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2" yWindow="-12" windowWidth="15384" windowHeight="4764" tabRatio="885"/>
  </bookViews>
  <sheets>
    <sheet name="Indice" sheetId="22" r:id="rId1"/>
    <sheet name="CUADRO1" sheetId="4" r:id="rId2"/>
    <sheet name="CUADRO2" sheetId="21" r:id="rId3"/>
    <sheet name="CUADRO3" sheetId="1" r:id="rId4"/>
    <sheet name="CUADRO4" sheetId="2" r:id="rId5"/>
    <sheet name="CUADRO5" sheetId="3" r:id="rId6"/>
    <sheet name="CUADRO6" sheetId="6" r:id="rId7"/>
    <sheet name="CUADRO7" sheetId="5" r:id="rId8"/>
    <sheet name="CUADRO8" sheetId="19" r:id="rId9"/>
    <sheet name="CUADRO9" sheetId="18" r:id="rId10"/>
    <sheet name="CUADRO10" sheetId="17" r:id="rId11"/>
    <sheet name="CUADRO11" sheetId="20" r:id="rId12"/>
    <sheet name="1.2.1-01" sheetId="24" r:id="rId13"/>
    <sheet name="1.2.1-02" sheetId="25" r:id="rId14"/>
    <sheet name="1.2.2-01" sheetId="26" r:id="rId15"/>
    <sheet name="1.2.2-02" sheetId="27" r:id="rId16"/>
    <sheet name="tabla resumen segun regiones" sheetId="148" r:id="rId17"/>
    <sheet name="1.2.2-03" sheetId="28" r:id="rId18"/>
    <sheet name="1.2.2-04" sheetId="29" r:id="rId19"/>
    <sheet name="TABLA4" sheetId="13" state="hidden" r:id="rId20"/>
    <sheet name="SERIE nacimientos" sheetId="30" r:id="rId21"/>
    <sheet name="1221-01" sheetId="31" r:id="rId22"/>
    <sheet name="1.2.2.1-02" sheetId="32" r:id="rId23"/>
    <sheet name="1.2.2.1- 03" sheetId="33" r:id="rId24"/>
    <sheet name="1.2.2.1-03 urbana" sheetId="149" r:id="rId25"/>
    <sheet name="1.2.2.1-03 rural" sheetId="150" r:id="rId26"/>
    <sheet name="1.2.2.1- 04" sheetId="34" r:id="rId27"/>
    <sheet name="1.2.2.1-04 casada" sheetId="151" r:id="rId28"/>
    <sheet name="1.2.2.1-04 soltera" sheetId="152" r:id="rId29"/>
    <sheet name="1.2.2.1-04 no espec" sheetId="153" r:id="rId30"/>
    <sheet name="1.2.2.1-05" sheetId="35" r:id="rId31"/>
    <sheet name="1.2.2.1-06" sheetId="36" r:id="rId32"/>
    <sheet name="1221-07" sheetId="37" r:id="rId33"/>
    <sheet name="1.2.2.1-08" sheetId="38" r:id="rId34"/>
    <sheet name="1.2.2.1-09" sheetId="39" r:id="rId35"/>
    <sheet name="1.2.2.1-10" sheetId="40" r:id="rId36"/>
    <sheet name="1.2.2.1-11" sheetId="41" r:id="rId37"/>
    <sheet name="1.2.2.1-12" sheetId="42" r:id="rId38"/>
    <sheet name="1.2.2.1- 13" sheetId="43" r:id="rId39"/>
    <sheet name="1.2.2.1-13 hombres" sheetId="154" r:id="rId40"/>
    <sheet name="1.2.2.1-13 mujeres" sheetId="155" r:id="rId41"/>
    <sheet name="1.2.2.1-13 indeter" sheetId="156" r:id="rId42"/>
    <sheet name="1.2.2.1-14" sheetId="44" r:id="rId43"/>
    <sheet name="1.2.2.1-14b" sheetId="45" r:id="rId44"/>
    <sheet name="1.2.2.1- 17" sheetId="46" r:id="rId45"/>
    <sheet name="1.2.2.1-18" sheetId="47" r:id="rId46"/>
    <sheet name="1.2.2.1-36" sheetId="48" r:id="rId47"/>
    <sheet name="1.2.2.1-37" sheetId="49" r:id="rId48"/>
    <sheet name="1.2.2.1-38" sheetId="50" r:id="rId49"/>
    <sheet name="SERIE matrimonios" sheetId="51" r:id="rId50"/>
    <sheet name="1.2.2.4-01" sheetId="52" r:id="rId51"/>
    <sheet name="1.2.2.4-02" sheetId="53" r:id="rId52"/>
    <sheet name="1.2.2.4-03" sheetId="54" r:id="rId53"/>
    <sheet name="1.2.2.4-04" sheetId="55" r:id="rId54"/>
    <sheet name="1.2.2.4-04 Urbana" sheetId="157" r:id="rId55"/>
    <sheet name="1.2.2.4-04 Rural" sheetId="158" r:id="rId56"/>
    <sheet name="1.2.2.4-05" sheetId="56" r:id="rId57"/>
    <sheet name="1.2.2.4-06" sheetId="57" r:id="rId58"/>
    <sheet name="1.2.2.4-06b" sheetId="58" r:id="rId59"/>
    <sheet name="1.2.2.4-07" sheetId="59" r:id="rId60"/>
    <sheet name="1.2.2.4-08" sheetId="60" r:id="rId61"/>
    <sheet name="1.2.2.4-09" sheetId="61" r:id="rId62"/>
    <sheet name="1.2.2.4-10" sheetId="62" r:id="rId63"/>
    <sheet name="1.2.2.4-13" sheetId="63" r:id="rId64"/>
    <sheet name="1.2.2.4-15" sheetId="64" r:id="rId65"/>
    <sheet name="1.2.2.4-16" sheetId="65" r:id="rId66"/>
    <sheet name="1.2.2.4-17" sheetId="66" r:id="rId67"/>
    <sheet name="1.2.2.4-18" sheetId="67" r:id="rId68"/>
    <sheet name="SERIE Defunciones Neonatales" sheetId="68" r:id="rId69"/>
    <sheet name="1.2.2.2.4-01" sheetId="69" r:id="rId70"/>
    <sheet name="1.2.2.2.4-02" sheetId="70" r:id="rId71"/>
    <sheet name="1.2.2.2.4-03" sheetId="71" r:id="rId72"/>
    <sheet name="1.2.2.2.4-04" sheetId="72" r:id="rId73"/>
    <sheet name="1.2.2.2.4-04 hombres" sheetId="159" r:id="rId74"/>
    <sheet name="1.2.2.2.4-04 mujeres" sheetId="160" r:id="rId75"/>
    <sheet name="1.2.2.2.4-04 indeterminado" sheetId="161" r:id="rId76"/>
    <sheet name="SERIE Def Menores de 1 Año" sheetId="73" r:id="rId77"/>
    <sheet name="1.2.2.2.5-01" sheetId="74" r:id="rId78"/>
    <sheet name="1.2.2.2.5-02" sheetId="75" r:id="rId79"/>
    <sheet name="1.2.2.2.5-03" sheetId="76" r:id="rId80"/>
    <sheet name="1.2.2.2.5-03 hombres" sheetId="162" r:id="rId81"/>
    <sheet name="1.2.2.2.5-03 mujeres" sheetId="163" r:id="rId82"/>
    <sheet name="1.2.2.2.5-03 indeterminado" sheetId="164" r:id="rId83"/>
    <sheet name="1.2.2.2.5-04" sheetId="77" r:id="rId84"/>
    <sheet name="1.2.2.2.5-05" sheetId="78" r:id="rId85"/>
    <sheet name="1.2.2.2.5-06" sheetId="79" r:id="rId86"/>
    <sheet name="1.2.2.2.5-07" sheetId="80" r:id="rId87"/>
    <sheet name="1.2.2.2.5-07 Hombres" sheetId="165" r:id="rId88"/>
    <sheet name="1.2.2.2.5-07 Mujeres" sheetId="166" r:id="rId89"/>
    <sheet name="1.2.2.2.5-07 Indeterminado" sheetId="167" r:id="rId90"/>
    <sheet name="1.2.2.2.5-08" sheetId="81" r:id="rId91"/>
    <sheet name="1.2.2.2.5-09" sheetId="82" r:id="rId92"/>
    <sheet name="1.2.2.2.5-10" sheetId="83" r:id="rId93"/>
    <sheet name="1.2.2.2.5-11" sheetId="84" r:id="rId94"/>
    <sheet name="1.2.2.2.5-17" sheetId="85" r:id="rId95"/>
    <sheet name="1.2.2.2.5-22" sheetId="86" r:id="rId96"/>
    <sheet name="1.2.2.2.5-23" sheetId="87" r:id="rId97"/>
    <sheet name="SERIE Def Gen" sheetId="88" r:id="rId98"/>
    <sheet name="1.2.2.2.6-01" sheetId="89" r:id="rId99"/>
    <sheet name="1.2.2.2.6-02" sheetId="90" r:id="rId100"/>
    <sheet name="1.2.2.2.6-03" sheetId="91" r:id="rId101"/>
    <sheet name="1.2.2.2.6-04" sheetId="92" r:id="rId102"/>
    <sheet name="1.2.2.2.6-5" sheetId="93" r:id="rId103"/>
    <sheet name="1.2.2.2.6-5 Hombres" sheetId="168" r:id="rId104"/>
    <sheet name="1.2.2.2.6-5 Mujeres" sheetId="169" r:id="rId105"/>
    <sheet name="1.2.2.2.6-5 Indeterminado" sheetId="170" r:id="rId106"/>
    <sheet name="1.2.2.2.6-06" sheetId="94" r:id="rId107"/>
    <sheet name="1.2.2.2.6-07" sheetId="95" r:id="rId108"/>
    <sheet name="1.2.2.2.6-08" sheetId="96" r:id="rId109"/>
    <sheet name="1.2.2.2.6-09" sheetId="97" r:id="rId110"/>
    <sheet name="1.2.2.2.6-10" sheetId="98" r:id="rId111"/>
    <sheet name="1.2.2.2.6-11" sheetId="99" r:id="rId112"/>
    <sheet name="1.2.2.2.6-12" sheetId="100" r:id="rId113"/>
    <sheet name="1.2.2.2.6-13" sheetId="101" r:id="rId114"/>
    <sheet name="1.2.2.2.6-14" sheetId="102" r:id="rId115"/>
    <sheet name="1.2.2.2.6-14 Hombres" sheetId="171" r:id="rId116"/>
    <sheet name="1.2.2.2.6-14 Mujeres" sheetId="172" r:id="rId117"/>
    <sheet name="1.2.2.2.6-14 Indeterminado" sheetId="173" r:id="rId118"/>
    <sheet name="1.2.2.2.6-20" sheetId="103" r:id="rId119"/>
    <sheet name="1.2.2.2.6-20 Hombres" sheetId="174" r:id="rId120"/>
    <sheet name="1.2.2.2.6-20 Mujeres" sheetId="175" r:id="rId121"/>
    <sheet name="1.2.2.2.6-20 Indeterminado" sheetId="176" r:id="rId122"/>
    <sheet name="1.2.2.2.6-21" sheetId="104" r:id="rId123"/>
    <sheet name="1.2.2.2.6-22" sheetId="105" r:id="rId124"/>
    <sheet name="1.2.2.2.6-23" sheetId="106" r:id="rId125"/>
    <sheet name="SERIE Def. Fetales" sheetId="107" r:id="rId126"/>
    <sheet name="1.2.2.2.2-01" sheetId="108" r:id="rId127"/>
    <sheet name="1.2.2.2.2-02" sheetId="109" r:id="rId128"/>
    <sheet name="1.2.2.2.2-03" sheetId="110" r:id="rId129"/>
    <sheet name="1.2.2.2.2-04" sheetId="111" r:id="rId130"/>
    <sheet name="1.2.2.2.2-05" sheetId="112" r:id="rId131"/>
    <sheet name="1.2.2.2.2-06" sheetId="113" r:id="rId132"/>
    <sheet name="1.2.2.2.2-07" sheetId="114" r:id="rId133"/>
    <sheet name="1.2.2.2.2-08" sheetId="115" r:id="rId134"/>
    <sheet name="1.2.2.2.2-11" sheetId="116" r:id="rId135"/>
    <sheet name="1.2.2.2.2-12" sheetId="117" r:id="rId136"/>
    <sheet name="1.2.2.2.2-14" sheetId="118" r:id="rId137"/>
    <sheet name="1.2.2.2.2-15" sheetId="119" r:id="rId138"/>
    <sheet name="1.2.2.2.2-16" sheetId="120" r:id="rId139"/>
    <sheet name="TABLA1" sheetId="123" r:id="rId140"/>
    <sheet name="TABLA2" sheetId="124" r:id="rId141"/>
    <sheet name="TABLA3" sheetId="125" r:id="rId142"/>
    <sheet name="TABLA 4" sheetId="126" r:id="rId143"/>
    <sheet name="TABLA5" sheetId="127" r:id="rId144"/>
    <sheet name="TABLA6" sheetId="128" r:id="rId145"/>
    <sheet name="TABLA7" sheetId="129" r:id="rId146"/>
    <sheet name="TABLA8" sheetId="130" r:id="rId147"/>
    <sheet name="TABLA9" sheetId="131" r:id="rId148"/>
    <sheet name="TABLA10" sheetId="132" r:id="rId149"/>
    <sheet name="PAIS" sheetId="177" r:id="rId150"/>
    <sheet name="XV" sheetId="133" r:id="rId151"/>
    <sheet name="I" sheetId="134" r:id="rId152"/>
    <sheet name="II" sheetId="135" r:id="rId153"/>
    <sheet name="III" sheetId="136" r:id="rId154"/>
    <sheet name="IV" sheetId="137" r:id="rId155"/>
    <sheet name="V" sheetId="138" r:id="rId156"/>
    <sheet name="RM" sheetId="139" r:id="rId157"/>
    <sheet name="VI" sheetId="140" r:id="rId158"/>
    <sheet name="VII" sheetId="141" r:id="rId159"/>
    <sheet name="VIII" sheetId="142" r:id="rId160"/>
    <sheet name="IX" sheetId="143" r:id="rId161"/>
    <sheet name="XIV" sheetId="144" r:id="rId162"/>
    <sheet name="X" sheetId="145" r:id="rId163"/>
    <sheet name="XI" sheetId="146" r:id="rId164"/>
    <sheet name="XII" sheetId="147" r:id="rId165"/>
  </sheets>
  <definedNames>
    <definedName name="_10016">#REF!</definedName>
    <definedName name="_101">'1221-07'!#REF!</definedName>
    <definedName name="_1016">#REF!</definedName>
    <definedName name="_10196">#REF!</definedName>
    <definedName name="_10391">#REF!</definedName>
    <definedName name="_10571">#REF!</definedName>
    <definedName name="_10751">#REF!</definedName>
    <definedName name="_10931">#REF!</definedName>
    <definedName name="_11126">#REF!</definedName>
    <definedName name="_11306">#REF!</definedName>
    <definedName name="_11486">#REF!</definedName>
    <definedName name="_11666">#REF!</definedName>
    <definedName name="_1196">#REF!</definedName>
    <definedName name="_1376">#REF!</definedName>
    <definedName name="_1571">#REF!</definedName>
    <definedName name="_1751">#REF!</definedName>
    <definedName name="_1931">#REF!</definedName>
    <definedName name="_2111">#REF!</definedName>
    <definedName name="_2306">#REF!</definedName>
    <definedName name="_2486">#REF!</definedName>
    <definedName name="_2666">#REF!</definedName>
    <definedName name="_281">'1221-07'!#REF!</definedName>
    <definedName name="_2846">#REF!</definedName>
    <definedName name="_3041">#REF!</definedName>
    <definedName name="_3221">#REF!</definedName>
    <definedName name="_3401">#REF!</definedName>
    <definedName name="_3581">#REF!</definedName>
    <definedName name="_3776">#REF!</definedName>
    <definedName name="_3956">#REF!</definedName>
    <definedName name="_4136">#REF!</definedName>
    <definedName name="_4316">#REF!</definedName>
    <definedName name="_4511">#REF!</definedName>
    <definedName name="_461">'1221-07'!#REF!</definedName>
    <definedName name="_4691">#REF!</definedName>
    <definedName name="_4871">#REF!</definedName>
    <definedName name="_5051">#REF!</definedName>
    <definedName name="_5246">#REF!</definedName>
    <definedName name="_5426">#REF!</definedName>
    <definedName name="_5606">#REF!</definedName>
    <definedName name="_5786">#REF!</definedName>
    <definedName name="_5981">#REF!</definedName>
    <definedName name="_6161">#REF!</definedName>
    <definedName name="_6341">#REF!</definedName>
    <definedName name="_641">'1221-07'!#REF!</definedName>
    <definedName name="_6521">#REF!</definedName>
    <definedName name="_6716">#REF!</definedName>
    <definedName name="_6896">#REF!</definedName>
    <definedName name="_7076">#REF!</definedName>
    <definedName name="_7256">#REF!</definedName>
    <definedName name="_7451">#REF!</definedName>
    <definedName name="_7631">#REF!</definedName>
    <definedName name="_7811">#REF!</definedName>
    <definedName name="_7991">#REF!</definedName>
    <definedName name="_8186">#REF!</definedName>
    <definedName name="_836">#REF!</definedName>
    <definedName name="_8366">#REF!</definedName>
    <definedName name="_8546">#REF!</definedName>
    <definedName name="_8726">#REF!</definedName>
    <definedName name="_8921">#REF!</definedName>
    <definedName name="_9101">#REF!</definedName>
    <definedName name="_9281">#REF!</definedName>
    <definedName name="_9461">#REF!</definedName>
    <definedName name="_9656">#REF!</definedName>
    <definedName name="_9836">#REF!</definedName>
    <definedName name="_xlnm._FilterDatabase" localSheetId="12" hidden="1">'1.2.1-01'!$A$2:$G$61</definedName>
    <definedName name="_xlnm._FilterDatabase" localSheetId="109" hidden="1">'1.2.2.2.6-09'!$E$2:$E$29</definedName>
    <definedName name="_xlnm._FilterDatabase" localSheetId="111" hidden="1">'1.2.2.2.6-11'!$A$2:$B$2509</definedName>
    <definedName name="_xlnm._FilterDatabase" localSheetId="21" hidden="1">'1221-01'!#REF!</definedName>
    <definedName name="_GoBack" localSheetId="2">CUADRO2!#REF!</definedName>
    <definedName name="_xlnm.Print_Area" localSheetId="12">'1.2.1-01'!$A$1:$F$64</definedName>
    <definedName name="_xlnm.Print_Area" localSheetId="13">'1.2.1-02'!$A$2:$D$30</definedName>
    <definedName name="_xlnm.Print_Area" localSheetId="23">'1.2.2.1- 03'!$A$1:$N$100</definedName>
    <definedName name="_xlnm.Print_Area" localSheetId="26">'1.2.2.1- 04'!$A$1:$M$67</definedName>
    <definedName name="_xlnm.Print_Area" localSheetId="38">'1.2.2.1- 13'!$A$1:$L$97</definedName>
    <definedName name="_xlnm.Print_Area" localSheetId="44">'1.2.2.1- 17'!$A$1:$I$61</definedName>
    <definedName name="_xlnm.Print_Area" localSheetId="22">'1.2.2.1-02'!$A$1:$M$97</definedName>
    <definedName name="_xlnm.Print_Area" localSheetId="30">'1.2.2.1-05'!$A$1:$L$60</definedName>
    <definedName name="_xlnm.Print_Area" localSheetId="33">'1.2.2.1-08'!$A$1:$I$39</definedName>
    <definedName name="_xlnm.Print_Area" localSheetId="34">'1.2.2.1-09'!$A$1:$G$39</definedName>
    <definedName name="_xlnm.Print_Area" localSheetId="35">'1.2.2.1-10'!$A$1:$I$67</definedName>
    <definedName name="_xlnm.Print_Area" localSheetId="36">'1.2.2.1-11'!$A$1:$N$60</definedName>
    <definedName name="_xlnm.Print_Area" localSheetId="37">'1.2.2.1-12'!$A$1:$M$68</definedName>
    <definedName name="_xlnm.Print_Area" localSheetId="39">'1.2.2.1-13 hombres'!$A$1:$L$98</definedName>
    <definedName name="_xlnm.Print_Area" localSheetId="42">'1.2.2.1-14'!$A$1:$P$100</definedName>
    <definedName name="_xlnm.Print_Area" localSheetId="43">'1.2.2.1-14b'!$A$1:$P$101</definedName>
    <definedName name="_xlnm.Print_Area" localSheetId="45">'1.2.2.1-18'!$A$1:$G$98</definedName>
    <definedName name="_xlnm.Print_Area" localSheetId="46">'1.2.2.1-36'!$A$1:$K$63</definedName>
    <definedName name="_xlnm.Print_Area" localSheetId="47">'1.2.2.1-37'!$A$1:$M$36</definedName>
    <definedName name="_xlnm.Print_Area" localSheetId="48">'1.2.2.1-38'!$A$1:$J$43</definedName>
    <definedName name="_xlnm.Print_Area" localSheetId="126">'1.2.2.2.2-01'!$A$1:$K$82</definedName>
    <definedName name="_xlnm.Print_Area" localSheetId="132">'1.2.2.2.2-07'!$A$2:$X$49</definedName>
    <definedName name="_xlnm.Print_Area" localSheetId="69">'1.2.2.2.4-01'!$A$1:$K$81</definedName>
    <definedName name="_xlnm.Print_Area" localSheetId="72">'1.2.2.2.4-04'!$A$1:$N$253</definedName>
    <definedName name="_xlnm.Print_Area" localSheetId="75">'1.2.2.2.4-04 indeterminado'!$A$1:$L$97</definedName>
    <definedName name="_xlnm.Print_Area" localSheetId="77">'1.2.2.2.5-01'!$A$1:$K$81</definedName>
    <definedName name="_xlnm.Print_Area" localSheetId="79">'1.2.2.2.5-03'!$A$2:$W$78</definedName>
    <definedName name="_xlnm.Print_Area" localSheetId="85">'1.2.2.2.5-06'!$A$2:$I$31</definedName>
    <definedName name="_xlnm.Print_Area" localSheetId="93">'1.2.2.2.5-11'!$A$2:$I$60</definedName>
    <definedName name="_xlnm.Print_Area" localSheetId="98">'1.2.2.2.6-01'!$A$1:$E$78</definedName>
    <definedName name="_xlnm.Print_Area" localSheetId="109">'1.2.2.2.6-09'!$A$1:$G$56</definedName>
    <definedName name="_xlnm.Print_Area" localSheetId="110">'1.2.2.2.6-10'!$A$1:$O$56</definedName>
    <definedName name="_xlnm.Print_Area" localSheetId="113">'1.2.2.2.6-13'!$A$1:$L$26</definedName>
    <definedName name="_xlnm.Print_Area" localSheetId="118">'1.2.2.2.6-20'!$A$1:$R$57</definedName>
    <definedName name="_xlnm.Print_Area" localSheetId="122">'1.2.2.2.6-21'!$A$1:$S$40</definedName>
    <definedName name="_xlnm.Print_Area" localSheetId="123">'1.2.2.2.6-22'!$A$1:$AV$58</definedName>
    <definedName name="_xlnm.Print_Area" localSheetId="50">'1.2.2.4-01'!$A$1:$E$80</definedName>
    <definedName name="_xlnm.Print_Area" localSheetId="52">'1.2.2.4-03'!$A$1:$P$60</definedName>
    <definedName name="_xlnm.Print_Area" localSheetId="53">'1.2.2.4-04'!$A$1:$N$99</definedName>
    <definedName name="_xlnm.Print_Area" localSheetId="14">'1.2.2-01'!$A$1:$H$54</definedName>
    <definedName name="_xlnm.Print_Area" localSheetId="15">'1.2.2-02'!$A$1:$G$54</definedName>
    <definedName name="_xlnm.Print_Area" localSheetId="17">'1.2.2-03'!$A$1:$J$508</definedName>
    <definedName name="_xlnm.Print_Area" localSheetId="18">'1.2.2-04'!$A$1:$G$424</definedName>
    <definedName name="_xlnm.Print_Area" localSheetId="21">'1221-01'!$A$1:$E$82</definedName>
    <definedName name="_xlnm.Print_Area" localSheetId="32">'1221-07'!$A$1:$M$60</definedName>
    <definedName name="_xlnm.Print_Area" localSheetId="11">CUADRO11!#REF!</definedName>
    <definedName name="_xlnm.Print_Area" localSheetId="6">CUADRO6!$A$2:$G$30</definedName>
    <definedName name="_xlnm.Print_Area" localSheetId="8">CUADRO8!#REF!</definedName>
    <definedName name="_xlnm.Print_Area" localSheetId="151">I!$A$2:$Q$73</definedName>
    <definedName name="_xlnm.Print_Area" localSheetId="97">'SERIE Def Gen'!$A$1:$N$78</definedName>
    <definedName name="_xlnm.Print_Area" localSheetId="76">'SERIE Def Menores de 1 Año'!$A$1:$N$78</definedName>
    <definedName name="_xlnm.Print_Area" localSheetId="125">'SERIE Def. Fetales'!$A$1:$N$78</definedName>
    <definedName name="_xlnm.Print_Area" localSheetId="49">'SERIE matrimonios'!$A$1:$N$77</definedName>
    <definedName name="_xlnm.Print_Area" localSheetId="20">'SERIE nacimientos'!$A$1:$N$78</definedName>
    <definedName name="_xlnm.Print_Area" localSheetId="142">'TABLA 4'!$A$1:$L$24</definedName>
    <definedName name="_xlnm.Print_Area" localSheetId="139">TABLA1!$A$1:$J$25</definedName>
    <definedName name="_xlnm.Print_Area" localSheetId="140">TABLA2!$A$1:$K$426</definedName>
    <definedName name="_xlnm.Print_Area" localSheetId="143">TABLA5!$A$1:$L$72</definedName>
    <definedName name="_xlnm.Print_Area" localSheetId="144">TABLA6!$A$1:$M$26</definedName>
    <definedName name="_xlnm.Print_Area" localSheetId="145">TABLA7!$A$1:$M$26</definedName>
    <definedName name="_xlnm.Print_Titles" localSheetId="31">'1.2.2.1-06'!$A$2:$IV$7</definedName>
    <definedName name="_xlnm.Print_Titles" localSheetId="42">'1.2.2.1-14'!$2:$11</definedName>
    <definedName name="_xlnm.Print_Titles" localSheetId="43">'1.2.2.1-14b'!$2:$11</definedName>
    <definedName name="_xlnm.Print_Titles" localSheetId="126">'1.2.2.2.2-01'!$2:$10</definedName>
    <definedName name="_xlnm.Print_Titles" localSheetId="134">'1.2.2.2.2-11'!$A$2:$IV$7</definedName>
    <definedName name="_xlnm.Print_Titles" localSheetId="135">'1.2.2.2.2-12'!$A$2:$IV$9</definedName>
    <definedName name="_xlnm.Print_Titles" localSheetId="136">'1.2.2.2.2-14'!$A$2:$IV$7</definedName>
    <definedName name="_xlnm.Print_Titles" localSheetId="69">'1.2.2.2.4-01'!$2:$9</definedName>
    <definedName name="_xlnm.Print_Titles" localSheetId="70">'1.2.2.2.4-02'!$A$2:$IV$7</definedName>
    <definedName name="_xlnm.Print_Titles" localSheetId="77">'1.2.2.2.5-01'!$2:$10</definedName>
    <definedName name="_xlnm.Print_Titles" localSheetId="79">'1.2.2.2.5-03'!$A$2:$IV$8</definedName>
    <definedName name="_xlnm.Print_Titles" localSheetId="86">'1.2.2.2.5-07'!$A$2:$IV$7</definedName>
    <definedName name="_xlnm.Print_Titles" localSheetId="90">'1.2.2.2.5-08'!$2:$9</definedName>
    <definedName name="_xlnm.Print_Titles" localSheetId="94">'1.2.2.2.5-17'!$A$2:$IV$7</definedName>
    <definedName name="_xlnm.Print_Titles" localSheetId="95">'1.2.2.2.5-22'!$A$2:$IV$7</definedName>
    <definedName name="_xlnm.Print_Titles" localSheetId="100">'1.2.2.2.6-03'!$A$2:$IV$9</definedName>
    <definedName name="_xlnm.Print_Titles" localSheetId="107">'1.2.2.2.6-07'!$A$2:$IV$8</definedName>
    <definedName name="_xlnm.Print_Titles" localSheetId="108">'1.2.2.2.6-08'!$A$2:$IV$8</definedName>
    <definedName name="_xlnm.Print_Titles" localSheetId="111">'1.2.2.2.6-11'!$A$2:$IV$8</definedName>
    <definedName name="_xlnm.Print_Titles" localSheetId="112">'1.2.2.2.6-12'!$A$2:$IV$9</definedName>
    <definedName name="_xlnm.Print_Titles" localSheetId="114">'1.2.2.2.6-14'!$A$2:$IV$6</definedName>
    <definedName name="_xlnm.Print_Titles" localSheetId="50">'1.2.2.4-01'!$2:$8</definedName>
    <definedName name="_xlnm.Print_Titles" localSheetId="17">'1.2.2-03'!$2:$7</definedName>
    <definedName name="_xlnm.Print_Titles" localSheetId="18">'1.2.2-04'!$2:$6</definedName>
    <definedName name="_xlnm.Print_Titles" localSheetId="21">'1221-01'!$2:$8</definedName>
  </definedNames>
  <calcPr calcId="125725" iterate="1" iterateCount="1000" calcOnSave="0"/>
</workbook>
</file>

<file path=xl/calcChain.xml><?xml version="1.0" encoding="utf-8"?>
<calcChain xmlns="http://schemas.openxmlformats.org/spreadsheetml/2006/main">
  <c r="A3" i="131"/>
  <c r="N9" i="130"/>
  <c r="M9"/>
  <c r="L9"/>
  <c r="K9"/>
  <c r="J9"/>
  <c r="I9"/>
  <c r="H9"/>
  <c r="G9"/>
  <c r="F9"/>
  <c r="E9"/>
  <c r="D9"/>
  <c r="C9"/>
  <c r="D24" i="123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D12"/>
  <c r="C12"/>
  <c r="B12"/>
  <c r="D11"/>
  <c r="C11"/>
  <c r="B11"/>
  <c r="D10"/>
  <c r="D8" s="1"/>
  <c r="C10"/>
  <c r="C8" s="1"/>
  <c r="B10"/>
  <c r="B8" s="1"/>
  <c r="J8"/>
  <c r="I8"/>
  <c r="H8"/>
  <c r="G8"/>
  <c r="F8"/>
  <c r="E8"/>
  <c r="L9" i="118"/>
  <c r="M11" i="117"/>
  <c r="L11"/>
  <c r="K11"/>
  <c r="J11"/>
  <c r="I11"/>
  <c r="H11"/>
  <c r="G11"/>
  <c r="F11"/>
  <c r="E11"/>
  <c r="D11"/>
  <c r="S11" i="106"/>
  <c r="R11"/>
  <c r="Q11"/>
  <c r="P11"/>
  <c r="O11"/>
  <c r="N11"/>
  <c r="L11"/>
  <c r="K11"/>
  <c r="J11"/>
  <c r="I11"/>
  <c r="H11"/>
  <c r="G11"/>
  <c r="F11"/>
  <c r="E11"/>
  <c r="D11"/>
  <c r="C11"/>
  <c r="L20" i="101"/>
  <c r="J20"/>
  <c r="H20"/>
  <c r="F20"/>
  <c r="L19"/>
  <c r="J19"/>
  <c r="H19"/>
  <c r="F19"/>
  <c r="D19"/>
  <c r="L18"/>
  <c r="J18"/>
  <c r="H18"/>
  <c r="F18"/>
  <c r="D18"/>
  <c r="L17"/>
  <c r="J17"/>
  <c r="H17"/>
  <c r="F17"/>
  <c r="D17"/>
  <c r="L16"/>
  <c r="J16"/>
  <c r="H16"/>
  <c r="F16"/>
  <c r="L15"/>
  <c r="J15"/>
  <c r="H15"/>
  <c r="F15"/>
  <c r="D15"/>
  <c r="L14"/>
  <c r="J14"/>
  <c r="H14"/>
  <c r="F14"/>
  <c r="D14"/>
  <c r="L13"/>
  <c r="J13"/>
  <c r="H13"/>
  <c r="F13"/>
  <c r="D13"/>
  <c r="L12"/>
  <c r="J12"/>
  <c r="H12"/>
  <c r="F12"/>
  <c r="D12"/>
  <c r="L11"/>
  <c r="J11"/>
  <c r="H11"/>
  <c r="F11"/>
  <c r="D11"/>
  <c r="L10"/>
  <c r="J10"/>
  <c r="H10"/>
  <c r="F10"/>
  <c r="D10"/>
  <c r="J8"/>
  <c r="H8"/>
  <c r="F8"/>
  <c r="D8"/>
  <c r="N12" i="100"/>
  <c r="M12"/>
  <c r="L12"/>
  <c r="K12"/>
  <c r="J12"/>
  <c r="I12"/>
  <c r="H12"/>
  <c r="G12"/>
  <c r="F12"/>
  <c r="E12"/>
  <c r="G36" i="74"/>
  <c r="G33"/>
  <c r="G29"/>
  <c r="E73" i="73"/>
  <c r="E68"/>
  <c r="E66"/>
  <c r="E65"/>
  <c r="D65"/>
  <c r="E64"/>
  <c r="D64"/>
  <c r="E59"/>
  <c r="D59"/>
  <c r="E58"/>
  <c r="D58"/>
  <c r="E57"/>
  <c r="D57"/>
  <c r="E56"/>
  <c r="D56"/>
  <c r="E55"/>
  <c r="D55"/>
  <c r="D54"/>
  <c r="E53"/>
  <c r="D53"/>
  <c r="E52"/>
  <c r="D52"/>
  <c r="E51"/>
  <c r="D51"/>
  <c r="D48"/>
  <c r="D47"/>
  <c r="C47"/>
  <c r="D44"/>
  <c r="D43"/>
  <c r="C43"/>
  <c r="E42"/>
  <c r="D42"/>
  <c r="E41"/>
  <c r="E40"/>
  <c r="D40"/>
  <c r="E39"/>
  <c r="E38"/>
  <c r="D38"/>
  <c r="E37"/>
  <c r="D37"/>
  <c r="E36"/>
  <c r="D36"/>
  <c r="D24"/>
  <c r="D23"/>
  <c r="C23"/>
  <c r="G36" i="69"/>
  <c r="T12" i="67"/>
  <c r="S12"/>
  <c r="R12"/>
  <c r="Q12"/>
  <c r="P12"/>
  <c r="O12"/>
  <c r="M12"/>
  <c r="L12"/>
  <c r="K12"/>
  <c r="J12"/>
  <c r="I12"/>
  <c r="H12"/>
  <c r="G12"/>
  <c r="F12"/>
  <c r="E12"/>
  <c r="D12"/>
  <c r="G63" i="30"/>
  <c r="G12"/>
  <c r="G10" i="3"/>
  <c r="B10"/>
  <c r="L7" i="13"/>
</calcChain>
</file>

<file path=xl/sharedStrings.xml><?xml version="1.0" encoding="utf-8"?>
<sst xmlns="http://schemas.openxmlformats.org/spreadsheetml/2006/main" count="50635" uniqueCount="5224">
  <si>
    <t>REGIÓN</t>
  </si>
  <si>
    <t>TOTAL</t>
  </si>
  <si>
    <t>CUADRO 3</t>
  </si>
  <si>
    <t>Total</t>
  </si>
  <si>
    <t>Grandes grupos de edad</t>
  </si>
  <si>
    <t>0 a 14 años</t>
  </si>
  <si>
    <t>15 a 59 años</t>
  </si>
  <si>
    <t>60 o más años</t>
  </si>
  <si>
    <t>CUADRO 4</t>
  </si>
  <si>
    <t>CUADRO 5</t>
  </si>
  <si>
    <t>CHILE: DISTRIBUCIÓN PORCENTUAL DE LOS MATRIMONIOS POR SEXO</t>
  </si>
  <si>
    <t>Hombres</t>
  </si>
  <si>
    <t>Mujeres</t>
  </si>
  <si>
    <t>Soltero</t>
  </si>
  <si>
    <t>Anulado</t>
  </si>
  <si>
    <t>Viudo</t>
  </si>
  <si>
    <t>Divorciado</t>
  </si>
  <si>
    <t>Soltera</t>
  </si>
  <si>
    <t>Anulada</t>
  </si>
  <si>
    <t>Viuda</t>
  </si>
  <si>
    <t>Divorciada</t>
  </si>
  <si>
    <t xml:space="preserve">TOTAL </t>
  </si>
  <si>
    <t>CUADRO 6</t>
  </si>
  <si>
    <t>PERÍODO</t>
  </si>
  <si>
    <t>EVOLUCIÓN DE LA MORTALIDAD</t>
  </si>
  <si>
    <t>CUADRO 7</t>
  </si>
  <si>
    <t xml:space="preserve">CHILE: MORTALIDAD INFANTIL DE LA NIÑEZ Y DE MORTINATALIDAD, </t>
  </si>
  <si>
    <t>1/ Las tasas se calcularon con nacidos vivos corregidos.</t>
  </si>
  <si>
    <t>CUADRO 1</t>
  </si>
  <si>
    <t>Nacimientos Observados</t>
  </si>
  <si>
    <t>Porcentaje</t>
  </si>
  <si>
    <t>DEFUNCIONES</t>
  </si>
  <si>
    <t>Antofagasta</t>
  </si>
  <si>
    <t>Coquimbo</t>
  </si>
  <si>
    <t>Valparaíso</t>
  </si>
  <si>
    <t>Maule</t>
  </si>
  <si>
    <t>Los Lagos</t>
  </si>
  <si>
    <t>O'Higgins</t>
  </si>
  <si>
    <t>Tabla 4</t>
  </si>
  <si>
    <t>REGIÓN DE RESIDENCIA HABITUAL DE LA MADRE</t>
  </si>
  <si>
    <t>5-9</t>
  </si>
  <si>
    <t>CUADRO 8</t>
  </si>
  <si>
    <t>Sobremortalidad</t>
  </si>
  <si>
    <t xml:space="preserve">10 - 14   </t>
  </si>
  <si>
    <t xml:space="preserve">15 - 19   </t>
  </si>
  <si>
    <t xml:space="preserve">20 - 24   </t>
  </si>
  <si>
    <t xml:space="preserve">25 - 29   </t>
  </si>
  <si>
    <t xml:space="preserve">30 - 34   </t>
  </si>
  <si>
    <t xml:space="preserve">35 - 39   </t>
  </si>
  <si>
    <t xml:space="preserve">40 - 44   </t>
  </si>
  <si>
    <t xml:space="preserve">45 - 49   </t>
  </si>
  <si>
    <t xml:space="preserve">50 - 54   </t>
  </si>
  <si>
    <t xml:space="preserve">55 - 59   </t>
  </si>
  <si>
    <t xml:space="preserve">60 - 64   </t>
  </si>
  <si>
    <t xml:space="preserve">65 - 69   </t>
  </si>
  <si>
    <t xml:space="preserve">70 - 74   </t>
  </si>
  <si>
    <t xml:space="preserve">75 - 79   </t>
  </si>
  <si>
    <t>CUADRO 9</t>
  </si>
  <si>
    <t>XV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</si>
  <si>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</si>
  <si>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</si>
  <si>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</si>
  <si>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</si>
  <si>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</si>
  <si>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</si>
  <si>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</si>
  <si>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</si>
  <si>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</si>
  <si>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XIV</t>
  </si>
  <si>
    <t>X</t>
  </si>
  <si>
    <t>XI</t>
  </si>
  <si>
    <t>XII</t>
  </si>
  <si>
    <t xml:space="preserve">A00-Y98                                 </t>
  </si>
  <si>
    <t xml:space="preserve">A00-B99                                 </t>
  </si>
  <si>
    <t>Ciertas enfermedades infecciosas y parasitarias</t>
  </si>
  <si>
    <t xml:space="preserve">J00-J99                                 </t>
  </si>
  <si>
    <t>Enfermedades del sistema respiratorio</t>
  </si>
  <si>
    <t xml:space="preserve">P00-P96                                 </t>
  </si>
  <si>
    <t>Ciertas afecciones originadas en el período perinatal</t>
  </si>
  <si>
    <t>Embarazo, parto y puerperio</t>
  </si>
  <si>
    <t xml:space="preserve">G00-G99;H00-H95                         </t>
  </si>
  <si>
    <t>Enfermedades, del sistema nervioso, ojo y oído</t>
  </si>
  <si>
    <t xml:space="preserve">C00-D48                                 </t>
  </si>
  <si>
    <t>Tumores</t>
  </si>
  <si>
    <t xml:space="preserve">Q00-Q99                                 </t>
  </si>
  <si>
    <t>Malformaciones congénitas, deformidades y anomalías cromosómicas</t>
  </si>
  <si>
    <t>CUADRO 10</t>
  </si>
  <si>
    <t>Número</t>
  </si>
  <si>
    <t xml:space="preserve">II                                      </t>
  </si>
  <si>
    <t xml:space="preserve">III                                     </t>
  </si>
  <si>
    <t>Enfermedades de la sangre y de los órganos hematopoyéticos, y ciertos trastornos que afectan el mecanismo de la inmunidad</t>
  </si>
  <si>
    <t xml:space="preserve">IV                                      </t>
  </si>
  <si>
    <t>Enfermedades endocrinas, nutricionales y metabólicas</t>
  </si>
  <si>
    <t xml:space="preserve">V                                       </t>
  </si>
  <si>
    <t>Trastornos mentales y del comportamiento</t>
  </si>
  <si>
    <t xml:space="preserve">VI                                      </t>
  </si>
  <si>
    <t>Enfermedades del sistema nervioso</t>
  </si>
  <si>
    <t xml:space="preserve">VII                                     </t>
  </si>
  <si>
    <t>Enfermedades del ojo y sus anexos</t>
  </si>
  <si>
    <t xml:space="preserve">VIII                                    </t>
  </si>
  <si>
    <t>Enfermedades del oído y de la apófisis mastoides</t>
  </si>
  <si>
    <t xml:space="preserve">IX                                      </t>
  </si>
  <si>
    <t>Enfermedades del sistema circulatorio</t>
  </si>
  <si>
    <t xml:space="preserve">X                                       </t>
  </si>
  <si>
    <t xml:space="preserve">XI                                      </t>
  </si>
  <si>
    <t>Enfermedades del sistema digestivo</t>
  </si>
  <si>
    <t xml:space="preserve">XII                                     </t>
  </si>
  <si>
    <t>Enfermedades de la piel y del tejido subcutáneo</t>
  </si>
  <si>
    <t xml:space="preserve">XIII                                    </t>
  </si>
  <si>
    <t>Enfermedades del sistema osteomuscular y del tejido conjuntivo</t>
  </si>
  <si>
    <t xml:space="preserve">XIV                                     </t>
  </si>
  <si>
    <t>Enfermedades del sistema genitourinario</t>
  </si>
  <si>
    <t xml:space="preserve">XV                                      </t>
  </si>
  <si>
    <t xml:space="preserve">XVI                                     </t>
  </si>
  <si>
    <t xml:space="preserve">XVII                                    </t>
  </si>
  <si>
    <t xml:space="preserve">XVIII                                   </t>
  </si>
  <si>
    <t>Síntomas, signos y hallazgos anormales clínicos y de laboratorio, no clasificados en otra parte</t>
  </si>
  <si>
    <t>Defunciones</t>
  </si>
  <si>
    <t xml:space="preserve">A00-A09 </t>
  </si>
  <si>
    <t xml:space="preserve">A15-A19 </t>
  </si>
  <si>
    <t>Tuberculosis</t>
  </si>
  <si>
    <t xml:space="preserve">C00-C97 </t>
  </si>
  <si>
    <t>Tumores malignos</t>
  </si>
  <si>
    <t xml:space="preserve">D00-D48 </t>
  </si>
  <si>
    <t xml:space="preserve">D50-D89 </t>
  </si>
  <si>
    <t xml:space="preserve">E00-E90 </t>
  </si>
  <si>
    <t xml:space="preserve">F00-F99 </t>
  </si>
  <si>
    <t xml:space="preserve">G00-G99 </t>
  </si>
  <si>
    <t xml:space="preserve">H00-H59 </t>
  </si>
  <si>
    <t xml:space="preserve">H60-H95 </t>
  </si>
  <si>
    <t xml:space="preserve">I00-I99 </t>
  </si>
  <si>
    <t xml:space="preserve">J00-J99 </t>
  </si>
  <si>
    <t xml:space="preserve">K00-K93 </t>
  </si>
  <si>
    <t xml:space="preserve">L00-L99 </t>
  </si>
  <si>
    <t xml:space="preserve">M00-M99 </t>
  </si>
  <si>
    <t xml:space="preserve">N00-N99 </t>
  </si>
  <si>
    <t xml:space="preserve">O00-O99 </t>
  </si>
  <si>
    <t>CUADRO 2</t>
  </si>
  <si>
    <t xml:space="preserve">CHILE: NÚMERO Y PORCENTAJE DE DEFUNCIONES MAL DEFINIDAS Y </t>
  </si>
  <si>
    <t>XX</t>
  </si>
  <si>
    <t>CUADRO 11</t>
  </si>
  <si>
    <t xml:space="preserve"> Arica y Parinacota</t>
  </si>
  <si>
    <t xml:space="preserve"> Tarapacá</t>
  </si>
  <si>
    <t xml:space="preserve"> Antofagasta</t>
  </si>
  <si>
    <t xml:space="preserve"> Atacama</t>
  </si>
  <si>
    <t xml:space="preserve"> Coquimbo</t>
  </si>
  <si>
    <t xml:space="preserve"> Valparaíso</t>
  </si>
  <si>
    <t xml:space="preserve"> O'Higgins</t>
  </si>
  <si>
    <t xml:space="preserve"> Maule</t>
  </si>
  <si>
    <t xml:space="preserve"> Biobío</t>
  </si>
  <si>
    <t xml:space="preserve"> La Araucanía</t>
  </si>
  <si>
    <t xml:space="preserve"> Los Ríos</t>
  </si>
  <si>
    <t xml:space="preserve"> Los Lagos</t>
  </si>
  <si>
    <t xml:space="preserve"> Aysén </t>
  </si>
  <si>
    <t xml:space="preserve"> Magallanes </t>
  </si>
  <si>
    <t xml:space="preserve"> Metropolitana </t>
  </si>
  <si>
    <t xml:space="preserve"> Aysén</t>
  </si>
  <si>
    <t xml:space="preserve"> Magallanes  </t>
  </si>
  <si>
    <t xml:space="preserve"> Magallanes</t>
  </si>
  <si>
    <t>Sexo y Estado Civil previo de los contrayentes</t>
  </si>
  <si>
    <t>REGIÓN DE RESIDENCIA DEL Y DE LA CONTRAYENTE</t>
  </si>
  <si>
    <t>Arica y Parinacota</t>
  </si>
  <si>
    <t>Tarapacá</t>
  </si>
  <si>
    <t>Atacama</t>
  </si>
  <si>
    <t>Metropolitana</t>
  </si>
  <si>
    <t>Biobío</t>
  </si>
  <si>
    <t>La Araucanía</t>
  </si>
  <si>
    <t>Los Ríos</t>
  </si>
  <si>
    <t xml:space="preserve">Aysén </t>
  </si>
  <si>
    <t>Magallanes</t>
  </si>
  <si>
    <t>R.M.</t>
  </si>
  <si>
    <t xml:space="preserve">O00-O99                                 </t>
  </si>
  <si>
    <t xml:space="preserve">D50-F99;I00-I99;K00-N99;R00-R99;V01-Y98 </t>
  </si>
  <si>
    <t>I AL XVIII y XX</t>
  </si>
  <si>
    <t>A00-Y98</t>
  </si>
  <si>
    <t xml:space="preserve">A20-B99 </t>
  </si>
  <si>
    <t>Tumores in situ, benignos y comportamiento incierto o desconocido</t>
  </si>
  <si>
    <t>P00-P96</t>
  </si>
  <si>
    <t>Q00-Q99</t>
  </si>
  <si>
    <t>R00-R99</t>
  </si>
  <si>
    <t>V01-Y98</t>
  </si>
  <si>
    <t>80 o más</t>
  </si>
  <si>
    <t xml:space="preserve">0         </t>
  </si>
  <si>
    <t xml:space="preserve"> 1-4</t>
  </si>
  <si>
    <t xml:space="preserve">Causas externas de morbilidad y mortalidad </t>
  </si>
  <si>
    <t>CHILE: NACIDOS VIVOS OBSERVADOS  POR AÑO DE NACIMIENTO, SEGÚN REGIÓN DE RESIDENCIA HABITUAL DE LA MADRE. 2002 - 2012</t>
  </si>
  <si>
    <t>NOTA: En el  2002 los nacidos se distribuyen según antigua DPA, (13 regiones)</t>
  </si>
  <si>
    <t>FUENTE: Estadísticas Vitales, Nacimientos 2012</t>
  </si>
  <si>
    <r>
      <rPr>
        <vertAlign val="superscript"/>
        <sz val="7"/>
        <rFont val="Arial Narrow"/>
        <family val="2"/>
      </rPr>
      <t>1</t>
    </r>
    <r>
      <rPr>
        <sz val="7"/>
        <rFont val="Arial Narrow"/>
        <family val="2"/>
      </rPr>
      <t>/ Las tasas se calcularon con los nacidos vivos corregidos</t>
    </r>
  </si>
  <si>
    <r>
      <rPr>
        <vertAlign val="superscript"/>
        <sz val="7"/>
        <color indexed="8"/>
        <rFont val="Arial Narrow"/>
        <family val="2"/>
      </rPr>
      <t>2</t>
    </r>
    <r>
      <rPr>
        <sz val="7"/>
        <color indexed="8"/>
        <rFont val="Arial Narrow"/>
        <family val="2"/>
      </rPr>
      <t>/  Otras Causas:</t>
    </r>
    <r>
      <rPr>
        <b/>
        <sz val="7"/>
        <color indexed="8"/>
        <rFont val="Arial Narrow"/>
        <family val="2"/>
      </rPr>
      <t xml:space="preserve"> D50-F99</t>
    </r>
    <r>
      <rPr>
        <sz val="7"/>
        <color indexed="8"/>
        <rFont val="Arial Narrow"/>
        <family val="2"/>
      </rPr>
      <t xml:space="preserve">= Enfermedades de la sangre y de los órganos hematopoyéticos y ciertos trastornos que afectan el mecanismo de la inmunidad; Enfermedades endocrinas, nutricionales y metabólicas; Trastornos mentales y del comportamiento; </t>
    </r>
    <r>
      <rPr>
        <b/>
        <sz val="7"/>
        <color indexed="8"/>
        <rFont val="Arial Narrow"/>
        <family val="2"/>
      </rPr>
      <t>I00-I99</t>
    </r>
    <r>
      <rPr>
        <sz val="7"/>
        <color indexed="8"/>
        <rFont val="Arial Narrow"/>
        <family val="2"/>
      </rPr>
      <t xml:space="preserve">=Enfermedades del sistema circulatorio; </t>
    </r>
    <r>
      <rPr>
        <b/>
        <sz val="7"/>
        <color indexed="8"/>
        <rFont val="Arial Narrow"/>
        <family val="2"/>
      </rPr>
      <t>K00-N99</t>
    </r>
    <r>
      <rPr>
        <sz val="7"/>
        <color indexed="8"/>
        <rFont val="Arial Narrow"/>
        <family val="2"/>
      </rPr>
      <t xml:space="preserve">= Enfermedades del sistema digestivo; Enfermedades de la piel y del tejido subcutáneo; Enfermedades del sistema osteomuscular y del tejido conjuntivo; Ciertas afecciones originadas en el período perinatal; </t>
    </r>
    <r>
      <rPr>
        <b/>
        <sz val="7"/>
        <color indexed="8"/>
        <rFont val="Arial Narrow"/>
        <family val="2"/>
      </rPr>
      <t>R00-R99</t>
    </r>
    <r>
      <rPr>
        <sz val="7"/>
        <color indexed="8"/>
        <rFont val="Arial Narrow"/>
        <family val="2"/>
      </rPr>
      <t xml:space="preserve">= Síntomas, signos y hallazgos anormales clínicos y de laboratorio no clasificados en otra parte; </t>
    </r>
    <r>
      <rPr>
        <b/>
        <sz val="7"/>
        <color indexed="8"/>
        <rFont val="Arial Narrow"/>
        <family val="2"/>
      </rPr>
      <t>V01-Y98</t>
    </r>
    <r>
      <rPr>
        <sz val="7"/>
        <color indexed="8"/>
        <rFont val="Arial Narrow"/>
        <family val="2"/>
      </rPr>
      <t>= Causas externas de morbilidad y de mortalidad.</t>
    </r>
  </si>
  <si>
    <t xml:space="preserve">  </t>
  </si>
  <si>
    <r>
      <t>TOTAL /</t>
    </r>
    <r>
      <rPr>
        <b/>
        <vertAlign val="superscript"/>
        <sz val="8"/>
        <color indexed="8"/>
        <rFont val="Arial Black"/>
        <family val="2"/>
      </rPr>
      <t>1</t>
    </r>
  </si>
  <si>
    <r>
      <t xml:space="preserve">Mal definidas </t>
    </r>
    <r>
      <rPr>
        <b/>
        <vertAlign val="superscript"/>
        <sz val="8"/>
        <color indexed="8"/>
        <rFont val="Arial Black"/>
        <family val="2"/>
      </rPr>
      <t>/1</t>
    </r>
  </si>
  <si>
    <r>
      <t>Con certificación médica</t>
    </r>
    <r>
      <rPr>
        <b/>
        <vertAlign val="superscript"/>
        <sz val="8"/>
        <color indexed="8"/>
        <rFont val="Arial Black"/>
        <family val="2"/>
      </rPr>
      <t xml:space="preserve"> /2</t>
    </r>
  </si>
  <si>
    <t xml:space="preserve">Metropolitana </t>
  </si>
  <si>
    <t>Población Estimada al 30 de Junio, de acuerdo a las Proyecciones Demograficas /1</t>
  </si>
  <si>
    <t xml:space="preserve">Total </t>
  </si>
  <si>
    <t>Región</t>
  </si>
  <si>
    <t>MUJERES</t>
  </si>
  <si>
    <t>HOMBRES</t>
  </si>
  <si>
    <t>1/  Comprende las causas R00-R99 de la CIE-10, "Síntomas, signos y hallazgos anormales clínicos y de laboratorio, no clasificados en otra parte".</t>
  </si>
  <si>
    <t>2/  Comprende solo las certificaciones practicadas por profesionales de la salud.</t>
  </si>
  <si>
    <r>
      <t>Otras Causas /</t>
    </r>
    <r>
      <rPr>
        <vertAlign val="superscript"/>
        <sz val="8"/>
        <color indexed="8"/>
        <rFont val="Arial Narrow"/>
        <family val="2"/>
      </rPr>
      <t>2</t>
    </r>
  </si>
  <si>
    <t>Grupos de causas de muerte (CIE-10)</t>
  </si>
  <si>
    <t>Glosa del grupos de causas de muerte</t>
  </si>
  <si>
    <t>ASPECTOS DEMOGRÁFICOS DEL CRECIMIENTO NATURAL DE LA POBLACIÓN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</si>
  <si>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</si>
  <si>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</si>
  <si>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</si>
  <si>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</si>
  <si>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</si>
  <si>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</si>
  <si>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</si>
  <si>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</si>
  <si>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</si>
  <si>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</si>
  <si>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</si>
  <si>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ESTADÍSTICAS DE POBLACIÓN</t>
  </si>
  <si>
    <t>1.2.1-01</t>
  </si>
  <si>
    <t>1.2.1-02</t>
  </si>
  <si>
    <t>ESTADÍSTICAS VITALES</t>
  </si>
  <si>
    <t>1.2.2-01</t>
  </si>
  <si>
    <t>1.2.2-02</t>
  </si>
  <si>
    <t xml:space="preserve">    </t>
  </si>
  <si>
    <t>1.2.2-03</t>
  </si>
  <si>
    <t>1.2.2-04</t>
  </si>
  <si>
    <t xml:space="preserve">TABULADOS DE NACIDOS VIVOS </t>
  </si>
  <si>
    <t>1.2.2.1-01</t>
  </si>
  <si>
    <t>1.2.2.1-02</t>
  </si>
  <si>
    <t>1.2.2.1-03</t>
  </si>
  <si>
    <t>1.2.2.1-04</t>
  </si>
  <si>
    <t>1.2.2.1-05</t>
  </si>
  <si>
    <t>1.2.2.1-06</t>
  </si>
  <si>
    <t>1.2.2.1-10</t>
  </si>
  <si>
    <t>1.2.2.1-11</t>
  </si>
  <si>
    <t>1.2.2.1-12</t>
  </si>
  <si>
    <t>1.2.2.1-13</t>
  </si>
  <si>
    <t>1.2.2.1-14</t>
  </si>
  <si>
    <t>1.2.2.1.14b</t>
  </si>
  <si>
    <t>1.2.2.1-17</t>
  </si>
  <si>
    <t>1.2.2.1-18</t>
  </si>
  <si>
    <t>1.2.2.1-36</t>
  </si>
  <si>
    <t>1.2.2.1-37</t>
  </si>
  <si>
    <t>1.2.2.1-38</t>
  </si>
  <si>
    <t xml:space="preserve">TABULADOS DE MATRIMONIOS </t>
  </si>
  <si>
    <t>1.2.2.4-01</t>
  </si>
  <si>
    <t>1.2.2.4-02</t>
  </si>
  <si>
    <t>1.2.2.4-03</t>
  </si>
  <si>
    <t>1.2.2.4-04</t>
  </si>
  <si>
    <t>1.2.2.4-05</t>
  </si>
  <si>
    <t>1.2.2.4-06</t>
  </si>
  <si>
    <t>1.2.2.4-06b</t>
  </si>
  <si>
    <t>1.2.2.4-07</t>
  </si>
  <si>
    <t>1.2.2.4-08</t>
  </si>
  <si>
    <t>1.2.2.4-09</t>
  </si>
  <si>
    <t>1.2.2.4-10</t>
  </si>
  <si>
    <t>1.2.2.4-13</t>
  </si>
  <si>
    <t>1.2.2.4-15</t>
  </si>
  <si>
    <t>1.2.2.4-16</t>
  </si>
  <si>
    <t>1.2.2.4-17</t>
  </si>
  <si>
    <t>1.2.2.4-18</t>
  </si>
  <si>
    <t>TABULADOS DE MORTALIDAD NEONATAL</t>
  </si>
  <si>
    <t>1.2.2.2.4-01</t>
  </si>
  <si>
    <t>1.2.2.2.4-02</t>
  </si>
  <si>
    <t>1.2.2.2.4-03</t>
  </si>
  <si>
    <t>1.2.2.2.4-04</t>
  </si>
  <si>
    <t>TABULADOS DE MORTALIDAD INFANTIL</t>
  </si>
  <si>
    <t>1.2.2.2.5-01</t>
  </si>
  <si>
    <t>1.2.2.2.5-02</t>
  </si>
  <si>
    <t>1.2.2.2.5-03</t>
  </si>
  <si>
    <t>1.2.2.2.5-04</t>
  </si>
  <si>
    <t>1.2.2.2.5-05</t>
  </si>
  <si>
    <t>1.2.2.2.5-06</t>
  </si>
  <si>
    <t>1.2.2.2.5-07</t>
  </si>
  <si>
    <t>1.2.2.2.5-08</t>
  </si>
  <si>
    <t>1.2.2.2.5-09</t>
  </si>
  <si>
    <t>1.2.2.2.5-10</t>
  </si>
  <si>
    <t>1.2.2.2.5-11</t>
  </si>
  <si>
    <t>1.2.2.2.5-17</t>
  </si>
  <si>
    <t>1.2.2.2.5-22</t>
  </si>
  <si>
    <t>1.2.2.2.5-23</t>
  </si>
  <si>
    <t>TABULADOS DE MORTALIDAD GENERAL</t>
  </si>
  <si>
    <t>1.2.2.2.6-01</t>
  </si>
  <si>
    <t>1.2.2.2.6-02</t>
  </si>
  <si>
    <t>1.2.2.2.6-03</t>
  </si>
  <si>
    <t>1.2.2.2.6-04</t>
  </si>
  <si>
    <t>1.2.2.2.6-05</t>
  </si>
  <si>
    <t>1.2.2.2.6-06</t>
  </si>
  <si>
    <t>1.2.2.2.6-07</t>
  </si>
  <si>
    <t>1.2.2.2.6-08</t>
  </si>
  <si>
    <t>1.2.2.2.6-09</t>
  </si>
  <si>
    <t>1.2.2.2.6-10</t>
  </si>
  <si>
    <t>1.2.2.2.6-11</t>
  </si>
  <si>
    <t>1.2.2.2.6-12</t>
  </si>
  <si>
    <t>1.2.2.2.6-13</t>
  </si>
  <si>
    <t>1.2.2.2.6-14</t>
  </si>
  <si>
    <t>1.2.2.2.6-20</t>
  </si>
  <si>
    <t>1.2.2.2.6-21</t>
  </si>
  <si>
    <t>1.2.2.2.6-22</t>
  </si>
  <si>
    <t>1.2.2.2.6-23</t>
  </si>
  <si>
    <t>TABULADOS DE MORTALIDAD FETAL</t>
  </si>
  <si>
    <t>1.2.2.2.2-01</t>
  </si>
  <si>
    <t>1.2.2.2.2-02</t>
  </si>
  <si>
    <t>1.2.2.2.2-03</t>
  </si>
  <si>
    <t>1.2.2.2.2-04</t>
  </si>
  <si>
    <t>1.2.2.2.2-05</t>
  </si>
  <si>
    <t>1.2.2.2.2-06</t>
  </si>
  <si>
    <t>1.2.2.2.2-07</t>
  </si>
  <si>
    <t>1.2.2.2.2-08</t>
  </si>
  <si>
    <t>1.2.2.2.2-11</t>
  </si>
  <si>
    <t>1.2.2.2.2-12</t>
  </si>
  <si>
    <t>1.2.2.2.2-14</t>
  </si>
  <si>
    <t>1.2.2.2.2-15</t>
  </si>
  <si>
    <t>1.2.2.2.2-16</t>
  </si>
  <si>
    <t xml:space="preserve">                </t>
  </si>
  <si>
    <t>Tabla 1</t>
  </si>
  <si>
    <t>Tabla 2</t>
  </si>
  <si>
    <t>Tabla 3</t>
  </si>
  <si>
    <t>Tabla 5</t>
  </si>
  <si>
    <t>Tabla 6</t>
  </si>
  <si>
    <t>Tabla 7</t>
  </si>
  <si>
    <t>Tabla 8</t>
  </si>
  <si>
    <t>Tabla 9</t>
  </si>
  <si>
    <t>Tabla 10</t>
  </si>
  <si>
    <t xml:space="preserve"> </t>
  </si>
  <si>
    <r>
      <t>1982   (21-IV) /</t>
    </r>
    <r>
      <rPr>
        <vertAlign val="superscript"/>
        <sz val="8"/>
        <rFont val="Arial Narrow"/>
        <family val="2"/>
      </rPr>
      <t>1</t>
    </r>
  </si>
  <si>
    <r>
      <t>1970   (22-IV) /</t>
    </r>
    <r>
      <rPr>
        <vertAlign val="superscript"/>
        <sz val="8"/>
        <rFont val="Arial Narrow"/>
        <family val="2"/>
      </rPr>
      <t>1</t>
    </r>
  </si>
  <si>
    <r>
      <t>1992   (22-IV) /</t>
    </r>
    <r>
      <rPr>
        <vertAlign val="superscript"/>
        <sz val="8"/>
        <rFont val="Arial Narrow"/>
        <family val="2"/>
      </rPr>
      <t>1</t>
    </r>
  </si>
  <si>
    <r>
      <t xml:space="preserve">1960 (29-XI) </t>
    </r>
    <r>
      <rPr>
        <b/>
        <sz val="8"/>
        <rFont val="Arial Narrow"/>
        <family val="2"/>
      </rPr>
      <t>/</t>
    </r>
    <r>
      <rPr>
        <b/>
        <vertAlign val="superscript"/>
        <sz val="8"/>
        <rFont val="Arial Narrow"/>
        <family val="2"/>
      </rPr>
      <t>2</t>
    </r>
  </si>
  <si>
    <t>AÑO</t>
  </si>
  <si>
    <t>1.2.1-01: POBLACIÓN TOTAL ESTIMADA AL 30 DE JUNIO,</t>
  </si>
  <si>
    <t>POBLACIÓN</t>
  </si>
  <si>
    <t>80 años y más</t>
  </si>
  <si>
    <t>75-79 años</t>
  </si>
  <si>
    <t>70-74 años</t>
  </si>
  <si>
    <t>65-69 años</t>
  </si>
  <si>
    <t>60-64 años</t>
  </si>
  <si>
    <t>55-59 años</t>
  </si>
  <si>
    <t>50-54 años</t>
  </si>
  <si>
    <t>45-49 años</t>
  </si>
  <si>
    <t>40-44 años</t>
  </si>
  <si>
    <t>35-39 años</t>
  </si>
  <si>
    <t>30-34 años</t>
  </si>
  <si>
    <t>25-29 años</t>
  </si>
  <si>
    <t>20-24 años</t>
  </si>
  <si>
    <t>15-19 años</t>
  </si>
  <si>
    <t>10-14 años</t>
  </si>
  <si>
    <t>5-9 años</t>
  </si>
  <si>
    <t>0-4 años</t>
  </si>
  <si>
    <t xml:space="preserve">   Hombres</t>
  </si>
  <si>
    <t>Ambos sexos</t>
  </si>
  <si>
    <t>GRUPOS DE EDAD</t>
  </si>
  <si>
    <t>1.2.1 - 02:</t>
  </si>
  <si>
    <t xml:space="preserve"> para la serie correspondiente del año z a z-7 (donde z es el año de referencia del nacimiento).</t>
  </si>
  <si>
    <t>Fetales</t>
  </si>
  <si>
    <t>De menores de 28 días</t>
  </si>
  <si>
    <t>De menores de un año</t>
  </si>
  <si>
    <t>Corregidos/¹</t>
  </si>
  <si>
    <t>Ocurridos e inscritos</t>
  </si>
  <si>
    <t xml:space="preserve">    Defunciones</t>
  </si>
  <si>
    <t>Matrimonios</t>
  </si>
  <si>
    <t>Defunciones generales</t>
  </si>
  <si>
    <t>NACIDOS VIVOS, DEFUNCIONES GENERALES, MATRIMONIOS,</t>
  </si>
  <si>
    <t>1.2.2 - 01</t>
  </si>
  <si>
    <t>Neonatal</t>
  </si>
  <si>
    <t>Infantil</t>
  </si>
  <si>
    <t>Mortinatalidad</t>
  </si>
  <si>
    <t xml:space="preserve">        Mortalidad</t>
  </si>
  <si>
    <t>Nupcialidad</t>
  </si>
  <si>
    <t>Mortalidad</t>
  </si>
  <si>
    <t>Natalidad/²</t>
  </si>
  <si>
    <t xml:space="preserve">        Tasas por 1.000 habitantes/¹</t>
  </si>
  <si>
    <t>TASAS DE NATALIDAD, MORTALIDAD, NUPCIALIDAD, MORTALIDAD</t>
  </si>
  <si>
    <t>1.2.2 - 02</t>
  </si>
  <si>
    <t xml:space="preserve">Puerto Natales </t>
  </si>
  <si>
    <t xml:space="preserve">Puerto Edén </t>
  </si>
  <si>
    <t xml:space="preserve">Cerro Sombrero </t>
  </si>
  <si>
    <t xml:space="preserve">Porvenir </t>
  </si>
  <si>
    <t xml:space="preserve">Provincia Tierra del Fuego </t>
  </si>
  <si>
    <t xml:space="preserve">Cabo de Hornos </t>
  </si>
  <si>
    <t xml:space="preserve">Provincia Antártica Chilena </t>
  </si>
  <si>
    <t xml:space="preserve">Punta Arenas </t>
  </si>
  <si>
    <t xml:space="preserve">Provincia Magallanes </t>
  </si>
  <si>
    <t xml:space="preserve">MAGALLANES </t>
  </si>
  <si>
    <t xml:space="preserve">Guadal </t>
  </si>
  <si>
    <t xml:space="preserve">Chile Chico </t>
  </si>
  <si>
    <t xml:space="preserve">Provincia General Carrera </t>
  </si>
  <si>
    <t xml:space="preserve">Caleta Tortel </t>
  </si>
  <si>
    <t xml:space="preserve">Villa O'Higgins </t>
  </si>
  <si>
    <t xml:space="preserve">Cochrane </t>
  </si>
  <si>
    <t xml:space="preserve">Provincia Capitán Prat </t>
  </si>
  <si>
    <t xml:space="preserve">Melinka </t>
  </si>
  <si>
    <t xml:space="preserve">Corcovado </t>
  </si>
  <si>
    <t xml:space="preserve">Puerto Puyuhuapi </t>
  </si>
  <si>
    <t xml:space="preserve">Puerto Cisnes </t>
  </si>
  <si>
    <t xml:space="preserve">Pto.Aguirre Cerda </t>
  </si>
  <si>
    <t xml:space="preserve">Provincia Aysén </t>
  </si>
  <si>
    <t xml:space="preserve">La Tapera </t>
  </si>
  <si>
    <t xml:space="preserve">Lago Verde </t>
  </si>
  <si>
    <t xml:space="preserve">Balmaceda </t>
  </si>
  <si>
    <t xml:space="preserve">Coyhaique </t>
  </si>
  <si>
    <t xml:space="preserve">Provincia Coyhaique </t>
  </si>
  <si>
    <t xml:space="preserve">AYSÉN </t>
  </si>
  <si>
    <t xml:space="preserve">Palena </t>
  </si>
  <si>
    <t xml:space="preserve">Futaleufú </t>
  </si>
  <si>
    <t xml:space="preserve">Ayacara </t>
  </si>
  <si>
    <t xml:space="preserve">Chaitén </t>
  </si>
  <si>
    <t xml:space="preserve">Provincia Palena </t>
  </si>
  <si>
    <t xml:space="preserve">San Pablo </t>
  </si>
  <si>
    <t xml:space="preserve">Puaucho </t>
  </si>
  <si>
    <t xml:space="preserve">San Juan de la Costa </t>
  </si>
  <si>
    <t xml:space="preserve">Riachuelo </t>
  </si>
  <si>
    <t xml:space="preserve">Río Negro </t>
  </si>
  <si>
    <t xml:space="preserve">Entre Lagos </t>
  </si>
  <si>
    <t xml:space="preserve">Hueyusca </t>
  </si>
  <si>
    <t xml:space="preserve">Purranque </t>
  </si>
  <si>
    <t xml:space="preserve">Puerto Octay </t>
  </si>
  <si>
    <t xml:space="preserve">Rahue </t>
  </si>
  <si>
    <t xml:space="preserve">Osorno </t>
  </si>
  <si>
    <t xml:space="preserve">Provincia Osorno </t>
  </si>
  <si>
    <t xml:space="preserve">Chaulinec </t>
  </si>
  <si>
    <t xml:space="preserve">Achao </t>
  </si>
  <si>
    <t xml:space="preserve">Quenac </t>
  </si>
  <si>
    <t xml:space="preserve">Butachauque </t>
  </si>
  <si>
    <t xml:space="preserve">Mechuque </t>
  </si>
  <si>
    <t xml:space="preserve">Quemchi </t>
  </si>
  <si>
    <t xml:space="preserve">Quellón </t>
  </si>
  <si>
    <t xml:space="preserve">Queilén </t>
  </si>
  <si>
    <t xml:space="preserve">Puqueldón </t>
  </si>
  <si>
    <t xml:space="preserve">Dalcahue </t>
  </si>
  <si>
    <t xml:space="preserve">Curaco de Vélez </t>
  </si>
  <si>
    <t xml:space="preserve">Chonchi </t>
  </si>
  <si>
    <t xml:space="preserve">Chacao </t>
  </si>
  <si>
    <t xml:space="preserve">Ancud </t>
  </si>
  <si>
    <t xml:space="preserve">Rilan </t>
  </si>
  <si>
    <t xml:space="preserve">Quehui </t>
  </si>
  <si>
    <t xml:space="preserve">Castro </t>
  </si>
  <si>
    <t>Provincia Chiloé</t>
  </si>
  <si>
    <t xml:space="preserve">Peulla </t>
  </si>
  <si>
    <t xml:space="preserve">Puerto Varas </t>
  </si>
  <si>
    <t xml:space="preserve">Misquihue </t>
  </si>
  <si>
    <t xml:space="preserve">Maullín </t>
  </si>
  <si>
    <t xml:space="preserve">Llanquihue </t>
  </si>
  <si>
    <t xml:space="preserve">Río Frío </t>
  </si>
  <si>
    <t xml:space="preserve">Los Muermos </t>
  </si>
  <si>
    <t xml:space="preserve">Frutillar </t>
  </si>
  <si>
    <t xml:space="preserve">Fresia </t>
  </si>
  <si>
    <t xml:space="preserve">Llanada Grande </t>
  </si>
  <si>
    <t xml:space="preserve">Río Puelo </t>
  </si>
  <si>
    <t xml:space="preserve">Cochamó </t>
  </si>
  <si>
    <t xml:space="preserve">Colaco </t>
  </si>
  <si>
    <t xml:space="preserve">Calbuco </t>
  </si>
  <si>
    <t xml:space="preserve">Puerto Montt </t>
  </si>
  <si>
    <t xml:space="preserve">Provincia Llanquihue </t>
  </si>
  <si>
    <t xml:space="preserve">LOS LAGOS </t>
  </si>
  <si>
    <t xml:space="preserve">Mantilhue </t>
  </si>
  <si>
    <t xml:space="preserve">Crucero </t>
  </si>
  <si>
    <t xml:space="preserve">Rio Bueno </t>
  </si>
  <si>
    <t xml:space="preserve">Lago Ranco </t>
  </si>
  <si>
    <t xml:space="preserve">Futrono </t>
  </si>
  <si>
    <t xml:space="preserve">La Unión </t>
  </si>
  <si>
    <t xml:space="preserve">Provincia Ranco </t>
  </si>
  <si>
    <t xml:space="preserve">Choshuenco </t>
  </si>
  <si>
    <t xml:space="preserve">Liquiñe </t>
  </si>
  <si>
    <t xml:space="preserve">Panguipulli </t>
  </si>
  <si>
    <t xml:space="preserve">Paillaco </t>
  </si>
  <si>
    <t xml:space="preserve">San José de la Mariquina </t>
  </si>
  <si>
    <t xml:space="preserve">Máfil </t>
  </si>
  <si>
    <t xml:space="preserve">Los Lagos </t>
  </si>
  <si>
    <t xml:space="preserve">Lanco </t>
  </si>
  <si>
    <t xml:space="preserve">Corral </t>
  </si>
  <si>
    <t xml:space="preserve">Valdivia </t>
  </si>
  <si>
    <t xml:space="preserve">Provincia Valdivia </t>
  </si>
  <si>
    <t xml:space="preserve">LOS RÍOS </t>
  </si>
  <si>
    <t xml:space="preserve">Selva Oscura </t>
  </si>
  <si>
    <t xml:space="preserve">Victoria </t>
  </si>
  <si>
    <t xml:space="preserve">Traiguén </t>
  </si>
  <si>
    <t xml:space="preserve">Renaico </t>
  </si>
  <si>
    <t xml:space="preserve">Purén </t>
  </si>
  <si>
    <t xml:space="preserve">Capitán Pastene </t>
  </si>
  <si>
    <t xml:space="preserve">Pichipellahuen </t>
  </si>
  <si>
    <t xml:space="preserve">Lumaco </t>
  </si>
  <si>
    <t xml:space="preserve">Los Sauces </t>
  </si>
  <si>
    <t xml:space="preserve">Lonquimay </t>
  </si>
  <si>
    <t xml:space="preserve">Ercilla </t>
  </si>
  <si>
    <t xml:space="preserve">Curacautín </t>
  </si>
  <si>
    <t xml:space="preserve">Collipulli </t>
  </si>
  <si>
    <t xml:space="preserve">Angol </t>
  </si>
  <si>
    <t xml:space="preserve">Provincia Malleco </t>
  </si>
  <si>
    <t xml:space="preserve">Villarrica </t>
  </si>
  <si>
    <t xml:space="preserve">Cherquenco </t>
  </si>
  <si>
    <t xml:space="preserve">Vilcún </t>
  </si>
  <si>
    <t xml:space="preserve">Toltén </t>
  </si>
  <si>
    <t xml:space="preserve">Teodoro Schmidt </t>
  </si>
  <si>
    <t xml:space="preserve">Pto.Dominguez </t>
  </si>
  <si>
    <t xml:space="preserve">Puerto Saavedra </t>
  </si>
  <si>
    <t xml:space="preserve">Pucón </t>
  </si>
  <si>
    <t xml:space="preserve">Comuy </t>
  </si>
  <si>
    <t xml:space="preserve">Pitrufquén </t>
  </si>
  <si>
    <t xml:space="preserve">Perquenco </t>
  </si>
  <si>
    <t xml:space="preserve">Padre Las Casas </t>
  </si>
  <si>
    <t xml:space="preserve">Cholchol </t>
  </si>
  <si>
    <t xml:space="preserve">Nueva Imperial </t>
  </si>
  <si>
    <t xml:space="preserve">Llaima </t>
  </si>
  <si>
    <t xml:space="preserve">Loncoche </t>
  </si>
  <si>
    <t xml:space="preserve">Lautaro </t>
  </si>
  <si>
    <t xml:space="preserve">Quitratue </t>
  </si>
  <si>
    <t xml:space="preserve">Lastarria </t>
  </si>
  <si>
    <t xml:space="preserve">Gorbea </t>
  </si>
  <si>
    <t xml:space="preserve">Galvarino </t>
  </si>
  <si>
    <t xml:space="preserve">Freire </t>
  </si>
  <si>
    <t xml:space="preserve">Curarrehue </t>
  </si>
  <si>
    <t xml:space="preserve">Las Hortensias </t>
  </si>
  <si>
    <t xml:space="preserve">Los Laureles </t>
  </si>
  <si>
    <t xml:space="preserve">Cunco </t>
  </si>
  <si>
    <t xml:space="preserve">Trovolhue </t>
  </si>
  <si>
    <t xml:space="preserve">Nehuentué </t>
  </si>
  <si>
    <t xml:space="preserve">Carahue </t>
  </si>
  <si>
    <t xml:space="preserve">Temuco </t>
  </si>
  <si>
    <t xml:space="preserve">Provincia Cautín </t>
  </si>
  <si>
    <t xml:space="preserve">LA ARAUCANÍA </t>
  </si>
  <si>
    <t xml:space="preserve">Yungay </t>
  </si>
  <si>
    <t xml:space="preserve">Trehuaco  </t>
  </si>
  <si>
    <t xml:space="preserve">San Nicolás </t>
  </si>
  <si>
    <t xml:space="preserve">San Ignacio </t>
  </si>
  <si>
    <t xml:space="preserve">San Fabián de Alico </t>
  </si>
  <si>
    <t xml:space="preserve">Cachapoal </t>
  </si>
  <si>
    <t xml:space="preserve">San Carlos </t>
  </si>
  <si>
    <t xml:space="preserve">Ránquil  </t>
  </si>
  <si>
    <t xml:space="preserve">Quirihue </t>
  </si>
  <si>
    <t xml:space="preserve">Cerro Negro </t>
  </si>
  <si>
    <t xml:space="preserve">Quillón </t>
  </si>
  <si>
    <t xml:space="preserve">Portezuelo </t>
  </si>
  <si>
    <t xml:space="preserve">Recinto </t>
  </si>
  <si>
    <t xml:space="preserve">Pinto </t>
  </si>
  <si>
    <t xml:space="preserve">Pemuco </t>
  </si>
  <si>
    <t xml:space="preserve">San Gregorio de Ñiquén </t>
  </si>
  <si>
    <t xml:space="preserve">Ninhue </t>
  </si>
  <si>
    <t xml:space="preserve">El Carmen </t>
  </si>
  <si>
    <t xml:space="preserve">Chillán Viejo </t>
  </si>
  <si>
    <t xml:space="preserve">Coihueco </t>
  </si>
  <si>
    <t xml:space="preserve">Bustamante </t>
  </si>
  <si>
    <t xml:space="preserve">Coelemu </t>
  </si>
  <si>
    <t xml:space="preserve">Cobquecura </t>
  </si>
  <si>
    <t xml:space="preserve">Bulnes </t>
  </si>
  <si>
    <t xml:space="preserve">Quinchamalí </t>
  </si>
  <si>
    <t xml:space="preserve">Chillán </t>
  </si>
  <si>
    <t xml:space="preserve">Provincia Ñuble </t>
  </si>
  <si>
    <t xml:space="preserve">Alto Biobío </t>
  </si>
  <si>
    <t xml:space="preserve">Yumbel </t>
  </si>
  <si>
    <t xml:space="preserve">Tucapel </t>
  </si>
  <si>
    <t xml:space="preserve">Huepil </t>
  </si>
  <si>
    <t xml:space="preserve">Santa Bárbara </t>
  </si>
  <si>
    <t xml:space="preserve">San Rosendo </t>
  </si>
  <si>
    <t xml:space="preserve">Quilleco </t>
  </si>
  <si>
    <t xml:space="preserve">Quilaco </t>
  </si>
  <si>
    <t xml:space="preserve">Negrete </t>
  </si>
  <si>
    <t xml:space="preserve">Nacimiento </t>
  </si>
  <si>
    <t xml:space="preserve">Mulchén </t>
  </si>
  <si>
    <t xml:space="preserve">Laja </t>
  </si>
  <si>
    <t xml:space="preserve">Cabrero </t>
  </si>
  <si>
    <t xml:space="preserve">Antuco </t>
  </si>
  <si>
    <t xml:space="preserve">Santa Fe </t>
  </si>
  <si>
    <t xml:space="preserve">Los Angeles </t>
  </si>
  <si>
    <t xml:space="preserve">Provincia Biobío </t>
  </si>
  <si>
    <t xml:space="preserve">Tirúa </t>
  </si>
  <si>
    <t xml:space="preserve">Los Alamos </t>
  </si>
  <si>
    <t xml:space="preserve">Curanilahue </t>
  </si>
  <si>
    <t xml:space="preserve">Contulmo </t>
  </si>
  <si>
    <t xml:space="preserve">Cañete </t>
  </si>
  <si>
    <t xml:space="preserve">Llico de Arauco </t>
  </si>
  <si>
    <t xml:space="preserve">Carampangue </t>
  </si>
  <si>
    <t xml:space="preserve">Arauco </t>
  </si>
  <si>
    <t xml:space="preserve">Isla Mocha </t>
  </si>
  <si>
    <t xml:space="preserve">Lebu </t>
  </si>
  <si>
    <t xml:space="preserve">Provincia Arauco </t>
  </si>
  <si>
    <t xml:space="preserve">Hualpén </t>
  </si>
  <si>
    <t xml:space="preserve">Tomé </t>
  </si>
  <si>
    <t xml:space="preserve">Rafael </t>
  </si>
  <si>
    <t xml:space="preserve">Presidente Ríos </t>
  </si>
  <si>
    <t xml:space="preserve">Armando Alarcón </t>
  </si>
  <si>
    <t xml:space="preserve">Talcahuano </t>
  </si>
  <si>
    <t xml:space="preserve">Santa Juana </t>
  </si>
  <si>
    <t xml:space="preserve">San Pedro de la Paz </t>
  </si>
  <si>
    <t xml:space="preserve">Penco </t>
  </si>
  <si>
    <t xml:space="preserve">Lota  </t>
  </si>
  <si>
    <t xml:space="preserve">Talcamavida </t>
  </si>
  <si>
    <t xml:space="preserve">Hualqui </t>
  </si>
  <si>
    <t xml:space="preserve">Copiulemu </t>
  </si>
  <si>
    <t xml:space="preserve">Florida </t>
  </si>
  <si>
    <t xml:space="preserve">Chiguayante </t>
  </si>
  <si>
    <t xml:space="preserve">Isla Santa María </t>
  </si>
  <si>
    <t xml:space="preserve">Coronel </t>
  </si>
  <si>
    <t xml:space="preserve">Concepción </t>
  </si>
  <si>
    <t xml:space="preserve">Provincia Concepción </t>
  </si>
  <si>
    <t xml:space="preserve">BIOBÍO </t>
  </si>
  <si>
    <t xml:space="preserve">Yerbas Buenas </t>
  </si>
  <si>
    <t xml:space="preserve">Villa Alegre </t>
  </si>
  <si>
    <t xml:space="preserve">Nirivilo </t>
  </si>
  <si>
    <t xml:space="preserve">Huerta de Maule </t>
  </si>
  <si>
    <t xml:space="preserve">San Javier </t>
  </si>
  <si>
    <t xml:space="preserve">Retiro </t>
  </si>
  <si>
    <t xml:space="preserve">Catillo </t>
  </si>
  <si>
    <t xml:space="preserve">Parral </t>
  </si>
  <si>
    <t xml:space="preserve">Longaví </t>
  </si>
  <si>
    <t xml:space="preserve">Colbún </t>
  </si>
  <si>
    <t xml:space="preserve">Linares </t>
  </si>
  <si>
    <t xml:space="preserve">Provincia Linares </t>
  </si>
  <si>
    <t xml:space="preserve">Llico de Mataquito </t>
  </si>
  <si>
    <t xml:space="preserve">Vichuquén  </t>
  </si>
  <si>
    <t xml:space="preserve">Teno </t>
  </si>
  <si>
    <t xml:space="preserve">Villa Prat </t>
  </si>
  <si>
    <t xml:space="preserve">Sagrada Familia </t>
  </si>
  <si>
    <t xml:space="preserve">Romeral </t>
  </si>
  <si>
    <t xml:space="preserve">Rauco </t>
  </si>
  <si>
    <t xml:space="preserve">Lontué </t>
  </si>
  <si>
    <t xml:space="preserve">Molina </t>
  </si>
  <si>
    <t xml:space="preserve">Iloca </t>
  </si>
  <si>
    <t xml:space="preserve">Licantén </t>
  </si>
  <si>
    <t xml:space="preserve">Hualañé </t>
  </si>
  <si>
    <t xml:space="preserve">Curicó </t>
  </si>
  <si>
    <t xml:space="preserve">Provincia Curicó </t>
  </si>
  <si>
    <t xml:space="preserve">Curanipe </t>
  </si>
  <si>
    <t xml:space="preserve">Chanco </t>
  </si>
  <si>
    <t xml:space="preserve">Coronel de Maule </t>
  </si>
  <si>
    <t xml:space="preserve">Sauzal </t>
  </si>
  <si>
    <t xml:space="preserve">Cauquenes </t>
  </si>
  <si>
    <t xml:space="preserve">Provincia Cauquenes </t>
  </si>
  <si>
    <t xml:space="preserve">San Rafael </t>
  </si>
  <si>
    <t xml:space="preserve">San Clemente </t>
  </si>
  <si>
    <t xml:space="preserve">Cumpeo </t>
  </si>
  <si>
    <t xml:space="preserve">Pencahue </t>
  </si>
  <si>
    <t xml:space="preserve">Pelarco </t>
  </si>
  <si>
    <t xml:space="preserve">Maule </t>
  </si>
  <si>
    <t xml:space="preserve">Empedrado </t>
  </si>
  <si>
    <t xml:space="preserve">Huaquén </t>
  </si>
  <si>
    <t xml:space="preserve">Gualleco </t>
  </si>
  <si>
    <t xml:space="preserve">Curepto </t>
  </si>
  <si>
    <t xml:space="preserve">Putú </t>
  </si>
  <si>
    <t xml:space="preserve">Constitución </t>
  </si>
  <si>
    <t xml:space="preserve">Talca </t>
  </si>
  <si>
    <t xml:space="preserve">Provincia Talca </t>
  </si>
  <si>
    <t xml:space="preserve">MAULE </t>
  </si>
  <si>
    <t xml:space="preserve">Pumanque </t>
  </si>
  <si>
    <t xml:space="preserve">Peralillo </t>
  </si>
  <si>
    <t xml:space="preserve">Santa Cruz </t>
  </si>
  <si>
    <t xml:space="preserve">Nancagua </t>
  </si>
  <si>
    <t xml:space="preserve">Lolol </t>
  </si>
  <si>
    <t xml:space="preserve">Chimbarongo </t>
  </si>
  <si>
    <t xml:space="preserve">Chépica </t>
  </si>
  <si>
    <t xml:space="preserve">San Fernando </t>
  </si>
  <si>
    <t xml:space="preserve">Provincia Colchagua </t>
  </si>
  <si>
    <t xml:space="preserve">San Pedro de Alcántara </t>
  </si>
  <si>
    <t xml:space="preserve">Paredones </t>
  </si>
  <si>
    <t xml:space="preserve">Navidad     </t>
  </si>
  <si>
    <t xml:space="preserve">Marchihue </t>
  </si>
  <si>
    <t xml:space="preserve">Litueche </t>
  </si>
  <si>
    <t xml:space="preserve">La Estrella  </t>
  </si>
  <si>
    <t xml:space="preserve">Pichilemu </t>
  </si>
  <si>
    <t xml:space="preserve">Provincia Cardenal Caro </t>
  </si>
  <si>
    <t xml:space="preserve">San Vicente de Tagua Tagua </t>
  </si>
  <si>
    <t xml:space="preserve">Requínoa </t>
  </si>
  <si>
    <t xml:space="preserve">Rengo </t>
  </si>
  <si>
    <t xml:space="preserve">Quinta de Tilcoco </t>
  </si>
  <si>
    <t xml:space="preserve">Pichidegua </t>
  </si>
  <si>
    <t xml:space="preserve">Peumo </t>
  </si>
  <si>
    <t xml:space="preserve">Olivar </t>
  </si>
  <si>
    <t xml:space="preserve">San Francisco de Mostazal </t>
  </si>
  <si>
    <t xml:space="preserve">Malloa </t>
  </si>
  <si>
    <t xml:space="preserve">Machalí </t>
  </si>
  <si>
    <t xml:space="preserve">El Manzano </t>
  </si>
  <si>
    <t xml:space="preserve">Las Cabras </t>
  </si>
  <si>
    <t xml:space="preserve">Graneros </t>
  </si>
  <si>
    <t xml:space="preserve">Doñihue </t>
  </si>
  <si>
    <t xml:space="preserve">Coltauco </t>
  </si>
  <si>
    <t xml:space="preserve">Coinco </t>
  </si>
  <si>
    <t xml:space="preserve">Codegua </t>
  </si>
  <si>
    <t xml:space="preserve">Rancagua </t>
  </si>
  <si>
    <t xml:space="preserve">Provincia Cachapoal </t>
  </si>
  <si>
    <t xml:space="preserve">O'HIGGINS </t>
  </si>
  <si>
    <t xml:space="preserve">Peñaflor </t>
  </si>
  <si>
    <t xml:space="preserve">Padre Hurtado </t>
  </si>
  <si>
    <t xml:space="preserve">Isla de Maipo </t>
  </si>
  <si>
    <t xml:space="preserve">El Monte </t>
  </si>
  <si>
    <t xml:space="preserve">Talagante </t>
  </si>
  <si>
    <t xml:space="preserve">Provincia Talagante </t>
  </si>
  <si>
    <t xml:space="preserve">San Pedro de Melipilla </t>
  </si>
  <si>
    <t xml:space="preserve">María Pinto  </t>
  </si>
  <si>
    <t xml:space="preserve">Curacaví </t>
  </si>
  <si>
    <t xml:space="preserve">Alhué        </t>
  </si>
  <si>
    <t xml:space="preserve">Melipilla       </t>
  </si>
  <si>
    <t xml:space="preserve">Provincia Melipilla </t>
  </si>
  <si>
    <t xml:space="preserve">Paine </t>
  </si>
  <si>
    <t xml:space="preserve">Calera de Tango </t>
  </si>
  <si>
    <t xml:space="preserve">Buin </t>
  </si>
  <si>
    <t xml:space="preserve">San Bernardo </t>
  </si>
  <si>
    <t xml:space="preserve">Provincia Maipo </t>
  </si>
  <si>
    <t xml:space="preserve">Tiltil     </t>
  </si>
  <si>
    <t xml:space="preserve">Lampa   </t>
  </si>
  <si>
    <t xml:space="preserve">Colina   </t>
  </si>
  <si>
    <t xml:space="preserve">Provincia Chacabuco </t>
  </si>
  <si>
    <t xml:space="preserve">San José de Maipo </t>
  </si>
  <si>
    <t xml:space="preserve">Pirque   </t>
  </si>
  <si>
    <t xml:space="preserve">Puente Alto </t>
  </si>
  <si>
    <t xml:space="preserve">Provincia Cordillera </t>
  </si>
  <si>
    <t xml:space="preserve">Vitacura </t>
  </si>
  <si>
    <t xml:space="preserve">San Ramón </t>
  </si>
  <si>
    <t xml:space="preserve">San Miguel </t>
  </si>
  <si>
    <t xml:space="preserve">San Joaquín </t>
  </si>
  <si>
    <t xml:space="preserve">Renca </t>
  </si>
  <si>
    <t xml:space="preserve">Recoleta </t>
  </si>
  <si>
    <t xml:space="preserve">Quinta Normal </t>
  </si>
  <si>
    <t xml:space="preserve">Quilicura </t>
  </si>
  <si>
    <t xml:space="preserve">Pudahuel </t>
  </si>
  <si>
    <t xml:space="preserve">Providencia </t>
  </si>
  <si>
    <t xml:space="preserve">Peñalolén </t>
  </si>
  <si>
    <t xml:space="preserve">Pedro  Aguirre Cerda </t>
  </si>
  <si>
    <t xml:space="preserve">Ñuñoa </t>
  </si>
  <si>
    <t xml:space="preserve">Maipú </t>
  </si>
  <si>
    <t xml:space="preserve">Macul </t>
  </si>
  <si>
    <t xml:space="preserve">Lo Prado </t>
  </si>
  <si>
    <t xml:space="preserve">Lo Espejo </t>
  </si>
  <si>
    <t xml:space="preserve">Lo Barnechea </t>
  </si>
  <si>
    <t xml:space="preserve">Las Condes </t>
  </si>
  <si>
    <t xml:space="preserve">La Reina </t>
  </si>
  <si>
    <t xml:space="preserve">La Pintana </t>
  </si>
  <si>
    <t xml:space="preserve">La Granja </t>
  </si>
  <si>
    <t xml:space="preserve">La Florida </t>
  </si>
  <si>
    <t xml:space="preserve">Independencia </t>
  </si>
  <si>
    <t xml:space="preserve">Huechuraba </t>
  </si>
  <si>
    <t xml:space="preserve">Estación Central </t>
  </si>
  <si>
    <t xml:space="preserve">El Bosque </t>
  </si>
  <si>
    <t xml:space="preserve">Conchalí </t>
  </si>
  <si>
    <t xml:space="preserve">Cerro Navia </t>
  </si>
  <si>
    <t xml:space="preserve">Los Cerrillos </t>
  </si>
  <si>
    <t xml:space="preserve">Santiago </t>
  </si>
  <si>
    <t xml:space="preserve">Provincia Santiago </t>
  </si>
  <si>
    <t xml:space="preserve">METROPOLITANA </t>
  </si>
  <si>
    <t xml:space="preserve">Villa Alemana </t>
  </si>
  <si>
    <t xml:space="preserve">Olmué </t>
  </si>
  <si>
    <t xml:space="preserve">Limache </t>
  </si>
  <si>
    <t xml:space="preserve">Quilpué </t>
  </si>
  <si>
    <t xml:space="preserve">Provincia Marga Marga </t>
  </si>
  <si>
    <t xml:space="preserve">Santa María </t>
  </si>
  <si>
    <t xml:space="preserve">Putaendo </t>
  </si>
  <si>
    <t xml:space="preserve">Panquehue </t>
  </si>
  <si>
    <t xml:space="preserve">Llaillay </t>
  </si>
  <si>
    <t xml:space="preserve">Catemu </t>
  </si>
  <si>
    <t xml:space="preserve">Curimón </t>
  </si>
  <si>
    <t xml:space="preserve">San Felipe </t>
  </si>
  <si>
    <t xml:space="preserve">Prov.San Felipe de Aconcagua </t>
  </si>
  <si>
    <t xml:space="preserve">El Quisco </t>
  </si>
  <si>
    <t xml:space="preserve">Cartagena </t>
  </si>
  <si>
    <t xml:space="preserve">Algarrobo </t>
  </si>
  <si>
    <t xml:space="preserve">San Antonio </t>
  </si>
  <si>
    <t xml:space="preserve">Provincia San Antonio </t>
  </si>
  <si>
    <t xml:space="preserve">Nogales </t>
  </si>
  <si>
    <t xml:space="preserve">La Cruz </t>
  </si>
  <si>
    <t xml:space="preserve">Hijuelas </t>
  </si>
  <si>
    <t xml:space="preserve">La Calera </t>
  </si>
  <si>
    <t xml:space="preserve">Quillota </t>
  </si>
  <si>
    <t xml:space="preserve">Provincia Quillota </t>
  </si>
  <si>
    <t xml:space="preserve">Catapilco </t>
  </si>
  <si>
    <t xml:space="preserve">Zapallar </t>
  </si>
  <si>
    <t xml:space="preserve">Chincolco </t>
  </si>
  <si>
    <t xml:space="preserve">Petorca    </t>
  </si>
  <si>
    <t xml:space="preserve">Papudo </t>
  </si>
  <si>
    <t xml:space="preserve">Cabildo </t>
  </si>
  <si>
    <t xml:space="preserve">La Ligua   </t>
  </si>
  <si>
    <t xml:space="preserve">Provincia Petorca </t>
  </si>
  <si>
    <t xml:space="preserve">San Esteban </t>
  </si>
  <si>
    <t xml:space="preserve">Rinconada de los Andes </t>
  </si>
  <si>
    <t xml:space="preserve">Calle Larga </t>
  </si>
  <si>
    <t xml:space="preserve">Los Andes </t>
  </si>
  <si>
    <t xml:space="preserve">Provincia Los Andes </t>
  </si>
  <si>
    <t xml:space="preserve">Isla de Pascua </t>
  </si>
  <si>
    <t xml:space="preserve">Provincia Isla de Pascua </t>
  </si>
  <si>
    <t xml:space="preserve">Viña del Mar </t>
  </si>
  <si>
    <t xml:space="preserve">Quintero </t>
  </si>
  <si>
    <t xml:space="preserve">Puchuncaví </t>
  </si>
  <si>
    <t xml:space="preserve">Juan Fernández  </t>
  </si>
  <si>
    <t xml:space="preserve">Concón </t>
  </si>
  <si>
    <t xml:space="preserve">Casablanca </t>
  </si>
  <si>
    <t xml:space="preserve">Valparaíso </t>
  </si>
  <si>
    <t xml:space="preserve">Provincia Valparaíso </t>
  </si>
  <si>
    <t xml:space="preserve">VALPARAÍSO </t>
  </si>
  <si>
    <t xml:space="preserve">Samo Alto </t>
  </si>
  <si>
    <t xml:space="preserve">Hurtado </t>
  </si>
  <si>
    <t xml:space="preserve">Punitaqui </t>
  </si>
  <si>
    <t xml:space="preserve">Chañaral Alto </t>
  </si>
  <si>
    <t xml:space="preserve">Rapel </t>
  </si>
  <si>
    <t xml:space="preserve">Caren </t>
  </si>
  <si>
    <t xml:space="preserve">Monte Patria </t>
  </si>
  <si>
    <t xml:space="preserve">Combarbalá </t>
  </si>
  <si>
    <t xml:space="preserve">Ovalle </t>
  </si>
  <si>
    <t xml:space="preserve">Provincia Limarí </t>
  </si>
  <si>
    <t xml:space="preserve">Salamanca </t>
  </si>
  <si>
    <t xml:space="preserve">Caimanes </t>
  </si>
  <si>
    <t xml:space="preserve">Quilimarí </t>
  </si>
  <si>
    <t xml:space="preserve">Los Vilos </t>
  </si>
  <si>
    <t xml:space="preserve">Mincha </t>
  </si>
  <si>
    <t xml:space="preserve">Canela </t>
  </si>
  <si>
    <t xml:space="preserve">Illapel </t>
  </si>
  <si>
    <t xml:space="preserve">Provincia Choapa </t>
  </si>
  <si>
    <t xml:space="preserve">Vicuña </t>
  </si>
  <si>
    <t xml:space="preserve">Paihuano </t>
  </si>
  <si>
    <t xml:space="preserve">La Higuera </t>
  </si>
  <si>
    <t xml:space="preserve">Andacollo </t>
  </si>
  <si>
    <t xml:space="preserve">Tongoy </t>
  </si>
  <si>
    <t xml:space="preserve">Cerrillos </t>
  </si>
  <si>
    <t xml:space="preserve">Coquimbo </t>
  </si>
  <si>
    <t xml:space="preserve">La Serena </t>
  </si>
  <si>
    <t xml:space="preserve">Provincia Elqui </t>
  </si>
  <si>
    <t xml:space="preserve">COQUIMBO </t>
  </si>
  <si>
    <t xml:space="preserve">Huasco </t>
  </si>
  <si>
    <t xml:space="preserve">Freirina </t>
  </si>
  <si>
    <t xml:space="preserve">Alto del Carmen </t>
  </si>
  <si>
    <t xml:space="preserve">Domeyko </t>
  </si>
  <si>
    <t xml:space="preserve">Vallenar </t>
  </si>
  <si>
    <t xml:space="preserve">Provincia Huasco </t>
  </si>
  <si>
    <t xml:space="preserve">El Salvador </t>
  </si>
  <si>
    <t xml:space="preserve">Potrerillos </t>
  </si>
  <si>
    <t xml:space="preserve">Diego de Almagro </t>
  </si>
  <si>
    <t xml:space="preserve">Chañaral </t>
  </si>
  <si>
    <t xml:space="preserve">Provincia Chañaral </t>
  </si>
  <si>
    <t xml:space="preserve">Tierra Amarilla </t>
  </si>
  <si>
    <t xml:space="preserve">Caldera </t>
  </si>
  <si>
    <t xml:space="preserve">Copiapó </t>
  </si>
  <si>
    <t xml:space="preserve">Provincia Copiapó </t>
  </si>
  <si>
    <t xml:space="preserve">ATACAMA </t>
  </si>
  <si>
    <t xml:space="preserve">María Elena </t>
  </si>
  <si>
    <t xml:space="preserve">Tocopilla </t>
  </si>
  <si>
    <t xml:space="preserve">Provincia Tocopilla </t>
  </si>
  <si>
    <t xml:space="preserve">Ollagüe </t>
  </si>
  <si>
    <t xml:space="preserve">Calama </t>
  </si>
  <si>
    <t xml:space="preserve">Provincia El Loa </t>
  </si>
  <si>
    <t xml:space="preserve">Taltal </t>
  </si>
  <si>
    <t xml:space="preserve">Mejillones </t>
  </si>
  <si>
    <t xml:space="preserve">Antofagasta </t>
  </si>
  <si>
    <t xml:space="preserve">Provincia Antofagasta </t>
  </si>
  <si>
    <t xml:space="preserve">ANTOFAGASTA </t>
  </si>
  <si>
    <t xml:space="preserve">Pica </t>
  </si>
  <si>
    <t xml:space="preserve">Chiapa </t>
  </si>
  <si>
    <t xml:space="preserve">Huara </t>
  </si>
  <si>
    <t xml:space="preserve">Colchane  </t>
  </si>
  <si>
    <t xml:space="preserve">Camiña </t>
  </si>
  <si>
    <t xml:space="preserve">Pozo Almonte </t>
  </si>
  <si>
    <t xml:space="preserve">Provincia Tamarugal </t>
  </si>
  <si>
    <t xml:space="preserve">Alto Hospicio </t>
  </si>
  <si>
    <t xml:space="preserve">Iquique </t>
  </si>
  <si>
    <t xml:space="preserve">Provincia Iquique </t>
  </si>
  <si>
    <t xml:space="preserve">TARAPACÁ </t>
  </si>
  <si>
    <t xml:space="preserve">Belén </t>
  </si>
  <si>
    <t xml:space="preserve">Putre </t>
  </si>
  <si>
    <t xml:space="preserve">Provincia Parinacota </t>
  </si>
  <si>
    <t xml:space="preserve">Visviri </t>
  </si>
  <si>
    <t xml:space="preserve">Codpa </t>
  </si>
  <si>
    <t xml:space="preserve">Arica </t>
  </si>
  <si>
    <t xml:space="preserve">Provincia Arica </t>
  </si>
  <si>
    <t xml:space="preserve">ARICA Y PARINACOTA </t>
  </si>
  <si>
    <t xml:space="preserve">Menores de 1 año </t>
  </si>
  <si>
    <t>Generales</t>
  </si>
  <si>
    <t>Nacimientos</t>
  </si>
  <si>
    <t>Torres del Paine</t>
  </si>
  <si>
    <t>Natales</t>
  </si>
  <si>
    <t>Timaukel</t>
  </si>
  <si>
    <t>Primavera</t>
  </si>
  <si>
    <t>Porvenir</t>
  </si>
  <si>
    <t>Provincia Tierra del Fuego</t>
  </si>
  <si>
    <t>Antártica</t>
  </si>
  <si>
    <t>Cabo de Hornos</t>
  </si>
  <si>
    <t>Provincia Antártica Chilena</t>
  </si>
  <si>
    <t>San Gregorio</t>
  </si>
  <si>
    <t>Río Verde</t>
  </si>
  <si>
    <t>Laguna Blanca</t>
  </si>
  <si>
    <t>Punta Arenas</t>
  </si>
  <si>
    <t>Provincia Magallanes</t>
  </si>
  <si>
    <t>MAGALLANES</t>
  </si>
  <si>
    <t>Río Ibáñez</t>
  </si>
  <si>
    <t>Chile Chico</t>
  </si>
  <si>
    <t>Provincia General Carrera</t>
  </si>
  <si>
    <t>Tortel</t>
  </si>
  <si>
    <t>Cochrane</t>
  </si>
  <si>
    <t>Provincia Capitán Prat</t>
  </si>
  <si>
    <t>Guaitecas</t>
  </si>
  <si>
    <t>Cisnes</t>
  </si>
  <si>
    <t>Aysén</t>
  </si>
  <si>
    <t>Provincia Aysén</t>
  </si>
  <si>
    <t>Lago Verde</t>
  </si>
  <si>
    <t>Provincia Coyhaique</t>
  </si>
  <si>
    <t>AYSÉN</t>
  </si>
  <si>
    <t>Palena</t>
  </si>
  <si>
    <t>Hualaihue</t>
  </si>
  <si>
    <t>Futaleufú</t>
  </si>
  <si>
    <t>Chaitén</t>
  </si>
  <si>
    <t>Provincia Palena</t>
  </si>
  <si>
    <t>San Pablo</t>
  </si>
  <si>
    <t>San Juan de la Costa</t>
  </si>
  <si>
    <t>Río Negro</t>
  </si>
  <si>
    <t>Puyehue</t>
  </si>
  <si>
    <t>Purranque</t>
  </si>
  <si>
    <t>Puerto Octay</t>
  </si>
  <si>
    <t>Osorno</t>
  </si>
  <si>
    <t>Provincia Osorno</t>
  </si>
  <si>
    <t>Quinchao</t>
  </si>
  <si>
    <t>Quemchi</t>
  </si>
  <si>
    <t>Quellón</t>
  </si>
  <si>
    <t>Queilén</t>
  </si>
  <si>
    <t>Puqueldón</t>
  </si>
  <si>
    <t>Dalcahue</t>
  </si>
  <si>
    <t>Curaco de Vélez</t>
  </si>
  <si>
    <t>Chonchi</t>
  </si>
  <si>
    <t>Ancud</t>
  </si>
  <si>
    <t>Castro</t>
  </si>
  <si>
    <t>Puerto Varas</t>
  </si>
  <si>
    <t>Maullín</t>
  </si>
  <si>
    <t>Llanquihue</t>
  </si>
  <si>
    <t>Los Muermos</t>
  </si>
  <si>
    <t>Frutillar</t>
  </si>
  <si>
    <t>Fresia</t>
  </si>
  <si>
    <t>Cochamó</t>
  </si>
  <si>
    <t>Calbuco</t>
  </si>
  <si>
    <t>Puerto Montt</t>
  </si>
  <si>
    <t>Provincia Llanquihue</t>
  </si>
  <si>
    <t>LOS LAGOS</t>
  </si>
  <si>
    <t>Río Bueno</t>
  </si>
  <si>
    <t>Lago Ranco</t>
  </si>
  <si>
    <t>Futrono</t>
  </si>
  <si>
    <t>La Unión</t>
  </si>
  <si>
    <t>Provincia Ranco</t>
  </si>
  <si>
    <t>Panguipulli</t>
  </si>
  <si>
    <t>Paillaco</t>
  </si>
  <si>
    <t>Mariquina</t>
  </si>
  <si>
    <t>Máfil</t>
  </si>
  <si>
    <t>Lanco</t>
  </si>
  <si>
    <t>Corral</t>
  </si>
  <si>
    <t>Valdivia</t>
  </si>
  <si>
    <t>Provincia Valdivia</t>
  </si>
  <si>
    <t>LOS RÍOS</t>
  </si>
  <si>
    <t>Victoria</t>
  </si>
  <si>
    <t>Traiguén</t>
  </si>
  <si>
    <t>Renaico</t>
  </si>
  <si>
    <t>Purén</t>
  </si>
  <si>
    <t>Lumaco</t>
  </si>
  <si>
    <t>Los Sauces</t>
  </si>
  <si>
    <t>Lonquimay</t>
  </si>
  <si>
    <t>Ercilla</t>
  </si>
  <si>
    <t>Curacautín</t>
  </si>
  <si>
    <t>Collipulli</t>
  </si>
  <si>
    <t>Angol</t>
  </si>
  <si>
    <t>Provincia Malleco</t>
  </si>
  <si>
    <t>Cholchol</t>
  </si>
  <si>
    <t>Villarrica</t>
  </si>
  <si>
    <t>Vilcún</t>
  </si>
  <si>
    <t>Toltén</t>
  </si>
  <si>
    <t>Teodoro Schmidt</t>
  </si>
  <si>
    <t>Saavedra</t>
  </si>
  <si>
    <t>Pucón</t>
  </si>
  <si>
    <t>Pitrufquén</t>
  </si>
  <si>
    <t>Perquenco</t>
  </si>
  <si>
    <t>Padre Las Casas</t>
  </si>
  <si>
    <t>Nueva Imperial</t>
  </si>
  <si>
    <t>Melipeuco</t>
  </si>
  <si>
    <t>Loncoche</t>
  </si>
  <si>
    <t>Lautaro</t>
  </si>
  <si>
    <t>Gorbea</t>
  </si>
  <si>
    <t>Galvarino</t>
  </si>
  <si>
    <t>Freire</t>
  </si>
  <si>
    <t>Curarrehue</t>
  </si>
  <si>
    <t>Cunco</t>
  </si>
  <si>
    <t>Carahue</t>
  </si>
  <si>
    <t>Temuco</t>
  </si>
  <si>
    <t>Provincia Cautín</t>
  </si>
  <si>
    <t>LA ARAUCANÍA</t>
  </si>
  <si>
    <t>Yungay</t>
  </si>
  <si>
    <t>Treguaco</t>
  </si>
  <si>
    <t>San Nicolás</t>
  </si>
  <si>
    <t>San Ignacio</t>
  </si>
  <si>
    <t>San Fabián</t>
  </si>
  <si>
    <t>San Carlos</t>
  </si>
  <si>
    <t>Ránquil</t>
  </si>
  <si>
    <t>Quirihue</t>
  </si>
  <si>
    <t>Quillón</t>
  </si>
  <si>
    <t>Portezuelo</t>
  </si>
  <si>
    <t>Pinto</t>
  </si>
  <si>
    <t>Pemuco</t>
  </si>
  <si>
    <t>Ñiquén</t>
  </si>
  <si>
    <t>Ninhue</t>
  </si>
  <si>
    <t>El Carmen</t>
  </si>
  <si>
    <t>Chillán Viejo</t>
  </si>
  <si>
    <t>Coihueco</t>
  </si>
  <si>
    <t>Coelemu</t>
  </si>
  <si>
    <t>Cobquecura</t>
  </si>
  <si>
    <t>Bulnes</t>
  </si>
  <si>
    <t>Chillán</t>
  </si>
  <si>
    <t>Provincia Ñuble</t>
  </si>
  <si>
    <t>Alto Biobío</t>
  </si>
  <si>
    <t>Yumbel</t>
  </si>
  <si>
    <t>Tucapel</t>
  </si>
  <si>
    <t>Santa Barbara</t>
  </si>
  <si>
    <t>San Rosendo</t>
  </si>
  <si>
    <t>Quilleco</t>
  </si>
  <si>
    <t>Quilaco</t>
  </si>
  <si>
    <t>Negrete</t>
  </si>
  <si>
    <t>Nacimiento</t>
  </si>
  <si>
    <t>Mulchén</t>
  </si>
  <si>
    <t>Laja</t>
  </si>
  <si>
    <t>Cabrero</t>
  </si>
  <si>
    <t>Antuco</t>
  </si>
  <si>
    <t>Los Angeles</t>
  </si>
  <si>
    <t>Provincia Biobío</t>
  </si>
  <si>
    <t>Tirúa</t>
  </si>
  <si>
    <t>Los Alamos</t>
  </si>
  <si>
    <t>Curanilahue</t>
  </si>
  <si>
    <t>Contulmo</t>
  </si>
  <si>
    <t>Cañete</t>
  </si>
  <si>
    <t>Arauco</t>
  </si>
  <si>
    <t>Lebu</t>
  </si>
  <si>
    <t>Provincia Arauco</t>
  </si>
  <si>
    <t>Hualpén</t>
  </si>
  <si>
    <t>Tomé</t>
  </si>
  <si>
    <t>Talcahuano</t>
  </si>
  <si>
    <t>Santa Juana</t>
  </si>
  <si>
    <t>San Pedro de la Paz</t>
  </si>
  <si>
    <t>Penco</t>
  </si>
  <si>
    <t>Lota</t>
  </si>
  <si>
    <t>Hualqui</t>
  </si>
  <si>
    <t>Florida</t>
  </si>
  <si>
    <t>Chiguayante</t>
  </si>
  <si>
    <t>Coronel</t>
  </si>
  <si>
    <t>Concepción</t>
  </si>
  <si>
    <t>Provincia Concepción</t>
  </si>
  <si>
    <t>BIOBÍO</t>
  </si>
  <si>
    <t>Yerbas Buenas</t>
  </si>
  <si>
    <t>Villa Alegre</t>
  </si>
  <si>
    <t>San Javier</t>
  </si>
  <si>
    <t>Retiro</t>
  </si>
  <si>
    <t>Parral</t>
  </si>
  <si>
    <t>Longaví</t>
  </si>
  <si>
    <t>Colbún</t>
  </si>
  <si>
    <t>Linares</t>
  </si>
  <si>
    <t>Provincia Linares</t>
  </si>
  <si>
    <t>Vichuquén</t>
  </si>
  <si>
    <t>Teno</t>
  </si>
  <si>
    <t>Sagrada Familia</t>
  </si>
  <si>
    <t>Romeral</t>
  </si>
  <si>
    <t>Rauco</t>
  </si>
  <si>
    <t>Molina</t>
  </si>
  <si>
    <t>Licantén</t>
  </si>
  <si>
    <t>Hualañé</t>
  </si>
  <si>
    <t>Curicó</t>
  </si>
  <si>
    <t>Provincia Curicó</t>
  </si>
  <si>
    <t>Pelluhue</t>
  </si>
  <si>
    <t>Chanco</t>
  </si>
  <si>
    <t>Cauquenes</t>
  </si>
  <si>
    <t>Provincia Cauquenes</t>
  </si>
  <si>
    <t>San Rafael</t>
  </si>
  <si>
    <t>San Clemente</t>
  </si>
  <si>
    <t>Río Claro</t>
  </si>
  <si>
    <t>Pencahue</t>
  </si>
  <si>
    <t>Pelarco</t>
  </si>
  <si>
    <t>Empedrado</t>
  </si>
  <si>
    <t>Curepto</t>
  </si>
  <si>
    <t>Constitución</t>
  </si>
  <si>
    <t>Talca</t>
  </si>
  <si>
    <t>Provincia Talca</t>
  </si>
  <si>
    <t>MAULE</t>
  </si>
  <si>
    <t>Santa Cruz</t>
  </si>
  <si>
    <t>Pumanque</t>
  </si>
  <si>
    <t>Placilla</t>
  </si>
  <si>
    <t>Peralillo</t>
  </si>
  <si>
    <t>Palmilla</t>
  </si>
  <si>
    <t>Nancagua</t>
  </si>
  <si>
    <t>Lolol</t>
  </si>
  <si>
    <t>Chimbarongo</t>
  </si>
  <si>
    <t>Chépica</t>
  </si>
  <si>
    <t>San Fernando</t>
  </si>
  <si>
    <t>Provincia Colchagua</t>
  </si>
  <si>
    <t>Paredones</t>
  </si>
  <si>
    <t>Navidad</t>
  </si>
  <si>
    <t>Marchigue</t>
  </si>
  <si>
    <t>Litueche</t>
  </si>
  <si>
    <t>La Estrella</t>
  </si>
  <si>
    <t>Pichilemu</t>
  </si>
  <si>
    <t>Provincia Cardenal Caro</t>
  </si>
  <si>
    <t>San Vicente</t>
  </si>
  <si>
    <t>Requínoa</t>
  </si>
  <si>
    <t>Rengo</t>
  </si>
  <si>
    <t>Quinta de Tilcoco</t>
  </si>
  <si>
    <t>Pichidegua</t>
  </si>
  <si>
    <t>Peumo</t>
  </si>
  <si>
    <t>Olivar</t>
  </si>
  <si>
    <t>Mostazal</t>
  </si>
  <si>
    <t>Malloa</t>
  </si>
  <si>
    <t>Machalí</t>
  </si>
  <si>
    <t>Las Cabras</t>
  </si>
  <si>
    <t>Graneros</t>
  </si>
  <si>
    <t>Doñihue</t>
  </si>
  <si>
    <t>Coltauco</t>
  </si>
  <si>
    <t>Coínco</t>
  </si>
  <si>
    <t>Codegua</t>
  </si>
  <si>
    <t>Rancagua</t>
  </si>
  <si>
    <t>Provincia Cachapoal</t>
  </si>
  <si>
    <t>O'HIGGINS</t>
  </si>
  <si>
    <t>Peñaflor</t>
  </si>
  <si>
    <t>Padre Hurtado</t>
  </si>
  <si>
    <t>Isla de Maipo</t>
  </si>
  <si>
    <t>El Monte</t>
  </si>
  <si>
    <t>Talagante</t>
  </si>
  <si>
    <t>Provincia Talagante</t>
  </si>
  <si>
    <t>San Pedro</t>
  </si>
  <si>
    <t>María Pinto</t>
  </si>
  <si>
    <t>Curacaví</t>
  </si>
  <si>
    <t>Alhué</t>
  </si>
  <si>
    <t>Melipilla</t>
  </si>
  <si>
    <t>Provincia Melipilla</t>
  </si>
  <si>
    <t>Paine</t>
  </si>
  <si>
    <t>Calera de Tango</t>
  </si>
  <si>
    <t>Buín</t>
  </si>
  <si>
    <t>San Bernardo</t>
  </si>
  <si>
    <t>Provincia Maipo</t>
  </si>
  <si>
    <t>Tiltil</t>
  </si>
  <si>
    <t>Lampa</t>
  </si>
  <si>
    <t>Colina</t>
  </si>
  <si>
    <t>Provincia Chacabuco</t>
  </si>
  <si>
    <t>San José de Maipo</t>
  </si>
  <si>
    <t>Pirque</t>
  </si>
  <si>
    <t>Puente Alto</t>
  </si>
  <si>
    <t>Provincia Cordillera</t>
  </si>
  <si>
    <t>Vitacura</t>
  </si>
  <si>
    <t>San Ramón</t>
  </si>
  <si>
    <t>San Miguel</t>
  </si>
  <si>
    <t>San Joaquín</t>
  </si>
  <si>
    <t>Renca</t>
  </si>
  <si>
    <t>Recoleta</t>
  </si>
  <si>
    <t>Quinta Normal</t>
  </si>
  <si>
    <t>Quilicura</t>
  </si>
  <si>
    <t>Pudahuel</t>
  </si>
  <si>
    <t>Providencia</t>
  </si>
  <si>
    <t>Peñalolén</t>
  </si>
  <si>
    <t>Pedro Aguirre Cerda</t>
  </si>
  <si>
    <t>Ñuñoa</t>
  </si>
  <si>
    <t>Maipú</t>
  </si>
  <si>
    <t>Macul</t>
  </si>
  <si>
    <t>Lo Prado</t>
  </si>
  <si>
    <t>Lo Espejo</t>
  </si>
  <si>
    <t>Lo Barnechea</t>
  </si>
  <si>
    <t>Las Condes</t>
  </si>
  <si>
    <t>La Reina</t>
  </si>
  <si>
    <t>La Pintana</t>
  </si>
  <si>
    <t>La Granja</t>
  </si>
  <si>
    <t>La Florida</t>
  </si>
  <si>
    <t>La Cisterna</t>
  </si>
  <si>
    <t>Independencia</t>
  </si>
  <si>
    <t>Huechuraba</t>
  </si>
  <si>
    <t>Estación Central</t>
  </si>
  <si>
    <t>El Bosque</t>
  </si>
  <si>
    <t>Conchalí</t>
  </si>
  <si>
    <t>Cerro Navia</t>
  </si>
  <si>
    <t>Cerrillos</t>
  </si>
  <si>
    <t>Santiago</t>
  </si>
  <si>
    <t>Provincia Santiago</t>
  </si>
  <si>
    <t>METROPOLITANA</t>
  </si>
  <si>
    <t>Villa Alemana</t>
  </si>
  <si>
    <t>Olmué</t>
  </si>
  <si>
    <t>Limache</t>
  </si>
  <si>
    <t>Quilpué</t>
  </si>
  <si>
    <t>Provincia Marga Marga</t>
  </si>
  <si>
    <t>Santa Maria</t>
  </si>
  <si>
    <t>Putaendo</t>
  </si>
  <si>
    <t>Panquehue</t>
  </si>
  <si>
    <t>Llaillay</t>
  </si>
  <si>
    <t>Catemu</t>
  </si>
  <si>
    <t>San Felipe</t>
  </si>
  <si>
    <t>Prov.San Felipe de Aconcagua</t>
  </si>
  <si>
    <t>Santo Domingo</t>
  </si>
  <si>
    <t>El Tabo</t>
  </si>
  <si>
    <t>El Quisco</t>
  </si>
  <si>
    <t>Cartagena</t>
  </si>
  <si>
    <t>Algarrobo</t>
  </si>
  <si>
    <t>San Antonio</t>
  </si>
  <si>
    <t>Provincia San Antonio</t>
  </si>
  <si>
    <t>Nogales</t>
  </si>
  <si>
    <t>La Cruz</t>
  </si>
  <si>
    <t>Hijuelas</t>
  </si>
  <si>
    <t>Calera</t>
  </si>
  <si>
    <t>Quillota</t>
  </si>
  <si>
    <t>Provincia Quillota</t>
  </si>
  <si>
    <t>Zapallar</t>
  </si>
  <si>
    <t>Petorca</t>
  </si>
  <si>
    <t>Papudo</t>
  </si>
  <si>
    <t>Cabildo</t>
  </si>
  <si>
    <t>La Ligua</t>
  </si>
  <si>
    <t>Provincia Petorca</t>
  </si>
  <si>
    <t>San Esteban</t>
  </si>
  <si>
    <t>Rinconada</t>
  </si>
  <si>
    <t>Calle Larga</t>
  </si>
  <si>
    <t>Los Andes</t>
  </si>
  <si>
    <t>Provincia Los Andes</t>
  </si>
  <si>
    <t>Isla de Pascua</t>
  </si>
  <si>
    <t>Provincia Isla de Pascua</t>
  </si>
  <si>
    <t>Viña del Mar</t>
  </si>
  <si>
    <t>Quintero</t>
  </si>
  <si>
    <t>Puchuncaví</t>
  </si>
  <si>
    <t>Juan Fernández</t>
  </si>
  <si>
    <t>Concón</t>
  </si>
  <si>
    <t>Casablanca</t>
  </si>
  <si>
    <t>Provincia Valparaíso</t>
  </si>
  <si>
    <t>VALPARAÍSO</t>
  </si>
  <si>
    <t>Rio Hurtado</t>
  </si>
  <si>
    <t>Punitaqui</t>
  </si>
  <si>
    <t>Monte Patria</t>
  </si>
  <si>
    <t>Combarbalá</t>
  </si>
  <si>
    <t>Ovalle</t>
  </si>
  <si>
    <t>Provincia Limarí</t>
  </si>
  <si>
    <t>Salamanca</t>
  </si>
  <si>
    <t>Los Vilos</t>
  </si>
  <si>
    <t>Canela</t>
  </si>
  <si>
    <t>Illapel</t>
  </si>
  <si>
    <t>Provincia Choapa</t>
  </si>
  <si>
    <t>Vicuña</t>
  </si>
  <si>
    <t>Paihuano</t>
  </si>
  <si>
    <t>La Higuera</t>
  </si>
  <si>
    <t>Andacollo</t>
  </si>
  <si>
    <t>La Serena</t>
  </si>
  <si>
    <t>Provincia Elqui</t>
  </si>
  <si>
    <t>COQUIMBO</t>
  </si>
  <si>
    <t>Huasco</t>
  </si>
  <si>
    <t>Freirina</t>
  </si>
  <si>
    <t>Alto del Carmen</t>
  </si>
  <si>
    <t>Vallenar</t>
  </si>
  <si>
    <t>Provincia Huasco</t>
  </si>
  <si>
    <t>Diego de Almagro</t>
  </si>
  <si>
    <t>Chañaral</t>
  </si>
  <si>
    <t>Provincia Chañaral</t>
  </si>
  <si>
    <t>Tierra Amarilla</t>
  </si>
  <si>
    <t>Caldera</t>
  </si>
  <si>
    <t>Copiapó</t>
  </si>
  <si>
    <t>Provincia Copiapó</t>
  </si>
  <si>
    <t>ATACAMA</t>
  </si>
  <si>
    <t>María Elena</t>
  </si>
  <si>
    <t>Tocopilla</t>
  </si>
  <si>
    <t>Provincia Tocopilla</t>
  </si>
  <si>
    <t>San Pedro de Atacama</t>
  </si>
  <si>
    <t>Ollagüe</t>
  </si>
  <si>
    <t>Calama</t>
  </si>
  <si>
    <t>Provincia El Loa</t>
  </si>
  <si>
    <t>Taltal</t>
  </si>
  <si>
    <t>Sierra Gorda</t>
  </si>
  <si>
    <t>Mejillones</t>
  </si>
  <si>
    <t>Provincia Antofagasta</t>
  </si>
  <si>
    <t>ANTOFAGASTA</t>
  </si>
  <si>
    <t>Pica</t>
  </si>
  <si>
    <t>Huara</t>
  </si>
  <si>
    <t>Colchane</t>
  </si>
  <si>
    <t>Camiña</t>
  </si>
  <si>
    <t>Provincia Tamarugal</t>
  </si>
  <si>
    <t>Alto Hospicio</t>
  </si>
  <si>
    <t>Iquique</t>
  </si>
  <si>
    <t>Provincia Iquique</t>
  </si>
  <si>
    <t>TARAPACÁ</t>
  </si>
  <si>
    <t>General Lagos</t>
  </si>
  <si>
    <t>Putre</t>
  </si>
  <si>
    <t>Provincia Parinacota</t>
  </si>
  <si>
    <t>Camarones</t>
  </si>
  <si>
    <t>Arica</t>
  </si>
  <si>
    <t>Provincia Arica</t>
  </si>
  <si>
    <t>ARICA Y PARINACOTA</t>
  </si>
  <si>
    <t>Menores de 1 año</t>
  </si>
  <si>
    <t xml:space="preserve">SERIE HISTÓRICA: NACIDOS VIVOS OBSERVADOS, SEGÚN REGIÓN Y PROVINCIA DE RESIDENCIA </t>
  </si>
  <si>
    <t>REGIÓN, PROVINCIA DE RESIDENCIA HABITUAL DE LA MADRE</t>
  </si>
  <si>
    <t>LOS RIOS</t>
  </si>
  <si>
    <t>Provincia Última Esperanza</t>
  </si>
  <si>
    <t xml:space="preserve"> Provincia Última Esperanza</t>
  </si>
  <si>
    <t xml:space="preserve"> Provincia Tierra del Fuego</t>
  </si>
  <si>
    <t xml:space="preserve"> Provincia  Antártica Chilena</t>
  </si>
  <si>
    <t xml:space="preserve"> Provincia  Magallanes</t>
  </si>
  <si>
    <t xml:space="preserve"> Provincia  General Carrera</t>
  </si>
  <si>
    <t xml:space="preserve"> Provincia  Capitán Prat</t>
  </si>
  <si>
    <t xml:space="preserve"> Provincia Aysén </t>
  </si>
  <si>
    <t xml:space="preserve"> Provincia Coyhaique</t>
  </si>
  <si>
    <t xml:space="preserve"> Provincia Palena</t>
  </si>
  <si>
    <t xml:space="preserve"> Provincia  Osorno</t>
  </si>
  <si>
    <t xml:space="preserve"> Provincia Chiloé</t>
  </si>
  <si>
    <t xml:space="preserve"> Provincia Llanquihue</t>
  </si>
  <si>
    <t xml:space="preserve"> Provincia Ranco</t>
  </si>
  <si>
    <t xml:space="preserve"> Provincia Valdivia</t>
  </si>
  <si>
    <t xml:space="preserve"> Provincia Malleco</t>
  </si>
  <si>
    <t xml:space="preserve"> Provincia Cautín</t>
  </si>
  <si>
    <t xml:space="preserve"> Provincia Ñuble</t>
  </si>
  <si>
    <t xml:space="preserve"> Provincia Biobío</t>
  </si>
  <si>
    <t xml:space="preserve"> Provincia Arauco</t>
  </si>
  <si>
    <t xml:space="preserve"> Provincia Concepción</t>
  </si>
  <si>
    <t xml:space="preserve"> Provincia Linares</t>
  </si>
  <si>
    <t xml:space="preserve"> Provincia Curicó</t>
  </si>
  <si>
    <t xml:space="preserve"> Provincia  Cauquenes</t>
  </si>
  <si>
    <t xml:space="preserve"> Provincia Talca</t>
  </si>
  <si>
    <t xml:space="preserve"> Provincia Colchagua</t>
  </si>
  <si>
    <t xml:space="preserve"> Provincia  Cardenal Caro</t>
  </si>
  <si>
    <t xml:space="preserve"> Provincia Cachapoal</t>
  </si>
  <si>
    <t xml:space="preserve"> Provincia Talagante</t>
  </si>
  <si>
    <t xml:space="preserve"> Provincia Melipilla</t>
  </si>
  <si>
    <t xml:space="preserve"> Provincia Maipo</t>
  </si>
  <si>
    <t xml:space="preserve"> Provincia Chacabuco</t>
  </si>
  <si>
    <t xml:space="preserve"> Provincia  Cordillera</t>
  </si>
  <si>
    <t xml:space="preserve"> Provincia  Santiago</t>
  </si>
  <si>
    <t xml:space="preserve"> Provincia Marga Marga</t>
  </si>
  <si>
    <t xml:space="preserve"> Provincia  San Felipe de Aconcagua</t>
  </si>
  <si>
    <t xml:space="preserve"> Provincia San Antonio</t>
  </si>
  <si>
    <t xml:space="preserve"> Provincia Quillota</t>
  </si>
  <si>
    <t xml:space="preserve"> Provincia Petorca</t>
  </si>
  <si>
    <t xml:space="preserve"> Provincia Los Andes</t>
  </si>
  <si>
    <t xml:space="preserve"> Provincia Isla de Pascua</t>
  </si>
  <si>
    <t xml:space="preserve"> Provincia Valparaíso</t>
  </si>
  <si>
    <t xml:space="preserve"> Provincia Limarí</t>
  </si>
  <si>
    <t xml:space="preserve"> Provincia Choapa</t>
  </si>
  <si>
    <t xml:space="preserve"> Provincia Elqui</t>
  </si>
  <si>
    <t xml:space="preserve"> Provincia  Huasco</t>
  </si>
  <si>
    <t xml:space="preserve"> Provincia Chañaral</t>
  </si>
  <si>
    <t xml:space="preserve"> Provincia Copiapó</t>
  </si>
  <si>
    <t xml:space="preserve"> Provincia Tocopilla</t>
  </si>
  <si>
    <t xml:space="preserve"> Provincia El Loa</t>
  </si>
  <si>
    <t xml:space="preserve"> Provincia Antofagasta</t>
  </si>
  <si>
    <t xml:space="preserve"> Provincia  Tamarugal</t>
  </si>
  <si>
    <t xml:space="preserve"> Provincia  Iquique</t>
  </si>
  <si>
    <t xml:space="preserve"> Provincia Parinacota</t>
  </si>
  <si>
    <t xml:space="preserve"> Provincia  Arica</t>
  </si>
  <si>
    <t xml:space="preserve">     Provincia Última Esperanza</t>
  </si>
  <si>
    <t xml:space="preserve">     Provincia Tierra del Fuego</t>
  </si>
  <si>
    <t xml:space="preserve">     Provincia Antártica Chilena</t>
  </si>
  <si>
    <t xml:space="preserve">     Provincia Magallanes</t>
  </si>
  <si>
    <t xml:space="preserve">     Provincia General Carrera</t>
  </si>
  <si>
    <t xml:space="preserve">     Provincia Capitán Prat</t>
  </si>
  <si>
    <t xml:space="preserve">     Provincia Aysén </t>
  </si>
  <si>
    <t xml:space="preserve">     Provincia Coyhaique</t>
  </si>
  <si>
    <t xml:space="preserve">     Provincia Palena</t>
  </si>
  <si>
    <t xml:space="preserve">     Provincia Osorno</t>
  </si>
  <si>
    <t xml:space="preserve">     Provincia Chiloé</t>
  </si>
  <si>
    <t xml:space="preserve">     Provincia Llanquihue</t>
  </si>
  <si>
    <t xml:space="preserve">     Provincia Ranco</t>
  </si>
  <si>
    <t xml:space="preserve">     Provincia Valdivia</t>
  </si>
  <si>
    <t xml:space="preserve">     Provincia Malleco</t>
  </si>
  <si>
    <t xml:space="preserve">     Provincia Cautín</t>
  </si>
  <si>
    <t xml:space="preserve">     Provincia Ñuble</t>
  </si>
  <si>
    <t xml:space="preserve">     Provincia Biobío</t>
  </si>
  <si>
    <t xml:space="preserve">     Provincia Arauco</t>
  </si>
  <si>
    <t xml:space="preserve">     Provincia Concepción</t>
  </si>
  <si>
    <t xml:space="preserve">     Provincia Linares</t>
  </si>
  <si>
    <t xml:space="preserve">     Provincia Curicó</t>
  </si>
  <si>
    <t xml:space="preserve">     Provincia Cauquenes</t>
  </si>
  <si>
    <t xml:space="preserve">     Provincia Talca</t>
  </si>
  <si>
    <t xml:space="preserve">     Provincia Colchagua</t>
  </si>
  <si>
    <t xml:space="preserve">     Provincia Cardenal Caro</t>
  </si>
  <si>
    <t xml:space="preserve">     Provincia Cachapoal</t>
  </si>
  <si>
    <t xml:space="preserve">     Provincia Talagante</t>
  </si>
  <si>
    <t xml:space="preserve">     Provincia Melipilla</t>
  </si>
  <si>
    <t xml:space="preserve">     Provincia Maipo</t>
  </si>
  <si>
    <t xml:space="preserve">     Provincia Chacabuco</t>
  </si>
  <si>
    <t xml:space="preserve">     Provincia Cordillera</t>
  </si>
  <si>
    <t xml:space="preserve">     Provincia Santiago</t>
  </si>
  <si>
    <t xml:space="preserve">     Provincia Marga Marga</t>
  </si>
  <si>
    <t xml:space="preserve">     Prov. San Felipe de Aconcagua</t>
  </si>
  <si>
    <t xml:space="preserve">     Provincia San Antonio</t>
  </si>
  <si>
    <t xml:space="preserve">     Provincia Quillota</t>
  </si>
  <si>
    <t xml:space="preserve">     Provincia Petorca</t>
  </si>
  <si>
    <t xml:space="preserve">     Provincia Los Andes</t>
  </si>
  <si>
    <t xml:space="preserve">     Provincia Isla de Pascua</t>
  </si>
  <si>
    <t xml:space="preserve">     Provincia Valparaíso</t>
  </si>
  <si>
    <t xml:space="preserve">     Provincia Limarí</t>
  </si>
  <si>
    <t xml:space="preserve">     Provincia Choapa</t>
  </si>
  <si>
    <t xml:space="preserve">     Provincia Elqui</t>
  </si>
  <si>
    <t xml:space="preserve">     Provincia Huasco</t>
  </si>
  <si>
    <t xml:space="preserve">     Provincia Chañaral</t>
  </si>
  <si>
    <t xml:space="preserve">     Provincia Copiapó</t>
  </si>
  <si>
    <t xml:space="preserve">     Provincia Tocopilla</t>
  </si>
  <si>
    <t xml:space="preserve">     Provincia El Loa</t>
  </si>
  <si>
    <t xml:space="preserve">     Provincia Antofagasta</t>
  </si>
  <si>
    <t xml:space="preserve">     Provincia Tamarugal</t>
  </si>
  <si>
    <t xml:space="preserve">     Provincia Iquique</t>
  </si>
  <si>
    <t xml:space="preserve">     Provincia Parinacota</t>
  </si>
  <si>
    <t xml:space="preserve">     Provincia Arica</t>
  </si>
  <si>
    <t xml:space="preserve">NACIDOS VIVOS </t>
  </si>
  <si>
    <t>LUGAR DE RESIDENCIA HABITUAL DE LA MADRE (REGIÓN Y PROVINCIA)</t>
  </si>
  <si>
    <t>SEGÚN LUGAR DE RESIDENCIA HABITUAL DE LA MADRE (REGIÓN Y PROVINCIA).</t>
  </si>
  <si>
    <t xml:space="preserve">        Provincia Última Esperanza</t>
  </si>
  <si>
    <t xml:space="preserve">        Provincia Tierra del Fuego</t>
  </si>
  <si>
    <t xml:space="preserve">        Provincia Antártica Chilena</t>
  </si>
  <si>
    <t xml:space="preserve">        Provincia Magallanes</t>
  </si>
  <si>
    <t xml:space="preserve">   MAGALLANES</t>
  </si>
  <si>
    <t xml:space="preserve">        Provincia General Carrera</t>
  </si>
  <si>
    <t xml:space="preserve">        Provincia Capitán Prat</t>
  </si>
  <si>
    <t xml:space="preserve">        Provincia Aysén </t>
  </si>
  <si>
    <t xml:space="preserve">        Provincia Coyhaique</t>
  </si>
  <si>
    <t xml:space="preserve">   AYSÉN</t>
  </si>
  <si>
    <t xml:space="preserve">        Provincia Palena</t>
  </si>
  <si>
    <t xml:space="preserve">        Provincia Osorno</t>
  </si>
  <si>
    <t xml:space="preserve">        Provincia Chiloé</t>
  </si>
  <si>
    <t xml:space="preserve">        Provincia Llanquihue</t>
  </si>
  <si>
    <t xml:space="preserve">   LOS LAGOS</t>
  </si>
  <si>
    <t xml:space="preserve">        Provincia Ranco</t>
  </si>
  <si>
    <t xml:space="preserve">        Provincia Valdivia</t>
  </si>
  <si>
    <t xml:space="preserve">   LOS RÍOS</t>
  </si>
  <si>
    <t xml:space="preserve">        Provincia Malleco</t>
  </si>
  <si>
    <t xml:space="preserve">        Provincia Cautín</t>
  </si>
  <si>
    <t xml:space="preserve">   LA ARAUCANÍA</t>
  </si>
  <si>
    <t xml:space="preserve">        Provincia Ñuble</t>
  </si>
  <si>
    <t xml:space="preserve">        Provincia Biobío</t>
  </si>
  <si>
    <t xml:space="preserve">        Provincia Arauco</t>
  </si>
  <si>
    <t xml:space="preserve">        Provincia Concepción</t>
  </si>
  <si>
    <t xml:space="preserve">   BIOBÍO</t>
  </si>
  <si>
    <t xml:space="preserve">        Provincia Linares</t>
  </si>
  <si>
    <t xml:space="preserve">        Provincia Curicó</t>
  </si>
  <si>
    <t xml:space="preserve">        Provincia Cauquenes</t>
  </si>
  <si>
    <t xml:space="preserve">        Provincia Talca</t>
  </si>
  <si>
    <t xml:space="preserve">   MAULE</t>
  </si>
  <si>
    <t xml:space="preserve">        Provincia Colchagua</t>
  </si>
  <si>
    <t xml:space="preserve">        Provincia Cardenal Caro</t>
  </si>
  <si>
    <t xml:space="preserve">        Provincia Cachapoal</t>
  </si>
  <si>
    <t xml:space="preserve">   O'HIGGINS</t>
  </si>
  <si>
    <t xml:space="preserve">        Provincia Talagante</t>
  </si>
  <si>
    <t xml:space="preserve">        Provincia Melipilla</t>
  </si>
  <si>
    <t xml:space="preserve">        Provincia Maipo</t>
  </si>
  <si>
    <t xml:space="preserve">        Provincia Chacabuco</t>
  </si>
  <si>
    <t xml:space="preserve">        Provincia Cordillera</t>
  </si>
  <si>
    <t xml:space="preserve">        Provincia Santiago</t>
  </si>
  <si>
    <t xml:space="preserve">   METROPOLITANA</t>
  </si>
  <si>
    <t xml:space="preserve">        Provincia Marga Marga</t>
  </si>
  <si>
    <t xml:space="preserve">        Prov. San Felipe de Aconcagua</t>
  </si>
  <si>
    <t xml:space="preserve">        Provincia San Antonio</t>
  </si>
  <si>
    <t xml:space="preserve">        Provincia Quillota</t>
  </si>
  <si>
    <t xml:space="preserve">        Provincia Petorca</t>
  </si>
  <si>
    <t xml:space="preserve">        Provincia Los Andes</t>
  </si>
  <si>
    <t xml:space="preserve">        Provincia Isla de Pascua</t>
  </si>
  <si>
    <t xml:space="preserve">        Provincia Valparaíso</t>
  </si>
  <si>
    <t xml:space="preserve">   VALPARAÍSO</t>
  </si>
  <si>
    <t xml:space="preserve">        Provincia Limarí</t>
  </si>
  <si>
    <t xml:space="preserve">        Provincia Choapa</t>
  </si>
  <si>
    <t xml:space="preserve">        Provincia Elqui</t>
  </si>
  <si>
    <t xml:space="preserve">   COQUIMBO</t>
  </si>
  <si>
    <t xml:space="preserve">        Provincia Huasco</t>
  </si>
  <si>
    <t xml:space="preserve">        Provincia Chañaral</t>
  </si>
  <si>
    <t xml:space="preserve">        Provincia Copiapó</t>
  </si>
  <si>
    <t xml:space="preserve">   ATACAMA</t>
  </si>
  <si>
    <t xml:space="preserve">        Provincia Tocopilla</t>
  </si>
  <si>
    <t xml:space="preserve">        Provincia El Loa</t>
  </si>
  <si>
    <t xml:space="preserve">        Provincia Antofagasta</t>
  </si>
  <si>
    <t xml:space="preserve">   ANTOFAGASTA</t>
  </si>
  <si>
    <t xml:space="preserve">        Provincia Tamarugal</t>
  </si>
  <si>
    <t xml:space="preserve">        Provincia Iquique</t>
  </si>
  <si>
    <t xml:space="preserve">   TARAPACÁ</t>
  </si>
  <si>
    <t xml:space="preserve">        Provincia Parinacota</t>
  </si>
  <si>
    <t xml:space="preserve">        Provincia Arica</t>
  </si>
  <si>
    <t xml:space="preserve">   ARICA Y PARINACOTA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</si>
  <si>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</si>
  <si>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</si>
  <si>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</si>
  <si>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</si>
  <si>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</si>
  <si>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</si>
  <si>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</si>
  <si>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</si>
  <si>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</si>
  <si>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</si>
  <si>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</si>
  <si>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</si>
  <si>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Mes de ocurrencia</t>
  </si>
  <si>
    <t>NACIDOS VIVOS</t>
  </si>
  <si>
    <t xml:space="preserve">    Mujeres</t>
  </si>
  <si>
    <t xml:space="preserve">    Hombres</t>
  </si>
  <si>
    <t>50 años y más</t>
  </si>
  <si>
    <t>45 a 49 años</t>
  </si>
  <si>
    <t>40 a 44 años</t>
  </si>
  <si>
    <t>35 a 39 años</t>
  </si>
  <si>
    <t>30 a 34 años</t>
  </si>
  <si>
    <t>25 a 29 años</t>
  </si>
  <si>
    <t>20 a 24 años</t>
  </si>
  <si>
    <t>15 a 19 años</t>
  </si>
  <si>
    <t>Menores de 15 años</t>
  </si>
  <si>
    <t>Casada</t>
  </si>
  <si>
    <t>10 Hijos y más</t>
  </si>
  <si>
    <t>9 Hijos</t>
  </si>
  <si>
    <t>8 Hijos</t>
  </si>
  <si>
    <t>7 Hijos</t>
  </si>
  <si>
    <t>6 Hijos</t>
  </si>
  <si>
    <t>5 Hijos</t>
  </si>
  <si>
    <t>4 Hijos</t>
  </si>
  <si>
    <t>3 Hijos</t>
  </si>
  <si>
    <t>2 Hijos</t>
  </si>
  <si>
    <t>1 Hijo</t>
  </si>
  <si>
    <t>Orden de hijos tenidos</t>
  </si>
  <si>
    <t xml:space="preserve">   50 años y más</t>
  </si>
  <si>
    <t xml:space="preserve">   45 a 49 años</t>
  </si>
  <si>
    <t xml:space="preserve">   40 a 44 años</t>
  </si>
  <si>
    <t xml:space="preserve">   35 a 39 años</t>
  </si>
  <si>
    <t xml:space="preserve">   30 a 34 años</t>
  </si>
  <si>
    <t xml:space="preserve">   25 a 29 años</t>
  </si>
  <si>
    <t xml:space="preserve">   20 a 24 años</t>
  </si>
  <si>
    <t xml:space="preserve">   15 a 19 años</t>
  </si>
  <si>
    <t xml:space="preserve">   Menores de 15 años</t>
  </si>
  <si>
    <t>50 y más años</t>
  </si>
  <si>
    <t>Menores de  15 años</t>
  </si>
  <si>
    <t>13 años de estudios y más</t>
  </si>
  <si>
    <t>10 a 12 años de estudio</t>
  </si>
  <si>
    <t>7 a 9 años de estudio</t>
  </si>
  <si>
    <t>4 a 6 años de estudio</t>
  </si>
  <si>
    <t>1 a 3 años de estudio</t>
  </si>
  <si>
    <t>Sin instrucción</t>
  </si>
  <si>
    <t xml:space="preserve">1.2.2.1-06:    </t>
  </si>
  <si>
    <t>Inactiva</t>
  </si>
  <si>
    <t>Activa</t>
  </si>
  <si>
    <t>10 hijos y más</t>
  </si>
  <si>
    <t>9 hijos</t>
  </si>
  <si>
    <t>8 hijos</t>
  </si>
  <si>
    <t>7 hijos</t>
  </si>
  <si>
    <t>6 hijos</t>
  </si>
  <si>
    <t>5 hijos</t>
  </si>
  <si>
    <t>4 hijos</t>
  </si>
  <si>
    <t>3 hijos</t>
  </si>
  <si>
    <t>2 hijos</t>
  </si>
  <si>
    <t>1.2.2.1-07:</t>
  </si>
  <si>
    <t xml:space="preserve">   13 años de estudios y más</t>
  </si>
  <si>
    <t xml:space="preserve">   10 a 12 años de estudio</t>
  </si>
  <si>
    <t xml:space="preserve">   7 a 9 años de estudio</t>
  </si>
  <si>
    <t xml:space="preserve">   4 a 6 años de estudio</t>
  </si>
  <si>
    <t xml:space="preserve">   1 a 3 años de estudio</t>
  </si>
  <si>
    <t xml:space="preserve">   Sin instrucción</t>
  </si>
  <si>
    <t>Rural</t>
  </si>
  <si>
    <t>Urbana</t>
  </si>
  <si>
    <t>13 años y más</t>
  </si>
  <si>
    <t>10 a 12 años</t>
  </si>
  <si>
    <t>7 a 9 años</t>
  </si>
  <si>
    <t>4 a 6 años</t>
  </si>
  <si>
    <t>1 a 3 años</t>
  </si>
  <si>
    <t>Años de estudios aprobados del padre</t>
  </si>
  <si>
    <t>1.2.2.1-08</t>
  </si>
  <si>
    <t>No especificado</t>
  </si>
  <si>
    <t>Trabajador por cuenta propia</t>
  </si>
  <si>
    <t>Obrero</t>
  </si>
  <si>
    <t>Empleado</t>
  </si>
  <si>
    <t>Empleador o patrón</t>
  </si>
  <si>
    <t xml:space="preserve">Categoría ocupacional del padre activo </t>
  </si>
  <si>
    <t>1.2.2.1-09:</t>
  </si>
  <si>
    <t xml:space="preserve">   6.000 gramos y más</t>
  </si>
  <si>
    <t xml:space="preserve">   4.500 a 5.999 gramos</t>
  </si>
  <si>
    <t xml:space="preserve">   4.000 a 4.499 gramos</t>
  </si>
  <si>
    <t xml:space="preserve">   3.500 a 3.999 gramos</t>
  </si>
  <si>
    <t xml:space="preserve">   3.000 a 3.499 gramos</t>
  </si>
  <si>
    <t xml:space="preserve">   2.500 a 2.999 gramos</t>
  </si>
  <si>
    <t xml:space="preserve">   2.000 a 2.499 gramos</t>
  </si>
  <si>
    <t xml:space="preserve">   1.500 a 1.999 gramos</t>
  </si>
  <si>
    <t xml:space="preserve">   1.000 a 1.499 gramos</t>
  </si>
  <si>
    <t xml:space="preserve">   500 a 999 gramos</t>
  </si>
  <si>
    <t xml:space="preserve">   Menos de 500 gramos</t>
  </si>
  <si>
    <t>AMBOS SEXOS</t>
  </si>
  <si>
    <t>42 semanas y más</t>
  </si>
  <si>
    <t>37 a 41 semanas</t>
  </si>
  <si>
    <t>32 a 36 semanas</t>
  </si>
  <si>
    <t>28 a 31 semanas</t>
  </si>
  <si>
    <t>24 a 27 semanas</t>
  </si>
  <si>
    <t>Menos de 24 semanas</t>
  </si>
  <si>
    <t>Duración de la gestación</t>
  </si>
  <si>
    <t>NACIDOS VIVOS, POR DURACIÓN DE LA GESTACIÓN, SEGÚN SEXO DEL NACIDO</t>
  </si>
  <si>
    <t>1.2.2.1-10:</t>
  </si>
  <si>
    <t>6000 y más</t>
  </si>
  <si>
    <t xml:space="preserve">4500 a 5999 </t>
  </si>
  <si>
    <t>4000 a 4499</t>
  </si>
  <si>
    <t xml:space="preserve">3500 a 3999 </t>
  </si>
  <si>
    <t>3000 a 3499</t>
  </si>
  <si>
    <t xml:space="preserve">2500 a 2999 </t>
  </si>
  <si>
    <t xml:space="preserve">2000 a 2499 </t>
  </si>
  <si>
    <t xml:space="preserve">1500 a 1999 </t>
  </si>
  <si>
    <t>1000 a 1499</t>
  </si>
  <si>
    <t>500 a 999</t>
  </si>
  <si>
    <t>Menos de 500</t>
  </si>
  <si>
    <t>Intervalo de peso al nacer (en gramos)</t>
  </si>
  <si>
    <t>1.2.2.1-11:</t>
  </si>
  <si>
    <t>1.2.2.1-12:</t>
  </si>
  <si>
    <t>1.2.2.1-13:</t>
  </si>
  <si>
    <t>Otro lugar</t>
  </si>
  <si>
    <t>Casa habitación</t>
  </si>
  <si>
    <t>Clínica hospital</t>
  </si>
  <si>
    <t>(REGIÓN Y PROVINCIA)</t>
  </si>
  <si>
    <t>Sin atención profesional</t>
  </si>
  <si>
    <t>Con atención profesional</t>
  </si>
  <si>
    <t>DEL PARTO</t>
  </si>
  <si>
    <t>Tipo de atención</t>
  </si>
  <si>
    <t xml:space="preserve">LUGAR DE OCURRENCIA </t>
  </si>
  <si>
    <t>Ocurrencia</t>
  </si>
  <si>
    <t>1.2.2.1-14:</t>
  </si>
  <si>
    <t>HABITUAL DE LA MADRE</t>
  </si>
  <si>
    <t>LUGAR DE RESIDENCIA</t>
  </si>
  <si>
    <t>Residencia</t>
  </si>
  <si>
    <t>NACIDOS VIVOS, POR TIPO DE ATENCIÓN Y LOCAL DEL PARTO, EN NÚMERO Y PORCENTAJE, SEGÚN LUGAR DE RESIDENCIA</t>
  </si>
  <si>
    <t>1.2.2.1-14b:</t>
  </si>
  <si>
    <t>Otro</t>
  </si>
  <si>
    <t>Triple</t>
  </si>
  <si>
    <t>Doble</t>
  </si>
  <si>
    <t>Simple</t>
  </si>
  <si>
    <t>Tipo de parto</t>
  </si>
  <si>
    <t xml:space="preserve">        56 cm y más                                                                                    </t>
  </si>
  <si>
    <t xml:space="preserve">        51 a 55 cm                                                                                     </t>
  </si>
  <si>
    <t xml:space="preserve">        46 a 50 cm                                                                                     </t>
  </si>
  <si>
    <t xml:space="preserve">        41 a 45 cm                                                                                     </t>
  </si>
  <si>
    <t xml:space="preserve">        36 a 40 cm                                                                                     </t>
  </si>
  <si>
    <t xml:space="preserve">        31 a 35 cm                                                                                     </t>
  </si>
  <si>
    <t xml:space="preserve">        25 a 30 cm                                                                                     </t>
  </si>
  <si>
    <t xml:space="preserve">        21 a 24 cm                                                                                     </t>
  </si>
  <si>
    <t xml:space="preserve">        15 a 20 cm                                                                                     </t>
  </si>
  <si>
    <t xml:space="preserve">   Menos de 15 cm                                                                                      </t>
  </si>
  <si>
    <t>3500 y más</t>
  </si>
  <si>
    <t>2000 a 2499</t>
  </si>
  <si>
    <t>1500 a 1999</t>
  </si>
  <si>
    <t xml:space="preserve">Menos de 500 </t>
  </si>
  <si>
    <t>Intervalos de peso (gramos)</t>
  </si>
  <si>
    <t xml:space="preserve">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</si>
  <si>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</si>
  <si>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</si>
  <si>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</si>
  <si>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</si>
  <si>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</si>
  <si>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</t>
  </si>
  <si>
    <t xml:space="preserve">      Ocupaciones  no especificadas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</si>
  <si>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X         </t>
  </si>
  <si>
    <t xml:space="preserve">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</si>
  <si>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</si>
  <si>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</si>
  <si>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Agropecuaria, agrícola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</si>
  <si>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</si>
  <si>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</si>
  <si>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Técnicos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</si>
  <si>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Profesionales científicos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</si>
  <si>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</si>
  <si>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</si>
  <si>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</si>
  <si>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CONDICIÓN DE ACTIVIDAD</t>
  </si>
  <si>
    <t>Ignorada</t>
  </si>
  <si>
    <t>Trabajadora por cuenta propia</t>
  </si>
  <si>
    <t>Obrera</t>
  </si>
  <si>
    <t>Empleada</t>
  </si>
  <si>
    <t>Empleadora o patrona</t>
  </si>
  <si>
    <t>Condición de actividad</t>
  </si>
  <si>
    <t>REGIÓN, PROVINCIA DE RESIDENCIA HABITUAL DEL CONTRAYENTE</t>
  </si>
  <si>
    <t>LUGAR DE RESIDENCIA HABITUAL DEL CONTRAYENTE (REGIÓN Y PROVINCIA)</t>
  </si>
  <si>
    <t xml:space="preserve">   Divorciado</t>
  </si>
  <si>
    <t xml:space="preserve">   Viudo</t>
  </si>
  <si>
    <t xml:space="preserve">   Anulado</t>
  </si>
  <si>
    <t xml:space="preserve">   Soltero</t>
  </si>
  <si>
    <t>Área de residencia habitual de la contrayente</t>
  </si>
  <si>
    <t>MATRIMONIOS</t>
  </si>
  <si>
    <t>1.2.2.4-02:</t>
  </si>
  <si>
    <t xml:space="preserve">   75 años y más</t>
  </si>
  <si>
    <t xml:space="preserve">   70 a 74 años</t>
  </si>
  <si>
    <t xml:space="preserve">   65 a 69 años</t>
  </si>
  <si>
    <t xml:space="preserve">   60 a 64 años</t>
  </si>
  <si>
    <t xml:space="preserve">   55 a 59 años</t>
  </si>
  <si>
    <t xml:space="preserve">   50 a 54 años</t>
  </si>
  <si>
    <t>75 años y más</t>
  </si>
  <si>
    <t>70 a 74 años</t>
  </si>
  <si>
    <t>65 a 69 años</t>
  </si>
  <si>
    <t>60 a 64 años</t>
  </si>
  <si>
    <t>55 a 59 años</t>
  </si>
  <si>
    <t>50 a 54 años</t>
  </si>
  <si>
    <t>Grupos de edad de la contrayente</t>
  </si>
  <si>
    <t>1.2.2.4-03:</t>
  </si>
  <si>
    <t>1.2.2.4-04:</t>
  </si>
  <si>
    <t>4 y más</t>
  </si>
  <si>
    <t>Número de matrimonios anteriores de la contrayente</t>
  </si>
  <si>
    <t>1.2.2.4-05:</t>
  </si>
  <si>
    <t>Estado civil previo del contrayente</t>
  </si>
  <si>
    <t>1.2.2.4-06:</t>
  </si>
  <si>
    <t>Estado civil previo de la contrayente</t>
  </si>
  <si>
    <t>1.2.2.4-07:</t>
  </si>
  <si>
    <t>Sexo y estado civil previo de los contrayentes</t>
  </si>
  <si>
    <t>MATRIMONIOS, POR SEXO Y ESTADO CIVIL PREVIO DE LOS CONTRAYENTES, SEGÚN ÁREA DE RESIDENCIA</t>
  </si>
  <si>
    <t>1.2.2.4-08:</t>
  </si>
  <si>
    <t xml:space="preserve">         Provincia Última Esperanza</t>
  </si>
  <si>
    <t xml:space="preserve">         Provincia Tierra del Fuego</t>
  </si>
  <si>
    <t xml:space="preserve">         Provincia Antártica Chilena</t>
  </si>
  <si>
    <t xml:space="preserve">         Provincia Magallanes</t>
  </si>
  <si>
    <t xml:space="preserve"> MAGALLANES</t>
  </si>
  <si>
    <t xml:space="preserve">         Provincia General Carrera</t>
  </si>
  <si>
    <t xml:space="preserve">         Provincia Capitán Prat</t>
  </si>
  <si>
    <t xml:space="preserve">         Provincia Aysén </t>
  </si>
  <si>
    <t xml:space="preserve">         Provincia Coyhaique</t>
  </si>
  <si>
    <t xml:space="preserve"> AYSÉN</t>
  </si>
  <si>
    <t xml:space="preserve">         Provincia Palena</t>
  </si>
  <si>
    <t xml:space="preserve">         Provincia Osorno</t>
  </si>
  <si>
    <t xml:space="preserve">         Provincia Chiloé</t>
  </si>
  <si>
    <t xml:space="preserve">         Provincia Llanquihue</t>
  </si>
  <si>
    <t xml:space="preserve"> LOS LAGOS</t>
  </si>
  <si>
    <t xml:space="preserve">         Provincia Ranco</t>
  </si>
  <si>
    <t xml:space="preserve">         Provincia Valdivia</t>
  </si>
  <si>
    <t xml:space="preserve"> LOS RÍOS</t>
  </si>
  <si>
    <t xml:space="preserve">         Provincia Malleco</t>
  </si>
  <si>
    <t xml:space="preserve">         Provincia Cautín</t>
  </si>
  <si>
    <t xml:space="preserve"> LA ARAUCANÍA</t>
  </si>
  <si>
    <t xml:space="preserve">         Provincia Ñuble</t>
  </si>
  <si>
    <t xml:space="preserve">         Provincia Biobío</t>
  </si>
  <si>
    <t xml:space="preserve">         Provincia Arauco</t>
  </si>
  <si>
    <t xml:space="preserve">         Provincia Concepción</t>
  </si>
  <si>
    <t xml:space="preserve"> BIOBÍO</t>
  </si>
  <si>
    <t xml:space="preserve">         Provincia Linares</t>
  </si>
  <si>
    <t xml:space="preserve">         Provincia Curicó</t>
  </si>
  <si>
    <t xml:space="preserve">         Provincia Cauquenes</t>
  </si>
  <si>
    <t xml:space="preserve">         Provincia Talca</t>
  </si>
  <si>
    <t xml:space="preserve"> MAULE</t>
  </si>
  <si>
    <t xml:space="preserve">         Provincia Colchagua</t>
  </si>
  <si>
    <t xml:space="preserve">         Provincia Cardenal Caro</t>
  </si>
  <si>
    <t xml:space="preserve">         Provincia Cachapoal</t>
  </si>
  <si>
    <t xml:space="preserve"> O'HIGGINS</t>
  </si>
  <si>
    <t xml:space="preserve">         Provincia Talagante</t>
  </si>
  <si>
    <t xml:space="preserve">         Provincia Melipilla</t>
  </si>
  <si>
    <t xml:space="preserve">         Provincia Maipo</t>
  </si>
  <si>
    <t xml:space="preserve">         Provincia Chacabuco</t>
  </si>
  <si>
    <t xml:space="preserve">         Provincia Cordillera</t>
  </si>
  <si>
    <t xml:space="preserve">         Provincia Santiago</t>
  </si>
  <si>
    <t xml:space="preserve"> METROPOLITANA</t>
  </si>
  <si>
    <t xml:space="preserve">         Provincia Marga Marga</t>
  </si>
  <si>
    <t xml:space="preserve">         Prov. San Felipe de Aconcagua</t>
  </si>
  <si>
    <t xml:space="preserve">         Provincia San Antonio</t>
  </si>
  <si>
    <t xml:space="preserve">         Provincia Quillota</t>
  </si>
  <si>
    <t xml:space="preserve">         Provincia Petorca</t>
  </si>
  <si>
    <t xml:space="preserve">         Provincia Los Andes</t>
  </si>
  <si>
    <t xml:space="preserve">         Provincia Isla de Pascua</t>
  </si>
  <si>
    <t xml:space="preserve">         Provincia Valparaíso</t>
  </si>
  <si>
    <t xml:space="preserve"> VALPARAÍSO</t>
  </si>
  <si>
    <t xml:space="preserve">         Provincia Limarí</t>
  </si>
  <si>
    <t xml:space="preserve">         Provincia Choapa</t>
  </si>
  <si>
    <t xml:space="preserve">         Provincia Elqui</t>
  </si>
  <si>
    <t xml:space="preserve"> COQUIMBO</t>
  </si>
  <si>
    <t xml:space="preserve">         Provincia Huasco</t>
  </si>
  <si>
    <t xml:space="preserve">         Provincia Chañaral</t>
  </si>
  <si>
    <t xml:space="preserve">         Provincia Copiapó</t>
  </si>
  <si>
    <t xml:space="preserve"> ATACAMA</t>
  </si>
  <si>
    <t xml:space="preserve">         Provincia Tocopilla</t>
  </si>
  <si>
    <t xml:space="preserve">         Provincia El Loa</t>
  </si>
  <si>
    <t xml:space="preserve">         Provincia Antofagasta</t>
  </si>
  <si>
    <t xml:space="preserve"> ANTOFAGASTA</t>
  </si>
  <si>
    <t xml:space="preserve">         Provincia Tamarugal</t>
  </si>
  <si>
    <t xml:space="preserve">         Provincia Iquique</t>
  </si>
  <si>
    <t xml:space="preserve"> TARAPACÁ</t>
  </si>
  <si>
    <t xml:space="preserve">         Provincia Parinacota</t>
  </si>
  <si>
    <t xml:space="preserve">         Provincia Arica</t>
  </si>
  <si>
    <t xml:space="preserve"> ARICA Y PARINACOTA</t>
  </si>
  <si>
    <t>Menores  de 15 años</t>
  </si>
  <si>
    <t>1.2.2.4-09:</t>
  </si>
  <si>
    <t xml:space="preserve">   TOTAL</t>
  </si>
  <si>
    <t>1.2.2.4-10:</t>
  </si>
  <si>
    <t xml:space="preserve">   No especificado</t>
  </si>
  <si>
    <t>Ocupaciones no especificadas</t>
  </si>
  <si>
    <t>Ocupaciones no calificadas</t>
  </si>
  <si>
    <t>Ocupaciones de montajes y operativas</t>
  </si>
  <si>
    <t>Ocupaciones calificadas</t>
  </si>
  <si>
    <t>Agropecuaria, agrícola y pesquera</t>
  </si>
  <si>
    <t>Venta en locales y servicios</t>
  </si>
  <si>
    <t>Apoyo administrativo</t>
  </si>
  <si>
    <t>Técnicos o profesionales medio</t>
  </si>
  <si>
    <t>Profesionales científicos e intelectuales</t>
  </si>
  <si>
    <t>Directivos y gerentes</t>
  </si>
  <si>
    <t>Fuerzas armadas y de orden</t>
  </si>
  <si>
    <t>x</t>
  </si>
  <si>
    <t>Inactivos</t>
  </si>
  <si>
    <t>Activos</t>
  </si>
  <si>
    <t xml:space="preserve">Inactivo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</si>
  <si>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</si>
  <si>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Ninguna</t>
  </si>
  <si>
    <t>Discapacitado</t>
  </si>
  <si>
    <t>Pensionado o jubilado</t>
  </si>
  <si>
    <t>Rentista</t>
  </si>
  <si>
    <t>Estudiante</t>
  </si>
  <si>
    <t>Dueña de casa</t>
  </si>
  <si>
    <t>Ocupaciones de montaje y operativas</t>
  </si>
  <si>
    <t>Técnico o profesional medio</t>
  </si>
  <si>
    <t>Directivos y gerente</t>
  </si>
  <si>
    <t xml:space="preserve">Fuerzas armadas y de orden
</t>
  </si>
  <si>
    <t>Inactivo</t>
  </si>
  <si>
    <t>Activo</t>
  </si>
  <si>
    <t>Condición de actividad del contrayente</t>
  </si>
  <si>
    <t xml:space="preserve">SERIE HISTÓRICA:     </t>
  </si>
  <si>
    <t>-</t>
  </si>
  <si>
    <t>1.2.2.2.4-01:</t>
  </si>
  <si>
    <t>DEFUNCIONES NEONATALES (MENORES DE 28 DÍAS)</t>
  </si>
  <si>
    <t xml:space="preserve">1.2.2.2.4-02:     </t>
  </si>
  <si>
    <t xml:space="preserve">7 hijos </t>
  </si>
  <si>
    <t>1 hijo</t>
  </si>
  <si>
    <t xml:space="preserve">DEFUNCIONES NEONATALES (MENORES DE 28 DÍAS), POR ORDEN DE HIJOS TENIDOS, SEGÚN CONDICIÓN DE </t>
  </si>
  <si>
    <t xml:space="preserve">1.2.2.2.4-03 :      </t>
  </si>
  <si>
    <t xml:space="preserve">50 años y más </t>
  </si>
  <si>
    <t>25 a  29 años</t>
  </si>
  <si>
    <t xml:space="preserve">1.2.2.2.4-04:     </t>
  </si>
  <si>
    <t xml:space="preserve">      </t>
  </si>
  <si>
    <t>Defunciones de menores de 1 año</t>
  </si>
  <si>
    <t xml:space="preserve">1.2.2.2.5 - 01:  </t>
  </si>
  <si>
    <t>MORTALIDAD INFANTIL</t>
  </si>
  <si>
    <t>Área de residencia habitual y sexo del fallecido</t>
  </si>
  <si>
    <t>DEFUNCIONES DE MENORES DE 1 AÑO</t>
  </si>
  <si>
    <t xml:space="preserve">1.2.2.2.5-02:       </t>
  </si>
  <si>
    <t>11 meses</t>
  </si>
  <si>
    <t>10 meses</t>
  </si>
  <si>
    <t>9 meses</t>
  </si>
  <si>
    <t>8 meses</t>
  </si>
  <si>
    <t>7 meses</t>
  </si>
  <si>
    <t>6 meses</t>
  </si>
  <si>
    <t>5 meses</t>
  </si>
  <si>
    <t>4 meses</t>
  </si>
  <si>
    <t>3 meses</t>
  </si>
  <si>
    <t>2 meses</t>
  </si>
  <si>
    <t>28 días a 1 mes</t>
  </si>
  <si>
    <t>21 a 27 días</t>
  </si>
  <si>
    <t>14 a 20 días</t>
  </si>
  <si>
    <t>7 a 13 días</t>
  </si>
  <si>
    <t>6 días</t>
  </si>
  <si>
    <t>5 días</t>
  </si>
  <si>
    <t>4 días</t>
  </si>
  <si>
    <t>3 días</t>
  </si>
  <si>
    <t>2 días</t>
  </si>
  <si>
    <t>1 día</t>
  </si>
  <si>
    <t>Menores de 1 día</t>
  </si>
  <si>
    <t>28 días y más</t>
  </si>
  <si>
    <t>Menores de 28 días</t>
  </si>
  <si>
    <t>Edad simple</t>
  </si>
  <si>
    <t xml:space="preserve">1.2.2.2.5-03:  </t>
  </si>
  <si>
    <t xml:space="preserve">1.2.2.2.5-04:     </t>
  </si>
  <si>
    <t xml:space="preserve">1.2.2.2.5-05 : </t>
  </si>
  <si>
    <t xml:space="preserve">1.2.2.2.5-06: </t>
  </si>
  <si>
    <t xml:space="preserve">40 a 44 años </t>
  </si>
  <si>
    <t xml:space="preserve">35 a 39 años </t>
  </si>
  <si>
    <t xml:space="preserve">30 a 34 años </t>
  </si>
  <si>
    <t xml:space="preserve">25 a 29 años </t>
  </si>
  <si>
    <t>Grupo de edad y estado civil de la madre</t>
  </si>
  <si>
    <t>DEFUNCIONES DE MENORES DE 1  AÑO</t>
  </si>
  <si>
    <t>Testigo</t>
  </si>
  <si>
    <t>Legista</t>
  </si>
  <si>
    <t>Tratante</t>
  </si>
  <si>
    <t>Médico</t>
  </si>
  <si>
    <t xml:space="preserve">1.2.2.2.5-08: </t>
  </si>
  <si>
    <t xml:space="preserve">   11 meses y menores de 12 meses</t>
  </si>
  <si>
    <t xml:space="preserve">   10 meses</t>
  </si>
  <si>
    <t xml:space="preserve">   9 meses</t>
  </si>
  <si>
    <t xml:space="preserve">   8 meses</t>
  </si>
  <si>
    <t xml:space="preserve">   7 meses</t>
  </si>
  <si>
    <t xml:space="preserve">   6 meses</t>
  </si>
  <si>
    <t xml:space="preserve">   5 meses</t>
  </si>
  <si>
    <t xml:space="preserve">   4 meses</t>
  </si>
  <si>
    <t xml:space="preserve">   3 meses</t>
  </si>
  <si>
    <t xml:space="preserve">   2 meses</t>
  </si>
  <si>
    <t xml:space="preserve">   28 días a 1 mes</t>
  </si>
  <si>
    <t xml:space="preserve">   21 a 27 días</t>
  </si>
  <si>
    <t xml:space="preserve">   14 a 20 días</t>
  </si>
  <si>
    <t xml:space="preserve">   7 a 13 días</t>
  </si>
  <si>
    <t xml:space="preserve">   6 días</t>
  </si>
  <si>
    <t xml:space="preserve">   5 días</t>
  </si>
  <si>
    <t xml:space="preserve">   4 días</t>
  </si>
  <si>
    <t xml:space="preserve">   3 días</t>
  </si>
  <si>
    <t xml:space="preserve">   2 días</t>
  </si>
  <si>
    <t xml:space="preserve">   1 día</t>
  </si>
  <si>
    <t xml:space="preserve">   Menores de 1 día</t>
  </si>
  <si>
    <t xml:space="preserve">1.2.2.2.5-09:          </t>
  </si>
  <si>
    <t xml:space="preserve">1.2.2.2.5-10:     </t>
  </si>
  <si>
    <t>13 y más años</t>
  </si>
  <si>
    <t xml:space="preserve">1.2.2.2.5-11:  </t>
  </si>
  <si>
    <t>DEFUNCIONES DE 28 DÍAS A 11 MESES</t>
  </si>
  <si>
    <t xml:space="preserve">1.2.2.2.5-17:      </t>
  </si>
  <si>
    <t xml:space="preserve">1.2.2.2.5-22:    </t>
  </si>
  <si>
    <t xml:space="preserve">Resto de las causas </t>
  </si>
  <si>
    <t xml:space="preserve">D50-F99;K00-N99;O00-O99;R00-R99;V01-Y98           </t>
  </si>
  <si>
    <t xml:space="preserve">Malformaciones congénitas, deformidades y anomalías cromosómicas </t>
  </si>
  <si>
    <t xml:space="preserve">Q00-Q99                                           </t>
  </si>
  <si>
    <t xml:space="preserve">P00-P96                                           </t>
  </si>
  <si>
    <t xml:space="preserve">J00-J99                                           </t>
  </si>
  <si>
    <t>Enfernedades del sistema circulatorio</t>
  </si>
  <si>
    <t xml:space="preserve">I00-I99                                           </t>
  </si>
  <si>
    <t>Enfermedades del sistema nervioso, ojo y oído</t>
  </si>
  <si>
    <t xml:space="preserve">G00-G99;H00-H95                                   </t>
  </si>
  <si>
    <t xml:space="preserve">C00-D48                                           </t>
  </si>
  <si>
    <t xml:space="preserve">A00-B99                                           </t>
  </si>
  <si>
    <t xml:space="preserve">A00-Y98  a/                                       </t>
  </si>
  <si>
    <t xml:space="preserve">DEFUNCIONES DE MENORES DE 1 AÑO, POR  LUGAR DE RESIDENCIA HABITUAL DE LA MADRE (REGIÓN),  </t>
  </si>
  <si>
    <t>1.2.2.2.5-23:</t>
  </si>
  <si>
    <t>Prov. San Felipe de Aconcagua</t>
  </si>
  <si>
    <t>REGIÓN, PROVINCIA DE RESIDENCIA HABITUAL DEL FALLECIDO</t>
  </si>
  <si>
    <t>SERIE HISTÓRICA: DEFUNCIONES GENERALES, SEGÚN REGIÓN Y PROVINCIA DE RESIDENCIA</t>
  </si>
  <si>
    <t xml:space="preserve">Defunciones    </t>
  </si>
  <si>
    <t xml:space="preserve">     Mes de ocurrencia</t>
  </si>
  <si>
    <t xml:space="preserve">LUGAR DE RESIDENCIA </t>
  </si>
  <si>
    <t>1.2.2.2.6-02:</t>
  </si>
  <si>
    <t xml:space="preserve"> 105 años y más</t>
  </si>
  <si>
    <t xml:space="preserve"> 104 años</t>
  </si>
  <si>
    <t xml:space="preserve"> 103 años</t>
  </si>
  <si>
    <t xml:space="preserve"> 102 años</t>
  </si>
  <si>
    <t xml:space="preserve"> 101 años</t>
  </si>
  <si>
    <t xml:space="preserve"> 100 años</t>
  </si>
  <si>
    <t xml:space="preserve"> 100 a 104 años</t>
  </si>
  <si>
    <t xml:space="preserve"> 99 años</t>
  </si>
  <si>
    <t xml:space="preserve"> 98 años</t>
  </si>
  <si>
    <t xml:space="preserve"> 97 años</t>
  </si>
  <si>
    <t xml:space="preserve"> 96 años</t>
  </si>
  <si>
    <t xml:space="preserve"> 95 años</t>
  </si>
  <si>
    <t xml:space="preserve"> 95 a 99 años</t>
  </si>
  <si>
    <t xml:space="preserve"> 94 años</t>
  </si>
  <si>
    <t xml:space="preserve"> 93 años</t>
  </si>
  <si>
    <t xml:space="preserve"> 92 años</t>
  </si>
  <si>
    <t xml:space="preserve"> 91 años</t>
  </si>
  <si>
    <t xml:space="preserve"> 90 años</t>
  </si>
  <si>
    <t xml:space="preserve"> 90 a 94 años</t>
  </si>
  <si>
    <t xml:space="preserve"> 89 años</t>
  </si>
  <si>
    <t xml:space="preserve"> 88 años</t>
  </si>
  <si>
    <t xml:space="preserve"> 87 años</t>
  </si>
  <si>
    <t xml:space="preserve"> 86 años</t>
  </si>
  <si>
    <t xml:space="preserve"> 85 años</t>
  </si>
  <si>
    <t xml:space="preserve"> 85 a 89 años</t>
  </si>
  <si>
    <t xml:space="preserve"> 84 años</t>
  </si>
  <si>
    <t xml:space="preserve"> 83 años</t>
  </si>
  <si>
    <t xml:space="preserve"> 82 años</t>
  </si>
  <si>
    <t xml:space="preserve"> 81 años</t>
  </si>
  <si>
    <t xml:space="preserve"> 80 años</t>
  </si>
  <si>
    <t xml:space="preserve"> 80 a 84 años</t>
  </si>
  <si>
    <t xml:space="preserve"> 79 años</t>
  </si>
  <si>
    <t xml:space="preserve"> 78 años</t>
  </si>
  <si>
    <t xml:space="preserve"> 77 años</t>
  </si>
  <si>
    <t xml:space="preserve"> 76 años</t>
  </si>
  <si>
    <t xml:space="preserve"> 75 años</t>
  </si>
  <si>
    <t xml:space="preserve"> 75 a 79 años</t>
  </si>
  <si>
    <t xml:space="preserve"> 74 años</t>
  </si>
  <si>
    <t xml:space="preserve"> 73 años</t>
  </si>
  <si>
    <t xml:space="preserve"> 72 años</t>
  </si>
  <si>
    <t xml:space="preserve"> 71 años</t>
  </si>
  <si>
    <t xml:space="preserve"> 70 años</t>
  </si>
  <si>
    <t xml:space="preserve"> 70 a 74 años</t>
  </si>
  <si>
    <t xml:space="preserve"> 69 años</t>
  </si>
  <si>
    <t xml:space="preserve"> 68 años</t>
  </si>
  <si>
    <t xml:space="preserve"> 67 años</t>
  </si>
  <si>
    <t xml:space="preserve"> 66 años</t>
  </si>
  <si>
    <t xml:space="preserve"> 65 años</t>
  </si>
  <si>
    <t xml:space="preserve"> 65 a 69 años</t>
  </si>
  <si>
    <t xml:space="preserve"> 64 años</t>
  </si>
  <si>
    <t xml:space="preserve"> 63 años</t>
  </si>
  <si>
    <t xml:space="preserve"> 62 años</t>
  </si>
  <si>
    <t xml:space="preserve"> 61 años</t>
  </si>
  <si>
    <t xml:space="preserve"> 60 años</t>
  </si>
  <si>
    <t xml:space="preserve"> 60 a 64 años</t>
  </si>
  <si>
    <t xml:space="preserve"> 59 años</t>
  </si>
  <si>
    <t xml:space="preserve"> 58 años</t>
  </si>
  <si>
    <t xml:space="preserve"> 57 años</t>
  </si>
  <si>
    <t xml:space="preserve"> 56 años</t>
  </si>
  <si>
    <t xml:space="preserve"> 55 años</t>
  </si>
  <si>
    <t xml:space="preserve"> 55 a 59 años</t>
  </si>
  <si>
    <t xml:space="preserve"> 54 años</t>
  </si>
  <si>
    <t xml:space="preserve"> 53 años</t>
  </si>
  <si>
    <t xml:space="preserve"> 52 años</t>
  </si>
  <si>
    <t xml:space="preserve"> 51 años</t>
  </si>
  <si>
    <t xml:space="preserve"> 50 años</t>
  </si>
  <si>
    <t xml:space="preserve"> 50 a 54 años</t>
  </si>
  <si>
    <t xml:space="preserve"> 49 años</t>
  </si>
  <si>
    <t xml:space="preserve"> 48 años</t>
  </si>
  <si>
    <t xml:space="preserve"> 47 años</t>
  </si>
  <si>
    <t xml:space="preserve"> 46 años</t>
  </si>
  <si>
    <t xml:space="preserve"> 45 años</t>
  </si>
  <si>
    <t xml:space="preserve"> 45 a 49 años</t>
  </si>
  <si>
    <t xml:space="preserve"> 44 años</t>
  </si>
  <si>
    <t xml:space="preserve"> 43 años</t>
  </si>
  <si>
    <t xml:space="preserve"> 42 años</t>
  </si>
  <si>
    <t xml:space="preserve"> 41 años</t>
  </si>
  <si>
    <t xml:space="preserve"> 40 años</t>
  </si>
  <si>
    <t xml:space="preserve"> 40 a 44 años</t>
  </si>
  <si>
    <t xml:space="preserve"> 39 años</t>
  </si>
  <si>
    <t xml:space="preserve"> 38 años</t>
  </si>
  <si>
    <t xml:space="preserve"> 37 años</t>
  </si>
  <si>
    <t xml:space="preserve"> 36 años</t>
  </si>
  <si>
    <t xml:space="preserve"> 35 años</t>
  </si>
  <si>
    <t xml:space="preserve"> 35 a 39 años</t>
  </si>
  <si>
    <t>34 años</t>
  </si>
  <si>
    <t>33 años</t>
  </si>
  <si>
    <t>32 años</t>
  </si>
  <si>
    <t>31 años</t>
  </si>
  <si>
    <t>30 años</t>
  </si>
  <si>
    <t>29 años</t>
  </si>
  <si>
    <t>28 años</t>
  </si>
  <si>
    <t>27 años</t>
  </si>
  <si>
    <t>26 años</t>
  </si>
  <si>
    <t>25 años</t>
  </si>
  <si>
    <t>24 años</t>
  </si>
  <si>
    <t>23 años</t>
  </si>
  <si>
    <t>22 años</t>
  </si>
  <si>
    <t>21 años</t>
  </si>
  <si>
    <t>20 años</t>
  </si>
  <si>
    <t>19 años</t>
  </si>
  <si>
    <t>18 años</t>
  </si>
  <si>
    <t>17 años</t>
  </si>
  <si>
    <t>16 años</t>
  </si>
  <si>
    <t>15 años</t>
  </si>
  <si>
    <t>14 años</t>
  </si>
  <si>
    <t>13 años</t>
  </si>
  <si>
    <t>12 años</t>
  </si>
  <si>
    <t>11 años</t>
  </si>
  <si>
    <t>10 años</t>
  </si>
  <si>
    <t>10 a 14 años</t>
  </si>
  <si>
    <t>9 años</t>
  </si>
  <si>
    <t>8 años</t>
  </si>
  <si>
    <t>7 años</t>
  </si>
  <si>
    <t>6 años</t>
  </si>
  <si>
    <t>5 años</t>
  </si>
  <si>
    <t>5 a 9 años</t>
  </si>
  <si>
    <t>4 años</t>
  </si>
  <si>
    <t>3 años</t>
  </si>
  <si>
    <t>2 años</t>
  </si>
  <si>
    <t>1 año</t>
  </si>
  <si>
    <t>1 a 4 años</t>
  </si>
  <si>
    <t>28 días a menos de 1 año</t>
  </si>
  <si>
    <t xml:space="preserve">Hombres </t>
  </si>
  <si>
    <t>Ambos Sexos</t>
  </si>
  <si>
    <t xml:space="preserve"> DEL FALLECIDO</t>
  </si>
  <si>
    <t>Y EDAD SIMPLE</t>
  </si>
  <si>
    <t xml:space="preserve">1.2.2.2.6-03:    </t>
  </si>
  <si>
    <t xml:space="preserve">   10 a 14 años</t>
  </si>
  <si>
    <t xml:space="preserve">   5 a 9 años</t>
  </si>
  <si>
    <t>FALLECIDO</t>
  </si>
  <si>
    <t>DEFUNCIONES DE 5 AÑOS Y MÁS</t>
  </si>
  <si>
    <t>1.2.2.2.6-04:</t>
  </si>
  <si>
    <t>85 años y más</t>
  </si>
  <si>
    <t>80 a 84 años</t>
  </si>
  <si>
    <t>75 a 79 años</t>
  </si>
  <si>
    <t xml:space="preserve"> 1 a 4 años</t>
  </si>
  <si>
    <t>Grupos de edad</t>
  </si>
  <si>
    <t xml:space="preserve">DE RESIDENCIA </t>
  </si>
  <si>
    <t xml:space="preserve">SEXO, REGIÓN Y LUGAR </t>
  </si>
  <si>
    <t xml:space="preserve">1.2.2.2.6-05:        </t>
  </si>
  <si>
    <t xml:space="preserve">     65 años y más</t>
  </si>
  <si>
    <t xml:space="preserve">     60 a 64 años</t>
  </si>
  <si>
    <t xml:space="preserve">     55 a 59 años</t>
  </si>
  <si>
    <t xml:space="preserve">     50 a 54 años</t>
  </si>
  <si>
    <t xml:space="preserve">     45 a 49 años</t>
  </si>
  <si>
    <t xml:space="preserve">     40 a 44 años</t>
  </si>
  <si>
    <t xml:space="preserve">     35 a 39 años</t>
  </si>
  <si>
    <t xml:space="preserve">     30 a 34 años</t>
  </si>
  <si>
    <t xml:space="preserve">     25 a 29 años</t>
  </si>
  <si>
    <t xml:space="preserve">     20 a 24 años</t>
  </si>
  <si>
    <t xml:space="preserve">     15 a 19 años</t>
  </si>
  <si>
    <t xml:space="preserve">     12 a 14 años</t>
  </si>
  <si>
    <t>Casado</t>
  </si>
  <si>
    <t xml:space="preserve">DE EDAD DEL </t>
  </si>
  <si>
    <t>DEFUNCIONES DE 12 AÑOS Y MÁS</t>
  </si>
  <si>
    <t xml:space="preserve">DEFUNCIONES DE 12 AÑOS Y MÁS, POR ÁREA DE RESIDENCIA HABITUAL Y ESTADO CIVIL DEL FALLECIDO, </t>
  </si>
  <si>
    <t>1.2.2.2.6-06:</t>
  </si>
  <si>
    <t>Casa</t>
  </si>
  <si>
    <t>HABITUAL DEL FALLECIDO</t>
  </si>
  <si>
    <t xml:space="preserve">5 años y más </t>
  </si>
  <si>
    <t xml:space="preserve">DEFUNCIONES POR TIPO DE CERTIFICACIÓN Y LOCAL DEL FALLECIMIENTO DE: MENORES DE 1 AÑO,  1-4 AÑOS Y 5 AÑOS Y MÁS, SEGÚN LUGAR </t>
  </si>
  <si>
    <t>1.2.2.2.6-07:</t>
  </si>
  <si>
    <t>Área de residencia habitual y tipo de certificación</t>
  </si>
  <si>
    <t xml:space="preserve">1.2.2.2.6-08:                 </t>
  </si>
  <si>
    <t xml:space="preserve">Causas externas de morbilidad y de mortalidad. </t>
  </si>
  <si>
    <t xml:space="preserve">V01-Y98   </t>
  </si>
  <si>
    <t>Síntomas, signos y hallazgos anormales clínicos y de laboratorio no clasificados en otra parte.</t>
  </si>
  <si>
    <t xml:space="preserve">R00-R99   </t>
  </si>
  <si>
    <t xml:space="preserve">Q00-Q99   </t>
  </si>
  <si>
    <t xml:space="preserve">Ciertas afecciones originadas en el período perinatal </t>
  </si>
  <si>
    <t xml:space="preserve">P00-P96   </t>
  </si>
  <si>
    <t xml:space="preserve">Embarazo, parto y puerperio </t>
  </si>
  <si>
    <t xml:space="preserve">O00-O99   </t>
  </si>
  <si>
    <t xml:space="preserve">Enfermedades del sistema genitourinario </t>
  </si>
  <si>
    <t xml:space="preserve">N00-N99   </t>
  </si>
  <si>
    <t xml:space="preserve">Enfermedades del sistema osteomuscular y del tejido conjuntivo </t>
  </si>
  <si>
    <t xml:space="preserve">M00-M99   </t>
  </si>
  <si>
    <t xml:space="preserve">Enfermedades de la piel y del tejido subcutáneo </t>
  </si>
  <si>
    <t xml:space="preserve">L00-L99   </t>
  </si>
  <si>
    <t xml:space="preserve">Enfermedades del sistema digestivo </t>
  </si>
  <si>
    <t xml:space="preserve">K00-K93   </t>
  </si>
  <si>
    <t xml:space="preserve">Enfermedades del sistema respiratorio </t>
  </si>
  <si>
    <t xml:space="preserve">J00-J99   </t>
  </si>
  <si>
    <t xml:space="preserve">Enfermedades del sistema circulatorio </t>
  </si>
  <si>
    <t xml:space="preserve">I00-I99   </t>
  </si>
  <si>
    <t xml:space="preserve">Enfermedades del oído y de la apófisis mastoides </t>
  </si>
  <si>
    <t xml:space="preserve">H60-H95   </t>
  </si>
  <si>
    <t xml:space="preserve">Enfermedades del ojo y sus anexos </t>
  </si>
  <si>
    <t xml:space="preserve">H00-H59   </t>
  </si>
  <si>
    <t xml:space="preserve">Enfermedades del sistema nervioso. </t>
  </si>
  <si>
    <t xml:space="preserve">G00-G99   </t>
  </si>
  <si>
    <t xml:space="preserve">Trastornos mentales y del comportamiento. </t>
  </si>
  <si>
    <t xml:space="preserve">F00-F99   </t>
  </si>
  <si>
    <t>Enfermedades de las glándulas endocrinas, de la nutrición  y metabólicas.</t>
  </si>
  <si>
    <t xml:space="preserve">E00-E90   </t>
  </si>
  <si>
    <t>Enfermedades de la sangre y de los órganos hematopoyéticos y ciertos trastornos que afectan el mecanismo de la inmunidad.</t>
  </si>
  <si>
    <t xml:space="preserve">D50-D89   </t>
  </si>
  <si>
    <t xml:space="preserve">Tumores in situ, benignos y comportamiento incierto o desconocidos </t>
  </si>
  <si>
    <t xml:space="preserve">D00-D48   </t>
  </si>
  <si>
    <t xml:space="preserve">Tumores malignos </t>
  </si>
  <si>
    <t xml:space="preserve">C00-C97   </t>
  </si>
  <si>
    <t xml:space="preserve">Otras enfermedades infecciosas y parasitarias </t>
  </si>
  <si>
    <t xml:space="preserve">A20-B99   </t>
  </si>
  <si>
    <t xml:space="preserve">Tuberculosis </t>
  </si>
  <si>
    <t xml:space="preserve">A15-A19   </t>
  </si>
  <si>
    <t xml:space="preserve">Enfermedades infecciosas intestinales </t>
  </si>
  <si>
    <t xml:space="preserve">A00-A09   </t>
  </si>
  <si>
    <t>Certificación médica</t>
  </si>
  <si>
    <t xml:space="preserve">Porcentaje </t>
  </si>
  <si>
    <t>Tipo de certificación</t>
  </si>
  <si>
    <t xml:space="preserve">DEFUNCIONES </t>
  </si>
  <si>
    <t>CÓDIGO DEL</t>
  </si>
  <si>
    <t>1.2.2.2.6-09:</t>
  </si>
  <si>
    <t xml:space="preserve">V01-Y98             </t>
  </si>
  <si>
    <t xml:space="preserve">R00-R99             </t>
  </si>
  <si>
    <t xml:space="preserve">Q00-Q99             </t>
  </si>
  <si>
    <t xml:space="preserve">P00-P96             </t>
  </si>
  <si>
    <t xml:space="preserve">O00-O99             </t>
  </si>
  <si>
    <t xml:space="preserve">N00-N99             </t>
  </si>
  <si>
    <t xml:space="preserve">M00-M99             </t>
  </si>
  <si>
    <t xml:space="preserve">L00-L99             </t>
  </si>
  <si>
    <t xml:space="preserve">K00-K93             </t>
  </si>
  <si>
    <t xml:space="preserve">J00-J99             </t>
  </si>
  <si>
    <t xml:space="preserve">I00-I99             </t>
  </si>
  <si>
    <t xml:space="preserve">H60-H95             </t>
  </si>
  <si>
    <t xml:space="preserve">H00-H59             </t>
  </si>
  <si>
    <t xml:space="preserve">G00-G99             </t>
  </si>
  <si>
    <t xml:space="preserve">F00-F99             </t>
  </si>
  <si>
    <t xml:space="preserve">E00-E90             </t>
  </si>
  <si>
    <t xml:space="preserve">D50-D89             </t>
  </si>
  <si>
    <t xml:space="preserve">D00-D48             </t>
  </si>
  <si>
    <t xml:space="preserve">C00-C97             </t>
  </si>
  <si>
    <t xml:space="preserve">A20-B99             </t>
  </si>
  <si>
    <t xml:space="preserve">A15-A19             </t>
  </si>
  <si>
    <t xml:space="preserve">A00-A09             </t>
  </si>
  <si>
    <t>DE MUERTE (CIE-10)</t>
  </si>
  <si>
    <t>1.2.2.2.6-10:</t>
  </si>
  <si>
    <t>Secuelas de otras causas externas</t>
  </si>
  <si>
    <t>Y89</t>
  </si>
  <si>
    <t>Secuelas de otros accidentes</t>
  </si>
  <si>
    <t>Y86</t>
  </si>
  <si>
    <t>causa de reacción anormal del paciente o de complicación posterior, sin mención de incidente en el momento de efectuar el procedimiento</t>
  </si>
  <si>
    <t>Cirugía y otros procedimientos quirúrgicos como la</t>
  </si>
  <si>
    <t>Y83</t>
  </si>
  <si>
    <t>de los no especificados</t>
  </si>
  <si>
    <t>Efectos adversos de otras drogas y medicamentos, y</t>
  </si>
  <si>
    <t>Y57</t>
  </si>
  <si>
    <t>cos</t>
  </si>
  <si>
    <t>parkinsonianas</t>
  </si>
  <si>
    <t>Efectos adversos de drogas antiepilépticas y anti-</t>
  </si>
  <si>
    <t>Y46</t>
  </si>
  <si>
    <t>Agresión por medios no especificados</t>
  </si>
  <si>
    <t>Y09</t>
  </si>
  <si>
    <t>Otros síndromes de maltrato</t>
  </si>
  <si>
    <t>Y07</t>
  </si>
  <si>
    <t>Negligencia y abandono</t>
  </si>
  <si>
    <t>Y06</t>
  </si>
  <si>
    <t>Agresión con objeto romo o sin filo</t>
  </si>
  <si>
    <t>Y00</t>
  </si>
  <si>
    <t>Agresión con objeto cortante</t>
  </si>
  <si>
    <t>X99</t>
  </si>
  <si>
    <t>Agresión con humo, fuego y llamas</t>
  </si>
  <si>
    <t>X97</t>
  </si>
  <si>
    <t>las no especificadas</t>
  </si>
  <si>
    <t>Agresión con disparo de otras armas de fuego, y de</t>
  </si>
  <si>
    <t>X95</t>
  </si>
  <si>
    <t>larga</t>
  </si>
  <si>
    <t>Agresión con disparo de rifle, escopeta y arma</t>
  </si>
  <si>
    <t>X94</t>
  </si>
  <si>
    <t>Agresión por ahogamiento y sumersión</t>
  </si>
  <si>
    <t>X92</t>
  </si>
  <si>
    <t>focación</t>
  </si>
  <si>
    <t>Agresión por ahorcamiento, estrangulamiento y so-</t>
  </si>
  <si>
    <t>X91</t>
  </si>
  <si>
    <t>no especificados</t>
  </si>
  <si>
    <t>Lesión autoinfligida intencionalmente por medios</t>
  </si>
  <si>
    <t>X84</t>
  </si>
  <si>
    <t>de vehículo de motor</t>
  </si>
  <si>
    <t>Lesión autoinfligida intencionalmente por colisión</t>
  </si>
  <si>
    <t>X82</t>
  </si>
  <si>
    <t>desde un lugar elevado</t>
  </si>
  <si>
    <t>Lesión autoinfligida intencionalmente al saltar</t>
  </si>
  <si>
    <t>X80</t>
  </si>
  <si>
    <t>cortante</t>
  </si>
  <si>
    <t>Lesión autoinfligida intencionalmente por objeto</t>
  </si>
  <si>
    <t>X78</t>
  </si>
  <si>
    <t>fuego y llamas</t>
  </si>
  <si>
    <t>Lesión autoinfligida intencionalmente por humo,</t>
  </si>
  <si>
    <t>X76</t>
  </si>
  <si>
    <t>explosivo</t>
  </si>
  <si>
    <t>Lesión autoinfligida intencionalmente por material</t>
  </si>
  <si>
    <t>X75</t>
  </si>
  <si>
    <t>de otras armas de fuego, y de las no especificadas</t>
  </si>
  <si>
    <t>Lesión autoinfligida intencionalmente por disparo</t>
  </si>
  <si>
    <t>X74</t>
  </si>
  <si>
    <t>de rifle, escopeta o arma larga</t>
  </si>
  <si>
    <t>X73</t>
  </si>
  <si>
    <t>miento y sumersión</t>
  </si>
  <si>
    <t>Lesión autoinfligida intencionalmente por ahoga-</t>
  </si>
  <si>
    <t>X71</t>
  </si>
  <si>
    <t>miento, estrangulamiento o sofocación</t>
  </si>
  <si>
    <t>Lesión autoinfligida intencionalmente por ahorca-</t>
  </si>
  <si>
    <t>X70</t>
  </si>
  <si>
    <t>y exposición a otros productos químicos y sustancias nocivas, y a los no especificados</t>
  </si>
  <si>
    <t>Envenenamiento autoinfligido intencionalmente por,</t>
  </si>
  <si>
    <t>X69</t>
  </si>
  <si>
    <t>y exposición a plaguicidas</t>
  </si>
  <si>
    <t>X68</t>
  </si>
  <si>
    <t>y exposición a otros gases y vapores</t>
  </si>
  <si>
    <t>X67</t>
  </si>
  <si>
    <t>y exposición a otras drogas, medicamentos y sustancias biológicas, y los no especificados</t>
  </si>
  <si>
    <t>X64</t>
  </si>
  <si>
    <t>y exposición a drogas antiepilépticas, sedantes, hipnóticas, antiparkinsonianas y psicotrópicas, no clasificadas en otra parte</t>
  </si>
  <si>
    <t>X61</t>
  </si>
  <si>
    <t>y exposición a analgésicos no narcóticos, antipireticos y antirreumaticos</t>
  </si>
  <si>
    <t>X60</t>
  </si>
  <si>
    <t>Exposición a factores no especificados</t>
  </si>
  <si>
    <t>X59</t>
  </si>
  <si>
    <t>Exposición a otros factores especificados</t>
  </si>
  <si>
    <t>X58</t>
  </si>
  <si>
    <t>Privación de alimentos</t>
  </si>
  <si>
    <t>X53</t>
  </si>
  <si>
    <t>otros productos químicos y sustancias nocivas, y a los no especificados</t>
  </si>
  <si>
    <t>Envenenamiento accidental por, y exposición a</t>
  </si>
  <si>
    <t>X49</t>
  </si>
  <si>
    <t>guicidas</t>
  </si>
  <si>
    <t>Envenenamiento accidental por, y exposición a pla-</t>
  </si>
  <si>
    <t>X48</t>
  </si>
  <si>
    <t>otros gases y vapores</t>
  </si>
  <si>
    <t>X47</t>
  </si>
  <si>
    <t>solventes orgánicos e hidrocarburos halogenados y a sus vapores</t>
  </si>
  <si>
    <t>Envenenamiento accidental por, y exposición a di-</t>
  </si>
  <si>
    <t>X46</t>
  </si>
  <si>
    <t>alcohol</t>
  </si>
  <si>
    <t>Envenenamiento accidental por, y exposición al</t>
  </si>
  <si>
    <t>X45</t>
  </si>
  <si>
    <t>otras drogas, medicamentos y sustancias biológicas y a los no especificados</t>
  </si>
  <si>
    <t>X44</t>
  </si>
  <si>
    <t>cóticos y psicodislépticos (alucinógenos), no clasificados en otra parte</t>
  </si>
  <si>
    <t>Envenenamiento accidental por, y exposición a nar-</t>
  </si>
  <si>
    <t>X42</t>
  </si>
  <si>
    <t>Exposición al frío natural excesivo</t>
  </si>
  <si>
    <t>X31</t>
  </si>
  <si>
    <t>Exposición al calor natural excesivo</t>
  </si>
  <si>
    <t>X30</t>
  </si>
  <si>
    <t>abejas</t>
  </si>
  <si>
    <t>Contacto traumático con avispones, avispas y</t>
  </si>
  <si>
    <t>X23</t>
  </si>
  <si>
    <t>Exposición a humos, fuegos o llamas no especificados</t>
  </si>
  <si>
    <t>X09</t>
  </si>
  <si>
    <t>otra construcción</t>
  </si>
  <si>
    <t>Exposición a fuego controlado en edificio o en</t>
  </si>
  <si>
    <t>X02</t>
  </si>
  <si>
    <t>Exposición a fuego no controlado en edificio o en</t>
  </si>
  <si>
    <t>X00</t>
  </si>
  <si>
    <t>bios en la presión del aire</t>
  </si>
  <si>
    <t>Exposición a presión de aire alta y baja y a cam-</t>
  </si>
  <si>
    <t>W94</t>
  </si>
  <si>
    <t>Exposición a corriente eléctrica no especificada</t>
  </si>
  <si>
    <t>W87</t>
  </si>
  <si>
    <t>Obstrucción no especificada de la respiración</t>
  </si>
  <si>
    <t>W84</t>
  </si>
  <si>
    <t>obstrucción de las vías respiratorias</t>
  </si>
  <si>
    <t>Inhalación e ingestión de otros objetos que causan</t>
  </si>
  <si>
    <t>W80</t>
  </si>
  <si>
    <t>trucción de las vías respiratorias</t>
  </si>
  <si>
    <t>Inhalación e ingestión de alimento que causa obs-</t>
  </si>
  <si>
    <t>W79</t>
  </si>
  <si>
    <t>to, caída de tierra o de otras sustancias</t>
  </si>
  <si>
    <t>Obstrucción de la respiración debida a hundimien-</t>
  </si>
  <si>
    <t>W77</t>
  </si>
  <si>
    <t>tales</t>
  </si>
  <si>
    <t>Otros estrangulamientos y ahorcamientos acciden-</t>
  </si>
  <si>
    <t>W76</t>
  </si>
  <si>
    <t>cama</t>
  </si>
  <si>
    <t>Sofocación y estrangulamiento accidental en la</t>
  </si>
  <si>
    <t>W75</t>
  </si>
  <si>
    <t>Ahogamiento y sumersión no especificados</t>
  </si>
  <si>
    <t>W74</t>
  </si>
  <si>
    <t>Otros ahogamientos y sumersiones especificados</t>
  </si>
  <si>
    <t>W73</t>
  </si>
  <si>
    <t>naturales</t>
  </si>
  <si>
    <t>Ahogamiento y sumersión posterior a caída en aguas</t>
  </si>
  <si>
    <t>W70</t>
  </si>
  <si>
    <t>Ahogamiento y sumersión mientras se esta en aguas</t>
  </si>
  <si>
    <t>W69</t>
  </si>
  <si>
    <t>una piscina</t>
  </si>
  <si>
    <t>Ahogamiento y sumersión consecutivos a caída en</t>
  </si>
  <si>
    <t>W68</t>
  </si>
  <si>
    <t>piscina</t>
  </si>
  <si>
    <t>Ahogamiento y sumersión mientras se esta en una</t>
  </si>
  <si>
    <t>W67</t>
  </si>
  <si>
    <t>Exposición a otras fuerzas mecánicas animadas, y a</t>
  </si>
  <si>
    <t>W64</t>
  </si>
  <si>
    <t>Mordedura o ataque de perro</t>
  </si>
  <si>
    <t>W54</t>
  </si>
  <si>
    <t>a las no especificadas</t>
  </si>
  <si>
    <t>Exposición a otras fuerzas mecánicas inanimadas, y</t>
  </si>
  <si>
    <t>W49</t>
  </si>
  <si>
    <t>Explosión de otros materiales</t>
  </si>
  <si>
    <t>W40</t>
  </si>
  <si>
    <t>Explosión y rotura de caldera</t>
  </si>
  <si>
    <t>W35</t>
  </si>
  <si>
    <t>cificadas</t>
  </si>
  <si>
    <t>Disparo de otras armas de fuego, y de las no espe-</t>
  </si>
  <si>
    <t>W34</t>
  </si>
  <si>
    <t>Contacto traumático con otras maquinarias, y con</t>
  </si>
  <si>
    <t>W31</t>
  </si>
  <si>
    <t>Contacto traumático con maquinaria agrícola</t>
  </si>
  <si>
    <t>W30</t>
  </si>
  <si>
    <t>puñal</t>
  </si>
  <si>
    <t>Contacto traumático con cuchillo, espada, daga o</t>
  </si>
  <si>
    <t>W26</t>
  </si>
  <si>
    <t>en o entre objetos</t>
  </si>
  <si>
    <t>Atrapado, aplastado, trabado o apretado</t>
  </si>
  <si>
    <t>W23</t>
  </si>
  <si>
    <t>Golpe contra o golpeado por otros objetos</t>
  </si>
  <si>
    <t>W22</t>
  </si>
  <si>
    <t>Golpe por objeto arrojado, proyectado o que cae</t>
  </si>
  <si>
    <t>W20</t>
  </si>
  <si>
    <t>Caída no especificada</t>
  </si>
  <si>
    <t>W19</t>
  </si>
  <si>
    <t>Otras caídas en el mismo nivel</t>
  </si>
  <si>
    <t>W18</t>
  </si>
  <si>
    <t>Otras caídas de un nivel a otro</t>
  </si>
  <si>
    <t>W17</t>
  </si>
  <si>
    <t>Caída desde, fuera o a través de un edificio o de</t>
  </si>
  <si>
    <t>W13</t>
  </si>
  <si>
    <t>Caída en o desde escalera y escalones</t>
  </si>
  <si>
    <t>W10</t>
  </si>
  <si>
    <t>sionado</t>
  </si>
  <si>
    <t>Accidente de aeronave sin motor, con ocupante le-</t>
  </si>
  <si>
    <t>V96</t>
  </si>
  <si>
    <t>Accidente de aeronave de motor, con ocupante le-</t>
  </si>
  <si>
    <t>V95</t>
  </si>
  <si>
    <t>sumersión</t>
  </si>
  <si>
    <t>Accidente de embarcación que causa ahogamiento y</t>
  </si>
  <si>
    <t>V90</t>
  </si>
  <si>
    <t>de vehículo no especificado</t>
  </si>
  <si>
    <t>Accidente de vehículo de motor o sin motor, tipo</t>
  </si>
  <si>
    <t>V89</t>
  </si>
  <si>
    <t>principalmente en agricultura lesionado en accidente de transporte</t>
  </si>
  <si>
    <t>Ocupante de vehículo especial (de motor) para uso</t>
  </si>
  <si>
    <t>V84</t>
  </si>
  <si>
    <t>principalmente en plantas industriales lesionado(a) en accidente de transporte</t>
  </si>
  <si>
    <t>V83</t>
  </si>
  <si>
    <t>do en accidente de transporte</t>
  </si>
  <si>
    <t>Ocupante de tren o de vehículo de rieles lesiona-</t>
  </si>
  <si>
    <t>V81</t>
  </si>
  <si>
    <t>lesionado en accidente de transporte</t>
  </si>
  <si>
    <t>Jinete u ocupante de vehículo de tracción animal</t>
  </si>
  <si>
    <t>V80</t>
  </si>
  <si>
    <t>tes de transporte, y en los no especificados</t>
  </si>
  <si>
    <t>Ocupante de autobús lesionado en otros acciden-</t>
  </si>
  <si>
    <t>V79</t>
  </si>
  <si>
    <t>transporte sin colisión</t>
  </si>
  <si>
    <t>Ocupante de autobús lesionado en accidente de</t>
  </si>
  <si>
    <t>V78</t>
  </si>
  <si>
    <t>vehículo de transporte pesado o con autobús</t>
  </si>
  <si>
    <t>Ocupante de autobús lesionado por colisión con</t>
  </si>
  <si>
    <t>V74</t>
  </si>
  <si>
    <t>do en otros accidentes de transporte, y en los no especificados</t>
  </si>
  <si>
    <t>Ocupante de vehículo de transporte pesado lesiona-</t>
  </si>
  <si>
    <t>V69</t>
  </si>
  <si>
    <t>do en accidente de transporte sin colisión</t>
  </si>
  <si>
    <t>V68</t>
  </si>
  <si>
    <t>do por colisión con otro vehículo de transporte pesado o con autobús</t>
  </si>
  <si>
    <t>V64</t>
  </si>
  <si>
    <t>otros accidentes de transporte, y en los no especificados</t>
  </si>
  <si>
    <t>Ocupante de camioneta o furgoneta lesionado en</t>
  </si>
  <si>
    <t>V59</t>
  </si>
  <si>
    <t>accidente de transporte sin colisión</t>
  </si>
  <si>
    <t>V58</t>
  </si>
  <si>
    <t>colisión con tren o con vehículo de rieles</t>
  </si>
  <si>
    <t>Ocupante de camioneta o furgoneta lesionado por</t>
  </si>
  <si>
    <t>V55</t>
  </si>
  <si>
    <t>colisión con vehículo de transporte pesado o con autobús</t>
  </si>
  <si>
    <t>V54</t>
  </si>
  <si>
    <t>dentes de transporte, y en los no especificados</t>
  </si>
  <si>
    <t>Ocupante de automóvil lesionado en otros acci-</t>
  </si>
  <si>
    <t>V49</t>
  </si>
  <si>
    <t>Ocupante de automóvil lesionado en accidente de</t>
  </si>
  <si>
    <t>V48</t>
  </si>
  <si>
    <t>con objeto fijo o estacionado</t>
  </si>
  <si>
    <t>Ocupante de automóvil lesionado por colisión</t>
  </si>
  <si>
    <t>V47</t>
  </si>
  <si>
    <t>con vehículo de transporte pesado o con autobús</t>
  </si>
  <si>
    <t>V44</t>
  </si>
  <si>
    <t>con otro automóvil, camioneta o furgoneta</t>
  </si>
  <si>
    <t>V43</t>
  </si>
  <si>
    <t>transporte, y en los no especificados</t>
  </si>
  <si>
    <t>Motociclista lesionado en otros accidentes de</t>
  </si>
  <si>
    <t>V29</t>
  </si>
  <si>
    <t>porte sin colisión</t>
  </si>
  <si>
    <t>Motociclista lesionado en accidente de trans-</t>
  </si>
  <si>
    <t>V28</t>
  </si>
  <si>
    <t>fijo o estacionado</t>
  </si>
  <si>
    <t>Motociclista lesionado por colisión con objeto</t>
  </si>
  <si>
    <t>V27</t>
  </si>
  <si>
    <t>lo de transporte pesado o con autobús</t>
  </si>
  <si>
    <t>Motociclista lesionado por colisión con vehícu-</t>
  </si>
  <si>
    <t>V24</t>
  </si>
  <si>
    <t>vil, con camioneta o con furgoneta</t>
  </si>
  <si>
    <t>Motociclista lesionado por colisión con automó-</t>
  </si>
  <si>
    <t>V23</t>
  </si>
  <si>
    <t>Ciclista lesionado en otros accidentes de</t>
  </si>
  <si>
    <t>V19</t>
  </si>
  <si>
    <t>sin colisión</t>
  </si>
  <si>
    <t>Ciclista lesionado en accidente de transporte</t>
  </si>
  <si>
    <t>V18</t>
  </si>
  <si>
    <t>transporte pesado o con autobús</t>
  </si>
  <si>
    <t>Ciclista lesionado por colisión con vehículo de</t>
  </si>
  <si>
    <t>V14</t>
  </si>
  <si>
    <t>con camioneta o con furgoneta</t>
  </si>
  <si>
    <t>Ciclista lesionado por colisión con automóvil,</t>
  </si>
  <si>
    <t>V13</t>
  </si>
  <si>
    <t>Peatón lesionado en otros accidentes de</t>
  </si>
  <si>
    <t>V09</t>
  </si>
  <si>
    <t>vehículo de rieles</t>
  </si>
  <si>
    <t>Peatón lesionado por colisión con tren o con</t>
  </si>
  <si>
    <t>V05</t>
  </si>
  <si>
    <t>de transporte pesado o con autobús</t>
  </si>
  <si>
    <t>Peatón lesionado por colisión con vehículo</t>
  </si>
  <si>
    <t>V04</t>
  </si>
  <si>
    <t>Peatón lesionado por colisión con automóvil,</t>
  </si>
  <si>
    <t>V03</t>
  </si>
  <si>
    <t>de motor de dos o de tres ruedas</t>
  </si>
  <si>
    <t>V02</t>
  </si>
  <si>
    <t>TOTAL  DEFUNCIONES POR CAUSAS EXTERNAS</t>
  </si>
  <si>
    <t>(V01-Y98)</t>
  </si>
  <si>
    <t>de mortalidad</t>
  </si>
  <si>
    <t>Otras causas mal definidas y las no especificadas</t>
  </si>
  <si>
    <t>R99</t>
  </si>
  <si>
    <t>Muerte sin asistencia</t>
  </si>
  <si>
    <t>R98</t>
  </si>
  <si>
    <t>Otras muertes súbitas de causa desconocida</t>
  </si>
  <si>
    <t>R96</t>
  </si>
  <si>
    <t>Síndrome de la muerte súbita infantil</t>
  </si>
  <si>
    <t>R95</t>
  </si>
  <si>
    <t>Otros síntomas y signos generales</t>
  </si>
  <si>
    <t>R68</t>
  </si>
  <si>
    <t>Caquexia</t>
  </si>
  <si>
    <t>R64</t>
  </si>
  <si>
    <t>Choque, no clasificado en otra parte</t>
  </si>
  <si>
    <t>R57</t>
  </si>
  <si>
    <t>Senilidad</t>
  </si>
  <si>
    <t>R54</t>
  </si>
  <si>
    <t>Malestar y fatiga</t>
  </si>
  <si>
    <t>R53</t>
  </si>
  <si>
    <t>Dolor abdominal y pélvico</t>
  </si>
  <si>
    <t>R10</t>
  </si>
  <si>
    <t>mas circulatorio y respiratorio</t>
  </si>
  <si>
    <t>Otros síntomas y signos que involucran los siste-</t>
  </si>
  <si>
    <t>R09</t>
  </si>
  <si>
    <t>Hemorragias de las vías respiratorias</t>
  </si>
  <si>
    <t>R04</t>
  </si>
  <si>
    <t>otra parte</t>
  </si>
  <si>
    <t>Otras anomalías cromosomicas, no clasificadas en</t>
  </si>
  <si>
    <t>Q99</t>
  </si>
  <si>
    <t>Síndrome de Turner</t>
  </si>
  <si>
    <t>Q96</t>
  </si>
  <si>
    <t>sificadas en otra parte</t>
  </si>
  <si>
    <t>Monosomias y supresiones de los autosomas, no cla-</t>
  </si>
  <si>
    <t>Q93</t>
  </si>
  <si>
    <t>somas, no clasificadas en otra parte</t>
  </si>
  <si>
    <t>Otras trisomias y trisomías parciales de los auto-</t>
  </si>
  <si>
    <t>Q92</t>
  </si>
  <si>
    <t>Síndrome de Edwards y síndrome de Patau</t>
  </si>
  <si>
    <t>Q91</t>
  </si>
  <si>
    <t>Síndrome de Down</t>
  </si>
  <si>
    <t>Q90</t>
  </si>
  <si>
    <t>en otra parte</t>
  </si>
  <si>
    <t>Otras malformaciones congénitas, no clasificadas</t>
  </si>
  <si>
    <t>Q89</t>
  </si>
  <si>
    <t>cificados que afectan múltiples sistemas</t>
  </si>
  <si>
    <t>Otros síndromes de malformaciones congénitas espe-</t>
  </si>
  <si>
    <t>Q87</t>
  </si>
  <si>
    <t>Facomatosis, no clasificada en otra parte</t>
  </si>
  <si>
    <t>Q85</t>
  </si>
  <si>
    <t>Epidermólisis bullosa</t>
  </si>
  <si>
    <t>Q81</t>
  </si>
  <si>
    <t>lar, no clasificadas en otra parte</t>
  </si>
  <si>
    <t>Malformaciones congénitas del sistema osteomuscu-</t>
  </si>
  <si>
    <t>Q79</t>
  </si>
  <si>
    <t>Otras osteocondrodisplasias</t>
  </si>
  <si>
    <t>Q78</t>
  </si>
  <si>
    <t>de los huesos largos y de la columna vertebral</t>
  </si>
  <si>
    <t>Osteocondrodisplasia con defecto del crecimiento</t>
  </si>
  <si>
    <t>Q77</t>
  </si>
  <si>
    <t>beza, de la cara, de la columna vertebral y del tórax</t>
  </si>
  <si>
    <t>Deformidades osteomusculares congénitas de la ca-</t>
  </si>
  <si>
    <t>Q67</t>
  </si>
  <si>
    <t>rio</t>
  </si>
  <si>
    <t>Otras malformaciones congénitas del sistema urina-</t>
  </si>
  <si>
    <t>Q64</t>
  </si>
  <si>
    <t>Enfermedad quística del riñón</t>
  </si>
  <si>
    <t>Q61</t>
  </si>
  <si>
    <t>del riñón</t>
  </si>
  <si>
    <t>Agenesia renal y otras malformaciones hipoplásicas</t>
  </si>
  <si>
    <t>Q60</t>
  </si>
  <si>
    <t>de los conductos biliares y del hígado</t>
  </si>
  <si>
    <t>Malformaciones congénitas de la vesícula biliar,</t>
  </si>
  <si>
    <t>Q44</t>
  </si>
  <si>
    <t>Otras malformaciones congénitas del intestino</t>
  </si>
  <si>
    <t>Q43</t>
  </si>
  <si>
    <t>tino grueso</t>
  </si>
  <si>
    <t>Ausencia, atresia y estenosis congénita del intes-</t>
  </si>
  <si>
    <t>Q42</t>
  </si>
  <si>
    <t>tino delgado</t>
  </si>
  <si>
    <t>Q41</t>
  </si>
  <si>
    <t>Malformaciones congénitas del pulmón</t>
  </si>
  <si>
    <t>Q33</t>
  </si>
  <si>
    <t>bronquios</t>
  </si>
  <si>
    <t>Malformaciones congénitas de la traquea y de los</t>
  </si>
  <si>
    <t>Q32</t>
  </si>
  <si>
    <t>Malformaciones congénitas de la laringe</t>
  </si>
  <si>
    <t>Q31</t>
  </si>
  <si>
    <t>latorio</t>
  </si>
  <si>
    <t>Otras malformaciones congénitas del sistema circu-</t>
  </si>
  <si>
    <t>Q28</t>
  </si>
  <si>
    <t>lar periférico</t>
  </si>
  <si>
    <t>Otras malformaciones congénitas del sistema vascu-</t>
  </si>
  <si>
    <t>Q27</t>
  </si>
  <si>
    <t>Malformaciones congénitas de las grandes venas</t>
  </si>
  <si>
    <t>Q26</t>
  </si>
  <si>
    <t>Malformaciones congénitas de las grandes arterias</t>
  </si>
  <si>
    <t>Q25</t>
  </si>
  <si>
    <t>Otras malformaciones congénitas del corazón</t>
  </si>
  <si>
    <t>Q24</t>
  </si>
  <si>
    <t>y mitral</t>
  </si>
  <si>
    <t>Malformaciones congénitas de las válvulas aortica</t>
  </si>
  <si>
    <t>Q23</t>
  </si>
  <si>
    <t>y tricúspide</t>
  </si>
  <si>
    <t>Malformaciones congénitas de las válvulas pulmonar</t>
  </si>
  <si>
    <t>Q22</t>
  </si>
  <si>
    <t>Malformaciones congénitas de los tabiques cardía-</t>
  </si>
  <si>
    <t>Q21</t>
  </si>
  <si>
    <t>y de sus conexiones</t>
  </si>
  <si>
    <t>Malformaciones congénitas de las cámaras cardiacas</t>
  </si>
  <si>
    <t>Q20</t>
  </si>
  <si>
    <t>vioso</t>
  </si>
  <si>
    <t>Otras malformaciones congénitas del sistema ner-</t>
  </si>
  <si>
    <t>Q07</t>
  </si>
  <si>
    <t>nal</t>
  </si>
  <si>
    <t>Espina bífida</t>
  </si>
  <si>
    <t>Q05</t>
  </si>
  <si>
    <t>Otras malformaciones congénitas del encéfalo</t>
  </si>
  <si>
    <t>Q04</t>
  </si>
  <si>
    <t>Hidrocéfalo congénito</t>
  </si>
  <si>
    <t>Q03</t>
  </si>
  <si>
    <t>Microcefalia</t>
  </si>
  <si>
    <t>Q02</t>
  </si>
  <si>
    <t>Encefalocele</t>
  </si>
  <si>
    <t>Q01</t>
  </si>
  <si>
    <t>Anencefalia y malformaciones congénitas similares</t>
  </si>
  <si>
    <t>Q00</t>
  </si>
  <si>
    <t>Trastornos del tono muscular en el recién nacido</t>
  </si>
  <si>
    <t>P94</t>
  </si>
  <si>
    <t>Otras alteraciones cerebrales del recién nacido</t>
  </si>
  <si>
    <t>P91</t>
  </si>
  <si>
    <t>del recién nacido</t>
  </si>
  <si>
    <t>Otras afecciones de la piel específicas del feto y</t>
  </si>
  <si>
    <t>P83</t>
  </si>
  <si>
    <t>Otros trastornos perinatales del sistema digestivo</t>
  </si>
  <si>
    <t>P78</t>
  </si>
  <si>
    <t>nacido</t>
  </si>
  <si>
    <t>Enterocolitis necrotizante del feto y del recién</t>
  </si>
  <si>
    <t>P77</t>
  </si>
  <si>
    <t>Otros trastornos hematológicos perinatales</t>
  </si>
  <si>
    <t>P61</t>
  </si>
  <si>
    <t>en el recién nacido</t>
  </si>
  <si>
    <t>Coagulación intravascular diseminada en el feto y</t>
  </si>
  <si>
    <t>P60</t>
  </si>
  <si>
    <t>especificadas</t>
  </si>
  <si>
    <t>Ictericia neonatal por otras causas y por las no</t>
  </si>
  <si>
    <t>P59</t>
  </si>
  <si>
    <t>Hemorragia intracraneal no traumática del feto y</t>
  </si>
  <si>
    <t>P52</t>
  </si>
  <si>
    <t>tal</t>
  </si>
  <si>
    <t>Otras infecciones especificas del período perina-</t>
  </si>
  <si>
    <t>P39</t>
  </si>
  <si>
    <t>leve</t>
  </si>
  <si>
    <t>Onfalitis del recién nacido con o sin hemorragia</t>
  </si>
  <si>
    <t>P38</t>
  </si>
  <si>
    <t>génitas</t>
  </si>
  <si>
    <t>Otras enfermedades infecciosas y parasitarias con-</t>
  </si>
  <si>
    <t>P37</t>
  </si>
  <si>
    <t>Sepsis bacteriana del recién nacido</t>
  </si>
  <si>
    <t>P36</t>
  </si>
  <si>
    <t>riodo perinatal</t>
  </si>
  <si>
    <t>Trastornos cardiovasculares originados en el pe-</t>
  </si>
  <si>
    <t>P29</t>
  </si>
  <si>
    <t>originados en el periodo perinatal</t>
  </si>
  <si>
    <t>Otros problemas respiratorios del recién nacido,</t>
  </si>
  <si>
    <t>P28</t>
  </si>
  <si>
    <t>periodo perinatal</t>
  </si>
  <si>
    <t>Enfermedad respiratoria crónica originada en el</t>
  </si>
  <si>
    <t>P27</t>
  </si>
  <si>
    <t>natal</t>
  </si>
  <si>
    <t>Hemorragia pulmonar originada en el periodo peri-</t>
  </si>
  <si>
    <t>P26</t>
  </si>
  <si>
    <t>originadas en el periodo perinatal</t>
  </si>
  <si>
    <t>Enfisema intersticial y afecciones relacionadas,</t>
  </si>
  <si>
    <t>P25</t>
  </si>
  <si>
    <t>Síndromes de aspiración neonatal</t>
  </si>
  <si>
    <t>P24</t>
  </si>
  <si>
    <t>Neumonía congénita</t>
  </si>
  <si>
    <t>P23</t>
  </si>
  <si>
    <t>Dificultad respiratoria del recién nacido</t>
  </si>
  <si>
    <t>P22</t>
  </si>
  <si>
    <t>Asfixia del nacimiento</t>
  </si>
  <si>
    <t>P21</t>
  </si>
  <si>
    <t>de la gestación y con bajo peso al nacer, no clasificados en otra parte</t>
  </si>
  <si>
    <t>Trastornos relacionados con duración corta</t>
  </si>
  <si>
    <t>P07</t>
  </si>
  <si>
    <t>Retardo del crecimiento fetal y desnutrición fetal</t>
  </si>
  <si>
    <t>P05</t>
  </si>
  <si>
    <t>P03</t>
  </si>
  <si>
    <t>de la placenta, del cordón umbilical y de las membranas</t>
  </si>
  <si>
    <t>Feto y recién nacido afectados por complicaciones</t>
  </si>
  <si>
    <t>P02</t>
  </si>
  <si>
    <t>maternas del embarazo</t>
  </si>
  <si>
    <t>P01</t>
  </si>
  <si>
    <t>la madre no necesariamente relacionadas con el embarazo presente</t>
  </si>
  <si>
    <t>Feto y recién nacido afectados por condiciones de</t>
  </si>
  <si>
    <t>P00</t>
  </si>
  <si>
    <t>parte, pero que complican el embarazo, el parto y el puerperio</t>
  </si>
  <si>
    <t>Otras enfermedades maternas clasificables en otra</t>
  </si>
  <si>
    <t>O99</t>
  </si>
  <si>
    <t>clasificables en otra parte, pero que complican el embarazo, el parto y el puerperio</t>
  </si>
  <si>
    <t>Enfermedades maternas infecciosas y parasitarias</t>
  </si>
  <si>
    <t>O98</t>
  </si>
  <si>
    <t>que ocurre después de 42 días pero antes de un año del parto</t>
  </si>
  <si>
    <t>Muerte materna debida a cualquier causa obstétrica</t>
  </si>
  <si>
    <t>O96</t>
  </si>
  <si>
    <t>Muerte obstétrica de causa no especificada</t>
  </si>
  <si>
    <t>O95</t>
  </si>
  <si>
    <t>Sepsis puerperal</t>
  </si>
  <si>
    <t>O85</t>
  </si>
  <si>
    <t>Anormalidades de la dinámica del trabajo de parto</t>
  </si>
  <si>
    <t>O62</t>
  </si>
  <si>
    <t>placentae)</t>
  </si>
  <si>
    <t>Desprendimiento prematuro de la placenta (abruptio</t>
  </si>
  <si>
    <t>O45</t>
  </si>
  <si>
    <t>Eclampsia</t>
  </si>
  <si>
    <t>O15</t>
  </si>
  <si>
    <t>zo) con proteinuria significativa</t>
  </si>
  <si>
    <t>Hipertensión gestacional (inducida por el embara-</t>
  </si>
  <si>
    <t>O14</t>
  </si>
  <si>
    <t>Aborto no especificado</t>
  </si>
  <si>
    <t>O06</t>
  </si>
  <si>
    <t>Fístulas que afectan el tracto genital femenino</t>
  </si>
  <si>
    <t>N82</t>
  </si>
  <si>
    <t>Endometriosis</t>
  </si>
  <si>
    <t>N80</t>
  </si>
  <si>
    <t>la vulva</t>
  </si>
  <si>
    <t>Otras afecciones inflamatorias de la vagina y de</t>
  </si>
  <si>
    <t>N76</t>
  </si>
  <si>
    <t>nas</t>
  </si>
  <si>
    <t>Otras enfermedades pélvicas inflamatorias femeni-</t>
  </si>
  <si>
    <t>N73</t>
  </si>
  <si>
    <t>Salpingitis y ooforitis</t>
  </si>
  <si>
    <t>N70</t>
  </si>
  <si>
    <t>culinos, no clasificados en otra parte</t>
  </si>
  <si>
    <t>Trastornos inflamatorios de órganos genitales mas-</t>
  </si>
  <si>
    <t>N49</t>
  </si>
  <si>
    <t>Orquitis y epididimitis</t>
  </si>
  <si>
    <t>N45</t>
  </si>
  <si>
    <t>Otros trastornos de la próstata</t>
  </si>
  <si>
    <t>N42</t>
  </si>
  <si>
    <t>Enfermedades inflamatorias de la próstata</t>
  </si>
  <si>
    <t>N41</t>
  </si>
  <si>
    <t>Hiperplasia de la próstata</t>
  </si>
  <si>
    <t>N40</t>
  </si>
  <si>
    <t>Otros trastornos del sistema urinario</t>
  </si>
  <si>
    <t>N39</t>
  </si>
  <si>
    <t>Otros trastornos de la uretra</t>
  </si>
  <si>
    <t>N36</t>
  </si>
  <si>
    <t>Estrechez uretral</t>
  </si>
  <si>
    <t>N35</t>
  </si>
  <si>
    <t>Otros trastornos de la vejiga</t>
  </si>
  <si>
    <t>N32</t>
  </si>
  <si>
    <t>cada en otra parte</t>
  </si>
  <si>
    <t>Disfunción neuromuscular de la vejiga, no clasifi-</t>
  </si>
  <si>
    <t>N31</t>
  </si>
  <si>
    <t>Cistitis</t>
  </si>
  <si>
    <t>N30</t>
  </si>
  <si>
    <t>ficados en otra parte</t>
  </si>
  <si>
    <t>Otros trastornos del riñón y del uréter, no clasi-</t>
  </si>
  <si>
    <t>N28</t>
  </si>
  <si>
    <t>Calculo del riñón y del uréter</t>
  </si>
  <si>
    <t>N20</t>
  </si>
  <si>
    <t>Insuficiencia renal no especificada</t>
  </si>
  <si>
    <t>N19</t>
  </si>
  <si>
    <t>Insuficiencia renal crónica</t>
  </si>
  <si>
    <t>N18</t>
  </si>
  <si>
    <t>Insuficiencia renal aguda</t>
  </si>
  <si>
    <t>N17</t>
  </si>
  <si>
    <t>Otras enfermedades renales tubulointersticiales</t>
  </si>
  <si>
    <t>N15</t>
  </si>
  <si>
    <t>Uropatia obstructiva y por reflujo</t>
  </si>
  <si>
    <t>N13</t>
  </si>
  <si>
    <t>aguda o crónica</t>
  </si>
  <si>
    <t>Nefritis tubulointersticial, no especificada como</t>
  </si>
  <si>
    <t>N12</t>
  </si>
  <si>
    <t>Nefritis tubulointersticial crónica</t>
  </si>
  <si>
    <t>N11</t>
  </si>
  <si>
    <t>Nefritis tubulointersticial aguda</t>
  </si>
  <si>
    <t>N10</t>
  </si>
  <si>
    <t>Síndrome nefrítico no especificado</t>
  </si>
  <si>
    <t>N05</t>
  </si>
  <si>
    <t>Síndrome nefrótico</t>
  </si>
  <si>
    <t>N04</t>
  </si>
  <si>
    <t>Síndrome nefrítico crónico</t>
  </si>
  <si>
    <t>N03</t>
  </si>
  <si>
    <t>parte</t>
  </si>
  <si>
    <t>Osteomielitis</t>
  </si>
  <si>
    <t>M86</t>
  </si>
  <si>
    <t>Osteoporosis sin fractura patológica</t>
  </si>
  <si>
    <t>M81</t>
  </si>
  <si>
    <t>Trastornos fibroblásticos</t>
  </si>
  <si>
    <t>M72</t>
  </si>
  <si>
    <t>Otros trastornos de los músculos</t>
  </si>
  <si>
    <t>M62</t>
  </si>
  <si>
    <t>Otros trastornos de los discos intervertebrales</t>
  </si>
  <si>
    <t>M51</t>
  </si>
  <si>
    <t>Trastornos de disco cervical</t>
  </si>
  <si>
    <t>M50</t>
  </si>
  <si>
    <t>Espondilosis</t>
  </si>
  <si>
    <t>M47</t>
  </si>
  <si>
    <t>Otras espondilopatias inflamatorias</t>
  </si>
  <si>
    <t>M46</t>
  </si>
  <si>
    <t>Otras dorsopatias deformantes</t>
  </si>
  <si>
    <t>M43</t>
  </si>
  <si>
    <t>Escoliosis</t>
  </si>
  <si>
    <t>M41</t>
  </si>
  <si>
    <t>Otro compromiso sistémico del tejido conjuntivo</t>
  </si>
  <si>
    <t>M35</t>
  </si>
  <si>
    <t>Esclerosis sistémica</t>
  </si>
  <si>
    <t>M34</t>
  </si>
  <si>
    <t>Dermatopolimiositis</t>
  </si>
  <si>
    <t>M33</t>
  </si>
  <si>
    <t>Lupus eritematoso sistémico</t>
  </si>
  <si>
    <t>M32</t>
  </si>
  <si>
    <t>Otras vasculopatias necrotizantes</t>
  </si>
  <si>
    <t>M31</t>
  </si>
  <si>
    <t>Poliarteritis nudosa y afecciones relacionadas</t>
  </si>
  <si>
    <t>M30</t>
  </si>
  <si>
    <t>Otras artrosis</t>
  </si>
  <si>
    <t>M19</t>
  </si>
  <si>
    <t>Gonartrosis (artrosis de la rodilla)</t>
  </si>
  <si>
    <t>M17</t>
  </si>
  <si>
    <t>Coxartrosis (artrosis de la cadera)</t>
  </si>
  <si>
    <t>M16</t>
  </si>
  <si>
    <t>Poliartrosis</t>
  </si>
  <si>
    <t>M15</t>
  </si>
  <si>
    <t>Otras artritis</t>
  </si>
  <si>
    <t>M13</t>
  </si>
  <si>
    <t>Gota</t>
  </si>
  <si>
    <t>M10</t>
  </si>
  <si>
    <t>Artritis juvenil</t>
  </si>
  <si>
    <t>M08</t>
  </si>
  <si>
    <t>Otras artritis reumatoides</t>
  </si>
  <si>
    <t>M06</t>
  </si>
  <si>
    <t>Artritis reumatoide seropositiva</t>
  </si>
  <si>
    <t>M05</t>
  </si>
  <si>
    <t>Artritis piogena</t>
  </si>
  <si>
    <t>M00</t>
  </si>
  <si>
    <t>neo, no clasificados en otra parte</t>
  </si>
  <si>
    <t>Otros trastornos de la piel y del tejido subcutá-</t>
  </si>
  <si>
    <t>L98</t>
  </si>
  <si>
    <t>Ulcera de miembro inferior, no clasificada en otra</t>
  </si>
  <si>
    <t>L97</t>
  </si>
  <si>
    <t>Ulcera de decúbito</t>
  </si>
  <si>
    <t>L89</t>
  </si>
  <si>
    <t>Eritema multiforme</t>
  </si>
  <si>
    <t>L51</t>
  </si>
  <si>
    <t>Psoriasis</t>
  </si>
  <si>
    <t>L40</t>
  </si>
  <si>
    <t>Penfigo</t>
  </si>
  <si>
    <t>L10</t>
  </si>
  <si>
    <t>subcutáneo</t>
  </si>
  <si>
    <t>Otras infecciones locales de la piel y del tejido</t>
  </si>
  <si>
    <t>L08</t>
  </si>
  <si>
    <t>Celulitis</t>
  </si>
  <si>
    <t>L03</t>
  </si>
  <si>
    <t>Absceso cutáneo, furúnculo y carbunco</t>
  </si>
  <si>
    <t>L02</t>
  </si>
  <si>
    <t>Otras enfermedades del sistema digestivo</t>
  </si>
  <si>
    <t>K92</t>
  </si>
  <si>
    <t>Malabsorcion intestinal</t>
  </si>
  <si>
    <t>K90</t>
  </si>
  <si>
    <t>Pancreatitis aguda</t>
  </si>
  <si>
    <t>K85</t>
  </si>
  <si>
    <t>Otras enfermedades de las vías biliares</t>
  </si>
  <si>
    <t>K83</t>
  </si>
  <si>
    <t>Otras enfermedades de la vesícula biliar</t>
  </si>
  <si>
    <t>K82</t>
  </si>
  <si>
    <t>Colecistitis</t>
  </si>
  <si>
    <t>K81</t>
  </si>
  <si>
    <t>Colelitiasis</t>
  </si>
  <si>
    <t>K80</t>
  </si>
  <si>
    <t>Otras enfermedades del hígado</t>
  </si>
  <si>
    <t>K76</t>
  </si>
  <si>
    <t>Otras enfermedades inflamatorias del hígado</t>
  </si>
  <si>
    <t>K75</t>
  </si>
  <si>
    <t>Fibrosis y cirrosis del hígado</t>
  </si>
  <si>
    <t>K74</t>
  </si>
  <si>
    <t>Hepatitis crónica, no clasificada en otra parte</t>
  </si>
  <si>
    <t>K73</t>
  </si>
  <si>
    <t>Insuficiencia hepática, no clasificada en otra</t>
  </si>
  <si>
    <t>K72</t>
  </si>
  <si>
    <t>Enfermedad tóxica del hígado</t>
  </si>
  <si>
    <t>K71</t>
  </si>
  <si>
    <t>Enfermedad alcohólica del hígado</t>
  </si>
  <si>
    <t>K70</t>
  </si>
  <si>
    <t>Otros trastornos del peritoneo</t>
  </si>
  <si>
    <t>K66</t>
  </si>
  <si>
    <t>Peritonitis</t>
  </si>
  <si>
    <t>K65</t>
  </si>
  <si>
    <t>Otras enfermedades de los intestinos</t>
  </si>
  <si>
    <t>K63</t>
  </si>
  <si>
    <t>Otras enfermedades del ano y del recto</t>
  </si>
  <si>
    <t>K62</t>
  </si>
  <si>
    <t>Absceso de las regiones anal y rectal</t>
  </si>
  <si>
    <t>K61</t>
  </si>
  <si>
    <t>Otros trastornos funcionales del intestino</t>
  </si>
  <si>
    <t>K59</t>
  </si>
  <si>
    <t>Enfermedad diverticular del intestino</t>
  </si>
  <si>
    <t>K57</t>
  </si>
  <si>
    <t>hernia</t>
  </si>
  <si>
    <t>Ileo paralítico y obstrucción intestinal sin</t>
  </si>
  <si>
    <t>K56</t>
  </si>
  <si>
    <t>Trastornos vasculares de los intestinos</t>
  </si>
  <si>
    <t>K55</t>
  </si>
  <si>
    <t>Otras colitis y gastroenteritis no infecciosas</t>
  </si>
  <si>
    <t>K52</t>
  </si>
  <si>
    <t>Colitis ulcerativa</t>
  </si>
  <si>
    <t>K51</t>
  </si>
  <si>
    <t>Enfermedad de Crohn (enteritis regional)</t>
  </si>
  <si>
    <t>K50</t>
  </si>
  <si>
    <t>Hernia no especificada de la cavidad abdominal</t>
  </si>
  <si>
    <t>K46</t>
  </si>
  <si>
    <t>Hernia diafragmatica</t>
  </si>
  <si>
    <t>K44</t>
  </si>
  <si>
    <t>Hernia ventral</t>
  </si>
  <si>
    <t>K43</t>
  </si>
  <si>
    <t>Hernia umbilical</t>
  </si>
  <si>
    <t>K42</t>
  </si>
  <si>
    <t>Hernia femoral</t>
  </si>
  <si>
    <t>K41</t>
  </si>
  <si>
    <t>Hernia inguinal</t>
  </si>
  <si>
    <t>K40</t>
  </si>
  <si>
    <t>Otras enfermedades del apéndice</t>
  </si>
  <si>
    <t>K38</t>
  </si>
  <si>
    <t>Apendicitis, no especificada</t>
  </si>
  <si>
    <t>K37</t>
  </si>
  <si>
    <t>Apendicitis aguda</t>
  </si>
  <si>
    <t>K35</t>
  </si>
  <si>
    <t>Otras enfermedades del estómago y del duodeno</t>
  </si>
  <si>
    <t>K31</t>
  </si>
  <si>
    <t>Gastritis y duodenitis</t>
  </si>
  <si>
    <t>K29</t>
  </si>
  <si>
    <t>Ulcera péptica, de sitio no especificado</t>
  </si>
  <si>
    <t>K27</t>
  </si>
  <si>
    <t>Ulcera duodenal</t>
  </si>
  <si>
    <t>K26</t>
  </si>
  <si>
    <t>Ulcera gástrica</t>
  </si>
  <si>
    <t>K25</t>
  </si>
  <si>
    <t>Otras enfermedades del esófago</t>
  </si>
  <si>
    <t>K22</t>
  </si>
  <si>
    <t>Enfermedad del reflujo gastroesofagico</t>
  </si>
  <si>
    <t>K21</t>
  </si>
  <si>
    <t>Esofagitis</t>
  </si>
  <si>
    <t>K20</t>
  </si>
  <si>
    <t>Otros trastornos respiratorios</t>
  </si>
  <si>
    <t>J98</t>
  </si>
  <si>
    <t>Insuficiencia respiratoria, no clasificada en otra</t>
  </si>
  <si>
    <t>J96</t>
  </si>
  <si>
    <t>Otras afecciones de la pleura</t>
  </si>
  <si>
    <t>J94</t>
  </si>
  <si>
    <t>Neumotorax</t>
  </si>
  <si>
    <t>J93</t>
  </si>
  <si>
    <t>Derrame pleural no clasificado en otra parte</t>
  </si>
  <si>
    <t>J90</t>
  </si>
  <si>
    <t>Piotorax</t>
  </si>
  <si>
    <t>J86</t>
  </si>
  <si>
    <t>Absceso del pulmón y del mediastino</t>
  </si>
  <si>
    <t>J85</t>
  </si>
  <si>
    <t>Otras enfermedades pulmonares intersticiales</t>
  </si>
  <si>
    <t>J84</t>
  </si>
  <si>
    <t>Edema pulmonar</t>
  </si>
  <si>
    <t>J81</t>
  </si>
  <si>
    <t>Síndrome de dificultad respiratoria del adulto</t>
  </si>
  <si>
    <t>J80</t>
  </si>
  <si>
    <t>Neumonitis debida a sólidos y líquidos</t>
  </si>
  <si>
    <t>J69</t>
  </si>
  <si>
    <t>orgánico</t>
  </si>
  <si>
    <t>Neumonitis debida a hipersensibilidad al polvo</t>
  </si>
  <si>
    <t>J67</t>
  </si>
  <si>
    <t>Neumoconiosis asociada con tuberculosis</t>
  </si>
  <si>
    <t>J65</t>
  </si>
  <si>
    <t>Neumoconiosis, no especificada</t>
  </si>
  <si>
    <t>J64</t>
  </si>
  <si>
    <t>Neumoconiosis debida a polvo de sílice</t>
  </si>
  <si>
    <t>J62</t>
  </si>
  <si>
    <t>minerales</t>
  </si>
  <si>
    <t>Neumoconiosis debida al asbesto y a otras fibras</t>
  </si>
  <si>
    <t>J61</t>
  </si>
  <si>
    <t>Bronquiectasia</t>
  </si>
  <si>
    <t>J47</t>
  </si>
  <si>
    <t>Estado asmático</t>
  </si>
  <si>
    <t>J46</t>
  </si>
  <si>
    <t>Asma</t>
  </si>
  <si>
    <t>J45</t>
  </si>
  <si>
    <t>cas</t>
  </si>
  <si>
    <t>Otras enfermedades pulmonares obstructivas cróni-</t>
  </si>
  <si>
    <t>J44</t>
  </si>
  <si>
    <t>Enfisema</t>
  </si>
  <si>
    <t>J43</t>
  </si>
  <si>
    <t>Bronquitis crónica no especificada</t>
  </si>
  <si>
    <t>J42</t>
  </si>
  <si>
    <t>Bronquitis crónica simple y mucopurulenta</t>
  </si>
  <si>
    <t>J41</t>
  </si>
  <si>
    <t>Bronquitis, no especificada como aguda o crónica</t>
  </si>
  <si>
    <t>J40</t>
  </si>
  <si>
    <t>riores</t>
  </si>
  <si>
    <t>Otras enfermedades de las vías respiratorias supe-</t>
  </si>
  <si>
    <t>J39</t>
  </si>
  <si>
    <t>ge, no clasificadas en otra parte</t>
  </si>
  <si>
    <t>Enfermedades de las cuerdas vocales y de la larin-</t>
  </si>
  <si>
    <t>J38</t>
  </si>
  <si>
    <t>Laringitis y laringotraqueitis crónicas</t>
  </si>
  <si>
    <t>J37</t>
  </si>
  <si>
    <t>Absceso periamigdalino</t>
  </si>
  <si>
    <t>J36</t>
  </si>
  <si>
    <t>ratorias inferiores</t>
  </si>
  <si>
    <t>Infección aguda no especificada de las vías respi-</t>
  </si>
  <si>
    <t>J22</t>
  </si>
  <si>
    <t>Bronquiolitis aguda</t>
  </si>
  <si>
    <t>J21</t>
  </si>
  <si>
    <t>Bronquitis aguda</t>
  </si>
  <si>
    <t>J20</t>
  </si>
  <si>
    <t>Neumonía, organismo no especificado</t>
  </si>
  <si>
    <t>J18</t>
  </si>
  <si>
    <t>Neumonía bacteriana, no clasificada en otra parte</t>
  </si>
  <si>
    <t>J15</t>
  </si>
  <si>
    <t>Neumonía debida a streptococcus pneumoniae</t>
  </si>
  <si>
    <t>J13</t>
  </si>
  <si>
    <t>Neumonía viral, no clasificada en otra parte</t>
  </si>
  <si>
    <t>J12</t>
  </si>
  <si>
    <t>Influenza debida a virus no identificado</t>
  </si>
  <si>
    <t>J11</t>
  </si>
  <si>
    <t>cado</t>
  </si>
  <si>
    <t>Influenza debida a virus de la influenza identifi-</t>
  </si>
  <si>
    <t>J10</t>
  </si>
  <si>
    <t>Laringitis y traqueitis agudas</t>
  </si>
  <si>
    <t>J04</t>
  </si>
  <si>
    <t>Otros trastornos del sistema circulatorio</t>
  </si>
  <si>
    <t>I99</t>
  </si>
  <si>
    <t>Hipotensión</t>
  </si>
  <si>
    <t>I95</t>
  </si>
  <si>
    <t>ganglios linfáticos</t>
  </si>
  <si>
    <t>Otros trastornos no infecciosos de los vasos y</t>
  </si>
  <si>
    <t>I89</t>
  </si>
  <si>
    <t>Linfadenitis inespecífica</t>
  </si>
  <si>
    <t>I88</t>
  </si>
  <si>
    <t>Otros trastornos de las venas</t>
  </si>
  <si>
    <t>I87</t>
  </si>
  <si>
    <t>Várices esofágicas</t>
  </si>
  <si>
    <t>I85</t>
  </si>
  <si>
    <t>Hemorroides</t>
  </si>
  <si>
    <t>I84</t>
  </si>
  <si>
    <t>Venas varicosas de los miembros inferiores</t>
  </si>
  <si>
    <t>I83</t>
  </si>
  <si>
    <t>Otras embolias y trombosis venosas</t>
  </si>
  <si>
    <t>I82</t>
  </si>
  <si>
    <t>Trombosis de la vena porta</t>
  </si>
  <si>
    <t>I81</t>
  </si>
  <si>
    <t>Flebitis y tromboflebitis</t>
  </si>
  <si>
    <t>I80</t>
  </si>
  <si>
    <t>Enfermedades de los vasos capilares</t>
  </si>
  <si>
    <t>I78</t>
  </si>
  <si>
    <t>Otros trastornos arteriales o arteriolares</t>
  </si>
  <si>
    <t>I77</t>
  </si>
  <si>
    <t>Embolia y trombosis arteriales</t>
  </si>
  <si>
    <t>I74</t>
  </si>
  <si>
    <t>Otras enfermedades vasculares periféricas</t>
  </si>
  <si>
    <t>I73</t>
  </si>
  <si>
    <t>Otros aneurismas</t>
  </si>
  <si>
    <t>I72</t>
  </si>
  <si>
    <t>Aneurisma y disección aórticos</t>
  </si>
  <si>
    <t>I71</t>
  </si>
  <si>
    <t>Aterosclerosis</t>
  </si>
  <si>
    <t>I70</t>
  </si>
  <si>
    <t>Secuelas de enfermedad cerebrovascular</t>
  </si>
  <si>
    <t>I69</t>
  </si>
  <si>
    <t>Otras enfermedades cerebrovasculares</t>
  </si>
  <si>
    <t>I67</t>
  </si>
  <si>
    <t>cado como hemorrágico ni como isquemico</t>
  </si>
  <si>
    <t>Accidente vascular encefálico agudo, no especifi-</t>
  </si>
  <si>
    <t>I64</t>
  </si>
  <si>
    <t>Infarto cerebral</t>
  </si>
  <si>
    <t>I63</t>
  </si>
  <si>
    <t>Otras hemorragias intracraneales no traumáticas</t>
  </si>
  <si>
    <t>I62</t>
  </si>
  <si>
    <t>Hemorragia intraencefálica</t>
  </si>
  <si>
    <t>I61</t>
  </si>
  <si>
    <t>Hemorragia subaracnoidea</t>
  </si>
  <si>
    <t>I60</t>
  </si>
  <si>
    <t>enfermedad cardíaca</t>
  </si>
  <si>
    <t>Complicaciones y descripciones mal definidas de</t>
  </si>
  <si>
    <t>I51</t>
  </si>
  <si>
    <t>Insuficiencia cardíaca</t>
  </si>
  <si>
    <t>I50</t>
  </si>
  <si>
    <t>Otras arritmias cardíacas</t>
  </si>
  <si>
    <t>I49</t>
  </si>
  <si>
    <t>Fibrilación y aleteo auricular</t>
  </si>
  <si>
    <t>I48</t>
  </si>
  <si>
    <t>Taquicardia paroxística</t>
  </si>
  <si>
    <t>I47</t>
  </si>
  <si>
    <t>Otros trastornos de la conducción</t>
  </si>
  <si>
    <t>I45</t>
  </si>
  <si>
    <t>del haz</t>
  </si>
  <si>
    <t>Bloqueo auriculoventricular y de rama izquierda</t>
  </si>
  <si>
    <t>I44</t>
  </si>
  <si>
    <t>Cardiomiopatia</t>
  </si>
  <si>
    <t>I42</t>
  </si>
  <si>
    <t>Miocarditis aguda</t>
  </si>
  <si>
    <t>I40</t>
  </si>
  <si>
    <t>Endocarditis, válvula no especificada</t>
  </si>
  <si>
    <t>I38</t>
  </si>
  <si>
    <t>Trastornos no reumáticos de la válvula aortica</t>
  </si>
  <si>
    <t>I35</t>
  </si>
  <si>
    <t>Trastornos no reumáticos de la válvula mitral</t>
  </si>
  <si>
    <t>I34</t>
  </si>
  <si>
    <t>Endocarditis aguda y subaguda</t>
  </si>
  <si>
    <t>I33</t>
  </si>
  <si>
    <t>Otras enfermedades del pericardio</t>
  </si>
  <si>
    <t>I31</t>
  </si>
  <si>
    <t>Pericarditis aguda</t>
  </si>
  <si>
    <t>I30</t>
  </si>
  <si>
    <t>Otras enfermedades cardiopulmonares</t>
  </si>
  <si>
    <t>I27</t>
  </si>
  <si>
    <t>Embolia pulmonar</t>
  </si>
  <si>
    <t>I26</t>
  </si>
  <si>
    <t>Enfermedad isquemica crónica del corazón</t>
  </si>
  <si>
    <t>I25</t>
  </si>
  <si>
    <t>Otras enfermedades isquemicas agudas del corazón</t>
  </si>
  <si>
    <t>I24</t>
  </si>
  <si>
    <t>Infarto agudo del miocardio</t>
  </si>
  <si>
    <t>I21</t>
  </si>
  <si>
    <t>Angina de pecho</t>
  </si>
  <si>
    <t>I20</t>
  </si>
  <si>
    <t>Enfermedad cardiorrenal hipertensiva</t>
  </si>
  <si>
    <t>I13</t>
  </si>
  <si>
    <t>Enfermedad renal hipertensiva</t>
  </si>
  <si>
    <t>I12</t>
  </si>
  <si>
    <t>Enfermedad cardiaca hipertensiva</t>
  </si>
  <si>
    <t>I11</t>
  </si>
  <si>
    <t>Hipertensión esencial (primaria)</t>
  </si>
  <si>
    <t>I10</t>
  </si>
  <si>
    <t>Otras enfermedades reumáticas del corazón</t>
  </si>
  <si>
    <t>I09</t>
  </si>
  <si>
    <t>Enfermedades valvulares múltiples</t>
  </si>
  <si>
    <t>I08</t>
  </si>
  <si>
    <t>Enfermedades reumáticas de la válvula tricúspide</t>
  </si>
  <si>
    <t>I07</t>
  </si>
  <si>
    <t>Enfermedades reumáticas de la válvula aortica</t>
  </si>
  <si>
    <t>I06</t>
  </si>
  <si>
    <t>Enfermedades reumáticas de la válvula mitral</t>
  </si>
  <si>
    <t>I05</t>
  </si>
  <si>
    <t>Otitis media supurativa y la no especificada</t>
  </si>
  <si>
    <t>H66</t>
  </si>
  <si>
    <t>cados en otra parte</t>
  </si>
  <si>
    <t>Otros trastornos del sistema nervioso, no clasifi-</t>
  </si>
  <si>
    <t>G98</t>
  </si>
  <si>
    <t>Otras enfermedades de la medula espinal</t>
  </si>
  <si>
    <t>G95</t>
  </si>
  <si>
    <t>Otros trastornos del encéfalo</t>
  </si>
  <si>
    <t>G93</t>
  </si>
  <si>
    <t>Encefalopatia tóxica</t>
  </si>
  <si>
    <t>G92</t>
  </si>
  <si>
    <t>Hidrocéfalo</t>
  </si>
  <si>
    <t>G91</t>
  </si>
  <si>
    <t>Trastornos del sistema nervioso autónomo</t>
  </si>
  <si>
    <t>G90</t>
  </si>
  <si>
    <t>Otros síndromes paralíticos</t>
  </si>
  <si>
    <t>G83</t>
  </si>
  <si>
    <t>Paraplejia y cuadriplejia</t>
  </si>
  <si>
    <t>G82</t>
  </si>
  <si>
    <t>Parálisis cerebral infantil</t>
  </si>
  <si>
    <t>G80</t>
  </si>
  <si>
    <t>Otras miopatias</t>
  </si>
  <si>
    <t>G72</t>
  </si>
  <si>
    <t>Trastornos musculares primarios</t>
  </si>
  <si>
    <t>G71</t>
  </si>
  <si>
    <t>res</t>
  </si>
  <si>
    <t>Miastenia gravis y otros trastornos neuromuscula-</t>
  </si>
  <si>
    <t>G70</t>
  </si>
  <si>
    <t>Otras polineuropatias</t>
  </si>
  <si>
    <t>G62</t>
  </si>
  <si>
    <t>Polineuropatia inflamatoria</t>
  </si>
  <si>
    <t>G61</t>
  </si>
  <si>
    <t>Trastornos del sueño</t>
  </si>
  <si>
    <t>G47</t>
  </si>
  <si>
    <t>mes afines</t>
  </si>
  <si>
    <t>Ataques de isquemia cerebral transitoria y síndro-</t>
  </si>
  <si>
    <t>G45</t>
  </si>
  <si>
    <t>Estado de mal epiléptico</t>
  </si>
  <si>
    <t>G41</t>
  </si>
  <si>
    <t>Epilepsia</t>
  </si>
  <si>
    <t>G40</t>
  </si>
  <si>
    <t>nervioso central</t>
  </si>
  <si>
    <t>Otras enfermedades desmielinizantes del sistema</t>
  </si>
  <si>
    <t>G37</t>
  </si>
  <si>
    <t>Otras desmielinizaciones diseminadas agudas</t>
  </si>
  <si>
    <t>G36</t>
  </si>
  <si>
    <t>Esclerosis múltiple</t>
  </si>
  <si>
    <t>G35</t>
  </si>
  <si>
    <t>vioso, no clasificadas en otra parte</t>
  </si>
  <si>
    <t>Otras enfermedades degenerativas del sistema ner-</t>
  </si>
  <si>
    <t>G31</t>
  </si>
  <si>
    <t>Enfermedad de Alzheimer</t>
  </si>
  <si>
    <t>G30</t>
  </si>
  <si>
    <t>Otros trastornos extrapiramidales y del movimiento</t>
  </si>
  <si>
    <t>G25</t>
  </si>
  <si>
    <t>Distonía</t>
  </si>
  <si>
    <t>G24</t>
  </si>
  <si>
    <t>base</t>
  </si>
  <si>
    <t>Otras enfermedades degenerativas de los núcleos de</t>
  </si>
  <si>
    <t>G23</t>
  </si>
  <si>
    <t>Parkinsonismo secundario</t>
  </si>
  <si>
    <t>G21</t>
  </si>
  <si>
    <t>Enfermedad de Parkinson</t>
  </si>
  <si>
    <t>G20</t>
  </si>
  <si>
    <t>Atrofia muscular espinal y síndromes afines</t>
  </si>
  <si>
    <t>G12</t>
  </si>
  <si>
    <t>Ataxia hereditaria</t>
  </si>
  <si>
    <t>G11</t>
  </si>
  <si>
    <t>Enfermedad de Huntington</t>
  </si>
  <si>
    <t>G10</t>
  </si>
  <si>
    <t>Secuelas de enfermedades inflamatorias del sistema</t>
  </si>
  <si>
    <t>G09</t>
  </si>
  <si>
    <t>Absceso y granuloma intracraneal e intrarraquideo</t>
  </si>
  <si>
    <t>G06</t>
  </si>
  <si>
    <t>Encefalitis, mielitis y encefalomielitis</t>
  </si>
  <si>
    <t>G04</t>
  </si>
  <si>
    <t>Meningitis debida a otras causas y a las no espe-</t>
  </si>
  <si>
    <t>G03</t>
  </si>
  <si>
    <t>te</t>
  </si>
  <si>
    <t>Meningitis bacteriana, no clasificada en otra par-</t>
  </si>
  <si>
    <t>G00</t>
  </si>
  <si>
    <t>Trastornos generalizados del desarrollo</t>
  </si>
  <si>
    <t>F84</t>
  </si>
  <si>
    <t>Retraso mental, no especificado</t>
  </si>
  <si>
    <t>F79</t>
  </si>
  <si>
    <t>Retraso mental grave</t>
  </si>
  <si>
    <t>F72</t>
  </si>
  <si>
    <t>Episodio depresivo</t>
  </si>
  <si>
    <t>F32</t>
  </si>
  <si>
    <t>Esquizofrenia</t>
  </si>
  <si>
    <t>F20</t>
  </si>
  <si>
    <t>Trastornos mentales y del comportamiento debidos</t>
  </si>
  <si>
    <t>al uso de tabaco</t>
  </si>
  <si>
    <t>F17</t>
  </si>
  <si>
    <t>al uso de alcohol</t>
  </si>
  <si>
    <t>F10</t>
  </si>
  <si>
    <t>Demencia, no especificada</t>
  </si>
  <si>
    <t>F03</t>
  </si>
  <si>
    <t>Demencia vascular</t>
  </si>
  <si>
    <t>F01</t>
  </si>
  <si>
    <t>Otros trastornos metabólicos</t>
  </si>
  <si>
    <t>E88</t>
  </si>
  <si>
    <t>litos y del equilibrio ácido-básico</t>
  </si>
  <si>
    <t>Otros trastornos de los líquidos, de los electro-</t>
  </si>
  <si>
    <t>E87</t>
  </si>
  <si>
    <t>Depleción del vólumen</t>
  </si>
  <si>
    <t>E86</t>
  </si>
  <si>
    <t>Amiloidosis</t>
  </si>
  <si>
    <t>E85</t>
  </si>
  <si>
    <t>Fibrosis quística</t>
  </si>
  <si>
    <t>E84</t>
  </si>
  <si>
    <t>Trastornos del metabolismo de los minerales</t>
  </si>
  <si>
    <t>E83</t>
  </si>
  <si>
    <t>pirimidinas</t>
  </si>
  <si>
    <t>Trastornos del metabolismo de las purinas y de las</t>
  </si>
  <si>
    <t>E79</t>
  </si>
  <si>
    <t>otras lipidemias</t>
  </si>
  <si>
    <t>Trastornos del metabolismo de las lipoproteinas y</t>
  </si>
  <si>
    <t>E78</t>
  </si>
  <si>
    <t>canos</t>
  </si>
  <si>
    <t>Trastornos del metabolismo de los glucosaminogli-</t>
  </si>
  <si>
    <t>E76</t>
  </si>
  <si>
    <t>y otros trastornos por almacenamiento de lípidos</t>
  </si>
  <si>
    <t>Trastornos del metabolismo de los esfingolípidos</t>
  </si>
  <si>
    <t>E75</t>
  </si>
  <si>
    <t>dratos</t>
  </si>
  <si>
    <t>Otros trastornos del metabolismo de los carbohi-</t>
  </si>
  <si>
    <t>E74</t>
  </si>
  <si>
    <t>dos</t>
  </si>
  <si>
    <t>Otros trastornos del metabolismo de los aminoáci-</t>
  </si>
  <si>
    <t>E72</t>
  </si>
  <si>
    <t>cadena ramificada y de los ácidos grasos</t>
  </si>
  <si>
    <t>Trastornos del metabolismo de los aminoácidos de</t>
  </si>
  <si>
    <t>E71</t>
  </si>
  <si>
    <t>Obesidad</t>
  </si>
  <si>
    <t>E66</t>
  </si>
  <si>
    <t>Desnutrición proteicocalórica, no especificada</t>
  </si>
  <si>
    <t>E46</t>
  </si>
  <si>
    <t>cada</t>
  </si>
  <si>
    <t>Desnutrición proteicocalórica severa, no especifi-</t>
  </si>
  <si>
    <t>E43</t>
  </si>
  <si>
    <t>Otros trastornos de la glándula suprarrenal</t>
  </si>
  <si>
    <t>E27</t>
  </si>
  <si>
    <t>Síndrome de Cushing</t>
  </si>
  <si>
    <t>E24</t>
  </si>
  <si>
    <t>hipófisis</t>
  </si>
  <si>
    <t>Hipofuncion y otros trastornos de la glándula</t>
  </si>
  <si>
    <t>E23</t>
  </si>
  <si>
    <t>dula paratiroides</t>
  </si>
  <si>
    <t>Hiperparatiroidismo y otros trastornos de la glán-</t>
  </si>
  <si>
    <t>E21</t>
  </si>
  <si>
    <t>creas</t>
  </si>
  <si>
    <t>Otros trastornos de la secreción interna del pán-</t>
  </si>
  <si>
    <t>E16</t>
  </si>
  <si>
    <t>Diabetes mellitus, no especificada</t>
  </si>
  <si>
    <t>E14</t>
  </si>
  <si>
    <t>Diabetes mellitus asociada con desnutrición</t>
  </si>
  <si>
    <t>E12</t>
  </si>
  <si>
    <t>Diabetes mellitus no insulinodependiente</t>
  </si>
  <si>
    <t>E11</t>
  </si>
  <si>
    <t>Diabetes mellitus insulinodependiente</t>
  </si>
  <si>
    <t>E10</t>
  </si>
  <si>
    <t>Otros trastornos tiroideos</t>
  </si>
  <si>
    <t>E07</t>
  </si>
  <si>
    <t>Tirotoxicosis (hipertiroidismo)</t>
  </si>
  <si>
    <t>E05</t>
  </si>
  <si>
    <t>Otro bocio no tóxico</t>
  </si>
  <si>
    <t>E04</t>
  </si>
  <si>
    <t>Otro hipotiroidismo</t>
  </si>
  <si>
    <t>E03</t>
  </si>
  <si>
    <t>inmunidad, no clasificados en otra parte</t>
  </si>
  <si>
    <t>Otros trastornos que afectan el mecanismo de la</t>
  </si>
  <si>
    <t>D89</t>
  </si>
  <si>
    <t>Otras inmunodeficiencias</t>
  </si>
  <si>
    <t>D84</t>
  </si>
  <si>
    <t>Inmunodeficiencia variable común</t>
  </si>
  <si>
    <t>D83</t>
  </si>
  <si>
    <t>mayores</t>
  </si>
  <si>
    <t>Inmunodeficiencia asociada con otros defectos</t>
  </si>
  <si>
    <t>D82</t>
  </si>
  <si>
    <t>Inmunodeficiencias combinadas</t>
  </si>
  <si>
    <t>D81</t>
  </si>
  <si>
    <t>rreticular y al sistema reticuloendotelial</t>
  </si>
  <si>
    <t>Ciertas enfermedades que afectan al tejido linfo-</t>
  </si>
  <si>
    <t>D76</t>
  </si>
  <si>
    <t>hematopoyéticos</t>
  </si>
  <si>
    <t>Otras enfermedades de la sangre y de los órganos</t>
  </si>
  <si>
    <t>D75</t>
  </si>
  <si>
    <t>Enfermedades del bazo</t>
  </si>
  <si>
    <t>D73</t>
  </si>
  <si>
    <t>Otros trastornos de los leucocitos</t>
  </si>
  <si>
    <t>D72</t>
  </si>
  <si>
    <t>neutrófilos</t>
  </si>
  <si>
    <t>Trastornos funcionales de los polimorfonucleares</t>
  </si>
  <si>
    <t>D71</t>
  </si>
  <si>
    <t>Agranulocitosis</t>
  </si>
  <si>
    <t>D70</t>
  </si>
  <si>
    <t>Púrpura y otras afecciones hemorrágicas</t>
  </si>
  <si>
    <t>D69</t>
  </si>
  <si>
    <t>Otros defectos de la coagulación</t>
  </si>
  <si>
    <t>D68</t>
  </si>
  <si>
    <t>Deficiencia hereditaria del factor VIII</t>
  </si>
  <si>
    <t>D66</t>
  </si>
  <si>
    <t>desfibrinación)</t>
  </si>
  <si>
    <t>Coagulación intravascular diseminada (síndrome de</t>
  </si>
  <si>
    <t>D65</t>
  </si>
  <si>
    <t>Otras anemias</t>
  </si>
  <si>
    <t>D64</t>
  </si>
  <si>
    <t>Anemia posthemorrágica aguda</t>
  </si>
  <si>
    <t>D62</t>
  </si>
  <si>
    <t>Otras anemias aplásticas</t>
  </si>
  <si>
    <t>D61</t>
  </si>
  <si>
    <t>Anemia hemolítica adquirida</t>
  </si>
  <si>
    <t>D59</t>
  </si>
  <si>
    <t>Otras anemias hemolíticas hereditarias</t>
  </si>
  <si>
    <t>D58</t>
  </si>
  <si>
    <t>Otras anemias nutricionales</t>
  </si>
  <si>
    <t>D53</t>
  </si>
  <si>
    <t>Anemias por deficiencia de hierro</t>
  </si>
  <si>
    <t>D50</t>
  </si>
  <si>
    <t>otros sitios y de los no especificados</t>
  </si>
  <si>
    <t>Tumor de comportamiento incierto o desconocido de</t>
  </si>
  <si>
    <t>D48</t>
  </si>
  <si>
    <t>nocido del tejido linfático, de los órganos hematopoyéticos y de tejidos afines</t>
  </si>
  <si>
    <t>Otros tumores de comportamiento incierto o desco-</t>
  </si>
  <si>
    <t>D47</t>
  </si>
  <si>
    <t>Síndromes mielodisplásicos</t>
  </si>
  <si>
    <t>D46</t>
  </si>
  <si>
    <t>las glándulas endocrinas</t>
  </si>
  <si>
    <t>D44</t>
  </si>
  <si>
    <t>encéfalo y del sistema nervioso central</t>
  </si>
  <si>
    <t>Tumor de comportamiento incierto o desconocido del</t>
  </si>
  <si>
    <t>D43</t>
  </si>
  <si>
    <t>las meninges</t>
  </si>
  <si>
    <t>D42</t>
  </si>
  <si>
    <t>los órganos urinarios</t>
  </si>
  <si>
    <t>D41</t>
  </si>
  <si>
    <t>los órganos genitales masculinos</t>
  </si>
  <si>
    <t>D40</t>
  </si>
  <si>
    <t>los órganos genitales femeninos</t>
  </si>
  <si>
    <t>D39</t>
  </si>
  <si>
    <t>oído medio y de los órganos respiratorios e intratorácicos</t>
  </si>
  <si>
    <t>D38</t>
  </si>
  <si>
    <t>la cavidad bucal y de los órganos digestivos</t>
  </si>
  <si>
    <t>D37</t>
  </si>
  <si>
    <t>Tumor benigno de otras glándulas endocrinas y de</t>
  </si>
  <si>
    <t>D35</t>
  </si>
  <si>
    <t>sistema nervioso central</t>
  </si>
  <si>
    <t>Tumor benigno del encéfalo y de otras partes del</t>
  </si>
  <si>
    <t>D33</t>
  </si>
  <si>
    <t>Tumores benignos de las meninges</t>
  </si>
  <si>
    <t>D32</t>
  </si>
  <si>
    <t>Tumor benigno de los órganos genitales masculinos</t>
  </si>
  <si>
    <t>D29</t>
  </si>
  <si>
    <t>Tumor benigno del ovario</t>
  </si>
  <si>
    <t>D27</t>
  </si>
  <si>
    <t>Hemangioma y linfangioma de cualquier sitio</t>
  </si>
  <si>
    <t>D18</t>
  </si>
  <si>
    <t>Tumores benignos lipomatosos</t>
  </si>
  <si>
    <t>D17</t>
  </si>
  <si>
    <t>Tumor benigno de otros órganos intratorácicos y</t>
  </si>
  <si>
    <t>D15</t>
  </si>
  <si>
    <t>ratorio</t>
  </si>
  <si>
    <t>das del sistema digestivo</t>
  </si>
  <si>
    <t>Tumor benigno de otras partes y de las mal defini-</t>
  </si>
  <si>
    <t>D13</t>
  </si>
  <si>
    <t>anal y del ano</t>
  </si>
  <si>
    <t>Tumor benigno del colon, del recto, del conducto</t>
  </si>
  <si>
    <t>D12</t>
  </si>
  <si>
    <t>go y del estómago</t>
  </si>
  <si>
    <t>Carcinoma in situ de la cavidad bucal, del esófa-</t>
  </si>
  <si>
    <t>D00</t>
  </si>
  <si>
    <t>pendientes</t>
  </si>
  <si>
    <t>Tumor maligno (primario) de sitios multiples inde-</t>
  </si>
  <si>
    <t>C97</t>
  </si>
  <si>
    <t>tejido linfático, de los órganos hematopoyéticos y de tejidos afines</t>
  </si>
  <si>
    <t>Otros tumores malignos y los no especificados del</t>
  </si>
  <si>
    <t>C96</t>
  </si>
  <si>
    <t>Leucemia de células de tipo no especificado</t>
  </si>
  <si>
    <t>C95</t>
  </si>
  <si>
    <t>Otras leucemias de tipo celular especificado</t>
  </si>
  <si>
    <t>C94</t>
  </si>
  <si>
    <t>Leucemia monocítica</t>
  </si>
  <si>
    <t>C93</t>
  </si>
  <si>
    <t>Leucemia mieloide</t>
  </si>
  <si>
    <t>C92</t>
  </si>
  <si>
    <t>Leucemia linfoide</t>
  </si>
  <si>
    <t>C91</t>
  </si>
  <si>
    <t>plasmáticas</t>
  </si>
  <si>
    <t>Mieloma múltiple y tumores malignos de células</t>
  </si>
  <si>
    <t>C90</t>
  </si>
  <si>
    <t>Enfermedades inmunoproliferativas malignas</t>
  </si>
  <si>
    <t>C88</t>
  </si>
  <si>
    <t>Linfoma no Hodgkin de otro tipo y del no especifi-</t>
  </si>
  <si>
    <t>C85</t>
  </si>
  <si>
    <t>Linfoma de células T, periférico y cutáneo</t>
  </si>
  <si>
    <t>C84</t>
  </si>
  <si>
    <t>Linfoma no Hodgkin difuso</t>
  </si>
  <si>
    <t>C83</t>
  </si>
  <si>
    <t>Linfoma no Hodgkin folicular (nodular)</t>
  </si>
  <si>
    <t>C82</t>
  </si>
  <si>
    <t>Enfermedad de Hodgkin</t>
  </si>
  <si>
    <t>C81</t>
  </si>
  <si>
    <t>Tumor maligno de sitios no especificados</t>
  </si>
  <si>
    <t>C80</t>
  </si>
  <si>
    <t>Tumor maligno secundario de otros sitios</t>
  </si>
  <si>
    <t>C79</t>
  </si>
  <si>
    <t>rios y digestivos</t>
  </si>
  <si>
    <t>Tumor maligno secundario de los órganos respirato-</t>
  </si>
  <si>
    <t>C78</t>
  </si>
  <si>
    <t>Tumor maligno secundario y no especificado de los</t>
  </si>
  <si>
    <t>C77</t>
  </si>
  <si>
    <t>finidos</t>
  </si>
  <si>
    <t>Tumor maligno de otros sitios y de sitios mal de-</t>
  </si>
  <si>
    <t>C76</t>
  </si>
  <si>
    <t>estructuras afines</t>
  </si>
  <si>
    <t>Tumor maligno de otras glándulas endocrinas y de</t>
  </si>
  <si>
    <t>C75</t>
  </si>
  <si>
    <t>Tumor maligno de la glándula suprarrenal</t>
  </si>
  <si>
    <t>C74</t>
  </si>
  <si>
    <t>Tumor maligno de la glándula tiroides</t>
  </si>
  <si>
    <t>C73</t>
  </si>
  <si>
    <t>craneales y de otras partes del sistema nervioso central</t>
  </si>
  <si>
    <t>Tumor maligno de la medula espinal, de los nervios</t>
  </si>
  <si>
    <t>C72</t>
  </si>
  <si>
    <t>Tumor maligno del encéfalo</t>
  </si>
  <si>
    <t>C71</t>
  </si>
  <si>
    <t>Tumor maligno de las meninges</t>
  </si>
  <si>
    <t>C70</t>
  </si>
  <si>
    <t>Tumor maligno del ojo y de sus anexos</t>
  </si>
  <si>
    <t>C69</t>
  </si>
  <si>
    <t>Tumor maligno de otros órganos urinarios y de los</t>
  </si>
  <si>
    <t>C68</t>
  </si>
  <si>
    <t>Tumor maligno de la vejiga urinaria</t>
  </si>
  <si>
    <t>C67</t>
  </si>
  <si>
    <t>Tumor maligno del uréter</t>
  </si>
  <si>
    <t>C66</t>
  </si>
  <si>
    <t>Tumor maligno de la pelvis renal</t>
  </si>
  <si>
    <t>C65</t>
  </si>
  <si>
    <t>Tumor maligno del riñón, excepto de la pelvis re-</t>
  </si>
  <si>
    <t>C64</t>
  </si>
  <si>
    <t>nos y de los no especificados</t>
  </si>
  <si>
    <t>Tumor maligno de otros órganos genitales masculi-</t>
  </si>
  <si>
    <t>C63</t>
  </si>
  <si>
    <t>Tumor maligno del testículo</t>
  </si>
  <si>
    <t>C62</t>
  </si>
  <si>
    <t>Tumor maligno de la próstata</t>
  </si>
  <si>
    <t>C61</t>
  </si>
  <si>
    <t>Tumor maligno del pene</t>
  </si>
  <si>
    <t>C60</t>
  </si>
  <si>
    <t>Tumor maligno de la placenta</t>
  </si>
  <si>
    <t>C58</t>
  </si>
  <si>
    <t>y de los no especificados</t>
  </si>
  <si>
    <t>Tumor maligno de otros órganos genitales femeninos</t>
  </si>
  <si>
    <t>C57</t>
  </si>
  <si>
    <t>Tumor maligno del ovario</t>
  </si>
  <si>
    <t>C56</t>
  </si>
  <si>
    <t>Tumor maligno del útero, parte no especificada</t>
  </si>
  <si>
    <t>C55</t>
  </si>
  <si>
    <t>Tumor maligno del cuerpo del útero</t>
  </si>
  <si>
    <t>C54</t>
  </si>
  <si>
    <t>Tumor maligno del cuello del útero</t>
  </si>
  <si>
    <t>C53</t>
  </si>
  <si>
    <t>Tumor maligno de la vagina</t>
  </si>
  <si>
    <t>C52</t>
  </si>
  <si>
    <t>Tumor maligno de la vulva</t>
  </si>
  <si>
    <t>C51</t>
  </si>
  <si>
    <t>Tumor maligno de la mama</t>
  </si>
  <si>
    <t>C50</t>
  </si>
  <si>
    <t>tejidos blandos</t>
  </si>
  <si>
    <t>Tumor maligno de otros tejidos conjuntivos y de</t>
  </si>
  <si>
    <t>C49</t>
  </si>
  <si>
    <t>Tumor maligno del peritoneo y del retroperitoneo</t>
  </si>
  <si>
    <t>C48</t>
  </si>
  <si>
    <t>sistema nervioso autónomo</t>
  </si>
  <si>
    <t>Tumor maligno de los nervios periféricos y del</t>
  </si>
  <si>
    <t>C47</t>
  </si>
  <si>
    <t>Mesotelioma</t>
  </si>
  <si>
    <t>C45</t>
  </si>
  <si>
    <t>Otros tumores malignos de la piel</t>
  </si>
  <si>
    <t>C44</t>
  </si>
  <si>
    <t>Melanoma maligno de la piel</t>
  </si>
  <si>
    <t>C43</t>
  </si>
  <si>
    <t>articulares, de otros sitios y de sitios no especificados</t>
  </si>
  <si>
    <t>Tumor maligno de los huesos y de los cartílagos</t>
  </si>
  <si>
    <t>C41</t>
  </si>
  <si>
    <t>articulares de los miembros</t>
  </si>
  <si>
    <t>C40</t>
  </si>
  <si>
    <t>dos del sistema respiratorio y de los órganos intratorácicos</t>
  </si>
  <si>
    <t>Tumor maligno de otros sitios y de los mal defini-</t>
  </si>
  <si>
    <t>C39</t>
  </si>
  <si>
    <t>pleura</t>
  </si>
  <si>
    <t>Tumor maligno del corazón, del mediastino y de la</t>
  </si>
  <si>
    <t>C38</t>
  </si>
  <si>
    <t>Tumor maligno del timo</t>
  </si>
  <si>
    <t>C37</t>
  </si>
  <si>
    <t>Tumor maligno de los bronquios y del pulmón</t>
  </si>
  <si>
    <t>C34</t>
  </si>
  <si>
    <t>Tumor maligno de la laringe</t>
  </si>
  <si>
    <t>C32</t>
  </si>
  <si>
    <t>Tumor maligno de los senos paranasales</t>
  </si>
  <si>
    <t>C31</t>
  </si>
  <si>
    <t>Tumor maligno de las fosas nasales y de oído medio</t>
  </si>
  <si>
    <t>C30</t>
  </si>
  <si>
    <t>dos de los órganos digestivos</t>
  </si>
  <si>
    <t>C26</t>
  </si>
  <si>
    <t>Tumor maligno del páncreas</t>
  </si>
  <si>
    <t>C25</t>
  </si>
  <si>
    <t>ficadas de las vías biliares</t>
  </si>
  <si>
    <t>Tumor maligno de otras partes y de las no especi-</t>
  </si>
  <si>
    <t>C24</t>
  </si>
  <si>
    <t>Tumor maligno de la vesícula biliar</t>
  </si>
  <si>
    <t>C23</t>
  </si>
  <si>
    <t>intrahepaticas</t>
  </si>
  <si>
    <t>Tumor maligno del hígado y de las vías biliares</t>
  </si>
  <si>
    <t>C22</t>
  </si>
  <si>
    <t>Tumor maligno del ano y del conducto anal</t>
  </si>
  <si>
    <t>C21</t>
  </si>
  <si>
    <t>Tumor maligno del recto</t>
  </si>
  <si>
    <t>C20</t>
  </si>
  <si>
    <t>Tumor maligno de la unión rectosigmoidea</t>
  </si>
  <si>
    <t>C19</t>
  </si>
  <si>
    <t>Tumor maligno del colon</t>
  </si>
  <si>
    <t>C18</t>
  </si>
  <si>
    <t>Tumor maligno del intestino delgado</t>
  </si>
  <si>
    <t>C17</t>
  </si>
  <si>
    <t>Tumor maligno del estómago</t>
  </si>
  <si>
    <t>C16</t>
  </si>
  <si>
    <t>Tumor maligno del esófago</t>
  </si>
  <si>
    <t>C15</t>
  </si>
  <si>
    <t>dos del labio, de la cavidad bucal y de la faringe</t>
  </si>
  <si>
    <t>C14</t>
  </si>
  <si>
    <t>Tumor maligno de la hipofaringe</t>
  </si>
  <si>
    <t>C13</t>
  </si>
  <si>
    <t>Tumor maligno de la nasofaringe</t>
  </si>
  <si>
    <t>C11</t>
  </si>
  <si>
    <t>Tumor maligno de la orofaringe</t>
  </si>
  <si>
    <t>C10</t>
  </si>
  <si>
    <t>Tumor maligno de la amígdala</t>
  </si>
  <si>
    <t>C09</t>
  </si>
  <si>
    <t>y de las no especificadas</t>
  </si>
  <si>
    <t>Tumor maligno de otras glándulas salivales mayores</t>
  </si>
  <si>
    <t>C08</t>
  </si>
  <si>
    <t>Tumor maligno de la glándula parotida</t>
  </si>
  <si>
    <t>C07</t>
  </si>
  <si>
    <t>ficadas de la boca</t>
  </si>
  <si>
    <t>C06</t>
  </si>
  <si>
    <t>Tumor maligno del paladar</t>
  </si>
  <si>
    <t>C05</t>
  </si>
  <si>
    <t>Tumor maligno del piso de la boca</t>
  </si>
  <si>
    <t>C04</t>
  </si>
  <si>
    <t>Tumor maligno de la encía</t>
  </si>
  <si>
    <t>C03</t>
  </si>
  <si>
    <t>ficadas de la lengua</t>
  </si>
  <si>
    <t>C02</t>
  </si>
  <si>
    <t>Tumor maligno de la base de la lengua</t>
  </si>
  <si>
    <t>C01</t>
  </si>
  <si>
    <t>Tumor maligno del labio</t>
  </si>
  <si>
    <t>C00</t>
  </si>
  <si>
    <t>Secuelas de poliomielitis</t>
  </si>
  <si>
    <t>B91</t>
  </si>
  <si>
    <t>Secuelas de tuberculosis</t>
  </si>
  <si>
    <t>B90</t>
  </si>
  <si>
    <t>Cisticercosis</t>
  </si>
  <si>
    <t>B69</t>
  </si>
  <si>
    <t>Equinococosis</t>
  </si>
  <si>
    <t>B67</t>
  </si>
  <si>
    <t>Neumocistosis</t>
  </si>
  <si>
    <t>B59</t>
  </si>
  <si>
    <t>Toxoplasmosis</t>
  </si>
  <si>
    <t>B58</t>
  </si>
  <si>
    <t>Enfermedad de Chagas</t>
  </si>
  <si>
    <t>B57</t>
  </si>
  <si>
    <t>Cigomicosis</t>
  </si>
  <si>
    <t>B46</t>
  </si>
  <si>
    <t>Criptococosis</t>
  </si>
  <si>
    <t>B45</t>
  </si>
  <si>
    <t>Aspergilosis</t>
  </si>
  <si>
    <t>B44</t>
  </si>
  <si>
    <t>Candidiasis</t>
  </si>
  <si>
    <t>B37</t>
  </si>
  <si>
    <t>Infección viral de sitio no especificado</t>
  </si>
  <si>
    <t>B34</t>
  </si>
  <si>
    <t>Otras enfermedades virales, no clasificadas en</t>
  </si>
  <si>
    <t>B33</t>
  </si>
  <si>
    <t>na (VIH), sin otra especificación</t>
  </si>
  <si>
    <t>Enfermedad por virus de la inmunodeficiencia huma-</t>
  </si>
  <si>
    <t>B24</t>
  </si>
  <si>
    <t>na (VIH), resultante en otras afecciones</t>
  </si>
  <si>
    <t>B23</t>
  </si>
  <si>
    <t>na (VIH), resultante en otras enfermedades especificadas</t>
  </si>
  <si>
    <t>B22</t>
  </si>
  <si>
    <t>na (VIH), resultante en tumores malignos</t>
  </si>
  <si>
    <t>B21</t>
  </si>
  <si>
    <t>na (VIH), resultante en enfermedades infecciosas y parasitarias</t>
  </si>
  <si>
    <t>B20</t>
  </si>
  <si>
    <t>Hepatitis viral, sin otra especificación</t>
  </si>
  <si>
    <t>B19</t>
  </si>
  <si>
    <t>Hepatitis viral crónica</t>
  </si>
  <si>
    <t>B18</t>
  </si>
  <si>
    <t>Otras hepatitis virales agudas</t>
  </si>
  <si>
    <t>B17</t>
  </si>
  <si>
    <t>Hepatitis aguda tipo B</t>
  </si>
  <si>
    <t>B16</t>
  </si>
  <si>
    <t>Hepatitis aguda tipo A</t>
  </si>
  <si>
    <t>B15</t>
  </si>
  <si>
    <t>Herpes zoster</t>
  </si>
  <si>
    <t>B02</t>
  </si>
  <si>
    <t>Varicela</t>
  </si>
  <si>
    <t>B01</t>
  </si>
  <si>
    <t>Infecciones herpéticas (herpes simple)</t>
  </si>
  <si>
    <t>B00</t>
  </si>
  <si>
    <t>Encefalitis viral, no especificada</t>
  </si>
  <si>
    <t>A86</t>
  </si>
  <si>
    <t>lento</t>
  </si>
  <si>
    <t>Infecciones del sistema nervioso central por virus</t>
  </si>
  <si>
    <t>A81</t>
  </si>
  <si>
    <t>Otras sífilis y las no especificadas</t>
  </si>
  <si>
    <t>A53</t>
  </si>
  <si>
    <t>Sífilis tardía</t>
  </si>
  <si>
    <t>A52</t>
  </si>
  <si>
    <t>Sífilis congénita</t>
  </si>
  <si>
    <t>A50</t>
  </si>
  <si>
    <t>Infección bacteriana de sitio no especificado</t>
  </si>
  <si>
    <t>A49</t>
  </si>
  <si>
    <t>Otras septicemias</t>
  </si>
  <si>
    <t>A41</t>
  </si>
  <si>
    <t>Septicemia estreptocócica</t>
  </si>
  <si>
    <t>A40</t>
  </si>
  <si>
    <t>Infección meningocócica</t>
  </si>
  <si>
    <t>A39</t>
  </si>
  <si>
    <t>Tos ferina (tos convulsiva)</t>
  </si>
  <si>
    <t>A37</t>
  </si>
  <si>
    <t>Listeriosis</t>
  </si>
  <si>
    <t>A32</t>
  </si>
  <si>
    <t>Leptospirosis</t>
  </si>
  <si>
    <t>A27</t>
  </si>
  <si>
    <t>Tuberculosis miliar</t>
  </si>
  <si>
    <t>A19</t>
  </si>
  <si>
    <t>Tuberculosis de otros órganos</t>
  </si>
  <si>
    <t>A18</t>
  </si>
  <si>
    <t>Tuberculosis del sistema nervioso</t>
  </si>
  <si>
    <t>A17</t>
  </si>
  <si>
    <t>lógica o histológicamente</t>
  </si>
  <si>
    <t>Tuberculosis respiratoria, no confirmada bacterio-</t>
  </si>
  <si>
    <t>A16</t>
  </si>
  <si>
    <t>gica e histológicamente</t>
  </si>
  <si>
    <t>Tuberculosis respiratoria, confirmada bacterioló-</t>
  </si>
  <si>
    <t>A15</t>
  </si>
  <si>
    <t>feccioso</t>
  </si>
  <si>
    <t>Diarrea y gastroenteritis de presunto origen in-</t>
  </si>
  <si>
    <t>A09</t>
  </si>
  <si>
    <t>Otras infecciones intestinales bacterianas</t>
  </si>
  <si>
    <t>A04</t>
  </si>
  <si>
    <t>Otras infecciones debidas a salmonella</t>
  </si>
  <si>
    <t>A02</t>
  </si>
  <si>
    <t>TOTAL DEFUNCIONES POR ENFERMEDADES</t>
  </si>
  <si>
    <t>(A00-R99)</t>
  </si>
  <si>
    <t>CAUSAS EXTERNAS</t>
  </si>
  <si>
    <t>TOTAL DE DEFUNCIONES POR ENFERMEDADES Y</t>
  </si>
  <si>
    <t>(A00-Y98)</t>
  </si>
  <si>
    <t xml:space="preserve">50 a 54 años </t>
  </si>
  <si>
    <t>28 días a 11 Meses</t>
  </si>
  <si>
    <t>7 a 27 días</t>
  </si>
  <si>
    <t>Menores 7 días</t>
  </si>
  <si>
    <t>% certificación médica</t>
  </si>
  <si>
    <t>Menores de un año</t>
  </si>
  <si>
    <t>1.2.2.2.6-11:</t>
  </si>
  <si>
    <t xml:space="preserve">   65 años y más</t>
  </si>
  <si>
    <t xml:space="preserve">   12 a 14 años</t>
  </si>
  <si>
    <t xml:space="preserve">Condición de actividad </t>
  </si>
  <si>
    <t xml:space="preserve">DEFUNCIONES DE 12 AÑOS Y MÁS, POR CONDICIÓN DE ACTIVIDAD Y GRAN GRUPO DE OCUPACIÓN, SEGÚN SEXO Y </t>
  </si>
  <si>
    <t xml:space="preserve">1.2.2.2.6-12:   </t>
  </si>
  <si>
    <r>
      <rPr>
        <b/>
        <vertAlign val="superscript"/>
        <sz val="7"/>
        <rFont val="Arial Narrow"/>
        <family val="2"/>
      </rPr>
      <t>2</t>
    </r>
    <r>
      <rPr>
        <b/>
        <sz val="7"/>
        <rFont val="Arial Narrow"/>
        <family val="2"/>
      </rPr>
      <t xml:space="preserve">/ </t>
    </r>
    <r>
      <rPr>
        <sz val="7"/>
        <rFont val="Arial Narrow"/>
        <family val="2"/>
      </rPr>
      <t>Corresponden a las categorías:  D00-D89, F00-H95, L00-M99, O00-O99 y Q00-Q99</t>
    </r>
  </si>
  <si>
    <r>
      <rPr>
        <b/>
        <vertAlign val="superscript"/>
        <sz val="7"/>
        <rFont val="Arial Narrow"/>
        <family val="2"/>
      </rPr>
      <t>1</t>
    </r>
    <r>
      <rPr>
        <b/>
        <sz val="7"/>
        <rFont val="Arial Narrow"/>
        <family val="2"/>
      </rPr>
      <t xml:space="preserve">/ </t>
    </r>
    <r>
      <rPr>
        <sz val="7"/>
        <rFont val="Arial Narrow"/>
        <family val="2"/>
      </rPr>
      <t>NCOP. No clasificados en otra parte</t>
    </r>
  </si>
  <si>
    <t xml:space="preserve"> muerte, estando representados los casos en el Capítulo XX  "Causas externas de morbilidad y de mortalidad" (V01-Y98)</t>
  </si>
  <si>
    <t xml:space="preserve">Las demás causas </t>
  </si>
  <si>
    <r>
      <t>/</t>
    </r>
    <r>
      <rPr>
        <vertAlign val="superscript"/>
        <sz val="8"/>
        <rFont val="Arial Narrow"/>
        <family val="2"/>
      </rPr>
      <t>2</t>
    </r>
  </si>
  <si>
    <t xml:space="preserve">   E00-E90</t>
  </si>
  <si>
    <t xml:space="preserve">   N00-N99</t>
  </si>
  <si>
    <t>Ciertas afecciones originadas en período perinatal</t>
  </si>
  <si>
    <t xml:space="preserve">   P00-P96</t>
  </si>
  <si>
    <t xml:space="preserve">   A00- B99</t>
  </si>
  <si>
    <t xml:space="preserve">   R00-R99</t>
  </si>
  <si>
    <t xml:space="preserve">   K00-K93</t>
  </si>
  <si>
    <t xml:space="preserve">   J00-J99</t>
  </si>
  <si>
    <t>Causas externas de mortalidad y morbilidad</t>
  </si>
  <si>
    <t xml:space="preserve">   V01-Y98</t>
  </si>
  <si>
    <t xml:space="preserve">   C00-C97</t>
  </si>
  <si>
    <t xml:space="preserve">   I00-I99</t>
  </si>
  <si>
    <r>
      <t xml:space="preserve">        A00-Y98  </t>
    </r>
    <r>
      <rPr>
        <b/>
        <vertAlign val="superscript"/>
        <sz val="8"/>
        <rFont val="Arial Black"/>
        <family val="2"/>
      </rPr>
      <t>a</t>
    </r>
    <r>
      <rPr>
        <b/>
        <sz val="8"/>
        <rFont val="Arial Black"/>
        <family val="2"/>
      </rPr>
      <t>/</t>
    </r>
  </si>
  <si>
    <t>%</t>
  </si>
  <si>
    <t>CÓDIGOS DE LOS GRANDES GRUPOS  DE CAUSAS DE MUERTE (CIE-10)</t>
  </si>
  <si>
    <t xml:space="preserve">DEFUNCIONES POR AÑO DE OCURRENCIA, EN NÚMERO Y PORCENTAJE DE </t>
  </si>
  <si>
    <t>1.2.2.2.6-13:</t>
  </si>
  <si>
    <t>Y85, Y87 - Y89</t>
  </si>
  <si>
    <t>Y10 - Y34</t>
  </si>
  <si>
    <t>X85 - X99, Y00 - Y09</t>
  </si>
  <si>
    <t>X60 - X84</t>
  </si>
  <si>
    <t>Y40 - Y59</t>
  </si>
  <si>
    <t>W20 - W99, X10- X39, X 50- 59, Y86</t>
  </si>
  <si>
    <t>X00 - X09</t>
  </si>
  <si>
    <t>W00 - W19</t>
  </si>
  <si>
    <t>Y60 - Y84</t>
  </si>
  <si>
    <t>X40 - X49</t>
  </si>
  <si>
    <t>V01 - V99</t>
  </si>
  <si>
    <t>D00-D07,D09-D48,D65-D76,D80-D84,D86,D89,E00-E07,E15-E16,E20-E32,E34,E50-E56,E58-E61,E63-E68,E70-E80,E83-E89,G03-G04,G06,G08-G12,G20-G21,G23-G25,G30-G31,G35-G37,G40-G41,G43-G45,G47,G50-G52,G54,G56-G58,G60-G62,G64,G70-G72,G80-G83,G90-G93,G95-G98,H60-H61,H65-H66,H68-H74,H80-H81,H83,H90-H93,H95,J00-JO6,J20-J22,J30-J39,J60-J70,J80-J82,J84-J86,J90,J92-J96,J98,K00-K14,K20-K22,K28-K31,K38,K40-K46,K50-K52,K55-K63,K65-K66,K71,K75-K76,K80-K83,K85-K86,K90-K92, N10-N15,N17-N21,N23,N25-N28,N30-N32,N34-N36,N39,N41-N50,N60-N64,N70-N73,N75-N76,N80-N99</t>
  </si>
  <si>
    <t>R00-R07,R09-R23,R25-R27,R29-R36,R39-R64,R68-R82,R95-R96,R98-R99</t>
  </si>
  <si>
    <t>P00-P05,P07-P08,P20-P29,P35-P39,P50-P61,P70-P72,P74-P76,P77-P78,P80-P81,P83,P90-P96</t>
  </si>
  <si>
    <t>P10-P15</t>
  </si>
  <si>
    <t>Q00-Q07,Q10-Q18,Q20-Q28,Q30-Q45,Q50-Q56,Q60-Q87,Q89-Q93,Q95-Q99</t>
  </si>
  <si>
    <t>O98-O99</t>
  </si>
  <si>
    <t>O10-016,O20-O26,O29-O36,O40-O48,O60-O75,O80-O92,O95-O97</t>
  </si>
  <si>
    <t>O00 - 007</t>
  </si>
  <si>
    <t>N00 - N07</t>
  </si>
  <si>
    <t>M 00,M02,M05-M06,M08,M10-M13,M15-M25,M30-M35,M40-M43,M45-M48,M50-M51,M53-M54,M60-M62,M65,M66-M67,M70-M72, M75-M77,M79-M81,M83-M89,M91-M96,M99</t>
  </si>
  <si>
    <t>L00-L05,L08,L10-L13,L20-L30,L40-L44,L50-L53,L55-L60,L63-L68,L70,L75,L80-L85,L87-L95,L97-L99</t>
  </si>
  <si>
    <t>K70, K72 - K74</t>
  </si>
  <si>
    <t>K67</t>
  </si>
  <si>
    <t>K35 - K37</t>
  </si>
  <si>
    <t>K25 - K27</t>
  </si>
  <si>
    <t>J40 - J47</t>
  </si>
  <si>
    <t>J09 - J11</t>
  </si>
  <si>
    <t>J12 -J16,J18</t>
  </si>
  <si>
    <t>I26-I28,I30-I31,I33-I38,I40,I42,I44-I51,I71-I74,I77-I78,I80-I89,I95,I97,I99</t>
  </si>
  <si>
    <t>I60 - I67, I69</t>
  </si>
  <si>
    <t>I20, I22 - I25</t>
  </si>
  <si>
    <t>I10 - I13, I15</t>
  </si>
  <si>
    <t>I05 - I09</t>
  </si>
  <si>
    <t>I00 - I02</t>
  </si>
  <si>
    <t>H00-H02,H04-H05,H10-H11,H15-H18,H20-H21,H25-H27,H30-H31,H33-H35,H40,H43-H44,H46-H47,H49-H55,H57,H59</t>
  </si>
  <si>
    <t>F01, F03-F07, F09-F25,F28-F34,F38-F45,F48,F50-F55,F59-F66,F68-F73,F78-F84,F88-F95,F98-F99</t>
  </si>
  <si>
    <t>D50 - D62, D64</t>
  </si>
  <si>
    <t>E40, E42 - E46</t>
  </si>
  <si>
    <t>E41</t>
  </si>
  <si>
    <t>E10 - E14</t>
  </si>
  <si>
    <t>C91 - C95</t>
  </si>
  <si>
    <t>C33 - C34</t>
  </si>
  <si>
    <t>C23 - C24</t>
  </si>
  <si>
    <t>C19 - C21</t>
  </si>
  <si>
    <t>B20 - B24</t>
  </si>
  <si>
    <t>A20-A28;A30,A31-A32; A36; A38; A42-A44; A46; A48-A60;A63-A71;A74-A75;A77-A96;A98;A99;B00-B02;B06-B09;B15-B19;B25-B27;B30;B33-B60;B64-B83;B85-B92;B94;B99</t>
  </si>
  <si>
    <t>B05</t>
  </si>
  <si>
    <t>A40 - A41</t>
  </si>
  <si>
    <t>A33 - A35</t>
  </si>
  <si>
    <t>A15 - A19</t>
  </si>
  <si>
    <t>A00,A02, A03,A04,A05,A06,A07,A08, A09</t>
  </si>
  <si>
    <t>A01</t>
  </si>
  <si>
    <t>A00-R99</t>
  </si>
  <si>
    <t xml:space="preserve">85 años y más </t>
  </si>
  <si>
    <t>Grupos de edad del fallecido</t>
  </si>
  <si>
    <t>CORRELATIVO</t>
  </si>
  <si>
    <t>1.2.2.2.6-14:</t>
  </si>
  <si>
    <t>Causas externas de morbilidad y de mortalidad.</t>
  </si>
  <si>
    <t>O00-O99</t>
  </si>
  <si>
    <t>N00-N99</t>
  </si>
  <si>
    <t>M00-M99</t>
  </si>
  <si>
    <t>L00-L99</t>
  </si>
  <si>
    <t>K00-K93</t>
  </si>
  <si>
    <t>J00-J99</t>
  </si>
  <si>
    <t>I00-I99</t>
  </si>
  <si>
    <t>H60-H95</t>
  </si>
  <si>
    <t>H00-H59</t>
  </si>
  <si>
    <t>Enfermedades del sistema nervioso.</t>
  </si>
  <si>
    <t>G00-G99</t>
  </si>
  <si>
    <t>Trastornos mentales y del comportamiento.</t>
  </si>
  <si>
    <t>F00-F99</t>
  </si>
  <si>
    <t>E00-E90</t>
  </si>
  <si>
    <t>D50-D89</t>
  </si>
  <si>
    <t>Tumores in situ, benignos y comportamiento incierto o desconocidos</t>
  </si>
  <si>
    <t>D00-D48</t>
  </si>
  <si>
    <t>C00-C97</t>
  </si>
  <si>
    <t>Otras enfermedades infecciosas y parasitarias</t>
  </si>
  <si>
    <t>A20-B99</t>
  </si>
  <si>
    <t>A15-A19</t>
  </si>
  <si>
    <t>Enfermedades infecciosas intestinales</t>
  </si>
  <si>
    <t>A00-A09</t>
  </si>
  <si>
    <t>Lugar de residencia habitual del fallecido (región)</t>
  </si>
  <si>
    <t>CAUSAS</t>
  </si>
  <si>
    <t>1.2.2.2.6-20:</t>
  </si>
  <si>
    <t xml:space="preserve">     No especificado</t>
  </si>
  <si>
    <t xml:space="preserve">     Trabajador por cuenta propia</t>
  </si>
  <si>
    <t xml:space="preserve">     Obrero</t>
  </si>
  <si>
    <t xml:space="preserve">     Empleado</t>
  </si>
  <si>
    <t>Síntomas, signos y hallazgos anormales clínicos y de laboratorio</t>
  </si>
  <si>
    <t>(CIE-10)</t>
  </si>
  <si>
    <t>DE MUERTE</t>
  </si>
  <si>
    <t>Condición de actividad y gran grupo de ocupación e inactividad</t>
  </si>
  <si>
    <t xml:space="preserve">1.2.2.2.6-23             </t>
  </si>
  <si>
    <t>REGIÓN Y PROVINCIA DE RESIDENCIA HABITUAL DE LA MADRE</t>
  </si>
  <si>
    <t xml:space="preserve">SEGÚN LUGAR DE RESIDENCIA HABITUAL DE LA MADRE </t>
  </si>
  <si>
    <t xml:space="preserve">DEFUNCIONES FETALES  POR AÑO DE OCURRENCIA Y TASAS DE MORTINATALIDAD,  </t>
  </si>
  <si>
    <t xml:space="preserve">1.2.2.2.2 - 01:   </t>
  </si>
  <si>
    <t>MORTALIDAD FETAL</t>
  </si>
  <si>
    <t xml:space="preserve"> HABITUAL DE LA MADRE </t>
  </si>
  <si>
    <t>DEFUNCIONES FETALES</t>
  </si>
  <si>
    <t>1.2.2.2.2-02:</t>
  </si>
  <si>
    <t xml:space="preserve"> DE LA MADRE</t>
  </si>
  <si>
    <t>DE EDAD</t>
  </si>
  <si>
    <t>Área y residencia habitual de la madre y sexo del nonato</t>
  </si>
  <si>
    <t>ESTADO CIVIL</t>
  </si>
  <si>
    <t>1.2.2.2.2-03:</t>
  </si>
  <si>
    <t xml:space="preserve">   4.500 gramos y más</t>
  </si>
  <si>
    <t xml:space="preserve">         500 a 999 gramos</t>
  </si>
  <si>
    <t>22 a 27 semanas</t>
  </si>
  <si>
    <t>Menos de 22 semanas</t>
  </si>
  <si>
    <t>PESO DEL NONATO</t>
  </si>
  <si>
    <t>MADRE E INTERVALO DE</t>
  </si>
  <si>
    <t>ESTADO CIVIL DE LA</t>
  </si>
  <si>
    <t>LA MADRE</t>
  </si>
  <si>
    <t>CONDICIÓN DE ACTIVIDAD Y</t>
  </si>
  <si>
    <t>Sin atención</t>
  </si>
  <si>
    <t>Con atención</t>
  </si>
  <si>
    <t>DE OCURRENCIA</t>
  </si>
  <si>
    <t>Local de parto y tipo de atención</t>
  </si>
  <si>
    <t>PROVINCIA</t>
  </si>
  <si>
    <t>REGIÓN Y</t>
  </si>
  <si>
    <t xml:space="preserve">Otras anomalías cromosómicas, no clasificadas en otra parte  </t>
  </si>
  <si>
    <t xml:space="preserve">Síndrome de Turner   </t>
  </si>
  <si>
    <t xml:space="preserve">Otras trisomías y trisomías parciales  de los autosomas, no clasificadas  en otra parte </t>
  </si>
  <si>
    <t xml:space="preserve">Síndrome de Edwards y síndrome de Patau  </t>
  </si>
  <si>
    <t xml:space="preserve">Síndrome de Down   </t>
  </si>
  <si>
    <t xml:space="preserve">Otras malformaciones congénitas, no clasificadas en otra parte  </t>
  </si>
  <si>
    <t xml:space="preserve">Malformaciones congénitas del sistema osteomuscular, no clasificadas  en otra parte </t>
  </si>
  <si>
    <t>Q68</t>
  </si>
  <si>
    <t xml:space="preserve">Agenesia renal y otras malformaciones  hipoplasicas del riñón  </t>
  </si>
  <si>
    <t xml:space="preserve">Otras malformaciones congénitas del corazón  </t>
  </si>
  <si>
    <t xml:space="preserve">Otras malformaciones congénitas del sistema nervioso  </t>
  </si>
  <si>
    <t xml:space="preserve">Espina bífida   </t>
  </si>
  <si>
    <t xml:space="preserve">Otras malformaciones congénitas del encéfalo  </t>
  </si>
  <si>
    <t xml:space="preserve">Hidrocéfalo congénito   </t>
  </si>
  <si>
    <t xml:space="preserve">Encefalocele   </t>
  </si>
  <si>
    <t xml:space="preserve">Anencefalia y malformaciones congénitas similares  </t>
  </si>
  <si>
    <t>P96</t>
  </si>
  <si>
    <t xml:space="preserve">Muerte fetal de causa no especificada   </t>
  </si>
  <si>
    <t>P95</t>
  </si>
  <si>
    <t xml:space="preserve">Otras afecciones de la piel específicas del feto y del recién nacido  </t>
  </si>
  <si>
    <t xml:space="preserve">Trastornos transitorios del metabolismo de los carbohidratos específicos del feto y del recién nacido   </t>
  </si>
  <si>
    <t>P70</t>
  </si>
  <si>
    <t xml:space="preserve">Otros trastornos hematológicos perinatales   </t>
  </si>
  <si>
    <t xml:space="preserve">Otros problemas respiratorios del recién nacido originados en el periódo perinatal  </t>
  </si>
  <si>
    <t xml:space="preserve">Síndromes de aspiración neonatal   </t>
  </si>
  <si>
    <t xml:space="preserve">Hipoxia intrauterina   </t>
  </si>
  <si>
    <t>P20</t>
  </si>
  <si>
    <t xml:space="preserve">Retardo del crecimiento fetal y desnutrición fetal  </t>
  </si>
  <si>
    <t xml:space="preserve">Feto y recién nacido afectados por otras complicaciones del trabajo  de parto y del parto </t>
  </si>
  <si>
    <t>Feto y recién nacido afectados por complicaciones de la placenta del cordón umbilical y de las membranas</t>
  </si>
  <si>
    <t xml:space="preserve">Feto y recién nacido afectados por complicaciones maternas del embarazo </t>
  </si>
  <si>
    <t>Feto y recién nacido afectados por condiciones de la madre no necesariamente relacionadas con el embarazo presente</t>
  </si>
  <si>
    <t xml:space="preserve">Hemangioma y linfangioma de  cualquier sitio  </t>
  </si>
  <si>
    <t xml:space="preserve">TOTAL   </t>
  </si>
  <si>
    <t>Indeterminado</t>
  </si>
  <si>
    <t>Menos de 28 semanas</t>
  </si>
  <si>
    <t>Duración de la gestación y sexo del nonato</t>
  </si>
  <si>
    <t>DE CAUSAS</t>
  </si>
  <si>
    <t>GRUPOS</t>
  </si>
  <si>
    <t>50 años y  más</t>
  </si>
  <si>
    <t>No especificada</t>
  </si>
  <si>
    <t xml:space="preserve">   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</si>
  <si>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         </t>
  </si>
  <si>
    <t xml:space="preserve">   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</si>
  <si>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         </t>
  </si>
  <si>
    <t xml:space="preserve">   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</si>
  <si>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5         </t>
  </si>
  <si>
    <t xml:space="preserve">   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</si>
  <si>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4         </t>
  </si>
  <si>
    <t xml:space="preserve">   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</si>
  <si>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         </t>
  </si>
  <si>
    <t xml:space="preserve">   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</si>
  <si>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         </t>
  </si>
  <si>
    <t xml:space="preserve">         Ocupaciones  no especificadas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</si>
  <si>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</si>
  <si>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9         </t>
  </si>
  <si>
    <t xml:space="preserve">   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</si>
  <si>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</si>
  <si>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7         </t>
  </si>
  <si>
    <t xml:space="preserve">   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</si>
  <si>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</si>
  <si>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</si>
  <si>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         </t>
  </si>
  <si>
    <t>DEFUNCIONES FETALES POR CONDICIÓN DE ACTIVIDAD DEL PADRE</t>
  </si>
  <si>
    <t>1.2.2.2.2-11:</t>
  </si>
  <si>
    <t>Totales madres  inactivas</t>
  </si>
  <si>
    <t>Ventas en locales y servicios</t>
  </si>
  <si>
    <t>Total madres activas</t>
  </si>
  <si>
    <t>PROVINCIA)</t>
  </si>
  <si>
    <t xml:space="preserve">HABITUAL DE LA </t>
  </si>
  <si>
    <t>Condición de actividad de la madre activa</t>
  </si>
  <si>
    <t>RESIDENCIA</t>
  </si>
  <si>
    <t>DEFUNCIONES FATALES</t>
  </si>
  <si>
    <t xml:space="preserve">LUGAR DE </t>
  </si>
  <si>
    <t>41 y más</t>
  </si>
  <si>
    <t>36 a 39</t>
  </si>
  <si>
    <t>32 a 35</t>
  </si>
  <si>
    <t>28 a 31</t>
  </si>
  <si>
    <t>24 a 27</t>
  </si>
  <si>
    <t>20 a 23</t>
  </si>
  <si>
    <t>16 a 19</t>
  </si>
  <si>
    <t>12 a 15</t>
  </si>
  <si>
    <t>8 a 11</t>
  </si>
  <si>
    <t>4 a 7</t>
  </si>
  <si>
    <t>DE LA MADRE</t>
  </si>
  <si>
    <t>1.2.2.2.2-14:</t>
  </si>
  <si>
    <t>Indeterminados</t>
  </si>
  <si>
    <t>Sexo del nonato</t>
  </si>
  <si>
    <t xml:space="preserve"> HABITUAL DE LA MADRE</t>
  </si>
  <si>
    <t>Especificado</t>
  </si>
  <si>
    <t>y más</t>
  </si>
  <si>
    <t>gramos</t>
  </si>
  <si>
    <t>No</t>
  </si>
  <si>
    <t>4.499</t>
  </si>
  <si>
    <t>3.999</t>
  </si>
  <si>
    <t>3.499</t>
  </si>
  <si>
    <t>2.999</t>
  </si>
  <si>
    <t>2.499</t>
  </si>
  <si>
    <t>1.999</t>
  </si>
  <si>
    <t>1.499</t>
  </si>
  <si>
    <t>999</t>
  </si>
  <si>
    <t xml:space="preserve"> 500</t>
  </si>
  <si>
    <t>4.500</t>
  </si>
  <si>
    <t>4.000 a</t>
  </si>
  <si>
    <t>3.500 a</t>
  </si>
  <si>
    <t>3.000 a</t>
  </si>
  <si>
    <t>2.500 a</t>
  </si>
  <si>
    <t>2.000 a</t>
  </si>
  <si>
    <t>1.500 a</t>
  </si>
  <si>
    <t>1.000 a</t>
  </si>
  <si>
    <t>500 a</t>
  </si>
  <si>
    <t>Menos de</t>
  </si>
  <si>
    <t xml:space="preserve">ACTIVIDAD Y </t>
  </si>
  <si>
    <t xml:space="preserve">Intervalo de peso del nonato </t>
  </si>
  <si>
    <t>CONDICIÓN DE</t>
  </si>
  <si>
    <t>Corregidos ∕¹</t>
  </si>
  <si>
    <t>PAÍS</t>
  </si>
  <si>
    <t xml:space="preserve">        MORTALIDAD</t>
  </si>
  <si>
    <t>Natalidad ∕²</t>
  </si>
  <si>
    <t xml:space="preserve">        Tasas por 1.000 habitantes ∕¹</t>
  </si>
  <si>
    <t>Menos 28 días</t>
  </si>
  <si>
    <t>General</t>
  </si>
  <si>
    <t>Tarapaca</t>
  </si>
  <si>
    <t>DEL CONTRAYENTE</t>
  </si>
  <si>
    <t>REGIÓN DE RESIDENCIA HABITUAL</t>
  </si>
  <si>
    <t>AÑO DE NACIMIENTO</t>
  </si>
  <si>
    <t>REGIÓN  DE RESIDENCIA HABITUAL DE LA MADRE</t>
  </si>
  <si>
    <t>TABLA 4</t>
  </si>
  <si>
    <t>1.060</t>
  </si>
  <si>
    <t>50 años o más</t>
  </si>
  <si>
    <t>45 - 49</t>
  </si>
  <si>
    <t>40 - 44</t>
  </si>
  <si>
    <t>35 - 39</t>
  </si>
  <si>
    <t>30 - 34</t>
  </si>
  <si>
    <t>25 - 29</t>
  </si>
  <si>
    <t>20 - 24</t>
  </si>
  <si>
    <t>15 - 19</t>
  </si>
  <si>
    <t>Menos de 15 años</t>
  </si>
  <si>
    <t>Grupo de edad de la madre</t>
  </si>
  <si>
    <t xml:space="preserve">Total   </t>
  </si>
  <si>
    <t>REGIÓN DE RESIDENCIA HABITUAL DE LA MADRE Y SEXO DEL NACIDO</t>
  </si>
  <si>
    <t>Ignorado</t>
  </si>
  <si>
    <t>Área de residencia habitual de la madre y sexo del nonato</t>
  </si>
  <si>
    <t xml:space="preserve">Urbana </t>
  </si>
  <si>
    <t>Área de residencia habitual de la madre y sexo del fallecido</t>
  </si>
  <si>
    <t xml:space="preserve">Total     </t>
  </si>
  <si>
    <t>DEFUNCIONES DE MENORES DE 28 DÍAS</t>
  </si>
  <si>
    <t>R.M</t>
  </si>
  <si>
    <t xml:space="preserve">REGIÓN DE RESIDENCIA HABITUAL DE LA MADRE </t>
  </si>
  <si>
    <t>Descripción del grupo de causas de muerte</t>
  </si>
  <si>
    <t>TABLA 9</t>
  </si>
  <si>
    <t>Región de residencia habitual del fallecido</t>
  </si>
  <si>
    <t xml:space="preserve">A00 - Y98 </t>
  </si>
  <si>
    <t>1.2.2.1-07</t>
  </si>
  <si>
    <t>1.2.2.1-09</t>
  </si>
  <si>
    <t xml:space="preserve">        Fetales</t>
  </si>
  <si>
    <t xml:space="preserve">    Tasas por 1.000 nacidos vivos ∕²</t>
  </si>
  <si>
    <t>XV REGIÓN DE ARICA Y PARINACOTA</t>
  </si>
  <si>
    <t xml:space="preserve">    Tasas por 1.000 Nacidos Vivos ∕²</t>
  </si>
  <si>
    <t>I NUEVA</t>
  </si>
  <si>
    <t>I REGIÓN DE TARAPACÁ</t>
  </si>
  <si>
    <t>II REGIÓN DE ANTOFAGASTA</t>
  </si>
  <si>
    <t>III REGIÓN DE ATACAMA</t>
  </si>
  <si>
    <t>IV REGIÓN DE COQUIMBO</t>
  </si>
  <si>
    <t>V REGIÓN DE VALPARAÍSO</t>
  </si>
  <si>
    <t xml:space="preserve">REGIÓN METROPOLITANA </t>
  </si>
  <si>
    <t>VI REGIÓN DE O' HIGGINS</t>
  </si>
  <si>
    <t>VII REGIÓN DEL MAULE</t>
  </si>
  <si>
    <t>VIII REGIÓN DEL BIOBÍO</t>
  </si>
  <si>
    <t>IX REGIÓN DE LA ARAUCANÍA</t>
  </si>
  <si>
    <t>XIV REGIÓN DE LOS RÍOS</t>
  </si>
  <si>
    <t>X NUEVA</t>
  </si>
  <si>
    <t>X REGIÓN DE LOS LAGOS</t>
  </si>
  <si>
    <t>INFANTIL, NEONATAL Y MORTINATALIDAD. 1980-2006 /ª</t>
  </si>
  <si>
    <t>DEFUNCIONES DE MENORES DE UN AÑO, MENORES DE 28 DÍAS Y FETALES. 1980-2006 /ª</t>
  </si>
  <si>
    <t>XI REGIÓN DE AYSÉN</t>
  </si>
  <si>
    <t>XII REGIÓN DE MAGALLANES Y ANTÁRTICA</t>
  </si>
  <si>
    <t>Anexos Resultados para región de acuerdo al método de inscripciones tardías de los nacimientos.</t>
  </si>
  <si>
    <t>CHILE: NÚMERO Y PORCENTAJE DE NACIDOS VIVOS OBSERVADOS, SEGÚN REGIÓN. 2013</t>
  </si>
  <si>
    <t>CON CERTIFICACIÓN MÉDICA, SEGÚN  REGIÓN.  2013</t>
  </si>
  <si>
    <t>CHILE: DISTRIBUCIÓN PORCENTUAL DE LA POBLACIÓN TOTAL ESTIMADA AL 30 DE JUNIO, DE ACUERDO A LAS PROYECCIONES DEMOGRÁFICAS, POR GRANDES GRUPOS DE EDAD, SEGÚN REGIÓN. 2013</t>
  </si>
  <si>
    <t>CHILE: ÍNDICES DEMOGRÁFICOS SELECCIONADOS, SEGÚN REGIÓN. 2013</t>
  </si>
  <si>
    <t>SEGÚN REGIÓN. 2013</t>
  </si>
  <si>
    <t>TASAS DE MORTALIDAD INFANTIL,  POR REGIÓN, SEGÚN GRUPOS Y GLOSA DE CAUSAS DE MUERTE (POR MIL NACIDOS VIVOS).  2013</t>
  </si>
  <si>
    <t xml:space="preserve">           -</t>
  </si>
  <si>
    <t xml:space="preserve">2002   (24-IV) </t>
  </si>
  <si>
    <t>2002/1</t>
  </si>
  <si>
    <t>POBLACIÓN TOTAL ESTIMADA AL 30 DE JUNIO, DE ACUERDO A LAS PROYECCIONES DEMOGRÁFICAS POR SEXO, SEGÚN GRUPOS DE EDAD. 2013</t>
  </si>
  <si>
    <t xml:space="preserve">DEFUNCIONES: MENORES DE UN AÑO, MENORES DE 28 DÍAS Y FETALES, SEGÚN AÑO DE </t>
  </si>
  <si>
    <t>OCURRENCIA. 1974-2013</t>
  </si>
  <si>
    <t>TASAS DE NATALIDAD, MORTALIDAD, NUPCIALIDAD, MORTALIDAD INFANTIL,</t>
  </si>
  <si>
    <t>NEONATAL Y MORTINATALIDAD, SEGÚN AÑO DE OCURRENCIA. 1974-2013</t>
  </si>
  <si>
    <r>
      <rPr>
        <b/>
        <vertAlign val="superscript"/>
        <sz val="7"/>
        <rFont val="Arial Narrow"/>
        <family val="2"/>
      </rPr>
      <t>1</t>
    </r>
    <r>
      <rPr>
        <b/>
        <sz val="7"/>
        <rFont val="Arial Narrow"/>
        <family val="2"/>
      </rPr>
      <t xml:space="preserve">/ </t>
    </r>
    <r>
      <rPr>
        <sz val="7"/>
        <rFont val="Arial Narrow"/>
        <family val="2"/>
      </rPr>
      <t>Para el cálculo de las tasas hasta el año 2011 se utilizó la población estimada al 30 de junio de cada año, considerando  las Estimaciones y Proyecciones de Población en base al censo 2002 (se conservan las cifras históricas publicadas). Para el año 2012 en adelante las tasas se calcularon con la actualización de las estimaciones y proyecciones de población, país y regiones. 2002- 2020.</t>
    </r>
  </si>
  <si>
    <t xml:space="preserve">NACIDOS VIVOS, MATRIMONIOS, DEFUNCIONES: GENERALES, MENORES DE 1 AÑO Y </t>
  </si>
  <si>
    <t>FETALES, SEGÚN REGIONES, PROVINCIAS Y CIRCUNSCRIPCIONES DE OCURRENCIA,  2013</t>
  </si>
  <si>
    <t>REGIÓN, PROVINCIA Y</t>
  </si>
  <si>
    <t xml:space="preserve">CIRCUNSCRIPCIÓN </t>
  </si>
  <si>
    <t>Feltales</t>
  </si>
  <si>
    <t>Def Menor 28</t>
  </si>
  <si>
    <t>Def 28 y mas</t>
  </si>
  <si>
    <t xml:space="preserve">El Transito </t>
  </si>
  <si>
    <t xml:space="preserve">Provincia Ultima Esperanza </t>
  </si>
  <si>
    <t>1.2.2-04      NACIDOS VIVOS, MATRIMONIOS, DEFUNCIONES: GENERALES, MENORES DE UN AÑO</t>
  </si>
  <si>
    <t xml:space="preserve">                   Y FETALES, SEGÚN REGIONES, PROVINCIAS Y COMUNAS DE RESIDENCIA,  2013</t>
  </si>
  <si>
    <t>COMUNA DE RESIDENCIA</t>
  </si>
  <si>
    <t>Y ESTADO CIVIL PREVIO DE LOS CONTRAYENTES, SEGÚN REGIÓN. 2013</t>
  </si>
  <si>
    <t>Fuente: INE, Estadísticas vitales 2013.</t>
  </si>
  <si>
    <t>Fuente: INE, Estimaciones de Población 2013.</t>
  </si>
  <si>
    <t>Fuente: INE, Estadísticas Vitales,  2013.</t>
  </si>
  <si>
    <t>Fuente: INE, Estadísticas Vitales, nacimientos 2013.</t>
  </si>
  <si>
    <t>CHILE: EVOLUCIÓN DE LA MORTALIDAD: INFANTIL, NEONATAL, POSTNEONATAL, DE LA NIÑEZ Y MORTINATALIDAD. 2000-2013</t>
  </si>
  <si>
    <r>
      <t>Tasas (por mil nacidos vivos)</t>
    </r>
    <r>
      <rPr>
        <b/>
        <vertAlign val="superscript"/>
        <sz val="10"/>
        <rFont val="Verdana"/>
        <family val="2"/>
      </rPr>
      <t>/1</t>
    </r>
  </si>
  <si>
    <r>
      <t>Infantil</t>
    </r>
    <r>
      <rPr>
        <b/>
        <vertAlign val="superscript"/>
        <sz val="10"/>
        <rFont val="Verdana"/>
        <family val="2"/>
      </rPr>
      <t>a</t>
    </r>
  </si>
  <si>
    <r>
      <t>Neonatal</t>
    </r>
    <r>
      <rPr>
        <b/>
        <vertAlign val="superscript"/>
        <sz val="10"/>
        <rFont val="Verdana"/>
        <family val="2"/>
      </rPr>
      <t>b</t>
    </r>
  </si>
  <si>
    <r>
      <t>Postneonatal</t>
    </r>
    <r>
      <rPr>
        <b/>
        <vertAlign val="superscript"/>
        <sz val="10"/>
        <rFont val="Verdana"/>
        <family val="2"/>
      </rPr>
      <t>c</t>
    </r>
  </si>
  <si>
    <r>
      <t>Niñez</t>
    </r>
    <r>
      <rPr>
        <b/>
        <vertAlign val="superscript"/>
        <sz val="10"/>
        <rFont val="Verdana"/>
        <family val="2"/>
      </rPr>
      <t>d</t>
    </r>
  </si>
  <si>
    <r>
      <t>Mortinatalidad</t>
    </r>
    <r>
      <rPr>
        <b/>
        <vertAlign val="superscript"/>
        <sz val="10"/>
        <rFont val="Verdana"/>
        <family val="2"/>
      </rPr>
      <t>e</t>
    </r>
  </si>
  <si>
    <r>
      <t>1</t>
    </r>
    <r>
      <rPr>
        <sz val="7"/>
        <rFont val="Arial Narrow"/>
        <family val="2"/>
      </rPr>
      <t xml:space="preserve"> Las tasas se calcularon con nacidos vivos corregidos.</t>
    </r>
  </si>
  <si>
    <r>
      <t>a</t>
    </r>
    <r>
      <rPr>
        <b/>
        <sz val="7"/>
        <rFont val="Arial Narrow"/>
        <family val="2"/>
      </rPr>
      <t xml:space="preserve"> </t>
    </r>
    <r>
      <rPr>
        <sz val="7"/>
        <rFont val="Arial Narrow"/>
        <family val="2"/>
      </rPr>
      <t>Corresponde a las defunciones de menores de 1 año.</t>
    </r>
  </si>
  <si>
    <r>
      <t>b</t>
    </r>
    <r>
      <rPr>
        <sz val="7"/>
        <rFont val="Arial Narrow"/>
        <family val="2"/>
      </rPr>
      <t xml:space="preserve"> Corresponde a las defunciones de menores de 28 días.</t>
    </r>
  </si>
  <si>
    <r>
      <t>c</t>
    </r>
    <r>
      <rPr>
        <sz val="7"/>
        <rFont val="Arial Narrow"/>
        <family val="2"/>
      </rPr>
      <t xml:space="preserve"> Corresponde a las defunciones de 28 días a menos de 1 año.</t>
    </r>
  </si>
  <si>
    <r>
      <t>d</t>
    </r>
    <r>
      <rPr>
        <sz val="7"/>
        <rFont val="Arial Narrow"/>
        <family val="2"/>
      </rPr>
      <t xml:space="preserve"> Corresponde a las defunciones de niños de 1 a 4 años de edad.</t>
    </r>
  </si>
  <si>
    <r>
      <t>e</t>
    </r>
    <r>
      <rPr>
        <b/>
        <sz val="7"/>
        <rFont val="Arial Narrow"/>
        <family val="2"/>
      </rPr>
      <t xml:space="preserve"> </t>
    </r>
    <r>
      <rPr>
        <sz val="7"/>
        <rFont val="Arial Narrow"/>
        <family val="2"/>
      </rPr>
      <t>Corresponde a los mortinatos o defunciones fetales.</t>
    </r>
  </si>
  <si>
    <t>Fuente:  INE, Estadísticas vitales, nacimientos y defunciones 2013.</t>
  </si>
  <si>
    <r>
      <t>a</t>
    </r>
    <r>
      <rPr>
        <sz val="7"/>
        <rFont val="Arial Narrow"/>
        <family val="2"/>
      </rPr>
      <t xml:space="preserve"> Corresponde a las defunciones de menores de 1 año.</t>
    </r>
  </si>
  <si>
    <r>
      <t>e</t>
    </r>
    <r>
      <rPr>
        <sz val="7"/>
        <rFont val="Arial Narrow"/>
        <family val="2"/>
      </rPr>
      <t xml:space="preserve"> Corresponde a los mortinatos o defunciones fetales.</t>
    </r>
  </si>
  <si>
    <r>
      <t>Tasas (por mil nacidos vivos)</t>
    </r>
    <r>
      <rPr>
        <b/>
        <vertAlign val="superscript"/>
        <sz val="10"/>
        <rFont val="Verdana"/>
        <family val="2"/>
      </rPr>
      <t>1</t>
    </r>
    <r>
      <rPr>
        <b/>
        <sz val="10"/>
        <rFont val="Verdana"/>
        <family val="2"/>
      </rPr>
      <t>/</t>
    </r>
  </si>
  <si>
    <t>Fuente: INE, Estadísticas vitales, nacimientos y defunciones 2013</t>
  </si>
  <si>
    <t>CHILE: TASAS DE MORTALIDAD POR SEXO Y SOBREMORTALIDAD MASCULINA,  SEGÚN GRUPO DE EDAD. 2013</t>
  </si>
  <si>
    <t>GRUPO DE EDAD</t>
  </si>
  <si>
    <t>Hombre</t>
  </si>
  <si>
    <t>Mujer</t>
  </si>
  <si>
    <r>
      <t>Tasas de Mortalidad  (por mil habitantes)</t>
    </r>
    <r>
      <rPr>
        <b/>
        <vertAlign val="superscript"/>
        <sz val="10"/>
        <rFont val="Verdana"/>
        <family val="2"/>
      </rPr>
      <t>1</t>
    </r>
    <r>
      <rPr>
        <b/>
        <sz val="10"/>
        <rFont val="Verdana"/>
        <family val="2"/>
      </rPr>
      <t>/</t>
    </r>
  </si>
  <si>
    <t>Fuente: INE, Estadísticas Vitales, defunciones 2013.</t>
  </si>
  <si>
    <t>CHILE: NÚMERO Y PORCENTAJE DE DEFUNCIONES, POR SEXO, SEGÚN CAPÍTULOS DE</t>
  </si>
  <si>
    <t>CAUSA DE MUERTE, CIE-10. 2013</t>
  </si>
  <si>
    <t>CAPITULOS EN</t>
  </si>
  <si>
    <t>Código del grupo de causas de muerte</t>
  </si>
  <si>
    <t>Glosa de los capítulos  de causas de muerte</t>
  </si>
  <si>
    <r>
      <rPr>
        <vertAlign val="superscript"/>
        <sz val="7"/>
        <color indexed="8"/>
        <rFont val="Arial Narrow"/>
        <family val="2"/>
      </rPr>
      <t>a</t>
    </r>
    <r>
      <rPr>
        <sz val="7"/>
        <color indexed="8"/>
        <rFont val="Arial Narrow"/>
        <family val="2"/>
      </rPr>
      <t xml:space="preserve">/  Se excluyen las causas del capitulo XIX, traumatismos, envenenamientos y algunas otras consecuencias </t>
    </r>
  </si>
  <si>
    <t>de causas externas (S00-T98).</t>
  </si>
  <si>
    <t>Fuente: INE, Estadísticas vitales, defunciones 2013.</t>
  </si>
  <si>
    <r>
      <t>LA CIE-10</t>
    </r>
    <r>
      <rPr>
        <b/>
        <vertAlign val="superscript"/>
        <sz val="10"/>
        <color indexed="8"/>
        <rFont val="Verdana"/>
        <family val="2"/>
      </rPr>
      <t>a</t>
    </r>
    <r>
      <rPr>
        <b/>
        <sz val="10"/>
        <color indexed="8"/>
        <rFont val="Verdana"/>
        <family val="2"/>
      </rPr>
      <t>/</t>
    </r>
  </si>
  <si>
    <r>
      <t>CHILE: DEFUNCIONES</t>
    </r>
    <r>
      <rPr>
        <b/>
        <sz val="10"/>
        <rFont val="Arial"/>
        <family val="2"/>
      </rPr>
      <t xml:space="preserve"> Y AÑOS DE ESPERANZA DE VIDA PERDIDOS (AEVP) ENTRE 0-85  AÑOS DE EDAD, POR SEXO, SEGÚN GRUPOS DE EDAD. 2013</t>
    </r>
  </si>
  <si>
    <r>
      <t>AEVP/</t>
    </r>
    <r>
      <rPr>
        <vertAlign val="superscript"/>
        <sz val="8"/>
        <rFont val="Arial"/>
        <family val="2"/>
      </rPr>
      <t>1</t>
    </r>
  </si>
  <si>
    <t>1-4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</si>
  <si>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</si>
  <si>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</si>
  <si>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</si>
  <si>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</si>
  <si>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</si>
  <si>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</si>
  <si>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</si>
  <si>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</si>
  <si>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</si>
  <si>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</si>
  <si>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</si>
  <si>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</si>
  <si>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</si>
  <si>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</si>
  <si>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</si>
  <si>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o más</t>
  </si>
  <si>
    <t>Fuente: Estadísticas vitales, defunciones. 2013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</si>
  <si>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/ Años de esperanza de vida perdidos.</t>
    </r>
  </si>
  <si>
    <t>DE ACUERDO A LAS PROYECCIONES DEMOGRÁFICAS. PERIODO 1960-2013</t>
  </si>
  <si>
    <t>Población estimada  al 30 de junio, de acuerdo a las proyecciones demográficas (en miles)</t>
  </si>
  <si>
    <t>Fuente: INE.</t>
  </si>
  <si>
    <r>
      <rPr>
        <vertAlign val="superscript"/>
        <sz val="7"/>
        <rFont val="Arial Narrow"/>
        <family val="2"/>
      </rPr>
      <t>1</t>
    </r>
    <r>
      <rPr>
        <sz val="7"/>
        <rFont val="Arial Narrow"/>
        <family val="2"/>
      </rPr>
      <t xml:space="preserve">/ Para el período 2002 en adelante  las cifras de población corresponden a una actualización de las estimaciones y proyecciones de población,  país y regiones 2002-2020. </t>
    </r>
  </si>
  <si>
    <r>
      <rPr>
        <vertAlign val="superscript"/>
        <sz val="7"/>
        <rFont val="Arial Narrow"/>
        <family val="2"/>
      </rPr>
      <t>2</t>
    </r>
    <r>
      <rPr>
        <sz val="7"/>
        <rFont val="Arial Narrow"/>
        <family val="2"/>
      </rPr>
      <t>/ La omisión de los Censos en 1960, 70 y 82 fue 4,2%, 6,2%, y 1.5% respectivamente y la del Censo 1992, es de 2,0% y la del 2002, es de 3,8%, según "Chile: Proyecciones y estimaciones de población. Total Páís, 1950-2050"</t>
    </r>
  </si>
  <si>
    <t xml:space="preserve">Población Estimada al 30 de junio, de acuerdo a las proyecciones demográficas </t>
  </si>
  <si>
    <t>Fuente: INE. "Población, País y Regiones: Actualización población 2002-2012 y proyecciones 2013-2020".</t>
  </si>
  <si>
    <t>Nacidos vivos</t>
  </si>
  <si>
    <t>Los años anteriores conservan sus valores fijos- históricos; sin embargo, en el anexo B de este Anuario, se dispone de los valores corregidos de nacimientos</t>
  </si>
  <si>
    <t>Fuente: INE, Estadísticas vitales.</t>
  </si>
  <si>
    <t xml:space="preserve"> Tasas por 1.000 Nacidos vivos/³</t>
  </si>
  <si>
    <r>
      <rPr>
        <b/>
        <vertAlign val="superscript"/>
        <sz val="7"/>
        <rFont val="Arial Narrow"/>
        <family val="2"/>
      </rPr>
      <t>2</t>
    </r>
    <r>
      <rPr>
        <sz val="7"/>
        <rFont val="Arial Narrow"/>
        <family val="2"/>
      </rPr>
      <t xml:space="preserve"> / En el cálculo de estas tasas (numerador) se usan las cifras de Nacidos vivos corregidos. </t>
    </r>
  </si>
  <si>
    <r>
      <rPr>
        <b/>
        <vertAlign val="superscript"/>
        <sz val="7"/>
        <rFont val="Arial Narrow"/>
        <family val="2"/>
      </rPr>
      <t>3</t>
    </r>
    <r>
      <rPr>
        <b/>
        <sz val="7"/>
        <rFont val="Arial Narrow"/>
        <family val="2"/>
      </rPr>
      <t>/</t>
    </r>
    <r>
      <rPr>
        <sz val="7"/>
        <rFont val="Arial Narrow"/>
        <family val="2"/>
      </rPr>
      <t xml:space="preserve">  En el cálculo de estas tasas (denominador) se usan las cifras de Nacidos vivos corregidos. </t>
    </r>
  </si>
  <si>
    <t xml:space="preserve">San Félix </t>
  </si>
  <si>
    <t xml:space="preserve">Reumén </t>
  </si>
  <si>
    <t xml:space="preserve">Marítima Civil Sur </t>
  </si>
  <si>
    <t xml:space="preserve">Quetrulauquén </t>
  </si>
  <si>
    <t xml:space="preserve">Provincia Chiloé </t>
  </si>
  <si>
    <t xml:space="preserve">Tenaún </t>
  </si>
  <si>
    <t xml:space="preserve">Quilacahuín </t>
  </si>
  <si>
    <t xml:space="preserve">Hornopirén </t>
  </si>
  <si>
    <t xml:space="preserve">Puerto Aysén </t>
  </si>
  <si>
    <t xml:space="preserve">Presidente Ibáñez </t>
  </si>
  <si>
    <t xml:space="preserve">La Antártica </t>
  </si>
  <si>
    <t>Def 28  y más</t>
  </si>
  <si>
    <t>Pozo Almonte</t>
  </si>
  <si>
    <t>Coyhaique</t>
  </si>
  <si>
    <t>TABLA RESUMEN: POBLACIÓN, NÚMERO DE  HECHOS VITALES Y TASAS ESPECÍFICAS QUE INDICA, SEGÚN REGIÓN DE RESIDENCIA. 2013</t>
  </si>
  <si>
    <t>REGIÓN DE RESIDENCIA</t>
  </si>
  <si>
    <t>Población</t>
  </si>
  <si>
    <t xml:space="preserve">Hechos vitales </t>
  </si>
  <si>
    <t>Tasas</t>
  </si>
  <si>
    <t>Nacidos vivos observados</t>
  </si>
  <si>
    <t>Defunciones menores de 1 año</t>
  </si>
  <si>
    <t xml:space="preserve">Defunciones fetales </t>
  </si>
  <si>
    <r>
      <t>Tasa natalidad (por 1000 habitantes)</t>
    </r>
    <r>
      <rPr>
        <b/>
        <vertAlign val="superscript"/>
        <sz val="8"/>
        <rFont val="Arial Black"/>
        <family val="2"/>
      </rPr>
      <t>/1 y /2</t>
    </r>
  </si>
  <si>
    <r>
      <t>Tasa de nupcialidad (por 1000 habitantes)</t>
    </r>
    <r>
      <rPr>
        <b/>
        <vertAlign val="superscript"/>
        <sz val="8"/>
        <rFont val="Arial Black"/>
        <family val="2"/>
      </rPr>
      <t>/1</t>
    </r>
  </si>
  <si>
    <r>
      <t>Tasa de mortalidad Gral.(por 1000 habitantes)</t>
    </r>
    <r>
      <rPr>
        <b/>
        <vertAlign val="superscript"/>
        <sz val="8"/>
        <rFont val="Arial Black"/>
        <family val="2"/>
      </rPr>
      <t>/1</t>
    </r>
  </si>
  <si>
    <r>
      <t>Tasa mortalidad Infantil (por 1000 nacidos vivos)</t>
    </r>
    <r>
      <rPr>
        <b/>
        <vertAlign val="superscript"/>
        <sz val="8"/>
        <rFont val="Arial Black"/>
        <family val="2"/>
      </rPr>
      <t xml:space="preserve"> /2</t>
    </r>
  </si>
  <si>
    <r>
      <t>Tasa de mortinatalidad (por 1000 nacidos vivos )</t>
    </r>
    <r>
      <rPr>
        <b/>
        <vertAlign val="superscript"/>
        <sz val="8"/>
        <rFont val="Arial Black"/>
        <family val="2"/>
      </rPr>
      <t>/2</t>
    </r>
  </si>
  <si>
    <r>
      <rPr>
        <b/>
        <vertAlign val="superscript"/>
        <sz val="7"/>
        <rFont val="Verdana"/>
        <family val="2"/>
      </rPr>
      <t>1</t>
    </r>
    <r>
      <rPr>
        <b/>
        <sz val="7"/>
        <rFont val="Verdana"/>
        <family val="2"/>
      </rPr>
      <t xml:space="preserve">/ </t>
    </r>
    <r>
      <rPr>
        <sz val="7"/>
        <rFont val="Verdana"/>
        <family val="2"/>
      </rPr>
      <t xml:space="preserve"> Las tasas se calcularon con la actualización de las estimaciones y proyecciones de población, país y regiones.  2002- 2020.</t>
    </r>
  </si>
  <si>
    <t xml:space="preserve">                                HABITUAL DE LA MADRE. 2001-2013.</t>
  </si>
  <si>
    <t>Fuente: INE</t>
  </si>
  <si>
    <t>NATALIDAD</t>
  </si>
  <si>
    <t>NACIDOS VIVOS OBSERVADOS, POR AÑO DE OCURRENCIA Y TASA BRUTA DE NATALIDAD, SEGÚN LUGAR DE RESIDENCIA HABITUAL DE LA MADRE. 2012-2013</t>
  </si>
  <si>
    <t>1.2.2.1-01:</t>
  </si>
  <si>
    <t>LUGAR DE RESIDENCIA HABITUAL DE LA MADRE                      ( REGIÓN Y PROVINCIA)</t>
  </si>
  <si>
    <t>Nacidos  vivos (observados)</t>
  </si>
  <si>
    <t>Tasa bruta de natalidad por 1000 habitantes/¹</t>
  </si>
  <si>
    <r>
      <rPr>
        <b/>
        <vertAlign val="superscript"/>
        <sz val="7"/>
        <rFont val="Arial Narrow"/>
        <family val="2"/>
      </rPr>
      <t>1</t>
    </r>
    <r>
      <rPr>
        <b/>
        <sz val="7"/>
        <rFont val="Arial Narrow"/>
        <family val="2"/>
      </rPr>
      <t>/</t>
    </r>
    <r>
      <rPr>
        <sz val="7"/>
        <rFont val="Arial Narrow"/>
        <family val="2"/>
      </rPr>
      <t xml:space="preserve">  La tasa total país y regiones se calcularon con nacidos vivos corregidos, según el método de las inscripciones tardías;  las tasas de provincias se calcularon con nacidos</t>
    </r>
  </si>
  <si>
    <t>vivos sin corregir. (observados).</t>
  </si>
  <si>
    <r>
      <t>Nota</t>
    </r>
    <r>
      <rPr>
        <sz val="7"/>
        <rFont val="Arial Narrow"/>
        <family val="2"/>
      </rPr>
      <t xml:space="preserve">:   Para el cálculo de estas tasas se utilizo la actualización de las Estimaciones y proyecciones de poblacion 2002-2020 INE, </t>
    </r>
  </si>
  <si>
    <t>NACIDOS VIVOS, POR AÑO DE OCURRENCIA E INSCRITOS EN  2013,</t>
  </si>
  <si>
    <t>Año de ocurrencia del nacimiento e inscritos en 2013</t>
  </si>
  <si>
    <t>Antes del 2004</t>
  </si>
  <si>
    <t xml:space="preserve">NACIDOS VIVOS, POR MES DE OCURRENCIA, SEGÚN AREA Y LUGAR  DE RESIDENCIA HABITUAL </t>
  </si>
  <si>
    <t>DE LA MADRE (REGIÓN Y PROVINCIA).  2013</t>
  </si>
  <si>
    <t xml:space="preserve">ÁREA Y LUGAR  DE </t>
  </si>
  <si>
    <t xml:space="preserve">RESIDENCIA HABITUAL </t>
  </si>
  <si>
    <t>DE LA MADRE (REGIÓN Y</t>
  </si>
  <si>
    <t xml:space="preserve"> PROVINCIA)</t>
  </si>
  <si>
    <t>NACIDOS VIVOS, POR ORDEN DE HIJOS TENIDOS, SEGÚN ESTADO CIVIL, GRUPOS DE EDAD DE LA MADRE Y SEXO DEL NACIDO.  2013</t>
  </si>
  <si>
    <t>GRUPOS DE EDAD DE</t>
  </si>
  <si>
    <t>Y SEXO DEL NACIDO</t>
  </si>
  <si>
    <t xml:space="preserve">    Indeterminado</t>
  </si>
  <si>
    <t>FUENTE: INE</t>
  </si>
  <si>
    <t xml:space="preserve">NACIDOS VIVOS, POR GRUPO DE EDAD DEL PADRE, SEGÚN ESTADO CIVIL Y </t>
  </si>
  <si>
    <t xml:space="preserve"> GRUPO DE EDAD DE LA MADRE.  2013</t>
  </si>
  <si>
    <t xml:space="preserve">ESTADO CIVIL </t>
  </si>
  <si>
    <t>Y GRUPO DE EDAD</t>
  </si>
  <si>
    <t>Grupo de edad del padre</t>
  </si>
  <si>
    <t xml:space="preserve">   No especificada</t>
  </si>
  <si>
    <t>NACIDOS VIVOS, POR ORDEN DE HIJOS TENIDOS, SEGÚN AÑOS DE ESTUDIO APROBADOS Y</t>
  </si>
  <si>
    <t>GRUPO DE EDAD DE LA MADRE.  2013</t>
  </si>
  <si>
    <t xml:space="preserve">AÑOS DE ESTUDIO </t>
  </si>
  <si>
    <t xml:space="preserve">APROBADOS Y GRUPO </t>
  </si>
  <si>
    <t>DE EDAD DE LA MADRE</t>
  </si>
  <si>
    <t xml:space="preserve">Y GRUPO DE EDAD
</t>
  </si>
  <si>
    <t xml:space="preserve">NACIDOS VIVOS, POR ORDEN DE HIJOS TENIDOS, SEGÚN CONDICION DE </t>
  </si>
  <si>
    <t>ACTIVIDAD Y GRUPOS DE EDAD DE LA MADRE.  2013</t>
  </si>
  <si>
    <t xml:space="preserve">NACIDOS VIVOS, POR AÑOS DE ESTUDIO APROBADOS DEL PADRE, SEGÚN ÁREA DE RESIDENCIA </t>
  </si>
  <si>
    <t>HABITUAL Y AÑOS DE ESTUDIOS APROBADOS DE LA MADRE.  2013</t>
  </si>
  <si>
    <t xml:space="preserve">ÁREA DE </t>
  </si>
  <si>
    <t xml:space="preserve">RESIDENCIA </t>
  </si>
  <si>
    <t xml:space="preserve">HABITUAL Y AÑOS DE </t>
  </si>
  <si>
    <t>ESTUDIO APROBADOS</t>
  </si>
  <si>
    <t>Años de estudio aprobados del padre</t>
  </si>
  <si>
    <t>NACIDOS VIVOS, POR CATEGORÍA OCUPACIONAL DEL PADRE ACTIVO, SEGÚN ÁREA DE RESIDENCIA</t>
  </si>
  <si>
    <t xml:space="preserve"> HABITUAL Y AÑOS DE ESTUDIOS APROBADOS DE LA MADRE.  2013</t>
  </si>
  <si>
    <t xml:space="preserve">ÁREA DE RESIDENCIA </t>
  </si>
  <si>
    <t xml:space="preserve">HABITUAL Y AÑOS DE  </t>
  </si>
  <si>
    <t xml:space="preserve">ESTUDIOS APROBADOS </t>
  </si>
  <si>
    <t>1</t>
  </si>
  <si>
    <t>2</t>
  </si>
  <si>
    <t>3</t>
  </si>
  <si>
    <t>4</t>
  </si>
  <si>
    <t>9</t>
  </si>
  <si>
    <t>E INTERVALO DE PESO AL NACER.  2013</t>
  </si>
  <si>
    <t>SEXO DEL NACIDO</t>
  </si>
  <si>
    <t xml:space="preserve">E INTERVALO DE </t>
  </si>
  <si>
    <t>PESO AL NACER</t>
  </si>
  <si>
    <t>NACIDOS VIVOS, POR INTERVALO DE PESO AL NACER, SEGÚN SEXO DEL NACIDO Y GRUPO</t>
  </si>
  <si>
    <t>DE EDAD DE LA MADRE.  2013</t>
  </si>
  <si>
    <t>SEXO DEL NACIDO Y</t>
  </si>
  <si>
    <t xml:space="preserve">ESTADO CIVIL DE LA </t>
  </si>
  <si>
    <t xml:space="preserve">MADRE E INTERVALO </t>
  </si>
  <si>
    <t>DE PESO AL NACER</t>
  </si>
  <si>
    <t>NACIDOS VIVOS, POR ORDEN DE HIJOS TENIDOS, SEGÚN ESTADO CIVIL DE LA MADRE E</t>
  </si>
  <si>
    <t xml:space="preserve"> INTERVALOS DE PESO AL NACER.  2013</t>
  </si>
  <si>
    <t>NACIDOS VIVOS, POR GRUPO DE EDAD DE LA MADRE, SEGUN SEXO DEL NACIDO Y LUGAR DE RESIDENCIA</t>
  </si>
  <si>
    <t>HABITUAL DE LA MADRE (REGIÓN Y PROVINCIA).  2013</t>
  </si>
  <si>
    <t xml:space="preserve">SEXO Y LUGAR DE </t>
  </si>
  <si>
    <t xml:space="preserve">DE LA MADRE </t>
  </si>
  <si>
    <t>INDETERMINADO</t>
  </si>
  <si>
    <t xml:space="preserve">NACIDOS VIVOS, POR TIPO DE ATENCIÓN Y LOCAL DEL PARTO, EN NÚMERO Y PORCENTAJE, SEGÚN LUGAR DE OCURRENCIA </t>
  </si>
  <si>
    <t xml:space="preserve"> DEL PARTO, REGIÓN Y PROVINCIA.  2013</t>
  </si>
  <si>
    <t>Local de parto</t>
  </si>
  <si>
    <t xml:space="preserve"> HABITUAL DE LA MADRE, REGIÓN Y PROVINCIA.  2013</t>
  </si>
  <si>
    <t>Local del parto</t>
  </si>
  <si>
    <t>NACIDOS VIVOS, POR AÑOS DE ESTUDIOS APROBADOS DEL PADRE, SEGÚN ESTADO</t>
  </si>
  <si>
    <t>CIVIL DE LA MADRE Y GRUPO DE EDAD DEL PADRE.  2013</t>
  </si>
  <si>
    <t>DEL PADRE</t>
  </si>
  <si>
    <t>Total País</t>
  </si>
  <si>
    <t>No espesificada</t>
  </si>
  <si>
    <t>RESIDENCIA HABITUAL DE LA MADRE (REGIÓN Y PROVINCIA).  2013</t>
  </si>
  <si>
    <t xml:space="preserve"> (REGIÓN Y PROVINCIA)</t>
  </si>
  <si>
    <t xml:space="preserve">NACIDOS VIVOS, POR INTERVALO DE PESO AL NACER, SEGÚN </t>
  </si>
  <si>
    <t>SEXO E INTERVALO DE TALLA DEL NACIDO.  2013</t>
  </si>
  <si>
    <t xml:space="preserve"> SEXO E INTERVALO DE</t>
  </si>
  <si>
    <t>TALLA DEL NACIDO</t>
  </si>
  <si>
    <t xml:space="preserve">        No especificado                                                                                </t>
  </si>
  <si>
    <t>NACIDOS VIVOS, POR GRUPO  DE EDAD DE LA MADRE, SEGÚN CONDICIÓN DE ACTIVIDAD Y  EL GRAN GRUPO DE OCUPACIÓN</t>
  </si>
  <si>
    <t>DE LA MADRE.  2013</t>
  </si>
  <si>
    <t>GRAN GRUPO</t>
  </si>
  <si>
    <t>DE</t>
  </si>
  <si>
    <t>Y GLOSA DEL GRAN GRUPO DE</t>
  </si>
  <si>
    <t>OCUPACIÓN</t>
  </si>
  <si>
    <t xml:space="preserve"> OCUPACIÓN DE LA MADRE </t>
  </si>
  <si>
    <t xml:space="preserve">      Profesionales cientificos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</si>
  <si>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Tecnicos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</si>
  <si>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Agropecuaria, agricola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</si>
  <si>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 especificado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</si>
  <si>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NACIDOS VIVOS, POR CONDICIÓN DE ACTIVIDAD  Y CATEGORÍA  DE OCUPACIÓN DE LA MADRE,</t>
  </si>
  <si>
    <t>SEGÚN ÁREA DE RESIDENCIA HABITUAL Y AÑOS DE ESTUDIO APROBADOS DE LA MADRE.  2013</t>
  </si>
  <si>
    <t xml:space="preserve">ESTUDIO APROBADOS </t>
  </si>
  <si>
    <t>Categoría ocupacional de la madre</t>
  </si>
  <si>
    <t>Chile: Número y porcentaje de nacidos vivos observados, según región. 2013</t>
  </si>
  <si>
    <t>Chile: Número y porcentaje de defunciones mal definidas y con certificación médica, según  región.  2013</t>
  </si>
  <si>
    <t>Chile: Distribución porcentual de La población total estimada al 30 de junio, de acuerdo a las proyecciones demográficas, por grandes grupos de edad, según región. 2013</t>
  </si>
  <si>
    <t>Chile: Índices Demográficos Seleccionados, Según Región. 2013</t>
  </si>
  <si>
    <t>Chile: Distribución porcentual de los matrimonios por sexo y estado civil previo de los contrayentes, según región. 2013</t>
  </si>
  <si>
    <t>Chile: Evolución de la mortalidad: Infantil, Neonatal, Postneonatal, De La Niñez y Mortinatalidad. 2000-2013</t>
  </si>
  <si>
    <t>Chile: Mortalidad infantil de la niñez y de mortinatalidad, según región. 2013</t>
  </si>
  <si>
    <r>
      <t>Fuente: INE,</t>
    </r>
    <r>
      <rPr>
        <b/>
        <sz val="7"/>
        <rFont val="Arial Narrow"/>
        <family val="2"/>
      </rPr>
      <t xml:space="preserve"> </t>
    </r>
    <r>
      <rPr>
        <sz val="7"/>
        <rFont val="Arial Narrow"/>
        <family val="2"/>
      </rPr>
      <t>Estadísticas vitales, defunciones 2013 y actualización de proyecciones de población 2002-2020.</t>
    </r>
  </si>
  <si>
    <t>Chile: Tasas de mortalidad por sexo y sobremortalidad masculina,  según grupos de edad. 2013</t>
  </si>
  <si>
    <t>Tasas de mortalidad infantil,  por región, según grupos y glosa de causas de muerte (por mil nacidos vivos).  2013</t>
  </si>
  <si>
    <t>Chile: Número y porcentaje de defunciones, por sexo, según capítulos de la Cie-10, código del grupo de causa de muerte y glosa de capítulos. 2013</t>
  </si>
  <si>
    <t>Población total estimada al 30 de junio, de acuerdo a las proyecciones demográficas. 1960-2013</t>
  </si>
  <si>
    <t xml:space="preserve">Población total estimada al 30 de junio, de acuerdo a las proyecciones demográficas por área de residencia habitual y sexo, según grupos de edad. 2013 </t>
  </si>
  <si>
    <t>Tasas de: natalidad, mortalidad, nupcialidad, mortalidad infantil, neonatal y mortinatalidad, según año de ocurrencia. 1974-2013</t>
  </si>
  <si>
    <t>Nacidos vivos, defunciones generales, matrimonios, defunciones: menores de un año, menores de 28 días y fetales, según año de ocurrencia. 1974-2013</t>
  </si>
  <si>
    <t>Tabla resumen: población, número de hechos vitales y tasas específicas, según región de residencia. 2013</t>
  </si>
  <si>
    <t>Nacidos vivos, matrimonios, defunciones: generales, menores de un año y fetales, según región, provincia y circunscripción de ocurrencia. 2013</t>
  </si>
  <si>
    <t>Nacidos vivos, matrimonios, defunciones: generales, menores de un año y fetales, según región, provincia y comuna de residencia. 2013</t>
  </si>
  <si>
    <r>
      <rPr>
        <b/>
        <vertAlign val="superscript"/>
        <sz val="7"/>
        <rFont val="Arial Narrow"/>
        <family val="2"/>
      </rPr>
      <t>2</t>
    </r>
    <r>
      <rPr>
        <sz val="7"/>
        <rFont val="Arial Narrow"/>
        <family val="2"/>
      </rPr>
      <t xml:space="preserve">/ La tasa de total país y de regiones, se calcularon con Nacidos vivos corregidos, de acuerdo al método: "Estimación del Registro Tardío de Nacimientos". </t>
    </r>
  </si>
  <si>
    <t>Serie histórica: Nacidos vivos observados, según región y provincia de residencia habitual de la madre. 2001-2013</t>
  </si>
  <si>
    <t>Nacidos vivos observados , por año de ocurrencia del nacimiento y tasas brutas de natalidad, según lugar de residencia habitual de la madre. 2013</t>
  </si>
  <si>
    <t>Nacidos vivos por año de ocurrencia e inscritos en 2013, según lugar de residencia habitual de la madre (región y provincia).</t>
  </si>
  <si>
    <t>Nacidos vivos por mes de ocurrencia, según área y lugar de residencia   habitual de la madre (región y provincia). 2013</t>
  </si>
  <si>
    <t>Nacidos vivos por orden de hijos tenidos, según estado civil, grupos de edad de la madre y sexo del nacido. 2013</t>
  </si>
  <si>
    <t>Nacidos vivos por grupos de edad del padre, según estado civil y grupos de edad de la madre. 2013</t>
  </si>
  <si>
    <t>Nacidos vivos por orden de hijos tenidos, según años de estudios aprobados y grupos de edad de la madre. 2013</t>
  </si>
  <si>
    <t>Nacidos vivos por orden de hijos tenidos, según condición de actividad y grupos de edad de la madre. 2013</t>
  </si>
  <si>
    <t>Nacidos vivos por años de estudios aprobados del padre, según área de residencia habitual y años de estudio aprobados de la madre. 2013</t>
  </si>
  <si>
    <t>Nacidos vivos  por categoría ocupacional del padre activo, según área de residencia habitual y años de estudio aprobados de la madre. 2013</t>
  </si>
  <si>
    <t>Nacidos vivos por duración de la gestación, según sexo del nacido e intervalo de peso al nacer. 2013</t>
  </si>
  <si>
    <t>Nacidos vivos por intervalo de peso al nacer, según sexo del nacido y grupos de edad de la madre. 2013</t>
  </si>
  <si>
    <t>Nacidos vivos por orden de hijos tenidos, según estado civil de la madre e intervalo de peso al nacer. 2013</t>
  </si>
  <si>
    <t>Nacidos vivos por grupos de edad de la madre, según sexo del nacido y lugar de residencia habitual de la madre (región y provincia). 2013</t>
  </si>
  <si>
    <t>Nacidos vivos por tipo de atención y local del parto, en número y porcentaje, según lugar de ocurrencia del parto, región y provincia. 2013</t>
  </si>
  <si>
    <t>Nacidos vivos, por tipo de atención y local del parto, en número y porcentaje, según lugar de residencia habitual de la madre, región y provincia. 2013</t>
  </si>
  <si>
    <t>Nacidos vivos por año de estudio aprobado del padre, según grupos de edad del padre. 2013</t>
  </si>
  <si>
    <t>Nacidos vivos, por tipo de parto, según lugar de residencia habitual de la madre (región y provincia). 2013</t>
  </si>
  <si>
    <t>Nacidos vivos por intervalo de peso al nacer, según sexo e intervalo de talla del nacido. 2013</t>
  </si>
  <si>
    <t>Nacidos vivos por grupos de edad de la madre, según condición de actividad y el gran grupo de ocupación de la madre. 2013</t>
  </si>
  <si>
    <t>Nacidos vivos por condición de actividad y categoría de ocupación de la madre, según área de residencia habitual y años de estudio aprobados de la madre. 2013</t>
  </si>
  <si>
    <t>SERIE HISTÓRICA: MATRIMONIOS, SEGÚN REGIÓN Y PROVINCIA DE RESIDENCIA HABITUAL DEL CONTRAYENTE. 2001-2013</t>
  </si>
  <si>
    <t xml:space="preserve">Serie histórica matrimonios, según región y provincia de residencia habitual del contrayente. 2001-2013  </t>
  </si>
  <si>
    <t>NUPCIALIDAD</t>
  </si>
  <si>
    <t>MATRIMONIOS POR AÑO DE OCURRENCIA Y TASA BRUTA DE NUPCIALIDAD SEGÚN LUGAR DE RESIDENCIA HABITUAL DEL CONTRAYENTE. 2012-2013</t>
  </si>
  <si>
    <t>Tasas de nupcialidad por 1000 habitantes /¹</t>
  </si>
  <si>
    <r>
      <rPr>
        <vertAlign val="superscript"/>
        <sz val="8"/>
        <rFont val="Verdana"/>
        <family val="2"/>
      </rPr>
      <t>1</t>
    </r>
    <r>
      <rPr>
        <sz val="8"/>
        <rFont val="Verdana"/>
        <family val="2"/>
      </rPr>
      <t>/ Para el cálculo de estas tasas  se se utilizo la actualización de las Estimaciones y proyecciones de población 2002-2020.</t>
    </r>
  </si>
  <si>
    <t>Matrimonios por año de ocurrencia y tasas de nupcialidad, según lugar de residencia habitual del contrayente.2012-2013.</t>
  </si>
  <si>
    <t>MATRIMONIOS, POR ÁREA DE RESIDENCIA HABITUAL Y ESTADO CIVIL PREVIO DE LA CONTRAYENTE, SEGÚN ÁREA DE RESIDENCIA HABITUAL</t>
  </si>
  <si>
    <t xml:space="preserve"> Y ESTADO CIVIL PREVIO DEL CONTRAYENTE.  2013</t>
  </si>
  <si>
    <t>ÁREA DE</t>
  </si>
  <si>
    <t>RESIDENCIA HABITUAL</t>
  </si>
  <si>
    <t>Y ESTADO CIVIL PREVIO</t>
  </si>
  <si>
    <t>MATRIMONIOS, POR GRUPOS DE EDAD DE LA CONTRAYENTE, SEGÚN ÁREA DE RESIDENCIA HABITUAL</t>
  </si>
  <si>
    <t xml:space="preserve"> Y GRUPOS DE EDAD DEL CONTRAYENTE.  2013</t>
  </si>
  <si>
    <t>ÁREA DE RESIDENCIA</t>
  </si>
  <si>
    <t>HABITUALY GRUPOS</t>
  </si>
  <si>
    <t xml:space="preserve"> DE EDAD  DEL</t>
  </si>
  <si>
    <t>CONTRAYENTE</t>
  </si>
  <si>
    <t>Matrimonios por grupos de edad de la contrayente, según área de residencia habitual y grupos de edad del contrayente. 2013</t>
  </si>
  <si>
    <t>Matrimonios por área de residencia habitual y estado civil previo de la contrayente, según área de residencia habitual y estado civil previo del contrayente. 2013</t>
  </si>
  <si>
    <t>Matrimonios por mes de ocurrencia, según área y lugar de residencia habitual del contrayente (región y provincia). 2013</t>
  </si>
  <si>
    <t>Matrimonios por número de matrimonios anteriores de la contrayente, según área de residencia habitual y número de matrimonios anteriores del contrayente. 2013</t>
  </si>
  <si>
    <t>Matrimonios por estado civil previo del contrayente, según lugar de residencia habitual del contrayente (región y provincia). 2013</t>
  </si>
  <si>
    <t>Matrimonios por estado civil previo de la contrayente, según lugar de residencia habitual de la contrayente (región y provincia). 2013</t>
  </si>
  <si>
    <t>Matrimonios por años de estudio aprobados de la contrayente, según área de residencia habitual y años de estudio aprobados del contrayente. 2013</t>
  </si>
  <si>
    <t>Matrimonios por sexo y estado civil previo de los contrayentes, según área de residencia habitual y grupos de edad de los  contrayentes. 2013</t>
  </si>
  <si>
    <t>Matrimonios por grupos de edad de la contrayente, según lugar de residencia habitual del contrayente (región y provincia). 2013</t>
  </si>
  <si>
    <t>Matrimonios, por grupos de edad del contrayente, según lugar de residencia habitual del contrayente (región y provincia). 2013</t>
  </si>
  <si>
    <t>Matrimonios por condición de actividad y grupos de ocupación del contrayente, según condición de actividad y años de estudios aprobados de la contrayente. 2013</t>
  </si>
  <si>
    <t>Matrimonios por lugar de residencia habitual (región) de la contrayente, según lugar de residencia habitual del contrayente (región y provincia). 2013</t>
  </si>
  <si>
    <t>Matrimonios por grupos de edad de la contrayente, según condición de   actividad y gran grupo de ocupación del contrayente. 2013</t>
  </si>
  <si>
    <t>Matrimonios por grupos de edad del contrayente, según condición de actividad y gran grupo de ocupación de la contrayente. 2013</t>
  </si>
  <si>
    <t>Matrimonios por condición de actividad y gran grupo de ocupación del contrayente, según condición de actividad y gran grupo de ocupación de la contrayente. 2013</t>
  </si>
  <si>
    <t>(REGIÓN Y PROVINCIA).  2013</t>
  </si>
  <si>
    <t xml:space="preserve">ÁREA Y LUGAR DE   </t>
  </si>
  <si>
    <t xml:space="preserve">HABITUAL DEL </t>
  </si>
  <si>
    <t xml:space="preserve">(REGIÓN Y </t>
  </si>
  <si>
    <t xml:space="preserve">MATRIMONIOS, POR MES DE OCURRENCIA, SEGÚN ÁREA Y LUGAR </t>
  </si>
  <si>
    <t>DE RESIDENCIA HABITUAL DEL CONTRAYENTE(REGIÓN Y PROVINCIA).  2013</t>
  </si>
  <si>
    <t xml:space="preserve">MATRIMONIOS, POR NÚMERO DE MATRIMONIOS ANTERIORES DE LA CONTRAYENTE, SEGÚN ÁREA DE RESIDENCIA </t>
  </si>
  <si>
    <t>HABITUAL Y NÚMERO DE MATRIMONIOS ANTERIORES DEL CONTRAYENTE.  2013</t>
  </si>
  <si>
    <t>HABITUAL Y NÚMERO DE</t>
  </si>
  <si>
    <t>MATRIMONIOS ANTERIORES</t>
  </si>
  <si>
    <t>0</t>
  </si>
  <si>
    <t>MATRIMONIOS, POR ESTADO CIVIL PREVIO DEL CONTRAYENTE, SEGÚN LUGAR DE RESIDENCIA HABITUAL DEL CONTRAYENTE (REGIÓN Y PROVINCIA).  2013</t>
  </si>
  <si>
    <t>HABITUAL DEL CONTRAYENTE</t>
  </si>
  <si>
    <t>especificado</t>
  </si>
  <si>
    <t>1.2.2.4-06b:</t>
  </si>
  <si>
    <t>MATRIMONIOS, POR ESTADO CIVIL PREVIO DE LA CONTRAYENTE, SEGÚN LUGAR DE RESIDENCIA HABITUAL DE LA CONTRAYENTE (REGIÓN Y PROVINCIA).  2013</t>
  </si>
  <si>
    <t xml:space="preserve">LUGAR DE RESIDENCIA 
</t>
  </si>
  <si>
    <t>HABITUAL DE LA</t>
  </si>
  <si>
    <t>MATRIMONIOS, POR AÑOS DE ESTUDIO APROBADOS DE LA CONTRAYENTE, SEGÚN ÁREA</t>
  </si>
  <si>
    <t>DE RESIDENCIA HABITUAL Y AÑOS DE ESTUDIO APROBADOS DEL CONTRAYENTE.  2013</t>
  </si>
  <si>
    <t xml:space="preserve"> ÁREA DE RESIDENCIA</t>
  </si>
  <si>
    <t xml:space="preserve"> HABITUAL Y AÑOS DE</t>
  </si>
  <si>
    <t xml:space="preserve"> ESTUDIO  APROBADOS</t>
  </si>
  <si>
    <t>Años de estudio aprobados de la contrayente</t>
  </si>
  <si>
    <t xml:space="preserve"> DEL CONTRAYENTE</t>
  </si>
  <si>
    <t>HABITUAL Y GRUPOS DE EDAD DE LOS CONTRAYENTES.  2013</t>
  </si>
  <si>
    <t>HABITUAL Y GRUPO</t>
  </si>
  <si>
    <t>DE EDAD DE LOS</t>
  </si>
  <si>
    <t>CONTRAYENTES</t>
  </si>
  <si>
    <t xml:space="preserve">MATRIMONIOS, POR GRUPOS DE EDAD DE LA CONTRAYENTE, SEGÚN LUGAR DE RESIDENCIA HABITUAL </t>
  </si>
  <si>
    <t>DEL CONTRAYENTE (REGIÓN Y PROVINCIA).  2013</t>
  </si>
  <si>
    <t>Grupo de edad de la contrayente</t>
  </si>
  <si>
    <t xml:space="preserve">MATRIMONIOS, POR GRUPOS DE EDAD DEL CONTRAYENTE, SEGÚN LUGAR DE RESIDENCIA HABITUAL </t>
  </si>
  <si>
    <t>LUGAR DE  RESIDENCIA</t>
  </si>
  <si>
    <t xml:space="preserve">HABITUAL  DEL </t>
  </si>
  <si>
    <t>Grupo de edad del contrayente</t>
  </si>
  <si>
    <t xml:space="preserve">MATRIMONIOS, POR GRUPOS DE OCUPACIÓN DEL CONTRAYENTE, </t>
  </si>
  <si>
    <t>SEGÚN CONDICIÓN DE ACTIVIDAD Y AÑOS DE ESTUDIO APROBADOS DE LA CONTRAYENTE.  2013</t>
  </si>
  <si>
    <t xml:space="preserve">CONDICIÓN DE </t>
  </si>
  <si>
    <t xml:space="preserve">ACTIVIDAD Y AÑOS DE </t>
  </si>
  <si>
    <t xml:space="preserve"> Grupos de Ocupación del contrayente</t>
  </si>
  <si>
    <t>DE LA CONTRAYENTE</t>
  </si>
  <si>
    <t>5</t>
  </si>
  <si>
    <t>6</t>
  </si>
  <si>
    <t>7</t>
  </si>
  <si>
    <t>8</t>
  </si>
  <si>
    <t>No especificados</t>
  </si>
  <si>
    <t>61.446</t>
  </si>
  <si>
    <t>58.298</t>
  </si>
  <si>
    <t>1.406</t>
  </si>
  <si>
    <t>1.349</t>
  </si>
  <si>
    <t>14.256</t>
  </si>
  <si>
    <t>4.650</t>
  </si>
  <si>
    <t>6.117</t>
  </si>
  <si>
    <t>6.046</t>
  </si>
  <si>
    <t>2.330</t>
  </si>
  <si>
    <t>13.207</t>
  </si>
  <si>
    <t>6.024</t>
  </si>
  <si>
    <t>2.683</t>
  </si>
  <si>
    <t>230</t>
  </si>
  <si>
    <t>3.148</t>
  </si>
  <si>
    <t>137</t>
  </si>
  <si>
    <t>91</t>
  </si>
  <si>
    <t>23</t>
  </si>
  <si>
    <t>27</t>
  </si>
  <si>
    <t>18</t>
  </si>
  <si>
    <t>46</t>
  </si>
  <si>
    <t>537</t>
  </si>
  <si>
    <t>398</t>
  </si>
  <si>
    <t>40</t>
  </si>
  <si>
    <t>86</t>
  </si>
  <si>
    <t>124</t>
  </si>
  <si>
    <t>34</t>
  </si>
  <si>
    <t>107</t>
  </si>
  <si>
    <t>139</t>
  </si>
  <si>
    <t>1.806</t>
  </si>
  <si>
    <t>1.476</t>
  </si>
  <si>
    <t>12</t>
  </si>
  <si>
    <t>38</t>
  </si>
  <si>
    <t>168</t>
  </si>
  <si>
    <t>298</t>
  </si>
  <si>
    <t>522</t>
  </si>
  <si>
    <t>170</t>
  </si>
  <si>
    <t>247</t>
  </si>
  <si>
    <t>10</t>
  </si>
  <si>
    <t>330</t>
  </si>
  <si>
    <t>5.153</t>
  </si>
  <si>
    <t>4.744</t>
  </si>
  <si>
    <t>29</t>
  </si>
  <si>
    <t>21</t>
  </si>
  <si>
    <t>51</t>
  </si>
  <si>
    <t>62</t>
  </si>
  <si>
    <t>242</t>
  </si>
  <si>
    <t>579</t>
  </si>
  <si>
    <t>589</t>
  </si>
  <si>
    <t>1.856</t>
  </si>
  <si>
    <t>682</t>
  </si>
  <si>
    <t>594</t>
  </si>
  <si>
    <t>39</t>
  </si>
  <si>
    <t>409</t>
  </si>
  <si>
    <t>25.703</t>
  </si>
  <si>
    <t>24.603</t>
  </si>
  <si>
    <t>560</t>
  </si>
  <si>
    <t>268</t>
  </si>
  <si>
    <t>1.311</t>
  </si>
  <si>
    <t>1.278</t>
  </si>
  <si>
    <t>3.614</t>
  </si>
  <si>
    <t>3.364</t>
  </si>
  <si>
    <t>7.850</t>
  </si>
  <si>
    <t>3.733</t>
  </si>
  <si>
    <t>1.431</t>
  </si>
  <si>
    <t>134</t>
  </si>
  <si>
    <t>1.100</t>
  </si>
  <si>
    <t>28.110</t>
  </si>
  <si>
    <t>26.986</t>
  </si>
  <si>
    <t>814</t>
  </si>
  <si>
    <t>1.056</t>
  </si>
  <si>
    <t>12.887</t>
  </si>
  <si>
    <t>3.298</t>
  </si>
  <si>
    <t>2.217</t>
  </si>
  <si>
    <t>1.888</t>
  </si>
  <si>
    <t>274</t>
  </si>
  <si>
    <t>2.828</t>
  </si>
  <si>
    <t>1.399</t>
  </si>
  <si>
    <t>286</t>
  </si>
  <si>
    <t>1.124</t>
  </si>
  <si>
    <t>36.731</t>
  </si>
  <si>
    <t>35.685</t>
  </si>
  <si>
    <t>950</t>
  </si>
  <si>
    <t>1.047</t>
  </si>
  <si>
    <t>12.343</t>
  </si>
  <si>
    <t>3.441</t>
  </si>
  <si>
    <t>3.843</t>
  </si>
  <si>
    <t>3.608</t>
  </si>
  <si>
    <t>736</t>
  </si>
  <si>
    <t>5.962</t>
  </si>
  <si>
    <t>2.712</t>
  </si>
  <si>
    <t>951</t>
  </si>
  <si>
    <t>92</t>
  </si>
  <si>
    <t>1.046</t>
  </si>
  <si>
    <t>82</t>
  </si>
  <si>
    <t>69</t>
  </si>
  <si>
    <t>15</t>
  </si>
  <si>
    <t>13</t>
  </si>
  <si>
    <t>338</t>
  </si>
  <si>
    <t>305</t>
  </si>
  <si>
    <t>56</t>
  </si>
  <si>
    <t>36</t>
  </si>
  <si>
    <t>115</t>
  </si>
  <si>
    <t>33</t>
  </si>
  <si>
    <t>50</t>
  </si>
  <si>
    <t>1.215</t>
  </si>
  <si>
    <t>1.164</t>
  </si>
  <si>
    <t>76</t>
  </si>
  <si>
    <t>209</t>
  </si>
  <si>
    <t>95</t>
  </si>
  <si>
    <t>447</t>
  </si>
  <si>
    <t>145</t>
  </si>
  <si>
    <t>144</t>
  </si>
  <si>
    <t>11.825</t>
  </si>
  <si>
    <t>11.478</t>
  </si>
  <si>
    <t>314</t>
  </si>
  <si>
    <t>132</t>
  </si>
  <si>
    <t>648</t>
  </si>
  <si>
    <t>651</t>
  </si>
  <si>
    <t>2.001</t>
  </si>
  <si>
    <t>1.875</t>
  </si>
  <si>
    <t>3.348</t>
  </si>
  <si>
    <t>1.497</t>
  </si>
  <si>
    <t>559</t>
  </si>
  <si>
    <t>55</t>
  </si>
  <si>
    <t>347</t>
  </si>
  <si>
    <t>23.261</t>
  </si>
  <si>
    <t>22.660</t>
  </si>
  <si>
    <t>630</t>
  </si>
  <si>
    <t>909</t>
  </si>
  <si>
    <t>11.685</t>
  </si>
  <si>
    <t>2.767</t>
  </si>
  <si>
    <t>1.759</t>
  </si>
  <si>
    <t>1.453</t>
  </si>
  <si>
    <t>197</t>
  </si>
  <si>
    <t>2.030</t>
  </si>
  <si>
    <t>1.028</t>
  </si>
  <si>
    <t>179</t>
  </si>
  <si>
    <t>601</t>
  </si>
  <si>
    <t>24.715</t>
  </si>
  <si>
    <t>22.613</t>
  </si>
  <si>
    <t>456</t>
  </si>
  <si>
    <t>302</t>
  </si>
  <si>
    <t>1.913</t>
  </si>
  <si>
    <t>1.209</t>
  </si>
  <si>
    <t>2.274</t>
  </si>
  <si>
    <t>2.438</t>
  </si>
  <si>
    <t>1.594</t>
  </si>
  <si>
    <t>7.245</t>
  </si>
  <si>
    <t>3.312</t>
  </si>
  <si>
    <t>1.732</t>
  </si>
  <si>
    <t>138</t>
  </si>
  <si>
    <t>2.102</t>
  </si>
  <si>
    <t>127</t>
  </si>
  <si>
    <t>22</t>
  </si>
  <si>
    <t>17</t>
  </si>
  <si>
    <t>45</t>
  </si>
  <si>
    <t>455</t>
  </si>
  <si>
    <t>329</t>
  </si>
  <si>
    <t>25</t>
  </si>
  <si>
    <t>77</t>
  </si>
  <si>
    <t>106</t>
  </si>
  <si>
    <t>89</t>
  </si>
  <si>
    <t>126</t>
  </si>
  <si>
    <t>1.468</t>
  </si>
  <si>
    <t>1.171</t>
  </si>
  <si>
    <t>32</t>
  </si>
  <si>
    <t>112</t>
  </si>
  <si>
    <t>262</t>
  </si>
  <si>
    <t>407</t>
  </si>
  <si>
    <t>297</t>
  </si>
  <si>
    <t>3.938</t>
  </si>
  <si>
    <t>3.580</t>
  </si>
  <si>
    <t>43</t>
  </si>
  <si>
    <t>41</t>
  </si>
  <si>
    <t>166</t>
  </si>
  <si>
    <t>370</t>
  </si>
  <si>
    <t>494</t>
  </si>
  <si>
    <t>1.409</t>
  </si>
  <si>
    <t>450</t>
  </si>
  <si>
    <t>358</t>
  </si>
  <si>
    <t>13.878</t>
  </si>
  <si>
    <t>13.125</t>
  </si>
  <si>
    <t>246</t>
  </si>
  <si>
    <t>136</t>
  </si>
  <si>
    <t>663</t>
  </si>
  <si>
    <t>627</t>
  </si>
  <si>
    <t>1.613</t>
  </si>
  <si>
    <t>1.489</t>
  </si>
  <si>
    <t>662</t>
  </si>
  <si>
    <t>4.502</t>
  </si>
  <si>
    <t>2.236</t>
  </si>
  <si>
    <t>872</t>
  </si>
  <si>
    <t>79</t>
  </si>
  <si>
    <t>753</t>
  </si>
  <si>
    <t>4.849</t>
  </si>
  <si>
    <t>4.326</t>
  </si>
  <si>
    <t>184</t>
  </si>
  <si>
    <t>147</t>
  </si>
  <si>
    <t>1.202</t>
  </si>
  <si>
    <t>531</t>
  </si>
  <si>
    <t>458</t>
  </si>
  <si>
    <t>435</t>
  </si>
  <si>
    <t>798</t>
  </si>
  <si>
    <t>371</t>
  </si>
  <si>
    <t>16</t>
  </si>
  <si>
    <t>523</t>
  </si>
  <si>
    <t>MATRIMONIOS, POR LUGAR DE RESIDENCIA HABITUAL (REGIÓN) DE LA CONTRAYENTE, SEGÚN LUGAR DE RESIDENCIA HABITUAL DEL CONTRAYENTE (REGIÓN Y PROVINCIA).  2013</t>
  </si>
  <si>
    <t>LUGAR DE</t>
  </si>
  <si>
    <t>HABITUAL DEL</t>
  </si>
  <si>
    <t>Lugar de residencia de la contrayente (región)</t>
  </si>
  <si>
    <t xml:space="preserve">MATRIMONIOS, POR GRUPOS DE EDAD DE LA CONTRAYENTE, SEGÚN CONDICIÓN DE ACTIVIDAD Y GRAN GRUPO DE OCUPACIÓN   </t>
  </si>
  <si>
    <t>DEL CONTRAYENTE.  2013</t>
  </si>
  <si>
    <t>GRANDES</t>
  </si>
  <si>
    <t>DESCRIPCIÓN DE LOS GRANDES</t>
  </si>
  <si>
    <t xml:space="preserve">GRUPOS DE </t>
  </si>
  <si>
    <t xml:space="preserve">GRUPOS DE OCUPACIÓN </t>
  </si>
  <si>
    <t xml:space="preserve">MATRIMONIOS, POR GRUPOS DE EDAD DEL CONTRAYENTE, SEGÚN CONDICIÓN DE ACTIVIDAD Y GRAN GRUPO DE OCUPACIÓN  </t>
  </si>
  <si>
    <t>DE LA CONTRAYENTE.  2013</t>
  </si>
  <si>
    <t xml:space="preserve">DESCRIPCIÓN DEL GRANDES </t>
  </si>
  <si>
    <t xml:space="preserve">GRUPO DE OCUPACIÓN DE LA </t>
  </si>
  <si>
    <t xml:space="preserve">MATRIMONIOS, POR CONDICIÓN DE ACTIVIDAD Y GRAN GRUPO DE OCUPACIÓN DEL CONTRAYENTE, SEGÚN CONDICIÓN DE ACTIVIDAD Y GRAN GRUPO DE OCUPACIÓN </t>
  </si>
  <si>
    <t xml:space="preserve">GRAN GRUPO DE </t>
  </si>
  <si>
    <t xml:space="preserve">DESCRIPCIÓN DEL  </t>
  </si>
  <si>
    <t xml:space="preserve">OCUPACIÓN </t>
  </si>
  <si>
    <t xml:space="preserve">Grupo ocupacional </t>
  </si>
  <si>
    <t xml:space="preserve">Grupo inactividad </t>
  </si>
  <si>
    <t xml:space="preserve"> OCUPACIONAL DE </t>
  </si>
  <si>
    <t>LA CONTRAYENTE</t>
  </si>
  <si>
    <t>Profesionales científico e intelectual</t>
  </si>
  <si>
    <t xml:space="preserve">MATRIMONIOS, POR MES DE OCURRENCIA, SEGÚN ÁREA Y LUGAR DE RESIDENCIA </t>
  </si>
  <si>
    <t>HABITUAL DEL CONTRAYENTE (REGIÓN Y PROVINCIA).  2013</t>
  </si>
  <si>
    <t xml:space="preserve">MATRIMONIOS, POR MES DE OCURRENCIA, SEGÚN ÁREA Y LUGAR DE RESIDENCIA HABITUAL </t>
  </si>
  <si>
    <t>Serie histórica Defunciones neonatales, según región de residencia habitual de la madre, 2001-2013.</t>
  </si>
  <si>
    <t xml:space="preserve"> DEFUNCIONES NEONATALES, SEGÚN REGIÓN Y  PROVINCIA DE</t>
  </si>
  <si>
    <t xml:space="preserve"> RESIDENCIA HABITUAL DE LA MADRE. 2001-2013.</t>
  </si>
  <si>
    <t>Defunciones neonatales (número)</t>
  </si>
  <si>
    <t xml:space="preserve">MORTALIDAD </t>
  </si>
  <si>
    <t xml:space="preserve">DEFUNCIONES NEONATALES (MENORES DE 28 DÍAS), POR AÑO DE OCURRENCIA Y TASAS DE </t>
  </si>
  <si>
    <t>NEONATAL</t>
  </si>
  <si>
    <t xml:space="preserve">MORTALIDAD NEONATAL, SEGÚN LUGAR DE RESIDENCIA HABITUAL DE LA MADRE </t>
  </si>
  <si>
    <t>(REGIÓN Y PROVINCIA) 2009-2013.</t>
  </si>
  <si>
    <t>Defunciones  neonatales (menores de 28 días)</t>
  </si>
  <si>
    <t>Tasa bruta de mortalidad neonatal por 1000 nacidos vivos /¹</t>
  </si>
  <si>
    <r>
      <rPr>
        <b/>
        <sz val="7"/>
        <rFont val="Arial Narrow"/>
        <family val="2"/>
      </rPr>
      <t>1/</t>
    </r>
    <r>
      <rPr>
        <sz val="7"/>
        <rFont val="Arial Narrow"/>
        <family val="2"/>
      </rPr>
      <t xml:space="preserve">   Las tasas total país y de regiones, se calcularon con nacidos vivos corregidos, según el método inscripciones tardías. Las tasas de provincias, se calculan con  nacidos vivos sin corregir. (observados)</t>
    </r>
  </si>
  <si>
    <t>DEFUNCIONES NEONATALES (MENORES DE 28 DÍAS), POR MES DE OCURRENCIA, SEGÚN LUGAR DE RESIDENCIA</t>
  </si>
  <si>
    <t>ACTIVIDAD Y GRUPO DE EDAD DE LA MADRE.  2013</t>
  </si>
  <si>
    <t xml:space="preserve">CONDICIÓN  DE </t>
  </si>
  <si>
    <t xml:space="preserve">GRUPO DE EDAD </t>
  </si>
  <si>
    <t xml:space="preserve">DEFUNCIONES NEONATALES (MENORES DE 28 DÍAS), POR GRUPO DE EDAD DE LA MADRE, SEGÚN SEXO DEL FALLECIDO </t>
  </si>
  <si>
    <t>Y LUGAR DE RESIDENCIA HABITUAL DE LA MADRE (REGIÓN Y PROVINCIA).  2013</t>
  </si>
  <si>
    <t xml:space="preserve">SEXO, LUGAR DE </t>
  </si>
  <si>
    <t xml:space="preserve">HABITUAL DE LA MADRE  </t>
  </si>
  <si>
    <t>Defunciones neonatales (menores de 28 días), por año de ocurrencia y tasas  de mortalidad neonatal, según lugar de residencia habitual de la madre (región y provincia). 2009-2013</t>
  </si>
  <si>
    <t>Defunciones neonatales (menores de 28 días), por mes de ocurrencia, según lugar de residencia habitual de la madre (región y provincia). 2013</t>
  </si>
  <si>
    <t>Defunciones neonatales (menores de 28 días), por orden de hijos tenidos, según condición de actividad y grupos de edad de la madre. 2013</t>
  </si>
  <si>
    <t>Defunciones neonatales (menores de 28 días), por grupos de edad de la madre, según sexo del fallecido y lugar de residencia habitual de la madre (región y provincia). 2013</t>
  </si>
  <si>
    <t>Serie histórica defunciones menores de un año, según región y provincia de residencia habitual de la madre. 2001-2013</t>
  </si>
  <si>
    <t>SERIE HISTÓRICA: DEFUNCIONES MENORES DE 1 AÑO, SEGÚN REGIÓN Y PROVINCIA DE RESIDENCIA</t>
  </si>
  <si>
    <t xml:space="preserve">                                HABITUAL DE LA MADRE. 2001-2013</t>
  </si>
  <si>
    <t xml:space="preserve">DEFUNCIONES DE MENORES DE 1 AÑO POR AÑO DE OCURRENCIA Y TASAS DE </t>
  </si>
  <si>
    <t xml:space="preserve">MORTALIDAD INFANTIL, SEGÚN LUGAR DE RESIDENCIA HABITUAL DE LA MADRE </t>
  </si>
  <si>
    <t>(REGIÓN Y PROVINCIA)  2009-2013.</t>
  </si>
  <si>
    <r>
      <t>Tasa bruta de mortalidad infantil por 1000 nacidos vivos /</t>
    </r>
    <r>
      <rPr>
        <b/>
        <vertAlign val="superscript"/>
        <sz val="8"/>
        <rFont val="Arial Black"/>
        <family val="2"/>
      </rPr>
      <t>1</t>
    </r>
  </si>
  <si>
    <r>
      <rPr>
        <b/>
        <vertAlign val="superscript"/>
        <sz val="7"/>
        <rFont val="Arial Narrow"/>
        <family val="2"/>
      </rPr>
      <t>1</t>
    </r>
    <r>
      <rPr>
        <b/>
        <sz val="7"/>
        <rFont val="Arial Narrow"/>
        <family val="2"/>
      </rPr>
      <t xml:space="preserve">/ </t>
    </r>
    <r>
      <rPr>
        <sz val="7"/>
        <rFont val="Arial Narrow"/>
        <family val="2"/>
      </rPr>
      <t>La tasa total país y de regiones se calcularon con nacidos vivos corregidos, según el método de las inscripciones tardías; las tasas de provincias se calculan con  nacidos vivos sin corregir (observados).</t>
    </r>
  </si>
  <si>
    <t>Defunciones de menores de un año por año de ocurrencia y tasas de mortalidad infantil, según lugar de residencia habitual de la madre (región y provincia). 2009-2013</t>
  </si>
  <si>
    <t xml:space="preserve">DEFUNCIONES DE MENORES DE 1 AÑO, POR ÁREA  DE RESIDENCIA HABITUAL DE LA MADRE </t>
  </si>
  <si>
    <t>Y SEXO DEL FALLECIDO, SEGÚN ESTADO CIVIL Y GRUPO DE  EDAD  DE LA MADRE.  2013</t>
  </si>
  <si>
    <t xml:space="preserve">ESTADO CIVIL  Y </t>
  </si>
  <si>
    <t xml:space="preserve">    DE LA MADRE</t>
  </si>
  <si>
    <t xml:space="preserve">DEFUNCIONES DE MENORES DE 1 AÑO, POR EDAD SIMPLE DEL FALLECIDO, SEGÚN SEXO DEL FALLECIDO Y LUGAR DE </t>
  </si>
  <si>
    <t xml:space="preserve">SEXO DEL FALLECIDO Y </t>
  </si>
  <si>
    <t xml:space="preserve">HABITUAL DE LA MADRE </t>
  </si>
  <si>
    <t xml:space="preserve">DEFUNCIONES DE MENORES DE 1 AÑO, POR EDAD SIMPLE DEL FALLECIDO, SEGÚN SEXO DEL FALLECIDO Y LUGAR DE RESIDENCIA </t>
  </si>
  <si>
    <t>DEFUNCIONES DE MENORES DE 1 AÑO, POR EDAD SIMPLE DEL FALLECIDO, SEGÚN SEXO DEL FALLECIDO Y LUGAR DE RESIDENCIA HABITUAL DE LA MADRE</t>
  </si>
  <si>
    <t>SEGÚN CONDICIÓN DE ACTIVIDAD Y GRUPOS DE EDAD DE LA MADRE.  2013</t>
  </si>
  <si>
    <t xml:space="preserve">ACTIVIDAD Y GRUPO </t>
  </si>
  <si>
    <t>Años de estudio aprobados de la madre</t>
  </si>
  <si>
    <t xml:space="preserve">DEFUNCIONES DE MENORES DE 1 AÑO, POR AÑOS DE ESTUDIO APROBADOS  DE LA MADRE, </t>
  </si>
  <si>
    <t xml:space="preserve">DEFUNCIONES DE MENORES DE 1 AÑO, POR AÑOS DE ESTUDIO APROBADOS  DEL PADRE, </t>
  </si>
  <si>
    <t xml:space="preserve">ÁREA Y AÑOS DE </t>
  </si>
  <si>
    <t xml:space="preserve">DE LA MADRE    </t>
  </si>
  <si>
    <t>DEFUNCIONES DE MENORES DE 1  AÑO, POR GRUPO DE EDAD Y ESTADO CIVIL DE LA MADRE, SEGÚN SEXO DEL FALLECIDO Y LUGAR DE RESIDENCIA HABITUAL DE LA MADRE (REGIÓN Y PROVINCIA).  2013</t>
  </si>
  <si>
    <t xml:space="preserve">No </t>
  </si>
  <si>
    <t>DEFUNCIONES DE MENORES DE 1 AÑO, POR GRUPOS DE EDAD DEL FALLECIDO Y TIPO DE CERTIFICACIÓN, SEGÚN LUGAR</t>
  </si>
  <si>
    <t>DE RESIDENCIA HABITUAL DE LA MADRE (REGIÓN Y PROVINCIA).  2013</t>
  </si>
  <si>
    <t>Grupo de edad del fallecido y tipo de certificación</t>
  </si>
  <si>
    <t xml:space="preserve">MADRE </t>
  </si>
  <si>
    <t xml:space="preserve">DEFUNCIONES DE MENORES DE 1 AÑO, POR MES DE OCURRENCIA, SEGÚN ÁREA DE RESIDENCIA </t>
  </si>
  <si>
    <t>HABITUAL DE  LA MADRE Y EDAD SIMPLE DEL FALLECIDO.  2013</t>
  </si>
  <si>
    <t xml:space="preserve">ÁREA  DE RESIDENCIA </t>
  </si>
  <si>
    <t xml:space="preserve">HABITUAL DE LA MADRE Y </t>
  </si>
  <si>
    <t>EDAD SIMPLE</t>
  </si>
  <si>
    <t xml:space="preserve">DEFUNCIONES DE MENORES DE 1 AÑO, POR ORDEN DE HIJOS TENIDOS, SEGÚN CONDICIÓN  </t>
  </si>
  <si>
    <t>DE ACTIVIDAD Y GRUPO  DE  EDAD  DE LA MADRE.  2013</t>
  </si>
  <si>
    <t>DEFUNCIONES DE MENORES DE 1 AÑO, POR AÑOS DE ESTUDIO APROBADOS DE LA MADRE, SEGÚN CONDICIÓN DE ACTIVIDAD DE LA MADRE E INTERVALO DE PESO AL NACER DEL FALLECIDO.  2013</t>
  </si>
  <si>
    <t xml:space="preserve">ACTIVIDAD DE LA </t>
  </si>
  <si>
    <t>DEL FALLECIDO</t>
  </si>
  <si>
    <t xml:space="preserve">DEFUNCIONES DE MENORES DE 1 AÑO ( 28 DÍAS A 11 MESES), POR MES DE OCURRENCIA, SEGÚN LUGAR DE </t>
  </si>
  <si>
    <t>DEFUNCIONES DE MENORES DE 1  AÑO, POR ORDEN DE HIJOS TENIDOS, SEGÚN AÑO DE ESTUDIO APROBADOS Y GRUPO DE EDAD DE LA MADRE.  2013</t>
  </si>
  <si>
    <t>APROBADOS Y GRUPOS</t>
  </si>
  <si>
    <t>10  Hijos</t>
  </si>
  <si>
    <t xml:space="preserve"> y más</t>
  </si>
  <si>
    <t>SEGÚN SEXO DEL FALLECIDO Y GRUPO DE CAUSAS DE MUERTE.  2013</t>
  </si>
  <si>
    <t>SEXO DEL FALLECIDO Y</t>
  </si>
  <si>
    <t xml:space="preserve">GRUPO DE CAUSAS </t>
  </si>
  <si>
    <t>Descripción de los grupos de</t>
  </si>
  <si>
    <t>Lugar de residencia habitual de la madre (región)</t>
  </si>
  <si>
    <t>causas de muerte</t>
  </si>
  <si>
    <r>
      <t>A00-Y98  /</t>
    </r>
    <r>
      <rPr>
        <b/>
        <vertAlign val="superscript"/>
        <sz val="8"/>
        <color indexed="8"/>
        <rFont val="Arial Narrow"/>
        <family val="2"/>
      </rPr>
      <t xml:space="preserve">a </t>
    </r>
    <r>
      <rPr>
        <b/>
        <sz val="8"/>
        <color indexed="8"/>
        <rFont val="Arial Narrow"/>
        <family val="2"/>
      </rPr>
      <t xml:space="preserve">                                      </t>
    </r>
  </si>
  <si>
    <r>
      <t>A00-Y98  /</t>
    </r>
    <r>
      <rPr>
        <b/>
        <vertAlign val="superscript"/>
        <sz val="8"/>
        <color indexed="8"/>
        <rFont val="Arial Narrow"/>
        <family val="2"/>
      </rPr>
      <t xml:space="preserve">a </t>
    </r>
    <r>
      <rPr>
        <b/>
        <sz val="8"/>
        <color indexed="8"/>
        <rFont val="Arial Narrow"/>
        <family val="2"/>
      </rPr>
      <t xml:space="preserve">                                   </t>
    </r>
  </si>
  <si>
    <r>
      <t>A00-Y98  /</t>
    </r>
    <r>
      <rPr>
        <b/>
        <vertAlign val="superscript"/>
        <sz val="8"/>
        <color indexed="8"/>
        <rFont val="Arial Narrow"/>
        <family val="2"/>
      </rPr>
      <t xml:space="preserve">a  </t>
    </r>
    <r>
      <rPr>
        <b/>
        <sz val="8"/>
        <color indexed="8"/>
        <rFont val="Arial Narrow"/>
        <family val="2"/>
      </rPr>
      <t xml:space="preserve">                                     </t>
    </r>
  </si>
  <si>
    <r>
      <rPr>
        <vertAlign val="superscript"/>
        <sz val="8"/>
        <color indexed="8"/>
        <rFont val="Arial Narrow"/>
        <family val="2"/>
      </rPr>
      <t>a</t>
    </r>
    <r>
      <rPr>
        <sz val="6.95"/>
        <color indexed="8"/>
        <rFont val="Arial Narrow"/>
        <family val="2"/>
      </rPr>
      <t>/ Se excluyen las categorías S00-T98: traumatismos, envenenamientos y algunas otras consecuencias de causas externas.</t>
    </r>
  </si>
  <si>
    <t xml:space="preserve">                                HABITUAL DEL FALLECIDO. 2001-2013</t>
  </si>
  <si>
    <t xml:space="preserve">MORTALIDAD GENERAL </t>
  </si>
  <si>
    <t>DEFUNCIONES POR AÑO DE OCURRENCIA Y TASA BRUTA DE MORTALIDAD, SEGÚN LUGAR DE RESIDENCIA HABITUAL DEL FALLECIDO. 2013</t>
  </si>
  <si>
    <t>1.2.2.2.6-01:</t>
  </si>
  <si>
    <t>Tasa bruta de mortalidad por 1000 habitantes /¹</t>
  </si>
  <si>
    <t>HABITUAL DEL FALLECIDO  (REGIÓN Y PROVINCIA)</t>
  </si>
  <si>
    <t>1/  Para el cálculo de las tasas se utilizo la actualización de las estimaciones y proyecciones de población 2002-2020 INE.</t>
  </si>
  <si>
    <t>DEFUNCIONES POR MES DE OCURRENCIA, SEGÚN LUGAR DE RESIDENCIA HABITUAL DEL FALLECIDO</t>
  </si>
  <si>
    <t xml:space="preserve"> FALLECIDO </t>
  </si>
  <si>
    <t xml:space="preserve">DEFUNCIONES  POR ÁREA DE RESIDENCIA HABITUAL Y  SEXO DEL FALLECIDO, SEGÚN GRUPO DE EDAD </t>
  </si>
  <si>
    <t>Y EDAD SIMPLE DEL FALLECIDO.  2013</t>
  </si>
  <si>
    <t xml:space="preserve">DEFUNCIONES DE 5 AÑOS Y MÁS, POR AÑOS DE ESTUDIO APROBADOS, SEGÚN </t>
  </si>
  <si>
    <t>SEXO Y GRUPO DE EDAD DEL FALLECIDO.  2013</t>
  </si>
  <si>
    <t>SEXO Y GRUPO</t>
  </si>
  <si>
    <t xml:space="preserve">Años de estudio aprobados </t>
  </si>
  <si>
    <t>Sin</t>
  </si>
  <si>
    <t>instrucción</t>
  </si>
  <si>
    <t>Fuentes: INE</t>
  </si>
  <si>
    <t xml:space="preserve">DEFUNCIONES POR GRUPO DE EDAD DEL FALLECIDO, SEGÚN SEXO Y LUGAR DE RESIDENCIA HABITUAL </t>
  </si>
  <si>
    <t>DEL FALLECIDO (REGIÓN Y PROVINCIA).  2013</t>
  </si>
  <si>
    <t>Serie histórica Defunciones generales, según región y provincia de residencia habitual del fallecido. 2001-2013</t>
  </si>
  <si>
    <t>Defunciones por año de ocurrencia y tasa bruta de mortalidad, según lugar de residencia habitual del fallecido.2013</t>
  </si>
  <si>
    <t>Defunciones por mes de ocurrencia, según lugar de residencia habitual del fallecido (región y provincia). 2013</t>
  </si>
  <si>
    <t>Defunciones por área de residencia habitual y sexo del fallecido, según grupos de edad y edad simple del fallecido. 2013</t>
  </si>
  <si>
    <t>Defunciones  de 5 años y más, por años de estudio aprobados, según sexo y grupos de edad del fallecido. 2013</t>
  </si>
  <si>
    <t>Defunciones por grupos de edad del fallecido, según sexo y lugar de residencia habitual del fallecido (región y provincia). 2013</t>
  </si>
  <si>
    <t>Defunciones de 12 años y más, por área de residencia habitual y estado civil del fallecido, según sexo y grupos de edad del fallecido. 2013</t>
  </si>
  <si>
    <t>Defunciones por tipo de certificación y local del fallecimiento de: menores de un año, 1-4 años y  5 años y más, según lugar de residencia habitual del fallecido (región y provincia). 2013</t>
  </si>
  <si>
    <t>Defunciones por área de residencia habitual y tipo de certificación, según lugar de residencia habitual del fallecido (región y provincia). 2013</t>
  </si>
  <si>
    <t>Defunciones por tipo de certificación y porcentaje de certificación médica, según grupos de causas de muerte. 2013</t>
  </si>
  <si>
    <t>Defunciones por mes de ocurrencia, según grupos de causas de muerte. 2013</t>
  </si>
  <si>
    <t>Defunciones por tipo de certificación y grupos de edad del fallecido, según sexo y lista detallada de causas de muerte. 2013</t>
  </si>
  <si>
    <t>Defunciones  de 12 años y más, por condición de actividad y gran grupo de ocupación, según sexo y grupos de edad del fallecido. 2013</t>
  </si>
  <si>
    <t>Defunciones por año de ocurrencia, en número y porcentaje de fallecidos, según grandes grupos de causas de muerte. 2009-2013</t>
  </si>
  <si>
    <t>Defunciones por grupos de edad del fallecido, según sexo y lista abreviada de causas de muerte. 2013</t>
  </si>
  <si>
    <t>Defunciones por lugar de residencia habitual del fallecido (región), según grupos de causas de muerte y sexo. 2013</t>
  </si>
  <si>
    <t>Defunciones de 12 años y más, por área de residencia habitual y estado civil del fallecido, según sexo, condición de actividad y categoría ocupacional del fallecido. 2013</t>
  </si>
  <si>
    <t>Defunciones por lugar de residencia habitual (región) y sexo del fallecido, según grupos de causas de muerte. 2013</t>
  </si>
  <si>
    <t>Defunciones de 12 años y más, por condición de actividad y gran grupo de ocupación, según sexo y grupos de edad del fallecido. 2013</t>
  </si>
  <si>
    <t>SEGÚN SEXO Y GRUPO DE EDAD .  2013</t>
  </si>
  <si>
    <t xml:space="preserve">SEXO Y GRUPO </t>
  </si>
  <si>
    <t xml:space="preserve">Área de residencia habitual y estado civil </t>
  </si>
  <si>
    <t>Nota:</t>
  </si>
  <si>
    <t>La variable otro en estado civil, se refiere a los estados civiles judicialmente separado y divorciados.</t>
  </si>
  <si>
    <t>DE RESIDENCIA HABITUAL DEL FALLECIDO (REGIÓN Y PROVINCIA).  2013</t>
  </si>
  <si>
    <t xml:space="preserve">Tipo de certificación y local del fallecimiento </t>
  </si>
  <si>
    <t xml:space="preserve">DEFUNCIONES POR ÁREA DE RESIDENCIA HABITUAL Y TIPO DE CERTIFICACIÓN, SEGÚN LUGAR DE RESIDENCIA HABITUAL DEL FALLECIDO </t>
  </si>
  <si>
    <t>DEFUNCIONES POR TIPO DE CERTIFICACIÓN Y PORCENTAJE DE CERTIFICACIÓN MÉDICA, SEGÚN GRUPOS DE CAUSAS DE MUERTE.  2013</t>
  </si>
  <si>
    <t>GRUPOS DE</t>
  </si>
  <si>
    <t>Descripción de los grupos de causas de muerte</t>
  </si>
  <si>
    <t>DEFUNCIONES POR MES DE OCURRENCIA, SEGÚN GRUPO DE CAUSAS DE MUERTE.  2013</t>
  </si>
  <si>
    <t>GRUPO DE</t>
  </si>
  <si>
    <t>Descripción de los grupos de causa de muerte</t>
  </si>
  <si>
    <t xml:space="preserve">A00 - Y98           </t>
  </si>
  <si>
    <t>DEFUNCIONES POR TIPO DE CERTIFICACIÓN Y GRUPO DE EDAD DEL FALLECIDO, SEGÚN SEXO Y LISTA DETALLADA DE CAUSAS DE MUERTE.  2013</t>
  </si>
  <si>
    <t xml:space="preserve">CÓDIGO DE </t>
  </si>
  <si>
    <t>Grupo de edad del fallecido</t>
  </si>
  <si>
    <t>Descripción de lista detallada de causas de muerte</t>
  </si>
  <si>
    <t>Mayores de un año</t>
  </si>
  <si>
    <t>Fiebres tifoidea y paratifoidea</t>
  </si>
  <si>
    <t>A08</t>
  </si>
  <si>
    <t>Infecciones intestinales debidas a virus y a otros</t>
  </si>
  <si>
    <t>organismos especificados</t>
  </si>
  <si>
    <t>A30</t>
  </si>
  <si>
    <t>Lepra (enfermedad de hansen)</t>
  </si>
  <si>
    <t>A35</t>
  </si>
  <si>
    <t>Otros tétanos</t>
  </si>
  <si>
    <t>A48</t>
  </si>
  <si>
    <t>Otras enfermedades bacterianas, no clasificadas en</t>
  </si>
  <si>
    <t>A51</t>
  </si>
  <si>
    <t>Sífilis precoz</t>
  </si>
  <si>
    <t>A87</t>
  </si>
  <si>
    <t>Meningitis viral</t>
  </si>
  <si>
    <t>B26</t>
  </si>
  <si>
    <t>Parotiditis infecciosa</t>
  </si>
  <si>
    <t>B87</t>
  </si>
  <si>
    <t>Miasis</t>
  </si>
  <si>
    <t>B92</t>
  </si>
  <si>
    <t>Secuelas de lepra</t>
  </si>
  <si>
    <t>C12</t>
  </si>
  <si>
    <t>Tumor maligno del seno piriforme</t>
  </si>
  <si>
    <t>C33</t>
  </si>
  <si>
    <t>Tumor maligno de la traquea</t>
  </si>
  <si>
    <t>C46</t>
  </si>
  <si>
    <t>Sarcoma de Kaposi</t>
  </si>
  <si>
    <t>C86</t>
  </si>
  <si>
    <t>Linfoma blástico de células NK y Linfoma</t>
  </si>
  <si>
    <t>angioinmunoblástico de células T</t>
  </si>
  <si>
    <t>D04</t>
  </si>
  <si>
    <t>Carcinoma in situ de la piel</t>
  </si>
  <si>
    <t>D19</t>
  </si>
  <si>
    <t>Tumores benignos del tejido mesotelial</t>
  </si>
  <si>
    <t>D20</t>
  </si>
  <si>
    <t>Tumor benigno del tejido blando del peritoneo y</t>
  </si>
  <si>
    <t>del retroperitoneo</t>
  </si>
  <si>
    <t>D21</t>
  </si>
  <si>
    <t>Otros tumores benignos del tejido conjuntivo y de</t>
  </si>
  <si>
    <t>los tejidos blandos</t>
  </si>
  <si>
    <t>D24</t>
  </si>
  <si>
    <t>Tumor benigno de la mama</t>
  </si>
  <si>
    <t>D25</t>
  </si>
  <si>
    <t>Leiomioma del útero</t>
  </si>
  <si>
    <t>D36</t>
  </si>
  <si>
    <t>Tumor benigno de otros sitios y de los no especi-</t>
  </si>
  <si>
    <t>ficados</t>
  </si>
  <si>
    <t>D51</t>
  </si>
  <si>
    <t>Anemia por deficiencia de vitamina B12</t>
  </si>
  <si>
    <t>D52</t>
  </si>
  <si>
    <t>Anemia por deficiencia de folatos</t>
  </si>
  <si>
    <t>D56</t>
  </si>
  <si>
    <t>Talasemia</t>
  </si>
  <si>
    <t>D80</t>
  </si>
  <si>
    <t>Inmunodeficiencia con predominio de defectos de</t>
  </si>
  <si>
    <t>los anticuerpos</t>
  </si>
  <si>
    <t>E15</t>
  </si>
  <si>
    <t>Coma hipoglicemico no diabético</t>
  </si>
  <si>
    <t>E22</t>
  </si>
  <si>
    <t>Hiperfuncion de la glándula hipófisis</t>
  </si>
  <si>
    <t>E44</t>
  </si>
  <si>
    <t>Desnutrición proteicocalórica de grado moderado y</t>
  </si>
  <si>
    <t>F05</t>
  </si>
  <si>
    <t>Delirio, no inducido por alcohol ni (o) por otras</t>
  </si>
  <si>
    <t>sustancias psicoactivas</t>
  </si>
  <si>
    <t>F40</t>
  </si>
  <si>
    <t>Trastornos fóbicos de ansiedad</t>
  </si>
  <si>
    <t>F41</t>
  </si>
  <si>
    <t>Otros trastornos de ansiedad</t>
  </si>
  <si>
    <t>F44</t>
  </si>
  <si>
    <t>Trastornos disociativos (de conversión)</t>
  </si>
  <si>
    <t>F71</t>
  </si>
  <si>
    <t>Retraso mental moderado</t>
  </si>
  <si>
    <t>G08</t>
  </si>
  <si>
    <t>Flebitis y tromboflebitis intracraneal e intrarra-</t>
  </si>
  <si>
    <t>quídea</t>
  </si>
  <si>
    <t>G50</t>
  </si>
  <si>
    <t>Trastornos del nervio trigémino</t>
  </si>
  <si>
    <t>H05</t>
  </si>
  <si>
    <t>Trastornos de la órbita</t>
  </si>
  <si>
    <t>H49</t>
  </si>
  <si>
    <t>Estrabismo paralítico</t>
  </si>
  <si>
    <t>I22</t>
  </si>
  <si>
    <t>Infarto subsecuente del miocardio</t>
  </si>
  <si>
    <t>I46</t>
  </si>
  <si>
    <t>Paro cardíaco</t>
  </si>
  <si>
    <t>J02</t>
  </si>
  <si>
    <t>Faringitis aguda</t>
  </si>
  <si>
    <t>J03</t>
  </si>
  <si>
    <t>Amigdalitis aguda</t>
  </si>
  <si>
    <t>J06</t>
  </si>
  <si>
    <t>Infecciones agudas de las vías respiratorias supe-</t>
  </si>
  <si>
    <t>riores, de sitios múltiples o no especificados</t>
  </si>
  <si>
    <t>J09</t>
  </si>
  <si>
    <t>Influenza debida a virus de la influenza aviar</t>
  </si>
  <si>
    <t xml:space="preserve">identificado (gripe aviar) y  AH1N1
</t>
  </si>
  <si>
    <t>J35</t>
  </si>
  <si>
    <t>Enfermedades crónicas de las amígdalas y de las</t>
  </si>
  <si>
    <t>adenoides</t>
  </si>
  <si>
    <t>J60</t>
  </si>
  <si>
    <t>Neumoconiosis de los mineros del carbón</t>
  </si>
  <si>
    <t>J68</t>
  </si>
  <si>
    <t>Afecciones respiratorias debidas a inhalación de</t>
  </si>
  <si>
    <t>gases, humos, vapores y sustancias químicas</t>
  </si>
  <si>
    <t>J70</t>
  </si>
  <si>
    <t>Afecciones respiratorias debidas a otros agentes</t>
  </si>
  <si>
    <t>externos</t>
  </si>
  <si>
    <t>J82</t>
  </si>
  <si>
    <t>Eosinofilia pulmonar, no clasificada en otra parte</t>
  </si>
  <si>
    <t>K04</t>
  </si>
  <si>
    <t>Enfermedades de la pulpa y de los tejidos periapi-</t>
  </si>
  <si>
    <t>cales</t>
  </si>
  <si>
    <t>K10</t>
  </si>
  <si>
    <t>Otras enfermedades de los maxilares</t>
  </si>
  <si>
    <t>K11</t>
  </si>
  <si>
    <t>Enfermedades de las glándulas salivales</t>
  </si>
  <si>
    <t>K12</t>
  </si>
  <si>
    <t>Estomatitis y lesiones afines</t>
  </si>
  <si>
    <t>K28</t>
  </si>
  <si>
    <t>Ulcera gastroyeyunal</t>
  </si>
  <si>
    <t>K60</t>
  </si>
  <si>
    <t>Fisura y fístula de las regiones anal y rectal</t>
  </si>
  <si>
    <t>K86</t>
  </si>
  <si>
    <t>Otras enfermedades del páncreas</t>
  </si>
  <si>
    <t>L81</t>
  </si>
  <si>
    <t>Otros trastornos de la pigmentación</t>
  </si>
  <si>
    <t>L90</t>
  </si>
  <si>
    <t>Trastornos atróficos de la piel</t>
  </si>
  <si>
    <t>M18</t>
  </si>
  <si>
    <t>Artrosis de la primera articulación carpometacar-</t>
  </si>
  <si>
    <t>piana</t>
  </si>
  <si>
    <t>M84</t>
  </si>
  <si>
    <t>Trastornos de la continuidad del hueso</t>
  </si>
  <si>
    <t>M87</t>
  </si>
  <si>
    <t>Osteonecrosis</t>
  </si>
  <si>
    <t>M88</t>
  </si>
  <si>
    <t>Enfermedad de Paget de los huesos (osteítis defor-</t>
  </si>
  <si>
    <t>mante)</t>
  </si>
  <si>
    <t>N00</t>
  </si>
  <si>
    <t>Síndrome nefrítico agudo</t>
  </si>
  <si>
    <t>N01</t>
  </si>
  <si>
    <t>Síndrome nefrítico rápidamente progresivo</t>
  </si>
  <si>
    <t>N21</t>
  </si>
  <si>
    <t>Calculo de las vías urinarias inferiores</t>
  </si>
  <si>
    <t>N26</t>
  </si>
  <si>
    <t>Riñón contraído, no especificado</t>
  </si>
  <si>
    <t>N34</t>
  </si>
  <si>
    <t>Uretritis y síndrome uretral</t>
  </si>
  <si>
    <t>N48</t>
  </si>
  <si>
    <t>Otros trastornos del pene</t>
  </si>
  <si>
    <t>N92</t>
  </si>
  <si>
    <t>Menstruación excesiva, frecuente e irregular</t>
  </si>
  <si>
    <t>N93</t>
  </si>
  <si>
    <t>Otras hemorragias uterinas o vaginales anormales</t>
  </si>
  <si>
    <t>O13</t>
  </si>
  <si>
    <t>zo) sin proteinuria significativa</t>
  </si>
  <si>
    <t>O72</t>
  </si>
  <si>
    <t>Hemorragia postparto</t>
  </si>
  <si>
    <t>P35</t>
  </si>
  <si>
    <t>Enfermedades virales congénitas</t>
  </si>
  <si>
    <t>P76</t>
  </si>
  <si>
    <t>Otras obstrucciones intestinales del recién nacido</t>
  </si>
  <si>
    <t>Otras afecciones originadas en el periodo perina-</t>
  </si>
  <si>
    <t>Q34</t>
  </si>
  <si>
    <t>Otras malformaciones congénitas del sistema respi-</t>
  </si>
  <si>
    <t>Otras deformidades osteomusculares congénitas</t>
  </si>
  <si>
    <t>Q73</t>
  </si>
  <si>
    <t>Defectos por reducción de miembro no especificado</t>
  </si>
  <si>
    <t>Q76</t>
  </si>
  <si>
    <t>Malformaciones congénitas de la columna vertebral</t>
  </si>
  <si>
    <t>y del tórax óseo</t>
  </si>
  <si>
    <t>Q80</t>
  </si>
  <si>
    <t>Ictiosis congénita</t>
  </si>
  <si>
    <t>R00</t>
  </si>
  <si>
    <t>Anormalidades del latido cardíacos</t>
  </si>
  <si>
    <t>R02</t>
  </si>
  <si>
    <t>Gangrena, no clasificada en otra parte</t>
  </si>
  <si>
    <t>R11</t>
  </si>
  <si>
    <t>Náusea y vómito</t>
  </si>
  <si>
    <t>R26</t>
  </si>
  <si>
    <t>Anormalidades de la marcha y de la movilidad</t>
  </si>
  <si>
    <t>R63</t>
  </si>
  <si>
    <t>Síntomas y signos concernientes a la alimentación</t>
  </si>
  <si>
    <t>y a la ingestión de líquidos</t>
  </si>
  <si>
    <t>V12</t>
  </si>
  <si>
    <t>motor de dos o de tres ruedas</t>
  </si>
  <si>
    <t>V45</t>
  </si>
  <si>
    <t>con tren o con vehículo de rieles</t>
  </si>
  <si>
    <t>V57</t>
  </si>
  <si>
    <t>colisión con objeto fijo o estacionado</t>
  </si>
  <si>
    <t>V77</t>
  </si>
  <si>
    <t>objeto fijo o estacionado</t>
  </si>
  <si>
    <t>V86</t>
  </si>
  <si>
    <t>Ocupante de vehículo especial para todo terreno o</t>
  </si>
  <si>
    <t>de otro vehículo de motor para uso fuera de la carretera lesionado en accidente de transporte</t>
  </si>
  <si>
    <t>V91</t>
  </si>
  <si>
    <t>Accidente de embarcación que causa otros tipos de</t>
  </si>
  <si>
    <t>traumatismo</t>
  </si>
  <si>
    <t>V92</t>
  </si>
  <si>
    <t>Ahogamiento y sumersión relacionados con transpor-</t>
  </si>
  <si>
    <t>te por agua, sin accidente de la embarcación</t>
  </si>
  <si>
    <t>W00</t>
  </si>
  <si>
    <t>Caída en el mismo nivel por hielo o nieve</t>
  </si>
  <si>
    <t>W01</t>
  </si>
  <si>
    <t>Caída en el mismo nivel por deslizamiento, trope-</t>
  </si>
  <si>
    <t>zón y traspié</t>
  </si>
  <si>
    <t>W06</t>
  </si>
  <si>
    <t>Caída que implica cama</t>
  </si>
  <si>
    <t>W11</t>
  </si>
  <si>
    <t>Caída en o desde escaleras manuales</t>
  </si>
  <si>
    <t>W14</t>
  </si>
  <si>
    <t>Caída desde un árbol</t>
  </si>
  <si>
    <t>W15</t>
  </si>
  <si>
    <t>Caída desde peñasco</t>
  </si>
  <si>
    <t>W16</t>
  </si>
  <si>
    <t>Salto o zambullida dentro del agua, que causa otro</t>
  </si>
  <si>
    <t>traumatismo, sin sumersión ni ahogamiento</t>
  </si>
  <si>
    <t>W24</t>
  </si>
  <si>
    <t>Contacto traumático con dispositivos de elevación</t>
  </si>
  <si>
    <t>y transmisión, no clasificados en otra parte</t>
  </si>
  <si>
    <t>W44</t>
  </si>
  <si>
    <t>Cuerpo extraño que penetra por el ojo o por orifi-</t>
  </si>
  <si>
    <t>cio natural</t>
  </si>
  <si>
    <t>W78</t>
  </si>
  <si>
    <t>Inhalación de contenidos gástricos</t>
  </si>
  <si>
    <t>X08</t>
  </si>
  <si>
    <t>Exposición a otros humos, fuegos o llamas especi-</t>
  </si>
  <si>
    <t>X15</t>
  </si>
  <si>
    <t>Contacto con utensilios domésticos calientes</t>
  </si>
  <si>
    <t>X16</t>
  </si>
  <si>
    <t>Contacto con radiadores, cañerías y artefactos</t>
  </si>
  <si>
    <t>para calefacción, calientes</t>
  </si>
  <si>
    <t>X21</t>
  </si>
  <si>
    <t>Contacto traumático con arañas venenosas</t>
  </si>
  <si>
    <t>X36</t>
  </si>
  <si>
    <t>Víctima de avalancha, de derrumbe y de otros movi-</t>
  </si>
  <si>
    <t>mientos de tierra</t>
  </si>
  <si>
    <t>X40</t>
  </si>
  <si>
    <t>analgésicos no narcóticos, a antipireticos y a antirreumáticos</t>
  </si>
  <si>
    <t>X54</t>
  </si>
  <si>
    <t>Privación de agua</t>
  </si>
  <si>
    <t>X65</t>
  </si>
  <si>
    <t>y exposición al alcohol</t>
  </si>
  <si>
    <t>X81</t>
  </si>
  <si>
    <t>Lesión autoinfligida intencionalmente por arrojar-</t>
  </si>
  <si>
    <t>se o colocarse delante de objeto en movimiento</t>
  </si>
  <si>
    <t>X83</t>
  </si>
  <si>
    <t>Lesión autoinfligida intencionalmente por otros</t>
  </si>
  <si>
    <t>medios especificados</t>
  </si>
  <si>
    <t>Y03</t>
  </si>
  <si>
    <t>Agresión por colisión de vehículo de motor</t>
  </si>
  <si>
    <t>Y04</t>
  </si>
  <si>
    <t>Agresión con fuerza corporal</t>
  </si>
  <si>
    <t>Y08</t>
  </si>
  <si>
    <t>Agresión por otros medios especificados</t>
  </si>
  <si>
    <t>Y40</t>
  </si>
  <si>
    <t>Efectos adversos de antibióticos sistemicos</t>
  </si>
  <si>
    <t>Y85</t>
  </si>
  <si>
    <t>Secuelas de accidentes de transporte</t>
  </si>
  <si>
    <t>Y87</t>
  </si>
  <si>
    <t>Secuelas de lesiones autoinfligidas intencional-</t>
  </si>
  <si>
    <t>mente, de agresiones y de eventos de intención no determinada</t>
  </si>
  <si>
    <t xml:space="preserve">DEFUNCIONES DE 12 AÑOS Y MÁS, POR CONDICIÓN DE ACTIVIDAD Y GRUPO DE OCUPACIÓN, SEGÚN SEXO Y </t>
  </si>
  <si>
    <t>GRUPO DE EDAD DEL FALLECIDO.  2013</t>
  </si>
  <si>
    <t xml:space="preserve">Gran grupo de ocupación </t>
  </si>
  <si>
    <t>FALLECIDOS, SEGÚN GRANDES GRUPOS DE CAUSAS DE MUERTE. 2009-2013</t>
  </si>
  <si>
    <t>Descripción de los grandes grupos de causas de muerte</t>
  </si>
  <si>
    <t>Enfermedades del sistema  circulatorio</t>
  </si>
  <si>
    <t>Enfermedades del sistema  digestivo</t>
  </si>
  <si>
    <r>
      <t>Síntomas, Signos y hallazgos anormales clínicos, NCOP /</t>
    </r>
    <r>
      <rPr>
        <vertAlign val="superscript"/>
        <sz val="8"/>
        <rFont val="Arial Narrow"/>
        <family val="2"/>
      </rPr>
      <t>1</t>
    </r>
  </si>
  <si>
    <t>Ciertas enfermedades Infecciosas y parasitarias</t>
  </si>
  <si>
    <t>Enfermedades del sistema  genitourinario</t>
  </si>
  <si>
    <r>
      <rPr>
        <b/>
        <vertAlign val="superscript"/>
        <sz val="7"/>
        <rFont val="Arial Narrow"/>
        <family val="2"/>
      </rPr>
      <t>a</t>
    </r>
    <r>
      <rPr>
        <b/>
        <sz val="7"/>
        <rFont val="Arial Narrow"/>
        <family val="2"/>
      </rPr>
      <t>/</t>
    </r>
    <r>
      <rPr>
        <sz val="7"/>
        <rFont val="Arial Narrow"/>
        <family val="2"/>
      </rPr>
      <t>No se presenta el grupo del Capítulo XIX  "Traumatismos, envenenamientos y algunas otras consecuencias de causas externas ( S00-T98), debido a que no utilizan las causas básicas de</t>
    </r>
  </si>
  <si>
    <t>DEFUNCIONES POR GRUPO DE EDAD DEL FALLECIDO, SEGÚN SEXO Y LISTA ABREVIADA DE CAUSAS DE MUERTE.  2013</t>
  </si>
  <si>
    <t>CODIGO DEL GRUPO DE CAUSAS DE MUERTE (CIE10)</t>
  </si>
  <si>
    <t>SEXO Y LISTA ABREVIADA DE CAUSA DE MUERTE SEGÚN CLASIFICADOR INTERNACIONAL CIE-10</t>
  </si>
  <si>
    <t>A00-T99</t>
  </si>
  <si>
    <t>Fiebre  tifoidea y paratifoidea</t>
  </si>
  <si>
    <t>Otras enfermedades infecciosas intestinales</t>
  </si>
  <si>
    <t>Tos ferina</t>
  </si>
  <si>
    <t>Infecciones meningocócicas</t>
  </si>
  <si>
    <t>Tétanos</t>
  </si>
  <si>
    <t>Septicemia</t>
  </si>
  <si>
    <t>Sarampión</t>
  </si>
  <si>
    <t>Todas las demas enfermedades infecciosas y parasitarias</t>
  </si>
  <si>
    <t>Enfermedades por virus de la inmunodeficiencia humana</t>
  </si>
  <si>
    <t>Tumor maligno de la unión rectosigmoidea,del recto, del ano y del conducto anal</t>
  </si>
  <si>
    <t>Tumor maligno de la vesícula biliar, de otras partes y de la no especificadas de las vías biliares</t>
  </si>
  <si>
    <t>Tumor maligno de la tráquea, de los bronquios y del pulmón</t>
  </si>
  <si>
    <t>Leucemia</t>
  </si>
  <si>
    <t>COO-C15,C17,C22,C25-C26,C30-C32,C37-C41,C43-C49,C51-C52,C54-C58,C60,C62-C86,C88,C90,C96-C97</t>
  </si>
  <si>
    <t>Todos los demás tumores malignos</t>
  </si>
  <si>
    <t>Diabetes mellitus</t>
  </si>
  <si>
    <t>Marasmo nutricional</t>
  </si>
  <si>
    <t>Demás formas de desnutrición</t>
  </si>
  <si>
    <t>Anemias</t>
  </si>
  <si>
    <t>Transtornos mentales y del comportamiento</t>
  </si>
  <si>
    <t>Meningitis bacteriana, excepto meningocócica</t>
  </si>
  <si>
    <t>Fiebre reumática aguda</t>
  </si>
  <si>
    <t>Enfermedades cardíacas reumáticas crónicas</t>
  </si>
  <si>
    <t>Enfermedades hipertensivas</t>
  </si>
  <si>
    <t>Otras enfermedades isquémicas del corazón</t>
  </si>
  <si>
    <t>Enfermedades cerebrovasculares</t>
  </si>
  <si>
    <t>Otras enfermedades del sistema circulatorio</t>
  </si>
  <si>
    <t>Neumonía</t>
  </si>
  <si>
    <t>Influenza</t>
  </si>
  <si>
    <t>Enfermedades crónicas de las vías respiratorias inferiores</t>
  </si>
  <si>
    <t>Ulceras gástrica, péptica y duodenal</t>
  </si>
  <si>
    <t>Apendicitis</t>
  </si>
  <si>
    <t>Enfermedades del peritoneo</t>
  </si>
  <si>
    <t>Enfermedad alcohólica, cirrosis y otras enfermedades crónicas del hígado</t>
  </si>
  <si>
    <t>Enfermedades glomerulares del riñón</t>
  </si>
  <si>
    <t>Embarazo terminado en aborto</t>
  </si>
  <si>
    <t>Causas obstétricas directas</t>
  </si>
  <si>
    <t>Causas obstétricas indirectas</t>
  </si>
  <si>
    <t xml:space="preserve"> Malformaciones congénitas, deformidades y anomalías cromosómicas</t>
  </si>
  <si>
    <t>Traumatismo del nacimiento</t>
  </si>
  <si>
    <t>Otras afecciones originadas en el período perinatal</t>
  </si>
  <si>
    <t>Síntomas, signos y hallazgos anormales clínicos y de laboratorio, NCOP</t>
  </si>
  <si>
    <t>Todas las demás enfermedades</t>
  </si>
  <si>
    <t>S00-T99</t>
  </si>
  <si>
    <t>Causas externas de mortalidad (S00-T99)</t>
  </si>
  <si>
    <t>Accidentes de transporte</t>
  </si>
  <si>
    <t>Envenenamiento accidental por, y exposición a sustancias nocivas</t>
  </si>
  <si>
    <t>Contratiempos durante la atención médica, reacciones anormales y complicaciones ulteriores</t>
  </si>
  <si>
    <t>Caídas accidentales</t>
  </si>
  <si>
    <t>Exposición al humo, fuego y llamas</t>
  </si>
  <si>
    <t>Otros accidentes, incluso las secuelas</t>
  </si>
  <si>
    <t>Drogas y medicamentos que causan efectos adversos en su uso terapéutico</t>
  </si>
  <si>
    <t>Lesiones autoinfligidas intencionalmente</t>
  </si>
  <si>
    <t>Agresiones</t>
  </si>
  <si>
    <t>Eventos de intención no determinada</t>
  </si>
  <si>
    <t>Las demás causas externas de mortalidad</t>
  </si>
  <si>
    <t>CODIGO DEL GRUPO DE CAUSAS DE MUERTE (CIE-10)</t>
  </si>
  <si>
    <t>DEFUNCIONES POR LUGAR DE RESIDENCIA HABITUAL DEL FALLECIDO (REGIÓN), SEGÚN GRUPOS DE CAUSAS DE MUERTE Y SEXO.  2013</t>
  </si>
  <si>
    <t>CÓDIGO DE LOS</t>
  </si>
  <si>
    <t>Grupos de causas de muerte</t>
  </si>
  <si>
    <t>A00 - Y98</t>
  </si>
  <si>
    <t xml:space="preserve">DEFUNCIONES DE 12 AÑOS Y MÁS, POR ÁREA DE RESIDENCIA HABITUAL Y ESTADO CIVIL DEL FALLECIDO, SEGÚN SEXO </t>
  </si>
  <si>
    <t>Y CATEGORÍA  OCUPACIONAL DEL FALLECIDO. AÑO  2013</t>
  </si>
  <si>
    <t>SEXO Y CATEGORÍA</t>
  </si>
  <si>
    <t xml:space="preserve">Área de residencia habitual  y  estado civil del fallecido </t>
  </si>
  <si>
    <t>OCUPACIONAL DEL FALLECIDO</t>
  </si>
  <si>
    <t xml:space="preserve">     Empleador o patrón</t>
  </si>
  <si>
    <t>Nota: La variable otro en estado civil, se refiere a los estados civiles judicialmente separado y divorciados.</t>
  </si>
  <si>
    <t>DEFUNCIONES POR LUGAR DE RESIDENCIA HABITUAL (REGIÓN) Y SEXO DEL FALLECIDO, SEGÚN GRUPO DE CAUSAS DE MUERTE.  2013</t>
  </si>
  <si>
    <t>Lugar de residencia habitual (región) y sexo del fallecido</t>
  </si>
  <si>
    <t>Enfermedades de la sangre y de los órganos hematopoyéticos y</t>
  </si>
  <si>
    <t>Enfermedades de las glándulas endocrinas, de la nutrición  y</t>
  </si>
  <si>
    <t xml:space="preserve">SEXO  Y GRUPO </t>
  </si>
  <si>
    <t>DE EDAD DEL</t>
  </si>
  <si>
    <t xml:space="preserve">Fuerzas armadas y de orden
</t>
  </si>
  <si>
    <t xml:space="preserve">Profesionales científicos e intelectuales
</t>
  </si>
  <si>
    <t xml:space="preserve">SERIE HISTÓRICA: DEFUNCIONES FETALES, SEGÚN REGIÓN Y PROVINCIA DE RESIDENCIA HABITUAL DE LA MADRE. </t>
  </si>
  <si>
    <t xml:space="preserve">                                 2001-2013</t>
  </si>
  <si>
    <t>Defunciones fetales</t>
  </si>
  <si>
    <t>Tasas de mortinatalidad por mil nacidos vivos/1</t>
  </si>
  <si>
    <r>
      <rPr>
        <b/>
        <sz val="7"/>
        <rFont val="Verdana"/>
        <family val="2"/>
      </rPr>
      <t>/1</t>
    </r>
    <r>
      <rPr>
        <sz val="7"/>
        <rFont val="Verdana"/>
        <family val="2"/>
      </rPr>
      <t xml:space="preserve">   Las  tasa total  país y de regiones se calcularon con nacidos vivos corregidos, según el método de las inscripciones tardía;  las tasas de provincias se calculan con  nacidos vivos sin corregir (observados).</t>
    </r>
  </si>
  <si>
    <t xml:space="preserve">DEFUNCIONES FETALES POR MES DE OCURRENCIA, SEGÚN LUGAR DE RESIDENCIA HABITUAL </t>
  </si>
  <si>
    <t xml:space="preserve">DEFUNCIONES FETALES POR ÁREA  DE RESIDENCIA HABITUAL DE LA MADRE Y SEXO DEL NONATO, SEGÚN ESTADO CIVIL </t>
  </si>
  <si>
    <t>Y GRUPO DE EDAD DE LA MADRE.  2013</t>
  </si>
  <si>
    <t xml:space="preserve"> Y GRUPO </t>
  </si>
  <si>
    <t xml:space="preserve">DEFUNCIONES FETALES POR DURACION DE LA GESTACION, SEGÚN ESTADO </t>
  </si>
  <si>
    <t>CIVIL DE LA MADRE E INTERVALO DE PESO DEL NONATO.  2013</t>
  </si>
  <si>
    <t>DEFUNCIONES FETALES POR ORDEN DE HIJOS TENIDOS, SEGÚN CONDICIÓN DE</t>
  </si>
  <si>
    <t>ACTIVIDAD Y GRUPO</t>
  </si>
  <si>
    <t xml:space="preserve">DE EDAD DE </t>
  </si>
  <si>
    <t>DEFUNCIONES FETALES POR OCURRENCIA Y RESIDENCIA HABITUAL DE LA MADRE</t>
  </si>
  <si>
    <t>LOCAL DEL PARTO Y TIPO DE ATENCIÓN, SEGÚN REGIÓN Y PROVINCIA.  2013</t>
  </si>
  <si>
    <t>Hospital o clínica</t>
  </si>
  <si>
    <t>DEFUNCIONES FETALES POR DURACION DE LA GESTACIÓN Y SEXO DEL NONATO, SEGÚN CAUSAS DE MUERTE.  2013</t>
  </si>
  <si>
    <t>DESCRIPCIÓN DE LOS GRUPOS</t>
  </si>
  <si>
    <t>DE CAUSAS DE MUERTE</t>
  </si>
  <si>
    <t>P04</t>
  </si>
  <si>
    <t>Feto y recién nacido afectados por influencias nocivas transmitidas  a través de la placenta o de la leche materna</t>
  </si>
  <si>
    <t xml:space="preserve">Neumonía congénita Neumonía infecciosa adquirida  intraútero o durante el nacimiento </t>
  </si>
  <si>
    <t xml:space="preserve">Malformaciones congénitas de las válvulas aortica y mitral  </t>
  </si>
  <si>
    <t xml:space="preserve">Otras malformaciones congénitas del sistema vascular periférico  </t>
  </si>
  <si>
    <t xml:space="preserve">Malformaciones congénitas del pulmón  </t>
  </si>
  <si>
    <t xml:space="preserve">Ausencia, atresia y estenosis congénita del intestino delgado  </t>
  </si>
  <si>
    <t xml:space="preserve">Otras malformaciones congénitas del sistema urinario  </t>
  </si>
  <si>
    <t>Q74</t>
  </si>
  <si>
    <t xml:space="preserve">Otras anomalías congénitas del (de los) miembro(s)   </t>
  </si>
  <si>
    <t xml:space="preserve">Osteocondrodisplasia con defecto del crecimiento de los huesos largos y de la columna vertebral </t>
  </si>
  <si>
    <t xml:space="preserve">Otras osteocondrodisplasias   </t>
  </si>
  <si>
    <t>DEFUNCIONES FETALES POR GRUPO DE EDAD DE LA MADRE, SEGÚN LUGAR DE RESIDENCIA HABITUAL</t>
  </si>
  <si>
    <t xml:space="preserve">DEFUNCIONES FETALES POR CONDICIÓN DE ACTIVIDAD DEL PADRE Y GRAN GRUPO DE OCUPACION, SEGÚN ESTADO CIVIL, CONDICIÓN DE ACTIVIDAD Y GRAN </t>
  </si>
  <si>
    <t xml:space="preserve"> GRUPO DE OCUPACIÓN DE LA MADRE.  2013</t>
  </si>
  <si>
    <t xml:space="preserve">ESTADO CIVIL, CONDICIÓN DE </t>
  </si>
  <si>
    <t xml:space="preserve">Gran grupo de </t>
  </si>
  <si>
    <t>ACTIVIDAD Y DESCRIPCIÓN</t>
  </si>
  <si>
    <t>Gran grupo de ocupación del padre</t>
  </si>
  <si>
    <t>Ocupación</t>
  </si>
  <si>
    <t xml:space="preserve">DEL GRAN GRUPO DE </t>
  </si>
  <si>
    <t>OCUPACIÓN DE LA MADRE</t>
  </si>
  <si>
    <t>Total padres activos</t>
  </si>
  <si>
    <t>Profesionales científicos e intelectual</t>
  </si>
  <si>
    <t>Técnico o profesional medico</t>
  </si>
  <si>
    <t>Total padres inactivos</t>
  </si>
  <si>
    <t xml:space="preserve">   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</si>
  <si>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Profesionales científicos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</si>
  <si>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Técnicos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</si>
  <si>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Agropecuaria, agrícola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</si>
  <si>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No especificado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</si>
  <si>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DEFUNCIONES FETALES POR CONDICIÓN DE ACTIVIDAD DE LA MADRE ACTIVA Y GRUPOS  DE OCUPACIÓN,</t>
  </si>
  <si>
    <t>SEGÚN LUGAR DE RESIDENCIA HABITUAL DE LA MADRE (REGIÓN Y PROVINCIA).  2013</t>
  </si>
  <si>
    <t>Grupos de ocupación</t>
  </si>
  <si>
    <t>MADRE (REGIÓN Y</t>
  </si>
  <si>
    <t xml:space="preserve">Apoya administrativos </t>
  </si>
  <si>
    <t>Agropecuaria, agrícolas y pesqueras</t>
  </si>
  <si>
    <t>DEFUNCIONES FETALES POR DURACIÓN DE LA GESTACIÓN, SEGÚN LUGAR DE RESIDENCIA HABITUAL (REGIONES)</t>
  </si>
  <si>
    <t>Y GRUPOS QUINQUENALES DE EDAD DE LA MADRE.  2013</t>
  </si>
  <si>
    <t xml:space="preserve">HABITUAL (REGIÓN) Y </t>
  </si>
  <si>
    <t>Duración de la gestación (en semanas)</t>
  </si>
  <si>
    <t>DEFUNCIONES FETALES POR SEXO DEL NONATO SEGÚN LUGAR DE RESIDENCIA HABITUAL DE LA MADRE (REGIÓN Y PROVINCIA).  2013</t>
  </si>
  <si>
    <t>(REGION Y PROVINCIA)</t>
  </si>
  <si>
    <t xml:space="preserve">DEFUNCIONES FETALES POR INTERVALO DE PESO DEL NONATO, SEGÚN CONDICIÓN </t>
  </si>
  <si>
    <t>DE ACTIVIDAD Y GRUPOS DE EDAD DE LA MADRE.  2013</t>
  </si>
  <si>
    <t>GRUPO DE EDAD DE</t>
  </si>
  <si>
    <t>Serie histórica defunciones fetales, según región y provincia de residencia habitual de la madre. 2001-2013</t>
  </si>
  <si>
    <t>Defunciones fetales por año de ocurrencia y tasas de mortinatalidad, según lugar de residencia habitual de la madre (región y provincia). 2009-2013</t>
  </si>
  <si>
    <t>Defunciones fetales por mes de ocurrencia, según lugar de residencia habitual de la madre (región y provincia). 2013</t>
  </si>
  <si>
    <t>Defunciones fetales por área de residencia habitual de la madre y sexo del nonato, según estado civil y grupos de edad de la madre. 2013</t>
  </si>
  <si>
    <t>Defunciones fetales por duración de la gestación, según estado civil de la madre e intervalo de peso del nonato. 2013</t>
  </si>
  <si>
    <t>Defunciones fetales por orden de hijos tenidos, según condición de actividad y grupos de edad de la madre. 2013</t>
  </si>
  <si>
    <t>Defunciones fetales, por ocurrencia y residencia habitual de la madre local del parto y tipo de atención, según región y provincia. 2013</t>
  </si>
  <si>
    <t>Defunciones fetales por duración de la gestación y sexo del nonato, según causas de muerte. 2013</t>
  </si>
  <si>
    <t>Defunciones fetales por grupos de edad de la madre, según lugar de residencia habitual de la madre (región y provincia). 2013</t>
  </si>
  <si>
    <t>Defunciones fetales por condición de actividad del padre y grupos de ocupación, según estado civil, condición de actividad y grupos de ocupación de la madre. 2013</t>
  </si>
  <si>
    <t>Defunciones fetales por condición de actividad de la madre activa y grupos de ocupación según lugar de residencia habitual de la madre (región y provincia). 2013</t>
  </si>
  <si>
    <t>Defunciones fetales por duración de la gestación, según lugar de residencia habitual (región) y grupos quinquenales de edad de la madre. 2013</t>
  </si>
  <si>
    <t>Defunciones fetales por sexo del nonato, según lugar de residencia habitual de la madre (región y provincia). 2013</t>
  </si>
  <si>
    <t>Defunciones fetales por intervalo de peso del nonato, según condición de actividad y grupo de edad de la madre. 2013</t>
  </si>
  <si>
    <t>CHILE: POBLACIÓN TOTAL ESTIMADA AL 30 DE JUNIO, POR SEXO Y ÁREA, SEGÚN REGIÓN.  2013</t>
  </si>
  <si>
    <t>Población estimada</t>
  </si>
  <si>
    <t>Fuente: Actualizacion de Estimaciones de población 2002-2020.</t>
  </si>
  <si>
    <t>CHILE: POBLACIÓN TOTAL ESTIMADA AL 30 DE JUNIO, POR SEXO, NACIDOS VIVOS, MATRIMONIOS, DEFUNCIONES: GENERALES, MENORES DE UN AÑO  Y FETALES</t>
  </si>
  <si>
    <t>REGIÓN, PROVINCIA Y COMUNA</t>
  </si>
  <si>
    <t>POBLACIÓN ESTIMADA</t>
  </si>
  <si>
    <t>Río Hurtado</t>
  </si>
  <si>
    <t>Los Ángeles</t>
  </si>
  <si>
    <t>Santa Bárbara</t>
  </si>
  <si>
    <t>Fuente: INE, Estadísticas Vitales,  2012.</t>
  </si>
  <si>
    <t>SEGÚN REGIONES, PROVINCIAS Y COMUNAS.  2013</t>
  </si>
  <si>
    <t>CHILE: MATRIMONIOS, POR SEXO Y ESTADO CIVIL PREVIO DE LOS CONTRAYENTES, SEGÚN REGIÓN DE RESIDENCIA HABITUAL DEL CONTRAYENTE.  2013</t>
  </si>
  <si>
    <t>Fuente: INE, Estadísticas Vitales, 2013.</t>
  </si>
  <si>
    <t>CHILE: NACIDOS VIVOS OBSERVADOS, POR AÑO DE OCURRENCIA DEL NACIMIENTO, SEGÚN REGIÓN DE RESIDENCIA HABITUAL DE LA MADRE.  2003-2013</t>
  </si>
  <si>
    <t>Fuente: INE, Estadísticas Vitales 2013.</t>
  </si>
  <si>
    <t>CHILE: NACIDOS VIVOS, POR GRUPO DE EDAD DE LA MADRE, SEGÚN REGIÓN DE RESIDENCIA HABITUAL DE LA MADRE Y SEXO DEL NACIDO.  2013</t>
  </si>
  <si>
    <t xml:space="preserve">   HOMBRES</t>
  </si>
  <si>
    <t xml:space="preserve">   MUJERES</t>
  </si>
  <si>
    <t xml:space="preserve">   INDETERMINADO</t>
  </si>
  <si>
    <t>CHILE: DEFUNCIONES FETALES, POR ÁREA DE RESIDENCIA HABITUAL DE LA MADRE Y SEXO DEL NONATO, SEGÚN REGIÓN DE RESIDENCIA HABITUAL DE LA MADRE.  2013</t>
  </si>
  <si>
    <t>CHILE: DEFUNCIONES DE MENORES DE 1 AÑO, POR ÁREA DE RESIDENCIA HABITUAL DE LA MADRE Y SEXO DEL FALLECIDO, SEGÚN REGIÓN DE RESIDENCIA HABITUAL DE LA MADRE. 2013</t>
  </si>
  <si>
    <t>SEGÚN GRUPO DE CAUSA DE MUERTE.2013</t>
  </si>
  <si>
    <t>GRUPO DE CAUSA DE MUERTE (CIE-10)</t>
  </si>
  <si>
    <t>Descripción del grupo de causa de muerte</t>
  </si>
  <si>
    <t>Ciertas afecciones originadas en el periodo perinatal</t>
  </si>
  <si>
    <r>
      <t>Otras causas</t>
    </r>
    <r>
      <rPr>
        <vertAlign val="superscript"/>
        <sz val="10"/>
        <color indexed="8"/>
        <rFont val="Verdana"/>
        <family val="2"/>
      </rPr>
      <t xml:space="preserve"> </t>
    </r>
    <r>
      <rPr>
        <sz val="10"/>
        <color indexed="8"/>
        <rFont val="Verdana"/>
        <family val="2"/>
      </rPr>
      <t>/</t>
    </r>
    <r>
      <rPr>
        <vertAlign val="superscript"/>
        <sz val="10"/>
        <color indexed="8"/>
        <rFont val="Verdana"/>
        <family val="2"/>
      </rPr>
      <t>1</t>
    </r>
  </si>
  <si>
    <t>1/ Otras Causas: D50-F99= Enfermedades de la sangre y de los órganos hematopoyéticos y ciertos trastornos que afectan el mecanismo de la inmunidad; Enfermedades endocrinas, nutricionales y metabólicas; Trastornos mentales y del comportamiento; I00-I99=Enfermedades del sistema circulatorio; K00-N99= Enfermedades del sistema digestivo; Enfermedades de la piel y del tejido subcutáneo; Enfermedades del sistema osteomuscular y del tejido conjuntivo; Ciertas afecciones originadas en el período perinatal; R00-R99= Síntomas, signos y hallazgos anormales clínicos y de laboratorio no clasificados en otra parte; V01-Y98= Causas externas de morbilidad y de mortalidad.</t>
  </si>
  <si>
    <t>CHILE: DEFUNCIONES POR REGIÓN DE RESIDENCIA DEL FALLECIDO, SEGÚN GRUPOS DE CAUSAS DE MUERTE.  2013</t>
  </si>
  <si>
    <t>GRUPO DE CAUSAS DE MUERTE (CIE-10)</t>
  </si>
  <si>
    <t>DEFUNCIONES DE MENORES DE UN AÑO, MENORES DE 28 DÍAS Y FETALES. 1973-2013</t>
  </si>
  <si>
    <t>INFANTIL, NEONATAL Y MORTINATALIDAD. 1973-2013</t>
  </si>
  <si>
    <t xml:space="preserve">    Tasas por 1.000 nacidos vivos ∕³</t>
  </si>
  <si>
    <r>
      <t>1</t>
    </r>
    <r>
      <rPr>
        <sz val="8"/>
        <rFont val="Verdana"/>
        <family val="2"/>
      </rPr>
      <t xml:space="preserve"> Para el cálculo de las tasas del período 2002-2013, las cifras de población provienen de la actualización de las estimaciones y proyecciones de población, país y regiones 2002-2020. </t>
    </r>
  </si>
  <si>
    <t>con el  método "Estimaciones del registro tardío de nacimientos").</t>
  </si>
  <si>
    <t xml:space="preserve"> con el  método "Estimaciones del registro tardío de nacimientos". </t>
  </si>
  <si>
    <t>DEFUNCIONES DE MENORES DE UN AÑO, MENORES DE 28 DÍAS Y FETALES. 1997-2013 /ª</t>
  </si>
  <si>
    <t>INFANTIL, NEONATAL Y MORTINATALIDAD. 1997-2013 /ª</t>
  </si>
  <si>
    <r>
      <t>a</t>
    </r>
    <r>
      <rPr>
        <sz val="8"/>
        <rFont val="Verdana"/>
        <family val="2"/>
      </rPr>
      <t xml:space="preserve"> Se ha considerado hasta el año 2006 debido a que desde el 2007 entra en vigencia regionalización con 15 regiones.</t>
    </r>
  </si>
  <si>
    <r>
      <t>1</t>
    </r>
    <r>
      <rPr>
        <sz val="8"/>
        <rFont val="Verdana"/>
        <family val="2"/>
      </rPr>
      <t xml:space="preserve"> Corregidos de acuerdo al método "Estimación de registro tardío de nacimientos".</t>
    </r>
  </si>
  <si>
    <r>
      <t>2</t>
    </r>
    <r>
      <rPr>
        <sz val="8"/>
        <rFont val="Verdana"/>
        <family val="2"/>
      </rPr>
      <t xml:space="preserve"> En el cálculo de estas tasas se usan las cifras de nacidos vivos corregidos de acuerdo al método "Estimación de registro tardío de nacimientos".</t>
    </r>
  </si>
  <si>
    <t xml:space="preserve">   </t>
  </si>
  <si>
    <r>
      <t xml:space="preserve">DEFUNCIONES DE MENORES DE UN AÑO, MENORES DE 28 DÍAS Y FETALES. 1980-2006 </t>
    </r>
    <r>
      <rPr>
        <b/>
        <vertAlign val="superscript"/>
        <sz val="8"/>
        <rFont val="Verdana"/>
        <family val="2"/>
      </rPr>
      <t>/а</t>
    </r>
  </si>
  <si>
    <r>
      <t xml:space="preserve">INFANTIL, NEONATAL Y MORTINATALIDAD. 1980-2006 </t>
    </r>
    <r>
      <rPr>
        <b/>
        <vertAlign val="superscript"/>
        <sz val="8"/>
        <rFont val="Verdana"/>
        <family val="2"/>
      </rPr>
      <t>/a</t>
    </r>
  </si>
  <si>
    <r>
      <t xml:space="preserve">        Tasas por 1.000 habitantes </t>
    </r>
    <r>
      <rPr>
        <b/>
        <vertAlign val="superscript"/>
        <sz val="8"/>
        <rFont val="Verdana"/>
        <family val="2"/>
      </rPr>
      <t>/1</t>
    </r>
  </si>
  <si>
    <r>
      <t xml:space="preserve">Corregidos </t>
    </r>
    <r>
      <rPr>
        <b/>
        <vertAlign val="superscript"/>
        <sz val="8"/>
        <rFont val="Verdana"/>
        <family val="2"/>
      </rPr>
      <t>/1</t>
    </r>
  </si>
  <si>
    <r>
      <t xml:space="preserve">Natalidad </t>
    </r>
    <r>
      <rPr>
        <b/>
        <vertAlign val="superscript"/>
        <sz val="8"/>
        <rFont val="Verdana"/>
        <family val="2"/>
      </rPr>
      <t>/2</t>
    </r>
  </si>
  <si>
    <r>
      <t>1/</t>
    </r>
    <r>
      <rPr>
        <sz val="8"/>
        <rFont val="Verdana"/>
        <family val="2"/>
      </rPr>
      <t xml:space="preserve"> Corregidos de acuerdo al método "Estimación de registro tardío de nacimientos".</t>
    </r>
  </si>
  <si>
    <t xml:space="preserve">   División político administrativa vigente (readecuada a las 15 regiones del país).</t>
  </si>
  <si>
    <t xml:space="preserve">   Registro tardío de nacimientos".</t>
  </si>
  <si>
    <r>
      <t xml:space="preserve">DEFUNCIONES DE MENORES DE UN AÑO, MENORES DE 28 DÍAS Y FETALES. 1997-2013 </t>
    </r>
    <r>
      <rPr>
        <b/>
        <vertAlign val="superscript"/>
        <sz val="8"/>
        <rFont val="Verdana"/>
        <family val="2"/>
      </rPr>
      <t>/a</t>
    </r>
  </si>
  <si>
    <r>
      <t>INFANTIL, NEONATAL Y MORTINATALIDAD. 1997-2013</t>
    </r>
    <r>
      <rPr>
        <b/>
        <vertAlign val="superscript"/>
        <sz val="8"/>
        <rFont val="Verdana"/>
        <family val="2"/>
      </rPr>
      <t>/a</t>
    </r>
  </si>
  <si>
    <t>DEFUNCIONES DE MENORES DE UN AÑO, MENORES DE 28 DÍAS Y FETALES. 1980-2013</t>
  </si>
  <si>
    <t>INFANTIL, NEONATAL Y MORTINATALIDAD. 1980-2013</t>
  </si>
  <si>
    <t/>
  </si>
  <si>
    <t xml:space="preserve">                                                                                                                                                   </t>
  </si>
  <si>
    <t xml:space="preserve">  registro tardío de nacimientos".</t>
  </si>
  <si>
    <t>DEFUNCIONES DE MENORES DE UN AÑO, MENORES DE 28 DÍAS Y FETALES. 1997-2013 ∕ª</t>
  </si>
  <si>
    <t>INFANTIL, NEONATAL Y MORTINATALIDAD. 1980 -2013</t>
  </si>
  <si>
    <t>TABLAS DE ANÁLISIS DEMOGRÁFICO</t>
  </si>
  <si>
    <t>CHILE: Población total estimada al 30 de junio, por sexo y área, según región. 2013</t>
  </si>
  <si>
    <t>CHILE: Población total estimada al 30 de junio, por sexo, nacidos vivos, matrimonios, defunciones: generales, menores de un año y fetales, según región, provincia y comuna. 2013</t>
  </si>
  <si>
    <t>CHILE: Matrimonios, por sexo y estado civil previo de los contrayentes, según región de residencia habitual del contrayente. 2013</t>
  </si>
  <si>
    <t>CHILE: Nacidos vivos observados, por año de ocurrencia del nacimiento, según región de residencia habitual de la madre. 2003-2013</t>
  </si>
  <si>
    <t>CHILE: Nacidos vivos, por grupos de edad de la madre, según región de residencia habitual de la madre y sexo del nacido. 2013</t>
  </si>
  <si>
    <t>CHILE: Defunciones fetales por área de residencia habitual de la madre y sexo del nonato, según región de residencia habitual de la madre. 2013</t>
  </si>
  <si>
    <t>CHILE:Defunciones de menores de un año, por área de residencia habitual de la madre y sexo del fallecido, según región de residencia habitual de la madre. 2013</t>
  </si>
  <si>
    <t>CHILE: Defunciones de menores de 28 días, por mes de ocurrencia, según región de residencia habitual de la madre. 2013</t>
  </si>
  <si>
    <t>CHILE: Defunciones de menores de un año, por región de residencia habitual de la madre, según grupos de causas de muerte. 2013</t>
  </si>
  <si>
    <t>CHILE: Defunciones, por región de residencia del fallecido, según grupos de causas de muerte. 2013</t>
  </si>
  <si>
    <t>CHILE: DEFUNCIONES DE MENORES DE 28 DÍAS, POR MES DE OCURRENCIA, SEGÚN REGIÓN DE RESIDENCIA HABITUAL DE LA MADRE. 2013</t>
  </si>
  <si>
    <r>
      <t>a/</t>
    </r>
    <r>
      <rPr>
        <sz val="8"/>
        <rFont val="Verdana"/>
        <family val="2"/>
      </rPr>
      <t xml:space="preserve"> Se ha considerado hasta el año 2006 debido a que desde el 2007 entra en vigencia regionalización con 15 regiones.</t>
    </r>
  </si>
  <si>
    <r>
      <t>1/</t>
    </r>
    <r>
      <rPr>
        <sz val="8"/>
        <rFont val="Verdana"/>
        <family val="2"/>
      </rPr>
      <t xml:space="preserve"> Para el cálculo de las tasas del período 2002-2013, las cifras de población provienen de la actualización de las estimaciones y proyecciones de población, país y regiones 2002-2020. </t>
    </r>
  </si>
  <si>
    <r>
      <t>2/</t>
    </r>
    <r>
      <rPr>
        <sz val="8"/>
        <rFont val="Verdana"/>
        <family val="2"/>
      </rPr>
      <t xml:space="preserve"> En el cálculo de estas tasas se usan las cifras de nacidos vivos corregidos de acuerdo al método "Estimación de registro tardío de nacimientos".</t>
    </r>
  </si>
  <si>
    <r>
      <t>1/</t>
    </r>
    <r>
      <rPr>
        <sz val="8"/>
        <rFont val="Verdana"/>
        <family val="2"/>
      </rPr>
      <t xml:space="preserve">  Corregidos de acuerdo al método "Estimación del registro tardío de nacimientos".</t>
    </r>
  </si>
  <si>
    <r>
      <t>2/</t>
    </r>
    <r>
      <rPr>
        <sz val="8"/>
        <rFont val="Verdana"/>
        <family val="2"/>
      </rPr>
      <t xml:space="preserve">  Para el cálculo de estas tasas (numerador) se usan las cifras de nacidos vivos corregidos (de acuerdo </t>
    </r>
  </si>
  <si>
    <r>
      <t>3/</t>
    </r>
    <r>
      <rPr>
        <sz val="8"/>
        <rFont val="Verdana"/>
        <family val="2"/>
      </rPr>
      <t xml:space="preserve"> Para el cálculo de estas tasas (denominador) se usan las cifras de nacidos vivos corregidos de acuerdo</t>
    </r>
  </si>
  <si>
    <r>
      <t>1/</t>
    </r>
    <r>
      <rPr>
        <sz val="8"/>
        <rFont val="Verdana"/>
        <family val="2"/>
      </rPr>
      <t xml:space="preserve"> Para el cálculo de estas tasas se utilizó la población estimada al 30 de junio de cada año, de acuerdo a la </t>
    </r>
  </si>
  <si>
    <r>
      <t>2/</t>
    </r>
    <r>
      <rPr>
        <sz val="8"/>
        <rFont val="Verdana"/>
        <family val="2"/>
      </rPr>
      <t xml:space="preserve"> En el cálculo de estas tasas se usan las cifras de nacidos Vivos corregidos de acuerdo al método "Estimación del </t>
    </r>
  </si>
  <si>
    <r>
      <t>a/</t>
    </r>
    <r>
      <rPr>
        <sz val="8"/>
        <rFont val="Verdana"/>
        <family val="2"/>
      </rPr>
      <t xml:space="preserve"> Se recalcula desde el año 1997 en adelante considerando nueva regionalización con 15 regiones.</t>
    </r>
  </si>
  <si>
    <r>
      <t>2/</t>
    </r>
    <r>
      <rPr>
        <sz val="8"/>
        <rFont val="Verdana"/>
        <family val="2"/>
      </rPr>
      <t xml:space="preserve"> En el cálculo de estas tasas se usan las cifras de nacidos nivos corregidos de acuerdo al método "Estimación de registro tardío de nacimientos".</t>
    </r>
  </si>
  <si>
    <r>
      <rPr>
        <vertAlign val="superscript"/>
        <sz val="8"/>
        <rFont val="Verdana"/>
        <family val="2"/>
      </rPr>
      <t>1</t>
    </r>
    <r>
      <rPr>
        <sz val="8"/>
        <rFont val="Verdana"/>
        <family val="2"/>
      </rPr>
      <t>/ Corregidos de acuerdo al método "Estimación de registro tardío de nacimientos".</t>
    </r>
  </si>
  <si>
    <r>
      <rPr>
        <vertAlign val="superscript"/>
        <sz val="8"/>
        <rFont val="Verdana"/>
        <family val="2"/>
      </rPr>
      <t>a</t>
    </r>
    <r>
      <rPr>
        <sz val="8"/>
        <rFont val="Verdana"/>
        <family val="2"/>
      </rPr>
      <t>/ Se ha considerado hasta el año 2006 debido a que desde el 2007 entra en vigencia regionalización con 15 regiones.</t>
    </r>
  </si>
  <si>
    <r>
      <rPr>
        <vertAlign val="superscript"/>
        <sz val="8"/>
        <rFont val="Verdana"/>
        <family val="2"/>
      </rPr>
      <t>1</t>
    </r>
    <r>
      <rPr>
        <sz val="8"/>
        <rFont val="Verdana"/>
        <family val="2"/>
      </rPr>
      <t xml:space="preserve">/ Para el cálculo de esta tasas de utilizó la población estimada al 30 de junio de cada año, de acuerdo a la </t>
    </r>
  </si>
  <si>
    <r>
      <rPr>
        <vertAlign val="superscript"/>
        <sz val="8"/>
        <rFont val="Verdana"/>
        <family val="2"/>
      </rPr>
      <t>2</t>
    </r>
    <r>
      <rPr>
        <sz val="8"/>
        <rFont val="Verdana"/>
        <family val="2"/>
      </rPr>
      <t xml:space="preserve">/ En el cálculo de estas tasas se usan las cifras de nacidos vivos corregidos de acuerdo al método "Estimación del                                                                                                              </t>
    </r>
  </si>
  <si>
    <r>
      <rPr>
        <vertAlign val="superscript"/>
        <sz val="8"/>
        <rFont val="Verdana"/>
        <family val="2"/>
      </rPr>
      <t>a</t>
    </r>
    <r>
      <rPr>
        <sz val="8"/>
        <rFont val="Verdana"/>
        <family val="2"/>
      </rPr>
      <t>/ Se ha considerado hasta el año 2006 debido a que desde el 2007 entre en vigencia regionalización con 15 regiones.</t>
    </r>
  </si>
  <si>
    <r>
      <t>2/</t>
    </r>
    <r>
      <rPr>
        <sz val="8"/>
        <rFont val="Verdana"/>
        <family val="2"/>
      </rPr>
      <t xml:space="preserve"> En el cálculo de estas tasas se usan las cifras de Nacidos Vivos Corregidos de acuerdo al método "Estimación de registro tardío de nacimientos".</t>
    </r>
  </si>
  <si>
    <r>
      <rPr>
        <b/>
        <sz val="10"/>
        <rFont val="Calibri"/>
        <family val="2"/>
        <scheme val="minor"/>
      </rPr>
      <t>Tasas de</t>
    </r>
    <r>
      <rPr>
        <sz val="10"/>
        <rFont val="Calibri"/>
        <family val="2"/>
        <scheme val="minor"/>
      </rPr>
      <t>: natalidad, mortalidad, nupcialidad, mortalidad infantil, neonatal y mortinatalidad, según año que indica para cada región.</t>
    </r>
  </si>
  <si>
    <r>
      <rPr>
        <b/>
        <sz val="10"/>
        <rFont val="Calibri"/>
        <family val="2"/>
        <scheme val="minor"/>
      </rPr>
      <t>Hechos vitale</t>
    </r>
    <r>
      <rPr>
        <sz val="10"/>
        <rFont val="Calibri"/>
        <family val="2"/>
        <scheme val="minor"/>
      </rPr>
      <t>s: Nacidos vivos, defunciones generales, matrimonios, defunciones menores de un año, menores de 28 días y fetales, según año que indica para cada región.</t>
    </r>
  </si>
  <si>
    <t>Volver</t>
  </si>
  <si>
    <t>Índice de Feminidad (mujeres por 100 hombres)</t>
  </si>
  <si>
    <t>Índice de Urbanización
(personas del área urbana por 100 del total)</t>
  </si>
  <si>
    <t>Índices del envejecimiento demográfico</t>
  </si>
  <si>
    <t xml:space="preserve"> Adulto mayor
(adultos mayores por 100 menores de 15 años)</t>
  </si>
  <si>
    <t>Dependencia demográfica
(menores de 15 y adultos mayores por 100 de 15 a 59 años)</t>
  </si>
  <si>
    <t>Vejez
(adultos mayores por 100 personas del total)</t>
  </si>
  <si>
    <t>FUENTE: INE, Estimaciones de población 2013</t>
  </si>
  <si>
    <r>
      <rPr>
        <b/>
        <vertAlign val="superscript"/>
        <sz val="7"/>
        <rFont val="Verdana"/>
        <family val="2"/>
      </rPr>
      <t>1</t>
    </r>
    <r>
      <rPr>
        <b/>
        <sz val="7"/>
        <rFont val="Verdana"/>
        <family val="2"/>
      </rPr>
      <t>/</t>
    </r>
    <r>
      <rPr>
        <sz val="7"/>
        <rFont val="Verdana"/>
        <family val="2"/>
      </rPr>
      <t xml:space="preserve">  En esta tabla, con acuerdo del Ministerio de Salud, se corrige con el método de las" inscripciones tardías de nacimientos" actualizado, solo el año 2013.</t>
    </r>
  </si>
  <si>
    <t>Def. Menores de 28 días</t>
  </si>
  <si>
    <t xml:space="preserve">Volver </t>
  </si>
  <si>
    <t xml:space="preserve">NACIDOS VIVOS, POR TIPO DE PARTO, SEGÚN LUGAR DE </t>
  </si>
  <si>
    <t>Defunciones de menores de un año por área de residencia habitual de la madre y sexo del fallecido, según estado civil y grupos de edad de la madre. 2013</t>
  </si>
  <si>
    <t>Defunciones de menores de un año por edad simple del fallecido, según sexo del fallecido y lugar de residencia habitual de la madre (región y provincia). 2013</t>
  </si>
  <si>
    <t>Defunciones de menores de un año por mes de ocurrencia, según lugar de residencia habitual de la madre (región y provincia). 2013</t>
  </si>
  <si>
    <t>Defunciones de menores de un año por años de estudio aprobados de la madre, según condición de actividad y grupos de edad de la madre. 2013</t>
  </si>
  <si>
    <t>Defunciones de menores de un año por años de estudio aprobados del padre, según área de residencia habitual y años de estudio aprobados de la madre. 2013</t>
  </si>
  <si>
    <t>Defunciones de menores de un año por grupos de edad y estado civil de la madre, según sexo del fallecido y lugar de residencia habitual de la madre (región y provincia). 2013</t>
  </si>
  <si>
    <t>Defunciones de menores de un año  por grupos de edad del fallecido y tipo de certificación, según lugar de residencia habitual de la madre (región y provincia). 2013</t>
  </si>
  <si>
    <t>Defunciones de menores de un año por mes de ocurrencia, según área de residencia habitual de la madre y edad simple del fallecido. 2013</t>
  </si>
  <si>
    <t>Defunciones de menores de un año por orden de hijos tenidos, según  condición de actividad y grupos de edad de la madre. 2013</t>
  </si>
  <si>
    <t>Defunciones de menores de un año por años de estudio aprobados de la madre, según condición de actividad de la madre e intervalo de peso al nacer del fallecido. 2013</t>
  </si>
  <si>
    <t>Defunciones de menores de un año (de 28 días a 11 meses), por mes de ocurrencia, según lugar de residencia habitual de la madre (región y provincia). 2013</t>
  </si>
  <si>
    <t>Defunciones de menores de un año por orden de hijos tenidos, según años de estudio aprobados y grupos de edad de la madre. 2013</t>
  </si>
  <si>
    <t>Defunciones de menores de 1 año, por lugar de residencia habitual de la madre (región) según sexo del fallecido y grupos de causas de muerte. 2013</t>
  </si>
  <si>
    <t>Chile:   Defunciones Por Sexo Y Años De Esperanza De Vida Perdidos (Aevp) Entre 0 Y 85 Años De Edad Y Más, Según Según Grupos De Edad.  2013</t>
  </si>
  <si>
    <t>TABLAS GENERALES DE ESTADÍSTICAS DE POBLACIÓN Y VITALES 2013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</si>
</sst>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[$-1010C0A]###,###,##0"/>
    <numFmt numFmtId="166" formatCode="#,##0.0"/>
    <numFmt numFmtId="167" formatCode="0.000"/>
    <numFmt numFmtId="168" formatCode="[$-1010C0A]###,###,###,##0"/>
    <numFmt numFmtId="169" formatCode="[$-1010C0A]General"/>
    <numFmt numFmtId="170" formatCode="[$-1010C0A]#,##0.00;\-#,##0.00"/>
    <numFmt numFmtId="171" formatCode="0_)"/>
    <numFmt numFmtId="172" formatCode="[$-1010C0A]###,###,###,##0.#0"/>
    <numFmt numFmtId="173" formatCode="[$-1010C0A]#,##0.0;\-#,##0.0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vertAlign val="superscript"/>
      <sz val="10"/>
      <name val="Verdana"/>
      <family val="2"/>
    </font>
    <font>
      <sz val="10"/>
      <name val="Arial"/>
      <family val="2"/>
    </font>
    <font>
      <vertAlign val="superscript"/>
      <sz val="10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7"/>
      <color indexed="8"/>
      <name val="Arial Narrow"/>
      <family val="2"/>
    </font>
    <font>
      <sz val="7"/>
      <name val="Arial Narrow"/>
      <family val="2"/>
    </font>
    <font>
      <vertAlign val="superscript"/>
      <sz val="7"/>
      <name val="Arial Narrow"/>
      <family val="2"/>
    </font>
    <font>
      <b/>
      <vertAlign val="superscript"/>
      <sz val="7"/>
      <name val="Arial Narrow"/>
      <family val="2"/>
    </font>
    <font>
      <b/>
      <sz val="7"/>
      <name val="Arial Narrow"/>
      <family val="2"/>
    </font>
    <font>
      <sz val="7"/>
      <color indexed="9"/>
      <name val="Arial Narrow"/>
      <family val="2"/>
    </font>
    <font>
      <vertAlign val="superscript"/>
      <sz val="7"/>
      <color indexed="8"/>
      <name val="Arial Narrow"/>
      <family val="2"/>
    </font>
    <font>
      <b/>
      <sz val="7"/>
      <color indexed="8"/>
      <name val="Arial Narrow"/>
      <family val="2"/>
    </font>
    <font>
      <b/>
      <sz val="8"/>
      <name val="Arial"/>
      <family val="2"/>
    </font>
    <font>
      <sz val="7"/>
      <name val="Verdana"/>
      <family val="2"/>
    </font>
    <font>
      <sz val="10"/>
      <name val="Arial Black"/>
      <family val="2"/>
    </font>
    <font>
      <b/>
      <sz val="11"/>
      <color indexed="8"/>
      <name val="Arial Black"/>
      <family val="2"/>
    </font>
    <font>
      <b/>
      <sz val="11"/>
      <name val="Arial Black"/>
      <family val="2"/>
    </font>
    <font>
      <sz val="11"/>
      <name val="Arial Black"/>
      <family val="2"/>
    </font>
    <font>
      <b/>
      <sz val="8"/>
      <name val="Arial Black"/>
      <family val="2"/>
    </font>
    <font>
      <sz val="10"/>
      <name val="Arial Narrow"/>
      <family val="2"/>
    </font>
    <font>
      <sz val="10"/>
      <color indexed="8"/>
      <name val="Arial Black"/>
      <family val="2"/>
    </font>
    <font>
      <b/>
      <sz val="8"/>
      <name val="Arial Narrow"/>
      <family val="2"/>
    </font>
    <font>
      <b/>
      <sz val="8"/>
      <color indexed="8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Black"/>
      <family val="2"/>
    </font>
    <font>
      <sz val="8"/>
      <name val="Arial Black"/>
      <family val="2"/>
    </font>
    <font>
      <sz val="11"/>
      <color indexed="8"/>
      <name val="Arial Black"/>
      <family val="2"/>
    </font>
    <font>
      <b/>
      <vertAlign val="superscript"/>
      <sz val="8"/>
      <name val="Arial Black"/>
      <family val="2"/>
    </font>
    <font>
      <b/>
      <vertAlign val="superscript"/>
      <sz val="8"/>
      <color indexed="8"/>
      <name val="Arial Black"/>
      <family val="2"/>
    </font>
    <font>
      <vertAlign val="superscript"/>
      <sz val="8"/>
      <color indexed="8"/>
      <name val="Arial Narrow"/>
      <family val="2"/>
    </font>
    <font>
      <sz val="8"/>
      <name val="Verdana"/>
      <family val="2"/>
    </font>
    <font>
      <vertAlign val="superscript"/>
      <sz val="8"/>
      <name val="Arial Narrow"/>
      <family val="2"/>
    </font>
    <font>
      <b/>
      <vertAlign val="superscript"/>
      <sz val="8"/>
      <name val="Arial Narrow"/>
      <family val="2"/>
    </font>
    <font>
      <b/>
      <sz val="8"/>
      <name val="Verdana"/>
      <family val="2"/>
    </font>
    <font>
      <b/>
      <sz val="7"/>
      <name val="Verdana"/>
      <family val="2"/>
    </font>
    <font>
      <b/>
      <vertAlign val="superscript"/>
      <sz val="7"/>
      <name val="Verdana"/>
      <family val="2"/>
    </font>
    <font>
      <sz val="10"/>
      <name val="Arial"/>
      <family val="2"/>
    </font>
    <font>
      <sz val="8"/>
      <color indexed="8"/>
      <name val="Arial Black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Black"/>
      <family val="2"/>
    </font>
    <font>
      <b/>
      <sz val="10"/>
      <name val="Arial"/>
      <family val="2"/>
    </font>
    <font>
      <b/>
      <sz val="9"/>
      <color indexed="8"/>
      <name val="Verdana"/>
      <family val="2"/>
    </font>
    <font>
      <sz val="6.95"/>
      <color indexed="8"/>
      <name val="Arial Narrow"/>
      <family val="2"/>
    </font>
    <font>
      <b/>
      <sz val="6.95"/>
      <color indexed="8"/>
      <name val="Arial Narrow"/>
      <family val="2"/>
    </font>
    <font>
      <sz val="8"/>
      <color indexed="10"/>
      <name val="Verdana"/>
      <family val="2"/>
    </font>
    <font>
      <sz val="10"/>
      <color indexed="9"/>
      <name val="Arial"/>
      <family val="2"/>
    </font>
    <font>
      <b/>
      <sz val="10"/>
      <color indexed="8"/>
      <name val="Arial Black"/>
      <family val="2"/>
    </font>
    <font>
      <sz val="11"/>
      <name val="Calibri"/>
      <family val="2"/>
    </font>
    <font>
      <sz val="8"/>
      <color indexed="9"/>
      <name val="Verdana"/>
      <family val="2"/>
    </font>
    <font>
      <b/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b/>
      <vertAlign val="superscript"/>
      <sz val="10"/>
      <color indexed="8"/>
      <name val="Verdana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Verdana"/>
      <family val="2"/>
    </font>
    <font>
      <sz val="8"/>
      <color indexed="8"/>
      <name val="Arial"/>
      <family val="2"/>
    </font>
    <font>
      <b/>
      <sz val="11"/>
      <name val="Verdana"/>
      <family val="2"/>
    </font>
    <font>
      <sz val="11"/>
      <color indexed="8"/>
      <name val="Arial Black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8"/>
      <color indexed="8"/>
      <name val="Arial Black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"/>
      <family val="2"/>
    </font>
    <font>
      <b/>
      <sz val="11"/>
      <color indexed="8"/>
      <name val="Arial Black"/>
      <family val="2"/>
    </font>
    <font>
      <b/>
      <sz val="8"/>
      <color indexed="8"/>
      <name val="Arial Black"/>
      <family val="2"/>
    </font>
    <font>
      <sz val="10"/>
      <color indexed="8"/>
      <name val="Arial"/>
      <family val="2"/>
    </font>
    <font>
      <sz val="9"/>
      <color indexed="8"/>
      <name val="Arial Black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9"/>
      <color indexed="8"/>
      <name val="Arial Black"/>
      <family val="2"/>
    </font>
    <font>
      <b/>
      <sz val="9"/>
      <name val="Arial Black"/>
      <family val="2"/>
    </font>
    <font>
      <sz val="8"/>
      <color theme="1"/>
      <name val="Calibri"/>
      <family val="2"/>
      <scheme val="minor"/>
    </font>
    <font>
      <vertAlign val="superscript"/>
      <sz val="8"/>
      <name val="Verdana"/>
      <family val="2"/>
    </font>
    <font>
      <sz val="9"/>
      <color indexed="8"/>
      <name val="Verdana"/>
      <family val="2"/>
    </font>
    <font>
      <b/>
      <sz val="8.5"/>
      <color indexed="8"/>
      <name val="Arial Black"/>
      <family val="2"/>
    </font>
    <font>
      <b/>
      <vertAlign val="superscript"/>
      <sz val="8"/>
      <color indexed="8"/>
      <name val="Arial Narrow"/>
      <family val="2"/>
    </font>
    <font>
      <sz val="10"/>
      <color rgb="FFFF0000"/>
      <name val="Arial"/>
      <family val="2"/>
    </font>
    <font>
      <b/>
      <sz val="8"/>
      <color indexed="8"/>
      <name val="Verdana"/>
      <family val="2"/>
    </font>
    <font>
      <vertAlign val="superscript"/>
      <sz val="10"/>
      <color indexed="8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b/>
      <sz val="8"/>
      <color rgb="FFFF0000"/>
      <name val="Verdana"/>
      <family val="2"/>
    </font>
    <font>
      <sz val="10"/>
      <color indexed="9"/>
      <name val="Verdana"/>
      <family val="2"/>
    </font>
    <font>
      <sz val="8"/>
      <color indexed="9"/>
      <name val="Arial"/>
      <family val="2"/>
    </font>
    <font>
      <b/>
      <vertAlign val="superscript"/>
      <sz val="8"/>
      <name val="Verdana"/>
      <family val="2"/>
    </font>
    <font>
      <b/>
      <sz val="8"/>
      <color indexed="9"/>
      <name val="Verdana"/>
      <family val="2"/>
    </font>
    <font>
      <sz val="11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</borders>
  <cellStyleXfs count="4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27" fillId="0" borderId="0"/>
    <xf numFmtId="0" fontId="29" fillId="0" borderId="0"/>
    <xf numFmtId="0" fontId="67" fillId="0" borderId="0"/>
    <xf numFmtId="0" fontId="65" fillId="0" borderId="0">
      <alignment wrapText="1"/>
    </xf>
    <xf numFmtId="0" fontId="2" fillId="23" borderId="4" applyNumberFormat="0" applyFont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9" fillId="0" borderId="8" applyNumberFormat="0" applyFill="0" applyAlignment="0" applyProtection="0"/>
    <xf numFmtId="0" fontId="20" fillId="0" borderId="9" applyNumberFormat="0" applyFill="0" applyAlignment="0" applyProtection="0"/>
    <xf numFmtId="0" fontId="27" fillId="0" borderId="0">
      <alignment wrapText="1"/>
    </xf>
  </cellStyleXfs>
  <cellXfs count="1896">
    <xf numFmtId="0" fontId="0" fillId="0" borderId="0" xfId="0"/>
    <xf numFmtId="0" fontId="22" fillId="0" borderId="0" xfId="0" applyFont="1"/>
    <xf numFmtId="3" fontId="22" fillId="0" borderId="0" xfId="0" applyNumberFormat="1" applyFont="1"/>
    <xf numFmtId="164" fontId="22" fillId="0" borderId="0" xfId="0" applyNumberFormat="1" applyFont="1"/>
    <xf numFmtId="0" fontId="22" fillId="0" borderId="10" xfId="0" applyFont="1" applyBorder="1"/>
    <xf numFmtId="3" fontId="22" fillId="0" borderId="10" xfId="0" applyNumberFormat="1" applyFont="1" applyBorder="1"/>
    <xf numFmtId="0" fontId="21" fillId="0" borderId="0" xfId="0" applyFont="1" applyAlignment="1">
      <alignment horizontal="left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/>
    <xf numFmtId="0" fontId="22" fillId="0" borderId="0" xfId="0" applyFont="1" applyBorder="1"/>
    <xf numFmtId="0" fontId="24" fillId="0" borderId="0" xfId="0" applyFont="1" applyFill="1" applyBorder="1"/>
    <xf numFmtId="0" fontId="24" fillId="0" borderId="0" xfId="0" applyFont="1" applyFill="1"/>
    <xf numFmtId="3" fontId="21" fillId="0" borderId="0" xfId="0" applyNumberFormat="1" applyFont="1" applyFill="1" applyBorder="1"/>
    <xf numFmtId="3" fontId="22" fillId="0" borderId="0" xfId="0" applyNumberFormat="1" applyFont="1" applyFill="1" applyBorder="1" applyProtection="1"/>
    <xf numFmtId="3" fontId="22" fillId="0" borderId="10" xfId="0" applyNumberFormat="1" applyFont="1" applyFill="1" applyBorder="1" applyProtection="1"/>
    <xf numFmtId="0" fontId="21" fillId="0" borderId="0" xfId="0" applyFont="1" applyFill="1"/>
    <xf numFmtId="0" fontId="21" fillId="0" borderId="0" xfId="0" applyFont="1" applyBorder="1" applyAlignment="1">
      <alignment horizontal="center" vertical="center"/>
    </xf>
    <xf numFmtId="3" fontId="24" fillId="0" borderId="0" xfId="0" applyNumberFormat="1" applyFont="1" applyFill="1" applyBorder="1"/>
    <xf numFmtId="3" fontId="25" fillId="0" borderId="0" xfId="0" applyNumberFormat="1" applyFont="1" applyFill="1" applyBorder="1" applyProtection="1"/>
    <xf numFmtId="3" fontId="25" fillId="0" borderId="10" xfId="0" applyNumberFormat="1" applyFont="1" applyFill="1" applyBorder="1" applyProtection="1"/>
    <xf numFmtId="0" fontId="21" fillId="0" borderId="11" xfId="0" applyFont="1" applyBorder="1" applyAlignment="1">
      <alignment horizontal="center" wrapText="1"/>
    </xf>
    <xf numFmtId="3" fontId="21" fillId="0" borderId="0" xfId="0" applyNumberFormat="1" applyFont="1"/>
    <xf numFmtId="1" fontId="22" fillId="24" borderId="0" xfId="0" applyNumberFormat="1" applyFont="1" applyFill="1" applyBorder="1"/>
    <xf numFmtId="3" fontId="22" fillId="24" borderId="0" xfId="0" applyNumberFormat="1" applyFont="1" applyFill="1" applyBorder="1"/>
    <xf numFmtId="3" fontId="22" fillId="24" borderId="10" xfId="0" applyNumberFormat="1" applyFont="1" applyFill="1" applyBorder="1"/>
    <xf numFmtId="1" fontId="22" fillId="0" borderId="0" xfId="0" applyNumberFormat="1" applyFont="1"/>
    <xf numFmtId="0" fontId="21" fillId="0" borderId="0" xfId="0" applyFont="1" applyBorder="1" applyAlignment="1">
      <alignment horizontal="center" wrapText="1"/>
    </xf>
    <xf numFmtId="0" fontId="21" fillId="0" borderId="11" xfId="0" applyFont="1" applyFill="1" applyBorder="1" applyAlignment="1">
      <alignment horizontal="center" vertical="center"/>
    </xf>
    <xf numFmtId="3" fontId="22" fillId="0" borderId="0" xfId="0" applyNumberFormat="1" applyFont="1" applyBorder="1"/>
    <xf numFmtId="0" fontId="22" fillId="0" borderId="0" xfId="0" applyFont="1" applyFill="1" applyBorder="1"/>
    <xf numFmtId="0" fontId="22" fillId="0" borderId="0" xfId="0" applyFont="1" applyFill="1"/>
    <xf numFmtId="164" fontId="21" fillId="0" borderId="0" xfId="0" applyNumberFormat="1" applyFont="1" applyFill="1" applyBorder="1"/>
    <xf numFmtId="164" fontId="22" fillId="0" borderId="0" xfId="0" applyNumberFormat="1" applyFont="1" applyFill="1" applyBorder="1"/>
    <xf numFmtId="165" fontId="22" fillId="0" borderId="0" xfId="0" applyNumberFormat="1" applyFont="1"/>
    <xf numFmtId="3" fontId="22" fillId="0" borderId="0" xfId="0" applyNumberFormat="1" applyFont="1" applyFill="1" applyBorder="1"/>
    <xf numFmtId="0" fontId="0" fillId="0" borderId="0" xfId="0" applyAlignment="1">
      <alignment wrapText="1"/>
    </xf>
    <xf numFmtId="0" fontId="30" fillId="0" borderId="0" xfId="0" applyFont="1" applyFill="1" applyBorder="1" applyAlignment="1" applyProtection="1">
      <alignment vertical="top" wrapText="1"/>
    </xf>
    <xf numFmtId="3" fontId="31" fillId="0" borderId="0" xfId="0" applyNumberFormat="1" applyFont="1" applyFill="1" applyBorder="1" applyAlignment="1" applyProtection="1">
      <alignment horizontal="right" vertical="top" wrapText="1"/>
    </xf>
    <xf numFmtId="3" fontId="31" fillId="0" borderId="10" xfId="0" applyNumberFormat="1" applyFont="1" applyFill="1" applyBorder="1" applyAlignment="1" applyProtection="1">
      <alignment horizontal="right" vertical="top" wrapText="1"/>
    </xf>
    <xf numFmtId="4" fontId="22" fillId="0" borderId="0" xfId="0" applyNumberFormat="1" applyFont="1"/>
    <xf numFmtId="0" fontId="33" fillId="0" borderId="0" xfId="0" applyFont="1" applyFill="1"/>
    <xf numFmtId="0" fontId="33" fillId="0" borderId="0" xfId="0" applyFont="1"/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165" fontId="33" fillId="0" borderId="0" xfId="0" applyNumberFormat="1" applyFont="1"/>
    <xf numFmtId="0" fontId="37" fillId="0" borderId="0" xfId="0" applyFont="1" applyAlignment="1">
      <alignment vertical="center"/>
    </xf>
    <xf numFmtId="0" fontId="43" fillId="0" borderId="0" xfId="0" applyFont="1" applyFill="1" applyAlignment="1">
      <alignment horizontal="left"/>
    </xf>
    <xf numFmtId="0" fontId="42" fillId="0" borderId="0" xfId="0" applyFont="1"/>
    <xf numFmtId="0" fontId="51" fillId="0" borderId="0" xfId="0" applyFont="1"/>
    <xf numFmtId="0" fontId="51" fillId="0" borderId="0" xfId="0" applyFont="1" applyBorder="1"/>
    <xf numFmtId="3" fontId="54" fillId="0" borderId="0" xfId="0" applyNumberFormat="1" applyFont="1"/>
    <xf numFmtId="0" fontId="53" fillId="0" borderId="0" xfId="0" applyFont="1" applyFill="1" applyBorder="1" applyAlignment="1" applyProtection="1">
      <alignment vertical="top" wrapText="1"/>
    </xf>
    <xf numFmtId="0" fontId="54" fillId="0" borderId="0" xfId="0" applyFont="1"/>
    <xf numFmtId="3" fontId="41" fillId="0" borderId="0" xfId="0" applyNumberFormat="1" applyFont="1" applyFill="1"/>
    <xf numFmtId="0" fontId="48" fillId="0" borderId="12" xfId="0" applyFont="1" applyFill="1" applyBorder="1" applyAlignment="1">
      <alignment horizontal="left" vertical="top" wrapText="1"/>
    </xf>
    <xf numFmtId="0" fontId="55" fillId="0" borderId="0" xfId="0" applyFont="1" applyFill="1" applyBorder="1" applyAlignment="1">
      <alignment horizontal="left" vertical="top" wrapText="1"/>
    </xf>
    <xf numFmtId="0" fontId="55" fillId="0" borderId="0" xfId="0" applyFont="1" applyFill="1" applyAlignment="1">
      <alignment horizontal="left" vertical="top" wrapText="1"/>
    </xf>
    <xf numFmtId="0" fontId="53" fillId="0" borderId="13" xfId="0" applyFont="1" applyFill="1" applyBorder="1" applyAlignment="1">
      <alignment horizontal="center" vertical="top" wrapText="1"/>
    </xf>
    <xf numFmtId="0" fontId="53" fillId="0" borderId="14" xfId="0" applyFont="1" applyFill="1" applyBorder="1" applyAlignment="1">
      <alignment horizontal="center" vertical="top" wrapText="1"/>
    </xf>
    <xf numFmtId="0" fontId="52" fillId="0" borderId="0" xfId="0" applyFont="1" applyFill="1" applyBorder="1" applyAlignment="1" applyProtection="1">
      <alignment vertical="top" wrapText="1"/>
    </xf>
    <xf numFmtId="0" fontId="45" fillId="0" borderId="0" xfId="0" applyFont="1"/>
    <xf numFmtId="0" fontId="53" fillId="0" borderId="16" xfId="0" applyFont="1" applyFill="1" applyBorder="1" applyAlignment="1">
      <alignment horizontal="center" vertical="top" wrapText="1"/>
    </xf>
    <xf numFmtId="0" fontId="51" fillId="0" borderId="0" xfId="0" applyFont="1" applyFill="1" applyBorder="1"/>
    <xf numFmtId="0" fontId="45" fillId="0" borderId="0" xfId="0" applyFont="1" applyBorder="1"/>
    <xf numFmtId="0" fontId="53" fillId="0" borderId="19" xfId="0" applyFont="1" applyFill="1" applyBorder="1" applyAlignment="1">
      <alignment vertical="top" wrapText="1"/>
    </xf>
    <xf numFmtId="0" fontId="22" fillId="0" borderId="0" xfId="0" applyFont="1" applyFill="1" applyBorder="1" applyAlignment="1">
      <alignment horizontal="left" vertical="center" wrapText="1"/>
    </xf>
    <xf numFmtId="0" fontId="54" fillId="0" borderId="23" xfId="0" applyFont="1" applyBorder="1" applyAlignment="1">
      <alignment horizontal="center" vertical="center"/>
    </xf>
    <xf numFmtId="0" fontId="54" fillId="0" borderId="23" xfId="0" applyFont="1" applyBorder="1" applyAlignment="1">
      <alignment horizontal="center" vertical="center" wrapText="1"/>
    </xf>
    <xf numFmtId="2" fontId="54" fillId="0" borderId="23" xfId="0" applyNumberFormat="1" applyFont="1" applyBorder="1" applyAlignment="1">
      <alignment horizontal="center" vertical="center" wrapText="1"/>
    </xf>
    <xf numFmtId="0" fontId="46" fillId="0" borderId="19" xfId="0" applyFont="1" applyBorder="1"/>
    <xf numFmtId="0" fontId="52" fillId="0" borderId="0" xfId="0" applyFont="1" applyFill="1" applyBorder="1" applyAlignment="1">
      <alignment vertical="top" wrapText="1"/>
    </xf>
    <xf numFmtId="166" fontId="22" fillId="0" borderId="0" xfId="0" applyNumberFormat="1" applyFont="1"/>
    <xf numFmtId="2" fontId="44" fillId="26" borderId="0" xfId="0" applyNumberFormat="1" applyFont="1" applyFill="1" applyBorder="1" applyAlignment="1">
      <alignment horizontal="left" vertical="center" wrapText="1"/>
    </xf>
    <xf numFmtId="3" fontId="51" fillId="0" borderId="0" xfId="0" applyNumberFormat="1" applyFont="1"/>
    <xf numFmtId="0" fontId="51" fillId="0" borderId="10" xfId="0" applyFont="1" applyBorder="1"/>
    <xf numFmtId="0" fontId="59" fillId="24" borderId="0" xfId="0" applyFont="1" applyFill="1"/>
    <xf numFmtId="0" fontId="59" fillId="24" borderId="0" xfId="0" applyFont="1" applyFill="1" applyBorder="1"/>
    <xf numFmtId="0" fontId="59" fillId="24" borderId="0" xfId="0" applyFont="1" applyFill="1" applyAlignment="1">
      <alignment horizontal="center"/>
    </xf>
    <xf numFmtId="0" fontId="51" fillId="24" borderId="0" xfId="0" applyFont="1" applyFill="1"/>
    <xf numFmtId="0" fontId="51" fillId="24" borderId="0" xfId="0" applyFont="1" applyFill="1" applyBorder="1"/>
    <xf numFmtId="0" fontId="51" fillId="24" borderId="0" xfId="0" applyFont="1" applyFill="1" applyAlignment="1">
      <alignment horizontal="center"/>
    </xf>
    <xf numFmtId="0" fontId="51" fillId="26" borderId="0" xfId="0" applyFont="1" applyFill="1" applyBorder="1"/>
    <xf numFmtId="0" fontId="51" fillId="26" borderId="0" xfId="0" applyFont="1" applyFill="1"/>
    <xf numFmtId="0" fontId="51" fillId="26" borderId="0" xfId="0" applyFont="1" applyFill="1" applyAlignment="1">
      <alignment horizontal="center"/>
    </xf>
    <xf numFmtId="0" fontId="33" fillId="26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>
      <alignment horizontal="center"/>
    </xf>
    <xf numFmtId="0" fontId="0" fillId="26" borderId="0" xfId="0" applyFill="1" applyBorder="1" applyAlignment="1"/>
    <xf numFmtId="0" fontId="0" fillId="26" borderId="0" xfId="0" applyFill="1" applyAlignment="1"/>
    <xf numFmtId="3" fontId="51" fillId="24" borderId="44" xfId="0" applyNumberFormat="1" applyFont="1" applyFill="1" applyBorder="1" applyAlignment="1">
      <alignment horizontal="center"/>
    </xf>
    <xf numFmtId="0" fontId="51" fillId="25" borderId="43" xfId="0" applyFont="1" applyFill="1" applyBorder="1" applyAlignment="1">
      <alignment horizontal="center"/>
    </xf>
    <xf numFmtId="0" fontId="51" fillId="24" borderId="42" xfId="0" applyFont="1" applyFill="1" applyBorder="1" applyAlignment="1">
      <alignment horizontal="center"/>
    </xf>
    <xf numFmtId="0" fontId="51" fillId="24" borderId="12" xfId="0" applyFont="1" applyFill="1" applyBorder="1" applyAlignment="1">
      <alignment horizontal="center"/>
    </xf>
    <xf numFmtId="0" fontId="51" fillId="24" borderId="0" xfId="0" applyFont="1" applyFill="1" applyAlignment="1">
      <alignment horizontal="left"/>
    </xf>
    <xf numFmtId="3" fontId="51" fillId="24" borderId="0" xfId="0" applyNumberFormat="1" applyFont="1" applyFill="1" applyBorder="1"/>
    <xf numFmtId="1" fontId="51" fillId="24" borderId="0" xfId="0" applyNumberFormat="1" applyFont="1" applyFill="1"/>
    <xf numFmtId="3" fontId="51" fillId="0" borderId="12" xfId="0" applyNumberFormat="1" applyFont="1" applyFill="1" applyBorder="1" applyAlignment="1">
      <alignment horizontal="center"/>
    </xf>
    <xf numFmtId="0" fontId="51" fillId="27" borderId="43" xfId="0" applyFont="1" applyFill="1" applyBorder="1" applyAlignment="1">
      <alignment horizontal="center"/>
    </xf>
    <xf numFmtId="0" fontId="51" fillId="0" borderId="42" xfId="0" applyFont="1" applyFill="1" applyBorder="1" applyAlignment="1">
      <alignment horizontal="center" vertical="center"/>
    </xf>
    <xf numFmtId="3" fontId="51" fillId="0" borderId="29" xfId="0" applyNumberFormat="1" applyFont="1" applyFill="1" applyBorder="1" applyAlignment="1">
      <alignment horizontal="center"/>
    </xf>
    <xf numFmtId="0" fontId="51" fillId="0" borderId="0" xfId="0" applyFont="1" applyFill="1"/>
    <xf numFmtId="0" fontId="51" fillId="0" borderId="0" xfId="0" applyFont="1" applyFill="1" applyAlignment="1">
      <alignment horizontal="center" vertical="center"/>
    </xf>
    <xf numFmtId="0" fontId="51" fillId="0" borderId="12" xfId="0" applyFont="1" applyFill="1" applyBorder="1" applyAlignment="1">
      <alignment horizontal="center"/>
    </xf>
    <xf numFmtId="0" fontId="51" fillId="0" borderId="12" xfId="0" applyFont="1" applyFill="1" applyBorder="1" applyAlignment="1">
      <alignment horizontal="center" vertical="center"/>
    </xf>
    <xf numFmtId="3" fontId="51" fillId="0" borderId="0" xfId="0" applyNumberFormat="1" applyFont="1" applyBorder="1"/>
    <xf numFmtId="3" fontId="51" fillId="24" borderId="54" xfId="0" applyNumberFormat="1" applyFont="1" applyFill="1" applyBorder="1" applyAlignment="1">
      <alignment horizontal="center"/>
    </xf>
    <xf numFmtId="3" fontId="51" fillId="24" borderId="0" xfId="0" applyNumberFormat="1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0" fontId="51" fillId="25" borderId="43" xfId="0" applyFont="1" applyFill="1" applyBorder="1" applyAlignment="1">
      <alignment horizontal="right"/>
    </xf>
    <xf numFmtId="0" fontId="51" fillId="0" borderId="29" xfId="0" applyFont="1" applyFill="1" applyBorder="1" applyAlignment="1">
      <alignment horizontal="center"/>
    </xf>
    <xf numFmtId="3" fontId="51" fillId="0" borderId="54" xfId="0" applyNumberFormat="1" applyFont="1" applyFill="1" applyBorder="1" applyAlignment="1">
      <alignment horizontal="center"/>
    </xf>
    <xf numFmtId="0" fontId="51" fillId="27" borderId="43" xfId="0" applyFont="1" applyFill="1" applyBorder="1" applyAlignment="1">
      <alignment horizontal="right"/>
    </xf>
    <xf numFmtId="0" fontId="51" fillId="24" borderId="0" xfId="0" applyFont="1" applyFill="1" applyAlignment="1">
      <alignment horizontal="center" vertical="center"/>
    </xf>
    <xf numFmtId="0" fontId="51" fillId="24" borderId="42" xfId="0" applyFont="1" applyFill="1" applyBorder="1" applyAlignment="1">
      <alignment horizontal="center" vertical="center"/>
    </xf>
    <xf numFmtId="0" fontId="54" fillId="24" borderId="0" xfId="0" applyFont="1" applyFill="1"/>
    <xf numFmtId="0" fontId="54" fillId="24" borderId="0" xfId="0" applyFont="1" applyFill="1" applyBorder="1"/>
    <xf numFmtId="0" fontId="46" fillId="24" borderId="23" xfId="0" applyFont="1" applyFill="1" applyBorder="1" applyAlignment="1">
      <alignment horizontal="center" vertical="center" wrapText="1"/>
    </xf>
    <xf numFmtId="0" fontId="46" fillId="25" borderId="54" xfId="0" applyFont="1" applyFill="1" applyBorder="1" applyAlignment="1">
      <alignment horizontal="center" vertical="center" wrapText="1"/>
    </xf>
    <xf numFmtId="0" fontId="46" fillId="25" borderId="43" xfId="0" applyFont="1" applyFill="1" applyBorder="1" applyAlignment="1">
      <alignment horizontal="center" vertical="center" wrapText="1"/>
    </xf>
    <xf numFmtId="0" fontId="45" fillId="24" borderId="0" xfId="0" applyFont="1" applyFill="1"/>
    <xf numFmtId="0" fontId="45" fillId="24" borderId="0" xfId="0" applyFont="1" applyFill="1" applyBorder="1"/>
    <xf numFmtId="0" fontId="44" fillId="24" borderId="0" xfId="0" applyFont="1" applyFill="1" applyBorder="1" applyAlignment="1"/>
    <xf numFmtId="0" fontId="44" fillId="24" borderId="0" xfId="0" applyFont="1" applyFill="1" applyBorder="1" applyAlignment="1">
      <alignment horizontal="center"/>
    </xf>
    <xf numFmtId="0" fontId="44" fillId="24" borderId="0" xfId="0" applyFont="1" applyFill="1" applyBorder="1"/>
    <xf numFmtId="3" fontId="59" fillId="24" borderId="0" xfId="0" applyNumberFormat="1" applyFont="1" applyFill="1" applyBorder="1"/>
    <xf numFmtId="3" fontId="59" fillId="24" borderId="0" xfId="0" applyNumberFormat="1" applyFont="1" applyFill="1"/>
    <xf numFmtId="3" fontId="72" fillId="0" borderId="55" xfId="36" applyNumberFormat="1" applyFont="1" applyFill="1" applyBorder="1"/>
    <xf numFmtId="3" fontId="72" fillId="0" borderId="12" xfId="36" applyNumberFormat="1" applyFont="1" applyFill="1" applyBorder="1"/>
    <xf numFmtId="0" fontId="51" fillId="0" borderId="16" xfId="0" applyFont="1" applyFill="1" applyBorder="1" applyAlignment="1">
      <alignment horizontal="center"/>
    </xf>
    <xf numFmtId="3" fontId="72" fillId="0" borderId="56" xfId="36" applyNumberFormat="1" applyFont="1" applyFill="1" applyBorder="1"/>
    <xf numFmtId="3" fontId="72" fillId="0" borderId="0" xfId="36" applyNumberFormat="1" applyFont="1" applyFill="1" applyBorder="1"/>
    <xf numFmtId="0" fontId="51" fillId="0" borderId="57" xfId="0" applyFont="1" applyFill="1" applyBorder="1" applyAlignment="1">
      <alignment horizontal="center"/>
    </xf>
    <xf numFmtId="3" fontId="62" fillId="24" borderId="0" xfId="0" applyNumberFormat="1" applyFont="1" applyFill="1" applyBorder="1" applyAlignment="1">
      <alignment horizontal="center"/>
    </xf>
    <xf numFmtId="17" fontId="51" fillId="0" borderId="57" xfId="0" applyNumberFormat="1" applyFont="1" applyFill="1" applyBorder="1" applyAlignment="1">
      <alignment horizontal="center"/>
    </xf>
    <xf numFmtId="0" fontId="46" fillId="24" borderId="0" xfId="0" applyFont="1" applyFill="1"/>
    <xf numFmtId="3" fontId="46" fillId="24" borderId="0" xfId="0" applyNumberFormat="1" applyFont="1" applyFill="1" applyBorder="1" applyAlignment="1">
      <alignment horizontal="center"/>
    </xf>
    <xf numFmtId="0" fontId="46" fillId="24" borderId="0" xfId="0" applyFont="1" applyFill="1" applyBorder="1"/>
    <xf numFmtId="3" fontId="46" fillId="24" borderId="0" xfId="0" applyNumberFormat="1" applyFont="1" applyFill="1"/>
    <xf numFmtId="3" fontId="73" fillId="0" borderId="40" xfId="36" applyNumberFormat="1" applyFont="1" applyFill="1" applyBorder="1"/>
    <xf numFmtId="3" fontId="73" fillId="0" borderId="19" xfId="36" applyNumberFormat="1" applyFont="1" applyFill="1" applyBorder="1"/>
    <xf numFmtId="0" fontId="46" fillId="0" borderId="45" xfId="0" applyFont="1" applyFill="1" applyBorder="1" applyAlignment="1">
      <alignment horizontal="center"/>
    </xf>
    <xf numFmtId="0" fontId="44" fillId="24" borderId="0" xfId="0" applyFont="1" applyFill="1"/>
    <xf numFmtId="0" fontId="23" fillId="24" borderId="0" xfId="0" applyFont="1" applyFill="1"/>
    <xf numFmtId="0" fontId="23" fillId="24" borderId="0" xfId="0" applyFont="1" applyFill="1" applyBorder="1"/>
    <xf numFmtId="0" fontId="41" fillId="24" borderId="0" xfId="0" applyFont="1" applyFill="1" applyBorder="1"/>
    <xf numFmtId="3" fontId="59" fillId="24" borderId="0" xfId="0" applyNumberFormat="1" applyFont="1" applyFill="1" applyBorder="1" applyAlignment="1">
      <alignment horizontal="right"/>
    </xf>
    <xf numFmtId="0" fontId="59" fillId="24" borderId="0" xfId="0" applyFont="1" applyFill="1" applyBorder="1" applyProtection="1"/>
    <xf numFmtId="0" fontId="41" fillId="24" borderId="0" xfId="0" applyFont="1" applyFill="1" applyBorder="1" applyAlignment="1">
      <alignment horizontal="left"/>
    </xf>
    <xf numFmtId="0" fontId="59" fillId="24" borderId="0" xfId="0" applyFont="1" applyFill="1" applyAlignment="1">
      <alignment horizontal="left"/>
    </xf>
    <xf numFmtId="0" fontId="59" fillId="24" borderId="0" xfId="0" applyFont="1" applyFill="1" applyBorder="1" applyAlignment="1">
      <alignment horizontal="left"/>
    </xf>
    <xf numFmtId="0" fontId="63" fillId="24" borderId="0" xfId="0" applyFont="1" applyFill="1" applyBorder="1" applyAlignment="1">
      <alignment horizontal="left"/>
    </xf>
    <xf numFmtId="0" fontId="23" fillId="0" borderId="0" xfId="0" applyFont="1" applyFill="1"/>
    <xf numFmtId="1" fontId="59" fillId="0" borderId="0" xfId="0" applyNumberFormat="1" applyFont="1" applyFill="1" applyBorder="1"/>
    <xf numFmtId="1" fontId="59" fillId="24" borderId="0" xfId="0" applyNumberFormat="1" applyFont="1" applyFill="1" applyBorder="1"/>
    <xf numFmtId="0" fontId="59" fillId="0" borderId="0" xfId="0" applyFont="1" applyFill="1" applyBorder="1"/>
    <xf numFmtId="0" fontId="0" fillId="24" borderId="0" xfId="0" applyFill="1"/>
    <xf numFmtId="0" fontId="0" fillId="24" borderId="0" xfId="0" applyFill="1" applyBorder="1"/>
    <xf numFmtId="0" fontId="22" fillId="24" borderId="0" xfId="0" applyFont="1" applyFill="1" applyBorder="1"/>
    <xf numFmtId="0" fontId="59" fillId="26" borderId="0" xfId="0" applyFont="1" applyFill="1"/>
    <xf numFmtId="0" fontId="31" fillId="26" borderId="0" xfId="0" applyFont="1" applyFill="1"/>
    <xf numFmtId="0" fontId="30" fillId="26" borderId="0" xfId="0" applyFont="1" applyFill="1"/>
    <xf numFmtId="0" fontId="44" fillId="26" borderId="0" xfId="0" applyFont="1" applyFill="1" applyBorder="1"/>
    <xf numFmtId="3" fontId="45" fillId="26" borderId="0" xfId="0" applyNumberFormat="1" applyFont="1" applyFill="1" applyBorder="1"/>
    <xf numFmtId="3" fontId="59" fillId="26" borderId="0" xfId="0" applyNumberFormat="1" applyFont="1" applyFill="1" applyBorder="1"/>
    <xf numFmtId="0" fontId="59" fillId="26" borderId="0" xfId="0" applyFont="1" applyFill="1" applyBorder="1"/>
    <xf numFmtId="3" fontId="46" fillId="26" borderId="19" xfId="0" applyNumberFormat="1" applyFont="1" applyFill="1" applyBorder="1"/>
    <xf numFmtId="165" fontId="53" fillId="26" borderId="19" xfId="0" applyNumberFormat="1" applyFont="1" applyFill="1" applyBorder="1" applyAlignment="1">
      <alignment horizontal="right" vertical="top" wrapText="1"/>
    </xf>
    <xf numFmtId="0" fontId="46" fillId="26" borderId="0" xfId="0" applyFont="1" applyFill="1"/>
    <xf numFmtId="3" fontId="46" fillId="26" borderId="0" xfId="0" applyNumberFormat="1" applyFont="1" applyFill="1" applyBorder="1"/>
    <xf numFmtId="3" fontId="46" fillId="26" borderId="0" xfId="0" applyNumberFormat="1" applyFont="1" applyFill="1" applyBorder="1" applyAlignment="1">
      <alignment wrapText="1"/>
    </xf>
    <xf numFmtId="3" fontId="53" fillId="26" borderId="0" xfId="0" applyNumberFormat="1" applyFont="1" applyFill="1" applyBorder="1" applyAlignment="1" applyProtection="1">
      <alignment horizontal="right" vertical="top"/>
    </xf>
    <xf numFmtId="165" fontId="53" fillId="26" borderId="0" xfId="0" applyNumberFormat="1" applyFont="1" applyFill="1" applyBorder="1" applyAlignment="1" applyProtection="1">
      <alignment horizontal="right" vertical="top" wrapText="1"/>
    </xf>
    <xf numFmtId="3" fontId="51" fillId="26" borderId="0" xfId="0" applyNumberFormat="1" applyFont="1" applyFill="1" applyBorder="1"/>
    <xf numFmtId="3" fontId="51" fillId="26" borderId="0" xfId="0" applyNumberFormat="1" applyFont="1" applyFill="1" applyBorder="1" applyAlignment="1">
      <alignment wrapText="1"/>
    </xf>
    <xf numFmtId="3" fontId="52" fillId="26" borderId="0" xfId="0" applyNumberFormat="1" applyFont="1" applyFill="1" applyBorder="1" applyProtection="1"/>
    <xf numFmtId="165" fontId="52" fillId="26" borderId="0" xfId="0" applyNumberFormat="1" applyFont="1" applyFill="1" applyBorder="1" applyAlignment="1" applyProtection="1">
      <alignment horizontal="right" vertical="top" wrapText="1"/>
    </xf>
    <xf numFmtId="3" fontId="53" fillId="26" borderId="0" xfId="0" applyNumberFormat="1" applyFont="1" applyFill="1" applyBorder="1" applyProtection="1"/>
    <xf numFmtId="3" fontId="51" fillId="26" borderId="0" xfId="0" applyNumberFormat="1" applyFont="1" applyFill="1" applyBorder="1" applyAlignment="1">
      <alignment horizontal="right" wrapText="1"/>
    </xf>
    <xf numFmtId="0" fontId="54" fillId="26" borderId="0" xfId="0" applyFont="1" applyFill="1"/>
    <xf numFmtId="3" fontId="52" fillId="26" borderId="0" xfId="0" applyNumberFormat="1" applyFont="1" applyFill="1" applyBorder="1"/>
    <xf numFmtId="3" fontId="59" fillId="26" borderId="0" xfId="0" applyNumberFormat="1" applyFont="1" applyFill="1" applyBorder="1" applyProtection="1">
      <protection locked="0"/>
    </xf>
    <xf numFmtId="0" fontId="62" fillId="26" borderId="0" xfId="0" applyFont="1" applyFill="1"/>
    <xf numFmtId="0" fontId="62" fillId="26" borderId="0" xfId="0" applyFont="1" applyFill="1" applyBorder="1"/>
    <xf numFmtId="0" fontId="59" fillId="26" borderId="0" xfId="0" applyFont="1" applyFill="1" applyBorder="1" applyAlignment="1">
      <alignment wrapText="1"/>
    </xf>
    <xf numFmtId="0" fontId="59" fillId="0" borderId="0" xfId="0" applyFont="1" applyFill="1"/>
    <xf numFmtId="0" fontId="36" fillId="26" borderId="0" xfId="0" applyFont="1" applyFill="1" applyAlignment="1" applyProtection="1">
      <alignment horizontal="left"/>
    </xf>
    <xf numFmtId="164" fontId="51" fillId="0" borderId="0" xfId="0" applyNumberFormat="1" applyFont="1" applyFill="1" applyBorder="1" applyAlignment="1">
      <alignment horizontal="center"/>
    </xf>
    <xf numFmtId="0" fontId="45" fillId="26" borderId="0" xfId="0" applyFont="1" applyFill="1"/>
    <xf numFmtId="49" fontId="44" fillId="26" borderId="0" xfId="0" applyNumberFormat="1" applyFont="1" applyFill="1" applyBorder="1" applyAlignment="1">
      <alignment horizontal="left" vertical="center" wrapText="1"/>
    </xf>
    <xf numFmtId="0" fontId="54" fillId="0" borderId="0" xfId="34" applyFont="1" applyFill="1" applyBorder="1"/>
    <xf numFmtId="164" fontId="54" fillId="26" borderId="0" xfId="34" applyNumberFormat="1" applyFont="1" applyFill="1" applyBorder="1"/>
    <xf numFmtId="164" fontId="59" fillId="26" borderId="0" xfId="34" applyNumberFormat="1" applyFont="1" applyFill="1" applyBorder="1"/>
    <xf numFmtId="0" fontId="22" fillId="0" borderId="0" xfId="34" applyFont="1" applyFill="1" applyBorder="1"/>
    <xf numFmtId="0" fontId="59" fillId="0" borderId="0" xfId="0" applyFont="1"/>
    <xf numFmtId="0" fontId="59" fillId="0" borderId="0" xfId="0" applyFont="1" applyBorder="1"/>
    <xf numFmtId="0" fontId="51" fillId="0" borderId="0" xfId="0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/>
    <xf numFmtId="3" fontId="59" fillId="0" borderId="0" xfId="0" applyNumberFormat="1" applyFont="1"/>
    <xf numFmtId="0" fontId="22" fillId="0" borderId="0" xfId="0" applyFont="1"/>
    <xf numFmtId="0" fontId="22" fillId="0" borderId="0" xfId="0" applyFont="1"/>
    <xf numFmtId="165" fontId="48" fillId="0" borderId="12" xfId="0" applyNumberFormat="1" applyFont="1" applyFill="1" applyBorder="1" applyAlignment="1">
      <alignment horizontal="left" vertical="top" wrapText="1"/>
    </xf>
    <xf numFmtId="164" fontId="24" fillId="0" borderId="0" xfId="0" applyNumberFormat="1" applyFont="1" applyBorder="1"/>
    <xf numFmtId="164" fontId="25" fillId="0" borderId="0" xfId="0" applyNumberFormat="1" applyFont="1"/>
    <xf numFmtId="164" fontId="25" fillId="0" borderId="10" xfId="0" applyNumberFormat="1" applyFont="1" applyBorder="1"/>
    <xf numFmtId="166" fontId="24" fillId="0" borderId="0" xfId="0" applyNumberFormat="1" applyFont="1" applyFill="1" applyBorder="1" applyAlignment="1">
      <alignment horizontal="right" vertical="top" wrapText="1"/>
    </xf>
    <xf numFmtId="166" fontId="24" fillId="0" borderId="0" xfId="0" applyNumberFormat="1" applyFont="1" applyFill="1" applyBorder="1" applyAlignment="1">
      <alignment horizontal="right" vertical="top"/>
    </xf>
    <xf numFmtId="166" fontId="25" fillId="0" borderId="0" xfId="0" applyNumberFormat="1" applyFont="1" applyFill="1" applyBorder="1" applyAlignment="1" applyProtection="1">
      <alignment horizontal="right" vertical="top" wrapText="1"/>
    </xf>
    <xf numFmtId="166" fontId="25" fillId="0" borderId="0" xfId="0" applyNumberFormat="1" applyFont="1" applyFill="1" applyBorder="1" applyAlignment="1" applyProtection="1">
      <alignment horizontal="right" vertical="top"/>
    </xf>
    <xf numFmtId="0" fontId="52" fillId="0" borderId="12" xfId="0" applyFont="1" applyFill="1" applyBorder="1" applyAlignment="1" applyProtection="1">
      <alignment vertical="top" wrapText="1"/>
    </xf>
    <xf numFmtId="3" fontId="22" fillId="0" borderId="12" xfId="0" applyNumberFormat="1" applyFont="1" applyBorder="1"/>
    <xf numFmtId="166" fontId="25" fillId="0" borderId="12" xfId="0" applyNumberFormat="1" applyFont="1" applyFill="1" applyBorder="1" applyAlignment="1" applyProtection="1">
      <alignment horizontal="right" vertical="top" wrapText="1"/>
    </xf>
    <xf numFmtId="0" fontId="22" fillId="0" borderId="12" xfId="0" applyFont="1" applyBorder="1"/>
    <xf numFmtId="166" fontId="25" fillId="0" borderId="12" xfId="0" applyNumberFormat="1" applyFont="1" applyFill="1" applyBorder="1" applyAlignment="1" applyProtection="1">
      <alignment horizontal="right" vertical="top"/>
    </xf>
    <xf numFmtId="164" fontId="21" fillId="0" borderId="0" xfId="0" applyNumberFormat="1" applyFont="1"/>
    <xf numFmtId="3" fontId="1" fillId="0" borderId="0" xfId="36" applyNumberFormat="1" applyFont="1"/>
    <xf numFmtId="3" fontId="0" fillId="0" borderId="0" xfId="0" applyNumberFormat="1"/>
    <xf numFmtId="3" fontId="1" fillId="0" borderId="10" xfId="36" applyNumberFormat="1" applyFont="1" applyBorder="1"/>
    <xf numFmtId="164" fontId="22" fillId="0" borderId="10" xfId="0" applyNumberFormat="1" applyFont="1" applyBorder="1"/>
    <xf numFmtId="3" fontId="0" fillId="0" borderId="10" xfId="0" applyNumberFormat="1" applyBorder="1"/>
    <xf numFmtId="0" fontId="36" fillId="0" borderId="26" xfId="0" applyFont="1" applyFill="1" applyBorder="1" applyAlignment="1" applyProtection="1">
      <alignment vertical="top" wrapText="1"/>
    </xf>
    <xf numFmtId="164" fontId="22" fillId="0" borderId="0" xfId="0" applyNumberFormat="1" applyFont="1" applyBorder="1"/>
    <xf numFmtId="0" fontId="22" fillId="0" borderId="10" xfId="0" applyFont="1" applyFill="1" applyBorder="1"/>
    <xf numFmtId="164" fontId="22" fillId="0" borderId="10" xfId="0" applyNumberFormat="1" applyFont="1" applyFill="1" applyBorder="1"/>
    <xf numFmtId="0" fontId="25" fillId="26" borderId="0" xfId="0" applyFont="1" applyFill="1" applyBorder="1" applyAlignment="1">
      <alignment horizontal="right" vertical="center"/>
    </xf>
    <xf numFmtId="0" fontId="22" fillId="26" borderId="0" xfId="0" applyFont="1" applyFill="1" applyBorder="1"/>
    <xf numFmtId="0" fontId="44" fillId="0" borderId="0" xfId="0" applyFont="1" applyFill="1" applyBorder="1"/>
    <xf numFmtId="0" fontId="44" fillId="26" borderId="0" xfId="0" applyFont="1" applyFill="1" applyBorder="1" applyAlignment="1">
      <alignment horizontal="center"/>
    </xf>
    <xf numFmtId="3" fontId="51" fillId="24" borderId="0" xfId="0" applyNumberFormat="1" applyFont="1" applyFill="1"/>
    <xf numFmtId="3" fontId="51" fillId="24" borderId="0" xfId="0" applyNumberFormat="1" applyFont="1" applyFill="1" applyAlignment="1">
      <alignment horizontal="right"/>
    </xf>
    <xf numFmtId="3" fontId="51" fillId="24" borderId="0" xfId="0" applyNumberFormat="1" applyFont="1" applyFill="1" applyProtection="1"/>
    <xf numFmtId="3" fontId="51" fillId="24" borderId="0" xfId="0" applyNumberFormat="1" applyFont="1" applyFill="1" applyBorder="1" applyProtection="1"/>
    <xf numFmtId="3" fontId="51" fillId="24" borderId="0" xfId="0" applyNumberFormat="1" applyFont="1" applyFill="1" applyProtection="1">
      <protection locked="0"/>
    </xf>
    <xf numFmtId="3" fontId="51" fillId="0" borderId="0" xfId="0" applyNumberFormat="1" applyFont="1" applyFill="1" applyBorder="1" applyProtection="1"/>
    <xf numFmtId="0" fontId="51" fillId="24" borderId="0" xfId="0" applyFont="1" applyFill="1" applyBorder="1" applyAlignment="1">
      <alignment horizontal="center"/>
    </xf>
    <xf numFmtId="3" fontId="23" fillId="0" borderId="0" xfId="0" applyNumberFormat="1" applyFont="1" applyBorder="1"/>
    <xf numFmtId="3" fontId="51" fillId="24" borderId="0" xfId="0" applyNumberFormat="1" applyFont="1" applyFill="1" applyBorder="1" applyAlignment="1">
      <alignment horizontal="right"/>
    </xf>
    <xf numFmtId="0" fontId="52" fillId="24" borderId="0" xfId="0" applyFont="1" applyFill="1" applyBorder="1" applyAlignment="1">
      <alignment horizontal="center"/>
    </xf>
    <xf numFmtId="3" fontId="52" fillId="24" borderId="0" xfId="0" applyNumberFormat="1" applyFont="1" applyFill="1" applyBorder="1" applyProtection="1"/>
    <xf numFmtId="3" fontId="52" fillId="24" borderId="0" xfId="0" applyNumberFormat="1" applyFont="1" applyFill="1" applyBorder="1"/>
    <xf numFmtId="3" fontId="52" fillId="24" borderId="0" xfId="0" applyNumberFormat="1" applyFont="1" applyFill="1" applyBorder="1" applyAlignment="1">
      <alignment horizontal="right"/>
    </xf>
    <xf numFmtId="0" fontId="51" fillId="26" borderId="0" xfId="0" applyFont="1" applyFill="1" applyBorder="1" applyAlignment="1">
      <alignment horizontal="center"/>
    </xf>
    <xf numFmtId="3" fontId="52" fillId="26" borderId="0" xfId="0" applyNumberFormat="1" applyFont="1" applyFill="1" applyBorder="1" applyAlignment="1">
      <alignment horizontal="right"/>
    </xf>
    <xf numFmtId="0" fontId="51" fillId="26" borderId="10" xfId="0" applyFont="1" applyFill="1" applyBorder="1" applyAlignment="1">
      <alignment horizontal="center"/>
    </xf>
    <xf numFmtId="3" fontId="51" fillId="26" borderId="10" xfId="0" applyNumberFormat="1" applyFont="1" applyFill="1" applyBorder="1"/>
    <xf numFmtId="168" fontId="52" fillId="26" borderId="10" xfId="0" applyNumberFormat="1" applyFont="1" applyFill="1" applyBorder="1" applyAlignment="1">
      <alignment horizontal="right" vertical="top" wrapText="1"/>
    </xf>
    <xf numFmtId="165" fontId="52" fillId="26" borderId="10" xfId="0" applyNumberFormat="1" applyFont="1" applyFill="1" applyBorder="1" applyAlignment="1">
      <alignment horizontal="right" vertical="top" wrapText="1"/>
    </xf>
    <xf numFmtId="3" fontId="52" fillId="26" borderId="10" xfId="0" applyNumberFormat="1" applyFont="1" applyFill="1" applyBorder="1" applyAlignment="1">
      <alignment horizontal="right" vertical="top" wrapText="1"/>
    </xf>
    <xf numFmtId="0" fontId="46" fillId="24" borderId="58" xfId="0" applyFont="1" applyFill="1" applyBorder="1"/>
    <xf numFmtId="0" fontId="46" fillId="24" borderId="43" xfId="0" applyFont="1" applyFill="1" applyBorder="1"/>
    <xf numFmtId="0" fontId="46" fillId="24" borderId="44" xfId="0" applyFont="1" applyFill="1" applyBorder="1"/>
    <xf numFmtId="164" fontId="51" fillId="24" borderId="0" xfId="0" applyNumberFormat="1" applyFont="1" applyFill="1" applyProtection="1"/>
    <xf numFmtId="164" fontId="51" fillId="24" borderId="0" xfId="0" applyNumberFormat="1" applyFont="1" applyFill="1"/>
    <xf numFmtId="164" fontId="51" fillId="24" borderId="0" xfId="0" applyNumberFormat="1" applyFont="1" applyFill="1" applyBorder="1" applyProtection="1"/>
    <xf numFmtId="164" fontId="51" fillId="24" borderId="0" xfId="0" applyNumberFormat="1" applyFont="1" applyFill="1" applyBorder="1"/>
    <xf numFmtId="164" fontId="52" fillId="24" borderId="0" xfId="0" applyNumberFormat="1" applyFont="1" applyFill="1" applyBorder="1" applyProtection="1"/>
    <xf numFmtId="164" fontId="51" fillId="24" borderId="0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/>
    </xf>
    <xf numFmtId="164" fontId="52" fillId="26" borderId="0" xfId="0" applyNumberFormat="1" applyFont="1" applyFill="1" applyBorder="1" applyProtection="1"/>
    <xf numFmtId="164" fontId="51" fillId="26" borderId="0" xfId="0" applyNumberFormat="1" applyFont="1" applyFill="1" applyBorder="1"/>
    <xf numFmtId="164" fontId="51" fillId="26" borderId="0" xfId="0" applyNumberFormat="1" applyFont="1" applyFill="1" applyBorder="1" applyAlignment="1">
      <alignment horizontal="right"/>
    </xf>
    <xf numFmtId="0" fontId="31" fillId="24" borderId="0" xfId="0" applyFont="1" applyFill="1"/>
    <xf numFmtId="0" fontId="52" fillId="26" borderId="0" xfId="0" applyFont="1" applyFill="1" applyBorder="1" applyAlignment="1">
      <alignment horizontal="center"/>
    </xf>
    <xf numFmtId="0" fontId="52" fillId="26" borderId="10" xfId="0" applyFont="1" applyFill="1" applyBorder="1" applyAlignment="1">
      <alignment horizontal="center"/>
    </xf>
    <xf numFmtId="164" fontId="51" fillId="26" borderId="10" xfId="0" applyNumberFormat="1" applyFont="1" applyFill="1" applyBorder="1" applyAlignment="1">
      <alignment horizontal="right"/>
    </xf>
    <xf numFmtId="0" fontId="36" fillId="26" borderId="0" xfId="0" applyFont="1" applyFill="1"/>
    <xf numFmtId="0" fontId="36" fillId="26" borderId="0" xfId="0" applyFont="1" applyFill="1" applyAlignment="1">
      <alignment horizontal="left"/>
    </xf>
    <xf numFmtId="0" fontId="55" fillId="0" borderId="0" xfId="0" applyFont="1" applyFill="1" applyAlignment="1">
      <alignment vertical="top" wrapText="1"/>
    </xf>
    <xf numFmtId="0" fontId="66" fillId="0" borderId="0" xfId="0" applyFont="1" applyFill="1" applyBorder="1" applyAlignment="1">
      <alignment horizontal="right" vertical="top" wrapText="1"/>
    </xf>
    <xf numFmtId="0" fontId="66" fillId="0" borderId="76" xfId="0" applyFont="1" applyFill="1" applyBorder="1" applyAlignment="1">
      <alignment horizontal="center" vertical="top" wrapText="1"/>
    </xf>
    <xf numFmtId="0" fontId="66" fillId="0" borderId="60" xfId="0" applyFont="1" applyFill="1" applyBorder="1" applyAlignment="1">
      <alignment horizontal="center" vertical="top" wrapText="1"/>
    </xf>
    <xf numFmtId="0" fontId="66" fillId="0" borderId="15" xfId="0" applyFont="1" applyFill="1" applyBorder="1" applyAlignment="1">
      <alignment horizontal="right" vertical="top" wrapText="1"/>
    </xf>
    <xf numFmtId="0" fontId="66" fillId="0" borderId="55" xfId="0" applyFont="1" applyFill="1" applyBorder="1" applyAlignment="1">
      <alignment vertical="top" wrapText="1"/>
    </xf>
    <xf numFmtId="168" fontId="50" fillId="0" borderId="0" xfId="0" applyNumberFormat="1" applyFont="1" applyFill="1" applyBorder="1" applyAlignment="1">
      <alignment horizontal="right" vertical="top" wrapText="1"/>
    </xf>
    <xf numFmtId="168" fontId="50" fillId="0" borderId="0" xfId="0" applyNumberFormat="1" applyFont="1" applyFill="1" applyBorder="1" applyAlignment="1" applyProtection="1">
      <alignment horizontal="right" vertical="top" wrapText="1"/>
    </xf>
    <xf numFmtId="168" fontId="52" fillId="0" borderId="0" xfId="0" applyNumberFormat="1" applyFont="1" applyFill="1" applyBorder="1" applyAlignment="1" applyProtection="1">
      <alignment horizontal="right" vertical="top" wrapText="1"/>
    </xf>
    <xf numFmtId="0" fontId="66" fillId="0" borderId="76" xfId="0" applyFont="1" applyFill="1" applyBorder="1" applyAlignment="1">
      <alignment horizontal="right" vertical="top" wrapText="1"/>
    </xf>
    <xf numFmtId="0" fontId="66" fillId="0" borderId="0" xfId="0" applyFont="1" applyFill="1" applyBorder="1" applyAlignment="1">
      <alignment horizontal="left" vertical="top" wrapText="1"/>
    </xf>
    <xf numFmtId="0" fontId="66" fillId="0" borderId="0" xfId="0" applyFont="1" applyFill="1" applyBorder="1" applyAlignment="1">
      <alignment horizontal="center" vertical="top" wrapText="1"/>
    </xf>
    <xf numFmtId="0" fontId="66" fillId="0" borderId="61" xfId="0" applyFont="1" applyFill="1" applyBorder="1" applyAlignment="1">
      <alignment horizontal="left" vertical="top" wrapText="1"/>
    </xf>
    <xf numFmtId="0" fontId="66" fillId="0" borderId="61" xfId="0" applyFont="1" applyFill="1" applyBorder="1" applyAlignment="1">
      <alignment vertical="top" wrapText="1"/>
    </xf>
    <xf numFmtId="0" fontId="66" fillId="0" borderId="70" xfId="0" applyFont="1" applyFill="1" applyBorder="1" applyAlignment="1">
      <alignment horizontal="right" vertical="top" wrapText="1"/>
    </xf>
    <xf numFmtId="0" fontId="22" fillId="0" borderId="0" xfId="0" applyFont="1"/>
    <xf numFmtId="0" fontId="46" fillId="24" borderId="42" xfId="0" applyFont="1" applyFill="1" applyBorder="1" applyAlignment="1">
      <alignment horizontal="center" vertical="center" wrapText="1"/>
    </xf>
    <xf numFmtId="0" fontId="46" fillId="24" borderId="54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 applyProtection="1">
      <alignment vertical="top" wrapText="1"/>
    </xf>
    <xf numFmtId="0" fontId="50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66" fillId="0" borderId="12" xfId="0" applyFont="1" applyFill="1" applyBorder="1" applyAlignment="1">
      <alignment vertical="top" wrapText="1"/>
    </xf>
    <xf numFmtId="0" fontId="50" fillId="0" borderId="0" xfId="0" applyFont="1" applyFill="1" applyBorder="1" applyAlignment="1">
      <alignment vertical="top" wrapText="1"/>
    </xf>
    <xf numFmtId="0" fontId="43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 applyProtection="1">
      <alignment vertical="top" wrapText="1"/>
    </xf>
    <xf numFmtId="0" fontId="52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66" fillId="0" borderId="70" xfId="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vertical="top" wrapText="1"/>
    </xf>
    <xf numFmtId="0" fontId="21" fillId="0" borderId="22" xfId="0" applyFont="1" applyBorder="1" applyAlignment="1">
      <alignment horizontal="center" vertical="center"/>
    </xf>
    <xf numFmtId="0" fontId="21" fillId="0" borderId="85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5" fillId="0" borderId="0" xfId="0" applyFont="1" applyFill="1" applyBorder="1" applyAlignment="1">
      <alignment vertical="top" wrapText="1"/>
    </xf>
    <xf numFmtId="0" fontId="86" fillId="26" borderId="11" xfId="0" applyNumberFormat="1" applyFont="1" applyFill="1" applyBorder="1" applyAlignment="1" applyProtection="1">
      <alignment horizontal="right" vertical="top" wrapText="1"/>
    </xf>
    <xf numFmtId="3" fontId="86" fillId="26" borderId="11" xfId="0" applyNumberFormat="1" applyFont="1" applyFill="1" applyBorder="1" applyAlignment="1" applyProtection="1">
      <alignment horizontal="right" vertical="top" wrapText="1"/>
    </xf>
    <xf numFmtId="0" fontId="33" fillId="24" borderId="0" xfId="0" applyFont="1" applyFill="1" applyBorder="1"/>
    <xf numFmtId="0" fontId="66" fillId="0" borderId="21" xfId="0" applyFont="1" applyFill="1" applyBorder="1" applyAlignment="1">
      <alignment horizontal="right" vertical="top" wrapText="1"/>
    </xf>
    <xf numFmtId="0" fontId="66" fillId="0" borderId="20" xfId="0" applyFont="1" applyFill="1" applyBorder="1" applyAlignment="1">
      <alignment horizontal="right" vertical="top" wrapText="1"/>
    </xf>
    <xf numFmtId="0" fontId="66" fillId="0" borderId="27" xfId="0" applyFont="1" applyFill="1" applyBorder="1" applyAlignment="1">
      <alignment horizontal="center" vertical="top" wrapText="1"/>
    </xf>
    <xf numFmtId="0" fontId="33" fillId="0" borderId="0" xfId="0" applyFont="1" applyAlignment="1"/>
    <xf numFmtId="0" fontId="0" fillId="0" borderId="0" xfId="0" applyAlignment="1"/>
    <xf numFmtId="165" fontId="91" fillId="26" borderId="0" xfId="0" applyNumberFormat="1" applyFont="1" applyFill="1" applyBorder="1" applyAlignment="1">
      <alignment horizontal="center" vertical="top" wrapText="1"/>
    </xf>
    <xf numFmtId="165" fontId="91" fillId="26" borderId="0" xfId="0" applyNumberFormat="1" applyFont="1" applyFill="1" applyBorder="1" applyAlignment="1" applyProtection="1">
      <alignment horizontal="center" vertical="top" wrapText="1"/>
    </xf>
    <xf numFmtId="0" fontId="46" fillId="26" borderId="21" xfId="0" applyFont="1" applyFill="1" applyBorder="1"/>
    <xf numFmtId="3" fontId="46" fillId="26" borderId="45" xfId="0" applyNumberFormat="1" applyFont="1" applyFill="1" applyBorder="1"/>
    <xf numFmtId="168" fontId="53" fillId="26" borderId="40" xfId="0" applyNumberFormat="1" applyFont="1" applyFill="1" applyBorder="1" applyAlignment="1">
      <alignment horizontal="right" vertical="top" wrapText="1"/>
    </xf>
    <xf numFmtId="0" fontId="46" fillId="26" borderId="20" xfId="0" applyFont="1" applyFill="1" applyBorder="1"/>
    <xf numFmtId="3" fontId="46" fillId="26" borderId="57" xfId="0" applyNumberFormat="1" applyFont="1" applyFill="1" applyBorder="1"/>
    <xf numFmtId="168" fontId="53" fillId="26" borderId="56" xfId="0" applyNumberFormat="1" applyFont="1" applyFill="1" applyBorder="1" applyAlignment="1" applyProtection="1">
      <alignment horizontal="right" vertical="top" wrapText="1"/>
    </xf>
    <xf numFmtId="0" fontId="51" fillId="26" borderId="20" xfId="0" applyFont="1" applyFill="1" applyBorder="1"/>
    <xf numFmtId="3" fontId="51" fillId="26" borderId="57" xfId="0" applyNumberFormat="1" applyFont="1" applyFill="1" applyBorder="1"/>
    <xf numFmtId="168" fontId="52" fillId="26" borderId="56" xfId="0" applyNumberFormat="1" applyFont="1" applyFill="1" applyBorder="1" applyAlignment="1" applyProtection="1">
      <alignment horizontal="right" vertical="top" wrapText="1"/>
    </xf>
    <xf numFmtId="3" fontId="52" fillId="26" borderId="57" xfId="0" applyNumberFormat="1" applyFont="1" applyFill="1" applyBorder="1"/>
    <xf numFmtId="0" fontId="51" fillId="26" borderId="27" xfId="0" applyFont="1" applyFill="1" applyBorder="1"/>
    <xf numFmtId="3" fontId="51" fillId="26" borderId="16" xfId="0" applyNumberFormat="1" applyFont="1" applyFill="1" applyBorder="1"/>
    <xf numFmtId="3" fontId="51" fillId="26" borderId="12" xfId="0" applyNumberFormat="1" applyFont="1" applyFill="1" applyBorder="1"/>
    <xf numFmtId="3" fontId="52" fillId="26" borderId="12" xfId="0" applyNumberFormat="1" applyFont="1" applyFill="1" applyBorder="1" applyProtection="1"/>
    <xf numFmtId="165" fontId="52" fillId="26" borderId="12" xfId="0" applyNumberFormat="1" applyFont="1" applyFill="1" applyBorder="1" applyAlignment="1" applyProtection="1">
      <alignment horizontal="right" vertical="top" wrapText="1"/>
    </xf>
    <xf numFmtId="168" fontId="52" fillId="26" borderId="55" xfId="0" applyNumberFormat="1" applyFont="1" applyFill="1" applyBorder="1" applyAlignment="1" applyProtection="1">
      <alignment horizontal="right" vertical="top" wrapText="1"/>
    </xf>
    <xf numFmtId="0" fontId="92" fillId="26" borderId="0" xfId="0" applyFont="1" applyFill="1"/>
    <xf numFmtId="0" fontId="54" fillId="26" borderId="23" xfId="0" applyFont="1" applyFill="1" applyBorder="1" applyAlignment="1">
      <alignment horizontal="center"/>
    </xf>
    <xf numFmtId="0" fontId="46" fillId="26" borderId="23" xfId="0" applyFont="1" applyFill="1" applyBorder="1" applyAlignment="1">
      <alignment horizontal="center" vertical="center" wrapText="1"/>
    </xf>
    <xf numFmtId="0" fontId="46" fillId="26" borderId="45" xfId="0" applyFont="1" applyFill="1" applyBorder="1" applyAlignment="1">
      <alignment horizontal="left"/>
    </xf>
    <xf numFmtId="165" fontId="53" fillId="26" borderId="45" xfId="0" applyNumberFormat="1" applyFont="1" applyFill="1" applyBorder="1" applyAlignment="1">
      <alignment horizontal="center" vertical="top" wrapText="1"/>
    </xf>
    <xf numFmtId="168" fontId="53" fillId="26" borderId="19" xfId="0" applyNumberFormat="1" applyFont="1" applyFill="1" applyBorder="1" applyAlignment="1">
      <alignment horizontal="center" vertical="top" wrapText="1"/>
    </xf>
    <xf numFmtId="164" fontId="46" fillId="26" borderId="19" xfId="0" applyNumberFormat="1" applyFont="1" applyFill="1" applyBorder="1" applyAlignment="1">
      <alignment horizontal="center"/>
    </xf>
    <xf numFmtId="164" fontId="46" fillId="26" borderId="40" xfId="0" applyNumberFormat="1" applyFont="1" applyFill="1" applyBorder="1" applyAlignment="1">
      <alignment horizontal="center"/>
    </xf>
    <xf numFmtId="0" fontId="46" fillId="26" borderId="57" xfId="0" applyFont="1" applyFill="1" applyBorder="1" applyAlignment="1" applyProtection="1">
      <alignment horizontal="left"/>
    </xf>
    <xf numFmtId="165" fontId="53" fillId="26" borderId="57" xfId="0" applyNumberFormat="1" applyFont="1" applyFill="1" applyBorder="1" applyAlignment="1" applyProtection="1">
      <alignment horizontal="center" vertical="top" wrapText="1"/>
    </xf>
    <xf numFmtId="168" fontId="53" fillId="26" borderId="0" xfId="0" applyNumberFormat="1" applyFont="1" applyFill="1" applyBorder="1" applyAlignment="1" applyProtection="1">
      <alignment horizontal="center" vertical="top" wrapText="1"/>
    </xf>
    <xf numFmtId="164" fontId="46" fillId="26" borderId="0" xfId="0" applyNumberFormat="1" applyFont="1" applyFill="1" applyBorder="1" applyAlignment="1">
      <alignment horizontal="center"/>
    </xf>
    <xf numFmtId="164" fontId="46" fillId="26" borderId="56" xfId="0" applyNumberFormat="1" applyFont="1" applyFill="1" applyBorder="1" applyAlignment="1">
      <alignment horizontal="center"/>
    </xf>
    <xf numFmtId="0" fontId="51" fillId="26" borderId="57" xfId="0" applyFont="1" applyFill="1" applyBorder="1" applyAlignment="1" applyProtection="1">
      <alignment horizontal="left"/>
    </xf>
    <xf numFmtId="165" fontId="52" fillId="26" borderId="57" xfId="0" applyNumberFormat="1" applyFont="1" applyFill="1" applyBorder="1" applyAlignment="1" applyProtection="1">
      <alignment horizontal="center" vertical="top" wrapText="1"/>
    </xf>
    <xf numFmtId="168" fontId="52" fillId="26" borderId="0" xfId="0" applyNumberFormat="1" applyFont="1" applyFill="1" applyBorder="1" applyAlignment="1" applyProtection="1">
      <alignment horizontal="center" vertical="top" wrapText="1"/>
    </xf>
    <xf numFmtId="164" fontId="51" fillId="26" borderId="0" xfId="0" applyNumberFormat="1" applyFont="1" applyFill="1" applyBorder="1" applyAlignment="1">
      <alignment horizontal="center"/>
    </xf>
    <xf numFmtId="164" fontId="51" fillId="26" borderId="56" xfId="0" applyNumberFormat="1" applyFont="1" applyFill="1" applyBorder="1" applyAlignment="1">
      <alignment horizontal="center"/>
    </xf>
    <xf numFmtId="0" fontId="46" fillId="26" borderId="57" xfId="0" applyFont="1" applyFill="1" applyBorder="1" applyAlignment="1" applyProtection="1"/>
    <xf numFmtId="0" fontId="51" fillId="26" borderId="16" xfId="0" applyFont="1" applyFill="1" applyBorder="1" applyAlignment="1" applyProtection="1">
      <alignment horizontal="left"/>
    </xf>
    <xf numFmtId="165" fontId="52" fillId="26" borderId="16" xfId="0" applyNumberFormat="1" applyFont="1" applyFill="1" applyBorder="1" applyAlignment="1" applyProtection="1">
      <alignment horizontal="center" vertical="top" wrapText="1"/>
    </xf>
    <xf numFmtId="168" fontId="52" fillId="26" borderId="12" xfId="0" applyNumberFormat="1" applyFont="1" applyFill="1" applyBorder="1" applyAlignment="1" applyProtection="1">
      <alignment horizontal="center" vertical="top" wrapText="1"/>
    </xf>
    <xf numFmtId="164" fontId="51" fillId="26" borderId="12" xfId="0" applyNumberFormat="1" applyFont="1" applyFill="1" applyBorder="1" applyAlignment="1">
      <alignment horizontal="center"/>
    </xf>
    <xf numFmtId="164" fontId="51" fillId="26" borderId="55" xfId="0" applyNumberFormat="1" applyFont="1" applyFill="1" applyBorder="1" applyAlignment="1">
      <alignment horizontal="center"/>
    </xf>
    <xf numFmtId="3" fontId="33" fillId="26" borderId="0" xfId="0" applyNumberFormat="1" applyFont="1" applyFill="1" applyAlignment="1">
      <alignment horizontal="left"/>
    </xf>
    <xf numFmtId="0" fontId="33" fillId="26" borderId="0" xfId="0" applyFont="1" applyFill="1" applyAlignment="1">
      <alignment horizontal="left"/>
    </xf>
    <xf numFmtId="0" fontId="33" fillId="26" borderId="0" xfId="0" applyFont="1" applyFill="1" applyAlignment="1" applyProtection="1"/>
    <xf numFmtId="0" fontId="36" fillId="26" borderId="0" xfId="0" applyFont="1" applyFill="1" applyAlignment="1" applyProtection="1"/>
    <xf numFmtId="0" fontId="93" fillId="0" borderId="0" xfId="0" applyFont="1" applyFill="1" applyBorder="1" applyAlignment="1">
      <alignment vertical="top" wrapText="1"/>
    </xf>
    <xf numFmtId="0" fontId="94" fillId="0" borderId="61" xfId="0" applyFont="1" applyFill="1" applyBorder="1" applyAlignment="1">
      <alignment vertical="top" wrapText="1"/>
    </xf>
    <xf numFmtId="0" fontId="95" fillId="0" borderId="76" xfId="0" applyFont="1" applyFill="1" applyBorder="1" applyAlignment="1">
      <alignment vertical="top" wrapText="1"/>
    </xf>
    <xf numFmtId="0" fontId="95" fillId="0" borderId="76" xfId="0" applyFont="1" applyFill="1" applyBorder="1" applyAlignment="1">
      <alignment horizontal="center" vertical="top" wrapText="1"/>
    </xf>
    <xf numFmtId="0" fontId="95" fillId="0" borderId="0" xfId="0" applyFont="1" applyFill="1" applyBorder="1" applyAlignment="1">
      <alignment vertical="top" wrapText="1"/>
    </xf>
    <xf numFmtId="0" fontId="96" fillId="0" borderId="0" xfId="0" applyFont="1" applyFill="1" applyBorder="1" applyAlignment="1">
      <alignment horizontal="center" vertical="top" wrapText="1"/>
    </xf>
    <xf numFmtId="0" fontId="97" fillId="0" borderId="0" xfId="0" applyFont="1" applyFill="1" applyBorder="1" applyAlignment="1">
      <alignment horizontal="center" vertical="top" wrapText="1"/>
    </xf>
    <xf numFmtId="0" fontId="97" fillId="0" borderId="76" xfId="0" applyFont="1" applyFill="1" applyBorder="1" applyAlignment="1">
      <alignment horizontal="center" vertical="top" wrapText="1"/>
    </xf>
    <xf numFmtId="0" fontId="96" fillId="0" borderId="61" xfId="0" applyFont="1" applyFill="1" applyBorder="1" applyAlignment="1">
      <alignment vertical="top" wrapText="1"/>
    </xf>
    <xf numFmtId="0" fontId="96" fillId="0" borderId="61" xfId="0" applyFont="1" applyFill="1" applyBorder="1" applyAlignment="1">
      <alignment horizontal="center" vertical="top" wrapText="1"/>
    </xf>
    <xf numFmtId="169" fontId="96" fillId="0" borderId="61" xfId="0" applyNumberFormat="1" applyFont="1" applyFill="1" applyBorder="1" applyAlignment="1">
      <alignment horizontal="center" vertical="top" wrapText="1"/>
    </xf>
    <xf numFmtId="0" fontId="98" fillId="0" borderId="0" xfId="0" applyFont="1" applyFill="1" applyBorder="1" applyAlignment="1">
      <alignment vertical="top" wrapText="1"/>
    </xf>
    <xf numFmtId="165" fontId="98" fillId="0" borderId="0" xfId="0" applyNumberFormat="1" applyFont="1" applyFill="1" applyBorder="1" applyAlignment="1">
      <alignment horizontal="right" vertical="top" wrapText="1"/>
    </xf>
    <xf numFmtId="0" fontId="98" fillId="0" borderId="0" xfId="0" applyFont="1" applyFill="1" applyBorder="1" applyAlignment="1" applyProtection="1">
      <alignment vertical="top" wrapText="1"/>
    </xf>
    <xf numFmtId="165" fontId="98" fillId="0" borderId="0" xfId="0" applyNumberFormat="1" applyFont="1" applyFill="1" applyBorder="1" applyAlignment="1" applyProtection="1">
      <alignment horizontal="right" vertical="top" wrapText="1"/>
    </xf>
    <xf numFmtId="0" fontId="97" fillId="0" borderId="0" xfId="0" applyFont="1" applyFill="1" applyBorder="1" applyAlignment="1" applyProtection="1">
      <alignment vertical="top" wrapText="1"/>
    </xf>
    <xf numFmtId="165" fontId="97" fillId="0" borderId="0" xfId="0" applyNumberFormat="1" applyFont="1" applyFill="1" applyBorder="1" applyAlignment="1" applyProtection="1">
      <alignment horizontal="right" vertical="top" wrapText="1"/>
    </xf>
    <xf numFmtId="0" fontId="99" fillId="0" borderId="0" xfId="0" applyFont="1" applyFill="1" applyBorder="1" applyAlignment="1">
      <alignment vertical="top" wrapText="1"/>
    </xf>
    <xf numFmtId="0" fontId="95" fillId="0" borderId="76" xfId="0" applyFont="1" applyFill="1" applyBorder="1" applyAlignment="1">
      <alignment horizontal="right" vertical="top" wrapText="1"/>
    </xf>
    <xf numFmtId="0" fontId="95" fillId="0" borderId="0" xfId="0" applyFont="1" applyFill="1" applyBorder="1" applyAlignment="1">
      <alignment horizontal="right" vertical="top" wrapText="1"/>
    </xf>
    <xf numFmtId="0" fontId="96" fillId="0" borderId="0" xfId="0" applyFont="1" applyFill="1" applyBorder="1" applyAlignment="1">
      <alignment horizontal="right" vertical="top" wrapText="1"/>
    </xf>
    <xf numFmtId="0" fontId="96" fillId="0" borderId="0" xfId="0" applyFont="1" applyFill="1" applyBorder="1" applyAlignment="1">
      <alignment vertical="top" wrapText="1"/>
    </xf>
    <xf numFmtId="0" fontId="96" fillId="0" borderId="76" xfId="0" applyFont="1" applyFill="1" applyBorder="1" applyAlignment="1">
      <alignment horizontal="right" vertical="top" wrapText="1"/>
    </xf>
    <xf numFmtId="0" fontId="102" fillId="0" borderId="0" xfId="0" applyFont="1" applyFill="1" applyBorder="1" applyAlignment="1">
      <alignment vertical="top" wrapText="1"/>
    </xf>
    <xf numFmtId="0" fontId="93" fillId="26" borderId="0" xfId="0" applyFont="1" applyFill="1" applyBorder="1" applyAlignment="1">
      <alignment vertical="top" wrapText="1"/>
    </xf>
    <xf numFmtId="0" fontId="0" fillId="26" borderId="0" xfId="0" applyFill="1" applyAlignment="1">
      <alignment wrapText="1"/>
    </xf>
    <xf numFmtId="0" fontId="94" fillId="26" borderId="61" xfId="0" applyFont="1" applyFill="1" applyBorder="1" applyAlignment="1">
      <alignment vertical="top" wrapText="1"/>
    </xf>
    <xf numFmtId="0" fontId="95" fillId="26" borderId="76" xfId="0" applyFont="1" applyFill="1" applyBorder="1" applyAlignment="1">
      <alignment vertical="top" wrapText="1"/>
    </xf>
    <xf numFmtId="0" fontId="95" fillId="26" borderId="76" xfId="0" applyFont="1" applyFill="1" applyBorder="1" applyAlignment="1">
      <alignment horizontal="right" vertical="top" wrapText="1"/>
    </xf>
    <xf numFmtId="0" fontId="96" fillId="26" borderId="0" xfId="0" applyFont="1" applyFill="1" applyBorder="1" applyAlignment="1">
      <alignment horizontal="center" vertical="top" wrapText="1"/>
    </xf>
    <xf numFmtId="0" fontId="95" fillId="26" borderId="0" xfId="0" applyFont="1" applyFill="1" applyBorder="1" applyAlignment="1">
      <alignment horizontal="right" vertical="top" wrapText="1"/>
    </xf>
    <xf numFmtId="0" fontId="96" fillId="26" borderId="0" xfId="0" applyFont="1" applyFill="1" applyBorder="1" applyAlignment="1">
      <alignment horizontal="right" vertical="top" wrapText="1"/>
    </xf>
    <xf numFmtId="0" fontId="96" fillId="26" borderId="0" xfId="0" applyFont="1" applyFill="1" applyBorder="1" applyAlignment="1">
      <alignment vertical="top" wrapText="1"/>
    </xf>
    <xf numFmtId="0" fontId="96" fillId="26" borderId="76" xfId="0" applyFont="1" applyFill="1" applyBorder="1" applyAlignment="1">
      <alignment horizontal="right" vertical="top" wrapText="1"/>
    </xf>
    <xf numFmtId="0" fontId="96" fillId="26" borderId="61" xfId="0" applyFont="1" applyFill="1" applyBorder="1" applyAlignment="1">
      <alignment vertical="top" wrapText="1"/>
    </xf>
    <xf numFmtId="0" fontId="96" fillId="26" borderId="61" xfId="0" applyFont="1" applyFill="1" applyBorder="1" applyAlignment="1">
      <alignment horizontal="center" vertical="top" wrapText="1"/>
    </xf>
    <xf numFmtId="0" fontId="95" fillId="26" borderId="0" xfId="0" applyFont="1" applyFill="1" applyBorder="1" applyAlignment="1">
      <alignment vertical="top" wrapText="1"/>
    </xf>
    <xf numFmtId="0" fontId="98" fillId="26" borderId="0" xfId="0" applyFont="1" applyFill="1" applyBorder="1" applyAlignment="1" applyProtection="1">
      <alignment vertical="top" wrapText="1"/>
    </xf>
    <xf numFmtId="165" fontId="98" fillId="26" borderId="0" xfId="0" applyNumberFormat="1" applyFont="1" applyFill="1" applyBorder="1" applyAlignment="1" applyProtection="1">
      <alignment horizontal="right" vertical="top" wrapText="1"/>
    </xf>
    <xf numFmtId="0" fontId="97" fillId="26" borderId="0" xfId="0" applyFont="1" applyFill="1" applyBorder="1" applyAlignment="1" applyProtection="1">
      <alignment vertical="top" wrapText="1"/>
    </xf>
    <xf numFmtId="165" fontId="97" fillId="26" borderId="0" xfId="0" applyNumberFormat="1" applyFont="1" applyFill="1" applyBorder="1" applyAlignment="1" applyProtection="1">
      <alignment horizontal="right" vertical="top" wrapText="1"/>
    </xf>
    <xf numFmtId="0" fontId="99" fillId="26" borderId="0" xfId="0" applyFont="1" applyFill="1" applyBorder="1" applyAlignment="1">
      <alignment vertical="top" wrapText="1"/>
    </xf>
    <xf numFmtId="0" fontId="102" fillId="26" borderId="0" xfId="0" applyFont="1" applyFill="1" applyBorder="1" applyAlignment="1">
      <alignment vertical="top" wrapText="1"/>
    </xf>
    <xf numFmtId="0" fontId="25" fillId="0" borderId="76" xfId="0" applyFont="1" applyFill="1" applyBorder="1" applyAlignment="1">
      <alignment vertical="top" wrapText="1"/>
    </xf>
    <xf numFmtId="0" fontId="25" fillId="0" borderId="76" xfId="0" applyFont="1" applyFill="1" applyBorder="1" applyAlignment="1">
      <alignment horizontal="right" vertical="top" wrapText="1"/>
    </xf>
    <xf numFmtId="0" fontId="66" fillId="0" borderId="61" xfId="0" applyFont="1" applyFill="1" applyBorder="1" applyAlignment="1">
      <alignment horizontal="center" vertical="top" wrapText="1"/>
    </xf>
    <xf numFmtId="165" fontId="50" fillId="0" borderId="0" xfId="0" applyNumberFormat="1" applyFont="1" applyFill="1" applyBorder="1" applyAlignment="1" applyProtection="1">
      <alignment horizontal="right" vertical="top" wrapText="1"/>
    </xf>
    <xf numFmtId="165" fontId="52" fillId="0" borderId="0" xfId="0" applyNumberFormat="1" applyFont="1" applyFill="1" applyBorder="1" applyAlignment="1" applyProtection="1">
      <alignment horizontal="right" vertical="top" wrapText="1"/>
    </xf>
    <xf numFmtId="0" fontId="9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vertical="top" wrapText="1"/>
    </xf>
    <xf numFmtId="0" fontId="55" fillId="26" borderId="0" xfId="0" applyFont="1" applyFill="1" applyBorder="1" applyAlignment="1">
      <alignment vertical="top" wrapText="1"/>
    </xf>
    <xf numFmtId="0" fontId="24" fillId="26" borderId="61" xfId="0" applyFont="1" applyFill="1" applyBorder="1" applyAlignment="1">
      <alignment vertical="top" wrapText="1"/>
    </xf>
    <xf numFmtId="0" fontId="43" fillId="26" borderId="61" xfId="0" applyFont="1" applyFill="1" applyBorder="1" applyAlignment="1">
      <alignment horizontal="left" vertical="top" wrapText="1"/>
    </xf>
    <xf numFmtId="0" fontId="25" fillId="26" borderId="76" xfId="0" applyFont="1" applyFill="1" applyBorder="1" applyAlignment="1">
      <alignment vertical="top" wrapText="1"/>
    </xf>
    <xf numFmtId="0" fontId="25" fillId="26" borderId="76" xfId="0" applyFont="1" applyFill="1" applyBorder="1" applyAlignment="1">
      <alignment horizontal="right" vertical="top" wrapText="1"/>
    </xf>
    <xf numFmtId="0" fontId="66" fillId="26" borderId="0" xfId="0" applyFont="1" applyFill="1" applyBorder="1" applyAlignment="1">
      <alignment horizontal="center" vertical="top" wrapText="1"/>
    </xf>
    <xf numFmtId="0" fontId="25" fillId="26" borderId="0" xfId="0" applyFont="1" applyFill="1" applyBorder="1" applyAlignment="1">
      <alignment horizontal="right" vertical="top" wrapText="1"/>
    </xf>
    <xf numFmtId="0" fontId="66" fillId="26" borderId="0" xfId="0" applyFont="1" applyFill="1" applyBorder="1" applyAlignment="1">
      <alignment horizontal="right" vertical="top" wrapText="1"/>
    </xf>
    <xf numFmtId="0" fontId="66" fillId="26" borderId="0" xfId="0" applyFont="1" applyFill="1" applyBorder="1" applyAlignment="1">
      <alignment vertical="top" wrapText="1"/>
    </xf>
    <xf numFmtId="0" fontId="66" fillId="26" borderId="76" xfId="0" applyFont="1" applyFill="1" applyBorder="1" applyAlignment="1">
      <alignment horizontal="right" vertical="top" wrapText="1"/>
    </xf>
    <xf numFmtId="0" fontId="66" fillId="26" borderId="61" xfId="0" applyFont="1" applyFill="1" applyBorder="1" applyAlignment="1">
      <alignment vertical="top" wrapText="1"/>
    </xf>
    <xf numFmtId="0" fontId="66" fillId="26" borderId="61" xfId="0" applyFont="1" applyFill="1" applyBorder="1" applyAlignment="1">
      <alignment horizontal="center" vertical="top" wrapText="1"/>
    </xf>
    <xf numFmtId="0" fontId="25" fillId="26" borderId="0" xfId="0" applyFont="1" applyFill="1" applyBorder="1" applyAlignment="1">
      <alignment vertical="top" wrapText="1"/>
    </xf>
    <xf numFmtId="0" fontId="50" fillId="26" borderId="0" xfId="0" applyFont="1" applyFill="1" applyBorder="1" applyAlignment="1" applyProtection="1">
      <alignment vertical="top" wrapText="1"/>
    </xf>
    <xf numFmtId="165" fontId="50" fillId="26" borderId="0" xfId="0" applyNumberFormat="1" applyFont="1" applyFill="1" applyBorder="1" applyAlignment="1" applyProtection="1">
      <alignment horizontal="right" vertical="top" wrapText="1"/>
    </xf>
    <xf numFmtId="0" fontId="52" fillId="26" borderId="0" xfId="0" applyFont="1" applyFill="1" applyBorder="1" applyAlignment="1" applyProtection="1">
      <alignment vertical="top" wrapText="1"/>
    </xf>
    <xf numFmtId="0" fontId="91" fillId="26" borderId="0" xfId="0" applyFont="1" applyFill="1" applyBorder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vertical="top" wrapText="1"/>
    </xf>
    <xf numFmtId="0" fontId="25" fillId="0" borderId="76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top" wrapText="1"/>
    </xf>
    <xf numFmtId="165" fontId="50" fillId="0" borderId="0" xfId="0" applyNumberFormat="1" applyFont="1" applyFill="1" applyBorder="1" applyAlignment="1">
      <alignment horizontal="right" vertical="top" wrapText="1"/>
    </xf>
    <xf numFmtId="0" fontId="55" fillId="26" borderId="0" xfId="0" applyFont="1" applyFill="1" applyBorder="1" applyAlignment="1">
      <alignment vertical="top" wrapText="1"/>
    </xf>
    <xf numFmtId="0" fontId="55" fillId="26" borderId="61" xfId="0" applyFont="1" applyFill="1" applyBorder="1" applyAlignment="1">
      <alignment vertical="top" wrapText="1"/>
    </xf>
    <xf numFmtId="0" fontId="25" fillId="26" borderId="76" xfId="0" applyFont="1" applyFill="1" applyBorder="1" applyAlignment="1">
      <alignment horizontal="center" vertical="top" wrapText="1"/>
    </xf>
    <xf numFmtId="0" fontId="66" fillId="26" borderId="76" xfId="0" applyFont="1" applyFill="1" applyBorder="1" applyAlignment="1">
      <alignment horizontal="center" vertical="top" wrapText="1"/>
    </xf>
    <xf numFmtId="0" fontId="25" fillId="26" borderId="0" xfId="0" applyFont="1" applyFill="1" applyBorder="1" applyAlignment="1">
      <alignment horizontal="center" vertical="top" wrapText="1"/>
    </xf>
    <xf numFmtId="0" fontId="55" fillId="0" borderId="61" xfId="0" applyFont="1" applyFill="1" applyBorder="1" applyAlignment="1">
      <alignment horizontal="left" vertical="top" wrapText="1"/>
    </xf>
    <xf numFmtId="0" fontId="93" fillId="0" borderId="61" xfId="0" applyFont="1" applyFill="1" applyBorder="1" applyAlignment="1">
      <alignment vertical="top" wrapText="1"/>
    </xf>
    <xf numFmtId="0" fontId="96" fillId="0" borderId="76" xfId="0" applyFont="1" applyFill="1" applyBorder="1" applyAlignment="1">
      <alignment horizontal="center" vertical="top" wrapText="1"/>
    </xf>
    <xf numFmtId="0" fontId="66" fillId="0" borderId="76" xfId="0" applyFont="1" applyFill="1" applyBorder="1" applyAlignment="1">
      <alignment vertical="top" wrapText="1"/>
    </xf>
    <xf numFmtId="0" fontId="104" fillId="0" borderId="0" xfId="0" applyFont="1" applyFill="1" applyBorder="1" applyAlignment="1">
      <alignment vertical="top" wrapText="1"/>
    </xf>
    <xf numFmtId="165" fontId="104" fillId="0" borderId="0" xfId="0" applyNumberFormat="1" applyFont="1" applyFill="1" applyBorder="1" applyAlignment="1">
      <alignment horizontal="right" vertical="top" wrapText="1"/>
    </xf>
    <xf numFmtId="0" fontId="105" fillId="0" borderId="0" xfId="0" applyFont="1" applyFill="1" applyBorder="1" applyAlignment="1" applyProtection="1">
      <alignment vertical="top" wrapText="1"/>
    </xf>
    <xf numFmtId="165" fontId="105" fillId="0" borderId="0" xfId="0" applyNumberFormat="1" applyFont="1" applyFill="1" applyBorder="1" applyAlignment="1" applyProtection="1">
      <alignment horizontal="right" vertical="top" wrapText="1"/>
    </xf>
    <xf numFmtId="0" fontId="104" fillId="0" borderId="0" xfId="0" applyFont="1" applyFill="1" applyBorder="1" applyAlignment="1" applyProtection="1">
      <alignment vertical="top" wrapText="1"/>
    </xf>
    <xf numFmtId="165" fontId="104" fillId="0" borderId="0" xfId="0" applyNumberFormat="1" applyFont="1" applyFill="1" applyBorder="1" applyAlignment="1" applyProtection="1">
      <alignment horizontal="right" vertical="top" wrapText="1"/>
    </xf>
    <xf numFmtId="0" fontId="31" fillId="0" borderId="76" xfId="0" applyFont="1" applyFill="1" applyBorder="1" applyAlignment="1">
      <alignment horizontal="center" vertical="top" wrapText="1"/>
    </xf>
    <xf numFmtId="165" fontId="52" fillId="0" borderId="0" xfId="0" applyNumberFormat="1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0" fontId="43" fillId="0" borderId="61" xfId="0" applyFont="1" applyFill="1" applyBorder="1" applyAlignment="1">
      <alignment vertical="top" wrapText="1"/>
    </xf>
    <xf numFmtId="0" fontId="43" fillId="0" borderId="61" xfId="0" applyFont="1" applyFill="1" applyBorder="1" applyAlignment="1">
      <alignment horizontal="left" vertical="top" wrapText="1"/>
    </xf>
    <xf numFmtId="0" fontId="43" fillId="26" borderId="0" xfId="0" applyFont="1" applyFill="1" applyBorder="1" applyAlignment="1">
      <alignment vertical="top" wrapText="1"/>
    </xf>
    <xf numFmtId="0" fontId="43" fillId="26" borderId="0" xfId="0" applyFont="1" applyFill="1" applyBorder="1" applyAlignment="1">
      <alignment horizontal="left" vertical="top" wrapText="1"/>
    </xf>
    <xf numFmtId="0" fontId="43" fillId="26" borderId="61" xfId="0" applyFont="1" applyFill="1" applyBorder="1" applyAlignment="1">
      <alignment vertical="top" wrapText="1"/>
    </xf>
    <xf numFmtId="0" fontId="66" fillId="26" borderId="76" xfId="0" applyFont="1" applyFill="1" applyBorder="1" applyAlignment="1">
      <alignment vertical="top" wrapText="1"/>
    </xf>
    <xf numFmtId="0" fontId="25" fillId="0" borderId="68" xfId="0" applyFont="1" applyFill="1" applyBorder="1" applyAlignment="1">
      <alignment vertical="top" wrapText="1"/>
    </xf>
    <xf numFmtId="0" fontId="25" fillId="0" borderId="65" xfId="0" applyFont="1" applyFill="1" applyBorder="1" applyAlignment="1">
      <alignment horizontal="center" vertical="top" wrapText="1"/>
    </xf>
    <xf numFmtId="0" fontId="66" fillId="0" borderId="63" xfId="0" applyFont="1" applyFill="1" applyBorder="1" applyAlignment="1">
      <alignment vertical="top" wrapText="1"/>
    </xf>
    <xf numFmtId="0" fontId="66" fillId="0" borderId="63" xfId="0" applyFont="1" applyFill="1" applyBorder="1" applyAlignment="1">
      <alignment horizontal="center" vertical="top" wrapText="1"/>
    </xf>
    <xf numFmtId="0" fontId="66" fillId="0" borderId="73" xfId="0" applyFont="1" applyFill="1" applyBorder="1" applyAlignment="1">
      <alignment horizontal="center" vertical="top" wrapText="1"/>
    </xf>
    <xf numFmtId="0" fontId="66" fillId="0" borderId="68" xfId="0" applyFont="1" applyFill="1" applyBorder="1" applyAlignment="1">
      <alignment horizontal="center" vertical="top" wrapText="1"/>
    </xf>
    <xf numFmtId="0" fontId="66" fillId="0" borderId="77" xfId="0" applyFont="1" applyFill="1" applyBorder="1" applyAlignment="1">
      <alignment horizontal="center" vertical="top" wrapText="1"/>
    </xf>
    <xf numFmtId="0" fontId="66" fillId="0" borderId="72" xfId="0" applyFont="1" applyFill="1" applyBorder="1" applyAlignment="1">
      <alignment horizontal="center" vertical="top" wrapText="1"/>
    </xf>
    <xf numFmtId="0" fontId="66" fillId="0" borderId="74" xfId="0" applyFont="1" applyFill="1" applyBorder="1" applyAlignment="1">
      <alignment horizontal="center" vertical="top" wrapText="1"/>
    </xf>
    <xf numFmtId="0" fontId="66" fillId="0" borderId="75" xfId="0" applyFont="1" applyFill="1" applyBorder="1" applyAlignment="1">
      <alignment horizontal="center" vertical="top" wrapText="1"/>
    </xf>
    <xf numFmtId="170" fontId="50" fillId="0" borderId="0" xfId="0" applyNumberFormat="1" applyFont="1" applyFill="1" applyBorder="1" applyAlignment="1">
      <alignment horizontal="right" vertical="top" wrapText="1"/>
    </xf>
    <xf numFmtId="170" fontId="50" fillId="0" borderId="0" xfId="0" applyNumberFormat="1" applyFont="1" applyFill="1" applyBorder="1" applyAlignment="1" applyProtection="1">
      <alignment horizontal="right" vertical="top" wrapText="1"/>
    </xf>
    <xf numFmtId="170" fontId="52" fillId="0" borderId="0" xfId="0" applyNumberFormat="1" applyFont="1" applyFill="1" applyBorder="1" applyAlignment="1" applyProtection="1">
      <alignment horizontal="right" vertical="top" wrapText="1"/>
    </xf>
    <xf numFmtId="0" fontId="66" fillId="0" borderId="68" xfId="0" applyFont="1" applyFill="1" applyBorder="1" applyAlignment="1">
      <alignment vertical="top" wrapText="1"/>
    </xf>
    <xf numFmtId="0" fontId="66" fillId="0" borderId="65" xfId="0" applyFont="1" applyFill="1" applyBorder="1" applyAlignment="1">
      <alignment horizontal="center" vertical="top" wrapText="1"/>
    </xf>
    <xf numFmtId="0" fontId="66" fillId="0" borderId="66" xfId="0" applyFont="1" applyFill="1" applyBorder="1" applyAlignment="1">
      <alignment horizontal="center" vertical="top" wrapText="1"/>
    </xf>
    <xf numFmtId="0" fontId="66" fillId="0" borderId="61" xfId="0" applyFont="1" applyFill="1" applyBorder="1" applyAlignment="1">
      <alignment horizontal="right" vertical="top" wrapText="1"/>
    </xf>
    <xf numFmtId="0" fontId="53" fillId="0" borderId="0" xfId="0" applyFont="1" applyFill="1" applyBorder="1" applyAlignment="1">
      <alignment vertical="top" wrapText="1"/>
    </xf>
    <xf numFmtId="0" fontId="104" fillId="0" borderId="0" xfId="0" applyFont="1" applyFill="1" applyBorder="1" applyAlignment="1">
      <alignment horizontal="left" vertical="top" wrapText="1"/>
    </xf>
    <xf numFmtId="0" fontId="104" fillId="0" borderId="0" xfId="0" applyFont="1" applyFill="1" applyBorder="1" applyAlignment="1" applyProtection="1">
      <alignment horizontal="left" vertical="top" wrapText="1"/>
    </xf>
    <xf numFmtId="0" fontId="105" fillId="0" borderId="0" xfId="0" applyFont="1" applyFill="1" applyBorder="1" applyAlignment="1" applyProtection="1">
      <alignment horizontal="left" vertical="top" wrapText="1"/>
    </xf>
    <xf numFmtId="0" fontId="55" fillId="0" borderId="76" xfId="0" applyFont="1" applyFill="1" applyBorder="1" applyAlignment="1">
      <alignment vertical="top" wrapText="1"/>
    </xf>
    <xf numFmtId="0" fontId="55" fillId="0" borderId="76" xfId="0" applyFont="1" applyFill="1" applyBorder="1" applyAlignment="1">
      <alignment horizontal="right" vertical="top" wrapText="1"/>
    </xf>
    <xf numFmtId="169" fontId="50" fillId="0" borderId="0" xfId="0" applyNumberFormat="1" applyFont="1" applyFill="1" applyBorder="1" applyAlignment="1">
      <alignment horizontal="right" vertical="top" wrapText="1"/>
    </xf>
    <xf numFmtId="169" fontId="52" fillId="0" borderId="0" xfId="0" applyNumberFormat="1" applyFont="1" applyFill="1" applyBorder="1" applyAlignment="1" applyProtection="1">
      <alignment horizontal="right" vertical="top" wrapText="1"/>
    </xf>
    <xf numFmtId="169" fontId="50" fillId="0" borderId="0" xfId="0" applyNumberFormat="1" applyFont="1" applyFill="1" applyBorder="1" applyAlignment="1" applyProtection="1">
      <alignment horizontal="right" vertical="top" wrapText="1"/>
    </xf>
    <xf numFmtId="0" fontId="50" fillId="0" borderId="0" xfId="0" applyFont="1" applyFill="1" applyBorder="1" applyAlignment="1">
      <alignment horizontal="center" vertical="top" wrapText="1"/>
    </xf>
    <xf numFmtId="0" fontId="50" fillId="0" borderId="0" xfId="0" applyFont="1" applyFill="1" applyBorder="1" applyAlignment="1" applyProtection="1">
      <alignment horizontal="center" vertical="top" wrapText="1"/>
    </xf>
    <xf numFmtId="0" fontId="52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55" fillId="0" borderId="21" xfId="0" applyFont="1" applyFill="1" applyBorder="1" applyAlignment="1">
      <alignment vertical="top" wrapText="1"/>
    </xf>
    <xf numFmtId="0" fontId="55" fillId="0" borderId="0" xfId="0" applyFont="1" applyFill="1" applyBorder="1" applyAlignment="1">
      <alignment horizontal="right" vertical="top" wrapText="1"/>
    </xf>
    <xf numFmtId="0" fontId="66" fillId="0" borderId="20" xfId="0" applyFont="1" applyFill="1" applyBorder="1" applyAlignment="1">
      <alignment vertical="top" wrapText="1"/>
    </xf>
    <xf numFmtId="0" fontId="66" fillId="0" borderId="63" xfId="0" applyFont="1" applyFill="1" applyBorder="1" applyAlignment="1">
      <alignment horizontal="right" vertical="top" wrapText="1"/>
    </xf>
    <xf numFmtId="0" fontId="66" fillId="0" borderId="65" xfId="0" applyFont="1" applyFill="1" applyBorder="1" applyAlignment="1">
      <alignment horizontal="right" vertical="top" wrapText="1"/>
    </xf>
    <xf numFmtId="0" fontId="66" fillId="0" borderId="20" xfId="0" applyFont="1" applyFill="1" applyBorder="1" applyAlignment="1">
      <alignment horizontal="center" vertical="top" wrapText="1"/>
    </xf>
    <xf numFmtId="0" fontId="66" fillId="0" borderId="66" xfId="0" applyFont="1" applyFill="1" applyBorder="1" applyAlignment="1">
      <alignment horizontal="right" vertical="top" wrapText="1"/>
    </xf>
    <xf numFmtId="0" fontId="66" fillId="0" borderId="73" xfId="0" applyFont="1" applyFill="1" applyBorder="1" applyAlignment="1">
      <alignment horizontal="right" vertical="top" wrapText="1"/>
    </xf>
    <xf numFmtId="0" fontId="66" fillId="0" borderId="77" xfId="0" applyFont="1" applyFill="1" applyBorder="1" applyAlignment="1">
      <alignment horizontal="right" vertical="top" wrapText="1"/>
    </xf>
    <xf numFmtId="0" fontId="66" fillId="0" borderId="68" xfId="0" applyFont="1" applyFill="1" applyBorder="1" applyAlignment="1">
      <alignment horizontal="right" vertical="top" wrapText="1"/>
    </xf>
    <xf numFmtId="0" fontId="22" fillId="26" borderId="0" xfId="0" applyFont="1" applyFill="1"/>
    <xf numFmtId="0" fontId="24" fillId="26" borderId="27" xfId="0" applyFont="1" applyFill="1" applyBorder="1" applyAlignment="1">
      <alignment horizontal="center" wrapText="1"/>
    </xf>
    <xf numFmtId="0" fontId="24" fillId="26" borderId="23" xfId="0" applyFont="1" applyFill="1" applyBorder="1" applyAlignment="1">
      <alignment horizontal="center" wrapText="1"/>
    </xf>
    <xf numFmtId="0" fontId="24" fillId="26" borderId="0" xfId="0" applyFont="1" applyFill="1" applyBorder="1" applyAlignment="1">
      <alignment vertical="top" wrapText="1"/>
    </xf>
    <xf numFmtId="165" fontId="24" fillId="26" borderId="0" xfId="0" applyNumberFormat="1" applyFont="1" applyFill="1" applyBorder="1" applyAlignment="1">
      <alignment horizontal="right" vertical="top" wrapText="1"/>
    </xf>
    <xf numFmtId="164" fontId="21" fillId="26" borderId="0" xfId="0" applyNumberFormat="1" applyFont="1" applyFill="1"/>
    <xf numFmtId="0" fontId="25" fillId="26" borderId="0" xfId="0" applyFont="1" applyFill="1" applyBorder="1" applyAlignment="1" applyProtection="1">
      <alignment vertical="top" wrapText="1"/>
    </xf>
    <xf numFmtId="1" fontId="22" fillId="26" borderId="0" xfId="0" applyNumberFormat="1" applyFont="1" applyFill="1"/>
    <xf numFmtId="164" fontId="22" fillId="26" borderId="0" xfId="0" applyNumberFormat="1" applyFont="1" applyFill="1"/>
    <xf numFmtId="0" fontId="25" fillId="26" borderId="10" xfId="0" applyFont="1" applyFill="1" applyBorder="1" applyAlignment="1" applyProtection="1">
      <alignment vertical="top" wrapText="1"/>
    </xf>
    <xf numFmtId="1" fontId="22" fillId="26" borderId="10" xfId="0" applyNumberFormat="1" applyFont="1" applyFill="1" applyBorder="1"/>
    <xf numFmtId="164" fontId="22" fillId="26" borderId="10" xfId="0" applyNumberFormat="1" applyFont="1" applyFill="1" applyBorder="1"/>
    <xf numFmtId="0" fontId="33" fillId="26" borderId="0" xfId="0" applyFont="1" applyFill="1" applyAlignment="1"/>
    <xf numFmtId="0" fontId="28" fillId="26" borderId="0" xfId="0" applyFont="1" applyFill="1" applyBorder="1" applyAlignment="1">
      <alignment vertical="center"/>
    </xf>
    <xf numFmtId="0" fontId="22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center"/>
    </xf>
    <xf numFmtId="0" fontId="21" fillId="26" borderId="0" xfId="0" applyFont="1" applyFill="1" applyBorder="1" applyAlignment="1">
      <alignment vertical="center" wrapText="1"/>
    </xf>
    <xf numFmtId="0" fontId="21" fillId="26" borderId="11" xfId="0" applyFont="1" applyFill="1" applyBorder="1" applyAlignment="1">
      <alignment horizontal="center" vertical="center"/>
    </xf>
    <xf numFmtId="0" fontId="22" fillId="26" borderId="0" xfId="0" applyFont="1" applyFill="1" applyBorder="1" applyAlignment="1">
      <alignment horizontal="right" vertical="center"/>
    </xf>
    <xf numFmtId="164" fontId="22" fillId="26" borderId="0" xfId="0" applyNumberFormat="1" applyFont="1" applyFill="1" applyAlignment="1">
      <alignment vertical="center"/>
    </xf>
    <xf numFmtId="0" fontId="22" fillId="26" borderId="0" xfId="0" applyFont="1" applyFill="1" applyAlignment="1">
      <alignment horizontal="right" vertical="center"/>
    </xf>
    <xf numFmtId="164" fontId="22" fillId="26" borderId="0" xfId="0" applyNumberFormat="1" applyFont="1" applyFill="1" applyBorder="1" applyAlignment="1">
      <alignment vertical="center"/>
    </xf>
    <xf numFmtId="164" fontId="25" fillId="26" borderId="0" xfId="0" applyNumberFormat="1" applyFont="1" applyFill="1" applyBorder="1"/>
    <xf numFmtId="0" fontId="25" fillId="26" borderId="0" xfId="0" applyFont="1" applyFill="1" applyBorder="1" applyAlignment="1"/>
    <xf numFmtId="164" fontId="22" fillId="26" borderId="0" xfId="0" applyNumberFormat="1" applyFont="1" applyFill="1" applyBorder="1"/>
    <xf numFmtId="0" fontId="25" fillId="26" borderId="10" xfId="0" applyFont="1" applyFill="1" applyBorder="1" applyAlignment="1">
      <alignment horizontal="right" vertical="center"/>
    </xf>
    <xf numFmtId="0" fontId="22" fillId="26" borderId="10" xfId="0" applyFont="1" applyFill="1" applyBorder="1"/>
    <xf numFmtId="0" fontId="35" fillId="26" borderId="0" xfId="0" applyFont="1" applyFill="1" applyAlignment="1">
      <alignment vertical="center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16" fontId="33" fillId="26" borderId="0" xfId="0" applyNumberFormat="1" applyFont="1" applyFill="1" applyAlignment="1">
      <alignment vertical="center"/>
    </xf>
    <xf numFmtId="0" fontId="33" fillId="26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vertical="center" wrapText="1"/>
    </xf>
    <xf numFmtId="0" fontId="24" fillId="26" borderId="0" xfId="0" applyFont="1" applyFill="1" applyBorder="1" applyAlignment="1">
      <alignment horizontal="left" vertical="top" wrapText="1"/>
    </xf>
    <xf numFmtId="0" fontId="0" fillId="26" borderId="0" xfId="0" applyFill="1"/>
    <xf numFmtId="0" fontId="24" fillId="26" borderId="0" xfId="0" applyFont="1" applyFill="1" applyBorder="1" applyAlignment="1">
      <alignment horizontal="center" vertical="center" wrapText="1"/>
    </xf>
    <xf numFmtId="0" fontId="2" fillId="26" borderId="0" xfId="0" applyFont="1" applyFill="1" applyBorder="1" applyAlignment="1">
      <alignment horizontal="center" vertical="center" wrapText="1"/>
    </xf>
    <xf numFmtId="0" fontId="21" fillId="26" borderId="51" xfId="0" applyFont="1" applyFill="1" applyBorder="1" applyAlignment="1"/>
    <xf numFmtId="0" fontId="21" fillId="26" borderId="53" xfId="0" applyFont="1" applyFill="1" applyBorder="1" applyAlignment="1"/>
    <xf numFmtId="0" fontId="21" fillId="26" borderId="0" xfId="0" applyFont="1" applyFill="1" applyBorder="1" applyAlignment="1">
      <alignment horizontal="center" vertical="center" wrapText="1"/>
    </xf>
    <xf numFmtId="0" fontId="21" fillId="26" borderId="11" xfId="0" applyFont="1" applyFill="1" applyBorder="1" applyAlignment="1">
      <alignment horizontal="center"/>
    </xf>
    <xf numFmtId="0" fontId="21" fillId="26" borderId="86" xfId="0" applyFont="1" applyFill="1" applyBorder="1" applyAlignment="1">
      <alignment horizontal="center" vertical="center" wrapText="1"/>
    </xf>
    <xf numFmtId="4" fontId="0" fillId="26" borderId="0" xfId="0" applyNumberFormat="1" applyFill="1"/>
    <xf numFmtId="2" fontId="0" fillId="26" borderId="0" xfId="0" applyNumberFormat="1" applyFill="1"/>
    <xf numFmtId="49" fontId="21" fillId="26" borderId="46" xfId="0" applyNumberFormat="1" applyFont="1" applyFill="1" applyBorder="1" applyAlignment="1">
      <alignment horizontal="center"/>
    </xf>
    <xf numFmtId="4" fontId="25" fillId="26" borderId="0" xfId="0" applyNumberFormat="1" applyFont="1" applyFill="1"/>
    <xf numFmtId="0" fontId="21" fillId="26" borderId="0" xfId="0" applyFont="1" applyFill="1" applyAlignment="1">
      <alignment horizontal="center"/>
    </xf>
    <xf numFmtId="0" fontId="21" fillId="26" borderId="10" xfId="0" applyFont="1" applyFill="1" applyBorder="1" applyAlignment="1">
      <alignment horizontal="center"/>
    </xf>
    <xf numFmtId="4" fontId="25" fillId="26" borderId="10" xfId="0" applyNumberFormat="1" applyFont="1" applyFill="1" applyBorder="1"/>
    <xf numFmtId="2" fontId="0" fillId="26" borderId="10" xfId="0" applyNumberFormat="1" applyFill="1" applyBorder="1"/>
    <xf numFmtId="0" fontId="43" fillId="26" borderId="0" xfId="0" applyFont="1" applyFill="1" applyBorder="1" applyAlignment="1">
      <alignment horizontal="center" vertical="top" wrapText="1"/>
    </xf>
    <xf numFmtId="0" fontId="55" fillId="26" borderId="0" xfId="0" applyFont="1" applyFill="1" applyBorder="1" applyAlignment="1">
      <alignment horizontal="center" vertical="top" wrapText="1"/>
    </xf>
    <xf numFmtId="164" fontId="55" fillId="26" borderId="0" xfId="0" applyNumberFormat="1" applyFont="1" applyFill="1" applyBorder="1" applyAlignment="1">
      <alignment vertical="top" wrapText="1"/>
    </xf>
    <xf numFmtId="0" fontId="53" fillId="26" borderId="23" xfId="0" applyFont="1" applyFill="1" applyBorder="1" applyAlignment="1">
      <alignment horizontal="center" vertical="top" wrapText="1"/>
    </xf>
    <xf numFmtId="0" fontId="53" fillId="26" borderId="23" xfId="0" applyFont="1" applyFill="1" applyBorder="1" applyAlignment="1">
      <alignment horizontal="center" vertical="top"/>
    </xf>
    <xf numFmtId="0" fontId="53" fillId="26" borderId="19" xfId="0" applyFont="1" applyFill="1" applyBorder="1" applyAlignment="1">
      <alignment vertical="top" wrapText="1"/>
    </xf>
    <xf numFmtId="164" fontId="83" fillId="26" borderId="0" xfId="0" applyNumberFormat="1" applyFont="1" applyFill="1"/>
    <xf numFmtId="0" fontId="42" fillId="26" borderId="0" xfId="0" applyFont="1" applyFill="1"/>
    <xf numFmtId="164" fontId="0" fillId="26" borderId="0" xfId="0" applyNumberFormat="1" applyFill="1"/>
    <xf numFmtId="164" fontId="83" fillId="26" borderId="10" xfId="0" applyNumberFormat="1" applyFont="1" applyFill="1" applyBorder="1"/>
    <xf numFmtId="164" fontId="0" fillId="26" borderId="10" xfId="0" applyNumberFormat="1" applyFill="1" applyBorder="1"/>
    <xf numFmtId="0" fontId="33" fillId="26" borderId="0" xfId="0" applyFont="1" applyFill="1" applyBorder="1" applyAlignment="1">
      <alignment wrapText="1"/>
    </xf>
    <xf numFmtId="3" fontId="33" fillId="26" borderId="0" xfId="0" applyNumberFormat="1" applyFont="1" applyFill="1" applyAlignment="1"/>
    <xf numFmtId="164" fontId="21" fillId="26" borderId="0" xfId="0" applyNumberFormat="1" applyFont="1" applyFill="1" applyBorder="1"/>
    <xf numFmtId="0" fontId="33" fillId="26" borderId="0" xfId="0" applyFont="1" applyFill="1" applyBorder="1" applyAlignment="1">
      <alignment horizontal="left" vertical="top"/>
    </xf>
    <xf numFmtId="0" fontId="24" fillId="26" borderId="0" xfId="0" applyFont="1" applyFill="1" applyAlignment="1">
      <alignment horizontal="left" vertical="top" wrapText="1"/>
    </xf>
    <xf numFmtId="0" fontId="24" fillId="26" borderId="21" xfId="0" applyFont="1" applyFill="1" applyBorder="1" applyAlignment="1">
      <alignment horizontal="center" vertical="top" wrapText="1"/>
    </xf>
    <xf numFmtId="0" fontId="21" fillId="26" borderId="23" xfId="0" applyFont="1" applyFill="1" applyBorder="1" applyAlignment="1">
      <alignment vertical="top"/>
    </xf>
    <xf numFmtId="0" fontId="24" fillId="26" borderId="27" xfId="0" applyFont="1" applyFill="1" applyBorder="1" applyAlignment="1">
      <alignment horizontal="center" vertical="top" wrapText="1"/>
    </xf>
    <xf numFmtId="0" fontId="24" fillId="26" borderId="23" xfId="0" applyFont="1" applyFill="1" applyBorder="1" applyAlignment="1">
      <alignment horizontal="center" vertical="top" wrapText="1"/>
    </xf>
    <xf numFmtId="0" fontId="24" fillId="26" borderId="0" xfId="0" applyFont="1" applyFill="1" applyBorder="1" applyAlignment="1">
      <alignment horizontal="center" vertical="top" wrapText="1"/>
    </xf>
    <xf numFmtId="0" fontId="24" fillId="26" borderId="0" xfId="0" applyFont="1" applyFill="1" applyBorder="1" applyAlignment="1">
      <alignment horizontal="right" vertical="top" wrapText="1"/>
    </xf>
    <xf numFmtId="0" fontId="24" fillId="26" borderId="11" xfId="0" applyFont="1" applyFill="1" applyBorder="1" applyAlignment="1">
      <alignment vertical="center" wrapText="1"/>
    </xf>
    <xf numFmtId="0" fontId="49" fillId="26" borderId="11" xfId="0" applyFont="1" applyFill="1" applyBorder="1" applyAlignment="1">
      <alignment vertical="center" wrapText="1"/>
    </xf>
    <xf numFmtId="0" fontId="50" fillId="26" borderId="11" xfId="0" applyFont="1" applyFill="1" applyBorder="1" applyAlignment="1">
      <alignment vertical="top" wrapText="1"/>
    </xf>
    <xf numFmtId="3" fontId="88" fillId="26" borderId="11" xfId="0" applyNumberFormat="1" applyFont="1" applyFill="1" applyBorder="1" applyAlignment="1">
      <alignment horizontal="right" vertical="top" wrapText="1"/>
    </xf>
    <xf numFmtId="166" fontId="88" fillId="26" borderId="11" xfId="0" applyNumberFormat="1" applyFont="1" applyFill="1" applyBorder="1" applyAlignment="1">
      <alignment horizontal="right" vertical="top" wrapText="1"/>
    </xf>
    <xf numFmtId="3" fontId="89" fillId="26" borderId="11" xfId="0" applyNumberFormat="1" applyFont="1" applyFill="1" applyBorder="1" applyAlignment="1">
      <alignment vertical="top"/>
    </xf>
    <xf numFmtId="0" fontId="51" fillId="26" borderId="11" xfId="0" applyFont="1" applyFill="1" applyBorder="1" applyAlignment="1">
      <alignment vertical="center"/>
    </xf>
    <xf numFmtId="0" fontId="52" fillId="26" borderId="11" xfId="0" applyFont="1" applyFill="1" applyBorder="1" applyAlignment="1">
      <alignment vertical="top" wrapText="1"/>
    </xf>
    <xf numFmtId="3" fontId="86" fillId="26" borderId="11" xfId="0" applyNumberFormat="1" applyFont="1" applyFill="1" applyBorder="1" applyAlignment="1">
      <alignment horizontal="right" vertical="top" wrapText="1"/>
    </xf>
    <xf numFmtId="164" fontId="86" fillId="26" borderId="11" xfId="0" applyNumberFormat="1" applyFont="1" applyFill="1" applyBorder="1" applyAlignment="1">
      <alignment horizontal="right" vertical="top" wrapText="1"/>
    </xf>
    <xf numFmtId="0" fontId="86" fillId="26" borderId="11" xfId="0" applyNumberFormat="1" applyFont="1" applyFill="1" applyBorder="1" applyAlignment="1">
      <alignment horizontal="right" vertical="top" wrapText="1"/>
    </xf>
    <xf numFmtId="3" fontId="87" fillId="26" borderId="11" xfId="0" applyNumberFormat="1" applyFont="1" applyFill="1" applyBorder="1"/>
    <xf numFmtId="0" fontId="52" fillId="26" borderId="11" xfId="0" applyFont="1" applyFill="1" applyBorder="1" applyAlignment="1" applyProtection="1">
      <alignment vertical="top" wrapText="1"/>
    </xf>
    <xf numFmtId="0" fontId="87" fillId="26" borderId="11" xfId="0" applyFont="1" applyFill="1" applyBorder="1"/>
    <xf numFmtId="0" fontId="51" fillId="26" borderId="11" xfId="0" applyFont="1" applyFill="1" applyBorder="1" applyAlignment="1">
      <alignment wrapText="1"/>
    </xf>
    <xf numFmtId="0" fontId="51" fillId="26" borderId="49" xfId="0" applyFont="1" applyFill="1" applyBorder="1" applyAlignment="1">
      <alignment vertical="center"/>
    </xf>
    <xf numFmtId="3" fontId="86" fillId="26" borderId="49" xfId="0" applyNumberFormat="1" applyFont="1" applyFill="1" applyBorder="1" applyAlignment="1" applyProtection="1">
      <alignment horizontal="right" vertical="top" wrapText="1"/>
    </xf>
    <xf numFmtId="0" fontId="24" fillId="26" borderId="11" xfId="0" applyFont="1" applyFill="1" applyBorder="1" applyAlignment="1" applyProtection="1">
      <alignment horizontal="center" vertical="center" wrapText="1"/>
    </xf>
    <xf numFmtId="0" fontId="51" fillId="26" borderId="0" xfId="0" applyFont="1" applyFill="1" applyAlignment="1">
      <alignment wrapText="1"/>
    </xf>
    <xf numFmtId="0" fontId="52" fillId="26" borderId="49" xfId="0" applyFont="1" applyFill="1" applyBorder="1" applyAlignment="1" applyProtection="1">
      <alignment vertical="top" wrapText="1"/>
    </xf>
    <xf numFmtId="0" fontId="51" fillId="26" borderId="11" xfId="0" applyFont="1" applyFill="1" applyBorder="1" applyAlignment="1">
      <alignment vertical="center" wrapText="1"/>
    </xf>
    <xf numFmtId="0" fontId="52" fillId="26" borderId="52" xfId="0" applyFont="1" applyFill="1" applyBorder="1" applyAlignment="1" applyProtection="1">
      <alignment vertical="top" wrapText="1"/>
    </xf>
    <xf numFmtId="3" fontId="87" fillId="26" borderId="11" xfId="0" applyNumberFormat="1" applyFont="1" applyFill="1" applyBorder="1" applyAlignment="1">
      <alignment wrapText="1"/>
    </xf>
    <xf numFmtId="0" fontId="87" fillId="26" borderId="11" xfId="0" applyFont="1" applyFill="1" applyBorder="1" applyAlignment="1">
      <alignment wrapText="1"/>
    </xf>
    <xf numFmtId="0" fontId="52" fillId="26" borderId="10" xfId="0" applyFont="1" applyFill="1" applyBorder="1" applyAlignment="1" applyProtection="1">
      <alignment vertical="top" wrapText="1"/>
    </xf>
    <xf numFmtId="0" fontId="32" fillId="26" borderId="0" xfId="0" applyFont="1" applyFill="1" applyBorder="1" applyAlignment="1" applyProtection="1">
      <alignment vertical="top"/>
    </xf>
    <xf numFmtId="0" fontId="33" fillId="26" borderId="0" xfId="0" applyFont="1" applyFill="1" applyAlignment="1">
      <alignment vertical="top"/>
    </xf>
    <xf numFmtId="0" fontId="32" fillId="26" borderId="0" xfId="0" applyFont="1" applyFill="1" applyBorder="1" applyAlignment="1" applyProtection="1">
      <alignment vertical="top" wrapText="1"/>
    </xf>
    <xf numFmtId="3" fontId="32" fillId="26" borderId="0" xfId="0" applyNumberFormat="1" applyFont="1" applyFill="1" applyBorder="1" applyAlignment="1" applyProtection="1">
      <alignment horizontal="right" vertical="top" wrapText="1"/>
    </xf>
    <xf numFmtId="0" fontId="32" fillId="26" borderId="0" xfId="0" applyFont="1" applyFill="1" applyBorder="1" applyAlignment="1" applyProtection="1">
      <alignment horizontal="right" vertical="top" wrapText="1"/>
    </xf>
    <xf numFmtId="3" fontId="25" fillId="26" borderId="0" xfId="0" applyNumberFormat="1" applyFont="1" applyFill="1" applyBorder="1" applyAlignment="1" applyProtection="1">
      <alignment horizontal="right" vertical="top" wrapText="1"/>
    </xf>
    <xf numFmtId="0" fontId="25" fillId="26" borderId="0" xfId="0" applyFont="1" applyFill="1" applyBorder="1" applyAlignment="1" applyProtection="1">
      <alignment horizontal="right" vertical="top" wrapText="1"/>
    </xf>
    <xf numFmtId="0" fontId="23" fillId="26" borderId="11" xfId="0" applyFont="1" applyFill="1" applyBorder="1" applyAlignment="1">
      <alignment horizontal="center"/>
    </xf>
    <xf numFmtId="0" fontId="23" fillId="26" borderId="11" xfId="0" applyNumberFormat="1" applyFont="1" applyFill="1" applyBorder="1" applyAlignment="1">
      <alignment horizontal="center"/>
    </xf>
    <xf numFmtId="0" fontId="23" fillId="26" borderId="50" xfId="0" applyNumberFormat="1" applyFont="1" applyFill="1" applyBorder="1" applyAlignment="1">
      <alignment horizontal="center"/>
    </xf>
    <xf numFmtId="0" fontId="40" fillId="26" borderId="0" xfId="0" applyFont="1" applyFill="1"/>
    <xf numFmtId="0" fontId="68" fillId="26" borderId="0" xfId="0" applyFont="1" applyFill="1"/>
    <xf numFmtId="167" fontId="68" fillId="26" borderId="0" xfId="0" applyNumberFormat="1" applyFont="1" applyFill="1"/>
    <xf numFmtId="0" fontId="23" fillId="26" borderId="0" xfId="0" applyFont="1" applyFill="1" applyAlignment="1">
      <alignment horizontal="center"/>
    </xf>
    <xf numFmtId="0" fontId="69" fillId="26" borderId="0" xfId="0" applyFont="1" applyFill="1"/>
    <xf numFmtId="167" fontId="69" fillId="26" borderId="0" xfId="0" applyNumberFormat="1" applyFont="1" applyFill="1"/>
    <xf numFmtId="0" fontId="23" fillId="26" borderId="0" xfId="0" applyFont="1" applyFill="1"/>
    <xf numFmtId="0" fontId="23" fillId="26" borderId="10" xfId="0" applyFont="1" applyFill="1" applyBorder="1" applyAlignment="1">
      <alignment horizontal="center"/>
    </xf>
    <xf numFmtId="0" fontId="69" fillId="26" borderId="10" xfId="0" applyFont="1" applyFill="1" applyBorder="1"/>
    <xf numFmtId="0" fontId="23" fillId="26" borderId="10" xfId="0" applyFont="1" applyFill="1" applyBorder="1"/>
    <xf numFmtId="0" fontId="23" fillId="26" borderId="0" xfId="0" applyFont="1" applyFill="1" applyBorder="1" applyAlignment="1">
      <alignment horizontal="left"/>
    </xf>
    <xf numFmtId="0" fontId="23" fillId="26" borderId="0" xfId="0" applyFont="1" applyFill="1" applyBorder="1"/>
    <xf numFmtId="0" fontId="69" fillId="26" borderId="0" xfId="0" applyFont="1" applyFill="1" applyBorder="1"/>
    <xf numFmtId="0" fontId="62" fillId="26" borderId="0" xfId="0" applyFont="1" applyFill="1" applyBorder="1" applyAlignment="1">
      <alignment wrapText="1"/>
    </xf>
    <xf numFmtId="0" fontId="59" fillId="26" borderId="0" xfId="0" applyFont="1" applyFill="1" applyAlignment="1">
      <alignment wrapText="1"/>
    </xf>
    <xf numFmtId="164" fontId="62" fillId="26" borderId="0" xfId="0" applyNumberFormat="1" applyFont="1" applyFill="1" applyBorder="1" applyAlignment="1">
      <alignment horizontal="center"/>
    </xf>
    <xf numFmtId="0" fontId="62" fillId="26" borderId="0" xfId="0" applyFont="1" applyFill="1" applyBorder="1" applyAlignment="1">
      <alignment horizontal="center"/>
    </xf>
    <xf numFmtId="0" fontId="62" fillId="26" borderId="50" xfId="0" applyFont="1" applyFill="1" applyBorder="1"/>
    <xf numFmtId="0" fontId="62" fillId="26" borderId="11" xfId="0" applyFont="1" applyFill="1" applyBorder="1"/>
    <xf numFmtId="0" fontId="46" fillId="26" borderId="45" xfId="0" applyFont="1" applyFill="1" applyBorder="1"/>
    <xf numFmtId="3" fontId="73" fillId="26" borderId="19" xfId="0" applyNumberFormat="1" applyFont="1" applyFill="1" applyBorder="1"/>
    <xf numFmtId="165" fontId="53" fillId="26" borderId="19" xfId="0" applyNumberFormat="1" applyFont="1" applyFill="1" applyBorder="1" applyAlignment="1">
      <alignment horizontal="center" wrapText="1"/>
    </xf>
    <xf numFmtId="3" fontId="53" fillId="26" borderId="19" xfId="0" applyNumberFormat="1" applyFont="1" applyFill="1" applyBorder="1" applyAlignment="1">
      <alignment horizontal="center" wrapText="1"/>
    </xf>
    <xf numFmtId="166" fontId="46" fillId="26" borderId="19" xfId="0" applyNumberFormat="1" applyFont="1" applyFill="1" applyBorder="1" applyAlignment="1">
      <alignment horizontal="center"/>
    </xf>
    <xf numFmtId="166" fontId="46" fillId="26" borderId="40" xfId="0" applyNumberFormat="1" applyFont="1" applyFill="1" applyBorder="1" applyAlignment="1">
      <alignment horizontal="center"/>
    </xf>
    <xf numFmtId="0" fontId="51" fillId="26" borderId="57" xfId="0" applyFont="1" applyFill="1" applyBorder="1"/>
    <xf numFmtId="3" fontId="72" fillId="26" borderId="0" xfId="0" applyNumberFormat="1" applyFont="1" applyFill="1" applyBorder="1"/>
    <xf numFmtId="165" fontId="52" fillId="26" borderId="0" xfId="0" applyNumberFormat="1" applyFont="1" applyFill="1" applyBorder="1" applyAlignment="1" applyProtection="1">
      <alignment horizontal="center" vertical="top" wrapText="1"/>
    </xf>
    <xf numFmtId="165" fontId="52" fillId="26" borderId="0" xfId="0" applyNumberFormat="1" applyFont="1" applyFill="1" applyBorder="1" applyAlignment="1">
      <alignment horizontal="center" vertical="top" wrapText="1"/>
    </xf>
    <xf numFmtId="164" fontId="49" fillId="26" borderId="0" xfId="0" applyNumberFormat="1" applyFont="1" applyFill="1" applyBorder="1" applyAlignment="1">
      <alignment horizontal="center"/>
    </xf>
    <xf numFmtId="164" fontId="52" fillId="26" borderId="56" xfId="0" applyNumberFormat="1" applyFont="1" applyFill="1" applyBorder="1" applyAlignment="1" applyProtection="1">
      <alignment horizontal="center" vertical="top" wrapText="1"/>
    </xf>
    <xf numFmtId="0" fontId="51" fillId="26" borderId="16" xfId="0" applyFont="1" applyFill="1" applyBorder="1"/>
    <xf numFmtId="3" fontId="72" fillId="26" borderId="12" xfId="0" applyNumberFormat="1" applyFont="1" applyFill="1" applyBorder="1"/>
    <xf numFmtId="165" fontId="52" fillId="26" borderId="12" xfId="0" applyNumberFormat="1" applyFont="1" applyFill="1" applyBorder="1" applyAlignment="1" applyProtection="1">
      <alignment horizontal="center" vertical="top" wrapText="1"/>
    </xf>
    <xf numFmtId="165" fontId="52" fillId="26" borderId="12" xfId="0" applyNumberFormat="1" applyFont="1" applyFill="1" applyBorder="1" applyAlignment="1">
      <alignment horizontal="center" vertical="top" wrapText="1"/>
    </xf>
    <xf numFmtId="164" fontId="49" fillId="26" borderId="12" xfId="0" applyNumberFormat="1" applyFont="1" applyFill="1" applyBorder="1" applyAlignment="1">
      <alignment horizontal="center"/>
    </xf>
    <xf numFmtId="0" fontId="62" fillId="26" borderId="49" xfId="0" applyFont="1" applyFill="1" applyBorder="1"/>
    <xf numFmtId="164" fontId="59" fillId="26" borderId="0" xfId="0" applyNumberFormat="1" applyFont="1" applyFill="1" applyBorder="1" applyAlignment="1">
      <alignment horizontal="center"/>
    </xf>
    <xf numFmtId="0" fontId="59" fillId="26" borderId="0" xfId="0" applyFont="1" applyFill="1" applyBorder="1" applyAlignment="1">
      <alignment horizontal="center"/>
    </xf>
    <xf numFmtId="0" fontId="33" fillId="26" borderId="0" xfId="0" applyFont="1" applyFill="1" applyBorder="1" applyAlignment="1">
      <alignment horizontal="center"/>
    </xf>
    <xf numFmtId="165" fontId="90" fillId="26" borderId="0" xfId="0" applyNumberFormat="1" applyFont="1" applyFill="1" applyBorder="1" applyAlignment="1" applyProtection="1">
      <alignment horizontal="center" vertical="top" wrapText="1"/>
    </xf>
    <xf numFmtId="165" fontId="91" fillId="26" borderId="0" xfId="0" applyNumberFormat="1" applyFont="1" applyFill="1" applyBorder="1" applyAlignment="1">
      <alignment horizontal="right" vertical="top" wrapText="1"/>
    </xf>
    <xf numFmtId="168" fontId="91" fillId="26" borderId="0" xfId="0" applyNumberFormat="1" applyFont="1" applyFill="1" applyBorder="1" applyAlignment="1">
      <alignment horizontal="center" vertical="top" wrapText="1"/>
    </xf>
    <xf numFmtId="0" fontId="23" fillId="26" borderId="0" xfId="0" applyFont="1" applyFill="1" applyBorder="1" applyAlignment="1">
      <alignment horizontal="center"/>
    </xf>
    <xf numFmtId="165" fontId="91" fillId="26" borderId="0" xfId="0" applyNumberFormat="1" applyFont="1" applyFill="1" applyBorder="1" applyAlignment="1" applyProtection="1">
      <alignment horizontal="right" vertical="top" wrapText="1"/>
    </xf>
    <xf numFmtId="168" fontId="91" fillId="26" borderId="0" xfId="0" applyNumberFormat="1" applyFont="1" applyFill="1" applyBorder="1" applyAlignment="1" applyProtection="1">
      <alignment horizontal="center" vertical="top" wrapText="1"/>
    </xf>
    <xf numFmtId="3" fontId="23" fillId="26" borderId="0" xfId="0" applyNumberFormat="1" applyFont="1" applyFill="1" applyBorder="1"/>
    <xf numFmtId="0" fontId="59" fillId="26" borderId="11" xfId="0" applyFont="1" applyFill="1" applyBorder="1"/>
    <xf numFmtId="3" fontId="59" fillId="26" borderId="11" xfId="0" applyNumberFormat="1" applyFont="1" applyFill="1" applyBorder="1"/>
    <xf numFmtId="0" fontId="59" fillId="26" borderId="11" xfId="0" applyFont="1" applyFill="1" applyBorder="1" applyAlignment="1">
      <alignment horizontal="center"/>
    </xf>
    <xf numFmtId="0" fontId="59" fillId="26" borderId="53" xfId="0" applyFont="1" applyFill="1" applyBorder="1"/>
    <xf numFmtId="0" fontId="0" fillId="26" borderId="0" xfId="0" applyFill="1" applyAlignment="1">
      <alignment wrapText="1"/>
    </xf>
    <xf numFmtId="0" fontId="52" fillId="0" borderId="0" xfId="0" applyFont="1" applyFill="1" applyBorder="1" applyAlignment="1" applyProtection="1">
      <alignment vertical="top" wrapText="1"/>
    </xf>
    <xf numFmtId="0" fontId="50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50" fillId="0" borderId="0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vertical="top" wrapText="1"/>
    </xf>
    <xf numFmtId="0" fontId="66" fillId="0" borderId="61" xfId="0" applyFont="1" applyFill="1" applyBorder="1" applyAlignment="1">
      <alignment horizontal="center" vertical="top" wrapText="1"/>
    </xf>
    <xf numFmtId="0" fontId="55" fillId="26" borderId="0" xfId="0" applyFont="1" applyFill="1" applyBorder="1" applyAlignment="1">
      <alignment vertical="top" wrapText="1"/>
    </xf>
    <xf numFmtId="0" fontId="55" fillId="26" borderId="61" xfId="0" applyFont="1" applyFill="1" applyBorder="1" applyAlignment="1">
      <alignment vertical="top" wrapText="1"/>
    </xf>
    <xf numFmtId="0" fontId="66" fillId="0" borderId="72" xfId="0" applyFont="1" applyFill="1" applyBorder="1" applyAlignment="1">
      <alignment horizontal="center" vertical="top" wrapText="1"/>
    </xf>
    <xf numFmtId="0" fontId="66" fillId="0" borderId="75" xfId="0" applyFont="1" applyFill="1" applyBorder="1" applyAlignment="1">
      <alignment horizontal="center" vertical="top" wrapText="1"/>
    </xf>
    <xf numFmtId="0" fontId="66" fillId="0" borderId="61" xfId="0" applyFont="1" applyFill="1" applyBorder="1" applyAlignment="1">
      <alignment horizontal="left" vertical="top" wrapText="1"/>
    </xf>
    <xf numFmtId="0" fontId="66" fillId="0" borderId="65" xfId="0" applyFont="1" applyFill="1" applyBorder="1" applyAlignment="1">
      <alignment horizontal="center" vertical="top" wrapText="1"/>
    </xf>
    <xf numFmtId="0" fontId="43" fillId="0" borderId="0" xfId="0" applyFont="1" applyFill="1" applyBorder="1" applyAlignment="1">
      <alignment horizontal="left" vertical="top" wrapText="1"/>
    </xf>
    <xf numFmtId="0" fontId="0" fillId="26" borderId="0" xfId="0" applyFill="1" applyAlignment="1">
      <alignment wrapText="1"/>
    </xf>
    <xf numFmtId="0" fontId="50" fillId="0" borderId="0" xfId="0" applyFont="1" applyFill="1" applyBorder="1" applyAlignment="1" applyProtection="1">
      <alignment vertical="top" wrapText="1"/>
    </xf>
    <xf numFmtId="0" fontId="52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66" fillId="0" borderId="70" xfId="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top" wrapText="1"/>
    </xf>
    <xf numFmtId="0" fontId="96" fillId="0" borderId="61" xfId="0" applyFont="1" applyFill="1" applyBorder="1" applyAlignment="1">
      <alignment horizontal="center" vertical="top" wrapText="1"/>
    </xf>
    <xf numFmtId="0" fontId="53" fillId="26" borderId="61" xfId="0" applyFont="1" applyFill="1" applyBorder="1" applyAlignment="1">
      <alignment horizontal="center" vertical="top" wrapText="1"/>
    </xf>
    <xf numFmtId="0" fontId="66" fillId="26" borderId="61" xfId="0" applyFont="1" applyFill="1" applyBorder="1" applyAlignment="1">
      <alignment horizontal="center" vertical="top" wrapText="1"/>
    </xf>
    <xf numFmtId="0" fontId="55" fillId="0" borderId="61" xfId="0" applyFont="1" applyFill="1" applyBorder="1" applyAlignment="1">
      <alignment vertical="top" wrapText="1"/>
    </xf>
    <xf numFmtId="0" fontId="66" fillId="0" borderId="61" xfId="0" applyFont="1" applyFill="1" applyBorder="1" applyAlignment="1">
      <alignment horizontal="center" vertical="top" wrapText="1"/>
    </xf>
    <xf numFmtId="0" fontId="55" fillId="26" borderId="61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horizontal="left" vertical="top" wrapText="1"/>
    </xf>
    <xf numFmtId="0" fontId="55" fillId="0" borderId="0" xfId="0" applyFont="1" applyFill="1" applyBorder="1" applyAlignment="1">
      <alignment horizontal="left" vertical="top" wrapText="1"/>
    </xf>
    <xf numFmtId="0" fontId="43" fillId="0" borderId="61" xfId="0" applyFont="1" applyFill="1" applyBorder="1" applyAlignment="1">
      <alignment horizontal="left" vertical="top" wrapText="1"/>
    </xf>
    <xf numFmtId="0" fontId="43" fillId="26" borderId="0" xfId="0" applyFont="1" applyFill="1" applyBorder="1" applyAlignment="1">
      <alignment horizontal="left" vertical="top" wrapText="1"/>
    </xf>
    <xf numFmtId="0" fontId="66" fillId="0" borderId="72" xfId="0" applyFont="1" applyFill="1" applyBorder="1" applyAlignment="1">
      <alignment horizontal="center" vertical="top" wrapText="1"/>
    </xf>
    <xf numFmtId="0" fontId="66" fillId="0" borderId="75" xfId="0" applyFont="1" applyFill="1" applyBorder="1" applyAlignment="1">
      <alignment horizontal="center" vertical="top" wrapText="1"/>
    </xf>
    <xf numFmtId="0" fontId="66" fillId="0" borderId="69" xfId="0" applyFont="1" applyFill="1" applyBorder="1" applyAlignment="1">
      <alignment horizontal="center" vertical="top" wrapText="1"/>
    </xf>
    <xf numFmtId="0" fontId="66" fillId="0" borderId="71" xfId="0" applyFont="1" applyFill="1" applyBorder="1" applyAlignment="1">
      <alignment horizontal="center" vertical="top" wrapText="1"/>
    </xf>
    <xf numFmtId="0" fontId="66" fillId="0" borderId="74" xfId="0" applyFont="1" applyFill="1" applyBorder="1" applyAlignment="1">
      <alignment horizontal="center" vertical="top" wrapText="1"/>
    </xf>
    <xf numFmtId="0" fontId="66" fillId="0" borderId="65" xfId="0" applyFont="1" applyFill="1" applyBorder="1" applyAlignment="1">
      <alignment horizontal="center" vertical="top" wrapText="1"/>
    </xf>
    <xf numFmtId="0" fontId="59" fillId="26" borderId="0" xfId="0" applyFont="1" applyFill="1" applyAlignment="1">
      <alignment horizontal="right"/>
    </xf>
    <xf numFmtId="0" fontId="46" fillId="26" borderId="19" xfId="0" applyFont="1" applyFill="1" applyBorder="1"/>
    <xf numFmtId="0" fontId="46" fillId="26" borderId="0" xfId="0" applyFont="1" applyFill="1" applyBorder="1"/>
    <xf numFmtId="171" fontId="46" fillId="26" borderId="27" xfId="0" applyNumberFormat="1" applyFont="1" applyFill="1" applyBorder="1" applyAlignment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0" borderId="23" xfId="0" applyFont="1" applyFill="1" applyBorder="1" applyAlignment="1">
      <alignment horizontal="center" vertical="center" wrapText="1"/>
    </xf>
    <xf numFmtId="165" fontId="53" fillId="0" borderId="19" xfId="0" applyNumberFormat="1" applyFont="1" applyFill="1" applyBorder="1" applyAlignment="1">
      <alignment horizontal="center" vertical="top" wrapText="1"/>
    </xf>
    <xf numFmtId="164" fontId="46" fillId="0" borderId="19" xfId="0" applyNumberFormat="1" applyFont="1" applyFill="1" applyBorder="1" applyAlignment="1">
      <alignment horizontal="center"/>
    </xf>
    <xf numFmtId="164" fontId="46" fillId="0" borderId="40" xfId="0" applyNumberFormat="1" applyFont="1" applyFill="1" applyBorder="1" applyAlignment="1">
      <alignment horizontal="center"/>
    </xf>
    <xf numFmtId="3" fontId="71" fillId="0" borderId="0" xfId="0" applyNumberFormat="1" applyFont="1" applyFill="1" applyBorder="1"/>
    <xf numFmtId="3" fontId="108" fillId="0" borderId="0" xfId="0" applyNumberFormat="1" applyFont="1" applyFill="1" applyBorder="1"/>
    <xf numFmtId="164" fontId="54" fillId="24" borderId="0" xfId="0" applyNumberFormat="1" applyFont="1" applyFill="1" applyBorder="1"/>
    <xf numFmtId="165" fontId="53" fillId="0" borderId="0" xfId="0" applyNumberFormat="1" applyFont="1" applyFill="1" applyBorder="1" applyAlignment="1" applyProtection="1">
      <alignment horizontal="center" vertical="top" wrapText="1"/>
    </xf>
    <xf numFmtId="164" fontId="46" fillId="0" borderId="0" xfId="0" applyNumberFormat="1" applyFont="1" applyFill="1" applyBorder="1" applyAlignment="1">
      <alignment horizontal="center"/>
    </xf>
    <xf numFmtId="164" fontId="46" fillId="0" borderId="56" xfId="0" applyNumberFormat="1" applyFont="1" applyFill="1" applyBorder="1" applyAlignment="1">
      <alignment horizontal="center"/>
    </xf>
    <xf numFmtId="3" fontId="70" fillId="0" borderId="0" xfId="0" applyNumberFormat="1" applyFont="1" applyFill="1" applyBorder="1"/>
    <xf numFmtId="165" fontId="52" fillId="0" borderId="0" xfId="0" applyNumberFormat="1" applyFont="1" applyFill="1" applyBorder="1" applyAlignment="1" applyProtection="1">
      <alignment horizontal="center" vertical="top" wrapText="1"/>
    </xf>
    <xf numFmtId="164" fontId="51" fillId="0" borderId="56" xfId="0" applyNumberFormat="1" applyFont="1" applyFill="1" applyBorder="1" applyAlignment="1">
      <alignment horizontal="center"/>
    </xf>
    <xf numFmtId="165" fontId="52" fillId="0" borderId="12" xfId="0" applyNumberFormat="1" applyFont="1" applyFill="1" applyBorder="1" applyAlignment="1" applyProtection="1">
      <alignment horizontal="center" vertical="top" wrapText="1"/>
    </xf>
    <xf numFmtId="164" fontId="51" fillId="0" borderId="12" xfId="0" applyNumberFormat="1" applyFont="1" applyFill="1" applyBorder="1" applyAlignment="1">
      <alignment horizontal="center"/>
    </xf>
    <xf numFmtId="164" fontId="51" fillId="0" borderId="55" xfId="0" applyNumberFormat="1" applyFont="1" applyFill="1" applyBorder="1" applyAlignment="1">
      <alignment horizontal="center"/>
    </xf>
    <xf numFmtId="0" fontId="59" fillId="26" borderId="0" xfId="0" applyFont="1" applyFill="1" applyAlignment="1">
      <alignment horizontal="center"/>
    </xf>
    <xf numFmtId="0" fontId="59" fillId="0" borderId="0" xfId="0" applyFont="1" applyFill="1" applyAlignment="1">
      <alignment horizontal="center"/>
    </xf>
    <xf numFmtId="0" fontId="24" fillId="0" borderId="61" xfId="0" applyFont="1" applyFill="1" applyBorder="1" applyAlignment="1">
      <alignment vertical="top" wrapText="1"/>
    </xf>
    <xf numFmtId="0" fontId="24" fillId="0" borderId="61" xfId="0" applyFont="1" applyFill="1" applyBorder="1" applyAlignment="1">
      <alignment horizontal="left" vertical="top" wrapText="1"/>
    </xf>
    <xf numFmtId="0" fontId="66" fillId="0" borderId="65" xfId="0" applyFont="1" applyFill="1" applyBorder="1" applyAlignment="1">
      <alignment vertical="top" wrapText="1"/>
    </xf>
    <xf numFmtId="0" fontId="66" fillId="0" borderId="77" xfId="0" applyFont="1" applyFill="1" applyBorder="1" applyAlignment="1">
      <alignment vertical="top" wrapText="1"/>
    </xf>
    <xf numFmtId="0" fontId="66" fillId="0" borderId="73" xfId="0" applyFont="1" applyFill="1" applyBorder="1" applyAlignment="1">
      <alignment horizontal="center" vertical="top" wrapText="1"/>
    </xf>
    <xf numFmtId="0" fontId="66" fillId="0" borderId="63" xfId="0" applyFont="1" applyFill="1" applyBorder="1" applyAlignment="1">
      <alignment horizontal="left" vertical="top" wrapText="1"/>
    </xf>
    <xf numFmtId="0" fontId="66" fillId="0" borderId="72" xfId="0" applyFont="1" applyFill="1" applyBorder="1" applyAlignment="1">
      <alignment horizontal="left" vertical="top" wrapText="1"/>
    </xf>
    <xf numFmtId="168" fontId="50" fillId="0" borderId="0" xfId="0" applyNumberFormat="1" applyFont="1" applyFill="1" applyBorder="1" applyAlignment="1">
      <alignment vertical="top" wrapText="1"/>
    </xf>
    <xf numFmtId="168" fontId="52" fillId="0" borderId="0" xfId="0" applyNumberFormat="1" applyFont="1" applyFill="1" applyBorder="1" applyAlignment="1" applyProtection="1">
      <alignment vertical="top" wrapText="1"/>
    </xf>
    <xf numFmtId="168" fontId="50" fillId="0" borderId="0" xfId="0" applyNumberFormat="1" applyFont="1" applyFill="1" applyBorder="1" applyAlignment="1" applyProtection="1">
      <alignment vertical="top" wrapText="1"/>
    </xf>
    <xf numFmtId="0" fontId="106" fillId="0" borderId="61" xfId="0" applyFont="1" applyFill="1" applyBorder="1" applyAlignment="1">
      <alignment vertical="top"/>
    </xf>
    <xf numFmtId="0" fontId="75" fillId="0" borderId="0" xfId="0" applyFont="1" applyFill="1" applyBorder="1" applyAlignment="1">
      <alignment horizontal="center" vertical="top" wrapText="1"/>
    </xf>
    <xf numFmtId="0" fontId="110" fillId="0" borderId="0" xfId="0" applyFont="1" applyFill="1" applyBorder="1" applyAlignment="1">
      <alignment horizontal="center" vertical="top" wrapText="1"/>
    </xf>
    <xf numFmtId="0" fontId="110" fillId="0" borderId="0" xfId="0" applyFont="1" applyFill="1" applyBorder="1" applyAlignment="1">
      <alignment vertical="top" wrapText="1"/>
    </xf>
    <xf numFmtId="0" fontId="75" fillId="0" borderId="76" xfId="0" applyFont="1" applyFill="1" applyBorder="1" applyAlignment="1">
      <alignment horizontal="center" vertical="top" wrapText="1"/>
    </xf>
    <xf numFmtId="0" fontId="110" fillId="0" borderId="76" xfId="0" applyFont="1" applyFill="1" applyBorder="1" applyAlignment="1">
      <alignment horizontal="center" vertical="top" wrapText="1"/>
    </xf>
    <xf numFmtId="0" fontId="110" fillId="0" borderId="61" xfId="0" applyFont="1" applyFill="1" applyBorder="1" applyAlignment="1">
      <alignment vertical="top" wrapText="1"/>
    </xf>
    <xf numFmtId="0" fontId="110" fillId="0" borderId="61" xfId="0" applyFont="1" applyFill="1" applyBorder="1" applyAlignment="1">
      <alignment horizontal="center" vertical="top" wrapText="1"/>
    </xf>
    <xf numFmtId="0" fontId="75" fillId="26" borderId="0" xfId="0" applyFont="1" applyFill="1" applyBorder="1" applyAlignment="1">
      <alignment horizontal="center" vertical="top" wrapText="1"/>
    </xf>
    <xf numFmtId="0" fontId="110" fillId="26" borderId="0" xfId="0" applyFont="1" applyFill="1" applyBorder="1" applyAlignment="1">
      <alignment horizontal="center" vertical="top" wrapText="1"/>
    </xf>
    <xf numFmtId="0" fontId="110" fillId="26" borderId="0" xfId="0" applyFont="1" applyFill="1" applyBorder="1" applyAlignment="1">
      <alignment vertical="top" wrapText="1"/>
    </xf>
    <xf numFmtId="0" fontId="75" fillId="26" borderId="76" xfId="0" applyFont="1" applyFill="1" applyBorder="1" applyAlignment="1">
      <alignment horizontal="center" vertical="top" wrapText="1"/>
    </xf>
    <xf numFmtId="0" fontId="110" fillId="26" borderId="76" xfId="0" applyFont="1" applyFill="1" applyBorder="1" applyAlignment="1">
      <alignment horizontal="center" vertical="top" wrapText="1"/>
    </xf>
    <xf numFmtId="0" fontId="110" fillId="26" borderId="61" xfId="0" applyFont="1" applyFill="1" applyBorder="1" applyAlignment="1">
      <alignment vertical="top" wrapText="1"/>
    </xf>
    <xf numFmtId="0" fontId="110" fillId="26" borderId="61" xfId="0" applyFont="1" applyFill="1" applyBorder="1" applyAlignment="1">
      <alignment horizontal="center" vertical="top" wrapText="1"/>
    </xf>
    <xf numFmtId="168" fontId="50" fillId="26" borderId="0" xfId="0" applyNumberFormat="1" applyFont="1" applyFill="1" applyBorder="1" applyAlignment="1" applyProtection="1">
      <alignment horizontal="right" vertical="top" wrapText="1"/>
    </xf>
    <xf numFmtId="168" fontId="52" fillId="26" borderId="0" xfId="0" applyNumberFormat="1" applyFont="1" applyFill="1" applyBorder="1" applyAlignment="1" applyProtection="1">
      <alignment horizontal="right" vertical="top" wrapText="1"/>
    </xf>
    <xf numFmtId="0" fontId="52" fillId="26" borderId="0" xfId="0" applyFont="1" applyFill="1" applyBorder="1" applyAlignment="1">
      <alignment vertical="top" wrapText="1"/>
    </xf>
    <xf numFmtId="0" fontId="0" fillId="26" borderId="0" xfId="0" applyFill="1" applyAlignment="1">
      <alignment wrapText="1"/>
    </xf>
    <xf numFmtId="0" fontId="52" fillId="0" borderId="0" xfId="0" applyFont="1" applyFill="1" applyBorder="1" applyAlignment="1" applyProtection="1">
      <alignment vertical="top" wrapText="1"/>
    </xf>
    <xf numFmtId="0" fontId="50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50" fillId="0" borderId="0" xfId="0" applyFont="1" applyFill="1" applyBorder="1" applyAlignment="1">
      <alignment vertical="top" wrapText="1"/>
    </xf>
    <xf numFmtId="0" fontId="55" fillId="26" borderId="0" xfId="0" applyFont="1" applyFill="1" applyBorder="1" applyAlignment="1">
      <alignment horizontal="left" vertical="top" wrapText="1"/>
    </xf>
    <xf numFmtId="0" fontId="66" fillId="26" borderId="61" xfId="0" applyFont="1" applyFill="1" applyBorder="1" applyAlignment="1">
      <alignment horizontal="center" vertical="top" wrapText="1"/>
    </xf>
    <xf numFmtId="0" fontId="55" fillId="0" borderId="61" xfId="0" applyFont="1" applyFill="1" applyBorder="1" applyAlignment="1">
      <alignment vertical="top" wrapText="1"/>
    </xf>
    <xf numFmtId="0" fontId="66" fillId="0" borderId="61" xfId="0" applyFont="1" applyFill="1" applyBorder="1" applyAlignment="1">
      <alignment horizontal="center" vertical="top" wrapText="1"/>
    </xf>
    <xf numFmtId="0" fontId="55" fillId="0" borderId="61" xfId="0" applyFont="1" applyFill="1" applyBorder="1" applyAlignment="1">
      <alignment horizontal="left" vertical="top" wrapText="1"/>
    </xf>
    <xf numFmtId="0" fontId="55" fillId="0" borderId="0" xfId="0" applyFont="1" applyFill="1" applyBorder="1" applyAlignment="1">
      <alignment horizontal="left" vertical="top" wrapText="1"/>
    </xf>
    <xf numFmtId="0" fontId="66" fillId="0" borderId="72" xfId="0" applyFont="1" applyFill="1" applyBorder="1" applyAlignment="1">
      <alignment horizontal="center" vertical="top" wrapText="1"/>
    </xf>
    <xf numFmtId="0" fontId="66" fillId="0" borderId="75" xfId="0" applyFont="1" applyFill="1" applyBorder="1" applyAlignment="1">
      <alignment horizontal="center" vertical="top" wrapText="1"/>
    </xf>
    <xf numFmtId="0" fontId="66" fillId="0" borderId="74" xfId="0" applyFont="1" applyFill="1" applyBorder="1" applyAlignment="1">
      <alignment horizontal="center" vertical="top" wrapText="1"/>
    </xf>
    <xf numFmtId="0" fontId="66" fillId="0" borderId="73" xfId="0" applyFont="1" applyFill="1" applyBorder="1" applyAlignment="1">
      <alignment horizontal="center" vertical="top" wrapText="1"/>
    </xf>
    <xf numFmtId="0" fontId="96" fillId="0" borderId="21" xfId="0" applyFont="1" applyFill="1" applyBorder="1" applyAlignment="1">
      <alignment vertical="top" wrapText="1"/>
    </xf>
    <xf numFmtId="0" fontId="96" fillId="0" borderId="20" xfId="0" applyFont="1" applyFill="1" applyBorder="1" applyAlignment="1">
      <alignment horizontal="center" vertical="top" wrapText="1"/>
    </xf>
    <xf numFmtId="0" fontId="96" fillId="0" borderId="40" xfId="0" applyFont="1" applyFill="1" applyBorder="1" applyAlignment="1">
      <alignment horizontal="center" vertical="top" wrapText="1"/>
    </xf>
    <xf numFmtId="0" fontId="96" fillId="0" borderId="56" xfId="0" applyFont="1" applyFill="1" applyBorder="1" applyAlignment="1">
      <alignment horizontal="center" vertical="top" wrapText="1"/>
    </xf>
    <xf numFmtId="0" fontId="96" fillId="0" borderId="27" xfId="0" applyFont="1" applyFill="1" applyBorder="1" applyAlignment="1">
      <alignment vertical="top" wrapText="1"/>
    </xf>
    <xf numFmtId="0" fontId="96" fillId="0" borderId="55" xfId="0" applyFont="1" applyFill="1" applyBorder="1" applyAlignment="1">
      <alignment horizontal="center" vertical="top" wrapText="1"/>
    </xf>
    <xf numFmtId="0" fontId="96" fillId="0" borderId="61" xfId="0" applyFont="1" applyFill="1" applyBorder="1" applyAlignment="1">
      <alignment horizontal="right" vertical="top" wrapText="1"/>
    </xf>
    <xf numFmtId="168" fontId="98" fillId="0" borderId="0" xfId="0" applyNumberFormat="1" applyFont="1" applyFill="1" applyBorder="1" applyAlignment="1">
      <alignment horizontal="right" vertical="top" wrapText="1"/>
    </xf>
    <xf numFmtId="168" fontId="97" fillId="0" borderId="0" xfId="0" applyNumberFormat="1" applyFont="1" applyFill="1" applyBorder="1" applyAlignment="1" applyProtection="1">
      <alignment horizontal="right" vertical="top" wrapText="1"/>
    </xf>
    <xf numFmtId="168" fontId="98" fillId="0" borderId="0" xfId="0" applyNumberFormat="1" applyFont="1" applyFill="1" applyBorder="1" applyAlignment="1" applyProtection="1">
      <alignment horizontal="right" vertical="top" wrapText="1"/>
    </xf>
    <xf numFmtId="0" fontId="97" fillId="0" borderId="0" xfId="0" applyFont="1" applyFill="1" applyBorder="1" applyAlignment="1">
      <alignment vertical="top" wrapText="1"/>
    </xf>
    <xf numFmtId="0" fontId="94" fillId="0" borderId="0" xfId="0" applyFont="1" applyFill="1" applyBorder="1" applyAlignment="1">
      <alignment vertical="top" wrapText="1"/>
    </xf>
    <xf numFmtId="165" fontId="98" fillId="0" borderId="0" xfId="0" applyNumberFormat="1" applyFont="1" applyFill="1" applyBorder="1" applyAlignment="1">
      <alignment vertical="top" wrapText="1"/>
    </xf>
    <xf numFmtId="0" fontId="95" fillId="0" borderId="0" xfId="0" applyFont="1" applyFill="1" applyBorder="1" applyAlignment="1" applyProtection="1">
      <alignment vertical="top" wrapText="1"/>
    </xf>
    <xf numFmtId="165" fontId="98" fillId="0" borderId="0" xfId="0" applyNumberFormat="1" applyFont="1" applyFill="1" applyBorder="1" applyAlignment="1" applyProtection="1">
      <alignment vertical="top" wrapText="1"/>
    </xf>
    <xf numFmtId="165" fontId="97" fillId="0" borderId="0" xfId="0" applyNumberFormat="1" applyFont="1" applyFill="1" applyBorder="1" applyAlignment="1" applyProtection="1">
      <alignment vertical="top" wrapText="1"/>
    </xf>
    <xf numFmtId="0" fontId="96" fillId="0" borderId="21" xfId="0" applyFont="1" applyFill="1" applyBorder="1" applyAlignment="1">
      <alignment horizontal="right" vertical="top" wrapText="1"/>
    </xf>
    <xf numFmtId="0" fontId="96" fillId="0" borderId="20" xfId="0" applyFont="1" applyFill="1" applyBorder="1" applyAlignment="1">
      <alignment horizontal="right" vertical="top" wrapText="1"/>
    </xf>
    <xf numFmtId="0" fontId="96" fillId="0" borderId="78" xfId="0" applyFont="1" applyFill="1" applyBorder="1" applyAlignment="1">
      <alignment horizontal="right" vertical="top" wrapText="1"/>
    </xf>
    <xf numFmtId="0" fontId="96" fillId="0" borderId="27" xfId="0" applyFont="1" applyFill="1" applyBorder="1" applyAlignment="1">
      <alignment horizontal="center" vertical="top" wrapText="1"/>
    </xf>
    <xf numFmtId="0" fontId="96" fillId="0" borderId="93" xfId="0" applyFont="1" applyFill="1" applyBorder="1" applyAlignment="1">
      <alignment horizontal="center" vertical="top" wrapText="1"/>
    </xf>
    <xf numFmtId="0" fontId="96" fillId="0" borderId="20" xfId="0" applyFont="1" applyFill="1" applyBorder="1" applyAlignment="1">
      <alignment horizontal="left" vertical="top" wrapText="1"/>
    </xf>
    <xf numFmtId="0" fontId="96" fillId="0" borderId="68" xfId="0" applyFont="1" applyFill="1" applyBorder="1" applyAlignment="1">
      <alignment horizontal="right" vertical="top" wrapText="1"/>
    </xf>
    <xf numFmtId="0" fontId="96" fillId="0" borderId="77" xfId="0" applyFont="1" applyFill="1" applyBorder="1" applyAlignment="1">
      <alignment horizontal="right" vertical="top" wrapText="1"/>
    </xf>
    <xf numFmtId="0" fontId="96" fillId="0" borderId="20" xfId="0" applyFont="1" applyFill="1" applyBorder="1" applyAlignment="1">
      <alignment vertical="top" wrapText="1"/>
    </xf>
    <xf numFmtId="0" fontId="96" fillId="0" borderId="93" xfId="0" applyFont="1" applyFill="1" applyBorder="1" applyAlignment="1">
      <alignment horizontal="right" vertical="top" wrapText="1"/>
    </xf>
    <xf numFmtId="165" fontId="98" fillId="0" borderId="0" xfId="0" applyNumberFormat="1" applyFont="1" applyFill="1" applyBorder="1" applyAlignment="1">
      <alignment horizontal="center" vertical="top" wrapText="1"/>
    </xf>
    <xf numFmtId="165" fontId="97" fillId="0" borderId="0" xfId="0" applyNumberFormat="1" applyFont="1" applyFill="1" applyBorder="1" applyAlignment="1" applyProtection="1">
      <alignment horizontal="center" vertical="top" wrapText="1"/>
    </xf>
    <xf numFmtId="165" fontId="98" fillId="0" borderId="0" xfId="0" applyNumberFormat="1" applyFont="1" applyFill="1" applyBorder="1" applyAlignment="1" applyProtection="1">
      <alignment horizontal="center" vertical="top" wrapText="1"/>
    </xf>
    <xf numFmtId="0" fontId="96" fillId="0" borderId="27" xfId="0" applyFont="1" applyFill="1" applyBorder="1" applyAlignment="1">
      <alignment horizontal="left" vertical="top" wrapText="1"/>
    </xf>
    <xf numFmtId="0" fontId="55" fillId="0" borderId="0" xfId="0" applyFont="1" applyFill="1" applyBorder="1" applyAlignment="1">
      <alignment horizontal="center" vertical="top" wrapText="1"/>
    </xf>
    <xf numFmtId="0" fontId="66" fillId="0" borderId="21" xfId="0" applyFont="1" applyFill="1" applyBorder="1" applyAlignment="1">
      <alignment horizontal="center" vertical="top" wrapText="1"/>
    </xf>
    <xf numFmtId="0" fontId="66" fillId="0" borderId="0" xfId="0" applyFont="1" applyFill="1" applyBorder="1" applyAlignment="1">
      <alignment horizontal="center" vertical="top" wrapText="1"/>
    </xf>
    <xf numFmtId="0" fontId="66" fillId="0" borderId="27" xfId="0" applyFont="1" applyFill="1" applyBorder="1" applyAlignment="1">
      <alignment horizontal="right" vertical="top" wrapText="1"/>
    </xf>
    <xf numFmtId="0" fontId="50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right" vertical="top" wrapText="1"/>
    </xf>
    <xf numFmtId="0" fontId="52" fillId="0" borderId="0" xfId="0" applyFont="1" applyFill="1" applyBorder="1" applyAlignment="1" applyProtection="1">
      <alignment horizontal="left" vertical="top" wrapText="1"/>
    </xf>
    <xf numFmtId="0" fontId="52" fillId="0" borderId="0" xfId="0" applyFont="1" applyFill="1" applyBorder="1" applyAlignment="1" applyProtection="1">
      <alignment horizontal="right" vertical="top" wrapText="1"/>
    </xf>
    <xf numFmtId="0" fontId="50" fillId="0" borderId="0" xfId="0" applyFont="1" applyFill="1" applyBorder="1" applyAlignment="1" applyProtection="1">
      <alignment horizontal="left" vertical="top" wrapText="1"/>
    </xf>
    <xf numFmtId="0" fontId="50" fillId="0" borderId="0" xfId="0" applyFont="1" applyFill="1" applyBorder="1" applyAlignment="1" applyProtection="1">
      <alignment horizontal="right" vertical="top" wrapText="1"/>
    </xf>
    <xf numFmtId="0" fontId="66" fillId="0" borderId="21" xfId="0" applyFont="1" applyFill="1" applyBorder="1" applyAlignment="1">
      <alignment vertical="top" wrapText="1"/>
    </xf>
    <xf numFmtId="3" fontId="45" fillId="26" borderId="0" xfId="0" applyNumberFormat="1" applyFont="1" applyFill="1" applyBorder="1" applyAlignment="1"/>
    <xf numFmtId="3" fontId="54" fillId="26" borderId="0" xfId="0" applyNumberFormat="1" applyFont="1" applyFill="1" applyBorder="1" applyAlignment="1"/>
    <xf numFmtId="3" fontId="44" fillId="26" borderId="0" xfId="0" applyNumberFormat="1" applyFont="1" applyFill="1" applyBorder="1" applyAlignment="1">
      <alignment horizontal="left"/>
    </xf>
    <xf numFmtId="0" fontId="54" fillId="26" borderId="0" xfId="0" applyFont="1" applyFill="1" applyBorder="1"/>
    <xf numFmtId="3" fontId="54" fillId="26" borderId="0" xfId="0" applyNumberFormat="1" applyFont="1" applyFill="1" applyBorder="1"/>
    <xf numFmtId="3" fontId="46" fillId="26" borderId="19" xfId="0" applyNumberFormat="1" applyFont="1" applyFill="1" applyBorder="1" applyAlignment="1">
      <alignment horizontal="right"/>
    </xf>
    <xf numFmtId="3" fontId="46" fillId="0" borderId="0" xfId="0" applyNumberFormat="1" applyFont="1"/>
    <xf numFmtId="0" fontId="46" fillId="26" borderId="57" xfId="0" applyFont="1" applyFill="1" applyBorder="1"/>
    <xf numFmtId="0" fontId="46" fillId="26" borderId="0" xfId="0" applyFont="1" applyFill="1" applyBorder="1" applyAlignment="1">
      <alignment horizontal="right"/>
    </xf>
    <xf numFmtId="0" fontId="46" fillId="0" borderId="0" xfId="0" applyFont="1"/>
    <xf numFmtId="0" fontId="51" fillId="26" borderId="0" xfId="0" applyFont="1" applyFill="1" applyBorder="1" applyAlignment="1">
      <alignment horizontal="right"/>
    </xf>
    <xf numFmtId="168" fontId="50" fillId="26" borderId="56" xfId="0" applyNumberFormat="1" applyFont="1" applyFill="1" applyBorder="1" applyAlignment="1" applyProtection="1">
      <alignment horizontal="right" vertical="top" wrapText="1"/>
    </xf>
    <xf numFmtId="0" fontId="46" fillId="0" borderId="0" xfId="0" applyFont="1" applyBorder="1"/>
    <xf numFmtId="0" fontId="51" fillId="26" borderId="12" xfId="0" applyFont="1" applyFill="1" applyBorder="1"/>
    <xf numFmtId="0" fontId="51" fillId="26" borderId="12" xfId="0" applyFont="1" applyFill="1" applyBorder="1" applyAlignment="1">
      <alignment horizontal="right"/>
    </xf>
    <xf numFmtId="168" fontId="50" fillId="26" borderId="55" xfId="0" applyNumberFormat="1" applyFont="1" applyFill="1" applyBorder="1" applyAlignment="1" applyProtection="1">
      <alignment horizontal="right" vertical="top" wrapText="1"/>
    </xf>
    <xf numFmtId="3" fontId="59" fillId="0" borderId="0" xfId="0" applyNumberFormat="1" applyFont="1" applyBorder="1"/>
    <xf numFmtId="0" fontId="59" fillId="0" borderId="0" xfId="0" applyFont="1" applyFill="1" applyBorder="1" applyAlignment="1">
      <alignment wrapText="1"/>
    </xf>
    <xf numFmtId="0" fontId="44" fillId="26" borderId="0" xfId="0" applyFont="1" applyFill="1"/>
    <xf numFmtId="0" fontId="45" fillId="26" borderId="0" xfId="0" applyFont="1" applyFill="1" applyBorder="1"/>
    <xf numFmtId="164" fontId="45" fillId="26" borderId="0" xfId="0" applyNumberFormat="1" applyFont="1" applyFill="1" applyBorder="1"/>
    <xf numFmtId="0" fontId="0" fillId="0" borderId="0" xfId="0" applyFill="1"/>
    <xf numFmtId="0" fontId="0" fillId="0" borderId="0" xfId="0" applyFill="1" applyBorder="1"/>
    <xf numFmtId="0" fontId="45" fillId="0" borderId="0" xfId="0" applyFont="1" applyFill="1"/>
    <xf numFmtId="0" fontId="45" fillId="26" borderId="12" xfId="0" applyFont="1" applyFill="1" applyBorder="1" applyAlignment="1" applyProtection="1">
      <alignment horizontal="fill"/>
    </xf>
    <xf numFmtId="0" fontId="45" fillId="26" borderId="0" xfId="0" applyFont="1" applyFill="1" applyBorder="1" applyAlignment="1" applyProtection="1">
      <alignment horizontal="fill"/>
    </xf>
    <xf numFmtId="0" fontId="46" fillId="26" borderId="21" xfId="0" applyFont="1" applyFill="1" applyBorder="1" applyAlignment="1">
      <alignment horizontal="left"/>
    </xf>
    <xf numFmtId="3" fontId="46" fillId="26" borderId="45" xfId="0" applyNumberFormat="1" applyFont="1" applyFill="1" applyBorder="1" applyAlignment="1">
      <alignment horizontal="center"/>
    </xf>
    <xf numFmtId="3" fontId="46" fillId="26" borderId="19" xfId="0" applyNumberFormat="1" applyFont="1" applyFill="1" applyBorder="1" applyAlignment="1">
      <alignment horizontal="center"/>
    </xf>
    <xf numFmtId="3" fontId="53" fillId="26" borderId="19" xfId="0" applyNumberFormat="1" applyFont="1" applyFill="1" applyBorder="1" applyAlignment="1">
      <alignment horizontal="center" vertical="top" wrapText="1"/>
    </xf>
    <xf numFmtId="3" fontId="23" fillId="0" borderId="0" xfId="34" applyNumberFormat="1" applyFont="1" applyBorder="1"/>
    <xf numFmtId="164" fontId="54" fillId="0" borderId="0" xfId="34" applyNumberFormat="1" applyFont="1" applyFill="1" applyBorder="1"/>
    <xf numFmtId="3" fontId="108" fillId="0" borderId="0" xfId="34" applyNumberFormat="1" applyFont="1" applyFill="1" applyBorder="1"/>
    <xf numFmtId="0" fontId="21" fillId="0" borderId="0" xfId="34" applyFont="1" applyFill="1" applyBorder="1"/>
    <xf numFmtId="0" fontId="21" fillId="26" borderId="0" xfId="0" applyFont="1" applyFill="1" applyBorder="1"/>
    <xf numFmtId="0" fontId="46" fillId="26" borderId="20" xfId="0" applyFont="1" applyFill="1" applyBorder="1" applyAlignment="1" applyProtection="1">
      <alignment horizontal="left"/>
    </xf>
    <xf numFmtId="0" fontId="46" fillId="26" borderId="57" xfId="0" applyFont="1" applyFill="1" applyBorder="1" applyAlignment="1">
      <alignment horizontal="center"/>
    </xf>
    <xf numFmtId="3" fontId="46" fillId="26" borderId="0" xfId="0" applyNumberFormat="1" applyFont="1" applyFill="1" applyBorder="1" applyAlignment="1">
      <alignment horizontal="center"/>
    </xf>
    <xf numFmtId="0" fontId="46" fillId="26" borderId="0" xfId="0" applyFont="1" applyFill="1" applyBorder="1" applyAlignment="1">
      <alignment horizontal="center"/>
    </xf>
    <xf numFmtId="0" fontId="53" fillId="26" borderId="0" xfId="0" applyNumberFormat="1" applyFont="1" applyFill="1" applyBorder="1" applyAlignment="1" applyProtection="1">
      <alignment horizontal="center" vertical="top" wrapText="1"/>
    </xf>
    <xf numFmtId="0" fontId="42" fillId="0" borderId="0" xfId="0" applyFont="1" applyFill="1"/>
    <xf numFmtId="0" fontId="51" fillId="26" borderId="20" xfId="0" applyFont="1" applyFill="1" applyBorder="1" applyAlignment="1" applyProtection="1">
      <alignment horizontal="left"/>
    </xf>
    <xf numFmtId="0" fontId="51" fillId="26" borderId="57" xfId="0" applyFont="1" applyFill="1" applyBorder="1" applyAlignment="1">
      <alignment horizontal="center"/>
    </xf>
    <xf numFmtId="3" fontId="51" fillId="26" borderId="0" xfId="0" applyNumberFormat="1" applyFont="1" applyFill="1" applyBorder="1" applyAlignment="1">
      <alignment horizontal="center"/>
    </xf>
    <xf numFmtId="0" fontId="52" fillId="26" borderId="0" xfId="0" applyNumberFormat="1" applyFont="1" applyFill="1" applyBorder="1" applyAlignment="1" applyProtection="1">
      <alignment horizontal="center" vertical="top" wrapText="1"/>
    </xf>
    <xf numFmtId="168" fontId="50" fillId="26" borderId="0" xfId="0" applyNumberFormat="1" applyFont="1" applyFill="1" applyBorder="1" applyAlignment="1" applyProtection="1">
      <alignment horizontal="center" vertical="top" wrapText="1"/>
    </xf>
    <xf numFmtId="0" fontId="23" fillId="0" borderId="0" xfId="34" applyFont="1" applyBorder="1" applyAlignment="1">
      <alignment horizontal="center"/>
    </xf>
    <xf numFmtId="164" fontId="22" fillId="0" borderId="0" xfId="34" applyNumberFormat="1" applyFont="1" applyFill="1" applyBorder="1"/>
    <xf numFmtId="0" fontId="53" fillId="26" borderId="0" xfId="0" applyNumberFormat="1" applyFont="1" applyFill="1" applyBorder="1" applyAlignment="1" applyProtection="1">
      <alignment horizontal="right" vertical="top" wrapText="1"/>
    </xf>
    <xf numFmtId="0" fontId="52" fillId="26" borderId="0" xfId="0" applyNumberFormat="1" applyFont="1" applyFill="1" applyBorder="1" applyAlignment="1" applyProtection="1">
      <alignment horizontal="right" vertical="top" wrapText="1"/>
    </xf>
    <xf numFmtId="164" fontId="59" fillId="0" borderId="0" xfId="34" applyNumberFormat="1" applyFont="1" applyFill="1" applyBorder="1"/>
    <xf numFmtId="164" fontId="59" fillId="26" borderId="0" xfId="0" applyNumberFormat="1" applyFont="1" applyFill="1" applyBorder="1"/>
    <xf numFmtId="164" fontId="22" fillId="28" borderId="0" xfId="34" applyNumberFormat="1" applyFont="1" applyFill="1" applyBorder="1"/>
    <xf numFmtId="0" fontId="2" fillId="0" borderId="0" xfId="34" applyFont="1" applyBorder="1"/>
    <xf numFmtId="0" fontId="54" fillId="0" borderId="0" xfId="0" applyFont="1" applyFill="1"/>
    <xf numFmtId="0" fontId="51" fillId="26" borderId="27" xfId="0" applyFont="1" applyFill="1" applyBorder="1" applyAlignment="1" applyProtection="1">
      <alignment horizontal="left"/>
    </xf>
    <xf numFmtId="0" fontId="51" fillId="26" borderId="16" xfId="0" applyFont="1" applyFill="1" applyBorder="1" applyAlignment="1">
      <alignment horizontal="center"/>
    </xf>
    <xf numFmtId="0" fontId="51" fillId="26" borderId="12" xfId="0" applyFont="1" applyFill="1" applyBorder="1" applyAlignment="1">
      <alignment horizontal="center"/>
    </xf>
    <xf numFmtId="0" fontId="52" fillId="26" borderId="12" xfId="0" applyNumberFormat="1" applyFont="1" applyFill="1" applyBorder="1" applyAlignment="1" applyProtection="1">
      <alignment horizontal="center" vertical="top" wrapText="1"/>
    </xf>
    <xf numFmtId="168" fontId="50" fillId="26" borderId="12" xfId="0" applyNumberFormat="1" applyFont="1" applyFill="1" applyBorder="1" applyAlignment="1" applyProtection="1">
      <alignment horizontal="center" vertical="top" wrapText="1"/>
    </xf>
    <xf numFmtId="0" fontId="33" fillId="26" borderId="0" xfId="0" applyFont="1" applyFill="1" applyAlignment="1" applyProtection="1">
      <alignment horizontal="left"/>
    </xf>
    <xf numFmtId="3" fontId="51" fillId="26" borderId="0" xfId="0" applyNumberFormat="1" applyFont="1" applyFill="1"/>
    <xf numFmtId="0" fontId="47" fillId="26" borderId="0" xfId="0" applyFont="1" applyFill="1"/>
    <xf numFmtId="0" fontId="51" fillId="26" borderId="0" xfId="0" applyFont="1" applyFill="1" applyBorder="1" applyAlignment="1" applyProtection="1">
      <alignment horizontal="left"/>
    </xf>
    <xf numFmtId="0" fontId="53" fillId="0" borderId="76" xfId="0" applyFont="1" applyFill="1" applyBorder="1" applyAlignment="1">
      <alignment horizontal="center" vertical="top" wrapText="1"/>
    </xf>
    <xf numFmtId="0" fontId="53" fillId="0" borderId="76" xfId="0" applyFont="1" applyFill="1" applyBorder="1" applyAlignment="1">
      <alignment horizontal="right" vertical="top" wrapText="1"/>
    </xf>
    <xf numFmtId="0" fontId="53" fillId="0" borderId="0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right" vertical="top" wrapText="1"/>
    </xf>
    <xf numFmtId="0" fontId="53" fillId="0" borderId="61" xfId="0" applyFont="1" applyFill="1" applyBorder="1" applyAlignment="1">
      <alignment vertical="top" wrapText="1"/>
    </xf>
    <xf numFmtId="0" fontId="53" fillId="0" borderId="61" xfId="0" applyFont="1" applyFill="1" applyBorder="1" applyAlignment="1">
      <alignment horizontal="center" vertical="top" wrapText="1"/>
    </xf>
    <xf numFmtId="0" fontId="52" fillId="0" borderId="0" xfId="0" applyFont="1" applyFill="1" applyBorder="1" applyAlignment="1">
      <alignment wrapText="1"/>
    </xf>
    <xf numFmtId="165" fontId="53" fillId="0" borderId="0" xfId="0" applyNumberFormat="1" applyFont="1" applyFill="1" applyBorder="1" applyAlignment="1">
      <alignment horizontal="right" vertical="top" wrapText="1"/>
    </xf>
    <xf numFmtId="0" fontId="53" fillId="26" borderId="76" xfId="0" applyFont="1" applyFill="1" applyBorder="1" applyAlignment="1">
      <alignment horizontal="center" vertical="top" wrapText="1"/>
    </xf>
    <xf numFmtId="0" fontId="53" fillId="26" borderId="0" xfId="0" applyFont="1" applyFill="1" applyBorder="1" applyAlignment="1">
      <alignment horizontal="center" vertical="top" wrapText="1"/>
    </xf>
    <xf numFmtId="0" fontId="53" fillId="26" borderId="61" xfId="0" applyFont="1" applyFill="1" applyBorder="1" applyAlignment="1">
      <alignment vertical="top" wrapText="1"/>
    </xf>
    <xf numFmtId="0" fontId="53" fillId="26" borderId="0" xfId="0" applyFont="1" applyFill="1" applyBorder="1" applyAlignment="1">
      <alignment vertical="top" wrapText="1"/>
    </xf>
    <xf numFmtId="165" fontId="53" fillId="26" borderId="0" xfId="0" applyNumberFormat="1" applyFont="1" applyFill="1" applyBorder="1" applyAlignment="1">
      <alignment horizontal="right" vertical="top" wrapText="1"/>
    </xf>
    <xf numFmtId="0" fontId="52" fillId="26" borderId="0" xfId="0" applyFont="1" applyFill="1" applyBorder="1" applyAlignment="1">
      <alignment wrapText="1"/>
    </xf>
    <xf numFmtId="0" fontId="44" fillId="26" borderId="0" xfId="0" applyFont="1" applyFill="1" applyBorder="1" applyAlignment="1"/>
    <xf numFmtId="0" fontId="42" fillId="26" borderId="0" xfId="0" applyFont="1" applyFill="1" applyBorder="1"/>
    <xf numFmtId="3" fontId="2" fillId="26" borderId="0" xfId="0" applyNumberFormat="1" applyFont="1" applyFill="1" applyBorder="1"/>
    <xf numFmtId="3" fontId="53" fillId="26" borderId="0" xfId="0" applyNumberFormat="1" applyFont="1" applyFill="1" applyBorder="1"/>
    <xf numFmtId="3" fontId="53" fillId="26" borderId="56" xfId="0" applyNumberFormat="1" applyFont="1" applyFill="1" applyBorder="1" applyAlignment="1">
      <alignment horizontal="right" vertical="top" wrapText="1"/>
    </xf>
    <xf numFmtId="0" fontId="74" fillId="0" borderId="0" xfId="0" applyFont="1"/>
    <xf numFmtId="0" fontId="53" fillId="26" borderId="0" xfId="0" applyNumberFormat="1" applyFont="1" applyFill="1" applyBorder="1" applyAlignment="1" applyProtection="1">
      <alignment horizontal="right" vertical="top"/>
    </xf>
    <xf numFmtId="0" fontId="53" fillId="26" borderId="56" xfId="0" applyNumberFormat="1" applyFont="1" applyFill="1" applyBorder="1" applyAlignment="1" applyProtection="1">
      <alignment horizontal="right" vertical="top" wrapText="1"/>
    </xf>
    <xf numFmtId="0" fontId="52" fillId="26" borderId="0" xfId="0" applyNumberFormat="1" applyFont="1" applyFill="1" applyBorder="1" applyProtection="1"/>
    <xf numFmtId="165" fontId="52" fillId="26" borderId="0" xfId="0" applyNumberFormat="1" applyFont="1" applyFill="1" applyBorder="1" applyAlignment="1">
      <alignment horizontal="right" vertical="top" wrapText="1"/>
    </xf>
    <xf numFmtId="0" fontId="52" fillId="26" borderId="56" xfId="0" applyNumberFormat="1" applyFont="1" applyFill="1" applyBorder="1" applyAlignment="1" applyProtection="1">
      <alignment horizontal="right" vertical="top" wrapText="1"/>
    </xf>
    <xf numFmtId="0" fontId="53" fillId="26" borderId="0" xfId="0" applyNumberFormat="1" applyFont="1" applyFill="1" applyBorder="1" applyProtection="1"/>
    <xf numFmtId="3" fontId="53" fillId="26" borderId="56" xfId="0" applyNumberFormat="1" applyFont="1" applyFill="1" applyBorder="1" applyAlignment="1" applyProtection="1">
      <alignment horizontal="right" vertical="top" wrapText="1"/>
    </xf>
    <xf numFmtId="3" fontId="52" fillId="26" borderId="56" xfId="0" applyNumberFormat="1" applyFont="1" applyFill="1" applyBorder="1" applyAlignment="1" applyProtection="1">
      <alignment horizontal="right" vertical="top" wrapText="1"/>
    </xf>
    <xf numFmtId="3" fontId="49" fillId="26" borderId="0" xfId="0" applyNumberFormat="1" applyFont="1" applyFill="1" applyBorder="1"/>
    <xf numFmtId="0" fontId="50" fillId="26" borderId="0" xfId="0" applyNumberFormat="1" applyFont="1" applyFill="1" applyBorder="1" applyProtection="1"/>
    <xf numFmtId="0" fontId="52" fillId="26" borderId="55" xfId="0" applyNumberFormat="1" applyFont="1" applyFill="1" applyBorder="1" applyAlignment="1" applyProtection="1">
      <alignment horizontal="right" vertical="top" wrapText="1"/>
    </xf>
    <xf numFmtId="0" fontId="51" fillId="0" borderId="24" xfId="0" applyFont="1" applyFill="1" applyBorder="1"/>
    <xf numFmtId="3" fontId="74" fillId="0" borderId="0" xfId="0" applyNumberFormat="1" applyFont="1" applyFill="1" applyBorder="1"/>
    <xf numFmtId="3" fontId="2" fillId="0" borderId="0" xfId="0" applyNumberFormat="1" applyFont="1" applyFill="1" applyBorder="1"/>
    <xf numFmtId="0" fontId="2" fillId="0" borderId="0" xfId="0" applyFont="1" applyFill="1" applyBorder="1"/>
    <xf numFmtId="3" fontId="2" fillId="0" borderId="0" xfId="0" applyNumberFormat="1" applyFont="1" applyBorder="1"/>
    <xf numFmtId="0" fontId="0" fillId="0" borderId="0" xfId="0" applyBorder="1"/>
    <xf numFmtId="0" fontId="42" fillId="0" borderId="0" xfId="0" applyFont="1" applyFill="1" applyBorder="1"/>
    <xf numFmtId="0" fontId="42" fillId="0" borderId="0" xfId="0" applyFont="1" applyFill="1" applyBorder="1" applyAlignment="1">
      <alignment wrapText="1"/>
    </xf>
    <xf numFmtId="164" fontId="45" fillId="26" borderId="0" xfId="0" applyNumberFormat="1" applyFont="1" applyFill="1"/>
    <xf numFmtId="0" fontId="44" fillId="26" borderId="0" xfId="0" applyFont="1" applyFill="1" applyBorder="1" applyAlignment="1" applyProtection="1">
      <alignment horizontal="left"/>
    </xf>
    <xf numFmtId="0" fontId="46" fillId="26" borderId="0" xfId="0" applyFont="1" applyFill="1" applyBorder="1" applyAlignment="1">
      <alignment horizontal="left"/>
    </xf>
    <xf numFmtId="3" fontId="53" fillId="26" borderId="0" xfId="0" applyNumberFormat="1" applyFont="1" applyFill="1" applyBorder="1" applyAlignment="1">
      <alignment horizontal="center" vertical="top" wrapText="1"/>
    </xf>
    <xf numFmtId="165" fontId="53" fillId="26" borderId="0" xfId="0" applyNumberFormat="1" applyFont="1" applyFill="1" applyBorder="1" applyAlignment="1">
      <alignment horizontal="center" vertical="top" wrapText="1"/>
    </xf>
    <xf numFmtId="0" fontId="54" fillId="0" borderId="0" xfId="0" applyFont="1" applyFill="1" applyBorder="1"/>
    <xf numFmtId="164" fontId="54" fillId="0" borderId="0" xfId="0" applyNumberFormat="1" applyFont="1" applyFill="1" applyBorder="1"/>
    <xf numFmtId="0" fontId="21" fillId="0" borderId="0" xfId="0" applyFont="1" applyFill="1" applyBorder="1"/>
    <xf numFmtId="0" fontId="46" fillId="26" borderId="0" xfId="0" applyFont="1" applyFill="1" applyBorder="1" applyAlignment="1" applyProtection="1">
      <alignment horizontal="left"/>
    </xf>
    <xf numFmtId="0" fontId="23" fillId="0" borderId="0" xfId="0" applyFont="1" applyBorder="1" applyAlignment="1">
      <alignment horizontal="center"/>
    </xf>
    <xf numFmtId="166" fontId="108" fillId="0" borderId="0" xfId="0" applyNumberFormat="1" applyFont="1" applyFill="1" applyBorder="1"/>
    <xf numFmtId="164" fontId="59" fillId="0" borderId="0" xfId="0" applyNumberFormat="1" applyFont="1" applyFill="1" applyBorder="1"/>
    <xf numFmtId="3" fontId="53" fillId="26" borderId="0" xfId="0" applyNumberFormat="1" applyFont="1" applyFill="1" applyBorder="1" applyAlignment="1" applyProtection="1">
      <alignment horizontal="center" vertical="top" wrapText="1"/>
    </xf>
    <xf numFmtId="3" fontId="52" fillId="26" borderId="0" xfId="0" applyNumberFormat="1" applyFont="1" applyFill="1" applyBorder="1" applyAlignment="1" applyProtection="1">
      <alignment horizontal="center" vertical="top" wrapText="1"/>
    </xf>
    <xf numFmtId="3" fontId="33" fillId="26" borderId="0" xfId="0" applyNumberFormat="1" applyFont="1" applyFill="1"/>
    <xf numFmtId="0" fontId="41" fillId="0" borderId="0" xfId="0" applyFont="1" applyFill="1"/>
    <xf numFmtId="3" fontId="59" fillId="0" borderId="0" xfId="0" applyNumberFormat="1" applyFont="1" applyFill="1"/>
    <xf numFmtId="0" fontId="53" fillId="0" borderId="21" xfId="0" applyFont="1" applyFill="1" applyBorder="1" applyAlignment="1">
      <alignment horizontal="center" vertical="top" wrapText="1"/>
    </xf>
    <xf numFmtId="0" fontId="53" fillId="0" borderId="20" xfId="0" applyFont="1" applyFill="1" applyBorder="1" applyAlignment="1">
      <alignment horizontal="center" vertical="top" wrapText="1"/>
    </xf>
    <xf numFmtId="0" fontId="53" fillId="0" borderId="63" xfId="0" applyFont="1" applyFill="1" applyBorder="1" applyAlignment="1">
      <alignment horizontal="right" vertical="top" wrapText="1"/>
    </xf>
    <xf numFmtId="0" fontId="53" fillId="0" borderId="0" xfId="0" applyFont="1" applyFill="1" applyBorder="1" applyAlignment="1">
      <alignment horizontal="center" vertical="top" wrapText="1"/>
    </xf>
    <xf numFmtId="0" fontId="53" fillId="0" borderId="27" xfId="0" applyFont="1" applyFill="1" applyBorder="1" applyAlignment="1">
      <alignment horizontal="left" vertical="top" wrapText="1"/>
    </xf>
    <xf numFmtId="0" fontId="53" fillId="0" borderId="23" xfId="0" applyFont="1" applyFill="1" applyBorder="1" applyAlignment="1">
      <alignment horizontal="center" vertical="top" wrapText="1"/>
    </xf>
    <xf numFmtId="0" fontId="53" fillId="0" borderId="63" xfId="0" applyFont="1" applyFill="1" applyBorder="1" applyAlignment="1">
      <alignment horizontal="center" vertical="top" wrapText="1"/>
    </xf>
    <xf numFmtId="0" fontId="43" fillId="0" borderId="61" xfId="0" applyFont="1" applyFill="1" applyBorder="1" applyAlignment="1">
      <alignment vertical="top" wrapText="1"/>
    </xf>
    <xf numFmtId="0" fontId="31" fillId="0" borderId="21" xfId="0" applyFont="1" applyFill="1" applyBorder="1" applyAlignment="1">
      <alignment vertical="top" wrapText="1"/>
    </xf>
    <xf numFmtId="0" fontId="53" fillId="0" borderId="20" xfId="0" applyFont="1" applyFill="1" applyBorder="1" applyAlignment="1">
      <alignment vertical="top" wrapText="1"/>
    </xf>
    <xf numFmtId="0" fontId="53" fillId="0" borderId="40" xfId="0" applyFont="1" applyFill="1" applyBorder="1" applyAlignment="1">
      <alignment horizontal="center" vertical="top" wrapText="1"/>
    </xf>
    <xf numFmtId="0" fontId="53" fillId="0" borderId="56" xfId="0" applyFont="1" applyFill="1" applyBorder="1" applyAlignment="1">
      <alignment horizontal="center" vertical="top" wrapText="1"/>
    </xf>
    <xf numFmtId="0" fontId="53" fillId="0" borderId="27" xfId="0" applyFont="1" applyFill="1" applyBorder="1" applyAlignment="1">
      <alignment vertical="top" wrapText="1"/>
    </xf>
    <xf numFmtId="0" fontId="53" fillId="0" borderId="55" xfId="0" applyFont="1" applyFill="1" applyBorder="1" applyAlignment="1">
      <alignment horizontal="center" vertical="top" wrapText="1"/>
    </xf>
    <xf numFmtId="0" fontId="53" fillId="0" borderId="70" xfId="0" applyFont="1" applyFill="1" applyBorder="1" applyAlignment="1">
      <alignment horizontal="center" vertical="top" wrapText="1"/>
    </xf>
    <xf numFmtId="0" fontId="53" fillId="0" borderId="69" xfId="0" applyFont="1" applyFill="1" applyBorder="1" applyAlignment="1">
      <alignment horizontal="center" vertical="top" wrapText="1"/>
    </xf>
    <xf numFmtId="0" fontId="53" fillId="0" borderId="71" xfId="0" applyFont="1" applyFill="1" applyBorder="1" applyAlignment="1">
      <alignment horizontal="center" vertical="top" wrapText="1"/>
    </xf>
    <xf numFmtId="0" fontId="31" fillId="0" borderId="76" xfId="0" applyFont="1" applyFill="1" applyBorder="1" applyAlignment="1">
      <alignment vertical="top" wrapText="1"/>
    </xf>
    <xf numFmtId="0" fontId="31" fillId="26" borderId="76" xfId="0" applyFont="1" applyFill="1" applyBorder="1" applyAlignment="1">
      <alignment vertical="top" wrapText="1"/>
    </xf>
    <xf numFmtId="0" fontId="53" fillId="26" borderId="70" xfId="0" applyFont="1" applyFill="1" applyBorder="1" applyAlignment="1">
      <alignment horizontal="center" vertical="top" wrapText="1"/>
    </xf>
    <xf numFmtId="0" fontId="53" fillId="26" borderId="69" xfId="0" applyFont="1" applyFill="1" applyBorder="1" applyAlignment="1">
      <alignment horizontal="center" vertical="top" wrapText="1"/>
    </xf>
    <xf numFmtId="0" fontId="53" fillId="26" borderId="71" xfId="0" applyFont="1" applyFill="1" applyBorder="1" applyAlignment="1">
      <alignment horizontal="center" vertical="top" wrapText="1"/>
    </xf>
    <xf numFmtId="0" fontId="31" fillId="26" borderId="21" xfId="0" applyFont="1" applyFill="1" applyBorder="1" applyAlignment="1">
      <alignment vertical="top" wrapText="1"/>
    </xf>
    <xf numFmtId="0" fontId="53" fillId="26" borderId="20" xfId="0" applyFont="1" applyFill="1" applyBorder="1" applyAlignment="1">
      <alignment vertical="top" wrapText="1"/>
    </xf>
    <xf numFmtId="0" fontId="53" fillId="26" borderId="40" xfId="0" applyFont="1" applyFill="1" applyBorder="1" applyAlignment="1">
      <alignment horizontal="center" vertical="top" wrapText="1"/>
    </xf>
    <xf numFmtId="0" fontId="53" fillId="26" borderId="56" xfId="0" applyFont="1" applyFill="1" applyBorder="1" applyAlignment="1">
      <alignment horizontal="center" vertical="top" wrapText="1"/>
    </xf>
    <xf numFmtId="0" fontId="53" fillId="26" borderId="27" xfId="0" applyFont="1" applyFill="1" applyBorder="1" applyAlignment="1">
      <alignment vertical="top" wrapText="1"/>
    </xf>
    <xf numFmtId="0" fontId="53" fillId="26" borderId="55" xfId="0" applyFont="1" applyFill="1" applyBorder="1" applyAlignment="1">
      <alignment horizontal="center" vertical="top" wrapText="1"/>
    </xf>
    <xf numFmtId="0" fontId="53" fillId="0" borderId="76" xfId="0" applyFont="1" applyFill="1" applyBorder="1" applyAlignment="1">
      <alignment vertical="top" wrapText="1"/>
    </xf>
    <xf numFmtId="0" fontId="53" fillId="0" borderId="21" xfId="0" applyFont="1" applyFill="1" applyBorder="1" applyAlignment="1">
      <alignment vertical="top" wrapText="1"/>
    </xf>
    <xf numFmtId="0" fontId="53" fillId="0" borderId="78" xfId="0" applyFont="1" applyFill="1" applyBorder="1" applyAlignment="1">
      <alignment horizontal="center" vertical="top" wrapText="1"/>
    </xf>
    <xf numFmtId="0" fontId="53" fillId="0" borderId="27" xfId="0" applyFont="1" applyFill="1" applyBorder="1" applyAlignment="1">
      <alignment horizontal="center" vertical="top" wrapText="1"/>
    </xf>
    <xf numFmtId="0" fontId="53" fillId="0" borderId="93" xfId="0" applyFont="1" applyFill="1" applyBorder="1" applyAlignment="1">
      <alignment horizontal="center" vertical="top" wrapText="1"/>
    </xf>
    <xf numFmtId="0" fontId="43" fillId="0" borderId="61" xfId="0" applyFont="1" applyFill="1" applyBorder="1" applyAlignment="1">
      <alignment horizontal="right" vertical="top" wrapText="1"/>
    </xf>
    <xf numFmtId="0" fontId="53" fillId="0" borderId="68" xfId="0" applyFont="1" applyFill="1" applyBorder="1" applyAlignment="1">
      <alignment vertical="top" wrapText="1"/>
    </xf>
    <xf numFmtId="0" fontId="53" fillId="0" borderId="77" xfId="0" applyFont="1" applyFill="1" applyBorder="1" applyAlignment="1">
      <alignment horizontal="right" vertical="top" wrapText="1"/>
    </xf>
    <xf numFmtId="0" fontId="53" fillId="0" borderId="68" xfId="0" applyFont="1" applyFill="1" applyBorder="1" applyAlignment="1">
      <alignment horizontal="right" vertical="top" wrapText="1"/>
    </xf>
    <xf numFmtId="0" fontId="53" fillId="0" borderId="65" xfId="0" applyFont="1" applyFill="1" applyBorder="1" applyAlignment="1">
      <alignment horizontal="right" vertical="top" wrapText="1"/>
    </xf>
    <xf numFmtId="0" fontId="53" fillId="0" borderId="63" xfId="0" applyFont="1" applyFill="1" applyBorder="1" applyAlignment="1">
      <alignment vertical="top" wrapText="1"/>
    </xf>
    <xf numFmtId="0" fontId="53" fillId="0" borderId="68" xfId="0" applyFont="1" applyFill="1" applyBorder="1" applyAlignment="1">
      <alignment horizontal="center" vertical="top" wrapText="1"/>
    </xf>
    <xf numFmtId="0" fontId="53" fillId="0" borderId="72" xfId="0" applyFont="1" applyFill="1" applyBorder="1" applyAlignment="1">
      <alignment vertical="top" wrapText="1"/>
    </xf>
    <xf numFmtId="0" fontId="53" fillId="0" borderId="75" xfId="0" applyFont="1" applyFill="1" applyBorder="1" applyAlignment="1">
      <alignment horizontal="center" vertical="top" wrapText="1"/>
    </xf>
    <xf numFmtId="0" fontId="53" fillId="0" borderId="72" xfId="0" applyFont="1" applyFill="1" applyBorder="1" applyAlignment="1">
      <alignment horizontal="center" vertical="top" wrapText="1"/>
    </xf>
    <xf numFmtId="0" fontId="43" fillId="26" borderId="61" xfId="0" applyFont="1" applyFill="1" applyBorder="1" applyAlignment="1">
      <alignment horizontal="right" vertical="top" wrapText="1"/>
    </xf>
    <xf numFmtId="0" fontId="53" fillId="26" borderId="68" xfId="0" applyFont="1" applyFill="1" applyBorder="1" applyAlignment="1">
      <alignment vertical="top" wrapText="1"/>
    </xf>
    <xf numFmtId="0" fontId="53" fillId="26" borderId="77" xfId="0" applyFont="1" applyFill="1" applyBorder="1" applyAlignment="1">
      <alignment horizontal="right" vertical="top" wrapText="1"/>
    </xf>
    <xf numFmtId="0" fontId="53" fillId="26" borderId="76" xfId="0" applyFont="1" applyFill="1" applyBorder="1" applyAlignment="1">
      <alignment horizontal="right" vertical="top" wrapText="1"/>
    </xf>
    <xf numFmtId="0" fontId="53" fillId="26" borderId="63" xfId="0" applyFont="1" applyFill="1" applyBorder="1" applyAlignment="1">
      <alignment horizontal="center" vertical="top" wrapText="1"/>
    </xf>
    <xf numFmtId="0" fontId="53" fillId="26" borderId="68" xfId="0" applyFont="1" applyFill="1" applyBorder="1" applyAlignment="1">
      <alignment horizontal="right" vertical="top" wrapText="1"/>
    </xf>
    <xf numFmtId="0" fontId="53" fillId="26" borderId="65" xfId="0" applyFont="1" applyFill="1" applyBorder="1" applyAlignment="1">
      <alignment horizontal="right" vertical="top" wrapText="1"/>
    </xf>
    <xf numFmtId="0" fontId="53" fillId="26" borderId="0" xfId="0" applyFont="1" applyFill="1" applyBorder="1" applyAlignment="1">
      <alignment horizontal="right" vertical="top" wrapText="1"/>
    </xf>
    <xf numFmtId="0" fontId="53" fillId="26" borderId="63" xfId="0" applyFont="1" applyFill="1" applyBorder="1" applyAlignment="1">
      <alignment horizontal="right" vertical="top" wrapText="1"/>
    </xf>
    <xf numFmtId="0" fontId="53" fillId="26" borderId="63" xfId="0" applyFont="1" applyFill="1" applyBorder="1" applyAlignment="1">
      <alignment vertical="top" wrapText="1"/>
    </xf>
    <xf numFmtId="0" fontId="53" fillId="26" borderId="68" xfId="0" applyFont="1" applyFill="1" applyBorder="1" applyAlignment="1">
      <alignment horizontal="center" vertical="top" wrapText="1"/>
    </xf>
    <xf numFmtId="0" fontId="53" fillId="26" borderId="72" xfId="0" applyFont="1" applyFill="1" applyBorder="1" applyAlignment="1">
      <alignment vertical="top" wrapText="1"/>
    </xf>
    <xf numFmtId="0" fontId="53" fillId="26" borderId="75" xfId="0" applyFont="1" applyFill="1" applyBorder="1" applyAlignment="1">
      <alignment horizontal="center" vertical="top" wrapText="1"/>
    </xf>
    <xf numFmtId="0" fontId="53" fillId="26" borderId="72" xfId="0" applyFont="1" applyFill="1" applyBorder="1" applyAlignment="1">
      <alignment horizontal="center" vertical="top" wrapText="1"/>
    </xf>
    <xf numFmtId="0" fontId="74" fillId="0" borderId="0" xfId="0" applyFont="1" applyAlignment="1">
      <alignment wrapText="1"/>
    </xf>
    <xf numFmtId="168" fontId="52" fillId="0" borderId="0" xfId="0" applyNumberFormat="1" applyFont="1" applyFill="1" applyBorder="1" applyAlignment="1">
      <alignment vertical="top" wrapText="1"/>
    </xf>
    <xf numFmtId="0" fontId="76" fillId="0" borderId="0" xfId="0" applyFont="1" applyFill="1" applyBorder="1" applyAlignment="1">
      <alignment vertical="top" wrapText="1"/>
    </xf>
    <xf numFmtId="1" fontId="46" fillId="26" borderId="23" xfId="0" applyNumberFormat="1" applyFont="1" applyFill="1" applyBorder="1" applyAlignment="1">
      <alignment horizontal="center" vertical="center" wrapText="1"/>
    </xf>
    <xf numFmtId="3" fontId="53" fillId="26" borderId="19" xfId="0" applyNumberFormat="1" applyFont="1" applyFill="1" applyBorder="1"/>
    <xf numFmtId="168" fontId="53" fillId="26" borderId="19" xfId="0" applyNumberFormat="1" applyFont="1" applyFill="1" applyBorder="1" applyAlignment="1">
      <alignment horizontal="right" vertical="top" wrapText="1"/>
    </xf>
    <xf numFmtId="168" fontId="66" fillId="26" borderId="19" xfId="0" applyNumberFormat="1" applyFont="1" applyFill="1" applyBorder="1" applyAlignment="1">
      <alignment horizontal="right" vertical="top" wrapText="1"/>
    </xf>
    <xf numFmtId="168" fontId="53" fillId="26" borderId="0" xfId="0" applyNumberFormat="1" applyFont="1" applyFill="1" applyBorder="1" applyAlignment="1" applyProtection="1">
      <alignment horizontal="right" vertical="top" wrapText="1"/>
    </xf>
    <xf numFmtId="168" fontId="66" fillId="26" borderId="0" xfId="0" applyNumberFormat="1" applyFont="1" applyFill="1" applyBorder="1" applyAlignment="1" applyProtection="1">
      <alignment horizontal="right" vertical="top" wrapText="1"/>
    </xf>
    <xf numFmtId="3" fontId="46" fillId="0" borderId="0" xfId="0" applyNumberFormat="1" applyFont="1" applyBorder="1"/>
    <xf numFmtId="3" fontId="46" fillId="0" borderId="0" xfId="0" applyNumberFormat="1" applyFont="1" applyFill="1" applyBorder="1"/>
    <xf numFmtId="3" fontId="53" fillId="0" borderId="0" xfId="0" applyNumberFormat="1" applyFont="1" applyFill="1" applyBorder="1"/>
    <xf numFmtId="168" fontId="53" fillId="0" borderId="0" xfId="0" applyNumberFormat="1" applyFont="1" applyFill="1" applyBorder="1" applyAlignment="1">
      <alignment horizontal="right" vertical="top" wrapText="1"/>
    </xf>
    <xf numFmtId="49" fontId="44" fillId="26" borderId="0" xfId="0" applyNumberFormat="1" applyFont="1" applyFill="1" applyAlignment="1">
      <alignment vertical="top" wrapText="1"/>
    </xf>
    <xf numFmtId="171" fontId="44" fillId="26" borderId="0" xfId="0" applyNumberFormat="1" applyFont="1" applyFill="1"/>
    <xf numFmtId="171" fontId="46" fillId="26" borderId="45" xfId="0" applyNumberFormat="1" applyFont="1" applyFill="1" applyBorder="1" applyAlignment="1">
      <alignment horizontal="center" vertical="center"/>
    </xf>
    <xf numFmtId="171" fontId="46" fillId="26" borderId="28" xfId="0" applyNumberFormat="1" applyFont="1" applyFill="1" applyBorder="1" applyAlignment="1">
      <alignment horizontal="left" vertical="center"/>
    </xf>
    <xf numFmtId="171" fontId="46" fillId="26" borderId="30" xfId="0" applyNumberFormat="1" applyFont="1" applyFill="1" applyBorder="1" applyAlignment="1">
      <alignment horizontal="center" vertical="center"/>
    </xf>
    <xf numFmtId="171" fontId="54" fillId="26" borderId="27" xfId="0" applyNumberFormat="1" applyFont="1" applyFill="1" applyBorder="1" applyAlignment="1">
      <alignment horizontal="center" vertical="center" wrapText="1"/>
    </xf>
    <xf numFmtId="171" fontId="54" fillId="0" borderId="27" xfId="0" applyNumberFormat="1" applyFont="1" applyFill="1" applyBorder="1" applyAlignment="1">
      <alignment horizontal="center" vertical="center" wrapText="1"/>
    </xf>
    <xf numFmtId="0" fontId="54" fillId="26" borderId="45" xfId="0" applyFont="1" applyFill="1" applyBorder="1" applyAlignment="1">
      <alignment horizontal="left"/>
    </xf>
    <xf numFmtId="168" fontId="66" fillId="0" borderId="19" xfId="0" applyNumberFormat="1" applyFont="1" applyFill="1" applyBorder="1" applyAlignment="1">
      <alignment horizontal="right" vertical="top" wrapText="1"/>
    </xf>
    <xf numFmtId="164" fontId="54" fillId="0" borderId="19" xfId="0" applyNumberFormat="1" applyFont="1" applyFill="1" applyBorder="1" applyAlignment="1">
      <alignment horizontal="center"/>
    </xf>
    <xf numFmtId="164" fontId="54" fillId="0" borderId="40" xfId="0" applyNumberFormat="1" applyFont="1" applyFill="1" applyBorder="1" applyAlignment="1">
      <alignment horizontal="center"/>
    </xf>
    <xf numFmtId="0" fontId="49" fillId="26" borderId="0" xfId="0" applyFont="1" applyFill="1"/>
    <xf numFmtId="164" fontId="49" fillId="26" borderId="0" xfId="0" applyNumberFormat="1" applyFont="1" applyFill="1" applyBorder="1"/>
    <xf numFmtId="0" fontId="54" fillId="26" borderId="57" xfId="0" applyFont="1" applyFill="1" applyBorder="1" applyAlignment="1" applyProtection="1">
      <alignment horizontal="left"/>
    </xf>
    <xf numFmtId="168" fontId="66" fillId="0" borderId="0" xfId="0" applyNumberFormat="1" applyFont="1" applyFill="1" applyBorder="1" applyAlignment="1" applyProtection="1">
      <alignment horizontal="right" vertical="top" wrapText="1"/>
    </xf>
    <xf numFmtId="164" fontId="54" fillId="0" borderId="0" xfId="0" applyNumberFormat="1" applyFont="1" applyFill="1" applyBorder="1" applyAlignment="1">
      <alignment horizontal="center"/>
    </xf>
    <xf numFmtId="164" fontId="54" fillId="0" borderId="56" xfId="0" applyNumberFormat="1" applyFont="1" applyFill="1" applyBorder="1" applyAlignment="1">
      <alignment horizontal="center"/>
    </xf>
    <xf numFmtId="168" fontId="52" fillId="0" borderId="12" xfId="0" applyNumberFormat="1" applyFont="1" applyFill="1" applyBorder="1" applyAlignment="1" applyProtection="1">
      <alignment horizontal="right" vertical="top" wrapText="1"/>
    </xf>
    <xf numFmtId="0" fontId="91" fillId="0" borderId="0" xfId="0" applyFont="1" applyFill="1" applyBorder="1" applyAlignment="1">
      <alignment wrapText="1"/>
    </xf>
    <xf numFmtId="0" fontId="44" fillId="0" borderId="0" xfId="0" applyFont="1" applyAlignment="1"/>
    <xf numFmtId="0" fontId="31" fillId="0" borderId="76" xfId="0" applyFont="1" applyFill="1" applyBorder="1" applyAlignment="1">
      <alignment horizontal="right" vertical="top" wrapText="1"/>
    </xf>
    <xf numFmtId="0" fontId="44" fillId="26" borderId="0" xfId="0" applyFont="1" applyFill="1" applyAlignment="1"/>
    <xf numFmtId="0" fontId="31" fillId="26" borderId="76" xfId="0" applyFont="1" applyFill="1" applyBorder="1" applyAlignment="1">
      <alignment horizontal="right" vertical="top" wrapText="1"/>
    </xf>
    <xf numFmtId="0" fontId="91" fillId="26" borderId="0" xfId="0" applyFont="1" applyFill="1" applyBorder="1" applyAlignment="1">
      <alignment wrapText="1"/>
    </xf>
    <xf numFmtId="0" fontId="66" fillId="0" borderId="76" xfId="0" applyFont="1" applyFill="1" applyBorder="1" applyAlignment="1">
      <alignment vertical="top" wrapText="1"/>
    </xf>
    <xf numFmtId="0" fontId="66" fillId="0" borderId="76" xfId="0" applyFont="1" applyFill="1" applyBorder="1" applyAlignment="1">
      <alignment horizontal="center" vertical="top" wrapText="1"/>
    </xf>
    <xf numFmtId="0" fontId="66" fillId="0" borderId="61" xfId="0" applyFont="1" applyFill="1" applyBorder="1" applyAlignment="1">
      <alignment vertical="top" wrapText="1"/>
    </xf>
    <xf numFmtId="0" fontId="77" fillId="0" borderId="76" xfId="0" applyFont="1" applyFill="1" applyBorder="1" applyAlignment="1">
      <alignment vertical="top" wrapText="1"/>
    </xf>
    <xf numFmtId="0" fontId="53" fillId="0" borderId="73" xfId="0" applyFont="1" applyFill="1" applyBorder="1" applyAlignment="1">
      <alignment horizontal="right" vertical="top" wrapText="1"/>
    </xf>
    <xf numFmtId="0" fontId="53" fillId="0" borderId="73" xfId="0" applyFont="1" applyFill="1" applyBorder="1" applyAlignment="1">
      <alignment vertical="top" wrapText="1"/>
    </xf>
    <xf numFmtId="0" fontId="53" fillId="0" borderId="73" xfId="0" applyFont="1" applyFill="1" applyBorder="1" applyAlignment="1">
      <alignment horizontal="center" vertical="top" wrapText="1"/>
    </xf>
    <xf numFmtId="0" fontId="53" fillId="0" borderId="65" xfId="0" applyFont="1" applyFill="1" applyBorder="1" applyAlignment="1">
      <alignment horizontal="center" vertical="top" wrapText="1"/>
    </xf>
    <xf numFmtId="0" fontId="53" fillId="0" borderId="74" xfId="0" applyFont="1" applyFill="1" applyBorder="1" applyAlignment="1">
      <alignment horizontal="center" vertical="top" wrapText="1"/>
    </xf>
    <xf numFmtId="0" fontId="53" fillId="0" borderId="74" xfId="0" applyFont="1" applyFill="1" applyBorder="1" applyAlignment="1">
      <alignment vertical="top" wrapText="1"/>
    </xf>
    <xf numFmtId="0" fontId="31" fillId="0" borderId="68" xfId="0" applyFont="1" applyFill="1" applyBorder="1" applyAlignment="1">
      <alignment vertical="top" wrapText="1"/>
    </xf>
    <xf numFmtId="0" fontId="31" fillId="0" borderId="66" xfId="0" applyFont="1" applyFill="1" applyBorder="1" applyAlignment="1">
      <alignment vertical="top" wrapText="1"/>
    </xf>
    <xf numFmtId="0" fontId="31" fillId="0" borderId="77" xfId="0" applyFont="1" applyFill="1" applyBorder="1" applyAlignment="1">
      <alignment horizontal="center" vertical="top" wrapText="1"/>
    </xf>
    <xf numFmtId="0" fontId="53" fillId="0" borderId="63" xfId="0" applyFont="1" applyFill="1" applyBorder="1" applyAlignment="1">
      <alignment horizontal="left" vertical="top" wrapText="1"/>
    </xf>
    <xf numFmtId="0" fontId="53" fillId="0" borderId="66" xfId="0" applyFont="1" applyFill="1" applyBorder="1" applyAlignment="1">
      <alignment horizontal="center" vertical="top" wrapText="1"/>
    </xf>
    <xf numFmtId="0" fontId="53" fillId="0" borderId="77" xfId="0" applyFont="1" applyFill="1" applyBorder="1" applyAlignment="1">
      <alignment horizontal="center" vertical="top" wrapText="1"/>
    </xf>
    <xf numFmtId="0" fontId="53" fillId="0" borderId="72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right" vertical="top" wrapText="1"/>
    </xf>
    <xf numFmtId="172" fontId="50" fillId="0" borderId="0" xfId="0" applyNumberFormat="1" applyFont="1" applyFill="1" applyBorder="1" applyAlignment="1">
      <alignment horizontal="center" vertical="top" wrapText="1"/>
    </xf>
    <xf numFmtId="172" fontId="52" fillId="0" borderId="0" xfId="0" applyNumberFormat="1" applyFont="1" applyFill="1" applyBorder="1" applyAlignment="1" applyProtection="1">
      <alignment horizontal="center" vertical="top" wrapText="1"/>
    </xf>
    <xf numFmtId="0" fontId="53" fillId="0" borderId="0" xfId="0" applyFont="1" applyFill="1" applyBorder="1" applyAlignment="1">
      <alignment horizontal="left" vertical="top" wrapText="1"/>
    </xf>
    <xf numFmtId="0" fontId="53" fillId="0" borderId="61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vertical="top" wrapText="1"/>
    </xf>
    <xf numFmtId="0" fontId="43" fillId="0" borderId="61" xfId="0" applyFont="1" applyFill="1" applyBorder="1" applyAlignment="1">
      <alignment horizontal="center" vertical="top" wrapText="1"/>
    </xf>
    <xf numFmtId="0" fontId="53" fillId="0" borderId="66" xfId="0" applyFont="1" applyFill="1" applyBorder="1" applyAlignment="1">
      <alignment vertical="top" wrapText="1"/>
    </xf>
    <xf numFmtId="0" fontId="53" fillId="0" borderId="77" xfId="0" applyFont="1" applyFill="1" applyBorder="1" applyAlignment="1">
      <alignment vertical="top" wrapText="1"/>
    </xf>
    <xf numFmtId="173" fontId="50" fillId="0" borderId="0" xfId="0" applyNumberFormat="1" applyFont="1" applyFill="1" applyBorder="1" applyAlignment="1">
      <alignment horizontal="right" vertical="top" wrapText="1"/>
    </xf>
    <xf numFmtId="173" fontId="50" fillId="0" borderId="0" xfId="0" applyNumberFormat="1" applyFont="1" applyFill="1" applyBorder="1" applyAlignment="1" applyProtection="1">
      <alignment horizontal="right" vertical="top" wrapText="1"/>
    </xf>
    <xf numFmtId="0" fontId="50" fillId="0" borderId="0" xfId="0" applyNumberFormat="1" applyFont="1" applyFill="1" applyBorder="1" applyAlignment="1" applyProtection="1">
      <alignment horizontal="right" vertical="top" wrapText="1"/>
    </xf>
    <xf numFmtId="173" fontId="52" fillId="0" borderId="0" xfId="0" applyNumberFormat="1" applyFont="1" applyFill="1" applyBorder="1" applyAlignment="1" applyProtection="1">
      <alignment horizontal="right" vertical="top" wrapText="1"/>
    </xf>
    <xf numFmtId="0" fontId="52" fillId="0" borderId="0" xfId="0" applyNumberFormat="1" applyFont="1" applyFill="1" applyBorder="1" applyAlignment="1" applyProtection="1">
      <alignment horizontal="right" vertical="top" wrapText="1"/>
    </xf>
    <xf numFmtId="0" fontId="44" fillId="24" borderId="0" xfId="0" applyFont="1" applyFill="1" applyAlignment="1">
      <alignment horizontal="left"/>
    </xf>
    <xf numFmtId="0" fontId="62" fillId="24" borderId="0" xfId="0" applyFont="1" applyFill="1"/>
    <xf numFmtId="164" fontId="59" fillId="24" borderId="0" xfId="0" applyNumberFormat="1" applyFont="1" applyFill="1"/>
    <xf numFmtId="0" fontId="59" fillId="24" borderId="0" xfId="0" applyFont="1" applyFill="1" applyBorder="1" applyAlignment="1">
      <alignment horizontal="center"/>
    </xf>
    <xf numFmtId="0" fontId="44" fillId="24" borderId="12" xfId="0" applyFont="1" applyFill="1" applyBorder="1"/>
    <xf numFmtId="0" fontId="62" fillId="24" borderId="0" xfId="0" applyFont="1" applyFill="1" applyBorder="1"/>
    <xf numFmtId="164" fontId="59" fillId="24" borderId="0" xfId="0" applyNumberFormat="1" applyFont="1" applyFill="1" applyBorder="1"/>
    <xf numFmtId="0" fontId="46" fillId="24" borderId="45" xfId="0" applyFont="1" applyFill="1" applyBorder="1" applyAlignment="1">
      <alignment wrapText="1"/>
    </xf>
    <xf numFmtId="0" fontId="46" fillId="24" borderId="19" xfId="0" applyFont="1" applyFill="1" applyBorder="1" applyAlignment="1">
      <alignment wrapText="1"/>
    </xf>
    <xf numFmtId="0" fontId="59" fillId="24" borderId="19" xfId="0" applyFont="1" applyFill="1" applyBorder="1"/>
    <xf numFmtId="0" fontId="59" fillId="24" borderId="40" xfId="0" applyFont="1" applyFill="1" applyBorder="1"/>
    <xf numFmtId="0" fontId="46" fillId="24" borderId="16" xfId="0" applyFont="1" applyFill="1" applyBorder="1" applyAlignment="1">
      <alignment wrapText="1"/>
    </xf>
    <xf numFmtId="0" fontId="46" fillId="24" borderId="12" xfId="0" applyFont="1" applyFill="1" applyBorder="1" applyAlignment="1">
      <alignment wrapText="1"/>
    </xf>
    <xf numFmtId="0" fontId="59" fillId="24" borderId="12" xfId="0" applyFont="1" applyFill="1" applyBorder="1"/>
    <xf numFmtId="0" fontId="59" fillId="24" borderId="55" xfId="0" applyFont="1" applyFill="1" applyBorder="1"/>
    <xf numFmtId="0" fontId="46" fillId="24" borderId="23" xfId="0" applyFont="1" applyFill="1" applyBorder="1" applyAlignment="1">
      <alignment horizontal="center"/>
    </xf>
    <xf numFmtId="3" fontId="46" fillId="24" borderId="23" xfId="0" applyNumberFormat="1" applyFont="1" applyFill="1" applyBorder="1" applyAlignment="1">
      <alignment horizontal="center"/>
    </xf>
    <xf numFmtId="164" fontId="46" fillId="24" borderId="23" xfId="0" applyNumberFormat="1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1" fontId="62" fillId="24" borderId="0" xfId="0" applyNumberFormat="1" applyFont="1" applyFill="1" applyBorder="1" applyAlignment="1">
      <alignment horizontal="center"/>
    </xf>
    <xf numFmtId="3" fontId="62" fillId="24" borderId="0" xfId="0" applyNumberFormat="1" applyFont="1" applyFill="1" applyBorder="1"/>
    <xf numFmtId="1" fontId="62" fillId="24" borderId="0" xfId="0" applyNumberFormat="1" applyFont="1" applyFill="1" applyBorder="1"/>
    <xf numFmtId="0" fontId="51" fillId="24" borderId="0" xfId="0" applyFont="1" applyFill="1" applyBorder="1" applyAlignment="1">
      <alignment wrapText="1"/>
    </xf>
    <xf numFmtId="3" fontId="51" fillId="24" borderId="0" xfId="0" applyNumberFormat="1" applyFont="1" applyFill="1" applyBorder="1" applyAlignment="1">
      <alignment horizontal="center"/>
    </xf>
    <xf numFmtId="164" fontId="51" fillId="24" borderId="0" xfId="0" applyNumberFormat="1" applyFont="1" applyFill="1" applyBorder="1" applyAlignment="1">
      <alignment horizontal="center"/>
    </xf>
    <xf numFmtId="164" fontId="59" fillId="24" borderId="0" xfId="0" applyNumberFormat="1" applyFont="1" applyFill="1" applyBorder="1" applyAlignment="1"/>
    <xf numFmtId="0" fontId="36" fillId="24" borderId="0" xfId="0" applyFont="1" applyFill="1" applyAlignment="1"/>
    <xf numFmtId="3" fontId="78" fillId="24" borderId="0" xfId="0" applyNumberFormat="1" applyFont="1" applyFill="1" applyBorder="1" applyAlignment="1">
      <alignment horizontal="right"/>
    </xf>
    <xf numFmtId="0" fontId="33" fillId="24" borderId="0" xfId="0" applyFont="1" applyFill="1" applyAlignment="1"/>
    <xf numFmtId="0" fontId="36" fillId="24" borderId="0" xfId="0" applyFont="1" applyFill="1" applyAlignment="1">
      <alignment horizontal="left"/>
    </xf>
    <xf numFmtId="166" fontId="59" fillId="24" borderId="0" xfId="0" applyNumberFormat="1" applyFont="1" applyFill="1"/>
    <xf numFmtId="0" fontId="43" fillId="0" borderId="76" xfId="0" applyFont="1" applyFill="1" applyBorder="1" applyAlignment="1">
      <alignment horizontal="center" vertical="top" wrapText="1"/>
    </xf>
    <xf numFmtId="168" fontId="50" fillId="0" borderId="0" xfId="0" applyNumberFormat="1" applyFont="1" applyFill="1" applyBorder="1" applyAlignment="1">
      <alignment horizontal="left" vertical="top" wrapText="1"/>
    </xf>
    <xf numFmtId="168" fontId="50" fillId="0" borderId="0" xfId="0" applyNumberFormat="1" applyFont="1" applyFill="1" applyBorder="1" applyAlignment="1" applyProtection="1">
      <alignment horizontal="left" vertical="top" wrapText="1"/>
    </xf>
    <xf numFmtId="168" fontId="52" fillId="0" borderId="0" xfId="0" applyNumberFormat="1" applyFont="1" applyFill="1" applyBorder="1" applyAlignment="1" applyProtection="1">
      <alignment horizontal="left" vertical="top" wrapText="1"/>
    </xf>
    <xf numFmtId="0" fontId="51" fillId="0" borderId="0" xfId="0" applyFont="1" applyAlignment="1">
      <alignment wrapText="1"/>
    </xf>
    <xf numFmtId="0" fontId="43" fillId="26" borderId="76" xfId="0" applyFont="1" applyFill="1" applyBorder="1" applyAlignment="1">
      <alignment horizontal="center" vertical="top" wrapText="1"/>
    </xf>
    <xf numFmtId="0" fontId="53" fillId="26" borderId="0" xfId="0" applyFont="1" applyFill="1" applyBorder="1" applyAlignment="1">
      <alignment horizontal="left" vertical="top" wrapText="1"/>
    </xf>
    <xf numFmtId="0" fontId="53" fillId="26" borderId="61" xfId="0" applyFont="1" applyFill="1" applyBorder="1" applyAlignment="1">
      <alignment horizontal="left" vertical="top" wrapText="1"/>
    </xf>
    <xf numFmtId="0" fontId="31" fillId="26" borderId="0" xfId="0" applyFont="1" applyFill="1" applyBorder="1" applyAlignment="1">
      <alignment horizontal="left" vertical="top" wrapText="1"/>
    </xf>
    <xf numFmtId="168" fontId="50" fillId="26" borderId="0" xfId="0" applyNumberFormat="1" applyFont="1" applyFill="1" applyBorder="1" applyAlignment="1" applyProtection="1">
      <alignment horizontal="left" vertical="top" wrapText="1"/>
    </xf>
    <xf numFmtId="168" fontId="52" fillId="26" borderId="0" xfId="0" applyNumberFormat="1" applyFont="1" applyFill="1" applyBorder="1" applyAlignment="1" applyProtection="1">
      <alignment horizontal="left" vertical="top" wrapText="1"/>
    </xf>
    <xf numFmtId="0" fontId="113" fillId="0" borderId="0" xfId="0" applyFont="1" applyFill="1" applyBorder="1" applyAlignment="1">
      <alignment vertical="top" wrapText="1"/>
    </xf>
    <xf numFmtId="0" fontId="51" fillId="0" borderId="0" xfId="0" applyFont="1" applyFill="1" applyBorder="1" applyAlignment="1">
      <alignment vertical="top" wrapText="1"/>
    </xf>
    <xf numFmtId="0" fontId="50" fillId="26" borderId="0" xfId="0" applyFont="1" applyFill="1" applyBorder="1" applyAlignment="1" applyProtection="1">
      <alignment horizontal="left" vertical="top" wrapText="1"/>
    </xf>
    <xf numFmtId="0" fontId="52" fillId="26" borderId="0" xfId="0" applyFont="1" applyFill="1" applyBorder="1" applyAlignment="1" applyProtection="1">
      <alignment horizontal="left" vertical="top" wrapText="1"/>
    </xf>
    <xf numFmtId="0" fontId="51" fillId="26" borderId="0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horizontal="right" vertical="top" wrapText="1"/>
    </xf>
    <xf numFmtId="0" fontId="25" fillId="0" borderId="61" xfId="0" applyFont="1" applyFill="1" applyBorder="1" applyAlignment="1">
      <alignment vertical="top" wrapText="1"/>
    </xf>
    <xf numFmtId="0" fontId="25" fillId="0" borderId="66" xfId="0" applyFont="1" applyFill="1" applyBorder="1" applyAlignment="1">
      <alignment vertical="top" wrapText="1"/>
    </xf>
    <xf numFmtId="0" fontId="25" fillId="0" borderId="77" xfId="0" applyFont="1" applyFill="1" applyBorder="1" applyAlignment="1">
      <alignment horizontal="right" vertical="top" wrapText="1"/>
    </xf>
    <xf numFmtId="0" fontId="66" fillId="0" borderId="73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right" vertical="top" wrapText="1"/>
    </xf>
    <xf numFmtId="169" fontId="50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 applyProtection="1">
      <alignment vertical="top" wrapText="1"/>
    </xf>
    <xf numFmtId="0" fontId="25" fillId="0" borderId="0" xfId="0" applyFont="1" applyFill="1" applyBorder="1" applyAlignment="1" applyProtection="1">
      <alignment horizontal="right" vertical="top" wrapText="1"/>
    </xf>
    <xf numFmtId="169" fontId="52" fillId="0" borderId="0" xfId="0" applyNumberFormat="1" applyFont="1" applyFill="1" applyBorder="1" applyAlignment="1" applyProtection="1">
      <alignment vertical="top" wrapText="1"/>
    </xf>
    <xf numFmtId="0" fontId="54" fillId="26" borderId="28" xfId="0" applyFont="1" applyFill="1" applyBorder="1" applyAlignment="1">
      <alignment wrapText="1"/>
    </xf>
    <xf numFmtId="0" fontId="54" fillId="26" borderId="29" xfId="0" applyFont="1" applyFill="1" applyBorder="1" applyAlignment="1">
      <alignment wrapText="1"/>
    </xf>
    <xf numFmtId="0" fontId="59" fillId="26" borderId="30" xfId="0" applyFont="1" applyFill="1" applyBorder="1"/>
    <xf numFmtId="3" fontId="53" fillId="26" borderId="19" xfId="0" applyNumberFormat="1" applyFont="1" applyFill="1" applyBorder="1" applyAlignment="1">
      <alignment horizontal="right" vertical="top" wrapText="1"/>
    </xf>
    <xf numFmtId="3" fontId="46" fillId="26" borderId="0" xfId="0" applyNumberFormat="1" applyFont="1" applyFill="1"/>
    <xf numFmtId="0" fontId="51" fillId="26" borderId="0" xfId="0" applyFont="1" applyFill="1" applyBorder="1" applyAlignment="1">
      <alignment wrapText="1"/>
    </xf>
    <xf numFmtId="0" fontId="24" fillId="26" borderId="0" xfId="0" applyFont="1" applyFill="1" applyBorder="1" applyAlignment="1">
      <alignment horizontal="left" vertical="top" wrapText="1"/>
    </xf>
    <xf numFmtId="0" fontId="24" fillId="26" borderId="30" xfId="0" applyFont="1" applyFill="1" applyBorder="1" applyAlignment="1">
      <alignment horizontal="center" vertical="top" wrapText="1"/>
    </xf>
    <xf numFmtId="0" fontId="24" fillId="26" borderId="28" xfId="0" applyFont="1" applyFill="1" applyBorder="1" applyAlignment="1">
      <alignment horizontal="center" vertical="top" wrapText="1"/>
    </xf>
    <xf numFmtId="0" fontId="0" fillId="26" borderId="0" xfId="0" applyFill="1" applyAlignment="1">
      <alignment wrapText="1"/>
    </xf>
    <xf numFmtId="0" fontId="53" fillId="0" borderId="65" xfId="0" applyFont="1" applyFill="1" applyBorder="1" applyAlignment="1">
      <alignment horizontal="center" vertical="top" wrapText="1"/>
    </xf>
    <xf numFmtId="0" fontId="53" fillId="0" borderId="72" xfId="0" applyFont="1" applyFill="1" applyBorder="1" applyAlignment="1">
      <alignment horizontal="center" vertical="top" wrapText="1"/>
    </xf>
    <xf numFmtId="0" fontId="53" fillId="0" borderId="73" xfId="0" applyFont="1" applyFill="1" applyBorder="1" applyAlignment="1">
      <alignment horizontal="center" vertical="top" wrapText="1"/>
    </xf>
    <xf numFmtId="0" fontId="53" fillId="0" borderId="74" xfId="0" applyFont="1" applyFill="1" applyBorder="1" applyAlignment="1">
      <alignment horizontal="center" vertical="top" wrapText="1"/>
    </xf>
    <xf numFmtId="0" fontId="43" fillId="0" borderId="0" xfId="0" applyFont="1" applyFill="1" applyBorder="1" applyAlignment="1">
      <alignment vertical="top" wrapText="1"/>
    </xf>
    <xf numFmtId="0" fontId="45" fillId="26" borderId="0" xfId="0" applyFont="1" applyFill="1" applyBorder="1" applyAlignment="1">
      <alignment horizontal="center"/>
    </xf>
    <xf numFmtId="164" fontId="44" fillId="26" borderId="0" xfId="0" applyNumberFormat="1" applyFont="1" applyFill="1" applyBorder="1"/>
    <xf numFmtId="0" fontId="59" fillId="26" borderId="0" xfId="0" applyFont="1" applyFill="1" applyBorder="1" applyAlignment="1" applyProtection="1">
      <alignment horizontal="center"/>
    </xf>
    <xf numFmtId="0" fontId="22" fillId="24" borderId="0" xfId="0" applyFont="1" applyFill="1"/>
    <xf numFmtId="0" fontId="59" fillId="26" borderId="0" xfId="0" applyFont="1" applyFill="1" applyBorder="1" applyAlignment="1">
      <alignment horizontal="center" vertical="center"/>
    </xf>
    <xf numFmtId="0" fontId="46" fillId="24" borderId="45" xfId="0" applyFont="1" applyFill="1" applyBorder="1" applyAlignment="1" applyProtection="1">
      <alignment horizontal="left"/>
    </xf>
    <xf numFmtId="3" fontId="46" fillId="26" borderId="45" xfId="0" applyNumberFormat="1" applyFont="1" applyFill="1" applyBorder="1" applyAlignment="1">
      <alignment horizontal="right"/>
    </xf>
    <xf numFmtId="164" fontId="46" fillId="26" borderId="19" xfId="0" applyNumberFormat="1" applyFont="1" applyFill="1" applyBorder="1"/>
    <xf numFmtId="166" fontId="46" fillId="26" borderId="19" xfId="0" applyNumberFormat="1" applyFont="1" applyFill="1" applyBorder="1"/>
    <xf numFmtId="164" fontId="54" fillId="26" borderId="19" xfId="0" applyNumberFormat="1" applyFont="1" applyFill="1" applyBorder="1"/>
    <xf numFmtId="164" fontId="46" fillId="24" borderId="40" xfId="0" applyNumberFormat="1" applyFont="1" applyFill="1" applyBorder="1"/>
    <xf numFmtId="0" fontId="54" fillId="26" borderId="0" xfId="34" applyFont="1" applyFill="1" applyBorder="1"/>
    <xf numFmtId="3" fontId="23" fillId="26" borderId="0" xfId="34" applyNumberFormat="1" applyFont="1" applyFill="1" applyBorder="1"/>
    <xf numFmtId="3" fontId="108" fillId="26" borderId="0" xfId="34" applyNumberFormat="1" applyFont="1" applyFill="1" applyBorder="1"/>
    <xf numFmtId="0" fontId="21" fillId="26" borderId="0" xfId="34" applyFont="1" applyFill="1" applyBorder="1"/>
    <xf numFmtId="0" fontId="46" fillId="24" borderId="57" xfId="0" applyFont="1" applyFill="1" applyBorder="1" applyAlignment="1" applyProtection="1">
      <alignment horizontal="left"/>
    </xf>
    <xf numFmtId="0" fontId="46" fillId="26" borderId="57" xfId="0" applyFont="1" applyFill="1" applyBorder="1" applyAlignment="1">
      <alignment horizontal="right"/>
    </xf>
    <xf numFmtId="164" fontId="46" fillId="26" borderId="0" xfId="0" applyNumberFormat="1" applyFont="1" applyFill="1" applyBorder="1"/>
    <xf numFmtId="166" fontId="46" fillId="26" borderId="0" xfId="0" applyNumberFormat="1" applyFont="1" applyFill="1" applyBorder="1"/>
    <xf numFmtId="164" fontId="53" fillId="26" borderId="0" xfId="0" applyNumberFormat="1" applyFont="1" applyFill="1" applyBorder="1" applyAlignment="1" applyProtection="1">
      <alignment horizontal="right" vertical="top" wrapText="1"/>
    </xf>
    <xf numFmtId="164" fontId="46" fillId="24" borderId="56" xfId="0" applyNumberFormat="1" applyFont="1" applyFill="1" applyBorder="1"/>
    <xf numFmtId="168" fontId="53" fillId="26" borderId="0" xfId="34" applyNumberFormat="1" applyFont="1" applyFill="1" applyBorder="1" applyAlignment="1" applyProtection="1">
      <alignment horizontal="center" vertical="top" wrapText="1"/>
    </xf>
    <xf numFmtId="0" fontId="22" fillId="26" borderId="0" xfId="34" applyFont="1" applyFill="1" applyBorder="1"/>
    <xf numFmtId="0" fontId="51" fillId="24" borderId="57" xfId="0" applyFont="1" applyFill="1" applyBorder="1" applyAlignment="1" applyProtection="1">
      <alignment horizontal="left"/>
    </xf>
    <xf numFmtId="0" fontId="51" fillId="26" borderId="57" xfId="0" applyFont="1" applyFill="1" applyBorder="1" applyAlignment="1">
      <alignment horizontal="right"/>
    </xf>
    <xf numFmtId="166" fontId="51" fillId="26" borderId="0" xfId="0" applyNumberFormat="1" applyFont="1" applyFill="1" applyBorder="1"/>
    <xf numFmtId="164" fontId="51" fillId="24" borderId="56" xfId="0" applyNumberFormat="1" applyFont="1" applyFill="1" applyBorder="1"/>
    <xf numFmtId="0" fontId="23" fillId="26" borderId="0" xfId="34" applyFont="1" applyFill="1" applyBorder="1" applyAlignment="1">
      <alignment horizontal="center"/>
    </xf>
    <xf numFmtId="164" fontId="22" fillId="26" borderId="0" xfId="34" applyNumberFormat="1" applyFont="1" applyFill="1" applyBorder="1"/>
    <xf numFmtId="168" fontId="52" fillId="26" borderId="0" xfId="34" applyNumberFormat="1" applyFont="1" applyFill="1" applyBorder="1" applyAlignment="1" applyProtection="1">
      <alignment horizontal="center" vertical="top" wrapText="1"/>
    </xf>
    <xf numFmtId="166" fontId="108" fillId="26" borderId="0" xfId="34" applyNumberFormat="1" applyFont="1" applyFill="1" applyBorder="1"/>
    <xf numFmtId="164" fontId="46" fillId="0" borderId="56" xfId="0" applyNumberFormat="1" applyFont="1" applyFill="1" applyBorder="1"/>
    <xf numFmtId="164" fontId="54" fillId="26" borderId="0" xfId="0" applyNumberFormat="1" applyFont="1" applyFill="1" applyBorder="1"/>
    <xf numFmtId="0" fontId="2" fillId="26" borderId="0" xfId="34" applyFont="1" applyFill="1" applyBorder="1"/>
    <xf numFmtId="3" fontId="51" fillId="26" borderId="0" xfId="0" applyNumberFormat="1" applyFont="1" applyFill="1" applyBorder="1" applyAlignment="1">
      <alignment horizontal="right"/>
    </xf>
    <xf numFmtId="0" fontId="46" fillId="24" borderId="57" xfId="0" applyFont="1" applyFill="1" applyBorder="1"/>
    <xf numFmtId="0" fontId="51" fillId="24" borderId="16" xfId="0" applyFont="1" applyFill="1" applyBorder="1" applyAlignment="1" applyProtection="1">
      <alignment horizontal="left"/>
    </xf>
    <xf numFmtId="0" fontId="51" fillId="26" borderId="16" xfId="0" applyFont="1" applyFill="1" applyBorder="1" applyAlignment="1">
      <alignment horizontal="right"/>
    </xf>
    <xf numFmtId="0" fontId="52" fillId="26" borderId="12" xfId="0" applyNumberFormat="1" applyFont="1" applyFill="1" applyBorder="1" applyAlignment="1" applyProtection="1">
      <alignment horizontal="right" vertical="top" wrapText="1"/>
    </xf>
    <xf numFmtId="164" fontId="51" fillId="26" borderId="12" xfId="0" applyNumberFormat="1" applyFont="1" applyFill="1" applyBorder="1"/>
    <xf numFmtId="166" fontId="51" fillId="26" borderId="12" xfId="0" applyNumberFormat="1" applyFont="1" applyFill="1" applyBorder="1"/>
    <xf numFmtId="164" fontId="51" fillId="24" borderId="55" xfId="0" applyNumberFormat="1" applyFont="1" applyFill="1" applyBorder="1"/>
    <xf numFmtId="0" fontId="41" fillId="24" borderId="0" xfId="0" applyFont="1" applyFill="1" applyAlignment="1" applyProtection="1">
      <alignment horizontal="left"/>
    </xf>
    <xf numFmtId="0" fontId="55" fillId="26" borderId="61" xfId="0" applyFont="1" applyFill="1" applyBorder="1" applyAlignment="1">
      <alignment horizontal="right" vertical="top" wrapText="1"/>
    </xf>
    <xf numFmtId="0" fontId="66" fillId="26" borderId="61" xfId="0" applyFont="1" applyFill="1" applyBorder="1" applyAlignment="1">
      <alignment horizontal="right" vertical="top" wrapText="1"/>
    </xf>
    <xf numFmtId="0" fontId="50" fillId="26" borderId="0" xfId="0" applyFont="1" applyFill="1" applyBorder="1" applyAlignment="1">
      <alignment vertical="top" wrapText="1"/>
    </xf>
    <xf numFmtId="165" fontId="50" fillId="26" borderId="0" xfId="0" applyNumberFormat="1" applyFont="1" applyFill="1" applyBorder="1" applyAlignment="1">
      <alignment horizontal="right" vertical="top" wrapText="1"/>
    </xf>
    <xf numFmtId="0" fontId="66" fillId="0" borderId="27" xfId="0" applyFont="1" applyFill="1" applyBorder="1" applyAlignment="1">
      <alignment vertical="top" wrapText="1"/>
    </xf>
    <xf numFmtId="0" fontId="66" fillId="0" borderId="72" xfId="0" applyFont="1" applyFill="1" applyBorder="1" applyAlignment="1">
      <alignment vertical="top" wrapText="1"/>
    </xf>
    <xf numFmtId="0" fontId="66" fillId="0" borderId="75" xfId="0" applyFont="1" applyFill="1" applyBorder="1" applyAlignment="1">
      <alignment horizontal="right" vertical="top" wrapText="1"/>
    </xf>
    <xf numFmtId="0" fontId="55" fillId="0" borderId="61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 vertical="top" wrapText="1"/>
    </xf>
    <xf numFmtId="0" fontId="66" fillId="0" borderId="20" xfId="0" applyFont="1" applyFill="1" applyBorder="1" applyAlignment="1">
      <alignment horizontal="center" wrapText="1"/>
    </xf>
    <xf numFmtId="0" fontId="66" fillId="0" borderId="78" xfId="0" applyFont="1" applyFill="1" applyBorder="1" applyAlignment="1">
      <alignment horizontal="right" vertical="top" wrapText="1"/>
    </xf>
    <xf numFmtId="0" fontId="66" fillId="0" borderId="93" xfId="0" applyFont="1" applyFill="1" applyBorder="1" applyAlignment="1">
      <alignment horizontal="center" vertical="top" wrapText="1"/>
    </xf>
    <xf numFmtId="169" fontId="50" fillId="0" borderId="0" xfId="0" applyNumberFormat="1" applyFont="1" applyFill="1" applyBorder="1" applyAlignment="1" applyProtection="1">
      <alignment vertical="top" wrapText="1"/>
    </xf>
    <xf numFmtId="0" fontId="53" fillId="0" borderId="61" xfId="0" applyFont="1" applyFill="1" applyBorder="1" applyAlignment="1">
      <alignment horizontal="right" vertical="top" wrapText="1"/>
    </xf>
    <xf numFmtId="0" fontId="53" fillId="0" borderId="45" xfId="0" applyFont="1" applyFill="1" applyBorder="1" applyAlignment="1">
      <alignment horizontal="right" vertical="top" wrapText="1"/>
    </xf>
    <xf numFmtId="0" fontId="53" fillId="0" borderId="19" xfId="0" applyFont="1" applyFill="1" applyBorder="1" applyAlignment="1">
      <alignment horizontal="right" vertical="top" wrapText="1"/>
    </xf>
    <xf numFmtId="0" fontId="53" fillId="0" borderId="40" xfId="0" applyFont="1" applyFill="1" applyBorder="1" applyAlignment="1">
      <alignment horizontal="right" vertical="top" wrapText="1"/>
    </xf>
    <xf numFmtId="0" fontId="53" fillId="0" borderId="21" xfId="0" applyFont="1" applyFill="1" applyBorder="1" applyAlignment="1">
      <alignment horizontal="right" vertical="top" wrapText="1"/>
    </xf>
    <xf numFmtId="0" fontId="53" fillId="0" borderId="60" xfId="0" applyFont="1" applyFill="1" applyBorder="1" applyAlignment="1">
      <alignment horizontal="right" vertical="top" wrapText="1"/>
    </xf>
    <xf numFmtId="0" fontId="53" fillId="0" borderId="20" xfId="0" applyFont="1" applyFill="1" applyBorder="1" applyAlignment="1">
      <alignment horizontal="right" vertical="top" wrapText="1"/>
    </xf>
    <xf numFmtId="0" fontId="53" fillId="0" borderId="12" xfId="0" applyFont="1" applyFill="1" applyBorder="1" applyAlignment="1">
      <alignment horizontal="center" vertical="top" wrapText="1"/>
    </xf>
    <xf numFmtId="0" fontId="31" fillId="0" borderId="61" xfId="0" applyFont="1" applyFill="1" applyBorder="1" applyAlignment="1">
      <alignment vertical="top" wrapText="1"/>
    </xf>
    <xf numFmtId="0" fontId="31" fillId="0" borderId="61" xfId="0" applyFont="1" applyFill="1" applyBorder="1" applyAlignment="1">
      <alignment horizontal="center" vertical="top" wrapText="1"/>
    </xf>
    <xf numFmtId="0" fontId="31" fillId="0" borderId="61" xfId="0" applyFont="1" applyFill="1" applyBorder="1" applyAlignment="1">
      <alignment horizontal="right" vertical="top" wrapText="1"/>
    </xf>
    <xf numFmtId="0" fontId="2" fillId="26" borderId="0" xfId="0" applyFont="1" applyFill="1"/>
    <xf numFmtId="0" fontId="25" fillId="26" borderId="21" xfId="0" applyFont="1" applyFill="1" applyBorder="1" applyAlignment="1">
      <alignment vertical="top" wrapText="1"/>
    </xf>
    <xf numFmtId="0" fontId="24" fillId="26" borderId="20" xfId="0" applyFont="1" applyFill="1" applyBorder="1" applyAlignment="1">
      <alignment horizontal="center" vertical="top" wrapText="1"/>
    </xf>
    <xf numFmtId="0" fontId="24" fillId="26" borderId="12" xfId="0" applyFont="1" applyFill="1" applyBorder="1" applyAlignment="1">
      <alignment horizontal="center" vertical="top" wrapText="1"/>
    </xf>
    <xf numFmtId="3" fontId="114" fillId="26" borderId="0" xfId="0" applyNumberFormat="1" applyFont="1" applyFill="1" applyBorder="1" applyAlignment="1">
      <alignment horizontal="right" vertical="top" wrapText="1"/>
    </xf>
    <xf numFmtId="3" fontId="114" fillId="26" borderId="0" xfId="0" applyNumberFormat="1" applyFont="1" applyFill="1" applyBorder="1" applyAlignment="1">
      <alignment horizontal="right" vertical="top"/>
    </xf>
    <xf numFmtId="0" fontId="25" fillId="26" borderId="0" xfId="0" applyFont="1" applyFill="1" applyBorder="1" applyAlignment="1" applyProtection="1">
      <alignment horizontal="left" vertical="top" wrapText="1"/>
    </xf>
    <xf numFmtId="3" fontId="90" fillId="26" borderId="0" xfId="0" applyNumberFormat="1" applyFont="1" applyFill="1" applyBorder="1" applyAlignment="1">
      <alignment horizontal="right" vertical="top" wrapText="1"/>
    </xf>
    <xf numFmtId="0" fontId="90" fillId="26" borderId="0" xfId="0" applyNumberFormat="1" applyFont="1" applyFill="1" applyBorder="1" applyAlignment="1">
      <alignment horizontal="right" vertical="top" wrapText="1"/>
    </xf>
    <xf numFmtId="0" fontId="90" fillId="26" borderId="0" xfId="0" applyNumberFormat="1" applyFont="1" applyFill="1" applyBorder="1" applyAlignment="1">
      <alignment horizontal="right" vertical="top"/>
    </xf>
    <xf numFmtId="3" fontId="90" fillId="26" borderId="0" xfId="0" applyNumberFormat="1" applyFont="1" applyFill="1" applyBorder="1" applyAlignment="1">
      <alignment horizontal="right" vertical="top"/>
    </xf>
    <xf numFmtId="0" fontId="25" fillId="26" borderId="10" xfId="0" applyFont="1" applyFill="1" applyBorder="1" applyAlignment="1" applyProtection="1">
      <alignment horizontal="left" vertical="top" wrapText="1"/>
    </xf>
    <xf numFmtId="0" fontId="90" fillId="26" borderId="10" xfId="0" applyNumberFormat="1" applyFont="1" applyFill="1" applyBorder="1" applyAlignment="1">
      <alignment horizontal="right" vertical="top" wrapText="1"/>
    </xf>
    <xf numFmtId="0" fontId="90" fillId="26" borderId="10" xfId="0" applyNumberFormat="1" applyFont="1" applyFill="1" applyBorder="1" applyAlignment="1">
      <alignment horizontal="right" vertical="top"/>
    </xf>
    <xf numFmtId="0" fontId="51" fillId="26" borderId="0" xfId="0" applyFont="1" applyFill="1" applyAlignment="1"/>
    <xf numFmtId="3" fontId="22" fillId="26" borderId="0" xfId="0" applyNumberFormat="1" applyFont="1" applyFill="1" applyAlignment="1"/>
    <xf numFmtId="2" fontId="22" fillId="26" borderId="0" xfId="0" applyNumberFormat="1" applyFont="1" applyFill="1" applyAlignment="1"/>
    <xf numFmtId="0" fontId="2" fillId="26" borderId="0" xfId="0" applyFont="1" applyFill="1" applyAlignment="1"/>
    <xf numFmtId="0" fontId="24" fillId="26" borderId="0" xfId="0" applyFont="1" applyFill="1" applyBorder="1"/>
    <xf numFmtId="0" fontId="24" fillId="26" borderId="0" xfId="0" applyFont="1" applyFill="1"/>
    <xf numFmtId="3" fontId="24" fillId="26" borderId="0" xfId="0" applyNumberFormat="1" applyFont="1" applyFill="1" applyBorder="1"/>
    <xf numFmtId="3" fontId="21" fillId="26" borderId="0" xfId="0" applyNumberFormat="1" applyFont="1" applyFill="1"/>
    <xf numFmtId="168" fontId="24" fillId="26" borderId="0" xfId="0" applyNumberFormat="1" applyFont="1" applyFill="1" applyBorder="1" applyAlignment="1">
      <alignment horizontal="right" vertical="top" wrapText="1"/>
    </xf>
    <xf numFmtId="168" fontId="21" fillId="26" borderId="0" xfId="0" applyNumberFormat="1" applyFont="1" applyFill="1"/>
    <xf numFmtId="0" fontId="21" fillId="26" borderId="0" xfId="0" applyFont="1" applyFill="1"/>
    <xf numFmtId="0" fontId="24" fillId="26" borderId="0" xfId="0" applyFont="1" applyFill="1" applyBorder="1" applyAlignment="1" applyProtection="1">
      <alignment horizontal="left" vertical="top" wrapText="1"/>
    </xf>
    <xf numFmtId="3" fontId="21" fillId="26" borderId="0" xfId="0" applyNumberFormat="1" applyFont="1" applyFill="1" applyBorder="1"/>
    <xf numFmtId="168" fontId="24" fillId="26" borderId="0" xfId="0" applyNumberFormat="1" applyFont="1" applyFill="1" applyBorder="1" applyAlignment="1" applyProtection="1">
      <alignment horizontal="right" vertical="top" wrapText="1"/>
    </xf>
    <xf numFmtId="3" fontId="70" fillId="26" borderId="0" xfId="0" applyNumberFormat="1" applyFont="1" applyFill="1" applyBorder="1"/>
    <xf numFmtId="168" fontId="25" fillId="26" borderId="0" xfId="0" applyNumberFormat="1" applyFont="1" applyFill="1" applyBorder="1" applyAlignment="1" applyProtection="1">
      <alignment horizontal="right" vertical="top" wrapText="1"/>
    </xf>
    <xf numFmtId="3" fontId="21" fillId="26" borderId="0" xfId="0" applyNumberFormat="1" applyFont="1" applyFill="1" applyBorder="1" applyAlignment="1">
      <alignment horizontal="right"/>
    </xf>
    <xf numFmtId="0" fontId="25" fillId="26" borderId="10" xfId="0" applyFont="1" applyFill="1" applyBorder="1" applyProtection="1"/>
    <xf numFmtId="0" fontId="2" fillId="26" borderId="0" xfId="0" applyFont="1" applyFill="1" applyBorder="1" applyAlignment="1">
      <alignment wrapText="1"/>
    </xf>
    <xf numFmtId="3" fontId="21" fillId="26" borderId="11" xfId="0" applyNumberFormat="1" applyFont="1" applyFill="1" applyBorder="1" applyAlignment="1">
      <alignment horizontal="center"/>
    </xf>
    <xf numFmtId="0" fontId="21" fillId="26" borderId="0" xfId="0" applyFont="1" applyFill="1" applyBorder="1" applyAlignment="1">
      <alignment horizontal="center" vertical="center"/>
    </xf>
    <xf numFmtId="3" fontId="21" fillId="26" borderId="0" xfId="0" applyNumberFormat="1" applyFont="1" applyFill="1" applyBorder="1" applyAlignment="1">
      <alignment horizontal="center"/>
    </xf>
    <xf numFmtId="0" fontId="21" fillId="26" borderId="0" xfId="0" applyFont="1" applyFill="1" applyBorder="1" applyAlignment="1">
      <alignment horizontal="center"/>
    </xf>
    <xf numFmtId="3" fontId="24" fillId="26" borderId="0" xfId="0" applyNumberFormat="1" applyFont="1" applyFill="1" applyBorder="1" applyAlignment="1">
      <alignment horizontal="center"/>
    </xf>
    <xf numFmtId="3" fontId="25" fillId="26" borderId="0" xfId="0" applyNumberFormat="1" applyFont="1" applyFill="1"/>
    <xf numFmtId="3" fontId="22" fillId="26" borderId="0" xfId="0" applyNumberFormat="1" applyFont="1" applyFill="1"/>
    <xf numFmtId="3" fontId="25" fillId="26" borderId="10" xfId="0" applyNumberFormat="1" applyFont="1" applyFill="1" applyBorder="1"/>
    <xf numFmtId="3" fontId="22" fillId="26" borderId="10" xfId="0" applyNumberFormat="1" applyFont="1" applyFill="1" applyBorder="1"/>
    <xf numFmtId="0" fontId="22" fillId="26" borderId="0" xfId="34" applyFont="1" applyFill="1"/>
    <xf numFmtId="0" fontId="22" fillId="26" borderId="0" xfId="0" applyNumberFormat="1" applyFont="1" applyFill="1" applyBorder="1" applyAlignment="1" applyProtection="1"/>
    <xf numFmtId="0" fontId="25" fillId="26" borderId="12" xfId="0" applyFont="1" applyFill="1" applyBorder="1" applyAlignment="1">
      <alignment horizontal="left" vertical="top" wrapText="1"/>
    </xf>
    <xf numFmtId="0" fontId="25" fillId="26" borderId="0" xfId="0" applyFont="1" applyFill="1" applyAlignment="1">
      <alignment horizontal="left" vertical="top" wrapText="1"/>
    </xf>
    <xf numFmtId="0" fontId="25" fillId="26" borderId="0" xfId="0" applyFont="1" applyFill="1" applyBorder="1" applyAlignment="1">
      <alignment horizontal="left" vertical="top" wrapText="1"/>
    </xf>
    <xf numFmtId="0" fontId="24" fillId="26" borderId="0" xfId="0" applyFont="1" applyFill="1" applyBorder="1" applyAlignment="1">
      <alignment horizontal="center" vertical="top"/>
    </xf>
    <xf numFmtId="169" fontId="24" fillId="26" borderId="23" xfId="0" applyNumberFormat="1" applyFont="1" applyFill="1" applyBorder="1" applyAlignment="1">
      <alignment horizontal="center" vertical="top" wrapText="1"/>
    </xf>
    <xf numFmtId="169" fontId="24" fillId="26" borderId="23" xfId="0" applyNumberFormat="1" applyFont="1" applyFill="1" applyBorder="1" applyAlignment="1">
      <alignment horizontal="center" vertical="top"/>
    </xf>
    <xf numFmtId="169" fontId="24" fillId="26" borderId="0" xfId="0" applyNumberFormat="1" applyFont="1" applyFill="1" applyBorder="1" applyAlignment="1">
      <alignment horizontal="right" vertical="top"/>
    </xf>
    <xf numFmtId="0" fontId="24" fillId="26" borderId="45" xfId="0" applyFont="1" applyFill="1" applyBorder="1" applyAlignment="1">
      <alignment horizontal="left" vertical="top" wrapText="1"/>
    </xf>
    <xf numFmtId="3" fontId="21" fillId="26" borderId="19" xfId="0" applyNumberFormat="1" applyFont="1" applyFill="1" applyBorder="1" applyAlignment="1"/>
    <xf numFmtId="3" fontId="24" fillId="26" borderId="19" xfId="0" applyNumberFormat="1" applyFont="1" applyFill="1" applyBorder="1" applyAlignment="1"/>
    <xf numFmtId="3" fontId="24" fillId="26" borderId="19" xfId="0" applyNumberFormat="1" applyFont="1" applyFill="1" applyBorder="1" applyAlignment="1">
      <alignment horizontal="right" wrapText="1"/>
    </xf>
    <xf numFmtId="3" fontId="24" fillId="26" borderId="19" xfId="0" applyNumberFormat="1" applyFont="1" applyFill="1" applyBorder="1" applyAlignment="1">
      <alignment horizontal="right"/>
    </xf>
    <xf numFmtId="3" fontId="24" fillId="26" borderId="40" xfId="0" applyNumberFormat="1" applyFont="1" applyFill="1" applyBorder="1" applyAlignment="1">
      <alignment horizontal="right"/>
    </xf>
    <xf numFmtId="0" fontId="24" fillId="26" borderId="0" xfId="0" applyFont="1" applyFill="1" applyBorder="1" applyAlignment="1">
      <alignment horizontal="right"/>
    </xf>
    <xf numFmtId="0" fontId="25" fillId="26" borderId="57" xfId="0" applyFont="1" applyFill="1" applyBorder="1" applyAlignment="1">
      <alignment horizontal="left" vertical="top" wrapText="1"/>
    </xf>
    <xf numFmtId="1" fontId="22" fillId="26" borderId="0" xfId="0" applyNumberFormat="1" applyFont="1" applyFill="1" applyBorder="1" applyAlignment="1"/>
    <xf numFmtId="3" fontId="22" fillId="26" borderId="0" xfId="0" applyNumberFormat="1" applyFont="1" applyFill="1" applyBorder="1" applyAlignment="1"/>
    <xf numFmtId="3" fontId="25" fillId="26" borderId="0" xfId="0" applyNumberFormat="1" applyFont="1" applyFill="1" applyBorder="1" applyAlignment="1" applyProtection="1"/>
    <xf numFmtId="3" fontId="22" fillId="26" borderId="0" xfId="0" applyNumberFormat="1" applyFont="1" applyFill="1" applyBorder="1" applyAlignment="1" applyProtection="1"/>
    <xf numFmtId="3" fontId="25" fillId="26" borderId="0" xfId="0" applyNumberFormat="1" applyFont="1" applyFill="1" applyBorder="1" applyAlignment="1" applyProtection="1">
      <alignment horizontal="right" wrapText="1"/>
    </xf>
    <xf numFmtId="3" fontId="25" fillId="26" borderId="0" xfId="0" applyNumberFormat="1" applyFont="1" applyFill="1" applyBorder="1" applyAlignment="1">
      <alignment horizontal="right"/>
    </xf>
    <xf numFmtId="3" fontId="25" fillId="26" borderId="56" xfId="0" applyNumberFormat="1" applyFont="1" applyFill="1" applyBorder="1" applyAlignment="1">
      <alignment horizontal="right"/>
    </xf>
    <xf numFmtId="3" fontId="24" fillId="26" borderId="0" xfId="0" applyNumberFormat="1" applyFont="1" applyFill="1" applyBorder="1" applyAlignment="1">
      <alignment horizontal="right"/>
    </xf>
    <xf numFmtId="0" fontId="25" fillId="26" borderId="16" xfId="0" applyFont="1" applyFill="1" applyBorder="1" applyAlignment="1">
      <alignment horizontal="left" vertical="top" wrapText="1"/>
    </xf>
    <xf numFmtId="3" fontId="22" fillId="26" borderId="12" xfId="0" applyNumberFormat="1" applyFont="1" applyFill="1" applyBorder="1" applyAlignment="1"/>
    <xf numFmtId="3" fontId="25" fillId="26" borderId="12" xfId="0" applyNumberFormat="1" applyFont="1" applyFill="1" applyBorder="1" applyAlignment="1" applyProtection="1"/>
    <xf numFmtId="3" fontId="22" fillId="26" borderId="12" xfId="0" applyNumberFormat="1" applyFont="1" applyFill="1" applyBorder="1" applyAlignment="1" applyProtection="1"/>
    <xf numFmtId="3" fontId="25" fillId="26" borderId="12" xfId="0" applyNumberFormat="1" applyFont="1" applyFill="1" applyBorder="1" applyAlignment="1" applyProtection="1">
      <alignment horizontal="right" wrapText="1"/>
    </xf>
    <xf numFmtId="3" fontId="25" fillId="26" borderId="12" xfId="0" applyNumberFormat="1" applyFont="1" applyFill="1" applyBorder="1" applyAlignment="1">
      <alignment horizontal="right"/>
    </xf>
    <xf numFmtId="3" fontId="25" fillId="26" borderId="55" xfId="0" applyNumberFormat="1" applyFont="1" applyFill="1" applyBorder="1" applyAlignment="1">
      <alignment horizontal="right"/>
    </xf>
    <xf numFmtId="0" fontId="24" fillId="26" borderId="0" xfId="0" applyFont="1" applyFill="1" applyAlignment="1">
      <alignment vertical="top" wrapText="1"/>
    </xf>
    <xf numFmtId="0" fontId="22" fillId="26" borderId="0" xfId="0" applyFont="1" applyFill="1" applyBorder="1" applyAlignment="1">
      <alignment horizontal="center" vertical="center" wrapText="1"/>
    </xf>
    <xf numFmtId="3" fontId="24" fillId="26" borderId="0" xfId="0" applyNumberFormat="1" applyFont="1" applyFill="1" applyBorder="1" applyAlignment="1">
      <alignment horizontal="right" vertical="top" wrapText="1"/>
    </xf>
    <xf numFmtId="0" fontId="24" fillId="26" borderId="0" xfId="0" applyNumberFormat="1" applyFont="1" applyFill="1" applyBorder="1" applyAlignment="1">
      <alignment horizontal="right" vertical="top" wrapText="1"/>
    </xf>
    <xf numFmtId="0" fontId="24" fillId="26" borderId="0" xfId="0" applyNumberFormat="1" applyFont="1" applyFill="1" applyBorder="1" applyAlignment="1">
      <alignment horizontal="right" vertical="top"/>
    </xf>
    <xf numFmtId="3" fontId="24" fillId="26" borderId="0" xfId="0" applyNumberFormat="1" applyFont="1" applyFill="1" applyBorder="1" applyAlignment="1" applyProtection="1">
      <alignment horizontal="right" vertical="top" wrapText="1"/>
    </xf>
    <xf numFmtId="0" fontId="24" fillId="26" borderId="0" xfId="0" applyNumberFormat="1" applyFont="1" applyFill="1" applyBorder="1" applyAlignment="1" applyProtection="1">
      <alignment horizontal="right" vertical="top" wrapText="1"/>
    </xf>
    <xf numFmtId="0" fontId="24" fillId="26" borderId="0" xfId="0" applyNumberFormat="1" applyFont="1" applyFill="1" applyBorder="1" applyAlignment="1" applyProtection="1">
      <alignment horizontal="right" vertical="top"/>
    </xf>
    <xf numFmtId="0" fontId="24" fillId="26" borderId="0" xfId="0" applyFont="1" applyFill="1" applyBorder="1" applyAlignment="1" applyProtection="1">
      <alignment vertical="top" wrapText="1"/>
    </xf>
    <xf numFmtId="0" fontId="24" fillId="26" borderId="0" xfId="0" applyFont="1" applyFill="1" applyBorder="1" applyAlignment="1" applyProtection="1">
      <alignment vertical="top"/>
    </xf>
    <xf numFmtId="0" fontId="25" fillId="26" borderId="0" xfId="0" applyNumberFormat="1" applyFont="1" applyFill="1" applyBorder="1" applyAlignment="1" applyProtection="1">
      <alignment horizontal="right" vertical="top" wrapText="1"/>
    </xf>
    <xf numFmtId="0" fontId="25" fillId="26" borderId="0" xfId="0" applyNumberFormat="1" applyFont="1" applyFill="1" applyBorder="1" applyAlignment="1" applyProtection="1">
      <alignment horizontal="right" vertical="top"/>
    </xf>
    <xf numFmtId="0" fontId="25" fillId="26" borderId="0" xfId="0" applyFont="1" applyFill="1" applyBorder="1" applyAlignment="1" applyProtection="1">
      <alignment vertical="top"/>
    </xf>
    <xf numFmtId="0" fontId="22" fillId="26" borderId="0" xfId="0" applyFont="1" applyFill="1" applyAlignment="1"/>
    <xf numFmtId="0" fontId="24" fillId="26" borderId="23" xfId="0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right" vertical="top"/>
    </xf>
    <xf numFmtId="169" fontId="24" fillId="26" borderId="0" xfId="0" applyNumberFormat="1" applyFont="1" applyFill="1" applyBorder="1" applyAlignment="1">
      <alignment vertical="top" wrapText="1"/>
    </xf>
    <xf numFmtId="169" fontId="24" fillId="26" borderId="0" xfId="0" applyNumberFormat="1" applyFont="1" applyFill="1" applyBorder="1" applyAlignment="1">
      <alignment vertical="top"/>
    </xf>
    <xf numFmtId="169" fontId="25" fillId="26" borderId="0" xfId="0" applyNumberFormat="1" applyFont="1" applyFill="1" applyBorder="1" applyAlignment="1" applyProtection="1">
      <alignment vertical="top" wrapText="1"/>
    </xf>
    <xf numFmtId="169" fontId="25" fillId="26" borderId="0" xfId="0" applyNumberFormat="1" applyFont="1" applyFill="1" applyBorder="1" applyAlignment="1" applyProtection="1">
      <alignment vertical="top"/>
    </xf>
    <xf numFmtId="169" fontId="25" fillId="26" borderId="10" xfId="0" applyNumberFormat="1" applyFont="1" applyFill="1" applyBorder="1" applyAlignment="1" applyProtection="1">
      <alignment vertical="top" wrapText="1"/>
    </xf>
    <xf numFmtId="169" fontId="25" fillId="26" borderId="10" xfId="0" applyNumberFormat="1" applyFont="1" applyFill="1" applyBorder="1" applyAlignment="1" applyProtection="1">
      <alignment vertical="top"/>
    </xf>
    <xf numFmtId="0" fontId="22" fillId="26" borderId="0" xfId="0" applyFont="1" applyFill="1" applyAlignment="1">
      <alignment wrapText="1"/>
    </xf>
    <xf numFmtId="0" fontId="24" fillId="26" borderId="28" xfId="0" applyFont="1" applyFill="1" applyBorder="1" applyAlignment="1">
      <alignment horizontal="center" vertical="center"/>
    </xf>
    <xf numFmtId="0" fontId="24" fillId="26" borderId="23" xfId="0" applyFont="1" applyFill="1" applyBorder="1" applyAlignment="1">
      <alignment horizontal="center" vertical="center" wrapText="1"/>
    </xf>
    <xf numFmtId="0" fontId="25" fillId="26" borderId="45" xfId="0" applyFont="1" applyFill="1" applyBorder="1" applyAlignment="1">
      <alignment vertical="top" wrapText="1"/>
    </xf>
    <xf numFmtId="0" fontId="25" fillId="26" borderId="19" xfId="0" applyFont="1" applyFill="1" applyBorder="1" applyAlignment="1">
      <alignment horizontal="right" vertical="top" wrapText="1"/>
    </xf>
    <xf numFmtId="0" fontId="22" fillId="26" borderId="40" xfId="0" applyFont="1" applyFill="1" applyBorder="1"/>
    <xf numFmtId="0" fontId="24" fillId="26" borderId="57" xfId="0" applyFont="1" applyFill="1" applyBorder="1" applyAlignment="1">
      <alignment horizontal="left" vertical="top" wrapText="1"/>
    </xf>
    <xf numFmtId="165" fontId="24" fillId="26" borderId="0" xfId="0" applyNumberFormat="1" applyFont="1" applyFill="1" applyBorder="1" applyAlignment="1" applyProtection="1">
      <alignment horizontal="right" vertical="top" wrapText="1"/>
    </xf>
    <xf numFmtId="0" fontId="24" fillId="26" borderId="56" xfId="0" applyNumberFormat="1" applyFont="1" applyFill="1" applyBorder="1" applyAlignment="1">
      <alignment horizontal="right" vertical="top"/>
    </xf>
    <xf numFmtId="0" fontId="25" fillId="26" borderId="57" xfId="0" applyFont="1" applyFill="1" applyBorder="1" applyAlignment="1" applyProtection="1">
      <alignment horizontal="left" vertical="top" wrapText="1"/>
    </xf>
    <xf numFmtId="165" fontId="25" fillId="26" borderId="0" xfId="0" applyNumberFormat="1" applyFont="1" applyFill="1" applyBorder="1" applyAlignment="1" applyProtection="1">
      <alignment horizontal="right" vertical="top" wrapText="1"/>
    </xf>
    <xf numFmtId="3" fontId="25" fillId="26" borderId="0" xfId="0" applyNumberFormat="1" applyFont="1" applyFill="1" applyBorder="1" applyAlignment="1">
      <alignment horizontal="right" vertical="top" wrapText="1"/>
    </xf>
    <xf numFmtId="0" fontId="25" fillId="26" borderId="0" xfId="0" applyNumberFormat="1" applyFont="1" applyFill="1" applyBorder="1" applyAlignment="1">
      <alignment horizontal="right" vertical="top" wrapText="1"/>
    </xf>
    <xf numFmtId="0" fontId="25" fillId="26" borderId="56" xfId="0" applyNumberFormat="1" applyFont="1" applyFill="1" applyBorder="1" applyAlignment="1">
      <alignment horizontal="right" vertical="top"/>
    </xf>
    <xf numFmtId="0" fontId="25" fillId="26" borderId="16" xfId="0" applyFont="1" applyFill="1" applyBorder="1" applyAlignment="1" applyProtection="1">
      <alignment horizontal="left" vertical="top" wrapText="1"/>
    </xf>
    <xf numFmtId="165" fontId="25" fillId="26" borderId="12" xfId="0" applyNumberFormat="1" applyFont="1" applyFill="1" applyBorder="1" applyAlignment="1" applyProtection="1">
      <alignment horizontal="right" vertical="top" wrapText="1"/>
    </xf>
    <xf numFmtId="0" fontId="25" fillId="26" borderId="12" xfId="0" applyNumberFormat="1" applyFont="1" applyFill="1" applyBorder="1" applyAlignment="1">
      <alignment horizontal="right" vertical="top" wrapText="1"/>
    </xf>
    <xf numFmtId="0" fontId="25" fillId="26" borderId="55" xfId="0" applyNumberFormat="1" applyFont="1" applyFill="1" applyBorder="1" applyAlignment="1">
      <alignment horizontal="right" vertical="top"/>
    </xf>
    <xf numFmtId="0" fontId="24" fillId="26" borderId="16" xfId="0" applyFont="1" applyFill="1" applyBorder="1" applyAlignment="1">
      <alignment horizontal="center" vertical="top"/>
    </xf>
    <xf numFmtId="0" fontId="25" fillId="26" borderId="40" xfId="0" applyFont="1" applyFill="1" applyBorder="1" applyAlignment="1">
      <alignment horizontal="right" vertical="top" wrapText="1"/>
    </xf>
    <xf numFmtId="0" fontId="24" fillId="26" borderId="57" xfId="0" applyFont="1" applyFill="1" applyBorder="1" applyAlignment="1">
      <alignment vertical="top" wrapText="1"/>
    </xf>
    <xf numFmtId="3" fontId="24" fillId="26" borderId="0" xfId="0" applyNumberFormat="1" applyFont="1" applyFill="1" applyBorder="1" applyAlignment="1">
      <alignment vertical="top" wrapText="1"/>
    </xf>
    <xf numFmtId="169" fontId="24" fillId="26" borderId="56" xfId="0" applyNumberFormat="1" applyFont="1" applyFill="1" applyBorder="1" applyAlignment="1">
      <alignment vertical="top" wrapText="1"/>
    </xf>
    <xf numFmtId="0" fontId="25" fillId="26" borderId="57" xfId="0" applyFont="1" applyFill="1" applyBorder="1" applyAlignment="1" applyProtection="1">
      <alignment vertical="top" wrapText="1"/>
    </xf>
    <xf numFmtId="169" fontId="25" fillId="26" borderId="56" xfId="0" applyNumberFormat="1" applyFont="1" applyFill="1" applyBorder="1" applyAlignment="1" applyProtection="1">
      <alignment vertical="top" wrapText="1"/>
    </xf>
    <xf numFmtId="0" fontId="25" fillId="26" borderId="16" xfId="0" applyFont="1" applyFill="1" applyBorder="1" applyAlignment="1" applyProtection="1">
      <alignment vertical="top" wrapText="1"/>
    </xf>
    <xf numFmtId="169" fontId="25" fillId="26" borderId="12" xfId="0" applyNumberFormat="1" applyFont="1" applyFill="1" applyBorder="1" applyAlignment="1" applyProtection="1">
      <alignment vertical="top" wrapText="1"/>
    </xf>
    <xf numFmtId="169" fontId="25" fillId="26" borderId="12" xfId="0" applyNumberFormat="1" applyFont="1" applyFill="1" applyBorder="1" applyAlignment="1" applyProtection="1">
      <alignment vertical="top"/>
    </xf>
    <xf numFmtId="169" fontId="25" fillId="26" borderId="55" xfId="0" applyNumberFormat="1" applyFont="1" applyFill="1" applyBorder="1" applyAlignment="1" applyProtection="1">
      <alignment vertical="top" wrapText="1"/>
    </xf>
    <xf numFmtId="0" fontId="25" fillId="26" borderId="23" xfId="0" applyFont="1" applyFill="1" applyBorder="1" applyAlignment="1">
      <alignment horizontal="center" vertical="top" wrapText="1"/>
    </xf>
    <xf numFmtId="0" fontId="25" fillId="26" borderId="23" xfId="0" applyFont="1" applyFill="1" applyBorder="1" applyAlignment="1">
      <alignment horizontal="center" vertical="top"/>
    </xf>
    <xf numFmtId="0" fontId="24" fillId="26" borderId="45" xfId="0" applyFont="1" applyFill="1" applyBorder="1" applyAlignment="1">
      <alignment vertical="top" wrapText="1"/>
    </xf>
    <xf numFmtId="0" fontId="24" fillId="26" borderId="19" xfId="0" applyFont="1" applyFill="1" applyBorder="1" applyAlignment="1">
      <alignment vertical="top" wrapText="1"/>
    </xf>
    <xf numFmtId="165" fontId="24" fillId="26" borderId="19" xfId="0" applyNumberFormat="1" applyFont="1" applyFill="1" applyBorder="1" applyAlignment="1">
      <alignment vertical="top" wrapText="1"/>
    </xf>
    <xf numFmtId="165" fontId="24" fillId="26" borderId="19" xfId="0" applyNumberFormat="1" applyFont="1" applyFill="1" applyBorder="1" applyAlignment="1">
      <alignment vertical="top"/>
    </xf>
    <xf numFmtId="165" fontId="24" fillId="26" borderId="40" xfId="0" applyNumberFormat="1" applyFont="1" applyFill="1" applyBorder="1" applyAlignment="1">
      <alignment vertical="top" wrapText="1"/>
    </xf>
    <xf numFmtId="165" fontId="25" fillId="26" borderId="0" xfId="0" applyNumberFormat="1" applyFont="1" applyFill="1" applyBorder="1" applyAlignment="1" applyProtection="1">
      <alignment vertical="top" wrapText="1"/>
    </xf>
    <xf numFmtId="165" fontId="25" fillId="26" borderId="0" xfId="0" applyNumberFormat="1" applyFont="1" applyFill="1" applyBorder="1" applyAlignment="1" applyProtection="1">
      <alignment vertical="top"/>
    </xf>
    <xf numFmtId="165" fontId="25" fillId="26" borderId="56" xfId="0" applyNumberFormat="1" applyFont="1" applyFill="1" applyBorder="1" applyAlignment="1" applyProtection="1">
      <alignment vertical="top" wrapText="1"/>
    </xf>
    <xf numFmtId="0" fontId="25" fillId="26" borderId="12" xfId="0" applyFont="1" applyFill="1" applyBorder="1" applyAlignment="1" applyProtection="1">
      <alignment vertical="top" wrapText="1"/>
    </xf>
    <xf numFmtId="165" fontId="25" fillId="26" borderId="12" xfId="0" applyNumberFormat="1" applyFont="1" applyFill="1" applyBorder="1" applyAlignment="1" applyProtection="1">
      <alignment vertical="top" wrapText="1"/>
    </xf>
    <xf numFmtId="165" fontId="25" fillId="26" borderId="12" xfId="0" applyNumberFormat="1" applyFont="1" applyFill="1" applyBorder="1" applyAlignment="1" applyProtection="1">
      <alignment vertical="top"/>
    </xf>
    <xf numFmtId="165" fontId="25" fillId="26" borderId="55" xfId="0" applyNumberFormat="1" applyFont="1" applyFill="1" applyBorder="1" applyAlignment="1" applyProtection="1">
      <alignment vertical="top" wrapText="1"/>
    </xf>
    <xf numFmtId="0" fontId="32" fillId="26" borderId="0" xfId="0" applyFont="1" applyFill="1" applyAlignment="1">
      <alignment horizontal="left" vertical="top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8" xfId="0" applyFont="1" applyFill="1" applyBorder="1" applyAlignment="1">
      <alignment horizontal="center" vertical="center" wrapText="1"/>
    </xf>
    <xf numFmtId="168" fontId="25" fillId="26" borderId="10" xfId="0" applyNumberFormat="1" applyFont="1" applyFill="1" applyBorder="1" applyAlignment="1" applyProtection="1">
      <alignment horizontal="right" vertical="top" wrapText="1"/>
    </xf>
    <xf numFmtId="3" fontId="59" fillId="26" borderId="0" xfId="0" applyNumberFormat="1" applyFont="1" applyFill="1" applyAlignment="1">
      <alignment horizontal="center"/>
    </xf>
    <xf numFmtId="3" fontId="23" fillId="26" borderId="0" xfId="0" applyNumberFormat="1" applyFont="1" applyFill="1"/>
    <xf numFmtId="1" fontId="59" fillId="26" borderId="0" xfId="0" applyNumberFormat="1" applyFont="1" applyFill="1" applyAlignment="1">
      <alignment horizontal="center"/>
    </xf>
    <xf numFmtId="164" fontId="59" fillId="26" borderId="0" xfId="0" applyNumberFormat="1" applyFont="1" applyFill="1" applyAlignment="1" applyProtection="1">
      <alignment horizontal="center"/>
    </xf>
    <xf numFmtId="3" fontId="59" fillId="26" borderId="0" xfId="0" applyNumberFormat="1" applyFont="1" applyFill="1" applyAlignment="1" applyProtection="1">
      <alignment horizontal="center"/>
    </xf>
    <xf numFmtId="164" fontId="59" fillId="26" borderId="0" xfId="0" applyNumberFormat="1" applyFont="1" applyFill="1" applyAlignment="1">
      <alignment horizontal="center"/>
    </xf>
    <xf numFmtId="3" fontId="59" fillId="26" borderId="0" xfId="0" applyNumberFormat="1" applyFont="1" applyFill="1" applyBorder="1" applyAlignment="1">
      <alignment horizontal="center"/>
    </xf>
    <xf numFmtId="3" fontId="59" fillId="26" borderId="0" xfId="0" applyNumberFormat="1" applyFont="1" applyFill="1" applyBorder="1" applyAlignment="1" applyProtection="1">
      <alignment horizontal="center"/>
    </xf>
    <xf numFmtId="3" fontId="59" fillId="26" borderId="0" xfId="0" applyNumberFormat="1" applyFont="1" applyFill="1" applyAlignment="1" applyProtection="1">
      <alignment horizontal="center"/>
      <protection locked="0"/>
    </xf>
    <xf numFmtId="1" fontId="59" fillId="26" borderId="0" xfId="0" applyNumberFormat="1" applyFont="1" applyFill="1" applyBorder="1" applyAlignment="1">
      <alignment horizontal="center"/>
    </xf>
    <xf numFmtId="1" fontId="59" fillId="26" borderId="0" xfId="0" applyNumberFormat="1" applyFont="1" applyFill="1" applyBorder="1"/>
    <xf numFmtId="0" fontId="0" fillId="26" borderId="0" xfId="0" applyFill="1" applyBorder="1"/>
    <xf numFmtId="0" fontId="59" fillId="26" borderId="10" xfId="0" applyFont="1" applyFill="1" applyBorder="1" applyAlignment="1">
      <alignment horizontal="center"/>
    </xf>
    <xf numFmtId="3" fontId="59" fillId="26" borderId="10" xfId="0" applyNumberFormat="1" applyFont="1" applyFill="1" applyBorder="1" applyAlignment="1">
      <alignment horizontal="center"/>
    </xf>
    <xf numFmtId="1" fontId="59" fillId="26" borderId="10" xfId="0" applyNumberFormat="1" applyFont="1" applyFill="1" applyBorder="1" applyAlignment="1">
      <alignment horizontal="center"/>
    </xf>
    <xf numFmtId="164" fontId="59" fillId="26" borderId="10" xfId="0" applyNumberFormat="1" applyFont="1" applyFill="1" applyBorder="1" applyAlignment="1">
      <alignment horizontal="center"/>
    </xf>
    <xf numFmtId="0" fontId="109" fillId="26" borderId="0" xfId="0" applyFont="1" applyFill="1" applyBorder="1" applyAlignment="1">
      <alignment horizontal="left"/>
    </xf>
    <xf numFmtId="1" fontId="109" fillId="26" borderId="0" xfId="0" applyNumberFormat="1" applyFont="1" applyFill="1" applyBorder="1" applyAlignment="1">
      <alignment wrapText="1"/>
    </xf>
    <xf numFmtId="0" fontId="59" fillId="26" borderId="0" xfId="0" applyFont="1" applyFill="1" applyBorder="1" applyAlignment="1">
      <alignment horizontal="left"/>
    </xf>
    <xf numFmtId="3" fontId="118" fillId="26" borderId="0" xfId="0" applyNumberFormat="1" applyFont="1" applyFill="1" applyBorder="1" applyAlignment="1">
      <alignment horizontal="center"/>
    </xf>
    <xf numFmtId="1" fontId="109" fillId="26" borderId="0" xfId="0" applyNumberFormat="1" applyFont="1" applyFill="1" applyBorder="1" applyAlignment="1">
      <alignment horizontal="left" vertical="top"/>
    </xf>
    <xf numFmtId="164" fontId="59" fillId="26" borderId="0" xfId="0" applyNumberFormat="1" applyFont="1" applyFill="1" applyBorder="1" applyAlignment="1">
      <alignment horizontal="center" vertical="top"/>
    </xf>
    <xf numFmtId="0" fontId="0" fillId="26" borderId="0" xfId="0" applyFill="1" applyAlignment="1">
      <alignment vertical="top"/>
    </xf>
    <xf numFmtId="1" fontId="59" fillId="26" borderId="0" xfId="0" applyNumberFormat="1" applyFont="1" applyFill="1" applyBorder="1" applyAlignment="1">
      <alignment horizontal="left" vertical="top"/>
    </xf>
    <xf numFmtId="1" fontId="109" fillId="26" borderId="0" xfId="0" applyNumberFormat="1" applyFont="1" applyFill="1" applyBorder="1" applyAlignment="1">
      <alignment horizontal="left"/>
    </xf>
    <xf numFmtId="1" fontId="59" fillId="26" borderId="0" xfId="0" applyNumberFormat="1" applyFont="1" applyFill="1" applyBorder="1" applyAlignment="1">
      <alignment horizontal="left"/>
    </xf>
    <xf numFmtId="0" fontId="40" fillId="26" borderId="0" xfId="0" applyFont="1" applyFill="1" applyAlignment="1">
      <alignment horizontal="center"/>
    </xf>
    <xf numFmtId="3" fontId="22" fillId="26" borderId="0" xfId="0" applyNumberFormat="1" applyFont="1" applyFill="1" applyBorder="1"/>
    <xf numFmtId="3" fontId="119" fillId="26" borderId="0" xfId="0" applyNumberFormat="1" applyFont="1" applyFill="1" applyBorder="1" applyAlignment="1">
      <alignment horizontal="left"/>
    </xf>
    <xf numFmtId="3" fontId="22" fillId="26" borderId="0" xfId="0" applyNumberFormat="1" applyFont="1" applyFill="1" applyBorder="1" applyAlignment="1">
      <alignment horizontal="left"/>
    </xf>
    <xf numFmtId="0" fontId="79" fillId="26" borderId="0" xfId="0" applyFont="1" applyFill="1"/>
    <xf numFmtId="3" fontId="22" fillId="26" borderId="0" xfId="0" applyNumberFormat="1" applyFont="1" applyFill="1" applyBorder="1" applyProtection="1"/>
    <xf numFmtId="3" fontId="119" fillId="26" borderId="0" xfId="0" applyNumberFormat="1" applyFont="1" applyFill="1" applyBorder="1"/>
    <xf numFmtId="0" fontId="119" fillId="26" borderId="0" xfId="0" applyFont="1" applyFill="1"/>
    <xf numFmtId="0" fontId="119" fillId="26" borderId="0" xfId="0" applyFont="1" applyFill="1" applyBorder="1"/>
    <xf numFmtId="0" fontId="79" fillId="26" borderId="0" xfId="0" applyFont="1" applyFill="1" applyBorder="1"/>
    <xf numFmtId="3" fontId="119" fillId="26" borderId="0" xfId="0" applyNumberFormat="1" applyFont="1" applyFill="1" applyBorder="1" applyProtection="1"/>
    <xf numFmtId="3" fontId="2" fillId="26" borderId="0" xfId="0" applyNumberFormat="1" applyFont="1" applyFill="1"/>
    <xf numFmtId="0" fontId="74" fillId="26" borderId="0" xfId="0" applyFont="1" applyFill="1" applyAlignment="1">
      <alignment horizontal="center"/>
    </xf>
    <xf numFmtId="3" fontId="40" fillId="26" borderId="0" xfId="0" applyNumberFormat="1" applyFont="1" applyFill="1"/>
    <xf numFmtId="3" fontId="120" fillId="26" borderId="0" xfId="0" applyNumberFormat="1" applyFont="1" applyFill="1"/>
    <xf numFmtId="3" fontId="79" fillId="26" borderId="0" xfId="0" applyNumberFormat="1" applyFont="1" applyFill="1"/>
    <xf numFmtId="0" fontId="2" fillId="26" borderId="0" xfId="0" applyFont="1" applyFill="1" applyBorder="1"/>
    <xf numFmtId="0" fontId="62" fillId="26" borderId="12" xfId="0" applyFont="1" applyFill="1" applyBorder="1"/>
    <xf numFmtId="0" fontId="62" fillId="26" borderId="51" xfId="0" applyFont="1" applyFill="1" applyBorder="1"/>
    <xf numFmtId="49" fontId="109" fillId="26" borderId="0" xfId="0" applyNumberFormat="1" applyFont="1" applyFill="1" applyBorder="1" applyAlignment="1">
      <alignment horizontal="left"/>
    </xf>
    <xf numFmtId="0" fontId="78" fillId="26" borderId="0" xfId="0" applyFont="1" applyFill="1"/>
    <xf numFmtId="49" fontId="59" fillId="26" borderId="0" xfId="0" applyNumberFormat="1" applyFont="1" applyFill="1" applyBorder="1" applyAlignment="1">
      <alignment horizontal="left"/>
    </xf>
    <xf numFmtId="0" fontId="40" fillId="26" borderId="0" xfId="0" applyFont="1" applyFill="1" applyBorder="1" applyAlignment="1">
      <alignment horizontal="center"/>
    </xf>
    <xf numFmtId="3" fontId="62" fillId="26" borderId="0" xfId="0" applyNumberFormat="1" applyFont="1" applyFill="1"/>
    <xf numFmtId="0" fontId="82" fillId="26" borderId="0" xfId="0" applyFont="1" applyFill="1" applyBorder="1"/>
    <xf numFmtId="3" fontId="23" fillId="26" borderId="0" xfId="0" applyNumberFormat="1" applyFont="1" applyFill="1" applyBorder="1" applyAlignment="1">
      <alignment horizontal="right"/>
    </xf>
    <xf numFmtId="3" fontId="120" fillId="26" borderId="0" xfId="0" applyNumberFormat="1" applyFont="1" applyFill="1" applyBorder="1"/>
    <xf numFmtId="3" fontId="82" fillId="26" borderId="0" xfId="0" applyNumberFormat="1" applyFont="1" applyFill="1" applyBorder="1"/>
    <xf numFmtId="3" fontId="78" fillId="26" borderId="0" xfId="0" applyNumberFormat="1" applyFont="1" applyFill="1" applyBorder="1"/>
    <xf numFmtId="1" fontId="59" fillId="26" borderId="0" xfId="0" applyNumberFormat="1" applyFont="1" applyFill="1"/>
    <xf numFmtId="0" fontId="59" fillId="26" borderId="12" xfId="0" applyFont="1" applyFill="1" applyBorder="1"/>
    <xf numFmtId="3" fontId="59" fillId="26" borderId="0" xfId="0" applyNumberFormat="1" applyFont="1" applyFill="1"/>
    <xf numFmtId="164" fontId="59" fillId="26" borderId="0" xfId="0" applyNumberFormat="1" applyFont="1" applyFill="1" applyProtection="1"/>
    <xf numFmtId="164" fontId="59" fillId="26" borderId="0" xfId="0" applyNumberFormat="1" applyFont="1" applyFill="1"/>
    <xf numFmtId="164" fontId="59" fillId="26" borderId="0" xfId="0" applyNumberFormat="1" applyFont="1" applyFill="1" applyBorder="1" applyAlignment="1"/>
    <xf numFmtId="164" fontId="59" fillId="26" borderId="0" xfId="0" applyNumberFormat="1" applyFont="1" applyFill="1" applyAlignment="1"/>
    <xf numFmtId="164" fontId="59" fillId="26" borderId="0" xfId="0" applyNumberFormat="1" applyFont="1" applyFill="1" applyBorder="1" applyAlignment="1">
      <alignment horizontal="right"/>
    </xf>
    <xf numFmtId="164" fontId="59" fillId="26" borderId="10" xfId="0" applyNumberFormat="1" applyFont="1" applyFill="1" applyBorder="1" applyAlignment="1">
      <alignment horizontal="right"/>
    </xf>
    <xf numFmtId="0" fontId="82" fillId="26" borderId="0" xfId="0" applyFont="1" applyFill="1"/>
    <xf numFmtId="0" fontId="62" fillId="26" borderId="0" xfId="0" applyFont="1" applyFill="1" applyAlignment="1">
      <alignment horizontal="center"/>
    </xf>
    <xf numFmtId="3" fontId="78" fillId="26" borderId="0" xfId="0" applyNumberFormat="1" applyFont="1" applyFill="1"/>
    <xf numFmtId="164" fontId="59" fillId="26" borderId="0" xfId="0" applyNumberFormat="1" applyFont="1" applyFill="1" applyBorder="1" applyAlignment="1" applyProtection="1">
      <alignment horizontal="center"/>
    </xf>
    <xf numFmtId="164" fontId="59" fillId="26" borderId="10" xfId="0" applyNumberFormat="1" applyFont="1" applyFill="1" applyBorder="1" applyAlignment="1" applyProtection="1">
      <alignment horizontal="center"/>
    </xf>
    <xf numFmtId="0" fontId="122" fillId="26" borderId="0" xfId="0" applyFont="1" applyFill="1"/>
    <xf numFmtId="164" fontId="82" fillId="26" borderId="0" xfId="0" applyNumberFormat="1" applyFont="1" applyFill="1"/>
    <xf numFmtId="3" fontId="82" fillId="26" borderId="0" xfId="0" applyNumberFormat="1" applyFont="1" applyFill="1" applyBorder="1" applyAlignment="1">
      <alignment horizontal="right"/>
    </xf>
    <xf numFmtId="3" fontId="59" fillId="26" borderId="10" xfId="0" applyNumberFormat="1" applyFont="1" applyFill="1" applyBorder="1" applyAlignment="1" applyProtection="1">
      <alignment horizontal="center"/>
    </xf>
    <xf numFmtId="3" fontId="59" fillId="26" borderId="0" xfId="0" applyNumberFormat="1" applyFont="1" applyFill="1" applyBorder="1" applyAlignment="1">
      <alignment horizontal="right"/>
    </xf>
    <xf numFmtId="0" fontId="109" fillId="26" borderId="0" xfId="0" applyFont="1" applyFill="1"/>
    <xf numFmtId="0" fontId="59" fillId="26" borderId="0" xfId="0" applyFont="1" applyFill="1" applyAlignment="1">
      <alignment horizontal="left"/>
    </xf>
    <xf numFmtId="0" fontId="109" fillId="26" borderId="0" xfId="0" applyFont="1" applyFill="1" applyBorder="1"/>
    <xf numFmtId="0" fontId="82" fillId="26" borderId="0" xfId="0" applyFont="1" applyFill="1" applyBorder="1" applyAlignment="1">
      <alignment horizontal="left"/>
    </xf>
    <xf numFmtId="0" fontId="82" fillId="26" borderId="0" xfId="0" applyFont="1" applyFill="1" applyAlignment="1">
      <alignment horizontal="left"/>
    </xf>
    <xf numFmtId="3" fontId="23" fillId="26" borderId="0" xfId="0" applyNumberFormat="1" applyFont="1" applyFill="1" applyAlignment="1">
      <alignment horizontal="right"/>
    </xf>
    <xf numFmtId="0" fontId="82" fillId="26" borderId="0" xfId="0" applyFont="1" applyFill="1" applyAlignment="1">
      <alignment horizontal="right"/>
    </xf>
    <xf numFmtId="3" fontId="82" fillId="26" borderId="0" xfId="0" applyNumberFormat="1" applyFont="1" applyFill="1"/>
    <xf numFmtId="3" fontId="62" fillId="26" borderId="0" xfId="0" applyNumberFormat="1" applyFont="1" applyFill="1" applyBorder="1"/>
    <xf numFmtId="3" fontId="40" fillId="26" borderId="0" xfId="0" applyNumberFormat="1" applyFont="1" applyFill="1" applyAlignment="1">
      <alignment horizontal="right"/>
    </xf>
    <xf numFmtId="3" fontId="120" fillId="26" borderId="0" xfId="0" applyNumberFormat="1" applyFont="1" applyFill="1" applyAlignment="1">
      <alignment horizontal="right"/>
    </xf>
    <xf numFmtId="0" fontId="120" fillId="26" borderId="0" xfId="0" applyFont="1" applyFill="1"/>
    <xf numFmtId="0" fontId="120" fillId="26" borderId="0" xfId="0" applyFont="1" applyFill="1" applyBorder="1"/>
    <xf numFmtId="3" fontId="62" fillId="26" borderId="0" xfId="0" applyNumberFormat="1" applyFont="1" applyFill="1" applyBorder="1" applyAlignment="1">
      <alignment horizontal="center"/>
    </xf>
    <xf numFmtId="0" fontId="82" fillId="26" borderId="0" xfId="0" quotePrefix="1" applyFont="1" applyFill="1" applyBorder="1"/>
    <xf numFmtId="0" fontId="40" fillId="26" borderId="0" xfId="0" applyFont="1" applyFill="1" applyBorder="1"/>
    <xf numFmtId="0" fontId="78" fillId="26" borderId="0" xfId="0" applyFont="1" applyFill="1" applyBorder="1"/>
    <xf numFmtId="164" fontId="59" fillId="26" borderId="10" xfId="0" applyNumberFormat="1" applyFont="1" applyFill="1" applyBorder="1" applyAlignment="1"/>
    <xf numFmtId="3" fontId="40" fillId="26" borderId="0" xfId="0" applyNumberFormat="1" applyFont="1" applyFill="1" applyBorder="1" applyAlignment="1"/>
    <xf numFmtId="164" fontId="59" fillId="26" borderId="10" xfId="0" applyNumberFormat="1" applyFont="1" applyFill="1" applyBorder="1" applyProtection="1"/>
    <xf numFmtId="164" fontId="59" fillId="26" borderId="10" xfId="0" applyNumberFormat="1" applyFont="1" applyFill="1" applyBorder="1"/>
    <xf numFmtId="2" fontId="59" fillId="26" borderId="0" xfId="0" applyNumberFormat="1" applyFont="1" applyFill="1" applyProtection="1"/>
    <xf numFmtId="2" fontId="59" fillId="26" borderId="0" xfId="0" applyNumberFormat="1" applyFont="1" applyFill="1"/>
    <xf numFmtId="3" fontId="23" fillId="26" borderId="0" xfId="0" applyNumberFormat="1" applyFont="1" applyFill="1" applyBorder="1" applyAlignment="1">
      <alignment horizontal="center"/>
    </xf>
    <xf numFmtId="3" fontId="23" fillId="26" borderId="10" xfId="0" applyNumberFormat="1" applyFont="1" applyFill="1" applyBorder="1" applyAlignment="1">
      <alignment horizontal="center"/>
    </xf>
    <xf numFmtId="0" fontId="40" fillId="26" borderId="0" xfId="0" applyFont="1" applyFill="1" applyBorder="1" applyAlignment="1"/>
    <xf numFmtId="0" fontId="25" fillId="26" borderId="0" xfId="0" applyNumberFormat="1" applyFont="1" applyFill="1" applyBorder="1" applyAlignment="1" applyProtection="1">
      <alignment horizontal="left" vertical="top" wrapText="1"/>
    </xf>
    <xf numFmtId="0" fontId="106" fillId="0" borderId="0" xfId="0" applyFont="1" applyFill="1" applyBorder="1" applyAlignment="1">
      <alignment vertical="top" wrapText="1"/>
    </xf>
    <xf numFmtId="0" fontId="71" fillId="26" borderId="0" xfId="0" applyFont="1" applyFill="1"/>
    <xf numFmtId="0" fontId="70" fillId="26" borderId="0" xfId="0" applyFont="1" applyFill="1"/>
    <xf numFmtId="0" fontId="81" fillId="26" borderId="0" xfId="0" applyFont="1" applyFill="1"/>
    <xf numFmtId="0" fontId="11" fillId="26" borderId="0" xfId="31" applyFill="1" applyAlignment="1" applyProtection="1"/>
    <xf numFmtId="0" fontId="11" fillId="26" borderId="0" xfId="31" applyFill="1" applyAlignment="1" applyProtection="1">
      <alignment horizontal="left"/>
    </xf>
    <xf numFmtId="0" fontId="11" fillId="26" borderId="0" xfId="31" applyFill="1" applyAlignment="1" applyProtection="1">
      <alignment horizontal="center"/>
    </xf>
    <xf numFmtId="0" fontId="62" fillId="26" borderId="11" xfId="0" applyFont="1" applyFill="1" applyBorder="1" applyAlignment="1">
      <alignment vertical="center"/>
    </xf>
    <xf numFmtId="0" fontId="11" fillId="26" borderId="0" xfId="31" applyFill="1" applyAlignment="1" applyProtection="1"/>
    <xf numFmtId="0" fontId="21" fillId="0" borderId="0" xfId="0" applyFont="1" applyAlignment="1">
      <alignment vertical="center"/>
    </xf>
    <xf numFmtId="0" fontId="0" fillId="26" borderId="0" xfId="0" applyFill="1" applyAlignment="1">
      <alignment wrapText="1"/>
    </xf>
    <xf numFmtId="0" fontId="24" fillId="26" borderId="30" xfId="0" applyFont="1" applyFill="1" applyBorder="1" applyAlignment="1">
      <alignment horizontal="center" vertical="center" wrapText="1"/>
    </xf>
    <xf numFmtId="0" fontId="83" fillId="26" borderId="0" xfId="0" applyFont="1" applyFill="1"/>
    <xf numFmtId="0" fontId="11" fillId="0" borderId="0" xfId="31" applyAlignment="1" applyProtection="1"/>
    <xf numFmtId="0" fontId="53" fillId="0" borderId="94" xfId="0" applyFont="1" applyFill="1" applyBorder="1" applyAlignment="1">
      <alignment horizontal="center" vertical="top" wrapText="1"/>
    </xf>
    <xf numFmtId="0" fontId="24" fillId="26" borderId="12" xfId="0" applyFont="1" applyFill="1" applyBorder="1" applyAlignment="1">
      <alignment horizontal="center"/>
    </xf>
    <xf numFmtId="0" fontId="24" fillId="26" borderId="12" xfId="0" applyFont="1" applyFill="1" applyBorder="1" applyAlignment="1">
      <alignment horizontal="center" wrapText="1"/>
    </xf>
    <xf numFmtId="0" fontId="24" fillId="26" borderId="23" xfId="0" applyFont="1" applyFill="1" applyBorder="1" applyAlignment="1"/>
    <xf numFmtId="0" fontId="21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1" fillId="0" borderId="5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164" fontId="22" fillId="0" borderId="0" xfId="0" applyNumberFormat="1" applyFont="1" applyFill="1"/>
    <xf numFmtId="0" fontId="24" fillId="26" borderId="23" xfId="0" applyFont="1" applyFill="1" applyBorder="1" applyAlignment="1">
      <alignment horizontal="right" vertical="center" wrapText="1"/>
    </xf>
    <xf numFmtId="0" fontId="24" fillId="26" borderId="23" xfId="0" applyFont="1" applyFill="1" applyBorder="1" applyAlignment="1">
      <alignment vertical="center" wrapText="1"/>
    </xf>
    <xf numFmtId="0" fontId="21" fillId="26" borderId="23" xfId="0" applyFont="1" applyFill="1" applyBorder="1" applyAlignment="1">
      <alignment horizontal="center" vertical="center"/>
    </xf>
    <xf numFmtId="0" fontId="44" fillId="24" borderId="0" xfId="0" applyFont="1" applyFill="1" applyAlignment="1">
      <alignment vertical="top" wrapText="1"/>
    </xf>
    <xf numFmtId="0" fontId="44" fillId="24" borderId="12" xfId="0" applyFont="1" applyFill="1" applyBorder="1" applyAlignment="1">
      <alignment vertical="top" wrapText="1"/>
    </xf>
    <xf numFmtId="3" fontId="11" fillId="24" borderId="0" xfId="31" applyNumberFormat="1" applyFill="1" applyBorder="1" applyAlignment="1" applyProtection="1"/>
    <xf numFmtId="0" fontId="11" fillId="0" borderId="0" xfId="31" applyAlignment="1" applyProtection="1">
      <alignment wrapText="1"/>
    </xf>
    <xf numFmtId="3" fontId="11" fillId="26" borderId="0" xfId="31" applyNumberFormat="1" applyFill="1" applyBorder="1" applyAlignment="1" applyProtection="1"/>
    <xf numFmtId="0" fontId="11" fillId="0" borderId="0" xfId="31" applyAlignment="1" applyProtection="1">
      <alignment horizontal="left"/>
    </xf>
    <xf numFmtId="0" fontId="11" fillId="0" borderId="0" xfId="31" applyFill="1" applyBorder="1" applyAlignment="1" applyProtection="1"/>
    <xf numFmtId="0" fontId="126" fillId="26" borderId="0" xfId="0" applyFont="1" applyFill="1"/>
    <xf numFmtId="0" fontId="43" fillId="26" borderId="21" xfId="0" applyFont="1" applyFill="1" applyBorder="1" applyAlignment="1">
      <alignment vertical="top" wrapText="1"/>
    </xf>
    <xf numFmtId="0" fontId="53" fillId="26" borderId="20" xfId="0" applyFont="1" applyFill="1" applyBorder="1" applyAlignment="1">
      <alignment horizontal="center" vertical="top" wrapText="1"/>
    </xf>
    <xf numFmtId="0" fontId="53" fillId="26" borderId="27" xfId="0" applyFont="1" applyFill="1" applyBorder="1" applyAlignment="1">
      <alignment horizontal="center" vertical="top" wrapText="1"/>
    </xf>
    <xf numFmtId="0" fontId="43" fillId="26" borderId="21" xfId="0" applyFont="1" applyFill="1" applyBorder="1" applyAlignment="1">
      <alignment horizontal="left" vertical="top" wrapText="1"/>
    </xf>
    <xf numFmtId="0" fontId="53" fillId="26" borderId="20" xfId="0" applyFont="1" applyFill="1" applyBorder="1" applyAlignment="1">
      <alignment horizontal="left" vertical="top" wrapText="1"/>
    </xf>
    <xf numFmtId="0" fontId="53" fillId="26" borderId="27" xfId="0" applyFont="1" applyFill="1" applyBorder="1" applyAlignment="1">
      <alignment horizontal="left" vertical="top" wrapText="1"/>
    </xf>
    <xf numFmtId="0" fontId="11" fillId="26" borderId="0" xfId="31" applyFill="1" applyAlignment="1" applyProtection="1"/>
    <xf numFmtId="0" fontId="83" fillId="26" borderId="0" xfId="0" applyFont="1" applyFill="1" applyAlignment="1">
      <alignment horizontal="left"/>
    </xf>
    <xf numFmtId="0" fontId="123" fillId="26" borderId="0" xfId="0" applyFont="1" applyFill="1"/>
    <xf numFmtId="0" fontId="11" fillId="26" borderId="0" xfId="31" applyFill="1" applyAlignment="1" applyProtection="1"/>
    <xf numFmtId="0" fontId="24" fillId="26" borderId="0" xfId="0" applyFont="1" applyFill="1" applyBorder="1" applyAlignment="1">
      <alignment horizontal="left" wrapText="1"/>
    </xf>
    <xf numFmtId="0" fontId="22" fillId="26" borderId="0" xfId="0" applyFont="1" applyFill="1" applyAlignment="1">
      <alignment horizontal="left" wrapText="1"/>
    </xf>
    <xf numFmtId="0" fontId="24" fillId="26" borderId="0" xfId="0" applyFont="1" applyFill="1" applyBorder="1"/>
    <xf numFmtId="0" fontId="124" fillId="26" borderId="0" xfId="0" applyFont="1" applyFill="1" applyAlignment="1">
      <alignment horizontal="left"/>
    </xf>
    <xf numFmtId="0" fontId="44" fillId="0" borderId="0" xfId="0" applyFont="1" applyFill="1" applyAlignment="1">
      <alignment horizontal="left" vertical="center" wrapText="1"/>
    </xf>
    <xf numFmtId="0" fontId="46" fillId="0" borderId="21" xfId="0" applyFont="1" applyBorder="1" applyAlignment="1">
      <alignment horizontal="center" vertical="center" wrapText="1"/>
    </xf>
    <xf numFmtId="0" fontId="46" fillId="0" borderId="27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 wrapText="1"/>
    </xf>
    <xf numFmtId="0" fontId="43" fillId="0" borderId="0" xfId="0" applyFont="1" applyFill="1" applyBorder="1" applyAlignment="1">
      <alignment horizontal="left" vertical="top" wrapText="1"/>
    </xf>
    <xf numFmtId="0" fontId="53" fillId="0" borderId="21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vertical="center" wrapText="1"/>
    </xf>
    <xf numFmtId="0" fontId="54" fillId="0" borderId="27" xfId="0" applyFont="1" applyBorder="1" applyAlignment="1">
      <alignment vertical="center" wrapText="1"/>
    </xf>
    <xf numFmtId="0" fontId="53" fillId="0" borderId="28" xfId="0" applyFont="1" applyFill="1" applyBorder="1" applyAlignment="1">
      <alignment horizontal="center" vertical="center" wrapText="1"/>
    </xf>
    <xf numFmtId="0" fontId="46" fillId="0" borderId="29" xfId="0" applyFont="1" applyBorder="1" applyAlignment="1">
      <alignment wrapText="1"/>
    </xf>
    <xf numFmtId="0" fontId="46" fillId="0" borderId="30" xfId="0" applyFont="1" applyBorder="1" applyAlignment="1">
      <alignment wrapText="1"/>
    </xf>
    <xf numFmtId="0" fontId="53" fillId="0" borderId="31" xfId="0" applyFont="1" applyFill="1" applyBorder="1" applyAlignment="1">
      <alignment horizontal="center" vertical="top" wrapText="1"/>
    </xf>
    <xf numFmtId="0" fontId="53" fillId="0" borderId="32" xfId="0" applyFont="1" applyFill="1" applyBorder="1" applyAlignment="1">
      <alignment horizontal="center" vertical="top" wrapText="1"/>
    </xf>
    <xf numFmtId="0" fontId="53" fillId="0" borderId="33" xfId="0" applyFont="1" applyFill="1" applyBorder="1" applyAlignment="1">
      <alignment horizontal="center" vertical="top" wrapText="1"/>
    </xf>
    <xf numFmtId="0" fontId="53" fillId="0" borderId="34" xfId="0" applyFont="1" applyFill="1" applyBorder="1" applyAlignment="1">
      <alignment horizontal="center" vertical="top" wrapText="1"/>
    </xf>
    <xf numFmtId="0" fontId="53" fillId="0" borderId="35" xfId="0" applyFont="1" applyFill="1" applyBorder="1" applyAlignment="1">
      <alignment horizontal="center" vertical="top" wrapText="1"/>
    </xf>
    <xf numFmtId="2" fontId="44" fillId="0" borderId="0" xfId="0" applyNumberFormat="1" applyFont="1" applyFill="1" applyBorder="1" applyAlignment="1">
      <alignment horizontal="left" vertical="center" wrapText="1"/>
    </xf>
    <xf numFmtId="2" fontId="44" fillId="26" borderId="0" xfId="0" applyNumberFormat="1" applyFont="1" applyFill="1" applyBorder="1" applyAlignment="1">
      <alignment horizontal="left" vertical="center" wrapText="1"/>
    </xf>
    <xf numFmtId="0" fontId="46" fillId="0" borderId="36" xfId="0" applyFont="1" applyBorder="1" applyAlignment="1">
      <alignment horizontal="center" vertical="center" wrapText="1"/>
    </xf>
    <xf numFmtId="0" fontId="46" fillId="0" borderId="3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0" fillId="0" borderId="52" xfId="0" applyBorder="1"/>
    <xf numFmtId="0" fontId="0" fillId="0" borderId="53" xfId="0" applyBorder="1"/>
    <xf numFmtId="0" fontId="24" fillId="26" borderId="0" xfId="0" applyFont="1" applyFill="1" applyBorder="1" applyAlignment="1">
      <alignment horizontal="left" vertical="top" wrapText="1"/>
    </xf>
    <xf numFmtId="0" fontId="24" fillId="26" borderId="21" xfId="0" applyFont="1" applyFill="1" applyBorder="1" applyAlignment="1">
      <alignment horizontal="center" vertical="center" wrapText="1"/>
    </xf>
    <xf numFmtId="0" fontId="22" fillId="26" borderId="27" xfId="0" applyFont="1" applyFill="1" applyBorder="1" applyAlignment="1">
      <alignment horizontal="center" vertical="center" wrapText="1"/>
    </xf>
    <xf numFmtId="0" fontId="24" fillId="26" borderId="28" xfId="0" applyFont="1" applyFill="1" applyBorder="1" applyAlignment="1">
      <alignment horizontal="center" vertical="center" wrapText="1"/>
    </xf>
    <xf numFmtId="0" fontId="22" fillId="26" borderId="29" xfId="0" applyFont="1" applyFill="1" applyBorder="1" applyAlignment="1">
      <alignment horizontal="center" vertical="center" wrapText="1"/>
    </xf>
    <xf numFmtId="0" fontId="22" fillId="26" borderId="30" xfId="0" applyFont="1" applyFill="1" applyBorder="1" applyAlignment="1">
      <alignment horizontal="center" vertical="center" wrapText="1"/>
    </xf>
    <xf numFmtId="0" fontId="24" fillId="26" borderId="60" xfId="0" applyFont="1" applyFill="1" applyBorder="1" applyAlignment="1">
      <alignment horizontal="center" vertical="center" wrapText="1"/>
    </xf>
    <xf numFmtId="0" fontId="22" fillId="26" borderId="56" xfId="0" applyFont="1" applyFill="1" applyBorder="1" applyAlignment="1">
      <alignment horizontal="center" vertical="center" wrapText="1"/>
    </xf>
    <xf numFmtId="0" fontId="22" fillId="26" borderId="59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 vertical="top" wrapText="1"/>
    </xf>
    <xf numFmtId="0" fontId="22" fillId="26" borderId="10" xfId="0" applyFont="1" applyFill="1" applyBorder="1" applyAlignment="1">
      <alignment horizontal="left" vertical="top" wrapText="1"/>
    </xf>
    <xf numFmtId="0" fontId="21" fillId="26" borderId="0" xfId="0" applyFont="1" applyFill="1" applyBorder="1" applyAlignment="1">
      <alignment horizontal="left"/>
    </xf>
    <xf numFmtId="0" fontId="34" fillId="26" borderId="0" xfId="0" applyFont="1" applyFill="1" applyBorder="1" applyAlignment="1">
      <alignment horizontal="left" vertical="center" wrapText="1"/>
    </xf>
    <xf numFmtId="0" fontId="33" fillId="26" borderId="0" xfId="0" applyFont="1" applyFill="1" applyBorder="1" applyAlignment="1">
      <alignment horizontal="left" vertical="center" wrapText="1"/>
    </xf>
    <xf numFmtId="0" fontId="21" fillId="26" borderId="51" xfId="0" applyFont="1" applyFill="1" applyBorder="1" applyAlignment="1">
      <alignment horizontal="center"/>
    </xf>
    <xf numFmtId="0" fontId="21" fillId="26" borderId="52" xfId="0" applyFont="1" applyFill="1" applyBorder="1" applyAlignment="1">
      <alignment horizontal="center"/>
    </xf>
    <xf numFmtId="0" fontId="21" fillId="26" borderId="53" xfId="0" applyFont="1" applyFill="1" applyBorder="1" applyAlignment="1">
      <alignment horizontal="center"/>
    </xf>
    <xf numFmtId="0" fontId="21" fillId="26" borderId="49" xfId="0" applyFont="1" applyFill="1" applyBorder="1" applyAlignment="1">
      <alignment horizontal="center" vertical="center" wrapText="1"/>
    </xf>
    <xf numFmtId="0" fontId="21" fillId="26" borderId="17" xfId="0" applyFont="1" applyFill="1" applyBorder="1" applyAlignment="1">
      <alignment horizontal="center" vertical="center" wrapText="1"/>
    </xf>
    <xf numFmtId="0" fontId="21" fillId="26" borderId="50" xfId="0" applyFont="1" applyFill="1" applyBorder="1" applyAlignment="1">
      <alignment horizontal="center" vertical="center" wrapText="1"/>
    </xf>
    <xf numFmtId="0" fontId="21" fillId="26" borderId="25" xfId="0" applyFont="1" applyFill="1" applyBorder="1" applyAlignment="1">
      <alignment horizontal="center"/>
    </xf>
    <xf numFmtId="0" fontId="21" fillId="26" borderId="26" xfId="0" applyFont="1" applyFill="1" applyBorder="1" applyAlignment="1">
      <alignment horizontal="center"/>
    </xf>
    <xf numFmtId="0" fontId="21" fillId="26" borderId="82" xfId="0" applyFont="1" applyFill="1" applyBorder="1" applyAlignment="1">
      <alignment horizontal="center"/>
    </xf>
    <xf numFmtId="0" fontId="33" fillId="0" borderId="0" xfId="0" applyFont="1" applyBorder="1" applyAlignment="1">
      <alignment wrapText="1"/>
    </xf>
    <xf numFmtId="0" fontId="33" fillId="0" borderId="0" xfId="0" applyFont="1" applyAlignment="1">
      <alignment wrapText="1"/>
    </xf>
    <xf numFmtId="0" fontId="24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47" xfId="0" applyFont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 wrapText="1"/>
    </xf>
    <xf numFmtId="0" fontId="21" fillId="0" borderId="83" xfId="0" applyFont="1" applyBorder="1" applyAlignment="1">
      <alignment horizontal="center"/>
    </xf>
    <xf numFmtId="0" fontId="21" fillId="0" borderId="84" xfId="0" applyFont="1" applyBorder="1" applyAlignment="1">
      <alignment horizontal="center"/>
    </xf>
    <xf numFmtId="0" fontId="24" fillId="26" borderId="0" xfId="0" applyFont="1" applyFill="1" applyBorder="1" applyAlignment="1">
      <alignment horizontal="left" vertical="center" wrapText="1"/>
    </xf>
    <xf numFmtId="0" fontId="2" fillId="26" borderId="12" xfId="0" applyFont="1" applyFill="1" applyBorder="1" applyAlignment="1">
      <alignment horizontal="left" vertical="center" wrapText="1"/>
    </xf>
    <xf numFmtId="0" fontId="22" fillId="26" borderId="50" xfId="0" applyFont="1" applyFill="1" applyBorder="1" applyAlignment="1">
      <alignment horizontal="center" vertical="center" wrapText="1"/>
    </xf>
    <xf numFmtId="0" fontId="21" fillId="26" borderId="11" xfId="0" applyFont="1" applyFill="1" applyBorder="1" applyAlignment="1">
      <alignment horizontal="center" vertical="center" wrapText="1"/>
    </xf>
    <xf numFmtId="0" fontId="33" fillId="26" borderId="0" xfId="0" applyFont="1" applyFill="1" applyAlignment="1">
      <alignment horizontal="left" vertical="center" wrapText="1"/>
    </xf>
    <xf numFmtId="0" fontId="32" fillId="26" borderId="0" xfId="0" applyFont="1" applyFill="1" applyBorder="1" applyAlignment="1">
      <alignment horizontal="left" vertical="top" wrapText="1"/>
    </xf>
    <xf numFmtId="0" fontId="46" fillId="26" borderId="21" xfId="0" applyFont="1" applyFill="1" applyBorder="1" applyAlignment="1">
      <alignment horizontal="center" vertical="center" wrapText="1"/>
    </xf>
    <xf numFmtId="0" fontId="46" fillId="26" borderId="27" xfId="0" applyFont="1" applyFill="1" applyBorder="1" applyAlignment="1">
      <alignment horizontal="center" vertical="center" wrapText="1"/>
    </xf>
    <xf numFmtId="0" fontId="53" fillId="26" borderId="21" xfId="0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 vertical="center" wrapText="1"/>
    </xf>
    <xf numFmtId="0" fontId="80" fillId="26" borderId="0" xfId="0" applyFont="1" applyFill="1" applyBorder="1" applyAlignment="1">
      <alignment horizontal="left" vertical="top" wrapText="1"/>
    </xf>
    <xf numFmtId="0" fontId="53" fillId="26" borderId="28" xfId="0" applyFont="1" applyFill="1" applyBorder="1" applyAlignment="1">
      <alignment horizontal="center" vertical="top" wrapText="1"/>
    </xf>
    <xf numFmtId="0" fontId="53" fillId="26" borderId="29" xfId="0" applyFont="1" applyFill="1" applyBorder="1" applyAlignment="1">
      <alignment horizontal="center" vertical="top" wrapText="1"/>
    </xf>
    <xf numFmtId="0" fontId="53" fillId="26" borderId="30" xfId="0" applyFont="1" applyFill="1" applyBorder="1" applyAlignment="1">
      <alignment horizontal="center" vertical="top" wrapText="1"/>
    </xf>
    <xf numFmtId="0" fontId="24" fillId="26" borderId="17" xfId="0" applyFont="1" applyFill="1" applyBorder="1" applyAlignment="1">
      <alignment horizontal="center" vertical="center" wrapText="1"/>
    </xf>
    <xf numFmtId="0" fontId="24" fillId="26" borderId="50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 applyProtection="1">
      <alignment horizontal="center" vertical="center" wrapText="1"/>
    </xf>
    <xf numFmtId="0" fontId="24" fillId="26" borderId="49" xfId="0" applyFont="1" applyFill="1" applyBorder="1" applyAlignment="1" applyProtection="1">
      <alignment horizontal="center" vertical="center" wrapText="1"/>
    </xf>
    <xf numFmtId="0" fontId="24" fillId="26" borderId="45" xfId="0" applyFont="1" applyFill="1" applyBorder="1" applyAlignment="1">
      <alignment horizontal="center" wrapText="1"/>
    </xf>
    <xf numFmtId="0" fontId="24" fillId="26" borderId="16" xfId="0" applyFont="1" applyFill="1" applyBorder="1" applyAlignment="1">
      <alignment horizontal="center" wrapText="1"/>
    </xf>
    <xf numFmtId="0" fontId="24" fillId="26" borderId="27" xfId="0" applyFont="1" applyFill="1" applyBorder="1" applyAlignment="1">
      <alignment horizontal="center" vertical="center" wrapText="1"/>
    </xf>
    <xf numFmtId="0" fontId="24" fillId="26" borderId="29" xfId="0" applyFont="1" applyFill="1" applyBorder="1" applyAlignment="1">
      <alignment horizontal="center" vertical="top" wrapText="1"/>
    </xf>
    <xf numFmtId="0" fontId="24" fillId="26" borderId="30" xfId="0" applyFont="1" applyFill="1" applyBorder="1" applyAlignment="1">
      <alignment horizontal="center" vertical="top" wrapText="1"/>
    </xf>
    <xf numFmtId="0" fontId="24" fillId="26" borderId="28" xfId="0" applyFont="1" applyFill="1" applyBorder="1" applyAlignment="1">
      <alignment horizontal="center" vertical="top" wrapText="1"/>
    </xf>
    <xf numFmtId="0" fontId="74" fillId="26" borderId="0" xfId="0" applyFont="1" applyFill="1" applyAlignment="1">
      <alignment horizontal="left" vertical="center" wrapText="1"/>
    </xf>
    <xf numFmtId="0" fontId="2" fillId="26" borderId="0" xfId="0" applyFont="1" applyFill="1" applyAlignment="1">
      <alignment horizontal="left" vertical="center" wrapText="1"/>
    </xf>
    <xf numFmtId="0" fontId="2" fillId="26" borderId="0" xfId="0" applyFont="1" applyFill="1" applyBorder="1" applyAlignment="1">
      <alignment horizontal="left" vertical="center" wrapText="1"/>
    </xf>
    <xf numFmtId="0" fontId="0" fillId="26" borderId="10" xfId="0" applyFill="1" applyBorder="1" applyAlignment="1">
      <alignment horizontal="left" vertical="center" wrapText="1"/>
    </xf>
    <xf numFmtId="0" fontId="23" fillId="26" borderId="82" xfId="0" applyNumberFormat="1" applyFont="1" applyFill="1" applyBorder="1" applyAlignment="1">
      <alignment horizontal="center" vertical="center" wrapText="1"/>
    </xf>
    <xf numFmtId="0" fontId="23" fillId="26" borderId="87" xfId="0" applyNumberFormat="1" applyFont="1" applyFill="1" applyBorder="1" applyAlignment="1">
      <alignment horizontal="center" vertical="center" wrapText="1"/>
    </xf>
    <xf numFmtId="0" fontId="23" fillId="26" borderId="51" xfId="0" applyNumberFormat="1" applyFont="1" applyFill="1" applyBorder="1" applyAlignment="1">
      <alignment horizontal="center"/>
    </xf>
    <xf numFmtId="0" fontId="23" fillId="26" borderId="53" xfId="0" applyNumberFormat="1" applyFont="1" applyFill="1" applyBorder="1" applyAlignment="1">
      <alignment horizontal="center"/>
    </xf>
    <xf numFmtId="0" fontId="23" fillId="26" borderId="52" xfId="0" applyNumberFormat="1" applyFont="1" applyFill="1" applyBorder="1" applyAlignment="1">
      <alignment horizontal="center"/>
    </xf>
    <xf numFmtId="0" fontId="33" fillId="26" borderId="0" xfId="0" applyFont="1" applyFill="1" applyAlignment="1">
      <alignment wrapText="1"/>
    </xf>
    <xf numFmtId="0" fontId="33" fillId="26" borderId="0" xfId="0" applyFont="1" applyFill="1" applyAlignment="1">
      <alignment horizontal="left" wrapText="1"/>
    </xf>
    <xf numFmtId="0" fontId="107" fillId="24" borderId="0" xfId="0" applyFont="1" applyFill="1" applyAlignment="1">
      <alignment horizontal="left" vertical="top" wrapText="1"/>
    </xf>
    <xf numFmtId="0" fontId="46" fillId="24" borderId="21" xfId="0" applyFont="1" applyFill="1" applyBorder="1" applyAlignment="1">
      <alignment horizontal="center" vertical="center" wrapText="1"/>
    </xf>
    <xf numFmtId="0" fontId="46" fillId="24" borderId="20" xfId="0" applyFont="1" applyFill="1" applyBorder="1" applyAlignment="1">
      <alignment horizontal="center" vertical="center" wrapText="1"/>
    </xf>
    <xf numFmtId="49" fontId="54" fillId="24" borderId="28" xfId="0" applyNumberFormat="1" applyFont="1" applyFill="1" applyBorder="1" applyAlignment="1">
      <alignment horizontal="center" wrapText="1"/>
    </xf>
    <xf numFmtId="49" fontId="54" fillId="24" borderId="29" xfId="0" applyNumberFormat="1" applyFont="1" applyFill="1" applyBorder="1" applyAlignment="1">
      <alignment horizontal="center" wrapText="1"/>
    </xf>
    <xf numFmtId="49" fontId="54" fillId="24" borderId="30" xfId="0" applyNumberFormat="1" applyFont="1" applyFill="1" applyBorder="1" applyAlignment="1">
      <alignment horizontal="center" wrapText="1"/>
    </xf>
    <xf numFmtId="0" fontId="46" fillId="24" borderId="45" xfId="0" applyFont="1" applyFill="1" applyBorder="1" applyAlignment="1">
      <alignment horizontal="center"/>
    </xf>
    <xf numFmtId="0" fontId="46" fillId="24" borderId="19" xfId="0" applyFont="1" applyFill="1" applyBorder="1" applyAlignment="1">
      <alignment horizontal="center"/>
    </xf>
    <xf numFmtId="0" fontId="46" fillId="24" borderId="40" xfId="0" applyFont="1" applyFill="1" applyBorder="1" applyAlignment="1">
      <alignment horizontal="center"/>
    </xf>
    <xf numFmtId="0" fontId="46" fillId="24" borderId="16" xfId="0" applyFont="1" applyFill="1" applyBorder="1" applyAlignment="1">
      <alignment horizontal="center"/>
    </xf>
    <xf numFmtId="0" fontId="46" fillId="24" borderId="12" xfId="0" applyFont="1" applyFill="1" applyBorder="1" applyAlignment="1">
      <alignment horizontal="center"/>
    </xf>
    <xf numFmtId="0" fontId="46" fillId="24" borderId="55" xfId="0" applyFont="1" applyFill="1" applyBorder="1" applyAlignment="1">
      <alignment horizontal="center"/>
    </xf>
    <xf numFmtId="0" fontId="46" fillId="24" borderId="21" xfId="0" applyFont="1" applyFill="1" applyBorder="1" applyAlignment="1">
      <alignment horizontal="center"/>
    </xf>
    <xf numFmtId="0" fontId="46" fillId="24" borderId="27" xfId="0" applyFont="1" applyFill="1" applyBorder="1" applyAlignment="1">
      <alignment horizontal="center"/>
    </xf>
    <xf numFmtId="0" fontId="46" fillId="24" borderId="51" xfId="0" applyFont="1" applyFill="1" applyBorder="1" applyAlignment="1">
      <alignment horizontal="center" vertical="center" wrapText="1"/>
    </xf>
    <xf numFmtId="0" fontId="46" fillId="24" borderId="11" xfId="0" applyFont="1" applyFill="1" applyBorder="1" applyAlignment="1">
      <alignment horizontal="center" vertical="center" wrapText="1"/>
    </xf>
    <xf numFmtId="0" fontId="46" fillId="24" borderId="52" xfId="0" applyFont="1" applyFill="1" applyBorder="1" applyAlignment="1">
      <alignment horizontal="center" vertical="center" wrapText="1"/>
    </xf>
    <xf numFmtId="0" fontId="46" fillId="24" borderId="49" xfId="0" applyFont="1" applyFill="1" applyBorder="1" applyAlignment="1">
      <alignment horizontal="center" vertical="center" wrapText="1"/>
    </xf>
    <xf numFmtId="0" fontId="46" fillId="24" borderId="53" xfId="0" applyFont="1" applyFill="1" applyBorder="1" applyAlignment="1">
      <alignment horizontal="center" vertical="center" wrapText="1"/>
    </xf>
    <xf numFmtId="0" fontId="36" fillId="26" borderId="26" xfId="0" applyFont="1" applyFill="1" applyBorder="1" applyAlignment="1">
      <alignment horizontal="left" wrapText="1"/>
    </xf>
    <xf numFmtId="0" fontId="33" fillId="26" borderId="26" xfId="0" applyFont="1" applyFill="1" applyBorder="1" applyAlignment="1">
      <alignment wrapText="1"/>
    </xf>
    <xf numFmtId="0" fontId="46" fillId="24" borderId="36" xfId="0" applyFont="1" applyFill="1" applyBorder="1" applyAlignment="1">
      <alignment horizontal="center" vertical="center" wrapText="1"/>
    </xf>
    <xf numFmtId="0" fontId="46" fillId="24" borderId="41" xfId="0" applyFont="1" applyFill="1" applyBorder="1" applyAlignment="1">
      <alignment horizontal="center" vertical="center" wrapText="1"/>
    </xf>
    <xf numFmtId="0" fontId="46" fillId="24" borderId="37" xfId="0" applyFont="1" applyFill="1" applyBorder="1" applyAlignment="1">
      <alignment horizontal="center" vertical="center" wrapText="1"/>
    </xf>
    <xf numFmtId="0" fontId="46" fillId="24" borderId="28" xfId="0" applyFont="1" applyFill="1" applyBorder="1" applyAlignment="1">
      <alignment horizontal="left" vertical="center" wrapText="1"/>
    </xf>
    <xf numFmtId="0" fontId="46" fillId="24" borderId="29" xfId="0" applyFont="1" applyFill="1" applyBorder="1" applyAlignment="1">
      <alignment horizontal="left" vertical="center" wrapText="1"/>
    </xf>
    <xf numFmtId="0" fontId="46" fillId="24" borderId="30" xfId="0" applyFont="1" applyFill="1" applyBorder="1" applyAlignment="1">
      <alignment horizontal="left" vertical="center" wrapText="1"/>
    </xf>
    <xf numFmtId="0" fontId="46" fillId="24" borderId="42" xfId="0" applyFont="1" applyFill="1" applyBorder="1" applyAlignment="1">
      <alignment horizontal="center" vertical="center" wrapText="1"/>
    </xf>
    <xf numFmtId="0" fontId="46" fillId="24" borderId="54" xfId="0" applyFont="1" applyFill="1" applyBorder="1" applyAlignment="1">
      <alignment horizontal="center" vertical="center" wrapText="1"/>
    </xf>
    <xf numFmtId="0" fontId="46" fillId="26" borderId="21" xfId="0" applyFont="1" applyFill="1" applyBorder="1" applyAlignment="1">
      <alignment horizontal="center" wrapText="1"/>
    </xf>
    <xf numFmtId="0" fontId="46" fillId="26" borderId="20" xfId="0" applyFont="1" applyFill="1" applyBorder="1" applyAlignment="1">
      <alignment horizontal="center" wrapText="1"/>
    </xf>
    <xf numFmtId="0" fontId="46" fillId="26" borderId="21" xfId="0" applyFont="1" applyFill="1" applyBorder="1" applyAlignment="1">
      <alignment horizontal="center" wrapText="1" shrinkToFit="1"/>
    </xf>
    <xf numFmtId="0" fontId="44" fillId="26" borderId="0" xfId="0" applyFont="1" applyFill="1" applyBorder="1" applyAlignment="1">
      <alignment horizontal="left" wrapText="1"/>
    </xf>
    <xf numFmtId="0" fontId="46" fillId="26" borderId="20" xfId="0" applyFont="1" applyFill="1" applyBorder="1" applyAlignment="1">
      <alignment horizontal="center" vertical="center" wrapText="1"/>
    </xf>
    <xf numFmtId="3" fontId="46" fillId="26" borderId="21" xfId="0" applyNumberFormat="1" applyFont="1" applyFill="1" applyBorder="1" applyAlignment="1">
      <alignment horizontal="center" vertical="center" wrapText="1"/>
    </xf>
    <xf numFmtId="3" fontId="46" fillId="26" borderId="20" xfId="0" applyNumberFormat="1" applyFont="1" applyFill="1" applyBorder="1" applyAlignment="1">
      <alignment horizontal="center" vertical="center" wrapText="1"/>
    </xf>
    <xf numFmtId="0" fontId="46" fillId="26" borderId="28" xfId="0" applyFont="1" applyFill="1" applyBorder="1" applyAlignment="1">
      <alignment horizontal="center" wrapText="1"/>
    </xf>
    <xf numFmtId="0" fontId="46" fillId="26" borderId="29" xfId="0" applyFont="1" applyFill="1" applyBorder="1" applyAlignment="1">
      <alignment horizontal="center" wrapText="1"/>
    </xf>
    <xf numFmtId="0" fontId="46" fillId="26" borderId="30" xfId="0" applyFont="1" applyFill="1" applyBorder="1" applyAlignment="1">
      <alignment horizontal="center" wrapText="1"/>
    </xf>
    <xf numFmtId="0" fontId="46" fillId="26" borderId="57" xfId="0" applyFont="1" applyFill="1" applyBorder="1" applyAlignment="1">
      <alignment horizontal="center" wrapText="1"/>
    </xf>
    <xf numFmtId="0" fontId="46" fillId="26" borderId="12" xfId="0" applyFont="1" applyFill="1" applyBorder="1" applyAlignment="1">
      <alignment horizontal="center" wrapText="1"/>
    </xf>
    <xf numFmtId="0" fontId="46" fillId="26" borderId="55" xfId="0" applyFont="1" applyFill="1" applyBorder="1" applyAlignment="1">
      <alignment horizontal="center" wrapText="1"/>
    </xf>
    <xf numFmtId="0" fontId="54" fillId="26" borderId="30" xfId="0" applyFont="1" applyFill="1" applyBorder="1" applyAlignment="1">
      <alignment horizontal="center" wrapText="1"/>
    </xf>
    <xf numFmtId="0" fontId="46" fillId="26" borderId="88" xfId="0" applyFont="1" applyFill="1" applyBorder="1" applyAlignment="1">
      <alignment horizontal="center" vertical="center" wrapText="1"/>
    </xf>
    <xf numFmtId="0" fontId="46" fillId="26" borderId="90" xfId="0" applyFont="1" applyFill="1" applyBorder="1" applyAlignment="1">
      <alignment horizontal="center" vertical="center" wrapText="1"/>
    </xf>
    <xf numFmtId="0" fontId="46" fillId="26" borderId="89" xfId="0" applyFont="1" applyFill="1" applyBorder="1" applyAlignment="1">
      <alignment horizontal="center" vertical="center" wrapText="1"/>
    </xf>
    <xf numFmtId="0" fontId="46" fillId="26" borderId="91" xfId="0" applyFont="1" applyFill="1" applyBorder="1" applyAlignment="1">
      <alignment horizontal="center" vertical="center" wrapText="1"/>
    </xf>
    <xf numFmtId="0" fontId="54" fillId="26" borderId="36" xfId="0" applyFont="1" applyFill="1" applyBorder="1" applyAlignment="1">
      <alignment horizontal="center" vertical="center" wrapText="1"/>
    </xf>
    <xf numFmtId="0" fontId="54" fillId="26" borderId="92" xfId="0" applyFont="1" applyFill="1" applyBorder="1" applyAlignment="1">
      <alignment horizontal="center" wrapText="1"/>
    </xf>
    <xf numFmtId="0" fontId="63" fillId="26" borderId="19" xfId="0" applyFont="1" applyFill="1" applyBorder="1" applyAlignment="1">
      <alignment horizontal="left" wrapText="1"/>
    </xf>
    <xf numFmtId="0" fontId="0" fillId="26" borderId="0" xfId="0" applyFill="1" applyAlignment="1">
      <alignment wrapText="1"/>
    </xf>
    <xf numFmtId="0" fontId="33" fillId="26" borderId="0" xfId="0" applyFont="1" applyFill="1" applyBorder="1" applyAlignment="1">
      <alignment horizontal="left" wrapText="1"/>
    </xf>
    <xf numFmtId="164" fontId="46" fillId="26" borderId="45" xfId="0" applyNumberFormat="1" applyFont="1" applyFill="1" applyBorder="1" applyAlignment="1">
      <alignment horizontal="center" wrapText="1"/>
    </xf>
    <xf numFmtId="164" fontId="46" fillId="26" borderId="57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 applyProtection="1">
      <alignment vertical="top" wrapText="1"/>
    </xf>
    <xf numFmtId="0" fontId="52" fillId="0" borderId="0" xfId="0" applyFont="1" applyFill="1" applyBorder="1" applyAlignment="1" applyProtection="1">
      <alignment vertical="top" wrapText="1"/>
    </xf>
    <xf numFmtId="0" fontId="55" fillId="0" borderId="0" xfId="0" applyFont="1" applyFill="1" applyBorder="1" applyAlignment="1">
      <alignment vertical="top" wrapText="1"/>
    </xf>
    <xf numFmtId="0" fontId="66" fillId="0" borderId="45" xfId="0" applyFont="1" applyFill="1" applyBorder="1" applyAlignment="1">
      <alignment vertical="top" wrapText="1"/>
    </xf>
    <xf numFmtId="0" fontId="66" fillId="0" borderId="19" xfId="0" applyFont="1" applyFill="1" applyBorder="1" applyAlignment="1">
      <alignment vertical="top" wrapText="1"/>
    </xf>
    <xf numFmtId="0" fontId="66" fillId="0" borderId="34" xfId="0" applyFont="1" applyFill="1" applyBorder="1" applyAlignment="1">
      <alignment horizontal="center" vertical="top" wrapText="1"/>
    </xf>
    <xf numFmtId="0" fontId="66" fillId="0" borderId="35" xfId="0" applyFont="1" applyFill="1" applyBorder="1" applyAlignment="1">
      <alignment horizontal="center" vertical="top" wrapText="1"/>
    </xf>
    <xf numFmtId="0" fontId="66" fillId="0" borderId="57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66" fillId="0" borderId="70" xfId="0" applyFont="1" applyFill="1" applyBorder="1" applyAlignment="1">
      <alignment horizontal="center" vertical="top" wrapText="1"/>
    </xf>
    <xf numFmtId="0" fontId="66" fillId="0" borderId="16" xfId="0" applyFont="1" applyFill="1" applyBorder="1" applyAlignment="1">
      <alignment vertical="top" wrapText="1"/>
    </xf>
    <xf numFmtId="0" fontId="66" fillId="0" borderId="12" xfId="0" applyFont="1" applyFill="1" applyBorder="1" applyAlignment="1">
      <alignment vertical="top" wrapText="1"/>
    </xf>
    <xf numFmtId="0" fontId="50" fillId="0" borderId="0" xfId="0" applyFont="1" applyFill="1" applyBorder="1" applyAlignment="1">
      <alignment vertical="top" wrapText="1"/>
    </xf>
    <xf numFmtId="0" fontId="103" fillId="0" borderId="0" xfId="0" applyFont="1" applyFill="1" applyBorder="1" applyAlignment="1">
      <alignment vertical="top" wrapText="1"/>
    </xf>
    <xf numFmtId="0" fontId="21" fillId="0" borderId="4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6" fillId="26" borderId="20" xfId="0" applyFont="1" applyFill="1" applyBorder="1" applyAlignment="1">
      <alignment wrapText="1"/>
    </xf>
    <xf numFmtId="0" fontId="46" fillId="26" borderId="27" xfId="0" applyFont="1" applyFill="1" applyBorder="1" applyAlignment="1">
      <alignment wrapText="1"/>
    </xf>
    <xf numFmtId="1" fontId="46" fillId="26" borderId="10" xfId="0" applyNumberFormat="1" applyFont="1" applyFill="1" applyBorder="1" applyAlignment="1">
      <alignment horizontal="center" vertical="center" wrapText="1"/>
    </xf>
    <xf numFmtId="1" fontId="46" fillId="26" borderId="26" xfId="0" applyNumberFormat="1" applyFont="1" applyFill="1" applyBorder="1" applyAlignment="1">
      <alignment horizontal="center" vertical="center" wrapText="1"/>
    </xf>
    <xf numFmtId="1" fontId="46" fillId="26" borderId="36" xfId="0" applyNumberFormat="1" applyFont="1" applyFill="1" applyBorder="1" applyAlignment="1">
      <alignment horizontal="center" vertical="center" wrapText="1"/>
    </xf>
    <xf numFmtId="1" fontId="46" fillId="26" borderId="37" xfId="0" applyNumberFormat="1" applyFont="1" applyFill="1" applyBorder="1" applyAlignment="1">
      <alignment horizontal="center" vertical="center" wrapText="1"/>
    </xf>
    <xf numFmtId="0" fontId="46" fillId="26" borderId="21" xfId="0" applyFont="1" applyFill="1" applyBorder="1" applyAlignment="1" applyProtection="1">
      <alignment horizontal="center" vertical="center" wrapText="1"/>
    </xf>
    <xf numFmtId="0" fontId="46" fillId="26" borderId="20" xfId="0" applyFont="1" applyFill="1" applyBorder="1" applyAlignment="1" applyProtection="1">
      <alignment horizontal="center" vertical="center" wrapText="1"/>
    </xf>
    <xf numFmtId="49" fontId="44" fillId="26" borderId="0" xfId="0" applyNumberFormat="1" applyFont="1" applyFill="1" applyBorder="1" applyAlignment="1">
      <alignment horizontal="left" wrapText="1"/>
    </xf>
    <xf numFmtId="49" fontId="44" fillId="26" borderId="12" xfId="0" applyNumberFormat="1" applyFont="1" applyFill="1" applyBorder="1" applyAlignment="1">
      <alignment horizontal="left" wrapText="1"/>
    </xf>
    <xf numFmtId="0" fontId="46" fillId="26" borderId="45" xfId="0" applyFont="1" applyFill="1" applyBorder="1" applyAlignment="1">
      <alignment horizontal="center" vertical="center" wrapText="1"/>
    </xf>
    <xf numFmtId="0" fontId="46" fillId="26" borderId="40" xfId="0" applyFont="1" applyFill="1" applyBorder="1" applyAlignment="1">
      <alignment horizontal="center" vertical="center" wrapText="1"/>
    </xf>
    <xf numFmtId="0" fontId="46" fillId="26" borderId="57" xfId="0" applyFont="1" applyFill="1" applyBorder="1" applyAlignment="1">
      <alignment horizontal="center" vertical="center" wrapText="1"/>
    </xf>
    <xf numFmtId="0" fontId="46" fillId="26" borderId="56" xfId="0" applyFont="1" applyFill="1" applyBorder="1" applyAlignment="1">
      <alignment horizontal="center" vertical="center" wrapText="1"/>
    </xf>
    <xf numFmtId="0" fontId="46" fillId="26" borderId="16" xfId="0" applyFont="1" applyFill="1" applyBorder="1" applyAlignment="1">
      <alignment horizontal="center" vertical="center" wrapText="1"/>
    </xf>
    <xf numFmtId="0" fontId="46" fillId="26" borderId="55" xfId="0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left" vertical="top" wrapText="1"/>
    </xf>
    <xf numFmtId="0" fontId="93" fillId="0" borderId="61" xfId="0" applyFont="1" applyFill="1" applyBorder="1" applyAlignment="1">
      <alignment horizontal="left" vertical="top" wrapText="1"/>
    </xf>
    <xf numFmtId="0" fontId="96" fillId="0" borderId="61" xfId="0" applyFont="1" applyFill="1" applyBorder="1" applyAlignment="1">
      <alignment horizontal="center" vertical="top" wrapText="1"/>
    </xf>
    <xf numFmtId="0" fontId="103" fillId="0" borderId="0" xfId="0" applyFont="1" applyFill="1" applyBorder="1" applyAlignment="1">
      <alignment horizontal="left" vertical="top" wrapText="1"/>
    </xf>
    <xf numFmtId="0" fontId="106" fillId="0" borderId="61" xfId="0" applyFont="1" applyFill="1" applyBorder="1" applyAlignment="1">
      <alignment horizontal="left" vertical="top" wrapText="1"/>
    </xf>
    <xf numFmtId="0" fontId="101" fillId="0" borderId="61" xfId="0" applyFont="1" applyFill="1" applyBorder="1" applyAlignment="1">
      <alignment horizontal="center" vertical="top" wrapText="1"/>
    </xf>
    <xf numFmtId="0" fontId="93" fillId="26" borderId="0" xfId="0" applyFont="1" applyFill="1" applyBorder="1" applyAlignment="1">
      <alignment horizontal="left" vertical="top" wrapText="1"/>
    </xf>
    <xf numFmtId="0" fontId="100" fillId="26" borderId="61" xfId="0" applyFont="1" applyFill="1" applyBorder="1" applyAlignment="1">
      <alignment horizontal="left" vertical="top" wrapText="1"/>
    </xf>
    <xf numFmtId="0" fontId="101" fillId="26" borderId="61" xfId="0" applyFont="1" applyFill="1" applyBorder="1" applyAlignment="1">
      <alignment horizontal="center" vertical="top" wrapText="1"/>
    </xf>
    <xf numFmtId="0" fontId="96" fillId="26" borderId="61" xfId="0" applyFont="1" applyFill="1" applyBorder="1" applyAlignment="1">
      <alignment horizontal="center" vertical="top" wrapText="1"/>
    </xf>
    <xf numFmtId="0" fontId="55" fillId="26" borderId="0" xfId="0" applyFont="1" applyFill="1" applyBorder="1" applyAlignment="1">
      <alignment horizontal="left" vertical="top" wrapText="1"/>
    </xf>
    <xf numFmtId="0" fontId="43" fillId="26" borderId="61" xfId="0" applyFont="1" applyFill="1" applyBorder="1" applyAlignment="1">
      <alignment horizontal="left" vertical="top" wrapText="1"/>
    </xf>
    <xf numFmtId="0" fontId="53" fillId="26" borderId="61" xfId="0" applyFont="1" applyFill="1" applyBorder="1" applyAlignment="1">
      <alignment horizontal="center" vertical="top" wrapText="1"/>
    </xf>
    <xf numFmtId="0" fontId="66" fillId="26" borderId="61" xfId="0" applyFont="1" applyFill="1" applyBorder="1" applyAlignment="1">
      <alignment horizontal="center" vertical="top" wrapText="1"/>
    </xf>
    <xf numFmtId="0" fontId="55" fillId="0" borderId="61" xfId="0" applyFont="1" applyFill="1" applyBorder="1" applyAlignment="1">
      <alignment vertical="top" wrapText="1"/>
    </xf>
    <xf numFmtId="0" fontId="66" fillId="0" borderId="61" xfId="0" applyFont="1" applyFill="1" applyBorder="1" applyAlignment="1">
      <alignment horizontal="center" vertical="top" wrapText="1"/>
    </xf>
    <xf numFmtId="0" fontId="55" fillId="26" borderId="0" xfId="0" applyFont="1" applyFill="1" applyBorder="1" applyAlignment="1">
      <alignment vertical="top" wrapText="1"/>
    </xf>
    <xf numFmtId="0" fontId="55" fillId="26" borderId="61" xfId="0" applyFont="1" applyFill="1" applyBorder="1" applyAlignment="1">
      <alignment vertical="top" wrapText="1"/>
    </xf>
    <xf numFmtId="0" fontId="55" fillId="0" borderId="61" xfId="0" applyFont="1" applyFill="1" applyBorder="1" applyAlignment="1">
      <alignment horizontal="left" vertical="top" wrapText="1"/>
    </xf>
    <xf numFmtId="0" fontId="55" fillId="0" borderId="0" xfId="0" applyFont="1" applyFill="1" applyBorder="1" applyAlignment="1">
      <alignment horizontal="left" vertical="top" wrapText="1"/>
    </xf>
    <xf numFmtId="0" fontId="103" fillId="0" borderId="61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48" fillId="0" borderId="61" xfId="0" applyFont="1" applyFill="1" applyBorder="1" applyAlignment="1">
      <alignment horizontal="left" vertical="top" wrapText="1"/>
    </xf>
    <xf numFmtId="0" fontId="106" fillId="0" borderId="0" xfId="0" applyFont="1" applyFill="1" applyBorder="1" applyAlignment="1">
      <alignment horizontal="left" vertical="top" wrapText="1"/>
    </xf>
    <xf numFmtId="0" fontId="43" fillId="0" borderId="61" xfId="0" applyFont="1" applyFill="1" applyBorder="1" applyAlignment="1">
      <alignment horizontal="left" vertical="top" wrapText="1"/>
    </xf>
    <xf numFmtId="0" fontId="43" fillId="26" borderId="0" xfId="0" applyFont="1" applyFill="1" applyBorder="1" applyAlignment="1">
      <alignment horizontal="left" vertical="top" wrapText="1"/>
    </xf>
    <xf numFmtId="0" fontId="66" fillId="0" borderId="67" xfId="0" applyFont="1" applyFill="1" applyBorder="1" applyAlignment="1">
      <alignment horizontal="center" vertical="top" wrapText="1"/>
    </xf>
    <xf numFmtId="0" fontId="66" fillId="0" borderId="72" xfId="0" applyFont="1" applyFill="1" applyBorder="1" applyAlignment="1">
      <alignment horizontal="center" vertical="top" wrapText="1"/>
    </xf>
    <xf numFmtId="0" fontId="66" fillId="0" borderId="75" xfId="0" applyFont="1" applyFill="1" applyBorder="1" applyAlignment="1">
      <alignment horizontal="center" vertical="top" wrapText="1"/>
    </xf>
    <xf numFmtId="0" fontId="66" fillId="0" borderId="69" xfId="0" applyFont="1" applyFill="1" applyBorder="1" applyAlignment="1">
      <alignment horizontal="center" vertical="top" wrapText="1"/>
    </xf>
    <xf numFmtId="0" fontId="66" fillId="0" borderId="71" xfId="0" applyFont="1" applyFill="1" applyBorder="1" applyAlignment="1">
      <alignment horizontal="center" vertical="top" wrapText="1"/>
    </xf>
    <xf numFmtId="0" fontId="103" fillId="0" borderId="61" xfId="0" applyFont="1" applyFill="1" applyBorder="1" applyAlignment="1">
      <alignment vertical="top" wrapText="1"/>
    </xf>
    <xf numFmtId="0" fontId="66" fillId="0" borderId="74" xfId="0" applyFont="1" applyFill="1" applyBorder="1" applyAlignment="1">
      <alignment horizontal="center" vertical="top" wrapText="1"/>
    </xf>
    <xf numFmtId="0" fontId="66" fillId="0" borderId="0" xfId="0" applyFont="1" applyFill="1" applyBorder="1" applyAlignment="1">
      <alignment horizontal="left" vertical="top" wrapText="1"/>
    </xf>
    <xf numFmtId="0" fontId="66" fillId="0" borderId="61" xfId="0" applyFont="1" applyFill="1" applyBorder="1" applyAlignment="1">
      <alignment horizontal="left" vertical="top" wrapText="1"/>
    </xf>
    <xf numFmtId="0" fontId="66" fillId="0" borderId="65" xfId="0" applyFont="1" applyFill="1" applyBorder="1" applyAlignment="1">
      <alignment horizontal="center" vertical="top" wrapText="1"/>
    </xf>
    <xf numFmtId="0" fontId="107" fillId="26" borderId="0" xfId="0" applyFont="1" applyFill="1" applyBorder="1" applyAlignment="1">
      <alignment horizontal="left"/>
    </xf>
    <xf numFmtId="0" fontId="46" fillId="26" borderId="57" xfId="0" applyFont="1" applyFill="1" applyBorder="1" applyAlignment="1">
      <alignment wrapText="1"/>
    </xf>
    <xf numFmtId="0" fontId="46" fillId="26" borderId="16" xfId="0" applyFont="1" applyFill="1" applyBorder="1" applyAlignment="1">
      <alignment wrapText="1"/>
    </xf>
    <xf numFmtId="0" fontId="54" fillId="26" borderId="28" xfId="0" applyFont="1" applyFill="1" applyBorder="1" applyAlignment="1">
      <alignment horizontal="center" wrapText="1"/>
    </xf>
    <xf numFmtId="0" fontId="54" fillId="26" borderId="29" xfId="0" applyFont="1" applyFill="1" applyBorder="1" applyAlignment="1">
      <alignment horizontal="center" wrapText="1"/>
    </xf>
    <xf numFmtId="1" fontId="46" fillId="26" borderId="21" xfId="0" applyNumberFormat="1" applyFont="1" applyFill="1" applyBorder="1" applyAlignment="1">
      <alignment horizontal="center" vertical="center" wrapText="1"/>
    </xf>
    <xf numFmtId="0" fontId="54" fillId="26" borderId="27" xfId="0" applyFont="1" applyFill="1" applyBorder="1" applyAlignment="1">
      <alignment horizontal="center" wrapText="1"/>
    </xf>
    <xf numFmtId="49" fontId="107" fillId="26" borderId="0" xfId="0" applyNumberFormat="1" applyFont="1" applyFill="1" applyBorder="1" applyAlignment="1">
      <alignment horizontal="left" wrapText="1"/>
    </xf>
    <xf numFmtId="171" fontId="46" fillId="26" borderId="21" xfId="0" applyNumberFormat="1" applyFont="1" applyFill="1" applyBorder="1" applyAlignment="1">
      <alignment horizontal="center" vertical="center" wrapText="1"/>
    </xf>
    <xf numFmtId="171" fontId="46" fillId="26" borderId="20" xfId="0" applyNumberFormat="1" applyFont="1" applyFill="1" applyBorder="1" applyAlignment="1">
      <alignment horizontal="center" vertical="center" wrapText="1"/>
    </xf>
    <xf numFmtId="171" fontId="46" fillId="26" borderId="27" xfId="0" applyNumberFormat="1" applyFont="1" applyFill="1" applyBorder="1" applyAlignment="1">
      <alignment horizontal="center" vertical="center" wrapText="1"/>
    </xf>
    <xf numFmtId="171" fontId="46" fillId="24" borderId="45" xfId="0" applyNumberFormat="1" applyFont="1" applyFill="1" applyBorder="1" applyAlignment="1">
      <alignment horizontal="center" vertical="center" wrapText="1"/>
    </xf>
    <xf numFmtId="171" fontId="46" fillId="24" borderId="40" xfId="0" applyNumberFormat="1" applyFont="1" applyFill="1" applyBorder="1" applyAlignment="1">
      <alignment horizontal="center" vertical="center" wrapText="1"/>
    </xf>
    <xf numFmtId="171" fontId="46" fillId="24" borderId="16" xfId="0" applyNumberFormat="1" applyFont="1" applyFill="1" applyBorder="1" applyAlignment="1">
      <alignment horizontal="center" vertical="center" wrapText="1"/>
    </xf>
    <xf numFmtId="171" fontId="46" fillId="24" borderId="55" xfId="0" applyNumberFormat="1" applyFont="1" applyFill="1" applyBorder="1" applyAlignment="1">
      <alignment horizontal="center" vertical="center" wrapText="1"/>
    </xf>
    <xf numFmtId="0" fontId="66" fillId="0" borderId="73" xfId="0" applyFont="1" applyFill="1" applyBorder="1" applyAlignment="1">
      <alignment horizontal="center" vertical="top" wrapText="1"/>
    </xf>
    <xf numFmtId="0" fontId="75" fillId="0" borderId="61" xfId="0" applyFont="1" applyFill="1" applyBorder="1" applyAlignment="1">
      <alignment horizontal="center" vertical="top" wrapText="1"/>
    </xf>
    <xf numFmtId="0" fontId="110" fillId="0" borderId="61" xfId="0" applyFont="1" applyFill="1" applyBorder="1" applyAlignment="1">
      <alignment horizontal="center" vertical="top" wrapText="1"/>
    </xf>
    <xf numFmtId="0" fontId="103" fillId="26" borderId="0" xfId="0" applyFont="1" applyFill="1" applyBorder="1" applyAlignment="1">
      <alignment horizontal="left" vertical="top" wrapText="1"/>
    </xf>
    <xf numFmtId="0" fontId="103" fillId="26" borderId="61" xfId="0" applyFont="1" applyFill="1" applyBorder="1" applyAlignment="1">
      <alignment horizontal="left" vertical="top" wrapText="1"/>
    </xf>
    <xf numFmtId="0" fontId="75" fillId="26" borderId="61" xfId="0" applyFont="1" applyFill="1" applyBorder="1" applyAlignment="1">
      <alignment horizontal="center" vertical="top" wrapText="1"/>
    </xf>
    <xf numFmtId="0" fontId="110" fillId="26" borderId="61" xfId="0" applyFont="1" applyFill="1" applyBorder="1" applyAlignment="1">
      <alignment horizontal="center" vertical="top" wrapText="1"/>
    </xf>
    <xf numFmtId="0" fontId="96" fillId="0" borderId="0" xfId="0" applyFont="1" applyFill="1" applyBorder="1" applyAlignment="1">
      <alignment horizontal="center" vertical="top" wrapText="1"/>
    </xf>
    <xf numFmtId="0" fontId="96" fillId="0" borderId="72" xfId="0" applyFont="1" applyFill="1" applyBorder="1" applyAlignment="1">
      <alignment horizontal="center" vertical="top" wrapText="1"/>
    </xf>
    <xf numFmtId="0" fontId="96" fillId="0" borderId="75" xfId="0" applyFont="1" applyFill="1" applyBorder="1" applyAlignment="1">
      <alignment horizontal="center" vertical="top" wrapText="1"/>
    </xf>
    <xf numFmtId="0" fontId="66" fillId="0" borderId="0" xfId="0" applyFont="1" applyFill="1" applyBorder="1" applyAlignment="1">
      <alignment horizontal="center" vertical="top" wrapText="1"/>
    </xf>
    <xf numFmtId="0" fontId="48" fillId="0" borderId="0" xfId="0" applyFont="1" applyFill="1" applyBorder="1" applyAlignment="1">
      <alignment vertical="top" wrapText="1"/>
    </xf>
    <xf numFmtId="0" fontId="48" fillId="0" borderId="61" xfId="0" applyFont="1" applyFill="1" applyBorder="1" applyAlignment="1">
      <alignment vertical="top" wrapText="1"/>
    </xf>
    <xf numFmtId="1" fontId="46" fillId="26" borderId="27" xfId="0" applyNumberFormat="1" applyFont="1" applyFill="1" applyBorder="1" applyAlignment="1">
      <alignment horizontal="center" vertical="center" wrapText="1"/>
    </xf>
    <xf numFmtId="0" fontId="54" fillId="26" borderId="30" xfId="0" applyFont="1" applyFill="1" applyBorder="1" applyAlignment="1">
      <alignment wrapText="1"/>
    </xf>
    <xf numFmtId="0" fontId="46" fillId="26" borderId="45" xfId="0" applyFont="1" applyFill="1" applyBorder="1" applyAlignment="1">
      <alignment horizontal="center" vertical="center"/>
    </xf>
    <xf numFmtId="0" fontId="46" fillId="26" borderId="19" xfId="0" applyFont="1" applyFill="1" applyBorder="1" applyAlignment="1">
      <alignment horizontal="center" vertical="center"/>
    </xf>
    <xf numFmtId="0" fontId="46" fillId="26" borderId="40" xfId="0" applyFont="1" applyFill="1" applyBorder="1" applyAlignment="1">
      <alignment horizontal="center" vertical="center"/>
    </xf>
    <xf numFmtId="0" fontId="46" fillId="26" borderId="16" xfId="0" applyFont="1" applyFill="1" applyBorder="1" applyAlignment="1">
      <alignment horizontal="center" vertical="center"/>
    </xf>
    <xf numFmtId="0" fontId="46" fillId="26" borderId="12" xfId="0" applyFont="1" applyFill="1" applyBorder="1" applyAlignment="1">
      <alignment horizontal="center" vertical="center"/>
    </xf>
    <xf numFmtId="0" fontId="46" fillId="26" borderId="55" xfId="0" applyFont="1" applyFill="1" applyBorder="1" applyAlignment="1">
      <alignment horizontal="center" vertical="center"/>
    </xf>
    <xf numFmtId="0" fontId="46" fillId="26" borderId="23" xfId="0" applyFont="1" applyFill="1" applyBorder="1" applyAlignment="1" applyProtection="1">
      <alignment horizontal="center" vertical="center" wrapText="1"/>
    </xf>
    <xf numFmtId="0" fontId="46" fillId="26" borderId="23" xfId="0" applyFont="1" applyFill="1" applyBorder="1" applyAlignment="1">
      <alignment horizontal="center" vertical="center" wrapText="1"/>
    </xf>
    <xf numFmtId="0" fontId="46" fillId="26" borderId="27" xfId="0" applyFont="1" applyFill="1" applyBorder="1" applyAlignment="1" applyProtection="1">
      <alignment horizontal="center" vertical="center" wrapText="1"/>
    </xf>
    <xf numFmtId="2" fontId="46" fillId="26" borderId="21" xfId="0" applyNumberFormat="1" applyFont="1" applyFill="1" applyBorder="1" applyAlignment="1" applyProtection="1">
      <alignment horizontal="center" vertical="center" wrapText="1"/>
    </xf>
    <xf numFmtId="2" fontId="46" fillId="26" borderId="20" xfId="0" applyNumberFormat="1" applyFont="1" applyFill="1" applyBorder="1" applyAlignment="1" applyProtection="1">
      <alignment horizontal="center" vertical="center" wrapText="1"/>
    </xf>
    <xf numFmtId="2" fontId="46" fillId="26" borderId="27" xfId="0" applyNumberFormat="1" applyFont="1" applyFill="1" applyBorder="1" applyAlignment="1" applyProtection="1">
      <alignment horizontal="center" vertical="center" wrapText="1"/>
    </xf>
    <xf numFmtId="0" fontId="46" fillId="26" borderId="19" xfId="0" applyFont="1" applyFill="1" applyBorder="1" applyAlignment="1">
      <alignment horizontal="center" vertical="center" wrapText="1"/>
    </xf>
    <xf numFmtId="0" fontId="46" fillId="26" borderId="12" xfId="0" applyFont="1" applyFill="1" applyBorder="1" applyAlignment="1">
      <alignment horizontal="center" vertical="center" wrapText="1"/>
    </xf>
    <xf numFmtId="0" fontId="53" fillId="0" borderId="61" xfId="0" applyFont="1" applyFill="1" applyBorder="1" applyAlignment="1">
      <alignment horizontal="center" vertical="top" wrapText="1"/>
    </xf>
    <xf numFmtId="0" fontId="106" fillId="26" borderId="0" xfId="0" applyFont="1" applyFill="1" applyBorder="1" applyAlignment="1">
      <alignment horizontal="left" vertical="top" wrapText="1"/>
    </xf>
    <xf numFmtId="0" fontId="106" fillId="26" borderId="61" xfId="0" applyFont="1" applyFill="1" applyBorder="1" applyAlignment="1">
      <alignment horizontal="left" vertical="top" wrapText="1"/>
    </xf>
    <xf numFmtId="0" fontId="44" fillId="26" borderId="0" xfId="0" applyFont="1" applyFill="1" applyBorder="1" applyAlignment="1">
      <alignment horizontal="left"/>
    </xf>
    <xf numFmtId="0" fontId="54" fillId="26" borderId="21" xfId="0" applyFont="1" applyFill="1" applyBorder="1" applyAlignment="1" applyProtection="1">
      <alignment horizontal="center" vertical="center" wrapText="1"/>
    </xf>
    <xf numFmtId="0" fontId="54" fillId="26" borderId="27" xfId="0" applyFont="1" applyFill="1" applyBorder="1" applyAlignment="1" applyProtection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26" borderId="23" xfId="0" applyFont="1" applyFill="1" applyBorder="1" applyAlignment="1" applyProtection="1">
      <alignment horizontal="center" vertical="center" wrapText="1"/>
    </xf>
    <xf numFmtId="0" fontId="53" fillId="0" borderId="75" xfId="0" applyFont="1" applyFill="1" applyBorder="1" applyAlignment="1">
      <alignment horizontal="center" vertical="top" wrapText="1"/>
    </xf>
    <xf numFmtId="0" fontId="53" fillId="0" borderId="65" xfId="0" applyFont="1" applyFill="1" applyBorder="1" applyAlignment="1">
      <alignment horizontal="center" vertical="top" wrapText="1"/>
    </xf>
    <xf numFmtId="0" fontId="53" fillId="0" borderId="72" xfId="0" applyFont="1" applyFill="1" applyBorder="1" applyAlignment="1">
      <alignment horizontal="center" vertical="top" wrapText="1"/>
    </xf>
    <xf numFmtId="0" fontId="53" fillId="0" borderId="73" xfId="0" applyFont="1" applyFill="1" applyBorder="1" applyAlignment="1">
      <alignment horizontal="center" vertical="top" wrapText="1"/>
    </xf>
    <xf numFmtId="0" fontId="53" fillId="0" borderId="74" xfId="0" applyFont="1" applyFill="1" applyBorder="1" applyAlignment="1">
      <alignment horizontal="center" vertical="top" wrapText="1"/>
    </xf>
    <xf numFmtId="0" fontId="53" fillId="0" borderId="28" xfId="0" applyFont="1" applyFill="1" applyBorder="1" applyAlignment="1">
      <alignment horizontal="center" vertical="top" wrapText="1"/>
    </xf>
    <xf numFmtId="0" fontId="53" fillId="0" borderId="64" xfId="0" applyFont="1" applyFill="1" applyBorder="1" applyAlignment="1">
      <alignment horizontal="center" vertical="top" wrapText="1"/>
    </xf>
    <xf numFmtId="0" fontId="53" fillId="0" borderId="62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43" fillId="0" borderId="61" xfId="0" applyFont="1" applyFill="1" applyBorder="1" applyAlignment="1">
      <alignment vertical="top" wrapText="1"/>
    </xf>
    <xf numFmtId="0" fontId="53" fillId="0" borderId="69" xfId="0" applyFont="1" applyFill="1" applyBorder="1" applyAlignment="1">
      <alignment horizontal="center" vertical="top" wrapText="1"/>
    </xf>
    <xf numFmtId="0" fontId="53" fillId="0" borderId="71" xfId="0" applyFont="1" applyFill="1" applyBorder="1" applyAlignment="1">
      <alignment horizontal="center" vertical="top" wrapText="1"/>
    </xf>
    <xf numFmtId="0" fontId="43" fillId="26" borderId="61" xfId="0" applyFont="1" applyFill="1" applyBorder="1" applyAlignment="1">
      <alignment vertical="top" wrapText="1"/>
    </xf>
    <xf numFmtId="0" fontId="53" fillId="26" borderId="69" xfId="0" applyFont="1" applyFill="1" applyBorder="1" applyAlignment="1">
      <alignment horizontal="center" vertical="top" wrapText="1"/>
    </xf>
    <xf numFmtId="0" fontId="53" fillId="26" borderId="71" xfId="0" applyFont="1" applyFill="1" applyBorder="1" applyAlignment="1">
      <alignment horizontal="center" vertical="top" wrapText="1"/>
    </xf>
    <xf numFmtId="0" fontId="52" fillId="26" borderId="0" xfId="0" applyFont="1" applyFill="1" applyBorder="1" applyAlignment="1">
      <alignment horizontal="left"/>
    </xf>
    <xf numFmtId="0" fontId="53" fillId="26" borderId="0" xfId="0" applyFont="1" applyFill="1" applyBorder="1" applyAlignment="1">
      <alignment horizontal="center" vertical="top" wrapText="1"/>
    </xf>
    <xf numFmtId="0" fontId="111" fillId="0" borderId="0" xfId="0" applyFont="1" applyFill="1" applyBorder="1" applyAlignment="1">
      <alignment horizontal="left" vertical="top" wrapText="1"/>
    </xf>
    <xf numFmtId="0" fontId="111" fillId="0" borderId="61" xfId="0" applyFont="1" applyFill="1" applyBorder="1" applyAlignment="1">
      <alignment horizontal="left" vertical="top" wrapText="1"/>
    </xf>
    <xf numFmtId="0" fontId="53" fillId="26" borderId="74" xfId="0" applyFont="1" applyFill="1" applyBorder="1" applyAlignment="1">
      <alignment horizontal="center" vertical="top" wrapText="1"/>
    </xf>
    <xf numFmtId="0" fontId="53" fillId="26" borderId="75" xfId="0" applyFont="1" applyFill="1" applyBorder="1" applyAlignment="1">
      <alignment horizontal="center" vertical="top" wrapText="1"/>
    </xf>
    <xf numFmtId="0" fontId="106" fillId="0" borderId="0" xfId="0" applyFont="1" applyFill="1" applyBorder="1" applyAlignment="1">
      <alignment horizontal="left" vertical="center" wrapText="1"/>
    </xf>
    <xf numFmtId="0" fontId="106" fillId="0" borderId="61" xfId="0" applyFont="1" applyFill="1" applyBorder="1" applyAlignment="1">
      <alignment horizontal="left" vertical="center" wrapText="1"/>
    </xf>
    <xf numFmtId="0" fontId="53" fillId="0" borderId="70" xfId="0" applyFont="1" applyFill="1" applyBorder="1" applyAlignment="1">
      <alignment horizontal="center" vertical="top" wrapText="1"/>
    </xf>
    <xf numFmtId="0" fontId="76" fillId="0" borderId="0" xfId="0" applyFont="1" applyFill="1" applyBorder="1" applyAlignment="1">
      <alignment horizontal="left" vertical="top" wrapText="1"/>
    </xf>
    <xf numFmtId="49" fontId="45" fillId="26" borderId="0" xfId="0" applyNumberFormat="1" applyFont="1" applyFill="1" applyAlignment="1">
      <alignment horizontal="left" vertical="top" wrapText="1"/>
    </xf>
    <xf numFmtId="0" fontId="46" fillId="26" borderId="28" xfId="0" applyFont="1" applyFill="1" applyBorder="1" applyAlignment="1">
      <alignment horizontal="center" vertical="center" wrapText="1"/>
    </xf>
    <xf numFmtId="0" fontId="46" fillId="26" borderId="3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 applyProtection="1">
      <alignment horizontal="left" vertical="top" wrapText="1"/>
    </xf>
    <xf numFmtId="0" fontId="52" fillId="0" borderId="0" xfId="0" applyFont="1" applyFill="1" applyBorder="1" applyAlignment="1">
      <alignment vertical="top" wrapText="1"/>
    </xf>
    <xf numFmtId="168" fontId="52" fillId="0" borderId="0" xfId="0" applyNumberFormat="1" applyFont="1" applyFill="1" applyBorder="1" applyAlignment="1" applyProtection="1">
      <alignment horizontal="right" vertical="top" wrapText="1"/>
    </xf>
    <xf numFmtId="0" fontId="76" fillId="0" borderId="76" xfId="0" applyFont="1" applyFill="1" applyBorder="1" applyAlignment="1">
      <alignment vertical="top" wrapText="1"/>
    </xf>
    <xf numFmtId="168" fontId="50" fillId="0" borderId="0" xfId="0" applyNumberFormat="1" applyFont="1" applyFill="1" applyBorder="1" applyAlignment="1" applyProtection="1">
      <alignment horizontal="right" vertical="top" wrapText="1"/>
    </xf>
    <xf numFmtId="168" fontId="50" fillId="0" borderId="0" xfId="0" applyNumberFormat="1" applyFont="1" applyFill="1" applyBorder="1" applyAlignment="1">
      <alignment horizontal="right" vertical="top" wrapText="1"/>
    </xf>
    <xf numFmtId="0" fontId="66" fillId="0" borderId="76" xfId="0" applyFont="1" applyFill="1" applyBorder="1" applyAlignment="1">
      <alignment horizontal="center" vertical="top" wrapText="1"/>
    </xf>
    <xf numFmtId="0" fontId="66" fillId="0" borderId="61" xfId="0" applyFont="1" applyFill="1" applyBorder="1" applyAlignment="1">
      <alignment vertical="top" wrapText="1"/>
    </xf>
    <xf numFmtId="0" fontId="66" fillId="0" borderId="76" xfId="0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0" fontId="46" fillId="24" borderId="39" xfId="0" applyFont="1" applyFill="1" applyBorder="1" applyAlignment="1">
      <alignment horizontal="center" wrapText="1"/>
    </xf>
    <xf numFmtId="0" fontId="46" fillId="24" borderId="24" xfId="0" applyFont="1" applyFill="1" applyBorder="1" applyAlignment="1">
      <alignment horizontal="center" wrapText="1"/>
    </xf>
    <xf numFmtId="0" fontId="46" fillId="24" borderId="80" xfId="0" applyFont="1" applyFill="1" applyBorder="1" applyAlignment="1">
      <alignment horizontal="center" wrapText="1"/>
    </xf>
    <xf numFmtId="0" fontId="46" fillId="24" borderId="79" xfId="0" applyFont="1" applyFill="1" applyBorder="1" applyAlignment="1">
      <alignment horizontal="center" wrapText="1"/>
    </xf>
    <xf numFmtId="0" fontId="46" fillId="24" borderId="47" xfId="0" applyFont="1" applyFill="1" applyBorder="1" applyAlignment="1">
      <alignment horizontal="center" wrapText="1"/>
    </xf>
    <xf numFmtId="0" fontId="46" fillId="24" borderId="46" xfId="0" applyFont="1" applyFill="1" applyBorder="1" applyAlignment="1">
      <alignment horizontal="center" wrapText="1"/>
    </xf>
    <xf numFmtId="0" fontId="46" fillId="24" borderId="48" xfId="0" applyFont="1" applyFill="1" applyBorder="1" applyAlignment="1">
      <alignment horizontal="center" wrapText="1"/>
    </xf>
    <xf numFmtId="1" fontId="46" fillId="24" borderId="16" xfId="0" applyNumberFormat="1" applyFont="1" applyFill="1" applyBorder="1" applyAlignment="1">
      <alignment horizontal="center"/>
    </xf>
    <xf numFmtId="1" fontId="46" fillId="24" borderId="55" xfId="0" applyNumberFormat="1" applyFont="1" applyFill="1" applyBorder="1" applyAlignment="1">
      <alignment horizontal="center"/>
    </xf>
    <xf numFmtId="0" fontId="103" fillId="26" borderId="61" xfId="0" applyFont="1" applyFill="1" applyBorder="1" applyAlignment="1">
      <alignment vertical="top" wrapText="1"/>
    </xf>
    <xf numFmtId="0" fontId="77" fillId="0" borderId="0" xfId="0" applyFont="1" applyFill="1" applyBorder="1" applyAlignment="1">
      <alignment vertical="top" wrapText="1"/>
    </xf>
    <xf numFmtId="0" fontId="45" fillId="26" borderId="12" xfId="0" applyFont="1" applyFill="1" applyBorder="1" applyAlignment="1">
      <alignment horizontal="left"/>
    </xf>
    <xf numFmtId="0" fontId="54" fillId="26" borderId="20" xfId="0" applyFont="1" applyFill="1" applyBorder="1" applyAlignment="1">
      <alignment wrapText="1"/>
    </xf>
    <xf numFmtId="0" fontId="54" fillId="26" borderId="27" xfId="0" applyFont="1" applyFill="1" applyBorder="1" applyAlignment="1">
      <alignment wrapText="1"/>
    </xf>
    <xf numFmtId="1" fontId="46" fillId="26" borderId="20" xfId="0" applyNumberFormat="1" applyFont="1" applyFill="1" applyBorder="1" applyAlignment="1">
      <alignment horizontal="center" vertical="center" wrapText="1"/>
    </xf>
    <xf numFmtId="0" fontId="46" fillId="24" borderId="21" xfId="0" applyFont="1" applyFill="1" applyBorder="1" applyAlignment="1" applyProtection="1">
      <alignment horizontal="center" vertical="center" wrapText="1"/>
    </xf>
    <xf numFmtId="0" fontId="46" fillId="24" borderId="20" xfId="0" applyFont="1" applyFill="1" applyBorder="1" applyAlignment="1" applyProtection="1">
      <alignment horizontal="center" vertical="center" wrapText="1"/>
    </xf>
    <xf numFmtId="0" fontId="54" fillId="0" borderId="27" xfId="0" applyFont="1" applyBorder="1"/>
    <xf numFmtId="0" fontId="54" fillId="24" borderId="21" xfId="0" applyFont="1" applyFill="1" applyBorder="1" applyAlignment="1">
      <alignment horizontal="center" vertical="center" wrapText="1"/>
    </xf>
    <xf numFmtId="0" fontId="54" fillId="24" borderId="20" xfId="0" applyFont="1" applyFill="1" applyBorder="1" applyAlignment="1">
      <alignment horizontal="center" vertical="center" wrapText="1"/>
    </xf>
    <xf numFmtId="0" fontId="66" fillId="0" borderId="63" xfId="0" applyFont="1" applyFill="1" applyBorder="1" applyAlignment="1">
      <alignment horizontal="center" vertical="top" wrapText="1"/>
    </xf>
    <xf numFmtId="0" fontId="53" fillId="0" borderId="59" xfId="0" applyFont="1" applyFill="1" applyBorder="1" applyAlignment="1">
      <alignment horizontal="center" vertical="top" wrapText="1"/>
    </xf>
    <xf numFmtId="0" fontId="53" fillId="0" borderId="57" xfId="0" applyFont="1" applyFill="1" applyBorder="1" applyAlignment="1">
      <alignment horizontal="center" vertical="top" wrapText="1"/>
    </xf>
    <xf numFmtId="0" fontId="53" fillId="0" borderId="67" xfId="0" applyFont="1" applyFill="1" applyBorder="1" applyAlignment="1">
      <alignment horizontal="center" vertical="top" wrapText="1"/>
    </xf>
    <xf numFmtId="0" fontId="21" fillId="26" borderId="49" xfId="0" applyFont="1" applyFill="1" applyBorder="1" applyAlignment="1">
      <alignment horizontal="center" vertical="center"/>
    </xf>
    <xf numFmtId="0" fontId="21" fillId="26" borderId="17" xfId="0" applyFont="1" applyFill="1" applyBorder="1" applyAlignment="1">
      <alignment horizontal="center" vertical="center"/>
    </xf>
    <xf numFmtId="0" fontId="21" fillId="26" borderId="50" xfId="0" applyFont="1" applyFill="1" applyBorder="1" applyAlignment="1">
      <alignment horizontal="center" vertical="center"/>
    </xf>
    <xf numFmtId="0" fontId="24" fillId="26" borderId="0" xfId="0" applyFont="1" applyFill="1" applyBorder="1" applyAlignment="1">
      <alignment wrapText="1"/>
    </xf>
    <xf numFmtId="0" fontId="22" fillId="26" borderId="0" xfId="0" applyFont="1" applyFill="1" applyAlignment="1">
      <alignment wrapText="1"/>
    </xf>
    <xf numFmtId="0" fontId="22" fillId="26" borderId="20" xfId="0" applyFont="1" applyFill="1" applyBorder="1" applyAlignment="1">
      <alignment horizontal="center" vertical="center" wrapText="1"/>
    </xf>
    <xf numFmtId="0" fontId="24" fillId="26" borderId="45" xfId="0" applyFont="1" applyFill="1" applyBorder="1" applyAlignment="1">
      <alignment horizontal="center" vertical="top" wrapText="1"/>
    </xf>
    <xf numFmtId="0" fontId="24" fillId="26" borderId="19" xfId="0" applyFont="1" applyFill="1" applyBorder="1" applyAlignment="1">
      <alignment horizontal="center" vertical="top" wrapText="1"/>
    </xf>
    <xf numFmtId="0" fontId="24" fillId="26" borderId="40" xfId="0" applyFont="1" applyFill="1" applyBorder="1" applyAlignment="1">
      <alignment horizontal="center" vertical="top" wrapText="1"/>
    </xf>
    <xf numFmtId="0" fontId="0" fillId="26" borderId="27" xfId="0" applyFill="1" applyBorder="1" applyAlignment="1">
      <alignment horizontal="center" vertical="center" wrapText="1"/>
    </xf>
    <xf numFmtId="0" fontId="24" fillId="26" borderId="76" xfId="0" applyFont="1" applyFill="1" applyBorder="1" applyAlignment="1">
      <alignment horizontal="center" vertical="top" wrapText="1"/>
    </xf>
    <xf numFmtId="0" fontId="24" fillId="26" borderId="78" xfId="0" applyFont="1" applyFill="1" applyBorder="1" applyAlignment="1">
      <alignment horizontal="center" vertical="center" wrapText="1"/>
    </xf>
    <xf numFmtId="0" fontId="24" fillId="26" borderId="0" xfId="0" applyFont="1" applyFill="1" applyBorder="1" applyAlignment="1">
      <alignment vertical="top" wrapText="1"/>
    </xf>
    <xf numFmtId="0" fontId="24" fillId="26" borderId="0" xfId="0" applyFont="1" applyFill="1" applyBorder="1" applyAlignment="1">
      <alignment horizontal="center" vertical="center" wrapText="1"/>
    </xf>
    <xf numFmtId="0" fontId="2" fillId="26" borderId="0" xfId="0" applyFont="1" applyFill="1" applyAlignment="1">
      <alignment horizontal="center" vertical="center" wrapText="1"/>
    </xf>
    <xf numFmtId="0" fontId="24" fillId="26" borderId="29" xfId="0" applyFont="1" applyFill="1" applyBorder="1" applyAlignment="1">
      <alignment horizontal="center" vertical="center" wrapText="1"/>
    </xf>
    <xf numFmtId="0" fontId="24" fillId="26" borderId="30" xfId="0" applyFont="1" applyFill="1" applyBorder="1" applyAlignment="1">
      <alignment horizontal="center" vertical="center" wrapText="1"/>
    </xf>
    <xf numFmtId="0" fontId="0" fillId="26" borderId="20" xfId="0" applyFill="1" applyBorder="1" applyAlignment="1">
      <alignment horizontal="center" vertical="center" wrapText="1"/>
    </xf>
    <xf numFmtId="0" fontId="24" fillId="26" borderId="42" xfId="0" applyFont="1" applyFill="1" applyBorder="1" applyAlignment="1">
      <alignment horizontal="center" vertical="center" wrapText="1"/>
    </xf>
    <xf numFmtId="0" fontId="24" fillId="26" borderId="43" xfId="0" applyFont="1" applyFill="1" applyBorder="1" applyAlignment="1">
      <alignment horizontal="center" vertical="center" wrapText="1"/>
    </xf>
    <xf numFmtId="0" fontId="24" fillId="26" borderId="44" xfId="0" applyFont="1" applyFill="1" applyBorder="1" applyAlignment="1">
      <alignment horizontal="center" vertical="center" wrapText="1"/>
    </xf>
    <xf numFmtId="0" fontId="52" fillId="26" borderId="0" xfId="0" applyFont="1" applyFill="1" applyBorder="1" applyAlignment="1">
      <alignment vertical="top" wrapText="1"/>
    </xf>
    <xf numFmtId="0" fontId="75" fillId="26" borderId="0" xfId="0" applyFont="1" applyFill="1" applyBorder="1" applyAlignment="1">
      <alignment horizontal="left" vertical="center" wrapText="1"/>
    </xf>
    <xf numFmtId="0" fontId="117" fillId="26" borderId="10" xfId="0" applyFont="1" applyFill="1" applyBorder="1" applyAlignment="1">
      <alignment horizontal="left" vertical="center" wrapText="1"/>
    </xf>
    <xf numFmtId="0" fontId="24" fillId="26" borderId="11" xfId="0" applyFont="1" applyFill="1" applyBorder="1" applyAlignment="1">
      <alignment horizontal="center" vertical="center" wrapText="1"/>
    </xf>
    <xf numFmtId="0" fontId="22" fillId="26" borderId="11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center" vertical="top" wrapText="1"/>
    </xf>
    <xf numFmtId="0" fontId="24" fillId="26" borderId="21" xfId="0" applyFont="1" applyFill="1" applyBorder="1" applyAlignment="1">
      <alignment horizontal="left" vertical="center" wrapText="1"/>
    </xf>
    <xf numFmtId="0" fontId="22" fillId="26" borderId="20" xfId="0" applyFont="1" applyFill="1" applyBorder="1" applyAlignment="1">
      <alignment horizontal="left" vertical="center" wrapText="1"/>
    </xf>
    <xf numFmtId="0" fontId="22" fillId="26" borderId="27" xfId="0" applyFont="1" applyFill="1" applyBorder="1" applyAlignment="1">
      <alignment horizontal="left" vertical="center" wrapText="1"/>
    </xf>
    <xf numFmtId="0" fontId="24" fillId="26" borderId="16" xfId="0" applyFont="1" applyFill="1" applyBorder="1" applyAlignment="1">
      <alignment horizontal="center" vertical="center" wrapText="1"/>
    </xf>
    <xf numFmtId="0" fontId="24" fillId="26" borderId="12" xfId="0" applyFont="1" applyFill="1" applyBorder="1" applyAlignment="1">
      <alignment horizontal="center" vertical="center" wrapText="1"/>
    </xf>
    <xf numFmtId="0" fontId="24" fillId="26" borderId="55" xfId="0" applyFont="1" applyFill="1" applyBorder="1" applyAlignment="1">
      <alignment horizontal="center" vertical="center" wrapText="1"/>
    </xf>
    <xf numFmtId="0" fontId="22" fillId="26" borderId="29" xfId="0" applyFont="1" applyFill="1" applyBorder="1"/>
    <xf numFmtId="0" fontId="22" fillId="26" borderId="30" xfId="0" applyFont="1" applyFill="1" applyBorder="1"/>
    <xf numFmtId="0" fontId="117" fillId="26" borderId="0" xfId="0" applyFont="1" applyFill="1" applyAlignment="1">
      <alignment horizontal="left" vertical="center" wrapText="1"/>
    </xf>
    <xf numFmtId="0" fontId="24" fillId="26" borderId="20" xfId="0" applyFont="1" applyFill="1" applyBorder="1" applyAlignment="1">
      <alignment horizontal="center" vertical="center" wrapText="1"/>
    </xf>
    <xf numFmtId="0" fontId="0" fillId="26" borderId="30" xfId="0" applyFill="1" applyBorder="1" applyAlignment="1">
      <alignment horizontal="center" vertical="center" wrapText="1"/>
    </xf>
    <xf numFmtId="0" fontId="0" fillId="26" borderId="55" xfId="0" applyFill="1" applyBorder="1" applyAlignment="1">
      <alignment horizontal="center" vertical="center" wrapText="1"/>
    </xf>
    <xf numFmtId="0" fontId="24" fillId="26" borderId="57" xfId="0" applyFont="1" applyFill="1" applyBorder="1" applyAlignment="1">
      <alignment horizontal="center" vertical="top" wrapText="1"/>
    </xf>
    <xf numFmtId="0" fontId="24" fillId="26" borderId="0" xfId="0" applyFont="1" applyFill="1" applyBorder="1" applyAlignment="1">
      <alignment horizontal="center" vertical="top" wrapText="1"/>
    </xf>
    <xf numFmtId="0" fontId="0" fillId="26" borderId="56" xfId="0" applyFill="1" applyBorder="1" applyAlignment="1">
      <alignment wrapText="1"/>
    </xf>
    <xf numFmtId="0" fontId="2" fillId="26" borderId="29" xfId="0" applyFont="1" applyFill="1" applyBorder="1" applyAlignment="1">
      <alignment horizontal="center" vertical="center" wrapText="1"/>
    </xf>
    <xf numFmtId="0" fontId="2" fillId="26" borderId="30" xfId="0" applyFont="1" applyFill="1" applyBorder="1" applyAlignment="1">
      <alignment horizontal="center" vertical="center" wrapText="1"/>
    </xf>
    <xf numFmtId="0" fontId="24" fillId="26" borderId="16" xfId="0" applyFont="1" applyFill="1" applyBorder="1" applyAlignment="1">
      <alignment horizontal="center" vertical="top" wrapText="1"/>
    </xf>
    <xf numFmtId="0" fontId="24" fillId="26" borderId="12" xfId="0" applyFont="1" applyFill="1" applyBorder="1" applyAlignment="1">
      <alignment horizontal="center" vertical="top" wrapText="1"/>
    </xf>
    <xf numFmtId="0" fontId="24" fillId="26" borderId="55" xfId="0" applyFont="1" applyFill="1" applyBorder="1" applyAlignment="1">
      <alignment horizontal="center" vertical="top" wrapText="1"/>
    </xf>
    <xf numFmtId="0" fontId="2" fillId="26" borderId="20" xfId="0" applyFont="1" applyFill="1" applyBorder="1" applyAlignment="1">
      <alignment horizontal="center" vertical="center" wrapText="1"/>
    </xf>
    <xf numFmtId="0" fontId="2" fillId="26" borderId="27" xfId="0" applyFont="1" applyFill="1" applyBorder="1" applyAlignment="1">
      <alignment horizontal="center" vertical="center" wrapText="1"/>
    </xf>
    <xf numFmtId="0" fontId="75" fillId="26" borderId="0" xfId="0" applyFont="1" applyFill="1" applyBorder="1" applyAlignment="1">
      <alignment horizontal="left" vertical="top" wrapText="1"/>
    </xf>
    <xf numFmtId="0" fontId="32" fillId="26" borderId="0" xfId="0" applyFont="1" applyFill="1" applyBorder="1" applyAlignment="1">
      <alignment wrapText="1"/>
    </xf>
    <xf numFmtId="0" fontId="25" fillId="26" borderId="0" xfId="0" applyFont="1" applyFill="1" applyBorder="1" applyAlignment="1">
      <alignment vertical="top" wrapText="1"/>
    </xf>
    <xf numFmtId="0" fontId="24" fillId="26" borderId="21" xfId="0" applyFont="1" applyFill="1" applyBorder="1" applyAlignment="1">
      <alignment horizontal="left" vertical="top" wrapText="1"/>
    </xf>
    <xf numFmtId="0" fontId="21" fillId="26" borderId="27" xfId="0" applyFont="1" applyFill="1" applyBorder="1" applyAlignment="1">
      <alignment vertical="top" wrapText="1"/>
    </xf>
    <xf numFmtId="0" fontId="24" fillId="26" borderId="21" xfId="0" applyFont="1" applyFill="1" applyBorder="1" applyAlignment="1">
      <alignment horizontal="center" vertical="top" wrapText="1"/>
    </xf>
    <xf numFmtId="0" fontId="21" fillId="26" borderId="27" xfId="0" applyFont="1" applyFill="1" applyBorder="1" applyAlignment="1">
      <alignment horizontal="center" vertical="top" wrapText="1"/>
    </xf>
    <xf numFmtId="0" fontId="25" fillId="26" borderId="21" xfId="0" applyFont="1" applyFill="1" applyBorder="1" applyAlignment="1">
      <alignment horizontal="center" vertical="center" wrapText="1"/>
    </xf>
    <xf numFmtId="0" fontId="25" fillId="26" borderId="29" xfId="0" applyFont="1" applyFill="1" applyBorder="1" applyAlignment="1">
      <alignment horizontal="center" vertical="top" wrapText="1"/>
    </xf>
    <xf numFmtId="0" fontId="25" fillId="26" borderId="30" xfId="0" applyFont="1" applyFill="1" applyBorder="1" applyAlignment="1">
      <alignment horizontal="center" vertical="top" wrapText="1"/>
    </xf>
    <xf numFmtId="0" fontId="32" fillId="26" borderId="0" xfId="0" applyFont="1" applyFill="1" applyBorder="1" applyAlignment="1">
      <alignment vertical="top" wrapText="1"/>
    </xf>
    <xf numFmtId="0" fontId="75" fillId="26" borderId="21" xfId="0" applyFont="1" applyFill="1" applyBorder="1" applyAlignment="1">
      <alignment horizontal="center" vertical="center" wrapText="1"/>
    </xf>
    <xf numFmtId="0" fontId="116" fillId="26" borderId="27" xfId="0" applyFont="1" applyFill="1" applyBorder="1" applyAlignment="1">
      <alignment horizontal="center" vertical="center" wrapText="1"/>
    </xf>
    <xf numFmtId="0" fontId="117" fillId="26" borderId="27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24" fillId="26" borderId="35" xfId="0" applyFont="1" applyFill="1" applyBorder="1" applyAlignment="1">
      <alignment horizontal="center" vertical="center" wrapText="1"/>
    </xf>
    <xf numFmtId="0" fontId="109" fillId="26" borderId="0" xfId="0" applyFont="1" applyFill="1" applyBorder="1" applyAlignment="1">
      <alignment horizontal="left" wrapText="1"/>
    </xf>
    <xf numFmtId="0" fontId="22" fillId="26" borderId="0" xfId="0" applyFont="1" applyFill="1" applyBorder="1" applyAlignment="1">
      <alignment horizontal="center"/>
    </xf>
    <xf numFmtId="0" fontId="62" fillId="26" borderId="53" xfId="0" applyFont="1" applyFill="1" applyBorder="1" applyAlignment="1">
      <alignment horizontal="center" vertical="center" wrapText="1"/>
    </xf>
    <xf numFmtId="0" fontId="62" fillId="26" borderId="11" xfId="0" applyFont="1" applyFill="1" applyBorder="1" applyAlignment="1">
      <alignment horizontal="center" vertical="center" wrapText="1"/>
    </xf>
    <xf numFmtId="0" fontId="40" fillId="26" borderId="11" xfId="0" applyFont="1" applyFill="1" applyBorder="1" applyAlignment="1">
      <alignment horizontal="center" vertical="center" wrapText="1"/>
    </xf>
    <xf numFmtId="0" fontId="62" fillId="26" borderId="51" xfId="0" applyFont="1" applyFill="1" applyBorder="1" applyAlignment="1">
      <alignment horizontal="center" vertical="center" wrapText="1"/>
    </xf>
    <xf numFmtId="0" fontId="62" fillId="26" borderId="49" xfId="0" applyFont="1" applyFill="1" applyBorder="1" applyAlignment="1">
      <alignment vertical="center" wrapText="1"/>
    </xf>
    <xf numFmtId="0" fontId="40" fillId="26" borderId="17" xfId="0" applyFont="1" applyFill="1" applyBorder="1" applyAlignment="1">
      <alignment vertical="center" wrapText="1"/>
    </xf>
    <xf numFmtId="0" fontId="40" fillId="26" borderId="50" xfId="0" applyFont="1" applyFill="1" applyBorder="1" applyAlignment="1">
      <alignment vertical="center" wrapText="1"/>
    </xf>
    <xf numFmtId="0" fontId="62" fillId="26" borderId="49" xfId="0" applyFont="1" applyFill="1" applyBorder="1" applyAlignment="1">
      <alignment horizontal="center" vertical="center" wrapText="1"/>
    </xf>
    <xf numFmtId="0" fontId="62" fillId="26" borderId="17" xfId="0" applyFont="1" applyFill="1" applyBorder="1" applyAlignment="1">
      <alignment horizontal="center" vertical="center" wrapText="1"/>
    </xf>
    <xf numFmtId="0" fontId="62" fillId="26" borderId="50" xfId="0" applyFont="1" applyFill="1" applyBorder="1" applyAlignment="1">
      <alignment horizontal="center" vertical="center" wrapText="1"/>
    </xf>
    <xf numFmtId="0" fontId="62" fillId="26" borderId="81" xfId="0" applyFont="1" applyFill="1" applyBorder="1" applyAlignment="1">
      <alignment horizontal="center" vertical="center" wrapText="1"/>
    </xf>
    <xf numFmtId="0" fontId="40" fillId="26" borderId="17" xfId="0" applyFont="1" applyFill="1" applyBorder="1" applyAlignment="1">
      <alignment horizontal="center" vertical="center" wrapText="1"/>
    </xf>
    <xf numFmtId="0" fontId="40" fillId="26" borderId="50" xfId="0" applyFont="1" applyFill="1" applyBorder="1" applyAlignment="1">
      <alignment horizontal="center" vertical="center" wrapText="1"/>
    </xf>
  </cellXfs>
  <cellStyles count="4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Neutral" xfId="33" builtinId="28" customBuiltin="1"/>
    <cellStyle name="Normal" xfId="0" builtinId="0"/>
    <cellStyle name="Normal 2" xfId="34"/>
    <cellStyle name="Normal 2 2" xfId="35"/>
    <cellStyle name="Normal 3" xfId="36"/>
    <cellStyle name="Normal 4" xfId="37"/>
    <cellStyle name="Normal 5" xfId="47"/>
    <cellStyle name="Notas" xfId="38" builtinId="10" customBuiltin="1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1" xfId="43" builtinId="16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963930</xdr:colOff>
      <xdr:row>1</xdr:row>
      <xdr:rowOff>142875</xdr:rowOff>
    </xdr:to>
    <xdr:sp macro="" textlink="">
      <xdr:nvSpPr>
        <xdr:cNvPr id="23573" name="Text Box 1"/>
        <xdr:cNvSpPr txBox="1">
          <a:spLocks noChangeArrowheads="1"/>
        </xdr:cNvSpPr>
      </xdr:nvSpPr>
      <xdr:spPr bwMode="auto">
        <a:xfrm>
          <a:off x="4943475" y="0"/>
          <a:ext cx="9334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963930</xdr:colOff>
      <xdr:row>1</xdr:row>
      <xdr:rowOff>142875</xdr:rowOff>
    </xdr:to>
    <xdr:sp macro="" textlink="">
      <xdr:nvSpPr>
        <xdr:cNvPr id="23574" name="Text Box 2"/>
        <xdr:cNvSpPr txBox="1">
          <a:spLocks noChangeArrowheads="1"/>
        </xdr:cNvSpPr>
      </xdr:nvSpPr>
      <xdr:spPr bwMode="auto">
        <a:xfrm>
          <a:off x="4943475" y="0"/>
          <a:ext cx="9334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963930</xdr:colOff>
      <xdr:row>2</xdr:row>
      <xdr:rowOff>142875</xdr:rowOff>
    </xdr:to>
    <xdr:sp macro="" textlink="">
      <xdr:nvSpPr>
        <xdr:cNvPr id="23575" name="Text Box 1"/>
        <xdr:cNvSpPr txBox="1">
          <a:spLocks noChangeArrowheads="1"/>
        </xdr:cNvSpPr>
      </xdr:nvSpPr>
      <xdr:spPr bwMode="auto">
        <a:xfrm>
          <a:off x="4943475" y="238125"/>
          <a:ext cx="9334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963930</xdr:colOff>
      <xdr:row>2</xdr:row>
      <xdr:rowOff>142875</xdr:rowOff>
    </xdr:to>
    <xdr:sp macro="" textlink="">
      <xdr:nvSpPr>
        <xdr:cNvPr id="23576" name="Text Box 2"/>
        <xdr:cNvSpPr txBox="1">
          <a:spLocks noChangeArrowheads="1"/>
        </xdr:cNvSpPr>
      </xdr:nvSpPr>
      <xdr:spPr bwMode="auto">
        <a:xfrm>
          <a:off x="4943475" y="238125"/>
          <a:ext cx="9334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175260</xdr:colOff>
      <xdr:row>2</xdr:row>
      <xdr:rowOff>144780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6393180" y="167640"/>
          <a:ext cx="967740" cy="144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175260</xdr:colOff>
      <xdr:row>2</xdr:row>
      <xdr:rowOff>144780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6393180" y="167640"/>
          <a:ext cx="967740" cy="144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Parayam\AppData\Local\Microsoft\Windows\Temporary%20Internet%20Files\Content.Outlook\9VV2A7MK\INDICE%20FINAL.xlsx" TargetMode="External"/><Relationship Id="rId13" Type="http://schemas.openxmlformats.org/officeDocument/2006/relationships/hyperlink" Target="file:///C:\Users\Parayam\AppData\Local\Microsoft\Windows\Temporary%20Internet%20Files\Content.Outlook\9VV2A7MK\INDICE%20FINAL.xlsx" TargetMode="External"/><Relationship Id="rId3" Type="http://schemas.openxmlformats.org/officeDocument/2006/relationships/hyperlink" Target="file:///C:\Users\Parayam\AppData\Local\Microsoft\Windows\Temporary%20Internet%20Files\Content.Outlook\9VV2A7MK\INDICE%20FINAL.xlsx" TargetMode="External"/><Relationship Id="rId7" Type="http://schemas.openxmlformats.org/officeDocument/2006/relationships/hyperlink" Target="file:///C:\Users\Parayam\AppData\Local\Microsoft\Windows\Temporary%20Internet%20Files\Content.Outlook\9VV2A7MK\INDICE%20FINAL.xlsx" TargetMode="External"/><Relationship Id="rId12" Type="http://schemas.openxmlformats.org/officeDocument/2006/relationships/hyperlink" Target="file:///C:\Users\Parayam\AppData\Local\Microsoft\Windows\Temporary%20Internet%20Files\Content.Outlook\9VV2A7MK\INDICE%20FINAL.xlsx" TargetMode="External"/><Relationship Id="rId2" Type="http://schemas.openxmlformats.org/officeDocument/2006/relationships/hyperlink" Target="file:///C:\Users\Parayam\AppData\Local\Microsoft\Windows\Temporary%20Internet%20Files\Content.Outlook\9VV2A7MK\INDICE%20FINAL.xlsx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file:///C:\Users\Parayam\AppData\Local\Microsoft\Windows\Temporary%20Internet%20Files\Content.Outlook\9VV2A7MK\INDICE%20FINAL.xlsx" TargetMode="External"/><Relationship Id="rId6" Type="http://schemas.openxmlformats.org/officeDocument/2006/relationships/hyperlink" Target="file:///C:\Users\Parayam\AppData\Local\Microsoft\Windows\Temporary%20Internet%20Files\Content.Outlook\9VV2A7MK\INDICE%20FINAL.xlsx" TargetMode="External"/><Relationship Id="rId11" Type="http://schemas.openxmlformats.org/officeDocument/2006/relationships/hyperlink" Target="file:///C:\Users\Parayam\AppData\Local\Microsoft\Windows\Temporary%20Internet%20Files\Content.Outlook\9VV2A7MK\INDICE%20FINAL.xlsx" TargetMode="External"/><Relationship Id="rId5" Type="http://schemas.openxmlformats.org/officeDocument/2006/relationships/hyperlink" Target="file:///C:\Users\Parayam\AppData\Local\Microsoft\Windows\Temporary%20Internet%20Files\Content.Outlook\9VV2A7MK\INDICE%20FINAL.xlsx" TargetMode="External"/><Relationship Id="rId15" Type="http://schemas.openxmlformats.org/officeDocument/2006/relationships/hyperlink" Target="file:///C:\Users\Parayam\AppData\Local\Microsoft\Windows\Temporary%20Internet%20Files\Content.Outlook\9VV2A7MK\INDICE%20FINAL.xlsx" TargetMode="External"/><Relationship Id="rId10" Type="http://schemas.openxmlformats.org/officeDocument/2006/relationships/hyperlink" Target="file:///C:\Users\Parayam\AppData\Local\Microsoft\Windows\Temporary%20Internet%20Files\Content.Outlook\9VV2A7MK\INDICE%20FINAL.xlsx" TargetMode="External"/><Relationship Id="rId4" Type="http://schemas.openxmlformats.org/officeDocument/2006/relationships/hyperlink" Target="file:///C:\Users\Parayam\AppData\Local\Microsoft\Windows\Temporary%20Internet%20Files\Content.Outlook\9VV2A7MK\INDICE%20FINAL.xlsx" TargetMode="External"/><Relationship Id="rId9" Type="http://schemas.openxmlformats.org/officeDocument/2006/relationships/hyperlink" Target="file:///C:\Users\Parayam\AppData\Local\Microsoft\Windows\Temporary%20Internet%20Files\Content.Outlook\9VV2A7MK\INDICE%20FINAL.xlsx" TargetMode="External"/><Relationship Id="rId14" Type="http://schemas.openxmlformats.org/officeDocument/2006/relationships/hyperlink" Target="file:///C:\Users\Parayam\AppData\Local\Microsoft\Windows\Temporary%20Internet%20Files\Content.Outlook\9VV2A7MK\INDICE%20FINAL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2">
    <tabColor theme="3" tint="0.39997558519241921"/>
  </sheetPr>
  <dimension ref="A2:N208"/>
  <sheetViews>
    <sheetView showGridLines="0" showRowColHeaders="0" tabSelected="1" zoomScale="90" zoomScaleNormal="90" workbookViewId="0">
      <selection activeCell="B69" sqref="B69"/>
    </sheetView>
  </sheetViews>
  <sheetFormatPr baseColWidth="10" defaultColWidth="11.44140625" defaultRowHeight="12.75" customHeight="1"/>
  <cols>
    <col min="1" max="1" width="13.33203125" style="1430" customWidth="1"/>
    <col min="2" max="2" width="11.44140625" style="1430" customWidth="1"/>
    <col min="3" max="8" width="11.44140625" style="1430"/>
    <col min="9" max="9" width="13" style="1430" customWidth="1"/>
    <col min="10" max="16384" width="11.44140625" style="1430"/>
  </cols>
  <sheetData>
    <row r="2" spans="1:2" ht="14.4">
      <c r="A2" s="1440" t="s">
        <v>205</v>
      </c>
    </row>
    <row r="3" spans="1:2" ht="14.4">
      <c r="A3" s="1429"/>
      <c r="B3" s="1431"/>
    </row>
    <row r="4" spans="1:2" ht="15" customHeight="1">
      <c r="A4" s="1432" t="s">
        <v>206</v>
      </c>
      <c r="B4" s="1432" t="s">
        <v>4186</v>
      </c>
    </row>
    <row r="5" spans="1:2" ht="15" customHeight="1">
      <c r="A5" s="1432" t="s">
        <v>207</v>
      </c>
      <c r="B5" s="1432" t="s">
        <v>4187</v>
      </c>
    </row>
    <row r="6" spans="1:2" ht="13.8">
      <c r="A6" s="1432" t="s">
        <v>208</v>
      </c>
      <c r="B6" s="1432" t="s">
        <v>4188</v>
      </c>
    </row>
    <row r="7" spans="1:2" ht="13.8">
      <c r="A7" s="1432" t="s">
        <v>209</v>
      </c>
      <c r="B7" s="1432" t="s">
        <v>4189</v>
      </c>
    </row>
    <row r="8" spans="1:2" ht="13.8">
      <c r="A8" s="1432" t="s">
        <v>210</v>
      </c>
      <c r="B8" s="1432" t="s">
        <v>4190</v>
      </c>
    </row>
    <row r="9" spans="1:2" ht="13.8">
      <c r="A9" s="1432" t="s">
        <v>211</v>
      </c>
      <c r="B9" s="1432" t="s">
        <v>4191</v>
      </c>
    </row>
    <row r="10" spans="1:2" ht="13.8">
      <c r="A10" s="1432" t="s">
        <v>212</v>
      </c>
      <c r="B10" s="1432" t="s">
        <v>4192</v>
      </c>
    </row>
    <row r="11" spans="1:2" ht="13.8">
      <c r="A11" s="1432" t="s">
        <v>213</v>
      </c>
      <c r="B11" s="1432" t="s">
        <v>4194</v>
      </c>
    </row>
    <row r="12" spans="1:2" ht="13.8">
      <c r="A12" s="1432" t="s">
        <v>214</v>
      </c>
      <c r="B12" s="1432" t="s">
        <v>4195</v>
      </c>
    </row>
    <row r="13" spans="1:2" ht="13.8">
      <c r="A13" s="1432" t="s">
        <v>215</v>
      </c>
      <c r="B13" s="1432" t="s">
        <v>4196</v>
      </c>
    </row>
    <row r="14" spans="1:2" ht="13.8">
      <c r="A14" s="1432" t="s">
        <v>216</v>
      </c>
      <c r="B14" s="1468" t="s">
        <v>5222</v>
      </c>
    </row>
    <row r="16" spans="1:2" s="1470" customFormat="1" ht="12.75" customHeight="1">
      <c r="A16" s="1469" t="s">
        <v>5223</v>
      </c>
    </row>
    <row r="17" spans="1:3" ht="13.8">
      <c r="A17" s="1429" t="s">
        <v>217</v>
      </c>
    </row>
    <row r="19" spans="1:3" ht="13.8">
      <c r="A19" s="1432" t="s">
        <v>218</v>
      </c>
      <c r="B19" s="1432" t="s">
        <v>4197</v>
      </c>
    </row>
    <row r="20" spans="1:3" ht="13.8">
      <c r="A20" s="1432" t="s">
        <v>219</v>
      </c>
      <c r="B20" s="1432" t="s">
        <v>4198</v>
      </c>
    </row>
    <row r="22" spans="1:3" ht="13.8">
      <c r="A22" s="1429" t="s">
        <v>220</v>
      </c>
    </row>
    <row r="24" spans="1:3" ht="13.8">
      <c r="A24" s="1432" t="s">
        <v>221</v>
      </c>
      <c r="B24" s="1432" t="s">
        <v>4200</v>
      </c>
    </row>
    <row r="25" spans="1:3" ht="13.8">
      <c r="A25" s="1432" t="s">
        <v>222</v>
      </c>
      <c r="B25" s="1432" t="s">
        <v>4199</v>
      </c>
    </row>
    <row r="27" spans="1:3" ht="13.8">
      <c r="A27" s="1432" t="s">
        <v>4201</v>
      </c>
    </row>
    <row r="28" spans="1:3" ht="13.8">
      <c r="C28" s="1430" t="s">
        <v>223</v>
      </c>
    </row>
    <row r="29" spans="1:3" ht="13.8">
      <c r="A29" s="1432" t="s">
        <v>224</v>
      </c>
      <c r="B29" s="1432" t="s">
        <v>4202</v>
      </c>
    </row>
    <row r="30" spans="1:3" ht="13.8">
      <c r="A30" s="1432" t="s">
        <v>225</v>
      </c>
      <c r="B30" s="1432" t="s">
        <v>4203</v>
      </c>
    </row>
    <row r="32" spans="1:3" ht="14.4">
      <c r="A32" s="1440" t="s">
        <v>226</v>
      </c>
    </row>
    <row r="34" spans="1:12" ht="13.8">
      <c r="A34" s="1432" t="s">
        <v>4205</v>
      </c>
    </row>
    <row r="36" spans="1:12" ht="13.8">
      <c r="A36" s="1432" t="s">
        <v>227</v>
      </c>
      <c r="B36" s="1432" t="s">
        <v>4206</v>
      </c>
    </row>
    <row r="37" spans="1:12" ht="13.8">
      <c r="A37" s="1432" t="s">
        <v>228</v>
      </c>
      <c r="B37" s="1432" t="s">
        <v>4207</v>
      </c>
    </row>
    <row r="38" spans="1:12" ht="13.8">
      <c r="A38" s="1432" t="s">
        <v>229</v>
      </c>
      <c r="B38" s="1432" t="s">
        <v>4208</v>
      </c>
    </row>
    <row r="39" spans="1:12" ht="13.8">
      <c r="A39" s="1432"/>
      <c r="B39" s="1433" t="s">
        <v>1527</v>
      </c>
      <c r="K39" s="1434"/>
      <c r="L39" s="1434"/>
    </row>
    <row r="40" spans="1:12" ht="13.8">
      <c r="A40" s="1432"/>
      <c r="B40" s="1433" t="s">
        <v>1526</v>
      </c>
      <c r="K40" s="1434"/>
      <c r="L40" s="1434"/>
    </row>
    <row r="41" spans="1:12" ht="13.8">
      <c r="A41" s="1432" t="s">
        <v>230</v>
      </c>
      <c r="B41" s="1432" t="s">
        <v>4209</v>
      </c>
    </row>
    <row r="42" spans="1:12" ht="13.8">
      <c r="A42" s="1432"/>
      <c r="B42" s="1433" t="s">
        <v>1478</v>
      </c>
      <c r="J42" s="1434"/>
      <c r="K42" s="1434"/>
      <c r="L42" s="1432"/>
    </row>
    <row r="43" spans="1:12" ht="13.8">
      <c r="A43" s="1432"/>
      <c r="B43" s="1433" t="s">
        <v>17</v>
      </c>
      <c r="J43" s="1434"/>
      <c r="K43" s="1434"/>
      <c r="L43" s="1432"/>
    </row>
    <row r="44" spans="1:12" ht="13.8">
      <c r="A44" s="1432"/>
      <c r="B44" s="1432" t="s">
        <v>3816</v>
      </c>
      <c r="J44" s="1434"/>
      <c r="K44" s="1434"/>
      <c r="L44" s="1432"/>
    </row>
    <row r="45" spans="1:12" ht="13.8">
      <c r="A45" s="1432" t="s">
        <v>231</v>
      </c>
      <c r="B45" s="1432" t="s">
        <v>4210</v>
      </c>
    </row>
    <row r="46" spans="1:12" ht="13.8">
      <c r="A46" s="1432" t="s">
        <v>232</v>
      </c>
      <c r="B46" s="1432" t="s">
        <v>4211</v>
      </c>
    </row>
    <row r="47" spans="1:12" ht="13.8">
      <c r="A47" s="1432" t="s">
        <v>3929</v>
      </c>
      <c r="B47" s="1433" t="s">
        <v>4212</v>
      </c>
    </row>
    <row r="48" spans="1:12" ht="13.8">
      <c r="A48" s="1432" t="s">
        <v>1534</v>
      </c>
      <c r="B48" s="1432" t="s">
        <v>4213</v>
      </c>
    </row>
    <row r="49" spans="1:14" ht="13.8">
      <c r="A49" s="1432" t="s">
        <v>3930</v>
      </c>
      <c r="B49" s="1433" t="s">
        <v>4214</v>
      </c>
    </row>
    <row r="50" spans="1:14" ht="13.8">
      <c r="A50" s="1432" t="s">
        <v>233</v>
      </c>
      <c r="B50" s="1432" t="s">
        <v>4215</v>
      </c>
    </row>
    <row r="51" spans="1:14" ht="13.8">
      <c r="A51" s="1432" t="s">
        <v>234</v>
      </c>
      <c r="B51" s="1432" t="s">
        <v>4216</v>
      </c>
    </row>
    <row r="52" spans="1:14" ht="13.8">
      <c r="A52" s="1432" t="s">
        <v>235</v>
      </c>
      <c r="B52" s="1432" t="s">
        <v>4217</v>
      </c>
    </row>
    <row r="53" spans="1:14" ht="13.8">
      <c r="A53" s="1432" t="s">
        <v>236</v>
      </c>
      <c r="B53" s="1432" t="s">
        <v>4218</v>
      </c>
    </row>
    <row r="54" spans="1:14" ht="13.8">
      <c r="A54" s="1432"/>
      <c r="B54" s="1433" t="s">
        <v>11</v>
      </c>
      <c r="L54" s="1434"/>
      <c r="M54" s="1434"/>
      <c r="N54" s="1434"/>
    </row>
    <row r="55" spans="1:14" ht="13.8">
      <c r="A55" s="1432"/>
      <c r="B55" s="1433" t="s">
        <v>12</v>
      </c>
      <c r="L55" s="1434"/>
      <c r="M55" s="1434"/>
      <c r="N55" s="1434"/>
    </row>
    <row r="56" spans="1:14" ht="13.8">
      <c r="A56" s="1432"/>
      <c r="B56" s="1434" t="s">
        <v>3862</v>
      </c>
      <c r="L56" s="1434"/>
      <c r="M56" s="1434"/>
      <c r="N56" s="1434"/>
    </row>
    <row r="57" spans="1:14" ht="13.8">
      <c r="A57" s="1432" t="s">
        <v>237</v>
      </c>
      <c r="B57" s="1432" t="s">
        <v>4219</v>
      </c>
    </row>
    <row r="58" spans="1:14" ht="13.8">
      <c r="A58" s="1432" t="s">
        <v>238</v>
      </c>
      <c r="B58" s="1432" t="s">
        <v>4220</v>
      </c>
    </row>
    <row r="59" spans="1:14" ht="13.8">
      <c r="A59" s="1432" t="s">
        <v>239</v>
      </c>
      <c r="B59" s="1432" t="s">
        <v>4221</v>
      </c>
    </row>
    <row r="60" spans="1:14" ht="13.8">
      <c r="A60" s="1432" t="s">
        <v>240</v>
      </c>
      <c r="B60" s="1432" t="s">
        <v>4222</v>
      </c>
    </row>
    <row r="61" spans="1:14" ht="13.8">
      <c r="A61" s="1432" t="s">
        <v>241</v>
      </c>
      <c r="B61" s="1432" t="s">
        <v>4223</v>
      </c>
    </row>
    <row r="62" spans="1:14" ht="13.8">
      <c r="A62" s="1432" t="s">
        <v>242</v>
      </c>
      <c r="B62" s="1432" t="s">
        <v>4224</v>
      </c>
    </row>
    <row r="63" spans="1:14" ht="13.8">
      <c r="A63" s="1432" t="s">
        <v>243</v>
      </c>
      <c r="B63" s="1432" t="s">
        <v>4225</v>
      </c>
    </row>
    <row r="65" spans="1:2" ht="14.4">
      <c r="A65" s="1440" t="s">
        <v>244</v>
      </c>
    </row>
    <row r="67" spans="1:2" ht="13.8">
      <c r="A67" s="1432" t="s">
        <v>4227</v>
      </c>
      <c r="B67" s="1432"/>
    </row>
    <row r="69" spans="1:2" ht="13.8">
      <c r="A69" s="1432" t="s">
        <v>245</v>
      </c>
      <c r="B69" s="1432" t="s">
        <v>4232</v>
      </c>
    </row>
    <row r="70" spans="1:2" ht="13.8">
      <c r="A70" s="1432" t="s">
        <v>246</v>
      </c>
      <c r="B70" s="1432" t="s">
        <v>4245</v>
      </c>
    </row>
    <row r="71" spans="1:2" ht="13.8">
      <c r="A71" s="1432" t="s">
        <v>247</v>
      </c>
      <c r="B71" s="1432" t="s">
        <v>4244</v>
      </c>
    </row>
    <row r="72" spans="1:2" ht="13.8">
      <c r="A72" s="1432" t="s">
        <v>248</v>
      </c>
      <c r="B72" s="1432" t="s">
        <v>4246</v>
      </c>
    </row>
    <row r="73" spans="1:2" ht="13.8">
      <c r="A73" s="1432"/>
      <c r="B73" s="1432" t="s">
        <v>1527</v>
      </c>
    </row>
    <row r="74" spans="1:2" ht="13.8">
      <c r="A74" s="1432"/>
      <c r="B74" s="1432" t="s">
        <v>1526</v>
      </c>
    </row>
    <row r="75" spans="1:2" ht="13.8">
      <c r="A75" s="1432" t="s">
        <v>249</v>
      </c>
      <c r="B75" s="1432" t="s">
        <v>4247</v>
      </c>
    </row>
    <row r="76" spans="1:2" ht="13.8">
      <c r="A76" s="1432" t="s">
        <v>250</v>
      </c>
      <c r="B76" s="1432" t="s">
        <v>4248</v>
      </c>
    </row>
    <row r="77" spans="1:2" ht="13.8">
      <c r="A77" s="1432" t="s">
        <v>251</v>
      </c>
      <c r="B77" s="1432" t="s">
        <v>4249</v>
      </c>
    </row>
    <row r="78" spans="1:2" ht="13.8">
      <c r="A78" s="1432" t="s">
        <v>252</v>
      </c>
      <c r="B78" s="1432" t="s">
        <v>4250</v>
      </c>
    </row>
    <row r="79" spans="1:2" ht="13.8">
      <c r="A79" s="1432" t="s">
        <v>253</v>
      </c>
      <c r="B79" s="1432" t="s">
        <v>4251</v>
      </c>
    </row>
    <row r="80" spans="1:2" ht="13.8">
      <c r="A80" s="1432" t="s">
        <v>254</v>
      </c>
      <c r="B80" s="1432" t="s">
        <v>4252</v>
      </c>
    </row>
    <row r="81" spans="1:2" ht="13.8">
      <c r="A81" s="1432" t="s">
        <v>255</v>
      </c>
      <c r="B81" s="1432" t="s">
        <v>4253</v>
      </c>
    </row>
    <row r="82" spans="1:2" ht="13.8">
      <c r="A82" s="1432" t="s">
        <v>256</v>
      </c>
      <c r="B82" s="1432" t="s">
        <v>4254</v>
      </c>
    </row>
    <row r="83" spans="1:2" ht="13.8">
      <c r="A83" s="1432" t="s">
        <v>257</v>
      </c>
      <c r="B83" s="1432" t="s">
        <v>4255</v>
      </c>
    </row>
    <row r="84" spans="1:2" ht="13.8">
      <c r="A84" s="1432" t="s">
        <v>258</v>
      </c>
      <c r="B84" s="1432" t="s">
        <v>4256</v>
      </c>
    </row>
    <row r="85" spans="1:2" ht="13.8">
      <c r="A85" s="1432" t="s">
        <v>259</v>
      </c>
      <c r="B85" s="1432" t="s">
        <v>4257</v>
      </c>
    </row>
    <row r="86" spans="1:2" ht="13.8">
      <c r="A86" s="1432" t="s">
        <v>260</v>
      </c>
      <c r="B86" s="1432" t="s">
        <v>4258</v>
      </c>
    </row>
    <row r="88" spans="1:2" ht="14.4">
      <c r="A88" s="1440" t="s">
        <v>261</v>
      </c>
    </row>
    <row r="90" spans="1:2" ht="13.8">
      <c r="A90" s="1432" t="s">
        <v>4538</v>
      </c>
      <c r="B90" s="1432"/>
    </row>
    <row r="92" spans="1:2" ht="13.8">
      <c r="A92" s="1432" t="s">
        <v>262</v>
      </c>
      <c r="B92" s="1432" t="s">
        <v>4558</v>
      </c>
    </row>
    <row r="93" spans="1:2" ht="13.8">
      <c r="A93" s="1432" t="s">
        <v>263</v>
      </c>
      <c r="B93" s="1432" t="s">
        <v>4559</v>
      </c>
    </row>
    <row r="94" spans="1:2" ht="13.8">
      <c r="A94" s="1432" t="s">
        <v>264</v>
      </c>
      <c r="B94" s="1432" t="s">
        <v>4560</v>
      </c>
    </row>
    <row r="95" spans="1:2" ht="13.8">
      <c r="A95" s="1432" t="s">
        <v>265</v>
      </c>
      <c r="B95" s="1432" t="s">
        <v>4561</v>
      </c>
    </row>
    <row r="96" spans="1:2" ht="13.8">
      <c r="A96" s="1432"/>
      <c r="B96" s="1432" t="s">
        <v>11</v>
      </c>
    </row>
    <row r="97" spans="1:2" ht="13.8">
      <c r="A97" s="1432"/>
      <c r="B97" s="1432" t="s">
        <v>12</v>
      </c>
    </row>
    <row r="98" spans="1:2" ht="13.8">
      <c r="A98" s="1432"/>
      <c r="B98" s="1432" t="s">
        <v>3862</v>
      </c>
    </row>
    <row r="100" spans="1:2" ht="14.4">
      <c r="A100" s="1440" t="s">
        <v>266</v>
      </c>
    </row>
    <row r="102" spans="1:2" ht="13.8">
      <c r="A102" s="1432" t="s">
        <v>4562</v>
      </c>
      <c r="B102" s="1432"/>
    </row>
    <row r="104" spans="1:2" ht="13.8">
      <c r="A104" s="1432" t="s">
        <v>267</v>
      </c>
      <c r="B104" s="1432" t="s">
        <v>4570</v>
      </c>
    </row>
    <row r="105" spans="1:2" ht="13.8">
      <c r="A105" s="1432" t="s">
        <v>268</v>
      </c>
      <c r="B105" s="1468" t="s">
        <v>5209</v>
      </c>
    </row>
    <row r="106" spans="1:2" ht="13.8">
      <c r="A106" s="1432" t="s">
        <v>269</v>
      </c>
      <c r="B106" s="1468" t="s">
        <v>5210</v>
      </c>
    </row>
    <row r="107" spans="1:2" ht="13.8">
      <c r="A107" s="1432"/>
      <c r="B107" s="1432" t="s">
        <v>11</v>
      </c>
    </row>
    <row r="108" spans="1:2" ht="13.8">
      <c r="A108" s="1432"/>
      <c r="B108" s="1432" t="s">
        <v>12</v>
      </c>
    </row>
    <row r="109" spans="1:2" ht="13.8">
      <c r="A109" s="1432"/>
      <c r="B109" s="1432" t="s">
        <v>3810</v>
      </c>
    </row>
    <row r="110" spans="1:2" ht="13.8">
      <c r="A110" s="1432" t="s">
        <v>270</v>
      </c>
      <c r="B110" s="1468" t="s">
        <v>5211</v>
      </c>
    </row>
    <row r="111" spans="1:2" ht="13.8">
      <c r="A111" s="1432" t="s">
        <v>271</v>
      </c>
      <c r="B111" s="1468" t="s">
        <v>5212</v>
      </c>
    </row>
    <row r="112" spans="1:2" ht="13.8">
      <c r="A112" s="1432" t="s">
        <v>272</v>
      </c>
      <c r="B112" s="1468" t="s">
        <v>5213</v>
      </c>
    </row>
    <row r="113" spans="1:2" ht="13.8">
      <c r="A113" s="1432" t="s">
        <v>273</v>
      </c>
      <c r="B113" s="1468" t="s">
        <v>5214</v>
      </c>
    </row>
    <row r="114" spans="1:2" ht="13.8">
      <c r="A114" s="1432"/>
      <c r="B114" s="1432" t="s">
        <v>11</v>
      </c>
    </row>
    <row r="115" spans="1:2" ht="13.8">
      <c r="A115" s="1432"/>
      <c r="B115" s="1432" t="s">
        <v>12</v>
      </c>
    </row>
    <row r="116" spans="1:2" ht="13.8">
      <c r="A116" s="1432"/>
      <c r="B116" s="1432" t="s">
        <v>3862</v>
      </c>
    </row>
    <row r="117" spans="1:2" ht="13.8">
      <c r="A117" s="1432" t="s">
        <v>274</v>
      </c>
      <c r="B117" s="1468" t="s">
        <v>5215</v>
      </c>
    </row>
    <row r="118" spans="1:2" ht="13.8">
      <c r="A118" s="1432" t="s">
        <v>275</v>
      </c>
      <c r="B118" s="1468" t="s">
        <v>5216</v>
      </c>
    </row>
    <row r="119" spans="1:2" ht="13.8">
      <c r="A119" s="1432" t="s">
        <v>276</v>
      </c>
      <c r="B119" s="1468" t="s">
        <v>5217</v>
      </c>
    </row>
    <row r="120" spans="1:2" ht="13.8">
      <c r="A120" s="1432" t="s">
        <v>277</v>
      </c>
      <c r="B120" s="1468" t="s">
        <v>5218</v>
      </c>
    </row>
    <row r="121" spans="1:2" ht="13.8">
      <c r="A121" s="1432" t="s">
        <v>278</v>
      </c>
      <c r="B121" s="1468" t="s">
        <v>5219</v>
      </c>
    </row>
    <row r="122" spans="1:2" ht="13.8">
      <c r="A122" s="1432" t="s">
        <v>279</v>
      </c>
      <c r="B122" s="1468" t="s">
        <v>5220</v>
      </c>
    </row>
    <row r="123" spans="1:2" ht="13.8">
      <c r="A123" s="1432" t="s">
        <v>280</v>
      </c>
      <c r="B123" s="1468" t="s">
        <v>5221</v>
      </c>
    </row>
    <row r="125" spans="1:2" ht="14.4">
      <c r="A125" s="1440" t="s">
        <v>281</v>
      </c>
    </row>
    <row r="127" spans="1:2" ht="13.8">
      <c r="A127" s="1432" t="s">
        <v>4638</v>
      </c>
      <c r="B127" s="1432"/>
    </row>
    <row r="129" spans="1:2" ht="13.8">
      <c r="A129" s="1432" t="s">
        <v>282</v>
      </c>
      <c r="B129" s="1432" t="s">
        <v>4639</v>
      </c>
    </row>
    <row r="130" spans="1:2" ht="13.8">
      <c r="A130" s="1432" t="s">
        <v>283</v>
      </c>
      <c r="B130" s="1432" t="s">
        <v>4640</v>
      </c>
    </row>
    <row r="131" spans="1:2" ht="13.8">
      <c r="A131" s="1432" t="s">
        <v>284</v>
      </c>
      <c r="B131" s="1432" t="s">
        <v>4641</v>
      </c>
    </row>
    <row r="132" spans="1:2" ht="13.8">
      <c r="A132" s="1432" t="s">
        <v>285</v>
      </c>
      <c r="B132" s="1432" t="s">
        <v>4642</v>
      </c>
    </row>
    <row r="133" spans="1:2" ht="13.8">
      <c r="A133" s="1432" t="s">
        <v>286</v>
      </c>
      <c r="B133" s="1432" t="s">
        <v>4643</v>
      </c>
    </row>
    <row r="134" spans="1:2" ht="13.8">
      <c r="A134" s="1432"/>
      <c r="B134" s="1432" t="s">
        <v>11</v>
      </c>
    </row>
    <row r="135" spans="1:2" ht="13.8">
      <c r="A135" s="1432"/>
      <c r="B135" s="1432" t="s">
        <v>12</v>
      </c>
    </row>
    <row r="136" spans="1:2" ht="13.8">
      <c r="A136" s="1432"/>
      <c r="B136" s="1432" t="s">
        <v>3862</v>
      </c>
    </row>
    <row r="137" spans="1:2" ht="13.8">
      <c r="A137" s="1432" t="s">
        <v>287</v>
      </c>
      <c r="B137" s="1432" t="s">
        <v>4644</v>
      </c>
    </row>
    <row r="138" spans="1:2" ht="13.8">
      <c r="A138" s="1432" t="s">
        <v>288</v>
      </c>
      <c r="B138" s="1432" t="s">
        <v>4645</v>
      </c>
    </row>
    <row r="139" spans="1:2" ht="13.8">
      <c r="A139" s="1432" t="s">
        <v>289</v>
      </c>
      <c r="B139" s="1432" t="s">
        <v>4646</v>
      </c>
    </row>
    <row r="140" spans="1:2" ht="13.8">
      <c r="A140" s="1432" t="s">
        <v>290</v>
      </c>
      <c r="B140" s="1432" t="s">
        <v>4647</v>
      </c>
    </row>
    <row r="141" spans="1:2" ht="13.8">
      <c r="A141" s="1432" t="s">
        <v>291</v>
      </c>
      <c r="B141" s="1432" t="s">
        <v>4648</v>
      </c>
    </row>
    <row r="142" spans="1:2" ht="13.8">
      <c r="A142" s="1432" t="s">
        <v>292</v>
      </c>
      <c r="B142" s="1432" t="s">
        <v>4649</v>
      </c>
    </row>
    <row r="143" spans="1:2" ht="13.8">
      <c r="A143" s="1432" t="s">
        <v>293</v>
      </c>
      <c r="B143" s="1432" t="s">
        <v>4650</v>
      </c>
    </row>
    <row r="144" spans="1:2" ht="13.8">
      <c r="A144" s="1432" t="s">
        <v>294</v>
      </c>
      <c r="B144" s="1432" t="s">
        <v>4651</v>
      </c>
    </row>
    <row r="145" spans="1:2" ht="13.8">
      <c r="A145" s="1432" t="s">
        <v>295</v>
      </c>
      <c r="B145" s="1432" t="s">
        <v>4652</v>
      </c>
    </row>
    <row r="146" spans="1:2" ht="13.8">
      <c r="A146" s="1432"/>
      <c r="B146" s="1432" t="s">
        <v>11</v>
      </c>
    </row>
    <row r="147" spans="1:2" ht="13.8">
      <c r="A147" s="1432"/>
      <c r="B147" s="1432" t="s">
        <v>12</v>
      </c>
    </row>
    <row r="148" spans="1:2" ht="13.8">
      <c r="A148" s="1432"/>
      <c r="B148" s="1432" t="s">
        <v>3862</v>
      </c>
    </row>
    <row r="149" spans="1:2" ht="13.8">
      <c r="A149" s="1432" t="s">
        <v>296</v>
      </c>
      <c r="B149" s="1432" t="s">
        <v>4653</v>
      </c>
    </row>
    <row r="150" spans="1:2" ht="13.8">
      <c r="A150" s="1432"/>
      <c r="B150" s="1432" t="s">
        <v>11</v>
      </c>
    </row>
    <row r="151" spans="1:2" ht="13.8">
      <c r="A151" s="1432"/>
      <c r="B151" s="1432" t="s">
        <v>12</v>
      </c>
    </row>
    <row r="152" spans="1:2" ht="13.8">
      <c r="A152" s="1432"/>
      <c r="B152" s="1432" t="s">
        <v>3862</v>
      </c>
    </row>
    <row r="153" spans="1:2" ht="13.8">
      <c r="A153" s="1432" t="s">
        <v>297</v>
      </c>
      <c r="B153" s="1432" t="s">
        <v>4654</v>
      </c>
    </row>
    <row r="154" spans="1:2" ht="13.8">
      <c r="A154" s="1432" t="s">
        <v>298</v>
      </c>
      <c r="B154" s="1432" t="s">
        <v>4655</v>
      </c>
    </row>
    <row r="155" spans="1:2" ht="13.8">
      <c r="A155" s="1432" t="s">
        <v>299</v>
      </c>
      <c r="B155" s="1432" t="s">
        <v>4656</v>
      </c>
    </row>
    <row r="157" spans="1:2" ht="14.4">
      <c r="A157" s="1440" t="s">
        <v>300</v>
      </c>
    </row>
    <row r="158" spans="1:2" ht="13.8">
      <c r="A158" s="1429"/>
    </row>
    <row r="159" spans="1:2" ht="13.8">
      <c r="A159" s="1432" t="s">
        <v>5095</v>
      </c>
      <c r="B159" s="1432"/>
    </row>
    <row r="161" spans="1:14" ht="13.8">
      <c r="A161" s="1432" t="s">
        <v>301</v>
      </c>
      <c r="B161" s="1432" t="s">
        <v>5096</v>
      </c>
    </row>
    <row r="162" spans="1:14" ht="13.8">
      <c r="A162" s="1432" t="s">
        <v>302</v>
      </c>
      <c r="B162" s="1432" t="s">
        <v>5097</v>
      </c>
    </row>
    <row r="163" spans="1:14" ht="13.8">
      <c r="A163" s="1432" t="s">
        <v>303</v>
      </c>
      <c r="B163" s="1432" t="s">
        <v>5098</v>
      </c>
    </row>
    <row r="164" spans="1:14" ht="13.8">
      <c r="A164" s="1432" t="s">
        <v>304</v>
      </c>
      <c r="B164" s="1432" t="s">
        <v>5099</v>
      </c>
    </row>
    <row r="165" spans="1:14" ht="13.8">
      <c r="A165" s="1432" t="s">
        <v>305</v>
      </c>
      <c r="B165" s="1432" t="s">
        <v>5100</v>
      </c>
    </row>
    <row r="166" spans="1:14" ht="13.8">
      <c r="A166" s="1432" t="s">
        <v>306</v>
      </c>
      <c r="B166" s="1432" t="s">
        <v>5101</v>
      </c>
    </row>
    <row r="167" spans="1:14" ht="13.8">
      <c r="A167" s="1432" t="s">
        <v>307</v>
      </c>
      <c r="B167" s="1432" t="s">
        <v>5102</v>
      </c>
    </row>
    <row r="168" spans="1:14" ht="13.8">
      <c r="A168" s="1432" t="s">
        <v>308</v>
      </c>
      <c r="B168" s="1432" t="s">
        <v>5103</v>
      </c>
    </row>
    <row r="169" spans="1:14" ht="13.8">
      <c r="A169" s="1432" t="s">
        <v>309</v>
      </c>
      <c r="B169" s="1432" t="s">
        <v>5104</v>
      </c>
    </row>
    <row r="170" spans="1:14" ht="13.8">
      <c r="A170" s="1432" t="s">
        <v>310</v>
      </c>
      <c r="B170" s="1432" t="s">
        <v>5105</v>
      </c>
    </row>
    <row r="171" spans="1:14" ht="13.8">
      <c r="A171" s="1432" t="s">
        <v>311</v>
      </c>
      <c r="B171" s="1432" t="s">
        <v>5106</v>
      </c>
    </row>
    <row r="172" spans="1:14" ht="13.8">
      <c r="A172" s="1432" t="s">
        <v>312</v>
      </c>
      <c r="B172" s="1432" t="s">
        <v>5107</v>
      </c>
    </row>
    <row r="173" spans="1:14" ht="13.8">
      <c r="A173" s="1432" t="s">
        <v>313</v>
      </c>
      <c r="B173" s="1432" t="s">
        <v>5108</v>
      </c>
    </row>
    <row r="175" spans="1:14" ht="13.8">
      <c r="A175" s="1430" t="s">
        <v>314</v>
      </c>
      <c r="D175" s="1472"/>
      <c r="E175" s="1472"/>
      <c r="F175" s="1472"/>
      <c r="G175" s="1472"/>
      <c r="H175" s="1472"/>
      <c r="I175" s="1472"/>
      <c r="J175" s="1472"/>
      <c r="K175" s="1472"/>
      <c r="L175" s="1472"/>
      <c r="M175" s="1472"/>
      <c r="N175" s="1473"/>
    </row>
    <row r="176" spans="1:14" ht="14.4">
      <c r="A176" s="1440" t="s">
        <v>5167</v>
      </c>
      <c r="D176" s="1474"/>
      <c r="E176" s="1474"/>
      <c r="F176" s="1474"/>
      <c r="G176" s="1474"/>
      <c r="H176" s="1474"/>
      <c r="I176" s="1474"/>
      <c r="J176" s="1474"/>
      <c r="K176" s="1474"/>
      <c r="L176" s="1474"/>
      <c r="M176" s="1474"/>
      <c r="N176" s="1203"/>
    </row>
    <row r="178" spans="1:12" ht="13.8">
      <c r="A178" s="1432" t="s">
        <v>315</v>
      </c>
      <c r="B178" s="1432" t="s">
        <v>5168</v>
      </c>
    </row>
    <row r="179" spans="1:12" ht="13.8">
      <c r="A179" s="1432" t="s">
        <v>316</v>
      </c>
      <c r="B179" s="1432" t="s">
        <v>5169</v>
      </c>
    </row>
    <row r="180" spans="1:12" ht="13.8">
      <c r="A180" s="1432" t="s">
        <v>317</v>
      </c>
      <c r="B180" s="1432" t="s">
        <v>5170</v>
      </c>
    </row>
    <row r="181" spans="1:12" ht="13.8">
      <c r="A181" s="1432" t="s">
        <v>38</v>
      </c>
      <c r="B181" s="1432" t="s">
        <v>5171</v>
      </c>
    </row>
    <row r="182" spans="1:12" ht="13.8">
      <c r="A182" s="1432" t="s">
        <v>318</v>
      </c>
      <c r="B182" s="1432" t="s">
        <v>5172</v>
      </c>
    </row>
    <row r="183" spans="1:12" ht="13.8">
      <c r="A183" s="1432" t="s">
        <v>319</v>
      </c>
      <c r="B183" s="1432" t="s">
        <v>5173</v>
      </c>
    </row>
    <row r="184" spans="1:12" ht="13.8">
      <c r="A184" s="1432" t="s">
        <v>320</v>
      </c>
      <c r="B184" s="1432" t="s">
        <v>5174</v>
      </c>
    </row>
    <row r="185" spans="1:12" ht="13.8">
      <c r="A185" s="1432" t="s">
        <v>321</v>
      </c>
      <c r="B185" s="1432" t="s">
        <v>5175</v>
      </c>
    </row>
    <row r="186" spans="1:12" ht="13.8">
      <c r="A186" s="1432" t="s">
        <v>322</v>
      </c>
      <c r="B186" s="1432" t="s">
        <v>5176</v>
      </c>
    </row>
    <row r="187" spans="1:12" ht="13.8">
      <c r="A187" s="1432" t="s">
        <v>323</v>
      </c>
      <c r="B187" s="1432" t="s">
        <v>5177</v>
      </c>
    </row>
    <row r="189" spans="1:12" ht="12.75" customHeight="1">
      <c r="A189" s="1461" t="s">
        <v>3953</v>
      </c>
    </row>
    <row r="190" spans="1:12" ht="12.75" customHeight="1">
      <c r="A190" s="1475" t="s">
        <v>5196</v>
      </c>
      <c r="B190" s="1475"/>
      <c r="C190" s="1475"/>
      <c r="D190" s="1475"/>
      <c r="E190" s="1475"/>
      <c r="F190" s="1475"/>
      <c r="G190" s="1475"/>
      <c r="H190" s="1475"/>
      <c r="I190" s="1475"/>
      <c r="J190" s="1475"/>
      <c r="K190" s="1475"/>
      <c r="L190" s="1475"/>
    </row>
    <row r="191" spans="1:12" ht="12.75" customHeight="1">
      <c r="A191" s="1475" t="s">
        <v>5195</v>
      </c>
      <c r="B191" s="1475"/>
      <c r="C191" s="1475"/>
      <c r="D191" s="1475"/>
      <c r="E191" s="1475"/>
      <c r="F191" s="1475"/>
      <c r="G191" s="1475"/>
      <c r="H191" s="1475"/>
      <c r="I191" s="1475"/>
      <c r="J191" s="1475"/>
      <c r="K191" s="1475"/>
      <c r="L191" s="1475"/>
    </row>
    <row r="192" spans="1:12" ht="12.75" customHeight="1">
      <c r="A192" s="1429"/>
      <c r="B192" s="1432"/>
      <c r="C192" s="1432"/>
      <c r="D192" s="1432"/>
    </row>
    <row r="193" spans="1:4" ht="12.75" customHeight="1">
      <c r="A193" s="1432" t="s">
        <v>3892</v>
      </c>
      <c r="B193" s="1432"/>
      <c r="C193" s="1432"/>
      <c r="D193" s="1432"/>
    </row>
    <row r="194" spans="1:4" ht="12.75" customHeight="1">
      <c r="A194" s="1471" t="s">
        <v>3933</v>
      </c>
      <c r="B194" s="1471"/>
      <c r="C194" s="1471"/>
      <c r="D194" s="1471"/>
    </row>
    <row r="195" spans="1:4" ht="12.75" customHeight="1">
      <c r="A195" s="1471" t="s">
        <v>3936</v>
      </c>
      <c r="B195" s="1471"/>
      <c r="C195" s="1471"/>
      <c r="D195" s="1471"/>
    </row>
    <row r="196" spans="1:4" ht="12.75" customHeight="1">
      <c r="A196" s="1471" t="s">
        <v>3937</v>
      </c>
      <c r="B196" s="1471"/>
      <c r="C196" s="1471"/>
      <c r="D196" s="1471"/>
    </row>
    <row r="197" spans="1:4" ht="12.75" customHeight="1">
      <c r="A197" s="1471" t="s">
        <v>3938</v>
      </c>
      <c r="B197" s="1471"/>
      <c r="C197" s="1471"/>
      <c r="D197" s="1471"/>
    </row>
    <row r="198" spans="1:4" ht="12.75" customHeight="1">
      <c r="A198" s="1471" t="s">
        <v>3939</v>
      </c>
      <c r="B198" s="1471"/>
      <c r="C198" s="1471"/>
      <c r="D198" s="1471"/>
    </row>
    <row r="199" spans="1:4" ht="12.75" customHeight="1">
      <c r="A199" s="1471" t="s">
        <v>3940</v>
      </c>
      <c r="B199" s="1471"/>
      <c r="C199" s="1471"/>
      <c r="D199" s="1471"/>
    </row>
    <row r="200" spans="1:4" ht="12.75" customHeight="1">
      <c r="A200" s="1471" t="s">
        <v>3941</v>
      </c>
      <c r="B200" s="1471"/>
      <c r="C200" s="1471"/>
      <c r="D200" s="1471"/>
    </row>
    <row r="201" spans="1:4" ht="12.75" customHeight="1">
      <c r="A201" s="1471" t="s">
        <v>3942</v>
      </c>
      <c r="B201" s="1471"/>
      <c r="C201" s="1471"/>
      <c r="D201" s="1471"/>
    </row>
    <row r="202" spans="1:4" ht="12.75" customHeight="1">
      <c r="A202" s="1471" t="s">
        <v>3943</v>
      </c>
      <c r="B202" s="1471"/>
      <c r="C202" s="1471"/>
      <c r="D202" s="1471"/>
    </row>
    <row r="203" spans="1:4" ht="12.75" customHeight="1">
      <c r="A203" s="1471" t="s">
        <v>3944</v>
      </c>
      <c r="B203" s="1471"/>
      <c r="C203" s="1471"/>
      <c r="D203" s="1471"/>
    </row>
    <row r="204" spans="1:4" ht="12.75" customHeight="1">
      <c r="A204" s="1471" t="s">
        <v>3945</v>
      </c>
      <c r="B204" s="1471"/>
      <c r="C204" s="1471"/>
      <c r="D204" s="1471"/>
    </row>
    <row r="205" spans="1:4" ht="12.75" customHeight="1">
      <c r="A205" s="1471" t="s">
        <v>3946</v>
      </c>
      <c r="B205" s="1471"/>
      <c r="C205" s="1471"/>
      <c r="D205" s="1471"/>
    </row>
    <row r="206" spans="1:4" ht="12.75" customHeight="1">
      <c r="A206" s="1471" t="s">
        <v>3948</v>
      </c>
      <c r="B206" s="1471"/>
      <c r="C206" s="1471"/>
      <c r="D206" s="1471"/>
    </row>
    <row r="207" spans="1:4" ht="12.75" customHeight="1">
      <c r="A207" s="1471" t="s">
        <v>3951</v>
      </c>
      <c r="B207" s="1471"/>
      <c r="C207" s="1471"/>
      <c r="D207" s="1471"/>
    </row>
    <row r="208" spans="1:4" ht="12.75" customHeight="1">
      <c r="A208" s="1471" t="s">
        <v>3952</v>
      </c>
      <c r="B208" s="1471"/>
      <c r="C208" s="1471"/>
      <c r="D208" s="1471"/>
    </row>
  </sheetData>
  <mergeCells count="20">
    <mergeCell ref="A208:D208"/>
    <mergeCell ref="A190:L190"/>
    <mergeCell ref="A191:L191"/>
    <mergeCell ref="A194:D194"/>
    <mergeCell ref="A195:D195"/>
    <mergeCell ref="A205:D205"/>
    <mergeCell ref="A199:D199"/>
    <mergeCell ref="A198:D198"/>
    <mergeCell ref="A197:D197"/>
    <mergeCell ref="A196:D196"/>
    <mergeCell ref="A200:D200"/>
    <mergeCell ref="A201:D201"/>
    <mergeCell ref="A202:D202"/>
    <mergeCell ref="A203:D203"/>
    <mergeCell ref="A204:D204"/>
    <mergeCell ref="A16:XFD16"/>
    <mergeCell ref="A206:D206"/>
    <mergeCell ref="A207:D207"/>
    <mergeCell ref="D175:N175"/>
    <mergeCell ref="D176:M176"/>
  </mergeCells>
  <hyperlinks>
    <hyperlink ref="A4:B4" location="CUADRO1!A1" display="Cuadro 1"/>
    <hyperlink ref="A19:B19" location="'1.2.1-01'!A1" display="1.2.1-01"/>
    <hyperlink ref="A20:B20" location="'1.2.1-02'!A1" display="1.2.1-02"/>
    <hyperlink ref="A5:B5" location="CUADRO2!A1" display="Cuadro 2"/>
    <hyperlink ref="A6:B6" location="CUADRO3!A1" display="Cuadro 3"/>
    <hyperlink ref="A7:B7" location="CUADRO4!A1" display="Cuadro 4"/>
    <hyperlink ref="A8:B8" location="CUADRO5!A1" display="Cuadro 5"/>
    <hyperlink ref="A9:B9" location="CUADRO6!A1" display="Cuadro 6"/>
    <hyperlink ref="A10:B10" location="CUADRO7!A1" display="Cuadro 7"/>
    <hyperlink ref="A11:B11" location="CUADRO8!A1" display="Cuadro 8"/>
    <hyperlink ref="A12:B12" location="CUADRO9!A1" display="Cuadro 9"/>
    <hyperlink ref="A13:B13" location="CUADRO10!A1" display="Cuadro 10"/>
    <hyperlink ref="A14:B14" location="CUADRO11!A1" display="Cuadro 11"/>
    <hyperlink ref="A24:B24" location="'1.2.2-01'!A1" display="1.2.2-01"/>
    <hyperlink ref="A25:B25" location="'1.2.2-02'!A1" display="1.2.2-02"/>
    <hyperlink ref="A29:B29" location="'1.2.2-03'!A1" display="1.2.2-03"/>
    <hyperlink ref="A30:B30" location="'1.2.2-04'!A1" display="1.2.2-04"/>
    <hyperlink ref="A34" location="'SERIE nacimientos'!A1" display="Serie histórica Nacidos vivos observados, según región y provincia de residencia habitual de la madre. 2000-2012"/>
    <hyperlink ref="A36" location="'1221-01'!A1" display="1.2.2.1-01"/>
    <hyperlink ref="B36" location="'1221-01'!A1" display="Nacidos vivos observados , por año de ocurrencia del nacimiento y tasas brutas de natalidad, según lugar de residencia habitual de la madre. 2012"/>
    <hyperlink ref="A37:B37" location="'1.2.2.1-02'!A1" display="1.2.2.1-02"/>
    <hyperlink ref="A38:B38" location="'1.2.2.1- 03'!A1" display="1.2.2.1-03"/>
    <hyperlink ref="A41:B41" location="'1.2.2.1- 04'!A1" display="1.2.2.1-04"/>
    <hyperlink ref="A45:B45" location="'1.2.2.1-05'!A1" display="1.2.2.1-05"/>
    <hyperlink ref="A46:B46" location="'1.2.2.1-06'!A1" display="1.2.2.1-06"/>
    <hyperlink ref="A47:B47" location="'1221-07'!A1" display="1.2.2.1-07     "/>
    <hyperlink ref="A48:B48" location="'1.2.2.1-08'!A1" display="1.2.2.1-08      "/>
    <hyperlink ref="A49:B49" location="'1.2.2.1-09'!A1" display="1.2.2.1-09     "/>
    <hyperlink ref="A50:B50" location="'1.2.2.1-10'!A1" display="1.2.2.1-10"/>
    <hyperlink ref="A51:B51" location="'1.2.2.1-11'!A1" display="1.2.2.1-11"/>
    <hyperlink ref="A52:B52" location="'1.2.2.1-12'!A1" display="1.2.2.1-12"/>
    <hyperlink ref="A53:B53" location="'1.2.2.1- 13'!A1" display="1.2.2.1-13"/>
    <hyperlink ref="A57:B57" location="'1.2.2.1-14'!A1" display="1.2.2.1-14"/>
    <hyperlink ref="A58:B58" location="'1.2.2.1-14b'!A1" display="1.2.2.1.14b"/>
    <hyperlink ref="A59:B59" location="'1.2.2.1- 17'!A1" display="1.2.2.1-17"/>
    <hyperlink ref="A60:B60" location="'1.2.2.1-18'!A1" display="1.2.2.1-18"/>
    <hyperlink ref="A61:B61" location="'1.2.2.1-36'!A1" display="1.2.2.1-36"/>
    <hyperlink ref="A62:B62" location="'1.2.2.1-37'!A1" display="1.2.2.1-37"/>
    <hyperlink ref="A63:B63" location="'1.2.2.1-38'!A1" display="1.2.2.1-38"/>
    <hyperlink ref="A67:B67" location="'SERIE matrimonios'!A1" display="Serie histórica matrimonios, según región y provincia de residencia habitual del contrayente. 2000-2012  "/>
    <hyperlink ref="A69:B69" location="'1.2.2.4-01'!A1" display="1.2.2.4-01"/>
    <hyperlink ref="A70:B70" location="'1.2.2.4-02'!A1" display="1.2.2.4-02"/>
    <hyperlink ref="A71:B71" location="'1.2.2.4-03'!A1" display="1.2.2.4-03"/>
    <hyperlink ref="A72:B72" location="'1.2.2.4-04'!A1" display="1.2.2.4-04"/>
    <hyperlink ref="A75:B75" location="'1.2.2.4-05'!A1" display="1.2.2.4-05"/>
    <hyperlink ref="A76:B76" location="'1.2.2.4-06'!A1" display="1.2.2.4-06"/>
    <hyperlink ref="A77:B77" location="'1.2.2.4-06b'!A1" display="1.2.2.4-06b"/>
    <hyperlink ref="A78:B78" location="'1.2.2.4-07'!A1" display="1.2.2.4-07"/>
    <hyperlink ref="A79:B79" location="'1.2.2.4-08'!A1" display="1.2.2.4-08"/>
    <hyperlink ref="A80:B80" location="'1.2.2.4-09'!A1" display="1.2.2.4-09"/>
    <hyperlink ref="A81:B81" location="'1.2.2.4-10'!A1" display="1.2.2.4-10"/>
    <hyperlink ref="A82:B82" location="'1.2.2.4-13'!A1" display="1.2.2.4-13"/>
    <hyperlink ref="A83:B83" location="'1.2.2.4-15'!A1" display="1.2.2.4-15"/>
    <hyperlink ref="A84:B84" location="'1.2.2.4-16'!A1" display="1.2.2.4-16"/>
    <hyperlink ref="A85:B85" location="'1.2.2.4-17'!A1" display="1.2.2.4-17"/>
    <hyperlink ref="A86:B86" location="'1.2.2.4-18'!A1" display="1.2.2.4-18"/>
    <hyperlink ref="A90:B90" location="'SERIE Defunciones Neonatales'!A1" display="Serie histórica Defunciones neonatales, según región de residencia habitual de la madre, 2000-2012."/>
    <hyperlink ref="A92:B92" location="'1.2.2.2.4-01'!A1" display="1.2.2.2.4-01"/>
    <hyperlink ref="A93:B93" location="'1.2.2.2.4-02'!A1" display="1.2.2.2.4-02"/>
    <hyperlink ref="A94:B94" location="'1.2.2.2.4-03'!A1" display="1.2.2.2.4-03"/>
    <hyperlink ref="A95:B95" location="'1.2.2.2.4-04'!A1" display="1.2.2.2.4-04"/>
    <hyperlink ref="A102:B102" location="'SERIE Def Menores de 1 Año'!A1" display="Serie histórica defunciones menores de un año, según región y provincia de residencia habitual de la madre. 2000-2012"/>
    <hyperlink ref="A104:B104" location="'1.2.2.2.5-01'!A1" display="1.2.2.2.5-01"/>
    <hyperlink ref="A105:B105" location="'1.2.2.2.5-02'!A1" display="1.2.2.2.5-02"/>
    <hyperlink ref="A106:B106" location="'1.2.2.2.5-03'!A1" display="1.2.2.2.5-03"/>
    <hyperlink ref="A110:B110" location="'1.2.2.2.5-04'!A1" display="1.2.2.2.5-04"/>
    <hyperlink ref="A111:B111" location="'1.2.2.2.5-05'!A1" display="1.2.2.2.5-05"/>
    <hyperlink ref="A112:B112" location="'1.2.2.2.5-06'!A1" display="1.2.2.2.5-06"/>
    <hyperlink ref="A113:B113" location="'1.2.2.2.5-07'!A1" display="1.2.2.2.5-07"/>
    <hyperlink ref="A117:B117" location="'1.2.2.2.5-08'!A1" display="1.2.2.2.5-08"/>
    <hyperlink ref="A118:B118" location="'1.2.2.2.5-09'!A1" display="1.2.2.2.5-09"/>
    <hyperlink ref="A119:B119" location="'1.2.2.2.5-10'!A1" display="1.2.2.2.5-10"/>
    <hyperlink ref="A120:B120" location="'1.2.2.2.5-11'!A1" display="1.2.2.2.5-11"/>
    <hyperlink ref="A121:B121" location="'1.2.2.2.5-17'!A1" display="1.2.2.2.5-17"/>
    <hyperlink ref="A122:B122" location="'1.2.2.2.5-22'!A1" display="1.2.2.2.5-22"/>
    <hyperlink ref="A123:B123" location="'1.2.2.2.5-23'!A1" display="1.2.2.2.5-23"/>
    <hyperlink ref="A127:B127" location="'SERIE Def Gen'!A1" display="Serie histórica Defunciones generales, según región y provincia de residencia habitual del fallecido. 2000-2012"/>
    <hyperlink ref="A129:B129" location="'1.2.2.2.6-01'!A1" display="1.2.2.2.6-01"/>
    <hyperlink ref="A130:B130" location="'1.2.2.2.6-02'!A1" display="1.2.2.2.6-02"/>
    <hyperlink ref="A131:B131" location="'1.2.2.2.6-03'!A1" display="1.2.2.2.6-03"/>
    <hyperlink ref="A132:B132" location="'1.2.2.2.6-04'!A1" display="1.2.2.2.6-04"/>
    <hyperlink ref="A133:B133" location="'1.2.2.2.6-5'!A1" display="1.2.2.2.6-05"/>
    <hyperlink ref="A137:B137" location="'1.2.2.2.6-06'!A1" display="1.2.2.2.6-06"/>
    <hyperlink ref="A138:B138" location="'1.2.2.2.6-07'!A1" display="1.2.2.2.6-07"/>
    <hyperlink ref="A139:B139" location="'1.2.2.2.6-08'!A1" display="1.2.2.2.6-08"/>
    <hyperlink ref="A140:B140" location="'1.2.2.2.6-09'!A1" display="1.2.2.2.6-09"/>
    <hyperlink ref="A141:B141" location="'1.2.2.2.6-10'!A1" display="1.2.2.2.6-10"/>
    <hyperlink ref="A142:B142" location="'1.2.2.2.6-11'!A1" display="1.2.2.2.6-11"/>
    <hyperlink ref="A143:B143" location="'1.2.2.2.6-12'!A1" display="1.2.2.2.6-12"/>
    <hyperlink ref="A144:B144" location="'1.2.2.2.6-13'!A1" display="1.2.2.2.6-13"/>
    <hyperlink ref="A145:B145" location="'1.2.2.2.6-14'!A1" display="1.2.2.2.6-14"/>
    <hyperlink ref="A149:B149" location="'1.2.2.2.6-20'!A1" display="1.2.2.2.6-20"/>
    <hyperlink ref="A153:B153" location="'1.2.2.2.6-21'!A1" display="1.2.2.2.6-21"/>
    <hyperlink ref="A154:B154" location="'1.2.2.2.6-22'!A1" display="1.2.2.2.6-22"/>
    <hyperlink ref="A155:B155" location="'1.2.2.2.6-23'!A1" display="1.2.2.2.6-23"/>
    <hyperlink ref="B4" location="CUADRO1!A1" display="Chile: Número Y Porcentaje De Nacidos Vivos Observados, Según Región. 2013"/>
    <hyperlink ref="B5" location="CUADRO2!A1" display="Chile: Número Y Porcentaje De Defunciones Mal Definidas Y Con Certificación Médica, Según  Región.  2013"/>
    <hyperlink ref="B6" location="CUADRO3!A1" display="Chile: Distribución Porcentual De La Población Total Estimada Al 30 De Junio, De Acuerdo A Las Proyecciones Demográficas, Por Grandes Grupos De Edad, Según Región. 2012"/>
    <hyperlink ref="B7" location="CUADRO4!A1" display="Chile: Índices Demográficos Seleccionados, Según Región. 2013"/>
    <hyperlink ref="B8" location="CUADRO5!A1" display="Chile: Distribución porcentual de los matrimonios por sexo y estado civil previo de los contrayentes, según región. 2013"/>
    <hyperlink ref="B9" location="CUADRO6!A2" display="Chile: Evolución de la mortalidad: Infantil, Neonatal, Postneonatal, De La Niñez y Mortinatalidad. 2000-2013"/>
    <hyperlink ref="B10" location="CUADRO7!A2" display="Chile: Mortalidad infantil de la niñez y de mortinatalidad, según región. 2013"/>
    <hyperlink ref="B11" location="CUADRO8!A2" display="Chile: Tasas de mortalidad por sexo y sobremortalidad masculina,  según grupos de edad. 2013"/>
    <hyperlink ref="B12" location="CUADRO9!A2" display="Tasas de mortalidad infantil,  por región, según grupos y glosa de causas de muerte (por mil nacidos vivos).  2013"/>
    <hyperlink ref="B13" location="CUADRO10!A2" display="Chile: Número y porcentaje de defunciones, por sexo, según capítulos de la Cie-10, código del grupo de causas de muerte y glosa de capítulos. 2013"/>
    <hyperlink ref="B14" location="CUADRO11!A2" display="Chile:   Defunciones Por Sexo Y Años De Esperanza De Vida Perdidos (Aevp) Entre 0 Y 85 Años De Edad Y Más, Según Según Grupos De Edad.  2012"/>
    <hyperlink ref="A159:B159" location="'SERIE Def. Fetales'!A1" display="Serie histórica defunciones fetales, según región y provincia de residencia habitual de la madre. 2000-2012"/>
    <hyperlink ref="A161:B161" location="'1.2.2.2.2-01'!A1" display="1.2.2.2.2-01"/>
    <hyperlink ref="A162:B162" location="'1.2.2.2.2-02'!A1" display="1.2.2.2.2-02"/>
    <hyperlink ref="A163:B163" location="'1.2.2.2.2-03'!A1" display="1.2.2.2.2-03"/>
    <hyperlink ref="A164:B164" location="'1.2.2.2.2-04'!A1" display="1.2.2.2.2-04"/>
    <hyperlink ref="A165:B165" location="'1.2.2.2.2-05'!A1" display="1.2.2.2.2-05"/>
    <hyperlink ref="A166:B166" location="'1.2.2.2.2-06'!A1" display="1.2.2.2.2-06"/>
    <hyperlink ref="A167:B167" location="'1.2.2.2.2-07'!A1" display="1.2.2.2.2-07"/>
    <hyperlink ref="A168:B168" location="'1.2.2.2.2-08'!A1" display="1.2.2.2.2-08"/>
    <hyperlink ref="A169:B169" location="'1.2.2.2.2-11'!A1" display="1.2.2.2.2-11"/>
    <hyperlink ref="A170:B170" location="'1.2.2.2.2-12'!A1" display="1.2.2.2.2-12"/>
    <hyperlink ref="A171:B171" location="'1.2.2.2.2-14'!A1" display="1.2.2.2.2-14"/>
    <hyperlink ref="A172:B172" location="'1.2.2.2.2-15'!A1" display="1.2.2.2.2-15"/>
    <hyperlink ref="A173:B173" location="'1.2.2.2.2-16'!A1" display="1.2.2.2.2-16"/>
    <hyperlink ref="A178:B178" location="TABLA1!A1" display="Tabla 1"/>
    <hyperlink ref="A179:B179" location="TABLA2!A1" display="Tabla 2"/>
    <hyperlink ref="A180:B180" location="TABLA3!A1" display="Tabla 3"/>
    <hyperlink ref="A181:B181" location="'TABLA 4'!A1" display="Tabla 4"/>
    <hyperlink ref="A182:B182" location="TABLA5!A1" display="Tabla 5"/>
    <hyperlink ref="A183:B183" location="TABLA6!A1" display="Tabla 6"/>
    <hyperlink ref="A184:B184" location="TABLA7!A1" display="Tabla 7"/>
    <hyperlink ref="A185:B185" location="TABLA8!A1" display="Tabla 8"/>
    <hyperlink ref="A186:B186" location="TABLA9!A1" display="Tabla 9"/>
    <hyperlink ref="A187:B187" location="TABLA10!A1" display="Tabla 10"/>
    <hyperlink ref="A194" r:id="rId1" location="XV!A1" display="INDICE FINAL.xlsx - XV!A1"/>
    <hyperlink ref="A195" r:id="rId2" location="I!A1" display="INDICE FINAL.xlsx - I!A1"/>
    <hyperlink ref="A196" r:id="rId3" location="II!A1" display="INDICE FINAL.xlsx - II!A1"/>
    <hyperlink ref="A197" r:id="rId4" location="III!A1" display="INDICE FINAL.xlsx - III!A1"/>
    <hyperlink ref="A198" r:id="rId5" location="IV!A1" display="INDICE FINAL.xlsx - IV!A1"/>
    <hyperlink ref="A199" r:id="rId6" location="V!A1" display="INDICE FINAL.xlsx - V!A1"/>
    <hyperlink ref="A200" r:id="rId7" location="RM!A1" display="INDICE FINAL.xlsx - RM!A1"/>
    <hyperlink ref="A201" r:id="rId8" location="VI!A1" display="INDICE FINAL.xlsx - VI!A1"/>
    <hyperlink ref="A202" r:id="rId9" location="VII!A1" display="INDICE FINAL.xlsx - VII!A1"/>
    <hyperlink ref="A203" r:id="rId10" location="VIII!A1" display="INDICE FINAL.xlsx - VIII!A1"/>
    <hyperlink ref="A204" r:id="rId11" location="IX!A1" display="INDICE FINAL.xlsx - IX!A1"/>
    <hyperlink ref="A205" r:id="rId12" location="XIV!A1" display="INDICE FINAL.xlsx - XIV!A1"/>
    <hyperlink ref="A206" r:id="rId13" location="X!A1" display="INDICE FINAL.xlsx - X!A1"/>
    <hyperlink ref="A207" r:id="rId14" location="XI!A1" display="INDICE FINAL.xlsx - XI!A1"/>
    <hyperlink ref="A208" r:id="rId15" location="XII!A1" display="INDICE FINAL.xlsx - XII!A1"/>
    <hyperlink ref="B19" location="'1.2.1-01'!A2" display="Población total estimada al 30 de junio, de acuerdo a las proyecciones demográficas. 1960-2012"/>
    <hyperlink ref="B20" location="'1.2.1-02'!B2" display="Población total estimada al 30 de junio, de acuerdo a las proyecciones demográficas por área de residencia habitual y sexo, según grupos de edad. 2013 "/>
    <hyperlink ref="B24" location="'1.2.2-01'!A2" display="Nacidos vivos, defunciones generales, matrimonios, defunciones: menores de un año, menores de 28 días y fetales, según año de ocurrencia. 1974-2013"/>
    <hyperlink ref="B25" location="'1.2.2-02'!A2" display="Tasas de: natalidad, mortalidad, nupcialidad, mortalidad infantil, neonatal y mortinatalidad, según año de ocurrencia. 1974-2013"/>
    <hyperlink ref="B29" location="'1.2.2-03'!C2" display="Nacidos vivos, matrimonios, defunciones: generales, menores de un año y fetales, según región, provincia y circunscripción de ocurrencia. 2013"/>
    <hyperlink ref="B30" location="'1.2.2-04'!A1" display="Nacidos vivos, matrimonios, defunciones: generales, menores de un año y fetales, según región, provincia y comuna de residencia. 2013"/>
    <hyperlink ref="A27" location="'tabla resumen segun regiones'!A1" display="Tabla resumen: población, número de hechos vitales y tasas específicas, según región de residencia. 2013"/>
    <hyperlink ref="B37" location="'1.2.2.1-02'!B1" display="Nacidos vivos por año de ocurrencia e inscritos en 2013, según lugar de residencia habitual de la madre (región y provincia)."/>
    <hyperlink ref="B38" location="'1.2.2.1- 03'!B1" display="Nacidos vivos por mes de ocurrencia, según área y lugar de residencia   habitual de la madre (región y provincia). 2013"/>
    <hyperlink ref="B41" location="'1.2.2.1- 04'!B1" display="Nacidos vivos por orden de hijos tenidos, según estado civil, grupos de edad de la madre y sexo del nacido. 2013"/>
    <hyperlink ref="B42" location="'1.2.2.1-04 casada'!A1" display="Casada"/>
    <hyperlink ref="B43" location="'1.2.2.1-04 soltera'!A1" display="Soltera"/>
    <hyperlink ref="B44" location="'1.2.2.1-04 no espec'!A1" display="No especificada"/>
    <hyperlink ref="B39" location="'1.2.2.1-03 urbana'!A1" display="Urbana"/>
    <hyperlink ref="B40" location="'1.2.2.1-03 rural'!A1" display="Rural"/>
    <hyperlink ref="B45" location="'1.2.2.1-05'!B1" display="Nacidos vivos por grupos de edad del padre, según estado civil y grupos de edad de la madre. 2013"/>
    <hyperlink ref="B53" location="'1.2.2.1- 13'!B1" display="Nacidos vivos por grupos de edad de la madre, según sexo del nacido y lugar de residencia habitual de la madre (región y provincia). 2013"/>
    <hyperlink ref="B54" location="'1.2.2.1-13 hombres'!A1" display="Hombres"/>
    <hyperlink ref="B55" location="'1.2.2.1-13 mujeres'!A1" display="Mujeres"/>
    <hyperlink ref="B56" location="'1.2.2.1-13 indeter'!A1" display="Indeterminado"/>
    <hyperlink ref="B57" location="'1.2.2.1-14'!B1" display="Nacidos vivos por tipo de atención y local del parto, en número y porcentaje, según lugar de ocurrencia del parto, región y provincia. 2013"/>
    <hyperlink ref="B58" location="'1.2.2.1-14b'!B1" display="Nacidos vivos, por tipo de atención y local del parto, en número y porcentaje, según lugar de residencia habitual de la madre, región y provincia. 2013"/>
    <hyperlink ref="B59" location="'1.2.2.1- 17'!B1" display="Nacidos vivos por año de estudio aprobado del padre, según grupos de edad del padre. 2013"/>
    <hyperlink ref="B60" location="'1.2.2.1-18'!B1" display="Nacidos vivos, por tipo de parto, según lugar de residencia habitual de la madre (región y provincia). 2013"/>
    <hyperlink ref="B61" location="'1.2.2.1-36'!B1" display="Nacidos vivos por intervalo de peso al nacer, según sexo e intervalo de talla del nacido. 2013"/>
    <hyperlink ref="B62" location="'1.2.2.1-37'!B1" display="Nacidos vivos por grupos de edad de la madre, según condición de actividad y el gran grupo de ocupación de la madre. 2013"/>
    <hyperlink ref="B63" location="'1.2.2.1-38'!B1" display="Nacidos vivos por condición de actividad y categoría de ocupación de la madre, según área de residencia habitual y años de estudio aprobados de la madre. 2013"/>
    <hyperlink ref="B69" location="'1.2.2.4-01'!B1" display="Matrimonios por año de ocurrencia y tasas de nupcialidad, según lugar de residencia habitual del contrayente.2012-2013."/>
    <hyperlink ref="B70" location="'1.2.2.4-02'!B1" display="Matrimonios por área de residencia habitual y estado civil previo de la contrayente, según área de residencia habitual y estado civil previo del contrayente. 2012"/>
    <hyperlink ref="B73" location="'1.2.2.4-04 Urbana'!A1" display="Urbana"/>
    <hyperlink ref="B74" location="'1.2.2.4-04 Rural'!A1" display="Rural"/>
    <hyperlink ref="B76" location="'1.2.2.4-06'!B1" display="Matrimonios por estado civil previo del contrayente, según lugar de residencia habitual del contrayente (región y provincia). 2013"/>
    <hyperlink ref="B77" location="'1.2.2.4-06b'!B1" display="Matrimonios por estado civil previo de la contrayente, según lugar de residencia habitual de la contrayente (región y provincia). 2013"/>
    <hyperlink ref="B78" location="'1.2.2.4-07'!B1" display="Matrimonios por años de estudio aprobados de la contrayente, según área de residencia habitual y años de estudio aprobados del contrayente. 2013"/>
    <hyperlink ref="B79" location="'1.2.2.4-08'!B1" display="Matrimonios por sexo y estado civil previo de los contrayentes, según área de residencia habitual y grupos de edad de los  contrayentes. 2013"/>
    <hyperlink ref="B80" location="'1.2.2.4-09'!B1" display="Matrimonios por grupos de edad de la contrayente, según lugar de residencia habitual del contrayente (región y provincia). 2013"/>
    <hyperlink ref="B81" location="'1.2.2.4-10'!B1" display="Matrimonios, por grupos de edad del contrayente, según lugar de residencia habitual del contrayente (región y provincia). 2013"/>
    <hyperlink ref="B82" location="'1.2.2.4-13'!B1" display="Matrimonios por condición de actividad y grupos de ocupación del contrayente, según condición de actividad y años de estudios aprobados de la contrayente. 2013"/>
    <hyperlink ref="B83" location="'1.2.2.4-15'!B1" display="Matrimonios por lugar de residencia habitual (región) de la contrayente, según lugar de residencia habitual del contrayente (región y provincia). 2013"/>
    <hyperlink ref="B84" location="'1.2.2.4-16'!B1" display="Matrimonios por grupos de edad de la contrayente, según condición de   actividad y gran grupo de ocupación del contrayente. 2013"/>
    <hyperlink ref="B85" location="'1.2.2.4-17'!B1" display="Matrimonios por grupos de edad del contrayente, según condición de actividad y gran grupo de ocupación de la contrayente. 2013"/>
    <hyperlink ref="B86" location="'1.2.2.4-18'!B1" display="Matrimonios por condición de actividad y gran grupo de ocupación del contrayente, según condición de actividad y gran grupo de ocupación de la contrayente. 2013"/>
    <hyperlink ref="B96" location="'1.2.2.2.4-04 hombres'!A1" display="Hombres"/>
    <hyperlink ref="B97" location="'1.2.2.2.4-04 mujeres'!A1" display="Mujeres"/>
    <hyperlink ref="B98" location="'1.2.2.2.4-04 indeterminado'!A1" display="Indeterminado"/>
    <hyperlink ref="B104" location="'1.2.2.2.5-01'!B1" display="Defunciones de menores de un año por año de ocurrencia y tasas de mortalidad infantil, según lugar de residencia habitual de la madre (región y provincia). 2009-2013"/>
    <hyperlink ref="B106" location="'1.2.2.2.5-03'!B1" display="Defunciones de menores de un año por edad simple del fallecido, según sexo del fallecido y lugar de residencia habitual de la madre (región y provincia). 2012"/>
    <hyperlink ref="B107" location="'1.2.2.2.5-03 hombres'!A1" display="Hombres"/>
    <hyperlink ref="B108" location="'1.2.2.2.5-03 mujeres'!A1" display="Mujeres"/>
    <hyperlink ref="B109" location="'1.2.2.2.5-03 indeterminado'!A1" display="Indeterminado"/>
    <hyperlink ref="B111" location="'1.2.2.2.5-05'!B1" display="Defunciones de menores de un año por años de estudio aprobados de la madre, según condición de actividad y grupos de edad de la madre. 2012"/>
    <hyperlink ref="B112" location="'1.2.2.2.5-06'!B1" display="Defunciones de menores de un año por años de estudio aprobados del padre, según área de residencia habitual y años de estudio aprobados de la madre. 2012"/>
    <hyperlink ref="B113" location="'1.2.2.2.5-07'!B1" display="Defunciones de menores de un año por grupos de edad y estado civil de la madre, según sexo del fallecido y lugar de residencia habitual de la madre (región y provincia). 2012"/>
    <hyperlink ref="B114" location="'1.2.2.2.5-07 Hombres'!A1" display="Hombres"/>
    <hyperlink ref="B115" location="'1.2.2.2.5-07 Mujeres'!A1" display="Mujeres"/>
    <hyperlink ref="B116" location="'1.2.2.2.5-07 Indeterminado'!A1" display="Indeterminado"/>
    <hyperlink ref="B134" location="'1.2.2.2.6-5 Hombres'!A1" display="Hombres"/>
    <hyperlink ref="B135" location="'1.2.2.2.6-5 Mujeres'!A1" display="Mujeres"/>
    <hyperlink ref="B136" location="'1.2.2.2.6-5 Indeterminado'!A1" display="Indeterminado"/>
    <hyperlink ref="B133" location="'1.2.2.2.6-5'!B1" display="Defunciones por grupos de edad del fallecido, según sexo y lugar de residencia habitual del fallecido (región y provincia). 2013"/>
    <hyperlink ref="B146" location="'1.2.2.2.6-14 Hombres'!A1" display="Hombres"/>
    <hyperlink ref="B147" location="'1.2.2.2.6-14 Mujeres'!A1" display="Mujeres"/>
    <hyperlink ref="B148" location="'1.2.2.2.6-14 Indeterminado'!A1" display="Indeterminado"/>
    <hyperlink ref="B150" location="'1.2.2.2.6-20 Hombres'!A1" display="Hombres"/>
    <hyperlink ref="B151" location="'1.2.2.2.6-20 Mujeres'!A1" display="Mujeres"/>
    <hyperlink ref="B152" location="'1.2.2.2.6-20 Indeterminado'!A1" display="Indeterminados"/>
    <hyperlink ref="B149" location="'1.2.2.2.6-20'!B1" display="Defunciones por lugar de residencia habitual del fallecido (región), según grupos de causas de muerte y sexo. 2013"/>
    <hyperlink ref="B173" location="'1.2.2.2.2-16'!B1" display="Defunciones fetales por intervalo de peso del nonato, según condición de actividad y grupo de edad de la madre. 2013"/>
    <hyperlink ref="B178" location="TABLA1!A2" display="Chile, población total estimada al 30 de junio, de acuerdo a las proyecciones demográficas por sexo y área, según región. 2012"/>
    <hyperlink ref="B179" location="TABLA2!A2" display="Chile; población total estimada al 30 de junio, por sexo, nacidos vivos, matrimonios, defunciones: generales, menores de un año y fetales, según región, provincia y comuna. 2013"/>
    <hyperlink ref="B187" location="TABLA10!A2" display="Chile, defunciones, por región de residencia del fallecido, según grupos de causas de muerte. 2013"/>
    <hyperlink ref="A194:D194" location="XV!A1" display="XV REGIÓN DE ARICA Y PARINACOTA"/>
    <hyperlink ref="A193" location="PAIS!A1" display="PAÍS"/>
    <hyperlink ref="A195:D195" location="I!A1" display="I REGIÓN DE TARAPACÁ"/>
    <hyperlink ref="A196:D196" location="II!A1" display="II REGIÓN DE ANTOFAGASTA"/>
    <hyperlink ref="A197:D197" location="III!A1" display="III REGIÓN DE ATACAMA"/>
    <hyperlink ref="A198:D198" location="IV!A1" display="IV REGIÓN DE COQUIMBO"/>
    <hyperlink ref="A199:D199" location="V!A1" display="V REGIÓN DE VALPARAÍSO"/>
    <hyperlink ref="A200:D200" location="RM!A1" display="REGIÓN METROPOLITANA "/>
    <hyperlink ref="A201:D201" location="VI!A1" display="VI REGIÓN DE O' HIGGINS"/>
    <hyperlink ref="A202:D202" location="VII!A1" display="VII REGIÓN DEL MAULE"/>
    <hyperlink ref="A203:D203" location="VIII!A1" display="VIII REGIÓN DEL BIOBÍO"/>
    <hyperlink ref="A204:D204" location="IX!A1" display="IX REGIÓN DE LA ARAUCANÍA"/>
    <hyperlink ref="A205:D205" location="XIV!A1" display="XIV REGIÓN DE LOS RÍOS"/>
    <hyperlink ref="A206:D206" location="X!A1" display="X REGIÓN DE LOS LAGOS"/>
    <hyperlink ref="A207:D207" location="XI!A1" display="XI REGIÓN DE AYSÉN"/>
    <hyperlink ref="A208:D208" location="XII!A1" display="XII REGIÓN DE MAGALLANES Y ANTÁRTICA"/>
  </hyperlinks>
  <pageMargins left="0.75" right="0.75" top="1" bottom="1" header="0" footer="0"/>
  <pageSetup orientation="portrait" r:id="rId1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9" enableFormatConditionsCalculation="0">
    <tabColor theme="4" tint="-0.249977111117893"/>
  </sheetPr>
  <dimension ref="A1:R19"/>
  <sheetViews>
    <sheetView showGridLines="0" showRowColHeaders="0" zoomScaleNormal="100" zoomScaleSheetLayoutView="100" workbookViewId="0"/>
  </sheetViews>
  <sheetFormatPr baseColWidth="10" defaultColWidth="11.44140625" defaultRowHeight="12.6"/>
  <cols>
    <col min="1" max="1" width="32.88671875" style="495" customWidth="1"/>
    <col min="2" max="2" width="34.109375" style="495" bestFit="1" customWidth="1"/>
    <col min="3" max="3" width="8.44140625" style="495" customWidth="1"/>
    <col min="4" max="18" width="6.33203125" style="495" customWidth="1"/>
    <col min="19" max="19" width="11.44140625" style="495" customWidth="1"/>
    <col min="20" max="16384" width="11.44140625" style="495"/>
  </cols>
  <sheetData>
    <row r="1" spans="1:18" ht="13.2">
      <c r="A1" s="1459" t="s">
        <v>5197</v>
      </c>
    </row>
    <row r="2" spans="1:18" ht="17.399999999999999">
      <c r="A2" s="452" t="s">
        <v>57</v>
      </c>
      <c r="B2" s="545"/>
      <c r="C2" s="431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</row>
    <row r="3" spans="1:18" ht="16.2">
      <c r="A3" s="1548" t="s">
        <v>3959</v>
      </c>
      <c r="B3" s="1548"/>
      <c r="C3" s="1548"/>
      <c r="D3" s="1548"/>
      <c r="E3" s="1548"/>
      <c r="F3" s="1548"/>
      <c r="G3" s="1548"/>
      <c r="H3" s="1548"/>
      <c r="I3" s="1548"/>
      <c r="J3" s="1548"/>
      <c r="K3" s="1548"/>
      <c r="L3" s="1548"/>
      <c r="M3" s="1548"/>
      <c r="N3" s="1548"/>
      <c r="O3" s="1548"/>
      <c r="P3" s="1548"/>
      <c r="Q3" s="1548"/>
      <c r="R3" s="1548"/>
    </row>
    <row r="4" spans="1:18" ht="18" thickBot="1">
      <c r="A4" s="545"/>
      <c r="B4" s="545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1:18" ht="16.5" customHeight="1" thickBot="1">
      <c r="A5" s="1544" t="s">
        <v>203</v>
      </c>
      <c r="B5" s="1544" t="s">
        <v>204</v>
      </c>
      <c r="C5" s="1546" t="s">
        <v>191</v>
      </c>
      <c r="D5" s="1549" t="s">
        <v>197</v>
      </c>
      <c r="E5" s="1550"/>
      <c r="F5" s="1550"/>
      <c r="G5" s="1550"/>
      <c r="H5" s="1550"/>
      <c r="I5" s="1550"/>
      <c r="J5" s="1550"/>
      <c r="K5" s="1550"/>
      <c r="L5" s="1550"/>
      <c r="M5" s="1550"/>
      <c r="N5" s="1550"/>
      <c r="O5" s="1550"/>
      <c r="P5" s="1550"/>
      <c r="Q5" s="1550"/>
      <c r="R5" s="1551"/>
    </row>
    <row r="6" spans="1:18" ht="18.75" customHeight="1" thickBot="1">
      <c r="A6" s="1545"/>
      <c r="B6" s="1545"/>
      <c r="C6" s="1547"/>
      <c r="D6" s="548" t="s">
        <v>58</v>
      </c>
      <c r="E6" s="548" t="s">
        <v>59</v>
      </c>
      <c r="F6" s="548" t="s">
        <v>60</v>
      </c>
      <c r="G6" s="548" t="s">
        <v>61</v>
      </c>
      <c r="H6" s="548" t="s">
        <v>62</v>
      </c>
      <c r="I6" s="548" t="s">
        <v>63</v>
      </c>
      <c r="J6" s="548" t="s">
        <v>170</v>
      </c>
      <c r="K6" s="548" t="s">
        <v>64</v>
      </c>
      <c r="L6" s="548" t="s">
        <v>65</v>
      </c>
      <c r="M6" s="548" t="s">
        <v>66</v>
      </c>
      <c r="N6" s="548" t="s">
        <v>67</v>
      </c>
      <c r="O6" s="548" t="s">
        <v>68</v>
      </c>
      <c r="P6" s="548" t="s">
        <v>69</v>
      </c>
      <c r="Q6" s="548" t="s">
        <v>70</v>
      </c>
      <c r="R6" s="549" t="s">
        <v>71</v>
      </c>
    </row>
    <row r="7" spans="1:18" s="552" customFormat="1" ht="16.2">
      <c r="A7" s="550" t="s">
        <v>72</v>
      </c>
      <c r="B7" s="550" t="s">
        <v>1</v>
      </c>
      <c r="C7" s="551">
        <v>6.9669194851397087</v>
      </c>
      <c r="D7" s="551">
        <v>9.1012514220705345</v>
      </c>
      <c r="E7" s="551">
        <v>5.8519793459552494</v>
      </c>
      <c r="F7" s="551">
        <v>6.870074762578299</v>
      </c>
      <c r="G7" s="551">
        <v>8.0412371134020617</v>
      </c>
      <c r="H7" s="551">
        <v>7.9887630585549996</v>
      </c>
      <c r="I7" s="551">
        <v>6.7050631823261408</v>
      </c>
      <c r="J7" s="551">
        <v>6.7088442079641126</v>
      </c>
      <c r="K7" s="551">
        <v>6.0950498311506465</v>
      </c>
      <c r="L7" s="551">
        <v>6.0389988358556463</v>
      </c>
      <c r="M7" s="551">
        <v>7.8196173701791682</v>
      </c>
      <c r="N7" s="551">
        <v>6.8269976726144295</v>
      </c>
      <c r="O7" s="551">
        <v>8.8623248145094813</v>
      </c>
      <c r="P7" s="551">
        <v>8.0021339023739664</v>
      </c>
      <c r="Q7" s="551">
        <v>5.5248618784530388</v>
      </c>
      <c r="R7" s="551">
        <v>6.3600782778864975</v>
      </c>
    </row>
    <row r="8" spans="1:18" ht="14.4">
      <c r="A8" s="423" t="s">
        <v>73</v>
      </c>
      <c r="B8" s="423" t="s">
        <v>74</v>
      </c>
      <c r="C8" s="551">
        <v>6.9998600027999444E-2</v>
      </c>
      <c r="D8" s="553">
        <v>0.2844141069397042</v>
      </c>
      <c r="E8" s="553">
        <v>0</v>
      </c>
      <c r="F8" s="553">
        <v>0.2020610224287735</v>
      </c>
      <c r="G8" s="553">
        <v>0</v>
      </c>
      <c r="H8" s="553">
        <v>8.7788605039065923E-2</v>
      </c>
      <c r="I8" s="553">
        <v>0</v>
      </c>
      <c r="J8" s="553">
        <v>6.0349423160096963E-2</v>
      </c>
      <c r="K8" s="553">
        <v>0</v>
      </c>
      <c r="L8" s="553">
        <v>0.14551804423748546</v>
      </c>
      <c r="M8" s="553">
        <v>3.7959307622228967E-2</v>
      </c>
      <c r="N8" s="553">
        <v>7.7579519006982151E-2</v>
      </c>
      <c r="O8" s="553">
        <v>0.41220115416323166</v>
      </c>
      <c r="P8" s="553">
        <v>8.8912598915266289E-2</v>
      </c>
      <c r="Q8" s="553">
        <v>0</v>
      </c>
      <c r="R8" s="553">
        <v>0</v>
      </c>
    </row>
    <row r="9" spans="1:18" ht="14.4">
      <c r="A9" s="423" t="s">
        <v>75</v>
      </c>
      <c r="B9" s="423" t="s">
        <v>76</v>
      </c>
      <c r="C9" s="551">
        <v>0.22646605891411584</v>
      </c>
      <c r="D9" s="553">
        <v>0.56882821387940841</v>
      </c>
      <c r="E9" s="553">
        <v>0.51635111876075734</v>
      </c>
      <c r="F9" s="553">
        <v>0.30309153364316022</v>
      </c>
      <c r="G9" s="553">
        <v>0</v>
      </c>
      <c r="H9" s="553">
        <v>0.35115442015626369</v>
      </c>
      <c r="I9" s="553">
        <v>8.5962348491360779E-2</v>
      </c>
      <c r="J9" s="553">
        <v>0.22128121825368885</v>
      </c>
      <c r="K9" s="553">
        <v>8.2365538258792517E-2</v>
      </c>
      <c r="L9" s="553">
        <v>0.14551804423748546</v>
      </c>
      <c r="M9" s="553">
        <v>0.15183723048891587</v>
      </c>
      <c r="N9" s="553">
        <v>0.23273855702094648</v>
      </c>
      <c r="O9" s="553">
        <v>0.20610057708161583</v>
      </c>
      <c r="P9" s="553">
        <v>0.71130079132213031</v>
      </c>
      <c r="Q9" s="553">
        <v>0</v>
      </c>
      <c r="R9" s="553">
        <v>0</v>
      </c>
    </row>
    <row r="10" spans="1:18" ht="14.4">
      <c r="A10" s="423" t="s">
        <v>77</v>
      </c>
      <c r="B10" s="423" t="s">
        <v>78</v>
      </c>
      <c r="C10" s="551">
        <v>3.1005262247696224</v>
      </c>
      <c r="D10" s="553">
        <v>3.6973833902161548</v>
      </c>
      <c r="E10" s="553">
        <v>1.8932874354561102</v>
      </c>
      <c r="F10" s="553">
        <v>2.9298848252172154</v>
      </c>
      <c r="G10" s="553">
        <v>3.2989690721649483</v>
      </c>
      <c r="H10" s="553">
        <v>2.8092353612501095</v>
      </c>
      <c r="I10" s="553">
        <v>3.0086821971976274</v>
      </c>
      <c r="J10" s="553">
        <v>3.1784029530984399</v>
      </c>
      <c r="K10" s="553">
        <v>2.059138456469813</v>
      </c>
      <c r="L10" s="553">
        <v>3.0558789289871946</v>
      </c>
      <c r="M10" s="553">
        <v>3.9098086850895841</v>
      </c>
      <c r="N10" s="553">
        <v>3.2583397982932505</v>
      </c>
      <c r="O10" s="553">
        <v>2.2671063478977742</v>
      </c>
      <c r="P10" s="553">
        <v>3.2897661598648527</v>
      </c>
      <c r="Q10" s="553">
        <v>1.3812154696132597</v>
      </c>
      <c r="R10" s="553">
        <v>1.9569471624266144</v>
      </c>
    </row>
    <row r="11" spans="1:18" ht="14.4">
      <c r="A11" s="423" t="s">
        <v>171</v>
      </c>
      <c r="B11" s="423" t="s">
        <v>79</v>
      </c>
      <c r="C11" s="551">
        <v>0</v>
      </c>
      <c r="D11" s="553">
        <v>0</v>
      </c>
      <c r="E11" s="553">
        <v>0</v>
      </c>
      <c r="F11" s="553">
        <v>0</v>
      </c>
      <c r="G11" s="553">
        <v>0</v>
      </c>
      <c r="H11" s="553">
        <v>0</v>
      </c>
      <c r="I11" s="553">
        <v>0</v>
      </c>
      <c r="J11" s="553">
        <v>0</v>
      </c>
      <c r="K11" s="553">
        <v>0</v>
      </c>
      <c r="L11" s="553">
        <v>0</v>
      </c>
      <c r="M11" s="553">
        <v>0</v>
      </c>
      <c r="N11" s="553">
        <v>0</v>
      </c>
      <c r="O11" s="553">
        <v>0</v>
      </c>
      <c r="P11" s="553">
        <v>0</v>
      </c>
      <c r="Q11" s="553">
        <v>0</v>
      </c>
      <c r="R11" s="553">
        <v>0</v>
      </c>
    </row>
    <row r="12" spans="1:18" ht="14.4">
      <c r="A12" s="423" t="s">
        <v>80</v>
      </c>
      <c r="B12" s="423" t="s">
        <v>81</v>
      </c>
      <c r="C12" s="551">
        <v>9.4703988273175707E-2</v>
      </c>
      <c r="D12" s="553">
        <v>0</v>
      </c>
      <c r="E12" s="553">
        <v>0</v>
      </c>
      <c r="F12" s="553">
        <v>0.10103051121438675</v>
      </c>
      <c r="G12" s="553">
        <v>0</v>
      </c>
      <c r="H12" s="553">
        <v>8.7788605039065923E-2</v>
      </c>
      <c r="I12" s="553">
        <v>8.5962348491360779E-2</v>
      </c>
      <c r="J12" s="553">
        <v>9.0524134740145437E-2</v>
      </c>
      <c r="K12" s="553">
        <v>0</v>
      </c>
      <c r="L12" s="553">
        <v>0</v>
      </c>
      <c r="M12" s="553">
        <v>0.15183723048891587</v>
      </c>
      <c r="N12" s="553">
        <v>0.1551590380139643</v>
      </c>
      <c r="O12" s="553">
        <v>0.61830173124484744</v>
      </c>
      <c r="P12" s="553">
        <v>8.8912598915266289E-2</v>
      </c>
      <c r="Q12" s="553">
        <v>0</v>
      </c>
      <c r="R12" s="553">
        <v>0</v>
      </c>
    </row>
    <row r="13" spans="1:18" ht="14.4">
      <c r="A13" s="423" t="s">
        <v>82</v>
      </c>
      <c r="B13" s="423" t="s">
        <v>83</v>
      </c>
      <c r="C13" s="551">
        <v>8.6468858858116962E-2</v>
      </c>
      <c r="D13" s="553">
        <v>0</v>
      </c>
      <c r="E13" s="553">
        <v>0</v>
      </c>
      <c r="F13" s="553">
        <v>0</v>
      </c>
      <c r="G13" s="553">
        <v>0</v>
      </c>
      <c r="H13" s="553">
        <v>0</v>
      </c>
      <c r="I13" s="553">
        <v>0.25788704547408237</v>
      </c>
      <c r="J13" s="553">
        <v>7.040766035344645E-2</v>
      </c>
      <c r="K13" s="553">
        <v>0</v>
      </c>
      <c r="L13" s="553">
        <v>7.2759022118742731E-2</v>
      </c>
      <c r="M13" s="553">
        <v>0.22775584573337382</v>
      </c>
      <c r="N13" s="553">
        <v>0</v>
      </c>
      <c r="O13" s="553">
        <v>0.20610057708161583</v>
      </c>
      <c r="P13" s="553">
        <v>0</v>
      </c>
      <c r="Q13" s="553">
        <v>0</v>
      </c>
      <c r="R13" s="553">
        <v>0</v>
      </c>
    </row>
    <row r="14" spans="1:18" ht="20.399999999999999">
      <c r="A14" s="423" t="s">
        <v>84</v>
      </c>
      <c r="B14" s="423" t="s">
        <v>85</v>
      </c>
      <c r="C14" s="551">
        <v>2.7011224481392726</v>
      </c>
      <c r="D14" s="553">
        <v>3.981797497155859</v>
      </c>
      <c r="E14" s="553">
        <v>2.2375215146299485</v>
      </c>
      <c r="F14" s="553">
        <v>2.3237017579308952</v>
      </c>
      <c r="G14" s="553">
        <v>3.7113402061855671</v>
      </c>
      <c r="H14" s="553">
        <v>3.8626986217189008</v>
      </c>
      <c r="I14" s="553">
        <v>2.4929081062494629</v>
      </c>
      <c r="J14" s="553">
        <v>2.5045010611440239</v>
      </c>
      <c r="K14" s="553">
        <v>3.4593526068692859</v>
      </c>
      <c r="L14" s="553">
        <v>2.2555296856810245</v>
      </c>
      <c r="M14" s="553">
        <v>2.6951108411782569</v>
      </c>
      <c r="N14" s="553">
        <v>2.0946470131885184</v>
      </c>
      <c r="O14" s="553">
        <v>4.328112118713932</v>
      </c>
      <c r="P14" s="553">
        <v>2.9341157642037876</v>
      </c>
      <c r="Q14" s="553">
        <v>2.7624309392265194</v>
      </c>
      <c r="R14" s="553">
        <v>3.9138943248532287</v>
      </c>
    </row>
    <row r="15" spans="1:18" ht="14.4">
      <c r="A15" s="423" t="s">
        <v>172</v>
      </c>
      <c r="B15" s="423" t="s">
        <v>202</v>
      </c>
      <c r="C15" s="554">
        <v>0.68763330615740625</v>
      </c>
      <c r="D15" s="555">
        <v>0.56882821387940841</v>
      </c>
      <c r="E15" s="555">
        <v>1.2048192771084338</v>
      </c>
      <c r="F15" s="555">
        <v>1.0103051121438675</v>
      </c>
      <c r="G15" s="555">
        <v>1.0309278350515463</v>
      </c>
      <c r="H15" s="555">
        <v>0.79009744535159332</v>
      </c>
      <c r="I15" s="555">
        <v>0.7736611364222471</v>
      </c>
      <c r="J15" s="555">
        <v>0.58337775721427065</v>
      </c>
      <c r="K15" s="555">
        <v>0.49419322955275513</v>
      </c>
      <c r="L15" s="555">
        <v>0.36379511059371361</v>
      </c>
      <c r="M15" s="555">
        <v>0.64530822957789247</v>
      </c>
      <c r="N15" s="555">
        <v>1.008533747090768</v>
      </c>
      <c r="O15" s="555">
        <v>0.82440230832646333</v>
      </c>
      <c r="P15" s="555">
        <v>0.88912598915266294</v>
      </c>
      <c r="Q15" s="555">
        <v>1.3812154696132597</v>
      </c>
      <c r="R15" s="555">
        <v>0.48923679060665359</v>
      </c>
    </row>
    <row r="16" spans="1:18">
      <c r="A16" s="559" t="s">
        <v>188</v>
      </c>
      <c r="B16" s="556"/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</row>
    <row r="17" spans="1:18" ht="28.2" customHeight="1">
      <c r="A17" s="1543" t="s">
        <v>189</v>
      </c>
      <c r="B17" s="1543"/>
      <c r="C17" s="1543"/>
      <c r="D17" s="1543"/>
      <c r="E17" s="1543"/>
      <c r="F17" s="1543"/>
      <c r="G17" s="1543"/>
      <c r="H17" s="1543"/>
      <c r="I17" s="1543"/>
      <c r="J17" s="1543"/>
      <c r="K17" s="1543"/>
      <c r="L17" s="1543"/>
      <c r="M17" s="1543"/>
      <c r="N17" s="1543"/>
      <c r="O17" s="1543"/>
      <c r="P17" s="1543"/>
      <c r="Q17" s="1543"/>
      <c r="R17" s="1543"/>
    </row>
    <row r="18" spans="1:18">
      <c r="A18" s="507" t="s">
        <v>4009</v>
      </c>
      <c r="B18" s="557"/>
      <c r="C18" s="558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</row>
    <row r="19" spans="1:18">
      <c r="D19" s="503"/>
      <c r="E19" s="503"/>
      <c r="F19" s="503"/>
      <c r="G19" s="503"/>
      <c r="H19" s="503"/>
      <c r="I19" s="503"/>
      <c r="J19" s="503"/>
      <c r="K19" s="503"/>
      <c r="L19" s="503"/>
      <c r="M19" s="503"/>
      <c r="N19" s="503"/>
      <c r="O19" s="503"/>
      <c r="P19" s="503"/>
      <c r="Q19" s="503"/>
      <c r="R19" s="503"/>
    </row>
  </sheetData>
  <mergeCells count="6">
    <mergeCell ref="A17:R17"/>
    <mergeCell ref="A5:A6"/>
    <mergeCell ref="B5:B6"/>
    <mergeCell ref="C5:C6"/>
    <mergeCell ref="A3:R3"/>
    <mergeCell ref="D5:R5"/>
  </mergeCells>
  <phoneticPr fontId="23" type="noConversion"/>
  <hyperlinks>
    <hyperlink ref="A1" location="Indice!A2" display="Volver"/>
  </hyperlinks>
  <pageMargins left="0.75" right="0.75" top="1" bottom="1" header="0" footer="0"/>
  <pageSetup scale="65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80">
    <outlinePr summaryBelow="0" summaryRight="0"/>
  </sheetPr>
  <dimension ref="A1:N97"/>
  <sheetViews>
    <sheetView showGridLines="0" showRowColHeaders="0" view="pageBreakPreview" zoomScaleNormal="125" zoomScaleSheetLayoutView="100" workbookViewId="0"/>
  </sheetViews>
  <sheetFormatPr baseColWidth="10" defaultColWidth="8.88671875" defaultRowHeight="13.2"/>
  <cols>
    <col min="1" max="1" width="20.6640625" style="35" bestFit="1" customWidth="1"/>
    <col min="2" max="2" width="5.109375" style="35" bestFit="1" customWidth="1"/>
    <col min="3" max="3" width="5.6640625" style="35" bestFit="1" customWidth="1"/>
    <col min="4" max="4" width="7.33203125" style="35" bestFit="1" customWidth="1"/>
    <col min="5" max="5" width="5.6640625" style="35" bestFit="1" customWidth="1"/>
    <col min="6" max="6" width="4.6640625" style="35" bestFit="1" customWidth="1"/>
    <col min="7" max="7" width="5.33203125" style="35" bestFit="1" customWidth="1"/>
    <col min="8" max="8" width="5.44140625" style="35" bestFit="1" customWidth="1"/>
    <col min="9" max="9" width="4.88671875" style="35" bestFit="1" customWidth="1"/>
    <col min="10" max="10" width="6.6640625" style="35" bestFit="1" customWidth="1"/>
    <col min="11" max="11" width="10.33203125" style="35" bestFit="1" customWidth="1"/>
    <col min="12" max="12" width="7.5546875" style="35" bestFit="1" customWidth="1"/>
    <col min="13" max="13" width="9.6640625" style="35" bestFit="1" customWidth="1"/>
    <col min="14" max="14" width="9.109375" style="35" bestFit="1" customWidth="1"/>
    <col min="15" max="256" width="8.88671875" style="35"/>
    <col min="257" max="257" width="20.6640625" style="35" bestFit="1" customWidth="1"/>
    <col min="258" max="258" width="5.109375" style="35" bestFit="1" customWidth="1"/>
    <col min="259" max="259" width="5.6640625" style="35" bestFit="1" customWidth="1"/>
    <col min="260" max="260" width="7.33203125" style="35" bestFit="1" customWidth="1"/>
    <col min="261" max="261" width="5.6640625" style="35" bestFit="1" customWidth="1"/>
    <col min="262" max="262" width="4.6640625" style="35" bestFit="1" customWidth="1"/>
    <col min="263" max="263" width="5.33203125" style="35" bestFit="1" customWidth="1"/>
    <col min="264" max="264" width="5.44140625" style="35" bestFit="1" customWidth="1"/>
    <col min="265" max="265" width="4.88671875" style="35" bestFit="1" customWidth="1"/>
    <col min="266" max="266" width="6.6640625" style="35" bestFit="1" customWidth="1"/>
    <col min="267" max="267" width="10.33203125" style="35" bestFit="1" customWidth="1"/>
    <col min="268" max="268" width="7.5546875" style="35" bestFit="1" customWidth="1"/>
    <col min="269" max="269" width="9.6640625" style="35" bestFit="1" customWidth="1"/>
    <col min="270" max="270" width="9.109375" style="35" bestFit="1" customWidth="1"/>
    <col min="271" max="512" width="8.88671875" style="35"/>
    <col min="513" max="513" width="20.6640625" style="35" bestFit="1" customWidth="1"/>
    <col min="514" max="514" width="5.109375" style="35" bestFit="1" customWidth="1"/>
    <col min="515" max="515" width="5.6640625" style="35" bestFit="1" customWidth="1"/>
    <col min="516" max="516" width="7.33203125" style="35" bestFit="1" customWidth="1"/>
    <col min="517" max="517" width="5.6640625" style="35" bestFit="1" customWidth="1"/>
    <col min="518" max="518" width="4.6640625" style="35" bestFit="1" customWidth="1"/>
    <col min="519" max="519" width="5.33203125" style="35" bestFit="1" customWidth="1"/>
    <col min="520" max="520" width="5.44140625" style="35" bestFit="1" customWidth="1"/>
    <col min="521" max="521" width="4.88671875" style="35" bestFit="1" customWidth="1"/>
    <col min="522" max="522" width="6.6640625" style="35" bestFit="1" customWidth="1"/>
    <col min="523" max="523" width="10.33203125" style="35" bestFit="1" customWidth="1"/>
    <col min="524" max="524" width="7.5546875" style="35" bestFit="1" customWidth="1"/>
    <col min="525" max="525" width="9.6640625" style="35" bestFit="1" customWidth="1"/>
    <col min="526" max="526" width="9.109375" style="35" bestFit="1" customWidth="1"/>
    <col min="527" max="768" width="8.88671875" style="35"/>
    <col min="769" max="769" width="20.6640625" style="35" bestFit="1" customWidth="1"/>
    <col min="770" max="770" width="5.109375" style="35" bestFit="1" customWidth="1"/>
    <col min="771" max="771" width="5.6640625" style="35" bestFit="1" customWidth="1"/>
    <col min="772" max="772" width="7.33203125" style="35" bestFit="1" customWidth="1"/>
    <col min="773" max="773" width="5.6640625" style="35" bestFit="1" customWidth="1"/>
    <col min="774" max="774" width="4.6640625" style="35" bestFit="1" customWidth="1"/>
    <col min="775" max="775" width="5.33203125" style="35" bestFit="1" customWidth="1"/>
    <col min="776" max="776" width="5.44140625" style="35" bestFit="1" customWidth="1"/>
    <col min="777" max="777" width="4.88671875" style="35" bestFit="1" customWidth="1"/>
    <col min="778" max="778" width="6.6640625" style="35" bestFit="1" customWidth="1"/>
    <col min="779" max="779" width="10.33203125" style="35" bestFit="1" customWidth="1"/>
    <col min="780" max="780" width="7.5546875" style="35" bestFit="1" customWidth="1"/>
    <col min="781" max="781" width="9.6640625" style="35" bestFit="1" customWidth="1"/>
    <col min="782" max="782" width="9.109375" style="35" bestFit="1" customWidth="1"/>
    <col min="783" max="1024" width="8.88671875" style="35"/>
    <col min="1025" max="1025" width="20.6640625" style="35" bestFit="1" customWidth="1"/>
    <col min="1026" max="1026" width="5.109375" style="35" bestFit="1" customWidth="1"/>
    <col min="1027" max="1027" width="5.6640625" style="35" bestFit="1" customWidth="1"/>
    <col min="1028" max="1028" width="7.33203125" style="35" bestFit="1" customWidth="1"/>
    <col min="1029" max="1029" width="5.6640625" style="35" bestFit="1" customWidth="1"/>
    <col min="1030" max="1030" width="4.6640625" style="35" bestFit="1" customWidth="1"/>
    <col min="1031" max="1031" width="5.33203125" style="35" bestFit="1" customWidth="1"/>
    <col min="1032" max="1032" width="5.44140625" style="35" bestFit="1" customWidth="1"/>
    <col min="1033" max="1033" width="4.88671875" style="35" bestFit="1" customWidth="1"/>
    <col min="1034" max="1034" width="6.6640625" style="35" bestFit="1" customWidth="1"/>
    <col min="1035" max="1035" width="10.33203125" style="35" bestFit="1" customWidth="1"/>
    <col min="1036" max="1036" width="7.5546875" style="35" bestFit="1" customWidth="1"/>
    <col min="1037" max="1037" width="9.6640625" style="35" bestFit="1" customWidth="1"/>
    <col min="1038" max="1038" width="9.109375" style="35" bestFit="1" customWidth="1"/>
    <col min="1039" max="1280" width="8.88671875" style="35"/>
    <col min="1281" max="1281" width="20.6640625" style="35" bestFit="1" customWidth="1"/>
    <col min="1282" max="1282" width="5.109375" style="35" bestFit="1" customWidth="1"/>
    <col min="1283" max="1283" width="5.6640625" style="35" bestFit="1" customWidth="1"/>
    <col min="1284" max="1284" width="7.33203125" style="35" bestFit="1" customWidth="1"/>
    <col min="1285" max="1285" width="5.6640625" style="35" bestFit="1" customWidth="1"/>
    <col min="1286" max="1286" width="4.6640625" style="35" bestFit="1" customWidth="1"/>
    <col min="1287" max="1287" width="5.33203125" style="35" bestFit="1" customWidth="1"/>
    <col min="1288" max="1288" width="5.44140625" style="35" bestFit="1" customWidth="1"/>
    <col min="1289" max="1289" width="4.88671875" style="35" bestFit="1" customWidth="1"/>
    <col min="1290" max="1290" width="6.6640625" style="35" bestFit="1" customWidth="1"/>
    <col min="1291" max="1291" width="10.33203125" style="35" bestFit="1" customWidth="1"/>
    <col min="1292" max="1292" width="7.5546875" style="35" bestFit="1" customWidth="1"/>
    <col min="1293" max="1293" width="9.6640625" style="35" bestFit="1" customWidth="1"/>
    <col min="1294" max="1294" width="9.109375" style="35" bestFit="1" customWidth="1"/>
    <col min="1295" max="1536" width="8.88671875" style="35"/>
    <col min="1537" max="1537" width="20.6640625" style="35" bestFit="1" customWidth="1"/>
    <col min="1538" max="1538" width="5.109375" style="35" bestFit="1" customWidth="1"/>
    <col min="1539" max="1539" width="5.6640625" style="35" bestFit="1" customWidth="1"/>
    <col min="1540" max="1540" width="7.33203125" style="35" bestFit="1" customWidth="1"/>
    <col min="1541" max="1541" width="5.6640625" style="35" bestFit="1" customWidth="1"/>
    <col min="1542" max="1542" width="4.6640625" style="35" bestFit="1" customWidth="1"/>
    <col min="1543" max="1543" width="5.33203125" style="35" bestFit="1" customWidth="1"/>
    <col min="1544" max="1544" width="5.44140625" style="35" bestFit="1" customWidth="1"/>
    <col min="1545" max="1545" width="4.88671875" style="35" bestFit="1" customWidth="1"/>
    <col min="1546" max="1546" width="6.6640625" style="35" bestFit="1" customWidth="1"/>
    <col min="1547" max="1547" width="10.33203125" style="35" bestFit="1" customWidth="1"/>
    <col min="1548" max="1548" width="7.5546875" style="35" bestFit="1" customWidth="1"/>
    <col min="1549" max="1549" width="9.6640625" style="35" bestFit="1" customWidth="1"/>
    <col min="1550" max="1550" width="9.109375" style="35" bestFit="1" customWidth="1"/>
    <col min="1551" max="1792" width="8.88671875" style="35"/>
    <col min="1793" max="1793" width="20.6640625" style="35" bestFit="1" customWidth="1"/>
    <col min="1794" max="1794" width="5.109375" style="35" bestFit="1" customWidth="1"/>
    <col min="1795" max="1795" width="5.6640625" style="35" bestFit="1" customWidth="1"/>
    <col min="1796" max="1796" width="7.33203125" style="35" bestFit="1" customWidth="1"/>
    <col min="1797" max="1797" width="5.6640625" style="35" bestFit="1" customWidth="1"/>
    <col min="1798" max="1798" width="4.6640625" style="35" bestFit="1" customWidth="1"/>
    <col min="1799" max="1799" width="5.33203125" style="35" bestFit="1" customWidth="1"/>
    <col min="1800" max="1800" width="5.44140625" style="35" bestFit="1" customWidth="1"/>
    <col min="1801" max="1801" width="4.88671875" style="35" bestFit="1" customWidth="1"/>
    <col min="1802" max="1802" width="6.6640625" style="35" bestFit="1" customWidth="1"/>
    <col min="1803" max="1803" width="10.33203125" style="35" bestFit="1" customWidth="1"/>
    <col min="1804" max="1804" width="7.5546875" style="35" bestFit="1" customWidth="1"/>
    <col min="1805" max="1805" width="9.6640625" style="35" bestFit="1" customWidth="1"/>
    <col min="1806" max="1806" width="9.109375" style="35" bestFit="1" customWidth="1"/>
    <col min="1807" max="2048" width="8.88671875" style="35"/>
    <col min="2049" max="2049" width="20.6640625" style="35" bestFit="1" customWidth="1"/>
    <col min="2050" max="2050" width="5.109375" style="35" bestFit="1" customWidth="1"/>
    <col min="2051" max="2051" width="5.6640625" style="35" bestFit="1" customWidth="1"/>
    <col min="2052" max="2052" width="7.33203125" style="35" bestFit="1" customWidth="1"/>
    <col min="2053" max="2053" width="5.6640625" style="35" bestFit="1" customWidth="1"/>
    <col min="2054" max="2054" width="4.6640625" style="35" bestFit="1" customWidth="1"/>
    <col min="2055" max="2055" width="5.33203125" style="35" bestFit="1" customWidth="1"/>
    <col min="2056" max="2056" width="5.44140625" style="35" bestFit="1" customWidth="1"/>
    <col min="2057" max="2057" width="4.88671875" style="35" bestFit="1" customWidth="1"/>
    <col min="2058" max="2058" width="6.6640625" style="35" bestFit="1" customWidth="1"/>
    <col min="2059" max="2059" width="10.33203125" style="35" bestFit="1" customWidth="1"/>
    <col min="2060" max="2060" width="7.5546875" style="35" bestFit="1" customWidth="1"/>
    <col min="2061" max="2061" width="9.6640625" style="35" bestFit="1" customWidth="1"/>
    <col min="2062" max="2062" width="9.109375" style="35" bestFit="1" customWidth="1"/>
    <col min="2063" max="2304" width="8.88671875" style="35"/>
    <col min="2305" max="2305" width="20.6640625" style="35" bestFit="1" customWidth="1"/>
    <col min="2306" max="2306" width="5.109375" style="35" bestFit="1" customWidth="1"/>
    <col min="2307" max="2307" width="5.6640625" style="35" bestFit="1" customWidth="1"/>
    <col min="2308" max="2308" width="7.33203125" style="35" bestFit="1" customWidth="1"/>
    <col min="2309" max="2309" width="5.6640625" style="35" bestFit="1" customWidth="1"/>
    <col min="2310" max="2310" width="4.6640625" style="35" bestFit="1" customWidth="1"/>
    <col min="2311" max="2311" width="5.33203125" style="35" bestFit="1" customWidth="1"/>
    <col min="2312" max="2312" width="5.44140625" style="35" bestFit="1" customWidth="1"/>
    <col min="2313" max="2313" width="4.88671875" style="35" bestFit="1" customWidth="1"/>
    <col min="2314" max="2314" width="6.6640625" style="35" bestFit="1" customWidth="1"/>
    <col min="2315" max="2315" width="10.33203125" style="35" bestFit="1" customWidth="1"/>
    <col min="2316" max="2316" width="7.5546875" style="35" bestFit="1" customWidth="1"/>
    <col min="2317" max="2317" width="9.6640625" style="35" bestFit="1" customWidth="1"/>
    <col min="2318" max="2318" width="9.109375" style="35" bestFit="1" customWidth="1"/>
    <col min="2319" max="2560" width="8.88671875" style="35"/>
    <col min="2561" max="2561" width="20.6640625" style="35" bestFit="1" customWidth="1"/>
    <col min="2562" max="2562" width="5.109375" style="35" bestFit="1" customWidth="1"/>
    <col min="2563" max="2563" width="5.6640625" style="35" bestFit="1" customWidth="1"/>
    <col min="2564" max="2564" width="7.33203125" style="35" bestFit="1" customWidth="1"/>
    <col min="2565" max="2565" width="5.6640625" style="35" bestFit="1" customWidth="1"/>
    <col min="2566" max="2566" width="4.6640625" style="35" bestFit="1" customWidth="1"/>
    <col min="2567" max="2567" width="5.33203125" style="35" bestFit="1" customWidth="1"/>
    <col min="2568" max="2568" width="5.44140625" style="35" bestFit="1" customWidth="1"/>
    <col min="2569" max="2569" width="4.88671875" style="35" bestFit="1" customWidth="1"/>
    <col min="2570" max="2570" width="6.6640625" style="35" bestFit="1" customWidth="1"/>
    <col min="2571" max="2571" width="10.33203125" style="35" bestFit="1" customWidth="1"/>
    <col min="2572" max="2572" width="7.5546875" style="35" bestFit="1" customWidth="1"/>
    <col min="2573" max="2573" width="9.6640625" style="35" bestFit="1" customWidth="1"/>
    <col min="2574" max="2574" width="9.109375" style="35" bestFit="1" customWidth="1"/>
    <col min="2575" max="2816" width="8.88671875" style="35"/>
    <col min="2817" max="2817" width="20.6640625" style="35" bestFit="1" customWidth="1"/>
    <col min="2818" max="2818" width="5.109375" style="35" bestFit="1" customWidth="1"/>
    <col min="2819" max="2819" width="5.6640625" style="35" bestFit="1" customWidth="1"/>
    <col min="2820" max="2820" width="7.33203125" style="35" bestFit="1" customWidth="1"/>
    <col min="2821" max="2821" width="5.6640625" style="35" bestFit="1" customWidth="1"/>
    <col min="2822" max="2822" width="4.6640625" style="35" bestFit="1" customWidth="1"/>
    <col min="2823" max="2823" width="5.33203125" style="35" bestFit="1" customWidth="1"/>
    <col min="2824" max="2824" width="5.44140625" style="35" bestFit="1" customWidth="1"/>
    <col min="2825" max="2825" width="4.88671875" style="35" bestFit="1" customWidth="1"/>
    <col min="2826" max="2826" width="6.6640625" style="35" bestFit="1" customWidth="1"/>
    <col min="2827" max="2827" width="10.33203125" style="35" bestFit="1" customWidth="1"/>
    <col min="2828" max="2828" width="7.5546875" style="35" bestFit="1" customWidth="1"/>
    <col min="2829" max="2829" width="9.6640625" style="35" bestFit="1" customWidth="1"/>
    <col min="2830" max="2830" width="9.109375" style="35" bestFit="1" customWidth="1"/>
    <col min="2831" max="3072" width="8.88671875" style="35"/>
    <col min="3073" max="3073" width="20.6640625" style="35" bestFit="1" customWidth="1"/>
    <col min="3074" max="3074" width="5.109375" style="35" bestFit="1" customWidth="1"/>
    <col min="3075" max="3075" width="5.6640625" style="35" bestFit="1" customWidth="1"/>
    <col min="3076" max="3076" width="7.33203125" style="35" bestFit="1" customWidth="1"/>
    <col min="3077" max="3077" width="5.6640625" style="35" bestFit="1" customWidth="1"/>
    <col min="3078" max="3078" width="4.6640625" style="35" bestFit="1" customWidth="1"/>
    <col min="3079" max="3079" width="5.33203125" style="35" bestFit="1" customWidth="1"/>
    <col min="3080" max="3080" width="5.44140625" style="35" bestFit="1" customWidth="1"/>
    <col min="3081" max="3081" width="4.88671875" style="35" bestFit="1" customWidth="1"/>
    <col min="3082" max="3082" width="6.6640625" style="35" bestFit="1" customWidth="1"/>
    <col min="3083" max="3083" width="10.33203125" style="35" bestFit="1" customWidth="1"/>
    <col min="3084" max="3084" width="7.5546875" style="35" bestFit="1" customWidth="1"/>
    <col min="3085" max="3085" width="9.6640625" style="35" bestFit="1" customWidth="1"/>
    <col min="3086" max="3086" width="9.109375" style="35" bestFit="1" customWidth="1"/>
    <col min="3087" max="3328" width="8.88671875" style="35"/>
    <col min="3329" max="3329" width="20.6640625" style="35" bestFit="1" customWidth="1"/>
    <col min="3330" max="3330" width="5.109375" style="35" bestFit="1" customWidth="1"/>
    <col min="3331" max="3331" width="5.6640625" style="35" bestFit="1" customWidth="1"/>
    <col min="3332" max="3332" width="7.33203125" style="35" bestFit="1" customWidth="1"/>
    <col min="3333" max="3333" width="5.6640625" style="35" bestFit="1" customWidth="1"/>
    <col min="3334" max="3334" width="4.6640625" style="35" bestFit="1" customWidth="1"/>
    <col min="3335" max="3335" width="5.33203125" style="35" bestFit="1" customWidth="1"/>
    <col min="3336" max="3336" width="5.44140625" style="35" bestFit="1" customWidth="1"/>
    <col min="3337" max="3337" width="4.88671875" style="35" bestFit="1" customWidth="1"/>
    <col min="3338" max="3338" width="6.6640625" style="35" bestFit="1" customWidth="1"/>
    <col min="3339" max="3339" width="10.33203125" style="35" bestFit="1" customWidth="1"/>
    <col min="3340" max="3340" width="7.5546875" style="35" bestFit="1" customWidth="1"/>
    <col min="3341" max="3341" width="9.6640625" style="35" bestFit="1" customWidth="1"/>
    <col min="3342" max="3342" width="9.109375" style="35" bestFit="1" customWidth="1"/>
    <col min="3343" max="3584" width="8.88671875" style="35"/>
    <col min="3585" max="3585" width="20.6640625" style="35" bestFit="1" customWidth="1"/>
    <col min="3586" max="3586" width="5.109375" style="35" bestFit="1" customWidth="1"/>
    <col min="3587" max="3587" width="5.6640625" style="35" bestFit="1" customWidth="1"/>
    <col min="3588" max="3588" width="7.33203125" style="35" bestFit="1" customWidth="1"/>
    <col min="3589" max="3589" width="5.6640625" style="35" bestFit="1" customWidth="1"/>
    <col min="3590" max="3590" width="4.6640625" style="35" bestFit="1" customWidth="1"/>
    <col min="3591" max="3591" width="5.33203125" style="35" bestFit="1" customWidth="1"/>
    <col min="3592" max="3592" width="5.44140625" style="35" bestFit="1" customWidth="1"/>
    <col min="3593" max="3593" width="4.88671875" style="35" bestFit="1" customWidth="1"/>
    <col min="3594" max="3594" width="6.6640625" style="35" bestFit="1" customWidth="1"/>
    <col min="3595" max="3595" width="10.33203125" style="35" bestFit="1" customWidth="1"/>
    <col min="3596" max="3596" width="7.5546875" style="35" bestFit="1" customWidth="1"/>
    <col min="3597" max="3597" width="9.6640625" style="35" bestFit="1" customWidth="1"/>
    <col min="3598" max="3598" width="9.109375" style="35" bestFit="1" customWidth="1"/>
    <col min="3599" max="3840" width="8.88671875" style="35"/>
    <col min="3841" max="3841" width="20.6640625" style="35" bestFit="1" customWidth="1"/>
    <col min="3842" max="3842" width="5.109375" style="35" bestFit="1" customWidth="1"/>
    <col min="3843" max="3843" width="5.6640625" style="35" bestFit="1" customWidth="1"/>
    <col min="3844" max="3844" width="7.33203125" style="35" bestFit="1" customWidth="1"/>
    <col min="3845" max="3845" width="5.6640625" style="35" bestFit="1" customWidth="1"/>
    <col min="3846" max="3846" width="4.6640625" style="35" bestFit="1" customWidth="1"/>
    <col min="3847" max="3847" width="5.33203125" style="35" bestFit="1" customWidth="1"/>
    <col min="3848" max="3848" width="5.44140625" style="35" bestFit="1" customWidth="1"/>
    <col min="3849" max="3849" width="4.88671875" style="35" bestFit="1" customWidth="1"/>
    <col min="3850" max="3850" width="6.6640625" style="35" bestFit="1" customWidth="1"/>
    <col min="3851" max="3851" width="10.33203125" style="35" bestFit="1" customWidth="1"/>
    <col min="3852" max="3852" width="7.5546875" style="35" bestFit="1" customWidth="1"/>
    <col min="3853" max="3853" width="9.6640625" style="35" bestFit="1" customWidth="1"/>
    <col min="3854" max="3854" width="9.109375" style="35" bestFit="1" customWidth="1"/>
    <col min="3855" max="4096" width="8.88671875" style="35"/>
    <col min="4097" max="4097" width="20.6640625" style="35" bestFit="1" customWidth="1"/>
    <col min="4098" max="4098" width="5.109375" style="35" bestFit="1" customWidth="1"/>
    <col min="4099" max="4099" width="5.6640625" style="35" bestFit="1" customWidth="1"/>
    <col min="4100" max="4100" width="7.33203125" style="35" bestFit="1" customWidth="1"/>
    <col min="4101" max="4101" width="5.6640625" style="35" bestFit="1" customWidth="1"/>
    <col min="4102" max="4102" width="4.6640625" style="35" bestFit="1" customWidth="1"/>
    <col min="4103" max="4103" width="5.33203125" style="35" bestFit="1" customWidth="1"/>
    <col min="4104" max="4104" width="5.44140625" style="35" bestFit="1" customWidth="1"/>
    <col min="4105" max="4105" width="4.88671875" style="35" bestFit="1" customWidth="1"/>
    <col min="4106" max="4106" width="6.6640625" style="35" bestFit="1" customWidth="1"/>
    <col min="4107" max="4107" width="10.33203125" style="35" bestFit="1" customWidth="1"/>
    <col min="4108" max="4108" width="7.5546875" style="35" bestFit="1" customWidth="1"/>
    <col min="4109" max="4109" width="9.6640625" style="35" bestFit="1" customWidth="1"/>
    <col min="4110" max="4110" width="9.109375" style="35" bestFit="1" customWidth="1"/>
    <col min="4111" max="4352" width="8.88671875" style="35"/>
    <col min="4353" max="4353" width="20.6640625" style="35" bestFit="1" customWidth="1"/>
    <col min="4354" max="4354" width="5.109375" style="35" bestFit="1" customWidth="1"/>
    <col min="4355" max="4355" width="5.6640625" style="35" bestFit="1" customWidth="1"/>
    <col min="4356" max="4356" width="7.33203125" style="35" bestFit="1" customWidth="1"/>
    <col min="4357" max="4357" width="5.6640625" style="35" bestFit="1" customWidth="1"/>
    <col min="4358" max="4358" width="4.6640625" style="35" bestFit="1" customWidth="1"/>
    <col min="4359" max="4359" width="5.33203125" style="35" bestFit="1" customWidth="1"/>
    <col min="4360" max="4360" width="5.44140625" style="35" bestFit="1" customWidth="1"/>
    <col min="4361" max="4361" width="4.88671875" style="35" bestFit="1" customWidth="1"/>
    <col min="4362" max="4362" width="6.6640625" style="35" bestFit="1" customWidth="1"/>
    <col min="4363" max="4363" width="10.33203125" style="35" bestFit="1" customWidth="1"/>
    <col min="4364" max="4364" width="7.5546875" style="35" bestFit="1" customWidth="1"/>
    <col min="4365" max="4365" width="9.6640625" style="35" bestFit="1" customWidth="1"/>
    <col min="4366" max="4366" width="9.109375" style="35" bestFit="1" customWidth="1"/>
    <col min="4367" max="4608" width="8.88671875" style="35"/>
    <col min="4609" max="4609" width="20.6640625" style="35" bestFit="1" customWidth="1"/>
    <col min="4610" max="4610" width="5.109375" style="35" bestFit="1" customWidth="1"/>
    <col min="4611" max="4611" width="5.6640625" style="35" bestFit="1" customWidth="1"/>
    <col min="4612" max="4612" width="7.33203125" style="35" bestFit="1" customWidth="1"/>
    <col min="4613" max="4613" width="5.6640625" style="35" bestFit="1" customWidth="1"/>
    <col min="4614" max="4614" width="4.6640625" style="35" bestFit="1" customWidth="1"/>
    <col min="4615" max="4615" width="5.33203125" style="35" bestFit="1" customWidth="1"/>
    <col min="4616" max="4616" width="5.44140625" style="35" bestFit="1" customWidth="1"/>
    <col min="4617" max="4617" width="4.88671875" style="35" bestFit="1" customWidth="1"/>
    <col min="4618" max="4618" width="6.6640625" style="35" bestFit="1" customWidth="1"/>
    <col min="4619" max="4619" width="10.33203125" style="35" bestFit="1" customWidth="1"/>
    <col min="4620" max="4620" width="7.5546875" style="35" bestFit="1" customWidth="1"/>
    <col min="4621" max="4621" width="9.6640625" style="35" bestFit="1" customWidth="1"/>
    <col min="4622" max="4622" width="9.109375" style="35" bestFit="1" customWidth="1"/>
    <col min="4623" max="4864" width="8.88671875" style="35"/>
    <col min="4865" max="4865" width="20.6640625" style="35" bestFit="1" customWidth="1"/>
    <col min="4866" max="4866" width="5.109375" style="35" bestFit="1" customWidth="1"/>
    <col min="4867" max="4867" width="5.6640625" style="35" bestFit="1" customWidth="1"/>
    <col min="4868" max="4868" width="7.33203125" style="35" bestFit="1" customWidth="1"/>
    <col min="4869" max="4869" width="5.6640625" style="35" bestFit="1" customWidth="1"/>
    <col min="4870" max="4870" width="4.6640625" style="35" bestFit="1" customWidth="1"/>
    <col min="4871" max="4871" width="5.33203125" style="35" bestFit="1" customWidth="1"/>
    <col min="4872" max="4872" width="5.44140625" style="35" bestFit="1" customWidth="1"/>
    <col min="4873" max="4873" width="4.88671875" style="35" bestFit="1" customWidth="1"/>
    <col min="4874" max="4874" width="6.6640625" style="35" bestFit="1" customWidth="1"/>
    <col min="4875" max="4875" width="10.33203125" style="35" bestFit="1" customWidth="1"/>
    <col min="4876" max="4876" width="7.5546875" style="35" bestFit="1" customWidth="1"/>
    <col min="4877" max="4877" width="9.6640625" style="35" bestFit="1" customWidth="1"/>
    <col min="4878" max="4878" width="9.109375" style="35" bestFit="1" customWidth="1"/>
    <col min="4879" max="5120" width="8.88671875" style="35"/>
    <col min="5121" max="5121" width="20.6640625" style="35" bestFit="1" customWidth="1"/>
    <col min="5122" max="5122" width="5.109375" style="35" bestFit="1" customWidth="1"/>
    <col min="5123" max="5123" width="5.6640625" style="35" bestFit="1" customWidth="1"/>
    <col min="5124" max="5124" width="7.33203125" style="35" bestFit="1" customWidth="1"/>
    <col min="5125" max="5125" width="5.6640625" style="35" bestFit="1" customWidth="1"/>
    <col min="5126" max="5126" width="4.6640625" style="35" bestFit="1" customWidth="1"/>
    <col min="5127" max="5127" width="5.33203125" style="35" bestFit="1" customWidth="1"/>
    <col min="5128" max="5128" width="5.44140625" style="35" bestFit="1" customWidth="1"/>
    <col min="5129" max="5129" width="4.88671875" style="35" bestFit="1" customWidth="1"/>
    <col min="5130" max="5130" width="6.6640625" style="35" bestFit="1" customWidth="1"/>
    <col min="5131" max="5131" width="10.33203125" style="35" bestFit="1" customWidth="1"/>
    <col min="5132" max="5132" width="7.5546875" style="35" bestFit="1" customWidth="1"/>
    <col min="5133" max="5133" width="9.6640625" style="35" bestFit="1" customWidth="1"/>
    <col min="5134" max="5134" width="9.109375" style="35" bestFit="1" customWidth="1"/>
    <col min="5135" max="5376" width="8.88671875" style="35"/>
    <col min="5377" max="5377" width="20.6640625" style="35" bestFit="1" customWidth="1"/>
    <col min="5378" max="5378" width="5.109375" style="35" bestFit="1" customWidth="1"/>
    <col min="5379" max="5379" width="5.6640625" style="35" bestFit="1" customWidth="1"/>
    <col min="5380" max="5380" width="7.33203125" style="35" bestFit="1" customWidth="1"/>
    <col min="5381" max="5381" width="5.6640625" style="35" bestFit="1" customWidth="1"/>
    <col min="5382" max="5382" width="4.6640625" style="35" bestFit="1" customWidth="1"/>
    <col min="5383" max="5383" width="5.33203125" style="35" bestFit="1" customWidth="1"/>
    <col min="5384" max="5384" width="5.44140625" style="35" bestFit="1" customWidth="1"/>
    <col min="5385" max="5385" width="4.88671875" style="35" bestFit="1" customWidth="1"/>
    <col min="5386" max="5386" width="6.6640625" style="35" bestFit="1" customWidth="1"/>
    <col min="5387" max="5387" width="10.33203125" style="35" bestFit="1" customWidth="1"/>
    <col min="5388" max="5388" width="7.5546875" style="35" bestFit="1" customWidth="1"/>
    <col min="5389" max="5389" width="9.6640625" style="35" bestFit="1" customWidth="1"/>
    <col min="5390" max="5390" width="9.109375" style="35" bestFit="1" customWidth="1"/>
    <col min="5391" max="5632" width="8.88671875" style="35"/>
    <col min="5633" max="5633" width="20.6640625" style="35" bestFit="1" customWidth="1"/>
    <col min="5634" max="5634" width="5.109375" style="35" bestFit="1" customWidth="1"/>
    <col min="5635" max="5635" width="5.6640625" style="35" bestFit="1" customWidth="1"/>
    <col min="5636" max="5636" width="7.33203125" style="35" bestFit="1" customWidth="1"/>
    <col min="5637" max="5637" width="5.6640625" style="35" bestFit="1" customWidth="1"/>
    <col min="5638" max="5638" width="4.6640625" style="35" bestFit="1" customWidth="1"/>
    <col min="5639" max="5639" width="5.33203125" style="35" bestFit="1" customWidth="1"/>
    <col min="5640" max="5640" width="5.44140625" style="35" bestFit="1" customWidth="1"/>
    <col min="5641" max="5641" width="4.88671875" style="35" bestFit="1" customWidth="1"/>
    <col min="5642" max="5642" width="6.6640625" style="35" bestFit="1" customWidth="1"/>
    <col min="5643" max="5643" width="10.33203125" style="35" bestFit="1" customWidth="1"/>
    <col min="5644" max="5644" width="7.5546875" style="35" bestFit="1" customWidth="1"/>
    <col min="5645" max="5645" width="9.6640625" style="35" bestFit="1" customWidth="1"/>
    <col min="5646" max="5646" width="9.109375" style="35" bestFit="1" customWidth="1"/>
    <col min="5647" max="5888" width="8.88671875" style="35"/>
    <col min="5889" max="5889" width="20.6640625" style="35" bestFit="1" customWidth="1"/>
    <col min="5890" max="5890" width="5.109375" style="35" bestFit="1" customWidth="1"/>
    <col min="5891" max="5891" width="5.6640625" style="35" bestFit="1" customWidth="1"/>
    <col min="5892" max="5892" width="7.33203125" style="35" bestFit="1" customWidth="1"/>
    <col min="5893" max="5893" width="5.6640625" style="35" bestFit="1" customWidth="1"/>
    <col min="5894" max="5894" width="4.6640625" style="35" bestFit="1" customWidth="1"/>
    <col min="5895" max="5895" width="5.33203125" style="35" bestFit="1" customWidth="1"/>
    <col min="5896" max="5896" width="5.44140625" style="35" bestFit="1" customWidth="1"/>
    <col min="5897" max="5897" width="4.88671875" style="35" bestFit="1" customWidth="1"/>
    <col min="5898" max="5898" width="6.6640625" style="35" bestFit="1" customWidth="1"/>
    <col min="5899" max="5899" width="10.33203125" style="35" bestFit="1" customWidth="1"/>
    <col min="5900" max="5900" width="7.5546875" style="35" bestFit="1" customWidth="1"/>
    <col min="5901" max="5901" width="9.6640625" style="35" bestFit="1" customWidth="1"/>
    <col min="5902" max="5902" width="9.109375" style="35" bestFit="1" customWidth="1"/>
    <col min="5903" max="6144" width="8.88671875" style="35"/>
    <col min="6145" max="6145" width="20.6640625" style="35" bestFit="1" customWidth="1"/>
    <col min="6146" max="6146" width="5.109375" style="35" bestFit="1" customWidth="1"/>
    <col min="6147" max="6147" width="5.6640625" style="35" bestFit="1" customWidth="1"/>
    <col min="6148" max="6148" width="7.33203125" style="35" bestFit="1" customWidth="1"/>
    <col min="6149" max="6149" width="5.6640625" style="35" bestFit="1" customWidth="1"/>
    <col min="6150" max="6150" width="4.6640625" style="35" bestFit="1" customWidth="1"/>
    <col min="6151" max="6151" width="5.33203125" style="35" bestFit="1" customWidth="1"/>
    <col min="6152" max="6152" width="5.44140625" style="35" bestFit="1" customWidth="1"/>
    <col min="6153" max="6153" width="4.88671875" style="35" bestFit="1" customWidth="1"/>
    <col min="6154" max="6154" width="6.6640625" style="35" bestFit="1" customWidth="1"/>
    <col min="6155" max="6155" width="10.33203125" style="35" bestFit="1" customWidth="1"/>
    <col min="6156" max="6156" width="7.5546875" style="35" bestFit="1" customWidth="1"/>
    <col min="6157" max="6157" width="9.6640625" style="35" bestFit="1" customWidth="1"/>
    <col min="6158" max="6158" width="9.109375" style="35" bestFit="1" customWidth="1"/>
    <col min="6159" max="6400" width="8.88671875" style="35"/>
    <col min="6401" max="6401" width="20.6640625" style="35" bestFit="1" customWidth="1"/>
    <col min="6402" max="6402" width="5.109375" style="35" bestFit="1" customWidth="1"/>
    <col min="6403" max="6403" width="5.6640625" style="35" bestFit="1" customWidth="1"/>
    <col min="6404" max="6404" width="7.33203125" style="35" bestFit="1" customWidth="1"/>
    <col min="6405" max="6405" width="5.6640625" style="35" bestFit="1" customWidth="1"/>
    <col min="6406" max="6406" width="4.6640625" style="35" bestFit="1" customWidth="1"/>
    <col min="6407" max="6407" width="5.33203125" style="35" bestFit="1" customWidth="1"/>
    <col min="6408" max="6408" width="5.44140625" style="35" bestFit="1" customWidth="1"/>
    <col min="6409" max="6409" width="4.88671875" style="35" bestFit="1" customWidth="1"/>
    <col min="6410" max="6410" width="6.6640625" style="35" bestFit="1" customWidth="1"/>
    <col min="6411" max="6411" width="10.33203125" style="35" bestFit="1" customWidth="1"/>
    <col min="6412" max="6412" width="7.5546875" style="35" bestFit="1" customWidth="1"/>
    <col min="6413" max="6413" width="9.6640625" style="35" bestFit="1" customWidth="1"/>
    <col min="6414" max="6414" width="9.109375" style="35" bestFit="1" customWidth="1"/>
    <col min="6415" max="6656" width="8.88671875" style="35"/>
    <col min="6657" max="6657" width="20.6640625" style="35" bestFit="1" customWidth="1"/>
    <col min="6658" max="6658" width="5.109375" style="35" bestFit="1" customWidth="1"/>
    <col min="6659" max="6659" width="5.6640625" style="35" bestFit="1" customWidth="1"/>
    <col min="6660" max="6660" width="7.33203125" style="35" bestFit="1" customWidth="1"/>
    <col min="6661" max="6661" width="5.6640625" style="35" bestFit="1" customWidth="1"/>
    <col min="6662" max="6662" width="4.6640625" style="35" bestFit="1" customWidth="1"/>
    <col min="6663" max="6663" width="5.33203125" style="35" bestFit="1" customWidth="1"/>
    <col min="6664" max="6664" width="5.44140625" style="35" bestFit="1" customWidth="1"/>
    <col min="6665" max="6665" width="4.88671875" style="35" bestFit="1" customWidth="1"/>
    <col min="6666" max="6666" width="6.6640625" style="35" bestFit="1" customWidth="1"/>
    <col min="6667" max="6667" width="10.33203125" style="35" bestFit="1" customWidth="1"/>
    <col min="6668" max="6668" width="7.5546875" style="35" bestFit="1" customWidth="1"/>
    <col min="6669" max="6669" width="9.6640625" style="35" bestFit="1" customWidth="1"/>
    <col min="6670" max="6670" width="9.109375" style="35" bestFit="1" customWidth="1"/>
    <col min="6671" max="6912" width="8.88671875" style="35"/>
    <col min="6913" max="6913" width="20.6640625" style="35" bestFit="1" customWidth="1"/>
    <col min="6914" max="6914" width="5.109375" style="35" bestFit="1" customWidth="1"/>
    <col min="6915" max="6915" width="5.6640625" style="35" bestFit="1" customWidth="1"/>
    <col min="6916" max="6916" width="7.33203125" style="35" bestFit="1" customWidth="1"/>
    <col min="6917" max="6917" width="5.6640625" style="35" bestFit="1" customWidth="1"/>
    <col min="6918" max="6918" width="4.6640625" style="35" bestFit="1" customWidth="1"/>
    <col min="6919" max="6919" width="5.33203125" style="35" bestFit="1" customWidth="1"/>
    <col min="6920" max="6920" width="5.44140625" style="35" bestFit="1" customWidth="1"/>
    <col min="6921" max="6921" width="4.88671875" style="35" bestFit="1" customWidth="1"/>
    <col min="6922" max="6922" width="6.6640625" style="35" bestFit="1" customWidth="1"/>
    <col min="6923" max="6923" width="10.33203125" style="35" bestFit="1" customWidth="1"/>
    <col min="6924" max="6924" width="7.5546875" style="35" bestFit="1" customWidth="1"/>
    <col min="6925" max="6925" width="9.6640625" style="35" bestFit="1" customWidth="1"/>
    <col min="6926" max="6926" width="9.109375" style="35" bestFit="1" customWidth="1"/>
    <col min="6927" max="7168" width="8.88671875" style="35"/>
    <col min="7169" max="7169" width="20.6640625" style="35" bestFit="1" customWidth="1"/>
    <col min="7170" max="7170" width="5.109375" style="35" bestFit="1" customWidth="1"/>
    <col min="7171" max="7171" width="5.6640625" style="35" bestFit="1" customWidth="1"/>
    <col min="7172" max="7172" width="7.33203125" style="35" bestFit="1" customWidth="1"/>
    <col min="7173" max="7173" width="5.6640625" style="35" bestFit="1" customWidth="1"/>
    <col min="7174" max="7174" width="4.6640625" style="35" bestFit="1" customWidth="1"/>
    <col min="7175" max="7175" width="5.33203125" style="35" bestFit="1" customWidth="1"/>
    <col min="7176" max="7176" width="5.44140625" style="35" bestFit="1" customWidth="1"/>
    <col min="7177" max="7177" width="4.88671875" style="35" bestFit="1" customWidth="1"/>
    <col min="7178" max="7178" width="6.6640625" style="35" bestFit="1" customWidth="1"/>
    <col min="7179" max="7179" width="10.33203125" style="35" bestFit="1" customWidth="1"/>
    <col min="7180" max="7180" width="7.5546875" style="35" bestFit="1" customWidth="1"/>
    <col min="7181" max="7181" width="9.6640625" style="35" bestFit="1" customWidth="1"/>
    <col min="7182" max="7182" width="9.109375" style="35" bestFit="1" customWidth="1"/>
    <col min="7183" max="7424" width="8.88671875" style="35"/>
    <col min="7425" max="7425" width="20.6640625" style="35" bestFit="1" customWidth="1"/>
    <col min="7426" max="7426" width="5.109375" style="35" bestFit="1" customWidth="1"/>
    <col min="7427" max="7427" width="5.6640625" style="35" bestFit="1" customWidth="1"/>
    <col min="7428" max="7428" width="7.33203125" style="35" bestFit="1" customWidth="1"/>
    <col min="7429" max="7429" width="5.6640625" style="35" bestFit="1" customWidth="1"/>
    <col min="7430" max="7430" width="4.6640625" style="35" bestFit="1" customWidth="1"/>
    <col min="7431" max="7431" width="5.33203125" style="35" bestFit="1" customWidth="1"/>
    <col min="7432" max="7432" width="5.44140625" style="35" bestFit="1" customWidth="1"/>
    <col min="7433" max="7433" width="4.88671875" style="35" bestFit="1" customWidth="1"/>
    <col min="7434" max="7434" width="6.6640625" style="35" bestFit="1" customWidth="1"/>
    <col min="7435" max="7435" width="10.33203125" style="35" bestFit="1" customWidth="1"/>
    <col min="7436" max="7436" width="7.5546875" style="35" bestFit="1" customWidth="1"/>
    <col min="7437" max="7437" width="9.6640625" style="35" bestFit="1" customWidth="1"/>
    <col min="7438" max="7438" width="9.109375" style="35" bestFit="1" customWidth="1"/>
    <col min="7439" max="7680" width="8.88671875" style="35"/>
    <col min="7681" max="7681" width="20.6640625" style="35" bestFit="1" customWidth="1"/>
    <col min="7682" max="7682" width="5.109375" style="35" bestFit="1" customWidth="1"/>
    <col min="7683" max="7683" width="5.6640625" style="35" bestFit="1" customWidth="1"/>
    <col min="7684" max="7684" width="7.33203125" style="35" bestFit="1" customWidth="1"/>
    <col min="7685" max="7685" width="5.6640625" style="35" bestFit="1" customWidth="1"/>
    <col min="7686" max="7686" width="4.6640625" style="35" bestFit="1" customWidth="1"/>
    <col min="7687" max="7687" width="5.33203125" style="35" bestFit="1" customWidth="1"/>
    <col min="7688" max="7688" width="5.44140625" style="35" bestFit="1" customWidth="1"/>
    <col min="7689" max="7689" width="4.88671875" style="35" bestFit="1" customWidth="1"/>
    <col min="7690" max="7690" width="6.6640625" style="35" bestFit="1" customWidth="1"/>
    <col min="7691" max="7691" width="10.33203125" style="35" bestFit="1" customWidth="1"/>
    <col min="7692" max="7692" width="7.5546875" style="35" bestFit="1" customWidth="1"/>
    <col min="7693" max="7693" width="9.6640625" style="35" bestFit="1" customWidth="1"/>
    <col min="7694" max="7694" width="9.109375" style="35" bestFit="1" customWidth="1"/>
    <col min="7695" max="7936" width="8.88671875" style="35"/>
    <col min="7937" max="7937" width="20.6640625" style="35" bestFit="1" customWidth="1"/>
    <col min="7938" max="7938" width="5.109375" style="35" bestFit="1" customWidth="1"/>
    <col min="7939" max="7939" width="5.6640625" style="35" bestFit="1" customWidth="1"/>
    <col min="7940" max="7940" width="7.33203125" style="35" bestFit="1" customWidth="1"/>
    <col min="7941" max="7941" width="5.6640625" style="35" bestFit="1" customWidth="1"/>
    <col min="7942" max="7942" width="4.6640625" style="35" bestFit="1" customWidth="1"/>
    <col min="7943" max="7943" width="5.33203125" style="35" bestFit="1" customWidth="1"/>
    <col min="7944" max="7944" width="5.44140625" style="35" bestFit="1" customWidth="1"/>
    <col min="7945" max="7945" width="4.88671875" style="35" bestFit="1" customWidth="1"/>
    <col min="7946" max="7946" width="6.6640625" style="35" bestFit="1" customWidth="1"/>
    <col min="7947" max="7947" width="10.33203125" style="35" bestFit="1" customWidth="1"/>
    <col min="7948" max="7948" width="7.5546875" style="35" bestFit="1" customWidth="1"/>
    <col min="7949" max="7949" width="9.6640625" style="35" bestFit="1" customWidth="1"/>
    <col min="7950" max="7950" width="9.109375" style="35" bestFit="1" customWidth="1"/>
    <col min="7951" max="8192" width="8.88671875" style="35"/>
    <col min="8193" max="8193" width="20.6640625" style="35" bestFit="1" customWidth="1"/>
    <col min="8194" max="8194" width="5.109375" style="35" bestFit="1" customWidth="1"/>
    <col min="8195" max="8195" width="5.6640625" style="35" bestFit="1" customWidth="1"/>
    <col min="8196" max="8196" width="7.33203125" style="35" bestFit="1" customWidth="1"/>
    <col min="8197" max="8197" width="5.6640625" style="35" bestFit="1" customWidth="1"/>
    <col min="8198" max="8198" width="4.6640625" style="35" bestFit="1" customWidth="1"/>
    <col min="8199" max="8199" width="5.33203125" style="35" bestFit="1" customWidth="1"/>
    <col min="8200" max="8200" width="5.44140625" style="35" bestFit="1" customWidth="1"/>
    <col min="8201" max="8201" width="4.88671875" style="35" bestFit="1" customWidth="1"/>
    <col min="8202" max="8202" width="6.6640625" style="35" bestFit="1" customWidth="1"/>
    <col min="8203" max="8203" width="10.33203125" style="35" bestFit="1" customWidth="1"/>
    <col min="8204" max="8204" width="7.5546875" style="35" bestFit="1" customWidth="1"/>
    <col min="8205" max="8205" width="9.6640625" style="35" bestFit="1" customWidth="1"/>
    <col min="8206" max="8206" width="9.109375" style="35" bestFit="1" customWidth="1"/>
    <col min="8207" max="8448" width="8.88671875" style="35"/>
    <col min="8449" max="8449" width="20.6640625" style="35" bestFit="1" customWidth="1"/>
    <col min="8450" max="8450" width="5.109375" style="35" bestFit="1" customWidth="1"/>
    <col min="8451" max="8451" width="5.6640625" style="35" bestFit="1" customWidth="1"/>
    <col min="8452" max="8452" width="7.33203125" style="35" bestFit="1" customWidth="1"/>
    <col min="8453" max="8453" width="5.6640625" style="35" bestFit="1" customWidth="1"/>
    <col min="8454" max="8454" width="4.6640625" style="35" bestFit="1" customWidth="1"/>
    <col min="8455" max="8455" width="5.33203125" style="35" bestFit="1" customWidth="1"/>
    <col min="8456" max="8456" width="5.44140625" style="35" bestFit="1" customWidth="1"/>
    <col min="8457" max="8457" width="4.88671875" style="35" bestFit="1" customWidth="1"/>
    <col min="8458" max="8458" width="6.6640625" style="35" bestFit="1" customWidth="1"/>
    <col min="8459" max="8459" width="10.33203125" style="35" bestFit="1" customWidth="1"/>
    <col min="8460" max="8460" width="7.5546875" style="35" bestFit="1" customWidth="1"/>
    <col min="8461" max="8461" width="9.6640625" style="35" bestFit="1" customWidth="1"/>
    <col min="8462" max="8462" width="9.109375" style="35" bestFit="1" customWidth="1"/>
    <col min="8463" max="8704" width="8.88671875" style="35"/>
    <col min="8705" max="8705" width="20.6640625" style="35" bestFit="1" customWidth="1"/>
    <col min="8706" max="8706" width="5.109375" style="35" bestFit="1" customWidth="1"/>
    <col min="8707" max="8707" width="5.6640625" style="35" bestFit="1" customWidth="1"/>
    <col min="8708" max="8708" width="7.33203125" style="35" bestFit="1" customWidth="1"/>
    <col min="8709" max="8709" width="5.6640625" style="35" bestFit="1" customWidth="1"/>
    <col min="8710" max="8710" width="4.6640625" style="35" bestFit="1" customWidth="1"/>
    <col min="8711" max="8711" width="5.33203125" style="35" bestFit="1" customWidth="1"/>
    <col min="8712" max="8712" width="5.44140625" style="35" bestFit="1" customWidth="1"/>
    <col min="8713" max="8713" width="4.88671875" style="35" bestFit="1" customWidth="1"/>
    <col min="8714" max="8714" width="6.6640625" style="35" bestFit="1" customWidth="1"/>
    <col min="8715" max="8715" width="10.33203125" style="35" bestFit="1" customWidth="1"/>
    <col min="8716" max="8716" width="7.5546875" style="35" bestFit="1" customWidth="1"/>
    <col min="8717" max="8717" width="9.6640625" style="35" bestFit="1" customWidth="1"/>
    <col min="8718" max="8718" width="9.109375" style="35" bestFit="1" customWidth="1"/>
    <col min="8719" max="8960" width="8.88671875" style="35"/>
    <col min="8961" max="8961" width="20.6640625" style="35" bestFit="1" customWidth="1"/>
    <col min="8962" max="8962" width="5.109375" style="35" bestFit="1" customWidth="1"/>
    <col min="8963" max="8963" width="5.6640625" style="35" bestFit="1" customWidth="1"/>
    <col min="8964" max="8964" width="7.33203125" style="35" bestFit="1" customWidth="1"/>
    <col min="8965" max="8965" width="5.6640625" style="35" bestFit="1" customWidth="1"/>
    <col min="8966" max="8966" width="4.6640625" style="35" bestFit="1" customWidth="1"/>
    <col min="8967" max="8967" width="5.33203125" style="35" bestFit="1" customWidth="1"/>
    <col min="8968" max="8968" width="5.44140625" style="35" bestFit="1" customWidth="1"/>
    <col min="8969" max="8969" width="4.88671875" style="35" bestFit="1" customWidth="1"/>
    <col min="8970" max="8970" width="6.6640625" style="35" bestFit="1" customWidth="1"/>
    <col min="8971" max="8971" width="10.33203125" style="35" bestFit="1" customWidth="1"/>
    <col min="8972" max="8972" width="7.5546875" style="35" bestFit="1" customWidth="1"/>
    <col min="8973" max="8973" width="9.6640625" style="35" bestFit="1" customWidth="1"/>
    <col min="8974" max="8974" width="9.109375" style="35" bestFit="1" customWidth="1"/>
    <col min="8975" max="9216" width="8.88671875" style="35"/>
    <col min="9217" max="9217" width="20.6640625" style="35" bestFit="1" customWidth="1"/>
    <col min="9218" max="9218" width="5.109375" style="35" bestFit="1" customWidth="1"/>
    <col min="9219" max="9219" width="5.6640625" style="35" bestFit="1" customWidth="1"/>
    <col min="9220" max="9220" width="7.33203125" style="35" bestFit="1" customWidth="1"/>
    <col min="9221" max="9221" width="5.6640625" style="35" bestFit="1" customWidth="1"/>
    <col min="9222" max="9222" width="4.6640625" style="35" bestFit="1" customWidth="1"/>
    <col min="9223" max="9223" width="5.33203125" style="35" bestFit="1" customWidth="1"/>
    <col min="9224" max="9224" width="5.44140625" style="35" bestFit="1" customWidth="1"/>
    <col min="9225" max="9225" width="4.88671875" style="35" bestFit="1" customWidth="1"/>
    <col min="9226" max="9226" width="6.6640625" style="35" bestFit="1" customWidth="1"/>
    <col min="9227" max="9227" width="10.33203125" style="35" bestFit="1" customWidth="1"/>
    <col min="9228" max="9228" width="7.5546875" style="35" bestFit="1" customWidth="1"/>
    <col min="9229" max="9229" width="9.6640625" style="35" bestFit="1" customWidth="1"/>
    <col min="9230" max="9230" width="9.109375" style="35" bestFit="1" customWidth="1"/>
    <col min="9231" max="9472" width="8.88671875" style="35"/>
    <col min="9473" max="9473" width="20.6640625" style="35" bestFit="1" customWidth="1"/>
    <col min="9474" max="9474" width="5.109375" style="35" bestFit="1" customWidth="1"/>
    <col min="9475" max="9475" width="5.6640625" style="35" bestFit="1" customWidth="1"/>
    <col min="9476" max="9476" width="7.33203125" style="35" bestFit="1" customWidth="1"/>
    <col min="9477" max="9477" width="5.6640625" style="35" bestFit="1" customWidth="1"/>
    <col min="9478" max="9478" width="4.6640625" style="35" bestFit="1" customWidth="1"/>
    <col min="9479" max="9479" width="5.33203125" style="35" bestFit="1" customWidth="1"/>
    <col min="9480" max="9480" width="5.44140625" style="35" bestFit="1" customWidth="1"/>
    <col min="9481" max="9481" width="4.88671875" style="35" bestFit="1" customWidth="1"/>
    <col min="9482" max="9482" width="6.6640625" style="35" bestFit="1" customWidth="1"/>
    <col min="9483" max="9483" width="10.33203125" style="35" bestFit="1" customWidth="1"/>
    <col min="9484" max="9484" width="7.5546875" style="35" bestFit="1" customWidth="1"/>
    <col min="9485" max="9485" width="9.6640625" style="35" bestFit="1" customWidth="1"/>
    <col min="9486" max="9486" width="9.109375" style="35" bestFit="1" customWidth="1"/>
    <col min="9487" max="9728" width="8.88671875" style="35"/>
    <col min="9729" max="9729" width="20.6640625" style="35" bestFit="1" customWidth="1"/>
    <col min="9730" max="9730" width="5.109375" style="35" bestFit="1" customWidth="1"/>
    <col min="9731" max="9731" width="5.6640625" style="35" bestFit="1" customWidth="1"/>
    <col min="9732" max="9732" width="7.33203125" style="35" bestFit="1" customWidth="1"/>
    <col min="9733" max="9733" width="5.6640625" style="35" bestFit="1" customWidth="1"/>
    <col min="9734" max="9734" width="4.6640625" style="35" bestFit="1" customWidth="1"/>
    <col min="9735" max="9735" width="5.33203125" style="35" bestFit="1" customWidth="1"/>
    <col min="9736" max="9736" width="5.44140625" style="35" bestFit="1" customWidth="1"/>
    <col min="9737" max="9737" width="4.88671875" style="35" bestFit="1" customWidth="1"/>
    <col min="9738" max="9738" width="6.6640625" style="35" bestFit="1" customWidth="1"/>
    <col min="9739" max="9739" width="10.33203125" style="35" bestFit="1" customWidth="1"/>
    <col min="9740" max="9740" width="7.5546875" style="35" bestFit="1" customWidth="1"/>
    <col min="9741" max="9741" width="9.6640625" style="35" bestFit="1" customWidth="1"/>
    <col min="9742" max="9742" width="9.109375" style="35" bestFit="1" customWidth="1"/>
    <col min="9743" max="9984" width="8.88671875" style="35"/>
    <col min="9985" max="9985" width="20.6640625" style="35" bestFit="1" customWidth="1"/>
    <col min="9986" max="9986" width="5.109375" style="35" bestFit="1" customWidth="1"/>
    <col min="9987" max="9987" width="5.6640625" style="35" bestFit="1" customWidth="1"/>
    <col min="9988" max="9988" width="7.33203125" style="35" bestFit="1" customWidth="1"/>
    <col min="9989" max="9989" width="5.6640625" style="35" bestFit="1" customWidth="1"/>
    <col min="9990" max="9990" width="4.6640625" style="35" bestFit="1" customWidth="1"/>
    <col min="9991" max="9991" width="5.33203125" style="35" bestFit="1" customWidth="1"/>
    <col min="9992" max="9992" width="5.44140625" style="35" bestFit="1" customWidth="1"/>
    <col min="9993" max="9993" width="4.88671875" style="35" bestFit="1" customWidth="1"/>
    <col min="9994" max="9994" width="6.6640625" style="35" bestFit="1" customWidth="1"/>
    <col min="9995" max="9995" width="10.33203125" style="35" bestFit="1" customWidth="1"/>
    <col min="9996" max="9996" width="7.5546875" style="35" bestFit="1" customWidth="1"/>
    <col min="9997" max="9997" width="9.6640625" style="35" bestFit="1" customWidth="1"/>
    <col min="9998" max="9998" width="9.109375" style="35" bestFit="1" customWidth="1"/>
    <col min="9999" max="10240" width="8.88671875" style="35"/>
    <col min="10241" max="10241" width="20.6640625" style="35" bestFit="1" customWidth="1"/>
    <col min="10242" max="10242" width="5.109375" style="35" bestFit="1" customWidth="1"/>
    <col min="10243" max="10243" width="5.6640625" style="35" bestFit="1" customWidth="1"/>
    <col min="10244" max="10244" width="7.33203125" style="35" bestFit="1" customWidth="1"/>
    <col min="10245" max="10245" width="5.6640625" style="35" bestFit="1" customWidth="1"/>
    <col min="10246" max="10246" width="4.6640625" style="35" bestFit="1" customWidth="1"/>
    <col min="10247" max="10247" width="5.33203125" style="35" bestFit="1" customWidth="1"/>
    <col min="10248" max="10248" width="5.44140625" style="35" bestFit="1" customWidth="1"/>
    <col min="10249" max="10249" width="4.88671875" style="35" bestFit="1" customWidth="1"/>
    <col min="10250" max="10250" width="6.6640625" style="35" bestFit="1" customWidth="1"/>
    <col min="10251" max="10251" width="10.33203125" style="35" bestFit="1" customWidth="1"/>
    <col min="10252" max="10252" width="7.5546875" style="35" bestFit="1" customWidth="1"/>
    <col min="10253" max="10253" width="9.6640625" style="35" bestFit="1" customWidth="1"/>
    <col min="10254" max="10254" width="9.109375" style="35" bestFit="1" customWidth="1"/>
    <col min="10255" max="10496" width="8.88671875" style="35"/>
    <col min="10497" max="10497" width="20.6640625" style="35" bestFit="1" customWidth="1"/>
    <col min="10498" max="10498" width="5.109375" style="35" bestFit="1" customWidth="1"/>
    <col min="10499" max="10499" width="5.6640625" style="35" bestFit="1" customWidth="1"/>
    <col min="10500" max="10500" width="7.33203125" style="35" bestFit="1" customWidth="1"/>
    <col min="10501" max="10501" width="5.6640625" style="35" bestFit="1" customWidth="1"/>
    <col min="10502" max="10502" width="4.6640625" style="35" bestFit="1" customWidth="1"/>
    <col min="10503" max="10503" width="5.33203125" style="35" bestFit="1" customWidth="1"/>
    <col min="10504" max="10504" width="5.44140625" style="35" bestFit="1" customWidth="1"/>
    <col min="10505" max="10505" width="4.88671875" style="35" bestFit="1" customWidth="1"/>
    <col min="10506" max="10506" width="6.6640625" style="35" bestFit="1" customWidth="1"/>
    <col min="10507" max="10507" width="10.33203125" style="35" bestFit="1" customWidth="1"/>
    <col min="10508" max="10508" width="7.5546875" style="35" bestFit="1" customWidth="1"/>
    <col min="10509" max="10509" width="9.6640625" style="35" bestFit="1" customWidth="1"/>
    <col min="10510" max="10510" width="9.109375" style="35" bestFit="1" customWidth="1"/>
    <col min="10511" max="10752" width="8.88671875" style="35"/>
    <col min="10753" max="10753" width="20.6640625" style="35" bestFit="1" customWidth="1"/>
    <col min="10754" max="10754" width="5.109375" style="35" bestFit="1" customWidth="1"/>
    <col min="10755" max="10755" width="5.6640625" style="35" bestFit="1" customWidth="1"/>
    <col min="10756" max="10756" width="7.33203125" style="35" bestFit="1" customWidth="1"/>
    <col min="10757" max="10757" width="5.6640625" style="35" bestFit="1" customWidth="1"/>
    <col min="10758" max="10758" width="4.6640625" style="35" bestFit="1" customWidth="1"/>
    <col min="10759" max="10759" width="5.33203125" style="35" bestFit="1" customWidth="1"/>
    <col min="10760" max="10760" width="5.44140625" style="35" bestFit="1" customWidth="1"/>
    <col min="10761" max="10761" width="4.88671875" style="35" bestFit="1" customWidth="1"/>
    <col min="10762" max="10762" width="6.6640625" style="35" bestFit="1" customWidth="1"/>
    <col min="10763" max="10763" width="10.33203125" style="35" bestFit="1" customWidth="1"/>
    <col min="10764" max="10764" width="7.5546875" style="35" bestFit="1" customWidth="1"/>
    <col min="10765" max="10765" width="9.6640625" style="35" bestFit="1" customWidth="1"/>
    <col min="10766" max="10766" width="9.109375" style="35" bestFit="1" customWidth="1"/>
    <col min="10767" max="11008" width="8.88671875" style="35"/>
    <col min="11009" max="11009" width="20.6640625" style="35" bestFit="1" customWidth="1"/>
    <col min="11010" max="11010" width="5.109375" style="35" bestFit="1" customWidth="1"/>
    <col min="11011" max="11011" width="5.6640625" style="35" bestFit="1" customWidth="1"/>
    <col min="11012" max="11012" width="7.33203125" style="35" bestFit="1" customWidth="1"/>
    <col min="11013" max="11013" width="5.6640625" style="35" bestFit="1" customWidth="1"/>
    <col min="11014" max="11014" width="4.6640625" style="35" bestFit="1" customWidth="1"/>
    <col min="11015" max="11015" width="5.33203125" style="35" bestFit="1" customWidth="1"/>
    <col min="11016" max="11016" width="5.44140625" style="35" bestFit="1" customWidth="1"/>
    <col min="11017" max="11017" width="4.88671875" style="35" bestFit="1" customWidth="1"/>
    <col min="11018" max="11018" width="6.6640625" style="35" bestFit="1" customWidth="1"/>
    <col min="11019" max="11019" width="10.33203125" style="35" bestFit="1" customWidth="1"/>
    <col min="11020" max="11020" width="7.5546875" style="35" bestFit="1" customWidth="1"/>
    <col min="11021" max="11021" width="9.6640625" style="35" bestFit="1" customWidth="1"/>
    <col min="11022" max="11022" width="9.109375" style="35" bestFit="1" customWidth="1"/>
    <col min="11023" max="11264" width="8.88671875" style="35"/>
    <col min="11265" max="11265" width="20.6640625" style="35" bestFit="1" customWidth="1"/>
    <col min="11266" max="11266" width="5.109375" style="35" bestFit="1" customWidth="1"/>
    <col min="11267" max="11267" width="5.6640625" style="35" bestFit="1" customWidth="1"/>
    <col min="11268" max="11268" width="7.33203125" style="35" bestFit="1" customWidth="1"/>
    <col min="11269" max="11269" width="5.6640625" style="35" bestFit="1" customWidth="1"/>
    <col min="11270" max="11270" width="4.6640625" style="35" bestFit="1" customWidth="1"/>
    <col min="11271" max="11271" width="5.33203125" style="35" bestFit="1" customWidth="1"/>
    <col min="11272" max="11272" width="5.44140625" style="35" bestFit="1" customWidth="1"/>
    <col min="11273" max="11273" width="4.88671875" style="35" bestFit="1" customWidth="1"/>
    <col min="11274" max="11274" width="6.6640625" style="35" bestFit="1" customWidth="1"/>
    <col min="11275" max="11275" width="10.33203125" style="35" bestFit="1" customWidth="1"/>
    <col min="11276" max="11276" width="7.5546875" style="35" bestFit="1" customWidth="1"/>
    <col min="11277" max="11277" width="9.6640625" style="35" bestFit="1" customWidth="1"/>
    <col min="11278" max="11278" width="9.109375" style="35" bestFit="1" customWidth="1"/>
    <col min="11279" max="11520" width="8.88671875" style="35"/>
    <col min="11521" max="11521" width="20.6640625" style="35" bestFit="1" customWidth="1"/>
    <col min="11522" max="11522" width="5.109375" style="35" bestFit="1" customWidth="1"/>
    <col min="11523" max="11523" width="5.6640625" style="35" bestFit="1" customWidth="1"/>
    <col min="11524" max="11524" width="7.33203125" style="35" bestFit="1" customWidth="1"/>
    <col min="11525" max="11525" width="5.6640625" style="35" bestFit="1" customWidth="1"/>
    <col min="11526" max="11526" width="4.6640625" style="35" bestFit="1" customWidth="1"/>
    <col min="11527" max="11527" width="5.33203125" style="35" bestFit="1" customWidth="1"/>
    <col min="11528" max="11528" width="5.44140625" style="35" bestFit="1" customWidth="1"/>
    <col min="11529" max="11529" width="4.88671875" style="35" bestFit="1" customWidth="1"/>
    <col min="11530" max="11530" width="6.6640625" style="35" bestFit="1" customWidth="1"/>
    <col min="11531" max="11531" width="10.33203125" style="35" bestFit="1" customWidth="1"/>
    <col min="11532" max="11532" width="7.5546875" style="35" bestFit="1" customWidth="1"/>
    <col min="11533" max="11533" width="9.6640625" style="35" bestFit="1" customWidth="1"/>
    <col min="11534" max="11534" width="9.109375" style="35" bestFit="1" customWidth="1"/>
    <col min="11535" max="11776" width="8.88671875" style="35"/>
    <col min="11777" max="11777" width="20.6640625" style="35" bestFit="1" customWidth="1"/>
    <col min="11778" max="11778" width="5.109375" style="35" bestFit="1" customWidth="1"/>
    <col min="11779" max="11779" width="5.6640625" style="35" bestFit="1" customWidth="1"/>
    <col min="11780" max="11780" width="7.33203125" style="35" bestFit="1" customWidth="1"/>
    <col min="11781" max="11781" width="5.6640625" style="35" bestFit="1" customWidth="1"/>
    <col min="11782" max="11782" width="4.6640625" style="35" bestFit="1" customWidth="1"/>
    <col min="11783" max="11783" width="5.33203125" style="35" bestFit="1" customWidth="1"/>
    <col min="11784" max="11784" width="5.44140625" style="35" bestFit="1" customWidth="1"/>
    <col min="11785" max="11785" width="4.88671875" style="35" bestFit="1" customWidth="1"/>
    <col min="11786" max="11786" width="6.6640625" style="35" bestFit="1" customWidth="1"/>
    <col min="11787" max="11787" width="10.33203125" style="35" bestFit="1" customWidth="1"/>
    <col min="11788" max="11788" width="7.5546875" style="35" bestFit="1" customWidth="1"/>
    <col min="11789" max="11789" width="9.6640625" style="35" bestFit="1" customWidth="1"/>
    <col min="11790" max="11790" width="9.109375" style="35" bestFit="1" customWidth="1"/>
    <col min="11791" max="12032" width="8.88671875" style="35"/>
    <col min="12033" max="12033" width="20.6640625" style="35" bestFit="1" customWidth="1"/>
    <col min="12034" max="12034" width="5.109375" style="35" bestFit="1" customWidth="1"/>
    <col min="12035" max="12035" width="5.6640625" style="35" bestFit="1" customWidth="1"/>
    <col min="12036" max="12036" width="7.33203125" style="35" bestFit="1" customWidth="1"/>
    <col min="12037" max="12037" width="5.6640625" style="35" bestFit="1" customWidth="1"/>
    <col min="12038" max="12038" width="4.6640625" style="35" bestFit="1" customWidth="1"/>
    <col min="12039" max="12039" width="5.33203125" style="35" bestFit="1" customWidth="1"/>
    <col min="12040" max="12040" width="5.44140625" style="35" bestFit="1" customWidth="1"/>
    <col min="12041" max="12041" width="4.88671875" style="35" bestFit="1" customWidth="1"/>
    <col min="12042" max="12042" width="6.6640625" style="35" bestFit="1" customWidth="1"/>
    <col min="12043" max="12043" width="10.33203125" style="35" bestFit="1" customWidth="1"/>
    <col min="12044" max="12044" width="7.5546875" style="35" bestFit="1" customWidth="1"/>
    <col min="12045" max="12045" width="9.6640625" style="35" bestFit="1" customWidth="1"/>
    <col min="12046" max="12046" width="9.109375" style="35" bestFit="1" customWidth="1"/>
    <col min="12047" max="12288" width="8.88671875" style="35"/>
    <col min="12289" max="12289" width="20.6640625" style="35" bestFit="1" customWidth="1"/>
    <col min="12290" max="12290" width="5.109375" style="35" bestFit="1" customWidth="1"/>
    <col min="12291" max="12291" width="5.6640625" style="35" bestFit="1" customWidth="1"/>
    <col min="12292" max="12292" width="7.33203125" style="35" bestFit="1" customWidth="1"/>
    <col min="12293" max="12293" width="5.6640625" style="35" bestFit="1" customWidth="1"/>
    <col min="12294" max="12294" width="4.6640625" style="35" bestFit="1" customWidth="1"/>
    <col min="12295" max="12295" width="5.33203125" style="35" bestFit="1" customWidth="1"/>
    <col min="12296" max="12296" width="5.44140625" style="35" bestFit="1" customWidth="1"/>
    <col min="12297" max="12297" width="4.88671875" style="35" bestFit="1" customWidth="1"/>
    <col min="12298" max="12298" width="6.6640625" style="35" bestFit="1" customWidth="1"/>
    <col min="12299" max="12299" width="10.33203125" style="35" bestFit="1" customWidth="1"/>
    <col min="12300" max="12300" width="7.5546875" style="35" bestFit="1" customWidth="1"/>
    <col min="12301" max="12301" width="9.6640625" style="35" bestFit="1" customWidth="1"/>
    <col min="12302" max="12302" width="9.109375" style="35" bestFit="1" customWidth="1"/>
    <col min="12303" max="12544" width="8.88671875" style="35"/>
    <col min="12545" max="12545" width="20.6640625" style="35" bestFit="1" customWidth="1"/>
    <col min="12546" max="12546" width="5.109375" style="35" bestFit="1" customWidth="1"/>
    <col min="12547" max="12547" width="5.6640625" style="35" bestFit="1" customWidth="1"/>
    <col min="12548" max="12548" width="7.33203125" style="35" bestFit="1" customWidth="1"/>
    <col min="12549" max="12549" width="5.6640625" style="35" bestFit="1" customWidth="1"/>
    <col min="12550" max="12550" width="4.6640625" style="35" bestFit="1" customWidth="1"/>
    <col min="12551" max="12551" width="5.33203125" style="35" bestFit="1" customWidth="1"/>
    <col min="12552" max="12552" width="5.44140625" style="35" bestFit="1" customWidth="1"/>
    <col min="12553" max="12553" width="4.88671875" style="35" bestFit="1" customWidth="1"/>
    <col min="12554" max="12554" width="6.6640625" style="35" bestFit="1" customWidth="1"/>
    <col min="12555" max="12555" width="10.33203125" style="35" bestFit="1" customWidth="1"/>
    <col min="12556" max="12556" width="7.5546875" style="35" bestFit="1" customWidth="1"/>
    <col min="12557" max="12557" width="9.6640625" style="35" bestFit="1" customWidth="1"/>
    <col min="12558" max="12558" width="9.109375" style="35" bestFit="1" customWidth="1"/>
    <col min="12559" max="12800" width="8.88671875" style="35"/>
    <col min="12801" max="12801" width="20.6640625" style="35" bestFit="1" customWidth="1"/>
    <col min="12802" max="12802" width="5.109375" style="35" bestFit="1" customWidth="1"/>
    <col min="12803" max="12803" width="5.6640625" style="35" bestFit="1" customWidth="1"/>
    <col min="12804" max="12804" width="7.33203125" style="35" bestFit="1" customWidth="1"/>
    <col min="12805" max="12805" width="5.6640625" style="35" bestFit="1" customWidth="1"/>
    <col min="12806" max="12806" width="4.6640625" style="35" bestFit="1" customWidth="1"/>
    <col min="12807" max="12807" width="5.33203125" style="35" bestFit="1" customWidth="1"/>
    <col min="12808" max="12808" width="5.44140625" style="35" bestFit="1" customWidth="1"/>
    <col min="12809" max="12809" width="4.88671875" style="35" bestFit="1" customWidth="1"/>
    <col min="12810" max="12810" width="6.6640625" style="35" bestFit="1" customWidth="1"/>
    <col min="12811" max="12811" width="10.33203125" style="35" bestFit="1" customWidth="1"/>
    <col min="12812" max="12812" width="7.5546875" style="35" bestFit="1" customWidth="1"/>
    <col min="12813" max="12813" width="9.6640625" style="35" bestFit="1" customWidth="1"/>
    <col min="12814" max="12814" width="9.109375" style="35" bestFit="1" customWidth="1"/>
    <col min="12815" max="13056" width="8.88671875" style="35"/>
    <col min="13057" max="13057" width="20.6640625" style="35" bestFit="1" customWidth="1"/>
    <col min="13058" max="13058" width="5.109375" style="35" bestFit="1" customWidth="1"/>
    <col min="13059" max="13059" width="5.6640625" style="35" bestFit="1" customWidth="1"/>
    <col min="13060" max="13060" width="7.33203125" style="35" bestFit="1" customWidth="1"/>
    <col min="13061" max="13061" width="5.6640625" style="35" bestFit="1" customWidth="1"/>
    <col min="13062" max="13062" width="4.6640625" style="35" bestFit="1" customWidth="1"/>
    <col min="13063" max="13063" width="5.33203125" style="35" bestFit="1" customWidth="1"/>
    <col min="13064" max="13064" width="5.44140625" style="35" bestFit="1" customWidth="1"/>
    <col min="13065" max="13065" width="4.88671875" style="35" bestFit="1" customWidth="1"/>
    <col min="13066" max="13066" width="6.6640625" style="35" bestFit="1" customWidth="1"/>
    <col min="13067" max="13067" width="10.33203125" style="35" bestFit="1" customWidth="1"/>
    <col min="13068" max="13068" width="7.5546875" style="35" bestFit="1" customWidth="1"/>
    <col min="13069" max="13069" width="9.6640625" style="35" bestFit="1" customWidth="1"/>
    <col min="13070" max="13070" width="9.109375" style="35" bestFit="1" customWidth="1"/>
    <col min="13071" max="13312" width="8.88671875" style="35"/>
    <col min="13313" max="13313" width="20.6640625" style="35" bestFit="1" customWidth="1"/>
    <col min="13314" max="13314" width="5.109375" style="35" bestFit="1" customWidth="1"/>
    <col min="13315" max="13315" width="5.6640625" style="35" bestFit="1" customWidth="1"/>
    <col min="13316" max="13316" width="7.33203125" style="35" bestFit="1" customWidth="1"/>
    <col min="13317" max="13317" width="5.6640625" style="35" bestFit="1" customWidth="1"/>
    <col min="13318" max="13318" width="4.6640625" style="35" bestFit="1" customWidth="1"/>
    <col min="13319" max="13319" width="5.33203125" style="35" bestFit="1" customWidth="1"/>
    <col min="13320" max="13320" width="5.44140625" style="35" bestFit="1" customWidth="1"/>
    <col min="13321" max="13321" width="4.88671875" style="35" bestFit="1" customWidth="1"/>
    <col min="13322" max="13322" width="6.6640625" style="35" bestFit="1" customWidth="1"/>
    <col min="13323" max="13323" width="10.33203125" style="35" bestFit="1" customWidth="1"/>
    <col min="13324" max="13324" width="7.5546875" style="35" bestFit="1" customWidth="1"/>
    <col min="13325" max="13325" width="9.6640625" style="35" bestFit="1" customWidth="1"/>
    <col min="13326" max="13326" width="9.109375" style="35" bestFit="1" customWidth="1"/>
    <col min="13327" max="13568" width="8.88671875" style="35"/>
    <col min="13569" max="13569" width="20.6640625" style="35" bestFit="1" customWidth="1"/>
    <col min="13570" max="13570" width="5.109375" style="35" bestFit="1" customWidth="1"/>
    <col min="13571" max="13571" width="5.6640625" style="35" bestFit="1" customWidth="1"/>
    <col min="13572" max="13572" width="7.33203125" style="35" bestFit="1" customWidth="1"/>
    <col min="13573" max="13573" width="5.6640625" style="35" bestFit="1" customWidth="1"/>
    <col min="13574" max="13574" width="4.6640625" style="35" bestFit="1" customWidth="1"/>
    <col min="13575" max="13575" width="5.33203125" style="35" bestFit="1" customWidth="1"/>
    <col min="13576" max="13576" width="5.44140625" style="35" bestFit="1" customWidth="1"/>
    <col min="13577" max="13577" width="4.88671875" style="35" bestFit="1" customWidth="1"/>
    <col min="13578" max="13578" width="6.6640625" style="35" bestFit="1" customWidth="1"/>
    <col min="13579" max="13579" width="10.33203125" style="35" bestFit="1" customWidth="1"/>
    <col min="13580" max="13580" width="7.5546875" style="35" bestFit="1" customWidth="1"/>
    <col min="13581" max="13581" width="9.6640625" style="35" bestFit="1" customWidth="1"/>
    <col min="13582" max="13582" width="9.109375" style="35" bestFit="1" customWidth="1"/>
    <col min="13583" max="13824" width="8.88671875" style="35"/>
    <col min="13825" max="13825" width="20.6640625" style="35" bestFit="1" customWidth="1"/>
    <col min="13826" max="13826" width="5.109375" style="35" bestFit="1" customWidth="1"/>
    <col min="13827" max="13827" width="5.6640625" style="35" bestFit="1" customWidth="1"/>
    <col min="13828" max="13828" width="7.33203125" style="35" bestFit="1" customWidth="1"/>
    <col min="13829" max="13829" width="5.6640625" style="35" bestFit="1" customWidth="1"/>
    <col min="13830" max="13830" width="4.6640625" style="35" bestFit="1" customWidth="1"/>
    <col min="13831" max="13831" width="5.33203125" style="35" bestFit="1" customWidth="1"/>
    <col min="13832" max="13832" width="5.44140625" style="35" bestFit="1" customWidth="1"/>
    <col min="13833" max="13833" width="4.88671875" style="35" bestFit="1" customWidth="1"/>
    <col min="13834" max="13834" width="6.6640625" style="35" bestFit="1" customWidth="1"/>
    <col min="13835" max="13835" width="10.33203125" style="35" bestFit="1" customWidth="1"/>
    <col min="13836" max="13836" width="7.5546875" style="35" bestFit="1" customWidth="1"/>
    <col min="13837" max="13837" width="9.6640625" style="35" bestFit="1" customWidth="1"/>
    <col min="13838" max="13838" width="9.109375" style="35" bestFit="1" customWidth="1"/>
    <col min="13839" max="14080" width="8.88671875" style="35"/>
    <col min="14081" max="14081" width="20.6640625" style="35" bestFit="1" customWidth="1"/>
    <col min="14082" max="14082" width="5.109375" style="35" bestFit="1" customWidth="1"/>
    <col min="14083" max="14083" width="5.6640625" style="35" bestFit="1" customWidth="1"/>
    <col min="14084" max="14084" width="7.33203125" style="35" bestFit="1" customWidth="1"/>
    <col min="14085" max="14085" width="5.6640625" style="35" bestFit="1" customWidth="1"/>
    <col min="14086" max="14086" width="4.6640625" style="35" bestFit="1" customWidth="1"/>
    <col min="14087" max="14087" width="5.33203125" style="35" bestFit="1" customWidth="1"/>
    <col min="14088" max="14088" width="5.44140625" style="35" bestFit="1" customWidth="1"/>
    <col min="14089" max="14089" width="4.88671875" style="35" bestFit="1" customWidth="1"/>
    <col min="14090" max="14090" width="6.6640625" style="35" bestFit="1" customWidth="1"/>
    <col min="14091" max="14091" width="10.33203125" style="35" bestFit="1" customWidth="1"/>
    <col min="14092" max="14092" width="7.5546875" style="35" bestFit="1" customWidth="1"/>
    <col min="14093" max="14093" width="9.6640625" style="35" bestFit="1" customWidth="1"/>
    <col min="14094" max="14094" width="9.109375" style="35" bestFit="1" customWidth="1"/>
    <col min="14095" max="14336" width="8.88671875" style="35"/>
    <col min="14337" max="14337" width="20.6640625" style="35" bestFit="1" customWidth="1"/>
    <col min="14338" max="14338" width="5.109375" style="35" bestFit="1" customWidth="1"/>
    <col min="14339" max="14339" width="5.6640625" style="35" bestFit="1" customWidth="1"/>
    <col min="14340" max="14340" width="7.33203125" style="35" bestFit="1" customWidth="1"/>
    <col min="14341" max="14341" width="5.6640625" style="35" bestFit="1" customWidth="1"/>
    <col min="14342" max="14342" width="4.6640625" style="35" bestFit="1" customWidth="1"/>
    <col min="14343" max="14343" width="5.33203125" style="35" bestFit="1" customWidth="1"/>
    <col min="14344" max="14344" width="5.44140625" style="35" bestFit="1" customWidth="1"/>
    <col min="14345" max="14345" width="4.88671875" style="35" bestFit="1" customWidth="1"/>
    <col min="14346" max="14346" width="6.6640625" style="35" bestFit="1" customWidth="1"/>
    <col min="14347" max="14347" width="10.33203125" style="35" bestFit="1" customWidth="1"/>
    <col min="14348" max="14348" width="7.5546875" style="35" bestFit="1" customWidth="1"/>
    <col min="14349" max="14349" width="9.6640625" style="35" bestFit="1" customWidth="1"/>
    <col min="14350" max="14350" width="9.109375" style="35" bestFit="1" customWidth="1"/>
    <col min="14351" max="14592" width="8.88671875" style="35"/>
    <col min="14593" max="14593" width="20.6640625" style="35" bestFit="1" customWidth="1"/>
    <col min="14594" max="14594" width="5.109375" style="35" bestFit="1" customWidth="1"/>
    <col min="14595" max="14595" width="5.6640625" style="35" bestFit="1" customWidth="1"/>
    <col min="14596" max="14596" width="7.33203125" style="35" bestFit="1" customWidth="1"/>
    <col min="14597" max="14597" width="5.6640625" style="35" bestFit="1" customWidth="1"/>
    <col min="14598" max="14598" width="4.6640625" style="35" bestFit="1" customWidth="1"/>
    <col min="14599" max="14599" width="5.33203125" style="35" bestFit="1" customWidth="1"/>
    <col min="14600" max="14600" width="5.44140625" style="35" bestFit="1" customWidth="1"/>
    <col min="14601" max="14601" width="4.88671875" style="35" bestFit="1" customWidth="1"/>
    <col min="14602" max="14602" width="6.6640625" style="35" bestFit="1" customWidth="1"/>
    <col min="14603" max="14603" width="10.33203125" style="35" bestFit="1" customWidth="1"/>
    <col min="14604" max="14604" width="7.5546875" style="35" bestFit="1" customWidth="1"/>
    <col min="14605" max="14605" width="9.6640625" style="35" bestFit="1" customWidth="1"/>
    <col min="14606" max="14606" width="9.109375" style="35" bestFit="1" customWidth="1"/>
    <col min="14607" max="14848" width="8.88671875" style="35"/>
    <col min="14849" max="14849" width="20.6640625" style="35" bestFit="1" customWidth="1"/>
    <col min="14850" max="14850" width="5.109375" style="35" bestFit="1" customWidth="1"/>
    <col min="14851" max="14851" width="5.6640625" style="35" bestFit="1" customWidth="1"/>
    <col min="14852" max="14852" width="7.33203125" style="35" bestFit="1" customWidth="1"/>
    <col min="14853" max="14853" width="5.6640625" style="35" bestFit="1" customWidth="1"/>
    <col min="14854" max="14854" width="4.6640625" style="35" bestFit="1" customWidth="1"/>
    <col min="14855" max="14855" width="5.33203125" style="35" bestFit="1" customWidth="1"/>
    <col min="14856" max="14856" width="5.44140625" style="35" bestFit="1" customWidth="1"/>
    <col min="14857" max="14857" width="4.88671875" style="35" bestFit="1" customWidth="1"/>
    <col min="14858" max="14858" width="6.6640625" style="35" bestFit="1" customWidth="1"/>
    <col min="14859" max="14859" width="10.33203125" style="35" bestFit="1" customWidth="1"/>
    <col min="14860" max="14860" width="7.5546875" style="35" bestFit="1" customWidth="1"/>
    <col min="14861" max="14861" width="9.6640625" style="35" bestFit="1" customWidth="1"/>
    <col min="14862" max="14862" width="9.109375" style="35" bestFit="1" customWidth="1"/>
    <col min="14863" max="15104" width="8.88671875" style="35"/>
    <col min="15105" max="15105" width="20.6640625" style="35" bestFit="1" customWidth="1"/>
    <col min="15106" max="15106" width="5.109375" style="35" bestFit="1" customWidth="1"/>
    <col min="15107" max="15107" width="5.6640625" style="35" bestFit="1" customWidth="1"/>
    <col min="15108" max="15108" width="7.33203125" style="35" bestFit="1" customWidth="1"/>
    <col min="15109" max="15109" width="5.6640625" style="35" bestFit="1" customWidth="1"/>
    <col min="15110" max="15110" width="4.6640625" style="35" bestFit="1" customWidth="1"/>
    <col min="15111" max="15111" width="5.33203125" style="35" bestFit="1" customWidth="1"/>
    <col min="15112" max="15112" width="5.44140625" style="35" bestFit="1" customWidth="1"/>
    <col min="15113" max="15113" width="4.88671875" style="35" bestFit="1" customWidth="1"/>
    <col min="15114" max="15114" width="6.6640625" style="35" bestFit="1" customWidth="1"/>
    <col min="15115" max="15115" width="10.33203125" style="35" bestFit="1" customWidth="1"/>
    <col min="15116" max="15116" width="7.5546875" style="35" bestFit="1" customWidth="1"/>
    <col min="15117" max="15117" width="9.6640625" style="35" bestFit="1" customWidth="1"/>
    <col min="15118" max="15118" width="9.109375" style="35" bestFit="1" customWidth="1"/>
    <col min="15119" max="15360" width="8.88671875" style="35"/>
    <col min="15361" max="15361" width="20.6640625" style="35" bestFit="1" customWidth="1"/>
    <col min="15362" max="15362" width="5.109375" style="35" bestFit="1" customWidth="1"/>
    <col min="15363" max="15363" width="5.6640625" style="35" bestFit="1" customWidth="1"/>
    <col min="15364" max="15364" width="7.33203125" style="35" bestFit="1" customWidth="1"/>
    <col min="15365" max="15365" width="5.6640625" style="35" bestFit="1" customWidth="1"/>
    <col min="15366" max="15366" width="4.6640625" style="35" bestFit="1" customWidth="1"/>
    <col min="15367" max="15367" width="5.33203125" style="35" bestFit="1" customWidth="1"/>
    <col min="15368" max="15368" width="5.44140625" style="35" bestFit="1" customWidth="1"/>
    <col min="15369" max="15369" width="4.88671875" style="35" bestFit="1" customWidth="1"/>
    <col min="15370" max="15370" width="6.6640625" style="35" bestFit="1" customWidth="1"/>
    <col min="15371" max="15371" width="10.33203125" style="35" bestFit="1" customWidth="1"/>
    <col min="15372" max="15372" width="7.5546875" style="35" bestFit="1" customWidth="1"/>
    <col min="15373" max="15373" width="9.6640625" style="35" bestFit="1" customWidth="1"/>
    <col min="15374" max="15374" width="9.109375" style="35" bestFit="1" customWidth="1"/>
    <col min="15375" max="15616" width="8.88671875" style="35"/>
    <col min="15617" max="15617" width="20.6640625" style="35" bestFit="1" customWidth="1"/>
    <col min="15618" max="15618" width="5.109375" style="35" bestFit="1" customWidth="1"/>
    <col min="15619" max="15619" width="5.6640625" style="35" bestFit="1" customWidth="1"/>
    <col min="15620" max="15620" width="7.33203125" style="35" bestFit="1" customWidth="1"/>
    <col min="15621" max="15621" width="5.6640625" style="35" bestFit="1" customWidth="1"/>
    <col min="15622" max="15622" width="4.6640625" style="35" bestFit="1" customWidth="1"/>
    <col min="15623" max="15623" width="5.33203125" style="35" bestFit="1" customWidth="1"/>
    <col min="15624" max="15624" width="5.44140625" style="35" bestFit="1" customWidth="1"/>
    <col min="15625" max="15625" width="4.88671875" style="35" bestFit="1" customWidth="1"/>
    <col min="15626" max="15626" width="6.6640625" style="35" bestFit="1" customWidth="1"/>
    <col min="15627" max="15627" width="10.33203125" style="35" bestFit="1" customWidth="1"/>
    <col min="15628" max="15628" width="7.5546875" style="35" bestFit="1" customWidth="1"/>
    <col min="15629" max="15629" width="9.6640625" style="35" bestFit="1" customWidth="1"/>
    <col min="15630" max="15630" width="9.109375" style="35" bestFit="1" customWidth="1"/>
    <col min="15631" max="15872" width="8.88671875" style="35"/>
    <col min="15873" max="15873" width="20.6640625" style="35" bestFit="1" customWidth="1"/>
    <col min="15874" max="15874" width="5.109375" style="35" bestFit="1" customWidth="1"/>
    <col min="15875" max="15875" width="5.6640625" style="35" bestFit="1" customWidth="1"/>
    <col min="15876" max="15876" width="7.33203125" style="35" bestFit="1" customWidth="1"/>
    <col min="15877" max="15877" width="5.6640625" style="35" bestFit="1" customWidth="1"/>
    <col min="15878" max="15878" width="4.6640625" style="35" bestFit="1" customWidth="1"/>
    <col min="15879" max="15879" width="5.33203125" style="35" bestFit="1" customWidth="1"/>
    <col min="15880" max="15880" width="5.44140625" style="35" bestFit="1" customWidth="1"/>
    <col min="15881" max="15881" width="4.88671875" style="35" bestFit="1" customWidth="1"/>
    <col min="15882" max="15882" width="6.6640625" style="35" bestFit="1" customWidth="1"/>
    <col min="15883" max="15883" width="10.33203125" style="35" bestFit="1" customWidth="1"/>
    <col min="15884" max="15884" width="7.5546875" style="35" bestFit="1" customWidth="1"/>
    <col min="15885" max="15885" width="9.6640625" style="35" bestFit="1" customWidth="1"/>
    <col min="15886" max="15886" width="9.109375" style="35" bestFit="1" customWidth="1"/>
    <col min="15887" max="16128" width="8.88671875" style="35"/>
    <col min="16129" max="16129" width="20.6640625" style="35" bestFit="1" customWidth="1"/>
    <col min="16130" max="16130" width="5.109375" style="35" bestFit="1" customWidth="1"/>
    <col min="16131" max="16131" width="5.6640625" style="35" bestFit="1" customWidth="1"/>
    <col min="16132" max="16132" width="7.33203125" style="35" bestFit="1" customWidth="1"/>
    <col min="16133" max="16133" width="5.6640625" style="35" bestFit="1" customWidth="1"/>
    <col min="16134" max="16134" width="4.6640625" style="35" bestFit="1" customWidth="1"/>
    <col min="16135" max="16135" width="5.33203125" style="35" bestFit="1" customWidth="1"/>
    <col min="16136" max="16136" width="5.44140625" style="35" bestFit="1" customWidth="1"/>
    <col min="16137" max="16137" width="4.88671875" style="35" bestFit="1" customWidth="1"/>
    <col min="16138" max="16138" width="6.6640625" style="35" bestFit="1" customWidth="1"/>
    <col min="16139" max="16139" width="10.33203125" style="35" bestFit="1" customWidth="1"/>
    <col min="16140" max="16140" width="7.5546875" style="35" bestFit="1" customWidth="1"/>
    <col min="16141" max="16141" width="9.6640625" style="35" bestFit="1" customWidth="1"/>
    <col min="16142" max="16142" width="9.109375" style="35" bestFit="1" customWidth="1"/>
    <col min="16143" max="16384" width="8.88671875" style="35"/>
  </cols>
  <sheetData>
    <row r="1" spans="1:14">
      <c r="A1" s="1436" t="s">
        <v>5197</v>
      </c>
    </row>
    <row r="2" spans="1:14" ht="17.399999999999999">
      <c r="A2" s="448" t="s">
        <v>1885</v>
      </c>
      <c r="B2" s="1480" t="s">
        <v>4625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</row>
    <row r="3" spans="1:14" ht="18" thickBot="1">
      <c r="A3" s="449"/>
      <c r="B3" s="1690" t="s">
        <v>4259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</row>
    <row r="4" spans="1:14">
      <c r="A4" s="947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</row>
    <row r="5" spans="1:14" ht="13.8" thickBot="1">
      <c r="A5" s="865" t="s">
        <v>1884</v>
      </c>
      <c r="B5" s="1746" t="s">
        <v>31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</row>
    <row r="6" spans="1:14">
      <c r="A6" s="865" t="s">
        <v>4514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</row>
    <row r="7" spans="1:14" ht="13.8" thickBot="1">
      <c r="A7" s="865" t="s">
        <v>4626</v>
      </c>
      <c r="B7" s="866"/>
      <c r="C7" s="1746" t="s">
        <v>1883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</row>
    <row r="8" spans="1:14">
      <c r="A8" s="865" t="s">
        <v>1581</v>
      </c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</row>
    <row r="9" spans="1:14" ht="24.6" thickBot="1">
      <c r="A9" s="867"/>
      <c r="B9" s="868" t="s">
        <v>3</v>
      </c>
      <c r="C9" s="868" t="s">
        <v>1464</v>
      </c>
      <c r="D9" s="868" t="s">
        <v>1463</v>
      </c>
      <c r="E9" s="868" t="s">
        <v>1462</v>
      </c>
      <c r="F9" s="868" t="s">
        <v>1461</v>
      </c>
      <c r="G9" s="868" t="s">
        <v>1460</v>
      </c>
      <c r="H9" s="868" t="s">
        <v>1459</v>
      </c>
      <c r="I9" s="868" t="s">
        <v>1458</v>
      </c>
      <c r="J9" s="868" t="s">
        <v>1457</v>
      </c>
      <c r="K9" s="868" t="s">
        <v>1456</v>
      </c>
      <c r="L9" s="868" t="s">
        <v>1455</v>
      </c>
      <c r="M9" s="868" t="s">
        <v>1454</v>
      </c>
      <c r="N9" s="868" t="s">
        <v>1453</v>
      </c>
    </row>
    <row r="10" spans="1:14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</row>
    <row r="11" spans="1:14">
      <c r="A11" s="674" t="s">
        <v>1746</v>
      </c>
      <c r="B11" s="274">
        <v>99770</v>
      </c>
      <c r="C11" s="274">
        <v>8006</v>
      </c>
      <c r="D11" s="274">
        <v>7019</v>
      </c>
      <c r="E11" s="274">
        <v>7557</v>
      </c>
      <c r="F11" s="274">
        <v>7606</v>
      </c>
      <c r="G11" s="274">
        <v>8556</v>
      </c>
      <c r="H11" s="274">
        <v>8895</v>
      </c>
      <c r="I11" s="274">
        <v>9771</v>
      </c>
      <c r="J11" s="274">
        <v>9343</v>
      </c>
      <c r="K11" s="274">
        <v>8773</v>
      </c>
      <c r="L11" s="274">
        <v>8473</v>
      </c>
      <c r="M11" s="274">
        <v>7883</v>
      </c>
      <c r="N11" s="274">
        <v>7888</v>
      </c>
    </row>
    <row r="12" spans="1:14">
      <c r="A12" s="303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</row>
    <row r="13" spans="1:14">
      <c r="A13" s="669" t="s">
        <v>1743</v>
      </c>
      <c r="B13" s="275">
        <v>1251</v>
      </c>
      <c r="C13" s="275">
        <v>107</v>
      </c>
      <c r="D13" s="275">
        <v>88</v>
      </c>
      <c r="E13" s="275">
        <v>103</v>
      </c>
      <c r="F13" s="275">
        <v>95</v>
      </c>
      <c r="G13" s="275">
        <v>101</v>
      </c>
      <c r="H13" s="275">
        <v>106</v>
      </c>
      <c r="I13" s="275">
        <v>113</v>
      </c>
      <c r="J13" s="275">
        <v>118</v>
      </c>
      <c r="K13" s="275">
        <v>114</v>
      </c>
      <c r="L13" s="275">
        <v>118</v>
      </c>
      <c r="M13" s="275">
        <v>80</v>
      </c>
      <c r="N13" s="275">
        <v>108</v>
      </c>
    </row>
    <row r="14" spans="1:14">
      <c r="A14" s="670" t="s">
        <v>1742</v>
      </c>
      <c r="B14" s="276">
        <v>1246</v>
      </c>
      <c r="C14" s="276">
        <v>106</v>
      </c>
      <c r="D14" s="276">
        <v>88</v>
      </c>
      <c r="E14" s="276">
        <v>101</v>
      </c>
      <c r="F14" s="276">
        <v>95</v>
      </c>
      <c r="G14" s="276">
        <v>101</v>
      </c>
      <c r="H14" s="276">
        <v>106</v>
      </c>
      <c r="I14" s="276">
        <v>113</v>
      </c>
      <c r="J14" s="276">
        <v>117</v>
      </c>
      <c r="K14" s="276">
        <v>114</v>
      </c>
      <c r="L14" s="276">
        <v>117</v>
      </c>
      <c r="M14" s="276">
        <v>80</v>
      </c>
      <c r="N14" s="276">
        <v>108</v>
      </c>
    </row>
    <row r="15" spans="1:14">
      <c r="A15" s="670" t="s">
        <v>1741</v>
      </c>
      <c r="B15" s="276">
        <v>5</v>
      </c>
      <c r="C15" s="276">
        <v>1</v>
      </c>
      <c r="D15" s="276">
        <v>0</v>
      </c>
      <c r="E15" s="276">
        <v>2</v>
      </c>
      <c r="F15" s="276">
        <v>0</v>
      </c>
      <c r="G15" s="276">
        <v>0</v>
      </c>
      <c r="H15" s="276">
        <v>0</v>
      </c>
      <c r="I15" s="276">
        <v>0</v>
      </c>
      <c r="J15" s="276">
        <v>1</v>
      </c>
      <c r="K15" s="276">
        <v>0</v>
      </c>
      <c r="L15" s="276">
        <v>1</v>
      </c>
      <c r="M15" s="276">
        <v>0</v>
      </c>
      <c r="N15" s="276">
        <v>0</v>
      </c>
    </row>
    <row r="16" spans="1:14">
      <c r="A16" s="303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</row>
    <row r="17" spans="1:14">
      <c r="A17" s="669" t="s">
        <v>1740</v>
      </c>
      <c r="B17" s="275">
        <v>1448</v>
      </c>
      <c r="C17" s="275">
        <v>114</v>
      </c>
      <c r="D17" s="275">
        <v>116</v>
      </c>
      <c r="E17" s="275">
        <v>105</v>
      </c>
      <c r="F17" s="275">
        <v>96</v>
      </c>
      <c r="G17" s="275">
        <v>119</v>
      </c>
      <c r="H17" s="275">
        <v>147</v>
      </c>
      <c r="I17" s="275">
        <v>141</v>
      </c>
      <c r="J17" s="275">
        <v>106</v>
      </c>
      <c r="K17" s="275">
        <v>126</v>
      </c>
      <c r="L17" s="275">
        <v>120</v>
      </c>
      <c r="M17" s="275">
        <v>121</v>
      </c>
      <c r="N17" s="275">
        <v>137</v>
      </c>
    </row>
    <row r="18" spans="1:14">
      <c r="A18" s="670" t="s">
        <v>1739</v>
      </c>
      <c r="B18" s="276">
        <v>1370</v>
      </c>
      <c r="C18" s="276">
        <v>107</v>
      </c>
      <c r="D18" s="276">
        <v>114</v>
      </c>
      <c r="E18" s="276">
        <v>103</v>
      </c>
      <c r="F18" s="276">
        <v>93</v>
      </c>
      <c r="G18" s="276">
        <v>114</v>
      </c>
      <c r="H18" s="276">
        <v>136</v>
      </c>
      <c r="I18" s="276">
        <v>132</v>
      </c>
      <c r="J18" s="276">
        <v>100</v>
      </c>
      <c r="K18" s="276">
        <v>120</v>
      </c>
      <c r="L18" s="276">
        <v>114</v>
      </c>
      <c r="M18" s="276">
        <v>115</v>
      </c>
      <c r="N18" s="276">
        <v>122</v>
      </c>
    </row>
    <row r="19" spans="1:14">
      <c r="A19" s="670" t="s">
        <v>1738</v>
      </c>
      <c r="B19" s="276">
        <v>78</v>
      </c>
      <c r="C19" s="276">
        <v>7</v>
      </c>
      <c r="D19" s="276">
        <v>2</v>
      </c>
      <c r="E19" s="276">
        <v>2</v>
      </c>
      <c r="F19" s="276">
        <v>3</v>
      </c>
      <c r="G19" s="276">
        <v>5</v>
      </c>
      <c r="H19" s="276">
        <v>11</v>
      </c>
      <c r="I19" s="276">
        <v>9</v>
      </c>
      <c r="J19" s="276">
        <v>6</v>
      </c>
      <c r="K19" s="276">
        <v>6</v>
      </c>
      <c r="L19" s="276">
        <v>6</v>
      </c>
      <c r="M19" s="276">
        <v>6</v>
      </c>
      <c r="N19" s="276">
        <v>15</v>
      </c>
    </row>
    <row r="20" spans="1:14">
      <c r="A20" s="303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</row>
    <row r="21" spans="1:14">
      <c r="A21" s="669" t="s">
        <v>1737</v>
      </c>
      <c r="B21" s="275">
        <v>2883</v>
      </c>
      <c r="C21" s="275">
        <v>213</v>
      </c>
      <c r="D21" s="275">
        <v>185</v>
      </c>
      <c r="E21" s="275">
        <v>210</v>
      </c>
      <c r="F21" s="275">
        <v>266</v>
      </c>
      <c r="G21" s="275">
        <v>240</v>
      </c>
      <c r="H21" s="275">
        <v>279</v>
      </c>
      <c r="I21" s="275">
        <v>301</v>
      </c>
      <c r="J21" s="275">
        <v>283</v>
      </c>
      <c r="K21" s="275">
        <v>211</v>
      </c>
      <c r="L21" s="275">
        <v>235</v>
      </c>
      <c r="M21" s="275">
        <v>216</v>
      </c>
      <c r="N21" s="275">
        <v>244</v>
      </c>
    </row>
    <row r="22" spans="1:14">
      <c r="A22" s="670" t="s">
        <v>1736</v>
      </c>
      <c r="B22" s="276">
        <v>2021</v>
      </c>
      <c r="C22" s="276">
        <v>150</v>
      </c>
      <c r="D22" s="276">
        <v>133</v>
      </c>
      <c r="E22" s="276">
        <v>142</v>
      </c>
      <c r="F22" s="276">
        <v>184</v>
      </c>
      <c r="G22" s="276">
        <v>164</v>
      </c>
      <c r="H22" s="276">
        <v>198</v>
      </c>
      <c r="I22" s="276">
        <v>217</v>
      </c>
      <c r="J22" s="276">
        <v>211</v>
      </c>
      <c r="K22" s="276">
        <v>145</v>
      </c>
      <c r="L22" s="276">
        <v>169</v>
      </c>
      <c r="M22" s="276">
        <v>147</v>
      </c>
      <c r="N22" s="276">
        <v>161</v>
      </c>
    </row>
    <row r="23" spans="1:14">
      <c r="A23" s="670" t="s">
        <v>1735</v>
      </c>
      <c r="B23" s="276">
        <v>662</v>
      </c>
      <c r="C23" s="276">
        <v>51</v>
      </c>
      <c r="D23" s="276">
        <v>41</v>
      </c>
      <c r="E23" s="276">
        <v>52</v>
      </c>
      <c r="F23" s="276">
        <v>56</v>
      </c>
      <c r="G23" s="276">
        <v>53</v>
      </c>
      <c r="H23" s="276">
        <v>62</v>
      </c>
      <c r="I23" s="276">
        <v>63</v>
      </c>
      <c r="J23" s="276">
        <v>58</v>
      </c>
      <c r="K23" s="276">
        <v>49</v>
      </c>
      <c r="L23" s="276">
        <v>50</v>
      </c>
      <c r="M23" s="276">
        <v>57</v>
      </c>
      <c r="N23" s="276">
        <v>70</v>
      </c>
    </row>
    <row r="24" spans="1:14">
      <c r="A24" s="670" t="s">
        <v>1734</v>
      </c>
      <c r="B24" s="276">
        <v>200</v>
      </c>
      <c r="C24" s="276">
        <v>12</v>
      </c>
      <c r="D24" s="276">
        <v>11</v>
      </c>
      <c r="E24" s="276">
        <v>16</v>
      </c>
      <c r="F24" s="276">
        <v>26</v>
      </c>
      <c r="G24" s="276">
        <v>23</v>
      </c>
      <c r="H24" s="276">
        <v>19</v>
      </c>
      <c r="I24" s="276">
        <v>21</v>
      </c>
      <c r="J24" s="276">
        <v>14</v>
      </c>
      <c r="K24" s="276">
        <v>17</v>
      </c>
      <c r="L24" s="276">
        <v>16</v>
      </c>
      <c r="M24" s="276">
        <v>12</v>
      </c>
      <c r="N24" s="276">
        <v>13</v>
      </c>
    </row>
    <row r="25" spans="1:14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</row>
    <row r="26" spans="1:14">
      <c r="A26" s="669" t="s">
        <v>1733</v>
      </c>
      <c r="B26" s="275">
        <v>1454</v>
      </c>
      <c r="C26" s="275">
        <v>127</v>
      </c>
      <c r="D26" s="275">
        <v>99</v>
      </c>
      <c r="E26" s="275">
        <v>107</v>
      </c>
      <c r="F26" s="275">
        <v>106</v>
      </c>
      <c r="G26" s="275">
        <v>98</v>
      </c>
      <c r="H26" s="275">
        <v>120</v>
      </c>
      <c r="I26" s="275">
        <v>154</v>
      </c>
      <c r="J26" s="275">
        <v>125</v>
      </c>
      <c r="K26" s="275">
        <v>136</v>
      </c>
      <c r="L26" s="275">
        <v>136</v>
      </c>
      <c r="M26" s="275">
        <v>118</v>
      </c>
      <c r="N26" s="275">
        <v>128</v>
      </c>
    </row>
    <row r="27" spans="1:14">
      <c r="A27" s="670" t="s">
        <v>1732</v>
      </c>
      <c r="B27" s="276">
        <v>895</v>
      </c>
      <c r="C27" s="276">
        <v>90</v>
      </c>
      <c r="D27" s="276">
        <v>59</v>
      </c>
      <c r="E27" s="276">
        <v>66</v>
      </c>
      <c r="F27" s="276">
        <v>60</v>
      </c>
      <c r="G27" s="276">
        <v>59</v>
      </c>
      <c r="H27" s="276">
        <v>70</v>
      </c>
      <c r="I27" s="276">
        <v>102</v>
      </c>
      <c r="J27" s="276">
        <v>86</v>
      </c>
      <c r="K27" s="276">
        <v>76</v>
      </c>
      <c r="L27" s="276">
        <v>75</v>
      </c>
      <c r="M27" s="276">
        <v>68</v>
      </c>
      <c r="N27" s="276">
        <v>84</v>
      </c>
    </row>
    <row r="28" spans="1:14">
      <c r="A28" s="670" t="s">
        <v>1731</v>
      </c>
      <c r="B28" s="276">
        <v>128</v>
      </c>
      <c r="C28" s="276">
        <v>9</v>
      </c>
      <c r="D28" s="276">
        <v>10</v>
      </c>
      <c r="E28" s="276">
        <v>10</v>
      </c>
      <c r="F28" s="276">
        <v>7</v>
      </c>
      <c r="G28" s="276">
        <v>11</v>
      </c>
      <c r="H28" s="276">
        <v>12</v>
      </c>
      <c r="I28" s="276">
        <v>8</v>
      </c>
      <c r="J28" s="276">
        <v>7</v>
      </c>
      <c r="K28" s="276">
        <v>14</v>
      </c>
      <c r="L28" s="276">
        <v>18</v>
      </c>
      <c r="M28" s="276">
        <v>13</v>
      </c>
      <c r="N28" s="276">
        <v>9</v>
      </c>
    </row>
    <row r="29" spans="1:14">
      <c r="A29" s="670" t="s">
        <v>1730</v>
      </c>
      <c r="B29" s="276">
        <v>431</v>
      </c>
      <c r="C29" s="276">
        <v>28</v>
      </c>
      <c r="D29" s="276">
        <v>30</v>
      </c>
      <c r="E29" s="276">
        <v>31</v>
      </c>
      <c r="F29" s="276">
        <v>39</v>
      </c>
      <c r="G29" s="276">
        <v>28</v>
      </c>
      <c r="H29" s="276">
        <v>38</v>
      </c>
      <c r="I29" s="276">
        <v>44</v>
      </c>
      <c r="J29" s="276">
        <v>32</v>
      </c>
      <c r="K29" s="276">
        <v>46</v>
      </c>
      <c r="L29" s="276">
        <v>43</v>
      </c>
      <c r="M29" s="276">
        <v>37</v>
      </c>
      <c r="N29" s="276">
        <v>35</v>
      </c>
    </row>
    <row r="30" spans="1:14">
      <c r="A30" s="303"/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</row>
    <row r="31" spans="1:14">
      <c r="A31" s="669" t="s">
        <v>1729</v>
      </c>
      <c r="B31" s="275">
        <v>4081</v>
      </c>
      <c r="C31" s="275">
        <v>346</v>
      </c>
      <c r="D31" s="275">
        <v>277</v>
      </c>
      <c r="E31" s="275">
        <v>333</v>
      </c>
      <c r="F31" s="275">
        <v>323</v>
      </c>
      <c r="G31" s="275">
        <v>355</v>
      </c>
      <c r="H31" s="275">
        <v>378</v>
      </c>
      <c r="I31" s="275">
        <v>395</v>
      </c>
      <c r="J31" s="275">
        <v>386</v>
      </c>
      <c r="K31" s="275">
        <v>313</v>
      </c>
      <c r="L31" s="275">
        <v>364</v>
      </c>
      <c r="M31" s="275">
        <v>314</v>
      </c>
      <c r="N31" s="275">
        <v>297</v>
      </c>
    </row>
    <row r="32" spans="1:14">
      <c r="A32" s="670" t="s">
        <v>1728</v>
      </c>
      <c r="B32" s="276">
        <v>2511</v>
      </c>
      <c r="C32" s="276">
        <v>216</v>
      </c>
      <c r="D32" s="276">
        <v>159</v>
      </c>
      <c r="E32" s="276">
        <v>190</v>
      </c>
      <c r="F32" s="276">
        <v>207</v>
      </c>
      <c r="G32" s="276">
        <v>231</v>
      </c>
      <c r="H32" s="276">
        <v>228</v>
      </c>
      <c r="I32" s="276">
        <v>233</v>
      </c>
      <c r="J32" s="276">
        <v>256</v>
      </c>
      <c r="K32" s="276">
        <v>188</v>
      </c>
      <c r="L32" s="276">
        <v>234</v>
      </c>
      <c r="M32" s="276">
        <v>189</v>
      </c>
      <c r="N32" s="276">
        <v>180</v>
      </c>
    </row>
    <row r="33" spans="1:14">
      <c r="A33" s="670" t="s">
        <v>1727</v>
      </c>
      <c r="B33" s="276">
        <v>513</v>
      </c>
      <c r="C33" s="276">
        <v>52</v>
      </c>
      <c r="D33" s="276">
        <v>36</v>
      </c>
      <c r="E33" s="276">
        <v>47</v>
      </c>
      <c r="F33" s="276">
        <v>36</v>
      </c>
      <c r="G33" s="276">
        <v>43</v>
      </c>
      <c r="H33" s="276">
        <v>49</v>
      </c>
      <c r="I33" s="276">
        <v>55</v>
      </c>
      <c r="J33" s="276">
        <v>43</v>
      </c>
      <c r="K33" s="276">
        <v>45</v>
      </c>
      <c r="L33" s="276">
        <v>38</v>
      </c>
      <c r="M33" s="276">
        <v>41</v>
      </c>
      <c r="N33" s="276">
        <v>28</v>
      </c>
    </row>
    <row r="34" spans="1:14">
      <c r="A34" s="670" t="s">
        <v>1726</v>
      </c>
      <c r="B34" s="276">
        <v>1057</v>
      </c>
      <c r="C34" s="276">
        <v>78</v>
      </c>
      <c r="D34" s="276">
        <v>82</v>
      </c>
      <c r="E34" s="276">
        <v>96</v>
      </c>
      <c r="F34" s="276">
        <v>80</v>
      </c>
      <c r="G34" s="276">
        <v>81</v>
      </c>
      <c r="H34" s="276">
        <v>101</v>
      </c>
      <c r="I34" s="276">
        <v>107</v>
      </c>
      <c r="J34" s="276">
        <v>87</v>
      </c>
      <c r="K34" s="276">
        <v>80</v>
      </c>
      <c r="L34" s="276">
        <v>92</v>
      </c>
      <c r="M34" s="276">
        <v>84</v>
      </c>
      <c r="N34" s="276">
        <v>89</v>
      </c>
    </row>
    <row r="35" spans="1:14">
      <c r="A35" s="303"/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</row>
    <row r="36" spans="1:14">
      <c r="A36" s="669" t="s">
        <v>1725</v>
      </c>
      <c r="B36" s="275">
        <v>11762</v>
      </c>
      <c r="C36" s="275">
        <v>920</v>
      </c>
      <c r="D36" s="275">
        <v>825</v>
      </c>
      <c r="E36" s="275">
        <v>854</v>
      </c>
      <c r="F36" s="275">
        <v>913</v>
      </c>
      <c r="G36" s="275">
        <v>1002</v>
      </c>
      <c r="H36" s="275">
        <v>1073</v>
      </c>
      <c r="I36" s="275">
        <v>1179</v>
      </c>
      <c r="J36" s="275">
        <v>1130</v>
      </c>
      <c r="K36" s="275">
        <v>1016</v>
      </c>
      <c r="L36" s="275">
        <v>999</v>
      </c>
      <c r="M36" s="275">
        <v>943</v>
      </c>
      <c r="N36" s="275">
        <v>908</v>
      </c>
    </row>
    <row r="37" spans="1:14">
      <c r="A37" s="670" t="s">
        <v>1724</v>
      </c>
      <c r="B37" s="276">
        <v>5150</v>
      </c>
      <c r="C37" s="276">
        <v>388</v>
      </c>
      <c r="D37" s="276">
        <v>329</v>
      </c>
      <c r="E37" s="276">
        <v>375</v>
      </c>
      <c r="F37" s="276">
        <v>406</v>
      </c>
      <c r="G37" s="276">
        <v>441</v>
      </c>
      <c r="H37" s="276">
        <v>489</v>
      </c>
      <c r="I37" s="276">
        <v>513</v>
      </c>
      <c r="J37" s="276">
        <v>477</v>
      </c>
      <c r="K37" s="276">
        <v>466</v>
      </c>
      <c r="L37" s="276">
        <v>436</v>
      </c>
      <c r="M37" s="276">
        <v>435</v>
      </c>
      <c r="N37" s="276">
        <v>395</v>
      </c>
    </row>
    <row r="38" spans="1:14">
      <c r="A38" s="670" t="s">
        <v>1723</v>
      </c>
      <c r="B38" s="276">
        <v>23</v>
      </c>
      <c r="C38" s="276">
        <v>1</v>
      </c>
      <c r="D38" s="276">
        <v>4</v>
      </c>
      <c r="E38" s="276">
        <v>0</v>
      </c>
      <c r="F38" s="276">
        <v>1</v>
      </c>
      <c r="G38" s="276">
        <v>6</v>
      </c>
      <c r="H38" s="276">
        <v>2</v>
      </c>
      <c r="I38" s="276">
        <v>0</v>
      </c>
      <c r="J38" s="276">
        <v>1</v>
      </c>
      <c r="K38" s="276">
        <v>1</v>
      </c>
      <c r="L38" s="276">
        <v>1</v>
      </c>
      <c r="M38" s="276">
        <v>4</v>
      </c>
      <c r="N38" s="276">
        <v>2</v>
      </c>
    </row>
    <row r="39" spans="1:14">
      <c r="A39" s="670" t="s">
        <v>1722</v>
      </c>
      <c r="B39" s="276">
        <v>541</v>
      </c>
      <c r="C39" s="276">
        <v>41</v>
      </c>
      <c r="D39" s="276">
        <v>30</v>
      </c>
      <c r="E39" s="276">
        <v>30</v>
      </c>
      <c r="F39" s="276">
        <v>44</v>
      </c>
      <c r="G39" s="276">
        <v>42</v>
      </c>
      <c r="H39" s="276">
        <v>50</v>
      </c>
      <c r="I39" s="276">
        <v>61</v>
      </c>
      <c r="J39" s="276">
        <v>60</v>
      </c>
      <c r="K39" s="276">
        <v>46</v>
      </c>
      <c r="L39" s="276">
        <v>52</v>
      </c>
      <c r="M39" s="276">
        <v>36</v>
      </c>
      <c r="N39" s="276">
        <v>49</v>
      </c>
    </row>
    <row r="40" spans="1:14">
      <c r="A40" s="670" t="s">
        <v>1721</v>
      </c>
      <c r="B40" s="276">
        <v>479</v>
      </c>
      <c r="C40" s="276">
        <v>34</v>
      </c>
      <c r="D40" s="276">
        <v>38</v>
      </c>
      <c r="E40" s="276">
        <v>32</v>
      </c>
      <c r="F40" s="276">
        <v>42</v>
      </c>
      <c r="G40" s="276">
        <v>42</v>
      </c>
      <c r="H40" s="276">
        <v>34</v>
      </c>
      <c r="I40" s="276">
        <v>53</v>
      </c>
      <c r="J40" s="276">
        <v>39</v>
      </c>
      <c r="K40" s="276">
        <v>45</v>
      </c>
      <c r="L40" s="276">
        <v>47</v>
      </c>
      <c r="M40" s="276">
        <v>43</v>
      </c>
      <c r="N40" s="276">
        <v>30</v>
      </c>
    </row>
    <row r="41" spans="1:14">
      <c r="A41" s="670" t="s">
        <v>1720</v>
      </c>
      <c r="B41" s="276">
        <v>1263</v>
      </c>
      <c r="C41" s="276">
        <v>108</v>
      </c>
      <c r="D41" s="276">
        <v>102</v>
      </c>
      <c r="E41" s="276">
        <v>83</v>
      </c>
      <c r="F41" s="276">
        <v>92</v>
      </c>
      <c r="G41" s="276">
        <v>111</v>
      </c>
      <c r="H41" s="276">
        <v>125</v>
      </c>
      <c r="I41" s="276">
        <v>137</v>
      </c>
      <c r="J41" s="276">
        <v>114</v>
      </c>
      <c r="K41" s="276">
        <v>98</v>
      </c>
      <c r="L41" s="276">
        <v>88</v>
      </c>
      <c r="M41" s="276">
        <v>104</v>
      </c>
      <c r="N41" s="276">
        <v>101</v>
      </c>
    </row>
    <row r="42" spans="1:14">
      <c r="A42" s="670" t="s">
        <v>1719</v>
      </c>
      <c r="B42" s="276">
        <v>1042</v>
      </c>
      <c r="C42" s="276">
        <v>86</v>
      </c>
      <c r="D42" s="276">
        <v>94</v>
      </c>
      <c r="E42" s="276">
        <v>91</v>
      </c>
      <c r="F42" s="276">
        <v>82</v>
      </c>
      <c r="G42" s="276">
        <v>84</v>
      </c>
      <c r="H42" s="276">
        <v>87</v>
      </c>
      <c r="I42" s="276">
        <v>82</v>
      </c>
      <c r="J42" s="276">
        <v>87</v>
      </c>
      <c r="K42" s="276">
        <v>75</v>
      </c>
      <c r="L42" s="276">
        <v>103</v>
      </c>
      <c r="M42" s="276">
        <v>86</v>
      </c>
      <c r="N42" s="276">
        <v>85</v>
      </c>
    </row>
    <row r="43" spans="1:14">
      <c r="A43" s="670" t="s">
        <v>1718</v>
      </c>
      <c r="B43" s="276">
        <v>942</v>
      </c>
      <c r="C43" s="276">
        <v>81</v>
      </c>
      <c r="D43" s="276">
        <v>71</v>
      </c>
      <c r="E43" s="276">
        <v>69</v>
      </c>
      <c r="F43" s="276">
        <v>82</v>
      </c>
      <c r="G43" s="276">
        <v>84</v>
      </c>
      <c r="H43" s="276">
        <v>85</v>
      </c>
      <c r="I43" s="276">
        <v>97</v>
      </c>
      <c r="J43" s="276">
        <v>107</v>
      </c>
      <c r="K43" s="276">
        <v>86</v>
      </c>
      <c r="L43" s="276">
        <v>70</v>
      </c>
      <c r="M43" s="276">
        <v>50</v>
      </c>
      <c r="N43" s="276">
        <v>60</v>
      </c>
    </row>
    <row r="44" spans="1:14">
      <c r="A44" s="670" t="s">
        <v>1717</v>
      </c>
      <c r="B44" s="276">
        <v>2322</v>
      </c>
      <c r="C44" s="276">
        <v>181</v>
      </c>
      <c r="D44" s="276">
        <v>157</v>
      </c>
      <c r="E44" s="276">
        <v>174</v>
      </c>
      <c r="F44" s="276">
        <v>164</v>
      </c>
      <c r="G44" s="276">
        <v>192</v>
      </c>
      <c r="H44" s="276">
        <v>201</v>
      </c>
      <c r="I44" s="276">
        <v>236</v>
      </c>
      <c r="J44" s="276">
        <v>245</v>
      </c>
      <c r="K44" s="276">
        <v>199</v>
      </c>
      <c r="L44" s="276">
        <v>202</v>
      </c>
      <c r="M44" s="276">
        <v>185</v>
      </c>
      <c r="N44" s="276">
        <v>186</v>
      </c>
    </row>
    <row r="45" spans="1:14">
      <c r="A45" s="303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</row>
    <row r="46" spans="1:14">
      <c r="A46" s="669" t="s">
        <v>1716</v>
      </c>
      <c r="B46" s="275">
        <v>37565</v>
      </c>
      <c r="C46" s="275">
        <v>2922</v>
      </c>
      <c r="D46" s="275">
        <v>2679</v>
      </c>
      <c r="E46" s="275">
        <v>2880</v>
      </c>
      <c r="F46" s="275">
        <v>2838</v>
      </c>
      <c r="G46" s="275">
        <v>3245</v>
      </c>
      <c r="H46" s="275">
        <v>3308</v>
      </c>
      <c r="I46" s="275">
        <v>3805</v>
      </c>
      <c r="J46" s="275">
        <v>3658</v>
      </c>
      <c r="K46" s="275">
        <v>3319</v>
      </c>
      <c r="L46" s="275">
        <v>3129</v>
      </c>
      <c r="M46" s="275">
        <v>2953</v>
      </c>
      <c r="N46" s="275">
        <v>2829</v>
      </c>
    </row>
    <row r="47" spans="1:14">
      <c r="A47" s="670" t="s">
        <v>1715</v>
      </c>
      <c r="B47" s="276">
        <v>29546</v>
      </c>
      <c r="C47" s="276">
        <v>2288</v>
      </c>
      <c r="D47" s="276">
        <v>2145</v>
      </c>
      <c r="E47" s="276">
        <v>2255</v>
      </c>
      <c r="F47" s="276">
        <v>2226</v>
      </c>
      <c r="G47" s="276">
        <v>2588</v>
      </c>
      <c r="H47" s="276">
        <v>2569</v>
      </c>
      <c r="I47" s="276">
        <v>2998</v>
      </c>
      <c r="J47" s="276">
        <v>2875</v>
      </c>
      <c r="K47" s="276">
        <v>2613</v>
      </c>
      <c r="L47" s="276">
        <v>2456</v>
      </c>
      <c r="M47" s="276">
        <v>2338</v>
      </c>
      <c r="N47" s="276">
        <v>2195</v>
      </c>
    </row>
    <row r="48" spans="1:14">
      <c r="A48" s="670" t="s">
        <v>1714</v>
      </c>
      <c r="B48" s="276">
        <v>2457</v>
      </c>
      <c r="C48" s="276">
        <v>188</v>
      </c>
      <c r="D48" s="276">
        <v>170</v>
      </c>
      <c r="E48" s="276">
        <v>193</v>
      </c>
      <c r="F48" s="276">
        <v>184</v>
      </c>
      <c r="G48" s="276">
        <v>202</v>
      </c>
      <c r="H48" s="276">
        <v>216</v>
      </c>
      <c r="I48" s="276">
        <v>270</v>
      </c>
      <c r="J48" s="276">
        <v>251</v>
      </c>
      <c r="K48" s="276">
        <v>206</v>
      </c>
      <c r="L48" s="276">
        <v>223</v>
      </c>
      <c r="M48" s="276">
        <v>166</v>
      </c>
      <c r="N48" s="276">
        <v>188</v>
      </c>
    </row>
    <row r="49" spans="1:14">
      <c r="A49" s="670" t="s">
        <v>1713</v>
      </c>
      <c r="B49" s="276">
        <v>804</v>
      </c>
      <c r="C49" s="276">
        <v>74</v>
      </c>
      <c r="D49" s="276">
        <v>52</v>
      </c>
      <c r="E49" s="276">
        <v>54</v>
      </c>
      <c r="F49" s="276">
        <v>71</v>
      </c>
      <c r="G49" s="276">
        <v>76</v>
      </c>
      <c r="H49" s="276">
        <v>77</v>
      </c>
      <c r="I49" s="276">
        <v>68</v>
      </c>
      <c r="J49" s="276">
        <v>69</v>
      </c>
      <c r="K49" s="276">
        <v>68</v>
      </c>
      <c r="L49" s="276">
        <v>61</v>
      </c>
      <c r="M49" s="276">
        <v>76</v>
      </c>
      <c r="N49" s="276">
        <v>58</v>
      </c>
    </row>
    <row r="50" spans="1:14">
      <c r="A50" s="670" t="s">
        <v>1712</v>
      </c>
      <c r="B50" s="276">
        <v>2347</v>
      </c>
      <c r="C50" s="276">
        <v>175</v>
      </c>
      <c r="D50" s="276">
        <v>153</v>
      </c>
      <c r="E50" s="276">
        <v>198</v>
      </c>
      <c r="F50" s="276">
        <v>192</v>
      </c>
      <c r="G50" s="276">
        <v>202</v>
      </c>
      <c r="H50" s="276">
        <v>232</v>
      </c>
      <c r="I50" s="276">
        <v>227</v>
      </c>
      <c r="J50" s="276">
        <v>217</v>
      </c>
      <c r="K50" s="276">
        <v>207</v>
      </c>
      <c r="L50" s="276">
        <v>172</v>
      </c>
      <c r="M50" s="276">
        <v>192</v>
      </c>
      <c r="N50" s="276">
        <v>180</v>
      </c>
    </row>
    <row r="51" spans="1:14">
      <c r="A51" s="670" t="s">
        <v>1711</v>
      </c>
      <c r="B51" s="276">
        <v>1007</v>
      </c>
      <c r="C51" s="276">
        <v>85</v>
      </c>
      <c r="D51" s="276">
        <v>69</v>
      </c>
      <c r="E51" s="276">
        <v>74</v>
      </c>
      <c r="F51" s="276">
        <v>64</v>
      </c>
      <c r="G51" s="276">
        <v>66</v>
      </c>
      <c r="H51" s="276">
        <v>98</v>
      </c>
      <c r="I51" s="276">
        <v>100</v>
      </c>
      <c r="J51" s="276">
        <v>110</v>
      </c>
      <c r="K51" s="276">
        <v>86</v>
      </c>
      <c r="L51" s="276">
        <v>89</v>
      </c>
      <c r="M51" s="276">
        <v>68</v>
      </c>
      <c r="N51" s="276">
        <v>98</v>
      </c>
    </row>
    <row r="52" spans="1:14">
      <c r="A52" s="670" t="s">
        <v>1710</v>
      </c>
      <c r="B52" s="276">
        <v>1404</v>
      </c>
      <c r="C52" s="276">
        <v>112</v>
      </c>
      <c r="D52" s="276">
        <v>90</v>
      </c>
      <c r="E52" s="276">
        <v>106</v>
      </c>
      <c r="F52" s="276">
        <v>101</v>
      </c>
      <c r="G52" s="276">
        <v>111</v>
      </c>
      <c r="H52" s="276">
        <v>116</v>
      </c>
      <c r="I52" s="276">
        <v>142</v>
      </c>
      <c r="J52" s="276">
        <v>136</v>
      </c>
      <c r="K52" s="276">
        <v>139</v>
      </c>
      <c r="L52" s="276">
        <v>128</v>
      </c>
      <c r="M52" s="276">
        <v>113</v>
      </c>
      <c r="N52" s="276">
        <v>110</v>
      </c>
    </row>
    <row r="53" spans="1:14">
      <c r="A53" s="303"/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303"/>
      <c r="N53" s="303"/>
    </row>
    <row r="54" spans="1:14">
      <c r="A54" s="669" t="s">
        <v>1709</v>
      </c>
      <c r="B54" s="275">
        <v>5162</v>
      </c>
      <c r="C54" s="275">
        <v>423</v>
      </c>
      <c r="D54" s="275">
        <v>374</v>
      </c>
      <c r="E54" s="275">
        <v>333</v>
      </c>
      <c r="F54" s="275">
        <v>372</v>
      </c>
      <c r="G54" s="275">
        <v>430</v>
      </c>
      <c r="H54" s="275">
        <v>493</v>
      </c>
      <c r="I54" s="275">
        <v>486</v>
      </c>
      <c r="J54" s="275">
        <v>462</v>
      </c>
      <c r="K54" s="275">
        <v>504</v>
      </c>
      <c r="L54" s="275">
        <v>456</v>
      </c>
      <c r="M54" s="275">
        <v>424</v>
      </c>
      <c r="N54" s="275">
        <v>405</v>
      </c>
    </row>
    <row r="55" spans="1:14">
      <c r="A55" s="670" t="s">
        <v>1708</v>
      </c>
      <c r="B55" s="276">
        <v>3468</v>
      </c>
      <c r="C55" s="276">
        <v>290</v>
      </c>
      <c r="D55" s="276">
        <v>250</v>
      </c>
      <c r="E55" s="276">
        <v>226</v>
      </c>
      <c r="F55" s="276">
        <v>255</v>
      </c>
      <c r="G55" s="276">
        <v>292</v>
      </c>
      <c r="H55" s="276">
        <v>329</v>
      </c>
      <c r="I55" s="276">
        <v>313</v>
      </c>
      <c r="J55" s="276">
        <v>300</v>
      </c>
      <c r="K55" s="276">
        <v>332</v>
      </c>
      <c r="L55" s="276">
        <v>297</v>
      </c>
      <c r="M55" s="276">
        <v>305</v>
      </c>
      <c r="N55" s="276">
        <v>279</v>
      </c>
    </row>
    <row r="56" spans="1:14">
      <c r="A56" s="670" t="s">
        <v>1707</v>
      </c>
      <c r="B56" s="276">
        <v>287</v>
      </c>
      <c r="C56" s="276">
        <v>21</v>
      </c>
      <c r="D56" s="276">
        <v>23</v>
      </c>
      <c r="E56" s="276">
        <v>19</v>
      </c>
      <c r="F56" s="276">
        <v>19</v>
      </c>
      <c r="G56" s="276">
        <v>27</v>
      </c>
      <c r="H56" s="276">
        <v>29</v>
      </c>
      <c r="I56" s="276">
        <v>26</v>
      </c>
      <c r="J56" s="276">
        <v>25</v>
      </c>
      <c r="K56" s="276">
        <v>31</v>
      </c>
      <c r="L56" s="276">
        <v>23</v>
      </c>
      <c r="M56" s="276">
        <v>28</v>
      </c>
      <c r="N56" s="276">
        <v>16</v>
      </c>
    </row>
    <row r="57" spans="1:14">
      <c r="A57" s="670" t="s">
        <v>1706</v>
      </c>
      <c r="B57" s="276">
        <v>1407</v>
      </c>
      <c r="C57" s="276">
        <v>112</v>
      </c>
      <c r="D57" s="276">
        <v>101</v>
      </c>
      <c r="E57" s="276">
        <v>88</v>
      </c>
      <c r="F57" s="276">
        <v>98</v>
      </c>
      <c r="G57" s="276">
        <v>111</v>
      </c>
      <c r="H57" s="276">
        <v>135</v>
      </c>
      <c r="I57" s="276">
        <v>147</v>
      </c>
      <c r="J57" s="276">
        <v>137</v>
      </c>
      <c r="K57" s="276">
        <v>141</v>
      </c>
      <c r="L57" s="276">
        <v>136</v>
      </c>
      <c r="M57" s="276">
        <v>91</v>
      </c>
      <c r="N57" s="276">
        <v>110</v>
      </c>
    </row>
    <row r="58" spans="1:14">
      <c r="A58" s="303"/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  <c r="N58" s="303"/>
    </row>
    <row r="59" spans="1:14">
      <c r="A59" s="669" t="s">
        <v>1705</v>
      </c>
      <c r="B59" s="275">
        <v>6383</v>
      </c>
      <c r="C59" s="275">
        <v>520</v>
      </c>
      <c r="D59" s="275">
        <v>452</v>
      </c>
      <c r="E59" s="275">
        <v>501</v>
      </c>
      <c r="F59" s="275">
        <v>455</v>
      </c>
      <c r="G59" s="275">
        <v>546</v>
      </c>
      <c r="H59" s="275">
        <v>574</v>
      </c>
      <c r="I59" s="275">
        <v>648</v>
      </c>
      <c r="J59" s="275">
        <v>561</v>
      </c>
      <c r="K59" s="275">
        <v>525</v>
      </c>
      <c r="L59" s="275">
        <v>581</v>
      </c>
      <c r="M59" s="275">
        <v>515</v>
      </c>
      <c r="N59" s="275">
        <v>505</v>
      </c>
    </row>
    <row r="60" spans="1:14">
      <c r="A60" s="670" t="s">
        <v>1704</v>
      </c>
      <c r="B60" s="276">
        <v>2293</v>
      </c>
      <c r="C60" s="276">
        <v>182</v>
      </c>
      <c r="D60" s="276">
        <v>141</v>
      </c>
      <c r="E60" s="276">
        <v>197</v>
      </c>
      <c r="F60" s="276">
        <v>175</v>
      </c>
      <c r="G60" s="276">
        <v>197</v>
      </c>
      <c r="H60" s="276">
        <v>212</v>
      </c>
      <c r="I60" s="276">
        <v>225</v>
      </c>
      <c r="J60" s="276">
        <v>197</v>
      </c>
      <c r="K60" s="276">
        <v>181</v>
      </c>
      <c r="L60" s="276">
        <v>220</v>
      </c>
      <c r="M60" s="276">
        <v>187</v>
      </c>
      <c r="N60" s="276">
        <v>179</v>
      </c>
    </row>
    <row r="61" spans="1:14">
      <c r="A61" s="670" t="s">
        <v>1703</v>
      </c>
      <c r="B61" s="276">
        <v>461</v>
      </c>
      <c r="C61" s="276">
        <v>31</v>
      </c>
      <c r="D61" s="276">
        <v>39</v>
      </c>
      <c r="E61" s="276">
        <v>23</v>
      </c>
      <c r="F61" s="276">
        <v>29</v>
      </c>
      <c r="G61" s="276">
        <v>43</v>
      </c>
      <c r="H61" s="276">
        <v>45</v>
      </c>
      <c r="I61" s="276">
        <v>45</v>
      </c>
      <c r="J61" s="276">
        <v>48</v>
      </c>
      <c r="K61" s="276">
        <v>38</v>
      </c>
      <c r="L61" s="276">
        <v>41</v>
      </c>
      <c r="M61" s="276">
        <v>34</v>
      </c>
      <c r="N61" s="276">
        <v>45</v>
      </c>
    </row>
    <row r="62" spans="1:14">
      <c r="A62" s="670" t="s">
        <v>1702</v>
      </c>
      <c r="B62" s="276">
        <v>1713</v>
      </c>
      <c r="C62" s="276">
        <v>142</v>
      </c>
      <c r="D62" s="276">
        <v>131</v>
      </c>
      <c r="E62" s="276">
        <v>122</v>
      </c>
      <c r="F62" s="276">
        <v>115</v>
      </c>
      <c r="G62" s="276">
        <v>148</v>
      </c>
      <c r="H62" s="276">
        <v>146</v>
      </c>
      <c r="I62" s="276">
        <v>198</v>
      </c>
      <c r="J62" s="276">
        <v>152</v>
      </c>
      <c r="K62" s="276">
        <v>128</v>
      </c>
      <c r="L62" s="276">
        <v>146</v>
      </c>
      <c r="M62" s="276">
        <v>148</v>
      </c>
      <c r="N62" s="276">
        <v>137</v>
      </c>
    </row>
    <row r="63" spans="1:14">
      <c r="A63" s="670" t="s">
        <v>1701</v>
      </c>
      <c r="B63" s="276">
        <v>1916</v>
      </c>
      <c r="C63" s="276">
        <v>165</v>
      </c>
      <c r="D63" s="276">
        <v>141</v>
      </c>
      <c r="E63" s="276">
        <v>159</v>
      </c>
      <c r="F63" s="276">
        <v>136</v>
      </c>
      <c r="G63" s="276">
        <v>158</v>
      </c>
      <c r="H63" s="276">
        <v>171</v>
      </c>
      <c r="I63" s="276">
        <v>180</v>
      </c>
      <c r="J63" s="276">
        <v>164</v>
      </c>
      <c r="K63" s="276">
        <v>178</v>
      </c>
      <c r="L63" s="276">
        <v>174</v>
      </c>
      <c r="M63" s="276">
        <v>146</v>
      </c>
      <c r="N63" s="276">
        <v>144</v>
      </c>
    </row>
    <row r="64" spans="1:14">
      <c r="A64" s="303"/>
      <c r="B64" s="303"/>
      <c r="C64" s="303"/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</row>
    <row r="65" spans="1:14">
      <c r="A65" s="669" t="s">
        <v>1700</v>
      </c>
      <c r="B65" s="275">
        <v>12453</v>
      </c>
      <c r="C65" s="275">
        <v>1063</v>
      </c>
      <c r="D65" s="275">
        <v>906</v>
      </c>
      <c r="E65" s="275">
        <v>950</v>
      </c>
      <c r="F65" s="275">
        <v>942</v>
      </c>
      <c r="G65" s="275">
        <v>1076</v>
      </c>
      <c r="H65" s="275">
        <v>1054</v>
      </c>
      <c r="I65" s="275">
        <v>1084</v>
      </c>
      <c r="J65" s="275">
        <v>1117</v>
      </c>
      <c r="K65" s="275">
        <v>1140</v>
      </c>
      <c r="L65" s="275">
        <v>1070</v>
      </c>
      <c r="M65" s="275">
        <v>970</v>
      </c>
      <c r="N65" s="275">
        <v>1081</v>
      </c>
    </row>
    <row r="66" spans="1:14">
      <c r="A66" s="670" t="s">
        <v>1699</v>
      </c>
      <c r="B66" s="276">
        <v>5832</v>
      </c>
      <c r="C66" s="276">
        <v>489</v>
      </c>
      <c r="D66" s="276">
        <v>412</v>
      </c>
      <c r="E66" s="276">
        <v>446</v>
      </c>
      <c r="F66" s="276">
        <v>418</v>
      </c>
      <c r="G66" s="276">
        <v>538</v>
      </c>
      <c r="H66" s="276">
        <v>483</v>
      </c>
      <c r="I66" s="276">
        <v>500</v>
      </c>
      <c r="J66" s="276">
        <v>534</v>
      </c>
      <c r="K66" s="276">
        <v>535</v>
      </c>
      <c r="L66" s="276">
        <v>509</v>
      </c>
      <c r="M66" s="276">
        <v>476</v>
      </c>
      <c r="N66" s="276">
        <v>492</v>
      </c>
    </row>
    <row r="67" spans="1:14">
      <c r="A67" s="670" t="s">
        <v>1698</v>
      </c>
      <c r="B67" s="276">
        <v>1026</v>
      </c>
      <c r="C67" s="276">
        <v>82</v>
      </c>
      <c r="D67" s="276">
        <v>76</v>
      </c>
      <c r="E67" s="276">
        <v>87</v>
      </c>
      <c r="F67" s="276">
        <v>73</v>
      </c>
      <c r="G67" s="276">
        <v>80</v>
      </c>
      <c r="H67" s="276">
        <v>84</v>
      </c>
      <c r="I67" s="276">
        <v>104</v>
      </c>
      <c r="J67" s="276">
        <v>93</v>
      </c>
      <c r="K67" s="276">
        <v>97</v>
      </c>
      <c r="L67" s="276">
        <v>95</v>
      </c>
      <c r="M67" s="276">
        <v>82</v>
      </c>
      <c r="N67" s="276">
        <v>73</v>
      </c>
    </row>
    <row r="68" spans="1:14">
      <c r="A68" s="670" t="s">
        <v>1697</v>
      </c>
      <c r="B68" s="276">
        <v>2398</v>
      </c>
      <c r="C68" s="276">
        <v>215</v>
      </c>
      <c r="D68" s="276">
        <v>173</v>
      </c>
      <c r="E68" s="276">
        <v>173</v>
      </c>
      <c r="F68" s="276">
        <v>193</v>
      </c>
      <c r="G68" s="276">
        <v>183</v>
      </c>
      <c r="H68" s="276">
        <v>214</v>
      </c>
      <c r="I68" s="276">
        <v>212</v>
      </c>
      <c r="J68" s="276">
        <v>200</v>
      </c>
      <c r="K68" s="276">
        <v>220</v>
      </c>
      <c r="L68" s="276">
        <v>207</v>
      </c>
      <c r="M68" s="276">
        <v>182</v>
      </c>
      <c r="N68" s="276">
        <v>226</v>
      </c>
    </row>
    <row r="69" spans="1:14">
      <c r="A69" s="670" t="s">
        <v>1696</v>
      </c>
      <c r="B69" s="276">
        <v>3197</v>
      </c>
      <c r="C69" s="276">
        <v>277</v>
      </c>
      <c r="D69" s="276">
        <v>245</v>
      </c>
      <c r="E69" s="276">
        <v>244</v>
      </c>
      <c r="F69" s="276">
        <v>258</v>
      </c>
      <c r="G69" s="276">
        <v>275</v>
      </c>
      <c r="H69" s="276">
        <v>273</v>
      </c>
      <c r="I69" s="276">
        <v>268</v>
      </c>
      <c r="J69" s="276">
        <v>290</v>
      </c>
      <c r="K69" s="276">
        <v>288</v>
      </c>
      <c r="L69" s="276">
        <v>259</v>
      </c>
      <c r="M69" s="276">
        <v>230</v>
      </c>
      <c r="N69" s="276">
        <v>290</v>
      </c>
    </row>
    <row r="70" spans="1:14">
      <c r="A70" s="303"/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</row>
    <row r="71" spans="1:14">
      <c r="A71" s="669" t="s">
        <v>1695</v>
      </c>
      <c r="B71" s="275">
        <v>6234</v>
      </c>
      <c r="C71" s="275">
        <v>504</v>
      </c>
      <c r="D71" s="275">
        <v>409</v>
      </c>
      <c r="E71" s="275">
        <v>453</v>
      </c>
      <c r="F71" s="275">
        <v>497</v>
      </c>
      <c r="G71" s="275">
        <v>573</v>
      </c>
      <c r="H71" s="275">
        <v>579</v>
      </c>
      <c r="I71" s="275">
        <v>610</v>
      </c>
      <c r="J71" s="275">
        <v>570</v>
      </c>
      <c r="K71" s="275">
        <v>509</v>
      </c>
      <c r="L71" s="275">
        <v>500</v>
      </c>
      <c r="M71" s="275">
        <v>517</v>
      </c>
      <c r="N71" s="275">
        <v>513</v>
      </c>
    </row>
    <row r="72" spans="1:14">
      <c r="A72" s="670" t="s">
        <v>1694</v>
      </c>
      <c r="B72" s="276">
        <v>4654</v>
      </c>
      <c r="C72" s="276">
        <v>366</v>
      </c>
      <c r="D72" s="276">
        <v>300</v>
      </c>
      <c r="E72" s="276">
        <v>342</v>
      </c>
      <c r="F72" s="276">
        <v>383</v>
      </c>
      <c r="G72" s="276">
        <v>429</v>
      </c>
      <c r="H72" s="276">
        <v>444</v>
      </c>
      <c r="I72" s="276">
        <v>456</v>
      </c>
      <c r="J72" s="276">
        <v>422</v>
      </c>
      <c r="K72" s="276">
        <v>368</v>
      </c>
      <c r="L72" s="276">
        <v>377</v>
      </c>
      <c r="M72" s="276">
        <v>376</v>
      </c>
      <c r="N72" s="276">
        <v>391</v>
      </c>
    </row>
    <row r="73" spans="1:14">
      <c r="A73" s="670" t="s">
        <v>1693</v>
      </c>
      <c r="B73" s="276">
        <v>1580</v>
      </c>
      <c r="C73" s="276">
        <v>138</v>
      </c>
      <c r="D73" s="276">
        <v>109</v>
      </c>
      <c r="E73" s="276">
        <v>111</v>
      </c>
      <c r="F73" s="276">
        <v>114</v>
      </c>
      <c r="G73" s="276">
        <v>144</v>
      </c>
      <c r="H73" s="276">
        <v>135</v>
      </c>
      <c r="I73" s="276">
        <v>154</v>
      </c>
      <c r="J73" s="276">
        <v>148</v>
      </c>
      <c r="K73" s="276">
        <v>141</v>
      </c>
      <c r="L73" s="276">
        <v>123</v>
      </c>
      <c r="M73" s="276">
        <v>141</v>
      </c>
      <c r="N73" s="276">
        <v>122</v>
      </c>
    </row>
    <row r="74" spans="1:14">
      <c r="A74" s="303"/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</row>
    <row r="75" spans="1:14">
      <c r="A75" s="669" t="s">
        <v>1692</v>
      </c>
      <c r="B75" s="275">
        <v>2505</v>
      </c>
      <c r="C75" s="275">
        <v>206</v>
      </c>
      <c r="D75" s="275">
        <v>173</v>
      </c>
      <c r="E75" s="275">
        <v>205</v>
      </c>
      <c r="F75" s="275">
        <v>177</v>
      </c>
      <c r="G75" s="275">
        <v>231</v>
      </c>
      <c r="H75" s="275">
        <v>195</v>
      </c>
      <c r="I75" s="275">
        <v>249</v>
      </c>
      <c r="J75" s="275">
        <v>229</v>
      </c>
      <c r="K75" s="275">
        <v>229</v>
      </c>
      <c r="L75" s="275">
        <v>217</v>
      </c>
      <c r="M75" s="275">
        <v>203</v>
      </c>
      <c r="N75" s="275">
        <v>191</v>
      </c>
    </row>
    <row r="76" spans="1:14">
      <c r="A76" s="670" t="s">
        <v>1691</v>
      </c>
      <c r="B76" s="276">
        <v>1797</v>
      </c>
      <c r="C76" s="276">
        <v>141</v>
      </c>
      <c r="D76" s="276">
        <v>136</v>
      </c>
      <c r="E76" s="276">
        <v>143</v>
      </c>
      <c r="F76" s="276">
        <v>127</v>
      </c>
      <c r="G76" s="276">
        <v>166</v>
      </c>
      <c r="H76" s="276">
        <v>140</v>
      </c>
      <c r="I76" s="276">
        <v>179</v>
      </c>
      <c r="J76" s="276">
        <v>151</v>
      </c>
      <c r="K76" s="276">
        <v>169</v>
      </c>
      <c r="L76" s="276">
        <v>156</v>
      </c>
      <c r="M76" s="276">
        <v>141</v>
      </c>
      <c r="N76" s="276">
        <v>148</v>
      </c>
    </row>
    <row r="77" spans="1:14">
      <c r="A77" s="670" t="s">
        <v>1690</v>
      </c>
      <c r="B77" s="276">
        <v>708</v>
      </c>
      <c r="C77" s="276">
        <v>65</v>
      </c>
      <c r="D77" s="276">
        <v>37</v>
      </c>
      <c r="E77" s="276">
        <v>62</v>
      </c>
      <c r="F77" s="276">
        <v>50</v>
      </c>
      <c r="G77" s="276">
        <v>65</v>
      </c>
      <c r="H77" s="276">
        <v>55</v>
      </c>
      <c r="I77" s="276">
        <v>70</v>
      </c>
      <c r="J77" s="276">
        <v>78</v>
      </c>
      <c r="K77" s="276">
        <v>60</v>
      </c>
      <c r="L77" s="276">
        <v>61</v>
      </c>
      <c r="M77" s="276">
        <v>62</v>
      </c>
      <c r="N77" s="276">
        <v>43</v>
      </c>
    </row>
    <row r="78" spans="1:14">
      <c r="A78" s="303"/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</row>
    <row r="79" spans="1:14">
      <c r="A79" s="669" t="s">
        <v>1689</v>
      </c>
      <c r="B79" s="275">
        <v>5136</v>
      </c>
      <c r="C79" s="275">
        <v>422</v>
      </c>
      <c r="D79" s="275">
        <v>338</v>
      </c>
      <c r="E79" s="275">
        <v>407</v>
      </c>
      <c r="F79" s="275">
        <v>400</v>
      </c>
      <c r="G79" s="275">
        <v>411</v>
      </c>
      <c r="H79" s="275">
        <v>466</v>
      </c>
      <c r="I79" s="275">
        <v>480</v>
      </c>
      <c r="J79" s="275">
        <v>464</v>
      </c>
      <c r="K79" s="275">
        <v>498</v>
      </c>
      <c r="L79" s="275">
        <v>428</v>
      </c>
      <c r="M79" s="275">
        <v>390</v>
      </c>
      <c r="N79" s="275">
        <v>432</v>
      </c>
    </row>
    <row r="80" spans="1:14">
      <c r="A80" s="670" t="s">
        <v>1688</v>
      </c>
      <c r="B80" s="276">
        <v>2234</v>
      </c>
      <c r="C80" s="276">
        <v>186</v>
      </c>
      <c r="D80" s="276">
        <v>143</v>
      </c>
      <c r="E80" s="276">
        <v>184</v>
      </c>
      <c r="F80" s="276">
        <v>183</v>
      </c>
      <c r="G80" s="276">
        <v>188</v>
      </c>
      <c r="H80" s="276">
        <v>177</v>
      </c>
      <c r="I80" s="276">
        <v>208</v>
      </c>
      <c r="J80" s="276">
        <v>205</v>
      </c>
      <c r="K80" s="276">
        <v>211</v>
      </c>
      <c r="L80" s="276">
        <v>169</v>
      </c>
      <c r="M80" s="276">
        <v>188</v>
      </c>
      <c r="N80" s="276">
        <v>192</v>
      </c>
    </row>
    <row r="81" spans="1:14">
      <c r="A81" s="670" t="s">
        <v>1687</v>
      </c>
      <c r="B81" s="276">
        <v>1113</v>
      </c>
      <c r="C81" s="276">
        <v>94</v>
      </c>
      <c r="D81" s="276">
        <v>81</v>
      </c>
      <c r="E81" s="276">
        <v>81</v>
      </c>
      <c r="F81" s="276">
        <v>70</v>
      </c>
      <c r="G81" s="276">
        <v>82</v>
      </c>
      <c r="H81" s="276">
        <v>102</v>
      </c>
      <c r="I81" s="276">
        <v>102</v>
      </c>
      <c r="J81" s="276">
        <v>85</v>
      </c>
      <c r="K81" s="276">
        <v>116</v>
      </c>
      <c r="L81" s="276">
        <v>106</v>
      </c>
      <c r="M81" s="276">
        <v>91</v>
      </c>
      <c r="N81" s="276">
        <v>103</v>
      </c>
    </row>
    <row r="82" spans="1:14">
      <c r="A82" s="670" t="s">
        <v>1686</v>
      </c>
      <c r="B82" s="276">
        <v>1693</v>
      </c>
      <c r="C82" s="276">
        <v>135</v>
      </c>
      <c r="D82" s="276">
        <v>110</v>
      </c>
      <c r="E82" s="276">
        <v>133</v>
      </c>
      <c r="F82" s="276">
        <v>137</v>
      </c>
      <c r="G82" s="276">
        <v>137</v>
      </c>
      <c r="H82" s="276">
        <v>176</v>
      </c>
      <c r="I82" s="276">
        <v>162</v>
      </c>
      <c r="J82" s="276">
        <v>161</v>
      </c>
      <c r="K82" s="276">
        <v>166</v>
      </c>
      <c r="L82" s="276">
        <v>141</v>
      </c>
      <c r="M82" s="276">
        <v>106</v>
      </c>
      <c r="N82" s="276">
        <v>129</v>
      </c>
    </row>
    <row r="83" spans="1:14">
      <c r="A83" s="670" t="s">
        <v>1685</v>
      </c>
      <c r="B83" s="276">
        <v>96</v>
      </c>
      <c r="C83" s="276">
        <v>7</v>
      </c>
      <c r="D83" s="276">
        <v>4</v>
      </c>
      <c r="E83" s="276">
        <v>9</v>
      </c>
      <c r="F83" s="276">
        <v>10</v>
      </c>
      <c r="G83" s="276">
        <v>4</v>
      </c>
      <c r="H83" s="276">
        <v>11</v>
      </c>
      <c r="I83" s="276">
        <v>8</v>
      </c>
      <c r="J83" s="276">
        <v>13</v>
      </c>
      <c r="K83" s="276">
        <v>5</v>
      </c>
      <c r="L83" s="276">
        <v>12</v>
      </c>
      <c r="M83" s="276">
        <v>5</v>
      </c>
      <c r="N83" s="276">
        <v>8</v>
      </c>
    </row>
    <row r="84" spans="1:14">
      <c r="A84" s="303"/>
      <c r="B84" s="303"/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</row>
    <row r="85" spans="1:14">
      <c r="A85" s="669" t="s">
        <v>1684</v>
      </c>
      <c r="B85" s="275">
        <v>493</v>
      </c>
      <c r="C85" s="275">
        <v>52</v>
      </c>
      <c r="D85" s="275">
        <v>35</v>
      </c>
      <c r="E85" s="275">
        <v>40</v>
      </c>
      <c r="F85" s="275">
        <v>31</v>
      </c>
      <c r="G85" s="275">
        <v>33</v>
      </c>
      <c r="H85" s="275">
        <v>44</v>
      </c>
      <c r="I85" s="275">
        <v>46</v>
      </c>
      <c r="J85" s="275">
        <v>47</v>
      </c>
      <c r="K85" s="275">
        <v>46</v>
      </c>
      <c r="L85" s="275">
        <v>43</v>
      </c>
      <c r="M85" s="275">
        <v>33</v>
      </c>
      <c r="N85" s="275">
        <v>43</v>
      </c>
    </row>
    <row r="86" spans="1:14">
      <c r="A86" s="670" t="s">
        <v>1683</v>
      </c>
      <c r="B86" s="276">
        <v>274</v>
      </c>
      <c r="C86" s="276">
        <v>32</v>
      </c>
      <c r="D86" s="276">
        <v>17</v>
      </c>
      <c r="E86" s="276">
        <v>24</v>
      </c>
      <c r="F86" s="276">
        <v>25</v>
      </c>
      <c r="G86" s="276">
        <v>16</v>
      </c>
      <c r="H86" s="276">
        <v>22</v>
      </c>
      <c r="I86" s="276">
        <v>22</v>
      </c>
      <c r="J86" s="276">
        <v>21</v>
      </c>
      <c r="K86" s="276">
        <v>27</v>
      </c>
      <c r="L86" s="276">
        <v>21</v>
      </c>
      <c r="M86" s="276">
        <v>24</v>
      </c>
      <c r="N86" s="276">
        <v>23</v>
      </c>
    </row>
    <row r="87" spans="1:14">
      <c r="A87" s="670" t="s">
        <v>1682</v>
      </c>
      <c r="B87" s="276">
        <v>140</v>
      </c>
      <c r="C87" s="276">
        <v>11</v>
      </c>
      <c r="D87" s="276">
        <v>12</v>
      </c>
      <c r="E87" s="276">
        <v>12</v>
      </c>
      <c r="F87" s="276">
        <v>5</v>
      </c>
      <c r="G87" s="276">
        <v>13</v>
      </c>
      <c r="H87" s="276">
        <v>15</v>
      </c>
      <c r="I87" s="276">
        <v>16</v>
      </c>
      <c r="J87" s="276">
        <v>14</v>
      </c>
      <c r="K87" s="276">
        <v>10</v>
      </c>
      <c r="L87" s="276">
        <v>13</v>
      </c>
      <c r="M87" s="276">
        <v>6</v>
      </c>
      <c r="N87" s="276">
        <v>13</v>
      </c>
    </row>
    <row r="88" spans="1:14">
      <c r="A88" s="670" t="s">
        <v>1681</v>
      </c>
      <c r="B88" s="276">
        <v>23</v>
      </c>
      <c r="C88" s="276">
        <v>2</v>
      </c>
      <c r="D88" s="276">
        <v>2</v>
      </c>
      <c r="E88" s="276">
        <v>2</v>
      </c>
      <c r="F88" s="276">
        <v>0</v>
      </c>
      <c r="G88" s="276">
        <v>0</v>
      </c>
      <c r="H88" s="276">
        <v>1</v>
      </c>
      <c r="I88" s="276">
        <v>3</v>
      </c>
      <c r="J88" s="276">
        <v>4</v>
      </c>
      <c r="K88" s="276">
        <v>3</v>
      </c>
      <c r="L88" s="276">
        <v>2</v>
      </c>
      <c r="M88" s="276">
        <v>1</v>
      </c>
      <c r="N88" s="276">
        <v>3</v>
      </c>
    </row>
    <row r="89" spans="1:14">
      <c r="A89" s="670" t="s">
        <v>1680</v>
      </c>
      <c r="B89" s="276">
        <v>56</v>
      </c>
      <c r="C89" s="276">
        <v>7</v>
      </c>
      <c r="D89" s="276">
        <v>4</v>
      </c>
      <c r="E89" s="276">
        <v>2</v>
      </c>
      <c r="F89" s="276">
        <v>1</v>
      </c>
      <c r="G89" s="276">
        <v>4</v>
      </c>
      <c r="H89" s="276">
        <v>6</v>
      </c>
      <c r="I89" s="276">
        <v>5</v>
      </c>
      <c r="J89" s="276">
        <v>8</v>
      </c>
      <c r="K89" s="276">
        <v>6</v>
      </c>
      <c r="L89" s="276">
        <v>7</v>
      </c>
      <c r="M89" s="276">
        <v>2</v>
      </c>
      <c r="N89" s="276">
        <v>4</v>
      </c>
    </row>
    <row r="90" spans="1:14">
      <c r="A90" s="303"/>
      <c r="B90" s="303"/>
      <c r="C90" s="303"/>
      <c r="D90" s="303"/>
      <c r="E90" s="303"/>
      <c r="F90" s="303"/>
      <c r="G90" s="303"/>
      <c r="H90" s="303"/>
      <c r="I90" s="303"/>
      <c r="J90" s="303"/>
      <c r="K90" s="303"/>
      <c r="L90" s="303"/>
      <c r="M90" s="303"/>
      <c r="N90" s="303"/>
    </row>
    <row r="91" spans="1:14">
      <c r="A91" s="669" t="s">
        <v>1679</v>
      </c>
      <c r="B91" s="275">
        <v>960</v>
      </c>
      <c r="C91" s="275">
        <v>67</v>
      </c>
      <c r="D91" s="275">
        <v>63</v>
      </c>
      <c r="E91" s="275">
        <v>76</v>
      </c>
      <c r="F91" s="275">
        <v>95</v>
      </c>
      <c r="G91" s="275">
        <v>96</v>
      </c>
      <c r="H91" s="275">
        <v>79</v>
      </c>
      <c r="I91" s="275">
        <v>80</v>
      </c>
      <c r="J91" s="275">
        <v>87</v>
      </c>
      <c r="K91" s="275">
        <v>87</v>
      </c>
      <c r="L91" s="275">
        <v>77</v>
      </c>
      <c r="M91" s="275">
        <v>86</v>
      </c>
      <c r="N91" s="275">
        <v>67</v>
      </c>
    </row>
    <row r="92" spans="1:14">
      <c r="A92" s="670" t="s">
        <v>1678</v>
      </c>
      <c r="B92" s="276">
        <v>808</v>
      </c>
      <c r="C92" s="276">
        <v>59</v>
      </c>
      <c r="D92" s="276">
        <v>51</v>
      </c>
      <c r="E92" s="276">
        <v>64</v>
      </c>
      <c r="F92" s="276">
        <v>82</v>
      </c>
      <c r="G92" s="276">
        <v>84</v>
      </c>
      <c r="H92" s="276">
        <v>60</v>
      </c>
      <c r="I92" s="276">
        <v>63</v>
      </c>
      <c r="J92" s="276">
        <v>74</v>
      </c>
      <c r="K92" s="276">
        <v>76</v>
      </c>
      <c r="L92" s="276">
        <v>70</v>
      </c>
      <c r="M92" s="276">
        <v>69</v>
      </c>
      <c r="N92" s="276">
        <v>56</v>
      </c>
    </row>
    <row r="93" spans="1:14">
      <c r="A93" s="670" t="s">
        <v>1677</v>
      </c>
      <c r="B93" s="276">
        <v>3</v>
      </c>
      <c r="C93" s="276">
        <v>0</v>
      </c>
      <c r="D93" s="276">
        <v>0</v>
      </c>
      <c r="E93" s="276">
        <v>0</v>
      </c>
      <c r="F93" s="276">
        <v>1</v>
      </c>
      <c r="G93" s="276">
        <v>0</v>
      </c>
      <c r="H93" s="276">
        <v>1</v>
      </c>
      <c r="I93" s="276">
        <v>0</v>
      </c>
      <c r="J93" s="276">
        <v>0</v>
      </c>
      <c r="K93" s="276">
        <v>1</v>
      </c>
      <c r="L93" s="276">
        <v>0</v>
      </c>
      <c r="M93" s="276">
        <v>0</v>
      </c>
      <c r="N93" s="276">
        <v>0</v>
      </c>
    </row>
    <row r="94" spans="1:14">
      <c r="A94" s="670" t="s">
        <v>1676</v>
      </c>
      <c r="B94" s="276">
        <v>27</v>
      </c>
      <c r="C94" s="276">
        <v>2</v>
      </c>
      <c r="D94" s="276">
        <v>2</v>
      </c>
      <c r="E94" s="276">
        <v>2</v>
      </c>
      <c r="F94" s="276">
        <v>1</v>
      </c>
      <c r="G94" s="276">
        <v>1</v>
      </c>
      <c r="H94" s="276">
        <v>4</v>
      </c>
      <c r="I94" s="276">
        <v>2</v>
      </c>
      <c r="J94" s="276">
        <v>3</v>
      </c>
      <c r="K94" s="276">
        <v>4</v>
      </c>
      <c r="L94" s="276">
        <v>2</v>
      </c>
      <c r="M94" s="276">
        <v>2</v>
      </c>
      <c r="N94" s="276">
        <v>2</v>
      </c>
    </row>
    <row r="95" spans="1:14">
      <c r="A95" s="670" t="s">
        <v>1675</v>
      </c>
      <c r="B95" s="276">
        <v>122</v>
      </c>
      <c r="C95" s="276">
        <v>6</v>
      </c>
      <c r="D95" s="276">
        <v>10</v>
      </c>
      <c r="E95" s="276">
        <v>10</v>
      </c>
      <c r="F95" s="276">
        <v>11</v>
      </c>
      <c r="G95" s="276">
        <v>11</v>
      </c>
      <c r="H95" s="276">
        <v>14</v>
      </c>
      <c r="I95" s="276">
        <v>15</v>
      </c>
      <c r="J95" s="276">
        <v>10</v>
      </c>
      <c r="K95" s="276">
        <v>6</v>
      </c>
      <c r="L95" s="276">
        <v>5</v>
      </c>
      <c r="M95" s="276">
        <v>15</v>
      </c>
      <c r="N95" s="276">
        <v>9</v>
      </c>
    </row>
    <row r="96" spans="1:14">
      <c r="A96" s="303"/>
      <c r="B96" s="303"/>
      <c r="C96" s="303"/>
      <c r="D96" s="303"/>
      <c r="E96" s="303"/>
      <c r="F96" s="303"/>
      <c r="G96" s="303"/>
      <c r="H96" s="303"/>
      <c r="I96" s="303"/>
      <c r="J96" s="303"/>
      <c r="K96" s="303"/>
      <c r="L96" s="303"/>
      <c r="M96" s="303"/>
      <c r="N96" s="303"/>
    </row>
    <row r="97" spans="1:14">
      <c r="A97" s="1007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</row>
  </sheetData>
  <mergeCells count="4">
    <mergeCell ref="C7:N7"/>
    <mergeCell ref="B2:N2"/>
    <mergeCell ref="B3:N3"/>
    <mergeCell ref="B5:N5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scale="65" orientation="portrait" r:id="rId1"/>
  <headerFooter alignWithMargins="0"/>
  <rowBreaks count="1" manualBreakCount="1">
    <brk id="8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81">
    <outlinePr summaryBelow="0" summaryRight="0"/>
  </sheetPr>
  <dimension ref="A1:M188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5.44140625" style="35" bestFit="1" customWidth="1"/>
    <col min="2" max="2" width="10.109375" style="35" customWidth="1"/>
    <col min="3" max="3" width="8.33203125" style="35" bestFit="1" customWidth="1"/>
    <col min="4" max="4" width="7.33203125" style="35" bestFit="1" customWidth="1"/>
    <col min="5" max="5" width="12.6640625" style="35" bestFit="1" customWidth="1"/>
    <col min="6" max="6" width="6.44140625" style="35" bestFit="1" customWidth="1"/>
    <col min="7" max="7" width="8.33203125" style="35" bestFit="1" customWidth="1"/>
    <col min="8" max="8" width="7.33203125" style="35" bestFit="1" customWidth="1"/>
    <col min="9" max="9" width="12.6640625" style="35" bestFit="1" customWidth="1"/>
    <col min="10" max="10" width="6.44140625" style="35" bestFit="1" customWidth="1"/>
    <col min="11" max="11" width="8.33203125" style="35" bestFit="1" customWidth="1"/>
    <col min="12" max="12" width="7.33203125" style="35" bestFit="1" customWidth="1"/>
    <col min="13" max="13" width="12.6640625" style="35" bestFit="1" customWidth="1"/>
    <col min="14" max="256" width="8.88671875" style="35"/>
    <col min="257" max="257" width="15.44140625" style="35" bestFit="1" customWidth="1"/>
    <col min="258" max="258" width="10.109375" style="35" customWidth="1"/>
    <col min="259" max="259" width="8.33203125" style="35" bestFit="1" customWidth="1"/>
    <col min="260" max="260" width="7.33203125" style="35" bestFit="1" customWidth="1"/>
    <col min="261" max="261" width="12.6640625" style="35" bestFit="1" customWidth="1"/>
    <col min="262" max="262" width="6.44140625" style="35" bestFit="1" customWidth="1"/>
    <col min="263" max="263" width="8.33203125" style="35" bestFit="1" customWidth="1"/>
    <col min="264" max="264" width="7.33203125" style="35" bestFit="1" customWidth="1"/>
    <col min="265" max="265" width="12.6640625" style="35" bestFit="1" customWidth="1"/>
    <col min="266" max="266" width="6.44140625" style="35" bestFit="1" customWidth="1"/>
    <col min="267" max="267" width="8.33203125" style="35" bestFit="1" customWidth="1"/>
    <col min="268" max="268" width="7.33203125" style="35" bestFit="1" customWidth="1"/>
    <col min="269" max="269" width="12.6640625" style="35" bestFit="1" customWidth="1"/>
    <col min="270" max="512" width="8.88671875" style="35"/>
    <col min="513" max="513" width="15.44140625" style="35" bestFit="1" customWidth="1"/>
    <col min="514" max="514" width="10.109375" style="35" customWidth="1"/>
    <col min="515" max="515" width="8.33203125" style="35" bestFit="1" customWidth="1"/>
    <col min="516" max="516" width="7.33203125" style="35" bestFit="1" customWidth="1"/>
    <col min="517" max="517" width="12.6640625" style="35" bestFit="1" customWidth="1"/>
    <col min="518" max="518" width="6.44140625" style="35" bestFit="1" customWidth="1"/>
    <col min="519" max="519" width="8.33203125" style="35" bestFit="1" customWidth="1"/>
    <col min="520" max="520" width="7.33203125" style="35" bestFit="1" customWidth="1"/>
    <col min="521" max="521" width="12.6640625" style="35" bestFit="1" customWidth="1"/>
    <col min="522" max="522" width="6.44140625" style="35" bestFit="1" customWidth="1"/>
    <col min="523" max="523" width="8.33203125" style="35" bestFit="1" customWidth="1"/>
    <col min="524" max="524" width="7.33203125" style="35" bestFit="1" customWidth="1"/>
    <col min="525" max="525" width="12.6640625" style="35" bestFit="1" customWidth="1"/>
    <col min="526" max="768" width="8.88671875" style="35"/>
    <col min="769" max="769" width="15.44140625" style="35" bestFit="1" customWidth="1"/>
    <col min="770" max="770" width="10.109375" style="35" customWidth="1"/>
    <col min="771" max="771" width="8.33203125" style="35" bestFit="1" customWidth="1"/>
    <col min="772" max="772" width="7.33203125" style="35" bestFit="1" customWidth="1"/>
    <col min="773" max="773" width="12.6640625" style="35" bestFit="1" customWidth="1"/>
    <col min="774" max="774" width="6.44140625" style="35" bestFit="1" customWidth="1"/>
    <col min="775" max="775" width="8.33203125" style="35" bestFit="1" customWidth="1"/>
    <col min="776" max="776" width="7.33203125" style="35" bestFit="1" customWidth="1"/>
    <col min="777" max="777" width="12.6640625" style="35" bestFit="1" customWidth="1"/>
    <col min="778" max="778" width="6.44140625" style="35" bestFit="1" customWidth="1"/>
    <col min="779" max="779" width="8.33203125" style="35" bestFit="1" customWidth="1"/>
    <col min="780" max="780" width="7.33203125" style="35" bestFit="1" customWidth="1"/>
    <col min="781" max="781" width="12.6640625" style="35" bestFit="1" customWidth="1"/>
    <col min="782" max="1024" width="8.88671875" style="35"/>
    <col min="1025" max="1025" width="15.44140625" style="35" bestFit="1" customWidth="1"/>
    <col min="1026" max="1026" width="10.109375" style="35" customWidth="1"/>
    <col min="1027" max="1027" width="8.33203125" style="35" bestFit="1" customWidth="1"/>
    <col min="1028" max="1028" width="7.33203125" style="35" bestFit="1" customWidth="1"/>
    <col min="1029" max="1029" width="12.6640625" style="35" bestFit="1" customWidth="1"/>
    <col min="1030" max="1030" width="6.44140625" style="35" bestFit="1" customWidth="1"/>
    <col min="1031" max="1031" width="8.33203125" style="35" bestFit="1" customWidth="1"/>
    <col min="1032" max="1032" width="7.33203125" style="35" bestFit="1" customWidth="1"/>
    <col min="1033" max="1033" width="12.6640625" style="35" bestFit="1" customWidth="1"/>
    <col min="1034" max="1034" width="6.44140625" style="35" bestFit="1" customWidth="1"/>
    <col min="1035" max="1035" width="8.33203125" style="35" bestFit="1" customWidth="1"/>
    <col min="1036" max="1036" width="7.33203125" style="35" bestFit="1" customWidth="1"/>
    <col min="1037" max="1037" width="12.6640625" style="35" bestFit="1" customWidth="1"/>
    <col min="1038" max="1280" width="8.88671875" style="35"/>
    <col min="1281" max="1281" width="15.44140625" style="35" bestFit="1" customWidth="1"/>
    <col min="1282" max="1282" width="10.109375" style="35" customWidth="1"/>
    <col min="1283" max="1283" width="8.33203125" style="35" bestFit="1" customWidth="1"/>
    <col min="1284" max="1284" width="7.33203125" style="35" bestFit="1" customWidth="1"/>
    <col min="1285" max="1285" width="12.6640625" style="35" bestFit="1" customWidth="1"/>
    <col min="1286" max="1286" width="6.44140625" style="35" bestFit="1" customWidth="1"/>
    <col min="1287" max="1287" width="8.33203125" style="35" bestFit="1" customWidth="1"/>
    <col min="1288" max="1288" width="7.33203125" style="35" bestFit="1" customWidth="1"/>
    <col min="1289" max="1289" width="12.6640625" style="35" bestFit="1" customWidth="1"/>
    <col min="1290" max="1290" width="6.44140625" style="35" bestFit="1" customWidth="1"/>
    <col min="1291" max="1291" width="8.33203125" style="35" bestFit="1" customWidth="1"/>
    <col min="1292" max="1292" width="7.33203125" style="35" bestFit="1" customWidth="1"/>
    <col min="1293" max="1293" width="12.6640625" style="35" bestFit="1" customWidth="1"/>
    <col min="1294" max="1536" width="8.88671875" style="35"/>
    <col min="1537" max="1537" width="15.44140625" style="35" bestFit="1" customWidth="1"/>
    <col min="1538" max="1538" width="10.109375" style="35" customWidth="1"/>
    <col min="1539" max="1539" width="8.33203125" style="35" bestFit="1" customWidth="1"/>
    <col min="1540" max="1540" width="7.33203125" style="35" bestFit="1" customWidth="1"/>
    <col min="1541" max="1541" width="12.6640625" style="35" bestFit="1" customWidth="1"/>
    <col min="1542" max="1542" width="6.44140625" style="35" bestFit="1" customWidth="1"/>
    <col min="1543" max="1543" width="8.33203125" style="35" bestFit="1" customWidth="1"/>
    <col min="1544" max="1544" width="7.33203125" style="35" bestFit="1" customWidth="1"/>
    <col min="1545" max="1545" width="12.6640625" style="35" bestFit="1" customWidth="1"/>
    <col min="1546" max="1546" width="6.44140625" style="35" bestFit="1" customWidth="1"/>
    <col min="1547" max="1547" width="8.33203125" style="35" bestFit="1" customWidth="1"/>
    <col min="1548" max="1548" width="7.33203125" style="35" bestFit="1" customWidth="1"/>
    <col min="1549" max="1549" width="12.6640625" style="35" bestFit="1" customWidth="1"/>
    <col min="1550" max="1792" width="8.88671875" style="35"/>
    <col min="1793" max="1793" width="15.44140625" style="35" bestFit="1" customWidth="1"/>
    <col min="1794" max="1794" width="10.109375" style="35" customWidth="1"/>
    <col min="1795" max="1795" width="8.33203125" style="35" bestFit="1" customWidth="1"/>
    <col min="1796" max="1796" width="7.33203125" style="35" bestFit="1" customWidth="1"/>
    <col min="1797" max="1797" width="12.6640625" style="35" bestFit="1" customWidth="1"/>
    <col min="1798" max="1798" width="6.44140625" style="35" bestFit="1" customWidth="1"/>
    <col min="1799" max="1799" width="8.33203125" style="35" bestFit="1" customWidth="1"/>
    <col min="1800" max="1800" width="7.33203125" style="35" bestFit="1" customWidth="1"/>
    <col min="1801" max="1801" width="12.6640625" style="35" bestFit="1" customWidth="1"/>
    <col min="1802" max="1802" width="6.44140625" style="35" bestFit="1" customWidth="1"/>
    <col min="1803" max="1803" width="8.33203125" style="35" bestFit="1" customWidth="1"/>
    <col min="1804" max="1804" width="7.33203125" style="35" bestFit="1" customWidth="1"/>
    <col min="1805" max="1805" width="12.6640625" style="35" bestFit="1" customWidth="1"/>
    <col min="1806" max="2048" width="8.88671875" style="35"/>
    <col min="2049" max="2049" width="15.44140625" style="35" bestFit="1" customWidth="1"/>
    <col min="2050" max="2050" width="10.109375" style="35" customWidth="1"/>
    <col min="2051" max="2051" width="8.33203125" style="35" bestFit="1" customWidth="1"/>
    <col min="2052" max="2052" width="7.33203125" style="35" bestFit="1" customWidth="1"/>
    <col min="2053" max="2053" width="12.6640625" style="35" bestFit="1" customWidth="1"/>
    <col min="2054" max="2054" width="6.44140625" style="35" bestFit="1" customWidth="1"/>
    <col min="2055" max="2055" width="8.33203125" style="35" bestFit="1" customWidth="1"/>
    <col min="2056" max="2056" width="7.33203125" style="35" bestFit="1" customWidth="1"/>
    <col min="2057" max="2057" width="12.6640625" style="35" bestFit="1" customWidth="1"/>
    <col min="2058" max="2058" width="6.44140625" style="35" bestFit="1" customWidth="1"/>
    <col min="2059" max="2059" width="8.33203125" style="35" bestFit="1" customWidth="1"/>
    <col min="2060" max="2060" width="7.33203125" style="35" bestFit="1" customWidth="1"/>
    <col min="2061" max="2061" width="12.6640625" style="35" bestFit="1" customWidth="1"/>
    <col min="2062" max="2304" width="8.88671875" style="35"/>
    <col min="2305" max="2305" width="15.44140625" style="35" bestFit="1" customWidth="1"/>
    <col min="2306" max="2306" width="10.109375" style="35" customWidth="1"/>
    <col min="2307" max="2307" width="8.33203125" style="35" bestFit="1" customWidth="1"/>
    <col min="2308" max="2308" width="7.33203125" style="35" bestFit="1" customWidth="1"/>
    <col min="2309" max="2309" width="12.6640625" style="35" bestFit="1" customWidth="1"/>
    <col min="2310" max="2310" width="6.44140625" style="35" bestFit="1" customWidth="1"/>
    <col min="2311" max="2311" width="8.33203125" style="35" bestFit="1" customWidth="1"/>
    <col min="2312" max="2312" width="7.33203125" style="35" bestFit="1" customWidth="1"/>
    <col min="2313" max="2313" width="12.6640625" style="35" bestFit="1" customWidth="1"/>
    <col min="2314" max="2314" width="6.44140625" style="35" bestFit="1" customWidth="1"/>
    <col min="2315" max="2315" width="8.33203125" style="35" bestFit="1" customWidth="1"/>
    <col min="2316" max="2316" width="7.33203125" style="35" bestFit="1" customWidth="1"/>
    <col min="2317" max="2317" width="12.6640625" style="35" bestFit="1" customWidth="1"/>
    <col min="2318" max="2560" width="8.88671875" style="35"/>
    <col min="2561" max="2561" width="15.44140625" style="35" bestFit="1" customWidth="1"/>
    <col min="2562" max="2562" width="10.109375" style="35" customWidth="1"/>
    <col min="2563" max="2563" width="8.33203125" style="35" bestFit="1" customWidth="1"/>
    <col min="2564" max="2564" width="7.33203125" style="35" bestFit="1" customWidth="1"/>
    <col min="2565" max="2565" width="12.6640625" style="35" bestFit="1" customWidth="1"/>
    <col min="2566" max="2566" width="6.44140625" style="35" bestFit="1" customWidth="1"/>
    <col min="2567" max="2567" width="8.33203125" style="35" bestFit="1" customWidth="1"/>
    <col min="2568" max="2568" width="7.33203125" style="35" bestFit="1" customWidth="1"/>
    <col min="2569" max="2569" width="12.6640625" style="35" bestFit="1" customWidth="1"/>
    <col min="2570" max="2570" width="6.44140625" style="35" bestFit="1" customWidth="1"/>
    <col min="2571" max="2571" width="8.33203125" style="35" bestFit="1" customWidth="1"/>
    <col min="2572" max="2572" width="7.33203125" style="35" bestFit="1" customWidth="1"/>
    <col min="2573" max="2573" width="12.6640625" style="35" bestFit="1" customWidth="1"/>
    <col min="2574" max="2816" width="8.88671875" style="35"/>
    <col min="2817" max="2817" width="15.44140625" style="35" bestFit="1" customWidth="1"/>
    <col min="2818" max="2818" width="10.109375" style="35" customWidth="1"/>
    <col min="2819" max="2819" width="8.33203125" style="35" bestFit="1" customWidth="1"/>
    <col min="2820" max="2820" width="7.33203125" style="35" bestFit="1" customWidth="1"/>
    <col min="2821" max="2821" width="12.6640625" style="35" bestFit="1" customWidth="1"/>
    <col min="2822" max="2822" width="6.44140625" style="35" bestFit="1" customWidth="1"/>
    <col min="2823" max="2823" width="8.33203125" style="35" bestFit="1" customWidth="1"/>
    <col min="2824" max="2824" width="7.33203125" style="35" bestFit="1" customWidth="1"/>
    <col min="2825" max="2825" width="12.6640625" style="35" bestFit="1" customWidth="1"/>
    <col min="2826" max="2826" width="6.44140625" style="35" bestFit="1" customWidth="1"/>
    <col min="2827" max="2827" width="8.33203125" style="35" bestFit="1" customWidth="1"/>
    <col min="2828" max="2828" width="7.33203125" style="35" bestFit="1" customWidth="1"/>
    <col min="2829" max="2829" width="12.6640625" style="35" bestFit="1" customWidth="1"/>
    <col min="2830" max="3072" width="8.88671875" style="35"/>
    <col min="3073" max="3073" width="15.44140625" style="35" bestFit="1" customWidth="1"/>
    <col min="3074" max="3074" width="10.109375" style="35" customWidth="1"/>
    <col min="3075" max="3075" width="8.33203125" style="35" bestFit="1" customWidth="1"/>
    <col min="3076" max="3076" width="7.33203125" style="35" bestFit="1" customWidth="1"/>
    <col min="3077" max="3077" width="12.6640625" style="35" bestFit="1" customWidth="1"/>
    <col min="3078" max="3078" width="6.44140625" style="35" bestFit="1" customWidth="1"/>
    <col min="3079" max="3079" width="8.33203125" style="35" bestFit="1" customWidth="1"/>
    <col min="3080" max="3080" width="7.33203125" style="35" bestFit="1" customWidth="1"/>
    <col min="3081" max="3081" width="12.6640625" style="35" bestFit="1" customWidth="1"/>
    <col min="3082" max="3082" width="6.44140625" style="35" bestFit="1" customWidth="1"/>
    <col min="3083" max="3083" width="8.33203125" style="35" bestFit="1" customWidth="1"/>
    <col min="3084" max="3084" width="7.33203125" style="35" bestFit="1" customWidth="1"/>
    <col min="3085" max="3085" width="12.6640625" style="35" bestFit="1" customWidth="1"/>
    <col min="3086" max="3328" width="8.88671875" style="35"/>
    <col min="3329" max="3329" width="15.44140625" style="35" bestFit="1" customWidth="1"/>
    <col min="3330" max="3330" width="10.109375" style="35" customWidth="1"/>
    <col min="3331" max="3331" width="8.33203125" style="35" bestFit="1" customWidth="1"/>
    <col min="3332" max="3332" width="7.33203125" style="35" bestFit="1" customWidth="1"/>
    <col min="3333" max="3333" width="12.6640625" style="35" bestFit="1" customWidth="1"/>
    <col min="3334" max="3334" width="6.44140625" style="35" bestFit="1" customWidth="1"/>
    <col min="3335" max="3335" width="8.33203125" style="35" bestFit="1" customWidth="1"/>
    <col min="3336" max="3336" width="7.33203125" style="35" bestFit="1" customWidth="1"/>
    <col min="3337" max="3337" width="12.6640625" style="35" bestFit="1" customWidth="1"/>
    <col min="3338" max="3338" width="6.44140625" style="35" bestFit="1" customWidth="1"/>
    <col min="3339" max="3339" width="8.33203125" style="35" bestFit="1" customWidth="1"/>
    <col min="3340" max="3340" width="7.33203125" style="35" bestFit="1" customWidth="1"/>
    <col min="3341" max="3341" width="12.6640625" style="35" bestFit="1" customWidth="1"/>
    <col min="3342" max="3584" width="8.88671875" style="35"/>
    <col min="3585" max="3585" width="15.44140625" style="35" bestFit="1" customWidth="1"/>
    <col min="3586" max="3586" width="10.109375" style="35" customWidth="1"/>
    <col min="3587" max="3587" width="8.33203125" style="35" bestFit="1" customWidth="1"/>
    <col min="3588" max="3588" width="7.33203125" style="35" bestFit="1" customWidth="1"/>
    <col min="3589" max="3589" width="12.6640625" style="35" bestFit="1" customWidth="1"/>
    <col min="3590" max="3590" width="6.44140625" style="35" bestFit="1" customWidth="1"/>
    <col min="3591" max="3591" width="8.33203125" style="35" bestFit="1" customWidth="1"/>
    <col min="3592" max="3592" width="7.33203125" style="35" bestFit="1" customWidth="1"/>
    <col min="3593" max="3593" width="12.6640625" style="35" bestFit="1" customWidth="1"/>
    <col min="3594" max="3594" width="6.44140625" style="35" bestFit="1" customWidth="1"/>
    <col min="3595" max="3595" width="8.33203125" style="35" bestFit="1" customWidth="1"/>
    <col min="3596" max="3596" width="7.33203125" style="35" bestFit="1" customWidth="1"/>
    <col min="3597" max="3597" width="12.6640625" style="35" bestFit="1" customWidth="1"/>
    <col min="3598" max="3840" width="8.88671875" style="35"/>
    <col min="3841" max="3841" width="15.44140625" style="35" bestFit="1" customWidth="1"/>
    <col min="3842" max="3842" width="10.109375" style="35" customWidth="1"/>
    <col min="3843" max="3843" width="8.33203125" style="35" bestFit="1" customWidth="1"/>
    <col min="3844" max="3844" width="7.33203125" style="35" bestFit="1" customWidth="1"/>
    <col min="3845" max="3845" width="12.6640625" style="35" bestFit="1" customWidth="1"/>
    <col min="3846" max="3846" width="6.44140625" style="35" bestFit="1" customWidth="1"/>
    <col min="3847" max="3847" width="8.33203125" style="35" bestFit="1" customWidth="1"/>
    <col min="3848" max="3848" width="7.33203125" style="35" bestFit="1" customWidth="1"/>
    <col min="3849" max="3849" width="12.6640625" style="35" bestFit="1" customWidth="1"/>
    <col min="3850" max="3850" width="6.44140625" style="35" bestFit="1" customWidth="1"/>
    <col min="3851" max="3851" width="8.33203125" style="35" bestFit="1" customWidth="1"/>
    <col min="3852" max="3852" width="7.33203125" style="35" bestFit="1" customWidth="1"/>
    <col min="3853" max="3853" width="12.6640625" style="35" bestFit="1" customWidth="1"/>
    <col min="3854" max="4096" width="8.88671875" style="35"/>
    <col min="4097" max="4097" width="15.44140625" style="35" bestFit="1" customWidth="1"/>
    <col min="4098" max="4098" width="10.109375" style="35" customWidth="1"/>
    <col min="4099" max="4099" width="8.33203125" style="35" bestFit="1" customWidth="1"/>
    <col min="4100" max="4100" width="7.33203125" style="35" bestFit="1" customWidth="1"/>
    <col min="4101" max="4101" width="12.6640625" style="35" bestFit="1" customWidth="1"/>
    <col min="4102" max="4102" width="6.44140625" style="35" bestFit="1" customWidth="1"/>
    <col min="4103" max="4103" width="8.33203125" style="35" bestFit="1" customWidth="1"/>
    <col min="4104" max="4104" width="7.33203125" style="35" bestFit="1" customWidth="1"/>
    <col min="4105" max="4105" width="12.6640625" style="35" bestFit="1" customWidth="1"/>
    <col min="4106" max="4106" width="6.44140625" style="35" bestFit="1" customWidth="1"/>
    <col min="4107" max="4107" width="8.33203125" style="35" bestFit="1" customWidth="1"/>
    <col min="4108" max="4108" width="7.33203125" style="35" bestFit="1" customWidth="1"/>
    <col min="4109" max="4109" width="12.6640625" style="35" bestFit="1" customWidth="1"/>
    <col min="4110" max="4352" width="8.88671875" style="35"/>
    <col min="4353" max="4353" width="15.44140625" style="35" bestFit="1" customWidth="1"/>
    <col min="4354" max="4354" width="10.109375" style="35" customWidth="1"/>
    <col min="4355" max="4355" width="8.33203125" style="35" bestFit="1" customWidth="1"/>
    <col min="4356" max="4356" width="7.33203125" style="35" bestFit="1" customWidth="1"/>
    <col min="4357" max="4357" width="12.6640625" style="35" bestFit="1" customWidth="1"/>
    <col min="4358" max="4358" width="6.44140625" style="35" bestFit="1" customWidth="1"/>
    <col min="4359" max="4359" width="8.33203125" style="35" bestFit="1" customWidth="1"/>
    <col min="4360" max="4360" width="7.33203125" style="35" bestFit="1" customWidth="1"/>
    <col min="4361" max="4361" width="12.6640625" style="35" bestFit="1" customWidth="1"/>
    <col min="4362" max="4362" width="6.44140625" style="35" bestFit="1" customWidth="1"/>
    <col min="4363" max="4363" width="8.33203125" style="35" bestFit="1" customWidth="1"/>
    <col min="4364" max="4364" width="7.33203125" style="35" bestFit="1" customWidth="1"/>
    <col min="4365" max="4365" width="12.6640625" style="35" bestFit="1" customWidth="1"/>
    <col min="4366" max="4608" width="8.88671875" style="35"/>
    <col min="4609" max="4609" width="15.44140625" style="35" bestFit="1" customWidth="1"/>
    <col min="4610" max="4610" width="10.109375" style="35" customWidth="1"/>
    <col min="4611" max="4611" width="8.33203125" style="35" bestFit="1" customWidth="1"/>
    <col min="4612" max="4612" width="7.33203125" style="35" bestFit="1" customWidth="1"/>
    <col min="4613" max="4613" width="12.6640625" style="35" bestFit="1" customWidth="1"/>
    <col min="4614" max="4614" width="6.44140625" style="35" bestFit="1" customWidth="1"/>
    <col min="4615" max="4615" width="8.33203125" style="35" bestFit="1" customWidth="1"/>
    <col min="4616" max="4616" width="7.33203125" style="35" bestFit="1" customWidth="1"/>
    <col min="4617" max="4617" width="12.6640625" style="35" bestFit="1" customWidth="1"/>
    <col min="4618" max="4618" width="6.44140625" style="35" bestFit="1" customWidth="1"/>
    <col min="4619" max="4619" width="8.33203125" style="35" bestFit="1" customWidth="1"/>
    <col min="4620" max="4620" width="7.33203125" style="35" bestFit="1" customWidth="1"/>
    <col min="4621" max="4621" width="12.6640625" style="35" bestFit="1" customWidth="1"/>
    <col min="4622" max="4864" width="8.88671875" style="35"/>
    <col min="4865" max="4865" width="15.44140625" style="35" bestFit="1" customWidth="1"/>
    <col min="4866" max="4866" width="10.109375" style="35" customWidth="1"/>
    <col min="4867" max="4867" width="8.33203125" style="35" bestFit="1" customWidth="1"/>
    <col min="4868" max="4868" width="7.33203125" style="35" bestFit="1" customWidth="1"/>
    <col min="4869" max="4869" width="12.6640625" style="35" bestFit="1" customWidth="1"/>
    <col min="4870" max="4870" width="6.44140625" style="35" bestFit="1" customWidth="1"/>
    <col min="4871" max="4871" width="8.33203125" style="35" bestFit="1" customWidth="1"/>
    <col min="4872" max="4872" width="7.33203125" style="35" bestFit="1" customWidth="1"/>
    <col min="4873" max="4873" width="12.6640625" style="35" bestFit="1" customWidth="1"/>
    <col min="4874" max="4874" width="6.44140625" style="35" bestFit="1" customWidth="1"/>
    <col min="4875" max="4875" width="8.33203125" style="35" bestFit="1" customWidth="1"/>
    <col min="4876" max="4876" width="7.33203125" style="35" bestFit="1" customWidth="1"/>
    <col min="4877" max="4877" width="12.6640625" style="35" bestFit="1" customWidth="1"/>
    <col min="4878" max="5120" width="8.88671875" style="35"/>
    <col min="5121" max="5121" width="15.44140625" style="35" bestFit="1" customWidth="1"/>
    <col min="5122" max="5122" width="10.109375" style="35" customWidth="1"/>
    <col min="5123" max="5123" width="8.33203125" style="35" bestFit="1" customWidth="1"/>
    <col min="5124" max="5124" width="7.33203125" style="35" bestFit="1" customWidth="1"/>
    <col min="5125" max="5125" width="12.6640625" style="35" bestFit="1" customWidth="1"/>
    <col min="5126" max="5126" width="6.44140625" style="35" bestFit="1" customWidth="1"/>
    <col min="5127" max="5127" width="8.33203125" style="35" bestFit="1" customWidth="1"/>
    <col min="5128" max="5128" width="7.33203125" style="35" bestFit="1" customWidth="1"/>
    <col min="5129" max="5129" width="12.6640625" style="35" bestFit="1" customWidth="1"/>
    <col min="5130" max="5130" width="6.44140625" style="35" bestFit="1" customWidth="1"/>
    <col min="5131" max="5131" width="8.33203125" style="35" bestFit="1" customWidth="1"/>
    <col min="5132" max="5132" width="7.33203125" style="35" bestFit="1" customWidth="1"/>
    <col min="5133" max="5133" width="12.6640625" style="35" bestFit="1" customWidth="1"/>
    <col min="5134" max="5376" width="8.88671875" style="35"/>
    <col min="5377" max="5377" width="15.44140625" style="35" bestFit="1" customWidth="1"/>
    <col min="5378" max="5378" width="10.109375" style="35" customWidth="1"/>
    <col min="5379" max="5379" width="8.33203125" style="35" bestFit="1" customWidth="1"/>
    <col min="5380" max="5380" width="7.33203125" style="35" bestFit="1" customWidth="1"/>
    <col min="5381" max="5381" width="12.6640625" style="35" bestFit="1" customWidth="1"/>
    <col min="5382" max="5382" width="6.44140625" style="35" bestFit="1" customWidth="1"/>
    <col min="5383" max="5383" width="8.33203125" style="35" bestFit="1" customWidth="1"/>
    <col min="5384" max="5384" width="7.33203125" style="35" bestFit="1" customWidth="1"/>
    <col min="5385" max="5385" width="12.6640625" style="35" bestFit="1" customWidth="1"/>
    <col min="5386" max="5386" width="6.44140625" style="35" bestFit="1" customWidth="1"/>
    <col min="5387" max="5387" width="8.33203125" style="35" bestFit="1" customWidth="1"/>
    <col min="5388" max="5388" width="7.33203125" style="35" bestFit="1" customWidth="1"/>
    <col min="5389" max="5389" width="12.6640625" style="35" bestFit="1" customWidth="1"/>
    <col min="5390" max="5632" width="8.88671875" style="35"/>
    <col min="5633" max="5633" width="15.44140625" style="35" bestFit="1" customWidth="1"/>
    <col min="5634" max="5634" width="10.109375" style="35" customWidth="1"/>
    <col min="5635" max="5635" width="8.33203125" style="35" bestFit="1" customWidth="1"/>
    <col min="5636" max="5636" width="7.33203125" style="35" bestFit="1" customWidth="1"/>
    <col min="5637" max="5637" width="12.6640625" style="35" bestFit="1" customWidth="1"/>
    <col min="5638" max="5638" width="6.44140625" style="35" bestFit="1" customWidth="1"/>
    <col min="5639" max="5639" width="8.33203125" style="35" bestFit="1" customWidth="1"/>
    <col min="5640" max="5640" width="7.33203125" style="35" bestFit="1" customWidth="1"/>
    <col min="5641" max="5641" width="12.6640625" style="35" bestFit="1" customWidth="1"/>
    <col min="5642" max="5642" width="6.44140625" style="35" bestFit="1" customWidth="1"/>
    <col min="5643" max="5643" width="8.33203125" style="35" bestFit="1" customWidth="1"/>
    <col min="5644" max="5644" width="7.33203125" style="35" bestFit="1" customWidth="1"/>
    <col min="5645" max="5645" width="12.6640625" style="35" bestFit="1" customWidth="1"/>
    <col min="5646" max="5888" width="8.88671875" style="35"/>
    <col min="5889" max="5889" width="15.44140625" style="35" bestFit="1" customWidth="1"/>
    <col min="5890" max="5890" width="10.109375" style="35" customWidth="1"/>
    <col min="5891" max="5891" width="8.33203125" style="35" bestFit="1" customWidth="1"/>
    <col min="5892" max="5892" width="7.33203125" style="35" bestFit="1" customWidth="1"/>
    <col min="5893" max="5893" width="12.6640625" style="35" bestFit="1" customWidth="1"/>
    <col min="5894" max="5894" width="6.44140625" style="35" bestFit="1" customWidth="1"/>
    <col min="5895" max="5895" width="8.33203125" style="35" bestFit="1" customWidth="1"/>
    <col min="5896" max="5896" width="7.33203125" style="35" bestFit="1" customWidth="1"/>
    <col min="5897" max="5897" width="12.6640625" style="35" bestFit="1" customWidth="1"/>
    <col min="5898" max="5898" width="6.44140625" style="35" bestFit="1" customWidth="1"/>
    <col min="5899" max="5899" width="8.33203125" style="35" bestFit="1" customWidth="1"/>
    <col min="5900" max="5900" width="7.33203125" style="35" bestFit="1" customWidth="1"/>
    <col min="5901" max="5901" width="12.6640625" style="35" bestFit="1" customWidth="1"/>
    <col min="5902" max="6144" width="8.88671875" style="35"/>
    <col min="6145" max="6145" width="15.44140625" style="35" bestFit="1" customWidth="1"/>
    <col min="6146" max="6146" width="10.109375" style="35" customWidth="1"/>
    <col min="6147" max="6147" width="8.33203125" style="35" bestFit="1" customWidth="1"/>
    <col min="6148" max="6148" width="7.33203125" style="35" bestFit="1" customWidth="1"/>
    <col min="6149" max="6149" width="12.6640625" style="35" bestFit="1" customWidth="1"/>
    <col min="6150" max="6150" width="6.44140625" style="35" bestFit="1" customWidth="1"/>
    <col min="6151" max="6151" width="8.33203125" style="35" bestFit="1" customWidth="1"/>
    <col min="6152" max="6152" width="7.33203125" style="35" bestFit="1" customWidth="1"/>
    <col min="6153" max="6153" width="12.6640625" style="35" bestFit="1" customWidth="1"/>
    <col min="6154" max="6154" width="6.44140625" style="35" bestFit="1" customWidth="1"/>
    <col min="6155" max="6155" width="8.33203125" style="35" bestFit="1" customWidth="1"/>
    <col min="6156" max="6156" width="7.33203125" style="35" bestFit="1" customWidth="1"/>
    <col min="6157" max="6157" width="12.6640625" style="35" bestFit="1" customWidth="1"/>
    <col min="6158" max="6400" width="8.88671875" style="35"/>
    <col min="6401" max="6401" width="15.44140625" style="35" bestFit="1" customWidth="1"/>
    <col min="6402" max="6402" width="10.109375" style="35" customWidth="1"/>
    <col min="6403" max="6403" width="8.33203125" style="35" bestFit="1" customWidth="1"/>
    <col min="6404" max="6404" width="7.33203125" style="35" bestFit="1" customWidth="1"/>
    <col min="6405" max="6405" width="12.6640625" style="35" bestFit="1" customWidth="1"/>
    <col min="6406" max="6406" width="6.44140625" style="35" bestFit="1" customWidth="1"/>
    <col min="6407" max="6407" width="8.33203125" style="35" bestFit="1" customWidth="1"/>
    <col min="6408" max="6408" width="7.33203125" style="35" bestFit="1" customWidth="1"/>
    <col min="6409" max="6409" width="12.6640625" style="35" bestFit="1" customWidth="1"/>
    <col min="6410" max="6410" width="6.44140625" style="35" bestFit="1" customWidth="1"/>
    <col min="6411" max="6411" width="8.33203125" style="35" bestFit="1" customWidth="1"/>
    <col min="6412" max="6412" width="7.33203125" style="35" bestFit="1" customWidth="1"/>
    <col min="6413" max="6413" width="12.6640625" style="35" bestFit="1" customWidth="1"/>
    <col min="6414" max="6656" width="8.88671875" style="35"/>
    <col min="6657" max="6657" width="15.44140625" style="35" bestFit="1" customWidth="1"/>
    <col min="6658" max="6658" width="10.109375" style="35" customWidth="1"/>
    <col min="6659" max="6659" width="8.33203125" style="35" bestFit="1" customWidth="1"/>
    <col min="6660" max="6660" width="7.33203125" style="35" bestFit="1" customWidth="1"/>
    <col min="6661" max="6661" width="12.6640625" style="35" bestFit="1" customWidth="1"/>
    <col min="6662" max="6662" width="6.44140625" style="35" bestFit="1" customWidth="1"/>
    <col min="6663" max="6663" width="8.33203125" style="35" bestFit="1" customWidth="1"/>
    <col min="6664" max="6664" width="7.33203125" style="35" bestFit="1" customWidth="1"/>
    <col min="6665" max="6665" width="12.6640625" style="35" bestFit="1" customWidth="1"/>
    <col min="6666" max="6666" width="6.44140625" style="35" bestFit="1" customWidth="1"/>
    <col min="6667" max="6667" width="8.33203125" style="35" bestFit="1" customWidth="1"/>
    <col min="6668" max="6668" width="7.33203125" style="35" bestFit="1" customWidth="1"/>
    <col min="6669" max="6669" width="12.6640625" style="35" bestFit="1" customWidth="1"/>
    <col min="6670" max="6912" width="8.88671875" style="35"/>
    <col min="6913" max="6913" width="15.44140625" style="35" bestFit="1" customWidth="1"/>
    <col min="6914" max="6914" width="10.109375" style="35" customWidth="1"/>
    <col min="6915" max="6915" width="8.33203125" style="35" bestFit="1" customWidth="1"/>
    <col min="6916" max="6916" width="7.33203125" style="35" bestFit="1" customWidth="1"/>
    <col min="6917" max="6917" width="12.6640625" style="35" bestFit="1" customWidth="1"/>
    <col min="6918" max="6918" width="6.44140625" style="35" bestFit="1" customWidth="1"/>
    <col min="6919" max="6919" width="8.33203125" style="35" bestFit="1" customWidth="1"/>
    <col min="6920" max="6920" width="7.33203125" style="35" bestFit="1" customWidth="1"/>
    <col min="6921" max="6921" width="12.6640625" style="35" bestFit="1" customWidth="1"/>
    <col min="6922" max="6922" width="6.44140625" style="35" bestFit="1" customWidth="1"/>
    <col min="6923" max="6923" width="8.33203125" style="35" bestFit="1" customWidth="1"/>
    <col min="6924" max="6924" width="7.33203125" style="35" bestFit="1" customWidth="1"/>
    <col min="6925" max="6925" width="12.6640625" style="35" bestFit="1" customWidth="1"/>
    <col min="6926" max="7168" width="8.88671875" style="35"/>
    <col min="7169" max="7169" width="15.44140625" style="35" bestFit="1" customWidth="1"/>
    <col min="7170" max="7170" width="10.109375" style="35" customWidth="1"/>
    <col min="7171" max="7171" width="8.33203125" style="35" bestFit="1" customWidth="1"/>
    <col min="7172" max="7172" width="7.33203125" style="35" bestFit="1" customWidth="1"/>
    <col min="7173" max="7173" width="12.6640625" style="35" bestFit="1" customWidth="1"/>
    <col min="7174" max="7174" width="6.44140625" style="35" bestFit="1" customWidth="1"/>
    <col min="7175" max="7175" width="8.33203125" style="35" bestFit="1" customWidth="1"/>
    <col min="7176" max="7176" width="7.33203125" style="35" bestFit="1" customWidth="1"/>
    <col min="7177" max="7177" width="12.6640625" style="35" bestFit="1" customWidth="1"/>
    <col min="7178" max="7178" width="6.44140625" style="35" bestFit="1" customWidth="1"/>
    <col min="7179" max="7179" width="8.33203125" style="35" bestFit="1" customWidth="1"/>
    <col min="7180" max="7180" width="7.33203125" style="35" bestFit="1" customWidth="1"/>
    <col min="7181" max="7181" width="12.6640625" style="35" bestFit="1" customWidth="1"/>
    <col min="7182" max="7424" width="8.88671875" style="35"/>
    <col min="7425" max="7425" width="15.44140625" style="35" bestFit="1" customWidth="1"/>
    <col min="7426" max="7426" width="10.109375" style="35" customWidth="1"/>
    <col min="7427" max="7427" width="8.33203125" style="35" bestFit="1" customWidth="1"/>
    <col min="7428" max="7428" width="7.33203125" style="35" bestFit="1" customWidth="1"/>
    <col min="7429" max="7429" width="12.6640625" style="35" bestFit="1" customWidth="1"/>
    <col min="7430" max="7430" width="6.44140625" style="35" bestFit="1" customWidth="1"/>
    <col min="7431" max="7431" width="8.33203125" style="35" bestFit="1" customWidth="1"/>
    <col min="7432" max="7432" width="7.33203125" style="35" bestFit="1" customWidth="1"/>
    <col min="7433" max="7433" width="12.6640625" style="35" bestFit="1" customWidth="1"/>
    <col min="7434" max="7434" width="6.44140625" style="35" bestFit="1" customWidth="1"/>
    <col min="7435" max="7435" width="8.33203125" style="35" bestFit="1" customWidth="1"/>
    <col min="7436" max="7436" width="7.33203125" style="35" bestFit="1" customWidth="1"/>
    <col min="7437" max="7437" width="12.6640625" style="35" bestFit="1" customWidth="1"/>
    <col min="7438" max="7680" width="8.88671875" style="35"/>
    <col min="7681" max="7681" width="15.44140625" style="35" bestFit="1" customWidth="1"/>
    <col min="7682" max="7682" width="10.109375" style="35" customWidth="1"/>
    <col min="7683" max="7683" width="8.33203125" style="35" bestFit="1" customWidth="1"/>
    <col min="7684" max="7684" width="7.33203125" style="35" bestFit="1" customWidth="1"/>
    <col min="7685" max="7685" width="12.6640625" style="35" bestFit="1" customWidth="1"/>
    <col min="7686" max="7686" width="6.44140625" style="35" bestFit="1" customWidth="1"/>
    <col min="7687" max="7687" width="8.33203125" style="35" bestFit="1" customWidth="1"/>
    <col min="7688" max="7688" width="7.33203125" style="35" bestFit="1" customWidth="1"/>
    <col min="7689" max="7689" width="12.6640625" style="35" bestFit="1" customWidth="1"/>
    <col min="7690" max="7690" width="6.44140625" style="35" bestFit="1" customWidth="1"/>
    <col min="7691" max="7691" width="8.33203125" style="35" bestFit="1" customWidth="1"/>
    <col min="7692" max="7692" width="7.33203125" style="35" bestFit="1" customWidth="1"/>
    <col min="7693" max="7693" width="12.6640625" style="35" bestFit="1" customWidth="1"/>
    <col min="7694" max="7936" width="8.88671875" style="35"/>
    <col min="7937" max="7937" width="15.44140625" style="35" bestFit="1" customWidth="1"/>
    <col min="7938" max="7938" width="10.109375" style="35" customWidth="1"/>
    <col min="7939" max="7939" width="8.33203125" style="35" bestFit="1" customWidth="1"/>
    <col min="7940" max="7940" width="7.33203125" style="35" bestFit="1" customWidth="1"/>
    <col min="7941" max="7941" width="12.6640625" style="35" bestFit="1" customWidth="1"/>
    <col min="7942" max="7942" width="6.44140625" style="35" bestFit="1" customWidth="1"/>
    <col min="7943" max="7943" width="8.33203125" style="35" bestFit="1" customWidth="1"/>
    <col min="7944" max="7944" width="7.33203125" style="35" bestFit="1" customWidth="1"/>
    <col min="7945" max="7945" width="12.6640625" style="35" bestFit="1" customWidth="1"/>
    <col min="7946" max="7946" width="6.44140625" style="35" bestFit="1" customWidth="1"/>
    <col min="7947" max="7947" width="8.33203125" style="35" bestFit="1" customWidth="1"/>
    <col min="7948" max="7948" width="7.33203125" style="35" bestFit="1" customWidth="1"/>
    <col min="7949" max="7949" width="12.6640625" style="35" bestFit="1" customWidth="1"/>
    <col min="7950" max="8192" width="8.88671875" style="35"/>
    <col min="8193" max="8193" width="15.44140625" style="35" bestFit="1" customWidth="1"/>
    <col min="8194" max="8194" width="10.109375" style="35" customWidth="1"/>
    <col min="8195" max="8195" width="8.33203125" style="35" bestFit="1" customWidth="1"/>
    <col min="8196" max="8196" width="7.33203125" style="35" bestFit="1" customWidth="1"/>
    <col min="8197" max="8197" width="12.6640625" style="35" bestFit="1" customWidth="1"/>
    <col min="8198" max="8198" width="6.44140625" style="35" bestFit="1" customWidth="1"/>
    <col min="8199" max="8199" width="8.33203125" style="35" bestFit="1" customWidth="1"/>
    <col min="8200" max="8200" width="7.33203125" style="35" bestFit="1" customWidth="1"/>
    <col min="8201" max="8201" width="12.6640625" style="35" bestFit="1" customWidth="1"/>
    <col min="8202" max="8202" width="6.44140625" style="35" bestFit="1" customWidth="1"/>
    <col min="8203" max="8203" width="8.33203125" style="35" bestFit="1" customWidth="1"/>
    <col min="8204" max="8204" width="7.33203125" style="35" bestFit="1" customWidth="1"/>
    <col min="8205" max="8205" width="12.6640625" style="35" bestFit="1" customWidth="1"/>
    <col min="8206" max="8448" width="8.88671875" style="35"/>
    <col min="8449" max="8449" width="15.44140625" style="35" bestFit="1" customWidth="1"/>
    <col min="8450" max="8450" width="10.109375" style="35" customWidth="1"/>
    <col min="8451" max="8451" width="8.33203125" style="35" bestFit="1" customWidth="1"/>
    <col min="8452" max="8452" width="7.33203125" style="35" bestFit="1" customWidth="1"/>
    <col min="8453" max="8453" width="12.6640625" style="35" bestFit="1" customWidth="1"/>
    <col min="8454" max="8454" width="6.44140625" style="35" bestFit="1" customWidth="1"/>
    <col min="8455" max="8455" width="8.33203125" style="35" bestFit="1" customWidth="1"/>
    <col min="8456" max="8456" width="7.33203125" style="35" bestFit="1" customWidth="1"/>
    <col min="8457" max="8457" width="12.6640625" style="35" bestFit="1" customWidth="1"/>
    <col min="8458" max="8458" width="6.44140625" style="35" bestFit="1" customWidth="1"/>
    <col min="8459" max="8459" width="8.33203125" style="35" bestFit="1" customWidth="1"/>
    <col min="8460" max="8460" width="7.33203125" style="35" bestFit="1" customWidth="1"/>
    <col min="8461" max="8461" width="12.6640625" style="35" bestFit="1" customWidth="1"/>
    <col min="8462" max="8704" width="8.88671875" style="35"/>
    <col min="8705" max="8705" width="15.44140625" style="35" bestFit="1" customWidth="1"/>
    <col min="8706" max="8706" width="10.109375" style="35" customWidth="1"/>
    <col min="8707" max="8707" width="8.33203125" style="35" bestFit="1" customWidth="1"/>
    <col min="8708" max="8708" width="7.33203125" style="35" bestFit="1" customWidth="1"/>
    <col min="8709" max="8709" width="12.6640625" style="35" bestFit="1" customWidth="1"/>
    <col min="8710" max="8710" width="6.44140625" style="35" bestFit="1" customWidth="1"/>
    <col min="8711" max="8711" width="8.33203125" style="35" bestFit="1" customWidth="1"/>
    <col min="8712" max="8712" width="7.33203125" style="35" bestFit="1" customWidth="1"/>
    <col min="8713" max="8713" width="12.6640625" style="35" bestFit="1" customWidth="1"/>
    <col min="8714" max="8714" width="6.44140625" style="35" bestFit="1" customWidth="1"/>
    <col min="8715" max="8715" width="8.33203125" style="35" bestFit="1" customWidth="1"/>
    <col min="8716" max="8716" width="7.33203125" style="35" bestFit="1" customWidth="1"/>
    <col min="8717" max="8717" width="12.6640625" style="35" bestFit="1" customWidth="1"/>
    <col min="8718" max="8960" width="8.88671875" style="35"/>
    <col min="8961" max="8961" width="15.44140625" style="35" bestFit="1" customWidth="1"/>
    <col min="8962" max="8962" width="10.109375" style="35" customWidth="1"/>
    <col min="8963" max="8963" width="8.33203125" style="35" bestFit="1" customWidth="1"/>
    <col min="8964" max="8964" width="7.33203125" style="35" bestFit="1" customWidth="1"/>
    <col min="8965" max="8965" width="12.6640625" style="35" bestFit="1" customWidth="1"/>
    <col min="8966" max="8966" width="6.44140625" style="35" bestFit="1" customWidth="1"/>
    <col min="8967" max="8967" width="8.33203125" style="35" bestFit="1" customWidth="1"/>
    <col min="8968" max="8968" width="7.33203125" style="35" bestFit="1" customWidth="1"/>
    <col min="8969" max="8969" width="12.6640625" style="35" bestFit="1" customWidth="1"/>
    <col min="8970" max="8970" width="6.44140625" style="35" bestFit="1" customWidth="1"/>
    <col min="8971" max="8971" width="8.33203125" style="35" bestFit="1" customWidth="1"/>
    <col min="8972" max="8972" width="7.33203125" style="35" bestFit="1" customWidth="1"/>
    <col min="8973" max="8973" width="12.6640625" style="35" bestFit="1" customWidth="1"/>
    <col min="8974" max="9216" width="8.88671875" style="35"/>
    <col min="9217" max="9217" width="15.44140625" style="35" bestFit="1" customWidth="1"/>
    <col min="9218" max="9218" width="10.109375" style="35" customWidth="1"/>
    <col min="9219" max="9219" width="8.33203125" style="35" bestFit="1" customWidth="1"/>
    <col min="9220" max="9220" width="7.33203125" style="35" bestFit="1" customWidth="1"/>
    <col min="9221" max="9221" width="12.6640625" style="35" bestFit="1" customWidth="1"/>
    <col min="9222" max="9222" width="6.44140625" style="35" bestFit="1" customWidth="1"/>
    <col min="9223" max="9223" width="8.33203125" style="35" bestFit="1" customWidth="1"/>
    <col min="9224" max="9224" width="7.33203125" style="35" bestFit="1" customWidth="1"/>
    <col min="9225" max="9225" width="12.6640625" style="35" bestFit="1" customWidth="1"/>
    <col min="9226" max="9226" width="6.44140625" style="35" bestFit="1" customWidth="1"/>
    <col min="9227" max="9227" width="8.33203125" style="35" bestFit="1" customWidth="1"/>
    <col min="9228" max="9228" width="7.33203125" style="35" bestFit="1" customWidth="1"/>
    <col min="9229" max="9229" width="12.6640625" style="35" bestFit="1" customWidth="1"/>
    <col min="9230" max="9472" width="8.88671875" style="35"/>
    <col min="9473" max="9473" width="15.44140625" style="35" bestFit="1" customWidth="1"/>
    <col min="9474" max="9474" width="10.109375" style="35" customWidth="1"/>
    <col min="9475" max="9475" width="8.33203125" style="35" bestFit="1" customWidth="1"/>
    <col min="9476" max="9476" width="7.33203125" style="35" bestFit="1" customWidth="1"/>
    <col min="9477" max="9477" width="12.6640625" style="35" bestFit="1" customWidth="1"/>
    <col min="9478" max="9478" width="6.44140625" style="35" bestFit="1" customWidth="1"/>
    <col min="9479" max="9479" width="8.33203125" style="35" bestFit="1" customWidth="1"/>
    <col min="9480" max="9480" width="7.33203125" style="35" bestFit="1" customWidth="1"/>
    <col min="9481" max="9481" width="12.6640625" style="35" bestFit="1" customWidth="1"/>
    <col min="9482" max="9482" width="6.44140625" style="35" bestFit="1" customWidth="1"/>
    <col min="9483" max="9483" width="8.33203125" style="35" bestFit="1" customWidth="1"/>
    <col min="9484" max="9484" width="7.33203125" style="35" bestFit="1" customWidth="1"/>
    <col min="9485" max="9485" width="12.6640625" style="35" bestFit="1" customWidth="1"/>
    <col min="9486" max="9728" width="8.88671875" style="35"/>
    <col min="9729" max="9729" width="15.44140625" style="35" bestFit="1" customWidth="1"/>
    <col min="9730" max="9730" width="10.109375" style="35" customWidth="1"/>
    <col min="9731" max="9731" width="8.33203125" style="35" bestFit="1" customWidth="1"/>
    <col min="9732" max="9732" width="7.33203125" style="35" bestFit="1" customWidth="1"/>
    <col min="9733" max="9733" width="12.6640625" style="35" bestFit="1" customWidth="1"/>
    <col min="9734" max="9734" width="6.44140625" style="35" bestFit="1" customWidth="1"/>
    <col min="9735" max="9735" width="8.33203125" style="35" bestFit="1" customWidth="1"/>
    <col min="9736" max="9736" width="7.33203125" style="35" bestFit="1" customWidth="1"/>
    <col min="9737" max="9737" width="12.6640625" style="35" bestFit="1" customWidth="1"/>
    <col min="9738" max="9738" width="6.44140625" style="35" bestFit="1" customWidth="1"/>
    <col min="9739" max="9739" width="8.33203125" style="35" bestFit="1" customWidth="1"/>
    <col min="9740" max="9740" width="7.33203125" style="35" bestFit="1" customWidth="1"/>
    <col min="9741" max="9741" width="12.6640625" style="35" bestFit="1" customWidth="1"/>
    <col min="9742" max="9984" width="8.88671875" style="35"/>
    <col min="9985" max="9985" width="15.44140625" style="35" bestFit="1" customWidth="1"/>
    <col min="9986" max="9986" width="10.109375" style="35" customWidth="1"/>
    <col min="9987" max="9987" width="8.33203125" style="35" bestFit="1" customWidth="1"/>
    <col min="9988" max="9988" width="7.33203125" style="35" bestFit="1" customWidth="1"/>
    <col min="9989" max="9989" width="12.6640625" style="35" bestFit="1" customWidth="1"/>
    <col min="9990" max="9990" width="6.44140625" style="35" bestFit="1" customWidth="1"/>
    <col min="9991" max="9991" width="8.33203125" style="35" bestFit="1" customWidth="1"/>
    <col min="9992" max="9992" width="7.33203125" style="35" bestFit="1" customWidth="1"/>
    <col min="9993" max="9993" width="12.6640625" style="35" bestFit="1" customWidth="1"/>
    <col min="9994" max="9994" width="6.44140625" style="35" bestFit="1" customWidth="1"/>
    <col min="9995" max="9995" width="8.33203125" style="35" bestFit="1" customWidth="1"/>
    <col min="9996" max="9996" width="7.33203125" style="35" bestFit="1" customWidth="1"/>
    <col min="9997" max="9997" width="12.6640625" style="35" bestFit="1" customWidth="1"/>
    <col min="9998" max="10240" width="8.88671875" style="35"/>
    <col min="10241" max="10241" width="15.44140625" style="35" bestFit="1" customWidth="1"/>
    <col min="10242" max="10242" width="10.109375" style="35" customWidth="1"/>
    <col min="10243" max="10243" width="8.33203125" style="35" bestFit="1" customWidth="1"/>
    <col min="10244" max="10244" width="7.33203125" style="35" bestFit="1" customWidth="1"/>
    <col min="10245" max="10245" width="12.6640625" style="35" bestFit="1" customWidth="1"/>
    <col min="10246" max="10246" width="6.44140625" style="35" bestFit="1" customWidth="1"/>
    <col min="10247" max="10247" width="8.33203125" style="35" bestFit="1" customWidth="1"/>
    <col min="10248" max="10248" width="7.33203125" style="35" bestFit="1" customWidth="1"/>
    <col min="10249" max="10249" width="12.6640625" style="35" bestFit="1" customWidth="1"/>
    <col min="10250" max="10250" width="6.44140625" style="35" bestFit="1" customWidth="1"/>
    <col min="10251" max="10251" width="8.33203125" style="35" bestFit="1" customWidth="1"/>
    <col min="10252" max="10252" width="7.33203125" style="35" bestFit="1" customWidth="1"/>
    <col min="10253" max="10253" width="12.6640625" style="35" bestFit="1" customWidth="1"/>
    <col min="10254" max="10496" width="8.88671875" style="35"/>
    <col min="10497" max="10497" width="15.44140625" style="35" bestFit="1" customWidth="1"/>
    <col min="10498" max="10498" width="10.109375" style="35" customWidth="1"/>
    <col min="10499" max="10499" width="8.33203125" style="35" bestFit="1" customWidth="1"/>
    <col min="10500" max="10500" width="7.33203125" style="35" bestFit="1" customWidth="1"/>
    <col min="10501" max="10501" width="12.6640625" style="35" bestFit="1" customWidth="1"/>
    <col min="10502" max="10502" width="6.44140625" style="35" bestFit="1" customWidth="1"/>
    <col min="10503" max="10503" width="8.33203125" style="35" bestFit="1" customWidth="1"/>
    <col min="10504" max="10504" width="7.33203125" style="35" bestFit="1" customWidth="1"/>
    <col min="10505" max="10505" width="12.6640625" style="35" bestFit="1" customWidth="1"/>
    <col min="10506" max="10506" width="6.44140625" style="35" bestFit="1" customWidth="1"/>
    <col min="10507" max="10507" width="8.33203125" style="35" bestFit="1" customWidth="1"/>
    <col min="10508" max="10508" width="7.33203125" style="35" bestFit="1" customWidth="1"/>
    <col min="10509" max="10509" width="12.6640625" style="35" bestFit="1" customWidth="1"/>
    <col min="10510" max="10752" width="8.88671875" style="35"/>
    <col min="10753" max="10753" width="15.44140625" style="35" bestFit="1" customWidth="1"/>
    <col min="10754" max="10754" width="10.109375" style="35" customWidth="1"/>
    <col min="10755" max="10755" width="8.33203125" style="35" bestFit="1" customWidth="1"/>
    <col min="10756" max="10756" width="7.33203125" style="35" bestFit="1" customWidth="1"/>
    <col min="10757" max="10757" width="12.6640625" style="35" bestFit="1" customWidth="1"/>
    <col min="10758" max="10758" width="6.44140625" style="35" bestFit="1" customWidth="1"/>
    <col min="10759" max="10759" width="8.33203125" style="35" bestFit="1" customWidth="1"/>
    <col min="10760" max="10760" width="7.33203125" style="35" bestFit="1" customWidth="1"/>
    <col min="10761" max="10761" width="12.6640625" style="35" bestFit="1" customWidth="1"/>
    <col min="10762" max="10762" width="6.44140625" style="35" bestFit="1" customWidth="1"/>
    <col min="10763" max="10763" width="8.33203125" style="35" bestFit="1" customWidth="1"/>
    <col min="10764" max="10764" width="7.33203125" style="35" bestFit="1" customWidth="1"/>
    <col min="10765" max="10765" width="12.6640625" style="35" bestFit="1" customWidth="1"/>
    <col min="10766" max="11008" width="8.88671875" style="35"/>
    <col min="11009" max="11009" width="15.44140625" style="35" bestFit="1" customWidth="1"/>
    <col min="11010" max="11010" width="10.109375" style="35" customWidth="1"/>
    <col min="11011" max="11011" width="8.33203125" style="35" bestFit="1" customWidth="1"/>
    <col min="11012" max="11012" width="7.33203125" style="35" bestFit="1" customWidth="1"/>
    <col min="11013" max="11013" width="12.6640625" style="35" bestFit="1" customWidth="1"/>
    <col min="11014" max="11014" width="6.44140625" style="35" bestFit="1" customWidth="1"/>
    <col min="11015" max="11015" width="8.33203125" style="35" bestFit="1" customWidth="1"/>
    <col min="11016" max="11016" width="7.33203125" style="35" bestFit="1" customWidth="1"/>
    <col min="11017" max="11017" width="12.6640625" style="35" bestFit="1" customWidth="1"/>
    <col min="11018" max="11018" width="6.44140625" style="35" bestFit="1" customWidth="1"/>
    <col min="11019" max="11019" width="8.33203125" style="35" bestFit="1" customWidth="1"/>
    <col min="11020" max="11020" width="7.33203125" style="35" bestFit="1" customWidth="1"/>
    <col min="11021" max="11021" width="12.6640625" style="35" bestFit="1" customWidth="1"/>
    <col min="11022" max="11264" width="8.88671875" style="35"/>
    <col min="11265" max="11265" width="15.44140625" style="35" bestFit="1" customWidth="1"/>
    <col min="11266" max="11266" width="10.109375" style="35" customWidth="1"/>
    <col min="11267" max="11267" width="8.33203125" style="35" bestFit="1" customWidth="1"/>
    <col min="11268" max="11268" width="7.33203125" style="35" bestFit="1" customWidth="1"/>
    <col min="11269" max="11269" width="12.6640625" style="35" bestFit="1" customWidth="1"/>
    <col min="11270" max="11270" width="6.44140625" style="35" bestFit="1" customWidth="1"/>
    <col min="11271" max="11271" width="8.33203125" style="35" bestFit="1" customWidth="1"/>
    <col min="11272" max="11272" width="7.33203125" style="35" bestFit="1" customWidth="1"/>
    <col min="11273" max="11273" width="12.6640625" style="35" bestFit="1" customWidth="1"/>
    <col min="11274" max="11274" width="6.44140625" style="35" bestFit="1" customWidth="1"/>
    <col min="11275" max="11275" width="8.33203125" style="35" bestFit="1" customWidth="1"/>
    <col min="11276" max="11276" width="7.33203125" style="35" bestFit="1" customWidth="1"/>
    <col min="11277" max="11277" width="12.6640625" style="35" bestFit="1" customWidth="1"/>
    <col min="11278" max="11520" width="8.88671875" style="35"/>
    <col min="11521" max="11521" width="15.44140625" style="35" bestFit="1" customWidth="1"/>
    <col min="11522" max="11522" width="10.109375" style="35" customWidth="1"/>
    <col min="11523" max="11523" width="8.33203125" style="35" bestFit="1" customWidth="1"/>
    <col min="11524" max="11524" width="7.33203125" style="35" bestFit="1" customWidth="1"/>
    <col min="11525" max="11525" width="12.6640625" style="35" bestFit="1" customWidth="1"/>
    <col min="11526" max="11526" width="6.44140625" style="35" bestFit="1" customWidth="1"/>
    <col min="11527" max="11527" width="8.33203125" style="35" bestFit="1" customWidth="1"/>
    <col min="11528" max="11528" width="7.33203125" style="35" bestFit="1" customWidth="1"/>
    <col min="11529" max="11529" width="12.6640625" style="35" bestFit="1" customWidth="1"/>
    <col min="11530" max="11530" width="6.44140625" style="35" bestFit="1" customWidth="1"/>
    <col min="11531" max="11531" width="8.33203125" style="35" bestFit="1" customWidth="1"/>
    <col min="11532" max="11532" width="7.33203125" style="35" bestFit="1" customWidth="1"/>
    <col min="11533" max="11533" width="12.6640625" style="35" bestFit="1" customWidth="1"/>
    <col min="11534" max="11776" width="8.88671875" style="35"/>
    <col min="11777" max="11777" width="15.44140625" style="35" bestFit="1" customWidth="1"/>
    <col min="11778" max="11778" width="10.109375" style="35" customWidth="1"/>
    <col min="11779" max="11779" width="8.33203125" style="35" bestFit="1" customWidth="1"/>
    <col min="11780" max="11780" width="7.33203125" style="35" bestFit="1" customWidth="1"/>
    <col min="11781" max="11781" width="12.6640625" style="35" bestFit="1" customWidth="1"/>
    <col min="11782" max="11782" width="6.44140625" style="35" bestFit="1" customWidth="1"/>
    <col min="11783" max="11783" width="8.33203125" style="35" bestFit="1" customWidth="1"/>
    <col min="11784" max="11784" width="7.33203125" style="35" bestFit="1" customWidth="1"/>
    <col min="11785" max="11785" width="12.6640625" style="35" bestFit="1" customWidth="1"/>
    <col min="11786" max="11786" width="6.44140625" style="35" bestFit="1" customWidth="1"/>
    <col min="11787" max="11787" width="8.33203125" style="35" bestFit="1" customWidth="1"/>
    <col min="11788" max="11788" width="7.33203125" style="35" bestFit="1" customWidth="1"/>
    <col min="11789" max="11789" width="12.6640625" style="35" bestFit="1" customWidth="1"/>
    <col min="11790" max="12032" width="8.88671875" style="35"/>
    <col min="12033" max="12033" width="15.44140625" style="35" bestFit="1" customWidth="1"/>
    <col min="12034" max="12034" width="10.109375" style="35" customWidth="1"/>
    <col min="12035" max="12035" width="8.33203125" style="35" bestFit="1" customWidth="1"/>
    <col min="12036" max="12036" width="7.33203125" style="35" bestFit="1" customWidth="1"/>
    <col min="12037" max="12037" width="12.6640625" style="35" bestFit="1" customWidth="1"/>
    <col min="12038" max="12038" width="6.44140625" style="35" bestFit="1" customWidth="1"/>
    <col min="12039" max="12039" width="8.33203125" style="35" bestFit="1" customWidth="1"/>
    <col min="12040" max="12040" width="7.33203125" style="35" bestFit="1" customWidth="1"/>
    <col min="12041" max="12041" width="12.6640625" style="35" bestFit="1" customWidth="1"/>
    <col min="12042" max="12042" width="6.44140625" style="35" bestFit="1" customWidth="1"/>
    <col min="12043" max="12043" width="8.33203125" style="35" bestFit="1" customWidth="1"/>
    <col min="12044" max="12044" width="7.33203125" style="35" bestFit="1" customWidth="1"/>
    <col min="12045" max="12045" width="12.6640625" style="35" bestFit="1" customWidth="1"/>
    <col min="12046" max="12288" width="8.88671875" style="35"/>
    <col min="12289" max="12289" width="15.44140625" style="35" bestFit="1" customWidth="1"/>
    <col min="12290" max="12290" width="10.109375" style="35" customWidth="1"/>
    <col min="12291" max="12291" width="8.33203125" style="35" bestFit="1" customWidth="1"/>
    <col min="12292" max="12292" width="7.33203125" style="35" bestFit="1" customWidth="1"/>
    <col min="12293" max="12293" width="12.6640625" style="35" bestFit="1" customWidth="1"/>
    <col min="12294" max="12294" width="6.44140625" style="35" bestFit="1" customWidth="1"/>
    <col min="12295" max="12295" width="8.33203125" style="35" bestFit="1" customWidth="1"/>
    <col min="12296" max="12296" width="7.33203125" style="35" bestFit="1" customWidth="1"/>
    <col min="12297" max="12297" width="12.6640625" style="35" bestFit="1" customWidth="1"/>
    <col min="12298" max="12298" width="6.44140625" style="35" bestFit="1" customWidth="1"/>
    <col min="12299" max="12299" width="8.33203125" style="35" bestFit="1" customWidth="1"/>
    <col min="12300" max="12300" width="7.33203125" style="35" bestFit="1" customWidth="1"/>
    <col min="12301" max="12301" width="12.6640625" style="35" bestFit="1" customWidth="1"/>
    <col min="12302" max="12544" width="8.88671875" style="35"/>
    <col min="12545" max="12545" width="15.44140625" style="35" bestFit="1" customWidth="1"/>
    <col min="12546" max="12546" width="10.109375" style="35" customWidth="1"/>
    <col min="12547" max="12547" width="8.33203125" style="35" bestFit="1" customWidth="1"/>
    <col min="12548" max="12548" width="7.33203125" style="35" bestFit="1" customWidth="1"/>
    <col min="12549" max="12549" width="12.6640625" style="35" bestFit="1" customWidth="1"/>
    <col min="12550" max="12550" width="6.44140625" style="35" bestFit="1" customWidth="1"/>
    <col min="12551" max="12551" width="8.33203125" style="35" bestFit="1" customWidth="1"/>
    <col min="12552" max="12552" width="7.33203125" style="35" bestFit="1" customWidth="1"/>
    <col min="12553" max="12553" width="12.6640625" style="35" bestFit="1" customWidth="1"/>
    <col min="12554" max="12554" width="6.44140625" style="35" bestFit="1" customWidth="1"/>
    <col min="12555" max="12555" width="8.33203125" style="35" bestFit="1" customWidth="1"/>
    <col min="12556" max="12556" width="7.33203125" style="35" bestFit="1" customWidth="1"/>
    <col min="12557" max="12557" width="12.6640625" style="35" bestFit="1" customWidth="1"/>
    <col min="12558" max="12800" width="8.88671875" style="35"/>
    <col min="12801" max="12801" width="15.44140625" style="35" bestFit="1" customWidth="1"/>
    <col min="12802" max="12802" width="10.109375" style="35" customWidth="1"/>
    <col min="12803" max="12803" width="8.33203125" style="35" bestFit="1" customWidth="1"/>
    <col min="12804" max="12804" width="7.33203125" style="35" bestFit="1" customWidth="1"/>
    <col min="12805" max="12805" width="12.6640625" style="35" bestFit="1" customWidth="1"/>
    <col min="12806" max="12806" width="6.44140625" style="35" bestFit="1" customWidth="1"/>
    <col min="12807" max="12807" width="8.33203125" style="35" bestFit="1" customWidth="1"/>
    <col min="12808" max="12808" width="7.33203125" style="35" bestFit="1" customWidth="1"/>
    <col min="12809" max="12809" width="12.6640625" style="35" bestFit="1" customWidth="1"/>
    <col min="12810" max="12810" width="6.44140625" style="35" bestFit="1" customWidth="1"/>
    <col min="12811" max="12811" width="8.33203125" style="35" bestFit="1" customWidth="1"/>
    <col min="12812" max="12812" width="7.33203125" style="35" bestFit="1" customWidth="1"/>
    <col min="12813" max="12813" width="12.6640625" style="35" bestFit="1" customWidth="1"/>
    <col min="12814" max="13056" width="8.88671875" style="35"/>
    <col min="13057" max="13057" width="15.44140625" style="35" bestFit="1" customWidth="1"/>
    <col min="13058" max="13058" width="10.109375" style="35" customWidth="1"/>
    <col min="13059" max="13059" width="8.33203125" style="35" bestFit="1" customWidth="1"/>
    <col min="13060" max="13060" width="7.33203125" style="35" bestFit="1" customWidth="1"/>
    <col min="13061" max="13061" width="12.6640625" style="35" bestFit="1" customWidth="1"/>
    <col min="13062" max="13062" width="6.44140625" style="35" bestFit="1" customWidth="1"/>
    <col min="13063" max="13063" width="8.33203125" style="35" bestFit="1" customWidth="1"/>
    <col min="13064" max="13064" width="7.33203125" style="35" bestFit="1" customWidth="1"/>
    <col min="13065" max="13065" width="12.6640625" style="35" bestFit="1" customWidth="1"/>
    <col min="13066" max="13066" width="6.44140625" style="35" bestFit="1" customWidth="1"/>
    <col min="13067" max="13067" width="8.33203125" style="35" bestFit="1" customWidth="1"/>
    <col min="13068" max="13068" width="7.33203125" style="35" bestFit="1" customWidth="1"/>
    <col min="13069" max="13069" width="12.6640625" style="35" bestFit="1" customWidth="1"/>
    <col min="13070" max="13312" width="8.88671875" style="35"/>
    <col min="13313" max="13313" width="15.44140625" style="35" bestFit="1" customWidth="1"/>
    <col min="13314" max="13314" width="10.109375" style="35" customWidth="1"/>
    <col min="13315" max="13315" width="8.33203125" style="35" bestFit="1" customWidth="1"/>
    <col min="13316" max="13316" width="7.33203125" style="35" bestFit="1" customWidth="1"/>
    <col min="13317" max="13317" width="12.6640625" style="35" bestFit="1" customWidth="1"/>
    <col min="13318" max="13318" width="6.44140625" style="35" bestFit="1" customWidth="1"/>
    <col min="13319" max="13319" width="8.33203125" style="35" bestFit="1" customWidth="1"/>
    <col min="13320" max="13320" width="7.33203125" style="35" bestFit="1" customWidth="1"/>
    <col min="13321" max="13321" width="12.6640625" style="35" bestFit="1" customWidth="1"/>
    <col min="13322" max="13322" width="6.44140625" style="35" bestFit="1" customWidth="1"/>
    <col min="13323" max="13323" width="8.33203125" style="35" bestFit="1" customWidth="1"/>
    <col min="13324" max="13324" width="7.33203125" style="35" bestFit="1" customWidth="1"/>
    <col min="13325" max="13325" width="12.6640625" style="35" bestFit="1" customWidth="1"/>
    <col min="13326" max="13568" width="8.88671875" style="35"/>
    <col min="13569" max="13569" width="15.44140625" style="35" bestFit="1" customWidth="1"/>
    <col min="13570" max="13570" width="10.109375" style="35" customWidth="1"/>
    <col min="13571" max="13571" width="8.33203125" style="35" bestFit="1" customWidth="1"/>
    <col min="13572" max="13572" width="7.33203125" style="35" bestFit="1" customWidth="1"/>
    <col min="13573" max="13573" width="12.6640625" style="35" bestFit="1" customWidth="1"/>
    <col min="13574" max="13574" width="6.44140625" style="35" bestFit="1" customWidth="1"/>
    <col min="13575" max="13575" width="8.33203125" style="35" bestFit="1" customWidth="1"/>
    <col min="13576" max="13576" width="7.33203125" style="35" bestFit="1" customWidth="1"/>
    <col min="13577" max="13577" width="12.6640625" style="35" bestFit="1" customWidth="1"/>
    <col min="13578" max="13578" width="6.44140625" style="35" bestFit="1" customWidth="1"/>
    <col min="13579" max="13579" width="8.33203125" style="35" bestFit="1" customWidth="1"/>
    <col min="13580" max="13580" width="7.33203125" style="35" bestFit="1" customWidth="1"/>
    <col min="13581" max="13581" width="12.6640625" style="35" bestFit="1" customWidth="1"/>
    <col min="13582" max="13824" width="8.88671875" style="35"/>
    <col min="13825" max="13825" width="15.44140625" style="35" bestFit="1" customWidth="1"/>
    <col min="13826" max="13826" width="10.109375" style="35" customWidth="1"/>
    <col min="13827" max="13827" width="8.33203125" style="35" bestFit="1" customWidth="1"/>
    <col min="13828" max="13828" width="7.33203125" style="35" bestFit="1" customWidth="1"/>
    <col min="13829" max="13829" width="12.6640625" style="35" bestFit="1" customWidth="1"/>
    <col min="13830" max="13830" width="6.44140625" style="35" bestFit="1" customWidth="1"/>
    <col min="13831" max="13831" width="8.33203125" style="35" bestFit="1" customWidth="1"/>
    <col min="13832" max="13832" width="7.33203125" style="35" bestFit="1" customWidth="1"/>
    <col min="13833" max="13833" width="12.6640625" style="35" bestFit="1" customWidth="1"/>
    <col min="13834" max="13834" width="6.44140625" style="35" bestFit="1" customWidth="1"/>
    <col min="13835" max="13835" width="8.33203125" style="35" bestFit="1" customWidth="1"/>
    <col min="13836" max="13836" width="7.33203125" style="35" bestFit="1" customWidth="1"/>
    <col min="13837" max="13837" width="12.6640625" style="35" bestFit="1" customWidth="1"/>
    <col min="13838" max="14080" width="8.88671875" style="35"/>
    <col min="14081" max="14081" width="15.44140625" style="35" bestFit="1" customWidth="1"/>
    <col min="14082" max="14082" width="10.109375" style="35" customWidth="1"/>
    <col min="14083" max="14083" width="8.33203125" style="35" bestFit="1" customWidth="1"/>
    <col min="14084" max="14084" width="7.33203125" style="35" bestFit="1" customWidth="1"/>
    <col min="14085" max="14085" width="12.6640625" style="35" bestFit="1" customWidth="1"/>
    <col min="14086" max="14086" width="6.44140625" style="35" bestFit="1" customWidth="1"/>
    <col min="14087" max="14087" width="8.33203125" style="35" bestFit="1" customWidth="1"/>
    <col min="14088" max="14088" width="7.33203125" style="35" bestFit="1" customWidth="1"/>
    <col min="14089" max="14089" width="12.6640625" style="35" bestFit="1" customWidth="1"/>
    <col min="14090" max="14090" width="6.44140625" style="35" bestFit="1" customWidth="1"/>
    <col min="14091" max="14091" width="8.33203125" style="35" bestFit="1" customWidth="1"/>
    <col min="14092" max="14092" width="7.33203125" style="35" bestFit="1" customWidth="1"/>
    <col min="14093" max="14093" width="12.6640625" style="35" bestFit="1" customWidth="1"/>
    <col min="14094" max="14336" width="8.88671875" style="35"/>
    <col min="14337" max="14337" width="15.44140625" style="35" bestFit="1" customWidth="1"/>
    <col min="14338" max="14338" width="10.109375" style="35" customWidth="1"/>
    <col min="14339" max="14339" width="8.33203125" style="35" bestFit="1" customWidth="1"/>
    <col min="14340" max="14340" width="7.33203125" style="35" bestFit="1" customWidth="1"/>
    <col min="14341" max="14341" width="12.6640625" style="35" bestFit="1" customWidth="1"/>
    <col min="14342" max="14342" width="6.44140625" style="35" bestFit="1" customWidth="1"/>
    <col min="14343" max="14343" width="8.33203125" style="35" bestFit="1" customWidth="1"/>
    <col min="14344" max="14344" width="7.33203125" style="35" bestFit="1" customWidth="1"/>
    <col min="14345" max="14345" width="12.6640625" style="35" bestFit="1" customWidth="1"/>
    <col min="14346" max="14346" width="6.44140625" style="35" bestFit="1" customWidth="1"/>
    <col min="14347" max="14347" width="8.33203125" style="35" bestFit="1" customWidth="1"/>
    <col min="14348" max="14348" width="7.33203125" style="35" bestFit="1" customWidth="1"/>
    <col min="14349" max="14349" width="12.6640625" style="35" bestFit="1" customWidth="1"/>
    <col min="14350" max="14592" width="8.88671875" style="35"/>
    <col min="14593" max="14593" width="15.44140625" style="35" bestFit="1" customWidth="1"/>
    <col min="14594" max="14594" width="10.109375" style="35" customWidth="1"/>
    <col min="14595" max="14595" width="8.33203125" style="35" bestFit="1" customWidth="1"/>
    <col min="14596" max="14596" width="7.33203125" style="35" bestFit="1" customWidth="1"/>
    <col min="14597" max="14597" width="12.6640625" style="35" bestFit="1" customWidth="1"/>
    <col min="14598" max="14598" width="6.44140625" style="35" bestFit="1" customWidth="1"/>
    <col min="14599" max="14599" width="8.33203125" style="35" bestFit="1" customWidth="1"/>
    <col min="14600" max="14600" width="7.33203125" style="35" bestFit="1" customWidth="1"/>
    <col min="14601" max="14601" width="12.6640625" style="35" bestFit="1" customWidth="1"/>
    <col min="14602" max="14602" width="6.44140625" style="35" bestFit="1" customWidth="1"/>
    <col min="14603" max="14603" width="8.33203125" style="35" bestFit="1" customWidth="1"/>
    <col min="14604" max="14604" width="7.33203125" style="35" bestFit="1" customWidth="1"/>
    <col min="14605" max="14605" width="12.6640625" style="35" bestFit="1" customWidth="1"/>
    <col min="14606" max="14848" width="8.88671875" style="35"/>
    <col min="14849" max="14849" width="15.44140625" style="35" bestFit="1" customWidth="1"/>
    <col min="14850" max="14850" width="10.109375" style="35" customWidth="1"/>
    <col min="14851" max="14851" width="8.33203125" style="35" bestFit="1" customWidth="1"/>
    <col min="14852" max="14852" width="7.33203125" style="35" bestFit="1" customWidth="1"/>
    <col min="14853" max="14853" width="12.6640625" style="35" bestFit="1" customWidth="1"/>
    <col min="14854" max="14854" width="6.44140625" style="35" bestFit="1" customWidth="1"/>
    <col min="14855" max="14855" width="8.33203125" style="35" bestFit="1" customWidth="1"/>
    <col min="14856" max="14856" width="7.33203125" style="35" bestFit="1" customWidth="1"/>
    <col min="14857" max="14857" width="12.6640625" style="35" bestFit="1" customWidth="1"/>
    <col min="14858" max="14858" width="6.44140625" style="35" bestFit="1" customWidth="1"/>
    <col min="14859" max="14859" width="8.33203125" style="35" bestFit="1" customWidth="1"/>
    <col min="14860" max="14860" width="7.33203125" style="35" bestFit="1" customWidth="1"/>
    <col min="14861" max="14861" width="12.6640625" style="35" bestFit="1" customWidth="1"/>
    <col min="14862" max="15104" width="8.88671875" style="35"/>
    <col min="15105" max="15105" width="15.44140625" style="35" bestFit="1" customWidth="1"/>
    <col min="15106" max="15106" width="10.109375" style="35" customWidth="1"/>
    <col min="15107" max="15107" width="8.33203125" style="35" bestFit="1" customWidth="1"/>
    <col min="15108" max="15108" width="7.33203125" style="35" bestFit="1" customWidth="1"/>
    <col min="15109" max="15109" width="12.6640625" style="35" bestFit="1" customWidth="1"/>
    <col min="15110" max="15110" width="6.44140625" style="35" bestFit="1" customWidth="1"/>
    <col min="15111" max="15111" width="8.33203125" style="35" bestFit="1" customWidth="1"/>
    <col min="15112" max="15112" width="7.33203125" style="35" bestFit="1" customWidth="1"/>
    <col min="15113" max="15113" width="12.6640625" style="35" bestFit="1" customWidth="1"/>
    <col min="15114" max="15114" width="6.44140625" style="35" bestFit="1" customWidth="1"/>
    <col min="15115" max="15115" width="8.33203125" style="35" bestFit="1" customWidth="1"/>
    <col min="15116" max="15116" width="7.33203125" style="35" bestFit="1" customWidth="1"/>
    <col min="15117" max="15117" width="12.6640625" style="35" bestFit="1" customWidth="1"/>
    <col min="15118" max="15360" width="8.88671875" style="35"/>
    <col min="15361" max="15361" width="15.44140625" style="35" bestFit="1" customWidth="1"/>
    <col min="15362" max="15362" width="10.109375" style="35" customWidth="1"/>
    <col min="15363" max="15363" width="8.33203125" style="35" bestFit="1" customWidth="1"/>
    <col min="15364" max="15364" width="7.33203125" style="35" bestFit="1" customWidth="1"/>
    <col min="15365" max="15365" width="12.6640625" style="35" bestFit="1" customWidth="1"/>
    <col min="15366" max="15366" width="6.44140625" style="35" bestFit="1" customWidth="1"/>
    <col min="15367" max="15367" width="8.33203125" style="35" bestFit="1" customWidth="1"/>
    <col min="15368" max="15368" width="7.33203125" style="35" bestFit="1" customWidth="1"/>
    <col min="15369" max="15369" width="12.6640625" style="35" bestFit="1" customWidth="1"/>
    <col min="15370" max="15370" width="6.44140625" style="35" bestFit="1" customWidth="1"/>
    <col min="15371" max="15371" width="8.33203125" style="35" bestFit="1" customWidth="1"/>
    <col min="15372" max="15372" width="7.33203125" style="35" bestFit="1" customWidth="1"/>
    <col min="15373" max="15373" width="12.6640625" style="35" bestFit="1" customWidth="1"/>
    <col min="15374" max="15616" width="8.88671875" style="35"/>
    <col min="15617" max="15617" width="15.44140625" style="35" bestFit="1" customWidth="1"/>
    <col min="15618" max="15618" width="10.109375" style="35" customWidth="1"/>
    <col min="15619" max="15619" width="8.33203125" style="35" bestFit="1" customWidth="1"/>
    <col min="15620" max="15620" width="7.33203125" style="35" bestFit="1" customWidth="1"/>
    <col min="15621" max="15621" width="12.6640625" style="35" bestFit="1" customWidth="1"/>
    <col min="15622" max="15622" width="6.44140625" style="35" bestFit="1" customWidth="1"/>
    <col min="15623" max="15623" width="8.33203125" style="35" bestFit="1" customWidth="1"/>
    <col min="15624" max="15624" width="7.33203125" style="35" bestFit="1" customWidth="1"/>
    <col min="15625" max="15625" width="12.6640625" style="35" bestFit="1" customWidth="1"/>
    <col min="15626" max="15626" width="6.44140625" style="35" bestFit="1" customWidth="1"/>
    <col min="15627" max="15627" width="8.33203125" style="35" bestFit="1" customWidth="1"/>
    <col min="15628" max="15628" width="7.33203125" style="35" bestFit="1" customWidth="1"/>
    <col min="15629" max="15629" width="12.6640625" style="35" bestFit="1" customWidth="1"/>
    <col min="15630" max="15872" width="8.88671875" style="35"/>
    <col min="15873" max="15873" width="15.44140625" style="35" bestFit="1" customWidth="1"/>
    <col min="15874" max="15874" width="10.109375" style="35" customWidth="1"/>
    <col min="15875" max="15875" width="8.33203125" style="35" bestFit="1" customWidth="1"/>
    <col min="15876" max="15876" width="7.33203125" style="35" bestFit="1" customWidth="1"/>
    <col min="15877" max="15877" width="12.6640625" style="35" bestFit="1" customWidth="1"/>
    <col min="15878" max="15878" width="6.44140625" style="35" bestFit="1" customWidth="1"/>
    <col min="15879" max="15879" width="8.33203125" style="35" bestFit="1" customWidth="1"/>
    <col min="15880" max="15880" width="7.33203125" style="35" bestFit="1" customWidth="1"/>
    <col min="15881" max="15881" width="12.6640625" style="35" bestFit="1" customWidth="1"/>
    <col min="15882" max="15882" width="6.44140625" style="35" bestFit="1" customWidth="1"/>
    <col min="15883" max="15883" width="8.33203125" style="35" bestFit="1" customWidth="1"/>
    <col min="15884" max="15884" width="7.33203125" style="35" bestFit="1" customWidth="1"/>
    <col min="15885" max="15885" width="12.6640625" style="35" bestFit="1" customWidth="1"/>
    <col min="15886" max="16128" width="8.88671875" style="35"/>
    <col min="16129" max="16129" width="15.44140625" style="35" bestFit="1" customWidth="1"/>
    <col min="16130" max="16130" width="10.109375" style="35" customWidth="1"/>
    <col min="16131" max="16131" width="8.33203125" style="35" bestFit="1" customWidth="1"/>
    <col min="16132" max="16132" width="7.33203125" style="35" bestFit="1" customWidth="1"/>
    <col min="16133" max="16133" width="12.6640625" style="35" bestFit="1" customWidth="1"/>
    <col min="16134" max="16134" width="6.44140625" style="35" bestFit="1" customWidth="1"/>
    <col min="16135" max="16135" width="8.33203125" style="35" bestFit="1" customWidth="1"/>
    <col min="16136" max="16136" width="7.33203125" style="35" bestFit="1" customWidth="1"/>
    <col min="16137" max="16137" width="12.6640625" style="35" bestFit="1" customWidth="1"/>
    <col min="16138" max="16138" width="6.44140625" style="35" bestFit="1" customWidth="1"/>
    <col min="16139" max="16139" width="8.33203125" style="35" bestFit="1" customWidth="1"/>
    <col min="16140" max="16140" width="7.33203125" style="35" bestFit="1" customWidth="1"/>
    <col min="16141" max="16141" width="12.6640625" style="35" bestFit="1" customWidth="1"/>
    <col min="16142" max="16384" width="8.88671875" style="35"/>
  </cols>
  <sheetData>
    <row r="1" spans="1:13">
      <c r="A1" s="1436" t="s">
        <v>5197</v>
      </c>
    </row>
    <row r="2" spans="1:13" ht="17.399999999999999">
      <c r="A2" s="448" t="s">
        <v>2013</v>
      </c>
      <c r="B2" s="1480" t="s">
        <v>4627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667"/>
    </row>
    <row r="3" spans="1:13" ht="18" thickBot="1">
      <c r="A3" s="449"/>
      <c r="B3" s="1690" t="s">
        <v>4628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683"/>
    </row>
    <row r="4" spans="1:13">
      <c r="A4" s="947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</row>
    <row r="5" spans="1:13" ht="13.8" thickBot="1">
      <c r="A5" s="472"/>
      <c r="B5" s="1746" t="s">
        <v>31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868"/>
    </row>
    <row r="6" spans="1:13">
      <c r="A6" s="472"/>
      <c r="B6" s="864"/>
      <c r="C6" s="864"/>
      <c r="D6" s="864"/>
      <c r="E6" s="955"/>
      <c r="F6" s="954"/>
      <c r="G6" s="864"/>
      <c r="H6" s="864"/>
      <c r="I6" s="864"/>
      <c r="J6" s="864"/>
      <c r="K6" s="864"/>
      <c r="L6" s="864"/>
      <c r="M6" s="864"/>
    </row>
    <row r="7" spans="1:13" ht="13.8" thickBot="1">
      <c r="A7" s="472" t="s">
        <v>4553</v>
      </c>
      <c r="B7" s="866"/>
      <c r="C7" s="866"/>
      <c r="D7" s="866"/>
      <c r="E7" s="921"/>
      <c r="F7" s="1754" t="s">
        <v>1794</v>
      </c>
      <c r="G7" s="1754"/>
      <c r="H7" s="1754"/>
      <c r="I7" s="1754"/>
      <c r="J7" s="1754"/>
      <c r="K7" s="1754"/>
      <c r="L7" s="1754"/>
      <c r="M7" s="868"/>
    </row>
    <row r="8" spans="1:13">
      <c r="A8" s="472" t="s">
        <v>2012</v>
      </c>
      <c r="B8" s="866"/>
      <c r="C8" s="866"/>
      <c r="D8" s="866"/>
      <c r="E8" s="921"/>
      <c r="F8" s="954"/>
      <c r="G8" s="864"/>
      <c r="H8" s="864"/>
      <c r="I8" s="955"/>
      <c r="J8" s="954"/>
      <c r="K8" s="864"/>
      <c r="L8" s="864"/>
      <c r="M8" s="864"/>
    </row>
    <row r="9" spans="1:13" ht="13.8" thickBot="1">
      <c r="A9" s="472" t="s">
        <v>2011</v>
      </c>
      <c r="B9" s="1756" t="s">
        <v>3</v>
      </c>
      <c r="C9" s="1756"/>
      <c r="D9" s="1756"/>
      <c r="E9" s="1756"/>
      <c r="F9" s="1758" t="s">
        <v>1527</v>
      </c>
      <c r="G9" s="1758"/>
      <c r="H9" s="1758"/>
      <c r="I9" s="1758"/>
      <c r="J9" s="1754" t="s">
        <v>1526</v>
      </c>
      <c r="K9" s="1754"/>
      <c r="L9" s="1754"/>
      <c r="M9" s="1754"/>
    </row>
    <row r="10" spans="1:13">
      <c r="A10" s="472"/>
      <c r="B10" s="864"/>
      <c r="C10" s="864"/>
      <c r="D10" s="864"/>
      <c r="E10" s="955"/>
      <c r="F10" s="954"/>
      <c r="G10" s="864"/>
      <c r="H10" s="864"/>
      <c r="I10" s="955"/>
      <c r="J10" s="954"/>
      <c r="K10" s="864"/>
      <c r="L10" s="864"/>
      <c r="M10" s="864"/>
    </row>
    <row r="11" spans="1:13" ht="24" customHeight="1" thickBot="1">
      <c r="A11" s="867"/>
      <c r="B11" s="868" t="s">
        <v>2010</v>
      </c>
      <c r="C11" s="868" t="s">
        <v>2009</v>
      </c>
      <c r="D11" s="868" t="s">
        <v>12</v>
      </c>
      <c r="E11" s="961" t="s">
        <v>3810</v>
      </c>
      <c r="F11" s="960" t="s">
        <v>2010</v>
      </c>
      <c r="G11" s="868" t="s">
        <v>2009</v>
      </c>
      <c r="H11" s="868" t="s">
        <v>12</v>
      </c>
      <c r="I11" s="961" t="s">
        <v>3810</v>
      </c>
      <c r="J11" s="960" t="s">
        <v>2010</v>
      </c>
      <c r="K11" s="868" t="s">
        <v>2009</v>
      </c>
      <c r="L11" s="868" t="s">
        <v>12</v>
      </c>
      <c r="M11" s="868" t="s">
        <v>3810</v>
      </c>
    </row>
    <row r="12" spans="1:13">
      <c r="A12" s="303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</row>
    <row r="13" spans="1:13">
      <c r="A13" s="674" t="s">
        <v>1</v>
      </c>
      <c r="B13" s="274">
        <v>99770</v>
      </c>
      <c r="C13" s="274">
        <v>52917</v>
      </c>
      <c r="D13" s="274">
        <v>46835</v>
      </c>
      <c r="E13" s="274">
        <v>18</v>
      </c>
      <c r="F13" s="274">
        <v>86887</v>
      </c>
      <c r="G13" s="274">
        <v>45223</v>
      </c>
      <c r="H13" s="274">
        <v>41647</v>
      </c>
      <c r="I13" s="274">
        <v>17</v>
      </c>
      <c r="J13" s="274">
        <v>12883</v>
      </c>
      <c r="K13" s="274">
        <v>7694</v>
      </c>
      <c r="L13" s="274">
        <v>5188</v>
      </c>
      <c r="M13" s="274">
        <v>1</v>
      </c>
    </row>
    <row r="14" spans="1:13">
      <c r="A14" s="303"/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</row>
    <row r="15" spans="1:13">
      <c r="A15" s="670" t="s">
        <v>1819</v>
      </c>
      <c r="B15" s="276">
        <v>1253</v>
      </c>
      <c r="C15" s="276">
        <v>713</v>
      </c>
      <c r="D15" s="276">
        <v>522</v>
      </c>
      <c r="E15" s="276">
        <v>18</v>
      </c>
      <c r="F15" s="276">
        <v>1150</v>
      </c>
      <c r="G15" s="276">
        <v>650</v>
      </c>
      <c r="H15" s="276">
        <v>483</v>
      </c>
      <c r="I15" s="276">
        <v>17</v>
      </c>
      <c r="J15" s="276">
        <v>103</v>
      </c>
      <c r="K15" s="276">
        <v>63</v>
      </c>
      <c r="L15" s="276">
        <v>39</v>
      </c>
      <c r="M15" s="276">
        <v>1</v>
      </c>
    </row>
    <row r="16" spans="1:13">
      <c r="A16" s="670" t="s">
        <v>1817</v>
      </c>
      <c r="B16" s="276">
        <v>700</v>
      </c>
      <c r="C16" s="276">
        <v>392</v>
      </c>
      <c r="D16" s="276">
        <v>294</v>
      </c>
      <c r="E16" s="276">
        <v>14</v>
      </c>
      <c r="F16" s="276">
        <v>641</v>
      </c>
      <c r="G16" s="276">
        <v>352</v>
      </c>
      <c r="H16" s="276">
        <v>276</v>
      </c>
      <c r="I16" s="276">
        <v>13</v>
      </c>
      <c r="J16" s="276">
        <v>59</v>
      </c>
      <c r="K16" s="276">
        <v>40</v>
      </c>
      <c r="L16" s="276">
        <v>18</v>
      </c>
      <c r="M16" s="276">
        <v>1</v>
      </c>
    </row>
    <row r="17" spans="1:13">
      <c r="A17" s="670" t="s">
        <v>1816</v>
      </c>
      <c r="B17" s="276">
        <v>114</v>
      </c>
      <c r="C17" s="276">
        <v>62</v>
      </c>
      <c r="D17" s="276">
        <v>50</v>
      </c>
      <c r="E17" s="276">
        <v>2</v>
      </c>
      <c r="F17" s="276">
        <v>105</v>
      </c>
      <c r="G17" s="276">
        <v>57</v>
      </c>
      <c r="H17" s="276">
        <v>46</v>
      </c>
      <c r="I17" s="276">
        <v>2</v>
      </c>
      <c r="J17" s="276">
        <v>9</v>
      </c>
      <c r="K17" s="276">
        <v>5</v>
      </c>
      <c r="L17" s="276">
        <v>4</v>
      </c>
      <c r="M17" s="276">
        <v>0</v>
      </c>
    </row>
    <row r="18" spans="1:13">
      <c r="A18" s="670" t="s">
        <v>1815</v>
      </c>
      <c r="B18" s="276">
        <v>63</v>
      </c>
      <c r="C18" s="276">
        <v>34</v>
      </c>
      <c r="D18" s="276">
        <v>27</v>
      </c>
      <c r="E18" s="276">
        <v>2</v>
      </c>
      <c r="F18" s="276">
        <v>56</v>
      </c>
      <c r="G18" s="276">
        <v>31</v>
      </c>
      <c r="H18" s="276">
        <v>23</v>
      </c>
      <c r="I18" s="276">
        <v>2</v>
      </c>
      <c r="J18" s="276">
        <v>7</v>
      </c>
      <c r="K18" s="276">
        <v>3</v>
      </c>
      <c r="L18" s="276">
        <v>4</v>
      </c>
      <c r="M18" s="276">
        <v>0</v>
      </c>
    </row>
    <row r="19" spans="1:13">
      <c r="A19" s="670" t="s">
        <v>1814</v>
      </c>
      <c r="B19" s="276">
        <v>40</v>
      </c>
      <c r="C19" s="276">
        <v>23</v>
      </c>
      <c r="D19" s="276">
        <v>17</v>
      </c>
      <c r="E19" s="276">
        <v>0</v>
      </c>
      <c r="F19" s="276">
        <v>38</v>
      </c>
      <c r="G19" s="276">
        <v>22</v>
      </c>
      <c r="H19" s="276">
        <v>16</v>
      </c>
      <c r="I19" s="276">
        <v>0</v>
      </c>
      <c r="J19" s="276">
        <v>2</v>
      </c>
      <c r="K19" s="276">
        <v>1</v>
      </c>
      <c r="L19" s="276">
        <v>1</v>
      </c>
      <c r="M19" s="276">
        <v>0</v>
      </c>
    </row>
    <row r="20" spans="1:13">
      <c r="A20" s="670" t="s">
        <v>1813</v>
      </c>
      <c r="B20" s="276">
        <v>37</v>
      </c>
      <c r="C20" s="276">
        <v>24</v>
      </c>
      <c r="D20" s="276">
        <v>13</v>
      </c>
      <c r="E20" s="276">
        <v>0</v>
      </c>
      <c r="F20" s="276">
        <v>34</v>
      </c>
      <c r="G20" s="276">
        <v>24</v>
      </c>
      <c r="H20" s="276">
        <v>10</v>
      </c>
      <c r="I20" s="276">
        <v>0</v>
      </c>
      <c r="J20" s="276">
        <v>3</v>
      </c>
      <c r="K20" s="276">
        <v>0</v>
      </c>
      <c r="L20" s="276">
        <v>3</v>
      </c>
      <c r="M20" s="276">
        <v>0</v>
      </c>
    </row>
    <row r="21" spans="1:13">
      <c r="A21" s="670" t="s">
        <v>1812</v>
      </c>
      <c r="B21" s="276">
        <v>32</v>
      </c>
      <c r="C21" s="276">
        <v>17</v>
      </c>
      <c r="D21" s="276">
        <v>15</v>
      </c>
      <c r="E21" s="276">
        <v>0</v>
      </c>
      <c r="F21" s="276">
        <v>29</v>
      </c>
      <c r="G21" s="276">
        <v>16</v>
      </c>
      <c r="H21" s="276">
        <v>13</v>
      </c>
      <c r="I21" s="276">
        <v>0</v>
      </c>
      <c r="J21" s="276">
        <v>3</v>
      </c>
      <c r="K21" s="276">
        <v>1</v>
      </c>
      <c r="L21" s="276">
        <v>2</v>
      </c>
      <c r="M21" s="276">
        <v>0</v>
      </c>
    </row>
    <row r="22" spans="1:13">
      <c r="A22" s="670" t="s">
        <v>1811</v>
      </c>
      <c r="B22" s="276">
        <v>28</v>
      </c>
      <c r="C22" s="276">
        <v>16</v>
      </c>
      <c r="D22" s="276">
        <v>12</v>
      </c>
      <c r="E22" s="276">
        <v>0</v>
      </c>
      <c r="F22" s="276">
        <v>25</v>
      </c>
      <c r="G22" s="276">
        <v>15</v>
      </c>
      <c r="H22" s="276">
        <v>10</v>
      </c>
      <c r="I22" s="276">
        <v>0</v>
      </c>
      <c r="J22" s="276">
        <v>3</v>
      </c>
      <c r="K22" s="276">
        <v>1</v>
      </c>
      <c r="L22" s="276">
        <v>2</v>
      </c>
      <c r="M22" s="276">
        <v>0</v>
      </c>
    </row>
    <row r="23" spans="1:13">
      <c r="A23" s="670" t="s">
        <v>1810</v>
      </c>
      <c r="B23" s="276">
        <v>120</v>
      </c>
      <c r="C23" s="276">
        <v>73</v>
      </c>
      <c r="D23" s="276">
        <v>47</v>
      </c>
      <c r="E23" s="276">
        <v>0</v>
      </c>
      <c r="F23" s="276">
        <v>108</v>
      </c>
      <c r="G23" s="276">
        <v>64</v>
      </c>
      <c r="H23" s="276">
        <v>44</v>
      </c>
      <c r="I23" s="276">
        <v>0</v>
      </c>
      <c r="J23" s="276">
        <v>12</v>
      </c>
      <c r="K23" s="276">
        <v>9</v>
      </c>
      <c r="L23" s="276">
        <v>3</v>
      </c>
      <c r="M23" s="276">
        <v>0</v>
      </c>
    </row>
    <row r="24" spans="1:13">
      <c r="A24" s="670" t="s">
        <v>1809</v>
      </c>
      <c r="B24" s="276">
        <v>63</v>
      </c>
      <c r="C24" s="276">
        <v>39</v>
      </c>
      <c r="D24" s="276">
        <v>24</v>
      </c>
      <c r="E24" s="276">
        <v>0</v>
      </c>
      <c r="F24" s="276">
        <v>59</v>
      </c>
      <c r="G24" s="276">
        <v>36</v>
      </c>
      <c r="H24" s="276">
        <v>23</v>
      </c>
      <c r="I24" s="276">
        <v>0</v>
      </c>
      <c r="J24" s="276">
        <v>4</v>
      </c>
      <c r="K24" s="276">
        <v>3</v>
      </c>
      <c r="L24" s="276">
        <v>1</v>
      </c>
      <c r="M24" s="276">
        <v>0</v>
      </c>
    </row>
    <row r="25" spans="1:13">
      <c r="A25" s="670" t="s">
        <v>1808</v>
      </c>
      <c r="B25" s="276">
        <v>56</v>
      </c>
      <c r="C25" s="276">
        <v>33</v>
      </c>
      <c r="D25" s="276">
        <v>23</v>
      </c>
      <c r="E25" s="276">
        <v>0</v>
      </c>
      <c r="F25" s="276">
        <v>55</v>
      </c>
      <c r="G25" s="276">
        <v>33</v>
      </c>
      <c r="H25" s="276">
        <v>22</v>
      </c>
      <c r="I25" s="276">
        <v>0</v>
      </c>
      <c r="J25" s="276">
        <v>1</v>
      </c>
      <c r="K25" s="276">
        <v>0</v>
      </c>
      <c r="L25" s="276">
        <v>1</v>
      </c>
      <c r="M25" s="276">
        <v>0</v>
      </c>
    </row>
    <row r="26" spans="1:13">
      <c r="A26" s="303"/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</row>
    <row r="27" spans="1:13">
      <c r="A27" s="669" t="s">
        <v>2008</v>
      </c>
      <c r="B27" s="275">
        <v>439</v>
      </c>
      <c r="C27" s="275">
        <v>236</v>
      </c>
      <c r="D27" s="275">
        <v>203</v>
      </c>
      <c r="E27" s="275">
        <v>0</v>
      </c>
      <c r="F27" s="275">
        <v>390</v>
      </c>
      <c r="G27" s="275">
        <v>206</v>
      </c>
      <c r="H27" s="275">
        <v>184</v>
      </c>
      <c r="I27" s="275">
        <v>0</v>
      </c>
      <c r="J27" s="275">
        <v>49</v>
      </c>
      <c r="K27" s="275">
        <v>30</v>
      </c>
      <c r="L27" s="275">
        <v>19</v>
      </c>
      <c r="M27" s="275">
        <v>0</v>
      </c>
    </row>
    <row r="28" spans="1:13">
      <c r="A28" s="670" t="s">
        <v>1807</v>
      </c>
      <c r="B28" s="276">
        <v>130</v>
      </c>
      <c r="C28" s="276">
        <v>74</v>
      </c>
      <c r="D28" s="276">
        <v>56</v>
      </c>
      <c r="E28" s="276">
        <v>0</v>
      </c>
      <c r="F28" s="276">
        <v>117</v>
      </c>
      <c r="G28" s="276">
        <v>69</v>
      </c>
      <c r="H28" s="276">
        <v>48</v>
      </c>
      <c r="I28" s="276">
        <v>0</v>
      </c>
      <c r="J28" s="276">
        <v>13</v>
      </c>
      <c r="K28" s="276">
        <v>5</v>
      </c>
      <c r="L28" s="276">
        <v>8</v>
      </c>
      <c r="M28" s="276">
        <v>0</v>
      </c>
    </row>
    <row r="29" spans="1:13">
      <c r="A29" s="670" t="s">
        <v>1806</v>
      </c>
      <c r="B29" s="276">
        <v>70</v>
      </c>
      <c r="C29" s="276">
        <v>32</v>
      </c>
      <c r="D29" s="276">
        <v>38</v>
      </c>
      <c r="E29" s="276">
        <v>0</v>
      </c>
      <c r="F29" s="276">
        <v>65</v>
      </c>
      <c r="G29" s="276">
        <v>28</v>
      </c>
      <c r="H29" s="276">
        <v>37</v>
      </c>
      <c r="I29" s="276">
        <v>0</v>
      </c>
      <c r="J29" s="276">
        <v>5</v>
      </c>
      <c r="K29" s="276">
        <v>4</v>
      </c>
      <c r="L29" s="276">
        <v>1</v>
      </c>
      <c r="M29" s="276">
        <v>0</v>
      </c>
    </row>
    <row r="30" spans="1:13">
      <c r="A30" s="670" t="s">
        <v>1805</v>
      </c>
      <c r="B30" s="276">
        <v>48</v>
      </c>
      <c r="C30" s="276">
        <v>29</v>
      </c>
      <c r="D30" s="276">
        <v>19</v>
      </c>
      <c r="E30" s="276">
        <v>0</v>
      </c>
      <c r="F30" s="276">
        <v>43</v>
      </c>
      <c r="G30" s="276">
        <v>26</v>
      </c>
      <c r="H30" s="276">
        <v>17</v>
      </c>
      <c r="I30" s="276">
        <v>0</v>
      </c>
      <c r="J30" s="276">
        <v>5</v>
      </c>
      <c r="K30" s="276">
        <v>3</v>
      </c>
      <c r="L30" s="276">
        <v>2</v>
      </c>
      <c r="M30" s="276">
        <v>0</v>
      </c>
    </row>
    <row r="31" spans="1:13">
      <c r="A31" s="670" t="s">
        <v>1804</v>
      </c>
      <c r="B31" s="276">
        <v>53</v>
      </c>
      <c r="C31" s="276">
        <v>28</v>
      </c>
      <c r="D31" s="276">
        <v>25</v>
      </c>
      <c r="E31" s="276">
        <v>0</v>
      </c>
      <c r="F31" s="276">
        <v>47</v>
      </c>
      <c r="G31" s="276">
        <v>24</v>
      </c>
      <c r="H31" s="276">
        <v>23</v>
      </c>
      <c r="I31" s="276">
        <v>0</v>
      </c>
      <c r="J31" s="276">
        <v>6</v>
      </c>
      <c r="K31" s="276">
        <v>4</v>
      </c>
      <c r="L31" s="276">
        <v>2</v>
      </c>
      <c r="M31" s="276">
        <v>0</v>
      </c>
    </row>
    <row r="32" spans="1:13">
      <c r="A32" s="670" t="s">
        <v>1803</v>
      </c>
      <c r="B32" s="276">
        <v>31</v>
      </c>
      <c r="C32" s="276">
        <v>14</v>
      </c>
      <c r="D32" s="276">
        <v>17</v>
      </c>
      <c r="E32" s="276">
        <v>0</v>
      </c>
      <c r="F32" s="276">
        <v>25</v>
      </c>
      <c r="G32" s="276">
        <v>8</v>
      </c>
      <c r="H32" s="276">
        <v>17</v>
      </c>
      <c r="I32" s="276">
        <v>0</v>
      </c>
      <c r="J32" s="276">
        <v>6</v>
      </c>
      <c r="K32" s="276">
        <v>6</v>
      </c>
      <c r="L32" s="276">
        <v>0</v>
      </c>
      <c r="M32" s="276">
        <v>0</v>
      </c>
    </row>
    <row r="33" spans="1:13">
      <c r="A33" s="670" t="s">
        <v>1802</v>
      </c>
      <c r="B33" s="276">
        <v>19</v>
      </c>
      <c r="C33" s="276">
        <v>10</v>
      </c>
      <c r="D33" s="276">
        <v>9</v>
      </c>
      <c r="E33" s="276">
        <v>0</v>
      </c>
      <c r="F33" s="276">
        <v>14</v>
      </c>
      <c r="G33" s="276">
        <v>7</v>
      </c>
      <c r="H33" s="276">
        <v>7</v>
      </c>
      <c r="I33" s="276">
        <v>0</v>
      </c>
      <c r="J33" s="276">
        <v>5</v>
      </c>
      <c r="K33" s="276">
        <v>3</v>
      </c>
      <c r="L33" s="276">
        <v>2</v>
      </c>
      <c r="M33" s="276">
        <v>0</v>
      </c>
    </row>
    <row r="34" spans="1:13">
      <c r="A34" s="670" t="s">
        <v>1801</v>
      </c>
      <c r="B34" s="276">
        <v>23</v>
      </c>
      <c r="C34" s="276">
        <v>10</v>
      </c>
      <c r="D34" s="276">
        <v>13</v>
      </c>
      <c r="E34" s="276">
        <v>0</v>
      </c>
      <c r="F34" s="276">
        <v>22</v>
      </c>
      <c r="G34" s="276">
        <v>9</v>
      </c>
      <c r="H34" s="276">
        <v>13</v>
      </c>
      <c r="I34" s="276">
        <v>0</v>
      </c>
      <c r="J34" s="276">
        <v>1</v>
      </c>
      <c r="K34" s="276">
        <v>1</v>
      </c>
      <c r="L34" s="276">
        <v>0</v>
      </c>
      <c r="M34" s="276">
        <v>0</v>
      </c>
    </row>
    <row r="35" spans="1:13">
      <c r="A35" s="670" t="s">
        <v>1800</v>
      </c>
      <c r="B35" s="276">
        <v>22</v>
      </c>
      <c r="C35" s="276">
        <v>14</v>
      </c>
      <c r="D35" s="276">
        <v>8</v>
      </c>
      <c r="E35" s="276">
        <v>0</v>
      </c>
      <c r="F35" s="276">
        <v>19</v>
      </c>
      <c r="G35" s="276">
        <v>13</v>
      </c>
      <c r="H35" s="276">
        <v>6</v>
      </c>
      <c r="I35" s="276">
        <v>0</v>
      </c>
      <c r="J35" s="276">
        <v>3</v>
      </c>
      <c r="K35" s="276">
        <v>1</v>
      </c>
      <c r="L35" s="276">
        <v>2</v>
      </c>
      <c r="M35" s="276">
        <v>0</v>
      </c>
    </row>
    <row r="36" spans="1:13">
      <c r="A36" s="670" t="s">
        <v>1799</v>
      </c>
      <c r="B36" s="276">
        <v>13</v>
      </c>
      <c r="C36" s="276">
        <v>9</v>
      </c>
      <c r="D36" s="276">
        <v>4</v>
      </c>
      <c r="E36" s="276">
        <v>0</v>
      </c>
      <c r="F36" s="276">
        <v>12</v>
      </c>
      <c r="G36" s="276">
        <v>9</v>
      </c>
      <c r="H36" s="276">
        <v>3</v>
      </c>
      <c r="I36" s="276">
        <v>0</v>
      </c>
      <c r="J36" s="276">
        <v>1</v>
      </c>
      <c r="K36" s="276">
        <v>0</v>
      </c>
      <c r="L36" s="276">
        <v>1</v>
      </c>
      <c r="M36" s="276">
        <v>0</v>
      </c>
    </row>
    <row r="37" spans="1:13">
      <c r="A37" s="670" t="s">
        <v>1798</v>
      </c>
      <c r="B37" s="276">
        <v>15</v>
      </c>
      <c r="C37" s="276">
        <v>8</v>
      </c>
      <c r="D37" s="276">
        <v>7</v>
      </c>
      <c r="E37" s="276">
        <v>0</v>
      </c>
      <c r="F37" s="276">
        <v>12</v>
      </c>
      <c r="G37" s="276">
        <v>6</v>
      </c>
      <c r="H37" s="276">
        <v>6</v>
      </c>
      <c r="I37" s="276">
        <v>0</v>
      </c>
      <c r="J37" s="276">
        <v>3</v>
      </c>
      <c r="K37" s="276">
        <v>2</v>
      </c>
      <c r="L37" s="276">
        <v>1</v>
      </c>
      <c r="M37" s="276">
        <v>0</v>
      </c>
    </row>
    <row r="38" spans="1:13">
      <c r="A38" s="670" t="s">
        <v>1797</v>
      </c>
      <c r="B38" s="276">
        <v>15</v>
      </c>
      <c r="C38" s="276">
        <v>8</v>
      </c>
      <c r="D38" s="276">
        <v>7</v>
      </c>
      <c r="E38" s="276">
        <v>0</v>
      </c>
      <c r="F38" s="276">
        <v>14</v>
      </c>
      <c r="G38" s="276">
        <v>7</v>
      </c>
      <c r="H38" s="276">
        <v>7</v>
      </c>
      <c r="I38" s="276">
        <v>0</v>
      </c>
      <c r="J38" s="276">
        <v>1</v>
      </c>
      <c r="K38" s="276">
        <v>1</v>
      </c>
      <c r="L38" s="276">
        <v>0</v>
      </c>
      <c r="M38" s="276">
        <v>0</v>
      </c>
    </row>
    <row r="39" spans="1:13">
      <c r="A39" s="303"/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</row>
    <row r="40" spans="1:13">
      <c r="A40" s="669" t="s">
        <v>2007</v>
      </c>
      <c r="B40" s="275">
        <v>285</v>
      </c>
      <c r="C40" s="275">
        <v>155</v>
      </c>
      <c r="D40" s="275">
        <v>130</v>
      </c>
      <c r="E40" s="275">
        <v>0</v>
      </c>
      <c r="F40" s="275">
        <v>246</v>
      </c>
      <c r="G40" s="275">
        <v>131</v>
      </c>
      <c r="H40" s="275">
        <v>115</v>
      </c>
      <c r="I40" s="275">
        <v>0</v>
      </c>
      <c r="J40" s="275">
        <v>39</v>
      </c>
      <c r="K40" s="275">
        <v>24</v>
      </c>
      <c r="L40" s="275">
        <v>15</v>
      </c>
      <c r="M40" s="275">
        <v>0</v>
      </c>
    </row>
    <row r="41" spans="1:13">
      <c r="A41" s="670" t="s">
        <v>2006</v>
      </c>
      <c r="B41" s="276">
        <v>124</v>
      </c>
      <c r="C41" s="276">
        <v>67</v>
      </c>
      <c r="D41" s="276">
        <v>57</v>
      </c>
      <c r="E41" s="276">
        <v>0</v>
      </c>
      <c r="F41" s="276">
        <v>109</v>
      </c>
      <c r="G41" s="276">
        <v>57</v>
      </c>
      <c r="H41" s="276">
        <v>52</v>
      </c>
      <c r="I41" s="276">
        <v>0</v>
      </c>
      <c r="J41" s="276">
        <v>15</v>
      </c>
      <c r="K41" s="276">
        <v>10</v>
      </c>
      <c r="L41" s="276">
        <v>5</v>
      </c>
      <c r="M41" s="276">
        <v>0</v>
      </c>
    </row>
    <row r="42" spans="1:13">
      <c r="A42" s="670" t="s">
        <v>2005</v>
      </c>
      <c r="B42" s="276">
        <v>63</v>
      </c>
      <c r="C42" s="276">
        <v>32</v>
      </c>
      <c r="D42" s="276">
        <v>31</v>
      </c>
      <c r="E42" s="276">
        <v>0</v>
      </c>
      <c r="F42" s="276">
        <v>55</v>
      </c>
      <c r="G42" s="276">
        <v>29</v>
      </c>
      <c r="H42" s="276">
        <v>26</v>
      </c>
      <c r="I42" s="276">
        <v>0</v>
      </c>
      <c r="J42" s="276">
        <v>8</v>
      </c>
      <c r="K42" s="276">
        <v>3</v>
      </c>
      <c r="L42" s="276">
        <v>5</v>
      </c>
      <c r="M42" s="276">
        <v>0</v>
      </c>
    </row>
    <row r="43" spans="1:13">
      <c r="A43" s="670" t="s">
        <v>2004</v>
      </c>
      <c r="B43" s="276">
        <v>43</v>
      </c>
      <c r="C43" s="276">
        <v>26</v>
      </c>
      <c r="D43" s="276">
        <v>17</v>
      </c>
      <c r="E43" s="276">
        <v>0</v>
      </c>
      <c r="F43" s="276">
        <v>37</v>
      </c>
      <c r="G43" s="276">
        <v>21</v>
      </c>
      <c r="H43" s="276">
        <v>16</v>
      </c>
      <c r="I43" s="276">
        <v>0</v>
      </c>
      <c r="J43" s="276">
        <v>6</v>
      </c>
      <c r="K43" s="276">
        <v>5</v>
      </c>
      <c r="L43" s="276">
        <v>1</v>
      </c>
      <c r="M43" s="276">
        <v>0</v>
      </c>
    </row>
    <row r="44" spans="1:13">
      <c r="A44" s="670" t="s">
        <v>2003</v>
      </c>
      <c r="B44" s="276">
        <v>55</v>
      </c>
      <c r="C44" s="276">
        <v>30</v>
      </c>
      <c r="D44" s="276">
        <v>25</v>
      </c>
      <c r="E44" s="276">
        <v>0</v>
      </c>
      <c r="F44" s="276">
        <v>45</v>
      </c>
      <c r="G44" s="276">
        <v>24</v>
      </c>
      <c r="H44" s="276">
        <v>21</v>
      </c>
      <c r="I44" s="276">
        <v>0</v>
      </c>
      <c r="J44" s="276">
        <v>10</v>
      </c>
      <c r="K44" s="276">
        <v>6</v>
      </c>
      <c r="L44" s="276">
        <v>4</v>
      </c>
      <c r="M44" s="276">
        <v>0</v>
      </c>
    </row>
    <row r="45" spans="1:13">
      <c r="A45" s="303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</row>
    <row r="46" spans="1:13">
      <c r="A46" s="669" t="s">
        <v>2002</v>
      </c>
      <c r="B46" s="275">
        <v>169</v>
      </c>
      <c r="C46" s="275">
        <v>97</v>
      </c>
      <c r="D46" s="275">
        <v>72</v>
      </c>
      <c r="E46" s="275">
        <v>0</v>
      </c>
      <c r="F46" s="275">
        <v>147</v>
      </c>
      <c r="G46" s="275">
        <v>85</v>
      </c>
      <c r="H46" s="275">
        <v>62</v>
      </c>
      <c r="I46" s="275">
        <v>0</v>
      </c>
      <c r="J46" s="275">
        <v>22</v>
      </c>
      <c r="K46" s="275">
        <v>12</v>
      </c>
      <c r="L46" s="275">
        <v>10</v>
      </c>
      <c r="M46" s="275">
        <v>0</v>
      </c>
    </row>
    <row r="47" spans="1:13">
      <c r="A47" s="670" t="s">
        <v>2001</v>
      </c>
      <c r="B47" s="276">
        <v>33</v>
      </c>
      <c r="C47" s="276">
        <v>17</v>
      </c>
      <c r="D47" s="276">
        <v>16</v>
      </c>
      <c r="E47" s="276">
        <v>0</v>
      </c>
      <c r="F47" s="276">
        <v>28</v>
      </c>
      <c r="G47" s="276">
        <v>15</v>
      </c>
      <c r="H47" s="276">
        <v>13</v>
      </c>
      <c r="I47" s="276">
        <v>0</v>
      </c>
      <c r="J47" s="276">
        <v>5</v>
      </c>
      <c r="K47" s="276">
        <v>2</v>
      </c>
      <c r="L47" s="276">
        <v>3</v>
      </c>
      <c r="M47" s="276">
        <v>0</v>
      </c>
    </row>
    <row r="48" spans="1:13">
      <c r="A48" s="670" t="s">
        <v>2000</v>
      </c>
      <c r="B48" s="276">
        <v>42</v>
      </c>
      <c r="C48" s="276">
        <v>24</v>
      </c>
      <c r="D48" s="276">
        <v>18</v>
      </c>
      <c r="E48" s="276">
        <v>0</v>
      </c>
      <c r="F48" s="276">
        <v>32</v>
      </c>
      <c r="G48" s="276">
        <v>18</v>
      </c>
      <c r="H48" s="276">
        <v>14</v>
      </c>
      <c r="I48" s="276">
        <v>0</v>
      </c>
      <c r="J48" s="276">
        <v>10</v>
      </c>
      <c r="K48" s="276">
        <v>6</v>
      </c>
      <c r="L48" s="276">
        <v>4</v>
      </c>
      <c r="M48" s="276">
        <v>0</v>
      </c>
    </row>
    <row r="49" spans="1:13">
      <c r="A49" s="670" t="s">
        <v>1999</v>
      </c>
      <c r="B49" s="276">
        <v>35</v>
      </c>
      <c r="C49" s="276">
        <v>17</v>
      </c>
      <c r="D49" s="276">
        <v>18</v>
      </c>
      <c r="E49" s="276">
        <v>0</v>
      </c>
      <c r="F49" s="276">
        <v>32</v>
      </c>
      <c r="G49" s="276">
        <v>15</v>
      </c>
      <c r="H49" s="276">
        <v>17</v>
      </c>
      <c r="I49" s="276">
        <v>0</v>
      </c>
      <c r="J49" s="276">
        <v>3</v>
      </c>
      <c r="K49" s="276">
        <v>2</v>
      </c>
      <c r="L49" s="276">
        <v>1</v>
      </c>
      <c r="M49" s="276">
        <v>0</v>
      </c>
    </row>
    <row r="50" spans="1:13">
      <c r="A50" s="670" t="s">
        <v>1998</v>
      </c>
      <c r="B50" s="276">
        <v>30</v>
      </c>
      <c r="C50" s="276">
        <v>21</v>
      </c>
      <c r="D50" s="276">
        <v>9</v>
      </c>
      <c r="E50" s="276">
        <v>0</v>
      </c>
      <c r="F50" s="276">
        <v>27</v>
      </c>
      <c r="G50" s="276">
        <v>19</v>
      </c>
      <c r="H50" s="276">
        <v>8</v>
      </c>
      <c r="I50" s="276">
        <v>0</v>
      </c>
      <c r="J50" s="276">
        <v>3</v>
      </c>
      <c r="K50" s="276">
        <v>2</v>
      </c>
      <c r="L50" s="276">
        <v>1</v>
      </c>
      <c r="M50" s="276">
        <v>0</v>
      </c>
    </row>
    <row r="51" spans="1:13">
      <c r="A51" s="670" t="s">
        <v>1997</v>
      </c>
      <c r="B51" s="276">
        <v>29</v>
      </c>
      <c r="C51" s="276">
        <v>18</v>
      </c>
      <c r="D51" s="276">
        <v>11</v>
      </c>
      <c r="E51" s="276">
        <v>0</v>
      </c>
      <c r="F51" s="276">
        <v>28</v>
      </c>
      <c r="G51" s="276">
        <v>18</v>
      </c>
      <c r="H51" s="276">
        <v>10</v>
      </c>
      <c r="I51" s="276">
        <v>0</v>
      </c>
      <c r="J51" s="276">
        <v>1</v>
      </c>
      <c r="K51" s="276">
        <v>0</v>
      </c>
      <c r="L51" s="276">
        <v>1</v>
      </c>
      <c r="M51" s="276">
        <v>0</v>
      </c>
    </row>
    <row r="52" spans="1:13">
      <c r="A52" s="303"/>
      <c r="B52" s="303"/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303"/>
    </row>
    <row r="53" spans="1:13">
      <c r="A53" s="669" t="s">
        <v>1996</v>
      </c>
      <c r="B53" s="275">
        <v>233</v>
      </c>
      <c r="C53" s="275">
        <v>131</v>
      </c>
      <c r="D53" s="275">
        <v>102</v>
      </c>
      <c r="E53" s="275">
        <v>0</v>
      </c>
      <c r="F53" s="275">
        <v>195</v>
      </c>
      <c r="G53" s="275">
        <v>115</v>
      </c>
      <c r="H53" s="275">
        <v>80</v>
      </c>
      <c r="I53" s="275">
        <v>0</v>
      </c>
      <c r="J53" s="275">
        <v>38</v>
      </c>
      <c r="K53" s="275">
        <v>16</v>
      </c>
      <c r="L53" s="275">
        <v>22</v>
      </c>
      <c r="M53" s="275">
        <v>0</v>
      </c>
    </row>
    <row r="54" spans="1:13">
      <c r="A54" s="670" t="s">
        <v>1995</v>
      </c>
      <c r="B54" s="276">
        <v>33</v>
      </c>
      <c r="C54" s="276">
        <v>17</v>
      </c>
      <c r="D54" s="276">
        <v>16</v>
      </c>
      <c r="E54" s="276">
        <v>0</v>
      </c>
      <c r="F54" s="276">
        <v>27</v>
      </c>
      <c r="G54" s="276">
        <v>13</v>
      </c>
      <c r="H54" s="276">
        <v>14</v>
      </c>
      <c r="I54" s="276">
        <v>0</v>
      </c>
      <c r="J54" s="276">
        <v>6</v>
      </c>
      <c r="K54" s="276">
        <v>4</v>
      </c>
      <c r="L54" s="276">
        <v>2</v>
      </c>
      <c r="M54" s="276">
        <v>0</v>
      </c>
    </row>
    <row r="55" spans="1:13">
      <c r="A55" s="670" t="s">
        <v>1994</v>
      </c>
      <c r="B55" s="276">
        <v>31</v>
      </c>
      <c r="C55" s="276">
        <v>15</v>
      </c>
      <c r="D55" s="276">
        <v>16</v>
      </c>
      <c r="E55" s="276">
        <v>0</v>
      </c>
      <c r="F55" s="276">
        <v>26</v>
      </c>
      <c r="G55" s="276">
        <v>12</v>
      </c>
      <c r="H55" s="276">
        <v>14</v>
      </c>
      <c r="I55" s="276">
        <v>0</v>
      </c>
      <c r="J55" s="276">
        <v>5</v>
      </c>
      <c r="K55" s="276">
        <v>3</v>
      </c>
      <c r="L55" s="276">
        <v>2</v>
      </c>
      <c r="M55" s="276">
        <v>0</v>
      </c>
    </row>
    <row r="56" spans="1:13">
      <c r="A56" s="670" t="s">
        <v>1993</v>
      </c>
      <c r="B56" s="276">
        <v>50</v>
      </c>
      <c r="C56" s="276">
        <v>29</v>
      </c>
      <c r="D56" s="276">
        <v>21</v>
      </c>
      <c r="E56" s="276">
        <v>0</v>
      </c>
      <c r="F56" s="276">
        <v>38</v>
      </c>
      <c r="G56" s="276">
        <v>25</v>
      </c>
      <c r="H56" s="276">
        <v>13</v>
      </c>
      <c r="I56" s="276">
        <v>0</v>
      </c>
      <c r="J56" s="276">
        <v>12</v>
      </c>
      <c r="K56" s="276">
        <v>4</v>
      </c>
      <c r="L56" s="276">
        <v>8</v>
      </c>
      <c r="M56" s="276">
        <v>0</v>
      </c>
    </row>
    <row r="57" spans="1:13">
      <c r="A57" s="670" t="s">
        <v>1992</v>
      </c>
      <c r="B57" s="276">
        <v>44</v>
      </c>
      <c r="C57" s="276">
        <v>24</v>
      </c>
      <c r="D57" s="276">
        <v>20</v>
      </c>
      <c r="E57" s="276">
        <v>0</v>
      </c>
      <c r="F57" s="276">
        <v>40</v>
      </c>
      <c r="G57" s="276">
        <v>23</v>
      </c>
      <c r="H57" s="276">
        <v>17</v>
      </c>
      <c r="I57" s="276">
        <v>0</v>
      </c>
      <c r="J57" s="276">
        <v>4</v>
      </c>
      <c r="K57" s="276">
        <v>1</v>
      </c>
      <c r="L57" s="276">
        <v>3</v>
      </c>
      <c r="M57" s="276">
        <v>0</v>
      </c>
    </row>
    <row r="58" spans="1:13">
      <c r="A58" s="670" t="s">
        <v>1991</v>
      </c>
      <c r="B58" s="276">
        <v>75</v>
      </c>
      <c r="C58" s="276">
        <v>46</v>
      </c>
      <c r="D58" s="276">
        <v>29</v>
      </c>
      <c r="E58" s="276">
        <v>0</v>
      </c>
      <c r="F58" s="276">
        <v>64</v>
      </c>
      <c r="G58" s="276">
        <v>42</v>
      </c>
      <c r="H58" s="276">
        <v>22</v>
      </c>
      <c r="I58" s="276">
        <v>0</v>
      </c>
      <c r="J58" s="276">
        <v>11</v>
      </c>
      <c r="K58" s="276">
        <v>4</v>
      </c>
      <c r="L58" s="276">
        <v>7</v>
      </c>
      <c r="M58" s="276">
        <v>0</v>
      </c>
    </row>
    <row r="59" spans="1:13">
      <c r="A59" s="303"/>
      <c r="B59" s="303"/>
      <c r="C59" s="303"/>
      <c r="D59" s="303"/>
      <c r="E59" s="303"/>
      <c r="F59" s="303"/>
      <c r="G59" s="303"/>
      <c r="H59" s="303"/>
      <c r="I59" s="303"/>
      <c r="J59" s="303"/>
      <c r="K59" s="303"/>
      <c r="L59" s="303"/>
      <c r="M59" s="303"/>
    </row>
    <row r="60" spans="1:13">
      <c r="A60" s="669" t="s">
        <v>1476</v>
      </c>
      <c r="B60" s="275">
        <v>625</v>
      </c>
      <c r="C60" s="275">
        <v>429</v>
      </c>
      <c r="D60" s="275">
        <v>196</v>
      </c>
      <c r="E60" s="275">
        <v>0</v>
      </c>
      <c r="F60" s="275">
        <v>541</v>
      </c>
      <c r="G60" s="275">
        <v>368</v>
      </c>
      <c r="H60" s="275">
        <v>173</v>
      </c>
      <c r="I60" s="275">
        <v>0</v>
      </c>
      <c r="J60" s="275">
        <v>84</v>
      </c>
      <c r="K60" s="275">
        <v>61</v>
      </c>
      <c r="L60" s="275">
        <v>23</v>
      </c>
      <c r="M60" s="275">
        <v>0</v>
      </c>
    </row>
    <row r="61" spans="1:13">
      <c r="A61" s="670" t="s">
        <v>1990</v>
      </c>
      <c r="B61" s="276">
        <v>93</v>
      </c>
      <c r="C61" s="276">
        <v>62</v>
      </c>
      <c r="D61" s="276">
        <v>31</v>
      </c>
      <c r="E61" s="276">
        <v>0</v>
      </c>
      <c r="F61" s="276">
        <v>82</v>
      </c>
      <c r="G61" s="276">
        <v>55</v>
      </c>
      <c r="H61" s="276">
        <v>27</v>
      </c>
      <c r="I61" s="276">
        <v>0</v>
      </c>
      <c r="J61" s="276">
        <v>11</v>
      </c>
      <c r="K61" s="276">
        <v>7</v>
      </c>
      <c r="L61" s="276">
        <v>4</v>
      </c>
      <c r="M61" s="276">
        <v>0</v>
      </c>
    </row>
    <row r="62" spans="1:13">
      <c r="A62" s="670" t="s">
        <v>1989</v>
      </c>
      <c r="B62" s="276">
        <v>79</v>
      </c>
      <c r="C62" s="276">
        <v>47</v>
      </c>
      <c r="D62" s="276">
        <v>32</v>
      </c>
      <c r="E62" s="276">
        <v>0</v>
      </c>
      <c r="F62" s="276">
        <v>68</v>
      </c>
      <c r="G62" s="276">
        <v>40</v>
      </c>
      <c r="H62" s="276">
        <v>28</v>
      </c>
      <c r="I62" s="276">
        <v>0</v>
      </c>
      <c r="J62" s="276">
        <v>11</v>
      </c>
      <c r="K62" s="276">
        <v>7</v>
      </c>
      <c r="L62" s="276">
        <v>4</v>
      </c>
      <c r="M62" s="276">
        <v>0</v>
      </c>
    </row>
    <row r="63" spans="1:13">
      <c r="A63" s="670" t="s">
        <v>1988</v>
      </c>
      <c r="B63" s="276">
        <v>124</v>
      </c>
      <c r="C63" s="276">
        <v>86</v>
      </c>
      <c r="D63" s="276">
        <v>38</v>
      </c>
      <c r="E63" s="276">
        <v>0</v>
      </c>
      <c r="F63" s="276">
        <v>106</v>
      </c>
      <c r="G63" s="276">
        <v>70</v>
      </c>
      <c r="H63" s="276">
        <v>36</v>
      </c>
      <c r="I63" s="276">
        <v>0</v>
      </c>
      <c r="J63" s="276">
        <v>18</v>
      </c>
      <c r="K63" s="276">
        <v>16</v>
      </c>
      <c r="L63" s="276">
        <v>2</v>
      </c>
      <c r="M63" s="276">
        <v>0</v>
      </c>
    </row>
    <row r="64" spans="1:13">
      <c r="A64" s="670" t="s">
        <v>1987</v>
      </c>
      <c r="B64" s="276">
        <v>165</v>
      </c>
      <c r="C64" s="276">
        <v>115</v>
      </c>
      <c r="D64" s="276">
        <v>50</v>
      </c>
      <c r="E64" s="276">
        <v>0</v>
      </c>
      <c r="F64" s="276">
        <v>145</v>
      </c>
      <c r="G64" s="276">
        <v>101</v>
      </c>
      <c r="H64" s="276">
        <v>44</v>
      </c>
      <c r="I64" s="276">
        <v>0</v>
      </c>
      <c r="J64" s="276">
        <v>20</v>
      </c>
      <c r="K64" s="276">
        <v>14</v>
      </c>
      <c r="L64" s="276">
        <v>6</v>
      </c>
      <c r="M64" s="276">
        <v>0</v>
      </c>
    </row>
    <row r="65" spans="1:13">
      <c r="A65" s="670" t="s">
        <v>1986</v>
      </c>
      <c r="B65" s="276">
        <v>164</v>
      </c>
      <c r="C65" s="276">
        <v>119</v>
      </c>
      <c r="D65" s="276">
        <v>45</v>
      </c>
      <c r="E65" s="276">
        <v>0</v>
      </c>
      <c r="F65" s="276">
        <v>140</v>
      </c>
      <c r="G65" s="276">
        <v>102</v>
      </c>
      <c r="H65" s="276">
        <v>38</v>
      </c>
      <c r="I65" s="276">
        <v>0</v>
      </c>
      <c r="J65" s="276">
        <v>24</v>
      </c>
      <c r="K65" s="276">
        <v>17</v>
      </c>
      <c r="L65" s="276">
        <v>7</v>
      </c>
      <c r="M65" s="276">
        <v>0</v>
      </c>
    </row>
    <row r="66" spans="1:13">
      <c r="A66" s="303"/>
      <c r="B66" s="303"/>
      <c r="C66" s="303"/>
      <c r="D66" s="303"/>
      <c r="E66" s="303"/>
      <c r="F66" s="303"/>
      <c r="G66" s="303"/>
      <c r="H66" s="303"/>
      <c r="I66" s="303"/>
      <c r="J66" s="303"/>
      <c r="K66" s="303"/>
      <c r="L66" s="303"/>
      <c r="M66" s="303"/>
    </row>
    <row r="67" spans="1:13">
      <c r="A67" s="669" t="s">
        <v>1475</v>
      </c>
      <c r="B67" s="275">
        <v>924</v>
      </c>
      <c r="C67" s="275">
        <v>715</v>
      </c>
      <c r="D67" s="275">
        <v>209</v>
      </c>
      <c r="E67" s="275">
        <v>0</v>
      </c>
      <c r="F67" s="275">
        <v>787</v>
      </c>
      <c r="G67" s="275">
        <v>600</v>
      </c>
      <c r="H67" s="275">
        <v>187</v>
      </c>
      <c r="I67" s="275">
        <v>0</v>
      </c>
      <c r="J67" s="275">
        <v>137</v>
      </c>
      <c r="K67" s="275">
        <v>115</v>
      </c>
      <c r="L67" s="275">
        <v>22</v>
      </c>
      <c r="M67" s="275">
        <v>0</v>
      </c>
    </row>
    <row r="68" spans="1:13">
      <c r="A68" s="670" t="s">
        <v>1985</v>
      </c>
      <c r="B68" s="276">
        <v>171</v>
      </c>
      <c r="C68" s="276">
        <v>137</v>
      </c>
      <c r="D68" s="276">
        <v>34</v>
      </c>
      <c r="E68" s="276">
        <v>0</v>
      </c>
      <c r="F68" s="276">
        <v>144</v>
      </c>
      <c r="G68" s="276">
        <v>114</v>
      </c>
      <c r="H68" s="276">
        <v>30</v>
      </c>
      <c r="I68" s="276">
        <v>0</v>
      </c>
      <c r="J68" s="276">
        <v>27</v>
      </c>
      <c r="K68" s="276">
        <v>23</v>
      </c>
      <c r="L68" s="276">
        <v>4</v>
      </c>
      <c r="M68" s="276">
        <v>0</v>
      </c>
    </row>
    <row r="69" spans="1:13">
      <c r="A69" s="670" t="s">
        <v>1984</v>
      </c>
      <c r="B69" s="276">
        <v>178</v>
      </c>
      <c r="C69" s="276">
        <v>136</v>
      </c>
      <c r="D69" s="276">
        <v>42</v>
      </c>
      <c r="E69" s="276">
        <v>0</v>
      </c>
      <c r="F69" s="276">
        <v>153</v>
      </c>
      <c r="G69" s="276">
        <v>115</v>
      </c>
      <c r="H69" s="276">
        <v>38</v>
      </c>
      <c r="I69" s="276">
        <v>0</v>
      </c>
      <c r="J69" s="276">
        <v>25</v>
      </c>
      <c r="K69" s="276">
        <v>21</v>
      </c>
      <c r="L69" s="276">
        <v>4</v>
      </c>
      <c r="M69" s="276">
        <v>0</v>
      </c>
    </row>
    <row r="70" spans="1:13">
      <c r="A70" s="670" t="s">
        <v>1983</v>
      </c>
      <c r="B70" s="276">
        <v>189</v>
      </c>
      <c r="C70" s="276">
        <v>146</v>
      </c>
      <c r="D70" s="276">
        <v>43</v>
      </c>
      <c r="E70" s="276">
        <v>0</v>
      </c>
      <c r="F70" s="276">
        <v>158</v>
      </c>
      <c r="G70" s="276">
        <v>119</v>
      </c>
      <c r="H70" s="276">
        <v>39</v>
      </c>
      <c r="I70" s="276">
        <v>0</v>
      </c>
      <c r="J70" s="276">
        <v>31</v>
      </c>
      <c r="K70" s="276">
        <v>27</v>
      </c>
      <c r="L70" s="276">
        <v>4</v>
      </c>
      <c r="M70" s="276">
        <v>0</v>
      </c>
    </row>
    <row r="71" spans="1:13">
      <c r="A71" s="670" t="s">
        <v>1982</v>
      </c>
      <c r="B71" s="276">
        <v>200</v>
      </c>
      <c r="C71" s="276">
        <v>150</v>
      </c>
      <c r="D71" s="276">
        <v>50</v>
      </c>
      <c r="E71" s="276">
        <v>0</v>
      </c>
      <c r="F71" s="276">
        <v>176</v>
      </c>
      <c r="G71" s="276">
        <v>129</v>
      </c>
      <c r="H71" s="276">
        <v>47</v>
      </c>
      <c r="I71" s="276">
        <v>0</v>
      </c>
      <c r="J71" s="276">
        <v>24</v>
      </c>
      <c r="K71" s="276">
        <v>21</v>
      </c>
      <c r="L71" s="276">
        <v>3</v>
      </c>
      <c r="M71" s="276">
        <v>0</v>
      </c>
    </row>
    <row r="72" spans="1:13">
      <c r="A72" s="670" t="s">
        <v>1981</v>
      </c>
      <c r="B72" s="276">
        <v>186</v>
      </c>
      <c r="C72" s="276">
        <v>146</v>
      </c>
      <c r="D72" s="276">
        <v>40</v>
      </c>
      <c r="E72" s="276">
        <v>0</v>
      </c>
      <c r="F72" s="276">
        <v>156</v>
      </c>
      <c r="G72" s="276">
        <v>123</v>
      </c>
      <c r="H72" s="276">
        <v>33</v>
      </c>
      <c r="I72" s="276">
        <v>0</v>
      </c>
      <c r="J72" s="276">
        <v>30</v>
      </c>
      <c r="K72" s="276">
        <v>23</v>
      </c>
      <c r="L72" s="276">
        <v>7</v>
      </c>
      <c r="M72" s="276">
        <v>0</v>
      </c>
    </row>
    <row r="73" spans="1:13">
      <c r="A73" s="303"/>
      <c r="B73" s="303"/>
      <c r="C73" s="303"/>
      <c r="D73" s="303"/>
      <c r="E73" s="303"/>
      <c r="F73" s="303"/>
      <c r="G73" s="303"/>
      <c r="H73" s="303"/>
      <c r="I73" s="303"/>
      <c r="J73" s="303"/>
      <c r="K73" s="303"/>
      <c r="L73" s="303"/>
      <c r="M73" s="303"/>
    </row>
    <row r="74" spans="1:13">
      <c r="A74" s="669" t="s">
        <v>1474</v>
      </c>
      <c r="B74" s="275">
        <v>982</v>
      </c>
      <c r="C74" s="275">
        <v>710</v>
      </c>
      <c r="D74" s="275">
        <v>272</v>
      </c>
      <c r="E74" s="275">
        <v>0</v>
      </c>
      <c r="F74" s="275">
        <v>845</v>
      </c>
      <c r="G74" s="275">
        <v>601</v>
      </c>
      <c r="H74" s="275">
        <v>244</v>
      </c>
      <c r="I74" s="275">
        <v>0</v>
      </c>
      <c r="J74" s="275">
        <v>137</v>
      </c>
      <c r="K74" s="275">
        <v>109</v>
      </c>
      <c r="L74" s="275">
        <v>28</v>
      </c>
      <c r="M74" s="275">
        <v>0</v>
      </c>
    </row>
    <row r="75" spans="1:13">
      <c r="A75" s="670" t="s">
        <v>1980</v>
      </c>
      <c r="B75" s="276">
        <v>194</v>
      </c>
      <c r="C75" s="276">
        <v>134</v>
      </c>
      <c r="D75" s="276">
        <v>60</v>
      </c>
      <c r="E75" s="276">
        <v>0</v>
      </c>
      <c r="F75" s="276">
        <v>177</v>
      </c>
      <c r="G75" s="276">
        <v>121</v>
      </c>
      <c r="H75" s="276">
        <v>56</v>
      </c>
      <c r="I75" s="276">
        <v>0</v>
      </c>
      <c r="J75" s="276">
        <v>17</v>
      </c>
      <c r="K75" s="276">
        <v>13</v>
      </c>
      <c r="L75" s="276">
        <v>4</v>
      </c>
      <c r="M75" s="276">
        <v>0</v>
      </c>
    </row>
    <row r="76" spans="1:13">
      <c r="A76" s="670" t="s">
        <v>1979</v>
      </c>
      <c r="B76" s="276">
        <v>216</v>
      </c>
      <c r="C76" s="276">
        <v>156</v>
      </c>
      <c r="D76" s="276">
        <v>60</v>
      </c>
      <c r="E76" s="276">
        <v>0</v>
      </c>
      <c r="F76" s="276">
        <v>183</v>
      </c>
      <c r="G76" s="276">
        <v>131</v>
      </c>
      <c r="H76" s="276">
        <v>52</v>
      </c>
      <c r="I76" s="276">
        <v>0</v>
      </c>
      <c r="J76" s="276">
        <v>33</v>
      </c>
      <c r="K76" s="276">
        <v>25</v>
      </c>
      <c r="L76" s="276">
        <v>8</v>
      </c>
      <c r="M76" s="276">
        <v>0</v>
      </c>
    </row>
    <row r="77" spans="1:13">
      <c r="A77" s="670" t="s">
        <v>1978</v>
      </c>
      <c r="B77" s="276">
        <v>186</v>
      </c>
      <c r="C77" s="276">
        <v>138</v>
      </c>
      <c r="D77" s="276">
        <v>48</v>
      </c>
      <c r="E77" s="276">
        <v>0</v>
      </c>
      <c r="F77" s="276">
        <v>158</v>
      </c>
      <c r="G77" s="276">
        <v>119</v>
      </c>
      <c r="H77" s="276">
        <v>39</v>
      </c>
      <c r="I77" s="276">
        <v>0</v>
      </c>
      <c r="J77" s="276">
        <v>28</v>
      </c>
      <c r="K77" s="276">
        <v>19</v>
      </c>
      <c r="L77" s="276">
        <v>9</v>
      </c>
      <c r="M77" s="276">
        <v>0</v>
      </c>
    </row>
    <row r="78" spans="1:13">
      <c r="A78" s="670" t="s">
        <v>1977</v>
      </c>
      <c r="B78" s="276">
        <v>205</v>
      </c>
      <c r="C78" s="276">
        <v>144</v>
      </c>
      <c r="D78" s="276">
        <v>61</v>
      </c>
      <c r="E78" s="276">
        <v>0</v>
      </c>
      <c r="F78" s="276">
        <v>178</v>
      </c>
      <c r="G78" s="276">
        <v>121</v>
      </c>
      <c r="H78" s="276">
        <v>57</v>
      </c>
      <c r="I78" s="276">
        <v>0</v>
      </c>
      <c r="J78" s="276">
        <v>27</v>
      </c>
      <c r="K78" s="276">
        <v>23</v>
      </c>
      <c r="L78" s="276">
        <v>4</v>
      </c>
      <c r="M78" s="276">
        <v>0</v>
      </c>
    </row>
    <row r="79" spans="1:13">
      <c r="A79" s="670" t="s">
        <v>1976</v>
      </c>
      <c r="B79" s="276">
        <v>181</v>
      </c>
      <c r="C79" s="276">
        <v>138</v>
      </c>
      <c r="D79" s="276">
        <v>43</v>
      </c>
      <c r="E79" s="276">
        <v>0</v>
      </c>
      <c r="F79" s="276">
        <v>149</v>
      </c>
      <c r="G79" s="276">
        <v>109</v>
      </c>
      <c r="H79" s="276">
        <v>40</v>
      </c>
      <c r="I79" s="276">
        <v>0</v>
      </c>
      <c r="J79" s="276">
        <v>32</v>
      </c>
      <c r="K79" s="276">
        <v>29</v>
      </c>
      <c r="L79" s="276">
        <v>3</v>
      </c>
      <c r="M79" s="276">
        <v>0</v>
      </c>
    </row>
    <row r="80" spans="1:13">
      <c r="A80" s="303"/>
      <c r="B80" s="303"/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</row>
    <row r="81" spans="1:13">
      <c r="A81" s="669" t="s">
        <v>1473</v>
      </c>
      <c r="B81" s="275">
        <v>1119</v>
      </c>
      <c r="C81" s="275">
        <v>814</v>
      </c>
      <c r="D81" s="275">
        <v>305</v>
      </c>
      <c r="E81" s="275">
        <v>0</v>
      </c>
      <c r="F81" s="275">
        <v>969</v>
      </c>
      <c r="G81" s="275">
        <v>695</v>
      </c>
      <c r="H81" s="275">
        <v>274</v>
      </c>
      <c r="I81" s="275">
        <v>0</v>
      </c>
      <c r="J81" s="275">
        <v>150</v>
      </c>
      <c r="K81" s="275">
        <v>119</v>
      </c>
      <c r="L81" s="275">
        <v>31</v>
      </c>
      <c r="M81" s="275">
        <v>0</v>
      </c>
    </row>
    <row r="82" spans="1:13">
      <c r="A82" s="670" t="s">
        <v>1975</v>
      </c>
      <c r="B82" s="276">
        <v>229</v>
      </c>
      <c r="C82" s="276">
        <v>175</v>
      </c>
      <c r="D82" s="276">
        <v>54</v>
      </c>
      <c r="E82" s="276">
        <v>0</v>
      </c>
      <c r="F82" s="276">
        <v>199</v>
      </c>
      <c r="G82" s="276">
        <v>151</v>
      </c>
      <c r="H82" s="276">
        <v>48</v>
      </c>
      <c r="I82" s="276">
        <v>0</v>
      </c>
      <c r="J82" s="276">
        <v>30</v>
      </c>
      <c r="K82" s="276">
        <v>24</v>
      </c>
      <c r="L82" s="276">
        <v>6</v>
      </c>
      <c r="M82" s="276">
        <v>0</v>
      </c>
    </row>
    <row r="83" spans="1:13">
      <c r="A83" s="670" t="s">
        <v>1974</v>
      </c>
      <c r="B83" s="276">
        <v>222</v>
      </c>
      <c r="C83" s="276">
        <v>165</v>
      </c>
      <c r="D83" s="276">
        <v>57</v>
      </c>
      <c r="E83" s="276">
        <v>0</v>
      </c>
      <c r="F83" s="276">
        <v>192</v>
      </c>
      <c r="G83" s="276">
        <v>137</v>
      </c>
      <c r="H83" s="276">
        <v>55</v>
      </c>
      <c r="I83" s="276">
        <v>0</v>
      </c>
      <c r="J83" s="276">
        <v>30</v>
      </c>
      <c r="K83" s="276">
        <v>28</v>
      </c>
      <c r="L83" s="276">
        <v>2</v>
      </c>
      <c r="M83" s="276">
        <v>0</v>
      </c>
    </row>
    <row r="84" spans="1:13">
      <c r="A84" s="670" t="s">
        <v>1973</v>
      </c>
      <c r="B84" s="276">
        <v>240</v>
      </c>
      <c r="C84" s="276">
        <v>161</v>
      </c>
      <c r="D84" s="276">
        <v>79</v>
      </c>
      <c r="E84" s="276">
        <v>0</v>
      </c>
      <c r="F84" s="276">
        <v>206</v>
      </c>
      <c r="G84" s="276">
        <v>133</v>
      </c>
      <c r="H84" s="276">
        <v>73</v>
      </c>
      <c r="I84" s="276">
        <v>0</v>
      </c>
      <c r="J84" s="276">
        <v>34</v>
      </c>
      <c r="K84" s="276">
        <v>28</v>
      </c>
      <c r="L84" s="276">
        <v>6</v>
      </c>
      <c r="M84" s="276">
        <v>0</v>
      </c>
    </row>
    <row r="85" spans="1:13">
      <c r="A85" s="670" t="s">
        <v>1972</v>
      </c>
      <c r="B85" s="276">
        <v>216</v>
      </c>
      <c r="C85" s="276">
        <v>155</v>
      </c>
      <c r="D85" s="276">
        <v>61</v>
      </c>
      <c r="E85" s="276">
        <v>0</v>
      </c>
      <c r="F85" s="276">
        <v>187</v>
      </c>
      <c r="G85" s="276">
        <v>133</v>
      </c>
      <c r="H85" s="276">
        <v>54</v>
      </c>
      <c r="I85" s="276">
        <v>0</v>
      </c>
      <c r="J85" s="276">
        <v>29</v>
      </c>
      <c r="K85" s="276">
        <v>22</v>
      </c>
      <c r="L85" s="276">
        <v>7</v>
      </c>
      <c r="M85" s="276">
        <v>0</v>
      </c>
    </row>
    <row r="86" spans="1:13">
      <c r="A86" s="670" t="s">
        <v>1971</v>
      </c>
      <c r="B86" s="276">
        <v>212</v>
      </c>
      <c r="C86" s="276">
        <v>158</v>
      </c>
      <c r="D86" s="276">
        <v>54</v>
      </c>
      <c r="E86" s="276">
        <v>0</v>
      </c>
      <c r="F86" s="276">
        <v>185</v>
      </c>
      <c r="G86" s="276">
        <v>141</v>
      </c>
      <c r="H86" s="276">
        <v>44</v>
      </c>
      <c r="I86" s="276">
        <v>0</v>
      </c>
      <c r="J86" s="276">
        <v>27</v>
      </c>
      <c r="K86" s="276">
        <v>17</v>
      </c>
      <c r="L86" s="276">
        <v>10</v>
      </c>
      <c r="M86" s="276">
        <v>0</v>
      </c>
    </row>
    <row r="87" spans="1:13">
      <c r="A87" s="303"/>
      <c r="B87" s="303"/>
      <c r="C87" s="303"/>
      <c r="D87" s="303"/>
      <c r="E87" s="303"/>
      <c r="F87" s="303"/>
      <c r="G87" s="303"/>
      <c r="H87" s="303"/>
      <c r="I87" s="303"/>
      <c r="J87" s="303"/>
      <c r="K87" s="303"/>
      <c r="L87" s="303"/>
      <c r="M87" s="303"/>
    </row>
    <row r="88" spans="1:13">
      <c r="A88" s="669" t="s">
        <v>1970</v>
      </c>
      <c r="B88" s="275">
        <v>1400</v>
      </c>
      <c r="C88" s="275">
        <v>983</v>
      </c>
      <c r="D88" s="275">
        <v>417</v>
      </c>
      <c r="E88" s="275">
        <v>0</v>
      </c>
      <c r="F88" s="275">
        <v>1217</v>
      </c>
      <c r="G88" s="275">
        <v>841</v>
      </c>
      <c r="H88" s="275">
        <v>376</v>
      </c>
      <c r="I88" s="275">
        <v>0</v>
      </c>
      <c r="J88" s="275">
        <v>183</v>
      </c>
      <c r="K88" s="275">
        <v>142</v>
      </c>
      <c r="L88" s="275">
        <v>41</v>
      </c>
      <c r="M88" s="275">
        <v>0</v>
      </c>
    </row>
    <row r="89" spans="1:13">
      <c r="A89" s="670" t="s">
        <v>1969</v>
      </c>
      <c r="B89" s="276">
        <v>224</v>
      </c>
      <c r="C89" s="276">
        <v>161</v>
      </c>
      <c r="D89" s="276">
        <v>63</v>
      </c>
      <c r="E89" s="276">
        <v>0</v>
      </c>
      <c r="F89" s="276">
        <v>200</v>
      </c>
      <c r="G89" s="276">
        <v>141</v>
      </c>
      <c r="H89" s="276">
        <v>59</v>
      </c>
      <c r="I89" s="276">
        <v>0</v>
      </c>
      <c r="J89" s="276">
        <v>24</v>
      </c>
      <c r="K89" s="276">
        <v>20</v>
      </c>
      <c r="L89" s="276">
        <v>4</v>
      </c>
      <c r="M89" s="276">
        <v>0</v>
      </c>
    </row>
    <row r="90" spans="1:13">
      <c r="A90" s="670" t="s">
        <v>1968</v>
      </c>
      <c r="B90" s="276">
        <v>262</v>
      </c>
      <c r="C90" s="276">
        <v>186</v>
      </c>
      <c r="D90" s="276">
        <v>76</v>
      </c>
      <c r="E90" s="276">
        <v>0</v>
      </c>
      <c r="F90" s="276">
        <v>227</v>
      </c>
      <c r="G90" s="276">
        <v>157</v>
      </c>
      <c r="H90" s="276">
        <v>70</v>
      </c>
      <c r="I90" s="276">
        <v>0</v>
      </c>
      <c r="J90" s="276">
        <v>35</v>
      </c>
      <c r="K90" s="276">
        <v>29</v>
      </c>
      <c r="L90" s="276">
        <v>6</v>
      </c>
      <c r="M90" s="276">
        <v>0</v>
      </c>
    </row>
    <row r="91" spans="1:13">
      <c r="A91" s="670" t="s">
        <v>1967</v>
      </c>
      <c r="B91" s="276">
        <v>273</v>
      </c>
      <c r="C91" s="276">
        <v>198</v>
      </c>
      <c r="D91" s="276">
        <v>75</v>
      </c>
      <c r="E91" s="276">
        <v>0</v>
      </c>
      <c r="F91" s="276">
        <v>232</v>
      </c>
      <c r="G91" s="276">
        <v>166</v>
      </c>
      <c r="H91" s="276">
        <v>66</v>
      </c>
      <c r="I91" s="276">
        <v>0</v>
      </c>
      <c r="J91" s="276">
        <v>41</v>
      </c>
      <c r="K91" s="276">
        <v>32</v>
      </c>
      <c r="L91" s="276">
        <v>9</v>
      </c>
      <c r="M91" s="276">
        <v>0</v>
      </c>
    </row>
    <row r="92" spans="1:13">
      <c r="A92" s="670" t="s">
        <v>1966</v>
      </c>
      <c r="B92" s="276">
        <v>334</v>
      </c>
      <c r="C92" s="276">
        <v>227</v>
      </c>
      <c r="D92" s="276">
        <v>107</v>
      </c>
      <c r="E92" s="276">
        <v>0</v>
      </c>
      <c r="F92" s="276">
        <v>293</v>
      </c>
      <c r="G92" s="276">
        <v>196</v>
      </c>
      <c r="H92" s="276">
        <v>97</v>
      </c>
      <c r="I92" s="276">
        <v>0</v>
      </c>
      <c r="J92" s="276">
        <v>41</v>
      </c>
      <c r="K92" s="276">
        <v>31</v>
      </c>
      <c r="L92" s="276">
        <v>10</v>
      </c>
      <c r="M92" s="276">
        <v>0</v>
      </c>
    </row>
    <row r="93" spans="1:13">
      <c r="A93" s="670" t="s">
        <v>1965</v>
      </c>
      <c r="B93" s="276">
        <v>307</v>
      </c>
      <c r="C93" s="276">
        <v>211</v>
      </c>
      <c r="D93" s="276">
        <v>96</v>
      </c>
      <c r="E93" s="276">
        <v>0</v>
      </c>
      <c r="F93" s="276">
        <v>265</v>
      </c>
      <c r="G93" s="276">
        <v>181</v>
      </c>
      <c r="H93" s="276">
        <v>84</v>
      </c>
      <c r="I93" s="276">
        <v>0</v>
      </c>
      <c r="J93" s="276">
        <v>42</v>
      </c>
      <c r="K93" s="276">
        <v>30</v>
      </c>
      <c r="L93" s="276">
        <v>12</v>
      </c>
      <c r="M93" s="276">
        <v>0</v>
      </c>
    </row>
    <row r="94" spans="1:13">
      <c r="A94" s="303"/>
      <c r="B94" s="303"/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</row>
    <row r="95" spans="1:13">
      <c r="A95" s="669" t="s">
        <v>1964</v>
      </c>
      <c r="B95" s="275">
        <v>2079</v>
      </c>
      <c r="C95" s="275">
        <v>1390</v>
      </c>
      <c r="D95" s="275">
        <v>689</v>
      </c>
      <c r="E95" s="275">
        <v>0</v>
      </c>
      <c r="F95" s="275">
        <v>1813</v>
      </c>
      <c r="G95" s="275">
        <v>1200</v>
      </c>
      <c r="H95" s="275">
        <v>613</v>
      </c>
      <c r="I95" s="275">
        <v>0</v>
      </c>
      <c r="J95" s="275">
        <v>266</v>
      </c>
      <c r="K95" s="275">
        <v>190</v>
      </c>
      <c r="L95" s="275">
        <v>76</v>
      </c>
      <c r="M95" s="275">
        <v>0</v>
      </c>
    </row>
    <row r="96" spans="1:13">
      <c r="A96" s="670" t="s">
        <v>1963</v>
      </c>
      <c r="B96" s="276">
        <v>354</v>
      </c>
      <c r="C96" s="276">
        <v>245</v>
      </c>
      <c r="D96" s="276">
        <v>109</v>
      </c>
      <c r="E96" s="276">
        <v>0</v>
      </c>
      <c r="F96" s="276">
        <v>315</v>
      </c>
      <c r="G96" s="276">
        <v>220</v>
      </c>
      <c r="H96" s="276">
        <v>95</v>
      </c>
      <c r="I96" s="276">
        <v>0</v>
      </c>
      <c r="J96" s="276">
        <v>39</v>
      </c>
      <c r="K96" s="276">
        <v>25</v>
      </c>
      <c r="L96" s="276">
        <v>14</v>
      </c>
      <c r="M96" s="276">
        <v>0</v>
      </c>
    </row>
    <row r="97" spans="1:13">
      <c r="A97" s="670" t="s">
        <v>1962</v>
      </c>
      <c r="B97" s="276">
        <v>386</v>
      </c>
      <c r="C97" s="276">
        <v>262</v>
      </c>
      <c r="D97" s="276">
        <v>124</v>
      </c>
      <c r="E97" s="276">
        <v>0</v>
      </c>
      <c r="F97" s="276">
        <v>326</v>
      </c>
      <c r="G97" s="276">
        <v>221</v>
      </c>
      <c r="H97" s="276">
        <v>105</v>
      </c>
      <c r="I97" s="276">
        <v>0</v>
      </c>
      <c r="J97" s="276">
        <v>60</v>
      </c>
      <c r="K97" s="276">
        <v>41</v>
      </c>
      <c r="L97" s="276">
        <v>19</v>
      </c>
      <c r="M97" s="276">
        <v>0</v>
      </c>
    </row>
    <row r="98" spans="1:13">
      <c r="A98" s="670" t="s">
        <v>1961</v>
      </c>
      <c r="B98" s="276">
        <v>437</v>
      </c>
      <c r="C98" s="276">
        <v>297</v>
      </c>
      <c r="D98" s="276">
        <v>140</v>
      </c>
      <c r="E98" s="276">
        <v>0</v>
      </c>
      <c r="F98" s="276">
        <v>387</v>
      </c>
      <c r="G98" s="276">
        <v>260</v>
      </c>
      <c r="H98" s="276">
        <v>127</v>
      </c>
      <c r="I98" s="276">
        <v>0</v>
      </c>
      <c r="J98" s="276">
        <v>50</v>
      </c>
      <c r="K98" s="276">
        <v>37</v>
      </c>
      <c r="L98" s="276">
        <v>13</v>
      </c>
      <c r="M98" s="276">
        <v>0</v>
      </c>
    </row>
    <row r="99" spans="1:13">
      <c r="A99" s="670" t="s">
        <v>1960</v>
      </c>
      <c r="B99" s="276">
        <v>420</v>
      </c>
      <c r="C99" s="276">
        <v>279</v>
      </c>
      <c r="D99" s="276">
        <v>141</v>
      </c>
      <c r="E99" s="276">
        <v>0</v>
      </c>
      <c r="F99" s="276">
        <v>365</v>
      </c>
      <c r="G99" s="276">
        <v>239</v>
      </c>
      <c r="H99" s="276">
        <v>126</v>
      </c>
      <c r="I99" s="276">
        <v>0</v>
      </c>
      <c r="J99" s="276">
        <v>55</v>
      </c>
      <c r="K99" s="276">
        <v>40</v>
      </c>
      <c r="L99" s="276">
        <v>15</v>
      </c>
      <c r="M99" s="276">
        <v>0</v>
      </c>
    </row>
    <row r="100" spans="1:13">
      <c r="A100" s="670" t="s">
        <v>1959</v>
      </c>
      <c r="B100" s="276">
        <v>482</v>
      </c>
      <c r="C100" s="276">
        <v>307</v>
      </c>
      <c r="D100" s="276">
        <v>175</v>
      </c>
      <c r="E100" s="276">
        <v>0</v>
      </c>
      <c r="F100" s="276">
        <v>420</v>
      </c>
      <c r="G100" s="276">
        <v>260</v>
      </c>
      <c r="H100" s="276">
        <v>160</v>
      </c>
      <c r="I100" s="276">
        <v>0</v>
      </c>
      <c r="J100" s="276">
        <v>62</v>
      </c>
      <c r="K100" s="276">
        <v>47</v>
      </c>
      <c r="L100" s="276">
        <v>15</v>
      </c>
      <c r="M100" s="276">
        <v>0</v>
      </c>
    </row>
    <row r="101" spans="1:13">
      <c r="A101" s="303"/>
      <c r="B101" s="303"/>
      <c r="C101" s="303"/>
      <c r="D101" s="303"/>
      <c r="E101" s="303"/>
      <c r="F101" s="303"/>
      <c r="G101" s="303"/>
      <c r="H101" s="303"/>
      <c r="I101" s="303"/>
      <c r="J101" s="303"/>
      <c r="K101" s="303"/>
      <c r="L101" s="303"/>
      <c r="M101" s="303"/>
    </row>
    <row r="102" spans="1:13">
      <c r="A102" s="669" t="s">
        <v>1958</v>
      </c>
      <c r="B102" s="275">
        <v>3163</v>
      </c>
      <c r="C102" s="275">
        <v>2065</v>
      </c>
      <c r="D102" s="275">
        <v>1098</v>
      </c>
      <c r="E102" s="275">
        <v>0</v>
      </c>
      <c r="F102" s="275">
        <v>2685</v>
      </c>
      <c r="G102" s="275">
        <v>1726</v>
      </c>
      <c r="H102" s="275">
        <v>959</v>
      </c>
      <c r="I102" s="275">
        <v>0</v>
      </c>
      <c r="J102" s="275">
        <v>478</v>
      </c>
      <c r="K102" s="275">
        <v>339</v>
      </c>
      <c r="L102" s="275">
        <v>139</v>
      </c>
      <c r="M102" s="275">
        <v>0</v>
      </c>
    </row>
    <row r="103" spans="1:13">
      <c r="A103" s="670" t="s">
        <v>1957</v>
      </c>
      <c r="B103" s="276">
        <v>517</v>
      </c>
      <c r="C103" s="276">
        <v>336</v>
      </c>
      <c r="D103" s="276">
        <v>181</v>
      </c>
      <c r="E103" s="276">
        <v>0</v>
      </c>
      <c r="F103" s="276">
        <v>446</v>
      </c>
      <c r="G103" s="276">
        <v>292</v>
      </c>
      <c r="H103" s="276">
        <v>154</v>
      </c>
      <c r="I103" s="276">
        <v>0</v>
      </c>
      <c r="J103" s="276">
        <v>71</v>
      </c>
      <c r="K103" s="276">
        <v>44</v>
      </c>
      <c r="L103" s="276">
        <v>27</v>
      </c>
      <c r="M103" s="276">
        <v>0</v>
      </c>
    </row>
    <row r="104" spans="1:13">
      <c r="A104" s="670" t="s">
        <v>1956</v>
      </c>
      <c r="B104" s="276">
        <v>559</v>
      </c>
      <c r="C104" s="276">
        <v>362</v>
      </c>
      <c r="D104" s="276">
        <v>197</v>
      </c>
      <c r="E104" s="276">
        <v>0</v>
      </c>
      <c r="F104" s="276">
        <v>470</v>
      </c>
      <c r="G104" s="276">
        <v>294</v>
      </c>
      <c r="H104" s="276">
        <v>176</v>
      </c>
      <c r="I104" s="276">
        <v>0</v>
      </c>
      <c r="J104" s="276">
        <v>89</v>
      </c>
      <c r="K104" s="276">
        <v>68</v>
      </c>
      <c r="L104" s="276">
        <v>21</v>
      </c>
      <c r="M104" s="276">
        <v>0</v>
      </c>
    </row>
    <row r="105" spans="1:13">
      <c r="A105" s="670" t="s">
        <v>1955</v>
      </c>
      <c r="B105" s="276">
        <v>615</v>
      </c>
      <c r="C105" s="276">
        <v>420</v>
      </c>
      <c r="D105" s="276">
        <v>195</v>
      </c>
      <c r="E105" s="276">
        <v>0</v>
      </c>
      <c r="F105" s="276">
        <v>509</v>
      </c>
      <c r="G105" s="276">
        <v>343</v>
      </c>
      <c r="H105" s="276">
        <v>166</v>
      </c>
      <c r="I105" s="276">
        <v>0</v>
      </c>
      <c r="J105" s="276">
        <v>106</v>
      </c>
      <c r="K105" s="276">
        <v>77</v>
      </c>
      <c r="L105" s="276">
        <v>29</v>
      </c>
      <c r="M105" s="276">
        <v>0</v>
      </c>
    </row>
    <row r="106" spans="1:13">
      <c r="A106" s="670" t="s">
        <v>1954</v>
      </c>
      <c r="B106" s="276">
        <v>759</v>
      </c>
      <c r="C106" s="276">
        <v>481</v>
      </c>
      <c r="D106" s="276">
        <v>278</v>
      </c>
      <c r="E106" s="276">
        <v>0</v>
      </c>
      <c r="F106" s="276">
        <v>644</v>
      </c>
      <c r="G106" s="276">
        <v>399</v>
      </c>
      <c r="H106" s="276">
        <v>245</v>
      </c>
      <c r="I106" s="276">
        <v>0</v>
      </c>
      <c r="J106" s="276">
        <v>115</v>
      </c>
      <c r="K106" s="276">
        <v>82</v>
      </c>
      <c r="L106" s="276">
        <v>33</v>
      </c>
      <c r="M106" s="276">
        <v>0</v>
      </c>
    </row>
    <row r="107" spans="1:13">
      <c r="A107" s="670" t="s">
        <v>1953</v>
      </c>
      <c r="B107" s="276">
        <v>713</v>
      </c>
      <c r="C107" s="276">
        <v>466</v>
      </c>
      <c r="D107" s="276">
        <v>247</v>
      </c>
      <c r="E107" s="276">
        <v>0</v>
      </c>
      <c r="F107" s="276">
        <v>616</v>
      </c>
      <c r="G107" s="276">
        <v>398</v>
      </c>
      <c r="H107" s="276">
        <v>218</v>
      </c>
      <c r="I107" s="276">
        <v>0</v>
      </c>
      <c r="J107" s="276">
        <v>97</v>
      </c>
      <c r="K107" s="276">
        <v>68</v>
      </c>
      <c r="L107" s="276">
        <v>29</v>
      </c>
      <c r="M107" s="276">
        <v>0</v>
      </c>
    </row>
    <row r="108" spans="1:13">
      <c r="A108" s="303"/>
      <c r="B108" s="303"/>
      <c r="C108" s="303"/>
      <c r="D108" s="303"/>
      <c r="E108" s="303"/>
      <c r="F108" s="303"/>
      <c r="G108" s="303"/>
      <c r="H108" s="303"/>
      <c r="I108" s="303"/>
      <c r="J108" s="303"/>
      <c r="K108" s="303"/>
      <c r="L108" s="303"/>
      <c r="M108" s="303"/>
    </row>
    <row r="109" spans="1:13">
      <c r="A109" s="669" t="s">
        <v>1952</v>
      </c>
      <c r="B109" s="275">
        <v>4458</v>
      </c>
      <c r="C109" s="275">
        <v>2840</v>
      </c>
      <c r="D109" s="275">
        <v>1618</v>
      </c>
      <c r="E109" s="275">
        <v>0</v>
      </c>
      <c r="F109" s="275">
        <v>3896</v>
      </c>
      <c r="G109" s="275">
        <v>2427</v>
      </c>
      <c r="H109" s="275">
        <v>1469</v>
      </c>
      <c r="I109" s="275">
        <v>0</v>
      </c>
      <c r="J109" s="275">
        <v>562</v>
      </c>
      <c r="K109" s="275">
        <v>413</v>
      </c>
      <c r="L109" s="275">
        <v>149</v>
      </c>
      <c r="M109" s="275">
        <v>0</v>
      </c>
    </row>
    <row r="110" spans="1:13">
      <c r="A110" s="670" t="s">
        <v>1951</v>
      </c>
      <c r="B110" s="276">
        <v>771</v>
      </c>
      <c r="C110" s="276">
        <v>485</v>
      </c>
      <c r="D110" s="276">
        <v>286</v>
      </c>
      <c r="E110" s="276">
        <v>0</v>
      </c>
      <c r="F110" s="276">
        <v>670</v>
      </c>
      <c r="G110" s="276">
        <v>408</v>
      </c>
      <c r="H110" s="276">
        <v>262</v>
      </c>
      <c r="I110" s="276">
        <v>0</v>
      </c>
      <c r="J110" s="276">
        <v>101</v>
      </c>
      <c r="K110" s="276">
        <v>77</v>
      </c>
      <c r="L110" s="276">
        <v>24</v>
      </c>
      <c r="M110" s="276">
        <v>0</v>
      </c>
    </row>
    <row r="111" spans="1:13">
      <c r="A111" s="670" t="s">
        <v>1950</v>
      </c>
      <c r="B111" s="276">
        <v>815</v>
      </c>
      <c r="C111" s="276">
        <v>537</v>
      </c>
      <c r="D111" s="276">
        <v>278</v>
      </c>
      <c r="E111" s="276">
        <v>0</v>
      </c>
      <c r="F111" s="276">
        <v>722</v>
      </c>
      <c r="G111" s="276">
        <v>467</v>
      </c>
      <c r="H111" s="276">
        <v>255</v>
      </c>
      <c r="I111" s="276">
        <v>0</v>
      </c>
      <c r="J111" s="276">
        <v>93</v>
      </c>
      <c r="K111" s="276">
        <v>70</v>
      </c>
      <c r="L111" s="276">
        <v>23</v>
      </c>
      <c r="M111" s="276">
        <v>0</v>
      </c>
    </row>
    <row r="112" spans="1:13">
      <c r="A112" s="670" t="s">
        <v>1949</v>
      </c>
      <c r="B112" s="276">
        <v>914</v>
      </c>
      <c r="C112" s="276">
        <v>579</v>
      </c>
      <c r="D112" s="276">
        <v>335</v>
      </c>
      <c r="E112" s="276">
        <v>0</v>
      </c>
      <c r="F112" s="276">
        <v>821</v>
      </c>
      <c r="G112" s="276">
        <v>513</v>
      </c>
      <c r="H112" s="276">
        <v>308</v>
      </c>
      <c r="I112" s="276">
        <v>0</v>
      </c>
      <c r="J112" s="276">
        <v>93</v>
      </c>
      <c r="K112" s="276">
        <v>66</v>
      </c>
      <c r="L112" s="276">
        <v>27</v>
      </c>
      <c r="M112" s="276">
        <v>0</v>
      </c>
    </row>
    <row r="113" spans="1:13">
      <c r="A113" s="670" t="s">
        <v>1948</v>
      </c>
      <c r="B113" s="276">
        <v>931</v>
      </c>
      <c r="C113" s="276">
        <v>581</v>
      </c>
      <c r="D113" s="276">
        <v>350</v>
      </c>
      <c r="E113" s="276">
        <v>0</v>
      </c>
      <c r="F113" s="276">
        <v>800</v>
      </c>
      <c r="G113" s="276">
        <v>487</v>
      </c>
      <c r="H113" s="276">
        <v>313</v>
      </c>
      <c r="I113" s="276">
        <v>0</v>
      </c>
      <c r="J113" s="276">
        <v>131</v>
      </c>
      <c r="K113" s="276">
        <v>94</v>
      </c>
      <c r="L113" s="276">
        <v>37</v>
      </c>
      <c r="M113" s="276">
        <v>0</v>
      </c>
    </row>
    <row r="114" spans="1:13">
      <c r="A114" s="670" t="s">
        <v>1947</v>
      </c>
      <c r="B114" s="276">
        <v>1027</v>
      </c>
      <c r="C114" s="276">
        <v>658</v>
      </c>
      <c r="D114" s="276">
        <v>369</v>
      </c>
      <c r="E114" s="276">
        <v>0</v>
      </c>
      <c r="F114" s="276">
        <v>883</v>
      </c>
      <c r="G114" s="276">
        <v>552</v>
      </c>
      <c r="H114" s="276">
        <v>331</v>
      </c>
      <c r="I114" s="276">
        <v>0</v>
      </c>
      <c r="J114" s="276">
        <v>144</v>
      </c>
      <c r="K114" s="276">
        <v>106</v>
      </c>
      <c r="L114" s="276">
        <v>38</v>
      </c>
      <c r="M114" s="276">
        <v>0</v>
      </c>
    </row>
    <row r="115" spans="1:13">
      <c r="A115" s="303"/>
      <c r="B115" s="303"/>
      <c r="C115" s="303"/>
      <c r="D115" s="303"/>
      <c r="E115" s="303"/>
      <c r="F115" s="303"/>
      <c r="G115" s="303"/>
      <c r="H115" s="303"/>
      <c r="I115" s="303"/>
      <c r="J115" s="303"/>
      <c r="K115" s="303"/>
      <c r="L115" s="303"/>
      <c r="M115" s="303"/>
    </row>
    <row r="116" spans="1:13">
      <c r="A116" s="669" t="s">
        <v>1946</v>
      </c>
      <c r="B116" s="275">
        <v>5473</v>
      </c>
      <c r="C116" s="275">
        <v>3429</v>
      </c>
      <c r="D116" s="275">
        <v>2044</v>
      </c>
      <c r="E116" s="275">
        <v>0</v>
      </c>
      <c r="F116" s="275">
        <v>4759</v>
      </c>
      <c r="G116" s="275">
        <v>2942</v>
      </c>
      <c r="H116" s="275">
        <v>1817</v>
      </c>
      <c r="I116" s="275">
        <v>0</v>
      </c>
      <c r="J116" s="275">
        <v>714</v>
      </c>
      <c r="K116" s="275">
        <v>487</v>
      </c>
      <c r="L116" s="275">
        <v>227</v>
      </c>
      <c r="M116" s="275">
        <v>0</v>
      </c>
    </row>
    <row r="117" spans="1:13">
      <c r="A117" s="670" t="s">
        <v>1945</v>
      </c>
      <c r="B117" s="276">
        <v>1017</v>
      </c>
      <c r="C117" s="276">
        <v>630</v>
      </c>
      <c r="D117" s="276">
        <v>387</v>
      </c>
      <c r="E117" s="276">
        <v>0</v>
      </c>
      <c r="F117" s="276">
        <v>895</v>
      </c>
      <c r="G117" s="276">
        <v>549</v>
      </c>
      <c r="H117" s="276">
        <v>346</v>
      </c>
      <c r="I117" s="276">
        <v>0</v>
      </c>
      <c r="J117" s="276">
        <v>122</v>
      </c>
      <c r="K117" s="276">
        <v>81</v>
      </c>
      <c r="L117" s="276">
        <v>41</v>
      </c>
      <c r="M117" s="276">
        <v>0</v>
      </c>
    </row>
    <row r="118" spans="1:13">
      <c r="A118" s="670" t="s">
        <v>1944</v>
      </c>
      <c r="B118" s="276">
        <v>1046</v>
      </c>
      <c r="C118" s="276">
        <v>660</v>
      </c>
      <c r="D118" s="276">
        <v>386</v>
      </c>
      <c r="E118" s="276">
        <v>0</v>
      </c>
      <c r="F118" s="276">
        <v>912</v>
      </c>
      <c r="G118" s="276">
        <v>571</v>
      </c>
      <c r="H118" s="276">
        <v>341</v>
      </c>
      <c r="I118" s="276">
        <v>0</v>
      </c>
      <c r="J118" s="276">
        <v>134</v>
      </c>
      <c r="K118" s="276">
        <v>89</v>
      </c>
      <c r="L118" s="276">
        <v>45</v>
      </c>
      <c r="M118" s="276">
        <v>0</v>
      </c>
    </row>
    <row r="119" spans="1:13">
      <c r="A119" s="670" t="s">
        <v>1943</v>
      </c>
      <c r="B119" s="276">
        <v>1105</v>
      </c>
      <c r="C119" s="276">
        <v>707</v>
      </c>
      <c r="D119" s="276">
        <v>398</v>
      </c>
      <c r="E119" s="276">
        <v>0</v>
      </c>
      <c r="F119" s="276">
        <v>948</v>
      </c>
      <c r="G119" s="276">
        <v>599</v>
      </c>
      <c r="H119" s="276">
        <v>349</v>
      </c>
      <c r="I119" s="276">
        <v>0</v>
      </c>
      <c r="J119" s="276">
        <v>157</v>
      </c>
      <c r="K119" s="276">
        <v>108</v>
      </c>
      <c r="L119" s="276">
        <v>49</v>
      </c>
      <c r="M119" s="276">
        <v>0</v>
      </c>
    </row>
    <row r="120" spans="1:13">
      <c r="A120" s="670" t="s">
        <v>1942</v>
      </c>
      <c r="B120" s="276">
        <v>1095</v>
      </c>
      <c r="C120" s="276">
        <v>668</v>
      </c>
      <c r="D120" s="276">
        <v>427</v>
      </c>
      <c r="E120" s="276">
        <v>0</v>
      </c>
      <c r="F120" s="276">
        <v>954</v>
      </c>
      <c r="G120" s="276">
        <v>572</v>
      </c>
      <c r="H120" s="276">
        <v>382</v>
      </c>
      <c r="I120" s="276">
        <v>0</v>
      </c>
      <c r="J120" s="276">
        <v>141</v>
      </c>
      <c r="K120" s="276">
        <v>96</v>
      </c>
      <c r="L120" s="276">
        <v>45</v>
      </c>
      <c r="M120" s="276">
        <v>0</v>
      </c>
    </row>
    <row r="121" spans="1:13">
      <c r="A121" s="670" t="s">
        <v>1941</v>
      </c>
      <c r="B121" s="276">
        <v>1210</v>
      </c>
      <c r="C121" s="276">
        <v>764</v>
      </c>
      <c r="D121" s="276">
        <v>446</v>
      </c>
      <c r="E121" s="276">
        <v>0</v>
      </c>
      <c r="F121" s="276">
        <v>1050</v>
      </c>
      <c r="G121" s="276">
        <v>651</v>
      </c>
      <c r="H121" s="276">
        <v>399</v>
      </c>
      <c r="I121" s="276">
        <v>0</v>
      </c>
      <c r="J121" s="276">
        <v>160</v>
      </c>
      <c r="K121" s="276">
        <v>113</v>
      </c>
      <c r="L121" s="276">
        <v>47</v>
      </c>
      <c r="M121" s="276">
        <v>0</v>
      </c>
    </row>
    <row r="122" spans="1:13">
      <c r="A122" s="303"/>
      <c r="B122" s="303"/>
      <c r="C122" s="303"/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</row>
    <row r="123" spans="1:13">
      <c r="A123" s="669" t="s">
        <v>1940</v>
      </c>
      <c r="B123" s="275">
        <v>6917</v>
      </c>
      <c r="C123" s="275">
        <v>4299</v>
      </c>
      <c r="D123" s="275">
        <v>2618</v>
      </c>
      <c r="E123" s="275">
        <v>0</v>
      </c>
      <c r="F123" s="275">
        <v>6060</v>
      </c>
      <c r="G123" s="275">
        <v>3742</v>
      </c>
      <c r="H123" s="275">
        <v>2318</v>
      </c>
      <c r="I123" s="275">
        <v>0</v>
      </c>
      <c r="J123" s="275">
        <v>857</v>
      </c>
      <c r="K123" s="275">
        <v>557</v>
      </c>
      <c r="L123" s="275">
        <v>300</v>
      </c>
      <c r="M123" s="275">
        <v>0</v>
      </c>
    </row>
    <row r="124" spans="1:13">
      <c r="A124" s="670" t="s">
        <v>1939</v>
      </c>
      <c r="B124" s="276">
        <v>1269</v>
      </c>
      <c r="C124" s="276">
        <v>787</v>
      </c>
      <c r="D124" s="276">
        <v>482</v>
      </c>
      <c r="E124" s="276">
        <v>0</v>
      </c>
      <c r="F124" s="276">
        <v>1119</v>
      </c>
      <c r="G124" s="276">
        <v>697</v>
      </c>
      <c r="H124" s="276">
        <v>422</v>
      </c>
      <c r="I124" s="276">
        <v>0</v>
      </c>
      <c r="J124" s="276">
        <v>150</v>
      </c>
      <c r="K124" s="276">
        <v>90</v>
      </c>
      <c r="L124" s="276">
        <v>60</v>
      </c>
      <c r="M124" s="276">
        <v>0</v>
      </c>
    </row>
    <row r="125" spans="1:13">
      <c r="A125" s="670" t="s">
        <v>1938</v>
      </c>
      <c r="B125" s="276">
        <v>1326</v>
      </c>
      <c r="C125" s="276">
        <v>824</v>
      </c>
      <c r="D125" s="276">
        <v>502</v>
      </c>
      <c r="E125" s="276">
        <v>0</v>
      </c>
      <c r="F125" s="276">
        <v>1178</v>
      </c>
      <c r="G125" s="276">
        <v>729</v>
      </c>
      <c r="H125" s="276">
        <v>449</v>
      </c>
      <c r="I125" s="276">
        <v>0</v>
      </c>
      <c r="J125" s="276">
        <v>148</v>
      </c>
      <c r="K125" s="276">
        <v>95</v>
      </c>
      <c r="L125" s="276">
        <v>53</v>
      </c>
      <c r="M125" s="276">
        <v>0</v>
      </c>
    </row>
    <row r="126" spans="1:13">
      <c r="A126" s="670" t="s">
        <v>1937</v>
      </c>
      <c r="B126" s="276">
        <v>1352</v>
      </c>
      <c r="C126" s="276">
        <v>857</v>
      </c>
      <c r="D126" s="276">
        <v>495</v>
      </c>
      <c r="E126" s="276">
        <v>0</v>
      </c>
      <c r="F126" s="276">
        <v>1186</v>
      </c>
      <c r="G126" s="276">
        <v>744</v>
      </c>
      <c r="H126" s="276">
        <v>442</v>
      </c>
      <c r="I126" s="276">
        <v>0</v>
      </c>
      <c r="J126" s="276">
        <v>166</v>
      </c>
      <c r="K126" s="276">
        <v>113</v>
      </c>
      <c r="L126" s="276">
        <v>53</v>
      </c>
      <c r="M126" s="276">
        <v>0</v>
      </c>
    </row>
    <row r="127" spans="1:13">
      <c r="A127" s="670" t="s">
        <v>1936</v>
      </c>
      <c r="B127" s="276">
        <v>1473</v>
      </c>
      <c r="C127" s="276">
        <v>927</v>
      </c>
      <c r="D127" s="276">
        <v>546</v>
      </c>
      <c r="E127" s="276">
        <v>0</v>
      </c>
      <c r="F127" s="276">
        <v>1275</v>
      </c>
      <c r="G127" s="276">
        <v>800</v>
      </c>
      <c r="H127" s="276">
        <v>475</v>
      </c>
      <c r="I127" s="276">
        <v>0</v>
      </c>
      <c r="J127" s="276">
        <v>198</v>
      </c>
      <c r="K127" s="276">
        <v>127</v>
      </c>
      <c r="L127" s="276">
        <v>71</v>
      </c>
      <c r="M127" s="276">
        <v>0</v>
      </c>
    </row>
    <row r="128" spans="1:13">
      <c r="A128" s="670" t="s">
        <v>1935</v>
      </c>
      <c r="B128" s="276">
        <v>1497</v>
      </c>
      <c r="C128" s="276">
        <v>904</v>
      </c>
      <c r="D128" s="276">
        <v>593</v>
      </c>
      <c r="E128" s="276">
        <v>0</v>
      </c>
      <c r="F128" s="276">
        <v>1302</v>
      </c>
      <c r="G128" s="276">
        <v>772</v>
      </c>
      <c r="H128" s="276">
        <v>530</v>
      </c>
      <c r="I128" s="276">
        <v>0</v>
      </c>
      <c r="J128" s="276">
        <v>195</v>
      </c>
      <c r="K128" s="276">
        <v>132</v>
      </c>
      <c r="L128" s="276">
        <v>63</v>
      </c>
      <c r="M128" s="276">
        <v>0</v>
      </c>
    </row>
    <row r="129" spans="1:13">
      <c r="A129" s="303"/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</row>
    <row r="130" spans="1:13">
      <c r="A130" s="669" t="s">
        <v>1934</v>
      </c>
      <c r="B130" s="275">
        <v>8820</v>
      </c>
      <c r="C130" s="275">
        <v>5325</v>
      </c>
      <c r="D130" s="275">
        <v>3495</v>
      </c>
      <c r="E130" s="275">
        <v>0</v>
      </c>
      <c r="F130" s="275">
        <v>7716</v>
      </c>
      <c r="G130" s="275">
        <v>4622</v>
      </c>
      <c r="H130" s="275">
        <v>3094</v>
      </c>
      <c r="I130" s="275">
        <v>0</v>
      </c>
      <c r="J130" s="275">
        <v>1104</v>
      </c>
      <c r="K130" s="275">
        <v>703</v>
      </c>
      <c r="L130" s="275">
        <v>401</v>
      </c>
      <c r="M130" s="275">
        <v>0</v>
      </c>
    </row>
    <row r="131" spans="1:13">
      <c r="A131" s="670" t="s">
        <v>1933</v>
      </c>
      <c r="B131" s="276">
        <v>1588</v>
      </c>
      <c r="C131" s="276">
        <v>989</v>
      </c>
      <c r="D131" s="276">
        <v>599</v>
      </c>
      <c r="E131" s="276">
        <v>0</v>
      </c>
      <c r="F131" s="276">
        <v>1403</v>
      </c>
      <c r="G131" s="276">
        <v>862</v>
      </c>
      <c r="H131" s="276">
        <v>541</v>
      </c>
      <c r="I131" s="276">
        <v>0</v>
      </c>
      <c r="J131" s="276">
        <v>185</v>
      </c>
      <c r="K131" s="276">
        <v>127</v>
      </c>
      <c r="L131" s="276">
        <v>58</v>
      </c>
      <c r="M131" s="276">
        <v>0</v>
      </c>
    </row>
    <row r="132" spans="1:13">
      <c r="A132" s="670" t="s">
        <v>1932</v>
      </c>
      <c r="B132" s="276">
        <v>1679</v>
      </c>
      <c r="C132" s="276">
        <v>1033</v>
      </c>
      <c r="D132" s="276">
        <v>646</v>
      </c>
      <c r="E132" s="276">
        <v>0</v>
      </c>
      <c r="F132" s="276">
        <v>1469</v>
      </c>
      <c r="G132" s="276">
        <v>891</v>
      </c>
      <c r="H132" s="276">
        <v>578</v>
      </c>
      <c r="I132" s="276">
        <v>0</v>
      </c>
      <c r="J132" s="276">
        <v>210</v>
      </c>
      <c r="K132" s="276">
        <v>142</v>
      </c>
      <c r="L132" s="276">
        <v>68</v>
      </c>
      <c r="M132" s="276">
        <v>0</v>
      </c>
    </row>
    <row r="133" spans="1:13">
      <c r="A133" s="670" t="s">
        <v>1931</v>
      </c>
      <c r="B133" s="276">
        <v>1725</v>
      </c>
      <c r="C133" s="276">
        <v>1033</v>
      </c>
      <c r="D133" s="276">
        <v>692</v>
      </c>
      <c r="E133" s="276">
        <v>0</v>
      </c>
      <c r="F133" s="276">
        <v>1531</v>
      </c>
      <c r="G133" s="276">
        <v>916</v>
      </c>
      <c r="H133" s="276">
        <v>615</v>
      </c>
      <c r="I133" s="276">
        <v>0</v>
      </c>
      <c r="J133" s="276">
        <v>194</v>
      </c>
      <c r="K133" s="276">
        <v>117</v>
      </c>
      <c r="L133" s="276">
        <v>77</v>
      </c>
      <c r="M133" s="276">
        <v>0</v>
      </c>
    </row>
    <row r="134" spans="1:13">
      <c r="A134" s="670" t="s">
        <v>1930</v>
      </c>
      <c r="B134" s="276">
        <v>1877</v>
      </c>
      <c r="C134" s="276">
        <v>1132</v>
      </c>
      <c r="D134" s="276">
        <v>745</v>
      </c>
      <c r="E134" s="276">
        <v>0</v>
      </c>
      <c r="F134" s="276">
        <v>1642</v>
      </c>
      <c r="G134" s="276">
        <v>985</v>
      </c>
      <c r="H134" s="276">
        <v>657</v>
      </c>
      <c r="I134" s="276">
        <v>0</v>
      </c>
      <c r="J134" s="276">
        <v>235</v>
      </c>
      <c r="K134" s="276">
        <v>147</v>
      </c>
      <c r="L134" s="276">
        <v>88</v>
      </c>
      <c r="M134" s="276">
        <v>0</v>
      </c>
    </row>
    <row r="135" spans="1:13">
      <c r="A135" s="670" t="s">
        <v>1929</v>
      </c>
      <c r="B135" s="276">
        <v>1951</v>
      </c>
      <c r="C135" s="276">
        <v>1138</v>
      </c>
      <c r="D135" s="276">
        <v>813</v>
      </c>
      <c r="E135" s="276">
        <v>0</v>
      </c>
      <c r="F135" s="276">
        <v>1671</v>
      </c>
      <c r="G135" s="276">
        <v>968</v>
      </c>
      <c r="H135" s="276">
        <v>703</v>
      </c>
      <c r="I135" s="276">
        <v>0</v>
      </c>
      <c r="J135" s="276">
        <v>280</v>
      </c>
      <c r="K135" s="276">
        <v>170</v>
      </c>
      <c r="L135" s="276">
        <v>110</v>
      </c>
      <c r="M135" s="276">
        <v>0</v>
      </c>
    </row>
    <row r="136" spans="1:13">
      <c r="A136" s="303"/>
      <c r="B136" s="303"/>
      <c r="C136" s="303"/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</row>
    <row r="137" spans="1:13">
      <c r="A137" s="669" t="s">
        <v>1928</v>
      </c>
      <c r="B137" s="275">
        <v>10676</v>
      </c>
      <c r="C137" s="275">
        <v>6173</v>
      </c>
      <c r="D137" s="275">
        <v>4503</v>
      </c>
      <c r="E137" s="275">
        <v>0</v>
      </c>
      <c r="F137" s="275">
        <v>9266</v>
      </c>
      <c r="G137" s="275">
        <v>5270</v>
      </c>
      <c r="H137" s="275">
        <v>3996</v>
      </c>
      <c r="I137" s="275">
        <v>0</v>
      </c>
      <c r="J137" s="275">
        <v>1410</v>
      </c>
      <c r="K137" s="275">
        <v>903</v>
      </c>
      <c r="L137" s="275">
        <v>507</v>
      </c>
      <c r="M137" s="275">
        <v>0</v>
      </c>
    </row>
    <row r="138" spans="1:13">
      <c r="A138" s="670" t="s">
        <v>1927</v>
      </c>
      <c r="B138" s="276">
        <v>2028</v>
      </c>
      <c r="C138" s="276">
        <v>1200</v>
      </c>
      <c r="D138" s="276">
        <v>828</v>
      </c>
      <c r="E138" s="276">
        <v>0</v>
      </c>
      <c r="F138" s="276">
        <v>1762</v>
      </c>
      <c r="G138" s="276">
        <v>1040</v>
      </c>
      <c r="H138" s="276">
        <v>722</v>
      </c>
      <c r="I138" s="276">
        <v>0</v>
      </c>
      <c r="J138" s="276">
        <v>266</v>
      </c>
      <c r="K138" s="276">
        <v>160</v>
      </c>
      <c r="L138" s="276">
        <v>106</v>
      </c>
      <c r="M138" s="276">
        <v>0</v>
      </c>
    </row>
    <row r="139" spans="1:13">
      <c r="A139" s="670" t="s">
        <v>1926</v>
      </c>
      <c r="B139" s="276">
        <v>2068</v>
      </c>
      <c r="C139" s="276">
        <v>1232</v>
      </c>
      <c r="D139" s="276">
        <v>836</v>
      </c>
      <c r="E139" s="276">
        <v>0</v>
      </c>
      <c r="F139" s="276">
        <v>1821</v>
      </c>
      <c r="G139" s="276">
        <v>1062</v>
      </c>
      <c r="H139" s="276">
        <v>759</v>
      </c>
      <c r="I139" s="276">
        <v>0</v>
      </c>
      <c r="J139" s="276">
        <v>247</v>
      </c>
      <c r="K139" s="276">
        <v>170</v>
      </c>
      <c r="L139" s="276">
        <v>77</v>
      </c>
      <c r="M139" s="276">
        <v>0</v>
      </c>
    </row>
    <row r="140" spans="1:13">
      <c r="A140" s="670" t="s">
        <v>1925</v>
      </c>
      <c r="B140" s="276">
        <v>2112</v>
      </c>
      <c r="C140" s="276">
        <v>1213</v>
      </c>
      <c r="D140" s="276">
        <v>899</v>
      </c>
      <c r="E140" s="276">
        <v>0</v>
      </c>
      <c r="F140" s="276">
        <v>1827</v>
      </c>
      <c r="G140" s="276">
        <v>1038</v>
      </c>
      <c r="H140" s="276">
        <v>789</v>
      </c>
      <c r="I140" s="276">
        <v>0</v>
      </c>
      <c r="J140" s="276">
        <v>285</v>
      </c>
      <c r="K140" s="276">
        <v>175</v>
      </c>
      <c r="L140" s="276">
        <v>110</v>
      </c>
      <c r="M140" s="276">
        <v>0</v>
      </c>
    </row>
    <row r="141" spans="1:13">
      <c r="A141" s="670" t="s">
        <v>1924</v>
      </c>
      <c r="B141" s="276">
        <v>2290</v>
      </c>
      <c r="C141" s="276">
        <v>1303</v>
      </c>
      <c r="D141" s="276">
        <v>987</v>
      </c>
      <c r="E141" s="276">
        <v>0</v>
      </c>
      <c r="F141" s="276">
        <v>1970</v>
      </c>
      <c r="G141" s="276">
        <v>1108</v>
      </c>
      <c r="H141" s="276">
        <v>862</v>
      </c>
      <c r="I141" s="276">
        <v>0</v>
      </c>
      <c r="J141" s="276">
        <v>320</v>
      </c>
      <c r="K141" s="276">
        <v>195</v>
      </c>
      <c r="L141" s="276">
        <v>125</v>
      </c>
      <c r="M141" s="276">
        <v>0</v>
      </c>
    </row>
    <row r="142" spans="1:13">
      <c r="A142" s="670" t="s">
        <v>1923</v>
      </c>
      <c r="B142" s="276">
        <v>2178</v>
      </c>
      <c r="C142" s="276">
        <v>1225</v>
      </c>
      <c r="D142" s="276">
        <v>953</v>
      </c>
      <c r="E142" s="276">
        <v>0</v>
      </c>
      <c r="F142" s="276">
        <v>1886</v>
      </c>
      <c r="G142" s="276">
        <v>1022</v>
      </c>
      <c r="H142" s="276">
        <v>864</v>
      </c>
      <c r="I142" s="276">
        <v>0</v>
      </c>
      <c r="J142" s="276">
        <v>292</v>
      </c>
      <c r="K142" s="276">
        <v>203</v>
      </c>
      <c r="L142" s="276">
        <v>89</v>
      </c>
      <c r="M142" s="276">
        <v>0</v>
      </c>
    </row>
    <row r="143" spans="1:13">
      <c r="A143" s="303"/>
      <c r="B143" s="303"/>
      <c r="C143" s="303"/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</row>
    <row r="144" spans="1:13">
      <c r="A144" s="669" t="s">
        <v>1922</v>
      </c>
      <c r="B144" s="275">
        <v>11858</v>
      </c>
      <c r="C144" s="275">
        <v>6437</v>
      </c>
      <c r="D144" s="275">
        <v>5421</v>
      </c>
      <c r="E144" s="275">
        <v>0</v>
      </c>
      <c r="F144" s="275">
        <v>10249</v>
      </c>
      <c r="G144" s="275">
        <v>5471</v>
      </c>
      <c r="H144" s="275">
        <v>4778</v>
      </c>
      <c r="I144" s="275">
        <v>0</v>
      </c>
      <c r="J144" s="275">
        <v>1609</v>
      </c>
      <c r="K144" s="275">
        <v>966</v>
      </c>
      <c r="L144" s="275">
        <v>643</v>
      </c>
      <c r="M144" s="275">
        <v>0</v>
      </c>
    </row>
    <row r="145" spans="1:13">
      <c r="A145" s="670" t="s">
        <v>1921</v>
      </c>
      <c r="B145" s="276">
        <v>2251</v>
      </c>
      <c r="C145" s="276">
        <v>1239</v>
      </c>
      <c r="D145" s="276">
        <v>1012</v>
      </c>
      <c r="E145" s="276">
        <v>0</v>
      </c>
      <c r="F145" s="276">
        <v>1934</v>
      </c>
      <c r="G145" s="276">
        <v>1058</v>
      </c>
      <c r="H145" s="276">
        <v>876</v>
      </c>
      <c r="I145" s="276">
        <v>0</v>
      </c>
      <c r="J145" s="276">
        <v>317</v>
      </c>
      <c r="K145" s="276">
        <v>181</v>
      </c>
      <c r="L145" s="276">
        <v>136</v>
      </c>
      <c r="M145" s="276">
        <v>0</v>
      </c>
    </row>
    <row r="146" spans="1:13">
      <c r="A146" s="670" t="s">
        <v>1920</v>
      </c>
      <c r="B146" s="276">
        <v>2391</v>
      </c>
      <c r="C146" s="276">
        <v>1318</v>
      </c>
      <c r="D146" s="276">
        <v>1073</v>
      </c>
      <c r="E146" s="276">
        <v>0</v>
      </c>
      <c r="F146" s="276">
        <v>2045</v>
      </c>
      <c r="G146" s="276">
        <v>1111</v>
      </c>
      <c r="H146" s="276">
        <v>934</v>
      </c>
      <c r="I146" s="276">
        <v>0</v>
      </c>
      <c r="J146" s="276">
        <v>346</v>
      </c>
      <c r="K146" s="276">
        <v>207</v>
      </c>
      <c r="L146" s="276">
        <v>139</v>
      </c>
      <c r="M146" s="276">
        <v>0</v>
      </c>
    </row>
    <row r="147" spans="1:13">
      <c r="A147" s="670" t="s">
        <v>1919</v>
      </c>
      <c r="B147" s="276">
        <v>2327</v>
      </c>
      <c r="C147" s="276">
        <v>1270</v>
      </c>
      <c r="D147" s="276">
        <v>1057</v>
      </c>
      <c r="E147" s="276">
        <v>0</v>
      </c>
      <c r="F147" s="276">
        <v>1996</v>
      </c>
      <c r="G147" s="276">
        <v>1049</v>
      </c>
      <c r="H147" s="276">
        <v>947</v>
      </c>
      <c r="I147" s="276">
        <v>0</v>
      </c>
      <c r="J147" s="276">
        <v>331</v>
      </c>
      <c r="K147" s="276">
        <v>221</v>
      </c>
      <c r="L147" s="276">
        <v>110</v>
      </c>
      <c r="M147" s="276">
        <v>0</v>
      </c>
    </row>
    <row r="148" spans="1:13">
      <c r="A148" s="670" t="s">
        <v>1918</v>
      </c>
      <c r="B148" s="276">
        <v>2460</v>
      </c>
      <c r="C148" s="276">
        <v>1304</v>
      </c>
      <c r="D148" s="276">
        <v>1156</v>
      </c>
      <c r="E148" s="276">
        <v>0</v>
      </c>
      <c r="F148" s="276">
        <v>2133</v>
      </c>
      <c r="G148" s="276">
        <v>1112</v>
      </c>
      <c r="H148" s="276">
        <v>1021</v>
      </c>
      <c r="I148" s="276">
        <v>0</v>
      </c>
      <c r="J148" s="276">
        <v>327</v>
      </c>
      <c r="K148" s="276">
        <v>192</v>
      </c>
      <c r="L148" s="276">
        <v>135</v>
      </c>
      <c r="M148" s="276">
        <v>0</v>
      </c>
    </row>
    <row r="149" spans="1:13">
      <c r="A149" s="670" t="s">
        <v>1917</v>
      </c>
      <c r="B149" s="276">
        <v>2429</v>
      </c>
      <c r="C149" s="276">
        <v>1306</v>
      </c>
      <c r="D149" s="276">
        <v>1123</v>
      </c>
      <c r="E149" s="276">
        <v>0</v>
      </c>
      <c r="F149" s="276">
        <v>2141</v>
      </c>
      <c r="G149" s="276">
        <v>1141</v>
      </c>
      <c r="H149" s="276">
        <v>1000</v>
      </c>
      <c r="I149" s="276">
        <v>0</v>
      </c>
      <c r="J149" s="276">
        <v>288</v>
      </c>
      <c r="K149" s="276">
        <v>165</v>
      </c>
      <c r="L149" s="276">
        <v>123</v>
      </c>
      <c r="M149" s="276">
        <v>0</v>
      </c>
    </row>
    <row r="150" spans="1:13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</row>
    <row r="151" spans="1:13">
      <c r="A151" s="669" t="s">
        <v>1916</v>
      </c>
      <c r="B151" s="275">
        <v>14444</v>
      </c>
      <c r="C151" s="275">
        <v>7137</v>
      </c>
      <c r="D151" s="275">
        <v>7307</v>
      </c>
      <c r="E151" s="275">
        <v>0</v>
      </c>
      <c r="F151" s="275">
        <v>12580</v>
      </c>
      <c r="G151" s="275">
        <v>6097</v>
      </c>
      <c r="H151" s="275">
        <v>6483</v>
      </c>
      <c r="I151" s="275">
        <v>0</v>
      </c>
      <c r="J151" s="275">
        <v>1864</v>
      </c>
      <c r="K151" s="275">
        <v>1040</v>
      </c>
      <c r="L151" s="275">
        <v>824</v>
      </c>
      <c r="M151" s="275">
        <v>0</v>
      </c>
    </row>
    <row r="152" spans="1:13">
      <c r="A152" s="670" t="s">
        <v>1915</v>
      </c>
      <c r="B152" s="276">
        <v>2638</v>
      </c>
      <c r="C152" s="276">
        <v>1319</v>
      </c>
      <c r="D152" s="276">
        <v>1319</v>
      </c>
      <c r="E152" s="276">
        <v>0</v>
      </c>
      <c r="F152" s="276">
        <v>2280</v>
      </c>
      <c r="G152" s="276">
        <v>1115</v>
      </c>
      <c r="H152" s="276">
        <v>1165</v>
      </c>
      <c r="I152" s="276">
        <v>0</v>
      </c>
      <c r="J152" s="276">
        <v>358</v>
      </c>
      <c r="K152" s="276">
        <v>204</v>
      </c>
      <c r="L152" s="276">
        <v>154</v>
      </c>
      <c r="M152" s="276">
        <v>0</v>
      </c>
    </row>
    <row r="153" spans="1:13">
      <c r="A153" s="670" t="s">
        <v>1914</v>
      </c>
      <c r="B153" s="276">
        <v>2708</v>
      </c>
      <c r="C153" s="276">
        <v>1392</v>
      </c>
      <c r="D153" s="276">
        <v>1316</v>
      </c>
      <c r="E153" s="276">
        <v>0</v>
      </c>
      <c r="F153" s="276">
        <v>2367</v>
      </c>
      <c r="G153" s="276">
        <v>1188</v>
      </c>
      <c r="H153" s="276">
        <v>1179</v>
      </c>
      <c r="I153" s="276">
        <v>0</v>
      </c>
      <c r="J153" s="276">
        <v>341</v>
      </c>
      <c r="K153" s="276">
        <v>204</v>
      </c>
      <c r="L153" s="276">
        <v>137</v>
      </c>
      <c r="M153" s="276">
        <v>0</v>
      </c>
    </row>
    <row r="154" spans="1:13">
      <c r="A154" s="670" t="s">
        <v>1913</v>
      </c>
      <c r="B154" s="276">
        <v>3111</v>
      </c>
      <c r="C154" s="276">
        <v>1545</v>
      </c>
      <c r="D154" s="276">
        <v>1566</v>
      </c>
      <c r="E154" s="276">
        <v>0</v>
      </c>
      <c r="F154" s="276">
        <v>2725</v>
      </c>
      <c r="G154" s="276">
        <v>1330</v>
      </c>
      <c r="H154" s="276">
        <v>1395</v>
      </c>
      <c r="I154" s="276">
        <v>0</v>
      </c>
      <c r="J154" s="276">
        <v>386</v>
      </c>
      <c r="K154" s="276">
        <v>215</v>
      </c>
      <c r="L154" s="276">
        <v>171</v>
      </c>
      <c r="M154" s="276">
        <v>0</v>
      </c>
    </row>
    <row r="155" spans="1:13">
      <c r="A155" s="670" t="s">
        <v>1912</v>
      </c>
      <c r="B155" s="276">
        <v>3040</v>
      </c>
      <c r="C155" s="276">
        <v>1431</v>
      </c>
      <c r="D155" s="276">
        <v>1609</v>
      </c>
      <c r="E155" s="276">
        <v>0</v>
      </c>
      <c r="F155" s="276">
        <v>2654</v>
      </c>
      <c r="G155" s="276">
        <v>1244</v>
      </c>
      <c r="H155" s="276">
        <v>1410</v>
      </c>
      <c r="I155" s="276">
        <v>0</v>
      </c>
      <c r="J155" s="276">
        <v>386</v>
      </c>
      <c r="K155" s="276">
        <v>187</v>
      </c>
      <c r="L155" s="276">
        <v>199</v>
      </c>
      <c r="M155" s="276">
        <v>0</v>
      </c>
    </row>
    <row r="156" spans="1:13">
      <c r="A156" s="670" t="s">
        <v>1911</v>
      </c>
      <c r="B156" s="276">
        <v>2947</v>
      </c>
      <c r="C156" s="276">
        <v>1450</v>
      </c>
      <c r="D156" s="276">
        <v>1497</v>
      </c>
      <c r="E156" s="276">
        <v>0</v>
      </c>
      <c r="F156" s="276">
        <v>2554</v>
      </c>
      <c r="G156" s="276">
        <v>1220</v>
      </c>
      <c r="H156" s="276">
        <v>1334</v>
      </c>
      <c r="I156" s="276">
        <v>0</v>
      </c>
      <c r="J156" s="276">
        <v>393</v>
      </c>
      <c r="K156" s="276">
        <v>230</v>
      </c>
      <c r="L156" s="276">
        <v>163</v>
      </c>
      <c r="M156" s="276">
        <v>0</v>
      </c>
    </row>
    <row r="157" spans="1:13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</row>
    <row r="158" spans="1:13">
      <c r="A158" s="669" t="s">
        <v>1910</v>
      </c>
      <c r="B158" s="275">
        <v>12537</v>
      </c>
      <c r="C158" s="275">
        <v>5278</v>
      </c>
      <c r="D158" s="275">
        <v>7259</v>
      </c>
      <c r="E158" s="275">
        <v>0</v>
      </c>
      <c r="F158" s="275">
        <v>10923</v>
      </c>
      <c r="G158" s="275">
        <v>4433</v>
      </c>
      <c r="H158" s="275">
        <v>6490</v>
      </c>
      <c r="I158" s="275">
        <v>0</v>
      </c>
      <c r="J158" s="275">
        <v>1614</v>
      </c>
      <c r="K158" s="275">
        <v>845</v>
      </c>
      <c r="L158" s="275">
        <v>769</v>
      </c>
      <c r="M158" s="275">
        <v>0</v>
      </c>
    </row>
    <row r="159" spans="1:13">
      <c r="A159" s="670" t="s">
        <v>1909</v>
      </c>
      <c r="B159" s="276">
        <v>2824</v>
      </c>
      <c r="C159" s="276">
        <v>1253</v>
      </c>
      <c r="D159" s="276">
        <v>1571</v>
      </c>
      <c r="E159" s="276">
        <v>0</v>
      </c>
      <c r="F159" s="276">
        <v>2464</v>
      </c>
      <c r="G159" s="276">
        <v>1064</v>
      </c>
      <c r="H159" s="276">
        <v>1400</v>
      </c>
      <c r="I159" s="276">
        <v>0</v>
      </c>
      <c r="J159" s="276">
        <v>360</v>
      </c>
      <c r="K159" s="276">
        <v>189</v>
      </c>
      <c r="L159" s="276">
        <v>171</v>
      </c>
      <c r="M159" s="276">
        <v>0</v>
      </c>
    </row>
    <row r="160" spans="1:13">
      <c r="A160" s="670" t="s">
        <v>1908</v>
      </c>
      <c r="B160" s="276">
        <v>2667</v>
      </c>
      <c r="C160" s="276">
        <v>1160</v>
      </c>
      <c r="D160" s="276">
        <v>1507</v>
      </c>
      <c r="E160" s="276">
        <v>0</v>
      </c>
      <c r="F160" s="276">
        <v>2324</v>
      </c>
      <c r="G160" s="276">
        <v>977</v>
      </c>
      <c r="H160" s="276">
        <v>1347</v>
      </c>
      <c r="I160" s="276">
        <v>0</v>
      </c>
      <c r="J160" s="276">
        <v>343</v>
      </c>
      <c r="K160" s="276">
        <v>183</v>
      </c>
      <c r="L160" s="276">
        <v>160</v>
      </c>
      <c r="M160" s="276">
        <v>0</v>
      </c>
    </row>
    <row r="161" spans="1:13">
      <c r="A161" s="670" t="s">
        <v>1907</v>
      </c>
      <c r="B161" s="276">
        <v>2453</v>
      </c>
      <c r="C161" s="276">
        <v>1026</v>
      </c>
      <c r="D161" s="276">
        <v>1427</v>
      </c>
      <c r="E161" s="276">
        <v>0</v>
      </c>
      <c r="F161" s="276">
        <v>2131</v>
      </c>
      <c r="G161" s="276">
        <v>850</v>
      </c>
      <c r="H161" s="276">
        <v>1281</v>
      </c>
      <c r="I161" s="276">
        <v>0</v>
      </c>
      <c r="J161" s="276">
        <v>322</v>
      </c>
      <c r="K161" s="276">
        <v>176</v>
      </c>
      <c r="L161" s="276">
        <v>146</v>
      </c>
      <c r="M161" s="276">
        <v>0</v>
      </c>
    </row>
    <row r="162" spans="1:13">
      <c r="A162" s="670" t="s">
        <v>1906</v>
      </c>
      <c r="B162" s="276">
        <v>2356</v>
      </c>
      <c r="C162" s="276">
        <v>956</v>
      </c>
      <c r="D162" s="276">
        <v>1400</v>
      </c>
      <c r="E162" s="276">
        <v>0</v>
      </c>
      <c r="F162" s="276">
        <v>2044</v>
      </c>
      <c r="G162" s="276">
        <v>802</v>
      </c>
      <c r="H162" s="276">
        <v>1242</v>
      </c>
      <c r="I162" s="276">
        <v>0</v>
      </c>
      <c r="J162" s="276">
        <v>312</v>
      </c>
      <c r="K162" s="276">
        <v>154</v>
      </c>
      <c r="L162" s="276">
        <v>158</v>
      </c>
      <c r="M162" s="276">
        <v>0</v>
      </c>
    </row>
    <row r="163" spans="1:13">
      <c r="A163" s="670" t="s">
        <v>1905</v>
      </c>
      <c r="B163" s="276">
        <v>2237</v>
      </c>
      <c r="C163" s="276">
        <v>883</v>
      </c>
      <c r="D163" s="276">
        <v>1354</v>
      </c>
      <c r="E163" s="276">
        <v>0</v>
      </c>
      <c r="F163" s="276">
        <v>1960</v>
      </c>
      <c r="G163" s="276">
        <v>740</v>
      </c>
      <c r="H163" s="276">
        <v>1220</v>
      </c>
      <c r="I163" s="276">
        <v>0</v>
      </c>
      <c r="J163" s="276">
        <v>277</v>
      </c>
      <c r="K163" s="276">
        <v>143</v>
      </c>
      <c r="L163" s="276">
        <v>134</v>
      </c>
      <c r="M163" s="276">
        <v>0</v>
      </c>
    </row>
    <row r="164" spans="1:13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</row>
    <row r="165" spans="1:13">
      <c r="A165" s="669" t="s">
        <v>1904</v>
      </c>
      <c r="B165" s="275">
        <v>7917</v>
      </c>
      <c r="C165" s="275">
        <v>2627</v>
      </c>
      <c r="D165" s="275">
        <v>5290</v>
      </c>
      <c r="E165" s="275">
        <v>0</v>
      </c>
      <c r="F165" s="275">
        <v>6933</v>
      </c>
      <c r="G165" s="275">
        <v>2220</v>
      </c>
      <c r="H165" s="275">
        <v>4713</v>
      </c>
      <c r="I165" s="275">
        <v>0</v>
      </c>
      <c r="J165" s="275">
        <v>984</v>
      </c>
      <c r="K165" s="275">
        <v>407</v>
      </c>
      <c r="L165" s="275">
        <v>577</v>
      </c>
      <c r="M165" s="275">
        <v>0</v>
      </c>
    </row>
    <row r="166" spans="1:13">
      <c r="A166" s="670" t="s">
        <v>1903</v>
      </c>
      <c r="B166" s="276">
        <v>2040</v>
      </c>
      <c r="C166" s="276">
        <v>746</v>
      </c>
      <c r="D166" s="276">
        <v>1294</v>
      </c>
      <c r="E166" s="276">
        <v>0</v>
      </c>
      <c r="F166" s="276">
        <v>1787</v>
      </c>
      <c r="G166" s="276">
        <v>624</v>
      </c>
      <c r="H166" s="276">
        <v>1163</v>
      </c>
      <c r="I166" s="276">
        <v>0</v>
      </c>
      <c r="J166" s="276">
        <v>253</v>
      </c>
      <c r="K166" s="276">
        <v>122</v>
      </c>
      <c r="L166" s="276">
        <v>131</v>
      </c>
      <c r="M166" s="276">
        <v>0</v>
      </c>
    </row>
    <row r="167" spans="1:13">
      <c r="A167" s="670" t="s">
        <v>1902</v>
      </c>
      <c r="B167" s="276">
        <v>1816</v>
      </c>
      <c r="C167" s="276">
        <v>599</v>
      </c>
      <c r="D167" s="276">
        <v>1217</v>
      </c>
      <c r="E167" s="276">
        <v>0</v>
      </c>
      <c r="F167" s="276">
        <v>1608</v>
      </c>
      <c r="G167" s="276">
        <v>524</v>
      </c>
      <c r="H167" s="276">
        <v>1084</v>
      </c>
      <c r="I167" s="276">
        <v>0</v>
      </c>
      <c r="J167" s="276">
        <v>208</v>
      </c>
      <c r="K167" s="276">
        <v>75</v>
      </c>
      <c r="L167" s="276">
        <v>133</v>
      </c>
      <c r="M167" s="276">
        <v>0</v>
      </c>
    </row>
    <row r="168" spans="1:13">
      <c r="A168" s="670" t="s">
        <v>1901</v>
      </c>
      <c r="B168" s="276">
        <v>1627</v>
      </c>
      <c r="C168" s="276">
        <v>562</v>
      </c>
      <c r="D168" s="276">
        <v>1065</v>
      </c>
      <c r="E168" s="276">
        <v>0</v>
      </c>
      <c r="F168" s="276">
        <v>1409</v>
      </c>
      <c r="G168" s="276">
        <v>466</v>
      </c>
      <c r="H168" s="276">
        <v>943</v>
      </c>
      <c r="I168" s="276">
        <v>0</v>
      </c>
      <c r="J168" s="276">
        <v>218</v>
      </c>
      <c r="K168" s="276">
        <v>96</v>
      </c>
      <c r="L168" s="276">
        <v>122</v>
      </c>
      <c r="M168" s="276">
        <v>0</v>
      </c>
    </row>
    <row r="169" spans="1:13">
      <c r="A169" s="670" t="s">
        <v>1900</v>
      </c>
      <c r="B169" s="276">
        <v>1337</v>
      </c>
      <c r="C169" s="276">
        <v>407</v>
      </c>
      <c r="D169" s="276">
        <v>930</v>
      </c>
      <c r="E169" s="276">
        <v>0</v>
      </c>
      <c r="F169" s="276">
        <v>1166</v>
      </c>
      <c r="G169" s="276">
        <v>339</v>
      </c>
      <c r="H169" s="276">
        <v>827</v>
      </c>
      <c r="I169" s="276">
        <v>0</v>
      </c>
      <c r="J169" s="276">
        <v>171</v>
      </c>
      <c r="K169" s="276">
        <v>68</v>
      </c>
      <c r="L169" s="276">
        <v>103</v>
      </c>
      <c r="M169" s="276">
        <v>0</v>
      </c>
    </row>
    <row r="170" spans="1:13">
      <c r="A170" s="670" t="s">
        <v>1899</v>
      </c>
      <c r="B170" s="276">
        <v>1097</v>
      </c>
      <c r="C170" s="276">
        <v>313</v>
      </c>
      <c r="D170" s="276">
        <v>784</v>
      </c>
      <c r="E170" s="276">
        <v>0</v>
      </c>
      <c r="F170" s="276">
        <v>963</v>
      </c>
      <c r="G170" s="276">
        <v>267</v>
      </c>
      <c r="H170" s="276">
        <v>696</v>
      </c>
      <c r="I170" s="276">
        <v>0</v>
      </c>
      <c r="J170" s="276">
        <v>134</v>
      </c>
      <c r="K170" s="276">
        <v>46</v>
      </c>
      <c r="L170" s="276">
        <v>88</v>
      </c>
      <c r="M170" s="276">
        <v>0</v>
      </c>
    </row>
    <row r="171" spans="1:13">
      <c r="A171" s="303"/>
      <c r="B171" s="303"/>
      <c r="C171" s="303"/>
      <c r="D171" s="303"/>
      <c r="E171" s="303"/>
      <c r="F171" s="303"/>
      <c r="G171" s="303"/>
      <c r="H171" s="303"/>
      <c r="I171" s="303"/>
      <c r="J171" s="303"/>
      <c r="K171" s="303"/>
      <c r="L171" s="303"/>
      <c r="M171" s="303"/>
    </row>
    <row r="172" spans="1:13">
      <c r="A172" s="669" t="s">
        <v>1898</v>
      </c>
      <c r="B172" s="275">
        <v>3239</v>
      </c>
      <c r="C172" s="275">
        <v>788</v>
      </c>
      <c r="D172" s="275">
        <v>2451</v>
      </c>
      <c r="E172" s="275">
        <v>0</v>
      </c>
      <c r="F172" s="275">
        <v>2846</v>
      </c>
      <c r="G172" s="275">
        <v>653</v>
      </c>
      <c r="H172" s="275">
        <v>2193</v>
      </c>
      <c r="I172" s="275">
        <v>0</v>
      </c>
      <c r="J172" s="275">
        <v>393</v>
      </c>
      <c r="K172" s="275">
        <v>135</v>
      </c>
      <c r="L172" s="275">
        <v>258</v>
      </c>
      <c r="M172" s="275">
        <v>0</v>
      </c>
    </row>
    <row r="173" spans="1:13">
      <c r="A173" s="670" t="s">
        <v>1897</v>
      </c>
      <c r="B173" s="276">
        <v>942</v>
      </c>
      <c r="C173" s="276">
        <v>241</v>
      </c>
      <c r="D173" s="276">
        <v>701</v>
      </c>
      <c r="E173" s="276">
        <v>0</v>
      </c>
      <c r="F173" s="276">
        <v>831</v>
      </c>
      <c r="G173" s="276">
        <v>200</v>
      </c>
      <c r="H173" s="276">
        <v>631</v>
      </c>
      <c r="I173" s="276">
        <v>0</v>
      </c>
      <c r="J173" s="276">
        <v>111</v>
      </c>
      <c r="K173" s="276">
        <v>41</v>
      </c>
      <c r="L173" s="276">
        <v>70</v>
      </c>
      <c r="M173" s="276">
        <v>0</v>
      </c>
    </row>
    <row r="174" spans="1:13">
      <c r="A174" s="670" t="s">
        <v>1896</v>
      </c>
      <c r="B174" s="276">
        <v>781</v>
      </c>
      <c r="C174" s="276">
        <v>206</v>
      </c>
      <c r="D174" s="276">
        <v>575</v>
      </c>
      <c r="E174" s="276">
        <v>0</v>
      </c>
      <c r="F174" s="276">
        <v>678</v>
      </c>
      <c r="G174" s="276">
        <v>169</v>
      </c>
      <c r="H174" s="276">
        <v>509</v>
      </c>
      <c r="I174" s="276">
        <v>0</v>
      </c>
      <c r="J174" s="276">
        <v>103</v>
      </c>
      <c r="K174" s="276">
        <v>37</v>
      </c>
      <c r="L174" s="276">
        <v>66</v>
      </c>
      <c r="M174" s="276">
        <v>0</v>
      </c>
    </row>
    <row r="175" spans="1:13">
      <c r="A175" s="670" t="s">
        <v>1895</v>
      </c>
      <c r="B175" s="276">
        <v>614</v>
      </c>
      <c r="C175" s="276">
        <v>156</v>
      </c>
      <c r="D175" s="276">
        <v>458</v>
      </c>
      <c r="E175" s="276">
        <v>0</v>
      </c>
      <c r="F175" s="276">
        <v>535</v>
      </c>
      <c r="G175" s="276">
        <v>128</v>
      </c>
      <c r="H175" s="276">
        <v>407</v>
      </c>
      <c r="I175" s="276">
        <v>0</v>
      </c>
      <c r="J175" s="276">
        <v>79</v>
      </c>
      <c r="K175" s="276">
        <v>28</v>
      </c>
      <c r="L175" s="276">
        <v>51</v>
      </c>
      <c r="M175" s="276">
        <v>0</v>
      </c>
    </row>
    <row r="176" spans="1:13">
      <c r="A176" s="670" t="s">
        <v>1894</v>
      </c>
      <c r="B176" s="276">
        <v>519</v>
      </c>
      <c r="C176" s="276">
        <v>104</v>
      </c>
      <c r="D176" s="276">
        <v>415</v>
      </c>
      <c r="E176" s="276">
        <v>0</v>
      </c>
      <c r="F176" s="276">
        <v>455</v>
      </c>
      <c r="G176" s="276">
        <v>84</v>
      </c>
      <c r="H176" s="276">
        <v>371</v>
      </c>
      <c r="I176" s="276">
        <v>0</v>
      </c>
      <c r="J176" s="276">
        <v>64</v>
      </c>
      <c r="K176" s="276">
        <v>20</v>
      </c>
      <c r="L176" s="276">
        <v>44</v>
      </c>
      <c r="M176" s="276">
        <v>0</v>
      </c>
    </row>
    <row r="177" spans="1:13">
      <c r="A177" s="670" t="s">
        <v>1893</v>
      </c>
      <c r="B177" s="276">
        <v>383</v>
      </c>
      <c r="C177" s="276">
        <v>81</v>
      </c>
      <c r="D177" s="276">
        <v>302</v>
      </c>
      <c r="E177" s="276">
        <v>0</v>
      </c>
      <c r="F177" s="276">
        <v>347</v>
      </c>
      <c r="G177" s="276">
        <v>72</v>
      </c>
      <c r="H177" s="276">
        <v>275</v>
      </c>
      <c r="I177" s="276">
        <v>0</v>
      </c>
      <c r="J177" s="276">
        <v>36</v>
      </c>
      <c r="K177" s="276">
        <v>9</v>
      </c>
      <c r="L177" s="276">
        <v>27</v>
      </c>
      <c r="M177" s="276">
        <v>0</v>
      </c>
    </row>
    <row r="178" spans="1:13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</row>
    <row r="179" spans="1:13">
      <c r="A179" s="669" t="s">
        <v>1892</v>
      </c>
      <c r="B179" s="275">
        <v>698</v>
      </c>
      <c r="C179" s="275">
        <v>135</v>
      </c>
      <c r="D179" s="275">
        <v>563</v>
      </c>
      <c r="E179" s="275">
        <v>0</v>
      </c>
      <c r="F179" s="275">
        <v>622</v>
      </c>
      <c r="G179" s="275">
        <v>120</v>
      </c>
      <c r="H179" s="275">
        <v>502</v>
      </c>
      <c r="I179" s="275">
        <v>0</v>
      </c>
      <c r="J179" s="275">
        <v>76</v>
      </c>
      <c r="K179" s="275">
        <v>15</v>
      </c>
      <c r="L179" s="275">
        <v>61</v>
      </c>
      <c r="M179" s="275">
        <v>0</v>
      </c>
    </row>
    <row r="180" spans="1:13">
      <c r="A180" s="670" t="s">
        <v>1891</v>
      </c>
      <c r="B180" s="276">
        <v>252</v>
      </c>
      <c r="C180" s="276">
        <v>47</v>
      </c>
      <c r="D180" s="276">
        <v>205</v>
      </c>
      <c r="E180" s="276">
        <v>0</v>
      </c>
      <c r="F180" s="276">
        <v>228</v>
      </c>
      <c r="G180" s="276">
        <v>42</v>
      </c>
      <c r="H180" s="276">
        <v>186</v>
      </c>
      <c r="I180" s="276">
        <v>0</v>
      </c>
      <c r="J180" s="276">
        <v>24</v>
      </c>
      <c r="K180" s="276">
        <v>5</v>
      </c>
      <c r="L180" s="276">
        <v>19</v>
      </c>
      <c r="M180" s="276">
        <v>0</v>
      </c>
    </row>
    <row r="181" spans="1:13">
      <c r="A181" s="670" t="s">
        <v>1890</v>
      </c>
      <c r="B181" s="276">
        <v>197</v>
      </c>
      <c r="C181" s="276">
        <v>34</v>
      </c>
      <c r="D181" s="276">
        <v>163</v>
      </c>
      <c r="E181" s="276">
        <v>0</v>
      </c>
      <c r="F181" s="276">
        <v>169</v>
      </c>
      <c r="G181" s="276">
        <v>30</v>
      </c>
      <c r="H181" s="276">
        <v>139</v>
      </c>
      <c r="I181" s="276">
        <v>0</v>
      </c>
      <c r="J181" s="276">
        <v>28</v>
      </c>
      <c r="K181" s="276">
        <v>4</v>
      </c>
      <c r="L181" s="276">
        <v>24</v>
      </c>
      <c r="M181" s="276">
        <v>0</v>
      </c>
    </row>
    <row r="182" spans="1:13">
      <c r="A182" s="670" t="s">
        <v>1889</v>
      </c>
      <c r="B182" s="276">
        <v>141</v>
      </c>
      <c r="C182" s="276">
        <v>28</v>
      </c>
      <c r="D182" s="276">
        <v>113</v>
      </c>
      <c r="E182" s="276">
        <v>0</v>
      </c>
      <c r="F182" s="276">
        <v>132</v>
      </c>
      <c r="G182" s="276">
        <v>26</v>
      </c>
      <c r="H182" s="276">
        <v>106</v>
      </c>
      <c r="I182" s="276">
        <v>0</v>
      </c>
      <c r="J182" s="276">
        <v>9</v>
      </c>
      <c r="K182" s="276">
        <v>2</v>
      </c>
      <c r="L182" s="276">
        <v>7</v>
      </c>
      <c r="M182" s="276">
        <v>0</v>
      </c>
    </row>
    <row r="183" spans="1:13">
      <c r="A183" s="670" t="s">
        <v>1888</v>
      </c>
      <c r="B183" s="276">
        <v>70</v>
      </c>
      <c r="C183" s="276">
        <v>19</v>
      </c>
      <c r="D183" s="276">
        <v>51</v>
      </c>
      <c r="E183" s="276">
        <v>0</v>
      </c>
      <c r="F183" s="276">
        <v>61</v>
      </c>
      <c r="G183" s="276">
        <v>16</v>
      </c>
      <c r="H183" s="276">
        <v>45</v>
      </c>
      <c r="I183" s="276">
        <v>0</v>
      </c>
      <c r="J183" s="276">
        <v>9</v>
      </c>
      <c r="K183" s="276">
        <v>3</v>
      </c>
      <c r="L183" s="276">
        <v>6</v>
      </c>
      <c r="M183" s="276">
        <v>0</v>
      </c>
    </row>
    <row r="184" spans="1:13">
      <c r="A184" s="670" t="s">
        <v>1887</v>
      </c>
      <c r="B184" s="276">
        <v>38</v>
      </c>
      <c r="C184" s="276">
        <v>7</v>
      </c>
      <c r="D184" s="276">
        <v>31</v>
      </c>
      <c r="E184" s="276">
        <v>0</v>
      </c>
      <c r="F184" s="276">
        <v>32</v>
      </c>
      <c r="G184" s="276">
        <v>6</v>
      </c>
      <c r="H184" s="276">
        <v>26</v>
      </c>
      <c r="I184" s="276">
        <v>0</v>
      </c>
      <c r="J184" s="276">
        <v>6</v>
      </c>
      <c r="K184" s="276">
        <v>1</v>
      </c>
      <c r="L184" s="276">
        <v>5</v>
      </c>
      <c r="M184" s="276">
        <v>0</v>
      </c>
    </row>
    <row r="185" spans="1:13">
      <c r="A185" s="303"/>
      <c r="B185" s="303"/>
      <c r="C185" s="303"/>
      <c r="D185" s="303"/>
      <c r="E185" s="303"/>
      <c r="F185" s="303"/>
      <c r="G185" s="303"/>
      <c r="H185" s="303"/>
      <c r="I185" s="303"/>
      <c r="J185" s="303"/>
      <c r="K185" s="303"/>
      <c r="L185" s="303"/>
      <c r="M185" s="303"/>
    </row>
    <row r="186" spans="1:13">
      <c r="A186" s="669" t="s">
        <v>1886</v>
      </c>
      <c r="B186" s="275">
        <v>62</v>
      </c>
      <c r="C186" s="275">
        <v>11</v>
      </c>
      <c r="D186" s="275">
        <v>51</v>
      </c>
      <c r="E186" s="275">
        <v>0</v>
      </c>
      <c r="F186" s="275">
        <v>52</v>
      </c>
      <c r="G186" s="275">
        <v>8</v>
      </c>
      <c r="H186" s="275">
        <v>44</v>
      </c>
      <c r="I186" s="275">
        <v>0</v>
      </c>
      <c r="J186" s="275">
        <v>10</v>
      </c>
      <c r="K186" s="275">
        <v>3</v>
      </c>
      <c r="L186" s="275">
        <v>7</v>
      </c>
      <c r="M186" s="275">
        <v>0</v>
      </c>
    </row>
    <row r="187" spans="1:13">
      <c r="A187" s="407"/>
      <c r="B187" s="407"/>
      <c r="C187" s="407"/>
      <c r="D187" s="407"/>
      <c r="E187" s="407"/>
      <c r="F187" s="407"/>
      <c r="G187" s="407"/>
      <c r="H187" s="407"/>
      <c r="I187" s="407"/>
      <c r="J187" s="407"/>
      <c r="K187" s="407"/>
      <c r="L187" s="407"/>
      <c r="M187" s="407"/>
    </row>
    <row r="188" spans="1:13">
      <c r="A188" s="1007" t="s">
        <v>4082</v>
      </c>
      <c r="B188" s="407"/>
      <c r="C188" s="407"/>
      <c r="D188" s="407"/>
      <c r="E188" s="407"/>
      <c r="F188" s="407"/>
      <c r="G188" s="407"/>
      <c r="H188" s="407"/>
      <c r="I188" s="407"/>
      <c r="J188" s="407"/>
      <c r="K188" s="407"/>
      <c r="L188" s="407"/>
      <c r="M188" s="407"/>
    </row>
  </sheetData>
  <mergeCells count="7">
    <mergeCell ref="B9:E9"/>
    <mergeCell ref="F9:I9"/>
    <mergeCell ref="J9:M9"/>
    <mergeCell ref="B2:L2"/>
    <mergeCell ref="B3:L3"/>
    <mergeCell ref="B5:L5"/>
    <mergeCell ref="F7:L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scale="59" orientation="portrait" r:id="rId1"/>
  <headerFooter alignWithMargins="0"/>
  <rowBreaks count="2" manualBreakCount="2">
    <brk id="86" max="16383" man="1"/>
    <brk id="178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82">
    <outlinePr summaryBelow="0" summaryRight="0"/>
  </sheetPr>
  <dimension ref="A1:I4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33203125" style="35" bestFit="1" customWidth="1"/>
    <col min="2" max="2" width="5.109375" style="35" bestFit="1" customWidth="1"/>
    <col min="3" max="3" width="10.109375" style="35" bestFit="1" customWidth="1"/>
    <col min="4" max="6" width="9.33203125" style="35" bestFit="1" customWidth="1"/>
    <col min="7" max="7" width="11.33203125" style="35" bestFit="1" customWidth="1"/>
    <col min="8" max="8" width="12.44140625" style="35" bestFit="1" customWidth="1"/>
    <col min="9" max="9" width="11.33203125" style="35" bestFit="1" customWidth="1"/>
    <col min="10" max="256" width="8.88671875" style="35"/>
    <col min="257" max="257" width="14.33203125" style="35" bestFit="1" customWidth="1"/>
    <col min="258" max="258" width="5.109375" style="35" bestFit="1" customWidth="1"/>
    <col min="259" max="259" width="10.109375" style="35" bestFit="1" customWidth="1"/>
    <col min="260" max="262" width="9.33203125" style="35" bestFit="1" customWidth="1"/>
    <col min="263" max="263" width="11.33203125" style="35" bestFit="1" customWidth="1"/>
    <col min="264" max="264" width="12.44140625" style="35" bestFit="1" customWidth="1"/>
    <col min="265" max="265" width="11.33203125" style="35" bestFit="1" customWidth="1"/>
    <col min="266" max="512" width="8.88671875" style="35"/>
    <col min="513" max="513" width="14.33203125" style="35" bestFit="1" customWidth="1"/>
    <col min="514" max="514" width="5.109375" style="35" bestFit="1" customWidth="1"/>
    <col min="515" max="515" width="10.109375" style="35" bestFit="1" customWidth="1"/>
    <col min="516" max="518" width="9.33203125" style="35" bestFit="1" customWidth="1"/>
    <col min="519" max="519" width="11.33203125" style="35" bestFit="1" customWidth="1"/>
    <col min="520" max="520" width="12.44140625" style="35" bestFit="1" customWidth="1"/>
    <col min="521" max="521" width="11.33203125" style="35" bestFit="1" customWidth="1"/>
    <col min="522" max="768" width="8.88671875" style="35"/>
    <col min="769" max="769" width="14.33203125" style="35" bestFit="1" customWidth="1"/>
    <col min="770" max="770" width="5.109375" style="35" bestFit="1" customWidth="1"/>
    <col min="771" max="771" width="10.109375" style="35" bestFit="1" customWidth="1"/>
    <col min="772" max="774" width="9.33203125" style="35" bestFit="1" customWidth="1"/>
    <col min="775" max="775" width="11.33203125" style="35" bestFit="1" customWidth="1"/>
    <col min="776" max="776" width="12.44140625" style="35" bestFit="1" customWidth="1"/>
    <col min="777" max="777" width="11.33203125" style="35" bestFit="1" customWidth="1"/>
    <col min="778" max="1024" width="8.88671875" style="35"/>
    <col min="1025" max="1025" width="14.33203125" style="35" bestFit="1" customWidth="1"/>
    <col min="1026" max="1026" width="5.109375" style="35" bestFit="1" customWidth="1"/>
    <col min="1027" max="1027" width="10.109375" style="35" bestFit="1" customWidth="1"/>
    <col min="1028" max="1030" width="9.33203125" style="35" bestFit="1" customWidth="1"/>
    <col min="1031" max="1031" width="11.33203125" style="35" bestFit="1" customWidth="1"/>
    <col min="1032" max="1032" width="12.44140625" style="35" bestFit="1" customWidth="1"/>
    <col min="1033" max="1033" width="11.33203125" style="35" bestFit="1" customWidth="1"/>
    <col min="1034" max="1280" width="8.88671875" style="35"/>
    <col min="1281" max="1281" width="14.33203125" style="35" bestFit="1" customWidth="1"/>
    <col min="1282" max="1282" width="5.109375" style="35" bestFit="1" customWidth="1"/>
    <col min="1283" max="1283" width="10.109375" style="35" bestFit="1" customWidth="1"/>
    <col min="1284" max="1286" width="9.33203125" style="35" bestFit="1" customWidth="1"/>
    <col min="1287" max="1287" width="11.33203125" style="35" bestFit="1" customWidth="1"/>
    <col min="1288" max="1288" width="12.44140625" style="35" bestFit="1" customWidth="1"/>
    <col min="1289" max="1289" width="11.33203125" style="35" bestFit="1" customWidth="1"/>
    <col min="1290" max="1536" width="8.88671875" style="35"/>
    <col min="1537" max="1537" width="14.33203125" style="35" bestFit="1" customWidth="1"/>
    <col min="1538" max="1538" width="5.109375" style="35" bestFit="1" customWidth="1"/>
    <col min="1539" max="1539" width="10.109375" style="35" bestFit="1" customWidth="1"/>
    <col min="1540" max="1542" width="9.33203125" style="35" bestFit="1" customWidth="1"/>
    <col min="1543" max="1543" width="11.33203125" style="35" bestFit="1" customWidth="1"/>
    <col min="1544" max="1544" width="12.44140625" style="35" bestFit="1" customWidth="1"/>
    <col min="1545" max="1545" width="11.33203125" style="35" bestFit="1" customWidth="1"/>
    <col min="1546" max="1792" width="8.88671875" style="35"/>
    <col min="1793" max="1793" width="14.33203125" style="35" bestFit="1" customWidth="1"/>
    <col min="1794" max="1794" width="5.109375" style="35" bestFit="1" customWidth="1"/>
    <col min="1795" max="1795" width="10.109375" style="35" bestFit="1" customWidth="1"/>
    <col min="1796" max="1798" width="9.33203125" style="35" bestFit="1" customWidth="1"/>
    <col min="1799" max="1799" width="11.33203125" style="35" bestFit="1" customWidth="1"/>
    <col min="1800" max="1800" width="12.44140625" style="35" bestFit="1" customWidth="1"/>
    <col min="1801" max="1801" width="11.33203125" style="35" bestFit="1" customWidth="1"/>
    <col min="1802" max="2048" width="8.88671875" style="35"/>
    <col min="2049" max="2049" width="14.33203125" style="35" bestFit="1" customWidth="1"/>
    <col min="2050" max="2050" width="5.109375" style="35" bestFit="1" customWidth="1"/>
    <col min="2051" max="2051" width="10.109375" style="35" bestFit="1" customWidth="1"/>
    <col min="2052" max="2054" width="9.33203125" style="35" bestFit="1" customWidth="1"/>
    <col min="2055" max="2055" width="11.33203125" style="35" bestFit="1" customWidth="1"/>
    <col min="2056" max="2056" width="12.44140625" style="35" bestFit="1" customWidth="1"/>
    <col min="2057" max="2057" width="11.33203125" style="35" bestFit="1" customWidth="1"/>
    <col min="2058" max="2304" width="8.88671875" style="35"/>
    <col min="2305" max="2305" width="14.33203125" style="35" bestFit="1" customWidth="1"/>
    <col min="2306" max="2306" width="5.109375" style="35" bestFit="1" customWidth="1"/>
    <col min="2307" max="2307" width="10.109375" style="35" bestFit="1" customWidth="1"/>
    <col min="2308" max="2310" width="9.33203125" style="35" bestFit="1" customWidth="1"/>
    <col min="2311" max="2311" width="11.33203125" style="35" bestFit="1" customWidth="1"/>
    <col min="2312" max="2312" width="12.44140625" style="35" bestFit="1" customWidth="1"/>
    <col min="2313" max="2313" width="11.33203125" style="35" bestFit="1" customWidth="1"/>
    <col min="2314" max="2560" width="8.88671875" style="35"/>
    <col min="2561" max="2561" width="14.33203125" style="35" bestFit="1" customWidth="1"/>
    <col min="2562" max="2562" width="5.109375" style="35" bestFit="1" customWidth="1"/>
    <col min="2563" max="2563" width="10.109375" style="35" bestFit="1" customWidth="1"/>
    <col min="2564" max="2566" width="9.33203125" style="35" bestFit="1" customWidth="1"/>
    <col min="2567" max="2567" width="11.33203125" style="35" bestFit="1" customWidth="1"/>
    <col min="2568" max="2568" width="12.44140625" style="35" bestFit="1" customWidth="1"/>
    <col min="2569" max="2569" width="11.33203125" style="35" bestFit="1" customWidth="1"/>
    <col min="2570" max="2816" width="8.88671875" style="35"/>
    <col min="2817" max="2817" width="14.33203125" style="35" bestFit="1" customWidth="1"/>
    <col min="2818" max="2818" width="5.109375" style="35" bestFit="1" customWidth="1"/>
    <col min="2819" max="2819" width="10.109375" style="35" bestFit="1" customWidth="1"/>
    <col min="2820" max="2822" width="9.33203125" style="35" bestFit="1" customWidth="1"/>
    <col min="2823" max="2823" width="11.33203125" style="35" bestFit="1" customWidth="1"/>
    <col min="2824" max="2824" width="12.44140625" style="35" bestFit="1" customWidth="1"/>
    <col min="2825" max="2825" width="11.33203125" style="35" bestFit="1" customWidth="1"/>
    <col min="2826" max="3072" width="8.88671875" style="35"/>
    <col min="3073" max="3073" width="14.33203125" style="35" bestFit="1" customWidth="1"/>
    <col min="3074" max="3074" width="5.109375" style="35" bestFit="1" customWidth="1"/>
    <col min="3075" max="3075" width="10.109375" style="35" bestFit="1" customWidth="1"/>
    <col min="3076" max="3078" width="9.33203125" style="35" bestFit="1" customWidth="1"/>
    <col min="3079" max="3079" width="11.33203125" style="35" bestFit="1" customWidth="1"/>
    <col min="3080" max="3080" width="12.44140625" style="35" bestFit="1" customWidth="1"/>
    <col min="3081" max="3081" width="11.33203125" style="35" bestFit="1" customWidth="1"/>
    <col min="3082" max="3328" width="8.88671875" style="35"/>
    <col min="3329" max="3329" width="14.33203125" style="35" bestFit="1" customWidth="1"/>
    <col min="3330" max="3330" width="5.109375" style="35" bestFit="1" customWidth="1"/>
    <col min="3331" max="3331" width="10.109375" style="35" bestFit="1" customWidth="1"/>
    <col min="3332" max="3334" width="9.33203125" style="35" bestFit="1" customWidth="1"/>
    <col min="3335" max="3335" width="11.33203125" style="35" bestFit="1" customWidth="1"/>
    <col min="3336" max="3336" width="12.44140625" style="35" bestFit="1" customWidth="1"/>
    <col min="3337" max="3337" width="11.33203125" style="35" bestFit="1" customWidth="1"/>
    <col min="3338" max="3584" width="8.88671875" style="35"/>
    <col min="3585" max="3585" width="14.33203125" style="35" bestFit="1" customWidth="1"/>
    <col min="3586" max="3586" width="5.109375" style="35" bestFit="1" customWidth="1"/>
    <col min="3587" max="3587" width="10.109375" style="35" bestFit="1" customWidth="1"/>
    <col min="3588" max="3590" width="9.33203125" style="35" bestFit="1" customWidth="1"/>
    <col min="3591" max="3591" width="11.33203125" style="35" bestFit="1" customWidth="1"/>
    <col min="3592" max="3592" width="12.44140625" style="35" bestFit="1" customWidth="1"/>
    <col min="3593" max="3593" width="11.33203125" style="35" bestFit="1" customWidth="1"/>
    <col min="3594" max="3840" width="8.88671875" style="35"/>
    <col min="3841" max="3841" width="14.33203125" style="35" bestFit="1" customWidth="1"/>
    <col min="3842" max="3842" width="5.109375" style="35" bestFit="1" customWidth="1"/>
    <col min="3843" max="3843" width="10.109375" style="35" bestFit="1" customWidth="1"/>
    <col min="3844" max="3846" width="9.33203125" style="35" bestFit="1" customWidth="1"/>
    <col min="3847" max="3847" width="11.33203125" style="35" bestFit="1" customWidth="1"/>
    <col min="3848" max="3848" width="12.44140625" style="35" bestFit="1" customWidth="1"/>
    <col min="3849" max="3849" width="11.33203125" style="35" bestFit="1" customWidth="1"/>
    <col min="3850" max="4096" width="8.88671875" style="35"/>
    <col min="4097" max="4097" width="14.33203125" style="35" bestFit="1" customWidth="1"/>
    <col min="4098" max="4098" width="5.109375" style="35" bestFit="1" customWidth="1"/>
    <col min="4099" max="4099" width="10.109375" style="35" bestFit="1" customWidth="1"/>
    <col min="4100" max="4102" width="9.33203125" style="35" bestFit="1" customWidth="1"/>
    <col min="4103" max="4103" width="11.33203125" style="35" bestFit="1" customWidth="1"/>
    <col min="4104" max="4104" width="12.44140625" style="35" bestFit="1" customWidth="1"/>
    <col min="4105" max="4105" width="11.33203125" style="35" bestFit="1" customWidth="1"/>
    <col min="4106" max="4352" width="8.88671875" style="35"/>
    <col min="4353" max="4353" width="14.33203125" style="35" bestFit="1" customWidth="1"/>
    <col min="4354" max="4354" width="5.109375" style="35" bestFit="1" customWidth="1"/>
    <col min="4355" max="4355" width="10.109375" style="35" bestFit="1" customWidth="1"/>
    <col min="4356" max="4358" width="9.33203125" style="35" bestFit="1" customWidth="1"/>
    <col min="4359" max="4359" width="11.33203125" style="35" bestFit="1" customWidth="1"/>
    <col min="4360" max="4360" width="12.44140625" style="35" bestFit="1" customWidth="1"/>
    <col min="4361" max="4361" width="11.33203125" style="35" bestFit="1" customWidth="1"/>
    <col min="4362" max="4608" width="8.88671875" style="35"/>
    <col min="4609" max="4609" width="14.33203125" style="35" bestFit="1" customWidth="1"/>
    <col min="4610" max="4610" width="5.109375" style="35" bestFit="1" customWidth="1"/>
    <col min="4611" max="4611" width="10.109375" style="35" bestFit="1" customWidth="1"/>
    <col min="4612" max="4614" width="9.33203125" style="35" bestFit="1" customWidth="1"/>
    <col min="4615" max="4615" width="11.33203125" style="35" bestFit="1" customWidth="1"/>
    <col min="4616" max="4616" width="12.44140625" style="35" bestFit="1" customWidth="1"/>
    <col min="4617" max="4617" width="11.33203125" style="35" bestFit="1" customWidth="1"/>
    <col min="4618" max="4864" width="8.88671875" style="35"/>
    <col min="4865" max="4865" width="14.33203125" style="35" bestFit="1" customWidth="1"/>
    <col min="4866" max="4866" width="5.109375" style="35" bestFit="1" customWidth="1"/>
    <col min="4867" max="4867" width="10.109375" style="35" bestFit="1" customWidth="1"/>
    <col min="4868" max="4870" width="9.33203125" style="35" bestFit="1" customWidth="1"/>
    <col min="4871" max="4871" width="11.33203125" style="35" bestFit="1" customWidth="1"/>
    <col min="4872" max="4872" width="12.44140625" style="35" bestFit="1" customWidth="1"/>
    <col min="4873" max="4873" width="11.33203125" style="35" bestFit="1" customWidth="1"/>
    <col min="4874" max="5120" width="8.88671875" style="35"/>
    <col min="5121" max="5121" width="14.33203125" style="35" bestFit="1" customWidth="1"/>
    <col min="5122" max="5122" width="5.109375" style="35" bestFit="1" customWidth="1"/>
    <col min="5123" max="5123" width="10.109375" style="35" bestFit="1" customWidth="1"/>
    <col min="5124" max="5126" width="9.33203125" style="35" bestFit="1" customWidth="1"/>
    <col min="5127" max="5127" width="11.33203125" style="35" bestFit="1" customWidth="1"/>
    <col min="5128" max="5128" width="12.44140625" style="35" bestFit="1" customWidth="1"/>
    <col min="5129" max="5129" width="11.33203125" style="35" bestFit="1" customWidth="1"/>
    <col min="5130" max="5376" width="8.88671875" style="35"/>
    <col min="5377" max="5377" width="14.33203125" style="35" bestFit="1" customWidth="1"/>
    <col min="5378" max="5378" width="5.109375" style="35" bestFit="1" customWidth="1"/>
    <col min="5379" max="5379" width="10.109375" style="35" bestFit="1" customWidth="1"/>
    <col min="5380" max="5382" width="9.33203125" style="35" bestFit="1" customWidth="1"/>
    <col min="5383" max="5383" width="11.33203125" style="35" bestFit="1" customWidth="1"/>
    <col min="5384" max="5384" width="12.44140625" style="35" bestFit="1" customWidth="1"/>
    <col min="5385" max="5385" width="11.33203125" style="35" bestFit="1" customWidth="1"/>
    <col min="5386" max="5632" width="8.88671875" style="35"/>
    <col min="5633" max="5633" width="14.33203125" style="35" bestFit="1" customWidth="1"/>
    <col min="5634" max="5634" width="5.109375" style="35" bestFit="1" customWidth="1"/>
    <col min="5635" max="5635" width="10.109375" style="35" bestFit="1" customWidth="1"/>
    <col min="5636" max="5638" width="9.33203125" style="35" bestFit="1" customWidth="1"/>
    <col min="5639" max="5639" width="11.33203125" style="35" bestFit="1" customWidth="1"/>
    <col min="5640" max="5640" width="12.44140625" style="35" bestFit="1" customWidth="1"/>
    <col min="5641" max="5641" width="11.33203125" style="35" bestFit="1" customWidth="1"/>
    <col min="5642" max="5888" width="8.88671875" style="35"/>
    <col min="5889" max="5889" width="14.33203125" style="35" bestFit="1" customWidth="1"/>
    <col min="5890" max="5890" width="5.109375" style="35" bestFit="1" customWidth="1"/>
    <col min="5891" max="5891" width="10.109375" style="35" bestFit="1" customWidth="1"/>
    <col min="5892" max="5894" width="9.33203125" style="35" bestFit="1" customWidth="1"/>
    <col min="5895" max="5895" width="11.33203125" style="35" bestFit="1" customWidth="1"/>
    <col min="5896" max="5896" width="12.44140625" style="35" bestFit="1" customWidth="1"/>
    <col min="5897" max="5897" width="11.33203125" style="35" bestFit="1" customWidth="1"/>
    <col min="5898" max="6144" width="8.88671875" style="35"/>
    <col min="6145" max="6145" width="14.33203125" style="35" bestFit="1" customWidth="1"/>
    <col min="6146" max="6146" width="5.109375" style="35" bestFit="1" customWidth="1"/>
    <col min="6147" max="6147" width="10.109375" style="35" bestFit="1" customWidth="1"/>
    <col min="6148" max="6150" width="9.33203125" style="35" bestFit="1" customWidth="1"/>
    <col min="6151" max="6151" width="11.33203125" style="35" bestFit="1" customWidth="1"/>
    <col min="6152" max="6152" width="12.44140625" style="35" bestFit="1" customWidth="1"/>
    <col min="6153" max="6153" width="11.33203125" style="35" bestFit="1" customWidth="1"/>
    <col min="6154" max="6400" width="8.88671875" style="35"/>
    <col min="6401" max="6401" width="14.33203125" style="35" bestFit="1" customWidth="1"/>
    <col min="6402" max="6402" width="5.109375" style="35" bestFit="1" customWidth="1"/>
    <col min="6403" max="6403" width="10.109375" style="35" bestFit="1" customWidth="1"/>
    <col min="6404" max="6406" width="9.33203125" style="35" bestFit="1" customWidth="1"/>
    <col min="6407" max="6407" width="11.33203125" style="35" bestFit="1" customWidth="1"/>
    <col min="6408" max="6408" width="12.44140625" style="35" bestFit="1" customWidth="1"/>
    <col min="6409" max="6409" width="11.33203125" style="35" bestFit="1" customWidth="1"/>
    <col min="6410" max="6656" width="8.88671875" style="35"/>
    <col min="6657" max="6657" width="14.33203125" style="35" bestFit="1" customWidth="1"/>
    <col min="6658" max="6658" width="5.109375" style="35" bestFit="1" customWidth="1"/>
    <col min="6659" max="6659" width="10.109375" style="35" bestFit="1" customWidth="1"/>
    <col min="6660" max="6662" width="9.33203125" style="35" bestFit="1" customWidth="1"/>
    <col min="6663" max="6663" width="11.33203125" style="35" bestFit="1" customWidth="1"/>
    <col min="6664" max="6664" width="12.44140625" style="35" bestFit="1" customWidth="1"/>
    <col min="6665" max="6665" width="11.33203125" style="35" bestFit="1" customWidth="1"/>
    <col min="6666" max="6912" width="8.88671875" style="35"/>
    <col min="6913" max="6913" width="14.33203125" style="35" bestFit="1" customWidth="1"/>
    <col min="6914" max="6914" width="5.109375" style="35" bestFit="1" customWidth="1"/>
    <col min="6915" max="6915" width="10.109375" style="35" bestFit="1" customWidth="1"/>
    <col min="6916" max="6918" width="9.33203125" style="35" bestFit="1" customWidth="1"/>
    <col min="6919" max="6919" width="11.33203125" style="35" bestFit="1" customWidth="1"/>
    <col min="6920" max="6920" width="12.44140625" style="35" bestFit="1" customWidth="1"/>
    <col min="6921" max="6921" width="11.33203125" style="35" bestFit="1" customWidth="1"/>
    <col min="6922" max="7168" width="8.88671875" style="35"/>
    <col min="7169" max="7169" width="14.33203125" style="35" bestFit="1" customWidth="1"/>
    <col min="7170" max="7170" width="5.109375" style="35" bestFit="1" customWidth="1"/>
    <col min="7171" max="7171" width="10.109375" style="35" bestFit="1" customWidth="1"/>
    <col min="7172" max="7174" width="9.33203125" style="35" bestFit="1" customWidth="1"/>
    <col min="7175" max="7175" width="11.33203125" style="35" bestFit="1" customWidth="1"/>
    <col min="7176" max="7176" width="12.44140625" style="35" bestFit="1" customWidth="1"/>
    <col min="7177" max="7177" width="11.33203125" style="35" bestFit="1" customWidth="1"/>
    <col min="7178" max="7424" width="8.88671875" style="35"/>
    <col min="7425" max="7425" width="14.33203125" style="35" bestFit="1" customWidth="1"/>
    <col min="7426" max="7426" width="5.109375" style="35" bestFit="1" customWidth="1"/>
    <col min="7427" max="7427" width="10.109375" style="35" bestFit="1" customWidth="1"/>
    <col min="7428" max="7430" width="9.33203125" style="35" bestFit="1" customWidth="1"/>
    <col min="7431" max="7431" width="11.33203125" style="35" bestFit="1" customWidth="1"/>
    <col min="7432" max="7432" width="12.44140625" style="35" bestFit="1" customWidth="1"/>
    <col min="7433" max="7433" width="11.33203125" style="35" bestFit="1" customWidth="1"/>
    <col min="7434" max="7680" width="8.88671875" style="35"/>
    <col min="7681" max="7681" width="14.33203125" style="35" bestFit="1" customWidth="1"/>
    <col min="7682" max="7682" width="5.109375" style="35" bestFit="1" customWidth="1"/>
    <col min="7683" max="7683" width="10.109375" style="35" bestFit="1" customWidth="1"/>
    <col min="7684" max="7686" width="9.33203125" style="35" bestFit="1" customWidth="1"/>
    <col min="7687" max="7687" width="11.33203125" style="35" bestFit="1" customWidth="1"/>
    <col min="7688" max="7688" width="12.44140625" style="35" bestFit="1" customWidth="1"/>
    <col min="7689" max="7689" width="11.33203125" style="35" bestFit="1" customWidth="1"/>
    <col min="7690" max="7936" width="8.88671875" style="35"/>
    <col min="7937" max="7937" width="14.33203125" style="35" bestFit="1" customWidth="1"/>
    <col min="7938" max="7938" width="5.109375" style="35" bestFit="1" customWidth="1"/>
    <col min="7939" max="7939" width="10.109375" style="35" bestFit="1" customWidth="1"/>
    <col min="7940" max="7942" width="9.33203125" style="35" bestFit="1" customWidth="1"/>
    <col min="7943" max="7943" width="11.33203125" style="35" bestFit="1" customWidth="1"/>
    <col min="7944" max="7944" width="12.44140625" style="35" bestFit="1" customWidth="1"/>
    <col min="7945" max="7945" width="11.33203125" style="35" bestFit="1" customWidth="1"/>
    <col min="7946" max="8192" width="8.88671875" style="35"/>
    <col min="8193" max="8193" width="14.33203125" style="35" bestFit="1" customWidth="1"/>
    <col min="8194" max="8194" width="5.109375" style="35" bestFit="1" customWidth="1"/>
    <col min="8195" max="8195" width="10.109375" style="35" bestFit="1" customWidth="1"/>
    <col min="8196" max="8198" width="9.33203125" style="35" bestFit="1" customWidth="1"/>
    <col min="8199" max="8199" width="11.33203125" style="35" bestFit="1" customWidth="1"/>
    <col min="8200" max="8200" width="12.44140625" style="35" bestFit="1" customWidth="1"/>
    <col min="8201" max="8201" width="11.33203125" style="35" bestFit="1" customWidth="1"/>
    <col min="8202" max="8448" width="8.88671875" style="35"/>
    <col min="8449" max="8449" width="14.33203125" style="35" bestFit="1" customWidth="1"/>
    <col min="8450" max="8450" width="5.109375" style="35" bestFit="1" customWidth="1"/>
    <col min="8451" max="8451" width="10.109375" style="35" bestFit="1" customWidth="1"/>
    <col min="8452" max="8454" width="9.33203125" style="35" bestFit="1" customWidth="1"/>
    <col min="8455" max="8455" width="11.33203125" style="35" bestFit="1" customWidth="1"/>
    <col min="8456" max="8456" width="12.44140625" style="35" bestFit="1" customWidth="1"/>
    <col min="8457" max="8457" width="11.33203125" style="35" bestFit="1" customWidth="1"/>
    <col min="8458" max="8704" width="8.88671875" style="35"/>
    <col min="8705" max="8705" width="14.33203125" style="35" bestFit="1" customWidth="1"/>
    <col min="8706" max="8706" width="5.109375" style="35" bestFit="1" customWidth="1"/>
    <col min="8707" max="8707" width="10.109375" style="35" bestFit="1" customWidth="1"/>
    <col min="8708" max="8710" width="9.33203125" style="35" bestFit="1" customWidth="1"/>
    <col min="8711" max="8711" width="11.33203125" style="35" bestFit="1" customWidth="1"/>
    <col min="8712" max="8712" width="12.44140625" style="35" bestFit="1" customWidth="1"/>
    <col min="8713" max="8713" width="11.33203125" style="35" bestFit="1" customWidth="1"/>
    <col min="8714" max="8960" width="8.88671875" style="35"/>
    <col min="8961" max="8961" width="14.33203125" style="35" bestFit="1" customWidth="1"/>
    <col min="8962" max="8962" width="5.109375" style="35" bestFit="1" customWidth="1"/>
    <col min="8963" max="8963" width="10.109375" style="35" bestFit="1" customWidth="1"/>
    <col min="8964" max="8966" width="9.33203125" style="35" bestFit="1" customWidth="1"/>
    <col min="8967" max="8967" width="11.33203125" style="35" bestFit="1" customWidth="1"/>
    <col min="8968" max="8968" width="12.44140625" style="35" bestFit="1" customWidth="1"/>
    <col min="8969" max="8969" width="11.33203125" style="35" bestFit="1" customWidth="1"/>
    <col min="8970" max="9216" width="8.88671875" style="35"/>
    <col min="9217" max="9217" width="14.33203125" style="35" bestFit="1" customWidth="1"/>
    <col min="9218" max="9218" width="5.109375" style="35" bestFit="1" customWidth="1"/>
    <col min="9219" max="9219" width="10.109375" style="35" bestFit="1" customWidth="1"/>
    <col min="9220" max="9222" width="9.33203125" style="35" bestFit="1" customWidth="1"/>
    <col min="9223" max="9223" width="11.33203125" style="35" bestFit="1" customWidth="1"/>
    <col min="9224" max="9224" width="12.44140625" style="35" bestFit="1" customWidth="1"/>
    <col min="9225" max="9225" width="11.33203125" style="35" bestFit="1" customWidth="1"/>
    <col min="9226" max="9472" width="8.88671875" style="35"/>
    <col min="9473" max="9473" width="14.33203125" style="35" bestFit="1" customWidth="1"/>
    <col min="9474" max="9474" width="5.109375" style="35" bestFit="1" customWidth="1"/>
    <col min="9475" max="9475" width="10.109375" style="35" bestFit="1" customWidth="1"/>
    <col min="9476" max="9478" width="9.33203125" style="35" bestFit="1" customWidth="1"/>
    <col min="9479" max="9479" width="11.33203125" style="35" bestFit="1" customWidth="1"/>
    <col min="9480" max="9480" width="12.44140625" style="35" bestFit="1" customWidth="1"/>
    <col min="9481" max="9481" width="11.33203125" style="35" bestFit="1" customWidth="1"/>
    <col min="9482" max="9728" width="8.88671875" style="35"/>
    <col min="9729" max="9729" width="14.33203125" style="35" bestFit="1" customWidth="1"/>
    <col min="9730" max="9730" width="5.109375" style="35" bestFit="1" customWidth="1"/>
    <col min="9731" max="9731" width="10.109375" style="35" bestFit="1" customWidth="1"/>
    <col min="9732" max="9734" width="9.33203125" style="35" bestFit="1" customWidth="1"/>
    <col min="9735" max="9735" width="11.33203125" style="35" bestFit="1" customWidth="1"/>
    <col min="9736" max="9736" width="12.44140625" style="35" bestFit="1" customWidth="1"/>
    <col min="9737" max="9737" width="11.33203125" style="35" bestFit="1" customWidth="1"/>
    <col min="9738" max="9984" width="8.88671875" style="35"/>
    <col min="9985" max="9985" width="14.33203125" style="35" bestFit="1" customWidth="1"/>
    <col min="9986" max="9986" width="5.109375" style="35" bestFit="1" customWidth="1"/>
    <col min="9987" max="9987" width="10.109375" style="35" bestFit="1" customWidth="1"/>
    <col min="9988" max="9990" width="9.33203125" style="35" bestFit="1" customWidth="1"/>
    <col min="9991" max="9991" width="11.33203125" style="35" bestFit="1" customWidth="1"/>
    <col min="9992" max="9992" width="12.44140625" style="35" bestFit="1" customWidth="1"/>
    <col min="9993" max="9993" width="11.33203125" style="35" bestFit="1" customWidth="1"/>
    <col min="9994" max="10240" width="8.88671875" style="35"/>
    <col min="10241" max="10241" width="14.33203125" style="35" bestFit="1" customWidth="1"/>
    <col min="10242" max="10242" width="5.109375" style="35" bestFit="1" customWidth="1"/>
    <col min="10243" max="10243" width="10.109375" style="35" bestFit="1" customWidth="1"/>
    <col min="10244" max="10246" width="9.33203125" style="35" bestFit="1" customWidth="1"/>
    <col min="10247" max="10247" width="11.33203125" style="35" bestFit="1" customWidth="1"/>
    <col min="10248" max="10248" width="12.44140625" style="35" bestFit="1" customWidth="1"/>
    <col min="10249" max="10249" width="11.33203125" style="35" bestFit="1" customWidth="1"/>
    <col min="10250" max="10496" width="8.88671875" style="35"/>
    <col min="10497" max="10497" width="14.33203125" style="35" bestFit="1" customWidth="1"/>
    <col min="10498" max="10498" width="5.109375" style="35" bestFit="1" customWidth="1"/>
    <col min="10499" max="10499" width="10.109375" style="35" bestFit="1" customWidth="1"/>
    <col min="10500" max="10502" width="9.33203125" style="35" bestFit="1" customWidth="1"/>
    <col min="10503" max="10503" width="11.33203125" style="35" bestFit="1" customWidth="1"/>
    <col min="10504" max="10504" width="12.44140625" style="35" bestFit="1" customWidth="1"/>
    <col min="10505" max="10505" width="11.33203125" style="35" bestFit="1" customWidth="1"/>
    <col min="10506" max="10752" width="8.88671875" style="35"/>
    <col min="10753" max="10753" width="14.33203125" style="35" bestFit="1" customWidth="1"/>
    <col min="10754" max="10754" width="5.109375" style="35" bestFit="1" customWidth="1"/>
    <col min="10755" max="10755" width="10.109375" style="35" bestFit="1" customWidth="1"/>
    <col min="10756" max="10758" width="9.33203125" style="35" bestFit="1" customWidth="1"/>
    <col min="10759" max="10759" width="11.33203125" style="35" bestFit="1" customWidth="1"/>
    <col min="10760" max="10760" width="12.44140625" style="35" bestFit="1" customWidth="1"/>
    <col min="10761" max="10761" width="11.33203125" style="35" bestFit="1" customWidth="1"/>
    <col min="10762" max="11008" width="8.88671875" style="35"/>
    <col min="11009" max="11009" width="14.33203125" style="35" bestFit="1" customWidth="1"/>
    <col min="11010" max="11010" width="5.109375" style="35" bestFit="1" customWidth="1"/>
    <col min="11011" max="11011" width="10.109375" style="35" bestFit="1" customWidth="1"/>
    <col min="11012" max="11014" width="9.33203125" style="35" bestFit="1" customWidth="1"/>
    <col min="11015" max="11015" width="11.33203125" style="35" bestFit="1" customWidth="1"/>
    <col min="11016" max="11016" width="12.44140625" style="35" bestFit="1" customWidth="1"/>
    <col min="11017" max="11017" width="11.33203125" style="35" bestFit="1" customWidth="1"/>
    <col min="11018" max="11264" width="8.88671875" style="35"/>
    <col min="11265" max="11265" width="14.33203125" style="35" bestFit="1" customWidth="1"/>
    <col min="11266" max="11266" width="5.109375" style="35" bestFit="1" customWidth="1"/>
    <col min="11267" max="11267" width="10.109375" style="35" bestFit="1" customWidth="1"/>
    <col min="11268" max="11270" width="9.33203125" style="35" bestFit="1" customWidth="1"/>
    <col min="11271" max="11271" width="11.33203125" style="35" bestFit="1" customWidth="1"/>
    <col min="11272" max="11272" width="12.44140625" style="35" bestFit="1" customWidth="1"/>
    <col min="11273" max="11273" width="11.33203125" style="35" bestFit="1" customWidth="1"/>
    <col min="11274" max="11520" width="8.88671875" style="35"/>
    <col min="11521" max="11521" width="14.33203125" style="35" bestFit="1" customWidth="1"/>
    <col min="11522" max="11522" width="5.109375" style="35" bestFit="1" customWidth="1"/>
    <col min="11523" max="11523" width="10.109375" style="35" bestFit="1" customWidth="1"/>
    <col min="11524" max="11526" width="9.33203125" style="35" bestFit="1" customWidth="1"/>
    <col min="11527" max="11527" width="11.33203125" style="35" bestFit="1" customWidth="1"/>
    <col min="11528" max="11528" width="12.44140625" style="35" bestFit="1" customWidth="1"/>
    <col min="11529" max="11529" width="11.33203125" style="35" bestFit="1" customWidth="1"/>
    <col min="11530" max="11776" width="8.88671875" style="35"/>
    <col min="11777" max="11777" width="14.33203125" style="35" bestFit="1" customWidth="1"/>
    <col min="11778" max="11778" width="5.109375" style="35" bestFit="1" customWidth="1"/>
    <col min="11779" max="11779" width="10.109375" style="35" bestFit="1" customWidth="1"/>
    <col min="11780" max="11782" width="9.33203125" style="35" bestFit="1" customWidth="1"/>
    <col min="11783" max="11783" width="11.33203125" style="35" bestFit="1" customWidth="1"/>
    <col min="11784" max="11784" width="12.44140625" style="35" bestFit="1" customWidth="1"/>
    <col min="11785" max="11785" width="11.33203125" style="35" bestFit="1" customWidth="1"/>
    <col min="11786" max="12032" width="8.88671875" style="35"/>
    <col min="12033" max="12033" width="14.33203125" style="35" bestFit="1" customWidth="1"/>
    <col min="12034" max="12034" width="5.109375" style="35" bestFit="1" customWidth="1"/>
    <col min="12035" max="12035" width="10.109375" style="35" bestFit="1" customWidth="1"/>
    <col min="12036" max="12038" width="9.33203125" style="35" bestFit="1" customWidth="1"/>
    <col min="12039" max="12039" width="11.33203125" style="35" bestFit="1" customWidth="1"/>
    <col min="12040" max="12040" width="12.44140625" style="35" bestFit="1" customWidth="1"/>
    <col min="12041" max="12041" width="11.33203125" style="35" bestFit="1" customWidth="1"/>
    <col min="12042" max="12288" width="8.88671875" style="35"/>
    <col min="12289" max="12289" width="14.33203125" style="35" bestFit="1" customWidth="1"/>
    <col min="12290" max="12290" width="5.109375" style="35" bestFit="1" customWidth="1"/>
    <col min="12291" max="12291" width="10.109375" style="35" bestFit="1" customWidth="1"/>
    <col min="12292" max="12294" width="9.33203125" style="35" bestFit="1" customWidth="1"/>
    <col min="12295" max="12295" width="11.33203125" style="35" bestFit="1" customWidth="1"/>
    <col min="12296" max="12296" width="12.44140625" style="35" bestFit="1" customWidth="1"/>
    <col min="12297" max="12297" width="11.33203125" style="35" bestFit="1" customWidth="1"/>
    <col min="12298" max="12544" width="8.88671875" style="35"/>
    <col min="12545" max="12545" width="14.33203125" style="35" bestFit="1" customWidth="1"/>
    <col min="12546" max="12546" width="5.109375" style="35" bestFit="1" customWidth="1"/>
    <col min="12547" max="12547" width="10.109375" style="35" bestFit="1" customWidth="1"/>
    <col min="12548" max="12550" width="9.33203125" style="35" bestFit="1" customWidth="1"/>
    <col min="12551" max="12551" width="11.33203125" style="35" bestFit="1" customWidth="1"/>
    <col min="12552" max="12552" width="12.44140625" style="35" bestFit="1" customWidth="1"/>
    <col min="12553" max="12553" width="11.33203125" style="35" bestFit="1" customWidth="1"/>
    <col min="12554" max="12800" width="8.88671875" style="35"/>
    <col min="12801" max="12801" width="14.33203125" style="35" bestFit="1" customWidth="1"/>
    <col min="12802" max="12802" width="5.109375" style="35" bestFit="1" customWidth="1"/>
    <col min="12803" max="12803" width="10.109375" style="35" bestFit="1" customWidth="1"/>
    <col min="12804" max="12806" width="9.33203125" style="35" bestFit="1" customWidth="1"/>
    <col min="12807" max="12807" width="11.33203125" style="35" bestFit="1" customWidth="1"/>
    <col min="12808" max="12808" width="12.44140625" style="35" bestFit="1" customWidth="1"/>
    <col min="12809" max="12809" width="11.33203125" style="35" bestFit="1" customWidth="1"/>
    <col min="12810" max="13056" width="8.88671875" style="35"/>
    <col min="13057" max="13057" width="14.33203125" style="35" bestFit="1" customWidth="1"/>
    <col min="13058" max="13058" width="5.109375" style="35" bestFit="1" customWidth="1"/>
    <col min="13059" max="13059" width="10.109375" style="35" bestFit="1" customWidth="1"/>
    <col min="13060" max="13062" width="9.33203125" style="35" bestFit="1" customWidth="1"/>
    <col min="13063" max="13063" width="11.33203125" style="35" bestFit="1" customWidth="1"/>
    <col min="13064" max="13064" width="12.44140625" style="35" bestFit="1" customWidth="1"/>
    <col min="13065" max="13065" width="11.33203125" style="35" bestFit="1" customWidth="1"/>
    <col min="13066" max="13312" width="8.88671875" style="35"/>
    <col min="13313" max="13313" width="14.33203125" style="35" bestFit="1" customWidth="1"/>
    <col min="13314" max="13314" width="5.109375" style="35" bestFit="1" customWidth="1"/>
    <col min="13315" max="13315" width="10.109375" style="35" bestFit="1" customWidth="1"/>
    <col min="13316" max="13318" width="9.33203125" style="35" bestFit="1" customWidth="1"/>
    <col min="13319" max="13319" width="11.33203125" style="35" bestFit="1" customWidth="1"/>
    <col min="13320" max="13320" width="12.44140625" style="35" bestFit="1" customWidth="1"/>
    <col min="13321" max="13321" width="11.33203125" style="35" bestFit="1" customWidth="1"/>
    <col min="13322" max="13568" width="8.88671875" style="35"/>
    <col min="13569" max="13569" width="14.33203125" style="35" bestFit="1" customWidth="1"/>
    <col min="13570" max="13570" width="5.109375" style="35" bestFit="1" customWidth="1"/>
    <col min="13571" max="13571" width="10.109375" style="35" bestFit="1" customWidth="1"/>
    <col min="13572" max="13574" width="9.33203125" style="35" bestFit="1" customWidth="1"/>
    <col min="13575" max="13575" width="11.33203125" style="35" bestFit="1" customWidth="1"/>
    <col min="13576" max="13576" width="12.44140625" style="35" bestFit="1" customWidth="1"/>
    <col min="13577" max="13577" width="11.33203125" style="35" bestFit="1" customWidth="1"/>
    <col min="13578" max="13824" width="8.88671875" style="35"/>
    <col min="13825" max="13825" width="14.33203125" style="35" bestFit="1" customWidth="1"/>
    <col min="13826" max="13826" width="5.109375" style="35" bestFit="1" customWidth="1"/>
    <col min="13827" max="13827" width="10.109375" style="35" bestFit="1" customWidth="1"/>
    <col min="13828" max="13830" width="9.33203125" style="35" bestFit="1" customWidth="1"/>
    <col min="13831" max="13831" width="11.33203125" style="35" bestFit="1" customWidth="1"/>
    <col min="13832" max="13832" width="12.44140625" style="35" bestFit="1" customWidth="1"/>
    <col min="13833" max="13833" width="11.33203125" style="35" bestFit="1" customWidth="1"/>
    <col min="13834" max="14080" width="8.88671875" style="35"/>
    <col min="14081" max="14081" width="14.33203125" style="35" bestFit="1" customWidth="1"/>
    <col min="14082" max="14082" width="5.109375" style="35" bestFit="1" customWidth="1"/>
    <col min="14083" max="14083" width="10.109375" style="35" bestFit="1" customWidth="1"/>
    <col min="14084" max="14086" width="9.33203125" style="35" bestFit="1" customWidth="1"/>
    <col min="14087" max="14087" width="11.33203125" style="35" bestFit="1" customWidth="1"/>
    <col min="14088" max="14088" width="12.44140625" style="35" bestFit="1" customWidth="1"/>
    <col min="14089" max="14089" width="11.33203125" style="35" bestFit="1" customWidth="1"/>
    <col min="14090" max="14336" width="8.88671875" style="35"/>
    <col min="14337" max="14337" width="14.33203125" style="35" bestFit="1" customWidth="1"/>
    <col min="14338" max="14338" width="5.109375" style="35" bestFit="1" customWidth="1"/>
    <col min="14339" max="14339" width="10.109375" style="35" bestFit="1" customWidth="1"/>
    <col min="14340" max="14342" width="9.33203125" style="35" bestFit="1" customWidth="1"/>
    <col min="14343" max="14343" width="11.33203125" style="35" bestFit="1" customWidth="1"/>
    <col min="14344" max="14344" width="12.44140625" style="35" bestFit="1" customWidth="1"/>
    <col min="14345" max="14345" width="11.33203125" style="35" bestFit="1" customWidth="1"/>
    <col min="14346" max="14592" width="8.88671875" style="35"/>
    <col min="14593" max="14593" width="14.33203125" style="35" bestFit="1" customWidth="1"/>
    <col min="14594" max="14594" width="5.109375" style="35" bestFit="1" customWidth="1"/>
    <col min="14595" max="14595" width="10.109375" style="35" bestFit="1" customWidth="1"/>
    <col min="14596" max="14598" width="9.33203125" style="35" bestFit="1" customWidth="1"/>
    <col min="14599" max="14599" width="11.33203125" style="35" bestFit="1" customWidth="1"/>
    <col min="14600" max="14600" width="12.44140625" style="35" bestFit="1" customWidth="1"/>
    <col min="14601" max="14601" width="11.33203125" style="35" bestFit="1" customWidth="1"/>
    <col min="14602" max="14848" width="8.88671875" style="35"/>
    <col min="14849" max="14849" width="14.33203125" style="35" bestFit="1" customWidth="1"/>
    <col min="14850" max="14850" width="5.109375" style="35" bestFit="1" customWidth="1"/>
    <col min="14851" max="14851" width="10.109375" style="35" bestFit="1" customWidth="1"/>
    <col min="14852" max="14854" width="9.33203125" style="35" bestFit="1" customWidth="1"/>
    <col min="14855" max="14855" width="11.33203125" style="35" bestFit="1" customWidth="1"/>
    <col min="14856" max="14856" width="12.44140625" style="35" bestFit="1" customWidth="1"/>
    <col min="14857" max="14857" width="11.33203125" style="35" bestFit="1" customWidth="1"/>
    <col min="14858" max="15104" width="8.88671875" style="35"/>
    <col min="15105" max="15105" width="14.33203125" style="35" bestFit="1" customWidth="1"/>
    <col min="15106" max="15106" width="5.109375" style="35" bestFit="1" customWidth="1"/>
    <col min="15107" max="15107" width="10.109375" style="35" bestFit="1" customWidth="1"/>
    <col min="15108" max="15110" width="9.33203125" style="35" bestFit="1" customWidth="1"/>
    <col min="15111" max="15111" width="11.33203125" style="35" bestFit="1" customWidth="1"/>
    <col min="15112" max="15112" width="12.44140625" style="35" bestFit="1" customWidth="1"/>
    <col min="15113" max="15113" width="11.33203125" style="35" bestFit="1" customWidth="1"/>
    <col min="15114" max="15360" width="8.88671875" style="35"/>
    <col min="15361" max="15361" width="14.33203125" style="35" bestFit="1" customWidth="1"/>
    <col min="15362" max="15362" width="5.109375" style="35" bestFit="1" customWidth="1"/>
    <col min="15363" max="15363" width="10.109375" style="35" bestFit="1" customWidth="1"/>
    <col min="15364" max="15366" width="9.33203125" style="35" bestFit="1" customWidth="1"/>
    <col min="15367" max="15367" width="11.33203125" style="35" bestFit="1" customWidth="1"/>
    <col min="15368" max="15368" width="12.44140625" style="35" bestFit="1" customWidth="1"/>
    <col min="15369" max="15369" width="11.33203125" style="35" bestFit="1" customWidth="1"/>
    <col min="15370" max="15616" width="8.88671875" style="35"/>
    <col min="15617" max="15617" width="14.33203125" style="35" bestFit="1" customWidth="1"/>
    <col min="15618" max="15618" width="5.109375" style="35" bestFit="1" customWidth="1"/>
    <col min="15619" max="15619" width="10.109375" style="35" bestFit="1" customWidth="1"/>
    <col min="15620" max="15622" width="9.33203125" style="35" bestFit="1" customWidth="1"/>
    <col min="15623" max="15623" width="11.33203125" style="35" bestFit="1" customWidth="1"/>
    <col min="15624" max="15624" width="12.44140625" style="35" bestFit="1" customWidth="1"/>
    <col min="15625" max="15625" width="11.33203125" style="35" bestFit="1" customWidth="1"/>
    <col min="15626" max="15872" width="8.88671875" style="35"/>
    <col min="15873" max="15873" width="14.33203125" style="35" bestFit="1" customWidth="1"/>
    <col min="15874" max="15874" width="5.109375" style="35" bestFit="1" customWidth="1"/>
    <col min="15875" max="15875" width="10.109375" style="35" bestFit="1" customWidth="1"/>
    <col min="15876" max="15878" width="9.33203125" style="35" bestFit="1" customWidth="1"/>
    <col min="15879" max="15879" width="11.33203125" style="35" bestFit="1" customWidth="1"/>
    <col min="15880" max="15880" width="12.44140625" style="35" bestFit="1" customWidth="1"/>
    <col min="15881" max="15881" width="11.33203125" style="35" bestFit="1" customWidth="1"/>
    <col min="15882" max="16128" width="8.88671875" style="35"/>
    <col min="16129" max="16129" width="14.33203125" style="35" bestFit="1" customWidth="1"/>
    <col min="16130" max="16130" width="5.109375" style="35" bestFit="1" customWidth="1"/>
    <col min="16131" max="16131" width="10.109375" style="35" bestFit="1" customWidth="1"/>
    <col min="16132" max="16134" width="9.33203125" style="35" bestFit="1" customWidth="1"/>
    <col min="16135" max="16135" width="11.33203125" style="35" bestFit="1" customWidth="1"/>
    <col min="16136" max="16136" width="12.44140625" style="35" bestFit="1" customWidth="1"/>
    <col min="16137" max="16137" width="11.33203125" style="35" bestFit="1" customWidth="1"/>
    <col min="16138" max="16384" width="8.88671875" style="35"/>
  </cols>
  <sheetData>
    <row r="1" spans="1:9">
      <c r="A1" s="1436" t="s">
        <v>5197</v>
      </c>
    </row>
    <row r="2" spans="1:9" ht="17.399999999999999">
      <c r="A2" s="448" t="s">
        <v>2018</v>
      </c>
      <c r="B2" s="1480" t="s">
        <v>4629</v>
      </c>
      <c r="C2" s="1480"/>
      <c r="D2" s="1480"/>
      <c r="E2" s="1480"/>
      <c r="F2" s="1480"/>
      <c r="G2" s="1480"/>
      <c r="H2" s="1480"/>
      <c r="I2" s="1480"/>
    </row>
    <row r="3" spans="1:9" ht="18" thickBot="1">
      <c r="A3" s="449"/>
      <c r="B3" s="1690" t="s">
        <v>4630</v>
      </c>
      <c r="C3" s="1690"/>
      <c r="D3" s="1690"/>
      <c r="E3" s="1690"/>
      <c r="F3" s="1690"/>
      <c r="G3" s="1690"/>
      <c r="H3" s="1690"/>
      <c r="I3" s="1690"/>
    </row>
    <row r="4" spans="1:9">
      <c r="A4" s="947"/>
      <c r="B4" s="863"/>
      <c r="C4" s="863"/>
      <c r="D4" s="863"/>
      <c r="E4" s="863"/>
      <c r="F4" s="863"/>
      <c r="G4" s="863"/>
      <c r="H4" s="863"/>
      <c r="I4" s="863"/>
    </row>
    <row r="5" spans="1:9" ht="13.8" thickBot="1">
      <c r="A5" s="472"/>
      <c r="B5" s="1746" t="s">
        <v>2017</v>
      </c>
      <c r="C5" s="1746"/>
      <c r="D5" s="1746"/>
      <c r="E5" s="1746"/>
      <c r="F5" s="1746"/>
      <c r="G5" s="1746"/>
      <c r="H5" s="1746"/>
      <c r="I5" s="1746"/>
    </row>
    <row r="6" spans="1:9">
      <c r="A6" s="865" t="s">
        <v>4631</v>
      </c>
      <c r="B6" s="863"/>
      <c r="C6" s="863"/>
      <c r="D6" s="863"/>
      <c r="E6" s="863"/>
      <c r="F6" s="863"/>
      <c r="G6" s="863"/>
      <c r="H6" s="863"/>
      <c r="I6" s="863"/>
    </row>
    <row r="7" spans="1:9" ht="13.8" thickBot="1">
      <c r="A7" s="865" t="s">
        <v>3757</v>
      </c>
      <c r="B7" s="865"/>
      <c r="C7" s="1746" t="s">
        <v>4632</v>
      </c>
      <c r="D7" s="1746"/>
      <c r="E7" s="1746"/>
      <c r="F7" s="1746"/>
      <c r="G7" s="1746"/>
      <c r="H7" s="1746"/>
      <c r="I7" s="1746"/>
    </row>
    <row r="8" spans="1:9">
      <c r="A8" s="865" t="s">
        <v>4602</v>
      </c>
      <c r="B8" s="865"/>
      <c r="C8" s="863" t="s">
        <v>4633</v>
      </c>
      <c r="D8" s="863"/>
      <c r="E8" s="863"/>
      <c r="F8" s="863"/>
      <c r="G8" s="863"/>
      <c r="H8" s="863"/>
      <c r="I8" s="863" t="s">
        <v>3868</v>
      </c>
    </row>
    <row r="9" spans="1:9" ht="13.8" thickBot="1">
      <c r="A9" s="867"/>
      <c r="B9" s="868" t="s">
        <v>3</v>
      </c>
      <c r="C9" s="868" t="s">
        <v>4634</v>
      </c>
      <c r="D9" s="868" t="s">
        <v>1532</v>
      </c>
      <c r="E9" s="868" t="s">
        <v>1531</v>
      </c>
      <c r="F9" s="868" t="s">
        <v>1530</v>
      </c>
      <c r="G9" s="868" t="s">
        <v>1529</v>
      </c>
      <c r="H9" s="868" t="s">
        <v>1528</v>
      </c>
      <c r="I9" s="868" t="s">
        <v>4272</v>
      </c>
    </row>
    <row r="10" spans="1:9">
      <c r="A10" s="303"/>
      <c r="B10" s="303"/>
      <c r="C10" s="303"/>
      <c r="D10" s="303"/>
      <c r="E10" s="303"/>
      <c r="F10" s="303"/>
      <c r="G10" s="303"/>
      <c r="H10" s="303"/>
      <c r="I10" s="303"/>
    </row>
    <row r="11" spans="1:9">
      <c r="A11" s="674" t="s">
        <v>1553</v>
      </c>
      <c r="B11" s="274">
        <v>97793</v>
      </c>
      <c r="C11" s="274">
        <v>9528</v>
      </c>
      <c r="D11" s="274">
        <v>9820</v>
      </c>
      <c r="E11" s="274">
        <v>36647</v>
      </c>
      <c r="F11" s="274">
        <v>12701</v>
      </c>
      <c r="G11" s="274">
        <v>22794</v>
      </c>
      <c r="H11" s="274">
        <v>6248</v>
      </c>
      <c r="I11" s="274">
        <v>55</v>
      </c>
    </row>
    <row r="12" spans="1:9">
      <c r="A12" s="670" t="s">
        <v>2015</v>
      </c>
      <c r="B12" s="276">
        <v>169</v>
      </c>
      <c r="C12" s="276">
        <v>77</v>
      </c>
      <c r="D12" s="276">
        <v>75</v>
      </c>
      <c r="E12" s="276">
        <v>15</v>
      </c>
      <c r="F12" s="276">
        <v>0</v>
      </c>
      <c r="G12" s="276">
        <v>2</v>
      </c>
      <c r="H12" s="276">
        <v>0</v>
      </c>
      <c r="I12" s="276">
        <v>0</v>
      </c>
    </row>
    <row r="13" spans="1:9">
      <c r="A13" s="670" t="s">
        <v>2014</v>
      </c>
      <c r="B13" s="276">
        <v>233</v>
      </c>
      <c r="C13" s="276">
        <v>45</v>
      </c>
      <c r="D13" s="276">
        <v>14</v>
      </c>
      <c r="E13" s="276">
        <v>80</v>
      </c>
      <c r="F13" s="276">
        <v>86</v>
      </c>
      <c r="G13" s="276">
        <v>6</v>
      </c>
      <c r="H13" s="276">
        <v>1</v>
      </c>
      <c r="I13" s="276">
        <v>1</v>
      </c>
    </row>
    <row r="14" spans="1:9">
      <c r="A14" s="670" t="s">
        <v>1497</v>
      </c>
      <c r="B14" s="276">
        <v>625</v>
      </c>
      <c r="C14" s="276">
        <v>59</v>
      </c>
      <c r="D14" s="276">
        <v>9</v>
      </c>
      <c r="E14" s="276">
        <v>42</v>
      </c>
      <c r="F14" s="276">
        <v>144</v>
      </c>
      <c r="G14" s="276">
        <v>337</v>
      </c>
      <c r="H14" s="276">
        <v>34</v>
      </c>
      <c r="I14" s="276">
        <v>0</v>
      </c>
    </row>
    <row r="15" spans="1:9">
      <c r="A15" s="670" t="s">
        <v>1496</v>
      </c>
      <c r="B15" s="276">
        <v>924</v>
      </c>
      <c r="C15" s="276">
        <v>76</v>
      </c>
      <c r="D15" s="276">
        <v>11</v>
      </c>
      <c r="E15" s="276">
        <v>45</v>
      </c>
      <c r="F15" s="276">
        <v>154</v>
      </c>
      <c r="G15" s="276">
        <v>473</v>
      </c>
      <c r="H15" s="276">
        <v>164</v>
      </c>
      <c r="I15" s="276">
        <v>1</v>
      </c>
    </row>
    <row r="16" spans="1:9">
      <c r="A16" s="670" t="s">
        <v>1495</v>
      </c>
      <c r="B16" s="276">
        <v>982</v>
      </c>
      <c r="C16" s="276">
        <v>53</v>
      </c>
      <c r="D16" s="276">
        <v>19</v>
      </c>
      <c r="E16" s="276">
        <v>76</v>
      </c>
      <c r="F16" s="276">
        <v>168</v>
      </c>
      <c r="G16" s="276">
        <v>502</v>
      </c>
      <c r="H16" s="276">
        <v>164</v>
      </c>
      <c r="I16" s="276">
        <v>0</v>
      </c>
    </row>
    <row r="17" spans="1:9">
      <c r="A17" s="670" t="s">
        <v>1494</v>
      </c>
      <c r="B17" s="276">
        <v>1119</v>
      </c>
      <c r="C17" s="276">
        <v>65</v>
      </c>
      <c r="D17" s="276">
        <v>29</v>
      </c>
      <c r="E17" s="276">
        <v>114</v>
      </c>
      <c r="F17" s="276">
        <v>206</v>
      </c>
      <c r="G17" s="276">
        <v>547</v>
      </c>
      <c r="H17" s="276">
        <v>157</v>
      </c>
      <c r="I17" s="276">
        <v>1</v>
      </c>
    </row>
    <row r="18" spans="1:9">
      <c r="A18" s="670" t="s">
        <v>1493</v>
      </c>
      <c r="B18" s="276">
        <v>1400</v>
      </c>
      <c r="C18" s="276">
        <v>71</v>
      </c>
      <c r="D18" s="276">
        <v>45</v>
      </c>
      <c r="E18" s="276">
        <v>158</v>
      </c>
      <c r="F18" s="276">
        <v>301</v>
      </c>
      <c r="G18" s="276">
        <v>652</v>
      </c>
      <c r="H18" s="276">
        <v>171</v>
      </c>
      <c r="I18" s="276">
        <v>2</v>
      </c>
    </row>
    <row r="19" spans="1:9">
      <c r="A19" s="670" t="s">
        <v>1492</v>
      </c>
      <c r="B19" s="276">
        <v>2079</v>
      </c>
      <c r="C19" s="276">
        <v>92</v>
      </c>
      <c r="D19" s="276">
        <v>79</v>
      </c>
      <c r="E19" s="276">
        <v>337</v>
      </c>
      <c r="F19" s="276">
        <v>441</v>
      </c>
      <c r="G19" s="276">
        <v>882</v>
      </c>
      <c r="H19" s="276">
        <v>248</v>
      </c>
      <c r="I19" s="276">
        <v>0</v>
      </c>
    </row>
    <row r="20" spans="1:9">
      <c r="A20" s="670" t="s">
        <v>1491</v>
      </c>
      <c r="B20" s="276">
        <v>3163</v>
      </c>
      <c r="C20" s="276">
        <v>155</v>
      </c>
      <c r="D20" s="276">
        <v>143</v>
      </c>
      <c r="E20" s="276">
        <v>641</v>
      </c>
      <c r="F20" s="276">
        <v>689</v>
      </c>
      <c r="G20" s="276">
        <v>1274</v>
      </c>
      <c r="H20" s="276">
        <v>261</v>
      </c>
      <c r="I20" s="276">
        <v>0</v>
      </c>
    </row>
    <row r="21" spans="1:9">
      <c r="A21" s="670" t="s">
        <v>1490</v>
      </c>
      <c r="B21" s="276">
        <v>87099</v>
      </c>
      <c r="C21" s="276">
        <v>8835</v>
      </c>
      <c r="D21" s="276">
        <v>9396</v>
      </c>
      <c r="E21" s="276">
        <v>35139</v>
      </c>
      <c r="F21" s="276">
        <v>10512</v>
      </c>
      <c r="G21" s="276">
        <v>18119</v>
      </c>
      <c r="H21" s="276">
        <v>5048</v>
      </c>
      <c r="I21" s="276">
        <v>50</v>
      </c>
    </row>
    <row r="22" spans="1:9">
      <c r="A22" s="303"/>
      <c r="B22" s="303"/>
      <c r="C22" s="303"/>
      <c r="D22" s="303"/>
      <c r="E22" s="303"/>
      <c r="F22" s="303"/>
      <c r="G22" s="303"/>
      <c r="H22" s="303"/>
      <c r="I22" s="303"/>
    </row>
    <row r="23" spans="1:9">
      <c r="A23" s="669" t="s">
        <v>11</v>
      </c>
      <c r="B23" s="275">
        <v>51813</v>
      </c>
      <c r="C23" s="275">
        <v>4487</v>
      </c>
      <c r="D23" s="275">
        <v>4892</v>
      </c>
      <c r="E23" s="275">
        <v>17933</v>
      </c>
      <c r="F23" s="275">
        <v>7253</v>
      </c>
      <c r="G23" s="275">
        <v>13202</v>
      </c>
      <c r="H23" s="275">
        <v>4018</v>
      </c>
      <c r="I23" s="275">
        <v>28</v>
      </c>
    </row>
    <row r="24" spans="1:9">
      <c r="A24" s="670" t="s">
        <v>2015</v>
      </c>
      <c r="B24" s="276">
        <v>97</v>
      </c>
      <c r="C24" s="276">
        <v>45</v>
      </c>
      <c r="D24" s="276">
        <v>42</v>
      </c>
      <c r="E24" s="276">
        <v>10</v>
      </c>
      <c r="F24" s="276">
        <v>0</v>
      </c>
      <c r="G24" s="276">
        <v>0</v>
      </c>
      <c r="H24" s="276">
        <v>0</v>
      </c>
      <c r="I24" s="276">
        <v>0</v>
      </c>
    </row>
    <row r="25" spans="1:9">
      <c r="A25" s="670" t="s">
        <v>2014</v>
      </c>
      <c r="B25" s="276">
        <v>131</v>
      </c>
      <c r="C25" s="276">
        <v>24</v>
      </c>
      <c r="D25" s="276">
        <v>8</v>
      </c>
      <c r="E25" s="276">
        <v>47</v>
      </c>
      <c r="F25" s="276">
        <v>45</v>
      </c>
      <c r="G25" s="276">
        <v>5</v>
      </c>
      <c r="H25" s="276">
        <v>1</v>
      </c>
      <c r="I25" s="276">
        <v>1</v>
      </c>
    </row>
    <row r="26" spans="1:9">
      <c r="A26" s="670" t="s">
        <v>1497</v>
      </c>
      <c r="B26" s="276">
        <v>429</v>
      </c>
      <c r="C26" s="276">
        <v>36</v>
      </c>
      <c r="D26" s="276">
        <v>7</v>
      </c>
      <c r="E26" s="276">
        <v>32</v>
      </c>
      <c r="F26" s="276">
        <v>103</v>
      </c>
      <c r="G26" s="276">
        <v>227</v>
      </c>
      <c r="H26" s="276">
        <v>24</v>
      </c>
      <c r="I26" s="276">
        <v>0</v>
      </c>
    </row>
    <row r="27" spans="1:9">
      <c r="A27" s="670" t="s">
        <v>1496</v>
      </c>
      <c r="B27" s="276">
        <v>715</v>
      </c>
      <c r="C27" s="276">
        <v>50</v>
      </c>
      <c r="D27" s="276">
        <v>11</v>
      </c>
      <c r="E27" s="276">
        <v>36</v>
      </c>
      <c r="F27" s="276">
        <v>134</v>
      </c>
      <c r="G27" s="276">
        <v>373</v>
      </c>
      <c r="H27" s="276">
        <v>110</v>
      </c>
      <c r="I27" s="276">
        <v>1</v>
      </c>
    </row>
    <row r="28" spans="1:9">
      <c r="A28" s="670" t="s">
        <v>1495</v>
      </c>
      <c r="B28" s="276">
        <v>710</v>
      </c>
      <c r="C28" s="276">
        <v>29</v>
      </c>
      <c r="D28" s="276">
        <v>14</v>
      </c>
      <c r="E28" s="276">
        <v>62</v>
      </c>
      <c r="F28" s="276">
        <v>121</v>
      </c>
      <c r="G28" s="276">
        <v>378</v>
      </c>
      <c r="H28" s="276">
        <v>106</v>
      </c>
      <c r="I28" s="276">
        <v>0</v>
      </c>
    </row>
    <row r="29" spans="1:9">
      <c r="A29" s="670" t="s">
        <v>1494</v>
      </c>
      <c r="B29" s="276">
        <v>814</v>
      </c>
      <c r="C29" s="276">
        <v>42</v>
      </c>
      <c r="D29" s="276">
        <v>24</v>
      </c>
      <c r="E29" s="276">
        <v>86</v>
      </c>
      <c r="F29" s="276">
        <v>154</v>
      </c>
      <c r="G29" s="276">
        <v>394</v>
      </c>
      <c r="H29" s="276">
        <v>113</v>
      </c>
      <c r="I29" s="276">
        <v>1</v>
      </c>
    </row>
    <row r="30" spans="1:9">
      <c r="A30" s="670" t="s">
        <v>1493</v>
      </c>
      <c r="B30" s="276">
        <v>983</v>
      </c>
      <c r="C30" s="276">
        <v>46</v>
      </c>
      <c r="D30" s="276">
        <v>38</v>
      </c>
      <c r="E30" s="276">
        <v>124</v>
      </c>
      <c r="F30" s="276">
        <v>237</v>
      </c>
      <c r="G30" s="276">
        <v>436</v>
      </c>
      <c r="H30" s="276">
        <v>101</v>
      </c>
      <c r="I30" s="276">
        <v>1</v>
      </c>
    </row>
    <row r="31" spans="1:9">
      <c r="A31" s="670" t="s">
        <v>1492</v>
      </c>
      <c r="B31" s="276">
        <v>1390</v>
      </c>
      <c r="C31" s="276">
        <v>66</v>
      </c>
      <c r="D31" s="276">
        <v>61</v>
      </c>
      <c r="E31" s="276">
        <v>236</v>
      </c>
      <c r="F31" s="276">
        <v>315</v>
      </c>
      <c r="G31" s="276">
        <v>557</v>
      </c>
      <c r="H31" s="276">
        <v>155</v>
      </c>
      <c r="I31" s="276">
        <v>0</v>
      </c>
    </row>
    <row r="32" spans="1:9">
      <c r="A32" s="670" t="s">
        <v>1491</v>
      </c>
      <c r="B32" s="276">
        <v>2065</v>
      </c>
      <c r="C32" s="276">
        <v>102</v>
      </c>
      <c r="D32" s="276">
        <v>105</v>
      </c>
      <c r="E32" s="276">
        <v>437</v>
      </c>
      <c r="F32" s="276">
        <v>468</v>
      </c>
      <c r="G32" s="276">
        <v>804</v>
      </c>
      <c r="H32" s="276">
        <v>149</v>
      </c>
      <c r="I32" s="276">
        <v>0</v>
      </c>
    </row>
    <row r="33" spans="1:9">
      <c r="A33" s="670" t="s">
        <v>1490</v>
      </c>
      <c r="B33" s="276">
        <v>44479</v>
      </c>
      <c r="C33" s="276">
        <v>4047</v>
      </c>
      <c r="D33" s="276">
        <v>4582</v>
      </c>
      <c r="E33" s="276">
        <v>16863</v>
      </c>
      <c r="F33" s="276">
        <v>5676</v>
      </c>
      <c r="G33" s="276">
        <v>10028</v>
      </c>
      <c r="H33" s="276">
        <v>3259</v>
      </c>
      <c r="I33" s="276">
        <v>24</v>
      </c>
    </row>
    <row r="34" spans="1:9">
      <c r="A34" s="303"/>
      <c r="B34" s="303"/>
      <c r="C34" s="303"/>
      <c r="D34" s="303"/>
      <c r="E34" s="303"/>
      <c r="F34" s="303"/>
      <c r="G34" s="303"/>
      <c r="H34" s="303"/>
      <c r="I34" s="303"/>
    </row>
    <row r="35" spans="1:9">
      <c r="A35" s="669" t="s">
        <v>12</v>
      </c>
      <c r="B35" s="275">
        <v>45980</v>
      </c>
      <c r="C35" s="275">
        <v>5041</v>
      </c>
      <c r="D35" s="275">
        <v>4928</v>
      </c>
      <c r="E35" s="275">
        <v>18714</v>
      </c>
      <c r="F35" s="275">
        <v>5448</v>
      </c>
      <c r="G35" s="275">
        <v>9592</v>
      </c>
      <c r="H35" s="275">
        <v>2230</v>
      </c>
      <c r="I35" s="275">
        <v>27</v>
      </c>
    </row>
    <row r="36" spans="1:9">
      <c r="A36" s="670" t="s">
        <v>2015</v>
      </c>
      <c r="B36" s="276">
        <v>72</v>
      </c>
      <c r="C36" s="276">
        <v>32</v>
      </c>
      <c r="D36" s="276">
        <v>33</v>
      </c>
      <c r="E36" s="276">
        <v>5</v>
      </c>
      <c r="F36" s="276">
        <v>0</v>
      </c>
      <c r="G36" s="276">
        <v>2</v>
      </c>
      <c r="H36" s="276">
        <v>0</v>
      </c>
      <c r="I36" s="276">
        <v>0</v>
      </c>
    </row>
    <row r="37" spans="1:9">
      <c r="A37" s="670" t="s">
        <v>2014</v>
      </c>
      <c r="B37" s="276">
        <v>102</v>
      </c>
      <c r="C37" s="276">
        <v>21</v>
      </c>
      <c r="D37" s="276">
        <v>6</v>
      </c>
      <c r="E37" s="276">
        <v>33</v>
      </c>
      <c r="F37" s="276">
        <v>41</v>
      </c>
      <c r="G37" s="276">
        <v>1</v>
      </c>
      <c r="H37" s="276">
        <v>0</v>
      </c>
      <c r="I37" s="276">
        <v>0</v>
      </c>
    </row>
    <row r="38" spans="1:9">
      <c r="A38" s="670" t="s">
        <v>1497</v>
      </c>
      <c r="B38" s="276">
        <v>196</v>
      </c>
      <c r="C38" s="276">
        <v>23</v>
      </c>
      <c r="D38" s="276">
        <v>2</v>
      </c>
      <c r="E38" s="276">
        <v>10</v>
      </c>
      <c r="F38" s="276">
        <v>41</v>
      </c>
      <c r="G38" s="276">
        <v>110</v>
      </c>
      <c r="H38" s="276">
        <v>10</v>
      </c>
      <c r="I38" s="276">
        <v>0</v>
      </c>
    </row>
    <row r="39" spans="1:9">
      <c r="A39" s="670" t="s">
        <v>1496</v>
      </c>
      <c r="B39" s="276">
        <v>209</v>
      </c>
      <c r="C39" s="276">
        <v>26</v>
      </c>
      <c r="D39" s="276">
        <v>0</v>
      </c>
      <c r="E39" s="276">
        <v>9</v>
      </c>
      <c r="F39" s="276">
        <v>20</v>
      </c>
      <c r="G39" s="276">
        <v>100</v>
      </c>
      <c r="H39" s="276">
        <v>54</v>
      </c>
      <c r="I39" s="276">
        <v>0</v>
      </c>
    </row>
    <row r="40" spans="1:9">
      <c r="A40" s="670" t="s">
        <v>1495</v>
      </c>
      <c r="B40" s="276">
        <v>272</v>
      </c>
      <c r="C40" s="276">
        <v>24</v>
      </c>
      <c r="D40" s="276">
        <v>5</v>
      </c>
      <c r="E40" s="276">
        <v>14</v>
      </c>
      <c r="F40" s="276">
        <v>47</v>
      </c>
      <c r="G40" s="276">
        <v>124</v>
      </c>
      <c r="H40" s="276">
        <v>58</v>
      </c>
      <c r="I40" s="276">
        <v>0</v>
      </c>
    </row>
    <row r="41" spans="1:9">
      <c r="A41" s="670" t="s">
        <v>1494</v>
      </c>
      <c r="B41" s="276">
        <v>305</v>
      </c>
      <c r="C41" s="276">
        <v>23</v>
      </c>
      <c r="D41" s="276">
        <v>5</v>
      </c>
      <c r="E41" s="276">
        <v>28</v>
      </c>
      <c r="F41" s="276">
        <v>52</v>
      </c>
      <c r="G41" s="276">
        <v>153</v>
      </c>
      <c r="H41" s="276">
        <v>44</v>
      </c>
      <c r="I41" s="276">
        <v>0</v>
      </c>
    </row>
    <row r="42" spans="1:9">
      <c r="A42" s="670" t="s">
        <v>1493</v>
      </c>
      <c r="B42" s="276">
        <v>417</v>
      </c>
      <c r="C42" s="276">
        <v>25</v>
      </c>
      <c r="D42" s="276">
        <v>7</v>
      </c>
      <c r="E42" s="276">
        <v>34</v>
      </c>
      <c r="F42" s="276">
        <v>64</v>
      </c>
      <c r="G42" s="276">
        <v>216</v>
      </c>
      <c r="H42" s="276">
        <v>70</v>
      </c>
      <c r="I42" s="276">
        <v>1</v>
      </c>
    </row>
    <row r="43" spans="1:9">
      <c r="A43" s="670" t="s">
        <v>1492</v>
      </c>
      <c r="B43" s="276">
        <v>689</v>
      </c>
      <c r="C43" s="276">
        <v>26</v>
      </c>
      <c r="D43" s="276">
        <v>18</v>
      </c>
      <c r="E43" s="276">
        <v>101</v>
      </c>
      <c r="F43" s="276">
        <v>126</v>
      </c>
      <c r="G43" s="276">
        <v>325</v>
      </c>
      <c r="H43" s="276">
        <v>93</v>
      </c>
      <c r="I43" s="276">
        <v>0</v>
      </c>
    </row>
    <row r="44" spans="1:9">
      <c r="A44" s="670" t="s">
        <v>1491</v>
      </c>
      <c r="B44" s="276">
        <v>1098</v>
      </c>
      <c r="C44" s="276">
        <v>53</v>
      </c>
      <c r="D44" s="276">
        <v>38</v>
      </c>
      <c r="E44" s="276">
        <v>204</v>
      </c>
      <c r="F44" s="276">
        <v>221</v>
      </c>
      <c r="G44" s="276">
        <v>470</v>
      </c>
      <c r="H44" s="276">
        <v>112</v>
      </c>
      <c r="I44" s="276">
        <v>0</v>
      </c>
    </row>
    <row r="45" spans="1:9">
      <c r="A45" s="670" t="s">
        <v>1490</v>
      </c>
      <c r="B45" s="276">
        <v>42620</v>
      </c>
      <c r="C45" s="276">
        <v>4788</v>
      </c>
      <c r="D45" s="276">
        <v>4814</v>
      </c>
      <c r="E45" s="276">
        <v>18276</v>
      </c>
      <c r="F45" s="276">
        <v>4836</v>
      </c>
      <c r="G45" s="276">
        <v>8091</v>
      </c>
      <c r="H45" s="276">
        <v>1789</v>
      </c>
      <c r="I45" s="276">
        <v>26</v>
      </c>
    </row>
    <row r="46" spans="1:9">
      <c r="A46" s="407"/>
      <c r="B46" s="407"/>
      <c r="C46" s="407"/>
      <c r="D46" s="407"/>
      <c r="E46" s="407"/>
      <c r="F46" s="407"/>
      <c r="G46" s="407"/>
      <c r="H46" s="407"/>
      <c r="I46" s="407"/>
    </row>
    <row r="47" spans="1:9">
      <c r="A47" s="869" t="s">
        <v>4635</v>
      </c>
      <c r="B47" s="407"/>
      <c r="C47" s="407"/>
      <c r="D47" s="407"/>
      <c r="E47" s="407"/>
      <c r="F47" s="407"/>
      <c r="G47" s="407"/>
      <c r="H47" s="407"/>
      <c r="I47" s="407"/>
    </row>
  </sheetData>
  <mergeCells count="4">
    <mergeCell ref="C7:I7"/>
    <mergeCell ref="B2:I2"/>
    <mergeCell ref="B3:I3"/>
    <mergeCell ref="B5:I5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scale="78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83">
    <outlinePr summaryBelow="0" summaryRight="0"/>
  </sheetPr>
  <dimension ref="A1:U98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2.6640625" style="35" bestFit="1" customWidth="1"/>
    <col min="2" max="2" width="5.109375" style="35" bestFit="1" customWidth="1"/>
    <col min="3" max="3" width="7.88671875" style="35" bestFit="1" customWidth="1"/>
    <col min="4" max="4" width="5.33203125" style="35" bestFit="1" customWidth="1"/>
    <col min="5" max="5" width="4.88671875" style="35" bestFit="1" customWidth="1"/>
    <col min="6" max="20" width="6.88671875" style="35" bestFit="1" customWidth="1"/>
    <col min="21" max="21" width="8.6640625" style="35" bestFit="1" customWidth="1"/>
    <col min="22" max="256" width="8.88671875" style="35"/>
    <col min="257" max="257" width="22.6640625" style="35" bestFit="1" customWidth="1"/>
    <col min="258" max="258" width="5.109375" style="35" bestFit="1" customWidth="1"/>
    <col min="259" max="259" width="7.88671875" style="35" bestFit="1" customWidth="1"/>
    <col min="260" max="260" width="5.33203125" style="35" bestFit="1" customWidth="1"/>
    <col min="261" max="261" width="4.88671875" style="35" bestFit="1" customWidth="1"/>
    <col min="262" max="276" width="6.88671875" style="35" bestFit="1" customWidth="1"/>
    <col min="277" max="277" width="8.6640625" style="35" bestFit="1" customWidth="1"/>
    <col min="278" max="512" width="8.88671875" style="35"/>
    <col min="513" max="513" width="22.6640625" style="35" bestFit="1" customWidth="1"/>
    <col min="514" max="514" width="5.109375" style="35" bestFit="1" customWidth="1"/>
    <col min="515" max="515" width="7.88671875" style="35" bestFit="1" customWidth="1"/>
    <col min="516" max="516" width="5.33203125" style="35" bestFit="1" customWidth="1"/>
    <col min="517" max="517" width="4.88671875" style="35" bestFit="1" customWidth="1"/>
    <col min="518" max="532" width="6.88671875" style="35" bestFit="1" customWidth="1"/>
    <col min="533" max="533" width="8.6640625" style="35" bestFit="1" customWidth="1"/>
    <col min="534" max="768" width="8.88671875" style="35"/>
    <col min="769" max="769" width="22.6640625" style="35" bestFit="1" customWidth="1"/>
    <col min="770" max="770" width="5.109375" style="35" bestFit="1" customWidth="1"/>
    <col min="771" max="771" width="7.88671875" style="35" bestFit="1" customWidth="1"/>
    <col min="772" max="772" width="5.33203125" style="35" bestFit="1" customWidth="1"/>
    <col min="773" max="773" width="4.88671875" style="35" bestFit="1" customWidth="1"/>
    <col min="774" max="788" width="6.88671875" style="35" bestFit="1" customWidth="1"/>
    <col min="789" max="789" width="8.6640625" style="35" bestFit="1" customWidth="1"/>
    <col min="790" max="1024" width="8.88671875" style="35"/>
    <col min="1025" max="1025" width="22.6640625" style="35" bestFit="1" customWidth="1"/>
    <col min="1026" max="1026" width="5.109375" style="35" bestFit="1" customWidth="1"/>
    <col min="1027" max="1027" width="7.88671875" style="35" bestFit="1" customWidth="1"/>
    <col min="1028" max="1028" width="5.33203125" style="35" bestFit="1" customWidth="1"/>
    <col min="1029" max="1029" width="4.88671875" style="35" bestFit="1" customWidth="1"/>
    <col min="1030" max="1044" width="6.88671875" style="35" bestFit="1" customWidth="1"/>
    <col min="1045" max="1045" width="8.6640625" style="35" bestFit="1" customWidth="1"/>
    <col min="1046" max="1280" width="8.88671875" style="35"/>
    <col min="1281" max="1281" width="22.6640625" style="35" bestFit="1" customWidth="1"/>
    <col min="1282" max="1282" width="5.109375" style="35" bestFit="1" customWidth="1"/>
    <col min="1283" max="1283" width="7.88671875" style="35" bestFit="1" customWidth="1"/>
    <col min="1284" max="1284" width="5.33203125" style="35" bestFit="1" customWidth="1"/>
    <col min="1285" max="1285" width="4.88671875" style="35" bestFit="1" customWidth="1"/>
    <col min="1286" max="1300" width="6.88671875" style="35" bestFit="1" customWidth="1"/>
    <col min="1301" max="1301" width="8.6640625" style="35" bestFit="1" customWidth="1"/>
    <col min="1302" max="1536" width="8.88671875" style="35"/>
    <col min="1537" max="1537" width="22.6640625" style="35" bestFit="1" customWidth="1"/>
    <col min="1538" max="1538" width="5.109375" style="35" bestFit="1" customWidth="1"/>
    <col min="1539" max="1539" width="7.88671875" style="35" bestFit="1" customWidth="1"/>
    <col min="1540" max="1540" width="5.33203125" style="35" bestFit="1" customWidth="1"/>
    <col min="1541" max="1541" width="4.88671875" style="35" bestFit="1" customWidth="1"/>
    <col min="1542" max="1556" width="6.88671875" style="35" bestFit="1" customWidth="1"/>
    <col min="1557" max="1557" width="8.6640625" style="35" bestFit="1" customWidth="1"/>
    <col min="1558" max="1792" width="8.88671875" style="35"/>
    <col min="1793" max="1793" width="22.6640625" style="35" bestFit="1" customWidth="1"/>
    <col min="1794" max="1794" width="5.109375" style="35" bestFit="1" customWidth="1"/>
    <col min="1795" max="1795" width="7.88671875" style="35" bestFit="1" customWidth="1"/>
    <col min="1796" max="1796" width="5.33203125" style="35" bestFit="1" customWidth="1"/>
    <col min="1797" max="1797" width="4.88671875" style="35" bestFit="1" customWidth="1"/>
    <col min="1798" max="1812" width="6.88671875" style="35" bestFit="1" customWidth="1"/>
    <col min="1813" max="1813" width="8.6640625" style="35" bestFit="1" customWidth="1"/>
    <col min="1814" max="2048" width="8.88671875" style="35"/>
    <col min="2049" max="2049" width="22.6640625" style="35" bestFit="1" customWidth="1"/>
    <col min="2050" max="2050" width="5.109375" style="35" bestFit="1" customWidth="1"/>
    <col min="2051" max="2051" width="7.88671875" style="35" bestFit="1" customWidth="1"/>
    <col min="2052" max="2052" width="5.33203125" style="35" bestFit="1" customWidth="1"/>
    <col min="2053" max="2053" width="4.88671875" style="35" bestFit="1" customWidth="1"/>
    <col min="2054" max="2068" width="6.88671875" style="35" bestFit="1" customWidth="1"/>
    <col min="2069" max="2069" width="8.6640625" style="35" bestFit="1" customWidth="1"/>
    <col min="2070" max="2304" width="8.88671875" style="35"/>
    <col min="2305" max="2305" width="22.6640625" style="35" bestFit="1" customWidth="1"/>
    <col min="2306" max="2306" width="5.109375" style="35" bestFit="1" customWidth="1"/>
    <col min="2307" max="2307" width="7.88671875" style="35" bestFit="1" customWidth="1"/>
    <col min="2308" max="2308" width="5.33203125" style="35" bestFit="1" customWidth="1"/>
    <col min="2309" max="2309" width="4.88671875" style="35" bestFit="1" customWidth="1"/>
    <col min="2310" max="2324" width="6.88671875" style="35" bestFit="1" customWidth="1"/>
    <col min="2325" max="2325" width="8.6640625" style="35" bestFit="1" customWidth="1"/>
    <col min="2326" max="2560" width="8.88671875" style="35"/>
    <col min="2561" max="2561" width="22.6640625" style="35" bestFit="1" customWidth="1"/>
    <col min="2562" max="2562" width="5.109375" style="35" bestFit="1" customWidth="1"/>
    <col min="2563" max="2563" width="7.88671875" style="35" bestFit="1" customWidth="1"/>
    <col min="2564" max="2564" width="5.33203125" style="35" bestFit="1" customWidth="1"/>
    <col min="2565" max="2565" width="4.88671875" style="35" bestFit="1" customWidth="1"/>
    <col min="2566" max="2580" width="6.88671875" style="35" bestFit="1" customWidth="1"/>
    <col min="2581" max="2581" width="8.6640625" style="35" bestFit="1" customWidth="1"/>
    <col min="2582" max="2816" width="8.88671875" style="35"/>
    <col min="2817" max="2817" width="22.6640625" style="35" bestFit="1" customWidth="1"/>
    <col min="2818" max="2818" width="5.109375" style="35" bestFit="1" customWidth="1"/>
    <col min="2819" max="2819" width="7.88671875" style="35" bestFit="1" customWidth="1"/>
    <col min="2820" max="2820" width="5.33203125" style="35" bestFit="1" customWidth="1"/>
    <col min="2821" max="2821" width="4.88671875" style="35" bestFit="1" customWidth="1"/>
    <col min="2822" max="2836" width="6.88671875" style="35" bestFit="1" customWidth="1"/>
    <col min="2837" max="2837" width="8.6640625" style="35" bestFit="1" customWidth="1"/>
    <col min="2838" max="3072" width="8.88671875" style="35"/>
    <col min="3073" max="3073" width="22.6640625" style="35" bestFit="1" customWidth="1"/>
    <col min="3074" max="3074" width="5.109375" style="35" bestFit="1" customWidth="1"/>
    <col min="3075" max="3075" width="7.88671875" style="35" bestFit="1" customWidth="1"/>
    <col min="3076" max="3076" width="5.33203125" style="35" bestFit="1" customWidth="1"/>
    <col min="3077" max="3077" width="4.88671875" style="35" bestFit="1" customWidth="1"/>
    <col min="3078" max="3092" width="6.88671875" style="35" bestFit="1" customWidth="1"/>
    <col min="3093" max="3093" width="8.6640625" style="35" bestFit="1" customWidth="1"/>
    <col min="3094" max="3328" width="8.88671875" style="35"/>
    <col min="3329" max="3329" width="22.6640625" style="35" bestFit="1" customWidth="1"/>
    <col min="3330" max="3330" width="5.109375" style="35" bestFit="1" customWidth="1"/>
    <col min="3331" max="3331" width="7.88671875" style="35" bestFit="1" customWidth="1"/>
    <col min="3332" max="3332" width="5.33203125" style="35" bestFit="1" customWidth="1"/>
    <col min="3333" max="3333" width="4.88671875" style="35" bestFit="1" customWidth="1"/>
    <col min="3334" max="3348" width="6.88671875" style="35" bestFit="1" customWidth="1"/>
    <col min="3349" max="3349" width="8.6640625" style="35" bestFit="1" customWidth="1"/>
    <col min="3350" max="3584" width="8.88671875" style="35"/>
    <col min="3585" max="3585" width="22.6640625" style="35" bestFit="1" customWidth="1"/>
    <col min="3586" max="3586" width="5.109375" style="35" bestFit="1" customWidth="1"/>
    <col min="3587" max="3587" width="7.88671875" style="35" bestFit="1" customWidth="1"/>
    <col min="3588" max="3588" width="5.33203125" style="35" bestFit="1" customWidth="1"/>
    <col min="3589" max="3589" width="4.88671875" style="35" bestFit="1" customWidth="1"/>
    <col min="3590" max="3604" width="6.88671875" style="35" bestFit="1" customWidth="1"/>
    <col min="3605" max="3605" width="8.6640625" style="35" bestFit="1" customWidth="1"/>
    <col min="3606" max="3840" width="8.88671875" style="35"/>
    <col min="3841" max="3841" width="22.6640625" style="35" bestFit="1" customWidth="1"/>
    <col min="3842" max="3842" width="5.109375" style="35" bestFit="1" customWidth="1"/>
    <col min="3843" max="3843" width="7.88671875" style="35" bestFit="1" customWidth="1"/>
    <col min="3844" max="3844" width="5.33203125" style="35" bestFit="1" customWidth="1"/>
    <col min="3845" max="3845" width="4.88671875" style="35" bestFit="1" customWidth="1"/>
    <col min="3846" max="3860" width="6.88671875" style="35" bestFit="1" customWidth="1"/>
    <col min="3861" max="3861" width="8.6640625" style="35" bestFit="1" customWidth="1"/>
    <col min="3862" max="4096" width="8.88671875" style="35"/>
    <col min="4097" max="4097" width="22.6640625" style="35" bestFit="1" customWidth="1"/>
    <col min="4098" max="4098" width="5.109375" style="35" bestFit="1" customWidth="1"/>
    <col min="4099" max="4099" width="7.88671875" style="35" bestFit="1" customWidth="1"/>
    <col min="4100" max="4100" width="5.33203125" style="35" bestFit="1" customWidth="1"/>
    <col min="4101" max="4101" width="4.88671875" style="35" bestFit="1" customWidth="1"/>
    <col min="4102" max="4116" width="6.88671875" style="35" bestFit="1" customWidth="1"/>
    <col min="4117" max="4117" width="8.6640625" style="35" bestFit="1" customWidth="1"/>
    <col min="4118" max="4352" width="8.88671875" style="35"/>
    <col min="4353" max="4353" width="22.6640625" style="35" bestFit="1" customWidth="1"/>
    <col min="4354" max="4354" width="5.109375" style="35" bestFit="1" customWidth="1"/>
    <col min="4355" max="4355" width="7.88671875" style="35" bestFit="1" customWidth="1"/>
    <col min="4356" max="4356" width="5.33203125" style="35" bestFit="1" customWidth="1"/>
    <col min="4357" max="4357" width="4.88671875" style="35" bestFit="1" customWidth="1"/>
    <col min="4358" max="4372" width="6.88671875" style="35" bestFit="1" customWidth="1"/>
    <col min="4373" max="4373" width="8.6640625" style="35" bestFit="1" customWidth="1"/>
    <col min="4374" max="4608" width="8.88671875" style="35"/>
    <col min="4609" max="4609" width="22.6640625" style="35" bestFit="1" customWidth="1"/>
    <col min="4610" max="4610" width="5.109375" style="35" bestFit="1" customWidth="1"/>
    <col min="4611" max="4611" width="7.88671875" style="35" bestFit="1" customWidth="1"/>
    <col min="4612" max="4612" width="5.33203125" style="35" bestFit="1" customWidth="1"/>
    <col min="4613" max="4613" width="4.88671875" style="35" bestFit="1" customWidth="1"/>
    <col min="4614" max="4628" width="6.88671875" style="35" bestFit="1" customWidth="1"/>
    <col min="4629" max="4629" width="8.6640625" style="35" bestFit="1" customWidth="1"/>
    <col min="4630" max="4864" width="8.88671875" style="35"/>
    <col min="4865" max="4865" width="22.6640625" style="35" bestFit="1" customWidth="1"/>
    <col min="4866" max="4866" width="5.109375" style="35" bestFit="1" customWidth="1"/>
    <col min="4867" max="4867" width="7.88671875" style="35" bestFit="1" customWidth="1"/>
    <col min="4868" max="4868" width="5.33203125" style="35" bestFit="1" customWidth="1"/>
    <col min="4869" max="4869" width="4.88671875" style="35" bestFit="1" customWidth="1"/>
    <col min="4870" max="4884" width="6.88671875" style="35" bestFit="1" customWidth="1"/>
    <col min="4885" max="4885" width="8.6640625" style="35" bestFit="1" customWidth="1"/>
    <col min="4886" max="5120" width="8.88671875" style="35"/>
    <col min="5121" max="5121" width="22.6640625" style="35" bestFit="1" customWidth="1"/>
    <col min="5122" max="5122" width="5.109375" style="35" bestFit="1" customWidth="1"/>
    <col min="5123" max="5123" width="7.88671875" style="35" bestFit="1" customWidth="1"/>
    <col min="5124" max="5124" width="5.33203125" style="35" bestFit="1" customWidth="1"/>
    <col min="5125" max="5125" width="4.88671875" style="35" bestFit="1" customWidth="1"/>
    <col min="5126" max="5140" width="6.88671875" style="35" bestFit="1" customWidth="1"/>
    <col min="5141" max="5141" width="8.6640625" style="35" bestFit="1" customWidth="1"/>
    <col min="5142" max="5376" width="8.88671875" style="35"/>
    <col min="5377" max="5377" width="22.6640625" style="35" bestFit="1" customWidth="1"/>
    <col min="5378" max="5378" width="5.109375" style="35" bestFit="1" customWidth="1"/>
    <col min="5379" max="5379" width="7.88671875" style="35" bestFit="1" customWidth="1"/>
    <col min="5380" max="5380" width="5.33203125" style="35" bestFit="1" customWidth="1"/>
    <col min="5381" max="5381" width="4.88671875" style="35" bestFit="1" customWidth="1"/>
    <col min="5382" max="5396" width="6.88671875" style="35" bestFit="1" customWidth="1"/>
    <col min="5397" max="5397" width="8.6640625" style="35" bestFit="1" customWidth="1"/>
    <col min="5398" max="5632" width="8.88671875" style="35"/>
    <col min="5633" max="5633" width="22.6640625" style="35" bestFit="1" customWidth="1"/>
    <col min="5634" max="5634" width="5.109375" style="35" bestFit="1" customWidth="1"/>
    <col min="5635" max="5635" width="7.88671875" style="35" bestFit="1" customWidth="1"/>
    <col min="5636" max="5636" width="5.33203125" style="35" bestFit="1" customWidth="1"/>
    <col min="5637" max="5637" width="4.88671875" style="35" bestFit="1" customWidth="1"/>
    <col min="5638" max="5652" width="6.88671875" style="35" bestFit="1" customWidth="1"/>
    <col min="5653" max="5653" width="8.6640625" style="35" bestFit="1" customWidth="1"/>
    <col min="5654" max="5888" width="8.88671875" style="35"/>
    <col min="5889" max="5889" width="22.6640625" style="35" bestFit="1" customWidth="1"/>
    <col min="5890" max="5890" width="5.109375" style="35" bestFit="1" customWidth="1"/>
    <col min="5891" max="5891" width="7.88671875" style="35" bestFit="1" customWidth="1"/>
    <col min="5892" max="5892" width="5.33203125" style="35" bestFit="1" customWidth="1"/>
    <col min="5893" max="5893" width="4.88671875" style="35" bestFit="1" customWidth="1"/>
    <col min="5894" max="5908" width="6.88671875" style="35" bestFit="1" customWidth="1"/>
    <col min="5909" max="5909" width="8.6640625" style="35" bestFit="1" customWidth="1"/>
    <col min="5910" max="6144" width="8.88671875" style="35"/>
    <col min="6145" max="6145" width="22.6640625" style="35" bestFit="1" customWidth="1"/>
    <col min="6146" max="6146" width="5.109375" style="35" bestFit="1" customWidth="1"/>
    <col min="6147" max="6147" width="7.88671875" style="35" bestFit="1" customWidth="1"/>
    <col min="6148" max="6148" width="5.33203125" style="35" bestFit="1" customWidth="1"/>
    <col min="6149" max="6149" width="4.88671875" style="35" bestFit="1" customWidth="1"/>
    <col min="6150" max="6164" width="6.88671875" style="35" bestFit="1" customWidth="1"/>
    <col min="6165" max="6165" width="8.6640625" style="35" bestFit="1" customWidth="1"/>
    <col min="6166" max="6400" width="8.88671875" style="35"/>
    <col min="6401" max="6401" width="22.6640625" style="35" bestFit="1" customWidth="1"/>
    <col min="6402" max="6402" width="5.109375" style="35" bestFit="1" customWidth="1"/>
    <col min="6403" max="6403" width="7.88671875" style="35" bestFit="1" customWidth="1"/>
    <col min="6404" max="6404" width="5.33203125" style="35" bestFit="1" customWidth="1"/>
    <col min="6405" max="6405" width="4.88671875" style="35" bestFit="1" customWidth="1"/>
    <col min="6406" max="6420" width="6.88671875" style="35" bestFit="1" customWidth="1"/>
    <col min="6421" max="6421" width="8.6640625" style="35" bestFit="1" customWidth="1"/>
    <col min="6422" max="6656" width="8.88671875" style="35"/>
    <col min="6657" max="6657" width="22.6640625" style="35" bestFit="1" customWidth="1"/>
    <col min="6658" max="6658" width="5.109375" style="35" bestFit="1" customWidth="1"/>
    <col min="6659" max="6659" width="7.88671875" style="35" bestFit="1" customWidth="1"/>
    <col min="6660" max="6660" width="5.33203125" style="35" bestFit="1" customWidth="1"/>
    <col min="6661" max="6661" width="4.88671875" style="35" bestFit="1" customWidth="1"/>
    <col min="6662" max="6676" width="6.88671875" style="35" bestFit="1" customWidth="1"/>
    <col min="6677" max="6677" width="8.6640625" style="35" bestFit="1" customWidth="1"/>
    <col min="6678" max="6912" width="8.88671875" style="35"/>
    <col min="6913" max="6913" width="22.6640625" style="35" bestFit="1" customWidth="1"/>
    <col min="6914" max="6914" width="5.109375" style="35" bestFit="1" customWidth="1"/>
    <col min="6915" max="6915" width="7.88671875" style="35" bestFit="1" customWidth="1"/>
    <col min="6916" max="6916" width="5.33203125" style="35" bestFit="1" customWidth="1"/>
    <col min="6917" max="6917" width="4.88671875" style="35" bestFit="1" customWidth="1"/>
    <col min="6918" max="6932" width="6.88671875" style="35" bestFit="1" customWidth="1"/>
    <col min="6933" max="6933" width="8.6640625" style="35" bestFit="1" customWidth="1"/>
    <col min="6934" max="7168" width="8.88671875" style="35"/>
    <col min="7169" max="7169" width="22.6640625" style="35" bestFit="1" customWidth="1"/>
    <col min="7170" max="7170" width="5.109375" style="35" bestFit="1" customWidth="1"/>
    <col min="7171" max="7171" width="7.88671875" style="35" bestFit="1" customWidth="1"/>
    <col min="7172" max="7172" width="5.33203125" style="35" bestFit="1" customWidth="1"/>
    <col min="7173" max="7173" width="4.88671875" style="35" bestFit="1" customWidth="1"/>
    <col min="7174" max="7188" width="6.88671875" style="35" bestFit="1" customWidth="1"/>
    <col min="7189" max="7189" width="8.6640625" style="35" bestFit="1" customWidth="1"/>
    <col min="7190" max="7424" width="8.88671875" style="35"/>
    <col min="7425" max="7425" width="22.6640625" style="35" bestFit="1" customWidth="1"/>
    <col min="7426" max="7426" width="5.109375" style="35" bestFit="1" customWidth="1"/>
    <col min="7427" max="7427" width="7.88671875" style="35" bestFit="1" customWidth="1"/>
    <col min="7428" max="7428" width="5.33203125" style="35" bestFit="1" customWidth="1"/>
    <col min="7429" max="7429" width="4.88671875" style="35" bestFit="1" customWidth="1"/>
    <col min="7430" max="7444" width="6.88671875" style="35" bestFit="1" customWidth="1"/>
    <col min="7445" max="7445" width="8.6640625" style="35" bestFit="1" customWidth="1"/>
    <col min="7446" max="7680" width="8.88671875" style="35"/>
    <col min="7681" max="7681" width="22.6640625" style="35" bestFit="1" customWidth="1"/>
    <col min="7682" max="7682" width="5.109375" style="35" bestFit="1" customWidth="1"/>
    <col min="7683" max="7683" width="7.88671875" style="35" bestFit="1" customWidth="1"/>
    <col min="7684" max="7684" width="5.33203125" style="35" bestFit="1" customWidth="1"/>
    <col min="7685" max="7685" width="4.88671875" style="35" bestFit="1" customWidth="1"/>
    <col min="7686" max="7700" width="6.88671875" style="35" bestFit="1" customWidth="1"/>
    <col min="7701" max="7701" width="8.6640625" style="35" bestFit="1" customWidth="1"/>
    <col min="7702" max="7936" width="8.88671875" style="35"/>
    <col min="7937" max="7937" width="22.6640625" style="35" bestFit="1" customWidth="1"/>
    <col min="7938" max="7938" width="5.109375" style="35" bestFit="1" customWidth="1"/>
    <col min="7939" max="7939" width="7.88671875" style="35" bestFit="1" customWidth="1"/>
    <col min="7940" max="7940" width="5.33203125" style="35" bestFit="1" customWidth="1"/>
    <col min="7941" max="7941" width="4.88671875" style="35" bestFit="1" customWidth="1"/>
    <col min="7942" max="7956" width="6.88671875" style="35" bestFit="1" customWidth="1"/>
    <col min="7957" max="7957" width="8.6640625" style="35" bestFit="1" customWidth="1"/>
    <col min="7958" max="8192" width="8.88671875" style="35"/>
    <col min="8193" max="8193" width="22.6640625" style="35" bestFit="1" customWidth="1"/>
    <col min="8194" max="8194" width="5.109375" style="35" bestFit="1" customWidth="1"/>
    <col min="8195" max="8195" width="7.88671875" style="35" bestFit="1" customWidth="1"/>
    <col min="8196" max="8196" width="5.33203125" style="35" bestFit="1" customWidth="1"/>
    <col min="8197" max="8197" width="4.88671875" style="35" bestFit="1" customWidth="1"/>
    <col min="8198" max="8212" width="6.88671875" style="35" bestFit="1" customWidth="1"/>
    <col min="8213" max="8213" width="8.6640625" style="35" bestFit="1" customWidth="1"/>
    <col min="8214" max="8448" width="8.88671875" style="35"/>
    <col min="8449" max="8449" width="22.6640625" style="35" bestFit="1" customWidth="1"/>
    <col min="8450" max="8450" width="5.109375" style="35" bestFit="1" customWidth="1"/>
    <col min="8451" max="8451" width="7.88671875" style="35" bestFit="1" customWidth="1"/>
    <col min="8452" max="8452" width="5.33203125" style="35" bestFit="1" customWidth="1"/>
    <col min="8453" max="8453" width="4.88671875" style="35" bestFit="1" customWidth="1"/>
    <col min="8454" max="8468" width="6.88671875" style="35" bestFit="1" customWidth="1"/>
    <col min="8469" max="8469" width="8.6640625" style="35" bestFit="1" customWidth="1"/>
    <col min="8470" max="8704" width="8.88671875" style="35"/>
    <col min="8705" max="8705" width="22.6640625" style="35" bestFit="1" customWidth="1"/>
    <col min="8706" max="8706" width="5.109375" style="35" bestFit="1" customWidth="1"/>
    <col min="8707" max="8707" width="7.88671875" style="35" bestFit="1" customWidth="1"/>
    <col min="8708" max="8708" width="5.33203125" style="35" bestFit="1" customWidth="1"/>
    <col min="8709" max="8709" width="4.88671875" style="35" bestFit="1" customWidth="1"/>
    <col min="8710" max="8724" width="6.88671875" style="35" bestFit="1" customWidth="1"/>
    <col min="8725" max="8725" width="8.6640625" style="35" bestFit="1" customWidth="1"/>
    <col min="8726" max="8960" width="8.88671875" style="35"/>
    <col min="8961" max="8961" width="22.6640625" style="35" bestFit="1" customWidth="1"/>
    <col min="8962" max="8962" width="5.109375" style="35" bestFit="1" customWidth="1"/>
    <col min="8963" max="8963" width="7.88671875" style="35" bestFit="1" customWidth="1"/>
    <col min="8964" max="8964" width="5.33203125" style="35" bestFit="1" customWidth="1"/>
    <col min="8965" max="8965" width="4.88671875" style="35" bestFit="1" customWidth="1"/>
    <col min="8966" max="8980" width="6.88671875" style="35" bestFit="1" customWidth="1"/>
    <col min="8981" max="8981" width="8.6640625" style="35" bestFit="1" customWidth="1"/>
    <col min="8982" max="9216" width="8.88671875" style="35"/>
    <col min="9217" max="9217" width="22.6640625" style="35" bestFit="1" customWidth="1"/>
    <col min="9218" max="9218" width="5.109375" style="35" bestFit="1" customWidth="1"/>
    <col min="9219" max="9219" width="7.88671875" style="35" bestFit="1" customWidth="1"/>
    <col min="9220" max="9220" width="5.33203125" style="35" bestFit="1" customWidth="1"/>
    <col min="9221" max="9221" width="4.88671875" style="35" bestFit="1" customWidth="1"/>
    <col min="9222" max="9236" width="6.88671875" style="35" bestFit="1" customWidth="1"/>
    <col min="9237" max="9237" width="8.6640625" style="35" bestFit="1" customWidth="1"/>
    <col min="9238" max="9472" width="8.88671875" style="35"/>
    <col min="9473" max="9473" width="22.6640625" style="35" bestFit="1" customWidth="1"/>
    <col min="9474" max="9474" width="5.109375" style="35" bestFit="1" customWidth="1"/>
    <col min="9475" max="9475" width="7.88671875" style="35" bestFit="1" customWidth="1"/>
    <col min="9476" max="9476" width="5.33203125" style="35" bestFit="1" customWidth="1"/>
    <col min="9477" max="9477" width="4.88671875" style="35" bestFit="1" customWidth="1"/>
    <col min="9478" max="9492" width="6.88671875" style="35" bestFit="1" customWidth="1"/>
    <col min="9493" max="9493" width="8.6640625" style="35" bestFit="1" customWidth="1"/>
    <col min="9494" max="9728" width="8.88671875" style="35"/>
    <col min="9729" max="9729" width="22.6640625" style="35" bestFit="1" customWidth="1"/>
    <col min="9730" max="9730" width="5.109375" style="35" bestFit="1" customWidth="1"/>
    <col min="9731" max="9731" width="7.88671875" style="35" bestFit="1" customWidth="1"/>
    <col min="9732" max="9732" width="5.33203125" style="35" bestFit="1" customWidth="1"/>
    <col min="9733" max="9733" width="4.88671875" style="35" bestFit="1" customWidth="1"/>
    <col min="9734" max="9748" width="6.88671875" style="35" bestFit="1" customWidth="1"/>
    <col min="9749" max="9749" width="8.6640625" style="35" bestFit="1" customWidth="1"/>
    <col min="9750" max="9984" width="8.88671875" style="35"/>
    <col min="9985" max="9985" width="22.6640625" style="35" bestFit="1" customWidth="1"/>
    <col min="9986" max="9986" width="5.109375" style="35" bestFit="1" customWidth="1"/>
    <col min="9987" max="9987" width="7.88671875" style="35" bestFit="1" customWidth="1"/>
    <col min="9988" max="9988" width="5.33203125" style="35" bestFit="1" customWidth="1"/>
    <col min="9989" max="9989" width="4.88671875" style="35" bestFit="1" customWidth="1"/>
    <col min="9990" max="10004" width="6.88671875" style="35" bestFit="1" customWidth="1"/>
    <col min="10005" max="10005" width="8.6640625" style="35" bestFit="1" customWidth="1"/>
    <col min="10006" max="10240" width="8.88671875" style="35"/>
    <col min="10241" max="10241" width="22.6640625" style="35" bestFit="1" customWidth="1"/>
    <col min="10242" max="10242" width="5.109375" style="35" bestFit="1" customWidth="1"/>
    <col min="10243" max="10243" width="7.88671875" style="35" bestFit="1" customWidth="1"/>
    <col min="10244" max="10244" width="5.33203125" style="35" bestFit="1" customWidth="1"/>
    <col min="10245" max="10245" width="4.88671875" style="35" bestFit="1" customWidth="1"/>
    <col min="10246" max="10260" width="6.88671875" style="35" bestFit="1" customWidth="1"/>
    <col min="10261" max="10261" width="8.6640625" style="35" bestFit="1" customWidth="1"/>
    <col min="10262" max="10496" width="8.88671875" style="35"/>
    <col min="10497" max="10497" width="22.6640625" style="35" bestFit="1" customWidth="1"/>
    <col min="10498" max="10498" width="5.109375" style="35" bestFit="1" customWidth="1"/>
    <col min="10499" max="10499" width="7.88671875" style="35" bestFit="1" customWidth="1"/>
    <col min="10500" max="10500" width="5.33203125" style="35" bestFit="1" customWidth="1"/>
    <col min="10501" max="10501" width="4.88671875" style="35" bestFit="1" customWidth="1"/>
    <col min="10502" max="10516" width="6.88671875" style="35" bestFit="1" customWidth="1"/>
    <col min="10517" max="10517" width="8.6640625" style="35" bestFit="1" customWidth="1"/>
    <col min="10518" max="10752" width="8.88671875" style="35"/>
    <col min="10753" max="10753" width="22.6640625" style="35" bestFit="1" customWidth="1"/>
    <col min="10754" max="10754" width="5.109375" style="35" bestFit="1" customWidth="1"/>
    <col min="10755" max="10755" width="7.88671875" style="35" bestFit="1" customWidth="1"/>
    <col min="10756" max="10756" width="5.33203125" style="35" bestFit="1" customWidth="1"/>
    <col min="10757" max="10757" width="4.88671875" style="35" bestFit="1" customWidth="1"/>
    <col min="10758" max="10772" width="6.88671875" style="35" bestFit="1" customWidth="1"/>
    <col min="10773" max="10773" width="8.6640625" style="35" bestFit="1" customWidth="1"/>
    <col min="10774" max="11008" width="8.88671875" style="35"/>
    <col min="11009" max="11009" width="22.6640625" style="35" bestFit="1" customWidth="1"/>
    <col min="11010" max="11010" width="5.109375" style="35" bestFit="1" customWidth="1"/>
    <col min="11011" max="11011" width="7.88671875" style="35" bestFit="1" customWidth="1"/>
    <col min="11012" max="11012" width="5.33203125" style="35" bestFit="1" customWidth="1"/>
    <col min="11013" max="11013" width="4.88671875" style="35" bestFit="1" customWidth="1"/>
    <col min="11014" max="11028" width="6.88671875" style="35" bestFit="1" customWidth="1"/>
    <col min="11029" max="11029" width="8.6640625" style="35" bestFit="1" customWidth="1"/>
    <col min="11030" max="11264" width="8.88671875" style="35"/>
    <col min="11265" max="11265" width="22.6640625" style="35" bestFit="1" customWidth="1"/>
    <col min="11266" max="11266" width="5.109375" style="35" bestFit="1" customWidth="1"/>
    <col min="11267" max="11267" width="7.88671875" style="35" bestFit="1" customWidth="1"/>
    <col min="11268" max="11268" width="5.33203125" style="35" bestFit="1" customWidth="1"/>
    <col min="11269" max="11269" width="4.88671875" style="35" bestFit="1" customWidth="1"/>
    <col min="11270" max="11284" width="6.88671875" style="35" bestFit="1" customWidth="1"/>
    <col min="11285" max="11285" width="8.6640625" style="35" bestFit="1" customWidth="1"/>
    <col min="11286" max="11520" width="8.88671875" style="35"/>
    <col min="11521" max="11521" width="22.6640625" style="35" bestFit="1" customWidth="1"/>
    <col min="11522" max="11522" width="5.109375" style="35" bestFit="1" customWidth="1"/>
    <col min="11523" max="11523" width="7.88671875" style="35" bestFit="1" customWidth="1"/>
    <col min="11524" max="11524" width="5.33203125" style="35" bestFit="1" customWidth="1"/>
    <col min="11525" max="11525" width="4.88671875" style="35" bestFit="1" customWidth="1"/>
    <col min="11526" max="11540" width="6.88671875" style="35" bestFit="1" customWidth="1"/>
    <col min="11541" max="11541" width="8.6640625" style="35" bestFit="1" customWidth="1"/>
    <col min="11542" max="11776" width="8.88671875" style="35"/>
    <col min="11777" max="11777" width="22.6640625" style="35" bestFit="1" customWidth="1"/>
    <col min="11778" max="11778" width="5.109375" style="35" bestFit="1" customWidth="1"/>
    <col min="11779" max="11779" width="7.88671875" style="35" bestFit="1" customWidth="1"/>
    <col min="11780" max="11780" width="5.33203125" style="35" bestFit="1" customWidth="1"/>
    <col min="11781" max="11781" width="4.88671875" style="35" bestFit="1" customWidth="1"/>
    <col min="11782" max="11796" width="6.88671875" style="35" bestFit="1" customWidth="1"/>
    <col min="11797" max="11797" width="8.6640625" style="35" bestFit="1" customWidth="1"/>
    <col min="11798" max="12032" width="8.88671875" style="35"/>
    <col min="12033" max="12033" width="22.6640625" style="35" bestFit="1" customWidth="1"/>
    <col min="12034" max="12034" width="5.109375" style="35" bestFit="1" customWidth="1"/>
    <col min="12035" max="12035" width="7.88671875" style="35" bestFit="1" customWidth="1"/>
    <col min="12036" max="12036" width="5.33203125" style="35" bestFit="1" customWidth="1"/>
    <col min="12037" max="12037" width="4.88671875" style="35" bestFit="1" customWidth="1"/>
    <col min="12038" max="12052" width="6.88671875" style="35" bestFit="1" customWidth="1"/>
    <col min="12053" max="12053" width="8.6640625" style="35" bestFit="1" customWidth="1"/>
    <col min="12054" max="12288" width="8.88671875" style="35"/>
    <col min="12289" max="12289" width="22.6640625" style="35" bestFit="1" customWidth="1"/>
    <col min="12290" max="12290" width="5.109375" style="35" bestFit="1" customWidth="1"/>
    <col min="12291" max="12291" width="7.88671875" style="35" bestFit="1" customWidth="1"/>
    <col min="12292" max="12292" width="5.33203125" style="35" bestFit="1" customWidth="1"/>
    <col min="12293" max="12293" width="4.88671875" style="35" bestFit="1" customWidth="1"/>
    <col min="12294" max="12308" width="6.88671875" style="35" bestFit="1" customWidth="1"/>
    <col min="12309" max="12309" width="8.6640625" style="35" bestFit="1" customWidth="1"/>
    <col min="12310" max="12544" width="8.88671875" style="35"/>
    <col min="12545" max="12545" width="22.6640625" style="35" bestFit="1" customWidth="1"/>
    <col min="12546" max="12546" width="5.109375" style="35" bestFit="1" customWidth="1"/>
    <col min="12547" max="12547" width="7.88671875" style="35" bestFit="1" customWidth="1"/>
    <col min="12548" max="12548" width="5.33203125" style="35" bestFit="1" customWidth="1"/>
    <col min="12549" max="12549" width="4.88671875" style="35" bestFit="1" customWidth="1"/>
    <col min="12550" max="12564" width="6.88671875" style="35" bestFit="1" customWidth="1"/>
    <col min="12565" max="12565" width="8.6640625" style="35" bestFit="1" customWidth="1"/>
    <col min="12566" max="12800" width="8.88671875" style="35"/>
    <col min="12801" max="12801" width="22.6640625" style="35" bestFit="1" customWidth="1"/>
    <col min="12802" max="12802" width="5.109375" style="35" bestFit="1" customWidth="1"/>
    <col min="12803" max="12803" width="7.88671875" style="35" bestFit="1" customWidth="1"/>
    <col min="12804" max="12804" width="5.33203125" style="35" bestFit="1" customWidth="1"/>
    <col min="12805" max="12805" width="4.88671875" style="35" bestFit="1" customWidth="1"/>
    <col min="12806" max="12820" width="6.88671875" style="35" bestFit="1" customWidth="1"/>
    <col min="12821" max="12821" width="8.6640625" style="35" bestFit="1" customWidth="1"/>
    <col min="12822" max="13056" width="8.88671875" style="35"/>
    <col min="13057" max="13057" width="22.6640625" style="35" bestFit="1" customWidth="1"/>
    <col min="13058" max="13058" width="5.109375" style="35" bestFit="1" customWidth="1"/>
    <col min="13059" max="13059" width="7.88671875" style="35" bestFit="1" customWidth="1"/>
    <col min="13060" max="13060" width="5.33203125" style="35" bestFit="1" customWidth="1"/>
    <col min="13061" max="13061" width="4.88671875" style="35" bestFit="1" customWidth="1"/>
    <col min="13062" max="13076" width="6.88671875" style="35" bestFit="1" customWidth="1"/>
    <col min="13077" max="13077" width="8.6640625" style="35" bestFit="1" customWidth="1"/>
    <col min="13078" max="13312" width="8.88671875" style="35"/>
    <col min="13313" max="13313" width="22.6640625" style="35" bestFit="1" customWidth="1"/>
    <col min="13314" max="13314" width="5.109375" style="35" bestFit="1" customWidth="1"/>
    <col min="13315" max="13315" width="7.88671875" style="35" bestFit="1" customWidth="1"/>
    <col min="13316" max="13316" width="5.33203125" style="35" bestFit="1" customWidth="1"/>
    <col min="13317" max="13317" width="4.88671875" style="35" bestFit="1" customWidth="1"/>
    <col min="13318" max="13332" width="6.88671875" style="35" bestFit="1" customWidth="1"/>
    <col min="13333" max="13333" width="8.6640625" style="35" bestFit="1" customWidth="1"/>
    <col min="13334" max="13568" width="8.88671875" style="35"/>
    <col min="13569" max="13569" width="22.6640625" style="35" bestFit="1" customWidth="1"/>
    <col min="13570" max="13570" width="5.109375" style="35" bestFit="1" customWidth="1"/>
    <col min="13571" max="13571" width="7.88671875" style="35" bestFit="1" customWidth="1"/>
    <col min="13572" max="13572" width="5.33203125" style="35" bestFit="1" customWidth="1"/>
    <col min="13573" max="13573" width="4.88671875" style="35" bestFit="1" customWidth="1"/>
    <col min="13574" max="13588" width="6.88671875" style="35" bestFit="1" customWidth="1"/>
    <col min="13589" max="13589" width="8.6640625" style="35" bestFit="1" customWidth="1"/>
    <col min="13590" max="13824" width="8.88671875" style="35"/>
    <col min="13825" max="13825" width="22.6640625" style="35" bestFit="1" customWidth="1"/>
    <col min="13826" max="13826" width="5.109375" style="35" bestFit="1" customWidth="1"/>
    <col min="13827" max="13827" width="7.88671875" style="35" bestFit="1" customWidth="1"/>
    <col min="13828" max="13828" width="5.33203125" style="35" bestFit="1" customWidth="1"/>
    <col min="13829" max="13829" width="4.88671875" style="35" bestFit="1" customWidth="1"/>
    <col min="13830" max="13844" width="6.88671875" style="35" bestFit="1" customWidth="1"/>
    <col min="13845" max="13845" width="8.6640625" style="35" bestFit="1" customWidth="1"/>
    <col min="13846" max="14080" width="8.88671875" style="35"/>
    <col min="14081" max="14081" width="22.6640625" style="35" bestFit="1" customWidth="1"/>
    <col min="14082" max="14082" width="5.109375" style="35" bestFit="1" customWidth="1"/>
    <col min="14083" max="14083" width="7.88671875" style="35" bestFit="1" customWidth="1"/>
    <col min="14084" max="14084" width="5.33203125" style="35" bestFit="1" customWidth="1"/>
    <col min="14085" max="14085" width="4.88671875" style="35" bestFit="1" customWidth="1"/>
    <col min="14086" max="14100" width="6.88671875" style="35" bestFit="1" customWidth="1"/>
    <col min="14101" max="14101" width="8.6640625" style="35" bestFit="1" customWidth="1"/>
    <col min="14102" max="14336" width="8.88671875" style="35"/>
    <col min="14337" max="14337" width="22.6640625" style="35" bestFit="1" customWidth="1"/>
    <col min="14338" max="14338" width="5.109375" style="35" bestFit="1" customWidth="1"/>
    <col min="14339" max="14339" width="7.88671875" style="35" bestFit="1" customWidth="1"/>
    <col min="14340" max="14340" width="5.33203125" style="35" bestFit="1" customWidth="1"/>
    <col min="14341" max="14341" width="4.88671875" style="35" bestFit="1" customWidth="1"/>
    <col min="14342" max="14356" width="6.88671875" style="35" bestFit="1" customWidth="1"/>
    <col min="14357" max="14357" width="8.6640625" style="35" bestFit="1" customWidth="1"/>
    <col min="14358" max="14592" width="8.88671875" style="35"/>
    <col min="14593" max="14593" width="22.6640625" style="35" bestFit="1" customWidth="1"/>
    <col min="14594" max="14594" width="5.109375" style="35" bestFit="1" customWidth="1"/>
    <col min="14595" max="14595" width="7.88671875" style="35" bestFit="1" customWidth="1"/>
    <col min="14596" max="14596" width="5.33203125" style="35" bestFit="1" customWidth="1"/>
    <col min="14597" max="14597" width="4.88671875" style="35" bestFit="1" customWidth="1"/>
    <col min="14598" max="14612" width="6.88671875" style="35" bestFit="1" customWidth="1"/>
    <col min="14613" max="14613" width="8.6640625" style="35" bestFit="1" customWidth="1"/>
    <col min="14614" max="14848" width="8.88671875" style="35"/>
    <col min="14849" max="14849" width="22.6640625" style="35" bestFit="1" customWidth="1"/>
    <col min="14850" max="14850" width="5.109375" style="35" bestFit="1" customWidth="1"/>
    <col min="14851" max="14851" width="7.88671875" style="35" bestFit="1" customWidth="1"/>
    <col min="14852" max="14852" width="5.33203125" style="35" bestFit="1" customWidth="1"/>
    <col min="14853" max="14853" width="4.88671875" style="35" bestFit="1" customWidth="1"/>
    <col min="14854" max="14868" width="6.88671875" style="35" bestFit="1" customWidth="1"/>
    <col min="14869" max="14869" width="8.6640625" style="35" bestFit="1" customWidth="1"/>
    <col min="14870" max="15104" width="8.88671875" style="35"/>
    <col min="15105" max="15105" width="22.6640625" style="35" bestFit="1" customWidth="1"/>
    <col min="15106" max="15106" width="5.109375" style="35" bestFit="1" customWidth="1"/>
    <col min="15107" max="15107" width="7.88671875" style="35" bestFit="1" customWidth="1"/>
    <col min="15108" max="15108" width="5.33203125" style="35" bestFit="1" customWidth="1"/>
    <col min="15109" max="15109" width="4.88671875" style="35" bestFit="1" customWidth="1"/>
    <col min="15110" max="15124" width="6.88671875" style="35" bestFit="1" customWidth="1"/>
    <col min="15125" max="15125" width="8.6640625" style="35" bestFit="1" customWidth="1"/>
    <col min="15126" max="15360" width="8.88671875" style="35"/>
    <col min="15361" max="15361" width="22.6640625" style="35" bestFit="1" customWidth="1"/>
    <col min="15362" max="15362" width="5.109375" style="35" bestFit="1" customWidth="1"/>
    <col min="15363" max="15363" width="7.88671875" style="35" bestFit="1" customWidth="1"/>
    <col min="15364" max="15364" width="5.33203125" style="35" bestFit="1" customWidth="1"/>
    <col min="15365" max="15365" width="4.88671875" style="35" bestFit="1" customWidth="1"/>
    <col min="15366" max="15380" width="6.88671875" style="35" bestFit="1" customWidth="1"/>
    <col min="15381" max="15381" width="8.6640625" style="35" bestFit="1" customWidth="1"/>
    <col min="15382" max="15616" width="8.88671875" style="35"/>
    <col min="15617" max="15617" width="22.6640625" style="35" bestFit="1" customWidth="1"/>
    <col min="15618" max="15618" width="5.109375" style="35" bestFit="1" customWidth="1"/>
    <col min="15619" max="15619" width="7.88671875" style="35" bestFit="1" customWidth="1"/>
    <col min="15620" max="15620" width="5.33203125" style="35" bestFit="1" customWidth="1"/>
    <col min="15621" max="15621" width="4.88671875" style="35" bestFit="1" customWidth="1"/>
    <col min="15622" max="15636" width="6.88671875" style="35" bestFit="1" customWidth="1"/>
    <col min="15637" max="15637" width="8.6640625" style="35" bestFit="1" customWidth="1"/>
    <col min="15638" max="15872" width="8.88671875" style="35"/>
    <col min="15873" max="15873" width="22.6640625" style="35" bestFit="1" customWidth="1"/>
    <col min="15874" max="15874" width="5.109375" style="35" bestFit="1" customWidth="1"/>
    <col min="15875" max="15875" width="7.88671875" style="35" bestFit="1" customWidth="1"/>
    <col min="15876" max="15876" width="5.33203125" style="35" bestFit="1" customWidth="1"/>
    <col min="15877" max="15877" width="4.88671875" style="35" bestFit="1" customWidth="1"/>
    <col min="15878" max="15892" width="6.88671875" style="35" bestFit="1" customWidth="1"/>
    <col min="15893" max="15893" width="8.6640625" style="35" bestFit="1" customWidth="1"/>
    <col min="15894" max="16128" width="8.88671875" style="35"/>
    <col min="16129" max="16129" width="22.6640625" style="35" bestFit="1" customWidth="1"/>
    <col min="16130" max="16130" width="5.109375" style="35" bestFit="1" customWidth="1"/>
    <col min="16131" max="16131" width="7.88671875" style="35" bestFit="1" customWidth="1"/>
    <col min="16132" max="16132" width="5.33203125" style="35" bestFit="1" customWidth="1"/>
    <col min="16133" max="16133" width="4.88671875" style="35" bestFit="1" customWidth="1"/>
    <col min="16134" max="16148" width="6.88671875" style="35" bestFit="1" customWidth="1"/>
    <col min="16149" max="16149" width="8.6640625" style="35" bestFit="1" customWidth="1"/>
    <col min="16150" max="16384" width="8.88671875" style="35"/>
  </cols>
  <sheetData>
    <row r="1" spans="1:21">
      <c r="A1" s="1436" t="s">
        <v>5197</v>
      </c>
    </row>
    <row r="2" spans="1:21" ht="17.399999999999999" customHeight="1">
      <c r="A2" s="448" t="s">
        <v>2026</v>
      </c>
      <c r="B2" s="1480" t="s">
        <v>4636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</row>
    <row r="3" spans="1:21" ht="18" thickBot="1">
      <c r="A3" s="448"/>
      <c r="B3" s="1008" t="s">
        <v>4637</v>
      </c>
    </row>
    <row r="4" spans="1:21">
      <c r="A4" s="936"/>
      <c r="B4" s="1009"/>
      <c r="C4" s="1009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09"/>
      <c r="P4" s="1009"/>
      <c r="Q4" s="1009"/>
      <c r="R4" s="1009"/>
      <c r="S4" s="1009"/>
      <c r="T4" s="1009"/>
      <c r="U4" s="1009"/>
    </row>
    <row r="5" spans="1:21" ht="13.8" thickBot="1">
      <c r="A5" s="865" t="s">
        <v>2025</v>
      </c>
      <c r="B5" s="1746" t="s">
        <v>31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1746"/>
      <c r="Q5" s="1746"/>
      <c r="R5" s="1746"/>
      <c r="S5" s="1746"/>
      <c r="T5" s="1746"/>
      <c r="U5" s="1746"/>
    </row>
    <row r="6" spans="1:21">
      <c r="A6" s="865" t="s">
        <v>2024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</row>
    <row r="7" spans="1:21" ht="13.8" thickBot="1">
      <c r="A7" s="865" t="s">
        <v>2045</v>
      </c>
      <c r="B7" s="866"/>
      <c r="C7" s="1746" t="s">
        <v>2023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6"/>
      <c r="S7" s="1746"/>
      <c r="T7" s="1746"/>
      <c r="U7" s="1746"/>
    </row>
    <row r="8" spans="1:21">
      <c r="A8" s="865" t="s">
        <v>4165</v>
      </c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864"/>
      <c r="R8" s="864"/>
      <c r="S8" s="864"/>
      <c r="T8" s="864"/>
      <c r="U8" s="864"/>
    </row>
    <row r="9" spans="1:21" ht="24.6" thickBot="1">
      <c r="A9" s="867"/>
      <c r="B9" s="868" t="s">
        <v>3</v>
      </c>
      <c r="C9" s="868" t="s">
        <v>1268</v>
      </c>
      <c r="D9" s="868" t="s">
        <v>2022</v>
      </c>
      <c r="E9" s="868" t="s">
        <v>2002</v>
      </c>
      <c r="F9" s="868" t="s">
        <v>1996</v>
      </c>
      <c r="G9" s="868" t="s">
        <v>1476</v>
      </c>
      <c r="H9" s="868" t="s">
        <v>1475</v>
      </c>
      <c r="I9" s="868" t="s">
        <v>1474</v>
      </c>
      <c r="J9" s="868" t="s">
        <v>1473</v>
      </c>
      <c r="K9" s="868" t="s">
        <v>1472</v>
      </c>
      <c r="L9" s="868" t="s">
        <v>1471</v>
      </c>
      <c r="M9" s="868" t="s">
        <v>1470</v>
      </c>
      <c r="N9" s="868" t="s">
        <v>1661</v>
      </c>
      <c r="O9" s="868" t="s">
        <v>1660</v>
      </c>
      <c r="P9" s="868" t="s">
        <v>1659</v>
      </c>
      <c r="Q9" s="868" t="s">
        <v>1658</v>
      </c>
      <c r="R9" s="868" t="s">
        <v>1657</v>
      </c>
      <c r="S9" s="868" t="s">
        <v>2021</v>
      </c>
      <c r="T9" s="868" t="s">
        <v>2020</v>
      </c>
      <c r="U9" s="868" t="s">
        <v>2019</v>
      </c>
    </row>
    <row r="10" spans="1:21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</row>
    <row r="11" spans="1:21">
      <c r="A11" s="674" t="s">
        <v>1553</v>
      </c>
      <c r="B11" s="274">
        <v>99770</v>
      </c>
      <c r="C11" s="274">
        <v>1692</v>
      </c>
      <c r="D11" s="274">
        <v>285</v>
      </c>
      <c r="E11" s="274">
        <v>169</v>
      </c>
      <c r="F11" s="274">
        <v>233</v>
      </c>
      <c r="G11" s="274">
        <v>625</v>
      </c>
      <c r="H11" s="274">
        <v>924</v>
      </c>
      <c r="I11" s="274">
        <v>982</v>
      </c>
      <c r="J11" s="274">
        <v>1119</v>
      </c>
      <c r="K11" s="274">
        <v>1400</v>
      </c>
      <c r="L11" s="274">
        <v>2079</v>
      </c>
      <c r="M11" s="274">
        <v>3163</v>
      </c>
      <c r="N11" s="274">
        <v>4458</v>
      </c>
      <c r="O11" s="274">
        <v>5473</v>
      </c>
      <c r="P11" s="274">
        <v>6917</v>
      </c>
      <c r="Q11" s="274">
        <v>8820</v>
      </c>
      <c r="R11" s="274">
        <v>10676</v>
      </c>
      <c r="S11" s="274">
        <v>11858</v>
      </c>
      <c r="T11" s="274">
        <v>14444</v>
      </c>
      <c r="U11" s="274">
        <v>24453</v>
      </c>
    </row>
    <row r="12" spans="1:21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</row>
    <row r="13" spans="1:21">
      <c r="A13" s="669" t="s">
        <v>1267</v>
      </c>
      <c r="B13" s="275">
        <v>1251</v>
      </c>
      <c r="C13" s="275">
        <v>32</v>
      </c>
      <c r="D13" s="275">
        <v>8</v>
      </c>
      <c r="E13" s="275">
        <v>3</v>
      </c>
      <c r="F13" s="275">
        <v>2</v>
      </c>
      <c r="G13" s="275">
        <v>4</v>
      </c>
      <c r="H13" s="275">
        <v>19</v>
      </c>
      <c r="I13" s="275">
        <v>14</v>
      </c>
      <c r="J13" s="275">
        <v>21</v>
      </c>
      <c r="K13" s="275">
        <v>15</v>
      </c>
      <c r="L13" s="275">
        <v>30</v>
      </c>
      <c r="M13" s="275">
        <v>49</v>
      </c>
      <c r="N13" s="275">
        <v>47</v>
      </c>
      <c r="O13" s="275">
        <v>69</v>
      </c>
      <c r="P13" s="275">
        <v>93</v>
      </c>
      <c r="Q13" s="275">
        <v>138</v>
      </c>
      <c r="R13" s="275">
        <v>128</v>
      </c>
      <c r="S13" s="275">
        <v>128</v>
      </c>
      <c r="T13" s="275">
        <v>173</v>
      </c>
      <c r="U13" s="275">
        <v>278</v>
      </c>
    </row>
    <row r="14" spans="1:21">
      <c r="A14" s="670" t="s">
        <v>1380</v>
      </c>
      <c r="B14" s="276">
        <v>1246</v>
      </c>
      <c r="C14" s="276">
        <v>31</v>
      </c>
      <c r="D14" s="276">
        <v>8</v>
      </c>
      <c r="E14" s="276">
        <v>3</v>
      </c>
      <c r="F14" s="276">
        <v>2</v>
      </c>
      <c r="G14" s="276">
        <v>4</v>
      </c>
      <c r="H14" s="276">
        <v>19</v>
      </c>
      <c r="I14" s="276">
        <v>14</v>
      </c>
      <c r="J14" s="276">
        <v>21</v>
      </c>
      <c r="K14" s="276">
        <v>15</v>
      </c>
      <c r="L14" s="276">
        <v>30</v>
      </c>
      <c r="M14" s="276">
        <v>48</v>
      </c>
      <c r="N14" s="276">
        <v>46</v>
      </c>
      <c r="O14" s="276">
        <v>69</v>
      </c>
      <c r="P14" s="276">
        <v>93</v>
      </c>
      <c r="Q14" s="276">
        <v>138</v>
      </c>
      <c r="R14" s="276">
        <v>127</v>
      </c>
      <c r="S14" s="276">
        <v>127</v>
      </c>
      <c r="T14" s="276">
        <v>173</v>
      </c>
      <c r="U14" s="276">
        <v>278</v>
      </c>
    </row>
    <row r="15" spans="1:21">
      <c r="A15" s="670" t="s">
        <v>1379</v>
      </c>
      <c r="B15" s="276">
        <v>5</v>
      </c>
      <c r="C15" s="276">
        <v>1</v>
      </c>
      <c r="D15" s="276">
        <v>0</v>
      </c>
      <c r="E15" s="276">
        <v>0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1</v>
      </c>
      <c r="N15" s="276">
        <v>1</v>
      </c>
      <c r="O15" s="276">
        <v>0</v>
      </c>
      <c r="P15" s="276">
        <v>0</v>
      </c>
      <c r="Q15" s="276">
        <v>0</v>
      </c>
      <c r="R15" s="276">
        <v>1</v>
      </c>
      <c r="S15" s="276">
        <v>1</v>
      </c>
      <c r="T15" s="276">
        <v>0</v>
      </c>
      <c r="U15" s="276">
        <v>0</v>
      </c>
    </row>
    <row r="16" spans="1:21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</row>
    <row r="17" spans="1:21">
      <c r="A17" s="669" t="s">
        <v>1260</v>
      </c>
      <c r="B17" s="275">
        <v>1448</v>
      </c>
      <c r="C17" s="275">
        <v>34</v>
      </c>
      <c r="D17" s="275">
        <v>6</v>
      </c>
      <c r="E17" s="275">
        <v>2</v>
      </c>
      <c r="F17" s="275">
        <v>7</v>
      </c>
      <c r="G17" s="275">
        <v>17</v>
      </c>
      <c r="H17" s="275">
        <v>19</v>
      </c>
      <c r="I17" s="275">
        <v>24</v>
      </c>
      <c r="J17" s="275">
        <v>19</v>
      </c>
      <c r="K17" s="275">
        <v>24</v>
      </c>
      <c r="L17" s="275">
        <v>33</v>
      </c>
      <c r="M17" s="275">
        <v>46</v>
      </c>
      <c r="N17" s="275">
        <v>78</v>
      </c>
      <c r="O17" s="275">
        <v>100</v>
      </c>
      <c r="P17" s="275">
        <v>134</v>
      </c>
      <c r="Q17" s="275">
        <v>130</v>
      </c>
      <c r="R17" s="275">
        <v>147</v>
      </c>
      <c r="S17" s="275">
        <v>170</v>
      </c>
      <c r="T17" s="275">
        <v>185</v>
      </c>
      <c r="U17" s="275">
        <v>273</v>
      </c>
    </row>
    <row r="18" spans="1:21">
      <c r="A18" s="670" t="s">
        <v>1378</v>
      </c>
      <c r="B18" s="276">
        <v>1370</v>
      </c>
      <c r="C18" s="276">
        <v>31</v>
      </c>
      <c r="D18" s="276">
        <v>6</v>
      </c>
      <c r="E18" s="276">
        <v>2</v>
      </c>
      <c r="F18" s="276">
        <v>6</v>
      </c>
      <c r="G18" s="276">
        <v>16</v>
      </c>
      <c r="H18" s="276">
        <v>18</v>
      </c>
      <c r="I18" s="276">
        <v>21</v>
      </c>
      <c r="J18" s="276">
        <v>16</v>
      </c>
      <c r="K18" s="276">
        <v>23</v>
      </c>
      <c r="L18" s="276">
        <v>31</v>
      </c>
      <c r="M18" s="276">
        <v>44</v>
      </c>
      <c r="N18" s="276">
        <v>75</v>
      </c>
      <c r="O18" s="276">
        <v>96</v>
      </c>
      <c r="P18" s="276">
        <v>128</v>
      </c>
      <c r="Q18" s="276">
        <v>126</v>
      </c>
      <c r="R18" s="276">
        <v>143</v>
      </c>
      <c r="S18" s="276">
        <v>159</v>
      </c>
      <c r="T18" s="276">
        <v>179</v>
      </c>
      <c r="U18" s="276">
        <v>250</v>
      </c>
    </row>
    <row r="19" spans="1:21">
      <c r="A19" s="670" t="s">
        <v>1377</v>
      </c>
      <c r="B19" s="276">
        <v>78</v>
      </c>
      <c r="C19" s="276">
        <v>3</v>
      </c>
      <c r="D19" s="276">
        <v>0</v>
      </c>
      <c r="E19" s="276">
        <v>0</v>
      </c>
      <c r="F19" s="276">
        <v>1</v>
      </c>
      <c r="G19" s="276">
        <v>1</v>
      </c>
      <c r="H19" s="276">
        <v>1</v>
      </c>
      <c r="I19" s="276">
        <v>3</v>
      </c>
      <c r="J19" s="276">
        <v>3</v>
      </c>
      <c r="K19" s="276">
        <v>1</v>
      </c>
      <c r="L19" s="276">
        <v>2</v>
      </c>
      <c r="M19" s="276">
        <v>2</v>
      </c>
      <c r="N19" s="276">
        <v>3</v>
      </c>
      <c r="O19" s="276">
        <v>4</v>
      </c>
      <c r="P19" s="276">
        <v>6</v>
      </c>
      <c r="Q19" s="276">
        <v>4</v>
      </c>
      <c r="R19" s="276">
        <v>4</v>
      </c>
      <c r="S19" s="276">
        <v>11</v>
      </c>
      <c r="T19" s="276">
        <v>6</v>
      </c>
      <c r="U19" s="276">
        <v>23</v>
      </c>
    </row>
    <row r="20" spans="1:21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</row>
    <row r="21" spans="1:21">
      <c r="A21" s="669" t="s">
        <v>1251</v>
      </c>
      <c r="B21" s="275">
        <v>2883</v>
      </c>
      <c r="C21" s="275">
        <v>68</v>
      </c>
      <c r="D21" s="275">
        <v>10</v>
      </c>
      <c r="E21" s="275">
        <v>8</v>
      </c>
      <c r="F21" s="275">
        <v>10</v>
      </c>
      <c r="G21" s="275">
        <v>16</v>
      </c>
      <c r="H21" s="275">
        <v>33</v>
      </c>
      <c r="I21" s="275">
        <v>37</v>
      </c>
      <c r="J21" s="275">
        <v>52</v>
      </c>
      <c r="K21" s="275">
        <v>59</v>
      </c>
      <c r="L21" s="275">
        <v>78</v>
      </c>
      <c r="M21" s="275">
        <v>112</v>
      </c>
      <c r="N21" s="275">
        <v>173</v>
      </c>
      <c r="O21" s="275">
        <v>205</v>
      </c>
      <c r="P21" s="275">
        <v>249</v>
      </c>
      <c r="Q21" s="275">
        <v>276</v>
      </c>
      <c r="R21" s="275">
        <v>314</v>
      </c>
      <c r="S21" s="275">
        <v>315</v>
      </c>
      <c r="T21" s="275">
        <v>372</v>
      </c>
      <c r="U21" s="275">
        <v>496</v>
      </c>
    </row>
    <row r="22" spans="1:21">
      <c r="A22" s="670" t="s">
        <v>1376</v>
      </c>
      <c r="B22" s="276">
        <v>2021</v>
      </c>
      <c r="C22" s="276">
        <v>44</v>
      </c>
      <c r="D22" s="276">
        <v>4</v>
      </c>
      <c r="E22" s="276">
        <v>7</v>
      </c>
      <c r="F22" s="276">
        <v>5</v>
      </c>
      <c r="G22" s="276">
        <v>13</v>
      </c>
      <c r="H22" s="276">
        <v>26</v>
      </c>
      <c r="I22" s="276">
        <v>20</v>
      </c>
      <c r="J22" s="276">
        <v>26</v>
      </c>
      <c r="K22" s="276">
        <v>35</v>
      </c>
      <c r="L22" s="276">
        <v>52</v>
      </c>
      <c r="M22" s="276">
        <v>73</v>
      </c>
      <c r="N22" s="276">
        <v>114</v>
      </c>
      <c r="O22" s="276">
        <v>146</v>
      </c>
      <c r="P22" s="276">
        <v>182</v>
      </c>
      <c r="Q22" s="276">
        <v>196</v>
      </c>
      <c r="R22" s="276">
        <v>213</v>
      </c>
      <c r="S22" s="276">
        <v>230</v>
      </c>
      <c r="T22" s="276">
        <v>265</v>
      </c>
      <c r="U22" s="276">
        <v>370</v>
      </c>
    </row>
    <row r="23" spans="1:21">
      <c r="A23" s="670" t="s">
        <v>1375</v>
      </c>
      <c r="B23" s="276">
        <v>662</v>
      </c>
      <c r="C23" s="276">
        <v>20</v>
      </c>
      <c r="D23" s="276">
        <v>5</v>
      </c>
      <c r="E23" s="276">
        <v>1</v>
      </c>
      <c r="F23" s="276">
        <v>4</v>
      </c>
      <c r="G23" s="276">
        <v>3</v>
      </c>
      <c r="H23" s="276">
        <v>6</v>
      </c>
      <c r="I23" s="276">
        <v>15</v>
      </c>
      <c r="J23" s="276">
        <v>23</v>
      </c>
      <c r="K23" s="276">
        <v>22</v>
      </c>
      <c r="L23" s="276">
        <v>22</v>
      </c>
      <c r="M23" s="276">
        <v>32</v>
      </c>
      <c r="N23" s="276">
        <v>46</v>
      </c>
      <c r="O23" s="276">
        <v>49</v>
      </c>
      <c r="P23" s="276">
        <v>50</v>
      </c>
      <c r="Q23" s="276">
        <v>59</v>
      </c>
      <c r="R23" s="276">
        <v>73</v>
      </c>
      <c r="S23" s="276">
        <v>61</v>
      </c>
      <c r="T23" s="276">
        <v>78</v>
      </c>
      <c r="U23" s="276">
        <v>93</v>
      </c>
    </row>
    <row r="24" spans="1:21">
      <c r="A24" s="670" t="s">
        <v>1374</v>
      </c>
      <c r="B24" s="276">
        <v>200</v>
      </c>
      <c r="C24" s="276">
        <v>4</v>
      </c>
      <c r="D24" s="276">
        <v>1</v>
      </c>
      <c r="E24" s="276">
        <v>0</v>
      </c>
      <c r="F24" s="276">
        <v>1</v>
      </c>
      <c r="G24" s="276">
        <v>0</v>
      </c>
      <c r="H24" s="276">
        <v>1</v>
      </c>
      <c r="I24" s="276">
        <v>2</v>
      </c>
      <c r="J24" s="276">
        <v>3</v>
      </c>
      <c r="K24" s="276">
        <v>2</v>
      </c>
      <c r="L24" s="276">
        <v>4</v>
      </c>
      <c r="M24" s="276">
        <v>7</v>
      </c>
      <c r="N24" s="276">
        <v>13</v>
      </c>
      <c r="O24" s="276">
        <v>10</v>
      </c>
      <c r="P24" s="276">
        <v>17</v>
      </c>
      <c r="Q24" s="276">
        <v>21</v>
      </c>
      <c r="R24" s="276">
        <v>28</v>
      </c>
      <c r="S24" s="276">
        <v>24</v>
      </c>
      <c r="T24" s="276">
        <v>29</v>
      </c>
      <c r="U24" s="276">
        <v>33</v>
      </c>
    </row>
    <row r="25" spans="1:21">
      <c r="A25" s="407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</row>
    <row r="26" spans="1:21">
      <c r="A26" s="669" t="s">
        <v>1239</v>
      </c>
      <c r="B26" s="275">
        <v>1454</v>
      </c>
      <c r="C26" s="275">
        <v>39</v>
      </c>
      <c r="D26" s="275">
        <v>8</v>
      </c>
      <c r="E26" s="275">
        <v>3</v>
      </c>
      <c r="F26" s="275">
        <v>2</v>
      </c>
      <c r="G26" s="275">
        <v>13</v>
      </c>
      <c r="H26" s="275">
        <v>23</v>
      </c>
      <c r="I26" s="275">
        <v>16</v>
      </c>
      <c r="J26" s="275">
        <v>14</v>
      </c>
      <c r="K26" s="275">
        <v>19</v>
      </c>
      <c r="L26" s="275">
        <v>36</v>
      </c>
      <c r="M26" s="275">
        <v>54</v>
      </c>
      <c r="N26" s="275">
        <v>65</v>
      </c>
      <c r="O26" s="275">
        <v>106</v>
      </c>
      <c r="P26" s="275">
        <v>96</v>
      </c>
      <c r="Q26" s="275">
        <v>123</v>
      </c>
      <c r="R26" s="275">
        <v>156</v>
      </c>
      <c r="S26" s="275">
        <v>165</v>
      </c>
      <c r="T26" s="275">
        <v>202</v>
      </c>
      <c r="U26" s="275">
        <v>314</v>
      </c>
    </row>
    <row r="27" spans="1:21">
      <c r="A27" s="670" t="s">
        <v>1373</v>
      </c>
      <c r="B27" s="276">
        <v>895</v>
      </c>
      <c r="C27" s="276">
        <v>25</v>
      </c>
      <c r="D27" s="276">
        <v>7</v>
      </c>
      <c r="E27" s="276">
        <v>2</v>
      </c>
      <c r="F27" s="276">
        <v>1</v>
      </c>
      <c r="G27" s="276">
        <v>8</v>
      </c>
      <c r="H27" s="276">
        <v>16</v>
      </c>
      <c r="I27" s="276">
        <v>9</v>
      </c>
      <c r="J27" s="276">
        <v>9</v>
      </c>
      <c r="K27" s="276">
        <v>11</v>
      </c>
      <c r="L27" s="276">
        <v>24</v>
      </c>
      <c r="M27" s="276">
        <v>35</v>
      </c>
      <c r="N27" s="276">
        <v>42</v>
      </c>
      <c r="O27" s="276">
        <v>67</v>
      </c>
      <c r="P27" s="276">
        <v>66</v>
      </c>
      <c r="Q27" s="276">
        <v>67</v>
      </c>
      <c r="R27" s="276">
        <v>96</v>
      </c>
      <c r="S27" s="276">
        <v>97</v>
      </c>
      <c r="T27" s="276">
        <v>120</v>
      </c>
      <c r="U27" s="276">
        <v>193</v>
      </c>
    </row>
    <row r="28" spans="1:21">
      <c r="A28" s="670" t="s">
        <v>1372</v>
      </c>
      <c r="B28" s="276">
        <v>128</v>
      </c>
      <c r="C28" s="276">
        <v>3</v>
      </c>
      <c r="D28" s="276">
        <v>1</v>
      </c>
      <c r="E28" s="276">
        <v>0</v>
      </c>
      <c r="F28" s="276">
        <v>0</v>
      </c>
      <c r="G28" s="276">
        <v>1</v>
      </c>
      <c r="H28" s="276">
        <v>0</v>
      </c>
      <c r="I28" s="276">
        <v>2</v>
      </c>
      <c r="J28" s="276">
        <v>0</v>
      </c>
      <c r="K28" s="276">
        <v>5</v>
      </c>
      <c r="L28" s="276">
        <v>5</v>
      </c>
      <c r="M28" s="276">
        <v>5</v>
      </c>
      <c r="N28" s="276">
        <v>5</v>
      </c>
      <c r="O28" s="276">
        <v>8</v>
      </c>
      <c r="P28" s="276">
        <v>11</v>
      </c>
      <c r="Q28" s="276">
        <v>14</v>
      </c>
      <c r="R28" s="276">
        <v>14</v>
      </c>
      <c r="S28" s="276">
        <v>19</v>
      </c>
      <c r="T28" s="276">
        <v>17</v>
      </c>
      <c r="U28" s="276">
        <v>18</v>
      </c>
    </row>
    <row r="29" spans="1:21">
      <c r="A29" s="670" t="s">
        <v>1371</v>
      </c>
      <c r="B29" s="276">
        <v>431</v>
      </c>
      <c r="C29" s="276">
        <v>11</v>
      </c>
      <c r="D29" s="276">
        <v>0</v>
      </c>
      <c r="E29" s="276">
        <v>1</v>
      </c>
      <c r="F29" s="276">
        <v>1</v>
      </c>
      <c r="G29" s="276">
        <v>4</v>
      </c>
      <c r="H29" s="276">
        <v>7</v>
      </c>
      <c r="I29" s="276">
        <v>5</v>
      </c>
      <c r="J29" s="276">
        <v>5</v>
      </c>
      <c r="K29" s="276">
        <v>3</v>
      </c>
      <c r="L29" s="276">
        <v>7</v>
      </c>
      <c r="M29" s="276">
        <v>14</v>
      </c>
      <c r="N29" s="276">
        <v>18</v>
      </c>
      <c r="O29" s="276">
        <v>31</v>
      </c>
      <c r="P29" s="276">
        <v>19</v>
      </c>
      <c r="Q29" s="276">
        <v>42</v>
      </c>
      <c r="R29" s="276">
        <v>46</v>
      </c>
      <c r="S29" s="276">
        <v>49</v>
      </c>
      <c r="T29" s="276">
        <v>65</v>
      </c>
      <c r="U29" s="276">
        <v>103</v>
      </c>
    </row>
    <row r="30" spans="1:21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</row>
    <row r="31" spans="1:21">
      <c r="A31" s="669" t="s">
        <v>1226</v>
      </c>
      <c r="B31" s="275">
        <v>4081</v>
      </c>
      <c r="C31" s="275">
        <v>91</v>
      </c>
      <c r="D31" s="275">
        <v>11</v>
      </c>
      <c r="E31" s="275">
        <v>8</v>
      </c>
      <c r="F31" s="275">
        <v>13</v>
      </c>
      <c r="G31" s="275">
        <v>27</v>
      </c>
      <c r="H31" s="275">
        <v>39</v>
      </c>
      <c r="I31" s="275">
        <v>44</v>
      </c>
      <c r="J31" s="275">
        <v>47</v>
      </c>
      <c r="K31" s="275">
        <v>39</v>
      </c>
      <c r="L31" s="275">
        <v>86</v>
      </c>
      <c r="M31" s="275">
        <v>138</v>
      </c>
      <c r="N31" s="275">
        <v>162</v>
      </c>
      <c r="O31" s="275">
        <v>213</v>
      </c>
      <c r="P31" s="275">
        <v>242</v>
      </c>
      <c r="Q31" s="275">
        <v>351</v>
      </c>
      <c r="R31" s="275">
        <v>433</v>
      </c>
      <c r="S31" s="275">
        <v>509</v>
      </c>
      <c r="T31" s="275">
        <v>608</v>
      </c>
      <c r="U31" s="275">
        <v>1020</v>
      </c>
    </row>
    <row r="32" spans="1:21">
      <c r="A32" s="670" t="s">
        <v>1370</v>
      </c>
      <c r="B32" s="276">
        <v>2511</v>
      </c>
      <c r="C32" s="276">
        <v>62</v>
      </c>
      <c r="D32" s="276">
        <v>8</v>
      </c>
      <c r="E32" s="276">
        <v>4</v>
      </c>
      <c r="F32" s="276">
        <v>10</v>
      </c>
      <c r="G32" s="276">
        <v>14</v>
      </c>
      <c r="H32" s="276">
        <v>30</v>
      </c>
      <c r="I32" s="276">
        <v>29</v>
      </c>
      <c r="J32" s="276">
        <v>30</v>
      </c>
      <c r="K32" s="276">
        <v>24</v>
      </c>
      <c r="L32" s="276">
        <v>60</v>
      </c>
      <c r="M32" s="276">
        <v>77</v>
      </c>
      <c r="N32" s="276">
        <v>109</v>
      </c>
      <c r="O32" s="276">
        <v>131</v>
      </c>
      <c r="P32" s="276">
        <v>150</v>
      </c>
      <c r="Q32" s="276">
        <v>229</v>
      </c>
      <c r="R32" s="276">
        <v>265</v>
      </c>
      <c r="S32" s="276">
        <v>304</v>
      </c>
      <c r="T32" s="276">
        <v>386</v>
      </c>
      <c r="U32" s="276">
        <v>589</v>
      </c>
    </row>
    <row r="33" spans="1:21">
      <c r="A33" s="670" t="s">
        <v>1369</v>
      </c>
      <c r="B33" s="276">
        <v>513</v>
      </c>
      <c r="C33" s="276">
        <v>12</v>
      </c>
      <c r="D33" s="276">
        <v>2</v>
      </c>
      <c r="E33" s="276">
        <v>2</v>
      </c>
      <c r="F33" s="276">
        <v>1</v>
      </c>
      <c r="G33" s="276">
        <v>2</v>
      </c>
      <c r="H33" s="276">
        <v>1</v>
      </c>
      <c r="I33" s="276">
        <v>4</v>
      </c>
      <c r="J33" s="276">
        <v>6</v>
      </c>
      <c r="K33" s="276">
        <v>4</v>
      </c>
      <c r="L33" s="276">
        <v>7</v>
      </c>
      <c r="M33" s="276">
        <v>16</v>
      </c>
      <c r="N33" s="276">
        <v>15</v>
      </c>
      <c r="O33" s="276">
        <v>35</v>
      </c>
      <c r="P33" s="276">
        <v>19</v>
      </c>
      <c r="Q33" s="276">
        <v>43</v>
      </c>
      <c r="R33" s="276">
        <v>58</v>
      </c>
      <c r="S33" s="276">
        <v>61</v>
      </c>
      <c r="T33" s="276">
        <v>77</v>
      </c>
      <c r="U33" s="276">
        <v>148</v>
      </c>
    </row>
    <row r="34" spans="1:21">
      <c r="A34" s="670" t="s">
        <v>1368</v>
      </c>
      <c r="B34" s="276">
        <v>1057</v>
      </c>
      <c r="C34" s="276">
        <v>17</v>
      </c>
      <c r="D34" s="276">
        <v>1</v>
      </c>
      <c r="E34" s="276">
        <v>2</v>
      </c>
      <c r="F34" s="276">
        <v>2</v>
      </c>
      <c r="G34" s="276">
        <v>11</v>
      </c>
      <c r="H34" s="276">
        <v>8</v>
      </c>
      <c r="I34" s="276">
        <v>11</v>
      </c>
      <c r="J34" s="276">
        <v>11</v>
      </c>
      <c r="K34" s="276">
        <v>11</v>
      </c>
      <c r="L34" s="276">
        <v>19</v>
      </c>
      <c r="M34" s="276">
        <v>45</v>
      </c>
      <c r="N34" s="276">
        <v>38</v>
      </c>
      <c r="O34" s="276">
        <v>47</v>
      </c>
      <c r="P34" s="276">
        <v>73</v>
      </c>
      <c r="Q34" s="276">
        <v>79</v>
      </c>
      <c r="R34" s="276">
        <v>110</v>
      </c>
      <c r="S34" s="276">
        <v>144</v>
      </c>
      <c r="T34" s="276">
        <v>145</v>
      </c>
      <c r="U34" s="276">
        <v>283</v>
      </c>
    </row>
    <row r="35" spans="1:2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</row>
    <row r="36" spans="1:21">
      <c r="A36" s="669" t="s">
        <v>1208</v>
      </c>
      <c r="B36" s="275">
        <v>11762</v>
      </c>
      <c r="C36" s="275">
        <v>156</v>
      </c>
      <c r="D36" s="275">
        <v>26</v>
      </c>
      <c r="E36" s="275">
        <v>19</v>
      </c>
      <c r="F36" s="275">
        <v>24</v>
      </c>
      <c r="G36" s="275">
        <v>66</v>
      </c>
      <c r="H36" s="275">
        <v>86</v>
      </c>
      <c r="I36" s="275">
        <v>96</v>
      </c>
      <c r="J36" s="275">
        <v>112</v>
      </c>
      <c r="K36" s="275">
        <v>140</v>
      </c>
      <c r="L36" s="275">
        <v>190</v>
      </c>
      <c r="M36" s="275">
        <v>303</v>
      </c>
      <c r="N36" s="275">
        <v>469</v>
      </c>
      <c r="O36" s="275">
        <v>566</v>
      </c>
      <c r="P36" s="275">
        <v>740</v>
      </c>
      <c r="Q36" s="275">
        <v>984</v>
      </c>
      <c r="R36" s="275">
        <v>1252</v>
      </c>
      <c r="S36" s="275">
        <v>1441</v>
      </c>
      <c r="T36" s="275">
        <v>1928</v>
      </c>
      <c r="U36" s="275">
        <v>3164</v>
      </c>
    </row>
    <row r="37" spans="1:21">
      <c r="A37" s="670" t="s">
        <v>1367</v>
      </c>
      <c r="B37" s="276">
        <v>5150</v>
      </c>
      <c r="C37" s="276">
        <v>67</v>
      </c>
      <c r="D37" s="276">
        <v>9</v>
      </c>
      <c r="E37" s="276">
        <v>9</v>
      </c>
      <c r="F37" s="276">
        <v>9</v>
      </c>
      <c r="G37" s="276">
        <v>31</v>
      </c>
      <c r="H37" s="276">
        <v>39</v>
      </c>
      <c r="I37" s="276">
        <v>38</v>
      </c>
      <c r="J37" s="276">
        <v>54</v>
      </c>
      <c r="K37" s="276">
        <v>57</v>
      </c>
      <c r="L37" s="276">
        <v>80</v>
      </c>
      <c r="M37" s="276">
        <v>138</v>
      </c>
      <c r="N37" s="276">
        <v>208</v>
      </c>
      <c r="O37" s="276">
        <v>254</v>
      </c>
      <c r="P37" s="276">
        <v>349</v>
      </c>
      <c r="Q37" s="276">
        <v>416</v>
      </c>
      <c r="R37" s="276">
        <v>566</v>
      </c>
      <c r="S37" s="276">
        <v>630</v>
      </c>
      <c r="T37" s="276">
        <v>856</v>
      </c>
      <c r="U37" s="276">
        <v>1340</v>
      </c>
    </row>
    <row r="38" spans="1:21">
      <c r="A38" s="670" t="s">
        <v>1366</v>
      </c>
      <c r="B38" s="276">
        <v>23</v>
      </c>
      <c r="C38" s="276">
        <v>0</v>
      </c>
      <c r="D38" s="276">
        <v>0</v>
      </c>
      <c r="E38" s="276">
        <v>0</v>
      </c>
      <c r="F38" s="276">
        <v>1</v>
      </c>
      <c r="G38" s="276">
        <v>1</v>
      </c>
      <c r="H38" s="276">
        <v>0</v>
      </c>
      <c r="I38" s="276">
        <v>0</v>
      </c>
      <c r="J38" s="276">
        <v>1</v>
      </c>
      <c r="K38" s="276">
        <v>0</v>
      </c>
      <c r="L38" s="276">
        <v>2</v>
      </c>
      <c r="M38" s="276">
        <v>2</v>
      </c>
      <c r="N38" s="276">
        <v>3</v>
      </c>
      <c r="O38" s="276">
        <v>1</v>
      </c>
      <c r="P38" s="276">
        <v>3</v>
      </c>
      <c r="Q38" s="276">
        <v>2</v>
      </c>
      <c r="R38" s="276">
        <v>1</v>
      </c>
      <c r="S38" s="276">
        <v>3</v>
      </c>
      <c r="T38" s="276">
        <v>0</v>
      </c>
      <c r="U38" s="276">
        <v>3</v>
      </c>
    </row>
    <row r="39" spans="1:21">
      <c r="A39" s="670" t="s">
        <v>1365</v>
      </c>
      <c r="B39" s="276">
        <v>541</v>
      </c>
      <c r="C39" s="276">
        <v>8</v>
      </c>
      <c r="D39" s="276">
        <v>1</v>
      </c>
      <c r="E39" s="276">
        <v>2</v>
      </c>
      <c r="F39" s="276">
        <v>0</v>
      </c>
      <c r="G39" s="276">
        <v>5</v>
      </c>
      <c r="H39" s="276">
        <v>5</v>
      </c>
      <c r="I39" s="276">
        <v>3</v>
      </c>
      <c r="J39" s="276">
        <v>8</v>
      </c>
      <c r="K39" s="276">
        <v>3</v>
      </c>
      <c r="L39" s="276">
        <v>14</v>
      </c>
      <c r="M39" s="276">
        <v>14</v>
      </c>
      <c r="N39" s="276">
        <v>28</v>
      </c>
      <c r="O39" s="276">
        <v>24</v>
      </c>
      <c r="P39" s="276">
        <v>33</v>
      </c>
      <c r="Q39" s="276">
        <v>41</v>
      </c>
      <c r="R39" s="276">
        <v>63</v>
      </c>
      <c r="S39" s="276">
        <v>60</v>
      </c>
      <c r="T39" s="276">
        <v>80</v>
      </c>
      <c r="U39" s="276">
        <v>149</v>
      </c>
    </row>
    <row r="40" spans="1:21">
      <c r="A40" s="670" t="s">
        <v>1364</v>
      </c>
      <c r="B40" s="276">
        <v>479</v>
      </c>
      <c r="C40" s="276">
        <v>7</v>
      </c>
      <c r="D40" s="276">
        <v>2</v>
      </c>
      <c r="E40" s="276">
        <v>0</v>
      </c>
      <c r="F40" s="276">
        <v>1</v>
      </c>
      <c r="G40" s="276">
        <v>5</v>
      </c>
      <c r="H40" s="276">
        <v>5</v>
      </c>
      <c r="I40" s="276">
        <v>11</v>
      </c>
      <c r="J40" s="276">
        <v>3</v>
      </c>
      <c r="K40" s="276">
        <v>7</v>
      </c>
      <c r="L40" s="276">
        <v>11</v>
      </c>
      <c r="M40" s="276">
        <v>15</v>
      </c>
      <c r="N40" s="276">
        <v>20</v>
      </c>
      <c r="O40" s="276">
        <v>25</v>
      </c>
      <c r="P40" s="276">
        <v>31</v>
      </c>
      <c r="Q40" s="276">
        <v>43</v>
      </c>
      <c r="R40" s="276">
        <v>57</v>
      </c>
      <c r="S40" s="276">
        <v>67</v>
      </c>
      <c r="T40" s="276">
        <v>61</v>
      </c>
      <c r="U40" s="276">
        <v>108</v>
      </c>
    </row>
    <row r="41" spans="1:21">
      <c r="A41" s="670" t="s">
        <v>1363</v>
      </c>
      <c r="B41" s="276">
        <v>1263</v>
      </c>
      <c r="C41" s="276">
        <v>20</v>
      </c>
      <c r="D41" s="276">
        <v>4</v>
      </c>
      <c r="E41" s="276">
        <v>1</v>
      </c>
      <c r="F41" s="276">
        <v>4</v>
      </c>
      <c r="G41" s="276">
        <v>4</v>
      </c>
      <c r="H41" s="276">
        <v>10</v>
      </c>
      <c r="I41" s="276">
        <v>13</v>
      </c>
      <c r="J41" s="276">
        <v>10</v>
      </c>
      <c r="K41" s="276">
        <v>22</v>
      </c>
      <c r="L41" s="276">
        <v>15</v>
      </c>
      <c r="M41" s="276">
        <v>28</v>
      </c>
      <c r="N41" s="276">
        <v>50</v>
      </c>
      <c r="O41" s="276">
        <v>68</v>
      </c>
      <c r="P41" s="276">
        <v>74</v>
      </c>
      <c r="Q41" s="276">
        <v>105</v>
      </c>
      <c r="R41" s="276">
        <v>135</v>
      </c>
      <c r="S41" s="276">
        <v>148</v>
      </c>
      <c r="T41" s="276">
        <v>211</v>
      </c>
      <c r="U41" s="276">
        <v>341</v>
      </c>
    </row>
    <row r="42" spans="1:21">
      <c r="A42" s="670" t="s">
        <v>1362</v>
      </c>
      <c r="B42" s="276">
        <v>1042</v>
      </c>
      <c r="C42" s="276">
        <v>11</v>
      </c>
      <c r="D42" s="276">
        <v>6</v>
      </c>
      <c r="E42" s="276">
        <v>2</v>
      </c>
      <c r="F42" s="276">
        <v>4</v>
      </c>
      <c r="G42" s="276">
        <v>4</v>
      </c>
      <c r="H42" s="276">
        <v>4</v>
      </c>
      <c r="I42" s="276">
        <v>11</v>
      </c>
      <c r="J42" s="276">
        <v>12</v>
      </c>
      <c r="K42" s="276">
        <v>19</v>
      </c>
      <c r="L42" s="276">
        <v>16</v>
      </c>
      <c r="M42" s="276">
        <v>35</v>
      </c>
      <c r="N42" s="276">
        <v>50</v>
      </c>
      <c r="O42" s="276">
        <v>47</v>
      </c>
      <c r="P42" s="276">
        <v>59</v>
      </c>
      <c r="Q42" s="276">
        <v>101</v>
      </c>
      <c r="R42" s="276">
        <v>114</v>
      </c>
      <c r="S42" s="276">
        <v>132</v>
      </c>
      <c r="T42" s="276">
        <v>177</v>
      </c>
      <c r="U42" s="276">
        <v>238</v>
      </c>
    </row>
    <row r="43" spans="1:21">
      <c r="A43" s="670" t="s">
        <v>1361</v>
      </c>
      <c r="B43" s="276">
        <v>942</v>
      </c>
      <c r="C43" s="276">
        <v>15</v>
      </c>
      <c r="D43" s="276">
        <v>2</v>
      </c>
      <c r="E43" s="276">
        <v>2</v>
      </c>
      <c r="F43" s="276">
        <v>3</v>
      </c>
      <c r="G43" s="276">
        <v>5</v>
      </c>
      <c r="H43" s="276">
        <v>7</v>
      </c>
      <c r="I43" s="276">
        <v>9</v>
      </c>
      <c r="J43" s="276">
        <v>8</v>
      </c>
      <c r="K43" s="276">
        <v>12</v>
      </c>
      <c r="L43" s="276">
        <v>19</v>
      </c>
      <c r="M43" s="276">
        <v>27</v>
      </c>
      <c r="N43" s="276">
        <v>38</v>
      </c>
      <c r="O43" s="276">
        <v>50</v>
      </c>
      <c r="P43" s="276">
        <v>58</v>
      </c>
      <c r="Q43" s="276">
        <v>77</v>
      </c>
      <c r="R43" s="276">
        <v>92</v>
      </c>
      <c r="S43" s="276">
        <v>109</v>
      </c>
      <c r="T43" s="276">
        <v>150</v>
      </c>
      <c r="U43" s="276">
        <v>259</v>
      </c>
    </row>
    <row r="44" spans="1:21">
      <c r="A44" s="670" t="s">
        <v>1360</v>
      </c>
      <c r="B44" s="276">
        <v>2322</v>
      </c>
      <c r="C44" s="276">
        <v>28</v>
      </c>
      <c r="D44" s="276">
        <v>2</v>
      </c>
      <c r="E44" s="276">
        <v>3</v>
      </c>
      <c r="F44" s="276">
        <v>2</v>
      </c>
      <c r="G44" s="276">
        <v>11</v>
      </c>
      <c r="H44" s="276">
        <v>16</v>
      </c>
      <c r="I44" s="276">
        <v>11</v>
      </c>
      <c r="J44" s="276">
        <v>16</v>
      </c>
      <c r="K44" s="276">
        <v>20</v>
      </c>
      <c r="L44" s="276">
        <v>33</v>
      </c>
      <c r="M44" s="276">
        <v>44</v>
      </c>
      <c r="N44" s="276">
        <v>72</v>
      </c>
      <c r="O44" s="276">
        <v>97</v>
      </c>
      <c r="P44" s="276">
        <v>133</v>
      </c>
      <c r="Q44" s="276">
        <v>199</v>
      </c>
      <c r="R44" s="276">
        <v>224</v>
      </c>
      <c r="S44" s="276">
        <v>292</v>
      </c>
      <c r="T44" s="276">
        <v>393</v>
      </c>
      <c r="U44" s="276">
        <v>726</v>
      </c>
    </row>
    <row r="45" spans="1:2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</row>
    <row r="46" spans="1:21">
      <c r="A46" s="669" t="s">
        <v>1162</v>
      </c>
      <c r="B46" s="275">
        <v>37565</v>
      </c>
      <c r="C46" s="275">
        <v>667</v>
      </c>
      <c r="D46" s="275">
        <v>101</v>
      </c>
      <c r="E46" s="275">
        <v>67</v>
      </c>
      <c r="F46" s="275">
        <v>83</v>
      </c>
      <c r="G46" s="275">
        <v>203</v>
      </c>
      <c r="H46" s="275">
        <v>338</v>
      </c>
      <c r="I46" s="275">
        <v>362</v>
      </c>
      <c r="J46" s="275">
        <v>443</v>
      </c>
      <c r="K46" s="275">
        <v>522</v>
      </c>
      <c r="L46" s="275">
        <v>779</v>
      </c>
      <c r="M46" s="275">
        <v>1101</v>
      </c>
      <c r="N46" s="275">
        <v>1673</v>
      </c>
      <c r="O46" s="275">
        <v>2033</v>
      </c>
      <c r="P46" s="275">
        <v>2553</v>
      </c>
      <c r="Q46" s="275">
        <v>3363</v>
      </c>
      <c r="R46" s="275">
        <v>3929</v>
      </c>
      <c r="S46" s="275">
        <v>4220</v>
      </c>
      <c r="T46" s="275">
        <v>5397</v>
      </c>
      <c r="U46" s="275">
        <v>9731</v>
      </c>
    </row>
    <row r="47" spans="1:21">
      <c r="A47" s="670" t="s">
        <v>1359</v>
      </c>
      <c r="B47" s="276">
        <v>29546</v>
      </c>
      <c r="C47" s="276">
        <v>506</v>
      </c>
      <c r="D47" s="276">
        <v>73</v>
      </c>
      <c r="E47" s="276">
        <v>49</v>
      </c>
      <c r="F47" s="276">
        <v>50</v>
      </c>
      <c r="G47" s="276">
        <v>148</v>
      </c>
      <c r="H47" s="276">
        <v>233</v>
      </c>
      <c r="I47" s="276">
        <v>278</v>
      </c>
      <c r="J47" s="276">
        <v>336</v>
      </c>
      <c r="K47" s="276">
        <v>378</v>
      </c>
      <c r="L47" s="276">
        <v>558</v>
      </c>
      <c r="M47" s="276">
        <v>831</v>
      </c>
      <c r="N47" s="276">
        <v>1260</v>
      </c>
      <c r="O47" s="276">
        <v>1503</v>
      </c>
      <c r="P47" s="276">
        <v>1979</v>
      </c>
      <c r="Q47" s="276">
        <v>2607</v>
      </c>
      <c r="R47" s="276">
        <v>3073</v>
      </c>
      <c r="S47" s="276">
        <v>3308</v>
      </c>
      <c r="T47" s="276">
        <v>4300</v>
      </c>
      <c r="U47" s="276">
        <v>8076</v>
      </c>
    </row>
    <row r="48" spans="1:21">
      <c r="A48" s="670" t="s">
        <v>1358</v>
      </c>
      <c r="B48" s="276">
        <v>2457</v>
      </c>
      <c r="C48" s="276">
        <v>46</v>
      </c>
      <c r="D48" s="276">
        <v>8</v>
      </c>
      <c r="E48" s="276">
        <v>6</v>
      </c>
      <c r="F48" s="276">
        <v>10</v>
      </c>
      <c r="G48" s="276">
        <v>16</v>
      </c>
      <c r="H48" s="276">
        <v>33</v>
      </c>
      <c r="I48" s="276">
        <v>28</v>
      </c>
      <c r="J48" s="276">
        <v>34</v>
      </c>
      <c r="K48" s="276">
        <v>47</v>
      </c>
      <c r="L48" s="276">
        <v>72</v>
      </c>
      <c r="M48" s="276">
        <v>87</v>
      </c>
      <c r="N48" s="276">
        <v>137</v>
      </c>
      <c r="O48" s="276">
        <v>161</v>
      </c>
      <c r="P48" s="276">
        <v>196</v>
      </c>
      <c r="Q48" s="276">
        <v>249</v>
      </c>
      <c r="R48" s="276">
        <v>273</v>
      </c>
      <c r="S48" s="276">
        <v>269</v>
      </c>
      <c r="T48" s="276">
        <v>316</v>
      </c>
      <c r="U48" s="276">
        <v>469</v>
      </c>
    </row>
    <row r="49" spans="1:21">
      <c r="A49" s="670" t="s">
        <v>1357</v>
      </c>
      <c r="B49" s="276">
        <v>804</v>
      </c>
      <c r="C49" s="276">
        <v>27</v>
      </c>
      <c r="D49" s="276">
        <v>4</v>
      </c>
      <c r="E49" s="276">
        <v>3</v>
      </c>
      <c r="F49" s="276">
        <v>6</v>
      </c>
      <c r="G49" s="276">
        <v>9</v>
      </c>
      <c r="H49" s="276">
        <v>18</v>
      </c>
      <c r="I49" s="276">
        <v>14</v>
      </c>
      <c r="J49" s="276">
        <v>20</v>
      </c>
      <c r="K49" s="276">
        <v>18</v>
      </c>
      <c r="L49" s="276">
        <v>21</v>
      </c>
      <c r="M49" s="276">
        <v>32</v>
      </c>
      <c r="N49" s="276">
        <v>33</v>
      </c>
      <c r="O49" s="276">
        <v>53</v>
      </c>
      <c r="P49" s="276">
        <v>51</v>
      </c>
      <c r="Q49" s="276">
        <v>67</v>
      </c>
      <c r="R49" s="276">
        <v>102</v>
      </c>
      <c r="S49" s="276">
        <v>83</v>
      </c>
      <c r="T49" s="276">
        <v>114</v>
      </c>
      <c r="U49" s="276">
        <v>129</v>
      </c>
    </row>
    <row r="50" spans="1:21">
      <c r="A50" s="670" t="s">
        <v>1356</v>
      </c>
      <c r="B50" s="276">
        <v>2347</v>
      </c>
      <c r="C50" s="276">
        <v>53</v>
      </c>
      <c r="D50" s="276">
        <v>10</v>
      </c>
      <c r="E50" s="276">
        <v>4</v>
      </c>
      <c r="F50" s="276">
        <v>8</v>
      </c>
      <c r="G50" s="276">
        <v>20</v>
      </c>
      <c r="H50" s="276">
        <v>34</v>
      </c>
      <c r="I50" s="276">
        <v>24</v>
      </c>
      <c r="J50" s="276">
        <v>35</v>
      </c>
      <c r="K50" s="276">
        <v>34</v>
      </c>
      <c r="L50" s="276">
        <v>75</v>
      </c>
      <c r="M50" s="276">
        <v>65</v>
      </c>
      <c r="N50" s="276">
        <v>118</v>
      </c>
      <c r="O50" s="276">
        <v>148</v>
      </c>
      <c r="P50" s="276">
        <v>180</v>
      </c>
      <c r="Q50" s="276">
        <v>224</v>
      </c>
      <c r="R50" s="276">
        <v>242</v>
      </c>
      <c r="S50" s="276">
        <v>260</v>
      </c>
      <c r="T50" s="276">
        <v>337</v>
      </c>
      <c r="U50" s="276">
        <v>476</v>
      </c>
    </row>
    <row r="51" spans="1:21">
      <c r="A51" s="670" t="s">
        <v>1355</v>
      </c>
      <c r="B51" s="276">
        <v>1007</v>
      </c>
      <c r="C51" s="276">
        <v>9</v>
      </c>
      <c r="D51" s="276">
        <v>2</v>
      </c>
      <c r="E51" s="276">
        <v>0</v>
      </c>
      <c r="F51" s="276">
        <v>4</v>
      </c>
      <c r="G51" s="276">
        <v>6</v>
      </c>
      <c r="H51" s="276">
        <v>9</v>
      </c>
      <c r="I51" s="276">
        <v>11</v>
      </c>
      <c r="J51" s="276">
        <v>8</v>
      </c>
      <c r="K51" s="276">
        <v>12</v>
      </c>
      <c r="L51" s="276">
        <v>21</v>
      </c>
      <c r="M51" s="276">
        <v>35</v>
      </c>
      <c r="N51" s="276">
        <v>44</v>
      </c>
      <c r="O51" s="276">
        <v>62</v>
      </c>
      <c r="P51" s="276">
        <v>58</v>
      </c>
      <c r="Q51" s="276">
        <v>80</v>
      </c>
      <c r="R51" s="276">
        <v>96</v>
      </c>
      <c r="S51" s="276">
        <v>135</v>
      </c>
      <c r="T51" s="276">
        <v>149</v>
      </c>
      <c r="U51" s="276">
        <v>266</v>
      </c>
    </row>
    <row r="52" spans="1:21">
      <c r="A52" s="670" t="s">
        <v>1354</v>
      </c>
      <c r="B52" s="276">
        <v>1404</v>
      </c>
      <c r="C52" s="276">
        <v>26</v>
      </c>
      <c r="D52" s="276">
        <v>4</v>
      </c>
      <c r="E52" s="276">
        <v>5</v>
      </c>
      <c r="F52" s="276">
        <v>5</v>
      </c>
      <c r="G52" s="276">
        <v>4</v>
      </c>
      <c r="H52" s="276">
        <v>11</v>
      </c>
      <c r="I52" s="276">
        <v>7</v>
      </c>
      <c r="J52" s="276">
        <v>10</v>
      </c>
      <c r="K52" s="276">
        <v>33</v>
      </c>
      <c r="L52" s="276">
        <v>32</v>
      </c>
      <c r="M52" s="276">
        <v>51</v>
      </c>
      <c r="N52" s="276">
        <v>81</v>
      </c>
      <c r="O52" s="276">
        <v>106</v>
      </c>
      <c r="P52" s="276">
        <v>89</v>
      </c>
      <c r="Q52" s="276">
        <v>136</v>
      </c>
      <c r="R52" s="276">
        <v>143</v>
      </c>
      <c r="S52" s="276">
        <v>165</v>
      </c>
      <c r="T52" s="276">
        <v>181</v>
      </c>
      <c r="U52" s="276">
        <v>315</v>
      </c>
    </row>
    <row r="53" spans="1:21">
      <c r="A53" s="407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</row>
    <row r="54" spans="1:21">
      <c r="A54" s="669" t="s">
        <v>1103</v>
      </c>
      <c r="B54" s="275">
        <v>5162</v>
      </c>
      <c r="C54" s="275">
        <v>74</v>
      </c>
      <c r="D54" s="275">
        <v>9</v>
      </c>
      <c r="E54" s="275">
        <v>6</v>
      </c>
      <c r="F54" s="275">
        <v>11</v>
      </c>
      <c r="G54" s="275">
        <v>44</v>
      </c>
      <c r="H54" s="275">
        <v>44</v>
      </c>
      <c r="I54" s="275">
        <v>53</v>
      </c>
      <c r="J54" s="275">
        <v>62</v>
      </c>
      <c r="K54" s="275">
        <v>76</v>
      </c>
      <c r="L54" s="275">
        <v>87</v>
      </c>
      <c r="M54" s="275">
        <v>176</v>
      </c>
      <c r="N54" s="275">
        <v>236</v>
      </c>
      <c r="O54" s="275">
        <v>289</v>
      </c>
      <c r="P54" s="275">
        <v>381</v>
      </c>
      <c r="Q54" s="275">
        <v>449</v>
      </c>
      <c r="R54" s="275">
        <v>526</v>
      </c>
      <c r="S54" s="275">
        <v>642</v>
      </c>
      <c r="T54" s="275">
        <v>751</v>
      </c>
      <c r="U54" s="275">
        <v>1246</v>
      </c>
    </row>
    <row r="55" spans="1:21">
      <c r="A55" s="670" t="s">
        <v>1353</v>
      </c>
      <c r="B55" s="276">
        <v>3468</v>
      </c>
      <c r="C55" s="276">
        <v>53</v>
      </c>
      <c r="D55" s="276">
        <v>7</v>
      </c>
      <c r="E55" s="276">
        <v>3</v>
      </c>
      <c r="F55" s="276">
        <v>7</v>
      </c>
      <c r="G55" s="276">
        <v>37</v>
      </c>
      <c r="H55" s="276">
        <v>34</v>
      </c>
      <c r="I55" s="276">
        <v>38</v>
      </c>
      <c r="J55" s="276">
        <v>46</v>
      </c>
      <c r="K55" s="276">
        <v>53</v>
      </c>
      <c r="L55" s="276">
        <v>62</v>
      </c>
      <c r="M55" s="276">
        <v>108</v>
      </c>
      <c r="N55" s="276">
        <v>154</v>
      </c>
      <c r="O55" s="276">
        <v>205</v>
      </c>
      <c r="P55" s="276">
        <v>266</v>
      </c>
      <c r="Q55" s="276">
        <v>322</v>
      </c>
      <c r="R55" s="276">
        <v>347</v>
      </c>
      <c r="S55" s="276">
        <v>414</v>
      </c>
      <c r="T55" s="276">
        <v>495</v>
      </c>
      <c r="U55" s="276">
        <v>817</v>
      </c>
    </row>
    <row r="56" spans="1:21">
      <c r="A56" s="670" t="s">
        <v>1352</v>
      </c>
      <c r="B56" s="276">
        <v>287</v>
      </c>
      <c r="C56" s="276">
        <v>2</v>
      </c>
      <c r="D56" s="276">
        <v>0</v>
      </c>
      <c r="E56" s="276">
        <v>0</v>
      </c>
      <c r="F56" s="276">
        <v>1</v>
      </c>
      <c r="G56" s="276">
        <v>1</v>
      </c>
      <c r="H56" s="276">
        <v>2</v>
      </c>
      <c r="I56" s="276">
        <v>2</v>
      </c>
      <c r="J56" s="276">
        <v>1</v>
      </c>
      <c r="K56" s="276">
        <v>3</v>
      </c>
      <c r="L56" s="276">
        <v>3</v>
      </c>
      <c r="M56" s="276">
        <v>8</v>
      </c>
      <c r="N56" s="276">
        <v>14</v>
      </c>
      <c r="O56" s="276">
        <v>15</v>
      </c>
      <c r="P56" s="276">
        <v>19</v>
      </c>
      <c r="Q56" s="276">
        <v>20</v>
      </c>
      <c r="R56" s="276">
        <v>35</v>
      </c>
      <c r="S56" s="276">
        <v>42</v>
      </c>
      <c r="T56" s="276">
        <v>51</v>
      </c>
      <c r="U56" s="276">
        <v>68</v>
      </c>
    </row>
    <row r="57" spans="1:21">
      <c r="A57" s="670" t="s">
        <v>1351</v>
      </c>
      <c r="B57" s="276">
        <v>1407</v>
      </c>
      <c r="C57" s="276">
        <v>19</v>
      </c>
      <c r="D57" s="276">
        <v>2</v>
      </c>
      <c r="E57" s="276">
        <v>3</v>
      </c>
      <c r="F57" s="276">
        <v>3</v>
      </c>
      <c r="G57" s="276">
        <v>6</v>
      </c>
      <c r="H57" s="276">
        <v>8</v>
      </c>
      <c r="I57" s="276">
        <v>13</v>
      </c>
      <c r="J57" s="276">
        <v>15</v>
      </c>
      <c r="K57" s="276">
        <v>20</v>
      </c>
      <c r="L57" s="276">
        <v>22</v>
      </c>
      <c r="M57" s="276">
        <v>60</v>
      </c>
      <c r="N57" s="276">
        <v>68</v>
      </c>
      <c r="O57" s="276">
        <v>69</v>
      </c>
      <c r="P57" s="276">
        <v>96</v>
      </c>
      <c r="Q57" s="276">
        <v>107</v>
      </c>
      <c r="R57" s="276">
        <v>144</v>
      </c>
      <c r="S57" s="276">
        <v>186</v>
      </c>
      <c r="T57" s="276">
        <v>205</v>
      </c>
      <c r="U57" s="276">
        <v>361</v>
      </c>
    </row>
    <row r="58" spans="1:21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</row>
    <row r="59" spans="1:21">
      <c r="A59" s="669" t="s">
        <v>1066</v>
      </c>
      <c r="B59" s="275">
        <v>6383</v>
      </c>
      <c r="C59" s="275">
        <v>83</v>
      </c>
      <c r="D59" s="275">
        <v>23</v>
      </c>
      <c r="E59" s="275">
        <v>5</v>
      </c>
      <c r="F59" s="275">
        <v>13</v>
      </c>
      <c r="G59" s="275">
        <v>46</v>
      </c>
      <c r="H59" s="275">
        <v>48</v>
      </c>
      <c r="I59" s="275">
        <v>52</v>
      </c>
      <c r="J59" s="275">
        <v>55</v>
      </c>
      <c r="K59" s="275">
        <v>96</v>
      </c>
      <c r="L59" s="275">
        <v>136</v>
      </c>
      <c r="M59" s="275">
        <v>190</v>
      </c>
      <c r="N59" s="275">
        <v>259</v>
      </c>
      <c r="O59" s="275">
        <v>358</v>
      </c>
      <c r="P59" s="275">
        <v>446</v>
      </c>
      <c r="Q59" s="275">
        <v>590</v>
      </c>
      <c r="R59" s="275">
        <v>748</v>
      </c>
      <c r="S59" s="275">
        <v>788</v>
      </c>
      <c r="T59" s="275">
        <v>907</v>
      </c>
      <c r="U59" s="275">
        <v>1540</v>
      </c>
    </row>
    <row r="60" spans="1:21">
      <c r="A60" s="670" t="s">
        <v>1350</v>
      </c>
      <c r="B60" s="276">
        <v>2293</v>
      </c>
      <c r="C60" s="276">
        <v>38</v>
      </c>
      <c r="D60" s="276">
        <v>12</v>
      </c>
      <c r="E60" s="276">
        <v>2</v>
      </c>
      <c r="F60" s="276">
        <v>5</v>
      </c>
      <c r="G60" s="276">
        <v>17</v>
      </c>
      <c r="H60" s="276">
        <v>20</v>
      </c>
      <c r="I60" s="276">
        <v>20</v>
      </c>
      <c r="J60" s="276">
        <v>17</v>
      </c>
      <c r="K60" s="276">
        <v>31</v>
      </c>
      <c r="L60" s="276">
        <v>52</v>
      </c>
      <c r="M60" s="276">
        <v>60</v>
      </c>
      <c r="N60" s="276">
        <v>81</v>
      </c>
      <c r="O60" s="276">
        <v>121</v>
      </c>
      <c r="P60" s="276">
        <v>178</v>
      </c>
      <c r="Q60" s="276">
        <v>190</v>
      </c>
      <c r="R60" s="276">
        <v>258</v>
      </c>
      <c r="S60" s="276">
        <v>301</v>
      </c>
      <c r="T60" s="276">
        <v>358</v>
      </c>
      <c r="U60" s="276">
        <v>532</v>
      </c>
    </row>
    <row r="61" spans="1:21">
      <c r="A61" s="670" t="s">
        <v>1349</v>
      </c>
      <c r="B61" s="276">
        <v>461</v>
      </c>
      <c r="C61" s="276">
        <v>5</v>
      </c>
      <c r="D61" s="276">
        <v>0</v>
      </c>
      <c r="E61" s="276">
        <v>0</v>
      </c>
      <c r="F61" s="276">
        <v>0</v>
      </c>
      <c r="G61" s="276">
        <v>4</v>
      </c>
      <c r="H61" s="276">
        <v>4</v>
      </c>
      <c r="I61" s="276">
        <v>3</v>
      </c>
      <c r="J61" s="276">
        <v>4</v>
      </c>
      <c r="K61" s="276">
        <v>9</v>
      </c>
      <c r="L61" s="276">
        <v>6</v>
      </c>
      <c r="M61" s="276">
        <v>14</v>
      </c>
      <c r="N61" s="276">
        <v>18</v>
      </c>
      <c r="O61" s="276">
        <v>25</v>
      </c>
      <c r="P61" s="276">
        <v>32</v>
      </c>
      <c r="Q61" s="276">
        <v>48</v>
      </c>
      <c r="R61" s="276">
        <v>51</v>
      </c>
      <c r="S61" s="276">
        <v>45</v>
      </c>
      <c r="T61" s="276">
        <v>57</v>
      </c>
      <c r="U61" s="276">
        <v>136</v>
      </c>
    </row>
    <row r="62" spans="1:21">
      <c r="A62" s="670" t="s">
        <v>1348</v>
      </c>
      <c r="B62" s="276">
        <v>1713</v>
      </c>
      <c r="C62" s="276">
        <v>19</v>
      </c>
      <c r="D62" s="276">
        <v>7</v>
      </c>
      <c r="E62" s="276">
        <v>0</v>
      </c>
      <c r="F62" s="276">
        <v>1</v>
      </c>
      <c r="G62" s="276">
        <v>8</v>
      </c>
      <c r="H62" s="276">
        <v>12</v>
      </c>
      <c r="I62" s="276">
        <v>18</v>
      </c>
      <c r="J62" s="276">
        <v>15</v>
      </c>
      <c r="K62" s="276">
        <v>27</v>
      </c>
      <c r="L62" s="276">
        <v>44</v>
      </c>
      <c r="M62" s="276">
        <v>64</v>
      </c>
      <c r="N62" s="276">
        <v>78</v>
      </c>
      <c r="O62" s="276">
        <v>96</v>
      </c>
      <c r="P62" s="276">
        <v>104</v>
      </c>
      <c r="Q62" s="276">
        <v>171</v>
      </c>
      <c r="R62" s="276">
        <v>210</v>
      </c>
      <c r="S62" s="276">
        <v>220</v>
      </c>
      <c r="T62" s="276">
        <v>222</v>
      </c>
      <c r="U62" s="276">
        <v>397</v>
      </c>
    </row>
    <row r="63" spans="1:21">
      <c r="A63" s="670" t="s">
        <v>1347</v>
      </c>
      <c r="B63" s="276">
        <v>1916</v>
      </c>
      <c r="C63" s="276">
        <v>21</v>
      </c>
      <c r="D63" s="276">
        <v>4</v>
      </c>
      <c r="E63" s="276">
        <v>3</v>
      </c>
      <c r="F63" s="276">
        <v>7</v>
      </c>
      <c r="G63" s="276">
        <v>17</v>
      </c>
      <c r="H63" s="276">
        <v>12</v>
      </c>
      <c r="I63" s="276">
        <v>11</v>
      </c>
      <c r="J63" s="276">
        <v>19</v>
      </c>
      <c r="K63" s="276">
        <v>29</v>
      </c>
      <c r="L63" s="276">
        <v>34</v>
      </c>
      <c r="M63" s="276">
        <v>52</v>
      </c>
      <c r="N63" s="276">
        <v>82</v>
      </c>
      <c r="O63" s="276">
        <v>116</v>
      </c>
      <c r="P63" s="276">
        <v>132</v>
      </c>
      <c r="Q63" s="276">
        <v>181</v>
      </c>
      <c r="R63" s="276">
        <v>229</v>
      </c>
      <c r="S63" s="276">
        <v>222</v>
      </c>
      <c r="T63" s="276">
        <v>270</v>
      </c>
      <c r="U63" s="276">
        <v>475</v>
      </c>
    </row>
    <row r="64" spans="1:21">
      <c r="A64" s="407"/>
      <c r="B64" s="407"/>
      <c r="C64" s="407"/>
      <c r="D64" s="407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</row>
    <row r="65" spans="1:21">
      <c r="A65" s="669" t="s">
        <v>1032</v>
      </c>
      <c r="B65" s="275">
        <v>12453</v>
      </c>
      <c r="C65" s="275">
        <v>206</v>
      </c>
      <c r="D65" s="275">
        <v>37</v>
      </c>
      <c r="E65" s="275">
        <v>17</v>
      </c>
      <c r="F65" s="275">
        <v>38</v>
      </c>
      <c r="G65" s="275">
        <v>86</v>
      </c>
      <c r="H65" s="275">
        <v>112</v>
      </c>
      <c r="I65" s="275">
        <v>119</v>
      </c>
      <c r="J65" s="275">
        <v>130</v>
      </c>
      <c r="K65" s="275">
        <v>146</v>
      </c>
      <c r="L65" s="275">
        <v>259</v>
      </c>
      <c r="M65" s="275">
        <v>438</v>
      </c>
      <c r="N65" s="275">
        <v>586</v>
      </c>
      <c r="O65" s="275">
        <v>706</v>
      </c>
      <c r="P65" s="275">
        <v>919</v>
      </c>
      <c r="Q65" s="275">
        <v>1146</v>
      </c>
      <c r="R65" s="275">
        <v>1380</v>
      </c>
      <c r="S65" s="275">
        <v>1561</v>
      </c>
      <c r="T65" s="275">
        <v>1762</v>
      </c>
      <c r="U65" s="275">
        <v>2805</v>
      </c>
    </row>
    <row r="66" spans="1:21">
      <c r="A66" s="670" t="s">
        <v>1346</v>
      </c>
      <c r="B66" s="276">
        <v>5832</v>
      </c>
      <c r="C66" s="276">
        <v>108</v>
      </c>
      <c r="D66" s="276">
        <v>17</v>
      </c>
      <c r="E66" s="276">
        <v>7</v>
      </c>
      <c r="F66" s="276">
        <v>15</v>
      </c>
      <c r="G66" s="276">
        <v>34</v>
      </c>
      <c r="H66" s="276">
        <v>52</v>
      </c>
      <c r="I66" s="276">
        <v>56</v>
      </c>
      <c r="J66" s="276">
        <v>65</v>
      </c>
      <c r="K66" s="276">
        <v>61</v>
      </c>
      <c r="L66" s="276">
        <v>110</v>
      </c>
      <c r="M66" s="276">
        <v>187</v>
      </c>
      <c r="N66" s="276">
        <v>287</v>
      </c>
      <c r="O66" s="276">
        <v>336</v>
      </c>
      <c r="P66" s="276">
        <v>460</v>
      </c>
      <c r="Q66" s="276">
        <v>546</v>
      </c>
      <c r="R66" s="276">
        <v>642</v>
      </c>
      <c r="S66" s="276">
        <v>733</v>
      </c>
      <c r="T66" s="276">
        <v>848</v>
      </c>
      <c r="U66" s="276">
        <v>1268</v>
      </c>
    </row>
    <row r="67" spans="1:21">
      <c r="A67" s="670" t="s">
        <v>1345</v>
      </c>
      <c r="B67" s="276">
        <v>1026</v>
      </c>
      <c r="C67" s="276">
        <v>15</v>
      </c>
      <c r="D67" s="276">
        <v>8</v>
      </c>
      <c r="E67" s="276">
        <v>0</v>
      </c>
      <c r="F67" s="276">
        <v>5</v>
      </c>
      <c r="G67" s="276">
        <v>15</v>
      </c>
      <c r="H67" s="276">
        <v>15</v>
      </c>
      <c r="I67" s="276">
        <v>14</v>
      </c>
      <c r="J67" s="276">
        <v>18</v>
      </c>
      <c r="K67" s="276">
        <v>10</v>
      </c>
      <c r="L67" s="276">
        <v>32</v>
      </c>
      <c r="M67" s="276">
        <v>43</v>
      </c>
      <c r="N67" s="276">
        <v>43</v>
      </c>
      <c r="O67" s="276">
        <v>60</v>
      </c>
      <c r="P67" s="276">
        <v>78</v>
      </c>
      <c r="Q67" s="276">
        <v>81</v>
      </c>
      <c r="R67" s="276">
        <v>117</v>
      </c>
      <c r="S67" s="276">
        <v>104</v>
      </c>
      <c r="T67" s="276">
        <v>136</v>
      </c>
      <c r="U67" s="276">
        <v>232</v>
      </c>
    </row>
    <row r="68" spans="1:21">
      <c r="A68" s="670" t="s">
        <v>1344</v>
      </c>
      <c r="B68" s="276">
        <v>2398</v>
      </c>
      <c r="C68" s="276">
        <v>40</v>
      </c>
      <c r="D68" s="276">
        <v>7</v>
      </c>
      <c r="E68" s="276">
        <v>3</v>
      </c>
      <c r="F68" s="276">
        <v>8</v>
      </c>
      <c r="G68" s="276">
        <v>16</v>
      </c>
      <c r="H68" s="276">
        <v>23</v>
      </c>
      <c r="I68" s="276">
        <v>21</v>
      </c>
      <c r="J68" s="276">
        <v>23</v>
      </c>
      <c r="K68" s="276">
        <v>34</v>
      </c>
      <c r="L68" s="276">
        <v>58</v>
      </c>
      <c r="M68" s="276">
        <v>100</v>
      </c>
      <c r="N68" s="276">
        <v>99</v>
      </c>
      <c r="O68" s="276">
        <v>137</v>
      </c>
      <c r="P68" s="276">
        <v>150</v>
      </c>
      <c r="Q68" s="276">
        <v>221</v>
      </c>
      <c r="R68" s="276">
        <v>275</v>
      </c>
      <c r="S68" s="276">
        <v>304</v>
      </c>
      <c r="T68" s="276">
        <v>353</v>
      </c>
      <c r="U68" s="276">
        <v>526</v>
      </c>
    </row>
    <row r="69" spans="1:21">
      <c r="A69" s="670" t="s">
        <v>1343</v>
      </c>
      <c r="B69" s="276">
        <v>3197</v>
      </c>
      <c r="C69" s="276">
        <v>43</v>
      </c>
      <c r="D69" s="276">
        <v>5</v>
      </c>
      <c r="E69" s="276">
        <v>7</v>
      </c>
      <c r="F69" s="276">
        <v>10</v>
      </c>
      <c r="G69" s="276">
        <v>21</v>
      </c>
      <c r="H69" s="276">
        <v>22</v>
      </c>
      <c r="I69" s="276">
        <v>28</v>
      </c>
      <c r="J69" s="276">
        <v>24</v>
      </c>
      <c r="K69" s="276">
        <v>41</v>
      </c>
      <c r="L69" s="276">
        <v>59</v>
      </c>
      <c r="M69" s="276">
        <v>108</v>
      </c>
      <c r="N69" s="276">
        <v>157</v>
      </c>
      <c r="O69" s="276">
        <v>173</v>
      </c>
      <c r="P69" s="276">
        <v>231</v>
      </c>
      <c r="Q69" s="276">
        <v>298</v>
      </c>
      <c r="R69" s="276">
        <v>346</v>
      </c>
      <c r="S69" s="276">
        <v>420</v>
      </c>
      <c r="T69" s="276">
        <v>425</v>
      </c>
      <c r="U69" s="276">
        <v>779</v>
      </c>
    </row>
    <row r="70" spans="1:21">
      <c r="A70" s="407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</row>
    <row r="71" spans="1:21">
      <c r="A71" s="669" t="s">
        <v>973</v>
      </c>
      <c r="B71" s="275">
        <v>6234</v>
      </c>
      <c r="C71" s="275">
        <v>88</v>
      </c>
      <c r="D71" s="275">
        <v>15</v>
      </c>
      <c r="E71" s="275">
        <v>13</v>
      </c>
      <c r="F71" s="275">
        <v>16</v>
      </c>
      <c r="G71" s="275">
        <v>43</v>
      </c>
      <c r="H71" s="275">
        <v>68</v>
      </c>
      <c r="I71" s="275">
        <v>54</v>
      </c>
      <c r="J71" s="275">
        <v>66</v>
      </c>
      <c r="K71" s="275">
        <v>97</v>
      </c>
      <c r="L71" s="275">
        <v>136</v>
      </c>
      <c r="M71" s="275">
        <v>210</v>
      </c>
      <c r="N71" s="275">
        <v>257</v>
      </c>
      <c r="O71" s="275">
        <v>325</v>
      </c>
      <c r="P71" s="275">
        <v>419</v>
      </c>
      <c r="Q71" s="275">
        <v>505</v>
      </c>
      <c r="R71" s="275">
        <v>642</v>
      </c>
      <c r="S71" s="275">
        <v>809</v>
      </c>
      <c r="T71" s="275">
        <v>903</v>
      </c>
      <c r="U71" s="275">
        <v>1568</v>
      </c>
    </row>
    <row r="72" spans="1:21">
      <c r="A72" s="670" t="s">
        <v>1342</v>
      </c>
      <c r="B72" s="276">
        <v>4654</v>
      </c>
      <c r="C72" s="276">
        <v>70</v>
      </c>
      <c r="D72" s="276">
        <v>12</v>
      </c>
      <c r="E72" s="276">
        <v>12</v>
      </c>
      <c r="F72" s="276">
        <v>8</v>
      </c>
      <c r="G72" s="276">
        <v>33</v>
      </c>
      <c r="H72" s="276">
        <v>48</v>
      </c>
      <c r="I72" s="276">
        <v>45</v>
      </c>
      <c r="J72" s="276">
        <v>53</v>
      </c>
      <c r="K72" s="276">
        <v>68</v>
      </c>
      <c r="L72" s="276">
        <v>107</v>
      </c>
      <c r="M72" s="276">
        <v>165</v>
      </c>
      <c r="N72" s="276">
        <v>195</v>
      </c>
      <c r="O72" s="276">
        <v>245</v>
      </c>
      <c r="P72" s="276">
        <v>308</v>
      </c>
      <c r="Q72" s="276">
        <v>389</v>
      </c>
      <c r="R72" s="276">
        <v>475</v>
      </c>
      <c r="S72" s="276">
        <v>583</v>
      </c>
      <c r="T72" s="276">
        <v>661</v>
      </c>
      <c r="U72" s="276">
        <v>1177</v>
      </c>
    </row>
    <row r="73" spans="1:21">
      <c r="A73" s="670" t="s">
        <v>1341</v>
      </c>
      <c r="B73" s="276">
        <v>1580</v>
      </c>
      <c r="C73" s="276">
        <v>18</v>
      </c>
      <c r="D73" s="276">
        <v>3</v>
      </c>
      <c r="E73" s="276">
        <v>1</v>
      </c>
      <c r="F73" s="276">
        <v>8</v>
      </c>
      <c r="G73" s="276">
        <v>10</v>
      </c>
      <c r="H73" s="276">
        <v>20</v>
      </c>
      <c r="I73" s="276">
        <v>9</v>
      </c>
      <c r="J73" s="276">
        <v>13</v>
      </c>
      <c r="K73" s="276">
        <v>29</v>
      </c>
      <c r="L73" s="276">
        <v>29</v>
      </c>
      <c r="M73" s="276">
        <v>45</v>
      </c>
      <c r="N73" s="276">
        <v>62</v>
      </c>
      <c r="O73" s="276">
        <v>80</v>
      </c>
      <c r="P73" s="276">
        <v>111</v>
      </c>
      <c r="Q73" s="276">
        <v>116</v>
      </c>
      <c r="R73" s="276">
        <v>167</v>
      </c>
      <c r="S73" s="276">
        <v>226</v>
      </c>
      <c r="T73" s="276">
        <v>242</v>
      </c>
      <c r="U73" s="276">
        <v>391</v>
      </c>
    </row>
    <row r="74" spans="1:21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</row>
    <row r="75" spans="1:21">
      <c r="A75" s="669" t="s">
        <v>938</v>
      </c>
      <c r="B75" s="275">
        <v>2505</v>
      </c>
      <c r="C75" s="275">
        <v>43</v>
      </c>
      <c r="D75" s="275">
        <v>5</v>
      </c>
      <c r="E75" s="275">
        <v>3</v>
      </c>
      <c r="F75" s="275">
        <v>2</v>
      </c>
      <c r="G75" s="275">
        <v>17</v>
      </c>
      <c r="H75" s="275">
        <v>18</v>
      </c>
      <c r="I75" s="275">
        <v>29</v>
      </c>
      <c r="J75" s="275">
        <v>25</v>
      </c>
      <c r="K75" s="275">
        <v>35</v>
      </c>
      <c r="L75" s="275">
        <v>51</v>
      </c>
      <c r="M75" s="275">
        <v>85</v>
      </c>
      <c r="N75" s="275">
        <v>113</v>
      </c>
      <c r="O75" s="275">
        <v>122</v>
      </c>
      <c r="P75" s="275">
        <v>178</v>
      </c>
      <c r="Q75" s="275">
        <v>212</v>
      </c>
      <c r="R75" s="275">
        <v>262</v>
      </c>
      <c r="S75" s="275">
        <v>321</v>
      </c>
      <c r="T75" s="275">
        <v>377</v>
      </c>
      <c r="U75" s="275">
        <v>607</v>
      </c>
    </row>
    <row r="76" spans="1:21">
      <c r="A76" s="670" t="s">
        <v>1340</v>
      </c>
      <c r="B76" s="276">
        <v>1797</v>
      </c>
      <c r="C76" s="276">
        <v>31</v>
      </c>
      <c r="D76" s="276">
        <v>4</v>
      </c>
      <c r="E76" s="276">
        <v>2</v>
      </c>
      <c r="F76" s="276">
        <v>2</v>
      </c>
      <c r="G76" s="276">
        <v>15</v>
      </c>
      <c r="H76" s="276">
        <v>14</v>
      </c>
      <c r="I76" s="276">
        <v>24</v>
      </c>
      <c r="J76" s="276">
        <v>13</v>
      </c>
      <c r="K76" s="276">
        <v>22</v>
      </c>
      <c r="L76" s="276">
        <v>32</v>
      </c>
      <c r="M76" s="276">
        <v>63</v>
      </c>
      <c r="N76" s="276">
        <v>85</v>
      </c>
      <c r="O76" s="276">
        <v>95</v>
      </c>
      <c r="P76" s="276">
        <v>128</v>
      </c>
      <c r="Q76" s="276">
        <v>151</v>
      </c>
      <c r="R76" s="276">
        <v>184</v>
      </c>
      <c r="S76" s="276">
        <v>223</v>
      </c>
      <c r="T76" s="276">
        <v>271</v>
      </c>
      <c r="U76" s="276">
        <v>438</v>
      </c>
    </row>
    <row r="77" spans="1:21">
      <c r="A77" s="670" t="s">
        <v>1339</v>
      </c>
      <c r="B77" s="276">
        <v>708</v>
      </c>
      <c r="C77" s="276">
        <v>12</v>
      </c>
      <c r="D77" s="276">
        <v>1</v>
      </c>
      <c r="E77" s="276">
        <v>1</v>
      </c>
      <c r="F77" s="276">
        <v>0</v>
      </c>
      <c r="G77" s="276">
        <v>2</v>
      </c>
      <c r="H77" s="276">
        <v>4</v>
      </c>
      <c r="I77" s="276">
        <v>5</v>
      </c>
      <c r="J77" s="276">
        <v>12</v>
      </c>
      <c r="K77" s="276">
        <v>13</v>
      </c>
      <c r="L77" s="276">
        <v>19</v>
      </c>
      <c r="M77" s="276">
        <v>22</v>
      </c>
      <c r="N77" s="276">
        <v>28</v>
      </c>
      <c r="O77" s="276">
        <v>27</v>
      </c>
      <c r="P77" s="276">
        <v>50</v>
      </c>
      <c r="Q77" s="276">
        <v>61</v>
      </c>
      <c r="R77" s="276">
        <v>78</v>
      </c>
      <c r="S77" s="276">
        <v>98</v>
      </c>
      <c r="T77" s="276">
        <v>106</v>
      </c>
      <c r="U77" s="276">
        <v>169</v>
      </c>
    </row>
    <row r="78" spans="1:21">
      <c r="A78" s="407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</row>
    <row r="79" spans="1:21">
      <c r="A79" s="669" t="s">
        <v>924</v>
      </c>
      <c r="B79" s="275">
        <v>5136</v>
      </c>
      <c r="C79" s="275">
        <v>90</v>
      </c>
      <c r="D79" s="275">
        <v>20</v>
      </c>
      <c r="E79" s="275">
        <v>15</v>
      </c>
      <c r="F79" s="275">
        <v>6</v>
      </c>
      <c r="G79" s="275">
        <v>30</v>
      </c>
      <c r="H79" s="275">
        <v>58</v>
      </c>
      <c r="I79" s="275">
        <v>72</v>
      </c>
      <c r="J79" s="275">
        <v>55</v>
      </c>
      <c r="K79" s="275">
        <v>105</v>
      </c>
      <c r="L79" s="275">
        <v>139</v>
      </c>
      <c r="M79" s="275">
        <v>199</v>
      </c>
      <c r="N79" s="275">
        <v>259</v>
      </c>
      <c r="O79" s="275">
        <v>299</v>
      </c>
      <c r="P79" s="275">
        <v>361</v>
      </c>
      <c r="Q79" s="275">
        <v>439</v>
      </c>
      <c r="R79" s="275">
        <v>588</v>
      </c>
      <c r="S79" s="275">
        <v>618</v>
      </c>
      <c r="T79" s="275">
        <v>673</v>
      </c>
      <c r="U79" s="275">
        <v>1110</v>
      </c>
    </row>
    <row r="80" spans="1:21">
      <c r="A80" s="670" t="s">
        <v>1338</v>
      </c>
      <c r="B80" s="276">
        <v>2234</v>
      </c>
      <c r="C80" s="276">
        <v>43</v>
      </c>
      <c r="D80" s="276">
        <v>10</v>
      </c>
      <c r="E80" s="276">
        <v>9</v>
      </c>
      <c r="F80" s="276">
        <v>4</v>
      </c>
      <c r="G80" s="276">
        <v>15</v>
      </c>
      <c r="H80" s="276">
        <v>33</v>
      </c>
      <c r="I80" s="276">
        <v>30</v>
      </c>
      <c r="J80" s="276">
        <v>18</v>
      </c>
      <c r="K80" s="276">
        <v>33</v>
      </c>
      <c r="L80" s="276">
        <v>63</v>
      </c>
      <c r="M80" s="276">
        <v>84</v>
      </c>
      <c r="N80" s="276">
        <v>123</v>
      </c>
      <c r="O80" s="276">
        <v>144</v>
      </c>
      <c r="P80" s="276">
        <v>167</v>
      </c>
      <c r="Q80" s="276">
        <v>196</v>
      </c>
      <c r="R80" s="276">
        <v>250</v>
      </c>
      <c r="S80" s="276">
        <v>270</v>
      </c>
      <c r="T80" s="276">
        <v>276</v>
      </c>
      <c r="U80" s="276">
        <v>466</v>
      </c>
    </row>
    <row r="81" spans="1:21">
      <c r="A81" s="670" t="s">
        <v>1337</v>
      </c>
      <c r="B81" s="276">
        <v>1113</v>
      </c>
      <c r="C81" s="276">
        <v>15</v>
      </c>
      <c r="D81" s="276">
        <v>5</v>
      </c>
      <c r="E81" s="276">
        <v>4</v>
      </c>
      <c r="F81" s="276">
        <v>0</v>
      </c>
      <c r="G81" s="276">
        <v>4</v>
      </c>
      <c r="H81" s="276">
        <v>9</v>
      </c>
      <c r="I81" s="276">
        <v>20</v>
      </c>
      <c r="J81" s="276">
        <v>16</v>
      </c>
      <c r="K81" s="276">
        <v>29</v>
      </c>
      <c r="L81" s="276">
        <v>31</v>
      </c>
      <c r="M81" s="276">
        <v>44</v>
      </c>
      <c r="N81" s="276">
        <v>50</v>
      </c>
      <c r="O81" s="276">
        <v>50</v>
      </c>
      <c r="P81" s="276">
        <v>69</v>
      </c>
      <c r="Q81" s="276">
        <v>86</v>
      </c>
      <c r="R81" s="276">
        <v>116</v>
      </c>
      <c r="S81" s="276">
        <v>138</v>
      </c>
      <c r="T81" s="276">
        <v>148</v>
      </c>
      <c r="U81" s="276">
        <v>279</v>
      </c>
    </row>
    <row r="82" spans="1:21">
      <c r="A82" s="670" t="s">
        <v>1336</v>
      </c>
      <c r="B82" s="276">
        <v>1693</v>
      </c>
      <c r="C82" s="276">
        <v>31</v>
      </c>
      <c r="D82" s="276">
        <v>5</v>
      </c>
      <c r="E82" s="276">
        <v>2</v>
      </c>
      <c r="F82" s="276">
        <v>2</v>
      </c>
      <c r="G82" s="276">
        <v>11</v>
      </c>
      <c r="H82" s="276">
        <v>16</v>
      </c>
      <c r="I82" s="276">
        <v>22</v>
      </c>
      <c r="J82" s="276">
        <v>21</v>
      </c>
      <c r="K82" s="276">
        <v>42</v>
      </c>
      <c r="L82" s="276">
        <v>38</v>
      </c>
      <c r="M82" s="276">
        <v>66</v>
      </c>
      <c r="N82" s="276">
        <v>80</v>
      </c>
      <c r="O82" s="276">
        <v>97</v>
      </c>
      <c r="P82" s="276">
        <v>120</v>
      </c>
      <c r="Q82" s="276">
        <v>151</v>
      </c>
      <c r="R82" s="276">
        <v>212</v>
      </c>
      <c r="S82" s="276">
        <v>195</v>
      </c>
      <c r="T82" s="276">
        <v>239</v>
      </c>
      <c r="U82" s="276">
        <v>343</v>
      </c>
    </row>
    <row r="83" spans="1:21">
      <c r="A83" s="670" t="s">
        <v>1335</v>
      </c>
      <c r="B83" s="276">
        <v>96</v>
      </c>
      <c r="C83" s="276">
        <v>1</v>
      </c>
      <c r="D83" s="276">
        <v>0</v>
      </c>
      <c r="E83" s="276">
        <v>0</v>
      </c>
      <c r="F83" s="276">
        <v>0</v>
      </c>
      <c r="G83" s="276">
        <v>0</v>
      </c>
      <c r="H83" s="276">
        <v>0</v>
      </c>
      <c r="I83" s="276">
        <v>0</v>
      </c>
      <c r="J83" s="276">
        <v>0</v>
      </c>
      <c r="K83" s="276">
        <v>1</v>
      </c>
      <c r="L83" s="276">
        <v>7</v>
      </c>
      <c r="M83" s="276">
        <v>5</v>
      </c>
      <c r="N83" s="276">
        <v>6</v>
      </c>
      <c r="O83" s="276">
        <v>8</v>
      </c>
      <c r="P83" s="276">
        <v>5</v>
      </c>
      <c r="Q83" s="276">
        <v>6</v>
      </c>
      <c r="R83" s="276">
        <v>10</v>
      </c>
      <c r="S83" s="276">
        <v>15</v>
      </c>
      <c r="T83" s="276">
        <v>10</v>
      </c>
      <c r="U83" s="276">
        <v>22</v>
      </c>
    </row>
    <row r="84" spans="1:21">
      <c r="A84" s="407"/>
      <c r="B84" s="407"/>
      <c r="C84" s="407"/>
      <c r="D84" s="407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</row>
    <row r="85" spans="1:21">
      <c r="A85" s="669" t="s">
        <v>890</v>
      </c>
      <c r="B85" s="275">
        <v>493</v>
      </c>
      <c r="C85" s="275">
        <v>8</v>
      </c>
      <c r="D85" s="275">
        <v>2</v>
      </c>
      <c r="E85" s="275">
        <v>0</v>
      </c>
      <c r="F85" s="275">
        <v>1</v>
      </c>
      <c r="G85" s="275">
        <v>9</v>
      </c>
      <c r="H85" s="275">
        <v>10</v>
      </c>
      <c r="I85" s="275">
        <v>8</v>
      </c>
      <c r="J85" s="275">
        <v>8</v>
      </c>
      <c r="K85" s="275">
        <v>10</v>
      </c>
      <c r="L85" s="275">
        <v>16</v>
      </c>
      <c r="M85" s="275">
        <v>23</v>
      </c>
      <c r="N85" s="275">
        <v>30</v>
      </c>
      <c r="O85" s="275">
        <v>29</v>
      </c>
      <c r="P85" s="275">
        <v>38</v>
      </c>
      <c r="Q85" s="275">
        <v>31</v>
      </c>
      <c r="R85" s="275">
        <v>65</v>
      </c>
      <c r="S85" s="275">
        <v>56</v>
      </c>
      <c r="T85" s="275">
        <v>56</v>
      </c>
      <c r="U85" s="275">
        <v>93</v>
      </c>
    </row>
    <row r="86" spans="1:21">
      <c r="A86" s="670" t="s">
        <v>1334</v>
      </c>
      <c r="B86" s="276">
        <v>274</v>
      </c>
      <c r="C86" s="276">
        <v>4</v>
      </c>
      <c r="D86" s="276">
        <v>0</v>
      </c>
      <c r="E86" s="276">
        <v>0</v>
      </c>
      <c r="F86" s="276">
        <v>0</v>
      </c>
      <c r="G86" s="276">
        <v>7</v>
      </c>
      <c r="H86" s="276">
        <v>8</v>
      </c>
      <c r="I86" s="276">
        <v>5</v>
      </c>
      <c r="J86" s="276">
        <v>2</v>
      </c>
      <c r="K86" s="276">
        <v>6</v>
      </c>
      <c r="L86" s="276">
        <v>13</v>
      </c>
      <c r="M86" s="276">
        <v>11</v>
      </c>
      <c r="N86" s="276">
        <v>17</v>
      </c>
      <c r="O86" s="276">
        <v>14</v>
      </c>
      <c r="P86" s="276">
        <v>17</v>
      </c>
      <c r="Q86" s="276">
        <v>15</v>
      </c>
      <c r="R86" s="276">
        <v>41</v>
      </c>
      <c r="S86" s="276">
        <v>27</v>
      </c>
      <c r="T86" s="276">
        <v>29</v>
      </c>
      <c r="U86" s="276">
        <v>58</v>
      </c>
    </row>
    <row r="87" spans="1:21">
      <c r="A87" s="670" t="s">
        <v>1333</v>
      </c>
      <c r="B87" s="276">
        <v>140</v>
      </c>
      <c r="C87" s="276">
        <v>3</v>
      </c>
      <c r="D87" s="276">
        <v>1</v>
      </c>
      <c r="E87" s="276">
        <v>0</v>
      </c>
      <c r="F87" s="276">
        <v>1</v>
      </c>
      <c r="G87" s="276">
        <v>1</v>
      </c>
      <c r="H87" s="276">
        <v>2</v>
      </c>
      <c r="I87" s="276">
        <v>1</v>
      </c>
      <c r="J87" s="276">
        <v>3</v>
      </c>
      <c r="K87" s="276">
        <v>3</v>
      </c>
      <c r="L87" s="276">
        <v>3</v>
      </c>
      <c r="M87" s="276">
        <v>9</v>
      </c>
      <c r="N87" s="276">
        <v>11</v>
      </c>
      <c r="O87" s="276">
        <v>11</v>
      </c>
      <c r="P87" s="276">
        <v>14</v>
      </c>
      <c r="Q87" s="276">
        <v>9</v>
      </c>
      <c r="R87" s="276">
        <v>14</v>
      </c>
      <c r="S87" s="276">
        <v>16</v>
      </c>
      <c r="T87" s="276">
        <v>18</v>
      </c>
      <c r="U87" s="276">
        <v>20</v>
      </c>
    </row>
    <row r="88" spans="1:21">
      <c r="A88" s="670" t="s">
        <v>1332</v>
      </c>
      <c r="B88" s="276">
        <v>23</v>
      </c>
      <c r="C88" s="276">
        <v>0</v>
      </c>
      <c r="D88" s="276">
        <v>0</v>
      </c>
      <c r="E88" s="276">
        <v>0</v>
      </c>
      <c r="F88" s="276">
        <v>0</v>
      </c>
      <c r="G88" s="276">
        <v>1</v>
      </c>
      <c r="H88" s="276">
        <v>0</v>
      </c>
      <c r="I88" s="276">
        <v>0</v>
      </c>
      <c r="J88" s="276">
        <v>2</v>
      </c>
      <c r="K88" s="276">
        <v>1</v>
      </c>
      <c r="L88" s="276">
        <v>0</v>
      </c>
      <c r="M88" s="276">
        <v>0</v>
      </c>
      <c r="N88" s="276">
        <v>0</v>
      </c>
      <c r="O88" s="276">
        <v>2</v>
      </c>
      <c r="P88" s="276">
        <v>3</v>
      </c>
      <c r="Q88" s="276">
        <v>1</v>
      </c>
      <c r="R88" s="276">
        <v>3</v>
      </c>
      <c r="S88" s="276">
        <v>5</v>
      </c>
      <c r="T88" s="276">
        <v>2</v>
      </c>
      <c r="U88" s="276">
        <v>3</v>
      </c>
    </row>
    <row r="89" spans="1:21">
      <c r="A89" s="670" t="s">
        <v>1331</v>
      </c>
      <c r="B89" s="276">
        <v>56</v>
      </c>
      <c r="C89" s="276">
        <v>1</v>
      </c>
      <c r="D89" s="276">
        <v>1</v>
      </c>
      <c r="E89" s="276">
        <v>0</v>
      </c>
      <c r="F89" s="276">
        <v>0</v>
      </c>
      <c r="G89" s="276">
        <v>0</v>
      </c>
      <c r="H89" s="276">
        <v>0</v>
      </c>
      <c r="I89" s="276">
        <v>2</v>
      </c>
      <c r="J89" s="276">
        <v>1</v>
      </c>
      <c r="K89" s="276">
        <v>0</v>
      </c>
      <c r="L89" s="276">
        <v>0</v>
      </c>
      <c r="M89" s="276">
        <v>3</v>
      </c>
      <c r="N89" s="276">
        <v>2</v>
      </c>
      <c r="O89" s="276">
        <v>2</v>
      </c>
      <c r="P89" s="276">
        <v>4</v>
      </c>
      <c r="Q89" s="276">
        <v>6</v>
      </c>
      <c r="R89" s="276">
        <v>7</v>
      </c>
      <c r="S89" s="276">
        <v>8</v>
      </c>
      <c r="T89" s="276">
        <v>7</v>
      </c>
      <c r="U89" s="276">
        <v>12</v>
      </c>
    </row>
    <row r="90" spans="1:21">
      <c r="A90" s="407"/>
      <c r="B90" s="407"/>
      <c r="C90" s="407"/>
      <c r="D90" s="407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</row>
    <row r="91" spans="1:21">
      <c r="A91" s="669" t="s">
        <v>877</v>
      </c>
      <c r="B91" s="275">
        <v>960</v>
      </c>
      <c r="C91" s="275">
        <v>13</v>
      </c>
      <c r="D91" s="275">
        <v>4</v>
      </c>
      <c r="E91" s="275">
        <v>0</v>
      </c>
      <c r="F91" s="275">
        <v>5</v>
      </c>
      <c r="G91" s="275">
        <v>4</v>
      </c>
      <c r="H91" s="275">
        <v>9</v>
      </c>
      <c r="I91" s="275">
        <v>2</v>
      </c>
      <c r="J91" s="275">
        <v>10</v>
      </c>
      <c r="K91" s="275">
        <v>17</v>
      </c>
      <c r="L91" s="275">
        <v>23</v>
      </c>
      <c r="M91" s="275">
        <v>39</v>
      </c>
      <c r="N91" s="275">
        <v>51</v>
      </c>
      <c r="O91" s="275">
        <v>53</v>
      </c>
      <c r="P91" s="275">
        <v>68</v>
      </c>
      <c r="Q91" s="275">
        <v>83</v>
      </c>
      <c r="R91" s="275">
        <v>106</v>
      </c>
      <c r="S91" s="275">
        <v>115</v>
      </c>
      <c r="T91" s="275">
        <v>150</v>
      </c>
      <c r="U91" s="275">
        <v>208</v>
      </c>
    </row>
    <row r="92" spans="1:21">
      <c r="A92" s="670" t="s">
        <v>1330</v>
      </c>
      <c r="B92" s="276">
        <v>808</v>
      </c>
      <c r="C92" s="276">
        <v>12</v>
      </c>
      <c r="D92" s="276">
        <v>4</v>
      </c>
      <c r="E92" s="276">
        <v>0</v>
      </c>
      <c r="F92" s="276">
        <v>4</v>
      </c>
      <c r="G92" s="276">
        <v>2</v>
      </c>
      <c r="H92" s="276">
        <v>7</v>
      </c>
      <c r="I92" s="276">
        <v>2</v>
      </c>
      <c r="J92" s="276">
        <v>8</v>
      </c>
      <c r="K92" s="276">
        <v>15</v>
      </c>
      <c r="L92" s="276">
        <v>19</v>
      </c>
      <c r="M92" s="276">
        <v>31</v>
      </c>
      <c r="N92" s="276">
        <v>40</v>
      </c>
      <c r="O92" s="276">
        <v>46</v>
      </c>
      <c r="P92" s="276">
        <v>59</v>
      </c>
      <c r="Q92" s="276">
        <v>72</v>
      </c>
      <c r="R92" s="276">
        <v>87</v>
      </c>
      <c r="S92" s="276">
        <v>95</v>
      </c>
      <c r="T92" s="276">
        <v>122</v>
      </c>
      <c r="U92" s="276">
        <v>183</v>
      </c>
    </row>
    <row r="93" spans="1:21">
      <c r="A93" s="670" t="s">
        <v>1329</v>
      </c>
      <c r="B93" s="276">
        <v>3</v>
      </c>
      <c r="C93" s="276">
        <v>0</v>
      </c>
      <c r="D93" s="276">
        <v>0</v>
      </c>
      <c r="E93" s="276">
        <v>0</v>
      </c>
      <c r="F93" s="276">
        <v>0</v>
      </c>
      <c r="G93" s="276">
        <v>0</v>
      </c>
      <c r="H93" s="276">
        <v>0</v>
      </c>
      <c r="I93" s="276">
        <v>0</v>
      </c>
      <c r="J93" s="276">
        <v>0</v>
      </c>
      <c r="K93" s="276">
        <v>0</v>
      </c>
      <c r="L93" s="276">
        <v>0</v>
      </c>
      <c r="M93" s="276">
        <v>1</v>
      </c>
      <c r="N93" s="276">
        <v>0</v>
      </c>
      <c r="O93" s="276">
        <v>0</v>
      </c>
      <c r="P93" s="276">
        <v>0</v>
      </c>
      <c r="Q93" s="276">
        <v>0</v>
      </c>
      <c r="R93" s="276">
        <v>0</v>
      </c>
      <c r="S93" s="276">
        <v>1</v>
      </c>
      <c r="T93" s="276">
        <v>0</v>
      </c>
      <c r="U93" s="276">
        <v>1</v>
      </c>
    </row>
    <row r="94" spans="1:21">
      <c r="A94" s="670" t="s">
        <v>1328</v>
      </c>
      <c r="B94" s="276">
        <v>27</v>
      </c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3</v>
      </c>
      <c r="N94" s="276">
        <v>1</v>
      </c>
      <c r="O94" s="276">
        <v>0</v>
      </c>
      <c r="P94" s="276">
        <v>5</v>
      </c>
      <c r="Q94" s="276">
        <v>3</v>
      </c>
      <c r="R94" s="276">
        <v>4</v>
      </c>
      <c r="S94" s="276">
        <v>3</v>
      </c>
      <c r="T94" s="276">
        <v>4</v>
      </c>
      <c r="U94" s="276">
        <v>4</v>
      </c>
    </row>
    <row r="95" spans="1:21">
      <c r="A95" s="670" t="s">
        <v>1327</v>
      </c>
      <c r="B95" s="276">
        <v>122</v>
      </c>
      <c r="C95" s="276">
        <v>1</v>
      </c>
      <c r="D95" s="276">
        <v>0</v>
      </c>
      <c r="E95" s="276">
        <v>0</v>
      </c>
      <c r="F95" s="276">
        <v>1</v>
      </c>
      <c r="G95" s="276">
        <v>2</v>
      </c>
      <c r="H95" s="276">
        <v>2</v>
      </c>
      <c r="I95" s="276">
        <v>0</v>
      </c>
      <c r="J95" s="276">
        <v>2</v>
      </c>
      <c r="K95" s="276">
        <v>2</v>
      </c>
      <c r="L95" s="276">
        <v>4</v>
      </c>
      <c r="M95" s="276">
        <v>4</v>
      </c>
      <c r="N95" s="276">
        <v>10</v>
      </c>
      <c r="O95" s="276">
        <v>7</v>
      </c>
      <c r="P95" s="276">
        <v>4</v>
      </c>
      <c r="Q95" s="276">
        <v>8</v>
      </c>
      <c r="R95" s="276">
        <v>15</v>
      </c>
      <c r="S95" s="276">
        <v>16</v>
      </c>
      <c r="T95" s="276">
        <v>24</v>
      </c>
      <c r="U95" s="276">
        <v>20</v>
      </c>
    </row>
    <row r="96" spans="1:21">
      <c r="A96" s="407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</row>
    <row r="97" spans="1:21">
      <c r="A97" s="869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</row>
    <row r="98" spans="1:21" ht="1.95" customHeight="1">
      <c r="A98" s="407"/>
      <c r="B98" s="407"/>
      <c r="C98" s="407"/>
      <c r="D98" s="407"/>
      <c r="E98" s="407"/>
      <c r="F98" s="407"/>
      <c r="G98" s="407"/>
      <c r="H98" s="407"/>
      <c r="I98" s="407"/>
      <c r="J98" s="407"/>
      <c r="K98" s="407"/>
      <c r="L98" s="407"/>
      <c r="M98" s="407"/>
      <c r="N98" s="407"/>
      <c r="O98" s="407"/>
      <c r="P98" s="407"/>
      <c r="Q98" s="407"/>
      <c r="R98" s="407"/>
      <c r="S98" s="407"/>
      <c r="T98" s="407"/>
      <c r="U98" s="407"/>
    </row>
  </sheetData>
  <mergeCells count="3">
    <mergeCell ref="B2:U2"/>
    <mergeCell ref="B5:U5"/>
    <mergeCell ref="C7:U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52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U98"/>
  <sheetViews>
    <sheetView showGridLines="0" showRowColHeaders="0" workbookViewId="0"/>
  </sheetViews>
  <sheetFormatPr baseColWidth="10" defaultColWidth="8.88671875" defaultRowHeight="13.2"/>
  <cols>
    <col min="1" max="1" width="22.6640625" style="668" bestFit="1" customWidth="1"/>
    <col min="2" max="2" width="5.109375" style="668" bestFit="1" customWidth="1"/>
    <col min="3" max="3" width="7.88671875" style="668" bestFit="1" customWidth="1"/>
    <col min="4" max="4" width="5.33203125" style="668" bestFit="1" customWidth="1"/>
    <col min="5" max="5" width="4.88671875" style="668" bestFit="1" customWidth="1"/>
    <col min="6" max="20" width="6.88671875" style="668" bestFit="1" customWidth="1"/>
    <col min="21" max="21" width="8.6640625" style="668" bestFit="1" customWidth="1"/>
    <col min="22" max="256" width="8.88671875" style="668"/>
    <col min="257" max="257" width="22.6640625" style="668" bestFit="1" customWidth="1"/>
    <col min="258" max="258" width="5.109375" style="668" bestFit="1" customWidth="1"/>
    <col min="259" max="259" width="7.88671875" style="668" bestFit="1" customWidth="1"/>
    <col min="260" max="260" width="5.33203125" style="668" bestFit="1" customWidth="1"/>
    <col min="261" max="261" width="4.88671875" style="668" bestFit="1" customWidth="1"/>
    <col min="262" max="276" width="6.88671875" style="668" bestFit="1" customWidth="1"/>
    <col min="277" max="277" width="8.6640625" style="668" bestFit="1" customWidth="1"/>
    <col min="278" max="512" width="8.88671875" style="668"/>
    <col min="513" max="513" width="22.6640625" style="668" bestFit="1" customWidth="1"/>
    <col min="514" max="514" width="5.109375" style="668" bestFit="1" customWidth="1"/>
    <col min="515" max="515" width="7.88671875" style="668" bestFit="1" customWidth="1"/>
    <col min="516" max="516" width="5.33203125" style="668" bestFit="1" customWidth="1"/>
    <col min="517" max="517" width="4.88671875" style="668" bestFit="1" customWidth="1"/>
    <col min="518" max="532" width="6.88671875" style="668" bestFit="1" customWidth="1"/>
    <col min="533" max="533" width="8.6640625" style="668" bestFit="1" customWidth="1"/>
    <col min="534" max="768" width="8.88671875" style="668"/>
    <col min="769" max="769" width="22.6640625" style="668" bestFit="1" customWidth="1"/>
    <col min="770" max="770" width="5.109375" style="668" bestFit="1" customWidth="1"/>
    <col min="771" max="771" width="7.88671875" style="668" bestFit="1" customWidth="1"/>
    <col min="772" max="772" width="5.33203125" style="668" bestFit="1" customWidth="1"/>
    <col min="773" max="773" width="4.88671875" style="668" bestFit="1" customWidth="1"/>
    <col min="774" max="788" width="6.88671875" style="668" bestFit="1" customWidth="1"/>
    <col min="789" max="789" width="8.6640625" style="668" bestFit="1" customWidth="1"/>
    <col min="790" max="1024" width="8.88671875" style="668"/>
    <col min="1025" max="1025" width="22.6640625" style="668" bestFit="1" customWidth="1"/>
    <col min="1026" max="1026" width="5.109375" style="668" bestFit="1" customWidth="1"/>
    <col min="1027" max="1027" width="7.88671875" style="668" bestFit="1" customWidth="1"/>
    <col min="1028" max="1028" width="5.33203125" style="668" bestFit="1" customWidth="1"/>
    <col min="1029" max="1029" width="4.88671875" style="668" bestFit="1" customWidth="1"/>
    <col min="1030" max="1044" width="6.88671875" style="668" bestFit="1" customWidth="1"/>
    <col min="1045" max="1045" width="8.6640625" style="668" bestFit="1" customWidth="1"/>
    <col min="1046" max="1280" width="8.88671875" style="668"/>
    <col min="1281" max="1281" width="22.6640625" style="668" bestFit="1" customWidth="1"/>
    <col min="1282" max="1282" width="5.109375" style="668" bestFit="1" customWidth="1"/>
    <col min="1283" max="1283" width="7.88671875" style="668" bestFit="1" customWidth="1"/>
    <col min="1284" max="1284" width="5.33203125" style="668" bestFit="1" customWidth="1"/>
    <col min="1285" max="1285" width="4.88671875" style="668" bestFit="1" customWidth="1"/>
    <col min="1286" max="1300" width="6.88671875" style="668" bestFit="1" customWidth="1"/>
    <col min="1301" max="1301" width="8.6640625" style="668" bestFit="1" customWidth="1"/>
    <col min="1302" max="1536" width="8.88671875" style="668"/>
    <col min="1537" max="1537" width="22.6640625" style="668" bestFit="1" customWidth="1"/>
    <col min="1538" max="1538" width="5.109375" style="668" bestFit="1" customWidth="1"/>
    <col min="1539" max="1539" width="7.88671875" style="668" bestFit="1" customWidth="1"/>
    <col min="1540" max="1540" width="5.33203125" style="668" bestFit="1" customWidth="1"/>
    <col min="1541" max="1541" width="4.88671875" style="668" bestFit="1" customWidth="1"/>
    <col min="1542" max="1556" width="6.88671875" style="668" bestFit="1" customWidth="1"/>
    <col min="1557" max="1557" width="8.6640625" style="668" bestFit="1" customWidth="1"/>
    <col min="1558" max="1792" width="8.88671875" style="668"/>
    <col min="1793" max="1793" width="22.6640625" style="668" bestFit="1" customWidth="1"/>
    <col min="1794" max="1794" width="5.109375" style="668" bestFit="1" customWidth="1"/>
    <col min="1795" max="1795" width="7.88671875" style="668" bestFit="1" customWidth="1"/>
    <col min="1796" max="1796" width="5.33203125" style="668" bestFit="1" customWidth="1"/>
    <col min="1797" max="1797" width="4.88671875" style="668" bestFit="1" customWidth="1"/>
    <col min="1798" max="1812" width="6.88671875" style="668" bestFit="1" customWidth="1"/>
    <col min="1813" max="1813" width="8.6640625" style="668" bestFit="1" customWidth="1"/>
    <col min="1814" max="2048" width="8.88671875" style="668"/>
    <col min="2049" max="2049" width="22.6640625" style="668" bestFit="1" customWidth="1"/>
    <col min="2050" max="2050" width="5.109375" style="668" bestFit="1" customWidth="1"/>
    <col min="2051" max="2051" width="7.88671875" style="668" bestFit="1" customWidth="1"/>
    <col min="2052" max="2052" width="5.33203125" style="668" bestFit="1" customWidth="1"/>
    <col min="2053" max="2053" width="4.88671875" style="668" bestFit="1" customWidth="1"/>
    <col min="2054" max="2068" width="6.88671875" style="668" bestFit="1" customWidth="1"/>
    <col min="2069" max="2069" width="8.6640625" style="668" bestFit="1" customWidth="1"/>
    <col min="2070" max="2304" width="8.88671875" style="668"/>
    <col min="2305" max="2305" width="22.6640625" style="668" bestFit="1" customWidth="1"/>
    <col min="2306" max="2306" width="5.109375" style="668" bestFit="1" customWidth="1"/>
    <col min="2307" max="2307" width="7.88671875" style="668" bestFit="1" customWidth="1"/>
    <col min="2308" max="2308" width="5.33203125" style="668" bestFit="1" customWidth="1"/>
    <col min="2309" max="2309" width="4.88671875" style="668" bestFit="1" customWidth="1"/>
    <col min="2310" max="2324" width="6.88671875" style="668" bestFit="1" customWidth="1"/>
    <col min="2325" max="2325" width="8.6640625" style="668" bestFit="1" customWidth="1"/>
    <col min="2326" max="2560" width="8.88671875" style="668"/>
    <col min="2561" max="2561" width="22.6640625" style="668" bestFit="1" customWidth="1"/>
    <col min="2562" max="2562" width="5.109375" style="668" bestFit="1" customWidth="1"/>
    <col min="2563" max="2563" width="7.88671875" style="668" bestFit="1" customWidth="1"/>
    <col min="2564" max="2564" width="5.33203125" style="668" bestFit="1" customWidth="1"/>
    <col min="2565" max="2565" width="4.88671875" style="668" bestFit="1" customWidth="1"/>
    <col min="2566" max="2580" width="6.88671875" style="668" bestFit="1" customWidth="1"/>
    <col min="2581" max="2581" width="8.6640625" style="668" bestFit="1" customWidth="1"/>
    <col min="2582" max="2816" width="8.88671875" style="668"/>
    <col min="2817" max="2817" width="22.6640625" style="668" bestFit="1" customWidth="1"/>
    <col min="2818" max="2818" width="5.109375" style="668" bestFit="1" customWidth="1"/>
    <col min="2819" max="2819" width="7.88671875" style="668" bestFit="1" customWidth="1"/>
    <col min="2820" max="2820" width="5.33203125" style="668" bestFit="1" customWidth="1"/>
    <col min="2821" max="2821" width="4.88671875" style="668" bestFit="1" customWidth="1"/>
    <col min="2822" max="2836" width="6.88671875" style="668" bestFit="1" customWidth="1"/>
    <col min="2837" max="2837" width="8.6640625" style="668" bestFit="1" customWidth="1"/>
    <col min="2838" max="3072" width="8.88671875" style="668"/>
    <col min="3073" max="3073" width="22.6640625" style="668" bestFit="1" customWidth="1"/>
    <col min="3074" max="3074" width="5.109375" style="668" bestFit="1" customWidth="1"/>
    <col min="3075" max="3075" width="7.88671875" style="668" bestFit="1" customWidth="1"/>
    <col min="3076" max="3076" width="5.33203125" style="668" bestFit="1" customWidth="1"/>
    <col min="3077" max="3077" width="4.88671875" style="668" bestFit="1" customWidth="1"/>
    <col min="3078" max="3092" width="6.88671875" style="668" bestFit="1" customWidth="1"/>
    <col min="3093" max="3093" width="8.6640625" style="668" bestFit="1" customWidth="1"/>
    <col min="3094" max="3328" width="8.88671875" style="668"/>
    <col min="3329" max="3329" width="22.6640625" style="668" bestFit="1" customWidth="1"/>
    <col min="3330" max="3330" width="5.109375" style="668" bestFit="1" customWidth="1"/>
    <col min="3331" max="3331" width="7.88671875" style="668" bestFit="1" customWidth="1"/>
    <col min="3332" max="3332" width="5.33203125" style="668" bestFit="1" customWidth="1"/>
    <col min="3333" max="3333" width="4.88671875" style="668" bestFit="1" customWidth="1"/>
    <col min="3334" max="3348" width="6.88671875" style="668" bestFit="1" customWidth="1"/>
    <col min="3349" max="3349" width="8.6640625" style="668" bestFit="1" customWidth="1"/>
    <col min="3350" max="3584" width="8.88671875" style="668"/>
    <col min="3585" max="3585" width="22.6640625" style="668" bestFit="1" customWidth="1"/>
    <col min="3586" max="3586" width="5.109375" style="668" bestFit="1" customWidth="1"/>
    <col min="3587" max="3587" width="7.88671875" style="668" bestFit="1" customWidth="1"/>
    <col min="3588" max="3588" width="5.33203125" style="668" bestFit="1" customWidth="1"/>
    <col min="3589" max="3589" width="4.88671875" style="668" bestFit="1" customWidth="1"/>
    <col min="3590" max="3604" width="6.88671875" style="668" bestFit="1" customWidth="1"/>
    <col min="3605" max="3605" width="8.6640625" style="668" bestFit="1" customWidth="1"/>
    <col min="3606" max="3840" width="8.88671875" style="668"/>
    <col min="3841" max="3841" width="22.6640625" style="668" bestFit="1" customWidth="1"/>
    <col min="3842" max="3842" width="5.109375" style="668" bestFit="1" customWidth="1"/>
    <col min="3843" max="3843" width="7.88671875" style="668" bestFit="1" customWidth="1"/>
    <col min="3844" max="3844" width="5.33203125" style="668" bestFit="1" customWidth="1"/>
    <col min="3845" max="3845" width="4.88671875" style="668" bestFit="1" customWidth="1"/>
    <col min="3846" max="3860" width="6.88671875" style="668" bestFit="1" customWidth="1"/>
    <col min="3861" max="3861" width="8.6640625" style="668" bestFit="1" customWidth="1"/>
    <col min="3862" max="4096" width="8.88671875" style="668"/>
    <col min="4097" max="4097" width="22.6640625" style="668" bestFit="1" customWidth="1"/>
    <col min="4098" max="4098" width="5.109375" style="668" bestFit="1" customWidth="1"/>
    <col min="4099" max="4099" width="7.88671875" style="668" bestFit="1" customWidth="1"/>
    <col min="4100" max="4100" width="5.33203125" style="668" bestFit="1" customWidth="1"/>
    <col min="4101" max="4101" width="4.88671875" style="668" bestFit="1" customWidth="1"/>
    <col min="4102" max="4116" width="6.88671875" style="668" bestFit="1" customWidth="1"/>
    <col min="4117" max="4117" width="8.6640625" style="668" bestFit="1" customWidth="1"/>
    <col min="4118" max="4352" width="8.88671875" style="668"/>
    <col min="4353" max="4353" width="22.6640625" style="668" bestFit="1" customWidth="1"/>
    <col min="4354" max="4354" width="5.109375" style="668" bestFit="1" customWidth="1"/>
    <col min="4355" max="4355" width="7.88671875" style="668" bestFit="1" customWidth="1"/>
    <col min="4356" max="4356" width="5.33203125" style="668" bestFit="1" customWidth="1"/>
    <col min="4357" max="4357" width="4.88671875" style="668" bestFit="1" customWidth="1"/>
    <col min="4358" max="4372" width="6.88671875" style="668" bestFit="1" customWidth="1"/>
    <col min="4373" max="4373" width="8.6640625" style="668" bestFit="1" customWidth="1"/>
    <col min="4374" max="4608" width="8.88671875" style="668"/>
    <col min="4609" max="4609" width="22.6640625" style="668" bestFit="1" customWidth="1"/>
    <col min="4610" max="4610" width="5.109375" style="668" bestFit="1" customWidth="1"/>
    <col min="4611" max="4611" width="7.88671875" style="668" bestFit="1" customWidth="1"/>
    <col min="4612" max="4612" width="5.33203125" style="668" bestFit="1" customWidth="1"/>
    <col min="4613" max="4613" width="4.88671875" style="668" bestFit="1" customWidth="1"/>
    <col min="4614" max="4628" width="6.88671875" style="668" bestFit="1" customWidth="1"/>
    <col min="4629" max="4629" width="8.6640625" style="668" bestFit="1" customWidth="1"/>
    <col min="4630" max="4864" width="8.88671875" style="668"/>
    <col min="4865" max="4865" width="22.6640625" style="668" bestFit="1" customWidth="1"/>
    <col min="4866" max="4866" width="5.109375" style="668" bestFit="1" customWidth="1"/>
    <col min="4867" max="4867" width="7.88671875" style="668" bestFit="1" customWidth="1"/>
    <col min="4868" max="4868" width="5.33203125" style="668" bestFit="1" customWidth="1"/>
    <col min="4869" max="4869" width="4.88671875" style="668" bestFit="1" customWidth="1"/>
    <col min="4870" max="4884" width="6.88671875" style="668" bestFit="1" customWidth="1"/>
    <col min="4885" max="4885" width="8.6640625" style="668" bestFit="1" customWidth="1"/>
    <col min="4886" max="5120" width="8.88671875" style="668"/>
    <col min="5121" max="5121" width="22.6640625" style="668" bestFit="1" customWidth="1"/>
    <col min="5122" max="5122" width="5.109375" style="668" bestFit="1" customWidth="1"/>
    <col min="5123" max="5123" width="7.88671875" style="668" bestFit="1" customWidth="1"/>
    <col min="5124" max="5124" width="5.33203125" style="668" bestFit="1" customWidth="1"/>
    <col min="5125" max="5125" width="4.88671875" style="668" bestFit="1" customWidth="1"/>
    <col min="5126" max="5140" width="6.88671875" style="668" bestFit="1" customWidth="1"/>
    <col min="5141" max="5141" width="8.6640625" style="668" bestFit="1" customWidth="1"/>
    <col min="5142" max="5376" width="8.88671875" style="668"/>
    <col min="5377" max="5377" width="22.6640625" style="668" bestFit="1" customWidth="1"/>
    <col min="5378" max="5378" width="5.109375" style="668" bestFit="1" customWidth="1"/>
    <col min="5379" max="5379" width="7.88671875" style="668" bestFit="1" customWidth="1"/>
    <col min="5380" max="5380" width="5.33203125" style="668" bestFit="1" customWidth="1"/>
    <col min="5381" max="5381" width="4.88671875" style="668" bestFit="1" customWidth="1"/>
    <col min="5382" max="5396" width="6.88671875" style="668" bestFit="1" customWidth="1"/>
    <col min="5397" max="5397" width="8.6640625" style="668" bestFit="1" customWidth="1"/>
    <col min="5398" max="5632" width="8.88671875" style="668"/>
    <col min="5633" max="5633" width="22.6640625" style="668" bestFit="1" customWidth="1"/>
    <col min="5634" max="5634" width="5.109375" style="668" bestFit="1" customWidth="1"/>
    <col min="5635" max="5635" width="7.88671875" style="668" bestFit="1" customWidth="1"/>
    <col min="5636" max="5636" width="5.33203125" style="668" bestFit="1" customWidth="1"/>
    <col min="5637" max="5637" width="4.88671875" style="668" bestFit="1" customWidth="1"/>
    <col min="5638" max="5652" width="6.88671875" style="668" bestFit="1" customWidth="1"/>
    <col min="5653" max="5653" width="8.6640625" style="668" bestFit="1" customWidth="1"/>
    <col min="5654" max="5888" width="8.88671875" style="668"/>
    <col min="5889" max="5889" width="22.6640625" style="668" bestFit="1" customWidth="1"/>
    <col min="5890" max="5890" width="5.109375" style="668" bestFit="1" customWidth="1"/>
    <col min="5891" max="5891" width="7.88671875" style="668" bestFit="1" customWidth="1"/>
    <col min="5892" max="5892" width="5.33203125" style="668" bestFit="1" customWidth="1"/>
    <col min="5893" max="5893" width="4.88671875" style="668" bestFit="1" customWidth="1"/>
    <col min="5894" max="5908" width="6.88671875" style="668" bestFit="1" customWidth="1"/>
    <col min="5909" max="5909" width="8.6640625" style="668" bestFit="1" customWidth="1"/>
    <col min="5910" max="6144" width="8.88671875" style="668"/>
    <col min="6145" max="6145" width="22.6640625" style="668" bestFit="1" customWidth="1"/>
    <col min="6146" max="6146" width="5.109375" style="668" bestFit="1" customWidth="1"/>
    <col min="6147" max="6147" width="7.88671875" style="668" bestFit="1" customWidth="1"/>
    <col min="6148" max="6148" width="5.33203125" style="668" bestFit="1" customWidth="1"/>
    <col min="6149" max="6149" width="4.88671875" style="668" bestFit="1" customWidth="1"/>
    <col min="6150" max="6164" width="6.88671875" style="668" bestFit="1" customWidth="1"/>
    <col min="6165" max="6165" width="8.6640625" style="668" bestFit="1" customWidth="1"/>
    <col min="6166" max="6400" width="8.88671875" style="668"/>
    <col min="6401" max="6401" width="22.6640625" style="668" bestFit="1" customWidth="1"/>
    <col min="6402" max="6402" width="5.109375" style="668" bestFit="1" customWidth="1"/>
    <col min="6403" max="6403" width="7.88671875" style="668" bestFit="1" customWidth="1"/>
    <col min="6404" max="6404" width="5.33203125" style="668" bestFit="1" customWidth="1"/>
    <col min="6405" max="6405" width="4.88671875" style="668" bestFit="1" customWidth="1"/>
    <col min="6406" max="6420" width="6.88671875" style="668" bestFit="1" customWidth="1"/>
    <col min="6421" max="6421" width="8.6640625" style="668" bestFit="1" customWidth="1"/>
    <col min="6422" max="6656" width="8.88671875" style="668"/>
    <col min="6657" max="6657" width="22.6640625" style="668" bestFit="1" customWidth="1"/>
    <col min="6658" max="6658" width="5.109375" style="668" bestFit="1" customWidth="1"/>
    <col min="6659" max="6659" width="7.88671875" style="668" bestFit="1" customWidth="1"/>
    <col min="6660" max="6660" width="5.33203125" style="668" bestFit="1" customWidth="1"/>
    <col min="6661" max="6661" width="4.88671875" style="668" bestFit="1" customWidth="1"/>
    <col min="6662" max="6676" width="6.88671875" style="668" bestFit="1" customWidth="1"/>
    <col min="6677" max="6677" width="8.6640625" style="668" bestFit="1" customWidth="1"/>
    <col min="6678" max="6912" width="8.88671875" style="668"/>
    <col min="6913" max="6913" width="22.6640625" style="668" bestFit="1" customWidth="1"/>
    <col min="6914" max="6914" width="5.109375" style="668" bestFit="1" customWidth="1"/>
    <col min="6915" max="6915" width="7.88671875" style="668" bestFit="1" customWidth="1"/>
    <col min="6916" max="6916" width="5.33203125" style="668" bestFit="1" customWidth="1"/>
    <col min="6917" max="6917" width="4.88671875" style="668" bestFit="1" customWidth="1"/>
    <col min="6918" max="6932" width="6.88671875" style="668" bestFit="1" customWidth="1"/>
    <col min="6933" max="6933" width="8.6640625" style="668" bestFit="1" customWidth="1"/>
    <col min="6934" max="7168" width="8.88671875" style="668"/>
    <col min="7169" max="7169" width="22.6640625" style="668" bestFit="1" customWidth="1"/>
    <col min="7170" max="7170" width="5.109375" style="668" bestFit="1" customWidth="1"/>
    <col min="7171" max="7171" width="7.88671875" style="668" bestFit="1" customWidth="1"/>
    <col min="7172" max="7172" width="5.33203125" style="668" bestFit="1" customWidth="1"/>
    <col min="7173" max="7173" width="4.88671875" style="668" bestFit="1" customWidth="1"/>
    <col min="7174" max="7188" width="6.88671875" style="668" bestFit="1" customWidth="1"/>
    <col min="7189" max="7189" width="8.6640625" style="668" bestFit="1" customWidth="1"/>
    <col min="7190" max="7424" width="8.88671875" style="668"/>
    <col min="7425" max="7425" width="22.6640625" style="668" bestFit="1" customWidth="1"/>
    <col min="7426" max="7426" width="5.109375" style="668" bestFit="1" customWidth="1"/>
    <col min="7427" max="7427" width="7.88671875" style="668" bestFit="1" customWidth="1"/>
    <col min="7428" max="7428" width="5.33203125" style="668" bestFit="1" customWidth="1"/>
    <col min="7429" max="7429" width="4.88671875" style="668" bestFit="1" customWidth="1"/>
    <col min="7430" max="7444" width="6.88671875" style="668" bestFit="1" customWidth="1"/>
    <col min="7445" max="7445" width="8.6640625" style="668" bestFit="1" customWidth="1"/>
    <col min="7446" max="7680" width="8.88671875" style="668"/>
    <col min="7681" max="7681" width="22.6640625" style="668" bestFit="1" customWidth="1"/>
    <col min="7682" max="7682" width="5.109375" style="668" bestFit="1" customWidth="1"/>
    <col min="7683" max="7683" width="7.88671875" style="668" bestFit="1" customWidth="1"/>
    <col min="7684" max="7684" width="5.33203125" style="668" bestFit="1" customWidth="1"/>
    <col min="7685" max="7685" width="4.88671875" style="668" bestFit="1" customWidth="1"/>
    <col min="7686" max="7700" width="6.88671875" style="668" bestFit="1" customWidth="1"/>
    <col min="7701" max="7701" width="8.6640625" style="668" bestFit="1" customWidth="1"/>
    <col min="7702" max="7936" width="8.88671875" style="668"/>
    <col min="7937" max="7937" width="22.6640625" style="668" bestFit="1" customWidth="1"/>
    <col min="7938" max="7938" width="5.109375" style="668" bestFit="1" customWidth="1"/>
    <col min="7939" max="7939" width="7.88671875" style="668" bestFit="1" customWidth="1"/>
    <col min="7940" max="7940" width="5.33203125" style="668" bestFit="1" customWidth="1"/>
    <col min="7941" max="7941" width="4.88671875" style="668" bestFit="1" customWidth="1"/>
    <col min="7942" max="7956" width="6.88671875" style="668" bestFit="1" customWidth="1"/>
    <col min="7957" max="7957" width="8.6640625" style="668" bestFit="1" customWidth="1"/>
    <col min="7958" max="8192" width="8.88671875" style="668"/>
    <col min="8193" max="8193" width="22.6640625" style="668" bestFit="1" customWidth="1"/>
    <col min="8194" max="8194" width="5.109375" style="668" bestFit="1" customWidth="1"/>
    <col min="8195" max="8195" width="7.88671875" style="668" bestFit="1" customWidth="1"/>
    <col min="8196" max="8196" width="5.33203125" style="668" bestFit="1" customWidth="1"/>
    <col min="8197" max="8197" width="4.88671875" style="668" bestFit="1" customWidth="1"/>
    <col min="8198" max="8212" width="6.88671875" style="668" bestFit="1" customWidth="1"/>
    <col min="8213" max="8213" width="8.6640625" style="668" bestFit="1" customWidth="1"/>
    <col min="8214" max="8448" width="8.88671875" style="668"/>
    <col min="8449" max="8449" width="22.6640625" style="668" bestFit="1" customWidth="1"/>
    <col min="8450" max="8450" width="5.109375" style="668" bestFit="1" customWidth="1"/>
    <col min="8451" max="8451" width="7.88671875" style="668" bestFit="1" customWidth="1"/>
    <col min="8452" max="8452" width="5.33203125" style="668" bestFit="1" customWidth="1"/>
    <col min="8453" max="8453" width="4.88671875" style="668" bestFit="1" customWidth="1"/>
    <col min="8454" max="8468" width="6.88671875" style="668" bestFit="1" customWidth="1"/>
    <col min="8469" max="8469" width="8.6640625" style="668" bestFit="1" customWidth="1"/>
    <col min="8470" max="8704" width="8.88671875" style="668"/>
    <col min="8705" max="8705" width="22.6640625" style="668" bestFit="1" customWidth="1"/>
    <col min="8706" max="8706" width="5.109375" style="668" bestFit="1" customWidth="1"/>
    <col min="8707" max="8707" width="7.88671875" style="668" bestFit="1" customWidth="1"/>
    <col min="8708" max="8708" width="5.33203125" style="668" bestFit="1" customWidth="1"/>
    <col min="8709" max="8709" width="4.88671875" style="668" bestFit="1" customWidth="1"/>
    <col min="8710" max="8724" width="6.88671875" style="668" bestFit="1" customWidth="1"/>
    <col min="8725" max="8725" width="8.6640625" style="668" bestFit="1" customWidth="1"/>
    <col min="8726" max="8960" width="8.88671875" style="668"/>
    <col min="8961" max="8961" width="22.6640625" style="668" bestFit="1" customWidth="1"/>
    <col min="8962" max="8962" width="5.109375" style="668" bestFit="1" customWidth="1"/>
    <col min="8963" max="8963" width="7.88671875" style="668" bestFit="1" customWidth="1"/>
    <col min="8964" max="8964" width="5.33203125" style="668" bestFit="1" customWidth="1"/>
    <col min="8965" max="8965" width="4.88671875" style="668" bestFit="1" customWidth="1"/>
    <col min="8966" max="8980" width="6.88671875" style="668" bestFit="1" customWidth="1"/>
    <col min="8981" max="8981" width="8.6640625" style="668" bestFit="1" customWidth="1"/>
    <col min="8982" max="9216" width="8.88671875" style="668"/>
    <col min="9217" max="9217" width="22.6640625" style="668" bestFit="1" customWidth="1"/>
    <col min="9218" max="9218" width="5.109375" style="668" bestFit="1" customWidth="1"/>
    <col min="9219" max="9219" width="7.88671875" style="668" bestFit="1" customWidth="1"/>
    <col min="9220" max="9220" width="5.33203125" style="668" bestFit="1" customWidth="1"/>
    <col min="9221" max="9221" width="4.88671875" style="668" bestFit="1" customWidth="1"/>
    <col min="9222" max="9236" width="6.88671875" style="668" bestFit="1" customWidth="1"/>
    <col min="9237" max="9237" width="8.6640625" style="668" bestFit="1" customWidth="1"/>
    <col min="9238" max="9472" width="8.88671875" style="668"/>
    <col min="9473" max="9473" width="22.6640625" style="668" bestFit="1" customWidth="1"/>
    <col min="9474" max="9474" width="5.109375" style="668" bestFit="1" customWidth="1"/>
    <col min="9475" max="9475" width="7.88671875" style="668" bestFit="1" customWidth="1"/>
    <col min="9476" max="9476" width="5.33203125" style="668" bestFit="1" customWidth="1"/>
    <col min="9477" max="9477" width="4.88671875" style="668" bestFit="1" customWidth="1"/>
    <col min="9478" max="9492" width="6.88671875" style="668" bestFit="1" customWidth="1"/>
    <col min="9493" max="9493" width="8.6640625" style="668" bestFit="1" customWidth="1"/>
    <col min="9494" max="9728" width="8.88671875" style="668"/>
    <col min="9729" max="9729" width="22.6640625" style="668" bestFit="1" customWidth="1"/>
    <col min="9730" max="9730" width="5.109375" style="668" bestFit="1" customWidth="1"/>
    <col min="9731" max="9731" width="7.88671875" style="668" bestFit="1" customWidth="1"/>
    <col min="9732" max="9732" width="5.33203125" style="668" bestFit="1" customWidth="1"/>
    <col min="9733" max="9733" width="4.88671875" style="668" bestFit="1" customWidth="1"/>
    <col min="9734" max="9748" width="6.88671875" style="668" bestFit="1" customWidth="1"/>
    <col min="9749" max="9749" width="8.6640625" style="668" bestFit="1" customWidth="1"/>
    <col min="9750" max="9984" width="8.88671875" style="668"/>
    <col min="9985" max="9985" width="22.6640625" style="668" bestFit="1" customWidth="1"/>
    <col min="9986" max="9986" width="5.109375" style="668" bestFit="1" customWidth="1"/>
    <col min="9987" max="9987" width="7.88671875" style="668" bestFit="1" customWidth="1"/>
    <col min="9988" max="9988" width="5.33203125" style="668" bestFit="1" customWidth="1"/>
    <col min="9989" max="9989" width="4.88671875" style="668" bestFit="1" customWidth="1"/>
    <col min="9990" max="10004" width="6.88671875" style="668" bestFit="1" customWidth="1"/>
    <col min="10005" max="10005" width="8.6640625" style="668" bestFit="1" customWidth="1"/>
    <col min="10006" max="10240" width="8.88671875" style="668"/>
    <col min="10241" max="10241" width="22.6640625" style="668" bestFit="1" customWidth="1"/>
    <col min="10242" max="10242" width="5.109375" style="668" bestFit="1" customWidth="1"/>
    <col min="10243" max="10243" width="7.88671875" style="668" bestFit="1" customWidth="1"/>
    <col min="10244" max="10244" width="5.33203125" style="668" bestFit="1" customWidth="1"/>
    <col min="10245" max="10245" width="4.88671875" style="668" bestFit="1" customWidth="1"/>
    <col min="10246" max="10260" width="6.88671875" style="668" bestFit="1" customWidth="1"/>
    <col min="10261" max="10261" width="8.6640625" style="668" bestFit="1" customWidth="1"/>
    <col min="10262" max="10496" width="8.88671875" style="668"/>
    <col min="10497" max="10497" width="22.6640625" style="668" bestFit="1" customWidth="1"/>
    <col min="10498" max="10498" width="5.109375" style="668" bestFit="1" customWidth="1"/>
    <col min="10499" max="10499" width="7.88671875" style="668" bestFit="1" customWidth="1"/>
    <col min="10500" max="10500" width="5.33203125" style="668" bestFit="1" customWidth="1"/>
    <col min="10501" max="10501" width="4.88671875" style="668" bestFit="1" customWidth="1"/>
    <col min="10502" max="10516" width="6.88671875" style="668" bestFit="1" customWidth="1"/>
    <col min="10517" max="10517" width="8.6640625" style="668" bestFit="1" customWidth="1"/>
    <col min="10518" max="10752" width="8.88671875" style="668"/>
    <col min="10753" max="10753" width="22.6640625" style="668" bestFit="1" customWidth="1"/>
    <col min="10754" max="10754" width="5.109375" style="668" bestFit="1" customWidth="1"/>
    <col min="10755" max="10755" width="7.88671875" style="668" bestFit="1" customWidth="1"/>
    <col min="10756" max="10756" width="5.33203125" style="668" bestFit="1" customWidth="1"/>
    <col min="10757" max="10757" width="4.88671875" style="668" bestFit="1" customWidth="1"/>
    <col min="10758" max="10772" width="6.88671875" style="668" bestFit="1" customWidth="1"/>
    <col min="10773" max="10773" width="8.6640625" style="668" bestFit="1" customWidth="1"/>
    <col min="10774" max="11008" width="8.88671875" style="668"/>
    <col min="11009" max="11009" width="22.6640625" style="668" bestFit="1" customWidth="1"/>
    <col min="11010" max="11010" width="5.109375" style="668" bestFit="1" customWidth="1"/>
    <col min="11011" max="11011" width="7.88671875" style="668" bestFit="1" customWidth="1"/>
    <col min="11012" max="11012" width="5.33203125" style="668" bestFit="1" customWidth="1"/>
    <col min="11013" max="11013" width="4.88671875" style="668" bestFit="1" customWidth="1"/>
    <col min="11014" max="11028" width="6.88671875" style="668" bestFit="1" customWidth="1"/>
    <col min="11029" max="11029" width="8.6640625" style="668" bestFit="1" customWidth="1"/>
    <col min="11030" max="11264" width="8.88671875" style="668"/>
    <col min="11265" max="11265" width="22.6640625" style="668" bestFit="1" customWidth="1"/>
    <col min="11266" max="11266" width="5.109375" style="668" bestFit="1" customWidth="1"/>
    <col min="11267" max="11267" width="7.88671875" style="668" bestFit="1" customWidth="1"/>
    <col min="11268" max="11268" width="5.33203125" style="668" bestFit="1" customWidth="1"/>
    <col min="11269" max="11269" width="4.88671875" style="668" bestFit="1" customWidth="1"/>
    <col min="11270" max="11284" width="6.88671875" style="668" bestFit="1" customWidth="1"/>
    <col min="11285" max="11285" width="8.6640625" style="668" bestFit="1" customWidth="1"/>
    <col min="11286" max="11520" width="8.88671875" style="668"/>
    <col min="11521" max="11521" width="22.6640625" style="668" bestFit="1" customWidth="1"/>
    <col min="11522" max="11522" width="5.109375" style="668" bestFit="1" customWidth="1"/>
    <col min="11523" max="11523" width="7.88671875" style="668" bestFit="1" customWidth="1"/>
    <col min="11524" max="11524" width="5.33203125" style="668" bestFit="1" customWidth="1"/>
    <col min="11525" max="11525" width="4.88671875" style="668" bestFit="1" customWidth="1"/>
    <col min="11526" max="11540" width="6.88671875" style="668" bestFit="1" customWidth="1"/>
    <col min="11541" max="11541" width="8.6640625" style="668" bestFit="1" customWidth="1"/>
    <col min="11542" max="11776" width="8.88671875" style="668"/>
    <col min="11777" max="11777" width="22.6640625" style="668" bestFit="1" customWidth="1"/>
    <col min="11778" max="11778" width="5.109375" style="668" bestFit="1" customWidth="1"/>
    <col min="11779" max="11779" width="7.88671875" style="668" bestFit="1" customWidth="1"/>
    <col min="11780" max="11780" width="5.33203125" style="668" bestFit="1" customWidth="1"/>
    <col min="11781" max="11781" width="4.88671875" style="668" bestFit="1" customWidth="1"/>
    <col min="11782" max="11796" width="6.88671875" style="668" bestFit="1" customWidth="1"/>
    <col min="11797" max="11797" width="8.6640625" style="668" bestFit="1" customWidth="1"/>
    <col min="11798" max="12032" width="8.88671875" style="668"/>
    <col min="12033" max="12033" width="22.6640625" style="668" bestFit="1" customWidth="1"/>
    <col min="12034" max="12034" width="5.109375" style="668" bestFit="1" customWidth="1"/>
    <col min="12035" max="12035" width="7.88671875" style="668" bestFit="1" customWidth="1"/>
    <col min="12036" max="12036" width="5.33203125" style="668" bestFit="1" customWidth="1"/>
    <col min="12037" max="12037" width="4.88671875" style="668" bestFit="1" customWidth="1"/>
    <col min="12038" max="12052" width="6.88671875" style="668" bestFit="1" customWidth="1"/>
    <col min="12053" max="12053" width="8.6640625" style="668" bestFit="1" customWidth="1"/>
    <col min="12054" max="12288" width="8.88671875" style="668"/>
    <col min="12289" max="12289" width="22.6640625" style="668" bestFit="1" customWidth="1"/>
    <col min="12290" max="12290" width="5.109375" style="668" bestFit="1" customWidth="1"/>
    <col min="12291" max="12291" width="7.88671875" style="668" bestFit="1" customWidth="1"/>
    <col min="12292" max="12292" width="5.33203125" style="668" bestFit="1" customWidth="1"/>
    <col min="12293" max="12293" width="4.88671875" style="668" bestFit="1" customWidth="1"/>
    <col min="12294" max="12308" width="6.88671875" style="668" bestFit="1" customWidth="1"/>
    <col min="12309" max="12309" width="8.6640625" style="668" bestFit="1" customWidth="1"/>
    <col min="12310" max="12544" width="8.88671875" style="668"/>
    <col min="12545" max="12545" width="22.6640625" style="668" bestFit="1" customWidth="1"/>
    <col min="12546" max="12546" width="5.109375" style="668" bestFit="1" customWidth="1"/>
    <col min="12547" max="12547" width="7.88671875" style="668" bestFit="1" customWidth="1"/>
    <col min="12548" max="12548" width="5.33203125" style="668" bestFit="1" customWidth="1"/>
    <col min="12549" max="12549" width="4.88671875" style="668" bestFit="1" customWidth="1"/>
    <col min="12550" max="12564" width="6.88671875" style="668" bestFit="1" customWidth="1"/>
    <col min="12565" max="12565" width="8.6640625" style="668" bestFit="1" customWidth="1"/>
    <col min="12566" max="12800" width="8.88671875" style="668"/>
    <col min="12801" max="12801" width="22.6640625" style="668" bestFit="1" customWidth="1"/>
    <col min="12802" max="12802" width="5.109375" style="668" bestFit="1" customWidth="1"/>
    <col min="12803" max="12803" width="7.88671875" style="668" bestFit="1" customWidth="1"/>
    <col min="12804" max="12804" width="5.33203125" style="668" bestFit="1" customWidth="1"/>
    <col min="12805" max="12805" width="4.88671875" style="668" bestFit="1" customWidth="1"/>
    <col min="12806" max="12820" width="6.88671875" style="668" bestFit="1" customWidth="1"/>
    <col min="12821" max="12821" width="8.6640625" style="668" bestFit="1" customWidth="1"/>
    <col min="12822" max="13056" width="8.88671875" style="668"/>
    <col min="13057" max="13057" width="22.6640625" style="668" bestFit="1" customWidth="1"/>
    <col min="13058" max="13058" width="5.109375" style="668" bestFit="1" customWidth="1"/>
    <col min="13059" max="13059" width="7.88671875" style="668" bestFit="1" customWidth="1"/>
    <col min="13060" max="13060" width="5.33203125" style="668" bestFit="1" customWidth="1"/>
    <col min="13061" max="13061" width="4.88671875" style="668" bestFit="1" customWidth="1"/>
    <col min="13062" max="13076" width="6.88671875" style="668" bestFit="1" customWidth="1"/>
    <col min="13077" max="13077" width="8.6640625" style="668" bestFit="1" customWidth="1"/>
    <col min="13078" max="13312" width="8.88671875" style="668"/>
    <col min="13313" max="13313" width="22.6640625" style="668" bestFit="1" customWidth="1"/>
    <col min="13314" max="13314" width="5.109375" style="668" bestFit="1" customWidth="1"/>
    <col min="13315" max="13315" width="7.88671875" style="668" bestFit="1" customWidth="1"/>
    <col min="13316" max="13316" width="5.33203125" style="668" bestFit="1" customWidth="1"/>
    <col min="13317" max="13317" width="4.88671875" style="668" bestFit="1" customWidth="1"/>
    <col min="13318" max="13332" width="6.88671875" style="668" bestFit="1" customWidth="1"/>
    <col min="13333" max="13333" width="8.6640625" style="668" bestFit="1" customWidth="1"/>
    <col min="13334" max="13568" width="8.88671875" style="668"/>
    <col min="13569" max="13569" width="22.6640625" style="668" bestFit="1" customWidth="1"/>
    <col min="13570" max="13570" width="5.109375" style="668" bestFit="1" customWidth="1"/>
    <col min="13571" max="13571" width="7.88671875" style="668" bestFit="1" customWidth="1"/>
    <col min="13572" max="13572" width="5.33203125" style="668" bestFit="1" customWidth="1"/>
    <col min="13573" max="13573" width="4.88671875" style="668" bestFit="1" customWidth="1"/>
    <col min="13574" max="13588" width="6.88671875" style="668" bestFit="1" customWidth="1"/>
    <col min="13589" max="13589" width="8.6640625" style="668" bestFit="1" customWidth="1"/>
    <col min="13590" max="13824" width="8.88671875" style="668"/>
    <col min="13825" max="13825" width="22.6640625" style="668" bestFit="1" customWidth="1"/>
    <col min="13826" max="13826" width="5.109375" style="668" bestFit="1" customWidth="1"/>
    <col min="13827" max="13827" width="7.88671875" style="668" bestFit="1" customWidth="1"/>
    <col min="13828" max="13828" width="5.33203125" style="668" bestFit="1" customWidth="1"/>
    <col min="13829" max="13829" width="4.88671875" style="668" bestFit="1" customWidth="1"/>
    <col min="13830" max="13844" width="6.88671875" style="668" bestFit="1" customWidth="1"/>
    <col min="13845" max="13845" width="8.6640625" style="668" bestFit="1" customWidth="1"/>
    <col min="13846" max="14080" width="8.88671875" style="668"/>
    <col min="14081" max="14081" width="22.6640625" style="668" bestFit="1" customWidth="1"/>
    <col min="14082" max="14082" width="5.109375" style="668" bestFit="1" customWidth="1"/>
    <col min="14083" max="14083" width="7.88671875" style="668" bestFit="1" customWidth="1"/>
    <col min="14084" max="14084" width="5.33203125" style="668" bestFit="1" customWidth="1"/>
    <col min="14085" max="14085" width="4.88671875" style="668" bestFit="1" customWidth="1"/>
    <col min="14086" max="14100" width="6.88671875" style="668" bestFit="1" customWidth="1"/>
    <col min="14101" max="14101" width="8.6640625" style="668" bestFit="1" customWidth="1"/>
    <col min="14102" max="14336" width="8.88671875" style="668"/>
    <col min="14337" max="14337" width="22.6640625" style="668" bestFit="1" customWidth="1"/>
    <col min="14338" max="14338" width="5.109375" style="668" bestFit="1" customWidth="1"/>
    <col min="14339" max="14339" width="7.88671875" style="668" bestFit="1" customWidth="1"/>
    <col min="14340" max="14340" width="5.33203125" style="668" bestFit="1" customWidth="1"/>
    <col min="14341" max="14341" width="4.88671875" style="668" bestFit="1" customWidth="1"/>
    <col min="14342" max="14356" width="6.88671875" style="668" bestFit="1" customWidth="1"/>
    <col min="14357" max="14357" width="8.6640625" style="668" bestFit="1" customWidth="1"/>
    <col min="14358" max="14592" width="8.88671875" style="668"/>
    <col min="14593" max="14593" width="22.6640625" style="668" bestFit="1" customWidth="1"/>
    <col min="14594" max="14594" width="5.109375" style="668" bestFit="1" customWidth="1"/>
    <col min="14595" max="14595" width="7.88671875" style="668" bestFit="1" customWidth="1"/>
    <col min="14596" max="14596" width="5.33203125" style="668" bestFit="1" customWidth="1"/>
    <col min="14597" max="14597" width="4.88671875" style="668" bestFit="1" customWidth="1"/>
    <col min="14598" max="14612" width="6.88671875" style="668" bestFit="1" customWidth="1"/>
    <col min="14613" max="14613" width="8.6640625" style="668" bestFit="1" customWidth="1"/>
    <col min="14614" max="14848" width="8.88671875" style="668"/>
    <col min="14849" max="14849" width="22.6640625" style="668" bestFit="1" customWidth="1"/>
    <col min="14850" max="14850" width="5.109375" style="668" bestFit="1" customWidth="1"/>
    <col min="14851" max="14851" width="7.88671875" style="668" bestFit="1" customWidth="1"/>
    <col min="14852" max="14852" width="5.33203125" style="668" bestFit="1" customWidth="1"/>
    <col min="14853" max="14853" width="4.88671875" style="668" bestFit="1" customWidth="1"/>
    <col min="14854" max="14868" width="6.88671875" style="668" bestFit="1" customWidth="1"/>
    <col min="14869" max="14869" width="8.6640625" style="668" bestFit="1" customWidth="1"/>
    <col min="14870" max="15104" width="8.88671875" style="668"/>
    <col min="15105" max="15105" width="22.6640625" style="668" bestFit="1" customWidth="1"/>
    <col min="15106" max="15106" width="5.109375" style="668" bestFit="1" customWidth="1"/>
    <col min="15107" max="15107" width="7.88671875" style="668" bestFit="1" customWidth="1"/>
    <col min="15108" max="15108" width="5.33203125" style="668" bestFit="1" customWidth="1"/>
    <col min="15109" max="15109" width="4.88671875" style="668" bestFit="1" customWidth="1"/>
    <col min="15110" max="15124" width="6.88671875" style="668" bestFit="1" customWidth="1"/>
    <col min="15125" max="15125" width="8.6640625" style="668" bestFit="1" customWidth="1"/>
    <col min="15126" max="15360" width="8.88671875" style="668"/>
    <col min="15361" max="15361" width="22.6640625" style="668" bestFit="1" customWidth="1"/>
    <col min="15362" max="15362" width="5.109375" style="668" bestFit="1" customWidth="1"/>
    <col min="15363" max="15363" width="7.88671875" style="668" bestFit="1" customWidth="1"/>
    <col min="15364" max="15364" width="5.33203125" style="668" bestFit="1" customWidth="1"/>
    <col min="15365" max="15365" width="4.88671875" style="668" bestFit="1" customWidth="1"/>
    <col min="15366" max="15380" width="6.88671875" style="668" bestFit="1" customWidth="1"/>
    <col min="15381" max="15381" width="8.6640625" style="668" bestFit="1" customWidth="1"/>
    <col min="15382" max="15616" width="8.88671875" style="668"/>
    <col min="15617" max="15617" width="22.6640625" style="668" bestFit="1" customWidth="1"/>
    <col min="15618" max="15618" width="5.109375" style="668" bestFit="1" customWidth="1"/>
    <col min="15619" max="15619" width="7.88671875" style="668" bestFit="1" customWidth="1"/>
    <col min="15620" max="15620" width="5.33203125" style="668" bestFit="1" customWidth="1"/>
    <col min="15621" max="15621" width="4.88671875" style="668" bestFit="1" customWidth="1"/>
    <col min="15622" max="15636" width="6.88671875" style="668" bestFit="1" customWidth="1"/>
    <col min="15637" max="15637" width="8.6640625" style="668" bestFit="1" customWidth="1"/>
    <col min="15638" max="15872" width="8.88671875" style="668"/>
    <col min="15873" max="15873" width="22.6640625" style="668" bestFit="1" customWidth="1"/>
    <col min="15874" max="15874" width="5.109375" style="668" bestFit="1" customWidth="1"/>
    <col min="15875" max="15875" width="7.88671875" style="668" bestFit="1" customWidth="1"/>
    <col min="15876" max="15876" width="5.33203125" style="668" bestFit="1" customWidth="1"/>
    <col min="15877" max="15877" width="4.88671875" style="668" bestFit="1" customWidth="1"/>
    <col min="15878" max="15892" width="6.88671875" style="668" bestFit="1" customWidth="1"/>
    <col min="15893" max="15893" width="8.6640625" style="668" bestFit="1" customWidth="1"/>
    <col min="15894" max="16128" width="8.88671875" style="668"/>
    <col min="16129" max="16129" width="22.6640625" style="668" bestFit="1" customWidth="1"/>
    <col min="16130" max="16130" width="5.109375" style="668" bestFit="1" customWidth="1"/>
    <col min="16131" max="16131" width="7.88671875" style="668" bestFit="1" customWidth="1"/>
    <col min="16132" max="16132" width="5.33203125" style="668" bestFit="1" customWidth="1"/>
    <col min="16133" max="16133" width="4.88671875" style="668" bestFit="1" customWidth="1"/>
    <col min="16134" max="16148" width="6.88671875" style="668" bestFit="1" customWidth="1"/>
    <col min="16149" max="16149" width="8.6640625" style="668" bestFit="1" customWidth="1"/>
    <col min="16150" max="16384" width="8.88671875" style="668"/>
  </cols>
  <sheetData>
    <row r="1" spans="1:21" s="1438" customFormat="1">
      <c r="A1" s="1436" t="s">
        <v>5197</v>
      </c>
    </row>
    <row r="2" spans="1:21" ht="17.399999999999999" customHeight="1">
      <c r="A2" s="451" t="s">
        <v>2026</v>
      </c>
      <c r="B2" s="1691" t="s">
        <v>4636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</row>
    <row r="3" spans="1:21" ht="18" thickBot="1">
      <c r="A3" s="451"/>
      <c r="B3" s="1010" t="s">
        <v>4637</v>
      </c>
    </row>
    <row r="4" spans="1:21">
      <c r="A4" s="937"/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</row>
    <row r="5" spans="1:21" ht="13.8" thickBot="1">
      <c r="A5" s="872" t="s">
        <v>2025</v>
      </c>
      <c r="B5" s="1678" t="s">
        <v>31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</row>
    <row r="6" spans="1:21">
      <c r="A6" s="872" t="s">
        <v>2024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</row>
    <row r="7" spans="1:21" ht="13.8" thickBot="1">
      <c r="A7" s="872" t="s">
        <v>2045</v>
      </c>
      <c r="B7" s="969"/>
      <c r="C7" s="1678" t="s">
        <v>2023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</row>
    <row r="8" spans="1:21">
      <c r="A8" s="872" t="s">
        <v>4165</v>
      </c>
      <c r="B8" s="969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</row>
    <row r="9" spans="1:21" ht="24.6" thickBot="1">
      <c r="A9" s="873"/>
      <c r="B9" s="676" t="s">
        <v>3</v>
      </c>
      <c r="C9" s="676" t="s">
        <v>1268</v>
      </c>
      <c r="D9" s="676" t="s">
        <v>2022</v>
      </c>
      <c r="E9" s="676" t="s">
        <v>2002</v>
      </c>
      <c r="F9" s="676" t="s">
        <v>1996</v>
      </c>
      <c r="G9" s="676" t="s">
        <v>1476</v>
      </c>
      <c r="H9" s="676" t="s">
        <v>1475</v>
      </c>
      <c r="I9" s="676" t="s">
        <v>1474</v>
      </c>
      <c r="J9" s="676" t="s">
        <v>1473</v>
      </c>
      <c r="K9" s="676" t="s">
        <v>1472</v>
      </c>
      <c r="L9" s="676" t="s">
        <v>1471</v>
      </c>
      <c r="M9" s="676" t="s">
        <v>1470</v>
      </c>
      <c r="N9" s="676" t="s">
        <v>1661</v>
      </c>
      <c r="O9" s="676" t="s">
        <v>1660</v>
      </c>
      <c r="P9" s="676" t="s">
        <v>1659</v>
      </c>
      <c r="Q9" s="676" t="s">
        <v>1658</v>
      </c>
      <c r="R9" s="676" t="s">
        <v>1657</v>
      </c>
      <c r="S9" s="676" t="s">
        <v>2021</v>
      </c>
      <c r="T9" s="676" t="s">
        <v>2020</v>
      </c>
      <c r="U9" s="676" t="s">
        <v>2019</v>
      </c>
    </row>
    <row r="10" spans="1:21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</row>
    <row r="11" spans="1:21">
      <c r="A11" s="421" t="s">
        <v>199</v>
      </c>
      <c r="B11" s="739">
        <v>52917</v>
      </c>
      <c r="C11" s="739">
        <v>949</v>
      </c>
      <c r="D11" s="739">
        <v>155</v>
      </c>
      <c r="E11" s="739">
        <v>97</v>
      </c>
      <c r="F11" s="739">
        <v>131</v>
      </c>
      <c r="G11" s="739">
        <v>429</v>
      </c>
      <c r="H11" s="739">
        <v>715</v>
      </c>
      <c r="I11" s="739">
        <v>710</v>
      </c>
      <c r="J11" s="739">
        <v>814</v>
      </c>
      <c r="K11" s="739">
        <v>983</v>
      </c>
      <c r="L11" s="739">
        <v>1390</v>
      </c>
      <c r="M11" s="739">
        <v>2065</v>
      </c>
      <c r="N11" s="739">
        <v>2840</v>
      </c>
      <c r="O11" s="739">
        <v>3429</v>
      </c>
      <c r="P11" s="739">
        <v>4299</v>
      </c>
      <c r="Q11" s="739">
        <v>5325</v>
      </c>
      <c r="R11" s="739">
        <v>6173</v>
      </c>
      <c r="S11" s="739">
        <v>6437</v>
      </c>
      <c r="T11" s="739">
        <v>7137</v>
      </c>
      <c r="U11" s="739">
        <v>8839</v>
      </c>
    </row>
    <row r="12" spans="1:21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</row>
    <row r="13" spans="1:21">
      <c r="A13" s="421" t="s">
        <v>1267</v>
      </c>
      <c r="B13" s="739">
        <v>701</v>
      </c>
      <c r="C13" s="739">
        <v>19</v>
      </c>
      <c r="D13" s="739">
        <v>6</v>
      </c>
      <c r="E13" s="739">
        <v>2</v>
      </c>
      <c r="F13" s="739">
        <v>0</v>
      </c>
      <c r="G13" s="739">
        <v>2</v>
      </c>
      <c r="H13" s="739">
        <v>12</v>
      </c>
      <c r="I13" s="739">
        <v>14</v>
      </c>
      <c r="J13" s="739">
        <v>15</v>
      </c>
      <c r="K13" s="739">
        <v>10</v>
      </c>
      <c r="L13" s="739">
        <v>20</v>
      </c>
      <c r="M13" s="739">
        <v>32</v>
      </c>
      <c r="N13" s="739">
        <v>30</v>
      </c>
      <c r="O13" s="739">
        <v>42</v>
      </c>
      <c r="P13" s="739">
        <v>59</v>
      </c>
      <c r="Q13" s="739">
        <v>89</v>
      </c>
      <c r="R13" s="739">
        <v>84</v>
      </c>
      <c r="S13" s="739">
        <v>71</v>
      </c>
      <c r="T13" s="739">
        <v>87</v>
      </c>
      <c r="U13" s="739">
        <v>107</v>
      </c>
    </row>
    <row r="14" spans="1:21">
      <c r="A14" s="423" t="s">
        <v>1380</v>
      </c>
      <c r="B14" s="740">
        <v>699</v>
      </c>
      <c r="C14" s="740">
        <v>19</v>
      </c>
      <c r="D14" s="740">
        <v>6</v>
      </c>
      <c r="E14" s="740">
        <v>2</v>
      </c>
      <c r="F14" s="740">
        <v>0</v>
      </c>
      <c r="G14" s="740">
        <v>2</v>
      </c>
      <c r="H14" s="740">
        <v>12</v>
      </c>
      <c r="I14" s="740">
        <v>14</v>
      </c>
      <c r="J14" s="740">
        <v>15</v>
      </c>
      <c r="K14" s="740">
        <v>10</v>
      </c>
      <c r="L14" s="740">
        <v>20</v>
      </c>
      <c r="M14" s="740">
        <v>32</v>
      </c>
      <c r="N14" s="740">
        <v>29</v>
      </c>
      <c r="O14" s="740">
        <v>42</v>
      </c>
      <c r="P14" s="740">
        <v>59</v>
      </c>
      <c r="Q14" s="740">
        <v>89</v>
      </c>
      <c r="R14" s="740">
        <v>83</v>
      </c>
      <c r="S14" s="740">
        <v>71</v>
      </c>
      <c r="T14" s="740">
        <v>87</v>
      </c>
      <c r="U14" s="740">
        <v>107</v>
      </c>
    </row>
    <row r="15" spans="1:21">
      <c r="A15" s="423" t="s">
        <v>1379</v>
      </c>
      <c r="B15" s="740">
        <v>2</v>
      </c>
      <c r="C15" s="740">
        <v>0</v>
      </c>
      <c r="D15" s="740">
        <v>0</v>
      </c>
      <c r="E15" s="740">
        <v>0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1</v>
      </c>
      <c r="O15" s="740">
        <v>0</v>
      </c>
      <c r="P15" s="740">
        <v>0</v>
      </c>
      <c r="Q15" s="740">
        <v>0</v>
      </c>
      <c r="R15" s="740">
        <v>1</v>
      </c>
      <c r="S15" s="740">
        <v>0</v>
      </c>
      <c r="T15" s="740">
        <v>0</v>
      </c>
      <c r="U15" s="740">
        <v>0</v>
      </c>
    </row>
    <row r="16" spans="1:21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</row>
    <row r="17" spans="1:21">
      <c r="A17" s="421" t="s">
        <v>1260</v>
      </c>
      <c r="B17" s="739">
        <v>807</v>
      </c>
      <c r="C17" s="739">
        <v>20</v>
      </c>
      <c r="D17" s="739">
        <v>4</v>
      </c>
      <c r="E17" s="739">
        <v>1</v>
      </c>
      <c r="F17" s="739">
        <v>5</v>
      </c>
      <c r="G17" s="739">
        <v>13</v>
      </c>
      <c r="H17" s="739">
        <v>13</v>
      </c>
      <c r="I17" s="739">
        <v>19</v>
      </c>
      <c r="J17" s="739">
        <v>16</v>
      </c>
      <c r="K17" s="739">
        <v>19</v>
      </c>
      <c r="L17" s="739">
        <v>21</v>
      </c>
      <c r="M17" s="739">
        <v>28</v>
      </c>
      <c r="N17" s="739">
        <v>46</v>
      </c>
      <c r="O17" s="739">
        <v>67</v>
      </c>
      <c r="P17" s="739">
        <v>87</v>
      </c>
      <c r="Q17" s="739">
        <v>90</v>
      </c>
      <c r="R17" s="739">
        <v>84</v>
      </c>
      <c r="S17" s="739">
        <v>91</v>
      </c>
      <c r="T17" s="739">
        <v>91</v>
      </c>
      <c r="U17" s="739">
        <v>92</v>
      </c>
    </row>
    <row r="18" spans="1:21">
      <c r="A18" s="423" t="s">
        <v>1378</v>
      </c>
      <c r="B18" s="740">
        <v>761</v>
      </c>
      <c r="C18" s="740">
        <v>19</v>
      </c>
      <c r="D18" s="740">
        <v>4</v>
      </c>
      <c r="E18" s="740">
        <v>1</v>
      </c>
      <c r="F18" s="740">
        <v>4</v>
      </c>
      <c r="G18" s="740">
        <v>12</v>
      </c>
      <c r="H18" s="740">
        <v>12</v>
      </c>
      <c r="I18" s="740">
        <v>16</v>
      </c>
      <c r="J18" s="740">
        <v>13</v>
      </c>
      <c r="K18" s="740">
        <v>18</v>
      </c>
      <c r="L18" s="740">
        <v>19</v>
      </c>
      <c r="M18" s="740">
        <v>27</v>
      </c>
      <c r="N18" s="740">
        <v>43</v>
      </c>
      <c r="O18" s="740">
        <v>65</v>
      </c>
      <c r="P18" s="740">
        <v>84</v>
      </c>
      <c r="Q18" s="740">
        <v>86</v>
      </c>
      <c r="R18" s="740">
        <v>82</v>
      </c>
      <c r="S18" s="740">
        <v>85</v>
      </c>
      <c r="T18" s="740">
        <v>89</v>
      </c>
      <c r="U18" s="740">
        <v>82</v>
      </c>
    </row>
    <row r="19" spans="1:21">
      <c r="A19" s="423" t="s">
        <v>1377</v>
      </c>
      <c r="B19" s="740">
        <v>46</v>
      </c>
      <c r="C19" s="740">
        <v>1</v>
      </c>
      <c r="D19" s="740">
        <v>0</v>
      </c>
      <c r="E19" s="740">
        <v>0</v>
      </c>
      <c r="F19" s="740">
        <v>1</v>
      </c>
      <c r="G19" s="740">
        <v>1</v>
      </c>
      <c r="H19" s="740">
        <v>1</v>
      </c>
      <c r="I19" s="740">
        <v>3</v>
      </c>
      <c r="J19" s="740">
        <v>3</v>
      </c>
      <c r="K19" s="740">
        <v>1</v>
      </c>
      <c r="L19" s="740">
        <v>2</v>
      </c>
      <c r="M19" s="740">
        <v>1</v>
      </c>
      <c r="N19" s="740">
        <v>3</v>
      </c>
      <c r="O19" s="740">
        <v>2</v>
      </c>
      <c r="P19" s="740">
        <v>3</v>
      </c>
      <c r="Q19" s="740">
        <v>4</v>
      </c>
      <c r="R19" s="740">
        <v>2</v>
      </c>
      <c r="S19" s="740">
        <v>6</v>
      </c>
      <c r="T19" s="740">
        <v>2</v>
      </c>
      <c r="U19" s="740">
        <v>10</v>
      </c>
    </row>
    <row r="20" spans="1:21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</row>
    <row r="21" spans="1:21">
      <c r="A21" s="421" t="s">
        <v>1251</v>
      </c>
      <c r="B21" s="739">
        <v>1608</v>
      </c>
      <c r="C21" s="739">
        <v>31</v>
      </c>
      <c r="D21" s="739">
        <v>6</v>
      </c>
      <c r="E21" s="739">
        <v>6</v>
      </c>
      <c r="F21" s="739">
        <v>7</v>
      </c>
      <c r="G21" s="739">
        <v>7</v>
      </c>
      <c r="H21" s="739">
        <v>27</v>
      </c>
      <c r="I21" s="739">
        <v>27</v>
      </c>
      <c r="J21" s="739">
        <v>39</v>
      </c>
      <c r="K21" s="739">
        <v>38</v>
      </c>
      <c r="L21" s="739">
        <v>59</v>
      </c>
      <c r="M21" s="739">
        <v>72</v>
      </c>
      <c r="N21" s="739">
        <v>108</v>
      </c>
      <c r="O21" s="739">
        <v>121</v>
      </c>
      <c r="P21" s="739">
        <v>184</v>
      </c>
      <c r="Q21" s="739">
        <v>180</v>
      </c>
      <c r="R21" s="739">
        <v>180</v>
      </c>
      <c r="S21" s="739">
        <v>173</v>
      </c>
      <c r="T21" s="739">
        <v>183</v>
      </c>
      <c r="U21" s="739">
        <v>160</v>
      </c>
    </row>
    <row r="22" spans="1:21">
      <c r="A22" s="423" t="s">
        <v>1376</v>
      </c>
      <c r="B22" s="740">
        <v>1117</v>
      </c>
      <c r="C22" s="740">
        <v>17</v>
      </c>
      <c r="D22" s="740">
        <v>2</v>
      </c>
      <c r="E22" s="740">
        <v>5</v>
      </c>
      <c r="F22" s="740">
        <v>3</v>
      </c>
      <c r="G22" s="740">
        <v>4</v>
      </c>
      <c r="H22" s="740">
        <v>22</v>
      </c>
      <c r="I22" s="740">
        <v>13</v>
      </c>
      <c r="J22" s="740">
        <v>20</v>
      </c>
      <c r="K22" s="740">
        <v>25</v>
      </c>
      <c r="L22" s="740">
        <v>42</v>
      </c>
      <c r="M22" s="740">
        <v>48</v>
      </c>
      <c r="N22" s="740">
        <v>73</v>
      </c>
      <c r="O22" s="740">
        <v>85</v>
      </c>
      <c r="P22" s="740">
        <v>137</v>
      </c>
      <c r="Q22" s="740">
        <v>128</v>
      </c>
      <c r="R22" s="740">
        <v>123</v>
      </c>
      <c r="S22" s="740">
        <v>124</v>
      </c>
      <c r="T22" s="740">
        <v>130</v>
      </c>
      <c r="U22" s="740">
        <v>116</v>
      </c>
    </row>
    <row r="23" spans="1:21">
      <c r="A23" s="423" t="s">
        <v>1375</v>
      </c>
      <c r="B23" s="740">
        <v>388</v>
      </c>
      <c r="C23" s="740">
        <v>11</v>
      </c>
      <c r="D23" s="740">
        <v>3</v>
      </c>
      <c r="E23" s="740">
        <v>1</v>
      </c>
      <c r="F23" s="740">
        <v>3</v>
      </c>
      <c r="G23" s="740">
        <v>3</v>
      </c>
      <c r="H23" s="740">
        <v>5</v>
      </c>
      <c r="I23" s="740">
        <v>12</v>
      </c>
      <c r="J23" s="740">
        <v>18</v>
      </c>
      <c r="K23" s="740">
        <v>11</v>
      </c>
      <c r="L23" s="740">
        <v>16</v>
      </c>
      <c r="M23" s="740">
        <v>19</v>
      </c>
      <c r="N23" s="740">
        <v>28</v>
      </c>
      <c r="O23" s="740">
        <v>28</v>
      </c>
      <c r="P23" s="740">
        <v>35</v>
      </c>
      <c r="Q23" s="740">
        <v>39</v>
      </c>
      <c r="R23" s="740">
        <v>45</v>
      </c>
      <c r="S23" s="740">
        <v>36</v>
      </c>
      <c r="T23" s="740">
        <v>43</v>
      </c>
      <c r="U23" s="740">
        <v>32</v>
      </c>
    </row>
    <row r="24" spans="1:21">
      <c r="A24" s="423" t="s">
        <v>1374</v>
      </c>
      <c r="B24" s="740">
        <v>103</v>
      </c>
      <c r="C24" s="740">
        <v>3</v>
      </c>
      <c r="D24" s="740">
        <v>1</v>
      </c>
      <c r="E24" s="740">
        <v>0</v>
      </c>
      <c r="F24" s="740">
        <v>1</v>
      </c>
      <c r="G24" s="740">
        <v>0</v>
      </c>
      <c r="H24" s="740">
        <v>0</v>
      </c>
      <c r="I24" s="740">
        <v>2</v>
      </c>
      <c r="J24" s="740">
        <v>1</v>
      </c>
      <c r="K24" s="740">
        <v>2</v>
      </c>
      <c r="L24" s="740">
        <v>1</v>
      </c>
      <c r="M24" s="740">
        <v>5</v>
      </c>
      <c r="N24" s="740">
        <v>7</v>
      </c>
      <c r="O24" s="740">
        <v>8</v>
      </c>
      <c r="P24" s="740">
        <v>12</v>
      </c>
      <c r="Q24" s="740">
        <v>13</v>
      </c>
      <c r="R24" s="740">
        <v>12</v>
      </c>
      <c r="S24" s="740">
        <v>13</v>
      </c>
      <c r="T24" s="740">
        <v>10</v>
      </c>
      <c r="U24" s="740">
        <v>12</v>
      </c>
    </row>
    <row r="25" spans="1:21">
      <c r="A25" s="425"/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>
      <c r="A26" s="421" t="s">
        <v>1239</v>
      </c>
      <c r="B26" s="739">
        <v>826</v>
      </c>
      <c r="C26" s="739">
        <v>22</v>
      </c>
      <c r="D26" s="739">
        <v>4</v>
      </c>
      <c r="E26" s="739">
        <v>2</v>
      </c>
      <c r="F26" s="739">
        <v>1</v>
      </c>
      <c r="G26" s="739">
        <v>7</v>
      </c>
      <c r="H26" s="739">
        <v>20</v>
      </c>
      <c r="I26" s="739">
        <v>12</v>
      </c>
      <c r="J26" s="739">
        <v>12</v>
      </c>
      <c r="K26" s="739">
        <v>15</v>
      </c>
      <c r="L26" s="739">
        <v>22</v>
      </c>
      <c r="M26" s="739">
        <v>32</v>
      </c>
      <c r="N26" s="739">
        <v>43</v>
      </c>
      <c r="O26" s="739">
        <v>64</v>
      </c>
      <c r="P26" s="739">
        <v>53</v>
      </c>
      <c r="Q26" s="739">
        <v>78</v>
      </c>
      <c r="R26" s="739">
        <v>95</v>
      </c>
      <c r="S26" s="739">
        <v>97</v>
      </c>
      <c r="T26" s="739">
        <v>111</v>
      </c>
      <c r="U26" s="739">
        <v>136</v>
      </c>
    </row>
    <row r="27" spans="1:21">
      <c r="A27" s="423" t="s">
        <v>1373</v>
      </c>
      <c r="B27" s="740">
        <v>514</v>
      </c>
      <c r="C27" s="740">
        <v>12</v>
      </c>
      <c r="D27" s="740">
        <v>3</v>
      </c>
      <c r="E27" s="740">
        <v>2</v>
      </c>
      <c r="F27" s="740">
        <v>0</v>
      </c>
      <c r="G27" s="740">
        <v>4</v>
      </c>
      <c r="H27" s="740">
        <v>14</v>
      </c>
      <c r="I27" s="740">
        <v>7</v>
      </c>
      <c r="J27" s="740">
        <v>7</v>
      </c>
      <c r="K27" s="740">
        <v>8</v>
      </c>
      <c r="L27" s="740">
        <v>17</v>
      </c>
      <c r="M27" s="740">
        <v>23</v>
      </c>
      <c r="N27" s="740">
        <v>27</v>
      </c>
      <c r="O27" s="740">
        <v>40</v>
      </c>
      <c r="P27" s="740">
        <v>40</v>
      </c>
      <c r="Q27" s="740">
        <v>41</v>
      </c>
      <c r="R27" s="740">
        <v>61</v>
      </c>
      <c r="S27" s="740">
        <v>58</v>
      </c>
      <c r="T27" s="740">
        <v>62</v>
      </c>
      <c r="U27" s="740">
        <v>88</v>
      </c>
    </row>
    <row r="28" spans="1:21">
      <c r="A28" s="423" t="s">
        <v>1372</v>
      </c>
      <c r="B28" s="740">
        <v>74</v>
      </c>
      <c r="C28" s="740">
        <v>1</v>
      </c>
      <c r="D28" s="740">
        <v>1</v>
      </c>
      <c r="E28" s="740">
        <v>0</v>
      </c>
      <c r="F28" s="740">
        <v>0</v>
      </c>
      <c r="G28" s="740">
        <v>1</v>
      </c>
      <c r="H28" s="740">
        <v>0</v>
      </c>
      <c r="I28" s="740">
        <v>1</v>
      </c>
      <c r="J28" s="740">
        <v>0</v>
      </c>
      <c r="K28" s="740">
        <v>4</v>
      </c>
      <c r="L28" s="740">
        <v>1</v>
      </c>
      <c r="M28" s="740">
        <v>3</v>
      </c>
      <c r="N28" s="740">
        <v>3</v>
      </c>
      <c r="O28" s="740">
        <v>6</v>
      </c>
      <c r="P28" s="740">
        <v>5</v>
      </c>
      <c r="Q28" s="740">
        <v>9</v>
      </c>
      <c r="R28" s="740">
        <v>8</v>
      </c>
      <c r="S28" s="740">
        <v>11</v>
      </c>
      <c r="T28" s="740">
        <v>11</v>
      </c>
      <c r="U28" s="740">
        <v>9</v>
      </c>
    </row>
    <row r="29" spans="1:21">
      <c r="A29" s="423" t="s">
        <v>1371</v>
      </c>
      <c r="B29" s="740">
        <v>238</v>
      </c>
      <c r="C29" s="740">
        <v>9</v>
      </c>
      <c r="D29" s="740">
        <v>0</v>
      </c>
      <c r="E29" s="740">
        <v>0</v>
      </c>
      <c r="F29" s="740">
        <v>1</v>
      </c>
      <c r="G29" s="740">
        <v>2</v>
      </c>
      <c r="H29" s="740">
        <v>6</v>
      </c>
      <c r="I29" s="740">
        <v>4</v>
      </c>
      <c r="J29" s="740">
        <v>5</v>
      </c>
      <c r="K29" s="740">
        <v>3</v>
      </c>
      <c r="L29" s="740">
        <v>4</v>
      </c>
      <c r="M29" s="740">
        <v>6</v>
      </c>
      <c r="N29" s="740">
        <v>13</v>
      </c>
      <c r="O29" s="740">
        <v>18</v>
      </c>
      <c r="P29" s="740">
        <v>8</v>
      </c>
      <c r="Q29" s="740">
        <v>28</v>
      </c>
      <c r="R29" s="740">
        <v>26</v>
      </c>
      <c r="S29" s="740">
        <v>28</v>
      </c>
      <c r="T29" s="740">
        <v>38</v>
      </c>
      <c r="U29" s="740">
        <v>39</v>
      </c>
    </row>
    <row r="30" spans="1:21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</row>
    <row r="31" spans="1:21">
      <c r="A31" s="421" t="s">
        <v>1226</v>
      </c>
      <c r="B31" s="739">
        <v>2249</v>
      </c>
      <c r="C31" s="739">
        <v>53</v>
      </c>
      <c r="D31" s="739">
        <v>9</v>
      </c>
      <c r="E31" s="739">
        <v>6</v>
      </c>
      <c r="F31" s="739">
        <v>10</v>
      </c>
      <c r="G31" s="739">
        <v>20</v>
      </c>
      <c r="H31" s="739">
        <v>33</v>
      </c>
      <c r="I31" s="739">
        <v>28</v>
      </c>
      <c r="J31" s="739">
        <v>30</v>
      </c>
      <c r="K31" s="739">
        <v>25</v>
      </c>
      <c r="L31" s="739">
        <v>51</v>
      </c>
      <c r="M31" s="739">
        <v>98</v>
      </c>
      <c r="N31" s="739">
        <v>102</v>
      </c>
      <c r="O31" s="739">
        <v>135</v>
      </c>
      <c r="P31" s="739">
        <v>163</v>
      </c>
      <c r="Q31" s="739">
        <v>198</v>
      </c>
      <c r="R31" s="739">
        <v>252</v>
      </c>
      <c r="S31" s="739">
        <v>301</v>
      </c>
      <c r="T31" s="739">
        <v>327</v>
      </c>
      <c r="U31" s="739">
        <v>408</v>
      </c>
    </row>
    <row r="32" spans="1:21">
      <c r="A32" s="423" t="s">
        <v>1370</v>
      </c>
      <c r="B32" s="740">
        <v>1361</v>
      </c>
      <c r="C32" s="740">
        <v>34</v>
      </c>
      <c r="D32" s="740">
        <v>6</v>
      </c>
      <c r="E32" s="740">
        <v>3</v>
      </c>
      <c r="F32" s="740">
        <v>7</v>
      </c>
      <c r="G32" s="740">
        <v>11</v>
      </c>
      <c r="H32" s="740">
        <v>25</v>
      </c>
      <c r="I32" s="740">
        <v>20</v>
      </c>
      <c r="J32" s="740">
        <v>21</v>
      </c>
      <c r="K32" s="740">
        <v>13</v>
      </c>
      <c r="L32" s="740">
        <v>32</v>
      </c>
      <c r="M32" s="740">
        <v>53</v>
      </c>
      <c r="N32" s="740">
        <v>70</v>
      </c>
      <c r="O32" s="740">
        <v>74</v>
      </c>
      <c r="P32" s="740">
        <v>102</v>
      </c>
      <c r="Q32" s="740">
        <v>128</v>
      </c>
      <c r="R32" s="740">
        <v>144</v>
      </c>
      <c r="S32" s="740">
        <v>175</v>
      </c>
      <c r="T32" s="740">
        <v>204</v>
      </c>
      <c r="U32" s="740">
        <v>239</v>
      </c>
    </row>
    <row r="33" spans="1:21">
      <c r="A33" s="423" t="s">
        <v>1369</v>
      </c>
      <c r="B33" s="740">
        <v>281</v>
      </c>
      <c r="C33" s="740">
        <v>7</v>
      </c>
      <c r="D33" s="740">
        <v>2</v>
      </c>
      <c r="E33" s="740">
        <v>1</v>
      </c>
      <c r="F33" s="740">
        <v>1</v>
      </c>
      <c r="G33" s="740">
        <v>1</v>
      </c>
      <c r="H33" s="740">
        <v>1</v>
      </c>
      <c r="I33" s="740">
        <v>2</v>
      </c>
      <c r="J33" s="740">
        <v>4</v>
      </c>
      <c r="K33" s="740">
        <v>3</v>
      </c>
      <c r="L33" s="740">
        <v>5</v>
      </c>
      <c r="M33" s="740">
        <v>11</v>
      </c>
      <c r="N33" s="740">
        <v>8</v>
      </c>
      <c r="O33" s="740">
        <v>29</v>
      </c>
      <c r="P33" s="740">
        <v>15</v>
      </c>
      <c r="Q33" s="740">
        <v>24</v>
      </c>
      <c r="R33" s="740">
        <v>40</v>
      </c>
      <c r="S33" s="740">
        <v>35</v>
      </c>
      <c r="T33" s="740">
        <v>41</v>
      </c>
      <c r="U33" s="740">
        <v>51</v>
      </c>
    </row>
    <row r="34" spans="1:21">
      <c r="A34" s="423" t="s">
        <v>1368</v>
      </c>
      <c r="B34" s="740">
        <v>607</v>
      </c>
      <c r="C34" s="740">
        <v>12</v>
      </c>
      <c r="D34" s="740">
        <v>1</v>
      </c>
      <c r="E34" s="740">
        <v>2</v>
      </c>
      <c r="F34" s="740">
        <v>2</v>
      </c>
      <c r="G34" s="740">
        <v>8</v>
      </c>
      <c r="H34" s="740">
        <v>7</v>
      </c>
      <c r="I34" s="740">
        <v>6</v>
      </c>
      <c r="J34" s="740">
        <v>5</v>
      </c>
      <c r="K34" s="740">
        <v>9</v>
      </c>
      <c r="L34" s="740">
        <v>14</v>
      </c>
      <c r="M34" s="740">
        <v>34</v>
      </c>
      <c r="N34" s="740">
        <v>24</v>
      </c>
      <c r="O34" s="740">
        <v>32</v>
      </c>
      <c r="P34" s="740">
        <v>46</v>
      </c>
      <c r="Q34" s="740">
        <v>46</v>
      </c>
      <c r="R34" s="740">
        <v>68</v>
      </c>
      <c r="S34" s="740">
        <v>91</v>
      </c>
      <c r="T34" s="740">
        <v>82</v>
      </c>
      <c r="U34" s="740">
        <v>118</v>
      </c>
    </row>
    <row r="35" spans="1:21">
      <c r="A35" s="425"/>
      <c r="B35" s="425"/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</row>
    <row r="36" spans="1:21">
      <c r="A36" s="421" t="s">
        <v>1208</v>
      </c>
      <c r="B36" s="739">
        <v>6025</v>
      </c>
      <c r="C36" s="739">
        <v>77</v>
      </c>
      <c r="D36" s="739">
        <v>12</v>
      </c>
      <c r="E36" s="739">
        <v>10</v>
      </c>
      <c r="F36" s="739">
        <v>11</v>
      </c>
      <c r="G36" s="739">
        <v>46</v>
      </c>
      <c r="H36" s="739">
        <v>64</v>
      </c>
      <c r="I36" s="739">
        <v>62</v>
      </c>
      <c r="J36" s="739">
        <v>72</v>
      </c>
      <c r="K36" s="739">
        <v>96</v>
      </c>
      <c r="L36" s="739">
        <v>122</v>
      </c>
      <c r="M36" s="739">
        <v>180</v>
      </c>
      <c r="N36" s="739">
        <v>309</v>
      </c>
      <c r="O36" s="739">
        <v>347</v>
      </c>
      <c r="P36" s="739">
        <v>466</v>
      </c>
      <c r="Q36" s="739">
        <v>601</v>
      </c>
      <c r="R36" s="739">
        <v>728</v>
      </c>
      <c r="S36" s="739">
        <v>797</v>
      </c>
      <c r="T36" s="739">
        <v>949</v>
      </c>
      <c r="U36" s="739">
        <v>1076</v>
      </c>
    </row>
    <row r="37" spans="1:21">
      <c r="A37" s="423" t="s">
        <v>1367</v>
      </c>
      <c r="B37" s="740">
        <v>2569</v>
      </c>
      <c r="C37" s="740">
        <v>32</v>
      </c>
      <c r="D37" s="740">
        <v>4</v>
      </c>
      <c r="E37" s="740">
        <v>4</v>
      </c>
      <c r="F37" s="740">
        <v>3</v>
      </c>
      <c r="G37" s="740">
        <v>21</v>
      </c>
      <c r="H37" s="740">
        <v>30</v>
      </c>
      <c r="I37" s="740">
        <v>22</v>
      </c>
      <c r="J37" s="740">
        <v>34</v>
      </c>
      <c r="K37" s="740">
        <v>37</v>
      </c>
      <c r="L37" s="740">
        <v>51</v>
      </c>
      <c r="M37" s="740">
        <v>84</v>
      </c>
      <c r="N37" s="740">
        <v>139</v>
      </c>
      <c r="O37" s="740">
        <v>149</v>
      </c>
      <c r="P37" s="740">
        <v>212</v>
      </c>
      <c r="Q37" s="740">
        <v>256</v>
      </c>
      <c r="R37" s="740">
        <v>333</v>
      </c>
      <c r="S37" s="740">
        <v>336</v>
      </c>
      <c r="T37" s="740">
        <v>406</v>
      </c>
      <c r="U37" s="740">
        <v>416</v>
      </c>
    </row>
    <row r="38" spans="1:21">
      <c r="A38" s="423" t="s">
        <v>1366</v>
      </c>
      <c r="B38" s="740">
        <v>13</v>
      </c>
      <c r="C38" s="740">
        <v>0</v>
      </c>
      <c r="D38" s="740">
        <v>0</v>
      </c>
      <c r="E38" s="740">
        <v>0</v>
      </c>
      <c r="F38" s="740">
        <v>1</v>
      </c>
      <c r="G38" s="740">
        <v>1</v>
      </c>
      <c r="H38" s="740">
        <v>0</v>
      </c>
      <c r="I38" s="740">
        <v>0</v>
      </c>
      <c r="J38" s="740">
        <v>1</v>
      </c>
      <c r="K38" s="740">
        <v>0</v>
      </c>
      <c r="L38" s="740">
        <v>1</v>
      </c>
      <c r="M38" s="740">
        <v>2</v>
      </c>
      <c r="N38" s="740">
        <v>2</v>
      </c>
      <c r="O38" s="740">
        <v>0</v>
      </c>
      <c r="P38" s="740">
        <v>1</v>
      </c>
      <c r="Q38" s="740">
        <v>1</v>
      </c>
      <c r="R38" s="740">
        <v>1</v>
      </c>
      <c r="S38" s="740">
        <v>0</v>
      </c>
      <c r="T38" s="740">
        <v>0</v>
      </c>
      <c r="U38" s="740">
        <v>2</v>
      </c>
    </row>
    <row r="39" spans="1:21">
      <c r="A39" s="423" t="s">
        <v>1365</v>
      </c>
      <c r="B39" s="740">
        <v>303</v>
      </c>
      <c r="C39" s="740">
        <v>3</v>
      </c>
      <c r="D39" s="740">
        <v>0</v>
      </c>
      <c r="E39" s="740">
        <v>2</v>
      </c>
      <c r="F39" s="740">
        <v>0</v>
      </c>
      <c r="G39" s="740">
        <v>4</v>
      </c>
      <c r="H39" s="740">
        <v>5</v>
      </c>
      <c r="I39" s="740">
        <v>2</v>
      </c>
      <c r="J39" s="740">
        <v>3</v>
      </c>
      <c r="K39" s="740">
        <v>2</v>
      </c>
      <c r="L39" s="740">
        <v>7</v>
      </c>
      <c r="M39" s="740">
        <v>10</v>
      </c>
      <c r="N39" s="740">
        <v>18</v>
      </c>
      <c r="O39" s="740">
        <v>15</v>
      </c>
      <c r="P39" s="740">
        <v>24</v>
      </c>
      <c r="Q39" s="740">
        <v>25</v>
      </c>
      <c r="R39" s="740">
        <v>36</v>
      </c>
      <c r="S39" s="740">
        <v>34</v>
      </c>
      <c r="T39" s="740">
        <v>43</v>
      </c>
      <c r="U39" s="740">
        <v>70</v>
      </c>
    </row>
    <row r="40" spans="1:21">
      <c r="A40" s="423" t="s">
        <v>1364</v>
      </c>
      <c r="B40" s="740">
        <v>254</v>
      </c>
      <c r="C40" s="740">
        <v>3</v>
      </c>
      <c r="D40" s="740">
        <v>0</v>
      </c>
      <c r="E40" s="740">
        <v>0</v>
      </c>
      <c r="F40" s="740">
        <v>0</v>
      </c>
      <c r="G40" s="740">
        <v>4</v>
      </c>
      <c r="H40" s="740">
        <v>4</v>
      </c>
      <c r="I40" s="740">
        <v>6</v>
      </c>
      <c r="J40" s="740">
        <v>2</v>
      </c>
      <c r="K40" s="740">
        <v>4</v>
      </c>
      <c r="L40" s="740">
        <v>5</v>
      </c>
      <c r="M40" s="740">
        <v>7</v>
      </c>
      <c r="N40" s="740">
        <v>12</v>
      </c>
      <c r="O40" s="740">
        <v>19</v>
      </c>
      <c r="P40" s="740">
        <v>17</v>
      </c>
      <c r="Q40" s="740">
        <v>28</v>
      </c>
      <c r="R40" s="740">
        <v>36</v>
      </c>
      <c r="S40" s="740">
        <v>36</v>
      </c>
      <c r="T40" s="740">
        <v>32</v>
      </c>
      <c r="U40" s="740">
        <v>39</v>
      </c>
    </row>
    <row r="41" spans="1:21">
      <c r="A41" s="423" t="s">
        <v>1363</v>
      </c>
      <c r="B41" s="740">
        <v>658</v>
      </c>
      <c r="C41" s="740">
        <v>12</v>
      </c>
      <c r="D41" s="740">
        <v>3</v>
      </c>
      <c r="E41" s="740">
        <v>0</v>
      </c>
      <c r="F41" s="740">
        <v>2</v>
      </c>
      <c r="G41" s="740">
        <v>0</v>
      </c>
      <c r="H41" s="740">
        <v>7</v>
      </c>
      <c r="I41" s="740">
        <v>10</v>
      </c>
      <c r="J41" s="740">
        <v>7</v>
      </c>
      <c r="K41" s="740">
        <v>14</v>
      </c>
      <c r="L41" s="740">
        <v>10</v>
      </c>
      <c r="M41" s="740">
        <v>17</v>
      </c>
      <c r="N41" s="740">
        <v>31</v>
      </c>
      <c r="O41" s="740">
        <v>50</v>
      </c>
      <c r="P41" s="740">
        <v>48</v>
      </c>
      <c r="Q41" s="740">
        <v>57</v>
      </c>
      <c r="R41" s="740">
        <v>75</v>
      </c>
      <c r="S41" s="740">
        <v>92</v>
      </c>
      <c r="T41" s="740">
        <v>97</v>
      </c>
      <c r="U41" s="740">
        <v>126</v>
      </c>
    </row>
    <row r="42" spans="1:21">
      <c r="A42" s="423" t="s">
        <v>1362</v>
      </c>
      <c r="B42" s="740">
        <v>574</v>
      </c>
      <c r="C42" s="740">
        <v>6</v>
      </c>
      <c r="D42" s="740">
        <v>2</v>
      </c>
      <c r="E42" s="740">
        <v>1</v>
      </c>
      <c r="F42" s="740">
        <v>2</v>
      </c>
      <c r="G42" s="740">
        <v>3</v>
      </c>
      <c r="H42" s="740">
        <v>3</v>
      </c>
      <c r="I42" s="740">
        <v>8</v>
      </c>
      <c r="J42" s="740">
        <v>7</v>
      </c>
      <c r="K42" s="740">
        <v>13</v>
      </c>
      <c r="L42" s="740">
        <v>13</v>
      </c>
      <c r="M42" s="740">
        <v>22</v>
      </c>
      <c r="N42" s="740">
        <v>29</v>
      </c>
      <c r="O42" s="740">
        <v>31</v>
      </c>
      <c r="P42" s="740">
        <v>42</v>
      </c>
      <c r="Q42" s="740">
        <v>58</v>
      </c>
      <c r="R42" s="740">
        <v>71</v>
      </c>
      <c r="S42" s="740">
        <v>78</v>
      </c>
      <c r="T42" s="740">
        <v>102</v>
      </c>
      <c r="U42" s="740">
        <v>83</v>
      </c>
    </row>
    <row r="43" spans="1:21">
      <c r="A43" s="423" t="s">
        <v>1361</v>
      </c>
      <c r="B43" s="740">
        <v>508</v>
      </c>
      <c r="C43" s="740">
        <v>8</v>
      </c>
      <c r="D43" s="740">
        <v>1</v>
      </c>
      <c r="E43" s="740">
        <v>2</v>
      </c>
      <c r="F43" s="740">
        <v>2</v>
      </c>
      <c r="G43" s="740">
        <v>5</v>
      </c>
      <c r="H43" s="740">
        <v>4</v>
      </c>
      <c r="I43" s="740">
        <v>7</v>
      </c>
      <c r="J43" s="740">
        <v>7</v>
      </c>
      <c r="K43" s="740">
        <v>10</v>
      </c>
      <c r="L43" s="740">
        <v>12</v>
      </c>
      <c r="M43" s="740">
        <v>14</v>
      </c>
      <c r="N43" s="740">
        <v>32</v>
      </c>
      <c r="O43" s="740">
        <v>33</v>
      </c>
      <c r="P43" s="740">
        <v>42</v>
      </c>
      <c r="Q43" s="740">
        <v>58</v>
      </c>
      <c r="R43" s="740">
        <v>46</v>
      </c>
      <c r="S43" s="740">
        <v>53</v>
      </c>
      <c r="T43" s="740">
        <v>79</v>
      </c>
      <c r="U43" s="740">
        <v>93</v>
      </c>
    </row>
    <row r="44" spans="1:21">
      <c r="A44" s="423" t="s">
        <v>1360</v>
      </c>
      <c r="B44" s="740">
        <v>1146</v>
      </c>
      <c r="C44" s="740">
        <v>13</v>
      </c>
      <c r="D44" s="740">
        <v>2</v>
      </c>
      <c r="E44" s="740">
        <v>1</v>
      </c>
      <c r="F44" s="740">
        <v>1</v>
      </c>
      <c r="G44" s="740">
        <v>8</v>
      </c>
      <c r="H44" s="740">
        <v>11</v>
      </c>
      <c r="I44" s="740">
        <v>7</v>
      </c>
      <c r="J44" s="740">
        <v>11</v>
      </c>
      <c r="K44" s="740">
        <v>16</v>
      </c>
      <c r="L44" s="740">
        <v>23</v>
      </c>
      <c r="M44" s="740">
        <v>24</v>
      </c>
      <c r="N44" s="740">
        <v>46</v>
      </c>
      <c r="O44" s="740">
        <v>50</v>
      </c>
      <c r="P44" s="740">
        <v>80</v>
      </c>
      <c r="Q44" s="740">
        <v>118</v>
      </c>
      <c r="R44" s="740">
        <v>130</v>
      </c>
      <c r="S44" s="740">
        <v>168</v>
      </c>
      <c r="T44" s="740">
        <v>190</v>
      </c>
      <c r="U44" s="740">
        <v>247</v>
      </c>
    </row>
    <row r="45" spans="1:21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</row>
    <row r="46" spans="1:21">
      <c r="A46" s="421" t="s">
        <v>1162</v>
      </c>
      <c r="B46" s="739">
        <v>19062</v>
      </c>
      <c r="C46" s="739">
        <v>367</v>
      </c>
      <c r="D46" s="739">
        <v>51</v>
      </c>
      <c r="E46" s="739">
        <v>33</v>
      </c>
      <c r="F46" s="739">
        <v>42</v>
      </c>
      <c r="G46" s="739">
        <v>139</v>
      </c>
      <c r="H46" s="739">
        <v>259</v>
      </c>
      <c r="I46" s="739">
        <v>266</v>
      </c>
      <c r="J46" s="739">
        <v>325</v>
      </c>
      <c r="K46" s="739">
        <v>355</v>
      </c>
      <c r="L46" s="739">
        <v>511</v>
      </c>
      <c r="M46" s="739">
        <v>704</v>
      </c>
      <c r="N46" s="739">
        <v>1042</v>
      </c>
      <c r="O46" s="739">
        <v>1264</v>
      </c>
      <c r="P46" s="739">
        <v>1545</v>
      </c>
      <c r="Q46" s="739">
        <v>2043</v>
      </c>
      <c r="R46" s="739">
        <v>2213</v>
      </c>
      <c r="S46" s="739">
        <v>2198</v>
      </c>
      <c r="T46" s="739">
        <v>2491</v>
      </c>
      <c r="U46" s="739">
        <v>3214</v>
      </c>
    </row>
    <row r="47" spans="1:21">
      <c r="A47" s="423" t="s">
        <v>1359</v>
      </c>
      <c r="B47" s="740">
        <v>14748</v>
      </c>
      <c r="C47" s="740">
        <v>280</v>
      </c>
      <c r="D47" s="740">
        <v>38</v>
      </c>
      <c r="E47" s="740">
        <v>24</v>
      </c>
      <c r="F47" s="740">
        <v>27</v>
      </c>
      <c r="G47" s="740">
        <v>103</v>
      </c>
      <c r="H47" s="740">
        <v>176</v>
      </c>
      <c r="I47" s="740">
        <v>198</v>
      </c>
      <c r="J47" s="740">
        <v>247</v>
      </c>
      <c r="K47" s="740">
        <v>262</v>
      </c>
      <c r="L47" s="740">
        <v>366</v>
      </c>
      <c r="M47" s="740">
        <v>533</v>
      </c>
      <c r="N47" s="740">
        <v>791</v>
      </c>
      <c r="O47" s="740">
        <v>918</v>
      </c>
      <c r="P47" s="740">
        <v>1214</v>
      </c>
      <c r="Q47" s="740">
        <v>1575</v>
      </c>
      <c r="R47" s="740">
        <v>1705</v>
      </c>
      <c r="S47" s="740">
        <v>1707</v>
      </c>
      <c r="T47" s="740">
        <v>1966</v>
      </c>
      <c r="U47" s="740">
        <v>2618</v>
      </c>
    </row>
    <row r="48" spans="1:21">
      <c r="A48" s="423" t="s">
        <v>1358</v>
      </c>
      <c r="B48" s="740">
        <v>1273</v>
      </c>
      <c r="C48" s="740">
        <v>23</v>
      </c>
      <c r="D48" s="740">
        <v>2</v>
      </c>
      <c r="E48" s="740">
        <v>3</v>
      </c>
      <c r="F48" s="740">
        <v>4</v>
      </c>
      <c r="G48" s="740">
        <v>11</v>
      </c>
      <c r="H48" s="740">
        <v>26</v>
      </c>
      <c r="I48" s="740">
        <v>26</v>
      </c>
      <c r="J48" s="740">
        <v>25</v>
      </c>
      <c r="K48" s="740">
        <v>32</v>
      </c>
      <c r="L48" s="740">
        <v>51</v>
      </c>
      <c r="M48" s="740">
        <v>49</v>
      </c>
      <c r="N48" s="740">
        <v>75</v>
      </c>
      <c r="O48" s="740">
        <v>108</v>
      </c>
      <c r="P48" s="740">
        <v>120</v>
      </c>
      <c r="Q48" s="740">
        <v>147</v>
      </c>
      <c r="R48" s="740">
        <v>144</v>
      </c>
      <c r="S48" s="740">
        <v>128</v>
      </c>
      <c r="T48" s="740">
        <v>143</v>
      </c>
      <c r="U48" s="740">
        <v>156</v>
      </c>
    </row>
    <row r="49" spans="1:21">
      <c r="A49" s="423" t="s">
        <v>1357</v>
      </c>
      <c r="B49" s="740">
        <v>453</v>
      </c>
      <c r="C49" s="740">
        <v>12</v>
      </c>
      <c r="D49" s="740">
        <v>2</v>
      </c>
      <c r="E49" s="740">
        <v>2</v>
      </c>
      <c r="F49" s="740">
        <v>4</v>
      </c>
      <c r="G49" s="740">
        <v>6</v>
      </c>
      <c r="H49" s="740">
        <v>14</v>
      </c>
      <c r="I49" s="740">
        <v>11</v>
      </c>
      <c r="J49" s="740">
        <v>13</v>
      </c>
      <c r="K49" s="740">
        <v>12</v>
      </c>
      <c r="L49" s="740">
        <v>11</v>
      </c>
      <c r="M49" s="740">
        <v>19</v>
      </c>
      <c r="N49" s="740">
        <v>19</v>
      </c>
      <c r="O49" s="740">
        <v>33</v>
      </c>
      <c r="P49" s="740">
        <v>28</v>
      </c>
      <c r="Q49" s="740">
        <v>41</v>
      </c>
      <c r="R49" s="740">
        <v>62</v>
      </c>
      <c r="S49" s="740">
        <v>49</v>
      </c>
      <c r="T49" s="740">
        <v>62</v>
      </c>
      <c r="U49" s="740">
        <v>53</v>
      </c>
    </row>
    <row r="50" spans="1:21">
      <c r="A50" s="423" t="s">
        <v>1356</v>
      </c>
      <c r="B50" s="740">
        <v>1273</v>
      </c>
      <c r="C50" s="740">
        <v>32</v>
      </c>
      <c r="D50" s="740">
        <v>6</v>
      </c>
      <c r="E50" s="740">
        <v>3</v>
      </c>
      <c r="F50" s="740">
        <v>2</v>
      </c>
      <c r="G50" s="740">
        <v>12</v>
      </c>
      <c r="H50" s="740">
        <v>28</v>
      </c>
      <c r="I50" s="740">
        <v>18</v>
      </c>
      <c r="J50" s="740">
        <v>24</v>
      </c>
      <c r="K50" s="740">
        <v>23</v>
      </c>
      <c r="L50" s="740">
        <v>47</v>
      </c>
      <c r="M50" s="740">
        <v>43</v>
      </c>
      <c r="N50" s="740">
        <v>72</v>
      </c>
      <c r="O50" s="740">
        <v>94</v>
      </c>
      <c r="P50" s="740">
        <v>100</v>
      </c>
      <c r="Q50" s="740">
        <v>141</v>
      </c>
      <c r="R50" s="740">
        <v>162</v>
      </c>
      <c r="S50" s="740">
        <v>146</v>
      </c>
      <c r="T50" s="740">
        <v>149</v>
      </c>
      <c r="U50" s="740">
        <v>171</v>
      </c>
    </row>
    <row r="51" spans="1:21">
      <c r="A51" s="423" t="s">
        <v>1355</v>
      </c>
      <c r="B51" s="740">
        <v>572</v>
      </c>
      <c r="C51" s="740">
        <v>6</v>
      </c>
      <c r="D51" s="740">
        <v>1</v>
      </c>
      <c r="E51" s="740">
        <v>0</v>
      </c>
      <c r="F51" s="740">
        <v>3</v>
      </c>
      <c r="G51" s="740">
        <v>4</v>
      </c>
      <c r="H51" s="740">
        <v>7</v>
      </c>
      <c r="I51" s="740">
        <v>6</v>
      </c>
      <c r="J51" s="740">
        <v>7</v>
      </c>
      <c r="K51" s="740">
        <v>8</v>
      </c>
      <c r="L51" s="740">
        <v>16</v>
      </c>
      <c r="M51" s="740">
        <v>26</v>
      </c>
      <c r="N51" s="740">
        <v>31</v>
      </c>
      <c r="O51" s="740">
        <v>39</v>
      </c>
      <c r="P51" s="740">
        <v>36</v>
      </c>
      <c r="Q51" s="740">
        <v>54</v>
      </c>
      <c r="R51" s="740">
        <v>59</v>
      </c>
      <c r="S51" s="740">
        <v>79</v>
      </c>
      <c r="T51" s="740">
        <v>87</v>
      </c>
      <c r="U51" s="740">
        <v>103</v>
      </c>
    </row>
    <row r="52" spans="1:21">
      <c r="A52" s="423" t="s">
        <v>1354</v>
      </c>
      <c r="B52" s="740">
        <v>743</v>
      </c>
      <c r="C52" s="740">
        <v>14</v>
      </c>
      <c r="D52" s="740">
        <v>2</v>
      </c>
      <c r="E52" s="740">
        <v>1</v>
      </c>
      <c r="F52" s="740">
        <v>2</v>
      </c>
      <c r="G52" s="740">
        <v>3</v>
      </c>
      <c r="H52" s="740">
        <v>8</v>
      </c>
      <c r="I52" s="740">
        <v>7</v>
      </c>
      <c r="J52" s="740">
        <v>9</v>
      </c>
      <c r="K52" s="740">
        <v>18</v>
      </c>
      <c r="L52" s="740">
        <v>20</v>
      </c>
      <c r="M52" s="740">
        <v>34</v>
      </c>
      <c r="N52" s="740">
        <v>54</v>
      </c>
      <c r="O52" s="740">
        <v>72</v>
      </c>
      <c r="P52" s="740">
        <v>47</v>
      </c>
      <c r="Q52" s="740">
        <v>85</v>
      </c>
      <c r="R52" s="740">
        <v>81</v>
      </c>
      <c r="S52" s="740">
        <v>89</v>
      </c>
      <c r="T52" s="740">
        <v>84</v>
      </c>
      <c r="U52" s="740">
        <v>113</v>
      </c>
    </row>
    <row r="53" spans="1:21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</row>
    <row r="54" spans="1:21">
      <c r="A54" s="421" t="s">
        <v>1103</v>
      </c>
      <c r="B54" s="739">
        <v>2865</v>
      </c>
      <c r="C54" s="739">
        <v>52</v>
      </c>
      <c r="D54" s="739">
        <v>2</v>
      </c>
      <c r="E54" s="739">
        <v>4</v>
      </c>
      <c r="F54" s="739">
        <v>5</v>
      </c>
      <c r="G54" s="739">
        <v>35</v>
      </c>
      <c r="H54" s="739">
        <v>39</v>
      </c>
      <c r="I54" s="739">
        <v>36</v>
      </c>
      <c r="J54" s="739">
        <v>49</v>
      </c>
      <c r="K54" s="739">
        <v>53</v>
      </c>
      <c r="L54" s="739">
        <v>57</v>
      </c>
      <c r="M54" s="739">
        <v>105</v>
      </c>
      <c r="N54" s="739">
        <v>155</v>
      </c>
      <c r="O54" s="739">
        <v>179</v>
      </c>
      <c r="P54" s="739">
        <v>233</v>
      </c>
      <c r="Q54" s="739">
        <v>264</v>
      </c>
      <c r="R54" s="739">
        <v>309</v>
      </c>
      <c r="S54" s="739">
        <v>357</v>
      </c>
      <c r="T54" s="739">
        <v>403</v>
      </c>
      <c r="U54" s="739">
        <v>528</v>
      </c>
    </row>
    <row r="55" spans="1:21">
      <c r="A55" s="423" t="s">
        <v>1353</v>
      </c>
      <c r="B55" s="740">
        <v>1876</v>
      </c>
      <c r="C55" s="740">
        <v>41</v>
      </c>
      <c r="D55" s="740">
        <v>2</v>
      </c>
      <c r="E55" s="740">
        <v>3</v>
      </c>
      <c r="F55" s="740">
        <v>4</v>
      </c>
      <c r="G55" s="740">
        <v>33</v>
      </c>
      <c r="H55" s="740">
        <v>30</v>
      </c>
      <c r="I55" s="740">
        <v>25</v>
      </c>
      <c r="J55" s="740">
        <v>35</v>
      </c>
      <c r="K55" s="740">
        <v>35</v>
      </c>
      <c r="L55" s="740">
        <v>40</v>
      </c>
      <c r="M55" s="740">
        <v>62</v>
      </c>
      <c r="N55" s="740">
        <v>98</v>
      </c>
      <c r="O55" s="740">
        <v>126</v>
      </c>
      <c r="P55" s="740">
        <v>162</v>
      </c>
      <c r="Q55" s="740">
        <v>179</v>
      </c>
      <c r="R55" s="740">
        <v>202</v>
      </c>
      <c r="S55" s="740">
        <v>227</v>
      </c>
      <c r="T55" s="740">
        <v>263</v>
      </c>
      <c r="U55" s="740">
        <v>309</v>
      </c>
    </row>
    <row r="56" spans="1:21">
      <c r="A56" s="423" t="s">
        <v>1352</v>
      </c>
      <c r="B56" s="740">
        <v>175</v>
      </c>
      <c r="C56" s="740">
        <v>1</v>
      </c>
      <c r="D56" s="740">
        <v>0</v>
      </c>
      <c r="E56" s="740">
        <v>0</v>
      </c>
      <c r="F56" s="740">
        <v>0</v>
      </c>
      <c r="G56" s="740">
        <v>0</v>
      </c>
      <c r="H56" s="740">
        <v>2</v>
      </c>
      <c r="I56" s="740">
        <v>1</v>
      </c>
      <c r="J56" s="740">
        <v>1</v>
      </c>
      <c r="K56" s="740">
        <v>2</v>
      </c>
      <c r="L56" s="740">
        <v>1</v>
      </c>
      <c r="M56" s="740">
        <v>6</v>
      </c>
      <c r="N56" s="740">
        <v>9</v>
      </c>
      <c r="O56" s="740">
        <v>8</v>
      </c>
      <c r="P56" s="740">
        <v>13</v>
      </c>
      <c r="Q56" s="740">
        <v>12</v>
      </c>
      <c r="R56" s="740">
        <v>24</v>
      </c>
      <c r="S56" s="740">
        <v>29</v>
      </c>
      <c r="T56" s="740">
        <v>32</v>
      </c>
      <c r="U56" s="740">
        <v>34</v>
      </c>
    </row>
    <row r="57" spans="1:21">
      <c r="A57" s="423" t="s">
        <v>1351</v>
      </c>
      <c r="B57" s="740">
        <v>814</v>
      </c>
      <c r="C57" s="740">
        <v>10</v>
      </c>
      <c r="D57" s="740">
        <v>0</v>
      </c>
      <c r="E57" s="740">
        <v>1</v>
      </c>
      <c r="F57" s="740">
        <v>1</v>
      </c>
      <c r="G57" s="740">
        <v>2</v>
      </c>
      <c r="H57" s="740">
        <v>7</v>
      </c>
      <c r="I57" s="740">
        <v>10</v>
      </c>
      <c r="J57" s="740">
        <v>13</v>
      </c>
      <c r="K57" s="740">
        <v>16</v>
      </c>
      <c r="L57" s="740">
        <v>16</v>
      </c>
      <c r="M57" s="740">
        <v>37</v>
      </c>
      <c r="N57" s="740">
        <v>48</v>
      </c>
      <c r="O57" s="740">
        <v>45</v>
      </c>
      <c r="P57" s="740">
        <v>58</v>
      </c>
      <c r="Q57" s="740">
        <v>73</v>
      </c>
      <c r="R57" s="740">
        <v>83</v>
      </c>
      <c r="S57" s="740">
        <v>101</v>
      </c>
      <c r="T57" s="740">
        <v>108</v>
      </c>
      <c r="U57" s="740">
        <v>185</v>
      </c>
    </row>
    <row r="58" spans="1:21">
      <c r="A58" s="425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</row>
    <row r="59" spans="1:21">
      <c r="A59" s="421" t="s">
        <v>1066</v>
      </c>
      <c r="B59" s="739">
        <v>3556</v>
      </c>
      <c r="C59" s="739">
        <v>43</v>
      </c>
      <c r="D59" s="739">
        <v>12</v>
      </c>
      <c r="E59" s="739">
        <v>4</v>
      </c>
      <c r="F59" s="739">
        <v>9</v>
      </c>
      <c r="G59" s="739">
        <v>34</v>
      </c>
      <c r="H59" s="739">
        <v>35</v>
      </c>
      <c r="I59" s="739">
        <v>38</v>
      </c>
      <c r="J59" s="739">
        <v>35</v>
      </c>
      <c r="K59" s="739">
        <v>61</v>
      </c>
      <c r="L59" s="739">
        <v>97</v>
      </c>
      <c r="M59" s="739">
        <v>135</v>
      </c>
      <c r="N59" s="739">
        <v>176</v>
      </c>
      <c r="O59" s="739">
        <v>231</v>
      </c>
      <c r="P59" s="739">
        <v>283</v>
      </c>
      <c r="Q59" s="739">
        <v>358</v>
      </c>
      <c r="R59" s="739">
        <v>441</v>
      </c>
      <c r="S59" s="739">
        <v>456</v>
      </c>
      <c r="T59" s="739">
        <v>489</v>
      </c>
      <c r="U59" s="739">
        <v>619</v>
      </c>
    </row>
    <row r="60" spans="1:21">
      <c r="A60" s="423" t="s">
        <v>1350</v>
      </c>
      <c r="B60" s="740">
        <v>1228</v>
      </c>
      <c r="C60" s="740">
        <v>23</v>
      </c>
      <c r="D60" s="740">
        <v>5</v>
      </c>
      <c r="E60" s="740">
        <v>1</v>
      </c>
      <c r="F60" s="740">
        <v>2</v>
      </c>
      <c r="G60" s="740">
        <v>14</v>
      </c>
      <c r="H60" s="740">
        <v>14</v>
      </c>
      <c r="I60" s="740">
        <v>12</v>
      </c>
      <c r="J60" s="740">
        <v>11</v>
      </c>
      <c r="K60" s="740">
        <v>19</v>
      </c>
      <c r="L60" s="740">
        <v>35</v>
      </c>
      <c r="M60" s="740">
        <v>39</v>
      </c>
      <c r="N60" s="740">
        <v>47</v>
      </c>
      <c r="O60" s="740">
        <v>72</v>
      </c>
      <c r="P60" s="740">
        <v>117</v>
      </c>
      <c r="Q60" s="740">
        <v>105</v>
      </c>
      <c r="R60" s="740">
        <v>149</v>
      </c>
      <c r="S60" s="740">
        <v>177</v>
      </c>
      <c r="T60" s="740">
        <v>196</v>
      </c>
      <c r="U60" s="740">
        <v>190</v>
      </c>
    </row>
    <row r="61" spans="1:21">
      <c r="A61" s="423" t="s">
        <v>1349</v>
      </c>
      <c r="B61" s="740">
        <v>254</v>
      </c>
      <c r="C61" s="740">
        <v>2</v>
      </c>
      <c r="D61" s="740">
        <v>0</v>
      </c>
      <c r="E61" s="740">
        <v>0</v>
      </c>
      <c r="F61" s="740">
        <v>0</v>
      </c>
      <c r="G61" s="740">
        <v>2</v>
      </c>
      <c r="H61" s="740">
        <v>3</v>
      </c>
      <c r="I61" s="740">
        <v>2</v>
      </c>
      <c r="J61" s="740">
        <v>3</v>
      </c>
      <c r="K61" s="740">
        <v>8</v>
      </c>
      <c r="L61" s="740">
        <v>5</v>
      </c>
      <c r="M61" s="740">
        <v>10</v>
      </c>
      <c r="N61" s="740">
        <v>15</v>
      </c>
      <c r="O61" s="740">
        <v>17</v>
      </c>
      <c r="P61" s="740">
        <v>20</v>
      </c>
      <c r="Q61" s="740">
        <v>29</v>
      </c>
      <c r="R61" s="740">
        <v>29</v>
      </c>
      <c r="S61" s="740">
        <v>26</v>
      </c>
      <c r="T61" s="740">
        <v>31</v>
      </c>
      <c r="U61" s="740">
        <v>52</v>
      </c>
    </row>
    <row r="62" spans="1:21">
      <c r="A62" s="423" t="s">
        <v>1348</v>
      </c>
      <c r="B62" s="740">
        <v>971</v>
      </c>
      <c r="C62" s="740">
        <v>6</v>
      </c>
      <c r="D62" s="740">
        <v>4</v>
      </c>
      <c r="E62" s="740">
        <v>0</v>
      </c>
      <c r="F62" s="740">
        <v>1</v>
      </c>
      <c r="G62" s="740">
        <v>7</v>
      </c>
      <c r="H62" s="740">
        <v>9</v>
      </c>
      <c r="I62" s="740">
        <v>13</v>
      </c>
      <c r="J62" s="740">
        <v>9</v>
      </c>
      <c r="K62" s="740">
        <v>14</v>
      </c>
      <c r="L62" s="740">
        <v>29</v>
      </c>
      <c r="M62" s="740">
        <v>48</v>
      </c>
      <c r="N62" s="740">
        <v>54</v>
      </c>
      <c r="O62" s="740">
        <v>67</v>
      </c>
      <c r="P62" s="740">
        <v>61</v>
      </c>
      <c r="Q62" s="740">
        <v>103</v>
      </c>
      <c r="R62" s="740">
        <v>133</v>
      </c>
      <c r="S62" s="740">
        <v>116</v>
      </c>
      <c r="T62" s="740">
        <v>126</v>
      </c>
      <c r="U62" s="740">
        <v>171</v>
      </c>
    </row>
    <row r="63" spans="1:21">
      <c r="A63" s="423" t="s">
        <v>1347</v>
      </c>
      <c r="B63" s="740">
        <v>1103</v>
      </c>
      <c r="C63" s="740">
        <v>12</v>
      </c>
      <c r="D63" s="740">
        <v>3</v>
      </c>
      <c r="E63" s="740">
        <v>3</v>
      </c>
      <c r="F63" s="740">
        <v>6</v>
      </c>
      <c r="G63" s="740">
        <v>11</v>
      </c>
      <c r="H63" s="740">
        <v>9</v>
      </c>
      <c r="I63" s="740">
        <v>11</v>
      </c>
      <c r="J63" s="740">
        <v>12</v>
      </c>
      <c r="K63" s="740">
        <v>20</v>
      </c>
      <c r="L63" s="740">
        <v>28</v>
      </c>
      <c r="M63" s="740">
        <v>38</v>
      </c>
      <c r="N63" s="740">
        <v>60</v>
      </c>
      <c r="O63" s="740">
        <v>75</v>
      </c>
      <c r="P63" s="740">
        <v>85</v>
      </c>
      <c r="Q63" s="740">
        <v>121</v>
      </c>
      <c r="R63" s="740">
        <v>130</v>
      </c>
      <c r="S63" s="740">
        <v>137</v>
      </c>
      <c r="T63" s="740">
        <v>136</v>
      </c>
      <c r="U63" s="740">
        <v>206</v>
      </c>
    </row>
    <row r="64" spans="1:21">
      <c r="A64" s="425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</row>
    <row r="65" spans="1:21">
      <c r="A65" s="421" t="s">
        <v>1032</v>
      </c>
      <c r="B65" s="739">
        <v>6730</v>
      </c>
      <c r="C65" s="739">
        <v>125</v>
      </c>
      <c r="D65" s="739">
        <v>24</v>
      </c>
      <c r="E65" s="739">
        <v>8</v>
      </c>
      <c r="F65" s="739">
        <v>24</v>
      </c>
      <c r="G65" s="739">
        <v>55</v>
      </c>
      <c r="H65" s="739">
        <v>85</v>
      </c>
      <c r="I65" s="739">
        <v>82</v>
      </c>
      <c r="J65" s="739">
        <v>95</v>
      </c>
      <c r="K65" s="739">
        <v>112</v>
      </c>
      <c r="L65" s="739">
        <v>175</v>
      </c>
      <c r="M65" s="739">
        <v>292</v>
      </c>
      <c r="N65" s="739">
        <v>354</v>
      </c>
      <c r="O65" s="739">
        <v>438</v>
      </c>
      <c r="P65" s="739">
        <v>568</v>
      </c>
      <c r="Q65" s="739">
        <v>689</v>
      </c>
      <c r="R65" s="739">
        <v>839</v>
      </c>
      <c r="S65" s="739">
        <v>806</v>
      </c>
      <c r="T65" s="739">
        <v>886</v>
      </c>
      <c r="U65" s="739">
        <v>1073</v>
      </c>
    </row>
    <row r="66" spans="1:21">
      <c r="A66" s="423" t="s">
        <v>1346</v>
      </c>
      <c r="B66" s="740">
        <v>3061</v>
      </c>
      <c r="C66" s="740">
        <v>65</v>
      </c>
      <c r="D66" s="740">
        <v>10</v>
      </c>
      <c r="E66" s="740">
        <v>3</v>
      </c>
      <c r="F66" s="740">
        <v>10</v>
      </c>
      <c r="G66" s="740">
        <v>21</v>
      </c>
      <c r="H66" s="740">
        <v>39</v>
      </c>
      <c r="I66" s="740">
        <v>41</v>
      </c>
      <c r="J66" s="740">
        <v>44</v>
      </c>
      <c r="K66" s="740">
        <v>47</v>
      </c>
      <c r="L66" s="740">
        <v>68</v>
      </c>
      <c r="M66" s="740">
        <v>119</v>
      </c>
      <c r="N66" s="740">
        <v>178</v>
      </c>
      <c r="O66" s="740">
        <v>207</v>
      </c>
      <c r="P66" s="740">
        <v>280</v>
      </c>
      <c r="Q66" s="740">
        <v>323</v>
      </c>
      <c r="R66" s="740">
        <v>376</v>
      </c>
      <c r="S66" s="740">
        <v>367</v>
      </c>
      <c r="T66" s="740">
        <v>410</v>
      </c>
      <c r="U66" s="740">
        <v>453</v>
      </c>
    </row>
    <row r="67" spans="1:21">
      <c r="A67" s="423" t="s">
        <v>1345</v>
      </c>
      <c r="B67" s="740">
        <v>603</v>
      </c>
      <c r="C67" s="740">
        <v>12</v>
      </c>
      <c r="D67" s="740">
        <v>5</v>
      </c>
      <c r="E67" s="740">
        <v>0</v>
      </c>
      <c r="F67" s="740">
        <v>4</v>
      </c>
      <c r="G67" s="740">
        <v>10</v>
      </c>
      <c r="H67" s="740">
        <v>13</v>
      </c>
      <c r="I67" s="740">
        <v>9</v>
      </c>
      <c r="J67" s="740">
        <v>15</v>
      </c>
      <c r="K67" s="740">
        <v>8</v>
      </c>
      <c r="L67" s="740">
        <v>24</v>
      </c>
      <c r="M67" s="740">
        <v>31</v>
      </c>
      <c r="N67" s="740">
        <v>29</v>
      </c>
      <c r="O67" s="740">
        <v>35</v>
      </c>
      <c r="P67" s="740">
        <v>45</v>
      </c>
      <c r="Q67" s="740">
        <v>48</v>
      </c>
      <c r="R67" s="740">
        <v>72</v>
      </c>
      <c r="S67" s="740">
        <v>60</v>
      </c>
      <c r="T67" s="740">
        <v>75</v>
      </c>
      <c r="U67" s="740">
        <v>108</v>
      </c>
    </row>
    <row r="68" spans="1:21">
      <c r="A68" s="423" t="s">
        <v>1344</v>
      </c>
      <c r="B68" s="740">
        <v>1334</v>
      </c>
      <c r="C68" s="740">
        <v>21</v>
      </c>
      <c r="D68" s="740">
        <v>5</v>
      </c>
      <c r="E68" s="740">
        <v>2</v>
      </c>
      <c r="F68" s="740">
        <v>4</v>
      </c>
      <c r="G68" s="740">
        <v>11</v>
      </c>
      <c r="H68" s="740">
        <v>19</v>
      </c>
      <c r="I68" s="740">
        <v>15</v>
      </c>
      <c r="J68" s="740">
        <v>17</v>
      </c>
      <c r="K68" s="740">
        <v>26</v>
      </c>
      <c r="L68" s="740">
        <v>41</v>
      </c>
      <c r="M68" s="740">
        <v>69</v>
      </c>
      <c r="N68" s="740">
        <v>61</v>
      </c>
      <c r="O68" s="740">
        <v>88</v>
      </c>
      <c r="P68" s="740">
        <v>84</v>
      </c>
      <c r="Q68" s="740">
        <v>136</v>
      </c>
      <c r="R68" s="740">
        <v>172</v>
      </c>
      <c r="S68" s="740">
        <v>164</v>
      </c>
      <c r="T68" s="740">
        <v>187</v>
      </c>
      <c r="U68" s="740">
        <v>212</v>
      </c>
    </row>
    <row r="69" spans="1:21">
      <c r="A69" s="423" t="s">
        <v>1343</v>
      </c>
      <c r="B69" s="740">
        <v>1732</v>
      </c>
      <c r="C69" s="740">
        <v>27</v>
      </c>
      <c r="D69" s="740">
        <v>4</v>
      </c>
      <c r="E69" s="740">
        <v>3</v>
      </c>
      <c r="F69" s="740">
        <v>6</v>
      </c>
      <c r="G69" s="740">
        <v>13</v>
      </c>
      <c r="H69" s="740">
        <v>14</v>
      </c>
      <c r="I69" s="740">
        <v>17</v>
      </c>
      <c r="J69" s="740">
        <v>19</v>
      </c>
      <c r="K69" s="740">
        <v>31</v>
      </c>
      <c r="L69" s="740">
        <v>42</v>
      </c>
      <c r="M69" s="740">
        <v>73</v>
      </c>
      <c r="N69" s="740">
        <v>86</v>
      </c>
      <c r="O69" s="740">
        <v>108</v>
      </c>
      <c r="P69" s="740">
        <v>159</v>
      </c>
      <c r="Q69" s="740">
        <v>182</v>
      </c>
      <c r="R69" s="740">
        <v>219</v>
      </c>
      <c r="S69" s="740">
        <v>215</v>
      </c>
      <c r="T69" s="740">
        <v>214</v>
      </c>
      <c r="U69" s="740">
        <v>300</v>
      </c>
    </row>
    <row r="70" spans="1:21">
      <c r="A70" s="425"/>
      <c r="B70" s="425"/>
      <c r="C70" s="425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  <c r="P70" s="425"/>
      <c r="Q70" s="425"/>
      <c r="R70" s="425"/>
      <c r="S70" s="425"/>
      <c r="T70" s="425"/>
      <c r="U70" s="425"/>
    </row>
    <row r="71" spans="1:21">
      <c r="A71" s="421" t="s">
        <v>973</v>
      </c>
      <c r="B71" s="739">
        <v>3385</v>
      </c>
      <c r="C71" s="739">
        <v>45</v>
      </c>
      <c r="D71" s="739">
        <v>8</v>
      </c>
      <c r="E71" s="739">
        <v>6</v>
      </c>
      <c r="F71" s="739">
        <v>8</v>
      </c>
      <c r="G71" s="739">
        <v>32</v>
      </c>
      <c r="H71" s="739">
        <v>50</v>
      </c>
      <c r="I71" s="739">
        <v>44</v>
      </c>
      <c r="J71" s="739">
        <v>53</v>
      </c>
      <c r="K71" s="739">
        <v>80</v>
      </c>
      <c r="L71" s="739">
        <v>91</v>
      </c>
      <c r="M71" s="739">
        <v>135</v>
      </c>
      <c r="N71" s="739">
        <v>170</v>
      </c>
      <c r="O71" s="739">
        <v>197</v>
      </c>
      <c r="P71" s="739">
        <v>257</v>
      </c>
      <c r="Q71" s="739">
        <v>278</v>
      </c>
      <c r="R71" s="739">
        <v>359</v>
      </c>
      <c r="S71" s="739">
        <v>444</v>
      </c>
      <c r="T71" s="739">
        <v>476</v>
      </c>
      <c r="U71" s="739">
        <v>652</v>
      </c>
    </row>
    <row r="72" spans="1:21">
      <c r="A72" s="423" t="s">
        <v>1342</v>
      </c>
      <c r="B72" s="740">
        <v>2568</v>
      </c>
      <c r="C72" s="740">
        <v>38</v>
      </c>
      <c r="D72" s="740">
        <v>7</v>
      </c>
      <c r="E72" s="740">
        <v>6</v>
      </c>
      <c r="F72" s="740">
        <v>6</v>
      </c>
      <c r="G72" s="740">
        <v>24</v>
      </c>
      <c r="H72" s="740">
        <v>33</v>
      </c>
      <c r="I72" s="740">
        <v>36</v>
      </c>
      <c r="J72" s="740">
        <v>42</v>
      </c>
      <c r="K72" s="740">
        <v>56</v>
      </c>
      <c r="L72" s="740">
        <v>74</v>
      </c>
      <c r="M72" s="740">
        <v>106</v>
      </c>
      <c r="N72" s="740">
        <v>139</v>
      </c>
      <c r="O72" s="740">
        <v>149</v>
      </c>
      <c r="P72" s="740">
        <v>188</v>
      </c>
      <c r="Q72" s="740">
        <v>228</v>
      </c>
      <c r="R72" s="740">
        <v>272</v>
      </c>
      <c r="S72" s="740">
        <v>328</v>
      </c>
      <c r="T72" s="740">
        <v>351</v>
      </c>
      <c r="U72" s="740">
        <v>485</v>
      </c>
    </row>
    <row r="73" spans="1:21">
      <c r="A73" s="423" t="s">
        <v>1341</v>
      </c>
      <c r="B73" s="740">
        <v>817</v>
      </c>
      <c r="C73" s="740">
        <v>7</v>
      </c>
      <c r="D73" s="740">
        <v>1</v>
      </c>
      <c r="E73" s="740">
        <v>0</v>
      </c>
      <c r="F73" s="740">
        <v>2</v>
      </c>
      <c r="G73" s="740">
        <v>8</v>
      </c>
      <c r="H73" s="740">
        <v>17</v>
      </c>
      <c r="I73" s="740">
        <v>8</v>
      </c>
      <c r="J73" s="740">
        <v>11</v>
      </c>
      <c r="K73" s="740">
        <v>24</v>
      </c>
      <c r="L73" s="740">
        <v>17</v>
      </c>
      <c r="M73" s="740">
        <v>29</v>
      </c>
      <c r="N73" s="740">
        <v>31</v>
      </c>
      <c r="O73" s="740">
        <v>48</v>
      </c>
      <c r="P73" s="740">
        <v>69</v>
      </c>
      <c r="Q73" s="740">
        <v>50</v>
      </c>
      <c r="R73" s="740">
        <v>87</v>
      </c>
      <c r="S73" s="740">
        <v>116</v>
      </c>
      <c r="T73" s="740">
        <v>125</v>
      </c>
      <c r="U73" s="740">
        <v>167</v>
      </c>
    </row>
    <row r="74" spans="1:21">
      <c r="A74" s="425"/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</row>
    <row r="75" spans="1:21">
      <c r="A75" s="421" t="s">
        <v>938</v>
      </c>
      <c r="B75" s="739">
        <v>1376</v>
      </c>
      <c r="C75" s="739">
        <v>22</v>
      </c>
      <c r="D75" s="739">
        <v>2</v>
      </c>
      <c r="E75" s="739">
        <v>1</v>
      </c>
      <c r="F75" s="739">
        <v>2</v>
      </c>
      <c r="G75" s="739">
        <v>10</v>
      </c>
      <c r="H75" s="739">
        <v>16</v>
      </c>
      <c r="I75" s="739">
        <v>20</v>
      </c>
      <c r="J75" s="739">
        <v>18</v>
      </c>
      <c r="K75" s="739">
        <v>27</v>
      </c>
      <c r="L75" s="739">
        <v>37</v>
      </c>
      <c r="M75" s="739">
        <v>56</v>
      </c>
      <c r="N75" s="739">
        <v>72</v>
      </c>
      <c r="O75" s="739">
        <v>79</v>
      </c>
      <c r="P75" s="739">
        <v>109</v>
      </c>
      <c r="Q75" s="739">
        <v>134</v>
      </c>
      <c r="R75" s="739">
        <v>152</v>
      </c>
      <c r="S75" s="739">
        <v>188</v>
      </c>
      <c r="T75" s="739">
        <v>191</v>
      </c>
      <c r="U75" s="739">
        <v>240</v>
      </c>
    </row>
    <row r="76" spans="1:21">
      <c r="A76" s="423" t="s">
        <v>1340</v>
      </c>
      <c r="B76" s="740">
        <v>971</v>
      </c>
      <c r="C76" s="740">
        <v>17</v>
      </c>
      <c r="D76" s="740">
        <v>2</v>
      </c>
      <c r="E76" s="740">
        <v>0</v>
      </c>
      <c r="F76" s="740">
        <v>2</v>
      </c>
      <c r="G76" s="740">
        <v>8</v>
      </c>
      <c r="H76" s="740">
        <v>12</v>
      </c>
      <c r="I76" s="740">
        <v>16</v>
      </c>
      <c r="J76" s="740">
        <v>11</v>
      </c>
      <c r="K76" s="740">
        <v>15</v>
      </c>
      <c r="L76" s="740">
        <v>23</v>
      </c>
      <c r="M76" s="740">
        <v>41</v>
      </c>
      <c r="N76" s="740">
        <v>56</v>
      </c>
      <c r="O76" s="740">
        <v>60</v>
      </c>
      <c r="P76" s="740">
        <v>83</v>
      </c>
      <c r="Q76" s="740">
        <v>89</v>
      </c>
      <c r="R76" s="740">
        <v>107</v>
      </c>
      <c r="S76" s="740">
        <v>132</v>
      </c>
      <c r="T76" s="740">
        <v>131</v>
      </c>
      <c r="U76" s="740">
        <v>166</v>
      </c>
    </row>
    <row r="77" spans="1:21">
      <c r="A77" s="423" t="s">
        <v>1339</v>
      </c>
      <c r="B77" s="740">
        <v>405</v>
      </c>
      <c r="C77" s="740">
        <v>5</v>
      </c>
      <c r="D77" s="740">
        <v>0</v>
      </c>
      <c r="E77" s="740">
        <v>1</v>
      </c>
      <c r="F77" s="740">
        <v>0</v>
      </c>
      <c r="G77" s="740">
        <v>2</v>
      </c>
      <c r="H77" s="740">
        <v>4</v>
      </c>
      <c r="I77" s="740">
        <v>4</v>
      </c>
      <c r="J77" s="740">
        <v>7</v>
      </c>
      <c r="K77" s="740">
        <v>12</v>
      </c>
      <c r="L77" s="740">
        <v>14</v>
      </c>
      <c r="M77" s="740">
        <v>15</v>
      </c>
      <c r="N77" s="740">
        <v>16</v>
      </c>
      <c r="O77" s="740">
        <v>19</v>
      </c>
      <c r="P77" s="740">
        <v>26</v>
      </c>
      <c r="Q77" s="740">
        <v>45</v>
      </c>
      <c r="R77" s="740">
        <v>45</v>
      </c>
      <c r="S77" s="740">
        <v>56</v>
      </c>
      <c r="T77" s="740">
        <v>60</v>
      </c>
      <c r="U77" s="740">
        <v>74</v>
      </c>
    </row>
    <row r="78" spans="1:21">
      <c r="A78" s="425"/>
      <c r="B78" s="425"/>
      <c r="C78" s="425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</row>
    <row r="79" spans="1:21">
      <c r="A79" s="421" t="s">
        <v>924</v>
      </c>
      <c r="B79" s="739">
        <v>2857</v>
      </c>
      <c r="C79" s="739">
        <v>63</v>
      </c>
      <c r="D79" s="739">
        <v>13</v>
      </c>
      <c r="E79" s="739">
        <v>14</v>
      </c>
      <c r="F79" s="739">
        <v>2</v>
      </c>
      <c r="G79" s="739">
        <v>20</v>
      </c>
      <c r="H79" s="739">
        <v>45</v>
      </c>
      <c r="I79" s="739">
        <v>53</v>
      </c>
      <c r="J79" s="739">
        <v>44</v>
      </c>
      <c r="K79" s="739">
        <v>70</v>
      </c>
      <c r="L79" s="739">
        <v>95</v>
      </c>
      <c r="M79" s="739">
        <v>147</v>
      </c>
      <c r="N79" s="739">
        <v>174</v>
      </c>
      <c r="O79" s="739">
        <v>210</v>
      </c>
      <c r="P79" s="739">
        <v>217</v>
      </c>
      <c r="Q79" s="739">
        <v>253</v>
      </c>
      <c r="R79" s="739">
        <v>329</v>
      </c>
      <c r="S79" s="739">
        <v>348</v>
      </c>
      <c r="T79" s="739">
        <v>341</v>
      </c>
      <c r="U79" s="739">
        <v>419</v>
      </c>
    </row>
    <row r="80" spans="1:21">
      <c r="A80" s="423" t="s">
        <v>1338</v>
      </c>
      <c r="B80" s="740">
        <v>1259</v>
      </c>
      <c r="C80" s="740">
        <v>28</v>
      </c>
      <c r="D80" s="740">
        <v>9</v>
      </c>
      <c r="E80" s="740">
        <v>8</v>
      </c>
      <c r="F80" s="740">
        <v>1</v>
      </c>
      <c r="G80" s="740">
        <v>12</v>
      </c>
      <c r="H80" s="740">
        <v>26</v>
      </c>
      <c r="I80" s="740">
        <v>21</v>
      </c>
      <c r="J80" s="740">
        <v>14</v>
      </c>
      <c r="K80" s="740">
        <v>24</v>
      </c>
      <c r="L80" s="740">
        <v>43</v>
      </c>
      <c r="M80" s="740">
        <v>63</v>
      </c>
      <c r="N80" s="740">
        <v>90</v>
      </c>
      <c r="O80" s="740">
        <v>103</v>
      </c>
      <c r="P80" s="740">
        <v>96</v>
      </c>
      <c r="Q80" s="740">
        <v>107</v>
      </c>
      <c r="R80" s="740">
        <v>139</v>
      </c>
      <c r="S80" s="740">
        <v>151</v>
      </c>
      <c r="T80" s="740">
        <v>140</v>
      </c>
      <c r="U80" s="740">
        <v>184</v>
      </c>
    </row>
    <row r="81" spans="1:21">
      <c r="A81" s="423" t="s">
        <v>1337</v>
      </c>
      <c r="B81" s="740">
        <v>607</v>
      </c>
      <c r="C81" s="740">
        <v>12</v>
      </c>
      <c r="D81" s="740">
        <v>2</v>
      </c>
      <c r="E81" s="740">
        <v>4</v>
      </c>
      <c r="F81" s="740">
        <v>0</v>
      </c>
      <c r="G81" s="740">
        <v>3</v>
      </c>
      <c r="H81" s="740">
        <v>6</v>
      </c>
      <c r="I81" s="740">
        <v>17</v>
      </c>
      <c r="J81" s="740">
        <v>14</v>
      </c>
      <c r="K81" s="740">
        <v>23</v>
      </c>
      <c r="L81" s="740">
        <v>23</v>
      </c>
      <c r="M81" s="740">
        <v>34</v>
      </c>
      <c r="N81" s="740">
        <v>31</v>
      </c>
      <c r="O81" s="740">
        <v>38</v>
      </c>
      <c r="P81" s="740">
        <v>49</v>
      </c>
      <c r="Q81" s="740">
        <v>51</v>
      </c>
      <c r="R81" s="740">
        <v>59</v>
      </c>
      <c r="S81" s="740">
        <v>74</v>
      </c>
      <c r="T81" s="740">
        <v>70</v>
      </c>
      <c r="U81" s="740">
        <v>97</v>
      </c>
    </row>
    <row r="82" spans="1:21">
      <c r="A82" s="423" t="s">
        <v>1336</v>
      </c>
      <c r="B82" s="740">
        <v>942</v>
      </c>
      <c r="C82" s="740">
        <v>22</v>
      </c>
      <c r="D82" s="740">
        <v>2</v>
      </c>
      <c r="E82" s="740">
        <v>2</v>
      </c>
      <c r="F82" s="740">
        <v>1</v>
      </c>
      <c r="G82" s="740">
        <v>5</v>
      </c>
      <c r="H82" s="740">
        <v>13</v>
      </c>
      <c r="I82" s="740">
        <v>15</v>
      </c>
      <c r="J82" s="740">
        <v>16</v>
      </c>
      <c r="K82" s="740">
        <v>22</v>
      </c>
      <c r="L82" s="740">
        <v>24</v>
      </c>
      <c r="M82" s="740">
        <v>47</v>
      </c>
      <c r="N82" s="740">
        <v>49</v>
      </c>
      <c r="O82" s="740">
        <v>61</v>
      </c>
      <c r="P82" s="740">
        <v>70</v>
      </c>
      <c r="Q82" s="740">
        <v>95</v>
      </c>
      <c r="R82" s="740">
        <v>126</v>
      </c>
      <c r="S82" s="740">
        <v>114</v>
      </c>
      <c r="T82" s="740">
        <v>126</v>
      </c>
      <c r="U82" s="740">
        <v>132</v>
      </c>
    </row>
    <row r="83" spans="1:21">
      <c r="A83" s="423" t="s">
        <v>1335</v>
      </c>
      <c r="B83" s="740">
        <v>49</v>
      </c>
      <c r="C83" s="740">
        <v>1</v>
      </c>
      <c r="D83" s="740">
        <v>0</v>
      </c>
      <c r="E83" s="740">
        <v>0</v>
      </c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1</v>
      </c>
      <c r="L83" s="740">
        <v>5</v>
      </c>
      <c r="M83" s="740">
        <v>3</v>
      </c>
      <c r="N83" s="740">
        <v>4</v>
      </c>
      <c r="O83" s="740">
        <v>8</v>
      </c>
      <c r="P83" s="740">
        <v>2</v>
      </c>
      <c r="Q83" s="740">
        <v>0</v>
      </c>
      <c r="R83" s="740">
        <v>5</v>
      </c>
      <c r="S83" s="740">
        <v>9</v>
      </c>
      <c r="T83" s="740">
        <v>5</v>
      </c>
      <c r="U83" s="740">
        <v>6</v>
      </c>
    </row>
    <row r="84" spans="1:21">
      <c r="A84" s="425"/>
      <c r="B84" s="425"/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425"/>
      <c r="S84" s="425"/>
      <c r="T84" s="425"/>
      <c r="U84" s="425"/>
    </row>
    <row r="85" spans="1:21">
      <c r="A85" s="421" t="s">
        <v>890</v>
      </c>
      <c r="B85" s="739">
        <v>302</v>
      </c>
      <c r="C85" s="739">
        <v>5</v>
      </c>
      <c r="D85" s="739">
        <v>0</v>
      </c>
      <c r="E85" s="739">
        <v>0</v>
      </c>
      <c r="F85" s="739">
        <v>0</v>
      </c>
      <c r="G85" s="739">
        <v>6</v>
      </c>
      <c r="H85" s="739">
        <v>8</v>
      </c>
      <c r="I85" s="739">
        <v>7</v>
      </c>
      <c r="J85" s="739">
        <v>6</v>
      </c>
      <c r="K85" s="739">
        <v>9</v>
      </c>
      <c r="L85" s="739">
        <v>13</v>
      </c>
      <c r="M85" s="739">
        <v>17</v>
      </c>
      <c r="N85" s="739">
        <v>21</v>
      </c>
      <c r="O85" s="739">
        <v>20</v>
      </c>
      <c r="P85" s="739">
        <v>27</v>
      </c>
      <c r="Q85" s="739">
        <v>19</v>
      </c>
      <c r="R85" s="739">
        <v>41</v>
      </c>
      <c r="S85" s="739">
        <v>42</v>
      </c>
      <c r="T85" s="739">
        <v>27</v>
      </c>
      <c r="U85" s="739">
        <v>34</v>
      </c>
    </row>
    <row r="86" spans="1:21">
      <c r="A86" s="423" t="s">
        <v>1334</v>
      </c>
      <c r="B86" s="740">
        <v>159</v>
      </c>
      <c r="C86" s="740">
        <v>1</v>
      </c>
      <c r="D86" s="740">
        <v>0</v>
      </c>
      <c r="E86" s="740">
        <v>0</v>
      </c>
      <c r="F86" s="740">
        <v>0</v>
      </c>
      <c r="G86" s="740">
        <v>5</v>
      </c>
      <c r="H86" s="740">
        <v>6</v>
      </c>
      <c r="I86" s="740">
        <v>5</v>
      </c>
      <c r="J86" s="740">
        <v>1</v>
      </c>
      <c r="K86" s="740">
        <v>6</v>
      </c>
      <c r="L86" s="740">
        <v>11</v>
      </c>
      <c r="M86" s="740">
        <v>6</v>
      </c>
      <c r="N86" s="740">
        <v>12</v>
      </c>
      <c r="O86" s="740">
        <v>11</v>
      </c>
      <c r="P86" s="740">
        <v>9</v>
      </c>
      <c r="Q86" s="740">
        <v>8</v>
      </c>
      <c r="R86" s="740">
        <v>24</v>
      </c>
      <c r="S86" s="740">
        <v>20</v>
      </c>
      <c r="T86" s="740">
        <v>14</v>
      </c>
      <c r="U86" s="740">
        <v>20</v>
      </c>
    </row>
    <row r="87" spans="1:21">
      <c r="A87" s="423" t="s">
        <v>1333</v>
      </c>
      <c r="B87" s="740">
        <v>94</v>
      </c>
      <c r="C87" s="740">
        <v>3</v>
      </c>
      <c r="D87" s="740">
        <v>0</v>
      </c>
      <c r="E87" s="740">
        <v>0</v>
      </c>
      <c r="F87" s="740">
        <v>0</v>
      </c>
      <c r="G87" s="740">
        <v>1</v>
      </c>
      <c r="H87" s="740">
        <v>2</v>
      </c>
      <c r="I87" s="740">
        <v>1</v>
      </c>
      <c r="J87" s="740">
        <v>2</v>
      </c>
      <c r="K87" s="740">
        <v>2</v>
      </c>
      <c r="L87" s="740">
        <v>2</v>
      </c>
      <c r="M87" s="740">
        <v>8</v>
      </c>
      <c r="N87" s="740">
        <v>8</v>
      </c>
      <c r="O87" s="740">
        <v>7</v>
      </c>
      <c r="P87" s="740">
        <v>11</v>
      </c>
      <c r="Q87" s="740">
        <v>8</v>
      </c>
      <c r="R87" s="740">
        <v>9</v>
      </c>
      <c r="S87" s="740">
        <v>11</v>
      </c>
      <c r="T87" s="740">
        <v>10</v>
      </c>
      <c r="U87" s="740">
        <v>9</v>
      </c>
    </row>
    <row r="88" spans="1:21">
      <c r="A88" s="423" t="s">
        <v>1332</v>
      </c>
      <c r="B88" s="740">
        <v>19</v>
      </c>
      <c r="C88" s="740">
        <v>0</v>
      </c>
      <c r="D88" s="740">
        <v>0</v>
      </c>
      <c r="E88" s="740">
        <v>0</v>
      </c>
      <c r="F88" s="740">
        <v>0</v>
      </c>
      <c r="G88" s="740">
        <v>0</v>
      </c>
      <c r="H88" s="740">
        <v>0</v>
      </c>
      <c r="I88" s="740">
        <v>0</v>
      </c>
      <c r="J88" s="740">
        <v>2</v>
      </c>
      <c r="K88" s="740">
        <v>1</v>
      </c>
      <c r="L88" s="740">
        <v>0</v>
      </c>
      <c r="M88" s="740">
        <v>0</v>
      </c>
      <c r="N88" s="740">
        <v>0</v>
      </c>
      <c r="O88" s="740">
        <v>2</v>
      </c>
      <c r="P88" s="740">
        <v>3</v>
      </c>
      <c r="Q88" s="740">
        <v>0</v>
      </c>
      <c r="R88" s="740">
        <v>3</v>
      </c>
      <c r="S88" s="740">
        <v>5</v>
      </c>
      <c r="T88" s="740">
        <v>1</v>
      </c>
      <c r="U88" s="740">
        <v>2</v>
      </c>
    </row>
    <row r="89" spans="1:21">
      <c r="A89" s="423" t="s">
        <v>1331</v>
      </c>
      <c r="B89" s="740">
        <v>30</v>
      </c>
      <c r="C89" s="740">
        <v>1</v>
      </c>
      <c r="D89" s="740">
        <v>0</v>
      </c>
      <c r="E89" s="740">
        <v>0</v>
      </c>
      <c r="F89" s="740">
        <v>0</v>
      </c>
      <c r="G89" s="740">
        <v>0</v>
      </c>
      <c r="H89" s="740">
        <v>0</v>
      </c>
      <c r="I89" s="740">
        <v>1</v>
      </c>
      <c r="J89" s="740">
        <v>1</v>
      </c>
      <c r="K89" s="740">
        <v>0</v>
      </c>
      <c r="L89" s="740">
        <v>0</v>
      </c>
      <c r="M89" s="740">
        <v>3</v>
      </c>
      <c r="N89" s="740">
        <v>1</v>
      </c>
      <c r="O89" s="740">
        <v>0</v>
      </c>
      <c r="P89" s="740">
        <v>4</v>
      </c>
      <c r="Q89" s="740">
        <v>3</v>
      </c>
      <c r="R89" s="740">
        <v>5</v>
      </c>
      <c r="S89" s="740">
        <v>6</v>
      </c>
      <c r="T89" s="740">
        <v>2</v>
      </c>
      <c r="U89" s="740">
        <v>3</v>
      </c>
    </row>
    <row r="90" spans="1:21">
      <c r="A90" s="425"/>
      <c r="B90" s="42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5"/>
      <c r="S90" s="425"/>
      <c r="T90" s="425"/>
      <c r="U90" s="425"/>
    </row>
    <row r="91" spans="1:21">
      <c r="A91" s="421" t="s">
        <v>877</v>
      </c>
      <c r="B91" s="739">
        <v>568</v>
      </c>
      <c r="C91" s="739">
        <v>5</v>
      </c>
      <c r="D91" s="739">
        <v>2</v>
      </c>
      <c r="E91" s="739">
        <v>0</v>
      </c>
      <c r="F91" s="739">
        <v>5</v>
      </c>
      <c r="G91" s="739">
        <v>3</v>
      </c>
      <c r="H91" s="739">
        <v>9</v>
      </c>
      <c r="I91" s="739">
        <v>2</v>
      </c>
      <c r="J91" s="739">
        <v>5</v>
      </c>
      <c r="K91" s="739">
        <v>13</v>
      </c>
      <c r="L91" s="739">
        <v>19</v>
      </c>
      <c r="M91" s="739">
        <v>32</v>
      </c>
      <c r="N91" s="739">
        <v>38</v>
      </c>
      <c r="O91" s="739">
        <v>35</v>
      </c>
      <c r="P91" s="739">
        <v>48</v>
      </c>
      <c r="Q91" s="739">
        <v>51</v>
      </c>
      <c r="R91" s="739">
        <v>67</v>
      </c>
      <c r="S91" s="739">
        <v>68</v>
      </c>
      <c r="T91" s="739">
        <v>85</v>
      </c>
      <c r="U91" s="739">
        <v>81</v>
      </c>
    </row>
    <row r="92" spans="1:21">
      <c r="A92" s="423" t="s">
        <v>1330</v>
      </c>
      <c r="B92" s="740">
        <v>472</v>
      </c>
      <c r="C92" s="740">
        <v>4</v>
      </c>
      <c r="D92" s="740">
        <v>2</v>
      </c>
      <c r="E92" s="740">
        <v>0</v>
      </c>
      <c r="F92" s="740">
        <v>4</v>
      </c>
      <c r="G92" s="740">
        <v>2</v>
      </c>
      <c r="H92" s="740">
        <v>7</v>
      </c>
      <c r="I92" s="740">
        <v>2</v>
      </c>
      <c r="J92" s="740">
        <v>4</v>
      </c>
      <c r="K92" s="740">
        <v>11</v>
      </c>
      <c r="L92" s="740">
        <v>17</v>
      </c>
      <c r="M92" s="740">
        <v>25</v>
      </c>
      <c r="N92" s="740">
        <v>28</v>
      </c>
      <c r="O92" s="740">
        <v>29</v>
      </c>
      <c r="P92" s="740">
        <v>41</v>
      </c>
      <c r="Q92" s="740">
        <v>41</v>
      </c>
      <c r="R92" s="740">
        <v>58</v>
      </c>
      <c r="S92" s="740">
        <v>55</v>
      </c>
      <c r="T92" s="740">
        <v>70</v>
      </c>
      <c r="U92" s="740">
        <v>72</v>
      </c>
    </row>
    <row r="93" spans="1:21">
      <c r="A93" s="423" t="s">
        <v>1329</v>
      </c>
      <c r="B93" s="740">
        <v>2</v>
      </c>
      <c r="C93" s="740">
        <v>0</v>
      </c>
      <c r="D93" s="740">
        <v>0</v>
      </c>
      <c r="E93" s="740">
        <v>0</v>
      </c>
      <c r="F93" s="740">
        <v>0</v>
      </c>
      <c r="G93" s="740">
        <v>0</v>
      </c>
      <c r="H93" s="740">
        <v>0</v>
      </c>
      <c r="I93" s="740">
        <v>0</v>
      </c>
      <c r="J93" s="740">
        <v>0</v>
      </c>
      <c r="K93" s="740">
        <v>0</v>
      </c>
      <c r="L93" s="740">
        <v>0</v>
      </c>
      <c r="M93" s="740">
        <v>1</v>
      </c>
      <c r="N93" s="740">
        <v>0</v>
      </c>
      <c r="O93" s="740">
        <v>0</v>
      </c>
      <c r="P93" s="740">
        <v>0</v>
      </c>
      <c r="Q93" s="740">
        <v>0</v>
      </c>
      <c r="R93" s="740">
        <v>0</v>
      </c>
      <c r="S93" s="740">
        <v>1</v>
      </c>
      <c r="T93" s="740">
        <v>0</v>
      </c>
      <c r="U93" s="740">
        <v>0</v>
      </c>
    </row>
    <row r="94" spans="1:21">
      <c r="A94" s="423" t="s">
        <v>1328</v>
      </c>
      <c r="B94" s="740">
        <v>16</v>
      </c>
      <c r="C94" s="740">
        <v>0</v>
      </c>
      <c r="D94" s="740">
        <v>0</v>
      </c>
      <c r="E94" s="740">
        <v>0</v>
      </c>
      <c r="F94" s="740">
        <v>0</v>
      </c>
      <c r="G94" s="740">
        <v>0</v>
      </c>
      <c r="H94" s="740">
        <v>0</v>
      </c>
      <c r="I94" s="740">
        <v>0</v>
      </c>
      <c r="J94" s="740">
        <v>0</v>
      </c>
      <c r="K94" s="740">
        <v>0</v>
      </c>
      <c r="L94" s="740">
        <v>0</v>
      </c>
      <c r="M94" s="740">
        <v>2</v>
      </c>
      <c r="N94" s="740">
        <v>1</v>
      </c>
      <c r="O94" s="740">
        <v>0</v>
      </c>
      <c r="P94" s="740">
        <v>4</v>
      </c>
      <c r="Q94" s="740">
        <v>3</v>
      </c>
      <c r="R94" s="740">
        <v>1</v>
      </c>
      <c r="S94" s="740">
        <v>2</v>
      </c>
      <c r="T94" s="740">
        <v>2</v>
      </c>
      <c r="U94" s="740">
        <v>1</v>
      </c>
    </row>
    <row r="95" spans="1:21">
      <c r="A95" s="423" t="s">
        <v>1327</v>
      </c>
      <c r="B95" s="740">
        <v>78</v>
      </c>
      <c r="C95" s="740">
        <v>1</v>
      </c>
      <c r="D95" s="740">
        <v>0</v>
      </c>
      <c r="E95" s="740">
        <v>0</v>
      </c>
      <c r="F95" s="740">
        <v>1</v>
      </c>
      <c r="G95" s="740">
        <v>1</v>
      </c>
      <c r="H95" s="740">
        <v>2</v>
      </c>
      <c r="I95" s="740">
        <v>0</v>
      </c>
      <c r="J95" s="740">
        <v>1</v>
      </c>
      <c r="K95" s="740">
        <v>2</v>
      </c>
      <c r="L95" s="740">
        <v>2</v>
      </c>
      <c r="M95" s="740">
        <v>4</v>
      </c>
      <c r="N95" s="740">
        <v>9</v>
      </c>
      <c r="O95" s="740">
        <v>6</v>
      </c>
      <c r="P95" s="740">
        <v>3</v>
      </c>
      <c r="Q95" s="740">
        <v>7</v>
      </c>
      <c r="R95" s="740">
        <v>8</v>
      </c>
      <c r="S95" s="740">
        <v>10</v>
      </c>
      <c r="T95" s="740">
        <v>13</v>
      </c>
      <c r="U95" s="740">
        <v>8</v>
      </c>
    </row>
    <row r="96" spans="1:21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  <c r="P96" s="425"/>
      <c r="Q96" s="425"/>
      <c r="R96" s="425"/>
      <c r="S96" s="425"/>
      <c r="T96" s="425"/>
      <c r="U96" s="425"/>
    </row>
    <row r="97" spans="1:21">
      <c r="A97" s="1012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5"/>
      <c r="R97" s="425"/>
      <c r="S97" s="425"/>
      <c r="T97" s="425"/>
      <c r="U97" s="425"/>
    </row>
    <row r="98" spans="1:21" ht="35.4" customHeight="1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R98" s="451"/>
      <c r="S98" s="451"/>
      <c r="T98" s="451"/>
      <c r="U98" s="451"/>
    </row>
  </sheetData>
  <mergeCells count="3">
    <mergeCell ref="B2:U2"/>
    <mergeCell ref="B5:U5"/>
    <mergeCell ref="C7:U7"/>
  </mergeCells>
  <hyperlinks>
    <hyperlink ref="A1" location="Indice!A125" display="Volver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U98"/>
  <sheetViews>
    <sheetView showGridLines="0" showRowColHeaders="0" workbookViewId="0"/>
  </sheetViews>
  <sheetFormatPr baseColWidth="10" defaultColWidth="8.88671875" defaultRowHeight="13.2"/>
  <cols>
    <col min="1" max="1" width="22.6640625" style="668" bestFit="1" customWidth="1"/>
    <col min="2" max="2" width="5.109375" style="668" bestFit="1" customWidth="1"/>
    <col min="3" max="3" width="7.88671875" style="668" bestFit="1" customWidth="1"/>
    <col min="4" max="4" width="5.33203125" style="668" bestFit="1" customWidth="1"/>
    <col min="5" max="5" width="4.88671875" style="668" bestFit="1" customWidth="1"/>
    <col min="6" max="20" width="6.88671875" style="668" bestFit="1" customWidth="1"/>
    <col min="21" max="21" width="8.6640625" style="668" bestFit="1" customWidth="1"/>
    <col min="22" max="256" width="8.88671875" style="668"/>
    <col min="257" max="257" width="22.6640625" style="668" bestFit="1" customWidth="1"/>
    <col min="258" max="258" width="5.109375" style="668" bestFit="1" customWidth="1"/>
    <col min="259" max="259" width="7.88671875" style="668" bestFit="1" customWidth="1"/>
    <col min="260" max="260" width="5.33203125" style="668" bestFit="1" customWidth="1"/>
    <col min="261" max="261" width="4.88671875" style="668" bestFit="1" customWidth="1"/>
    <col min="262" max="276" width="6.88671875" style="668" bestFit="1" customWidth="1"/>
    <col min="277" max="277" width="8.6640625" style="668" bestFit="1" customWidth="1"/>
    <col min="278" max="512" width="8.88671875" style="668"/>
    <col min="513" max="513" width="22.6640625" style="668" bestFit="1" customWidth="1"/>
    <col min="514" max="514" width="5.109375" style="668" bestFit="1" customWidth="1"/>
    <col min="515" max="515" width="7.88671875" style="668" bestFit="1" customWidth="1"/>
    <col min="516" max="516" width="5.33203125" style="668" bestFit="1" customWidth="1"/>
    <col min="517" max="517" width="4.88671875" style="668" bestFit="1" customWidth="1"/>
    <col min="518" max="532" width="6.88671875" style="668" bestFit="1" customWidth="1"/>
    <col min="533" max="533" width="8.6640625" style="668" bestFit="1" customWidth="1"/>
    <col min="534" max="768" width="8.88671875" style="668"/>
    <col min="769" max="769" width="22.6640625" style="668" bestFit="1" customWidth="1"/>
    <col min="770" max="770" width="5.109375" style="668" bestFit="1" customWidth="1"/>
    <col min="771" max="771" width="7.88671875" style="668" bestFit="1" customWidth="1"/>
    <col min="772" max="772" width="5.33203125" style="668" bestFit="1" customWidth="1"/>
    <col min="773" max="773" width="4.88671875" style="668" bestFit="1" customWidth="1"/>
    <col min="774" max="788" width="6.88671875" style="668" bestFit="1" customWidth="1"/>
    <col min="789" max="789" width="8.6640625" style="668" bestFit="1" customWidth="1"/>
    <col min="790" max="1024" width="8.88671875" style="668"/>
    <col min="1025" max="1025" width="22.6640625" style="668" bestFit="1" customWidth="1"/>
    <col min="1026" max="1026" width="5.109375" style="668" bestFit="1" customWidth="1"/>
    <col min="1027" max="1027" width="7.88671875" style="668" bestFit="1" customWidth="1"/>
    <col min="1028" max="1028" width="5.33203125" style="668" bestFit="1" customWidth="1"/>
    <col min="1029" max="1029" width="4.88671875" style="668" bestFit="1" customWidth="1"/>
    <col min="1030" max="1044" width="6.88671875" style="668" bestFit="1" customWidth="1"/>
    <col min="1045" max="1045" width="8.6640625" style="668" bestFit="1" customWidth="1"/>
    <col min="1046" max="1280" width="8.88671875" style="668"/>
    <col min="1281" max="1281" width="22.6640625" style="668" bestFit="1" customWidth="1"/>
    <col min="1282" max="1282" width="5.109375" style="668" bestFit="1" customWidth="1"/>
    <col min="1283" max="1283" width="7.88671875" style="668" bestFit="1" customWidth="1"/>
    <col min="1284" max="1284" width="5.33203125" style="668" bestFit="1" customWidth="1"/>
    <col min="1285" max="1285" width="4.88671875" style="668" bestFit="1" customWidth="1"/>
    <col min="1286" max="1300" width="6.88671875" style="668" bestFit="1" customWidth="1"/>
    <col min="1301" max="1301" width="8.6640625" style="668" bestFit="1" customWidth="1"/>
    <col min="1302" max="1536" width="8.88671875" style="668"/>
    <col min="1537" max="1537" width="22.6640625" style="668" bestFit="1" customWidth="1"/>
    <col min="1538" max="1538" width="5.109375" style="668" bestFit="1" customWidth="1"/>
    <col min="1539" max="1539" width="7.88671875" style="668" bestFit="1" customWidth="1"/>
    <col min="1540" max="1540" width="5.33203125" style="668" bestFit="1" customWidth="1"/>
    <col min="1541" max="1541" width="4.88671875" style="668" bestFit="1" customWidth="1"/>
    <col min="1542" max="1556" width="6.88671875" style="668" bestFit="1" customWidth="1"/>
    <col min="1557" max="1557" width="8.6640625" style="668" bestFit="1" customWidth="1"/>
    <col min="1558" max="1792" width="8.88671875" style="668"/>
    <col min="1793" max="1793" width="22.6640625" style="668" bestFit="1" customWidth="1"/>
    <col min="1794" max="1794" width="5.109375" style="668" bestFit="1" customWidth="1"/>
    <col min="1795" max="1795" width="7.88671875" style="668" bestFit="1" customWidth="1"/>
    <col min="1796" max="1796" width="5.33203125" style="668" bestFit="1" customWidth="1"/>
    <col min="1797" max="1797" width="4.88671875" style="668" bestFit="1" customWidth="1"/>
    <col min="1798" max="1812" width="6.88671875" style="668" bestFit="1" customWidth="1"/>
    <col min="1813" max="1813" width="8.6640625" style="668" bestFit="1" customWidth="1"/>
    <col min="1814" max="2048" width="8.88671875" style="668"/>
    <col min="2049" max="2049" width="22.6640625" style="668" bestFit="1" customWidth="1"/>
    <col min="2050" max="2050" width="5.109375" style="668" bestFit="1" customWidth="1"/>
    <col min="2051" max="2051" width="7.88671875" style="668" bestFit="1" customWidth="1"/>
    <col min="2052" max="2052" width="5.33203125" style="668" bestFit="1" customWidth="1"/>
    <col min="2053" max="2053" width="4.88671875" style="668" bestFit="1" customWidth="1"/>
    <col min="2054" max="2068" width="6.88671875" style="668" bestFit="1" customWidth="1"/>
    <col min="2069" max="2069" width="8.6640625" style="668" bestFit="1" customWidth="1"/>
    <col min="2070" max="2304" width="8.88671875" style="668"/>
    <col min="2305" max="2305" width="22.6640625" style="668" bestFit="1" customWidth="1"/>
    <col min="2306" max="2306" width="5.109375" style="668" bestFit="1" customWidth="1"/>
    <col min="2307" max="2307" width="7.88671875" style="668" bestFit="1" customWidth="1"/>
    <col min="2308" max="2308" width="5.33203125" style="668" bestFit="1" customWidth="1"/>
    <col min="2309" max="2309" width="4.88671875" style="668" bestFit="1" customWidth="1"/>
    <col min="2310" max="2324" width="6.88671875" style="668" bestFit="1" customWidth="1"/>
    <col min="2325" max="2325" width="8.6640625" style="668" bestFit="1" customWidth="1"/>
    <col min="2326" max="2560" width="8.88671875" style="668"/>
    <col min="2561" max="2561" width="22.6640625" style="668" bestFit="1" customWidth="1"/>
    <col min="2562" max="2562" width="5.109375" style="668" bestFit="1" customWidth="1"/>
    <col min="2563" max="2563" width="7.88671875" style="668" bestFit="1" customWidth="1"/>
    <col min="2564" max="2564" width="5.33203125" style="668" bestFit="1" customWidth="1"/>
    <col min="2565" max="2565" width="4.88671875" style="668" bestFit="1" customWidth="1"/>
    <col min="2566" max="2580" width="6.88671875" style="668" bestFit="1" customWidth="1"/>
    <col min="2581" max="2581" width="8.6640625" style="668" bestFit="1" customWidth="1"/>
    <col min="2582" max="2816" width="8.88671875" style="668"/>
    <col min="2817" max="2817" width="22.6640625" style="668" bestFit="1" customWidth="1"/>
    <col min="2818" max="2818" width="5.109375" style="668" bestFit="1" customWidth="1"/>
    <col min="2819" max="2819" width="7.88671875" style="668" bestFit="1" customWidth="1"/>
    <col min="2820" max="2820" width="5.33203125" style="668" bestFit="1" customWidth="1"/>
    <col min="2821" max="2821" width="4.88671875" style="668" bestFit="1" customWidth="1"/>
    <col min="2822" max="2836" width="6.88671875" style="668" bestFit="1" customWidth="1"/>
    <col min="2837" max="2837" width="8.6640625" style="668" bestFit="1" customWidth="1"/>
    <col min="2838" max="3072" width="8.88671875" style="668"/>
    <col min="3073" max="3073" width="22.6640625" style="668" bestFit="1" customWidth="1"/>
    <col min="3074" max="3074" width="5.109375" style="668" bestFit="1" customWidth="1"/>
    <col min="3075" max="3075" width="7.88671875" style="668" bestFit="1" customWidth="1"/>
    <col min="3076" max="3076" width="5.33203125" style="668" bestFit="1" customWidth="1"/>
    <col min="3077" max="3077" width="4.88671875" style="668" bestFit="1" customWidth="1"/>
    <col min="3078" max="3092" width="6.88671875" style="668" bestFit="1" customWidth="1"/>
    <col min="3093" max="3093" width="8.6640625" style="668" bestFit="1" customWidth="1"/>
    <col min="3094" max="3328" width="8.88671875" style="668"/>
    <col min="3329" max="3329" width="22.6640625" style="668" bestFit="1" customWidth="1"/>
    <col min="3330" max="3330" width="5.109375" style="668" bestFit="1" customWidth="1"/>
    <col min="3331" max="3331" width="7.88671875" style="668" bestFit="1" customWidth="1"/>
    <col min="3332" max="3332" width="5.33203125" style="668" bestFit="1" customWidth="1"/>
    <col min="3333" max="3333" width="4.88671875" style="668" bestFit="1" customWidth="1"/>
    <col min="3334" max="3348" width="6.88671875" style="668" bestFit="1" customWidth="1"/>
    <col min="3349" max="3349" width="8.6640625" style="668" bestFit="1" customWidth="1"/>
    <col min="3350" max="3584" width="8.88671875" style="668"/>
    <col min="3585" max="3585" width="22.6640625" style="668" bestFit="1" customWidth="1"/>
    <col min="3586" max="3586" width="5.109375" style="668" bestFit="1" customWidth="1"/>
    <col min="3587" max="3587" width="7.88671875" style="668" bestFit="1" customWidth="1"/>
    <col min="3588" max="3588" width="5.33203125" style="668" bestFit="1" customWidth="1"/>
    <col min="3589" max="3589" width="4.88671875" style="668" bestFit="1" customWidth="1"/>
    <col min="3590" max="3604" width="6.88671875" style="668" bestFit="1" customWidth="1"/>
    <col min="3605" max="3605" width="8.6640625" style="668" bestFit="1" customWidth="1"/>
    <col min="3606" max="3840" width="8.88671875" style="668"/>
    <col min="3841" max="3841" width="22.6640625" style="668" bestFit="1" customWidth="1"/>
    <col min="3842" max="3842" width="5.109375" style="668" bestFit="1" customWidth="1"/>
    <col min="3843" max="3843" width="7.88671875" style="668" bestFit="1" customWidth="1"/>
    <col min="3844" max="3844" width="5.33203125" style="668" bestFit="1" customWidth="1"/>
    <col min="3845" max="3845" width="4.88671875" style="668" bestFit="1" customWidth="1"/>
    <col min="3846" max="3860" width="6.88671875" style="668" bestFit="1" customWidth="1"/>
    <col min="3861" max="3861" width="8.6640625" style="668" bestFit="1" customWidth="1"/>
    <col min="3862" max="4096" width="8.88671875" style="668"/>
    <col min="4097" max="4097" width="22.6640625" style="668" bestFit="1" customWidth="1"/>
    <col min="4098" max="4098" width="5.109375" style="668" bestFit="1" customWidth="1"/>
    <col min="4099" max="4099" width="7.88671875" style="668" bestFit="1" customWidth="1"/>
    <col min="4100" max="4100" width="5.33203125" style="668" bestFit="1" customWidth="1"/>
    <col min="4101" max="4101" width="4.88671875" style="668" bestFit="1" customWidth="1"/>
    <col min="4102" max="4116" width="6.88671875" style="668" bestFit="1" customWidth="1"/>
    <col min="4117" max="4117" width="8.6640625" style="668" bestFit="1" customWidth="1"/>
    <col min="4118" max="4352" width="8.88671875" style="668"/>
    <col min="4353" max="4353" width="22.6640625" style="668" bestFit="1" customWidth="1"/>
    <col min="4354" max="4354" width="5.109375" style="668" bestFit="1" customWidth="1"/>
    <col min="4355" max="4355" width="7.88671875" style="668" bestFit="1" customWidth="1"/>
    <col min="4356" max="4356" width="5.33203125" style="668" bestFit="1" customWidth="1"/>
    <col min="4357" max="4357" width="4.88671875" style="668" bestFit="1" customWidth="1"/>
    <col min="4358" max="4372" width="6.88671875" style="668" bestFit="1" customWidth="1"/>
    <col min="4373" max="4373" width="8.6640625" style="668" bestFit="1" customWidth="1"/>
    <col min="4374" max="4608" width="8.88671875" style="668"/>
    <col min="4609" max="4609" width="22.6640625" style="668" bestFit="1" customWidth="1"/>
    <col min="4610" max="4610" width="5.109375" style="668" bestFit="1" customWidth="1"/>
    <col min="4611" max="4611" width="7.88671875" style="668" bestFit="1" customWidth="1"/>
    <col min="4612" max="4612" width="5.33203125" style="668" bestFit="1" customWidth="1"/>
    <col min="4613" max="4613" width="4.88671875" style="668" bestFit="1" customWidth="1"/>
    <col min="4614" max="4628" width="6.88671875" style="668" bestFit="1" customWidth="1"/>
    <col min="4629" max="4629" width="8.6640625" style="668" bestFit="1" customWidth="1"/>
    <col min="4630" max="4864" width="8.88671875" style="668"/>
    <col min="4865" max="4865" width="22.6640625" style="668" bestFit="1" customWidth="1"/>
    <col min="4866" max="4866" width="5.109375" style="668" bestFit="1" customWidth="1"/>
    <col min="4867" max="4867" width="7.88671875" style="668" bestFit="1" customWidth="1"/>
    <col min="4868" max="4868" width="5.33203125" style="668" bestFit="1" customWidth="1"/>
    <col min="4869" max="4869" width="4.88671875" style="668" bestFit="1" customWidth="1"/>
    <col min="4870" max="4884" width="6.88671875" style="668" bestFit="1" customWidth="1"/>
    <col min="4885" max="4885" width="8.6640625" style="668" bestFit="1" customWidth="1"/>
    <col min="4886" max="5120" width="8.88671875" style="668"/>
    <col min="5121" max="5121" width="22.6640625" style="668" bestFit="1" customWidth="1"/>
    <col min="5122" max="5122" width="5.109375" style="668" bestFit="1" customWidth="1"/>
    <col min="5123" max="5123" width="7.88671875" style="668" bestFit="1" customWidth="1"/>
    <col min="5124" max="5124" width="5.33203125" style="668" bestFit="1" customWidth="1"/>
    <col min="5125" max="5125" width="4.88671875" style="668" bestFit="1" customWidth="1"/>
    <col min="5126" max="5140" width="6.88671875" style="668" bestFit="1" customWidth="1"/>
    <col min="5141" max="5141" width="8.6640625" style="668" bestFit="1" customWidth="1"/>
    <col min="5142" max="5376" width="8.88671875" style="668"/>
    <col min="5377" max="5377" width="22.6640625" style="668" bestFit="1" customWidth="1"/>
    <col min="5378" max="5378" width="5.109375" style="668" bestFit="1" customWidth="1"/>
    <col min="5379" max="5379" width="7.88671875" style="668" bestFit="1" customWidth="1"/>
    <col min="5380" max="5380" width="5.33203125" style="668" bestFit="1" customWidth="1"/>
    <col min="5381" max="5381" width="4.88671875" style="668" bestFit="1" customWidth="1"/>
    <col min="5382" max="5396" width="6.88671875" style="668" bestFit="1" customWidth="1"/>
    <col min="5397" max="5397" width="8.6640625" style="668" bestFit="1" customWidth="1"/>
    <col min="5398" max="5632" width="8.88671875" style="668"/>
    <col min="5633" max="5633" width="22.6640625" style="668" bestFit="1" customWidth="1"/>
    <col min="5634" max="5634" width="5.109375" style="668" bestFit="1" customWidth="1"/>
    <col min="5635" max="5635" width="7.88671875" style="668" bestFit="1" customWidth="1"/>
    <col min="5636" max="5636" width="5.33203125" style="668" bestFit="1" customWidth="1"/>
    <col min="5637" max="5637" width="4.88671875" style="668" bestFit="1" customWidth="1"/>
    <col min="5638" max="5652" width="6.88671875" style="668" bestFit="1" customWidth="1"/>
    <col min="5653" max="5653" width="8.6640625" style="668" bestFit="1" customWidth="1"/>
    <col min="5654" max="5888" width="8.88671875" style="668"/>
    <col min="5889" max="5889" width="22.6640625" style="668" bestFit="1" customWidth="1"/>
    <col min="5890" max="5890" width="5.109375" style="668" bestFit="1" customWidth="1"/>
    <col min="5891" max="5891" width="7.88671875" style="668" bestFit="1" customWidth="1"/>
    <col min="5892" max="5892" width="5.33203125" style="668" bestFit="1" customWidth="1"/>
    <col min="5893" max="5893" width="4.88671875" style="668" bestFit="1" customWidth="1"/>
    <col min="5894" max="5908" width="6.88671875" style="668" bestFit="1" customWidth="1"/>
    <col min="5909" max="5909" width="8.6640625" style="668" bestFit="1" customWidth="1"/>
    <col min="5910" max="6144" width="8.88671875" style="668"/>
    <col min="6145" max="6145" width="22.6640625" style="668" bestFit="1" customWidth="1"/>
    <col min="6146" max="6146" width="5.109375" style="668" bestFit="1" customWidth="1"/>
    <col min="6147" max="6147" width="7.88671875" style="668" bestFit="1" customWidth="1"/>
    <col min="6148" max="6148" width="5.33203125" style="668" bestFit="1" customWidth="1"/>
    <col min="6149" max="6149" width="4.88671875" style="668" bestFit="1" customWidth="1"/>
    <col min="6150" max="6164" width="6.88671875" style="668" bestFit="1" customWidth="1"/>
    <col min="6165" max="6165" width="8.6640625" style="668" bestFit="1" customWidth="1"/>
    <col min="6166" max="6400" width="8.88671875" style="668"/>
    <col min="6401" max="6401" width="22.6640625" style="668" bestFit="1" customWidth="1"/>
    <col min="6402" max="6402" width="5.109375" style="668" bestFit="1" customWidth="1"/>
    <col min="6403" max="6403" width="7.88671875" style="668" bestFit="1" customWidth="1"/>
    <col min="6404" max="6404" width="5.33203125" style="668" bestFit="1" customWidth="1"/>
    <col min="6405" max="6405" width="4.88671875" style="668" bestFit="1" customWidth="1"/>
    <col min="6406" max="6420" width="6.88671875" style="668" bestFit="1" customWidth="1"/>
    <col min="6421" max="6421" width="8.6640625" style="668" bestFit="1" customWidth="1"/>
    <col min="6422" max="6656" width="8.88671875" style="668"/>
    <col min="6657" max="6657" width="22.6640625" style="668" bestFit="1" customWidth="1"/>
    <col min="6658" max="6658" width="5.109375" style="668" bestFit="1" customWidth="1"/>
    <col min="6659" max="6659" width="7.88671875" style="668" bestFit="1" customWidth="1"/>
    <col min="6660" max="6660" width="5.33203125" style="668" bestFit="1" customWidth="1"/>
    <col min="6661" max="6661" width="4.88671875" style="668" bestFit="1" customWidth="1"/>
    <col min="6662" max="6676" width="6.88671875" style="668" bestFit="1" customWidth="1"/>
    <col min="6677" max="6677" width="8.6640625" style="668" bestFit="1" customWidth="1"/>
    <col min="6678" max="6912" width="8.88671875" style="668"/>
    <col min="6913" max="6913" width="22.6640625" style="668" bestFit="1" customWidth="1"/>
    <col min="6914" max="6914" width="5.109375" style="668" bestFit="1" customWidth="1"/>
    <col min="6915" max="6915" width="7.88671875" style="668" bestFit="1" customWidth="1"/>
    <col min="6916" max="6916" width="5.33203125" style="668" bestFit="1" customWidth="1"/>
    <col min="6917" max="6917" width="4.88671875" style="668" bestFit="1" customWidth="1"/>
    <col min="6918" max="6932" width="6.88671875" style="668" bestFit="1" customWidth="1"/>
    <col min="6933" max="6933" width="8.6640625" style="668" bestFit="1" customWidth="1"/>
    <col min="6934" max="7168" width="8.88671875" style="668"/>
    <col min="7169" max="7169" width="22.6640625" style="668" bestFit="1" customWidth="1"/>
    <col min="7170" max="7170" width="5.109375" style="668" bestFit="1" customWidth="1"/>
    <col min="7171" max="7171" width="7.88671875" style="668" bestFit="1" customWidth="1"/>
    <col min="7172" max="7172" width="5.33203125" style="668" bestFit="1" customWidth="1"/>
    <col min="7173" max="7173" width="4.88671875" style="668" bestFit="1" customWidth="1"/>
    <col min="7174" max="7188" width="6.88671875" style="668" bestFit="1" customWidth="1"/>
    <col min="7189" max="7189" width="8.6640625" style="668" bestFit="1" customWidth="1"/>
    <col min="7190" max="7424" width="8.88671875" style="668"/>
    <col min="7425" max="7425" width="22.6640625" style="668" bestFit="1" customWidth="1"/>
    <col min="7426" max="7426" width="5.109375" style="668" bestFit="1" customWidth="1"/>
    <col min="7427" max="7427" width="7.88671875" style="668" bestFit="1" customWidth="1"/>
    <col min="7428" max="7428" width="5.33203125" style="668" bestFit="1" customWidth="1"/>
    <col min="7429" max="7429" width="4.88671875" style="668" bestFit="1" customWidth="1"/>
    <col min="7430" max="7444" width="6.88671875" style="668" bestFit="1" customWidth="1"/>
    <col min="7445" max="7445" width="8.6640625" style="668" bestFit="1" customWidth="1"/>
    <col min="7446" max="7680" width="8.88671875" style="668"/>
    <col min="7681" max="7681" width="22.6640625" style="668" bestFit="1" customWidth="1"/>
    <col min="7682" max="7682" width="5.109375" style="668" bestFit="1" customWidth="1"/>
    <col min="7683" max="7683" width="7.88671875" style="668" bestFit="1" customWidth="1"/>
    <col min="7684" max="7684" width="5.33203125" style="668" bestFit="1" customWidth="1"/>
    <col min="7685" max="7685" width="4.88671875" style="668" bestFit="1" customWidth="1"/>
    <col min="7686" max="7700" width="6.88671875" style="668" bestFit="1" customWidth="1"/>
    <col min="7701" max="7701" width="8.6640625" style="668" bestFit="1" customWidth="1"/>
    <col min="7702" max="7936" width="8.88671875" style="668"/>
    <col min="7937" max="7937" width="22.6640625" style="668" bestFit="1" customWidth="1"/>
    <col min="7938" max="7938" width="5.109375" style="668" bestFit="1" customWidth="1"/>
    <col min="7939" max="7939" width="7.88671875" style="668" bestFit="1" customWidth="1"/>
    <col min="7940" max="7940" width="5.33203125" style="668" bestFit="1" customWidth="1"/>
    <col min="7941" max="7941" width="4.88671875" style="668" bestFit="1" customWidth="1"/>
    <col min="7942" max="7956" width="6.88671875" style="668" bestFit="1" customWidth="1"/>
    <col min="7957" max="7957" width="8.6640625" style="668" bestFit="1" customWidth="1"/>
    <col min="7958" max="8192" width="8.88671875" style="668"/>
    <col min="8193" max="8193" width="22.6640625" style="668" bestFit="1" customWidth="1"/>
    <col min="8194" max="8194" width="5.109375" style="668" bestFit="1" customWidth="1"/>
    <col min="8195" max="8195" width="7.88671875" style="668" bestFit="1" customWidth="1"/>
    <col min="8196" max="8196" width="5.33203125" style="668" bestFit="1" customWidth="1"/>
    <col min="8197" max="8197" width="4.88671875" style="668" bestFit="1" customWidth="1"/>
    <col min="8198" max="8212" width="6.88671875" style="668" bestFit="1" customWidth="1"/>
    <col min="8213" max="8213" width="8.6640625" style="668" bestFit="1" customWidth="1"/>
    <col min="8214" max="8448" width="8.88671875" style="668"/>
    <col min="8449" max="8449" width="22.6640625" style="668" bestFit="1" customWidth="1"/>
    <col min="8450" max="8450" width="5.109375" style="668" bestFit="1" customWidth="1"/>
    <col min="8451" max="8451" width="7.88671875" style="668" bestFit="1" customWidth="1"/>
    <col min="8452" max="8452" width="5.33203125" style="668" bestFit="1" customWidth="1"/>
    <col min="8453" max="8453" width="4.88671875" style="668" bestFit="1" customWidth="1"/>
    <col min="8454" max="8468" width="6.88671875" style="668" bestFit="1" customWidth="1"/>
    <col min="8469" max="8469" width="8.6640625" style="668" bestFit="1" customWidth="1"/>
    <col min="8470" max="8704" width="8.88671875" style="668"/>
    <col min="8705" max="8705" width="22.6640625" style="668" bestFit="1" customWidth="1"/>
    <col min="8706" max="8706" width="5.109375" style="668" bestFit="1" customWidth="1"/>
    <col min="8707" max="8707" width="7.88671875" style="668" bestFit="1" customWidth="1"/>
    <col min="8708" max="8708" width="5.33203125" style="668" bestFit="1" customWidth="1"/>
    <col min="8709" max="8709" width="4.88671875" style="668" bestFit="1" customWidth="1"/>
    <col min="8710" max="8724" width="6.88671875" style="668" bestFit="1" customWidth="1"/>
    <col min="8725" max="8725" width="8.6640625" style="668" bestFit="1" customWidth="1"/>
    <col min="8726" max="8960" width="8.88671875" style="668"/>
    <col min="8961" max="8961" width="22.6640625" style="668" bestFit="1" customWidth="1"/>
    <col min="8962" max="8962" width="5.109375" style="668" bestFit="1" customWidth="1"/>
    <col min="8963" max="8963" width="7.88671875" style="668" bestFit="1" customWidth="1"/>
    <col min="8964" max="8964" width="5.33203125" style="668" bestFit="1" customWidth="1"/>
    <col min="8965" max="8965" width="4.88671875" style="668" bestFit="1" customWidth="1"/>
    <col min="8966" max="8980" width="6.88671875" style="668" bestFit="1" customWidth="1"/>
    <col min="8981" max="8981" width="8.6640625" style="668" bestFit="1" customWidth="1"/>
    <col min="8982" max="9216" width="8.88671875" style="668"/>
    <col min="9217" max="9217" width="22.6640625" style="668" bestFit="1" customWidth="1"/>
    <col min="9218" max="9218" width="5.109375" style="668" bestFit="1" customWidth="1"/>
    <col min="9219" max="9219" width="7.88671875" style="668" bestFit="1" customWidth="1"/>
    <col min="9220" max="9220" width="5.33203125" style="668" bestFit="1" customWidth="1"/>
    <col min="9221" max="9221" width="4.88671875" style="668" bestFit="1" customWidth="1"/>
    <col min="9222" max="9236" width="6.88671875" style="668" bestFit="1" customWidth="1"/>
    <col min="9237" max="9237" width="8.6640625" style="668" bestFit="1" customWidth="1"/>
    <col min="9238" max="9472" width="8.88671875" style="668"/>
    <col min="9473" max="9473" width="22.6640625" style="668" bestFit="1" customWidth="1"/>
    <col min="9474" max="9474" width="5.109375" style="668" bestFit="1" customWidth="1"/>
    <col min="9475" max="9475" width="7.88671875" style="668" bestFit="1" customWidth="1"/>
    <col min="9476" max="9476" width="5.33203125" style="668" bestFit="1" customWidth="1"/>
    <col min="9477" max="9477" width="4.88671875" style="668" bestFit="1" customWidth="1"/>
    <col min="9478" max="9492" width="6.88671875" style="668" bestFit="1" customWidth="1"/>
    <col min="9493" max="9493" width="8.6640625" style="668" bestFit="1" customWidth="1"/>
    <col min="9494" max="9728" width="8.88671875" style="668"/>
    <col min="9729" max="9729" width="22.6640625" style="668" bestFit="1" customWidth="1"/>
    <col min="9730" max="9730" width="5.109375" style="668" bestFit="1" customWidth="1"/>
    <col min="9731" max="9731" width="7.88671875" style="668" bestFit="1" customWidth="1"/>
    <col min="9732" max="9732" width="5.33203125" style="668" bestFit="1" customWidth="1"/>
    <col min="9733" max="9733" width="4.88671875" style="668" bestFit="1" customWidth="1"/>
    <col min="9734" max="9748" width="6.88671875" style="668" bestFit="1" customWidth="1"/>
    <col min="9749" max="9749" width="8.6640625" style="668" bestFit="1" customWidth="1"/>
    <col min="9750" max="9984" width="8.88671875" style="668"/>
    <col min="9985" max="9985" width="22.6640625" style="668" bestFit="1" customWidth="1"/>
    <col min="9986" max="9986" width="5.109375" style="668" bestFit="1" customWidth="1"/>
    <col min="9987" max="9987" width="7.88671875" style="668" bestFit="1" customWidth="1"/>
    <col min="9988" max="9988" width="5.33203125" style="668" bestFit="1" customWidth="1"/>
    <col min="9989" max="9989" width="4.88671875" style="668" bestFit="1" customWidth="1"/>
    <col min="9990" max="10004" width="6.88671875" style="668" bestFit="1" customWidth="1"/>
    <col min="10005" max="10005" width="8.6640625" style="668" bestFit="1" customWidth="1"/>
    <col min="10006" max="10240" width="8.88671875" style="668"/>
    <col min="10241" max="10241" width="22.6640625" style="668" bestFit="1" customWidth="1"/>
    <col min="10242" max="10242" width="5.109375" style="668" bestFit="1" customWidth="1"/>
    <col min="10243" max="10243" width="7.88671875" style="668" bestFit="1" customWidth="1"/>
    <col min="10244" max="10244" width="5.33203125" style="668" bestFit="1" customWidth="1"/>
    <col min="10245" max="10245" width="4.88671875" style="668" bestFit="1" customWidth="1"/>
    <col min="10246" max="10260" width="6.88671875" style="668" bestFit="1" customWidth="1"/>
    <col min="10261" max="10261" width="8.6640625" style="668" bestFit="1" customWidth="1"/>
    <col min="10262" max="10496" width="8.88671875" style="668"/>
    <col min="10497" max="10497" width="22.6640625" style="668" bestFit="1" customWidth="1"/>
    <col min="10498" max="10498" width="5.109375" style="668" bestFit="1" customWidth="1"/>
    <col min="10499" max="10499" width="7.88671875" style="668" bestFit="1" customWidth="1"/>
    <col min="10500" max="10500" width="5.33203125" style="668" bestFit="1" customWidth="1"/>
    <col min="10501" max="10501" width="4.88671875" style="668" bestFit="1" customWidth="1"/>
    <col min="10502" max="10516" width="6.88671875" style="668" bestFit="1" customWidth="1"/>
    <col min="10517" max="10517" width="8.6640625" style="668" bestFit="1" customWidth="1"/>
    <col min="10518" max="10752" width="8.88671875" style="668"/>
    <col min="10753" max="10753" width="22.6640625" style="668" bestFit="1" customWidth="1"/>
    <col min="10754" max="10754" width="5.109375" style="668" bestFit="1" customWidth="1"/>
    <col min="10755" max="10755" width="7.88671875" style="668" bestFit="1" customWidth="1"/>
    <col min="10756" max="10756" width="5.33203125" style="668" bestFit="1" customWidth="1"/>
    <col min="10757" max="10757" width="4.88671875" style="668" bestFit="1" customWidth="1"/>
    <col min="10758" max="10772" width="6.88671875" style="668" bestFit="1" customWidth="1"/>
    <col min="10773" max="10773" width="8.6640625" style="668" bestFit="1" customWidth="1"/>
    <col min="10774" max="11008" width="8.88671875" style="668"/>
    <col min="11009" max="11009" width="22.6640625" style="668" bestFit="1" customWidth="1"/>
    <col min="11010" max="11010" width="5.109375" style="668" bestFit="1" customWidth="1"/>
    <col min="11011" max="11011" width="7.88671875" style="668" bestFit="1" customWidth="1"/>
    <col min="11012" max="11012" width="5.33203125" style="668" bestFit="1" customWidth="1"/>
    <col min="11013" max="11013" width="4.88671875" style="668" bestFit="1" customWidth="1"/>
    <col min="11014" max="11028" width="6.88671875" style="668" bestFit="1" customWidth="1"/>
    <col min="11029" max="11029" width="8.6640625" style="668" bestFit="1" customWidth="1"/>
    <col min="11030" max="11264" width="8.88671875" style="668"/>
    <col min="11265" max="11265" width="22.6640625" style="668" bestFit="1" customWidth="1"/>
    <col min="11266" max="11266" width="5.109375" style="668" bestFit="1" customWidth="1"/>
    <col min="11267" max="11267" width="7.88671875" style="668" bestFit="1" customWidth="1"/>
    <col min="11268" max="11268" width="5.33203125" style="668" bestFit="1" customWidth="1"/>
    <col min="11269" max="11269" width="4.88671875" style="668" bestFit="1" customWidth="1"/>
    <col min="11270" max="11284" width="6.88671875" style="668" bestFit="1" customWidth="1"/>
    <col min="11285" max="11285" width="8.6640625" style="668" bestFit="1" customWidth="1"/>
    <col min="11286" max="11520" width="8.88671875" style="668"/>
    <col min="11521" max="11521" width="22.6640625" style="668" bestFit="1" customWidth="1"/>
    <col min="11522" max="11522" width="5.109375" style="668" bestFit="1" customWidth="1"/>
    <col min="11523" max="11523" width="7.88671875" style="668" bestFit="1" customWidth="1"/>
    <col min="11524" max="11524" width="5.33203125" style="668" bestFit="1" customWidth="1"/>
    <col min="11525" max="11525" width="4.88671875" style="668" bestFit="1" customWidth="1"/>
    <col min="11526" max="11540" width="6.88671875" style="668" bestFit="1" customWidth="1"/>
    <col min="11541" max="11541" width="8.6640625" style="668" bestFit="1" customWidth="1"/>
    <col min="11542" max="11776" width="8.88671875" style="668"/>
    <col min="11777" max="11777" width="22.6640625" style="668" bestFit="1" customWidth="1"/>
    <col min="11778" max="11778" width="5.109375" style="668" bestFit="1" customWidth="1"/>
    <col min="11779" max="11779" width="7.88671875" style="668" bestFit="1" customWidth="1"/>
    <col min="11780" max="11780" width="5.33203125" style="668" bestFit="1" customWidth="1"/>
    <col min="11781" max="11781" width="4.88671875" style="668" bestFit="1" customWidth="1"/>
    <col min="11782" max="11796" width="6.88671875" style="668" bestFit="1" customWidth="1"/>
    <col min="11797" max="11797" width="8.6640625" style="668" bestFit="1" customWidth="1"/>
    <col min="11798" max="12032" width="8.88671875" style="668"/>
    <col min="12033" max="12033" width="22.6640625" style="668" bestFit="1" customWidth="1"/>
    <col min="12034" max="12034" width="5.109375" style="668" bestFit="1" customWidth="1"/>
    <col min="12035" max="12035" width="7.88671875" style="668" bestFit="1" customWidth="1"/>
    <col min="12036" max="12036" width="5.33203125" style="668" bestFit="1" customWidth="1"/>
    <col min="12037" max="12037" width="4.88671875" style="668" bestFit="1" customWidth="1"/>
    <col min="12038" max="12052" width="6.88671875" style="668" bestFit="1" customWidth="1"/>
    <col min="12053" max="12053" width="8.6640625" style="668" bestFit="1" customWidth="1"/>
    <col min="12054" max="12288" width="8.88671875" style="668"/>
    <col min="12289" max="12289" width="22.6640625" style="668" bestFit="1" customWidth="1"/>
    <col min="12290" max="12290" width="5.109375" style="668" bestFit="1" customWidth="1"/>
    <col min="12291" max="12291" width="7.88671875" style="668" bestFit="1" customWidth="1"/>
    <col min="12292" max="12292" width="5.33203125" style="668" bestFit="1" customWidth="1"/>
    <col min="12293" max="12293" width="4.88671875" style="668" bestFit="1" customWidth="1"/>
    <col min="12294" max="12308" width="6.88671875" style="668" bestFit="1" customWidth="1"/>
    <col min="12309" max="12309" width="8.6640625" style="668" bestFit="1" customWidth="1"/>
    <col min="12310" max="12544" width="8.88671875" style="668"/>
    <col min="12545" max="12545" width="22.6640625" style="668" bestFit="1" customWidth="1"/>
    <col min="12546" max="12546" width="5.109375" style="668" bestFit="1" customWidth="1"/>
    <col min="12547" max="12547" width="7.88671875" style="668" bestFit="1" customWidth="1"/>
    <col min="12548" max="12548" width="5.33203125" style="668" bestFit="1" customWidth="1"/>
    <col min="12549" max="12549" width="4.88671875" style="668" bestFit="1" customWidth="1"/>
    <col min="12550" max="12564" width="6.88671875" style="668" bestFit="1" customWidth="1"/>
    <col min="12565" max="12565" width="8.6640625" style="668" bestFit="1" customWidth="1"/>
    <col min="12566" max="12800" width="8.88671875" style="668"/>
    <col min="12801" max="12801" width="22.6640625" style="668" bestFit="1" customWidth="1"/>
    <col min="12802" max="12802" width="5.109375" style="668" bestFit="1" customWidth="1"/>
    <col min="12803" max="12803" width="7.88671875" style="668" bestFit="1" customWidth="1"/>
    <col min="12804" max="12804" width="5.33203125" style="668" bestFit="1" customWidth="1"/>
    <col min="12805" max="12805" width="4.88671875" style="668" bestFit="1" customWidth="1"/>
    <col min="12806" max="12820" width="6.88671875" style="668" bestFit="1" customWidth="1"/>
    <col min="12821" max="12821" width="8.6640625" style="668" bestFit="1" customWidth="1"/>
    <col min="12822" max="13056" width="8.88671875" style="668"/>
    <col min="13057" max="13057" width="22.6640625" style="668" bestFit="1" customWidth="1"/>
    <col min="13058" max="13058" width="5.109375" style="668" bestFit="1" customWidth="1"/>
    <col min="13059" max="13059" width="7.88671875" style="668" bestFit="1" customWidth="1"/>
    <col min="13060" max="13060" width="5.33203125" style="668" bestFit="1" customWidth="1"/>
    <col min="13061" max="13061" width="4.88671875" style="668" bestFit="1" customWidth="1"/>
    <col min="13062" max="13076" width="6.88671875" style="668" bestFit="1" customWidth="1"/>
    <col min="13077" max="13077" width="8.6640625" style="668" bestFit="1" customWidth="1"/>
    <col min="13078" max="13312" width="8.88671875" style="668"/>
    <col min="13313" max="13313" width="22.6640625" style="668" bestFit="1" customWidth="1"/>
    <col min="13314" max="13314" width="5.109375" style="668" bestFit="1" customWidth="1"/>
    <col min="13315" max="13315" width="7.88671875" style="668" bestFit="1" customWidth="1"/>
    <col min="13316" max="13316" width="5.33203125" style="668" bestFit="1" customWidth="1"/>
    <col min="13317" max="13317" width="4.88671875" style="668" bestFit="1" customWidth="1"/>
    <col min="13318" max="13332" width="6.88671875" style="668" bestFit="1" customWidth="1"/>
    <col min="13333" max="13333" width="8.6640625" style="668" bestFit="1" customWidth="1"/>
    <col min="13334" max="13568" width="8.88671875" style="668"/>
    <col min="13569" max="13569" width="22.6640625" style="668" bestFit="1" customWidth="1"/>
    <col min="13570" max="13570" width="5.109375" style="668" bestFit="1" customWidth="1"/>
    <col min="13571" max="13571" width="7.88671875" style="668" bestFit="1" customWidth="1"/>
    <col min="13572" max="13572" width="5.33203125" style="668" bestFit="1" customWidth="1"/>
    <col min="13573" max="13573" width="4.88671875" style="668" bestFit="1" customWidth="1"/>
    <col min="13574" max="13588" width="6.88671875" style="668" bestFit="1" customWidth="1"/>
    <col min="13589" max="13589" width="8.6640625" style="668" bestFit="1" customWidth="1"/>
    <col min="13590" max="13824" width="8.88671875" style="668"/>
    <col min="13825" max="13825" width="22.6640625" style="668" bestFit="1" customWidth="1"/>
    <col min="13826" max="13826" width="5.109375" style="668" bestFit="1" customWidth="1"/>
    <col min="13827" max="13827" width="7.88671875" style="668" bestFit="1" customWidth="1"/>
    <col min="13828" max="13828" width="5.33203125" style="668" bestFit="1" customWidth="1"/>
    <col min="13829" max="13829" width="4.88671875" style="668" bestFit="1" customWidth="1"/>
    <col min="13830" max="13844" width="6.88671875" style="668" bestFit="1" customWidth="1"/>
    <col min="13845" max="13845" width="8.6640625" style="668" bestFit="1" customWidth="1"/>
    <col min="13846" max="14080" width="8.88671875" style="668"/>
    <col min="14081" max="14081" width="22.6640625" style="668" bestFit="1" customWidth="1"/>
    <col min="14082" max="14082" width="5.109375" style="668" bestFit="1" customWidth="1"/>
    <col min="14083" max="14083" width="7.88671875" style="668" bestFit="1" customWidth="1"/>
    <col min="14084" max="14084" width="5.33203125" style="668" bestFit="1" customWidth="1"/>
    <col min="14085" max="14085" width="4.88671875" style="668" bestFit="1" customWidth="1"/>
    <col min="14086" max="14100" width="6.88671875" style="668" bestFit="1" customWidth="1"/>
    <col min="14101" max="14101" width="8.6640625" style="668" bestFit="1" customWidth="1"/>
    <col min="14102" max="14336" width="8.88671875" style="668"/>
    <col min="14337" max="14337" width="22.6640625" style="668" bestFit="1" customWidth="1"/>
    <col min="14338" max="14338" width="5.109375" style="668" bestFit="1" customWidth="1"/>
    <col min="14339" max="14339" width="7.88671875" style="668" bestFit="1" customWidth="1"/>
    <col min="14340" max="14340" width="5.33203125" style="668" bestFit="1" customWidth="1"/>
    <col min="14341" max="14341" width="4.88671875" style="668" bestFit="1" customWidth="1"/>
    <col min="14342" max="14356" width="6.88671875" style="668" bestFit="1" customWidth="1"/>
    <col min="14357" max="14357" width="8.6640625" style="668" bestFit="1" customWidth="1"/>
    <col min="14358" max="14592" width="8.88671875" style="668"/>
    <col min="14593" max="14593" width="22.6640625" style="668" bestFit="1" customWidth="1"/>
    <col min="14594" max="14594" width="5.109375" style="668" bestFit="1" customWidth="1"/>
    <col min="14595" max="14595" width="7.88671875" style="668" bestFit="1" customWidth="1"/>
    <col min="14596" max="14596" width="5.33203125" style="668" bestFit="1" customWidth="1"/>
    <col min="14597" max="14597" width="4.88671875" style="668" bestFit="1" customWidth="1"/>
    <col min="14598" max="14612" width="6.88671875" style="668" bestFit="1" customWidth="1"/>
    <col min="14613" max="14613" width="8.6640625" style="668" bestFit="1" customWidth="1"/>
    <col min="14614" max="14848" width="8.88671875" style="668"/>
    <col min="14849" max="14849" width="22.6640625" style="668" bestFit="1" customWidth="1"/>
    <col min="14850" max="14850" width="5.109375" style="668" bestFit="1" customWidth="1"/>
    <col min="14851" max="14851" width="7.88671875" style="668" bestFit="1" customWidth="1"/>
    <col min="14852" max="14852" width="5.33203125" style="668" bestFit="1" customWidth="1"/>
    <col min="14853" max="14853" width="4.88671875" style="668" bestFit="1" customWidth="1"/>
    <col min="14854" max="14868" width="6.88671875" style="668" bestFit="1" customWidth="1"/>
    <col min="14869" max="14869" width="8.6640625" style="668" bestFit="1" customWidth="1"/>
    <col min="14870" max="15104" width="8.88671875" style="668"/>
    <col min="15105" max="15105" width="22.6640625" style="668" bestFit="1" customWidth="1"/>
    <col min="15106" max="15106" width="5.109375" style="668" bestFit="1" customWidth="1"/>
    <col min="15107" max="15107" width="7.88671875" style="668" bestFit="1" customWidth="1"/>
    <col min="15108" max="15108" width="5.33203125" style="668" bestFit="1" customWidth="1"/>
    <col min="15109" max="15109" width="4.88671875" style="668" bestFit="1" customWidth="1"/>
    <col min="15110" max="15124" width="6.88671875" style="668" bestFit="1" customWidth="1"/>
    <col min="15125" max="15125" width="8.6640625" style="668" bestFit="1" customWidth="1"/>
    <col min="15126" max="15360" width="8.88671875" style="668"/>
    <col min="15361" max="15361" width="22.6640625" style="668" bestFit="1" customWidth="1"/>
    <col min="15362" max="15362" width="5.109375" style="668" bestFit="1" customWidth="1"/>
    <col min="15363" max="15363" width="7.88671875" style="668" bestFit="1" customWidth="1"/>
    <col min="15364" max="15364" width="5.33203125" style="668" bestFit="1" customWidth="1"/>
    <col min="15365" max="15365" width="4.88671875" style="668" bestFit="1" customWidth="1"/>
    <col min="15366" max="15380" width="6.88671875" style="668" bestFit="1" customWidth="1"/>
    <col min="15381" max="15381" width="8.6640625" style="668" bestFit="1" customWidth="1"/>
    <col min="15382" max="15616" width="8.88671875" style="668"/>
    <col min="15617" max="15617" width="22.6640625" style="668" bestFit="1" customWidth="1"/>
    <col min="15618" max="15618" width="5.109375" style="668" bestFit="1" customWidth="1"/>
    <col min="15619" max="15619" width="7.88671875" style="668" bestFit="1" customWidth="1"/>
    <col min="15620" max="15620" width="5.33203125" style="668" bestFit="1" customWidth="1"/>
    <col min="15621" max="15621" width="4.88671875" style="668" bestFit="1" customWidth="1"/>
    <col min="15622" max="15636" width="6.88671875" style="668" bestFit="1" customWidth="1"/>
    <col min="15637" max="15637" width="8.6640625" style="668" bestFit="1" customWidth="1"/>
    <col min="15638" max="15872" width="8.88671875" style="668"/>
    <col min="15873" max="15873" width="22.6640625" style="668" bestFit="1" customWidth="1"/>
    <col min="15874" max="15874" width="5.109375" style="668" bestFit="1" customWidth="1"/>
    <col min="15875" max="15875" width="7.88671875" style="668" bestFit="1" customWidth="1"/>
    <col min="15876" max="15876" width="5.33203125" style="668" bestFit="1" customWidth="1"/>
    <col min="15877" max="15877" width="4.88671875" style="668" bestFit="1" customWidth="1"/>
    <col min="15878" max="15892" width="6.88671875" style="668" bestFit="1" customWidth="1"/>
    <col min="15893" max="15893" width="8.6640625" style="668" bestFit="1" customWidth="1"/>
    <col min="15894" max="16128" width="8.88671875" style="668"/>
    <col min="16129" max="16129" width="22.6640625" style="668" bestFit="1" customWidth="1"/>
    <col min="16130" max="16130" width="5.109375" style="668" bestFit="1" customWidth="1"/>
    <col min="16131" max="16131" width="7.88671875" style="668" bestFit="1" customWidth="1"/>
    <col min="16132" max="16132" width="5.33203125" style="668" bestFit="1" customWidth="1"/>
    <col min="16133" max="16133" width="4.88671875" style="668" bestFit="1" customWidth="1"/>
    <col min="16134" max="16148" width="6.88671875" style="668" bestFit="1" customWidth="1"/>
    <col min="16149" max="16149" width="8.6640625" style="668" bestFit="1" customWidth="1"/>
    <col min="16150" max="16384" width="8.88671875" style="668"/>
  </cols>
  <sheetData>
    <row r="1" spans="1:21" s="1438" customFormat="1">
      <c r="A1" s="1436" t="s">
        <v>5197</v>
      </c>
    </row>
    <row r="2" spans="1:21" ht="17.399999999999999" customHeight="1">
      <c r="A2" s="451" t="s">
        <v>2026</v>
      </c>
      <c r="B2" s="1691" t="s">
        <v>4636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</row>
    <row r="3" spans="1:21" ht="18" thickBot="1">
      <c r="A3" s="451"/>
      <c r="B3" s="1010" t="s">
        <v>4637</v>
      </c>
    </row>
    <row r="4" spans="1:21">
      <c r="A4" s="937"/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</row>
    <row r="5" spans="1:21" ht="13.8" thickBot="1">
      <c r="A5" s="872" t="s">
        <v>2025</v>
      </c>
      <c r="B5" s="1678" t="s">
        <v>31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</row>
    <row r="6" spans="1:21">
      <c r="A6" s="872" t="s">
        <v>2024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</row>
    <row r="7" spans="1:21" ht="13.8" thickBot="1">
      <c r="A7" s="872" t="s">
        <v>2045</v>
      </c>
      <c r="B7" s="969"/>
      <c r="C7" s="1678" t="s">
        <v>2023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</row>
    <row r="8" spans="1:21">
      <c r="A8" s="872" t="s">
        <v>4165</v>
      </c>
      <c r="B8" s="969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</row>
    <row r="9" spans="1:21" ht="24.6" thickBot="1">
      <c r="A9" s="873"/>
      <c r="B9" s="676" t="s">
        <v>3</v>
      </c>
      <c r="C9" s="676" t="s">
        <v>1268</v>
      </c>
      <c r="D9" s="676" t="s">
        <v>2022</v>
      </c>
      <c r="E9" s="676" t="s">
        <v>2002</v>
      </c>
      <c r="F9" s="676" t="s">
        <v>1996</v>
      </c>
      <c r="G9" s="676" t="s">
        <v>1476</v>
      </c>
      <c r="H9" s="676" t="s">
        <v>1475</v>
      </c>
      <c r="I9" s="676" t="s">
        <v>1474</v>
      </c>
      <c r="J9" s="676" t="s">
        <v>1473</v>
      </c>
      <c r="K9" s="676" t="s">
        <v>1472</v>
      </c>
      <c r="L9" s="676" t="s">
        <v>1471</v>
      </c>
      <c r="M9" s="676" t="s">
        <v>1470</v>
      </c>
      <c r="N9" s="676" t="s">
        <v>1661</v>
      </c>
      <c r="O9" s="676" t="s">
        <v>1660</v>
      </c>
      <c r="P9" s="676" t="s">
        <v>1659</v>
      </c>
      <c r="Q9" s="676" t="s">
        <v>1658</v>
      </c>
      <c r="R9" s="676" t="s">
        <v>1657</v>
      </c>
      <c r="S9" s="676" t="s">
        <v>2021</v>
      </c>
      <c r="T9" s="676" t="s">
        <v>2020</v>
      </c>
      <c r="U9" s="676" t="s">
        <v>2019</v>
      </c>
    </row>
    <row r="10" spans="1:21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</row>
    <row r="11" spans="1:21">
      <c r="A11" s="421" t="s">
        <v>198</v>
      </c>
      <c r="B11" s="739">
        <v>46835</v>
      </c>
      <c r="C11" s="739">
        <v>725</v>
      </c>
      <c r="D11" s="739">
        <v>130</v>
      </c>
      <c r="E11" s="739">
        <v>72</v>
      </c>
      <c r="F11" s="739">
        <v>102</v>
      </c>
      <c r="G11" s="739">
        <v>196</v>
      </c>
      <c r="H11" s="739">
        <v>209</v>
      </c>
      <c r="I11" s="739">
        <v>272</v>
      </c>
      <c r="J11" s="739">
        <v>305</v>
      </c>
      <c r="K11" s="739">
        <v>417</v>
      </c>
      <c r="L11" s="739">
        <v>689</v>
      </c>
      <c r="M11" s="739">
        <v>1098</v>
      </c>
      <c r="N11" s="739">
        <v>1618</v>
      </c>
      <c r="O11" s="739">
        <v>2044</v>
      </c>
      <c r="P11" s="739">
        <v>2618</v>
      </c>
      <c r="Q11" s="739">
        <v>3495</v>
      </c>
      <c r="R11" s="739">
        <v>4503</v>
      </c>
      <c r="S11" s="739">
        <v>5421</v>
      </c>
      <c r="T11" s="739">
        <v>7307</v>
      </c>
      <c r="U11" s="739">
        <v>15614</v>
      </c>
    </row>
    <row r="12" spans="1:21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</row>
    <row r="13" spans="1:21">
      <c r="A13" s="421" t="s">
        <v>1267</v>
      </c>
      <c r="B13" s="739">
        <v>550</v>
      </c>
      <c r="C13" s="739">
        <v>13</v>
      </c>
      <c r="D13" s="739">
        <v>2</v>
      </c>
      <c r="E13" s="739">
        <v>1</v>
      </c>
      <c r="F13" s="739">
        <v>2</v>
      </c>
      <c r="G13" s="739">
        <v>2</v>
      </c>
      <c r="H13" s="739">
        <v>7</v>
      </c>
      <c r="I13" s="739">
        <v>0</v>
      </c>
      <c r="J13" s="739">
        <v>6</v>
      </c>
      <c r="K13" s="739">
        <v>5</v>
      </c>
      <c r="L13" s="739">
        <v>10</v>
      </c>
      <c r="M13" s="739">
        <v>17</v>
      </c>
      <c r="N13" s="739">
        <v>17</v>
      </c>
      <c r="O13" s="739">
        <v>27</v>
      </c>
      <c r="P13" s="739">
        <v>34</v>
      </c>
      <c r="Q13" s="739">
        <v>49</v>
      </c>
      <c r="R13" s="739">
        <v>44</v>
      </c>
      <c r="S13" s="739">
        <v>57</v>
      </c>
      <c r="T13" s="739">
        <v>86</v>
      </c>
      <c r="U13" s="739">
        <v>171</v>
      </c>
    </row>
    <row r="14" spans="1:21">
      <c r="A14" s="423" t="s">
        <v>1380</v>
      </c>
      <c r="B14" s="740">
        <v>547</v>
      </c>
      <c r="C14" s="740">
        <v>12</v>
      </c>
      <c r="D14" s="740">
        <v>2</v>
      </c>
      <c r="E14" s="740">
        <v>1</v>
      </c>
      <c r="F14" s="740">
        <v>2</v>
      </c>
      <c r="G14" s="740">
        <v>2</v>
      </c>
      <c r="H14" s="740">
        <v>7</v>
      </c>
      <c r="I14" s="740">
        <v>0</v>
      </c>
      <c r="J14" s="740">
        <v>6</v>
      </c>
      <c r="K14" s="740">
        <v>5</v>
      </c>
      <c r="L14" s="740">
        <v>10</v>
      </c>
      <c r="M14" s="740">
        <v>16</v>
      </c>
      <c r="N14" s="740">
        <v>17</v>
      </c>
      <c r="O14" s="740">
        <v>27</v>
      </c>
      <c r="P14" s="740">
        <v>34</v>
      </c>
      <c r="Q14" s="740">
        <v>49</v>
      </c>
      <c r="R14" s="740">
        <v>44</v>
      </c>
      <c r="S14" s="740">
        <v>56</v>
      </c>
      <c r="T14" s="740">
        <v>86</v>
      </c>
      <c r="U14" s="740">
        <v>171</v>
      </c>
    </row>
    <row r="15" spans="1:21">
      <c r="A15" s="423" t="s">
        <v>1379</v>
      </c>
      <c r="B15" s="740">
        <v>3</v>
      </c>
      <c r="C15" s="740">
        <v>1</v>
      </c>
      <c r="D15" s="740">
        <v>0</v>
      </c>
      <c r="E15" s="740">
        <v>0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1</v>
      </c>
      <c r="N15" s="740">
        <v>0</v>
      </c>
      <c r="O15" s="740">
        <v>0</v>
      </c>
      <c r="P15" s="740">
        <v>0</v>
      </c>
      <c r="Q15" s="740">
        <v>0</v>
      </c>
      <c r="R15" s="740">
        <v>0</v>
      </c>
      <c r="S15" s="740">
        <v>1</v>
      </c>
      <c r="T15" s="740">
        <v>0</v>
      </c>
      <c r="U15" s="740">
        <v>0</v>
      </c>
    </row>
    <row r="16" spans="1:21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</row>
    <row r="17" spans="1:21">
      <c r="A17" s="421" t="s">
        <v>1260</v>
      </c>
      <c r="B17" s="739">
        <v>640</v>
      </c>
      <c r="C17" s="739">
        <v>13</v>
      </c>
      <c r="D17" s="739">
        <v>2</v>
      </c>
      <c r="E17" s="739">
        <v>1</v>
      </c>
      <c r="F17" s="739">
        <v>2</v>
      </c>
      <c r="G17" s="739">
        <v>4</v>
      </c>
      <c r="H17" s="739">
        <v>6</v>
      </c>
      <c r="I17" s="739">
        <v>5</v>
      </c>
      <c r="J17" s="739">
        <v>3</v>
      </c>
      <c r="K17" s="739">
        <v>5</v>
      </c>
      <c r="L17" s="739">
        <v>12</v>
      </c>
      <c r="M17" s="739">
        <v>18</v>
      </c>
      <c r="N17" s="739">
        <v>32</v>
      </c>
      <c r="O17" s="739">
        <v>33</v>
      </c>
      <c r="P17" s="739">
        <v>47</v>
      </c>
      <c r="Q17" s="739">
        <v>40</v>
      </c>
      <c r="R17" s="739">
        <v>63</v>
      </c>
      <c r="S17" s="739">
        <v>79</v>
      </c>
      <c r="T17" s="739">
        <v>94</v>
      </c>
      <c r="U17" s="739">
        <v>181</v>
      </c>
    </row>
    <row r="18" spans="1:21">
      <c r="A18" s="423" t="s">
        <v>1378</v>
      </c>
      <c r="B18" s="740">
        <v>608</v>
      </c>
      <c r="C18" s="740">
        <v>11</v>
      </c>
      <c r="D18" s="740">
        <v>2</v>
      </c>
      <c r="E18" s="740">
        <v>1</v>
      </c>
      <c r="F18" s="740">
        <v>2</v>
      </c>
      <c r="G18" s="740">
        <v>4</v>
      </c>
      <c r="H18" s="740">
        <v>6</v>
      </c>
      <c r="I18" s="740">
        <v>5</v>
      </c>
      <c r="J18" s="740">
        <v>3</v>
      </c>
      <c r="K18" s="740">
        <v>5</v>
      </c>
      <c r="L18" s="740">
        <v>12</v>
      </c>
      <c r="M18" s="740">
        <v>17</v>
      </c>
      <c r="N18" s="740">
        <v>32</v>
      </c>
      <c r="O18" s="740">
        <v>31</v>
      </c>
      <c r="P18" s="740">
        <v>44</v>
      </c>
      <c r="Q18" s="740">
        <v>40</v>
      </c>
      <c r="R18" s="740">
        <v>61</v>
      </c>
      <c r="S18" s="740">
        <v>74</v>
      </c>
      <c r="T18" s="740">
        <v>90</v>
      </c>
      <c r="U18" s="740">
        <v>168</v>
      </c>
    </row>
    <row r="19" spans="1:21">
      <c r="A19" s="423" t="s">
        <v>1377</v>
      </c>
      <c r="B19" s="740">
        <v>32</v>
      </c>
      <c r="C19" s="740">
        <v>2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1</v>
      </c>
      <c r="N19" s="740">
        <v>0</v>
      </c>
      <c r="O19" s="740">
        <v>2</v>
      </c>
      <c r="P19" s="740">
        <v>3</v>
      </c>
      <c r="Q19" s="740">
        <v>0</v>
      </c>
      <c r="R19" s="740">
        <v>2</v>
      </c>
      <c r="S19" s="740">
        <v>5</v>
      </c>
      <c r="T19" s="740">
        <v>4</v>
      </c>
      <c r="U19" s="740">
        <v>13</v>
      </c>
    </row>
    <row r="20" spans="1:21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</row>
    <row r="21" spans="1:21">
      <c r="A21" s="421" t="s">
        <v>1251</v>
      </c>
      <c r="B21" s="739">
        <v>1272</v>
      </c>
      <c r="C21" s="739">
        <v>34</v>
      </c>
      <c r="D21" s="739">
        <v>4</v>
      </c>
      <c r="E21" s="739">
        <v>2</v>
      </c>
      <c r="F21" s="739">
        <v>3</v>
      </c>
      <c r="G21" s="739">
        <v>9</v>
      </c>
      <c r="H21" s="739">
        <v>6</v>
      </c>
      <c r="I21" s="739">
        <v>10</v>
      </c>
      <c r="J21" s="739">
        <v>13</v>
      </c>
      <c r="K21" s="739">
        <v>21</v>
      </c>
      <c r="L21" s="739">
        <v>19</v>
      </c>
      <c r="M21" s="739">
        <v>40</v>
      </c>
      <c r="N21" s="739">
        <v>65</v>
      </c>
      <c r="O21" s="739">
        <v>84</v>
      </c>
      <c r="P21" s="739">
        <v>65</v>
      </c>
      <c r="Q21" s="739">
        <v>96</v>
      </c>
      <c r="R21" s="739">
        <v>134</v>
      </c>
      <c r="S21" s="739">
        <v>142</v>
      </c>
      <c r="T21" s="739">
        <v>189</v>
      </c>
      <c r="U21" s="739">
        <v>336</v>
      </c>
    </row>
    <row r="22" spans="1:21">
      <c r="A22" s="423" t="s">
        <v>1376</v>
      </c>
      <c r="B22" s="740">
        <v>901</v>
      </c>
      <c r="C22" s="740">
        <v>24</v>
      </c>
      <c r="D22" s="740">
        <v>2</v>
      </c>
      <c r="E22" s="740">
        <v>2</v>
      </c>
      <c r="F22" s="740">
        <v>2</v>
      </c>
      <c r="G22" s="740">
        <v>9</v>
      </c>
      <c r="H22" s="740">
        <v>4</v>
      </c>
      <c r="I22" s="740">
        <v>7</v>
      </c>
      <c r="J22" s="740">
        <v>6</v>
      </c>
      <c r="K22" s="740">
        <v>10</v>
      </c>
      <c r="L22" s="740">
        <v>10</v>
      </c>
      <c r="M22" s="740">
        <v>25</v>
      </c>
      <c r="N22" s="740">
        <v>41</v>
      </c>
      <c r="O22" s="740">
        <v>61</v>
      </c>
      <c r="P22" s="740">
        <v>45</v>
      </c>
      <c r="Q22" s="740">
        <v>68</v>
      </c>
      <c r="R22" s="740">
        <v>90</v>
      </c>
      <c r="S22" s="740">
        <v>106</v>
      </c>
      <c r="T22" s="740">
        <v>135</v>
      </c>
      <c r="U22" s="740">
        <v>254</v>
      </c>
    </row>
    <row r="23" spans="1:21">
      <c r="A23" s="423" t="s">
        <v>1375</v>
      </c>
      <c r="B23" s="740">
        <v>274</v>
      </c>
      <c r="C23" s="740">
        <v>9</v>
      </c>
      <c r="D23" s="740">
        <v>2</v>
      </c>
      <c r="E23" s="740">
        <v>0</v>
      </c>
      <c r="F23" s="740">
        <v>1</v>
      </c>
      <c r="G23" s="740">
        <v>0</v>
      </c>
      <c r="H23" s="740">
        <v>1</v>
      </c>
      <c r="I23" s="740">
        <v>3</v>
      </c>
      <c r="J23" s="740">
        <v>5</v>
      </c>
      <c r="K23" s="740">
        <v>11</v>
      </c>
      <c r="L23" s="740">
        <v>6</v>
      </c>
      <c r="M23" s="740">
        <v>13</v>
      </c>
      <c r="N23" s="740">
        <v>18</v>
      </c>
      <c r="O23" s="740">
        <v>21</v>
      </c>
      <c r="P23" s="740">
        <v>15</v>
      </c>
      <c r="Q23" s="740">
        <v>20</v>
      </c>
      <c r="R23" s="740">
        <v>28</v>
      </c>
      <c r="S23" s="740">
        <v>25</v>
      </c>
      <c r="T23" s="740">
        <v>35</v>
      </c>
      <c r="U23" s="740">
        <v>61</v>
      </c>
    </row>
    <row r="24" spans="1:21">
      <c r="A24" s="423" t="s">
        <v>1374</v>
      </c>
      <c r="B24" s="740">
        <v>97</v>
      </c>
      <c r="C24" s="740">
        <v>1</v>
      </c>
      <c r="D24" s="740">
        <v>0</v>
      </c>
      <c r="E24" s="740">
        <v>0</v>
      </c>
      <c r="F24" s="740">
        <v>0</v>
      </c>
      <c r="G24" s="740">
        <v>0</v>
      </c>
      <c r="H24" s="740">
        <v>1</v>
      </c>
      <c r="I24" s="740">
        <v>0</v>
      </c>
      <c r="J24" s="740">
        <v>2</v>
      </c>
      <c r="K24" s="740">
        <v>0</v>
      </c>
      <c r="L24" s="740">
        <v>3</v>
      </c>
      <c r="M24" s="740">
        <v>2</v>
      </c>
      <c r="N24" s="740">
        <v>6</v>
      </c>
      <c r="O24" s="740">
        <v>2</v>
      </c>
      <c r="P24" s="740">
        <v>5</v>
      </c>
      <c r="Q24" s="740">
        <v>8</v>
      </c>
      <c r="R24" s="740">
        <v>16</v>
      </c>
      <c r="S24" s="740">
        <v>11</v>
      </c>
      <c r="T24" s="740">
        <v>19</v>
      </c>
      <c r="U24" s="740">
        <v>21</v>
      </c>
    </row>
    <row r="25" spans="1:21">
      <c r="A25" s="425"/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>
      <c r="A26" s="421" t="s">
        <v>1239</v>
      </c>
      <c r="B26" s="739">
        <v>628</v>
      </c>
      <c r="C26" s="739">
        <v>17</v>
      </c>
      <c r="D26" s="739">
        <v>4</v>
      </c>
      <c r="E26" s="739">
        <v>1</v>
      </c>
      <c r="F26" s="739">
        <v>1</v>
      </c>
      <c r="G26" s="739">
        <v>6</v>
      </c>
      <c r="H26" s="739">
        <v>3</v>
      </c>
      <c r="I26" s="739">
        <v>4</v>
      </c>
      <c r="J26" s="739">
        <v>2</v>
      </c>
      <c r="K26" s="739">
        <v>4</v>
      </c>
      <c r="L26" s="739">
        <v>14</v>
      </c>
      <c r="M26" s="739">
        <v>22</v>
      </c>
      <c r="N26" s="739">
        <v>22</v>
      </c>
      <c r="O26" s="739">
        <v>42</v>
      </c>
      <c r="P26" s="739">
        <v>43</v>
      </c>
      <c r="Q26" s="739">
        <v>45</v>
      </c>
      <c r="R26" s="739">
        <v>61</v>
      </c>
      <c r="S26" s="739">
        <v>68</v>
      </c>
      <c r="T26" s="739">
        <v>91</v>
      </c>
      <c r="U26" s="739">
        <v>178</v>
      </c>
    </row>
    <row r="27" spans="1:21">
      <c r="A27" s="423" t="s">
        <v>1373</v>
      </c>
      <c r="B27" s="740">
        <v>381</v>
      </c>
      <c r="C27" s="740">
        <v>13</v>
      </c>
      <c r="D27" s="740">
        <v>4</v>
      </c>
      <c r="E27" s="740">
        <v>0</v>
      </c>
      <c r="F27" s="740">
        <v>1</v>
      </c>
      <c r="G27" s="740">
        <v>4</v>
      </c>
      <c r="H27" s="740">
        <v>2</v>
      </c>
      <c r="I27" s="740">
        <v>2</v>
      </c>
      <c r="J27" s="740">
        <v>2</v>
      </c>
      <c r="K27" s="740">
        <v>3</v>
      </c>
      <c r="L27" s="740">
        <v>7</v>
      </c>
      <c r="M27" s="740">
        <v>12</v>
      </c>
      <c r="N27" s="740">
        <v>15</v>
      </c>
      <c r="O27" s="740">
        <v>27</v>
      </c>
      <c r="P27" s="740">
        <v>26</v>
      </c>
      <c r="Q27" s="740">
        <v>26</v>
      </c>
      <c r="R27" s="740">
        <v>35</v>
      </c>
      <c r="S27" s="740">
        <v>39</v>
      </c>
      <c r="T27" s="740">
        <v>58</v>
      </c>
      <c r="U27" s="740">
        <v>105</v>
      </c>
    </row>
    <row r="28" spans="1:21">
      <c r="A28" s="423" t="s">
        <v>1372</v>
      </c>
      <c r="B28" s="740">
        <v>54</v>
      </c>
      <c r="C28" s="740">
        <v>2</v>
      </c>
      <c r="D28" s="740">
        <v>0</v>
      </c>
      <c r="E28" s="740">
        <v>0</v>
      </c>
      <c r="F28" s="740">
        <v>0</v>
      </c>
      <c r="G28" s="740">
        <v>0</v>
      </c>
      <c r="H28" s="740">
        <v>0</v>
      </c>
      <c r="I28" s="740">
        <v>1</v>
      </c>
      <c r="J28" s="740">
        <v>0</v>
      </c>
      <c r="K28" s="740">
        <v>1</v>
      </c>
      <c r="L28" s="740">
        <v>4</v>
      </c>
      <c r="M28" s="740">
        <v>2</v>
      </c>
      <c r="N28" s="740">
        <v>2</v>
      </c>
      <c r="O28" s="740">
        <v>2</v>
      </c>
      <c r="P28" s="740">
        <v>6</v>
      </c>
      <c r="Q28" s="740">
        <v>5</v>
      </c>
      <c r="R28" s="740">
        <v>6</v>
      </c>
      <c r="S28" s="740">
        <v>8</v>
      </c>
      <c r="T28" s="740">
        <v>6</v>
      </c>
      <c r="U28" s="740">
        <v>9</v>
      </c>
    </row>
    <row r="29" spans="1:21">
      <c r="A29" s="423" t="s">
        <v>1371</v>
      </c>
      <c r="B29" s="740">
        <v>193</v>
      </c>
      <c r="C29" s="740">
        <v>2</v>
      </c>
      <c r="D29" s="740">
        <v>0</v>
      </c>
      <c r="E29" s="740">
        <v>1</v>
      </c>
      <c r="F29" s="740">
        <v>0</v>
      </c>
      <c r="G29" s="740">
        <v>2</v>
      </c>
      <c r="H29" s="740">
        <v>1</v>
      </c>
      <c r="I29" s="740">
        <v>1</v>
      </c>
      <c r="J29" s="740">
        <v>0</v>
      </c>
      <c r="K29" s="740">
        <v>0</v>
      </c>
      <c r="L29" s="740">
        <v>3</v>
      </c>
      <c r="M29" s="740">
        <v>8</v>
      </c>
      <c r="N29" s="740">
        <v>5</v>
      </c>
      <c r="O29" s="740">
        <v>13</v>
      </c>
      <c r="P29" s="740">
        <v>11</v>
      </c>
      <c r="Q29" s="740">
        <v>14</v>
      </c>
      <c r="R29" s="740">
        <v>20</v>
      </c>
      <c r="S29" s="740">
        <v>21</v>
      </c>
      <c r="T29" s="740">
        <v>27</v>
      </c>
      <c r="U29" s="740">
        <v>64</v>
      </c>
    </row>
    <row r="30" spans="1:21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</row>
    <row r="31" spans="1:21">
      <c r="A31" s="421" t="s">
        <v>1226</v>
      </c>
      <c r="B31" s="739">
        <v>1832</v>
      </c>
      <c r="C31" s="739">
        <v>38</v>
      </c>
      <c r="D31" s="739">
        <v>2</v>
      </c>
      <c r="E31" s="739">
        <v>2</v>
      </c>
      <c r="F31" s="739">
        <v>3</v>
      </c>
      <c r="G31" s="739">
        <v>7</v>
      </c>
      <c r="H31" s="739">
        <v>6</v>
      </c>
      <c r="I31" s="739">
        <v>16</v>
      </c>
      <c r="J31" s="739">
        <v>17</v>
      </c>
      <c r="K31" s="739">
        <v>14</v>
      </c>
      <c r="L31" s="739">
        <v>35</v>
      </c>
      <c r="M31" s="739">
        <v>40</v>
      </c>
      <c r="N31" s="739">
        <v>60</v>
      </c>
      <c r="O31" s="739">
        <v>78</v>
      </c>
      <c r="P31" s="739">
        <v>79</v>
      </c>
      <c r="Q31" s="739">
        <v>153</v>
      </c>
      <c r="R31" s="739">
        <v>181</v>
      </c>
      <c r="S31" s="739">
        <v>208</v>
      </c>
      <c r="T31" s="739">
        <v>281</v>
      </c>
      <c r="U31" s="739">
        <v>612</v>
      </c>
    </row>
    <row r="32" spans="1:21">
      <c r="A32" s="423" t="s">
        <v>1370</v>
      </c>
      <c r="B32" s="740">
        <v>1150</v>
      </c>
      <c r="C32" s="740">
        <v>28</v>
      </c>
      <c r="D32" s="740">
        <v>2</v>
      </c>
      <c r="E32" s="740">
        <v>1</v>
      </c>
      <c r="F32" s="740">
        <v>3</v>
      </c>
      <c r="G32" s="740">
        <v>3</v>
      </c>
      <c r="H32" s="740">
        <v>5</v>
      </c>
      <c r="I32" s="740">
        <v>9</v>
      </c>
      <c r="J32" s="740">
        <v>9</v>
      </c>
      <c r="K32" s="740">
        <v>11</v>
      </c>
      <c r="L32" s="740">
        <v>28</v>
      </c>
      <c r="M32" s="740">
        <v>24</v>
      </c>
      <c r="N32" s="740">
        <v>39</v>
      </c>
      <c r="O32" s="740">
        <v>57</v>
      </c>
      <c r="P32" s="740">
        <v>48</v>
      </c>
      <c r="Q32" s="740">
        <v>101</v>
      </c>
      <c r="R32" s="740">
        <v>121</v>
      </c>
      <c r="S32" s="740">
        <v>129</v>
      </c>
      <c r="T32" s="740">
        <v>182</v>
      </c>
      <c r="U32" s="740">
        <v>350</v>
      </c>
    </row>
    <row r="33" spans="1:21">
      <c r="A33" s="423" t="s">
        <v>1369</v>
      </c>
      <c r="B33" s="740">
        <v>232</v>
      </c>
      <c r="C33" s="740">
        <v>5</v>
      </c>
      <c r="D33" s="740">
        <v>0</v>
      </c>
      <c r="E33" s="740">
        <v>1</v>
      </c>
      <c r="F33" s="740">
        <v>0</v>
      </c>
      <c r="G33" s="740">
        <v>1</v>
      </c>
      <c r="H33" s="740">
        <v>0</v>
      </c>
      <c r="I33" s="740">
        <v>2</v>
      </c>
      <c r="J33" s="740">
        <v>2</v>
      </c>
      <c r="K33" s="740">
        <v>1</v>
      </c>
      <c r="L33" s="740">
        <v>2</v>
      </c>
      <c r="M33" s="740">
        <v>5</v>
      </c>
      <c r="N33" s="740">
        <v>7</v>
      </c>
      <c r="O33" s="740">
        <v>6</v>
      </c>
      <c r="P33" s="740">
        <v>4</v>
      </c>
      <c r="Q33" s="740">
        <v>19</v>
      </c>
      <c r="R33" s="740">
        <v>18</v>
      </c>
      <c r="S33" s="740">
        <v>26</v>
      </c>
      <c r="T33" s="740">
        <v>36</v>
      </c>
      <c r="U33" s="740">
        <v>97</v>
      </c>
    </row>
    <row r="34" spans="1:21">
      <c r="A34" s="423" t="s">
        <v>1368</v>
      </c>
      <c r="B34" s="740">
        <v>450</v>
      </c>
      <c r="C34" s="740">
        <v>5</v>
      </c>
      <c r="D34" s="740">
        <v>0</v>
      </c>
      <c r="E34" s="740">
        <v>0</v>
      </c>
      <c r="F34" s="740">
        <v>0</v>
      </c>
      <c r="G34" s="740">
        <v>3</v>
      </c>
      <c r="H34" s="740">
        <v>1</v>
      </c>
      <c r="I34" s="740">
        <v>5</v>
      </c>
      <c r="J34" s="740">
        <v>6</v>
      </c>
      <c r="K34" s="740">
        <v>2</v>
      </c>
      <c r="L34" s="740">
        <v>5</v>
      </c>
      <c r="M34" s="740">
        <v>11</v>
      </c>
      <c r="N34" s="740">
        <v>14</v>
      </c>
      <c r="O34" s="740">
        <v>15</v>
      </c>
      <c r="P34" s="740">
        <v>27</v>
      </c>
      <c r="Q34" s="740">
        <v>33</v>
      </c>
      <c r="R34" s="740">
        <v>42</v>
      </c>
      <c r="S34" s="740">
        <v>53</v>
      </c>
      <c r="T34" s="740">
        <v>63</v>
      </c>
      <c r="U34" s="740">
        <v>165</v>
      </c>
    </row>
    <row r="35" spans="1:21">
      <c r="A35" s="425"/>
      <c r="B35" s="425"/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</row>
    <row r="36" spans="1:21">
      <c r="A36" s="421" t="s">
        <v>1208</v>
      </c>
      <c r="B36" s="739">
        <v>5735</v>
      </c>
      <c r="C36" s="739">
        <v>77</v>
      </c>
      <c r="D36" s="739">
        <v>14</v>
      </c>
      <c r="E36" s="739">
        <v>9</v>
      </c>
      <c r="F36" s="739">
        <v>13</v>
      </c>
      <c r="G36" s="739">
        <v>20</v>
      </c>
      <c r="H36" s="739">
        <v>22</v>
      </c>
      <c r="I36" s="739">
        <v>34</v>
      </c>
      <c r="J36" s="739">
        <v>40</v>
      </c>
      <c r="K36" s="739">
        <v>44</v>
      </c>
      <c r="L36" s="739">
        <v>68</v>
      </c>
      <c r="M36" s="739">
        <v>123</v>
      </c>
      <c r="N36" s="739">
        <v>160</v>
      </c>
      <c r="O36" s="739">
        <v>219</v>
      </c>
      <c r="P36" s="739">
        <v>274</v>
      </c>
      <c r="Q36" s="739">
        <v>383</v>
      </c>
      <c r="R36" s="739">
        <v>524</v>
      </c>
      <c r="S36" s="739">
        <v>644</v>
      </c>
      <c r="T36" s="739">
        <v>979</v>
      </c>
      <c r="U36" s="739">
        <v>2088</v>
      </c>
    </row>
    <row r="37" spans="1:21">
      <c r="A37" s="423" t="s">
        <v>1367</v>
      </c>
      <c r="B37" s="740">
        <v>2580</v>
      </c>
      <c r="C37" s="740">
        <v>34</v>
      </c>
      <c r="D37" s="740">
        <v>5</v>
      </c>
      <c r="E37" s="740">
        <v>5</v>
      </c>
      <c r="F37" s="740">
        <v>6</v>
      </c>
      <c r="G37" s="740">
        <v>10</v>
      </c>
      <c r="H37" s="740">
        <v>9</v>
      </c>
      <c r="I37" s="740">
        <v>16</v>
      </c>
      <c r="J37" s="740">
        <v>20</v>
      </c>
      <c r="K37" s="740">
        <v>20</v>
      </c>
      <c r="L37" s="740">
        <v>29</v>
      </c>
      <c r="M37" s="740">
        <v>54</v>
      </c>
      <c r="N37" s="740">
        <v>69</v>
      </c>
      <c r="O37" s="740">
        <v>105</v>
      </c>
      <c r="P37" s="740">
        <v>137</v>
      </c>
      <c r="Q37" s="740">
        <v>160</v>
      </c>
      <c r="R37" s="740">
        <v>233</v>
      </c>
      <c r="S37" s="740">
        <v>294</v>
      </c>
      <c r="T37" s="740">
        <v>450</v>
      </c>
      <c r="U37" s="740">
        <v>924</v>
      </c>
    </row>
    <row r="38" spans="1:21">
      <c r="A38" s="423" t="s">
        <v>1366</v>
      </c>
      <c r="B38" s="740">
        <v>10</v>
      </c>
      <c r="C38" s="740">
        <v>0</v>
      </c>
      <c r="D38" s="740">
        <v>0</v>
      </c>
      <c r="E38" s="740">
        <v>0</v>
      </c>
      <c r="F38" s="740">
        <v>0</v>
      </c>
      <c r="G38" s="740">
        <v>0</v>
      </c>
      <c r="H38" s="740">
        <v>0</v>
      </c>
      <c r="I38" s="740">
        <v>0</v>
      </c>
      <c r="J38" s="740">
        <v>0</v>
      </c>
      <c r="K38" s="740">
        <v>0</v>
      </c>
      <c r="L38" s="740">
        <v>1</v>
      </c>
      <c r="M38" s="740">
        <v>0</v>
      </c>
      <c r="N38" s="740">
        <v>1</v>
      </c>
      <c r="O38" s="740">
        <v>1</v>
      </c>
      <c r="P38" s="740">
        <v>2</v>
      </c>
      <c r="Q38" s="740">
        <v>1</v>
      </c>
      <c r="R38" s="740">
        <v>0</v>
      </c>
      <c r="S38" s="740">
        <v>3</v>
      </c>
      <c r="T38" s="740">
        <v>0</v>
      </c>
      <c r="U38" s="740">
        <v>1</v>
      </c>
    </row>
    <row r="39" spans="1:21">
      <c r="A39" s="423" t="s">
        <v>1365</v>
      </c>
      <c r="B39" s="740">
        <v>238</v>
      </c>
      <c r="C39" s="740">
        <v>5</v>
      </c>
      <c r="D39" s="740">
        <v>1</v>
      </c>
      <c r="E39" s="740">
        <v>0</v>
      </c>
      <c r="F39" s="740">
        <v>0</v>
      </c>
      <c r="G39" s="740">
        <v>1</v>
      </c>
      <c r="H39" s="740">
        <v>0</v>
      </c>
      <c r="I39" s="740">
        <v>1</v>
      </c>
      <c r="J39" s="740">
        <v>5</v>
      </c>
      <c r="K39" s="740">
        <v>1</v>
      </c>
      <c r="L39" s="740">
        <v>7</v>
      </c>
      <c r="M39" s="740">
        <v>4</v>
      </c>
      <c r="N39" s="740">
        <v>10</v>
      </c>
      <c r="O39" s="740">
        <v>9</v>
      </c>
      <c r="P39" s="740">
        <v>9</v>
      </c>
      <c r="Q39" s="740">
        <v>16</v>
      </c>
      <c r="R39" s="740">
        <v>27</v>
      </c>
      <c r="S39" s="740">
        <v>26</v>
      </c>
      <c r="T39" s="740">
        <v>37</v>
      </c>
      <c r="U39" s="740">
        <v>79</v>
      </c>
    </row>
    <row r="40" spans="1:21">
      <c r="A40" s="423" t="s">
        <v>1364</v>
      </c>
      <c r="B40" s="740">
        <v>225</v>
      </c>
      <c r="C40" s="740">
        <v>4</v>
      </c>
      <c r="D40" s="740">
        <v>2</v>
      </c>
      <c r="E40" s="740">
        <v>0</v>
      </c>
      <c r="F40" s="740">
        <v>1</v>
      </c>
      <c r="G40" s="740">
        <v>1</v>
      </c>
      <c r="H40" s="740">
        <v>1</v>
      </c>
      <c r="I40" s="740">
        <v>5</v>
      </c>
      <c r="J40" s="740">
        <v>1</v>
      </c>
      <c r="K40" s="740">
        <v>3</v>
      </c>
      <c r="L40" s="740">
        <v>6</v>
      </c>
      <c r="M40" s="740">
        <v>8</v>
      </c>
      <c r="N40" s="740">
        <v>8</v>
      </c>
      <c r="O40" s="740">
        <v>6</v>
      </c>
      <c r="P40" s="740">
        <v>14</v>
      </c>
      <c r="Q40" s="740">
        <v>15</v>
      </c>
      <c r="R40" s="740">
        <v>21</v>
      </c>
      <c r="S40" s="740">
        <v>31</v>
      </c>
      <c r="T40" s="740">
        <v>29</v>
      </c>
      <c r="U40" s="740">
        <v>69</v>
      </c>
    </row>
    <row r="41" spans="1:21">
      <c r="A41" s="423" t="s">
        <v>1363</v>
      </c>
      <c r="B41" s="740">
        <v>605</v>
      </c>
      <c r="C41" s="740">
        <v>8</v>
      </c>
      <c r="D41" s="740">
        <v>1</v>
      </c>
      <c r="E41" s="740">
        <v>1</v>
      </c>
      <c r="F41" s="740">
        <v>2</v>
      </c>
      <c r="G41" s="740">
        <v>4</v>
      </c>
      <c r="H41" s="740">
        <v>3</v>
      </c>
      <c r="I41" s="740">
        <v>3</v>
      </c>
      <c r="J41" s="740">
        <v>3</v>
      </c>
      <c r="K41" s="740">
        <v>8</v>
      </c>
      <c r="L41" s="740">
        <v>5</v>
      </c>
      <c r="M41" s="740">
        <v>11</v>
      </c>
      <c r="N41" s="740">
        <v>19</v>
      </c>
      <c r="O41" s="740">
        <v>18</v>
      </c>
      <c r="P41" s="740">
        <v>26</v>
      </c>
      <c r="Q41" s="740">
        <v>48</v>
      </c>
      <c r="R41" s="740">
        <v>60</v>
      </c>
      <c r="S41" s="740">
        <v>56</v>
      </c>
      <c r="T41" s="740">
        <v>114</v>
      </c>
      <c r="U41" s="740">
        <v>215</v>
      </c>
    </row>
    <row r="42" spans="1:21">
      <c r="A42" s="423" t="s">
        <v>1362</v>
      </c>
      <c r="B42" s="740">
        <v>468</v>
      </c>
      <c r="C42" s="740">
        <v>5</v>
      </c>
      <c r="D42" s="740">
        <v>4</v>
      </c>
      <c r="E42" s="740">
        <v>1</v>
      </c>
      <c r="F42" s="740">
        <v>2</v>
      </c>
      <c r="G42" s="740">
        <v>1</v>
      </c>
      <c r="H42" s="740">
        <v>1</v>
      </c>
      <c r="I42" s="740">
        <v>3</v>
      </c>
      <c r="J42" s="740">
        <v>5</v>
      </c>
      <c r="K42" s="740">
        <v>6</v>
      </c>
      <c r="L42" s="740">
        <v>3</v>
      </c>
      <c r="M42" s="740">
        <v>13</v>
      </c>
      <c r="N42" s="740">
        <v>21</v>
      </c>
      <c r="O42" s="740">
        <v>16</v>
      </c>
      <c r="P42" s="740">
        <v>17</v>
      </c>
      <c r="Q42" s="740">
        <v>43</v>
      </c>
      <c r="R42" s="740">
        <v>43</v>
      </c>
      <c r="S42" s="740">
        <v>54</v>
      </c>
      <c r="T42" s="740">
        <v>75</v>
      </c>
      <c r="U42" s="740">
        <v>155</v>
      </c>
    </row>
    <row r="43" spans="1:21">
      <c r="A43" s="423" t="s">
        <v>1361</v>
      </c>
      <c r="B43" s="740">
        <v>434</v>
      </c>
      <c r="C43" s="740">
        <v>7</v>
      </c>
      <c r="D43" s="740">
        <v>1</v>
      </c>
      <c r="E43" s="740">
        <v>0</v>
      </c>
      <c r="F43" s="740">
        <v>1</v>
      </c>
      <c r="G43" s="740">
        <v>0</v>
      </c>
      <c r="H43" s="740">
        <v>3</v>
      </c>
      <c r="I43" s="740">
        <v>2</v>
      </c>
      <c r="J43" s="740">
        <v>1</v>
      </c>
      <c r="K43" s="740">
        <v>2</v>
      </c>
      <c r="L43" s="740">
        <v>7</v>
      </c>
      <c r="M43" s="740">
        <v>13</v>
      </c>
      <c r="N43" s="740">
        <v>6</v>
      </c>
      <c r="O43" s="740">
        <v>17</v>
      </c>
      <c r="P43" s="740">
        <v>16</v>
      </c>
      <c r="Q43" s="740">
        <v>19</v>
      </c>
      <c r="R43" s="740">
        <v>46</v>
      </c>
      <c r="S43" s="740">
        <v>56</v>
      </c>
      <c r="T43" s="740">
        <v>71</v>
      </c>
      <c r="U43" s="740">
        <v>166</v>
      </c>
    </row>
    <row r="44" spans="1:21">
      <c r="A44" s="423" t="s">
        <v>1360</v>
      </c>
      <c r="B44" s="740">
        <v>1175</v>
      </c>
      <c r="C44" s="740">
        <v>14</v>
      </c>
      <c r="D44" s="740">
        <v>0</v>
      </c>
      <c r="E44" s="740">
        <v>2</v>
      </c>
      <c r="F44" s="740">
        <v>1</v>
      </c>
      <c r="G44" s="740">
        <v>3</v>
      </c>
      <c r="H44" s="740">
        <v>5</v>
      </c>
      <c r="I44" s="740">
        <v>4</v>
      </c>
      <c r="J44" s="740">
        <v>5</v>
      </c>
      <c r="K44" s="740">
        <v>4</v>
      </c>
      <c r="L44" s="740">
        <v>10</v>
      </c>
      <c r="M44" s="740">
        <v>20</v>
      </c>
      <c r="N44" s="740">
        <v>26</v>
      </c>
      <c r="O44" s="740">
        <v>47</v>
      </c>
      <c r="P44" s="740">
        <v>53</v>
      </c>
      <c r="Q44" s="740">
        <v>81</v>
      </c>
      <c r="R44" s="740">
        <v>94</v>
      </c>
      <c r="S44" s="740">
        <v>124</v>
      </c>
      <c r="T44" s="740">
        <v>203</v>
      </c>
      <c r="U44" s="740">
        <v>479</v>
      </c>
    </row>
    <row r="45" spans="1:21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</row>
    <row r="46" spans="1:21">
      <c r="A46" s="421" t="s">
        <v>1162</v>
      </c>
      <c r="B46" s="739">
        <v>18494</v>
      </c>
      <c r="C46" s="739">
        <v>291</v>
      </c>
      <c r="D46" s="739">
        <v>50</v>
      </c>
      <c r="E46" s="739">
        <v>34</v>
      </c>
      <c r="F46" s="739">
        <v>41</v>
      </c>
      <c r="G46" s="739">
        <v>64</v>
      </c>
      <c r="H46" s="739">
        <v>79</v>
      </c>
      <c r="I46" s="739">
        <v>96</v>
      </c>
      <c r="J46" s="739">
        <v>118</v>
      </c>
      <c r="K46" s="739">
        <v>167</v>
      </c>
      <c r="L46" s="739">
        <v>268</v>
      </c>
      <c r="M46" s="739">
        <v>397</v>
      </c>
      <c r="N46" s="739">
        <v>631</v>
      </c>
      <c r="O46" s="739">
        <v>769</v>
      </c>
      <c r="P46" s="739">
        <v>1008</v>
      </c>
      <c r="Q46" s="739">
        <v>1320</v>
      </c>
      <c r="R46" s="739">
        <v>1716</v>
      </c>
      <c r="S46" s="739">
        <v>2022</v>
      </c>
      <c r="T46" s="739">
        <v>2906</v>
      </c>
      <c r="U46" s="739">
        <v>6517</v>
      </c>
    </row>
    <row r="47" spans="1:21">
      <c r="A47" s="423" t="s">
        <v>1359</v>
      </c>
      <c r="B47" s="740">
        <v>14790</v>
      </c>
      <c r="C47" s="740">
        <v>218</v>
      </c>
      <c r="D47" s="740">
        <v>35</v>
      </c>
      <c r="E47" s="740">
        <v>25</v>
      </c>
      <c r="F47" s="740">
        <v>23</v>
      </c>
      <c r="G47" s="740">
        <v>45</v>
      </c>
      <c r="H47" s="740">
        <v>57</v>
      </c>
      <c r="I47" s="740">
        <v>80</v>
      </c>
      <c r="J47" s="740">
        <v>89</v>
      </c>
      <c r="K47" s="740">
        <v>116</v>
      </c>
      <c r="L47" s="740">
        <v>192</v>
      </c>
      <c r="M47" s="740">
        <v>298</v>
      </c>
      <c r="N47" s="740">
        <v>469</v>
      </c>
      <c r="O47" s="740">
        <v>585</v>
      </c>
      <c r="P47" s="740">
        <v>765</v>
      </c>
      <c r="Q47" s="740">
        <v>1032</v>
      </c>
      <c r="R47" s="740">
        <v>1368</v>
      </c>
      <c r="S47" s="740">
        <v>1601</v>
      </c>
      <c r="T47" s="740">
        <v>2334</v>
      </c>
      <c r="U47" s="740">
        <v>5458</v>
      </c>
    </row>
    <row r="48" spans="1:21">
      <c r="A48" s="423" t="s">
        <v>1358</v>
      </c>
      <c r="B48" s="740">
        <v>1184</v>
      </c>
      <c r="C48" s="740">
        <v>23</v>
      </c>
      <c r="D48" s="740">
        <v>6</v>
      </c>
      <c r="E48" s="740">
        <v>3</v>
      </c>
      <c r="F48" s="740">
        <v>6</v>
      </c>
      <c r="G48" s="740">
        <v>5</v>
      </c>
      <c r="H48" s="740">
        <v>7</v>
      </c>
      <c r="I48" s="740">
        <v>2</v>
      </c>
      <c r="J48" s="740">
        <v>9</v>
      </c>
      <c r="K48" s="740">
        <v>15</v>
      </c>
      <c r="L48" s="740">
        <v>21</v>
      </c>
      <c r="M48" s="740">
        <v>38</v>
      </c>
      <c r="N48" s="740">
        <v>62</v>
      </c>
      <c r="O48" s="740">
        <v>53</v>
      </c>
      <c r="P48" s="740">
        <v>76</v>
      </c>
      <c r="Q48" s="740">
        <v>102</v>
      </c>
      <c r="R48" s="740">
        <v>129</v>
      </c>
      <c r="S48" s="740">
        <v>141</v>
      </c>
      <c r="T48" s="740">
        <v>173</v>
      </c>
      <c r="U48" s="740">
        <v>313</v>
      </c>
    </row>
    <row r="49" spans="1:21">
      <c r="A49" s="423" t="s">
        <v>1357</v>
      </c>
      <c r="B49" s="740">
        <v>350</v>
      </c>
      <c r="C49" s="740">
        <v>14</v>
      </c>
      <c r="D49" s="740">
        <v>2</v>
      </c>
      <c r="E49" s="740">
        <v>1</v>
      </c>
      <c r="F49" s="740">
        <v>2</v>
      </c>
      <c r="G49" s="740">
        <v>3</v>
      </c>
      <c r="H49" s="740">
        <v>4</v>
      </c>
      <c r="I49" s="740">
        <v>3</v>
      </c>
      <c r="J49" s="740">
        <v>7</v>
      </c>
      <c r="K49" s="740">
        <v>6</v>
      </c>
      <c r="L49" s="740">
        <v>10</v>
      </c>
      <c r="M49" s="740">
        <v>13</v>
      </c>
      <c r="N49" s="740">
        <v>14</v>
      </c>
      <c r="O49" s="740">
        <v>20</v>
      </c>
      <c r="P49" s="740">
        <v>23</v>
      </c>
      <c r="Q49" s="740">
        <v>26</v>
      </c>
      <c r="R49" s="740">
        <v>40</v>
      </c>
      <c r="S49" s="740">
        <v>34</v>
      </c>
      <c r="T49" s="740">
        <v>52</v>
      </c>
      <c r="U49" s="740">
        <v>76</v>
      </c>
    </row>
    <row r="50" spans="1:21">
      <c r="A50" s="423" t="s">
        <v>1356</v>
      </c>
      <c r="B50" s="740">
        <v>1074</v>
      </c>
      <c r="C50" s="740">
        <v>21</v>
      </c>
      <c r="D50" s="740">
        <v>4</v>
      </c>
      <c r="E50" s="740">
        <v>1</v>
      </c>
      <c r="F50" s="740">
        <v>6</v>
      </c>
      <c r="G50" s="740">
        <v>8</v>
      </c>
      <c r="H50" s="740">
        <v>6</v>
      </c>
      <c r="I50" s="740">
        <v>6</v>
      </c>
      <c r="J50" s="740">
        <v>11</v>
      </c>
      <c r="K50" s="740">
        <v>11</v>
      </c>
      <c r="L50" s="740">
        <v>28</v>
      </c>
      <c r="M50" s="740">
        <v>22</v>
      </c>
      <c r="N50" s="740">
        <v>46</v>
      </c>
      <c r="O50" s="740">
        <v>54</v>
      </c>
      <c r="P50" s="740">
        <v>80</v>
      </c>
      <c r="Q50" s="740">
        <v>83</v>
      </c>
      <c r="R50" s="740">
        <v>80</v>
      </c>
      <c r="S50" s="740">
        <v>114</v>
      </c>
      <c r="T50" s="740">
        <v>188</v>
      </c>
      <c r="U50" s="740">
        <v>305</v>
      </c>
    </row>
    <row r="51" spans="1:21">
      <c r="A51" s="423" t="s">
        <v>1355</v>
      </c>
      <c r="B51" s="740">
        <v>435</v>
      </c>
      <c r="C51" s="740">
        <v>3</v>
      </c>
      <c r="D51" s="740">
        <v>1</v>
      </c>
      <c r="E51" s="740">
        <v>0</v>
      </c>
      <c r="F51" s="740">
        <v>1</v>
      </c>
      <c r="G51" s="740">
        <v>2</v>
      </c>
      <c r="H51" s="740">
        <v>2</v>
      </c>
      <c r="I51" s="740">
        <v>5</v>
      </c>
      <c r="J51" s="740">
        <v>1</v>
      </c>
      <c r="K51" s="740">
        <v>4</v>
      </c>
      <c r="L51" s="740">
        <v>5</v>
      </c>
      <c r="M51" s="740">
        <v>9</v>
      </c>
      <c r="N51" s="740">
        <v>13</v>
      </c>
      <c r="O51" s="740">
        <v>23</v>
      </c>
      <c r="P51" s="740">
        <v>22</v>
      </c>
      <c r="Q51" s="740">
        <v>26</v>
      </c>
      <c r="R51" s="740">
        <v>37</v>
      </c>
      <c r="S51" s="740">
        <v>56</v>
      </c>
      <c r="T51" s="740">
        <v>62</v>
      </c>
      <c r="U51" s="740">
        <v>163</v>
      </c>
    </row>
    <row r="52" spans="1:21">
      <c r="A52" s="423" t="s">
        <v>1354</v>
      </c>
      <c r="B52" s="740">
        <v>661</v>
      </c>
      <c r="C52" s="740">
        <v>12</v>
      </c>
      <c r="D52" s="740">
        <v>2</v>
      </c>
      <c r="E52" s="740">
        <v>4</v>
      </c>
      <c r="F52" s="740">
        <v>3</v>
      </c>
      <c r="G52" s="740">
        <v>1</v>
      </c>
      <c r="H52" s="740">
        <v>3</v>
      </c>
      <c r="I52" s="740">
        <v>0</v>
      </c>
      <c r="J52" s="740">
        <v>1</v>
      </c>
      <c r="K52" s="740">
        <v>15</v>
      </c>
      <c r="L52" s="740">
        <v>12</v>
      </c>
      <c r="M52" s="740">
        <v>17</v>
      </c>
      <c r="N52" s="740">
        <v>27</v>
      </c>
      <c r="O52" s="740">
        <v>34</v>
      </c>
      <c r="P52" s="740">
        <v>42</v>
      </c>
      <c r="Q52" s="740">
        <v>51</v>
      </c>
      <c r="R52" s="740">
        <v>62</v>
      </c>
      <c r="S52" s="740">
        <v>76</v>
      </c>
      <c r="T52" s="740">
        <v>97</v>
      </c>
      <c r="U52" s="740">
        <v>202</v>
      </c>
    </row>
    <row r="53" spans="1:21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</row>
    <row r="54" spans="1:21">
      <c r="A54" s="421" t="s">
        <v>1103</v>
      </c>
      <c r="B54" s="739">
        <v>2297</v>
      </c>
      <c r="C54" s="739">
        <v>22</v>
      </c>
      <c r="D54" s="739">
        <v>7</v>
      </c>
      <c r="E54" s="739">
        <v>2</v>
      </c>
      <c r="F54" s="739">
        <v>6</v>
      </c>
      <c r="G54" s="739">
        <v>9</v>
      </c>
      <c r="H54" s="739">
        <v>5</v>
      </c>
      <c r="I54" s="739">
        <v>17</v>
      </c>
      <c r="J54" s="739">
        <v>13</v>
      </c>
      <c r="K54" s="739">
        <v>23</v>
      </c>
      <c r="L54" s="739">
        <v>30</v>
      </c>
      <c r="M54" s="739">
        <v>71</v>
      </c>
      <c r="N54" s="739">
        <v>81</v>
      </c>
      <c r="O54" s="739">
        <v>110</v>
      </c>
      <c r="P54" s="739">
        <v>148</v>
      </c>
      <c r="Q54" s="739">
        <v>185</v>
      </c>
      <c r="R54" s="739">
        <v>217</v>
      </c>
      <c r="S54" s="739">
        <v>285</v>
      </c>
      <c r="T54" s="739">
        <v>348</v>
      </c>
      <c r="U54" s="739">
        <v>718</v>
      </c>
    </row>
    <row r="55" spans="1:21">
      <c r="A55" s="423" t="s">
        <v>1353</v>
      </c>
      <c r="B55" s="740">
        <v>1592</v>
      </c>
      <c r="C55" s="740">
        <v>12</v>
      </c>
      <c r="D55" s="740">
        <v>5</v>
      </c>
      <c r="E55" s="740">
        <v>0</v>
      </c>
      <c r="F55" s="740">
        <v>3</v>
      </c>
      <c r="G55" s="740">
        <v>4</v>
      </c>
      <c r="H55" s="740">
        <v>4</v>
      </c>
      <c r="I55" s="740">
        <v>13</v>
      </c>
      <c r="J55" s="740">
        <v>11</v>
      </c>
      <c r="K55" s="740">
        <v>18</v>
      </c>
      <c r="L55" s="740">
        <v>22</v>
      </c>
      <c r="M55" s="740">
        <v>46</v>
      </c>
      <c r="N55" s="740">
        <v>56</v>
      </c>
      <c r="O55" s="740">
        <v>79</v>
      </c>
      <c r="P55" s="740">
        <v>104</v>
      </c>
      <c r="Q55" s="740">
        <v>143</v>
      </c>
      <c r="R55" s="740">
        <v>145</v>
      </c>
      <c r="S55" s="740">
        <v>187</v>
      </c>
      <c r="T55" s="740">
        <v>232</v>
      </c>
      <c r="U55" s="740">
        <v>508</v>
      </c>
    </row>
    <row r="56" spans="1:21">
      <c r="A56" s="423" t="s">
        <v>1352</v>
      </c>
      <c r="B56" s="740">
        <v>112</v>
      </c>
      <c r="C56" s="740">
        <v>1</v>
      </c>
      <c r="D56" s="740">
        <v>0</v>
      </c>
      <c r="E56" s="740">
        <v>0</v>
      </c>
      <c r="F56" s="740">
        <v>1</v>
      </c>
      <c r="G56" s="740">
        <v>1</v>
      </c>
      <c r="H56" s="740">
        <v>0</v>
      </c>
      <c r="I56" s="740">
        <v>1</v>
      </c>
      <c r="J56" s="740">
        <v>0</v>
      </c>
      <c r="K56" s="740">
        <v>1</v>
      </c>
      <c r="L56" s="740">
        <v>2</v>
      </c>
      <c r="M56" s="740">
        <v>2</v>
      </c>
      <c r="N56" s="740">
        <v>5</v>
      </c>
      <c r="O56" s="740">
        <v>7</v>
      </c>
      <c r="P56" s="740">
        <v>6</v>
      </c>
      <c r="Q56" s="740">
        <v>8</v>
      </c>
      <c r="R56" s="740">
        <v>11</v>
      </c>
      <c r="S56" s="740">
        <v>13</v>
      </c>
      <c r="T56" s="740">
        <v>19</v>
      </c>
      <c r="U56" s="740">
        <v>34</v>
      </c>
    </row>
    <row r="57" spans="1:21">
      <c r="A57" s="423" t="s">
        <v>1351</v>
      </c>
      <c r="B57" s="740">
        <v>593</v>
      </c>
      <c r="C57" s="740">
        <v>9</v>
      </c>
      <c r="D57" s="740">
        <v>2</v>
      </c>
      <c r="E57" s="740">
        <v>2</v>
      </c>
      <c r="F57" s="740">
        <v>2</v>
      </c>
      <c r="G57" s="740">
        <v>4</v>
      </c>
      <c r="H57" s="740">
        <v>1</v>
      </c>
      <c r="I57" s="740">
        <v>3</v>
      </c>
      <c r="J57" s="740">
        <v>2</v>
      </c>
      <c r="K57" s="740">
        <v>4</v>
      </c>
      <c r="L57" s="740">
        <v>6</v>
      </c>
      <c r="M57" s="740">
        <v>23</v>
      </c>
      <c r="N57" s="740">
        <v>20</v>
      </c>
      <c r="O57" s="740">
        <v>24</v>
      </c>
      <c r="P57" s="740">
        <v>38</v>
      </c>
      <c r="Q57" s="740">
        <v>34</v>
      </c>
      <c r="R57" s="740">
        <v>61</v>
      </c>
      <c r="S57" s="740">
        <v>85</v>
      </c>
      <c r="T57" s="740">
        <v>97</v>
      </c>
      <c r="U57" s="740">
        <v>176</v>
      </c>
    </row>
    <row r="58" spans="1:21">
      <c r="A58" s="425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</row>
    <row r="59" spans="1:21">
      <c r="A59" s="421" t="s">
        <v>1066</v>
      </c>
      <c r="B59" s="739">
        <v>2826</v>
      </c>
      <c r="C59" s="739">
        <v>39</v>
      </c>
      <c r="D59" s="739">
        <v>11</v>
      </c>
      <c r="E59" s="739">
        <v>1</v>
      </c>
      <c r="F59" s="739">
        <v>4</v>
      </c>
      <c r="G59" s="739">
        <v>12</v>
      </c>
      <c r="H59" s="739">
        <v>13</v>
      </c>
      <c r="I59" s="739">
        <v>14</v>
      </c>
      <c r="J59" s="739">
        <v>20</v>
      </c>
      <c r="K59" s="739">
        <v>35</v>
      </c>
      <c r="L59" s="739">
        <v>39</v>
      </c>
      <c r="M59" s="739">
        <v>55</v>
      </c>
      <c r="N59" s="739">
        <v>83</v>
      </c>
      <c r="O59" s="739">
        <v>127</v>
      </c>
      <c r="P59" s="739">
        <v>163</v>
      </c>
      <c r="Q59" s="739">
        <v>232</v>
      </c>
      <c r="R59" s="739">
        <v>307</v>
      </c>
      <c r="S59" s="739">
        <v>332</v>
      </c>
      <c r="T59" s="739">
        <v>418</v>
      </c>
      <c r="U59" s="739">
        <v>921</v>
      </c>
    </row>
    <row r="60" spans="1:21">
      <c r="A60" s="423" t="s">
        <v>1350</v>
      </c>
      <c r="B60" s="740">
        <v>1065</v>
      </c>
      <c r="C60" s="740">
        <v>15</v>
      </c>
      <c r="D60" s="740">
        <v>7</v>
      </c>
      <c r="E60" s="740">
        <v>1</v>
      </c>
      <c r="F60" s="740">
        <v>3</v>
      </c>
      <c r="G60" s="740">
        <v>3</v>
      </c>
      <c r="H60" s="740">
        <v>6</v>
      </c>
      <c r="I60" s="740">
        <v>8</v>
      </c>
      <c r="J60" s="740">
        <v>6</v>
      </c>
      <c r="K60" s="740">
        <v>12</v>
      </c>
      <c r="L60" s="740">
        <v>17</v>
      </c>
      <c r="M60" s="740">
        <v>21</v>
      </c>
      <c r="N60" s="740">
        <v>34</v>
      </c>
      <c r="O60" s="740">
        <v>49</v>
      </c>
      <c r="P60" s="740">
        <v>61</v>
      </c>
      <c r="Q60" s="740">
        <v>85</v>
      </c>
      <c r="R60" s="740">
        <v>109</v>
      </c>
      <c r="S60" s="740">
        <v>124</v>
      </c>
      <c r="T60" s="740">
        <v>162</v>
      </c>
      <c r="U60" s="740">
        <v>342</v>
      </c>
    </row>
    <row r="61" spans="1:21">
      <c r="A61" s="423" t="s">
        <v>1349</v>
      </c>
      <c r="B61" s="740">
        <v>207</v>
      </c>
      <c r="C61" s="740">
        <v>3</v>
      </c>
      <c r="D61" s="740">
        <v>0</v>
      </c>
      <c r="E61" s="740">
        <v>0</v>
      </c>
      <c r="F61" s="740">
        <v>0</v>
      </c>
      <c r="G61" s="740">
        <v>2</v>
      </c>
      <c r="H61" s="740">
        <v>1</v>
      </c>
      <c r="I61" s="740">
        <v>1</v>
      </c>
      <c r="J61" s="740">
        <v>1</v>
      </c>
      <c r="K61" s="740">
        <v>1</v>
      </c>
      <c r="L61" s="740">
        <v>1</v>
      </c>
      <c r="M61" s="740">
        <v>4</v>
      </c>
      <c r="N61" s="740">
        <v>3</v>
      </c>
      <c r="O61" s="740">
        <v>8</v>
      </c>
      <c r="P61" s="740">
        <v>12</v>
      </c>
      <c r="Q61" s="740">
        <v>19</v>
      </c>
      <c r="R61" s="740">
        <v>22</v>
      </c>
      <c r="S61" s="740">
        <v>19</v>
      </c>
      <c r="T61" s="740">
        <v>26</v>
      </c>
      <c r="U61" s="740">
        <v>84</v>
      </c>
    </row>
    <row r="62" spans="1:21">
      <c r="A62" s="423" t="s">
        <v>1348</v>
      </c>
      <c r="B62" s="740">
        <v>741</v>
      </c>
      <c r="C62" s="740">
        <v>12</v>
      </c>
      <c r="D62" s="740">
        <v>3</v>
      </c>
      <c r="E62" s="740">
        <v>0</v>
      </c>
      <c r="F62" s="740">
        <v>0</v>
      </c>
      <c r="G62" s="740">
        <v>1</v>
      </c>
      <c r="H62" s="740">
        <v>3</v>
      </c>
      <c r="I62" s="740">
        <v>5</v>
      </c>
      <c r="J62" s="740">
        <v>6</v>
      </c>
      <c r="K62" s="740">
        <v>13</v>
      </c>
      <c r="L62" s="740">
        <v>15</v>
      </c>
      <c r="M62" s="740">
        <v>16</v>
      </c>
      <c r="N62" s="740">
        <v>24</v>
      </c>
      <c r="O62" s="740">
        <v>29</v>
      </c>
      <c r="P62" s="740">
        <v>43</v>
      </c>
      <c r="Q62" s="740">
        <v>68</v>
      </c>
      <c r="R62" s="740">
        <v>77</v>
      </c>
      <c r="S62" s="740">
        <v>104</v>
      </c>
      <c r="T62" s="740">
        <v>96</v>
      </c>
      <c r="U62" s="740">
        <v>226</v>
      </c>
    </row>
    <row r="63" spans="1:21">
      <c r="A63" s="423" t="s">
        <v>1347</v>
      </c>
      <c r="B63" s="740">
        <v>813</v>
      </c>
      <c r="C63" s="740">
        <v>9</v>
      </c>
      <c r="D63" s="740">
        <v>1</v>
      </c>
      <c r="E63" s="740">
        <v>0</v>
      </c>
      <c r="F63" s="740">
        <v>1</v>
      </c>
      <c r="G63" s="740">
        <v>6</v>
      </c>
      <c r="H63" s="740">
        <v>3</v>
      </c>
      <c r="I63" s="740">
        <v>0</v>
      </c>
      <c r="J63" s="740">
        <v>7</v>
      </c>
      <c r="K63" s="740">
        <v>9</v>
      </c>
      <c r="L63" s="740">
        <v>6</v>
      </c>
      <c r="M63" s="740">
        <v>14</v>
      </c>
      <c r="N63" s="740">
        <v>22</v>
      </c>
      <c r="O63" s="740">
        <v>41</v>
      </c>
      <c r="P63" s="740">
        <v>47</v>
      </c>
      <c r="Q63" s="740">
        <v>60</v>
      </c>
      <c r="R63" s="740">
        <v>99</v>
      </c>
      <c r="S63" s="740">
        <v>85</v>
      </c>
      <c r="T63" s="740">
        <v>134</v>
      </c>
      <c r="U63" s="740">
        <v>269</v>
      </c>
    </row>
    <row r="64" spans="1:21">
      <c r="A64" s="425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</row>
    <row r="65" spans="1:21">
      <c r="A65" s="421" t="s">
        <v>1032</v>
      </c>
      <c r="B65" s="739">
        <v>5721</v>
      </c>
      <c r="C65" s="739">
        <v>79</v>
      </c>
      <c r="D65" s="739">
        <v>13</v>
      </c>
      <c r="E65" s="739">
        <v>9</v>
      </c>
      <c r="F65" s="739">
        <v>14</v>
      </c>
      <c r="G65" s="739">
        <v>31</v>
      </c>
      <c r="H65" s="739">
        <v>27</v>
      </c>
      <c r="I65" s="739">
        <v>37</v>
      </c>
      <c r="J65" s="739">
        <v>35</v>
      </c>
      <c r="K65" s="739">
        <v>34</v>
      </c>
      <c r="L65" s="739">
        <v>84</v>
      </c>
      <c r="M65" s="739">
        <v>146</v>
      </c>
      <c r="N65" s="739">
        <v>232</v>
      </c>
      <c r="O65" s="739">
        <v>268</v>
      </c>
      <c r="P65" s="739">
        <v>351</v>
      </c>
      <c r="Q65" s="739">
        <v>457</v>
      </c>
      <c r="R65" s="739">
        <v>541</v>
      </c>
      <c r="S65" s="739">
        <v>755</v>
      </c>
      <c r="T65" s="739">
        <v>876</v>
      </c>
      <c r="U65" s="739">
        <v>1732</v>
      </c>
    </row>
    <row r="66" spans="1:21">
      <c r="A66" s="423" t="s">
        <v>1346</v>
      </c>
      <c r="B66" s="740">
        <v>2770</v>
      </c>
      <c r="C66" s="740">
        <v>42</v>
      </c>
      <c r="D66" s="740">
        <v>7</v>
      </c>
      <c r="E66" s="740">
        <v>4</v>
      </c>
      <c r="F66" s="740">
        <v>5</v>
      </c>
      <c r="G66" s="740">
        <v>13</v>
      </c>
      <c r="H66" s="740">
        <v>13</v>
      </c>
      <c r="I66" s="740">
        <v>15</v>
      </c>
      <c r="J66" s="740">
        <v>21</v>
      </c>
      <c r="K66" s="740">
        <v>14</v>
      </c>
      <c r="L66" s="740">
        <v>42</v>
      </c>
      <c r="M66" s="740">
        <v>68</v>
      </c>
      <c r="N66" s="740">
        <v>109</v>
      </c>
      <c r="O66" s="740">
        <v>129</v>
      </c>
      <c r="P66" s="740">
        <v>180</v>
      </c>
      <c r="Q66" s="740">
        <v>223</v>
      </c>
      <c r="R66" s="740">
        <v>266</v>
      </c>
      <c r="S66" s="740">
        <v>366</v>
      </c>
      <c r="T66" s="740">
        <v>438</v>
      </c>
      <c r="U66" s="740">
        <v>815</v>
      </c>
    </row>
    <row r="67" spans="1:21">
      <c r="A67" s="423" t="s">
        <v>1345</v>
      </c>
      <c r="B67" s="740">
        <v>423</v>
      </c>
      <c r="C67" s="740">
        <v>3</v>
      </c>
      <c r="D67" s="740">
        <v>3</v>
      </c>
      <c r="E67" s="740">
        <v>0</v>
      </c>
      <c r="F67" s="740">
        <v>1</v>
      </c>
      <c r="G67" s="740">
        <v>5</v>
      </c>
      <c r="H67" s="740">
        <v>2</v>
      </c>
      <c r="I67" s="740">
        <v>5</v>
      </c>
      <c r="J67" s="740">
        <v>3</v>
      </c>
      <c r="K67" s="740">
        <v>2</v>
      </c>
      <c r="L67" s="740">
        <v>8</v>
      </c>
      <c r="M67" s="740">
        <v>12</v>
      </c>
      <c r="N67" s="740">
        <v>14</v>
      </c>
      <c r="O67" s="740">
        <v>25</v>
      </c>
      <c r="P67" s="740">
        <v>33</v>
      </c>
      <c r="Q67" s="740">
        <v>33</v>
      </c>
      <c r="R67" s="740">
        <v>45</v>
      </c>
      <c r="S67" s="740">
        <v>44</v>
      </c>
      <c r="T67" s="740">
        <v>61</v>
      </c>
      <c r="U67" s="740">
        <v>124</v>
      </c>
    </row>
    <row r="68" spans="1:21">
      <c r="A68" s="423" t="s">
        <v>1344</v>
      </c>
      <c r="B68" s="740">
        <v>1064</v>
      </c>
      <c r="C68" s="740">
        <v>19</v>
      </c>
      <c r="D68" s="740">
        <v>2</v>
      </c>
      <c r="E68" s="740">
        <v>1</v>
      </c>
      <c r="F68" s="740">
        <v>4</v>
      </c>
      <c r="G68" s="740">
        <v>5</v>
      </c>
      <c r="H68" s="740">
        <v>4</v>
      </c>
      <c r="I68" s="740">
        <v>6</v>
      </c>
      <c r="J68" s="740">
        <v>6</v>
      </c>
      <c r="K68" s="740">
        <v>8</v>
      </c>
      <c r="L68" s="740">
        <v>17</v>
      </c>
      <c r="M68" s="740">
        <v>31</v>
      </c>
      <c r="N68" s="740">
        <v>38</v>
      </c>
      <c r="O68" s="740">
        <v>49</v>
      </c>
      <c r="P68" s="740">
        <v>66</v>
      </c>
      <c r="Q68" s="740">
        <v>85</v>
      </c>
      <c r="R68" s="740">
        <v>103</v>
      </c>
      <c r="S68" s="740">
        <v>140</v>
      </c>
      <c r="T68" s="740">
        <v>166</v>
      </c>
      <c r="U68" s="740">
        <v>314</v>
      </c>
    </row>
    <row r="69" spans="1:21">
      <c r="A69" s="423" t="s">
        <v>1343</v>
      </c>
      <c r="B69" s="740">
        <v>1464</v>
      </c>
      <c r="C69" s="740">
        <v>15</v>
      </c>
      <c r="D69" s="740">
        <v>1</v>
      </c>
      <c r="E69" s="740">
        <v>4</v>
      </c>
      <c r="F69" s="740">
        <v>4</v>
      </c>
      <c r="G69" s="740">
        <v>8</v>
      </c>
      <c r="H69" s="740">
        <v>8</v>
      </c>
      <c r="I69" s="740">
        <v>11</v>
      </c>
      <c r="J69" s="740">
        <v>5</v>
      </c>
      <c r="K69" s="740">
        <v>10</v>
      </c>
      <c r="L69" s="740">
        <v>17</v>
      </c>
      <c r="M69" s="740">
        <v>35</v>
      </c>
      <c r="N69" s="740">
        <v>71</v>
      </c>
      <c r="O69" s="740">
        <v>65</v>
      </c>
      <c r="P69" s="740">
        <v>72</v>
      </c>
      <c r="Q69" s="740">
        <v>116</v>
      </c>
      <c r="R69" s="740">
        <v>127</v>
      </c>
      <c r="S69" s="740">
        <v>205</v>
      </c>
      <c r="T69" s="740">
        <v>211</v>
      </c>
      <c r="U69" s="740">
        <v>479</v>
      </c>
    </row>
    <row r="70" spans="1:21">
      <c r="A70" s="425"/>
      <c r="B70" s="425"/>
      <c r="C70" s="425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  <c r="P70" s="425"/>
      <c r="Q70" s="425"/>
      <c r="R70" s="425"/>
      <c r="S70" s="425"/>
      <c r="T70" s="425"/>
      <c r="U70" s="425"/>
    </row>
    <row r="71" spans="1:21">
      <c r="A71" s="421" t="s">
        <v>973</v>
      </c>
      <c r="B71" s="739">
        <v>2849</v>
      </c>
      <c r="C71" s="739">
        <v>43</v>
      </c>
      <c r="D71" s="739">
        <v>7</v>
      </c>
      <c r="E71" s="739">
        <v>7</v>
      </c>
      <c r="F71" s="739">
        <v>8</v>
      </c>
      <c r="G71" s="739">
        <v>11</v>
      </c>
      <c r="H71" s="739">
        <v>18</v>
      </c>
      <c r="I71" s="739">
        <v>10</v>
      </c>
      <c r="J71" s="739">
        <v>13</v>
      </c>
      <c r="K71" s="739">
        <v>17</v>
      </c>
      <c r="L71" s="739">
        <v>45</v>
      </c>
      <c r="M71" s="739">
        <v>75</v>
      </c>
      <c r="N71" s="739">
        <v>87</v>
      </c>
      <c r="O71" s="739">
        <v>128</v>
      </c>
      <c r="P71" s="739">
        <v>162</v>
      </c>
      <c r="Q71" s="739">
        <v>227</v>
      </c>
      <c r="R71" s="739">
        <v>283</v>
      </c>
      <c r="S71" s="739">
        <v>365</v>
      </c>
      <c r="T71" s="739">
        <v>427</v>
      </c>
      <c r="U71" s="739">
        <v>916</v>
      </c>
    </row>
    <row r="72" spans="1:21">
      <c r="A72" s="423" t="s">
        <v>1342</v>
      </c>
      <c r="B72" s="740">
        <v>2086</v>
      </c>
      <c r="C72" s="740">
        <v>32</v>
      </c>
      <c r="D72" s="740">
        <v>5</v>
      </c>
      <c r="E72" s="740">
        <v>6</v>
      </c>
      <c r="F72" s="740">
        <v>2</v>
      </c>
      <c r="G72" s="740">
        <v>9</v>
      </c>
      <c r="H72" s="740">
        <v>15</v>
      </c>
      <c r="I72" s="740">
        <v>9</v>
      </c>
      <c r="J72" s="740">
        <v>11</v>
      </c>
      <c r="K72" s="740">
        <v>12</v>
      </c>
      <c r="L72" s="740">
        <v>33</v>
      </c>
      <c r="M72" s="740">
        <v>59</v>
      </c>
      <c r="N72" s="740">
        <v>56</v>
      </c>
      <c r="O72" s="740">
        <v>96</v>
      </c>
      <c r="P72" s="740">
        <v>120</v>
      </c>
      <c r="Q72" s="740">
        <v>161</v>
      </c>
      <c r="R72" s="740">
        <v>203</v>
      </c>
      <c r="S72" s="740">
        <v>255</v>
      </c>
      <c r="T72" s="740">
        <v>310</v>
      </c>
      <c r="U72" s="740">
        <v>692</v>
      </c>
    </row>
    <row r="73" spans="1:21">
      <c r="A73" s="423" t="s">
        <v>1341</v>
      </c>
      <c r="B73" s="740">
        <v>763</v>
      </c>
      <c r="C73" s="740">
        <v>11</v>
      </c>
      <c r="D73" s="740">
        <v>2</v>
      </c>
      <c r="E73" s="740">
        <v>1</v>
      </c>
      <c r="F73" s="740">
        <v>6</v>
      </c>
      <c r="G73" s="740">
        <v>2</v>
      </c>
      <c r="H73" s="740">
        <v>3</v>
      </c>
      <c r="I73" s="740">
        <v>1</v>
      </c>
      <c r="J73" s="740">
        <v>2</v>
      </c>
      <c r="K73" s="740">
        <v>5</v>
      </c>
      <c r="L73" s="740">
        <v>12</v>
      </c>
      <c r="M73" s="740">
        <v>16</v>
      </c>
      <c r="N73" s="740">
        <v>31</v>
      </c>
      <c r="O73" s="740">
        <v>32</v>
      </c>
      <c r="P73" s="740">
        <v>42</v>
      </c>
      <c r="Q73" s="740">
        <v>66</v>
      </c>
      <c r="R73" s="740">
        <v>80</v>
      </c>
      <c r="S73" s="740">
        <v>110</v>
      </c>
      <c r="T73" s="740">
        <v>117</v>
      </c>
      <c r="U73" s="740">
        <v>224</v>
      </c>
    </row>
    <row r="74" spans="1:21">
      <c r="A74" s="425"/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</row>
    <row r="75" spans="1:21">
      <c r="A75" s="421" t="s">
        <v>938</v>
      </c>
      <c r="B75" s="739">
        <v>1129</v>
      </c>
      <c r="C75" s="739">
        <v>21</v>
      </c>
      <c r="D75" s="739">
        <v>3</v>
      </c>
      <c r="E75" s="739">
        <v>2</v>
      </c>
      <c r="F75" s="739">
        <v>0</v>
      </c>
      <c r="G75" s="739">
        <v>7</v>
      </c>
      <c r="H75" s="739">
        <v>2</v>
      </c>
      <c r="I75" s="739">
        <v>9</v>
      </c>
      <c r="J75" s="739">
        <v>7</v>
      </c>
      <c r="K75" s="739">
        <v>8</v>
      </c>
      <c r="L75" s="739">
        <v>14</v>
      </c>
      <c r="M75" s="739">
        <v>29</v>
      </c>
      <c r="N75" s="739">
        <v>41</v>
      </c>
      <c r="O75" s="739">
        <v>43</v>
      </c>
      <c r="P75" s="739">
        <v>69</v>
      </c>
      <c r="Q75" s="739">
        <v>78</v>
      </c>
      <c r="R75" s="739">
        <v>110</v>
      </c>
      <c r="S75" s="739">
        <v>133</v>
      </c>
      <c r="T75" s="739">
        <v>186</v>
      </c>
      <c r="U75" s="739">
        <v>367</v>
      </c>
    </row>
    <row r="76" spans="1:21">
      <c r="A76" s="423" t="s">
        <v>1340</v>
      </c>
      <c r="B76" s="740">
        <v>826</v>
      </c>
      <c r="C76" s="740">
        <v>14</v>
      </c>
      <c r="D76" s="740">
        <v>2</v>
      </c>
      <c r="E76" s="740">
        <v>2</v>
      </c>
      <c r="F76" s="740">
        <v>0</v>
      </c>
      <c r="G76" s="740">
        <v>7</v>
      </c>
      <c r="H76" s="740">
        <v>2</v>
      </c>
      <c r="I76" s="740">
        <v>8</v>
      </c>
      <c r="J76" s="740">
        <v>2</v>
      </c>
      <c r="K76" s="740">
        <v>7</v>
      </c>
      <c r="L76" s="740">
        <v>9</v>
      </c>
      <c r="M76" s="740">
        <v>22</v>
      </c>
      <c r="N76" s="740">
        <v>29</v>
      </c>
      <c r="O76" s="740">
        <v>35</v>
      </c>
      <c r="P76" s="740">
        <v>45</v>
      </c>
      <c r="Q76" s="740">
        <v>62</v>
      </c>
      <c r="R76" s="740">
        <v>77</v>
      </c>
      <c r="S76" s="740">
        <v>91</v>
      </c>
      <c r="T76" s="740">
        <v>140</v>
      </c>
      <c r="U76" s="740">
        <v>272</v>
      </c>
    </row>
    <row r="77" spans="1:21">
      <c r="A77" s="423" t="s">
        <v>1339</v>
      </c>
      <c r="B77" s="740">
        <v>303</v>
      </c>
      <c r="C77" s="740">
        <v>7</v>
      </c>
      <c r="D77" s="740">
        <v>1</v>
      </c>
      <c r="E77" s="740">
        <v>0</v>
      </c>
      <c r="F77" s="740">
        <v>0</v>
      </c>
      <c r="G77" s="740">
        <v>0</v>
      </c>
      <c r="H77" s="740">
        <v>0</v>
      </c>
      <c r="I77" s="740">
        <v>1</v>
      </c>
      <c r="J77" s="740">
        <v>5</v>
      </c>
      <c r="K77" s="740">
        <v>1</v>
      </c>
      <c r="L77" s="740">
        <v>5</v>
      </c>
      <c r="M77" s="740">
        <v>7</v>
      </c>
      <c r="N77" s="740">
        <v>12</v>
      </c>
      <c r="O77" s="740">
        <v>8</v>
      </c>
      <c r="P77" s="740">
        <v>24</v>
      </c>
      <c r="Q77" s="740">
        <v>16</v>
      </c>
      <c r="R77" s="740">
        <v>33</v>
      </c>
      <c r="S77" s="740">
        <v>42</v>
      </c>
      <c r="T77" s="740">
        <v>46</v>
      </c>
      <c r="U77" s="740">
        <v>95</v>
      </c>
    </row>
    <row r="78" spans="1:21">
      <c r="A78" s="425"/>
      <c r="B78" s="425"/>
      <c r="C78" s="425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</row>
    <row r="79" spans="1:21">
      <c r="A79" s="421" t="s">
        <v>924</v>
      </c>
      <c r="B79" s="739">
        <v>2279</v>
      </c>
      <c r="C79" s="739">
        <v>27</v>
      </c>
      <c r="D79" s="739">
        <v>7</v>
      </c>
      <c r="E79" s="739">
        <v>1</v>
      </c>
      <c r="F79" s="739">
        <v>4</v>
      </c>
      <c r="G79" s="739">
        <v>10</v>
      </c>
      <c r="H79" s="739">
        <v>13</v>
      </c>
      <c r="I79" s="739">
        <v>19</v>
      </c>
      <c r="J79" s="739">
        <v>11</v>
      </c>
      <c r="K79" s="739">
        <v>35</v>
      </c>
      <c r="L79" s="739">
        <v>44</v>
      </c>
      <c r="M79" s="739">
        <v>52</v>
      </c>
      <c r="N79" s="739">
        <v>85</v>
      </c>
      <c r="O79" s="739">
        <v>89</v>
      </c>
      <c r="P79" s="739">
        <v>144</v>
      </c>
      <c r="Q79" s="739">
        <v>186</v>
      </c>
      <c r="R79" s="739">
        <v>259</v>
      </c>
      <c r="S79" s="739">
        <v>270</v>
      </c>
      <c r="T79" s="739">
        <v>332</v>
      </c>
      <c r="U79" s="739">
        <v>691</v>
      </c>
    </row>
    <row r="80" spans="1:21">
      <c r="A80" s="423" t="s">
        <v>1338</v>
      </c>
      <c r="B80" s="740">
        <v>975</v>
      </c>
      <c r="C80" s="740">
        <v>15</v>
      </c>
      <c r="D80" s="740">
        <v>1</v>
      </c>
      <c r="E80" s="740">
        <v>1</v>
      </c>
      <c r="F80" s="740">
        <v>3</v>
      </c>
      <c r="G80" s="740">
        <v>3</v>
      </c>
      <c r="H80" s="740">
        <v>7</v>
      </c>
      <c r="I80" s="740">
        <v>9</v>
      </c>
      <c r="J80" s="740">
        <v>4</v>
      </c>
      <c r="K80" s="740">
        <v>9</v>
      </c>
      <c r="L80" s="740">
        <v>20</v>
      </c>
      <c r="M80" s="740">
        <v>21</v>
      </c>
      <c r="N80" s="740">
        <v>33</v>
      </c>
      <c r="O80" s="740">
        <v>41</v>
      </c>
      <c r="P80" s="740">
        <v>71</v>
      </c>
      <c r="Q80" s="740">
        <v>89</v>
      </c>
      <c r="R80" s="740">
        <v>111</v>
      </c>
      <c r="S80" s="740">
        <v>119</v>
      </c>
      <c r="T80" s="740">
        <v>136</v>
      </c>
      <c r="U80" s="740">
        <v>282</v>
      </c>
    </row>
    <row r="81" spans="1:21">
      <c r="A81" s="423" t="s">
        <v>1337</v>
      </c>
      <c r="B81" s="740">
        <v>506</v>
      </c>
      <c r="C81" s="740">
        <v>3</v>
      </c>
      <c r="D81" s="740">
        <v>3</v>
      </c>
      <c r="E81" s="740">
        <v>0</v>
      </c>
      <c r="F81" s="740">
        <v>0</v>
      </c>
      <c r="G81" s="740">
        <v>1</v>
      </c>
      <c r="H81" s="740">
        <v>3</v>
      </c>
      <c r="I81" s="740">
        <v>3</v>
      </c>
      <c r="J81" s="740">
        <v>2</v>
      </c>
      <c r="K81" s="740">
        <v>6</v>
      </c>
      <c r="L81" s="740">
        <v>8</v>
      </c>
      <c r="M81" s="740">
        <v>10</v>
      </c>
      <c r="N81" s="740">
        <v>19</v>
      </c>
      <c r="O81" s="740">
        <v>12</v>
      </c>
      <c r="P81" s="740">
        <v>20</v>
      </c>
      <c r="Q81" s="740">
        <v>35</v>
      </c>
      <c r="R81" s="740">
        <v>57</v>
      </c>
      <c r="S81" s="740">
        <v>64</v>
      </c>
      <c r="T81" s="740">
        <v>78</v>
      </c>
      <c r="U81" s="740">
        <v>182</v>
      </c>
    </row>
    <row r="82" spans="1:21">
      <c r="A82" s="423" t="s">
        <v>1336</v>
      </c>
      <c r="B82" s="740">
        <v>751</v>
      </c>
      <c r="C82" s="740">
        <v>9</v>
      </c>
      <c r="D82" s="740">
        <v>3</v>
      </c>
      <c r="E82" s="740">
        <v>0</v>
      </c>
      <c r="F82" s="740">
        <v>1</v>
      </c>
      <c r="G82" s="740">
        <v>6</v>
      </c>
      <c r="H82" s="740">
        <v>3</v>
      </c>
      <c r="I82" s="740">
        <v>7</v>
      </c>
      <c r="J82" s="740">
        <v>5</v>
      </c>
      <c r="K82" s="740">
        <v>20</v>
      </c>
      <c r="L82" s="740">
        <v>14</v>
      </c>
      <c r="M82" s="740">
        <v>19</v>
      </c>
      <c r="N82" s="740">
        <v>31</v>
      </c>
      <c r="O82" s="740">
        <v>36</v>
      </c>
      <c r="P82" s="740">
        <v>50</v>
      </c>
      <c r="Q82" s="740">
        <v>56</v>
      </c>
      <c r="R82" s="740">
        <v>86</v>
      </c>
      <c r="S82" s="740">
        <v>81</v>
      </c>
      <c r="T82" s="740">
        <v>113</v>
      </c>
      <c r="U82" s="740">
        <v>211</v>
      </c>
    </row>
    <row r="83" spans="1:21">
      <c r="A83" s="423" t="s">
        <v>1335</v>
      </c>
      <c r="B83" s="740">
        <v>47</v>
      </c>
      <c r="C83" s="740">
        <v>0</v>
      </c>
      <c r="D83" s="740">
        <v>0</v>
      </c>
      <c r="E83" s="740">
        <v>0</v>
      </c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0</v>
      </c>
      <c r="L83" s="740">
        <v>2</v>
      </c>
      <c r="M83" s="740">
        <v>2</v>
      </c>
      <c r="N83" s="740">
        <v>2</v>
      </c>
      <c r="O83" s="740">
        <v>0</v>
      </c>
      <c r="P83" s="740">
        <v>3</v>
      </c>
      <c r="Q83" s="740">
        <v>6</v>
      </c>
      <c r="R83" s="740">
        <v>5</v>
      </c>
      <c r="S83" s="740">
        <v>6</v>
      </c>
      <c r="T83" s="740">
        <v>5</v>
      </c>
      <c r="U83" s="740">
        <v>16</v>
      </c>
    </row>
    <row r="84" spans="1:21">
      <c r="A84" s="425"/>
      <c r="B84" s="425"/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425"/>
      <c r="S84" s="425"/>
      <c r="T84" s="425"/>
      <c r="U84" s="425"/>
    </row>
    <row r="85" spans="1:21">
      <c r="A85" s="421" t="s">
        <v>890</v>
      </c>
      <c r="B85" s="739">
        <v>191</v>
      </c>
      <c r="C85" s="739">
        <v>3</v>
      </c>
      <c r="D85" s="739">
        <v>2</v>
      </c>
      <c r="E85" s="739">
        <v>0</v>
      </c>
      <c r="F85" s="739">
        <v>1</v>
      </c>
      <c r="G85" s="739">
        <v>3</v>
      </c>
      <c r="H85" s="739">
        <v>2</v>
      </c>
      <c r="I85" s="739">
        <v>1</v>
      </c>
      <c r="J85" s="739">
        <v>2</v>
      </c>
      <c r="K85" s="739">
        <v>1</v>
      </c>
      <c r="L85" s="739">
        <v>3</v>
      </c>
      <c r="M85" s="739">
        <v>6</v>
      </c>
      <c r="N85" s="739">
        <v>9</v>
      </c>
      <c r="O85" s="739">
        <v>9</v>
      </c>
      <c r="P85" s="739">
        <v>11</v>
      </c>
      <c r="Q85" s="739">
        <v>12</v>
      </c>
      <c r="R85" s="739">
        <v>24</v>
      </c>
      <c r="S85" s="739">
        <v>14</v>
      </c>
      <c r="T85" s="739">
        <v>29</v>
      </c>
      <c r="U85" s="739">
        <v>59</v>
      </c>
    </row>
    <row r="86" spans="1:21">
      <c r="A86" s="423" t="s">
        <v>1334</v>
      </c>
      <c r="B86" s="740">
        <v>115</v>
      </c>
      <c r="C86" s="740">
        <v>3</v>
      </c>
      <c r="D86" s="740">
        <v>0</v>
      </c>
      <c r="E86" s="740">
        <v>0</v>
      </c>
      <c r="F86" s="740">
        <v>0</v>
      </c>
      <c r="G86" s="740">
        <v>2</v>
      </c>
      <c r="H86" s="740">
        <v>2</v>
      </c>
      <c r="I86" s="740">
        <v>0</v>
      </c>
      <c r="J86" s="740">
        <v>1</v>
      </c>
      <c r="K86" s="740">
        <v>0</v>
      </c>
      <c r="L86" s="740">
        <v>2</v>
      </c>
      <c r="M86" s="740">
        <v>5</v>
      </c>
      <c r="N86" s="740">
        <v>5</v>
      </c>
      <c r="O86" s="740">
        <v>3</v>
      </c>
      <c r="P86" s="740">
        <v>8</v>
      </c>
      <c r="Q86" s="740">
        <v>7</v>
      </c>
      <c r="R86" s="740">
        <v>17</v>
      </c>
      <c r="S86" s="740">
        <v>7</v>
      </c>
      <c r="T86" s="740">
        <v>15</v>
      </c>
      <c r="U86" s="740">
        <v>38</v>
      </c>
    </row>
    <row r="87" spans="1:21">
      <c r="A87" s="423" t="s">
        <v>1333</v>
      </c>
      <c r="B87" s="740">
        <v>46</v>
      </c>
      <c r="C87" s="740">
        <v>0</v>
      </c>
      <c r="D87" s="740">
        <v>1</v>
      </c>
      <c r="E87" s="740">
        <v>0</v>
      </c>
      <c r="F87" s="740">
        <v>1</v>
      </c>
      <c r="G87" s="740">
        <v>0</v>
      </c>
      <c r="H87" s="740">
        <v>0</v>
      </c>
      <c r="I87" s="740">
        <v>0</v>
      </c>
      <c r="J87" s="740">
        <v>1</v>
      </c>
      <c r="K87" s="740">
        <v>1</v>
      </c>
      <c r="L87" s="740">
        <v>1</v>
      </c>
      <c r="M87" s="740">
        <v>1</v>
      </c>
      <c r="N87" s="740">
        <v>3</v>
      </c>
      <c r="O87" s="740">
        <v>4</v>
      </c>
      <c r="P87" s="740">
        <v>3</v>
      </c>
      <c r="Q87" s="740">
        <v>1</v>
      </c>
      <c r="R87" s="740">
        <v>5</v>
      </c>
      <c r="S87" s="740">
        <v>5</v>
      </c>
      <c r="T87" s="740">
        <v>8</v>
      </c>
      <c r="U87" s="740">
        <v>11</v>
      </c>
    </row>
    <row r="88" spans="1:21">
      <c r="A88" s="423" t="s">
        <v>1332</v>
      </c>
      <c r="B88" s="740">
        <v>4</v>
      </c>
      <c r="C88" s="740">
        <v>0</v>
      </c>
      <c r="D88" s="740">
        <v>0</v>
      </c>
      <c r="E88" s="740">
        <v>0</v>
      </c>
      <c r="F88" s="740">
        <v>0</v>
      </c>
      <c r="G88" s="740">
        <v>1</v>
      </c>
      <c r="H88" s="740">
        <v>0</v>
      </c>
      <c r="I88" s="740">
        <v>0</v>
      </c>
      <c r="J88" s="740">
        <v>0</v>
      </c>
      <c r="K88" s="740">
        <v>0</v>
      </c>
      <c r="L88" s="740">
        <v>0</v>
      </c>
      <c r="M88" s="740">
        <v>0</v>
      </c>
      <c r="N88" s="740">
        <v>0</v>
      </c>
      <c r="O88" s="740">
        <v>0</v>
      </c>
      <c r="P88" s="740">
        <v>0</v>
      </c>
      <c r="Q88" s="740">
        <v>1</v>
      </c>
      <c r="R88" s="740">
        <v>0</v>
      </c>
      <c r="S88" s="740">
        <v>0</v>
      </c>
      <c r="T88" s="740">
        <v>1</v>
      </c>
      <c r="U88" s="740">
        <v>1</v>
      </c>
    </row>
    <row r="89" spans="1:21">
      <c r="A89" s="423" t="s">
        <v>1331</v>
      </c>
      <c r="B89" s="740">
        <v>26</v>
      </c>
      <c r="C89" s="740">
        <v>0</v>
      </c>
      <c r="D89" s="740">
        <v>1</v>
      </c>
      <c r="E89" s="740">
        <v>0</v>
      </c>
      <c r="F89" s="740">
        <v>0</v>
      </c>
      <c r="G89" s="740">
        <v>0</v>
      </c>
      <c r="H89" s="740">
        <v>0</v>
      </c>
      <c r="I89" s="740">
        <v>1</v>
      </c>
      <c r="J89" s="740">
        <v>0</v>
      </c>
      <c r="K89" s="740">
        <v>0</v>
      </c>
      <c r="L89" s="740">
        <v>0</v>
      </c>
      <c r="M89" s="740">
        <v>0</v>
      </c>
      <c r="N89" s="740">
        <v>1</v>
      </c>
      <c r="O89" s="740">
        <v>2</v>
      </c>
      <c r="P89" s="740">
        <v>0</v>
      </c>
      <c r="Q89" s="740">
        <v>3</v>
      </c>
      <c r="R89" s="740">
        <v>2</v>
      </c>
      <c r="S89" s="740">
        <v>2</v>
      </c>
      <c r="T89" s="740">
        <v>5</v>
      </c>
      <c r="U89" s="740">
        <v>9</v>
      </c>
    </row>
    <row r="90" spans="1:21">
      <c r="A90" s="425"/>
      <c r="B90" s="42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5"/>
      <c r="S90" s="425"/>
      <c r="T90" s="425"/>
      <c r="U90" s="425"/>
    </row>
    <row r="91" spans="1:21">
      <c r="A91" s="421" t="s">
        <v>877</v>
      </c>
      <c r="B91" s="739">
        <v>392</v>
      </c>
      <c r="C91" s="739">
        <v>8</v>
      </c>
      <c r="D91" s="739">
        <v>2</v>
      </c>
      <c r="E91" s="739">
        <v>0</v>
      </c>
      <c r="F91" s="739">
        <v>0</v>
      </c>
      <c r="G91" s="739">
        <v>1</v>
      </c>
      <c r="H91" s="739">
        <v>0</v>
      </c>
      <c r="I91" s="739">
        <v>0</v>
      </c>
      <c r="J91" s="739">
        <v>5</v>
      </c>
      <c r="K91" s="739">
        <v>4</v>
      </c>
      <c r="L91" s="739">
        <v>4</v>
      </c>
      <c r="M91" s="739">
        <v>7</v>
      </c>
      <c r="N91" s="739">
        <v>13</v>
      </c>
      <c r="O91" s="739">
        <v>18</v>
      </c>
      <c r="P91" s="739">
        <v>20</v>
      </c>
      <c r="Q91" s="739">
        <v>32</v>
      </c>
      <c r="R91" s="739">
        <v>39</v>
      </c>
      <c r="S91" s="739">
        <v>47</v>
      </c>
      <c r="T91" s="739">
        <v>65</v>
      </c>
      <c r="U91" s="739">
        <v>127</v>
      </c>
    </row>
    <row r="92" spans="1:21">
      <c r="A92" s="423" t="s">
        <v>1330</v>
      </c>
      <c r="B92" s="740">
        <v>336</v>
      </c>
      <c r="C92" s="740">
        <v>8</v>
      </c>
      <c r="D92" s="740">
        <v>2</v>
      </c>
      <c r="E92" s="740">
        <v>0</v>
      </c>
      <c r="F92" s="740">
        <v>0</v>
      </c>
      <c r="G92" s="740">
        <v>0</v>
      </c>
      <c r="H92" s="740">
        <v>0</v>
      </c>
      <c r="I92" s="740">
        <v>0</v>
      </c>
      <c r="J92" s="740">
        <v>4</v>
      </c>
      <c r="K92" s="740">
        <v>4</v>
      </c>
      <c r="L92" s="740">
        <v>2</v>
      </c>
      <c r="M92" s="740">
        <v>6</v>
      </c>
      <c r="N92" s="740">
        <v>12</v>
      </c>
      <c r="O92" s="740">
        <v>17</v>
      </c>
      <c r="P92" s="740">
        <v>18</v>
      </c>
      <c r="Q92" s="740">
        <v>31</v>
      </c>
      <c r="R92" s="740">
        <v>29</v>
      </c>
      <c r="S92" s="740">
        <v>40</v>
      </c>
      <c r="T92" s="740">
        <v>52</v>
      </c>
      <c r="U92" s="740">
        <v>111</v>
      </c>
    </row>
    <row r="93" spans="1:21">
      <c r="A93" s="423" t="s">
        <v>1329</v>
      </c>
      <c r="B93" s="740">
        <v>1</v>
      </c>
      <c r="C93" s="740">
        <v>0</v>
      </c>
      <c r="D93" s="740">
        <v>0</v>
      </c>
      <c r="E93" s="740">
        <v>0</v>
      </c>
      <c r="F93" s="740">
        <v>0</v>
      </c>
      <c r="G93" s="740">
        <v>0</v>
      </c>
      <c r="H93" s="740">
        <v>0</v>
      </c>
      <c r="I93" s="740">
        <v>0</v>
      </c>
      <c r="J93" s="740">
        <v>0</v>
      </c>
      <c r="K93" s="740">
        <v>0</v>
      </c>
      <c r="L93" s="740">
        <v>0</v>
      </c>
      <c r="M93" s="740">
        <v>0</v>
      </c>
      <c r="N93" s="740">
        <v>0</v>
      </c>
      <c r="O93" s="740">
        <v>0</v>
      </c>
      <c r="P93" s="740">
        <v>0</v>
      </c>
      <c r="Q93" s="740">
        <v>0</v>
      </c>
      <c r="R93" s="740">
        <v>0</v>
      </c>
      <c r="S93" s="740">
        <v>0</v>
      </c>
      <c r="T93" s="740">
        <v>0</v>
      </c>
      <c r="U93" s="740">
        <v>1</v>
      </c>
    </row>
    <row r="94" spans="1:21">
      <c r="A94" s="423" t="s">
        <v>1328</v>
      </c>
      <c r="B94" s="740">
        <v>11</v>
      </c>
      <c r="C94" s="740">
        <v>0</v>
      </c>
      <c r="D94" s="740">
        <v>0</v>
      </c>
      <c r="E94" s="740">
        <v>0</v>
      </c>
      <c r="F94" s="740">
        <v>0</v>
      </c>
      <c r="G94" s="740">
        <v>0</v>
      </c>
      <c r="H94" s="740">
        <v>0</v>
      </c>
      <c r="I94" s="740">
        <v>0</v>
      </c>
      <c r="J94" s="740">
        <v>0</v>
      </c>
      <c r="K94" s="740">
        <v>0</v>
      </c>
      <c r="L94" s="740">
        <v>0</v>
      </c>
      <c r="M94" s="740">
        <v>1</v>
      </c>
      <c r="N94" s="740">
        <v>0</v>
      </c>
      <c r="O94" s="740">
        <v>0</v>
      </c>
      <c r="P94" s="740">
        <v>1</v>
      </c>
      <c r="Q94" s="740">
        <v>0</v>
      </c>
      <c r="R94" s="740">
        <v>3</v>
      </c>
      <c r="S94" s="740">
        <v>1</v>
      </c>
      <c r="T94" s="740">
        <v>2</v>
      </c>
      <c r="U94" s="740">
        <v>3</v>
      </c>
    </row>
    <row r="95" spans="1:21">
      <c r="A95" s="423" t="s">
        <v>1327</v>
      </c>
      <c r="B95" s="740">
        <v>44</v>
      </c>
      <c r="C95" s="740">
        <v>0</v>
      </c>
      <c r="D95" s="740">
        <v>0</v>
      </c>
      <c r="E95" s="740">
        <v>0</v>
      </c>
      <c r="F95" s="740">
        <v>0</v>
      </c>
      <c r="G95" s="740">
        <v>1</v>
      </c>
      <c r="H95" s="740">
        <v>0</v>
      </c>
      <c r="I95" s="740">
        <v>0</v>
      </c>
      <c r="J95" s="740">
        <v>1</v>
      </c>
      <c r="K95" s="740">
        <v>0</v>
      </c>
      <c r="L95" s="740">
        <v>2</v>
      </c>
      <c r="M95" s="740">
        <v>0</v>
      </c>
      <c r="N95" s="740">
        <v>1</v>
      </c>
      <c r="O95" s="740">
        <v>1</v>
      </c>
      <c r="P95" s="740">
        <v>1</v>
      </c>
      <c r="Q95" s="740">
        <v>1</v>
      </c>
      <c r="R95" s="740">
        <v>7</v>
      </c>
      <c r="S95" s="740">
        <v>6</v>
      </c>
      <c r="T95" s="740">
        <v>11</v>
      </c>
      <c r="U95" s="740">
        <v>12</v>
      </c>
    </row>
    <row r="96" spans="1:21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  <c r="P96" s="425"/>
      <c r="Q96" s="425"/>
      <c r="R96" s="425"/>
      <c r="S96" s="425"/>
      <c r="T96" s="425"/>
      <c r="U96" s="425"/>
    </row>
    <row r="97" spans="1:21">
      <c r="A97" s="1012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5"/>
      <c r="R97" s="425"/>
      <c r="S97" s="425"/>
      <c r="T97" s="425"/>
      <c r="U97" s="425"/>
    </row>
    <row r="98" spans="1:21" ht="35.4" customHeight="1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R98" s="451"/>
      <c r="S98" s="451"/>
      <c r="T98" s="451"/>
      <c r="U98" s="451"/>
    </row>
  </sheetData>
  <mergeCells count="3">
    <mergeCell ref="B2:U2"/>
    <mergeCell ref="B5:U5"/>
    <mergeCell ref="C7:U7"/>
  </mergeCells>
  <hyperlinks>
    <hyperlink ref="A1" location="Indice!A125" display="Volver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U98"/>
  <sheetViews>
    <sheetView showGridLines="0" showRowColHeaders="0" workbookViewId="0"/>
  </sheetViews>
  <sheetFormatPr baseColWidth="10" defaultColWidth="8.88671875" defaultRowHeight="13.2"/>
  <cols>
    <col min="1" max="1" width="22.6640625" style="668" bestFit="1" customWidth="1"/>
    <col min="2" max="2" width="5.109375" style="668" bestFit="1" customWidth="1"/>
    <col min="3" max="3" width="7.88671875" style="668" bestFit="1" customWidth="1"/>
    <col min="4" max="4" width="5.33203125" style="668" bestFit="1" customWidth="1"/>
    <col min="5" max="5" width="4.88671875" style="668" bestFit="1" customWidth="1"/>
    <col min="6" max="20" width="6.88671875" style="668" bestFit="1" customWidth="1"/>
    <col min="21" max="21" width="8.6640625" style="668" bestFit="1" customWidth="1"/>
    <col min="22" max="256" width="8.88671875" style="668"/>
    <col min="257" max="257" width="22.6640625" style="668" bestFit="1" customWidth="1"/>
    <col min="258" max="258" width="5.109375" style="668" bestFit="1" customWidth="1"/>
    <col min="259" max="259" width="7.88671875" style="668" bestFit="1" customWidth="1"/>
    <col min="260" max="260" width="5.33203125" style="668" bestFit="1" customWidth="1"/>
    <col min="261" max="261" width="4.88671875" style="668" bestFit="1" customWidth="1"/>
    <col min="262" max="276" width="6.88671875" style="668" bestFit="1" customWidth="1"/>
    <col min="277" max="277" width="8.6640625" style="668" bestFit="1" customWidth="1"/>
    <col min="278" max="512" width="8.88671875" style="668"/>
    <col min="513" max="513" width="22.6640625" style="668" bestFit="1" customWidth="1"/>
    <col min="514" max="514" width="5.109375" style="668" bestFit="1" customWidth="1"/>
    <col min="515" max="515" width="7.88671875" style="668" bestFit="1" customWidth="1"/>
    <col min="516" max="516" width="5.33203125" style="668" bestFit="1" customWidth="1"/>
    <col min="517" max="517" width="4.88671875" style="668" bestFit="1" customWidth="1"/>
    <col min="518" max="532" width="6.88671875" style="668" bestFit="1" customWidth="1"/>
    <col min="533" max="533" width="8.6640625" style="668" bestFit="1" customWidth="1"/>
    <col min="534" max="768" width="8.88671875" style="668"/>
    <col min="769" max="769" width="22.6640625" style="668" bestFit="1" customWidth="1"/>
    <col min="770" max="770" width="5.109375" style="668" bestFit="1" customWidth="1"/>
    <col min="771" max="771" width="7.88671875" style="668" bestFit="1" customWidth="1"/>
    <col min="772" max="772" width="5.33203125" style="668" bestFit="1" customWidth="1"/>
    <col min="773" max="773" width="4.88671875" style="668" bestFit="1" customWidth="1"/>
    <col min="774" max="788" width="6.88671875" style="668" bestFit="1" customWidth="1"/>
    <col min="789" max="789" width="8.6640625" style="668" bestFit="1" customWidth="1"/>
    <col min="790" max="1024" width="8.88671875" style="668"/>
    <col min="1025" max="1025" width="22.6640625" style="668" bestFit="1" customWidth="1"/>
    <col min="1026" max="1026" width="5.109375" style="668" bestFit="1" customWidth="1"/>
    <col min="1027" max="1027" width="7.88671875" style="668" bestFit="1" customWidth="1"/>
    <col min="1028" max="1028" width="5.33203125" style="668" bestFit="1" customWidth="1"/>
    <col min="1029" max="1029" width="4.88671875" style="668" bestFit="1" customWidth="1"/>
    <col min="1030" max="1044" width="6.88671875" style="668" bestFit="1" customWidth="1"/>
    <col min="1045" max="1045" width="8.6640625" style="668" bestFit="1" customWidth="1"/>
    <col min="1046" max="1280" width="8.88671875" style="668"/>
    <col min="1281" max="1281" width="22.6640625" style="668" bestFit="1" customWidth="1"/>
    <col min="1282" max="1282" width="5.109375" style="668" bestFit="1" customWidth="1"/>
    <col min="1283" max="1283" width="7.88671875" style="668" bestFit="1" customWidth="1"/>
    <col min="1284" max="1284" width="5.33203125" style="668" bestFit="1" customWidth="1"/>
    <col min="1285" max="1285" width="4.88671875" style="668" bestFit="1" customWidth="1"/>
    <col min="1286" max="1300" width="6.88671875" style="668" bestFit="1" customWidth="1"/>
    <col min="1301" max="1301" width="8.6640625" style="668" bestFit="1" customWidth="1"/>
    <col min="1302" max="1536" width="8.88671875" style="668"/>
    <col min="1537" max="1537" width="22.6640625" style="668" bestFit="1" customWidth="1"/>
    <col min="1538" max="1538" width="5.109375" style="668" bestFit="1" customWidth="1"/>
    <col min="1539" max="1539" width="7.88671875" style="668" bestFit="1" customWidth="1"/>
    <col min="1540" max="1540" width="5.33203125" style="668" bestFit="1" customWidth="1"/>
    <col min="1541" max="1541" width="4.88671875" style="668" bestFit="1" customWidth="1"/>
    <col min="1542" max="1556" width="6.88671875" style="668" bestFit="1" customWidth="1"/>
    <col min="1557" max="1557" width="8.6640625" style="668" bestFit="1" customWidth="1"/>
    <col min="1558" max="1792" width="8.88671875" style="668"/>
    <col min="1793" max="1793" width="22.6640625" style="668" bestFit="1" customWidth="1"/>
    <col min="1794" max="1794" width="5.109375" style="668" bestFit="1" customWidth="1"/>
    <col min="1795" max="1795" width="7.88671875" style="668" bestFit="1" customWidth="1"/>
    <col min="1796" max="1796" width="5.33203125" style="668" bestFit="1" customWidth="1"/>
    <col min="1797" max="1797" width="4.88671875" style="668" bestFit="1" customWidth="1"/>
    <col min="1798" max="1812" width="6.88671875" style="668" bestFit="1" customWidth="1"/>
    <col min="1813" max="1813" width="8.6640625" style="668" bestFit="1" customWidth="1"/>
    <col min="1814" max="2048" width="8.88671875" style="668"/>
    <col min="2049" max="2049" width="22.6640625" style="668" bestFit="1" customWidth="1"/>
    <col min="2050" max="2050" width="5.109375" style="668" bestFit="1" customWidth="1"/>
    <col min="2051" max="2051" width="7.88671875" style="668" bestFit="1" customWidth="1"/>
    <col min="2052" max="2052" width="5.33203125" style="668" bestFit="1" customWidth="1"/>
    <col min="2053" max="2053" width="4.88671875" style="668" bestFit="1" customWidth="1"/>
    <col min="2054" max="2068" width="6.88671875" style="668" bestFit="1" customWidth="1"/>
    <col min="2069" max="2069" width="8.6640625" style="668" bestFit="1" customWidth="1"/>
    <col min="2070" max="2304" width="8.88671875" style="668"/>
    <col min="2305" max="2305" width="22.6640625" style="668" bestFit="1" customWidth="1"/>
    <col min="2306" max="2306" width="5.109375" style="668" bestFit="1" customWidth="1"/>
    <col min="2307" max="2307" width="7.88671875" style="668" bestFit="1" customWidth="1"/>
    <col min="2308" max="2308" width="5.33203125" style="668" bestFit="1" customWidth="1"/>
    <col min="2309" max="2309" width="4.88671875" style="668" bestFit="1" customWidth="1"/>
    <col min="2310" max="2324" width="6.88671875" style="668" bestFit="1" customWidth="1"/>
    <col min="2325" max="2325" width="8.6640625" style="668" bestFit="1" customWidth="1"/>
    <col min="2326" max="2560" width="8.88671875" style="668"/>
    <col min="2561" max="2561" width="22.6640625" style="668" bestFit="1" customWidth="1"/>
    <col min="2562" max="2562" width="5.109375" style="668" bestFit="1" customWidth="1"/>
    <col min="2563" max="2563" width="7.88671875" style="668" bestFit="1" customWidth="1"/>
    <col min="2564" max="2564" width="5.33203125" style="668" bestFit="1" customWidth="1"/>
    <col min="2565" max="2565" width="4.88671875" style="668" bestFit="1" customWidth="1"/>
    <col min="2566" max="2580" width="6.88671875" style="668" bestFit="1" customWidth="1"/>
    <col min="2581" max="2581" width="8.6640625" style="668" bestFit="1" customWidth="1"/>
    <col min="2582" max="2816" width="8.88671875" style="668"/>
    <col min="2817" max="2817" width="22.6640625" style="668" bestFit="1" customWidth="1"/>
    <col min="2818" max="2818" width="5.109375" style="668" bestFit="1" customWidth="1"/>
    <col min="2819" max="2819" width="7.88671875" style="668" bestFit="1" customWidth="1"/>
    <col min="2820" max="2820" width="5.33203125" style="668" bestFit="1" customWidth="1"/>
    <col min="2821" max="2821" width="4.88671875" style="668" bestFit="1" customWidth="1"/>
    <col min="2822" max="2836" width="6.88671875" style="668" bestFit="1" customWidth="1"/>
    <col min="2837" max="2837" width="8.6640625" style="668" bestFit="1" customWidth="1"/>
    <col min="2838" max="3072" width="8.88671875" style="668"/>
    <col min="3073" max="3073" width="22.6640625" style="668" bestFit="1" customWidth="1"/>
    <col min="3074" max="3074" width="5.109375" style="668" bestFit="1" customWidth="1"/>
    <col min="3075" max="3075" width="7.88671875" style="668" bestFit="1" customWidth="1"/>
    <col min="3076" max="3076" width="5.33203125" style="668" bestFit="1" customWidth="1"/>
    <col min="3077" max="3077" width="4.88671875" style="668" bestFit="1" customWidth="1"/>
    <col min="3078" max="3092" width="6.88671875" style="668" bestFit="1" customWidth="1"/>
    <col min="3093" max="3093" width="8.6640625" style="668" bestFit="1" customWidth="1"/>
    <col min="3094" max="3328" width="8.88671875" style="668"/>
    <col min="3329" max="3329" width="22.6640625" style="668" bestFit="1" customWidth="1"/>
    <col min="3330" max="3330" width="5.109375" style="668" bestFit="1" customWidth="1"/>
    <col min="3331" max="3331" width="7.88671875" style="668" bestFit="1" customWidth="1"/>
    <col min="3332" max="3332" width="5.33203125" style="668" bestFit="1" customWidth="1"/>
    <col min="3333" max="3333" width="4.88671875" style="668" bestFit="1" customWidth="1"/>
    <col min="3334" max="3348" width="6.88671875" style="668" bestFit="1" customWidth="1"/>
    <col min="3349" max="3349" width="8.6640625" style="668" bestFit="1" customWidth="1"/>
    <col min="3350" max="3584" width="8.88671875" style="668"/>
    <col min="3585" max="3585" width="22.6640625" style="668" bestFit="1" customWidth="1"/>
    <col min="3586" max="3586" width="5.109375" style="668" bestFit="1" customWidth="1"/>
    <col min="3587" max="3587" width="7.88671875" style="668" bestFit="1" customWidth="1"/>
    <col min="3588" max="3588" width="5.33203125" style="668" bestFit="1" customWidth="1"/>
    <col min="3589" max="3589" width="4.88671875" style="668" bestFit="1" customWidth="1"/>
    <col min="3590" max="3604" width="6.88671875" style="668" bestFit="1" customWidth="1"/>
    <col min="3605" max="3605" width="8.6640625" style="668" bestFit="1" customWidth="1"/>
    <col min="3606" max="3840" width="8.88671875" style="668"/>
    <col min="3841" max="3841" width="22.6640625" style="668" bestFit="1" customWidth="1"/>
    <col min="3842" max="3842" width="5.109375" style="668" bestFit="1" customWidth="1"/>
    <col min="3843" max="3843" width="7.88671875" style="668" bestFit="1" customWidth="1"/>
    <col min="3844" max="3844" width="5.33203125" style="668" bestFit="1" customWidth="1"/>
    <col min="3845" max="3845" width="4.88671875" style="668" bestFit="1" customWidth="1"/>
    <col min="3846" max="3860" width="6.88671875" style="668" bestFit="1" customWidth="1"/>
    <col min="3861" max="3861" width="8.6640625" style="668" bestFit="1" customWidth="1"/>
    <col min="3862" max="4096" width="8.88671875" style="668"/>
    <col min="4097" max="4097" width="22.6640625" style="668" bestFit="1" customWidth="1"/>
    <col min="4098" max="4098" width="5.109375" style="668" bestFit="1" customWidth="1"/>
    <col min="4099" max="4099" width="7.88671875" style="668" bestFit="1" customWidth="1"/>
    <col min="4100" max="4100" width="5.33203125" style="668" bestFit="1" customWidth="1"/>
    <col min="4101" max="4101" width="4.88671875" style="668" bestFit="1" customWidth="1"/>
    <col min="4102" max="4116" width="6.88671875" style="668" bestFit="1" customWidth="1"/>
    <col min="4117" max="4117" width="8.6640625" style="668" bestFit="1" customWidth="1"/>
    <col min="4118" max="4352" width="8.88671875" style="668"/>
    <col min="4353" max="4353" width="22.6640625" style="668" bestFit="1" customWidth="1"/>
    <col min="4354" max="4354" width="5.109375" style="668" bestFit="1" customWidth="1"/>
    <col min="4355" max="4355" width="7.88671875" style="668" bestFit="1" customWidth="1"/>
    <col min="4356" max="4356" width="5.33203125" style="668" bestFit="1" customWidth="1"/>
    <col min="4357" max="4357" width="4.88671875" style="668" bestFit="1" customWidth="1"/>
    <col min="4358" max="4372" width="6.88671875" style="668" bestFit="1" customWidth="1"/>
    <col min="4373" max="4373" width="8.6640625" style="668" bestFit="1" customWidth="1"/>
    <col min="4374" max="4608" width="8.88671875" style="668"/>
    <col min="4609" max="4609" width="22.6640625" style="668" bestFit="1" customWidth="1"/>
    <col min="4610" max="4610" width="5.109375" style="668" bestFit="1" customWidth="1"/>
    <col min="4611" max="4611" width="7.88671875" style="668" bestFit="1" customWidth="1"/>
    <col min="4612" max="4612" width="5.33203125" style="668" bestFit="1" customWidth="1"/>
    <col min="4613" max="4613" width="4.88671875" style="668" bestFit="1" customWidth="1"/>
    <col min="4614" max="4628" width="6.88671875" style="668" bestFit="1" customWidth="1"/>
    <col min="4629" max="4629" width="8.6640625" style="668" bestFit="1" customWidth="1"/>
    <col min="4630" max="4864" width="8.88671875" style="668"/>
    <col min="4865" max="4865" width="22.6640625" style="668" bestFit="1" customWidth="1"/>
    <col min="4866" max="4866" width="5.109375" style="668" bestFit="1" customWidth="1"/>
    <col min="4867" max="4867" width="7.88671875" style="668" bestFit="1" customWidth="1"/>
    <col min="4868" max="4868" width="5.33203125" style="668" bestFit="1" customWidth="1"/>
    <col min="4869" max="4869" width="4.88671875" style="668" bestFit="1" customWidth="1"/>
    <col min="4870" max="4884" width="6.88671875" style="668" bestFit="1" customWidth="1"/>
    <col min="4885" max="4885" width="8.6640625" style="668" bestFit="1" customWidth="1"/>
    <col min="4886" max="5120" width="8.88671875" style="668"/>
    <col min="5121" max="5121" width="22.6640625" style="668" bestFit="1" customWidth="1"/>
    <col min="5122" max="5122" width="5.109375" style="668" bestFit="1" customWidth="1"/>
    <col min="5123" max="5123" width="7.88671875" style="668" bestFit="1" customWidth="1"/>
    <col min="5124" max="5124" width="5.33203125" style="668" bestFit="1" customWidth="1"/>
    <col min="5125" max="5125" width="4.88671875" style="668" bestFit="1" customWidth="1"/>
    <col min="5126" max="5140" width="6.88671875" style="668" bestFit="1" customWidth="1"/>
    <col min="5141" max="5141" width="8.6640625" style="668" bestFit="1" customWidth="1"/>
    <col min="5142" max="5376" width="8.88671875" style="668"/>
    <col min="5377" max="5377" width="22.6640625" style="668" bestFit="1" customWidth="1"/>
    <col min="5378" max="5378" width="5.109375" style="668" bestFit="1" customWidth="1"/>
    <col min="5379" max="5379" width="7.88671875" style="668" bestFit="1" customWidth="1"/>
    <col min="5380" max="5380" width="5.33203125" style="668" bestFit="1" customWidth="1"/>
    <col min="5381" max="5381" width="4.88671875" style="668" bestFit="1" customWidth="1"/>
    <col min="5382" max="5396" width="6.88671875" style="668" bestFit="1" customWidth="1"/>
    <col min="5397" max="5397" width="8.6640625" style="668" bestFit="1" customWidth="1"/>
    <col min="5398" max="5632" width="8.88671875" style="668"/>
    <col min="5633" max="5633" width="22.6640625" style="668" bestFit="1" customWidth="1"/>
    <col min="5634" max="5634" width="5.109375" style="668" bestFit="1" customWidth="1"/>
    <col min="5635" max="5635" width="7.88671875" style="668" bestFit="1" customWidth="1"/>
    <col min="5636" max="5636" width="5.33203125" style="668" bestFit="1" customWidth="1"/>
    <col min="5637" max="5637" width="4.88671875" style="668" bestFit="1" customWidth="1"/>
    <col min="5638" max="5652" width="6.88671875" style="668" bestFit="1" customWidth="1"/>
    <col min="5653" max="5653" width="8.6640625" style="668" bestFit="1" customWidth="1"/>
    <col min="5654" max="5888" width="8.88671875" style="668"/>
    <col min="5889" max="5889" width="22.6640625" style="668" bestFit="1" customWidth="1"/>
    <col min="5890" max="5890" width="5.109375" style="668" bestFit="1" customWidth="1"/>
    <col min="5891" max="5891" width="7.88671875" style="668" bestFit="1" customWidth="1"/>
    <col min="5892" max="5892" width="5.33203125" style="668" bestFit="1" customWidth="1"/>
    <col min="5893" max="5893" width="4.88671875" style="668" bestFit="1" customWidth="1"/>
    <col min="5894" max="5908" width="6.88671875" style="668" bestFit="1" customWidth="1"/>
    <col min="5909" max="5909" width="8.6640625" style="668" bestFit="1" customWidth="1"/>
    <col min="5910" max="6144" width="8.88671875" style="668"/>
    <col min="6145" max="6145" width="22.6640625" style="668" bestFit="1" customWidth="1"/>
    <col min="6146" max="6146" width="5.109375" style="668" bestFit="1" customWidth="1"/>
    <col min="6147" max="6147" width="7.88671875" style="668" bestFit="1" customWidth="1"/>
    <col min="6148" max="6148" width="5.33203125" style="668" bestFit="1" customWidth="1"/>
    <col min="6149" max="6149" width="4.88671875" style="668" bestFit="1" customWidth="1"/>
    <col min="6150" max="6164" width="6.88671875" style="668" bestFit="1" customWidth="1"/>
    <col min="6165" max="6165" width="8.6640625" style="668" bestFit="1" customWidth="1"/>
    <col min="6166" max="6400" width="8.88671875" style="668"/>
    <col min="6401" max="6401" width="22.6640625" style="668" bestFit="1" customWidth="1"/>
    <col min="6402" max="6402" width="5.109375" style="668" bestFit="1" customWidth="1"/>
    <col min="6403" max="6403" width="7.88671875" style="668" bestFit="1" customWidth="1"/>
    <col min="6404" max="6404" width="5.33203125" style="668" bestFit="1" customWidth="1"/>
    <col min="6405" max="6405" width="4.88671875" style="668" bestFit="1" customWidth="1"/>
    <col min="6406" max="6420" width="6.88671875" style="668" bestFit="1" customWidth="1"/>
    <col min="6421" max="6421" width="8.6640625" style="668" bestFit="1" customWidth="1"/>
    <col min="6422" max="6656" width="8.88671875" style="668"/>
    <col min="6657" max="6657" width="22.6640625" style="668" bestFit="1" customWidth="1"/>
    <col min="6658" max="6658" width="5.109375" style="668" bestFit="1" customWidth="1"/>
    <col min="6659" max="6659" width="7.88671875" style="668" bestFit="1" customWidth="1"/>
    <col min="6660" max="6660" width="5.33203125" style="668" bestFit="1" customWidth="1"/>
    <col min="6661" max="6661" width="4.88671875" style="668" bestFit="1" customWidth="1"/>
    <col min="6662" max="6676" width="6.88671875" style="668" bestFit="1" customWidth="1"/>
    <col min="6677" max="6677" width="8.6640625" style="668" bestFit="1" customWidth="1"/>
    <col min="6678" max="6912" width="8.88671875" style="668"/>
    <col min="6913" max="6913" width="22.6640625" style="668" bestFit="1" customWidth="1"/>
    <col min="6914" max="6914" width="5.109375" style="668" bestFit="1" customWidth="1"/>
    <col min="6915" max="6915" width="7.88671875" style="668" bestFit="1" customWidth="1"/>
    <col min="6916" max="6916" width="5.33203125" style="668" bestFit="1" customWidth="1"/>
    <col min="6917" max="6917" width="4.88671875" style="668" bestFit="1" customWidth="1"/>
    <col min="6918" max="6932" width="6.88671875" style="668" bestFit="1" customWidth="1"/>
    <col min="6933" max="6933" width="8.6640625" style="668" bestFit="1" customWidth="1"/>
    <col min="6934" max="7168" width="8.88671875" style="668"/>
    <col min="7169" max="7169" width="22.6640625" style="668" bestFit="1" customWidth="1"/>
    <col min="7170" max="7170" width="5.109375" style="668" bestFit="1" customWidth="1"/>
    <col min="7171" max="7171" width="7.88671875" style="668" bestFit="1" customWidth="1"/>
    <col min="7172" max="7172" width="5.33203125" style="668" bestFit="1" customWidth="1"/>
    <col min="7173" max="7173" width="4.88671875" style="668" bestFit="1" customWidth="1"/>
    <col min="7174" max="7188" width="6.88671875" style="668" bestFit="1" customWidth="1"/>
    <col min="7189" max="7189" width="8.6640625" style="668" bestFit="1" customWidth="1"/>
    <col min="7190" max="7424" width="8.88671875" style="668"/>
    <col min="7425" max="7425" width="22.6640625" style="668" bestFit="1" customWidth="1"/>
    <col min="7426" max="7426" width="5.109375" style="668" bestFit="1" customWidth="1"/>
    <col min="7427" max="7427" width="7.88671875" style="668" bestFit="1" customWidth="1"/>
    <col min="7428" max="7428" width="5.33203125" style="668" bestFit="1" customWidth="1"/>
    <col min="7429" max="7429" width="4.88671875" style="668" bestFit="1" customWidth="1"/>
    <col min="7430" max="7444" width="6.88671875" style="668" bestFit="1" customWidth="1"/>
    <col min="7445" max="7445" width="8.6640625" style="668" bestFit="1" customWidth="1"/>
    <col min="7446" max="7680" width="8.88671875" style="668"/>
    <col min="7681" max="7681" width="22.6640625" style="668" bestFit="1" customWidth="1"/>
    <col min="7682" max="7682" width="5.109375" style="668" bestFit="1" customWidth="1"/>
    <col min="7683" max="7683" width="7.88671875" style="668" bestFit="1" customWidth="1"/>
    <col min="7684" max="7684" width="5.33203125" style="668" bestFit="1" customWidth="1"/>
    <col min="7685" max="7685" width="4.88671875" style="668" bestFit="1" customWidth="1"/>
    <col min="7686" max="7700" width="6.88671875" style="668" bestFit="1" customWidth="1"/>
    <col min="7701" max="7701" width="8.6640625" style="668" bestFit="1" customWidth="1"/>
    <col min="7702" max="7936" width="8.88671875" style="668"/>
    <col min="7937" max="7937" width="22.6640625" style="668" bestFit="1" customWidth="1"/>
    <col min="7938" max="7938" width="5.109375" style="668" bestFit="1" customWidth="1"/>
    <col min="7939" max="7939" width="7.88671875" style="668" bestFit="1" customWidth="1"/>
    <col min="7940" max="7940" width="5.33203125" style="668" bestFit="1" customWidth="1"/>
    <col min="7941" max="7941" width="4.88671875" style="668" bestFit="1" customWidth="1"/>
    <col min="7942" max="7956" width="6.88671875" style="668" bestFit="1" customWidth="1"/>
    <col min="7957" max="7957" width="8.6640625" style="668" bestFit="1" customWidth="1"/>
    <col min="7958" max="8192" width="8.88671875" style="668"/>
    <col min="8193" max="8193" width="22.6640625" style="668" bestFit="1" customWidth="1"/>
    <col min="8194" max="8194" width="5.109375" style="668" bestFit="1" customWidth="1"/>
    <col min="8195" max="8195" width="7.88671875" style="668" bestFit="1" customWidth="1"/>
    <col min="8196" max="8196" width="5.33203125" style="668" bestFit="1" customWidth="1"/>
    <col min="8197" max="8197" width="4.88671875" style="668" bestFit="1" customWidth="1"/>
    <col min="8198" max="8212" width="6.88671875" style="668" bestFit="1" customWidth="1"/>
    <col min="8213" max="8213" width="8.6640625" style="668" bestFit="1" customWidth="1"/>
    <col min="8214" max="8448" width="8.88671875" style="668"/>
    <col min="8449" max="8449" width="22.6640625" style="668" bestFit="1" customWidth="1"/>
    <col min="8450" max="8450" width="5.109375" style="668" bestFit="1" customWidth="1"/>
    <col min="8451" max="8451" width="7.88671875" style="668" bestFit="1" customWidth="1"/>
    <col min="8452" max="8452" width="5.33203125" style="668" bestFit="1" customWidth="1"/>
    <col min="8453" max="8453" width="4.88671875" style="668" bestFit="1" customWidth="1"/>
    <col min="8454" max="8468" width="6.88671875" style="668" bestFit="1" customWidth="1"/>
    <col min="8469" max="8469" width="8.6640625" style="668" bestFit="1" customWidth="1"/>
    <col min="8470" max="8704" width="8.88671875" style="668"/>
    <col min="8705" max="8705" width="22.6640625" style="668" bestFit="1" customWidth="1"/>
    <col min="8706" max="8706" width="5.109375" style="668" bestFit="1" customWidth="1"/>
    <col min="8707" max="8707" width="7.88671875" style="668" bestFit="1" customWidth="1"/>
    <col min="8708" max="8708" width="5.33203125" style="668" bestFit="1" customWidth="1"/>
    <col min="8709" max="8709" width="4.88671875" style="668" bestFit="1" customWidth="1"/>
    <col min="8710" max="8724" width="6.88671875" style="668" bestFit="1" customWidth="1"/>
    <col min="8725" max="8725" width="8.6640625" style="668" bestFit="1" customWidth="1"/>
    <col min="8726" max="8960" width="8.88671875" style="668"/>
    <col min="8961" max="8961" width="22.6640625" style="668" bestFit="1" customWidth="1"/>
    <col min="8962" max="8962" width="5.109375" style="668" bestFit="1" customWidth="1"/>
    <col min="8963" max="8963" width="7.88671875" style="668" bestFit="1" customWidth="1"/>
    <col min="8964" max="8964" width="5.33203125" style="668" bestFit="1" customWidth="1"/>
    <col min="8965" max="8965" width="4.88671875" style="668" bestFit="1" customWidth="1"/>
    <col min="8966" max="8980" width="6.88671875" style="668" bestFit="1" customWidth="1"/>
    <col min="8981" max="8981" width="8.6640625" style="668" bestFit="1" customWidth="1"/>
    <col min="8982" max="9216" width="8.88671875" style="668"/>
    <col min="9217" max="9217" width="22.6640625" style="668" bestFit="1" customWidth="1"/>
    <col min="9218" max="9218" width="5.109375" style="668" bestFit="1" customWidth="1"/>
    <col min="9219" max="9219" width="7.88671875" style="668" bestFit="1" customWidth="1"/>
    <col min="9220" max="9220" width="5.33203125" style="668" bestFit="1" customWidth="1"/>
    <col min="9221" max="9221" width="4.88671875" style="668" bestFit="1" customWidth="1"/>
    <col min="9222" max="9236" width="6.88671875" style="668" bestFit="1" customWidth="1"/>
    <col min="9237" max="9237" width="8.6640625" style="668" bestFit="1" customWidth="1"/>
    <col min="9238" max="9472" width="8.88671875" style="668"/>
    <col min="9473" max="9473" width="22.6640625" style="668" bestFit="1" customWidth="1"/>
    <col min="9474" max="9474" width="5.109375" style="668" bestFit="1" customWidth="1"/>
    <col min="9475" max="9475" width="7.88671875" style="668" bestFit="1" customWidth="1"/>
    <col min="9476" max="9476" width="5.33203125" style="668" bestFit="1" customWidth="1"/>
    <col min="9477" max="9477" width="4.88671875" style="668" bestFit="1" customWidth="1"/>
    <col min="9478" max="9492" width="6.88671875" style="668" bestFit="1" customWidth="1"/>
    <col min="9493" max="9493" width="8.6640625" style="668" bestFit="1" customWidth="1"/>
    <col min="9494" max="9728" width="8.88671875" style="668"/>
    <col min="9729" max="9729" width="22.6640625" style="668" bestFit="1" customWidth="1"/>
    <col min="9730" max="9730" width="5.109375" style="668" bestFit="1" customWidth="1"/>
    <col min="9731" max="9731" width="7.88671875" style="668" bestFit="1" customWidth="1"/>
    <col min="9732" max="9732" width="5.33203125" style="668" bestFit="1" customWidth="1"/>
    <col min="9733" max="9733" width="4.88671875" style="668" bestFit="1" customWidth="1"/>
    <col min="9734" max="9748" width="6.88671875" style="668" bestFit="1" customWidth="1"/>
    <col min="9749" max="9749" width="8.6640625" style="668" bestFit="1" customWidth="1"/>
    <col min="9750" max="9984" width="8.88671875" style="668"/>
    <col min="9985" max="9985" width="22.6640625" style="668" bestFit="1" customWidth="1"/>
    <col min="9986" max="9986" width="5.109375" style="668" bestFit="1" customWidth="1"/>
    <col min="9987" max="9987" width="7.88671875" style="668" bestFit="1" customWidth="1"/>
    <col min="9988" max="9988" width="5.33203125" style="668" bestFit="1" customWidth="1"/>
    <col min="9989" max="9989" width="4.88671875" style="668" bestFit="1" customWidth="1"/>
    <col min="9990" max="10004" width="6.88671875" style="668" bestFit="1" customWidth="1"/>
    <col min="10005" max="10005" width="8.6640625" style="668" bestFit="1" customWidth="1"/>
    <col min="10006" max="10240" width="8.88671875" style="668"/>
    <col min="10241" max="10241" width="22.6640625" style="668" bestFit="1" customWidth="1"/>
    <col min="10242" max="10242" width="5.109375" style="668" bestFit="1" customWidth="1"/>
    <col min="10243" max="10243" width="7.88671875" style="668" bestFit="1" customWidth="1"/>
    <col min="10244" max="10244" width="5.33203125" style="668" bestFit="1" customWidth="1"/>
    <col min="10245" max="10245" width="4.88671875" style="668" bestFit="1" customWidth="1"/>
    <col min="10246" max="10260" width="6.88671875" style="668" bestFit="1" customWidth="1"/>
    <col min="10261" max="10261" width="8.6640625" style="668" bestFit="1" customWidth="1"/>
    <col min="10262" max="10496" width="8.88671875" style="668"/>
    <col min="10497" max="10497" width="22.6640625" style="668" bestFit="1" customWidth="1"/>
    <col min="10498" max="10498" width="5.109375" style="668" bestFit="1" customWidth="1"/>
    <col min="10499" max="10499" width="7.88671875" style="668" bestFit="1" customWidth="1"/>
    <col min="10500" max="10500" width="5.33203125" style="668" bestFit="1" customWidth="1"/>
    <col min="10501" max="10501" width="4.88671875" style="668" bestFit="1" customWidth="1"/>
    <col min="10502" max="10516" width="6.88671875" style="668" bestFit="1" customWidth="1"/>
    <col min="10517" max="10517" width="8.6640625" style="668" bestFit="1" customWidth="1"/>
    <col min="10518" max="10752" width="8.88671875" style="668"/>
    <col min="10753" max="10753" width="22.6640625" style="668" bestFit="1" customWidth="1"/>
    <col min="10754" max="10754" width="5.109375" style="668" bestFit="1" customWidth="1"/>
    <col min="10755" max="10755" width="7.88671875" style="668" bestFit="1" customWidth="1"/>
    <col min="10756" max="10756" width="5.33203125" style="668" bestFit="1" customWidth="1"/>
    <col min="10757" max="10757" width="4.88671875" style="668" bestFit="1" customWidth="1"/>
    <col min="10758" max="10772" width="6.88671875" style="668" bestFit="1" customWidth="1"/>
    <col min="10773" max="10773" width="8.6640625" style="668" bestFit="1" customWidth="1"/>
    <col min="10774" max="11008" width="8.88671875" style="668"/>
    <col min="11009" max="11009" width="22.6640625" style="668" bestFit="1" customWidth="1"/>
    <col min="11010" max="11010" width="5.109375" style="668" bestFit="1" customWidth="1"/>
    <col min="11011" max="11011" width="7.88671875" style="668" bestFit="1" customWidth="1"/>
    <col min="11012" max="11012" width="5.33203125" style="668" bestFit="1" customWidth="1"/>
    <col min="11013" max="11013" width="4.88671875" style="668" bestFit="1" customWidth="1"/>
    <col min="11014" max="11028" width="6.88671875" style="668" bestFit="1" customWidth="1"/>
    <col min="11029" max="11029" width="8.6640625" style="668" bestFit="1" customWidth="1"/>
    <col min="11030" max="11264" width="8.88671875" style="668"/>
    <col min="11265" max="11265" width="22.6640625" style="668" bestFit="1" customWidth="1"/>
    <col min="11266" max="11266" width="5.109375" style="668" bestFit="1" customWidth="1"/>
    <col min="11267" max="11267" width="7.88671875" style="668" bestFit="1" customWidth="1"/>
    <col min="11268" max="11268" width="5.33203125" style="668" bestFit="1" customWidth="1"/>
    <col min="11269" max="11269" width="4.88671875" style="668" bestFit="1" customWidth="1"/>
    <col min="11270" max="11284" width="6.88671875" style="668" bestFit="1" customWidth="1"/>
    <col min="11285" max="11285" width="8.6640625" style="668" bestFit="1" customWidth="1"/>
    <col min="11286" max="11520" width="8.88671875" style="668"/>
    <col min="11521" max="11521" width="22.6640625" style="668" bestFit="1" customWidth="1"/>
    <col min="11522" max="11522" width="5.109375" style="668" bestFit="1" customWidth="1"/>
    <col min="11523" max="11523" width="7.88671875" style="668" bestFit="1" customWidth="1"/>
    <col min="11524" max="11524" width="5.33203125" style="668" bestFit="1" customWidth="1"/>
    <col min="11525" max="11525" width="4.88671875" style="668" bestFit="1" customWidth="1"/>
    <col min="11526" max="11540" width="6.88671875" style="668" bestFit="1" customWidth="1"/>
    <col min="11541" max="11541" width="8.6640625" style="668" bestFit="1" customWidth="1"/>
    <col min="11542" max="11776" width="8.88671875" style="668"/>
    <col min="11777" max="11777" width="22.6640625" style="668" bestFit="1" customWidth="1"/>
    <col min="11778" max="11778" width="5.109375" style="668" bestFit="1" customWidth="1"/>
    <col min="11779" max="11779" width="7.88671875" style="668" bestFit="1" customWidth="1"/>
    <col min="11780" max="11780" width="5.33203125" style="668" bestFit="1" customWidth="1"/>
    <col min="11781" max="11781" width="4.88671875" style="668" bestFit="1" customWidth="1"/>
    <col min="11782" max="11796" width="6.88671875" style="668" bestFit="1" customWidth="1"/>
    <col min="11797" max="11797" width="8.6640625" style="668" bestFit="1" customWidth="1"/>
    <col min="11798" max="12032" width="8.88671875" style="668"/>
    <col min="12033" max="12033" width="22.6640625" style="668" bestFit="1" customWidth="1"/>
    <col min="12034" max="12034" width="5.109375" style="668" bestFit="1" customWidth="1"/>
    <col min="12035" max="12035" width="7.88671875" style="668" bestFit="1" customWidth="1"/>
    <col min="12036" max="12036" width="5.33203125" style="668" bestFit="1" customWidth="1"/>
    <col min="12037" max="12037" width="4.88671875" style="668" bestFit="1" customWidth="1"/>
    <col min="12038" max="12052" width="6.88671875" style="668" bestFit="1" customWidth="1"/>
    <col min="12053" max="12053" width="8.6640625" style="668" bestFit="1" customWidth="1"/>
    <col min="12054" max="12288" width="8.88671875" style="668"/>
    <col min="12289" max="12289" width="22.6640625" style="668" bestFit="1" customWidth="1"/>
    <col min="12290" max="12290" width="5.109375" style="668" bestFit="1" customWidth="1"/>
    <col min="12291" max="12291" width="7.88671875" style="668" bestFit="1" customWidth="1"/>
    <col min="12292" max="12292" width="5.33203125" style="668" bestFit="1" customWidth="1"/>
    <col min="12293" max="12293" width="4.88671875" style="668" bestFit="1" customWidth="1"/>
    <col min="12294" max="12308" width="6.88671875" style="668" bestFit="1" customWidth="1"/>
    <col min="12309" max="12309" width="8.6640625" style="668" bestFit="1" customWidth="1"/>
    <col min="12310" max="12544" width="8.88671875" style="668"/>
    <col min="12545" max="12545" width="22.6640625" style="668" bestFit="1" customWidth="1"/>
    <col min="12546" max="12546" width="5.109375" style="668" bestFit="1" customWidth="1"/>
    <col min="12547" max="12547" width="7.88671875" style="668" bestFit="1" customWidth="1"/>
    <col min="12548" max="12548" width="5.33203125" style="668" bestFit="1" customWidth="1"/>
    <col min="12549" max="12549" width="4.88671875" style="668" bestFit="1" customWidth="1"/>
    <col min="12550" max="12564" width="6.88671875" style="668" bestFit="1" customWidth="1"/>
    <col min="12565" max="12565" width="8.6640625" style="668" bestFit="1" customWidth="1"/>
    <col min="12566" max="12800" width="8.88671875" style="668"/>
    <col min="12801" max="12801" width="22.6640625" style="668" bestFit="1" customWidth="1"/>
    <col min="12802" max="12802" width="5.109375" style="668" bestFit="1" customWidth="1"/>
    <col min="12803" max="12803" width="7.88671875" style="668" bestFit="1" customWidth="1"/>
    <col min="12804" max="12804" width="5.33203125" style="668" bestFit="1" customWidth="1"/>
    <col min="12805" max="12805" width="4.88671875" style="668" bestFit="1" customWidth="1"/>
    <col min="12806" max="12820" width="6.88671875" style="668" bestFit="1" customWidth="1"/>
    <col min="12821" max="12821" width="8.6640625" style="668" bestFit="1" customWidth="1"/>
    <col min="12822" max="13056" width="8.88671875" style="668"/>
    <col min="13057" max="13057" width="22.6640625" style="668" bestFit="1" customWidth="1"/>
    <col min="13058" max="13058" width="5.109375" style="668" bestFit="1" customWidth="1"/>
    <col min="13059" max="13059" width="7.88671875" style="668" bestFit="1" customWidth="1"/>
    <col min="13060" max="13060" width="5.33203125" style="668" bestFit="1" customWidth="1"/>
    <col min="13061" max="13061" width="4.88671875" style="668" bestFit="1" customWidth="1"/>
    <col min="13062" max="13076" width="6.88671875" style="668" bestFit="1" customWidth="1"/>
    <col min="13077" max="13077" width="8.6640625" style="668" bestFit="1" customWidth="1"/>
    <col min="13078" max="13312" width="8.88671875" style="668"/>
    <col min="13313" max="13313" width="22.6640625" style="668" bestFit="1" customWidth="1"/>
    <col min="13314" max="13314" width="5.109375" style="668" bestFit="1" customWidth="1"/>
    <col min="13315" max="13315" width="7.88671875" style="668" bestFit="1" customWidth="1"/>
    <col min="13316" max="13316" width="5.33203125" style="668" bestFit="1" customWidth="1"/>
    <col min="13317" max="13317" width="4.88671875" style="668" bestFit="1" customWidth="1"/>
    <col min="13318" max="13332" width="6.88671875" style="668" bestFit="1" customWidth="1"/>
    <col min="13333" max="13333" width="8.6640625" style="668" bestFit="1" customWidth="1"/>
    <col min="13334" max="13568" width="8.88671875" style="668"/>
    <col min="13569" max="13569" width="22.6640625" style="668" bestFit="1" customWidth="1"/>
    <col min="13570" max="13570" width="5.109375" style="668" bestFit="1" customWidth="1"/>
    <col min="13571" max="13571" width="7.88671875" style="668" bestFit="1" customWidth="1"/>
    <col min="13572" max="13572" width="5.33203125" style="668" bestFit="1" customWidth="1"/>
    <col min="13573" max="13573" width="4.88671875" style="668" bestFit="1" customWidth="1"/>
    <col min="13574" max="13588" width="6.88671875" style="668" bestFit="1" customWidth="1"/>
    <col min="13589" max="13589" width="8.6640625" style="668" bestFit="1" customWidth="1"/>
    <col min="13590" max="13824" width="8.88671875" style="668"/>
    <col min="13825" max="13825" width="22.6640625" style="668" bestFit="1" customWidth="1"/>
    <col min="13826" max="13826" width="5.109375" style="668" bestFit="1" customWidth="1"/>
    <col min="13827" max="13827" width="7.88671875" style="668" bestFit="1" customWidth="1"/>
    <col min="13828" max="13828" width="5.33203125" style="668" bestFit="1" customWidth="1"/>
    <col min="13829" max="13829" width="4.88671875" style="668" bestFit="1" customWidth="1"/>
    <col min="13830" max="13844" width="6.88671875" style="668" bestFit="1" customWidth="1"/>
    <col min="13845" max="13845" width="8.6640625" style="668" bestFit="1" customWidth="1"/>
    <col min="13846" max="14080" width="8.88671875" style="668"/>
    <col min="14081" max="14081" width="22.6640625" style="668" bestFit="1" customWidth="1"/>
    <col min="14082" max="14082" width="5.109375" style="668" bestFit="1" customWidth="1"/>
    <col min="14083" max="14083" width="7.88671875" style="668" bestFit="1" customWidth="1"/>
    <col min="14084" max="14084" width="5.33203125" style="668" bestFit="1" customWidth="1"/>
    <col min="14085" max="14085" width="4.88671875" style="668" bestFit="1" customWidth="1"/>
    <col min="14086" max="14100" width="6.88671875" style="668" bestFit="1" customWidth="1"/>
    <col min="14101" max="14101" width="8.6640625" style="668" bestFit="1" customWidth="1"/>
    <col min="14102" max="14336" width="8.88671875" style="668"/>
    <col min="14337" max="14337" width="22.6640625" style="668" bestFit="1" customWidth="1"/>
    <col min="14338" max="14338" width="5.109375" style="668" bestFit="1" customWidth="1"/>
    <col min="14339" max="14339" width="7.88671875" style="668" bestFit="1" customWidth="1"/>
    <col min="14340" max="14340" width="5.33203125" style="668" bestFit="1" customWidth="1"/>
    <col min="14341" max="14341" width="4.88671875" style="668" bestFit="1" customWidth="1"/>
    <col min="14342" max="14356" width="6.88671875" style="668" bestFit="1" customWidth="1"/>
    <col min="14357" max="14357" width="8.6640625" style="668" bestFit="1" customWidth="1"/>
    <col min="14358" max="14592" width="8.88671875" style="668"/>
    <col min="14593" max="14593" width="22.6640625" style="668" bestFit="1" customWidth="1"/>
    <col min="14594" max="14594" width="5.109375" style="668" bestFit="1" customWidth="1"/>
    <col min="14595" max="14595" width="7.88671875" style="668" bestFit="1" customWidth="1"/>
    <col min="14596" max="14596" width="5.33203125" style="668" bestFit="1" customWidth="1"/>
    <col min="14597" max="14597" width="4.88671875" style="668" bestFit="1" customWidth="1"/>
    <col min="14598" max="14612" width="6.88671875" style="668" bestFit="1" customWidth="1"/>
    <col min="14613" max="14613" width="8.6640625" style="668" bestFit="1" customWidth="1"/>
    <col min="14614" max="14848" width="8.88671875" style="668"/>
    <col min="14849" max="14849" width="22.6640625" style="668" bestFit="1" customWidth="1"/>
    <col min="14850" max="14850" width="5.109375" style="668" bestFit="1" customWidth="1"/>
    <col min="14851" max="14851" width="7.88671875" style="668" bestFit="1" customWidth="1"/>
    <col min="14852" max="14852" width="5.33203125" style="668" bestFit="1" customWidth="1"/>
    <col min="14853" max="14853" width="4.88671875" style="668" bestFit="1" customWidth="1"/>
    <col min="14854" max="14868" width="6.88671875" style="668" bestFit="1" customWidth="1"/>
    <col min="14869" max="14869" width="8.6640625" style="668" bestFit="1" customWidth="1"/>
    <col min="14870" max="15104" width="8.88671875" style="668"/>
    <col min="15105" max="15105" width="22.6640625" style="668" bestFit="1" customWidth="1"/>
    <col min="15106" max="15106" width="5.109375" style="668" bestFit="1" customWidth="1"/>
    <col min="15107" max="15107" width="7.88671875" style="668" bestFit="1" customWidth="1"/>
    <col min="15108" max="15108" width="5.33203125" style="668" bestFit="1" customWidth="1"/>
    <col min="15109" max="15109" width="4.88671875" style="668" bestFit="1" customWidth="1"/>
    <col min="15110" max="15124" width="6.88671875" style="668" bestFit="1" customWidth="1"/>
    <col min="15125" max="15125" width="8.6640625" style="668" bestFit="1" customWidth="1"/>
    <col min="15126" max="15360" width="8.88671875" style="668"/>
    <col min="15361" max="15361" width="22.6640625" style="668" bestFit="1" customWidth="1"/>
    <col min="15362" max="15362" width="5.109375" style="668" bestFit="1" customWidth="1"/>
    <col min="15363" max="15363" width="7.88671875" style="668" bestFit="1" customWidth="1"/>
    <col min="15364" max="15364" width="5.33203125" style="668" bestFit="1" customWidth="1"/>
    <col min="15365" max="15365" width="4.88671875" style="668" bestFit="1" customWidth="1"/>
    <col min="15366" max="15380" width="6.88671875" style="668" bestFit="1" customWidth="1"/>
    <col min="15381" max="15381" width="8.6640625" style="668" bestFit="1" customWidth="1"/>
    <col min="15382" max="15616" width="8.88671875" style="668"/>
    <col min="15617" max="15617" width="22.6640625" style="668" bestFit="1" customWidth="1"/>
    <col min="15618" max="15618" width="5.109375" style="668" bestFit="1" customWidth="1"/>
    <col min="15619" max="15619" width="7.88671875" style="668" bestFit="1" customWidth="1"/>
    <col min="15620" max="15620" width="5.33203125" style="668" bestFit="1" customWidth="1"/>
    <col min="15621" max="15621" width="4.88671875" style="668" bestFit="1" customWidth="1"/>
    <col min="15622" max="15636" width="6.88671875" style="668" bestFit="1" customWidth="1"/>
    <col min="15637" max="15637" width="8.6640625" style="668" bestFit="1" customWidth="1"/>
    <col min="15638" max="15872" width="8.88671875" style="668"/>
    <col min="15873" max="15873" width="22.6640625" style="668" bestFit="1" customWidth="1"/>
    <col min="15874" max="15874" width="5.109375" style="668" bestFit="1" customWidth="1"/>
    <col min="15875" max="15875" width="7.88671875" style="668" bestFit="1" customWidth="1"/>
    <col min="15876" max="15876" width="5.33203125" style="668" bestFit="1" customWidth="1"/>
    <col min="15877" max="15877" width="4.88671875" style="668" bestFit="1" customWidth="1"/>
    <col min="15878" max="15892" width="6.88671875" style="668" bestFit="1" customWidth="1"/>
    <col min="15893" max="15893" width="8.6640625" style="668" bestFit="1" customWidth="1"/>
    <col min="15894" max="16128" width="8.88671875" style="668"/>
    <col min="16129" max="16129" width="22.6640625" style="668" bestFit="1" customWidth="1"/>
    <col min="16130" max="16130" width="5.109375" style="668" bestFit="1" customWidth="1"/>
    <col min="16131" max="16131" width="7.88671875" style="668" bestFit="1" customWidth="1"/>
    <col min="16132" max="16132" width="5.33203125" style="668" bestFit="1" customWidth="1"/>
    <col min="16133" max="16133" width="4.88671875" style="668" bestFit="1" customWidth="1"/>
    <col min="16134" max="16148" width="6.88671875" style="668" bestFit="1" customWidth="1"/>
    <col min="16149" max="16149" width="8.6640625" style="668" bestFit="1" customWidth="1"/>
    <col min="16150" max="16384" width="8.88671875" style="668"/>
  </cols>
  <sheetData>
    <row r="1" spans="1:21" s="1438" customFormat="1">
      <c r="A1" s="1436" t="s">
        <v>5197</v>
      </c>
    </row>
    <row r="2" spans="1:21" ht="17.399999999999999">
      <c r="A2" s="451" t="s">
        <v>2026</v>
      </c>
      <c r="B2" s="1691" t="s">
        <v>4636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</row>
    <row r="3" spans="1:21" ht="18" thickBot="1">
      <c r="B3" s="1010" t="s">
        <v>4637</v>
      </c>
    </row>
    <row r="4" spans="1:21">
      <c r="A4" s="937"/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</row>
    <row r="5" spans="1:21" ht="13.8" thickBot="1">
      <c r="A5" s="872" t="s">
        <v>2025</v>
      </c>
      <c r="B5" s="1678" t="s">
        <v>31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</row>
    <row r="6" spans="1:21">
      <c r="A6" s="872" t="s">
        <v>2024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</row>
    <row r="7" spans="1:21" ht="13.8" thickBot="1">
      <c r="A7" s="872" t="s">
        <v>2045</v>
      </c>
      <c r="B7" s="969"/>
      <c r="C7" s="1678" t="s">
        <v>2023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</row>
    <row r="8" spans="1:21">
      <c r="A8" s="872" t="s">
        <v>4165</v>
      </c>
      <c r="B8" s="969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</row>
    <row r="9" spans="1:21" ht="28.2" customHeight="1" thickBot="1">
      <c r="A9" s="873"/>
      <c r="B9" s="676" t="s">
        <v>3</v>
      </c>
      <c r="C9" s="676" t="s">
        <v>1268</v>
      </c>
      <c r="D9" s="676" t="s">
        <v>2022</v>
      </c>
      <c r="E9" s="676" t="s">
        <v>2002</v>
      </c>
      <c r="F9" s="676" t="s">
        <v>1996</v>
      </c>
      <c r="G9" s="676" t="s">
        <v>1476</v>
      </c>
      <c r="H9" s="676" t="s">
        <v>1475</v>
      </c>
      <c r="I9" s="676" t="s">
        <v>1474</v>
      </c>
      <c r="J9" s="676" t="s">
        <v>1473</v>
      </c>
      <c r="K9" s="676" t="s">
        <v>1472</v>
      </c>
      <c r="L9" s="676" t="s">
        <v>1471</v>
      </c>
      <c r="M9" s="676" t="s">
        <v>1470</v>
      </c>
      <c r="N9" s="676" t="s">
        <v>1661</v>
      </c>
      <c r="O9" s="676" t="s">
        <v>1660</v>
      </c>
      <c r="P9" s="676" t="s">
        <v>1659</v>
      </c>
      <c r="Q9" s="676" t="s">
        <v>1658</v>
      </c>
      <c r="R9" s="676" t="s">
        <v>1657</v>
      </c>
      <c r="S9" s="676" t="s">
        <v>2021</v>
      </c>
      <c r="T9" s="676" t="s">
        <v>2020</v>
      </c>
      <c r="U9" s="676" t="s">
        <v>2019</v>
      </c>
    </row>
    <row r="10" spans="1:21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</row>
    <row r="11" spans="1:21">
      <c r="A11" s="421" t="s">
        <v>4153</v>
      </c>
      <c r="B11" s="739">
        <v>18</v>
      </c>
      <c r="C11" s="739">
        <v>18</v>
      </c>
      <c r="D11" s="739">
        <v>0</v>
      </c>
      <c r="E11" s="739">
        <v>0</v>
      </c>
      <c r="F11" s="739">
        <v>0</v>
      </c>
      <c r="G11" s="739">
        <v>0</v>
      </c>
      <c r="H11" s="739">
        <v>0</v>
      </c>
      <c r="I11" s="739">
        <v>0</v>
      </c>
      <c r="J11" s="739">
        <v>0</v>
      </c>
      <c r="K11" s="739">
        <v>0</v>
      </c>
      <c r="L11" s="739">
        <v>0</v>
      </c>
      <c r="M11" s="739">
        <v>0</v>
      </c>
      <c r="N11" s="739">
        <v>0</v>
      </c>
      <c r="O11" s="739">
        <v>0</v>
      </c>
      <c r="P11" s="739">
        <v>0</v>
      </c>
      <c r="Q11" s="739">
        <v>0</v>
      </c>
      <c r="R11" s="739">
        <v>0</v>
      </c>
      <c r="S11" s="739">
        <v>0</v>
      </c>
      <c r="T11" s="739">
        <v>0</v>
      </c>
      <c r="U11" s="739">
        <v>0</v>
      </c>
    </row>
    <row r="12" spans="1:21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</row>
    <row r="13" spans="1:21">
      <c r="A13" s="421" t="s">
        <v>1267</v>
      </c>
      <c r="B13" s="739">
        <v>0</v>
      </c>
      <c r="C13" s="739">
        <v>0</v>
      </c>
      <c r="D13" s="739">
        <v>0</v>
      </c>
      <c r="E13" s="739">
        <v>0</v>
      </c>
      <c r="F13" s="739">
        <v>0</v>
      </c>
      <c r="G13" s="739">
        <v>0</v>
      </c>
      <c r="H13" s="739">
        <v>0</v>
      </c>
      <c r="I13" s="739">
        <v>0</v>
      </c>
      <c r="J13" s="739">
        <v>0</v>
      </c>
      <c r="K13" s="739">
        <v>0</v>
      </c>
      <c r="L13" s="739">
        <v>0</v>
      </c>
      <c r="M13" s="739">
        <v>0</v>
      </c>
      <c r="N13" s="739">
        <v>0</v>
      </c>
      <c r="O13" s="739">
        <v>0</v>
      </c>
      <c r="P13" s="739">
        <v>0</v>
      </c>
      <c r="Q13" s="739">
        <v>0</v>
      </c>
      <c r="R13" s="739">
        <v>0</v>
      </c>
      <c r="S13" s="739">
        <v>0</v>
      </c>
      <c r="T13" s="739">
        <v>0</v>
      </c>
      <c r="U13" s="739">
        <v>0</v>
      </c>
    </row>
    <row r="14" spans="1:21">
      <c r="A14" s="423" t="s">
        <v>1380</v>
      </c>
      <c r="B14" s="740">
        <v>0</v>
      </c>
      <c r="C14" s="740">
        <v>0</v>
      </c>
      <c r="D14" s="740">
        <v>0</v>
      </c>
      <c r="E14" s="740">
        <v>0</v>
      </c>
      <c r="F14" s="740">
        <v>0</v>
      </c>
      <c r="G14" s="740">
        <v>0</v>
      </c>
      <c r="H14" s="740">
        <v>0</v>
      </c>
      <c r="I14" s="740">
        <v>0</v>
      </c>
      <c r="J14" s="740">
        <v>0</v>
      </c>
      <c r="K14" s="740">
        <v>0</v>
      </c>
      <c r="L14" s="740">
        <v>0</v>
      </c>
      <c r="M14" s="740">
        <v>0</v>
      </c>
      <c r="N14" s="740">
        <v>0</v>
      </c>
      <c r="O14" s="740">
        <v>0</v>
      </c>
      <c r="P14" s="740">
        <v>0</v>
      </c>
      <c r="Q14" s="740">
        <v>0</v>
      </c>
      <c r="R14" s="740">
        <v>0</v>
      </c>
      <c r="S14" s="740">
        <v>0</v>
      </c>
      <c r="T14" s="740">
        <v>0</v>
      </c>
      <c r="U14" s="740">
        <v>0</v>
      </c>
    </row>
    <row r="15" spans="1:21">
      <c r="A15" s="423" t="s">
        <v>1379</v>
      </c>
      <c r="B15" s="740">
        <v>0</v>
      </c>
      <c r="C15" s="740">
        <v>0</v>
      </c>
      <c r="D15" s="740">
        <v>0</v>
      </c>
      <c r="E15" s="740">
        <v>0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0</v>
      </c>
      <c r="O15" s="740">
        <v>0</v>
      </c>
      <c r="P15" s="740">
        <v>0</v>
      </c>
      <c r="Q15" s="740">
        <v>0</v>
      </c>
      <c r="R15" s="740">
        <v>0</v>
      </c>
      <c r="S15" s="740">
        <v>0</v>
      </c>
      <c r="T15" s="740">
        <v>0</v>
      </c>
      <c r="U15" s="740">
        <v>0</v>
      </c>
    </row>
    <row r="16" spans="1:21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</row>
    <row r="17" spans="1:21">
      <c r="A17" s="421" t="s">
        <v>1260</v>
      </c>
      <c r="B17" s="739">
        <v>1</v>
      </c>
      <c r="C17" s="739">
        <v>1</v>
      </c>
      <c r="D17" s="739">
        <v>0</v>
      </c>
      <c r="E17" s="739">
        <v>0</v>
      </c>
      <c r="F17" s="739">
        <v>0</v>
      </c>
      <c r="G17" s="739">
        <v>0</v>
      </c>
      <c r="H17" s="739">
        <v>0</v>
      </c>
      <c r="I17" s="739">
        <v>0</v>
      </c>
      <c r="J17" s="739">
        <v>0</v>
      </c>
      <c r="K17" s="739">
        <v>0</v>
      </c>
      <c r="L17" s="739">
        <v>0</v>
      </c>
      <c r="M17" s="739">
        <v>0</v>
      </c>
      <c r="N17" s="739">
        <v>0</v>
      </c>
      <c r="O17" s="739">
        <v>0</v>
      </c>
      <c r="P17" s="739">
        <v>0</v>
      </c>
      <c r="Q17" s="739">
        <v>0</v>
      </c>
      <c r="R17" s="739">
        <v>0</v>
      </c>
      <c r="S17" s="739">
        <v>0</v>
      </c>
      <c r="T17" s="739">
        <v>0</v>
      </c>
      <c r="U17" s="739">
        <v>0</v>
      </c>
    </row>
    <row r="18" spans="1:21">
      <c r="A18" s="423" t="s">
        <v>1378</v>
      </c>
      <c r="B18" s="740">
        <v>1</v>
      </c>
      <c r="C18" s="740">
        <v>1</v>
      </c>
      <c r="D18" s="740">
        <v>0</v>
      </c>
      <c r="E18" s="740">
        <v>0</v>
      </c>
      <c r="F18" s="740">
        <v>0</v>
      </c>
      <c r="G18" s="740">
        <v>0</v>
      </c>
      <c r="H18" s="740">
        <v>0</v>
      </c>
      <c r="I18" s="740">
        <v>0</v>
      </c>
      <c r="J18" s="740">
        <v>0</v>
      </c>
      <c r="K18" s="740">
        <v>0</v>
      </c>
      <c r="L18" s="740">
        <v>0</v>
      </c>
      <c r="M18" s="740">
        <v>0</v>
      </c>
      <c r="N18" s="740">
        <v>0</v>
      </c>
      <c r="O18" s="740">
        <v>0</v>
      </c>
      <c r="P18" s="740">
        <v>0</v>
      </c>
      <c r="Q18" s="740">
        <v>0</v>
      </c>
      <c r="R18" s="740">
        <v>0</v>
      </c>
      <c r="S18" s="740">
        <v>0</v>
      </c>
      <c r="T18" s="740">
        <v>0</v>
      </c>
      <c r="U18" s="740">
        <v>0</v>
      </c>
    </row>
    <row r="19" spans="1:21">
      <c r="A19" s="423" t="s">
        <v>1377</v>
      </c>
      <c r="B19" s="740">
        <v>0</v>
      </c>
      <c r="C19" s="740">
        <v>0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0</v>
      </c>
      <c r="N19" s="740">
        <v>0</v>
      </c>
      <c r="O19" s="740">
        <v>0</v>
      </c>
      <c r="P19" s="740">
        <v>0</v>
      </c>
      <c r="Q19" s="740">
        <v>0</v>
      </c>
      <c r="R19" s="740">
        <v>0</v>
      </c>
      <c r="S19" s="740">
        <v>0</v>
      </c>
      <c r="T19" s="740">
        <v>0</v>
      </c>
      <c r="U19" s="740">
        <v>0</v>
      </c>
    </row>
    <row r="20" spans="1:21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</row>
    <row r="21" spans="1:21">
      <c r="A21" s="421" t="s">
        <v>1251</v>
      </c>
      <c r="B21" s="739">
        <v>3</v>
      </c>
      <c r="C21" s="739">
        <v>3</v>
      </c>
      <c r="D21" s="739">
        <v>0</v>
      </c>
      <c r="E21" s="739">
        <v>0</v>
      </c>
      <c r="F21" s="739">
        <v>0</v>
      </c>
      <c r="G21" s="739">
        <v>0</v>
      </c>
      <c r="H21" s="739">
        <v>0</v>
      </c>
      <c r="I21" s="739">
        <v>0</v>
      </c>
      <c r="J21" s="739">
        <v>0</v>
      </c>
      <c r="K21" s="739">
        <v>0</v>
      </c>
      <c r="L21" s="739">
        <v>0</v>
      </c>
      <c r="M21" s="739">
        <v>0</v>
      </c>
      <c r="N21" s="739">
        <v>0</v>
      </c>
      <c r="O21" s="739">
        <v>0</v>
      </c>
      <c r="P21" s="739">
        <v>0</v>
      </c>
      <c r="Q21" s="739">
        <v>0</v>
      </c>
      <c r="R21" s="739">
        <v>0</v>
      </c>
      <c r="S21" s="739">
        <v>0</v>
      </c>
      <c r="T21" s="739">
        <v>0</v>
      </c>
      <c r="U21" s="739">
        <v>0</v>
      </c>
    </row>
    <row r="22" spans="1:21">
      <c r="A22" s="423" t="s">
        <v>1376</v>
      </c>
      <c r="B22" s="740">
        <v>3</v>
      </c>
      <c r="C22" s="740">
        <v>3</v>
      </c>
      <c r="D22" s="740">
        <v>0</v>
      </c>
      <c r="E22" s="740">
        <v>0</v>
      </c>
      <c r="F22" s="740">
        <v>0</v>
      </c>
      <c r="G22" s="740">
        <v>0</v>
      </c>
      <c r="H22" s="740">
        <v>0</v>
      </c>
      <c r="I22" s="740">
        <v>0</v>
      </c>
      <c r="J22" s="740">
        <v>0</v>
      </c>
      <c r="K22" s="740">
        <v>0</v>
      </c>
      <c r="L22" s="740">
        <v>0</v>
      </c>
      <c r="M22" s="740">
        <v>0</v>
      </c>
      <c r="N22" s="740">
        <v>0</v>
      </c>
      <c r="O22" s="740">
        <v>0</v>
      </c>
      <c r="P22" s="740">
        <v>0</v>
      </c>
      <c r="Q22" s="740">
        <v>0</v>
      </c>
      <c r="R22" s="740">
        <v>0</v>
      </c>
      <c r="S22" s="740">
        <v>0</v>
      </c>
      <c r="T22" s="740">
        <v>0</v>
      </c>
      <c r="U22" s="740">
        <v>0</v>
      </c>
    </row>
    <row r="23" spans="1:21">
      <c r="A23" s="423" t="s">
        <v>1375</v>
      </c>
      <c r="B23" s="740">
        <v>0</v>
      </c>
      <c r="C23" s="740">
        <v>0</v>
      </c>
      <c r="D23" s="740">
        <v>0</v>
      </c>
      <c r="E23" s="740">
        <v>0</v>
      </c>
      <c r="F23" s="740">
        <v>0</v>
      </c>
      <c r="G23" s="740">
        <v>0</v>
      </c>
      <c r="H23" s="740">
        <v>0</v>
      </c>
      <c r="I23" s="740">
        <v>0</v>
      </c>
      <c r="J23" s="740">
        <v>0</v>
      </c>
      <c r="K23" s="740">
        <v>0</v>
      </c>
      <c r="L23" s="740">
        <v>0</v>
      </c>
      <c r="M23" s="740">
        <v>0</v>
      </c>
      <c r="N23" s="740">
        <v>0</v>
      </c>
      <c r="O23" s="740">
        <v>0</v>
      </c>
      <c r="P23" s="740">
        <v>0</v>
      </c>
      <c r="Q23" s="740">
        <v>0</v>
      </c>
      <c r="R23" s="740">
        <v>0</v>
      </c>
      <c r="S23" s="740">
        <v>0</v>
      </c>
      <c r="T23" s="740">
        <v>0</v>
      </c>
      <c r="U23" s="740">
        <v>0</v>
      </c>
    </row>
    <row r="24" spans="1:21">
      <c r="A24" s="423" t="s">
        <v>1374</v>
      </c>
      <c r="B24" s="740">
        <v>0</v>
      </c>
      <c r="C24" s="740">
        <v>0</v>
      </c>
      <c r="D24" s="740">
        <v>0</v>
      </c>
      <c r="E24" s="740">
        <v>0</v>
      </c>
      <c r="F24" s="740">
        <v>0</v>
      </c>
      <c r="G24" s="740">
        <v>0</v>
      </c>
      <c r="H24" s="740">
        <v>0</v>
      </c>
      <c r="I24" s="740">
        <v>0</v>
      </c>
      <c r="J24" s="740">
        <v>0</v>
      </c>
      <c r="K24" s="740">
        <v>0</v>
      </c>
      <c r="L24" s="740">
        <v>0</v>
      </c>
      <c r="M24" s="740">
        <v>0</v>
      </c>
      <c r="N24" s="740">
        <v>0</v>
      </c>
      <c r="O24" s="740">
        <v>0</v>
      </c>
      <c r="P24" s="740">
        <v>0</v>
      </c>
      <c r="Q24" s="740">
        <v>0</v>
      </c>
      <c r="R24" s="740">
        <v>0</v>
      </c>
      <c r="S24" s="740">
        <v>0</v>
      </c>
      <c r="T24" s="740">
        <v>0</v>
      </c>
      <c r="U24" s="740">
        <v>0</v>
      </c>
    </row>
    <row r="25" spans="1:21">
      <c r="A25" s="425"/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>
      <c r="A26" s="421" t="s">
        <v>1239</v>
      </c>
      <c r="B26" s="739">
        <v>0</v>
      </c>
      <c r="C26" s="739">
        <v>0</v>
      </c>
      <c r="D26" s="739">
        <v>0</v>
      </c>
      <c r="E26" s="739">
        <v>0</v>
      </c>
      <c r="F26" s="739">
        <v>0</v>
      </c>
      <c r="G26" s="739">
        <v>0</v>
      </c>
      <c r="H26" s="739">
        <v>0</v>
      </c>
      <c r="I26" s="739">
        <v>0</v>
      </c>
      <c r="J26" s="739">
        <v>0</v>
      </c>
      <c r="K26" s="739">
        <v>0</v>
      </c>
      <c r="L26" s="739">
        <v>0</v>
      </c>
      <c r="M26" s="739">
        <v>0</v>
      </c>
      <c r="N26" s="739">
        <v>0</v>
      </c>
      <c r="O26" s="739">
        <v>0</v>
      </c>
      <c r="P26" s="739">
        <v>0</v>
      </c>
      <c r="Q26" s="739">
        <v>0</v>
      </c>
      <c r="R26" s="739">
        <v>0</v>
      </c>
      <c r="S26" s="739">
        <v>0</v>
      </c>
      <c r="T26" s="739">
        <v>0</v>
      </c>
      <c r="U26" s="739">
        <v>0</v>
      </c>
    </row>
    <row r="27" spans="1:21">
      <c r="A27" s="423" t="s">
        <v>1373</v>
      </c>
      <c r="B27" s="740">
        <v>0</v>
      </c>
      <c r="C27" s="740">
        <v>0</v>
      </c>
      <c r="D27" s="740">
        <v>0</v>
      </c>
      <c r="E27" s="740">
        <v>0</v>
      </c>
      <c r="F27" s="740">
        <v>0</v>
      </c>
      <c r="G27" s="740">
        <v>0</v>
      </c>
      <c r="H27" s="740">
        <v>0</v>
      </c>
      <c r="I27" s="740">
        <v>0</v>
      </c>
      <c r="J27" s="740">
        <v>0</v>
      </c>
      <c r="K27" s="740">
        <v>0</v>
      </c>
      <c r="L27" s="740">
        <v>0</v>
      </c>
      <c r="M27" s="740">
        <v>0</v>
      </c>
      <c r="N27" s="740">
        <v>0</v>
      </c>
      <c r="O27" s="740">
        <v>0</v>
      </c>
      <c r="P27" s="740">
        <v>0</v>
      </c>
      <c r="Q27" s="740">
        <v>0</v>
      </c>
      <c r="R27" s="740">
        <v>0</v>
      </c>
      <c r="S27" s="740">
        <v>0</v>
      </c>
      <c r="T27" s="740">
        <v>0</v>
      </c>
      <c r="U27" s="740">
        <v>0</v>
      </c>
    </row>
    <row r="28" spans="1:21">
      <c r="A28" s="423" t="s">
        <v>1372</v>
      </c>
      <c r="B28" s="740">
        <v>0</v>
      </c>
      <c r="C28" s="740">
        <v>0</v>
      </c>
      <c r="D28" s="740">
        <v>0</v>
      </c>
      <c r="E28" s="740">
        <v>0</v>
      </c>
      <c r="F28" s="740">
        <v>0</v>
      </c>
      <c r="G28" s="740">
        <v>0</v>
      </c>
      <c r="H28" s="740">
        <v>0</v>
      </c>
      <c r="I28" s="740">
        <v>0</v>
      </c>
      <c r="J28" s="740">
        <v>0</v>
      </c>
      <c r="K28" s="740">
        <v>0</v>
      </c>
      <c r="L28" s="740">
        <v>0</v>
      </c>
      <c r="M28" s="740">
        <v>0</v>
      </c>
      <c r="N28" s="740">
        <v>0</v>
      </c>
      <c r="O28" s="740">
        <v>0</v>
      </c>
      <c r="P28" s="740">
        <v>0</v>
      </c>
      <c r="Q28" s="740">
        <v>0</v>
      </c>
      <c r="R28" s="740">
        <v>0</v>
      </c>
      <c r="S28" s="740">
        <v>0</v>
      </c>
      <c r="T28" s="740">
        <v>0</v>
      </c>
      <c r="U28" s="740">
        <v>0</v>
      </c>
    </row>
    <row r="29" spans="1:21">
      <c r="A29" s="423" t="s">
        <v>1371</v>
      </c>
      <c r="B29" s="740">
        <v>0</v>
      </c>
      <c r="C29" s="740">
        <v>0</v>
      </c>
      <c r="D29" s="740">
        <v>0</v>
      </c>
      <c r="E29" s="740">
        <v>0</v>
      </c>
      <c r="F29" s="740">
        <v>0</v>
      </c>
      <c r="G29" s="740">
        <v>0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0</v>
      </c>
      <c r="P29" s="740">
        <v>0</v>
      </c>
      <c r="Q29" s="740">
        <v>0</v>
      </c>
      <c r="R29" s="740">
        <v>0</v>
      </c>
      <c r="S29" s="740">
        <v>0</v>
      </c>
      <c r="T29" s="740">
        <v>0</v>
      </c>
      <c r="U29" s="740">
        <v>0</v>
      </c>
    </row>
    <row r="30" spans="1:21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</row>
    <row r="31" spans="1:21">
      <c r="A31" s="421" t="s">
        <v>1226</v>
      </c>
      <c r="B31" s="739">
        <v>0</v>
      </c>
      <c r="C31" s="739">
        <v>0</v>
      </c>
      <c r="D31" s="739">
        <v>0</v>
      </c>
      <c r="E31" s="739">
        <v>0</v>
      </c>
      <c r="F31" s="739">
        <v>0</v>
      </c>
      <c r="G31" s="739">
        <v>0</v>
      </c>
      <c r="H31" s="739">
        <v>0</v>
      </c>
      <c r="I31" s="739">
        <v>0</v>
      </c>
      <c r="J31" s="739">
        <v>0</v>
      </c>
      <c r="K31" s="739">
        <v>0</v>
      </c>
      <c r="L31" s="739">
        <v>0</v>
      </c>
      <c r="M31" s="739">
        <v>0</v>
      </c>
      <c r="N31" s="739">
        <v>0</v>
      </c>
      <c r="O31" s="739">
        <v>0</v>
      </c>
      <c r="P31" s="739">
        <v>0</v>
      </c>
      <c r="Q31" s="739">
        <v>0</v>
      </c>
      <c r="R31" s="739">
        <v>0</v>
      </c>
      <c r="S31" s="739">
        <v>0</v>
      </c>
      <c r="T31" s="739">
        <v>0</v>
      </c>
      <c r="U31" s="739">
        <v>0</v>
      </c>
    </row>
    <row r="32" spans="1:21">
      <c r="A32" s="423" t="s">
        <v>1370</v>
      </c>
      <c r="B32" s="740">
        <v>0</v>
      </c>
      <c r="C32" s="740">
        <v>0</v>
      </c>
      <c r="D32" s="740">
        <v>0</v>
      </c>
      <c r="E32" s="740">
        <v>0</v>
      </c>
      <c r="F32" s="740">
        <v>0</v>
      </c>
      <c r="G32" s="740">
        <v>0</v>
      </c>
      <c r="H32" s="740">
        <v>0</v>
      </c>
      <c r="I32" s="740">
        <v>0</v>
      </c>
      <c r="J32" s="740">
        <v>0</v>
      </c>
      <c r="K32" s="740">
        <v>0</v>
      </c>
      <c r="L32" s="740">
        <v>0</v>
      </c>
      <c r="M32" s="740">
        <v>0</v>
      </c>
      <c r="N32" s="740">
        <v>0</v>
      </c>
      <c r="O32" s="740">
        <v>0</v>
      </c>
      <c r="P32" s="740">
        <v>0</v>
      </c>
      <c r="Q32" s="740">
        <v>0</v>
      </c>
      <c r="R32" s="740">
        <v>0</v>
      </c>
      <c r="S32" s="740">
        <v>0</v>
      </c>
      <c r="T32" s="740">
        <v>0</v>
      </c>
      <c r="U32" s="740">
        <v>0</v>
      </c>
    </row>
    <row r="33" spans="1:21">
      <c r="A33" s="423" t="s">
        <v>1369</v>
      </c>
      <c r="B33" s="740">
        <v>0</v>
      </c>
      <c r="C33" s="740">
        <v>0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  <c r="S33" s="740">
        <v>0</v>
      </c>
      <c r="T33" s="740">
        <v>0</v>
      </c>
      <c r="U33" s="740">
        <v>0</v>
      </c>
    </row>
    <row r="34" spans="1:21">
      <c r="A34" s="423" t="s">
        <v>1368</v>
      </c>
      <c r="B34" s="740">
        <v>0</v>
      </c>
      <c r="C34" s="740">
        <v>0</v>
      </c>
      <c r="D34" s="740">
        <v>0</v>
      </c>
      <c r="E34" s="740">
        <v>0</v>
      </c>
      <c r="F34" s="740">
        <v>0</v>
      </c>
      <c r="G34" s="740">
        <v>0</v>
      </c>
      <c r="H34" s="740">
        <v>0</v>
      </c>
      <c r="I34" s="740">
        <v>0</v>
      </c>
      <c r="J34" s="740">
        <v>0</v>
      </c>
      <c r="K34" s="740">
        <v>0</v>
      </c>
      <c r="L34" s="740">
        <v>0</v>
      </c>
      <c r="M34" s="740">
        <v>0</v>
      </c>
      <c r="N34" s="740">
        <v>0</v>
      </c>
      <c r="O34" s="740">
        <v>0</v>
      </c>
      <c r="P34" s="740">
        <v>0</v>
      </c>
      <c r="Q34" s="740">
        <v>0</v>
      </c>
      <c r="R34" s="740">
        <v>0</v>
      </c>
      <c r="S34" s="740">
        <v>0</v>
      </c>
      <c r="T34" s="740">
        <v>0</v>
      </c>
      <c r="U34" s="740">
        <v>0</v>
      </c>
    </row>
    <row r="35" spans="1:21">
      <c r="A35" s="425"/>
      <c r="B35" s="425"/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</row>
    <row r="36" spans="1:21">
      <c r="A36" s="421" t="s">
        <v>1208</v>
      </c>
      <c r="B36" s="739">
        <v>2</v>
      </c>
      <c r="C36" s="739">
        <v>2</v>
      </c>
      <c r="D36" s="739">
        <v>0</v>
      </c>
      <c r="E36" s="739">
        <v>0</v>
      </c>
      <c r="F36" s="739">
        <v>0</v>
      </c>
      <c r="G36" s="739">
        <v>0</v>
      </c>
      <c r="H36" s="739">
        <v>0</v>
      </c>
      <c r="I36" s="739">
        <v>0</v>
      </c>
      <c r="J36" s="739">
        <v>0</v>
      </c>
      <c r="K36" s="739">
        <v>0</v>
      </c>
      <c r="L36" s="739">
        <v>0</v>
      </c>
      <c r="M36" s="739">
        <v>0</v>
      </c>
      <c r="N36" s="739">
        <v>0</v>
      </c>
      <c r="O36" s="739">
        <v>0</v>
      </c>
      <c r="P36" s="739">
        <v>0</v>
      </c>
      <c r="Q36" s="739">
        <v>0</v>
      </c>
      <c r="R36" s="739">
        <v>0</v>
      </c>
      <c r="S36" s="739">
        <v>0</v>
      </c>
      <c r="T36" s="739">
        <v>0</v>
      </c>
      <c r="U36" s="739">
        <v>0</v>
      </c>
    </row>
    <row r="37" spans="1:21">
      <c r="A37" s="423" t="s">
        <v>1367</v>
      </c>
      <c r="B37" s="740">
        <v>1</v>
      </c>
      <c r="C37" s="740">
        <v>1</v>
      </c>
      <c r="D37" s="740">
        <v>0</v>
      </c>
      <c r="E37" s="740">
        <v>0</v>
      </c>
      <c r="F37" s="740">
        <v>0</v>
      </c>
      <c r="G37" s="740">
        <v>0</v>
      </c>
      <c r="H37" s="740">
        <v>0</v>
      </c>
      <c r="I37" s="740">
        <v>0</v>
      </c>
      <c r="J37" s="740">
        <v>0</v>
      </c>
      <c r="K37" s="740">
        <v>0</v>
      </c>
      <c r="L37" s="740">
        <v>0</v>
      </c>
      <c r="M37" s="740">
        <v>0</v>
      </c>
      <c r="N37" s="740">
        <v>0</v>
      </c>
      <c r="O37" s="740">
        <v>0</v>
      </c>
      <c r="P37" s="740">
        <v>0</v>
      </c>
      <c r="Q37" s="740">
        <v>0</v>
      </c>
      <c r="R37" s="740">
        <v>0</v>
      </c>
      <c r="S37" s="740">
        <v>0</v>
      </c>
      <c r="T37" s="740">
        <v>0</v>
      </c>
      <c r="U37" s="740">
        <v>0</v>
      </c>
    </row>
    <row r="38" spans="1:21">
      <c r="A38" s="423" t="s">
        <v>1366</v>
      </c>
      <c r="B38" s="740">
        <v>0</v>
      </c>
      <c r="C38" s="740">
        <v>0</v>
      </c>
      <c r="D38" s="740">
        <v>0</v>
      </c>
      <c r="E38" s="740">
        <v>0</v>
      </c>
      <c r="F38" s="740">
        <v>0</v>
      </c>
      <c r="G38" s="740">
        <v>0</v>
      </c>
      <c r="H38" s="740">
        <v>0</v>
      </c>
      <c r="I38" s="740">
        <v>0</v>
      </c>
      <c r="J38" s="740">
        <v>0</v>
      </c>
      <c r="K38" s="740">
        <v>0</v>
      </c>
      <c r="L38" s="740">
        <v>0</v>
      </c>
      <c r="M38" s="740">
        <v>0</v>
      </c>
      <c r="N38" s="740">
        <v>0</v>
      </c>
      <c r="O38" s="740">
        <v>0</v>
      </c>
      <c r="P38" s="740">
        <v>0</v>
      </c>
      <c r="Q38" s="740">
        <v>0</v>
      </c>
      <c r="R38" s="740">
        <v>0</v>
      </c>
      <c r="S38" s="740">
        <v>0</v>
      </c>
      <c r="T38" s="740">
        <v>0</v>
      </c>
      <c r="U38" s="740">
        <v>0</v>
      </c>
    </row>
    <row r="39" spans="1:21">
      <c r="A39" s="423" t="s">
        <v>1365</v>
      </c>
      <c r="B39" s="740">
        <v>0</v>
      </c>
      <c r="C39" s="740">
        <v>0</v>
      </c>
      <c r="D39" s="740">
        <v>0</v>
      </c>
      <c r="E39" s="740">
        <v>0</v>
      </c>
      <c r="F39" s="740">
        <v>0</v>
      </c>
      <c r="G39" s="740">
        <v>0</v>
      </c>
      <c r="H39" s="740">
        <v>0</v>
      </c>
      <c r="I39" s="740">
        <v>0</v>
      </c>
      <c r="J39" s="740">
        <v>0</v>
      </c>
      <c r="K39" s="740">
        <v>0</v>
      </c>
      <c r="L39" s="740">
        <v>0</v>
      </c>
      <c r="M39" s="740">
        <v>0</v>
      </c>
      <c r="N39" s="740">
        <v>0</v>
      </c>
      <c r="O39" s="740">
        <v>0</v>
      </c>
      <c r="P39" s="740">
        <v>0</v>
      </c>
      <c r="Q39" s="740">
        <v>0</v>
      </c>
      <c r="R39" s="740">
        <v>0</v>
      </c>
      <c r="S39" s="740">
        <v>0</v>
      </c>
      <c r="T39" s="740">
        <v>0</v>
      </c>
      <c r="U39" s="740">
        <v>0</v>
      </c>
    </row>
    <row r="40" spans="1:21">
      <c r="A40" s="423" t="s">
        <v>1364</v>
      </c>
      <c r="B40" s="740">
        <v>0</v>
      </c>
      <c r="C40" s="740">
        <v>0</v>
      </c>
      <c r="D40" s="740">
        <v>0</v>
      </c>
      <c r="E40" s="740">
        <v>0</v>
      </c>
      <c r="F40" s="740">
        <v>0</v>
      </c>
      <c r="G40" s="740">
        <v>0</v>
      </c>
      <c r="H40" s="740">
        <v>0</v>
      </c>
      <c r="I40" s="740">
        <v>0</v>
      </c>
      <c r="J40" s="740">
        <v>0</v>
      </c>
      <c r="K40" s="740">
        <v>0</v>
      </c>
      <c r="L40" s="740">
        <v>0</v>
      </c>
      <c r="M40" s="740">
        <v>0</v>
      </c>
      <c r="N40" s="740">
        <v>0</v>
      </c>
      <c r="O40" s="740">
        <v>0</v>
      </c>
      <c r="P40" s="740">
        <v>0</v>
      </c>
      <c r="Q40" s="740">
        <v>0</v>
      </c>
      <c r="R40" s="740">
        <v>0</v>
      </c>
      <c r="S40" s="740">
        <v>0</v>
      </c>
      <c r="T40" s="740">
        <v>0</v>
      </c>
      <c r="U40" s="740">
        <v>0</v>
      </c>
    </row>
    <row r="41" spans="1:21">
      <c r="A41" s="423" t="s">
        <v>1363</v>
      </c>
      <c r="B41" s="740">
        <v>0</v>
      </c>
      <c r="C41" s="740">
        <v>0</v>
      </c>
      <c r="D41" s="740">
        <v>0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0</v>
      </c>
      <c r="O41" s="740">
        <v>0</v>
      </c>
      <c r="P41" s="740">
        <v>0</v>
      </c>
      <c r="Q41" s="740">
        <v>0</v>
      </c>
      <c r="R41" s="740">
        <v>0</v>
      </c>
      <c r="S41" s="740">
        <v>0</v>
      </c>
      <c r="T41" s="740">
        <v>0</v>
      </c>
      <c r="U41" s="740">
        <v>0</v>
      </c>
    </row>
    <row r="42" spans="1:21">
      <c r="A42" s="423" t="s">
        <v>1362</v>
      </c>
      <c r="B42" s="740">
        <v>0</v>
      </c>
      <c r="C42" s="740">
        <v>0</v>
      </c>
      <c r="D42" s="740">
        <v>0</v>
      </c>
      <c r="E42" s="740">
        <v>0</v>
      </c>
      <c r="F42" s="740">
        <v>0</v>
      </c>
      <c r="G42" s="740">
        <v>0</v>
      </c>
      <c r="H42" s="740">
        <v>0</v>
      </c>
      <c r="I42" s="740">
        <v>0</v>
      </c>
      <c r="J42" s="740">
        <v>0</v>
      </c>
      <c r="K42" s="740">
        <v>0</v>
      </c>
      <c r="L42" s="740">
        <v>0</v>
      </c>
      <c r="M42" s="740">
        <v>0</v>
      </c>
      <c r="N42" s="740">
        <v>0</v>
      </c>
      <c r="O42" s="740">
        <v>0</v>
      </c>
      <c r="P42" s="740">
        <v>0</v>
      </c>
      <c r="Q42" s="740">
        <v>0</v>
      </c>
      <c r="R42" s="740">
        <v>0</v>
      </c>
      <c r="S42" s="740">
        <v>0</v>
      </c>
      <c r="T42" s="740">
        <v>0</v>
      </c>
      <c r="U42" s="740">
        <v>0</v>
      </c>
    </row>
    <row r="43" spans="1:21">
      <c r="A43" s="423" t="s">
        <v>1361</v>
      </c>
      <c r="B43" s="740">
        <v>0</v>
      </c>
      <c r="C43" s="740">
        <v>0</v>
      </c>
      <c r="D43" s="740">
        <v>0</v>
      </c>
      <c r="E43" s="740">
        <v>0</v>
      </c>
      <c r="F43" s="740">
        <v>0</v>
      </c>
      <c r="G43" s="740">
        <v>0</v>
      </c>
      <c r="H43" s="740">
        <v>0</v>
      </c>
      <c r="I43" s="740">
        <v>0</v>
      </c>
      <c r="J43" s="740">
        <v>0</v>
      </c>
      <c r="K43" s="740">
        <v>0</v>
      </c>
      <c r="L43" s="740">
        <v>0</v>
      </c>
      <c r="M43" s="740">
        <v>0</v>
      </c>
      <c r="N43" s="740">
        <v>0</v>
      </c>
      <c r="O43" s="740">
        <v>0</v>
      </c>
      <c r="P43" s="740">
        <v>0</v>
      </c>
      <c r="Q43" s="740">
        <v>0</v>
      </c>
      <c r="R43" s="740">
        <v>0</v>
      </c>
      <c r="S43" s="740">
        <v>0</v>
      </c>
      <c r="T43" s="740">
        <v>0</v>
      </c>
      <c r="U43" s="740">
        <v>0</v>
      </c>
    </row>
    <row r="44" spans="1:21">
      <c r="A44" s="423" t="s">
        <v>1360</v>
      </c>
      <c r="B44" s="740">
        <v>1</v>
      </c>
      <c r="C44" s="740">
        <v>1</v>
      </c>
      <c r="D44" s="740">
        <v>0</v>
      </c>
      <c r="E44" s="740">
        <v>0</v>
      </c>
      <c r="F44" s="740">
        <v>0</v>
      </c>
      <c r="G44" s="740">
        <v>0</v>
      </c>
      <c r="H44" s="740">
        <v>0</v>
      </c>
      <c r="I44" s="740">
        <v>0</v>
      </c>
      <c r="J44" s="740">
        <v>0</v>
      </c>
      <c r="K44" s="740">
        <v>0</v>
      </c>
      <c r="L44" s="740">
        <v>0</v>
      </c>
      <c r="M44" s="740">
        <v>0</v>
      </c>
      <c r="N44" s="740">
        <v>0</v>
      </c>
      <c r="O44" s="740">
        <v>0</v>
      </c>
      <c r="P44" s="740">
        <v>0</v>
      </c>
      <c r="Q44" s="740">
        <v>0</v>
      </c>
      <c r="R44" s="740">
        <v>0</v>
      </c>
      <c r="S44" s="740">
        <v>0</v>
      </c>
      <c r="T44" s="740">
        <v>0</v>
      </c>
      <c r="U44" s="740">
        <v>0</v>
      </c>
    </row>
    <row r="45" spans="1:21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</row>
    <row r="46" spans="1:21">
      <c r="A46" s="421" t="s">
        <v>1162</v>
      </c>
      <c r="B46" s="739">
        <v>9</v>
      </c>
      <c r="C46" s="739">
        <v>9</v>
      </c>
      <c r="D46" s="739">
        <v>0</v>
      </c>
      <c r="E46" s="739">
        <v>0</v>
      </c>
      <c r="F46" s="739">
        <v>0</v>
      </c>
      <c r="G46" s="739">
        <v>0</v>
      </c>
      <c r="H46" s="739">
        <v>0</v>
      </c>
      <c r="I46" s="739">
        <v>0</v>
      </c>
      <c r="J46" s="739">
        <v>0</v>
      </c>
      <c r="K46" s="739">
        <v>0</v>
      </c>
      <c r="L46" s="739">
        <v>0</v>
      </c>
      <c r="M46" s="739">
        <v>0</v>
      </c>
      <c r="N46" s="739">
        <v>0</v>
      </c>
      <c r="O46" s="739">
        <v>0</v>
      </c>
      <c r="P46" s="739">
        <v>0</v>
      </c>
      <c r="Q46" s="739">
        <v>0</v>
      </c>
      <c r="R46" s="739">
        <v>0</v>
      </c>
      <c r="S46" s="739">
        <v>0</v>
      </c>
      <c r="T46" s="739">
        <v>0</v>
      </c>
      <c r="U46" s="739">
        <v>0</v>
      </c>
    </row>
    <row r="47" spans="1:21">
      <c r="A47" s="423" t="s">
        <v>1359</v>
      </c>
      <c r="B47" s="740">
        <v>8</v>
      </c>
      <c r="C47" s="740">
        <v>8</v>
      </c>
      <c r="D47" s="740">
        <v>0</v>
      </c>
      <c r="E47" s="740">
        <v>0</v>
      </c>
      <c r="F47" s="740">
        <v>0</v>
      </c>
      <c r="G47" s="740">
        <v>0</v>
      </c>
      <c r="H47" s="740">
        <v>0</v>
      </c>
      <c r="I47" s="740">
        <v>0</v>
      </c>
      <c r="J47" s="740">
        <v>0</v>
      </c>
      <c r="K47" s="740">
        <v>0</v>
      </c>
      <c r="L47" s="740">
        <v>0</v>
      </c>
      <c r="M47" s="740">
        <v>0</v>
      </c>
      <c r="N47" s="740">
        <v>0</v>
      </c>
      <c r="O47" s="740">
        <v>0</v>
      </c>
      <c r="P47" s="740">
        <v>0</v>
      </c>
      <c r="Q47" s="740">
        <v>0</v>
      </c>
      <c r="R47" s="740">
        <v>0</v>
      </c>
      <c r="S47" s="740">
        <v>0</v>
      </c>
      <c r="T47" s="740">
        <v>0</v>
      </c>
      <c r="U47" s="740">
        <v>0</v>
      </c>
    </row>
    <row r="48" spans="1:21">
      <c r="A48" s="423" t="s">
        <v>1358</v>
      </c>
      <c r="B48" s="740">
        <v>0</v>
      </c>
      <c r="C48" s="740">
        <v>0</v>
      </c>
      <c r="D48" s="740">
        <v>0</v>
      </c>
      <c r="E48" s="740">
        <v>0</v>
      </c>
      <c r="F48" s="740">
        <v>0</v>
      </c>
      <c r="G48" s="740">
        <v>0</v>
      </c>
      <c r="H48" s="740">
        <v>0</v>
      </c>
      <c r="I48" s="740">
        <v>0</v>
      </c>
      <c r="J48" s="740">
        <v>0</v>
      </c>
      <c r="K48" s="740">
        <v>0</v>
      </c>
      <c r="L48" s="740">
        <v>0</v>
      </c>
      <c r="M48" s="740">
        <v>0</v>
      </c>
      <c r="N48" s="740">
        <v>0</v>
      </c>
      <c r="O48" s="740">
        <v>0</v>
      </c>
      <c r="P48" s="740">
        <v>0</v>
      </c>
      <c r="Q48" s="740">
        <v>0</v>
      </c>
      <c r="R48" s="740">
        <v>0</v>
      </c>
      <c r="S48" s="740">
        <v>0</v>
      </c>
      <c r="T48" s="740">
        <v>0</v>
      </c>
      <c r="U48" s="740">
        <v>0</v>
      </c>
    </row>
    <row r="49" spans="1:21">
      <c r="A49" s="423" t="s">
        <v>1357</v>
      </c>
      <c r="B49" s="740">
        <v>1</v>
      </c>
      <c r="C49" s="740">
        <v>1</v>
      </c>
      <c r="D49" s="740">
        <v>0</v>
      </c>
      <c r="E49" s="740">
        <v>0</v>
      </c>
      <c r="F49" s="740">
        <v>0</v>
      </c>
      <c r="G49" s="740">
        <v>0</v>
      </c>
      <c r="H49" s="740">
        <v>0</v>
      </c>
      <c r="I49" s="740">
        <v>0</v>
      </c>
      <c r="J49" s="740">
        <v>0</v>
      </c>
      <c r="K49" s="740">
        <v>0</v>
      </c>
      <c r="L49" s="740">
        <v>0</v>
      </c>
      <c r="M49" s="740">
        <v>0</v>
      </c>
      <c r="N49" s="740">
        <v>0</v>
      </c>
      <c r="O49" s="740">
        <v>0</v>
      </c>
      <c r="P49" s="740">
        <v>0</v>
      </c>
      <c r="Q49" s="740">
        <v>0</v>
      </c>
      <c r="R49" s="740">
        <v>0</v>
      </c>
      <c r="S49" s="740">
        <v>0</v>
      </c>
      <c r="T49" s="740">
        <v>0</v>
      </c>
      <c r="U49" s="740">
        <v>0</v>
      </c>
    </row>
    <row r="50" spans="1:21">
      <c r="A50" s="423" t="s">
        <v>1356</v>
      </c>
      <c r="B50" s="740">
        <v>0</v>
      </c>
      <c r="C50" s="740">
        <v>0</v>
      </c>
      <c r="D50" s="740">
        <v>0</v>
      </c>
      <c r="E50" s="740">
        <v>0</v>
      </c>
      <c r="F50" s="740">
        <v>0</v>
      </c>
      <c r="G50" s="740">
        <v>0</v>
      </c>
      <c r="H50" s="740">
        <v>0</v>
      </c>
      <c r="I50" s="740">
        <v>0</v>
      </c>
      <c r="J50" s="740">
        <v>0</v>
      </c>
      <c r="K50" s="740">
        <v>0</v>
      </c>
      <c r="L50" s="740">
        <v>0</v>
      </c>
      <c r="M50" s="740">
        <v>0</v>
      </c>
      <c r="N50" s="740">
        <v>0</v>
      </c>
      <c r="O50" s="740">
        <v>0</v>
      </c>
      <c r="P50" s="740">
        <v>0</v>
      </c>
      <c r="Q50" s="740">
        <v>0</v>
      </c>
      <c r="R50" s="740">
        <v>0</v>
      </c>
      <c r="S50" s="740">
        <v>0</v>
      </c>
      <c r="T50" s="740">
        <v>0</v>
      </c>
      <c r="U50" s="740">
        <v>0</v>
      </c>
    </row>
    <row r="51" spans="1:21">
      <c r="A51" s="423" t="s">
        <v>1355</v>
      </c>
      <c r="B51" s="740">
        <v>0</v>
      </c>
      <c r="C51" s="740">
        <v>0</v>
      </c>
      <c r="D51" s="740">
        <v>0</v>
      </c>
      <c r="E51" s="740">
        <v>0</v>
      </c>
      <c r="F51" s="740">
        <v>0</v>
      </c>
      <c r="G51" s="740">
        <v>0</v>
      </c>
      <c r="H51" s="740">
        <v>0</v>
      </c>
      <c r="I51" s="740">
        <v>0</v>
      </c>
      <c r="J51" s="740">
        <v>0</v>
      </c>
      <c r="K51" s="740">
        <v>0</v>
      </c>
      <c r="L51" s="740">
        <v>0</v>
      </c>
      <c r="M51" s="740">
        <v>0</v>
      </c>
      <c r="N51" s="740">
        <v>0</v>
      </c>
      <c r="O51" s="740">
        <v>0</v>
      </c>
      <c r="P51" s="740">
        <v>0</v>
      </c>
      <c r="Q51" s="740">
        <v>0</v>
      </c>
      <c r="R51" s="740">
        <v>0</v>
      </c>
      <c r="S51" s="740">
        <v>0</v>
      </c>
      <c r="T51" s="740">
        <v>0</v>
      </c>
      <c r="U51" s="740">
        <v>0</v>
      </c>
    </row>
    <row r="52" spans="1:21">
      <c r="A52" s="423" t="s">
        <v>1354</v>
      </c>
      <c r="B52" s="740">
        <v>0</v>
      </c>
      <c r="C52" s="740">
        <v>0</v>
      </c>
      <c r="D52" s="740">
        <v>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0">
        <v>0</v>
      </c>
      <c r="N52" s="740">
        <v>0</v>
      </c>
      <c r="O52" s="740">
        <v>0</v>
      </c>
      <c r="P52" s="740">
        <v>0</v>
      </c>
      <c r="Q52" s="740">
        <v>0</v>
      </c>
      <c r="R52" s="740">
        <v>0</v>
      </c>
      <c r="S52" s="740">
        <v>0</v>
      </c>
      <c r="T52" s="740">
        <v>0</v>
      </c>
      <c r="U52" s="740">
        <v>0</v>
      </c>
    </row>
    <row r="53" spans="1:21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</row>
    <row r="54" spans="1:21">
      <c r="A54" s="421" t="s">
        <v>1103</v>
      </c>
      <c r="B54" s="739">
        <v>0</v>
      </c>
      <c r="C54" s="739">
        <v>0</v>
      </c>
      <c r="D54" s="739">
        <v>0</v>
      </c>
      <c r="E54" s="739">
        <v>0</v>
      </c>
      <c r="F54" s="739">
        <v>0</v>
      </c>
      <c r="G54" s="739">
        <v>0</v>
      </c>
      <c r="H54" s="739">
        <v>0</v>
      </c>
      <c r="I54" s="739">
        <v>0</v>
      </c>
      <c r="J54" s="739">
        <v>0</v>
      </c>
      <c r="K54" s="739">
        <v>0</v>
      </c>
      <c r="L54" s="739">
        <v>0</v>
      </c>
      <c r="M54" s="739">
        <v>0</v>
      </c>
      <c r="N54" s="739">
        <v>0</v>
      </c>
      <c r="O54" s="739">
        <v>0</v>
      </c>
      <c r="P54" s="739">
        <v>0</v>
      </c>
      <c r="Q54" s="739">
        <v>0</v>
      </c>
      <c r="R54" s="739">
        <v>0</v>
      </c>
      <c r="S54" s="739">
        <v>0</v>
      </c>
      <c r="T54" s="739">
        <v>0</v>
      </c>
      <c r="U54" s="739">
        <v>0</v>
      </c>
    </row>
    <row r="55" spans="1:21">
      <c r="A55" s="423" t="s">
        <v>1353</v>
      </c>
      <c r="B55" s="740">
        <v>0</v>
      </c>
      <c r="C55" s="740">
        <v>0</v>
      </c>
      <c r="D55" s="740">
        <v>0</v>
      </c>
      <c r="E55" s="740">
        <v>0</v>
      </c>
      <c r="F55" s="740">
        <v>0</v>
      </c>
      <c r="G55" s="740">
        <v>0</v>
      </c>
      <c r="H55" s="740">
        <v>0</v>
      </c>
      <c r="I55" s="740">
        <v>0</v>
      </c>
      <c r="J55" s="740">
        <v>0</v>
      </c>
      <c r="K55" s="740">
        <v>0</v>
      </c>
      <c r="L55" s="740">
        <v>0</v>
      </c>
      <c r="M55" s="740">
        <v>0</v>
      </c>
      <c r="N55" s="740">
        <v>0</v>
      </c>
      <c r="O55" s="740">
        <v>0</v>
      </c>
      <c r="P55" s="740">
        <v>0</v>
      </c>
      <c r="Q55" s="740">
        <v>0</v>
      </c>
      <c r="R55" s="740">
        <v>0</v>
      </c>
      <c r="S55" s="740">
        <v>0</v>
      </c>
      <c r="T55" s="740">
        <v>0</v>
      </c>
      <c r="U55" s="740">
        <v>0</v>
      </c>
    </row>
    <row r="56" spans="1:21">
      <c r="A56" s="423" t="s">
        <v>1352</v>
      </c>
      <c r="B56" s="740">
        <v>0</v>
      </c>
      <c r="C56" s="740">
        <v>0</v>
      </c>
      <c r="D56" s="740">
        <v>0</v>
      </c>
      <c r="E56" s="740">
        <v>0</v>
      </c>
      <c r="F56" s="740">
        <v>0</v>
      </c>
      <c r="G56" s="740">
        <v>0</v>
      </c>
      <c r="H56" s="740">
        <v>0</v>
      </c>
      <c r="I56" s="740">
        <v>0</v>
      </c>
      <c r="J56" s="740">
        <v>0</v>
      </c>
      <c r="K56" s="740">
        <v>0</v>
      </c>
      <c r="L56" s="740">
        <v>0</v>
      </c>
      <c r="M56" s="740">
        <v>0</v>
      </c>
      <c r="N56" s="740">
        <v>0</v>
      </c>
      <c r="O56" s="740">
        <v>0</v>
      </c>
      <c r="P56" s="740">
        <v>0</v>
      </c>
      <c r="Q56" s="740">
        <v>0</v>
      </c>
      <c r="R56" s="740">
        <v>0</v>
      </c>
      <c r="S56" s="740">
        <v>0</v>
      </c>
      <c r="T56" s="740">
        <v>0</v>
      </c>
      <c r="U56" s="740">
        <v>0</v>
      </c>
    </row>
    <row r="57" spans="1:21">
      <c r="A57" s="423" t="s">
        <v>1351</v>
      </c>
      <c r="B57" s="740">
        <v>0</v>
      </c>
      <c r="C57" s="740">
        <v>0</v>
      </c>
      <c r="D57" s="740">
        <v>0</v>
      </c>
      <c r="E57" s="740">
        <v>0</v>
      </c>
      <c r="F57" s="740">
        <v>0</v>
      </c>
      <c r="G57" s="740">
        <v>0</v>
      </c>
      <c r="H57" s="740">
        <v>0</v>
      </c>
      <c r="I57" s="740">
        <v>0</v>
      </c>
      <c r="J57" s="740">
        <v>0</v>
      </c>
      <c r="K57" s="740">
        <v>0</v>
      </c>
      <c r="L57" s="740">
        <v>0</v>
      </c>
      <c r="M57" s="740">
        <v>0</v>
      </c>
      <c r="N57" s="740">
        <v>0</v>
      </c>
      <c r="O57" s="740">
        <v>0</v>
      </c>
      <c r="P57" s="740">
        <v>0</v>
      </c>
      <c r="Q57" s="740">
        <v>0</v>
      </c>
      <c r="R57" s="740">
        <v>0</v>
      </c>
      <c r="S57" s="740">
        <v>0</v>
      </c>
      <c r="T57" s="740">
        <v>0</v>
      </c>
      <c r="U57" s="740">
        <v>0</v>
      </c>
    </row>
    <row r="58" spans="1:21">
      <c r="A58" s="425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</row>
    <row r="59" spans="1:21">
      <c r="A59" s="421" t="s">
        <v>1066</v>
      </c>
      <c r="B59" s="739">
        <v>1</v>
      </c>
      <c r="C59" s="739">
        <v>1</v>
      </c>
      <c r="D59" s="739">
        <v>0</v>
      </c>
      <c r="E59" s="739">
        <v>0</v>
      </c>
      <c r="F59" s="739">
        <v>0</v>
      </c>
      <c r="G59" s="739">
        <v>0</v>
      </c>
      <c r="H59" s="739">
        <v>0</v>
      </c>
      <c r="I59" s="739">
        <v>0</v>
      </c>
      <c r="J59" s="739">
        <v>0</v>
      </c>
      <c r="K59" s="739">
        <v>0</v>
      </c>
      <c r="L59" s="739">
        <v>0</v>
      </c>
      <c r="M59" s="739">
        <v>0</v>
      </c>
      <c r="N59" s="739">
        <v>0</v>
      </c>
      <c r="O59" s="739">
        <v>0</v>
      </c>
      <c r="P59" s="739">
        <v>0</v>
      </c>
      <c r="Q59" s="739">
        <v>0</v>
      </c>
      <c r="R59" s="739">
        <v>0</v>
      </c>
      <c r="S59" s="739">
        <v>0</v>
      </c>
      <c r="T59" s="739">
        <v>0</v>
      </c>
      <c r="U59" s="739">
        <v>0</v>
      </c>
    </row>
    <row r="60" spans="1:21">
      <c r="A60" s="423" t="s">
        <v>1350</v>
      </c>
      <c r="B60" s="740">
        <v>0</v>
      </c>
      <c r="C60" s="740">
        <v>0</v>
      </c>
      <c r="D60" s="740">
        <v>0</v>
      </c>
      <c r="E60" s="740">
        <v>0</v>
      </c>
      <c r="F60" s="740">
        <v>0</v>
      </c>
      <c r="G60" s="740">
        <v>0</v>
      </c>
      <c r="H60" s="740">
        <v>0</v>
      </c>
      <c r="I60" s="740">
        <v>0</v>
      </c>
      <c r="J60" s="740">
        <v>0</v>
      </c>
      <c r="K60" s="740">
        <v>0</v>
      </c>
      <c r="L60" s="740">
        <v>0</v>
      </c>
      <c r="M60" s="740">
        <v>0</v>
      </c>
      <c r="N60" s="740">
        <v>0</v>
      </c>
      <c r="O60" s="740">
        <v>0</v>
      </c>
      <c r="P60" s="740">
        <v>0</v>
      </c>
      <c r="Q60" s="740">
        <v>0</v>
      </c>
      <c r="R60" s="740">
        <v>0</v>
      </c>
      <c r="S60" s="740">
        <v>0</v>
      </c>
      <c r="T60" s="740">
        <v>0</v>
      </c>
      <c r="U60" s="740">
        <v>0</v>
      </c>
    </row>
    <row r="61" spans="1:21">
      <c r="A61" s="423" t="s">
        <v>1349</v>
      </c>
      <c r="B61" s="740">
        <v>0</v>
      </c>
      <c r="C61" s="740">
        <v>0</v>
      </c>
      <c r="D61" s="740">
        <v>0</v>
      </c>
      <c r="E61" s="740">
        <v>0</v>
      </c>
      <c r="F61" s="740">
        <v>0</v>
      </c>
      <c r="G61" s="740">
        <v>0</v>
      </c>
      <c r="H61" s="740">
        <v>0</v>
      </c>
      <c r="I61" s="740">
        <v>0</v>
      </c>
      <c r="J61" s="740">
        <v>0</v>
      </c>
      <c r="K61" s="740">
        <v>0</v>
      </c>
      <c r="L61" s="740">
        <v>0</v>
      </c>
      <c r="M61" s="740">
        <v>0</v>
      </c>
      <c r="N61" s="740">
        <v>0</v>
      </c>
      <c r="O61" s="740">
        <v>0</v>
      </c>
      <c r="P61" s="740">
        <v>0</v>
      </c>
      <c r="Q61" s="740">
        <v>0</v>
      </c>
      <c r="R61" s="740">
        <v>0</v>
      </c>
      <c r="S61" s="740">
        <v>0</v>
      </c>
      <c r="T61" s="740">
        <v>0</v>
      </c>
      <c r="U61" s="740">
        <v>0</v>
      </c>
    </row>
    <row r="62" spans="1:21">
      <c r="A62" s="423" t="s">
        <v>1348</v>
      </c>
      <c r="B62" s="740">
        <v>1</v>
      </c>
      <c r="C62" s="740">
        <v>1</v>
      </c>
      <c r="D62" s="740">
        <v>0</v>
      </c>
      <c r="E62" s="740">
        <v>0</v>
      </c>
      <c r="F62" s="740">
        <v>0</v>
      </c>
      <c r="G62" s="740">
        <v>0</v>
      </c>
      <c r="H62" s="740">
        <v>0</v>
      </c>
      <c r="I62" s="740">
        <v>0</v>
      </c>
      <c r="J62" s="740">
        <v>0</v>
      </c>
      <c r="K62" s="740">
        <v>0</v>
      </c>
      <c r="L62" s="740">
        <v>0</v>
      </c>
      <c r="M62" s="740">
        <v>0</v>
      </c>
      <c r="N62" s="740">
        <v>0</v>
      </c>
      <c r="O62" s="740">
        <v>0</v>
      </c>
      <c r="P62" s="740">
        <v>0</v>
      </c>
      <c r="Q62" s="740">
        <v>0</v>
      </c>
      <c r="R62" s="740">
        <v>0</v>
      </c>
      <c r="S62" s="740">
        <v>0</v>
      </c>
      <c r="T62" s="740">
        <v>0</v>
      </c>
      <c r="U62" s="740">
        <v>0</v>
      </c>
    </row>
    <row r="63" spans="1:21">
      <c r="A63" s="423" t="s">
        <v>1347</v>
      </c>
      <c r="B63" s="740">
        <v>0</v>
      </c>
      <c r="C63" s="740">
        <v>0</v>
      </c>
      <c r="D63" s="740">
        <v>0</v>
      </c>
      <c r="E63" s="740">
        <v>0</v>
      </c>
      <c r="F63" s="740">
        <v>0</v>
      </c>
      <c r="G63" s="740">
        <v>0</v>
      </c>
      <c r="H63" s="740">
        <v>0</v>
      </c>
      <c r="I63" s="740">
        <v>0</v>
      </c>
      <c r="J63" s="740">
        <v>0</v>
      </c>
      <c r="K63" s="740">
        <v>0</v>
      </c>
      <c r="L63" s="740">
        <v>0</v>
      </c>
      <c r="M63" s="740">
        <v>0</v>
      </c>
      <c r="N63" s="740">
        <v>0</v>
      </c>
      <c r="O63" s="740">
        <v>0</v>
      </c>
      <c r="P63" s="740">
        <v>0</v>
      </c>
      <c r="Q63" s="740">
        <v>0</v>
      </c>
      <c r="R63" s="740">
        <v>0</v>
      </c>
      <c r="S63" s="740">
        <v>0</v>
      </c>
      <c r="T63" s="740">
        <v>0</v>
      </c>
      <c r="U63" s="740">
        <v>0</v>
      </c>
    </row>
    <row r="64" spans="1:21">
      <c r="A64" s="425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</row>
    <row r="65" spans="1:21">
      <c r="A65" s="421" t="s">
        <v>1032</v>
      </c>
      <c r="B65" s="739">
        <v>2</v>
      </c>
      <c r="C65" s="739">
        <v>2</v>
      </c>
      <c r="D65" s="739">
        <v>0</v>
      </c>
      <c r="E65" s="739">
        <v>0</v>
      </c>
      <c r="F65" s="739">
        <v>0</v>
      </c>
      <c r="G65" s="739">
        <v>0</v>
      </c>
      <c r="H65" s="739">
        <v>0</v>
      </c>
      <c r="I65" s="739">
        <v>0</v>
      </c>
      <c r="J65" s="739">
        <v>0</v>
      </c>
      <c r="K65" s="739">
        <v>0</v>
      </c>
      <c r="L65" s="739">
        <v>0</v>
      </c>
      <c r="M65" s="739">
        <v>0</v>
      </c>
      <c r="N65" s="739">
        <v>0</v>
      </c>
      <c r="O65" s="739">
        <v>0</v>
      </c>
      <c r="P65" s="739">
        <v>0</v>
      </c>
      <c r="Q65" s="739">
        <v>0</v>
      </c>
      <c r="R65" s="739">
        <v>0</v>
      </c>
      <c r="S65" s="739">
        <v>0</v>
      </c>
      <c r="T65" s="739">
        <v>0</v>
      </c>
      <c r="U65" s="739">
        <v>0</v>
      </c>
    </row>
    <row r="66" spans="1:21">
      <c r="A66" s="423" t="s">
        <v>1346</v>
      </c>
      <c r="B66" s="740">
        <v>1</v>
      </c>
      <c r="C66" s="740">
        <v>1</v>
      </c>
      <c r="D66" s="740">
        <v>0</v>
      </c>
      <c r="E66" s="740">
        <v>0</v>
      </c>
      <c r="F66" s="740">
        <v>0</v>
      </c>
      <c r="G66" s="740">
        <v>0</v>
      </c>
      <c r="H66" s="740">
        <v>0</v>
      </c>
      <c r="I66" s="740">
        <v>0</v>
      </c>
      <c r="J66" s="740">
        <v>0</v>
      </c>
      <c r="K66" s="740">
        <v>0</v>
      </c>
      <c r="L66" s="740">
        <v>0</v>
      </c>
      <c r="M66" s="740">
        <v>0</v>
      </c>
      <c r="N66" s="740">
        <v>0</v>
      </c>
      <c r="O66" s="740">
        <v>0</v>
      </c>
      <c r="P66" s="740">
        <v>0</v>
      </c>
      <c r="Q66" s="740">
        <v>0</v>
      </c>
      <c r="R66" s="740">
        <v>0</v>
      </c>
      <c r="S66" s="740">
        <v>0</v>
      </c>
      <c r="T66" s="740">
        <v>0</v>
      </c>
      <c r="U66" s="740">
        <v>0</v>
      </c>
    </row>
    <row r="67" spans="1:21">
      <c r="A67" s="423" t="s">
        <v>1345</v>
      </c>
      <c r="B67" s="740">
        <v>0</v>
      </c>
      <c r="C67" s="740">
        <v>0</v>
      </c>
      <c r="D67" s="740">
        <v>0</v>
      </c>
      <c r="E67" s="740">
        <v>0</v>
      </c>
      <c r="F67" s="740">
        <v>0</v>
      </c>
      <c r="G67" s="740">
        <v>0</v>
      </c>
      <c r="H67" s="740">
        <v>0</v>
      </c>
      <c r="I67" s="740">
        <v>0</v>
      </c>
      <c r="J67" s="740">
        <v>0</v>
      </c>
      <c r="K67" s="740">
        <v>0</v>
      </c>
      <c r="L67" s="740">
        <v>0</v>
      </c>
      <c r="M67" s="740">
        <v>0</v>
      </c>
      <c r="N67" s="740">
        <v>0</v>
      </c>
      <c r="O67" s="740">
        <v>0</v>
      </c>
      <c r="P67" s="740">
        <v>0</v>
      </c>
      <c r="Q67" s="740">
        <v>0</v>
      </c>
      <c r="R67" s="740">
        <v>0</v>
      </c>
      <c r="S67" s="740">
        <v>0</v>
      </c>
      <c r="T67" s="740">
        <v>0</v>
      </c>
      <c r="U67" s="740">
        <v>0</v>
      </c>
    </row>
    <row r="68" spans="1:21">
      <c r="A68" s="423" t="s">
        <v>1344</v>
      </c>
      <c r="B68" s="740">
        <v>0</v>
      </c>
      <c r="C68" s="740">
        <v>0</v>
      </c>
      <c r="D68" s="740">
        <v>0</v>
      </c>
      <c r="E68" s="740">
        <v>0</v>
      </c>
      <c r="F68" s="740">
        <v>0</v>
      </c>
      <c r="G68" s="740">
        <v>0</v>
      </c>
      <c r="H68" s="740">
        <v>0</v>
      </c>
      <c r="I68" s="740">
        <v>0</v>
      </c>
      <c r="J68" s="740">
        <v>0</v>
      </c>
      <c r="K68" s="740">
        <v>0</v>
      </c>
      <c r="L68" s="740">
        <v>0</v>
      </c>
      <c r="M68" s="740">
        <v>0</v>
      </c>
      <c r="N68" s="740">
        <v>0</v>
      </c>
      <c r="O68" s="740">
        <v>0</v>
      </c>
      <c r="P68" s="740">
        <v>0</v>
      </c>
      <c r="Q68" s="740">
        <v>0</v>
      </c>
      <c r="R68" s="740">
        <v>0</v>
      </c>
      <c r="S68" s="740">
        <v>0</v>
      </c>
      <c r="T68" s="740">
        <v>0</v>
      </c>
      <c r="U68" s="740">
        <v>0</v>
      </c>
    </row>
    <row r="69" spans="1:21">
      <c r="A69" s="423" t="s">
        <v>1343</v>
      </c>
      <c r="B69" s="740">
        <v>1</v>
      </c>
      <c r="C69" s="740">
        <v>1</v>
      </c>
      <c r="D69" s="740">
        <v>0</v>
      </c>
      <c r="E69" s="740">
        <v>0</v>
      </c>
      <c r="F69" s="740">
        <v>0</v>
      </c>
      <c r="G69" s="740">
        <v>0</v>
      </c>
      <c r="H69" s="740">
        <v>0</v>
      </c>
      <c r="I69" s="740">
        <v>0</v>
      </c>
      <c r="J69" s="740">
        <v>0</v>
      </c>
      <c r="K69" s="740">
        <v>0</v>
      </c>
      <c r="L69" s="740">
        <v>0</v>
      </c>
      <c r="M69" s="740">
        <v>0</v>
      </c>
      <c r="N69" s="740">
        <v>0</v>
      </c>
      <c r="O69" s="740">
        <v>0</v>
      </c>
      <c r="P69" s="740">
        <v>0</v>
      </c>
      <c r="Q69" s="740">
        <v>0</v>
      </c>
      <c r="R69" s="740">
        <v>0</v>
      </c>
      <c r="S69" s="740">
        <v>0</v>
      </c>
      <c r="T69" s="740">
        <v>0</v>
      </c>
      <c r="U69" s="740">
        <v>0</v>
      </c>
    </row>
    <row r="70" spans="1:21">
      <c r="A70" s="425"/>
      <c r="B70" s="425"/>
      <c r="C70" s="425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  <c r="P70" s="425"/>
      <c r="Q70" s="425"/>
      <c r="R70" s="425"/>
      <c r="S70" s="425"/>
      <c r="T70" s="425"/>
      <c r="U70" s="425"/>
    </row>
    <row r="71" spans="1:21">
      <c r="A71" s="421" t="s">
        <v>973</v>
      </c>
      <c r="B71" s="739">
        <v>0</v>
      </c>
      <c r="C71" s="739">
        <v>0</v>
      </c>
      <c r="D71" s="739">
        <v>0</v>
      </c>
      <c r="E71" s="739">
        <v>0</v>
      </c>
      <c r="F71" s="739">
        <v>0</v>
      </c>
      <c r="G71" s="739">
        <v>0</v>
      </c>
      <c r="H71" s="739">
        <v>0</v>
      </c>
      <c r="I71" s="739">
        <v>0</v>
      </c>
      <c r="J71" s="739">
        <v>0</v>
      </c>
      <c r="K71" s="739">
        <v>0</v>
      </c>
      <c r="L71" s="739">
        <v>0</v>
      </c>
      <c r="M71" s="739">
        <v>0</v>
      </c>
      <c r="N71" s="739">
        <v>0</v>
      </c>
      <c r="O71" s="739">
        <v>0</v>
      </c>
      <c r="P71" s="739">
        <v>0</v>
      </c>
      <c r="Q71" s="739">
        <v>0</v>
      </c>
      <c r="R71" s="739">
        <v>0</v>
      </c>
      <c r="S71" s="739">
        <v>0</v>
      </c>
      <c r="T71" s="739">
        <v>0</v>
      </c>
      <c r="U71" s="739">
        <v>0</v>
      </c>
    </row>
    <row r="72" spans="1:21">
      <c r="A72" s="423" t="s">
        <v>1342</v>
      </c>
      <c r="B72" s="740">
        <v>0</v>
      </c>
      <c r="C72" s="740">
        <v>0</v>
      </c>
      <c r="D72" s="740">
        <v>0</v>
      </c>
      <c r="E72" s="740">
        <v>0</v>
      </c>
      <c r="F72" s="740">
        <v>0</v>
      </c>
      <c r="G72" s="740">
        <v>0</v>
      </c>
      <c r="H72" s="740">
        <v>0</v>
      </c>
      <c r="I72" s="740">
        <v>0</v>
      </c>
      <c r="J72" s="740">
        <v>0</v>
      </c>
      <c r="K72" s="740">
        <v>0</v>
      </c>
      <c r="L72" s="740">
        <v>0</v>
      </c>
      <c r="M72" s="740">
        <v>0</v>
      </c>
      <c r="N72" s="740">
        <v>0</v>
      </c>
      <c r="O72" s="740">
        <v>0</v>
      </c>
      <c r="P72" s="740">
        <v>0</v>
      </c>
      <c r="Q72" s="740">
        <v>0</v>
      </c>
      <c r="R72" s="740">
        <v>0</v>
      </c>
      <c r="S72" s="740">
        <v>0</v>
      </c>
      <c r="T72" s="740">
        <v>0</v>
      </c>
      <c r="U72" s="740">
        <v>0</v>
      </c>
    </row>
    <row r="73" spans="1:21">
      <c r="A73" s="423" t="s">
        <v>1341</v>
      </c>
      <c r="B73" s="740">
        <v>0</v>
      </c>
      <c r="C73" s="740">
        <v>0</v>
      </c>
      <c r="D73" s="740">
        <v>0</v>
      </c>
      <c r="E73" s="740">
        <v>0</v>
      </c>
      <c r="F73" s="740">
        <v>0</v>
      </c>
      <c r="G73" s="740">
        <v>0</v>
      </c>
      <c r="H73" s="740">
        <v>0</v>
      </c>
      <c r="I73" s="740">
        <v>0</v>
      </c>
      <c r="J73" s="740">
        <v>0</v>
      </c>
      <c r="K73" s="740">
        <v>0</v>
      </c>
      <c r="L73" s="740">
        <v>0</v>
      </c>
      <c r="M73" s="740">
        <v>0</v>
      </c>
      <c r="N73" s="740">
        <v>0</v>
      </c>
      <c r="O73" s="740">
        <v>0</v>
      </c>
      <c r="P73" s="740">
        <v>0</v>
      </c>
      <c r="Q73" s="740">
        <v>0</v>
      </c>
      <c r="R73" s="740">
        <v>0</v>
      </c>
      <c r="S73" s="740">
        <v>0</v>
      </c>
      <c r="T73" s="740">
        <v>0</v>
      </c>
      <c r="U73" s="740">
        <v>0</v>
      </c>
    </row>
    <row r="74" spans="1:21">
      <c r="A74" s="425"/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</row>
    <row r="75" spans="1:21">
      <c r="A75" s="421" t="s">
        <v>938</v>
      </c>
      <c r="B75" s="739">
        <v>0</v>
      </c>
      <c r="C75" s="739">
        <v>0</v>
      </c>
      <c r="D75" s="739">
        <v>0</v>
      </c>
      <c r="E75" s="739">
        <v>0</v>
      </c>
      <c r="F75" s="739">
        <v>0</v>
      </c>
      <c r="G75" s="739">
        <v>0</v>
      </c>
      <c r="H75" s="739">
        <v>0</v>
      </c>
      <c r="I75" s="739">
        <v>0</v>
      </c>
      <c r="J75" s="739">
        <v>0</v>
      </c>
      <c r="K75" s="739">
        <v>0</v>
      </c>
      <c r="L75" s="739">
        <v>0</v>
      </c>
      <c r="M75" s="739">
        <v>0</v>
      </c>
      <c r="N75" s="739">
        <v>0</v>
      </c>
      <c r="O75" s="739">
        <v>0</v>
      </c>
      <c r="P75" s="739">
        <v>0</v>
      </c>
      <c r="Q75" s="739">
        <v>0</v>
      </c>
      <c r="R75" s="739">
        <v>0</v>
      </c>
      <c r="S75" s="739">
        <v>0</v>
      </c>
      <c r="T75" s="739">
        <v>0</v>
      </c>
      <c r="U75" s="739">
        <v>0</v>
      </c>
    </row>
    <row r="76" spans="1:21">
      <c r="A76" s="423" t="s">
        <v>1340</v>
      </c>
      <c r="B76" s="740">
        <v>0</v>
      </c>
      <c r="C76" s="740">
        <v>0</v>
      </c>
      <c r="D76" s="740">
        <v>0</v>
      </c>
      <c r="E76" s="740">
        <v>0</v>
      </c>
      <c r="F76" s="740">
        <v>0</v>
      </c>
      <c r="G76" s="740">
        <v>0</v>
      </c>
      <c r="H76" s="740">
        <v>0</v>
      </c>
      <c r="I76" s="740">
        <v>0</v>
      </c>
      <c r="J76" s="740">
        <v>0</v>
      </c>
      <c r="K76" s="740">
        <v>0</v>
      </c>
      <c r="L76" s="740">
        <v>0</v>
      </c>
      <c r="M76" s="740">
        <v>0</v>
      </c>
      <c r="N76" s="740">
        <v>0</v>
      </c>
      <c r="O76" s="740">
        <v>0</v>
      </c>
      <c r="P76" s="740">
        <v>0</v>
      </c>
      <c r="Q76" s="740">
        <v>0</v>
      </c>
      <c r="R76" s="740">
        <v>0</v>
      </c>
      <c r="S76" s="740">
        <v>0</v>
      </c>
      <c r="T76" s="740">
        <v>0</v>
      </c>
      <c r="U76" s="740">
        <v>0</v>
      </c>
    </row>
    <row r="77" spans="1:21">
      <c r="A77" s="423" t="s">
        <v>1339</v>
      </c>
      <c r="B77" s="740">
        <v>0</v>
      </c>
      <c r="C77" s="740">
        <v>0</v>
      </c>
      <c r="D77" s="740">
        <v>0</v>
      </c>
      <c r="E77" s="740">
        <v>0</v>
      </c>
      <c r="F77" s="740">
        <v>0</v>
      </c>
      <c r="G77" s="740">
        <v>0</v>
      </c>
      <c r="H77" s="740">
        <v>0</v>
      </c>
      <c r="I77" s="740">
        <v>0</v>
      </c>
      <c r="J77" s="740">
        <v>0</v>
      </c>
      <c r="K77" s="740">
        <v>0</v>
      </c>
      <c r="L77" s="740">
        <v>0</v>
      </c>
      <c r="M77" s="740">
        <v>0</v>
      </c>
      <c r="N77" s="740">
        <v>0</v>
      </c>
      <c r="O77" s="740">
        <v>0</v>
      </c>
      <c r="P77" s="740">
        <v>0</v>
      </c>
      <c r="Q77" s="740">
        <v>0</v>
      </c>
      <c r="R77" s="740">
        <v>0</v>
      </c>
      <c r="S77" s="740">
        <v>0</v>
      </c>
      <c r="T77" s="740">
        <v>0</v>
      </c>
      <c r="U77" s="740">
        <v>0</v>
      </c>
    </row>
    <row r="78" spans="1:21">
      <c r="A78" s="425"/>
      <c r="B78" s="425"/>
      <c r="C78" s="425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</row>
    <row r="79" spans="1:21">
      <c r="A79" s="421" t="s">
        <v>924</v>
      </c>
      <c r="B79" s="739">
        <v>0</v>
      </c>
      <c r="C79" s="739">
        <v>0</v>
      </c>
      <c r="D79" s="739">
        <v>0</v>
      </c>
      <c r="E79" s="739">
        <v>0</v>
      </c>
      <c r="F79" s="739">
        <v>0</v>
      </c>
      <c r="G79" s="739">
        <v>0</v>
      </c>
      <c r="H79" s="739">
        <v>0</v>
      </c>
      <c r="I79" s="739">
        <v>0</v>
      </c>
      <c r="J79" s="739">
        <v>0</v>
      </c>
      <c r="K79" s="739">
        <v>0</v>
      </c>
      <c r="L79" s="739">
        <v>0</v>
      </c>
      <c r="M79" s="739">
        <v>0</v>
      </c>
      <c r="N79" s="739">
        <v>0</v>
      </c>
      <c r="O79" s="739">
        <v>0</v>
      </c>
      <c r="P79" s="739">
        <v>0</v>
      </c>
      <c r="Q79" s="739">
        <v>0</v>
      </c>
      <c r="R79" s="739">
        <v>0</v>
      </c>
      <c r="S79" s="739">
        <v>0</v>
      </c>
      <c r="T79" s="739">
        <v>0</v>
      </c>
      <c r="U79" s="739">
        <v>0</v>
      </c>
    </row>
    <row r="80" spans="1:21">
      <c r="A80" s="423" t="s">
        <v>1338</v>
      </c>
      <c r="B80" s="740">
        <v>0</v>
      </c>
      <c r="C80" s="740">
        <v>0</v>
      </c>
      <c r="D80" s="740">
        <v>0</v>
      </c>
      <c r="E80" s="740">
        <v>0</v>
      </c>
      <c r="F80" s="740">
        <v>0</v>
      </c>
      <c r="G80" s="740">
        <v>0</v>
      </c>
      <c r="H80" s="740">
        <v>0</v>
      </c>
      <c r="I80" s="740">
        <v>0</v>
      </c>
      <c r="J80" s="740">
        <v>0</v>
      </c>
      <c r="K80" s="740">
        <v>0</v>
      </c>
      <c r="L80" s="740">
        <v>0</v>
      </c>
      <c r="M80" s="740">
        <v>0</v>
      </c>
      <c r="N80" s="740">
        <v>0</v>
      </c>
      <c r="O80" s="740">
        <v>0</v>
      </c>
      <c r="P80" s="740">
        <v>0</v>
      </c>
      <c r="Q80" s="740">
        <v>0</v>
      </c>
      <c r="R80" s="740">
        <v>0</v>
      </c>
      <c r="S80" s="740">
        <v>0</v>
      </c>
      <c r="T80" s="740">
        <v>0</v>
      </c>
      <c r="U80" s="740">
        <v>0</v>
      </c>
    </row>
    <row r="81" spans="1:21">
      <c r="A81" s="423" t="s">
        <v>1337</v>
      </c>
      <c r="B81" s="740">
        <v>0</v>
      </c>
      <c r="C81" s="740">
        <v>0</v>
      </c>
      <c r="D81" s="740">
        <v>0</v>
      </c>
      <c r="E81" s="740">
        <v>0</v>
      </c>
      <c r="F81" s="740">
        <v>0</v>
      </c>
      <c r="G81" s="740">
        <v>0</v>
      </c>
      <c r="H81" s="740">
        <v>0</v>
      </c>
      <c r="I81" s="740">
        <v>0</v>
      </c>
      <c r="J81" s="740">
        <v>0</v>
      </c>
      <c r="K81" s="740">
        <v>0</v>
      </c>
      <c r="L81" s="740">
        <v>0</v>
      </c>
      <c r="M81" s="740">
        <v>0</v>
      </c>
      <c r="N81" s="740">
        <v>0</v>
      </c>
      <c r="O81" s="740">
        <v>0</v>
      </c>
      <c r="P81" s="740">
        <v>0</v>
      </c>
      <c r="Q81" s="740">
        <v>0</v>
      </c>
      <c r="R81" s="740">
        <v>0</v>
      </c>
      <c r="S81" s="740">
        <v>0</v>
      </c>
      <c r="T81" s="740">
        <v>0</v>
      </c>
      <c r="U81" s="740">
        <v>0</v>
      </c>
    </row>
    <row r="82" spans="1:21">
      <c r="A82" s="423" t="s">
        <v>1336</v>
      </c>
      <c r="B82" s="740">
        <v>0</v>
      </c>
      <c r="C82" s="740">
        <v>0</v>
      </c>
      <c r="D82" s="740">
        <v>0</v>
      </c>
      <c r="E82" s="740">
        <v>0</v>
      </c>
      <c r="F82" s="740">
        <v>0</v>
      </c>
      <c r="G82" s="740">
        <v>0</v>
      </c>
      <c r="H82" s="740">
        <v>0</v>
      </c>
      <c r="I82" s="740">
        <v>0</v>
      </c>
      <c r="J82" s="740">
        <v>0</v>
      </c>
      <c r="K82" s="740">
        <v>0</v>
      </c>
      <c r="L82" s="740">
        <v>0</v>
      </c>
      <c r="M82" s="740">
        <v>0</v>
      </c>
      <c r="N82" s="740">
        <v>0</v>
      </c>
      <c r="O82" s="740">
        <v>0</v>
      </c>
      <c r="P82" s="740">
        <v>0</v>
      </c>
      <c r="Q82" s="740">
        <v>0</v>
      </c>
      <c r="R82" s="740">
        <v>0</v>
      </c>
      <c r="S82" s="740">
        <v>0</v>
      </c>
      <c r="T82" s="740">
        <v>0</v>
      </c>
      <c r="U82" s="740">
        <v>0</v>
      </c>
    </row>
    <row r="83" spans="1:21">
      <c r="A83" s="423" t="s">
        <v>1335</v>
      </c>
      <c r="B83" s="740">
        <v>0</v>
      </c>
      <c r="C83" s="740">
        <v>0</v>
      </c>
      <c r="D83" s="740">
        <v>0</v>
      </c>
      <c r="E83" s="740">
        <v>0</v>
      </c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0</v>
      </c>
      <c r="L83" s="740">
        <v>0</v>
      </c>
      <c r="M83" s="740">
        <v>0</v>
      </c>
      <c r="N83" s="740">
        <v>0</v>
      </c>
      <c r="O83" s="740">
        <v>0</v>
      </c>
      <c r="P83" s="740">
        <v>0</v>
      </c>
      <c r="Q83" s="740">
        <v>0</v>
      </c>
      <c r="R83" s="740">
        <v>0</v>
      </c>
      <c r="S83" s="740">
        <v>0</v>
      </c>
      <c r="T83" s="740">
        <v>0</v>
      </c>
      <c r="U83" s="740">
        <v>0</v>
      </c>
    </row>
    <row r="84" spans="1:21">
      <c r="A84" s="425"/>
      <c r="B84" s="425"/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425"/>
      <c r="S84" s="425"/>
      <c r="T84" s="425"/>
      <c r="U84" s="425"/>
    </row>
    <row r="85" spans="1:21">
      <c r="A85" s="421" t="s">
        <v>890</v>
      </c>
      <c r="B85" s="739">
        <v>0</v>
      </c>
      <c r="C85" s="739">
        <v>0</v>
      </c>
      <c r="D85" s="739">
        <v>0</v>
      </c>
      <c r="E85" s="739">
        <v>0</v>
      </c>
      <c r="F85" s="739">
        <v>0</v>
      </c>
      <c r="G85" s="739">
        <v>0</v>
      </c>
      <c r="H85" s="739">
        <v>0</v>
      </c>
      <c r="I85" s="739">
        <v>0</v>
      </c>
      <c r="J85" s="739">
        <v>0</v>
      </c>
      <c r="K85" s="739">
        <v>0</v>
      </c>
      <c r="L85" s="739">
        <v>0</v>
      </c>
      <c r="M85" s="739">
        <v>0</v>
      </c>
      <c r="N85" s="739">
        <v>0</v>
      </c>
      <c r="O85" s="739">
        <v>0</v>
      </c>
      <c r="P85" s="739">
        <v>0</v>
      </c>
      <c r="Q85" s="739">
        <v>0</v>
      </c>
      <c r="R85" s="739">
        <v>0</v>
      </c>
      <c r="S85" s="739">
        <v>0</v>
      </c>
      <c r="T85" s="739">
        <v>0</v>
      </c>
      <c r="U85" s="739">
        <v>0</v>
      </c>
    </row>
    <row r="86" spans="1:21">
      <c r="A86" s="423" t="s">
        <v>1334</v>
      </c>
      <c r="B86" s="740">
        <v>0</v>
      </c>
      <c r="C86" s="740">
        <v>0</v>
      </c>
      <c r="D86" s="740">
        <v>0</v>
      </c>
      <c r="E86" s="740">
        <v>0</v>
      </c>
      <c r="F86" s="740">
        <v>0</v>
      </c>
      <c r="G86" s="740">
        <v>0</v>
      </c>
      <c r="H86" s="740">
        <v>0</v>
      </c>
      <c r="I86" s="740">
        <v>0</v>
      </c>
      <c r="J86" s="740">
        <v>0</v>
      </c>
      <c r="K86" s="740">
        <v>0</v>
      </c>
      <c r="L86" s="740">
        <v>0</v>
      </c>
      <c r="M86" s="740">
        <v>0</v>
      </c>
      <c r="N86" s="740">
        <v>0</v>
      </c>
      <c r="O86" s="740">
        <v>0</v>
      </c>
      <c r="P86" s="740">
        <v>0</v>
      </c>
      <c r="Q86" s="740">
        <v>0</v>
      </c>
      <c r="R86" s="740">
        <v>0</v>
      </c>
      <c r="S86" s="740">
        <v>0</v>
      </c>
      <c r="T86" s="740">
        <v>0</v>
      </c>
      <c r="U86" s="740">
        <v>0</v>
      </c>
    </row>
    <row r="87" spans="1:21">
      <c r="A87" s="423" t="s">
        <v>1333</v>
      </c>
      <c r="B87" s="740">
        <v>0</v>
      </c>
      <c r="C87" s="740">
        <v>0</v>
      </c>
      <c r="D87" s="740">
        <v>0</v>
      </c>
      <c r="E87" s="740">
        <v>0</v>
      </c>
      <c r="F87" s="740">
        <v>0</v>
      </c>
      <c r="G87" s="740">
        <v>0</v>
      </c>
      <c r="H87" s="740">
        <v>0</v>
      </c>
      <c r="I87" s="740">
        <v>0</v>
      </c>
      <c r="J87" s="740">
        <v>0</v>
      </c>
      <c r="K87" s="740">
        <v>0</v>
      </c>
      <c r="L87" s="740">
        <v>0</v>
      </c>
      <c r="M87" s="740">
        <v>0</v>
      </c>
      <c r="N87" s="740">
        <v>0</v>
      </c>
      <c r="O87" s="740">
        <v>0</v>
      </c>
      <c r="P87" s="740">
        <v>0</v>
      </c>
      <c r="Q87" s="740">
        <v>0</v>
      </c>
      <c r="R87" s="740">
        <v>0</v>
      </c>
      <c r="S87" s="740">
        <v>0</v>
      </c>
      <c r="T87" s="740">
        <v>0</v>
      </c>
      <c r="U87" s="740">
        <v>0</v>
      </c>
    </row>
    <row r="88" spans="1:21">
      <c r="A88" s="423" t="s">
        <v>1332</v>
      </c>
      <c r="B88" s="740">
        <v>0</v>
      </c>
      <c r="C88" s="740">
        <v>0</v>
      </c>
      <c r="D88" s="740">
        <v>0</v>
      </c>
      <c r="E88" s="740">
        <v>0</v>
      </c>
      <c r="F88" s="740">
        <v>0</v>
      </c>
      <c r="G88" s="740">
        <v>0</v>
      </c>
      <c r="H88" s="740">
        <v>0</v>
      </c>
      <c r="I88" s="740">
        <v>0</v>
      </c>
      <c r="J88" s="740">
        <v>0</v>
      </c>
      <c r="K88" s="740">
        <v>0</v>
      </c>
      <c r="L88" s="740">
        <v>0</v>
      </c>
      <c r="M88" s="740">
        <v>0</v>
      </c>
      <c r="N88" s="740">
        <v>0</v>
      </c>
      <c r="O88" s="740">
        <v>0</v>
      </c>
      <c r="P88" s="740">
        <v>0</v>
      </c>
      <c r="Q88" s="740">
        <v>0</v>
      </c>
      <c r="R88" s="740">
        <v>0</v>
      </c>
      <c r="S88" s="740">
        <v>0</v>
      </c>
      <c r="T88" s="740">
        <v>0</v>
      </c>
      <c r="U88" s="740">
        <v>0</v>
      </c>
    </row>
    <row r="89" spans="1:21">
      <c r="A89" s="423" t="s">
        <v>1331</v>
      </c>
      <c r="B89" s="740">
        <v>0</v>
      </c>
      <c r="C89" s="740">
        <v>0</v>
      </c>
      <c r="D89" s="740">
        <v>0</v>
      </c>
      <c r="E89" s="740">
        <v>0</v>
      </c>
      <c r="F89" s="740">
        <v>0</v>
      </c>
      <c r="G89" s="740">
        <v>0</v>
      </c>
      <c r="H89" s="740">
        <v>0</v>
      </c>
      <c r="I89" s="740">
        <v>0</v>
      </c>
      <c r="J89" s="740">
        <v>0</v>
      </c>
      <c r="K89" s="740">
        <v>0</v>
      </c>
      <c r="L89" s="740">
        <v>0</v>
      </c>
      <c r="M89" s="740">
        <v>0</v>
      </c>
      <c r="N89" s="740">
        <v>0</v>
      </c>
      <c r="O89" s="740">
        <v>0</v>
      </c>
      <c r="P89" s="740">
        <v>0</v>
      </c>
      <c r="Q89" s="740">
        <v>0</v>
      </c>
      <c r="R89" s="740">
        <v>0</v>
      </c>
      <c r="S89" s="740">
        <v>0</v>
      </c>
      <c r="T89" s="740">
        <v>0</v>
      </c>
      <c r="U89" s="740">
        <v>0</v>
      </c>
    </row>
    <row r="90" spans="1:21">
      <c r="A90" s="425"/>
      <c r="B90" s="42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5"/>
      <c r="S90" s="425"/>
      <c r="T90" s="425"/>
      <c r="U90" s="425"/>
    </row>
    <row r="91" spans="1:21">
      <c r="A91" s="421" t="s">
        <v>877</v>
      </c>
      <c r="B91" s="739">
        <v>0</v>
      </c>
      <c r="C91" s="739">
        <v>0</v>
      </c>
      <c r="D91" s="739">
        <v>0</v>
      </c>
      <c r="E91" s="739">
        <v>0</v>
      </c>
      <c r="F91" s="739">
        <v>0</v>
      </c>
      <c r="G91" s="739">
        <v>0</v>
      </c>
      <c r="H91" s="739">
        <v>0</v>
      </c>
      <c r="I91" s="739">
        <v>0</v>
      </c>
      <c r="J91" s="739">
        <v>0</v>
      </c>
      <c r="K91" s="739">
        <v>0</v>
      </c>
      <c r="L91" s="739">
        <v>0</v>
      </c>
      <c r="M91" s="739">
        <v>0</v>
      </c>
      <c r="N91" s="739">
        <v>0</v>
      </c>
      <c r="O91" s="739">
        <v>0</v>
      </c>
      <c r="P91" s="739">
        <v>0</v>
      </c>
      <c r="Q91" s="739">
        <v>0</v>
      </c>
      <c r="R91" s="739">
        <v>0</v>
      </c>
      <c r="S91" s="739">
        <v>0</v>
      </c>
      <c r="T91" s="739">
        <v>0</v>
      </c>
      <c r="U91" s="739">
        <v>0</v>
      </c>
    </row>
    <row r="92" spans="1:21">
      <c r="A92" s="423" t="s">
        <v>1330</v>
      </c>
      <c r="B92" s="740">
        <v>0</v>
      </c>
      <c r="C92" s="740">
        <v>0</v>
      </c>
      <c r="D92" s="740">
        <v>0</v>
      </c>
      <c r="E92" s="740">
        <v>0</v>
      </c>
      <c r="F92" s="740">
        <v>0</v>
      </c>
      <c r="G92" s="740">
        <v>0</v>
      </c>
      <c r="H92" s="740">
        <v>0</v>
      </c>
      <c r="I92" s="740">
        <v>0</v>
      </c>
      <c r="J92" s="740">
        <v>0</v>
      </c>
      <c r="K92" s="740">
        <v>0</v>
      </c>
      <c r="L92" s="740">
        <v>0</v>
      </c>
      <c r="M92" s="740">
        <v>0</v>
      </c>
      <c r="N92" s="740">
        <v>0</v>
      </c>
      <c r="O92" s="740">
        <v>0</v>
      </c>
      <c r="P92" s="740">
        <v>0</v>
      </c>
      <c r="Q92" s="740">
        <v>0</v>
      </c>
      <c r="R92" s="740">
        <v>0</v>
      </c>
      <c r="S92" s="740">
        <v>0</v>
      </c>
      <c r="T92" s="740">
        <v>0</v>
      </c>
      <c r="U92" s="740">
        <v>0</v>
      </c>
    </row>
    <row r="93" spans="1:21">
      <c r="A93" s="423" t="s">
        <v>1329</v>
      </c>
      <c r="B93" s="740">
        <v>0</v>
      </c>
      <c r="C93" s="740">
        <v>0</v>
      </c>
      <c r="D93" s="740">
        <v>0</v>
      </c>
      <c r="E93" s="740">
        <v>0</v>
      </c>
      <c r="F93" s="740">
        <v>0</v>
      </c>
      <c r="G93" s="740">
        <v>0</v>
      </c>
      <c r="H93" s="740">
        <v>0</v>
      </c>
      <c r="I93" s="740">
        <v>0</v>
      </c>
      <c r="J93" s="740">
        <v>0</v>
      </c>
      <c r="K93" s="740">
        <v>0</v>
      </c>
      <c r="L93" s="740">
        <v>0</v>
      </c>
      <c r="M93" s="740">
        <v>0</v>
      </c>
      <c r="N93" s="740">
        <v>0</v>
      </c>
      <c r="O93" s="740">
        <v>0</v>
      </c>
      <c r="P93" s="740">
        <v>0</v>
      </c>
      <c r="Q93" s="740">
        <v>0</v>
      </c>
      <c r="R93" s="740">
        <v>0</v>
      </c>
      <c r="S93" s="740">
        <v>0</v>
      </c>
      <c r="T93" s="740">
        <v>0</v>
      </c>
      <c r="U93" s="740">
        <v>0</v>
      </c>
    </row>
    <row r="94" spans="1:21">
      <c r="A94" s="423" t="s">
        <v>1328</v>
      </c>
      <c r="B94" s="740">
        <v>0</v>
      </c>
      <c r="C94" s="740">
        <v>0</v>
      </c>
      <c r="D94" s="740">
        <v>0</v>
      </c>
      <c r="E94" s="740">
        <v>0</v>
      </c>
      <c r="F94" s="740">
        <v>0</v>
      </c>
      <c r="G94" s="740">
        <v>0</v>
      </c>
      <c r="H94" s="740">
        <v>0</v>
      </c>
      <c r="I94" s="740">
        <v>0</v>
      </c>
      <c r="J94" s="740">
        <v>0</v>
      </c>
      <c r="K94" s="740">
        <v>0</v>
      </c>
      <c r="L94" s="740">
        <v>0</v>
      </c>
      <c r="M94" s="740">
        <v>0</v>
      </c>
      <c r="N94" s="740">
        <v>0</v>
      </c>
      <c r="O94" s="740">
        <v>0</v>
      </c>
      <c r="P94" s="740">
        <v>0</v>
      </c>
      <c r="Q94" s="740">
        <v>0</v>
      </c>
      <c r="R94" s="740">
        <v>0</v>
      </c>
      <c r="S94" s="740">
        <v>0</v>
      </c>
      <c r="T94" s="740">
        <v>0</v>
      </c>
      <c r="U94" s="740">
        <v>0</v>
      </c>
    </row>
    <row r="95" spans="1:21">
      <c r="A95" s="423" t="s">
        <v>1327</v>
      </c>
      <c r="B95" s="740">
        <v>0</v>
      </c>
      <c r="C95" s="740">
        <v>0</v>
      </c>
      <c r="D95" s="740">
        <v>0</v>
      </c>
      <c r="E95" s="740">
        <v>0</v>
      </c>
      <c r="F95" s="740">
        <v>0</v>
      </c>
      <c r="G95" s="740">
        <v>0</v>
      </c>
      <c r="H95" s="740">
        <v>0</v>
      </c>
      <c r="I95" s="740">
        <v>0</v>
      </c>
      <c r="J95" s="740">
        <v>0</v>
      </c>
      <c r="K95" s="740">
        <v>0</v>
      </c>
      <c r="L95" s="740">
        <v>0</v>
      </c>
      <c r="M95" s="740">
        <v>0</v>
      </c>
      <c r="N95" s="740">
        <v>0</v>
      </c>
      <c r="O95" s="740">
        <v>0</v>
      </c>
      <c r="P95" s="740">
        <v>0</v>
      </c>
      <c r="Q95" s="740">
        <v>0</v>
      </c>
      <c r="R95" s="740">
        <v>0</v>
      </c>
      <c r="S95" s="740">
        <v>0</v>
      </c>
      <c r="T95" s="740">
        <v>0</v>
      </c>
      <c r="U95" s="740">
        <v>0</v>
      </c>
    </row>
    <row r="96" spans="1:21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  <c r="P96" s="425"/>
      <c r="Q96" s="425"/>
      <c r="R96" s="425"/>
      <c r="S96" s="425"/>
      <c r="T96" s="425"/>
      <c r="U96" s="425"/>
    </row>
    <row r="97" spans="1:21">
      <c r="A97" s="1012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5"/>
      <c r="R97" s="425"/>
      <c r="S97" s="425"/>
      <c r="T97" s="425"/>
      <c r="U97" s="425"/>
    </row>
    <row r="98" spans="1:21" ht="35.4" customHeight="1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R98" s="451"/>
      <c r="S98" s="451"/>
      <c r="T98" s="451"/>
      <c r="U98" s="451"/>
    </row>
  </sheetData>
  <mergeCells count="3">
    <mergeCell ref="B2:U2"/>
    <mergeCell ref="B5:U5"/>
    <mergeCell ref="C7:U7"/>
  </mergeCells>
  <hyperlinks>
    <hyperlink ref="A1" location="Indice!A125" display="Volver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84">
    <outlinePr summaryBelow="0" summaryRight="0"/>
  </sheetPr>
  <dimension ref="A1:W55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3.44140625" style="35" bestFit="1" customWidth="1"/>
    <col min="2" max="2" width="14.88671875" style="35" customWidth="1"/>
    <col min="3" max="3" width="5.109375" style="35" bestFit="1" customWidth="1"/>
    <col min="4" max="4" width="6.6640625" style="35" bestFit="1" customWidth="1"/>
    <col min="5" max="5" width="7" style="35" bestFit="1" customWidth="1"/>
    <col min="6" max="6" width="5.5546875" style="35" bestFit="1" customWidth="1"/>
    <col min="7" max="7" width="4.5546875" style="35" bestFit="1" customWidth="1"/>
    <col min="8" max="8" width="11.33203125" style="35" bestFit="1" customWidth="1"/>
    <col min="9" max="9" width="5.109375" style="35" bestFit="1" customWidth="1"/>
    <col min="10" max="10" width="6.6640625" style="35" bestFit="1" customWidth="1"/>
    <col min="11" max="11" width="7" style="35" bestFit="1" customWidth="1"/>
    <col min="12" max="12" width="5.5546875" style="35" bestFit="1" customWidth="1"/>
    <col min="13" max="13" width="4.5546875" style="35" bestFit="1" customWidth="1"/>
    <col min="14" max="14" width="11.33203125" style="35" bestFit="1" customWidth="1"/>
    <col min="15" max="15" width="5.109375" style="35" bestFit="1" customWidth="1"/>
    <col min="16" max="16" width="6.6640625" style="35" bestFit="1" customWidth="1"/>
    <col min="17" max="17" width="7" style="35" bestFit="1" customWidth="1"/>
    <col min="18" max="18" width="5.5546875" style="35" bestFit="1" customWidth="1"/>
    <col min="19" max="19" width="4.5546875" style="35" bestFit="1" customWidth="1"/>
    <col min="20" max="20" width="7.5546875" style="35" customWidth="1"/>
    <col min="21" max="21" width="4.6640625" style="35" customWidth="1"/>
    <col min="22" max="22" width="0.5546875" style="35" customWidth="1"/>
    <col min="23" max="23" width="0.88671875" style="35" customWidth="1"/>
    <col min="24" max="256" width="8.88671875" style="35"/>
    <col min="257" max="257" width="3.44140625" style="35" bestFit="1" customWidth="1"/>
    <col min="258" max="258" width="14.88671875" style="35" customWidth="1"/>
    <col min="259" max="259" width="5.109375" style="35" bestFit="1" customWidth="1"/>
    <col min="260" max="260" width="6.6640625" style="35" bestFit="1" customWidth="1"/>
    <col min="261" max="261" width="7" style="35" bestFit="1" customWidth="1"/>
    <col min="262" max="262" width="5.5546875" style="35" bestFit="1" customWidth="1"/>
    <col min="263" max="263" width="4.5546875" style="35" bestFit="1" customWidth="1"/>
    <col min="264" max="264" width="11.33203125" style="35" bestFit="1" customWidth="1"/>
    <col min="265" max="265" width="5.109375" style="35" bestFit="1" customWidth="1"/>
    <col min="266" max="266" width="6.6640625" style="35" bestFit="1" customWidth="1"/>
    <col min="267" max="267" width="7" style="35" bestFit="1" customWidth="1"/>
    <col min="268" max="268" width="5.5546875" style="35" bestFit="1" customWidth="1"/>
    <col min="269" max="269" width="4.5546875" style="35" bestFit="1" customWidth="1"/>
    <col min="270" max="270" width="11.33203125" style="35" bestFit="1" customWidth="1"/>
    <col min="271" max="271" width="5.109375" style="35" bestFit="1" customWidth="1"/>
    <col min="272" max="272" width="6.6640625" style="35" bestFit="1" customWidth="1"/>
    <col min="273" max="273" width="7" style="35" bestFit="1" customWidth="1"/>
    <col min="274" max="274" width="5.5546875" style="35" bestFit="1" customWidth="1"/>
    <col min="275" max="275" width="4.5546875" style="35" bestFit="1" customWidth="1"/>
    <col min="276" max="276" width="7.5546875" style="35" customWidth="1"/>
    <col min="277" max="277" width="4.6640625" style="35" customWidth="1"/>
    <col min="278" max="278" width="0.5546875" style="35" customWidth="1"/>
    <col min="279" max="279" width="0.88671875" style="35" customWidth="1"/>
    <col min="280" max="512" width="8.88671875" style="35"/>
    <col min="513" max="513" width="3.44140625" style="35" bestFit="1" customWidth="1"/>
    <col min="514" max="514" width="14.88671875" style="35" customWidth="1"/>
    <col min="515" max="515" width="5.109375" style="35" bestFit="1" customWidth="1"/>
    <col min="516" max="516" width="6.6640625" style="35" bestFit="1" customWidth="1"/>
    <col min="517" max="517" width="7" style="35" bestFit="1" customWidth="1"/>
    <col min="518" max="518" width="5.5546875" style="35" bestFit="1" customWidth="1"/>
    <col min="519" max="519" width="4.5546875" style="35" bestFit="1" customWidth="1"/>
    <col min="520" max="520" width="11.33203125" style="35" bestFit="1" customWidth="1"/>
    <col min="521" max="521" width="5.109375" style="35" bestFit="1" customWidth="1"/>
    <col min="522" max="522" width="6.6640625" style="35" bestFit="1" customWidth="1"/>
    <col min="523" max="523" width="7" style="35" bestFit="1" customWidth="1"/>
    <col min="524" max="524" width="5.5546875" style="35" bestFit="1" customWidth="1"/>
    <col min="525" max="525" width="4.5546875" style="35" bestFit="1" customWidth="1"/>
    <col min="526" max="526" width="11.33203125" style="35" bestFit="1" customWidth="1"/>
    <col min="527" max="527" width="5.109375" style="35" bestFit="1" customWidth="1"/>
    <col min="528" max="528" width="6.6640625" style="35" bestFit="1" customWidth="1"/>
    <col min="529" max="529" width="7" style="35" bestFit="1" customWidth="1"/>
    <col min="530" max="530" width="5.5546875" style="35" bestFit="1" customWidth="1"/>
    <col min="531" max="531" width="4.5546875" style="35" bestFit="1" customWidth="1"/>
    <col min="532" max="532" width="7.5546875" style="35" customWidth="1"/>
    <col min="533" max="533" width="4.6640625" style="35" customWidth="1"/>
    <col min="534" max="534" width="0.5546875" style="35" customWidth="1"/>
    <col min="535" max="535" width="0.88671875" style="35" customWidth="1"/>
    <col min="536" max="768" width="8.88671875" style="35"/>
    <col min="769" max="769" width="3.44140625" style="35" bestFit="1" customWidth="1"/>
    <col min="770" max="770" width="14.88671875" style="35" customWidth="1"/>
    <col min="771" max="771" width="5.109375" style="35" bestFit="1" customWidth="1"/>
    <col min="772" max="772" width="6.6640625" style="35" bestFit="1" customWidth="1"/>
    <col min="773" max="773" width="7" style="35" bestFit="1" customWidth="1"/>
    <col min="774" max="774" width="5.5546875" style="35" bestFit="1" customWidth="1"/>
    <col min="775" max="775" width="4.5546875" style="35" bestFit="1" customWidth="1"/>
    <col min="776" max="776" width="11.33203125" style="35" bestFit="1" customWidth="1"/>
    <col min="777" max="777" width="5.109375" style="35" bestFit="1" customWidth="1"/>
    <col min="778" max="778" width="6.6640625" style="35" bestFit="1" customWidth="1"/>
    <col min="779" max="779" width="7" style="35" bestFit="1" customWidth="1"/>
    <col min="780" max="780" width="5.5546875" style="35" bestFit="1" customWidth="1"/>
    <col min="781" max="781" width="4.5546875" style="35" bestFit="1" customWidth="1"/>
    <col min="782" max="782" width="11.33203125" style="35" bestFit="1" customWidth="1"/>
    <col min="783" max="783" width="5.109375" style="35" bestFit="1" customWidth="1"/>
    <col min="784" max="784" width="6.6640625" style="35" bestFit="1" customWidth="1"/>
    <col min="785" max="785" width="7" style="35" bestFit="1" customWidth="1"/>
    <col min="786" max="786" width="5.5546875" style="35" bestFit="1" customWidth="1"/>
    <col min="787" max="787" width="4.5546875" style="35" bestFit="1" customWidth="1"/>
    <col min="788" max="788" width="7.5546875" style="35" customWidth="1"/>
    <col min="789" max="789" width="4.6640625" style="35" customWidth="1"/>
    <col min="790" max="790" width="0.5546875" style="35" customWidth="1"/>
    <col min="791" max="791" width="0.88671875" style="35" customWidth="1"/>
    <col min="792" max="1024" width="8.88671875" style="35"/>
    <col min="1025" max="1025" width="3.44140625" style="35" bestFit="1" customWidth="1"/>
    <col min="1026" max="1026" width="14.88671875" style="35" customWidth="1"/>
    <col min="1027" max="1027" width="5.109375" style="35" bestFit="1" customWidth="1"/>
    <col min="1028" max="1028" width="6.6640625" style="35" bestFit="1" customWidth="1"/>
    <col min="1029" max="1029" width="7" style="35" bestFit="1" customWidth="1"/>
    <col min="1030" max="1030" width="5.5546875" style="35" bestFit="1" customWidth="1"/>
    <col min="1031" max="1031" width="4.5546875" style="35" bestFit="1" customWidth="1"/>
    <col min="1032" max="1032" width="11.33203125" style="35" bestFit="1" customWidth="1"/>
    <col min="1033" max="1033" width="5.109375" style="35" bestFit="1" customWidth="1"/>
    <col min="1034" max="1034" width="6.6640625" style="35" bestFit="1" customWidth="1"/>
    <col min="1035" max="1035" width="7" style="35" bestFit="1" customWidth="1"/>
    <col min="1036" max="1036" width="5.5546875" style="35" bestFit="1" customWidth="1"/>
    <col min="1037" max="1037" width="4.5546875" style="35" bestFit="1" customWidth="1"/>
    <col min="1038" max="1038" width="11.33203125" style="35" bestFit="1" customWidth="1"/>
    <col min="1039" max="1039" width="5.109375" style="35" bestFit="1" customWidth="1"/>
    <col min="1040" max="1040" width="6.6640625" style="35" bestFit="1" customWidth="1"/>
    <col min="1041" max="1041" width="7" style="35" bestFit="1" customWidth="1"/>
    <col min="1042" max="1042" width="5.5546875" style="35" bestFit="1" customWidth="1"/>
    <col min="1043" max="1043" width="4.5546875" style="35" bestFit="1" customWidth="1"/>
    <col min="1044" max="1044" width="7.5546875" style="35" customWidth="1"/>
    <col min="1045" max="1045" width="4.6640625" style="35" customWidth="1"/>
    <col min="1046" max="1046" width="0.5546875" style="35" customWidth="1"/>
    <col min="1047" max="1047" width="0.88671875" style="35" customWidth="1"/>
    <col min="1048" max="1280" width="8.88671875" style="35"/>
    <col min="1281" max="1281" width="3.44140625" style="35" bestFit="1" customWidth="1"/>
    <col min="1282" max="1282" width="14.88671875" style="35" customWidth="1"/>
    <col min="1283" max="1283" width="5.109375" style="35" bestFit="1" customWidth="1"/>
    <col min="1284" max="1284" width="6.6640625" style="35" bestFit="1" customWidth="1"/>
    <col min="1285" max="1285" width="7" style="35" bestFit="1" customWidth="1"/>
    <col min="1286" max="1286" width="5.5546875" style="35" bestFit="1" customWidth="1"/>
    <col min="1287" max="1287" width="4.5546875" style="35" bestFit="1" customWidth="1"/>
    <col min="1288" max="1288" width="11.33203125" style="35" bestFit="1" customWidth="1"/>
    <col min="1289" max="1289" width="5.109375" style="35" bestFit="1" customWidth="1"/>
    <col min="1290" max="1290" width="6.6640625" style="35" bestFit="1" customWidth="1"/>
    <col min="1291" max="1291" width="7" style="35" bestFit="1" customWidth="1"/>
    <col min="1292" max="1292" width="5.5546875" style="35" bestFit="1" customWidth="1"/>
    <col min="1293" max="1293" width="4.5546875" style="35" bestFit="1" customWidth="1"/>
    <col min="1294" max="1294" width="11.33203125" style="35" bestFit="1" customWidth="1"/>
    <col min="1295" max="1295" width="5.109375" style="35" bestFit="1" customWidth="1"/>
    <col min="1296" max="1296" width="6.6640625" style="35" bestFit="1" customWidth="1"/>
    <col min="1297" max="1297" width="7" style="35" bestFit="1" customWidth="1"/>
    <col min="1298" max="1298" width="5.5546875" style="35" bestFit="1" customWidth="1"/>
    <col min="1299" max="1299" width="4.5546875" style="35" bestFit="1" customWidth="1"/>
    <col min="1300" max="1300" width="7.5546875" style="35" customWidth="1"/>
    <col min="1301" max="1301" width="4.6640625" style="35" customWidth="1"/>
    <col min="1302" max="1302" width="0.5546875" style="35" customWidth="1"/>
    <col min="1303" max="1303" width="0.88671875" style="35" customWidth="1"/>
    <col min="1304" max="1536" width="8.88671875" style="35"/>
    <col min="1537" max="1537" width="3.44140625" style="35" bestFit="1" customWidth="1"/>
    <col min="1538" max="1538" width="14.88671875" style="35" customWidth="1"/>
    <col min="1539" max="1539" width="5.109375" style="35" bestFit="1" customWidth="1"/>
    <col min="1540" max="1540" width="6.6640625" style="35" bestFit="1" customWidth="1"/>
    <col min="1541" max="1541" width="7" style="35" bestFit="1" customWidth="1"/>
    <col min="1542" max="1542" width="5.5546875" style="35" bestFit="1" customWidth="1"/>
    <col min="1543" max="1543" width="4.5546875" style="35" bestFit="1" customWidth="1"/>
    <col min="1544" max="1544" width="11.33203125" style="35" bestFit="1" customWidth="1"/>
    <col min="1545" max="1545" width="5.109375" style="35" bestFit="1" customWidth="1"/>
    <col min="1546" max="1546" width="6.6640625" style="35" bestFit="1" customWidth="1"/>
    <col min="1547" max="1547" width="7" style="35" bestFit="1" customWidth="1"/>
    <col min="1548" max="1548" width="5.5546875" style="35" bestFit="1" customWidth="1"/>
    <col min="1549" max="1549" width="4.5546875" style="35" bestFit="1" customWidth="1"/>
    <col min="1550" max="1550" width="11.33203125" style="35" bestFit="1" customWidth="1"/>
    <col min="1551" max="1551" width="5.109375" style="35" bestFit="1" customWidth="1"/>
    <col min="1552" max="1552" width="6.6640625" style="35" bestFit="1" customWidth="1"/>
    <col min="1553" max="1553" width="7" style="35" bestFit="1" customWidth="1"/>
    <col min="1554" max="1554" width="5.5546875" style="35" bestFit="1" customWidth="1"/>
    <col min="1555" max="1555" width="4.5546875" style="35" bestFit="1" customWidth="1"/>
    <col min="1556" max="1556" width="7.5546875" style="35" customWidth="1"/>
    <col min="1557" max="1557" width="4.6640625" style="35" customWidth="1"/>
    <col min="1558" max="1558" width="0.5546875" style="35" customWidth="1"/>
    <col min="1559" max="1559" width="0.88671875" style="35" customWidth="1"/>
    <col min="1560" max="1792" width="8.88671875" style="35"/>
    <col min="1793" max="1793" width="3.44140625" style="35" bestFit="1" customWidth="1"/>
    <col min="1794" max="1794" width="14.88671875" style="35" customWidth="1"/>
    <col min="1795" max="1795" width="5.109375" style="35" bestFit="1" customWidth="1"/>
    <col min="1796" max="1796" width="6.6640625" style="35" bestFit="1" customWidth="1"/>
    <col min="1797" max="1797" width="7" style="35" bestFit="1" customWidth="1"/>
    <col min="1798" max="1798" width="5.5546875" style="35" bestFit="1" customWidth="1"/>
    <col min="1799" max="1799" width="4.5546875" style="35" bestFit="1" customWidth="1"/>
    <col min="1800" max="1800" width="11.33203125" style="35" bestFit="1" customWidth="1"/>
    <col min="1801" max="1801" width="5.109375" style="35" bestFit="1" customWidth="1"/>
    <col min="1802" max="1802" width="6.6640625" style="35" bestFit="1" customWidth="1"/>
    <col min="1803" max="1803" width="7" style="35" bestFit="1" customWidth="1"/>
    <col min="1804" max="1804" width="5.5546875" style="35" bestFit="1" customWidth="1"/>
    <col min="1805" max="1805" width="4.5546875" style="35" bestFit="1" customWidth="1"/>
    <col min="1806" max="1806" width="11.33203125" style="35" bestFit="1" customWidth="1"/>
    <col min="1807" max="1807" width="5.109375" style="35" bestFit="1" customWidth="1"/>
    <col min="1808" max="1808" width="6.6640625" style="35" bestFit="1" customWidth="1"/>
    <col min="1809" max="1809" width="7" style="35" bestFit="1" customWidth="1"/>
    <col min="1810" max="1810" width="5.5546875" style="35" bestFit="1" customWidth="1"/>
    <col min="1811" max="1811" width="4.5546875" style="35" bestFit="1" customWidth="1"/>
    <col min="1812" max="1812" width="7.5546875" style="35" customWidth="1"/>
    <col min="1813" max="1813" width="4.6640625" style="35" customWidth="1"/>
    <col min="1814" max="1814" width="0.5546875" style="35" customWidth="1"/>
    <col min="1815" max="1815" width="0.88671875" style="35" customWidth="1"/>
    <col min="1816" max="2048" width="8.88671875" style="35"/>
    <col min="2049" max="2049" width="3.44140625" style="35" bestFit="1" customWidth="1"/>
    <col min="2050" max="2050" width="14.88671875" style="35" customWidth="1"/>
    <col min="2051" max="2051" width="5.109375" style="35" bestFit="1" customWidth="1"/>
    <col min="2052" max="2052" width="6.6640625" style="35" bestFit="1" customWidth="1"/>
    <col min="2053" max="2053" width="7" style="35" bestFit="1" customWidth="1"/>
    <col min="2054" max="2054" width="5.5546875" style="35" bestFit="1" customWidth="1"/>
    <col min="2055" max="2055" width="4.5546875" style="35" bestFit="1" customWidth="1"/>
    <col min="2056" max="2056" width="11.33203125" style="35" bestFit="1" customWidth="1"/>
    <col min="2057" max="2057" width="5.109375" style="35" bestFit="1" customWidth="1"/>
    <col min="2058" max="2058" width="6.6640625" style="35" bestFit="1" customWidth="1"/>
    <col min="2059" max="2059" width="7" style="35" bestFit="1" customWidth="1"/>
    <col min="2060" max="2060" width="5.5546875" style="35" bestFit="1" customWidth="1"/>
    <col min="2061" max="2061" width="4.5546875" style="35" bestFit="1" customWidth="1"/>
    <col min="2062" max="2062" width="11.33203125" style="35" bestFit="1" customWidth="1"/>
    <col min="2063" max="2063" width="5.109375" style="35" bestFit="1" customWidth="1"/>
    <col min="2064" max="2064" width="6.6640625" style="35" bestFit="1" customWidth="1"/>
    <col min="2065" max="2065" width="7" style="35" bestFit="1" customWidth="1"/>
    <col min="2066" max="2066" width="5.5546875" style="35" bestFit="1" customWidth="1"/>
    <col min="2067" max="2067" width="4.5546875" style="35" bestFit="1" customWidth="1"/>
    <col min="2068" max="2068" width="7.5546875" style="35" customWidth="1"/>
    <col min="2069" max="2069" width="4.6640625" style="35" customWidth="1"/>
    <col min="2070" max="2070" width="0.5546875" style="35" customWidth="1"/>
    <col min="2071" max="2071" width="0.88671875" style="35" customWidth="1"/>
    <col min="2072" max="2304" width="8.88671875" style="35"/>
    <col min="2305" max="2305" width="3.44140625" style="35" bestFit="1" customWidth="1"/>
    <col min="2306" max="2306" width="14.88671875" style="35" customWidth="1"/>
    <col min="2307" max="2307" width="5.109375" style="35" bestFit="1" customWidth="1"/>
    <col min="2308" max="2308" width="6.6640625" style="35" bestFit="1" customWidth="1"/>
    <col min="2309" max="2309" width="7" style="35" bestFit="1" customWidth="1"/>
    <col min="2310" max="2310" width="5.5546875" style="35" bestFit="1" customWidth="1"/>
    <col min="2311" max="2311" width="4.5546875" style="35" bestFit="1" customWidth="1"/>
    <col min="2312" max="2312" width="11.33203125" style="35" bestFit="1" customWidth="1"/>
    <col min="2313" max="2313" width="5.109375" style="35" bestFit="1" customWidth="1"/>
    <col min="2314" max="2314" width="6.6640625" style="35" bestFit="1" customWidth="1"/>
    <col min="2315" max="2315" width="7" style="35" bestFit="1" customWidth="1"/>
    <col min="2316" max="2316" width="5.5546875" style="35" bestFit="1" customWidth="1"/>
    <col min="2317" max="2317" width="4.5546875" style="35" bestFit="1" customWidth="1"/>
    <col min="2318" max="2318" width="11.33203125" style="35" bestFit="1" customWidth="1"/>
    <col min="2319" max="2319" width="5.109375" style="35" bestFit="1" customWidth="1"/>
    <col min="2320" max="2320" width="6.6640625" style="35" bestFit="1" customWidth="1"/>
    <col min="2321" max="2321" width="7" style="35" bestFit="1" customWidth="1"/>
    <col min="2322" max="2322" width="5.5546875" style="35" bestFit="1" customWidth="1"/>
    <col min="2323" max="2323" width="4.5546875" style="35" bestFit="1" customWidth="1"/>
    <col min="2324" max="2324" width="7.5546875" style="35" customWidth="1"/>
    <col min="2325" max="2325" width="4.6640625" style="35" customWidth="1"/>
    <col min="2326" max="2326" width="0.5546875" style="35" customWidth="1"/>
    <col min="2327" max="2327" width="0.88671875" style="35" customWidth="1"/>
    <col min="2328" max="2560" width="8.88671875" style="35"/>
    <col min="2561" max="2561" width="3.44140625" style="35" bestFit="1" customWidth="1"/>
    <col min="2562" max="2562" width="14.88671875" style="35" customWidth="1"/>
    <col min="2563" max="2563" width="5.109375" style="35" bestFit="1" customWidth="1"/>
    <col min="2564" max="2564" width="6.6640625" style="35" bestFit="1" customWidth="1"/>
    <col min="2565" max="2565" width="7" style="35" bestFit="1" customWidth="1"/>
    <col min="2566" max="2566" width="5.5546875" style="35" bestFit="1" customWidth="1"/>
    <col min="2567" max="2567" width="4.5546875" style="35" bestFit="1" customWidth="1"/>
    <col min="2568" max="2568" width="11.33203125" style="35" bestFit="1" customWidth="1"/>
    <col min="2569" max="2569" width="5.109375" style="35" bestFit="1" customWidth="1"/>
    <col min="2570" max="2570" width="6.6640625" style="35" bestFit="1" customWidth="1"/>
    <col min="2571" max="2571" width="7" style="35" bestFit="1" customWidth="1"/>
    <col min="2572" max="2572" width="5.5546875" style="35" bestFit="1" customWidth="1"/>
    <col min="2573" max="2573" width="4.5546875" style="35" bestFit="1" customWidth="1"/>
    <col min="2574" max="2574" width="11.33203125" style="35" bestFit="1" customWidth="1"/>
    <col min="2575" max="2575" width="5.109375" style="35" bestFit="1" customWidth="1"/>
    <col min="2576" max="2576" width="6.6640625" style="35" bestFit="1" customWidth="1"/>
    <col min="2577" max="2577" width="7" style="35" bestFit="1" customWidth="1"/>
    <col min="2578" max="2578" width="5.5546875" style="35" bestFit="1" customWidth="1"/>
    <col min="2579" max="2579" width="4.5546875" style="35" bestFit="1" customWidth="1"/>
    <col min="2580" max="2580" width="7.5546875" style="35" customWidth="1"/>
    <col min="2581" max="2581" width="4.6640625" style="35" customWidth="1"/>
    <col min="2582" max="2582" width="0.5546875" style="35" customWidth="1"/>
    <col min="2583" max="2583" width="0.88671875" style="35" customWidth="1"/>
    <col min="2584" max="2816" width="8.88671875" style="35"/>
    <col min="2817" max="2817" width="3.44140625" style="35" bestFit="1" customWidth="1"/>
    <col min="2818" max="2818" width="14.88671875" style="35" customWidth="1"/>
    <col min="2819" max="2819" width="5.109375" style="35" bestFit="1" customWidth="1"/>
    <col min="2820" max="2820" width="6.6640625" style="35" bestFit="1" customWidth="1"/>
    <col min="2821" max="2821" width="7" style="35" bestFit="1" customWidth="1"/>
    <col min="2822" max="2822" width="5.5546875" style="35" bestFit="1" customWidth="1"/>
    <col min="2823" max="2823" width="4.5546875" style="35" bestFit="1" customWidth="1"/>
    <col min="2824" max="2824" width="11.33203125" style="35" bestFit="1" customWidth="1"/>
    <col min="2825" max="2825" width="5.109375" style="35" bestFit="1" customWidth="1"/>
    <col min="2826" max="2826" width="6.6640625" style="35" bestFit="1" customWidth="1"/>
    <col min="2827" max="2827" width="7" style="35" bestFit="1" customWidth="1"/>
    <col min="2828" max="2828" width="5.5546875" style="35" bestFit="1" customWidth="1"/>
    <col min="2829" max="2829" width="4.5546875" style="35" bestFit="1" customWidth="1"/>
    <col min="2830" max="2830" width="11.33203125" style="35" bestFit="1" customWidth="1"/>
    <col min="2831" max="2831" width="5.109375" style="35" bestFit="1" customWidth="1"/>
    <col min="2832" max="2832" width="6.6640625" style="35" bestFit="1" customWidth="1"/>
    <col min="2833" max="2833" width="7" style="35" bestFit="1" customWidth="1"/>
    <col min="2834" max="2834" width="5.5546875" style="35" bestFit="1" customWidth="1"/>
    <col min="2835" max="2835" width="4.5546875" style="35" bestFit="1" customWidth="1"/>
    <col min="2836" max="2836" width="7.5546875" style="35" customWidth="1"/>
    <col min="2837" max="2837" width="4.6640625" style="35" customWidth="1"/>
    <col min="2838" max="2838" width="0.5546875" style="35" customWidth="1"/>
    <col min="2839" max="2839" width="0.88671875" style="35" customWidth="1"/>
    <col min="2840" max="3072" width="8.88671875" style="35"/>
    <col min="3073" max="3073" width="3.44140625" style="35" bestFit="1" customWidth="1"/>
    <col min="3074" max="3074" width="14.88671875" style="35" customWidth="1"/>
    <col min="3075" max="3075" width="5.109375" style="35" bestFit="1" customWidth="1"/>
    <col min="3076" max="3076" width="6.6640625" style="35" bestFit="1" customWidth="1"/>
    <col min="3077" max="3077" width="7" style="35" bestFit="1" customWidth="1"/>
    <col min="3078" max="3078" width="5.5546875" style="35" bestFit="1" customWidth="1"/>
    <col min="3079" max="3079" width="4.5546875" style="35" bestFit="1" customWidth="1"/>
    <col min="3080" max="3080" width="11.33203125" style="35" bestFit="1" customWidth="1"/>
    <col min="3081" max="3081" width="5.109375" style="35" bestFit="1" customWidth="1"/>
    <col min="3082" max="3082" width="6.6640625" style="35" bestFit="1" customWidth="1"/>
    <col min="3083" max="3083" width="7" style="35" bestFit="1" customWidth="1"/>
    <col min="3084" max="3084" width="5.5546875" style="35" bestFit="1" customWidth="1"/>
    <col min="3085" max="3085" width="4.5546875" style="35" bestFit="1" customWidth="1"/>
    <col min="3086" max="3086" width="11.33203125" style="35" bestFit="1" customWidth="1"/>
    <col min="3087" max="3087" width="5.109375" style="35" bestFit="1" customWidth="1"/>
    <col min="3088" max="3088" width="6.6640625" style="35" bestFit="1" customWidth="1"/>
    <col min="3089" max="3089" width="7" style="35" bestFit="1" customWidth="1"/>
    <col min="3090" max="3090" width="5.5546875" style="35" bestFit="1" customWidth="1"/>
    <col min="3091" max="3091" width="4.5546875" style="35" bestFit="1" customWidth="1"/>
    <col min="3092" max="3092" width="7.5546875" style="35" customWidth="1"/>
    <col min="3093" max="3093" width="4.6640625" style="35" customWidth="1"/>
    <col min="3094" max="3094" width="0.5546875" style="35" customWidth="1"/>
    <col min="3095" max="3095" width="0.88671875" style="35" customWidth="1"/>
    <col min="3096" max="3328" width="8.88671875" style="35"/>
    <col min="3329" max="3329" width="3.44140625" style="35" bestFit="1" customWidth="1"/>
    <col min="3330" max="3330" width="14.88671875" style="35" customWidth="1"/>
    <col min="3331" max="3331" width="5.109375" style="35" bestFit="1" customWidth="1"/>
    <col min="3332" max="3332" width="6.6640625" style="35" bestFit="1" customWidth="1"/>
    <col min="3333" max="3333" width="7" style="35" bestFit="1" customWidth="1"/>
    <col min="3334" max="3334" width="5.5546875" style="35" bestFit="1" customWidth="1"/>
    <col min="3335" max="3335" width="4.5546875" style="35" bestFit="1" customWidth="1"/>
    <col min="3336" max="3336" width="11.33203125" style="35" bestFit="1" customWidth="1"/>
    <col min="3337" max="3337" width="5.109375" style="35" bestFit="1" customWidth="1"/>
    <col min="3338" max="3338" width="6.6640625" style="35" bestFit="1" customWidth="1"/>
    <col min="3339" max="3339" width="7" style="35" bestFit="1" customWidth="1"/>
    <col min="3340" max="3340" width="5.5546875" style="35" bestFit="1" customWidth="1"/>
    <col min="3341" max="3341" width="4.5546875" style="35" bestFit="1" customWidth="1"/>
    <col min="3342" max="3342" width="11.33203125" style="35" bestFit="1" customWidth="1"/>
    <col min="3343" max="3343" width="5.109375" style="35" bestFit="1" customWidth="1"/>
    <col min="3344" max="3344" width="6.6640625" style="35" bestFit="1" customWidth="1"/>
    <col min="3345" max="3345" width="7" style="35" bestFit="1" customWidth="1"/>
    <col min="3346" max="3346" width="5.5546875" style="35" bestFit="1" customWidth="1"/>
    <col min="3347" max="3347" width="4.5546875" style="35" bestFit="1" customWidth="1"/>
    <col min="3348" max="3348" width="7.5546875" style="35" customWidth="1"/>
    <col min="3349" max="3349" width="4.6640625" style="35" customWidth="1"/>
    <col min="3350" max="3350" width="0.5546875" style="35" customWidth="1"/>
    <col min="3351" max="3351" width="0.88671875" style="35" customWidth="1"/>
    <col min="3352" max="3584" width="8.88671875" style="35"/>
    <col min="3585" max="3585" width="3.44140625" style="35" bestFit="1" customWidth="1"/>
    <col min="3586" max="3586" width="14.88671875" style="35" customWidth="1"/>
    <col min="3587" max="3587" width="5.109375" style="35" bestFit="1" customWidth="1"/>
    <col min="3588" max="3588" width="6.6640625" style="35" bestFit="1" customWidth="1"/>
    <col min="3589" max="3589" width="7" style="35" bestFit="1" customWidth="1"/>
    <col min="3590" max="3590" width="5.5546875" style="35" bestFit="1" customWidth="1"/>
    <col min="3591" max="3591" width="4.5546875" style="35" bestFit="1" customWidth="1"/>
    <col min="3592" max="3592" width="11.33203125" style="35" bestFit="1" customWidth="1"/>
    <col min="3593" max="3593" width="5.109375" style="35" bestFit="1" customWidth="1"/>
    <col min="3594" max="3594" width="6.6640625" style="35" bestFit="1" customWidth="1"/>
    <col min="3595" max="3595" width="7" style="35" bestFit="1" customWidth="1"/>
    <col min="3596" max="3596" width="5.5546875" style="35" bestFit="1" customWidth="1"/>
    <col min="3597" max="3597" width="4.5546875" style="35" bestFit="1" customWidth="1"/>
    <col min="3598" max="3598" width="11.33203125" style="35" bestFit="1" customWidth="1"/>
    <col min="3599" max="3599" width="5.109375" style="35" bestFit="1" customWidth="1"/>
    <col min="3600" max="3600" width="6.6640625" style="35" bestFit="1" customWidth="1"/>
    <col min="3601" max="3601" width="7" style="35" bestFit="1" customWidth="1"/>
    <col min="3602" max="3602" width="5.5546875" style="35" bestFit="1" customWidth="1"/>
    <col min="3603" max="3603" width="4.5546875" style="35" bestFit="1" customWidth="1"/>
    <col min="3604" max="3604" width="7.5546875" style="35" customWidth="1"/>
    <col min="3605" max="3605" width="4.6640625" style="35" customWidth="1"/>
    <col min="3606" max="3606" width="0.5546875" style="35" customWidth="1"/>
    <col min="3607" max="3607" width="0.88671875" style="35" customWidth="1"/>
    <col min="3608" max="3840" width="8.88671875" style="35"/>
    <col min="3841" max="3841" width="3.44140625" style="35" bestFit="1" customWidth="1"/>
    <col min="3842" max="3842" width="14.88671875" style="35" customWidth="1"/>
    <col min="3843" max="3843" width="5.109375" style="35" bestFit="1" customWidth="1"/>
    <col min="3844" max="3844" width="6.6640625" style="35" bestFit="1" customWidth="1"/>
    <col min="3845" max="3845" width="7" style="35" bestFit="1" customWidth="1"/>
    <col min="3846" max="3846" width="5.5546875" style="35" bestFit="1" customWidth="1"/>
    <col min="3847" max="3847" width="4.5546875" style="35" bestFit="1" customWidth="1"/>
    <col min="3848" max="3848" width="11.33203125" style="35" bestFit="1" customWidth="1"/>
    <col min="3849" max="3849" width="5.109375" style="35" bestFit="1" customWidth="1"/>
    <col min="3850" max="3850" width="6.6640625" style="35" bestFit="1" customWidth="1"/>
    <col min="3851" max="3851" width="7" style="35" bestFit="1" customWidth="1"/>
    <col min="3852" max="3852" width="5.5546875" style="35" bestFit="1" customWidth="1"/>
    <col min="3853" max="3853" width="4.5546875" style="35" bestFit="1" customWidth="1"/>
    <col min="3854" max="3854" width="11.33203125" style="35" bestFit="1" customWidth="1"/>
    <col min="3855" max="3855" width="5.109375" style="35" bestFit="1" customWidth="1"/>
    <col min="3856" max="3856" width="6.6640625" style="35" bestFit="1" customWidth="1"/>
    <col min="3857" max="3857" width="7" style="35" bestFit="1" customWidth="1"/>
    <col min="3858" max="3858" width="5.5546875" style="35" bestFit="1" customWidth="1"/>
    <col min="3859" max="3859" width="4.5546875" style="35" bestFit="1" customWidth="1"/>
    <col min="3860" max="3860" width="7.5546875" style="35" customWidth="1"/>
    <col min="3861" max="3861" width="4.6640625" style="35" customWidth="1"/>
    <col min="3862" max="3862" width="0.5546875" style="35" customWidth="1"/>
    <col min="3863" max="3863" width="0.88671875" style="35" customWidth="1"/>
    <col min="3864" max="4096" width="8.88671875" style="35"/>
    <col min="4097" max="4097" width="3.44140625" style="35" bestFit="1" customWidth="1"/>
    <col min="4098" max="4098" width="14.88671875" style="35" customWidth="1"/>
    <col min="4099" max="4099" width="5.109375" style="35" bestFit="1" customWidth="1"/>
    <col min="4100" max="4100" width="6.6640625" style="35" bestFit="1" customWidth="1"/>
    <col min="4101" max="4101" width="7" style="35" bestFit="1" customWidth="1"/>
    <col min="4102" max="4102" width="5.5546875" style="35" bestFit="1" customWidth="1"/>
    <col min="4103" max="4103" width="4.5546875" style="35" bestFit="1" customWidth="1"/>
    <col min="4104" max="4104" width="11.33203125" style="35" bestFit="1" customWidth="1"/>
    <col min="4105" max="4105" width="5.109375" style="35" bestFit="1" customWidth="1"/>
    <col min="4106" max="4106" width="6.6640625" style="35" bestFit="1" customWidth="1"/>
    <col min="4107" max="4107" width="7" style="35" bestFit="1" customWidth="1"/>
    <col min="4108" max="4108" width="5.5546875" style="35" bestFit="1" customWidth="1"/>
    <col min="4109" max="4109" width="4.5546875" style="35" bestFit="1" customWidth="1"/>
    <col min="4110" max="4110" width="11.33203125" style="35" bestFit="1" customWidth="1"/>
    <col min="4111" max="4111" width="5.109375" style="35" bestFit="1" customWidth="1"/>
    <col min="4112" max="4112" width="6.6640625" style="35" bestFit="1" customWidth="1"/>
    <col min="4113" max="4113" width="7" style="35" bestFit="1" customWidth="1"/>
    <col min="4114" max="4114" width="5.5546875" style="35" bestFit="1" customWidth="1"/>
    <col min="4115" max="4115" width="4.5546875" style="35" bestFit="1" customWidth="1"/>
    <col min="4116" max="4116" width="7.5546875" style="35" customWidth="1"/>
    <col min="4117" max="4117" width="4.6640625" style="35" customWidth="1"/>
    <col min="4118" max="4118" width="0.5546875" style="35" customWidth="1"/>
    <col min="4119" max="4119" width="0.88671875" style="35" customWidth="1"/>
    <col min="4120" max="4352" width="8.88671875" style="35"/>
    <col min="4353" max="4353" width="3.44140625" style="35" bestFit="1" customWidth="1"/>
    <col min="4354" max="4354" width="14.88671875" style="35" customWidth="1"/>
    <col min="4355" max="4355" width="5.109375" style="35" bestFit="1" customWidth="1"/>
    <col min="4356" max="4356" width="6.6640625" style="35" bestFit="1" customWidth="1"/>
    <col min="4357" max="4357" width="7" style="35" bestFit="1" customWidth="1"/>
    <col min="4358" max="4358" width="5.5546875" style="35" bestFit="1" customWidth="1"/>
    <col min="4359" max="4359" width="4.5546875" style="35" bestFit="1" customWidth="1"/>
    <col min="4360" max="4360" width="11.33203125" style="35" bestFit="1" customWidth="1"/>
    <col min="4361" max="4361" width="5.109375" style="35" bestFit="1" customWidth="1"/>
    <col min="4362" max="4362" width="6.6640625" style="35" bestFit="1" customWidth="1"/>
    <col min="4363" max="4363" width="7" style="35" bestFit="1" customWidth="1"/>
    <col min="4364" max="4364" width="5.5546875" style="35" bestFit="1" customWidth="1"/>
    <col min="4365" max="4365" width="4.5546875" style="35" bestFit="1" customWidth="1"/>
    <col min="4366" max="4366" width="11.33203125" style="35" bestFit="1" customWidth="1"/>
    <col min="4367" max="4367" width="5.109375" style="35" bestFit="1" customWidth="1"/>
    <col min="4368" max="4368" width="6.6640625" style="35" bestFit="1" customWidth="1"/>
    <col min="4369" max="4369" width="7" style="35" bestFit="1" customWidth="1"/>
    <col min="4370" max="4370" width="5.5546875" style="35" bestFit="1" customWidth="1"/>
    <col min="4371" max="4371" width="4.5546875" style="35" bestFit="1" customWidth="1"/>
    <col min="4372" max="4372" width="7.5546875" style="35" customWidth="1"/>
    <col min="4373" max="4373" width="4.6640625" style="35" customWidth="1"/>
    <col min="4374" max="4374" width="0.5546875" style="35" customWidth="1"/>
    <col min="4375" max="4375" width="0.88671875" style="35" customWidth="1"/>
    <col min="4376" max="4608" width="8.88671875" style="35"/>
    <col min="4609" max="4609" width="3.44140625" style="35" bestFit="1" customWidth="1"/>
    <col min="4610" max="4610" width="14.88671875" style="35" customWidth="1"/>
    <col min="4611" max="4611" width="5.109375" style="35" bestFit="1" customWidth="1"/>
    <col min="4612" max="4612" width="6.6640625" style="35" bestFit="1" customWidth="1"/>
    <col min="4613" max="4613" width="7" style="35" bestFit="1" customWidth="1"/>
    <col min="4614" max="4614" width="5.5546875" style="35" bestFit="1" customWidth="1"/>
    <col min="4615" max="4615" width="4.5546875" style="35" bestFit="1" customWidth="1"/>
    <col min="4616" max="4616" width="11.33203125" style="35" bestFit="1" customWidth="1"/>
    <col min="4617" max="4617" width="5.109375" style="35" bestFit="1" customWidth="1"/>
    <col min="4618" max="4618" width="6.6640625" style="35" bestFit="1" customWidth="1"/>
    <col min="4619" max="4619" width="7" style="35" bestFit="1" customWidth="1"/>
    <col min="4620" max="4620" width="5.5546875" style="35" bestFit="1" customWidth="1"/>
    <col min="4621" max="4621" width="4.5546875" style="35" bestFit="1" customWidth="1"/>
    <col min="4622" max="4622" width="11.33203125" style="35" bestFit="1" customWidth="1"/>
    <col min="4623" max="4623" width="5.109375" style="35" bestFit="1" customWidth="1"/>
    <col min="4624" max="4624" width="6.6640625" style="35" bestFit="1" customWidth="1"/>
    <col min="4625" max="4625" width="7" style="35" bestFit="1" customWidth="1"/>
    <col min="4626" max="4626" width="5.5546875" style="35" bestFit="1" customWidth="1"/>
    <col min="4627" max="4627" width="4.5546875" style="35" bestFit="1" customWidth="1"/>
    <col min="4628" max="4628" width="7.5546875" style="35" customWidth="1"/>
    <col min="4629" max="4629" width="4.6640625" style="35" customWidth="1"/>
    <col min="4630" max="4630" width="0.5546875" style="35" customWidth="1"/>
    <col min="4631" max="4631" width="0.88671875" style="35" customWidth="1"/>
    <col min="4632" max="4864" width="8.88671875" style="35"/>
    <col min="4865" max="4865" width="3.44140625" style="35" bestFit="1" customWidth="1"/>
    <col min="4866" max="4866" width="14.88671875" style="35" customWidth="1"/>
    <col min="4867" max="4867" width="5.109375" style="35" bestFit="1" customWidth="1"/>
    <col min="4868" max="4868" width="6.6640625" style="35" bestFit="1" customWidth="1"/>
    <col min="4869" max="4869" width="7" style="35" bestFit="1" customWidth="1"/>
    <col min="4870" max="4870" width="5.5546875" style="35" bestFit="1" customWidth="1"/>
    <col min="4871" max="4871" width="4.5546875" style="35" bestFit="1" customWidth="1"/>
    <col min="4872" max="4872" width="11.33203125" style="35" bestFit="1" customWidth="1"/>
    <col min="4873" max="4873" width="5.109375" style="35" bestFit="1" customWidth="1"/>
    <col min="4874" max="4874" width="6.6640625" style="35" bestFit="1" customWidth="1"/>
    <col min="4875" max="4875" width="7" style="35" bestFit="1" customWidth="1"/>
    <col min="4876" max="4876" width="5.5546875" style="35" bestFit="1" customWidth="1"/>
    <col min="4877" max="4877" width="4.5546875" style="35" bestFit="1" customWidth="1"/>
    <col min="4878" max="4878" width="11.33203125" style="35" bestFit="1" customWidth="1"/>
    <col min="4879" max="4879" width="5.109375" style="35" bestFit="1" customWidth="1"/>
    <col min="4880" max="4880" width="6.6640625" style="35" bestFit="1" customWidth="1"/>
    <col min="4881" max="4881" width="7" style="35" bestFit="1" customWidth="1"/>
    <col min="4882" max="4882" width="5.5546875" style="35" bestFit="1" customWidth="1"/>
    <col min="4883" max="4883" width="4.5546875" style="35" bestFit="1" customWidth="1"/>
    <col min="4884" max="4884" width="7.5546875" style="35" customWidth="1"/>
    <col min="4885" max="4885" width="4.6640625" style="35" customWidth="1"/>
    <col min="4886" max="4886" width="0.5546875" style="35" customWidth="1"/>
    <col min="4887" max="4887" width="0.88671875" style="35" customWidth="1"/>
    <col min="4888" max="5120" width="8.88671875" style="35"/>
    <col min="5121" max="5121" width="3.44140625" style="35" bestFit="1" customWidth="1"/>
    <col min="5122" max="5122" width="14.88671875" style="35" customWidth="1"/>
    <col min="5123" max="5123" width="5.109375" style="35" bestFit="1" customWidth="1"/>
    <col min="5124" max="5124" width="6.6640625" style="35" bestFit="1" customWidth="1"/>
    <col min="5125" max="5125" width="7" style="35" bestFit="1" customWidth="1"/>
    <col min="5126" max="5126" width="5.5546875" style="35" bestFit="1" customWidth="1"/>
    <col min="5127" max="5127" width="4.5546875" style="35" bestFit="1" customWidth="1"/>
    <col min="5128" max="5128" width="11.33203125" style="35" bestFit="1" customWidth="1"/>
    <col min="5129" max="5129" width="5.109375" style="35" bestFit="1" customWidth="1"/>
    <col min="5130" max="5130" width="6.6640625" style="35" bestFit="1" customWidth="1"/>
    <col min="5131" max="5131" width="7" style="35" bestFit="1" customWidth="1"/>
    <col min="5132" max="5132" width="5.5546875" style="35" bestFit="1" customWidth="1"/>
    <col min="5133" max="5133" width="4.5546875" style="35" bestFit="1" customWidth="1"/>
    <col min="5134" max="5134" width="11.33203125" style="35" bestFit="1" customWidth="1"/>
    <col min="5135" max="5135" width="5.109375" style="35" bestFit="1" customWidth="1"/>
    <col min="5136" max="5136" width="6.6640625" style="35" bestFit="1" customWidth="1"/>
    <col min="5137" max="5137" width="7" style="35" bestFit="1" customWidth="1"/>
    <col min="5138" max="5138" width="5.5546875" style="35" bestFit="1" customWidth="1"/>
    <col min="5139" max="5139" width="4.5546875" style="35" bestFit="1" customWidth="1"/>
    <col min="5140" max="5140" width="7.5546875" style="35" customWidth="1"/>
    <col min="5141" max="5141" width="4.6640625" style="35" customWidth="1"/>
    <col min="5142" max="5142" width="0.5546875" style="35" customWidth="1"/>
    <col min="5143" max="5143" width="0.88671875" style="35" customWidth="1"/>
    <col min="5144" max="5376" width="8.88671875" style="35"/>
    <col min="5377" max="5377" width="3.44140625" style="35" bestFit="1" customWidth="1"/>
    <col min="5378" max="5378" width="14.88671875" style="35" customWidth="1"/>
    <col min="5379" max="5379" width="5.109375" style="35" bestFit="1" customWidth="1"/>
    <col min="5380" max="5380" width="6.6640625" style="35" bestFit="1" customWidth="1"/>
    <col min="5381" max="5381" width="7" style="35" bestFit="1" customWidth="1"/>
    <col min="5382" max="5382" width="5.5546875" style="35" bestFit="1" customWidth="1"/>
    <col min="5383" max="5383" width="4.5546875" style="35" bestFit="1" customWidth="1"/>
    <col min="5384" max="5384" width="11.33203125" style="35" bestFit="1" customWidth="1"/>
    <col min="5385" max="5385" width="5.109375" style="35" bestFit="1" customWidth="1"/>
    <col min="5386" max="5386" width="6.6640625" style="35" bestFit="1" customWidth="1"/>
    <col min="5387" max="5387" width="7" style="35" bestFit="1" customWidth="1"/>
    <col min="5388" max="5388" width="5.5546875" style="35" bestFit="1" customWidth="1"/>
    <col min="5389" max="5389" width="4.5546875" style="35" bestFit="1" customWidth="1"/>
    <col min="5390" max="5390" width="11.33203125" style="35" bestFit="1" customWidth="1"/>
    <col min="5391" max="5391" width="5.109375" style="35" bestFit="1" customWidth="1"/>
    <col min="5392" max="5392" width="6.6640625" style="35" bestFit="1" customWidth="1"/>
    <col min="5393" max="5393" width="7" style="35" bestFit="1" customWidth="1"/>
    <col min="5394" max="5394" width="5.5546875" style="35" bestFit="1" customWidth="1"/>
    <col min="5395" max="5395" width="4.5546875" style="35" bestFit="1" customWidth="1"/>
    <col min="5396" max="5396" width="7.5546875" style="35" customWidth="1"/>
    <col min="5397" max="5397" width="4.6640625" style="35" customWidth="1"/>
    <col min="5398" max="5398" width="0.5546875" style="35" customWidth="1"/>
    <col min="5399" max="5399" width="0.88671875" style="35" customWidth="1"/>
    <col min="5400" max="5632" width="8.88671875" style="35"/>
    <col min="5633" max="5633" width="3.44140625" style="35" bestFit="1" customWidth="1"/>
    <col min="5634" max="5634" width="14.88671875" style="35" customWidth="1"/>
    <col min="5635" max="5635" width="5.109375" style="35" bestFit="1" customWidth="1"/>
    <col min="5636" max="5636" width="6.6640625" style="35" bestFit="1" customWidth="1"/>
    <col min="5637" max="5637" width="7" style="35" bestFit="1" customWidth="1"/>
    <col min="5638" max="5638" width="5.5546875" style="35" bestFit="1" customWidth="1"/>
    <col min="5639" max="5639" width="4.5546875" style="35" bestFit="1" customWidth="1"/>
    <col min="5640" max="5640" width="11.33203125" style="35" bestFit="1" customWidth="1"/>
    <col min="5641" max="5641" width="5.109375" style="35" bestFit="1" customWidth="1"/>
    <col min="5642" max="5642" width="6.6640625" style="35" bestFit="1" customWidth="1"/>
    <col min="5643" max="5643" width="7" style="35" bestFit="1" customWidth="1"/>
    <col min="5644" max="5644" width="5.5546875" style="35" bestFit="1" customWidth="1"/>
    <col min="5645" max="5645" width="4.5546875" style="35" bestFit="1" customWidth="1"/>
    <col min="5646" max="5646" width="11.33203125" style="35" bestFit="1" customWidth="1"/>
    <col min="5647" max="5647" width="5.109375" style="35" bestFit="1" customWidth="1"/>
    <col min="5648" max="5648" width="6.6640625" style="35" bestFit="1" customWidth="1"/>
    <col min="5649" max="5649" width="7" style="35" bestFit="1" customWidth="1"/>
    <col min="5650" max="5650" width="5.5546875" style="35" bestFit="1" customWidth="1"/>
    <col min="5651" max="5651" width="4.5546875" style="35" bestFit="1" customWidth="1"/>
    <col min="5652" max="5652" width="7.5546875" style="35" customWidth="1"/>
    <col min="5653" max="5653" width="4.6640625" style="35" customWidth="1"/>
    <col min="5654" max="5654" width="0.5546875" style="35" customWidth="1"/>
    <col min="5655" max="5655" width="0.88671875" style="35" customWidth="1"/>
    <col min="5656" max="5888" width="8.88671875" style="35"/>
    <col min="5889" max="5889" width="3.44140625" style="35" bestFit="1" customWidth="1"/>
    <col min="5890" max="5890" width="14.88671875" style="35" customWidth="1"/>
    <col min="5891" max="5891" width="5.109375" style="35" bestFit="1" customWidth="1"/>
    <col min="5892" max="5892" width="6.6640625" style="35" bestFit="1" customWidth="1"/>
    <col min="5893" max="5893" width="7" style="35" bestFit="1" customWidth="1"/>
    <col min="5894" max="5894" width="5.5546875" style="35" bestFit="1" customWidth="1"/>
    <col min="5895" max="5895" width="4.5546875" style="35" bestFit="1" customWidth="1"/>
    <col min="5896" max="5896" width="11.33203125" style="35" bestFit="1" customWidth="1"/>
    <col min="5897" max="5897" width="5.109375" style="35" bestFit="1" customWidth="1"/>
    <col min="5898" max="5898" width="6.6640625" style="35" bestFit="1" customWidth="1"/>
    <col min="5899" max="5899" width="7" style="35" bestFit="1" customWidth="1"/>
    <col min="5900" max="5900" width="5.5546875" style="35" bestFit="1" customWidth="1"/>
    <col min="5901" max="5901" width="4.5546875" style="35" bestFit="1" customWidth="1"/>
    <col min="5902" max="5902" width="11.33203125" style="35" bestFit="1" customWidth="1"/>
    <col min="5903" max="5903" width="5.109375" style="35" bestFit="1" customWidth="1"/>
    <col min="5904" max="5904" width="6.6640625" style="35" bestFit="1" customWidth="1"/>
    <col min="5905" max="5905" width="7" style="35" bestFit="1" customWidth="1"/>
    <col min="5906" max="5906" width="5.5546875" style="35" bestFit="1" customWidth="1"/>
    <col min="5907" max="5907" width="4.5546875" style="35" bestFit="1" customWidth="1"/>
    <col min="5908" max="5908" width="7.5546875" style="35" customWidth="1"/>
    <col min="5909" max="5909" width="4.6640625" style="35" customWidth="1"/>
    <col min="5910" max="5910" width="0.5546875" style="35" customWidth="1"/>
    <col min="5911" max="5911" width="0.88671875" style="35" customWidth="1"/>
    <col min="5912" max="6144" width="8.88671875" style="35"/>
    <col min="6145" max="6145" width="3.44140625" style="35" bestFit="1" customWidth="1"/>
    <col min="6146" max="6146" width="14.88671875" style="35" customWidth="1"/>
    <col min="6147" max="6147" width="5.109375" style="35" bestFit="1" customWidth="1"/>
    <col min="6148" max="6148" width="6.6640625" style="35" bestFit="1" customWidth="1"/>
    <col min="6149" max="6149" width="7" style="35" bestFit="1" customWidth="1"/>
    <col min="6150" max="6150" width="5.5546875" style="35" bestFit="1" customWidth="1"/>
    <col min="6151" max="6151" width="4.5546875" style="35" bestFit="1" customWidth="1"/>
    <col min="6152" max="6152" width="11.33203125" style="35" bestFit="1" customWidth="1"/>
    <col min="6153" max="6153" width="5.109375" style="35" bestFit="1" customWidth="1"/>
    <col min="6154" max="6154" width="6.6640625" style="35" bestFit="1" customWidth="1"/>
    <col min="6155" max="6155" width="7" style="35" bestFit="1" customWidth="1"/>
    <col min="6156" max="6156" width="5.5546875" style="35" bestFit="1" customWidth="1"/>
    <col min="6157" max="6157" width="4.5546875" style="35" bestFit="1" customWidth="1"/>
    <col min="6158" max="6158" width="11.33203125" style="35" bestFit="1" customWidth="1"/>
    <col min="6159" max="6159" width="5.109375" style="35" bestFit="1" customWidth="1"/>
    <col min="6160" max="6160" width="6.6640625" style="35" bestFit="1" customWidth="1"/>
    <col min="6161" max="6161" width="7" style="35" bestFit="1" customWidth="1"/>
    <col min="6162" max="6162" width="5.5546875" style="35" bestFit="1" customWidth="1"/>
    <col min="6163" max="6163" width="4.5546875" style="35" bestFit="1" customWidth="1"/>
    <col min="6164" max="6164" width="7.5546875" style="35" customWidth="1"/>
    <col min="6165" max="6165" width="4.6640625" style="35" customWidth="1"/>
    <col min="6166" max="6166" width="0.5546875" style="35" customWidth="1"/>
    <col min="6167" max="6167" width="0.88671875" style="35" customWidth="1"/>
    <col min="6168" max="6400" width="8.88671875" style="35"/>
    <col min="6401" max="6401" width="3.44140625" style="35" bestFit="1" customWidth="1"/>
    <col min="6402" max="6402" width="14.88671875" style="35" customWidth="1"/>
    <col min="6403" max="6403" width="5.109375" style="35" bestFit="1" customWidth="1"/>
    <col min="6404" max="6404" width="6.6640625" style="35" bestFit="1" customWidth="1"/>
    <col min="6405" max="6405" width="7" style="35" bestFit="1" customWidth="1"/>
    <col min="6406" max="6406" width="5.5546875" style="35" bestFit="1" customWidth="1"/>
    <col min="6407" max="6407" width="4.5546875" style="35" bestFit="1" customWidth="1"/>
    <col min="6408" max="6408" width="11.33203125" style="35" bestFit="1" customWidth="1"/>
    <col min="6409" max="6409" width="5.109375" style="35" bestFit="1" customWidth="1"/>
    <col min="6410" max="6410" width="6.6640625" style="35" bestFit="1" customWidth="1"/>
    <col min="6411" max="6411" width="7" style="35" bestFit="1" customWidth="1"/>
    <col min="6412" max="6412" width="5.5546875" style="35" bestFit="1" customWidth="1"/>
    <col min="6413" max="6413" width="4.5546875" style="35" bestFit="1" customWidth="1"/>
    <col min="6414" max="6414" width="11.33203125" style="35" bestFit="1" customWidth="1"/>
    <col min="6415" max="6415" width="5.109375" style="35" bestFit="1" customWidth="1"/>
    <col min="6416" max="6416" width="6.6640625" style="35" bestFit="1" customWidth="1"/>
    <col min="6417" max="6417" width="7" style="35" bestFit="1" customWidth="1"/>
    <col min="6418" max="6418" width="5.5546875" style="35" bestFit="1" customWidth="1"/>
    <col min="6419" max="6419" width="4.5546875" style="35" bestFit="1" customWidth="1"/>
    <col min="6420" max="6420" width="7.5546875" style="35" customWidth="1"/>
    <col min="6421" max="6421" width="4.6640625" style="35" customWidth="1"/>
    <col min="6422" max="6422" width="0.5546875" style="35" customWidth="1"/>
    <col min="6423" max="6423" width="0.88671875" style="35" customWidth="1"/>
    <col min="6424" max="6656" width="8.88671875" style="35"/>
    <col min="6657" max="6657" width="3.44140625" style="35" bestFit="1" customWidth="1"/>
    <col min="6658" max="6658" width="14.88671875" style="35" customWidth="1"/>
    <col min="6659" max="6659" width="5.109375" style="35" bestFit="1" customWidth="1"/>
    <col min="6660" max="6660" width="6.6640625" style="35" bestFit="1" customWidth="1"/>
    <col min="6661" max="6661" width="7" style="35" bestFit="1" customWidth="1"/>
    <col min="6662" max="6662" width="5.5546875" style="35" bestFit="1" customWidth="1"/>
    <col min="6663" max="6663" width="4.5546875" style="35" bestFit="1" customWidth="1"/>
    <col min="6664" max="6664" width="11.33203125" style="35" bestFit="1" customWidth="1"/>
    <col min="6665" max="6665" width="5.109375" style="35" bestFit="1" customWidth="1"/>
    <col min="6666" max="6666" width="6.6640625" style="35" bestFit="1" customWidth="1"/>
    <col min="6667" max="6667" width="7" style="35" bestFit="1" customWidth="1"/>
    <col min="6668" max="6668" width="5.5546875" style="35" bestFit="1" customWidth="1"/>
    <col min="6669" max="6669" width="4.5546875" style="35" bestFit="1" customWidth="1"/>
    <col min="6670" max="6670" width="11.33203125" style="35" bestFit="1" customWidth="1"/>
    <col min="6671" max="6671" width="5.109375" style="35" bestFit="1" customWidth="1"/>
    <col min="6672" max="6672" width="6.6640625" style="35" bestFit="1" customWidth="1"/>
    <col min="6673" max="6673" width="7" style="35" bestFit="1" customWidth="1"/>
    <col min="6674" max="6674" width="5.5546875" style="35" bestFit="1" customWidth="1"/>
    <col min="6675" max="6675" width="4.5546875" style="35" bestFit="1" customWidth="1"/>
    <col min="6676" max="6676" width="7.5546875" style="35" customWidth="1"/>
    <col min="6677" max="6677" width="4.6640625" style="35" customWidth="1"/>
    <col min="6678" max="6678" width="0.5546875" style="35" customWidth="1"/>
    <col min="6679" max="6679" width="0.88671875" style="35" customWidth="1"/>
    <col min="6680" max="6912" width="8.88671875" style="35"/>
    <col min="6913" max="6913" width="3.44140625" style="35" bestFit="1" customWidth="1"/>
    <col min="6914" max="6914" width="14.88671875" style="35" customWidth="1"/>
    <col min="6915" max="6915" width="5.109375" style="35" bestFit="1" customWidth="1"/>
    <col min="6916" max="6916" width="6.6640625" style="35" bestFit="1" customWidth="1"/>
    <col min="6917" max="6917" width="7" style="35" bestFit="1" customWidth="1"/>
    <col min="6918" max="6918" width="5.5546875" style="35" bestFit="1" customWidth="1"/>
    <col min="6919" max="6919" width="4.5546875" style="35" bestFit="1" customWidth="1"/>
    <col min="6920" max="6920" width="11.33203125" style="35" bestFit="1" customWidth="1"/>
    <col min="6921" max="6921" width="5.109375" style="35" bestFit="1" customWidth="1"/>
    <col min="6922" max="6922" width="6.6640625" style="35" bestFit="1" customWidth="1"/>
    <col min="6923" max="6923" width="7" style="35" bestFit="1" customWidth="1"/>
    <col min="6924" max="6924" width="5.5546875" style="35" bestFit="1" customWidth="1"/>
    <col min="6925" max="6925" width="4.5546875" style="35" bestFit="1" customWidth="1"/>
    <col min="6926" max="6926" width="11.33203125" style="35" bestFit="1" customWidth="1"/>
    <col min="6927" max="6927" width="5.109375" style="35" bestFit="1" customWidth="1"/>
    <col min="6928" max="6928" width="6.6640625" style="35" bestFit="1" customWidth="1"/>
    <col min="6929" max="6929" width="7" style="35" bestFit="1" customWidth="1"/>
    <col min="6930" max="6930" width="5.5546875" style="35" bestFit="1" customWidth="1"/>
    <col min="6931" max="6931" width="4.5546875" style="35" bestFit="1" customWidth="1"/>
    <col min="6932" max="6932" width="7.5546875" style="35" customWidth="1"/>
    <col min="6933" max="6933" width="4.6640625" style="35" customWidth="1"/>
    <col min="6934" max="6934" width="0.5546875" style="35" customWidth="1"/>
    <col min="6935" max="6935" width="0.88671875" style="35" customWidth="1"/>
    <col min="6936" max="7168" width="8.88671875" style="35"/>
    <col min="7169" max="7169" width="3.44140625" style="35" bestFit="1" customWidth="1"/>
    <col min="7170" max="7170" width="14.88671875" style="35" customWidth="1"/>
    <col min="7171" max="7171" width="5.109375" style="35" bestFit="1" customWidth="1"/>
    <col min="7172" max="7172" width="6.6640625" style="35" bestFit="1" customWidth="1"/>
    <col min="7173" max="7173" width="7" style="35" bestFit="1" customWidth="1"/>
    <col min="7174" max="7174" width="5.5546875" style="35" bestFit="1" customWidth="1"/>
    <col min="7175" max="7175" width="4.5546875" style="35" bestFit="1" customWidth="1"/>
    <col min="7176" max="7176" width="11.33203125" style="35" bestFit="1" customWidth="1"/>
    <col min="7177" max="7177" width="5.109375" style="35" bestFit="1" customWidth="1"/>
    <col min="7178" max="7178" width="6.6640625" style="35" bestFit="1" customWidth="1"/>
    <col min="7179" max="7179" width="7" style="35" bestFit="1" customWidth="1"/>
    <col min="7180" max="7180" width="5.5546875" style="35" bestFit="1" customWidth="1"/>
    <col min="7181" max="7181" width="4.5546875" style="35" bestFit="1" customWidth="1"/>
    <col min="7182" max="7182" width="11.33203125" style="35" bestFit="1" customWidth="1"/>
    <col min="7183" max="7183" width="5.109375" style="35" bestFit="1" customWidth="1"/>
    <col min="7184" max="7184" width="6.6640625" style="35" bestFit="1" customWidth="1"/>
    <col min="7185" max="7185" width="7" style="35" bestFit="1" customWidth="1"/>
    <col min="7186" max="7186" width="5.5546875" style="35" bestFit="1" customWidth="1"/>
    <col min="7187" max="7187" width="4.5546875" style="35" bestFit="1" customWidth="1"/>
    <col min="7188" max="7188" width="7.5546875" style="35" customWidth="1"/>
    <col min="7189" max="7189" width="4.6640625" style="35" customWidth="1"/>
    <col min="7190" max="7190" width="0.5546875" style="35" customWidth="1"/>
    <col min="7191" max="7191" width="0.88671875" style="35" customWidth="1"/>
    <col min="7192" max="7424" width="8.88671875" style="35"/>
    <col min="7425" max="7425" width="3.44140625" style="35" bestFit="1" customWidth="1"/>
    <col min="7426" max="7426" width="14.88671875" style="35" customWidth="1"/>
    <col min="7427" max="7427" width="5.109375" style="35" bestFit="1" customWidth="1"/>
    <col min="7428" max="7428" width="6.6640625" style="35" bestFit="1" customWidth="1"/>
    <col min="7429" max="7429" width="7" style="35" bestFit="1" customWidth="1"/>
    <col min="7430" max="7430" width="5.5546875" style="35" bestFit="1" customWidth="1"/>
    <col min="7431" max="7431" width="4.5546875" style="35" bestFit="1" customWidth="1"/>
    <col min="7432" max="7432" width="11.33203125" style="35" bestFit="1" customWidth="1"/>
    <col min="7433" max="7433" width="5.109375" style="35" bestFit="1" customWidth="1"/>
    <col min="7434" max="7434" width="6.6640625" style="35" bestFit="1" customWidth="1"/>
    <col min="7435" max="7435" width="7" style="35" bestFit="1" customWidth="1"/>
    <col min="7436" max="7436" width="5.5546875" style="35" bestFit="1" customWidth="1"/>
    <col min="7437" max="7437" width="4.5546875" style="35" bestFit="1" customWidth="1"/>
    <col min="7438" max="7438" width="11.33203125" style="35" bestFit="1" customWidth="1"/>
    <col min="7439" max="7439" width="5.109375" style="35" bestFit="1" customWidth="1"/>
    <col min="7440" max="7440" width="6.6640625" style="35" bestFit="1" customWidth="1"/>
    <col min="7441" max="7441" width="7" style="35" bestFit="1" customWidth="1"/>
    <col min="7442" max="7442" width="5.5546875" style="35" bestFit="1" customWidth="1"/>
    <col min="7443" max="7443" width="4.5546875" style="35" bestFit="1" customWidth="1"/>
    <col min="7444" max="7444" width="7.5546875" style="35" customWidth="1"/>
    <col min="7445" max="7445" width="4.6640625" style="35" customWidth="1"/>
    <col min="7446" max="7446" width="0.5546875" style="35" customWidth="1"/>
    <col min="7447" max="7447" width="0.88671875" style="35" customWidth="1"/>
    <col min="7448" max="7680" width="8.88671875" style="35"/>
    <col min="7681" max="7681" width="3.44140625" style="35" bestFit="1" customWidth="1"/>
    <col min="7682" max="7682" width="14.88671875" style="35" customWidth="1"/>
    <col min="7683" max="7683" width="5.109375" style="35" bestFit="1" customWidth="1"/>
    <col min="7684" max="7684" width="6.6640625" style="35" bestFit="1" customWidth="1"/>
    <col min="7685" max="7685" width="7" style="35" bestFit="1" customWidth="1"/>
    <col min="7686" max="7686" width="5.5546875" style="35" bestFit="1" customWidth="1"/>
    <col min="7687" max="7687" width="4.5546875" style="35" bestFit="1" customWidth="1"/>
    <col min="7688" max="7688" width="11.33203125" style="35" bestFit="1" customWidth="1"/>
    <col min="7689" max="7689" width="5.109375" style="35" bestFit="1" customWidth="1"/>
    <col min="7690" max="7690" width="6.6640625" style="35" bestFit="1" customWidth="1"/>
    <col min="7691" max="7691" width="7" style="35" bestFit="1" customWidth="1"/>
    <col min="7692" max="7692" width="5.5546875" style="35" bestFit="1" customWidth="1"/>
    <col min="7693" max="7693" width="4.5546875" style="35" bestFit="1" customWidth="1"/>
    <col min="7694" max="7694" width="11.33203125" style="35" bestFit="1" customWidth="1"/>
    <col min="7695" max="7695" width="5.109375" style="35" bestFit="1" customWidth="1"/>
    <col min="7696" max="7696" width="6.6640625" style="35" bestFit="1" customWidth="1"/>
    <col min="7697" max="7697" width="7" style="35" bestFit="1" customWidth="1"/>
    <col min="7698" max="7698" width="5.5546875" style="35" bestFit="1" customWidth="1"/>
    <col min="7699" max="7699" width="4.5546875" style="35" bestFit="1" customWidth="1"/>
    <col min="7700" max="7700" width="7.5546875" style="35" customWidth="1"/>
    <col min="7701" max="7701" width="4.6640625" style="35" customWidth="1"/>
    <col min="7702" max="7702" width="0.5546875" style="35" customWidth="1"/>
    <col min="7703" max="7703" width="0.88671875" style="35" customWidth="1"/>
    <col min="7704" max="7936" width="8.88671875" style="35"/>
    <col min="7937" max="7937" width="3.44140625" style="35" bestFit="1" customWidth="1"/>
    <col min="7938" max="7938" width="14.88671875" style="35" customWidth="1"/>
    <col min="7939" max="7939" width="5.109375" style="35" bestFit="1" customWidth="1"/>
    <col min="7940" max="7940" width="6.6640625" style="35" bestFit="1" customWidth="1"/>
    <col min="7941" max="7941" width="7" style="35" bestFit="1" customWidth="1"/>
    <col min="7942" max="7942" width="5.5546875" style="35" bestFit="1" customWidth="1"/>
    <col min="7943" max="7943" width="4.5546875" style="35" bestFit="1" customWidth="1"/>
    <col min="7944" max="7944" width="11.33203125" style="35" bestFit="1" customWidth="1"/>
    <col min="7945" max="7945" width="5.109375" style="35" bestFit="1" customWidth="1"/>
    <col min="7946" max="7946" width="6.6640625" style="35" bestFit="1" customWidth="1"/>
    <col min="7947" max="7947" width="7" style="35" bestFit="1" customWidth="1"/>
    <col min="7948" max="7948" width="5.5546875" style="35" bestFit="1" customWidth="1"/>
    <col min="7949" max="7949" width="4.5546875" style="35" bestFit="1" customWidth="1"/>
    <col min="7950" max="7950" width="11.33203125" style="35" bestFit="1" customWidth="1"/>
    <col min="7951" max="7951" width="5.109375" style="35" bestFit="1" customWidth="1"/>
    <col min="7952" max="7952" width="6.6640625" style="35" bestFit="1" customWidth="1"/>
    <col min="7953" max="7953" width="7" style="35" bestFit="1" customWidth="1"/>
    <col min="7954" max="7954" width="5.5546875" style="35" bestFit="1" customWidth="1"/>
    <col min="7955" max="7955" width="4.5546875" style="35" bestFit="1" customWidth="1"/>
    <col min="7956" max="7956" width="7.5546875" style="35" customWidth="1"/>
    <col min="7957" max="7957" width="4.6640625" style="35" customWidth="1"/>
    <col min="7958" max="7958" width="0.5546875" style="35" customWidth="1"/>
    <col min="7959" max="7959" width="0.88671875" style="35" customWidth="1"/>
    <col min="7960" max="8192" width="8.88671875" style="35"/>
    <col min="8193" max="8193" width="3.44140625" style="35" bestFit="1" customWidth="1"/>
    <col min="8194" max="8194" width="14.88671875" style="35" customWidth="1"/>
    <col min="8195" max="8195" width="5.109375" style="35" bestFit="1" customWidth="1"/>
    <col min="8196" max="8196" width="6.6640625" style="35" bestFit="1" customWidth="1"/>
    <col min="8197" max="8197" width="7" style="35" bestFit="1" customWidth="1"/>
    <col min="8198" max="8198" width="5.5546875" style="35" bestFit="1" customWidth="1"/>
    <col min="8199" max="8199" width="4.5546875" style="35" bestFit="1" customWidth="1"/>
    <col min="8200" max="8200" width="11.33203125" style="35" bestFit="1" customWidth="1"/>
    <col min="8201" max="8201" width="5.109375" style="35" bestFit="1" customWidth="1"/>
    <col min="8202" max="8202" width="6.6640625" style="35" bestFit="1" customWidth="1"/>
    <col min="8203" max="8203" width="7" style="35" bestFit="1" customWidth="1"/>
    <col min="8204" max="8204" width="5.5546875" style="35" bestFit="1" customWidth="1"/>
    <col min="8205" max="8205" width="4.5546875" style="35" bestFit="1" customWidth="1"/>
    <col min="8206" max="8206" width="11.33203125" style="35" bestFit="1" customWidth="1"/>
    <col min="8207" max="8207" width="5.109375" style="35" bestFit="1" customWidth="1"/>
    <col min="8208" max="8208" width="6.6640625" style="35" bestFit="1" customWidth="1"/>
    <col min="8209" max="8209" width="7" style="35" bestFit="1" customWidth="1"/>
    <col min="8210" max="8210" width="5.5546875" style="35" bestFit="1" customWidth="1"/>
    <col min="8211" max="8211" width="4.5546875" style="35" bestFit="1" customWidth="1"/>
    <col min="8212" max="8212" width="7.5546875" style="35" customWidth="1"/>
    <col min="8213" max="8213" width="4.6640625" style="35" customWidth="1"/>
    <col min="8214" max="8214" width="0.5546875" style="35" customWidth="1"/>
    <col min="8215" max="8215" width="0.88671875" style="35" customWidth="1"/>
    <col min="8216" max="8448" width="8.88671875" style="35"/>
    <col min="8449" max="8449" width="3.44140625" style="35" bestFit="1" customWidth="1"/>
    <col min="8450" max="8450" width="14.88671875" style="35" customWidth="1"/>
    <col min="8451" max="8451" width="5.109375" style="35" bestFit="1" customWidth="1"/>
    <col min="8452" max="8452" width="6.6640625" style="35" bestFit="1" customWidth="1"/>
    <col min="8453" max="8453" width="7" style="35" bestFit="1" customWidth="1"/>
    <col min="8454" max="8454" width="5.5546875" style="35" bestFit="1" customWidth="1"/>
    <col min="8455" max="8455" width="4.5546875" style="35" bestFit="1" customWidth="1"/>
    <col min="8456" max="8456" width="11.33203125" style="35" bestFit="1" customWidth="1"/>
    <col min="8457" max="8457" width="5.109375" style="35" bestFit="1" customWidth="1"/>
    <col min="8458" max="8458" width="6.6640625" style="35" bestFit="1" customWidth="1"/>
    <col min="8459" max="8459" width="7" style="35" bestFit="1" customWidth="1"/>
    <col min="8460" max="8460" width="5.5546875" style="35" bestFit="1" customWidth="1"/>
    <col min="8461" max="8461" width="4.5546875" style="35" bestFit="1" customWidth="1"/>
    <col min="8462" max="8462" width="11.33203125" style="35" bestFit="1" customWidth="1"/>
    <col min="8463" max="8463" width="5.109375" style="35" bestFit="1" customWidth="1"/>
    <col min="8464" max="8464" width="6.6640625" style="35" bestFit="1" customWidth="1"/>
    <col min="8465" max="8465" width="7" style="35" bestFit="1" customWidth="1"/>
    <col min="8466" max="8466" width="5.5546875" style="35" bestFit="1" customWidth="1"/>
    <col min="8467" max="8467" width="4.5546875" style="35" bestFit="1" customWidth="1"/>
    <col min="8468" max="8468" width="7.5546875" style="35" customWidth="1"/>
    <col min="8469" max="8469" width="4.6640625" style="35" customWidth="1"/>
    <col min="8470" max="8470" width="0.5546875" style="35" customWidth="1"/>
    <col min="8471" max="8471" width="0.88671875" style="35" customWidth="1"/>
    <col min="8472" max="8704" width="8.88671875" style="35"/>
    <col min="8705" max="8705" width="3.44140625" style="35" bestFit="1" customWidth="1"/>
    <col min="8706" max="8706" width="14.88671875" style="35" customWidth="1"/>
    <col min="8707" max="8707" width="5.109375" style="35" bestFit="1" customWidth="1"/>
    <col min="8708" max="8708" width="6.6640625" style="35" bestFit="1" customWidth="1"/>
    <col min="8709" max="8709" width="7" style="35" bestFit="1" customWidth="1"/>
    <col min="8710" max="8710" width="5.5546875" style="35" bestFit="1" customWidth="1"/>
    <col min="8711" max="8711" width="4.5546875" style="35" bestFit="1" customWidth="1"/>
    <col min="8712" max="8712" width="11.33203125" style="35" bestFit="1" customWidth="1"/>
    <col min="8713" max="8713" width="5.109375" style="35" bestFit="1" customWidth="1"/>
    <col min="8714" max="8714" width="6.6640625" style="35" bestFit="1" customWidth="1"/>
    <col min="8715" max="8715" width="7" style="35" bestFit="1" customWidth="1"/>
    <col min="8716" max="8716" width="5.5546875" style="35" bestFit="1" customWidth="1"/>
    <col min="8717" max="8717" width="4.5546875" style="35" bestFit="1" customWidth="1"/>
    <col min="8718" max="8718" width="11.33203125" style="35" bestFit="1" customWidth="1"/>
    <col min="8719" max="8719" width="5.109375" style="35" bestFit="1" customWidth="1"/>
    <col min="8720" max="8720" width="6.6640625" style="35" bestFit="1" customWidth="1"/>
    <col min="8721" max="8721" width="7" style="35" bestFit="1" customWidth="1"/>
    <col min="8722" max="8722" width="5.5546875" style="35" bestFit="1" customWidth="1"/>
    <col min="8723" max="8723" width="4.5546875" style="35" bestFit="1" customWidth="1"/>
    <col min="8724" max="8724" width="7.5546875" style="35" customWidth="1"/>
    <col min="8725" max="8725" width="4.6640625" style="35" customWidth="1"/>
    <col min="8726" max="8726" width="0.5546875" style="35" customWidth="1"/>
    <col min="8727" max="8727" width="0.88671875" style="35" customWidth="1"/>
    <col min="8728" max="8960" width="8.88671875" style="35"/>
    <col min="8961" max="8961" width="3.44140625" style="35" bestFit="1" customWidth="1"/>
    <col min="8962" max="8962" width="14.88671875" style="35" customWidth="1"/>
    <col min="8963" max="8963" width="5.109375" style="35" bestFit="1" customWidth="1"/>
    <col min="8964" max="8964" width="6.6640625" style="35" bestFit="1" customWidth="1"/>
    <col min="8965" max="8965" width="7" style="35" bestFit="1" customWidth="1"/>
    <col min="8966" max="8966" width="5.5546875" style="35" bestFit="1" customWidth="1"/>
    <col min="8967" max="8967" width="4.5546875" style="35" bestFit="1" customWidth="1"/>
    <col min="8968" max="8968" width="11.33203125" style="35" bestFit="1" customWidth="1"/>
    <col min="8969" max="8969" width="5.109375" style="35" bestFit="1" customWidth="1"/>
    <col min="8970" max="8970" width="6.6640625" style="35" bestFit="1" customWidth="1"/>
    <col min="8971" max="8971" width="7" style="35" bestFit="1" customWidth="1"/>
    <col min="8972" max="8972" width="5.5546875" style="35" bestFit="1" customWidth="1"/>
    <col min="8973" max="8973" width="4.5546875" style="35" bestFit="1" customWidth="1"/>
    <col min="8974" max="8974" width="11.33203125" style="35" bestFit="1" customWidth="1"/>
    <col min="8975" max="8975" width="5.109375" style="35" bestFit="1" customWidth="1"/>
    <col min="8976" max="8976" width="6.6640625" style="35" bestFit="1" customWidth="1"/>
    <col min="8977" max="8977" width="7" style="35" bestFit="1" customWidth="1"/>
    <col min="8978" max="8978" width="5.5546875" style="35" bestFit="1" customWidth="1"/>
    <col min="8979" max="8979" width="4.5546875" style="35" bestFit="1" customWidth="1"/>
    <col min="8980" max="8980" width="7.5546875" style="35" customWidth="1"/>
    <col min="8981" max="8981" width="4.6640625" style="35" customWidth="1"/>
    <col min="8982" max="8982" width="0.5546875" style="35" customWidth="1"/>
    <col min="8983" max="8983" width="0.88671875" style="35" customWidth="1"/>
    <col min="8984" max="9216" width="8.88671875" style="35"/>
    <col min="9217" max="9217" width="3.44140625" style="35" bestFit="1" customWidth="1"/>
    <col min="9218" max="9218" width="14.88671875" style="35" customWidth="1"/>
    <col min="9219" max="9219" width="5.109375" style="35" bestFit="1" customWidth="1"/>
    <col min="9220" max="9220" width="6.6640625" style="35" bestFit="1" customWidth="1"/>
    <col min="9221" max="9221" width="7" style="35" bestFit="1" customWidth="1"/>
    <col min="9222" max="9222" width="5.5546875" style="35" bestFit="1" customWidth="1"/>
    <col min="9223" max="9223" width="4.5546875" style="35" bestFit="1" customWidth="1"/>
    <col min="9224" max="9224" width="11.33203125" style="35" bestFit="1" customWidth="1"/>
    <col min="9225" max="9225" width="5.109375" style="35" bestFit="1" customWidth="1"/>
    <col min="9226" max="9226" width="6.6640625" style="35" bestFit="1" customWidth="1"/>
    <col min="9227" max="9227" width="7" style="35" bestFit="1" customWidth="1"/>
    <col min="9228" max="9228" width="5.5546875" style="35" bestFit="1" customWidth="1"/>
    <col min="9229" max="9229" width="4.5546875" style="35" bestFit="1" customWidth="1"/>
    <col min="9230" max="9230" width="11.33203125" style="35" bestFit="1" customWidth="1"/>
    <col min="9231" max="9231" width="5.109375" style="35" bestFit="1" customWidth="1"/>
    <col min="9232" max="9232" width="6.6640625" style="35" bestFit="1" customWidth="1"/>
    <col min="9233" max="9233" width="7" style="35" bestFit="1" customWidth="1"/>
    <col min="9234" max="9234" width="5.5546875" style="35" bestFit="1" customWidth="1"/>
    <col min="9235" max="9235" width="4.5546875" style="35" bestFit="1" customWidth="1"/>
    <col min="9236" max="9236" width="7.5546875" style="35" customWidth="1"/>
    <col min="9237" max="9237" width="4.6640625" style="35" customWidth="1"/>
    <col min="9238" max="9238" width="0.5546875" style="35" customWidth="1"/>
    <col min="9239" max="9239" width="0.88671875" style="35" customWidth="1"/>
    <col min="9240" max="9472" width="8.88671875" style="35"/>
    <col min="9473" max="9473" width="3.44140625" style="35" bestFit="1" customWidth="1"/>
    <col min="9474" max="9474" width="14.88671875" style="35" customWidth="1"/>
    <col min="9475" max="9475" width="5.109375" style="35" bestFit="1" customWidth="1"/>
    <col min="9476" max="9476" width="6.6640625" style="35" bestFit="1" customWidth="1"/>
    <col min="9477" max="9477" width="7" style="35" bestFit="1" customWidth="1"/>
    <col min="9478" max="9478" width="5.5546875" style="35" bestFit="1" customWidth="1"/>
    <col min="9479" max="9479" width="4.5546875" style="35" bestFit="1" customWidth="1"/>
    <col min="9480" max="9480" width="11.33203125" style="35" bestFit="1" customWidth="1"/>
    <col min="9481" max="9481" width="5.109375" style="35" bestFit="1" customWidth="1"/>
    <col min="9482" max="9482" width="6.6640625" style="35" bestFit="1" customWidth="1"/>
    <col min="9483" max="9483" width="7" style="35" bestFit="1" customWidth="1"/>
    <col min="9484" max="9484" width="5.5546875" style="35" bestFit="1" customWidth="1"/>
    <col min="9485" max="9485" width="4.5546875" style="35" bestFit="1" customWidth="1"/>
    <col min="9486" max="9486" width="11.33203125" style="35" bestFit="1" customWidth="1"/>
    <col min="9487" max="9487" width="5.109375" style="35" bestFit="1" customWidth="1"/>
    <col min="9488" max="9488" width="6.6640625" style="35" bestFit="1" customWidth="1"/>
    <col min="9489" max="9489" width="7" style="35" bestFit="1" customWidth="1"/>
    <col min="9490" max="9490" width="5.5546875" style="35" bestFit="1" customWidth="1"/>
    <col min="9491" max="9491" width="4.5546875" style="35" bestFit="1" customWidth="1"/>
    <col min="9492" max="9492" width="7.5546875" style="35" customWidth="1"/>
    <col min="9493" max="9493" width="4.6640625" style="35" customWidth="1"/>
    <col min="9494" max="9494" width="0.5546875" style="35" customWidth="1"/>
    <col min="9495" max="9495" width="0.88671875" style="35" customWidth="1"/>
    <col min="9496" max="9728" width="8.88671875" style="35"/>
    <col min="9729" max="9729" width="3.44140625" style="35" bestFit="1" customWidth="1"/>
    <col min="9730" max="9730" width="14.88671875" style="35" customWidth="1"/>
    <col min="9731" max="9731" width="5.109375" style="35" bestFit="1" customWidth="1"/>
    <col min="9732" max="9732" width="6.6640625" style="35" bestFit="1" customWidth="1"/>
    <col min="9733" max="9733" width="7" style="35" bestFit="1" customWidth="1"/>
    <col min="9734" max="9734" width="5.5546875" style="35" bestFit="1" customWidth="1"/>
    <col min="9735" max="9735" width="4.5546875" style="35" bestFit="1" customWidth="1"/>
    <col min="9736" max="9736" width="11.33203125" style="35" bestFit="1" customWidth="1"/>
    <col min="9737" max="9737" width="5.109375" style="35" bestFit="1" customWidth="1"/>
    <col min="9738" max="9738" width="6.6640625" style="35" bestFit="1" customWidth="1"/>
    <col min="9739" max="9739" width="7" style="35" bestFit="1" customWidth="1"/>
    <col min="9740" max="9740" width="5.5546875" style="35" bestFit="1" customWidth="1"/>
    <col min="9741" max="9741" width="4.5546875" style="35" bestFit="1" customWidth="1"/>
    <col min="9742" max="9742" width="11.33203125" style="35" bestFit="1" customWidth="1"/>
    <col min="9743" max="9743" width="5.109375" style="35" bestFit="1" customWidth="1"/>
    <col min="9744" max="9744" width="6.6640625" style="35" bestFit="1" customWidth="1"/>
    <col min="9745" max="9745" width="7" style="35" bestFit="1" customWidth="1"/>
    <col min="9746" max="9746" width="5.5546875" style="35" bestFit="1" customWidth="1"/>
    <col min="9747" max="9747" width="4.5546875" style="35" bestFit="1" customWidth="1"/>
    <col min="9748" max="9748" width="7.5546875" style="35" customWidth="1"/>
    <col min="9749" max="9749" width="4.6640625" style="35" customWidth="1"/>
    <col min="9750" max="9750" width="0.5546875" style="35" customWidth="1"/>
    <col min="9751" max="9751" width="0.88671875" style="35" customWidth="1"/>
    <col min="9752" max="9984" width="8.88671875" style="35"/>
    <col min="9985" max="9985" width="3.44140625" style="35" bestFit="1" customWidth="1"/>
    <col min="9986" max="9986" width="14.88671875" style="35" customWidth="1"/>
    <col min="9987" max="9987" width="5.109375" style="35" bestFit="1" customWidth="1"/>
    <col min="9988" max="9988" width="6.6640625" style="35" bestFit="1" customWidth="1"/>
    <col min="9989" max="9989" width="7" style="35" bestFit="1" customWidth="1"/>
    <col min="9990" max="9990" width="5.5546875" style="35" bestFit="1" customWidth="1"/>
    <col min="9991" max="9991" width="4.5546875" style="35" bestFit="1" customWidth="1"/>
    <col min="9992" max="9992" width="11.33203125" style="35" bestFit="1" customWidth="1"/>
    <col min="9993" max="9993" width="5.109375" style="35" bestFit="1" customWidth="1"/>
    <col min="9994" max="9994" width="6.6640625" style="35" bestFit="1" customWidth="1"/>
    <col min="9995" max="9995" width="7" style="35" bestFit="1" customWidth="1"/>
    <col min="9996" max="9996" width="5.5546875" style="35" bestFit="1" customWidth="1"/>
    <col min="9997" max="9997" width="4.5546875" style="35" bestFit="1" customWidth="1"/>
    <col min="9998" max="9998" width="11.33203125" style="35" bestFit="1" customWidth="1"/>
    <col min="9999" max="9999" width="5.109375" style="35" bestFit="1" customWidth="1"/>
    <col min="10000" max="10000" width="6.6640625" style="35" bestFit="1" customWidth="1"/>
    <col min="10001" max="10001" width="7" style="35" bestFit="1" customWidth="1"/>
    <col min="10002" max="10002" width="5.5546875" style="35" bestFit="1" customWidth="1"/>
    <col min="10003" max="10003" width="4.5546875" style="35" bestFit="1" customWidth="1"/>
    <col min="10004" max="10004" width="7.5546875" style="35" customWidth="1"/>
    <col min="10005" max="10005" width="4.6640625" style="35" customWidth="1"/>
    <col min="10006" max="10006" width="0.5546875" style="35" customWidth="1"/>
    <col min="10007" max="10007" width="0.88671875" style="35" customWidth="1"/>
    <col min="10008" max="10240" width="8.88671875" style="35"/>
    <col min="10241" max="10241" width="3.44140625" style="35" bestFit="1" customWidth="1"/>
    <col min="10242" max="10242" width="14.88671875" style="35" customWidth="1"/>
    <col min="10243" max="10243" width="5.109375" style="35" bestFit="1" customWidth="1"/>
    <col min="10244" max="10244" width="6.6640625" style="35" bestFit="1" customWidth="1"/>
    <col min="10245" max="10245" width="7" style="35" bestFit="1" customWidth="1"/>
    <col min="10246" max="10246" width="5.5546875" style="35" bestFit="1" customWidth="1"/>
    <col min="10247" max="10247" width="4.5546875" style="35" bestFit="1" customWidth="1"/>
    <col min="10248" max="10248" width="11.33203125" style="35" bestFit="1" customWidth="1"/>
    <col min="10249" max="10249" width="5.109375" style="35" bestFit="1" customWidth="1"/>
    <col min="10250" max="10250" width="6.6640625" style="35" bestFit="1" customWidth="1"/>
    <col min="10251" max="10251" width="7" style="35" bestFit="1" customWidth="1"/>
    <col min="10252" max="10252" width="5.5546875" style="35" bestFit="1" customWidth="1"/>
    <col min="10253" max="10253" width="4.5546875" style="35" bestFit="1" customWidth="1"/>
    <col min="10254" max="10254" width="11.33203125" style="35" bestFit="1" customWidth="1"/>
    <col min="10255" max="10255" width="5.109375" style="35" bestFit="1" customWidth="1"/>
    <col min="10256" max="10256" width="6.6640625" style="35" bestFit="1" customWidth="1"/>
    <col min="10257" max="10257" width="7" style="35" bestFit="1" customWidth="1"/>
    <col min="10258" max="10258" width="5.5546875" style="35" bestFit="1" customWidth="1"/>
    <col min="10259" max="10259" width="4.5546875" style="35" bestFit="1" customWidth="1"/>
    <col min="10260" max="10260" width="7.5546875" style="35" customWidth="1"/>
    <col min="10261" max="10261" width="4.6640625" style="35" customWidth="1"/>
    <col min="10262" max="10262" width="0.5546875" style="35" customWidth="1"/>
    <col min="10263" max="10263" width="0.88671875" style="35" customWidth="1"/>
    <col min="10264" max="10496" width="8.88671875" style="35"/>
    <col min="10497" max="10497" width="3.44140625" style="35" bestFit="1" customWidth="1"/>
    <col min="10498" max="10498" width="14.88671875" style="35" customWidth="1"/>
    <col min="10499" max="10499" width="5.109375" style="35" bestFit="1" customWidth="1"/>
    <col min="10500" max="10500" width="6.6640625" style="35" bestFit="1" customWidth="1"/>
    <col min="10501" max="10501" width="7" style="35" bestFit="1" customWidth="1"/>
    <col min="10502" max="10502" width="5.5546875" style="35" bestFit="1" customWidth="1"/>
    <col min="10503" max="10503" width="4.5546875" style="35" bestFit="1" customWidth="1"/>
    <col min="10504" max="10504" width="11.33203125" style="35" bestFit="1" customWidth="1"/>
    <col min="10505" max="10505" width="5.109375" style="35" bestFit="1" customWidth="1"/>
    <col min="10506" max="10506" width="6.6640625" style="35" bestFit="1" customWidth="1"/>
    <col min="10507" max="10507" width="7" style="35" bestFit="1" customWidth="1"/>
    <col min="10508" max="10508" width="5.5546875" style="35" bestFit="1" customWidth="1"/>
    <col min="10509" max="10509" width="4.5546875" style="35" bestFit="1" customWidth="1"/>
    <col min="10510" max="10510" width="11.33203125" style="35" bestFit="1" customWidth="1"/>
    <col min="10511" max="10511" width="5.109375" style="35" bestFit="1" customWidth="1"/>
    <col min="10512" max="10512" width="6.6640625" style="35" bestFit="1" customWidth="1"/>
    <col min="10513" max="10513" width="7" style="35" bestFit="1" customWidth="1"/>
    <col min="10514" max="10514" width="5.5546875" style="35" bestFit="1" customWidth="1"/>
    <col min="10515" max="10515" width="4.5546875" style="35" bestFit="1" customWidth="1"/>
    <col min="10516" max="10516" width="7.5546875" style="35" customWidth="1"/>
    <col min="10517" max="10517" width="4.6640625" style="35" customWidth="1"/>
    <col min="10518" max="10518" width="0.5546875" style="35" customWidth="1"/>
    <col min="10519" max="10519" width="0.88671875" style="35" customWidth="1"/>
    <col min="10520" max="10752" width="8.88671875" style="35"/>
    <col min="10753" max="10753" width="3.44140625" style="35" bestFit="1" customWidth="1"/>
    <col min="10754" max="10754" width="14.88671875" style="35" customWidth="1"/>
    <col min="10755" max="10755" width="5.109375" style="35" bestFit="1" customWidth="1"/>
    <col min="10756" max="10756" width="6.6640625" style="35" bestFit="1" customWidth="1"/>
    <col min="10757" max="10757" width="7" style="35" bestFit="1" customWidth="1"/>
    <col min="10758" max="10758" width="5.5546875" style="35" bestFit="1" customWidth="1"/>
    <col min="10759" max="10759" width="4.5546875" style="35" bestFit="1" customWidth="1"/>
    <col min="10760" max="10760" width="11.33203125" style="35" bestFit="1" customWidth="1"/>
    <col min="10761" max="10761" width="5.109375" style="35" bestFit="1" customWidth="1"/>
    <col min="10762" max="10762" width="6.6640625" style="35" bestFit="1" customWidth="1"/>
    <col min="10763" max="10763" width="7" style="35" bestFit="1" customWidth="1"/>
    <col min="10764" max="10764" width="5.5546875" style="35" bestFit="1" customWidth="1"/>
    <col min="10765" max="10765" width="4.5546875" style="35" bestFit="1" customWidth="1"/>
    <col min="10766" max="10766" width="11.33203125" style="35" bestFit="1" customWidth="1"/>
    <col min="10767" max="10767" width="5.109375" style="35" bestFit="1" customWidth="1"/>
    <col min="10768" max="10768" width="6.6640625" style="35" bestFit="1" customWidth="1"/>
    <col min="10769" max="10769" width="7" style="35" bestFit="1" customWidth="1"/>
    <col min="10770" max="10770" width="5.5546875" style="35" bestFit="1" customWidth="1"/>
    <col min="10771" max="10771" width="4.5546875" style="35" bestFit="1" customWidth="1"/>
    <col min="10772" max="10772" width="7.5546875" style="35" customWidth="1"/>
    <col min="10773" max="10773" width="4.6640625" style="35" customWidth="1"/>
    <col min="10774" max="10774" width="0.5546875" style="35" customWidth="1"/>
    <col min="10775" max="10775" width="0.88671875" style="35" customWidth="1"/>
    <col min="10776" max="11008" width="8.88671875" style="35"/>
    <col min="11009" max="11009" width="3.44140625" style="35" bestFit="1" customWidth="1"/>
    <col min="11010" max="11010" width="14.88671875" style="35" customWidth="1"/>
    <col min="11011" max="11011" width="5.109375" style="35" bestFit="1" customWidth="1"/>
    <col min="11012" max="11012" width="6.6640625" style="35" bestFit="1" customWidth="1"/>
    <col min="11013" max="11013" width="7" style="35" bestFit="1" customWidth="1"/>
    <col min="11014" max="11014" width="5.5546875" style="35" bestFit="1" customWidth="1"/>
    <col min="11015" max="11015" width="4.5546875" style="35" bestFit="1" customWidth="1"/>
    <col min="11016" max="11016" width="11.33203125" style="35" bestFit="1" customWidth="1"/>
    <col min="11017" max="11017" width="5.109375" style="35" bestFit="1" customWidth="1"/>
    <col min="11018" max="11018" width="6.6640625" style="35" bestFit="1" customWidth="1"/>
    <col min="11019" max="11019" width="7" style="35" bestFit="1" customWidth="1"/>
    <col min="11020" max="11020" width="5.5546875" style="35" bestFit="1" customWidth="1"/>
    <col min="11021" max="11021" width="4.5546875" style="35" bestFit="1" customWidth="1"/>
    <col min="11022" max="11022" width="11.33203125" style="35" bestFit="1" customWidth="1"/>
    <col min="11023" max="11023" width="5.109375" style="35" bestFit="1" customWidth="1"/>
    <col min="11024" max="11024" width="6.6640625" style="35" bestFit="1" customWidth="1"/>
    <col min="11025" max="11025" width="7" style="35" bestFit="1" customWidth="1"/>
    <col min="11026" max="11026" width="5.5546875" style="35" bestFit="1" customWidth="1"/>
    <col min="11027" max="11027" width="4.5546875" style="35" bestFit="1" customWidth="1"/>
    <col min="11028" max="11028" width="7.5546875" style="35" customWidth="1"/>
    <col min="11029" max="11029" width="4.6640625" style="35" customWidth="1"/>
    <col min="11030" max="11030" width="0.5546875" style="35" customWidth="1"/>
    <col min="11031" max="11031" width="0.88671875" style="35" customWidth="1"/>
    <col min="11032" max="11264" width="8.88671875" style="35"/>
    <col min="11265" max="11265" width="3.44140625" style="35" bestFit="1" customWidth="1"/>
    <col min="11266" max="11266" width="14.88671875" style="35" customWidth="1"/>
    <col min="11267" max="11267" width="5.109375" style="35" bestFit="1" customWidth="1"/>
    <col min="11268" max="11268" width="6.6640625" style="35" bestFit="1" customWidth="1"/>
    <col min="11269" max="11269" width="7" style="35" bestFit="1" customWidth="1"/>
    <col min="11270" max="11270" width="5.5546875" style="35" bestFit="1" customWidth="1"/>
    <col min="11271" max="11271" width="4.5546875" style="35" bestFit="1" customWidth="1"/>
    <col min="11272" max="11272" width="11.33203125" style="35" bestFit="1" customWidth="1"/>
    <col min="11273" max="11273" width="5.109375" style="35" bestFit="1" customWidth="1"/>
    <col min="11274" max="11274" width="6.6640625" style="35" bestFit="1" customWidth="1"/>
    <col min="11275" max="11275" width="7" style="35" bestFit="1" customWidth="1"/>
    <col min="11276" max="11276" width="5.5546875" style="35" bestFit="1" customWidth="1"/>
    <col min="11277" max="11277" width="4.5546875" style="35" bestFit="1" customWidth="1"/>
    <col min="11278" max="11278" width="11.33203125" style="35" bestFit="1" customWidth="1"/>
    <col min="11279" max="11279" width="5.109375" style="35" bestFit="1" customWidth="1"/>
    <col min="11280" max="11280" width="6.6640625" style="35" bestFit="1" customWidth="1"/>
    <col min="11281" max="11281" width="7" style="35" bestFit="1" customWidth="1"/>
    <col min="11282" max="11282" width="5.5546875" style="35" bestFit="1" customWidth="1"/>
    <col min="11283" max="11283" width="4.5546875" style="35" bestFit="1" customWidth="1"/>
    <col min="11284" max="11284" width="7.5546875" style="35" customWidth="1"/>
    <col min="11285" max="11285" width="4.6640625" style="35" customWidth="1"/>
    <col min="11286" max="11286" width="0.5546875" style="35" customWidth="1"/>
    <col min="11287" max="11287" width="0.88671875" style="35" customWidth="1"/>
    <col min="11288" max="11520" width="8.88671875" style="35"/>
    <col min="11521" max="11521" width="3.44140625" style="35" bestFit="1" customWidth="1"/>
    <col min="11522" max="11522" width="14.88671875" style="35" customWidth="1"/>
    <col min="11523" max="11523" width="5.109375" style="35" bestFit="1" customWidth="1"/>
    <col min="11524" max="11524" width="6.6640625" style="35" bestFit="1" customWidth="1"/>
    <col min="11525" max="11525" width="7" style="35" bestFit="1" customWidth="1"/>
    <col min="11526" max="11526" width="5.5546875" style="35" bestFit="1" customWidth="1"/>
    <col min="11527" max="11527" width="4.5546875" style="35" bestFit="1" customWidth="1"/>
    <col min="11528" max="11528" width="11.33203125" style="35" bestFit="1" customWidth="1"/>
    <col min="11529" max="11529" width="5.109375" style="35" bestFit="1" customWidth="1"/>
    <col min="11530" max="11530" width="6.6640625" style="35" bestFit="1" customWidth="1"/>
    <col min="11531" max="11531" width="7" style="35" bestFit="1" customWidth="1"/>
    <col min="11532" max="11532" width="5.5546875" style="35" bestFit="1" customWidth="1"/>
    <col min="11533" max="11533" width="4.5546875" style="35" bestFit="1" customWidth="1"/>
    <col min="11534" max="11534" width="11.33203125" style="35" bestFit="1" customWidth="1"/>
    <col min="11535" max="11535" width="5.109375" style="35" bestFit="1" customWidth="1"/>
    <col min="11536" max="11536" width="6.6640625" style="35" bestFit="1" customWidth="1"/>
    <col min="11537" max="11537" width="7" style="35" bestFit="1" customWidth="1"/>
    <col min="11538" max="11538" width="5.5546875" style="35" bestFit="1" customWidth="1"/>
    <col min="11539" max="11539" width="4.5546875" style="35" bestFit="1" customWidth="1"/>
    <col min="11540" max="11540" width="7.5546875" style="35" customWidth="1"/>
    <col min="11541" max="11541" width="4.6640625" style="35" customWidth="1"/>
    <col min="11542" max="11542" width="0.5546875" style="35" customWidth="1"/>
    <col min="11543" max="11543" width="0.88671875" style="35" customWidth="1"/>
    <col min="11544" max="11776" width="8.88671875" style="35"/>
    <col min="11777" max="11777" width="3.44140625" style="35" bestFit="1" customWidth="1"/>
    <col min="11778" max="11778" width="14.88671875" style="35" customWidth="1"/>
    <col min="11779" max="11779" width="5.109375" style="35" bestFit="1" customWidth="1"/>
    <col min="11780" max="11780" width="6.6640625" style="35" bestFit="1" customWidth="1"/>
    <col min="11781" max="11781" width="7" style="35" bestFit="1" customWidth="1"/>
    <col min="11782" max="11782" width="5.5546875" style="35" bestFit="1" customWidth="1"/>
    <col min="11783" max="11783" width="4.5546875" style="35" bestFit="1" customWidth="1"/>
    <col min="11784" max="11784" width="11.33203125" style="35" bestFit="1" customWidth="1"/>
    <col min="11785" max="11785" width="5.109375" style="35" bestFit="1" customWidth="1"/>
    <col min="11786" max="11786" width="6.6640625" style="35" bestFit="1" customWidth="1"/>
    <col min="11787" max="11787" width="7" style="35" bestFit="1" customWidth="1"/>
    <col min="11788" max="11788" width="5.5546875" style="35" bestFit="1" customWidth="1"/>
    <col min="11789" max="11789" width="4.5546875" style="35" bestFit="1" customWidth="1"/>
    <col min="11790" max="11790" width="11.33203125" style="35" bestFit="1" customWidth="1"/>
    <col min="11791" max="11791" width="5.109375" style="35" bestFit="1" customWidth="1"/>
    <col min="11792" max="11792" width="6.6640625" style="35" bestFit="1" customWidth="1"/>
    <col min="11793" max="11793" width="7" style="35" bestFit="1" customWidth="1"/>
    <col min="11794" max="11794" width="5.5546875" style="35" bestFit="1" customWidth="1"/>
    <col min="11795" max="11795" width="4.5546875" style="35" bestFit="1" customWidth="1"/>
    <col min="11796" max="11796" width="7.5546875" style="35" customWidth="1"/>
    <col min="11797" max="11797" width="4.6640625" style="35" customWidth="1"/>
    <col min="11798" max="11798" width="0.5546875" style="35" customWidth="1"/>
    <col min="11799" max="11799" width="0.88671875" style="35" customWidth="1"/>
    <col min="11800" max="12032" width="8.88671875" style="35"/>
    <col min="12033" max="12033" width="3.44140625" style="35" bestFit="1" customWidth="1"/>
    <col min="12034" max="12034" width="14.88671875" style="35" customWidth="1"/>
    <col min="12035" max="12035" width="5.109375" style="35" bestFit="1" customWidth="1"/>
    <col min="12036" max="12036" width="6.6640625" style="35" bestFit="1" customWidth="1"/>
    <col min="12037" max="12037" width="7" style="35" bestFit="1" customWidth="1"/>
    <col min="12038" max="12038" width="5.5546875" style="35" bestFit="1" customWidth="1"/>
    <col min="12039" max="12039" width="4.5546875" style="35" bestFit="1" customWidth="1"/>
    <col min="12040" max="12040" width="11.33203125" style="35" bestFit="1" customWidth="1"/>
    <col min="12041" max="12041" width="5.109375" style="35" bestFit="1" customWidth="1"/>
    <col min="12042" max="12042" width="6.6640625" style="35" bestFit="1" customWidth="1"/>
    <col min="12043" max="12043" width="7" style="35" bestFit="1" customWidth="1"/>
    <col min="12044" max="12044" width="5.5546875" style="35" bestFit="1" customWidth="1"/>
    <col min="12045" max="12045" width="4.5546875" style="35" bestFit="1" customWidth="1"/>
    <col min="12046" max="12046" width="11.33203125" style="35" bestFit="1" customWidth="1"/>
    <col min="12047" max="12047" width="5.109375" style="35" bestFit="1" customWidth="1"/>
    <col min="12048" max="12048" width="6.6640625" style="35" bestFit="1" customWidth="1"/>
    <col min="12049" max="12049" width="7" style="35" bestFit="1" customWidth="1"/>
    <col min="12050" max="12050" width="5.5546875" style="35" bestFit="1" customWidth="1"/>
    <col min="12051" max="12051" width="4.5546875" style="35" bestFit="1" customWidth="1"/>
    <col min="12052" max="12052" width="7.5546875" style="35" customWidth="1"/>
    <col min="12053" max="12053" width="4.6640625" style="35" customWidth="1"/>
    <col min="12054" max="12054" width="0.5546875" style="35" customWidth="1"/>
    <col min="12055" max="12055" width="0.88671875" style="35" customWidth="1"/>
    <col min="12056" max="12288" width="8.88671875" style="35"/>
    <col min="12289" max="12289" width="3.44140625" style="35" bestFit="1" customWidth="1"/>
    <col min="12290" max="12290" width="14.88671875" style="35" customWidth="1"/>
    <col min="12291" max="12291" width="5.109375" style="35" bestFit="1" customWidth="1"/>
    <col min="12292" max="12292" width="6.6640625" style="35" bestFit="1" customWidth="1"/>
    <col min="12293" max="12293" width="7" style="35" bestFit="1" customWidth="1"/>
    <col min="12294" max="12294" width="5.5546875" style="35" bestFit="1" customWidth="1"/>
    <col min="12295" max="12295" width="4.5546875" style="35" bestFit="1" customWidth="1"/>
    <col min="12296" max="12296" width="11.33203125" style="35" bestFit="1" customWidth="1"/>
    <col min="12297" max="12297" width="5.109375" style="35" bestFit="1" customWidth="1"/>
    <col min="12298" max="12298" width="6.6640625" style="35" bestFit="1" customWidth="1"/>
    <col min="12299" max="12299" width="7" style="35" bestFit="1" customWidth="1"/>
    <col min="12300" max="12300" width="5.5546875" style="35" bestFit="1" customWidth="1"/>
    <col min="12301" max="12301" width="4.5546875" style="35" bestFit="1" customWidth="1"/>
    <col min="12302" max="12302" width="11.33203125" style="35" bestFit="1" customWidth="1"/>
    <col min="12303" max="12303" width="5.109375" style="35" bestFit="1" customWidth="1"/>
    <col min="12304" max="12304" width="6.6640625" style="35" bestFit="1" customWidth="1"/>
    <col min="12305" max="12305" width="7" style="35" bestFit="1" customWidth="1"/>
    <col min="12306" max="12306" width="5.5546875" style="35" bestFit="1" customWidth="1"/>
    <col min="12307" max="12307" width="4.5546875" style="35" bestFit="1" customWidth="1"/>
    <col min="12308" max="12308" width="7.5546875" style="35" customWidth="1"/>
    <col min="12309" max="12309" width="4.6640625" style="35" customWidth="1"/>
    <col min="12310" max="12310" width="0.5546875" style="35" customWidth="1"/>
    <col min="12311" max="12311" width="0.88671875" style="35" customWidth="1"/>
    <col min="12312" max="12544" width="8.88671875" style="35"/>
    <col min="12545" max="12545" width="3.44140625" style="35" bestFit="1" customWidth="1"/>
    <col min="12546" max="12546" width="14.88671875" style="35" customWidth="1"/>
    <col min="12547" max="12547" width="5.109375" style="35" bestFit="1" customWidth="1"/>
    <col min="12548" max="12548" width="6.6640625" style="35" bestFit="1" customWidth="1"/>
    <col min="12549" max="12549" width="7" style="35" bestFit="1" customWidth="1"/>
    <col min="12550" max="12550" width="5.5546875" style="35" bestFit="1" customWidth="1"/>
    <col min="12551" max="12551" width="4.5546875" style="35" bestFit="1" customWidth="1"/>
    <col min="12552" max="12552" width="11.33203125" style="35" bestFit="1" customWidth="1"/>
    <col min="12553" max="12553" width="5.109375" style="35" bestFit="1" customWidth="1"/>
    <col min="12554" max="12554" width="6.6640625" style="35" bestFit="1" customWidth="1"/>
    <col min="12555" max="12555" width="7" style="35" bestFit="1" customWidth="1"/>
    <col min="12556" max="12556" width="5.5546875" style="35" bestFit="1" customWidth="1"/>
    <col min="12557" max="12557" width="4.5546875" style="35" bestFit="1" customWidth="1"/>
    <col min="12558" max="12558" width="11.33203125" style="35" bestFit="1" customWidth="1"/>
    <col min="12559" max="12559" width="5.109375" style="35" bestFit="1" customWidth="1"/>
    <col min="12560" max="12560" width="6.6640625" style="35" bestFit="1" customWidth="1"/>
    <col min="12561" max="12561" width="7" style="35" bestFit="1" customWidth="1"/>
    <col min="12562" max="12562" width="5.5546875" style="35" bestFit="1" customWidth="1"/>
    <col min="12563" max="12563" width="4.5546875" style="35" bestFit="1" customWidth="1"/>
    <col min="12564" max="12564" width="7.5546875" style="35" customWidth="1"/>
    <col min="12565" max="12565" width="4.6640625" style="35" customWidth="1"/>
    <col min="12566" max="12566" width="0.5546875" style="35" customWidth="1"/>
    <col min="12567" max="12567" width="0.88671875" style="35" customWidth="1"/>
    <col min="12568" max="12800" width="8.88671875" style="35"/>
    <col min="12801" max="12801" width="3.44140625" style="35" bestFit="1" customWidth="1"/>
    <col min="12802" max="12802" width="14.88671875" style="35" customWidth="1"/>
    <col min="12803" max="12803" width="5.109375" style="35" bestFit="1" customWidth="1"/>
    <col min="12804" max="12804" width="6.6640625" style="35" bestFit="1" customWidth="1"/>
    <col min="12805" max="12805" width="7" style="35" bestFit="1" customWidth="1"/>
    <col min="12806" max="12806" width="5.5546875" style="35" bestFit="1" customWidth="1"/>
    <col min="12807" max="12807" width="4.5546875" style="35" bestFit="1" customWidth="1"/>
    <col min="12808" max="12808" width="11.33203125" style="35" bestFit="1" customWidth="1"/>
    <col min="12809" max="12809" width="5.109375" style="35" bestFit="1" customWidth="1"/>
    <col min="12810" max="12810" width="6.6640625" style="35" bestFit="1" customWidth="1"/>
    <col min="12811" max="12811" width="7" style="35" bestFit="1" customWidth="1"/>
    <col min="12812" max="12812" width="5.5546875" style="35" bestFit="1" customWidth="1"/>
    <col min="12813" max="12813" width="4.5546875" style="35" bestFit="1" customWidth="1"/>
    <col min="12814" max="12814" width="11.33203125" style="35" bestFit="1" customWidth="1"/>
    <col min="12815" max="12815" width="5.109375" style="35" bestFit="1" customWidth="1"/>
    <col min="12816" max="12816" width="6.6640625" style="35" bestFit="1" customWidth="1"/>
    <col min="12817" max="12817" width="7" style="35" bestFit="1" customWidth="1"/>
    <col min="12818" max="12818" width="5.5546875" style="35" bestFit="1" customWidth="1"/>
    <col min="12819" max="12819" width="4.5546875" style="35" bestFit="1" customWidth="1"/>
    <col min="12820" max="12820" width="7.5546875" style="35" customWidth="1"/>
    <col min="12821" max="12821" width="4.6640625" style="35" customWidth="1"/>
    <col min="12822" max="12822" width="0.5546875" style="35" customWidth="1"/>
    <col min="12823" max="12823" width="0.88671875" style="35" customWidth="1"/>
    <col min="12824" max="13056" width="8.88671875" style="35"/>
    <col min="13057" max="13057" width="3.44140625" style="35" bestFit="1" customWidth="1"/>
    <col min="13058" max="13058" width="14.88671875" style="35" customWidth="1"/>
    <col min="13059" max="13059" width="5.109375" style="35" bestFit="1" customWidth="1"/>
    <col min="13060" max="13060" width="6.6640625" style="35" bestFit="1" customWidth="1"/>
    <col min="13061" max="13061" width="7" style="35" bestFit="1" customWidth="1"/>
    <col min="13062" max="13062" width="5.5546875" style="35" bestFit="1" customWidth="1"/>
    <col min="13063" max="13063" width="4.5546875" style="35" bestFit="1" customWidth="1"/>
    <col min="13064" max="13064" width="11.33203125" style="35" bestFit="1" customWidth="1"/>
    <col min="13065" max="13065" width="5.109375" style="35" bestFit="1" customWidth="1"/>
    <col min="13066" max="13066" width="6.6640625" style="35" bestFit="1" customWidth="1"/>
    <col min="13067" max="13067" width="7" style="35" bestFit="1" customWidth="1"/>
    <col min="13068" max="13068" width="5.5546875" style="35" bestFit="1" customWidth="1"/>
    <col min="13069" max="13069" width="4.5546875" style="35" bestFit="1" customWidth="1"/>
    <col min="13070" max="13070" width="11.33203125" style="35" bestFit="1" customWidth="1"/>
    <col min="13071" max="13071" width="5.109375" style="35" bestFit="1" customWidth="1"/>
    <col min="13072" max="13072" width="6.6640625" style="35" bestFit="1" customWidth="1"/>
    <col min="13073" max="13073" width="7" style="35" bestFit="1" customWidth="1"/>
    <col min="13074" max="13074" width="5.5546875" style="35" bestFit="1" customWidth="1"/>
    <col min="13075" max="13075" width="4.5546875" style="35" bestFit="1" customWidth="1"/>
    <col min="13076" max="13076" width="7.5546875" style="35" customWidth="1"/>
    <col min="13077" max="13077" width="4.6640625" style="35" customWidth="1"/>
    <col min="13078" max="13078" width="0.5546875" style="35" customWidth="1"/>
    <col min="13079" max="13079" width="0.88671875" style="35" customWidth="1"/>
    <col min="13080" max="13312" width="8.88671875" style="35"/>
    <col min="13313" max="13313" width="3.44140625" style="35" bestFit="1" customWidth="1"/>
    <col min="13314" max="13314" width="14.88671875" style="35" customWidth="1"/>
    <col min="13315" max="13315" width="5.109375" style="35" bestFit="1" customWidth="1"/>
    <col min="13316" max="13316" width="6.6640625" style="35" bestFit="1" customWidth="1"/>
    <col min="13317" max="13317" width="7" style="35" bestFit="1" customWidth="1"/>
    <col min="13318" max="13318" width="5.5546875" style="35" bestFit="1" customWidth="1"/>
    <col min="13319" max="13319" width="4.5546875" style="35" bestFit="1" customWidth="1"/>
    <col min="13320" max="13320" width="11.33203125" style="35" bestFit="1" customWidth="1"/>
    <col min="13321" max="13321" width="5.109375" style="35" bestFit="1" customWidth="1"/>
    <col min="13322" max="13322" width="6.6640625" style="35" bestFit="1" customWidth="1"/>
    <col min="13323" max="13323" width="7" style="35" bestFit="1" customWidth="1"/>
    <col min="13324" max="13324" width="5.5546875" style="35" bestFit="1" customWidth="1"/>
    <col min="13325" max="13325" width="4.5546875" style="35" bestFit="1" customWidth="1"/>
    <col min="13326" max="13326" width="11.33203125" style="35" bestFit="1" customWidth="1"/>
    <col min="13327" max="13327" width="5.109375" style="35" bestFit="1" customWidth="1"/>
    <col min="13328" max="13328" width="6.6640625" style="35" bestFit="1" customWidth="1"/>
    <col min="13329" max="13329" width="7" style="35" bestFit="1" customWidth="1"/>
    <col min="13330" max="13330" width="5.5546875" style="35" bestFit="1" customWidth="1"/>
    <col min="13331" max="13331" width="4.5546875" style="35" bestFit="1" customWidth="1"/>
    <col min="13332" max="13332" width="7.5546875" style="35" customWidth="1"/>
    <col min="13333" max="13333" width="4.6640625" style="35" customWidth="1"/>
    <col min="13334" max="13334" width="0.5546875" style="35" customWidth="1"/>
    <col min="13335" max="13335" width="0.88671875" style="35" customWidth="1"/>
    <col min="13336" max="13568" width="8.88671875" style="35"/>
    <col min="13569" max="13569" width="3.44140625" style="35" bestFit="1" customWidth="1"/>
    <col min="13570" max="13570" width="14.88671875" style="35" customWidth="1"/>
    <col min="13571" max="13571" width="5.109375" style="35" bestFit="1" customWidth="1"/>
    <col min="13572" max="13572" width="6.6640625" style="35" bestFit="1" customWidth="1"/>
    <col min="13573" max="13573" width="7" style="35" bestFit="1" customWidth="1"/>
    <col min="13574" max="13574" width="5.5546875" style="35" bestFit="1" customWidth="1"/>
    <col min="13575" max="13575" width="4.5546875" style="35" bestFit="1" customWidth="1"/>
    <col min="13576" max="13576" width="11.33203125" style="35" bestFit="1" customWidth="1"/>
    <col min="13577" max="13577" width="5.109375" style="35" bestFit="1" customWidth="1"/>
    <col min="13578" max="13578" width="6.6640625" style="35" bestFit="1" customWidth="1"/>
    <col min="13579" max="13579" width="7" style="35" bestFit="1" customWidth="1"/>
    <col min="13580" max="13580" width="5.5546875" style="35" bestFit="1" customWidth="1"/>
    <col min="13581" max="13581" width="4.5546875" style="35" bestFit="1" customWidth="1"/>
    <col min="13582" max="13582" width="11.33203125" style="35" bestFit="1" customWidth="1"/>
    <col min="13583" max="13583" width="5.109375" style="35" bestFit="1" customWidth="1"/>
    <col min="13584" max="13584" width="6.6640625" style="35" bestFit="1" customWidth="1"/>
    <col min="13585" max="13585" width="7" style="35" bestFit="1" customWidth="1"/>
    <col min="13586" max="13586" width="5.5546875" style="35" bestFit="1" customWidth="1"/>
    <col min="13587" max="13587" width="4.5546875" style="35" bestFit="1" customWidth="1"/>
    <col min="13588" max="13588" width="7.5546875" style="35" customWidth="1"/>
    <col min="13589" max="13589" width="4.6640625" style="35" customWidth="1"/>
    <col min="13590" max="13590" width="0.5546875" style="35" customWidth="1"/>
    <col min="13591" max="13591" width="0.88671875" style="35" customWidth="1"/>
    <col min="13592" max="13824" width="8.88671875" style="35"/>
    <col min="13825" max="13825" width="3.44140625" style="35" bestFit="1" customWidth="1"/>
    <col min="13826" max="13826" width="14.88671875" style="35" customWidth="1"/>
    <col min="13827" max="13827" width="5.109375" style="35" bestFit="1" customWidth="1"/>
    <col min="13828" max="13828" width="6.6640625" style="35" bestFit="1" customWidth="1"/>
    <col min="13829" max="13829" width="7" style="35" bestFit="1" customWidth="1"/>
    <col min="13830" max="13830" width="5.5546875" style="35" bestFit="1" customWidth="1"/>
    <col min="13831" max="13831" width="4.5546875" style="35" bestFit="1" customWidth="1"/>
    <col min="13832" max="13832" width="11.33203125" style="35" bestFit="1" customWidth="1"/>
    <col min="13833" max="13833" width="5.109375" style="35" bestFit="1" customWidth="1"/>
    <col min="13834" max="13834" width="6.6640625" style="35" bestFit="1" customWidth="1"/>
    <col min="13835" max="13835" width="7" style="35" bestFit="1" customWidth="1"/>
    <col min="13836" max="13836" width="5.5546875" style="35" bestFit="1" customWidth="1"/>
    <col min="13837" max="13837" width="4.5546875" style="35" bestFit="1" customWidth="1"/>
    <col min="13838" max="13838" width="11.33203125" style="35" bestFit="1" customWidth="1"/>
    <col min="13839" max="13839" width="5.109375" style="35" bestFit="1" customWidth="1"/>
    <col min="13840" max="13840" width="6.6640625" style="35" bestFit="1" customWidth="1"/>
    <col min="13841" max="13841" width="7" style="35" bestFit="1" customWidth="1"/>
    <col min="13842" max="13842" width="5.5546875" style="35" bestFit="1" customWidth="1"/>
    <col min="13843" max="13843" width="4.5546875" style="35" bestFit="1" customWidth="1"/>
    <col min="13844" max="13844" width="7.5546875" style="35" customWidth="1"/>
    <col min="13845" max="13845" width="4.6640625" style="35" customWidth="1"/>
    <col min="13846" max="13846" width="0.5546875" style="35" customWidth="1"/>
    <col min="13847" max="13847" width="0.88671875" style="35" customWidth="1"/>
    <col min="13848" max="14080" width="8.88671875" style="35"/>
    <col min="14081" max="14081" width="3.44140625" style="35" bestFit="1" customWidth="1"/>
    <col min="14082" max="14082" width="14.88671875" style="35" customWidth="1"/>
    <col min="14083" max="14083" width="5.109375" style="35" bestFit="1" customWidth="1"/>
    <col min="14084" max="14084" width="6.6640625" style="35" bestFit="1" customWidth="1"/>
    <col min="14085" max="14085" width="7" style="35" bestFit="1" customWidth="1"/>
    <col min="14086" max="14086" width="5.5546875" style="35" bestFit="1" customWidth="1"/>
    <col min="14087" max="14087" width="4.5546875" style="35" bestFit="1" customWidth="1"/>
    <col min="14088" max="14088" width="11.33203125" style="35" bestFit="1" customWidth="1"/>
    <col min="14089" max="14089" width="5.109375" style="35" bestFit="1" customWidth="1"/>
    <col min="14090" max="14090" width="6.6640625" style="35" bestFit="1" customWidth="1"/>
    <col min="14091" max="14091" width="7" style="35" bestFit="1" customWidth="1"/>
    <col min="14092" max="14092" width="5.5546875" style="35" bestFit="1" customWidth="1"/>
    <col min="14093" max="14093" width="4.5546875" style="35" bestFit="1" customWidth="1"/>
    <col min="14094" max="14094" width="11.33203125" style="35" bestFit="1" customWidth="1"/>
    <col min="14095" max="14095" width="5.109375" style="35" bestFit="1" customWidth="1"/>
    <col min="14096" max="14096" width="6.6640625" style="35" bestFit="1" customWidth="1"/>
    <col min="14097" max="14097" width="7" style="35" bestFit="1" customWidth="1"/>
    <col min="14098" max="14098" width="5.5546875" style="35" bestFit="1" customWidth="1"/>
    <col min="14099" max="14099" width="4.5546875" style="35" bestFit="1" customWidth="1"/>
    <col min="14100" max="14100" width="7.5546875" style="35" customWidth="1"/>
    <col min="14101" max="14101" width="4.6640625" style="35" customWidth="1"/>
    <col min="14102" max="14102" width="0.5546875" style="35" customWidth="1"/>
    <col min="14103" max="14103" width="0.88671875" style="35" customWidth="1"/>
    <col min="14104" max="14336" width="8.88671875" style="35"/>
    <col min="14337" max="14337" width="3.44140625" style="35" bestFit="1" customWidth="1"/>
    <col min="14338" max="14338" width="14.88671875" style="35" customWidth="1"/>
    <col min="14339" max="14339" width="5.109375" style="35" bestFit="1" customWidth="1"/>
    <col min="14340" max="14340" width="6.6640625" style="35" bestFit="1" customWidth="1"/>
    <col min="14341" max="14341" width="7" style="35" bestFit="1" customWidth="1"/>
    <col min="14342" max="14342" width="5.5546875" style="35" bestFit="1" customWidth="1"/>
    <col min="14343" max="14343" width="4.5546875" style="35" bestFit="1" customWidth="1"/>
    <col min="14344" max="14344" width="11.33203125" style="35" bestFit="1" customWidth="1"/>
    <col min="14345" max="14345" width="5.109375" style="35" bestFit="1" customWidth="1"/>
    <col min="14346" max="14346" width="6.6640625" style="35" bestFit="1" customWidth="1"/>
    <col min="14347" max="14347" width="7" style="35" bestFit="1" customWidth="1"/>
    <col min="14348" max="14348" width="5.5546875" style="35" bestFit="1" customWidth="1"/>
    <col min="14349" max="14349" width="4.5546875" style="35" bestFit="1" customWidth="1"/>
    <col min="14350" max="14350" width="11.33203125" style="35" bestFit="1" customWidth="1"/>
    <col min="14351" max="14351" width="5.109375" style="35" bestFit="1" customWidth="1"/>
    <col min="14352" max="14352" width="6.6640625" style="35" bestFit="1" customWidth="1"/>
    <col min="14353" max="14353" width="7" style="35" bestFit="1" customWidth="1"/>
    <col min="14354" max="14354" width="5.5546875" style="35" bestFit="1" customWidth="1"/>
    <col min="14355" max="14355" width="4.5546875" style="35" bestFit="1" customWidth="1"/>
    <col min="14356" max="14356" width="7.5546875" style="35" customWidth="1"/>
    <col min="14357" max="14357" width="4.6640625" style="35" customWidth="1"/>
    <col min="14358" max="14358" width="0.5546875" style="35" customWidth="1"/>
    <col min="14359" max="14359" width="0.88671875" style="35" customWidth="1"/>
    <col min="14360" max="14592" width="8.88671875" style="35"/>
    <col min="14593" max="14593" width="3.44140625" style="35" bestFit="1" customWidth="1"/>
    <col min="14594" max="14594" width="14.88671875" style="35" customWidth="1"/>
    <col min="14595" max="14595" width="5.109375" style="35" bestFit="1" customWidth="1"/>
    <col min="14596" max="14596" width="6.6640625" style="35" bestFit="1" customWidth="1"/>
    <col min="14597" max="14597" width="7" style="35" bestFit="1" customWidth="1"/>
    <col min="14598" max="14598" width="5.5546875" style="35" bestFit="1" customWidth="1"/>
    <col min="14599" max="14599" width="4.5546875" style="35" bestFit="1" customWidth="1"/>
    <col min="14600" max="14600" width="11.33203125" style="35" bestFit="1" customWidth="1"/>
    <col min="14601" max="14601" width="5.109375" style="35" bestFit="1" customWidth="1"/>
    <col min="14602" max="14602" width="6.6640625" style="35" bestFit="1" customWidth="1"/>
    <col min="14603" max="14603" width="7" style="35" bestFit="1" customWidth="1"/>
    <col min="14604" max="14604" width="5.5546875" style="35" bestFit="1" customWidth="1"/>
    <col min="14605" max="14605" width="4.5546875" style="35" bestFit="1" customWidth="1"/>
    <col min="14606" max="14606" width="11.33203125" style="35" bestFit="1" customWidth="1"/>
    <col min="14607" max="14607" width="5.109375" style="35" bestFit="1" customWidth="1"/>
    <col min="14608" max="14608" width="6.6640625" style="35" bestFit="1" customWidth="1"/>
    <col min="14609" max="14609" width="7" style="35" bestFit="1" customWidth="1"/>
    <col min="14610" max="14610" width="5.5546875" style="35" bestFit="1" customWidth="1"/>
    <col min="14611" max="14611" width="4.5546875" style="35" bestFit="1" customWidth="1"/>
    <col min="14612" max="14612" width="7.5546875" style="35" customWidth="1"/>
    <col min="14613" max="14613" width="4.6640625" style="35" customWidth="1"/>
    <col min="14614" max="14614" width="0.5546875" style="35" customWidth="1"/>
    <col min="14615" max="14615" width="0.88671875" style="35" customWidth="1"/>
    <col min="14616" max="14848" width="8.88671875" style="35"/>
    <col min="14849" max="14849" width="3.44140625" style="35" bestFit="1" customWidth="1"/>
    <col min="14850" max="14850" width="14.88671875" style="35" customWidth="1"/>
    <col min="14851" max="14851" width="5.109375" style="35" bestFit="1" customWidth="1"/>
    <col min="14852" max="14852" width="6.6640625" style="35" bestFit="1" customWidth="1"/>
    <col min="14853" max="14853" width="7" style="35" bestFit="1" customWidth="1"/>
    <col min="14854" max="14854" width="5.5546875" style="35" bestFit="1" customWidth="1"/>
    <col min="14855" max="14855" width="4.5546875" style="35" bestFit="1" customWidth="1"/>
    <col min="14856" max="14856" width="11.33203125" style="35" bestFit="1" customWidth="1"/>
    <col min="14857" max="14857" width="5.109375" style="35" bestFit="1" customWidth="1"/>
    <col min="14858" max="14858" width="6.6640625" style="35" bestFit="1" customWidth="1"/>
    <col min="14859" max="14859" width="7" style="35" bestFit="1" customWidth="1"/>
    <col min="14860" max="14860" width="5.5546875" style="35" bestFit="1" customWidth="1"/>
    <col min="14861" max="14861" width="4.5546875" style="35" bestFit="1" customWidth="1"/>
    <col min="14862" max="14862" width="11.33203125" style="35" bestFit="1" customWidth="1"/>
    <col min="14863" max="14863" width="5.109375" style="35" bestFit="1" customWidth="1"/>
    <col min="14864" max="14864" width="6.6640625" style="35" bestFit="1" customWidth="1"/>
    <col min="14865" max="14865" width="7" style="35" bestFit="1" customWidth="1"/>
    <col min="14866" max="14866" width="5.5546875" style="35" bestFit="1" customWidth="1"/>
    <col min="14867" max="14867" width="4.5546875" style="35" bestFit="1" customWidth="1"/>
    <col min="14868" max="14868" width="7.5546875" style="35" customWidth="1"/>
    <col min="14869" max="14869" width="4.6640625" style="35" customWidth="1"/>
    <col min="14870" max="14870" width="0.5546875" style="35" customWidth="1"/>
    <col min="14871" max="14871" width="0.88671875" style="35" customWidth="1"/>
    <col min="14872" max="15104" width="8.88671875" style="35"/>
    <col min="15105" max="15105" width="3.44140625" style="35" bestFit="1" customWidth="1"/>
    <col min="15106" max="15106" width="14.88671875" style="35" customWidth="1"/>
    <col min="15107" max="15107" width="5.109375" style="35" bestFit="1" customWidth="1"/>
    <col min="15108" max="15108" width="6.6640625" style="35" bestFit="1" customWidth="1"/>
    <col min="15109" max="15109" width="7" style="35" bestFit="1" customWidth="1"/>
    <col min="15110" max="15110" width="5.5546875" style="35" bestFit="1" customWidth="1"/>
    <col min="15111" max="15111" width="4.5546875" style="35" bestFit="1" customWidth="1"/>
    <col min="15112" max="15112" width="11.33203125" style="35" bestFit="1" customWidth="1"/>
    <col min="15113" max="15113" width="5.109375" style="35" bestFit="1" customWidth="1"/>
    <col min="15114" max="15114" width="6.6640625" style="35" bestFit="1" customWidth="1"/>
    <col min="15115" max="15115" width="7" style="35" bestFit="1" customWidth="1"/>
    <col min="15116" max="15116" width="5.5546875" style="35" bestFit="1" customWidth="1"/>
    <col min="15117" max="15117" width="4.5546875" style="35" bestFit="1" customWidth="1"/>
    <col min="15118" max="15118" width="11.33203125" style="35" bestFit="1" customWidth="1"/>
    <col min="15119" max="15119" width="5.109375" style="35" bestFit="1" customWidth="1"/>
    <col min="15120" max="15120" width="6.6640625" style="35" bestFit="1" customWidth="1"/>
    <col min="15121" max="15121" width="7" style="35" bestFit="1" customWidth="1"/>
    <col min="15122" max="15122" width="5.5546875" style="35" bestFit="1" customWidth="1"/>
    <col min="15123" max="15123" width="4.5546875" style="35" bestFit="1" customWidth="1"/>
    <col min="15124" max="15124" width="7.5546875" style="35" customWidth="1"/>
    <col min="15125" max="15125" width="4.6640625" style="35" customWidth="1"/>
    <col min="15126" max="15126" width="0.5546875" style="35" customWidth="1"/>
    <col min="15127" max="15127" width="0.88671875" style="35" customWidth="1"/>
    <col min="15128" max="15360" width="8.88671875" style="35"/>
    <col min="15361" max="15361" width="3.44140625" style="35" bestFit="1" customWidth="1"/>
    <col min="15362" max="15362" width="14.88671875" style="35" customWidth="1"/>
    <col min="15363" max="15363" width="5.109375" style="35" bestFit="1" customWidth="1"/>
    <col min="15364" max="15364" width="6.6640625" style="35" bestFit="1" customWidth="1"/>
    <col min="15365" max="15365" width="7" style="35" bestFit="1" customWidth="1"/>
    <col min="15366" max="15366" width="5.5546875" style="35" bestFit="1" customWidth="1"/>
    <col min="15367" max="15367" width="4.5546875" style="35" bestFit="1" customWidth="1"/>
    <col min="15368" max="15368" width="11.33203125" style="35" bestFit="1" customWidth="1"/>
    <col min="15369" max="15369" width="5.109375" style="35" bestFit="1" customWidth="1"/>
    <col min="15370" max="15370" width="6.6640625" style="35" bestFit="1" customWidth="1"/>
    <col min="15371" max="15371" width="7" style="35" bestFit="1" customWidth="1"/>
    <col min="15372" max="15372" width="5.5546875" style="35" bestFit="1" customWidth="1"/>
    <col min="15373" max="15373" width="4.5546875" style="35" bestFit="1" customWidth="1"/>
    <col min="15374" max="15374" width="11.33203125" style="35" bestFit="1" customWidth="1"/>
    <col min="15375" max="15375" width="5.109375" style="35" bestFit="1" customWidth="1"/>
    <col min="15376" max="15376" width="6.6640625" style="35" bestFit="1" customWidth="1"/>
    <col min="15377" max="15377" width="7" style="35" bestFit="1" customWidth="1"/>
    <col min="15378" max="15378" width="5.5546875" style="35" bestFit="1" customWidth="1"/>
    <col min="15379" max="15379" width="4.5546875" style="35" bestFit="1" customWidth="1"/>
    <col min="15380" max="15380" width="7.5546875" style="35" customWidth="1"/>
    <col min="15381" max="15381" width="4.6640625" style="35" customWidth="1"/>
    <col min="15382" max="15382" width="0.5546875" style="35" customWidth="1"/>
    <col min="15383" max="15383" width="0.88671875" style="35" customWidth="1"/>
    <col min="15384" max="15616" width="8.88671875" style="35"/>
    <col min="15617" max="15617" width="3.44140625" style="35" bestFit="1" customWidth="1"/>
    <col min="15618" max="15618" width="14.88671875" style="35" customWidth="1"/>
    <col min="15619" max="15619" width="5.109375" style="35" bestFit="1" customWidth="1"/>
    <col min="15620" max="15620" width="6.6640625" style="35" bestFit="1" customWidth="1"/>
    <col min="15621" max="15621" width="7" style="35" bestFit="1" customWidth="1"/>
    <col min="15622" max="15622" width="5.5546875" style="35" bestFit="1" customWidth="1"/>
    <col min="15623" max="15623" width="4.5546875" style="35" bestFit="1" customWidth="1"/>
    <col min="15624" max="15624" width="11.33203125" style="35" bestFit="1" customWidth="1"/>
    <col min="15625" max="15625" width="5.109375" style="35" bestFit="1" customWidth="1"/>
    <col min="15626" max="15626" width="6.6640625" style="35" bestFit="1" customWidth="1"/>
    <col min="15627" max="15627" width="7" style="35" bestFit="1" customWidth="1"/>
    <col min="15628" max="15628" width="5.5546875" style="35" bestFit="1" customWidth="1"/>
    <col min="15629" max="15629" width="4.5546875" style="35" bestFit="1" customWidth="1"/>
    <col min="15630" max="15630" width="11.33203125" style="35" bestFit="1" customWidth="1"/>
    <col min="15631" max="15631" width="5.109375" style="35" bestFit="1" customWidth="1"/>
    <col min="15632" max="15632" width="6.6640625" style="35" bestFit="1" customWidth="1"/>
    <col min="15633" max="15633" width="7" style="35" bestFit="1" customWidth="1"/>
    <col min="15634" max="15634" width="5.5546875" style="35" bestFit="1" customWidth="1"/>
    <col min="15635" max="15635" width="4.5546875" style="35" bestFit="1" customWidth="1"/>
    <col min="15636" max="15636" width="7.5546875" style="35" customWidth="1"/>
    <col min="15637" max="15637" width="4.6640625" style="35" customWidth="1"/>
    <col min="15638" max="15638" width="0.5546875" style="35" customWidth="1"/>
    <col min="15639" max="15639" width="0.88671875" style="35" customWidth="1"/>
    <col min="15640" max="15872" width="8.88671875" style="35"/>
    <col min="15873" max="15873" width="3.44140625" style="35" bestFit="1" customWidth="1"/>
    <col min="15874" max="15874" width="14.88671875" style="35" customWidth="1"/>
    <col min="15875" max="15875" width="5.109375" style="35" bestFit="1" customWidth="1"/>
    <col min="15876" max="15876" width="6.6640625" style="35" bestFit="1" customWidth="1"/>
    <col min="15877" max="15877" width="7" style="35" bestFit="1" customWidth="1"/>
    <col min="15878" max="15878" width="5.5546875" style="35" bestFit="1" customWidth="1"/>
    <col min="15879" max="15879" width="4.5546875" style="35" bestFit="1" customWidth="1"/>
    <col min="15880" max="15880" width="11.33203125" style="35" bestFit="1" customWidth="1"/>
    <col min="15881" max="15881" width="5.109375" style="35" bestFit="1" customWidth="1"/>
    <col min="15882" max="15882" width="6.6640625" style="35" bestFit="1" customWidth="1"/>
    <col min="15883" max="15883" width="7" style="35" bestFit="1" customWidth="1"/>
    <col min="15884" max="15884" width="5.5546875" style="35" bestFit="1" customWidth="1"/>
    <col min="15885" max="15885" width="4.5546875" style="35" bestFit="1" customWidth="1"/>
    <col min="15886" max="15886" width="11.33203125" style="35" bestFit="1" customWidth="1"/>
    <col min="15887" max="15887" width="5.109375" style="35" bestFit="1" customWidth="1"/>
    <col min="15888" max="15888" width="6.6640625" style="35" bestFit="1" customWidth="1"/>
    <col min="15889" max="15889" width="7" style="35" bestFit="1" customWidth="1"/>
    <col min="15890" max="15890" width="5.5546875" style="35" bestFit="1" customWidth="1"/>
    <col min="15891" max="15891" width="4.5546875" style="35" bestFit="1" customWidth="1"/>
    <col min="15892" max="15892" width="7.5546875" style="35" customWidth="1"/>
    <col min="15893" max="15893" width="4.6640625" style="35" customWidth="1"/>
    <col min="15894" max="15894" width="0.5546875" style="35" customWidth="1"/>
    <col min="15895" max="15895" width="0.88671875" style="35" customWidth="1"/>
    <col min="15896" max="16128" width="8.88671875" style="35"/>
    <col min="16129" max="16129" width="3.44140625" style="35" bestFit="1" customWidth="1"/>
    <col min="16130" max="16130" width="14.88671875" style="35" customWidth="1"/>
    <col min="16131" max="16131" width="5.109375" style="35" bestFit="1" customWidth="1"/>
    <col min="16132" max="16132" width="6.6640625" style="35" bestFit="1" customWidth="1"/>
    <col min="16133" max="16133" width="7" style="35" bestFit="1" customWidth="1"/>
    <col min="16134" max="16134" width="5.5546875" style="35" bestFit="1" customWidth="1"/>
    <col min="16135" max="16135" width="4.5546875" style="35" bestFit="1" customWidth="1"/>
    <col min="16136" max="16136" width="11.33203125" style="35" bestFit="1" customWidth="1"/>
    <col min="16137" max="16137" width="5.109375" style="35" bestFit="1" customWidth="1"/>
    <col min="16138" max="16138" width="6.6640625" style="35" bestFit="1" customWidth="1"/>
    <col min="16139" max="16139" width="7" style="35" bestFit="1" customWidth="1"/>
    <col min="16140" max="16140" width="5.5546875" style="35" bestFit="1" customWidth="1"/>
    <col min="16141" max="16141" width="4.5546875" style="35" bestFit="1" customWidth="1"/>
    <col min="16142" max="16142" width="11.33203125" style="35" bestFit="1" customWidth="1"/>
    <col min="16143" max="16143" width="5.109375" style="35" bestFit="1" customWidth="1"/>
    <col min="16144" max="16144" width="6.6640625" style="35" bestFit="1" customWidth="1"/>
    <col min="16145" max="16145" width="7" style="35" bestFit="1" customWidth="1"/>
    <col min="16146" max="16146" width="5.5546875" style="35" bestFit="1" customWidth="1"/>
    <col min="16147" max="16147" width="4.5546875" style="35" bestFit="1" customWidth="1"/>
    <col min="16148" max="16148" width="7.5546875" style="35" customWidth="1"/>
    <col min="16149" max="16149" width="4.6640625" style="35" customWidth="1"/>
    <col min="16150" max="16150" width="0.5546875" style="35" customWidth="1"/>
    <col min="16151" max="16151" width="0.88671875" style="35" customWidth="1"/>
    <col min="16152" max="16384" width="8.88671875" style="35"/>
  </cols>
  <sheetData>
    <row r="1" spans="1:23">
      <c r="A1" s="1436" t="s">
        <v>5197</v>
      </c>
    </row>
    <row r="2" spans="1:23" ht="19.350000000000001" customHeight="1">
      <c r="A2" s="1629" t="s">
        <v>2043</v>
      </c>
      <c r="B2" s="1629"/>
      <c r="C2" s="1685" t="s">
        <v>2042</v>
      </c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  <c r="U2" s="1685"/>
      <c r="V2" s="1685"/>
      <c r="W2" s="671"/>
    </row>
    <row r="3" spans="1:23" ht="19.350000000000001" customHeight="1" thickBot="1">
      <c r="A3" s="1680"/>
      <c r="B3" s="1680"/>
      <c r="C3" s="1684" t="s">
        <v>4657</v>
      </c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  <c r="Q3" s="1684"/>
      <c r="R3" s="1684"/>
      <c r="S3" s="1684"/>
      <c r="T3" s="1684"/>
      <c r="U3" s="1684"/>
      <c r="V3" s="1684"/>
      <c r="W3" s="671"/>
    </row>
    <row r="4" spans="1:23" ht="17.399999999999999">
      <c r="A4" s="1790"/>
      <c r="B4" s="1790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1727"/>
      <c r="U4" s="1727"/>
      <c r="V4" s="1727"/>
      <c r="W4" s="671"/>
    </row>
    <row r="5" spans="1:23" ht="16.5" customHeight="1" thickBot="1">
      <c r="A5" s="1635"/>
      <c r="B5" s="1635"/>
      <c r="C5" s="1681" t="s">
        <v>2041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  <c r="Q5" s="1681"/>
      <c r="R5" s="1681"/>
      <c r="S5" s="1681"/>
      <c r="T5" s="1681"/>
      <c r="U5" s="1681"/>
      <c r="V5" s="1681"/>
      <c r="W5" s="671"/>
    </row>
    <row r="6" spans="1:23" ht="18" thickBot="1">
      <c r="A6" s="1727" t="s">
        <v>4658</v>
      </c>
      <c r="B6" s="1727"/>
      <c r="C6" s="269"/>
      <c r="D6" s="269"/>
      <c r="E6" s="269"/>
      <c r="F6" s="269"/>
      <c r="G6" s="269"/>
      <c r="H6" s="488"/>
      <c r="I6" s="1694" t="s">
        <v>4659</v>
      </c>
      <c r="J6" s="1694"/>
      <c r="K6" s="1694"/>
      <c r="L6" s="1694"/>
      <c r="M6" s="1694"/>
      <c r="N6" s="1694"/>
      <c r="O6" s="1694"/>
      <c r="P6" s="1694"/>
      <c r="Q6" s="1694"/>
      <c r="R6" s="1694"/>
      <c r="S6" s="1694"/>
      <c r="T6" s="1694"/>
      <c r="U6" s="1694"/>
      <c r="V6" s="1694"/>
      <c r="W6" s="671"/>
    </row>
    <row r="7" spans="1:23" ht="16.5" customHeight="1" thickBot="1">
      <c r="A7" s="1727" t="s">
        <v>2040</v>
      </c>
      <c r="B7" s="1727"/>
      <c r="C7" s="1693" t="s">
        <v>3</v>
      </c>
      <c r="D7" s="1693"/>
      <c r="E7" s="1693"/>
      <c r="F7" s="1693"/>
      <c r="G7" s="1693"/>
      <c r="H7" s="1693"/>
      <c r="I7" s="1698" t="s">
        <v>1527</v>
      </c>
      <c r="J7" s="1698"/>
      <c r="K7" s="1698"/>
      <c r="L7" s="1698"/>
      <c r="M7" s="1698"/>
      <c r="N7" s="1698"/>
      <c r="O7" s="1694" t="s">
        <v>1526</v>
      </c>
      <c r="P7" s="1694"/>
      <c r="Q7" s="1694"/>
      <c r="R7" s="1694"/>
      <c r="S7" s="1694"/>
      <c r="T7" s="1694"/>
      <c r="U7" s="1694"/>
      <c r="V7" s="1694"/>
      <c r="W7" s="671"/>
    </row>
    <row r="8" spans="1:23" ht="17.399999999999999">
      <c r="A8" s="1727" t="s">
        <v>2016</v>
      </c>
      <c r="B8" s="1727"/>
      <c r="C8" s="269"/>
      <c r="D8" s="269"/>
      <c r="E8" s="269"/>
      <c r="F8" s="269"/>
      <c r="G8" s="269"/>
      <c r="H8" s="458" t="s">
        <v>3868</v>
      </c>
      <c r="I8" s="493"/>
      <c r="J8" s="277"/>
      <c r="K8" s="277"/>
      <c r="L8" s="277"/>
      <c r="M8" s="277"/>
      <c r="N8" s="460" t="s">
        <v>3868</v>
      </c>
      <c r="O8" s="493"/>
      <c r="P8" s="277"/>
      <c r="Q8" s="277"/>
      <c r="R8" s="277"/>
      <c r="S8" s="277"/>
      <c r="T8" s="1788" t="s">
        <v>3868</v>
      </c>
      <c r="U8" s="1788"/>
      <c r="V8" s="1788"/>
      <c r="W8" s="671"/>
    </row>
    <row r="9" spans="1:23" ht="24.6" thickBot="1">
      <c r="A9" s="1789"/>
      <c r="B9" s="1789"/>
      <c r="C9" s="679" t="s">
        <v>3</v>
      </c>
      <c r="D9" s="679" t="s">
        <v>13</v>
      </c>
      <c r="E9" s="679" t="s">
        <v>2039</v>
      </c>
      <c r="F9" s="679" t="s">
        <v>15</v>
      </c>
      <c r="G9" s="679" t="s">
        <v>1594</v>
      </c>
      <c r="H9" s="685" t="s">
        <v>4272</v>
      </c>
      <c r="I9" s="686" t="s">
        <v>3</v>
      </c>
      <c r="J9" s="679" t="s">
        <v>13</v>
      </c>
      <c r="K9" s="679" t="s">
        <v>2039</v>
      </c>
      <c r="L9" s="679" t="s">
        <v>15</v>
      </c>
      <c r="M9" s="679" t="s">
        <v>1594</v>
      </c>
      <c r="N9" s="685" t="s">
        <v>4272</v>
      </c>
      <c r="O9" s="686" t="s">
        <v>3</v>
      </c>
      <c r="P9" s="679" t="s">
        <v>13</v>
      </c>
      <c r="Q9" s="679" t="s">
        <v>2039</v>
      </c>
      <c r="R9" s="679" t="s">
        <v>15</v>
      </c>
      <c r="S9" s="679" t="s">
        <v>1594</v>
      </c>
      <c r="T9" s="1681" t="s">
        <v>4272</v>
      </c>
      <c r="U9" s="1681"/>
      <c r="V9" s="1681"/>
      <c r="W9" s="671"/>
    </row>
    <row r="10" spans="1:23" ht="17.399999999999999">
      <c r="A10" s="1635"/>
      <c r="B10" s="1635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1635"/>
      <c r="U10" s="1635"/>
      <c r="V10" s="1635"/>
      <c r="W10" s="671"/>
    </row>
    <row r="11" spans="1:23" ht="17.399999999999999">
      <c r="A11" s="1639" t="s">
        <v>1553</v>
      </c>
      <c r="B11" s="1639"/>
      <c r="C11" s="274">
        <v>97560</v>
      </c>
      <c r="D11" s="274">
        <v>29176</v>
      </c>
      <c r="E11" s="274">
        <v>59329</v>
      </c>
      <c r="F11" s="274">
        <v>7078</v>
      </c>
      <c r="G11" s="274">
        <v>1977</v>
      </c>
      <c r="H11" s="274">
        <v>0</v>
      </c>
      <c r="I11" s="274">
        <v>84901</v>
      </c>
      <c r="J11" s="274">
        <v>24700</v>
      </c>
      <c r="K11" s="274">
        <v>52123</v>
      </c>
      <c r="L11" s="274">
        <v>6270</v>
      </c>
      <c r="M11" s="274">
        <v>1808</v>
      </c>
      <c r="N11" s="274">
        <v>0</v>
      </c>
      <c r="O11" s="274">
        <v>12659</v>
      </c>
      <c r="P11" s="274">
        <v>4476</v>
      </c>
      <c r="Q11" s="274">
        <v>7206</v>
      </c>
      <c r="R11" s="274">
        <v>808</v>
      </c>
      <c r="S11" s="274">
        <v>169</v>
      </c>
      <c r="T11" s="1787">
        <v>0</v>
      </c>
      <c r="U11" s="1787"/>
      <c r="V11" s="1787"/>
      <c r="W11" s="671"/>
    </row>
    <row r="12" spans="1:23" ht="17.399999999999999">
      <c r="A12" s="1628" t="s">
        <v>2038</v>
      </c>
      <c r="B12" s="1628"/>
      <c r="C12" s="276">
        <v>169</v>
      </c>
      <c r="D12" s="276">
        <v>169</v>
      </c>
      <c r="E12" s="276">
        <v>0</v>
      </c>
      <c r="F12" s="276">
        <v>0</v>
      </c>
      <c r="G12" s="276">
        <v>0</v>
      </c>
      <c r="H12" s="276">
        <v>0</v>
      </c>
      <c r="I12" s="276">
        <v>142</v>
      </c>
      <c r="J12" s="276">
        <v>142</v>
      </c>
      <c r="K12" s="276">
        <v>0</v>
      </c>
      <c r="L12" s="276">
        <v>0</v>
      </c>
      <c r="M12" s="276">
        <v>0</v>
      </c>
      <c r="N12" s="276">
        <v>0</v>
      </c>
      <c r="O12" s="276">
        <v>27</v>
      </c>
      <c r="P12" s="276">
        <v>27</v>
      </c>
      <c r="Q12" s="276">
        <v>0</v>
      </c>
      <c r="R12" s="276">
        <v>0</v>
      </c>
      <c r="S12" s="276">
        <v>0</v>
      </c>
      <c r="T12" s="1784">
        <v>0</v>
      </c>
      <c r="U12" s="1784"/>
      <c r="V12" s="1784"/>
      <c r="W12" s="671"/>
    </row>
    <row r="13" spans="1:23" ht="17.399999999999999">
      <c r="A13" s="1628" t="s">
        <v>2037</v>
      </c>
      <c r="B13" s="1628"/>
      <c r="C13" s="276">
        <v>625</v>
      </c>
      <c r="D13" s="276">
        <v>622</v>
      </c>
      <c r="E13" s="276">
        <v>3</v>
      </c>
      <c r="F13" s="276">
        <v>0</v>
      </c>
      <c r="G13" s="276">
        <v>0</v>
      </c>
      <c r="H13" s="276">
        <v>0</v>
      </c>
      <c r="I13" s="276">
        <v>541</v>
      </c>
      <c r="J13" s="276">
        <v>538</v>
      </c>
      <c r="K13" s="276">
        <v>3</v>
      </c>
      <c r="L13" s="276">
        <v>0</v>
      </c>
      <c r="M13" s="276">
        <v>0</v>
      </c>
      <c r="N13" s="276">
        <v>0</v>
      </c>
      <c r="O13" s="276">
        <v>84</v>
      </c>
      <c r="P13" s="276">
        <v>84</v>
      </c>
      <c r="Q13" s="276">
        <v>0</v>
      </c>
      <c r="R13" s="276">
        <v>0</v>
      </c>
      <c r="S13" s="276">
        <v>0</v>
      </c>
      <c r="T13" s="1784">
        <v>0</v>
      </c>
      <c r="U13" s="1784"/>
      <c r="V13" s="1784"/>
      <c r="W13" s="671"/>
    </row>
    <row r="14" spans="1:23" ht="17.399999999999999">
      <c r="A14" s="1628" t="s">
        <v>2036</v>
      </c>
      <c r="B14" s="1628"/>
      <c r="C14" s="276">
        <v>924</v>
      </c>
      <c r="D14" s="276">
        <v>906</v>
      </c>
      <c r="E14" s="276">
        <v>18</v>
      </c>
      <c r="F14" s="276">
        <v>0</v>
      </c>
      <c r="G14" s="276">
        <v>0</v>
      </c>
      <c r="H14" s="276">
        <v>0</v>
      </c>
      <c r="I14" s="276">
        <v>787</v>
      </c>
      <c r="J14" s="276">
        <v>770</v>
      </c>
      <c r="K14" s="276">
        <v>17</v>
      </c>
      <c r="L14" s="276">
        <v>0</v>
      </c>
      <c r="M14" s="276">
        <v>0</v>
      </c>
      <c r="N14" s="276">
        <v>0</v>
      </c>
      <c r="O14" s="276">
        <v>137</v>
      </c>
      <c r="P14" s="276">
        <v>136</v>
      </c>
      <c r="Q14" s="276">
        <v>1</v>
      </c>
      <c r="R14" s="276">
        <v>0</v>
      </c>
      <c r="S14" s="276">
        <v>0</v>
      </c>
      <c r="T14" s="1784">
        <v>0</v>
      </c>
      <c r="U14" s="1784"/>
      <c r="V14" s="1784"/>
      <c r="W14" s="671"/>
    </row>
    <row r="15" spans="1:23" ht="17.399999999999999">
      <c r="A15" s="1628" t="s">
        <v>2035</v>
      </c>
      <c r="B15" s="1628"/>
      <c r="C15" s="276">
        <v>982</v>
      </c>
      <c r="D15" s="276">
        <v>862</v>
      </c>
      <c r="E15" s="276">
        <v>115</v>
      </c>
      <c r="F15" s="276">
        <v>2</v>
      </c>
      <c r="G15" s="276">
        <v>3</v>
      </c>
      <c r="H15" s="276">
        <v>0</v>
      </c>
      <c r="I15" s="276">
        <v>845</v>
      </c>
      <c r="J15" s="276">
        <v>738</v>
      </c>
      <c r="K15" s="276">
        <v>103</v>
      </c>
      <c r="L15" s="276">
        <v>2</v>
      </c>
      <c r="M15" s="276">
        <v>2</v>
      </c>
      <c r="N15" s="276">
        <v>0</v>
      </c>
      <c r="O15" s="276">
        <v>137</v>
      </c>
      <c r="P15" s="276">
        <v>124</v>
      </c>
      <c r="Q15" s="276">
        <v>12</v>
      </c>
      <c r="R15" s="276">
        <v>0</v>
      </c>
      <c r="S15" s="276">
        <v>1</v>
      </c>
      <c r="T15" s="1784">
        <v>0</v>
      </c>
      <c r="U15" s="1784"/>
      <c r="V15" s="1784"/>
      <c r="W15" s="671"/>
    </row>
    <row r="16" spans="1:23" ht="17.399999999999999">
      <c r="A16" s="1628" t="s">
        <v>2034</v>
      </c>
      <c r="B16" s="1628"/>
      <c r="C16" s="276">
        <v>1119</v>
      </c>
      <c r="D16" s="276">
        <v>856</v>
      </c>
      <c r="E16" s="276">
        <v>234</v>
      </c>
      <c r="F16" s="276">
        <v>4</v>
      </c>
      <c r="G16" s="276">
        <v>25</v>
      </c>
      <c r="H16" s="276">
        <v>0</v>
      </c>
      <c r="I16" s="276">
        <v>969</v>
      </c>
      <c r="J16" s="276">
        <v>728</v>
      </c>
      <c r="K16" s="276">
        <v>212</v>
      </c>
      <c r="L16" s="276">
        <v>4</v>
      </c>
      <c r="M16" s="276">
        <v>25</v>
      </c>
      <c r="N16" s="276">
        <v>0</v>
      </c>
      <c r="O16" s="276">
        <v>150</v>
      </c>
      <c r="P16" s="276">
        <v>128</v>
      </c>
      <c r="Q16" s="276">
        <v>22</v>
      </c>
      <c r="R16" s="276">
        <v>0</v>
      </c>
      <c r="S16" s="276">
        <v>0</v>
      </c>
      <c r="T16" s="1784">
        <v>0</v>
      </c>
      <c r="U16" s="1784"/>
      <c r="V16" s="1784"/>
      <c r="W16" s="671"/>
    </row>
    <row r="17" spans="1:23" ht="17.399999999999999">
      <c r="A17" s="1628" t="s">
        <v>2033</v>
      </c>
      <c r="B17" s="1628"/>
      <c r="C17" s="276">
        <v>1400</v>
      </c>
      <c r="D17" s="276">
        <v>864</v>
      </c>
      <c r="E17" s="276">
        <v>465</v>
      </c>
      <c r="F17" s="276">
        <v>10</v>
      </c>
      <c r="G17" s="276">
        <v>61</v>
      </c>
      <c r="H17" s="276">
        <v>0</v>
      </c>
      <c r="I17" s="276">
        <v>1217</v>
      </c>
      <c r="J17" s="276">
        <v>740</v>
      </c>
      <c r="K17" s="276">
        <v>410</v>
      </c>
      <c r="L17" s="276">
        <v>9</v>
      </c>
      <c r="M17" s="276">
        <v>58</v>
      </c>
      <c r="N17" s="276">
        <v>0</v>
      </c>
      <c r="O17" s="276">
        <v>183</v>
      </c>
      <c r="P17" s="276">
        <v>124</v>
      </c>
      <c r="Q17" s="276">
        <v>55</v>
      </c>
      <c r="R17" s="276">
        <v>1</v>
      </c>
      <c r="S17" s="276">
        <v>3</v>
      </c>
      <c r="T17" s="1784">
        <v>0</v>
      </c>
      <c r="U17" s="1784"/>
      <c r="V17" s="1784"/>
      <c r="W17" s="671"/>
    </row>
    <row r="18" spans="1:23" ht="17.399999999999999">
      <c r="A18" s="1628" t="s">
        <v>2032</v>
      </c>
      <c r="B18" s="1628"/>
      <c r="C18" s="276">
        <v>2079</v>
      </c>
      <c r="D18" s="276">
        <v>1030</v>
      </c>
      <c r="E18" s="276">
        <v>900</v>
      </c>
      <c r="F18" s="276">
        <v>35</v>
      </c>
      <c r="G18" s="276">
        <v>114</v>
      </c>
      <c r="H18" s="276">
        <v>0</v>
      </c>
      <c r="I18" s="276">
        <v>1813</v>
      </c>
      <c r="J18" s="276">
        <v>887</v>
      </c>
      <c r="K18" s="276">
        <v>794</v>
      </c>
      <c r="L18" s="276">
        <v>29</v>
      </c>
      <c r="M18" s="276">
        <v>103</v>
      </c>
      <c r="N18" s="276">
        <v>0</v>
      </c>
      <c r="O18" s="276">
        <v>266</v>
      </c>
      <c r="P18" s="276">
        <v>143</v>
      </c>
      <c r="Q18" s="276">
        <v>106</v>
      </c>
      <c r="R18" s="276">
        <v>6</v>
      </c>
      <c r="S18" s="276">
        <v>11</v>
      </c>
      <c r="T18" s="1784">
        <v>0</v>
      </c>
      <c r="U18" s="1784"/>
      <c r="V18" s="1784"/>
      <c r="W18" s="671"/>
    </row>
    <row r="19" spans="1:23" ht="17.399999999999999">
      <c r="A19" s="1628" t="s">
        <v>2031</v>
      </c>
      <c r="B19" s="1628"/>
      <c r="C19" s="276">
        <v>3163</v>
      </c>
      <c r="D19" s="276">
        <v>1321</v>
      </c>
      <c r="E19" s="276">
        <v>1596</v>
      </c>
      <c r="F19" s="276">
        <v>73</v>
      </c>
      <c r="G19" s="276">
        <v>173</v>
      </c>
      <c r="H19" s="276">
        <v>0</v>
      </c>
      <c r="I19" s="276">
        <v>2685</v>
      </c>
      <c r="J19" s="276">
        <v>1080</v>
      </c>
      <c r="K19" s="276">
        <v>1387</v>
      </c>
      <c r="L19" s="276">
        <v>66</v>
      </c>
      <c r="M19" s="276">
        <v>152</v>
      </c>
      <c r="N19" s="276">
        <v>0</v>
      </c>
      <c r="O19" s="276">
        <v>478</v>
      </c>
      <c r="P19" s="276">
        <v>241</v>
      </c>
      <c r="Q19" s="276">
        <v>209</v>
      </c>
      <c r="R19" s="276">
        <v>7</v>
      </c>
      <c r="S19" s="276">
        <v>21</v>
      </c>
      <c r="T19" s="1784">
        <v>0</v>
      </c>
      <c r="U19" s="1784"/>
      <c r="V19" s="1784"/>
      <c r="W19" s="671"/>
    </row>
    <row r="20" spans="1:23" ht="17.399999999999999">
      <c r="A20" s="1628" t="s">
        <v>2030</v>
      </c>
      <c r="B20" s="1628"/>
      <c r="C20" s="276">
        <v>4458</v>
      </c>
      <c r="D20" s="276">
        <v>1503</v>
      </c>
      <c r="E20" s="276">
        <v>2591</v>
      </c>
      <c r="F20" s="276">
        <v>111</v>
      </c>
      <c r="G20" s="276">
        <v>253</v>
      </c>
      <c r="H20" s="276">
        <v>0</v>
      </c>
      <c r="I20" s="276">
        <v>3896</v>
      </c>
      <c r="J20" s="276">
        <v>1280</v>
      </c>
      <c r="K20" s="276">
        <v>2285</v>
      </c>
      <c r="L20" s="276">
        <v>102</v>
      </c>
      <c r="M20" s="276">
        <v>229</v>
      </c>
      <c r="N20" s="276">
        <v>0</v>
      </c>
      <c r="O20" s="276">
        <v>562</v>
      </c>
      <c r="P20" s="276">
        <v>223</v>
      </c>
      <c r="Q20" s="276">
        <v>306</v>
      </c>
      <c r="R20" s="276">
        <v>9</v>
      </c>
      <c r="S20" s="276">
        <v>24</v>
      </c>
      <c r="T20" s="1784">
        <v>0</v>
      </c>
      <c r="U20" s="1784"/>
      <c r="V20" s="1784"/>
      <c r="W20" s="671"/>
    </row>
    <row r="21" spans="1:23" ht="17.399999999999999">
      <c r="A21" s="1628" t="s">
        <v>2029</v>
      </c>
      <c r="B21" s="1628"/>
      <c r="C21" s="276">
        <v>5473</v>
      </c>
      <c r="D21" s="276">
        <v>1507</v>
      </c>
      <c r="E21" s="276">
        <v>3485</v>
      </c>
      <c r="F21" s="276">
        <v>206</v>
      </c>
      <c r="G21" s="276">
        <v>275</v>
      </c>
      <c r="H21" s="276">
        <v>0</v>
      </c>
      <c r="I21" s="276">
        <v>4759</v>
      </c>
      <c r="J21" s="276">
        <v>1251</v>
      </c>
      <c r="K21" s="276">
        <v>3078</v>
      </c>
      <c r="L21" s="276">
        <v>182</v>
      </c>
      <c r="M21" s="276">
        <v>248</v>
      </c>
      <c r="N21" s="276">
        <v>0</v>
      </c>
      <c r="O21" s="276">
        <v>714</v>
      </c>
      <c r="P21" s="276">
        <v>256</v>
      </c>
      <c r="Q21" s="276">
        <v>407</v>
      </c>
      <c r="R21" s="276">
        <v>24</v>
      </c>
      <c r="S21" s="276">
        <v>27</v>
      </c>
      <c r="T21" s="1784">
        <v>0</v>
      </c>
      <c r="U21" s="1784"/>
      <c r="V21" s="1784"/>
      <c r="W21" s="671"/>
    </row>
    <row r="22" spans="1:23" ht="17.399999999999999">
      <c r="A22" s="1628" t="s">
        <v>2028</v>
      </c>
      <c r="B22" s="1628"/>
      <c r="C22" s="276">
        <v>6917</v>
      </c>
      <c r="D22" s="276">
        <v>1657</v>
      </c>
      <c r="E22" s="276">
        <v>4594</v>
      </c>
      <c r="F22" s="276">
        <v>357</v>
      </c>
      <c r="G22" s="276">
        <v>309</v>
      </c>
      <c r="H22" s="276">
        <v>0</v>
      </c>
      <c r="I22" s="276">
        <v>6060</v>
      </c>
      <c r="J22" s="276">
        <v>1382</v>
      </c>
      <c r="K22" s="276">
        <v>4078</v>
      </c>
      <c r="L22" s="276">
        <v>319</v>
      </c>
      <c r="M22" s="276">
        <v>281</v>
      </c>
      <c r="N22" s="276">
        <v>0</v>
      </c>
      <c r="O22" s="276">
        <v>857</v>
      </c>
      <c r="P22" s="276">
        <v>275</v>
      </c>
      <c r="Q22" s="276">
        <v>516</v>
      </c>
      <c r="R22" s="276">
        <v>38</v>
      </c>
      <c r="S22" s="276">
        <v>28</v>
      </c>
      <c r="T22" s="1784">
        <v>0</v>
      </c>
      <c r="U22" s="1784"/>
      <c r="V22" s="1784"/>
      <c r="W22" s="671"/>
    </row>
    <row r="23" spans="1:23" ht="17.399999999999999">
      <c r="A23" s="1628" t="s">
        <v>2027</v>
      </c>
      <c r="B23" s="1628"/>
      <c r="C23" s="276">
        <v>70251</v>
      </c>
      <c r="D23" s="276">
        <v>17879</v>
      </c>
      <c r="E23" s="276">
        <v>45328</v>
      </c>
      <c r="F23" s="276">
        <v>6280</v>
      </c>
      <c r="G23" s="276">
        <v>764</v>
      </c>
      <c r="H23" s="276">
        <v>0</v>
      </c>
      <c r="I23" s="276">
        <v>61187</v>
      </c>
      <c r="J23" s="276">
        <v>15164</v>
      </c>
      <c r="K23" s="276">
        <v>39756</v>
      </c>
      <c r="L23" s="276">
        <v>5557</v>
      </c>
      <c r="M23" s="276">
        <v>710</v>
      </c>
      <c r="N23" s="276">
        <v>0</v>
      </c>
      <c r="O23" s="276">
        <v>9064</v>
      </c>
      <c r="P23" s="276">
        <v>2715</v>
      </c>
      <c r="Q23" s="276">
        <v>5572</v>
      </c>
      <c r="R23" s="276">
        <v>723</v>
      </c>
      <c r="S23" s="276">
        <v>54</v>
      </c>
      <c r="T23" s="1784">
        <v>0</v>
      </c>
      <c r="U23" s="1784"/>
      <c r="V23" s="1784"/>
      <c r="W23" s="671"/>
    </row>
    <row r="24" spans="1:23" ht="17.399999999999999">
      <c r="A24" s="1635"/>
      <c r="B24" s="1635"/>
      <c r="C24" s="672"/>
      <c r="D24" s="672"/>
      <c r="E24" s="672"/>
      <c r="F24" s="672"/>
      <c r="G24" s="672"/>
      <c r="H24" s="672"/>
      <c r="I24" s="672"/>
      <c r="J24" s="672"/>
      <c r="K24" s="672"/>
      <c r="L24" s="672"/>
      <c r="M24" s="672"/>
      <c r="N24" s="672"/>
      <c r="O24" s="672"/>
      <c r="P24" s="672"/>
      <c r="Q24" s="672"/>
      <c r="R24" s="672"/>
      <c r="S24" s="672"/>
      <c r="T24" s="1635"/>
      <c r="U24" s="1635"/>
      <c r="V24" s="1635"/>
      <c r="W24" s="671"/>
    </row>
    <row r="25" spans="1:23" ht="17.399999999999999">
      <c r="A25" s="1627" t="s">
        <v>11</v>
      </c>
      <c r="B25" s="1627"/>
      <c r="C25" s="275">
        <v>51684</v>
      </c>
      <c r="D25" s="275">
        <v>15656</v>
      </c>
      <c r="E25" s="275">
        <v>31774</v>
      </c>
      <c r="F25" s="275">
        <v>2952</v>
      </c>
      <c r="G25" s="275">
        <v>1302</v>
      </c>
      <c r="H25" s="275">
        <v>0</v>
      </c>
      <c r="I25" s="275">
        <v>44126</v>
      </c>
      <c r="J25" s="275">
        <v>12709</v>
      </c>
      <c r="K25" s="275">
        <v>27699</v>
      </c>
      <c r="L25" s="275">
        <v>2556</v>
      </c>
      <c r="M25" s="275">
        <v>1162</v>
      </c>
      <c r="N25" s="275">
        <v>0</v>
      </c>
      <c r="O25" s="275">
        <v>7558</v>
      </c>
      <c r="P25" s="275">
        <v>2947</v>
      </c>
      <c r="Q25" s="275">
        <v>4075</v>
      </c>
      <c r="R25" s="275">
        <v>396</v>
      </c>
      <c r="S25" s="275">
        <v>140</v>
      </c>
      <c r="T25" s="1786">
        <v>0</v>
      </c>
      <c r="U25" s="1786"/>
      <c r="V25" s="1786"/>
      <c r="W25" s="671"/>
    </row>
    <row r="26" spans="1:23" ht="17.399999999999999">
      <c r="A26" s="1628" t="s">
        <v>2038</v>
      </c>
      <c r="B26" s="1628"/>
      <c r="C26" s="276">
        <v>99</v>
      </c>
      <c r="D26" s="276">
        <v>99</v>
      </c>
      <c r="E26" s="276">
        <v>0</v>
      </c>
      <c r="F26" s="276">
        <v>0</v>
      </c>
      <c r="G26" s="276">
        <v>0</v>
      </c>
      <c r="H26" s="276">
        <v>0</v>
      </c>
      <c r="I26" s="276">
        <v>90</v>
      </c>
      <c r="J26" s="276">
        <v>90</v>
      </c>
      <c r="K26" s="276">
        <v>0</v>
      </c>
      <c r="L26" s="276">
        <v>0</v>
      </c>
      <c r="M26" s="276">
        <v>0</v>
      </c>
      <c r="N26" s="276">
        <v>0</v>
      </c>
      <c r="O26" s="276">
        <v>9</v>
      </c>
      <c r="P26" s="276">
        <v>9</v>
      </c>
      <c r="Q26" s="276">
        <v>0</v>
      </c>
      <c r="R26" s="276">
        <v>0</v>
      </c>
      <c r="S26" s="276">
        <v>0</v>
      </c>
      <c r="T26" s="1784">
        <v>0</v>
      </c>
      <c r="U26" s="1784"/>
      <c r="V26" s="1784"/>
      <c r="W26" s="671"/>
    </row>
    <row r="27" spans="1:23" ht="17.399999999999999">
      <c r="A27" s="1628" t="s">
        <v>2037</v>
      </c>
      <c r="B27" s="1628"/>
      <c r="C27" s="276">
        <v>429</v>
      </c>
      <c r="D27" s="276">
        <v>428</v>
      </c>
      <c r="E27" s="276">
        <v>1</v>
      </c>
      <c r="F27" s="276">
        <v>0</v>
      </c>
      <c r="G27" s="276">
        <v>0</v>
      </c>
      <c r="H27" s="276">
        <v>0</v>
      </c>
      <c r="I27" s="276">
        <v>368</v>
      </c>
      <c r="J27" s="276">
        <v>367</v>
      </c>
      <c r="K27" s="276">
        <v>1</v>
      </c>
      <c r="L27" s="276">
        <v>0</v>
      </c>
      <c r="M27" s="276">
        <v>0</v>
      </c>
      <c r="N27" s="276">
        <v>0</v>
      </c>
      <c r="O27" s="276">
        <v>61</v>
      </c>
      <c r="P27" s="276">
        <v>61</v>
      </c>
      <c r="Q27" s="276">
        <v>0</v>
      </c>
      <c r="R27" s="276">
        <v>0</v>
      </c>
      <c r="S27" s="276">
        <v>0</v>
      </c>
      <c r="T27" s="1784">
        <v>0</v>
      </c>
      <c r="U27" s="1784"/>
      <c r="V27" s="1784"/>
      <c r="W27" s="671"/>
    </row>
    <row r="28" spans="1:23" ht="17.399999999999999">
      <c r="A28" s="1628" t="s">
        <v>2036</v>
      </c>
      <c r="B28" s="1628"/>
      <c r="C28" s="276">
        <v>715</v>
      </c>
      <c r="D28" s="276">
        <v>707</v>
      </c>
      <c r="E28" s="276">
        <v>8</v>
      </c>
      <c r="F28" s="276">
        <v>0</v>
      </c>
      <c r="G28" s="276">
        <v>0</v>
      </c>
      <c r="H28" s="276">
        <v>0</v>
      </c>
      <c r="I28" s="276">
        <v>600</v>
      </c>
      <c r="J28" s="276">
        <v>592</v>
      </c>
      <c r="K28" s="276">
        <v>8</v>
      </c>
      <c r="L28" s="276">
        <v>0</v>
      </c>
      <c r="M28" s="276">
        <v>0</v>
      </c>
      <c r="N28" s="276">
        <v>0</v>
      </c>
      <c r="O28" s="276">
        <v>115</v>
      </c>
      <c r="P28" s="276">
        <v>115</v>
      </c>
      <c r="Q28" s="276">
        <v>0</v>
      </c>
      <c r="R28" s="276">
        <v>0</v>
      </c>
      <c r="S28" s="276">
        <v>0</v>
      </c>
      <c r="T28" s="1784">
        <v>0</v>
      </c>
      <c r="U28" s="1784"/>
      <c r="V28" s="1784"/>
      <c r="W28" s="671"/>
    </row>
    <row r="29" spans="1:23" ht="17.399999999999999">
      <c r="A29" s="1628" t="s">
        <v>2035</v>
      </c>
      <c r="B29" s="1628"/>
      <c r="C29" s="276">
        <v>710</v>
      </c>
      <c r="D29" s="276">
        <v>643</v>
      </c>
      <c r="E29" s="276">
        <v>65</v>
      </c>
      <c r="F29" s="276">
        <v>0</v>
      </c>
      <c r="G29" s="276">
        <v>2</v>
      </c>
      <c r="H29" s="276">
        <v>0</v>
      </c>
      <c r="I29" s="276">
        <v>601</v>
      </c>
      <c r="J29" s="276">
        <v>542</v>
      </c>
      <c r="K29" s="276">
        <v>58</v>
      </c>
      <c r="L29" s="276">
        <v>0</v>
      </c>
      <c r="M29" s="276">
        <v>1</v>
      </c>
      <c r="N29" s="276">
        <v>0</v>
      </c>
      <c r="O29" s="276">
        <v>109</v>
      </c>
      <c r="P29" s="276">
        <v>101</v>
      </c>
      <c r="Q29" s="276">
        <v>7</v>
      </c>
      <c r="R29" s="276">
        <v>0</v>
      </c>
      <c r="S29" s="276">
        <v>1</v>
      </c>
      <c r="T29" s="1784">
        <v>0</v>
      </c>
      <c r="U29" s="1784"/>
      <c r="V29" s="1784"/>
      <c r="W29" s="671"/>
    </row>
    <row r="30" spans="1:23" ht="17.399999999999999">
      <c r="A30" s="1628" t="s">
        <v>2034</v>
      </c>
      <c r="B30" s="1628"/>
      <c r="C30" s="276">
        <v>814</v>
      </c>
      <c r="D30" s="276">
        <v>660</v>
      </c>
      <c r="E30" s="276">
        <v>139</v>
      </c>
      <c r="F30" s="276">
        <v>3</v>
      </c>
      <c r="G30" s="276">
        <v>12</v>
      </c>
      <c r="H30" s="276">
        <v>0</v>
      </c>
      <c r="I30" s="276">
        <v>695</v>
      </c>
      <c r="J30" s="276">
        <v>552</v>
      </c>
      <c r="K30" s="276">
        <v>128</v>
      </c>
      <c r="L30" s="276">
        <v>3</v>
      </c>
      <c r="M30" s="276">
        <v>12</v>
      </c>
      <c r="N30" s="276">
        <v>0</v>
      </c>
      <c r="O30" s="276">
        <v>119</v>
      </c>
      <c r="P30" s="276">
        <v>108</v>
      </c>
      <c r="Q30" s="276">
        <v>11</v>
      </c>
      <c r="R30" s="276">
        <v>0</v>
      </c>
      <c r="S30" s="276">
        <v>0</v>
      </c>
      <c r="T30" s="1784">
        <v>0</v>
      </c>
      <c r="U30" s="1784"/>
      <c r="V30" s="1784"/>
      <c r="W30" s="671"/>
    </row>
    <row r="31" spans="1:23" ht="17.399999999999999">
      <c r="A31" s="1628" t="s">
        <v>2033</v>
      </c>
      <c r="B31" s="1628"/>
      <c r="C31" s="276">
        <v>983</v>
      </c>
      <c r="D31" s="276">
        <v>648</v>
      </c>
      <c r="E31" s="276">
        <v>297</v>
      </c>
      <c r="F31" s="276">
        <v>5</v>
      </c>
      <c r="G31" s="276">
        <v>33</v>
      </c>
      <c r="H31" s="276">
        <v>0</v>
      </c>
      <c r="I31" s="276">
        <v>841</v>
      </c>
      <c r="J31" s="276">
        <v>545</v>
      </c>
      <c r="K31" s="276">
        <v>260</v>
      </c>
      <c r="L31" s="276">
        <v>5</v>
      </c>
      <c r="M31" s="276">
        <v>31</v>
      </c>
      <c r="N31" s="276">
        <v>0</v>
      </c>
      <c r="O31" s="276">
        <v>142</v>
      </c>
      <c r="P31" s="276">
        <v>103</v>
      </c>
      <c r="Q31" s="276">
        <v>37</v>
      </c>
      <c r="R31" s="276">
        <v>0</v>
      </c>
      <c r="S31" s="276">
        <v>2</v>
      </c>
      <c r="T31" s="1784">
        <v>0</v>
      </c>
      <c r="U31" s="1784"/>
      <c r="V31" s="1784"/>
      <c r="W31" s="671"/>
    </row>
    <row r="32" spans="1:23" ht="17.399999999999999">
      <c r="A32" s="1628" t="s">
        <v>2032</v>
      </c>
      <c r="B32" s="1628"/>
      <c r="C32" s="276">
        <v>1390</v>
      </c>
      <c r="D32" s="276">
        <v>777</v>
      </c>
      <c r="E32" s="276">
        <v>527</v>
      </c>
      <c r="F32" s="276">
        <v>15</v>
      </c>
      <c r="G32" s="276">
        <v>71</v>
      </c>
      <c r="H32" s="276">
        <v>0</v>
      </c>
      <c r="I32" s="276">
        <v>1200</v>
      </c>
      <c r="J32" s="276">
        <v>662</v>
      </c>
      <c r="K32" s="276">
        <v>462</v>
      </c>
      <c r="L32" s="276">
        <v>13</v>
      </c>
      <c r="M32" s="276">
        <v>63</v>
      </c>
      <c r="N32" s="276">
        <v>0</v>
      </c>
      <c r="O32" s="276">
        <v>190</v>
      </c>
      <c r="P32" s="276">
        <v>115</v>
      </c>
      <c r="Q32" s="276">
        <v>65</v>
      </c>
      <c r="R32" s="276">
        <v>2</v>
      </c>
      <c r="S32" s="276">
        <v>8</v>
      </c>
      <c r="T32" s="1784">
        <v>0</v>
      </c>
      <c r="U32" s="1784"/>
      <c r="V32" s="1784"/>
      <c r="W32" s="671"/>
    </row>
    <row r="33" spans="1:23" ht="17.399999999999999">
      <c r="A33" s="1628" t="s">
        <v>2031</v>
      </c>
      <c r="B33" s="1628"/>
      <c r="C33" s="276">
        <v>2065</v>
      </c>
      <c r="D33" s="276">
        <v>963</v>
      </c>
      <c r="E33" s="276">
        <v>969</v>
      </c>
      <c r="F33" s="276">
        <v>27</v>
      </c>
      <c r="G33" s="276">
        <v>106</v>
      </c>
      <c r="H33" s="276">
        <v>0</v>
      </c>
      <c r="I33" s="276">
        <v>1726</v>
      </c>
      <c r="J33" s="276">
        <v>778</v>
      </c>
      <c r="K33" s="276">
        <v>832</v>
      </c>
      <c r="L33" s="276">
        <v>23</v>
      </c>
      <c r="M33" s="276">
        <v>93</v>
      </c>
      <c r="N33" s="276">
        <v>0</v>
      </c>
      <c r="O33" s="276">
        <v>339</v>
      </c>
      <c r="P33" s="276">
        <v>185</v>
      </c>
      <c r="Q33" s="276">
        <v>137</v>
      </c>
      <c r="R33" s="276">
        <v>4</v>
      </c>
      <c r="S33" s="276">
        <v>13</v>
      </c>
      <c r="T33" s="1784">
        <v>0</v>
      </c>
      <c r="U33" s="1784"/>
      <c r="V33" s="1784"/>
      <c r="W33" s="671"/>
    </row>
    <row r="34" spans="1:23" ht="17.399999999999999">
      <c r="A34" s="1628" t="s">
        <v>2030</v>
      </c>
      <c r="B34" s="1628"/>
      <c r="C34" s="276">
        <v>2840</v>
      </c>
      <c r="D34" s="276">
        <v>1042</v>
      </c>
      <c r="E34" s="276">
        <v>1581</v>
      </c>
      <c r="F34" s="276">
        <v>49</v>
      </c>
      <c r="G34" s="276">
        <v>168</v>
      </c>
      <c r="H34" s="276">
        <v>0</v>
      </c>
      <c r="I34" s="276">
        <v>2427</v>
      </c>
      <c r="J34" s="276">
        <v>858</v>
      </c>
      <c r="K34" s="276">
        <v>1378</v>
      </c>
      <c r="L34" s="276">
        <v>45</v>
      </c>
      <c r="M34" s="276">
        <v>146</v>
      </c>
      <c r="N34" s="276">
        <v>0</v>
      </c>
      <c r="O34" s="276">
        <v>413</v>
      </c>
      <c r="P34" s="276">
        <v>184</v>
      </c>
      <c r="Q34" s="276">
        <v>203</v>
      </c>
      <c r="R34" s="276">
        <v>4</v>
      </c>
      <c r="S34" s="276">
        <v>22</v>
      </c>
      <c r="T34" s="1784">
        <v>0</v>
      </c>
      <c r="U34" s="1784"/>
      <c r="V34" s="1784"/>
      <c r="W34" s="671"/>
    </row>
    <row r="35" spans="1:23" ht="17.399999999999999">
      <c r="A35" s="1628" t="s">
        <v>2029</v>
      </c>
      <c r="B35" s="1628"/>
      <c r="C35" s="276">
        <v>3429</v>
      </c>
      <c r="D35" s="276">
        <v>967</v>
      </c>
      <c r="E35" s="276">
        <v>2201</v>
      </c>
      <c r="F35" s="276">
        <v>85</v>
      </c>
      <c r="G35" s="276">
        <v>176</v>
      </c>
      <c r="H35" s="276">
        <v>0</v>
      </c>
      <c r="I35" s="276">
        <v>2942</v>
      </c>
      <c r="J35" s="276">
        <v>767</v>
      </c>
      <c r="K35" s="276">
        <v>1949</v>
      </c>
      <c r="L35" s="276">
        <v>72</v>
      </c>
      <c r="M35" s="276">
        <v>154</v>
      </c>
      <c r="N35" s="276">
        <v>0</v>
      </c>
      <c r="O35" s="276">
        <v>487</v>
      </c>
      <c r="P35" s="276">
        <v>200</v>
      </c>
      <c r="Q35" s="276">
        <v>252</v>
      </c>
      <c r="R35" s="276">
        <v>13</v>
      </c>
      <c r="S35" s="276">
        <v>22</v>
      </c>
      <c r="T35" s="1784">
        <v>0</v>
      </c>
      <c r="U35" s="1784"/>
      <c r="V35" s="1784"/>
      <c r="W35" s="671"/>
    </row>
    <row r="36" spans="1:23" ht="17.399999999999999">
      <c r="A36" s="1628" t="s">
        <v>2028</v>
      </c>
      <c r="B36" s="1628"/>
      <c r="C36" s="276">
        <v>4299</v>
      </c>
      <c r="D36" s="276">
        <v>998</v>
      </c>
      <c r="E36" s="276">
        <v>2947</v>
      </c>
      <c r="F36" s="276">
        <v>127</v>
      </c>
      <c r="G36" s="276">
        <v>227</v>
      </c>
      <c r="H36" s="276">
        <v>0</v>
      </c>
      <c r="I36" s="276">
        <v>3742</v>
      </c>
      <c r="J36" s="276">
        <v>800</v>
      </c>
      <c r="K36" s="276">
        <v>2630</v>
      </c>
      <c r="L36" s="276">
        <v>109</v>
      </c>
      <c r="M36" s="276">
        <v>203</v>
      </c>
      <c r="N36" s="276">
        <v>0</v>
      </c>
      <c r="O36" s="276">
        <v>557</v>
      </c>
      <c r="P36" s="276">
        <v>198</v>
      </c>
      <c r="Q36" s="276">
        <v>317</v>
      </c>
      <c r="R36" s="276">
        <v>18</v>
      </c>
      <c r="S36" s="276">
        <v>24</v>
      </c>
      <c r="T36" s="1784">
        <v>0</v>
      </c>
      <c r="U36" s="1784"/>
      <c r="V36" s="1784"/>
      <c r="W36" s="671"/>
    </row>
    <row r="37" spans="1:23" ht="17.399999999999999">
      <c r="A37" s="1628" t="s">
        <v>2027</v>
      </c>
      <c r="B37" s="1628"/>
      <c r="C37" s="276">
        <v>33911</v>
      </c>
      <c r="D37" s="276">
        <v>7724</v>
      </c>
      <c r="E37" s="276">
        <v>23039</v>
      </c>
      <c r="F37" s="276">
        <v>2641</v>
      </c>
      <c r="G37" s="276">
        <v>507</v>
      </c>
      <c r="H37" s="276">
        <v>0</v>
      </c>
      <c r="I37" s="276">
        <v>28894</v>
      </c>
      <c r="J37" s="276">
        <v>6156</v>
      </c>
      <c r="K37" s="276">
        <v>19993</v>
      </c>
      <c r="L37" s="276">
        <v>2286</v>
      </c>
      <c r="M37" s="276">
        <v>459</v>
      </c>
      <c r="N37" s="276">
        <v>0</v>
      </c>
      <c r="O37" s="276">
        <v>5017</v>
      </c>
      <c r="P37" s="276">
        <v>1568</v>
      </c>
      <c r="Q37" s="276">
        <v>3046</v>
      </c>
      <c r="R37" s="276">
        <v>355</v>
      </c>
      <c r="S37" s="276">
        <v>48</v>
      </c>
      <c r="T37" s="1784">
        <v>0</v>
      </c>
      <c r="U37" s="1784"/>
      <c r="V37" s="1784"/>
      <c r="W37" s="671"/>
    </row>
    <row r="38" spans="1:23" ht="17.399999999999999">
      <c r="A38" s="1635"/>
      <c r="B38" s="1635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1635"/>
      <c r="U38" s="1635"/>
      <c r="V38" s="1635"/>
      <c r="W38" s="671"/>
    </row>
    <row r="39" spans="1:23" ht="17.399999999999999">
      <c r="A39" s="1627" t="s">
        <v>12</v>
      </c>
      <c r="B39" s="1627"/>
      <c r="C39" s="275">
        <v>45876</v>
      </c>
      <c r="D39" s="275">
        <v>13520</v>
      </c>
      <c r="E39" s="275">
        <v>27555</v>
      </c>
      <c r="F39" s="275">
        <v>4126</v>
      </c>
      <c r="G39" s="275">
        <v>675</v>
      </c>
      <c r="H39" s="275">
        <v>0</v>
      </c>
      <c r="I39" s="275">
        <v>40775</v>
      </c>
      <c r="J39" s="275">
        <v>11991</v>
      </c>
      <c r="K39" s="275">
        <v>24424</v>
      </c>
      <c r="L39" s="275">
        <v>3714</v>
      </c>
      <c r="M39" s="275">
        <v>646</v>
      </c>
      <c r="N39" s="275">
        <v>0</v>
      </c>
      <c r="O39" s="275">
        <v>5101</v>
      </c>
      <c r="P39" s="275">
        <v>1529</v>
      </c>
      <c r="Q39" s="275">
        <v>3131</v>
      </c>
      <c r="R39" s="275">
        <v>412</v>
      </c>
      <c r="S39" s="275">
        <v>29</v>
      </c>
      <c r="T39" s="1786">
        <v>0</v>
      </c>
      <c r="U39" s="1786"/>
      <c r="V39" s="1786"/>
      <c r="W39" s="671"/>
    </row>
    <row r="40" spans="1:23" ht="17.399999999999999">
      <c r="A40" s="1628" t="s">
        <v>2038</v>
      </c>
      <c r="B40" s="1628"/>
      <c r="C40" s="276">
        <v>70</v>
      </c>
      <c r="D40" s="276">
        <v>70</v>
      </c>
      <c r="E40" s="276">
        <v>0</v>
      </c>
      <c r="F40" s="276">
        <v>0</v>
      </c>
      <c r="G40" s="276">
        <v>0</v>
      </c>
      <c r="H40" s="276">
        <v>0</v>
      </c>
      <c r="I40" s="276">
        <v>52</v>
      </c>
      <c r="J40" s="276">
        <v>52</v>
      </c>
      <c r="K40" s="276">
        <v>0</v>
      </c>
      <c r="L40" s="276">
        <v>0</v>
      </c>
      <c r="M40" s="276">
        <v>0</v>
      </c>
      <c r="N40" s="276">
        <v>0</v>
      </c>
      <c r="O40" s="276">
        <v>18</v>
      </c>
      <c r="P40" s="276">
        <v>18</v>
      </c>
      <c r="Q40" s="276">
        <v>0</v>
      </c>
      <c r="R40" s="276">
        <v>0</v>
      </c>
      <c r="S40" s="276">
        <v>0</v>
      </c>
      <c r="T40" s="1784">
        <v>0</v>
      </c>
      <c r="U40" s="1784"/>
      <c r="V40" s="1784"/>
      <c r="W40" s="671"/>
    </row>
    <row r="41" spans="1:23" ht="17.399999999999999">
      <c r="A41" s="1628" t="s">
        <v>2037</v>
      </c>
      <c r="B41" s="1628"/>
      <c r="C41" s="276">
        <v>196</v>
      </c>
      <c r="D41" s="276">
        <v>194</v>
      </c>
      <c r="E41" s="276">
        <v>2</v>
      </c>
      <c r="F41" s="276">
        <v>0</v>
      </c>
      <c r="G41" s="276">
        <v>0</v>
      </c>
      <c r="H41" s="276">
        <v>0</v>
      </c>
      <c r="I41" s="276">
        <v>173</v>
      </c>
      <c r="J41" s="276">
        <v>171</v>
      </c>
      <c r="K41" s="276">
        <v>2</v>
      </c>
      <c r="L41" s="276">
        <v>0</v>
      </c>
      <c r="M41" s="276">
        <v>0</v>
      </c>
      <c r="N41" s="276">
        <v>0</v>
      </c>
      <c r="O41" s="276">
        <v>23</v>
      </c>
      <c r="P41" s="276">
        <v>23</v>
      </c>
      <c r="Q41" s="276">
        <v>0</v>
      </c>
      <c r="R41" s="276">
        <v>0</v>
      </c>
      <c r="S41" s="276">
        <v>0</v>
      </c>
      <c r="T41" s="1784">
        <v>0</v>
      </c>
      <c r="U41" s="1784"/>
      <c r="V41" s="1784"/>
      <c r="W41" s="671"/>
    </row>
    <row r="42" spans="1:23" ht="17.399999999999999">
      <c r="A42" s="1628" t="s">
        <v>2036</v>
      </c>
      <c r="B42" s="1628"/>
      <c r="C42" s="276">
        <v>209</v>
      </c>
      <c r="D42" s="276">
        <v>199</v>
      </c>
      <c r="E42" s="276">
        <v>10</v>
      </c>
      <c r="F42" s="276">
        <v>0</v>
      </c>
      <c r="G42" s="276">
        <v>0</v>
      </c>
      <c r="H42" s="276">
        <v>0</v>
      </c>
      <c r="I42" s="276">
        <v>187</v>
      </c>
      <c r="J42" s="276">
        <v>178</v>
      </c>
      <c r="K42" s="276">
        <v>9</v>
      </c>
      <c r="L42" s="276">
        <v>0</v>
      </c>
      <c r="M42" s="276">
        <v>0</v>
      </c>
      <c r="N42" s="276">
        <v>0</v>
      </c>
      <c r="O42" s="276">
        <v>22</v>
      </c>
      <c r="P42" s="276">
        <v>21</v>
      </c>
      <c r="Q42" s="276">
        <v>1</v>
      </c>
      <c r="R42" s="276">
        <v>0</v>
      </c>
      <c r="S42" s="276">
        <v>0</v>
      </c>
      <c r="T42" s="1784">
        <v>0</v>
      </c>
      <c r="U42" s="1784"/>
      <c r="V42" s="1784"/>
      <c r="W42" s="671"/>
    </row>
    <row r="43" spans="1:23" ht="17.399999999999999">
      <c r="A43" s="1628" t="s">
        <v>2035</v>
      </c>
      <c r="B43" s="1628"/>
      <c r="C43" s="276">
        <v>272</v>
      </c>
      <c r="D43" s="276">
        <v>219</v>
      </c>
      <c r="E43" s="276">
        <v>50</v>
      </c>
      <c r="F43" s="276">
        <v>2</v>
      </c>
      <c r="G43" s="276">
        <v>1</v>
      </c>
      <c r="H43" s="276">
        <v>0</v>
      </c>
      <c r="I43" s="276">
        <v>244</v>
      </c>
      <c r="J43" s="276">
        <v>196</v>
      </c>
      <c r="K43" s="276">
        <v>45</v>
      </c>
      <c r="L43" s="276">
        <v>2</v>
      </c>
      <c r="M43" s="276">
        <v>1</v>
      </c>
      <c r="N43" s="276">
        <v>0</v>
      </c>
      <c r="O43" s="276">
        <v>28</v>
      </c>
      <c r="P43" s="276">
        <v>23</v>
      </c>
      <c r="Q43" s="276">
        <v>5</v>
      </c>
      <c r="R43" s="276">
        <v>0</v>
      </c>
      <c r="S43" s="276">
        <v>0</v>
      </c>
      <c r="T43" s="1784">
        <v>0</v>
      </c>
      <c r="U43" s="1784"/>
      <c r="V43" s="1784"/>
      <c r="W43" s="671"/>
    </row>
    <row r="44" spans="1:23" ht="17.399999999999999">
      <c r="A44" s="1628" t="s">
        <v>2034</v>
      </c>
      <c r="B44" s="1628"/>
      <c r="C44" s="276">
        <v>305</v>
      </c>
      <c r="D44" s="276">
        <v>196</v>
      </c>
      <c r="E44" s="276">
        <v>95</v>
      </c>
      <c r="F44" s="276">
        <v>1</v>
      </c>
      <c r="G44" s="276">
        <v>13</v>
      </c>
      <c r="H44" s="276">
        <v>0</v>
      </c>
      <c r="I44" s="276">
        <v>274</v>
      </c>
      <c r="J44" s="276">
        <v>176</v>
      </c>
      <c r="K44" s="276">
        <v>84</v>
      </c>
      <c r="L44" s="276">
        <v>1</v>
      </c>
      <c r="M44" s="276">
        <v>13</v>
      </c>
      <c r="N44" s="276">
        <v>0</v>
      </c>
      <c r="O44" s="276">
        <v>31</v>
      </c>
      <c r="P44" s="276">
        <v>20</v>
      </c>
      <c r="Q44" s="276">
        <v>11</v>
      </c>
      <c r="R44" s="276">
        <v>0</v>
      </c>
      <c r="S44" s="276">
        <v>0</v>
      </c>
      <c r="T44" s="1784">
        <v>0</v>
      </c>
      <c r="U44" s="1784"/>
      <c r="V44" s="1784"/>
      <c r="W44" s="671"/>
    </row>
    <row r="45" spans="1:23" ht="17.399999999999999">
      <c r="A45" s="1628" t="s">
        <v>2033</v>
      </c>
      <c r="B45" s="1628"/>
      <c r="C45" s="276">
        <v>417</v>
      </c>
      <c r="D45" s="276">
        <v>216</v>
      </c>
      <c r="E45" s="276">
        <v>168</v>
      </c>
      <c r="F45" s="276">
        <v>5</v>
      </c>
      <c r="G45" s="276">
        <v>28</v>
      </c>
      <c r="H45" s="276">
        <v>0</v>
      </c>
      <c r="I45" s="276">
        <v>376</v>
      </c>
      <c r="J45" s="276">
        <v>195</v>
      </c>
      <c r="K45" s="276">
        <v>150</v>
      </c>
      <c r="L45" s="276">
        <v>4</v>
      </c>
      <c r="M45" s="276">
        <v>27</v>
      </c>
      <c r="N45" s="276">
        <v>0</v>
      </c>
      <c r="O45" s="276">
        <v>41</v>
      </c>
      <c r="P45" s="276">
        <v>21</v>
      </c>
      <c r="Q45" s="276">
        <v>18</v>
      </c>
      <c r="R45" s="276">
        <v>1</v>
      </c>
      <c r="S45" s="276">
        <v>1</v>
      </c>
      <c r="T45" s="1784">
        <v>0</v>
      </c>
      <c r="U45" s="1784"/>
      <c r="V45" s="1784"/>
      <c r="W45" s="671"/>
    </row>
    <row r="46" spans="1:23" ht="17.399999999999999">
      <c r="A46" s="1628" t="s">
        <v>2032</v>
      </c>
      <c r="B46" s="1628"/>
      <c r="C46" s="276">
        <v>689</v>
      </c>
      <c r="D46" s="276">
        <v>253</v>
      </c>
      <c r="E46" s="276">
        <v>373</v>
      </c>
      <c r="F46" s="276">
        <v>20</v>
      </c>
      <c r="G46" s="276">
        <v>43</v>
      </c>
      <c r="H46" s="276">
        <v>0</v>
      </c>
      <c r="I46" s="276">
        <v>613</v>
      </c>
      <c r="J46" s="276">
        <v>225</v>
      </c>
      <c r="K46" s="276">
        <v>332</v>
      </c>
      <c r="L46" s="276">
        <v>16</v>
      </c>
      <c r="M46" s="276">
        <v>40</v>
      </c>
      <c r="N46" s="276">
        <v>0</v>
      </c>
      <c r="O46" s="276">
        <v>76</v>
      </c>
      <c r="P46" s="276">
        <v>28</v>
      </c>
      <c r="Q46" s="276">
        <v>41</v>
      </c>
      <c r="R46" s="276">
        <v>4</v>
      </c>
      <c r="S46" s="276">
        <v>3</v>
      </c>
      <c r="T46" s="1784">
        <v>0</v>
      </c>
      <c r="U46" s="1784"/>
      <c r="V46" s="1784"/>
      <c r="W46" s="671"/>
    </row>
    <row r="47" spans="1:23" ht="17.399999999999999">
      <c r="A47" s="1628" t="s">
        <v>2031</v>
      </c>
      <c r="B47" s="1628"/>
      <c r="C47" s="276">
        <v>1098</v>
      </c>
      <c r="D47" s="276">
        <v>358</v>
      </c>
      <c r="E47" s="276">
        <v>627</v>
      </c>
      <c r="F47" s="276">
        <v>46</v>
      </c>
      <c r="G47" s="276">
        <v>67</v>
      </c>
      <c r="H47" s="276">
        <v>0</v>
      </c>
      <c r="I47" s="276">
        <v>959</v>
      </c>
      <c r="J47" s="276">
        <v>302</v>
      </c>
      <c r="K47" s="276">
        <v>555</v>
      </c>
      <c r="L47" s="276">
        <v>43</v>
      </c>
      <c r="M47" s="276">
        <v>59</v>
      </c>
      <c r="N47" s="276">
        <v>0</v>
      </c>
      <c r="O47" s="276">
        <v>139</v>
      </c>
      <c r="P47" s="276">
        <v>56</v>
      </c>
      <c r="Q47" s="276">
        <v>72</v>
      </c>
      <c r="R47" s="276">
        <v>3</v>
      </c>
      <c r="S47" s="276">
        <v>8</v>
      </c>
      <c r="T47" s="1784">
        <v>0</v>
      </c>
      <c r="U47" s="1784"/>
      <c r="V47" s="1784"/>
      <c r="W47" s="671"/>
    </row>
    <row r="48" spans="1:23" ht="17.399999999999999">
      <c r="A48" s="1628" t="s">
        <v>2030</v>
      </c>
      <c r="B48" s="1628"/>
      <c r="C48" s="276">
        <v>1618</v>
      </c>
      <c r="D48" s="276">
        <v>461</v>
      </c>
      <c r="E48" s="276">
        <v>1010</v>
      </c>
      <c r="F48" s="276">
        <v>62</v>
      </c>
      <c r="G48" s="276">
        <v>85</v>
      </c>
      <c r="H48" s="276">
        <v>0</v>
      </c>
      <c r="I48" s="276">
        <v>1469</v>
      </c>
      <c r="J48" s="276">
        <v>422</v>
      </c>
      <c r="K48" s="276">
        <v>907</v>
      </c>
      <c r="L48" s="276">
        <v>57</v>
      </c>
      <c r="M48" s="276">
        <v>83</v>
      </c>
      <c r="N48" s="276">
        <v>0</v>
      </c>
      <c r="O48" s="276">
        <v>149</v>
      </c>
      <c r="P48" s="276">
        <v>39</v>
      </c>
      <c r="Q48" s="276">
        <v>103</v>
      </c>
      <c r="R48" s="276">
        <v>5</v>
      </c>
      <c r="S48" s="276">
        <v>2</v>
      </c>
      <c r="T48" s="1784">
        <v>0</v>
      </c>
      <c r="U48" s="1784"/>
      <c r="V48" s="1784"/>
      <c r="W48" s="671"/>
    </row>
    <row r="49" spans="1:23" ht="17.399999999999999">
      <c r="A49" s="1628" t="s">
        <v>2029</v>
      </c>
      <c r="B49" s="1628"/>
      <c r="C49" s="276">
        <v>2044</v>
      </c>
      <c r="D49" s="276">
        <v>540</v>
      </c>
      <c r="E49" s="276">
        <v>1284</v>
      </c>
      <c r="F49" s="276">
        <v>121</v>
      </c>
      <c r="G49" s="276">
        <v>99</v>
      </c>
      <c r="H49" s="276">
        <v>0</v>
      </c>
      <c r="I49" s="276">
        <v>1817</v>
      </c>
      <c r="J49" s="276">
        <v>484</v>
      </c>
      <c r="K49" s="276">
        <v>1129</v>
      </c>
      <c r="L49" s="276">
        <v>110</v>
      </c>
      <c r="M49" s="276">
        <v>94</v>
      </c>
      <c r="N49" s="276">
        <v>0</v>
      </c>
      <c r="O49" s="276">
        <v>227</v>
      </c>
      <c r="P49" s="276">
        <v>56</v>
      </c>
      <c r="Q49" s="276">
        <v>155</v>
      </c>
      <c r="R49" s="276">
        <v>11</v>
      </c>
      <c r="S49" s="276">
        <v>5</v>
      </c>
      <c r="T49" s="1784">
        <v>0</v>
      </c>
      <c r="U49" s="1784"/>
      <c r="V49" s="1784"/>
      <c r="W49" s="671"/>
    </row>
    <row r="50" spans="1:23" ht="17.399999999999999">
      <c r="A50" s="1628" t="s">
        <v>2028</v>
      </c>
      <c r="B50" s="1628"/>
      <c r="C50" s="276">
        <v>2618</v>
      </c>
      <c r="D50" s="276">
        <v>659</v>
      </c>
      <c r="E50" s="276">
        <v>1647</v>
      </c>
      <c r="F50" s="276">
        <v>230</v>
      </c>
      <c r="G50" s="276">
        <v>82</v>
      </c>
      <c r="H50" s="276">
        <v>0</v>
      </c>
      <c r="I50" s="276">
        <v>2318</v>
      </c>
      <c r="J50" s="276">
        <v>582</v>
      </c>
      <c r="K50" s="276">
        <v>1448</v>
      </c>
      <c r="L50" s="276">
        <v>210</v>
      </c>
      <c r="M50" s="276">
        <v>78</v>
      </c>
      <c r="N50" s="276">
        <v>0</v>
      </c>
      <c r="O50" s="276">
        <v>300</v>
      </c>
      <c r="P50" s="276">
        <v>77</v>
      </c>
      <c r="Q50" s="276">
        <v>199</v>
      </c>
      <c r="R50" s="276">
        <v>20</v>
      </c>
      <c r="S50" s="276">
        <v>4</v>
      </c>
      <c r="T50" s="1784">
        <v>0</v>
      </c>
      <c r="U50" s="1784"/>
      <c r="V50" s="1784"/>
      <c r="W50" s="671"/>
    </row>
    <row r="51" spans="1:23" ht="17.399999999999999">
      <c r="A51" s="1628" t="s">
        <v>2027</v>
      </c>
      <c r="B51" s="1628"/>
      <c r="C51" s="276">
        <v>36340</v>
      </c>
      <c r="D51" s="276">
        <v>10155</v>
      </c>
      <c r="E51" s="276">
        <v>22289</v>
      </c>
      <c r="F51" s="276">
        <v>3639</v>
      </c>
      <c r="G51" s="276">
        <v>257</v>
      </c>
      <c r="H51" s="276">
        <v>0</v>
      </c>
      <c r="I51" s="276">
        <v>32293</v>
      </c>
      <c r="J51" s="276">
        <v>9008</v>
      </c>
      <c r="K51" s="276">
        <v>19763</v>
      </c>
      <c r="L51" s="276">
        <v>3271</v>
      </c>
      <c r="M51" s="276">
        <v>251</v>
      </c>
      <c r="N51" s="276">
        <v>0</v>
      </c>
      <c r="O51" s="276">
        <v>4047</v>
      </c>
      <c r="P51" s="276">
        <v>1147</v>
      </c>
      <c r="Q51" s="276">
        <v>2526</v>
      </c>
      <c r="R51" s="276">
        <v>368</v>
      </c>
      <c r="S51" s="276">
        <v>6</v>
      </c>
      <c r="T51" s="1784">
        <v>0</v>
      </c>
      <c r="U51" s="1784"/>
      <c r="V51" s="1784"/>
      <c r="W51" s="671"/>
    </row>
    <row r="52" spans="1:23" ht="3.45" customHeight="1" thickBot="1">
      <c r="A52" s="671"/>
      <c r="B52" s="268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671"/>
    </row>
    <row r="53" spans="1:23" ht="17.399999999999999">
      <c r="A53" s="1016" t="s">
        <v>4660</v>
      </c>
      <c r="B53" s="1785" t="s">
        <v>4661</v>
      </c>
      <c r="C53" s="1785"/>
      <c r="D53" s="1785"/>
      <c r="E53" s="1785"/>
      <c r="F53" s="1785"/>
      <c r="G53" s="1785"/>
      <c r="H53" s="1785"/>
      <c r="I53" s="1785"/>
      <c r="J53" s="1785"/>
      <c r="K53" s="1785"/>
      <c r="L53" s="1785"/>
      <c r="M53" s="1785"/>
      <c r="N53" s="1785"/>
      <c r="O53" s="1785"/>
      <c r="P53" s="1785"/>
      <c r="Q53" s="1785"/>
      <c r="R53" s="1785"/>
      <c r="S53" s="1785"/>
      <c r="T53" s="1785"/>
      <c r="U53" s="1785"/>
      <c r="V53" s="268"/>
      <c r="W53" s="671"/>
    </row>
    <row r="54" spans="1:23" ht="14.1" customHeight="1">
      <c r="A54" s="1783" t="s">
        <v>4082</v>
      </c>
      <c r="B54" s="1783"/>
      <c r="C54" s="1783"/>
      <c r="D54" s="1783"/>
      <c r="E54" s="1783"/>
      <c r="F54" s="1783"/>
      <c r="G54" s="1783"/>
      <c r="H54" s="1783"/>
      <c r="I54" s="1783"/>
      <c r="J54" s="1783"/>
      <c r="K54" s="1783"/>
      <c r="L54" s="1783"/>
      <c r="M54" s="1783"/>
      <c r="N54" s="1783"/>
      <c r="O54" s="1783"/>
      <c r="P54" s="1783"/>
      <c r="Q54" s="1783"/>
      <c r="R54" s="1783"/>
      <c r="S54" s="1783"/>
      <c r="T54" s="1783"/>
      <c r="U54" s="268"/>
      <c r="V54" s="268"/>
      <c r="W54" s="671"/>
    </row>
    <row r="55" spans="1:23" ht="14.1" customHeight="1">
      <c r="U55" s="671"/>
      <c r="V55" s="671"/>
      <c r="W55" s="671"/>
    </row>
  </sheetData>
  <mergeCells count="104">
    <mergeCell ref="A2:B2"/>
    <mergeCell ref="C2:V2"/>
    <mergeCell ref="A3:B3"/>
    <mergeCell ref="C3:V3"/>
    <mergeCell ref="A4:B4"/>
    <mergeCell ref="T4:V4"/>
    <mergeCell ref="A5:B5"/>
    <mergeCell ref="C5:V5"/>
    <mergeCell ref="A6:B6"/>
    <mergeCell ref="A8:B8"/>
    <mergeCell ref="T8:V8"/>
    <mergeCell ref="A9:B9"/>
    <mergeCell ref="T9:V9"/>
    <mergeCell ref="A10:B10"/>
    <mergeCell ref="T10:V10"/>
    <mergeCell ref="I6:V6"/>
    <mergeCell ref="A7:B7"/>
    <mergeCell ref="C7:H7"/>
    <mergeCell ref="I7:N7"/>
    <mergeCell ref="O7:V7"/>
    <mergeCell ref="A14:B14"/>
    <mergeCell ref="T14:V14"/>
    <mergeCell ref="A15:B15"/>
    <mergeCell ref="T15:V15"/>
    <mergeCell ref="A16:B16"/>
    <mergeCell ref="T16:V16"/>
    <mergeCell ref="A11:B11"/>
    <mergeCell ref="T11:V11"/>
    <mergeCell ref="A12:B12"/>
    <mergeCell ref="T12:V12"/>
    <mergeCell ref="A13:B13"/>
    <mergeCell ref="T13:V13"/>
    <mergeCell ref="A20:B20"/>
    <mergeCell ref="T20:V20"/>
    <mergeCell ref="A21:B21"/>
    <mergeCell ref="T21:V21"/>
    <mergeCell ref="A22:B22"/>
    <mergeCell ref="T22:V22"/>
    <mergeCell ref="A17:B17"/>
    <mergeCell ref="T17:V17"/>
    <mergeCell ref="A18:B18"/>
    <mergeCell ref="T18:V18"/>
    <mergeCell ref="A19:B19"/>
    <mergeCell ref="T19:V19"/>
    <mergeCell ref="A26:B26"/>
    <mergeCell ref="T26:V26"/>
    <mergeCell ref="A27:B27"/>
    <mergeCell ref="T27:V27"/>
    <mergeCell ref="A28:B28"/>
    <mergeCell ref="T28:V28"/>
    <mergeCell ref="A23:B23"/>
    <mergeCell ref="T23:V23"/>
    <mergeCell ref="A24:B24"/>
    <mergeCell ref="T24:V24"/>
    <mergeCell ref="A25:B25"/>
    <mergeCell ref="T25:V25"/>
    <mergeCell ref="A32:B32"/>
    <mergeCell ref="T32:V32"/>
    <mergeCell ref="A33:B33"/>
    <mergeCell ref="T33:V33"/>
    <mergeCell ref="A34:B34"/>
    <mergeCell ref="T34:V34"/>
    <mergeCell ref="A29:B29"/>
    <mergeCell ref="T29:V29"/>
    <mergeCell ref="A30:B30"/>
    <mergeCell ref="T30:V30"/>
    <mergeCell ref="A31:B31"/>
    <mergeCell ref="T31:V31"/>
    <mergeCell ref="A38:B38"/>
    <mergeCell ref="T38:V38"/>
    <mergeCell ref="A39:B39"/>
    <mergeCell ref="T39:V39"/>
    <mergeCell ref="A40:B40"/>
    <mergeCell ref="T40:V40"/>
    <mergeCell ref="A35:B35"/>
    <mergeCell ref="T35:V35"/>
    <mergeCell ref="A36:B36"/>
    <mergeCell ref="T36:V36"/>
    <mergeCell ref="A37:B37"/>
    <mergeCell ref="T37:V37"/>
    <mergeCell ref="A44:B44"/>
    <mergeCell ref="T44:V44"/>
    <mergeCell ref="A45:B45"/>
    <mergeCell ref="T45:V45"/>
    <mergeCell ref="A46:B46"/>
    <mergeCell ref="T46:V46"/>
    <mergeCell ref="A41:B41"/>
    <mergeCell ref="T41:V41"/>
    <mergeCell ref="A42:B42"/>
    <mergeCell ref="T42:V42"/>
    <mergeCell ref="A43:B43"/>
    <mergeCell ref="T43:V43"/>
    <mergeCell ref="A54:T54"/>
    <mergeCell ref="A50:B50"/>
    <mergeCell ref="T50:V50"/>
    <mergeCell ref="A51:B51"/>
    <mergeCell ref="T51:V51"/>
    <mergeCell ref="B53:U53"/>
    <mergeCell ref="A47:B47"/>
    <mergeCell ref="T47:V47"/>
    <mergeCell ref="A48:B48"/>
    <mergeCell ref="T48:V48"/>
    <mergeCell ref="A49:B49"/>
    <mergeCell ref="T49:V49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56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85">
    <outlinePr summaryBelow="0" summaryRight="0"/>
  </sheetPr>
  <dimension ref="A1:Z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2.6640625" style="35" bestFit="1" customWidth="1"/>
    <col min="2" max="3" width="5.109375" style="35" bestFit="1" customWidth="1"/>
    <col min="4" max="4" width="11.33203125" style="35" customWidth="1"/>
    <col min="5" max="5" width="5" style="35" bestFit="1" customWidth="1"/>
    <col min="6" max="6" width="4.5546875" style="35" bestFit="1" customWidth="1"/>
    <col min="7" max="7" width="7.6640625" style="35" bestFit="1" customWidth="1"/>
    <col min="8" max="8" width="5" style="35" bestFit="1" customWidth="1"/>
    <col min="9" max="9" width="4.5546875" style="35" bestFit="1" customWidth="1"/>
    <col min="10" max="10" width="11.33203125" style="35" bestFit="1" customWidth="1"/>
    <col min="11" max="11" width="5.109375" style="35" bestFit="1" customWidth="1"/>
    <col min="12" max="12" width="7.6640625" style="35" bestFit="1" customWidth="1"/>
    <col min="13" max="13" width="5" style="35" bestFit="1" customWidth="1"/>
    <col min="14" max="14" width="4.5546875" style="35" bestFit="1" customWidth="1"/>
    <col min="15" max="15" width="7.6640625" style="35" bestFit="1" customWidth="1"/>
    <col min="16" max="16" width="5" style="35" bestFit="1" customWidth="1"/>
    <col min="17" max="17" width="4.5546875" style="35" bestFit="1" customWidth="1"/>
    <col min="18" max="18" width="11.33203125" style="35" bestFit="1" customWidth="1"/>
    <col min="19" max="19" width="5.109375" style="35" bestFit="1" customWidth="1"/>
    <col min="20" max="20" width="7.6640625" style="35" bestFit="1" customWidth="1"/>
    <col min="21" max="21" width="5" style="35" bestFit="1" customWidth="1"/>
    <col min="22" max="22" width="4.5546875" style="35" bestFit="1" customWidth="1"/>
    <col min="23" max="23" width="7.6640625" style="35" bestFit="1" customWidth="1"/>
    <col min="24" max="24" width="5" style="35" bestFit="1" customWidth="1"/>
    <col min="25" max="25" width="4.5546875" style="35" bestFit="1" customWidth="1"/>
    <col min="26" max="26" width="11.33203125" style="35" bestFit="1" customWidth="1"/>
    <col min="27" max="256" width="8.88671875" style="35"/>
    <col min="257" max="257" width="22.6640625" style="35" bestFit="1" customWidth="1"/>
    <col min="258" max="259" width="5.109375" style="35" bestFit="1" customWidth="1"/>
    <col min="260" max="260" width="11.33203125" style="35" customWidth="1"/>
    <col min="261" max="261" width="5" style="35" bestFit="1" customWidth="1"/>
    <col min="262" max="262" width="4.5546875" style="35" bestFit="1" customWidth="1"/>
    <col min="263" max="263" width="7.6640625" style="35" bestFit="1" customWidth="1"/>
    <col min="264" max="264" width="5" style="35" bestFit="1" customWidth="1"/>
    <col min="265" max="265" width="4.5546875" style="35" bestFit="1" customWidth="1"/>
    <col min="266" max="266" width="11.33203125" style="35" bestFit="1" customWidth="1"/>
    <col min="267" max="267" width="5.109375" style="35" bestFit="1" customWidth="1"/>
    <col min="268" max="268" width="7.6640625" style="35" bestFit="1" customWidth="1"/>
    <col min="269" max="269" width="5" style="35" bestFit="1" customWidth="1"/>
    <col min="270" max="270" width="4.5546875" style="35" bestFit="1" customWidth="1"/>
    <col min="271" max="271" width="7.6640625" style="35" bestFit="1" customWidth="1"/>
    <col min="272" max="272" width="5" style="35" bestFit="1" customWidth="1"/>
    <col min="273" max="273" width="4.5546875" style="35" bestFit="1" customWidth="1"/>
    <col min="274" max="274" width="11.33203125" style="35" bestFit="1" customWidth="1"/>
    <col min="275" max="275" width="5.109375" style="35" bestFit="1" customWidth="1"/>
    <col min="276" max="276" width="7.6640625" style="35" bestFit="1" customWidth="1"/>
    <col min="277" max="277" width="5" style="35" bestFit="1" customWidth="1"/>
    <col min="278" max="278" width="4.5546875" style="35" bestFit="1" customWidth="1"/>
    <col min="279" max="279" width="7.6640625" style="35" bestFit="1" customWidth="1"/>
    <col min="280" max="280" width="5" style="35" bestFit="1" customWidth="1"/>
    <col min="281" max="281" width="4.5546875" style="35" bestFit="1" customWidth="1"/>
    <col min="282" max="282" width="11.33203125" style="35" bestFit="1" customWidth="1"/>
    <col min="283" max="512" width="8.88671875" style="35"/>
    <col min="513" max="513" width="22.6640625" style="35" bestFit="1" customWidth="1"/>
    <col min="514" max="515" width="5.109375" style="35" bestFit="1" customWidth="1"/>
    <col min="516" max="516" width="11.33203125" style="35" customWidth="1"/>
    <col min="517" max="517" width="5" style="35" bestFit="1" customWidth="1"/>
    <col min="518" max="518" width="4.5546875" style="35" bestFit="1" customWidth="1"/>
    <col min="519" max="519" width="7.6640625" style="35" bestFit="1" customWidth="1"/>
    <col min="520" max="520" width="5" style="35" bestFit="1" customWidth="1"/>
    <col min="521" max="521" width="4.5546875" style="35" bestFit="1" customWidth="1"/>
    <col min="522" max="522" width="11.33203125" style="35" bestFit="1" customWidth="1"/>
    <col min="523" max="523" width="5.109375" style="35" bestFit="1" customWidth="1"/>
    <col min="524" max="524" width="7.6640625" style="35" bestFit="1" customWidth="1"/>
    <col min="525" max="525" width="5" style="35" bestFit="1" customWidth="1"/>
    <col min="526" max="526" width="4.5546875" style="35" bestFit="1" customWidth="1"/>
    <col min="527" max="527" width="7.6640625" style="35" bestFit="1" customWidth="1"/>
    <col min="528" max="528" width="5" style="35" bestFit="1" customWidth="1"/>
    <col min="529" max="529" width="4.5546875" style="35" bestFit="1" customWidth="1"/>
    <col min="530" max="530" width="11.33203125" style="35" bestFit="1" customWidth="1"/>
    <col min="531" max="531" width="5.109375" style="35" bestFit="1" customWidth="1"/>
    <col min="532" max="532" width="7.6640625" style="35" bestFit="1" customWidth="1"/>
    <col min="533" max="533" width="5" style="35" bestFit="1" customWidth="1"/>
    <col min="534" max="534" width="4.5546875" style="35" bestFit="1" customWidth="1"/>
    <col min="535" max="535" width="7.6640625" style="35" bestFit="1" customWidth="1"/>
    <col min="536" max="536" width="5" style="35" bestFit="1" customWidth="1"/>
    <col min="537" max="537" width="4.5546875" style="35" bestFit="1" customWidth="1"/>
    <col min="538" max="538" width="11.33203125" style="35" bestFit="1" customWidth="1"/>
    <col min="539" max="768" width="8.88671875" style="35"/>
    <col min="769" max="769" width="22.6640625" style="35" bestFit="1" customWidth="1"/>
    <col min="770" max="771" width="5.109375" style="35" bestFit="1" customWidth="1"/>
    <col min="772" max="772" width="11.33203125" style="35" customWidth="1"/>
    <col min="773" max="773" width="5" style="35" bestFit="1" customWidth="1"/>
    <col min="774" max="774" width="4.5546875" style="35" bestFit="1" customWidth="1"/>
    <col min="775" max="775" width="7.6640625" style="35" bestFit="1" customWidth="1"/>
    <col min="776" max="776" width="5" style="35" bestFit="1" customWidth="1"/>
    <col min="777" max="777" width="4.5546875" style="35" bestFit="1" customWidth="1"/>
    <col min="778" max="778" width="11.33203125" style="35" bestFit="1" customWidth="1"/>
    <col min="779" max="779" width="5.109375" style="35" bestFit="1" customWidth="1"/>
    <col min="780" max="780" width="7.6640625" style="35" bestFit="1" customWidth="1"/>
    <col min="781" max="781" width="5" style="35" bestFit="1" customWidth="1"/>
    <col min="782" max="782" width="4.5546875" style="35" bestFit="1" customWidth="1"/>
    <col min="783" max="783" width="7.6640625" style="35" bestFit="1" customWidth="1"/>
    <col min="784" max="784" width="5" style="35" bestFit="1" customWidth="1"/>
    <col min="785" max="785" width="4.5546875" style="35" bestFit="1" customWidth="1"/>
    <col min="786" max="786" width="11.33203125" style="35" bestFit="1" customWidth="1"/>
    <col min="787" max="787" width="5.109375" style="35" bestFit="1" customWidth="1"/>
    <col min="788" max="788" width="7.6640625" style="35" bestFit="1" customWidth="1"/>
    <col min="789" max="789" width="5" style="35" bestFit="1" customWidth="1"/>
    <col min="790" max="790" width="4.5546875" style="35" bestFit="1" customWidth="1"/>
    <col min="791" max="791" width="7.6640625" style="35" bestFit="1" customWidth="1"/>
    <col min="792" max="792" width="5" style="35" bestFit="1" customWidth="1"/>
    <col min="793" max="793" width="4.5546875" style="35" bestFit="1" customWidth="1"/>
    <col min="794" max="794" width="11.33203125" style="35" bestFit="1" customWidth="1"/>
    <col min="795" max="1024" width="8.88671875" style="35"/>
    <col min="1025" max="1025" width="22.6640625" style="35" bestFit="1" customWidth="1"/>
    <col min="1026" max="1027" width="5.109375" style="35" bestFit="1" customWidth="1"/>
    <col min="1028" max="1028" width="11.33203125" style="35" customWidth="1"/>
    <col min="1029" max="1029" width="5" style="35" bestFit="1" customWidth="1"/>
    <col min="1030" max="1030" width="4.5546875" style="35" bestFit="1" customWidth="1"/>
    <col min="1031" max="1031" width="7.6640625" style="35" bestFit="1" customWidth="1"/>
    <col min="1032" max="1032" width="5" style="35" bestFit="1" customWidth="1"/>
    <col min="1033" max="1033" width="4.5546875" style="35" bestFit="1" customWidth="1"/>
    <col min="1034" max="1034" width="11.33203125" style="35" bestFit="1" customWidth="1"/>
    <col min="1035" max="1035" width="5.109375" style="35" bestFit="1" customWidth="1"/>
    <col min="1036" max="1036" width="7.6640625" style="35" bestFit="1" customWidth="1"/>
    <col min="1037" max="1037" width="5" style="35" bestFit="1" customWidth="1"/>
    <col min="1038" max="1038" width="4.5546875" style="35" bestFit="1" customWidth="1"/>
    <col min="1039" max="1039" width="7.6640625" style="35" bestFit="1" customWidth="1"/>
    <col min="1040" max="1040" width="5" style="35" bestFit="1" customWidth="1"/>
    <col min="1041" max="1041" width="4.5546875" style="35" bestFit="1" customWidth="1"/>
    <col min="1042" max="1042" width="11.33203125" style="35" bestFit="1" customWidth="1"/>
    <col min="1043" max="1043" width="5.109375" style="35" bestFit="1" customWidth="1"/>
    <col min="1044" max="1044" width="7.6640625" style="35" bestFit="1" customWidth="1"/>
    <col min="1045" max="1045" width="5" style="35" bestFit="1" customWidth="1"/>
    <col min="1046" max="1046" width="4.5546875" style="35" bestFit="1" customWidth="1"/>
    <col min="1047" max="1047" width="7.6640625" style="35" bestFit="1" customWidth="1"/>
    <col min="1048" max="1048" width="5" style="35" bestFit="1" customWidth="1"/>
    <col min="1049" max="1049" width="4.5546875" style="35" bestFit="1" customWidth="1"/>
    <col min="1050" max="1050" width="11.33203125" style="35" bestFit="1" customWidth="1"/>
    <col min="1051" max="1280" width="8.88671875" style="35"/>
    <col min="1281" max="1281" width="22.6640625" style="35" bestFit="1" customWidth="1"/>
    <col min="1282" max="1283" width="5.109375" style="35" bestFit="1" customWidth="1"/>
    <col min="1284" max="1284" width="11.33203125" style="35" customWidth="1"/>
    <col min="1285" max="1285" width="5" style="35" bestFit="1" customWidth="1"/>
    <col min="1286" max="1286" width="4.5546875" style="35" bestFit="1" customWidth="1"/>
    <col min="1287" max="1287" width="7.6640625" style="35" bestFit="1" customWidth="1"/>
    <col min="1288" max="1288" width="5" style="35" bestFit="1" customWidth="1"/>
    <col min="1289" max="1289" width="4.5546875" style="35" bestFit="1" customWidth="1"/>
    <col min="1290" max="1290" width="11.33203125" style="35" bestFit="1" customWidth="1"/>
    <col min="1291" max="1291" width="5.109375" style="35" bestFit="1" customWidth="1"/>
    <col min="1292" max="1292" width="7.6640625" style="35" bestFit="1" customWidth="1"/>
    <col min="1293" max="1293" width="5" style="35" bestFit="1" customWidth="1"/>
    <col min="1294" max="1294" width="4.5546875" style="35" bestFit="1" customWidth="1"/>
    <col min="1295" max="1295" width="7.6640625" style="35" bestFit="1" customWidth="1"/>
    <col min="1296" max="1296" width="5" style="35" bestFit="1" customWidth="1"/>
    <col min="1297" max="1297" width="4.5546875" style="35" bestFit="1" customWidth="1"/>
    <col min="1298" max="1298" width="11.33203125" style="35" bestFit="1" customWidth="1"/>
    <col min="1299" max="1299" width="5.109375" style="35" bestFit="1" customWidth="1"/>
    <col min="1300" max="1300" width="7.6640625" style="35" bestFit="1" customWidth="1"/>
    <col min="1301" max="1301" width="5" style="35" bestFit="1" customWidth="1"/>
    <col min="1302" max="1302" width="4.5546875" style="35" bestFit="1" customWidth="1"/>
    <col min="1303" max="1303" width="7.6640625" style="35" bestFit="1" customWidth="1"/>
    <col min="1304" max="1304" width="5" style="35" bestFit="1" customWidth="1"/>
    <col min="1305" max="1305" width="4.5546875" style="35" bestFit="1" customWidth="1"/>
    <col min="1306" max="1306" width="11.33203125" style="35" bestFit="1" customWidth="1"/>
    <col min="1307" max="1536" width="8.88671875" style="35"/>
    <col min="1537" max="1537" width="22.6640625" style="35" bestFit="1" customWidth="1"/>
    <col min="1538" max="1539" width="5.109375" style="35" bestFit="1" customWidth="1"/>
    <col min="1540" max="1540" width="11.33203125" style="35" customWidth="1"/>
    <col min="1541" max="1541" width="5" style="35" bestFit="1" customWidth="1"/>
    <col min="1542" max="1542" width="4.5546875" style="35" bestFit="1" customWidth="1"/>
    <col min="1543" max="1543" width="7.6640625" style="35" bestFit="1" customWidth="1"/>
    <col min="1544" max="1544" width="5" style="35" bestFit="1" customWidth="1"/>
    <col min="1545" max="1545" width="4.5546875" style="35" bestFit="1" customWidth="1"/>
    <col min="1546" max="1546" width="11.33203125" style="35" bestFit="1" customWidth="1"/>
    <col min="1547" max="1547" width="5.109375" style="35" bestFit="1" customWidth="1"/>
    <col min="1548" max="1548" width="7.6640625" style="35" bestFit="1" customWidth="1"/>
    <col min="1549" max="1549" width="5" style="35" bestFit="1" customWidth="1"/>
    <col min="1550" max="1550" width="4.5546875" style="35" bestFit="1" customWidth="1"/>
    <col min="1551" max="1551" width="7.6640625" style="35" bestFit="1" customWidth="1"/>
    <col min="1552" max="1552" width="5" style="35" bestFit="1" customWidth="1"/>
    <col min="1553" max="1553" width="4.5546875" style="35" bestFit="1" customWidth="1"/>
    <col min="1554" max="1554" width="11.33203125" style="35" bestFit="1" customWidth="1"/>
    <col min="1555" max="1555" width="5.109375" style="35" bestFit="1" customWidth="1"/>
    <col min="1556" max="1556" width="7.6640625" style="35" bestFit="1" customWidth="1"/>
    <col min="1557" max="1557" width="5" style="35" bestFit="1" customWidth="1"/>
    <col min="1558" max="1558" width="4.5546875" style="35" bestFit="1" customWidth="1"/>
    <col min="1559" max="1559" width="7.6640625" style="35" bestFit="1" customWidth="1"/>
    <col min="1560" max="1560" width="5" style="35" bestFit="1" customWidth="1"/>
    <col min="1561" max="1561" width="4.5546875" style="35" bestFit="1" customWidth="1"/>
    <col min="1562" max="1562" width="11.33203125" style="35" bestFit="1" customWidth="1"/>
    <col min="1563" max="1792" width="8.88671875" style="35"/>
    <col min="1793" max="1793" width="22.6640625" style="35" bestFit="1" customWidth="1"/>
    <col min="1794" max="1795" width="5.109375" style="35" bestFit="1" customWidth="1"/>
    <col min="1796" max="1796" width="11.33203125" style="35" customWidth="1"/>
    <col min="1797" max="1797" width="5" style="35" bestFit="1" customWidth="1"/>
    <col min="1798" max="1798" width="4.5546875" style="35" bestFit="1" customWidth="1"/>
    <col min="1799" max="1799" width="7.6640625" style="35" bestFit="1" customWidth="1"/>
    <col min="1800" max="1800" width="5" style="35" bestFit="1" customWidth="1"/>
    <col min="1801" max="1801" width="4.5546875" style="35" bestFit="1" customWidth="1"/>
    <col min="1802" max="1802" width="11.33203125" style="35" bestFit="1" customWidth="1"/>
    <col min="1803" max="1803" width="5.109375" style="35" bestFit="1" customWidth="1"/>
    <col min="1804" max="1804" width="7.6640625" style="35" bestFit="1" customWidth="1"/>
    <col min="1805" max="1805" width="5" style="35" bestFit="1" customWidth="1"/>
    <col min="1806" max="1806" width="4.5546875" style="35" bestFit="1" customWidth="1"/>
    <col min="1807" max="1807" width="7.6640625" style="35" bestFit="1" customWidth="1"/>
    <col min="1808" max="1808" width="5" style="35" bestFit="1" customWidth="1"/>
    <col min="1809" max="1809" width="4.5546875" style="35" bestFit="1" customWidth="1"/>
    <col min="1810" max="1810" width="11.33203125" style="35" bestFit="1" customWidth="1"/>
    <col min="1811" max="1811" width="5.109375" style="35" bestFit="1" customWidth="1"/>
    <col min="1812" max="1812" width="7.6640625" style="35" bestFit="1" customWidth="1"/>
    <col min="1813" max="1813" width="5" style="35" bestFit="1" customWidth="1"/>
    <col min="1814" max="1814" width="4.5546875" style="35" bestFit="1" customWidth="1"/>
    <col min="1815" max="1815" width="7.6640625" style="35" bestFit="1" customWidth="1"/>
    <col min="1816" max="1816" width="5" style="35" bestFit="1" customWidth="1"/>
    <col min="1817" max="1817" width="4.5546875" style="35" bestFit="1" customWidth="1"/>
    <col min="1818" max="1818" width="11.33203125" style="35" bestFit="1" customWidth="1"/>
    <col min="1819" max="2048" width="8.88671875" style="35"/>
    <col min="2049" max="2049" width="22.6640625" style="35" bestFit="1" customWidth="1"/>
    <col min="2050" max="2051" width="5.109375" style="35" bestFit="1" customWidth="1"/>
    <col min="2052" max="2052" width="11.33203125" style="35" customWidth="1"/>
    <col min="2053" max="2053" width="5" style="35" bestFit="1" customWidth="1"/>
    <col min="2054" max="2054" width="4.5546875" style="35" bestFit="1" customWidth="1"/>
    <col min="2055" max="2055" width="7.6640625" style="35" bestFit="1" customWidth="1"/>
    <col min="2056" max="2056" width="5" style="35" bestFit="1" customWidth="1"/>
    <col min="2057" max="2057" width="4.5546875" style="35" bestFit="1" customWidth="1"/>
    <col min="2058" max="2058" width="11.33203125" style="35" bestFit="1" customWidth="1"/>
    <col min="2059" max="2059" width="5.109375" style="35" bestFit="1" customWidth="1"/>
    <col min="2060" max="2060" width="7.6640625" style="35" bestFit="1" customWidth="1"/>
    <col min="2061" max="2061" width="5" style="35" bestFit="1" customWidth="1"/>
    <col min="2062" max="2062" width="4.5546875" style="35" bestFit="1" customWidth="1"/>
    <col min="2063" max="2063" width="7.6640625" style="35" bestFit="1" customWidth="1"/>
    <col min="2064" max="2064" width="5" style="35" bestFit="1" customWidth="1"/>
    <col min="2065" max="2065" width="4.5546875" style="35" bestFit="1" customWidth="1"/>
    <col min="2066" max="2066" width="11.33203125" style="35" bestFit="1" customWidth="1"/>
    <col min="2067" max="2067" width="5.109375" style="35" bestFit="1" customWidth="1"/>
    <col min="2068" max="2068" width="7.6640625" style="35" bestFit="1" customWidth="1"/>
    <col min="2069" max="2069" width="5" style="35" bestFit="1" customWidth="1"/>
    <col min="2070" max="2070" width="4.5546875" style="35" bestFit="1" customWidth="1"/>
    <col min="2071" max="2071" width="7.6640625" style="35" bestFit="1" customWidth="1"/>
    <col min="2072" max="2072" width="5" style="35" bestFit="1" customWidth="1"/>
    <col min="2073" max="2073" width="4.5546875" style="35" bestFit="1" customWidth="1"/>
    <col min="2074" max="2074" width="11.33203125" style="35" bestFit="1" customWidth="1"/>
    <col min="2075" max="2304" width="8.88671875" style="35"/>
    <col min="2305" max="2305" width="22.6640625" style="35" bestFit="1" customWidth="1"/>
    <col min="2306" max="2307" width="5.109375" style="35" bestFit="1" customWidth="1"/>
    <col min="2308" max="2308" width="11.33203125" style="35" customWidth="1"/>
    <col min="2309" max="2309" width="5" style="35" bestFit="1" customWidth="1"/>
    <col min="2310" max="2310" width="4.5546875" style="35" bestFit="1" customWidth="1"/>
    <col min="2311" max="2311" width="7.6640625" style="35" bestFit="1" customWidth="1"/>
    <col min="2312" max="2312" width="5" style="35" bestFit="1" customWidth="1"/>
    <col min="2313" max="2313" width="4.5546875" style="35" bestFit="1" customWidth="1"/>
    <col min="2314" max="2314" width="11.33203125" style="35" bestFit="1" customWidth="1"/>
    <col min="2315" max="2315" width="5.109375" style="35" bestFit="1" customWidth="1"/>
    <col min="2316" max="2316" width="7.6640625" style="35" bestFit="1" customWidth="1"/>
    <col min="2317" max="2317" width="5" style="35" bestFit="1" customWidth="1"/>
    <col min="2318" max="2318" width="4.5546875" style="35" bestFit="1" customWidth="1"/>
    <col min="2319" max="2319" width="7.6640625" style="35" bestFit="1" customWidth="1"/>
    <col min="2320" max="2320" width="5" style="35" bestFit="1" customWidth="1"/>
    <col min="2321" max="2321" width="4.5546875" style="35" bestFit="1" customWidth="1"/>
    <col min="2322" max="2322" width="11.33203125" style="35" bestFit="1" customWidth="1"/>
    <col min="2323" max="2323" width="5.109375" style="35" bestFit="1" customWidth="1"/>
    <col min="2324" max="2324" width="7.6640625" style="35" bestFit="1" customWidth="1"/>
    <col min="2325" max="2325" width="5" style="35" bestFit="1" customWidth="1"/>
    <col min="2326" max="2326" width="4.5546875" style="35" bestFit="1" customWidth="1"/>
    <col min="2327" max="2327" width="7.6640625" style="35" bestFit="1" customWidth="1"/>
    <col min="2328" max="2328" width="5" style="35" bestFit="1" customWidth="1"/>
    <col min="2329" max="2329" width="4.5546875" style="35" bestFit="1" customWidth="1"/>
    <col min="2330" max="2330" width="11.33203125" style="35" bestFit="1" customWidth="1"/>
    <col min="2331" max="2560" width="8.88671875" style="35"/>
    <col min="2561" max="2561" width="22.6640625" style="35" bestFit="1" customWidth="1"/>
    <col min="2562" max="2563" width="5.109375" style="35" bestFit="1" customWidth="1"/>
    <col min="2564" max="2564" width="11.33203125" style="35" customWidth="1"/>
    <col min="2565" max="2565" width="5" style="35" bestFit="1" customWidth="1"/>
    <col min="2566" max="2566" width="4.5546875" style="35" bestFit="1" customWidth="1"/>
    <col min="2567" max="2567" width="7.6640625" style="35" bestFit="1" customWidth="1"/>
    <col min="2568" max="2568" width="5" style="35" bestFit="1" customWidth="1"/>
    <col min="2569" max="2569" width="4.5546875" style="35" bestFit="1" customWidth="1"/>
    <col min="2570" max="2570" width="11.33203125" style="35" bestFit="1" customWidth="1"/>
    <col min="2571" max="2571" width="5.109375" style="35" bestFit="1" customWidth="1"/>
    <col min="2572" max="2572" width="7.6640625" style="35" bestFit="1" customWidth="1"/>
    <col min="2573" max="2573" width="5" style="35" bestFit="1" customWidth="1"/>
    <col min="2574" max="2574" width="4.5546875" style="35" bestFit="1" customWidth="1"/>
    <col min="2575" max="2575" width="7.6640625" style="35" bestFit="1" customWidth="1"/>
    <col min="2576" max="2576" width="5" style="35" bestFit="1" customWidth="1"/>
    <col min="2577" max="2577" width="4.5546875" style="35" bestFit="1" customWidth="1"/>
    <col min="2578" max="2578" width="11.33203125" style="35" bestFit="1" customWidth="1"/>
    <col min="2579" max="2579" width="5.109375" style="35" bestFit="1" customWidth="1"/>
    <col min="2580" max="2580" width="7.6640625" style="35" bestFit="1" customWidth="1"/>
    <col min="2581" max="2581" width="5" style="35" bestFit="1" customWidth="1"/>
    <col min="2582" max="2582" width="4.5546875" style="35" bestFit="1" customWidth="1"/>
    <col min="2583" max="2583" width="7.6640625" style="35" bestFit="1" customWidth="1"/>
    <col min="2584" max="2584" width="5" style="35" bestFit="1" customWidth="1"/>
    <col min="2585" max="2585" width="4.5546875" style="35" bestFit="1" customWidth="1"/>
    <col min="2586" max="2586" width="11.33203125" style="35" bestFit="1" customWidth="1"/>
    <col min="2587" max="2816" width="8.88671875" style="35"/>
    <col min="2817" max="2817" width="22.6640625" style="35" bestFit="1" customWidth="1"/>
    <col min="2818" max="2819" width="5.109375" style="35" bestFit="1" customWidth="1"/>
    <col min="2820" max="2820" width="11.33203125" style="35" customWidth="1"/>
    <col min="2821" max="2821" width="5" style="35" bestFit="1" customWidth="1"/>
    <col min="2822" max="2822" width="4.5546875" style="35" bestFit="1" customWidth="1"/>
    <col min="2823" max="2823" width="7.6640625" style="35" bestFit="1" customWidth="1"/>
    <col min="2824" max="2824" width="5" style="35" bestFit="1" customWidth="1"/>
    <col min="2825" max="2825" width="4.5546875" style="35" bestFit="1" customWidth="1"/>
    <col min="2826" max="2826" width="11.33203125" style="35" bestFit="1" customWidth="1"/>
    <col min="2827" max="2827" width="5.109375" style="35" bestFit="1" customWidth="1"/>
    <col min="2828" max="2828" width="7.6640625" style="35" bestFit="1" customWidth="1"/>
    <col min="2829" max="2829" width="5" style="35" bestFit="1" customWidth="1"/>
    <col min="2830" max="2830" width="4.5546875" style="35" bestFit="1" customWidth="1"/>
    <col min="2831" max="2831" width="7.6640625" style="35" bestFit="1" customWidth="1"/>
    <col min="2832" max="2832" width="5" style="35" bestFit="1" customWidth="1"/>
    <col min="2833" max="2833" width="4.5546875" style="35" bestFit="1" customWidth="1"/>
    <col min="2834" max="2834" width="11.33203125" style="35" bestFit="1" customWidth="1"/>
    <col min="2835" max="2835" width="5.109375" style="35" bestFit="1" customWidth="1"/>
    <col min="2836" max="2836" width="7.6640625" style="35" bestFit="1" customWidth="1"/>
    <col min="2837" max="2837" width="5" style="35" bestFit="1" customWidth="1"/>
    <col min="2838" max="2838" width="4.5546875" style="35" bestFit="1" customWidth="1"/>
    <col min="2839" max="2839" width="7.6640625" style="35" bestFit="1" customWidth="1"/>
    <col min="2840" max="2840" width="5" style="35" bestFit="1" customWidth="1"/>
    <col min="2841" max="2841" width="4.5546875" style="35" bestFit="1" customWidth="1"/>
    <col min="2842" max="2842" width="11.33203125" style="35" bestFit="1" customWidth="1"/>
    <col min="2843" max="3072" width="8.88671875" style="35"/>
    <col min="3073" max="3073" width="22.6640625" style="35" bestFit="1" customWidth="1"/>
    <col min="3074" max="3075" width="5.109375" style="35" bestFit="1" customWidth="1"/>
    <col min="3076" max="3076" width="11.33203125" style="35" customWidth="1"/>
    <col min="3077" max="3077" width="5" style="35" bestFit="1" customWidth="1"/>
    <col min="3078" max="3078" width="4.5546875" style="35" bestFit="1" customWidth="1"/>
    <col min="3079" max="3079" width="7.6640625" style="35" bestFit="1" customWidth="1"/>
    <col min="3080" max="3080" width="5" style="35" bestFit="1" customWidth="1"/>
    <col min="3081" max="3081" width="4.5546875" style="35" bestFit="1" customWidth="1"/>
    <col min="3082" max="3082" width="11.33203125" style="35" bestFit="1" customWidth="1"/>
    <col min="3083" max="3083" width="5.109375" style="35" bestFit="1" customWidth="1"/>
    <col min="3084" max="3084" width="7.6640625" style="35" bestFit="1" customWidth="1"/>
    <col min="3085" max="3085" width="5" style="35" bestFit="1" customWidth="1"/>
    <col min="3086" max="3086" width="4.5546875" style="35" bestFit="1" customWidth="1"/>
    <col min="3087" max="3087" width="7.6640625" style="35" bestFit="1" customWidth="1"/>
    <col min="3088" max="3088" width="5" style="35" bestFit="1" customWidth="1"/>
    <col min="3089" max="3089" width="4.5546875" style="35" bestFit="1" customWidth="1"/>
    <col min="3090" max="3090" width="11.33203125" style="35" bestFit="1" customWidth="1"/>
    <col min="3091" max="3091" width="5.109375" style="35" bestFit="1" customWidth="1"/>
    <col min="3092" max="3092" width="7.6640625" style="35" bestFit="1" customWidth="1"/>
    <col min="3093" max="3093" width="5" style="35" bestFit="1" customWidth="1"/>
    <col min="3094" max="3094" width="4.5546875" style="35" bestFit="1" customWidth="1"/>
    <col min="3095" max="3095" width="7.6640625" style="35" bestFit="1" customWidth="1"/>
    <col min="3096" max="3096" width="5" style="35" bestFit="1" customWidth="1"/>
    <col min="3097" max="3097" width="4.5546875" style="35" bestFit="1" customWidth="1"/>
    <col min="3098" max="3098" width="11.33203125" style="35" bestFit="1" customWidth="1"/>
    <col min="3099" max="3328" width="8.88671875" style="35"/>
    <col min="3329" max="3329" width="22.6640625" style="35" bestFit="1" customWidth="1"/>
    <col min="3330" max="3331" width="5.109375" style="35" bestFit="1" customWidth="1"/>
    <col min="3332" max="3332" width="11.33203125" style="35" customWidth="1"/>
    <col min="3333" max="3333" width="5" style="35" bestFit="1" customWidth="1"/>
    <col min="3334" max="3334" width="4.5546875" style="35" bestFit="1" customWidth="1"/>
    <col min="3335" max="3335" width="7.6640625" style="35" bestFit="1" customWidth="1"/>
    <col min="3336" max="3336" width="5" style="35" bestFit="1" customWidth="1"/>
    <col min="3337" max="3337" width="4.5546875" style="35" bestFit="1" customWidth="1"/>
    <col min="3338" max="3338" width="11.33203125" style="35" bestFit="1" customWidth="1"/>
    <col min="3339" max="3339" width="5.109375" style="35" bestFit="1" customWidth="1"/>
    <col min="3340" max="3340" width="7.6640625" style="35" bestFit="1" customWidth="1"/>
    <col min="3341" max="3341" width="5" style="35" bestFit="1" customWidth="1"/>
    <col min="3342" max="3342" width="4.5546875" style="35" bestFit="1" customWidth="1"/>
    <col min="3343" max="3343" width="7.6640625" style="35" bestFit="1" customWidth="1"/>
    <col min="3344" max="3344" width="5" style="35" bestFit="1" customWidth="1"/>
    <col min="3345" max="3345" width="4.5546875" style="35" bestFit="1" customWidth="1"/>
    <col min="3346" max="3346" width="11.33203125" style="35" bestFit="1" customWidth="1"/>
    <col min="3347" max="3347" width="5.109375" style="35" bestFit="1" customWidth="1"/>
    <col min="3348" max="3348" width="7.6640625" style="35" bestFit="1" customWidth="1"/>
    <col min="3349" max="3349" width="5" style="35" bestFit="1" customWidth="1"/>
    <col min="3350" max="3350" width="4.5546875" style="35" bestFit="1" customWidth="1"/>
    <col min="3351" max="3351" width="7.6640625" style="35" bestFit="1" customWidth="1"/>
    <col min="3352" max="3352" width="5" style="35" bestFit="1" customWidth="1"/>
    <col min="3353" max="3353" width="4.5546875" style="35" bestFit="1" customWidth="1"/>
    <col min="3354" max="3354" width="11.33203125" style="35" bestFit="1" customWidth="1"/>
    <col min="3355" max="3584" width="8.88671875" style="35"/>
    <col min="3585" max="3585" width="22.6640625" style="35" bestFit="1" customWidth="1"/>
    <col min="3586" max="3587" width="5.109375" style="35" bestFit="1" customWidth="1"/>
    <col min="3588" max="3588" width="11.33203125" style="35" customWidth="1"/>
    <col min="3589" max="3589" width="5" style="35" bestFit="1" customWidth="1"/>
    <col min="3590" max="3590" width="4.5546875" style="35" bestFit="1" customWidth="1"/>
    <col min="3591" max="3591" width="7.6640625" style="35" bestFit="1" customWidth="1"/>
    <col min="3592" max="3592" width="5" style="35" bestFit="1" customWidth="1"/>
    <col min="3593" max="3593" width="4.5546875" style="35" bestFit="1" customWidth="1"/>
    <col min="3594" max="3594" width="11.33203125" style="35" bestFit="1" customWidth="1"/>
    <col min="3595" max="3595" width="5.109375" style="35" bestFit="1" customWidth="1"/>
    <col min="3596" max="3596" width="7.6640625" style="35" bestFit="1" customWidth="1"/>
    <col min="3597" max="3597" width="5" style="35" bestFit="1" customWidth="1"/>
    <col min="3598" max="3598" width="4.5546875" style="35" bestFit="1" customWidth="1"/>
    <col min="3599" max="3599" width="7.6640625" style="35" bestFit="1" customWidth="1"/>
    <col min="3600" max="3600" width="5" style="35" bestFit="1" customWidth="1"/>
    <col min="3601" max="3601" width="4.5546875" style="35" bestFit="1" customWidth="1"/>
    <col min="3602" max="3602" width="11.33203125" style="35" bestFit="1" customWidth="1"/>
    <col min="3603" max="3603" width="5.109375" style="35" bestFit="1" customWidth="1"/>
    <col min="3604" max="3604" width="7.6640625" style="35" bestFit="1" customWidth="1"/>
    <col min="3605" max="3605" width="5" style="35" bestFit="1" customWidth="1"/>
    <col min="3606" max="3606" width="4.5546875" style="35" bestFit="1" customWidth="1"/>
    <col min="3607" max="3607" width="7.6640625" style="35" bestFit="1" customWidth="1"/>
    <col min="3608" max="3608" width="5" style="35" bestFit="1" customWidth="1"/>
    <col min="3609" max="3609" width="4.5546875" style="35" bestFit="1" customWidth="1"/>
    <col min="3610" max="3610" width="11.33203125" style="35" bestFit="1" customWidth="1"/>
    <col min="3611" max="3840" width="8.88671875" style="35"/>
    <col min="3841" max="3841" width="22.6640625" style="35" bestFit="1" customWidth="1"/>
    <col min="3842" max="3843" width="5.109375" style="35" bestFit="1" customWidth="1"/>
    <col min="3844" max="3844" width="11.33203125" style="35" customWidth="1"/>
    <col min="3845" max="3845" width="5" style="35" bestFit="1" customWidth="1"/>
    <col min="3846" max="3846" width="4.5546875" style="35" bestFit="1" customWidth="1"/>
    <col min="3847" max="3847" width="7.6640625" style="35" bestFit="1" customWidth="1"/>
    <col min="3848" max="3848" width="5" style="35" bestFit="1" customWidth="1"/>
    <col min="3849" max="3849" width="4.5546875" style="35" bestFit="1" customWidth="1"/>
    <col min="3850" max="3850" width="11.33203125" style="35" bestFit="1" customWidth="1"/>
    <col min="3851" max="3851" width="5.109375" style="35" bestFit="1" customWidth="1"/>
    <col min="3852" max="3852" width="7.6640625" style="35" bestFit="1" customWidth="1"/>
    <col min="3853" max="3853" width="5" style="35" bestFit="1" customWidth="1"/>
    <col min="3854" max="3854" width="4.5546875" style="35" bestFit="1" customWidth="1"/>
    <col min="3855" max="3855" width="7.6640625" style="35" bestFit="1" customWidth="1"/>
    <col min="3856" max="3856" width="5" style="35" bestFit="1" customWidth="1"/>
    <col min="3857" max="3857" width="4.5546875" style="35" bestFit="1" customWidth="1"/>
    <col min="3858" max="3858" width="11.33203125" style="35" bestFit="1" customWidth="1"/>
    <col min="3859" max="3859" width="5.109375" style="35" bestFit="1" customWidth="1"/>
    <col min="3860" max="3860" width="7.6640625" style="35" bestFit="1" customWidth="1"/>
    <col min="3861" max="3861" width="5" style="35" bestFit="1" customWidth="1"/>
    <col min="3862" max="3862" width="4.5546875" style="35" bestFit="1" customWidth="1"/>
    <col min="3863" max="3863" width="7.6640625" style="35" bestFit="1" customWidth="1"/>
    <col min="3864" max="3864" width="5" style="35" bestFit="1" customWidth="1"/>
    <col min="3865" max="3865" width="4.5546875" style="35" bestFit="1" customWidth="1"/>
    <col min="3866" max="3866" width="11.33203125" style="35" bestFit="1" customWidth="1"/>
    <col min="3867" max="4096" width="8.88671875" style="35"/>
    <col min="4097" max="4097" width="22.6640625" style="35" bestFit="1" customWidth="1"/>
    <col min="4098" max="4099" width="5.109375" style="35" bestFit="1" customWidth="1"/>
    <col min="4100" max="4100" width="11.33203125" style="35" customWidth="1"/>
    <col min="4101" max="4101" width="5" style="35" bestFit="1" customWidth="1"/>
    <col min="4102" max="4102" width="4.5546875" style="35" bestFit="1" customWidth="1"/>
    <col min="4103" max="4103" width="7.6640625" style="35" bestFit="1" customWidth="1"/>
    <col min="4104" max="4104" width="5" style="35" bestFit="1" customWidth="1"/>
    <col min="4105" max="4105" width="4.5546875" style="35" bestFit="1" customWidth="1"/>
    <col min="4106" max="4106" width="11.33203125" style="35" bestFit="1" customWidth="1"/>
    <col min="4107" max="4107" width="5.109375" style="35" bestFit="1" customWidth="1"/>
    <col min="4108" max="4108" width="7.6640625" style="35" bestFit="1" customWidth="1"/>
    <col min="4109" max="4109" width="5" style="35" bestFit="1" customWidth="1"/>
    <col min="4110" max="4110" width="4.5546875" style="35" bestFit="1" customWidth="1"/>
    <col min="4111" max="4111" width="7.6640625" style="35" bestFit="1" customWidth="1"/>
    <col min="4112" max="4112" width="5" style="35" bestFit="1" customWidth="1"/>
    <col min="4113" max="4113" width="4.5546875" style="35" bestFit="1" customWidth="1"/>
    <col min="4114" max="4114" width="11.33203125" style="35" bestFit="1" customWidth="1"/>
    <col min="4115" max="4115" width="5.109375" style="35" bestFit="1" customWidth="1"/>
    <col min="4116" max="4116" width="7.6640625" style="35" bestFit="1" customWidth="1"/>
    <col min="4117" max="4117" width="5" style="35" bestFit="1" customWidth="1"/>
    <col min="4118" max="4118" width="4.5546875" style="35" bestFit="1" customWidth="1"/>
    <col min="4119" max="4119" width="7.6640625" style="35" bestFit="1" customWidth="1"/>
    <col min="4120" max="4120" width="5" style="35" bestFit="1" customWidth="1"/>
    <col min="4121" max="4121" width="4.5546875" style="35" bestFit="1" customWidth="1"/>
    <col min="4122" max="4122" width="11.33203125" style="35" bestFit="1" customWidth="1"/>
    <col min="4123" max="4352" width="8.88671875" style="35"/>
    <col min="4353" max="4353" width="22.6640625" style="35" bestFit="1" customWidth="1"/>
    <col min="4354" max="4355" width="5.109375" style="35" bestFit="1" customWidth="1"/>
    <col min="4356" max="4356" width="11.33203125" style="35" customWidth="1"/>
    <col min="4357" max="4357" width="5" style="35" bestFit="1" customWidth="1"/>
    <col min="4358" max="4358" width="4.5546875" style="35" bestFit="1" customWidth="1"/>
    <col min="4359" max="4359" width="7.6640625" style="35" bestFit="1" customWidth="1"/>
    <col min="4360" max="4360" width="5" style="35" bestFit="1" customWidth="1"/>
    <col min="4361" max="4361" width="4.5546875" style="35" bestFit="1" customWidth="1"/>
    <col min="4362" max="4362" width="11.33203125" style="35" bestFit="1" customWidth="1"/>
    <col min="4363" max="4363" width="5.109375" style="35" bestFit="1" customWidth="1"/>
    <col min="4364" max="4364" width="7.6640625" style="35" bestFit="1" customWidth="1"/>
    <col min="4365" max="4365" width="5" style="35" bestFit="1" customWidth="1"/>
    <col min="4366" max="4366" width="4.5546875" style="35" bestFit="1" customWidth="1"/>
    <col min="4367" max="4367" width="7.6640625" style="35" bestFit="1" customWidth="1"/>
    <col min="4368" max="4368" width="5" style="35" bestFit="1" customWidth="1"/>
    <col min="4369" max="4369" width="4.5546875" style="35" bestFit="1" customWidth="1"/>
    <col min="4370" max="4370" width="11.33203125" style="35" bestFit="1" customWidth="1"/>
    <col min="4371" max="4371" width="5.109375" style="35" bestFit="1" customWidth="1"/>
    <col min="4372" max="4372" width="7.6640625" style="35" bestFit="1" customWidth="1"/>
    <col min="4373" max="4373" width="5" style="35" bestFit="1" customWidth="1"/>
    <col min="4374" max="4374" width="4.5546875" style="35" bestFit="1" customWidth="1"/>
    <col min="4375" max="4375" width="7.6640625" style="35" bestFit="1" customWidth="1"/>
    <col min="4376" max="4376" width="5" style="35" bestFit="1" customWidth="1"/>
    <col min="4377" max="4377" width="4.5546875" style="35" bestFit="1" customWidth="1"/>
    <col min="4378" max="4378" width="11.33203125" style="35" bestFit="1" customWidth="1"/>
    <col min="4379" max="4608" width="8.88671875" style="35"/>
    <col min="4609" max="4609" width="22.6640625" style="35" bestFit="1" customWidth="1"/>
    <col min="4610" max="4611" width="5.109375" style="35" bestFit="1" customWidth="1"/>
    <col min="4612" max="4612" width="11.33203125" style="35" customWidth="1"/>
    <col min="4613" max="4613" width="5" style="35" bestFit="1" customWidth="1"/>
    <col min="4614" max="4614" width="4.5546875" style="35" bestFit="1" customWidth="1"/>
    <col min="4615" max="4615" width="7.6640625" style="35" bestFit="1" customWidth="1"/>
    <col min="4616" max="4616" width="5" style="35" bestFit="1" customWidth="1"/>
    <col min="4617" max="4617" width="4.5546875" style="35" bestFit="1" customWidth="1"/>
    <col min="4618" max="4618" width="11.33203125" style="35" bestFit="1" customWidth="1"/>
    <col min="4619" max="4619" width="5.109375" style="35" bestFit="1" customWidth="1"/>
    <col min="4620" max="4620" width="7.6640625" style="35" bestFit="1" customWidth="1"/>
    <col min="4621" max="4621" width="5" style="35" bestFit="1" customWidth="1"/>
    <col min="4622" max="4622" width="4.5546875" style="35" bestFit="1" customWidth="1"/>
    <col min="4623" max="4623" width="7.6640625" style="35" bestFit="1" customWidth="1"/>
    <col min="4624" max="4624" width="5" style="35" bestFit="1" customWidth="1"/>
    <col min="4625" max="4625" width="4.5546875" style="35" bestFit="1" customWidth="1"/>
    <col min="4626" max="4626" width="11.33203125" style="35" bestFit="1" customWidth="1"/>
    <col min="4627" max="4627" width="5.109375" style="35" bestFit="1" customWidth="1"/>
    <col min="4628" max="4628" width="7.6640625" style="35" bestFit="1" customWidth="1"/>
    <col min="4629" max="4629" width="5" style="35" bestFit="1" customWidth="1"/>
    <col min="4630" max="4630" width="4.5546875" style="35" bestFit="1" customWidth="1"/>
    <col min="4631" max="4631" width="7.6640625" style="35" bestFit="1" customWidth="1"/>
    <col min="4632" max="4632" width="5" style="35" bestFit="1" customWidth="1"/>
    <col min="4633" max="4633" width="4.5546875" style="35" bestFit="1" customWidth="1"/>
    <col min="4634" max="4634" width="11.33203125" style="35" bestFit="1" customWidth="1"/>
    <col min="4635" max="4864" width="8.88671875" style="35"/>
    <col min="4865" max="4865" width="22.6640625" style="35" bestFit="1" customWidth="1"/>
    <col min="4866" max="4867" width="5.109375" style="35" bestFit="1" customWidth="1"/>
    <col min="4868" max="4868" width="11.33203125" style="35" customWidth="1"/>
    <col min="4869" max="4869" width="5" style="35" bestFit="1" customWidth="1"/>
    <col min="4870" max="4870" width="4.5546875" style="35" bestFit="1" customWidth="1"/>
    <col min="4871" max="4871" width="7.6640625" style="35" bestFit="1" customWidth="1"/>
    <col min="4872" max="4872" width="5" style="35" bestFit="1" customWidth="1"/>
    <col min="4873" max="4873" width="4.5546875" style="35" bestFit="1" customWidth="1"/>
    <col min="4874" max="4874" width="11.33203125" style="35" bestFit="1" customWidth="1"/>
    <col min="4875" max="4875" width="5.109375" style="35" bestFit="1" customWidth="1"/>
    <col min="4876" max="4876" width="7.6640625" style="35" bestFit="1" customWidth="1"/>
    <col min="4877" max="4877" width="5" style="35" bestFit="1" customWidth="1"/>
    <col min="4878" max="4878" width="4.5546875" style="35" bestFit="1" customWidth="1"/>
    <col min="4879" max="4879" width="7.6640625" style="35" bestFit="1" customWidth="1"/>
    <col min="4880" max="4880" width="5" style="35" bestFit="1" customWidth="1"/>
    <col min="4881" max="4881" width="4.5546875" style="35" bestFit="1" customWidth="1"/>
    <col min="4882" max="4882" width="11.33203125" style="35" bestFit="1" customWidth="1"/>
    <col min="4883" max="4883" width="5.109375" style="35" bestFit="1" customWidth="1"/>
    <col min="4884" max="4884" width="7.6640625" style="35" bestFit="1" customWidth="1"/>
    <col min="4885" max="4885" width="5" style="35" bestFit="1" customWidth="1"/>
    <col min="4886" max="4886" width="4.5546875" style="35" bestFit="1" customWidth="1"/>
    <col min="4887" max="4887" width="7.6640625" style="35" bestFit="1" customWidth="1"/>
    <col min="4888" max="4888" width="5" style="35" bestFit="1" customWidth="1"/>
    <col min="4889" max="4889" width="4.5546875" style="35" bestFit="1" customWidth="1"/>
    <col min="4890" max="4890" width="11.33203125" style="35" bestFit="1" customWidth="1"/>
    <col min="4891" max="5120" width="8.88671875" style="35"/>
    <col min="5121" max="5121" width="22.6640625" style="35" bestFit="1" customWidth="1"/>
    <col min="5122" max="5123" width="5.109375" style="35" bestFit="1" customWidth="1"/>
    <col min="5124" max="5124" width="11.33203125" style="35" customWidth="1"/>
    <col min="5125" max="5125" width="5" style="35" bestFit="1" customWidth="1"/>
    <col min="5126" max="5126" width="4.5546875" style="35" bestFit="1" customWidth="1"/>
    <col min="5127" max="5127" width="7.6640625" style="35" bestFit="1" customWidth="1"/>
    <col min="5128" max="5128" width="5" style="35" bestFit="1" customWidth="1"/>
    <col min="5129" max="5129" width="4.5546875" style="35" bestFit="1" customWidth="1"/>
    <col min="5130" max="5130" width="11.33203125" style="35" bestFit="1" customWidth="1"/>
    <col min="5131" max="5131" width="5.109375" style="35" bestFit="1" customWidth="1"/>
    <col min="5132" max="5132" width="7.6640625" style="35" bestFit="1" customWidth="1"/>
    <col min="5133" max="5133" width="5" style="35" bestFit="1" customWidth="1"/>
    <col min="5134" max="5134" width="4.5546875" style="35" bestFit="1" customWidth="1"/>
    <col min="5135" max="5135" width="7.6640625" style="35" bestFit="1" customWidth="1"/>
    <col min="5136" max="5136" width="5" style="35" bestFit="1" customWidth="1"/>
    <col min="5137" max="5137" width="4.5546875" style="35" bestFit="1" customWidth="1"/>
    <col min="5138" max="5138" width="11.33203125" style="35" bestFit="1" customWidth="1"/>
    <col min="5139" max="5139" width="5.109375" style="35" bestFit="1" customWidth="1"/>
    <col min="5140" max="5140" width="7.6640625" style="35" bestFit="1" customWidth="1"/>
    <col min="5141" max="5141" width="5" style="35" bestFit="1" customWidth="1"/>
    <col min="5142" max="5142" width="4.5546875" style="35" bestFit="1" customWidth="1"/>
    <col min="5143" max="5143" width="7.6640625" style="35" bestFit="1" customWidth="1"/>
    <col min="5144" max="5144" width="5" style="35" bestFit="1" customWidth="1"/>
    <col min="5145" max="5145" width="4.5546875" style="35" bestFit="1" customWidth="1"/>
    <col min="5146" max="5146" width="11.33203125" style="35" bestFit="1" customWidth="1"/>
    <col min="5147" max="5376" width="8.88671875" style="35"/>
    <col min="5377" max="5377" width="22.6640625" style="35" bestFit="1" customWidth="1"/>
    <col min="5378" max="5379" width="5.109375" style="35" bestFit="1" customWidth="1"/>
    <col min="5380" max="5380" width="11.33203125" style="35" customWidth="1"/>
    <col min="5381" max="5381" width="5" style="35" bestFit="1" customWidth="1"/>
    <col min="5382" max="5382" width="4.5546875" style="35" bestFit="1" customWidth="1"/>
    <col min="5383" max="5383" width="7.6640625" style="35" bestFit="1" customWidth="1"/>
    <col min="5384" max="5384" width="5" style="35" bestFit="1" customWidth="1"/>
    <col min="5385" max="5385" width="4.5546875" style="35" bestFit="1" customWidth="1"/>
    <col min="5386" max="5386" width="11.33203125" style="35" bestFit="1" customWidth="1"/>
    <col min="5387" max="5387" width="5.109375" style="35" bestFit="1" customWidth="1"/>
    <col min="5388" max="5388" width="7.6640625" style="35" bestFit="1" customWidth="1"/>
    <col min="5389" max="5389" width="5" style="35" bestFit="1" customWidth="1"/>
    <col min="5390" max="5390" width="4.5546875" style="35" bestFit="1" customWidth="1"/>
    <col min="5391" max="5391" width="7.6640625" style="35" bestFit="1" customWidth="1"/>
    <col min="5392" max="5392" width="5" style="35" bestFit="1" customWidth="1"/>
    <col min="5393" max="5393" width="4.5546875" style="35" bestFit="1" customWidth="1"/>
    <col min="5394" max="5394" width="11.33203125" style="35" bestFit="1" customWidth="1"/>
    <col min="5395" max="5395" width="5.109375" style="35" bestFit="1" customWidth="1"/>
    <col min="5396" max="5396" width="7.6640625" style="35" bestFit="1" customWidth="1"/>
    <col min="5397" max="5397" width="5" style="35" bestFit="1" customWidth="1"/>
    <col min="5398" max="5398" width="4.5546875" style="35" bestFit="1" customWidth="1"/>
    <col min="5399" max="5399" width="7.6640625" style="35" bestFit="1" customWidth="1"/>
    <col min="5400" max="5400" width="5" style="35" bestFit="1" customWidth="1"/>
    <col min="5401" max="5401" width="4.5546875" style="35" bestFit="1" customWidth="1"/>
    <col min="5402" max="5402" width="11.33203125" style="35" bestFit="1" customWidth="1"/>
    <col min="5403" max="5632" width="8.88671875" style="35"/>
    <col min="5633" max="5633" width="22.6640625" style="35" bestFit="1" customWidth="1"/>
    <col min="5634" max="5635" width="5.109375" style="35" bestFit="1" customWidth="1"/>
    <col min="5636" max="5636" width="11.33203125" style="35" customWidth="1"/>
    <col min="5637" max="5637" width="5" style="35" bestFit="1" customWidth="1"/>
    <col min="5638" max="5638" width="4.5546875" style="35" bestFit="1" customWidth="1"/>
    <col min="5639" max="5639" width="7.6640625" style="35" bestFit="1" customWidth="1"/>
    <col min="5640" max="5640" width="5" style="35" bestFit="1" customWidth="1"/>
    <col min="5641" max="5641" width="4.5546875" style="35" bestFit="1" customWidth="1"/>
    <col min="5642" max="5642" width="11.33203125" style="35" bestFit="1" customWidth="1"/>
    <col min="5643" max="5643" width="5.109375" style="35" bestFit="1" customWidth="1"/>
    <col min="5644" max="5644" width="7.6640625" style="35" bestFit="1" customWidth="1"/>
    <col min="5645" max="5645" width="5" style="35" bestFit="1" customWidth="1"/>
    <col min="5646" max="5646" width="4.5546875" style="35" bestFit="1" customWidth="1"/>
    <col min="5647" max="5647" width="7.6640625" style="35" bestFit="1" customWidth="1"/>
    <col min="5648" max="5648" width="5" style="35" bestFit="1" customWidth="1"/>
    <col min="5649" max="5649" width="4.5546875" style="35" bestFit="1" customWidth="1"/>
    <col min="5650" max="5650" width="11.33203125" style="35" bestFit="1" customWidth="1"/>
    <col min="5651" max="5651" width="5.109375" style="35" bestFit="1" customWidth="1"/>
    <col min="5652" max="5652" width="7.6640625" style="35" bestFit="1" customWidth="1"/>
    <col min="5653" max="5653" width="5" style="35" bestFit="1" customWidth="1"/>
    <col min="5654" max="5654" width="4.5546875" style="35" bestFit="1" customWidth="1"/>
    <col min="5655" max="5655" width="7.6640625" style="35" bestFit="1" customWidth="1"/>
    <col min="5656" max="5656" width="5" style="35" bestFit="1" customWidth="1"/>
    <col min="5657" max="5657" width="4.5546875" style="35" bestFit="1" customWidth="1"/>
    <col min="5658" max="5658" width="11.33203125" style="35" bestFit="1" customWidth="1"/>
    <col min="5659" max="5888" width="8.88671875" style="35"/>
    <col min="5889" max="5889" width="22.6640625" style="35" bestFit="1" customWidth="1"/>
    <col min="5890" max="5891" width="5.109375" style="35" bestFit="1" customWidth="1"/>
    <col min="5892" max="5892" width="11.33203125" style="35" customWidth="1"/>
    <col min="5893" max="5893" width="5" style="35" bestFit="1" customWidth="1"/>
    <col min="5894" max="5894" width="4.5546875" style="35" bestFit="1" customWidth="1"/>
    <col min="5895" max="5895" width="7.6640625" style="35" bestFit="1" customWidth="1"/>
    <col min="5896" max="5896" width="5" style="35" bestFit="1" customWidth="1"/>
    <col min="5897" max="5897" width="4.5546875" style="35" bestFit="1" customWidth="1"/>
    <col min="5898" max="5898" width="11.33203125" style="35" bestFit="1" customWidth="1"/>
    <col min="5899" max="5899" width="5.109375" style="35" bestFit="1" customWidth="1"/>
    <col min="5900" max="5900" width="7.6640625" style="35" bestFit="1" customWidth="1"/>
    <col min="5901" max="5901" width="5" style="35" bestFit="1" customWidth="1"/>
    <col min="5902" max="5902" width="4.5546875" style="35" bestFit="1" customWidth="1"/>
    <col min="5903" max="5903" width="7.6640625" style="35" bestFit="1" customWidth="1"/>
    <col min="5904" max="5904" width="5" style="35" bestFit="1" customWidth="1"/>
    <col min="5905" max="5905" width="4.5546875" style="35" bestFit="1" customWidth="1"/>
    <col min="5906" max="5906" width="11.33203125" style="35" bestFit="1" customWidth="1"/>
    <col min="5907" max="5907" width="5.109375" style="35" bestFit="1" customWidth="1"/>
    <col min="5908" max="5908" width="7.6640625" style="35" bestFit="1" customWidth="1"/>
    <col min="5909" max="5909" width="5" style="35" bestFit="1" customWidth="1"/>
    <col min="5910" max="5910" width="4.5546875" style="35" bestFit="1" customWidth="1"/>
    <col min="5911" max="5911" width="7.6640625" style="35" bestFit="1" customWidth="1"/>
    <col min="5912" max="5912" width="5" style="35" bestFit="1" customWidth="1"/>
    <col min="5913" max="5913" width="4.5546875" style="35" bestFit="1" customWidth="1"/>
    <col min="5914" max="5914" width="11.33203125" style="35" bestFit="1" customWidth="1"/>
    <col min="5915" max="6144" width="8.88671875" style="35"/>
    <col min="6145" max="6145" width="22.6640625" style="35" bestFit="1" customWidth="1"/>
    <col min="6146" max="6147" width="5.109375" style="35" bestFit="1" customWidth="1"/>
    <col min="6148" max="6148" width="11.33203125" style="35" customWidth="1"/>
    <col min="6149" max="6149" width="5" style="35" bestFit="1" customWidth="1"/>
    <col min="6150" max="6150" width="4.5546875" style="35" bestFit="1" customWidth="1"/>
    <col min="6151" max="6151" width="7.6640625" style="35" bestFit="1" customWidth="1"/>
    <col min="6152" max="6152" width="5" style="35" bestFit="1" customWidth="1"/>
    <col min="6153" max="6153" width="4.5546875" style="35" bestFit="1" customWidth="1"/>
    <col min="6154" max="6154" width="11.33203125" style="35" bestFit="1" customWidth="1"/>
    <col min="6155" max="6155" width="5.109375" style="35" bestFit="1" customWidth="1"/>
    <col min="6156" max="6156" width="7.6640625" style="35" bestFit="1" customWidth="1"/>
    <col min="6157" max="6157" width="5" style="35" bestFit="1" customWidth="1"/>
    <col min="6158" max="6158" width="4.5546875" style="35" bestFit="1" customWidth="1"/>
    <col min="6159" max="6159" width="7.6640625" style="35" bestFit="1" customWidth="1"/>
    <col min="6160" max="6160" width="5" style="35" bestFit="1" customWidth="1"/>
    <col min="6161" max="6161" width="4.5546875" style="35" bestFit="1" customWidth="1"/>
    <col min="6162" max="6162" width="11.33203125" style="35" bestFit="1" customWidth="1"/>
    <col min="6163" max="6163" width="5.109375" style="35" bestFit="1" customWidth="1"/>
    <col min="6164" max="6164" width="7.6640625" style="35" bestFit="1" customWidth="1"/>
    <col min="6165" max="6165" width="5" style="35" bestFit="1" customWidth="1"/>
    <col min="6166" max="6166" width="4.5546875" style="35" bestFit="1" customWidth="1"/>
    <col min="6167" max="6167" width="7.6640625" style="35" bestFit="1" customWidth="1"/>
    <col min="6168" max="6168" width="5" style="35" bestFit="1" customWidth="1"/>
    <col min="6169" max="6169" width="4.5546875" style="35" bestFit="1" customWidth="1"/>
    <col min="6170" max="6170" width="11.33203125" style="35" bestFit="1" customWidth="1"/>
    <col min="6171" max="6400" width="8.88671875" style="35"/>
    <col min="6401" max="6401" width="22.6640625" style="35" bestFit="1" customWidth="1"/>
    <col min="6402" max="6403" width="5.109375" style="35" bestFit="1" customWidth="1"/>
    <col min="6404" max="6404" width="11.33203125" style="35" customWidth="1"/>
    <col min="6405" max="6405" width="5" style="35" bestFit="1" customWidth="1"/>
    <col min="6406" max="6406" width="4.5546875" style="35" bestFit="1" customWidth="1"/>
    <col min="6407" max="6407" width="7.6640625" style="35" bestFit="1" customWidth="1"/>
    <col min="6408" max="6408" width="5" style="35" bestFit="1" customWidth="1"/>
    <col min="6409" max="6409" width="4.5546875" style="35" bestFit="1" customWidth="1"/>
    <col min="6410" max="6410" width="11.33203125" style="35" bestFit="1" customWidth="1"/>
    <col min="6411" max="6411" width="5.109375" style="35" bestFit="1" customWidth="1"/>
    <col min="6412" max="6412" width="7.6640625" style="35" bestFit="1" customWidth="1"/>
    <col min="6413" max="6413" width="5" style="35" bestFit="1" customWidth="1"/>
    <col min="6414" max="6414" width="4.5546875" style="35" bestFit="1" customWidth="1"/>
    <col min="6415" max="6415" width="7.6640625" style="35" bestFit="1" customWidth="1"/>
    <col min="6416" max="6416" width="5" style="35" bestFit="1" customWidth="1"/>
    <col min="6417" max="6417" width="4.5546875" style="35" bestFit="1" customWidth="1"/>
    <col min="6418" max="6418" width="11.33203125" style="35" bestFit="1" customWidth="1"/>
    <col min="6419" max="6419" width="5.109375" style="35" bestFit="1" customWidth="1"/>
    <col min="6420" max="6420" width="7.6640625" style="35" bestFit="1" customWidth="1"/>
    <col min="6421" max="6421" width="5" style="35" bestFit="1" customWidth="1"/>
    <col min="6422" max="6422" width="4.5546875" style="35" bestFit="1" customWidth="1"/>
    <col min="6423" max="6423" width="7.6640625" style="35" bestFit="1" customWidth="1"/>
    <col min="6424" max="6424" width="5" style="35" bestFit="1" customWidth="1"/>
    <col min="6425" max="6425" width="4.5546875" style="35" bestFit="1" customWidth="1"/>
    <col min="6426" max="6426" width="11.33203125" style="35" bestFit="1" customWidth="1"/>
    <col min="6427" max="6656" width="8.88671875" style="35"/>
    <col min="6657" max="6657" width="22.6640625" style="35" bestFit="1" customWidth="1"/>
    <col min="6658" max="6659" width="5.109375" style="35" bestFit="1" customWidth="1"/>
    <col min="6660" max="6660" width="11.33203125" style="35" customWidth="1"/>
    <col min="6661" max="6661" width="5" style="35" bestFit="1" customWidth="1"/>
    <col min="6662" max="6662" width="4.5546875" style="35" bestFit="1" customWidth="1"/>
    <col min="6663" max="6663" width="7.6640625" style="35" bestFit="1" customWidth="1"/>
    <col min="6664" max="6664" width="5" style="35" bestFit="1" customWidth="1"/>
    <col min="6665" max="6665" width="4.5546875" style="35" bestFit="1" customWidth="1"/>
    <col min="6666" max="6666" width="11.33203125" style="35" bestFit="1" customWidth="1"/>
    <col min="6667" max="6667" width="5.109375" style="35" bestFit="1" customWidth="1"/>
    <col min="6668" max="6668" width="7.6640625" style="35" bestFit="1" customWidth="1"/>
    <col min="6669" max="6669" width="5" style="35" bestFit="1" customWidth="1"/>
    <col min="6670" max="6670" width="4.5546875" style="35" bestFit="1" customWidth="1"/>
    <col min="6671" max="6671" width="7.6640625" style="35" bestFit="1" customWidth="1"/>
    <col min="6672" max="6672" width="5" style="35" bestFit="1" customWidth="1"/>
    <col min="6673" max="6673" width="4.5546875" style="35" bestFit="1" customWidth="1"/>
    <col min="6674" max="6674" width="11.33203125" style="35" bestFit="1" customWidth="1"/>
    <col min="6675" max="6675" width="5.109375" style="35" bestFit="1" customWidth="1"/>
    <col min="6676" max="6676" width="7.6640625" style="35" bestFit="1" customWidth="1"/>
    <col min="6677" max="6677" width="5" style="35" bestFit="1" customWidth="1"/>
    <col min="6678" max="6678" width="4.5546875" style="35" bestFit="1" customWidth="1"/>
    <col min="6679" max="6679" width="7.6640625" style="35" bestFit="1" customWidth="1"/>
    <col min="6680" max="6680" width="5" style="35" bestFit="1" customWidth="1"/>
    <col min="6681" max="6681" width="4.5546875" style="35" bestFit="1" customWidth="1"/>
    <col min="6682" max="6682" width="11.33203125" style="35" bestFit="1" customWidth="1"/>
    <col min="6683" max="6912" width="8.88671875" style="35"/>
    <col min="6913" max="6913" width="22.6640625" style="35" bestFit="1" customWidth="1"/>
    <col min="6914" max="6915" width="5.109375" style="35" bestFit="1" customWidth="1"/>
    <col min="6916" max="6916" width="11.33203125" style="35" customWidth="1"/>
    <col min="6917" max="6917" width="5" style="35" bestFit="1" customWidth="1"/>
    <col min="6918" max="6918" width="4.5546875" style="35" bestFit="1" customWidth="1"/>
    <col min="6919" max="6919" width="7.6640625" style="35" bestFit="1" customWidth="1"/>
    <col min="6920" max="6920" width="5" style="35" bestFit="1" customWidth="1"/>
    <col min="6921" max="6921" width="4.5546875" style="35" bestFit="1" customWidth="1"/>
    <col min="6922" max="6922" width="11.33203125" style="35" bestFit="1" customWidth="1"/>
    <col min="6923" max="6923" width="5.109375" style="35" bestFit="1" customWidth="1"/>
    <col min="6924" max="6924" width="7.6640625" style="35" bestFit="1" customWidth="1"/>
    <col min="6925" max="6925" width="5" style="35" bestFit="1" customWidth="1"/>
    <col min="6926" max="6926" width="4.5546875" style="35" bestFit="1" customWidth="1"/>
    <col min="6927" max="6927" width="7.6640625" style="35" bestFit="1" customWidth="1"/>
    <col min="6928" max="6928" width="5" style="35" bestFit="1" customWidth="1"/>
    <col min="6929" max="6929" width="4.5546875" style="35" bestFit="1" customWidth="1"/>
    <col min="6930" max="6930" width="11.33203125" style="35" bestFit="1" customWidth="1"/>
    <col min="6931" max="6931" width="5.109375" style="35" bestFit="1" customWidth="1"/>
    <col min="6932" max="6932" width="7.6640625" style="35" bestFit="1" customWidth="1"/>
    <col min="6933" max="6933" width="5" style="35" bestFit="1" customWidth="1"/>
    <col min="6934" max="6934" width="4.5546875" style="35" bestFit="1" customWidth="1"/>
    <col min="6935" max="6935" width="7.6640625" style="35" bestFit="1" customWidth="1"/>
    <col min="6936" max="6936" width="5" style="35" bestFit="1" customWidth="1"/>
    <col min="6937" max="6937" width="4.5546875" style="35" bestFit="1" customWidth="1"/>
    <col min="6938" max="6938" width="11.33203125" style="35" bestFit="1" customWidth="1"/>
    <col min="6939" max="7168" width="8.88671875" style="35"/>
    <col min="7169" max="7169" width="22.6640625" style="35" bestFit="1" customWidth="1"/>
    <col min="7170" max="7171" width="5.109375" style="35" bestFit="1" customWidth="1"/>
    <col min="7172" max="7172" width="11.33203125" style="35" customWidth="1"/>
    <col min="7173" max="7173" width="5" style="35" bestFit="1" customWidth="1"/>
    <col min="7174" max="7174" width="4.5546875" style="35" bestFit="1" customWidth="1"/>
    <col min="7175" max="7175" width="7.6640625" style="35" bestFit="1" customWidth="1"/>
    <col min="7176" max="7176" width="5" style="35" bestFit="1" customWidth="1"/>
    <col min="7177" max="7177" width="4.5546875" style="35" bestFit="1" customWidth="1"/>
    <col min="7178" max="7178" width="11.33203125" style="35" bestFit="1" customWidth="1"/>
    <col min="7179" max="7179" width="5.109375" style="35" bestFit="1" customWidth="1"/>
    <col min="7180" max="7180" width="7.6640625" style="35" bestFit="1" customWidth="1"/>
    <col min="7181" max="7181" width="5" style="35" bestFit="1" customWidth="1"/>
    <col min="7182" max="7182" width="4.5546875" style="35" bestFit="1" customWidth="1"/>
    <col min="7183" max="7183" width="7.6640625" style="35" bestFit="1" customWidth="1"/>
    <col min="7184" max="7184" width="5" style="35" bestFit="1" customWidth="1"/>
    <col min="7185" max="7185" width="4.5546875" style="35" bestFit="1" customWidth="1"/>
    <col min="7186" max="7186" width="11.33203125" style="35" bestFit="1" customWidth="1"/>
    <col min="7187" max="7187" width="5.109375" style="35" bestFit="1" customWidth="1"/>
    <col min="7188" max="7188" width="7.6640625" style="35" bestFit="1" customWidth="1"/>
    <col min="7189" max="7189" width="5" style="35" bestFit="1" customWidth="1"/>
    <col min="7190" max="7190" width="4.5546875" style="35" bestFit="1" customWidth="1"/>
    <col min="7191" max="7191" width="7.6640625" style="35" bestFit="1" customWidth="1"/>
    <col min="7192" max="7192" width="5" style="35" bestFit="1" customWidth="1"/>
    <col min="7193" max="7193" width="4.5546875" style="35" bestFit="1" customWidth="1"/>
    <col min="7194" max="7194" width="11.33203125" style="35" bestFit="1" customWidth="1"/>
    <col min="7195" max="7424" width="8.88671875" style="35"/>
    <col min="7425" max="7425" width="22.6640625" style="35" bestFit="1" customWidth="1"/>
    <col min="7426" max="7427" width="5.109375" style="35" bestFit="1" customWidth="1"/>
    <col min="7428" max="7428" width="11.33203125" style="35" customWidth="1"/>
    <col min="7429" max="7429" width="5" style="35" bestFit="1" customWidth="1"/>
    <col min="7430" max="7430" width="4.5546875" style="35" bestFit="1" customWidth="1"/>
    <col min="7431" max="7431" width="7.6640625" style="35" bestFit="1" customWidth="1"/>
    <col min="7432" max="7432" width="5" style="35" bestFit="1" customWidth="1"/>
    <col min="7433" max="7433" width="4.5546875" style="35" bestFit="1" customWidth="1"/>
    <col min="7434" max="7434" width="11.33203125" style="35" bestFit="1" customWidth="1"/>
    <col min="7435" max="7435" width="5.109375" style="35" bestFit="1" customWidth="1"/>
    <col min="7436" max="7436" width="7.6640625" style="35" bestFit="1" customWidth="1"/>
    <col min="7437" max="7437" width="5" style="35" bestFit="1" customWidth="1"/>
    <col min="7438" max="7438" width="4.5546875" style="35" bestFit="1" customWidth="1"/>
    <col min="7439" max="7439" width="7.6640625" style="35" bestFit="1" customWidth="1"/>
    <col min="7440" max="7440" width="5" style="35" bestFit="1" customWidth="1"/>
    <col min="7441" max="7441" width="4.5546875" style="35" bestFit="1" customWidth="1"/>
    <col min="7442" max="7442" width="11.33203125" style="35" bestFit="1" customWidth="1"/>
    <col min="7443" max="7443" width="5.109375" style="35" bestFit="1" customWidth="1"/>
    <col min="7444" max="7444" width="7.6640625" style="35" bestFit="1" customWidth="1"/>
    <col min="7445" max="7445" width="5" style="35" bestFit="1" customWidth="1"/>
    <col min="7446" max="7446" width="4.5546875" style="35" bestFit="1" customWidth="1"/>
    <col min="7447" max="7447" width="7.6640625" style="35" bestFit="1" customWidth="1"/>
    <col min="7448" max="7448" width="5" style="35" bestFit="1" customWidth="1"/>
    <col min="7449" max="7449" width="4.5546875" style="35" bestFit="1" customWidth="1"/>
    <col min="7450" max="7450" width="11.33203125" style="35" bestFit="1" customWidth="1"/>
    <col min="7451" max="7680" width="8.88671875" style="35"/>
    <col min="7681" max="7681" width="22.6640625" style="35" bestFit="1" customWidth="1"/>
    <col min="7682" max="7683" width="5.109375" style="35" bestFit="1" customWidth="1"/>
    <col min="7684" max="7684" width="11.33203125" style="35" customWidth="1"/>
    <col min="7685" max="7685" width="5" style="35" bestFit="1" customWidth="1"/>
    <col min="7686" max="7686" width="4.5546875" style="35" bestFit="1" customWidth="1"/>
    <col min="7687" max="7687" width="7.6640625" style="35" bestFit="1" customWidth="1"/>
    <col min="7688" max="7688" width="5" style="35" bestFit="1" customWidth="1"/>
    <col min="7689" max="7689" width="4.5546875" style="35" bestFit="1" customWidth="1"/>
    <col min="7690" max="7690" width="11.33203125" style="35" bestFit="1" customWidth="1"/>
    <col min="7691" max="7691" width="5.109375" style="35" bestFit="1" customWidth="1"/>
    <col min="7692" max="7692" width="7.6640625" style="35" bestFit="1" customWidth="1"/>
    <col min="7693" max="7693" width="5" style="35" bestFit="1" customWidth="1"/>
    <col min="7694" max="7694" width="4.5546875" style="35" bestFit="1" customWidth="1"/>
    <col min="7695" max="7695" width="7.6640625" style="35" bestFit="1" customWidth="1"/>
    <col min="7696" max="7696" width="5" style="35" bestFit="1" customWidth="1"/>
    <col min="7697" max="7697" width="4.5546875" style="35" bestFit="1" customWidth="1"/>
    <col min="7698" max="7698" width="11.33203125" style="35" bestFit="1" customWidth="1"/>
    <col min="7699" max="7699" width="5.109375" style="35" bestFit="1" customWidth="1"/>
    <col min="7700" max="7700" width="7.6640625" style="35" bestFit="1" customWidth="1"/>
    <col min="7701" max="7701" width="5" style="35" bestFit="1" customWidth="1"/>
    <col min="7702" max="7702" width="4.5546875" style="35" bestFit="1" customWidth="1"/>
    <col min="7703" max="7703" width="7.6640625" style="35" bestFit="1" customWidth="1"/>
    <col min="7704" max="7704" width="5" style="35" bestFit="1" customWidth="1"/>
    <col min="7705" max="7705" width="4.5546875" style="35" bestFit="1" customWidth="1"/>
    <col min="7706" max="7706" width="11.33203125" style="35" bestFit="1" customWidth="1"/>
    <col min="7707" max="7936" width="8.88671875" style="35"/>
    <col min="7937" max="7937" width="22.6640625" style="35" bestFit="1" customWidth="1"/>
    <col min="7938" max="7939" width="5.109375" style="35" bestFit="1" customWidth="1"/>
    <col min="7940" max="7940" width="11.33203125" style="35" customWidth="1"/>
    <col min="7941" max="7941" width="5" style="35" bestFit="1" customWidth="1"/>
    <col min="7942" max="7942" width="4.5546875" style="35" bestFit="1" customWidth="1"/>
    <col min="7943" max="7943" width="7.6640625" style="35" bestFit="1" customWidth="1"/>
    <col min="7944" max="7944" width="5" style="35" bestFit="1" customWidth="1"/>
    <col min="7945" max="7945" width="4.5546875" style="35" bestFit="1" customWidth="1"/>
    <col min="7946" max="7946" width="11.33203125" style="35" bestFit="1" customWidth="1"/>
    <col min="7947" max="7947" width="5.109375" style="35" bestFit="1" customWidth="1"/>
    <col min="7948" max="7948" width="7.6640625" style="35" bestFit="1" customWidth="1"/>
    <col min="7949" max="7949" width="5" style="35" bestFit="1" customWidth="1"/>
    <col min="7950" max="7950" width="4.5546875" style="35" bestFit="1" customWidth="1"/>
    <col min="7951" max="7951" width="7.6640625" style="35" bestFit="1" customWidth="1"/>
    <col min="7952" max="7952" width="5" style="35" bestFit="1" customWidth="1"/>
    <col min="7953" max="7953" width="4.5546875" style="35" bestFit="1" customWidth="1"/>
    <col min="7954" max="7954" width="11.33203125" style="35" bestFit="1" customWidth="1"/>
    <col min="7955" max="7955" width="5.109375" style="35" bestFit="1" customWidth="1"/>
    <col min="7956" max="7956" width="7.6640625" style="35" bestFit="1" customWidth="1"/>
    <col min="7957" max="7957" width="5" style="35" bestFit="1" customWidth="1"/>
    <col min="7958" max="7958" width="4.5546875" style="35" bestFit="1" customWidth="1"/>
    <col min="7959" max="7959" width="7.6640625" style="35" bestFit="1" customWidth="1"/>
    <col min="7960" max="7960" width="5" style="35" bestFit="1" customWidth="1"/>
    <col min="7961" max="7961" width="4.5546875" style="35" bestFit="1" customWidth="1"/>
    <col min="7962" max="7962" width="11.33203125" style="35" bestFit="1" customWidth="1"/>
    <col min="7963" max="8192" width="8.88671875" style="35"/>
    <col min="8193" max="8193" width="22.6640625" style="35" bestFit="1" customWidth="1"/>
    <col min="8194" max="8195" width="5.109375" style="35" bestFit="1" customWidth="1"/>
    <col min="8196" max="8196" width="11.33203125" style="35" customWidth="1"/>
    <col min="8197" max="8197" width="5" style="35" bestFit="1" customWidth="1"/>
    <col min="8198" max="8198" width="4.5546875" style="35" bestFit="1" customWidth="1"/>
    <col min="8199" max="8199" width="7.6640625" style="35" bestFit="1" customWidth="1"/>
    <col min="8200" max="8200" width="5" style="35" bestFit="1" customWidth="1"/>
    <col min="8201" max="8201" width="4.5546875" style="35" bestFit="1" customWidth="1"/>
    <col min="8202" max="8202" width="11.33203125" style="35" bestFit="1" customWidth="1"/>
    <col min="8203" max="8203" width="5.109375" style="35" bestFit="1" customWidth="1"/>
    <col min="8204" max="8204" width="7.6640625" style="35" bestFit="1" customWidth="1"/>
    <col min="8205" max="8205" width="5" style="35" bestFit="1" customWidth="1"/>
    <col min="8206" max="8206" width="4.5546875" style="35" bestFit="1" customWidth="1"/>
    <col min="8207" max="8207" width="7.6640625" style="35" bestFit="1" customWidth="1"/>
    <col min="8208" max="8208" width="5" style="35" bestFit="1" customWidth="1"/>
    <col min="8209" max="8209" width="4.5546875" style="35" bestFit="1" customWidth="1"/>
    <col min="8210" max="8210" width="11.33203125" style="35" bestFit="1" customWidth="1"/>
    <col min="8211" max="8211" width="5.109375" style="35" bestFit="1" customWidth="1"/>
    <col min="8212" max="8212" width="7.6640625" style="35" bestFit="1" customWidth="1"/>
    <col min="8213" max="8213" width="5" style="35" bestFit="1" customWidth="1"/>
    <col min="8214" max="8214" width="4.5546875" style="35" bestFit="1" customWidth="1"/>
    <col min="8215" max="8215" width="7.6640625" style="35" bestFit="1" customWidth="1"/>
    <col min="8216" max="8216" width="5" style="35" bestFit="1" customWidth="1"/>
    <col min="8217" max="8217" width="4.5546875" style="35" bestFit="1" customWidth="1"/>
    <col min="8218" max="8218" width="11.33203125" style="35" bestFit="1" customWidth="1"/>
    <col min="8219" max="8448" width="8.88671875" style="35"/>
    <col min="8449" max="8449" width="22.6640625" style="35" bestFit="1" customWidth="1"/>
    <col min="8450" max="8451" width="5.109375" style="35" bestFit="1" customWidth="1"/>
    <col min="8452" max="8452" width="11.33203125" style="35" customWidth="1"/>
    <col min="8453" max="8453" width="5" style="35" bestFit="1" customWidth="1"/>
    <col min="8454" max="8454" width="4.5546875" style="35" bestFit="1" customWidth="1"/>
    <col min="8455" max="8455" width="7.6640625" style="35" bestFit="1" customWidth="1"/>
    <col min="8456" max="8456" width="5" style="35" bestFit="1" customWidth="1"/>
    <col min="8457" max="8457" width="4.5546875" style="35" bestFit="1" customWidth="1"/>
    <col min="8458" max="8458" width="11.33203125" style="35" bestFit="1" customWidth="1"/>
    <col min="8459" max="8459" width="5.109375" style="35" bestFit="1" customWidth="1"/>
    <col min="8460" max="8460" width="7.6640625" style="35" bestFit="1" customWidth="1"/>
    <col min="8461" max="8461" width="5" style="35" bestFit="1" customWidth="1"/>
    <col min="8462" max="8462" width="4.5546875" style="35" bestFit="1" customWidth="1"/>
    <col min="8463" max="8463" width="7.6640625" style="35" bestFit="1" customWidth="1"/>
    <col min="8464" max="8464" width="5" style="35" bestFit="1" customWidth="1"/>
    <col min="8465" max="8465" width="4.5546875" style="35" bestFit="1" customWidth="1"/>
    <col min="8466" max="8466" width="11.33203125" style="35" bestFit="1" customWidth="1"/>
    <col min="8467" max="8467" width="5.109375" style="35" bestFit="1" customWidth="1"/>
    <col min="8468" max="8468" width="7.6640625" style="35" bestFit="1" customWidth="1"/>
    <col min="8469" max="8469" width="5" style="35" bestFit="1" customWidth="1"/>
    <col min="8470" max="8470" width="4.5546875" style="35" bestFit="1" customWidth="1"/>
    <col min="8471" max="8471" width="7.6640625" style="35" bestFit="1" customWidth="1"/>
    <col min="8472" max="8472" width="5" style="35" bestFit="1" customWidth="1"/>
    <col min="8473" max="8473" width="4.5546875" style="35" bestFit="1" customWidth="1"/>
    <col min="8474" max="8474" width="11.33203125" style="35" bestFit="1" customWidth="1"/>
    <col min="8475" max="8704" width="8.88671875" style="35"/>
    <col min="8705" max="8705" width="22.6640625" style="35" bestFit="1" customWidth="1"/>
    <col min="8706" max="8707" width="5.109375" style="35" bestFit="1" customWidth="1"/>
    <col min="8708" max="8708" width="11.33203125" style="35" customWidth="1"/>
    <col min="8709" max="8709" width="5" style="35" bestFit="1" customWidth="1"/>
    <col min="8710" max="8710" width="4.5546875" style="35" bestFit="1" customWidth="1"/>
    <col min="8711" max="8711" width="7.6640625" style="35" bestFit="1" customWidth="1"/>
    <col min="8712" max="8712" width="5" style="35" bestFit="1" customWidth="1"/>
    <col min="8713" max="8713" width="4.5546875" style="35" bestFit="1" customWidth="1"/>
    <col min="8714" max="8714" width="11.33203125" style="35" bestFit="1" customWidth="1"/>
    <col min="8715" max="8715" width="5.109375" style="35" bestFit="1" customWidth="1"/>
    <col min="8716" max="8716" width="7.6640625" style="35" bestFit="1" customWidth="1"/>
    <col min="8717" max="8717" width="5" style="35" bestFit="1" customWidth="1"/>
    <col min="8718" max="8718" width="4.5546875" style="35" bestFit="1" customWidth="1"/>
    <col min="8719" max="8719" width="7.6640625" style="35" bestFit="1" customWidth="1"/>
    <col min="8720" max="8720" width="5" style="35" bestFit="1" customWidth="1"/>
    <col min="8721" max="8721" width="4.5546875" style="35" bestFit="1" customWidth="1"/>
    <col min="8722" max="8722" width="11.33203125" style="35" bestFit="1" customWidth="1"/>
    <col min="8723" max="8723" width="5.109375" style="35" bestFit="1" customWidth="1"/>
    <col min="8724" max="8724" width="7.6640625" style="35" bestFit="1" customWidth="1"/>
    <col min="8725" max="8725" width="5" style="35" bestFit="1" customWidth="1"/>
    <col min="8726" max="8726" width="4.5546875" style="35" bestFit="1" customWidth="1"/>
    <col min="8727" max="8727" width="7.6640625" style="35" bestFit="1" customWidth="1"/>
    <col min="8728" max="8728" width="5" style="35" bestFit="1" customWidth="1"/>
    <col min="8729" max="8729" width="4.5546875" style="35" bestFit="1" customWidth="1"/>
    <col min="8730" max="8730" width="11.33203125" style="35" bestFit="1" customWidth="1"/>
    <col min="8731" max="8960" width="8.88671875" style="35"/>
    <col min="8961" max="8961" width="22.6640625" style="35" bestFit="1" customWidth="1"/>
    <col min="8962" max="8963" width="5.109375" style="35" bestFit="1" customWidth="1"/>
    <col min="8964" max="8964" width="11.33203125" style="35" customWidth="1"/>
    <col min="8965" max="8965" width="5" style="35" bestFit="1" customWidth="1"/>
    <col min="8966" max="8966" width="4.5546875" style="35" bestFit="1" customWidth="1"/>
    <col min="8967" max="8967" width="7.6640625" style="35" bestFit="1" customWidth="1"/>
    <col min="8968" max="8968" width="5" style="35" bestFit="1" customWidth="1"/>
    <col min="8969" max="8969" width="4.5546875" style="35" bestFit="1" customWidth="1"/>
    <col min="8970" max="8970" width="11.33203125" style="35" bestFit="1" customWidth="1"/>
    <col min="8971" max="8971" width="5.109375" style="35" bestFit="1" customWidth="1"/>
    <col min="8972" max="8972" width="7.6640625" style="35" bestFit="1" customWidth="1"/>
    <col min="8973" max="8973" width="5" style="35" bestFit="1" customWidth="1"/>
    <col min="8974" max="8974" width="4.5546875" style="35" bestFit="1" customWidth="1"/>
    <col min="8975" max="8975" width="7.6640625" style="35" bestFit="1" customWidth="1"/>
    <col min="8976" max="8976" width="5" style="35" bestFit="1" customWidth="1"/>
    <col min="8977" max="8977" width="4.5546875" style="35" bestFit="1" customWidth="1"/>
    <col min="8978" max="8978" width="11.33203125" style="35" bestFit="1" customWidth="1"/>
    <col min="8979" max="8979" width="5.109375" style="35" bestFit="1" customWidth="1"/>
    <col min="8980" max="8980" width="7.6640625" style="35" bestFit="1" customWidth="1"/>
    <col min="8981" max="8981" width="5" style="35" bestFit="1" customWidth="1"/>
    <col min="8982" max="8982" width="4.5546875" style="35" bestFit="1" customWidth="1"/>
    <col min="8983" max="8983" width="7.6640625" style="35" bestFit="1" customWidth="1"/>
    <col min="8984" max="8984" width="5" style="35" bestFit="1" customWidth="1"/>
    <col min="8985" max="8985" width="4.5546875" style="35" bestFit="1" customWidth="1"/>
    <col min="8986" max="8986" width="11.33203125" style="35" bestFit="1" customWidth="1"/>
    <col min="8987" max="9216" width="8.88671875" style="35"/>
    <col min="9217" max="9217" width="22.6640625" style="35" bestFit="1" customWidth="1"/>
    <col min="9218" max="9219" width="5.109375" style="35" bestFit="1" customWidth="1"/>
    <col min="9220" max="9220" width="11.33203125" style="35" customWidth="1"/>
    <col min="9221" max="9221" width="5" style="35" bestFit="1" customWidth="1"/>
    <col min="9222" max="9222" width="4.5546875" style="35" bestFit="1" customWidth="1"/>
    <col min="9223" max="9223" width="7.6640625" style="35" bestFit="1" customWidth="1"/>
    <col min="9224" max="9224" width="5" style="35" bestFit="1" customWidth="1"/>
    <col min="9225" max="9225" width="4.5546875" style="35" bestFit="1" customWidth="1"/>
    <col min="9226" max="9226" width="11.33203125" style="35" bestFit="1" customWidth="1"/>
    <col min="9227" max="9227" width="5.109375" style="35" bestFit="1" customWidth="1"/>
    <col min="9228" max="9228" width="7.6640625" style="35" bestFit="1" customWidth="1"/>
    <col min="9229" max="9229" width="5" style="35" bestFit="1" customWidth="1"/>
    <col min="9230" max="9230" width="4.5546875" style="35" bestFit="1" customWidth="1"/>
    <col min="9231" max="9231" width="7.6640625" style="35" bestFit="1" customWidth="1"/>
    <col min="9232" max="9232" width="5" style="35" bestFit="1" customWidth="1"/>
    <col min="9233" max="9233" width="4.5546875" style="35" bestFit="1" customWidth="1"/>
    <col min="9234" max="9234" width="11.33203125" style="35" bestFit="1" customWidth="1"/>
    <col min="9235" max="9235" width="5.109375" style="35" bestFit="1" customWidth="1"/>
    <col min="9236" max="9236" width="7.6640625" style="35" bestFit="1" customWidth="1"/>
    <col min="9237" max="9237" width="5" style="35" bestFit="1" customWidth="1"/>
    <col min="9238" max="9238" width="4.5546875" style="35" bestFit="1" customWidth="1"/>
    <col min="9239" max="9239" width="7.6640625" style="35" bestFit="1" customWidth="1"/>
    <col min="9240" max="9240" width="5" style="35" bestFit="1" customWidth="1"/>
    <col min="9241" max="9241" width="4.5546875" style="35" bestFit="1" customWidth="1"/>
    <col min="9242" max="9242" width="11.33203125" style="35" bestFit="1" customWidth="1"/>
    <col min="9243" max="9472" width="8.88671875" style="35"/>
    <col min="9473" max="9473" width="22.6640625" style="35" bestFit="1" customWidth="1"/>
    <col min="9474" max="9475" width="5.109375" style="35" bestFit="1" customWidth="1"/>
    <col min="9476" max="9476" width="11.33203125" style="35" customWidth="1"/>
    <col min="9477" max="9477" width="5" style="35" bestFit="1" customWidth="1"/>
    <col min="9478" max="9478" width="4.5546875" style="35" bestFit="1" customWidth="1"/>
    <col min="9479" max="9479" width="7.6640625" style="35" bestFit="1" customWidth="1"/>
    <col min="9480" max="9480" width="5" style="35" bestFit="1" customWidth="1"/>
    <col min="9481" max="9481" width="4.5546875" style="35" bestFit="1" customWidth="1"/>
    <col min="9482" max="9482" width="11.33203125" style="35" bestFit="1" customWidth="1"/>
    <col min="9483" max="9483" width="5.109375" style="35" bestFit="1" customWidth="1"/>
    <col min="9484" max="9484" width="7.6640625" style="35" bestFit="1" customWidth="1"/>
    <col min="9485" max="9485" width="5" style="35" bestFit="1" customWidth="1"/>
    <col min="9486" max="9486" width="4.5546875" style="35" bestFit="1" customWidth="1"/>
    <col min="9487" max="9487" width="7.6640625" style="35" bestFit="1" customWidth="1"/>
    <col min="9488" max="9488" width="5" style="35" bestFit="1" customWidth="1"/>
    <col min="9489" max="9489" width="4.5546875" style="35" bestFit="1" customWidth="1"/>
    <col min="9490" max="9490" width="11.33203125" style="35" bestFit="1" customWidth="1"/>
    <col min="9491" max="9491" width="5.109375" style="35" bestFit="1" customWidth="1"/>
    <col min="9492" max="9492" width="7.6640625" style="35" bestFit="1" customWidth="1"/>
    <col min="9493" max="9493" width="5" style="35" bestFit="1" customWidth="1"/>
    <col min="9494" max="9494" width="4.5546875" style="35" bestFit="1" customWidth="1"/>
    <col min="9495" max="9495" width="7.6640625" style="35" bestFit="1" customWidth="1"/>
    <col min="9496" max="9496" width="5" style="35" bestFit="1" customWidth="1"/>
    <col min="9497" max="9497" width="4.5546875" style="35" bestFit="1" customWidth="1"/>
    <col min="9498" max="9498" width="11.33203125" style="35" bestFit="1" customWidth="1"/>
    <col min="9499" max="9728" width="8.88671875" style="35"/>
    <col min="9729" max="9729" width="22.6640625" style="35" bestFit="1" customWidth="1"/>
    <col min="9730" max="9731" width="5.109375" style="35" bestFit="1" customWidth="1"/>
    <col min="9732" max="9732" width="11.33203125" style="35" customWidth="1"/>
    <col min="9733" max="9733" width="5" style="35" bestFit="1" customWidth="1"/>
    <col min="9734" max="9734" width="4.5546875" style="35" bestFit="1" customWidth="1"/>
    <col min="9735" max="9735" width="7.6640625" style="35" bestFit="1" customWidth="1"/>
    <col min="9736" max="9736" width="5" style="35" bestFit="1" customWidth="1"/>
    <col min="9737" max="9737" width="4.5546875" style="35" bestFit="1" customWidth="1"/>
    <col min="9738" max="9738" width="11.33203125" style="35" bestFit="1" customWidth="1"/>
    <col min="9739" max="9739" width="5.109375" style="35" bestFit="1" customWidth="1"/>
    <col min="9740" max="9740" width="7.6640625" style="35" bestFit="1" customWidth="1"/>
    <col min="9741" max="9741" width="5" style="35" bestFit="1" customWidth="1"/>
    <col min="9742" max="9742" width="4.5546875" style="35" bestFit="1" customWidth="1"/>
    <col min="9743" max="9743" width="7.6640625" style="35" bestFit="1" customWidth="1"/>
    <col min="9744" max="9744" width="5" style="35" bestFit="1" customWidth="1"/>
    <col min="9745" max="9745" width="4.5546875" style="35" bestFit="1" customWidth="1"/>
    <col min="9746" max="9746" width="11.33203125" style="35" bestFit="1" customWidth="1"/>
    <col min="9747" max="9747" width="5.109375" style="35" bestFit="1" customWidth="1"/>
    <col min="9748" max="9748" width="7.6640625" style="35" bestFit="1" customWidth="1"/>
    <col min="9749" max="9749" width="5" style="35" bestFit="1" customWidth="1"/>
    <col min="9750" max="9750" width="4.5546875" style="35" bestFit="1" customWidth="1"/>
    <col min="9751" max="9751" width="7.6640625" style="35" bestFit="1" customWidth="1"/>
    <col min="9752" max="9752" width="5" style="35" bestFit="1" customWidth="1"/>
    <col min="9753" max="9753" width="4.5546875" style="35" bestFit="1" customWidth="1"/>
    <col min="9754" max="9754" width="11.33203125" style="35" bestFit="1" customWidth="1"/>
    <col min="9755" max="9984" width="8.88671875" style="35"/>
    <col min="9985" max="9985" width="22.6640625" style="35" bestFit="1" customWidth="1"/>
    <col min="9986" max="9987" width="5.109375" style="35" bestFit="1" customWidth="1"/>
    <col min="9988" max="9988" width="11.33203125" style="35" customWidth="1"/>
    <col min="9989" max="9989" width="5" style="35" bestFit="1" customWidth="1"/>
    <col min="9990" max="9990" width="4.5546875" style="35" bestFit="1" customWidth="1"/>
    <col min="9991" max="9991" width="7.6640625" style="35" bestFit="1" customWidth="1"/>
    <col min="9992" max="9992" width="5" style="35" bestFit="1" customWidth="1"/>
    <col min="9993" max="9993" width="4.5546875" style="35" bestFit="1" customWidth="1"/>
    <col min="9994" max="9994" width="11.33203125" style="35" bestFit="1" customWidth="1"/>
    <col min="9995" max="9995" width="5.109375" style="35" bestFit="1" customWidth="1"/>
    <col min="9996" max="9996" width="7.6640625" style="35" bestFit="1" customWidth="1"/>
    <col min="9997" max="9997" width="5" style="35" bestFit="1" customWidth="1"/>
    <col min="9998" max="9998" width="4.5546875" style="35" bestFit="1" customWidth="1"/>
    <col min="9999" max="9999" width="7.6640625" style="35" bestFit="1" customWidth="1"/>
    <col min="10000" max="10000" width="5" style="35" bestFit="1" customWidth="1"/>
    <col min="10001" max="10001" width="4.5546875" style="35" bestFit="1" customWidth="1"/>
    <col min="10002" max="10002" width="11.33203125" style="35" bestFit="1" customWidth="1"/>
    <col min="10003" max="10003" width="5.109375" style="35" bestFit="1" customWidth="1"/>
    <col min="10004" max="10004" width="7.6640625" style="35" bestFit="1" customWidth="1"/>
    <col min="10005" max="10005" width="5" style="35" bestFit="1" customWidth="1"/>
    <col min="10006" max="10006" width="4.5546875" style="35" bestFit="1" customWidth="1"/>
    <col min="10007" max="10007" width="7.6640625" style="35" bestFit="1" customWidth="1"/>
    <col min="10008" max="10008" width="5" style="35" bestFit="1" customWidth="1"/>
    <col min="10009" max="10009" width="4.5546875" style="35" bestFit="1" customWidth="1"/>
    <col min="10010" max="10010" width="11.33203125" style="35" bestFit="1" customWidth="1"/>
    <col min="10011" max="10240" width="8.88671875" style="35"/>
    <col min="10241" max="10241" width="22.6640625" style="35" bestFit="1" customWidth="1"/>
    <col min="10242" max="10243" width="5.109375" style="35" bestFit="1" customWidth="1"/>
    <col min="10244" max="10244" width="11.33203125" style="35" customWidth="1"/>
    <col min="10245" max="10245" width="5" style="35" bestFit="1" customWidth="1"/>
    <col min="10246" max="10246" width="4.5546875" style="35" bestFit="1" customWidth="1"/>
    <col min="10247" max="10247" width="7.6640625" style="35" bestFit="1" customWidth="1"/>
    <col min="10248" max="10248" width="5" style="35" bestFit="1" customWidth="1"/>
    <col min="10249" max="10249" width="4.5546875" style="35" bestFit="1" customWidth="1"/>
    <col min="10250" max="10250" width="11.33203125" style="35" bestFit="1" customWidth="1"/>
    <col min="10251" max="10251" width="5.109375" style="35" bestFit="1" customWidth="1"/>
    <col min="10252" max="10252" width="7.6640625" style="35" bestFit="1" customWidth="1"/>
    <col min="10253" max="10253" width="5" style="35" bestFit="1" customWidth="1"/>
    <col min="10254" max="10254" width="4.5546875" style="35" bestFit="1" customWidth="1"/>
    <col min="10255" max="10255" width="7.6640625" style="35" bestFit="1" customWidth="1"/>
    <col min="10256" max="10256" width="5" style="35" bestFit="1" customWidth="1"/>
    <col min="10257" max="10257" width="4.5546875" style="35" bestFit="1" customWidth="1"/>
    <col min="10258" max="10258" width="11.33203125" style="35" bestFit="1" customWidth="1"/>
    <col min="10259" max="10259" width="5.109375" style="35" bestFit="1" customWidth="1"/>
    <col min="10260" max="10260" width="7.6640625" style="35" bestFit="1" customWidth="1"/>
    <col min="10261" max="10261" width="5" style="35" bestFit="1" customWidth="1"/>
    <col min="10262" max="10262" width="4.5546875" style="35" bestFit="1" customWidth="1"/>
    <col min="10263" max="10263" width="7.6640625" style="35" bestFit="1" customWidth="1"/>
    <col min="10264" max="10264" width="5" style="35" bestFit="1" customWidth="1"/>
    <col min="10265" max="10265" width="4.5546875" style="35" bestFit="1" customWidth="1"/>
    <col min="10266" max="10266" width="11.33203125" style="35" bestFit="1" customWidth="1"/>
    <col min="10267" max="10496" width="8.88671875" style="35"/>
    <col min="10497" max="10497" width="22.6640625" style="35" bestFit="1" customWidth="1"/>
    <col min="10498" max="10499" width="5.109375" style="35" bestFit="1" customWidth="1"/>
    <col min="10500" max="10500" width="11.33203125" style="35" customWidth="1"/>
    <col min="10501" max="10501" width="5" style="35" bestFit="1" customWidth="1"/>
    <col min="10502" max="10502" width="4.5546875" style="35" bestFit="1" customWidth="1"/>
    <col min="10503" max="10503" width="7.6640625" style="35" bestFit="1" customWidth="1"/>
    <col min="10504" max="10504" width="5" style="35" bestFit="1" customWidth="1"/>
    <col min="10505" max="10505" width="4.5546875" style="35" bestFit="1" customWidth="1"/>
    <col min="10506" max="10506" width="11.33203125" style="35" bestFit="1" customWidth="1"/>
    <col min="10507" max="10507" width="5.109375" style="35" bestFit="1" customWidth="1"/>
    <col min="10508" max="10508" width="7.6640625" style="35" bestFit="1" customWidth="1"/>
    <col min="10509" max="10509" width="5" style="35" bestFit="1" customWidth="1"/>
    <col min="10510" max="10510" width="4.5546875" style="35" bestFit="1" customWidth="1"/>
    <col min="10511" max="10511" width="7.6640625" style="35" bestFit="1" customWidth="1"/>
    <col min="10512" max="10512" width="5" style="35" bestFit="1" customWidth="1"/>
    <col min="10513" max="10513" width="4.5546875" style="35" bestFit="1" customWidth="1"/>
    <col min="10514" max="10514" width="11.33203125" style="35" bestFit="1" customWidth="1"/>
    <col min="10515" max="10515" width="5.109375" style="35" bestFit="1" customWidth="1"/>
    <col min="10516" max="10516" width="7.6640625" style="35" bestFit="1" customWidth="1"/>
    <col min="10517" max="10517" width="5" style="35" bestFit="1" customWidth="1"/>
    <col min="10518" max="10518" width="4.5546875" style="35" bestFit="1" customWidth="1"/>
    <col min="10519" max="10519" width="7.6640625" style="35" bestFit="1" customWidth="1"/>
    <col min="10520" max="10520" width="5" style="35" bestFit="1" customWidth="1"/>
    <col min="10521" max="10521" width="4.5546875" style="35" bestFit="1" customWidth="1"/>
    <col min="10522" max="10522" width="11.33203125" style="35" bestFit="1" customWidth="1"/>
    <col min="10523" max="10752" width="8.88671875" style="35"/>
    <col min="10753" max="10753" width="22.6640625" style="35" bestFit="1" customWidth="1"/>
    <col min="10754" max="10755" width="5.109375" style="35" bestFit="1" customWidth="1"/>
    <col min="10756" max="10756" width="11.33203125" style="35" customWidth="1"/>
    <col min="10757" max="10757" width="5" style="35" bestFit="1" customWidth="1"/>
    <col min="10758" max="10758" width="4.5546875" style="35" bestFit="1" customWidth="1"/>
    <col min="10759" max="10759" width="7.6640625" style="35" bestFit="1" customWidth="1"/>
    <col min="10760" max="10760" width="5" style="35" bestFit="1" customWidth="1"/>
    <col min="10761" max="10761" width="4.5546875" style="35" bestFit="1" customWidth="1"/>
    <col min="10762" max="10762" width="11.33203125" style="35" bestFit="1" customWidth="1"/>
    <col min="10763" max="10763" width="5.109375" style="35" bestFit="1" customWidth="1"/>
    <col min="10764" max="10764" width="7.6640625" style="35" bestFit="1" customWidth="1"/>
    <col min="10765" max="10765" width="5" style="35" bestFit="1" customWidth="1"/>
    <col min="10766" max="10766" width="4.5546875" style="35" bestFit="1" customWidth="1"/>
    <col min="10767" max="10767" width="7.6640625" style="35" bestFit="1" customWidth="1"/>
    <col min="10768" max="10768" width="5" style="35" bestFit="1" customWidth="1"/>
    <col min="10769" max="10769" width="4.5546875" style="35" bestFit="1" customWidth="1"/>
    <col min="10770" max="10770" width="11.33203125" style="35" bestFit="1" customWidth="1"/>
    <col min="10771" max="10771" width="5.109375" style="35" bestFit="1" customWidth="1"/>
    <col min="10772" max="10772" width="7.6640625" style="35" bestFit="1" customWidth="1"/>
    <col min="10773" max="10773" width="5" style="35" bestFit="1" customWidth="1"/>
    <col min="10774" max="10774" width="4.5546875" style="35" bestFit="1" customWidth="1"/>
    <col min="10775" max="10775" width="7.6640625" style="35" bestFit="1" customWidth="1"/>
    <col min="10776" max="10776" width="5" style="35" bestFit="1" customWidth="1"/>
    <col min="10777" max="10777" width="4.5546875" style="35" bestFit="1" customWidth="1"/>
    <col min="10778" max="10778" width="11.33203125" style="35" bestFit="1" customWidth="1"/>
    <col min="10779" max="11008" width="8.88671875" style="35"/>
    <col min="11009" max="11009" width="22.6640625" style="35" bestFit="1" customWidth="1"/>
    <col min="11010" max="11011" width="5.109375" style="35" bestFit="1" customWidth="1"/>
    <col min="11012" max="11012" width="11.33203125" style="35" customWidth="1"/>
    <col min="11013" max="11013" width="5" style="35" bestFit="1" customWidth="1"/>
    <col min="11014" max="11014" width="4.5546875" style="35" bestFit="1" customWidth="1"/>
    <col min="11015" max="11015" width="7.6640625" style="35" bestFit="1" customWidth="1"/>
    <col min="11016" max="11016" width="5" style="35" bestFit="1" customWidth="1"/>
    <col min="11017" max="11017" width="4.5546875" style="35" bestFit="1" customWidth="1"/>
    <col min="11018" max="11018" width="11.33203125" style="35" bestFit="1" customWidth="1"/>
    <col min="11019" max="11019" width="5.109375" style="35" bestFit="1" customWidth="1"/>
    <col min="11020" max="11020" width="7.6640625" style="35" bestFit="1" customWidth="1"/>
    <col min="11021" max="11021" width="5" style="35" bestFit="1" customWidth="1"/>
    <col min="11022" max="11022" width="4.5546875" style="35" bestFit="1" customWidth="1"/>
    <col min="11023" max="11023" width="7.6640625" style="35" bestFit="1" customWidth="1"/>
    <col min="11024" max="11024" width="5" style="35" bestFit="1" customWidth="1"/>
    <col min="11025" max="11025" width="4.5546875" style="35" bestFit="1" customWidth="1"/>
    <col min="11026" max="11026" width="11.33203125" style="35" bestFit="1" customWidth="1"/>
    <col min="11027" max="11027" width="5.109375" style="35" bestFit="1" customWidth="1"/>
    <col min="11028" max="11028" width="7.6640625" style="35" bestFit="1" customWidth="1"/>
    <col min="11029" max="11029" width="5" style="35" bestFit="1" customWidth="1"/>
    <col min="11030" max="11030" width="4.5546875" style="35" bestFit="1" customWidth="1"/>
    <col min="11031" max="11031" width="7.6640625" style="35" bestFit="1" customWidth="1"/>
    <col min="11032" max="11032" width="5" style="35" bestFit="1" customWidth="1"/>
    <col min="11033" max="11033" width="4.5546875" style="35" bestFit="1" customWidth="1"/>
    <col min="11034" max="11034" width="11.33203125" style="35" bestFit="1" customWidth="1"/>
    <col min="11035" max="11264" width="8.88671875" style="35"/>
    <col min="11265" max="11265" width="22.6640625" style="35" bestFit="1" customWidth="1"/>
    <col min="11266" max="11267" width="5.109375" style="35" bestFit="1" customWidth="1"/>
    <col min="11268" max="11268" width="11.33203125" style="35" customWidth="1"/>
    <col min="11269" max="11269" width="5" style="35" bestFit="1" customWidth="1"/>
    <col min="11270" max="11270" width="4.5546875" style="35" bestFit="1" customWidth="1"/>
    <col min="11271" max="11271" width="7.6640625" style="35" bestFit="1" customWidth="1"/>
    <col min="11272" max="11272" width="5" style="35" bestFit="1" customWidth="1"/>
    <col min="11273" max="11273" width="4.5546875" style="35" bestFit="1" customWidth="1"/>
    <col min="11274" max="11274" width="11.33203125" style="35" bestFit="1" customWidth="1"/>
    <col min="11275" max="11275" width="5.109375" style="35" bestFit="1" customWidth="1"/>
    <col min="11276" max="11276" width="7.6640625" style="35" bestFit="1" customWidth="1"/>
    <col min="11277" max="11277" width="5" style="35" bestFit="1" customWidth="1"/>
    <col min="11278" max="11278" width="4.5546875" style="35" bestFit="1" customWidth="1"/>
    <col min="11279" max="11279" width="7.6640625" style="35" bestFit="1" customWidth="1"/>
    <col min="11280" max="11280" width="5" style="35" bestFit="1" customWidth="1"/>
    <col min="11281" max="11281" width="4.5546875" style="35" bestFit="1" customWidth="1"/>
    <col min="11282" max="11282" width="11.33203125" style="35" bestFit="1" customWidth="1"/>
    <col min="11283" max="11283" width="5.109375" style="35" bestFit="1" customWidth="1"/>
    <col min="11284" max="11284" width="7.6640625" style="35" bestFit="1" customWidth="1"/>
    <col min="11285" max="11285" width="5" style="35" bestFit="1" customWidth="1"/>
    <col min="11286" max="11286" width="4.5546875" style="35" bestFit="1" customWidth="1"/>
    <col min="11287" max="11287" width="7.6640625" style="35" bestFit="1" customWidth="1"/>
    <col min="11288" max="11288" width="5" style="35" bestFit="1" customWidth="1"/>
    <col min="11289" max="11289" width="4.5546875" style="35" bestFit="1" customWidth="1"/>
    <col min="11290" max="11290" width="11.33203125" style="35" bestFit="1" customWidth="1"/>
    <col min="11291" max="11520" width="8.88671875" style="35"/>
    <col min="11521" max="11521" width="22.6640625" style="35" bestFit="1" customWidth="1"/>
    <col min="11522" max="11523" width="5.109375" style="35" bestFit="1" customWidth="1"/>
    <col min="11524" max="11524" width="11.33203125" style="35" customWidth="1"/>
    <col min="11525" max="11525" width="5" style="35" bestFit="1" customWidth="1"/>
    <col min="11526" max="11526" width="4.5546875" style="35" bestFit="1" customWidth="1"/>
    <col min="11527" max="11527" width="7.6640625" style="35" bestFit="1" customWidth="1"/>
    <col min="11528" max="11528" width="5" style="35" bestFit="1" customWidth="1"/>
    <col min="11529" max="11529" width="4.5546875" style="35" bestFit="1" customWidth="1"/>
    <col min="11530" max="11530" width="11.33203125" style="35" bestFit="1" customWidth="1"/>
    <col min="11531" max="11531" width="5.109375" style="35" bestFit="1" customWidth="1"/>
    <col min="11532" max="11532" width="7.6640625" style="35" bestFit="1" customWidth="1"/>
    <col min="11533" max="11533" width="5" style="35" bestFit="1" customWidth="1"/>
    <col min="11534" max="11534" width="4.5546875" style="35" bestFit="1" customWidth="1"/>
    <col min="11535" max="11535" width="7.6640625" style="35" bestFit="1" customWidth="1"/>
    <col min="11536" max="11536" width="5" style="35" bestFit="1" customWidth="1"/>
    <col min="11537" max="11537" width="4.5546875" style="35" bestFit="1" customWidth="1"/>
    <col min="11538" max="11538" width="11.33203125" style="35" bestFit="1" customWidth="1"/>
    <col min="11539" max="11539" width="5.109375" style="35" bestFit="1" customWidth="1"/>
    <col min="11540" max="11540" width="7.6640625" style="35" bestFit="1" customWidth="1"/>
    <col min="11541" max="11541" width="5" style="35" bestFit="1" customWidth="1"/>
    <col min="11542" max="11542" width="4.5546875" style="35" bestFit="1" customWidth="1"/>
    <col min="11543" max="11543" width="7.6640625" style="35" bestFit="1" customWidth="1"/>
    <col min="11544" max="11544" width="5" style="35" bestFit="1" customWidth="1"/>
    <col min="11545" max="11545" width="4.5546875" style="35" bestFit="1" customWidth="1"/>
    <col min="11546" max="11546" width="11.33203125" style="35" bestFit="1" customWidth="1"/>
    <col min="11547" max="11776" width="8.88671875" style="35"/>
    <col min="11777" max="11777" width="22.6640625" style="35" bestFit="1" customWidth="1"/>
    <col min="11778" max="11779" width="5.109375" style="35" bestFit="1" customWidth="1"/>
    <col min="11780" max="11780" width="11.33203125" style="35" customWidth="1"/>
    <col min="11781" max="11781" width="5" style="35" bestFit="1" customWidth="1"/>
    <col min="11782" max="11782" width="4.5546875" style="35" bestFit="1" customWidth="1"/>
    <col min="11783" max="11783" width="7.6640625" style="35" bestFit="1" customWidth="1"/>
    <col min="11784" max="11784" width="5" style="35" bestFit="1" customWidth="1"/>
    <col min="11785" max="11785" width="4.5546875" style="35" bestFit="1" customWidth="1"/>
    <col min="11786" max="11786" width="11.33203125" style="35" bestFit="1" customWidth="1"/>
    <col min="11787" max="11787" width="5.109375" style="35" bestFit="1" customWidth="1"/>
    <col min="11788" max="11788" width="7.6640625" style="35" bestFit="1" customWidth="1"/>
    <col min="11789" max="11789" width="5" style="35" bestFit="1" customWidth="1"/>
    <col min="11790" max="11790" width="4.5546875" style="35" bestFit="1" customWidth="1"/>
    <col min="11791" max="11791" width="7.6640625" style="35" bestFit="1" customWidth="1"/>
    <col min="11792" max="11792" width="5" style="35" bestFit="1" customWidth="1"/>
    <col min="11793" max="11793" width="4.5546875" style="35" bestFit="1" customWidth="1"/>
    <col min="11794" max="11794" width="11.33203125" style="35" bestFit="1" customWidth="1"/>
    <col min="11795" max="11795" width="5.109375" style="35" bestFit="1" customWidth="1"/>
    <col min="11796" max="11796" width="7.6640625" style="35" bestFit="1" customWidth="1"/>
    <col min="11797" max="11797" width="5" style="35" bestFit="1" customWidth="1"/>
    <col min="11798" max="11798" width="4.5546875" style="35" bestFit="1" customWidth="1"/>
    <col min="11799" max="11799" width="7.6640625" style="35" bestFit="1" customWidth="1"/>
    <col min="11800" max="11800" width="5" style="35" bestFit="1" customWidth="1"/>
    <col min="11801" max="11801" width="4.5546875" style="35" bestFit="1" customWidth="1"/>
    <col min="11802" max="11802" width="11.33203125" style="35" bestFit="1" customWidth="1"/>
    <col min="11803" max="12032" width="8.88671875" style="35"/>
    <col min="12033" max="12033" width="22.6640625" style="35" bestFit="1" customWidth="1"/>
    <col min="12034" max="12035" width="5.109375" style="35" bestFit="1" customWidth="1"/>
    <col min="12036" max="12036" width="11.33203125" style="35" customWidth="1"/>
    <col min="12037" max="12037" width="5" style="35" bestFit="1" customWidth="1"/>
    <col min="12038" max="12038" width="4.5546875" style="35" bestFit="1" customWidth="1"/>
    <col min="12039" max="12039" width="7.6640625" style="35" bestFit="1" customWidth="1"/>
    <col min="12040" max="12040" width="5" style="35" bestFit="1" customWidth="1"/>
    <col min="12041" max="12041" width="4.5546875" style="35" bestFit="1" customWidth="1"/>
    <col min="12042" max="12042" width="11.33203125" style="35" bestFit="1" customWidth="1"/>
    <col min="12043" max="12043" width="5.109375" style="35" bestFit="1" customWidth="1"/>
    <col min="12044" max="12044" width="7.6640625" style="35" bestFit="1" customWidth="1"/>
    <col min="12045" max="12045" width="5" style="35" bestFit="1" customWidth="1"/>
    <col min="12046" max="12046" width="4.5546875" style="35" bestFit="1" customWidth="1"/>
    <col min="12047" max="12047" width="7.6640625" style="35" bestFit="1" customWidth="1"/>
    <col min="12048" max="12048" width="5" style="35" bestFit="1" customWidth="1"/>
    <col min="12049" max="12049" width="4.5546875" style="35" bestFit="1" customWidth="1"/>
    <col min="12050" max="12050" width="11.33203125" style="35" bestFit="1" customWidth="1"/>
    <col min="12051" max="12051" width="5.109375" style="35" bestFit="1" customWidth="1"/>
    <col min="12052" max="12052" width="7.6640625" style="35" bestFit="1" customWidth="1"/>
    <col min="12053" max="12053" width="5" style="35" bestFit="1" customWidth="1"/>
    <col min="12054" max="12054" width="4.5546875" style="35" bestFit="1" customWidth="1"/>
    <col min="12055" max="12055" width="7.6640625" style="35" bestFit="1" customWidth="1"/>
    <col min="12056" max="12056" width="5" style="35" bestFit="1" customWidth="1"/>
    <col min="12057" max="12057" width="4.5546875" style="35" bestFit="1" customWidth="1"/>
    <col min="12058" max="12058" width="11.33203125" style="35" bestFit="1" customWidth="1"/>
    <col min="12059" max="12288" width="8.88671875" style="35"/>
    <col min="12289" max="12289" width="22.6640625" style="35" bestFit="1" customWidth="1"/>
    <col min="12290" max="12291" width="5.109375" style="35" bestFit="1" customWidth="1"/>
    <col min="12292" max="12292" width="11.33203125" style="35" customWidth="1"/>
    <col min="12293" max="12293" width="5" style="35" bestFit="1" customWidth="1"/>
    <col min="12294" max="12294" width="4.5546875" style="35" bestFit="1" customWidth="1"/>
    <col min="12295" max="12295" width="7.6640625" style="35" bestFit="1" customWidth="1"/>
    <col min="12296" max="12296" width="5" style="35" bestFit="1" customWidth="1"/>
    <col min="12297" max="12297" width="4.5546875" style="35" bestFit="1" customWidth="1"/>
    <col min="12298" max="12298" width="11.33203125" style="35" bestFit="1" customWidth="1"/>
    <col min="12299" max="12299" width="5.109375" style="35" bestFit="1" customWidth="1"/>
    <col min="12300" max="12300" width="7.6640625" style="35" bestFit="1" customWidth="1"/>
    <col min="12301" max="12301" width="5" style="35" bestFit="1" customWidth="1"/>
    <col min="12302" max="12302" width="4.5546875" style="35" bestFit="1" customWidth="1"/>
    <col min="12303" max="12303" width="7.6640625" style="35" bestFit="1" customWidth="1"/>
    <col min="12304" max="12304" width="5" style="35" bestFit="1" customWidth="1"/>
    <col min="12305" max="12305" width="4.5546875" style="35" bestFit="1" customWidth="1"/>
    <col min="12306" max="12306" width="11.33203125" style="35" bestFit="1" customWidth="1"/>
    <col min="12307" max="12307" width="5.109375" style="35" bestFit="1" customWidth="1"/>
    <col min="12308" max="12308" width="7.6640625" style="35" bestFit="1" customWidth="1"/>
    <col min="12309" max="12309" width="5" style="35" bestFit="1" customWidth="1"/>
    <col min="12310" max="12310" width="4.5546875" style="35" bestFit="1" customWidth="1"/>
    <col min="12311" max="12311" width="7.6640625" style="35" bestFit="1" customWidth="1"/>
    <col min="12312" max="12312" width="5" style="35" bestFit="1" customWidth="1"/>
    <col min="12313" max="12313" width="4.5546875" style="35" bestFit="1" customWidth="1"/>
    <col min="12314" max="12314" width="11.33203125" style="35" bestFit="1" customWidth="1"/>
    <col min="12315" max="12544" width="8.88671875" style="35"/>
    <col min="12545" max="12545" width="22.6640625" style="35" bestFit="1" customWidth="1"/>
    <col min="12546" max="12547" width="5.109375" style="35" bestFit="1" customWidth="1"/>
    <col min="12548" max="12548" width="11.33203125" style="35" customWidth="1"/>
    <col min="12549" max="12549" width="5" style="35" bestFit="1" customWidth="1"/>
    <col min="12550" max="12550" width="4.5546875" style="35" bestFit="1" customWidth="1"/>
    <col min="12551" max="12551" width="7.6640625" style="35" bestFit="1" customWidth="1"/>
    <col min="12552" max="12552" width="5" style="35" bestFit="1" customWidth="1"/>
    <col min="12553" max="12553" width="4.5546875" style="35" bestFit="1" customWidth="1"/>
    <col min="12554" max="12554" width="11.33203125" style="35" bestFit="1" customWidth="1"/>
    <col min="12555" max="12555" width="5.109375" style="35" bestFit="1" customWidth="1"/>
    <col min="12556" max="12556" width="7.6640625" style="35" bestFit="1" customWidth="1"/>
    <col min="12557" max="12557" width="5" style="35" bestFit="1" customWidth="1"/>
    <col min="12558" max="12558" width="4.5546875" style="35" bestFit="1" customWidth="1"/>
    <col min="12559" max="12559" width="7.6640625" style="35" bestFit="1" customWidth="1"/>
    <col min="12560" max="12560" width="5" style="35" bestFit="1" customWidth="1"/>
    <col min="12561" max="12561" width="4.5546875" style="35" bestFit="1" customWidth="1"/>
    <col min="12562" max="12562" width="11.33203125" style="35" bestFit="1" customWidth="1"/>
    <col min="12563" max="12563" width="5.109375" style="35" bestFit="1" customWidth="1"/>
    <col min="12564" max="12564" width="7.6640625" style="35" bestFit="1" customWidth="1"/>
    <col min="12565" max="12565" width="5" style="35" bestFit="1" customWidth="1"/>
    <col min="12566" max="12566" width="4.5546875" style="35" bestFit="1" customWidth="1"/>
    <col min="12567" max="12567" width="7.6640625" style="35" bestFit="1" customWidth="1"/>
    <col min="12568" max="12568" width="5" style="35" bestFit="1" customWidth="1"/>
    <col min="12569" max="12569" width="4.5546875" style="35" bestFit="1" customWidth="1"/>
    <col min="12570" max="12570" width="11.33203125" style="35" bestFit="1" customWidth="1"/>
    <col min="12571" max="12800" width="8.88671875" style="35"/>
    <col min="12801" max="12801" width="22.6640625" style="35" bestFit="1" customWidth="1"/>
    <col min="12802" max="12803" width="5.109375" style="35" bestFit="1" customWidth="1"/>
    <col min="12804" max="12804" width="11.33203125" style="35" customWidth="1"/>
    <col min="12805" max="12805" width="5" style="35" bestFit="1" customWidth="1"/>
    <col min="12806" max="12806" width="4.5546875" style="35" bestFit="1" customWidth="1"/>
    <col min="12807" max="12807" width="7.6640625" style="35" bestFit="1" customWidth="1"/>
    <col min="12808" max="12808" width="5" style="35" bestFit="1" customWidth="1"/>
    <col min="12809" max="12809" width="4.5546875" style="35" bestFit="1" customWidth="1"/>
    <col min="12810" max="12810" width="11.33203125" style="35" bestFit="1" customWidth="1"/>
    <col min="12811" max="12811" width="5.109375" style="35" bestFit="1" customWidth="1"/>
    <col min="12812" max="12812" width="7.6640625" style="35" bestFit="1" customWidth="1"/>
    <col min="12813" max="12813" width="5" style="35" bestFit="1" customWidth="1"/>
    <col min="12814" max="12814" width="4.5546875" style="35" bestFit="1" customWidth="1"/>
    <col min="12815" max="12815" width="7.6640625" style="35" bestFit="1" customWidth="1"/>
    <col min="12816" max="12816" width="5" style="35" bestFit="1" customWidth="1"/>
    <col min="12817" max="12817" width="4.5546875" style="35" bestFit="1" customWidth="1"/>
    <col min="12818" max="12818" width="11.33203125" style="35" bestFit="1" customWidth="1"/>
    <col min="12819" max="12819" width="5.109375" style="35" bestFit="1" customWidth="1"/>
    <col min="12820" max="12820" width="7.6640625" style="35" bestFit="1" customWidth="1"/>
    <col min="12821" max="12821" width="5" style="35" bestFit="1" customWidth="1"/>
    <col min="12822" max="12822" width="4.5546875" style="35" bestFit="1" customWidth="1"/>
    <col min="12823" max="12823" width="7.6640625" style="35" bestFit="1" customWidth="1"/>
    <col min="12824" max="12824" width="5" style="35" bestFit="1" customWidth="1"/>
    <col min="12825" max="12825" width="4.5546875" style="35" bestFit="1" customWidth="1"/>
    <col min="12826" max="12826" width="11.33203125" style="35" bestFit="1" customWidth="1"/>
    <col min="12827" max="13056" width="8.88671875" style="35"/>
    <col min="13057" max="13057" width="22.6640625" style="35" bestFit="1" customWidth="1"/>
    <col min="13058" max="13059" width="5.109375" style="35" bestFit="1" customWidth="1"/>
    <col min="13060" max="13060" width="11.33203125" style="35" customWidth="1"/>
    <col min="13061" max="13061" width="5" style="35" bestFit="1" customWidth="1"/>
    <col min="13062" max="13062" width="4.5546875" style="35" bestFit="1" customWidth="1"/>
    <col min="13063" max="13063" width="7.6640625" style="35" bestFit="1" customWidth="1"/>
    <col min="13064" max="13064" width="5" style="35" bestFit="1" customWidth="1"/>
    <col min="13065" max="13065" width="4.5546875" style="35" bestFit="1" customWidth="1"/>
    <col min="13066" max="13066" width="11.33203125" style="35" bestFit="1" customWidth="1"/>
    <col min="13067" max="13067" width="5.109375" style="35" bestFit="1" customWidth="1"/>
    <col min="13068" max="13068" width="7.6640625" style="35" bestFit="1" customWidth="1"/>
    <col min="13069" max="13069" width="5" style="35" bestFit="1" customWidth="1"/>
    <col min="13070" max="13070" width="4.5546875" style="35" bestFit="1" customWidth="1"/>
    <col min="13071" max="13071" width="7.6640625" style="35" bestFit="1" customWidth="1"/>
    <col min="13072" max="13072" width="5" style="35" bestFit="1" customWidth="1"/>
    <col min="13073" max="13073" width="4.5546875" style="35" bestFit="1" customWidth="1"/>
    <col min="13074" max="13074" width="11.33203125" style="35" bestFit="1" customWidth="1"/>
    <col min="13075" max="13075" width="5.109375" style="35" bestFit="1" customWidth="1"/>
    <col min="13076" max="13076" width="7.6640625" style="35" bestFit="1" customWidth="1"/>
    <col min="13077" max="13077" width="5" style="35" bestFit="1" customWidth="1"/>
    <col min="13078" max="13078" width="4.5546875" style="35" bestFit="1" customWidth="1"/>
    <col min="13079" max="13079" width="7.6640625" style="35" bestFit="1" customWidth="1"/>
    <col min="13080" max="13080" width="5" style="35" bestFit="1" customWidth="1"/>
    <col min="13081" max="13081" width="4.5546875" style="35" bestFit="1" customWidth="1"/>
    <col min="13082" max="13082" width="11.33203125" style="35" bestFit="1" customWidth="1"/>
    <col min="13083" max="13312" width="8.88671875" style="35"/>
    <col min="13313" max="13313" width="22.6640625" style="35" bestFit="1" customWidth="1"/>
    <col min="13314" max="13315" width="5.109375" style="35" bestFit="1" customWidth="1"/>
    <col min="13316" max="13316" width="11.33203125" style="35" customWidth="1"/>
    <col min="13317" max="13317" width="5" style="35" bestFit="1" customWidth="1"/>
    <col min="13318" max="13318" width="4.5546875" style="35" bestFit="1" customWidth="1"/>
    <col min="13319" max="13319" width="7.6640625" style="35" bestFit="1" customWidth="1"/>
    <col min="13320" max="13320" width="5" style="35" bestFit="1" customWidth="1"/>
    <col min="13321" max="13321" width="4.5546875" style="35" bestFit="1" customWidth="1"/>
    <col min="13322" max="13322" width="11.33203125" style="35" bestFit="1" customWidth="1"/>
    <col min="13323" max="13323" width="5.109375" style="35" bestFit="1" customWidth="1"/>
    <col min="13324" max="13324" width="7.6640625" style="35" bestFit="1" customWidth="1"/>
    <col min="13325" max="13325" width="5" style="35" bestFit="1" customWidth="1"/>
    <col min="13326" max="13326" width="4.5546875" style="35" bestFit="1" customWidth="1"/>
    <col min="13327" max="13327" width="7.6640625" style="35" bestFit="1" customWidth="1"/>
    <col min="13328" max="13328" width="5" style="35" bestFit="1" customWidth="1"/>
    <col min="13329" max="13329" width="4.5546875" style="35" bestFit="1" customWidth="1"/>
    <col min="13330" max="13330" width="11.33203125" style="35" bestFit="1" customWidth="1"/>
    <col min="13331" max="13331" width="5.109375" style="35" bestFit="1" customWidth="1"/>
    <col min="13332" max="13332" width="7.6640625" style="35" bestFit="1" customWidth="1"/>
    <col min="13333" max="13333" width="5" style="35" bestFit="1" customWidth="1"/>
    <col min="13334" max="13334" width="4.5546875" style="35" bestFit="1" customWidth="1"/>
    <col min="13335" max="13335" width="7.6640625" style="35" bestFit="1" customWidth="1"/>
    <col min="13336" max="13336" width="5" style="35" bestFit="1" customWidth="1"/>
    <col min="13337" max="13337" width="4.5546875" style="35" bestFit="1" customWidth="1"/>
    <col min="13338" max="13338" width="11.33203125" style="35" bestFit="1" customWidth="1"/>
    <col min="13339" max="13568" width="8.88671875" style="35"/>
    <col min="13569" max="13569" width="22.6640625" style="35" bestFit="1" customWidth="1"/>
    <col min="13570" max="13571" width="5.109375" style="35" bestFit="1" customWidth="1"/>
    <col min="13572" max="13572" width="11.33203125" style="35" customWidth="1"/>
    <col min="13573" max="13573" width="5" style="35" bestFit="1" customWidth="1"/>
    <col min="13574" max="13574" width="4.5546875" style="35" bestFit="1" customWidth="1"/>
    <col min="13575" max="13575" width="7.6640625" style="35" bestFit="1" customWidth="1"/>
    <col min="13576" max="13576" width="5" style="35" bestFit="1" customWidth="1"/>
    <col min="13577" max="13577" width="4.5546875" style="35" bestFit="1" customWidth="1"/>
    <col min="13578" max="13578" width="11.33203125" style="35" bestFit="1" customWidth="1"/>
    <col min="13579" max="13579" width="5.109375" style="35" bestFit="1" customWidth="1"/>
    <col min="13580" max="13580" width="7.6640625" style="35" bestFit="1" customWidth="1"/>
    <col min="13581" max="13581" width="5" style="35" bestFit="1" customWidth="1"/>
    <col min="13582" max="13582" width="4.5546875" style="35" bestFit="1" customWidth="1"/>
    <col min="13583" max="13583" width="7.6640625" style="35" bestFit="1" customWidth="1"/>
    <col min="13584" max="13584" width="5" style="35" bestFit="1" customWidth="1"/>
    <col min="13585" max="13585" width="4.5546875" style="35" bestFit="1" customWidth="1"/>
    <col min="13586" max="13586" width="11.33203125" style="35" bestFit="1" customWidth="1"/>
    <col min="13587" max="13587" width="5.109375" style="35" bestFit="1" customWidth="1"/>
    <col min="13588" max="13588" width="7.6640625" style="35" bestFit="1" customWidth="1"/>
    <col min="13589" max="13589" width="5" style="35" bestFit="1" customWidth="1"/>
    <col min="13590" max="13590" width="4.5546875" style="35" bestFit="1" customWidth="1"/>
    <col min="13591" max="13591" width="7.6640625" style="35" bestFit="1" customWidth="1"/>
    <col min="13592" max="13592" width="5" style="35" bestFit="1" customWidth="1"/>
    <col min="13593" max="13593" width="4.5546875" style="35" bestFit="1" customWidth="1"/>
    <col min="13594" max="13594" width="11.33203125" style="35" bestFit="1" customWidth="1"/>
    <col min="13595" max="13824" width="8.88671875" style="35"/>
    <col min="13825" max="13825" width="22.6640625" style="35" bestFit="1" customWidth="1"/>
    <col min="13826" max="13827" width="5.109375" style="35" bestFit="1" customWidth="1"/>
    <col min="13828" max="13828" width="11.33203125" style="35" customWidth="1"/>
    <col min="13829" max="13829" width="5" style="35" bestFit="1" customWidth="1"/>
    <col min="13830" max="13830" width="4.5546875" style="35" bestFit="1" customWidth="1"/>
    <col min="13831" max="13831" width="7.6640625" style="35" bestFit="1" customWidth="1"/>
    <col min="13832" max="13832" width="5" style="35" bestFit="1" customWidth="1"/>
    <col min="13833" max="13833" width="4.5546875" style="35" bestFit="1" customWidth="1"/>
    <col min="13834" max="13834" width="11.33203125" style="35" bestFit="1" customWidth="1"/>
    <col min="13835" max="13835" width="5.109375" style="35" bestFit="1" customWidth="1"/>
    <col min="13836" max="13836" width="7.6640625" style="35" bestFit="1" customWidth="1"/>
    <col min="13837" max="13837" width="5" style="35" bestFit="1" customWidth="1"/>
    <col min="13838" max="13838" width="4.5546875" style="35" bestFit="1" customWidth="1"/>
    <col min="13839" max="13839" width="7.6640625" style="35" bestFit="1" customWidth="1"/>
    <col min="13840" max="13840" width="5" style="35" bestFit="1" customWidth="1"/>
    <col min="13841" max="13841" width="4.5546875" style="35" bestFit="1" customWidth="1"/>
    <col min="13842" max="13842" width="11.33203125" style="35" bestFit="1" customWidth="1"/>
    <col min="13843" max="13843" width="5.109375" style="35" bestFit="1" customWidth="1"/>
    <col min="13844" max="13844" width="7.6640625" style="35" bestFit="1" customWidth="1"/>
    <col min="13845" max="13845" width="5" style="35" bestFit="1" customWidth="1"/>
    <col min="13846" max="13846" width="4.5546875" style="35" bestFit="1" customWidth="1"/>
    <col min="13847" max="13847" width="7.6640625" style="35" bestFit="1" customWidth="1"/>
    <col min="13848" max="13848" width="5" style="35" bestFit="1" customWidth="1"/>
    <col min="13849" max="13849" width="4.5546875" style="35" bestFit="1" customWidth="1"/>
    <col min="13850" max="13850" width="11.33203125" style="35" bestFit="1" customWidth="1"/>
    <col min="13851" max="14080" width="8.88671875" style="35"/>
    <col min="14081" max="14081" width="22.6640625" style="35" bestFit="1" customWidth="1"/>
    <col min="14082" max="14083" width="5.109375" style="35" bestFit="1" customWidth="1"/>
    <col min="14084" max="14084" width="11.33203125" style="35" customWidth="1"/>
    <col min="14085" max="14085" width="5" style="35" bestFit="1" customWidth="1"/>
    <col min="14086" max="14086" width="4.5546875" style="35" bestFit="1" customWidth="1"/>
    <col min="14087" max="14087" width="7.6640625" style="35" bestFit="1" customWidth="1"/>
    <col min="14088" max="14088" width="5" style="35" bestFit="1" customWidth="1"/>
    <col min="14089" max="14089" width="4.5546875" style="35" bestFit="1" customWidth="1"/>
    <col min="14090" max="14090" width="11.33203125" style="35" bestFit="1" customWidth="1"/>
    <col min="14091" max="14091" width="5.109375" style="35" bestFit="1" customWidth="1"/>
    <col min="14092" max="14092" width="7.6640625" style="35" bestFit="1" customWidth="1"/>
    <col min="14093" max="14093" width="5" style="35" bestFit="1" customWidth="1"/>
    <col min="14094" max="14094" width="4.5546875" style="35" bestFit="1" customWidth="1"/>
    <col min="14095" max="14095" width="7.6640625" style="35" bestFit="1" customWidth="1"/>
    <col min="14096" max="14096" width="5" style="35" bestFit="1" customWidth="1"/>
    <col min="14097" max="14097" width="4.5546875" style="35" bestFit="1" customWidth="1"/>
    <col min="14098" max="14098" width="11.33203125" style="35" bestFit="1" customWidth="1"/>
    <col min="14099" max="14099" width="5.109375" style="35" bestFit="1" customWidth="1"/>
    <col min="14100" max="14100" width="7.6640625" style="35" bestFit="1" customWidth="1"/>
    <col min="14101" max="14101" width="5" style="35" bestFit="1" customWidth="1"/>
    <col min="14102" max="14102" width="4.5546875" style="35" bestFit="1" customWidth="1"/>
    <col min="14103" max="14103" width="7.6640625" style="35" bestFit="1" customWidth="1"/>
    <col min="14104" max="14104" width="5" style="35" bestFit="1" customWidth="1"/>
    <col min="14105" max="14105" width="4.5546875" style="35" bestFit="1" customWidth="1"/>
    <col min="14106" max="14106" width="11.33203125" style="35" bestFit="1" customWidth="1"/>
    <col min="14107" max="14336" width="8.88671875" style="35"/>
    <col min="14337" max="14337" width="22.6640625" style="35" bestFit="1" customWidth="1"/>
    <col min="14338" max="14339" width="5.109375" style="35" bestFit="1" customWidth="1"/>
    <col min="14340" max="14340" width="11.33203125" style="35" customWidth="1"/>
    <col min="14341" max="14341" width="5" style="35" bestFit="1" customWidth="1"/>
    <col min="14342" max="14342" width="4.5546875" style="35" bestFit="1" customWidth="1"/>
    <col min="14343" max="14343" width="7.6640625" style="35" bestFit="1" customWidth="1"/>
    <col min="14344" max="14344" width="5" style="35" bestFit="1" customWidth="1"/>
    <col min="14345" max="14345" width="4.5546875" style="35" bestFit="1" customWidth="1"/>
    <col min="14346" max="14346" width="11.33203125" style="35" bestFit="1" customWidth="1"/>
    <col min="14347" max="14347" width="5.109375" style="35" bestFit="1" customWidth="1"/>
    <col min="14348" max="14348" width="7.6640625" style="35" bestFit="1" customWidth="1"/>
    <col min="14349" max="14349" width="5" style="35" bestFit="1" customWidth="1"/>
    <col min="14350" max="14350" width="4.5546875" style="35" bestFit="1" customWidth="1"/>
    <col min="14351" max="14351" width="7.6640625" style="35" bestFit="1" customWidth="1"/>
    <col min="14352" max="14352" width="5" style="35" bestFit="1" customWidth="1"/>
    <col min="14353" max="14353" width="4.5546875" style="35" bestFit="1" customWidth="1"/>
    <col min="14354" max="14354" width="11.33203125" style="35" bestFit="1" customWidth="1"/>
    <col min="14355" max="14355" width="5.109375" style="35" bestFit="1" customWidth="1"/>
    <col min="14356" max="14356" width="7.6640625" style="35" bestFit="1" customWidth="1"/>
    <col min="14357" max="14357" width="5" style="35" bestFit="1" customWidth="1"/>
    <col min="14358" max="14358" width="4.5546875" style="35" bestFit="1" customWidth="1"/>
    <col min="14359" max="14359" width="7.6640625" style="35" bestFit="1" customWidth="1"/>
    <col min="14360" max="14360" width="5" style="35" bestFit="1" customWidth="1"/>
    <col min="14361" max="14361" width="4.5546875" style="35" bestFit="1" customWidth="1"/>
    <col min="14362" max="14362" width="11.33203125" style="35" bestFit="1" customWidth="1"/>
    <col min="14363" max="14592" width="8.88671875" style="35"/>
    <col min="14593" max="14593" width="22.6640625" style="35" bestFit="1" customWidth="1"/>
    <col min="14594" max="14595" width="5.109375" style="35" bestFit="1" customWidth="1"/>
    <col min="14596" max="14596" width="11.33203125" style="35" customWidth="1"/>
    <col min="14597" max="14597" width="5" style="35" bestFit="1" customWidth="1"/>
    <col min="14598" max="14598" width="4.5546875" style="35" bestFit="1" customWidth="1"/>
    <col min="14599" max="14599" width="7.6640625" style="35" bestFit="1" customWidth="1"/>
    <col min="14600" max="14600" width="5" style="35" bestFit="1" customWidth="1"/>
    <col min="14601" max="14601" width="4.5546875" style="35" bestFit="1" customWidth="1"/>
    <col min="14602" max="14602" width="11.33203125" style="35" bestFit="1" customWidth="1"/>
    <col min="14603" max="14603" width="5.109375" style="35" bestFit="1" customWidth="1"/>
    <col min="14604" max="14604" width="7.6640625" style="35" bestFit="1" customWidth="1"/>
    <col min="14605" max="14605" width="5" style="35" bestFit="1" customWidth="1"/>
    <col min="14606" max="14606" width="4.5546875" style="35" bestFit="1" customWidth="1"/>
    <col min="14607" max="14607" width="7.6640625" style="35" bestFit="1" customWidth="1"/>
    <col min="14608" max="14608" width="5" style="35" bestFit="1" customWidth="1"/>
    <col min="14609" max="14609" width="4.5546875" style="35" bestFit="1" customWidth="1"/>
    <col min="14610" max="14610" width="11.33203125" style="35" bestFit="1" customWidth="1"/>
    <col min="14611" max="14611" width="5.109375" style="35" bestFit="1" customWidth="1"/>
    <col min="14612" max="14612" width="7.6640625" style="35" bestFit="1" customWidth="1"/>
    <col min="14613" max="14613" width="5" style="35" bestFit="1" customWidth="1"/>
    <col min="14614" max="14614" width="4.5546875" style="35" bestFit="1" customWidth="1"/>
    <col min="14615" max="14615" width="7.6640625" style="35" bestFit="1" customWidth="1"/>
    <col min="14616" max="14616" width="5" style="35" bestFit="1" customWidth="1"/>
    <col min="14617" max="14617" width="4.5546875" style="35" bestFit="1" customWidth="1"/>
    <col min="14618" max="14618" width="11.33203125" style="35" bestFit="1" customWidth="1"/>
    <col min="14619" max="14848" width="8.88671875" style="35"/>
    <col min="14849" max="14849" width="22.6640625" style="35" bestFit="1" customWidth="1"/>
    <col min="14850" max="14851" width="5.109375" style="35" bestFit="1" customWidth="1"/>
    <col min="14852" max="14852" width="11.33203125" style="35" customWidth="1"/>
    <col min="14853" max="14853" width="5" style="35" bestFit="1" customWidth="1"/>
    <col min="14854" max="14854" width="4.5546875" style="35" bestFit="1" customWidth="1"/>
    <col min="14855" max="14855" width="7.6640625" style="35" bestFit="1" customWidth="1"/>
    <col min="14856" max="14856" width="5" style="35" bestFit="1" customWidth="1"/>
    <col min="14857" max="14857" width="4.5546875" style="35" bestFit="1" customWidth="1"/>
    <col min="14858" max="14858" width="11.33203125" style="35" bestFit="1" customWidth="1"/>
    <col min="14859" max="14859" width="5.109375" style="35" bestFit="1" customWidth="1"/>
    <col min="14860" max="14860" width="7.6640625" style="35" bestFit="1" customWidth="1"/>
    <col min="14861" max="14861" width="5" style="35" bestFit="1" customWidth="1"/>
    <col min="14862" max="14862" width="4.5546875" style="35" bestFit="1" customWidth="1"/>
    <col min="14863" max="14863" width="7.6640625" style="35" bestFit="1" customWidth="1"/>
    <col min="14864" max="14864" width="5" style="35" bestFit="1" customWidth="1"/>
    <col min="14865" max="14865" width="4.5546875" style="35" bestFit="1" customWidth="1"/>
    <col min="14866" max="14866" width="11.33203125" style="35" bestFit="1" customWidth="1"/>
    <col min="14867" max="14867" width="5.109375" style="35" bestFit="1" customWidth="1"/>
    <col min="14868" max="14868" width="7.6640625" style="35" bestFit="1" customWidth="1"/>
    <col min="14869" max="14869" width="5" style="35" bestFit="1" customWidth="1"/>
    <col min="14870" max="14870" width="4.5546875" style="35" bestFit="1" customWidth="1"/>
    <col min="14871" max="14871" width="7.6640625" style="35" bestFit="1" customWidth="1"/>
    <col min="14872" max="14872" width="5" style="35" bestFit="1" customWidth="1"/>
    <col min="14873" max="14873" width="4.5546875" style="35" bestFit="1" customWidth="1"/>
    <col min="14874" max="14874" width="11.33203125" style="35" bestFit="1" customWidth="1"/>
    <col min="14875" max="15104" width="8.88671875" style="35"/>
    <col min="15105" max="15105" width="22.6640625" style="35" bestFit="1" customWidth="1"/>
    <col min="15106" max="15107" width="5.109375" style="35" bestFit="1" customWidth="1"/>
    <col min="15108" max="15108" width="11.33203125" style="35" customWidth="1"/>
    <col min="15109" max="15109" width="5" style="35" bestFit="1" customWidth="1"/>
    <col min="15110" max="15110" width="4.5546875" style="35" bestFit="1" customWidth="1"/>
    <col min="15111" max="15111" width="7.6640625" style="35" bestFit="1" customWidth="1"/>
    <col min="15112" max="15112" width="5" style="35" bestFit="1" customWidth="1"/>
    <col min="15113" max="15113" width="4.5546875" style="35" bestFit="1" customWidth="1"/>
    <col min="15114" max="15114" width="11.33203125" style="35" bestFit="1" customWidth="1"/>
    <col min="15115" max="15115" width="5.109375" style="35" bestFit="1" customWidth="1"/>
    <col min="15116" max="15116" width="7.6640625" style="35" bestFit="1" customWidth="1"/>
    <col min="15117" max="15117" width="5" style="35" bestFit="1" customWidth="1"/>
    <col min="15118" max="15118" width="4.5546875" style="35" bestFit="1" customWidth="1"/>
    <col min="15119" max="15119" width="7.6640625" style="35" bestFit="1" customWidth="1"/>
    <col min="15120" max="15120" width="5" style="35" bestFit="1" customWidth="1"/>
    <col min="15121" max="15121" width="4.5546875" style="35" bestFit="1" customWidth="1"/>
    <col min="15122" max="15122" width="11.33203125" style="35" bestFit="1" customWidth="1"/>
    <col min="15123" max="15123" width="5.109375" style="35" bestFit="1" customWidth="1"/>
    <col min="15124" max="15124" width="7.6640625" style="35" bestFit="1" customWidth="1"/>
    <col min="15125" max="15125" width="5" style="35" bestFit="1" customWidth="1"/>
    <col min="15126" max="15126" width="4.5546875" style="35" bestFit="1" customWidth="1"/>
    <col min="15127" max="15127" width="7.6640625" style="35" bestFit="1" customWidth="1"/>
    <col min="15128" max="15128" width="5" style="35" bestFit="1" customWidth="1"/>
    <col min="15129" max="15129" width="4.5546875" style="35" bestFit="1" customWidth="1"/>
    <col min="15130" max="15130" width="11.33203125" style="35" bestFit="1" customWidth="1"/>
    <col min="15131" max="15360" width="8.88671875" style="35"/>
    <col min="15361" max="15361" width="22.6640625" style="35" bestFit="1" customWidth="1"/>
    <col min="15362" max="15363" width="5.109375" style="35" bestFit="1" customWidth="1"/>
    <col min="15364" max="15364" width="11.33203125" style="35" customWidth="1"/>
    <col min="15365" max="15365" width="5" style="35" bestFit="1" customWidth="1"/>
    <col min="15366" max="15366" width="4.5546875" style="35" bestFit="1" customWidth="1"/>
    <col min="15367" max="15367" width="7.6640625" style="35" bestFit="1" customWidth="1"/>
    <col min="15368" max="15368" width="5" style="35" bestFit="1" customWidth="1"/>
    <col min="15369" max="15369" width="4.5546875" style="35" bestFit="1" customWidth="1"/>
    <col min="15370" max="15370" width="11.33203125" style="35" bestFit="1" customWidth="1"/>
    <col min="15371" max="15371" width="5.109375" style="35" bestFit="1" customWidth="1"/>
    <col min="15372" max="15372" width="7.6640625" style="35" bestFit="1" customWidth="1"/>
    <col min="15373" max="15373" width="5" style="35" bestFit="1" customWidth="1"/>
    <col min="15374" max="15374" width="4.5546875" style="35" bestFit="1" customWidth="1"/>
    <col min="15375" max="15375" width="7.6640625" style="35" bestFit="1" customWidth="1"/>
    <col min="15376" max="15376" width="5" style="35" bestFit="1" customWidth="1"/>
    <col min="15377" max="15377" width="4.5546875" style="35" bestFit="1" customWidth="1"/>
    <col min="15378" max="15378" width="11.33203125" style="35" bestFit="1" customWidth="1"/>
    <col min="15379" max="15379" width="5.109375" style="35" bestFit="1" customWidth="1"/>
    <col min="15380" max="15380" width="7.6640625" style="35" bestFit="1" customWidth="1"/>
    <col min="15381" max="15381" width="5" style="35" bestFit="1" customWidth="1"/>
    <col min="15382" max="15382" width="4.5546875" style="35" bestFit="1" customWidth="1"/>
    <col min="15383" max="15383" width="7.6640625" style="35" bestFit="1" customWidth="1"/>
    <col min="15384" max="15384" width="5" style="35" bestFit="1" customWidth="1"/>
    <col min="15385" max="15385" width="4.5546875" style="35" bestFit="1" customWidth="1"/>
    <col min="15386" max="15386" width="11.33203125" style="35" bestFit="1" customWidth="1"/>
    <col min="15387" max="15616" width="8.88671875" style="35"/>
    <col min="15617" max="15617" width="22.6640625" style="35" bestFit="1" customWidth="1"/>
    <col min="15618" max="15619" width="5.109375" style="35" bestFit="1" customWidth="1"/>
    <col min="15620" max="15620" width="11.33203125" style="35" customWidth="1"/>
    <col min="15621" max="15621" width="5" style="35" bestFit="1" customWidth="1"/>
    <col min="15622" max="15622" width="4.5546875" style="35" bestFit="1" customWidth="1"/>
    <col min="15623" max="15623" width="7.6640625" style="35" bestFit="1" customWidth="1"/>
    <col min="15624" max="15624" width="5" style="35" bestFit="1" customWidth="1"/>
    <col min="15625" max="15625" width="4.5546875" style="35" bestFit="1" customWidth="1"/>
    <col min="15626" max="15626" width="11.33203125" style="35" bestFit="1" customWidth="1"/>
    <col min="15627" max="15627" width="5.109375" style="35" bestFit="1" customWidth="1"/>
    <col min="15628" max="15628" width="7.6640625" style="35" bestFit="1" customWidth="1"/>
    <col min="15629" max="15629" width="5" style="35" bestFit="1" customWidth="1"/>
    <col min="15630" max="15630" width="4.5546875" style="35" bestFit="1" customWidth="1"/>
    <col min="15631" max="15631" width="7.6640625" style="35" bestFit="1" customWidth="1"/>
    <col min="15632" max="15632" width="5" style="35" bestFit="1" customWidth="1"/>
    <col min="15633" max="15633" width="4.5546875" style="35" bestFit="1" customWidth="1"/>
    <col min="15634" max="15634" width="11.33203125" style="35" bestFit="1" customWidth="1"/>
    <col min="15635" max="15635" width="5.109375" style="35" bestFit="1" customWidth="1"/>
    <col min="15636" max="15636" width="7.6640625" style="35" bestFit="1" customWidth="1"/>
    <col min="15637" max="15637" width="5" style="35" bestFit="1" customWidth="1"/>
    <col min="15638" max="15638" width="4.5546875" style="35" bestFit="1" customWidth="1"/>
    <col min="15639" max="15639" width="7.6640625" style="35" bestFit="1" customWidth="1"/>
    <col min="15640" max="15640" width="5" style="35" bestFit="1" customWidth="1"/>
    <col min="15641" max="15641" width="4.5546875" style="35" bestFit="1" customWidth="1"/>
    <col min="15642" max="15642" width="11.33203125" style="35" bestFit="1" customWidth="1"/>
    <col min="15643" max="15872" width="8.88671875" style="35"/>
    <col min="15873" max="15873" width="22.6640625" style="35" bestFit="1" customWidth="1"/>
    <col min="15874" max="15875" width="5.109375" style="35" bestFit="1" customWidth="1"/>
    <col min="15876" max="15876" width="11.33203125" style="35" customWidth="1"/>
    <col min="15877" max="15877" width="5" style="35" bestFit="1" customWidth="1"/>
    <col min="15878" max="15878" width="4.5546875" style="35" bestFit="1" customWidth="1"/>
    <col min="15879" max="15879" width="7.6640625" style="35" bestFit="1" customWidth="1"/>
    <col min="15880" max="15880" width="5" style="35" bestFit="1" customWidth="1"/>
    <col min="15881" max="15881" width="4.5546875" style="35" bestFit="1" customWidth="1"/>
    <col min="15882" max="15882" width="11.33203125" style="35" bestFit="1" customWidth="1"/>
    <col min="15883" max="15883" width="5.109375" style="35" bestFit="1" customWidth="1"/>
    <col min="15884" max="15884" width="7.6640625" style="35" bestFit="1" customWidth="1"/>
    <col min="15885" max="15885" width="5" style="35" bestFit="1" customWidth="1"/>
    <col min="15886" max="15886" width="4.5546875" style="35" bestFit="1" customWidth="1"/>
    <col min="15887" max="15887" width="7.6640625" style="35" bestFit="1" customWidth="1"/>
    <col min="15888" max="15888" width="5" style="35" bestFit="1" customWidth="1"/>
    <col min="15889" max="15889" width="4.5546875" style="35" bestFit="1" customWidth="1"/>
    <col min="15890" max="15890" width="11.33203125" style="35" bestFit="1" customWidth="1"/>
    <col min="15891" max="15891" width="5.109375" style="35" bestFit="1" customWidth="1"/>
    <col min="15892" max="15892" width="7.6640625" style="35" bestFit="1" customWidth="1"/>
    <col min="15893" max="15893" width="5" style="35" bestFit="1" customWidth="1"/>
    <col min="15894" max="15894" width="4.5546875" style="35" bestFit="1" customWidth="1"/>
    <col min="15895" max="15895" width="7.6640625" style="35" bestFit="1" customWidth="1"/>
    <col min="15896" max="15896" width="5" style="35" bestFit="1" customWidth="1"/>
    <col min="15897" max="15897" width="4.5546875" style="35" bestFit="1" customWidth="1"/>
    <col min="15898" max="15898" width="11.33203125" style="35" bestFit="1" customWidth="1"/>
    <col min="15899" max="16128" width="8.88671875" style="35"/>
    <col min="16129" max="16129" width="22.6640625" style="35" bestFit="1" customWidth="1"/>
    <col min="16130" max="16131" width="5.109375" style="35" bestFit="1" customWidth="1"/>
    <col min="16132" max="16132" width="11.33203125" style="35" customWidth="1"/>
    <col min="16133" max="16133" width="5" style="35" bestFit="1" customWidth="1"/>
    <col min="16134" max="16134" width="4.5546875" style="35" bestFit="1" customWidth="1"/>
    <col min="16135" max="16135" width="7.6640625" style="35" bestFit="1" customWidth="1"/>
    <col min="16136" max="16136" width="5" style="35" bestFit="1" customWidth="1"/>
    <col min="16137" max="16137" width="4.5546875" style="35" bestFit="1" customWidth="1"/>
    <col min="16138" max="16138" width="11.33203125" style="35" bestFit="1" customWidth="1"/>
    <col min="16139" max="16139" width="5.109375" style="35" bestFit="1" customWidth="1"/>
    <col min="16140" max="16140" width="7.6640625" style="35" bestFit="1" customWidth="1"/>
    <col min="16141" max="16141" width="5" style="35" bestFit="1" customWidth="1"/>
    <col min="16142" max="16142" width="4.5546875" style="35" bestFit="1" customWidth="1"/>
    <col min="16143" max="16143" width="7.6640625" style="35" bestFit="1" customWidth="1"/>
    <col min="16144" max="16144" width="5" style="35" bestFit="1" customWidth="1"/>
    <col min="16145" max="16145" width="4.5546875" style="35" bestFit="1" customWidth="1"/>
    <col min="16146" max="16146" width="11.33203125" style="35" bestFit="1" customWidth="1"/>
    <col min="16147" max="16147" width="5.109375" style="35" bestFit="1" customWidth="1"/>
    <col min="16148" max="16148" width="7.6640625" style="35" bestFit="1" customWidth="1"/>
    <col min="16149" max="16149" width="5" style="35" bestFit="1" customWidth="1"/>
    <col min="16150" max="16150" width="4.5546875" style="35" bestFit="1" customWidth="1"/>
    <col min="16151" max="16151" width="7.6640625" style="35" bestFit="1" customWidth="1"/>
    <col min="16152" max="16152" width="5" style="35" bestFit="1" customWidth="1"/>
    <col min="16153" max="16153" width="4.5546875" style="35" bestFit="1" customWidth="1"/>
    <col min="16154" max="16154" width="11.33203125" style="35" bestFit="1" customWidth="1"/>
    <col min="16155" max="16384" width="8.88671875" style="35"/>
  </cols>
  <sheetData>
    <row r="1" spans="1:26">
      <c r="A1" s="1436" t="s">
        <v>5197</v>
      </c>
    </row>
    <row r="2" spans="1:26" ht="17.399999999999999">
      <c r="A2" s="448" t="s">
        <v>2048</v>
      </c>
      <c r="B2" s="1480" t="s">
        <v>2047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  <c r="X2" s="1480"/>
      <c r="Y2" s="1480"/>
      <c r="Z2" s="1480"/>
    </row>
    <row r="3" spans="1:26" ht="18" thickBot="1">
      <c r="A3" s="449"/>
      <c r="B3" s="1690" t="s">
        <v>4662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  <c r="O3" s="1690"/>
      <c r="P3" s="1690"/>
      <c r="Q3" s="1690"/>
      <c r="R3" s="1690"/>
      <c r="S3" s="1690"/>
      <c r="T3" s="1690"/>
      <c r="U3" s="1690"/>
      <c r="V3" s="1690"/>
      <c r="W3" s="1690"/>
      <c r="X3" s="1690"/>
      <c r="Y3" s="1690"/>
      <c r="Z3" s="1690"/>
    </row>
    <row r="4" spans="1:26" ht="13.8" thickBot="1">
      <c r="A4" s="953"/>
      <c r="B4" s="1765" t="s">
        <v>31</v>
      </c>
      <c r="C4" s="1765"/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5"/>
      <c r="R4" s="1765"/>
      <c r="S4" s="1765"/>
      <c r="T4" s="1765"/>
      <c r="U4" s="1765"/>
      <c r="V4" s="1765"/>
      <c r="W4" s="1765"/>
      <c r="X4" s="1765"/>
      <c r="Y4" s="1765"/>
      <c r="Z4" s="1765"/>
    </row>
    <row r="5" spans="1:26" ht="13.8" thickBot="1">
      <c r="A5" s="957"/>
      <c r="B5" s="1017"/>
      <c r="C5" s="1754" t="s">
        <v>4663</v>
      </c>
      <c r="D5" s="1754"/>
      <c r="E5" s="1754"/>
      <c r="F5" s="1754"/>
      <c r="G5" s="1754"/>
      <c r="H5" s="1754"/>
      <c r="I5" s="1754"/>
      <c r="J5" s="1754"/>
      <c r="K5" s="1754"/>
      <c r="L5" s="1754"/>
      <c r="M5" s="1754"/>
      <c r="N5" s="1754"/>
      <c r="O5" s="1754"/>
      <c r="P5" s="1754"/>
      <c r="Q5" s="1754"/>
      <c r="R5" s="1754"/>
      <c r="S5" s="1754"/>
      <c r="T5" s="1754"/>
      <c r="U5" s="1754"/>
      <c r="V5" s="1754"/>
      <c r="W5" s="1754"/>
      <c r="X5" s="1754"/>
      <c r="Y5" s="1754"/>
      <c r="Z5" s="1754"/>
    </row>
    <row r="6" spans="1:26" ht="13.8" thickBot="1">
      <c r="A6" s="925" t="s">
        <v>1590</v>
      </c>
      <c r="B6" s="1017"/>
      <c r="C6" s="1758" t="s">
        <v>1268</v>
      </c>
      <c r="D6" s="1758"/>
      <c r="E6" s="1758"/>
      <c r="F6" s="1758"/>
      <c r="G6" s="1758"/>
      <c r="H6" s="1758"/>
      <c r="I6" s="1758"/>
      <c r="J6" s="1758"/>
      <c r="K6" s="1758" t="s">
        <v>2007</v>
      </c>
      <c r="L6" s="1758"/>
      <c r="M6" s="1758"/>
      <c r="N6" s="1758"/>
      <c r="O6" s="1758"/>
      <c r="P6" s="1758"/>
      <c r="Q6" s="1758"/>
      <c r="R6" s="1758"/>
      <c r="S6" s="1754" t="s">
        <v>2046</v>
      </c>
      <c r="T6" s="1754"/>
      <c r="U6" s="1754"/>
      <c r="V6" s="1754"/>
      <c r="W6" s="1754"/>
      <c r="X6" s="1754"/>
      <c r="Y6" s="1754"/>
      <c r="Z6" s="1754"/>
    </row>
    <row r="7" spans="1:26" ht="13.8" thickBot="1">
      <c r="A7" s="925" t="s">
        <v>2045</v>
      </c>
      <c r="B7" s="1017"/>
      <c r="C7" s="1018"/>
      <c r="D7" s="1758" t="s">
        <v>1834</v>
      </c>
      <c r="E7" s="1758"/>
      <c r="F7" s="1758"/>
      <c r="G7" s="1758" t="s">
        <v>1831</v>
      </c>
      <c r="H7" s="1758"/>
      <c r="I7" s="1758"/>
      <c r="J7" s="1018"/>
      <c r="K7" s="1018"/>
      <c r="L7" s="1758" t="s">
        <v>1834</v>
      </c>
      <c r="M7" s="1758"/>
      <c r="N7" s="1758"/>
      <c r="O7" s="1758" t="s">
        <v>1831</v>
      </c>
      <c r="P7" s="1758"/>
      <c r="Q7" s="1758"/>
      <c r="R7" s="921"/>
      <c r="S7" s="1018"/>
      <c r="T7" s="1758" t="s">
        <v>1834</v>
      </c>
      <c r="U7" s="1758"/>
      <c r="V7" s="1758"/>
      <c r="W7" s="1758" t="s">
        <v>1831</v>
      </c>
      <c r="X7" s="1758"/>
      <c r="Y7" s="1758"/>
      <c r="Z7" s="866"/>
    </row>
    <row r="8" spans="1:26">
      <c r="A8" s="925" t="s">
        <v>1581</v>
      </c>
      <c r="B8" s="1017"/>
      <c r="C8" s="1019" t="s">
        <v>3</v>
      </c>
      <c r="D8" s="1020"/>
      <c r="E8" s="865"/>
      <c r="F8" s="925"/>
      <c r="G8" s="1020"/>
      <c r="H8" s="865"/>
      <c r="I8" s="925"/>
      <c r="J8" s="1019" t="s">
        <v>3868</v>
      </c>
      <c r="K8" s="1019" t="s">
        <v>3</v>
      </c>
      <c r="L8" s="956"/>
      <c r="M8" s="866"/>
      <c r="N8" s="921"/>
      <c r="O8" s="956"/>
      <c r="P8" s="866"/>
      <c r="Q8" s="921"/>
      <c r="R8" s="1019" t="s">
        <v>3868</v>
      </c>
      <c r="S8" s="1020" t="s">
        <v>3</v>
      </c>
      <c r="T8" s="956"/>
      <c r="U8" s="866"/>
      <c r="V8" s="921"/>
      <c r="W8" s="956"/>
      <c r="X8" s="866"/>
      <c r="Y8" s="921"/>
      <c r="Z8" s="1020" t="s">
        <v>3868</v>
      </c>
    </row>
    <row r="9" spans="1:26" ht="27" customHeight="1" thickBot="1">
      <c r="A9" s="959"/>
      <c r="B9" s="1021" t="s">
        <v>3</v>
      </c>
      <c r="C9" s="1021"/>
      <c r="D9" s="960" t="s">
        <v>1580</v>
      </c>
      <c r="E9" s="868" t="s">
        <v>2044</v>
      </c>
      <c r="F9" s="961" t="s">
        <v>1594</v>
      </c>
      <c r="G9" s="960" t="s">
        <v>1580</v>
      </c>
      <c r="H9" s="868" t="s">
        <v>2044</v>
      </c>
      <c r="I9" s="961" t="s">
        <v>1594</v>
      </c>
      <c r="J9" s="1021" t="s">
        <v>4272</v>
      </c>
      <c r="K9" s="1022"/>
      <c r="L9" s="960" t="s">
        <v>1580</v>
      </c>
      <c r="M9" s="868" t="s">
        <v>2044</v>
      </c>
      <c r="N9" s="961" t="s">
        <v>1594</v>
      </c>
      <c r="O9" s="960" t="s">
        <v>1580</v>
      </c>
      <c r="P9" s="868" t="s">
        <v>2044</v>
      </c>
      <c r="Q9" s="961" t="s">
        <v>1594</v>
      </c>
      <c r="R9" s="961" t="s">
        <v>4272</v>
      </c>
      <c r="S9" s="1022"/>
      <c r="T9" s="960" t="s">
        <v>1580</v>
      </c>
      <c r="U9" s="868" t="s">
        <v>2044</v>
      </c>
      <c r="V9" s="961" t="s">
        <v>1594</v>
      </c>
      <c r="W9" s="960" t="s">
        <v>1580</v>
      </c>
      <c r="X9" s="868" t="s">
        <v>2044</v>
      </c>
      <c r="Y9" s="961" t="s">
        <v>1594</v>
      </c>
      <c r="Z9" s="868" t="s">
        <v>4272</v>
      </c>
    </row>
    <row r="10" spans="1:26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</row>
    <row r="11" spans="1:26">
      <c r="A11" s="674" t="s">
        <v>1</v>
      </c>
      <c r="B11" s="274">
        <v>99770</v>
      </c>
      <c r="C11" s="274">
        <v>1692</v>
      </c>
      <c r="D11" s="274">
        <v>1533</v>
      </c>
      <c r="E11" s="274">
        <v>52</v>
      </c>
      <c r="F11" s="274">
        <v>107</v>
      </c>
      <c r="G11" s="274">
        <v>0</v>
      </c>
      <c r="H11" s="274">
        <v>0</v>
      </c>
      <c r="I11" s="274">
        <v>0</v>
      </c>
      <c r="J11" s="274">
        <v>0</v>
      </c>
      <c r="K11" s="274">
        <v>285</v>
      </c>
      <c r="L11" s="274">
        <v>189</v>
      </c>
      <c r="M11" s="274">
        <v>37</v>
      </c>
      <c r="N11" s="274">
        <v>59</v>
      </c>
      <c r="O11" s="274">
        <v>0</v>
      </c>
      <c r="P11" s="274">
        <v>0</v>
      </c>
      <c r="Q11" s="274">
        <v>0</v>
      </c>
      <c r="R11" s="274">
        <v>0</v>
      </c>
      <c r="S11" s="274">
        <v>97793</v>
      </c>
      <c r="T11" s="274">
        <v>42193</v>
      </c>
      <c r="U11" s="274">
        <v>45995</v>
      </c>
      <c r="V11" s="274">
        <v>9354</v>
      </c>
      <c r="W11" s="274">
        <v>0</v>
      </c>
      <c r="X11" s="274">
        <v>250</v>
      </c>
      <c r="Y11" s="274">
        <v>1</v>
      </c>
      <c r="Z11" s="274">
        <v>0</v>
      </c>
    </row>
    <row r="12" spans="1:26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</row>
    <row r="13" spans="1:26">
      <c r="A13" s="669" t="s">
        <v>1267</v>
      </c>
      <c r="B13" s="275">
        <v>1251</v>
      </c>
      <c r="C13" s="275">
        <v>32</v>
      </c>
      <c r="D13" s="275">
        <v>30</v>
      </c>
      <c r="E13" s="275">
        <v>1</v>
      </c>
      <c r="F13" s="275">
        <v>1</v>
      </c>
      <c r="G13" s="275">
        <v>0</v>
      </c>
      <c r="H13" s="275">
        <v>0</v>
      </c>
      <c r="I13" s="275">
        <v>0</v>
      </c>
      <c r="J13" s="275">
        <v>0</v>
      </c>
      <c r="K13" s="275">
        <v>8</v>
      </c>
      <c r="L13" s="275">
        <v>4</v>
      </c>
      <c r="M13" s="275">
        <v>3</v>
      </c>
      <c r="N13" s="275">
        <v>1</v>
      </c>
      <c r="O13" s="275">
        <v>0</v>
      </c>
      <c r="P13" s="275">
        <v>0</v>
      </c>
      <c r="Q13" s="275">
        <v>0</v>
      </c>
      <c r="R13" s="275">
        <v>0</v>
      </c>
      <c r="S13" s="275">
        <v>1211</v>
      </c>
      <c r="T13" s="275">
        <v>513</v>
      </c>
      <c r="U13" s="275">
        <v>625</v>
      </c>
      <c r="V13" s="275">
        <v>73</v>
      </c>
      <c r="W13" s="275">
        <v>0</v>
      </c>
      <c r="X13" s="275">
        <v>0</v>
      </c>
      <c r="Y13" s="275">
        <v>0</v>
      </c>
      <c r="Z13" s="275">
        <v>0</v>
      </c>
    </row>
    <row r="14" spans="1:26">
      <c r="A14" s="670" t="s">
        <v>1380</v>
      </c>
      <c r="B14" s="276">
        <v>1246</v>
      </c>
      <c r="C14" s="276">
        <v>31</v>
      </c>
      <c r="D14" s="276">
        <v>30</v>
      </c>
      <c r="E14" s="276">
        <v>0</v>
      </c>
      <c r="F14" s="276">
        <v>1</v>
      </c>
      <c r="G14" s="276">
        <v>0</v>
      </c>
      <c r="H14" s="276">
        <v>0</v>
      </c>
      <c r="I14" s="276">
        <v>0</v>
      </c>
      <c r="J14" s="276">
        <v>0</v>
      </c>
      <c r="K14" s="276">
        <v>8</v>
      </c>
      <c r="L14" s="276">
        <v>4</v>
      </c>
      <c r="M14" s="276">
        <v>3</v>
      </c>
      <c r="N14" s="276">
        <v>1</v>
      </c>
      <c r="O14" s="276">
        <v>0</v>
      </c>
      <c r="P14" s="276">
        <v>0</v>
      </c>
      <c r="Q14" s="276">
        <v>0</v>
      </c>
      <c r="R14" s="276">
        <v>0</v>
      </c>
      <c r="S14" s="276">
        <v>1207</v>
      </c>
      <c r="T14" s="276">
        <v>512</v>
      </c>
      <c r="U14" s="276">
        <v>624</v>
      </c>
      <c r="V14" s="276">
        <v>71</v>
      </c>
      <c r="W14" s="276">
        <v>0</v>
      </c>
      <c r="X14" s="276">
        <v>0</v>
      </c>
      <c r="Y14" s="276">
        <v>0</v>
      </c>
      <c r="Z14" s="276">
        <v>0</v>
      </c>
    </row>
    <row r="15" spans="1:26">
      <c r="A15" s="670" t="s">
        <v>1379</v>
      </c>
      <c r="B15" s="276">
        <v>5</v>
      </c>
      <c r="C15" s="276">
        <v>1</v>
      </c>
      <c r="D15" s="276">
        <v>0</v>
      </c>
      <c r="E15" s="276">
        <v>1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0</v>
      </c>
      <c r="N15" s="276">
        <v>0</v>
      </c>
      <c r="O15" s="276">
        <v>0</v>
      </c>
      <c r="P15" s="276">
        <v>0</v>
      </c>
      <c r="Q15" s="276">
        <v>0</v>
      </c>
      <c r="R15" s="276">
        <v>0</v>
      </c>
      <c r="S15" s="276">
        <v>4</v>
      </c>
      <c r="T15" s="276">
        <v>1</v>
      </c>
      <c r="U15" s="276">
        <v>1</v>
      </c>
      <c r="V15" s="276">
        <v>2</v>
      </c>
      <c r="W15" s="276">
        <v>0</v>
      </c>
      <c r="X15" s="276">
        <v>0</v>
      </c>
      <c r="Y15" s="276">
        <v>0</v>
      </c>
      <c r="Z15" s="276">
        <v>0</v>
      </c>
    </row>
    <row r="16" spans="1:26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</row>
    <row r="17" spans="1:26">
      <c r="A17" s="669" t="s">
        <v>1260</v>
      </c>
      <c r="B17" s="275">
        <v>1448</v>
      </c>
      <c r="C17" s="275">
        <v>34</v>
      </c>
      <c r="D17" s="275">
        <v>29</v>
      </c>
      <c r="E17" s="275">
        <v>3</v>
      </c>
      <c r="F17" s="275">
        <v>2</v>
      </c>
      <c r="G17" s="275">
        <v>0</v>
      </c>
      <c r="H17" s="275">
        <v>0</v>
      </c>
      <c r="I17" s="275">
        <v>0</v>
      </c>
      <c r="J17" s="275">
        <v>0</v>
      </c>
      <c r="K17" s="275">
        <v>6</v>
      </c>
      <c r="L17" s="275">
        <v>4</v>
      </c>
      <c r="M17" s="275">
        <v>0</v>
      </c>
      <c r="N17" s="275">
        <v>2</v>
      </c>
      <c r="O17" s="275">
        <v>0</v>
      </c>
      <c r="P17" s="275">
        <v>0</v>
      </c>
      <c r="Q17" s="275">
        <v>0</v>
      </c>
      <c r="R17" s="275">
        <v>0</v>
      </c>
      <c r="S17" s="275">
        <v>1408</v>
      </c>
      <c r="T17" s="275">
        <v>614</v>
      </c>
      <c r="U17" s="275">
        <v>682</v>
      </c>
      <c r="V17" s="275">
        <v>112</v>
      </c>
      <c r="W17" s="275">
        <v>0</v>
      </c>
      <c r="X17" s="275">
        <v>0</v>
      </c>
      <c r="Y17" s="275">
        <v>0</v>
      </c>
      <c r="Z17" s="275">
        <v>0</v>
      </c>
    </row>
    <row r="18" spans="1:26">
      <c r="A18" s="670" t="s">
        <v>1378</v>
      </c>
      <c r="B18" s="276">
        <v>1370</v>
      </c>
      <c r="C18" s="276">
        <v>31</v>
      </c>
      <c r="D18" s="276">
        <v>27</v>
      </c>
      <c r="E18" s="276">
        <v>3</v>
      </c>
      <c r="F18" s="276">
        <v>1</v>
      </c>
      <c r="G18" s="276">
        <v>0</v>
      </c>
      <c r="H18" s="276">
        <v>0</v>
      </c>
      <c r="I18" s="276">
        <v>0</v>
      </c>
      <c r="J18" s="276">
        <v>0</v>
      </c>
      <c r="K18" s="276">
        <v>6</v>
      </c>
      <c r="L18" s="276">
        <v>4</v>
      </c>
      <c r="M18" s="276">
        <v>0</v>
      </c>
      <c r="N18" s="276">
        <v>2</v>
      </c>
      <c r="O18" s="276">
        <v>0</v>
      </c>
      <c r="P18" s="276">
        <v>0</v>
      </c>
      <c r="Q18" s="276">
        <v>0</v>
      </c>
      <c r="R18" s="276">
        <v>0</v>
      </c>
      <c r="S18" s="276">
        <v>1333</v>
      </c>
      <c r="T18" s="276">
        <v>597</v>
      </c>
      <c r="U18" s="276">
        <v>641</v>
      </c>
      <c r="V18" s="276">
        <v>95</v>
      </c>
      <c r="W18" s="276">
        <v>0</v>
      </c>
      <c r="X18" s="276">
        <v>0</v>
      </c>
      <c r="Y18" s="276">
        <v>0</v>
      </c>
      <c r="Z18" s="276">
        <v>0</v>
      </c>
    </row>
    <row r="19" spans="1:26">
      <c r="A19" s="670" t="s">
        <v>1377</v>
      </c>
      <c r="B19" s="276">
        <v>78</v>
      </c>
      <c r="C19" s="276">
        <v>3</v>
      </c>
      <c r="D19" s="276">
        <v>2</v>
      </c>
      <c r="E19" s="276">
        <v>0</v>
      </c>
      <c r="F19" s="276">
        <v>1</v>
      </c>
      <c r="G19" s="276">
        <v>0</v>
      </c>
      <c r="H19" s="276">
        <v>0</v>
      </c>
      <c r="I19" s="276">
        <v>0</v>
      </c>
      <c r="J19" s="276">
        <v>0</v>
      </c>
      <c r="K19" s="276">
        <v>0</v>
      </c>
      <c r="L19" s="276">
        <v>0</v>
      </c>
      <c r="M19" s="276">
        <v>0</v>
      </c>
      <c r="N19" s="276">
        <v>0</v>
      </c>
      <c r="O19" s="276">
        <v>0</v>
      </c>
      <c r="P19" s="276">
        <v>0</v>
      </c>
      <c r="Q19" s="276">
        <v>0</v>
      </c>
      <c r="R19" s="276">
        <v>0</v>
      </c>
      <c r="S19" s="276">
        <v>75</v>
      </c>
      <c r="T19" s="276">
        <v>17</v>
      </c>
      <c r="U19" s="276">
        <v>41</v>
      </c>
      <c r="V19" s="276">
        <v>17</v>
      </c>
      <c r="W19" s="276">
        <v>0</v>
      </c>
      <c r="X19" s="276">
        <v>0</v>
      </c>
      <c r="Y19" s="276">
        <v>0</v>
      </c>
      <c r="Z19" s="276">
        <v>0</v>
      </c>
    </row>
    <row r="20" spans="1:26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</row>
    <row r="21" spans="1:26">
      <c r="A21" s="669" t="s">
        <v>1251</v>
      </c>
      <c r="B21" s="275">
        <v>2883</v>
      </c>
      <c r="C21" s="275">
        <v>68</v>
      </c>
      <c r="D21" s="275">
        <v>63</v>
      </c>
      <c r="E21" s="275">
        <v>4</v>
      </c>
      <c r="F21" s="275">
        <v>1</v>
      </c>
      <c r="G21" s="275">
        <v>0</v>
      </c>
      <c r="H21" s="275">
        <v>0</v>
      </c>
      <c r="I21" s="275">
        <v>0</v>
      </c>
      <c r="J21" s="275">
        <v>0</v>
      </c>
      <c r="K21" s="275">
        <v>10</v>
      </c>
      <c r="L21" s="275">
        <v>8</v>
      </c>
      <c r="M21" s="275">
        <v>2</v>
      </c>
      <c r="N21" s="275">
        <v>0</v>
      </c>
      <c r="O21" s="275">
        <v>0</v>
      </c>
      <c r="P21" s="275">
        <v>0</v>
      </c>
      <c r="Q21" s="275">
        <v>0</v>
      </c>
      <c r="R21" s="275">
        <v>0</v>
      </c>
      <c r="S21" s="275">
        <v>2805</v>
      </c>
      <c r="T21" s="275">
        <v>1327</v>
      </c>
      <c r="U21" s="275">
        <v>1318</v>
      </c>
      <c r="V21" s="275">
        <v>160</v>
      </c>
      <c r="W21" s="275">
        <v>0</v>
      </c>
      <c r="X21" s="275">
        <v>0</v>
      </c>
      <c r="Y21" s="275">
        <v>0</v>
      </c>
      <c r="Z21" s="275">
        <v>0</v>
      </c>
    </row>
    <row r="22" spans="1:26">
      <c r="A22" s="670" t="s">
        <v>1376</v>
      </c>
      <c r="B22" s="276">
        <v>2021</v>
      </c>
      <c r="C22" s="276">
        <v>44</v>
      </c>
      <c r="D22" s="276">
        <v>40</v>
      </c>
      <c r="E22" s="276">
        <v>3</v>
      </c>
      <c r="F22" s="276">
        <v>1</v>
      </c>
      <c r="G22" s="276">
        <v>0</v>
      </c>
      <c r="H22" s="276">
        <v>0</v>
      </c>
      <c r="I22" s="276">
        <v>0</v>
      </c>
      <c r="J22" s="276">
        <v>0</v>
      </c>
      <c r="K22" s="276">
        <v>4</v>
      </c>
      <c r="L22" s="276">
        <v>3</v>
      </c>
      <c r="M22" s="276">
        <v>1</v>
      </c>
      <c r="N22" s="276">
        <v>0</v>
      </c>
      <c r="O22" s="276">
        <v>0</v>
      </c>
      <c r="P22" s="276">
        <v>0</v>
      </c>
      <c r="Q22" s="276">
        <v>0</v>
      </c>
      <c r="R22" s="276">
        <v>0</v>
      </c>
      <c r="S22" s="276">
        <v>1973</v>
      </c>
      <c r="T22" s="276">
        <v>916</v>
      </c>
      <c r="U22" s="276">
        <v>964</v>
      </c>
      <c r="V22" s="276">
        <v>93</v>
      </c>
      <c r="W22" s="276">
        <v>0</v>
      </c>
      <c r="X22" s="276">
        <v>0</v>
      </c>
      <c r="Y22" s="276">
        <v>0</v>
      </c>
      <c r="Z22" s="276">
        <v>0</v>
      </c>
    </row>
    <row r="23" spans="1:26">
      <c r="A23" s="670" t="s">
        <v>1375</v>
      </c>
      <c r="B23" s="276">
        <v>662</v>
      </c>
      <c r="C23" s="276">
        <v>20</v>
      </c>
      <c r="D23" s="276">
        <v>20</v>
      </c>
      <c r="E23" s="276">
        <v>0</v>
      </c>
      <c r="F23" s="276">
        <v>0</v>
      </c>
      <c r="G23" s="276">
        <v>0</v>
      </c>
      <c r="H23" s="276">
        <v>0</v>
      </c>
      <c r="I23" s="276">
        <v>0</v>
      </c>
      <c r="J23" s="276">
        <v>0</v>
      </c>
      <c r="K23" s="276">
        <v>5</v>
      </c>
      <c r="L23" s="276">
        <v>4</v>
      </c>
      <c r="M23" s="276">
        <v>1</v>
      </c>
      <c r="N23" s="276">
        <v>0</v>
      </c>
      <c r="O23" s="276">
        <v>0</v>
      </c>
      <c r="P23" s="276">
        <v>0</v>
      </c>
      <c r="Q23" s="276">
        <v>0</v>
      </c>
      <c r="R23" s="276">
        <v>0</v>
      </c>
      <c r="S23" s="276">
        <v>637</v>
      </c>
      <c r="T23" s="276">
        <v>301</v>
      </c>
      <c r="U23" s="276">
        <v>278</v>
      </c>
      <c r="V23" s="276">
        <v>58</v>
      </c>
      <c r="W23" s="276">
        <v>0</v>
      </c>
      <c r="X23" s="276">
        <v>0</v>
      </c>
      <c r="Y23" s="276">
        <v>0</v>
      </c>
      <c r="Z23" s="276">
        <v>0</v>
      </c>
    </row>
    <row r="24" spans="1:26">
      <c r="A24" s="670" t="s">
        <v>1374</v>
      </c>
      <c r="B24" s="276">
        <v>200</v>
      </c>
      <c r="C24" s="276">
        <v>4</v>
      </c>
      <c r="D24" s="276">
        <v>3</v>
      </c>
      <c r="E24" s="276">
        <v>1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1</v>
      </c>
      <c r="L24" s="276">
        <v>1</v>
      </c>
      <c r="M24" s="276">
        <v>0</v>
      </c>
      <c r="N24" s="276">
        <v>0</v>
      </c>
      <c r="O24" s="276">
        <v>0</v>
      </c>
      <c r="P24" s="276">
        <v>0</v>
      </c>
      <c r="Q24" s="276">
        <v>0</v>
      </c>
      <c r="R24" s="276">
        <v>0</v>
      </c>
      <c r="S24" s="276">
        <v>195</v>
      </c>
      <c r="T24" s="276">
        <v>110</v>
      </c>
      <c r="U24" s="276">
        <v>76</v>
      </c>
      <c r="V24" s="276">
        <v>9</v>
      </c>
      <c r="W24" s="276">
        <v>0</v>
      </c>
      <c r="X24" s="276">
        <v>0</v>
      </c>
      <c r="Y24" s="276">
        <v>0</v>
      </c>
      <c r="Z24" s="276">
        <v>0</v>
      </c>
    </row>
    <row r="25" spans="1:26">
      <c r="A25" s="407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  <c r="Z25" s="407"/>
    </row>
    <row r="26" spans="1:26">
      <c r="A26" s="669" t="s">
        <v>1239</v>
      </c>
      <c r="B26" s="275">
        <v>1454</v>
      </c>
      <c r="C26" s="275">
        <v>39</v>
      </c>
      <c r="D26" s="275">
        <v>35</v>
      </c>
      <c r="E26" s="275">
        <v>1</v>
      </c>
      <c r="F26" s="275">
        <v>3</v>
      </c>
      <c r="G26" s="275">
        <v>0</v>
      </c>
      <c r="H26" s="275">
        <v>0</v>
      </c>
      <c r="I26" s="275">
        <v>0</v>
      </c>
      <c r="J26" s="275">
        <v>0</v>
      </c>
      <c r="K26" s="275">
        <v>8</v>
      </c>
      <c r="L26" s="275">
        <v>7</v>
      </c>
      <c r="M26" s="275">
        <v>0</v>
      </c>
      <c r="N26" s="275">
        <v>1</v>
      </c>
      <c r="O26" s="275">
        <v>0</v>
      </c>
      <c r="P26" s="275">
        <v>0</v>
      </c>
      <c r="Q26" s="275">
        <v>0</v>
      </c>
      <c r="R26" s="275">
        <v>0</v>
      </c>
      <c r="S26" s="275">
        <v>1407</v>
      </c>
      <c r="T26" s="275">
        <v>612</v>
      </c>
      <c r="U26" s="275">
        <v>678</v>
      </c>
      <c r="V26" s="275">
        <v>117</v>
      </c>
      <c r="W26" s="275">
        <v>0</v>
      </c>
      <c r="X26" s="275">
        <v>0</v>
      </c>
      <c r="Y26" s="275">
        <v>0</v>
      </c>
      <c r="Z26" s="275">
        <v>0</v>
      </c>
    </row>
    <row r="27" spans="1:26">
      <c r="A27" s="670" t="s">
        <v>1373</v>
      </c>
      <c r="B27" s="276">
        <v>895</v>
      </c>
      <c r="C27" s="276">
        <v>25</v>
      </c>
      <c r="D27" s="276">
        <v>21</v>
      </c>
      <c r="E27" s="276">
        <v>1</v>
      </c>
      <c r="F27" s="276">
        <v>3</v>
      </c>
      <c r="G27" s="276">
        <v>0</v>
      </c>
      <c r="H27" s="276">
        <v>0</v>
      </c>
      <c r="I27" s="276">
        <v>0</v>
      </c>
      <c r="J27" s="276">
        <v>0</v>
      </c>
      <c r="K27" s="276">
        <v>7</v>
      </c>
      <c r="L27" s="276">
        <v>6</v>
      </c>
      <c r="M27" s="276">
        <v>0</v>
      </c>
      <c r="N27" s="276">
        <v>1</v>
      </c>
      <c r="O27" s="276">
        <v>0</v>
      </c>
      <c r="P27" s="276">
        <v>0</v>
      </c>
      <c r="Q27" s="276">
        <v>0</v>
      </c>
      <c r="R27" s="276">
        <v>0</v>
      </c>
      <c r="S27" s="276">
        <v>863</v>
      </c>
      <c r="T27" s="276">
        <v>356</v>
      </c>
      <c r="U27" s="276">
        <v>437</v>
      </c>
      <c r="V27" s="276">
        <v>70</v>
      </c>
      <c r="W27" s="276">
        <v>0</v>
      </c>
      <c r="X27" s="276">
        <v>0</v>
      </c>
      <c r="Y27" s="276">
        <v>0</v>
      </c>
      <c r="Z27" s="276">
        <v>0</v>
      </c>
    </row>
    <row r="28" spans="1:26">
      <c r="A28" s="670" t="s">
        <v>1372</v>
      </c>
      <c r="B28" s="276">
        <v>128</v>
      </c>
      <c r="C28" s="276">
        <v>3</v>
      </c>
      <c r="D28" s="276">
        <v>3</v>
      </c>
      <c r="E28" s="276">
        <v>0</v>
      </c>
      <c r="F28" s="276">
        <v>0</v>
      </c>
      <c r="G28" s="276">
        <v>0</v>
      </c>
      <c r="H28" s="276">
        <v>0</v>
      </c>
      <c r="I28" s="276">
        <v>0</v>
      </c>
      <c r="J28" s="276">
        <v>0</v>
      </c>
      <c r="K28" s="276">
        <v>1</v>
      </c>
      <c r="L28" s="276">
        <v>1</v>
      </c>
      <c r="M28" s="276">
        <v>0</v>
      </c>
      <c r="N28" s="276">
        <v>0</v>
      </c>
      <c r="O28" s="276">
        <v>0</v>
      </c>
      <c r="P28" s="276">
        <v>0</v>
      </c>
      <c r="Q28" s="276">
        <v>0</v>
      </c>
      <c r="R28" s="276">
        <v>0</v>
      </c>
      <c r="S28" s="276">
        <v>124</v>
      </c>
      <c r="T28" s="276">
        <v>70</v>
      </c>
      <c r="U28" s="276">
        <v>44</v>
      </c>
      <c r="V28" s="276">
        <v>10</v>
      </c>
      <c r="W28" s="276">
        <v>0</v>
      </c>
      <c r="X28" s="276">
        <v>0</v>
      </c>
      <c r="Y28" s="276">
        <v>0</v>
      </c>
      <c r="Z28" s="276">
        <v>0</v>
      </c>
    </row>
    <row r="29" spans="1:26">
      <c r="A29" s="670" t="s">
        <v>1371</v>
      </c>
      <c r="B29" s="276">
        <v>431</v>
      </c>
      <c r="C29" s="276">
        <v>11</v>
      </c>
      <c r="D29" s="276">
        <v>11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76">
        <v>0</v>
      </c>
      <c r="S29" s="276">
        <v>420</v>
      </c>
      <c r="T29" s="276">
        <v>186</v>
      </c>
      <c r="U29" s="276">
        <v>197</v>
      </c>
      <c r="V29" s="276">
        <v>37</v>
      </c>
      <c r="W29" s="276">
        <v>0</v>
      </c>
      <c r="X29" s="276">
        <v>0</v>
      </c>
      <c r="Y29" s="276">
        <v>0</v>
      </c>
      <c r="Z29" s="276">
        <v>0</v>
      </c>
    </row>
    <row r="30" spans="1:26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</row>
    <row r="31" spans="1:26">
      <c r="A31" s="669" t="s">
        <v>1226</v>
      </c>
      <c r="B31" s="275">
        <v>4081</v>
      </c>
      <c r="C31" s="275">
        <v>91</v>
      </c>
      <c r="D31" s="275">
        <v>85</v>
      </c>
      <c r="E31" s="275">
        <v>2</v>
      </c>
      <c r="F31" s="275">
        <v>4</v>
      </c>
      <c r="G31" s="275">
        <v>0</v>
      </c>
      <c r="H31" s="275">
        <v>0</v>
      </c>
      <c r="I31" s="275">
        <v>0</v>
      </c>
      <c r="J31" s="275">
        <v>0</v>
      </c>
      <c r="K31" s="275">
        <v>11</v>
      </c>
      <c r="L31" s="275">
        <v>6</v>
      </c>
      <c r="M31" s="275">
        <v>3</v>
      </c>
      <c r="N31" s="275">
        <v>2</v>
      </c>
      <c r="O31" s="275">
        <v>0</v>
      </c>
      <c r="P31" s="275">
        <v>0</v>
      </c>
      <c r="Q31" s="275">
        <v>0</v>
      </c>
      <c r="R31" s="275">
        <v>0</v>
      </c>
      <c r="S31" s="275">
        <v>3979</v>
      </c>
      <c r="T31" s="275">
        <v>1693</v>
      </c>
      <c r="U31" s="275">
        <v>2101</v>
      </c>
      <c r="V31" s="275">
        <v>178</v>
      </c>
      <c r="W31" s="275">
        <v>0</v>
      </c>
      <c r="X31" s="275">
        <v>7</v>
      </c>
      <c r="Y31" s="275">
        <v>0</v>
      </c>
      <c r="Z31" s="275">
        <v>0</v>
      </c>
    </row>
    <row r="32" spans="1:26">
      <c r="A32" s="670" t="s">
        <v>1370</v>
      </c>
      <c r="B32" s="276">
        <v>2511</v>
      </c>
      <c r="C32" s="276">
        <v>62</v>
      </c>
      <c r="D32" s="276">
        <v>56</v>
      </c>
      <c r="E32" s="276">
        <v>2</v>
      </c>
      <c r="F32" s="276">
        <v>4</v>
      </c>
      <c r="G32" s="276">
        <v>0</v>
      </c>
      <c r="H32" s="276">
        <v>0</v>
      </c>
      <c r="I32" s="276">
        <v>0</v>
      </c>
      <c r="J32" s="276">
        <v>0</v>
      </c>
      <c r="K32" s="276">
        <v>8</v>
      </c>
      <c r="L32" s="276">
        <v>4</v>
      </c>
      <c r="M32" s="276">
        <v>2</v>
      </c>
      <c r="N32" s="276">
        <v>2</v>
      </c>
      <c r="O32" s="276">
        <v>0</v>
      </c>
      <c r="P32" s="276">
        <v>0</v>
      </c>
      <c r="Q32" s="276">
        <v>0</v>
      </c>
      <c r="R32" s="276">
        <v>0</v>
      </c>
      <c r="S32" s="276">
        <v>2441</v>
      </c>
      <c r="T32" s="276">
        <v>1009</v>
      </c>
      <c r="U32" s="276">
        <v>1322</v>
      </c>
      <c r="V32" s="276">
        <v>110</v>
      </c>
      <c r="W32" s="276">
        <v>0</v>
      </c>
      <c r="X32" s="276">
        <v>0</v>
      </c>
      <c r="Y32" s="276">
        <v>0</v>
      </c>
      <c r="Z32" s="276">
        <v>0</v>
      </c>
    </row>
    <row r="33" spans="1:26">
      <c r="A33" s="670" t="s">
        <v>1369</v>
      </c>
      <c r="B33" s="276">
        <v>513</v>
      </c>
      <c r="C33" s="276">
        <v>12</v>
      </c>
      <c r="D33" s="276">
        <v>12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2</v>
      </c>
      <c r="L33" s="276">
        <v>2</v>
      </c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76">
        <v>0</v>
      </c>
      <c r="S33" s="276">
        <v>499</v>
      </c>
      <c r="T33" s="276">
        <v>257</v>
      </c>
      <c r="U33" s="276">
        <v>223</v>
      </c>
      <c r="V33" s="276">
        <v>19</v>
      </c>
      <c r="W33" s="276">
        <v>0</v>
      </c>
      <c r="X33" s="276">
        <v>0</v>
      </c>
      <c r="Y33" s="276">
        <v>0</v>
      </c>
      <c r="Z33" s="276">
        <v>0</v>
      </c>
    </row>
    <row r="34" spans="1:26">
      <c r="A34" s="670" t="s">
        <v>1368</v>
      </c>
      <c r="B34" s="276">
        <v>1057</v>
      </c>
      <c r="C34" s="276">
        <v>17</v>
      </c>
      <c r="D34" s="276">
        <v>17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1</v>
      </c>
      <c r="L34" s="276">
        <v>0</v>
      </c>
      <c r="M34" s="276">
        <v>1</v>
      </c>
      <c r="N34" s="276">
        <v>0</v>
      </c>
      <c r="O34" s="276">
        <v>0</v>
      </c>
      <c r="P34" s="276">
        <v>0</v>
      </c>
      <c r="Q34" s="276">
        <v>0</v>
      </c>
      <c r="R34" s="276">
        <v>0</v>
      </c>
      <c r="S34" s="276">
        <v>1039</v>
      </c>
      <c r="T34" s="276">
        <v>427</v>
      </c>
      <c r="U34" s="276">
        <v>556</v>
      </c>
      <c r="V34" s="276">
        <v>49</v>
      </c>
      <c r="W34" s="276">
        <v>0</v>
      </c>
      <c r="X34" s="276">
        <v>7</v>
      </c>
      <c r="Y34" s="276">
        <v>0</v>
      </c>
      <c r="Z34" s="276">
        <v>0</v>
      </c>
    </row>
    <row r="35" spans="1:26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</row>
    <row r="36" spans="1:26">
      <c r="A36" s="669" t="s">
        <v>1208</v>
      </c>
      <c r="B36" s="275">
        <v>11762</v>
      </c>
      <c r="C36" s="275">
        <v>156</v>
      </c>
      <c r="D36" s="275">
        <v>134</v>
      </c>
      <c r="E36" s="275">
        <v>4</v>
      </c>
      <c r="F36" s="275">
        <v>18</v>
      </c>
      <c r="G36" s="275">
        <v>0</v>
      </c>
      <c r="H36" s="275">
        <v>0</v>
      </c>
      <c r="I36" s="275">
        <v>0</v>
      </c>
      <c r="J36" s="275">
        <v>0</v>
      </c>
      <c r="K36" s="275">
        <v>26</v>
      </c>
      <c r="L36" s="275">
        <v>20</v>
      </c>
      <c r="M36" s="275">
        <v>3</v>
      </c>
      <c r="N36" s="275">
        <v>3</v>
      </c>
      <c r="O36" s="275">
        <v>0</v>
      </c>
      <c r="P36" s="275">
        <v>0</v>
      </c>
      <c r="Q36" s="275">
        <v>0</v>
      </c>
      <c r="R36" s="275">
        <v>0</v>
      </c>
      <c r="S36" s="275">
        <v>11580</v>
      </c>
      <c r="T36" s="275">
        <v>5269</v>
      </c>
      <c r="U36" s="275">
        <v>5159</v>
      </c>
      <c r="V36" s="275">
        <v>1152</v>
      </c>
      <c r="W36" s="275">
        <v>0</v>
      </c>
      <c r="X36" s="275">
        <v>0</v>
      </c>
      <c r="Y36" s="275">
        <v>0</v>
      </c>
      <c r="Z36" s="275">
        <v>0</v>
      </c>
    </row>
    <row r="37" spans="1:26">
      <c r="A37" s="670" t="s">
        <v>1367</v>
      </c>
      <c r="B37" s="276">
        <v>5150</v>
      </c>
      <c r="C37" s="276">
        <v>67</v>
      </c>
      <c r="D37" s="276">
        <v>56</v>
      </c>
      <c r="E37" s="276">
        <v>4</v>
      </c>
      <c r="F37" s="276">
        <v>7</v>
      </c>
      <c r="G37" s="276">
        <v>0</v>
      </c>
      <c r="H37" s="276">
        <v>0</v>
      </c>
      <c r="I37" s="276">
        <v>0</v>
      </c>
      <c r="J37" s="276">
        <v>0</v>
      </c>
      <c r="K37" s="276">
        <v>9</v>
      </c>
      <c r="L37" s="276">
        <v>6</v>
      </c>
      <c r="M37" s="276">
        <v>2</v>
      </c>
      <c r="N37" s="276">
        <v>1</v>
      </c>
      <c r="O37" s="276">
        <v>0</v>
      </c>
      <c r="P37" s="276">
        <v>0</v>
      </c>
      <c r="Q37" s="276">
        <v>0</v>
      </c>
      <c r="R37" s="276">
        <v>0</v>
      </c>
      <c r="S37" s="276">
        <v>5074</v>
      </c>
      <c r="T37" s="276">
        <v>2232</v>
      </c>
      <c r="U37" s="276">
        <v>2272</v>
      </c>
      <c r="V37" s="276">
        <v>570</v>
      </c>
      <c r="W37" s="276">
        <v>0</v>
      </c>
      <c r="X37" s="276">
        <v>0</v>
      </c>
      <c r="Y37" s="276">
        <v>0</v>
      </c>
      <c r="Z37" s="276">
        <v>0</v>
      </c>
    </row>
    <row r="38" spans="1:26">
      <c r="A38" s="670" t="s">
        <v>1366</v>
      </c>
      <c r="B38" s="276">
        <v>23</v>
      </c>
      <c r="C38" s="276">
        <v>0</v>
      </c>
      <c r="D38" s="276">
        <v>0</v>
      </c>
      <c r="E38" s="276">
        <v>0</v>
      </c>
      <c r="F38" s="276">
        <v>0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>
        <v>0</v>
      </c>
      <c r="M38" s="276">
        <v>0</v>
      </c>
      <c r="N38" s="276">
        <v>0</v>
      </c>
      <c r="O38" s="276">
        <v>0</v>
      </c>
      <c r="P38" s="276">
        <v>0</v>
      </c>
      <c r="Q38" s="276">
        <v>0</v>
      </c>
      <c r="R38" s="276">
        <v>0</v>
      </c>
      <c r="S38" s="276">
        <v>23</v>
      </c>
      <c r="T38" s="276">
        <v>14</v>
      </c>
      <c r="U38" s="276">
        <v>7</v>
      </c>
      <c r="V38" s="276">
        <v>2</v>
      </c>
      <c r="W38" s="276">
        <v>0</v>
      </c>
      <c r="X38" s="276">
        <v>0</v>
      </c>
      <c r="Y38" s="276">
        <v>0</v>
      </c>
      <c r="Z38" s="276">
        <v>0</v>
      </c>
    </row>
    <row r="39" spans="1:26">
      <c r="A39" s="670" t="s">
        <v>1365</v>
      </c>
      <c r="B39" s="276">
        <v>541</v>
      </c>
      <c r="C39" s="276">
        <v>8</v>
      </c>
      <c r="D39" s="276">
        <v>8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6">
        <v>0</v>
      </c>
      <c r="K39" s="276">
        <v>1</v>
      </c>
      <c r="L39" s="276">
        <v>1</v>
      </c>
      <c r="M39" s="276">
        <v>0</v>
      </c>
      <c r="N39" s="276">
        <v>0</v>
      </c>
      <c r="O39" s="276">
        <v>0</v>
      </c>
      <c r="P39" s="276">
        <v>0</v>
      </c>
      <c r="Q39" s="276">
        <v>0</v>
      </c>
      <c r="R39" s="276">
        <v>0</v>
      </c>
      <c r="S39" s="276">
        <v>532</v>
      </c>
      <c r="T39" s="276">
        <v>292</v>
      </c>
      <c r="U39" s="276">
        <v>234</v>
      </c>
      <c r="V39" s="276">
        <v>6</v>
      </c>
      <c r="W39" s="276">
        <v>0</v>
      </c>
      <c r="X39" s="276">
        <v>0</v>
      </c>
      <c r="Y39" s="276">
        <v>0</v>
      </c>
      <c r="Z39" s="276">
        <v>0</v>
      </c>
    </row>
    <row r="40" spans="1:26">
      <c r="A40" s="670" t="s">
        <v>1364</v>
      </c>
      <c r="B40" s="276">
        <v>479</v>
      </c>
      <c r="C40" s="276">
        <v>7</v>
      </c>
      <c r="D40" s="276">
        <v>6</v>
      </c>
      <c r="E40" s="276">
        <v>0</v>
      </c>
      <c r="F40" s="276">
        <v>1</v>
      </c>
      <c r="G40" s="276">
        <v>0</v>
      </c>
      <c r="H40" s="276">
        <v>0</v>
      </c>
      <c r="I40" s="276">
        <v>0</v>
      </c>
      <c r="J40" s="276">
        <v>0</v>
      </c>
      <c r="K40" s="276">
        <v>2</v>
      </c>
      <c r="L40" s="276">
        <v>2</v>
      </c>
      <c r="M40" s="276">
        <v>0</v>
      </c>
      <c r="N40" s="276">
        <v>0</v>
      </c>
      <c r="O40" s="276">
        <v>0</v>
      </c>
      <c r="P40" s="276">
        <v>0</v>
      </c>
      <c r="Q40" s="276">
        <v>0</v>
      </c>
      <c r="R40" s="276">
        <v>0</v>
      </c>
      <c r="S40" s="276">
        <v>470</v>
      </c>
      <c r="T40" s="276">
        <v>245</v>
      </c>
      <c r="U40" s="276">
        <v>189</v>
      </c>
      <c r="V40" s="276">
        <v>36</v>
      </c>
      <c r="W40" s="276">
        <v>0</v>
      </c>
      <c r="X40" s="276">
        <v>0</v>
      </c>
      <c r="Y40" s="276">
        <v>0</v>
      </c>
      <c r="Z40" s="276">
        <v>0</v>
      </c>
    </row>
    <row r="41" spans="1:26">
      <c r="A41" s="670" t="s">
        <v>1363</v>
      </c>
      <c r="B41" s="276">
        <v>1263</v>
      </c>
      <c r="C41" s="276">
        <v>20</v>
      </c>
      <c r="D41" s="276">
        <v>16</v>
      </c>
      <c r="E41" s="276">
        <v>0</v>
      </c>
      <c r="F41" s="276">
        <v>4</v>
      </c>
      <c r="G41" s="276">
        <v>0</v>
      </c>
      <c r="H41" s="276">
        <v>0</v>
      </c>
      <c r="I41" s="276">
        <v>0</v>
      </c>
      <c r="J41" s="276">
        <v>0</v>
      </c>
      <c r="K41" s="276">
        <v>4</v>
      </c>
      <c r="L41" s="276">
        <v>2</v>
      </c>
      <c r="M41" s="276">
        <v>1</v>
      </c>
      <c r="N41" s="276">
        <v>1</v>
      </c>
      <c r="O41" s="276">
        <v>0</v>
      </c>
      <c r="P41" s="276">
        <v>0</v>
      </c>
      <c r="Q41" s="276">
        <v>0</v>
      </c>
      <c r="R41" s="276">
        <v>0</v>
      </c>
      <c r="S41" s="276">
        <v>1239</v>
      </c>
      <c r="T41" s="276">
        <v>531</v>
      </c>
      <c r="U41" s="276">
        <v>569</v>
      </c>
      <c r="V41" s="276">
        <v>139</v>
      </c>
      <c r="W41" s="276">
        <v>0</v>
      </c>
      <c r="X41" s="276">
        <v>0</v>
      </c>
      <c r="Y41" s="276">
        <v>0</v>
      </c>
      <c r="Z41" s="276">
        <v>0</v>
      </c>
    </row>
    <row r="42" spans="1:26">
      <c r="A42" s="670" t="s">
        <v>1362</v>
      </c>
      <c r="B42" s="276">
        <v>1042</v>
      </c>
      <c r="C42" s="276">
        <v>11</v>
      </c>
      <c r="D42" s="276">
        <v>8</v>
      </c>
      <c r="E42" s="276">
        <v>0</v>
      </c>
      <c r="F42" s="276">
        <v>3</v>
      </c>
      <c r="G42" s="276">
        <v>0</v>
      </c>
      <c r="H42" s="276">
        <v>0</v>
      </c>
      <c r="I42" s="276">
        <v>0</v>
      </c>
      <c r="J42" s="276">
        <v>0</v>
      </c>
      <c r="K42" s="276">
        <v>6</v>
      </c>
      <c r="L42" s="276">
        <v>5</v>
      </c>
      <c r="M42" s="276">
        <v>0</v>
      </c>
      <c r="N42" s="276">
        <v>1</v>
      </c>
      <c r="O42" s="276">
        <v>0</v>
      </c>
      <c r="P42" s="276">
        <v>0</v>
      </c>
      <c r="Q42" s="276">
        <v>0</v>
      </c>
      <c r="R42" s="276">
        <v>0</v>
      </c>
      <c r="S42" s="276">
        <v>1025</v>
      </c>
      <c r="T42" s="276">
        <v>442</v>
      </c>
      <c r="U42" s="276">
        <v>413</v>
      </c>
      <c r="V42" s="276">
        <v>170</v>
      </c>
      <c r="W42" s="276">
        <v>0</v>
      </c>
      <c r="X42" s="276">
        <v>0</v>
      </c>
      <c r="Y42" s="276">
        <v>0</v>
      </c>
      <c r="Z42" s="276">
        <v>0</v>
      </c>
    </row>
    <row r="43" spans="1:26">
      <c r="A43" s="670" t="s">
        <v>1361</v>
      </c>
      <c r="B43" s="276">
        <v>942</v>
      </c>
      <c r="C43" s="276">
        <v>15</v>
      </c>
      <c r="D43" s="276">
        <v>15</v>
      </c>
      <c r="E43" s="276">
        <v>0</v>
      </c>
      <c r="F43" s="276">
        <v>0</v>
      </c>
      <c r="G43" s="276">
        <v>0</v>
      </c>
      <c r="H43" s="276">
        <v>0</v>
      </c>
      <c r="I43" s="276">
        <v>0</v>
      </c>
      <c r="J43" s="276">
        <v>0</v>
      </c>
      <c r="K43" s="276">
        <v>2</v>
      </c>
      <c r="L43" s="276">
        <v>2</v>
      </c>
      <c r="M43" s="276">
        <v>0</v>
      </c>
      <c r="N43" s="276">
        <v>0</v>
      </c>
      <c r="O43" s="276">
        <v>0</v>
      </c>
      <c r="P43" s="276">
        <v>0</v>
      </c>
      <c r="Q43" s="276">
        <v>0</v>
      </c>
      <c r="R43" s="276">
        <v>0</v>
      </c>
      <c r="S43" s="276">
        <v>925</v>
      </c>
      <c r="T43" s="276">
        <v>552</v>
      </c>
      <c r="U43" s="276">
        <v>361</v>
      </c>
      <c r="V43" s="276">
        <v>12</v>
      </c>
      <c r="W43" s="276">
        <v>0</v>
      </c>
      <c r="X43" s="276">
        <v>0</v>
      </c>
      <c r="Y43" s="276">
        <v>0</v>
      </c>
      <c r="Z43" s="276">
        <v>0</v>
      </c>
    </row>
    <row r="44" spans="1:26">
      <c r="A44" s="670" t="s">
        <v>1360</v>
      </c>
      <c r="B44" s="276">
        <v>2322</v>
      </c>
      <c r="C44" s="276">
        <v>28</v>
      </c>
      <c r="D44" s="276">
        <v>25</v>
      </c>
      <c r="E44" s="276">
        <v>0</v>
      </c>
      <c r="F44" s="276">
        <v>3</v>
      </c>
      <c r="G44" s="276">
        <v>0</v>
      </c>
      <c r="H44" s="276">
        <v>0</v>
      </c>
      <c r="I44" s="276">
        <v>0</v>
      </c>
      <c r="J44" s="276">
        <v>0</v>
      </c>
      <c r="K44" s="276">
        <v>2</v>
      </c>
      <c r="L44" s="276">
        <v>2</v>
      </c>
      <c r="M44" s="276">
        <v>0</v>
      </c>
      <c r="N44" s="276">
        <v>0</v>
      </c>
      <c r="O44" s="276">
        <v>0</v>
      </c>
      <c r="P44" s="276">
        <v>0</v>
      </c>
      <c r="Q44" s="276">
        <v>0</v>
      </c>
      <c r="R44" s="276">
        <v>0</v>
      </c>
      <c r="S44" s="276">
        <v>2292</v>
      </c>
      <c r="T44" s="276">
        <v>961</v>
      </c>
      <c r="U44" s="276">
        <v>1114</v>
      </c>
      <c r="V44" s="276">
        <v>217</v>
      </c>
      <c r="W44" s="276">
        <v>0</v>
      </c>
      <c r="X44" s="276">
        <v>0</v>
      </c>
      <c r="Y44" s="276">
        <v>0</v>
      </c>
      <c r="Z44" s="276">
        <v>0</v>
      </c>
    </row>
    <row r="45" spans="1:26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</row>
    <row r="46" spans="1:26">
      <c r="A46" s="669" t="s">
        <v>1162</v>
      </c>
      <c r="B46" s="275">
        <v>37565</v>
      </c>
      <c r="C46" s="275">
        <v>667</v>
      </c>
      <c r="D46" s="275">
        <v>598</v>
      </c>
      <c r="E46" s="275">
        <v>7</v>
      </c>
      <c r="F46" s="275">
        <v>62</v>
      </c>
      <c r="G46" s="275">
        <v>0</v>
      </c>
      <c r="H46" s="275">
        <v>0</v>
      </c>
      <c r="I46" s="275">
        <v>0</v>
      </c>
      <c r="J46" s="275">
        <v>0</v>
      </c>
      <c r="K46" s="275">
        <v>101</v>
      </c>
      <c r="L46" s="275">
        <v>57</v>
      </c>
      <c r="M46" s="275">
        <v>7</v>
      </c>
      <c r="N46" s="275">
        <v>37</v>
      </c>
      <c r="O46" s="275">
        <v>0</v>
      </c>
      <c r="P46" s="275">
        <v>0</v>
      </c>
      <c r="Q46" s="275">
        <v>0</v>
      </c>
      <c r="R46" s="275">
        <v>0</v>
      </c>
      <c r="S46" s="275">
        <v>36797</v>
      </c>
      <c r="T46" s="275">
        <v>14563</v>
      </c>
      <c r="U46" s="275">
        <v>17469</v>
      </c>
      <c r="V46" s="275">
        <v>4764</v>
      </c>
      <c r="W46" s="275">
        <v>0</v>
      </c>
      <c r="X46" s="275">
        <v>1</v>
      </c>
      <c r="Y46" s="275">
        <v>0</v>
      </c>
      <c r="Z46" s="275">
        <v>0</v>
      </c>
    </row>
    <row r="47" spans="1:26">
      <c r="A47" s="670" t="s">
        <v>1359</v>
      </c>
      <c r="B47" s="276">
        <v>29546</v>
      </c>
      <c r="C47" s="276">
        <v>506</v>
      </c>
      <c r="D47" s="276">
        <v>453</v>
      </c>
      <c r="E47" s="276">
        <v>5</v>
      </c>
      <c r="F47" s="276">
        <v>48</v>
      </c>
      <c r="G47" s="276">
        <v>0</v>
      </c>
      <c r="H47" s="276">
        <v>0</v>
      </c>
      <c r="I47" s="276">
        <v>0</v>
      </c>
      <c r="J47" s="276">
        <v>0</v>
      </c>
      <c r="K47" s="276">
        <v>73</v>
      </c>
      <c r="L47" s="276">
        <v>39</v>
      </c>
      <c r="M47" s="276">
        <v>5</v>
      </c>
      <c r="N47" s="276">
        <v>29</v>
      </c>
      <c r="O47" s="276">
        <v>0</v>
      </c>
      <c r="P47" s="276">
        <v>0</v>
      </c>
      <c r="Q47" s="276">
        <v>0</v>
      </c>
      <c r="R47" s="276">
        <v>0</v>
      </c>
      <c r="S47" s="276">
        <v>28967</v>
      </c>
      <c r="T47" s="276">
        <v>11132</v>
      </c>
      <c r="U47" s="276">
        <v>14112</v>
      </c>
      <c r="V47" s="276">
        <v>3723</v>
      </c>
      <c r="W47" s="276">
        <v>0</v>
      </c>
      <c r="X47" s="276">
        <v>0</v>
      </c>
      <c r="Y47" s="276">
        <v>0</v>
      </c>
      <c r="Z47" s="276">
        <v>0</v>
      </c>
    </row>
    <row r="48" spans="1:26">
      <c r="A48" s="670" t="s">
        <v>1358</v>
      </c>
      <c r="B48" s="276">
        <v>2457</v>
      </c>
      <c r="C48" s="276">
        <v>46</v>
      </c>
      <c r="D48" s="276">
        <v>40</v>
      </c>
      <c r="E48" s="276">
        <v>1</v>
      </c>
      <c r="F48" s="276">
        <v>5</v>
      </c>
      <c r="G48" s="276">
        <v>0</v>
      </c>
      <c r="H48" s="276">
        <v>0</v>
      </c>
      <c r="I48" s="276">
        <v>0</v>
      </c>
      <c r="J48" s="276">
        <v>0</v>
      </c>
      <c r="K48" s="276">
        <v>8</v>
      </c>
      <c r="L48" s="276">
        <v>7</v>
      </c>
      <c r="M48" s="276">
        <v>0</v>
      </c>
      <c r="N48" s="276">
        <v>1</v>
      </c>
      <c r="O48" s="276">
        <v>0</v>
      </c>
      <c r="P48" s="276">
        <v>0</v>
      </c>
      <c r="Q48" s="276">
        <v>0</v>
      </c>
      <c r="R48" s="276">
        <v>0</v>
      </c>
      <c r="S48" s="276">
        <v>2403</v>
      </c>
      <c r="T48" s="276">
        <v>991</v>
      </c>
      <c r="U48" s="276">
        <v>1069</v>
      </c>
      <c r="V48" s="276">
        <v>343</v>
      </c>
      <c r="W48" s="276">
        <v>0</v>
      </c>
      <c r="X48" s="276">
        <v>0</v>
      </c>
      <c r="Y48" s="276">
        <v>0</v>
      </c>
      <c r="Z48" s="276">
        <v>0</v>
      </c>
    </row>
    <row r="49" spans="1:26">
      <c r="A49" s="670" t="s">
        <v>1357</v>
      </c>
      <c r="B49" s="276">
        <v>804</v>
      </c>
      <c r="C49" s="276">
        <v>27</v>
      </c>
      <c r="D49" s="276">
        <v>24</v>
      </c>
      <c r="E49" s="276">
        <v>1</v>
      </c>
      <c r="F49" s="276">
        <v>2</v>
      </c>
      <c r="G49" s="276">
        <v>0</v>
      </c>
      <c r="H49" s="276">
        <v>0</v>
      </c>
      <c r="I49" s="276">
        <v>0</v>
      </c>
      <c r="J49" s="276">
        <v>0</v>
      </c>
      <c r="K49" s="276">
        <v>4</v>
      </c>
      <c r="L49" s="276">
        <v>2</v>
      </c>
      <c r="M49" s="276">
        <v>0</v>
      </c>
      <c r="N49" s="276">
        <v>2</v>
      </c>
      <c r="O49" s="276">
        <v>0</v>
      </c>
      <c r="P49" s="276">
        <v>0</v>
      </c>
      <c r="Q49" s="276">
        <v>0</v>
      </c>
      <c r="R49" s="276">
        <v>0</v>
      </c>
      <c r="S49" s="276">
        <v>773</v>
      </c>
      <c r="T49" s="276">
        <v>278</v>
      </c>
      <c r="U49" s="276">
        <v>322</v>
      </c>
      <c r="V49" s="276">
        <v>173</v>
      </c>
      <c r="W49" s="276">
        <v>0</v>
      </c>
      <c r="X49" s="276">
        <v>0</v>
      </c>
      <c r="Y49" s="276">
        <v>0</v>
      </c>
      <c r="Z49" s="276">
        <v>0</v>
      </c>
    </row>
    <row r="50" spans="1:26">
      <c r="A50" s="670" t="s">
        <v>1356</v>
      </c>
      <c r="B50" s="276">
        <v>2347</v>
      </c>
      <c r="C50" s="276">
        <v>53</v>
      </c>
      <c r="D50" s="276">
        <v>48</v>
      </c>
      <c r="E50" s="276">
        <v>0</v>
      </c>
      <c r="F50" s="276">
        <v>5</v>
      </c>
      <c r="G50" s="276">
        <v>0</v>
      </c>
      <c r="H50" s="276">
        <v>0</v>
      </c>
      <c r="I50" s="276">
        <v>0</v>
      </c>
      <c r="J50" s="276">
        <v>0</v>
      </c>
      <c r="K50" s="276">
        <v>10</v>
      </c>
      <c r="L50" s="276">
        <v>5</v>
      </c>
      <c r="M50" s="276">
        <v>2</v>
      </c>
      <c r="N50" s="276">
        <v>3</v>
      </c>
      <c r="O50" s="276">
        <v>0</v>
      </c>
      <c r="P50" s="276">
        <v>0</v>
      </c>
      <c r="Q50" s="276">
        <v>0</v>
      </c>
      <c r="R50" s="276">
        <v>0</v>
      </c>
      <c r="S50" s="276">
        <v>2284</v>
      </c>
      <c r="T50" s="276">
        <v>1060</v>
      </c>
      <c r="U50" s="276">
        <v>899</v>
      </c>
      <c r="V50" s="276">
        <v>325</v>
      </c>
      <c r="W50" s="276">
        <v>0</v>
      </c>
      <c r="X50" s="276">
        <v>0</v>
      </c>
      <c r="Y50" s="276">
        <v>0</v>
      </c>
      <c r="Z50" s="276">
        <v>0</v>
      </c>
    </row>
    <row r="51" spans="1:26">
      <c r="A51" s="670" t="s">
        <v>1355</v>
      </c>
      <c r="B51" s="276">
        <v>1007</v>
      </c>
      <c r="C51" s="276">
        <v>9</v>
      </c>
      <c r="D51" s="276">
        <v>9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2</v>
      </c>
      <c r="L51" s="276">
        <v>1</v>
      </c>
      <c r="M51" s="276">
        <v>0</v>
      </c>
      <c r="N51" s="276">
        <v>1</v>
      </c>
      <c r="O51" s="276">
        <v>0</v>
      </c>
      <c r="P51" s="276">
        <v>0</v>
      </c>
      <c r="Q51" s="276">
        <v>0</v>
      </c>
      <c r="R51" s="276">
        <v>0</v>
      </c>
      <c r="S51" s="276">
        <v>996</v>
      </c>
      <c r="T51" s="276">
        <v>459</v>
      </c>
      <c r="U51" s="276">
        <v>454</v>
      </c>
      <c r="V51" s="276">
        <v>83</v>
      </c>
      <c r="W51" s="276">
        <v>0</v>
      </c>
      <c r="X51" s="276">
        <v>0</v>
      </c>
      <c r="Y51" s="276">
        <v>0</v>
      </c>
      <c r="Z51" s="276">
        <v>0</v>
      </c>
    </row>
    <row r="52" spans="1:26">
      <c r="A52" s="670" t="s">
        <v>1354</v>
      </c>
      <c r="B52" s="276">
        <v>1404</v>
      </c>
      <c r="C52" s="276">
        <v>26</v>
      </c>
      <c r="D52" s="276">
        <v>24</v>
      </c>
      <c r="E52" s="276">
        <v>0</v>
      </c>
      <c r="F52" s="276">
        <v>2</v>
      </c>
      <c r="G52" s="276">
        <v>0</v>
      </c>
      <c r="H52" s="276">
        <v>0</v>
      </c>
      <c r="I52" s="276">
        <v>0</v>
      </c>
      <c r="J52" s="276">
        <v>0</v>
      </c>
      <c r="K52" s="276">
        <v>4</v>
      </c>
      <c r="L52" s="276">
        <v>3</v>
      </c>
      <c r="M52" s="276">
        <v>0</v>
      </c>
      <c r="N52" s="276">
        <v>1</v>
      </c>
      <c r="O52" s="276">
        <v>0</v>
      </c>
      <c r="P52" s="276">
        <v>0</v>
      </c>
      <c r="Q52" s="276">
        <v>0</v>
      </c>
      <c r="R52" s="276">
        <v>0</v>
      </c>
      <c r="S52" s="276">
        <v>1374</v>
      </c>
      <c r="T52" s="276">
        <v>643</v>
      </c>
      <c r="U52" s="276">
        <v>613</v>
      </c>
      <c r="V52" s="276">
        <v>117</v>
      </c>
      <c r="W52" s="276">
        <v>0</v>
      </c>
      <c r="X52" s="276">
        <v>1</v>
      </c>
      <c r="Y52" s="276">
        <v>0</v>
      </c>
      <c r="Z52" s="276">
        <v>0</v>
      </c>
    </row>
    <row r="53" spans="1:26">
      <c r="A53" s="407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  <c r="Z53" s="407"/>
    </row>
    <row r="54" spans="1:26">
      <c r="A54" s="669" t="s">
        <v>1103</v>
      </c>
      <c r="B54" s="275">
        <v>5162</v>
      </c>
      <c r="C54" s="275">
        <v>74</v>
      </c>
      <c r="D54" s="275">
        <v>72</v>
      </c>
      <c r="E54" s="275">
        <v>1</v>
      </c>
      <c r="F54" s="275">
        <v>1</v>
      </c>
      <c r="G54" s="275">
        <v>0</v>
      </c>
      <c r="H54" s="275">
        <v>0</v>
      </c>
      <c r="I54" s="275">
        <v>0</v>
      </c>
      <c r="J54" s="275">
        <v>0</v>
      </c>
      <c r="K54" s="275">
        <v>9</v>
      </c>
      <c r="L54" s="275">
        <v>8</v>
      </c>
      <c r="M54" s="275">
        <v>0</v>
      </c>
      <c r="N54" s="275">
        <v>1</v>
      </c>
      <c r="O54" s="275">
        <v>0</v>
      </c>
      <c r="P54" s="275">
        <v>0</v>
      </c>
      <c r="Q54" s="275">
        <v>0</v>
      </c>
      <c r="R54" s="275">
        <v>0</v>
      </c>
      <c r="S54" s="275">
        <v>5079</v>
      </c>
      <c r="T54" s="275">
        <v>2284</v>
      </c>
      <c r="U54" s="275">
        <v>2477</v>
      </c>
      <c r="V54" s="275">
        <v>298</v>
      </c>
      <c r="W54" s="275">
        <v>0</v>
      </c>
      <c r="X54" s="275">
        <v>20</v>
      </c>
      <c r="Y54" s="275">
        <v>0</v>
      </c>
      <c r="Z54" s="275">
        <v>0</v>
      </c>
    </row>
    <row r="55" spans="1:26">
      <c r="A55" s="670" t="s">
        <v>1353</v>
      </c>
      <c r="B55" s="276">
        <v>3468</v>
      </c>
      <c r="C55" s="276">
        <v>53</v>
      </c>
      <c r="D55" s="276">
        <v>51</v>
      </c>
      <c r="E55" s="276">
        <v>1</v>
      </c>
      <c r="F55" s="276">
        <v>1</v>
      </c>
      <c r="G55" s="276">
        <v>0</v>
      </c>
      <c r="H55" s="276">
        <v>0</v>
      </c>
      <c r="I55" s="276">
        <v>0</v>
      </c>
      <c r="J55" s="276">
        <v>0</v>
      </c>
      <c r="K55" s="276">
        <v>7</v>
      </c>
      <c r="L55" s="276">
        <v>6</v>
      </c>
      <c r="M55" s="276">
        <v>0</v>
      </c>
      <c r="N55" s="276">
        <v>1</v>
      </c>
      <c r="O55" s="276">
        <v>0</v>
      </c>
      <c r="P55" s="276">
        <v>0</v>
      </c>
      <c r="Q55" s="276">
        <v>0</v>
      </c>
      <c r="R55" s="276">
        <v>0</v>
      </c>
      <c r="S55" s="276">
        <v>3408</v>
      </c>
      <c r="T55" s="276">
        <v>1616</v>
      </c>
      <c r="U55" s="276">
        <v>1595</v>
      </c>
      <c r="V55" s="276">
        <v>196</v>
      </c>
      <c r="W55" s="276">
        <v>0</v>
      </c>
      <c r="X55" s="276">
        <v>1</v>
      </c>
      <c r="Y55" s="276">
        <v>0</v>
      </c>
      <c r="Z55" s="276">
        <v>0</v>
      </c>
    </row>
    <row r="56" spans="1:26">
      <c r="A56" s="670" t="s">
        <v>1352</v>
      </c>
      <c r="B56" s="276">
        <v>287</v>
      </c>
      <c r="C56" s="276">
        <v>2</v>
      </c>
      <c r="D56" s="276">
        <v>2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  <c r="J56" s="276">
        <v>0</v>
      </c>
      <c r="K56" s="276">
        <v>0</v>
      </c>
      <c r="L56" s="276">
        <v>0</v>
      </c>
      <c r="M56" s="276">
        <v>0</v>
      </c>
      <c r="N56" s="276">
        <v>0</v>
      </c>
      <c r="O56" s="276">
        <v>0</v>
      </c>
      <c r="P56" s="276">
        <v>0</v>
      </c>
      <c r="Q56" s="276">
        <v>0</v>
      </c>
      <c r="R56" s="276">
        <v>0</v>
      </c>
      <c r="S56" s="276">
        <v>285</v>
      </c>
      <c r="T56" s="276">
        <v>124</v>
      </c>
      <c r="U56" s="276">
        <v>144</v>
      </c>
      <c r="V56" s="276">
        <v>17</v>
      </c>
      <c r="W56" s="276">
        <v>0</v>
      </c>
      <c r="X56" s="276">
        <v>0</v>
      </c>
      <c r="Y56" s="276">
        <v>0</v>
      </c>
      <c r="Z56" s="276">
        <v>0</v>
      </c>
    </row>
    <row r="57" spans="1:26">
      <c r="A57" s="670" t="s">
        <v>1351</v>
      </c>
      <c r="B57" s="276">
        <v>1407</v>
      </c>
      <c r="C57" s="276">
        <v>19</v>
      </c>
      <c r="D57" s="276">
        <v>19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2</v>
      </c>
      <c r="L57" s="276">
        <v>2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  <c r="R57" s="276">
        <v>0</v>
      </c>
      <c r="S57" s="276">
        <v>1386</v>
      </c>
      <c r="T57" s="276">
        <v>544</v>
      </c>
      <c r="U57" s="276">
        <v>738</v>
      </c>
      <c r="V57" s="276">
        <v>85</v>
      </c>
      <c r="W57" s="276">
        <v>0</v>
      </c>
      <c r="X57" s="276">
        <v>19</v>
      </c>
      <c r="Y57" s="276">
        <v>0</v>
      </c>
      <c r="Z57" s="276">
        <v>0</v>
      </c>
    </row>
    <row r="58" spans="1:26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</row>
    <row r="59" spans="1:26">
      <c r="A59" s="669" t="s">
        <v>1066</v>
      </c>
      <c r="B59" s="275">
        <v>6383</v>
      </c>
      <c r="C59" s="275">
        <v>83</v>
      </c>
      <c r="D59" s="275">
        <v>79</v>
      </c>
      <c r="E59" s="275">
        <v>1</v>
      </c>
      <c r="F59" s="275">
        <v>3</v>
      </c>
      <c r="G59" s="275">
        <v>0</v>
      </c>
      <c r="H59" s="275">
        <v>0</v>
      </c>
      <c r="I59" s="275">
        <v>0</v>
      </c>
      <c r="J59" s="275">
        <v>0</v>
      </c>
      <c r="K59" s="275">
        <v>23</v>
      </c>
      <c r="L59" s="275">
        <v>17</v>
      </c>
      <c r="M59" s="275">
        <v>4</v>
      </c>
      <c r="N59" s="275">
        <v>2</v>
      </c>
      <c r="O59" s="275">
        <v>0</v>
      </c>
      <c r="P59" s="275">
        <v>0</v>
      </c>
      <c r="Q59" s="275">
        <v>0</v>
      </c>
      <c r="R59" s="275">
        <v>0</v>
      </c>
      <c r="S59" s="275">
        <v>6277</v>
      </c>
      <c r="T59" s="275">
        <v>2945</v>
      </c>
      <c r="U59" s="275">
        <v>2908</v>
      </c>
      <c r="V59" s="275">
        <v>417</v>
      </c>
      <c r="W59" s="275">
        <v>0</v>
      </c>
      <c r="X59" s="275">
        <v>7</v>
      </c>
      <c r="Y59" s="275">
        <v>0</v>
      </c>
      <c r="Z59" s="275">
        <v>0</v>
      </c>
    </row>
    <row r="60" spans="1:26">
      <c r="A60" s="670" t="s">
        <v>1350</v>
      </c>
      <c r="B60" s="276">
        <v>2293</v>
      </c>
      <c r="C60" s="276">
        <v>38</v>
      </c>
      <c r="D60" s="276">
        <v>37</v>
      </c>
      <c r="E60" s="276">
        <v>0</v>
      </c>
      <c r="F60" s="276">
        <v>1</v>
      </c>
      <c r="G60" s="276">
        <v>0</v>
      </c>
      <c r="H60" s="276">
        <v>0</v>
      </c>
      <c r="I60" s="276">
        <v>0</v>
      </c>
      <c r="J60" s="276">
        <v>0</v>
      </c>
      <c r="K60" s="276">
        <v>12</v>
      </c>
      <c r="L60" s="276">
        <v>8</v>
      </c>
      <c r="M60" s="276">
        <v>3</v>
      </c>
      <c r="N60" s="276">
        <v>1</v>
      </c>
      <c r="O60" s="276">
        <v>0</v>
      </c>
      <c r="P60" s="276">
        <v>0</v>
      </c>
      <c r="Q60" s="276">
        <v>0</v>
      </c>
      <c r="R60" s="276">
        <v>0</v>
      </c>
      <c r="S60" s="276">
        <v>2243</v>
      </c>
      <c r="T60" s="276">
        <v>969</v>
      </c>
      <c r="U60" s="276">
        <v>1077</v>
      </c>
      <c r="V60" s="276">
        <v>190</v>
      </c>
      <c r="W60" s="276">
        <v>0</v>
      </c>
      <c r="X60" s="276">
        <v>7</v>
      </c>
      <c r="Y60" s="276">
        <v>0</v>
      </c>
      <c r="Z60" s="276">
        <v>0</v>
      </c>
    </row>
    <row r="61" spans="1:26">
      <c r="A61" s="670" t="s">
        <v>1349</v>
      </c>
      <c r="B61" s="276">
        <v>461</v>
      </c>
      <c r="C61" s="276">
        <v>5</v>
      </c>
      <c r="D61" s="276">
        <v>4</v>
      </c>
      <c r="E61" s="276">
        <v>0</v>
      </c>
      <c r="F61" s="276">
        <v>1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0</v>
      </c>
      <c r="N61" s="276">
        <v>0</v>
      </c>
      <c r="O61" s="276">
        <v>0</v>
      </c>
      <c r="P61" s="276">
        <v>0</v>
      </c>
      <c r="Q61" s="276">
        <v>0</v>
      </c>
      <c r="R61" s="276">
        <v>0</v>
      </c>
      <c r="S61" s="276">
        <v>456</v>
      </c>
      <c r="T61" s="276">
        <v>240</v>
      </c>
      <c r="U61" s="276">
        <v>193</v>
      </c>
      <c r="V61" s="276">
        <v>23</v>
      </c>
      <c r="W61" s="276">
        <v>0</v>
      </c>
      <c r="X61" s="276">
        <v>0</v>
      </c>
      <c r="Y61" s="276">
        <v>0</v>
      </c>
      <c r="Z61" s="276">
        <v>0</v>
      </c>
    </row>
    <row r="62" spans="1:26">
      <c r="A62" s="670" t="s">
        <v>1348</v>
      </c>
      <c r="B62" s="276">
        <v>1713</v>
      </c>
      <c r="C62" s="276">
        <v>19</v>
      </c>
      <c r="D62" s="276">
        <v>19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7</v>
      </c>
      <c r="L62" s="276">
        <v>6</v>
      </c>
      <c r="M62" s="276">
        <v>0</v>
      </c>
      <c r="N62" s="276">
        <v>1</v>
      </c>
      <c r="O62" s="276">
        <v>0</v>
      </c>
      <c r="P62" s="276">
        <v>0</v>
      </c>
      <c r="Q62" s="276">
        <v>0</v>
      </c>
      <c r="R62" s="276">
        <v>0</v>
      </c>
      <c r="S62" s="276">
        <v>1687</v>
      </c>
      <c r="T62" s="276">
        <v>751</v>
      </c>
      <c r="U62" s="276">
        <v>840</v>
      </c>
      <c r="V62" s="276">
        <v>96</v>
      </c>
      <c r="W62" s="276">
        <v>0</v>
      </c>
      <c r="X62" s="276">
        <v>0</v>
      </c>
      <c r="Y62" s="276">
        <v>0</v>
      </c>
      <c r="Z62" s="276">
        <v>0</v>
      </c>
    </row>
    <row r="63" spans="1:26">
      <c r="A63" s="670" t="s">
        <v>1347</v>
      </c>
      <c r="B63" s="276">
        <v>1916</v>
      </c>
      <c r="C63" s="276">
        <v>21</v>
      </c>
      <c r="D63" s="276">
        <v>19</v>
      </c>
      <c r="E63" s="276">
        <v>1</v>
      </c>
      <c r="F63" s="276">
        <v>1</v>
      </c>
      <c r="G63" s="276">
        <v>0</v>
      </c>
      <c r="H63" s="276">
        <v>0</v>
      </c>
      <c r="I63" s="276">
        <v>0</v>
      </c>
      <c r="J63" s="276">
        <v>0</v>
      </c>
      <c r="K63" s="276">
        <v>4</v>
      </c>
      <c r="L63" s="276">
        <v>3</v>
      </c>
      <c r="M63" s="276">
        <v>1</v>
      </c>
      <c r="N63" s="276">
        <v>0</v>
      </c>
      <c r="O63" s="276">
        <v>0</v>
      </c>
      <c r="P63" s="276">
        <v>0</v>
      </c>
      <c r="Q63" s="276">
        <v>0</v>
      </c>
      <c r="R63" s="276">
        <v>0</v>
      </c>
      <c r="S63" s="276">
        <v>1891</v>
      </c>
      <c r="T63" s="276">
        <v>985</v>
      </c>
      <c r="U63" s="276">
        <v>798</v>
      </c>
      <c r="V63" s="276">
        <v>108</v>
      </c>
      <c r="W63" s="276">
        <v>0</v>
      </c>
      <c r="X63" s="276">
        <v>0</v>
      </c>
      <c r="Y63" s="276">
        <v>0</v>
      </c>
      <c r="Z63" s="276">
        <v>0</v>
      </c>
    </row>
    <row r="64" spans="1:26">
      <c r="A64" s="407"/>
      <c r="B64" s="407"/>
      <c r="C64" s="407"/>
      <c r="D64" s="407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Z64" s="407"/>
    </row>
    <row r="65" spans="1:26">
      <c r="A65" s="669" t="s">
        <v>1032</v>
      </c>
      <c r="B65" s="275">
        <v>12453</v>
      </c>
      <c r="C65" s="275">
        <v>206</v>
      </c>
      <c r="D65" s="275">
        <v>188</v>
      </c>
      <c r="E65" s="275">
        <v>11</v>
      </c>
      <c r="F65" s="275">
        <v>7</v>
      </c>
      <c r="G65" s="275">
        <v>0</v>
      </c>
      <c r="H65" s="275">
        <v>0</v>
      </c>
      <c r="I65" s="275">
        <v>0</v>
      </c>
      <c r="J65" s="275">
        <v>0</v>
      </c>
      <c r="K65" s="275">
        <v>37</v>
      </c>
      <c r="L65" s="275">
        <v>27</v>
      </c>
      <c r="M65" s="275">
        <v>4</v>
      </c>
      <c r="N65" s="275">
        <v>6</v>
      </c>
      <c r="O65" s="275">
        <v>0</v>
      </c>
      <c r="P65" s="275">
        <v>0</v>
      </c>
      <c r="Q65" s="275">
        <v>0</v>
      </c>
      <c r="R65" s="275">
        <v>0</v>
      </c>
      <c r="S65" s="275">
        <v>12210</v>
      </c>
      <c r="T65" s="275">
        <v>6053</v>
      </c>
      <c r="U65" s="275">
        <v>5222</v>
      </c>
      <c r="V65" s="275">
        <v>922</v>
      </c>
      <c r="W65" s="275">
        <v>0</v>
      </c>
      <c r="X65" s="275">
        <v>13</v>
      </c>
      <c r="Y65" s="275">
        <v>0</v>
      </c>
      <c r="Z65" s="275">
        <v>0</v>
      </c>
    </row>
    <row r="66" spans="1:26">
      <c r="A66" s="670" t="s">
        <v>1346</v>
      </c>
      <c r="B66" s="276">
        <v>5832</v>
      </c>
      <c r="C66" s="276">
        <v>108</v>
      </c>
      <c r="D66" s="276">
        <v>93</v>
      </c>
      <c r="E66" s="276">
        <v>10</v>
      </c>
      <c r="F66" s="276">
        <v>5</v>
      </c>
      <c r="G66" s="276">
        <v>0</v>
      </c>
      <c r="H66" s="276">
        <v>0</v>
      </c>
      <c r="I66" s="276">
        <v>0</v>
      </c>
      <c r="J66" s="276">
        <v>0</v>
      </c>
      <c r="K66" s="276">
        <v>17</v>
      </c>
      <c r="L66" s="276">
        <v>11</v>
      </c>
      <c r="M66" s="276">
        <v>3</v>
      </c>
      <c r="N66" s="276">
        <v>3</v>
      </c>
      <c r="O66" s="276">
        <v>0</v>
      </c>
      <c r="P66" s="276">
        <v>0</v>
      </c>
      <c r="Q66" s="276">
        <v>0</v>
      </c>
      <c r="R66" s="276">
        <v>0</v>
      </c>
      <c r="S66" s="276">
        <v>5707</v>
      </c>
      <c r="T66" s="276">
        <v>2993</v>
      </c>
      <c r="U66" s="276">
        <v>2393</v>
      </c>
      <c r="V66" s="276">
        <v>321</v>
      </c>
      <c r="W66" s="276">
        <v>0</v>
      </c>
      <c r="X66" s="276">
        <v>0</v>
      </c>
      <c r="Y66" s="276">
        <v>0</v>
      </c>
      <c r="Z66" s="276">
        <v>0</v>
      </c>
    </row>
    <row r="67" spans="1:26">
      <c r="A67" s="670" t="s">
        <v>1345</v>
      </c>
      <c r="B67" s="276">
        <v>1026</v>
      </c>
      <c r="C67" s="276">
        <v>15</v>
      </c>
      <c r="D67" s="276">
        <v>14</v>
      </c>
      <c r="E67" s="276">
        <v>0</v>
      </c>
      <c r="F67" s="276">
        <v>1</v>
      </c>
      <c r="G67" s="276">
        <v>0</v>
      </c>
      <c r="H67" s="276">
        <v>0</v>
      </c>
      <c r="I67" s="276">
        <v>0</v>
      </c>
      <c r="J67" s="276">
        <v>0</v>
      </c>
      <c r="K67" s="276">
        <v>8</v>
      </c>
      <c r="L67" s="276">
        <v>6</v>
      </c>
      <c r="M67" s="276">
        <v>0</v>
      </c>
      <c r="N67" s="276">
        <v>2</v>
      </c>
      <c r="O67" s="276">
        <v>0</v>
      </c>
      <c r="P67" s="276">
        <v>0</v>
      </c>
      <c r="Q67" s="276">
        <v>0</v>
      </c>
      <c r="R67" s="276">
        <v>0</v>
      </c>
      <c r="S67" s="276">
        <v>1003</v>
      </c>
      <c r="T67" s="276">
        <v>477</v>
      </c>
      <c r="U67" s="276">
        <v>437</v>
      </c>
      <c r="V67" s="276">
        <v>89</v>
      </c>
      <c r="W67" s="276">
        <v>0</v>
      </c>
      <c r="X67" s="276">
        <v>0</v>
      </c>
      <c r="Y67" s="276">
        <v>0</v>
      </c>
      <c r="Z67" s="276">
        <v>0</v>
      </c>
    </row>
    <row r="68" spans="1:26">
      <c r="A68" s="670" t="s">
        <v>1344</v>
      </c>
      <c r="B68" s="276">
        <v>2398</v>
      </c>
      <c r="C68" s="276">
        <v>40</v>
      </c>
      <c r="D68" s="276">
        <v>39</v>
      </c>
      <c r="E68" s="276">
        <v>1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7</v>
      </c>
      <c r="L68" s="276">
        <v>6</v>
      </c>
      <c r="M68" s="276">
        <v>1</v>
      </c>
      <c r="N68" s="276">
        <v>0</v>
      </c>
      <c r="O68" s="276">
        <v>0</v>
      </c>
      <c r="P68" s="276">
        <v>0</v>
      </c>
      <c r="Q68" s="276">
        <v>0</v>
      </c>
      <c r="R68" s="276">
        <v>0</v>
      </c>
      <c r="S68" s="276">
        <v>2351</v>
      </c>
      <c r="T68" s="276">
        <v>1114</v>
      </c>
      <c r="U68" s="276">
        <v>1055</v>
      </c>
      <c r="V68" s="276">
        <v>172</v>
      </c>
      <c r="W68" s="276">
        <v>0</v>
      </c>
      <c r="X68" s="276">
        <v>10</v>
      </c>
      <c r="Y68" s="276">
        <v>0</v>
      </c>
      <c r="Z68" s="276">
        <v>0</v>
      </c>
    </row>
    <row r="69" spans="1:26">
      <c r="A69" s="670" t="s">
        <v>1343</v>
      </c>
      <c r="B69" s="276">
        <v>3197</v>
      </c>
      <c r="C69" s="276">
        <v>43</v>
      </c>
      <c r="D69" s="276">
        <v>42</v>
      </c>
      <c r="E69" s="276">
        <v>0</v>
      </c>
      <c r="F69" s="276">
        <v>1</v>
      </c>
      <c r="G69" s="276">
        <v>0</v>
      </c>
      <c r="H69" s="276">
        <v>0</v>
      </c>
      <c r="I69" s="276">
        <v>0</v>
      </c>
      <c r="J69" s="276">
        <v>0</v>
      </c>
      <c r="K69" s="276">
        <v>5</v>
      </c>
      <c r="L69" s="276">
        <v>4</v>
      </c>
      <c r="M69" s="276">
        <v>0</v>
      </c>
      <c r="N69" s="276">
        <v>1</v>
      </c>
      <c r="O69" s="276">
        <v>0</v>
      </c>
      <c r="P69" s="276">
        <v>0</v>
      </c>
      <c r="Q69" s="276">
        <v>0</v>
      </c>
      <c r="R69" s="276">
        <v>0</v>
      </c>
      <c r="S69" s="276">
        <v>3149</v>
      </c>
      <c r="T69" s="276">
        <v>1469</v>
      </c>
      <c r="U69" s="276">
        <v>1337</v>
      </c>
      <c r="V69" s="276">
        <v>340</v>
      </c>
      <c r="W69" s="276">
        <v>0</v>
      </c>
      <c r="X69" s="276">
        <v>3</v>
      </c>
      <c r="Y69" s="276">
        <v>0</v>
      </c>
      <c r="Z69" s="276">
        <v>0</v>
      </c>
    </row>
    <row r="70" spans="1:26">
      <c r="A70" s="407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  <c r="Z70" s="407"/>
    </row>
    <row r="71" spans="1:26">
      <c r="A71" s="669" t="s">
        <v>973</v>
      </c>
      <c r="B71" s="275">
        <v>6234</v>
      </c>
      <c r="C71" s="275">
        <v>88</v>
      </c>
      <c r="D71" s="275">
        <v>77</v>
      </c>
      <c r="E71" s="275">
        <v>8</v>
      </c>
      <c r="F71" s="275">
        <v>3</v>
      </c>
      <c r="G71" s="275">
        <v>0</v>
      </c>
      <c r="H71" s="275">
        <v>0</v>
      </c>
      <c r="I71" s="275">
        <v>0</v>
      </c>
      <c r="J71" s="275">
        <v>0</v>
      </c>
      <c r="K71" s="275">
        <v>15</v>
      </c>
      <c r="L71" s="275">
        <v>12</v>
      </c>
      <c r="M71" s="275">
        <v>2</v>
      </c>
      <c r="N71" s="275">
        <v>1</v>
      </c>
      <c r="O71" s="275">
        <v>0</v>
      </c>
      <c r="P71" s="275">
        <v>0</v>
      </c>
      <c r="Q71" s="275">
        <v>0</v>
      </c>
      <c r="R71" s="275">
        <v>0</v>
      </c>
      <c r="S71" s="275">
        <v>6131</v>
      </c>
      <c r="T71" s="275">
        <v>2561</v>
      </c>
      <c r="U71" s="275">
        <v>2884</v>
      </c>
      <c r="V71" s="275">
        <v>512</v>
      </c>
      <c r="W71" s="275">
        <v>0</v>
      </c>
      <c r="X71" s="275">
        <v>173</v>
      </c>
      <c r="Y71" s="275">
        <v>1</v>
      </c>
      <c r="Z71" s="275">
        <v>0</v>
      </c>
    </row>
    <row r="72" spans="1:26">
      <c r="A72" s="670" t="s">
        <v>1342</v>
      </c>
      <c r="B72" s="276">
        <v>4654</v>
      </c>
      <c r="C72" s="276">
        <v>70</v>
      </c>
      <c r="D72" s="276">
        <v>61</v>
      </c>
      <c r="E72" s="276">
        <v>6</v>
      </c>
      <c r="F72" s="276">
        <v>3</v>
      </c>
      <c r="G72" s="276">
        <v>0</v>
      </c>
      <c r="H72" s="276">
        <v>0</v>
      </c>
      <c r="I72" s="276">
        <v>0</v>
      </c>
      <c r="J72" s="276">
        <v>0</v>
      </c>
      <c r="K72" s="276">
        <v>12</v>
      </c>
      <c r="L72" s="276">
        <v>9</v>
      </c>
      <c r="M72" s="276">
        <v>2</v>
      </c>
      <c r="N72" s="276">
        <v>1</v>
      </c>
      <c r="O72" s="276">
        <v>0</v>
      </c>
      <c r="P72" s="276">
        <v>0</v>
      </c>
      <c r="Q72" s="276">
        <v>0</v>
      </c>
      <c r="R72" s="276">
        <v>0</v>
      </c>
      <c r="S72" s="276">
        <v>4572</v>
      </c>
      <c r="T72" s="276">
        <v>1850</v>
      </c>
      <c r="U72" s="276">
        <v>2140</v>
      </c>
      <c r="V72" s="276">
        <v>431</v>
      </c>
      <c r="W72" s="276">
        <v>0</v>
      </c>
      <c r="X72" s="276">
        <v>150</v>
      </c>
      <c r="Y72" s="276">
        <v>1</v>
      </c>
      <c r="Z72" s="276">
        <v>0</v>
      </c>
    </row>
    <row r="73" spans="1:26">
      <c r="A73" s="670" t="s">
        <v>1341</v>
      </c>
      <c r="B73" s="276">
        <v>1580</v>
      </c>
      <c r="C73" s="276">
        <v>18</v>
      </c>
      <c r="D73" s="276">
        <v>16</v>
      </c>
      <c r="E73" s="276">
        <v>2</v>
      </c>
      <c r="F73" s="276">
        <v>0</v>
      </c>
      <c r="G73" s="276">
        <v>0</v>
      </c>
      <c r="H73" s="276">
        <v>0</v>
      </c>
      <c r="I73" s="276">
        <v>0</v>
      </c>
      <c r="J73" s="276">
        <v>0</v>
      </c>
      <c r="K73" s="276">
        <v>3</v>
      </c>
      <c r="L73" s="276">
        <v>3</v>
      </c>
      <c r="M73" s="276">
        <v>0</v>
      </c>
      <c r="N73" s="276">
        <v>0</v>
      </c>
      <c r="O73" s="276">
        <v>0</v>
      </c>
      <c r="P73" s="276">
        <v>0</v>
      </c>
      <c r="Q73" s="276">
        <v>0</v>
      </c>
      <c r="R73" s="276">
        <v>0</v>
      </c>
      <c r="S73" s="276">
        <v>1559</v>
      </c>
      <c r="T73" s="276">
        <v>711</v>
      </c>
      <c r="U73" s="276">
        <v>744</v>
      </c>
      <c r="V73" s="276">
        <v>81</v>
      </c>
      <c r="W73" s="276">
        <v>0</v>
      </c>
      <c r="X73" s="276">
        <v>23</v>
      </c>
      <c r="Y73" s="276">
        <v>0</v>
      </c>
      <c r="Z73" s="276">
        <v>0</v>
      </c>
    </row>
    <row r="74" spans="1:26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</row>
    <row r="75" spans="1:26">
      <c r="A75" s="669" t="s">
        <v>938</v>
      </c>
      <c r="B75" s="275">
        <v>2505</v>
      </c>
      <c r="C75" s="275">
        <v>43</v>
      </c>
      <c r="D75" s="275">
        <v>41</v>
      </c>
      <c r="E75" s="275">
        <v>0</v>
      </c>
      <c r="F75" s="275">
        <v>2</v>
      </c>
      <c r="G75" s="275">
        <v>0</v>
      </c>
      <c r="H75" s="275">
        <v>0</v>
      </c>
      <c r="I75" s="275">
        <v>0</v>
      </c>
      <c r="J75" s="275">
        <v>0</v>
      </c>
      <c r="K75" s="275">
        <v>5</v>
      </c>
      <c r="L75" s="275">
        <v>4</v>
      </c>
      <c r="M75" s="275">
        <v>1</v>
      </c>
      <c r="N75" s="275">
        <v>0</v>
      </c>
      <c r="O75" s="275">
        <v>0</v>
      </c>
      <c r="P75" s="275">
        <v>0</v>
      </c>
      <c r="Q75" s="275">
        <v>0</v>
      </c>
      <c r="R75" s="275">
        <v>0</v>
      </c>
      <c r="S75" s="275">
        <v>2457</v>
      </c>
      <c r="T75" s="275">
        <v>1051</v>
      </c>
      <c r="U75" s="275">
        <v>1245</v>
      </c>
      <c r="V75" s="275">
        <v>161</v>
      </c>
      <c r="W75" s="275">
        <v>0</v>
      </c>
      <c r="X75" s="275">
        <v>0</v>
      </c>
      <c r="Y75" s="275">
        <v>0</v>
      </c>
      <c r="Z75" s="275">
        <v>0</v>
      </c>
    </row>
    <row r="76" spans="1:26">
      <c r="A76" s="670" t="s">
        <v>1340</v>
      </c>
      <c r="B76" s="276">
        <v>1797</v>
      </c>
      <c r="C76" s="276">
        <v>31</v>
      </c>
      <c r="D76" s="276">
        <v>30</v>
      </c>
      <c r="E76" s="276">
        <v>0</v>
      </c>
      <c r="F76" s="276">
        <v>1</v>
      </c>
      <c r="G76" s="276">
        <v>0</v>
      </c>
      <c r="H76" s="276">
        <v>0</v>
      </c>
      <c r="I76" s="276">
        <v>0</v>
      </c>
      <c r="J76" s="276">
        <v>0</v>
      </c>
      <c r="K76" s="276">
        <v>4</v>
      </c>
      <c r="L76" s="276">
        <v>3</v>
      </c>
      <c r="M76" s="276">
        <v>1</v>
      </c>
      <c r="N76" s="276">
        <v>0</v>
      </c>
      <c r="O76" s="276">
        <v>0</v>
      </c>
      <c r="P76" s="276">
        <v>0</v>
      </c>
      <c r="Q76" s="276">
        <v>0</v>
      </c>
      <c r="R76" s="276">
        <v>0</v>
      </c>
      <c r="S76" s="276">
        <v>1762</v>
      </c>
      <c r="T76" s="276">
        <v>741</v>
      </c>
      <c r="U76" s="276">
        <v>902</v>
      </c>
      <c r="V76" s="276">
        <v>119</v>
      </c>
      <c r="W76" s="276">
        <v>0</v>
      </c>
      <c r="X76" s="276">
        <v>0</v>
      </c>
      <c r="Y76" s="276">
        <v>0</v>
      </c>
      <c r="Z76" s="276">
        <v>0</v>
      </c>
    </row>
    <row r="77" spans="1:26">
      <c r="A77" s="670" t="s">
        <v>1339</v>
      </c>
      <c r="B77" s="276">
        <v>708</v>
      </c>
      <c r="C77" s="276">
        <v>12</v>
      </c>
      <c r="D77" s="276">
        <v>11</v>
      </c>
      <c r="E77" s="276">
        <v>0</v>
      </c>
      <c r="F77" s="276">
        <v>1</v>
      </c>
      <c r="G77" s="276">
        <v>0</v>
      </c>
      <c r="H77" s="276">
        <v>0</v>
      </c>
      <c r="I77" s="276">
        <v>0</v>
      </c>
      <c r="J77" s="276">
        <v>0</v>
      </c>
      <c r="K77" s="276">
        <v>1</v>
      </c>
      <c r="L77" s="276">
        <v>1</v>
      </c>
      <c r="M77" s="276">
        <v>0</v>
      </c>
      <c r="N77" s="276">
        <v>0</v>
      </c>
      <c r="O77" s="276">
        <v>0</v>
      </c>
      <c r="P77" s="276">
        <v>0</v>
      </c>
      <c r="Q77" s="276">
        <v>0</v>
      </c>
      <c r="R77" s="276">
        <v>0</v>
      </c>
      <c r="S77" s="276">
        <v>695</v>
      </c>
      <c r="T77" s="276">
        <v>310</v>
      </c>
      <c r="U77" s="276">
        <v>343</v>
      </c>
      <c r="V77" s="276">
        <v>42</v>
      </c>
      <c r="W77" s="276">
        <v>0</v>
      </c>
      <c r="X77" s="276">
        <v>0</v>
      </c>
      <c r="Y77" s="276">
        <v>0</v>
      </c>
      <c r="Z77" s="276">
        <v>0</v>
      </c>
    </row>
    <row r="78" spans="1:26">
      <c r="A78" s="407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</row>
    <row r="79" spans="1:26">
      <c r="A79" s="669" t="s">
        <v>924</v>
      </c>
      <c r="B79" s="275">
        <v>5136</v>
      </c>
      <c r="C79" s="275">
        <v>90</v>
      </c>
      <c r="D79" s="275">
        <v>82</v>
      </c>
      <c r="E79" s="275">
        <v>8</v>
      </c>
      <c r="F79" s="275">
        <v>0</v>
      </c>
      <c r="G79" s="275">
        <v>0</v>
      </c>
      <c r="H79" s="275">
        <v>0</v>
      </c>
      <c r="I79" s="275">
        <v>0</v>
      </c>
      <c r="J79" s="275">
        <v>0</v>
      </c>
      <c r="K79" s="275">
        <v>20</v>
      </c>
      <c r="L79" s="275">
        <v>10</v>
      </c>
      <c r="M79" s="275">
        <v>8</v>
      </c>
      <c r="N79" s="275">
        <v>2</v>
      </c>
      <c r="O79" s="275">
        <v>0</v>
      </c>
      <c r="P79" s="275">
        <v>0</v>
      </c>
      <c r="Q79" s="275">
        <v>0</v>
      </c>
      <c r="R79" s="275">
        <v>0</v>
      </c>
      <c r="S79" s="275">
        <v>5026</v>
      </c>
      <c r="T79" s="275">
        <v>2033</v>
      </c>
      <c r="U79" s="275">
        <v>2585</v>
      </c>
      <c r="V79" s="275">
        <v>381</v>
      </c>
      <c r="W79" s="275">
        <v>0</v>
      </c>
      <c r="X79" s="275">
        <v>27</v>
      </c>
      <c r="Y79" s="275">
        <v>0</v>
      </c>
      <c r="Z79" s="275">
        <v>0</v>
      </c>
    </row>
    <row r="80" spans="1:26">
      <c r="A80" s="670" t="s">
        <v>1338</v>
      </c>
      <c r="B80" s="276">
        <v>2234</v>
      </c>
      <c r="C80" s="276">
        <v>43</v>
      </c>
      <c r="D80" s="276">
        <v>38</v>
      </c>
      <c r="E80" s="276">
        <v>5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10</v>
      </c>
      <c r="L80" s="276">
        <v>3</v>
      </c>
      <c r="M80" s="276">
        <v>5</v>
      </c>
      <c r="N80" s="276">
        <v>2</v>
      </c>
      <c r="O80" s="276">
        <v>0</v>
      </c>
      <c r="P80" s="276">
        <v>0</v>
      </c>
      <c r="Q80" s="276">
        <v>0</v>
      </c>
      <c r="R80" s="276">
        <v>0</v>
      </c>
      <c r="S80" s="276">
        <v>2181</v>
      </c>
      <c r="T80" s="276">
        <v>892</v>
      </c>
      <c r="U80" s="276">
        <v>1088</v>
      </c>
      <c r="V80" s="276">
        <v>193</v>
      </c>
      <c r="W80" s="276">
        <v>0</v>
      </c>
      <c r="X80" s="276">
        <v>8</v>
      </c>
      <c r="Y80" s="276">
        <v>0</v>
      </c>
      <c r="Z80" s="276">
        <v>0</v>
      </c>
    </row>
    <row r="81" spans="1:26">
      <c r="A81" s="670" t="s">
        <v>1337</v>
      </c>
      <c r="B81" s="276">
        <v>1113</v>
      </c>
      <c r="C81" s="276">
        <v>15</v>
      </c>
      <c r="D81" s="276">
        <v>12</v>
      </c>
      <c r="E81" s="276">
        <v>3</v>
      </c>
      <c r="F81" s="276">
        <v>0</v>
      </c>
      <c r="G81" s="276">
        <v>0</v>
      </c>
      <c r="H81" s="276">
        <v>0</v>
      </c>
      <c r="I81" s="276">
        <v>0</v>
      </c>
      <c r="J81" s="276">
        <v>0</v>
      </c>
      <c r="K81" s="276">
        <v>5</v>
      </c>
      <c r="L81" s="276">
        <v>2</v>
      </c>
      <c r="M81" s="276">
        <v>3</v>
      </c>
      <c r="N81" s="276">
        <v>0</v>
      </c>
      <c r="O81" s="276">
        <v>0</v>
      </c>
      <c r="P81" s="276">
        <v>0</v>
      </c>
      <c r="Q81" s="276">
        <v>0</v>
      </c>
      <c r="R81" s="276">
        <v>0</v>
      </c>
      <c r="S81" s="276">
        <v>1093</v>
      </c>
      <c r="T81" s="276">
        <v>416</v>
      </c>
      <c r="U81" s="276">
        <v>585</v>
      </c>
      <c r="V81" s="276">
        <v>85</v>
      </c>
      <c r="W81" s="276">
        <v>0</v>
      </c>
      <c r="X81" s="276">
        <v>7</v>
      </c>
      <c r="Y81" s="276">
        <v>0</v>
      </c>
      <c r="Z81" s="276">
        <v>0</v>
      </c>
    </row>
    <row r="82" spans="1:26">
      <c r="A82" s="670" t="s">
        <v>1336</v>
      </c>
      <c r="B82" s="276">
        <v>1693</v>
      </c>
      <c r="C82" s="276">
        <v>31</v>
      </c>
      <c r="D82" s="276">
        <v>31</v>
      </c>
      <c r="E82" s="276">
        <v>0</v>
      </c>
      <c r="F82" s="276">
        <v>0</v>
      </c>
      <c r="G82" s="276">
        <v>0</v>
      </c>
      <c r="H82" s="276">
        <v>0</v>
      </c>
      <c r="I82" s="276">
        <v>0</v>
      </c>
      <c r="J82" s="276">
        <v>0</v>
      </c>
      <c r="K82" s="276">
        <v>5</v>
      </c>
      <c r="L82" s="276">
        <v>5</v>
      </c>
      <c r="M82" s="276">
        <v>0</v>
      </c>
      <c r="N82" s="276">
        <v>0</v>
      </c>
      <c r="O82" s="276">
        <v>0</v>
      </c>
      <c r="P82" s="276">
        <v>0</v>
      </c>
      <c r="Q82" s="276">
        <v>0</v>
      </c>
      <c r="R82" s="276">
        <v>0</v>
      </c>
      <c r="S82" s="276">
        <v>1657</v>
      </c>
      <c r="T82" s="276">
        <v>688</v>
      </c>
      <c r="U82" s="276">
        <v>873</v>
      </c>
      <c r="V82" s="276">
        <v>90</v>
      </c>
      <c r="W82" s="276">
        <v>0</v>
      </c>
      <c r="X82" s="276">
        <v>6</v>
      </c>
      <c r="Y82" s="276">
        <v>0</v>
      </c>
      <c r="Z82" s="276">
        <v>0</v>
      </c>
    </row>
    <row r="83" spans="1:26">
      <c r="A83" s="670" t="s">
        <v>1335</v>
      </c>
      <c r="B83" s="276">
        <v>96</v>
      </c>
      <c r="C83" s="276">
        <v>1</v>
      </c>
      <c r="D83" s="276">
        <v>1</v>
      </c>
      <c r="E83" s="276">
        <v>0</v>
      </c>
      <c r="F83" s="276">
        <v>0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276">
        <v>0</v>
      </c>
      <c r="N83" s="276">
        <v>0</v>
      </c>
      <c r="O83" s="276">
        <v>0</v>
      </c>
      <c r="P83" s="276">
        <v>0</v>
      </c>
      <c r="Q83" s="276">
        <v>0</v>
      </c>
      <c r="R83" s="276">
        <v>0</v>
      </c>
      <c r="S83" s="276">
        <v>95</v>
      </c>
      <c r="T83" s="276">
        <v>37</v>
      </c>
      <c r="U83" s="276">
        <v>39</v>
      </c>
      <c r="V83" s="276">
        <v>13</v>
      </c>
      <c r="W83" s="276">
        <v>0</v>
      </c>
      <c r="X83" s="276">
        <v>6</v>
      </c>
      <c r="Y83" s="276">
        <v>0</v>
      </c>
      <c r="Z83" s="276">
        <v>0</v>
      </c>
    </row>
    <row r="84" spans="1:26">
      <c r="A84" s="407"/>
      <c r="B84" s="407"/>
      <c r="C84" s="407"/>
      <c r="D84" s="407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  <c r="V84" s="407"/>
      <c r="W84" s="407"/>
      <c r="X84" s="407"/>
      <c r="Y84" s="407"/>
      <c r="Z84" s="407"/>
    </row>
    <row r="85" spans="1:26">
      <c r="A85" s="669" t="s">
        <v>890</v>
      </c>
      <c r="B85" s="275">
        <v>493</v>
      </c>
      <c r="C85" s="275">
        <v>8</v>
      </c>
      <c r="D85" s="275">
        <v>7</v>
      </c>
      <c r="E85" s="275">
        <v>1</v>
      </c>
      <c r="F85" s="275">
        <v>0</v>
      </c>
      <c r="G85" s="275">
        <v>0</v>
      </c>
      <c r="H85" s="275">
        <v>0</v>
      </c>
      <c r="I85" s="275">
        <v>0</v>
      </c>
      <c r="J85" s="275">
        <v>0</v>
      </c>
      <c r="K85" s="275">
        <v>2</v>
      </c>
      <c r="L85" s="275">
        <v>1</v>
      </c>
      <c r="M85" s="275">
        <v>0</v>
      </c>
      <c r="N85" s="275">
        <v>1</v>
      </c>
      <c r="O85" s="275">
        <v>0</v>
      </c>
      <c r="P85" s="275">
        <v>0</v>
      </c>
      <c r="Q85" s="275">
        <v>0</v>
      </c>
      <c r="R85" s="275">
        <v>0</v>
      </c>
      <c r="S85" s="275">
        <v>483</v>
      </c>
      <c r="T85" s="275">
        <v>211</v>
      </c>
      <c r="U85" s="275">
        <v>218</v>
      </c>
      <c r="V85" s="275">
        <v>52</v>
      </c>
      <c r="W85" s="275">
        <v>0</v>
      </c>
      <c r="X85" s="275">
        <v>2</v>
      </c>
      <c r="Y85" s="275">
        <v>0</v>
      </c>
      <c r="Z85" s="275">
        <v>0</v>
      </c>
    </row>
    <row r="86" spans="1:26">
      <c r="A86" s="670" t="s">
        <v>1334</v>
      </c>
      <c r="B86" s="276">
        <v>274</v>
      </c>
      <c r="C86" s="276">
        <v>4</v>
      </c>
      <c r="D86" s="276">
        <v>4</v>
      </c>
      <c r="E86" s="276">
        <v>0</v>
      </c>
      <c r="F86" s="276">
        <v>0</v>
      </c>
      <c r="G86" s="276">
        <v>0</v>
      </c>
      <c r="H86" s="276">
        <v>0</v>
      </c>
      <c r="I86" s="276">
        <v>0</v>
      </c>
      <c r="J86" s="276">
        <v>0</v>
      </c>
      <c r="K86" s="276">
        <v>0</v>
      </c>
      <c r="L86" s="276">
        <v>0</v>
      </c>
      <c r="M86" s="276">
        <v>0</v>
      </c>
      <c r="N86" s="276">
        <v>0</v>
      </c>
      <c r="O86" s="276">
        <v>0</v>
      </c>
      <c r="P86" s="276">
        <v>0</v>
      </c>
      <c r="Q86" s="276">
        <v>0</v>
      </c>
      <c r="R86" s="276">
        <v>0</v>
      </c>
      <c r="S86" s="276">
        <v>270</v>
      </c>
      <c r="T86" s="276">
        <v>119</v>
      </c>
      <c r="U86" s="276">
        <v>123</v>
      </c>
      <c r="V86" s="276">
        <v>28</v>
      </c>
      <c r="W86" s="276">
        <v>0</v>
      </c>
      <c r="X86" s="276">
        <v>0</v>
      </c>
      <c r="Y86" s="276">
        <v>0</v>
      </c>
      <c r="Z86" s="276">
        <v>0</v>
      </c>
    </row>
    <row r="87" spans="1:26">
      <c r="A87" s="670" t="s">
        <v>1333</v>
      </c>
      <c r="B87" s="276">
        <v>140</v>
      </c>
      <c r="C87" s="276">
        <v>3</v>
      </c>
      <c r="D87" s="276">
        <v>2</v>
      </c>
      <c r="E87" s="276">
        <v>1</v>
      </c>
      <c r="F87" s="276">
        <v>0</v>
      </c>
      <c r="G87" s="276">
        <v>0</v>
      </c>
      <c r="H87" s="276">
        <v>0</v>
      </c>
      <c r="I87" s="276">
        <v>0</v>
      </c>
      <c r="J87" s="276">
        <v>0</v>
      </c>
      <c r="K87" s="276">
        <v>1</v>
      </c>
      <c r="L87" s="276">
        <v>0</v>
      </c>
      <c r="M87" s="276">
        <v>0</v>
      </c>
      <c r="N87" s="276">
        <v>1</v>
      </c>
      <c r="O87" s="276">
        <v>0</v>
      </c>
      <c r="P87" s="276">
        <v>0</v>
      </c>
      <c r="Q87" s="276">
        <v>0</v>
      </c>
      <c r="R87" s="276">
        <v>0</v>
      </c>
      <c r="S87" s="276">
        <v>136</v>
      </c>
      <c r="T87" s="276">
        <v>55</v>
      </c>
      <c r="U87" s="276">
        <v>61</v>
      </c>
      <c r="V87" s="276">
        <v>18</v>
      </c>
      <c r="W87" s="276">
        <v>0</v>
      </c>
      <c r="X87" s="276">
        <v>2</v>
      </c>
      <c r="Y87" s="276">
        <v>0</v>
      </c>
      <c r="Z87" s="276">
        <v>0</v>
      </c>
    </row>
    <row r="88" spans="1:26">
      <c r="A88" s="670" t="s">
        <v>1332</v>
      </c>
      <c r="B88" s="276">
        <v>23</v>
      </c>
      <c r="C88" s="276">
        <v>0</v>
      </c>
      <c r="D88" s="276">
        <v>0</v>
      </c>
      <c r="E88" s="276">
        <v>0</v>
      </c>
      <c r="F88" s="276">
        <v>0</v>
      </c>
      <c r="G88" s="276">
        <v>0</v>
      </c>
      <c r="H88" s="276">
        <v>0</v>
      </c>
      <c r="I88" s="276">
        <v>0</v>
      </c>
      <c r="J88" s="276">
        <v>0</v>
      </c>
      <c r="K88" s="276">
        <v>0</v>
      </c>
      <c r="L88" s="276">
        <v>0</v>
      </c>
      <c r="M88" s="276">
        <v>0</v>
      </c>
      <c r="N88" s="276">
        <v>0</v>
      </c>
      <c r="O88" s="276">
        <v>0</v>
      </c>
      <c r="P88" s="276">
        <v>0</v>
      </c>
      <c r="Q88" s="276">
        <v>0</v>
      </c>
      <c r="R88" s="276">
        <v>0</v>
      </c>
      <c r="S88" s="276">
        <v>23</v>
      </c>
      <c r="T88" s="276">
        <v>15</v>
      </c>
      <c r="U88" s="276">
        <v>5</v>
      </c>
      <c r="V88" s="276">
        <v>3</v>
      </c>
      <c r="W88" s="276">
        <v>0</v>
      </c>
      <c r="X88" s="276">
        <v>0</v>
      </c>
      <c r="Y88" s="276">
        <v>0</v>
      </c>
      <c r="Z88" s="276">
        <v>0</v>
      </c>
    </row>
    <row r="89" spans="1:26">
      <c r="A89" s="670" t="s">
        <v>1331</v>
      </c>
      <c r="B89" s="276">
        <v>56</v>
      </c>
      <c r="C89" s="276">
        <v>1</v>
      </c>
      <c r="D89" s="276">
        <v>1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1</v>
      </c>
      <c r="L89" s="276">
        <v>1</v>
      </c>
      <c r="M89" s="276">
        <v>0</v>
      </c>
      <c r="N89" s="276">
        <v>0</v>
      </c>
      <c r="O89" s="276">
        <v>0</v>
      </c>
      <c r="P89" s="276">
        <v>0</v>
      </c>
      <c r="Q89" s="276">
        <v>0</v>
      </c>
      <c r="R89" s="276">
        <v>0</v>
      </c>
      <c r="S89" s="276">
        <v>54</v>
      </c>
      <c r="T89" s="276">
        <v>22</v>
      </c>
      <c r="U89" s="276">
        <v>29</v>
      </c>
      <c r="V89" s="276">
        <v>3</v>
      </c>
      <c r="W89" s="276">
        <v>0</v>
      </c>
      <c r="X89" s="276">
        <v>0</v>
      </c>
      <c r="Y89" s="276">
        <v>0</v>
      </c>
      <c r="Z89" s="276">
        <v>0</v>
      </c>
    </row>
    <row r="90" spans="1:26">
      <c r="A90" s="407"/>
      <c r="B90" s="407"/>
      <c r="C90" s="407"/>
      <c r="D90" s="407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  <c r="V90" s="407"/>
      <c r="W90" s="407"/>
      <c r="X90" s="407"/>
      <c r="Y90" s="407"/>
      <c r="Z90" s="407"/>
    </row>
    <row r="91" spans="1:26">
      <c r="A91" s="669" t="s">
        <v>877</v>
      </c>
      <c r="B91" s="275">
        <v>960</v>
      </c>
      <c r="C91" s="275">
        <v>13</v>
      </c>
      <c r="D91" s="275">
        <v>13</v>
      </c>
      <c r="E91" s="275">
        <v>0</v>
      </c>
      <c r="F91" s="275">
        <v>0</v>
      </c>
      <c r="G91" s="275">
        <v>0</v>
      </c>
      <c r="H91" s="275">
        <v>0</v>
      </c>
      <c r="I91" s="275">
        <v>0</v>
      </c>
      <c r="J91" s="275">
        <v>0</v>
      </c>
      <c r="K91" s="275">
        <v>4</v>
      </c>
      <c r="L91" s="275">
        <v>4</v>
      </c>
      <c r="M91" s="275">
        <v>0</v>
      </c>
      <c r="N91" s="275">
        <v>0</v>
      </c>
      <c r="O91" s="275">
        <v>0</v>
      </c>
      <c r="P91" s="275">
        <v>0</v>
      </c>
      <c r="Q91" s="275">
        <v>0</v>
      </c>
      <c r="R91" s="275">
        <v>0</v>
      </c>
      <c r="S91" s="275">
        <v>943</v>
      </c>
      <c r="T91" s="275">
        <v>464</v>
      </c>
      <c r="U91" s="275">
        <v>424</v>
      </c>
      <c r="V91" s="275">
        <v>55</v>
      </c>
      <c r="W91" s="275">
        <v>0</v>
      </c>
      <c r="X91" s="275">
        <v>0</v>
      </c>
      <c r="Y91" s="275">
        <v>0</v>
      </c>
      <c r="Z91" s="275">
        <v>0</v>
      </c>
    </row>
    <row r="92" spans="1:26">
      <c r="A92" s="670" t="s">
        <v>1330</v>
      </c>
      <c r="B92" s="276">
        <v>808</v>
      </c>
      <c r="C92" s="276">
        <v>12</v>
      </c>
      <c r="D92" s="276">
        <v>12</v>
      </c>
      <c r="E92" s="276">
        <v>0</v>
      </c>
      <c r="F92" s="276">
        <v>0</v>
      </c>
      <c r="G92" s="276">
        <v>0</v>
      </c>
      <c r="H92" s="276">
        <v>0</v>
      </c>
      <c r="I92" s="276">
        <v>0</v>
      </c>
      <c r="J92" s="276">
        <v>0</v>
      </c>
      <c r="K92" s="276">
        <v>4</v>
      </c>
      <c r="L92" s="276">
        <v>4</v>
      </c>
      <c r="M92" s="276">
        <v>0</v>
      </c>
      <c r="N92" s="276">
        <v>0</v>
      </c>
      <c r="O92" s="276">
        <v>0</v>
      </c>
      <c r="P92" s="276">
        <v>0</v>
      </c>
      <c r="Q92" s="276">
        <v>0</v>
      </c>
      <c r="R92" s="276">
        <v>0</v>
      </c>
      <c r="S92" s="276">
        <v>792</v>
      </c>
      <c r="T92" s="276">
        <v>370</v>
      </c>
      <c r="U92" s="276">
        <v>383</v>
      </c>
      <c r="V92" s="276">
        <v>39</v>
      </c>
      <c r="W92" s="276">
        <v>0</v>
      </c>
      <c r="X92" s="276">
        <v>0</v>
      </c>
      <c r="Y92" s="276">
        <v>0</v>
      </c>
      <c r="Z92" s="276">
        <v>0</v>
      </c>
    </row>
    <row r="93" spans="1:26">
      <c r="A93" s="670" t="s">
        <v>1329</v>
      </c>
      <c r="B93" s="276">
        <v>3</v>
      </c>
      <c r="C93" s="276">
        <v>0</v>
      </c>
      <c r="D93" s="276">
        <v>0</v>
      </c>
      <c r="E93" s="276">
        <v>0</v>
      </c>
      <c r="F93" s="276">
        <v>0</v>
      </c>
      <c r="G93" s="276">
        <v>0</v>
      </c>
      <c r="H93" s="276">
        <v>0</v>
      </c>
      <c r="I93" s="276">
        <v>0</v>
      </c>
      <c r="J93" s="276">
        <v>0</v>
      </c>
      <c r="K93" s="276">
        <v>0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0</v>
      </c>
      <c r="R93" s="276">
        <v>0</v>
      </c>
      <c r="S93" s="276">
        <v>3</v>
      </c>
      <c r="T93" s="276">
        <v>2</v>
      </c>
      <c r="U93" s="276">
        <v>0</v>
      </c>
      <c r="V93" s="276">
        <v>1</v>
      </c>
      <c r="W93" s="276">
        <v>0</v>
      </c>
      <c r="X93" s="276">
        <v>0</v>
      </c>
      <c r="Y93" s="276">
        <v>0</v>
      </c>
      <c r="Z93" s="276">
        <v>0</v>
      </c>
    </row>
    <row r="94" spans="1:26">
      <c r="A94" s="670" t="s">
        <v>1328</v>
      </c>
      <c r="B94" s="276">
        <v>27</v>
      </c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0</v>
      </c>
      <c r="R94" s="276">
        <v>0</v>
      </c>
      <c r="S94" s="276">
        <v>27</v>
      </c>
      <c r="T94" s="276">
        <v>19</v>
      </c>
      <c r="U94" s="276">
        <v>6</v>
      </c>
      <c r="V94" s="276">
        <v>2</v>
      </c>
      <c r="W94" s="276">
        <v>0</v>
      </c>
      <c r="X94" s="276">
        <v>0</v>
      </c>
      <c r="Y94" s="276">
        <v>0</v>
      </c>
      <c r="Z94" s="276">
        <v>0</v>
      </c>
    </row>
    <row r="95" spans="1:26">
      <c r="A95" s="670" t="s">
        <v>1327</v>
      </c>
      <c r="B95" s="276">
        <v>122</v>
      </c>
      <c r="C95" s="276">
        <v>1</v>
      </c>
      <c r="D95" s="276">
        <v>1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0</v>
      </c>
      <c r="K95" s="276">
        <v>0</v>
      </c>
      <c r="L95" s="276">
        <v>0</v>
      </c>
      <c r="M95" s="276">
        <v>0</v>
      </c>
      <c r="N95" s="276">
        <v>0</v>
      </c>
      <c r="O95" s="276">
        <v>0</v>
      </c>
      <c r="P95" s="276">
        <v>0</v>
      </c>
      <c r="Q95" s="276">
        <v>0</v>
      </c>
      <c r="R95" s="276">
        <v>0</v>
      </c>
      <c r="S95" s="276">
        <v>121</v>
      </c>
      <c r="T95" s="276">
        <v>73</v>
      </c>
      <c r="U95" s="276">
        <v>35</v>
      </c>
      <c r="V95" s="276">
        <v>13</v>
      </c>
      <c r="W95" s="276">
        <v>0</v>
      </c>
      <c r="X95" s="276">
        <v>0</v>
      </c>
      <c r="Y95" s="276">
        <v>0</v>
      </c>
      <c r="Z95" s="276">
        <v>0</v>
      </c>
    </row>
    <row r="96" spans="1:26">
      <c r="A96" s="406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407"/>
      <c r="Y96" s="407"/>
      <c r="Z96" s="407"/>
    </row>
    <row r="97" spans="1:26">
      <c r="A97" s="869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  <c r="U97" s="407"/>
      <c r="V97" s="407"/>
      <c r="W97" s="407"/>
      <c r="X97" s="407"/>
      <c r="Y97" s="407"/>
      <c r="Z97" s="407"/>
    </row>
  </sheetData>
  <mergeCells count="13">
    <mergeCell ref="W7:Y7"/>
    <mergeCell ref="B2:Z2"/>
    <mergeCell ref="B3:Z3"/>
    <mergeCell ref="B4:Z4"/>
    <mergeCell ref="C5:Z5"/>
    <mergeCell ref="C6:J6"/>
    <mergeCell ref="K6:R6"/>
    <mergeCell ref="S6:Z6"/>
    <mergeCell ref="D7:F7"/>
    <mergeCell ref="G7:I7"/>
    <mergeCell ref="L7:N7"/>
    <mergeCell ref="O7:Q7"/>
    <mergeCell ref="T7:V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59" orientation="landscape" r:id="rId1"/>
  <headerFooter alignWithMargins="0"/>
  <rowBreaks count="1" manualBreakCount="1">
    <brk id="47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86">
    <outlinePr summaryBelow="0" summaryRight="0"/>
  </sheetPr>
  <dimension ref="A1:T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1" style="35" customWidth="1"/>
    <col min="2" max="2" width="5.33203125" style="35" bestFit="1" customWidth="1"/>
    <col min="3" max="3" width="8.109375" style="35" bestFit="1" customWidth="1"/>
    <col min="4" max="4" width="7.109375" style="35" bestFit="1" customWidth="1"/>
    <col min="5" max="5" width="4.88671875" style="35" bestFit="1" customWidth="1"/>
    <col min="6" max="6" width="7.109375" style="35" bestFit="1" customWidth="1"/>
    <col min="7" max="7" width="11.44140625" style="35" bestFit="1" customWidth="1"/>
    <col min="8" max="8" width="5.33203125" style="35" bestFit="1" customWidth="1"/>
    <col min="9" max="9" width="8.109375" style="35" bestFit="1" customWidth="1"/>
    <col min="10" max="10" width="7.109375" style="35" bestFit="1" customWidth="1"/>
    <col min="11" max="11" width="4.88671875" style="35" bestFit="1" customWidth="1"/>
    <col min="12" max="12" width="7.109375" style="35" bestFit="1" customWidth="1"/>
    <col min="13" max="13" width="11.44140625" style="35" bestFit="1" customWidth="1"/>
    <col min="14" max="14" width="5.33203125" style="35" bestFit="1" customWidth="1"/>
    <col min="15" max="15" width="8.109375" style="35" bestFit="1" customWidth="1"/>
    <col min="16" max="16" width="7.109375" style="35" bestFit="1" customWidth="1"/>
    <col min="17" max="17" width="4.6640625" style="35" bestFit="1" customWidth="1"/>
    <col min="18" max="18" width="7.109375" style="35" bestFit="1" customWidth="1"/>
    <col min="19" max="19" width="11.33203125" style="35" bestFit="1" customWidth="1"/>
    <col min="20" max="20" width="6.6640625" style="35" customWidth="1"/>
    <col min="21" max="256" width="8.88671875" style="35"/>
    <col min="257" max="257" width="21" style="35" customWidth="1"/>
    <col min="258" max="258" width="5.33203125" style="35" bestFit="1" customWidth="1"/>
    <col min="259" max="259" width="8.109375" style="35" bestFit="1" customWidth="1"/>
    <col min="260" max="260" width="7.109375" style="35" bestFit="1" customWidth="1"/>
    <col min="261" max="261" width="4.88671875" style="35" bestFit="1" customWidth="1"/>
    <col min="262" max="262" width="7.109375" style="35" bestFit="1" customWidth="1"/>
    <col min="263" max="263" width="11.44140625" style="35" bestFit="1" customWidth="1"/>
    <col min="264" max="264" width="5.33203125" style="35" bestFit="1" customWidth="1"/>
    <col min="265" max="265" width="8.109375" style="35" bestFit="1" customWidth="1"/>
    <col min="266" max="266" width="7.109375" style="35" bestFit="1" customWidth="1"/>
    <col min="267" max="267" width="4.88671875" style="35" bestFit="1" customWidth="1"/>
    <col min="268" max="268" width="7.109375" style="35" bestFit="1" customWidth="1"/>
    <col min="269" max="269" width="11.44140625" style="35" bestFit="1" customWidth="1"/>
    <col min="270" max="270" width="5.33203125" style="35" bestFit="1" customWidth="1"/>
    <col min="271" max="271" width="8.109375" style="35" bestFit="1" customWidth="1"/>
    <col min="272" max="272" width="7.109375" style="35" bestFit="1" customWidth="1"/>
    <col min="273" max="273" width="4.6640625" style="35" bestFit="1" customWidth="1"/>
    <col min="274" max="274" width="7.109375" style="35" bestFit="1" customWidth="1"/>
    <col min="275" max="275" width="11.33203125" style="35" bestFit="1" customWidth="1"/>
    <col min="276" max="276" width="6.6640625" style="35" customWidth="1"/>
    <col min="277" max="512" width="8.88671875" style="35"/>
    <col min="513" max="513" width="21" style="35" customWidth="1"/>
    <col min="514" max="514" width="5.33203125" style="35" bestFit="1" customWidth="1"/>
    <col min="515" max="515" width="8.109375" style="35" bestFit="1" customWidth="1"/>
    <col min="516" max="516" width="7.109375" style="35" bestFit="1" customWidth="1"/>
    <col min="517" max="517" width="4.88671875" style="35" bestFit="1" customWidth="1"/>
    <col min="518" max="518" width="7.109375" style="35" bestFit="1" customWidth="1"/>
    <col min="519" max="519" width="11.44140625" style="35" bestFit="1" customWidth="1"/>
    <col min="520" max="520" width="5.33203125" style="35" bestFit="1" customWidth="1"/>
    <col min="521" max="521" width="8.109375" style="35" bestFit="1" customWidth="1"/>
    <col min="522" max="522" width="7.109375" style="35" bestFit="1" customWidth="1"/>
    <col min="523" max="523" width="4.88671875" style="35" bestFit="1" customWidth="1"/>
    <col min="524" max="524" width="7.109375" style="35" bestFit="1" customWidth="1"/>
    <col min="525" max="525" width="11.44140625" style="35" bestFit="1" customWidth="1"/>
    <col min="526" max="526" width="5.33203125" style="35" bestFit="1" customWidth="1"/>
    <col min="527" max="527" width="8.109375" style="35" bestFit="1" customWidth="1"/>
    <col min="528" max="528" width="7.109375" style="35" bestFit="1" customWidth="1"/>
    <col min="529" max="529" width="4.6640625" style="35" bestFit="1" customWidth="1"/>
    <col min="530" max="530" width="7.109375" style="35" bestFit="1" customWidth="1"/>
    <col min="531" max="531" width="11.33203125" style="35" bestFit="1" customWidth="1"/>
    <col min="532" max="532" width="6.6640625" style="35" customWidth="1"/>
    <col min="533" max="768" width="8.88671875" style="35"/>
    <col min="769" max="769" width="21" style="35" customWidth="1"/>
    <col min="770" max="770" width="5.33203125" style="35" bestFit="1" customWidth="1"/>
    <col min="771" max="771" width="8.109375" style="35" bestFit="1" customWidth="1"/>
    <col min="772" max="772" width="7.109375" style="35" bestFit="1" customWidth="1"/>
    <col min="773" max="773" width="4.88671875" style="35" bestFit="1" customWidth="1"/>
    <col min="774" max="774" width="7.109375" style="35" bestFit="1" customWidth="1"/>
    <col min="775" max="775" width="11.44140625" style="35" bestFit="1" customWidth="1"/>
    <col min="776" max="776" width="5.33203125" style="35" bestFit="1" customWidth="1"/>
    <col min="777" max="777" width="8.109375" style="35" bestFit="1" customWidth="1"/>
    <col min="778" max="778" width="7.109375" style="35" bestFit="1" customWidth="1"/>
    <col min="779" max="779" width="4.88671875" style="35" bestFit="1" customWidth="1"/>
    <col min="780" max="780" width="7.109375" style="35" bestFit="1" customWidth="1"/>
    <col min="781" max="781" width="11.44140625" style="35" bestFit="1" customWidth="1"/>
    <col min="782" max="782" width="5.33203125" style="35" bestFit="1" customWidth="1"/>
    <col min="783" max="783" width="8.109375" style="35" bestFit="1" customWidth="1"/>
    <col min="784" max="784" width="7.109375" style="35" bestFit="1" customWidth="1"/>
    <col min="785" max="785" width="4.6640625" style="35" bestFit="1" customWidth="1"/>
    <col min="786" max="786" width="7.109375" style="35" bestFit="1" customWidth="1"/>
    <col min="787" max="787" width="11.33203125" style="35" bestFit="1" customWidth="1"/>
    <col min="788" max="788" width="6.6640625" style="35" customWidth="1"/>
    <col min="789" max="1024" width="8.88671875" style="35"/>
    <col min="1025" max="1025" width="21" style="35" customWidth="1"/>
    <col min="1026" max="1026" width="5.33203125" style="35" bestFit="1" customWidth="1"/>
    <col min="1027" max="1027" width="8.109375" style="35" bestFit="1" customWidth="1"/>
    <col min="1028" max="1028" width="7.109375" style="35" bestFit="1" customWidth="1"/>
    <col min="1029" max="1029" width="4.88671875" style="35" bestFit="1" customWidth="1"/>
    <col min="1030" max="1030" width="7.109375" style="35" bestFit="1" customWidth="1"/>
    <col min="1031" max="1031" width="11.44140625" style="35" bestFit="1" customWidth="1"/>
    <col min="1032" max="1032" width="5.33203125" style="35" bestFit="1" customWidth="1"/>
    <col min="1033" max="1033" width="8.109375" style="35" bestFit="1" customWidth="1"/>
    <col min="1034" max="1034" width="7.109375" style="35" bestFit="1" customWidth="1"/>
    <col min="1035" max="1035" width="4.88671875" style="35" bestFit="1" customWidth="1"/>
    <col min="1036" max="1036" width="7.109375" style="35" bestFit="1" customWidth="1"/>
    <col min="1037" max="1037" width="11.44140625" style="35" bestFit="1" customWidth="1"/>
    <col min="1038" max="1038" width="5.33203125" style="35" bestFit="1" customWidth="1"/>
    <col min="1039" max="1039" width="8.109375" style="35" bestFit="1" customWidth="1"/>
    <col min="1040" max="1040" width="7.109375" style="35" bestFit="1" customWidth="1"/>
    <col min="1041" max="1041" width="4.6640625" style="35" bestFit="1" customWidth="1"/>
    <col min="1042" max="1042" width="7.109375" style="35" bestFit="1" customWidth="1"/>
    <col min="1043" max="1043" width="11.33203125" style="35" bestFit="1" customWidth="1"/>
    <col min="1044" max="1044" width="6.6640625" style="35" customWidth="1"/>
    <col min="1045" max="1280" width="8.88671875" style="35"/>
    <col min="1281" max="1281" width="21" style="35" customWidth="1"/>
    <col min="1282" max="1282" width="5.33203125" style="35" bestFit="1" customWidth="1"/>
    <col min="1283" max="1283" width="8.109375" style="35" bestFit="1" customWidth="1"/>
    <col min="1284" max="1284" width="7.109375" style="35" bestFit="1" customWidth="1"/>
    <col min="1285" max="1285" width="4.88671875" style="35" bestFit="1" customWidth="1"/>
    <col min="1286" max="1286" width="7.109375" style="35" bestFit="1" customWidth="1"/>
    <col min="1287" max="1287" width="11.44140625" style="35" bestFit="1" customWidth="1"/>
    <col min="1288" max="1288" width="5.33203125" style="35" bestFit="1" customWidth="1"/>
    <col min="1289" max="1289" width="8.109375" style="35" bestFit="1" customWidth="1"/>
    <col min="1290" max="1290" width="7.109375" style="35" bestFit="1" customWidth="1"/>
    <col min="1291" max="1291" width="4.88671875" style="35" bestFit="1" customWidth="1"/>
    <col min="1292" max="1292" width="7.109375" style="35" bestFit="1" customWidth="1"/>
    <col min="1293" max="1293" width="11.44140625" style="35" bestFit="1" customWidth="1"/>
    <col min="1294" max="1294" width="5.33203125" style="35" bestFit="1" customWidth="1"/>
    <col min="1295" max="1295" width="8.109375" style="35" bestFit="1" customWidth="1"/>
    <col min="1296" max="1296" width="7.109375" style="35" bestFit="1" customWidth="1"/>
    <col min="1297" max="1297" width="4.6640625" style="35" bestFit="1" customWidth="1"/>
    <col min="1298" max="1298" width="7.109375" style="35" bestFit="1" customWidth="1"/>
    <col min="1299" max="1299" width="11.33203125" style="35" bestFit="1" customWidth="1"/>
    <col min="1300" max="1300" width="6.6640625" style="35" customWidth="1"/>
    <col min="1301" max="1536" width="8.88671875" style="35"/>
    <col min="1537" max="1537" width="21" style="35" customWidth="1"/>
    <col min="1538" max="1538" width="5.33203125" style="35" bestFit="1" customWidth="1"/>
    <col min="1539" max="1539" width="8.109375" style="35" bestFit="1" customWidth="1"/>
    <col min="1540" max="1540" width="7.109375" style="35" bestFit="1" customWidth="1"/>
    <col min="1541" max="1541" width="4.88671875" style="35" bestFit="1" customWidth="1"/>
    <col min="1542" max="1542" width="7.109375" style="35" bestFit="1" customWidth="1"/>
    <col min="1543" max="1543" width="11.44140625" style="35" bestFit="1" customWidth="1"/>
    <col min="1544" max="1544" width="5.33203125" style="35" bestFit="1" customWidth="1"/>
    <col min="1545" max="1545" width="8.109375" style="35" bestFit="1" customWidth="1"/>
    <col min="1546" max="1546" width="7.109375" style="35" bestFit="1" customWidth="1"/>
    <col min="1547" max="1547" width="4.88671875" style="35" bestFit="1" customWidth="1"/>
    <col min="1548" max="1548" width="7.109375" style="35" bestFit="1" customWidth="1"/>
    <col min="1549" max="1549" width="11.44140625" style="35" bestFit="1" customWidth="1"/>
    <col min="1550" max="1550" width="5.33203125" style="35" bestFit="1" customWidth="1"/>
    <col min="1551" max="1551" width="8.109375" style="35" bestFit="1" customWidth="1"/>
    <col min="1552" max="1552" width="7.109375" style="35" bestFit="1" customWidth="1"/>
    <col min="1553" max="1553" width="4.6640625" style="35" bestFit="1" customWidth="1"/>
    <col min="1554" max="1554" width="7.109375" style="35" bestFit="1" customWidth="1"/>
    <col min="1555" max="1555" width="11.33203125" style="35" bestFit="1" customWidth="1"/>
    <col min="1556" max="1556" width="6.6640625" style="35" customWidth="1"/>
    <col min="1557" max="1792" width="8.88671875" style="35"/>
    <col min="1793" max="1793" width="21" style="35" customWidth="1"/>
    <col min="1794" max="1794" width="5.33203125" style="35" bestFit="1" customWidth="1"/>
    <col min="1795" max="1795" width="8.109375" style="35" bestFit="1" customWidth="1"/>
    <col min="1796" max="1796" width="7.109375" style="35" bestFit="1" customWidth="1"/>
    <col min="1797" max="1797" width="4.88671875" style="35" bestFit="1" customWidth="1"/>
    <col min="1798" max="1798" width="7.109375" style="35" bestFit="1" customWidth="1"/>
    <col min="1799" max="1799" width="11.44140625" style="35" bestFit="1" customWidth="1"/>
    <col min="1800" max="1800" width="5.33203125" style="35" bestFit="1" customWidth="1"/>
    <col min="1801" max="1801" width="8.109375" style="35" bestFit="1" customWidth="1"/>
    <col min="1802" max="1802" width="7.109375" style="35" bestFit="1" customWidth="1"/>
    <col min="1803" max="1803" width="4.88671875" style="35" bestFit="1" customWidth="1"/>
    <col min="1804" max="1804" width="7.109375" style="35" bestFit="1" customWidth="1"/>
    <col min="1805" max="1805" width="11.44140625" style="35" bestFit="1" customWidth="1"/>
    <col min="1806" max="1806" width="5.33203125" style="35" bestFit="1" customWidth="1"/>
    <col min="1807" max="1807" width="8.109375" style="35" bestFit="1" customWidth="1"/>
    <col min="1808" max="1808" width="7.109375" style="35" bestFit="1" customWidth="1"/>
    <col min="1809" max="1809" width="4.6640625" style="35" bestFit="1" customWidth="1"/>
    <col min="1810" max="1810" width="7.109375" style="35" bestFit="1" customWidth="1"/>
    <col min="1811" max="1811" width="11.33203125" style="35" bestFit="1" customWidth="1"/>
    <col min="1812" max="1812" width="6.6640625" style="35" customWidth="1"/>
    <col min="1813" max="2048" width="8.88671875" style="35"/>
    <col min="2049" max="2049" width="21" style="35" customWidth="1"/>
    <col min="2050" max="2050" width="5.33203125" style="35" bestFit="1" customWidth="1"/>
    <col min="2051" max="2051" width="8.109375" style="35" bestFit="1" customWidth="1"/>
    <col min="2052" max="2052" width="7.109375" style="35" bestFit="1" customWidth="1"/>
    <col min="2053" max="2053" width="4.88671875" style="35" bestFit="1" customWidth="1"/>
    <col min="2054" max="2054" width="7.109375" style="35" bestFit="1" customWidth="1"/>
    <col min="2055" max="2055" width="11.44140625" style="35" bestFit="1" customWidth="1"/>
    <col min="2056" max="2056" width="5.33203125" style="35" bestFit="1" customWidth="1"/>
    <col min="2057" max="2057" width="8.109375" style="35" bestFit="1" customWidth="1"/>
    <col min="2058" max="2058" width="7.109375" style="35" bestFit="1" customWidth="1"/>
    <col min="2059" max="2059" width="4.88671875" style="35" bestFit="1" customWidth="1"/>
    <col min="2060" max="2060" width="7.109375" style="35" bestFit="1" customWidth="1"/>
    <col min="2061" max="2061" width="11.44140625" style="35" bestFit="1" customWidth="1"/>
    <col min="2062" max="2062" width="5.33203125" style="35" bestFit="1" customWidth="1"/>
    <col min="2063" max="2063" width="8.109375" style="35" bestFit="1" customWidth="1"/>
    <col min="2064" max="2064" width="7.109375" style="35" bestFit="1" customWidth="1"/>
    <col min="2065" max="2065" width="4.6640625" style="35" bestFit="1" customWidth="1"/>
    <col min="2066" max="2066" width="7.109375" style="35" bestFit="1" customWidth="1"/>
    <col min="2067" max="2067" width="11.33203125" style="35" bestFit="1" customWidth="1"/>
    <col min="2068" max="2068" width="6.6640625" style="35" customWidth="1"/>
    <col min="2069" max="2304" width="8.88671875" style="35"/>
    <col min="2305" max="2305" width="21" style="35" customWidth="1"/>
    <col min="2306" max="2306" width="5.33203125" style="35" bestFit="1" customWidth="1"/>
    <col min="2307" max="2307" width="8.109375" style="35" bestFit="1" customWidth="1"/>
    <col min="2308" max="2308" width="7.109375" style="35" bestFit="1" customWidth="1"/>
    <col min="2309" max="2309" width="4.88671875" style="35" bestFit="1" customWidth="1"/>
    <col min="2310" max="2310" width="7.109375" style="35" bestFit="1" customWidth="1"/>
    <col min="2311" max="2311" width="11.44140625" style="35" bestFit="1" customWidth="1"/>
    <col min="2312" max="2312" width="5.33203125" style="35" bestFit="1" customWidth="1"/>
    <col min="2313" max="2313" width="8.109375" style="35" bestFit="1" customWidth="1"/>
    <col min="2314" max="2314" width="7.109375" style="35" bestFit="1" customWidth="1"/>
    <col min="2315" max="2315" width="4.88671875" style="35" bestFit="1" customWidth="1"/>
    <col min="2316" max="2316" width="7.109375" style="35" bestFit="1" customWidth="1"/>
    <col min="2317" max="2317" width="11.44140625" style="35" bestFit="1" customWidth="1"/>
    <col min="2318" max="2318" width="5.33203125" style="35" bestFit="1" customWidth="1"/>
    <col min="2319" max="2319" width="8.109375" style="35" bestFit="1" customWidth="1"/>
    <col min="2320" max="2320" width="7.109375" style="35" bestFit="1" customWidth="1"/>
    <col min="2321" max="2321" width="4.6640625" style="35" bestFit="1" customWidth="1"/>
    <col min="2322" max="2322" width="7.109375" style="35" bestFit="1" customWidth="1"/>
    <col min="2323" max="2323" width="11.33203125" style="35" bestFit="1" customWidth="1"/>
    <col min="2324" max="2324" width="6.6640625" style="35" customWidth="1"/>
    <col min="2325" max="2560" width="8.88671875" style="35"/>
    <col min="2561" max="2561" width="21" style="35" customWidth="1"/>
    <col min="2562" max="2562" width="5.33203125" style="35" bestFit="1" customWidth="1"/>
    <col min="2563" max="2563" width="8.109375" style="35" bestFit="1" customWidth="1"/>
    <col min="2564" max="2564" width="7.109375" style="35" bestFit="1" customWidth="1"/>
    <col min="2565" max="2565" width="4.88671875" style="35" bestFit="1" customWidth="1"/>
    <col min="2566" max="2566" width="7.109375" style="35" bestFit="1" customWidth="1"/>
    <col min="2567" max="2567" width="11.44140625" style="35" bestFit="1" customWidth="1"/>
    <col min="2568" max="2568" width="5.33203125" style="35" bestFit="1" customWidth="1"/>
    <col min="2569" max="2569" width="8.109375" style="35" bestFit="1" customWidth="1"/>
    <col min="2570" max="2570" width="7.109375" style="35" bestFit="1" customWidth="1"/>
    <col min="2571" max="2571" width="4.88671875" style="35" bestFit="1" customWidth="1"/>
    <col min="2572" max="2572" width="7.109375" style="35" bestFit="1" customWidth="1"/>
    <col min="2573" max="2573" width="11.44140625" style="35" bestFit="1" customWidth="1"/>
    <col min="2574" max="2574" width="5.33203125" style="35" bestFit="1" customWidth="1"/>
    <col min="2575" max="2575" width="8.109375" style="35" bestFit="1" customWidth="1"/>
    <col min="2576" max="2576" width="7.109375" style="35" bestFit="1" customWidth="1"/>
    <col min="2577" max="2577" width="4.6640625" style="35" bestFit="1" customWidth="1"/>
    <col min="2578" max="2578" width="7.109375" style="35" bestFit="1" customWidth="1"/>
    <col min="2579" max="2579" width="11.33203125" style="35" bestFit="1" customWidth="1"/>
    <col min="2580" max="2580" width="6.6640625" style="35" customWidth="1"/>
    <col min="2581" max="2816" width="8.88671875" style="35"/>
    <col min="2817" max="2817" width="21" style="35" customWidth="1"/>
    <col min="2818" max="2818" width="5.33203125" style="35" bestFit="1" customWidth="1"/>
    <col min="2819" max="2819" width="8.109375" style="35" bestFit="1" customWidth="1"/>
    <col min="2820" max="2820" width="7.109375" style="35" bestFit="1" customWidth="1"/>
    <col min="2821" max="2821" width="4.88671875" style="35" bestFit="1" customWidth="1"/>
    <col min="2822" max="2822" width="7.109375" style="35" bestFit="1" customWidth="1"/>
    <col min="2823" max="2823" width="11.44140625" style="35" bestFit="1" customWidth="1"/>
    <col min="2824" max="2824" width="5.33203125" style="35" bestFit="1" customWidth="1"/>
    <col min="2825" max="2825" width="8.109375" style="35" bestFit="1" customWidth="1"/>
    <col min="2826" max="2826" width="7.109375" style="35" bestFit="1" customWidth="1"/>
    <col min="2827" max="2827" width="4.88671875" style="35" bestFit="1" customWidth="1"/>
    <col min="2828" max="2828" width="7.109375" style="35" bestFit="1" customWidth="1"/>
    <col min="2829" max="2829" width="11.44140625" style="35" bestFit="1" customWidth="1"/>
    <col min="2830" max="2830" width="5.33203125" style="35" bestFit="1" customWidth="1"/>
    <col min="2831" max="2831" width="8.109375" style="35" bestFit="1" customWidth="1"/>
    <col min="2832" max="2832" width="7.109375" style="35" bestFit="1" customWidth="1"/>
    <col min="2833" max="2833" width="4.6640625" style="35" bestFit="1" customWidth="1"/>
    <col min="2834" max="2834" width="7.109375" style="35" bestFit="1" customWidth="1"/>
    <col min="2835" max="2835" width="11.33203125" style="35" bestFit="1" customWidth="1"/>
    <col min="2836" max="2836" width="6.6640625" style="35" customWidth="1"/>
    <col min="2837" max="3072" width="8.88671875" style="35"/>
    <col min="3073" max="3073" width="21" style="35" customWidth="1"/>
    <col min="3074" max="3074" width="5.33203125" style="35" bestFit="1" customWidth="1"/>
    <col min="3075" max="3075" width="8.109375" style="35" bestFit="1" customWidth="1"/>
    <col min="3076" max="3076" width="7.109375" style="35" bestFit="1" customWidth="1"/>
    <col min="3077" max="3077" width="4.88671875" style="35" bestFit="1" customWidth="1"/>
    <col min="3078" max="3078" width="7.109375" style="35" bestFit="1" customWidth="1"/>
    <col min="3079" max="3079" width="11.44140625" style="35" bestFit="1" customWidth="1"/>
    <col min="3080" max="3080" width="5.33203125" style="35" bestFit="1" customWidth="1"/>
    <col min="3081" max="3081" width="8.109375" style="35" bestFit="1" customWidth="1"/>
    <col min="3082" max="3082" width="7.109375" style="35" bestFit="1" customWidth="1"/>
    <col min="3083" max="3083" width="4.88671875" style="35" bestFit="1" customWidth="1"/>
    <col min="3084" max="3084" width="7.109375" style="35" bestFit="1" customWidth="1"/>
    <col min="3085" max="3085" width="11.44140625" style="35" bestFit="1" customWidth="1"/>
    <col min="3086" max="3086" width="5.33203125" style="35" bestFit="1" customWidth="1"/>
    <col min="3087" max="3087" width="8.109375" style="35" bestFit="1" customWidth="1"/>
    <col min="3088" max="3088" width="7.109375" style="35" bestFit="1" customWidth="1"/>
    <col min="3089" max="3089" width="4.6640625" style="35" bestFit="1" customWidth="1"/>
    <col min="3090" max="3090" width="7.109375" style="35" bestFit="1" customWidth="1"/>
    <col min="3091" max="3091" width="11.33203125" style="35" bestFit="1" customWidth="1"/>
    <col min="3092" max="3092" width="6.6640625" style="35" customWidth="1"/>
    <col min="3093" max="3328" width="8.88671875" style="35"/>
    <col min="3329" max="3329" width="21" style="35" customWidth="1"/>
    <col min="3330" max="3330" width="5.33203125" style="35" bestFit="1" customWidth="1"/>
    <col min="3331" max="3331" width="8.109375" style="35" bestFit="1" customWidth="1"/>
    <col min="3332" max="3332" width="7.109375" style="35" bestFit="1" customWidth="1"/>
    <col min="3333" max="3333" width="4.88671875" style="35" bestFit="1" customWidth="1"/>
    <col min="3334" max="3334" width="7.109375" style="35" bestFit="1" customWidth="1"/>
    <col min="3335" max="3335" width="11.44140625" style="35" bestFit="1" customWidth="1"/>
    <col min="3336" max="3336" width="5.33203125" style="35" bestFit="1" customWidth="1"/>
    <col min="3337" max="3337" width="8.109375" style="35" bestFit="1" customWidth="1"/>
    <col min="3338" max="3338" width="7.109375" style="35" bestFit="1" customWidth="1"/>
    <col min="3339" max="3339" width="4.88671875" style="35" bestFit="1" customWidth="1"/>
    <col min="3340" max="3340" width="7.109375" style="35" bestFit="1" customWidth="1"/>
    <col min="3341" max="3341" width="11.44140625" style="35" bestFit="1" customWidth="1"/>
    <col min="3342" max="3342" width="5.33203125" style="35" bestFit="1" customWidth="1"/>
    <col min="3343" max="3343" width="8.109375" style="35" bestFit="1" customWidth="1"/>
    <col min="3344" max="3344" width="7.109375" style="35" bestFit="1" customWidth="1"/>
    <col min="3345" max="3345" width="4.6640625" style="35" bestFit="1" customWidth="1"/>
    <col min="3346" max="3346" width="7.109375" style="35" bestFit="1" customWidth="1"/>
    <col min="3347" max="3347" width="11.33203125" style="35" bestFit="1" customWidth="1"/>
    <col min="3348" max="3348" width="6.6640625" style="35" customWidth="1"/>
    <col min="3349" max="3584" width="8.88671875" style="35"/>
    <col min="3585" max="3585" width="21" style="35" customWidth="1"/>
    <col min="3586" max="3586" width="5.33203125" style="35" bestFit="1" customWidth="1"/>
    <col min="3587" max="3587" width="8.109375" style="35" bestFit="1" customWidth="1"/>
    <col min="3588" max="3588" width="7.109375" style="35" bestFit="1" customWidth="1"/>
    <col min="3589" max="3589" width="4.88671875" style="35" bestFit="1" customWidth="1"/>
    <col min="3590" max="3590" width="7.109375" style="35" bestFit="1" customWidth="1"/>
    <col min="3591" max="3591" width="11.44140625" style="35" bestFit="1" customWidth="1"/>
    <col min="3592" max="3592" width="5.33203125" style="35" bestFit="1" customWidth="1"/>
    <col min="3593" max="3593" width="8.109375" style="35" bestFit="1" customWidth="1"/>
    <col min="3594" max="3594" width="7.109375" style="35" bestFit="1" customWidth="1"/>
    <col min="3595" max="3595" width="4.88671875" style="35" bestFit="1" customWidth="1"/>
    <col min="3596" max="3596" width="7.109375" style="35" bestFit="1" customWidth="1"/>
    <col min="3597" max="3597" width="11.44140625" style="35" bestFit="1" customWidth="1"/>
    <col min="3598" max="3598" width="5.33203125" style="35" bestFit="1" customWidth="1"/>
    <col min="3599" max="3599" width="8.109375" style="35" bestFit="1" customWidth="1"/>
    <col min="3600" max="3600" width="7.109375" style="35" bestFit="1" customWidth="1"/>
    <col min="3601" max="3601" width="4.6640625" style="35" bestFit="1" customWidth="1"/>
    <col min="3602" max="3602" width="7.109375" style="35" bestFit="1" customWidth="1"/>
    <col min="3603" max="3603" width="11.33203125" style="35" bestFit="1" customWidth="1"/>
    <col min="3604" max="3604" width="6.6640625" style="35" customWidth="1"/>
    <col min="3605" max="3840" width="8.88671875" style="35"/>
    <col min="3841" max="3841" width="21" style="35" customWidth="1"/>
    <col min="3842" max="3842" width="5.33203125" style="35" bestFit="1" customWidth="1"/>
    <col min="3843" max="3843" width="8.109375" style="35" bestFit="1" customWidth="1"/>
    <col min="3844" max="3844" width="7.109375" style="35" bestFit="1" customWidth="1"/>
    <col min="3845" max="3845" width="4.88671875" style="35" bestFit="1" customWidth="1"/>
    <col min="3846" max="3846" width="7.109375" style="35" bestFit="1" customWidth="1"/>
    <col min="3847" max="3847" width="11.44140625" style="35" bestFit="1" customWidth="1"/>
    <col min="3848" max="3848" width="5.33203125" style="35" bestFit="1" customWidth="1"/>
    <col min="3849" max="3849" width="8.109375" style="35" bestFit="1" customWidth="1"/>
    <col min="3850" max="3850" width="7.109375" style="35" bestFit="1" customWidth="1"/>
    <col min="3851" max="3851" width="4.88671875" style="35" bestFit="1" customWidth="1"/>
    <col min="3852" max="3852" width="7.109375" style="35" bestFit="1" customWidth="1"/>
    <col min="3853" max="3853" width="11.44140625" style="35" bestFit="1" customWidth="1"/>
    <col min="3854" max="3854" width="5.33203125" style="35" bestFit="1" customWidth="1"/>
    <col min="3855" max="3855" width="8.109375" style="35" bestFit="1" customWidth="1"/>
    <col min="3856" max="3856" width="7.109375" style="35" bestFit="1" customWidth="1"/>
    <col min="3857" max="3857" width="4.6640625" style="35" bestFit="1" customWidth="1"/>
    <col min="3858" max="3858" width="7.109375" style="35" bestFit="1" customWidth="1"/>
    <col min="3859" max="3859" width="11.33203125" style="35" bestFit="1" customWidth="1"/>
    <col min="3860" max="3860" width="6.6640625" style="35" customWidth="1"/>
    <col min="3861" max="4096" width="8.88671875" style="35"/>
    <col min="4097" max="4097" width="21" style="35" customWidth="1"/>
    <col min="4098" max="4098" width="5.33203125" style="35" bestFit="1" customWidth="1"/>
    <col min="4099" max="4099" width="8.109375" style="35" bestFit="1" customWidth="1"/>
    <col min="4100" max="4100" width="7.109375" style="35" bestFit="1" customWidth="1"/>
    <col min="4101" max="4101" width="4.88671875" style="35" bestFit="1" customWidth="1"/>
    <col min="4102" max="4102" width="7.109375" style="35" bestFit="1" customWidth="1"/>
    <col min="4103" max="4103" width="11.44140625" style="35" bestFit="1" customWidth="1"/>
    <col min="4104" max="4104" width="5.33203125" style="35" bestFit="1" customWidth="1"/>
    <col min="4105" max="4105" width="8.109375" style="35" bestFit="1" customWidth="1"/>
    <col min="4106" max="4106" width="7.109375" style="35" bestFit="1" customWidth="1"/>
    <col min="4107" max="4107" width="4.88671875" style="35" bestFit="1" customWidth="1"/>
    <col min="4108" max="4108" width="7.109375" style="35" bestFit="1" customWidth="1"/>
    <col min="4109" max="4109" width="11.44140625" style="35" bestFit="1" customWidth="1"/>
    <col min="4110" max="4110" width="5.33203125" style="35" bestFit="1" customWidth="1"/>
    <col min="4111" max="4111" width="8.109375" style="35" bestFit="1" customWidth="1"/>
    <col min="4112" max="4112" width="7.109375" style="35" bestFit="1" customWidth="1"/>
    <col min="4113" max="4113" width="4.6640625" style="35" bestFit="1" customWidth="1"/>
    <col min="4114" max="4114" width="7.109375" style="35" bestFit="1" customWidth="1"/>
    <col min="4115" max="4115" width="11.33203125" style="35" bestFit="1" customWidth="1"/>
    <col min="4116" max="4116" width="6.6640625" style="35" customWidth="1"/>
    <col min="4117" max="4352" width="8.88671875" style="35"/>
    <col min="4353" max="4353" width="21" style="35" customWidth="1"/>
    <col min="4354" max="4354" width="5.33203125" style="35" bestFit="1" customWidth="1"/>
    <col min="4355" max="4355" width="8.109375" style="35" bestFit="1" customWidth="1"/>
    <col min="4356" max="4356" width="7.109375" style="35" bestFit="1" customWidth="1"/>
    <col min="4357" max="4357" width="4.88671875" style="35" bestFit="1" customWidth="1"/>
    <col min="4358" max="4358" width="7.109375" style="35" bestFit="1" customWidth="1"/>
    <col min="4359" max="4359" width="11.44140625" style="35" bestFit="1" customWidth="1"/>
    <col min="4360" max="4360" width="5.33203125" style="35" bestFit="1" customWidth="1"/>
    <col min="4361" max="4361" width="8.109375" style="35" bestFit="1" customWidth="1"/>
    <col min="4362" max="4362" width="7.109375" style="35" bestFit="1" customWidth="1"/>
    <col min="4363" max="4363" width="4.88671875" style="35" bestFit="1" customWidth="1"/>
    <col min="4364" max="4364" width="7.109375" style="35" bestFit="1" customWidth="1"/>
    <col min="4365" max="4365" width="11.44140625" style="35" bestFit="1" customWidth="1"/>
    <col min="4366" max="4366" width="5.33203125" style="35" bestFit="1" customWidth="1"/>
    <col min="4367" max="4367" width="8.109375" style="35" bestFit="1" customWidth="1"/>
    <col min="4368" max="4368" width="7.109375" style="35" bestFit="1" customWidth="1"/>
    <col min="4369" max="4369" width="4.6640625" style="35" bestFit="1" customWidth="1"/>
    <col min="4370" max="4370" width="7.109375" style="35" bestFit="1" customWidth="1"/>
    <col min="4371" max="4371" width="11.33203125" style="35" bestFit="1" customWidth="1"/>
    <col min="4372" max="4372" width="6.6640625" style="35" customWidth="1"/>
    <col min="4373" max="4608" width="8.88671875" style="35"/>
    <col min="4609" max="4609" width="21" style="35" customWidth="1"/>
    <col min="4610" max="4610" width="5.33203125" style="35" bestFit="1" customWidth="1"/>
    <col min="4611" max="4611" width="8.109375" style="35" bestFit="1" customWidth="1"/>
    <col min="4612" max="4612" width="7.109375" style="35" bestFit="1" customWidth="1"/>
    <col min="4613" max="4613" width="4.88671875" style="35" bestFit="1" customWidth="1"/>
    <col min="4614" max="4614" width="7.109375" style="35" bestFit="1" customWidth="1"/>
    <col min="4615" max="4615" width="11.44140625" style="35" bestFit="1" customWidth="1"/>
    <col min="4616" max="4616" width="5.33203125" style="35" bestFit="1" customWidth="1"/>
    <col min="4617" max="4617" width="8.109375" style="35" bestFit="1" customWidth="1"/>
    <col min="4618" max="4618" width="7.109375" style="35" bestFit="1" customWidth="1"/>
    <col min="4619" max="4619" width="4.88671875" style="35" bestFit="1" customWidth="1"/>
    <col min="4620" max="4620" width="7.109375" style="35" bestFit="1" customWidth="1"/>
    <col min="4621" max="4621" width="11.44140625" style="35" bestFit="1" customWidth="1"/>
    <col min="4622" max="4622" width="5.33203125" style="35" bestFit="1" customWidth="1"/>
    <col min="4623" max="4623" width="8.109375" style="35" bestFit="1" customWidth="1"/>
    <col min="4624" max="4624" width="7.109375" style="35" bestFit="1" customWidth="1"/>
    <col min="4625" max="4625" width="4.6640625" style="35" bestFit="1" customWidth="1"/>
    <col min="4626" max="4626" width="7.109375" style="35" bestFit="1" customWidth="1"/>
    <col min="4627" max="4627" width="11.33203125" style="35" bestFit="1" customWidth="1"/>
    <col min="4628" max="4628" width="6.6640625" style="35" customWidth="1"/>
    <col min="4629" max="4864" width="8.88671875" style="35"/>
    <col min="4865" max="4865" width="21" style="35" customWidth="1"/>
    <col min="4866" max="4866" width="5.33203125" style="35" bestFit="1" customWidth="1"/>
    <col min="4867" max="4867" width="8.109375" style="35" bestFit="1" customWidth="1"/>
    <col min="4868" max="4868" width="7.109375" style="35" bestFit="1" customWidth="1"/>
    <col min="4869" max="4869" width="4.88671875" style="35" bestFit="1" customWidth="1"/>
    <col min="4870" max="4870" width="7.109375" style="35" bestFit="1" customWidth="1"/>
    <col min="4871" max="4871" width="11.44140625" style="35" bestFit="1" customWidth="1"/>
    <col min="4872" max="4872" width="5.33203125" style="35" bestFit="1" customWidth="1"/>
    <col min="4873" max="4873" width="8.109375" style="35" bestFit="1" customWidth="1"/>
    <col min="4874" max="4874" width="7.109375" style="35" bestFit="1" customWidth="1"/>
    <col min="4875" max="4875" width="4.88671875" style="35" bestFit="1" customWidth="1"/>
    <col min="4876" max="4876" width="7.109375" style="35" bestFit="1" customWidth="1"/>
    <col min="4877" max="4877" width="11.44140625" style="35" bestFit="1" customWidth="1"/>
    <col min="4878" max="4878" width="5.33203125" style="35" bestFit="1" customWidth="1"/>
    <col min="4879" max="4879" width="8.109375" style="35" bestFit="1" customWidth="1"/>
    <col min="4880" max="4880" width="7.109375" style="35" bestFit="1" customWidth="1"/>
    <col min="4881" max="4881" width="4.6640625" style="35" bestFit="1" customWidth="1"/>
    <col min="4882" max="4882" width="7.109375" style="35" bestFit="1" customWidth="1"/>
    <col min="4883" max="4883" width="11.33203125" style="35" bestFit="1" customWidth="1"/>
    <col min="4884" max="4884" width="6.6640625" style="35" customWidth="1"/>
    <col min="4885" max="5120" width="8.88671875" style="35"/>
    <col min="5121" max="5121" width="21" style="35" customWidth="1"/>
    <col min="5122" max="5122" width="5.33203125" style="35" bestFit="1" customWidth="1"/>
    <col min="5123" max="5123" width="8.109375" style="35" bestFit="1" customWidth="1"/>
    <col min="5124" max="5124" width="7.109375" style="35" bestFit="1" customWidth="1"/>
    <col min="5125" max="5125" width="4.88671875" style="35" bestFit="1" customWidth="1"/>
    <col min="5126" max="5126" width="7.109375" style="35" bestFit="1" customWidth="1"/>
    <col min="5127" max="5127" width="11.44140625" style="35" bestFit="1" customWidth="1"/>
    <col min="5128" max="5128" width="5.33203125" style="35" bestFit="1" customWidth="1"/>
    <col min="5129" max="5129" width="8.109375" style="35" bestFit="1" customWidth="1"/>
    <col min="5130" max="5130" width="7.109375" style="35" bestFit="1" customWidth="1"/>
    <col min="5131" max="5131" width="4.88671875" style="35" bestFit="1" customWidth="1"/>
    <col min="5132" max="5132" width="7.109375" style="35" bestFit="1" customWidth="1"/>
    <col min="5133" max="5133" width="11.44140625" style="35" bestFit="1" customWidth="1"/>
    <col min="5134" max="5134" width="5.33203125" style="35" bestFit="1" customWidth="1"/>
    <col min="5135" max="5135" width="8.109375" style="35" bestFit="1" customWidth="1"/>
    <col min="5136" max="5136" width="7.109375" style="35" bestFit="1" customWidth="1"/>
    <col min="5137" max="5137" width="4.6640625" style="35" bestFit="1" customWidth="1"/>
    <col min="5138" max="5138" width="7.109375" style="35" bestFit="1" customWidth="1"/>
    <col min="5139" max="5139" width="11.33203125" style="35" bestFit="1" customWidth="1"/>
    <col min="5140" max="5140" width="6.6640625" style="35" customWidth="1"/>
    <col min="5141" max="5376" width="8.88671875" style="35"/>
    <col min="5377" max="5377" width="21" style="35" customWidth="1"/>
    <col min="5378" max="5378" width="5.33203125" style="35" bestFit="1" customWidth="1"/>
    <col min="5379" max="5379" width="8.109375" style="35" bestFit="1" customWidth="1"/>
    <col min="5380" max="5380" width="7.109375" style="35" bestFit="1" customWidth="1"/>
    <col min="5381" max="5381" width="4.88671875" style="35" bestFit="1" customWidth="1"/>
    <col min="5382" max="5382" width="7.109375" style="35" bestFit="1" customWidth="1"/>
    <col min="5383" max="5383" width="11.44140625" style="35" bestFit="1" customWidth="1"/>
    <col min="5384" max="5384" width="5.33203125" style="35" bestFit="1" customWidth="1"/>
    <col min="5385" max="5385" width="8.109375" style="35" bestFit="1" customWidth="1"/>
    <col min="5386" max="5386" width="7.109375" style="35" bestFit="1" customWidth="1"/>
    <col min="5387" max="5387" width="4.88671875" style="35" bestFit="1" customWidth="1"/>
    <col min="5388" max="5388" width="7.109375" style="35" bestFit="1" customWidth="1"/>
    <col min="5389" max="5389" width="11.44140625" style="35" bestFit="1" customWidth="1"/>
    <col min="5390" max="5390" width="5.33203125" style="35" bestFit="1" customWidth="1"/>
    <col min="5391" max="5391" width="8.109375" style="35" bestFit="1" customWidth="1"/>
    <col min="5392" max="5392" width="7.109375" style="35" bestFit="1" customWidth="1"/>
    <col min="5393" max="5393" width="4.6640625" style="35" bestFit="1" customWidth="1"/>
    <col min="5394" max="5394" width="7.109375" style="35" bestFit="1" customWidth="1"/>
    <col min="5395" max="5395" width="11.33203125" style="35" bestFit="1" customWidth="1"/>
    <col min="5396" max="5396" width="6.6640625" style="35" customWidth="1"/>
    <col min="5397" max="5632" width="8.88671875" style="35"/>
    <col min="5633" max="5633" width="21" style="35" customWidth="1"/>
    <col min="5634" max="5634" width="5.33203125" style="35" bestFit="1" customWidth="1"/>
    <col min="5635" max="5635" width="8.109375" style="35" bestFit="1" customWidth="1"/>
    <col min="5636" max="5636" width="7.109375" style="35" bestFit="1" customWidth="1"/>
    <col min="5637" max="5637" width="4.88671875" style="35" bestFit="1" customWidth="1"/>
    <col min="5638" max="5638" width="7.109375" style="35" bestFit="1" customWidth="1"/>
    <col min="5639" max="5639" width="11.44140625" style="35" bestFit="1" customWidth="1"/>
    <col min="5640" max="5640" width="5.33203125" style="35" bestFit="1" customWidth="1"/>
    <col min="5641" max="5641" width="8.109375" style="35" bestFit="1" customWidth="1"/>
    <col min="5642" max="5642" width="7.109375" style="35" bestFit="1" customWidth="1"/>
    <col min="5643" max="5643" width="4.88671875" style="35" bestFit="1" customWidth="1"/>
    <col min="5644" max="5644" width="7.109375" style="35" bestFit="1" customWidth="1"/>
    <col min="5645" max="5645" width="11.44140625" style="35" bestFit="1" customWidth="1"/>
    <col min="5646" max="5646" width="5.33203125" style="35" bestFit="1" customWidth="1"/>
    <col min="5647" max="5647" width="8.109375" style="35" bestFit="1" customWidth="1"/>
    <col min="5648" max="5648" width="7.109375" style="35" bestFit="1" customWidth="1"/>
    <col min="5649" max="5649" width="4.6640625" style="35" bestFit="1" customWidth="1"/>
    <col min="5650" max="5650" width="7.109375" style="35" bestFit="1" customWidth="1"/>
    <col min="5651" max="5651" width="11.33203125" style="35" bestFit="1" customWidth="1"/>
    <col min="5652" max="5652" width="6.6640625" style="35" customWidth="1"/>
    <col min="5653" max="5888" width="8.88671875" style="35"/>
    <col min="5889" max="5889" width="21" style="35" customWidth="1"/>
    <col min="5890" max="5890" width="5.33203125" style="35" bestFit="1" customWidth="1"/>
    <col min="5891" max="5891" width="8.109375" style="35" bestFit="1" customWidth="1"/>
    <col min="5892" max="5892" width="7.109375" style="35" bestFit="1" customWidth="1"/>
    <col min="5893" max="5893" width="4.88671875" style="35" bestFit="1" customWidth="1"/>
    <col min="5894" max="5894" width="7.109375" style="35" bestFit="1" customWidth="1"/>
    <col min="5895" max="5895" width="11.44140625" style="35" bestFit="1" customWidth="1"/>
    <col min="5896" max="5896" width="5.33203125" style="35" bestFit="1" customWidth="1"/>
    <col min="5897" max="5897" width="8.109375" style="35" bestFit="1" customWidth="1"/>
    <col min="5898" max="5898" width="7.109375" style="35" bestFit="1" customWidth="1"/>
    <col min="5899" max="5899" width="4.88671875" style="35" bestFit="1" customWidth="1"/>
    <col min="5900" max="5900" width="7.109375" style="35" bestFit="1" customWidth="1"/>
    <col min="5901" max="5901" width="11.44140625" style="35" bestFit="1" customWidth="1"/>
    <col min="5902" max="5902" width="5.33203125" style="35" bestFit="1" customWidth="1"/>
    <col min="5903" max="5903" width="8.109375" style="35" bestFit="1" customWidth="1"/>
    <col min="5904" max="5904" width="7.109375" style="35" bestFit="1" customWidth="1"/>
    <col min="5905" max="5905" width="4.6640625" style="35" bestFit="1" customWidth="1"/>
    <col min="5906" max="5906" width="7.109375" style="35" bestFit="1" customWidth="1"/>
    <col min="5907" max="5907" width="11.33203125" style="35" bestFit="1" customWidth="1"/>
    <col min="5908" max="5908" width="6.6640625" style="35" customWidth="1"/>
    <col min="5909" max="6144" width="8.88671875" style="35"/>
    <col min="6145" max="6145" width="21" style="35" customWidth="1"/>
    <col min="6146" max="6146" width="5.33203125" style="35" bestFit="1" customWidth="1"/>
    <col min="6147" max="6147" width="8.109375" style="35" bestFit="1" customWidth="1"/>
    <col min="6148" max="6148" width="7.109375" style="35" bestFit="1" customWidth="1"/>
    <col min="6149" max="6149" width="4.88671875" style="35" bestFit="1" customWidth="1"/>
    <col min="6150" max="6150" width="7.109375" style="35" bestFit="1" customWidth="1"/>
    <col min="6151" max="6151" width="11.44140625" style="35" bestFit="1" customWidth="1"/>
    <col min="6152" max="6152" width="5.33203125" style="35" bestFit="1" customWidth="1"/>
    <col min="6153" max="6153" width="8.109375" style="35" bestFit="1" customWidth="1"/>
    <col min="6154" max="6154" width="7.109375" style="35" bestFit="1" customWidth="1"/>
    <col min="6155" max="6155" width="4.88671875" style="35" bestFit="1" customWidth="1"/>
    <col min="6156" max="6156" width="7.109375" style="35" bestFit="1" customWidth="1"/>
    <col min="6157" max="6157" width="11.44140625" style="35" bestFit="1" customWidth="1"/>
    <col min="6158" max="6158" width="5.33203125" style="35" bestFit="1" customWidth="1"/>
    <col min="6159" max="6159" width="8.109375" style="35" bestFit="1" customWidth="1"/>
    <col min="6160" max="6160" width="7.109375" style="35" bestFit="1" customWidth="1"/>
    <col min="6161" max="6161" width="4.6640625" style="35" bestFit="1" customWidth="1"/>
    <col min="6162" max="6162" width="7.109375" style="35" bestFit="1" customWidth="1"/>
    <col min="6163" max="6163" width="11.33203125" style="35" bestFit="1" customWidth="1"/>
    <col min="6164" max="6164" width="6.6640625" style="35" customWidth="1"/>
    <col min="6165" max="6400" width="8.88671875" style="35"/>
    <col min="6401" max="6401" width="21" style="35" customWidth="1"/>
    <col min="6402" max="6402" width="5.33203125" style="35" bestFit="1" customWidth="1"/>
    <col min="6403" max="6403" width="8.109375" style="35" bestFit="1" customWidth="1"/>
    <col min="6404" max="6404" width="7.109375" style="35" bestFit="1" customWidth="1"/>
    <col min="6405" max="6405" width="4.88671875" style="35" bestFit="1" customWidth="1"/>
    <col min="6406" max="6406" width="7.109375" style="35" bestFit="1" customWidth="1"/>
    <col min="6407" max="6407" width="11.44140625" style="35" bestFit="1" customWidth="1"/>
    <col min="6408" max="6408" width="5.33203125" style="35" bestFit="1" customWidth="1"/>
    <col min="6409" max="6409" width="8.109375" style="35" bestFit="1" customWidth="1"/>
    <col min="6410" max="6410" width="7.109375" style="35" bestFit="1" customWidth="1"/>
    <col min="6411" max="6411" width="4.88671875" style="35" bestFit="1" customWidth="1"/>
    <col min="6412" max="6412" width="7.109375" style="35" bestFit="1" customWidth="1"/>
    <col min="6413" max="6413" width="11.44140625" style="35" bestFit="1" customWidth="1"/>
    <col min="6414" max="6414" width="5.33203125" style="35" bestFit="1" customWidth="1"/>
    <col min="6415" max="6415" width="8.109375" style="35" bestFit="1" customWidth="1"/>
    <col min="6416" max="6416" width="7.109375" style="35" bestFit="1" customWidth="1"/>
    <col min="6417" max="6417" width="4.6640625" style="35" bestFit="1" customWidth="1"/>
    <col min="6418" max="6418" width="7.109375" style="35" bestFit="1" customWidth="1"/>
    <col min="6419" max="6419" width="11.33203125" style="35" bestFit="1" customWidth="1"/>
    <col min="6420" max="6420" width="6.6640625" style="35" customWidth="1"/>
    <col min="6421" max="6656" width="8.88671875" style="35"/>
    <col min="6657" max="6657" width="21" style="35" customWidth="1"/>
    <col min="6658" max="6658" width="5.33203125" style="35" bestFit="1" customWidth="1"/>
    <col min="6659" max="6659" width="8.109375" style="35" bestFit="1" customWidth="1"/>
    <col min="6660" max="6660" width="7.109375" style="35" bestFit="1" customWidth="1"/>
    <col min="6661" max="6661" width="4.88671875" style="35" bestFit="1" customWidth="1"/>
    <col min="6662" max="6662" width="7.109375" style="35" bestFit="1" customWidth="1"/>
    <col min="6663" max="6663" width="11.44140625" style="35" bestFit="1" customWidth="1"/>
    <col min="6664" max="6664" width="5.33203125" style="35" bestFit="1" customWidth="1"/>
    <col min="6665" max="6665" width="8.109375" style="35" bestFit="1" customWidth="1"/>
    <col min="6666" max="6666" width="7.109375" style="35" bestFit="1" customWidth="1"/>
    <col min="6667" max="6667" width="4.88671875" style="35" bestFit="1" customWidth="1"/>
    <col min="6668" max="6668" width="7.109375" style="35" bestFit="1" customWidth="1"/>
    <col min="6669" max="6669" width="11.44140625" style="35" bestFit="1" customWidth="1"/>
    <col min="6670" max="6670" width="5.33203125" style="35" bestFit="1" customWidth="1"/>
    <col min="6671" max="6671" width="8.109375" style="35" bestFit="1" customWidth="1"/>
    <col min="6672" max="6672" width="7.109375" style="35" bestFit="1" customWidth="1"/>
    <col min="6673" max="6673" width="4.6640625" style="35" bestFit="1" customWidth="1"/>
    <col min="6674" max="6674" width="7.109375" style="35" bestFit="1" customWidth="1"/>
    <col min="6675" max="6675" width="11.33203125" style="35" bestFit="1" customWidth="1"/>
    <col min="6676" max="6676" width="6.6640625" style="35" customWidth="1"/>
    <col min="6677" max="6912" width="8.88671875" style="35"/>
    <col min="6913" max="6913" width="21" style="35" customWidth="1"/>
    <col min="6914" max="6914" width="5.33203125" style="35" bestFit="1" customWidth="1"/>
    <col min="6915" max="6915" width="8.109375" style="35" bestFit="1" customWidth="1"/>
    <col min="6916" max="6916" width="7.109375" style="35" bestFit="1" customWidth="1"/>
    <col min="6917" max="6917" width="4.88671875" style="35" bestFit="1" customWidth="1"/>
    <col min="6918" max="6918" width="7.109375" style="35" bestFit="1" customWidth="1"/>
    <col min="6919" max="6919" width="11.44140625" style="35" bestFit="1" customWidth="1"/>
    <col min="6920" max="6920" width="5.33203125" style="35" bestFit="1" customWidth="1"/>
    <col min="6921" max="6921" width="8.109375" style="35" bestFit="1" customWidth="1"/>
    <col min="6922" max="6922" width="7.109375" style="35" bestFit="1" customWidth="1"/>
    <col min="6923" max="6923" width="4.88671875" style="35" bestFit="1" customWidth="1"/>
    <col min="6924" max="6924" width="7.109375" style="35" bestFit="1" customWidth="1"/>
    <col min="6925" max="6925" width="11.44140625" style="35" bestFit="1" customWidth="1"/>
    <col min="6926" max="6926" width="5.33203125" style="35" bestFit="1" customWidth="1"/>
    <col min="6927" max="6927" width="8.109375" style="35" bestFit="1" customWidth="1"/>
    <col min="6928" max="6928" width="7.109375" style="35" bestFit="1" customWidth="1"/>
    <col min="6929" max="6929" width="4.6640625" style="35" bestFit="1" customWidth="1"/>
    <col min="6930" max="6930" width="7.109375" style="35" bestFit="1" customWidth="1"/>
    <col min="6931" max="6931" width="11.33203125" style="35" bestFit="1" customWidth="1"/>
    <col min="6932" max="6932" width="6.6640625" style="35" customWidth="1"/>
    <col min="6933" max="7168" width="8.88671875" style="35"/>
    <col min="7169" max="7169" width="21" style="35" customWidth="1"/>
    <col min="7170" max="7170" width="5.33203125" style="35" bestFit="1" customWidth="1"/>
    <col min="7171" max="7171" width="8.109375" style="35" bestFit="1" customWidth="1"/>
    <col min="7172" max="7172" width="7.109375" style="35" bestFit="1" customWidth="1"/>
    <col min="7173" max="7173" width="4.88671875" style="35" bestFit="1" customWidth="1"/>
    <col min="7174" max="7174" width="7.109375" style="35" bestFit="1" customWidth="1"/>
    <col min="7175" max="7175" width="11.44140625" style="35" bestFit="1" customWidth="1"/>
    <col min="7176" max="7176" width="5.33203125" style="35" bestFit="1" customWidth="1"/>
    <col min="7177" max="7177" width="8.109375" style="35" bestFit="1" customWidth="1"/>
    <col min="7178" max="7178" width="7.109375" style="35" bestFit="1" customWidth="1"/>
    <col min="7179" max="7179" width="4.88671875" style="35" bestFit="1" customWidth="1"/>
    <col min="7180" max="7180" width="7.109375" style="35" bestFit="1" customWidth="1"/>
    <col min="7181" max="7181" width="11.44140625" style="35" bestFit="1" customWidth="1"/>
    <col min="7182" max="7182" width="5.33203125" style="35" bestFit="1" customWidth="1"/>
    <col min="7183" max="7183" width="8.109375" style="35" bestFit="1" customWidth="1"/>
    <col min="7184" max="7184" width="7.109375" style="35" bestFit="1" customWidth="1"/>
    <col min="7185" max="7185" width="4.6640625" style="35" bestFit="1" customWidth="1"/>
    <col min="7186" max="7186" width="7.109375" style="35" bestFit="1" customWidth="1"/>
    <col min="7187" max="7187" width="11.33203125" style="35" bestFit="1" customWidth="1"/>
    <col min="7188" max="7188" width="6.6640625" style="35" customWidth="1"/>
    <col min="7189" max="7424" width="8.88671875" style="35"/>
    <col min="7425" max="7425" width="21" style="35" customWidth="1"/>
    <col min="7426" max="7426" width="5.33203125" style="35" bestFit="1" customWidth="1"/>
    <col min="7427" max="7427" width="8.109375" style="35" bestFit="1" customWidth="1"/>
    <col min="7428" max="7428" width="7.109375" style="35" bestFit="1" customWidth="1"/>
    <col min="7429" max="7429" width="4.88671875" style="35" bestFit="1" customWidth="1"/>
    <col min="7430" max="7430" width="7.109375" style="35" bestFit="1" customWidth="1"/>
    <col min="7431" max="7431" width="11.44140625" style="35" bestFit="1" customWidth="1"/>
    <col min="7432" max="7432" width="5.33203125" style="35" bestFit="1" customWidth="1"/>
    <col min="7433" max="7433" width="8.109375" style="35" bestFit="1" customWidth="1"/>
    <col min="7434" max="7434" width="7.109375" style="35" bestFit="1" customWidth="1"/>
    <col min="7435" max="7435" width="4.88671875" style="35" bestFit="1" customWidth="1"/>
    <col min="7436" max="7436" width="7.109375" style="35" bestFit="1" customWidth="1"/>
    <col min="7437" max="7437" width="11.44140625" style="35" bestFit="1" customWidth="1"/>
    <col min="7438" max="7438" width="5.33203125" style="35" bestFit="1" customWidth="1"/>
    <col min="7439" max="7439" width="8.109375" style="35" bestFit="1" customWidth="1"/>
    <col min="7440" max="7440" width="7.109375" style="35" bestFit="1" customWidth="1"/>
    <col min="7441" max="7441" width="4.6640625" style="35" bestFit="1" customWidth="1"/>
    <col min="7442" max="7442" width="7.109375" style="35" bestFit="1" customWidth="1"/>
    <col min="7443" max="7443" width="11.33203125" style="35" bestFit="1" customWidth="1"/>
    <col min="7444" max="7444" width="6.6640625" style="35" customWidth="1"/>
    <col min="7445" max="7680" width="8.88671875" style="35"/>
    <col min="7681" max="7681" width="21" style="35" customWidth="1"/>
    <col min="7682" max="7682" width="5.33203125" style="35" bestFit="1" customWidth="1"/>
    <col min="7683" max="7683" width="8.109375" style="35" bestFit="1" customWidth="1"/>
    <col min="7684" max="7684" width="7.109375" style="35" bestFit="1" customWidth="1"/>
    <col min="7685" max="7685" width="4.88671875" style="35" bestFit="1" customWidth="1"/>
    <col min="7686" max="7686" width="7.109375" style="35" bestFit="1" customWidth="1"/>
    <col min="7687" max="7687" width="11.44140625" style="35" bestFit="1" customWidth="1"/>
    <col min="7688" max="7688" width="5.33203125" style="35" bestFit="1" customWidth="1"/>
    <col min="7689" max="7689" width="8.109375" style="35" bestFit="1" customWidth="1"/>
    <col min="7690" max="7690" width="7.109375" style="35" bestFit="1" customWidth="1"/>
    <col min="7691" max="7691" width="4.88671875" style="35" bestFit="1" customWidth="1"/>
    <col min="7692" max="7692" width="7.109375" style="35" bestFit="1" customWidth="1"/>
    <col min="7693" max="7693" width="11.44140625" style="35" bestFit="1" customWidth="1"/>
    <col min="7694" max="7694" width="5.33203125" style="35" bestFit="1" customWidth="1"/>
    <col min="7695" max="7695" width="8.109375" style="35" bestFit="1" customWidth="1"/>
    <col min="7696" max="7696" width="7.109375" style="35" bestFit="1" customWidth="1"/>
    <col min="7697" max="7697" width="4.6640625" style="35" bestFit="1" customWidth="1"/>
    <col min="7698" max="7698" width="7.109375" style="35" bestFit="1" customWidth="1"/>
    <col min="7699" max="7699" width="11.33203125" style="35" bestFit="1" customWidth="1"/>
    <col min="7700" max="7700" width="6.6640625" style="35" customWidth="1"/>
    <col min="7701" max="7936" width="8.88671875" style="35"/>
    <col min="7937" max="7937" width="21" style="35" customWidth="1"/>
    <col min="7938" max="7938" width="5.33203125" style="35" bestFit="1" customWidth="1"/>
    <col min="7939" max="7939" width="8.109375" style="35" bestFit="1" customWidth="1"/>
    <col min="7940" max="7940" width="7.109375" style="35" bestFit="1" customWidth="1"/>
    <col min="7941" max="7941" width="4.88671875" style="35" bestFit="1" customWidth="1"/>
    <col min="7942" max="7942" width="7.109375" style="35" bestFit="1" customWidth="1"/>
    <col min="7943" max="7943" width="11.44140625" style="35" bestFit="1" customWidth="1"/>
    <col min="7944" max="7944" width="5.33203125" style="35" bestFit="1" customWidth="1"/>
    <col min="7945" max="7945" width="8.109375" style="35" bestFit="1" customWidth="1"/>
    <col min="7946" max="7946" width="7.109375" style="35" bestFit="1" customWidth="1"/>
    <col min="7947" max="7947" width="4.88671875" style="35" bestFit="1" customWidth="1"/>
    <col min="7948" max="7948" width="7.109375" style="35" bestFit="1" customWidth="1"/>
    <col min="7949" max="7949" width="11.44140625" style="35" bestFit="1" customWidth="1"/>
    <col min="7950" max="7950" width="5.33203125" style="35" bestFit="1" customWidth="1"/>
    <col min="7951" max="7951" width="8.109375" style="35" bestFit="1" customWidth="1"/>
    <col min="7952" max="7952" width="7.109375" style="35" bestFit="1" customWidth="1"/>
    <col min="7953" max="7953" width="4.6640625" style="35" bestFit="1" customWidth="1"/>
    <col min="7954" max="7954" width="7.109375" style="35" bestFit="1" customWidth="1"/>
    <col min="7955" max="7955" width="11.33203125" style="35" bestFit="1" customWidth="1"/>
    <col min="7956" max="7956" width="6.6640625" style="35" customWidth="1"/>
    <col min="7957" max="8192" width="8.88671875" style="35"/>
    <col min="8193" max="8193" width="21" style="35" customWidth="1"/>
    <col min="8194" max="8194" width="5.33203125" style="35" bestFit="1" customWidth="1"/>
    <col min="8195" max="8195" width="8.109375" style="35" bestFit="1" customWidth="1"/>
    <col min="8196" max="8196" width="7.109375" style="35" bestFit="1" customWidth="1"/>
    <col min="8197" max="8197" width="4.88671875" style="35" bestFit="1" customWidth="1"/>
    <col min="8198" max="8198" width="7.109375" style="35" bestFit="1" customWidth="1"/>
    <col min="8199" max="8199" width="11.44140625" style="35" bestFit="1" customWidth="1"/>
    <col min="8200" max="8200" width="5.33203125" style="35" bestFit="1" customWidth="1"/>
    <col min="8201" max="8201" width="8.109375" style="35" bestFit="1" customWidth="1"/>
    <col min="8202" max="8202" width="7.109375" style="35" bestFit="1" customWidth="1"/>
    <col min="8203" max="8203" width="4.88671875" style="35" bestFit="1" customWidth="1"/>
    <col min="8204" max="8204" width="7.109375" style="35" bestFit="1" customWidth="1"/>
    <col min="8205" max="8205" width="11.44140625" style="35" bestFit="1" customWidth="1"/>
    <col min="8206" max="8206" width="5.33203125" style="35" bestFit="1" customWidth="1"/>
    <col min="8207" max="8207" width="8.109375" style="35" bestFit="1" customWidth="1"/>
    <col min="8208" max="8208" width="7.109375" style="35" bestFit="1" customWidth="1"/>
    <col min="8209" max="8209" width="4.6640625" style="35" bestFit="1" customWidth="1"/>
    <col min="8210" max="8210" width="7.109375" style="35" bestFit="1" customWidth="1"/>
    <col min="8211" max="8211" width="11.33203125" style="35" bestFit="1" customWidth="1"/>
    <col min="8212" max="8212" width="6.6640625" style="35" customWidth="1"/>
    <col min="8213" max="8448" width="8.88671875" style="35"/>
    <col min="8449" max="8449" width="21" style="35" customWidth="1"/>
    <col min="8450" max="8450" width="5.33203125" style="35" bestFit="1" customWidth="1"/>
    <col min="8451" max="8451" width="8.109375" style="35" bestFit="1" customWidth="1"/>
    <col min="8452" max="8452" width="7.109375" style="35" bestFit="1" customWidth="1"/>
    <col min="8453" max="8453" width="4.88671875" style="35" bestFit="1" customWidth="1"/>
    <col min="8454" max="8454" width="7.109375" style="35" bestFit="1" customWidth="1"/>
    <col min="8455" max="8455" width="11.44140625" style="35" bestFit="1" customWidth="1"/>
    <col min="8456" max="8456" width="5.33203125" style="35" bestFit="1" customWidth="1"/>
    <col min="8457" max="8457" width="8.109375" style="35" bestFit="1" customWidth="1"/>
    <col min="8458" max="8458" width="7.109375" style="35" bestFit="1" customWidth="1"/>
    <col min="8459" max="8459" width="4.88671875" style="35" bestFit="1" customWidth="1"/>
    <col min="8460" max="8460" width="7.109375" style="35" bestFit="1" customWidth="1"/>
    <col min="8461" max="8461" width="11.44140625" style="35" bestFit="1" customWidth="1"/>
    <col min="8462" max="8462" width="5.33203125" style="35" bestFit="1" customWidth="1"/>
    <col min="8463" max="8463" width="8.109375" style="35" bestFit="1" customWidth="1"/>
    <col min="8464" max="8464" width="7.109375" style="35" bestFit="1" customWidth="1"/>
    <col min="8465" max="8465" width="4.6640625" style="35" bestFit="1" customWidth="1"/>
    <col min="8466" max="8466" width="7.109375" style="35" bestFit="1" customWidth="1"/>
    <col min="8467" max="8467" width="11.33203125" style="35" bestFit="1" customWidth="1"/>
    <col min="8468" max="8468" width="6.6640625" style="35" customWidth="1"/>
    <col min="8469" max="8704" width="8.88671875" style="35"/>
    <col min="8705" max="8705" width="21" style="35" customWidth="1"/>
    <col min="8706" max="8706" width="5.33203125" style="35" bestFit="1" customWidth="1"/>
    <col min="8707" max="8707" width="8.109375" style="35" bestFit="1" customWidth="1"/>
    <col min="8708" max="8708" width="7.109375" style="35" bestFit="1" customWidth="1"/>
    <col min="8709" max="8709" width="4.88671875" style="35" bestFit="1" customWidth="1"/>
    <col min="8710" max="8710" width="7.109375" style="35" bestFit="1" customWidth="1"/>
    <col min="8711" max="8711" width="11.44140625" style="35" bestFit="1" customWidth="1"/>
    <col min="8712" max="8712" width="5.33203125" style="35" bestFit="1" customWidth="1"/>
    <col min="8713" max="8713" width="8.109375" style="35" bestFit="1" customWidth="1"/>
    <col min="8714" max="8714" width="7.109375" style="35" bestFit="1" customWidth="1"/>
    <col min="8715" max="8715" width="4.88671875" style="35" bestFit="1" customWidth="1"/>
    <col min="8716" max="8716" width="7.109375" style="35" bestFit="1" customWidth="1"/>
    <col min="8717" max="8717" width="11.44140625" style="35" bestFit="1" customWidth="1"/>
    <col min="8718" max="8718" width="5.33203125" style="35" bestFit="1" customWidth="1"/>
    <col min="8719" max="8719" width="8.109375" style="35" bestFit="1" customWidth="1"/>
    <col min="8720" max="8720" width="7.109375" style="35" bestFit="1" customWidth="1"/>
    <col min="8721" max="8721" width="4.6640625" style="35" bestFit="1" customWidth="1"/>
    <col min="8722" max="8722" width="7.109375" style="35" bestFit="1" customWidth="1"/>
    <col min="8723" max="8723" width="11.33203125" style="35" bestFit="1" customWidth="1"/>
    <col min="8724" max="8724" width="6.6640625" style="35" customWidth="1"/>
    <col min="8725" max="8960" width="8.88671875" style="35"/>
    <col min="8961" max="8961" width="21" style="35" customWidth="1"/>
    <col min="8962" max="8962" width="5.33203125" style="35" bestFit="1" customWidth="1"/>
    <col min="8963" max="8963" width="8.109375" style="35" bestFit="1" customWidth="1"/>
    <col min="8964" max="8964" width="7.109375" style="35" bestFit="1" customWidth="1"/>
    <col min="8965" max="8965" width="4.88671875" style="35" bestFit="1" customWidth="1"/>
    <col min="8966" max="8966" width="7.109375" style="35" bestFit="1" customWidth="1"/>
    <col min="8967" max="8967" width="11.44140625" style="35" bestFit="1" customWidth="1"/>
    <col min="8968" max="8968" width="5.33203125" style="35" bestFit="1" customWidth="1"/>
    <col min="8969" max="8969" width="8.109375" style="35" bestFit="1" customWidth="1"/>
    <col min="8970" max="8970" width="7.109375" style="35" bestFit="1" customWidth="1"/>
    <col min="8971" max="8971" width="4.88671875" style="35" bestFit="1" customWidth="1"/>
    <col min="8972" max="8972" width="7.109375" style="35" bestFit="1" customWidth="1"/>
    <col min="8973" max="8973" width="11.44140625" style="35" bestFit="1" customWidth="1"/>
    <col min="8974" max="8974" width="5.33203125" style="35" bestFit="1" customWidth="1"/>
    <col min="8975" max="8975" width="8.109375" style="35" bestFit="1" customWidth="1"/>
    <col min="8976" max="8976" width="7.109375" style="35" bestFit="1" customWidth="1"/>
    <col min="8977" max="8977" width="4.6640625" style="35" bestFit="1" customWidth="1"/>
    <col min="8978" max="8978" width="7.109375" style="35" bestFit="1" customWidth="1"/>
    <col min="8979" max="8979" width="11.33203125" style="35" bestFit="1" customWidth="1"/>
    <col min="8980" max="8980" width="6.6640625" style="35" customWidth="1"/>
    <col min="8981" max="9216" width="8.88671875" style="35"/>
    <col min="9217" max="9217" width="21" style="35" customWidth="1"/>
    <col min="9218" max="9218" width="5.33203125" style="35" bestFit="1" customWidth="1"/>
    <col min="9219" max="9219" width="8.109375" style="35" bestFit="1" customWidth="1"/>
    <col min="9220" max="9220" width="7.109375" style="35" bestFit="1" customWidth="1"/>
    <col min="9221" max="9221" width="4.88671875" style="35" bestFit="1" customWidth="1"/>
    <col min="9222" max="9222" width="7.109375" style="35" bestFit="1" customWidth="1"/>
    <col min="9223" max="9223" width="11.44140625" style="35" bestFit="1" customWidth="1"/>
    <col min="9224" max="9224" width="5.33203125" style="35" bestFit="1" customWidth="1"/>
    <col min="9225" max="9225" width="8.109375" style="35" bestFit="1" customWidth="1"/>
    <col min="9226" max="9226" width="7.109375" style="35" bestFit="1" customWidth="1"/>
    <col min="9227" max="9227" width="4.88671875" style="35" bestFit="1" customWidth="1"/>
    <col min="9228" max="9228" width="7.109375" style="35" bestFit="1" customWidth="1"/>
    <col min="9229" max="9229" width="11.44140625" style="35" bestFit="1" customWidth="1"/>
    <col min="9230" max="9230" width="5.33203125" style="35" bestFit="1" customWidth="1"/>
    <col min="9231" max="9231" width="8.109375" style="35" bestFit="1" customWidth="1"/>
    <col min="9232" max="9232" width="7.109375" style="35" bestFit="1" customWidth="1"/>
    <col min="9233" max="9233" width="4.6640625" style="35" bestFit="1" customWidth="1"/>
    <col min="9234" max="9234" width="7.109375" style="35" bestFit="1" customWidth="1"/>
    <col min="9235" max="9235" width="11.33203125" style="35" bestFit="1" customWidth="1"/>
    <col min="9236" max="9236" width="6.6640625" style="35" customWidth="1"/>
    <col min="9237" max="9472" width="8.88671875" style="35"/>
    <col min="9473" max="9473" width="21" style="35" customWidth="1"/>
    <col min="9474" max="9474" width="5.33203125" style="35" bestFit="1" customWidth="1"/>
    <col min="9475" max="9475" width="8.109375" style="35" bestFit="1" customWidth="1"/>
    <col min="9476" max="9476" width="7.109375" style="35" bestFit="1" customWidth="1"/>
    <col min="9477" max="9477" width="4.88671875" style="35" bestFit="1" customWidth="1"/>
    <col min="9478" max="9478" width="7.109375" style="35" bestFit="1" customWidth="1"/>
    <col min="9479" max="9479" width="11.44140625" style="35" bestFit="1" customWidth="1"/>
    <col min="9480" max="9480" width="5.33203125" style="35" bestFit="1" customWidth="1"/>
    <col min="9481" max="9481" width="8.109375" style="35" bestFit="1" customWidth="1"/>
    <col min="9482" max="9482" width="7.109375" style="35" bestFit="1" customWidth="1"/>
    <col min="9483" max="9483" width="4.88671875" style="35" bestFit="1" customWidth="1"/>
    <col min="9484" max="9484" width="7.109375" style="35" bestFit="1" customWidth="1"/>
    <col min="9485" max="9485" width="11.44140625" style="35" bestFit="1" customWidth="1"/>
    <col min="9486" max="9486" width="5.33203125" style="35" bestFit="1" customWidth="1"/>
    <col min="9487" max="9487" width="8.109375" style="35" bestFit="1" customWidth="1"/>
    <col min="9488" max="9488" width="7.109375" style="35" bestFit="1" customWidth="1"/>
    <col min="9489" max="9489" width="4.6640625" style="35" bestFit="1" customWidth="1"/>
    <col min="9490" max="9490" width="7.109375" style="35" bestFit="1" customWidth="1"/>
    <col min="9491" max="9491" width="11.33203125" style="35" bestFit="1" customWidth="1"/>
    <col min="9492" max="9492" width="6.6640625" style="35" customWidth="1"/>
    <col min="9493" max="9728" width="8.88671875" style="35"/>
    <col min="9729" max="9729" width="21" style="35" customWidth="1"/>
    <col min="9730" max="9730" width="5.33203125" style="35" bestFit="1" customWidth="1"/>
    <col min="9731" max="9731" width="8.109375" style="35" bestFit="1" customWidth="1"/>
    <col min="9732" max="9732" width="7.109375" style="35" bestFit="1" customWidth="1"/>
    <col min="9733" max="9733" width="4.88671875" style="35" bestFit="1" customWidth="1"/>
    <col min="9734" max="9734" width="7.109375" style="35" bestFit="1" customWidth="1"/>
    <col min="9735" max="9735" width="11.44140625" style="35" bestFit="1" customWidth="1"/>
    <col min="9736" max="9736" width="5.33203125" style="35" bestFit="1" customWidth="1"/>
    <col min="9737" max="9737" width="8.109375" style="35" bestFit="1" customWidth="1"/>
    <col min="9738" max="9738" width="7.109375" style="35" bestFit="1" customWidth="1"/>
    <col min="9739" max="9739" width="4.88671875" style="35" bestFit="1" customWidth="1"/>
    <col min="9740" max="9740" width="7.109375" style="35" bestFit="1" customWidth="1"/>
    <col min="9741" max="9741" width="11.44140625" style="35" bestFit="1" customWidth="1"/>
    <col min="9742" max="9742" width="5.33203125" style="35" bestFit="1" customWidth="1"/>
    <col min="9743" max="9743" width="8.109375" style="35" bestFit="1" customWidth="1"/>
    <col min="9744" max="9744" width="7.109375" style="35" bestFit="1" customWidth="1"/>
    <col min="9745" max="9745" width="4.6640625" style="35" bestFit="1" customWidth="1"/>
    <col min="9746" max="9746" width="7.109375" style="35" bestFit="1" customWidth="1"/>
    <col min="9747" max="9747" width="11.33203125" style="35" bestFit="1" customWidth="1"/>
    <col min="9748" max="9748" width="6.6640625" style="35" customWidth="1"/>
    <col min="9749" max="9984" width="8.88671875" style="35"/>
    <col min="9985" max="9985" width="21" style="35" customWidth="1"/>
    <col min="9986" max="9986" width="5.33203125" style="35" bestFit="1" customWidth="1"/>
    <col min="9987" max="9987" width="8.109375" style="35" bestFit="1" customWidth="1"/>
    <col min="9988" max="9988" width="7.109375" style="35" bestFit="1" customWidth="1"/>
    <col min="9989" max="9989" width="4.88671875" style="35" bestFit="1" customWidth="1"/>
    <col min="9990" max="9990" width="7.109375" style="35" bestFit="1" customWidth="1"/>
    <col min="9991" max="9991" width="11.44140625" style="35" bestFit="1" customWidth="1"/>
    <col min="9992" max="9992" width="5.33203125" style="35" bestFit="1" customWidth="1"/>
    <col min="9993" max="9993" width="8.109375" style="35" bestFit="1" customWidth="1"/>
    <col min="9994" max="9994" width="7.109375" style="35" bestFit="1" customWidth="1"/>
    <col min="9995" max="9995" width="4.88671875" style="35" bestFit="1" customWidth="1"/>
    <col min="9996" max="9996" width="7.109375" style="35" bestFit="1" customWidth="1"/>
    <col min="9997" max="9997" width="11.44140625" style="35" bestFit="1" customWidth="1"/>
    <col min="9998" max="9998" width="5.33203125" style="35" bestFit="1" customWidth="1"/>
    <col min="9999" max="9999" width="8.109375" style="35" bestFit="1" customWidth="1"/>
    <col min="10000" max="10000" width="7.109375" style="35" bestFit="1" customWidth="1"/>
    <col min="10001" max="10001" width="4.6640625" style="35" bestFit="1" customWidth="1"/>
    <col min="10002" max="10002" width="7.109375" style="35" bestFit="1" customWidth="1"/>
    <col min="10003" max="10003" width="11.33203125" style="35" bestFit="1" customWidth="1"/>
    <col min="10004" max="10004" width="6.6640625" style="35" customWidth="1"/>
    <col min="10005" max="10240" width="8.88671875" style="35"/>
    <col min="10241" max="10241" width="21" style="35" customWidth="1"/>
    <col min="10242" max="10242" width="5.33203125" style="35" bestFit="1" customWidth="1"/>
    <col min="10243" max="10243" width="8.109375" style="35" bestFit="1" customWidth="1"/>
    <col min="10244" max="10244" width="7.109375" style="35" bestFit="1" customWidth="1"/>
    <col min="10245" max="10245" width="4.88671875" style="35" bestFit="1" customWidth="1"/>
    <col min="10246" max="10246" width="7.109375" style="35" bestFit="1" customWidth="1"/>
    <col min="10247" max="10247" width="11.44140625" style="35" bestFit="1" customWidth="1"/>
    <col min="10248" max="10248" width="5.33203125" style="35" bestFit="1" customWidth="1"/>
    <col min="10249" max="10249" width="8.109375" style="35" bestFit="1" customWidth="1"/>
    <col min="10250" max="10250" width="7.109375" style="35" bestFit="1" customWidth="1"/>
    <col min="10251" max="10251" width="4.88671875" style="35" bestFit="1" customWidth="1"/>
    <col min="10252" max="10252" width="7.109375" style="35" bestFit="1" customWidth="1"/>
    <col min="10253" max="10253" width="11.44140625" style="35" bestFit="1" customWidth="1"/>
    <col min="10254" max="10254" width="5.33203125" style="35" bestFit="1" customWidth="1"/>
    <col min="10255" max="10255" width="8.109375" style="35" bestFit="1" customWidth="1"/>
    <col min="10256" max="10256" width="7.109375" style="35" bestFit="1" customWidth="1"/>
    <col min="10257" max="10257" width="4.6640625" style="35" bestFit="1" customWidth="1"/>
    <col min="10258" max="10258" width="7.109375" style="35" bestFit="1" customWidth="1"/>
    <col min="10259" max="10259" width="11.33203125" style="35" bestFit="1" customWidth="1"/>
    <col min="10260" max="10260" width="6.6640625" style="35" customWidth="1"/>
    <col min="10261" max="10496" width="8.88671875" style="35"/>
    <col min="10497" max="10497" width="21" style="35" customWidth="1"/>
    <col min="10498" max="10498" width="5.33203125" style="35" bestFit="1" customWidth="1"/>
    <col min="10499" max="10499" width="8.109375" style="35" bestFit="1" customWidth="1"/>
    <col min="10500" max="10500" width="7.109375" style="35" bestFit="1" customWidth="1"/>
    <col min="10501" max="10501" width="4.88671875" style="35" bestFit="1" customWidth="1"/>
    <col min="10502" max="10502" width="7.109375" style="35" bestFit="1" customWidth="1"/>
    <col min="10503" max="10503" width="11.44140625" style="35" bestFit="1" customWidth="1"/>
    <col min="10504" max="10504" width="5.33203125" style="35" bestFit="1" customWidth="1"/>
    <col min="10505" max="10505" width="8.109375" style="35" bestFit="1" customWidth="1"/>
    <col min="10506" max="10506" width="7.109375" style="35" bestFit="1" customWidth="1"/>
    <col min="10507" max="10507" width="4.88671875" style="35" bestFit="1" customWidth="1"/>
    <col min="10508" max="10508" width="7.109375" style="35" bestFit="1" customWidth="1"/>
    <col min="10509" max="10509" width="11.44140625" style="35" bestFit="1" customWidth="1"/>
    <col min="10510" max="10510" width="5.33203125" style="35" bestFit="1" customWidth="1"/>
    <col min="10511" max="10511" width="8.109375" style="35" bestFit="1" customWidth="1"/>
    <col min="10512" max="10512" width="7.109375" style="35" bestFit="1" customWidth="1"/>
    <col min="10513" max="10513" width="4.6640625" style="35" bestFit="1" customWidth="1"/>
    <col min="10514" max="10514" width="7.109375" style="35" bestFit="1" customWidth="1"/>
    <col min="10515" max="10515" width="11.33203125" style="35" bestFit="1" customWidth="1"/>
    <col min="10516" max="10516" width="6.6640625" style="35" customWidth="1"/>
    <col min="10517" max="10752" width="8.88671875" style="35"/>
    <col min="10753" max="10753" width="21" style="35" customWidth="1"/>
    <col min="10754" max="10754" width="5.33203125" style="35" bestFit="1" customWidth="1"/>
    <col min="10755" max="10755" width="8.109375" style="35" bestFit="1" customWidth="1"/>
    <col min="10756" max="10756" width="7.109375" style="35" bestFit="1" customWidth="1"/>
    <col min="10757" max="10757" width="4.88671875" style="35" bestFit="1" customWidth="1"/>
    <col min="10758" max="10758" width="7.109375" style="35" bestFit="1" customWidth="1"/>
    <col min="10759" max="10759" width="11.44140625" style="35" bestFit="1" customWidth="1"/>
    <col min="10760" max="10760" width="5.33203125" style="35" bestFit="1" customWidth="1"/>
    <col min="10761" max="10761" width="8.109375" style="35" bestFit="1" customWidth="1"/>
    <col min="10762" max="10762" width="7.109375" style="35" bestFit="1" customWidth="1"/>
    <col min="10763" max="10763" width="4.88671875" style="35" bestFit="1" customWidth="1"/>
    <col min="10764" max="10764" width="7.109375" style="35" bestFit="1" customWidth="1"/>
    <col min="10765" max="10765" width="11.44140625" style="35" bestFit="1" customWidth="1"/>
    <col min="10766" max="10766" width="5.33203125" style="35" bestFit="1" customWidth="1"/>
    <col min="10767" max="10767" width="8.109375" style="35" bestFit="1" customWidth="1"/>
    <col min="10768" max="10768" width="7.109375" style="35" bestFit="1" customWidth="1"/>
    <col min="10769" max="10769" width="4.6640625" style="35" bestFit="1" customWidth="1"/>
    <col min="10770" max="10770" width="7.109375" style="35" bestFit="1" customWidth="1"/>
    <col min="10771" max="10771" width="11.33203125" style="35" bestFit="1" customWidth="1"/>
    <col min="10772" max="10772" width="6.6640625" style="35" customWidth="1"/>
    <col min="10773" max="11008" width="8.88671875" style="35"/>
    <col min="11009" max="11009" width="21" style="35" customWidth="1"/>
    <col min="11010" max="11010" width="5.33203125" style="35" bestFit="1" customWidth="1"/>
    <col min="11011" max="11011" width="8.109375" style="35" bestFit="1" customWidth="1"/>
    <col min="11012" max="11012" width="7.109375" style="35" bestFit="1" customWidth="1"/>
    <col min="11013" max="11013" width="4.88671875" style="35" bestFit="1" customWidth="1"/>
    <col min="11014" max="11014" width="7.109375" style="35" bestFit="1" customWidth="1"/>
    <col min="11015" max="11015" width="11.44140625" style="35" bestFit="1" customWidth="1"/>
    <col min="11016" max="11016" width="5.33203125" style="35" bestFit="1" customWidth="1"/>
    <col min="11017" max="11017" width="8.109375" style="35" bestFit="1" customWidth="1"/>
    <col min="11018" max="11018" width="7.109375" style="35" bestFit="1" customWidth="1"/>
    <col min="11019" max="11019" width="4.88671875" style="35" bestFit="1" customWidth="1"/>
    <col min="11020" max="11020" width="7.109375" style="35" bestFit="1" customWidth="1"/>
    <col min="11021" max="11021" width="11.44140625" style="35" bestFit="1" customWidth="1"/>
    <col min="11022" max="11022" width="5.33203125" style="35" bestFit="1" customWidth="1"/>
    <col min="11023" max="11023" width="8.109375" style="35" bestFit="1" customWidth="1"/>
    <col min="11024" max="11024" width="7.109375" style="35" bestFit="1" customWidth="1"/>
    <col min="11025" max="11025" width="4.6640625" style="35" bestFit="1" customWidth="1"/>
    <col min="11026" max="11026" width="7.109375" style="35" bestFit="1" customWidth="1"/>
    <col min="11027" max="11027" width="11.33203125" style="35" bestFit="1" customWidth="1"/>
    <col min="11028" max="11028" width="6.6640625" style="35" customWidth="1"/>
    <col min="11029" max="11264" width="8.88671875" style="35"/>
    <col min="11265" max="11265" width="21" style="35" customWidth="1"/>
    <col min="11266" max="11266" width="5.33203125" style="35" bestFit="1" customWidth="1"/>
    <col min="11267" max="11267" width="8.109375" style="35" bestFit="1" customWidth="1"/>
    <col min="11268" max="11268" width="7.109375" style="35" bestFit="1" customWidth="1"/>
    <col min="11269" max="11269" width="4.88671875" style="35" bestFit="1" customWidth="1"/>
    <col min="11270" max="11270" width="7.109375" style="35" bestFit="1" customWidth="1"/>
    <col min="11271" max="11271" width="11.44140625" style="35" bestFit="1" customWidth="1"/>
    <col min="11272" max="11272" width="5.33203125" style="35" bestFit="1" customWidth="1"/>
    <col min="11273" max="11273" width="8.109375" style="35" bestFit="1" customWidth="1"/>
    <col min="11274" max="11274" width="7.109375" style="35" bestFit="1" customWidth="1"/>
    <col min="11275" max="11275" width="4.88671875" style="35" bestFit="1" customWidth="1"/>
    <col min="11276" max="11276" width="7.109375" style="35" bestFit="1" customWidth="1"/>
    <col min="11277" max="11277" width="11.44140625" style="35" bestFit="1" customWidth="1"/>
    <col min="11278" max="11278" width="5.33203125" style="35" bestFit="1" customWidth="1"/>
    <col min="11279" max="11279" width="8.109375" style="35" bestFit="1" customWidth="1"/>
    <col min="11280" max="11280" width="7.109375" style="35" bestFit="1" customWidth="1"/>
    <col min="11281" max="11281" width="4.6640625" style="35" bestFit="1" customWidth="1"/>
    <col min="11282" max="11282" width="7.109375" style="35" bestFit="1" customWidth="1"/>
    <col min="11283" max="11283" width="11.33203125" style="35" bestFit="1" customWidth="1"/>
    <col min="11284" max="11284" width="6.6640625" style="35" customWidth="1"/>
    <col min="11285" max="11520" width="8.88671875" style="35"/>
    <col min="11521" max="11521" width="21" style="35" customWidth="1"/>
    <col min="11522" max="11522" width="5.33203125" style="35" bestFit="1" customWidth="1"/>
    <col min="11523" max="11523" width="8.109375" style="35" bestFit="1" customWidth="1"/>
    <col min="11524" max="11524" width="7.109375" style="35" bestFit="1" customWidth="1"/>
    <col min="11525" max="11525" width="4.88671875" style="35" bestFit="1" customWidth="1"/>
    <col min="11526" max="11526" width="7.109375" style="35" bestFit="1" customWidth="1"/>
    <col min="11527" max="11527" width="11.44140625" style="35" bestFit="1" customWidth="1"/>
    <col min="11528" max="11528" width="5.33203125" style="35" bestFit="1" customWidth="1"/>
    <col min="11529" max="11529" width="8.109375" style="35" bestFit="1" customWidth="1"/>
    <col min="11530" max="11530" width="7.109375" style="35" bestFit="1" customWidth="1"/>
    <col min="11531" max="11531" width="4.88671875" style="35" bestFit="1" customWidth="1"/>
    <col min="11532" max="11532" width="7.109375" style="35" bestFit="1" customWidth="1"/>
    <col min="11533" max="11533" width="11.44140625" style="35" bestFit="1" customWidth="1"/>
    <col min="11534" max="11534" width="5.33203125" style="35" bestFit="1" customWidth="1"/>
    <col min="11535" max="11535" width="8.109375" style="35" bestFit="1" customWidth="1"/>
    <col min="11536" max="11536" width="7.109375" style="35" bestFit="1" customWidth="1"/>
    <col min="11537" max="11537" width="4.6640625" style="35" bestFit="1" customWidth="1"/>
    <col min="11538" max="11538" width="7.109375" style="35" bestFit="1" customWidth="1"/>
    <col min="11539" max="11539" width="11.33203125" style="35" bestFit="1" customWidth="1"/>
    <col min="11540" max="11540" width="6.6640625" style="35" customWidth="1"/>
    <col min="11541" max="11776" width="8.88671875" style="35"/>
    <col min="11777" max="11777" width="21" style="35" customWidth="1"/>
    <col min="11778" max="11778" width="5.33203125" style="35" bestFit="1" customWidth="1"/>
    <col min="11779" max="11779" width="8.109375" style="35" bestFit="1" customWidth="1"/>
    <col min="11780" max="11780" width="7.109375" style="35" bestFit="1" customWidth="1"/>
    <col min="11781" max="11781" width="4.88671875" style="35" bestFit="1" customWidth="1"/>
    <col min="11782" max="11782" width="7.109375" style="35" bestFit="1" customWidth="1"/>
    <col min="11783" max="11783" width="11.44140625" style="35" bestFit="1" customWidth="1"/>
    <col min="11784" max="11784" width="5.33203125" style="35" bestFit="1" customWidth="1"/>
    <col min="11785" max="11785" width="8.109375" style="35" bestFit="1" customWidth="1"/>
    <col min="11786" max="11786" width="7.109375" style="35" bestFit="1" customWidth="1"/>
    <col min="11787" max="11787" width="4.88671875" style="35" bestFit="1" customWidth="1"/>
    <col min="11788" max="11788" width="7.109375" style="35" bestFit="1" customWidth="1"/>
    <col min="11789" max="11789" width="11.44140625" style="35" bestFit="1" customWidth="1"/>
    <col min="11790" max="11790" width="5.33203125" style="35" bestFit="1" customWidth="1"/>
    <col min="11791" max="11791" width="8.109375" style="35" bestFit="1" customWidth="1"/>
    <col min="11792" max="11792" width="7.109375" style="35" bestFit="1" customWidth="1"/>
    <col min="11793" max="11793" width="4.6640625" style="35" bestFit="1" customWidth="1"/>
    <col min="11794" max="11794" width="7.109375" style="35" bestFit="1" customWidth="1"/>
    <col min="11795" max="11795" width="11.33203125" style="35" bestFit="1" customWidth="1"/>
    <col min="11796" max="11796" width="6.6640625" style="35" customWidth="1"/>
    <col min="11797" max="12032" width="8.88671875" style="35"/>
    <col min="12033" max="12033" width="21" style="35" customWidth="1"/>
    <col min="12034" max="12034" width="5.33203125" style="35" bestFit="1" customWidth="1"/>
    <col min="12035" max="12035" width="8.109375" style="35" bestFit="1" customWidth="1"/>
    <col min="12036" max="12036" width="7.109375" style="35" bestFit="1" customWidth="1"/>
    <col min="12037" max="12037" width="4.88671875" style="35" bestFit="1" customWidth="1"/>
    <col min="12038" max="12038" width="7.109375" style="35" bestFit="1" customWidth="1"/>
    <col min="12039" max="12039" width="11.44140625" style="35" bestFit="1" customWidth="1"/>
    <col min="12040" max="12040" width="5.33203125" style="35" bestFit="1" customWidth="1"/>
    <col min="12041" max="12041" width="8.109375" style="35" bestFit="1" customWidth="1"/>
    <col min="12042" max="12042" width="7.109375" style="35" bestFit="1" customWidth="1"/>
    <col min="12043" max="12043" width="4.88671875" style="35" bestFit="1" customWidth="1"/>
    <col min="12044" max="12044" width="7.109375" style="35" bestFit="1" customWidth="1"/>
    <col min="12045" max="12045" width="11.44140625" style="35" bestFit="1" customWidth="1"/>
    <col min="12046" max="12046" width="5.33203125" style="35" bestFit="1" customWidth="1"/>
    <col min="12047" max="12047" width="8.109375" style="35" bestFit="1" customWidth="1"/>
    <col min="12048" max="12048" width="7.109375" style="35" bestFit="1" customWidth="1"/>
    <col min="12049" max="12049" width="4.6640625" style="35" bestFit="1" customWidth="1"/>
    <col min="12050" max="12050" width="7.109375" style="35" bestFit="1" customWidth="1"/>
    <col min="12051" max="12051" width="11.33203125" style="35" bestFit="1" customWidth="1"/>
    <col min="12052" max="12052" width="6.6640625" style="35" customWidth="1"/>
    <col min="12053" max="12288" width="8.88671875" style="35"/>
    <col min="12289" max="12289" width="21" style="35" customWidth="1"/>
    <col min="12290" max="12290" width="5.33203125" style="35" bestFit="1" customWidth="1"/>
    <col min="12291" max="12291" width="8.109375" style="35" bestFit="1" customWidth="1"/>
    <col min="12292" max="12292" width="7.109375" style="35" bestFit="1" customWidth="1"/>
    <col min="12293" max="12293" width="4.88671875" style="35" bestFit="1" customWidth="1"/>
    <col min="12294" max="12294" width="7.109375" style="35" bestFit="1" customWidth="1"/>
    <col min="12295" max="12295" width="11.44140625" style="35" bestFit="1" customWidth="1"/>
    <col min="12296" max="12296" width="5.33203125" style="35" bestFit="1" customWidth="1"/>
    <col min="12297" max="12297" width="8.109375" style="35" bestFit="1" customWidth="1"/>
    <col min="12298" max="12298" width="7.109375" style="35" bestFit="1" customWidth="1"/>
    <col min="12299" max="12299" width="4.88671875" style="35" bestFit="1" customWidth="1"/>
    <col min="12300" max="12300" width="7.109375" style="35" bestFit="1" customWidth="1"/>
    <col min="12301" max="12301" width="11.44140625" style="35" bestFit="1" customWidth="1"/>
    <col min="12302" max="12302" width="5.33203125" style="35" bestFit="1" customWidth="1"/>
    <col min="12303" max="12303" width="8.109375" style="35" bestFit="1" customWidth="1"/>
    <col min="12304" max="12304" width="7.109375" style="35" bestFit="1" customWidth="1"/>
    <col min="12305" max="12305" width="4.6640625" style="35" bestFit="1" customWidth="1"/>
    <col min="12306" max="12306" width="7.109375" style="35" bestFit="1" customWidth="1"/>
    <col min="12307" max="12307" width="11.33203125" style="35" bestFit="1" customWidth="1"/>
    <col min="12308" max="12308" width="6.6640625" style="35" customWidth="1"/>
    <col min="12309" max="12544" width="8.88671875" style="35"/>
    <col min="12545" max="12545" width="21" style="35" customWidth="1"/>
    <col min="12546" max="12546" width="5.33203125" style="35" bestFit="1" customWidth="1"/>
    <col min="12547" max="12547" width="8.109375" style="35" bestFit="1" customWidth="1"/>
    <col min="12548" max="12548" width="7.109375" style="35" bestFit="1" customWidth="1"/>
    <col min="12549" max="12549" width="4.88671875" style="35" bestFit="1" customWidth="1"/>
    <col min="12550" max="12550" width="7.109375" style="35" bestFit="1" customWidth="1"/>
    <col min="12551" max="12551" width="11.44140625" style="35" bestFit="1" customWidth="1"/>
    <col min="12552" max="12552" width="5.33203125" style="35" bestFit="1" customWidth="1"/>
    <col min="12553" max="12553" width="8.109375" style="35" bestFit="1" customWidth="1"/>
    <col min="12554" max="12554" width="7.109375" style="35" bestFit="1" customWidth="1"/>
    <col min="12555" max="12555" width="4.88671875" style="35" bestFit="1" customWidth="1"/>
    <col min="12556" max="12556" width="7.109375" style="35" bestFit="1" customWidth="1"/>
    <col min="12557" max="12557" width="11.44140625" style="35" bestFit="1" customWidth="1"/>
    <col min="12558" max="12558" width="5.33203125" style="35" bestFit="1" customWidth="1"/>
    <col min="12559" max="12559" width="8.109375" style="35" bestFit="1" customWidth="1"/>
    <col min="12560" max="12560" width="7.109375" style="35" bestFit="1" customWidth="1"/>
    <col min="12561" max="12561" width="4.6640625" style="35" bestFit="1" customWidth="1"/>
    <col min="12562" max="12562" width="7.109375" style="35" bestFit="1" customWidth="1"/>
    <col min="12563" max="12563" width="11.33203125" style="35" bestFit="1" customWidth="1"/>
    <col min="12564" max="12564" width="6.6640625" style="35" customWidth="1"/>
    <col min="12565" max="12800" width="8.88671875" style="35"/>
    <col min="12801" max="12801" width="21" style="35" customWidth="1"/>
    <col min="12802" max="12802" width="5.33203125" style="35" bestFit="1" customWidth="1"/>
    <col min="12803" max="12803" width="8.109375" style="35" bestFit="1" customWidth="1"/>
    <col min="12804" max="12804" width="7.109375" style="35" bestFit="1" customWidth="1"/>
    <col min="12805" max="12805" width="4.88671875" style="35" bestFit="1" customWidth="1"/>
    <col min="12806" max="12806" width="7.109375" style="35" bestFit="1" customWidth="1"/>
    <col min="12807" max="12807" width="11.44140625" style="35" bestFit="1" customWidth="1"/>
    <col min="12808" max="12808" width="5.33203125" style="35" bestFit="1" customWidth="1"/>
    <col min="12809" max="12809" width="8.109375" style="35" bestFit="1" customWidth="1"/>
    <col min="12810" max="12810" width="7.109375" style="35" bestFit="1" customWidth="1"/>
    <col min="12811" max="12811" width="4.88671875" style="35" bestFit="1" customWidth="1"/>
    <col min="12812" max="12812" width="7.109375" style="35" bestFit="1" customWidth="1"/>
    <col min="12813" max="12813" width="11.44140625" style="35" bestFit="1" customWidth="1"/>
    <col min="12814" max="12814" width="5.33203125" style="35" bestFit="1" customWidth="1"/>
    <col min="12815" max="12815" width="8.109375" style="35" bestFit="1" customWidth="1"/>
    <col min="12816" max="12816" width="7.109375" style="35" bestFit="1" customWidth="1"/>
    <col min="12817" max="12817" width="4.6640625" style="35" bestFit="1" customWidth="1"/>
    <col min="12818" max="12818" width="7.109375" style="35" bestFit="1" customWidth="1"/>
    <col min="12819" max="12819" width="11.33203125" style="35" bestFit="1" customWidth="1"/>
    <col min="12820" max="12820" width="6.6640625" style="35" customWidth="1"/>
    <col min="12821" max="13056" width="8.88671875" style="35"/>
    <col min="13057" max="13057" width="21" style="35" customWidth="1"/>
    <col min="13058" max="13058" width="5.33203125" style="35" bestFit="1" customWidth="1"/>
    <col min="13059" max="13059" width="8.109375" style="35" bestFit="1" customWidth="1"/>
    <col min="13060" max="13060" width="7.109375" style="35" bestFit="1" customWidth="1"/>
    <col min="13061" max="13061" width="4.88671875" style="35" bestFit="1" customWidth="1"/>
    <col min="13062" max="13062" width="7.109375" style="35" bestFit="1" customWidth="1"/>
    <col min="13063" max="13063" width="11.44140625" style="35" bestFit="1" customWidth="1"/>
    <col min="13064" max="13064" width="5.33203125" style="35" bestFit="1" customWidth="1"/>
    <col min="13065" max="13065" width="8.109375" style="35" bestFit="1" customWidth="1"/>
    <col min="13066" max="13066" width="7.109375" style="35" bestFit="1" customWidth="1"/>
    <col min="13067" max="13067" width="4.88671875" style="35" bestFit="1" customWidth="1"/>
    <col min="13068" max="13068" width="7.109375" style="35" bestFit="1" customWidth="1"/>
    <col min="13069" max="13069" width="11.44140625" style="35" bestFit="1" customWidth="1"/>
    <col min="13070" max="13070" width="5.33203125" style="35" bestFit="1" customWidth="1"/>
    <col min="13071" max="13071" width="8.109375" style="35" bestFit="1" customWidth="1"/>
    <col min="13072" max="13072" width="7.109375" style="35" bestFit="1" customWidth="1"/>
    <col min="13073" max="13073" width="4.6640625" style="35" bestFit="1" customWidth="1"/>
    <col min="13074" max="13074" width="7.109375" style="35" bestFit="1" customWidth="1"/>
    <col min="13075" max="13075" width="11.33203125" style="35" bestFit="1" customWidth="1"/>
    <col min="13076" max="13076" width="6.6640625" style="35" customWidth="1"/>
    <col min="13077" max="13312" width="8.88671875" style="35"/>
    <col min="13313" max="13313" width="21" style="35" customWidth="1"/>
    <col min="13314" max="13314" width="5.33203125" style="35" bestFit="1" customWidth="1"/>
    <col min="13315" max="13315" width="8.109375" style="35" bestFit="1" customWidth="1"/>
    <col min="13316" max="13316" width="7.109375" style="35" bestFit="1" customWidth="1"/>
    <col min="13317" max="13317" width="4.88671875" style="35" bestFit="1" customWidth="1"/>
    <col min="13318" max="13318" width="7.109375" style="35" bestFit="1" customWidth="1"/>
    <col min="13319" max="13319" width="11.44140625" style="35" bestFit="1" customWidth="1"/>
    <col min="13320" max="13320" width="5.33203125" style="35" bestFit="1" customWidth="1"/>
    <col min="13321" max="13321" width="8.109375" style="35" bestFit="1" customWidth="1"/>
    <col min="13322" max="13322" width="7.109375" style="35" bestFit="1" customWidth="1"/>
    <col min="13323" max="13323" width="4.88671875" style="35" bestFit="1" customWidth="1"/>
    <col min="13324" max="13324" width="7.109375" style="35" bestFit="1" customWidth="1"/>
    <col min="13325" max="13325" width="11.44140625" style="35" bestFit="1" customWidth="1"/>
    <col min="13326" max="13326" width="5.33203125" style="35" bestFit="1" customWidth="1"/>
    <col min="13327" max="13327" width="8.109375" style="35" bestFit="1" customWidth="1"/>
    <col min="13328" max="13328" width="7.109375" style="35" bestFit="1" customWidth="1"/>
    <col min="13329" max="13329" width="4.6640625" style="35" bestFit="1" customWidth="1"/>
    <col min="13330" max="13330" width="7.109375" style="35" bestFit="1" customWidth="1"/>
    <col min="13331" max="13331" width="11.33203125" style="35" bestFit="1" customWidth="1"/>
    <col min="13332" max="13332" width="6.6640625" style="35" customWidth="1"/>
    <col min="13333" max="13568" width="8.88671875" style="35"/>
    <col min="13569" max="13569" width="21" style="35" customWidth="1"/>
    <col min="13570" max="13570" width="5.33203125" style="35" bestFit="1" customWidth="1"/>
    <col min="13571" max="13571" width="8.109375" style="35" bestFit="1" customWidth="1"/>
    <col min="13572" max="13572" width="7.109375" style="35" bestFit="1" customWidth="1"/>
    <col min="13573" max="13573" width="4.88671875" style="35" bestFit="1" customWidth="1"/>
    <col min="13574" max="13574" width="7.109375" style="35" bestFit="1" customWidth="1"/>
    <col min="13575" max="13575" width="11.44140625" style="35" bestFit="1" customWidth="1"/>
    <col min="13576" max="13576" width="5.33203125" style="35" bestFit="1" customWidth="1"/>
    <col min="13577" max="13577" width="8.109375" style="35" bestFit="1" customWidth="1"/>
    <col min="13578" max="13578" width="7.109375" style="35" bestFit="1" customWidth="1"/>
    <col min="13579" max="13579" width="4.88671875" style="35" bestFit="1" customWidth="1"/>
    <col min="13580" max="13580" width="7.109375" style="35" bestFit="1" customWidth="1"/>
    <col min="13581" max="13581" width="11.44140625" style="35" bestFit="1" customWidth="1"/>
    <col min="13582" max="13582" width="5.33203125" style="35" bestFit="1" customWidth="1"/>
    <col min="13583" max="13583" width="8.109375" style="35" bestFit="1" customWidth="1"/>
    <col min="13584" max="13584" width="7.109375" style="35" bestFit="1" customWidth="1"/>
    <col min="13585" max="13585" width="4.6640625" style="35" bestFit="1" customWidth="1"/>
    <col min="13586" max="13586" width="7.109375" style="35" bestFit="1" customWidth="1"/>
    <col min="13587" max="13587" width="11.33203125" style="35" bestFit="1" customWidth="1"/>
    <col min="13588" max="13588" width="6.6640625" style="35" customWidth="1"/>
    <col min="13589" max="13824" width="8.88671875" style="35"/>
    <col min="13825" max="13825" width="21" style="35" customWidth="1"/>
    <col min="13826" max="13826" width="5.33203125" style="35" bestFit="1" customWidth="1"/>
    <col min="13827" max="13827" width="8.109375" style="35" bestFit="1" customWidth="1"/>
    <col min="13828" max="13828" width="7.109375" style="35" bestFit="1" customWidth="1"/>
    <col min="13829" max="13829" width="4.88671875" style="35" bestFit="1" customWidth="1"/>
    <col min="13830" max="13830" width="7.109375" style="35" bestFit="1" customWidth="1"/>
    <col min="13831" max="13831" width="11.44140625" style="35" bestFit="1" customWidth="1"/>
    <col min="13832" max="13832" width="5.33203125" style="35" bestFit="1" customWidth="1"/>
    <col min="13833" max="13833" width="8.109375" style="35" bestFit="1" customWidth="1"/>
    <col min="13834" max="13834" width="7.109375" style="35" bestFit="1" customWidth="1"/>
    <col min="13835" max="13835" width="4.88671875" style="35" bestFit="1" customWidth="1"/>
    <col min="13836" max="13836" width="7.109375" style="35" bestFit="1" customWidth="1"/>
    <col min="13837" max="13837" width="11.44140625" style="35" bestFit="1" customWidth="1"/>
    <col min="13838" max="13838" width="5.33203125" style="35" bestFit="1" customWidth="1"/>
    <col min="13839" max="13839" width="8.109375" style="35" bestFit="1" customWidth="1"/>
    <col min="13840" max="13840" width="7.109375" style="35" bestFit="1" customWidth="1"/>
    <col min="13841" max="13841" width="4.6640625" style="35" bestFit="1" customWidth="1"/>
    <col min="13842" max="13842" width="7.109375" style="35" bestFit="1" customWidth="1"/>
    <col min="13843" max="13843" width="11.33203125" style="35" bestFit="1" customWidth="1"/>
    <col min="13844" max="13844" width="6.6640625" style="35" customWidth="1"/>
    <col min="13845" max="14080" width="8.88671875" style="35"/>
    <col min="14081" max="14081" width="21" style="35" customWidth="1"/>
    <col min="14082" max="14082" width="5.33203125" style="35" bestFit="1" customWidth="1"/>
    <col min="14083" max="14083" width="8.109375" style="35" bestFit="1" customWidth="1"/>
    <col min="14084" max="14084" width="7.109375" style="35" bestFit="1" customWidth="1"/>
    <col min="14085" max="14085" width="4.88671875" style="35" bestFit="1" customWidth="1"/>
    <col min="14086" max="14086" width="7.109375" style="35" bestFit="1" customWidth="1"/>
    <col min="14087" max="14087" width="11.44140625" style="35" bestFit="1" customWidth="1"/>
    <col min="14088" max="14088" width="5.33203125" style="35" bestFit="1" customWidth="1"/>
    <col min="14089" max="14089" width="8.109375" style="35" bestFit="1" customWidth="1"/>
    <col min="14090" max="14090" width="7.109375" style="35" bestFit="1" customWidth="1"/>
    <col min="14091" max="14091" width="4.88671875" style="35" bestFit="1" customWidth="1"/>
    <col min="14092" max="14092" width="7.109375" style="35" bestFit="1" customWidth="1"/>
    <col min="14093" max="14093" width="11.44140625" style="35" bestFit="1" customWidth="1"/>
    <col min="14094" max="14094" width="5.33203125" style="35" bestFit="1" customWidth="1"/>
    <col min="14095" max="14095" width="8.109375" style="35" bestFit="1" customWidth="1"/>
    <col min="14096" max="14096" width="7.109375" style="35" bestFit="1" customWidth="1"/>
    <col min="14097" max="14097" width="4.6640625" style="35" bestFit="1" customWidth="1"/>
    <col min="14098" max="14098" width="7.109375" style="35" bestFit="1" customWidth="1"/>
    <col min="14099" max="14099" width="11.33203125" style="35" bestFit="1" customWidth="1"/>
    <col min="14100" max="14100" width="6.6640625" style="35" customWidth="1"/>
    <col min="14101" max="14336" width="8.88671875" style="35"/>
    <col min="14337" max="14337" width="21" style="35" customWidth="1"/>
    <col min="14338" max="14338" width="5.33203125" style="35" bestFit="1" customWidth="1"/>
    <col min="14339" max="14339" width="8.109375" style="35" bestFit="1" customWidth="1"/>
    <col min="14340" max="14340" width="7.109375" style="35" bestFit="1" customWidth="1"/>
    <col min="14341" max="14341" width="4.88671875" style="35" bestFit="1" customWidth="1"/>
    <col min="14342" max="14342" width="7.109375" style="35" bestFit="1" customWidth="1"/>
    <col min="14343" max="14343" width="11.44140625" style="35" bestFit="1" customWidth="1"/>
    <col min="14344" max="14344" width="5.33203125" style="35" bestFit="1" customWidth="1"/>
    <col min="14345" max="14345" width="8.109375" style="35" bestFit="1" customWidth="1"/>
    <col min="14346" max="14346" width="7.109375" style="35" bestFit="1" customWidth="1"/>
    <col min="14347" max="14347" width="4.88671875" style="35" bestFit="1" customWidth="1"/>
    <col min="14348" max="14348" width="7.109375" style="35" bestFit="1" customWidth="1"/>
    <col min="14349" max="14349" width="11.44140625" style="35" bestFit="1" customWidth="1"/>
    <col min="14350" max="14350" width="5.33203125" style="35" bestFit="1" customWidth="1"/>
    <col min="14351" max="14351" width="8.109375" style="35" bestFit="1" customWidth="1"/>
    <col min="14352" max="14352" width="7.109375" style="35" bestFit="1" customWidth="1"/>
    <col min="14353" max="14353" width="4.6640625" style="35" bestFit="1" customWidth="1"/>
    <col min="14354" max="14354" width="7.109375" style="35" bestFit="1" customWidth="1"/>
    <col min="14355" max="14355" width="11.33203125" style="35" bestFit="1" customWidth="1"/>
    <col min="14356" max="14356" width="6.6640625" style="35" customWidth="1"/>
    <col min="14357" max="14592" width="8.88671875" style="35"/>
    <col min="14593" max="14593" width="21" style="35" customWidth="1"/>
    <col min="14594" max="14594" width="5.33203125" style="35" bestFit="1" customWidth="1"/>
    <col min="14595" max="14595" width="8.109375" style="35" bestFit="1" customWidth="1"/>
    <col min="14596" max="14596" width="7.109375" style="35" bestFit="1" customWidth="1"/>
    <col min="14597" max="14597" width="4.88671875" style="35" bestFit="1" customWidth="1"/>
    <col min="14598" max="14598" width="7.109375" style="35" bestFit="1" customWidth="1"/>
    <col min="14599" max="14599" width="11.44140625" style="35" bestFit="1" customWidth="1"/>
    <col min="14600" max="14600" width="5.33203125" style="35" bestFit="1" customWidth="1"/>
    <col min="14601" max="14601" width="8.109375" style="35" bestFit="1" customWidth="1"/>
    <col min="14602" max="14602" width="7.109375" style="35" bestFit="1" customWidth="1"/>
    <col min="14603" max="14603" width="4.88671875" style="35" bestFit="1" customWidth="1"/>
    <col min="14604" max="14604" width="7.109375" style="35" bestFit="1" customWidth="1"/>
    <col min="14605" max="14605" width="11.44140625" style="35" bestFit="1" customWidth="1"/>
    <col min="14606" max="14606" width="5.33203125" style="35" bestFit="1" customWidth="1"/>
    <col min="14607" max="14607" width="8.109375" style="35" bestFit="1" customWidth="1"/>
    <col min="14608" max="14608" width="7.109375" style="35" bestFit="1" customWidth="1"/>
    <col min="14609" max="14609" width="4.6640625" style="35" bestFit="1" customWidth="1"/>
    <col min="14610" max="14610" width="7.109375" style="35" bestFit="1" customWidth="1"/>
    <col min="14611" max="14611" width="11.33203125" style="35" bestFit="1" customWidth="1"/>
    <col min="14612" max="14612" width="6.6640625" style="35" customWidth="1"/>
    <col min="14613" max="14848" width="8.88671875" style="35"/>
    <col min="14849" max="14849" width="21" style="35" customWidth="1"/>
    <col min="14850" max="14850" width="5.33203125" style="35" bestFit="1" customWidth="1"/>
    <col min="14851" max="14851" width="8.109375" style="35" bestFit="1" customWidth="1"/>
    <col min="14852" max="14852" width="7.109375" style="35" bestFit="1" customWidth="1"/>
    <col min="14853" max="14853" width="4.88671875" style="35" bestFit="1" customWidth="1"/>
    <col min="14854" max="14854" width="7.109375" style="35" bestFit="1" customWidth="1"/>
    <col min="14855" max="14855" width="11.44140625" style="35" bestFit="1" customWidth="1"/>
    <col min="14856" max="14856" width="5.33203125" style="35" bestFit="1" customWidth="1"/>
    <col min="14857" max="14857" width="8.109375" style="35" bestFit="1" customWidth="1"/>
    <col min="14858" max="14858" width="7.109375" style="35" bestFit="1" customWidth="1"/>
    <col min="14859" max="14859" width="4.88671875" style="35" bestFit="1" customWidth="1"/>
    <col min="14860" max="14860" width="7.109375" style="35" bestFit="1" customWidth="1"/>
    <col min="14861" max="14861" width="11.44140625" style="35" bestFit="1" customWidth="1"/>
    <col min="14862" max="14862" width="5.33203125" style="35" bestFit="1" customWidth="1"/>
    <col min="14863" max="14863" width="8.109375" style="35" bestFit="1" customWidth="1"/>
    <col min="14864" max="14864" width="7.109375" style="35" bestFit="1" customWidth="1"/>
    <col min="14865" max="14865" width="4.6640625" style="35" bestFit="1" customWidth="1"/>
    <col min="14866" max="14866" width="7.109375" style="35" bestFit="1" customWidth="1"/>
    <col min="14867" max="14867" width="11.33203125" style="35" bestFit="1" customWidth="1"/>
    <col min="14868" max="14868" width="6.6640625" style="35" customWidth="1"/>
    <col min="14869" max="15104" width="8.88671875" style="35"/>
    <col min="15105" max="15105" width="21" style="35" customWidth="1"/>
    <col min="15106" max="15106" width="5.33203125" style="35" bestFit="1" customWidth="1"/>
    <col min="15107" max="15107" width="8.109375" style="35" bestFit="1" customWidth="1"/>
    <col min="15108" max="15108" width="7.109375" style="35" bestFit="1" customWidth="1"/>
    <col min="15109" max="15109" width="4.88671875" style="35" bestFit="1" customWidth="1"/>
    <col min="15110" max="15110" width="7.109375" style="35" bestFit="1" customWidth="1"/>
    <col min="15111" max="15111" width="11.44140625" style="35" bestFit="1" customWidth="1"/>
    <col min="15112" max="15112" width="5.33203125" style="35" bestFit="1" customWidth="1"/>
    <col min="15113" max="15113" width="8.109375" style="35" bestFit="1" customWidth="1"/>
    <col min="15114" max="15114" width="7.109375" style="35" bestFit="1" customWidth="1"/>
    <col min="15115" max="15115" width="4.88671875" style="35" bestFit="1" customWidth="1"/>
    <col min="15116" max="15116" width="7.109375" style="35" bestFit="1" customWidth="1"/>
    <col min="15117" max="15117" width="11.44140625" style="35" bestFit="1" customWidth="1"/>
    <col min="15118" max="15118" width="5.33203125" style="35" bestFit="1" customWidth="1"/>
    <col min="15119" max="15119" width="8.109375" style="35" bestFit="1" customWidth="1"/>
    <col min="15120" max="15120" width="7.109375" style="35" bestFit="1" customWidth="1"/>
    <col min="15121" max="15121" width="4.6640625" style="35" bestFit="1" customWidth="1"/>
    <col min="15122" max="15122" width="7.109375" style="35" bestFit="1" customWidth="1"/>
    <col min="15123" max="15123" width="11.33203125" style="35" bestFit="1" customWidth="1"/>
    <col min="15124" max="15124" width="6.6640625" style="35" customWidth="1"/>
    <col min="15125" max="15360" width="8.88671875" style="35"/>
    <col min="15361" max="15361" width="21" style="35" customWidth="1"/>
    <col min="15362" max="15362" width="5.33203125" style="35" bestFit="1" customWidth="1"/>
    <col min="15363" max="15363" width="8.109375" style="35" bestFit="1" customWidth="1"/>
    <col min="15364" max="15364" width="7.109375" style="35" bestFit="1" customWidth="1"/>
    <col min="15365" max="15365" width="4.88671875" style="35" bestFit="1" customWidth="1"/>
    <col min="15366" max="15366" width="7.109375" style="35" bestFit="1" customWidth="1"/>
    <col min="15367" max="15367" width="11.44140625" style="35" bestFit="1" customWidth="1"/>
    <col min="15368" max="15368" width="5.33203125" style="35" bestFit="1" customWidth="1"/>
    <col min="15369" max="15369" width="8.109375" style="35" bestFit="1" customWidth="1"/>
    <col min="15370" max="15370" width="7.109375" style="35" bestFit="1" customWidth="1"/>
    <col min="15371" max="15371" width="4.88671875" style="35" bestFit="1" customWidth="1"/>
    <col min="15372" max="15372" width="7.109375" style="35" bestFit="1" customWidth="1"/>
    <col min="15373" max="15373" width="11.44140625" style="35" bestFit="1" customWidth="1"/>
    <col min="15374" max="15374" width="5.33203125" style="35" bestFit="1" customWidth="1"/>
    <col min="15375" max="15375" width="8.109375" style="35" bestFit="1" customWidth="1"/>
    <col min="15376" max="15376" width="7.109375" style="35" bestFit="1" customWidth="1"/>
    <col min="15377" max="15377" width="4.6640625" style="35" bestFit="1" customWidth="1"/>
    <col min="15378" max="15378" width="7.109375" style="35" bestFit="1" customWidth="1"/>
    <col min="15379" max="15379" width="11.33203125" style="35" bestFit="1" customWidth="1"/>
    <col min="15380" max="15380" width="6.6640625" style="35" customWidth="1"/>
    <col min="15381" max="15616" width="8.88671875" style="35"/>
    <col min="15617" max="15617" width="21" style="35" customWidth="1"/>
    <col min="15618" max="15618" width="5.33203125" style="35" bestFit="1" customWidth="1"/>
    <col min="15619" max="15619" width="8.109375" style="35" bestFit="1" customWidth="1"/>
    <col min="15620" max="15620" width="7.109375" style="35" bestFit="1" customWidth="1"/>
    <col min="15621" max="15621" width="4.88671875" style="35" bestFit="1" customWidth="1"/>
    <col min="15622" max="15622" width="7.109375" style="35" bestFit="1" customWidth="1"/>
    <col min="15623" max="15623" width="11.44140625" style="35" bestFit="1" customWidth="1"/>
    <col min="15624" max="15624" width="5.33203125" style="35" bestFit="1" customWidth="1"/>
    <col min="15625" max="15625" width="8.109375" style="35" bestFit="1" customWidth="1"/>
    <col min="15626" max="15626" width="7.109375" style="35" bestFit="1" customWidth="1"/>
    <col min="15627" max="15627" width="4.88671875" style="35" bestFit="1" customWidth="1"/>
    <col min="15628" max="15628" width="7.109375" style="35" bestFit="1" customWidth="1"/>
    <col min="15629" max="15629" width="11.44140625" style="35" bestFit="1" customWidth="1"/>
    <col min="15630" max="15630" width="5.33203125" style="35" bestFit="1" customWidth="1"/>
    <col min="15631" max="15631" width="8.109375" style="35" bestFit="1" customWidth="1"/>
    <col min="15632" max="15632" width="7.109375" style="35" bestFit="1" customWidth="1"/>
    <col min="15633" max="15633" width="4.6640625" style="35" bestFit="1" customWidth="1"/>
    <col min="15634" max="15634" width="7.109375" style="35" bestFit="1" customWidth="1"/>
    <col min="15635" max="15635" width="11.33203125" style="35" bestFit="1" customWidth="1"/>
    <col min="15636" max="15636" width="6.6640625" style="35" customWidth="1"/>
    <col min="15637" max="15872" width="8.88671875" style="35"/>
    <col min="15873" max="15873" width="21" style="35" customWidth="1"/>
    <col min="15874" max="15874" width="5.33203125" style="35" bestFit="1" customWidth="1"/>
    <col min="15875" max="15875" width="8.109375" style="35" bestFit="1" customWidth="1"/>
    <col min="15876" max="15876" width="7.109375" style="35" bestFit="1" customWidth="1"/>
    <col min="15877" max="15877" width="4.88671875" style="35" bestFit="1" customWidth="1"/>
    <col min="15878" max="15878" width="7.109375" style="35" bestFit="1" customWidth="1"/>
    <col min="15879" max="15879" width="11.44140625" style="35" bestFit="1" customWidth="1"/>
    <col min="15880" max="15880" width="5.33203125" style="35" bestFit="1" customWidth="1"/>
    <col min="15881" max="15881" width="8.109375" style="35" bestFit="1" customWidth="1"/>
    <col min="15882" max="15882" width="7.109375" style="35" bestFit="1" customWidth="1"/>
    <col min="15883" max="15883" width="4.88671875" style="35" bestFit="1" customWidth="1"/>
    <col min="15884" max="15884" width="7.109375" style="35" bestFit="1" customWidth="1"/>
    <col min="15885" max="15885" width="11.44140625" style="35" bestFit="1" customWidth="1"/>
    <col min="15886" max="15886" width="5.33203125" style="35" bestFit="1" customWidth="1"/>
    <col min="15887" max="15887" width="8.109375" style="35" bestFit="1" customWidth="1"/>
    <col min="15888" max="15888" width="7.109375" style="35" bestFit="1" customWidth="1"/>
    <col min="15889" max="15889" width="4.6640625" style="35" bestFit="1" customWidth="1"/>
    <col min="15890" max="15890" width="7.109375" style="35" bestFit="1" customWidth="1"/>
    <col min="15891" max="15891" width="11.33203125" style="35" bestFit="1" customWidth="1"/>
    <col min="15892" max="15892" width="6.6640625" style="35" customWidth="1"/>
    <col min="15893" max="16128" width="8.88671875" style="35"/>
    <col min="16129" max="16129" width="21" style="35" customWidth="1"/>
    <col min="16130" max="16130" width="5.33203125" style="35" bestFit="1" customWidth="1"/>
    <col min="16131" max="16131" width="8.109375" style="35" bestFit="1" customWidth="1"/>
    <col min="16132" max="16132" width="7.109375" style="35" bestFit="1" customWidth="1"/>
    <col min="16133" max="16133" width="4.88671875" style="35" bestFit="1" customWidth="1"/>
    <col min="16134" max="16134" width="7.109375" style="35" bestFit="1" customWidth="1"/>
    <col min="16135" max="16135" width="11.44140625" style="35" bestFit="1" customWidth="1"/>
    <col min="16136" max="16136" width="5.33203125" style="35" bestFit="1" customWidth="1"/>
    <col min="16137" max="16137" width="8.109375" style="35" bestFit="1" customWidth="1"/>
    <col min="16138" max="16138" width="7.109375" style="35" bestFit="1" customWidth="1"/>
    <col min="16139" max="16139" width="4.88671875" style="35" bestFit="1" customWidth="1"/>
    <col min="16140" max="16140" width="7.109375" style="35" bestFit="1" customWidth="1"/>
    <col min="16141" max="16141" width="11.44140625" style="35" bestFit="1" customWidth="1"/>
    <col min="16142" max="16142" width="5.33203125" style="35" bestFit="1" customWidth="1"/>
    <col min="16143" max="16143" width="8.109375" style="35" bestFit="1" customWidth="1"/>
    <col min="16144" max="16144" width="7.109375" style="35" bestFit="1" customWidth="1"/>
    <col min="16145" max="16145" width="4.6640625" style="35" bestFit="1" customWidth="1"/>
    <col min="16146" max="16146" width="7.109375" style="35" bestFit="1" customWidth="1"/>
    <col min="16147" max="16147" width="11.33203125" style="35" bestFit="1" customWidth="1"/>
    <col min="16148" max="16148" width="6.6640625" style="35" customWidth="1"/>
    <col min="16149" max="16384" width="8.88671875" style="35"/>
  </cols>
  <sheetData>
    <row r="1" spans="1:20">
      <c r="A1" s="1436" t="s">
        <v>5197</v>
      </c>
    </row>
    <row r="2" spans="1:20" ht="17.399999999999999">
      <c r="A2" s="448" t="s">
        <v>2050</v>
      </c>
      <c r="B2" s="1480" t="s">
        <v>4664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448"/>
    </row>
    <row r="3" spans="1:20" ht="18" thickBot="1">
      <c r="A3" s="449"/>
      <c r="B3" s="1690" t="s">
        <v>4259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  <c r="O3" s="1690"/>
      <c r="P3" s="1690"/>
      <c r="Q3" s="1690"/>
      <c r="R3" s="1690"/>
      <c r="S3" s="1690"/>
      <c r="T3" s="448"/>
    </row>
    <row r="4" spans="1:20" ht="17.399999999999999">
      <c r="A4" s="953"/>
      <c r="B4" s="95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448"/>
    </row>
    <row r="5" spans="1:20" ht="18" thickBot="1">
      <c r="A5" s="925"/>
      <c r="B5" s="1754" t="s">
        <v>31</v>
      </c>
      <c r="C5" s="1754"/>
      <c r="D5" s="1754"/>
      <c r="E5" s="1754"/>
      <c r="F5" s="1754"/>
      <c r="G5" s="1754"/>
      <c r="H5" s="1754"/>
      <c r="I5" s="1754"/>
      <c r="J5" s="1754"/>
      <c r="K5" s="1754"/>
      <c r="L5" s="1754"/>
      <c r="M5" s="1754"/>
      <c r="N5" s="1754"/>
      <c r="O5" s="1754"/>
      <c r="P5" s="1754"/>
      <c r="Q5" s="1754"/>
      <c r="R5" s="1754"/>
      <c r="S5" s="1754"/>
      <c r="T5" s="448"/>
    </row>
    <row r="6" spans="1:20" ht="18" thickBot="1">
      <c r="A6" s="925" t="s">
        <v>1884</v>
      </c>
      <c r="B6" s="956"/>
      <c r="C6" s="866"/>
      <c r="D6" s="866"/>
      <c r="E6" s="866"/>
      <c r="F6" s="866"/>
      <c r="G6" s="921"/>
      <c r="H6" s="1754" t="s">
        <v>2049</v>
      </c>
      <c r="I6" s="1754"/>
      <c r="J6" s="1754"/>
      <c r="K6" s="1754"/>
      <c r="L6" s="1754"/>
      <c r="M6" s="1754"/>
      <c r="N6" s="1754"/>
      <c r="O6" s="1754"/>
      <c r="P6" s="1754"/>
      <c r="Q6" s="1754"/>
      <c r="R6" s="1754"/>
      <c r="S6" s="1754"/>
      <c r="T6" s="448"/>
    </row>
    <row r="7" spans="1:20" ht="23.4" customHeight="1" thickBot="1">
      <c r="A7" s="925" t="s">
        <v>2045</v>
      </c>
      <c r="B7" s="1758" t="s">
        <v>3</v>
      </c>
      <c r="C7" s="1758"/>
      <c r="D7" s="1758"/>
      <c r="E7" s="1758"/>
      <c r="F7" s="1758"/>
      <c r="G7" s="1758"/>
      <c r="H7" s="1758" t="s">
        <v>1527</v>
      </c>
      <c r="I7" s="1758"/>
      <c r="J7" s="1758"/>
      <c r="K7" s="1758"/>
      <c r="L7" s="1758"/>
      <c r="M7" s="1758"/>
      <c r="N7" s="1754" t="s">
        <v>1526</v>
      </c>
      <c r="O7" s="1754"/>
      <c r="P7" s="1754"/>
      <c r="Q7" s="1754"/>
      <c r="R7" s="1754"/>
      <c r="S7" s="1754"/>
      <c r="T7" s="448"/>
    </row>
    <row r="8" spans="1:20" ht="18" thickBot="1">
      <c r="A8" s="925" t="s">
        <v>4165</v>
      </c>
      <c r="B8" s="956"/>
      <c r="C8" s="1777" t="s">
        <v>1834</v>
      </c>
      <c r="D8" s="1777"/>
      <c r="E8" s="1777"/>
      <c r="F8" s="864"/>
      <c r="G8" s="955"/>
      <c r="H8" s="954"/>
      <c r="I8" s="1777" t="s">
        <v>1834</v>
      </c>
      <c r="J8" s="1777"/>
      <c r="K8" s="1777"/>
      <c r="L8" s="864"/>
      <c r="M8" s="955"/>
      <c r="N8" s="954"/>
      <c r="O8" s="1777" t="s">
        <v>1834</v>
      </c>
      <c r="P8" s="1777"/>
      <c r="Q8" s="1777"/>
      <c r="R8" s="864"/>
      <c r="S8" s="864"/>
      <c r="T8" s="448"/>
    </row>
    <row r="9" spans="1:20" ht="24.6" thickBot="1">
      <c r="A9" s="959"/>
      <c r="B9" s="960" t="s">
        <v>3</v>
      </c>
      <c r="C9" s="868" t="s">
        <v>1833</v>
      </c>
      <c r="D9" s="933" t="s">
        <v>1832</v>
      </c>
      <c r="E9" s="868" t="s">
        <v>1594</v>
      </c>
      <c r="F9" s="868" t="s">
        <v>1831</v>
      </c>
      <c r="G9" s="961" t="s">
        <v>1535</v>
      </c>
      <c r="H9" s="960" t="s">
        <v>3</v>
      </c>
      <c r="I9" s="868" t="s">
        <v>1833</v>
      </c>
      <c r="J9" s="868" t="s">
        <v>1832</v>
      </c>
      <c r="K9" s="868" t="s">
        <v>1594</v>
      </c>
      <c r="L9" s="868" t="s">
        <v>1831</v>
      </c>
      <c r="M9" s="961" t="s">
        <v>1535</v>
      </c>
      <c r="N9" s="960" t="s">
        <v>3</v>
      </c>
      <c r="O9" s="868" t="s">
        <v>1833</v>
      </c>
      <c r="P9" s="868" t="s">
        <v>1832</v>
      </c>
      <c r="Q9" s="868" t="s">
        <v>1594</v>
      </c>
      <c r="R9" s="868" t="s">
        <v>1831</v>
      </c>
      <c r="S9" s="868" t="s">
        <v>1535</v>
      </c>
      <c r="T9" s="448"/>
    </row>
    <row r="10" spans="1:20" ht="17.399999999999999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48"/>
    </row>
    <row r="11" spans="1:20" ht="17.399999999999999">
      <c r="A11" s="674" t="s">
        <v>1</v>
      </c>
      <c r="B11" s="274">
        <v>99770</v>
      </c>
      <c r="C11" s="274">
        <v>27518</v>
      </c>
      <c r="D11" s="274">
        <v>12114</v>
      </c>
      <c r="E11" s="274">
        <v>59887</v>
      </c>
      <c r="F11" s="274">
        <v>251</v>
      </c>
      <c r="G11" s="274">
        <v>0</v>
      </c>
      <c r="H11" s="274">
        <v>86887</v>
      </c>
      <c r="I11" s="274">
        <v>23446</v>
      </c>
      <c r="J11" s="274">
        <v>10152</v>
      </c>
      <c r="K11" s="274">
        <v>53190</v>
      </c>
      <c r="L11" s="274">
        <v>99</v>
      </c>
      <c r="M11" s="274">
        <v>0</v>
      </c>
      <c r="N11" s="274">
        <v>12883</v>
      </c>
      <c r="O11" s="274">
        <v>4072</v>
      </c>
      <c r="P11" s="274">
        <v>1962</v>
      </c>
      <c r="Q11" s="274">
        <v>6697</v>
      </c>
      <c r="R11" s="274">
        <v>152</v>
      </c>
      <c r="S11" s="274">
        <v>0</v>
      </c>
      <c r="T11" s="448"/>
    </row>
    <row r="12" spans="1:20" ht="17.399999999999999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48"/>
    </row>
    <row r="13" spans="1:20" ht="17.399999999999999">
      <c r="A13" s="669" t="s">
        <v>1267</v>
      </c>
      <c r="B13" s="275">
        <v>1251</v>
      </c>
      <c r="C13" s="275">
        <v>269</v>
      </c>
      <c r="D13" s="275">
        <v>176</v>
      </c>
      <c r="E13" s="275">
        <v>806</v>
      </c>
      <c r="F13" s="275">
        <v>0</v>
      </c>
      <c r="G13" s="275">
        <v>0</v>
      </c>
      <c r="H13" s="275">
        <v>1204</v>
      </c>
      <c r="I13" s="275">
        <v>256</v>
      </c>
      <c r="J13" s="275">
        <v>162</v>
      </c>
      <c r="K13" s="275">
        <v>786</v>
      </c>
      <c r="L13" s="275">
        <v>0</v>
      </c>
      <c r="M13" s="275">
        <v>0</v>
      </c>
      <c r="N13" s="275">
        <v>47</v>
      </c>
      <c r="O13" s="275">
        <v>13</v>
      </c>
      <c r="P13" s="275">
        <v>14</v>
      </c>
      <c r="Q13" s="275">
        <v>20</v>
      </c>
      <c r="R13" s="275">
        <v>0</v>
      </c>
      <c r="S13" s="275">
        <v>0</v>
      </c>
      <c r="T13" s="448"/>
    </row>
    <row r="14" spans="1:20" ht="17.399999999999999">
      <c r="A14" s="670" t="s">
        <v>1380</v>
      </c>
      <c r="B14" s="276">
        <v>1246</v>
      </c>
      <c r="C14" s="276">
        <v>267</v>
      </c>
      <c r="D14" s="276">
        <v>174</v>
      </c>
      <c r="E14" s="276">
        <v>805</v>
      </c>
      <c r="F14" s="276">
        <v>0</v>
      </c>
      <c r="G14" s="276">
        <v>0</v>
      </c>
      <c r="H14" s="276">
        <v>1202</v>
      </c>
      <c r="I14" s="276">
        <v>255</v>
      </c>
      <c r="J14" s="276">
        <v>162</v>
      </c>
      <c r="K14" s="276">
        <v>785</v>
      </c>
      <c r="L14" s="276">
        <v>0</v>
      </c>
      <c r="M14" s="276">
        <v>0</v>
      </c>
      <c r="N14" s="276">
        <v>44</v>
      </c>
      <c r="O14" s="276">
        <v>12</v>
      </c>
      <c r="P14" s="276">
        <v>12</v>
      </c>
      <c r="Q14" s="276">
        <v>20</v>
      </c>
      <c r="R14" s="276">
        <v>0</v>
      </c>
      <c r="S14" s="276">
        <v>0</v>
      </c>
      <c r="T14" s="448"/>
    </row>
    <row r="15" spans="1:20" ht="17.399999999999999">
      <c r="A15" s="670" t="s">
        <v>1379</v>
      </c>
      <c r="B15" s="276">
        <v>5</v>
      </c>
      <c r="C15" s="276">
        <v>2</v>
      </c>
      <c r="D15" s="276">
        <v>2</v>
      </c>
      <c r="E15" s="276">
        <v>1</v>
      </c>
      <c r="F15" s="276">
        <v>0</v>
      </c>
      <c r="G15" s="276">
        <v>0</v>
      </c>
      <c r="H15" s="276">
        <v>2</v>
      </c>
      <c r="I15" s="276">
        <v>1</v>
      </c>
      <c r="J15" s="276">
        <v>0</v>
      </c>
      <c r="K15" s="276">
        <v>1</v>
      </c>
      <c r="L15" s="276">
        <v>0</v>
      </c>
      <c r="M15" s="276">
        <v>0</v>
      </c>
      <c r="N15" s="276">
        <v>3</v>
      </c>
      <c r="O15" s="276">
        <v>1</v>
      </c>
      <c r="P15" s="276">
        <v>2</v>
      </c>
      <c r="Q15" s="276">
        <v>0</v>
      </c>
      <c r="R15" s="276">
        <v>0</v>
      </c>
      <c r="S15" s="276">
        <v>0</v>
      </c>
      <c r="T15" s="448"/>
    </row>
    <row r="16" spans="1:20" ht="17.399999999999999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48"/>
    </row>
    <row r="17" spans="1:20" ht="17.399999999999999">
      <c r="A17" s="669" t="s">
        <v>1260</v>
      </c>
      <c r="B17" s="275">
        <v>1448</v>
      </c>
      <c r="C17" s="275">
        <v>260</v>
      </c>
      <c r="D17" s="275">
        <v>245</v>
      </c>
      <c r="E17" s="275">
        <v>943</v>
      </c>
      <c r="F17" s="275">
        <v>0</v>
      </c>
      <c r="G17" s="275">
        <v>0</v>
      </c>
      <c r="H17" s="275">
        <v>1426</v>
      </c>
      <c r="I17" s="275">
        <v>251</v>
      </c>
      <c r="J17" s="275">
        <v>239</v>
      </c>
      <c r="K17" s="275">
        <v>936</v>
      </c>
      <c r="L17" s="275">
        <v>0</v>
      </c>
      <c r="M17" s="275">
        <v>0</v>
      </c>
      <c r="N17" s="275">
        <v>22</v>
      </c>
      <c r="O17" s="275">
        <v>9</v>
      </c>
      <c r="P17" s="275">
        <v>6</v>
      </c>
      <c r="Q17" s="275">
        <v>7</v>
      </c>
      <c r="R17" s="275">
        <v>0</v>
      </c>
      <c r="S17" s="275">
        <v>0</v>
      </c>
      <c r="T17" s="448"/>
    </row>
    <row r="18" spans="1:20" ht="17.399999999999999">
      <c r="A18" s="670" t="s">
        <v>1378</v>
      </c>
      <c r="B18" s="276">
        <v>1370</v>
      </c>
      <c r="C18" s="276">
        <v>237</v>
      </c>
      <c r="D18" s="276">
        <v>223</v>
      </c>
      <c r="E18" s="276">
        <v>910</v>
      </c>
      <c r="F18" s="276">
        <v>0</v>
      </c>
      <c r="G18" s="276">
        <v>0</v>
      </c>
      <c r="H18" s="276">
        <v>1369</v>
      </c>
      <c r="I18" s="276">
        <v>237</v>
      </c>
      <c r="J18" s="276">
        <v>222</v>
      </c>
      <c r="K18" s="276">
        <v>910</v>
      </c>
      <c r="L18" s="276">
        <v>0</v>
      </c>
      <c r="M18" s="276">
        <v>0</v>
      </c>
      <c r="N18" s="276">
        <v>1</v>
      </c>
      <c r="O18" s="276">
        <v>0</v>
      </c>
      <c r="P18" s="276">
        <v>1</v>
      </c>
      <c r="Q18" s="276">
        <v>0</v>
      </c>
      <c r="R18" s="276">
        <v>0</v>
      </c>
      <c r="S18" s="276">
        <v>0</v>
      </c>
      <c r="T18" s="448"/>
    </row>
    <row r="19" spans="1:20" ht="17.399999999999999">
      <c r="A19" s="670" t="s">
        <v>1377</v>
      </c>
      <c r="B19" s="276">
        <v>78</v>
      </c>
      <c r="C19" s="276">
        <v>23</v>
      </c>
      <c r="D19" s="276">
        <v>22</v>
      </c>
      <c r="E19" s="276">
        <v>33</v>
      </c>
      <c r="F19" s="276">
        <v>0</v>
      </c>
      <c r="G19" s="276">
        <v>0</v>
      </c>
      <c r="H19" s="276">
        <v>57</v>
      </c>
      <c r="I19" s="276">
        <v>14</v>
      </c>
      <c r="J19" s="276">
        <v>17</v>
      </c>
      <c r="K19" s="276">
        <v>26</v>
      </c>
      <c r="L19" s="276">
        <v>0</v>
      </c>
      <c r="M19" s="276">
        <v>0</v>
      </c>
      <c r="N19" s="276">
        <v>21</v>
      </c>
      <c r="O19" s="276">
        <v>9</v>
      </c>
      <c r="P19" s="276">
        <v>5</v>
      </c>
      <c r="Q19" s="276">
        <v>7</v>
      </c>
      <c r="R19" s="276">
        <v>0</v>
      </c>
      <c r="S19" s="276">
        <v>0</v>
      </c>
      <c r="T19" s="448"/>
    </row>
    <row r="20" spans="1:20" ht="17.399999999999999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48"/>
    </row>
    <row r="21" spans="1:20" ht="17.399999999999999">
      <c r="A21" s="669" t="s">
        <v>1251</v>
      </c>
      <c r="B21" s="275">
        <v>2883</v>
      </c>
      <c r="C21" s="275">
        <v>884</v>
      </c>
      <c r="D21" s="275">
        <v>410</v>
      </c>
      <c r="E21" s="275">
        <v>1589</v>
      </c>
      <c r="F21" s="275">
        <v>0</v>
      </c>
      <c r="G21" s="275">
        <v>0</v>
      </c>
      <c r="H21" s="275">
        <v>2843</v>
      </c>
      <c r="I21" s="275">
        <v>875</v>
      </c>
      <c r="J21" s="275">
        <v>395</v>
      </c>
      <c r="K21" s="275">
        <v>1573</v>
      </c>
      <c r="L21" s="275">
        <v>0</v>
      </c>
      <c r="M21" s="275">
        <v>0</v>
      </c>
      <c r="N21" s="275">
        <v>40</v>
      </c>
      <c r="O21" s="275">
        <v>9</v>
      </c>
      <c r="P21" s="275">
        <v>15</v>
      </c>
      <c r="Q21" s="275">
        <v>16</v>
      </c>
      <c r="R21" s="275">
        <v>0</v>
      </c>
      <c r="S21" s="275">
        <v>0</v>
      </c>
      <c r="T21" s="448"/>
    </row>
    <row r="22" spans="1:20" ht="17.399999999999999">
      <c r="A22" s="670" t="s">
        <v>1376</v>
      </c>
      <c r="B22" s="276">
        <v>2021</v>
      </c>
      <c r="C22" s="276">
        <v>669</v>
      </c>
      <c r="D22" s="276">
        <v>235</v>
      </c>
      <c r="E22" s="276">
        <v>1117</v>
      </c>
      <c r="F22" s="276">
        <v>0</v>
      </c>
      <c r="G22" s="276">
        <v>0</v>
      </c>
      <c r="H22" s="276">
        <v>2011</v>
      </c>
      <c r="I22" s="276">
        <v>665</v>
      </c>
      <c r="J22" s="276">
        <v>232</v>
      </c>
      <c r="K22" s="276">
        <v>1114</v>
      </c>
      <c r="L22" s="276">
        <v>0</v>
      </c>
      <c r="M22" s="276">
        <v>0</v>
      </c>
      <c r="N22" s="276">
        <v>10</v>
      </c>
      <c r="O22" s="276">
        <v>4</v>
      </c>
      <c r="P22" s="276">
        <v>3</v>
      </c>
      <c r="Q22" s="276">
        <v>3</v>
      </c>
      <c r="R22" s="276">
        <v>0</v>
      </c>
      <c r="S22" s="276">
        <v>0</v>
      </c>
      <c r="T22" s="448"/>
    </row>
    <row r="23" spans="1:20" ht="17.399999999999999">
      <c r="A23" s="670" t="s">
        <v>1375</v>
      </c>
      <c r="B23" s="276">
        <v>662</v>
      </c>
      <c r="C23" s="276">
        <v>160</v>
      </c>
      <c r="D23" s="276">
        <v>157</v>
      </c>
      <c r="E23" s="276">
        <v>345</v>
      </c>
      <c r="F23" s="276">
        <v>0</v>
      </c>
      <c r="G23" s="276">
        <v>0</v>
      </c>
      <c r="H23" s="276">
        <v>641</v>
      </c>
      <c r="I23" s="276">
        <v>157</v>
      </c>
      <c r="J23" s="276">
        <v>149</v>
      </c>
      <c r="K23" s="276">
        <v>335</v>
      </c>
      <c r="L23" s="276">
        <v>0</v>
      </c>
      <c r="M23" s="276">
        <v>0</v>
      </c>
      <c r="N23" s="276">
        <v>21</v>
      </c>
      <c r="O23" s="276">
        <v>3</v>
      </c>
      <c r="P23" s="276">
        <v>8</v>
      </c>
      <c r="Q23" s="276">
        <v>10</v>
      </c>
      <c r="R23" s="276">
        <v>0</v>
      </c>
      <c r="S23" s="276">
        <v>0</v>
      </c>
      <c r="T23" s="448"/>
    </row>
    <row r="24" spans="1:20" ht="17.399999999999999">
      <c r="A24" s="670" t="s">
        <v>1374</v>
      </c>
      <c r="B24" s="276">
        <v>200</v>
      </c>
      <c r="C24" s="276">
        <v>55</v>
      </c>
      <c r="D24" s="276">
        <v>18</v>
      </c>
      <c r="E24" s="276">
        <v>127</v>
      </c>
      <c r="F24" s="276">
        <v>0</v>
      </c>
      <c r="G24" s="276">
        <v>0</v>
      </c>
      <c r="H24" s="276">
        <v>191</v>
      </c>
      <c r="I24" s="276">
        <v>53</v>
      </c>
      <c r="J24" s="276">
        <v>14</v>
      </c>
      <c r="K24" s="276">
        <v>124</v>
      </c>
      <c r="L24" s="276">
        <v>0</v>
      </c>
      <c r="M24" s="276">
        <v>0</v>
      </c>
      <c r="N24" s="276">
        <v>9</v>
      </c>
      <c r="O24" s="276">
        <v>2</v>
      </c>
      <c r="P24" s="276">
        <v>4</v>
      </c>
      <c r="Q24" s="276">
        <v>3</v>
      </c>
      <c r="R24" s="276">
        <v>0</v>
      </c>
      <c r="S24" s="276">
        <v>0</v>
      </c>
      <c r="T24" s="448"/>
    </row>
    <row r="25" spans="1:20" ht="17.399999999999999">
      <c r="A25" s="407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48"/>
    </row>
    <row r="26" spans="1:20" ht="17.399999999999999">
      <c r="A26" s="669" t="s">
        <v>1239</v>
      </c>
      <c r="B26" s="275">
        <v>1454</v>
      </c>
      <c r="C26" s="275">
        <v>336</v>
      </c>
      <c r="D26" s="275">
        <v>192</v>
      </c>
      <c r="E26" s="275">
        <v>926</v>
      </c>
      <c r="F26" s="275">
        <v>0</v>
      </c>
      <c r="G26" s="275">
        <v>0</v>
      </c>
      <c r="H26" s="275">
        <v>1362</v>
      </c>
      <c r="I26" s="275">
        <v>310</v>
      </c>
      <c r="J26" s="275">
        <v>172</v>
      </c>
      <c r="K26" s="275">
        <v>880</v>
      </c>
      <c r="L26" s="275">
        <v>0</v>
      </c>
      <c r="M26" s="275">
        <v>0</v>
      </c>
      <c r="N26" s="275">
        <v>92</v>
      </c>
      <c r="O26" s="275">
        <v>26</v>
      </c>
      <c r="P26" s="275">
        <v>20</v>
      </c>
      <c r="Q26" s="275">
        <v>46</v>
      </c>
      <c r="R26" s="275">
        <v>0</v>
      </c>
      <c r="S26" s="275">
        <v>0</v>
      </c>
      <c r="T26" s="448"/>
    </row>
    <row r="27" spans="1:20" ht="17.399999999999999">
      <c r="A27" s="670" t="s">
        <v>1373</v>
      </c>
      <c r="B27" s="276">
        <v>895</v>
      </c>
      <c r="C27" s="276">
        <v>165</v>
      </c>
      <c r="D27" s="276">
        <v>120</v>
      </c>
      <c r="E27" s="276">
        <v>610</v>
      </c>
      <c r="F27" s="276">
        <v>0</v>
      </c>
      <c r="G27" s="276">
        <v>0</v>
      </c>
      <c r="H27" s="276">
        <v>868</v>
      </c>
      <c r="I27" s="276">
        <v>158</v>
      </c>
      <c r="J27" s="276">
        <v>112</v>
      </c>
      <c r="K27" s="276">
        <v>598</v>
      </c>
      <c r="L27" s="276">
        <v>0</v>
      </c>
      <c r="M27" s="276">
        <v>0</v>
      </c>
      <c r="N27" s="276">
        <v>27</v>
      </c>
      <c r="O27" s="276">
        <v>7</v>
      </c>
      <c r="P27" s="276">
        <v>8</v>
      </c>
      <c r="Q27" s="276">
        <v>12</v>
      </c>
      <c r="R27" s="276">
        <v>0</v>
      </c>
      <c r="S27" s="276">
        <v>0</v>
      </c>
      <c r="T27" s="448"/>
    </row>
    <row r="28" spans="1:20" ht="17.399999999999999">
      <c r="A28" s="670" t="s">
        <v>1372</v>
      </c>
      <c r="B28" s="276">
        <v>128</v>
      </c>
      <c r="C28" s="276">
        <v>46</v>
      </c>
      <c r="D28" s="276">
        <v>18</v>
      </c>
      <c r="E28" s="276">
        <v>64</v>
      </c>
      <c r="F28" s="276">
        <v>0</v>
      </c>
      <c r="G28" s="276">
        <v>0</v>
      </c>
      <c r="H28" s="276">
        <v>126</v>
      </c>
      <c r="I28" s="276">
        <v>45</v>
      </c>
      <c r="J28" s="276">
        <v>18</v>
      </c>
      <c r="K28" s="276">
        <v>63</v>
      </c>
      <c r="L28" s="276">
        <v>0</v>
      </c>
      <c r="M28" s="276">
        <v>0</v>
      </c>
      <c r="N28" s="276">
        <v>2</v>
      </c>
      <c r="O28" s="276">
        <v>1</v>
      </c>
      <c r="P28" s="276">
        <v>0</v>
      </c>
      <c r="Q28" s="276">
        <v>1</v>
      </c>
      <c r="R28" s="276">
        <v>0</v>
      </c>
      <c r="S28" s="276">
        <v>0</v>
      </c>
      <c r="T28" s="448"/>
    </row>
    <row r="29" spans="1:20" ht="17.399999999999999">
      <c r="A29" s="670" t="s">
        <v>1371</v>
      </c>
      <c r="B29" s="276">
        <v>431</v>
      </c>
      <c r="C29" s="276">
        <v>125</v>
      </c>
      <c r="D29" s="276">
        <v>54</v>
      </c>
      <c r="E29" s="276">
        <v>252</v>
      </c>
      <c r="F29" s="276">
        <v>0</v>
      </c>
      <c r="G29" s="276">
        <v>0</v>
      </c>
      <c r="H29" s="276">
        <v>368</v>
      </c>
      <c r="I29" s="276">
        <v>107</v>
      </c>
      <c r="J29" s="276">
        <v>42</v>
      </c>
      <c r="K29" s="276">
        <v>219</v>
      </c>
      <c r="L29" s="276">
        <v>0</v>
      </c>
      <c r="M29" s="276">
        <v>0</v>
      </c>
      <c r="N29" s="276">
        <v>63</v>
      </c>
      <c r="O29" s="276">
        <v>18</v>
      </c>
      <c r="P29" s="276">
        <v>12</v>
      </c>
      <c r="Q29" s="276">
        <v>33</v>
      </c>
      <c r="R29" s="276">
        <v>0</v>
      </c>
      <c r="S29" s="276">
        <v>0</v>
      </c>
      <c r="T29" s="448"/>
    </row>
    <row r="30" spans="1:20" ht="17.399999999999999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48"/>
    </row>
    <row r="31" spans="1:20" ht="17.399999999999999">
      <c r="A31" s="669" t="s">
        <v>1226</v>
      </c>
      <c r="B31" s="275">
        <v>4081</v>
      </c>
      <c r="C31" s="275">
        <v>1312</v>
      </c>
      <c r="D31" s="275">
        <v>429</v>
      </c>
      <c r="E31" s="275">
        <v>2333</v>
      </c>
      <c r="F31" s="275">
        <v>7</v>
      </c>
      <c r="G31" s="275">
        <v>0</v>
      </c>
      <c r="H31" s="275">
        <v>3321</v>
      </c>
      <c r="I31" s="275">
        <v>1102</v>
      </c>
      <c r="J31" s="275">
        <v>338</v>
      </c>
      <c r="K31" s="275">
        <v>1880</v>
      </c>
      <c r="L31" s="275">
        <v>1</v>
      </c>
      <c r="M31" s="275">
        <v>0</v>
      </c>
      <c r="N31" s="275">
        <v>760</v>
      </c>
      <c r="O31" s="275">
        <v>210</v>
      </c>
      <c r="P31" s="275">
        <v>91</v>
      </c>
      <c r="Q31" s="275">
        <v>453</v>
      </c>
      <c r="R31" s="275">
        <v>6</v>
      </c>
      <c r="S31" s="275">
        <v>0</v>
      </c>
      <c r="T31" s="448"/>
    </row>
    <row r="32" spans="1:20" ht="17.399999999999999">
      <c r="A32" s="670" t="s">
        <v>1370</v>
      </c>
      <c r="B32" s="276">
        <v>2511</v>
      </c>
      <c r="C32" s="276">
        <v>820</v>
      </c>
      <c r="D32" s="276">
        <v>258</v>
      </c>
      <c r="E32" s="276">
        <v>1433</v>
      </c>
      <c r="F32" s="276">
        <v>0</v>
      </c>
      <c r="G32" s="276">
        <v>0</v>
      </c>
      <c r="H32" s="276">
        <v>2310</v>
      </c>
      <c r="I32" s="276">
        <v>759</v>
      </c>
      <c r="J32" s="276">
        <v>233</v>
      </c>
      <c r="K32" s="276">
        <v>1318</v>
      </c>
      <c r="L32" s="276">
        <v>0</v>
      </c>
      <c r="M32" s="276">
        <v>0</v>
      </c>
      <c r="N32" s="276">
        <v>201</v>
      </c>
      <c r="O32" s="276">
        <v>61</v>
      </c>
      <c r="P32" s="276">
        <v>25</v>
      </c>
      <c r="Q32" s="276">
        <v>115</v>
      </c>
      <c r="R32" s="276">
        <v>0</v>
      </c>
      <c r="S32" s="276">
        <v>0</v>
      </c>
      <c r="T32" s="448"/>
    </row>
    <row r="33" spans="1:20" ht="17.399999999999999">
      <c r="A33" s="670" t="s">
        <v>1369</v>
      </c>
      <c r="B33" s="276">
        <v>513</v>
      </c>
      <c r="C33" s="276">
        <v>148</v>
      </c>
      <c r="D33" s="276">
        <v>50</v>
      </c>
      <c r="E33" s="276">
        <v>315</v>
      </c>
      <c r="F33" s="276">
        <v>0</v>
      </c>
      <c r="G33" s="276">
        <v>0</v>
      </c>
      <c r="H33" s="276">
        <v>359</v>
      </c>
      <c r="I33" s="276">
        <v>112</v>
      </c>
      <c r="J33" s="276">
        <v>30</v>
      </c>
      <c r="K33" s="276">
        <v>217</v>
      </c>
      <c r="L33" s="276">
        <v>0</v>
      </c>
      <c r="M33" s="276">
        <v>0</v>
      </c>
      <c r="N33" s="276">
        <v>154</v>
      </c>
      <c r="O33" s="276">
        <v>36</v>
      </c>
      <c r="P33" s="276">
        <v>20</v>
      </c>
      <c r="Q33" s="276">
        <v>98</v>
      </c>
      <c r="R33" s="276">
        <v>0</v>
      </c>
      <c r="S33" s="276">
        <v>0</v>
      </c>
      <c r="T33" s="448"/>
    </row>
    <row r="34" spans="1:20" ht="17.399999999999999">
      <c r="A34" s="670" t="s">
        <v>1368</v>
      </c>
      <c r="B34" s="276">
        <v>1057</v>
      </c>
      <c r="C34" s="276">
        <v>344</v>
      </c>
      <c r="D34" s="276">
        <v>121</v>
      </c>
      <c r="E34" s="276">
        <v>585</v>
      </c>
      <c r="F34" s="276">
        <v>7</v>
      </c>
      <c r="G34" s="276">
        <v>0</v>
      </c>
      <c r="H34" s="276">
        <v>652</v>
      </c>
      <c r="I34" s="276">
        <v>231</v>
      </c>
      <c r="J34" s="276">
        <v>75</v>
      </c>
      <c r="K34" s="276">
        <v>345</v>
      </c>
      <c r="L34" s="276">
        <v>1</v>
      </c>
      <c r="M34" s="276">
        <v>0</v>
      </c>
      <c r="N34" s="276">
        <v>405</v>
      </c>
      <c r="O34" s="276">
        <v>113</v>
      </c>
      <c r="P34" s="276">
        <v>46</v>
      </c>
      <c r="Q34" s="276">
        <v>240</v>
      </c>
      <c r="R34" s="276">
        <v>6</v>
      </c>
      <c r="S34" s="276">
        <v>0</v>
      </c>
      <c r="T34" s="448"/>
    </row>
    <row r="35" spans="1:20" ht="17.399999999999999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48"/>
    </row>
    <row r="36" spans="1:20" ht="17.399999999999999">
      <c r="A36" s="669" t="s">
        <v>1208</v>
      </c>
      <c r="B36" s="275">
        <v>11762</v>
      </c>
      <c r="C36" s="275">
        <v>2855</v>
      </c>
      <c r="D36" s="275">
        <v>1212</v>
      </c>
      <c r="E36" s="275">
        <v>7695</v>
      </c>
      <c r="F36" s="275">
        <v>0</v>
      </c>
      <c r="G36" s="275">
        <v>0</v>
      </c>
      <c r="H36" s="275">
        <v>10988</v>
      </c>
      <c r="I36" s="275">
        <v>2629</v>
      </c>
      <c r="J36" s="275">
        <v>1110</v>
      </c>
      <c r="K36" s="275">
        <v>7249</v>
      </c>
      <c r="L36" s="275">
        <v>0</v>
      </c>
      <c r="M36" s="275">
        <v>0</v>
      </c>
      <c r="N36" s="275">
        <v>774</v>
      </c>
      <c r="O36" s="275">
        <v>226</v>
      </c>
      <c r="P36" s="275">
        <v>102</v>
      </c>
      <c r="Q36" s="275">
        <v>446</v>
      </c>
      <c r="R36" s="275">
        <v>0</v>
      </c>
      <c r="S36" s="275">
        <v>0</v>
      </c>
      <c r="T36" s="448"/>
    </row>
    <row r="37" spans="1:20" ht="17.399999999999999">
      <c r="A37" s="670" t="s">
        <v>1367</v>
      </c>
      <c r="B37" s="276">
        <v>5150</v>
      </c>
      <c r="C37" s="276">
        <v>957</v>
      </c>
      <c r="D37" s="276">
        <v>553</v>
      </c>
      <c r="E37" s="276">
        <v>3640</v>
      </c>
      <c r="F37" s="276">
        <v>0</v>
      </c>
      <c r="G37" s="276">
        <v>0</v>
      </c>
      <c r="H37" s="276">
        <v>5011</v>
      </c>
      <c r="I37" s="276">
        <v>935</v>
      </c>
      <c r="J37" s="276">
        <v>535</v>
      </c>
      <c r="K37" s="276">
        <v>3541</v>
      </c>
      <c r="L37" s="276">
        <v>0</v>
      </c>
      <c r="M37" s="276">
        <v>0</v>
      </c>
      <c r="N37" s="276">
        <v>139</v>
      </c>
      <c r="O37" s="276">
        <v>22</v>
      </c>
      <c r="P37" s="276">
        <v>18</v>
      </c>
      <c r="Q37" s="276">
        <v>99</v>
      </c>
      <c r="R37" s="276">
        <v>0</v>
      </c>
      <c r="S37" s="276">
        <v>0</v>
      </c>
      <c r="T37" s="448"/>
    </row>
    <row r="38" spans="1:20" ht="17.399999999999999">
      <c r="A38" s="670" t="s">
        <v>1366</v>
      </c>
      <c r="B38" s="276">
        <v>23</v>
      </c>
      <c r="C38" s="276">
        <v>10</v>
      </c>
      <c r="D38" s="276">
        <v>4</v>
      </c>
      <c r="E38" s="276">
        <v>9</v>
      </c>
      <c r="F38" s="276">
        <v>0</v>
      </c>
      <c r="G38" s="276">
        <v>0</v>
      </c>
      <c r="H38" s="276">
        <v>21</v>
      </c>
      <c r="I38" s="276">
        <v>8</v>
      </c>
      <c r="J38" s="276">
        <v>4</v>
      </c>
      <c r="K38" s="276">
        <v>9</v>
      </c>
      <c r="L38" s="276">
        <v>0</v>
      </c>
      <c r="M38" s="276">
        <v>0</v>
      </c>
      <c r="N38" s="276">
        <v>2</v>
      </c>
      <c r="O38" s="276">
        <v>2</v>
      </c>
      <c r="P38" s="276">
        <v>0</v>
      </c>
      <c r="Q38" s="276">
        <v>0</v>
      </c>
      <c r="R38" s="276">
        <v>0</v>
      </c>
      <c r="S38" s="276">
        <v>0</v>
      </c>
      <c r="T38" s="448"/>
    </row>
    <row r="39" spans="1:20" ht="17.399999999999999">
      <c r="A39" s="670" t="s">
        <v>1365</v>
      </c>
      <c r="B39" s="276">
        <v>541</v>
      </c>
      <c r="C39" s="276">
        <v>231</v>
      </c>
      <c r="D39" s="276">
        <v>59</v>
      </c>
      <c r="E39" s="276">
        <v>251</v>
      </c>
      <c r="F39" s="276">
        <v>0</v>
      </c>
      <c r="G39" s="276">
        <v>0</v>
      </c>
      <c r="H39" s="276">
        <v>505</v>
      </c>
      <c r="I39" s="276">
        <v>219</v>
      </c>
      <c r="J39" s="276">
        <v>50</v>
      </c>
      <c r="K39" s="276">
        <v>236</v>
      </c>
      <c r="L39" s="276">
        <v>0</v>
      </c>
      <c r="M39" s="276">
        <v>0</v>
      </c>
      <c r="N39" s="276">
        <v>36</v>
      </c>
      <c r="O39" s="276">
        <v>12</v>
      </c>
      <c r="P39" s="276">
        <v>9</v>
      </c>
      <c r="Q39" s="276">
        <v>15</v>
      </c>
      <c r="R39" s="276">
        <v>0</v>
      </c>
      <c r="S39" s="276">
        <v>0</v>
      </c>
      <c r="T39" s="448"/>
    </row>
    <row r="40" spans="1:20" ht="17.399999999999999">
      <c r="A40" s="670" t="s">
        <v>1364</v>
      </c>
      <c r="B40" s="276">
        <v>479</v>
      </c>
      <c r="C40" s="276">
        <v>140</v>
      </c>
      <c r="D40" s="276">
        <v>42</v>
      </c>
      <c r="E40" s="276">
        <v>297</v>
      </c>
      <c r="F40" s="276">
        <v>0</v>
      </c>
      <c r="G40" s="276">
        <v>0</v>
      </c>
      <c r="H40" s="276">
        <v>366</v>
      </c>
      <c r="I40" s="276">
        <v>106</v>
      </c>
      <c r="J40" s="276">
        <v>32</v>
      </c>
      <c r="K40" s="276">
        <v>228</v>
      </c>
      <c r="L40" s="276">
        <v>0</v>
      </c>
      <c r="M40" s="276">
        <v>0</v>
      </c>
      <c r="N40" s="276">
        <v>113</v>
      </c>
      <c r="O40" s="276">
        <v>34</v>
      </c>
      <c r="P40" s="276">
        <v>10</v>
      </c>
      <c r="Q40" s="276">
        <v>69</v>
      </c>
      <c r="R40" s="276">
        <v>0</v>
      </c>
      <c r="S40" s="276">
        <v>0</v>
      </c>
      <c r="T40" s="448"/>
    </row>
    <row r="41" spans="1:20" ht="17.399999999999999">
      <c r="A41" s="670" t="s">
        <v>1363</v>
      </c>
      <c r="B41" s="276">
        <v>1263</v>
      </c>
      <c r="C41" s="276">
        <v>321</v>
      </c>
      <c r="D41" s="276">
        <v>101</v>
      </c>
      <c r="E41" s="276">
        <v>841</v>
      </c>
      <c r="F41" s="276">
        <v>0</v>
      </c>
      <c r="G41" s="276">
        <v>0</v>
      </c>
      <c r="H41" s="276">
        <v>1143</v>
      </c>
      <c r="I41" s="276">
        <v>299</v>
      </c>
      <c r="J41" s="276">
        <v>93</v>
      </c>
      <c r="K41" s="276">
        <v>751</v>
      </c>
      <c r="L41" s="276">
        <v>0</v>
      </c>
      <c r="M41" s="276">
        <v>0</v>
      </c>
      <c r="N41" s="276">
        <v>120</v>
      </c>
      <c r="O41" s="276">
        <v>22</v>
      </c>
      <c r="P41" s="276">
        <v>8</v>
      </c>
      <c r="Q41" s="276">
        <v>90</v>
      </c>
      <c r="R41" s="276">
        <v>0</v>
      </c>
      <c r="S41" s="276">
        <v>0</v>
      </c>
      <c r="T41" s="448"/>
    </row>
    <row r="42" spans="1:20" ht="17.399999999999999">
      <c r="A42" s="670" t="s">
        <v>1362</v>
      </c>
      <c r="B42" s="276">
        <v>1042</v>
      </c>
      <c r="C42" s="276">
        <v>253</v>
      </c>
      <c r="D42" s="276">
        <v>160</v>
      </c>
      <c r="E42" s="276">
        <v>629</v>
      </c>
      <c r="F42" s="276">
        <v>0</v>
      </c>
      <c r="G42" s="276">
        <v>0</v>
      </c>
      <c r="H42" s="276">
        <v>946</v>
      </c>
      <c r="I42" s="276">
        <v>223</v>
      </c>
      <c r="J42" s="276">
        <v>141</v>
      </c>
      <c r="K42" s="276">
        <v>582</v>
      </c>
      <c r="L42" s="276">
        <v>0</v>
      </c>
      <c r="M42" s="276">
        <v>0</v>
      </c>
      <c r="N42" s="276">
        <v>96</v>
      </c>
      <c r="O42" s="276">
        <v>30</v>
      </c>
      <c r="P42" s="276">
        <v>19</v>
      </c>
      <c r="Q42" s="276">
        <v>47</v>
      </c>
      <c r="R42" s="276">
        <v>0</v>
      </c>
      <c r="S42" s="276">
        <v>0</v>
      </c>
      <c r="T42" s="448"/>
    </row>
    <row r="43" spans="1:20" ht="17.399999999999999">
      <c r="A43" s="670" t="s">
        <v>1361</v>
      </c>
      <c r="B43" s="276">
        <v>942</v>
      </c>
      <c r="C43" s="276">
        <v>449</v>
      </c>
      <c r="D43" s="276">
        <v>101</v>
      </c>
      <c r="E43" s="276">
        <v>392</v>
      </c>
      <c r="F43" s="276">
        <v>0</v>
      </c>
      <c r="G43" s="276">
        <v>0</v>
      </c>
      <c r="H43" s="276">
        <v>754</v>
      </c>
      <c r="I43" s="276">
        <v>365</v>
      </c>
      <c r="J43" s="276">
        <v>74</v>
      </c>
      <c r="K43" s="276">
        <v>315</v>
      </c>
      <c r="L43" s="276">
        <v>0</v>
      </c>
      <c r="M43" s="276">
        <v>0</v>
      </c>
      <c r="N43" s="276">
        <v>188</v>
      </c>
      <c r="O43" s="276">
        <v>84</v>
      </c>
      <c r="P43" s="276">
        <v>27</v>
      </c>
      <c r="Q43" s="276">
        <v>77</v>
      </c>
      <c r="R43" s="276">
        <v>0</v>
      </c>
      <c r="S43" s="276">
        <v>0</v>
      </c>
      <c r="T43" s="448"/>
    </row>
    <row r="44" spans="1:20" ht="17.399999999999999">
      <c r="A44" s="670" t="s">
        <v>1360</v>
      </c>
      <c r="B44" s="276">
        <v>2322</v>
      </c>
      <c r="C44" s="276">
        <v>494</v>
      </c>
      <c r="D44" s="276">
        <v>192</v>
      </c>
      <c r="E44" s="276">
        <v>1636</v>
      </c>
      <c r="F44" s="276">
        <v>0</v>
      </c>
      <c r="G44" s="276">
        <v>0</v>
      </c>
      <c r="H44" s="276">
        <v>2242</v>
      </c>
      <c r="I44" s="276">
        <v>474</v>
      </c>
      <c r="J44" s="276">
        <v>181</v>
      </c>
      <c r="K44" s="276">
        <v>1587</v>
      </c>
      <c r="L44" s="276">
        <v>0</v>
      </c>
      <c r="M44" s="276">
        <v>0</v>
      </c>
      <c r="N44" s="276">
        <v>80</v>
      </c>
      <c r="O44" s="276">
        <v>20</v>
      </c>
      <c r="P44" s="276">
        <v>11</v>
      </c>
      <c r="Q44" s="276">
        <v>49</v>
      </c>
      <c r="R44" s="276">
        <v>0</v>
      </c>
      <c r="S44" s="276">
        <v>0</v>
      </c>
      <c r="T44" s="448"/>
    </row>
    <row r="45" spans="1:20" ht="17.399999999999999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48"/>
    </row>
    <row r="46" spans="1:20" ht="17.399999999999999">
      <c r="A46" s="669" t="s">
        <v>1162</v>
      </c>
      <c r="B46" s="275">
        <v>37565</v>
      </c>
      <c r="C46" s="275">
        <v>9581</v>
      </c>
      <c r="D46" s="275">
        <v>4446</v>
      </c>
      <c r="E46" s="275">
        <v>23537</v>
      </c>
      <c r="F46" s="275">
        <v>1</v>
      </c>
      <c r="G46" s="275">
        <v>0</v>
      </c>
      <c r="H46" s="275">
        <v>36476</v>
      </c>
      <c r="I46" s="275">
        <v>9232</v>
      </c>
      <c r="J46" s="275">
        <v>4286</v>
      </c>
      <c r="K46" s="275">
        <v>22957</v>
      </c>
      <c r="L46" s="275">
        <v>1</v>
      </c>
      <c r="M46" s="275">
        <v>0</v>
      </c>
      <c r="N46" s="275">
        <v>1089</v>
      </c>
      <c r="O46" s="275">
        <v>349</v>
      </c>
      <c r="P46" s="275">
        <v>160</v>
      </c>
      <c r="Q46" s="275">
        <v>580</v>
      </c>
      <c r="R46" s="275">
        <v>0</v>
      </c>
      <c r="S46" s="275">
        <v>0</v>
      </c>
      <c r="T46" s="448"/>
    </row>
    <row r="47" spans="1:20" ht="17.399999999999999">
      <c r="A47" s="670" t="s">
        <v>1359</v>
      </c>
      <c r="B47" s="276">
        <v>29546</v>
      </c>
      <c r="C47" s="276">
        <v>7382</v>
      </c>
      <c r="D47" s="276">
        <v>3342</v>
      </c>
      <c r="E47" s="276">
        <v>18822</v>
      </c>
      <c r="F47" s="276">
        <v>0</v>
      </c>
      <c r="G47" s="276">
        <v>0</v>
      </c>
      <c r="H47" s="276">
        <v>29532</v>
      </c>
      <c r="I47" s="276">
        <v>7378</v>
      </c>
      <c r="J47" s="276">
        <v>3341</v>
      </c>
      <c r="K47" s="276">
        <v>18813</v>
      </c>
      <c r="L47" s="276">
        <v>0</v>
      </c>
      <c r="M47" s="276">
        <v>0</v>
      </c>
      <c r="N47" s="276">
        <v>14</v>
      </c>
      <c r="O47" s="276">
        <v>4</v>
      </c>
      <c r="P47" s="276">
        <v>1</v>
      </c>
      <c r="Q47" s="276">
        <v>9</v>
      </c>
      <c r="R47" s="276">
        <v>0</v>
      </c>
      <c r="S47" s="276">
        <v>0</v>
      </c>
      <c r="T47" s="448"/>
    </row>
    <row r="48" spans="1:20" ht="17.399999999999999">
      <c r="A48" s="670" t="s">
        <v>1358</v>
      </c>
      <c r="B48" s="276">
        <v>2457</v>
      </c>
      <c r="C48" s="276">
        <v>516</v>
      </c>
      <c r="D48" s="276">
        <v>327</v>
      </c>
      <c r="E48" s="276">
        <v>1614</v>
      </c>
      <c r="F48" s="276">
        <v>0</v>
      </c>
      <c r="G48" s="276">
        <v>0</v>
      </c>
      <c r="H48" s="276">
        <v>2388</v>
      </c>
      <c r="I48" s="276">
        <v>500</v>
      </c>
      <c r="J48" s="276">
        <v>319</v>
      </c>
      <c r="K48" s="276">
        <v>1569</v>
      </c>
      <c r="L48" s="276">
        <v>0</v>
      </c>
      <c r="M48" s="276">
        <v>0</v>
      </c>
      <c r="N48" s="276">
        <v>69</v>
      </c>
      <c r="O48" s="276">
        <v>16</v>
      </c>
      <c r="P48" s="276">
        <v>8</v>
      </c>
      <c r="Q48" s="276">
        <v>45</v>
      </c>
      <c r="R48" s="276">
        <v>0</v>
      </c>
      <c r="S48" s="276">
        <v>0</v>
      </c>
      <c r="T48" s="448"/>
    </row>
    <row r="49" spans="1:20" ht="17.399999999999999">
      <c r="A49" s="670" t="s">
        <v>1357</v>
      </c>
      <c r="B49" s="276">
        <v>804</v>
      </c>
      <c r="C49" s="276">
        <v>231</v>
      </c>
      <c r="D49" s="276">
        <v>154</v>
      </c>
      <c r="E49" s="276">
        <v>419</v>
      </c>
      <c r="F49" s="276">
        <v>0</v>
      </c>
      <c r="G49" s="276">
        <v>0</v>
      </c>
      <c r="H49" s="276">
        <v>626</v>
      </c>
      <c r="I49" s="276">
        <v>177</v>
      </c>
      <c r="J49" s="276">
        <v>123</v>
      </c>
      <c r="K49" s="276">
        <v>326</v>
      </c>
      <c r="L49" s="276">
        <v>0</v>
      </c>
      <c r="M49" s="276">
        <v>0</v>
      </c>
      <c r="N49" s="276">
        <v>178</v>
      </c>
      <c r="O49" s="276">
        <v>54</v>
      </c>
      <c r="P49" s="276">
        <v>31</v>
      </c>
      <c r="Q49" s="276">
        <v>93</v>
      </c>
      <c r="R49" s="276">
        <v>0</v>
      </c>
      <c r="S49" s="276">
        <v>0</v>
      </c>
      <c r="T49" s="448"/>
    </row>
    <row r="50" spans="1:20" ht="17.399999999999999">
      <c r="A50" s="670" t="s">
        <v>1356</v>
      </c>
      <c r="B50" s="276">
        <v>2347</v>
      </c>
      <c r="C50" s="276">
        <v>755</v>
      </c>
      <c r="D50" s="276">
        <v>329</v>
      </c>
      <c r="E50" s="276">
        <v>1263</v>
      </c>
      <c r="F50" s="276">
        <v>0</v>
      </c>
      <c r="G50" s="276">
        <v>0</v>
      </c>
      <c r="H50" s="276">
        <v>2024</v>
      </c>
      <c r="I50" s="276">
        <v>624</v>
      </c>
      <c r="J50" s="276">
        <v>290</v>
      </c>
      <c r="K50" s="276">
        <v>1110</v>
      </c>
      <c r="L50" s="276">
        <v>0</v>
      </c>
      <c r="M50" s="276">
        <v>0</v>
      </c>
      <c r="N50" s="276">
        <v>323</v>
      </c>
      <c r="O50" s="276">
        <v>131</v>
      </c>
      <c r="P50" s="276">
        <v>39</v>
      </c>
      <c r="Q50" s="276">
        <v>153</v>
      </c>
      <c r="R50" s="276">
        <v>0</v>
      </c>
      <c r="S50" s="276">
        <v>0</v>
      </c>
      <c r="T50" s="448"/>
    </row>
    <row r="51" spans="1:20" ht="17.399999999999999">
      <c r="A51" s="670" t="s">
        <v>1355</v>
      </c>
      <c r="B51" s="276">
        <v>1007</v>
      </c>
      <c r="C51" s="276">
        <v>284</v>
      </c>
      <c r="D51" s="276">
        <v>144</v>
      </c>
      <c r="E51" s="276">
        <v>579</v>
      </c>
      <c r="F51" s="276">
        <v>0</v>
      </c>
      <c r="G51" s="276">
        <v>0</v>
      </c>
      <c r="H51" s="276">
        <v>647</v>
      </c>
      <c r="I51" s="276">
        <v>179</v>
      </c>
      <c r="J51" s="276">
        <v>87</v>
      </c>
      <c r="K51" s="276">
        <v>381</v>
      </c>
      <c r="L51" s="276">
        <v>0</v>
      </c>
      <c r="M51" s="276">
        <v>0</v>
      </c>
      <c r="N51" s="276">
        <v>360</v>
      </c>
      <c r="O51" s="276">
        <v>105</v>
      </c>
      <c r="P51" s="276">
        <v>57</v>
      </c>
      <c r="Q51" s="276">
        <v>198</v>
      </c>
      <c r="R51" s="276">
        <v>0</v>
      </c>
      <c r="S51" s="276">
        <v>0</v>
      </c>
      <c r="T51" s="448"/>
    </row>
    <row r="52" spans="1:20" ht="17.399999999999999">
      <c r="A52" s="670" t="s">
        <v>1354</v>
      </c>
      <c r="B52" s="276">
        <v>1404</v>
      </c>
      <c r="C52" s="276">
        <v>413</v>
      </c>
      <c r="D52" s="276">
        <v>150</v>
      </c>
      <c r="E52" s="276">
        <v>840</v>
      </c>
      <c r="F52" s="276">
        <v>1</v>
      </c>
      <c r="G52" s="276">
        <v>0</v>
      </c>
      <c r="H52" s="276">
        <v>1259</v>
      </c>
      <c r="I52" s="276">
        <v>374</v>
      </c>
      <c r="J52" s="276">
        <v>126</v>
      </c>
      <c r="K52" s="276">
        <v>758</v>
      </c>
      <c r="L52" s="276">
        <v>1</v>
      </c>
      <c r="M52" s="276">
        <v>0</v>
      </c>
      <c r="N52" s="276">
        <v>145</v>
      </c>
      <c r="O52" s="276">
        <v>39</v>
      </c>
      <c r="P52" s="276">
        <v>24</v>
      </c>
      <c r="Q52" s="276">
        <v>82</v>
      </c>
      <c r="R52" s="276">
        <v>0</v>
      </c>
      <c r="S52" s="276">
        <v>0</v>
      </c>
      <c r="T52" s="448"/>
    </row>
    <row r="53" spans="1:20" ht="17.399999999999999">
      <c r="A53" s="407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48"/>
    </row>
    <row r="54" spans="1:20" ht="17.399999999999999">
      <c r="A54" s="669" t="s">
        <v>1103</v>
      </c>
      <c r="B54" s="275">
        <v>5162</v>
      </c>
      <c r="C54" s="275">
        <v>1787</v>
      </c>
      <c r="D54" s="275">
        <v>618</v>
      </c>
      <c r="E54" s="275">
        <v>2737</v>
      </c>
      <c r="F54" s="275">
        <v>20</v>
      </c>
      <c r="G54" s="275">
        <v>0</v>
      </c>
      <c r="H54" s="275">
        <v>3722</v>
      </c>
      <c r="I54" s="275">
        <v>1273</v>
      </c>
      <c r="J54" s="275">
        <v>443</v>
      </c>
      <c r="K54" s="275">
        <v>2003</v>
      </c>
      <c r="L54" s="275">
        <v>3</v>
      </c>
      <c r="M54" s="275">
        <v>0</v>
      </c>
      <c r="N54" s="275">
        <v>1440</v>
      </c>
      <c r="O54" s="275">
        <v>514</v>
      </c>
      <c r="P54" s="275">
        <v>175</v>
      </c>
      <c r="Q54" s="275">
        <v>734</v>
      </c>
      <c r="R54" s="275">
        <v>17</v>
      </c>
      <c r="S54" s="275">
        <v>0</v>
      </c>
      <c r="T54" s="448"/>
    </row>
    <row r="55" spans="1:20" ht="17.399999999999999">
      <c r="A55" s="670" t="s">
        <v>1353</v>
      </c>
      <c r="B55" s="276">
        <v>3468</v>
      </c>
      <c r="C55" s="276">
        <v>1157</v>
      </c>
      <c r="D55" s="276">
        <v>410</v>
      </c>
      <c r="E55" s="276">
        <v>1900</v>
      </c>
      <c r="F55" s="276">
        <v>1</v>
      </c>
      <c r="G55" s="276">
        <v>0</v>
      </c>
      <c r="H55" s="276">
        <v>2759</v>
      </c>
      <c r="I55" s="276">
        <v>917</v>
      </c>
      <c r="J55" s="276">
        <v>322</v>
      </c>
      <c r="K55" s="276">
        <v>1520</v>
      </c>
      <c r="L55" s="276">
        <v>0</v>
      </c>
      <c r="M55" s="276">
        <v>0</v>
      </c>
      <c r="N55" s="276">
        <v>709</v>
      </c>
      <c r="O55" s="276">
        <v>240</v>
      </c>
      <c r="P55" s="276">
        <v>88</v>
      </c>
      <c r="Q55" s="276">
        <v>380</v>
      </c>
      <c r="R55" s="276">
        <v>1</v>
      </c>
      <c r="S55" s="276">
        <v>0</v>
      </c>
      <c r="T55" s="448"/>
    </row>
    <row r="56" spans="1:20" ht="17.399999999999999">
      <c r="A56" s="670" t="s">
        <v>1352</v>
      </c>
      <c r="B56" s="276">
        <v>287</v>
      </c>
      <c r="C56" s="276">
        <v>106</v>
      </c>
      <c r="D56" s="276">
        <v>40</v>
      </c>
      <c r="E56" s="276">
        <v>141</v>
      </c>
      <c r="F56" s="276">
        <v>0</v>
      </c>
      <c r="G56" s="276">
        <v>0</v>
      </c>
      <c r="H56" s="276">
        <v>124</v>
      </c>
      <c r="I56" s="276">
        <v>49</v>
      </c>
      <c r="J56" s="276">
        <v>16</v>
      </c>
      <c r="K56" s="276">
        <v>59</v>
      </c>
      <c r="L56" s="276">
        <v>0</v>
      </c>
      <c r="M56" s="276">
        <v>0</v>
      </c>
      <c r="N56" s="276">
        <v>163</v>
      </c>
      <c r="O56" s="276">
        <v>57</v>
      </c>
      <c r="P56" s="276">
        <v>24</v>
      </c>
      <c r="Q56" s="276">
        <v>82</v>
      </c>
      <c r="R56" s="276">
        <v>0</v>
      </c>
      <c r="S56" s="276">
        <v>0</v>
      </c>
      <c r="T56" s="448"/>
    </row>
    <row r="57" spans="1:20" ht="17.399999999999999">
      <c r="A57" s="670" t="s">
        <v>1351</v>
      </c>
      <c r="B57" s="276">
        <v>1407</v>
      </c>
      <c r="C57" s="276">
        <v>524</v>
      </c>
      <c r="D57" s="276">
        <v>168</v>
      </c>
      <c r="E57" s="276">
        <v>696</v>
      </c>
      <c r="F57" s="276">
        <v>19</v>
      </c>
      <c r="G57" s="276">
        <v>0</v>
      </c>
      <c r="H57" s="276">
        <v>839</v>
      </c>
      <c r="I57" s="276">
        <v>307</v>
      </c>
      <c r="J57" s="276">
        <v>105</v>
      </c>
      <c r="K57" s="276">
        <v>424</v>
      </c>
      <c r="L57" s="276">
        <v>3</v>
      </c>
      <c r="M57" s="276">
        <v>0</v>
      </c>
      <c r="N57" s="276">
        <v>568</v>
      </c>
      <c r="O57" s="276">
        <v>217</v>
      </c>
      <c r="P57" s="276">
        <v>63</v>
      </c>
      <c r="Q57" s="276">
        <v>272</v>
      </c>
      <c r="R57" s="276">
        <v>16</v>
      </c>
      <c r="S57" s="276">
        <v>0</v>
      </c>
      <c r="T57" s="448"/>
    </row>
    <row r="58" spans="1:20" ht="17.399999999999999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48"/>
    </row>
    <row r="59" spans="1:20" ht="17.399999999999999">
      <c r="A59" s="669" t="s">
        <v>1066</v>
      </c>
      <c r="B59" s="275">
        <v>6383</v>
      </c>
      <c r="C59" s="275">
        <v>1974</v>
      </c>
      <c r="D59" s="275">
        <v>796</v>
      </c>
      <c r="E59" s="275">
        <v>3606</v>
      </c>
      <c r="F59" s="275">
        <v>7</v>
      </c>
      <c r="G59" s="275">
        <v>0</v>
      </c>
      <c r="H59" s="275">
        <v>4635</v>
      </c>
      <c r="I59" s="275">
        <v>1434</v>
      </c>
      <c r="J59" s="275">
        <v>529</v>
      </c>
      <c r="K59" s="275">
        <v>2668</v>
      </c>
      <c r="L59" s="275">
        <v>4</v>
      </c>
      <c r="M59" s="275">
        <v>0</v>
      </c>
      <c r="N59" s="275">
        <v>1748</v>
      </c>
      <c r="O59" s="275">
        <v>540</v>
      </c>
      <c r="P59" s="275">
        <v>267</v>
      </c>
      <c r="Q59" s="275">
        <v>938</v>
      </c>
      <c r="R59" s="275">
        <v>3</v>
      </c>
      <c r="S59" s="275">
        <v>0</v>
      </c>
      <c r="T59" s="448"/>
    </row>
    <row r="60" spans="1:20" ht="17.399999999999999">
      <c r="A60" s="670" t="s">
        <v>1350</v>
      </c>
      <c r="B60" s="276">
        <v>2293</v>
      </c>
      <c r="C60" s="276">
        <v>653</v>
      </c>
      <c r="D60" s="276">
        <v>287</v>
      </c>
      <c r="E60" s="276">
        <v>1346</v>
      </c>
      <c r="F60" s="276">
        <v>7</v>
      </c>
      <c r="G60" s="276">
        <v>0</v>
      </c>
      <c r="H60" s="276">
        <v>1789</v>
      </c>
      <c r="I60" s="276">
        <v>502</v>
      </c>
      <c r="J60" s="276">
        <v>217</v>
      </c>
      <c r="K60" s="276">
        <v>1066</v>
      </c>
      <c r="L60" s="276">
        <v>4</v>
      </c>
      <c r="M60" s="276">
        <v>0</v>
      </c>
      <c r="N60" s="276">
        <v>504</v>
      </c>
      <c r="O60" s="276">
        <v>151</v>
      </c>
      <c r="P60" s="276">
        <v>70</v>
      </c>
      <c r="Q60" s="276">
        <v>280</v>
      </c>
      <c r="R60" s="276">
        <v>3</v>
      </c>
      <c r="S60" s="276">
        <v>0</v>
      </c>
      <c r="T60" s="448"/>
    </row>
    <row r="61" spans="1:20" ht="17.399999999999999">
      <c r="A61" s="670" t="s">
        <v>1349</v>
      </c>
      <c r="B61" s="276">
        <v>461</v>
      </c>
      <c r="C61" s="276">
        <v>237</v>
      </c>
      <c r="D61" s="276">
        <v>61</v>
      </c>
      <c r="E61" s="276">
        <v>163</v>
      </c>
      <c r="F61" s="276">
        <v>0</v>
      </c>
      <c r="G61" s="276">
        <v>0</v>
      </c>
      <c r="H61" s="276">
        <v>324</v>
      </c>
      <c r="I61" s="276">
        <v>169</v>
      </c>
      <c r="J61" s="276">
        <v>34</v>
      </c>
      <c r="K61" s="276">
        <v>121</v>
      </c>
      <c r="L61" s="276">
        <v>0</v>
      </c>
      <c r="M61" s="276">
        <v>0</v>
      </c>
      <c r="N61" s="276">
        <v>137</v>
      </c>
      <c r="O61" s="276">
        <v>68</v>
      </c>
      <c r="P61" s="276">
        <v>27</v>
      </c>
      <c r="Q61" s="276">
        <v>42</v>
      </c>
      <c r="R61" s="276">
        <v>0</v>
      </c>
      <c r="S61" s="276">
        <v>0</v>
      </c>
      <c r="T61" s="448"/>
    </row>
    <row r="62" spans="1:20" ht="17.399999999999999">
      <c r="A62" s="670" t="s">
        <v>1348</v>
      </c>
      <c r="B62" s="276">
        <v>1713</v>
      </c>
      <c r="C62" s="276">
        <v>530</v>
      </c>
      <c r="D62" s="276">
        <v>194</v>
      </c>
      <c r="E62" s="276">
        <v>989</v>
      </c>
      <c r="F62" s="276">
        <v>0</v>
      </c>
      <c r="G62" s="276">
        <v>0</v>
      </c>
      <c r="H62" s="276">
        <v>1262</v>
      </c>
      <c r="I62" s="276">
        <v>377</v>
      </c>
      <c r="J62" s="276">
        <v>128</v>
      </c>
      <c r="K62" s="276">
        <v>757</v>
      </c>
      <c r="L62" s="276">
        <v>0</v>
      </c>
      <c r="M62" s="276">
        <v>0</v>
      </c>
      <c r="N62" s="276">
        <v>451</v>
      </c>
      <c r="O62" s="276">
        <v>153</v>
      </c>
      <c r="P62" s="276">
        <v>66</v>
      </c>
      <c r="Q62" s="276">
        <v>232</v>
      </c>
      <c r="R62" s="276">
        <v>0</v>
      </c>
      <c r="S62" s="276">
        <v>0</v>
      </c>
      <c r="T62" s="448"/>
    </row>
    <row r="63" spans="1:20" ht="17.399999999999999">
      <c r="A63" s="670" t="s">
        <v>1347</v>
      </c>
      <c r="B63" s="276">
        <v>1916</v>
      </c>
      <c r="C63" s="276">
        <v>554</v>
      </c>
      <c r="D63" s="276">
        <v>254</v>
      </c>
      <c r="E63" s="276">
        <v>1108</v>
      </c>
      <c r="F63" s="276">
        <v>0</v>
      </c>
      <c r="G63" s="276">
        <v>0</v>
      </c>
      <c r="H63" s="276">
        <v>1260</v>
      </c>
      <c r="I63" s="276">
        <v>386</v>
      </c>
      <c r="J63" s="276">
        <v>150</v>
      </c>
      <c r="K63" s="276">
        <v>724</v>
      </c>
      <c r="L63" s="276">
        <v>0</v>
      </c>
      <c r="M63" s="276">
        <v>0</v>
      </c>
      <c r="N63" s="276">
        <v>656</v>
      </c>
      <c r="O63" s="276">
        <v>168</v>
      </c>
      <c r="P63" s="276">
        <v>104</v>
      </c>
      <c r="Q63" s="276">
        <v>384</v>
      </c>
      <c r="R63" s="276">
        <v>0</v>
      </c>
      <c r="S63" s="276">
        <v>0</v>
      </c>
      <c r="T63" s="448"/>
    </row>
    <row r="64" spans="1:20" ht="17.399999999999999">
      <c r="A64" s="407"/>
      <c r="B64" s="407"/>
      <c r="C64" s="407"/>
      <c r="D64" s="407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48"/>
    </row>
    <row r="65" spans="1:20" ht="17.399999999999999">
      <c r="A65" s="669" t="s">
        <v>1032</v>
      </c>
      <c r="B65" s="275">
        <v>12453</v>
      </c>
      <c r="C65" s="275">
        <v>3096</v>
      </c>
      <c r="D65" s="275">
        <v>1614</v>
      </c>
      <c r="E65" s="275">
        <v>7730</v>
      </c>
      <c r="F65" s="275">
        <v>13</v>
      </c>
      <c r="G65" s="275">
        <v>0</v>
      </c>
      <c r="H65" s="275">
        <v>10231</v>
      </c>
      <c r="I65" s="275">
        <v>2497</v>
      </c>
      <c r="J65" s="275">
        <v>1229</v>
      </c>
      <c r="K65" s="275">
        <v>6497</v>
      </c>
      <c r="L65" s="275">
        <v>8</v>
      </c>
      <c r="M65" s="275">
        <v>0</v>
      </c>
      <c r="N65" s="275">
        <v>2222</v>
      </c>
      <c r="O65" s="275">
        <v>599</v>
      </c>
      <c r="P65" s="275">
        <v>385</v>
      </c>
      <c r="Q65" s="275">
        <v>1233</v>
      </c>
      <c r="R65" s="275">
        <v>5</v>
      </c>
      <c r="S65" s="275">
        <v>0</v>
      </c>
      <c r="T65" s="448"/>
    </row>
    <row r="66" spans="1:20" ht="17.399999999999999">
      <c r="A66" s="670" t="s">
        <v>1346</v>
      </c>
      <c r="B66" s="276">
        <v>5832</v>
      </c>
      <c r="C66" s="276">
        <v>1271</v>
      </c>
      <c r="D66" s="276">
        <v>727</v>
      </c>
      <c r="E66" s="276">
        <v>3834</v>
      </c>
      <c r="F66" s="276">
        <v>0</v>
      </c>
      <c r="G66" s="276">
        <v>0</v>
      </c>
      <c r="H66" s="276">
        <v>5618</v>
      </c>
      <c r="I66" s="276">
        <v>1240</v>
      </c>
      <c r="J66" s="276">
        <v>685</v>
      </c>
      <c r="K66" s="276">
        <v>3693</v>
      </c>
      <c r="L66" s="276">
        <v>0</v>
      </c>
      <c r="M66" s="276">
        <v>0</v>
      </c>
      <c r="N66" s="276">
        <v>214</v>
      </c>
      <c r="O66" s="276">
        <v>31</v>
      </c>
      <c r="P66" s="276">
        <v>42</v>
      </c>
      <c r="Q66" s="276">
        <v>141</v>
      </c>
      <c r="R66" s="276">
        <v>0</v>
      </c>
      <c r="S66" s="276">
        <v>0</v>
      </c>
      <c r="T66" s="448"/>
    </row>
    <row r="67" spans="1:20" ht="17.399999999999999">
      <c r="A67" s="670" t="s">
        <v>1345</v>
      </c>
      <c r="B67" s="276">
        <v>1026</v>
      </c>
      <c r="C67" s="276">
        <v>197</v>
      </c>
      <c r="D67" s="276">
        <v>132</v>
      </c>
      <c r="E67" s="276">
        <v>697</v>
      </c>
      <c r="F67" s="276">
        <v>0</v>
      </c>
      <c r="G67" s="276">
        <v>0</v>
      </c>
      <c r="H67" s="276">
        <v>735</v>
      </c>
      <c r="I67" s="276">
        <v>126</v>
      </c>
      <c r="J67" s="276">
        <v>90</v>
      </c>
      <c r="K67" s="276">
        <v>519</v>
      </c>
      <c r="L67" s="276">
        <v>0</v>
      </c>
      <c r="M67" s="276">
        <v>0</v>
      </c>
      <c r="N67" s="276">
        <v>291</v>
      </c>
      <c r="O67" s="276">
        <v>71</v>
      </c>
      <c r="P67" s="276">
        <v>42</v>
      </c>
      <c r="Q67" s="276">
        <v>178</v>
      </c>
      <c r="R67" s="276">
        <v>0</v>
      </c>
      <c r="S67" s="276">
        <v>0</v>
      </c>
      <c r="T67" s="448"/>
    </row>
    <row r="68" spans="1:20" ht="17.399999999999999">
      <c r="A68" s="670" t="s">
        <v>1344</v>
      </c>
      <c r="B68" s="276">
        <v>2398</v>
      </c>
      <c r="C68" s="276">
        <v>712</v>
      </c>
      <c r="D68" s="276">
        <v>357</v>
      </c>
      <c r="E68" s="276">
        <v>1319</v>
      </c>
      <c r="F68" s="276">
        <v>10</v>
      </c>
      <c r="G68" s="276">
        <v>0</v>
      </c>
      <c r="H68" s="276">
        <v>1774</v>
      </c>
      <c r="I68" s="276">
        <v>542</v>
      </c>
      <c r="J68" s="276">
        <v>226</v>
      </c>
      <c r="K68" s="276">
        <v>999</v>
      </c>
      <c r="L68" s="276">
        <v>7</v>
      </c>
      <c r="M68" s="276">
        <v>0</v>
      </c>
      <c r="N68" s="276">
        <v>624</v>
      </c>
      <c r="O68" s="276">
        <v>170</v>
      </c>
      <c r="P68" s="276">
        <v>131</v>
      </c>
      <c r="Q68" s="276">
        <v>320</v>
      </c>
      <c r="R68" s="276">
        <v>3</v>
      </c>
      <c r="S68" s="276">
        <v>0</v>
      </c>
      <c r="T68" s="448"/>
    </row>
    <row r="69" spans="1:20" ht="17.399999999999999">
      <c r="A69" s="670" t="s">
        <v>1343</v>
      </c>
      <c r="B69" s="276">
        <v>3197</v>
      </c>
      <c r="C69" s="276">
        <v>916</v>
      </c>
      <c r="D69" s="276">
        <v>398</v>
      </c>
      <c r="E69" s="276">
        <v>1880</v>
      </c>
      <c r="F69" s="276">
        <v>3</v>
      </c>
      <c r="G69" s="276">
        <v>0</v>
      </c>
      <c r="H69" s="276">
        <v>2104</v>
      </c>
      <c r="I69" s="276">
        <v>589</v>
      </c>
      <c r="J69" s="276">
        <v>228</v>
      </c>
      <c r="K69" s="276">
        <v>1286</v>
      </c>
      <c r="L69" s="276">
        <v>1</v>
      </c>
      <c r="M69" s="276">
        <v>0</v>
      </c>
      <c r="N69" s="276">
        <v>1093</v>
      </c>
      <c r="O69" s="276">
        <v>327</v>
      </c>
      <c r="P69" s="276">
        <v>170</v>
      </c>
      <c r="Q69" s="276">
        <v>594</v>
      </c>
      <c r="R69" s="276">
        <v>2</v>
      </c>
      <c r="S69" s="276">
        <v>0</v>
      </c>
      <c r="T69" s="448"/>
    </row>
    <row r="70" spans="1:20" ht="17.399999999999999">
      <c r="A70" s="407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48"/>
    </row>
    <row r="71" spans="1:20" ht="17.399999999999999">
      <c r="A71" s="669" t="s">
        <v>973</v>
      </c>
      <c r="B71" s="275">
        <v>6234</v>
      </c>
      <c r="C71" s="275">
        <v>2039</v>
      </c>
      <c r="D71" s="275">
        <v>678</v>
      </c>
      <c r="E71" s="275">
        <v>3343</v>
      </c>
      <c r="F71" s="275">
        <v>174</v>
      </c>
      <c r="G71" s="275">
        <v>0</v>
      </c>
      <c r="H71" s="275">
        <v>4268</v>
      </c>
      <c r="I71" s="275">
        <v>1398</v>
      </c>
      <c r="J71" s="275">
        <v>398</v>
      </c>
      <c r="K71" s="275">
        <v>2395</v>
      </c>
      <c r="L71" s="275">
        <v>77</v>
      </c>
      <c r="M71" s="275">
        <v>0</v>
      </c>
      <c r="N71" s="275">
        <v>1966</v>
      </c>
      <c r="O71" s="275">
        <v>641</v>
      </c>
      <c r="P71" s="275">
        <v>280</v>
      </c>
      <c r="Q71" s="275">
        <v>948</v>
      </c>
      <c r="R71" s="275">
        <v>97</v>
      </c>
      <c r="S71" s="275">
        <v>0</v>
      </c>
      <c r="T71" s="448"/>
    </row>
    <row r="72" spans="1:20" ht="17.399999999999999">
      <c r="A72" s="670" t="s">
        <v>1342</v>
      </c>
      <c r="B72" s="276">
        <v>4654</v>
      </c>
      <c r="C72" s="276">
        <v>1498</v>
      </c>
      <c r="D72" s="276">
        <v>520</v>
      </c>
      <c r="E72" s="276">
        <v>2485</v>
      </c>
      <c r="F72" s="276">
        <v>151</v>
      </c>
      <c r="G72" s="276">
        <v>0</v>
      </c>
      <c r="H72" s="276">
        <v>3037</v>
      </c>
      <c r="I72" s="276">
        <v>975</v>
      </c>
      <c r="J72" s="276">
        <v>290</v>
      </c>
      <c r="K72" s="276">
        <v>1710</v>
      </c>
      <c r="L72" s="276">
        <v>62</v>
      </c>
      <c r="M72" s="276">
        <v>0</v>
      </c>
      <c r="N72" s="276">
        <v>1617</v>
      </c>
      <c r="O72" s="276">
        <v>523</v>
      </c>
      <c r="P72" s="276">
        <v>230</v>
      </c>
      <c r="Q72" s="276">
        <v>775</v>
      </c>
      <c r="R72" s="276">
        <v>89</v>
      </c>
      <c r="S72" s="276">
        <v>0</v>
      </c>
      <c r="T72" s="448"/>
    </row>
    <row r="73" spans="1:20" ht="17.399999999999999">
      <c r="A73" s="670" t="s">
        <v>1341</v>
      </c>
      <c r="B73" s="276">
        <v>1580</v>
      </c>
      <c r="C73" s="276">
        <v>541</v>
      </c>
      <c r="D73" s="276">
        <v>158</v>
      </c>
      <c r="E73" s="276">
        <v>858</v>
      </c>
      <c r="F73" s="276">
        <v>23</v>
      </c>
      <c r="G73" s="276">
        <v>0</v>
      </c>
      <c r="H73" s="276">
        <v>1231</v>
      </c>
      <c r="I73" s="276">
        <v>423</v>
      </c>
      <c r="J73" s="276">
        <v>108</v>
      </c>
      <c r="K73" s="276">
        <v>685</v>
      </c>
      <c r="L73" s="276">
        <v>15</v>
      </c>
      <c r="M73" s="276">
        <v>0</v>
      </c>
      <c r="N73" s="276">
        <v>349</v>
      </c>
      <c r="O73" s="276">
        <v>118</v>
      </c>
      <c r="P73" s="276">
        <v>50</v>
      </c>
      <c r="Q73" s="276">
        <v>173</v>
      </c>
      <c r="R73" s="276">
        <v>8</v>
      </c>
      <c r="S73" s="276">
        <v>0</v>
      </c>
      <c r="T73" s="448"/>
    </row>
    <row r="74" spans="1:20" ht="17.399999999999999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48"/>
    </row>
    <row r="75" spans="1:20" ht="17.399999999999999">
      <c r="A75" s="669" t="s">
        <v>938</v>
      </c>
      <c r="B75" s="275">
        <v>2505</v>
      </c>
      <c r="C75" s="275">
        <v>1045</v>
      </c>
      <c r="D75" s="275">
        <v>317</v>
      </c>
      <c r="E75" s="275">
        <v>1143</v>
      </c>
      <c r="F75" s="275">
        <v>0</v>
      </c>
      <c r="G75" s="275">
        <v>0</v>
      </c>
      <c r="H75" s="275">
        <v>1679</v>
      </c>
      <c r="I75" s="275">
        <v>705</v>
      </c>
      <c r="J75" s="275">
        <v>192</v>
      </c>
      <c r="K75" s="275">
        <v>782</v>
      </c>
      <c r="L75" s="275">
        <v>0</v>
      </c>
      <c r="M75" s="275">
        <v>0</v>
      </c>
      <c r="N75" s="275">
        <v>826</v>
      </c>
      <c r="O75" s="275">
        <v>340</v>
      </c>
      <c r="P75" s="275">
        <v>125</v>
      </c>
      <c r="Q75" s="275">
        <v>361</v>
      </c>
      <c r="R75" s="275">
        <v>0</v>
      </c>
      <c r="S75" s="275">
        <v>0</v>
      </c>
      <c r="T75" s="448"/>
    </row>
    <row r="76" spans="1:20" ht="17.399999999999999">
      <c r="A76" s="670" t="s">
        <v>1340</v>
      </c>
      <c r="B76" s="276">
        <v>1797</v>
      </c>
      <c r="C76" s="276">
        <v>708</v>
      </c>
      <c r="D76" s="276">
        <v>238</v>
      </c>
      <c r="E76" s="276">
        <v>851</v>
      </c>
      <c r="F76" s="276">
        <v>0</v>
      </c>
      <c r="G76" s="276">
        <v>0</v>
      </c>
      <c r="H76" s="276">
        <v>1316</v>
      </c>
      <c r="I76" s="276">
        <v>518</v>
      </c>
      <c r="J76" s="276">
        <v>161</v>
      </c>
      <c r="K76" s="276">
        <v>637</v>
      </c>
      <c r="L76" s="276">
        <v>0</v>
      </c>
      <c r="M76" s="276">
        <v>0</v>
      </c>
      <c r="N76" s="276">
        <v>481</v>
      </c>
      <c r="O76" s="276">
        <v>190</v>
      </c>
      <c r="P76" s="276">
        <v>77</v>
      </c>
      <c r="Q76" s="276">
        <v>214</v>
      </c>
      <c r="R76" s="276">
        <v>0</v>
      </c>
      <c r="S76" s="276">
        <v>0</v>
      </c>
      <c r="T76" s="448"/>
    </row>
    <row r="77" spans="1:20" ht="17.399999999999999">
      <c r="A77" s="670" t="s">
        <v>1339</v>
      </c>
      <c r="B77" s="276">
        <v>708</v>
      </c>
      <c r="C77" s="276">
        <v>337</v>
      </c>
      <c r="D77" s="276">
        <v>79</v>
      </c>
      <c r="E77" s="276">
        <v>292</v>
      </c>
      <c r="F77" s="276">
        <v>0</v>
      </c>
      <c r="G77" s="276">
        <v>0</v>
      </c>
      <c r="H77" s="276">
        <v>363</v>
      </c>
      <c r="I77" s="276">
        <v>187</v>
      </c>
      <c r="J77" s="276">
        <v>31</v>
      </c>
      <c r="K77" s="276">
        <v>145</v>
      </c>
      <c r="L77" s="276">
        <v>0</v>
      </c>
      <c r="M77" s="276">
        <v>0</v>
      </c>
      <c r="N77" s="276">
        <v>345</v>
      </c>
      <c r="O77" s="276">
        <v>150</v>
      </c>
      <c r="P77" s="276">
        <v>48</v>
      </c>
      <c r="Q77" s="276">
        <v>147</v>
      </c>
      <c r="R77" s="276">
        <v>0</v>
      </c>
      <c r="S77" s="276">
        <v>0</v>
      </c>
      <c r="T77" s="448"/>
    </row>
    <row r="78" spans="1:20" ht="17.399999999999999">
      <c r="A78" s="407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48"/>
    </row>
    <row r="79" spans="1:20" ht="17.399999999999999">
      <c r="A79" s="669" t="s">
        <v>924</v>
      </c>
      <c r="B79" s="275">
        <v>5136</v>
      </c>
      <c r="C79" s="275">
        <v>1662</v>
      </c>
      <c r="D79" s="275">
        <v>716</v>
      </c>
      <c r="E79" s="275">
        <v>2731</v>
      </c>
      <c r="F79" s="275">
        <v>27</v>
      </c>
      <c r="G79" s="275">
        <v>0</v>
      </c>
      <c r="H79" s="275">
        <v>3405</v>
      </c>
      <c r="I79" s="275">
        <v>1101</v>
      </c>
      <c r="J79" s="275">
        <v>428</v>
      </c>
      <c r="K79" s="275">
        <v>1873</v>
      </c>
      <c r="L79" s="275">
        <v>3</v>
      </c>
      <c r="M79" s="275">
        <v>0</v>
      </c>
      <c r="N79" s="275">
        <v>1731</v>
      </c>
      <c r="O79" s="275">
        <v>561</v>
      </c>
      <c r="P79" s="275">
        <v>288</v>
      </c>
      <c r="Q79" s="275">
        <v>858</v>
      </c>
      <c r="R79" s="275">
        <v>24</v>
      </c>
      <c r="S79" s="275">
        <v>0</v>
      </c>
      <c r="T79" s="448"/>
    </row>
    <row r="80" spans="1:20" ht="17.399999999999999">
      <c r="A80" s="670" t="s">
        <v>1338</v>
      </c>
      <c r="B80" s="276">
        <v>2234</v>
      </c>
      <c r="C80" s="276">
        <v>692</v>
      </c>
      <c r="D80" s="276">
        <v>330</v>
      </c>
      <c r="E80" s="276">
        <v>1204</v>
      </c>
      <c r="F80" s="276">
        <v>8</v>
      </c>
      <c r="G80" s="276">
        <v>0</v>
      </c>
      <c r="H80" s="276">
        <v>1551</v>
      </c>
      <c r="I80" s="276">
        <v>507</v>
      </c>
      <c r="J80" s="276">
        <v>217</v>
      </c>
      <c r="K80" s="276">
        <v>827</v>
      </c>
      <c r="L80" s="276">
        <v>0</v>
      </c>
      <c r="M80" s="276">
        <v>0</v>
      </c>
      <c r="N80" s="276">
        <v>683</v>
      </c>
      <c r="O80" s="276">
        <v>185</v>
      </c>
      <c r="P80" s="276">
        <v>113</v>
      </c>
      <c r="Q80" s="276">
        <v>377</v>
      </c>
      <c r="R80" s="276">
        <v>8</v>
      </c>
      <c r="S80" s="276">
        <v>0</v>
      </c>
      <c r="T80" s="448"/>
    </row>
    <row r="81" spans="1:20" ht="17.399999999999999">
      <c r="A81" s="670" t="s">
        <v>1337</v>
      </c>
      <c r="B81" s="276">
        <v>1113</v>
      </c>
      <c r="C81" s="276">
        <v>472</v>
      </c>
      <c r="D81" s="276">
        <v>155</v>
      </c>
      <c r="E81" s="276">
        <v>479</v>
      </c>
      <c r="F81" s="276">
        <v>7</v>
      </c>
      <c r="G81" s="276">
        <v>0</v>
      </c>
      <c r="H81" s="276">
        <v>552</v>
      </c>
      <c r="I81" s="276">
        <v>246</v>
      </c>
      <c r="J81" s="276">
        <v>67</v>
      </c>
      <c r="K81" s="276">
        <v>238</v>
      </c>
      <c r="L81" s="276">
        <v>1</v>
      </c>
      <c r="M81" s="276">
        <v>0</v>
      </c>
      <c r="N81" s="276">
        <v>561</v>
      </c>
      <c r="O81" s="276">
        <v>226</v>
      </c>
      <c r="P81" s="276">
        <v>88</v>
      </c>
      <c r="Q81" s="276">
        <v>241</v>
      </c>
      <c r="R81" s="276">
        <v>6</v>
      </c>
      <c r="S81" s="276">
        <v>0</v>
      </c>
      <c r="T81" s="448"/>
    </row>
    <row r="82" spans="1:20" ht="17.399999999999999">
      <c r="A82" s="670" t="s">
        <v>1336</v>
      </c>
      <c r="B82" s="276">
        <v>1693</v>
      </c>
      <c r="C82" s="276">
        <v>452</v>
      </c>
      <c r="D82" s="276">
        <v>216</v>
      </c>
      <c r="E82" s="276">
        <v>1019</v>
      </c>
      <c r="F82" s="276">
        <v>6</v>
      </c>
      <c r="G82" s="276">
        <v>0</v>
      </c>
      <c r="H82" s="276">
        <v>1291</v>
      </c>
      <c r="I82" s="276">
        <v>339</v>
      </c>
      <c r="J82" s="276">
        <v>144</v>
      </c>
      <c r="K82" s="276">
        <v>806</v>
      </c>
      <c r="L82" s="276">
        <v>2</v>
      </c>
      <c r="M82" s="276">
        <v>0</v>
      </c>
      <c r="N82" s="276">
        <v>402</v>
      </c>
      <c r="O82" s="276">
        <v>113</v>
      </c>
      <c r="P82" s="276">
        <v>72</v>
      </c>
      <c r="Q82" s="276">
        <v>213</v>
      </c>
      <c r="R82" s="276">
        <v>4</v>
      </c>
      <c r="S82" s="276">
        <v>0</v>
      </c>
      <c r="T82" s="448"/>
    </row>
    <row r="83" spans="1:20" ht="17.399999999999999">
      <c r="A83" s="670" t="s">
        <v>1335</v>
      </c>
      <c r="B83" s="276">
        <v>96</v>
      </c>
      <c r="C83" s="276">
        <v>46</v>
      </c>
      <c r="D83" s="276">
        <v>15</v>
      </c>
      <c r="E83" s="276">
        <v>29</v>
      </c>
      <c r="F83" s="276">
        <v>6</v>
      </c>
      <c r="G83" s="276">
        <v>0</v>
      </c>
      <c r="H83" s="276">
        <v>11</v>
      </c>
      <c r="I83" s="276">
        <v>9</v>
      </c>
      <c r="J83" s="276">
        <v>0</v>
      </c>
      <c r="K83" s="276">
        <v>2</v>
      </c>
      <c r="L83" s="276">
        <v>0</v>
      </c>
      <c r="M83" s="276">
        <v>0</v>
      </c>
      <c r="N83" s="276">
        <v>85</v>
      </c>
      <c r="O83" s="276">
        <v>37</v>
      </c>
      <c r="P83" s="276">
        <v>15</v>
      </c>
      <c r="Q83" s="276">
        <v>27</v>
      </c>
      <c r="R83" s="276">
        <v>6</v>
      </c>
      <c r="S83" s="276">
        <v>0</v>
      </c>
      <c r="T83" s="448"/>
    </row>
    <row r="84" spans="1:20" ht="17.399999999999999">
      <c r="A84" s="407"/>
      <c r="B84" s="407"/>
      <c r="C84" s="407"/>
      <c r="D84" s="407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48"/>
    </row>
    <row r="85" spans="1:20" ht="17.399999999999999">
      <c r="A85" s="669" t="s">
        <v>890</v>
      </c>
      <c r="B85" s="275">
        <v>493</v>
      </c>
      <c r="C85" s="275">
        <v>138</v>
      </c>
      <c r="D85" s="275">
        <v>108</v>
      </c>
      <c r="E85" s="275">
        <v>245</v>
      </c>
      <c r="F85" s="275">
        <v>2</v>
      </c>
      <c r="G85" s="275">
        <v>0</v>
      </c>
      <c r="H85" s="275">
        <v>405</v>
      </c>
      <c r="I85" s="275">
        <v>110</v>
      </c>
      <c r="J85" s="275">
        <v>90</v>
      </c>
      <c r="K85" s="275">
        <v>203</v>
      </c>
      <c r="L85" s="275">
        <v>2</v>
      </c>
      <c r="M85" s="275">
        <v>0</v>
      </c>
      <c r="N85" s="275">
        <v>88</v>
      </c>
      <c r="O85" s="275">
        <v>28</v>
      </c>
      <c r="P85" s="275">
        <v>18</v>
      </c>
      <c r="Q85" s="275">
        <v>42</v>
      </c>
      <c r="R85" s="275">
        <v>0</v>
      </c>
      <c r="S85" s="275">
        <v>0</v>
      </c>
      <c r="T85" s="448"/>
    </row>
    <row r="86" spans="1:20" ht="17.399999999999999">
      <c r="A86" s="670" t="s">
        <v>1334</v>
      </c>
      <c r="B86" s="276">
        <v>274</v>
      </c>
      <c r="C86" s="276">
        <v>58</v>
      </c>
      <c r="D86" s="276">
        <v>66</v>
      </c>
      <c r="E86" s="276">
        <v>150</v>
      </c>
      <c r="F86" s="276">
        <v>0</v>
      </c>
      <c r="G86" s="276">
        <v>0</v>
      </c>
      <c r="H86" s="276">
        <v>245</v>
      </c>
      <c r="I86" s="276">
        <v>52</v>
      </c>
      <c r="J86" s="276">
        <v>59</v>
      </c>
      <c r="K86" s="276">
        <v>134</v>
      </c>
      <c r="L86" s="276">
        <v>0</v>
      </c>
      <c r="M86" s="276">
        <v>0</v>
      </c>
      <c r="N86" s="276">
        <v>29</v>
      </c>
      <c r="O86" s="276">
        <v>6</v>
      </c>
      <c r="P86" s="276">
        <v>7</v>
      </c>
      <c r="Q86" s="276">
        <v>16</v>
      </c>
      <c r="R86" s="276">
        <v>0</v>
      </c>
      <c r="S86" s="276">
        <v>0</v>
      </c>
      <c r="T86" s="448"/>
    </row>
    <row r="87" spans="1:20" ht="17.399999999999999">
      <c r="A87" s="670" t="s">
        <v>1333</v>
      </c>
      <c r="B87" s="276">
        <v>140</v>
      </c>
      <c r="C87" s="276">
        <v>48</v>
      </c>
      <c r="D87" s="276">
        <v>31</v>
      </c>
      <c r="E87" s="276">
        <v>59</v>
      </c>
      <c r="F87" s="276">
        <v>2</v>
      </c>
      <c r="G87" s="276">
        <v>0</v>
      </c>
      <c r="H87" s="276">
        <v>124</v>
      </c>
      <c r="I87" s="276">
        <v>42</v>
      </c>
      <c r="J87" s="276">
        <v>26</v>
      </c>
      <c r="K87" s="276">
        <v>54</v>
      </c>
      <c r="L87" s="276">
        <v>2</v>
      </c>
      <c r="M87" s="276">
        <v>0</v>
      </c>
      <c r="N87" s="276">
        <v>16</v>
      </c>
      <c r="O87" s="276">
        <v>6</v>
      </c>
      <c r="P87" s="276">
        <v>5</v>
      </c>
      <c r="Q87" s="276">
        <v>5</v>
      </c>
      <c r="R87" s="276">
        <v>0</v>
      </c>
      <c r="S87" s="276">
        <v>0</v>
      </c>
      <c r="T87" s="448"/>
    </row>
    <row r="88" spans="1:20" ht="17.399999999999999">
      <c r="A88" s="670" t="s">
        <v>1332</v>
      </c>
      <c r="B88" s="276">
        <v>23</v>
      </c>
      <c r="C88" s="276">
        <v>11</v>
      </c>
      <c r="D88" s="276">
        <v>4</v>
      </c>
      <c r="E88" s="276">
        <v>8</v>
      </c>
      <c r="F88" s="276">
        <v>0</v>
      </c>
      <c r="G88" s="276">
        <v>0</v>
      </c>
      <c r="H88" s="276">
        <v>18</v>
      </c>
      <c r="I88" s="276">
        <v>8</v>
      </c>
      <c r="J88" s="276">
        <v>4</v>
      </c>
      <c r="K88" s="276">
        <v>6</v>
      </c>
      <c r="L88" s="276">
        <v>0</v>
      </c>
      <c r="M88" s="276">
        <v>0</v>
      </c>
      <c r="N88" s="276">
        <v>5</v>
      </c>
      <c r="O88" s="276">
        <v>3</v>
      </c>
      <c r="P88" s="276">
        <v>0</v>
      </c>
      <c r="Q88" s="276">
        <v>2</v>
      </c>
      <c r="R88" s="276">
        <v>0</v>
      </c>
      <c r="S88" s="276">
        <v>0</v>
      </c>
      <c r="T88" s="448"/>
    </row>
    <row r="89" spans="1:20" ht="17.399999999999999">
      <c r="A89" s="670" t="s">
        <v>1331</v>
      </c>
      <c r="B89" s="276">
        <v>56</v>
      </c>
      <c r="C89" s="276">
        <v>21</v>
      </c>
      <c r="D89" s="276">
        <v>7</v>
      </c>
      <c r="E89" s="276">
        <v>28</v>
      </c>
      <c r="F89" s="276">
        <v>0</v>
      </c>
      <c r="G89" s="276">
        <v>0</v>
      </c>
      <c r="H89" s="276">
        <v>18</v>
      </c>
      <c r="I89" s="276">
        <v>8</v>
      </c>
      <c r="J89" s="276">
        <v>1</v>
      </c>
      <c r="K89" s="276">
        <v>9</v>
      </c>
      <c r="L89" s="276">
        <v>0</v>
      </c>
      <c r="M89" s="276">
        <v>0</v>
      </c>
      <c r="N89" s="276">
        <v>38</v>
      </c>
      <c r="O89" s="276">
        <v>13</v>
      </c>
      <c r="P89" s="276">
        <v>6</v>
      </c>
      <c r="Q89" s="276">
        <v>19</v>
      </c>
      <c r="R89" s="276">
        <v>0</v>
      </c>
      <c r="S89" s="276">
        <v>0</v>
      </c>
      <c r="T89" s="448"/>
    </row>
    <row r="90" spans="1:20" ht="17.399999999999999">
      <c r="A90" s="407"/>
      <c r="B90" s="407"/>
      <c r="C90" s="407"/>
      <c r="D90" s="407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48"/>
    </row>
    <row r="91" spans="1:20" ht="17.399999999999999">
      <c r="A91" s="669" t="s">
        <v>877</v>
      </c>
      <c r="B91" s="275">
        <v>960</v>
      </c>
      <c r="C91" s="275">
        <v>280</v>
      </c>
      <c r="D91" s="275">
        <v>157</v>
      </c>
      <c r="E91" s="275">
        <v>523</v>
      </c>
      <c r="F91" s="275">
        <v>0</v>
      </c>
      <c r="G91" s="275">
        <v>0</v>
      </c>
      <c r="H91" s="275">
        <v>922</v>
      </c>
      <c r="I91" s="275">
        <v>273</v>
      </c>
      <c r="J91" s="275">
        <v>141</v>
      </c>
      <c r="K91" s="275">
        <v>508</v>
      </c>
      <c r="L91" s="275">
        <v>0</v>
      </c>
      <c r="M91" s="275">
        <v>0</v>
      </c>
      <c r="N91" s="275">
        <v>38</v>
      </c>
      <c r="O91" s="275">
        <v>7</v>
      </c>
      <c r="P91" s="275">
        <v>16</v>
      </c>
      <c r="Q91" s="275">
        <v>15</v>
      </c>
      <c r="R91" s="275">
        <v>0</v>
      </c>
      <c r="S91" s="275">
        <v>0</v>
      </c>
      <c r="T91" s="448"/>
    </row>
    <row r="92" spans="1:20" ht="17.399999999999999">
      <c r="A92" s="670" t="s">
        <v>1330</v>
      </c>
      <c r="B92" s="276">
        <v>808</v>
      </c>
      <c r="C92" s="276">
        <v>250</v>
      </c>
      <c r="D92" s="276">
        <v>127</v>
      </c>
      <c r="E92" s="276">
        <v>431</v>
      </c>
      <c r="F92" s="276">
        <v>0</v>
      </c>
      <c r="G92" s="276">
        <v>0</v>
      </c>
      <c r="H92" s="276">
        <v>784</v>
      </c>
      <c r="I92" s="276">
        <v>246</v>
      </c>
      <c r="J92" s="276">
        <v>118</v>
      </c>
      <c r="K92" s="276">
        <v>420</v>
      </c>
      <c r="L92" s="276">
        <v>0</v>
      </c>
      <c r="M92" s="276">
        <v>0</v>
      </c>
      <c r="N92" s="276">
        <v>24</v>
      </c>
      <c r="O92" s="276">
        <v>4</v>
      </c>
      <c r="P92" s="276">
        <v>9</v>
      </c>
      <c r="Q92" s="276">
        <v>11</v>
      </c>
      <c r="R92" s="276">
        <v>0</v>
      </c>
      <c r="S92" s="276">
        <v>0</v>
      </c>
      <c r="T92" s="448"/>
    </row>
    <row r="93" spans="1:20" ht="17.399999999999999">
      <c r="A93" s="670" t="s">
        <v>1329</v>
      </c>
      <c r="B93" s="276">
        <v>3</v>
      </c>
      <c r="C93" s="276">
        <v>1</v>
      </c>
      <c r="D93" s="276">
        <v>1</v>
      </c>
      <c r="E93" s="276">
        <v>1</v>
      </c>
      <c r="F93" s="276">
        <v>0</v>
      </c>
      <c r="G93" s="276">
        <v>0</v>
      </c>
      <c r="H93" s="276">
        <v>2</v>
      </c>
      <c r="I93" s="276">
        <v>1</v>
      </c>
      <c r="J93" s="276">
        <v>0</v>
      </c>
      <c r="K93" s="276">
        <v>1</v>
      </c>
      <c r="L93" s="276">
        <v>0</v>
      </c>
      <c r="M93" s="276">
        <v>0</v>
      </c>
      <c r="N93" s="276">
        <v>1</v>
      </c>
      <c r="O93" s="276">
        <v>0</v>
      </c>
      <c r="P93" s="276">
        <v>1</v>
      </c>
      <c r="Q93" s="276">
        <v>0</v>
      </c>
      <c r="R93" s="276">
        <v>0</v>
      </c>
      <c r="S93" s="276">
        <v>0</v>
      </c>
      <c r="T93" s="448"/>
    </row>
    <row r="94" spans="1:20" ht="17.399999999999999">
      <c r="A94" s="670" t="s">
        <v>1328</v>
      </c>
      <c r="B94" s="276">
        <v>27</v>
      </c>
      <c r="C94" s="276">
        <v>13</v>
      </c>
      <c r="D94" s="276">
        <v>3</v>
      </c>
      <c r="E94" s="276">
        <v>11</v>
      </c>
      <c r="F94" s="276">
        <v>0</v>
      </c>
      <c r="G94" s="276">
        <v>0</v>
      </c>
      <c r="H94" s="276">
        <v>26</v>
      </c>
      <c r="I94" s="276">
        <v>13</v>
      </c>
      <c r="J94" s="276">
        <v>2</v>
      </c>
      <c r="K94" s="276">
        <v>11</v>
      </c>
      <c r="L94" s="276">
        <v>0</v>
      </c>
      <c r="M94" s="276">
        <v>0</v>
      </c>
      <c r="N94" s="276">
        <v>1</v>
      </c>
      <c r="O94" s="276">
        <v>0</v>
      </c>
      <c r="P94" s="276">
        <v>1</v>
      </c>
      <c r="Q94" s="276">
        <v>0</v>
      </c>
      <c r="R94" s="276">
        <v>0</v>
      </c>
      <c r="S94" s="276">
        <v>0</v>
      </c>
      <c r="T94" s="448"/>
    </row>
    <row r="95" spans="1:20" ht="17.399999999999999">
      <c r="A95" s="670" t="s">
        <v>1327</v>
      </c>
      <c r="B95" s="276">
        <v>122</v>
      </c>
      <c r="C95" s="276">
        <v>16</v>
      </c>
      <c r="D95" s="276">
        <v>26</v>
      </c>
      <c r="E95" s="276">
        <v>80</v>
      </c>
      <c r="F95" s="276">
        <v>0</v>
      </c>
      <c r="G95" s="276">
        <v>0</v>
      </c>
      <c r="H95" s="276">
        <v>110</v>
      </c>
      <c r="I95" s="276">
        <v>13</v>
      </c>
      <c r="J95" s="276">
        <v>21</v>
      </c>
      <c r="K95" s="276">
        <v>76</v>
      </c>
      <c r="L95" s="276">
        <v>0</v>
      </c>
      <c r="M95" s="276">
        <v>0</v>
      </c>
      <c r="N95" s="276">
        <v>12</v>
      </c>
      <c r="O95" s="276">
        <v>3</v>
      </c>
      <c r="P95" s="276">
        <v>5</v>
      </c>
      <c r="Q95" s="276">
        <v>4</v>
      </c>
      <c r="R95" s="276">
        <v>0</v>
      </c>
      <c r="S95" s="276">
        <v>0</v>
      </c>
      <c r="T95" s="448"/>
    </row>
    <row r="96" spans="1:20" ht="17.399999999999999">
      <c r="A96" s="406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48"/>
    </row>
    <row r="97" spans="1:20" ht="17.399999999999999">
      <c r="A97" s="869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48"/>
    </row>
  </sheetData>
  <mergeCells count="10">
    <mergeCell ref="C8:E8"/>
    <mergeCell ref="I8:K8"/>
    <mergeCell ref="O8:Q8"/>
    <mergeCell ref="B2:S2"/>
    <mergeCell ref="B3:S3"/>
    <mergeCell ref="B5:S5"/>
    <mergeCell ref="H6:S6"/>
    <mergeCell ref="B7:G7"/>
    <mergeCell ref="H7:M7"/>
    <mergeCell ref="N7:S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55" orientation="landscape" r:id="rId1"/>
  <headerFooter alignWithMargins="0"/>
  <rowBreaks count="1" manualBreakCount="1">
    <brk id="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0" enableFormatConditionsCalculation="0">
    <tabColor theme="3"/>
  </sheetPr>
  <dimension ref="A1:H34"/>
  <sheetViews>
    <sheetView showGridLines="0" showRowColHeaders="0" zoomScaleNormal="100" zoomScaleSheetLayoutView="125" workbookViewId="0"/>
  </sheetViews>
  <sheetFormatPr baseColWidth="10" defaultColWidth="11.44140625" defaultRowHeight="12.6"/>
  <cols>
    <col min="1" max="1" width="17" style="495" customWidth="1"/>
    <col min="2" max="2" width="20.44140625" style="495" customWidth="1"/>
    <col min="3" max="3" width="49.5546875" style="495" customWidth="1"/>
    <col min="4" max="4" width="11.44140625" style="495"/>
    <col min="5" max="5" width="14" style="495" customWidth="1"/>
    <col min="6" max="6" width="11.6640625" style="495" bestFit="1" customWidth="1"/>
    <col min="7" max="7" width="12.6640625" style="495" customWidth="1"/>
    <col min="8" max="8" width="17.21875" style="495" customWidth="1"/>
    <col min="9" max="256" width="11.44140625" style="495"/>
    <col min="257" max="257" width="17" style="495" customWidth="1"/>
    <col min="258" max="258" width="20.44140625" style="495" customWidth="1"/>
    <col min="259" max="259" width="49.5546875" style="495" customWidth="1"/>
    <col min="260" max="260" width="11.44140625" style="495"/>
    <col min="261" max="261" width="14" style="495" customWidth="1"/>
    <col min="262" max="262" width="11.6640625" style="495" bestFit="1" customWidth="1"/>
    <col min="263" max="263" width="12.6640625" style="495" customWidth="1"/>
    <col min="264" max="264" width="16.109375" style="495" customWidth="1"/>
    <col min="265" max="512" width="11.44140625" style="495"/>
    <col min="513" max="513" width="17" style="495" customWidth="1"/>
    <col min="514" max="514" width="20.44140625" style="495" customWidth="1"/>
    <col min="515" max="515" width="49.5546875" style="495" customWidth="1"/>
    <col min="516" max="516" width="11.44140625" style="495"/>
    <col min="517" max="517" width="14" style="495" customWidth="1"/>
    <col min="518" max="518" width="11.6640625" style="495" bestFit="1" customWidth="1"/>
    <col min="519" max="519" width="12.6640625" style="495" customWidth="1"/>
    <col min="520" max="520" width="16.109375" style="495" customWidth="1"/>
    <col min="521" max="768" width="11.44140625" style="495"/>
    <col min="769" max="769" width="17" style="495" customWidth="1"/>
    <col min="770" max="770" width="20.44140625" style="495" customWidth="1"/>
    <col min="771" max="771" width="49.5546875" style="495" customWidth="1"/>
    <col min="772" max="772" width="11.44140625" style="495"/>
    <col min="773" max="773" width="14" style="495" customWidth="1"/>
    <col min="774" max="774" width="11.6640625" style="495" bestFit="1" customWidth="1"/>
    <col min="775" max="775" width="12.6640625" style="495" customWidth="1"/>
    <col min="776" max="776" width="16.109375" style="495" customWidth="1"/>
    <col min="777" max="1024" width="11.44140625" style="495"/>
    <col min="1025" max="1025" width="17" style="495" customWidth="1"/>
    <col min="1026" max="1026" width="20.44140625" style="495" customWidth="1"/>
    <col min="1027" max="1027" width="49.5546875" style="495" customWidth="1"/>
    <col min="1028" max="1028" width="11.44140625" style="495"/>
    <col min="1029" max="1029" width="14" style="495" customWidth="1"/>
    <col min="1030" max="1030" width="11.6640625" style="495" bestFit="1" customWidth="1"/>
    <col min="1031" max="1031" width="12.6640625" style="495" customWidth="1"/>
    <col min="1032" max="1032" width="16.109375" style="495" customWidth="1"/>
    <col min="1033" max="1280" width="11.44140625" style="495"/>
    <col min="1281" max="1281" width="17" style="495" customWidth="1"/>
    <col min="1282" max="1282" width="20.44140625" style="495" customWidth="1"/>
    <col min="1283" max="1283" width="49.5546875" style="495" customWidth="1"/>
    <col min="1284" max="1284" width="11.44140625" style="495"/>
    <col min="1285" max="1285" width="14" style="495" customWidth="1"/>
    <col min="1286" max="1286" width="11.6640625" style="495" bestFit="1" customWidth="1"/>
    <col min="1287" max="1287" width="12.6640625" style="495" customWidth="1"/>
    <col min="1288" max="1288" width="16.109375" style="495" customWidth="1"/>
    <col min="1289" max="1536" width="11.44140625" style="495"/>
    <col min="1537" max="1537" width="17" style="495" customWidth="1"/>
    <col min="1538" max="1538" width="20.44140625" style="495" customWidth="1"/>
    <col min="1539" max="1539" width="49.5546875" style="495" customWidth="1"/>
    <col min="1540" max="1540" width="11.44140625" style="495"/>
    <col min="1541" max="1541" width="14" style="495" customWidth="1"/>
    <col min="1542" max="1542" width="11.6640625" style="495" bestFit="1" customWidth="1"/>
    <col min="1543" max="1543" width="12.6640625" style="495" customWidth="1"/>
    <col min="1544" max="1544" width="16.109375" style="495" customWidth="1"/>
    <col min="1545" max="1792" width="11.44140625" style="495"/>
    <col min="1793" max="1793" width="17" style="495" customWidth="1"/>
    <col min="1794" max="1794" width="20.44140625" style="495" customWidth="1"/>
    <col min="1795" max="1795" width="49.5546875" style="495" customWidth="1"/>
    <col min="1796" max="1796" width="11.44140625" style="495"/>
    <col min="1797" max="1797" width="14" style="495" customWidth="1"/>
    <col min="1798" max="1798" width="11.6640625" style="495" bestFit="1" customWidth="1"/>
    <col min="1799" max="1799" width="12.6640625" style="495" customWidth="1"/>
    <col min="1800" max="1800" width="16.109375" style="495" customWidth="1"/>
    <col min="1801" max="2048" width="11.44140625" style="495"/>
    <col min="2049" max="2049" width="17" style="495" customWidth="1"/>
    <col min="2050" max="2050" width="20.44140625" style="495" customWidth="1"/>
    <col min="2051" max="2051" width="49.5546875" style="495" customWidth="1"/>
    <col min="2052" max="2052" width="11.44140625" style="495"/>
    <col min="2053" max="2053" width="14" style="495" customWidth="1"/>
    <col min="2054" max="2054" width="11.6640625" style="495" bestFit="1" customWidth="1"/>
    <col min="2055" max="2055" width="12.6640625" style="495" customWidth="1"/>
    <col min="2056" max="2056" width="16.109375" style="495" customWidth="1"/>
    <col min="2057" max="2304" width="11.44140625" style="495"/>
    <col min="2305" max="2305" width="17" style="495" customWidth="1"/>
    <col min="2306" max="2306" width="20.44140625" style="495" customWidth="1"/>
    <col min="2307" max="2307" width="49.5546875" style="495" customWidth="1"/>
    <col min="2308" max="2308" width="11.44140625" style="495"/>
    <col min="2309" max="2309" width="14" style="495" customWidth="1"/>
    <col min="2310" max="2310" width="11.6640625" style="495" bestFit="1" customWidth="1"/>
    <col min="2311" max="2311" width="12.6640625" style="495" customWidth="1"/>
    <col min="2312" max="2312" width="16.109375" style="495" customWidth="1"/>
    <col min="2313" max="2560" width="11.44140625" style="495"/>
    <col min="2561" max="2561" width="17" style="495" customWidth="1"/>
    <col min="2562" max="2562" width="20.44140625" style="495" customWidth="1"/>
    <col min="2563" max="2563" width="49.5546875" style="495" customWidth="1"/>
    <col min="2564" max="2564" width="11.44140625" style="495"/>
    <col min="2565" max="2565" width="14" style="495" customWidth="1"/>
    <col min="2566" max="2566" width="11.6640625" style="495" bestFit="1" customWidth="1"/>
    <col min="2567" max="2567" width="12.6640625" style="495" customWidth="1"/>
    <col min="2568" max="2568" width="16.109375" style="495" customWidth="1"/>
    <col min="2569" max="2816" width="11.44140625" style="495"/>
    <col min="2817" max="2817" width="17" style="495" customWidth="1"/>
    <col min="2818" max="2818" width="20.44140625" style="495" customWidth="1"/>
    <col min="2819" max="2819" width="49.5546875" style="495" customWidth="1"/>
    <col min="2820" max="2820" width="11.44140625" style="495"/>
    <col min="2821" max="2821" width="14" style="495" customWidth="1"/>
    <col min="2822" max="2822" width="11.6640625" style="495" bestFit="1" customWidth="1"/>
    <col min="2823" max="2823" width="12.6640625" style="495" customWidth="1"/>
    <col min="2824" max="2824" width="16.109375" style="495" customWidth="1"/>
    <col min="2825" max="3072" width="11.44140625" style="495"/>
    <col min="3073" max="3073" width="17" style="495" customWidth="1"/>
    <col min="3074" max="3074" width="20.44140625" style="495" customWidth="1"/>
    <col min="3075" max="3075" width="49.5546875" style="495" customWidth="1"/>
    <col min="3076" max="3076" width="11.44140625" style="495"/>
    <col min="3077" max="3077" width="14" style="495" customWidth="1"/>
    <col min="3078" max="3078" width="11.6640625" style="495" bestFit="1" customWidth="1"/>
    <col min="3079" max="3079" width="12.6640625" style="495" customWidth="1"/>
    <col min="3080" max="3080" width="16.109375" style="495" customWidth="1"/>
    <col min="3081" max="3328" width="11.44140625" style="495"/>
    <col min="3329" max="3329" width="17" style="495" customWidth="1"/>
    <col min="3330" max="3330" width="20.44140625" style="495" customWidth="1"/>
    <col min="3331" max="3331" width="49.5546875" style="495" customWidth="1"/>
    <col min="3332" max="3332" width="11.44140625" style="495"/>
    <col min="3333" max="3333" width="14" style="495" customWidth="1"/>
    <col min="3334" max="3334" width="11.6640625" style="495" bestFit="1" customWidth="1"/>
    <col min="3335" max="3335" width="12.6640625" style="495" customWidth="1"/>
    <col min="3336" max="3336" width="16.109375" style="495" customWidth="1"/>
    <col min="3337" max="3584" width="11.44140625" style="495"/>
    <col min="3585" max="3585" width="17" style="495" customWidth="1"/>
    <col min="3586" max="3586" width="20.44140625" style="495" customWidth="1"/>
    <col min="3587" max="3587" width="49.5546875" style="495" customWidth="1"/>
    <col min="3588" max="3588" width="11.44140625" style="495"/>
    <col min="3589" max="3589" width="14" style="495" customWidth="1"/>
    <col min="3590" max="3590" width="11.6640625" style="495" bestFit="1" customWidth="1"/>
    <col min="3591" max="3591" width="12.6640625" style="495" customWidth="1"/>
    <col min="3592" max="3592" width="16.109375" style="495" customWidth="1"/>
    <col min="3593" max="3840" width="11.44140625" style="495"/>
    <col min="3841" max="3841" width="17" style="495" customWidth="1"/>
    <col min="3842" max="3842" width="20.44140625" style="495" customWidth="1"/>
    <col min="3843" max="3843" width="49.5546875" style="495" customWidth="1"/>
    <col min="3844" max="3844" width="11.44140625" style="495"/>
    <col min="3845" max="3845" width="14" style="495" customWidth="1"/>
    <col min="3846" max="3846" width="11.6640625" style="495" bestFit="1" customWidth="1"/>
    <col min="3847" max="3847" width="12.6640625" style="495" customWidth="1"/>
    <col min="3848" max="3848" width="16.109375" style="495" customWidth="1"/>
    <col min="3849" max="4096" width="11.44140625" style="495"/>
    <col min="4097" max="4097" width="17" style="495" customWidth="1"/>
    <col min="4098" max="4098" width="20.44140625" style="495" customWidth="1"/>
    <col min="4099" max="4099" width="49.5546875" style="495" customWidth="1"/>
    <col min="4100" max="4100" width="11.44140625" style="495"/>
    <col min="4101" max="4101" width="14" style="495" customWidth="1"/>
    <col min="4102" max="4102" width="11.6640625" style="495" bestFit="1" customWidth="1"/>
    <col min="4103" max="4103" width="12.6640625" style="495" customWidth="1"/>
    <col min="4104" max="4104" width="16.109375" style="495" customWidth="1"/>
    <col min="4105" max="4352" width="11.44140625" style="495"/>
    <col min="4353" max="4353" width="17" style="495" customWidth="1"/>
    <col min="4354" max="4354" width="20.44140625" style="495" customWidth="1"/>
    <col min="4355" max="4355" width="49.5546875" style="495" customWidth="1"/>
    <col min="4356" max="4356" width="11.44140625" style="495"/>
    <col min="4357" max="4357" width="14" style="495" customWidth="1"/>
    <col min="4358" max="4358" width="11.6640625" style="495" bestFit="1" customWidth="1"/>
    <col min="4359" max="4359" width="12.6640625" style="495" customWidth="1"/>
    <col min="4360" max="4360" width="16.109375" style="495" customWidth="1"/>
    <col min="4361" max="4608" width="11.44140625" style="495"/>
    <col min="4609" max="4609" width="17" style="495" customWidth="1"/>
    <col min="4610" max="4610" width="20.44140625" style="495" customWidth="1"/>
    <col min="4611" max="4611" width="49.5546875" style="495" customWidth="1"/>
    <col min="4612" max="4612" width="11.44140625" style="495"/>
    <col min="4613" max="4613" width="14" style="495" customWidth="1"/>
    <col min="4614" max="4614" width="11.6640625" style="495" bestFit="1" customWidth="1"/>
    <col min="4615" max="4615" width="12.6640625" style="495" customWidth="1"/>
    <col min="4616" max="4616" width="16.109375" style="495" customWidth="1"/>
    <col min="4617" max="4864" width="11.44140625" style="495"/>
    <col min="4865" max="4865" width="17" style="495" customWidth="1"/>
    <col min="4866" max="4866" width="20.44140625" style="495" customWidth="1"/>
    <col min="4867" max="4867" width="49.5546875" style="495" customWidth="1"/>
    <col min="4868" max="4868" width="11.44140625" style="495"/>
    <col min="4869" max="4869" width="14" style="495" customWidth="1"/>
    <col min="4870" max="4870" width="11.6640625" style="495" bestFit="1" customWidth="1"/>
    <col min="4871" max="4871" width="12.6640625" style="495" customWidth="1"/>
    <col min="4872" max="4872" width="16.109375" style="495" customWidth="1"/>
    <col min="4873" max="5120" width="11.44140625" style="495"/>
    <col min="5121" max="5121" width="17" style="495" customWidth="1"/>
    <col min="5122" max="5122" width="20.44140625" style="495" customWidth="1"/>
    <col min="5123" max="5123" width="49.5546875" style="495" customWidth="1"/>
    <col min="5124" max="5124" width="11.44140625" style="495"/>
    <col min="5125" max="5125" width="14" style="495" customWidth="1"/>
    <col min="5126" max="5126" width="11.6640625" style="495" bestFit="1" customWidth="1"/>
    <col min="5127" max="5127" width="12.6640625" style="495" customWidth="1"/>
    <col min="5128" max="5128" width="16.109375" style="495" customWidth="1"/>
    <col min="5129" max="5376" width="11.44140625" style="495"/>
    <col min="5377" max="5377" width="17" style="495" customWidth="1"/>
    <col min="5378" max="5378" width="20.44140625" style="495" customWidth="1"/>
    <col min="5379" max="5379" width="49.5546875" style="495" customWidth="1"/>
    <col min="5380" max="5380" width="11.44140625" style="495"/>
    <col min="5381" max="5381" width="14" style="495" customWidth="1"/>
    <col min="5382" max="5382" width="11.6640625" style="495" bestFit="1" customWidth="1"/>
    <col min="5383" max="5383" width="12.6640625" style="495" customWidth="1"/>
    <col min="5384" max="5384" width="16.109375" style="495" customWidth="1"/>
    <col min="5385" max="5632" width="11.44140625" style="495"/>
    <col min="5633" max="5633" width="17" style="495" customWidth="1"/>
    <col min="5634" max="5634" width="20.44140625" style="495" customWidth="1"/>
    <col min="5635" max="5635" width="49.5546875" style="495" customWidth="1"/>
    <col min="5636" max="5636" width="11.44140625" style="495"/>
    <col min="5637" max="5637" width="14" style="495" customWidth="1"/>
    <col min="5638" max="5638" width="11.6640625" style="495" bestFit="1" customWidth="1"/>
    <col min="5639" max="5639" width="12.6640625" style="495" customWidth="1"/>
    <col min="5640" max="5640" width="16.109375" style="495" customWidth="1"/>
    <col min="5641" max="5888" width="11.44140625" style="495"/>
    <col min="5889" max="5889" width="17" style="495" customWidth="1"/>
    <col min="5890" max="5890" width="20.44140625" style="495" customWidth="1"/>
    <col min="5891" max="5891" width="49.5546875" style="495" customWidth="1"/>
    <col min="5892" max="5892" width="11.44140625" style="495"/>
    <col min="5893" max="5893" width="14" style="495" customWidth="1"/>
    <col min="5894" max="5894" width="11.6640625" style="495" bestFit="1" customWidth="1"/>
    <col min="5895" max="5895" width="12.6640625" style="495" customWidth="1"/>
    <col min="5896" max="5896" width="16.109375" style="495" customWidth="1"/>
    <col min="5897" max="6144" width="11.44140625" style="495"/>
    <col min="6145" max="6145" width="17" style="495" customWidth="1"/>
    <col min="6146" max="6146" width="20.44140625" style="495" customWidth="1"/>
    <col min="6147" max="6147" width="49.5546875" style="495" customWidth="1"/>
    <col min="6148" max="6148" width="11.44140625" style="495"/>
    <col min="6149" max="6149" width="14" style="495" customWidth="1"/>
    <col min="6150" max="6150" width="11.6640625" style="495" bestFit="1" customWidth="1"/>
    <col min="6151" max="6151" width="12.6640625" style="495" customWidth="1"/>
    <col min="6152" max="6152" width="16.109375" style="495" customWidth="1"/>
    <col min="6153" max="6400" width="11.44140625" style="495"/>
    <col min="6401" max="6401" width="17" style="495" customWidth="1"/>
    <col min="6402" max="6402" width="20.44140625" style="495" customWidth="1"/>
    <col min="6403" max="6403" width="49.5546875" style="495" customWidth="1"/>
    <col min="6404" max="6404" width="11.44140625" style="495"/>
    <col min="6405" max="6405" width="14" style="495" customWidth="1"/>
    <col min="6406" max="6406" width="11.6640625" style="495" bestFit="1" customWidth="1"/>
    <col min="6407" max="6407" width="12.6640625" style="495" customWidth="1"/>
    <col min="6408" max="6408" width="16.109375" style="495" customWidth="1"/>
    <col min="6409" max="6656" width="11.44140625" style="495"/>
    <col min="6657" max="6657" width="17" style="495" customWidth="1"/>
    <col min="6658" max="6658" width="20.44140625" style="495" customWidth="1"/>
    <col min="6659" max="6659" width="49.5546875" style="495" customWidth="1"/>
    <col min="6660" max="6660" width="11.44140625" style="495"/>
    <col min="6661" max="6661" width="14" style="495" customWidth="1"/>
    <col min="6662" max="6662" width="11.6640625" style="495" bestFit="1" customWidth="1"/>
    <col min="6663" max="6663" width="12.6640625" style="495" customWidth="1"/>
    <col min="6664" max="6664" width="16.109375" style="495" customWidth="1"/>
    <col min="6665" max="6912" width="11.44140625" style="495"/>
    <col min="6913" max="6913" width="17" style="495" customWidth="1"/>
    <col min="6914" max="6914" width="20.44140625" style="495" customWidth="1"/>
    <col min="6915" max="6915" width="49.5546875" style="495" customWidth="1"/>
    <col min="6916" max="6916" width="11.44140625" style="495"/>
    <col min="6917" max="6917" width="14" style="495" customWidth="1"/>
    <col min="6918" max="6918" width="11.6640625" style="495" bestFit="1" customWidth="1"/>
    <col min="6919" max="6919" width="12.6640625" style="495" customWidth="1"/>
    <col min="6920" max="6920" width="16.109375" style="495" customWidth="1"/>
    <col min="6921" max="7168" width="11.44140625" style="495"/>
    <col min="7169" max="7169" width="17" style="495" customWidth="1"/>
    <col min="7170" max="7170" width="20.44140625" style="495" customWidth="1"/>
    <col min="7171" max="7171" width="49.5546875" style="495" customWidth="1"/>
    <col min="7172" max="7172" width="11.44140625" style="495"/>
    <col min="7173" max="7173" width="14" style="495" customWidth="1"/>
    <col min="7174" max="7174" width="11.6640625" style="495" bestFit="1" customWidth="1"/>
    <col min="7175" max="7175" width="12.6640625" style="495" customWidth="1"/>
    <col min="7176" max="7176" width="16.109375" style="495" customWidth="1"/>
    <col min="7177" max="7424" width="11.44140625" style="495"/>
    <col min="7425" max="7425" width="17" style="495" customWidth="1"/>
    <col min="7426" max="7426" width="20.44140625" style="495" customWidth="1"/>
    <col min="7427" max="7427" width="49.5546875" style="495" customWidth="1"/>
    <col min="7428" max="7428" width="11.44140625" style="495"/>
    <col min="7429" max="7429" width="14" style="495" customWidth="1"/>
    <col min="7430" max="7430" width="11.6640625" style="495" bestFit="1" customWidth="1"/>
    <col min="7431" max="7431" width="12.6640625" style="495" customWidth="1"/>
    <col min="7432" max="7432" width="16.109375" style="495" customWidth="1"/>
    <col min="7433" max="7680" width="11.44140625" style="495"/>
    <col min="7681" max="7681" width="17" style="495" customWidth="1"/>
    <col min="7682" max="7682" width="20.44140625" style="495" customWidth="1"/>
    <col min="7683" max="7683" width="49.5546875" style="495" customWidth="1"/>
    <col min="7684" max="7684" width="11.44140625" style="495"/>
    <col min="7685" max="7685" width="14" style="495" customWidth="1"/>
    <col min="7686" max="7686" width="11.6640625" style="495" bestFit="1" customWidth="1"/>
    <col min="7687" max="7687" width="12.6640625" style="495" customWidth="1"/>
    <col min="7688" max="7688" width="16.109375" style="495" customWidth="1"/>
    <col min="7689" max="7936" width="11.44140625" style="495"/>
    <col min="7937" max="7937" width="17" style="495" customWidth="1"/>
    <col min="7938" max="7938" width="20.44140625" style="495" customWidth="1"/>
    <col min="7939" max="7939" width="49.5546875" style="495" customWidth="1"/>
    <col min="7940" max="7940" width="11.44140625" style="495"/>
    <col min="7941" max="7941" width="14" style="495" customWidth="1"/>
    <col min="7942" max="7942" width="11.6640625" style="495" bestFit="1" customWidth="1"/>
    <col min="7943" max="7943" width="12.6640625" style="495" customWidth="1"/>
    <col min="7944" max="7944" width="16.109375" style="495" customWidth="1"/>
    <col min="7945" max="8192" width="11.44140625" style="495"/>
    <col min="8193" max="8193" width="17" style="495" customWidth="1"/>
    <col min="8194" max="8194" width="20.44140625" style="495" customWidth="1"/>
    <col min="8195" max="8195" width="49.5546875" style="495" customWidth="1"/>
    <col min="8196" max="8196" width="11.44140625" style="495"/>
    <col min="8197" max="8197" width="14" style="495" customWidth="1"/>
    <col min="8198" max="8198" width="11.6640625" style="495" bestFit="1" customWidth="1"/>
    <col min="8199" max="8199" width="12.6640625" style="495" customWidth="1"/>
    <col min="8200" max="8200" width="16.109375" style="495" customWidth="1"/>
    <col min="8201" max="8448" width="11.44140625" style="495"/>
    <col min="8449" max="8449" width="17" style="495" customWidth="1"/>
    <col min="8450" max="8450" width="20.44140625" style="495" customWidth="1"/>
    <col min="8451" max="8451" width="49.5546875" style="495" customWidth="1"/>
    <col min="8452" max="8452" width="11.44140625" style="495"/>
    <col min="8453" max="8453" width="14" style="495" customWidth="1"/>
    <col min="8454" max="8454" width="11.6640625" style="495" bestFit="1" customWidth="1"/>
    <col min="8455" max="8455" width="12.6640625" style="495" customWidth="1"/>
    <col min="8456" max="8456" width="16.109375" style="495" customWidth="1"/>
    <col min="8457" max="8704" width="11.44140625" style="495"/>
    <col min="8705" max="8705" width="17" style="495" customWidth="1"/>
    <col min="8706" max="8706" width="20.44140625" style="495" customWidth="1"/>
    <col min="8707" max="8707" width="49.5546875" style="495" customWidth="1"/>
    <col min="8708" max="8708" width="11.44140625" style="495"/>
    <col min="8709" max="8709" width="14" style="495" customWidth="1"/>
    <col min="8710" max="8710" width="11.6640625" style="495" bestFit="1" customWidth="1"/>
    <col min="8711" max="8711" width="12.6640625" style="495" customWidth="1"/>
    <col min="8712" max="8712" width="16.109375" style="495" customWidth="1"/>
    <col min="8713" max="8960" width="11.44140625" style="495"/>
    <col min="8961" max="8961" width="17" style="495" customWidth="1"/>
    <col min="8962" max="8962" width="20.44140625" style="495" customWidth="1"/>
    <col min="8963" max="8963" width="49.5546875" style="495" customWidth="1"/>
    <col min="8964" max="8964" width="11.44140625" style="495"/>
    <col min="8965" max="8965" width="14" style="495" customWidth="1"/>
    <col min="8966" max="8966" width="11.6640625" style="495" bestFit="1" customWidth="1"/>
    <col min="8967" max="8967" width="12.6640625" style="495" customWidth="1"/>
    <col min="8968" max="8968" width="16.109375" style="495" customWidth="1"/>
    <col min="8969" max="9216" width="11.44140625" style="495"/>
    <col min="9217" max="9217" width="17" style="495" customWidth="1"/>
    <col min="9218" max="9218" width="20.44140625" style="495" customWidth="1"/>
    <col min="9219" max="9219" width="49.5546875" style="495" customWidth="1"/>
    <col min="9220" max="9220" width="11.44140625" style="495"/>
    <col min="9221" max="9221" width="14" style="495" customWidth="1"/>
    <col min="9222" max="9222" width="11.6640625" style="495" bestFit="1" customWidth="1"/>
    <col min="9223" max="9223" width="12.6640625" style="495" customWidth="1"/>
    <col min="9224" max="9224" width="16.109375" style="495" customWidth="1"/>
    <col min="9225" max="9472" width="11.44140625" style="495"/>
    <col min="9473" max="9473" width="17" style="495" customWidth="1"/>
    <col min="9474" max="9474" width="20.44140625" style="495" customWidth="1"/>
    <col min="9475" max="9475" width="49.5546875" style="495" customWidth="1"/>
    <col min="9476" max="9476" width="11.44140625" style="495"/>
    <col min="9477" max="9477" width="14" style="495" customWidth="1"/>
    <col min="9478" max="9478" width="11.6640625" style="495" bestFit="1" customWidth="1"/>
    <col min="9479" max="9479" width="12.6640625" style="495" customWidth="1"/>
    <col min="9480" max="9480" width="16.109375" style="495" customWidth="1"/>
    <col min="9481" max="9728" width="11.44140625" style="495"/>
    <col min="9729" max="9729" width="17" style="495" customWidth="1"/>
    <col min="9730" max="9730" width="20.44140625" style="495" customWidth="1"/>
    <col min="9731" max="9731" width="49.5546875" style="495" customWidth="1"/>
    <col min="9732" max="9732" width="11.44140625" style="495"/>
    <col min="9733" max="9733" width="14" style="495" customWidth="1"/>
    <col min="9734" max="9734" width="11.6640625" style="495" bestFit="1" customWidth="1"/>
    <col min="9735" max="9735" width="12.6640625" style="495" customWidth="1"/>
    <col min="9736" max="9736" width="16.109375" style="495" customWidth="1"/>
    <col min="9737" max="9984" width="11.44140625" style="495"/>
    <col min="9985" max="9985" width="17" style="495" customWidth="1"/>
    <col min="9986" max="9986" width="20.44140625" style="495" customWidth="1"/>
    <col min="9987" max="9987" width="49.5546875" style="495" customWidth="1"/>
    <col min="9988" max="9988" width="11.44140625" style="495"/>
    <col min="9989" max="9989" width="14" style="495" customWidth="1"/>
    <col min="9990" max="9990" width="11.6640625" style="495" bestFit="1" customWidth="1"/>
    <col min="9991" max="9991" width="12.6640625" style="495" customWidth="1"/>
    <col min="9992" max="9992" width="16.109375" style="495" customWidth="1"/>
    <col min="9993" max="10240" width="11.44140625" style="495"/>
    <col min="10241" max="10241" width="17" style="495" customWidth="1"/>
    <col min="10242" max="10242" width="20.44140625" style="495" customWidth="1"/>
    <col min="10243" max="10243" width="49.5546875" style="495" customWidth="1"/>
    <col min="10244" max="10244" width="11.44140625" style="495"/>
    <col min="10245" max="10245" width="14" style="495" customWidth="1"/>
    <col min="10246" max="10246" width="11.6640625" style="495" bestFit="1" customWidth="1"/>
    <col min="10247" max="10247" width="12.6640625" style="495" customWidth="1"/>
    <col min="10248" max="10248" width="16.109375" style="495" customWidth="1"/>
    <col min="10249" max="10496" width="11.44140625" style="495"/>
    <col min="10497" max="10497" width="17" style="495" customWidth="1"/>
    <col min="10498" max="10498" width="20.44140625" style="495" customWidth="1"/>
    <col min="10499" max="10499" width="49.5546875" style="495" customWidth="1"/>
    <col min="10500" max="10500" width="11.44140625" style="495"/>
    <col min="10501" max="10501" width="14" style="495" customWidth="1"/>
    <col min="10502" max="10502" width="11.6640625" style="495" bestFit="1" customWidth="1"/>
    <col min="10503" max="10503" width="12.6640625" style="495" customWidth="1"/>
    <col min="10504" max="10504" width="16.109375" style="495" customWidth="1"/>
    <col min="10505" max="10752" width="11.44140625" style="495"/>
    <col min="10753" max="10753" width="17" style="495" customWidth="1"/>
    <col min="10754" max="10754" width="20.44140625" style="495" customWidth="1"/>
    <col min="10755" max="10755" width="49.5546875" style="495" customWidth="1"/>
    <col min="10756" max="10756" width="11.44140625" style="495"/>
    <col min="10757" max="10757" width="14" style="495" customWidth="1"/>
    <col min="10758" max="10758" width="11.6640625" style="495" bestFit="1" customWidth="1"/>
    <col min="10759" max="10759" width="12.6640625" style="495" customWidth="1"/>
    <col min="10760" max="10760" width="16.109375" style="495" customWidth="1"/>
    <col min="10761" max="11008" width="11.44140625" style="495"/>
    <col min="11009" max="11009" width="17" style="495" customWidth="1"/>
    <col min="11010" max="11010" width="20.44140625" style="495" customWidth="1"/>
    <col min="11011" max="11011" width="49.5546875" style="495" customWidth="1"/>
    <col min="11012" max="11012" width="11.44140625" style="495"/>
    <col min="11013" max="11013" width="14" style="495" customWidth="1"/>
    <col min="11014" max="11014" width="11.6640625" style="495" bestFit="1" customWidth="1"/>
    <col min="11015" max="11015" width="12.6640625" style="495" customWidth="1"/>
    <col min="11016" max="11016" width="16.109375" style="495" customWidth="1"/>
    <col min="11017" max="11264" width="11.44140625" style="495"/>
    <col min="11265" max="11265" width="17" style="495" customWidth="1"/>
    <col min="11266" max="11266" width="20.44140625" style="495" customWidth="1"/>
    <col min="11267" max="11267" width="49.5546875" style="495" customWidth="1"/>
    <col min="11268" max="11268" width="11.44140625" style="495"/>
    <col min="11269" max="11269" width="14" style="495" customWidth="1"/>
    <col min="11270" max="11270" width="11.6640625" style="495" bestFit="1" customWidth="1"/>
    <col min="11271" max="11271" width="12.6640625" style="495" customWidth="1"/>
    <col min="11272" max="11272" width="16.109375" style="495" customWidth="1"/>
    <col min="11273" max="11520" width="11.44140625" style="495"/>
    <col min="11521" max="11521" width="17" style="495" customWidth="1"/>
    <col min="11522" max="11522" width="20.44140625" style="495" customWidth="1"/>
    <col min="11523" max="11523" width="49.5546875" style="495" customWidth="1"/>
    <col min="11524" max="11524" width="11.44140625" style="495"/>
    <col min="11525" max="11525" width="14" style="495" customWidth="1"/>
    <col min="11526" max="11526" width="11.6640625" style="495" bestFit="1" customWidth="1"/>
    <col min="11527" max="11527" width="12.6640625" style="495" customWidth="1"/>
    <col min="11528" max="11528" width="16.109375" style="495" customWidth="1"/>
    <col min="11529" max="11776" width="11.44140625" style="495"/>
    <col min="11777" max="11777" width="17" style="495" customWidth="1"/>
    <col min="11778" max="11778" width="20.44140625" style="495" customWidth="1"/>
    <col min="11779" max="11779" width="49.5546875" style="495" customWidth="1"/>
    <col min="11780" max="11780" width="11.44140625" style="495"/>
    <col min="11781" max="11781" width="14" style="495" customWidth="1"/>
    <col min="11782" max="11782" width="11.6640625" style="495" bestFit="1" customWidth="1"/>
    <col min="11783" max="11783" width="12.6640625" style="495" customWidth="1"/>
    <col min="11784" max="11784" width="16.109375" style="495" customWidth="1"/>
    <col min="11785" max="12032" width="11.44140625" style="495"/>
    <col min="12033" max="12033" width="17" style="495" customWidth="1"/>
    <col min="12034" max="12034" width="20.44140625" style="495" customWidth="1"/>
    <col min="12035" max="12035" width="49.5546875" style="495" customWidth="1"/>
    <col min="12036" max="12036" width="11.44140625" style="495"/>
    <col min="12037" max="12037" width="14" style="495" customWidth="1"/>
    <col min="12038" max="12038" width="11.6640625" style="495" bestFit="1" customWidth="1"/>
    <col min="12039" max="12039" width="12.6640625" style="495" customWidth="1"/>
    <col min="12040" max="12040" width="16.109375" style="495" customWidth="1"/>
    <col min="12041" max="12288" width="11.44140625" style="495"/>
    <col min="12289" max="12289" width="17" style="495" customWidth="1"/>
    <col min="12290" max="12290" width="20.44140625" style="495" customWidth="1"/>
    <col min="12291" max="12291" width="49.5546875" style="495" customWidth="1"/>
    <col min="12292" max="12292" width="11.44140625" style="495"/>
    <col min="12293" max="12293" width="14" style="495" customWidth="1"/>
    <col min="12294" max="12294" width="11.6640625" style="495" bestFit="1" customWidth="1"/>
    <col min="12295" max="12295" width="12.6640625" style="495" customWidth="1"/>
    <col min="12296" max="12296" width="16.109375" style="495" customWidth="1"/>
    <col min="12297" max="12544" width="11.44140625" style="495"/>
    <col min="12545" max="12545" width="17" style="495" customWidth="1"/>
    <col min="12546" max="12546" width="20.44140625" style="495" customWidth="1"/>
    <col min="12547" max="12547" width="49.5546875" style="495" customWidth="1"/>
    <col min="12548" max="12548" width="11.44140625" style="495"/>
    <col min="12549" max="12549" width="14" style="495" customWidth="1"/>
    <col min="12550" max="12550" width="11.6640625" style="495" bestFit="1" customWidth="1"/>
    <col min="12551" max="12551" width="12.6640625" style="495" customWidth="1"/>
    <col min="12552" max="12552" width="16.109375" style="495" customWidth="1"/>
    <col min="12553" max="12800" width="11.44140625" style="495"/>
    <col min="12801" max="12801" width="17" style="495" customWidth="1"/>
    <col min="12802" max="12802" width="20.44140625" style="495" customWidth="1"/>
    <col min="12803" max="12803" width="49.5546875" style="495" customWidth="1"/>
    <col min="12804" max="12804" width="11.44140625" style="495"/>
    <col min="12805" max="12805" width="14" style="495" customWidth="1"/>
    <col min="12806" max="12806" width="11.6640625" style="495" bestFit="1" customWidth="1"/>
    <col min="12807" max="12807" width="12.6640625" style="495" customWidth="1"/>
    <col min="12808" max="12808" width="16.109375" style="495" customWidth="1"/>
    <col min="12809" max="13056" width="11.44140625" style="495"/>
    <col min="13057" max="13057" width="17" style="495" customWidth="1"/>
    <col min="13058" max="13058" width="20.44140625" style="495" customWidth="1"/>
    <col min="13059" max="13059" width="49.5546875" style="495" customWidth="1"/>
    <col min="13060" max="13060" width="11.44140625" style="495"/>
    <col min="13061" max="13061" width="14" style="495" customWidth="1"/>
    <col min="13062" max="13062" width="11.6640625" style="495" bestFit="1" customWidth="1"/>
    <col min="13063" max="13063" width="12.6640625" style="495" customWidth="1"/>
    <col min="13064" max="13064" width="16.109375" style="495" customWidth="1"/>
    <col min="13065" max="13312" width="11.44140625" style="495"/>
    <col min="13313" max="13313" width="17" style="495" customWidth="1"/>
    <col min="13314" max="13314" width="20.44140625" style="495" customWidth="1"/>
    <col min="13315" max="13315" width="49.5546875" style="495" customWidth="1"/>
    <col min="13316" max="13316" width="11.44140625" style="495"/>
    <col min="13317" max="13317" width="14" style="495" customWidth="1"/>
    <col min="13318" max="13318" width="11.6640625" style="495" bestFit="1" customWidth="1"/>
    <col min="13319" max="13319" width="12.6640625" style="495" customWidth="1"/>
    <col min="13320" max="13320" width="16.109375" style="495" customWidth="1"/>
    <col min="13321" max="13568" width="11.44140625" style="495"/>
    <col min="13569" max="13569" width="17" style="495" customWidth="1"/>
    <col min="13570" max="13570" width="20.44140625" style="495" customWidth="1"/>
    <col min="13571" max="13571" width="49.5546875" style="495" customWidth="1"/>
    <col min="13572" max="13572" width="11.44140625" style="495"/>
    <col min="13573" max="13573" width="14" style="495" customWidth="1"/>
    <col min="13574" max="13574" width="11.6640625" style="495" bestFit="1" customWidth="1"/>
    <col min="13575" max="13575" width="12.6640625" style="495" customWidth="1"/>
    <col min="13576" max="13576" width="16.109375" style="495" customWidth="1"/>
    <col min="13577" max="13824" width="11.44140625" style="495"/>
    <col min="13825" max="13825" width="17" style="495" customWidth="1"/>
    <col min="13826" max="13826" width="20.44140625" style="495" customWidth="1"/>
    <col min="13827" max="13827" width="49.5546875" style="495" customWidth="1"/>
    <col min="13828" max="13828" width="11.44140625" style="495"/>
    <col min="13829" max="13829" width="14" style="495" customWidth="1"/>
    <col min="13830" max="13830" width="11.6640625" style="495" bestFit="1" customWidth="1"/>
    <col min="13831" max="13831" width="12.6640625" style="495" customWidth="1"/>
    <col min="13832" max="13832" width="16.109375" style="495" customWidth="1"/>
    <col min="13833" max="14080" width="11.44140625" style="495"/>
    <col min="14081" max="14081" width="17" style="495" customWidth="1"/>
    <col min="14082" max="14082" width="20.44140625" style="495" customWidth="1"/>
    <col min="14083" max="14083" width="49.5546875" style="495" customWidth="1"/>
    <col min="14084" max="14084" width="11.44140625" style="495"/>
    <col min="14085" max="14085" width="14" style="495" customWidth="1"/>
    <col min="14086" max="14086" width="11.6640625" style="495" bestFit="1" customWidth="1"/>
    <col min="14087" max="14087" width="12.6640625" style="495" customWidth="1"/>
    <col min="14088" max="14088" width="16.109375" style="495" customWidth="1"/>
    <col min="14089" max="14336" width="11.44140625" style="495"/>
    <col min="14337" max="14337" width="17" style="495" customWidth="1"/>
    <col min="14338" max="14338" width="20.44140625" style="495" customWidth="1"/>
    <col min="14339" max="14339" width="49.5546875" style="495" customWidth="1"/>
    <col min="14340" max="14340" width="11.44140625" style="495"/>
    <col min="14341" max="14341" width="14" style="495" customWidth="1"/>
    <col min="14342" max="14342" width="11.6640625" style="495" bestFit="1" customWidth="1"/>
    <col min="14343" max="14343" width="12.6640625" style="495" customWidth="1"/>
    <col min="14344" max="14344" width="16.109375" style="495" customWidth="1"/>
    <col min="14345" max="14592" width="11.44140625" style="495"/>
    <col min="14593" max="14593" width="17" style="495" customWidth="1"/>
    <col min="14594" max="14594" width="20.44140625" style="495" customWidth="1"/>
    <col min="14595" max="14595" width="49.5546875" style="495" customWidth="1"/>
    <col min="14596" max="14596" width="11.44140625" style="495"/>
    <col min="14597" max="14597" width="14" style="495" customWidth="1"/>
    <col min="14598" max="14598" width="11.6640625" style="495" bestFit="1" customWidth="1"/>
    <col min="14599" max="14599" width="12.6640625" style="495" customWidth="1"/>
    <col min="14600" max="14600" width="16.109375" style="495" customWidth="1"/>
    <col min="14601" max="14848" width="11.44140625" style="495"/>
    <col min="14849" max="14849" width="17" style="495" customWidth="1"/>
    <col min="14850" max="14850" width="20.44140625" style="495" customWidth="1"/>
    <col min="14851" max="14851" width="49.5546875" style="495" customWidth="1"/>
    <col min="14852" max="14852" width="11.44140625" style="495"/>
    <col min="14853" max="14853" width="14" style="495" customWidth="1"/>
    <col min="14854" max="14854" width="11.6640625" style="495" bestFit="1" customWidth="1"/>
    <col min="14855" max="14855" width="12.6640625" style="495" customWidth="1"/>
    <col min="14856" max="14856" width="16.109375" style="495" customWidth="1"/>
    <col min="14857" max="15104" width="11.44140625" style="495"/>
    <col min="15105" max="15105" width="17" style="495" customWidth="1"/>
    <col min="15106" max="15106" width="20.44140625" style="495" customWidth="1"/>
    <col min="15107" max="15107" width="49.5546875" style="495" customWidth="1"/>
    <col min="15108" max="15108" width="11.44140625" style="495"/>
    <col min="15109" max="15109" width="14" style="495" customWidth="1"/>
    <col min="15110" max="15110" width="11.6640625" style="495" bestFit="1" customWidth="1"/>
    <col min="15111" max="15111" width="12.6640625" style="495" customWidth="1"/>
    <col min="15112" max="15112" width="16.109375" style="495" customWidth="1"/>
    <col min="15113" max="15360" width="11.44140625" style="495"/>
    <col min="15361" max="15361" width="17" style="495" customWidth="1"/>
    <col min="15362" max="15362" width="20.44140625" style="495" customWidth="1"/>
    <col min="15363" max="15363" width="49.5546875" style="495" customWidth="1"/>
    <col min="15364" max="15364" width="11.44140625" style="495"/>
    <col min="15365" max="15365" width="14" style="495" customWidth="1"/>
    <col min="15366" max="15366" width="11.6640625" style="495" bestFit="1" customWidth="1"/>
    <col min="15367" max="15367" width="12.6640625" style="495" customWidth="1"/>
    <col min="15368" max="15368" width="16.109375" style="495" customWidth="1"/>
    <col min="15369" max="15616" width="11.44140625" style="495"/>
    <col min="15617" max="15617" width="17" style="495" customWidth="1"/>
    <col min="15618" max="15618" width="20.44140625" style="495" customWidth="1"/>
    <col min="15619" max="15619" width="49.5546875" style="495" customWidth="1"/>
    <col min="15620" max="15620" width="11.44140625" style="495"/>
    <col min="15621" max="15621" width="14" style="495" customWidth="1"/>
    <col min="15622" max="15622" width="11.6640625" style="495" bestFit="1" customWidth="1"/>
    <col min="15623" max="15623" width="12.6640625" style="495" customWidth="1"/>
    <col min="15624" max="15624" width="16.109375" style="495" customWidth="1"/>
    <col min="15625" max="15872" width="11.44140625" style="495"/>
    <col min="15873" max="15873" width="17" style="495" customWidth="1"/>
    <col min="15874" max="15874" width="20.44140625" style="495" customWidth="1"/>
    <col min="15875" max="15875" width="49.5546875" style="495" customWidth="1"/>
    <col min="15876" max="15876" width="11.44140625" style="495"/>
    <col min="15877" max="15877" width="14" style="495" customWidth="1"/>
    <col min="15878" max="15878" width="11.6640625" style="495" bestFit="1" customWidth="1"/>
    <col min="15879" max="15879" width="12.6640625" style="495" customWidth="1"/>
    <col min="15880" max="15880" width="16.109375" style="495" customWidth="1"/>
    <col min="15881" max="16128" width="11.44140625" style="495"/>
    <col min="16129" max="16129" width="17" style="495" customWidth="1"/>
    <col min="16130" max="16130" width="20.44140625" style="495" customWidth="1"/>
    <col min="16131" max="16131" width="49.5546875" style="495" customWidth="1"/>
    <col min="16132" max="16132" width="11.44140625" style="495"/>
    <col min="16133" max="16133" width="14" style="495" customWidth="1"/>
    <col min="16134" max="16134" width="11.6640625" style="495" bestFit="1" customWidth="1"/>
    <col min="16135" max="16135" width="12.6640625" style="495" customWidth="1"/>
    <col min="16136" max="16136" width="16.109375" style="495" customWidth="1"/>
    <col min="16137" max="16384" width="11.44140625" style="495"/>
  </cols>
  <sheetData>
    <row r="1" spans="1:8" ht="13.2">
      <c r="A1" s="1459" t="s">
        <v>5197</v>
      </c>
    </row>
    <row r="2" spans="1:8">
      <c r="A2" s="1507" t="s">
        <v>86</v>
      </c>
      <c r="B2" s="1507"/>
      <c r="C2" s="1507"/>
      <c r="D2" s="1507"/>
      <c r="E2" s="1507"/>
      <c r="F2" s="1507"/>
      <c r="G2" s="1507"/>
    </row>
    <row r="3" spans="1:8">
      <c r="A3" s="1507" t="s">
        <v>4010</v>
      </c>
      <c r="B3" s="1507"/>
      <c r="C3" s="1507"/>
      <c r="D3" s="1507"/>
      <c r="E3" s="1507"/>
      <c r="F3" s="1507"/>
      <c r="G3" s="1507"/>
    </row>
    <row r="4" spans="1:8">
      <c r="A4" s="1507" t="s">
        <v>4011</v>
      </c>
      <c r="B4" s="1507"/>
      <c r="C4" s="1507"/>
      <c r="D4" s="1507"/>
      <c r="E4" s="1507"/>
      <c r="F4" s="1507"/>
      <c r="G4" s="1507"/>
    </row>
    <row r="5" spans="1:8" ht="13.2" thickBot="1">
      <c r="A5" s="528"/>
      <c r="B5" s="528"/>
      <c r="C5" s="560"/>
      <c r="D5" s="560"/>
      <c r="E5" s="560"/>
      <c r="F5" s="560"/>
      <c r="G5" s="560"/>
    </row>
    <row r="6" spans="1:8" ht="13.2" thickBot="1">
      <c r="A6" s="561" t="s">
        <v>4012</v>
      </c>
      <c r="B6" s="1556" t="s">
        <v>4013</v>
      </c>
      <c r="C6" s="1508" t="s">
        <v>4014</v>
      </c>
      <c r="D6" s="1559" t="s">
        <v>11</v>
      </c>
      <c r="E6" s="1560"/>
      <c r="F6" s="1561" t="s">
        <v>12</v>
      </c>
      <c r="G6" s="1560"/>
      <c r="H6" s="562" t="s">
        <v>3810</v>
      </c>
    </row>
    <row r="7" spans="1:8" ht="33" customHeight="1" thickBot="1">
      <c r="A7" s="563" t="s">
        <v>4018</v>
      </c>
      <c r="B7" s="1557"/>
      <c r="C7" s="1558"/>
      <c r="D7" s="1439" t="s">
        <v>87</v>
      </c>
      <c r="E7" s="1451" t="s">
        <v>2095</v>
      </c>
      <c r="F7" s="1282" t="s">
        <v>87</v>
      </c>
      <c r="G7" s="1452" t="s">
        <v>30</v>
      </c>
      <c r="H7" s="1453" t="s">
        <v>87</v>
      </c>
    </row>
    <row r="8" spans="1:8">
      <c r="A8" s="565"/>
      <c r="B8" s="565"/>
      <c r="C8" s="420"/>
      <c r="D8" s="566"/>
      <c r="E8" s="566"/>
      <c r="F8" s="566"/>
      <c r="G8" s="566"/>
    </row>
    <row r="9" spans="1:8" ht="25.2">
      <c r="A9" s="567" t="s">
        <v>173</v>
      </c>
      <c r="B9" s="568" t="s">
        <v>174</v>
      </c>
      <c r="C9" s="569" t="s">
        <v>1</v>
      </c>
      <c r="D9" s="570">
        <v>52917</v>
      </c>
      <c r="E9" s="571">
        <v>100.00000000000001</v>
      </c>
      <c r="F9" s="570">
        <v>46835</v>
      </c>
      <c r="G9" s="571">
        <v>99.999999999999986</v>
      </c>
      <c r="H9" s="572">
        <v>18</v>
      </c>
    </row>
    <row r="10" spans="1:8" ht="14.4">
      <c r="A10" s="1552" t="s">
        <v>59</v>
      </c>
      <c r="B10" s="573" t="s">
        <v>118</v>
      </c>
      <c r="C10" s="574" t="s">
        <v>74</v>
      </c>
      <c r="D10" s="575">
        <v>150</v>
      </c>
      <c r="E10" s="576">
        <v>0.28346278133681047</v>
      </c>
      <c r="F10" s="577">
        <v>201</v>
      </c>
      <c r="G10" s="576">
        <v>0.42916622184263903</v>
      </c>
      <c r="H10" s="578">
        <v>0</v>
      </c>
    </row>
    <row r="11" spans="1:8" ht="14.4">
      <c r="A11" s="1552"/>
      <c r="B11" s="573" t="s">
        <v>119</v>
      </c>
      <c r="C11" s="579" t="s">
        <v>120</v>
      </c>
      <c r="D11" s="305">
        <v>188</v>
      </c>
      <c r="E11" s="576">
        <v>0.35527335260880244</v>
      </c>
      <c r="F11" s="305">
        <v>87</v>
      </c>
      <c r="G11" s="576">
        <v>0.18575851393188855</v>
      </c>
      <c r="H11" s="580">
        <v>0</v>
      </c>
    </row>
    <row r="12" spans="1:8" ht="20.399999999999999">
      <c r="A12" s="1553"/>
      <c r="B12" s="573" t="s">
        <v>175</v>
      </c>
      <c r="C12" s="579" t="s">
        <v>90</v>
      </c>
      <c r="D12" s="305">
        <v>1096</v>
      </c>
      <c r="E12" s="576">
        <v>2.0711680556342951</v>
      </c>
      <c r="F12" s="304">
        <v>771</v>
      </c>
      <c r="G12" s="576">
        <v>1.6462047613963915</v>
      </c>
      <c r="H12" s="580">
        <v>0</v>
      </c>
    </row>
    <row r="13" spans="1:8" ht="14.4">
      <c r="A13" s="1554" t="s">
        <v>88</v>
      </c>
      <c r="B13" s="573" t="s">
        <v>121</v>
      </c>
      <c r="C13" s="581" t="s">
        <v>122</v>
      </c>
      <c r="D13" s="305">
        <v>12803</v>
      </c>
      <c r="E13" s="576">
        <v>24.194493263034563</v>
      </c>
      <c r="F13" s="305">
        <v>11789</v>
      </c>
      <c r="G13" s="576">
        <v>25.171346215437172</v>
      </c>
      <c r="H13" s="580">
        <v>0</v>
      </c>
    </row>
    <row r="14" spans="1:8" ht="14.4">
      <c r="A14" s="1555"/>
      <c r="B14" s="582" t="s">
        <v>123</v>
      </c>
      <c r="C14" s="581" t="s">
        <v>176</v>
      </c>
      <c r="D14" s="583">
        <v>567</v>
      </c>
      <c r="E14" s="576">
        <v>1.0714893134531436</v>
      </c>
      <c r="F14" s="583">
        <v>528</v>
      </c>
      <c r="G14" s="576">
        <v>1.127362015586634</v>
      </c>
      <c r="H14" s="580">
        <v>0</v>
      </c>
    </row>
    <row r="15" spans="1:8" ht="21.6">
      <c r="A15" s="584" t="s">
        <v>89</v>
      </c>
      <c r="B15" s="573" t="s">
        <v>124</v>
      </c>
      <c r="C15" s="585" t="s">
        <v>90</v>
      </c>
      <c r="D15" s="305">
        <v>202</v>
      </c>
      <c r="E15" s="576">
        <v>0.38172987886690479</v>
      </c>
      <c r="F15" s="305">
        <v>219</v>
      </c>
      <c r="G15" s="576">
        <v>0.46759901782854701</v>
      </c>
      <c r="H15" s="580">
        <v>0</v>
      </c>
    </row>
    <row r="16" spans="1:8" ht="14.4">
      <c r="A16" s="584" t="s">
        <v>91</v>
      </c>
      <c r="B16" s="573" t="s">
        <v>125</v>
      </c>
      <c r="C16" s="579" t="s">
        <v>92</v>
      </c>
      <c r="D16" s="305">
        <v>2301</v>
      </c>
      <c r="E16" s="576">
        <v>4.348319065706673</v>
      </c>
      <c r="F16" s="304">
        <v>2575</v>
      </c>
      <c r="G16" s="576">
        <v>5.4980249813173909</v>
      </c>
      <c r="H16" s="580">
        <v>0</v>
      </c>
    </row>
    <row r="17" spans="1:8" ht="14.4">
      <c r="A17" s="584" t="s">
        <v>93</v>
      </c>
      <c r="B17" s="573" t="s">
        <v>126</v>
      </c>
      <c r="C17" s="586" t="s">
        <v>94</v>
      </c>
      <c r="D17" s="305">
        <v>784</v>
      </c>
      <c r="E17" s="576">
        <v>1.4815654704537293</v>
      </c>
      <c r="F17" s="304">
        <v>1280</v>
      </c>
      <c r="G17" s="576">
        <v>2.7329988256645672</v>
      </c>
      <c r="H17" s="580">
        <v>0</v>
      </c>
    </row>
    <row r="18" spans="1:8" ht="14.4">
      <c r="A18" s="584" t="s">
        <v>95</v>
      </c>
      <c r="B18" s="573" t="s">
        <v>127</v>
      </c>
      <c r="C18" s="579" t="s">
        <v>96</v>
      </c>
      <c r="D18" s="305">
        <v>1656</v>
      </c>
      <c r="E18" s="576">
        <v>3.1294291059583879</v>
      </c>
      <c r="F18" s="305">
        <v>2050</v>
      </c>
      <c r="G18" s="576">
        <v>4.3770684317284081</v>
      </c>
      <c r="H18" s="580">
        <v>0</v>
      </c>
    </row>
    <row r="19" spans="1:8" ht="14.4">
      <c r="A19" s="584" t="s">
        <v>97</v>
      </c>
      <c r="B19" s="573" t="s">
        <v>128</v>
      </c>
      <c r="C19" s="579" t="s">
        <v>98</v>
      </c>
      <c r="D19" s="305">
        <v>2</v>
      </c>
      <c r="E19" s="576">
        <v>3.7795037511574731E-3</v>
      </c>
      <c r="F19" s="305">
        <v>0</v>
      </c>
      <c r="G19" s="576">
        <v>0</v>
      </c>
      <c r="H19" s="580">
        <v>0</v>
      </c>
    </row>
    <row r="20" spans="1:8" ht="14.4">
      <c r="A20" s="584" t="s">
        <v>99</v>
      </c>
      <c r="B20" s="573" t="s">
        <v>129</v>
      </c>
      <c r="C20" s="579" t="s">
        <v>100</v>
      </c>
      <c r="D20" s="305">
        <v>0</v>
      </c>
      <c r="E20" s="576">
        <v>0</v>
      </c>
      <c r="F20" s="305">
        <v>1</v>
      </c>
      <c r="G20" s="576">
        <v>2.135155332550443E-3</v>
      </c>
      <c r="H20" s="580">
        <v>0</v>
      </c>
    </row>
    <row r="21" spans="1:8" ht="14.4">
      <c r="A21" s="584" t="s">
        <v>101</v>
      </c>
      <c r="B21" s="573" t="s">
        <v>130</v>
      </c>
      <c r="C21" s="579" t="s">
        <v>102</v>
      </c>
      <c r="D21" s="305">
        <v>14259</v>
      </c>
      <c r="E21" s="576">
        <v>26.945971993877205</v>
      </c>
      <c r="F21" s="304">
        <v>13401</v>
      </c>
      <c r="G21" s="576">
        <v>28.613216611508488</v>
      </c>
      <c r="H21" s="580">
        <v>0</v>
      </c>
    </row>
    <row r="22" spans="1:8" ht="14.4">
      <c r="A22" s="584" t="s">
        <v>103</v>
      </c>
      <c r="B22" s="573" t="s">
        <v>131</v>
      </c>
      <c r="C22" s="579" t="s">
        <v>76</v>
      </c>
      <c r="D22" s="305">
        <v>5110</v>
      </c>
      <c r="E22" s="576">
        <v>9.6566320842073434</v>
      </c>
      <c r="F22" s="304">
        <v>5159</v>
      </c>
      <c r="G22" s="576">
        <v>11.015266360627736</v>
      </c>
      <c r="H22" s="580">
        <v>0</v>
      </c>
    </row>
    <row r="23" spans="1:8" ht="14.4">
      <c r="A23" s="584" t="s">
        <v>104</v>
      </c>
      <c r="B23" s="573" t="s">
        <v>132</v>
      </c>
      <c r="C23" s="579" t="s">
        <v>105</v>
      </c>
      <c r="D23" s="305">
        <v>4473</v>
      </c>
      <c r="E23" s="576">
        <v>8.452860139463688</v>
      </c>
      <c r="F23" s="305">
        <v>2876</v>
      </c>
      <c r="G23" s="576">
        <v>6.1407067364150745</v>
      </c>
      <c r="H23" s="580">
        <v>0</v>
      </c>
    </row>
    <row r="24" spans="1:8" ht="14.4">
      <c r="A24" s="584" t="s">
        <v>106</v>
      </c>
      <c r="B24" s="573" t="s">
        <v>133</v>
      </c>
      <c r="C24" s="579" t="s">
        <v>107</v>
      </c>
      <c r="D24" s="305">
        <v>97</v>
      </c>
      <c r="E24" s="576">
        <v>0.18330593193113745</v>
      </c>
      <c r="F24" s="304">
        <v>154</v>
      </c>
      <c r="G24" s="576">
        <v>0.32881392121276826</v>
      </c>
      <c r="H24" s="580">
        <v>0</v>
      </c>
    </row>
    <row r="25" spans="1:8" ht="14.4">
      <c r="A25" s="584" t="s">
        <v>108</v>
      </c>
      <c r="B25" s="573" t="s">
        <v>134</v>
      </c>
      <c r="C25" s="579" t="s">
        <v>109</v>
      </c>
      <c r="D25" s="305">
        <v>151</v>
      </c>
      <c r="E25" s="576">
        <v>0.28535253321238924</v>
      </c>
      <c r="F25" s="304">
        <v>386</v>
      </c>
      <c r="G25" s="576">
        <v>0.82416995836447104</v>
      </c>
      <c r="H25" s="580">
        <v>0</v>
      </c>
    </row>
    <row r="26" spans="1:8" ht="14.4">
      <c r="A26" s="584" t="s">
        <v>110</v>
      </c>
      <c r="B26" s="573" t="s">
        <v>135</v>
      </c>
      <c r="C26" s="579" t="s">
        <v>111</v>
      </c>
      <c r="D26" s="305">
        <v>1352</v>
      </c>
      <c r="E26" s="576">
        <v>2.5549445357824516</v>
      </c>
      <c r="F26" s="304">
        <v>1531</v>
      </c>
      <c r="G26" s="576">
        <v>3.2689228141347284</v>
      </c>
      <c r="H26" s="580">
        <v>0</v>
      </c>
    </row>
    <row r="27" spans="1:8" ht="14.4">
      <c r="A27" s="584" t="s">
        <v>112</v>
      </c>
      <c r="B27" s="573" t="s">
        <v>136</v>
      </c>
      <c r="C27" s="579" t="s">
        <v>79</v>
      </c>
      <c r="D27" s="305">
        <v>0</v>
      </c>
      <c r="E27" s="576">
        <v>0</v>
      </c>
      <c r="F27" s="305">
        <v>52</v>
      </c>
      <c r="G27" s="576">
        <v>0.11102807729262304</v>
      </c>
      <c r="H27" s="580">
        <v>0</v>
      </c>
    </row>
    <row r="28" spans="1:8" ht="14.4">
      <c r="A28" s="584" t="s">
        <v>113</v>
      </c>
      <c r="B28" s="587" t="s">
        <v>177</v>
      </c>
      <c r="C28" s="588" t="s">
        <v>78</v>
      </c>
      <c r="D28" s="589">
        <v>454</v>
      </c>
      <c r="E28" s="576">
        <v>0.85794735151274637</v>
      </c>
      <c r="F28" s="590">
        <v>308</v>
      </c>
      <c r="G28" s="576">
        <v>0.65762784242553651</v>
      </c>
      <c r="H28" s="580">
        <v>4</v>
      </c>
    </row>
    <row r="29" spans="1:8" ht="14.4">
      <c r="A29" s="584" t="s">
        <v>114</v>
      </c>
      <c r="B29" s="587" t="s">
        <v>178</v>
      </c>
      <c r="C29" s="588" t="s">
        <v>85</v>
      </c>
      <c r="D29" s="589">
        <v>468</v>
      </c>
      <c r="E29" s="576">
        <v>0.88440387777084872</v>
      </c>
      <c r="F29" s="590">
        <v>459</v>
      </c>
      <c r="G29" s="576">
        <v>0.98003629764065336</v>
      </c>
      <c r="H29" s="580">
        <v>14</v>
      </c>
    </row>
    <row r="30" spans="1:8" ht="20.399999999999999">
      <c r="A30" s="584" t="s">
        <v>115</v>
      </c>
      <c r="B30" s="587" t="s">
        <v>179</v>
      </c>
      <c r="C30" s="588" t="s">
        <v>116</v>
      </c>
      <c r="D30" s="589">
        <v>1003</v>
      </c>
      <c r="E30" s="576">
        <v>1.8954211312054727</v>
      </c>
      <c r="F30" s="590">
        <v>1192</v>
      </c>
      <c r="G30" s="576">
        <v>2.5451051564001279</v>
      </c>
      <c r="H30" s="580">
        <v>0</v>
      </c>
    </row>
    <row r="31" spans="1:8" ht="14.4">
      <c r="A31" s="584" t="s">
        <v>139</v>
      </c>
      <c r="B31" s="573" t="s">
        <v>180</v>
      </c>
      <c r="C31" s="591" t="s">
        <v>184</v>
      </c>
      <c r="D31" s="305">
        <v>5801</v>
      </c>
      <c r="E31" s="576">
        <v>10.962450630232251</v>
      </c>
      <c r="F31" s="305">
        <v>1816</v>
      </c>
      <c r="G31" s="576">
        <v>3.8774420839116046</v>
      </c>
      <c r="H31" s="580">
        <v>0</v>
      </c>
    </row>
    <row r="32" spans="1:8">
      <c r="A32" s="592" t="s">
        <v>4015</v>
      </c>
      <c r="B32" s="593"/>
      <c r="C32" s="594"/>
      <c r="D32" s="595"/>
      <c r="E32" s="596"/>
      <c r="F32" s="597"/>
      <c r="G32" s="598"/>
    </row>
    <row r="33" spans="1:7">
      <c r="A33" s="592" t="s">
        <v>4016</v>
      </c>
      <c r="B33" s="593"/>
      <c r="C33" s="594"/>
      <c r="D33" s="595"/>
      <c r="E33" s="596"/>
      <c r="F33" s="597"/>
      <c r="G33" s="598"/>
    </row>
    <row r="34" spans="1:7">
      <c r="A34" s="507" t="s">
        <v>4017</v>
      </c>
    </row>
  </sheetData>
  <mergeCells count="9">
    <mergeCell ref="A10:A12"/>
    <mergeCell ref="A13:A14"/>
    <mergeCell ref="A2:G2"/>
    <mergeCell ref="A3:G3"/>
    <mergeCell ref="A4:G4"/>
    <mergeCell ref="B6:B7"/>
    <mergeCell ref="C6:C7"/>
    <mergeCell ref="D6:E6"/>
    <mergeCell ref="F6:G6"/>
  </mergeCells>
  <phoneticPr fontId="23" type="noConversion"/>
  <hyperlinks>
    <hyperlink ref="A1" location="Indice!A2" display="Volver"/>
  </hyperlinks>
  <pageMargins left="0.75" right="0.75" top="1" bottom="1" header="0" footer="0"/>
  <pageSetup scale="6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87">
    <outlinePr summaryBelow="0" summaryRight="0"/>
  </sheetPr>
  <dimension ref="A1:G56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33203125" style="35" bestFit="1" customWidth="1"/>
    <col min="2" max="2" width="41.88671875" style="35" customWidth="1"/>
    <col min="3" max="3" width="5.109375" style="35" bestFit="1" customWidth="1"/>
    <col min="4" max="4" width="6.6640625" style="35" bestFit="1" customWidth="1"/>
    <col min="5" max="5" width="7" style="35" bestFit="1" customWidth="1"/>
    <col min="6" max="6" width="11.33203125" style="35" bestFit="1" customWidth="1"/>
    <col min="7" max="7" width="17.6640625" style="35" bestFit="1" customWidth="1"/>
    <col min="8" max="256" width="8.88671875" style="35"/>
    <col min="257" max="257" width="14.33203125" style="35" bestFit="1" customWidth="1"/>
    <col min="258" max="258" width="41.88671875" style="35" customWidth="1"/>
    <col min="259" max="259" width="5.109375" style="35" bestFit="1" customWidth="1"/>
    <col min="260" max="260" width="6.6640625" style="35" bestFit="1" customWidth="1"/>
    <col min="261" max="261" width="7" style="35" bestFit="1" customWidth="1"/>
    <col min="262" max="262" width="11.33203125" style="35" bestFit="1" customWidth="1"/>
    <col min="263" max="263" width="17.6640625" style="35" bestFit="1" customWidth="1"/>
    <col min="264" max="512" width="8.88671875" style="35"/>
    <col min="513" max="513" width="14.33203125" style="35" bestFit="1" customWidth="1"/>
    <col min="514" max="514" width="41.88671875" style="35" customWidth="1"/>
    <col min="515" max="515" width="5.109375" style="35" bestFit="1" customWidth="1"/>
    <col min="516" max="516" width="6.6640625" style="35" bestFit="1" customWidth="1"/>
    <col min="517" max="517" width="7" style="35" bestFit="1" customWidth="1"/>
    <col min="518" max="518" width="11.33203125" style="35" bestFit="1" customWidth="1"/>
    <col min="519" max="519" width="17.6640625" style="35" bestFit="1" customWidth="1"/>
    <col min="520" max="768" width="8.88671875" style="35"/>
    <col min="769" max="769" width="14.33203125" style="35" bestFit="1" customWidth="1"/>
    <col min="770" max="770" width="41.88671875" style="35" customWidth="1"/>
    <col min="771" max="771" width="5.109375" style="35" bestFit="1" customWidth="1"/>
    <col min="772" max="772" width="6.6640625" style="35" bestFit="1" customWidth="1"/>
    <col min="773" max="773" width="7" style="35" bestFit="1" customWidth="1"/>
    <col min="774" max="774" width="11.33203125" style="35" bestFit="1" customWidth="1"/>
    <col min="775" max="775" width="17.6640625" style="35" bestFit="1" customWidth="1"/>
    <col min="776" max="1024" width="8.88671875" style="35"/>
    <col min="1025" max="1025" width="14.33203125" style="35" bestFit="1" customWidth="1"/>
    <col min="1026" max="1026" width="41.88671875" style="35" customWidth="1"/>
    <col min="1027" max="1027" width="5.109375" style="35" bestFit="1" customWidth="1"/>
    <col min="1028" max="1028" width="6.6640625" style="35" bestFit="1" customWidth="1"/>
    <col min="1029" max="1029" width="7" style="35" bestFit="1" customWidth="1"/>
    <col min="1030" max="1030" width="11.33203125" style="35" bestFit="1" customWidth="1"/>
    <col min="1031" max="1031" width="17.6640625" style="35" bestFit="1" customWidth="1"/>
    <col min="1032" max="1280" width="8.88671875" style="35"/>
    <col min="1281" max="1281" width="14.33203125" style="35" bestFit="1" customWidth="1"/>
    <col min="1282" max="1282" width="41.88671875" style="35" customWidth="1"/>
    <col min="1283" max="1283" width="5.109375" style="35" bestFit="1" customWidth="1"/>
    <col min="1284" max="1284" width="6.6640625" style="35" bestFit="1" customWidth="1"/>
    <col min="1285" max="1285" width="7" style="35" bestFit="1" customWidth="1"/>
    <col min="1286" max="1286" width="11.33203125" style="35" bestFit="1" customWidth="1"/>
    <col min="1287" max="1287" width="17.6640625" style="35" bestFit="1" customWidth="1"/>
    <col min="1288" max="1536" width="8.88671875" style="35"/>
    <col min="1537" max="1537" width="14.33203125" style="35" bestFit="1" customWidth="1"/>
    <col min="1538" max="1538" width="41.88671875" style="35" customWidth="1"/>
    <col min="1539" max="1539" width="5.109375" style="35" bestFit="1" customWidth="1"/>
    <col min="1540" max="1540" width="6.6640625" style="35" bestFit="1" customWidth="1"/>
    <col min="1541" max="1541" width="7" style="35" bestFit="1" customWidth="1"/>
    <col min="1542" max="1542" width="11.33203125" style="35" bestFit="1" customWidth="1"/>
    <col min="1543" max="1543" width="17.6640625" style="35" bestFit="1" customWidth="1"/>
    <col min="1544" max="1792" width="8.88671875" style="35"/>
    <col min="1793" max="1793" width="14.33203125" style="35" bestFit="1" customWidth="1"/>
    <col min="1794" max="1794" width="41.88671875" style="35" customWidth="1"/>
    <col min="1795" max="1795" width="5.109375" style="35" bestFit="1" customWidth="1"/>
    <col min="1796" max="1796" width="6.6640625" style="35" bestFit="1" customWidth="1"/>
    <col min="1797" max="1797" width="7" style="35" bestFit="1" customWidth="1"/>
    <col min="1798" max="1798" width="11.33203125" style="35" bestFit="1" customWidth="1"/>
    <col min="1799" max="1799" width="17.6640625" style="35" bestFit="1" customWidth="1"/>
    <col min="1800" max="2048" width="8.88671875" style="35"/>
    <col min="2049" max="2049" width="14.33203125" style="35" bestFit="1" customWidth="1"/>
    <col min="2050" max="2050" width="41.88671875" style="35" customWidth="1"/>
    <col min="2051" max="2051" width="5.109375" style="35" bestFit="1" customWidth="1"/>
    <col min="2052" max="2052" width="6.6640625" style="35" bestFit="1" customWidth="1"/>
    <col min="2053" max="2053" width="7" style="35" bestFit="1" customWidth="1"/>
    <col min="2054" max="2054" width="11.33203125" style="35" bestFit="1" customWidth="1"/>
    <col min="2055" max="2055" width="17.6640625" style="35" bestFit="1" customWidth="1"/>
    <col min="2056" max="2304" width="8.88671875" style="35"/>
    <col min="2305" max="2305" width="14.33203125" style="35" bestFit="1" customWidth="1"/>
    <col min="2306" max="2306" width="41.88671875" style="35" customWidth="1"/>
    <col min="2307" max="2307" width="5.109375" style="35" bestFit="1" customWidth="1"/>
    <col min="2308" max="2308" width="6.6640625" style="35" bestFit="1" customWidth="1"/>
    <col min="2309" max="2309" width="7" style="35" bestFit="1" customWidth="1"/>
    <col min="2310" max="2310" width="11.33203125" style="35" bestFit="1" customWidth="1"/>
    <col min="2311" max="2311" width="17.6640625" style="35" bestFit="1" customWidth="1"/>
    <col min="2312" max="2560" width="8.88671875" style="35"/>
    <col min="2561" max="2561" width="14.33203125" style="35" bestFit="1" customWidth="1"/>
    <col min="2562" max="2562" width="41.88671875" style="35" customWidth="1"/>
    <col min="2563" max="2563" width="5.109375" style="35" bestFit="1" customWidth="1"/>
    <col min="2564" max="2564" width="6.6640625" style="35" bestFit="1" customWidth="1"/>
    <col min="2565" max="2565" width="7" style="35" bestFit="1" customWidth="1"/>
    <col min="2566" max="2566" width="11.33203125" style="35" bestFit="1" customWidth="1"/>
    <col min="2567" max="2567" width="17.6640625" style="35" bestFit="1" customWidth="1"/>
    <col min="2568" max="2816" width="8.88671875" style="35"/>
    <col min="2817" max="2817" width="14.33203125" style="35" bestFit="1" customWidth="1"/>
    <col min="2818" max="2818" width="41.88671875" style="35" customWidth="1"/>
    <col min="2819" max="2819" width="5.109375" style="35" bestFit="1" customWidth="1"/>
    <col min="2820" max="2820" width="6.6640625" style="35" bestFit="1" customWidth="1"/>
    <col min="2821" max="2821" width="7" style="35" bestFit="1" customWidth="1"/>
    <col min="2822" max="2822" width="11.33203125" style="35" bestFit="1" customWidth="1"/>
    <col min="2823" max="2823" width="17.6640625" style="35" bestFit="1" customWidth="1"/>
    <col min="2824" max="3072" width="8.88671875" style="35"/>
    <col min="3073" max="3073" width="14.33203125" style="35" bestFit="1" customWidth="1"/>
    <col min="3074" max="3074" width="41.88671875" style="35" customWidth="1"/>
    <col min="3075" max="3075" width="5.109375" style="35" bestFit="1" customWidth="1"/>
    <col min="3076" max="3076" width="6.6640625" style="35" bestFit="1" customWidth="1"/>
    <col min="3077" max="3077" width="7" style="35" bestFit="1" customWidth="1"/>
    <col min="3078" max="3078" width="11.33203125" style="35" bestFit="1" customWidth="1"/>
    <col min="3079" max="3079" width="17.6640625" style="35" bestFit="1" customWidth="1"/>
    <col min="3080" max="3328" width="8.88671875" style="35"/>
    <col min="3329" max="3329" width="14.33203125" style="35" bestFit="1" customWidth="1"/>
    <col min="3330" max="3330" width="41.88671875" style="35" customWidth="1"/>
    <col min="3331" max="3331" width="5.109375" style="35" bestFit="1" customWidth="1"/>
    <col min="3332" max="3332" width="6.6640625" style="35" bestFit="1" customWidth="1"/>
    <col min="3333" max="3333" width="7" style="35" bestFit="1" customWidth="1"/>
    <col min="3334" max="3334" width="11.33203125" style="35" bestFit="1" customWidth="1"/>
    <col min="3335" max="3335" width="17.6640625" style="35" bestFit="1" customWidth="1"/>
    <col min="3336" max="3584" width="8.88671875" style="35"/>
    <col min="3585" max="3585" width="14.33203125" style="35" bestFit="1" customWidth="1"/>
    <col min="3586" max="3586" width="41.88671875" style="35" customWidth="1"/>
    <col min="3587" max="3587" width="5.109375" style="35" bestFit="1" customWidth="1"/>
    <col min="3588" max="3588" width="6.6640625" style="35" bestFit="1" customWidth="1"/>
    <col min="3589" max="3589" width="7" style="35" bestFit="1" customWidth="1"/>
    <col min="3590" max="3590" width="11.33203125" style="35" bestFit="1" customWidth="1"/>
    <col min="3591" max="3591" width="17.6640625" style="35" bestFit="1" customWidth="1"/>
    <col min="3592" max="3840" width="8.88671875" style="35"/>
    <col min="3841" max="3841" width="14.33203125" style="35" bestFit="1" customWidth="1"/>
    <col min="3842" max="3842" width="41.88671875" style="35" customWidth="1"/>
    <col min="3843" max="3843" width="5.109375" style="35" bestFit="1" customWidth="1"/>
    <col min="3844" max="3844" width="6.6640625" style="35" bestFit="1" customWidth="1"/>
    <col min="3845" max="3845" width="7" style="35" bestFit="1" customWidth="1"/>
    <col min="3846" max="3846" width="11.33203125" style="35" bestFit="1" customWidth="1"/>
    <col min="3847" max="3847" width="17.6640625" style="35" bestFit="1" customWidth="1"/>
    <col min="3848" max="4096" width="8.88671875" style="35"/>
    <col min="4097" max="4097" width="14.33203125" style="35" bestFit="1" customWidth="1"/>
    <col min="4098" max="4098" width="41.88671875" style="35" customWidth="1"/>
    <col min="4099" max="4099" width="5.109375" style="35" bestFit="1" customWidth="1"/>
    <col min="4100" max="4100" width="6.6640625" style="35" bestFit="1" customWidth="1"/>
    <col min="4101" max="4101" width="7" style="35" bestFit="1" customWidth="1"/>
    <col min="4102" max="4102" width="11.33203125" style="35" bestFit="1" customWidth="1"/>
    <col min="4103" max="4103" width="17.6640625" style="35" bestFit="1" customWidth="1"/>
    <col min="4104" max="4352" width="8.88671875" style="35"/>
    <col min="4353" max="4353" width="14.33203125" style="35" bestFit="1" customWidth="1"/>
    <col min="4354" max="4354" width="41.88671875" style="35" customWidth="1"/>
    <col min="4355" max="4355" width="5.109375" style="35" bestFit="1" customWidth="1"/>
    <col min="4356" max="4356" width="6.6640625" style="35" bestFit="1" customWidth="1"/>
    <col min="4357" max="4357" width="7" style="35" bestFit="1" customWidth="1"/>
    <col min="4358" max="4358" width="11.33203125" style="35" bestFit="1" customWidth="1"/>
    <col min="4359" max="4359" width="17.6640625" style="35" bestFit="1" customWidth="1"/>
    <col min="4360" max="4608" width="8.88671875" style="35"/>
    <col min="4609" max="4609" width="14.33203125" style="35" bestFit="1" customWidth="1"/>
    <col min="4610" max="4610" width="41.88671875" style="35" customWidth="1"/>
    <col min="4611" max="4611" width="5.109375" style="35" bestFit="1" customWidth="1"/>
    <col min="4612" max="4612" width="6.6640625" style="35" bestFit="1" customWidth="1"/>
    <col min="4613" max="4613" width="7" style="35" bestFit="1" customWidth="1"/>
    <col min="4614" max="4614" width="11.33203125" style="35" bestFit="1" customWidth="1"/>
    <col min="4615" max="4615" width="17.6640625" style="35" bestFit="1" customWidth="1"/>
    <col min="4616" max="4864" width="8.88671875" style="35"/>
    <col min="4865" max="4865" width="14.33203125" style="35" bestFit="1" customWidth="1"/>
    <col min="4866" max="4866" width="41.88671875" style="35" customWidth="1"/>
    <col min="4867" max="4867" width="5.109375" style="35" bestFit="1" customWidth="1"/>
    <col min="4868" max="4868" width="6.6640625" style="35" bestFit="1" customWidth="1"/>
    <col min="4869" max="4869" width="7" style="35" bestFit="1" customWidth="1"/>
    <col min="4870" max="4870" width="11.33203125" style="35" bestFit="1" customWidth="1"/>
    <col min="4871" max="4871" width="17.6640625" style="35" bestFit="1" customWidth="1"/>
    <col min="4872" max="5120" width="8.88671875" style="35"/>
    <col min="5121" max="5121" width="14.33203125" style="35" bestFit="1" customWidth="1"/>
    <col min="5122" max="5122" width="41.88671875" style="35" customWidth="1"/>
    <col min="5123" max="5123" width="5.109375" style="35" bestFit="1" customWidth="1"/>
    <col min="5124" max="5124" width="6.6640625" style="35" bestFit="1" customWidth="1"/>
    <col min="5125" max="5125" width="7" style="35" bestFit="1" customWidth="1"/>
    <col min="5126" max="5126" width="11.33203125" style="35" bestFit="1" customWidth="1"/>
    <col min="5127" max="5127" width="17.6640625" style="35" bestFit="1" customWidth="1"/>
    <col min="5128" max="5376" width="8.88671875" style="35"/>
    <col min="5377" max="5377" width="14.33203125" style="35" bestFit="1" customWidth="1"/>
    <col min="5378" max="5378" width="41.88671875" style="35" customWidth="1"/>
    <col min="5379" max="5379" width="5.109375" style="35" bestFit="1" customWidth="1"/>
    <col min="5380" max="5380" width="6.6640625" style="35" bestFit="1" customWidth="1"/>
    <col min="5381" max="5381" width="7" style="35" bestFit="1" customWidth="1"/>
    <col min="5382" max="5382" width="11.33203125" style="35" bestFit="1" customWidth="1"/>
    <col min="5383" max="5383" width="17.6640625" style="35" bestFit="1" customWidth="1"/>
    <col min="5384" max="5632" width="8.88671875" style="35"/>
    <col min="5633" max="5633" width="14.33203125" style="35" bestFit="1" customWidth="1"/>
    <col min="5634" max="5634" width="41.88671875" style="35" customWidth="1"/>
    <col min="5635" max="5635" width="5.109375" style="35" bestFit="1" customWidth="1"/>
    <col min="5636" max="5636" width="6.6640625" style="35" bestFit="1" customWidth="1"/>
    <col min="5637" max="5637" width="7" style="35" bestFit="1" customWidth="1"/>
    <col min="5638" max="5638" width="11.33203125" style="35" bestFit="1" customWidth="1"/>
    <col min="5639" max="5639" width="17.6640625" style="35" bestFit="1" customWidth="1"/>
    <col min="5640" max="5888" width="8.88671875" style="35"/>
    <col min="5889" max="5889" width="14.33203125" style="35" bestFit="1" customWidth="1"/>
    <col min="5890" max="5890" width="41.88671875" style="35" customWidth="1"/>
    <col min="5891" max="5891" width="5.109375" style="35" bestFit="1" customWidth="1"/>
    <col min="5892" max="5892" width="6.6640625" style="35" bestFit="1" customWidth="1"/>
    <col min="5893" max="5893" width="7" style="35" bestFit="1" customWidth="1"/>
    <col min="5894" max="5894" width="11.33203125" style="35" bestFit="1" customWidth="1"/>
    <col min="5895" max="5895" width="17.6640625" style="35" bestFit="1" customWidth="1"/>
    <col min="5896" max="6144" width="8.88671875" style="35"/>
    <col min="6145" max="6145" width="14.33203125" style="35" bestFit="1" customWidth="1"/>
    <col min="6146" max="6146" width="41.88671875" style="35" customWidth="1"/>
    <col min="6147" max="6147" width="5.109375" style="35" bestFit="1" customWidth="1"/>
    <col min="6148" max="6148" width="6.6640625" style="35" bestFit="1" customWidth="1"/>
    <col min="6149" max="6149" width="7" style="35" bestFit="1" customWidth="1"/>
    <col min="6150" max="6150" width="11.33203125" style="35" bestFit="1" customWidth="1"/>
    <col min="6151" max="6151" width="17.6640625" style="35" bestFit="1" customWidth="1"/>
    <col min="6152" max="6400" width="8.88671875" style="35"/>
    <col min="6401" max="6401" width="14.33203125" style="35" bestFit="1" customWidth="1"/>
    <col min="6402" max="6402" width="41.88671875" style="35" customWidth="1"/>
    <col min="6403" max="6403" width="5.109375" style="35" bestFit="1" customWidth="1"/>
    <col min="6404" max="6404" width="6.6640625" style="35" bestFit="1" customWidth="1"/>
    <col min="6405" max="6405" width="7" style="35" bestFit="1" customWidth="1"/>
    <col min="6406" max="6406" width="11.33203125" style="35" bestFit="1" customWidth="1"/>
    <col min="6407" max="6407" width="17.6640625" style="35" bestFit="1" customWidth="1"/>
    <col min="6408" max="6656" width="8.88671875" style="35"/>
    <col min="6657" max="6657" width="14.33203125" style="35" bestFit="1" customWidth="1"/>
    <col min="6658" max="6658" width="41.88671875" style="35" customWidth="1"/>
    <col min="6659" max="6659" width="5.109375" style="35" bestFit="1" customWidth="1"/>
    <col min="6660" max="6660" width="6.6640625" style="35" bestFit="1" customWidth="1"/>
    <col min="6661" max="6661" width="7" style="35" bestFit="1" customWidth="1"/>
    <col min="6662" max="6662" width="11.33203125" style="35" bestFit="1" customWidth="1"/>
    <col min="6663" max="6663" width="17.6640625" style="35" bestFit="1" customWidth="1"/>
    <col min="6664" max="6912" width="8.88671875" style="35"/>
    <col min="6913" max="6913" width="14.33203125" style="35" bestFit="1" customWidth="1"/>
    <col min="6914" max="6914" width="41.88671875" style="35" customWidth="1"/>
    <col min="6915" max="6915" width="5.109375" style="35" bestFit="1" customWidth="1"/>
    <col min="6916" max="6916" width="6.6640625" style="35" bestFit="1" customWidth="1"/>
    <col min="6917" max="6917" width="7" style="35" bestFit="1" customWidth="1"/>
    <col min="6918" max="6918" width="11.33203125" style="35" bestFit="1" customWidth="1"/>
    <col min="6919" max="6919" width="17.6640625" style="35" bestFit="1" customWidth="1"/>
    <col min="6920" max="7168" width="8.88671875" style="35"/>
    <col min="7169" max="7169" width="14.33203125" style="35" bestFit="1" customWidth="1"/>
    <col min="7170" max="7170" width="41.88671875" style="35" customWidth="1"/>
    <col min="7171" max="7171" width="5.109375" style="35" bestFit="1" customWidth="1"/>
    <col min="7172" max="7172" width="6.6640625" style="35" bestFit="1" customWidth="1"/>
    <col min="7173" max="7173" width="7" style="35" bestFit="1" customWidth="1"/>
    <col min="7174" max="7174" width="11.33203125" style="35" bestFit="1" customWidth="1"/>
    <col min="7175" max="7175" width="17.6640625" style="35" bestFit="1" customWidth="1"/>
    <col min="7176" max="7424" width="8.88671875" style="35"/>
    <col min="7425" max="7425" width="14.33203125" style="35" bestFit="1" customWidth="1"/>
    <col min="7426" max="7426" width="41.88671875" style="35" customWidth="1"/>
    <col min="7427" max="7427" width="5.109375" style="35" bestFit="1" customWidth="1"/>
    <col min="7428" max="7428" width="6.6640625" style="35" bestFit="1" customWidth="1"/>
    <col min="7429" max="7429" width="7" style="35" bestFit="1" customWidth="1"/>
    <col min="7430" max="7430" width="11.33203125" style="35" bestFit="1" customWidth="1"/>
    <col min="7431" max="7431" width="17.6640625" style="35" bestFit="1" customWidth="1"/>
    <col min="7432" max="7680" width="8.88671875" style="35"/>
    <col min="7681" max="7681" width="14.33203125" style="35" bestFit="1" customWidth="1"/>
    <col min="7682" max="7682" width="41.88671875" style="35" customWidth="1"/>
    <col min="7683" max="7683" width="5.109375" style="35" bestFit="1" customWidth="1"/>
    <col min="7684" max="7684" width="6.6640625" style="35" bestFit="1" customWidth="1"/>
    <col min="7685" max="7685" width="7" style="35" bestFit="1" customWidth="1"/>
    <col min="7686" max="7686" width="11.33203125" style="35" bestFit="1" customWidth="1"/>
    <col min="7687" max="7687" width="17.6640625" style="35" bestFit="1" customWidth="1"/>
    <col min="7688" max="7936" width="8.88671875" style="35"/>
    <col min="7937" max="7937" width="14.33203125" style="35" bestFit="1" customWidth="1"/>
    <col min="7938" max="7938" width="41.88671875" style="35" customWidth="1"/>
    <col min="7939" max="7939" width="5.109375" style="35" bestFit="1" customWidth="1"/>
    <col min="7940" max="7940" width="6.6640625" style="35" bestFit="1" customWidth="1"/>
    <col min="7941" max="7941" width="7" style="35" bestFit="1" customWidth="1"/>
    <col min="7942" max="7942" width="11.33203125" style="35" bestFit="1" customWidth="1"/>
    <col min="7943" max="7943" width="17.6640625" style="35" bestFit="1" customWidth="1"/>
    <col min="7944" max="8192" width="8.88671875" style="35"/>
    <col min="8193" max="8193" width="14.33203125" style="35" bestFit="1" customWidth="1"/>
    <col min="8194" max="8194" width="41.88671875" style="35" customWidth="1"/>
    <col min="8195" max="8195" width="5.109375" style="35" bestFit="1" customWidth="1"/>
    <col min="8196" max="8196" width="6.6640625" style="35" bestFit="1" customWidth="1"/>
    <col min="8197" max="8197" width="7" style="35" bestFit="1" customWidth="1"/>
    <col min="8198" max="8198" width="11.33203125" style="35" bestFit="1" customWidth="1"/>
    <col min="8199" max="8199" width="17.6640625" style="35" bestFit="1" customWidth="1"/>
    <col min="8200" max="8448" width="8.88671875" style="35"/>
    <col min="8449" max="8449" width="14.33203125" style="35" bestFit="1" customWidth="1"/>
    <col min="8450" max="8450" width="41.88671875" style="35" customWidth="1"/>
    <col min="8451" max="8451" width="5.109375" style="35" bestFit="1" customWidth="1"/>
    <col min="8452" max="8452" width="6.6640625" style="35" bestFit="1" customWidth="1"/>
    <col min="8453" max="8453" width="7" style="35" bestFit="1" customWidth="1"/>
    <col min="8454" max="8454" width="11.33203125" style="35" bestFit="1" customWidth="1"/>
    <col min="8455" max="8455" width="17.6640625" style="35" bestFit="1" customWidth="1"/>
    <col min="8456" max="8704" width="8.88671875" style="35"/>
    <col min="8705" max="8705" width="14.33203125" style="35" bestFit="1" customWidth="1"/>
    <col min="8706" max="8706" width="41.88671875" style="35" customWidth="1"/>
    <col min="8707" max="8707" width="5.109375" style="35" bestFit="1" customWidth="1"/>
    <col min="8708" max="8708" width="6.6640625" style="35" bestFit="1" customWidth="1"/>
    <col min="8709" max="8709" width="7" style="35" bestFit="1" customWidth="1"/>
    <col min="8710" max="8710" width="11.33203125" style="35" bestFit="1" customWidth="1"/>
    <col min="8711" max="8711" width="17.6640625" style="35" bestFit="1" customWidth="1"/>
    <col min="8712" max="8960" width="8.88671875" style="35"/>
    <col min="8961" max="8961" width="14.33203125" style="35" bestFit="1" customWidth="1"/>
    <col min="8962" max="8962" width="41.88671875" style="35" customWidth="1"/>
    <col min="8963" max="8963" width="5.109375" style="35" bestFit="1" customWidth="1"/>
    <col min="8964" max="8964" width="6.6640625" style="35" bestFit="1" customWidth="1"/>
    <col min="8965" max="8965" width="7" style="35" bestFit="1" customWidth="1"/>
    <col min="8966" max="8966" width="11.33203125" style="35" bestFit="1" customWidth="1"/>
    <col min="8967" max="8967" width="17.6640625" style="35" bestFit="1" customWidth="1"/>
    <col min="8968" max="9216" width="8.88671875" style="35"/>
    <col min="9217" max="9217" width="14.33203125" style="35" bestFit="1" customWidth="1"/>
    <col min="9218" max="9218" width="41.88671875" style="35" customWidth="1"/>
    <col min="9219" max="9219" width="5.109375" style="35" bestFit="1" customWidth="1"/>
    <col min="9220" max="9220" width="6.6640625" style="35" bestFit="1" customWidth="1"/>
    <col min="9221" max="9221" width="7" style="35" bestFit="1" customWidth="1"/>
    <col min="9222" max="9222" width="11.33203125" style="35" bestFit="1" customWidth="1"/>
    <col min="9223" max="9223" width="17.6640625" style="35" bestFit="1" customWidth="1"/>
    <col min="9224" max="9472" width="8.88671875" style="35"/>
    <col min="9473" max="9473" width="14.33203125" style="35" bestFit="1" customWidth="1"/>
    <col min="9474" max="9474" width="41.88671875" style="35" customWidth="1"/>
    <col min="9475" max="9475" width="5.109375" style="35" bestFit="1" customWidth="1"/>
    <col min="9476" max="9476" width="6.6640625" style="35" bestFit="1" customWidth="1"/>
    <col min="9477" max="9477" width="7" style="35" bestFit="1" customWidth="1"/>
    <col min="9478" max="9478" width="11.33203125" style="35" bestFit="1" customWidth="1"/>
    <col min="9479" max="9479" width="17.6640625" style="35" bestFit="1" customWidth="1"/>
    <col min="9480" max="9728" width="8.88671875" style="35"/>
    <col min="9729" max="9729" width="14.33203125" style="35" bestFit="1" customWidth="1"/>
    <col min="9730" max="9730" width="41.88671875" style="35" customWidth="1"/>
    <col min="9731" max="9731" width="5.109375" style="35" bestFit="1" customWidth="1"/>
    <col min="9732" max="9732" width="6.6640625" style="35" bestFit="1" customWidth="1"/>
    <col min="9733" max="9733" width="7" style="35" bestFit="1" customWidth="1"/>
    <col min="9734" max="9734" width="11.33203125" style="35" bestFit="1" customWidth="1"/>
    <col min="9735" max="9735" width="17.6640625" style="35" bestFit="1" customWidth="1"/>
    <col min="9736" max="9984" width="8.88671875" style="35"/>
    <col min="9985" max="9985" width="14.33203125" style="35" bestFit="1" customWidth="1"/>
    <col min="9986" max="9986" width="41.88671875" style="35" customWidth="1"/>
    <col min="9987" max="9987" width="5.109375" style="35" bestFit="1" customWidth="1"/>
    <col min="9988" max="9988" width="6.6640625" style="35" bestFit="1" customWidth="1"/>
    <col min="9989" max="9989" width="7" style="35" bestFit="1" customWidth="1"/>
    <col min="9990" max="9990" width="11.33203125" style="35" bestFit="1" customWidth="1"/>
    <col min="9991" max="9991" width="17.6640625" style="35" bestFit="1" customWidth="1"/>
    <col min="9992" max="10240" width="8.88671875" style="35"/>
    <col min="10241" max="10241" width="14.33203125" style="35" bestFit="1" customWidth="1"/>
    <col min="10242" max="10242" width="41.88671875" style="35" customWidth="1"/>
    <col min="10243" max="10243" width="5.109375" style="35" bestFit="1" customWidth="1"/>
    <col min="10244" max="10244" width="6.6640625" style="35" bestFit="1" customWidth="1"/>
    <col min="10245" max="10245" width="7" style="35" bestFit="1" customWidth="1"/>
    <col min="10246" max="10246" width="11.33203125" style="35" bestFit="1" customWidth="1"/>
    <col min="10247" max="10247" width="17.6640625" style="35" bestFit="1" customWidth="1"/>
    <col min="10248" max="10496" width="8.88671875" style="35"/>
    <col min="10497" max="10497" width="14.33203125" style="35" bestFit="1" customWidth="1"/>
    <col min="10498" max="10498" width="41.88671875" style="35" customWidth="1"/>
    <col min="10499" max="10499" width="5.109375" style="35" bestFit="1" customWidth="1"/>
    <col min="10500" max="10500" width="6.6640625" style="35" bestFit="1" customWidth="1"/>
    <col min="10501" max="10501" width="7" style="35" bestFit="1" customWidth="1"/>
    <col min="10502" max="10502" width="11.33203125" style="35" bestFit="1" customWidth="1"/>
    <col min="10503" max="10503" width="17.6640625" style="35" bestFit="1" customWidth="1"/>
    <col min="10504" max="10752" width="8.88671875" style="35"/>
    <col min="10753" max="10753" width="14.33203125" style="35" bestFit="1" customWidth="1"/>
    <col min="10754" max="10754" width="41.88671875" style="35" customWidth="1"/>
    <col min="10755" max="10755" width="5.109375" style="35" bestFit="1" customWidth="1"/>
    <col min="10756" max="10756" width="6.6640625" style="35" bestFit="1" customWidth="1"/>
    <col min="10757" max="10757" width="7" style="35" bestFit="1" customWidth="1"/>
    <col min="10758" max="10758" width="11.33203125" style="35" bestFit="1" customWidth="1"/>
    <col min="10759" max="10759" width="17.6640625" style="35" bestFit="1" customWidth="1"/>
    <col min="10760" max="11008" width="8.88671875" style="35"/>
    <col min="11009" max="11009" width="14.33203125" style="35" bestFit="1" customWidth="1"/>
    <col min="11010" max="11010" width="41.88671875" style="35" customWidth="1"/>
    <col min="11011" max="11011" width="5.109375" style="35" bestFit="1" customWidth="1"/>
    <col min="11012" max="11012" width="6.6640625" style="35" bestFit="1" customWidth="1"/>
    <col min="11013" max="11013" width="7" style="35" bestFit="1" customWidth="1"/>
    <col min="11014" max="11014" width="11.33203125" style="35" bestFit="1" customWidth="1"/>
    <col min="11015" max="11015" width="17.6640625" style="35" bestFit="1" customWidth="1"/>
    <col min="11016" max="11264" width="8.88671875" style="35"/>
    <col min="11265" max="11265" width="14.33203125" style="35" bestFit="1" customWidth="1"/>
    <col min="11266" max="11266" width="41.88671875" style="35" customWidth="1"/>
    <col min="11267" max="11267" width="5.109375" style="35" bestFit="1" customWidth="1"/>
    <col min="11268" max="11268" width="6.6640625" style="35" bestFit="1" customWidth="1"/>
    <col min="11269" max="11269" width="7" style="35" bestFit="1" customWidth="1"/>
    <col min="11270" max="11270" width="11.33203125" style="35" bestFit="1" customWidth="1"/>
    <col min="11271" max="11271" width="17.6640625" style="35" bestFit="1" customWidth="1"/>
    <col min="11272" max="11520" width="8.88671875" style="35"/>
    <col min="11521" max="11521" width="14.33203125" style="35" bestFit="1" customWidth="1"/>
    <col min="11522" max="11522" width="41.88671875" style="35" customWidth="1"/>
    <col min="11523" max="11523" width="5.109375" style="35" bestFit="1" customWidth="1"/>
    <col min="11524" max="11524" width="6.6640625" style="35" bestFit="1" customWidth="1"/>
    <col min="11525" max="11525" width="7" style="35" bestFit="1" customWidth="1"/>
    <col min="11526" max="11526" width="11.33203125" style="35" bestFit="1" customWidth="1"/>
    <col min="11527" max="11527" width="17.6640625" style="35" bestFit="1" customWidth="1"/>
    <col min="11528" max="11776" width="8.88671875" style="35"/>
    <col min="11777" max="11777" width="14.33203125" style="35" bestFit="1" customWidth="1"/>
    <col min="11778" max="11778" width="41.88671875" style="35" customWidth="1"/>
    <col min="11779" max="11779" width="5.109375" style="35" bestFit="1" customWidth="1"/>
    <col min="11780" max="11780" width="6.6640625" style="35" bestFit="1" customWidth="1"/>
    <col min="11781" max="11781" width="7" style="35" bestFit="1" customWidth="1"/>
    <col min="11782" max="11782" width="11.33203125" style="35" bestFit="1" customWidth="1"/>
    <col min="11783" max="11783" width="17.6640625" style="35" bestFit="1" customWidth="1"/>
    <col min="11784" max="12032" width="8.88671875" style="35"/>
    <col min="12033" max="12033" width="14.33203125" style="35" bestFit="1" customWidth="1"/>
    <col min="12034" max="12034" width="41.88671875" style="35" customWidth="1"/>
    <col min="12035" max="12035" width="5.109375" style="35" bestFit="1" customWidth="1"/>
    <col min="12036" max="12036" width="6.6640625" style="35" bestFit="1" customWidth="1"/>
    <col min="12037" max="12037" width="7" style="35" bestFit="1" customWidth="1"/>
    <col min="12038" max="12038" width="11.33203125" style="35" bestFit="1" customWidth="1"/>
    <col min="12039" max="12039" width="17.6640625" style="35" bestFit="1" customWidth="1"/>
    <col min="12040" max="12288" width="8.88671875" style="35"/>
    <col min="12289" max="12289" width="14.33203125" style="35" bestFit="1" customWidth="1"/>
    <col min="12290" max="12290" width="41.88671875" style="35" customWidth="1"/>
    <col min="12291" max="12291" width="5.109375" style="35" bestFit="1" customWidth="1"/>
    <col min="12292" max="12292" width="6.6640625" style="35" bestFit="1" customWidth="1"/>
    <col min="12293" max="12293" width="7" style="35" bestFit="1" customWidth="1"/>
    <col min="12294" max="12294" width="11.33203125" style="35" bestFit="1" customWidth="1"/>
    <col min="12295" max="12295" width="17.6640625" style="35" bestFit="1" customWidth="1"/>
    <col min="12296" max="12544" width="8.88671875" style="35"/>
    <col min="12545" max="12545" width="14.33203125" style="35" bestFit="1" customWidth="1"/>
    <col min="12546" max="12546" width="41.88671875" style="35" customWidth="1"/>
    <col min="12547" max="12547" width="5.109375" style="35" bestFit="1" customWidth="1"/>
    <col min="12548" max="12548" width="6.6640625" style="35" bestFit="1" customWidth="1"/>
    <col min="12549" max="12549" width="7" style="35" bestFit="1" customWidth="1"/>
    <col min="12550" max="12550" width="11.33203125" style="35" bestFit="1" customWidth="1"/>
    <col min="12551" max="12551" width="17.6640625" style="35" bestFit="1" customWidth="1"/>
    <col min="12552" max="12800" width="8.88671875" style="35"/>
    <col min="12801" max="12801" width="14.33203125" style="35" bestFit="1" customWidth="1"/>
    <col min="12802" max="12802" width="41.88671875" style="35" customWidth="1"/>
    <col min="12803" max="12803" width="5.109375" style="35" bestFit="1" customWidth="1"/>
    <col min="12804" max="12804" width="6.6640625" style="35" bestFit="1" customWidth="1"/>
    <col min="12805" max="12805" width="7" style="35" bestFit="1" customWidth="1"/>
    <col min="12806" max="12806" width="11.33203125" style="35" bestFit="1" customWidth="1"/>
    <col min="12807" max="12807" width="17.6640625" style="35" bestFit="1" customWidth="1"/>
    <col min="12808" max="13056" width="8.88671875" style="35"/>
    <col min="13057" max="13057" width="14.33203125" style="35" bestFit="1" customWidth="1"/>
    <col min="13058" max="13058" width="41.88671875" style="35" customWidth="1"/>
    <col min="13059" max="13059" width="5.109375" style="35" bestFit="1" customWidth="1"/>
    <col min="13060" max="13060" width="6.6640625" style="35" bestFit="1" customWidth="1"/>
    <col min="13061" max="13061" width="7" style="35" bestFit="1" customWidth="1"/>
    <col min="13062" max="13062" width="11.33203125" style="35" bestFit="1" customWidth="1"/>
    <col min="13063" max="13063" width="17.6640625" style="35" bestFit="1" customWidth="1"/>
    <col min="13064" max="13312" width="8.88671875" style="35"/>
    <col min="13313" max="13313" width="14.33203125" style="35" bestFit="1" customWidth="1"/>
    <col min="13314" max="13314" width="41.88671875" style="35" customWidth="1"/>
    <col min="13315" max="13315" width="5.109375" style="35" bestFit="1" customWidth="1"/>
    <col min="13316" max="13316" width="6.6640625" style="35" bestFit="1" customWidth="1"/>
    <col min="13317" max="13317" width="7" style="35" bestFit="1" customWidth="1"/>
    <col min="13318" max="13318" width="11.33203125" style="35" bestFit="1" customWidth="1"/>
    <col min="13319" max="13319" width="17.6640625" style="35" bestFit="1" customWidth="1"/>
    <col min="13320" max="13568" width="8.88671875" style="35"/>
    <col min="13569" max="13569" width="14.33203125" style="35" bestFit="1" customWidth="1"/>
    <col min="13570" max="13570" width="41.88671875" style="35" customWidth="1"/>
    <col min="13571" max="13571" width="5.109375" style="35" bestFit="1" customWidth="1"/>
    <col min="13572" max="13572" width="6.6640625" style="35" bestFit="1" customWidth="1"/>
    <col min="13573" max="13573" width="7" style="35" bestFit="1" customWidth="1"/>
    <col min="13574" max="13574" width="11.33203125" style="35" bestFit="1" customWidth="1"/>
    <col min="13575" max="13575" width="17.6640625" style="35" bestFit="1" customWidth="1"/>
    <col min="13576" max="13824" width="8.88671875" style="35"/>
    <col min="13825" max="13825" width="14.33203125" style="35" bestFit="1" customWidth="1"/>
    <col min="13826" max="13826" width="41.88671875" style="35" customWidth="1"/>
    <col min="13827" max="13827" width="5.109375" style="35" bestFit="1" customWidth="1"/>
    <col min="13828" max="13828" width="6.6640625" style="35" bestFit="1" customWidth="1"/>
    <col min="13829" max="13829" width="7" style="35" bestFit="1" customWidth="1"/>
    <col min="13830" max="13830" width="11.33203125" style="35" bestFit="1" customWidth="1"/>
    <col min="13831" max="13831" width="17.6640625" style="35" bestFit="1" customWidth="1"/>
    <col min="13832" max="14080" width="8.88671875" style="35"/>
    <col min="14081" max="14081" width="14.33203125" style="35" bestFit="1" customWidth="1"/>
    <col min="14082" max="14082" width="41.88671875" style="35" customWidth="1"/>
    <col min="14083" max="14083" width="5.109375" style="35" bestFit="1" customWidth="1"/>
    <col min="14084" max="14084" width="6.6640625" style="35" bestFit="1" customWidth="1"/>
    <col min="14085" max="14085" width="7" style="35" bestFit="1" customWidth="1"/>
    <col min="14086" max="14086" width="11.33203125" style="35" bestFit="1" customWidth="1"/>
    <col min="14087" max="14087" width="17.6640625" style="35" bestFit="1" customWidth="1"/>
    <col min="14088" max="14336" width="8.88671875" style="35"/>
    <col min="14337" max="14337" width="14.33203125" style="35" bestFit="1" customWidth="1"/>
    <col min="14338" max="14338" width="41.88671875" style="35" customWidth="1"/>
    <col min="14339" max="14339" width="5.109375" style="35" bestFit="1" customWidth="1"/>
    <col min="14340" max="14340" width="6.6640625" style="35" bestFit="1" customWidth="1"/>
    <col min="14341" max="14341" width="7" style="35" bestFit="1" customWidth="1"/>
    <col min="14342" max="14342" width="11.33203125" style="35" bestFit="1" customWidth="1"/>
    <col min="14343" max="14343" width="17.6640625" style="35" bestFit="1" customWidth="1"/>
    <col min="14344" max="14592" width="8.88671875" style="35"/>
    <col min="14593" max="14593" width="14.33203125" style="35" bestFit="1" customWidth="1"/>
    <col min="14594" max="14594" width="41.88671875" style="35" customWidth="1"/>
    <col min="14595" max="14595" width="5.109375" style="35" bestFit="1" customWidth="1"/>
    <col min="14596" max="14596" width="6.6640625" style="35" bestFit="1" customWidth="1"/>
    <col min="14597" max="14597" width="7" style="35" bestFit="1" customWidth="1"/>
    <col min="14598" max="14598" width="11.33203125" style="35" bestFit="1" customWidth="1"/>
    <col min="14599" max="14599" width="17.6640625" style="35" bestFit="1" customWidth="1"/>
    <col min="14600" max="14848" width="8.88671875" style="35"/>
    <col min="14849" max="14849" width="14.33203125" style="35" bestFit="1" customWidth="1"/>
    <col min="14850" max="14850" width="41.88671875" style="35" customWidth="1"/>
    <col min="14851" max="14851" width="5.109375" style="35" bestFit="1" customWidth="1"/>
    <col min="14852" max="14852" width="6.6640625" style="35" bestFit="1" customWidth="1"/>
    <col min="14853" max="14853" width="7" style="35" bestFit="1" customWidth="1"/>
    <col min="14854" max="14854" width="11.33203125" style="35" bestFit="1" customWidth="1"/>
    <col min="14855" max="14855" width="17.6640625" style="35" bestFit="1" customWidth="1"/>
    <col min="14856" max="15104" width="8.88671875" style="35"/>
    <col min="15105" max="15105" width="14.33203125" style="35" bestFit="1" customWidth="1"/>
    <col min="15106" max="15106" width="41.88671875" style="35" customWidth="1"/>
    <col min="15107" max="15107" width="5.109375" style="35" bestFit="1" customWidth="1"/>
    <col min="15108" max="15108" width="6.6640625" style="35" bestFit="1" customWidth="1"/>
    <col min="15109" max="15109" width="7" style="35" bestFit="1" customWidth="1"/>
    <col min="15110" max="15110" width="11.33203125" style="35" bestFit="1" customWidth="1"/>
    <col min="15111" max="15111" width="17.6640625" style="35" bestFit="1" customWidth="1"/>
    <col min="15112" max="15360" width="8.88671875" style="35"/>
    <col min="15361" max="15361" width="14.33203125" style="35" bestFit="1" customWidth="1"/>
    <col min="15362" max="15362" width="41.88671875" style="35" customWidth="1"/>
    <col min="15363" max="15363" width="5.109375" style="35" bestFit="1" customWidth="1"/>
    <col min="15364" max="15364" width="6.6640625" style="35" bestFit="1" customWidth="1"/>
    <col min="15365" max="15365" width="7" style="35" bestFit="1" customWidth="1"/>
    <col min="15366" max="15366" width="11.33203125" style="35" bestFit="1" customWidth="1"/>
    <col min="15367" max="15367" width="17.6640625" style="35" bestFit="1" customWidth="1"/>
    <col min="15368" max="15616" width="8.88671875" style="35"/>
    <col min="15617" max="15617" width="14.33203125" style="35" bestFit="1" customWidth="1"/>
    <col min="15618" max="15618" width="41.88671875" style="35" customWidth="1"/>
    <col min="15619" max="15619" width="5.109375" style="35" bestFit="1" customWidth="1"/>
    <col min="15620" max="15620" width="6.6640625" style="35" bestFit="1" customWidth="1"/>
    <col min="15621" max="15621" width="7" style="35" bestFit="1" customWidth="1"/>
    <col min="15622" max="15622" width="11.33203125" style="35" bestFit="1" customWidth="1"/>
    <col min="15623" max="15623" width="17.6640625" style="35" bestFit="1" customWidth="1"/>
    <col min="15624" max="15872" width="8.88671875" style="35"/>
    <col min="15873" max="15873" width="14.33203125" style="35" bestFit="1" customWidth="1"/>
    <col min="15874" max="15874" width="41.88671875" style="35" customWidth="1"/>
    <col min="15875" max="15875" width="5.109375" style="35" bestFit="1" customWidth="1"/>
    <col min="15876" max="15876" width="6.6640625" style="35" bestFit="1" customWidth="1"/>
    <col min="15877" max="15877" width="7" style="35" bestFit="1" customWidth="1"/>
    <col min="15878" max="15878" width="11.33203125" style="35" bestFit="1" customWidth="1"/>
    <col min="15879" max="15879" width="17.6640625" style="35" bestFit="1" customWidth="1"/>
    <col min="15880" max="16128" width="8.88671875" style="35"/>
    <col min="16129" max="16129" width="14.33203125" style="35" bestFit="1" customWidth="1"/>
    <col min="16130" max="16130" width="41.88671875" style="35" customWidth="1"/>
    <col min="16131" max="16131" width="5.109375" style="35" bestFit="1" customWidth="1"/>
    <col min="16132" max="16132" width="6.6640625" style="35" bestFit="1" customWidth="1"/>
    <col min="16133" max="16133" width="7" style="35" bestFit="1" customWidth="1"/>
    <col min="16134" max="16134" width="11.33203125" style="35" bestFit="1" customWidth="1"/>
    <col min="16135" max="16135" width="17.6640625" style="35" bestFit="1" customWidth="1"/>
    <col min="16136" max="16384" width="8.88671875" style="35"/>
  </cols>
  <sheetData>
    <row r="1" spans="1:7">
      <c r="A1" s="1436" t="s">
        <v>5197</v>
      </c>
    </row>
    <row r="2" spans="1:7" ht="18" thickBot="1">
      <c r="A2" s="449" t="s">
        <v>2099</v>
      </c>
      <c r="B2" s="1763" t="s">
        <v>4665</v>
      </c>
      <c r="C2" s="1763"/>
      <c r="D2" s="1763"/>
      <c r="E2" s="1763"/>
      <c r="F2" s="1763"/>
      <c r="G2" s="1763"/>
    </row>
    <row r="3" spans="1:7">
      <c r="A3" s="1023"/>
      <c r="B3" s="1024"/>
      <c r="C3" s="1025"/>
      <c r="D3" s="446"/>
      <c r="E3" s="446"/>
      <c r="F3" s="446"/>
      <c r="G3" s="446"/>
    </row>
    <row r="4" spans="1:7" ht="13.8" thickBot="1">
      <c r="A4" s="1026" t="s">
        <v>2098</v>
      </c>
      <c r="B4" s="1018"/>
      <c r="C4" s="1754" t="s">
        <v>2097</v>
      </c>
      <c r="D4" s="1754"/>
      <c r="E4" s="1754"/>
      <c r="F4" s="1754"/>
      <c r="G4" s="1754"/>
    </row>
    <row r="5" spans="1:7">
      <c r="A5" s="1026" t="s">
        <v>4666</v>
      </c>
      <c r="B5" s="1018"/>
      <c r="C5" s="1027"/>
      <c r="D5" s="1028"/>
      <c r="E5" s="863"/>
      <c r="F5" s="958"/>
      <c r="G5" s="1028"/>
    </row>
    <row r="6" spans="1:7" ht="13.8" thickBot="1">
      <c r="A6" s="1026" t="s">
        <v>3737</v>
      </c>
      <c r="B6" s="1019" t="s">
        <v>4667</v>
      </c>
      <c r="C6" s="1019"/>
      <c r="D6" s="1758" t="s">
        <v>2096</v>
      </c>
      <c r="E6" s="1758"/>
      <c r="F6" s="1758"/>
      <c r="G6" s="960" t="s">
        <v>2095</v>
      </c>
    </row>
    <row r="7" spans="1:7">
      <c r="A7" s="1026" t="s">
        <v>3745</v>
      </c>
      <c r="B7" s="1018"/>
      <c r="C7" s="1019"/>
      <c r="D7" s="1028"/>
      <c r="E7" s="863"/>
      <c r="F7" s="958" t="s">
        <v>3868</v>
      </c>
      <c r="G7" s="1028"/>
    </row>
    <row r="8" spans="1:7" ht="24.6" thickBot="1">
      <c r="A8" s="1029" t="s">
        <v>3744</v>
      </c>
      <c r="B8" s="1021"/>
      <c r="C8" s="1021" t="s">
        <v>3</v>
      </c>
      <c r="D8" s="960" t="s">
        <v>1834</v>
      </c>
      <c r="E8" s="868" t="s">
        <v>1831</v>
      </c>
      <c r="F8" s="961" t="s">
        <v>4272</v>
      </c>
      <c r="G8" s="960" t="s">
        <v>2094</v>
      </c>
    </row>
    <row r="9" spans="1:7">
      <c r="A9" s="407"/>
      <c r="B9" s="1030"/>
      <c r="C9" s="1031"/>
      <c r="D9" s="1031"/>
      <c r="E9" s="1031"/>
      <c r="F9" s="1031"/>
      <c r="G9" s="1031"/>
    </row>
    <row r="10" spans="1:7">
      <c r="A10" s="792" t="s">
        <v>3928</v>
      </c>
      <c r="B10" s="792" t="s">
        <v>21</v>
      </c>
      <c r="C10" s="274">
        <v>99770</v>
      </c>
      <c r="D10" s="274">
        <v>99519</v>
      </c>
      <c r="E10" s="274">
        <v>251</v>
      </c>
      <c r="F10" s="274">
        <v>0</v>
      </c>
      <c r="G10" s="1032">
        <v>99.748421369149042</v>
      </c>
    </row>
    <row r="11" spans="1:7">
      <c r="A11" s="407"/>
      <c r="B11" s="1030"/>
      <c r="C11" s="1031"/>
      <c r="D11" s="1031"/>
      <c r="E11" s="1031"/>
      <c r="F11" s="1031"/>
      <c r="G11" s="1031"/>
    </row>
    <row r="12" spans="1:7">
      <c r="A12" s="794" t="s">
        <v>2093</v>
      </c>
      <c r="B12" s="794" t="s">
        <v>2092</v>
      </c>
      <c r="C12" s="276">
        <v>351</v>
      </c>
      <c r="D12" s="276">
        <v>351</v>
      </c>
      <c r="E12" s="276">
        <v>0</v>
      </c>
      <c r="F12" s="276">
        <v>0</v>
      </c>
      <c r="G12" s="1033">
        <v>100</v>
      </c>
    </row>
    <row r="13" spans="1:7">
      <c r="A13" s="407"/>
      <c r="B13" s="1030"/>
      <c r="C13" s="1031"/>
      <c r="D13" s="1031"/>
      <c r="E13" s="1031"/>
      <c r="F13" s="1031"/>
      <c r="G13" s="1031"/>
    </row>
    <row r="14" spans="1:7">
      <c r="A14" s="794" t="s">
        <v>2091</v>
      </c>
      <c r="B14" s="794" t="s">
        <v>2090</v>
      </c>
      <c r="C14" s="276">
        <v>275</v>
      </c>
      <c r="D14" s="276">
        <v>275</v>
      </c>
      <c r="E14" s="276">
        <v>0</v>
      </c>
      <c r="F14" s="276">
        <v>0</v>
      </c>
      <c r="G14" s="1033">
        <v>100</v>
      </c>
    </row>
    <row r="15" spans="1:7">
      <c r="A15" s="407"/>
      <c r="B15" s="1030"/>
      <c r="C15" s="1031"/>
      <c r="D15" s="1031"/>
      <c r="E15" s="1031"/>
      <c r="F15" s="1031"/>
      <c r="G15" s="1031"/>
    </row>
    <row r="16" spans="1:7">
      <c r="A16" s="794" t="s">
        <v>2089</v>
      </c>
      <c r="B16" s="794" t="s">
        <v>2088</v>
      </c>
      <c r="C16" s="276">
        <v>1867</v>
      </c>
      <c r="D16" s="276">
        <v>1867</v>
      </c>
      <c r="E16" s="276">
        <v>0</v>
      </c>
      <c r="F16" s="276">
        <v>0</v>
      </c>
      <c r="G16" s="1033">
        <v>100</v>
      </c>
    </row>
    <row r="17" spans="1:7">
      <c r="A17" s="407"/>
      <c r="B17" s="1030"/>
      <c r="C17" s="1031"/>
      <c r="D17" s="1031"/>
      <c r="E17" s="1031"/>
      <c r="F17" s="1031"/>
      <c r="G17" s="1031"/>
    </row>
    <row r="18" spans="1:7">
      <c r="A18" s="794" t="s">
        <v>2087</v>
      </c>
      <c r="B18" s="794" t="s">
        <v>2086</v>
      </c>
      <c r="C18" s="276">
        <v>24592</v>
      </c>
      <c r="D18" s="276">
        <v>24592</v>
      </c>
      <c r="E18" s="276">
        <v>0</v>
      </c>
      <c r="F18" s="276">
        <v>0</v>
      </c>
      <c r="G18" s="1033">
        <v>100</v>
      </c>
    </row>
    <row r="19" spans="1:7">
      <c r="A19" s="407"/>
      <c r="B19" s="1030"/>
      <c r="C19" s="1031"/>
      <c r="D19" s="1031"/>
      <c r="E19" s="1031"/>
      <c r="F19" s="1031"/>
      <c r="G19" s="1031"/>
    </row>
    <row r="20" spans="1:7">
      <c r="A20" s="794" t="s">
        <v>2085</v>
      </c>
      <c r="B20" s="794" t="s">
        <v>2084</v>
      </c>
      <c r="C20" s="276">
        <v>1095</v>
      </c>
      <c r="D20" s="276">
        <v>1095</v>
      </c>
      <c r="E20" s="276">
        <v>0</v>
      </c>
      <c r="F20" s="276">
        <v>0</v>
      </c>
      <c r="G20" s="1033">
        <v>100</v>
      </c>
    </row>
    <row r="21" spans="1:7">
      <c r="A21" s="407"/>
      <c r="B21" s="1030"/>
      <c r="C21" s="1031"/>
      <c r="D21" s="1031"/>
      <c r="E21" s="1031"/>
      <c r="F21" s="1031"/>
      <c r="G21" s="1031"/>
    </row>
    <row r="22" spans="1:7" ht="20.399999999999999">
      <c r="A22" s="794" t="s">
        <v>2083</v>
      </c>
      <c r="B22" s="794" t="s">
        <v>2082</v>
      </c>
      <c r="C22" s="276">
        <v>421</v>
      </c>
      <c r="D22" s="276">
        <v>421</v>
      </c>
      <c r="E22" s="276">
        <v>0</v>
      </c>
      <c r="F22" s="276">
        <v>0</v>
      </c>
      <c r="G22" s="1033">
        <v>100</v>
      </c>
    </row>
    <row r="23" spans="1:7">
      <c r="A23" s="407"/>
      <c r="B23" s="1030"/>
      <c r="C23" s="1031"/>
      <c r="D23" s="1031"/>
      <c r="E23" s="1031"/>
      <c r="F23" s="1031"/>
      <c r="G23" s="1031"/>
    </row>
    <row r="24" spans="1:7">
      <c r="A24" s="794" t="s">
        <v>2081</v>
      </c>
      <c r="B24" s="794" t="s">
        <v>2080</v>
      </c>
      <c r="C24" s="276">
        <v>4876</v>
      </c>
      <c r="D24" s="276">
        <v>4876</v>
      </c>
      <c r="E24" s="276">
        <v>0</v>
      </c>
      <c r="F24" s="276">
        <v>0</v>
      </c>
      <c r="G24" s="1033">
        <v>100</v>
      </c>
    </row>
    <row r="25" spans="1:7">
      <c r="A25" s="407"/>
      <c r="B25" s="1030"/>
      <c r="C25" s="1031"/>
      <c r="D25" s="1031"/>
      <c r="E25" s="1031"/>
      <c r="F25" s="1031"/>
      <c r="G25" s="1031"/>
    </row>
    <row r="26" spans="1:7">
      <c r="A26" s="794" t="s">
        <v>2079</v>
      </c>
      <c r="B26" s="794" t="s">
        <v>2078</v>
      </c>
      <c r="C26" s="276">
        <v>2064</v>
      </c>
      <c r="D26" s="276">
        <v>2064</v>
      </c>
      <c r="E26" s="276">
        <v>0</v>
      </c>
      <c r="F26" s="276">
        <v>0</v>
      </c>
      <c r="G26" s="1033">
        <v>100</v>
      </c>
    </row>
    <row r="27" spans="1:7">
      <c r="A27" s="407"/>
      <c r="B27" s="1030"/>
      <c r="C27" s="1031"/>
      <c r="D27" s="1031"/>
      <c r="E27" s="1031"/>
      <c r="F27" s="1031"/>
      <c r="G27" s="1031"/>
    </row>
    <row r="28" spans="1:7">
      <c r="A28" s="794" t="s">
        <v>2077</v>
      </c>
      <c r="B28" s="794" t="s">
        <v>2076</v>
      </c>
      <c r="C28" s="276">
        <v>3706</v>
      </c>
      <c r="D28" s="276">
        <v>3706</v>
      </c>
      <c r="E28" s="276">
        <v>0</v>
      </c>
      <c r="F28" s="276">
        <v>0</v>
      </c>
      <c r="G28" s="1033">
        <v>100</v>
      </c>
    </row>
    <row r="29" spans="1:7">
      <c r="A29" s="407"/>
      <c r="B29" s="1030"/>
      <c r="C29" s="1031"/>
      <c r="D29" s="1031"/>
      <c r="E29" s="1031"/>
      <c r="F29" s="1031"/>
      <c r="G29" s="1031"/>
    </row>
    <row r="30" spans="1:7">
      <c r="A30" s="794" t="s">
        <v>2075</v>
      </c>
      <c r="B30" s="794" t="s">
        <v>2074</v>
      </c>
      <c r="C30" s="276">
        <v>2</v>
      </c>
      <c r="D30" s="276">
        <v>2</v>
      </c>
      <c r="E30" s="276">
        <v>0</v>
      </c>
      <c r="F30" s="276">
        <v>0</v>
      </c>
      <c r="G30" s="1033">
        <v>100</v>
      </c>
    </row>
    <row r="31" spans="1:7">
      <c r="A31" s="407"/>
      <c r="B31" s="1030"/>
      <c r="C31" s="1031"/>
      <c r="D31" s="1031"/>
      <c r="E31" s="1031"/>
      <c r="F31" s="1031"/>
      <c r="G31" s="1031"/>
    </row>
    <row r="32" spans="1:7">
      <c r="A32" s="794" t="s">
        <v>2073</v>
      </c>
      <c r="B32" s="794" t="s">
        <v>2072</v>
      </c>
      <c r="C32" s="276">
        <v>1</v>
      </c>
      <c r="D32" s="276">
        <v>1</v>
      </c>
      <c r="E32" s="276">
        <v>0</v>
      </c>
      <c r="F32" s="276">
        <v>0</v>
      </c>
      <c r="G32" s="1033">
        <v>100</v>
      </c>
    </row>
    <row r="33" spans="1:7">
      <c r="A33" s="407"/>
      <c r="B33" s="1030"/>
      <c r="C33" s="1031"/>
      <c r="D33" s="1031"/>
      <c r="E33" s="1031"/>
      <c r="F33" s="1031"/>
      <c r="G33" s="1031"/>
    </row>
    <row r="34" spans="1:7">
      <c r="A34" s="794" t="s">
        <v>2071</v>
      </c>
      <c r="B34" s="794" t="s">
        <v>2070</v>
      </c>
      <c r="C34" s="276">
        <v>27660</v>
      </c>
      <c r="D34" s="276">
        <v>27660</v>
      </c>
      <c r="E34" s="276">
        <v>0</v>
      </c>
      <c r="F34" s="276">
        <v>0</v>
      </c>
      <c r="G34" s="1033">
        <v>100</v>
      </c>
    </row>
    <row r="35" spans="1:7">
      <c r="A35" s="407"/>
      <c r="B35" s="1030"/>
      <c r="C35" s="1031"/>
      <c r="D35" s="1031"/>
      <c r="E35" s="1031"/>
      <c r="F35" s="1031"/>
      <c r="G35" s="1031"/>
    </row>
    <row r="36" spans="1:7">
      <c r="A36" s="794" t="s">
        <v>2069</v>
      </c>
      <c r="B36" s="794" t="s">
        <v>2068</v>
      </c>
      <c r="C36" s="276">
        <v>10269</v>
      </c>
      <c r="D36" s="276">
        <v>10269</v>
      </c>
      <c r="E36" s="276">
        <v>0</v>
      </c>
      <c r="F36" s="276">
        <v>0</v>
      </c>
      <c r="G36" s="1033">
        <v>100</v>
      </c>
    </row>
    <row r="37" spans="1:7">
      <c r="A37" s="407"/>
      <c r="B37" s="1030"/>
      <c r="C37" s="1031"/>
      <c r="D37" s="1031"/>
      <c r="E37" s="1031"/>
      <c r="F37" s="1031"/>
      <c r="G37" s="1031"/>
    </row>
    <row r="38" spans="1:7">
      <c r="A38" s="794" t="s">
        <v>2067</v>
      </c>
      <c r="B38" s="794" t="s">
        <v>2066</v>
      </c>
      <c r="C38" s="276">
        <v>7349</v>
      </c>
      <c r="D38" s="276">
        <v>7349</v>
      </c>
      <c r="E38" s="276">
        <v>0</v>
      </c>
      <c r="F38" s="276">
        <v>0</v>
      </c>
      <c r="G38" s="1033">
        <v>100</v>
      </c>
    </row>
    <row r="39" spans="1:7">
      <c r="A39" s="407"/>
      <c r="B39" s="1030"/>
      <c r="C39" s="1031"/>
      <c r="D39" s="1031"/>
      <c r="E39" s="1031"/>
      <c r="F39" s="1031"/>
      <c r="G39" s="1031"/>
    </row>
    <row r="40" spans="1:7">
      <c r="A40" s="794" t="s">
        <v>2065</v>
      </c>
      <c r="B40" s="794" t="s">
        <v>2064</v>
      </c>
      <c r="C40" s="276">
        <v>251</v>
      </c>
      <c r="D40" s="276">
        <v>251</v>
      </c>
      <c r="E40" s="276">
        <v>0</v>
      </c>
      <c r="F40" s="276">
        <v>0</v>
      </c>
      <c r="G40" s="1033">
        <v>100</v>
      </c>
    </row>
    <row r="41" spans="1:7">
      <c r="A41" s="407"/>
      <c r="B41" s="1030"/>
      <c r="C41" s="1031"/>
      <c r="D41" s="1031"/>
      <c r="E41" s="1031"/>
      <c r="F41" s="1031"/>
      <c r="G41" s="1031"/>
    </row>
    <row r="42" spans="1:7">
      <c r="A42" s="794" t="s">
        <v>2063</v>
      </c>
      <c r="B42" s="794" t="s">
        <v>2062</v>
      </c>
      <c r="C42" s="276">
        <v>537</v>
      </c>
      <c r="D42" s="276">
        <v>537</v>
      </c>
      <c r="E42" s="276">
        <v>0</v>
      </c>
      <c r="F42" s="276">
        <v>0</v>
      </c>
      <c r="G42" s="1033">
        <v>100</v>
      </c>
    </row>
    <row r="43" spans="1:7">
      <c r="A43" s="407"/>
      <c r="B43" s="1030"/>
      <c r="C43" s="1031"/>
      <c r="D43" s="1031"/>
      <c r="E43" s="1031"/>
      <c r="F43" s="1031"/>
      <c r="G43" s="1031"/>
    </row>
    <row r="44" spans="1:7">
      <c r="A44" s="794" t="s">
        <v>2061</v>
      </c>
      <c r="B44" s="794" t="s">
        <v>2060</v>
      </c>
      <c r="C44" s="276">
        <v>2883</v>
      </c>
      <c r="D44" s="276">
        <v>2883</v>
      </c>
      <c r="E44" s="276">
        <v>0</v>
      </c>
      <c r="F44" s="276">
        <v>0</v>
      </c>
      <c r="G44" s="1033">
        <v>100</v>
      </c>
    </row>
    <row r="45" spans="1:7">
      <c r="A45" s="407"/>
      <c r="B45" s="1030"/>
      <c r="C45" s="1031"/>
      <c r="D45" s="1031"/>
      <c r="E45" s="1031"/>
      <c r="F45" s="1031"/>
      <c r="G45" s="1031"/>
    </row>
    <row r="46" spans="1:7">
      <c r="A46" s="794" t="s">
        <v>2059</v>
      </c>
      <c r="B46" s="794" t="s">
        <v>2058</v>
      </c>
      <c r="C46" s="276">
        <v>52</v>
      </c>
      <c r="D46" s="276">
        <v>52</v>
      </c>
      <c r="E46" s="276">
        <v>0</v>
      </c>
      <c r="F46" s="276">
        <v>0</v>
      </c>
      <c r="G46" s="1033">
        <v>100</v>
      </c>
    </row>
    <row r="47" spans="1:7">
      <c r="A47" s="407"/>
      <c r="B47" s="1030"/>
      <c r="C47" s="1031"/>
      <c r="D47" s="1031"/>
      <c r="E47" s="1031"/>
      <c r="F47" s="1031"/>
      <c r="G47" s="1031"/>
    </row>
    <row r="48" spans="1:7">
      <c r="A48" s="794" t="s">
        <v>2057</v>
      </c>
      <c r="B48" s="794" t="s">
        <v>2056</v>
      </c>
      <c r="C48" s="276">
        <v>766</v>
      </c>
      <c r="D48" s="276">
        <v>766</v>
      </c>
      <c r="E48" s="276">
        <v>0</v>
      </c>
      <c r="F48" s="276">
        <v>0</v>
      </c>
      <c r="G48" s="1033">
        <v>100</v>
      </c>
    </row>
    <row r="49" spans="1:7">
      <c r="A49" s="407"/>
      <c r="B49" s="1030"/>
      <c r="C49" s="1031"/>
      <c r="D49" s="1031"/>
      <c r="E49" s="1031"/>
      <c r="F49" s="1031"/>
      <c r="G49" s="1031"/>
    </row>
    <row r="50" spans="1:7">
      <c r="A50" s="794" t="s">
        <v>2055</v>
      </c>
      <c r="B50" s="794" t="s">
        <v>1866</v>
      </c>
      <c r="C50" s="276">
        <v>941</v>
      </c>
      <c r="D50" s="276">
        <v>941</v>
      </c>
      <c r="E50" s="276">
        <v>0</v>
      </c>
      <c r="F50" s="276">
        <v>0</v>
      </c>
      <c r="G50" s="1033">
        <v>100</v>
      </c>
    </row>
    <row r="51" spans="1:7">
      <c r="A51" s="407"/>
      <c r="B51" s="1030"/>
      <c r="C51" s="1031"/>
      <c r="D51" s="1031"/>
      <c r="E51" s="1031"/>
      <c r="F51" s="1031"/>
      <c r="G51" s="1031"/>
    </row>
    <row r="52" spans="1:7" ht="20.399999999999999">
      <c r="A52" s="794" t="s">
        <v>2054</v>
      </c>
      <c r="B52" s="794" t="s">
        <v>2053</v>
      </c>
      <c r="C52" s="276">
        <v>2195</v>
      </c>
      <c r="D52" s="276">
        <v>1944</v>
      </c>
      <c r="E52" s="276">
        <v>251</v>
      </c>
      <c r="F52" s="276">
        <v>0</v>
      </c>
      <c r="G52" s="1033">
        <v>88.56492027334852</v>
      </c>
    </row>
    <row r="53" spans="1:7">
      <c r="A53" s="407"/>
      <c r="B53" s="1030"/>
      <c r="C53" s="1031"/>
      <c r="D53" s="1031"/>
      <c r="E53" s="1031"/>
      <c r="F53" s="1031"/>
      <c r="G53" s="1031"/>
    </row>
    <row r="54" spans="1:7">
      <c r="A54" s="794" t="s">
        <v>2052</v>
      </c>
      <c r="B54" s="794" t="s">
        <v>2051</v>
      </c>
      <c r="C54" s="276">
        <v>7617</v>
      </c>
      <c r="D54" s="276">
        <v>7617</v>
      </c>
      <c r="E54" s="276">
        <v>0</v>
      </c>
      <c r="F54" s="276">
        <v>0</v>
      </c>
      <c r="G54" s="1033">
        <v>100</v>
      </c>
    </row>
    <row r="55" spans="1:7">
      <c r="A55" s="407"/>
      <c r="B55" s="407"/>
      <c r="C55" s="407"/>
      <c r="D55" s="407"/>
      <c r="E55" s="407"/>
      <c r="F55" s="407"/>
      <c r="G55" s="407"/>
    </row>
    <row r="56" spans="1:7">
      <c r="A56" s="869" t="s">
        <v>4082</v>
      </c>
      <c r="B56" s="407"/>
      <c r="C56" s="407"/>
      <c r="D56" s="407"/>
      <c r="E56" s="407"/>
      <c r="F56" s="407"/>
      <c r="G56" s="407"/>
    </row>
  </sheetData>
  <mergeCells count="3">
    <mergeCell ref="B2:G2"/>
    <mergeCell ref="C4:G4"/>
    <mergeCell ref="D6:F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6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88">
    <outlinePr summaryBelow="0" summaryRight="0"/>
  </sheetPr>
  <dimension ref="A1:O56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33203125" style="35" bestFit="1" customWidth="1"/>
    <col min="2" max="2" width="42.109375" style="35" customWidth="1"/>
    <col min="3" max="3" width="5.109375" style="35" bestFit="1" customWidth="1"/>
    <col min="4" max="4" width="5.6640625" style="35" bestFit="1" customWidth="1"/>
    <col min="5" max="5" width="7.33203125" style="35" bestFit="1" customWidth="1"/>
    <col min="6" max="6" width="5.6640625" style="35" bestFit="1" customWidth="1"/>
    <col min="7" max="7" width="4.6640625" style="35" bestFit="1" customWidth="1"/>
    <col min="8" max="8" width="5.33203125" style="35" bestFit="1" customWidth="1"/>
    <col min="9" max="9" width="5.44140625" style="35" bestFit="1" customWidth="1"/>
    <col min="10" max="10" width="4.88671875" style="35" bestFit="1" customWidth="1"/>
    <col min="11" max="11" width="6.6640625" style="35" bestFit="1" customWidth="1"/>
    <col min="12" max="12" width="10.33203125" style="35" bestFit="1" customWidth="1"/>
    <col min="13" max="13" width="7.5546875" style="35" bestFit="1" customWidth="1"/>
    <col min="14" max="14" width="9.6640625" style="35" bestFit="1" customWidth="1"/>
    <col min="15" max="15" width="9.109375" style="35" bestFit="1" customWidth="1"/>
    <col min="16" max="256" width="8.88671875" style="35"/>
    <col min="257" max="257" width="14.33203125" style="35" bestFit="1" customWidth="1"/>
    <col min="258" max="258" width="42.109375" style="35" customWidth="1"/>
    <col min="259" max="259" width="5.109375" style="35" bestFit="1" customWidth="1"/>
    <col min="260" max="260" width="5.6640625" style="35" bestFit="1" customWidth="1"/>
    <col min="261" max="261" width="7.33203125" style="35" bestFit="1" customWidth="1"/>
    <col min="262" max="262" width="5.6640625" style="35" bestFit="1" customWidth="1"/>
    <col min="263" max="263" width="4.6640625" style="35" bestFit="1" customWidth="1"/>
    <col min="264" max="264" width="5.33203125" style="35" bestFit="1" customWidth="1"/>
    <col min="265" max="265" width="5.44140625" style="35" bestFit="1" customWidth="1"/>
    <col min="266" max="266" width="4.88671875" style="35" bestFit="1" customWidth="1"/>
    <col min="267" max="267" width="6.6640625" style="35" bestFit="1" customWidth="1"/>
    <col min="268" max="268" width="10.33203125" style="35" bestFit="1" customWidth="1"/>
    <col min="269" max="269" width="7.5546875" style="35" bestFit="1" customWidth="1"/>
    <col min="270" max="270" width="9.6640625" style="35" bestFit="1" customWidth="1"/>
    <col min="271" max="271" width="9.109375" style="35" bestFit="1" customWidth="1"/>
    <col min="272" max="512" width="8.88671875" style="35"/>
    <col min="513" max="513" width="14.33203125" style="35" bestFit="1" customWidth="1"/>
    <col min="514" max="514" width="42.109375" style="35" customWidth="1"/>
    <col min="515" max="515" width="5.109375" style="35" bestFit="1" customWidth="1"/>
    <col min="516" max="516" width="5.6640625" style="35" bestFit="1" customWidth="1"/>
    <col min="517" max="517" width="7.33203125" style="35" bestFit="1" customWidth="1"/>
    <col min="518" max="518" width="5.6640625" style="35" bestFit="1" customWidth="1"/>
    <col min="519" max="519" width="4.6640625" style="35" bestFit="1" customWidth="1"/>
    <col min="520" max="520" width="5.33203125" style="35" bestFit="1" customWidth="1"/>
    <col min="521" max="521" width="5.44140625" style="35" bestFit="1" customWidth="1"/>
    <col min="522" max="522" width="4.88671875" style="35" bestFit="1" customWidth="1"/>
    <col min="523" max="523" width="6.6640625" style="35" bestFit="1" customWidth="1"/>
    <col min="524" max="524" width="10.33203125" style="35" bestFit="1" customWidth="1"/>
    <col min="525" max="525" width="7.5546875" style="35" bestFit="1" customWidth="1"/>
    <col min="526" max="526" width="9.6640625" style="35" bestFit="1" customWidth="1"/>
    <col min="527" max="527" width="9.109375" style="35" bestFit="1" customWidth="1"/>
    <col min="528" max="768" width="8.88671875" style="35"/>
    <col min="769" max="769" width="14.33203125" style="35" bestFit="1" customWidth="1"/>
    <col min="770" max="770" width="42.109375" style="35" customWidth="1"/>
    <col min="771" max="771" width="5.109375" style="35" bestFit="1" customWidth="1"/>
    <col min="772" max="772" width="5.6640625" style="35" bestFit="1" customWidth="1"/>
    <col min="773" max="773" width="7.33203125" style="35" bestFit="1" customWidth="1"/>
    <col min="774" max="774" width="5.6640625" style="35" bestFit="1" customWidth="1"/>
    <col min="775" max="775" width="4.6640625" style="35" bestFit="1" customWidth="1"/>
    <col min="776" max="776" width="5.33203125" style="35" bestFit="1" customWidth="1"/>
    <col min="777" max="777" width="5.44140625" style="35" bestFit="1" customWidth="1"/>
    <col min="778" max="778" width="4.88671875" style="35" bestFit="1" customWidth="1"/>
    <col min="779" max="779" width="6.6640625" style="35" bestFit="1" customWidth="1"/>
    <col min="780" max="780" width="10.33203125" style="35" bestFit="1" customWidth="1"/>
    <col min="781" max="781" width="7.5546875" style="35" bestFit="1" customWidth="1"/>
    <col min="782" max="782" width="9.6640625" style="35" bestFit="1" customWidth="1"/>
    <col min="783" max="783" width="9.109375" style="35" bestFit="1" customWidth="1"/>
    <col min="784" max="1024" width="8.88671875" style="35"/>
    <col min="1025" max="1025" width="14.33203125" style="35" bestFit="1" customWidth="1"/>
    <col min="1026" max="1026" width="42.109375" style="35" customWidth="1"/>
    <col min="1027" max="1027" width="5.109375" style="35" bestFit="1" customWidth="1"/>
    <col min="1028" max="1028" width="5.6640625" style="35" bestFit="1" customWidth="1"/>
    <col min="1029" max="1029" width="7.33203125" style="35" bestFit="1" customWidth="1"/>
    <col min="1030" max="1030" width="5.6640625" style="35" bestFit="1" customWidth="1"/>
    <col min="1031" max="1031" width="4.6640625" style="35" bestFit="1" customWidth="1"/>
    <col min="1032" max="1032" width="5.33203125" style="35" bestFit="1" customWidth="1"/>
    <col min="1033" max="1033" width="5.44140625" style="35" bestFit="1" customWidth="1"/>
    <col min="1034" max="1034" width="4.88671875" style="35" bestFit="1" customWidth="1"/>
    <col min="1035" max="1035" width="6.6640625" style="35" bestFit="1" customWidth="1"/>
    <col min="1036" max="1036" width="10.33203125" style="35" bestFit="1" customWidth="1"/>
    <col min="1037" max="1037" width="7.5546875" style="35" bestFit="1" customWidth="1"/>
    <col min="1038" max="1038" width="9.6640625" style="35" bestFit="1" customWidth="1"/>
    <col min="1039" max="1039" width="9.109375" style="35" bestFit="1" customWidth="1"/>
    <col min="1040" max="1280" width="8.88671875" style="35"/>
    <col min="1281" max="1281" width="14.33203125" style="35" bestFit="1" customWidth="1"/>
    <col min="1282" max="1282" width="42.109375" style="35" customWidth="1"/>
    <col min="1283" max="1283" width="5.109375" style="35" bestFit="1" customWidth="1"/>
    <col min="1284" max="1284" width="5.6640625" style="35" bestFit="1" customWidth="1"/>
    <col min="1285" max="1285" width="7.33203125" style="35" bestFit="1" customWidth="1"/>
    <col min="1286" max="1286" width="5.6640625" style="35" bestFit="1" customWidth="1"/>
    <col min="1287" max="1287" width="4.6640625" style="35" bestFit="1" customWidth="1"/>
    <col min="1288" max="1288" width="5.33203125" style="35" bestFit="1" customWidth="1"/>
    <col min="1289" max="1289" width="5.44140625" style="35" bestFit="1" customWidth="1"/>
    <col min="1290" max="1290" width="4.88671875" style="35" bestFit="1" customWidth="1"/>
    <col min="1291" max="1291" width="6.6640625" style="35" bestFit="1" customWidth="1"/>
    <col min="1292" max="1292" width="10.33203125" style="35" bestFit="1" customWidth="1"/>
    <col min="1293" max="1293" width="7.5546875" style="35" bestFit="1" customWidth="1"/>
    <col min="1294" max="1294" width="9.6640625" style="35" bestFit="1" customWidth="1"/>
    <col min="1295" max="1295" width="9.109375" style="35" bestFit="1" customWidth="1"/>
    <col min="1296" max="1536" width="8.88671875" style="35"/>
    <col min="1537" max="1537" width="14.33203125" style="35" bestFit="1" customWidth="1"/>
    <col min="1538" max="1538" width="42.109375" style="35" customWidth="1"/>
    <col min="1539" max="1539" width="5.109375" style="35" bestFit="1" customWidth="1"/>
    <col min="1540" max="1540" width="5.6640625" style="35" bestFit="1" customWidth="1"/>
    <col min="1541" max="1541" width="7.33203125" style="35" bestFit="1" customWidth="1"/>
    <col min="1542" max="1542" width="5.6640625" style="35" bestFit="1" customWidth="1"/>
    <col min="1543" max="1543" width="4.6640625" style="35" bestFit="1" customWidth="1"/>
    <col min="1544" max="1544" width="5.33203125" style="35" bestFit="1" customWidth="1"/>
    <col min="1545" max="1545" width="5.44140625" style="35" bestFit="1" customWidth="1"/>
    <col min="1546" max="1546" width="4.88671875" style="35" bestFit="1" customWidth="1"/>
    <col min="1547" max="1547" width="6.6640625" style="35" bestFit="1" customWidth="1"/>
    <col min="1548" max="1548" width="10.33203125" style="35" bestFit="1" customWidth="1"/>
    <col min="1549" max="1549" width="7.5546875" style="35" bestFit="1" customWidth="1"/>
    <col min="1550" max="1550" width="9.6640625" style="35" bestFit="1" customWidth="1"/>
    <col min="1551" max="1551" width="9.109375" style="35" bestFit="1" customWidth="1"/>
    <col min="1552" max="1792" width="8.88671875" style="35"/>
    <col min="1793" max="1793" width="14.33203125" style="35" bestFit="1" customWidth="1"/>
    <col min="1794" max="1794" width="42.109375" style="35" customWidth="1"/>
    <col min="1795" max="1795" width="5.109375" style="35" bestFit="1" customWidth="1"/>
    <col min="1796" max="1796" width="5.6640625" style="35" bestFit="1" customWidth="1"/>
    <col min="1797" max="1797" width="7.33203125" style="35" bestFit="1" customWidth="1"/>
    <col min="1798" max="1798" width="5.6640625" style="35" bestFit="1" customWidth="1"/>
    <col min="1799" max="1799" width="4.6640625" style="35" bestFit="1" customWidth="1"/>
    <col min="1800" max="1800" width="5.33203125" style="35" bestFit="1" customWidth="1"/>
    <col min="1801" max="1801" width="5.44140625" style="35" bestFit="1" customWidth="1"/>
    <col min="1802" max="1802" width="4.88671875" style="35" bestFit="1" customWidth="1"/>
    <col min="1803" max="1803" width="6.6640625" style="35" bestFit="1" customWidth="1"/>
    <col min="1804" max="1804" width="10.33203125" style="35" bestFit="1" customWidth="1"/>
    <col min="1805" max="1805" width="7.5546875" style="35" bestFit="1" customWidth="1"/>
    <col min="1806" max="1806" width="9.6640625" style="35" bestFit="1" customWidth="1"/>
    <col min="1807" max="1807" width="9.109375" style="35" bestFit="1" customWidth="1"/>
    <col min="1808" max="2048" width="8.88671875" style="35"/>
    <col min="2049" max="2049" width="14.33203125" style="35" bestFit="1" customWidth="1"/>
    <col min="2050" max="2050" width="42.109375" style="35" customWidth="1"/>
    <col min="2051" max="2051" width="5.109375" style="35" bestFit="1" customWidth="1"/>
    <col min="2052" max="2052" width="5.6640625" style="35" bestFit="1" customWidth="1"/>
    <col min="2053" max="2053" width="7.33203125" style="35" bestFit="1" customWidth="1"/>
    <col min="2054" max="2054" width="5.6640625" style="35" bestFit="1" customWidth="1"/>
    <col min="2055" max="2055" width="4.6640625" style="35" bestFit="1" customWidth="1"/>
    <col min="2056" max="2056" width="5.33203125" style="35" bestFit="1" customWidth="1"/>
    <col min="2057" max="2057" width="5.44140625" style="35" bestFit="1" customWidth="1"/>
    <col min="2058" max="2058" width="4.88671875" style="35" bestFit="1" customWidth="1"/>
    <col min="2059" max="2059" width="6.6640625" style="35" bestFit="1" customWidth="1"/>
    <col min="2060" max="2060" width="10.33203125" style="35" bestFit="1" customWidth="1"/>
    <col min="2061" max="2061" width="7.5546875" style="35" bestFit="1" customWidth="1"/>
    <col min="2062" max="2062" width="9.6640625" style="35" bestFit="1" customWidth="1"/>
    <col min="2063" max="2063" width="9.109375" style="35" bestFit="1" customWidth="1"/>
    <col min="2064" max="2304" width="8.88671875" style="35"/>
    <col min="2305" max="2305" width="14.33203125" style="35" bestFit="1" customWidth="1"/>
    <col min="2306" max="2306" width="42.109375" style="35" customWidth="1"/>
    <col min="2307" max="2307" width="5.109375" style="35" bestFit="1" customWidth="1"/>
    <col min="2308" max="2308" width="5.6640625" style="35" bestFit="1" customWidth="1"/>
    <col min="2309" max="2309" width="7.33203125" style="35" bestFit="1" customWidth="1"/>
    <col min="2310" max="2310" width="5.6640625" style="35" bestFit="1" customWidth="1"/>
    <col min="2311" max="2311" width="4.6640625" style="35" bestFit="1" customWidth="1"/>
    <col min="2312" max="2312" width="5.33203125" style="35" bestFit="1" customWidth="1"/>
    <col min="2313" max="2313" width="5.44140625" style="35" bestFit="1" customWidth="1"/>
    <col min="2314" max="2314" width="4.88671875" style="35" bestFit="1" customWidth="1"/>
    <col min="2315" max="2315" width="6.6640625" style="35" bestFit="1" customWidth="1"/>
    <col min="2316" max="2316" width="10.33203125" style="35" bestFit="1" customWidth="1"/>
    <col min="2317" max="2317" width="7.5546875" style="35" bestFit="1" customWidth="1"/>
    <col min="2318" max="2318" width="9.6640625" style="35" bestFit="1" customWidth="1"/>
    <col min="2319" max="2319" width="9.109375" style="35" bestFit="1" customWidth="1"/>
    <col min="2320" max="2560" width="8.88671875" style="35"/>
    <col min="2561" max="2561" width="14.33203125" style="35" bestFit="1" customWidth="1"/>
    <col min="2562" max="2562" width="42.109375" style="35" customWidth="1"/>
    <col min="2563" max="2563" width="5.109375" style="35" bestFit="1" customWidth="1"/>
    <col min="2564" max="2564" width="5.6640625" style="35" bestFit="1" customWidth="1"/>
    <col min="2565" max="2565" width="7.33203125" style="35" bestFit="1" customWidth="1"/>
    <col min="2566" max="2566" width="5.6640625" style="35" bestFit="1" customWidth="1"/>
    <col min="2567" max="2567" width="4.6640625" style="35" bestFit="1" customWidth="1"/>
    <col min="2568" max="2568" width="5.33203125" style="35" bestFit="1" customWidth="1"/>
    <col min="2569" max="2569" width="5.44140625" style="35" bestFit="1" customWidth="1"/>
    <col min="2570" max="2570" width="4.88671875" style="35" bestFit="1" customWidth="1"/>
    <col min="2571" max="2571" width="6.6640625" style="35" bestFit="1" customWidth="1"/>
    <col min="2572" max="2572" width="10.33203125" style="35" bestFit="1" customWidth="1"/>
    <col min="2573" max="2573" width="7.5546875" style="35" bestFit="1" customWidth="1"/>
    <col min="2574" max="2574" width="9.6640625" style="35" bestFit="1" customWidth="1"/>
    <col min="2575" max="2575" width="9.109375" style="35" bestFit="1" customWidth="1"/>
    <col min="2576" max="2816" width="8.88671875" style="35"/>
    <col min="2817" max="2817" width="14.33203125" style="35" bestFit="1" customWidth="1"/>
    <col min="2818" max="2818" width="42.109375" style="35" customWidth="1"/>
    <col min="2819" max="2819" width="5.109375" style="35" bestFit="1" customWidth="1"/>
    <col min="2820" max="2820" width="5.6640625" style="35" bestFit="1" customWidth="1"/>
    <col min="2821" max="2821" width="7.33203125" style="35" bestFit="1" customWidth="1"/>
    <col min="2822" max="2822" width="5.6640625" style="35" bestFit="1" customWidth="1"/>
    <col min="2823" max="2823" width="4.6640625" style="35" bestFit="1" customWidth="1"/>
    <col min="2824" max="2824" width="5.33203125" style="35" bestFit="1" customWidth="1"/>
    <col min="2825" max="2825" width="5.44140625" style="35" bestFit="1" customWidth="1"/>
    <col min="2826" max="2826" width="4.88671875" style="35" bestFit="1" customWidth="1"/>
    <col min="2827" max="2827" width="6.6640625" style="35" bestFit="1" customWidth="1"/>
    <col min="2828" max="2828" width="10.33203125" style="35" bestFit="1" customWidth="1"/>
    <col min="2829" max="2829" width="7.5546875" style="35" bestFit="1" customWidth="1"/>
    <col min="2830" max="2830" width="9.6640625" style="35" bestFit="1" customWidth="1"/>
    <col min="2831" max="2831" width="9.109375" style="35" bestFit="1" customWidth="1"/>
    <col min="2832" max="3072" width="8.88671875" style="35"/>
    <col min="3073" max="3073" width="14.33203125" style="35" bestFit="1" customWidth="1"/>
    <col min="3074" max="3074" width="42.109375" style="35" customWidth="1"/>
    <col min="3075" max="3075" width="5.109375" style="35" bestFit="1" customWidth="1"/>
    <col min="3076" max="3076" width="5.6640625" style="35" bestFit="1" customWidth="1"/>
    <col min="3077" max="3077" width="7.33203125" style="35" bestFit="1" customWidth="1"/>
    <col min="3078" max="3078" width="5.6640625" style="35" bestFit="1" customWidth="1"/>
    <col min="3079" max="3079" width="4.6640625" style="35" bestFit="1" customWidth="1"/>
    <col min="3080" max="3080" width="5.33203125" style="35" bestFit="1" customWidth="1"/>
    <col min="3081" max="3081" width="5.44140625" style="35" bestFit="1" customWidth="1"/>
    <col min="3082" max="3082" width="4.88671875" style="35" bestFit="1" customWidth="1"/>
    <col min="3083" max="3083" width="6.6640625" style="35" bestFit="1" customWidth="1"/>
    <col min="3084" max="3084" width="10.33203125" style="35" bestFit="1" customWidth="1"/>
    <col min="3085" max="3085" width="7.5546875" style="35" bestFit="1" customWidth="1"/>
    <col min="3086" max="3086" width="9.6640625" style="35" bestFit="1" customWidth="1"/>
    <col min="3087" max="3087" width="9.109375" style="35" bestFit="1" customWidth="1"/>
    <col min="3088" max="3328" width="8.88671875" style="35"/>
    <col min="3329" max="3329" width="14.33203125" style="35" bestFit="1" customWidth="1"/>
    <col min="3330" max="3330" width="42.109375" style="35" customWidth="1"/>
    <col min="3331" max="3331" width="5.109375" style="35" bestFit="1" customWidth="1"/>
    <col min="3332" max="3332" width="5.6640625" style="35" bestFit="1" customWidth="1"/>
    <col min="3333" max="3333" width="7.33203125" style="35" bestFit="1" customWidth="1"/>
    <col min="3334" max="3334" width="5.6640625" style="35" bestFit="1" customWidth="1"/>
    <col min="3335" max="3335" width="4.6640625" style="35" bestFit="1" customWidth="1"/>
    <col min="3336" max="3336" width="5.33203125" style="35" bestFit="1" customWidth="1"/>
    <col min="3337" max="3337" width="5.44140625" style="35" bestFit="1" customWidth="1"/>
    <col min="3338" max="3338" width="4.88671875" style="35" bestFit="1" customWidth="1"/>
    <col min="3339" max="3339" width="6.6640625" style="35" bestFit="1" customWidth="1"/>
    <col min="3340" max="3340" width="10.33203125" style="35" bestFit="1" customWidth="1"/>
    <col min="3341" max="3341" width="7.5546875" style="35" bestFit="1" customWidth="1"/>
    <col min="3342" max="3342" width="9.6640625" style="35" bestFit="1" customWidth="1"/>
    <col min="3343" max="3343" width="9.109375" style="35" bestFit="1" customWidth="1"/>
    <col min="3344" max="3584" width="8.88671875" style="35"/>
    <col min="3585" max="3585" width="14.33203125" style="35" bestFit="1" customWidth="1"/>
    <col min="3586" max="3586" width="42.109375" style="35" customWidth="1"/>
    <col min="3587" max="3587" width="5.109375" style="35" bestFit="1" customWidth="1"/>
    <col min="3588" max="3588" width="5.6640625" style="35" bestFit="1" customWidth="1"/>
    <col min="3589" max="3589" width="7.33203125" style="35" bestFit="1" customWidth="1"/>
    <col min="3590" max="3590" width="5.6640625" style="35" bestFit="1" customWidth="1"/>
    <col min="3591" max="3591" width="4.6640625" style="35" bestFit="1" customWidth="1"/>
    <col min="3592" max="3592" width="5.33203125" style="35" bestFit="1" customWidth="1"/>
    <col min="3593" max="3593" width="5.44140625" style="35" bestFit="1" customWidth="1"/>
    <col min="3594" max="3594" width="4.88671875" style="35" bestFit="1" customWidth="1"/>
    <col min="3595" max="3595" width="6.6640625" style="35" bestFit="1" customWidth="1"/>
    <col min="3596" max="3596" width="10.33203125" style="35" bestFit="1" customWidth="1"/>
    <col min="3597" max="3597" width="7.5546875" style="35" bestFit="1" customWidth="1"/>
    <col min="3598" max="3598" width="9.6640625" style="35" bestFit="1" customWidth="1"/>
    <col min="3599" max="3599" width="9.109375" style="35" bestFit="1" customWidth="1"/>
    <col min="3600" max="3840" width="8.88671875" style="35"/>
    <col min="3841" max="3841" width="14.33203125" style="35" bestFit="1" customWidth="1"/>
    <col min="3842" max="3842" width="42.109375" style="35" customWidth="1"/>
    <col min="3843" max="3843" width="5.109375" style="35" bestFit="1" customWidth="1"/>
    <col min="3844" max="3844" width="5.6640625" style="35" bestFit="1" customWidth="1"/>
    <col min="3845" max="3845" width="7.33203125" style="35" bestFit="1" customWidth="1"/>
    <col min="3846" max="3846" width="5.6640625" style="35" bestFit="1" customWidth="1"/>
    <col min="3847" max="3847" width="4.6640625" style="35" bestFit="1" customWidth="1"/>
    <col min="3848" max="3848" width="5.33203125" style="35" bestFit="1" customWidth="1"/>
    <col min="3849" max="3849" width="5.44140625" style="35" bestFit="1" customWidth="1"/>
    <col min="3850" max="3850" width="4.88671875" style="35" bestFit="1" customWidth="1"/>
    <col min="3851" max="3851" width="6.6640625" style="35" bestFit="1" customWidth="1"/>
    <col min="3852" max="3852" width="10.33203125" style="35" bestFit="1" customWidth="1"/>
    <col min="3853" max="3853" width="7.5546875" style="35" bestFit="1" customWidth="1"/>
    <col min="3854" max="3854" width="9.6640625" style="35" bestFit="1" customWidth="1"/>
    <col min="3855" max="3855" width="9.109375" style="35" bestFit="1" customWidth="1"/>
    <col min="3856" max="4096" width="8.88671875" style="35"/>
    <col min="4097" max="4097" width="14.33203125" style="35" bestFit="1" customWidth="1"/>
    <col min="4098" max="4098" width="42.109375" style="35" customWidth="1"/>
    <col min="4099" max="4099" width="5.109375" style="35" bestFit="1" customWidth="1"/>
    <col min="4100" max="4100" width="5.6640625" style="35" bestFit="1" customWidth="1"/>
    <col min="4101" max="4101" width="7.33203125" style="35" bestFit="1" customWidth="1"/>
    <col min="4102" max="4102" width="5.6640625" style="35" bestFit="1" customWidth="1"/>
    <col min="4103" max="4103" width="4.6640625" style="35" bestFit="1" customWidth="1"/>
    <col min="4104" max="4104" width="5.33203125" style="35" bestFit="1" customWidth="1"/>
    <col min="4105" max="4105" width="5.44140625" style="35" bestFit="1" customWidth="1"/>
    <col min="4106" max="4106" width="4.88671875" style="35" bestFit="1" customWidth="1"/>
    <col min="4107" max="4107" width="6.6640625" style="35" bestFit="1" customWidth="1"/>
    <col min="4108" max="4108" width="10.33203125" style="35" bestFit="1" customWidth="1"/>
    <col min="4109" max="4109" width="7.5546875" style="35" bestFit="1" customWidth="1"/>
    <col min="4110" max="4110" width="9.6640625" style="35" bestFit="1" customWidth="1"/>
    <col min="4111" max="4111" width="9.109375" style="35" bestFit="1" customWidth="1"/>
    <col min="4112" max="4352" width="8.88671875" style="35"/>
    <col min="4353" max="4353" width="14.33203125" style="35" bestFit="1" customWidth="1"/>
    <col min="4354" max="4354" width="42.109375" style="35" customWidth="1"/>
    <col min="4355" max="4355" width="5.109375" style="35" bestFit="1" customWidth="1"/>
    <col min="4356" max="4356" width="5.6640625" style="35" bestFit="1" customWidth="1"/>
    <col min="4357" max="4357" width="7.33203125" style="35" bestFit="1" customWidth="1"/>
    <col min="4358" max="4358" width="5.6640625" style="35" bestFit="1" customWidth="1"/>
    <col min="4359" max="4359" width="4.6640625" style="35" bestFit="1" customWidth="1"/>
    <col min="4360" max="4360" width="5.33203125" style="35" bestFit="1" customWidth="1"/>
    <col min="4361" max="4361" width="5.44140625" style="35" bestFit="1" customWidth="1"/>
    <col min="4362" max="4362" width="4.88671875" style="35" bestFit="1" customWidth="1"/>
    <col min="4363" max="4363" width="6.6640625" style="35" bestFit="1" customWidth="1"/>
    <col min="4364" max="4364" width="10.33203125" style="35" bestFit="1" customWidth="1"/>
    <col min="4365" max="4365" width="7.5546875" style="35" bestFit="1" customWidth="1"/>
    <col min="4366" max="4366" width="9.6640625" style="35" bestFit="1" customWidth="1"/>
    <col min="4367" max="4367" width="9.109375" style="35" bestFit="1" customWidth="1"/>
    <col min="4368" max="4608" width="8.88671875" style="35"/>
    <col min="4609" max="4609" width="14.33203125" style="35" bestFit="1" customWidth="1"/>
    <col min="4610" max="4610" width="42.109375" style="35" customWidth="1"/>
    <col min="4611" max="4611" width="5.109375" style="35" bestFit="1" customWidth="1"/>
    <col min="4612" max="4612" width="5.6640625" style="35" bestFit="1" customWidth="1"/>
    <col min="4613" max="4613" width="7.33203125" style="35" bestFit="1" customWidth="1"/>
    <col min="4614" max="4614" width="5.6640625" style="35" bestFit="1" customWidth="1"/>
    <col min="4615" max="4615" width="4.6640625" style="35" bestFit="1" customWidth="1"/>
    <col min="4616" max="4616" width="5.33203125" style="35" bestFit="1" customWidth="1"/>
    <col min="4617" max="4617" width="5.44140625" style="35" bestFit="1" customWidth="1"/>
    <col min="4618" max="4618" width="4.88671875" style="35" bestFit="1" customWidth="1"/>
    <col min="4619" max="4619" width="6.6640625" style="35" bestFit="1" customWidth="1"/>
    <col min="4620" max="4620" width="10.33203125" style="35" bestFit="1" customWidth="1"/>
    <col min="4621" max="4621" width="7.5546875" style="35" bestFit="1" customWidth="1"/>
    <col min="4622" max="4622" width="9.6640625" style="35" bestFit="1" customWidth="1"/>
    <col min="4623" max="4623" width="9.109375" style="35" bestFit="1" customWidth="1"/>
    <col min="4624" max="4864" width="8.88671875" style="35"/>
    <col min="4865" max="4865" width="14.33203125" style="35" bestFit="1" customWidth="1"/>
    <col min="4866" max="4866" width="42.109375" style="35" customWidth="1"/>
    <col min="4867" max="4867" width="5.109375" style="35" bestFit="1" customWidth="1"/>
    <col min="4868" max="4868" width="5.6640625" style="35" bestFit="1" customWidth="1"/>
    <col min="4869" max="4869" width="7.33203125" style="35" bestFit="1" customWidth="1"/>
    <col min="4870" max="4870" width="5.6640625" style="35" bestFit="1" customWidth="1"/>
    <col min="4871" max="4871" width="4.6640625" style="35" bestFit="1" customWidth="1"/>
    <col min="4872" max="4872" width="5.33203125" style="35" bestFit="1" customWidth="1"/>
    <col min="4873" max="4873" width="5.44140625" style="35" bestFit="1" customWidth="1"/>
    <col min="4874" max="4874" width="4.88671875" style="35" bestFit="1" customWidth="1"/>
    <col min="4875" max="4875" width="6.6640625" style="35" bestFit="1" customWidth="1"/>
    <col min="4876" max="4876" width="10.33203125" style="35" bestFit="1" customWidth="1"/>
    <col min="4877" max="4877" width="7.5546875" style="35" bestFit="1" customWidth="1"/>
    <col min="4878" max="4878" width="9.6640625" style="35" bestFit="1" customWidth="1"/>
    <col min="4879" max="4879" width="9.109375" style="35" bestFit="1" customWidth="1"/>
    <col min="4880" max="5120" width="8.88671875" style="35"/>
    <col min="5121" max="5121" width="14.33203125" style="35" bestFit="1" customWidth="1"/>
    <col min="5122" max="5122" width="42.109375" style="35" customWidth="1"/>
    <col min="5123" max="5123" width="5.109375" style="35" bestFit="1" customWidth="1"/>
    <col min="5124" max="5124" width="5.6640625" style="35" bestFit="1" customWidth="1"/>
    <col min="5125" max="5125" width="7.33203125" style="35" bestFit="1" customWidth="1"/>
    <col min="5126" max="5126" width="5.6640625" style="35" bestFit="1" customWidth="1"/>
    <col min="5127" max="5127" width="4.6640625" style="35" bestFit="1" customWidth="1"/>
    <col min="5128" max="5128" width="5.33203125" style="35" bestFit="1" customWidth="1"/>
    <col min="5129" max="5129" width="5.44140625" style="35" bestFit="1" customWidth="1"/>
    <col min="5130" max="5130" width="4.88671875" style="35" bestFit="1" customWidth="1"/>
    <col min="5131" max="5131" width="6.6640625" style="35" bestFit="1" customWidth="1"/>
    <col min="5132" max="5132" width="10.33203125" style="35" bestFit="1" customWidth="1"/>
    <col min="5133" max="5133" width="7.5546875" style="35" bestFit="1" customWidth="1"/>
    <col min="5134" max="5134" width="9.6640625" style="35" bestFit="1" customWidth="1"/>
    <col min="5135" max="5135" width="9.109375" style="35" bestFit="1" customWidth="1"/>
    <col min="5136" max="5376" width="8.88671875" style="35"/>
    <col min="5377" max="5377" width="14.33203125" style="35" bestFit="1" customWidth="1"/>
    <col min="5378" max="5378" width="42.109375" style="35" customWidth="1"/>
    <col min="5379" max="5379" width="5.109375" style="35" bestFit="1" customWidth="1"/>
    <col min="5380" max="5380" width="5.6640625" style="35" bestFit="1" customWidth="1"/>
    <col min="5381" max="5381" width="7.33203125" style="35" bestFit="1" customWidth="1"/>
    <col min="5382" max="5382" width="5.6640625" style="35" bestFit="1" customWidth="1"/>
    <col min="5383" max="5383" width="4.6640625" style="35" bestFit="1" customWidth="1"/>
    <col min="5384" max="5384" width="5.33203125" style="35" bestFit="1" customWidth="1"/>
    <col min="5385" max="5385" width="5.44140625" style="35" bestFit="1" customWidth="1"/>
    <col min="5386" max="5386" width="4.88671875" style="35" bestFit="1" customWidth="1"/>
    <col min="5387" max="5387" width="6.6640625" style="35" bestFit="1" customWidth="1"/>
    <col min="5388" max="5388" width="10.33203125" style="35" bestFit="1" customWidth="1"/>
    <col min="5389" max="5389" width="7.5546875" style="35" bestFit="1" customWidth="1"/>
    <col min="5390" max="5390" width="9.6640625" style="35" bestFit="1" customWidth="1"/>
    <col min="5391" max="5391" width="9.109375" style="35" bestFit="1" customWidth="1"/>
    <col min="5392" max="5632" width="8.88671875" style="35"/>
    <col min="5633" max="5633" width="14.33203125" style="35" bestFit="1" customWidth="1"/>
    <col min="5634" max="5634" width="42.109375" style="35" customWidth="1"/>
    <col min="5635" max="5635" width="5.109375" style="35" bestFit="1" customWidth="1"/>
    <col min="5636" max="5636" width="5.6640625" style="35" bestFit="1" customWidth="1"/>
    <col min="5637" max="5637" width="7.33203125" style="35" bestFit="1" customWidth="1"/>
    <col min="5638" max="5638" width="5.6640625" style="35" bestFit="1" customWidth="1"/>
    <col min="5639" max="5639" width="4.6640625" style="35" bestFit="1" customWidth="1"/>
    <col min="5640" max="5640" width="5.33203125" style="35" bestFit="1" customWidth="1"/>
    <col min="5641" max="5641" width="5.44140625" style="35" bestFit="1" customWidth="1"/>
    <col min="5642" max="5642" width="4.88671875" style="35" bestFit="1" customWidth="1"/>
    <col min="5643" max="5643" width="6.6640625" style="35" bestFit="1" customWidth="1"/>
    <col min="5644" max="5644" width="10.33203125" style="35" bestFit="1" customWidth="1"/>
    <col min="5645" max="5645" width="7.5546875" style="35" bestFit="1" customWidth="1"/>
    <col min="5646" max="5646" width="9.6640625" style="35" bestFit="1" customWidth="1"/>
    <col min="5647" max="5647" width="9.109375" style="35" bestFit="1" customWidth="1"/>
    <col min="5648" max="5888" width="8.88671875" style="35"/>
    <col min="5889" max="5889" width="14.33203125" style="35" bestFit="1" customWidth="1"/>
    <col min="5890" max="5890" width="42.109375" style="35" customWidth="1"/>
    <col min="5891" max="5891" width="5.109375" style="35" bestFit="1" customWidth="1"/>
    <col min="5892" max="5892" width="5.6640625" style="35" bestFit="1" customWidth="1"/>
    <col min="5893" max="5893" width="7.33203125" style="35" bestFit="1" customWidth="1"/>
    <col min="5894" max="5894" width="5.6640625" style="35" bestFit="1" customWidth="1"/>
    <col min="5895" max="5895" width="4.6640625" style="35" bestFit="1" customWidth="1"/>
    <col min="5896" max="5896" width="5.33203125" style="35" bestFit="1" customWidth="1"/>
    <col min="5897" max="5897" width="5.44140625" style="35" bestFit="1" customWidth="1"/>
    <col min="5898" max="5898" width="4.88671875" style="35" bestFit="1" customWidth="1"/>
    <col min="5899" max="5899" width="6.6640625" style="35" bestFit="1" customWidth="1"/>
    <col min="5900" max="5900" width="10.33203125" style="35" bestFit="1" customWidth="1"/>
    <col min="5901" max="5901" width="7.5546875" style="35" bestFit="1" customWidth="1"/>
    <col min="5902" max="5902" width="9.6640625" style="35" bestFit="1" customWidth="1"/>
    <col min="5903" max="5903" width="9.109375" style="35" bestFit="1" customWidth="1"/>
    <col min="5904" max="6144" width="8.88671875" style="35"/>
    <col min="6145" max="6145" width="14.33203125" style="35" bestFit="1" customWidth="1"/>
    <col min="6146" max="6146" width="42.109375" style="35" customWidth="1"/>
    <col min="6147" max="6147" width="5.109375" style="35" bestFit="1" customWidth="1"/>
    <col min="6148" max="6148" width="5.6640625" style="35" bestFit="1" customWidth="1"/>
    <col min="6149" max="6149" width="7.33203125" style="35" bestFit="1" customWidth="1"/>
    <col min="6150" max="6150" width="5.6640625" style="35" bestFit="1" customWidth="1"/>
    <col min="6151" max="6151" width="4.6640625" style="35" bestFit="1" customWidth="1"/>
    <col min="6152" max="6152" width="5.33203125" style="35" bestFit="1" customWidth="1"/>
    <col min="6153" max="6153" width="5.44140625" style="35" bestFit="1" customWidth="1"/>
    <col min="6154" max="6154" width="4.88671875" style="35" bestFit="1" customWidth="1"/>
    <col min="6155" max="6155" width="6.6640625" style="35" bestFit="1" customWidth="1"/>
    <col min="6156" max="6156" width="10.33203125" style="35" bestFit="1" customWidth="1"/>
    <col min="6157" max="6157" width="7.5546875" style="35" bestFit="1" customWidth="1"/>
    <col min="6158" max="6158" width="9.6640625" style="35" bestFit="1" customWidth="1"/>
    <col min="6159" max="6159" width="9.109375" style="35" bestFit="1" customWidth="1"/>
    <col min="6160" max="6400" width="8.88671875" style="35"/>
    <col min="6401" max="6401" width="14.33203125" style="35" bestFit="1" customWidth="1"/>
    <col min="6402" max="6402" width="42.109375" style="35" customWidth="1"/>
    <col min="6403" max="6403" width="5.109375" style="35" bestFit="1" customWidth="1"/>
    <col min="6404" max="6404" width="5.6640625" style="35" bestFit="1" customWidth="1"/>
    <col min="6405" max="6405" width="7.33203125" style="35" bestFit="1" customWidth="1"/>
    <col min="6406" max="6406" width="5.6640625" style="35" bestFit="1" customWidth="1"/>
    <col min="6407" max="6407" width="4.6640625" style="35" bestFit="1" customWidth="1"/>
    <col min="6408" max="6408" width="5.33203125" style="35" bestFit="1" customWidth="1"/>
    <col min="6409" max="6409" width="5.44140625" style="35" bestFit="1" customWidth="1"/>
    <col min="6410" max="6410" width="4.88671875" style="35" bestFit="1" customWidth="1"/>
    <col min="6411" max="6411" width="6.6640625" style="35" bestFit="1" customWidth="1"/>
    <col min="6412" max="6412" width="10.33203125" style="35" bestFit="1" customWidth="1"/>
    <col min="6413" max="6413" width="7.5546875" style="35" bestFit="1" customWidth="1"/>
    <col min="6414" max="6414" width="9.6640625" style="35" bestFit="1" customWidth="1"/>
    <col min="6415" max="6415" width="9.109375" style="35" bestFit="1" customWidth="1"/>
    <col min="6416" max="6656" width="8.88671875" style="35"/>
    <col min="6657" max="6657" width="14.33203125" style="35" bestFit="1" customWidth="1"/>
    <col min="6658" max="6658" width="42.109375" style="35" customWidth="1"/>
    <col min="6659" max="6659" width="5.109375" style="35" bestFit="1" customWidth="1"/>
    <col min="6660" max="6660" width="5.6640625" style="35" bestFit="1" customWidth="1"/>
    <col min="6661" max="6661" width="7.33203125" style="35" bestFit="1" customWidth="1"/>
    <col min="6662" max="6662" width="5.6640625" style="35" bestFit="1" customWidth="1"/>
    <col min="6663" max="6663" width="4.6640625" style="35" bestFit="1" customWidth="1"/>
    <col min="6664" max="6664" width="5.33203125" style="35" bestFit="1" customWidth="1"/>
    <col min="6665" max="6665" width="5.44140625" style="35" bestFit="1" customWidth="1"/>
    <col min="6666" max="6666" width="4.88671875" style="35" bestFit="1" customWidth="1"/>
    <col min="6667" max="6667" width="6.6640625" style="35" bestFit="1" customWidth="1"/>
    <col min="6668" max="6668" width="10.33203125" style="35" bestFit="1" customWidth="1"/>
    <col min="6669" max="6669" width="7.5546875" style="35" bestFit="1" customWidth="1"/>
    <col min="6670" max="6670" width="9.6640625" style="35" bestFit="1" customWidth="1"/>
    <col min="6671" max="6671" width="9.109375" style="35" bestFit="1" customWidth="1"/>
    <col min="6672" max="6912" width="8.88671875" style="35"/>
    <col min="6913" max="6913" width="14.33203125" style="35" bestFit="1" customWidth="1"/>
    <col min="6914" max="6914" width="42.109375" style="35" customWidth="1"/>
    <col min="6915" max="6915" width="5.109375" style="35" bestFit="1" customWidth="1"/>
    <col min="6916" max="6916" width="5.6640625" style="35" bestFit="1" customWidth="1"/>
    <col min="6917" max="6917" width="7.33203125" style="35" bestFit="1" customWidth="1"/>
    <col min="6918" max="6918" width="5.6640625" style="35" bestFit="1" customWidth="1"/>
    <col min="6919" max="6919" width="4.6640625" style="35" bestFit="1" customWidth="1"/>
    <col min="6920" max="6920" width="5.33203125" style="35" bestFit="1" customWidth="1"/>
    <col min="6921" max="6921" width="5.44140625" style="35" bestFit="1" customWidth="1"/>
    <col min="6922" max="6922" width="4.88671875" style="35" bestFit="1" customWidth="1"/>
    <col min="6923" max="6923" width="6.6640625" style="35" bestFit="1" customWidth="1"/>
    <col min="6924" max="6924" width="10.33203125" style="35" bestFit="1" customWidth="1"/>
    <col min="6925" max="6925" width="7.5546875" style="35" bestFit="1" customWidth="1"/>
    <col min="6926" max="6926" width="9.6640625" style="35" bestFit="1" customWidth="1"/>
    <col min="6927" max="6927" width="9.109375" style="35" bestFit="1" customWidth="1"/>
    <col min="6928" max="7168" width="8.88671875" style="35"/>
    <col min="7169" max="7169" width="14.33203125" style="35" bestFit="1" customWidth="1"/>
    <col min="7170" max="7170" width="42.109375" style="35" customWidth="1"/>
    <col min="7171" max="7171" width="5.109375" style="35" bestFit="1" customWidth="1"/>
    <col min="7172" max="7172" width="5.6640625" style="35" bestFit="1" customWidth="1"/>
    <col min="7173" max="7173" width="7.33203125" style="35" bestFit="1" customWidth="1"/>
    <col min="7174" max="7174" width="5.6640625" style="35" bestFit="1" customWidth="1"/>
    <col min="7175" max="7175" width="4.6640625" style="35" bestFit="1" customWidth="1"/>
    <col min="7176" max="7176" width="5.33203125" style="35" bestFit="1" customWidth="1"/>
    <col min="7177" max="7177" width="5.44140625" style="35" bestFit="1" customWidth="1"/>
    <col min="7178" max="7178" width="4.88671875" style="35" bestFit="1" customWidth="1"/>
    <col min="7179" max="7179" width="6.6640625" style="35" bestFit="1" customWidth="1"/>
    <col min="7180" max="7180" width="10.33203125" style="35" bestFit="1" customWidth="1"/>
    <col min="7181" max="7181" width="7.5546875" style="35" bestFit="1" customWidth="1"/>
    <col min="7182" max="7182" width="9.6640625" style="35" bestFit="1" customWidth="1"/>
    <col min="7183" max="7183" width="9.109375" style="35" bestFit="1" customWidth="1"/>
    <col min="7184" max="7424" width="8.88671875" style="35"/>
    <col min="7425" max="7425" width="14.33203125" style="35" bestFit="1" customWidth="1"/>
    <col min="7426" max="7426" width="42.109375" style="35" customWidth="1"/>
    <col min="7427" max="7427" width="5.109375" style="35" bestFit="1" customWidth="1"/>
    <col min="7428" max="7428" width="5.6640625" style="35" bestFit="1" customWidth="1"/>
    <col min="7429" max="7429" width="7.33203125" style="35" bestFit="1" customWidth="1"/>
    <col min="7430" max="7430" width="5.6640625" style="35" bestFit="1" customWidth="1"/>
    <col min="7431" max="7431" width="4.6640625" style="35" bestFit="1" customWidth="1"/>
    <col min="7432" max="7432" width="5.33203125" style="35" bestFit="1" customWidth="1"/>
    <col min="7433" max="7433" width="5.44140625" style="35" bestFit="1" customWidth="1"/>
    <col min="7434" max="7434" width="4.88671875" style="35" bestFit="1" customWidth="1"/>
    <col min="7435" max="7435" width="6.6640625" style="35" bestFit="1" customWidth="1"/>
    <col min="7436" max="7436" width="10.33203125" style="35" bestFit="1" customWidth="1"/>
    <col min="7437" max="7437" width="7.5546875" style="35" bestFit="1" customWidth="1"/>
    <col min="7438" max="7438" width="9.6640625" style="35" bestFit="1" customWidth="1"/>
    <col min="7439" max="7439" width="9.109375" style="35" bestFit="1" customWidth="1"/>
    <col min="7440" max="7680" width="8.88671875" style="35"/>
    <col min="7681" max="7681" width="14.33203125" style="35" bestFit="1" customWidth="1"/>
    <col min="7682" max="7682" width="42.109375" style="35" customWidth="1"/>
    <col min="7683" max="7683" width="5.109375" style="35" bestFit="1" customWidth="1"/>
    <col min="7684" max="7684" width="5.6640625" style="35" bestFit="1" customWidth="1"/>
    <col min="7685" max="7685" width="7.33203125" style="35" bestFit="1" customWidth="1"/>
    <col min="7686" max="7686" width="5.6640625" style="35" bestFit="1" customWidth="1"/>
    <col min="7687" max="7687" width="4.6640625" style="35" bestFit="1" customWidth="1"/>
    <col min="7688" max="7688" width="5.33203125" style="35" bestFit="1" customWidth="1"/>
    <col min="7689" max="7689" width="5.44140625" style="35" bestFit="1" customWidth="1"/>
    <col min="7690" max="7690" width="4.88671875" style="35" bestFit="1" customWidth="1"/>
    <col min="7691" max="7691" width="6.6640625" style="35" bestFit="1" customWidth="1"/>
    <col min="7692" max="7692" width="10.33203125" style="35" bestFit="1" customWidth="1"/>
    <col min="7693" max="7693" width="7.5546875" style="35" bestFit="1" customWidth="1"/>
    <col min="7694" max="7694" width="9.6640625" style="35" bestFit="1" customWidth="1"/>
    <col min="7695" max="7695" width="9.109375" style="35" bestFit="1" customWidth="1"/>
    <col min="7696" max="7936" width="8.88671875" style="35"/>
    <col min="7937" max="7937" width="14.33203125" style="35" bestFit="1" customWidth="1"/>
    <col min="7938" max="7938" width="42.109375" style="35" customWidth="1"/>
    <col min="7939" max="7939" width="5.109375" style="35" bestFit="1" customWidth="1"/>
    <col min="7940" max="7940" width="5.6640625" style="35" bestFit="1" customWidth="1"/>
    <col min="7941" max="7941" width="7.33203125" style="35" bestFit="1" customWidth="1"/>
    <col min="7942" max="7942" width="5.6640625" style="35" bestFit="1" customWidth="1"/>
    <col min="7943" max="7943" width="4.6640625" style="35" bestFit="1" customWidth="1"/>
    <col min="7944" max="7944" width="5.33203125" style="35" bestFit="1" customWidth="1"/>
    <col min="7945" max="7945" width="5.44140625" style="35" bestFit="1" customWidth="1"/>
    <col min="7946" max="7946" width="4.88671875" style="35" bestFit="1" customWidth="1"/>
    <col min="7947" max="7947" width="6.6640625" style="35" bestFit="1" customWidth="1"/>
    <col min="7948" max="7948" width="10.33203125" style="35" bestFit="1" customWidth="1"/>
    <col min="7949" max="7949" width="7.5546875" style="35" bestFit="1" customWidth="1"/>
    <col min="7950" max="7950" width="9.6640625" style="35" bestFit="1" customWidth="1"/>
    <col min="7951" max="7951" width="9.109375" style="35" bestFit="1" customWidth="1"/>
    <col min="7952" max="8192" width="8.88671875" style="35"/>
    <col min="8193" max="8193" width="14.33203125" style="35" bestFit="1" customWidth="1"/>
    <col min="8194" max="8194" width="42.109375" style="35" customWidth="1"/>
    <col min="8195" max="8195" width="5.109375" style="35" bestFit="1" customWidth="1"/>
    <col min="8196" max="8196" width="5.6640625" style="35" bestFit="1" customWidth="1"/>
    <col min="8197" max="8197" width="7.33203125" style="35" bestFit="1" customWidth="1"/>
    <col min="8198" max="8198" width="5.6640625" style="35" bestFit="1" customWidth="1"/>
    <col min="8199" max="8199" width="4.6640625" style="35" bestFit="1" customWidth="1"/>
    <col min="8200" max="8200" width="5.33203125" style="35" bestFit="1" customWidth="1"/>
    <col min="8201" max="8201" width="5.44140625" style="35" bestFit="1" customWidth="1"/>
    <col min="8202" max="8202" width="4.88671875" style="35" bestFit="1" customWidth="1"/>
    <col min="8203" max="8203" width="6.6640625" style="35" bestFit="1" customWidth="1"/>
    <col min="8204" max="8204" width="10.33203125" style="35" bestFit="1" customWidth="1"/>
    <col min="8205" max="8205" width="7.5546875" style="35" bestFit="1" customWidth="1"/>
    <col min="8206" max="8206" width="9.6640625" style="35" bestFit="1" customWidth="1"/>
    <col min="8207" max="8207" width="9.109375" style="35" bestFit="1" customWidth="1"/>
    <col min="8208" max="8448" width="8.88671875" style="35"/>
    <col min="8449" max="8449" width="14.33203125" style="35" bestFit="1" customWidth="1"/>
    <col min="8450" max="8450" width="42.109375" style="35" customWidth="1"/>
    <col min="8451" max="8451" width="5.109375" style="35" bestFit="1" customWidth="1"/>
    <col min="8452" max="8452" width="5.6640625" style="35" bestFit="1" customWidth="1"/>
    <col min="8453" max="8453" width="7.33203125" style="35" bestFit="1" customWidth="1"/>
    <col min="8454" max="8454" width="5.6640625" style="35" bestFit="1" customWidth="1"/>
    <col min="8455" max="8455" width="4.6640625" style="35" bestFit="1" customWidth="1"/>
    <col min="8456" max="8456" width="5.33203125" style="35" bestFit="1" customWidth="1"/>
    <col min="8457" max="8457" width="5.44140625" style="35" bestFit="1" customWidth="1"/>
    <col min="8458" max="8458" width="4.88671875" style="35" bestFit="1" customWidth="1"/>
    <col min="8459" max="8459" width="6.6640625" style="35" bestFit="1" customWidth="1"/>
    <col min="8460" max="8460" width="10.33203125" style="35" bestFit="1" customWidth="1"/>
    <col min="8461" max="8461" width="7.5546875" style="35" bestFit="1" customWidth="1"/>
    <col min="8462" max="8462" width="9.6640625" style="35" bestFit="1" customWidth="1"/>
    <col min="8463" max="8463" width="9.109375" style="35" bestFit="1" customWidth="1"/>
    <col min="8464" max="8704" width="8.88671875" style="35"/>
    <col min="8705" max="8705" width="14.33203125" style="35" bestFit="1" customWidth="1"/>
    <col min="8706" max="8706" width="42.109375" style="35" customWidth="1"/>
    <col min="8707" max="8707" width="5.109375" style="35" bestFit="1" customWidth="1"/>
    <col min="8708" max="8708" width="5.6640625" style="35" bestFit="1" customWidth="1"/>
    <col min="8709" max="8709" width="7.33203125" style="35" bestFit="1" customWidth="1"/>
    <col min="8710" max="8710" width="5.6640625" style="35" bestFit="1" customWidth="1"/>
    <col min="8711" max="8711" width="4.6640625" style="35" bestFit="1" customWidth="1"/>
    <col min="8712" max="8712" width="5.33203125" style="35" bestFit="1" customWidth="1"/>
    <col min="8713" max="8713" width="5.44140625" style="35" bestFit="1" customWidth="1"/>
    <col min="8714" max="8714" width="4.88671875" style="35" bestFit="1" customWidth="1"/>
    <col min="8715" max="8715" width="6.6640625" style="35" bestFit="1" customWidth="1"/>
    <col min="8716" max="8716" width="10.33203125" style="35" bestFit="1" customWidth="1"/>
    <col min="8717" max="8717" width="7.5546875" style="35" bestFit="1" customWidth="1"/>
    <col min="8718" max="8718" width="9.6640625" style="35" bestFit="1" customWidth="1"/>
    <col min="8719" max="8719" width="9.109375" style="35" bestFit="1" customWidth="1"/>
    <col min="8720" max="8960" width="8.88671875" style="35"/>
    <col min="8961" max="8961" width="14.33203125" style="35" bestFit="1" customWidth="1"/>
    <col min="8962" max="8962" width="42.109375" style="35" customWidth="1"/>
    <col min="8963" max="8963" width="5.109375" style="35" bestFit="1" customWidth="1"/>
    <col min="8964" max="8964" width="5.6640625" style="35" bestFit="1" customWidth="1"/>
    <col min="8965" max="8965" width="7.33203125" style="35" bestFit="1" customWidth="1"/>
    <col min="8966" max="8966" width="5.6640625" style="35" bestFit="1" customWidth="1"/>
    <col min="8967" max="8967" width="4.6640625" style="35" bestFit="1" customWidth="1"/>
    <col min="8968" max="8968" width="5.33203125" style="35" bestFit="1" customWidth="1"/>
    <col min="8969" max="8969" width="5.44140625" style="35" bestFit="1" customWidth="1"/>
    <col min="8970" max="8970" width="4.88671875" style="35" bestFit="1" customWidth="1"/>
    <col min="8971" max="8971" width="6.6640625" style="35" bestFit="1" customWidth="1"/>
    <col min="8972" max="8972" width="10.33203125" style="35" bestFit="1" customWidth="1"/>
    <col min="8973" max="8973" width="7.5546875" style="35" bestFit="1" customWidth="1"/>
    <col min="8974" max="8974" width="9.6640625" style="35" bestFit="1" customWidth="1"/>
    <col min="8975" max="8975" width="9.109375" style="35" bestFit="1" customWidth="1"/>
    <col min="8976" max="9216" width="8.88671875" style="35"/>
    <col min="9217" max="9217" width="14.33203125" style="35" bestFit="1" customWidth="1"/>
    <col min="9218" max="9218" width="42.109375" style="35" customWidth="1"/>
    <col min="9219" max="9219" width="5.109375" style="35" bestFit="1" customWidth="1"/>
    <col min="9220" max="9220" width="5.6640625" style="35" bestFit="1" customWidth="1"/>
    <col min="9221" max="9221" width="7.33203125" style="35" bestFit="1" customWidth="1"/>
    <col min="9222" max="9222" width="5.6640625" style="35" bestFit="1" customWidth="1"/>
    <col min="9223" max="9223" width="4.6640625" style="35" bestFit="1" customWidth="1"/>
    <col min="9224" max="9224" width="5.33203125" style="35" bestFit="1" customWidth="1"/>
    <col min="9225" max="9225" width="5.44140625" style="35" bestFit="1" customWidth="1"/>
    <col min="9226" max="9226" width="4.88671875" style="35" bestFit="1" customWidth="1"/>
    <col min="9227" max="9227" width="6.6640625" style="35" bestFit="1" customWidth="1"/>
    <col min="9228" max="9228" width="10.33203125" style="35" bestFit="1" customWidth="1"/>
    <col min="9229" max="9229" width="7.5546875" style="35" bestFit="1" customWidth="1"/>
    <col min="9230" max="9230" width="9.6640625" style="35" bestFit="1" customWidth="1"/>
    <col min="9231" max="9231" width="9.109375" style="35" bestFit="1" customWidth="1"/>
    <col min="9232" max="9472" width="8.88671875" style="35"/>
    <col min="9473" max="9473" width="14.33203125" style="35" bestFit="1" customWidth="1"/>
    <col min="9474" max="9474" width="42.109375" style="35" customWidth="1"/>
    <col min="9475" max="9475" width="5.109375" style="35" bestFit="1" customWidth="1"/>
    <col min="9476" max="9476" width="5.6640625" style="35" bestFit="1" customWidth="1"/>
    <col min="9477" max="9477" width="7.33203125" style="35" bestFit="1" customWidth="1"/>
    <col min="9478" max="9478" width="5.6640625" style="35" bestFit="1" customWidth="1"/>
    <col min="9479" max="9479" width="4.6640625" style="35" bestFit="1" customWidth="1"/>
    <col min="9480" max="9480" width="5.33203125" style="35" bestFit="1" customWidth="1"/>
    <col min="9481" max="9481" width="5.44140625" style="35" bestFit="1" customWidth="1"/>
    <col min="9482" max="9482" width="4.88671875" style="35" bestFit="1" customWidth="1"/>
    <col min="9483" max="9483" width="6.6640625" style="35" bestFit="1" customWidth="1"/>
    <col min="9484" max="9484" width="10.33203125" style="35" bestFit="1" customWidth="1"/>
    <col min="9485" max="9485" width="7.5546875" style="35" bestFit="1" customWidth="1"/>
    <col min="9486" max="9486" width="9.6640625" style="35" bestFit="1" customWidth="1"/>
    <col min="9487" max="9487" width="9.109375" style="35" bestFit="1" customWidth="1"/>
    <col min="9488" max="9728" width="8.88671875" style="35"/>
    <col min="9729" max="9729" width="14.33203125" style="35" bestFit="1" customWidth="1"/>
    <col min="9730" max="9730" width="42.109375" style="35" customWidth="1"/>
    <col min="9731" max="9731" width="5.109375" style="35" bestFit="1" customWidth="1"/>
    <col min="9732" max="9732" width="5.6640625" style="35" bestFit="1" customWidth="1"/>
    <col min="9733" max="9733" width="7.33203125" style="35" bestFit="1" customWidth="1"/>
    <col min="9734" max="9734" width="5.6640625" style="35" bestFit="1" customWidth="1"/>
    <col min="9735" max="9735" width="4.6640625" style="35" bestFit="1" customWidth="1"/>
    <col min="9736" max="9736" width="5.33203125" style="35" bestFit="1" customWidth="1"/>
    <col min="9737" max="9737" width="5.44140625" style="35" bestFit="1" customWidth="1"/>
    <col min="9738" max="9738" width="4.88671875" style="35" bestFit="1" customWidth="1"/>
    <col min="9739" max="9739" width="6.6640625" style="35" bestFit="1" customWidth="1"/>
    <col min="9740" max="9740" width="10.33203125" style="35" bestFit="1" customWidth="1"/>
    <col min="9741" max="9741" width="7.5546875" style="35" bestFit="1" customWidth="1"/>
    <col min="9742" max="9742" width="9.6640625" style="35" bestFit="1" customWidth="1"/>
    <col min="9743" max="9743" width="9.109375" style="35" bestFit="1" customWidth="1"/>
    <col min="9744" max="9984" width="8.88671875" style="35"/>
    <col min="9985" max="9985" width="14.33203125" style="35" bestFit="1" customWidth="1"/>
    <col min="9986" max="9986" width="42.109375" style="35" customWidth="1"/>
    <col min="9987" max="9987" width="5.109375" style="35" bestFit="1" customWidth="1"/>
    <col min="9988" max="9988" width="5.6640625" style="35" bestFit="1" customWidth="1"/>
    <col min="9989" max="9989" width="7.33203125" style="35" bestFit="1" customWidth="1"/>
    <col min="9990" max="9990" width="5.6640625" style="35" bestFit="1" customWidth="1"/>
    <col min="9991" max="9991" width="4.6640625" style="35" bestFit="1" customWidth="1"/>
    <col min="9992" max="9992" width="5.33203125" style="35" bestFit="1" customWidth="1"/>
    <col min="9993" max="9993" width="5.44140625" style="35" bestFit="1" customWidth="1"/>
    <col min="9994" max="9994" width="4.88671875" style="35" bestFit="1" customWidth="1"/>
    <col min="9995" max="9995" width="6.6640625" style="35" bestFit="1" customWidth="1"/>
    <col min="9996" max="9996" width="10.33203125" style="35" bestFit="1" customWidth="1"/>
    <col min="9997" max="9997" width="7.5546875" style="35" bestFit="1" customWidth="1"/>
    <col min="9998" max="9998" width="9.6640625" style="35" bestFit="1" customWidth="1"/>
    <col min="9999" max="9999" width="9.109375" style="35" bestFit="1" customWidth="1"/>
    <col min="10000" max="10240" width="8.88671875" style="35"/>
    <col min="10241" max="10241" width="14.33203125" style="35" bestFit="1" customWidth="1"/>
    <col min="10242" max="10242" width="42.109375" style="35" customWidth="1"/>
    <col min="10243" max="10243" width="5.109375" style="35" bestFit="1" customWidth="1"/>
    <col min="10244" max="10244" width="5.6640625" style="35" bestFit="1" customWidth="1"/>
    <col min="10245" max="10245" width="7.33203125" style="35" bestFit="1" customWidth="1"/>
    <col min="10246" max="10246" width="5.6640625" style="35" bestFit="1" customWidth="1"/>
    <col min="10247" max="10247" width="4.6640625" style="35" bestFit="1" customWidth="1"/>
    <col min="10248" max="10248" width="5.33203125" style="35" bestFit="1" customWidth="1"/>
    <col min="10249" max="10249" width="5.44140625" style="35" bestFit="1" customWidth="1"/>
    <col min="10250" max="10250" width="4.88671875" style="35" bestFit="1" customWidth="1"/>
    <col min="10251" max="10251" width="6.6640625" style="35" bestFit="1" customWidth="1"/>
    <col min="10252" max="10252" width="10.33203125" style="35" bestFit="1" customWidth="1"/>
    <col min="10253" max="10253" width="7.5546875" style="35" bestFit="1" customWidth="1"/>
    <col min="10254" max="10254" width="9.6640625" style="35" bestFit="1" customWidth="1"/>
    <col min="10255" max="10255" width="9.109375" style="35" bestFit="1" customWidth="1"/>
    <col min="10256" max="10496" width="8.88671875" style="35"/>
    <col min="10497" max="10497" width="14.33203125" style="35" bestFit="1" customWidth="1"/>
    <col min="10498" max="10498" width="42.109375" style="35" customWidth="1"/>
    <col min="10499" max="10499" width="5.109375" style="35" bestFit="1" customWidth="1"/>
    <col min="10500" max="10500" width="5.6640625" style="35" bestFit="1" customWidth="1"/>
    <col min="10501" max="10501" width="7.33203125" style="35" bestFit="1" customWidth="1"/>
    <col min="10502" max="10502" width="5.6640625" style="35" bestFit="1" customWidth="1"/>
    <col min="10503" max="10503" width="4.6640625" style="35" bestFit="1" customWidth="1"/>
    <col min="10504" max="10504" width="5.33203125" style="35" bestFit="1" customWidth="1"/>
    <col min="10505" max="10505" width="5.44140625" style="35" bestFit="1" customWidth="1"/>
    <col min="10506" max="10506" width="4.88671875" style="35" bestFit="1" customWidth="1"/>
    <col min="10507" max="10507" width="6.6640625" style="35" bestFit="1" customWidth="1"/>
    <col min="10508" max="10508" width="10.33203125" style="35" bestFit="1" customWidth="1"/>
    <col min="10509" max="10509" width="7.5546875" style="35" bestFit="1" customWidth="1"/>
    <col min="10510" max="10510" width="9.6640625" style="35" bestFit="1" customWidth="1"/>
    <col min="10511" max="10511" width="9.109375" style="35" bestFit="1" customWidth="1"/>
    <col min="10512" max="10752" width="8.88671875" style="35"/>
    <col min="10753" max="10753" width="14.33203125" style="35" bestFit="1" customWidth="1"/>
    <col min="10754" max="10754" width="42.109375" style="35" customWidth="1"/>
    <col min="10755" max="10755" width="5.109375" style="35" bestFit="1" customWidth="1"/>
    <col min="10756" max="10756" width="5.6640625" style="35" bestFit="1" customWidth="1"/>
    <col min="10757" max="10757" width="7.33203125" style="35" bestFit="1" customWidth="1"/>
    <col min="10758" max="10758" width="5.6640625" style="35" bestFit="1" customWidth="1"/>
    <col min="10759" max="10759" width="4.6640625" style="35" bestFit="1" customWidth="1"/>
    <col min="10760" max="10760" width="5.33203125" style="35" bestFit="1" customWidth="1"/>
    <col min="10761" max="10761" width="5.44140625" style="35" bestFit="1" customWidth="1"/>
    <col min="10762" max="10762" width="4.88671875" style="35" bestFit="1" customWidth="1"/>
    <col min="10763" max="10763" width="6.6640625" style="35" bestFit="1" customWidth="1"/>
    <col min="10764" max="10764" width="10.33203125" style="35" bestFit="1" customWidth="1"/>
    <col min="10765" max="10765" width="7.5546875" style="35" bestFit="1" customWidth="1"/>
    <col min="10766" max="10766" width="9.6640625" style="35" bestFit="1" customWidth="1"/>
    <col min="10767" max="10767" width="9.109375" style="35" bestFit="1" customWidth="1"/>
    <col min="10768" max="11008" width="8.88671875" style="35"/>
    <col min="11009" max="11009" width="14.33203125" style="35" bestFit="1" customWidth="1"/>
    <col min="11010" max="11010" width="42.109375" style="35" customWidth="1"/>
    <col min="11011" max="11011" width="5.109375" style="35" bestFit="1" customWidth="1"/>
    <col min="11012" max="11012" width="5.6640625" style="35" bestFit="1" customWidth="1"/>
    <col min="11013" max="11013" width="7.33203125" style="35" bestFit="1" customWidth="1"/>
    <col min="11014" max="11014" width="5.6640625" style="35" bestFit="1" customWidth="1"/>
    <col min="11015" max="11015" width="4.6640625" style="35" bestFit="1" customWidth="1"/>
    <col min="11016" max="11016" width="5.33203125" style="35" bestFit="1" customWidth="1"/>
    <col min="11017" max="11017" width="5.44140625" style="35" bestFit="1" customWidth="1"/>
    <col min="11018" max="11018" width="4.88671875" style="35" bestFit="1" customWidth="1"/>
    <col min="11019" max="11019" width="6.6640625" style="35" bestFit="1" customWidth="1"/>
    <col min="11020" max="11020" width="10.33203125" style="35" bestFit="1" customWidth="1"/>
    <col min="11021" max="11021" width="7.5546875" style="35" bestFit="1" customWidth="1"/>
    <col min="11022" max="11022" width="9.6640625" style="35" bestFit="1" customWidth="1"/>
    <col min="11023" max="11023" width="9.109375" style="35" bestFit="1" customWidth="1"/>
    <col min="11024" max="11264" width="8.88671875" style="35"/>
    <col min="11265" max="11265" width="14.33203125" style="35" bestFit="1" customWidth="1"/>
    <col min="11266" max="11266" width="42.109375" style="35" customWidth="1"/>
    <col min="11267" max="11267" width="5.109375" style="35" bestFit="1" customWidth="1"/>
    <col min="11268" max="11268" width="5.6640625" style="35" bestFit="1" customWidth="1"/>
    <col min="11269" max="11269" width="7.33203125" style="35" bestFit="1" customWidth="1"/>
    <col min="11270" max="11270" width="5.6640625" style="35" bestFit="1" customWidth="1"/>
    <col min="11271" max="11271" width="4.6640625" style="35" bestFit="1" customWidth="1"/>
    <col min="11272" max="11272" width="5.33203125" style="35" bestFit="1" customWidth="1"/>
    <col min="11273" max="11273" width="5.44140625" style="35" bestFit="1" customWidth="1"/>
    <col min="11274" max="11274" width="4.88671875" style="35" bestFit="1" customWidth="1"/>
    <col min="11275" max="11275" width="6.6640625" style="35" bestFit="1" customWidth="1"/>
    <col min="11276" max="11276" width="10.33203125" style="35" bestFit="1" customWidth="1"/>
    <col min="11277" max="11277" width="7.5546875" style="35" bestFit="1" customWidth="1"/>
    <col min="11278" max="11278" width="9.6640625" style="35" bestFit="1" customWidth="1"/>
    <col min="11279" max="11279" width="9.109375" style="35" bestFit="1" customWidth="1"/>
    <col min="11280" max="11520" width="8.88671875" style="35"/>
    <col min="11521" max="11521" width="14.33203125" style="35" bestFit="1" customWidth="1"/>
    <col min="11522" max="11522" width="42.109375" style="35" customWidth="1"/>
    <col min="11523" max="11523" width="5.109375" style="35" bestFit="1" customWidth="1"/>
    <col min="11524" max="11524" width="5.6640625" style="35" bestFit="1" customWidth="1"/>
    <col min="11525" max="11525" width="7.33203125" style="35" bestFit="1" customWidth="1"/>
    <col min="11526" max="11526" width="5.6640625" style="35" bestFit="1" customWidth="1"/>
    <col min="11527" max="11527" width="4.6640625" style="35" bestFit="1" customWidth="1"/>
    <col min="11528" max="11528" width="5.33203125" style="35" bestFit="1" customWidth="1"/>
    <col min="11529" max="11529" width="5.44140625" style="35" bestFit="1" customWidth="1"/>
    <col min="11530" max="11530" width="4.88671875" style="35" bestFit="1" customWidth="1"/>
    <col min="11531" max="11531" width="6.6640625" style="35" bestFit="1" customWidth="1"/>
    <col min="11532" max="11532" width="10.33203125" style="35" bestFit="1" customWidth="1"/>
    <col min="11533" max="11533" width="7.5546875" style="35" bestFit="1" customWidth="1"/>
    <col min="11534" max="11534" width="9.6640625" style="35" bestFit="1" customWidth="1"/>
    <col min="11535" max="11535" width="9.109375" style="35" bestFit="1" customWidth="1"/>
    <col min="11536" max="11776" width="8.88671875" style="35"/>
    <col min="11777" max="11777" width="14.33203125" style="35" bestFit="1" customWidth="1"/>
    <col min="11778" max="11778" width="42.109375" style="35" customWidth="1"/>
    <col min="11779" max="11779" width="5.109375" style="35" bestFit="1" customWidth="1"/>
    <col min="11780" max="11780" width="5.6640625" style="35" bestFit="1" customWidth="1"/>
    <col min="11781" max="11781" width="7.33203125" style="35" bestFit="1" customWidth="1"/>
    <col min="11782" max="11782" width="5.6640625" style="35" bestFit="1" customWidth="1"/>
    <col min="11783" max="11783" width="4.6640625" style="35" bestFit="1" customWidth="1"/>
    <col min="11784" max="11784" width="5.33203125" style="35" bestFit="1" customWidth="1"/>
    <col min="11785" max="11785" width="5.44140625" style="35" bestFit="1" customWidth="1"/>
    <col min="11786" max="11786" width="4.88671875" style="35" bestFit="1" customWidth="1"/>
    <col min="11787" max="11787" width="6.6640625" style="35" bestFit="1" customWidth="1"/>
    <col min="11788" max="11788" width="10.33203125" style="35" bestFit="1" customWidth="1"/>
    <col min="11789" max="11789" width="7.5546875" style="35" bestFit="1" customWidth="1"/>
    <col min="11790" max="11790" width="9.6640625" style="35" bestFit="1" customWidth="1"/>
    <col min="11791" max="11791" width="9.109375" style="35" bestFit="1" customWidth="1"/>
    <col min="11792" max="12032" width="8.88671875" style="35"/>
    <col min="12033" max="12033" width="14.33203125" style="35" bestFit="1" customWidth="1"/>
    <col min="12034" max="12034" width="42.109375" style="35" customWidth="1"/>
    <col min="12035" max="12035" width="5.109375" style="35" bestFit="1" customWidth="1"/>
    <col min="12036" max="12036" width="5.6640625" style="35" bestFit="1" customWidth="1"/>
    <col min="12037" max="12037" width="7.33203125" style="35" bestFit="1" customWidth="1"/>
    <col min="12038" max="12038" width="5.6640625" style="35" bestFit="1" customWidth="1"/>
    <col min="12039" max="12039" width="4.6640625" style="35" bestFit="1" customWidth="1"/>
    <col min="12040" max="12040" width="5.33203125" style="35" bestFit="1" customWidth="1"/>
    <col min="12041" max="12041" width="5.44140625" style="35" bestFit="1" customWidth="1"/>
    <col min="12042" max="12042" width="4.88671875" style="35" bestFit="1" customWidth="1"/>
    <col min="12043" max="12043" width="6.6640625" style="35" bestFit="1" customWidth="1"/>
    <col min="12044" max="12044" width="10.33203125" style="35" bestFit="1" customWidth="1"/>
    <col min="12045" max="12045" width="7.5546875" style="35" bestFit="1" customWidth="1"/>
    <col min="12046" max="12046" width="9.6640625" style="35" bestFit="1" customWidth="1"/>
    <col min="12047" max="12047" width="9.109375" style="35" bestFit="1" customWidth="1"/>
    <col min="12048" max="12288" width="8.88671875" style="35"/>
    <col min="12289" max="12289" width="14.33203125" style="35" bestFit="1" customWidth="1"/>
    <col min="12290" max="12290" width="42.109375" style="35" customWidth="1"/>
    <col min="12291" max="12291" width="5.109375" style="35" bestFit="1" customWidth="1"/>
    <col min="12292" max="12292" width="5.6640625" style="35" bestFit="1" customWidth="1"/>
    <col min="12293" max="12293" width="7.33203125" style="35" bestFit="1" customWidth="1"/>
    <col min="12294" max="12294" width="5.6640625" style="35" bestFit="1" customWidth="1"/>
    <col min="12295" max="12295" width="4.6640625" style="35" bestFit="1" customWidth="1"/>
    <col min="12296" max="12296" width="5.33203125" style="35" bestFit="1" customWidth="1"/>
    <col min="12297" max="12297" width="5.44140625" style="35" bestFit="1" customWidth="1"/>
    <col min="12298" max="12298" width="4.88671875" style="35" bestFit="1" customWidth="1"/>
    <col min="12299" max="12299" width="6.6640625" style="35" bestFit="1" customWidth="1"/>
    <col min="12300" max="12300" width="10.33203125" style="35" bestFit="1" customWidth="1"/>
    <col min="12301" max="12301" width="7.5546875" style="35" bestFit="1" customWidth="1"/>
    <col min="12302" max="12302" width="9.6640625" style="35" bestFit="1" customWidth="1"/>
    <col min="12303" max="12303" width="9.109375" style="35" bestFit="1" customWidth="1"/>
    <col min="12304" max="12544" width="8.88671875" style="35"/>
    <col min="12545" max="12545" width="14.33203125" style="35" bestFit="1" customWidth="1"/>
    <col min="12546" max="12546" width="42.109375" style="35" customWidth="1"/>
    <col min="12547" max="12547" width="5.109375" style="35" bestFit="1" customWidth="1"/>
    <col min="12548" max="12548" width="5.6640625" style="35" bestFit="1" customWidth="1"/>
    <col min="12549" max="12549" width="7.33203125" style="35" bestFit="1" customWidth="1"/>
    <col min="12550" max="12550" width="5.6640625" style="35" bestFit="1" customWidth="1"/>
    <col min="12551" max="12551" width="4.6640625" style="35" bestFit="1" customWidth="1"/>
    <col min="12552" max="12552" width="5.33203125" style="35" bestFit="1" customWidth="1"/>
    <col min="12553" max="12553" width="5.44140625" style="35" bestFit="1" customWidth="1"/>
    <col min="12554" max="12554" width="4.88671875" style="35" bestFit="1" customWidth="1"/>
    <col min="12555" max="12555" width="6.6640625" style="35" bestFit="1" customWidth="1"/>
    <col min="12556" max="12556" width="10.33203125" style="35" bestFit="1" customWidth="1"/>
    <col min="12557" max="12557" width="7.5546875" style="35" bestFit="1" customWidth="1"/>
    <col min="12558" max="12558" width="9.6640625" style="35" bestFit="1" customWidth="1"/>
    <col min="12559" max="12559" width="9.109375" style="35" bestFit="1" customWidth="1"/>
    <col min="12560" max="12800" width="8.88671875" style="35"/>
    <col min="12801" max="12801" width="14.33203125" style="35" bestFit="1" customWidth="1"/>
    <col min="12802" max="12802" width="42.109375" style="35" customWidth="1"/>
    <col min="12803" max="12803" width="5.109375" style="35" bestFit="1" customWidth="1"/>
    <col min="12804" max="12804" width="5.6640625" style="35" bestFit="1" customWidth="1"/>
    <col min="12805" max="12805" width="7.33203125" style="35" bestFit="1" customWidth="1"/>
    <col min="12806" max="12806" width="5.6640625" style="35" bestFit="1" customWidth="1"/>
    <col min="12807" max="12807" width="4.6640625" style="35" bestFit="1" customWidth="1"/>
    <col min="12808" max="12808" width="5.33203125" style="35" bestFit="1" customWidth="1"/>
    <col min="12809" max="12809" width="5.44140625" style="35" bestFit="1" customWidth="1"/>
    <col min="12810" max="12810" width="4.88671875" style="35" bestFit="1" customWidth="1"/>
    <col min="12811" max="12811" width="6.6640625" style="35" bestFit="1" customWidth="1"/>
    <col min="12812" max="12812" width="10.33203125" style="35" bestFit="1" customWidth="1"/>
    <col min="12813" max="12813" width="7.5546875" style="35" bestFit="1" customWidth="1"/>
    <col min="12814" max="12814" width="9.6640625" style="35" bestFit="1" customWidth="1"/>
    <col min="12815" max="12815" width="9.109375" style="35" bestFit="1" customWidth="1"/>
    <col min="12816" max="13056" width="8.88671875" style="35"/>
    <col min="13057" max="13057" width="14.33203125" style="35" bestFit="1" customWidth="1"/>
    <col min="13058" max="13058" width="42.109375" style="35" customWidth="1"/>
    <col min="13059" max="13059" width="5.109375" style="35" bestFit="1" customWidth="1"/>
    <col min="13060" max="13060" width="5.6640625" style="35" bestFit="1" customWidth="1"/>
    <col min="13061" max="13061" width="7.33203125" style="35" bestFit="1" customWidth="1"/>
    <col min="13062" max="13062" width="5.6640625" style="35" bestFit="1" customWidth="1"/>
    <col min="13063" max="13063" width="4.6640625" style="35" bestFit="1" customWidth="1"/>
    <col min="13064" max="13064" width="5.33203125" style="35" bestFit="1" customWidth="1"/>
    <col min="13065" max="13065" width="5.44140625" style="35" bestFit="1" customWidth="1"/>
    <col min="13066" max="13066" width="4.88671875" style="35" bestFit="1" customWidth="1"/>
    <col min="13067" max="13067" width="6.6640625" style="35" bestFit="1" customWidth="1"/>
    <col min="13068" max="13068" width="10.33203125" style="35" bestFit="1" customWidth="1"/>
    <col min="13069" max="13069" width="7.5546875" style="35" bestFit="1" customWidth="1"/>
    <col min="13070" max="13070" width="9.6640625" style="35" bestFit="1" customWidth="1"/>
    <col min="13071" max="13071" width="9.109375" style="35" bestFit="1" customWidth="1"/>
    <col min="13072" max="13312" width="8.88671875" style="35"/>
    <col min="13313" max="13313" width="14.33203125" style="35" bestFit="1" customWidth="1"/>
    <col min="13314" max="13314" width="42.109375" style="35" customWidth="1"/>
    <col min="13315" max="13315" width="5.109375" style="35" bestFit="1" customWidth="1"/>
    <col min="13316" max="13316" width="5.6640625" style="35" bestFit="1" customWidth="1"/>
    <col min="13317" max="13317" width="7.33203125" style="35" bestFit="1" customWidth="1"/>
    <col min="13318" max="13318" width="5.6640625" style="35" bestFit="1" customWidth="1"/>
    <col min="13319" max="13319" width="4.6640625" style="35" bestFit="1" customWidth="1"/>
    <col min="13320" max="13320" width="5.33203125" style="35" bestFit="1" customWidth="1"/>
    <col min="13321" max="13321" width="5.44140625" style="35" bestFit="1" customWidth="1"/>
    <col min="13322" max="13322" width="4.88671875" style="35" bestFit="1" customWidth="1"/>
    <col min="13323" max="13323" width="6.6640625" style="35" bestFit="1" customWidth="1"/>
    <col min="13324" max="13324" width="10.33203125" style="35" bestFit="1" customWidth="1"/>
    <col min="13325" max="13325" width="7.5546875" style="35" bestFit="1" customWidth="1"/>
    <col min="13326" max="13326" width="9.6640625" style="35" bestFit="1" customWidth="1"/>
    <col min="13327" max="13327" width="9.109375" style="35" bestFit="1" customWidth="1"/>
    <col min="13328" max="13568" width="8.88671875" style="35"/>
    <col min="13569" max="13569" width="14.33203125" style="35" bestFit="1" customWidth="1"/>
    <col min="13570" max="13570" width="42.109375" style="35" customWidth="1"/>
    <col min="13571" max="13571" width="5.109375" style="35" bestFit="1" customWidth="1"/>
    <col min="13572" max="13572" width="5.6640625" style="35" bestFit="1" customWidth="1"/>
    <col min="13573" max="13573" width="7.33203125" style="35" bestFit="1" customWidth="1"/>
    <col min="13574" max="13574" width="5.6640625" style="35" bestFit="1" customWidth="1"/>
    <col min="13575" max="13575" width="4.6640625" style="35" bestFit="1" customWidth="1"/>
    <col min="13576" max="13576" width="5.33203125" style="35" bestFit="1" customWidth="1"/>
    <col min="13577" max="13577" width="5.44140625" style="35" bestFit="1" customWidth="1"/>
    <col min="13578" max="13578" width="4.88671875" style="35" bestFit="1" customWidth="1"/>
    <col min="13579" max="13579" width="6.6640625" style="35" bestFit="1" customWidth="1"/>
    <col min="13580" max="13580" width="10.33203125" style="35" bestFit="1" customWidth="1"/>
    <col min="13581" max="13581" width="7.5546875" style="35" bestFit="1" customWidth="1"/>
    <col min="13582" max="13582" width="9.6640625" style="35" bestFit="1" customWidth="1"/>
    <col min="13583" max="13583" width="9.109375" style="35" bestFit="1" customWidth="1"/>
    <col min="13584" max="13824" width="8.88671875" style="35"/>
    <col min="13825" max="13825" width="14.33203125" style="35" bestFit="1" customWidth="1"/>
    <col min="13826" max="13826" width="42.109375" style="35" customWidth="1"/>
    <col min="13827" max="13827" width="5.109375" style="35" bestFit="1" customWidth="1"/>
    <col min="13828" max="13828" width="5.6640625" style="35" bestFit="1" customWidth="1"/>
    <col min="13829" max="13829" width="7.33203125" style="35" bestFit="1" customWidth="1"/>
    <col min="13830" max="13830" width="5.6640625" style="35" bestFit="1" customWidth="1"/>
    <col min="13831" max="13831" width="4.6640625" style="35" bestFit="1" customWidth="1"/>
    <col min="13832" max="13832" width="5.33203125" style="35" bestFit="1" customWidth="1"/>
    <col min="13833" max="13833" width="5.44140625" style="35" bestFit="1" customWidth="1"/>
    <col min="13834" max="13834" width="4.88671875" style="35" bestFit="1" customWidth="1"/>
    <col min="13835" max="13835" width="6.6640625" style="35" bestFit="1" customWidth="1"/>
    <col min="13836" max="13836" width="10.33203125" style="35" bestFit="1" customWidth="1"/>
    <col min="13837" max="13837" width="7.5546875" style="35" bestFit="1" customWidth="1"/>
    <col min="13838" max="13838" width="9.6640625" style="35" bestFit="1" customWidth="1"/>
    <col min="13839" max="13839" width="9.109375" style="35" bestFit="1" customWidth="1"/>
    <col min="13840" max="14080" width="8.88671875" style="35"/>
    <col min="14081" max="14081" width="14.33203125" style="35" bestFit="1" customWidth="1"/>
    <col min="14082" max="14082" width="42.109375" style="35" customWidth="1"/>
    <col min="14083" max="14083" width="5.109375" style="35" bestFit="1" customWidth="1"/>
    <col min="14084" max="14084" width="5.6640625" style="35" bestFit="1" customWidth="1"/>
    <col min="14085" max="14085" width="7.33203125" style="35" bestFit="1" customWidth="1"/>
    <col min="14086" max="14086" width="5.6640625" style="35" bestFit="1" customWidth="1"/>
    <col min="14087" max="14087" width="4.6640625" style="35" bestFit="1" customWidth="1"/>
    <col min="14088" max="14088" width="5.33203125" style="35" bestFit="1" customWidth="1"/>
    <col min="14089" max="14089" width="5.44140625" style="35" bestFit="1" customWidth="1"/>
    <col min="14090" max="14090" width="4.88671875" style="35" bestFit="1" customWidth="1"/>
    <col min="14091" max="14091" width="6.6640625" style="35" bestFit="1" customWidth="1"/>
    <col min="14092" max="14092" width="10.33203125" style="35" bestFit="1" customWidth="1"/>
    <col min="14093" max="14093" width="7.5546875" style="35" bestFit="1" customWidth="1"/>
    <col min="14094" max="14094" width="9.6640625" style="35" bestFit="1" customWidth="1"/>
    <col min="14095" max="14095" width="9.109375" style="35" bestFit="1" customWidth="1"/>
    <col min="14096" max="14336" width="8.88671875" style="35"/>
    <col min="14337" max="14337" width="14.33203125" style="35" bestFit="1" customWidth="1"/>
    <col min="14338" max="14338" width="42.109375" style="35" customWidth="1"/>
    <col min="14339" max="14339" width="5.109375" style="35" bestFit="1" customWidth="1"/>
    <col min="14340" max="14340" width="5.6640625" style="35" bestFit="1" customWidth="1"/>
    <col min="14341" max="14341" width="7.33203125" style="35" bestFit="1" customWidth="1"/>
    <col min="14342" max="14342" width="5.6640625" style="35" bestFit="1" customWidth="1"/>
    <col min="14343" max="14343" width="4.6640625" style="35" bestFit="1" customWidth="1"/>
    <col min="14344" max="14344" width="5.33203125" style="35" bestFit="1" customWidth="1"/>
    <col min="14345" max="14345" width="5.44140625" style="35" bestFit="1" customWidth="1"/>
    <col min="14346" max="14346" width="4.88671875" style="35" bestFit="1" customWidth="1"/>
    <col min="14347" max="14347" width="6.6640625" style="35" bestFit="1" customWidth="1"/>
    <col min="14348" max="14348" width="10.33203125" style="35" bestFit="1" customWidth="1"/>
    <col min="14349" max="14349" width="7.5546875" style="35" bestFit="1" customWidth="1"/>
    <col min="14350" max="14350" width="9.6640625" style="35" bestFit="1" customWidth="1"/>
    <col min="14351" max="14351" width="9.109375" style="35" bestFit="1" customWidth="1"/>
    <col min="14352" max="14592" width="8.88671875" style="35"/>
    <col min="14593" max="14593" width="14.33203125" style="35" bestFit="1" customWidth="1"/>
    <col min="14594" max="14594" width="42.109375" style="35" customWidth="1"/>
    <col min="14595" max="14595" width="5.109375" style="35" bestFit="1" customWidth="1"/>
    <col min="14596" max="14596" width="5.6640625" style="35" bestFit="1" customWidth="1"/>
    <col min="14597" max="14597" width="7.33203125" style="35" bestFit="1" customWidth="1"/>
    <col min="14598" max="14598" width="5.6640625" style="35" bestFit="1" customWidth="1"/>
    <col min="14599" max="14599" width="4.6640625" style="35" bestFit="1" customWidth="1"/>
    <col min="14600" max="14600" width="5.33203125" style="35" bestFit="1" customWidth="1"/>
    <col min="14601" max="14601" width="5.44140625" style="35" bestFit="1" customWidth="1"/>
    <col min="14602" max="14602" width="4.88671875" style="35" bestFit="1" customWidth="1"/>
    <col min="14603" max="14603" width="6.6640625" style="35" bestFit="1" customWidth="1"/>
    <col min="14604" max="14604" width="10.33203125" style="35" bestFit="1" customWidth="1"/>
    <col min="14605" max="14605" width="7.5546875" style="35" bestFit="1" customWidth="1"/>
    <col min="14606" max="14606" width="9.6640625" style="35" bestFit="1" customWidth="1"/>
    <col min="14607" max="14607" width="9.109375" style="35" bestFit="1" customWidth="1"/>
    <col min="14608" max="14848" width="8.88671875" style="35"/>
    <col min="14849" max="14849" width="14.33203125" style="35" bestFit="1" customWidth="1"/>
    <col min="14850" max="14850" width="42.109375" style="35" customWidth="1"/>
    <col min="14851" max="14851" width="5.109375" style="35" bestFit="1" customWidth="1"/>
    <col min="14852" max="14852" width="5.6640625" style="35" bestFit="1" customWidth="1"/>
    <col min="14853" max="14853" width="7.33203125" style="35" bestFit="1" customWidth="1"/>
    <col min="14854" max="14854" width="5.6640625" style="35" bestFit="1" customWidth="1"/>
    <col min="14855" max="14855" width="4.6640625" style="35" bestFit="1" customWidth="1"/>
    <col min="14856" max="14856" width="5.33203125" style="35" bestFit="1" customWidth="1"/>
    <col min="14857" max="14857" width="5.44140625" style="35" bestFit="1" customWidth="1"/>
    <col min="14858" max="14858" width="4.88671875" style="35" bestFit="1" customWidth="1"/>
    <col min="14859" max="14859" width="6.6640625" style="35" bestFit="1" customWidth="1"/>
    <col min="14860" max="14860" width="10.33203125" style="35" bestFit="1" customWidth="1"/>
    <col min="14861" max="14861" width="7.5546875" style="35" bestFit="1" customWidth="1"/>
    <col min="14862" max="14862" width="9.6640625" style="35" bestFit="1" customWidth="1"/>
    <col min="14863" max="14863" width="9.109375" style="35" bestFit="1" customWidth="1"/>
    <col min="14864" max="15104" width="8.88671875" style="35"/>
    <col min="15105" max="15105" width="14.33203125" style="35" bestFit="1" customWidth="1"/>
    <col min="15106" max="15106" width="42.109375" style="35" customWidth="1"/>
    <col min="15107" max="15107" width="5.109375" style="35" bestFit="1" customWidth="1"/>
    <col min="15108" max="15108" width="5.6640625" style="35" bestFit="1" customWidth="1"/>
    <col min="15109" max="15109" width="7.33203125" style="35" bestFit="1" customWidth="1"/>
    <col min="15110" max="15110" width="5.6640625" style="35" bestFit="1" customWidth="1"/>
    <col min="15111" max="15111" width="4.6640625" style="35" bestFit="1" customWidth="1"/>
    <col min="15112" max="15112" width="5.33203125" style="35" bestFit="1" customWidth="1"/>
    <col min="15113" max="15113" width="5.44140625" style="35" bestFit="1" customWidth="1"/>
    <col min="15114" max="15114" width="4.88671875" style="35" bestFit="1" customWidth="1"/>
    <col min="15115" max="15115" width="6.6640625" style="35" bestFit="1" customWidth="1"/>
    <col min="15116" max="15116" width="10.33203125" style="35" bestFit="1" customWidth="1"/>
    <col min="15117" max="15117" width="7.5546875" style="35" bestFit="1" customWidth="1"/>
    <col min="15118" max="15118" width="9.6640625" style="35" bestFit="1" customWidth="1"/>
    <col min="15119" max="15119" width="9.109375" style="35" bestFit="1" customWidth="1"/>
    <col min="15120" max="15360" width="8.88671875" style="35"/>
    <col min="15361" max="15361" width="14.33203125" style="35" bestFit="1" customWidth="1"/>
    <col min="15362" max="15362" width="42.109375" style="35" customWidth="1"/>
    <col min="15363" max="15363" width="5.109375" style="35" bestFit="1" customWidth="1"/>
    <col min="15364" max="15364" width="5.6640625" style="35" bestFit="1" customWidth="1"/>
    <col min="15365" max="15365" width="7.33203125" style="35" bestFit="1" customWidth="1"/>
    <col min="15366" max="15366" width="5.6640625" style="35" bestFit="1" customWidth="1"/>
    <col min="15367" max="15367" width="4.6640625" style="35" bestFit="1" customWidth="1"/>
    <col min="15368" max="15368" width="5.33203125" style="35" bestFit="1" customWidth="1"/>
    <col min="15369" max="15369" width="5.44140625" style="35" bestFit="1" customWidth="1"/>
    <col min="15370" max="15370" width="4.88671875" style="35" bestFit="1" customWidth="1"/>
    <col min="15371" max="15371" width="6.6640625" style="35" bestFit="1" customWidth="1"/>
    <col min="15372" max="15372" width="10.33203125" style="35" bestFit="1" customWidth="1"/>
    <col min="15373" max="15373" width="7.5546875" style="35" bestFit="1" customWidth="1"/>
    <col min="15374" max="15374" width="9.6640625" style="35" bestFit="1" customWidth="1"/>
    <col min="15375" max="15375" width="9.109375" style="35" bestFit="1" customWidth="1"/>
    <col min="15376" max="15616" width="8.88671875" style="35"/>
    <col min="15617" max="15617" width="14.33203125" style="35" bestFit="1" customWidth="1"/>
    <col min="15618" max="15618" width="42.109375" style="35" customWidth="1"/>
    <col min="15619" max="15619" width="5.109375" style="35" bestFit="1" customWidth="1"/>
    <col min="15620" max="15620" width="5.6640625" style="35" bestFit="1" customWidth="1"/>
    <col min="15621" max="15621" width="7.33203125" style="35" bestFit="1" customWidth="1"/>
    <col min="15622" max="15622" width="5.6640625" style="35" bestFit="1" customWidth="1"/>
    <col min="15623" max="15623" width="4.6640625" style="35" bestFit="1" customWidth="1"/>
    <col min="15624" max="15624" width="5.33203125" style="35" bestFit="1" customWidth="1"/>
    <col min="15625" max="15625" width="5.44140625" style="35" bestFit="1" customWidth="1"/>
    <col min="15626" max="15626" width="4.88671875" style="35" bestFit="1" customWidth="1"/>
    <col min="15627" max="15627" width="6.6640625" style="35" bestFit="1" customWidth="1"/>
    <col min="15628" max="15628" width="10.33203125" style="35" bestFit="1" customWidth="1"/>
    <col min="15629" max="15629" width="7.5546875" style="35" bestFit="1" customWidth="1"/>
    <col min="15630" max="15630" width="9.6640625" style="35" bestFit="1" customWidth="1"/>
    <col min="15631" max="15631" width="9.109375" style="35" bestFit="1" customWidth="1"/>
    <col min="15632" max="15872" width="8.88671875" style="35"/>
    <col min="15873" max="15873" width="14.33203125" style="35" bestFit="1" customWidth="1"/>
    <col min="15874" max="15874" width="42.109375" style="35" customWidth="1"/>
    <col min="15875" max="15875" width="5.109375" style="35" bestFit="1" customWidth="1"/>
    <col min="15876" max="15876" width="5.6640625" style="35" bestFit="1" customWidth="1"/>
    <col min="15877" max="15877" width="7.33203125" style="35" bestFit="1" customWidth="1"/>
    <col min="15878" max="15878" width="5.6640625" style="35" bestFit="1" customWidth="1"/>
    <col min="15879" max="15879" width="4.6640625" style="35" bestFit="1" customWidth="1"/>
    <col min="15880" max="15880" width="5.33203125" style="35" bestFit="1" customWidth="1"/>
    <col min="15881" max="15881" width="5.44140625" style="35" bestFit="1" customWidth="1"/>
    <col min="15882" max="15882" width="4.88671875" style="35" bestFit="1" customWidth="1"/>
    <col min="15883" max="15883" width="6.6640625" style="35" bestFit="1" customWidth="1"/>
    <col min="15884" max="15884" width="10.33203125" style="35" bestFit="1" customWidth="1"/>
    <col min="15885" max="15885" width="7.5546875" style="35" bestFit="1" customWidth="1"/>
    <col min="15886" max="15886" width="9.6640625" style="35" bestFit="1" customWidth="1"/>
    <col min="15887" max="15887" width="9.109375" style="35" bestFit="1" customWidth="1"/>
    <col min="15888" max="16128" width="8.88671875" style="35"/>
    <col min="16129" max="16129" width="14.33203125" style="35" bestFit="1" customWidth="1"/>
    <col min="16130" max="16130" width="42.109375" style="35" customWidth="1"/>
    <col min="16131" max="16131" width="5.109375" style="35" bestFit="1" customWidth="1"/>
    <col min="16132" max="16132" width="5.6640625" style="35" bestFit="1" customWidth="1"/>
    <col min="16133" max="16133" width="7.33203125" style="35" bestFit="1" customWidth="1"/>
    <col min="16134" max="16134" width="5.6640625" style="35" bestFit="1" customWidth="1"/>
    <col min="16135" max="16135" width="4.6640625" style="35" bestFit="1" customWidth="1"/>
    <col min="16136" max="16136" width="5.33203125" style="35" bestFit="1" customWidth="1"/>
    <col min="16137" max="16137" width="5.44140625" style="35" bestFit="1" customWidth="1"/>
    <col min="16138" max="16138" width="4.88671875" style="35" bestFit="1" customWidth="1"/>
    <col min="16139" max="16139" width="6.6640625" style="35" bestFit="1" customWidth="1"/>
    <col min="16140" max="16140" width="10.33203125" style="35" bestFit="1" customWidth="1"/>
    <col min="16141" max="16141" width="7.5546875" style="35" bestFit="1" customWidth="1"/>
    <col min="16142" max="16142" width="9.6640625" style="35" bestFit="1" customWidth="1"/>
    <col min="16143" max="16143" width="9.109375" style="35" bestFit="1" customWidth="1"/>
    <col min="16144" max="16384" width="8.88671875" style="35"/>
  </cols>
  <sheetData>
    <row r="1" spans="1:15">
      <c r="A1" s="1436" t="s">
        <v>5197</v>
      </c>
    </row>
    <row r="2" spans="1:15" ht="18" thickBot="1">
      <c r="A2" s="449" t="s">
        <v>2123</v>
      </c>
      <c r="B2" s="1763" t="s">
        <v>4668</v>
      </c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</row>
    <row r="3" spans="1:15">
      <c r="A3" s="936"/>
      <c r="B3" s="93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</row>
    <row r="4" spans="1:15" ht="13.8" thickBot="1">
      <c r="A4" s="1034" t="s">
        <v>2098</v>
      </c>
      <c r="B4" s="1746" t="s">
        <v>31</v>
      </c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</row>
    <row r="5" spans="1:15">
      <c r="A5" s="1034" t="s">
        <v>4669</v>
      </c>
      <c r="B5" s="947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3"/>
      <c r="O5" s="863"/>
    </row>
    <row r="6" spans="1:15" ht="13.8" thickBot="1">
      <c r="A6" s="1034" t="s">
        <v>3737</v>
      </c>
      <c r="B6" s="865" t="s">
        <v>4670</v>
      </c>
      <c r="C6" s="865"/>
      <c r="D6" s="1746" t="s">
        <v>1465</v>
      </c>
      <c r="E6" s="1746"/>
      <c r="F6" s="1746"/>
      <c r="G6" s="1746"/>
      <c r="H6" s="1746"/>
      <c r="I6" s="1746"/>
      <c r="J6" s="1746"/>
      <c r="K6" s="1746"/>
      <c r="L6" s="1746"/>
      <c r="M6" s="1746"/>
      <c r="N6" s="1746"/>
      <c r="O6" s="1746"/>
    </row>
    <row r="7" spans="1:15">
      <c r="A7" s="1034" t="s">
        <v>3745</v>
      </c>
      <c r="B7" s="472"/>
      <c r="C7" s="865"/>
      <c r="D7" s="863"/>
      <c r="E7" s="863"/>
      <c r="F7" s="863"/>
      <c r="G7" s="863"/>
      <c r="H7" s="863"/>
      <c r="I7" s="863"/>
      <c r="J7" s="863"/>
      <c r="K7" s="863"/>
      <c r="L7" s="863"/>
      <c r="M7" s="863"/>
      <c r="N7" s="863"/>
      <c r="O7" s="863"/>
    </row>
    <row r="8" spans="1:15" ht="24.6" thickBot="1">
      <c r="A8" s="1035" t="s">
        <v>3744</v>
      </c>
      <c r="B8" s="867"/>
      <c r="C8" s="868" t="s">
        <v>3</v>
      </c>
      <c r="D8" s="868" t="s">
        <v>1464</v>
      </c>
      <c r="E8" s="868" t="s">
        <v>1463</v>
      </c>
      <c r="F8" s="868" t="s">
        <v>1462</v>
      </c>
      <c r="G8" s="868" t="s">
        <v>1461</v>
      </c>
      <c r="H8" s="868" t="s">
        <v>1460</v>
      </c>
      <c r="I8" s="868" t="s">
        <v>1459</v>
      </c>
      <c r="J8" s="868" t="s">
        <v>1458</v>
      </c>
      <c r="K8" s="868" t="s">
        <v>1457</v>
      </c>
      <c r="L8" s="868" t="s">
        <v>1456</v>
      </c>
      <c r="M8" s="868" t="s">
        <v>1455</v>
      </c>
      <c r="N8" s="868" t="s">
        <v>1454</v>
      </c>
      <c r="O8" s="868" t="s">
        <v>1453</v>
      </c>
    </row>
    <row r="9" spans="1:15">
      <c r="A9" s="407"/>
      <c r="B9" s="407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</row>
    <row r="10" spans="1:15">
      <c r="A10" s="792" t="s">
        <v>4671</v>
      </c>
      <c r="B10" s="674" t="s">
        <v>21</v>
      </c>
      <c r="C10" s="274">
        <v>99770</v>
      </c>
      <c r="D10" s="274">
        <v>8006</v>
      </c>
      <c r="E10" s="274">
        <v>7019</v>
      </c>
      <c r="F10" s="274">
        <v>7557</v>
      </c>
      <c r="G10" s="274">
        <v>7606</v>
      </c>
      <c r="H10" s="274">
        <v>8556</v>
      </c>
      <c r="I10" s="274">
        <v>8895</v>
      </c>
      <c r="J10" s="274">
        <v>9771</v>
      </c>
      <c r="K10" s="274">
        <v>9343</v>
      </c>
      <c r="L10" s="274">
        <v>8773</v>
      </c>
      <c r="M10" s="274">
        <v>8473</v>
      </c>
      <c r="N10" s="274">
        <v>7883</v>
      </c>
      <c r="O10" s="274">
        <v>7888</v>
      </c>
    </row>
    <row r="11" spans="1:15">
      <c r="A11" s="407"/>
      <c r="B11" s="407"/>
      <c r="C11" s="1031"/>
      <c r="D11" s="1031"/>
      <c r="E11" s="1031"/>
      <c r="F11" s="1031"/>
      <c r="G11" s="1031"/>
      <c r="H11" s="1031"/>
      <c r="I11" s="1031"/>
      <c r="J11" s="1031"/>
      <c r="K11" s="1031"/>
      <c r="L11" s="1031"/>
      <c r="M11" s="1031"/>
      <c r="N11" s="1031"/>
      <c r="O11" s="1031"/>
    </row>
    <row r="12" spans="1:15">
      <c r="A12" s="794" t="s">
        <v>2121</v>
      </c>
      <c r="B12" s="670" t="s">
        <v>2092</v>
      </c>
      <c r="C12" s="276">
        <v>351</v>
      </c>
      <c r="D12" s="276">
        <v>27</v>
      </c>
      <c r="E12" s="276">
        <v>42</v>
      </c>
      <c r="F12" s="276">
        <v>21</v>
      </c>
      <c r="G12" s="276">
        <v>25</v>
      </c>
      <c r="H12" s="276">
        <v>26</v>
      </c>
      <c r="I12" s="276">
        <v>25</v>
      </c>
      <c r="J12" s="276">
        <v>34</v>
      </c>
      <c r="K12" s="276">
        <v>30</v>
      </c>
      <c r="L12" s="276">
        <v>39</v>
      </c>
      <c r="M12" s="276">
        <v>20</v>
      </c>
      <c r="N12" s="276">
        <v>30</v>
      </c>
      <c r="O12" s="276">
        <v>32</v>
      </c>
    </row>
    <row r="13" spans="1:15">
      <c r="A13" s="407"/>
      <c r="B13" s="407"/>
      <c r="C13" s="1031"/>
      <c r="D13" s="1031"/>
      <c r="E13" s="1031"/>
      <c r="F13" s="1031"/>
      <c r="G13" s="1031"/>
      <c r="H13" s="1031"/>
      <c r="I13" s="1031"/>
      <c r="J13" s="1031"/>
      <c r="K13" s="1031"/>
      <c r="L13" s="1031"/>
      <c r="M13" s="1031"/>
      <c r="N13" s="1031"/>
      <c r="O13" s="1031"/>
    </row>
    <row r="14" spans="1:15">
      <c r="A14" s="794" t="s">
        <v>2120</v>
      </c>
      <c r="B14" s="670" t="s">
        <v>2090</v>
      </c>
      <c r="C14" s="276">
        <v>275</v>
      </c>
      <c r="D14" s="276">
        <v>26</v>
      </c>
      <c r="E14" s="276">
        <v>19</v>
      </c>
      <c r="F14" s="276">
        <v>16</v>
      </c>
      <c r="G14" s="276">
        <v>29</v>
      </c>
      <c r="H14" s="276">
        <v>29</v>
      </c>
      <c r="I14" s="276">
        <v>25</v>
      </c>
      <c r="J14" s="276">
        <v>24</v>
      </c>
      <c r="K14" s="276">
        <v>14</v>
      </c>
      <c r="L14" s="276">
        <v>17</v>
      </c>
      <c r="M14" s="276">
        <v>25</v>
      </c>
      <c r="N14" s="276">
        <v>28</v>
      </c>
      <c r="O14" s="276">
        <v>23</v>
      </c>
    </row>
    <row r="15" spans="1:15">
      <c r="A15" s="407"/>
      <c r="B15" s="407"/>
      <c r="C15" s="1031"/>
      <c r="D15" s="1031"/>
      <c r="E15" s="1031"/>
      <c r="F15" s="1031"/>
      <c r="G15" s="1031"/>
      <c r="H15" s="1031"/>
      <c r="I15" s="1031"/>
      <c r="J15" s="1031"/>
      <c r="K15" s="1031"/>
      <c r="L15" s="1031"/>
      <c r="M15" s="1031"/>
      <c r="N15" s="1031"/>
      <c r="O15" s="1031"/>
    </row>
    <row r="16" spans="1:15">
      <c r="A16" s="794" t="s">
        <v>2119</v>
      </c>
      <c r="B16" s="670" t="s">
        <v>2088</v>
      </c>
      <c r="C16" s="276">
        <v>1867</v>
      </c>
      <c r="D16" s="276">
        <v>175</v>
      </c>
      <c r="E16" s="276">
        <v>119</v>
      </c>
      <c r="F16" s="276">
        <v>138</v>
      </c>
      <c r="G16" s="276">
        <v>138</v>
      </c>
      <c r="H16" s="276">
        <v>170</v>
      </c>
      <c r="I16" s="276">
        <v>172</v>
      </c>
      <c r="J16" s="276">
        <v>141</v>
      </c>
      <c r="K16" s="276">
        <v>161</v>
      </c>
      <c r="L16" s="276">
        <v>179</v>
      </c>
      <c r="M16" s="276">
        <v>152</v>
      </c>
      <c r="N16" s="276">
        <v>159</v>
      </c>
      <c r="O16" s="276">
        <v>163</v>
      </c>
    </row>
    <row r="17" spans="1:15">
      <c r="A17" s="407"/>
      <c r="B17" s="407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</row>
    <row r="18" spans="1:15">
      <c r="A18" s="794" t="s">
        <v>2118</v>
      </c>
      <c r="B18" s="670" t="s">
        <v>2086</v>
      </c>
      <c r="C18" s="276">
        <v>24592</v>
      </c>
      <c r="D18" s="276">
        <v>2070</v>
      </c>
      <c r="E18" s="276">
        <v>1835</v>
      </c>
      <c r="F18" s="276">
        <v>2062</v>
      </c>
      <c r="G18" s="276">
        <v>2028</v>
      </c>
      <c r="H18" s="276">
        <v>2090</v>
      </c>
      <c r="I18" s="276">
        <v>2063</v>
      </c>
      <c r="J18" s="276">
        <v>2181</v>
      </c>
      <c r="K18" s="276">
        <v>2148</v>
      </c>
      <c r="L18" s="276">
        <v>1961</v>
      </c>
      <c r="M18" s="276">
        <v>2072</v>
      </c>
      <c r="N18" s="276">
        <v>2028</v>
      </c>
      <c r="O18" s="276">
        <v>2054</v>
      </c>
    </row>
    <row r="19" spans="1:15">
      <c r="A19" s="407"/>
      <c r="B19" s="407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</row>
    <row r="20" spans="1:15">
      <c r="A20" s="794" t="s">
        <v>2117</v>
      </c>
      <c r="B20" s="670" t="s">
        <v>2084</v>
      </c>
      <c r="C20" s="276">
        <v>1095</v>
      </c>
      <c r="D20" s="276">
        <v>87</v>
      </c>
      <c r="E20" s="276">
        <v>82</v>
      </c>
      <c r="F20" s="276">
        <v>81</v>
      </c>
      <c r="G20" s="276">
        <v>92</v>
      </c>
      <c r="H20" s="276">
        <v>99</v>
      </c>
      <c r="I20" s="276">
        <v>97</v>
      </c>
      <c r="J20" s="276">
        <v>100</v>
      </c>
      <c r="K20" s="276">
        <v>84</v>
      </c>
      <c r="L20" s="276">
        <v>101</v>
      </c>
      <c r="M20" s="276">
        <v>95</v>
      </c>
      <c r="N20" s="276">
        <v>87</v>
      </c>
      <c r="O20" s="276">
        <v>90</v>
      </c>
    </row>
    <row r="21" spans="1:15">
      <c r="A21" s="407"/>
      <c r="B21" s="407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</row>
    <row r="22" spans="1:15" ht="20.399999999999999">
      <c r="A22" s="794" t="s">
        <v>2116</v>
      </c>
      <c r="B22" s="670" t="s">
        <v>2082</v>
      </c>
      <c r="C22" s="276">
        <v>421</v>
      </c>
      <c r="D22" s="276">
        <v>25</v>
      </c>
      <c r="E22" s="276">
        <v>29</v>
      </c>
      <c r="F22" s="276">
        <v>36</v>
      </c>
      <c r="G22" s="276">
        <v>39</v>
      </c>
      <c r="H22" s="276">
        <v>39</v>
      </c>
      <c r="I22" s="276">
        <v>30</v>
      </c>
      <c r="J22" s="276">
        <v>32</v>
      </c>
      <c r="K22" s="276">
        <v>30</v>
      </c>
      <c r="L22" s="276">
        <v>40</v>
      </c>
      <c r="M22" s="276">
        <v>42</v>
      </c>
      <c r="N22" s="276">
        <v>47</v>
      </c>
      <c r="O22" s="276">
        <v>32</v>
      </c>
    </row>
    <row r="23" spans="1:15">
      <c r="A23" s="407"/>
      <c r="B23" s="407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</row>
    <row r="24" spans="1:15">
      <c r="A24" s="794" t="s">
        <v>2115</v>
      </c>
      <c r="B24" s="670" t="s">
        <v>2080</v>
      </c>
      <c r="C24" s="276">
        <v>4876</v>
      </c>
      <c r="D24" s="276">
        <v>348</v>
      </c>
      <c r="E24" s="276">
        <v>352</v>
      </c>
      <c r="F24" s="276">
        <v>358</v>
      </c>
      <c r="G24" s="276">
        <v>363</v>
      </c>
      <c r="H24" s="276">
        <v>408</v>
      </c>
      <c r="I24" s="276">
        <v>414</v>
      </c>
      <c r="J24" s="276">
        <v>511</v>
      </c>
      <c r="K24" s="276">
        <v>528</v>
      </c>
      <c r="L24" s="276">
        <v>463</v>
      </c>
      <c r="M24" s="276">
        <v>426</v>
      </c>
      <c r="N24" s="276">
        <v>330</v>
      </c>
      <c r="O24" s="276">
        <v>375</v>
      </c>
    </row>
    <row r="25" spans="1:15">
      <c r="A25" s="407"/>
      <c r="B25" s="407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</row>
    <row r="26" spans="1:15">
      <c r="A26" s="794" t="s">
        <v>2114</v>
      </c>
      <c r="B26" s="670" t="s">
        <v>2078</v>
      </c>
      <c r="C26" s="276">
        <v>2064</v>
      </c>
      <c r="D26" s="276">
        <v>156</v>
      </c>
      <c r="E26" s="276">
        <v>156</v>
      </c>
      <c r="F26" s="276">
        <v>137</v>
      </c>
      <c r="G26" s="276">
        <v>154</v>
      </c>
      <c r="H26" s="276">
        <v>173</v>
      </c>
      <c r="I26" s="276">
        <v>201</v>
      </c>
      <c r="J26" s="276">
        <v>229</v>
      </c>
      <c r="K26" s="276">
        <v>211</v>
      </c>
      <c r="L26" s="276">
        <v>189</v>
      </c>
      <c r="M26" s="276">
        <v>149</v>
      </c>
      <c r="N26" s="276">
        <v>151</v>
      </c>
      <c r="O26" s="276">
        <v>158</v>
      </c>
    </row>
    <row r="27" spans="1:15">
      <c r="A27" s="407"/>
      <c r="B27" s="407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</row>
    <row r="28" spans="1:15">
      <c r="A28" s="794" t="s">
        <v>2113</v>
      </c>
      <c r="B28" s="670" t="s">
        <v>2076</v>
      </c>
      <c r="C28" s="276">
        <v>3706</v>
      </c>
      <c r="D28" s="276">
        <v>294</v>
      </c>
      <c r="E28" s="276">
        <v>257</v>
      </c>
      <c r="F28" s="276">
        <v>267</v>
      </c>
      <c r="G28" s="276">
        <v>254</v>
      </c>
      <c r="H28" s="276">
        <v>333</v>
      </c>
      <c r="I28" s="276">
        <v>305</v>
      </c>
      <c r="J28" s="276">
        <v>408</v>
      </c>
      <c r="K28" s="276">
        <v>363</v>
      </c>
      <c r="L28" s="276">
        <v>343</v>
      </c>
      <c r="M28" s="276">
        <v>301</v>
      </c>
      <c r="N28" s="276">
        <v>287</v>
      </c>
      <c r="O28" s="276">
        <v>294</v>
      </c>
    </row>
    <row r="29" spans="1:15">
      <c r="A29" s="407"/>
      <c r="B29" s="407"/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</row>
    <row r="30" spans="1:15">
      <c r="A30" s="794" t="s">
        <v>2112</v>
      </c>
      <c r="B30" s="670" t="s">
        <v>2074</v>
      </c>
      <c r="C30" s="276">
        <v>2</v>
      </c>
      <c r="D30" s="276">
        <v>0</v>
      </c>
      <c r="E30" s="276">
        <v>0</v>
      </c>
      <c r="F30" s="276">
        <v>0</v>
      </c>
      <c r="G30" s="276">
        <v>0</v>
      </c>
      <c r="H30" s="276">
        <v>0</v>
      </c>
      <c r="I30" s="276">
        <v>1</v>
      </c>
      <c r="J30" s="276">
        <v>1</v>
      </c>
      <c r="K30" s="276">
        <v>0</v>
      </c>
      <c r="L30" s="276">
        <v>0</v>
      </c>
      <c r="M30" s="276">
        <v>0</v>
      </c>
      <c r="N30" s="276">
        <v>0</v>
      </c>
      <c r="O30" s="276">
        <v>0</v>
      </c>
    </row>
    <row r="31" spans="1:15">
      <c r="A31" s="407"/>
      <c r="B31" s="407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</row>
    <row r="32" spans="1:15">
      <c r="A32" s="794" t="s">
        <v>2111</v>
      </c>
      <c r="B32" s="670" t="s">
        <v>2072</v>
      </c>
      <c r="C32" s="276">
        <v>1</v>
      </c>
      <c r="D32" s="276">
        <v>0</v>
      </c>
      <c r="E32" s="276">
        <v>0</v>
      </c>
      <c r="F32" s="276">
        <v>1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</row>
    <row r="33" spans="1:15">
      <c r="A33" s="407"/>
      <c r="B33" s="407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</row>
    <row r="34" spans="1:15">
      <c r="A34" s="794" t="s">
        <v>2110</v>
      </c>
      <c r="B34" s="670" t="s">
        <v>2070</v>
      </c>
      <c r="C34" s="276">
        <v>27660</v>
      </c>
      <c r="D34" s="276">
        <v>2173</v>
      </c>
      <c r="E34" s="276">
        <v>1856</v>
      </c>
      <c r="F34" s="276">
        <v>1960</v>
      </c>
      <c r="G34" s="276">
        <v>2047</v>
      </c>
      <c r="H34" s="276">
        <v>2340</v>
      </c>
      <c r="I34" s="276">
        <v>2524</v>
      </c>
      <c r="J34" s="276">
        <v>2812</v>
      </c>
      <c r="K34" s="276">
        <v>2680</v>
      </c>
      <c r="L34" s="276">
        <v>2541</v>
      </c>
      <c r="M34" s="276">
        <v>2468</v>
      </c>
      <c r="N34" s="276">
        <v>2199</v>
      </c>
      <c r="O34" s="276">
        <v>2060</v>
      </c>
    </row>
    <row r="35" spans="1:15">
      <c r="A35" s="407"/>
      <c r="B35" s="407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</row>
    <row r="36" spans="1:15">
      <c r="A36" s="794" t="s">
        <v>2109</v>
      </c>
      <c r="B36" s="670" t="s">
        <v>2068</v>
      </c>
      <c r="C36" s="276">
        <v>10269</v>
      </c>
      <c r="D36" s="276">
        <v>731</v>
      </c>
      <c r="E36" s="276">
        <v>580</v>
      </c>
      <c r="F36" s="276">
        <v>636</v>
      </c>
      <c r="G36" s="276">
        <v>680</v>
      </c>
      <c r="H36" s="276">
        <v>845</v>
      </c>
      <c r="I36" s="276">
        <v>1037</v>
      </c>
      <c r="J36" s="276">
        <v>1223</v>
      </c>
      <c r="K36" s="276">
        <v>1096</v>
      </c>
      <c r="L36" s="276">
        <v>972</v>
      </c>
      <c r="M36" s="276">
        <v>914</v>
      </c>
      <c r="N36" s="276">
        <v>795</v>
      </c>
      <c r="O36" s="276">
        <v>760</v>
      </c>
    </row>
    <row r="37" spans="1:15">
      <c r="A37" s="407"/>
      <c r="B37" s="407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</row>
    <row r="38" spans="1:15">
      <c r="A38" s="794" t="s">
        <v>2108</v>
      </c>
      <c r="B38" s="670" t="s">
        <v>2066</v>
      </c>
      <c r="C38" s="276">
        <v>7349</v>
      </c>
      <c r="D38" s="276">
        <v>564</v>
      </c>
      <c r="E38" s="276">
        <v>560</v>
      </c>
      <c r="F38" s="276">
        <v>656</v>
      </c>
      <c r="G38" s="276">
        <v>592</v>
      </c>
      <c r="H38" s="276">
        <v>688</v>
      </c>
      <c r="I38" s="276">
        <v>674</v>
      </c>
      <c r="J38" s="276">
        <v>674</v>
      </c>
      <c r="K38" s="276">
        <v>632</v>
      </c>
      <c r="L38" s="276">
        <v>561</v>
      </c>
      <c r="M38" s="276">
        <v>611</v>
      </c>
      <c r="N38" s="276">
        <v>557</v>
      </c>
      <c r="O38" s="276">
        <v>580</v>
      </c>
    </row>
    <row r="39" spans="1:15">
      <c r="A39" s="407"/>
      <c r="B39" s="407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</row>
    <row r="40" spans="1:15">
      <c r="A40" s="794" t="s">
        <v>2107</v>
      </c>
      <c r="B40" s="670" t="s">
        <v>2064</v>
      </c>
      <c r="C40" s="276">
        <v>251</v>
      </c>
      <c r="D40" s="276">
        <v>25</v>
      </c>
      <c r="E40" s="276">
        <v>18</v>
      </c>
      <c r="F40" s="276">
        <v>9</v>
      </c>
      <c r="G40" s="276">
        <v>17</v>
      </c>
      <c r="H40" s="276">
        <v>15</v>
      </c>
      <c r="I40" s="276">
        <v>17</v>
      </c>
      <c r="J40" s="276">
        <v>21</v>
      </c>
      <c r="K40" s="276">
        <v>31</v>
      </c>
      <c r="L40" s="276">
        <v>23</v>
      </c>
      <c r="M40" s="276">
        <v>31</v>
      </c>
      <c r="N40" s="276">
        <v>18</v>
      </c>
      <c r="O40" s="276">
        <v>26</v>
      </c>
    </row>
    <row r="41" spans="1:15">
      <c r="A41" s="407"/>
      <c r="B41" s="407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</row>
    <row r="42" spans="1:15">
      <c r="A42" s="794" t="s">
        <v>2106</v>
      </c>
      <c r="B42" s="670" t="s">
        <v>2062</v>
      </c>
      <c r="C42" s="276">
        <v>537</v>
      </c>
      <c r="D42" s="276">
        <v>37</v>
      </c>
      <c r="E42" s="276">
        <v>43</v>
      </c>
      <c r="F42" s="276">
        <v>43</v>
      </c>
      <c r="G42" s="276">
        <v>42</v>
      </c>
      <c r="H42" s="276">
        <v>45</v>
      </c>
      <c r="I42" s="276">
        <v>48</v>
      </c>
      <c r="J42" s="276">
        <v>42</v>
      </c>
      <c r="K42" s="276">
        <v>56</v>
      </c>
      <c r="L42" s="276">
        <v>56</v>
      </c>
      <c r="M42" s="276">
        <v>40</v>
      </c>
      <c r="N42" s="276">
        <v>40</v>
      </c>
      <c r="O42" s="276">
        <v>45</v>
      </c>
    </row>
    <row r="43" spans="1:15">
      <c r="A43" s="407"/>
      <c r="B43" s="407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</row>
    <row r="44" spans="1:15">
      <c r="A44" s="794" t="s">
        <v>2105</v>
      </c>
      <c r="B44" s="670" t="s">
        <v>2060</v>
      </c>
      <c r="C44" s="276">
        <v>2883</v>
      </c>
      <c r="D44" s="276">
        <v>228</v>
      </c>
      <c r="E44" s="276">
        <v>186</v>
      </c>
      <c r="F44" s="276">
        <v>225</v>
      </c>
      <c r="G44" s="276">
        <v>228</v>
      </c>
      <c r="H44" s="276">
        <v>239</v>
      </c>
      <c r="I44" s="276">
        <v>257</v>
      </c>
      <c r="J44" s="276">
        <v>315</v>
      </c>
      <c r="K44" s="276">
        <v>233</v>
      </c>
      <c r="L44" s="276">
        <v>263</v>
      </c>
      <c r="M44" s="276">
        <v>241</v>
      </c>
      <c r="N44" s="276">
        <v>251</v>
      </c>
      <c r="O44" s="276">
        <v>217</v>
      </c>
    </row>
    <row r="45" spans="1:15">
      <c r="A45" s="407"/>
      <c r="B45" s="407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M45" s="1031"/>
      <c r="N45" s="1031"/>
      <c r="O45" s="1031"/>
    </row>
    <row r="46" spans="1:15">
      <c r="A46" s="794" t="s">
        <v>2104</v>
      </c>
      <c r="B46" s="670" t="s">
        <v>2058</v>
      </c>
      <c r="C46" s="276">
        <v>52</v>
      </c>
      <c r="D46" s="276">
        <v>2</v>
      </c>
      <c r="E46" s="276">
        <v>1</v>
      </c>
      <c r="F46" s="276">
        <v>7</v>
      </c>
      <c r="G46" s="276">
        <v>7</v>
      </c>
      <c r="H46" s="276">
        <v>3</v>
      </c>
      <c r="I46" s="276">
        <v>3</v>
      </c>
      <c r="J46" s="276">
        <v>5</v>
      </c>
      <c r="K46" s="276">
        <v>4</v>
      </c>
      <c r="L46" s="276">
        <v>3</v>
      </c>
      <c r="M46" s="276">
        <v>5</v>
      </c>
      <c r="N46" s="276">
        <v>4</v>
      </c>
      <c r="O46" s="276">
        <v>8</v>
      </c>
    </row>
    <row r="47" spans="1:15">
      <c r="A47" s="407"/>
      <c r="B47" s="407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</row>
    <row r="48" spans="1:15">
      <c r="A48" s="794" t="s">
        <v>2103</v>
      </c>
      <c r="B48" s="670" t="s">
        <v>2056</v>
      </c>
      <c r="C48" s="276">
        <v>766</v>
      </c>
      <c r="D48" s="276">
        <v>62</v>
      </c>
      <c r="E48" s="276">
        <v>56</v>
      </c>
      <c r="F48" s="276">
        <v>52</v>
      </c>
      <c r="G48" s="276">
        <v>51</v>
      </c>
      <c r="H48" s="276">
        <v>74</v>
      </c>
      <c r="I48" s="276">
        <v>82</v>
      </c>
      <c r="J48" s="276">
        <v>57</v>
      </c>
      <c r="K48" s="276">
        <v>65</v>
      </c>
      <c r="L48" s="276">
        <v>83</v>
      </c>
      <c r="M48" s="276">
        <v>68</v>
      </c>
      <c r="N48" s="276">
        <v>55</v>
      </c>
      <c r="O48" s="276">
        <v>61</v>
      </c>
    </row>
    <row r="49" spans="1:15">
      <c r="A49" s="407"/>
      <c r="B49" s="407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</row>
    <row r="50" spans="1:15">
      <c r="A50" s="794" t="s">
        <v>2102</v>
      </c>
      <c r="B50" s="670" t="s">
        <v>1866</v>
      </c>
      <c r="C50" s="276">
        <v>941</v>
      </c>
      <c r="D50" s="276">
        <v>90</v>
      </c>
      <c r="E50" s="276">
        <v>58</v>
      </c>
      <c r="F50" s="276">
        <v>54</v>
      </c>
      <c r="G50" s="276">
        <v>72</v>
      </c>
      <c r="H50" s="276">
        <v>88</v>
      </c>
      <c r="I50" s="276">
        <v>102</v>
      </c>
      <c r="J50" s="276">
        <v>112</v>
      </c>
      <c r="K50" s="276">
        <v>87</v>
      </c>
      <c r="L50" s="276">
        <v>79</v>
      </c>
      <c r="M50" s="276">
        <v>64</v>
      </c>
      <c r="N50" s="276">
        <v>64</v>
      </c>
      <c r="O50" s="276">
        <v>71</v>
      </c>
    </row>
    <row r="51" spans="1:15">
      <c r="A51" s="407"/>
      <c r="B51" s="407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</row>
    <row r="52" spans="1:15" ht="20.399999999999999">
      <c r="A52" s="794" t="s">
        <v>2101</v>
      </c>
      <c r="B52" s="670" t="s">
        <v>2053</v>
      </c>
      <c r="C52" s="276">
        <v>2195</v>
      </c>
      <c r="D52" s="276">
        <v>191</v>
      </c>
      <c r="E52" s="276">
        <v>156</v>
      </c>
      <c r="F52" s="276">
        <v>151</v>
      </c>
      <c r="G52" s="276">
        <v>147</v>
      </c>
      <c r="H52" s="276">
        <v>178</v>
      </c>
      <c r="I52" s="276">
        <v>200</v>
      </c>
      <c r="J52" s="276">
        <v>219</v>
      </c>
      <c r="K52" s="276">
        <v>248</v>
      </c>
      <c r="L52" s="276">
        <v>182</v>
      </c>
      <c r="M52" s="276">
        <v>166</v>
      </c>
      <c r="N52" s="276">
        <v>158</v>
      </c>
      <c r="O52" s="276">
        <v>199</v>
      </c>
    </row>
    <row r="53" spans="1:15">
      <c r="A53" s="407"/>
      <c r="B53" s="407"/>
      <c r="C53" s="1031"/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</row>
    <row r="54" spans="1:15">
      <c r="A54" s="794" t="s">
        <v>2100</v>
      </c>
      <c r="B54" s="670" t="s">
        <v>2051</v>
      </c>
      <c r="C54" s="276">
        <v>7617</v>
      </c>
      <c r="D54" s="276">
        <v>695</v>
      </c>
      <c r="E54" s="276">
        <v>614</v>
      </c>
      <c r="F54" s="276">
        <v>647</v>
      </c>
      <c r="G54" s="276">
        <v>601</v>
      </c>
      <c r="H54" s="276">
        <v>674</v>
      </c>
      <c r="I54" s="276">
        <v>618</v>
      </c>
      <c r="J54" s="276">
        <v>630</v>
      </c>
      <c r="K54" s="276">
        <v>642</v>
      </c>
      <c r="L54" s="276">
        <v>678</v>
      </c>
      <c r="M54" s="276">
        <v>583</v>
      </c>
      <c r="N54" s="276">
        <v>595</v>
      </c>
      <c r="O54" s="276">
        <v>640</v>
      </c>
    </row>
    <row r="55" spans="1:15">
      <c r="A55" s="407"/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</row>
    <row r="56" spans="1:15">
      <c r="A56" s="71" t="s">
        <v>4082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</row>
  </sheetData>
  <mergeCells count="3">
    <mergeCell ref="B2:O2"/>
    <mergeCell ref="B4:O4"/>
    <mergeCell ref="D6:O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6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89">
    <outlinePr summaryBelow="0" summaryRight="0"/>
  </sheetPr>
  <dimension ref="A1:AD4011"/>
  <sheetViews>
    <sheetView showGridLines="0" showRowColHeaders="0" view="pageBreakPreview" zoomScale="60" zoomScaleNormal="115" workbookViewId="0"/>
  </sheetViews>
  <sheetFormatPr baseColWidth="10" defaultColWidth="8.88671875" defaultRowHeight="20.399999999999999" customHeight="1"/>
  <cols>
    <col min="1" max="1" width="14.77734375" style="35" customWidth="1"/>
    <col min="2" max="2" width="45.33203125" style="35" customWidth="1"/>
    <col min="3" max="4" width="8.109375" style="35" bestFit="1" customWidth="1"/>
    <col min="5" max="5" width="7.6640625" style="35" customWidth="1"/>
    <col min="6" max="6" width="12" style="35" customWidth="1"/>
    <col min="7" max="7" width="13" style="35" customWidth="1"/>
    <col min="8" max="8" width="6.77734375" style="35" bestFit="1" customWidth="1"/>
    <col min="9" max="9" width="9.44140625" style="35" bestFit="1" customWidth="1"/>
    <col min="10" max="11" width="13.6640625" style="35" customWidth="1"/>
    <col min="12" max="13" width="4.88671875" style="35" bestFit="1" customWidth="1"/>
    <col min="14" max="28" width="6.88671875" style="35" bestFit="1" customWidth="1"/>
    <col min="29" max="29" width="8.6640625" style="35" bestFit="1" customWidth="1"/>
    <col min="30" max="30" width="9.5546875" style="35" customWidth="1"/>
    <col min="31" max="256" width="8.88671875" style="35"/>
    <col min="257" max="257" width="14.77734375" style="35" customWidth="1"/>
    <col min="258" max="258" width="45.33203125" style="35" customWidth="1"/>
    <col min="259" max="260" width="8.109375" style="35" bestFit="1" customWidth="1"/>
    <col min="261" max="261" width="7.109375" style="35" bestFit="1" customWidth="1"/>
    <col min="262" max="262" width="11.44140625" style="35" bestFit="1" customWidth="1"/>
    <col min="263" max="263" width="13" style="35" customWidth="1"/>
    <col min="264" max="264" width="6.77734375" style="35" bestFit="1" customWidth="1"/>
    <col min="265" max="265" width="9.44140625" style="35" bestFit="1" customWidth="1"/>
    <col min="266" max="267" width="13.6640625" style="35" customWidth="1"/>
    <col min="268" max="269" width="4.88671875" style="35" bestFit="1" customWidth="1"/>
    <col min="270" max="284" width="6.88671875" style="35" bestFit="1" customWidth="1"/>
    <col min="285" max="285" width="8.6640625" style="35" bestFit="1" customWidth="1"/>
    <col min="286" max="286" width="9.5546875" style="35" customWidth="1"/>
    <col min="287" max="512" width="8.88671875" style="35"/>
    <col min="513" max="513" width="14.77734375" style="35" customWidth="1"/>
    <col min="514" max="514" width="45.33203125" style="35" customWidth="1"/>
    <col min="515" max="516" width="8.109375" style="35" bestFit="1" customWidth="1"/>
    <col min="517" max="517" width="7.109375" style="35" bestFit="1" customWidth="1"/>
    <col min="518" max="518" width="11.44140625" style="35" bestFit="1" customWidth="1"/>
    <col min="519" max="519" width="13" style="35" customWidth="1"/>
    <col min="520" max="520" width="6.77734375" style="35" bestFit="1" customWidth="1"/>
    <col min="521" max="521" width="9.44140625" style="35" bestFit="1" customWidth="1"/>
    <col min="522" max="523" width="13.6640625" style="35" customWidth="1"/>
    <col min="524" max="525" width="4.88671875" style="35" bestFit="1" customWidth="1"/>
    <col min="526" max="540" width="6.88671875" style="35" bestFit="1" customWidth="1"/>
    <col min="541" max="541" width="8.6640625" style="35" bestFit="1" customWidth="1"/>
    <col min="542" max="542" width="9.5546875" style="35" customWidth="1"/>
    <col min="543" max="768" width="8.88671875" style="35"/>
    <col min="769" max="769" width="14.77734375" style="35" customWidth="1"/>
    <col min="770" max="770" width="45.33203125" style="35" customWidth="1"/>
    <col min="771" max="772" width="8.109375" style="35" bestFit="1" customWidth="1"/>
    <col min="773" max="773" width="7.109375" style="35" bestFit="1" customWidth="1"/>
    <col min="774" max="774" width="11.44140625" style="35" bestFit="1" customWidth="1"/>
    <col min="775" max="775" width="13" style="35" customWidth="1"/>
    <col min="776" max="776" width="6.77734375" style="35" bestFit="1" customWidth="1"/>
    <col min="777" max="777" width="9.44140625" style="35" bestFit="1" customWidth="1"/>
    <col min="778" max="779" width="13.6640625" style="35" customWidth="1"/>
    <col min="780" max="781" width="4.88671875" style="35" bestFit="1" customWidth="1"/>
    <col min="782" max="796" width="6.88671875" style="35" bestFit="1" customWidth="1"/>
    <col min="797" max="797" width="8.6640625" style="35" bestFit="1" customWidth="1"/>
    <col min="798" max="798" width="9.5546875" style="35" customWidth="1"/>
    <col min="799" max="1024" width="8.88671875" style="35"/>
    <col min="1025" max="1025" width="14.77734375" style="35" customWidth="1"/>
    <col min="1026" max="1026" width="45.33203125" style="35" customWidth="1"/>
    <col min="1027" max="1028" width="8.109375" style="35" bestFit="1" customWidth="1"/>
    <col min="1029" max="1029" width="7.109375" style="35" bestFit="1" customWidth="1"/>
    <col min="1030" max="1030" width="11.44140625" style="35" bestFit="1" customWidth="1"/>
    <col min="1031" max="1031" width="13" style="35" customWidth="1"/>
    <col min="1032" max="1032" width="6.77734375" style="35" bestFit="1" customWidth="1"/>
    <col min="1033" max="1033" width="9.44140625" style="35" bestFit="1" customWidth="1"/>
    <col min="1034" max="1035" width="13.6640625" style="35" customWidth="1"/>
    <col min="1036" max="1037" width="4.88671875" style="35" bestFit="1" customWidth="1"/>
    <col min="1038" max="1052" width="6.88671875" style="35" bestFit="1" customWidth="1"/>
    <col min="1053" max="1053" width="8.6640625" style="35" bestFit="1" customWidth="1"/>
    <col min="1054" max="1054" width="9.5546875" style="35" customWidth="1"/>
    <col min="1055" max="1280" width="8.88671875" style="35"/>
    <col min="1281" max="1281" width="14.77734375" style="35" customWidth="1"/>
    <col min="1282" max="1282" width="45.33203125" style="35" customWidth="1"/>
    <col min="1283" max="1284" width="8.109375" style="35" bestFit="1" customWidth="1"/>
    <col min="1285" max="1285" width="7.109375" style="35" bestFit="1" customWidth="1"/>
    <col min="1286" max="1286" width="11.44140625" style="35" bestFit="1" customWidth="1"/>
    <col min="1287" max="1287" width="13" style="35" customWidth="1"/>
    <col min="1288" max="1288" width="6.77734375" style="35" bestFit="1" customWidth="1"/>
    <col min="1289" max="1289" width="9.44140625" style="35" bestFit="1" customWidth="1"/>
    <col min="1290" max="1291" width="13.6640625" style="35" customWidth="1"/>
    <col min="1292" max="1293" width="4.88671875" style="35" bestFit="1" customWidth="1"/>
    <col min="1294" max="1308" width="6.88671875" style="35" bestFit="1" customWidth="1"/>
    <col min="1309" max="1309" width="8.6640625" style="35" bestFit="1" customWidth="1"/>
    <col min="1310" max="1310" width="9.5546875" style="35" customWidth="1"/>
    <col min="1311" max="1536" width="8.88671875" style="35"/>
    <col min="1537" max="1537" width="14.77734375" style="35" customWidth="1"/>
    <col min="1538" max="1538" width="45.33203125" style="35" customWidth="1"/>
    <col min="1539" max="1540" width="8.109375" style="35" bestFit="1" customWidth="1"/>
    <col min="1541" max="1541" width="7.109375" style="35" bestFit="1" customWidth="1"/>
    <col min="1542" max="1542" width="11.44140625" style="35" bestFit="1" customWidth="1"/>
    <col min="1543" max="1543" width="13" style="35" customWidth="1"/>
    <col min="1544" max="1544" width="6.77734375" style="35" bestFit="1" customWidth="1"/>
    <col min="1545" max="1545" width="9.44140625" style="35" bestFit="1" customWidth="1"/>
    <col min="1546" max="1547" width="13.6640625" style="35" customWidth="1"/>
    <col min="1548" max="1549" width="4.88671875" style="35" bestFit="1" customWidth="1"/>
    <col min="1550" max="1564" width="6.88671875" style="35" bestFit="1" customWidth="1"/>
    <col min="1565" max="1565" width="8.6640625" style="35" bestFit="1" customWidth="1"/>
    <col min="1566" max="1566" width="9.5546875" style="35" customWidth="1"/>
    <col min="1567" max="1792" width="8.88671875" style="35"/>
    <col min="1793" max="1793" width="14.77734375" style="35" customWidth="1"/>
    <col min="1794" max="1794" width="45.33203125" style="35" customWidth="1"/>
    <col min="1795" max="1796" width="8.109375" style="35" bestFit="1" customWidth="1"/>
    <col min="1797" max="1797" width="7.109375" style="35" bestFit="1" customWidth="1"/>
    <col min="1798" max="1798" width="11.44140625" style="35" bestFit="1" customWidth="1"/>
    <col min="1799" max="1799" width="13" style="35" customWidth="1"/>
    <col min="1800" max="1800" width="6.77734375" style="35" bestFit="1" customWidth="1"/>
    <col min="1801" max="1801" width="9.44140625" style="35" bestFit="1" customWidth="1"/>
    <col min="1802" max="1803" width="13.6640625" style="35" customWidth="1"/>
    <col min="1804" max="1805" width="4.88671875" style="35" bestFit="1" customWidth="1"/>
    <col min="1806" max="1820" width="6.88671875" style="35" bestFit="1" customWidth="1"/>
    <col min="1821" max="1821" width="8.6640625" style="35" bestFit="1" customWidth="1"/>
    <col min="1822" max="1822" width="9.5546875" style="35" customWidth="1"/>
    <col min="1823" max="2048" width="8.88671875" style="35"/>
    <col min="2049" max="2049" width="14.77734375" style="35" customWidth="1"/>
    <col min="2050" max="2050" width="45.33203125" style="35" customWidth="1"/>
    <col min="2051" max="2052" width="8.109375" style="35" bestFit="1" customWidth="1"/>
    <col min="2053" max="2053" width="7.109375" style="35" bestFit="1" customWidth="1"/>
    <col min="2054" max="2054" width="11.44140625" style="35" bestFit="1" customWidth="1"/>
    <col min="2055" max="2055" width="13" style="35" customWidth="1"/>
    <col min="2056" max="2056" width="6.77734375" style="35" bestFit="1" customWidth="1"/>
    <col min="2057" max="2057" width="9.44140625" style="35" bestFit="1" customWidth="1"/>
    <col min="2058" max="2059" width="13.6640625" style="35" customWidth="1"/>
    <col min="2060" max="2061" width="4.88671875" style="35" bestFit="1" customWidth="1"/>
    <col min="2062" max="2076" width="6.88671875" style="35" bestFit="1" customWidth="1"/>
    <col min="2077" max="2077" width="8.6640625" style="35" bestFit="1" customWidth="1"/>
    <col min="2078" max="2078" width="9.5546875" style="35" customWidth="1"/>
    <col min="2079" max="2304" width="8.88671875" style="35"/>
    <col min="2305" max="2305" width="14.77734375" style="35" customWidth="1"/>
    <col min="2306" max="2306" width="45.33203125" style="35" customWidth="1"/>
    <col min="2307" max="2308" width="8.109375" style="35" bestFit="1" customWidth="1"/>
    <col min="2309" max="2309" width="7.109375" style="35" bestFit="1" customWidth="1"/>
    <col min="2310" max="2310" width="11.44140625" style="35" bestFit="1" customWidth="1"/>
    <col min="2311" max="2311" width="13" style="35" customWidth="1"/>
    <col min="2312" max="2312" width="6.77734375" style="35" bestFit="1" customWidth="1"/>
    <col min="2313" max="2313" width="9.44140625" style="35" bestFit="1" customWidth="1"/>
    <col min="2314" max="2315" width="13.6640625" style="35" customWidth="1"/>
    <col min="2316" max="2317" width="4.88671875" style="35" bestFit="1" customWidth="1"/>
    <col min="2318" max="2332" width="6.88671875" style="35" bestFit="1" customWidth="1"/>
    <col min="2333" max="2333" width="8.6640625" style="35" bestFit="1" customWidth="1"/>
    <col min="2334" max="2334" width="9.5546875" style="35" customWidth="1"/>
    <col min="2335" max="2560" width="8.88671875" style="35"/>
    <col min="2561" max="2561" width="14.77734375" style="35" customWidth="1"/>
    <col min="2562" max="2562" width="45.33203125" style="35" customWidth="1"/>
    <col min="2563" max="2564" width="8.109375" style="35" bestFit="1" customWidth="1"/>
    <col min="2565" max="2565" width="7.109375" style="35" bestFit="1" customWidth="1"/>
    <col min="2566" max="2566" width="11.44140625" style="35" bestFit="1" customWidth="1"/>
    <col min="2567" max="2567" width="13" style="35" customWidth="1"/>
    <col min="2568" max="2568" width="6.77734375" style="35" bestFit="1" customWidth="1"/>
    <col min="2569" max="2569" width="9.44140625" style="35" bestFit="1" customWidth="1"/>
    <col min="2570" max="2571" width="13.6640625" style="35" customWidth="1"/>
    <col min="2572" max="2573" width="4.88671875" style="35" bestFit="1" customWidth="1"/>
    <col min="2574" max="2588" width="6.88671875" style="35" bestFit="1" customWidth="1"/>
    <col min="2589" max="2589" width="8.6640625" style="35" bestFit="1" customWidth="1"/>
    <col min="2590" max="2590" width="9.5546875" style="35" customWidth="1"/>
    <col min="2591" max="2816" width="8.88671875" style="35"/>
    <col min="2817" max="2817" width="14.77734375" style="35" customWidth="1"/>
    <col min="2818" max="2818" width="45.33203125" style="35" customWidth="1"/>
    <col min="2819" max="2820" width="8.109375" style="35" bestFit="1" customWidth="1"/>
    <col min="2821" max="2821" width="7.109375" style="35" bestFit="1" customWidth="1"/>
    <col min="2822" max="2822" width="11.44140625" style="35" bestFit="1" customWidth="1"/>
    <col min="2823" max="2823" width="13" style="35" customWidth="1"/>
    <col min="2824" max="2824" width="6.77734375" style="35" bestFit="1" customWidth="1"/>
    <col min="2825" max="2825" width="9.44140625" style="35" bestFit="1" customWidth="1"/>
    <col min="2826" max="2827" width="13.6640625" style="35" customWidth="1"/>
    <col min="2828" max="2829" width="4.88671875" style="35" bestFit="1" customWidth="1"/>
    <col min="2830" max="2844" width="6.88671875" style="35" bestFit="1" customWidth="1"/>
    <col min="2845" max="2845" width="8.6640625" style="35" bestFit="1" customWidth="1"/>
    <col min="2846" max="2846" width="9.5546875" style="35" customWidth="1"/>
    <col min="2847" max="3072" width="8.88671875" style="35"/>
    <col min="3073" max="3073" width="14.77734375" style="35" customWidth="1"/>
    <col min="3074" max="3074" width="45.33203125" style="35" customWidth="1"/>
    <col min="3075" max="3076" width="8.109375" style="35" bestFit="1" customWidth="1"/>
    <col min="3077" max="3077" width="7.109375" style="35" bestFit="1" customWidth="1"/>
    <col min="3078" max="3078" width="11.44140625" style="35" bestFit="1" customWidth="1"/>
    <col min="3079" max="3079" width="13" style="35" customWidth="1"/>
    <col min="3080" max="3080" width="6.77734375" style="35" bestFit="1" customWidth="1"/>
    <col min="3081" max="3081" width="9.44140625" style="35" bestFit="1" customWidth="1"/>
    <col min="3082" max="3083" width="13.6640625" style="35" customWidth="1"/>
    <col min="3084" max="3085" width="4.88671875" style="35" bestFit="1" customWidth="1"/>
    <col min="3086" max="3100" width="6.88671875" style="35" bestFit="1" customWidth="1"/>
    <col min="3101" max="3101" width="8.6640625" style="35" bestFit="1" customWidth="1"/>
    <col min="3102" max="3102" width="9.5546875" style="35" customWidth="1"/>
    <col min="3103" max="3328" width="8.88671875" style="35"/>
    <col min="3329" max="3329" width="14.77734375" style="35" customWidth="1"/>
    <col min="3330" max="3330" width="45.33203125" style="35" customWidth="1"/>
    <col min="3331" max="3332" width="8.109375" style="35" bestFit="1" customWidth="1"/>
    <col min="3333" max="3333" width="7.109375" style="35" bestFit="1" customWidth="1"/>
    <col min="3334" max="3334" width="11.44140625" style="35" bestFit="1" customWidth="1"/>
    <col min="3335" max="3335" width="13" style="35" customWidth="1"/>
    <col min="3336" max="3336" width="6.77734375" style="35" bestFit="1" customWidth="1"/>
    <col min="3337" max="3337" width="9.44140625" style="35" bestFit="1" customWidth="1"/>
    <col min="3338" max="3339" width="13.6640625" style="35" customWidth="1"/>
    <col min="3340" max="3341" width="4.88671875" style="35" bestFit="1" customWidth="1"/>
    <col min="3342" max="3356" width="6.88671875" style="35" bestFit="1" customWidth="1"/>
    <col min="3357" max="3357" width="8.6640625" style="35" bestFit="1" customWidth="1"/>
    <col min="3358" max="3358" width="9.5546875" style="35" customWidth="1"/>
    <col min="3359" max="3584" width="8.88671875" style="35"/>
    <col min="3585" max="3585" width="14.77734375" style="35" customWidth="1"/>
    <col min="3586" max="3586" width="45.33203125" style="35" customWidth="1"/>
    <col min="3587" max="3588" width="8.109375" style="35" bestFit="1" customWidth="1"/>
    <col min="3589" max="3589" width="7.109375" style="35" bestFit="1" customWidth="1"/>
    <col min="3590" max="3590" width="11.44140625" style="35" bestFit="1" customWidth="1"/>
    <col min="3591" max="3591" width="13" style="35" customWidth="1"/>
    <col min="3592" max="3592" width="6.77734375" style="35" bestFit="1" customWidth="1"/>
    <col min="3593" max="3593" width="9.44140625" style="35" bestFit="1" customWidth="1"/>
    <col min="3594" max="3595" width="13.6640625" style="35" customWidth="1"/>
    <col min="3596" max="3597" width="4.88671875" style="35" bestFit="1" customWidth="1"/>
    <col min="3598" max="3612" width="6.88671875" style="35" bestFit="1" customWidth="1"/>
    <col min="3613" max="3613" width="8.6640625" style="35" bestFit="1" customWidth="1"/>
    <col min="3614" max="3614" width="9.5546875" style="35" customWidth="1"/>
    <col min="3615" max="3840" width="8.88671875" style="35"/>
    <col min="3841" max="3841" width="14.77734375" style="35" customWidth="1"/>
    <col min="3842" max="3842" width="45.33203125" style="35" customWidth="1"/>
    <col min="3843" max="3844" width="8.109375" style="35" bestFit="1" customWidth="1"/>
    <col min="3845" max="3845" width="7.109375" style="35" bestFit="1" customWidth="1"/>
    <col min="3846" max="3846" width="11.44140625" style="35" bestFit="1" customWidth="1"/>
    <col min="3847" max="3847" width="13" style="35" customWidth="1"/>
    <col min="3848" max="3848" width="6.77734375" style="35" bestFit="1" customWidth="1"/>
    <col min="3849" max="3849" width="9.44140625" style="35" bestFit="1" customWidth="1"/>
    <col min="3850" max="3851" width="13.6640625" style="35" customWidth="1"/>
    <col min="3852" max="3853" width="4.88671875" style="35" bestFit="1" customWidth="1"/>
    <col min="3854" max="3868" width="6.88671875" style="35" bestFit="1" customWidth="1"/>
    <col min="3869" max="3869" width="8.6640625" style="35" bestFit="1" customWidth="1"/>
    <col min="3870" max="3870" width="9.5546875" style="35" customWidth="1"/>
    <col min="3871" max="4096" width="8.88671875" style="35"/>
    <col min="4097" max="4097" width="14.77734375" style="35" customWidth="1"/>
    <col min="4098" max="4098" width="45.33203125" style="35" customWidth="1"/>
    <col min="4099" max="4100" width="8.109375" style="35" bestFit="1" customWidth="1"/>
    <col min="4101" max="4101" width="7.109375" style="35" bestFit="1" customWidth="1"/>
    <col min="4102" max="4102" width="11.44140625" style="35" bestFit="1" customWidth="1"/>
    <col min="4103" max="4103" width="13" style="35" customWidth="1"/>
    <col min="4104" max="4104" width="6.77734375" style="35" bestFit="1" customWidth="1"/>
    <col min="4105" max="4105" width="9.44140625" style="35" bestFit="1" customWidth="1"/>
    <col min="4106" max="4107" width="13.6640625" style="35" customWidth="1"/>
    <col min="4108" max="4109" width="4.88671875" style="35" bestFit="1" customWidth="1"/>
    <col min="4110" max="4124" width="6.88671875" style="35" bestFit="1" customWidth="1"/>
    <col min="4125" max="4125" width="8.6640625" style="35" bestFit="1" customWidth="1"/>
    <col min="4126" max="4126" width="9.5546875" style="35" customWidth="1"/>
    <col min="4127" max="4352" width="8.88671875" style="35"/>
    <col min="4353" max="4353" width="14.77734375" style="35" customWidth="1"/>
    <col min="4354" max="4354" width="45.33203125" style="35" customWidth="1"/>
    <col min="4355" max="4356" width="8.109375" style="35" bestFit="1" customWidth="1"/>
    <col min="4357" max="4357" width="7.109375" style="35" bestFit="1" customWidth="1"/>
    <col min="4358" max="4358" width="11.44140625" style="35" bestFit="1" customWidth="1"/>
    <col min="4359" max="4359" width="13" style="35" customWidth="1"/>
    <col min="4360" max="4360" width="6.77734375" style="35" bestFit="1" customWidth="1"/>
    <col min="4361" max="4361" width="9.44140625" style="35" bestFit="1" customWidth="1"/>
    <col min="4362" max="4363" width="13.6640625" style="35" customWidth="1"/>
    <col min="4364" max="4365" width="4.88671875" style="35" bestFit="1" customWidth="1"/>
    <col min="4366" max="4380" width="6.88671875" style="35" bestFit="1" customWidth="1"/>
    <col min="4381" max="4381" width="8.6640625" style="35" bestFit="1" customWidth="1"/>
    <col min="4382" max="4382" width="9.5546875" style="35" customWidth="1"/>
    <col min="4383" max="4608" width="8.88671875" style="35"/>
    <col min="4609" max="4609" width="14.77734375" style="35" customWidth="1"/>
    <col min="4610" max="4610" width="45.33203125" style="35" customWidth="1"/>
    <col min="4611" max="4612" width="8.109375" style="35" bestFit="1" customWidth="1"/>
    <col min="4613" max="4613" width="7.109375" style="35" bestFit="1" customWidth="1"/>
    <col min="4614" max="4614" width="11.44140625" style="35" bestFit="1" customWidth="1"/>
    <col min="4615" max="4615" width="13" style="35" customWidth="1"/>
    <col min="4616" max="4616" width="6.77734375" style="35" bestFit="1" customWidth="1"/>
    <col min="4617" max="4617" width="9.44140625" style="35" bestFit="1" customWidth="1"/>
    <col min="4618" max="4619" width="13.6640625" style="35" customWidth="1"/>
    <col min="4620" max="4621" width="4.88671875" style="35" bestFit="1" customWidth="1"/>
    <col min="4622" max="4636" width="6.88671875" style="35" bestFit="1" customWidth="1"/>
    <col min="4637" max="4637" width="8.6640625" style="35" bestFit="1" customWidth="1"/>
    <col min="4638" max="4638" width="9.5546875" style="35" customWidth="1"/>
    <col min="4639" max="4864" width="8.88671875" style="35"/>
    <col min="4865" max="4865" width="14.77734375" style="35" customWidth="1"/>
    <col min="4866" max="4866" width="45.33203125" style="35" customWidth="1"/>
    <col min="4867" max="4868" width="8.109375" style="35" bestFit="1" customWidth="1"/>
    <col min="4869" max="4869" width="7.109375" style="35" bestFit="1" customWidth="1"/>
    <col min="4870" max="4870" width="11.44140625" style="35" bestFit="1" customWidth="1"/>
    <col min="4871" max="4871" width="13" style="35" customWidth="1"/>
    <col min="4872" max="4872" width="6.77734375" style="35" bestFit="1" customWidth="1"/>
    <col min="4873" max="4873" width="9.44140625" style="35" bestFit="1" customWidth="1"/>
    <col min="4874" max="4875" width="13.6640625" style="35" customWidth="1"/>
    <col min="4876" max="4877" width="4.88671875" style="35" bestFit="1" customWidth="1"/>
    <col min="4878" max="4892" width="6.88671875" style="35" bestFit="1" customWidth="1"/>
    <col min="4893" max="4893" width="8.6640625" style="35" bestFit="1" customWidth="1"/>
    <col min="4894" max="4894" width="9.5546875" style="35" customWidth="1"/>
    <col min="4895" max="5120" width="8.88671875" style="35"/>
    <col min="5121" max="5121" width="14.77734375" style="35" customWidth="1"/>
    <col min="5122" max="5122" width="45.33203125" style="35" customWidth="1"/>
    <col min="5123" max="5124" width="8.109375" style="35" bestFit="1" customWidth="1"/>
    <col min="5125" max="5125" width="7.109375" style="35" bestFit="1" customWidth="1"/>
    <col min="5126" max="5126" width="11.44140625" style="35" bestFit="1" customWidth="1"/>
    <col min="5127" max="5127" width="13" style="35" customWidth="1"/>
    <col min="5128" max="5128" width="6.77734375" style="35" bestFit="1" customWidth="1"/>
    <col min="5129" max="5129" width="9.44140625" style="35" bestFit="1" customWidth="1"/>
    <col min="5130" max="5131" width="13.6640625" style="35" customWidth="1"/>
    <col min="5132" max="5133" width="4.88671875" style="35" bestFit="1" customWidth="1"/>
    <col min="5134" max="5148" width="6.88671875" style="35" bestFit="1" customWidth="1"/>
    <col min="5149" max="5149" width="8.6640625" style="35" bestFit="1" customWidth="1"/>
    <col min="5150" max="5150" width="9.5546875" style="35" customWidth="1"/>
    <col min="5151" max="5376" width="8.88671875" style="35"/>
    <col min="5377" max="5377" width="14.77734375" style="35" customWidth="1"/>
    <col min="5378" max="5378" width="45.33203125" style="35" customWidth="1"/>
    <col min="5379" max="5380" width="8.109375" style="35" bestFit="1" customWidth="1"/>
    <col min="5381" max="5381" width="7.109375" style="35" bestFit="1" customWidth="1"/>
    <col min="5382" max="5382" width="11.44140625" style="35" bestFit="1" customWidth="1"/>
    <col min="5383" max="5383" width="13" style="35" customWidth="1"/>
    <col min="5384" max="5384" width="6.77734375" style="35" bestFit="1" customWidth="1"/>
    <col min="5385" max="5385" width="9.44140625" style="35" bestFit="1" customWidth="1"/>
    <col min="5386" max="5387" width="13.6640625" style="35" customWidth="1"/>
    <col min="5388" max="5389" width="4.88671875" style="35" bestFit="1" customWidth="1"/>
    <col min="5390" max="5404" width="6.88671875" style="35" bestFit="1" customWidth="1"/>
    <col min="5405" max="5405" width="8.6640625" style="35" bestFit="1" customWidth="1"/>
    <col min="5406" max="5406" width="9.5546875" style="35" customWidth="1"/>
    <col min="5407" max="5632" width="8.88671875" style="35"/>
    <col min="5633" max="5633" width="14.77734375" style="35" customWidth="1"/>
    <col min="5634" max="5634" width="45.33203125" style="35" customWidth="1"/>
    <col min="5635" max="5636" width="8.109375" style="35" bestFit="1" customWidth="1"/>
    <col min="5637" max="5637" width="7.109375" style="35" bestFit="1" customWidth="1"/>
    <col min="5638" max="5638" width="11.44140625" style="35" bestFit="1" customWidth="1"/>
    <col min="5639" max="5639" width="13" style="35" customWidth="1"/>
    <col min="5640" max="5640" width="6.77734375" style="35" bestFit="1" customWidth="1"/>
    <col min="5641" max="5641" width="9.44140625" style="35" bestFit="1" customWidth="1"/>
    <col min="5642" max="5643" width="13.6640625" style="35" customWidth="1"/>
    <col min="5644" max="5645" width="4.88671875" style="35" bestFit="1" customWidth="1"/>
    <col min="5646" max="5660" width="6.88671875" style="35" bestFit="1" customWidth="1"/>
    <col min="5661" max="5661" width="8.6640625" style="35" bestFit="1" customWidth="1"/>
    <col min="5662" max="5662" width="9.5546875" style="35" customWidth="1"/>
    <col min="5663" max="5888" width="8.88671875" style="35"/>
    <col min="5889" max="5889" width="14.77734375" style="35" customWidth="1"/>
    <col min="5890" max="5890" width="45.33203125" style="35" customWidth="1"/>
    <col min="5891" max="5892" width="8.109375" style="35" bestFit="1" customWidth="1"/>
    <col min="5893" max="5893" width="7.109375" style="35" bestFit="1" customWidth="1"/>
    <col min="5894" max="5894" width="11.44140625" style="35" bestFit="1" customWidth="1"/>
    <col min="5895" max="5895" width="13" style="35" customWidth="1"/>
    <col min="5896" max="5896" width="6.77734375" style="35" bestFit="1" customWidth="1"/>
    <col min="5897" max="5897" width="9.44140625" style="35" bestFit="1" customWidth="1"/>
    <col min="5898" max="5899" width="13.6640625" style="35" customWidth="1"/>
    <col min="5900" max="5901" width="4.88671875" style="35" bestFit="1" customWidth="1"/>
    <col min="5902" max="5916" width="6.88671875" style="35" bestFit="1" customWidth="1"/>
    <col min="5917" max="5917" width="8.6640625" style="35" bestFit="1" customWidth="1"/>
    <col min="5918" max="5918" width="9.5546875" style="35" customWidth="1"/>
    <col min="5919" max="6144" width="8.88671875" style="35"/>
    <col min="6145" max="6145" width="14.77734375" style="35" customWidth="1"/>
    <col min="6146" max="6146" width="45.33203125" style="35" customWidth="1"/>
    <col min="6147" max="6148" width="8.109375" style="35" bestFit="1" customWidth="1"/>
    <col min="6149" max="6149" width="7.109375" style="35" bestFit="1" customWidth="1"/>
    <col min="6150" max="6150" width="11.44140625" style="35" bestFit="1" customWidth="1"/>
    <col min="6151" max="6151" width="13" style="35" customWidth="1"/>
    <col min="6152" max="6152" width="6.77734375" style="35" bestFit="1" customWidth="1"/>
    <col min="6153" max="6153" width="9.44140625" style="35" bestFit="1" customWidth="1"/>
    <col min="6154" max="6155" width="13.6640625" style="35" customWidth="1"/>
    <col min="6156" max="6157" width="4.88671875" style="35" bestFit="1" customWidth="1"/>
    <col min="6158" max="6172" width="6.88671875" style="35" bestFit="1" customWidth="1"/>
    <col min="6173" max="6173" width="8.6640625" style="35" bestFit="1" customWidth="1"/>
    <col min="6174" max="6174" width="9.5546875" style="35" customWidth="1"/>
    <col min="6175" max="6400" width="8.88671875" style="35"/>
    <col min="6401" max="6401" width="14.77734375" style="35" customWidth="1"/>
    <col min="6402" max="6402" width="45.33203125" style="35" customWidth="1"/>
    <col min="6403" max="6404" width="8.109375" style="35" bestFit="1" customWidth="1"/>
    <col min="6405" max="6405" width="7.109375" style="35" bestFit="1" customWidth="1"/>
    <col min="6406" max="6406" width="11.44140625" style="35" bestFit="1" customWidth="1"/>
    <col min="6407" max="6407" width="13" style="35" customWidth="1"/>
    <col min="6408" max="6408" width="6.77734375" style="35" bestFit="1" customWidth="1"/>
    <col min="6409" max="6409" width="9.44140625" style="35" bestFit="1" customWidth="1"/>
    <col min="6410" max="6411" width="13.6640625" style="35" customWidth="1"/>
    <col min="6412" max="6413" width="4.88671875" style="35" bestFit="1" customWidth="1"/>
    <col min="6414" max="6428" width="6.88671875" style="35" bestFit="1" customWidth="1"/>
    <col min="6429" max="6429" width="8.6640625" style="35" bestFit="1" customWidth="1"/>
    <col min="6430" max="6430" width="9.5546875" style="35" customWidth="1"/>
    <col min="6431" max="6656" width="8.88671875" style="35"/>
    <col min="6657" max="6657" width="14.77734375" style="35" customWidth="1"/>
    <col min="6658" max="6658" width="45.33203125" style="35" customWidth="1"/>
    <col min="6659" max="6660" width="8.109375" style="35" bestFit="1" customWidth="1"/>
    <col min="6661" max="6661" width="7.109375" style="35" bestFit="1" customWidth="1"/>
    <col min="6662" max="6662" width="11.44140625" style="35" bestFit="1" customWidth="1"/>
    <col min="6663" max="6663" width="13" style="35" customWidth="1"/>
    <col min="6664" max="6664" width="6.77734375" style="35" bestFit="1" customWidth="1"/>
    <col min="6665" max="6665" width="9.44140625" style="35" bestFit="1" customWidth="1"/>
    <col min="6666" max="6667" width="13.6640625" style="35" customWidth="1"/>
    <col min="6668" max="6669" width="4.88671875" style="35" bestFit="1" customWidth="1"/>
    <col min="6670" max="6684" width="6.88671875" style="35" bestFit="1" customWidth="1"/>
    <col min="6685" max="6685" width="8.6640625" style="35" bestFit="1" customWidth="1"/>
    <col min="6686" max="6686" width="9.5546875" style="35" customWidth="1"/>
    <col min="6687" max="6912" width="8.88671875" style="35"/>
    <col min="6913" max="6913" width="14.77734375" style="35" customWidth="1"/>
    <col min="6914" max="6914" width="45.33203125" style="35" customWidth="1"/>
    <col min="6915" max="6916" width="8.109375" style="35" bestFit="1" customWidth="1"/>
    <col min="6917" max="6917" width="7.109375" style="35" bestFit="1" customWidth="1"/>
    <col min="6918" max="6918" width="11.44140625" style="35" bestFit="1" customWidth="1"/>
    <col min="6919" max="6919" width="13" style="35" customWidth="1"/>
    <col min="6920" max="6920" width="6.77734375" style="35" bestFit="1" customWidth="1"/>
    <col min="6921" max="6921" width="9.44140625" style="35" bestFit="1" customWidth="1"/>
    <col min="6922" max="6923" width="13.6640625" style="35" customWidth="1"/>
    <col min="6924" max="6925" width="4.88671875" style="35" bestFit="1" customWidth="1"/>
    <col min="6926" max="6940" width="6.88671875" style="35" bestFit="1" customWidth="1"/>
    <col min="6941" max="6941" width="8.6640625" style="35" bestFit="1" customWidth="1"/>
    <col min="6942" max="6942" width="9.5546875" style="35" customWidth="1"/>
    <col min="6943" max="7168" width="8.88671875" style="35"/>
    <col min="7169" max="7169" width="14.77734375" style="35" customWidth="1"/>
    <col min="7170" max="7170" width="45.33203125" style="35" customWidth="1"/>
    <col min="7171" max="7172" width="8.109375" style="35" bestFit="1" customWidth="1"/>
    <col min="7173" max="7173" width="7.109375" style="35" bestFit="1" customWidth="1"/>
    <col min="7174" max="7174" width="11.44140625" style="35" bestFit="1" customWidth="1"/>
    <col min="7175" max="7175" width="13" style="35" customWidth="1"/>
    <col min="7176" max="7176" width="6.77734375" style="35" bestFit="1" customWidth="1"/>
    <col min="7177" max="7177" width="9.44140625" style="35" bestFit="1" customWidth="1"/>
    <col min="7178" max="7179" width="13.6640625" style="35" customWidth="1"/>
    <col min="7180" max="7181" width="4.88671875" style="35" bestFit="1" customWidth="1"/>
    <col min="7182" max="7196" width="6.88671875" style="35" bestFit="1" customWidth="1"/>
    <col min="7197" max="7197" width="8.6640625" style="35" bestFit="1" customWidth="1"/>
    <col min="7198" max="7198" width="9.5546875" style="35" customWidth="1"/>
    <col min="7199" max="7424" width="8.88671875" style="35"/>
    <col min="7425" max="7425" width="14.77734375" style="35" customWidth="1"/>
    <col min="7426" max="7426" width="45.33203125" style="35" customWidth="1"/>
    <col min="7427" max="7428" width="8.109375" style="35" bestFit="1" customWidth="1"/>
    <col min="7429" max="7429" width="7.109375" style="35" bestFit="1" customWidth="1"/>
    <col min="7430" max="7430" width="11.44140625" style="35" bestFit="1" customWidth="1"/>
    <col min="7431" max="7431" width="13" style="35" customWidth="1"/>
    <col min="7432" max="7432" width="6.77734375" style="35" bestFit="1" customWidth="1"/>
    <col min="7433" max="7433" width="9.44140625" style="35" bestFit="1" customWidth="1"/>
    <col min="7434" max="7435" width="13.6640625" style="35" customWidth="1"/>
    <col min="7436" max="7437" width="4.88671875" style="35" bestFit="1" customWidth="1"/>
    <col min="7438" max="7452" width="6.88671875" style="35" bestFit="1" customWidth="1"/>
    <col min="7453" max="7453" width="8.6640625" style="35" bestFit="1" customWidth="1"/>
    <col min="7454" max="7454" width="9.5546875" style="35" customWidth="1"/>
    <col min="7455" max="7680" width="8.88671875" style="35"/>
    <col min="7681" max="7681" width="14.77734375" style="35" customWidth="1"/>
    <col min="7682" max="7682" width="45.33203125" style="35" customWidth="1"/>
    <col min="7683" max="7684" width="8.109375" style="35" bestFit="1" customWidth="1"/>
    <col min="7685" max="7685" width="7.109375" style="35" bestFit="1" customWidth="1"/>
    <col min="7686" max="7686" width="11.44140625" style="35" bestFit="1" customWidth="1"/>
    <col min="7687" max="7687" width="13" style="35" customWidth="1"/>
    <col min="7688" max="7688" width="6.77734375" style="35" bestFit="1" customWidth="1"/>
    <col min="7689" max="7689" width="9.44140625" style="35" bestFit="1" customWidth="1"/>
    <col min="7690" max="7691" width="13.6640625" style="35" customWidth="1"/>
    <col min="7692" max="7693" width="4.88671875" style="35" bestFit="1" customWidth="1"/>
    <col min="7694" max="7708" width="6.88671875" style="35" bestFit="1" customWidth="1"/>
    <col min="7709" max="7709" width="8.6640625" style="35" bestFit="1" customWidth="1"/>
    <col min="7710" max="7710" width="9.5546875" style="35" customWidth="1"/>
    <col min="7711" max="7936" width="8.88671875" style="35"/>
    <col min="7937" max="7937" width="14.77734375" style="35" customWidth="1"/>
    <col min="7938" max="7938" width="45.33203125" style="35" customWidth="1"/>
    <col min="7939" max="7940" width="8.109375" style="35" bestFit="1" customWidth="1"/>
    <col min="7941" max="7941" width="7.109375" style="35" bestFit="1" customWidth="1"/>
    <col min="7942" max="7942" width="11.44140625" style="35" bestFit="1" customWidth="1"/>
    <col min="7943" max="7943" width="13" style="35" customWidth="1"/>
    <col min="7944" max="7944" width="6.77734375" style="35" bestFit="1" customWidth="1"/>
    <col min="7945" max="7945" width="9.44140625" style="35" bestFit="1" customWidth="1"/>
    <col min="7946" max="7947" width="13.6640625" style="35" customWidth="1"/>
    <col min="7948" max="7949" width="4.88671875" style="35" bestFit="1" customWidth="1"/>
    <col min="7950" max="7964" width="6.88671875" style="35" bestFit="1" customWidth="1"/>
    <col min="7965" max="7965" width="8.6640625" style="35" bestFit="1" customWidth="1"/>
    <col min="7966" max="7966" width="9.5546875" style="35" customWidth="1"/>
    <col min="7967" max="8192" width="8.88671875" style="35"/>
    <col min="8193" max="8193" width="14.77734375" style="35" customWidth="1"/>
    <col min="8194" max="8194" width="45.33203125" style="35" customWidth="1"/>
    <col min="8195" max="8196" width="8.109375" style="35" bestFit="1" customWidth="1"/>
    <col min="8197" max="8197" width="7.109375" style="35" bestFit="1" customWidth="1"/>
    <col min="8198" max="8198" width="11.44140625" style="35" bestFit="1" customWidth="1"/>
    <col min="8199" max="8199" width="13" style="35" customWidth="1"/>
    <col min="8200" max="8200" width="6.77734375" style="35" bestFit="1" customWidth="1"/>
    <col min="8201" max="8201" width="9.44140625" style="35" bestFit="1" customWidth="1"/>
    <col min="8202" max="8203" width="13.6640625" style="35" customWidth="1"/>
    <col min="8204" max="8205" width="4.88671875" style="35" bestFit="1" customWidth="1"/>
    <col min="8206" max="8220" width="6.88671875" style="35" bestFit="1" customWidth="1"/>
    <col min="8221" max="8221" width="8.6640625" style="35" bestFit="1" customWidth="1"/>
    <col min="8222" max="8222" width="9.5546875" style="35" customWidth="1"/>
    <col min="8223" max="8448" width="8.88671875" style="35"/>
    <col min="8449" max="8449" width="14.77734375" style="35" customWidth="1"/>
    <col min="8450" max="8450" width="45.33203125" style="35" customWidth="1"/>
    <col min="8451" max="8452" width="8.109375" style="35" bestFit="1" customWidth="1"/>
    <col min="8453" max="8453" width="7.109375" style="35" bestFit="1" customWidth="1"/>
    <col min="8454" max="8454" width="11.44140625" style="35" bestFit="1" customWidth="1"/>
    <col min="8455" max="8455" width="13" style="35" customWidth="1"/>
    <col min="8456" max="8456" width="6.77734375" style="35" bestFit="1" customWidth="1"/>
    <col min="8457" max="8457" width="9.44140625" style="35" bestFit="1" customWidth="1"/>
    <col min="8458" max="8459" width="13.6640625" style="35" customWidth="1"/>
    <col min="8460" max="8461" width="4.88671875" style="35" bestFit="1" customWidth="1"/>
    <col min="8462" max="8476" width="6.88671875" style="35" bestFit="1" customWidth="1"/>
    <col min="8477" max="8477" width="8.6640625" style="35" bestFit="1" customWidth="1"/>
    <col min="8478" max="8478" width="9.5546875" style="35" customWidth="1"/>
    <col min="8479" max="8704" width="8.88671875" style="35"/>
    <col min="8705" max="8705" width="14.77734375" style="35" customWidth="1"/>
    <col min="8706" max="8706" width="45.33203125" style="35" customWidth="1"/>
    <col min="8707" max="8708" width="8.109375" style="35" bestFit="1" customWidth="1"/>
    <col min="8709" max="8709" width="7.109375" style="35" bestFit="1" customWidth="1"/>
    <col min="8710" max="8710" width="11.44140625" style="35" bestFit="1" customWidth="1"/>
    <col min="8711" max="8711" width="13" style="35" customWidth="1"/>
    <col min="8712" max="8712" width="6.77734375" style="35" bestFit="1" customWidth="1"/>
    <col min="8713" max="8713" width="9.44140625" style="35" bestFit="1" customWidth="1"/>
    <col min="8714" max="8715" width="13.6640625" style="35" customWidth="1"/>
    <col min="8716" max="8717" width="4.88671875" style="35" bestFit="1" customWidth="1"/>
    <col min="8718" max="8732" width="6.88671875" style="35" bestFit="1" customWidth="1"/>
    <col min="8733" max="8733" width="8.6640625" style="35" bestFit="1" customWidth="1"/>
    <col min="8734" max="8734" width="9.5546875" style="35" customWidth="1"/>
    <col min="8735" max="8960" width="8.88671875" style="35"/>
    <col min="8961" max="8961" width="14.77734375" style="35" customWidth="1"/>
    <col min="8962" max="8962" width="45.33203125" style="35" customWidth="1"/>
    <col min="8963" max="8964" width="8.109375" style="35" bestFit="1" customWidth="1"/>
    <col min="8965" max="8965" width="7.109375" style="35" bestFit="1" customWidth="1"/>
    <col min="8966" max="8966" width="11.44140625" style="35" bestFit="1" customWidth="1"/>
    <col min="8967" max="8967" width="13" style="35" customWidth="1"/>
    <col min="8968" max="8968" width="6.77734375" style="35" bestFit="1" customWidth="1"/>
    <col min="8969" max="8969" width="9.44140625" style="35" bestFit="1" customWidth="1"/>
    <col min="8970" max="8971" width="13.6640625" style="35" customWidth="1"/>
    <col min="8972" max="8973" width="4.88671875" style="35" bestFit="1" customWidth="1"/>
    <col min="8974" max="8988" width="6.88671875" style="35" bestFit="1" customWidth="1"/>
    <col min="8989" max="8989" width="8.6640625" style="35" bestFit="1" customWidth="1"/>
    <col min="8990" max="8990" width="9.5546875" style="35" customWidth="1"/>
    <col min="8991" max="9216" width="8.88671875" style="35"/>
    <col min="9217" max="9217" width="14.77734375" style="35" customWidth="1"/>
    <col min="9218" max="9218" width="45.33203125" style="35" customWidth="1"/>
    <col min="9219" max="9220" width="8.109375" style="35" bestFit="1" customWidth="1"/>
    <col min="9221" max="9221" width="7.109375" style="35" bestFit="1" customWidth="1"/>
    <col min="9222" max="9222" width="11.44140625" style="35" bestFit="1" customWidth="1"/>
    <col min="9223" max="9223" width="13" style="35" customWidth="1"/>
    <col min="9224" max="9224" width="6.77734375" style="35" bestFit="1" customWidth="1"/>
    <col min="9225" max="9225" width="9.44140625" style="35" bestFit="1" customWidth="1"/>
    <col min="9226" max="9227" width="13.6640625" style="35" customWidth="1"/>
    <col min="9228" max="9229" width="4.88671875" style="35" bestFit="1" customWidth="1"/>
    <col min="9230" max="9244" width="6.88671875" style="35" bestFit="1" customWidth="1"/>
    <col min="9245" max="9245" width="8.6640625" style="35" bestFit="1" customWidth="1"/>
    <col min="9246" max="9246" width="9.5546875" style="35" customWidth="1"/>
    <col min="9247" max="9472" width="8.88671875" style="35"/>
    <col min="9473" max="9473" width="14.77734375" style="35" customWidth="1"/>
    <col min="9474" max="9474" width="45.33203125" style="35" customWidth="1"/>
    <col min="9475" max="9476" width="8.109375" style="35" bestFit="1" customWidth="1"/>
    <col min="9477" max="9477" width="7.109375" style="35" bestFit="1" customWidth="1"/>
    <col min="9478" max="9478" width="11.44140625" style="35" bestFit="1" customWidth="1"/>
    <col min="9479" max="9479" width="13" style="35" customWidth="1"/>
    <col min="9480" max="9480" width="6.77734375" style="35" bestFit="1" customWidth="1"/>
    <col min="9481" max="9481" width="9.44140625" style="35" bestFit="1" customWidth="1"/>
    <col min="9482" max="9483" width="13.6640625" style="35" customWidth="1"/>
    <col min="9484" max="9485" width="4.88671875" style="35" bestFit="1" customWidth="1"/>
    <col min="9486" max="9500" width="6.88671875" style="35" bestFit="1" customWidth="1"/>
    <col min="9501" max="9501" width="8.6640625" style="35" bestFit="1" customWidth="1"/>
    <col min="9502" max="9502" width="9.5546875" style="35" customWidth="1"/>
    <col min="9503" max="9728" width="8.88671875" style="35"/>
    <col min="9729" max="9729" width="14.77734375" style="35" customWidth="1"/>
    <col min="9730" max="9730" width="45.33203125" style="35" customWidth="1"/>
    <col min="9731" max="9732" width="8.109375" style="35" bestFit="1" customWidth="1"/>
    <col min="9733" max="9733" width="7.109375" style="35" bestFit="1" customWidth="1"/>
    <col min="9734" max="9734" width="11.44140625" style="35" bestFit="1" customWidth="1"/>
    <col min="9735" max="9735" width="13" style="35" customWidth="1"/>
    <col min="9736" max="9736" width="6.77734375" style="35" bestFit="1" customWidth="1"/>
    <col min="9737" max="9737" width="9.44140625" style="35" bestFit="1" customWidth="1"/>
    <col min="9738" max="9739" width="13.6640625" style="35" customWidth="1"/>
    <col min="9740" max="9741" width="4.88671875" style="35" bestFit="1" customWidth="1"/>
    <col min="9742" max="9756" width="6.88671875" style="35" bestFit="1" customWidth="1"/>
    <col min="9757" max="9757" width="8.6640625" style="35" bestFit="1" customWidth="1"/>
    <col min="9758" max="9758" width="9.5546875" style="35" customWidth="1"/>
    <col min="9759" max="9984" width="8.88671875" style="35"/>
    <col min="9985" max="9985" width="14.77734375" style="35" customWidth="1"/>
    <col min="9986" max="9986" width="45.33203125" style="35" customWidth="1"/>
    <col min="9987" max="9988" width="8.109375" style="35" bestFit="1" customWidth="1"/>
    <col min="9989" max="9989" width="7.109375" style="35" bestFit="1" customWidth="1"/>
    <col min="9990" max="9990" width="11.44140625" style="35" bestFit="1" customWidth="1"/>
    <col min="9991" max="9991" width="13" style="35" customWidth="1"/>
    <col min="9992" max="9992" width="6.77734375" style="35" bestFit="1" customWidth="1"/>
    <col min="9993" max="9993" width="9.44140625" style="35" bestFit="1" customWidth="1"/>
    <col min="9994" max="9995" width="13.6640625" style="35" customWidth="1"/>
    <col min="9996" max="9997" width="4.88671875" style="35" bestFit="1" customWidth="1"/>
    <col min="9998" max="10012" width="6.88671875" style="35" bestFit="1" customWidth="1"/>
    <col min="10013" max="10013" width="8.6640625" style="35" bestFit="1" customWidth="1"/>
    <col min="10014" max="10014" width="9.5546875" style="35" customWidth="1"/>
    <col min="10015" max="10240" width="8.88671875" style="35"/>
    <col min="10241" max="10241" width="14.77734375" style="35" customWidth="1"/>
    <col min="10242" max="10242" width="45.33203125" style="35" customWidth="1"/>
    <col min="10243" max="10244" width="8.109375" style="35" bestFit="1" customWidth="1"/>
    <col min="10245" max="10245" width="7.109375" style="35" bestFit="1" customWidth="1"/>
    <col min="10246" max="10246" width="11.44140625" style="35" bestFit="1" customWidth="1"/>
    <col min="10247" max="10247" width="13" style="35" customWidth="1"/>
    <col min="10248" max="10248" width="6.77734375" style="35" bestFit="1" customWidth="1"/>
    <col min="10249" max="10249" width="9.44140625" style="35" bestFit="1" customWidth="1"/>
    <col min="10250" max="10251" width="13.6640625" style="35" customWidth="1"/>
    <col min="10252" max="10253" width="4.88671875" style="35" bestFit="1" customWidth="1"/>
    <col min="10254" max="10268" width="6.88671875" style="35" bestFit="1" customWidth="1"/>
    <col min="10269" max="10269" width="8.6640625" style="35" bestFit="1" customWidth="1"/>
    <col min="10270" max="10270" width="9.5546875" style="35" customWidth="1"/>
    <col min="10271" max="10496" width="8.88671875" style="35"/>
    <col min="10497" max="10497" width="14.77734375" style="35" customWidth="1"/>
    <col min="10498" max="10498" width="45.33203125" style="35" customWidth="1"/>
    <col min="10499" max="10500" width="8.109375" style="35" bestFit="1" customWidth="1"/>
    <col min="10501" max="10501" width="7.109375" style="35" bestFit="1" customWidth="1"/>
    <col min="10502" max="10502" width="11.44140625" style="35" bestFit="1" customWidth="1"/>
    <col min="10503" max="10503" width="13" style="35" customWidth="1"/>
    <col min="10504" max="10504" width="6.77734375" style="35" bestFit="1" customWidth="1"/>
    <col min="10505" max="10505" width="9.44140625" style="35" bestFit="1" customWidth="1"/>
    <col min="10506" max="10507" width="13.6640625" style="35" customWidth="1"/>
    <col min="10508" max="10509" width="4.88671875" style="35" bestFit="1" customWidth="1"/>
    <col min="10510" max="10524" width="6.88671875" style="35" bestFit="1" customWidth="1"/>
    <col min="10525" max="10525" width="8.6640625" style="35" bestFit="1" customWidth="1"/>
    <col min="10526" max="10526" width="9.5546875" style="35" customWidth="1"/>
    <col min="10527" max="10752" width="8.88671875" style="35"/>
    <col min="10753" max="10753" width="14.77734375" style="35" customWidth="1"/>
    <col min="10754" max="10754" width="45.33203125" style="35" customWidth="1"/>
    <col min="10755" max="10756" width="8.109375" style="35" bestFit="1" customWidth="1"/>
    <col min="10757" max="10757" width="7.109375" style="35" bestFit="1" customWidth="1"/>
    <col min="10758" max="10758" width="11.44140625" style="35" bestFit="1" customWidth="1"/>
    <col min="10759" max="10759" width="13" style="35" customWidth="1"/>
    <col min="10760" max="10760" width="6.77734375" style="35" bestFit="1" customWidth="1"/>
    <col min="10761" max="10761" width="9.44140625" style="35" bestFit="1" customWidth="1"/>
    <col min="10762" max="10763" width="13.6640625" style="35" customWidth="1"/>
    <col min="10764" max="10765" width="4.88671875" style="35" bestFit="1" customWidth="1"/>
    <col min="10766" max="10780" width="6.88671875" style="35" bestFit="1" customWidth="1"/>
    <col min="10781" max="10781" width="8.6640625" style="35" bestFit="1" customWidth="1"/>
    <col min="10782" max="10782" width="9.5546875" style="35" customWidth="1"/>
    <col min="10783" max="11008" width="8.88671875" style="35"/>
    <col min="11009" max="11009" width="14.77734375" style="35" customWidth="1"/>
    <col min="11010" max="11010" width="45.33203125" style="35" customWidth="1"/>
    <col min="11011" max="11012" width="8.109375" style="35" bestFit="1" customWidth="1"/>
    <col min="11013" max="11013" width="7.109375" style="35" bestFit="1" customWidth="1"/>
    <col min="11014" max="11014" width="11.44140625" style="35" bestFit="1" customWidth="1"/>
    <col min="11015" max="11015" width="13" style="35" customWidth="1"/>
    <col min="11016" max="11016" width="6.77734375" style="35" bestFit="1" customWidth="1"/>
    <col min="11017" max="11017" width="9.44140625" style="35" bestFit="1" customWidth="1"/>
    <col min="11018" max="11019" width="13.6640625" style="35" customWidth="1"/>
    <col min="11020" max="11021" width="4.88671875" style="35" bestFit="1" customWidth="1"/>
    <col min="11022" max="11036" width="6.88671875" style="35" bestFit="1" customWidth="1"/>
    <col min="11037" max="11037" width="8.6640625" style="35" bestFit="1" customWidth="1"/>
    <col min="11038" max="11038" width="9.5546875" style="35" customWidth="1"/>
    <col min="11039" max="11264" width="8.88671875" style="35"/>
    <col min="11265" max="11265" width="14.77734375" style="35" customWidth="1"/>
    <col min="11266" max="11266" width="45.33203125" style="35" customWidth="1"/>
    <col min="11267" max="11268" width="8.109375" style="35" bestFit="1" customWidth="1"/>
    <col min="11269" max="11269" width="7.109375" style="35" bestFit="1" customWidth="1"/>
    <col min="11270" max="11270" width="11.44140625" style="35" bestFit="1" customWidth="1"/>
    <col min="11271" max="11271" width="13" style="35" customWidth="1"/>
    <col min="11272" max="11272" width="6.77734375" style="35" bestFit="1" customWidth="1"/>
    <col min="11273" max="11273" width="9.44140625" style="35" bestFit="1" customWidth="1"/>
    <col min="11274" max="11275" width="13.6640625" style="35" customWidth="1"/>
    <col min="11276" max="11277" width="4.88671875" style="35" bestFit="1" customWidth="1"/>
    <col min="11278" max="11292" width="6.88671875" style="35" bestFit="1" customWidth="1"/>
    <col min="11293" max="11293" width="8.6640625" style="35" bestFit="1" customWidth="1"/>
    <col min="11294" max="11294" width="9.5546875" style="35" customWidth="1"/>
    <col min="11295" max="11520" width="8.88671875" style="35"/>
    <col min="11521" max="11521" width="14.77734375" style="35" customWidth="1"/>
    <col min="11522" max="11522" width="45.33203125" style="35" customWidth="1"/>
    <col min="11523" max="11524" width="8.109375" style="35" bestFit="1" customWidth="1"/>
    <col min="11525" max="11525" width="7.109375" style="35" bestFit="1" customWidth="1"/>
    <col min="11526" max="11526" width="11.44140625" style="35" bestFit="1" customWidth="1"/>
    <col min="11527" max="11527" width="13" style="35" customWidth="1"/>
    <col min="11528" max="11528" width="6.77734375" style="35" bestFit="1" customWidth="1"/>
    <col min="11529" max="11529" width="9.44140625" style="35" bestFit="1" customWidth="1"/>
    <col min="11530" max="11531" width="13.6640625" style="35" customWidth="1"/>
    <col min="11532" max="11533" width="4.88671875" style="35" bestFit="1" customWidth="1"/>
    <col min="11534" max="11548" width="6.88671875" style="35" bestFit="1" customWidth="1"/>
    <col min="11549" max="11549" width="8.6640625" style="35" bestFit="1" customWidth="1"/>
    <col min="11550" max="11550" width="9.5546875" style="35" customWidth="1"/>
    <col min="11551" max="11776" width="8.88671875" style="35"/>
    <col min="11777" max="11777" width="14.77734375" style="35" customWidth="1"/>
    <col min="11778" max="11778" width="45.33203125" style="35" customWidth="1"/>
    <col min="11779" max="11780" width="8.109375" style="35" bestFit="1" customWidth="1"/>
    <col min="11781" max="11781" width="7.109375" style="35" bestFit="1" customWidth="1"/>
    <col min="11782" max="11782" width="11.44140625" style="35" bestFit="1" customWidth="1"/>
    <col min="11783" max="11783" width="13" style="35" customWidth="1"/>
    <col min="11784" max="11784" width="6.77734375" style="35" bestFit="1" customWidth="1"/>
    <col min="11785" max="11785" width="9.44140625" style="35" bestFit="1" customWidth="1"/>
    <col min="11786" max="11787" width="13.6640625" style="35" customWidth="1"/>
    <col min="11788" max="11789" width="4.88671875" style="35" bestFit="1" customWidth="1"/>
    <col min="11790" max="11804" width="6.88671875" style="35" bestFit="1" customWidth="1"/>
    <col min="11805" max="11805" width="8.6640625" style="35" bestFit="1" customWidth="1"/>
    <col min="11806" max="11806" width="9.5546875" style="35" customWidth="1"/>
    <col min="11807" max="12032" width="8.88671875" style="35"/>
    <col min="12033" max="12033" width="14.77734375" style="35" customWidth="1"/>
    <col min="12034" max="12034" width="45.33203125" style="35" customWidth="1"/>
    <col min="12035" max="12036" width="8.109375" style="35" bestFit="1" customWidth="1"/>
    <col min="12037" max="12037" width="7.109375" style="35" bestFit="1" customWidth="1"/>
    <col min="12038" max="12038" width="11.44140625" style="35" bestFit="1" customWidth="1"/>
    <col min="12039" max="12039" width="13" style="35" customWidth="1"/>
    <col min="12040" max="12040" width="6.77734375" style="35" bestFit="1" customWidth="1"/>
    <col min="12041" max="12041" width="9.44140625" style="35" bestFit="1" customWidth="1"/>
    <col min="12042" max="12043" width="13.6640625" style="35" customWidth="1"/>
    <col min="12044" max="12045" width="4.88671875" style="35" bestFit="1" customWidth="1"/>
    <col min="12046" max="12060" width="6.88671875" style="35" bestFit="1" customWidth="1"/>
    <col min="12061" max="12061" width="8.6640625" style="35" bestFit="1" customWidth="1"/>
    <col min="12062" max="12062" width="9.5546875" style="35" customWidth="1"/>
    <col min="12063" max="12288" width="8.88671875" style="35"/>
    <col min="12289" max="12289" width="14.77734375" style="35" customWidth="1"/>
    <col min="12290" max="12290" width="45.33203125" style="35" customWidth="1"/>
    <col min="12291" max="12292" width="8.109375" style="35" bestFit="1" customWidth="1"/>
    <col min="12293" max="12293" width="7.109375" style="35" bestFit="1" customWidth="1"/>
    <col min="12294" max="12294" width="11.44140625" style="35" bestFit="1" customWidth="1"/>
    <col min="12295" max="12295" width="13" style="35" customWidth="1"/>
    <col min="12296" max="12296" width="6.77734375" style="35" bestFit="1" customWidth="1"/>
    <col min="12297" max="12297" width="9.44140625" style="35" bestFit="1" customWidth="1"/>
    <col min="12298" max="12299" width="13.6640625" style="35" customWidth="1"/>
    <col min="12300" max="12301" width="4.88671875" style="35" bestFit="1" customWidth="1"/>
    <col min="12302" max="12316" width="6.88671875" style="35" bestFit="1" customWidth="1"/>
    <col min="12317" max="12317" width="8.6640625" style="35" bestFit="1" customWidth="1"/>
    <col min="12318" max="12318" width="9.5546875" style="35" customWidth="1"/>
    <col min="12319" max="12544" width="8.88671875" style="35"/>
    <col min="12545" max="12545" width="14.77734375" style="35" customWidth="1"/>
    <col min="12546" max="12546" width="45.33203125" style="35" customWidth="1"/>
    <col min="12547" max="12548" width="8.109375" style="35" bestFit="1" customWidth="1"/>
    <col min="12549" max="12549" width="7.109375" style="35" bestFit="1" customWidth="1"/>
    <col min="12550" max="12550" width="11.44140625" style="35" bestFit="1" customWidth="1"/>
    <col min="12551" max="12551" width="13" style="35" customWidth="1"/>
    <col min="12552" max="12552" width="6.77734375" style="35" bestFit="1" customWidth="1"/>
    <col min="12553" max="12553" width="9.44140625" style="35" bestFit="1" customWidth="1"/>
    <col min="12554" max="12555" width="13.6640625" style="35" customWidth="1"/>
    <col min="12556" max="12557" width="4.88671875" style="35" bestFit="1" customWidth="1"/>
    <col min="12558" max="12572" width="6.88671875" style="35" bestFit="1" customWidth="1"/>
    <col min="12573" max="12573" width="8.6640625" style="35" bestFit="1" customWidth="1"/>
    <col min="12574" max="12574" width="9.5546875" style="35" customWidth="1"/>
    <col min="12575" max="12800" width="8.88671875" style="35"/>
    <col min="12801" max="12801" width="14.77734375" style="35" customWidth="1"/>
    <col min="12802" max="12802" width="45.33203125" style="35" customWidth="1"/>
    <col min="12803" max="12804" width="8.109375" style="35" bestFit="1" customWidth="1"/>
    <col min="12805" max="12805" width="7.109375" style="35" bestFit="1" customWidth="1"/>
    <col min="12806" max="12806" width="11.44140625" style="35" bestFit="1" customWidth="1"/>
    <col min="12807" max="12807" width="13" style="35" customWidth="1"/>
    <col min="12808" max="12808" width="6.77734375" style="35" bestFit="1" customWidth="1"/>
    <col min="12809" max="12809" width="9.44140625" style="35" bestFit="1" customWidth="1"/>
    <col min="12810" max="12811" width="13.6640625" style="35" customWidth="1"/>
    <col min="12812" max="12813" width="4.88671875" style="35" bestFit="1" customWidth="1"/>
    <col min="12814" max="12828" width="6.88671875" style="35" bestFit="1" customWidth="1"/>
    <col min="12829" max="12829" width="8.6640625" style="35" bestFit="1" customWidth="1"/>
    <col min="12830" max="12830" width="9.5546875" style="35" customWidth="1"/>
    <col min="12831" max="13056" width="8.88671875" style="35"/>
    <col min="13057" max="13057" width="14.77734375" style="35" customWidth="1"/>
    <col min="13058" max="13058" width="45.33203125" style="35" customWidth="1"/>
    <col min="13059" max="13060" width="8.109375" style="35" bestFit="1" customWidth="1"/>
    <col min="13061" max="13061" width="7.109375" style="35" bestFit="1" customWidth="1"/>
    <col min="13062" max="13062" width="11.44140625" style="35" bestFit="1" customWidth="1"/>
    <col min="13063" max="13063" width="13" style="35" customWidth="1"/>
    <col min="13064" max="13064" width="6.77734375" style="35" bestFit="1" customWidth="1"/>
    <col min="13065" max="13065" width="9.44140625" style="35" bestFit="1" customWidth="1"/>
    <col min="13066" max="13067" width="13.6640625" style="35" customWidth="1"/>
    <col min="13068" max="13069" width="4.88671875" style="35" bestFit="1" customWidth="1"/>
    <col min="13070" max="13084" width="6.88671875" style="35" bestFit="1" customWidth="1"/>
    <col min="13085" max="13085" width="8.6640625" style="35" bestFit="1" customWidth="1"/>
    <col min="13086" max="13086" width="9.5546875" style="35" customWidth="1"/>
    <col min="13087" max="13312" width="8.88671875" style="35"/>
    <col min="13313" max="13313" width="14.77734375" style="35" customWidth="1"/>
    <col min="13314" max="13314" width="45.33203125" style="35" customWidth="1"/>
    <col min="13315" max="13316" width="8.109375" style="35" bestFit="1" customWidth="1"/>
    <col min="13317" max="13317" width="7.109375" style="35" bestFit="1" customWidth="1"/>
    <col min="13318" max="13318" width="11.44140625" style="35" bestFit="1" customWidth="1"/>
    <col min="13319" max="13319" width="13" style="35" customWidth="1"/>
    <col min="13320" max="13320" width="6.77734375" style="35" bestFit="1" customWidth="1"/>
    <col min="13321" max="13321" width="9.44140625" style="35" bestFit="1" customWidth="1"/>
    <col min="13322" max="13323" width="13.6640625" style="35" customWidth="1"/>
    <col min="13324" max="13325" width="4.88671875" style="35" bestFit="1" customWidth="1"/>
    <col min="13326" max="13340" width="6.88671875" style="35" bestFit="1" customWidth="1"/>
    <col min="13341" max="13341" width="8.6640625" style="35" bestFit="1" customWidth="1"/>
    <col min="13342" max="13342" width="9.5546875" style="35" customWidth="1"/>
    <col min="13343" max="13568" width="8.88671875" style="35"/>
    <col min="13569" max="13569" width="14.77734375" style="35" customWidth="1"/>
    <col min="13570" max="13570" width="45.33203125" style="35" customWidth="1"/>
    <col min="13571" max="13572" width="8.109375" style="35" bestFit="1" customWidth="1"/>
    <col min="13573" max="13573" width="7.109375" style="35" bestFit="1" customWidth="1"/>
    <col min="13574" max="13574" width="11.44140625" style="35" bestFit="1" customWidth="1"/>
    <col min="13575" max="13575" width="13" style="35" customWidth="1"/>
    <col min="13576" max="13576" width="6.77734375" style="35" bestFit="1" customWidth="1"/>
    <col min="13577" max="13577" width="9.44140625" style="35" bestFit="1" customWidth="1"/>
    <col min="13578" max="13579" width="13.6640625" style="35" customWidth="1"/>
    <col min="13580" max="13581" width="4.88671875" style="35" bestFit="1" customWidth="1"/>
    <col min="13582" max="13596" width="6.88671875" style="35" bestFit="1" customWidth="1"/>
    <col min="13597" max="13597" width="8.6640625" style="35" bestFit="1" customWidth="1"/>
    <col min="13598" max="13598" width="9.5546875" style="35" customWidth="1"/>
    <col min="13599" max="13824" width="8.88671875" style="35"/>
    <col min="13825" max="13825" width="14.77734375" style="35" customWidth="1"/>
    <col min="13826" max="13826" width="45.33203125" style="35" customWidth="1"/>
    <col min="13827" max="13828" width="8.109375" style="35" bestFit="1" customWidth="1"/>
    <col min="13829" max="13829" width="7.109375" style="35" bestFit="1" customWidth="1"/>
    <col min="13830" max="13830" width="11.44140625" style="35" bestFit="1" customWidth="1"/>
    <col min="13831" max="13831" width="13" style="35" customWidth="1"/>
    <col min="13832" max="13832" width="6.77734375" style="35" bestFit="1" customWidth="1"/>
    <col min="13833" max="13833" width="9.44140625" style="35" bestFit="1" customWidth="1"/>
    <col min="13834" max="13835" width="13.6640625" style="35" customWidth="1"/>
    <col min="13836" max="13837" width="4.88671875" style="35" bestFit="1" customWidth="1"/>
    <col min="13838" max="13852" width="6.88671875" style="35" bestFit="1" customWidth="1"/>
    <col min="13853" max="13853" width="8.6640625" style="35" bestFit="1" customWidth="1"/>
    <col min="13854" max="13854" width="9.5546875" style="35" customWidth="1"/>
    <col min="13855" max="14080" width="8.88671875" style="35"/>
    <col min="14081" max="14081" width="14.77734375" style="35" customWidth="1"/>
    <col min="14082" max="14082" width="45.33203125" style="35" customWidth="1"/>
    <col min="14083" max="14084" width="8.109375" style="35" bestFit="1" customWidth="1"/>
    <col min="14085" max="14085" width="7.109375" style="35" bestFit="1" customWidth="1"/>
    <col min="14086" max="14086" width="11.44140625" style="35" bestFit="1" customWidth="1"/>
    <col min="14087" max="14087" width="13" style="35" customWidth="1"/>
    <col min="14088" max="14088" width="6.77734375" style="35" bestFit="1" customWidth="1"/>
    <col min="14089" max="14089" width="9.44140625" style="35" bestFit="1" customWidth="1"/>
    <col min="14090" max="14091" width="13.6640625" style="35" customWidth="1"/>
    <col min="14092" max="14093" width="4.88671875" style="35" bestFit="1" customWidth="1"/>
    <col min="14094" max="14108" width="6.88671875" style="35" bestFit="1" customWidth="1"/>
    <col min="14109" max="14109" width="8.6640625" style="35" bestFit="1" customWidth="1"/>
    <col min="14110" max="14110" width="9.5546875" style="35" customWidth="1"/>
    <col min="14111" max="14336" width="8.88671875" style="35"/>
    <col min="14337" max="14337" width="14.77734375" style="35" customWidth="1"/>
    <col min="14338" max="14338" width="45.33203125" style="35" customWidth="1"/>
    <col min="14339" max="14340" width="8.109375" style="35" bestFit="1" customWidth="1"/>
    <col min="14341" max="14341" width="7.109375" style="35" bestFit="1" customWidth="1"/>
    <col min="14342" max="14342" width="11.44140625" style="35" bestFit="1" customWidth="1"/>
    <col min="14343" max="14343" width="13" style="35" customWidth="1"/>
    <col min="14344" max="14344" width="6.77734375" style="35" bestFit="1" customWidth="1"/>
    <col min="14345" max="14345" width="9.44140625" style="35" bestFit="1" customWidth="1"/>
    <col min="14346" max="14347" width="13.6640625" style="35" customWidth="1"/>
    <col min="14348" max="14349" width="4.88671875" style="35" bestFit="1" customWidth="1"/>
    <col min="14350" max="14364" width="6.88671875" style="35" bestFit="1" customWidth="1"/>
    <col min="14365" max="14365" width="8.6640625" style="35" bestFit="1" customWidth="1"/>
    <col min="14366" max="14366" width="9.5546875" style="35" customWidth="1"/>
    <col min="14367" max="14592" width="8.88671875" style="35"/>
    <col min="14593" max="14593" width="14.77734375" style="35" customWidth="1"/>
    <col min="14594" max="14594" width="45.33203125" style="35" customWidth="1"/>
    <col min="14595" max="14596" width="8.109375" style="35" bestFit="1" customWidth="1"/>
    <col min="14597" max="14597" width="7.109375" style="35" bestFit="1" customWidth="1"/>
    <col min="14598" max="14598" width="11.44140625" style="35" bestFit="1" customWidth="1"/>
    <col min="14599" max="14599" width="13" style="35" customWidth="1"/>
    <col min="14600" max="14600" width="6.77734375" style="35" bestFit="1" customWidth="1"/>
    <col min="14601" max="14601" width="9.44140625" style="35" bestFit="1" customWidth="1"/>
    <col min="14602" max="14603" width="13.6640625" style="35" customWidth="1"/>
    <col min="14604" max="14605" width="4.88671875" style="35" bestFit="1" customWidth="1"/>
    <col min="14606" max="14620" width="6.88671875" style="35" bestFit="1" customWidth="1"/>
    <col min="14621" max="14621" width="8.6640625" style="35" bestFit="1" customWidth="1"/>
    <col min="14622" max="14622" width="9.5546875" style="35" customWidth="1"/>
    <col min="14623" max="14848" width="8.88671875" style="35"/>
    <col min="14849" max="14849" width="14.77734375" style="35" customWidth="1"/>
    <col min="14850" max="14850" width="45.33203125" style="35" customWidth="1"/>
    <col min="14851" max="14852" width="8.109375" style="35" bestFit="1" customWidth="1"/>
    <col min="14853" max="14853" width="7.109375" style="35" bestFit="1" customWidth="1"/>
    <col min="14854" max="14854" width="11.44140625" style="35" bestFit="1" customWidth="1"/>
    <col min="14855" max="14855" width="13" style="35" customWidth="1"/>
    <col min="14856" max="14856" width="6.77734375" style="35" bestFit="1" customWidth="1"/>
    <col min="14857" max="14857" width="9.44140625" style="35" bestFit="1" customWidth="1"/>
    <col min="14858" max="14859" width="13.6640625" style="35" customWidth="1"/>
    <col min="14860" max="14861" width="4.88671875" style="35" bestFit="1" customWidth="1"/>
    <col min="14862" max="14876" width="6.88671875" style="35" bestFit="1" customWidth="1"/>
    <col min="14877" max="14877" width="8.6640625" style="35" bestFit="1" customWidth="1"/>
    <col min="14878" max="14878" width="9.5546875" style="35" customWidth="1"/>
    <col min="14879" max="15104" width="8.88671875" style="35"/>
    <col min="15105" max="15105" width="14.77734375" style="35" customWidth="1"/>
    <col min="15106" max="15106" width="45.33203125" style="35" customWidth="1"/>
    <col min="15107" max="15108" width="8.109375" style="35" bestFit="1" customWidth="1"/>
    <col min="15109" max="15109" width="7.109375" style="35" bestFit="1" customWidth="1"/>
    <col min="15110" max="15110" width="11.44140625" style="35" bestFit="1" customWidth="1"/>
    <col min="15111" max="15111" width="13" style="35" customWidth="1"/>
    <col min="15112" max="15112" width="6.77734375" style="35" bestFit="1" customWidth="1"/>
    <col min="15113" max="15113" width="9.44140625" style="35" bestFit="1" customWidth="1"/>
    <col min="15114" max="15115" width="13.6640625" style="35" customWidth="1"/>
    <col min="15116" max="15117" width="4.88671875" style="35" bestFit="1" customWidth="1"/>
    <col min="15118" max="15132" width="6.88671875" style="35" bestFit="1" customWidth="1"/>
    <col min="15133" max="15133" width="8.6640625" style="35" bestFit="1" customWidth="1"/>
    <col min="15134" max="15134" width="9.5546875" style="35" customWidth="1"/>
    <col min="15135" max="15360" width="8.88671875" style="35"/>
    <col min="15361" max="15361" width="14.77734375" style="35" customWidth="1"/>
    <col min="15362" max="15362" width="45.33203125" style="35" customWidth="1"/>
    <col min="15363" max="15364" width="8.109375" style="35" bestFit="1" customWidth="1"/>
    <col min="15365" max="15365" width="7.109375" style="35" bestFit="1" customWidth="1"/>
    <col min="15366" max="15366" width="11.44140625" style="35" bestFit="1" customWidth="1"/>
    <col min="15367" max="15367" width="13" style="35" customWidth="1"/>
    <col min="15368" max="15368" width="6.77734375" style="35" bestFit="1" customWidth="1"/>
    <col min="15369" max="15369" width="9.44140625" style="35" bestFit="1" customWidth="1"/>
    <col min="15370" max="15371" width="13.6640625" style="35" customWidth="1"/>
    <col min="15372" max="15373" width="4.88671875" style="35" bestFit="1" customWidth="1"/>
    <col min="15374" max="15388" width="6.88671875" style="35" bestFit="1" customWidth="1"/>
    <col min="15389" max="15389" width="8.6640625" style="35" bestFit="1" customWidth="1"/>
    <col min="15390" max="15390" width="9.5546875" style="35" customWidth="1"/>
    <col min="15391" max="15616" width="8.88671875" style="35"/>
    <col min="15617" max="15617" width="14.77734375" style="35" customWidth="1"/>
    <col min="15618" max="15618" width="45.33203125" style="35" customWidth="1"/>
    <col min="15619" max="15620" width="8.109375" style="35" bestFit="1" customWidth="1"/>
    <col min="15621" max="15621" width="7.109375" style="35" bestFit="1" customWidth="1"/>
    <col min="15622" max="15622" width="11.44140625" style="35" bestFit="1" customWidth="1"/>
    <col min="15623" max="15623" width="13" style="35" customWidth="1"/>
    <col min="15624" max="15624" width="6.77734375" style="35" bestFit="1" customWidth="1"/>
    <col min="15625" max="15625" width="9.44140625" style="35" bestFit="1" customWidth="1"/>
    <col min="15626" max="15627" width="13.6640625" style="35" customWidth="1"/>
    <col min="15628" max="15629" width="4.88671875" style="35" bestFit="1" customWidth="1"/>
    <col min="15630" max="15644" width="6.88671875" style="35" bestFit="1" customWidth="1"/>
    <col min="15645" max="15645" width="8.6640625" style="35" bestFit="1" customWidth="1"/>
    <col min="15646" max="15646" width="9.5546875" style="35" customWidth="1"/>
    <col min="15647" max="15872" width="8.88671875" style="35"/>
    <col min="15873" max="15873" width="14.77734375" style="35" customWidth="1"/>
    <col min="15874" max="15874" width="45.33203125" style="35" customWidth="1"/>
    <col min="15875" max="15876" width="8.109375" style="35" bestFit="1" customWidth="1"/>
    <col min="15877" max="15877" width="7.109375" style="35" bestFit="1" customWidth="1"/>
    <col min="15878" max="15878" width="11.44140625" style="35" bestFit="1" customWidth="1"/>
    <col min="15879" max="15879" width="13" style="35" customWidth="1"/>
    <col min="15880" max="15880" width="6.77734375" style="35" bestFit="1" customWidth="1"/>
    <col min="15881" max="15881" width="9.44140625" style="35" bestFit="1" customWidth="1"/>
    <col min="15882" max="15883" width="13.6640625" style="35" customWidth="1"/>
    <col min="15884" max="15885" width="4.88671875" style="35" bestFit="1" customWidth="1"/>
    <col min="15886" max="15900" width="6.88671875" style="35" bestFit="1" customWidth="1"/>
    <col min="15901" max="15901" width="8.6640625" style="35" bestFit="1" customWidth="1"/>
    <col min="15902" max="15902" width="9.5546875" style="35" customWidth="1"/>
    <col min="15903" max="16128" width="8.88671875" style="35"/>
    <col min="16129" max="16129" width="14.77734375" style="35" customWidth="1"/>
    <col min="16130" max="16130" width="45.33203125" style="35" customWidth="1"/>
    <col min="16131" max="16132" width="8.109375" style="35" bestFit="1" customWidth="1"/>
    <col min="16133" max="16133" width="7.109375" style="35" bestFit="1" customWidth="1"/>
    <col min="16134" max="16134" width="11.44140625" style="35" bestFit="1" customWidth="1"/>
    <col min="16135" max="16135" width="13" style="35" customWidth="1"/>
    <col min="16136" max="16136" width="6.77734375" style="35" bestFit="1" customWidth="1"/>
    <col min="16137" max="16137" width="9.44140625" style="35" bestFit="1" customWidth="1"/>
    <col min="16138" max="16139" width="13.6640625" style="35" customWidth="1"/>
    <col min="16140" max="16141" width="4.88671875" style="35" bestFit="1" customWidth="1"/>
    <col min="16142" max="16156" width="6.88671875" style="35" bestFit="1" customWidth="1"/>
    <col min="16157" max="16157" width="8.6640625" style="35" bestFit="1" customWidth="1"/>
    <col min="16158" max="16158" width="9.5546875" style="35" customWidth="1"/>
    <col min="16159" max="16384" width="8.88671875" style="35"/>
  </cols>
  <sheetData>
    <row r="1" spans="1:30" ht="20.399999999999999" customHeight="1">
      <c r="A1" s="1436" t="s">
        <v>5197</v>
      </c>
    </row>
    <row r="2" spans="1:30" ht="20.399999999999999" customHeight="1">
      <c r="A2" s="448" t="s">
        <v>3626</v>
      </c>
      <c r="B2" s="1791" t="s">
        <v>4672</v>
      </c>
      <c r="C2" s="1791"/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91"/>
      <c r="O2" s="1791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448"/>
    </row>
    <row r="3" spans="1:30" ht="20.399999999999999" customHeight="1" thickBot="1">
      <c r="A3" s="449"/>
      <c r="B3" s="449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P3" s="1037"/>
      <c r="Q3" s="1037"/>
      <c r="R3" s="1037"/>
      <c r="S3" s="1037"/>
      <c r="T3" s="1037"/>
      <c r="U3" s="1037"/>
      <c r="V3" s="1037"/>
      <c r="W3" s="1037"/>
      <c r="X3" s="1037"/>
      <c r="Y3" s="1037"/>
      <c r="Z3" s="1037"/>
      <c r="AA3" s="1037"/>
      <c r="AB3" s="1037"/>
      <c r="AC3" s="1037"/>
      <c r="AD3" s="448"/>
    </row>
    <row r="4" spans="1:30" ht="20.399999999999999" customHeight="1" thickBot="1">
      <c r="A4" s="953"/>
      <c r="B4" s="1038"/>
      <c r="C4" s="1765" t="s">
        <v>31</v>
      </c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5"/>
      <c r="R4" s="1765"/>
      <c r="S4" s="1765"/>
      <c r="T4" s="1765"/>
      <c r="U4" s="1765"/>
      <c r="V4" s="1765"/>
      <c r="W4" s="1765"/>
      <c r="X4" s="1765"/>
      <c r="Y4" s="1765"/>
      <c r="Z4" s="1765"/>
      <c r="AA4" s="1765"/>
      <c r="AB4" s="1765"/>
      <c r="AC4" s="1765"/>
      <c r="AD4" s="448"/>
    </row>
    <row r="5" spans="1:30" ht="20.399999999999999" customHeight="1">
      <c r="A5" s="1026" t="s">
        <v>4673</v>
      </c>
      <c r="B5" s="1018"/>
      <c r="C5" s="1028"/>
      <c r="D5" s="863"/>
      <c r="E5" s="863"/>
      <c r="F5" s="863"/>
      <c r="G5" s="958"/>
      <c r="H5" s="1028"/>
      <c r="I5" s="863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  <c r="Z5" s="863"/>
      <c r="AA5" s="863"/>
      <c r="AB5" s="863"/>
      <c r="AC5" s="863"/>
      <c r="AD5" s="448"/>
    </row>
    <row r="6" spans="1:30" ht="20.399999999999999" customHeight="1" thickBot="1">
      <c r="A6" s="1026" t="s">
        <v>3737</v>
      </c>
      <c r="B6" s="1018"/>
      <c r="C6" s="1020"/>
      <c r="D6" s="865"/>
      <c r="E6" s="865"/>
      <c r="F6" s="865"/>
      <c r="G6" s="925"/>
      <c r="H6" s="1754" t="s">
        <v>4674</v>
      </c>
      <c r="I6" s="1754"/>
      <c r="J6" s="1754"/>
      <c r="K6" s="1754"/>
      <c r="L6" s="1754"/>
      <c r="M6" s="1754"/>
      <c r="N6" s="1754"/>
      <c r="O6" s="1754"/>
      <c r="P6" s="1754"/>
      <c r="Q6" s="1754"/>
      <c r="R6" s="1754"/>
      <c r="S6" s="1754"/>
      <c r="T6" s="1754"/>
      <c r="U6" s="1754"/>
      <c r="V6" s="1754"/>
      <c r="W6" s="1754"/>
      <c r="X6" s="1754"/>
      <c r="Y6" s="1754"/>
      <c r="Z6" s="1754"/>
      <c r="AA6" s="1754"/>
      <c r="AB6" s="1754"/>
      <c r="AC6" s="1754"/>
      <c r="AD6" s="448"/>
    </row>
    <row r="7" spans="1:30" ht="20.399999999999999" customHeight="1" thickBot="1">
      <c r="A7" s="1026" t="s">
        <v>3745</v>
      </c>
      <c r="B7" s="1019" t="s">
        <v>4675</v>
      </c>
      <c r="C7" s="1758" t="s">
        <v>2096</v>
      </c>
      <c r="D7" s="1758"/>
      <c r="E7" s="1758"/>
      <c r="F7" s="1758"/>
      <c r="G7" s="1758"/>
      <c r="H7" s="1028"/>
      <c r="I7" s="863"/>
      <c r="J7" s="863"/>
      <c r="K7" s="958"/>
      <c r="L7" s="1028"/>
      <c r="M7" s="863"/>
      <c r="N7" s="863"/>
      <c r="O7" s="863"/>
      <c r="P7" s="863"/>
      <c r="Q7" s="863"/>
      <c r="R7" s="863"/>
      <c r="S7" s="863"/>
      <c r="T7" s="863"/>
      <c r="U7" s="863"/>
      <c r="V7" s="863"/>
      <c r="W7" s="863"/>
      <c r="X7" s="863"/>
      <c r="Y7" s="863"/>
      <c r="Z7" s="863"/>
      <c r="AA7" s="863"/>
      <c r="AB7" s="863"/>
      <c r="AC7" s="863"/>
      <c r="AD7" s="448"/>
    </row>
    <row r="8" spans="1:30" ht="20.399999999999999" customHeight="1" thickBot="1">
      <c r="A8" s="1026" t="s">
        <v>3744</v>
      </c>
      <c r="B8" s="1018"/>
      <c r="C8" s="1039"/>
      <c r="D8" s="947"/>
      <c r="E8" s="947"/>
      <c r="F8" s="947"/>
      <c r="G8" s="953"/>
      <c r="H8" s="1758" t="s">
        <v>3625</v>
      </c>
      <c r="I8" s="1758"/>
      <c r="J8" s="1758"/>
      <c r="K8" s="1758"/>
      <c r="L8" s="1754" t="s">
        <v>4676</v>
      </c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754"/>
      <c r="AD8" s="448"/>
    </row>
    <row r="9" spans="1:30" ht="20.399999999999999" customHeight="1">
      <c r="A9" s="957"/>
      <c r="B9" s="1018"/>
      <c r="C9" s="1020"/>
      <c r="D9" s="865"/>
      <c r="E9" s="865"/>
      <c r="F9" s="865"/>
      <c r="G9" s="925"/>
      <c r="H9" s="1028"/>
      <c r="I9" s="863"/>
      <c r="J9" s="863"/>
      <c r="K9" s="958"/>
      <c r="L9" s="1028"/>
      <c r="M9" s="863"/>
      <c r="N9" s="863"/>
      <c r="O9" s="863"/>
      <c r="P9" s="863"/>
      <c r="Q9" s="863"/>
      <c r="R9" s="863"/>
      <c r="S9" s="863"/>
      <c r="T9" s="863"/>
      <c r="U9" s="863"/>
      <c r="V9" s="863"/>
      <c r="W9" s="863"/>
      <c r="X9" s="863"/>
      <c r="Y9" s="863"/>
      <c r="Z9" s="863"/>
      <c r="AA9" s="863"/>
      <c r="AB9" s="863"/>
      <c r="AC9" s="863"/>
      <c r="AD9" s="448"/>
    </row>
    <row r="10" spans="1:30" ht="25.8" customHeight="1" thickBot="1">
      <c r="A10" s="959"/>
      <c r="B10" s="1022"/>
      <c r="C10" s="960" t="s">
        <v>3</v>
      </c>
      <c r="D10" s="868" t="s">
        <v>1834</v>
      </c>
      <c r="E10" s="868" t="s">
        <v>1831</v>
      </c>
      <c r="F10" s="868" t="s">
        <v>1535</v>
      </c>
      <c r="G10" s="961" t="s">
        <v>3624</v>
      </c>
      <c r="H10" s="960" t="s">
        <v>3</v>
      </c>
      <c r="I10" s="868" t="s">
        <v>3623</v>
      </c>
      <c r="J10" s="868" t="s">
        <v>3622</v>
      </c>
      <c r="K10" s="961" t="s">
        <v>3621</v>
      </c>
      <c r="L10" s="960" t="s">
        <v>2007</v>
      </c>
      <c r="M10" s="868" t="s">
        <v>2002</v>
      </c>
      <c r="N10" s="868" t="s">
        <v>1996</v>
      </c>
      <c r="O10" s="868" t="s">
        <v>1476</v>
      </c>
      <c r="P10" s="868" t="s">
        <v>1475</v>
      </c>
      <c r="Q10" s="868" t="s">
        <v>1474</v>
      </c>
      <c r="R10" s="868" t="s">
        <v>1473</v>
      </c>
      <c r="S10" s="868" t="s">
        <v>1472</v>
      </c>
      <c r="T10" s="868" t="s">
        <v>1471</v>
      </c>
      <c r="U10" s="868" t="s">
        <v>1470</v>
      </c>
      <c r="V10" s="868" t="s">
        <v>3620</v>
      </c>
      <c r="W10" s="868" t="s">
        <v>1660</v>
      </c>
      <c r="X10" s="868" t="s">
        <v>1659</v>
      </c>
      <c r="Y10" s="868" t="s">
        <v>1658</v>
      </c>
      <c r="Z10" s="868" t="s">
        <v>1657</v>
      </c>
      <c r="AA10" s="868" t="s">
        <v>2021</v>
      </c>
      <c r="AB10" s="868" t="s">
        <v>2020</v>
      </c>
      <c r="AC10" s="868" t="s">
        <v>2019</v>
      </c>
      <c r="AD10" s="448"/>
    </row>
    <row r="11" spans="1:30" ht="20.399999999999999" customHeight="1">
      <c r="A11" s="407"/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  <c r="U11" s="407"/>
      <c r="V11" s="407"/>
      <c r="W11" s="407"/>
      <c r="X11" s="407"/>
      <c r="Y11" s="407"/>
      <c r="Z11" s="407"/>
      <c r="AA11" s="407"/>
      <c r="AB11" s="407"/>
      <c r="AC11" s="407"/>
      <c r="AD11" s="448"/>
    </row>
    <row r="12" spans="1:30" ht="20.399999999999999" customHeight="1">
      <c r="A12" s="792" t="s">
        <v>3619</v>
      </c>
      <c r="B12" s="674" t="s">
        <v>3618</v>
      </c>
      <c r="C12" s="274">
        <v>99770</v>
      </c>
      <c r="D12" s="274">
        <v>99519</v>
      </c>
      <c r="E12" s="274">
        <v>251</v>
      </c>
      <c r="F12" s="274">
        <v>0</v>
      </c>
      <c r="G12" s="1040">
        <v>99.7</v>
      </c>
      <c r="H12" s="274">
        <v>1692</v>
      </c>
      <c r="I12" s="274">
        <v>1014</v>
      </c>
      <c r="J12" s="274">
        <v>239</v>
      </c>
      <c r="K12" s="274">
        <v>439</v>
      </c>
      <c r="L12" s="274">
        <v>285</v>
      </c>
      <c r="M12" s="274">
        <v>169</v>
      </c>
      <c r="N12" s="274">
        <v>233</v>
      </c>
      <c r="O12" s="274">
        <v>625</v>
      </c>
      <c r="P12" s="274">
        <v>924</v>
      </c>
      <c r="Q12" s="274">
        <v>982</v>
      </c>
      <c r="R12" s="274">
        <v>1119</v>
      </c>
      <c r="S12" s="274">
        <v>1400</v>
      </c>
      <c r="T12" s="274">
        <v>2079</v>
      </c>
      <c r="U12" s="274">
        <v>3163</v>
      </c>
      <c r="V12" s="793">
        <v>4458</v>
      </c>
      <c r="W12" s="274">
        <v>5473</v>
      </c>
      <c r="X12" s="274">
        <v>6917</v>
      </c>
      <c r="Y12" s="274">
        <v>8820</v>
      </c>
      <c r="Z12" s="274">
        <v>10676</v>
      </c>
      <c r="AA12" s="274">
        <v>11858</v>
      </c>
      <c r="AB12" s="274">
        <v>14444</v>
      </c>
      <c r="AC12" s="274">
        <v>24453</v>
      </c>
      <c r="AD12" s="448"/>
    </row>
    <row r="13" spans="1:30" ht="20.399999999999999" customHeight="1">
      <c r="A13" s="674"/>
      <c r="B13" s="674" t="s">
        <v>3617</v>
      </c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  <c r="AA13" s="793"/>
      <c r="AB13" s="793"/>
      <c r="AC13" s="793"/>
      <c r="AD13" s="448"/>
    </row>
    <row r="14" spans="1:30" ht="20.399999999999999" customHeight="1">
      <c r="A14" s="794"/>
      <c r="B14" s="669" t="s">
        <v>1468</v>
      </c>
      <c r="C14" s="275">
        <v>52917</v>
      </c>
      <c r="D14" s="275">
        <v>52789</v>
      </c>
      <c r="E14" s="275">
        <v>128</v>
      </c>
      <c r="F14" s="275">
        <v>0</v>
      </c>
      <c r="G14" s="1041">
        <v>99.8</v>
      </c>
      <c r="H14" s="275">
        <v>949</v>
      </c>
      <c r="I14" s="275">
        <v>568</v>
      </c>
      <c r="J14" s="275">
        <v>145</v>
      </c>
      <c r="K14" s="275">
        <v>236</v>
      </c>
      <c r="L14" s="275">
        <v>155</v>
      </c>
      <c r="M14" s="275">
        <v>97</v>
      </c>
      <c r="N14" s="275">
        <v>131</v>
      </c>
      <c r="O14" s="275">
        <v>429</v>
      </c>
      <c r="P14" s="275">
        <v>715</v>
      </c>
      <c r="Q14" s="275">
        <v>710</v>
      </c>
      <c r="R14" s="275">
        <v>814</v>
      </c>
      <c r="S14" s="275">
        <v>983</v>
      </c>
      <c r="T14" s="275">
        <v>1390</v>
      </c>
      <c r="U14" s="275">
        <v>2065</v>
      </c>
      <c r="V14" s="1042">
        <v>2840</v>
      </c>
      <c r="W14" s="275">
        <v>3429</v>
      </c>
      <c r="X14" s="275">
        <v>4299</v>
      </c>
      <c r="Y14" s="275">
        <v>5325</v>
      </c>
      <c r="Z14" s="275">
        <v>6173</v>
      </c>
      <c r="AA14" s="275">
        <v>6437</v>
      </c>
      <c r="AB14" s="275">
        <v>7137</v>
      </c>
      <c r="AC14" s="275">
        <v>8839</v>
      </c>
      <c r="AD14" s="448"/>
    </row>
    <row r="15" spans="1:30" ht="20.399999999999999" customHeight="1">
      <c r="A15" s="794"/>
      <c r="B15" s="669" t="s">
        <v>1467</v>
      </c>
      <c r="C15" s="275">
        <v>46835</v>
      </c>
      <c r="D15" s="275">
        <v>46712</v>
      </c>
      <c r="E15" s="275">
        <v>123</v>
      </c>
      <c r="F15" s="275">
        <v>0</v>
      </c>
      <c r="G15" s="1041">
        <v>99.7</v>
      </c>
      <c r="H15" s="275">
        <v>725</v>
      </c>
      <c r="I15" s="275">
        <v>428</v>
      </c>
      <c r="J15" s="275">
        <v>94</v>
      </c>
      <c r="K15" s="275">
        <v>203</v>
      </c>
      <c r="L15" s="275">
        <v>130</v>
      </c>
      <c r="M15" s="275">
        <v>72</v>
      </c>
      <c r="N15" s="275">
        <v>102</v>
      </c>
      <c r="O15" s="275">
        <v>196</v>
      </c>
      <c r="P15" s="275">
        <v>209</v>
      </c>
      <c r="Q15" s="275">
        <v>272</v>
      </c>
      <c r="R15" s="275">
        <v>305</v>
      </c>
      <c r="S15" s="275">
        <v>417</v>
      </c>
      <c r="T15" s="275">
        <v>689</v>
      </c>
      <c r="U15" s="275">
        <v>1098</v>
      </c>
      <c r="V15" s="1042">
        <v>1618</v>
      </c>
      <c r="W15" s="275">
        <v>2044</v>
      </c>
      <c r="X15" s="275">
        <v>2618</v>
      </c>
      <c r="Y15" s="275">
        <v>3495</v>
      </c>
      <c r="Z15" s="275">
        <v>4503</v>
      </c>
      <c r="AA15" s="275">
        <v>5421</v>
      </c>
      <c r="AB15" s="275">
        <v>7307</v>
      </c>
      <c r="AC15" s="275">
        <v>15614</v>
      </c>
      <c r="AD15" s="448"/>
    </row>
    <row r="16" spans="1:30" ht="20.399999999999999" customHeight="1">
      <c r="A16" s="794"/>
      <c r="B16" s="669" t="s">
        <v>4104</v>
      </c>
      <c r="C16" s="275">
        <v>18</v>
      </c>
      <c r="D16" s="275">
        <v>18</v>
      </c>
      <c r="E16" s="275">
        <v>0</v>
      </c>
      <c r="F16" s="275">
        <v>0</v>
      </c>
      <c r="G16" s="1041">
        <v>100</v>
      </c>
      <c r="H16" s="275">
        <v>18</v>
      </c>
      <c r="I16" s="275">
        <v>18</v>
      </c>
      <c r="J16" s="275">
        <v>0</v>
      </c>
      <c r="K16" s="275">
        <v>0</v>
      </c>
      <c r="L16" s="275">
        <v>0</v>
      </c>
      <c r="M16" s="275">
        <v>0</v>
      </c>
      <c r="N16" s="275">
        <v>0</v>
      </c>
      <c r="O16" s="275">
        <v>0</v>
      </c>
      <c r="P16" s="275">
        <v>0</v>
      </c>
      <c r="Q16" s="275">
        <v>0</v>
      </c>
      <c r="R16" s="275">
        <v>0</v>
      </c>
      <c r="S16" s="275">
        <v>0</v>
      </c>
      <c r="T16" s="275">
        <v>0</v>
      </c>
      <c r="U16" s="275">
        <v>0</v>
      </c>
      <c r="V16" s="1042">
        <v>0</v>
      </c>
      <c r="W16" s="275">
        <v>0</v>
      </c>
      <c r="X16" s="275">
        <v>0</v>
      </c>
      <c r="Y16" s="275">
        <v>0</v>
      </c>
      <c r="Z16" s="275">
        <v>0</v>
      </c>
      <c r="AA16" s="275">
        <v>0</v>
      </c>
      <c r="AB16" s="275">
        <v>0</v>
      </c>
      <c r="AC16" s="275">
        <v>0</v>
      </c>
      <c r="AD16" s="448"/>
    </row>
    <row r="17" spans="1:30" ht="20.399999999999999" customHeight="1">
      <c r="A17" s="407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48"/>
    </row>
    <row r="18" spans="1:30" ht="20.399999999999999" customHeight="1">
      <c r="A18" s="796" t="s">
        <v>3616</v>
      </c>
      <c r="B18" s="669" t="s">
        <v>3615</v>
      </c>
      <c r="C18" s="275">
        <v>92153</v>
      </c>
      <c r="D18" s="275">
        <v>91902</v>
      </c>
      <c r="E18" s="275">
        <v>251</v>
      </c>
      <c r="F18" s="275">
        <v>0</v>
      </c>
      <c r="G18" s="1041">
        <v>99.7</v>
      </c>
      <c r="H18" s="275">
        <v>1655</v>
      </c>
      <c r="I18" s="275">
        <v>1010</v>
      </c>
      <c r="J18" s="275">
        <v>237</v>
      </c>
      <c r="K18" s="275">
        <v>408</v>
      </c>
      <c r="L18" s="275">
        <v>191</v>
      </c>
      <c r="M18" s="275">
        <v>117</v>
      </c>
      <c r="N18" s="275">
        <v>154</v>
      </c>
      <c r="O18" s="275">
        <v>232</v>
      </c>
      <c r="P18" s="275">
        <v>341</v>
      </c>
      <c r="Q18" s="275">
        <v>418</v>
      </c>
      <c r="R18" s="275">
        <v>594</v>
      </c>
      <c r="S18" s="275">
        <v>880</v>
      </c>
      <c r="T18" s="275">
        <v>1523</v>
      </c>
      <c r="U18" s="275">
        <v>2541</v>
      </c>
      <c r="V18" s="1042">
        <v>3914</v>
      </c>
      <c r="W18" s="275">
        <v>4964</v>
      </c>
      <c r="X18" s="275">
        <v>6492</v>
      </c>
      <c r="Y18" s="275">
        <v>8434</v>
      </c>
      <c r="Z18" s="275">
        <v>10272</v>
      </c>
      <c r="AA18" s="275">
        <v>11541</v>
      </c>
      <c r="AB18" s="275">
        <v>14082</v>
      </c>
      <c r="AC18" s="275">
        <v>23808</v>
      </c>
      <c r="AD18" s="448"/>
    </row>
    <row r="19" spans="1:30" ht="20.399999999999999" customHeight="1">
      <c r="A19" s="794"/>
      <c r="B19" s="669" t="s">
        <v>1468</v>
      </c>
      <c r="C19" s="275">
        <v>47116</v>
      </c>
      <c r="D19" s="275">
        <v>46988</v>
      </c>
      <c r="E19" s="275">
        <v>128</v>
      </c>
      <c r="F19" s="275">
        <v>0</v>
      </c>
      <c r="G19" s="1041">
        <v>99.7</v>
      </c>
      <c r="H19" s="275">
        <v>922</v>
      </c>
      <c r="I19" s="275">
        <v>566</v>
      </c>
      <c r="J19" s="275">
        <v>143</v>
      </c>
      <c r="K19" s="275">
        <v>213</v>
      </c>
      <c r="L19" s="275">
        <v>92</v>
      </c>
      <c r="M19" s="275">
        <v>65</v>
      </c>
      <c r="N19" s="275">
        <v>87</v>
      </c>
      <c r="O19" s="275">
        <v>127</v>
      </c>
      <c r="P19" s="275">
        <v>215</v>
      </c>
      <c r="Q19" s="275">
        <v>244</v>
      </c>
      <c r="R19" s="275">
        <v>357</v>
      </c>
      <c r="S19" s="275">
        <v>534</v>
      </c>
      <c r="T19" s="275">
        <v>921</v>
      </c>
      <c r="U19" s="275">
        <v>1528</v>
      </c>
      <c r="V19" s="1042">
        <v>2392</v>
      </c>
      <c r="W19" s="275">
        <v>3008</v>
      </c>
      <c r="X19" s="275">
        <v>3947</v>
      </c>
      <c r="Y19" s="275">
        <v>5021</v>
      </c>
      <c r="Z19" s="275">
        <v>5865</v>
      </c>
      <c r="AA19" s="275">
        <v>6228</v>
      </c>
      <c r="AB19" s="275">
        <v>6945</v>
      </c>
      <c r="AC19" s="275">
        <v>8618</v>
      </c>
      <c r="AD19" s="448"/>
    </row>
    <row r="20" spans="1:30" ht="20.399999999999999" customHeight="1">
      <c r="A20" s="794"/>
      <c r="B20" s="669" t="s">
        <v>1467</v>
      </c>
      <c r="C20" s="275">
        <v>45019</v>
      </c>
      <c r="D20" s="275">
        <v>44896</v>
      </c>
      <c r="E20" s="275">
        <v>123</v>
      </c>
      <c r="F20" s="275">
        <v>0</v>
      </c>
      <c r="G20" s="1041">
        <v>99.7</v>
      </c>
      <c r="H20" s="275">
        <v>715</v>
      </c>
      <c r="I20" s="275">
        <v>426</v>
      </c>
      <c r="J20" s="275">
        <v>94</v>
      </c>
      <c r="K20" s="275">
        <v>195</v>
      </c>
      <c r="L20" s="275">
        <v>99</v>
      </c>
      <c r="M20" s="275">
        <v>52</v>
      </c>
      <c r="N20" s="275">
        <v>67</v>
      </c>
      <c r="O20" s="275">
        <v>105</v>
      </c>
      <c r="P20" s="275">
        <v>126</v>
      </c>
      <c r="Q20" s="275">
        <v>174</v>
      </c>
      <c r="R20" s="275">
        <v>237</v>
      </c>
      <c r="S20" s="275">
        <v>346</v>
      </c>
      <c r="T20" s="275">
        <v>602</v>
      </c>
      <c r="U20" s="275">
        <v>1013</v>
      </c>
      <c r="V20" s="1042">
        <v>1522</v>
      </c>
      <c r="W20" s="275">
        <v>1956</v>
      </c>
      <c r="X20" s="275">
        <v>2545</v>
      </c>
      <c r="Y20" s="275">
        <v>3413</v>
      </c>
      <c r="Z20" s="275">
        <v>4407</v>
      </c>
      <c r="AA20" s="275">
        <v>5313</v>
      </c>
      <c r="AB20" s="275">
        <v>7137</v>
      </c>
      <c r="AC20" s="275">
        <v>15190</v>
      </c>
      <c r="AD20" s="448"/>
    </row>
    <row r="21" spans="1:30" ht="20.399999999999999" customHeight="1">
      <c r="A21" s="794"/>
      <c r="B21" s="669" t="s">
        <v>4104</v>
      </c>
      <c r="C21" s="275">
        <v>18</v>
      </c>
      <c r="D21" s="275">
        <v>18</v>
      </c>
      <c r="E21" s="275">
        <v>0</v>
      </c>
      <c r="F21" s="275">
        <v>0</v>
      </c>
      <c r="G21" s="1041">
        <v>100</v>
      </c>
      <c r="H21" s="275">
        <v>18</v>
      </c>
      <c r="I21" s="275">
        <v>18</v>
      </c>
      <c r="J21" s="275">
        <v>0</v>
      </c>
      <c r="K21" s="275">
        <v>0</v>
      </c>
      <c r="L21" s="275">
        <v>0</v>
      </c>
      <c r="M21" s="275">
        <v>0</v>
      </c>
      <c r="N21" s="275">
        <v>0</v>
      </c>
      <c r="O21" s="275">
        <v>0</v>
      </c>
      <c r="P21" s="275">
        <v>0</v>
      </c>
      <c r="Q21" s="275">
        <v>0</v>
      </c>
      <c r="R21" s="275">
        <v>0</v>
      </c>
      <c r="S21" s="275">
        <v>0</v>
      </c>
      <c r="T21" s="275">
        <v>0</v>
      </c>
      <c r="U21" s="275">
        <v>0</v>
      </c>
      <c r="V21" s="1042">
        <v>0</v>
      </c>
      <c r="W21" s="275">
        <v>0</v>
      </c>
      <c r="X21" s="275">
        <v>0</v>
      </c>
      <c r="Y21" s="275">
        <v>0</v>
      </c>
      <c r="Z21" s="275">
        <v>0</v>
      </c>
      <c r="AA21" s="275">
        <v>0</v>
      </c>
      <c r="AB21" s="275">
        <v>0</v>
      </c>
      <c r="AC21" s="275">
        <v>0</v>
      </c>
      <c r="AD21" s="448"/>
    </row>
    <row r="22" spans="1:30" ht="20.399999999999999" customHeight="1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48"/>
    </row>
    <row r="23" spans="1:30" ht="20.399999999999999" customHeight="1">
      <c r="A23" s="796" t="s">
        <v>3706</v>
      </c>
      <c r="B23" s="669" t="s">
        <v>4677</v>
      </c>
      <c r="C23" s="275">
        <v>1</v>
      </c>
      <c r="D23" s="275">
        <v>1</v>
      </c>
      <c r="E23" s="275">
        <v>0</v>
      </c>
      <c r="F23" s="275">
        <v>0</v>
      </c>
      <c r="G23" s="1041">
        <v>100</v>
      </c>
      <c r="H23" s="275">
        <v>0</v>
      </c>
      <c r="I23" s="275">
        <v>0</v>
      </c>
      <c r="J23" s="275">
        <v>0</v>
      </c>
      <c r="K23" s="275">
        <v>0</v>
      </c>
      <c r="L23" s="275">
        <v>0</v>
      </c>
      <c r="M23" s="275">
        <v>0</v>
      </c>
      <c r="N23" s="275">
        <v>0</v>
      </c>
      <c r="O23" s="275">
        <v>0</v>
      </c>
      <c r="P23" s="275">
        <v>0</v>
      </c>
      <c r="Q23" s="275">
        <v>0</v>
      </c>
      <c r="R23" s="275">
        <v>0</v>
      </c>
      <c r="S23" s="275">
        <v>0</v>
      </c>
      <c r="T23" s="275">
        <v>0</v>
      </c>
      <c r="U23" s="275">
        <v>0</v>
      </c>
      <c r="V23" s="1042">
        <v>0</v>
      </c>
      <c r="W23" s="275">
        <v>0</v>
      </c>
      <c r="X23" s="275">
        <v>0</v>
      </c>
      <c r="Y23" s="275">
        <v>0</v>
      </c>
      <c r="Z23" s="275">
        <v>0</v>
      </c>
      <c r="AA23" s="275">
        <v>0</v>
      </c>
      <c r="AB23" s="275">
        <v>1</v>
      </c>
      <c r="AC23" s="275">
        <v>0</v>
      </c>
      <c r="AD23" s="448"/>
    </row>
    <row r="24" spans="1:30" ht="20.399999999999999" customHeight="1">
      <c r="A24" s="794"/>
      <c r="B24" s="670" t="s">
        <v>1468</v>
      </c>
      <c r="C24" s="276">
        <v>0</v>
      </c>
      <c r="D24" s="276">
        <v>0</v>
      </c>
      <c r="E24" s="276">
        <v>0</v>
      </c>
      <c r="F24" s="276">
        <v>0</v>
      </c>
      <c r="G24" s="1043">
        <v>0</v>
      </c>
      <c r="H24" s="276">
        <v>0</v>
      </c>
      <c r="I24" s="276">
        <v>0</v>
      </c>
      <c r="J24" s="276">
        <v>0</v>
      </c>
      <c r="K24" s="276">
        <v>0</v>
      </c>
      <c r="L24" s="276">
        <v>0</v>
      </c>
      <c r="M24" s="276">
        <v>0</v>
      </c>
      <c r="N24" s="276">
        <v>0</v>
      </c>
      <c r="O24" s="276">
        <v>0</v>
      </c>
      <c r="P24" s="276">
        <v>0</v>
      </c>
      <c r="Q24" s="276">
        <v>0</v>
      </c>
      <c r="R24" s="276">
        <v>0</v>
      </c>
      <c r="S24" s="276">
        <v>0</v>
      </c>
      <c r="T24" s="276">
        <v>0</v>
      </c>
      <c r="U24" s="276">
        <v>0</v>
      </c>
      <c r="V24" s="1044">
        <v>0</v>
      </c>
      <c r="W24" s="276">
        <v>0</v>
      </c>
      <c r="X24" s="276">
        <v>0</v>
      </c>
      <c r="Y24" s="276">
        <v>0</v>
      </c>
      <c r="Z24" s="276">
        <v>0</v>
      </c>
      <c r="AA24" s="276">
        <v>0</v>
      </c>
      <c r="AB24" s="276">
        <v>0</v>
      </c>
      <c r="AC24" s="276">
        <v>0</v>
      </c>
      <c r="AD24" s="448"/>
    </row>
    <row r="25" spans="1:30" ht="20.399999999999999" customHeight="1">
      <c r="A25" s="794"/>
      <c r="B25" s="670" t="s">
        <v>1467</v>
      </c>
      <c r="C25" s="276">
        <v>1</v>
      </c>
      <c r="D25" s="276">
        <v>1</v>
      </c>
      <c r="E25" s="276">
        <v>0</v>
      </c>
      <c r="F25" s="276">
        <v>0</v>
      </c>
      <c r="G25" s="1043">
        <v>100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0</v>
      </c>
      <c r="Q25" s="276">
        <v>0</v>
      </c>
      <c r="R25" s="276">
        <v>0</v>
      </c>
      <c r="S25" s="276">
        <v>0</v>
      </c>
      <c r="T25" s="276">
        <v>0</v>
      </c>
      <c r="U25" s="276">
        <v>0</v>
      </c>
      <c r="V25" s="1044">
        <v>0</v>
      </c>
      <c r="W25" s="276">
        <v>0</v>
      </c>
      <c r="X25" s="276">
        <v>0</v>
      </c>
      <c r="Y25" s="276">
        <v>0</v>
      </c>
      <c r="Z25" s="276">
        <v>0</v>
      </c>
      <c r="AA25" s="276">
        <v>0</v>
      </c>
      <c r="AB25" s="276">
        <v>1</v>
      </c>
      <c r="AC25" s="276">
        <v>0</v>
      </c>
      <c r="AD25" s="448"/>
    </row>
    <row r="26" spans="1:30" ht="20.399999999999999" customHeight="1">
      <c r="A26" s="794"/>
      <c r="B26" s="670" t="s">
        <v>4104</v>
      </c>
      <c r="C26" s="276">
        <v>0</v>
      </c>
      <c r="D26" s="276">
        <v>0</v>
      </c>
      <c r="E26" s="276">
        <v>0</v>
      </c>
      <c r="F26" s="276">
        <v>0</v>
      </c>
      <c r="G26" s="1043">
        <v>0</v>
      </c>
      <c r="H26" s="276">
        <v>0</v>
      </c>
      <c r="I26" s="276">
        <v>0</v>
      </c>
      <c r="J26" s="276">
        <v>0</v>
      </c>
      <c r="K26" s="276">
        <v>0</v>
      </c>
      <c r="L26" s="276">
        <v>0</v>
      </c>
      <c r="M26" s="276">
        <v>0</v>
      </c>
      <c r="N26" s="276">
        <v>0</v>
      </c>
      <c r="O26" s="276">
        <v>0</v>
      </c>
      <c r="P26" s="276">
        <v>0</v>
      </c>
      <c r="Q26" s="276">
        <v>0</v>
      </c>
      <c r="R26" s="276">
        <v>0</v>
      </c>
      <c r="S26" s="276">
        <v>0</v>
      </c>
      <c r="T26" s="276">
        <v>0</v>
      </c>
      <c r="U26" s="276">
        <v>0</v>
      </c>
      <c r="V26" s="1044">
        <v>0</v>
      </c>
      <c r="W26" s="276">
        <v>0</v>
      </c>
      <c r="X26" s="276">
        <v>0</v>
      </c>
      <c r="Y26" s="276">
        <v>0</v>
      </c>
      <c r="Z26" s="276">
        <v>0</v>
      </c>
      <c r="AA26" s="276">
        <v>0</v>
      </c>
      <c r="AB26" s="276">
        <v>0</v>
      </c>
      <c r="AC26" s="276">
        <v>0</v>
      </c>
      <c r="AD26" s="448"/>
    </row>
    <row r="27" spans="1:30" ht="20.399999999999999" customHeight="1">
      <c r="A27" s="407"/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  <c r="Z27" s="407"/>
      <c r="AA27" s="407"/>
      <c r="AB27" s="407"/>
      <c r="AC27" s="407"/>
      <c r="AD27" s="448"/>
    </row>
    <row r="28" spans="1:30" ht="20.399999999999999" customHeight="1">
      <c r="A28" s="796" t="s">
        <v>3614</v>
      </c>
      <c r="B28" s="669" t="s">
        <v>3613</v>
      </c>
      <c r="C28" s="275">
        <v>1</v>
      </c>
      <c r="D28" s="275">
        <v>1</v>
      </c>
      <c r="E28" s="275">
        <v>0</v>
      </c>
      <c r="F28" s="275">
        <v>0</v>
      </c>
      <c r="G28" s="1041">
        <v>100</v>
      </c>
      <c r="H28" s="275">
        <v>0</v>
      </c>
      <c r="I28" s="275">
        <v>0</v>
      </c>
      <c r="J28" s="275">
        <v>0</v>
      </c>
      <c r="K28" s="275">
        <v>0</v>
      </c>
      <c r="L28" s="275">
        <v>0</v>
      </c>
      <c r="M28" s="275">
        <v>0</v>
      </c>
      <c r="N28" s="275">
        <v>0</v>
      </c>
      <c r="O28" s="275">
        <v>0</v>
      </c>
      <c r="P28" s="275">
        <v>0</v>
      </c>
      <c r="Q28" s="275">
        <v>0</v>
      </c>
      <c r="R28" s="275">
        <v>0</v>
      </c>
      <c r="S28" s="275">
        <v>0</v>
      </c>
      <c r="T28" s="275">
        <v>0</v>
      </c>
      <c r="U28" s="275">
        <v>0</v>
      </c>
      <c r="V28" s="1042">
        <v>0</v>
      </c>
      <c r="W28" s="275">
        <v>0</v>
      </c>
      <c r="X28" s="275">
        <v>0</v>
      </c>
      <c r="Y28" s="275">
        <v>0</v>
      </c>
      <c r="Z28" s="275">
        <v>0</v>
      </c>
      <c r="AA28" s="275">
        <v>0</v>
      </c>
      <c r="AB28" s="275">
        <v>1</v>
      </c>
      <c r="AC28" s="275">
        <v>0</v>
      </c>
      <c r="AD28" s="448"/>
    </row>
    <row r="29" spans="1:30" ht="20.399999999999999" customHeight="1">
      <c r="A29" s="794"/>
      <c r="B29" s="670" t="s">
        <v>1468</v>
      </c>
      <c r="C29" s="276">
        <v>0</v>
      </c>
      <c r="D29" s="276">
        <v>0</v>
      </c>
      <c r="E29" s="276">
        <v>0</v>
      </c>
      <c r="F29" s="276">
        <v>0</v>
      </c>
      <c r="G29" s="1043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76">
        <v>0</v>
      </c>
      <c r="S29" s="276">
        <v>0</v>
      </c>
      <c r="T29" s="276">
        <v>0</v>
      </c>
      <c r="U29" s="276">
        <v>0</v>
      </c>
      <c r="V29" s="1044">
        <v>0</v>
      </c>
      <c r="W29" s="276">
        <v>0</v>
      </c>
      <c r="X29" s="276">
        <v>0</v>
      </c>
      <c r="Y29" s="276">
        <v>0</v>
      </c>
      <c r="Z29" s="276">
        <v>0</v>
      </c>
      <c r="AA29" s="276">
        <v>0</v>
      </c>
      <c r="AB29" s="276">
        <v>0</v>
      </c>
      <c r="AC29" s="276">
        <v>0</v>
      </c>
      <c r="AD29" s="448"/>
    </row>
    <row r="30" spans="1:30" ht="20.399999999999999" customHeight="1">
      <c r="A30" s="794"/>
      <c r="B30" s="670" t="s">
        <v>1467</v>
      </c>
      <c r="C30" s="276">
        <v>1</v>
      </c>
      <c r="D30" s="276">
        <v>1</v>
      </c>
      <c r="E30" s="276">
        <v>0</v>
      </c>
      <c r="F30" s="276">
        <v>0</v>
      </c>
      <c r="G30" s="1043">
        <v>100</v>
      </c>
      <c r="H30" s="276">
        <v>0</v>
      </c>
      <c r="I30" s="276">
        <v>0</v>
      </c>
      <c r="J30" s="276">
        <v>0</v>
      </c>
      <c r="K30" s="276">
        <v>0</v>
      </c>
      <c r="L30" s="276">
        <v>0</v>
      </c>
      <c r="M30" s="276">
        <v>0</v>
      </c>
      <c r="N30" s="276">
        <v>0</v>
      </c>
      <c r="O30" s="276">
        <v>0</v>
      </c>
      <c r="P30" s="276">
        <v>0</v>
      </c>
      <c r="Q30" s="276">
        <v>0</v>
      </c>
      <c r="R30" s="276">
        <v>0</v>
      </c>
      <c r="S30" s="276">
        <v>0</v>
      </c>
      <c r="T30" s="276">
        <v>0</v>
      </c>
      <c r="U30" s="276">
        <v>0</v>
      </c>
      <c r="V30" s="1044">
        <v>0</v>
      </c>
      <c r="W30" s="276">
        <v>0</v>
      </c>
      <c r="X30" s="276">
        <v>0</v>
      </c>
      <c r="Y30" s="276">
        <v>0</v>
      </c>
      <c r="Z30" s="276">
        <v>0</v>
      </c>
      <c r="AA30" s="276">
        <v>0</v>
      </c>
      <c r="AB30" s="276">
        <v>1</v>
      </c>
      <c r="AC30" s="276">
        <v>0</v>
      </c>
      <c r="AD30" s="448"/>
    </row>
    <row r="31" spans="1:30" ht="20.399999999999999" customHeight="1">
      <c r="A31" s="794"/>
      <c r="B31" s="670" t="s">
        <v>4104</v>
      </c>
      <c r="C31" s="276">
        <v>0</v>
      </c>
      <c r="D31" s="276">
        <v>0</v>
      </c>
      <c r="E31" s="276">
        <v>0</v>
      </c>
      <c r="F31" s="276">
        <v>0</v>
      </c>
      <c r="G31" s="1043">
        <v>0</v>
      </c>
      <c r="H31" s="276">
        <v>0</v>
      </c>
      <c r="I31" s="276">
        <v>0</v>
      </c>
      <c r="J31" s="276">
        <v>0</v>
      </c>
      <c r="K31" s="276">
        <v>0</v>
      </c>
      <c r="L31" s="276">
        <v>0</v>
      </c>
      <c r="M31" s="276">
        <v>0</v>
      </c>
      <c r="N31" s="276">
        <v>0</v>
      </c>
      <c r="O31" s="276">
        <v>0</v>
      </c>
      <c r="P31" s="276">
        <v>0</v>
      </c>
      <c r="Q31" s="276">
        <v>0</v>
      </c>
      <c r="R31" s="276">
        <v>0</v>
      </c>
      <c r="S31" s="276">
        <v>0</v>
      </c>
      <c r="T31" s="276">
        <v>0</v>
      </c>
      <c r="U31" s="276">
        <v>0</v>
      </c>
      <c r="V31" s="1044">
        <v>0</v>
      </c>
      <c r="W31" s="276">
        <v>0</v>
      </c>
      <c r="X31" s="276">
        <v>0</v>
      </c>
      <c r="Y31" s="276">
        <v>0</v>
      </c>
      <c r="Z31" s="276">
        <v>0</v>
      </c>
      <c r="AA31" s="276">
        <v>0</v>
      </c>
      <c r="AB31" s="276">
        <v>0</v>
      </c>
      <c r="AC31" s="276">
        <v>0</v>
      </c>
      <c r="AD31" s="448"/>
    </row>
    <row r="32" spans="1:30" ht="20.399999999999999" customHeigh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48"/>
    </row>
    <row r="33" spans="1:30" ht="20.399999999999999" customHeight="1">
      <c r="A33" s="796" t="s">
        <v>3612</v>
      </c>
      <c r="B33" s="669" t="s">
        <v>3611</v>
      </c>
      <c r="C33" s="275">
        <v>102</v>
      </c>
      <c r="D33" s="275">
        <v>102</v>
      </c>
      <c r="E33" s="275">
        <v>0</v>
      </c>
      <c r="F33" s="275">
        <v>0</v>
      </c>
      <c r="G33" s="1041">
        <v>100</v>
      </c>
      <c r="H33" s="275">
        <v>0</v>
      </c>
      <c r="I33" s="275">
        <v>0</v>
      </c>
      <c r="J33" s="275">
        <v>0</v>
      </c>
      <c r="K33" s="275">
        <v>0</v>
      </c>
      <c r="L33" s="275">
        <v>1</v>
      </c>
      <c r="M33" s="275">
        <v>0</v>
      </c>
      <c r="N33" s="275">
        <v>0</v>
      </c>
      <c r="O33" s="275">
        <v>0</v>
      </c>
      <c r="P33" s="275">
        <v>0</v>
      </c>
      <c r="Q33" s="275">
        <v>0</v>
      </c>
      <c r="R33" s="275">
        <v>0</v>
      </c>
      <c r="S33" s="275">
        <v>0</v>
      </c>
      <c r="T33" s="275">
        <v>1</v>
      </c>
      <c r="U33" s="275">
        <v>1</v>
      </c>
      <c r="V33" s="1042">
        <v>3</v>
      </c>
      <c r="W33" s="275">
        <v>3</v>
      </c>
      <c r="X33" s="275">
        <v>10</v>
      </c>
      <c r="Y33" s="275">
        <v>8</v>
      </c>
      <c r="Z33" s="275">
        <v>13</v>
      </c>
      <c r="AA33" s="275">
        <v>12</v>
      </c>
      <c r="AB33" s="275">
        <v>24</v>
      </c>
      <c r="AC33" s="275">
        <v>26</v>
      </c>
      <c r="AD33" s="448"/>
    </row>
    <row r="34" spans="1:30" ht="20.399999999999999" customHeight="1">
      <c r="A34" s="794"/>
      <c r="B34" s="670" t="s">
        <v>1468</v>
      </c>
      <c r="C34" s="276">
        <v>53</v>
      </c>
      <c r="D34" s="276">
        <v>53</v>
      </c>
      <c r="E34" s="276">
        <v>0</v>
      </c>
      <c r="F34" s="276">
        <v>0</v>
      </c>
      <c r="G34" s="1043">
        <v>100</v>
      </c>
      <c r="H34" s="276">
        <v>0</v>
      </c>
      <c r="I34" s="276">
        <v>0</v>
      </c>
      <c r="J34" s="276">
        <v>0</v>
      </c>
      <c r="K34" s="276">
        <v>0</v>
      </c>
      <c r="L34" s="276">
        <v>1</v>
      </c>
      <c r="M34" s="276">
        <v>0</v>
      </c>
      <c r="N34" s="276">
        <v>0</v>
      </c>
      <c r="O34" s="276">
        <v>0</v>
      </c>
      <c r="P34" s="276">
        <v>0</v>
      </c>
      <c r="Q34" s="276">
        <v>0</v>
      </c>
      <c r="R34" s="276">
        <v>0</v>
      </c>
      <c r="S34" s="276">
        <v>0</v>
      </c>
      <c r="T34" s="276">
        <v>0</v>
      </c>
      <c r="U34" s="276">
        <v>1</v>
      </c>
      <c r="V34" s="1044">
        <v>2</v>
      </c>
      <c r="W34" s="276">
        <v>2</v>
      </c>
      <c r="X34" s="276">
        <v>6</v>
      </c>
      <c r="Y34" s="276">
        <v>7</v>
      </c>
      <c r="Z34" s="276">
        <v>8</v>
      </c>
      <c r="AA34" s="276">
        <v>7</v>
      </c>
      <c r="AB34" s="276">
        <v>10</v>
      </c>
      <c r="AC34" s="276">
        <v>9</v>
      </c>
      <c r="AD34" s="448"/>
    </row>
    <row r="35" spans="1:30" ht="20.399999999999999" customHeight="1">
      <c r="A35" s="794"/>
      <c r="B35" s="670" t="s">
        <v>1467</v>
      </c>
      <c r="C35" s="276">
        <v>49</v>
      </c>
      <c r="D35" s="276">
        <v>49</v>
      </c>
      <c r="E35" s="276">
        <v>0</v>
      </c>
      <c r="F35" s="276">
        <v>0</v>
      </c>
      <c r="G35" s="1043">
        <v>100</v>
      </c>
      <c r="H35" s="276">
        <v>0</v>
      </c>
      <c r="I35" s="276">
        <v>0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6">
        <v>0</v>
      </c>
      <c r="P35" s="276">
        <v>0</v>
      </c>
      <c r="Q35" s="276">
        <v>0</v>
      </c>
      <c r="R35" s="276">
        <v>0</v>
      </c>
      <c r="S35" s="276">
        <v>0</v>
      </c>
      <c r="T35" s="276">
        <v>1</v>
      </c>
      <c r="U35" s="276">
        <v>0</v>
      </c>
      <c r="V35" s="1044">
        <v>1</v>
      </c>
      <c r="W35" s="276">
        <v>1</v>
      </c>
      <c r="X35" s="276">
        <v>4</v>
      </c>
      <c r="Y35" s="276">
        <v>1</v>
      </c>
      <c r="Z35" s="276">
        <v>5</v>
      </c>
      <c r="AA35" s="276">
        <v>5</v>
      </c>
      <c r="AB35" s="276">
        <v>14</v>
      </c>
      <c r="AC35" s="276">
        <v>17</v>
      </c>
      <c r="AD35" s="448"/>
    </row>
    <row r="36" spans="1:30" ht="20.399999999999999" customHeight="1">
      <c r="A36" s="794"/>
      <c r="B36" s="670" t="s">
        <v>4104</v>
      </c>
      <c r="C36" s="276">
        <v>0</v>
      </c>
      <c r="D36" s="276">
        <v>0</v>
      </c>
      <c r="E36" s="276">
        <v>0</v>
      </c>
      <c r="F36" s="276">
        <v>0</v>
      </c>
      <c r="G36" s="1043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0</v>
      </c>
      <c r="P36" s="276">
        <v>0</v>
      </c>
      <c r="Q36" s="276">
        <v>0</v>
      </c>
      <c r="R36" s="276">
        <v>0</v>
      </c>
      <c r="S36" s="276">
        <v>0</v>
      </c>
      <c r="T36" s="276">
        <v>0</v>
      </c>
      <c r="U36" s="276">
        <v>0</v>
      </c>
      <c r="V36" s="1044">
        <v>0</v>
      </c>
      <c r="W36" s="276">
        <v>0</v>
      </c>
      <c r="X36" s="276">
        <v>0</v>
      </c>
      <c r="Y36" s="276">
        <v>0</v>
      </c>
      <c r="Z36" s="276">
        <v>0</v>
      </c>
      <c r="AA36" s="276">
        <v>0</v>
      </c>
      <c r="AB36" s="276">
        <v>0</v>
      </c>
      <c r="AC36" s="276">
        <v>0</v>
      </c>
      <c r="AD36" s="448"/>
    </row>
    <row r="37" spans="1:30" ht="20.399999999999999" customHeigh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48"/>
    </row>
    <row r="38" spans="1:30" ht="20.399999999999999" customHeight="1">
      <c r="A38" s="796" t="s">
        <v>4678</v>
      </c>
      <c r="B38" s="669" t="s">
        <v>4679</v>
      </c>
      <c r="C38" s="275">
        <v>1</v>
      </c>
      <c r="D38" s="275">
        <v>1</v>
      </c>
      <c r="E38" s="275">
        <v>0</v>
      </c>
      <c r="F38" s="275">
        <v>0</v>
      </c>
      <c r="G38" s="1041">
        <v>100</v>
      </c>
      <c r="H38" s="275">
        <v>0</v>
      </c>
      <c r="I38" s="275">
        <v>0</v>
      </c>
      <c r="J38" s="275">
        <v>0</v>
      </c>
      <c r="K38" s="275">
        <v>0</v>
      </c>
      <c r="L38" s="275">
        <v>0</v>
      </c>
      <c r="M38" s="275">
        <v>0</v>
      </c>
      <c r="N38" s="275">
        <v>0</v>
      </c>
      <c r="O38" s="275">
        <v>0</v>
      </c>
      <c r="P38" s="275">
        <v>0</v>
      </c>
      <c r="Q38" s="275">
        <v>0</v>
      </c>
      <c r="R38" s="275">
        <v>0</v>
      </c>
      <c r="S38" s="275">
        <v>0</v>
      </c>
      <c r="T38" s="275">
        <v>0</v>
      </c>
      <c r="U38" s="275">
        <v>0</v>
      </c>
      <c r="V38" s="1042">
        <v>0</v>
      </c>
      <c r="W38" s="275">
        <v>0</v>
      </c>
      <c r="X38" s="275">
        <v>0</v>
      </c>
      <c r="Y38" s="275">
        <v>0</v>
      </c>
      <c r="Z38" s="275">
        <v>0</v>
      </c>
      <c r="AA38" s="275">
        <v>0</v>
      </c>
      <c r="AB38" s="275">
        <v>1</v>
      </c>
      <c r="AC38" s="275">
        <v>0</v>
      </c>
      <c r="AD38" s="448"/>
    </row>
    <row r="39" spans="1:30" ht="20.399999999999999" customHeight="1">
      <c r="A39" s="669"/>
      <c r="B39" s="669" t="s">
        <v>4680</v>
      </c>
      <c r="C39" s="797"/>
      <c r="D39" s="797"/>
      <c r="E39" s="797"/>
      <c r="F39" s="797"/>
      <c r="G39" s="797"/>
      <c r="H39" s="797"/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97"/>
      <c r="AB39" s="797"/>
      <c r="AC39" s="797"/>
      <c r="AD39" s="448"/>
    </row>
    <row r="40" spans="1:30" ht="20.399999999999999" customHeight="1">
      <c r="A40" s="794"/>
      <c r="B40" s="670" t="s">
        <v>1468</v>
      </c>
      <c r="C40" s="276">
        <v>1</v>
      </c>
      <c r="D40" s="276">
        <v>1</v>
      </c>
      <c r="E40" s="276">
        <v>0</v>
      </c>
      <c r="F40" s="276">
        <v>0</v>
      </c>
      <c r="G40" s="1043">
        <v>100</v>
      </c>
      <c r="H40" s="276">
        <v>0</v>
      </c>
      <c r="I40" s="276">
        <v>0</v>
      </c>
      <c r="J40" s="276">
        <v>0</v>
      </c>
      <c r="K40" s="276">
        <v>0</v>
      </c>
      <c r="L40" s="276">
        <v>0</v>
      </c>
      <c r="M40" s="276">
        <v>0</v>
      </c>
      <c r="N40" s="276">
        <v>0</v>
      </c>
      <c r="O40" s="276">
        <v>0</v>
      </c>
      <c r="P40" s="276">
        <v>0</v>
      </c>
      <c r="Q40" s="276">
        <v>0</v>
      </c>
      <c r="R40" s="276">
        <v>0</v>
      </c>
      <c r="S40" s="276">
        <v>0</v>
      </c>
      <c r="T40" s="276">
        <v>0</v>
      </c>
      <c r="U40" s="276">
        <v>0</v>
      </c>
      <c r="V40" s="1044">
        <v>0</v>
      </c>
      <c r="W40" s="276">
        <v>0</v>
      </c>
      <c r="X40" s="276">
        <v>0</v>
      </c>
      <c r="Y40" s="276">
        <v>0</v>
      </c>
      <c r="Z40" s="276">
        <v>0</v>
      </c>
      <c r="AA40" s="276">
        <v>0</v>
      </c>
      <c r="AB40" s="276">
        <v>1</v>
      </c>
      <c r="AC40" s="276">
        <v>0</v>
      </c>
      <c r="AD40" s="448"/>
    </row>
    <row r="41" spans="1:30" ht="20.399999999999999" customHeight="1">
      <c r="A41" s="794"/>
      <c r="B41" s="670" t="s">
        <v>1467</v>
      </c>
      <c r="C41" s="276">
        <v>0</v>
      </c>
      <c r="D41" s="276">
        <v>0</v>
      </c>
      <c r="E41" s="276">
        <v>0</v>
      </c>
      <c r="F41" s="276">
        <v>0</v>
      </c>
      <c r="G41" s="1043">
        <v>0</v>
      </c>
      <c r="H41" s="276">
        <v>0</v>
      </c>
      <c r="I41" s="276">
        <v>0</v>
      </c>
      <c r="J41" s="276">
        <v>0</v>
      </c>
      <c r="K41" s="276">
        <v>0</v>
      </c>
      <c r="L41" s="276">
        <v>0</v>
      </c>
      <c r="M41" s="276">
        <v>0</v>
      </c>
      <c r="N41" s="276">
        <v>0</v>
      </c>
      <c r="O41" s="276">
        <v>0</v>
      </c>
      <c r="P41" s="276">
        <v>0</v>
      </c>
      <c r="Q41" s="276">
        <v>0</v>
      </c>
      <c r="R41" s="276">
        <v>0</v>
      </c>
      <c r="S41" s="276">
        <v>0</v>
      </c>
      <c r="T41" s="276">
        <v>0</v>
      </c>
      <c r="U41" s="276">
        <v>0</v>
      </c>
      <c r="V41" s="1044">
        <v>0</v>
      </c>
      <c r="W41" s="276">
        <v>0</v>
      </c>
      <c r="X41" s="276">
        <v>0</v>
      </c>
      <c r="Y41" s="276">
        <v>0</v>
      </c>
      <c r="Z41" s="276">
        <v>0</v>
      </c>
      <c r="AA41" s="276">
        <v>0</v>
      </c>
      <c r="AB41" s="276">
        <v>0</v>
      </c>
      <c r="AC41" s="276">
        <v>0</v>
      </c>
      <c r="AD41" s="448"/>
    </row>
    <row r="42" spans="1:30" ht="20.399999999999999" customHeight="1">
      <c r="A42" s="794"/>
      <c r="B42" s="670" t="s">
        <v>4104</v>
      </c>
      <c r="C42" s="276">
        <v>0</v>
      </c>
      <c r="D42" s="276">
        <v>0</v>
      </c>
      <c r="E42" s="276">
        <v>0</v>
      </c>
      <c r="F42" s="276">
        <v>0</v>
      </c>
      <c r="G42" s="1043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0</v>
      </c>
      <c r="M42" s="276">
        <v>0</v>
      </c>
      <c r="N42" s="276">
        <v>0</v>
      </c>
      <c r="O42" s="276">
        <v>0</v>
      </c>
      <c r="P42" s="276">
        <v>0</v>
      </c>
      <c r="Q42" s="276">
        <v>0</v>
      </c>
      <c r="R42" s="276">
        <v>0</v>
      </c>
      <c r="S42" s="276">
        <v>0</v>
      </c>
      <c r="T42" s="276">
        <v>0</v>
      </c>
      <c r="U42" s="276">
        <v>0</v>
      </c>
      <c r="V42" s="1044">
        <v>0</v>
      </c>
      <c r="W42" s="276">
        <v>0</v>
      </c>
      <c r="X42" s="276">
        <v>0</v>
      </c>
      <c r="Y42" s="276">
        <v>0</v>
      </c>
      <c r="Z42" s="276">
        <v>0</v>
      </c>
      <c r="AA42" s="276">
        <v>0</v>
      </c>
      <c r="AB42" s="276">
        <v>0</v>
      </c>
      <c r="AC42" s="276">
        <v>0</v>
      </c>
      <c r="AD42" s="448"/>
    </row>
    <row r="43" spans="1:30" ht="20.399999999999999" customHeigh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48"/>
    </row>
    <row r="44" spans="1:30" ht="20.399999999999999" customHeight="1">
      <c r="A44" s="796" t="s">
        <v>3610</v>
      </c>
      <c r="B44" s="669" t="s">
        <v>3609</v>
      </c>
      <c r="C44" s="275">
        <v>246</v>
      </c>
      <c r="D44" s="275">
        <v>246</v>
      </c>
      <c r="E44" s="275">
        <v>0</v>
      </c>
      <c r="F44" s="275">
        <v>0</v>
      </c>
      <c r="G44" s="1041">
        <v>100</v>
      </c>
      <c r="H44" s="275">
        <v>0</v>
      </c>
      <c r="I44" s="275">
        <v>0</v>
      </c>
      <c r="J44" s="275">
        <v>0</v>
      </c>
      <c r="K44" s="275">
        <v>0</v>
      </c>
      <c r="L44" s="275">
        <v>1</v>
      </c>
      <c r="M44" s="275">
        <v>1</v>
      </c>
      <c r="N44" s="275">
        <v>0</v>
      </c>
      <c r="O44" s="275">
        <v>0</v>
      </c>
      <c r="P44" s="275">
        <v>1</v>
      </c>
      <c r="Q44" s="275">
        <v>0</v>
      </c>
      <c r="R44" s="275">
        <v>0</v>
      </c>
      <c r="S44" s="275">
        <v>1</v>
      </c>
      <c r="T44" s="275">
        <v>1</v>
      </c>
      <c r="U44" s="275">
        <v>1</v>
      </c>
      <c r="V44" s="1042">
        <v>1</v>
      </c>
      <c r="W44" s="275">
        <v>8</v>
      </c>
      <c r="X44" s="275">
        <v>14</v>
      </c>
      <c r="Y44" s="275">
        <v>9</v>
      </c>
      <c r="Z44" s="275">
        <v>15</v>
      </c>
      <c r="AA44" s="275">
        <v>32</v>
      </c>
      <c r="AB44" s="275">
        <v>61</v>
      </c>
      <c r="AC44" s="275">
        <v>100</v>
      </c>
      <c r="AD44" s="448"/>
    </row>
    <row r="45" spans="1:30" ht="20.399999999999999" customHeight="1">
      <c r="A45" s="669"/>
      <c r="B45" s="669" t="s">
        <v>3608</v>
      </c>
      <c r="C45" s="797"/>
      <c r="D45" s="797"/>
      <c r="E45" s="797"/>
      <c r="F45" s="797"/>
      <c r="G45" s="797"/>
      <c r="H45" s="797"/>
      <c r="I45" s="797"/>
      <c r="J45" s="797"/>
      <c r="K45" s="797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  <c r="AA45" s="797"/>
      <c r="AB45" s="797"/>
      <c r="AC45" s="797"/>
      <c r="AD45" s="448"/>
    </row>
    <row r="46" spans="1:30" ht="20.399999999999999" customHeight="1">
      <c r="A46" s="794"/>
      <c r="B46" s="670" t="s">
        <v>1468</v>
      </c>
      <c r="C46" s="276">
        <v>96</v>
      </c>
      <c r="D46" s="276">
        <v>96</v>
      </c>
      <c r="E46" s="276">
        <v>0</v>
      </c>
      <c r="F46" s="276">
        <v>0</v>
      </c>
      <c r="G46" s="1043">
        <v>100</v>
      </c>
      <c r="H46" s="276">
        <v>0</v>
      </c>
      <c r="I46" s="276">
        <v>0</v>
      </c>
      <c r="J46" s="276">
        <v>0</v>
      </c>
      <c r="K46" s="276">
        <v>0</v>
      </c>
      <c r="L46" s="276">
        <v>1</v>
      </c>
      <c r="M46" s="276">
        <v>0</v>
      </c>
      <c r="N46" s="276">
        <v>0</v>
      </c>
      <c r="O46" s="276">
        <v>0</v>
      </c>
      <c r="P46" s="276">
        <v>0</v>
      </c>
      <c r="Q46" s="276">
        <v>0</v>
      </c>
      <c r="R46" s="276">
        <v>0</v>
      </c>
      <c r="S46" s="276">
        <v>1</v>
      </c>
      <c r="T46" s="276">
        <v>1</v>
      </c>
      <c r="U46" s="276">
        <v>1</v>
      </c>
      <c r="V46" s="1044">
        <v>0</v>
      </c>
      <c r="W46" s="276">
        <v>2</v>
      </c>
      <c r="X46" s="276">
        <v>7</v>
      </c>
      <c r="Y46" s="276">
        <v>6</v>
      </c>
      <c r="Z46" s="276">
        <v>6</v>
      </c>
      <c r="AA46" s="276">
        <v>11</v>
      </c>
      <c r="AB46" s="276">
        <v>27</v>
      </c>
      <c r="AC46" s="276">
        <v>33</v>
      </c>
      <c r="AD46" s="448"/>
    </row>
    <row r="47" spans="1:30" ht="20.399999999999999" customHeight="1">
      <c r="A47" s="794"/>
      <c r="B47" s="670" t="s">
        <v>1467</v>
      </c>
      <c r="C47" s="276">
        <v>150</v>
      </c>
      <c r="D47" s="276">
        <v>150</v>
      </c>
      <c r="E47" s="276">
        <v>0</v>
      </c>
      <c r="F47" s="276">
        <v>0</v>
      </c>
      <c r="G47" s="1043">
        <v>100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1</v>
      </c>
      <c r="N47" s="276">
        <v>0</v>
      </c>
      <c r="O47" s="276">
        <v>0</v>
      </c>
      <c r="P47" s="276">
        <v>1</v>
      </c>
      <c r="Q47" s="276">
        <v>0</v>
      </c>
      <c r="R47" s="276">
        <v>0</v>
      </c>
      <c r="S47" s="276">
        <v>0</v>
      </c>
      <c r="T47" s="276">
        <v>0</v>
      </c>
      <c r="U47" s="276">
        <v>0</v>
      </c>
      <c r="V47" s="1044">
        <v>1</v>
      </c>
      <c r="W47" s="276">
        <v>6</v>
      </c>
      <c r="X47" s="276">
        <v>7</v>
      </c>
      <c r="Y47" s="276">
        <v>3</v>
      </c>
      <c r="Z47" s="276">
        <v>9</v>
      </c>
      <c r="AA47" s="276">
        <v>21</v>
      </c>
      <c r="AB47" s="276">
        <v>34</v>
      </c>
      <c r="AC47" s="276">
        <v>67</v>
      </c>
      <c r="AD47" s="448"/>
    </row>
    <row r="48" spans="1:30" ht="20.399999999999999" customHeight="1">
      <c r="A48" s="794"/>
      <c r="B48" s="670" t="s">
        <v>4104</v>
      </c>
      <c r="C48" s="276">
        <v>0</v>
      </c>
      <c r="D48" s="276">
        <v>0</v>
      </c>
      <c r="E48" s="276">
        <v>0</v>
      </c>
      <c r="F48" s="276">
        <v>0</v>
      </c>
      <c r="G48" s="1043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  <c r="Q48" s="276">
        <v>0</v>
      </c>
      <c r="R48" s="276">
        <v>0</v>
      </c>
      <c r="S48" s="276">
        <v>0</v>
      </c>
      <c r="T48" s="276">
        <v>0</v>
      </c>
      <c r="U48" s="276">
        <v>0</v>
      </c>
      <c r="V48" s="1044">
        <v>0</v>
      </c>
      <c r="W48" s="276">
        <v>0</v>
      </c>
      <c r="X48" s="276">
        <v>0</v>
      </c>
      <c r="Y48" s="276">
        <v>0</v>
      </c>
      <c r="Z48" s="276">
        <v>0</v>
      </c>
      <c r="AA48" s="276">
        <v>0</v>
      </c>
      <c r="AB48" s="276">
        <v>0</v>
      </c>
      <c r="AC48" s="276">
        <v>0</v>
      </c>
      <c r="AD48" s="448"/>
    </row>
    <row r="49" spans="1:30" ht="20.399999999999999" customHeight="1">
      <c r="A49" s="407"/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  <c r="AC49" s="407"/>
      <c r="AD49" s="448"/>
    </row>
    <row r="50" spans="1:30" ht="20.399999999999999" customHeight="1">
      <c r="A50" s="796" t="s">
        <v>3607</v>
      </c>
      <c r="B50" s="669" t="s">
        <v>3606</v>
      </c>
      <c r="C50" s="275">
        <v>22</v>
      </c>
      <c r="D50" s="275">
        <v>22</v>
      </c>
      <c r="E50" s="275">
        <v>0</v>
      </c>
      <c r="F50" s="275">
        <v>0</v>
      </c>
      <c r="G50" s="1041">
        <v>100</v>
      </c>
      <c r="H50" s="275">
        <v>0</v>
      </c>
      <c r="I50" s="275">
        <v>0</v>
      </c>
      <c r="J50" s="275">
        <v>0</v>
      </c>
      <c r="K50" s="275">
        <v>0</v>
      </c>
      <c r="L50" s="275">
        <v>0</v>
      </c>
      <c r="M50" s="275">
        <v>0</v>
      </c>
      <c r="N50" s="275">
        <v>0</v>
      </c>
      <c r="O50" s="275">
        <v>0</v>
      </c>
      <c r="P50" s="275">
        <v>0</v>
      </c>
      <c r="Q50" s="275">
        <v>0</v>
      </c>
      <c r="R50" s="275">
        <v>1</v>
      </c>
      <c r="S50" s="275">
        <v>1</v>
      </c>
      <c r="T50" s="275">
        <v>0</v>
      </c>
      <c r="U50" s="275">
        <v>2</v>
      </c>
      <c r="V50" s="1042">
        <v>1</v>
      </c>
      <c r="W50" s="275">
        <v>2</v>
      </c>
      <c r="X50" s="275">
        <v>3</v>
      </c>
      <c r="Y50" s="275">
        <v>0</v>
      </c>
      <c r="Z50" s="275">
        <v>1</v>
      </c>
      <c r="AA50" s="275">
        <v>4</v>
      </c>
      <c r="AB50" s="275">
        <v>3</v>
      </c>
      <c r="AC50" s="275">
        <v>4</v>
      </c>
      <c r="AD50" s="448"/>
    </row>
    <row r="51" spans="1:30" ht="20.399999999999999" customHeight="1">
      <c r="A51" s="669"/>
      <c r="B51" s="669" t="s">
        <v>3605</v>
      </c>
      <c r="C51" s="797"/>
      <c r="D51" s="797"/>
      <c r="E51" s="797"/>
      <c r="F51" s="797"/>
      <c r="G51" s="797"/>
      <c r="H51" s="797"/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97"/>
      <c r="AB51" s="797"/>
      <c r="AC51" s="797"/>
      <c r="AD51" s="448"/>
    </row>
    <row r="52" spans="1:30" ht="20.399999999999999" customHeight="1">
      <c r="A52" s="794"/>
      <c r="B52" s="670" t="s">
        <v>1468</v>
      </c>
      <c r="C52" s="276">
        <v>15</v>
      </c>
      <c r="D52" s="276">
        <v>15</v>
      </c>
      <c r="E52" s="276">
        <v>0</v>
      </c>
      <c r="F52" s="276">
        <v>0</v>
      </c>
      <c r="G52" s="1043">
        <v>100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0</v>
      </c>
      <c r="R52" s="276">
        <v>0</v>
      </c>
      <c r="S52" s="276">
        <v>1</v>
      </c>
      <c r="T52" s="276">
        <v>0</v>
      </c>
      <c r="U52" s="276">
        <v>2</v>
      </c>
      <c r="V52" s="1044">
        <v>1</v>
      </c>
      <c r="W52" s="276">
        <v>1</v>
      </c>
      <c r="X52" s="276">
        <v>3</v>
      </c>
      <c r="Y52" s="276">
        <v>0</v>
      </c>
      <c r="Z52" s="276">
        <v>0</v>
      </c>
      <c r="AA52" s="276">
        <v>2</v>
      </c>
      <c r="AB52" s="276">
        <v>2</v>
      </c>
      <c r="AC52" s="276">
        <v>3</v>
      </c>
      <c r="AD52" s="448"/>
    </row>
    <row r="53" spans="1:30" ht="20.399999999999999" customHeight="1">
      <c r="A53" s="794"/>
      <c r="B53" s="670" t="s">
        <v>1467</v>
      </c>
      <c r="C53" s="276">
        <v>7</v>
      </c>
      <c r="D53" s="276">
        <v>7</v>
      </c>
      <c r="E53" s="276">
        <v>0</v>
      </c>
      <c r="F53" s="276">
        <v>0</v>
      </c>
      <c r="G53" s="1043">
        <v>100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276">
        <v>1</v>
      </c>
      <c r="S53" s="276">
        <v>0</v>
      </c>
      <c r="T53" s="276">
        <v>0</v>
      </c>
      <c r="U53" s="276">
        <v>0</v>
      </c>
      <c r="V53" s="1044">
        <v>0</v>
      </c>
      <c r="W53" s="276">
        <v>1</v>
      </c>
      <c r="X53" s="276">
        <v>0</v>
      </c>
      <c r="Y53" s="276">
        <v>0</v>
      </c>
      <c r="Z53" s="276">
        <v>1</v>
      </c>
      <c r="AA53" s="276">
        <v>2</v>
      </c>
      <c r="AB53" s="276">
        <v>1</v>
      </c>
      <c r="AC53" s="276">
        <v>1</v>
      </c>
      <c r="AD53" s="448"/>
    </row>
    <row r="54" spans="1:30" ht="20.399999999999999" customHeight="1">
      <c r="A54" s="794"/>
      <c r="B54" s="670" t="s">
        <v>4104</v>
      </c>
      <c r="C54" s="276">
        <v>0</v>
      </c>
      <c r="D54" s="276">
        <v>0</v>
      </c>
      <c r="E54" s="276">
        <v>0</v>
      </c>
      <c r="F54" s="276">
        <v>0</v>
      </c>
      <c r="G54" s="1043">
        <v>0</v>
      </c>
      <c r="H54" s="276">
        <v>0</v>
      </c>
      <c r="I54" s="276">
        <v>0</v>
      </c>
      <c r="J54" s="276">
        <v>0</v>
      </c>
      <c r="K54" s="276">
        <v>0</v>
      </c>
      <c r="L54" s="276">
        <v>0</v>
      </c>
      <c r="M54" s="276">
        <v>0</v>
      </c>
      <c r="N54" s="276">
        <v>0</v>
      </c>
      <c r="O54" s="276">
        <v>0</v>
      </c>
      <c r="P54" s="276">
        <v>0</v>
      </c>
      <c r="Q54" s="276">
        <v>0</v>
      </c>
      <c r="R54" s="276">
        <v>0</v>
      </c>
      <c r="S54" s="276">
        <v>0</v>
      </c>
      <c r="T54" s="276">
        <v>0</v>
      </c>
      <c r="U54" s="276">
        <v>0</v>
      </c>
      <c r="V54" s="1044">
        <v>0</v>
      </c>
      <c r="W54" s="276">
        <v>0</v>
      </c>
      <c r="X54" s="276">
        <v>0</v>
      </c>
      <c r="Y54" s="276">
        <v>0</v>
      </c>
      <c r="Z54" s="276">
        <v>0</v>
      </c>
      <c r="AA54" s="276">
        <v>0</v>
      </c>
      <c r="AB54" s="276">
        <v>0</v>
      </c>
      <c r="AC54" s="276">
        <v>0</v>
      </c>
      <c r="AD54" s="448"/>
    </row>
    <row r="55" spans="1:30" ht="20.399999999999999" customHeight="1">
      <c r="A55" s="407"/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48"/>
    </row>
    <row r="56" spans="1:30" ht="20.399999999999999" customHeight="1">
      <c r="A56" s="796" t="s">
        <v>3604</v>
      </c>
      <c r="B56" s="669" t="s">
        <v>3603</v>
      </c>
      <c r="C56" s="275">
        <v>205</v>
      </c>
      <c r="D56" s="275">
        <v>205</v>
      </c>
      <c r="E56" s="275">
        <v>0</v>
      </c>
      <c r="F56" s="275">
        <v>0</v>
      </c>
      <c r="G56" s="1041">
        <v>100</v>
      </c>
      <c r="H56" s="275">
        <v>0</v>
      </c>
      <c r="I56" s="275">
        <v>0</v>
      </c>
      <c r="J56" s="275">
        <v>0</v>
      </c>
      <c r="K56" s="275">
        <v>0</v>
      </c>
      <c r="L56" s="275">
        <v>0</v>
      </c>
      <c r="M56" s="275">
        <v>0</v>
      </c>
      <c r="N56" s="275">
        <v>0</v>
      </c>
      <c r="O56" s="275">
        <v>1</v>
      </c>
      <c r="P56" s="275">
        <v>1</v>
      </c>
      <c r="Q56" s="275">
        <v>2</v>
      </c>
      <c r="R56" s="275">
        <v>4</v>
      </c>
      <c r="S56" s="275">
        <v>9</v>
      </c>
      <c r="T56" s="275">
        <v>12</v>
      </c>
      <c r="U56" s="275">
        <v>15</v>
      </c>
      <c r="V56" s="1042">
        <v>25</v>
      </c>
      <c r="W56" s="275">
        <v>21</v>
      </c>
      <c r="X56" s="275">
        <v>21</v>
      </c>
      <c r="Y56" s="275">
        <v>16</v>
      </c>
      <c r="Z56" s="275">
        <v>10</v>
      </c>
      <c r="AA56" s="275">
        <v>24</v>
      </c>
      <c r="AB56" s="275">
        <v>19</v>
      </c>
      <c r="AC56" s="275">
        <v>25</v>
      </c>
      <c r="AD56" s="448"/>
    </row>
    <row r="57" spans="1:30" ht="20.399999999999999" customHeight="1">
      <c r="A57" s="669"/>
      <c r="B57" s="669" t="s">
        <v>3602</v>
      </c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448"/>
    </row>
    <row r="58" spans="1:30" ht="20.399999999999999" customHeight="1">
      <c r="A58" s="794"/>
      <c r="B58" s="670" t="s">
        <v>1468</v>
      </c>
      <c r="C58" s="276">
        <v>146</v>
      </c>
      <c r="D58" s="276">
        <v>146</v>
      </c>
      <c r="E58" s="276">
        <v>0</v>
      </c>
      <c r="F58" s="276">
        <v>0</v>
      </c>
      <c r="G58" s="1043">
        <v>100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1</v>
      </c>
      <c r="P58" s="276">
        <v>0</v>
      </c>
      <c r="Q58" s="276">
        <v>2</v>
      </c>
      <c r="R58" s="276">
        <v>1</v>
      </c>
      <c r="S58" s="276">
        <v>8</v>
      </c>
      <c r="T58" s="276">
        <v>11</v>
      </c>
      <c r="U58" s="276">
        <v>13</v>
      </c>
      <c r="V58" s="1044">
        <v>21</v>
      </c>
      <c r="W58" s="276">
        <v>17</v>
      </c>
      <c r="X58" s="276">
        <v>17</v>
      </c>
      <c r="Y58" s="276">
        <v>10</v>
      </c>
      <c r="Z58" s="276">
        <v>6</v>
      </c>
      <c r="AA58" s="276">
        <v>11</v>
      </c>
      <c r="AB58" s="276">
        <v>15</v>
      </c>
      <c r="AC58" s="276">
        <v>13</v>
      </c>
      <c r="AD58" s="448"/>
    </row>
    <row r="59" spans="1:30" ht="20.399999999999999" customHeight="1">
      <c r="A59" s="794"/>
      <c r="B59" s="670" t="s">
        <v>1467</v>
      </c>
      <c r="C59" s="276">
        <v>59</v>
      </c>
      <c r="D59" s="276">
        <v>59</v>
      </c>
      <c r="E59" s="276">
        <v>0</v>
      </c>
      <c r="F59" s="276">
        <v>0</v>
      </c>
      <c r="G59" s="1043">
        <v>100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0</v>
      </c>
      <c r="N59" s="276">
        <v>0</v>
      </c>
      <c r="O59" s="276">
        <v>0</v>
      </c>
      <c r="P59" s="276">
        <v>1</v>
      </c>
      <c r="Q59" s="276">
        <v>0</v>
      </c>
      <c r="R59" s="276">
        <v>3</v>
      </c>
      <c r="S59" s="276">
        <v>1</v>
      </c>
      <c r="T59" s="276">
        <v>1</v>
      </c>
      <c r="U59" s="276">
        <v>2</v>
      </c>
      <c r="V59" s="1044">
        <v>4</v>
      </c>
      <c r="W59" s="276">
        <v>4</v>
      </c>
      <c r="X59" s="276">
        <v>4</v>
      </c>
      <c r="Y59" s="276">
        <v>6</v>
      </c>
      <c r="Z59" s="276">
        <v>4</v>
      </c>
      <c r="AA59" s="276">
        <v>13</v>
      </c>
      <c r="AB59" s="276">
        <v>4</v>
      </c>
      <c r="AC59" s="276">
        <v>12</v>
      </c>
      <c r="AD59" s="448"/>
    </row>
    <row r="60" spans="1:30" ht="20.399999999999999" customHeight="1">
      <c r="A60" s="794"/>
      <c r="B60" s="670" t="s">
        <v>4104</v>
      </c>
      <c r="C60" s="276">
        <v>0</v>
      </c>
      <c r="D60" s="276">
        <v>0</v>
      </c>
      <c r="E60" s="276">
        <v>0</v>
      </c>
      <c r="F60" s="276">
        <v>0</v>
      </c>
      <c r="G60" s="1043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0</v>
      </c>
      <c r="R60" s="276">
        <v>0</v>
      </c>
      <c r="S60" s="276">
        <v>0</v>
      </c>
      <c r="T60" s="276">
        <v>0</v>
      </c>
      <c r="U60" s="276">
        <v>0</v>
      </c>
      <c r="V60" s="1044">
        <v>0</v>
      </c>
      <c r="W60" s="276">
        <v>0</v>
      </c>
      <c r="X60" s="276">
        <v>0</v>
      </c>
      <c r="Y60" s="276">
        <v>0</v>
      </c>
      <c r="Z60" s="276">
        <v>0</v>
      </c>
      <c r="AA60" s="276">
        <v>0</v>
      </c>
      <c r="AB60" s="276">
        <v>0</v>
      </c>
      <c r="AC60" s="276">
        <v>0</v>
      </c>
      <c r="AD60" s="448"/>
    </row>
    <row r="61" spans="1:30" ht="20.399999999999999" customHeight="1">
      <c r="A61" s="407"/>
      <c r="B61" s="407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48"/>
    </row>
    <row r="62" spans="1:30" ht="20.399999999999999" customHeight="1">
      <c r="A62" s="796" t="s">
        <v>3601</v>
      </c>
      <c r="B62" s="669" t="s">
        <v>3600</v>
      </c>
      <c r="C62" s="275">
        <v>24</v>
      </c>
      <c r="D62" s="275">
        <v>24</v>
      </c>
      <c r="E62" s="275">
        <v>0</v>
      </c>
      <c r="F62" s="275">
        <v>0</v>
      </c>
      <c r="G62" s="1041">
        <v>100</v>
      </c>
      <c r="H62" s="275">
        <v>0</v>
      </c>
      <c r="I62" s="275">
        <v>0</v>
      </c>
      <c r="J62" s="275">
        <v>0</v>
      </c>
      <c r="K62" s="275">
        <v>0</v>
      </c>
      <c r="L62" s="275">
        <v>1</v>
      </c>
      <c r="M62" s="275">
        <v>0</v>
      </c>
      <c r="N62" s="275">
        <v>0</v>
      </c>
      <c r="O62" s="275">
        <v>0</v>
      </c>
      <c r="P62" s="275">
        <v>1</v>
      </c>
      <c r="Q62" s="275">
        <v>0</v>
      </c>
      <c r="R62" s="275">
        <v>6</v>
      </c>
      <c r="S62" s="275">
        <v>2</v>
      </c>
      <c r="T62" s="275">
        <v>1</v>
      </c>
      <c r="U62" s="275">
        <v>1</v>
      </c>
      <c r="V62" s="1042">
        <v>4</v>
      </c>
      <c r="W62" s="275">
        <v>2</v>
      </c>
      <c r="X62" s="275">
        <v>1</v>
      </c>
      <c r="Y62" s="275">
        <v>3</v>
      </c>
      <c r="Z62" s="275">
        <v>0</v>
      </c>
      <c r="AA62" s="275">
        <v>2</v>
      </c>
      <c r="AB62" s="275">
        <v>0</v>
      </c>
      <c r="AC62" s="275">
        <v>0</v>
      </c>
      <c r="AD62" s="448"/>
    </row>
    <row r="63" spans="1:30" ht="20.399999999999999" customHeight="1">
      <c r="A63" s="794"/>
      <c r="B63" s="670" t="s">
        <v>1468</v>
      </c>
      <c r="C63" s="276">
        <v>15</v>
      </c>
      <c r="D63" s="276">
        <v>15</v>
      </c>
      <c r="E63" s="276">
        <v>0</v>
      </c>
      <c r="F63" s="276">
        <v>0</v>
      </c>
      <c r="G63" s="1043">
        <v>100</v>
      </c>
      <c r="H63" s="276">
        <v>0</v>
      </c>
      <c r="I63" s="276">
        <v>0</v>
      </c>
      <c r="J63" s="276">
        <v>0</v>
      </c>
      <c r="K63" s="276">
        <v>0</v>
      </c>
      <c r="L63" s="276">
        <v>0</v>
      </c>
      <c r="M63" s="276">
        <v>0</v>
      </c>
      <c r="N63" s="276">
        <v>0</v>
      </c>
      <c r="O63" s="276">
        <v>0</v>
      </c>
      <c r="P63" s="276">
        <v>0</v>
      </c>
      <c r="Q63" s="276">
        <v>0</v>
      </c>
      <c r="R63" s="276">
        <v>5</v>
      </c>
      <c r="S63" s="276">
        <v>2</v>
      </c>
      <c r="T63" s="276">
        <v>0</v>
      </c>
      <c r="U63" s="276">
        <v>1</v>
      </c>
      <c r="V63" s="1044">
        <v>2</v>
      </c>
      <c r="W63" s="276">
        <v>1</v>
      </c>
      <c r="X63" s="276">
        <v>1</v>
      </c>
      <c r="Y63" s="276">
        <v>2</v>
      </c>
      <c r="Z63" s="276">
        <v>0</v>
      </c>
      <c r="AA63" s="276">
        <v>1</v>
      </c>
      <c r="AB63" s="276">
        <v>0</v>
      </c>
      <c r="AC63" s="276">
        <v>0</v>
      </c>
      <c r="AD63" s="448"/>
    </row>
    <row r="64" spans="1:30" ht="20.399999999999999" customHeight="1">
      <c r="A64" s="794"/>
      <c r="B64" s="670" t="s">
        <v>1467</v>
      </c>
      <c r="C64" s="276">
        <v>9</v>
      </c>
      <c r="D64" s="276">
        <v>9</v>
      </c>
      <c r="E64" s="276">
        <v>0</v>
      </c>
      <c r="F64" s="276">
        <v>0</v>
      </c>
      <c r="G64" s="1043">
        <v>100</v>
      </c>
      <c r="H64" s="276">
        <v>0</v>
      </c>
      <c r="I64" s="276">
        <v>0</v>
      </c>
      <c r="J64" s="276">
        <v>0</v>
      </c>
      <c r="K64" s="276">
        <v>0</v>
      </c>
      <c r="L64" s="276">
        <v>1</v>
      </c>
      <c r="M64" s="276">
        <v>0</v>
      </c>
      <c r="N64" s="276">
        <v>0</v>
      </c>
      <c r="O64" s="276">
        <v>0</v>
      </c>
      <c r="P64" s="276">
        <v>1</v>
      </c>
      <c r="Q64" s="276">
        <v>0</v>
      </c>
      <c r="R64" s="276">
        <v>1</v>
      </c>
      <c r="S64" s="276">
        <v>0</v>
      </c>
      <c r="T64" s="276">
        <v>1</v>
      </c>
      <c r="U64" s="276">
        <v>0</v>
      </c>
      <c r="V64" s="1044">
        <v>2</v>
      </c>
      <c r="W64" s="276">
        <v>1</v>
      </c>
      <c r="X64" s="276">
        <v>0</v>
      </c>
      <c r="Y64" s="276">
        <v>1</v>
      </c>
      <c r="Z64" s="276">
        <v>0</v>
      </c>
      <c r="AA64" s="276">
        <v>1</v>
      </c>
      <c r="AB64" s="276">
        <v>0</v>
      </c>
      <c r="AC64" s="276">
        <v>0</v>
      </c>
      <c r="AD64" s="448"/>
    </row>
    <row r="65" spans="1:30" ht="20.399999999999999" customHeight="1">
      <c r="A65" s="794"/>
      <c r="B65" s="670" t="s">
        <v>4104</v>
      </c>
      <c r="C65" s="276">
        <v>0</v>
      </c>
      <c r="D65" s="276">
        <v>0</v>
      </c>
      <c r="E65" s="276">
        <v>0</v>
      </c>
      <c r="F65" s="276">
        <v>0</v>
      </c>
      <c r="G65" s="1043">
        <v>0</v>
      </c>
      <c r="H65" s="276">
        <v>0</v>
      </c>
      <c r="I65" s="276">
        <v>0</v>
      </c>
      <c r="J65" s="276">
        <v>0</v>
      </c>
      <c r="K65" s="276">
        <v>0</v>
      </c>
      <c r="L65" s="276">
        <v>0</v>
      </c>
      <c r="M65" s="276">
        <v>0</v>
      </c>
      <c r="N65" s="276">
        <v>0</v>
      </c>
      <c r="O65" s="276">
        <v>0</v>
      </c>
      <c r="P65" s="276">
        <v>0</v>
      </c>
      <c r="Q65" s="276">
        <v>0</v>
      </c>
      <c r="R65" s="276">
        <v>0</v>
      </c>
      <c r="S65" s="276">
        <v>0</v>
      </c>
      <c r="T65" s="276">
        <v>0</v>
      </c>
      <c r="U65" s="276">
        <v>0</v>
      </c>
      <c r="V65" s="1044">
        <v>0</v>
      </c>
      <c r="W65" s="276">
        <v>0</v>
      </c>
      <c r="X65" s="276">
        <v>0</v>
      </c>
      <c r="Y65" s="276">
        <v>0</v>
      </c>
      <c r="Z65" s="276">
        <v>0</v>
      </c>
      <c r="AA65" s="276">
        <v>0</v>
      </c>
      <c r="AB65" s="276">
        <v>0</v>
      </c>
      <c r="AC65" s="276">
        <v>0</v>
      </c>
      <c r="AD65" s="448"/>
    </row>
    <row r="66" spans="1:30" ht="20.399999999999999" customHeight="1">
      <c r="A66" s="407"/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07"/>
      <c r="Z66" s="407"/>
      <c r="AA66" s="407"/>
      <c r="AB66" s="407"/>
      <c r="AC66" s="407"/>
      <c r="AD66" s="448"/>
    </row>
    <row r="67" spans="1:30" ht="20.399999999999999" customHeight="1">
      <c r="A67" s="796" t="s">
        <v>3599</v>
      </c>
      <c r="B67" s="669" t="s">
        <v>3598</v>
      </c>
      <c r="C67" s="275">
        <v>12</v>
      </c>
      <c r="D67" s="275">
        <v>12</v>
      </c>
      <c r="E67" s="275">
        <v>0</v>
      </c>
      <c r="F67" s="275">
        <v>0</v>
      </c>
      <c r="G67" s="1041">
        <v>100</v>
      </c>
      <c r="H67" s="275">
        <v>0</v>
      </c>
      <c r="I67" s="275">
        <v>0</v>
      </c>
      <c r="J67" s="275">
        <v>0</v>
      </c>
      <c r="K67" s="275">
        <v>0</v>
      </c>
      <c r="L67" s="275">
        <v>0</v>
      </c>
      <c r="M67" s="275">
        <v>0</v>
      </c>
      <c r="N67" s="275">
        <v>0</v>
      </c>
      <c r="O67" s="275">
        <v>0</v>
      </c>
      <c r="P67" s="275">
        <v>0</v>
      </c>
      <c r="Q67" s="275">
        <v>1</v>
      </c>
      <c r="R67" s="275">
        <v>0</v>
      </c>
      <c r="S67" s="275">
        <v>2</v>
      </c>
      <c r="T67" s="275">
        <v>1</v>
      </c>
      <c r="U67" s="275">
        <v>0</v>
      </c>
      <c r="V67" s="1042">
        <v>1</v>
      </c>
      <c r="W67" s="275">
        <v>0</v>
      </c>
      <c r="X67" s="275">
        <v>1</v>
      </c>
      <c r="Y67" s="275">
        <v>2</v>
      </c>
      <c r="Z67" s="275">
        <v>0</v>
      </c>
      <c r="AA67" s="275">
        <v>2</v>
      </c>
      <c r="AB67" s="275">
        <v>1</v>
      </c>
      <c r="AC67" s="275">
        <v>1</v>
      </c>
      <c r="AD67" s="448"/>
    </row>
    <row r="68" spans="1:30" ht="20.399999999999999" customHeight="1">
      <c r="A68" s="794"/>
      <c r="B68" s="670" t="s">
        <v>1468</v>
      </c>
      <c r="C68" s="276">
        <v>6</v>
      </c>
      <c r="D68" s="276">
        <v>6</v>
      </c>
      <c r="E68" s="276">
        <v>0</v>
      </c>
      <c r="F68" s="276">
        <v>0</v>
      </c>
      <c r="G68" s="1043">
        <v>100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0</v>
      </c>
      <c r="N68" s="276">
        <v>0</v>
      </c>
      <c r="O68" s="276">
        <v>0</v>
      </c>
      <c r="P68" s="276">
        <v>0</v>
      </c>
      <c r="Q68" s="276">
        <v>1</v>
      </c>
      <c r="R68" s="276">
        <v>0</v>
      </c>
      <c r="S68" s="276">
        <v>2</v>
      </c>
      <c r="T68" s="276">
        <v>0</v>
      </c>
      <c r="U68" s="276">
        <v>0</v>
      </c>
      <c r="V68" s="1044">
        <v>1</v>
      </c>
      <c r="W68" s="276">
        <v>0</v>
      </c>
      <c r="X68" s="276">
        <v>1</v>
      </c>
      <c r="Y68" s="276">
        <v>1</v>
      </c>
      <c r="Z68" s="276">
        <v>0</v>
      </c>
      <c r="AA68" s="276">
        <v>0</v>
      </c>
      <c r="AB68" s="276">
        <v>0</v>
      </c>
      <c r="AC68" s="276">
        <v>0</v>
      </c>
      <c r="AD68" s="448"/>
    </row>
    <row r="69" spans="1:30" ht="20.399999999999999" customHeight="1">
      <c r="A69" s="794"/>
      <c r="B69" s="670" t="s">
        <v>1467</v>
      </c>
      <c r="C69" s="276">
        <v>6</v>
      </c>
      <c r="D69" s="276">
        <v>6</v>
      </c>
      <c r="E69" s="276">
        <v>0</v>
      </c>
      <c r="F69" s="276">
        <v>0</v>
      </c>
      <c r="G69" s="1043">
        <v>100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0</v>
      </c>
      <c r="P69" s="276">
        <v>0</v>
      </c>
      <c r="Q69" s="276">
        <v>0</v>
      </c>
      <c r="R69" s="276">
        <v>0</v>
      </c>
      <c r="S69" s="276">
        <v>0</v>
      </c>
      <c r="T69" s="276">
        <v>1</v>
      </c>
      <c r="U69" s="276">
        <v>0</v>
      </c>
      <c r="V69" s="1044">
        <v>0</v>
      </c>
      <c r="W69" s="276">
        <v>0</v>
      </c>
      <c r="X69" s="276">
        <v>0</v>
      </c>
      <c r="Y69" s="276">
        <v>1</v>
      </c>
      <c r="Z69" s="276">
        <v>0</v>
      </c>
      <c r="AA69" s="276">
        <v>2</v>
      </c>
      <c r="AB69" s="276">
        <v>1</v>
      </c>
      <c r="AC69" s="276">
        <v>1</v>
      </c>
      <c r="AD69" s="448"/>
    </row>
    <row r="70" spans="1:30" ht="20.399999999999999" customHeight="1">
      <c r="A70" s="794"/>
      <c r="B70" s="670" t="s">
        <v>4104</v>
      </c>
      <c r="C70" s="276">
        <v>0</v>
      </c>
      <c r="D70" s="276">
        <v>0</v>
      </c>
      <c r="E70" s="276">
        <v>0</v>
      </c>
      <c r="F70" s="276">
        <v>0</v>
      </c>
      <c r="G70" s="1043">
        <v>0</v>
      </c>
      <c r="H70" s="276">
        <v>0</v>
      </c>
      <c r="I70" s="276">
        <v>0</v>
      </c>
      <c r="J70" s="276">
        <v>0</v>
      </c>
      <c r="K70" s="276">
        <v>0</v>
      </c>
      <c r="L70" s="276">
        <v>0</v>
      </c>
      <c r="M70" s="276">
        <v>0</v>
      </c>
      <c r="N70" s="276">
        <v>0</v>
      </c>
      <c r="O70" s="276">
        <v>0</v>
      </c>
      <c r="P70" s="276">
        <v>0</v>
      </c>
      <c r="Q70" s="276">
        <v>0</v>
      </c>
      <c r="R70" s="276">
        <v>0</v>
      </c>
      <c r="S70" s="276">
        <v>0</v>
      </c>
      <c r="T70" s="276">
        <v>0</v>
      </c>
      <c r="U70" s="276">
        <v>0</v>
      </c>
      <c r="V70" s="1044">
        <v>0</v>
      </c>
      <c r="W70" s="276">
        <v>0</v>
      </c>
      <c r="X70" s="276">
        <v>0</v>
      </c>
      <c r="Y70" s="276">
        <v>0</v>
      </c>
      <c r="Z70" s="276">
        <v>0</v>
      </c>
      <c r="AA70" s="276">
        <v>0</v>
      </c>
      <c r="AB70" s="276">
        <v>0</v>
      </c>
      <c r="AC70" s="276">
        <v>0</v>
      </c>
      <c r="AD70" s="448"/>
    </row>
    <row r="71" spans="1:30" ht="20.399999999999999" customHeight="1">
      <c r="A71" s="407"/>
      <c r="B71" s="407"/>
      <c r="C71" s="407"/>
      <c r="D71" s="407"/>
      <c r="E71" s="407"/>
      <c r="F71" s="407"/>
      <c r="G71" s="407"/>
      <c r="H71" s="407"/>
      <c r="I71" s="407"/>
      <c r="J71" s="407"/>
      <c r="K71" s="407"/>
      <c r="L71" s="407"/>
      <c r="M71" s="407"/>
      <c r="N71" s="407"/>
      <c r="O71" s="407"/>
      <c r="P71" s="407"/>
      <c r="Q71" s="407"/>
      <c r="R71" s="407"/>
      <c r="S71" s="407"/>
      <c r="T71" s="407"/>
      <c r="U71" s="407"/>
      <c r="V71" s="407"/>
      <c r="W71" s="407"/>
      <c r="X71" s="407"/>
      <c r="Y71" s="407"/>
      <c r="Z71" s="407"/>
      <c r="AA71" s="407"/>
      <c r="AB71" s="407"/>
      <c r="AC71" s="407"/>
      <c r="AD71" s="448"/>
    </row>
    <row r="72" spans="1:30" ht="20.399999999999999" customHeight="1">
      <c r="A72" s="796" t="s">
        <v>3597</v>
      </c>
      <c r="B72" s="669" t="s">
        <v>3596</v>
      </c>
      <c r="C72" s="275">
        <v>12</v>
      </c>
      <c r="D72" s="275">
        <v>12</v>
      </c>
      <c r="E72" s="275">
        <v>0</v>
      </c>
      <c r="F72" s="275">
        <v>0</v>
      </c>
      <c r="G72" s="1041">
        <v>100</v>
      </c>
      <c r="H72" s="275">
        <v>0</v>
      </c>
      <c r="I72" s="275">
        <v>0</v>
      </c>
      <c r="J72" s="275">
        <v>0</v>
      </c>
      <c r="K72" s="275">
        <v>0</v>
      </c>
      <c r="L72" s="275">
        <v>0</v>
      </c>
      <c r="M72" s="275">
        <v>0</v>
      </c>
      <c r="N72" s="275">
        <v>0</v>
      </c>
      <c r="O72" s="275">
        <v>0</v>
      </c>
      <c r="P72" s="275">
        <v>0</v>
      </c>
      <c r="Q72" s="275">
        <v>1</v>
      </c>
      <c r="R72" s="275">
        <v>1</v>
      </c>
      <c r="S72" s="275">
        <v>0</v>
      </c>
      <c r="T72" s="275">
        <v>1</v>
      </c>
      <c r="U72" s="275">
        <v>2</v>
      </c>
      <c r="V72" s="1042">
        <v>0</v>
      </c>
      <c r="W72" s="275">
        <v>1</v>
      </c>
      <c r="X72" s="275">
        <v>1</v>
      </c>
      <c r="Y72" s="275">
        <v>0</v>
      </c>
      <c r="Z72" s="275">
        <v>1</v>
      </c>
      <c r="AA72" s="275">
        <v>0</v>
      </c>
      <c r="AB72" s="275">
        <v>1</v>
      </c>
      <c r="AC72" s="275">
        <v>3</v>
      </c>
      <c r="AD72" s="448"/>
    </row>
    <row r="73" spans="1:30" ht="20.399999999999999" customHeight="1">
      <c r="A73" s="794"/>
      <c r="B73" s="670" t="s">
        <v>1468</v>
      </c>
      <c r="C73" s="276">
        <v>6</v>
      </c>
      <c r="D73" s="276">
        <v>6</v>
      </c>
      <c r="E73" s="276">
        <v>0</v>
      </c>
      <c r="F73" s="276">
        <v>0</v>
      </c>
      <c r="G73" s="1043">
        <v>100</v>
      </c>
      <c r="H73" s="276">
        <v>0</v>
      </c>
      <c r="I73" s="276">
        <v>0</v>
      </c>
      <c r="J73" s="276">
        <v>0</v>
      </c>
      <c r="K73" s="276">
        <v>0</v>
      </c>
      <c r="L73" s="276">
        <v>0</v>
      </c>
      <c r="M73" s="276">
        <v>0</v>
      </c>
      <c r="N73" s="276">
        <v>0</v>
      </c>
      <c r="O73" s="276">
        <v>0</v>
      </c>
      <c r="P73" s="276">
        <v>0</v>
      </c>
      <c r="Q73" s="276">
        <v>0</v>
      </c>
      <c r="R73" s="276">
        <v>0</v>
      </c>
      <c r="S73" s="276">
        <v>0</v>
      </c>
      <c r="T73" s="276">
        <v>1</v>
      </c>
      <c r="U73" s="276">
        <v>1</v>
      </c>
      <c r="V73" s="1044">
        <v>0</v>
      </c>
      <c r="W73" s="276">
        <v>1</v>
      </c>
      <c r="X73" s="276">
        <v>0</v>
      </c>
      <c r="Y73" s="276">
        <v>0</v>
      </c>
      <c r="Z73" s="276">
        <v>0</v>
      </c>
      <c r="AA73" s="276">
        <v>0</v>
      </c>
      <c r="AB73" s="276">
        <v>1</v>
      </c>
      <c r="AC73" s="276">
        <v>2</v>
      </c>
      <c r="AD73" s="448"/>
    </row>
    <row r="74" spans="1:30" ht="20.399999999999999" customHeight="1">
      <c r="A74" s="794"/>
      <c r="B74" s="670" t="s">
        <v>1467</v>
      </c>
      <c r="C74" s="276">
        <v>6</v>
      </c>
      <c r="D74" s="276">
        <v>6</v>
      </c>
      <c r="E74" s="276">
        <v>0</v>
      </c>
      <c r="F74" s="276">
        <v>0</v>
      </c>
      <c r="G74" s="1043">
        <v>100</v>
      </c>
      <c r="H74" s="276">
        <v>0</v>
      </c>
      <c r="I74" s="276">
        <v>0</v>
      </c>
      <c r="J74" s="276">
        <v>0</v>
      </c>
      <c r="K74" s="276">
        <v>0</v>
      </c>
      <c r="L74" s="276">
        <v>0</v>
      </c>
      <c r="M74" s="276">
        <v>0</v>
      </c>
      <c r="N74" s="276">
        <v>0</v>
      </c>
      <c r="O74" s="276">
        <v>0</v>
      </c>
      <c r="P74" s="276">
        <v>0</v>
      </c>
      <c r="Q74" s="276">
        <v>1</v>
      </c>
      <c r="R74" s="276">
        <v>1</v>
      </c>
      <c r="S74" s="276">
        <v>0</v>
      </c>
      <c r="T74" s="276">
        <v>0</v>
      </c>
      <c r="U74" s="276">
        <v>1</v>
      </c>
      <c r="V74" s="1044">
        <v>0</v>
      </c>
      <c r="W74" s="276">
        <v>0</v>
      </c>
      <c r="X74" s="276">
        <v>1</v>
      </c>
      <c r="Y74" s="276">
        <v>0</v>
      </c>
      <c r="Z74" s="276">
        <v>1</v>
      </c>
      <c r="AA74" s="276">
        <v>0</v>
      </c>
      <c r="AB74" s="276">
        <v>0</v>
      </c>
      <c r="AC74" s="276">
        <v>1</v>
      </c>
      <c r="AD74" s="448"/>
    </row>
    <row r="75" spans="1:30" ht="20.399999999999999" customHeight="1">
      <c r="A75" s="794"/>
      <c r="B75" s="670" t="s">
        <v>4104</v>
      </c>
      <c r="C75" s="276">
        <v>0</v>
      </c>
      <c r="D75" s="276">
        <v>0</v>
      </c>
      <c r="E75" s="276">
        <v>0</v>
      </c>
      <c r="F75" s="276">
        <v>0</v>
      </c>
      <c r="G75" s="1043">
        <v>0</v>
      </c>
      <c r="H75" s="276">
        <v>0</v>
      </c>
      <c r="I75" s="276">
        <v>0</v>
      </c>
      <c r="J75" s="276">
        <v>0</v>
      </c>
      <c r="K75" s="276">
        <v>0</v>
      </c>
      <c r="L75" s="276">
        <v>0</v>
      </c>
      <c r="M75" s="276">
        <v>0</v>
      </c>
      <c r="N75" s="276">
        <v>0</v>
      </c>
      <c r="O75" s="276">
        <v>0</v>
      </c>
      <c r="P75" s="276">
        <v>0</v>
      </c>
      <c r="Q75" s="276">
        <v>0</v>
      </c>
      <c r="R75" s="276">
        <v>0</v>
      </c>
      <c r="S75" s="276">
        <v>0</v>
      </c>
      <c r="T75" s="276">
        <v>0</v>
      </c>
      <c r="U75" s="276">
        <v>0</v>
      </c>
      <c r="V75" s="1044">
        <v>0</v>
      </c>
      <c r="W75" s="276">
        <v>0</v>
      </c>
      <c r="X75" s="276">
        <v>0</v>
      </c>
      <c r="Y75" s="276">
        <v>0</v>
      </c>
      <c r="Z75" s="276">
        <v>0</v>
      </c>
      <c r="AA75" s="276">
        <v>0</v>
      </c>
      <c r="AB75" s="276">
        <v>0</v>
      </c>
      <c r="AC75" s="276">
        <v>0</v>
      </c>
      <c r="AD75" s="448"/>
    </row>
    <row r="76" spans="1:30" ht="20.399999999999999" customHeight="1">
      <c r="A76" s="407"/>
      <c r="B76" s="407"/>
      <c r="C76" s="407"/>
      <c r="D76" s="407"/>
      <c r="E76" s="407"/>
      <c r="F76" s="407"/>
      <c r="G76" s="407"/>
      <c r="H76" s="407"/>
      <c r="I76" s="407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  <c r="Z76" s="407"/>
      <c r="AA76" s="407"/>
      <c r="AB76" s="407"/>
      <c r="AC76" s="407"/>
      <c r="AD76" s="448"/>
    </row>
    <row r="77" spans="1:30" ht="20.399999999999999" customHeight="1">
      <c r="A77" s="796" t="s">
        <v>3595</v>
      </c>
      <c r="B77" s="669" t="s">
        <v>3594</v>
      </c>
      <c r="C77" s="275">
        <v>1</v>
      </c>
      <c r="D77" s="275">
        <v>1</v>
      </c>
      <c r="E77" s="275">
        <v>0</v>
      </c>
      <c r="F77" s="275">
        <v>0</v>
      </c>
      <c r="G77" s="1041">
        <v>100</v>
      </c>
      <c r="H77" s="275">
        <v>0</v>
      </c>
      <c r="I77" s="275">
        <v>0</v>
      </c>
      <c r="J77" s="275">
        <v>0</v>
      </c>
      <c r="K77" s="275">
        <v>0</v>
      </c>
      <c r="L77" s="275">
        <v>0</v>
      </c>
      <c r="M77" s="275">
        <v>0</v>
      </c>
      <c r="N77" s="275">
        <v>0</v>
      </c>
      <c r="O77" s="275">
        <v>0</v>
      </c>
      <c r="P77" s="275">
        <v>0</v>
      </c>
      <c r="Q77" s="275">
        <v>0</v>
      </c>
      <c r="R77" s="275">
        <v>0</v>
      </c>
      <c r="S77" s="275">
        <v>0</v>
      </c>
      <c r="T77" s="275">
        <v>0</v>
      </c>
      <c r="U77" s="275">
        <v>0</v>
      </c>
      <c r="V77" s="1042">
        <v>0</v>
      </c>
      <c r="W77" s="275">
        <v>0</v>
      </c>
      <c r="X77" s="275">
        <v>0</v>
      </c>
      <c r="Y77" s="275">
        <v>1</v>
      </c>
      <c r="Z77" s="275">
        <v>0</v>
      </c>
      <c r="AA77" s="275">
        <v>0</v>
      </c>
      <c r="AB77" s="275">
        <v>0</v>
      </c>
      <c r="AC77" s="275">
        <v>0</v>
      </c>
      <c r="AD77" s="448"/>
    </row>
    <row r="78" spans="1:30" ht="20.399999999999999" customHeight="1">
      <c r="A78" s="794"/>
      <c r="B78" s="670" t="s">
        <v>1468</v>
      </c>
      <c r="C78" s="276">
        <v>1</v>
      </c>
      <c r="D78" s="276">
        <v>1</v>
      </c>
      <c r="E78" s="276">
        <v>0</v>
      </c>
      <c r="F78" s="276">
        <v>0</v>
      </c>
      <c r="G78" s="1043">
        <v>100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  <c r="Q78" s="276">
        <v>0</v>
      </c>
      <c r="R78" s="276">
        <v>0</v>
      </c>
      <c r="S78" s="276">
        <v>0</v>
      </c>
      <c r="T78" s="276">
        <v>0</v>
      </c>
      <c r="U78" s="276">
        <v>0</v>
      </c>
      <c r="V78" s="1044">
        <v>0</v>
      </c>
      <c r="W78" s="276">
        <v>0</v>
      </c>
      <c r="X78" s="276">
        <v>0</v>
      </c>
      <c r="Y78" s="276">
        <v>1</v>
      </c>
      <c r="Z78" s="276">
        <v>0</v>
      </c>
      <c r="AA78" s="276">
        <v>0</v>
      </c>
      <c r="AB78" s="276">
        <v>0</v>
      </c>
      <c r="AC78" s="276">
        <v>0</v>
      </c>
      <c r="AD78" s="448"/>
    </row>
    <row r="79" spans="1:30" ht="20.399999999999999" customHeight="1">
      <c r="A79" s="794"/>
      <c r="B79" s="670" t="s">
        <v>1467</v>
      </c>
      <c r="C79" s="276">
        <v>0</v>
      </c>
      <c r="D79" s="276">
        <v>0</v>
      </c>
      <c r="E79" s="276">
        <v>0</v>
      </c>
      <c r="F79" s="276">
        <v>0</v>
      </c>
      <c r="G79" s="1043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  <c r="Q79" s="276">
        <v>0</v>
      </c>
      <c r="R79" s="276">
        <v>0</v>
      </c>
      <c r="S79" s="276">
        <v>0</v>
      </c>
      <c r="T79" s="276">
        <v>0</v>
      </c>
      <c r="U79" s="276">
        <v>0</v>
      </c>
      <c r="V79" s="1044">
        <v>0</v>
      </c>
      <c r="W79" s="276">
        <v>0</v>
      </c>
      <c r="X79" s="276">
        <v>0</v>
      </c>
      <c r="Y79" s="276">
        <v>0</v>
      </c>
      <c r="Z79" s="276">
        <v>0</v>
      </c>
      <c r="AA79" s="276">
        <v>0</v>
      </c>
      <c r="AB79" s="276">
        <v>0</v>
      </c>
      <c r="AC79" s="276">
        <v>0</v>
      </c>
      <c r="AD79" s="448"/>
    </row>
    <row r="80" spans="1:30" ht="20.399999999999999" customHeight="1">
      <c r="A80" s="794"/>
      <c r="B80" s="670" t="s">
        <v>4104</v>
      </c>
      <c r="C80" s="276">
        <v>0</v>
      </c>
      <c r="D80" s="276">
        <v>0</v>
      </c>
      <c r="E80" s="276">
        <v>0</v>
      </c>
      <c r="F80" s="276">
        <v>0</v>
      </c>
      <c r="G80" s="1043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0</v>
      </c>
      <c r="P80" s="276">
        <v>0</v>
      </c>
      <c r="Q80" s="276">
        <v>0</v>
      </c>
      <c r="R80" s="276">
        <v>0</v>
      </c>
      <c r="S80" s="276">
        <v>0</v>
      </c>
      <c r="T80" s="276">
        <v>0</v>
      </c>
      <c r="U80" s="276">
        <v>0</v>
      </c>
      <c r="V80" s="1044">
        <v>0</v>
      </c>
      <c r="W80" s="276">
        <v>0</v>
      </c>
      <c r="X80" s="276">
        <v>0</v>
      </c>
      <c r="Y80" s="276">
        <v>0</v>
      </c>
      <c r="Z80" s="276">
        <v>0</v>
      </c>
      <c r="AA80" s="276">
        <v>0</v>
      </c>
      <c r="AB80" s="276">
        <v>0</v>
      </c>
      <c r="AC80" s="276">
        <v>0</v>
      </c>
      <c r="AD80" s="448"/>
    </row>
    <row r="81" spans="1:30" ht="20.399999999999999" customHeight="1">
      <c r="A81" s="407"/>
      <c r="B81" s="407"/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  <c r="Z81" s="407"/>
      <c r="AA81" s="407"/>
      <c r="AB81" s="407"/>
      <c r="AC81" s="407"/>
      <c r="AD81" s="448"/>
    </row>
    <row r="82" spans="1:30" ht="20.399999999999999" customHeight="1">
      <c r="A82" s="796" t="s">
        <v>4681</v>
      </c>
      <c r="B82" s="669" t="s">
        <v>4682</v>
      </c>
      <c r="C82" s="275">
        <v>1</v>
      </c>
      <c r="D82" s="275">
        <v>1</v>
      </c>
      <c r="E82" s="275">
        <v>0</v>
      </c>
      <c r="F82" s="275">
        <v>0</v>
      </c>
      <c r="G82" s="1041">
        <v>100</v>
      </c>
      <c r="H82" s="275">
        <v>0</v>
      </c>
      <c r="I82" s="275">
        <v>0</v>
      </c>
      <c r="J82" s="275">
        <v>0</v>
      </c>
      <c r="K82" s="275">
        <v>0</v>
      </c>
      <c r="L82" s="275">
        <v>0</v>
      </c>
      <c r="M82" s="275">
        <v>0</v>
      </c>
      <c r="N82" s="275">
        <v>0</v>
      </c>
      <c r="O82" s="275">
        <v>0</v>
      </c>
      <c r="P82" s="275">
        <v>0</v>
      </c>
      <c r="Q82" s="275">
        <v>0</v>
      </c>
      <c r="R82" s="275">
        <v>0</v>
      </c>
      <c r="S82" s="275">
        <v>0</v>
      </c>
      <c r="T82" s="275">
        <v>0</v>
      </c>
      <c r="U82" s="275">
        <v>0</v>
      </c>
      <c r="V82" s="1042">
        <v>0</v>
      </c>
      <c r="W82" s="275">
        <v>0</v>
      </c>
      <c r="X82" s="275">
        <v>1</v>
      </c>
      <c r="Y82" s="275">
        <v>0</v>
      </c>
      <c r="Z82" s="275">
        <v>0</v>
      </c>
      <c r="AA82" s="275">
        <v>0</v>
      </c>
      <c r="AB82" s="275">
        <v>0</v>
      </c>
      <c r="AC82" s="275">
        <v>0</v>
      </c>
      <c r="AD82" s="448"/>
    </row>
    <row r="83" spans="1:30" ht="20.399999999999999" customHeight="1">
      <c r="A83" s="794"/>
      <c r="B83" s="670" t="s">
        <v>1468</v>
      </c>
      <c r="C83" s="276">
        <v>1</v>
      </c>
      <c r="D83" s="276">
        <v>1</v>
      </c>
      <c r="E83" s="276">
        <v>0</v>
      </c>
      <c r="F83" s="276">
        <v>0</v>
      </c>
      <c r="G83" s="1043">
        <v>100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276">
        <v>0</v>
      </c>
      <c r="N83" s="276">
        <v>0</v>
      </c>
      <c r="O83" s="276">
        <v>0</v>
      </c>
      <c r="P83" s="276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1044">
        <v>0</v>
      </c>
      <c r="W83" s="276">
        <v>0</v>
      </c>
      <c r="X83" s="276">
        <v>1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448"/>
    </row>
    <row r="84" spans="1:30" ht="20.399999999999999" customHeight="1">
      <c r="A84" s="794"/>
      <c r="B84" s="670" t="s">
        <v>1467</v>
      </c>
      <c r="C84" s="276">
        <v>0</v>
      </c>
      <c r="D84" s="276">
        <v>0</v>
      </c>
      <c r="E84" s="276">
        <v>0</v>
      </c>
      <c r="F84" s="276">
        <v>0</v>
      </c>
      <c r="G84" s="1043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  <c r="Q84" s="276">
        <v>0</v>
      </c>
      <c r="R84" s="276">
        <v>0</v>
      </c>
      <c r="S84" s="276">
        <v>0</v>
      </c>
      <c r="T84" s="276">
        <v>0</v>
      </c>
      <c r="U84" s="276">
        <v>0</v>
      </c>
      <c r="V84" s="1044">
        <v>0</v>
      </c>
      <c r="W84" s="276">
        <v>0</v>
      </c>
      <c r="X84" s="276">
        <v>0</v>
      </c>
      <c r="Y84" s="276">
        <v>0</v>
      </c>
      <c r="Z84" s="276">
        <v>0</v>
      </c>
      <c r="AA84" s="276">
        <v>0</v>
      </c>
      <c r="AB84" s="276">
        <v>0</v>
      </c>
      <c r="AC84" s="276">
        <v>0</v>
      </c>
      <c r="AD84" s="448"/>
    </row>
    <row r="85" spans="1:30" ht="20.399999999999999" customHeight="1">
      <c r="A85" s="794"/>
      <c r="B85" s="670" t="s">
        <v>4104</v>
      </c>
      <c r="C85" s="276">
        <v>0</v>
      </c>
      <c r="D85" s="276">
        <v>0</v>
      </c>
      <c r="E85" s="276">
        <v>0</v>
      </c>
      <c r="F85" s="276">
        <v>0</v>
      </c>
      <c r="G85" s="1043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0</v>
      </c>
      <c r="N85" s="276">
        <v>0</v>
      </c>
      <c r="O85" s="276">
        <v>0</v>
      </c>
      <c r="P85" s="276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1044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448"/>
    </row>
    <row r="86" spans="1:30" ht="20.399999999999999" customHeight="1">
      <c r="A86" s="407"/>
      <c r="B86" s="407"/>
      <c r="C86" s="407"/>
      <c r="D86" s="407"/>
      <c r="E86" s="407"/>
      <c r="F86" s="407"/>
      <c r="G86" s="407"/>
      <c r="H86" s="407"/>
      <c r="I86" s="407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407"/>
      <c r="Z86" s="407"/>
      <c r="AA86" s="407"/>
      <c r="AB86" s="407"/>
      <c r="AC86" s="407"/>
      <c r="AD86" s="448"/>
    </row>
    <row r="87" spans="1:30" ht="20.399999999999999" customHeight="1">
      <c r="A87" s="796" t="s">
        <v>3593</v>
      </c>
      <c r="B87" s="669" t="s">
        <v>3592</v>
      </c>
      <c r="C87" s="275">
        <v>5</v>
      </c>
      <c r="D87" s="275">
        <v>5</v>
      </c>
      <c r="E87" s="275">
        <v>0</v>
      </c>
      <c r="F87" s="275">
        <v>0</v>
      </c>
      <c r="G87" s="1041">
        <v>100</v>
      </c>
      <c r="H87" s="275">
        <v>0</v>
      </c>
      <c r="I87" s="275">
        <v>0</v>
      </c>
      <c r="J87" s="275">
        <v>0</v>
      </c>
      <c r="K87" s="275">
        <v>0</v>
      </c>
      <c r="L87" s="275">
        <v>0</v>
      </c>
      <c r="M87" s="275">
        <v>1</v>
      </c>
      <c r="N87" s="275">
        <v>0</v>
      </c>
      <c r="O87" s="275">
        <v>0</v>
      </c>
      <c r="P87" s="275">
        <v>0</v>
      </c>
      <c r="Q87" s="275">
        <v>0</v>
      </c>
      <c r="R87" s="275">
        <v>0</v>
      </c>
      <c r="S87" s="275">
        <v>0</v>
      </c>
      <c r="T87" s="275">
        <v>0</v>
      </c>
      <c r="U87" s="275">
        <v>0</v>
      </c>
      <c r="V87" s="1042">
        <v>0</v>
      </c>
      <c r="W87" s="275">
        <v>0</v>
      </c>
      <c r="X87" s="275">
        <v>0</v>
      </c>
      <c r="Y87" s="275">
        <v>1</v>
      </c>
      <c r="Z87" s="275">
        <v>0</v>
      </c>
      <c r="AA87" s="275">
        <v>1</v>
      </c>
      <c r="AB87" s="275">
        <v>1</v>
      </c>
      <c r="AC87" s="275">
        <v>1</v>
      </c>
      <c r="AD87" s="448"/>
    </row>
    <row r="88" spans="1:30" ht="20.399999999999999" customHeight="1">
      <c r="A88" s="794"/>
      <c r="B88" s="670" t="s">
        <v>1468</v>
      </c>
      <c r="C88" s="276">
        <v>2</v>
      </c>
      <c r="D88" s="276">
        <v>2</v>
      </c>
      <c r="E88" s="276">
        <v>0</v>
      </c>
      <c r="F88" s="276">
        <v>0</v>
      </c>
      <c r="G88" s="1043">
        <v>100</v>
      </c>
      <c r="H88" s="276">
        <v>0</v>
      </c>
      <c r="I88" s="276">
        <v>0</v>
      </c>
      <c r="J88" s="276">
        <v>0</v>
      </c>
      <c r="K88" s="276">
        <v>0</v>
      </c>
      <c r="L88" s="276">
        <v>0</v>
      </c>
      <c r="M88" s="276">
        <v>0</v>
      </c>
      <c r="N88" s="276">
        <v>0</v>
      </c>
      <c r="O88" s="276">
        <v>0</v>
      </c>
      <c r="P88" s="276">
        <v>0</v>
      </c>
      <c r="Q88" s="276">
        <v>0</v>
      </c>
      <c r="R88" s="276">
        <v>0</v>
      </c>
      <c r="S88" s="276">
        <v>0</v>
      </c>
      <c r="T88" s="276">
        <v>0</v>
      </c>
      <c r="U88" s="276">
        <v>0</v>
      </c>
      <c r="V88" s="1044">
        <v>0</v>
      </c>
      <c r="W88" s="276">
        <v>0</v>
      </c>
      <c r="X88" s="276">
        <v>0</v>
      </c>
      <c r="Y88" s="276">
        <v>1</v>
      </c>
      <c r="Z88" s="276">
        <v>0</v>
      </c>
      <c r="AA88" s="276">
        <v>1</v>
      </c>
      <c r="AB88" s="276">
        <v>0</v>
      </c>
      <c r="AC88" s="276">
        <v>0</v>
      </c>
      <c r="AD88" s="448"/>
    </row>
    <row r="89" spans="1:30" ht="20.399999999999999" customHeight="1">
      <c r="A89" s="794"/>
      <c r="B89" s="670" t="s">
        <v>1467</v>
      </c>
      <c r="C89" s="276">
        <v>3</v>
      </c>
      <c r="D89" s="276">
        <v>3</v>
      </c>
      <c r="E89" s="276">
        <v>0</v>
      </c>
      <c r="F89" s="276">
        <v>0</v>
      </c>
      <c r="G89" s="1043">
        <v>100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1</v>
      </c>
      <c r="N89" s="276">
        <v>0</v>
      </c>
      <c r="O89" s="276">
        <v>0</v>
      </c>
      <c r="P89" s="276">
        <v>0</v>
      </c>
      <c r="Q89" s="276">
        <v>0</v>
      </c>
      <c r="R89" s="276">
        <v>0</v>
      </c>
      <c r="S89" s="276">
        <v>0</v>
      </c>
      <c r="T89" s="276">
        <v>0</v>
      </c>
      <c r="U89" s="276">
        <v>0</v>
      </c>
      <c r="V89" s="1044">
        <v>0</v>
      </c>
      <c r="W89" s="276">
        <v>0</v>
      </c>
      <c r="X89" s="276">
        <v>0</v>
      </c>
      <c r="Y89" s="276">
        <v>0</v>
      </c>
      <c r="Z89" s="276">
        <v>0</v>
      </c>
      <c r="AA89" s="276">
        <v>0</v>
      </c>
      <c r="AB89" s="276">
        <v>1</v>
      </c>
      <c r="AC89" s="276">
        <v>1</v>
      </c>
      <c r="AD89" s="448"/>
    </row>
    <row r="90" spans="1:30" ht="20.399999999999999" customHeight="1">
      <c r="A90" s="794"/>
      <c r="B90" s="670" t="s">
        <v>4104</v>
      </c>
      <c r="C90" s="276">
        <v>0</v>
      </c>
      <c r="D90" s="276">
        <v>0</v>
      </c>
      <c r="E90" s="276">
        <v>0</v>
      </c>
      <c r="F90" s="276">
        <v>0</v>
      </c>
      <c r="G90" s="1043">
        <v>0</v>
      </c>
      <c r="H90" s="276">
        <v>0</v>
      </c>
      <c r="I90" s="276">
        <v>0</v>
      </c>
      <c r="J90" s="276">
        <v>0</v>
      </c>
      <c r="K90" s="276">
        <v>0</v>
      </c>
      <c r="L90" s="276">
        <v>0</v>
      </c>
      <c r="M90" s="276">
        <v>0</v>
      </c>
      <c r="N90" s="276">
        <v>0</v>
      </c>
      <c r="O90" s="276">
        <v>0</v>
      </c>
      <c r="P90" s="276">
        <v>0</v>
      </c>
      <c r="Q90" s="276">
        <v>0</v>
      </c>
      <c r="R90" s="276">
        <v>0</v>
      </c>
      <c r="S90" s="276">
        <v>0</v>
      </c>
      <c r="T90" s="276">
        <v>0</v>
      </c>
      <c r="U90" s="276">
        <v>0</v>
      </c>
      <c r="V90" s="1044">
        <v>0</v>
      </c>
      <c r="W90" s="276">
        <v>0</v>
      </c>
      <c r="X90" s="276">
        <v>0</v>
      </c>
      <c r="Y90" s="276">
        <v>0</v>
      </c>
      <c r="Z90" s="276">
        <v>0</v>
      </c>
      <c r="AA90" s="276">
        <v>0</v>
      </c>
      <c r="AB90" s="276">
        <v>0</v>
      </c>
      <c r="AC90" s="276">
        <v>0</v>
      </c>
      <c r="AD90" s="448"/>
    </row>
    <row r="91" spans="1:30" ht="20.399999999999999" customHeight="1">
      <c r="A91" s="407"/>
      <c r="B91" s="407"/>
      <c r="C91" s="407"/>
      <c r="D91" s="407"/>
      <c r="E91" s="407"/>
      <c r="F91" s="407"/>
      <c r="G91" s="407"/>
      <c r="H91" s="407"/>
      <c r="I91" s="407"/>
      <c r="J91" s="407"/>
      <c r="K91" s="407"/>
      <c r="L91" s="407"/>
      <c r="M91" s="407"/>
      <c r="N91" s="407"/>
      <c r="O91" s="407"/>
      <c r="P91" s="407"/>
      <c r="Q91" s="407"/>
      <c r="R91" s="407"/>
      <c r="S91" s="407"/>
      <c r="T91" s="407"/>
      <c r="U91" s="407"/>
      <c r="V91" s="407"/>
      <c r="W91" s="407"/>
      <c r="X91" s="407"/>
      <c r="Y91" s="407"/>
      <c r="Z91" s="407"/>
      <c r="AA91" s="407"/>
      <c r="AB91" s="407"/>
      <c r="AC91" s="407"/>
      <c r="AD91" s="448"/>
    </row>
    <row r="92" spans="1:30" ht="20.399999999999999" customHeight="1">
      <c r="A92" s="796" t="s">
        <v>4683</v>
      </c>
      <c r="B92" s="669" t="s">
        <v>4684</v>
      </c>
      <c r="C92" s="275">
        <v>3</v>
      </c>
      <c r="D92" s="275">
        <v>3</v>
      </c>
      <c r="E92" s="275">
        <v>0</v>
      </c>
      <c r="F92" s="275">
        <v>0</v>
      </c>
      <c r="G92" s="1041">
        <v>100</v>
      </c>
      <c r="H92" s="275">
        <v>0</v>
      </c>
      <c r="I92" s="275">
        <v>0</v>
      </c>
      <c r="J92" s="275">
        <v>0</v>
      </c>
      <c r="K92" s="275">
        <v>0</v>
      </c>
      <c r="L92" s="275">
        <v>0</v>
      </c>
      <c r="M92" s="275">
        <v>0</v>
      </c>
      <c r="N92" s="275">
        <v>0</v>
      </c>
      <c r="O92" s="275">
        <v>0</v>
      </c>
      <c r="P92" s="275">
        <v>0</v>
      </c>
      <c r="Q92" s="275">
        <v>0</v>
      </c>
      <c r="R92" s="275">
        <v>0</v>
      </c>
      <c r="S92" s="275">
        <v>0</v>
      </c>
      <c r="T92" s="275">
        <v>0</v>
      </c>
      <c r="U92" s="275">
        <v>0</v>
      </c>
      <c r="V92" s="1042">
        <v>0</v>
      </c>
      <c r="W92" s="275">
        <v>0</v>
      </c>
      <c r="X92" s="275">
        <v>0</v>
      </c>
      <c r="Y92" s="275">
        <v>1</v>
      </c>
      <c r="Z92" s="275">
        <v>2</v>
      </c>
      <c r="AA92" s="275">
        <v>0</v>
      </c>
      <c r="AB92" s="275">
        <v>0</v>
      </c>
      <c r="AC92" s="275">
        <v>0</v>
      </c>
      <c r="AD92" s="448"/>
    </row>
    <row r="93" spans="1:30" ht="20.399999999999999" customHeight="1">
      <c r="A93" s="794"/>
      <c r="B93" s="670" t="s">
        <v>1468</v>
      </c>
      <c r="C93" s="276">
        <v>2</v>
      </c>
      <c r="D93" s="276">
        <v>2</v>
      </c>
      <c r="E93" s="276">
        <v>0</v>
      </c>
      <c r="F93" s="276">
        <v>0</v>
      </c>
      <c r="G93" s="1043">
        <v>100</v>
      </c>
      <c r="H93" s="276">
        <v>0</v>
      </c>
      <c r="I93" s="276">
        <v>0</v>
      </c>
      <c r="J93" s="276">
        <v>0</v>
      </c>
      <c r="K93" s="276">
        <v>0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0</v>
      </c>
      <c r="R93" s="276">
        <v>0</v>
      </c>
      <c r="S93" s="276">
        <v>0</v>
      </c>
      <c r="T93" s="276">
        <v>0</v>
      </c>
      <c r="U93" s="276">
        <v>0</v>
      </c>
      <c r="V93" s="1044">
        <v>0</v>
      </c>
      <c r="W93" s="276">
        <v>0</v>
      </c>
      <c r="X93" s="276">
        <v>0</v>
      </c>
      <c r="Y93" s="276">
        <v>0</v>
      </c>
      <c r="Z93" s="276">
        <v>2</v>
      </c>
      <c r="AA93" s="276">
        <v>0</v>
      </c>
      <c r="AB93" s="276">
        <v>0</v>
      </c>
      <c r="AC93" s="276">
        <v>0</v>
      </c>
      <c r="AD93" s="448"/>
    </row>
    <row r="94" spans="1:30" ht="20.399999999999999" customHeight="1">
      <c r="A94" s="794"/>
      <c r="B94" s="670" t="s">
        <v>1467</v>
      </c>
      <c r="C94" s="276">
        <v>1</v>
      </c>
      <c r="D94" s="276">
        <v>1</v>
      </c>
      <c r="E94" s="276">
        <v>0</v>
      </c>
      <c r="F94" s="276">
        <v>0</v>
      </c>
      <c r="G94" s="1043">
        <v>100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0</v>
      </c>
      <c r="R94" s="276">
        <v>0</v>
      </c>
      <c r="S94" s="276">
        <v>0</v>
      </c>
      <c r="T94" s="276">
        <v>0</v>
      </c>
      <c r="U94" s="276">
        <v>0</v>
      </c>
      <c r="V94" s="1044">
        <v>0</v>
      </c>
      <c r="W94" s="276">
        <v>0</v>
      </c>
      <c r="X94" s="276">
        <v>0</v>
      </c>
      <c r="Y94" s="276">
        <v>1</v>
      </c>
      <c r="Z94" s="276">
        <v>0</v>
      </c>
      <c r="AA94" s="276">
        <v>0</v>
      </c>
      <c r="AB94" s="276">
        <v>0</v>
      </c>
      <c r="AC94" s="276">
        <v>0</v>
      </c>
      <c r="AD94" s="448"/>
    </row>
    <row r="95" spans="1:30" ht="20.399999999999999" customHeight="1">
      <c r="A95" s="794"/>
      <c r="B95" s="670" t="s">
        <v>4104</v>
      </c>
      <c r="C95" s="276">
        <v>0</v>
      </c>
      <c r="D95" s="276">
        <v>0</v>
      </c>
      <c r="E95" s="276">
        <v>0</v>
      </c>
      <c r="F95" s="276">
        <v>0</v>
      </c>
      <c r="G95" s="1043">
        <v>0</v>
      </c>
      <c r="H95" s="276">
        <v>0</v>
      </c>
      <c r="I95" s="276">
        <v>0</v>
      </c>
      <c r="J95" s="276">
        <v>0</v>
      </c>
      <c r="K95" s="276">
        <v>0</v>
      </c>
      <c r="L95" s="276">
        <v>0</v>
      </c>
      <c r="M95" s="276">
        <v>0</v>
      </c>
      <c r="N95" s="276">
        <v>0</v>
      </c>
      <c r="O95" s="276">
        <v>0</v>
      </c>
      <c r="P95" s="276">
        <v>0</v>
      </c>
      <c r="Q95" s="276">
        <v>0</v>
      </c>
      <c r="R95" s="276">
        <v>0</v>
      </c>
      <c r="S95" s="276">
        <v>0</v>
      </c>
      <c r="T95" s="276">
        <v>0</v>
      </c>
      <c r="U95" s="276">
        <v>0</v>
      </c>
      <c r="V95" s="1044">
        <v>0</v>
      </c>
      <c r="W95" s="276">
        <v>0</v>
      </c>
      <c r="X95" s="276">
        <v>0</v>
      </c>
      <c r="Y95" s="276">
        <v>0</v>
      </c>
      <c r="Z95" s="276">
        <v>0</v>
      </c>
      <c r="AA95" s="276">
        <v>0</v>
      </c>
      <c r="AB95" s="276">
        <v>0</v>
      </c>
      <c r="AC95" s="276">
        <v>0</v>
      </c>
      <c r="AD95" s="448"/>
    </row>
    <row r="96" spans="1:30" ht="20.399999999999999" customHeight="1">
      <c r="A96" s="407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  <c r="Q96" s="407"/>
      <c r="R96" s="407"/>
      <c r="S96" s="407"/>
      <c r="T96" s="407"/>
      <c r="U96" s="407"/>
      <c r="V96" s="407"/>
      <c r="W96" s="407"/>
      <c r="X96" s="407"/>
      <c r="Y96" s="407"/>
      <c r="Z96" s="407"/>
      <c r="AA96" s="407"/>
      <c r="AB96" s="407"/>
      <c r="AC96" s="407"/>
      <c r="AD96" s="448"/>
    </row>
    <row r="97" spans="1:30" ht="20.399999999999999" customHeight="1">
      <c r="A97" s="796" t="s">
        <v>3591</v>
      </c>
      <c r="B97" s="669" t="s">
        <v>3590</v>
      </c>
      <c r="C97" s="275">
        <v>6</v>
      </c>
      <c r="D97" s="275">
        <v>6</v>
      </c>
      <c r="E97" s="275">
        <v>0</v>
      </c>
      <c r="F97" s="275">
        <v>0</v>
      </c>
      <c r="G97" s="1041">
        <v>100</v>
      </c>
      <c r="H97" s="275">
        <v>4</v>
      </c>
      <c r="I97" s="275">
        <v>0</v>
      </c>
      <c r="J97" s="275">
        <v>0</v>
      </c>
      <c r="K97" s="275">
        <v>4</v>
      </c>
      <c r="L97" s="275">
        <v>0</v>
      </c>
      <c r="M97" s="275">
        <v>0</v>
      </c>
      <c r="N97" s="275">
        <v>0</v>
      </c>
      <c r="O97" s="275">
        <v>0</v>
      </c>
      <c r="P97" s="275">
        <v>0</v>
      </c>
      <c r="Q97" s="275">
        <v>0</v>
      </c>
      <c r="R97" s="275">
        <v>0</v>
      </c>
      <c r="S97" s="275">
        <v>0</v>
      </c>
      <c r="T97" s="275">
        <v>0</v>
      </c>
      <c r="U97" s="275">
        <v>1</v>
      </c>
      <c r="V97" s="1042">
        <v>0</v>
      </c>
      <c r="W97" s="275">
        <v>0</v>
      </c>
      <c r="X97" s="275">
        <v>0</v>
      </c>
      <c r="Y97" s="275">
        <v>0</v>
      </c>
      <c r="Z97" s="275">
        <v>0</v>
      </c>
      <c r="AA97" s="275">
        <v>0</v>
      </c>
      <c r="AB97" s="275">
        <v>0</v>
      </c>
      <c r="AC97" s="275">
        <v>1</v>
      </c>
      <c r="AD97" s="448"/>
    </row>
    <row r="98" spans="1:30" ht="20.399999999999999" customHeight="1">
      <c r="A98" s="794"/>
      <c r="B98" s="670" t="s">
        <v>1468</v>
      </c>
      <c r="C98" s="276">
        <v>3</v>
      </c>
      <c r="D98" s="276">
        <v>3</v>
      </c>
      <c r="E98" s="276">
        <v>0</v>
      </c>
      <c r="F98" s="276">
        <v>0</v>
      </c>
      <c r="G98" s="1043">
        <v>100</v>
      </c>
      <c r="H98" s="276">
        <v>3</v>
      </c>
      <c r="I98" s="276">
        <v>0</v>
      </c>
      <c r="J98" s="276">
        <v>0</v>
      </c>
      <c r="K98" s="276">
        <v>3</v>
      </c>
      <c r="L98" s="276">
        <v>0</v>
      </c>
      <c r="M98" s="276">
        <v>0</v>
      </c>
      <c r="N98" s="276">
        <v>0</v>
      </c>
      <c r="O98" s="276">
        <v>0</v>
      </c>
      <c r="P98" s="276">
        <v>0</v>
      </c>
      <c r="Q98" s="276">
        <v>0</v>
      </c>
      <c r="R98" s="276">
        <v>0</v>
      </c>
      <c r="S98" s="276">
        <v>0</v>
      </c>
      <c r="T98" s="276">
        <v>0</v>
      </c>
      <c r="U98" s="276">
        <v>0</v>
      </c>
      <c r="V98" s="1044">
        <v>0</v>
      </c>
      <c r="W98" s="276">
        <v>0</v>
      </c>
      <c r="X98" s="276">
        <v>0</v>
      </c>
      <c r="Y98" s="276">
        <v>0</v>
      </c>
      <c r="Z98" s="276">
        <v>0</v>
      </c>
      <c r="AA98" s="276">
        <v>0</v>
      </c>
      <c r="AB98" s="276">
        <v>0</v>
      </c>
      <c r="AC98" s="276">
        <v>0</v>
      </c>
      <c r="AD98" s="448"/>
    </row>
    <row r="99" spans="1:30" ht="20.399999999999999" customHeight="1">
      <c r="A99" s="794"/>
      <c r="B99" s="670" t="s">
        <v>1467</v>
      </c>
      <c r="C99" s="276">
        <v>3</v>
      </c>
      <c r="D99" s="276">
        <v>3</v>
      </c>
      <c r="E99" s="276">
        <v>0</v>
      </c>
      <c r="F99" s="276">
        <v>0</v>
      </c>
      <c r="G99" s="1043">
        <v>100</v>
      </c>
      <c r="H99" s="276">
        <v>1</v>
      </c>
      <c r="I99" s="276">
        <v>0</v>
      </c>
      <c r="J99" s="276">
        <v>0</v>
      </c>
      <c r="K99" s="276">
        <v>1</v>
      </c>
      <c r="L99" s="276">
        <v>0</v>
      </c>
      <c r="M99" s="276">
        <v>0</v>
      </c>
      <c r="N99" s="276">
        <v>0</v>
      </c>
      <c r="O99" s="276">
        <v>0</v>
      </c>
      <c r="P99" s="276">
        <v>0</v>
      </c>
      <c r="Q99" s="276">
        <v>0</v>
      </c>
      <c r="R99" s="276">
        <v>0</v>
      </c>
      <c r="S99" s="276">
        <v>0</v>
      </c>
      <c r="T99" s="276">
        <v>0</v>
      </c>
      <c r="U99" s="276">
        <v>1</v>
      </c>
      <c r="V99" s="1044">
        <v>0</v>
      </c>
      <c r="W99" s="276">
        <v>0</v>
      </c>
      <c r="X99" s="276">
        <v>0</v>
      </c>
      <c r="Y99" s="276">
        <v>0</v>
      </c>
      <c r="Z99" s="276">
        <v>0</v>
      </c>
      <c r="AA99" s="276">
        <v>0</v>
      </c>
      <c r="AB99" s="276">
        <v>0</v>
      </c>
      <c r="AC99" s="276">
        <v>1</v>
      </c>
      <c r="AD99" s="448"/>
    </row>
    <row r="100" spans="1:30" ht="20.399999999999999" customHeight="1">
      <c r="A100" s="794"/>
      <c r="B100" s="670" t="s">
        <v>4104</v>
      </c>
      <c r="C100" s="276">
        <v>0</v>
      </c>
      <c r="D100" s="276">
        <v>0</v>
      </c>
      <c r="E100" s="276">
        <v>0</v>
      </c>
      <c r="F100" s="276">
        <v>0</v>
      </c>
      <c r="G100" s="1043">
        <v>0</v>
      </c>
      <c r="H100" s="276">
        <v>0</v>
      </c>
      <c r="I100" s="276">
        <v>0</v>
      </c>
      <c r="J100" s="276">
        <v>0</v>
      </c>
      <c r="K100" s="276">
        <v>0</v>
      </c>
      <c r="L100" s="276">
        <v>0</v>
      </c>
      <c r="M100" s="276">
        <v>0</v>
      </c>
      <c r="N100" s="276">
        <v>0</v>
      </c>
      <c r="O100" s="276">
        <v>0</v>
      </c>
      <c r="P100" s="276">
        <v>0</v>
      </c>
      <c r="Q100" s="276">
        <v>0</v>
      </c>
      <c r="R100" s="276">
        <v>0</v>
      </c>
      <c r="S100" s="276">
        <v>0</v>
      </c>
      <c r="T100" s="276">
        <v>0</v>
      </c>
      <c r="U100" s="276">
        <v>0</v>
      </c>
      <c r="V100" s="1044">
        <v>0</v>
      </c>
      <c r="W100" s="276">
        <v>0</v>
      </c>
      <c r="X100" s="276">
        <v>0</v>
      </c>
      <c r="Y100" s="276">
        <v>0</v>
      </c>
      <c r="Z100" s="276">
        <v>0</v>
      </c>
      <c r="AA100" s="276">
        <v>0</v>
      </c>
      <c r="AB100" s="276">
        <v>0</v>
      </c>
      <c r="AC100" s="276">
        <v>0</v>
      </c>
      <c r="AD100" s="448"/>
    </row>
    <row r="101" spans="1:30" ht="20.399999999999999" customHeight="1">
      <c r="A101" s="407"/>
      <c r="B101" s="407"/>
      <c r="C101" s="407"/>
      <c r="D101" s="407"/>
      <c r="E101" s="407"/>
      <c r="F101" s="407"/>
      <c r="G101" s="407"/>
      <c r="H101" s="407"/>
      <c r="I101" s="407"/>
      <c r="J101" s="407"/>
      <c r="K101" s="407"/>
      <c r="L101" s="407"/>
      <c r="M101" s="407"/>
      <c r="N101" s="407"/>
      <c r="O101" s="407"/>
      <c r="P101" s="407"/>
      <c r="Q101" s="407"/>
      <c r="R101" s="407"/>
      <c r="S101" s="407"/>
      <c r="T101" s="407"/>
      <c r="U101" s="407"/>
      <c r="V101" s="407"/>
      <c r="W101" s="407"/>
      <c r="X101" s="407"/>
      <c r="Y101" s="407"/>
      <c r="Z101" s="407"/>
      <c r="AA101" s="407"/>
      <c r="AB101" s="407"/>
      <c r="AC101" s="407"/>
      <c r="AD101" s="448"/>
    </row>
    <row r="102" spans="1:30" ht="20.399999999999999" customHeight="1">
      <c r="A102" s="796" t="s">
        <v>3589</v>
      </c>
      <c r="B102" s="669" t="s">
        <v>3588</v>
      </c>
      <c r="C102" s="275">
        <v>25</v>
      </c>
      <c r="D102" s="275">
        <v>25</v>
      </c>
      <c r="E102" s="275">
        <v>0</v>
      </c>
      <c r="F102" s="275">
        <v>0</v>
      </c>
      <c r="G102" s="1041">
        <v>100</v>
      </c>
      <c r="H102" s="275">
        <v>3</v>
      </c>
      <c r="I102" s="275">
        <v>0</v>
      </c>
      <c r="J102" s="275">
        <v>1</v>
      </c>
      <c r="K102" s="275">
        <v>2</v>
      </c>
      <c r="L102" s="275">
        <v>0</v>
      </c>
      <c r="M102" s="275">
        <v>1</v>
      </c>
      <c r="N102" s="275">
        <v>0</v>
      </c>
      <c r="O102" s="275">
        <v>3</v>
      </c>
      <c r="P102" s="275">
        <v>0</v>
      </c>
      <c r="Q102" s="275">
        <v>4</v>
      </c>
      <c r="R102" s="275">
        <v>0</v>
      </c>
      <c r="S102" s="275">
        <v>1</v>
      </c>
      <c r="T102" s="275">
        <v>0</v>
      </c>
      <c r="U102" s="275">
        <v>4</v>
      </c>
      <c r="V102" s="1042">
        <v>4</v>
      </c>
      <c r="W102" s="275">
        <v>1</v>
      </c>
      <c r="X102" s="275">
        <v>2</v>
      </c>
      <c r="Y102" s="275">
        <v>0</v>
      </c>
      <c r="Z102" s="275">
        <v>1</v>
      </c>
      <c r="AA102" s="275">
        <v>1</v>
      </c>
      <c r="AB102" s="275">
        <v>0</v>
      </c>
      <c r="AC102" s="275">
        <v>0</v>
      </c>
      <c r="AD102" s="448"/>
    </row>
    <row r="103" spans="1:30" ht="20.399999999999999" customHeight="1">
      <c r="A103" s="794"/>
      <c r="B103" s="670" t="s">
        <v>1468</v>
      </c>
      <c r="C103" s="276">
        <v>9</v>
      </c>
      <c r="D103" s="276">
        <v>9</v>
      </c>
      <c r="E103" s="276">
        <v>0</v>
      </c>
      <c r="F103" s="276">
        <v>0</v>
      </c>
      <c r="G103" s="1043">
        <v>100</v>
      </c>
      <c r="H103" s="276">
        <v>1</v>
      </c>
      <c r="I103" s="276">
        <v>0</v>
      </c>
      <c r="J103" s="276">
        <v>0</v>
      </c>
      <c r="K103" s="276">
        <v>1</v>
      </c>
      <c r="L103" s="276">
        <v>0</v>
      </c>
      <c r="M103" s="276">
        <v>1</v>
      </c>
      <c r="N103" s="276">
        <v>0</v>
      </c>
      <c r="O103" s="276">
        <v>0</v>
      </c>
      <c r="P103" s="276">
        <v>0</v>
      </c>
      <c r="Q103" s="276">
        <v>2</v>
      </c>
      <c r="R103" s="276">
        <v>0</v>
      </c>
      <c r="S103" s="276">
        <v>0</v>
      </c>
      <c r="T103" s="276">
        <v>0</v>
      </c>
      <c r="U103" s="276">
        <v>1</v>
      </c>
      <c r="V103" s="1044">
        <v>3</v>
      </c>
      <c r="W103" s="276">
        <v>0</v>
      </c>
      <c r="X103" s="276">
        <v>1</v>
      </c>
      <c r="Y103" s="276">
        <v>0</v>
      </c>
      <c r="Z103" s="276">
        <v>0</v>
      </c>
      <c r="AA103" s="276">
        <v>0</v>
      </c>
      <c r="AB103" s="276">
        <v>0</v>
      </c>
      <c r="AC103" s="276">
        <v>0</v>
      </c>
      <c r="AD103" s="448"/>
    </row>
    <row r="104" spans="1:30" ht="20.399999999999999" customHeight="1">
      <c r="A104" s="794"/>
      <c r="B104" s="670" t="s">
        <v>1467</v>
      </c>
      <c r="C104" s="276">
        <v>16</v>
      </c>
      <c r="D104" s="276">
        <v>16</v>
      </c>
      <c r="E104" s="276">
        <v>0</v>
      </c>
      <c r="F104" s="276">
        <v>0</v>
      </c>
      <c r="G104" s="1043">
        <v>100</v>
      </c>
      <c r="H104" s="276">
        <v>2</v>
      </c>
      <c r="I104" s="276">
        <v>0</v>
      </c>
      <c r="J104" s="276">
        <v>1</v>
      </c>
      <c r="K104" s="276">
        <v>1</v>
      </c>
      <c r="L104" s="276">
        <v>0</v>
      </c>
      <c r="M104" s="276">
        <v>0</v>
      </c>
      <c r="N104" s="276">
        <v>0</v>
      </c>
      <c r="O104" s="276">
        <v>3</v>
      </c>
      <c r="P104" s="276">
        <v>0</v>
      </c>
      <c r="Q104" s="276">
        <v>2</v>
      </c>
      <c r="R104" s="276">
        <v>0</v>
      </c>
      <c r="S104" s="276">
        <v>1</v>
      </c>
      <c r="T104" s="276">
        <v>0</v>
      </c>
      <c r="U104" s="276">
        <v>3</v>
      </c>
      <c r="V104" s="1044">
        <v>1</v>
      </c>
      <c r="W104" s="276">
        <v>1</v>
      </c>
      <c r="X104" s="276">
        <v>1</v>
      </c>
      <c r="Y104" s="276">
        <v>0</v>
      </c>
      <c r="Z104" s="276">
        <v>1</v>
      </c>
      <c r="AA104" s="276">
        <v>1</v>
      </c>
      <c r="AB104" s="276">
        <v>0</v>
      </c>
      <c r="AC104" s="276">
        <v>0</v>
      </c>
      <c r="AD104" s="448"/>
    </row>
    <row r="105" spans="1:30" ht="20.399999999999999" customHeight="1">
      <c r="A105" s="794"/>
      <c r="B105" s="670" t="s">
        <v>4104</v>
      </c>
      <c r="C105" s="276">
        <v>0</v>
      </c>
      <c r="D105" s="276">
        <v>0</v>
      </c>
      <c r="E105" s="276">
        <v>0</v>
      </c>
      <c r="F105" s="276">
        <v>0</v>
      </c>
      <c r="G105" s="1043">
        <v>0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0</v>
      </c>
      <c r="O105" s="276">
        <v>0</v>
      </c>
      <c r="P105" s="276">
        <v>0</v>
      </c>
      <c r="Q105" s="276">
        <v>0</v>
      </c>
      <c r="R105" s="276">
        <v>0</v>
      </c>
      <c r="S105" s="276">
        <v>0</v>
      </c>
      <c r="T105" s="276">
        <v>0</v>
      </c>
      <c r="U105" s="276">
        <v>0</v>
      </c>
      <c r="V105" s="1044">
        <v>0</v>
      </c>
      <c r="W105" s="276">
        <v>0</v>
      </c>
      <c r="X105" s="276">
        <v>0</v>
      </c>
      <c r="Y105" s="276">
        <v>0</v>
      </c>
      <c r="Z105" s="276">
        <v>0</v>
      </c>
      <c r="AA105" s="276">
        <v>0</v>
      </c>
      <c r="AB105" s="276">
        <v>0</v>
      </c>
      <c r="AC105" s="276">
        <v>0</v>
      </c>
      <c r="AD105" s="448"/>
    </row>
    <row r="106" spans="1:30" ht="20.399999999999999" customHeight="1">
      <c r="A106" s="407"/>
      <c r="B106" s="407"/>
      <c r="C106" s="407"/>
      <c r="D106" s="407"/>
      <c r="E106" s="407"/>
      <c r="F106" s="407"/>
      <c r="G106" s="407"/>
      <c r="H106" s="407"/>
      <c r="I106" s="407"/>
      <c r="J106" s="407"/>
      <c r="K106" s="407"/>
      <c r="L106" s="407"/>
      <c r="M106" s="407"/>
      <c r="N106" s="407"/>
      <c r="O106" s="407"/>
      <c r="P106" s="407"/>
      <c r="Q106" s="407"/>
      <c r="R106" s="407"/>
      <c r="S106" s="407"/>
      <c r="T106" s="407"/>
      <c r="U106" s="407"/>
      <c r="V106" s="407"/>
      <c r="W106" s="407"/>
      <c r="X106" s="407"/>
      <c r="Y106" s="407"/>
      <c r="Z106" s="407"/>
      <c r="AA106" s="407"/>
      <c r="AB106" s="407"/>
      <c r="AC106" s="407"/>
      <c r="AD106" s="448"/>
    </row>
    <row r="107" spans="1:30" ht="20.399999999999999" customHeight="1">
      <c r="A107" s="796" t="s">
        <v>3587</v>
      </c>
      <c r="B107" s="669" t="s">
        <v>3586</v>
      </c>
      <c r="C107" s="275">
        <v>1</v>
      </c>
      <c r="D107" s="275">
        <v>1</v>
      </c>
      <c r="E107" s="275">
        <v>0</v>
      </c>
      <c r="F107" s="275">
        <v>0</v>
      </c>
      <c r="G107" s="1041">
        <v>100</v>
      </c>
      <c r="H107" s="275">
        <v>0</v>
      </c>
      <c r="I107" s="275">
        <v>0</v>
      </c>
      <c r="J107" s="275">
        <v>0</v>
      </c>
      <c r="K107" s="275">
        <v>0</v>
      </c>
      <c r="L107" s="275">
        <v>0</v>
      </c>
      <c r="M107" s="275">
        <v>0</v>
      </c>
      <c r="N107" s="275">
        <v>0</v>
      </c>
      <c r="O107" s="275">
        <v>0</v>
      </c>
      <c r="P107" s="275">
        <v>0</v>
      </c>
      <c r="Q107" s="275">
        <v>0</v>
      </c>
      <c r="R107" s="275">
        <v>0</v>
      </c>
      <c r="S107" s="275">
        <v>0</v>
      </c>
      <c r="T107" s="275">
        <v>0</v>
      </c>
      <c r="U107" s="275">
        <v>0</v>
      </c>
      <c r="V107" s="1042">
        <v>0</v>
      </c>
      <c r="W107" s="275">
        <v>0</v>
      </c>
      <c r="X107" s="275">
        <v>0</v>
      </c>
      <c r="Y107" s="275">
        <v>1</v>
      </c>
      <c r="Z107" s="275">
        <v>0</v>
      </c>
      <c r="AA107" s="275">
        <v>0</v>
      </c>
      <c r="AB107" s="275">
        <v>0</v>
      </c>
      <c r="AC107" s="275">
        <v>0</v>
      </c>
      <c r="AD107" s="448"/>
    </row>
    <row r="108" spans="1:30" ht="20.399999999999999" customHeight="1">
      <c r="A108" s="794"/>
      <c r="B108" s="670" t="s">
        <v>1468</v>
      </c>
      <c r="C108" s="276">
        <v>0</v>
      </c>
      <c r="D108" s="276">
        <v>0</v>
      </c>
      <c r="E108" s="276">
        <v>0</v>
      </c>
      <c r="F108" s="276">
        <v>0</v>
      </c>
      <c r="G108" s="1043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6">
        <v>0</v>
      </c>
      <c r="P108" s="276">
        <v>0</v>
      </c>
      <c r="Q108" s="276">
        <v>0</v>
      </c>
      <c r="R108" s="276">
        <v>0</v>
      </c>
      <c r="S108" s="276">
        <v>0</v>
      </c>
      <c r="T108" s="276">
        <v>0</v>
      </c>
      <c r="U108" s="276">
        <v>0</v>
      </c>
      <c r="V108" s="1044">
        <v>0</v>
      </c>
      <c r="W108" s="276">
        <v>0</v>
      </c>
      <c r="X108" s="276">
        <v>0</v>
      </c>
      <c r="Y108" s="276">
        <v>0</v>
      </c>
      <c r="Z108" s="276">
        <v>0</v>
      </c>
      <c r="AA108" s="276">
        <v>0</v>
      </c>
      <c r="AB108" s="276">
        <v>0</v>
      </c>
      <c r="AC108" s="276">
        <v>0</v>
      </c>
      <c r="AD108" s="448"/>
    </row>
    <row r="109" spans="1:30" ht="20.399999999999999" customHeight="1">
      <c r="A109" s="794"/>
      <c r="B109" s="670" t="s">
        <v>1467</v>
      </c>
      <c r="C109" s="276">
        <v>1</v>
      </c>
      <c r="D109" s="276">
        <v>1</v>
      </c>
      <c r="E109" s="276">
        <v>0</v>
      </c>
      <c r="F109" s="276">
        <v>0</v>
      </c>
      <c r="G109" s="1043">
        <v>100</v>
      </c>
      <c r="H109" s="276">
        <v>0</v>
      </c>
      <c r="I109" s="276">
        <v>0</v>
      </c>
      <c r="J109" s="276">
        <v>0</v>
      </c>
      <c r="K109" s="276">
        <v>0</v>
      </c>
      <c r="L109" s="276">
        <v>0</v>
      </c>
      <c r="M109" s="276">
        <v>0</v>
      </c>
      <c r="N109" s="276">
        <v>0</v>
      </c>
      <c r="O109" s="276">
        <v>0</v>
      </c>
      <c r="P109" s="276">
        <v>0</v>
      </c>
      <c r="Q109" s="276">
        <v>0</v>
      </c>
      <c r="R109" s="276">
        <v>0</v>
      </c>
      <c r="S109" s="276">
        <v>0</v>
      </c>
      <c r="T109" s="276">
        <v>0</v>
      </c>
      <c r="U109" s="276">
        <v>0</v>
      </c>
      <c r="V109" s="1044">
        <v>0</v>
      </c>
      <c r="W109" s="276">
        <v>0</v>
      </c>
      <c r="X109" s="276">
        <v>0</v>
      </c>
      <c r="Y109" s="276">
        <v>1</v>
      </c>
      <c r="Z109" s="276">
        <v>0</v>
      </c>
      <c r="AA109" s="276">
        <v>0</v>
      </c>
      <c r="AB109" s="276">
        <v>0</v>
      </c>
      <c r="AC109" s="276">
        <v>0</v>
      </c>
      <c r="AD109" s="448"/>
    </row>
    <row r="110" spans="1:30" ht="20.399999999999999" customHeight="1">
      <c r="A110" s="794"/>
      <c r="B110" s="670" t="s">
        <v>4104</v>
      </c>
      <c r="C110" s="276">
        <v>0</v>
      </c>
      <c r="D110" s="276">
        <v>0</v>
      </c>
      <c r="E110" s="276">
        <v>0</v>
      </c>
      <c r="F110" s="276">
        <v>0</v>
      </c>
      <c r="G110" s="1043">
        <v>0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0</v>
      </c>
      <c r="P110" s="276">
        <v>0</v>
      </c>
      <c r="Q110" s="276">
        <v>0</v>
      </c>
      <c r="R110" s="276">
        <v>0</v>
      </c>
      <c r="S110" s="276">
        <v>0</v>
      </c>
      <c r="T110" s="276">
        <v>0</v>
      </c>
      <c r="U110" s="276">
        <v>0</v>
      </c>
      <c r="V110" s="1044">
        <v>0</v>
      </c>
      <c r="W110" s="276">
        <v>0</v>
      </c>
      <c r="X110" s="276">
        <v>0</v>
      </c>
      <c r="Y110" s="276">
        <v>0</v>
      </c>
      <c r="Z110" s="276">
        <v>0</v>
      </c>
      <c r="AA110" s="276">
        <v>0</v>
      </c>
      <c r="AB110" s="276">
        <v>0</v>
      </c>
      <c r="AC110" s="276">
        <v>0</v>
      </c>
      <c r="AD110" s="448"/>
    </row>
    <row r="111" spans="1:30" ht="20.399999999999999" customHeight="1">
      <c r="A111" s="407"/>
      <c r="B111" s="407"/>
      <c r="C111" s="407"/>
      <c r="D111" s="407"/>
      <c r="E111" s="407"/>
      <c r="F111" s="407"/>
      <c r="G111" s="407"/>
      <c r="H111" s="407"/>
      <c r="I111" s="407"/>
      <c r="J111" s="407"/>
      <c r="K111" s="407"/>
      <c r="L111" s="407"/>
      <c r="M111" s="407"/>
      <c r="N111" s="407"/>
      <c r="O111" s="407"/>
      <c r="P111" s="407"/>
      <c r="Q111" s="407"/>
      <c r="R111" s="407"/>
      <c r="S111" s="407"/>
      <c r="T111" s="407"/>
      <c r="U111" s="407"/>
      <c r="V111" s="407"/>
      <c r="W111" s="407"/>
      <c r="X111" s="407"/>
      <c r="Y111" s="407"/>
      <c r="Z111" s="407"/>
      <c r="AA111" s="407"/>
      <c r="AB111" s="407"/>
      <c r="AC111" s="407"/>
      <c r="AD111" s="448"/>
    </row>
    <row r="112" spans="1:30" ht="20.399999999999999" customHeight="1">
      <c r="A112" s="796" t="s">
        <v>3585</v>
      </c>
      <c r="B112" s="669" t="s">
        <v>3584</v>
      </c>
      <c r="C112" s="275">
        <v>715</v>
      </c>
      <c r="D112" s="275">
        <v>715</v>
      </c>
      <c r="E112" s="275">
        <v>0</v>
      </c>
      <c r="F112" s="275">
        <v>0</v>
      </c>
      <c r="G112" s="1041">
        <v>100</v>
      </c>
      <c r="H112" s="275">
        <v>6</v>
      </c>
      <c r="I112" s="275">
        <v>0</v>
      </c>
      <c r="J112" s="275">
        <v>0</v>
      </c>
      <c r="K112" s="275">
        <v>6</v>
      </c>
      <c r="L112" s="275">
        <v>2</v>
      </c>
      <c r="M112" s="275">
        <v>1</v>
      </c>
      <c r="N112" s="275">
        <v>0</v>
      </c>
      <c r="O112" s="275">
        <v>0</v>
      </c>
      <c r="P112" s="275">
        <v>1</v>
      </c>
      <c r="Q112" s="275">
        <v>3</v>
      </c>
      <c r="R112" s="275">
        <v>4</v>
      </c>
      <c r="S112" s="275">
        <v>3</v>
      </c>
      <c r="T112" s="275">
        <v>5</v>
      </c>
      <c r="U112" s="275">
        <v>9</v>
      </c>
      <c r="V112" s="1042">
        <v>28</v>
      </c>
      <c r="W112" s="275">
        <v>20</v>
      </c>
      <c r="X112" s="275">
        <v>36</v>
      </c>
      <c r="Y112" s="275">
        <v>40</v>
      </c>
      <c r="Z112" s="275">
        <v>86</v>
      </c>
      <c r="AA112" s="275">
        <v>109</v>
      </c>
      <c r="AB112" s="275">
        <v>136</v>
      </c>
      <c r="AC112" s="275">
        <v>226</v>
      </c>
      <c r="AD112" s="448"/>
    </row>
    <row r="113" spans="1:30" ht="20.399999999999999" customHeight="1">
      <c r="A113" s="794"/>
      <c r="B113" s="670" t="s">
        <v>1468</v>
      </c>
      <c r="C113" s="276">
        <v>302</v>
      </c>
      <c r="D113" s="276">
        <v>302</v>
      </c>
      <c r="E113" s="276">
        <v>0</v>
      </c>
      <c r="F113" s="276">
        <v>0</v>
      </c>
      <c r="G113" s="1043">
        <v>100</v>
      </c>
      <c r="H113" s="276">
        <v>4</v>
      </c>
      <c r="I113" s="276">
        <v>0</v>
      </c>
      <c r="J113" s="276">
        <v>0</v>
      </c>
      <c r="K113" s="276">
        <v>4</v>
      </c>
      <c r="L113" s="276">
        <v>1</v>
      </c>
      <c r="M113" s="276">
        <v>1</v>
      </c>
      <c r="N113" s="276">
        <v>0</v>
      </c>
      <c r="O113" s="276">
        <v>0</v>
      </c>
      <c r="P113" s="276">
        <v>1</v>
      </c>
      <c r="Q113" s="276">
        <v>1</v>
      </c>
      <c r="R113" s="276">
        <v>2</v>
      </c>
      <c r="S113" s="276">
        <v>3</v>
      </c>
      <c r="T113" s="276">
        <v>4</v>
      </c>
      <c r="U113" s="276">
        <v>4</v>
      </c>
      <c r="V113" s="1044">
        <v>15</v>
      </c>
      <c r="W113" s="276">
        <v>10</v>
      </c>
      <c r="X113" s="276">
        <v>21</v>
      </c>
      <c r="Y113" s="276">
        <v>14</v>
      </c>
      <c r="Z113" s="276">
        <v>36</v>
      </c>
      <c r="AA113" s="276">
        <v>58</v>
      </c>
      <c r="AB113" s="276">
        <v>68</v>
      </c>
      <c r="AC113" s="276">
        <v>59</v>
      </c>
      <c r="AD113" s="448"/>
    </row>
    <row r="114" spans="1:30" ht="20.399999999999999" customHeight="1">
      <c r="A114" s="794"/>
      <c r="B114" s="670" t="s">
        <v>1467</v>
      </c>
      <c r="C114" s="276">
        <v>413</v>
      </c>
      <c r="D114" s="276">
        <v>413</v>
      </c>
      <c r="E114" s="276">
        <v>0</v>
      </c>
      <c r="F114" s="276">
        <v>0</v>
      </c>
      <c r="G114" s="1043">
        <v>100</v>
      </c>
      <c r="H114" s="276">
        <v>2</v>
      </c>
      <c r="I114" s="276">
        <v>0</v>
      </c>
      <c r="J114" s="276">
        <v>0</v>
      </c>
      <c r="K114" s="276">
        <v>2</v>
      </c>
      <c r="L114" s="276">
        <v>1</v>
      </c>
      <c r="M114" s="276">
        <v>0</v>
      </c>
      <c r="N114" s="276">
        <v>0</v>
      </c>
      <c r="O114" s="276">
        <v>0</v>
      </c>
      <c r="P114" s="276">
        <v>0</v>
      </c>
      <c r="Q114" s="276">
        <v>2</v>
      </c>
      <c r="R114" s="276">
        <v>2</v>
      </c>
      <c r="S114" s="276">
        <v>0</v>
      </c>
      <c r="T114" s="276">
        <v>1</v>
      </c>
      <c r="U114" s="276">
        <v>5</v>
      </c>
      <c r="V114" s="1044">
        <v>13</v>
      </c>
      <c r="W114" s="276">
        <v>10</v>
      </c>
      <c r="X114" s="276">
        <v>15</v>
      </c>
      <c r="Y114" s="276">
        <v>26</v>
      </c>
      <c r="Z114" s="276">
        <v>50</v>
      </c>
      <c r="AA114" s="276">
        <v>51</v>
      </c>
      <c r="AB114" s="276">
        <v>68</v>
      </c>
      <c r="AC114" s="276">
        <v>167</v>
      </c>
      <c r="AD114" s="448"/>
    </row>
    <row r="115" spans="1:30" ht="20.399999999999999" customHeight="1">
      <c r="A115" s="794"/>
      <c r="B115" s="670" t="s">
        <v>4104</v>
      </c>
      <c r="C115" s="276">
        <v>0</v>
      </c>
      <c r="D115" s="276">
        <v>0</v>
      </c>
      <c r="E115" s="276">
        <v>0</v>
      </c>
      <c r="F115" s="276">
        <v>0</v>
      </c>
      <c r="G115" s="1043">
        <v>0</v>
      </c>
      <c r="H115" s="276">
        <v>0</v>
      </c>
      <c r="I115" s="276">
        <v>0</v>
      </c>
      <c r="J115" s="276">
        <v>0</v>
      </c>
      <c r="K115" s="276">
        <v>0</v>
      </c>
      <c r="L115" s="276">
        <v>0</v>
      </c>
      <c r="M115" s="276">
        <v>0</v>
      </c>
      <c r="N115" s="276">
        <v>0</v>
      </c>
      <c r="O115" s="276">
        <v>0</v>
      </c>
      <c r="P115" s="276">
        <v>0</v>
      </c>
      <c r="Q115" s="276">
        <v>0</v>
      </c>
      <c r="R115" s="276">
        <v>0</v>
      </c>
      <c r="S115" s="276">
        <v>0</v>
      </c>
      <c r="T115" s="276">
        <v>0</v>
      </c>
      <c r="U115" s="276">
        <v>0</v>
      </c>
      <c r="V115" s="1044">
        <v>0</v>
      </c>
      <c r="W115" s="276">
        <v>0</v>
      </c>
      <c r="X115" s="276">
        <v>0</v>
      </c>
      <c r="Y115" s="276">
        <v>0</v>
      </c>
      <c r="Z115" s="276">
        <v>0</v>
      </c>
      <c r="AA115" s="276">
        <v>0</v>
      </c>
      <c r="AB115" s="276">
        <v>0</v>
      </c>
      <c r="AC115" s="276">
        <v>0</v>
      </c>
      <c r="AD115" s="448"/>
    </row>
    <row r="116" spans="1:30" ht="20.399999999999999" customHeight="1">
      <c r="A116" s="407"/>
      <c r="B116" s="407"/>
      <c r="C116" s="407"/>
      <c r="D116" s="407"/>
      <c r="E116" s="407"/>
      <c r="F116" s="407"/>
      <c r="G116" s="407"/>
      <c r="H116" s="407"/>
      <c r="I116" s="407"/>
      <c r="J116" s="407"/>
      <c r="K116" s="407"/>
      <c r="L116" s="407"/>
      <c r="M116" s="407"/>
      <c r="N116" s="407"/>
      <c r="O116" s="407"/>
      <c r="P116" s="407"/>
      <c r="Q116" s="407"/>
      <c r="R116" s="407"/>
      <c r="S116" s="407"/>
      <c r="T116" s="407"/>
      <c r="U116" s="407"/>
      <c r="V116" s="407"/>
      <c r="W116" s="407"/>
      <c r="X116" s="407"/>
      <c r="Y116" s="407"/>
      <c r="Z116" s="407"/>
      <c r="AA116" s="407"/>
      <c r="AB116" s="407"/>
      <c r="AC116" s="407"/>
      <c r="AD116" s="448"/>
    </row>
    <row r="117" spans="1:30" ht="20.399999999999999" customHeight="1">
      <c r="A117" s="796" t="s">
        <v>4685</v>
      </c>
      <c r="B117" s="669" t="s">
        <v>4686</v>
      </c>
      <c r="C117" s="275">
        <v>1</v>
      </c>
      <c r="D117" s="275">
        <v>1</v>
      </c>
      <c r="E117" s="275">
        <v>0</v>
      </c>
      <c r="F117" s="275">
        <v>0</v>
      </c>
      <c r="G117" s="1041">
        <v>100</v>
      </c>
      <c r="H117" s="275">
        <v>0</v>
      </c>
      <c r="I117" s="275">
        <v>0</v>
      </c>
      <c r="J117" s="275">
        <v>0</v>
      </c>
      <c r="K117" s="275">
        <v>0</v>
      </c>
      <c r="L117" s="275">
        <v>0</v>
      </c>
      <c r="M117" s="275">
        <v>0</v>
      </c>
      <c r="N117" s="275">
        <v>0</v>
      </c>
      <c r="O117" s="275">
        <v>0</v>
      </c>
      <c r="P117" s="275">
        <v>0</v>
      </c>
      <c r="Q117" s="275">
        <v>0</v>
      </c>
      <c r="R117" s="275">
        <v>0</v>
      </c>
      <c r="S117" s="275">
        <v>0</v>
      </c>
      <c r="T117" s="275">
        <v>0</v>
      </c>
      <c r="U117" s="275">
        <v>0</v>
      </c>
      <c r="V117" s="1042">
        <v>0</v>
      </c>
      <c r="W117" s="275">
        <v>0</v>
      </c>
      <c r="X117" s="275">
        <v>0</v>
      </c>
      <c r="Y117" s="275">
        <v>1</v>
      </c>
      <c r="Z117" s="275">
        <v>0</v>
      </c>
      <c r="AA117" s="275">
        <v>0</v>
      </c>
      <c r="AB117" s="275">
        <v>0</v>
      </c>
      <c r="AC117" s="275">
        <v>0</v>
      </c>
      <c r="AD117" s="448"/>
    </row>
    <row r="118" spans="1:30" ht="20.399999999999999" customHeight="1">
      <c r="A118" s="669"/>
      <c r="B118" s="669" t="s">
        <v>2443</v>
      </c>
      <c r="C118" s="797"/>
      <c r="D118" s="797"/>
      <c r="E118" s="797"/>
      <c r="F118" s="797"/>
      <c r="G118" s="797"/>
      <c r="H118" s="797"/>
      <c r="I118" s="797"/>
      <c r="J118" s="797"/>
      <c r="K118" s="797"/>
      <c r="L118" s="797"/>
      <c r="M118" s="797"/>
      <c r="N118" s="797"/>
      <c r="O118" s="797"/>
      <c r="P118" s="797"/>
      <c r="Q118" s="797"/>
      <c r="R118" s="797"/>
      <c r="S118" s="797"/>
      <c r="T118" s="797"/>
      <c r="U118" s="797"/>
      <c r="V118" s="797"/>
      <c r="W118" s="797"/>
      <c r="X118" s="797"/>
      <c r="Y118" s="797"/>
      <c r="Z118" s="797"/>
      <c r="AA118" s="797"/>
      <c r="AB118" s="797"/>
      <c r="AC118" s="797"/>
      <c r="AD118" s="448"/>
    </row>
    <row r="119" spans="1:30" ht="20.399999999999999" customHeight="1">
      <c r="A119" s="794"/>
      <c r="B119" s="670" t="s">
        <v>1468</v>
      </c>
      <c r="C119" s="276">
        <v>0</v>
      </c>
      <c r="D119" s="276">
        <v>0</v>
      </c>
      <c r="E119" s="276">
        <v>0</v>
      </c>
      <c r="F119" s="276">
        <v>0</v>
      </c>
      <c r="G119" s="1043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1044">
        <v>0</v>
      </c>
      <c r="W119" s="276">
        <v>0</v>
      </c>
      <c r="X119" s="276">
        <v>0</v>
      </c>
      <c r="Y119" s="276">
        <v>0</v>
      </c>
      <c r="Z119" s="276">
        <v>0</v>
      </c>
      <c r="AA119" s="276">
        <v>0</v>
      </c>
      <c r="AB119" s="276">
        <v>0</v>
      </c>
      <c r="AC119" s="276">
        <v>0</v>
      </c>
      <c r="AD119" s="448"/>
    </row>
    <row r="120" spans="1:30" ht="20.399999999999999" customHeight="1">
      <c r="A120" s="794"/>
      <c r="B120" s="670" t="s">
        <v>1467</v>
      </c>
      <c r="C120" s="276">
        <v>1</v>
      </c>
      <c r="D120" s="276">
        <v>1</v>
      </c>
      <c r="E120" s="276">
        <v>0</v>
      </c>
      <c r="F120" s="276">
        <v>0</v>
      </c>
      <c r="G120" s="1043">
        <v>100</v>
      </c>
      <c r="H120" s="276">
        <v>0</v>
      </c>
      <c r="I120" s="276">
        <v>0</v>
      </c>
      <c r="J120" s="276">
        <v>0</v>
      </c>
      <c r="K120" s="276">
        <v>0</v>
      </c>
      <c r="L120" s="276">
        <v>0</v>
      </c>
      <c r="M120" s="276">
        <v>0</v>
      </c>
      <c r="N120" s="276">
        <v>0</v>
      </c>
      <c r="O120" s="276">
        <v>0</v>
      </c>
      <c r="P120" s="276">
        <v>0</v>
      </c>
      <c r="Q120" s="276">
        <v>0</v>
      </c>
      <c r="R120" s="276">
        <v>0</v>
      </c>
      <c r="S120" s="276">
        <v>0</v>
      </c>
      <c r="T120" s="276">
        <v>0</v>
      </c>
      <c r="U120" s="276">
        <v>0</v>
      </c>
      <c r="V120" s="1044">
        <v>0</v>
      </c>
      <c r="W120" s="276">
        <v>0</v>
      </c>
      <c r="X120" s="276">
        <v>0</v>
      </c>
      <c r="Y120" s="276">
        <v>1</v>
      </c>
      <c r="Z120" s="276">
        <v>0</v>
      </c>
      <c r="AA120" s="276">
        <v>0</v>
      </c>
      <c r="AB120" s="276">
        <v>0</v>
      </c>
      <c r="AC120" s="276">
        <v>0</v>
      </c>
      <c r="AD120" s="448"/>
    </row>
    <row r="121" spans="1:30" ht="20.399999999999999" customHeight="1">
      <c r="A121" s="794"/>
      <c r="B121" s="670" t="s">
        <v>4104</v>
      </c>
      <c r="C121" s="276">
        <v>0</v>
      </c>
      <c r="D121" s="276">
        <v>0</v>
      </c>
      <c r="E121" s="276">
        <v>0</v>
      </c>
      <c r="F121" s="276">
        <v>0</v>
      </c>
      <c r="G121" s="1043">
        <v>0</v>
      </c>
      <c r="H121" s="276">
        <v>0</v>
      </c>
      <c r="I121" s="276">
        <v>0</v>
      </c>
      <c r="J121" s="276">
        <v>0</v>
      </c>
      <c r="K121" s="276">
        <v>0</v>
      </c>
      <c r="L121" s="276">
        <v>0</v>
      </c>
      <c r="M121" s="276">
        <v>0</v>
      </c>
      <c r="N121" s="276">
        <v>0</v>
      </c>
      <c r="O121" s="276">
        <v>0</v>
      </c>
      <c r="P121" s="276">
        <v>0</v>
      </c>
      <c r="Q121" s="276">
        <v>0</v>
      </c>
      <c r="R121" s="276">
        <v>0</v>
      </c>
      <c r="S121" s="276">
        <v>0</v>
      </c>
      <c r="T121" s="276">
        <v>0</v>
      </c>
      <c r="U121" s="276">
        <v>0</v>
      </c>
      <c r="V121" s="1044">
        <v>0</v>
      </c>
      <c r="W121" s="276">
        <v>0</v>
      </c>
      <c r="X121" s="276">
        <v>0</v>
      </c>
      <c r="Y121" s="276">
        <v>0</v>
      </c>
      <c r="Z121" s="276">
        <v>0</v>
      </c>
      <c r="AA121" s="276">
        <v>0</v>
      </c>
      <c r="AB121" s="276">
        <v>0</v>
      </c>
      <c r="AC121" s="276">
        <v>0</v>
      </c>
      <c r="AD121" s="448"/>
    </row>
    <row r="122" spans="1:30" ht="20.399999999999999" customHeight="1">
      <c r="A122" s="407"/>
      <c r="B122" s="407"/>
      <c r="C122" s="407"/>
      <c r="D122" s="407"/>
      <c r="E122" s="407"/>
      <c r="F122" s="407"/>
      <c r="G122" s="407"/>
      <c r="H122" s="407"/>
      <c r="I122" s="407"/>
      <c r="J122" s="407"/>
      <c r="K122" s="407"/>
      <c r="L122" s="407"/>
      <c r="M122" s="407"/>
      <c r="N122" s="407"/>
      <c r="O122" s="407"/>
      <c r="P122" s="407"/>
      <c r="Q122" s="407"/>
      <c r="R122" s="407"/>
      <c r="S122" s="407"/>
      <c r="T122" s="407"/>
      <c r="U122" s="407"/>
      <c r="V122" s="407"/>
      <c r="W122" s="407"/>
      <c r="X122" s="407"/>
      <c r="Y122" s="407"/>
      <c r="Z122" s="407"/>
      <c r="AA122" s="407"/>
      <c r="AB122" s="407"/>
      <c r="AC122" s="407"/>
      <c r="AD122" s="448"/>
    </row>
    <row r="123" spans="1:30" ht="20.399999999999999" customHeight="1">
      <c r="A123" s="796" t="s">
        <v>3583</v>
      </c>
      <c r="B123" s="669" t="s">
        <v>3582</v>
      </c>
      <c r="C123" s="275">
        <v>4</v>
      </c>
      <c r="D123" s="275">
        <v>4</v>
      </c>
      <c r="E123" s="275">
        <v>0</v>
      </c>
      <c r="F123" s="275">
        <v>0</v>
      </c>
      <c r="G123" s="1041">
        <v>100</v>
      </c>
      <c r="H123" s="275">
        <v>0</v>
      </c>
      <c r="I123" s="275">
        <v>0</v>
      </c>
      <c r="J123" s="275">
        <v>0</v>
      </c>
      <c r="K123" s="275">
        <v>0</v>
      </c>
      <c r="L123" s="275">
        <v>0</v>
      </c>
      <c r="M123" s="275">
        <v>0</v>
      </c>
      <c r="N123" s="275">
        <v>0</v>
      </c>
      <c r="O123" s="275">
        <v>0</v>
      </c>
      <c r="P123" s="275">
        <v>0</v>
      </c>
      <c r="Q123" s="275">
        <v>0</v>
      </c>
      <c r="R123" s="275">
        <v>0</v>
      </c>
      <c r="S123" s="275">
        <v>0</v>
      </c>
      <c r="T123" s="275">
        <v>0</v>
      </c>
      <c r="U123" s="275">
        <v>1</v>
      </c>
      <c r="V123" s="1042">
        <v>0</v>
      </c>
      <c r="W123" s="275">
        <v>0</v>
      </c>
      <c r="X123" s="275">
        <v>0</v>
      </c>
      <c r="Y123" s="275">
        <v>0</v>
      </c>
      <c r="Z123" s="275">
        <v>0</v>
      </c>
      <c r="AA123" s="275">
        <v>1</v>
      </c>
      <c r="AB123" s="275">
        <v>0</v>
      </c>
      <c r="AC123" s="275">
        <v>2</v>
      </c>
      <c r="AD123" s="448"/>
    </row>
    <row r="124" spans="1:30" ht="20.399999999999999" customHeight="1">
      <c r="A124" s="794"/>
      <c r="B124" s="670" t="s">
        <v>1468</v>
      </c>
      <c r="C124" s="276">
        <v>2</v>
      </c>
      <c r="D124" s="276">
        <v>2</v>
      </c>
      <c r="E124" s="276">
        <v>0</v>
      </c>
      <c r="F124" s="276">
        <v>0</v>
      </c>
      <c r="G124" s="1043">
        <v>100</v>
      </c>
      <c r="H124" s="276">
        <v>0</v>
      </c>
      <c r="I124" s="276">
        <v>0</v>
      </c>
      <c r="J124" s="276">
        <v>0</v>
      </c>
      <c r="K124" s="276">
        <v>0</v>
      </c>
      <c r="L124" s="276">
        <v>0</v>
      </c>
      <c r="M124" s="276">
        <v>0</v>
      </c>
      <c r="N124" s="276">
        <v>0</v>
      </c>
      <c r="O124" s="276">
        <v>0</v>
      </c>
      <c r="P124" s="276">
        <v>0</v>
      </c>
      <c r="Q124" s="276">
        <v>0</v>
      </c>
      <c r="R124" s="276">
        <v>0</v>
      </c>
      <c r="S124" s="276">
        <v>0</v>
      </c>
      <c r="T124" s="276">
        <v>0</v>
      </c>
      <c r="U124" s="276">
        <v>1</v>
      </c>
      <c r="V124" s="1044">
        <v>0</v>
      </c>
      <c r="W124" s="276">
        <v>0</v>
      </c>
      <c r="X124" s="276">
        <v>0</v>
      </c>
      <c r="Y124" s="276">
        <v>0</v>
      </c>
      <c r="Z124" s="276">
        <v>0</v>
      </c>
      <c r="AA124" s="276">
        <v>1</v>
      </c>
      <c r="AB124" s="276">
        <v>0</v>
      </c>
      <c r="AC124" s="276">
        <v>0</v>
      </c>
      <c r="AD124" s="448"/>
    </row>
    <row r="125" spans="1:30" ht="20.399999999999999" customHeight="1">
      <c r="A125" s="794"/>
      <c r="B125" s="670" t="s">
        <v>1467</v>
      </c>
      <c r="C125" s="276">
        <v>2</v>
      </c>
      <c r="D125" s="276">
        <v>2</v>
      </c>
      <c r="E125" s="276">
        <v>0</v>
      </c>
      <c r="F125" s="276">
        <v>0</v>
      </c>
      <c r="G125" s="1043">
        <v>100</v>
      </c>
      <c r="H125" s="276">
        <v>0</v>
      </c>
      <c r="I125" s="276">
        <v>0</v>
      </c>
      <c r="J125" s="276">
        <v>0</v>
      </c>
      <c r="K125" s="276">
        <v>0</v>
      </c>
      <c r="L125" s="276">
        <v>0</v>
      </c>
      <c r="M125" s="276">
        <v>0</v>
      </c>
      <c r="N125" s="276">
        <v>0</v>
      </c>
      <c r="O125" s="276">
        <v>0</v>
      </c>
      <c r="P125" s="276">
        <v>0</v>
      </c>
      <c r="Q125" s="276">
        <v>0</v>
      </c>
      <c r="R125" s="276">
        <v>0</v>
      </c>
      <c r="S125" s="276">
        <v>0</v>
      </c>
      <c r="T125" s="276">
        <v>0</v>
      </c>
      <c r="U125" s="276">
        <v>0</v>
      </c>
      <c r="V125" s="1044">
        <v>0</v>
      </c>
      <c r="W125" s="276">
        <v>0</v>
      </c>
      <c r="X125" s="276">
        <v>0</v>
      </c>
      <c r="Y125" s="276">
        <v>0</v>
      </c>
      <c r="Z125" s="276">
        <v>0</v>
      </c>
      <c r="AA125" s="276">
        <v>0</v>
      </c>
      <c r="AB125" s="276">
        <v>0</v>
      </c>
      <c r="AC125" s="276">
        <v>2</v>
      </c>
      <c r="AD125" s="448"/>
    </row>
    <row r="126" spans="1:30" ht="20.399999999999999" customHeight="1">
      <c r="A126" s="794"/>
      <c r="B126" s="670" t="s">
        <v>4104</v>
      </c>
      <c r="C126" s="276">
        <v>0</v>
      </c>
      <c r="D126" s="276">
        <v>0</v>
      </c>
      <c r="E126" s="276">
        <v>0</v>
      </c>
      <c r="F126" s="276">
        <v>0</v>
      </c>
      <c r="G126" s="1043">
        <v>0</v>
      </c>
      <c r="H126" s="276">
        <v>0</v>
      </c>
      <c r="I126" s="276">
        <v>0</v>
      </c>
      <c r="J126" s="276">
        <v>0</v>
      </c>
      <c r="K126" s="276">
        <v>0</v>
      </c>
      <c r="L126" s="276">
        <v>0</v>
      </c>
      <c r="M126" s="276">
        <v>0</v>
      </c>
      <c r="N126" s="276">
        <v>0</v>
      </c>
      <c r="O126" s="276">
        <v>0</v>
      </c>
      <c r="P126" s="276">
        <v>0</v>
      </c>
      <c r="Q126" s="276">
        <v>0</v>
      </c>
      <c r="R126" s="276">
        <v>0</v>
      </c>
      <c r="S126" s="276">
        <v>0</v>
      </c>
      <c r="T126" s="276">
        <v>0</v>
      </c>
      <c r="U126" s="276">
        <v>0</v>
      </c>
      <c r="V126" s="1044">
        <v>0</v>
      </c>
      <c r="W126" s="276">
        <v>0</v>
      </c>
      <c r="X126" s="276">
        <v>0</v>
      </c>
      <c r="Y126" s="276">
        <v>0</v>
      </c>
      <c r="Z126" s="276">
        <v>0</v>
      </c>
      <c r="AA126" s="276">
        <v>0</v>
      </c>
      <c r="AB126" s="276">
        <v>0</v>
      </c>
      <c r="AC126" s="276">
        <v>0</v>
      </c>
      <c r="AD126" s="448"/>
    </row>
    <row r="127" spans="1:30" ht="20.399999999999999" customHeight="1">
      <c r="A127" s="407"/>
      <c r="B127" s="407"/>
      <c r="C127" s="407"/>
      <c r="D127" s="407"/>
      <c r="E127" s="407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  <c r="U127" s="407"/>
      <c r="V127" s="407"/>
      <c r="W127" s="407"/>
      <c r="X127" s="407"/>
      <c r="Y127" s="407"/>
      <c r="Z127" s="407"/>
      <c r="AA127" s="407"/>
      <c r="AB127" s="407"/>
      <c r="AC127" s="407"/>
      <c r="AD127" s="448"/>
    </row>
    <row r="128" spans="1:30" ht="20.399999999999999" customHeight="1">
      <c r="A128" s="796" t="s">
        <v>3581</v>
      </c>
      <c r="B128" s="669" t="s">
        <v>3580</v>
      </c>
      <c r="C128" s="275">
        <v>1</v>
      </c>
      <c r="D128" s="275">
        <v>1</v>
      </c>
      <c r="E128" s="275">
        <v>0</v>
      </c>
      <c r="F128" s="275">
        <v>0</v>
      </c>
      <c r="G128" s="1041">
        <v>100</v>
      </c>
      <c r="H128" s="275">
        <v>1</v>
      </c>
      <c r="I128" s="275">
        <v>1</v>
      </c>
      <c r="J128" s="275">
        <v>0</v>
      </c>
      <c r="K128" s="275">
        <v>0</v>
      </c>
      <c r="L128" s="275">
        <v>0</v>
      </c>
      <c r="M128" s="275">
        <v>0</v>
      </c>
      <c r="N128" s="275">
        <v>0</v>
      </c>
      <c r="O128" s="275">
        <v>0</v>
      </c>
      <c r="P128" s="275">
        <v>0</v>
      </c>
      <c r="Q128" s="275">
        <v>0</v>
      </c>
      <c r="R128" s="275">
        <v>0</v>
      </c>
      <c r="S128" s="275">
        <v>0</v>
      </c>
      <c r="T128" s="275">
        <v>0</v>
      </c>
      <c r="U128" s="275">
        <v>0</v>
      </c>
      <c r="V128" s="1042">
        <v>0</v>
      </c>
      <c r="W128" s="275">
        <v>0</v>
      </c>
      <c r="X128" s="275">
        <v>0</v>
      </c>
      <c r="Y128" s="275">
        <v>0</v>
      </c>
      <c r="Z128" s="275">
        <v>0</v>
      </c>
      <c r="AA128" s="275">
        <v>0</v>
      </c>
      <c r="AB128" s="275">
        <v>0</v>
      </c>
      <c r="AC128" s="275">
        <v>0</v>
      </c>
      <c r="AD128" s="448"/>
    </row>
    <row r="129" spans="1:30" ht="20.399999999999999" customHeight="1">
      <c r="A129" s="794"/>
      <c r="B129" s="670" t="s">
        <v>1468</v>
      </c>
      <c r="C129" s="276">
        <v>0</v>
      </c>
      <c r="D129" s="276">
        <v>0</v>
      </c>
      <c r="E129" s="276">
        <v>0</v>
      </c>
      <c r="F129" s="276">
        <v>0</v>
      </c>
      <c r="G129" s="1043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  <c r="N129" s="276">
        <v>0</v>
      </c>
      <c r="O129" s="276">
        <v>0</v>
      </c>
      <c r="P129" s="276">
        <v>0</v>
      </c>
      <c r="Q129" s="276">
        <v>0</v>
      </c>
      <c r="R129" s="276">
        <v>0</v>
      </c>
      <c r="S129" s="276">
        <v>0</v>
      </c>
      <c r="T129" s="276">
        <v>0</v>
      </c>
      <c r="U129" s="276">
        <v>0</v>
      </c>
      <c r="V129" s="1044">
        <v>0</v>
      </c>
      <c r="W129" s="276">
        <v>0</v>
      </c>
      <c r="X129" s="276">
        <v>0</v>
      </c>
      <c r="Y129" s="276">
        <v>0</v>
      </c>
      <c r="Z129" s="276">
        <v>0</v>
      </c>
      <c r="AA129" s="276">
        <v>0</v>
      </c>
      <c r="AB129" s="276">
        <v>0</v>
      </c>
      <c r="AC129" s="276">
        <v>0</v>
      </c>
      <c r="AD129" s="448"/>
    </row>
    <row r="130" spans="1:30" ht="20.399999999999999" customHeight="1">
      <c r="A130" s="794"/>
      <c r="B130" s="670" t="s">
        <v>1467</v>
      </c>
      <c r="C130" s="276">
        <v>1</v>
      </c>
      <c r="D130" s="276">
        <v>1</v>
      </c>
      <c r="E130" s="276">
        <v>0</v>
      </c>
      <c r="F130" s="276">
        <v>0</v>
      </c>
      <c r="G130" s="1043">
        <v>100</v>
      </c>
      <c r="H130" s="276">
        <v>1</v>
      </c>
      <c r="I130" s="276">
        <v>1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  <c r="Q130" s="276">
        <v>0</v>
      </c>
      <c r="R130" s="276">
        <v>0</v>
      </c>
      <c r="S130" s="276">
        <v>0</v>
      </c>
      <c r="T130" s="276">
        <v>0</v>
      </c>
      <c r="U130" s="276">
        <v>0</v>
      </c>
      <c r="V130" s="1044">
        <v>0</v>
      </c>
      <c r="W130" s="276">
        <v>0</v>
      </c>
      <c r="X130" s="276">
        <v>0</v>
      </c>
      <c r="Y130" s="276">
        <v>0</v>
      </c>
      <c r="Z130" s="276">
        <v>0</v>
      </c>
      <c r="AA130" s="276">
        <v>0</v>
      </c>
      <c r="AB130" s="276">
        <v>0</v>
      </c>
      <c r="AC130" s="276">
        <v>0</v>
      </c>
      <c r="AD130" s="448"/>
    </row>
    <row r="131" spans="1:30" ht="20.399999999999999" customHeight="1">
      <c r="A131" s="794"/>
      <c r="B131" s="670" t="s">
        <v>4104</v>
      </c>
      <c r="C131" s="276">
        <v>0</v>
      </c>
      <c r="D131" s="276">
        <v>0</v>
      </c>
      <c r="E131" s="276">
        <v>0</v>
      </c>
      <c r="F131" s="276">
        <v>0</v>
      </c>
      <c r="G131" s="1043">
        <v>0</v>
      </c>
      <c r="H131" s="276">
        <v>0</v>
      </c>
      <c r="I131" s="276">
        <v>0</v>
      </c>
      <c r="J131" s="276">
        <v>0</v>
      </c>
      <c r="K131" s="276">
        <v>0</v>
      </c>
      <c r="L131" s="276">
        <v>0</v>
      </c>
      <c r="M131" s="276">
        <v>0</v>
      </c>
      <c r="N131" s="276">
        <v>0</v>
      </c>
      <c r="O131" s="276">
        <v>0</v>
      </c>
      <c r="P131" s="276">
        <v>0</v>
      </c>
      <c r="Q131" s="276">
        <v>0</v>
      </c>
      <c r="R131" s="276">
        <v>0</v>
      </c>
      <c r="S131" s="276">
        <v>0</v>
      </c>
      <c r="T131" s="276">
        <v>0</v>
      </c>
      <c r="U131" s="276">
        <v>0</v>
      </c>
      <c r="V131" s="1044">
        <v>0</v>
      </c>
      <c r="W131" s="276">
        <v>0</v>
      </c>
      <c r="X131" s="276">
        <v>0</v>
      </c>
      <c r="Y131" s="276">
        <v>0</v>
      </c>
      <c r="Z131" s="276">
        <v>0</v>
      </c>
      <c r="AA131" s="276">
        <v>0</v>
      </c>
      <c r="AB131" s="276">
        <v>0</v>
      </c>
      <c r="AC131" s="276">
        <v>0</v>
      </c>
      <c r="AD131" s="448"/>
    </row>
    <row r="132" spans="1:30" ht="20.399999999999999" customHeight="1">
      <c r="A132" s="407"/>
      <c r="B132" s="407"/>
      <c r="C132" s="407"/>
      <c r="D132" s="407"/>
      <c r="E132" s="407"/>
      <c r="F132" s="407"/>
      <c r="G132" s="407"/>
      <c r="H132" s="407"/>
      <c r="I132" s="407"/>
      <c r="J132" s="407"/>
      <c r="K132" s="407"/>
      <c r="L132" s="407"/>
      <c r="M132" s="407"/>
      <c r="N132" s="407"/>
      <c r="O132" s="407"/>
      <c r="P132" s="407"/>
      <c r="Q132" s="407"/>
      <c r="R132" s="407"/>
      <c r="S132" s="407"/>
      <c r="T132" s="407"/>
      <c r="U132" s="407"/>
      <c r="V132" s="407"/>
      <c r="W132" s="407"/>
      <c r="X132" s="407"/>
      <c r="Y132" s="407"/>
      <c r="Z132" s="407"/>
      <c r="AA132" s="407"/>
      <c r="AB132" s="407"/>
      <c r="AC132" s="407"/>
      <c r="AD132" s="448"/>
    </row>
    <row r="133" spans="1:30" ht="20.399999999999999" customHeight="1">
      <c r="A133" s="796" t="s">
        <v>4687</v>
      </c>
      <c r="B133" s="669" t="s">
        <v>4688</v>
      </c>
      <c r="C133" s="275">
        <v>1</v>
      </c>
      <c r="D133" s="275">
        <v>1</v>
      </c>
      <c r="E133" s="275">
        <v>0</v>
      </c>
      <c r="F133" s="275">
        <v>0</v>
      </c>
      <c r="G133" s="1041">
        <v>100</v>
      </c>
      <c r="H133" s="275">
        <v>0</v>
      </c>
      <c r="I133" s="275">
        <v>0</v>
      </c>
      <c r="J133" s="275">
        <v>0</v>
      </c>
      <c r="K133" s="275">
        <v>0</v>
      </c>
      <c r="L133" s="275">
        <v>0</v>
      </c>
      <c r="M133" s="275">
        <v>0</v>
      </c>
      <c r="N133" s="275">
        <v>0</v>
      </c>
      <c r="O133" s="275">
        <v>0</v>
      </c>
      <c r="P133" s="275">
        <v>0</v>
      </c>
      <c r="Q133" s="275">
        <v>0</v>
      </c>
      <c r="R133" s="275">
        <v>0</v>
      </c>
      <c r="S133" s="275">
        <v>0</v>
      </c>
      <c r="T133" s="275">
        <v>0</v>
      </c>
      <c r="U133" s="275">
        <v>0</v>
      </c>
      <c r="V133" s="1042">
        <v>1</v>
      </c>
      <c r="W133" s="275">
        <v>0</v>
      </c>
      <c r="X133" s="275">
        <v>0</v>
      </c>
      <c r="Y133" s="275">
        <v>0</v>
      </c>
      <c r="Z133" s="275">
        <v>0</v>
      </c>
      <c r="AA133" s="275">
        <v>0</v>
      </c>
      <c r="AB133" s="275">
        <v>0</v>
      </c>
      <c r="AC133" s="275">
        <v>0</v>
      </c>
      <c r="AD133" s="448"/>
    </row>
    <row r="134" spans="1:30" ht="20.399999999999999" customHeight="1">
      <c r="A134" s="794"/>
      <c r="B134" s="670" t="s">
        <v>1468</v>
      </c>
      <c r="C134" s="276">
        <v>1</v>
      </c>
      <c r="D134" s="276">
        <v>1</v>
      </c>
      <c r="E134" s="276">
        <v>0</v>
      </c>
      <c r="F134" s="276">
        <v>0</v>
      </c>
      <c r="G134" s="1043">
        <v>100</v>
      </c>
      <c r="H134" s="276">
        <v>0</v>
      </c>
      <c r="I134" s="276">
        <v>0</v>
      </c>
      <c r="J134" s="276">
        <v>0</v>
      </c>
      <c r="K134" s="276">
        <v>0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  <c r="Q134" s="276">
        <v>0</v>
      </c>
      <c r="R134" s="276">
        <v>0</v>
      </c>
      <c r="S134" s="276">
        <v>0</v>
      </c>
      <c r="T134" s="276">
        <v>0</v>
      </c>
      <c r="U134" s="276">
        <v>0</v>
      </c>
      <c r="V134" s="1044">
        <v>1</v>
      </c>
      <c r="W134" s="276">
        <v>0</v>
      </c>
      <c r="X134" s="276">
        <v>0</v>
      </c>
      <c r="Y134" s="276">
        <v>0</v>
      </c>
      <c r="Z134" s="276">
        <v>0</v>
      </c>
      <c r="AA134" s="276">
        <v>0</v>
      </c>
      <c r="AB134" s="276">
        <v>0</v>
      </c>
      <c r="AC134" s="276">
        <v>0</v>
      </c>
      <c r="AD134" s="448"/>
    </row>
    <row r="135" spans="1:30" ht="20.399999999999999" customHeight="1">
      <c r="A135" s="794"/>
      <c r="B135" s="670" t="s">
        <v>1467</v>
      </c>
      <c r="C135" s="276">
        <v>0</v>
      </c>
      <c r="D135" s="276">
        <v>0</v>
      </c>
      <c r="E135" s="276">
        <v>0</v>
      </c>
      <c r="F135" s="276">
        <v>0</v>
      </c>
      <c r="G135" s="1043">
        <v>0</v>
      </c>
      <c r="H135" s="276">
        <v>0</v>
      </c>
      <c r="I135" s="276">
        <v>0</v>
      </c>
      <c r="J135" s="276">
        <v>0</v>
      </c>
      <c r="K135" s="276">
        <v>0</v>
      </c>
      <c r="L135" s="276">
        <v>0</v>
      </c>
      <c r="M135" s="276">
        <v>0</v>
      </c>
      <c r="N135" s="276">
        <v>0</v>
      </c>
      <c r="O135" s="276">
        <v>0</v>
      </c>
      <c r="P135" s="276">
        <v>0</v>
      </c>
      <c r="Q135" s="276">
        <v>0</v>
      </c>
      <c r="R135" s="276">
        <v>0</v>
      </c>
      <c r="S135" s="276">
        <v>0</v>
      </c>
      <c r="T135" s="276">
        <v>0</v>
      </c>
      <c r="U135" s="276">
        <v>0</v>
      </c>
      <c r="V135" s="1044">
        <v>0</v>
      </c>
      <c r="W135" s="276">
        <v>0</v>
      </c>
      <c r="X135" s="276">
        <v>0</v>
      </c>
      <c r="Y135" s="276">
        <v>0</v>
      </c>
      <c r="Z135" s="276">
        <v>0</v>
      </c>
      <c r="AA135" s="276">
        <v>0</v>
      </c>
      <c r="AB135" s="276">
        <v>0</v>
      </c>
      <c r="AC135" s="276">
        <v>0</v>
      </c>
      <c r="AD135" s="448"/>
    </row>
    <row r="136" spans="1:30" ht="20.399999999999999" customHeight="1">
      <c r="A136" s="794"/>
      <c r="B136" s="670" t="s">
        <v>4104</v>
      </c>
      <c r="C136" s="276">
        <v>0</v>
      </c>
      <c r="D136" s="276">
        <v>0</v>
      </c>
      <c r="E136" s="276">
        <v>0</v>
      </c>
      <c r="F136" s="276">
        <v>0</v>
      </c>
      <c r="G136" s="1043">
        <v>0</v>
      </c>
      <c r="H136" s="276">
        <v>0</v>
      </c>
      <c r="I136" s="276">
        <v>0</v>
      </c>
      <c r="J136" s="276">
        <v>0</v>
      </c>
      <c r="K136" s="276">
        <v>0</v>
      </c>
      <c r="L136" s="276">
        <v>0</v>
      </c>
      <c r="M136" s="276">
        <v>0</v>
      </c>
      <c r="N136" s="276">
        <v>0</v>
      </c>
      <c r="O136" s="276">
        <v>0</v>
      </c>
      <c r="P136" s="276">
        <v>0</v>
      </c>
      <c r="Q136" s="276">
        <v>0</v>
      </c>
      <c r="R136" s="276">
        <v>0</v>
      </c>
      <c r="S136" s="276">
        <v>0</v>
      </c>
      <c r="T136" s="276">
        <v>0</v>
      </c>
      <c r="U136" s="276">
        <v>0</v>
      </c>
      <c r="V136" s="1044">
        <v>0</v>
      </c>
      <c r="W136" s="276">
        <v>0</v>
      </c>
      <c r="X136" s="276">
        <v>0</v>
      </c>
      <c r="Y136" s="276">
        <v>0</v>
      </c>
      <c r="Z136" s="276">
        <v>0</v>
      </c>
      <c r="AA136" s="276">
        <v>0</v>
      </c>
      <c r="AB136" s="276">
        <v>0</v>
      </c>
      <c r="AC136" s="276">
        <v>0</v>
      </c>
      <c r="AD136" s="448"/>
    </row>
    <row r="137" spans="1:30" ht="20.399999999999999" customHeight="1">
      <c r="A137" s="407"/>
      <c r="B137" s="407"/>
      <c r="C137" s="407"/>
      <c r="D137" s="407"/>
      <c r="E137" s="407"/>
      <c r="F137" s="407"/>
      <c r="G137" s="407"/>
      <c r="H137" s="407"/>
      <c r="I137" s="407"/>
      <c r="J137" s="407"/>
      <c r="K137" s="407"/>
      <c r="L137" s="407"/>
      <c r="M137" s="407"/>
      <c r="N137" s="407"/>
      <c r="O137" s="407"/>
      <c r="P137" s="407"/>
      <c r="Q137" s="407"/>
      <c r="R137" s="407"/>
      <c r="S137" s="407"/>
      <c r="T137" s="407"/>
      <c r="U137" s="407"/>
      <c r="V137" s="407"/>
      <c r="W137" s="407"/>
      <c r="X137" s="407"/>
      <c r="Y137" s="407"/>
      <c r="Z137" s="407"/>
      <c r="AA137" s="407"/>
      <c r="AB137" s="407"/>
      <c r="AC137" s="407"/>
      <c r="AD137" s="448"/>
    </row>
    <row r="138" spans="1:30" ht="20.399999999999999" customHeight="1">
      <c r="A138" s="796" t="s">
        <v>3579</v>
      </c>
      <c r="B138" s="669" t="s">
        <v>3578</v>
      </c>
      <c r="C138" s="275">
        <v>5</v>
      </c>
      <c r="D138" s="275">
        <v>5</v>
      </c>
      <c r="E138" s="275">
        <v>0</v>
      </c>
      <c r="F138" s="275">
        <v>0</v>
      </c>
      <c r="G138" s="1041">
        <v>100</v>
      </c>
      <c r="H138" s="275">
        <v>0</v>
      </c>
      <c r="I138" s="275">
        <v>0</v>
      </c>
      <c r="J138" s="275">
        <v>0</v>
      </c>
      <c r="K138" s="275">
        <v>0</v>
      </c>
      <c r="L138" s="275">
        <v>0</v>
      </c>
      <c r="M138" s="275">
        <v>0</v>
      </c>
      <c r="N138" s="275">
        <v>0</v>
      </c>
      <c r="O138" s="275">
        <v>0</v>
      </c>
      <c r="P138" s="275">
        <v>0</v>
      </c>
      <c r="Q138" s="275">
        <v>0</v>
      </c>
      <c r="R138" s="275">
        <v>0</v>
      </c>
      <c r="S138" s="275">
        <v>0</v>
      </c>
      <c r="T138" s="275">
        <v>0</v>
      </c>
      <c r="U138" s="275">
        <v>0</v>
      </c>
      <c r="V138" s="1042">
        <v>1</v>
      </c>
      <c r="W138" s="275">
        <v>2</v>
      </c>
      <c r="X138" s="275">
        <v>0</v>
      </c>
      <c r="Y138" s="275">
        <v>0</v>
      </c>
      <c r="Z138" s="275">
        <v>1</v>
      </c>
      <c r="AA138" s="275">
        <v>1</v>
      </c>
      <c r="AB138" s="275">
        <v>0</v>
      </c>
      <c r="AC138" s="275">
        <v>0</v>
      </c>
      <c r="AD138" s="448"/>
    </row>
    <row r="139" spans="1:30" ht="20.399999999999999" customHeight="1">
      <c r="A139" s="794"/>
      <c r="B139" s="670" t="s">
        <v>1468</v>
      </c>
      <c r="C139" s="276">
        <v>5</v>
      </c>
      <c r="D139" s="276">
        <v>5</v>
      </c>
      <c r="E139" s="276">
        <v>0</v>
      </c>
      <c r="F139" s="276">
        <v>0</v>
      </c>
      <c r="G139" s="1043">
        <v>100</v>
      </c>
      <c r="H139" s="276">
        <v>0</v>
      </c>
      <c r="I139" s="276">
        <v>0</v>
      </c>
      <c r="J139" s="276">
        <v>0</v>
      </c>
      <c r="K139" s="276">
        <v>0</v>
      </c>
      <c r="L139" s="276">
        <v>0</v>
      </c>
      <c r="M139" s="276">
        <v>0</v>
      </c>
      <c r="N139" s="276">
        <v>0</v>
      </c>
      <c r="O139" s="276">
        <v>0</v>
      </c>
      <c r="P139" s="276">
        <v>0</v>
      </c>
      <c r="Q139" s="276">
        <v>0</v>
      </c>
      <c r="R139" s="276">
        <v>0</v>
      </c>
      <c r="S139" s="276">
        <v>0</v>
      </c>
      <c r="T139" s="276">
        <v>0</v>
      </c>
      <c r="U139" s="276">
        <v>0</v>
      </c>
      <c r="V139" s="1044">
        <v>1</v>
      </c>
      <c r="W139" s="276">
        <v>2</v>
      </c>
      <c r="X139" s="276">
        <v>0</v>
      </c>
      <c r="Y139" s="276">
        <v>0</v>
      </c>
      <c r="Z139" s="276">
        <v>1</v>
      </c>
      <c r="AA139" s="276">
        <v>1</v>
      </c>
      <c r="AB139" s="276">
        <v>0</v>
      </c>
      <c r="AC139" s="276">
        <v>0</v>
      </c>
      <c r="AD139" s="448"/>
    </row>
    <row r="140" spans="1:30" ht="20.399999999999999" customHeight="1">
      <c r="A140" s="794"/>
      <c r="B140" s="670" t="s">
        <v>1467</v>
      </c>
      <c r="C140" s="276">
        <v>0</v>
      </c>
      <c r="D140" s="276">
        <v>0</v>
      </c>
      <c r="E140" s="276">
        <v>0</v>
      </c>
      <c r="F140" s="276">
        <v>0</v>
      </c>
      <c r="G140" s="1043">
        <v>0</v>
      </c>
      <c r="H140" s="276">
        <v>0</v>
      </c>
      <c r="I140" s="276">
        <v>0</v>
      </c>
      <c r="J140" s="276">
        <v>0</v>
      </c>
      <c r="K140" s="276">
        <v>0</v>
      </c>
      <c r="L140" s="276">
        <v>0</v>
      </c>
      <c r="M140" s="276">
        <v>0</v>
      </c>
      <c r="N140" s="276">
        <v>0</v>
      </c>
      <c r="O140" s="276">
        <v>0</v>
      </c>
      <c r="P140" s="276">
        <v>0</v>
      </c>
      <c r="Q140" s="276">
        <v>0</v>
      </c>
      <c r="R140" s="276">
        <v>0</v>
      </c>
      <c r="S140" s="276">
        <v>0</v>
      </c>
      <c r="T140" s="276">
        <v>0</v>
      </c>
      <c r="U140" s="276">
        <v>0</v>
      </c>
      <c r="V140" s="1044">
        <v>0</v>
      </c>
      <c r="W140" s="276">
        <v>0</v>
      </c>
      <c r="X140" s="276">
        <v>0</v>
      </c>
      <c r="Y140" s="276">
        <v>0</v>
      </c>
      <c r="Z140" s="276">
        <v>0</v>
      </c>
      <c r="AA140" s="276">
        <v>0</v>
      </c>
      <c r="AB140" s="276">
        <v>0</v>
      </c>
      <c r="AC140" s="276">
        <v>0</v>
      </c>
      <c r="AD140" s="448"/>
    </row>
    <row r="141" spans="1:30" ht="20.399999999999999" customHeight="1">
      <c r="A141" s="794"/>
      <c r="B141" s="670" t="s">
        <v>4104</v>
      </c>
      <c r="C141" s="276">
        <v>0</v>
      </c>
      <c r="D141" s="276">
        <v>0</v>
      </c>
      <c r="E141" s="276">
        <v>0</v>
      </c>
      <c r="F141" s="276">
        <v>0</v>
      </c>
      <c r="G141" s="1043">
        <v>0</v>
      </c>
      <c r="H141" s="276">
        <v>0</v>
      </c>
      <c r="I141" s="276">
        <v>0</v>
      </c>
      <c r="J141" s="276">
        <v>0</v>
      </c>
      <c r="K141" s="276">
        <v>0</v>
      </c>
      <c r="L141" s="276">
        <v>0</v>
      </c>
      <c r="M141" s="276">
        <v>0</v>
      </c>
      <c r="N141" s="276">
        <v>0</v>
      </c>
      <c r="O141" s="276">
        <v>0</v>
      </c>
      <c r="P141" s="276">
        <v>0</v>
      </c>
      <c r="Q141" s="276">
        <v>0</v>
      </c>
      <c r="R141" s="276">
        <v>0</v>
      </c>
      <c r="S141" s="276">
        <v>0</v>
      </c>
      <c r="T141" s="276">
        <v>0</v>
      </c>
      <c r="U141" s="276">
        <v>0</v>
      </c>
      <c r="V141" s="1044">
        <v>0</v>
      </c>
      <c r="W141" s="276">
        <v>0</v>
      </c>
      <c r="X141" s="276">
        <v>0</v>
      </c>
      <c r="Y141" s="276">
        <v>0</v>
      </c>
      <c r="Z141" s="276">
        <v>0</v>
      </c>
      <c r="AA141" s="276">
        <v>0</v>
      </c>
      <c r="AB141" s="276">
        <v>0</v>
      </c>
      <c r="AC141" s="276">
        <v>0</v>
      </c>
      <c r="AD141" s="448"/>
    </row>
    <row r="142" spans="1:30" ht="20.399999999999999" customHeight="1">
      <c r="A142" s="407"/>
      <c r="B142" s="407"/>
      <c r="C142" s="407"/>
      <c r="D142" s="407"/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/>
      <c r="P142" s="407"/>
      <c r="Q142" s="407"/>
      <c r="R142" s="407"/>
      <c r="S142" s="407"/>
      <c r="T142" s="407"/>
      <c r="U142" s="407"/>
      <c r="V142" s="407"/>
      <c r="W142" s="407"/>
      <c r="X142" s="407"/>
      <c r="Y142" s="407"/>
      <c r="Z142" s="407"/>
      <c r="AA142" s="407"/>
      <c r="AB142" s="407"/>
      <c r="AC142" s="407"/>
      <c r="AD142" s="448"/>
    </row>
    <row r="143" spans="1:30" ht="20.399999999999999" customHeight="1">
      <c r="A143" s="796" t="s">
        <v>3577</v>
      </c>
      <c r="B143" s="669" t="s">
        <v>3576</v>
      </c>
      <c r="C143" s="275">
        <v>4</v>
      </c>
      <c r="D143" s="275">
        <v>4</v>
      </c>
      <c r="E143" s="275">
        <v>0</v>
      </c>
      <c r="F143" s="275">
        <v>0</v>
      </c>
      <c r="G143" s="1041">
        <v>100</v>
      </c>
      <c r="H143" s="275">
        <v>0</v>
      </c>
      <c r="I143" s="275">
        <v>0</v>
      </c>
      <c r="J143" s="275">
        <v>0</v>
      </c>
      <c r="K143" s="275">
        <v>0</v>
      </c>
      <c r="L143" s="275">
        <v>0</v>
      </c>
      <c r="M143" s="275">
        <v>0</v>
      </c>
      <c r="N143" s="275">
        <v>0</v>
      </c>
      <c r="O143" s="275">
        <v>0</v>
      </c>
      <c r="P143" s="275">
        <v>0</v>
      </c>
      <c r="Q143" s="275">
        <v>0</v>
      </c>
      <c r="R143" s="275">
        <v>0</v>
      </c>
      <c r="S143" s="275">
        <v>0</v>
      </c>
      <c r="T143" s="275">
        <v>0</v>
      </c>
      <c r="U143" s="275">
        <v>0</v>
      </c>
      <c r="V143" s="1042">
        <v>0</v>
      </c>
      <c r="W143" s="275">
        <v>0</v>
      </c>
      <c r="X143" s="275">
        <v>0</v>
      </c>
      <c r="Y143" s="275">
        <v>1</v>
      </c>
      <c r="Z143" s="275">
        <v>1</v>
      </c>
      <c r="AA143" s="275">
        <v>1</v>
      </c>
      <c r="AB143" s="275">
        <v>0</v>
      </c>
      <c r="AC143" s="275">
        <v>1</v>
      </c>
      <c r="AD143" s="448"/>
    </row>
    <row r="144" spans="1:30" ht="20.399999999999999" customHeight="1">
      <c r="A144" s="794"/>
      <c r="B144" s="670" t="s">
        <v>1468</v>
      </c>
      <c r="C144" s="276">
        <v>2</v>
      </c>
      <c r="D144" s="276">
        <v>2</v>
      </c>
      <c r="E144" s="276">
        <v>0</v>
      </c>
      <c r="F144" s="276">
        <v>0</v>
      </c>
      <c r="G144" s="1043">
        <v>100</v>
      </c>
      <c r="H144" s="276">
        <v>0</v>
      </c>
      <c r="I144" s="276">
        <v>0</v>
      </c>
      <c r="J144" s="276">
        <v>0</v>
      </c>
      <c r="K144" s="276">
        <v>0</v>
      </c>
      <c r="L144" s="276">
        <v>0</v>
      </c>
      <c r="M144" s="276">
        <v>0</v>
      </c>
      <c r="N144" s="276">
        <v>0</v>
      </c>
      <c r="O144" s="276">
        <v>0</v>
      </c>
      <c r="P144" s="276">
        <v>0</v>
      </c>
      <c r="Q144" s="276">
        <v>0</v>
      </c>
      <c r="R144" s="276">
        <v>0</v>
      </c>
      <c r="S144" s="276">
        <v>0</v>
      </c>
      <c r="T144" s="276">
        <v>0</v>
      </c>
      <c r="U144" s="276">
        <v>0</v>
      </c>
      <c r="V144" s="1044">
        <v>0</v>
      </c>
      <c r="W144" s="276">
        <v>0</v>
      </c>
      <c r="X144" s="276">
        <v>0</v>
      </c>
      <c r="Y144" s="276">
        <v>0</v>
      </c>
      <c r="Z144" s="276">
        <v>1</v>
      </c>
      <c r="AA144" s="276">
        <v>0</v>
      </c>
      <c r="AB144" s="276">
        <v>0</v>
      </c>
      <c r="AC144" s="276">
        <v>1</v>
      </c>
      <c r="AD144" s="448"/>
    </row>
    <row r="145" spans="1:30" ht="20.399999999999999" customHeight="1">
      <c r="A145" s="794"/>
      <c r="B145" s="670" t="s">
        <v>1467</v>
      </c>
      <c r="C145" s="276">
        <v>2</v>
      </c>
      <c r="D145" s="276">
        <v>2</v>
      </c>
      <c r="E145" s="276">
        <v>0</v>
      </c>
      <c r="F145" s="276">
        <v>0</v>
      </c>
      <c r="G145" s="1043">
        <v>100</v>
      </c>
      <c r="H145" s="276">
        <v>0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  <c r="N145" s="276">
        <v>0</v>
      </c>
      <c r="O145" s="276">
        <v>0</v>
      </c>
      <c r="P145" s="276">
        <v>0</v>
      </c>
      <c r="Q145" s="276">
        <v>0</v>
      </c>
      <c r="R145" s="276">
        <v>0</v>
      </c>
      <c r="S145" s="276">
        <v>0</v>
      </c>
      <c r="T145" s="276">
        <v>0</v>
      </c>
      <c r="U145" s="276">
        <v>0</v>
      </c>
      <c r="V145" s="1044">
        <v>0</v>
      </c>
      <c r="W145" s="276">
        <v>0</v>
      </c>
      <c r="X145" s="276">
        <v>0</v>
      </c>
      <c r="Y145" s="276">
        <v>1</v>
      </c>
      <c r="Z145" s="276">
        <v>0</v>
      </c>
      <c r="AA145" s="276">
        <v>1</v>
      </c>
      <c r="AB145" s="276">
        <v>0</v>
      </c>
      <c r="AC145" s="276">
        <v>0</v>
      </c>
      <c r="AD145" s="448"/>
    </row>
    <row r="146" spans="1:30" ht="20.399999999999999" customHeight="1">
      <c r="A146" s="794"/>
      <c r="B146" s="670" t="s">
        <v>4104</v>
      </c>
      <c r="C146" s="276">
        <v>0</v>
      </c>
      <c r="D146" s="276">
        <v>0</v>
      </c>
      <c r="E146" s="276">
        <v>0</v>
      </c>
      <c r="F146" s="276">
        <v>0</v>
      </c>
      <c r="G146" s="1043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0</v>
      </c>
      <c r="P146" s="276">
        <v>0</v>
      </c>
      <c r="Q146" s="276">
        <v>0</v>
      </c>
      <c r="R146" s="276">
        <v>0</v>
      </c>
      <c r="S146" s="276">
        <v>0</v>
      </c>
      <c r="T146" s="276">
        <v>0</v>
      </c>
      <c r="U146" s="276">
        <v>0</v>
      </c>
      <c r="V146" s="1044">
        <v>0</v>
      </c>
      <c r="W146" s="276">
        <v>0</v>
      </c>
      <c r="X146" s="276">
        <v>0</v>
      </c>
      <c r="Y146" s="276">
        <v>0</v>
      </c>
      <c r="Z146" s="276">
        <v>0</v>
      </c>
      <c r="AA146" s="276">
        <v>0</v>
      </c>
      <c r="AB146" s="276">
        <v>0</v>
      </c>
      <c r="AC146" s="276">
        <v>0</v>
      </c>
      <c r="AD146" s="448"/>
    </row>
    <row r="147" spans="1:30" ht="20.399999999999999" customHeight="1">
      <c r="A147" s="407"/>
      <c r="B147" s="407"/>
      <c r="C147" s="407"/>
      <c r="D147" s="407"/>
      <c r="E147" s="407"/>
      <c r="F147" s="407"/>
      <c r="G147" s="407"/>
      <c r="H147" s="407"/>
      <c r="I147" s="407"/>
      <c r="J147" s="407"/>
      <c r="K147" s="407"/>
      <c r="L147" s="407"/>
      <c r="M147" s="407"/>
      <c r="N147" s="407"/>
      <c r="O147" s="407"/>
      <c r="P147" s="407"/>
      <c r="Q147" s="407"/>
      <c r="R147" s="407"/>
      <c r="S147" s="407"/>
      <c r="T147" s="407"/>
      <c r="U147" s="407"/>
      <c r="V147" s="407"/>
      <c r="W147" s="407"/>
      <c r="X147" s="407"/>
      <c r="Y147" s="407"/>
      <c r="Z147" s="407"/>
      <c r="AA147" s="407"/>
      <c r="AB147" s="407"/>
      <c r="AC147" s="407"/>
      <c r="AD147" s="448"/>
    </row>
    <row r="148" spans="1:30" ht="20.399999999999999" customHeight="1">
      <c r="A148" s="796" t="s">
        <v>3575</v>
      </c>
      <c r="B148" s="669" t="s">
        <v>3574</v>
      </c>
      <c r="C148" s="275">
        <v>78</v>
      </c>
      <c r="D148" s="275">
        <v>78</v>
      </c>
      <c r="E148" s="275">
        <v>0</v>
      </c>
      <c r="F148" s="275">
        <v>0</v>
      </c>
      <c r="G148" s="1041">
        <v>100</v>
      </c>
      <c r="H148" s="275">
        <v>0</v>
      </c>
      <c r="I148" s="275">
        <v>0</v>
      </c>
      <c r="J148" s="275">
        <v>0</v>
      </c>
      <c r="K148" s="275">
        <v>0</v>
      </c>
      <c r="L148" s="275">
        <v>0</v>
      </c>
      <c r="M148" s="275">
        <v>0</v>
      </c>
      <c r="N148" s="275">
        <v>0</v>
      </c>
      <c r="O148" s="275">
        <v>0</v>
      </c>
      <c r="P148" s="275">
        <v>0</v>
      </c>
      <c r="Q148" s="275">
        <v>0</v>
      </c>
      <c r="R148" s="275">
        <v>1</v>
      </c>
      <c r="S148" s="275">
        <v>2</v>
      </c>
      <c r="T148" s="275">
        <v>2</v>
      </c>
      <c r="U148" s="275">
        <v>5</v>
      </c>
      <c r="V148" s="1042">
        <v>8</v>
      </c>
      <c r="W148" s="275">
        <v>18</v>
      </c>
      <c r="X148" s="275">
        <v>18</v>
      </c>
      <c r="Y148" s="275">
        <v>13</v>
      </c>
      <c r="Z148" s="275">
        <v>6</v>
      </c>
      <c r="AA148" s="275">
        <v>4</v>
      </c>
      <c r="AB148" s="275">
        <v>1</v>
      </c>
      <c r="AC148" s="275">
        <v>0</v>
      </c>
      <c r="AD148" s="448"/>
    </row>
    <row r="149" spans="1:30" ht="20.399999999999999" customHeight="1">
      <c r="A149" s="669"/>
      <c r="B149" s="669" t="s">
        <v>3573</v>
      </c>
      <c r="C149" s="797"/>
      <c r="D149" s="797"/>
      <c r="E149" s="797"/>
      <c r="F149" s="797"/>
      <c r="G149" s="797"/>
      <c r="H149" s="797"/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97"/>
      <c r="AB149" s="797"/>
      <c r="AC149" s="797"/>
      <c r="AD149" s="448"/>
    </row>
    <row r="150" spans="1:30" ht="20.399999999999999" customHeight="1">
      <c r="A150" s="794"/>
      <c r="B150" s="670" t="s">
        <v>1468</v>
      </c>
      <c r="C150" s="276">
        <v>39</v>
      </c>
      <c r="D150" s="276">
        <v>39</v>
      </c>
      <c r="E150" s="276">
        <v>0</v>
      </c>
      <c r="F150" s="276">
        <v>0</v>
      </c>
      <c r="G150" s="1043">
        <v>100</v>
      </c>
      <c r="H150" s="276">
        <v>0</v>
      </c>
      <c r="I150" s="276">
        <v>0</v>
      </c>
      <c r="J150" s="276">
        <v>0</v>
      </c>
      <c r="K150" s="276">
        <v>0</v>
      </c>
      <c r="L150" s="276">
        <v>0</v>
      </c>
      <c r="M150" s="276">
        <v>0</v>
      </c>
      <c r="N150" s="276">
        <v>0</v>
      </c>
      <c r="O150" s="276">
        <v>0</v>
      </c>
      <c r="P150" s="276">
        <v>0</v>
      </c>
      <c r="Q150" s="276">
        <v>0</v>
      </c>
      <c r="R150" s="276">
        <v>0</v>
      </c>
      <c r="S150" s="276">
        <v>1</v>
      </c>
      <c r="T150" s="276">
        <v>2</v>
      </c>
      <c r="U150" s="276">
        <v>4</v>
      </c>
      <c r="V150" s="1044">
        <v>3</v>
      </c>
      <c r="W150" s="276">
        <v>8</v>
      </c>
      <c r="X150" s="276">
        <v>10</v>
      </c>
      <c r="Y150" s="276">
        <v>5</v>
      </c>
      <c r="Z150" s="276">
        <v>4</v>
      </c>
      <c r="AA150" s="276">
        <v>1</v>
      </c>
      <c r="AB150" s="276">
        <v>1</v>
      </c>
      <c r="AC150" s="276">
        <v>0</v>
      </c>
      <c r="AD150" s="448"/>
    </row>
    <row r="151" spans="1:30" ht="20.399999999999999" customHeight="1">
      <c r="A151" s="794"/>
      <c r="B151" s="670" t="s">
        <v>1467</v>
      </c>
      <c r="C151" s="276">
        <v>39</v>
      </c>
      <c r="D151" s="276">
        <v>39</v>
      </c>
      <c r="E151" s="276">
        <v>0</v>
      </c>
      <c r="F151" s="276">
        <v>0</v>
      </c>
      <c r="G151" s="1043">
        <v>100</v>
      </c>
      <c r="H151" s="276">
        <v>0</v>
      </c>
      <c r="I151" s="276">
        <v>0</v>
      </c>
      <c r="J151" s="276">
        <v>0</v>
      </c>
      <c r="K151" s="276">
        <v>0</v>
      </c>
      <c r="L151" s="276">
        <v>0</v>
      </c>
      <c r="M151" s="276">
        <v>0</v>
      </c>
      <c r="N151" s="276">
        <v>0</v>
      </c>
      <c r="O151" s="276">
        <v>0</v>
      </c>
      <c r="P151" s="276">
        <v>0</v>
      </c>
      <c r="Q151" s="276">
        <v>0</v>
      </c>
      <c r="R151" s="276">
        <v>1</v>
      </c>
      <c r="S151" s="276">
        <v>1</v>
      </c>
      <c r="T151" s="276">
        <v>0</v>
      </c>
      <c r="U151" s="276">
        <v>1</v>
      </c>
      <c r="V151" s="1044">
        <v>5</v>
      </c>
      <c r="W151" s="276">
        <v>10</v>
      </c>
      <c r="X151" s="276">
        <v>8</v>
      </c>
      <c r="Y151" s="276">
        <v>8</v>
      </c>
      <c r="Z151" s="276">
        <v>2</v>
      </c>
      <c r="AA151" s="276">
        <v>3</v>
      </c>
      <c r="AB151" s="276">
        <v>0</v>
      </c>
      <c r="AC151" s="276">
        <v>0</v>
      </c>
      <c r="AD151" s="448"/>
    </row>
    <row r="152" spans="1:30" ht="20.399999999999999" customHeight="1">
      <c r="A152" s="794"/>
      <c r="B152" s="670" t="s">
        <v>4104</v>
      </c>
      <c r="C152" s="276">
        <v>0</v>
      </c>
      <c r="D152" s="276">
        <v>0</v>
      </c>
      <c r="E152" s="276">
        <v>0</v>
      </c>
      <c r="F152" s="276">
        <v>0</v>
      </c>
      <c r="G152" s="1043">
        <v>0</v>
      </c>
      <c r="H152" s="276">
        <v>0</v>
      </c>
      <c r="I152" s="276">
        <v>0</v>
      </c>
      <c r="J152" s="276">
        <v>0</v>
      </c>
      <c r="K152" s="276">
        <v>0</v>
      </c>
      <c r="L152" s="276">
        <v>0</v>
      </c>
      <c r="M152" s="276">
        <v>0</v>
      </c>
      <c r="N152" s="276">
        <v>0</v>
      </c>
      <c r="O152" s="276">
        <v>0</v>
      </c>
      <c r="P152" s="276">
        <v>0</v>
      </c>
      <c r="Q152" s="276">
        <v>0</v>
      </c>
      <c r="R152" s="276">
        <v>0</v>
      </c>
      <c r="S152" s="276">
        <v>0</v>
      </c>
      <c r="T152" s="276">
        <v>0</v>
      </c>
      <c r="U152" s="276">
        <v>0</v>
      </c>
      <c r="V152" s="1044">
        <v>0</v>
      </c>
      <c r="W152" s="276">
        <v>0</v>
      </c>
      <c r="X152" s="276">
        <v>0</v>
      </c>
      <c r="Y152" s="276">
        <v>0</v>
      </c>
      <c r="Z152" s="276">
        <v>0</v>
      </c>
      <c r="AA152" s="276">
        <v>0</v>
      </c>
      <c r="AB152" s="276">
        <v>0</v>
      </c>
      <c r="AC152" s="276">
        <v>0</v>
      </c>
      <c r="AD152" s="448"/>
    </row>
    <row r="153" spans="1:30" ht="20.399999999999999" customHeight="1">
      <c r="A153" s="407"/>
      <c r="B153" s="407"/>
      <c r="C153" s="407"/>
      <c r="D153" s="407"/>
      <c r="E153" s="407"/>
      <c r="F153" s="407"/>
      <c r="G153" s="407"/>
      <c r="H153" s="407"/>
      <c r="I153" s="407"/>
      <c r="J153" s="407"/>
      <c r="K153" s="407"/>
      <c r="L153" s="407"/>
      <c r="M153" s="407"/>
      <c r="N153" s="407"/>
      <c r="O153" s="407"/>
      <c r="P153" s="407"/>
      <c r="Q153" s="407"/>
      <c r="R153" s="407"/>
      <c r="S153" s="407"/>
      <c r="T153" s="407"/>
      <c r="U153" s="407"/>
      <c r="V153" s="407"/>
      <c r="W153" s="407"/>
      <c r="X153" s="407"/>
      <c r="Y153" s="407"/>
      <c r="Z153" s="407"/>
      <c r="AA153" s="407"/>
      <c r="AB153" s="407"/>
      <c r="AC153" s="407"/>
      <c r="AD153" s="448"/>
    </row>
    <row r="154" spans="1:30" ht="20.399999999999999" customHeight="1">
      <c r="A154" s="796" t="s">
        <v>3572</v>
      </c>
      <c r="B154" s="669" t="s">
        <v>3571</v>
      </c>
      <c r="C154" s="275">
        <v>6</v>
      </c>
      <c r="D154" s="275">
        <v>6</v>
      </c>
      <c r="E154" s="275">
        <v>0</v>
      </c>
      <c r="F154" s="275">
        <v>0</v>
      </c>
      <c r="G154" s="1041">
        <v>100</v>
      </c>
      <c r="H154" s="275">
        <v>0</v>
      </c>
      <c r="I154" s="275">
        <v>0</v>
      </c>
      <c r="J154" s="275">
        <v>0</v>
      </c>
      <c r="K154" s="275">
        <v>0</v>
      </c>
      <c r="L154" s="275">
        <v>0</v>
      </c>
      <c r="M154" s="275">
        <v>1</v>
      </c>
      <c r="N154" s="275">
        <v>0</v>
      </c>
      <c r="O154" s="275">
        <v>0</v>
      </c>
      <c r="P154" s="275">
        <v>0</v>
      </c>
      <c r="Q154" s="275">
        <v>0</v>
      </c>
      <c r="R154" s="275">
        <v>0</v>
      </c>
      <c r="S154" s="275">
        <v>1</v>
      </c>
      <c r="T154" s="275">
        <v>2</v>
      </c>
      <c r="U154" s="275">
        <v>0</v>
      </c>
      <c r="V154" s="1042">
        <v>0</v>
      </c>
      <c r="W154" s="275">
        <v>0</v>
      </c>
      <c r="X154" s="275">
        <v>0</v>
      </c>
      <c r="Y154" s="275">
        <v>0</v>
      </c>
      <c r="Z154" s="275">
        <v>0</v>
      </c>
      <c r="AA154" s="275">
        <v>0</v>
      </c>
      <c r="AB154" s="275">
        <v>1</v>
      </c>
      <c r="AC154" s="275">
        <v>1</v>
      </c>
      <c r="AD154" s="448"/>
    </row>
    <row r="155" spans="1:30" ht="20.399999999999999" customHeight="1">
      <c r="A155" s="794"/>
      <c r="B155" s="670" t="s">
        <v>1468</v>
      </c>
      <c r="C155" s="276">
        <v>4</v>
      </c>
      <c r="D155" s="276">
        <v>4</v>
      </c>
      <c r="E155" s="276">
        <v>0</v>
      </c>
      <c r="F155" s="276">
        <v>0</v>
      </c>
      <c r="G155" s="1043">
        <v>100</v>
      </c>
      <c r="H155" s="276">
        <v>0</v>
      </c>
      <c r="I155" s="276">
        <v>0</v>
      </c>
      <c r="J155" s="276">
        <v>0</v>
      </c>
      <c r="K155" s="276">
        <v>0</v>
      </c>
      <c r="L155" s="276">
        <v>0</v>
      </c>
      <c r="M155" s="276">
        <v>0</v>
      </c>
      <c r="N155" s="276">
        <v>0</v>
      </c>
      <c r="O155" s="276">
        <v>0</v>
      </c>
      <c r="P155" s="276">
        <v>0</v>
      </c>
      <c r="Q155" s="276">
        <v>0</v>
      </c>
      <c r="R155" s="276">
        <v>0</v>
      </c>
      <c r="S155" s="276">
        <v>0</v>
      </c>
      <c r="T155" s="276">
        <v>2</v>
      </c>
      <c r="U155" s="276">
        <v>0</v>
      </c>
      <c r="V155" s="1044">
        <v>0</v>
      </c>
      <c r="W155" s="276">
        <v>0</v>
      </c>
      <c r="X155" s="276">
        <v>0</v>
      </c>
      <c r="Y155" s="276">
        <v>0</v>
      </c>
      <c r="Z155" s="276">
        <v>0</v>
      </c>
      <c r="AA155" s="276">
        <v>0</v>
      </c>
      <c r="AB155" s="276">
        <v>1</v>
      </c>
      <c r="AC155" s="276">
        <v>1</v>
      </c>
      <c r="AD155" s="448"/>
    </row>
    <row r="156" spans="1:30" ht="20.399999999999999" customHeight="1">
      <c r="A156" s="794"/>
      <c r="B156" s="670" t="s">
        <v>1467</v>
      </c>
      <c r="C156" s="276">
        <v>2</v>
      </c>
      <c r="D156" s="276">
        <v>2</v>
      </c>
      <c r="E156" s="276">
        <v>0</v>
      </c>
      <c r="F156" s="276">
        <v>0</v>
      </c>
      <c r="G156" s="1043">
        <v>100</v>
      </c>
      <c r="H156" s="276">
        <v>0</v>
      </c>
      <c r="I156" s="276">
        <v>0</v>
      </c>
      <c r="J156" s="276">
        <v>0</v>
      </c>
      <c r="K156" s="276">
        <v>0</v>
      </c>
      <c r="L156" s="276">
        <v>0</v>
      </c>
      <c r="M156" s="276">
        <v>1</v>
      </c>
      <c r="N156" s="276">
        <v>0</v>
      </c>
      <c r="O156" s="276">
        <v>0</v>
      </c>
      <c r="P156" s="276">
        <v>0</v>
      </c>
      <c r="Q156" s="276">
        <v>0</v>
      </c>
      <c r="R156" s="276">
        <v>0</v>
      </c>
      <c r="S156" s="276">
        <v>1</v>
      </c>
      <c r="T156" s="276">
        <v>0</v>
      </c>
      <c r="U156" s="276">
        <v>0</v>
      </c>
      <c r="V156" s="1044">
        <v>0</v>
      </c>
      <c r="W156" s="276">
        <v>0</v>
      </c>
      <c r="X156" s="276">
        <v>0</v>
      </c>
      <c r="Y156" s="276">
        <v>0</v>
      </c>
      <c r="Z156" s="276">
        <v>0</v>
      </c>
      <c r="AA156" s="276">
        <v>0</v>
      </c>
      <c r="AB156" s="276">
        <v>0</v>
      </c>
      <c r="AC156" s="276">
        <v>0</v>
      </c>
      <c r="AD156" s="448"/>
    </row>
    <row r="157" spans="1:30" ht="20.399999999999999" customHeight="1">
      <c r="A157" s="794"/>
      <c r="B157" s="670" t="s">
        <v>4104</v>
      </c>
      <c r="C157" s="276">
        <v>0</v>
      </c>
      <c r="D157" s="276">
        <v>0</v>
      </c>
      <c r="E157" s="276">
        <v>0</v>
      </c>
      <c r="F157" s="276">
        <v>0</v>
      </c>
      <c r="G157" s="1043">
        <v>0</v>
      </c>
      <c r="H157" s="276">
        <v>0</v>
      </c>
      <c r="I157" s="276">
        <v>0</v>
      </c>
      <c r="J157" s="276">
        <v>0</v>
      </c>
      <c r="K157" s="276">
        <v>0</v>
      </c>
      <c r="L157" s="276">
        <v>0</v>
      </c>
      <c r="M157" s="276">
        <v>0</v>
      </c>
      <c r="N157" s="276">
        <v>0</v>
      </c>
      <c r="O157" s="276">
        <v>0</v>
      </c>
      <c r="P157" s="276">
        <v>0</v>
      </c>
      <c r="Q157" s="276">
        <v>0</v>
      </c>
      <c r="R157" s="276">
        <v>0</v>
      </c>
      <c r="S157" s="276">
        <v>0</v>
      </c>
      <c r="T157" s="276">
        <v>0</v>
      </c>
      <c r="U157" s="276">
        <v>0</v>
      </c>
      <c r="V157" s="1044">
        <v>0</v>
      </c>
      <c r="W157" s="276">
        <v>0</v>
      </c>
      <c r="X157" s="276">
        <v>0</v>
      </c>
      <c r="Y157" s="276">
        <v>0</v>
      </c>
      <c r="Z157" s="276">
        <v>0</v>
      </c>
      <c r="AA157" s="276">
        <v>0</v>
      </c>
      <c r="AB157" s="276">
        <v>0</v>
      </c>
      <c r="AC157" s="276">
        <v>0</v>
      </c>
      <c r="AD157" s="448"/>
    </row>
    <row r="158" spans="1:30" ht="20.399999999999999" customHeight="1">
      <c r="A158" s="407"/>
      <c r="B158" s="407"/>
      <c r="C158" s="407"/>
      <c r="D158" s="407"/>
      <c r="E158" s="407"/>
      <c r="F158" s="407"/>
      <c r="G158" s="407"/>
      <c r="H158" s="407"/>
      <c r="I158" s="407"/>
      <c r="J158" s="407"/>
      <c r="K158" s="407"/>
      <c r="L158" s="407"/>
      <c r="M158" s="407"/>
      <c r="N158" s="407"/>
      <c r="O158" s="407"/>
      <c r="P158" s="407"/>
      <c r="Q158" s="407"/>
      <c r="R158" s="407"/>
      <c r="S158" s="407"/>
      <c r="T158" s="407"/>
      <c r="U158" s="407"/>
      <c r="V158" s="407"/>
      <c r="W158" s="407"/>
      <c r="X158" s="407"/>
      <c r="Y158" s="407"/>
      <c r="Z158" s="407"/>
      <c r="AA158" s="407"/>
      <c r="AB158" s="407"/>
      <c r="AC158" s="407"/>
      <c r="AD158" s="448"/>
    </row>
    <row r="159" spans="1:30" ht="20.399999999999999" customHeight="1">
      <c r="A159" s="796" t="s">
        <v>4689</v>
      </c>
      <c r="B159" s="669" t="s">
        <v>4690</v>
      </c>
      <c r="C159" s="275">
        <v>2</v>
      </c>
      <c r="D159" s="275">
        <v>2</v>
      </c>
      <c r="E159" s="275">
        <v>0</v>
      </c>
      <c r="F159" s="275">
        <v>0</v>
      </c>
      <c r="G159" s="1041">
        <v>100</v>
      </c>
      <c r="H159" s="275">
        <v>0</v>
      </c>
      <c r="I159" s="275">
        <v>0</v>
      </c>
      <c r="J159" s="275">
        <v>0</v>
      </c>
      <c r="K159" s="275">
        <v>0</v>
      </c>
      <c r="L159" s="275">
        <v>0</v>
      </c>
      <c r="M159" s="275">
        <v>0</v>
      </c>
      <c r="N159" s="275">
        <v>0</v>
      </c>
      <c r="O159" s="275">
        <v>0</v>
      </c>
      <c r="P159" s="275">
        <v>0</v>
      </c>
      <c r="Q159" s="275">
        <v>0</v>
      </c>
      <c r="R159" s="275">
        <v>0</v>
      </c>
      <c r="S159" s="275">
        <v>0</v>
      </c>
      <c r="T159" s="275">
        <v>0</v>
      </c>
      <c r="U159" s="275">
        <v>0</v>
      </c>
      <c r="V159" s="1042">
        <v>1</v>
      </c>
      <c r="W159" s="275">
        <v>0</v>
      </c>
      <c r="X159" s="275">
        <v>0</v>
      </c>
      <c r="Y159" s="275">
        <v>1</v>
      </c>
      <c r="Z159" s="275">
        <v>0</v>
      </c>
      <c r="AA159" s="275">
        <v>0</v>
      </c>
      <c r="AB159" s="275">
        <v>0</v>
      </c>
      <c r="AC159" s="275">
        <v>0</v>
      </c>
      <c r="AD159" s="448"/>
    </row>
    <row r="160" spans="1:30" ht="20.399999999999999" customHeight="1">
      <c r="A160" s="794"/>
      <c r="B160" s="670" t="s">
        <v>1468</v>
      </c>
      <c r="C160" s="276">
        <v>0</v>
      </c>
      <c r="D160" s="276">
        <v>0</v>
      </c>
      <c r="E160" s="276">
        <v>0</v>
      </c>
      <c r="F160" s="276">
        <v>0</v>
      </c>
      <c r="G160" s="1043">
        <v>0</v>
      </c>
      <c r="H160" s="276">
        <v>0</v>
      </c>
      <c r="I160" s="276">
        <v>0</v>
      </c>
      <c r="J160" s="276">
        <v>0</v>
      </c>
      <c r="K160" s="276">
        <v>0</v>
      </c>
      <c r="L160" s="276">
        <v>0</v>
      </c>
      <c r="M160" s="276">
        <v>0</v>
      </c>
      <c r="N160" s="276">
        <v>0</v>
      </c>
      <c r="O160" s="276">
        <v>0</v>
      </c>
      <c r="P160" s="276">
        <v>0</v>
      </c>
      <c r="Q160" s="276">
        <v>0</v>
      </c>
      <c r="R160" s="276">
        <v>0</v>
      </c>
      <c r="S160" s="276">
        <v>0</v>
      </c>
      <c r="T160" s="276">
        <v>0</v>
      </c>
      <c r="U160" s="276">
        <v>0</v>
      </c>
      <c r="V160" s="1044">
        <v>0</v>
      </c>
      <c r="W160" s="276">
        <v>0</v>
      </c>
      <c r="X160" s="276">
        <v>0</v>
      </c>
      <c r="Y160" s="276">
        <v>0</v>
      </c>
      <c r="Z160" s="276">
        <v>0</v>
      </c>
      <c r="AA160" s="276">
        <v>0</v>
      </c>
      <c r="AB160" s="276">
        <v>0</v>
      </c>
      <c r="AC160" s="276">
        <v>0</v>
      </c>
      <c r="AD160" s="448"/>
    </row>
    <row r="161" spans="1:30" ht="20.399999999999999" customHeight="1">
      <c r="A161" s="794"/>
      <c r="B161" s="670" t="s">
        <v>1467</v>
      </c>
      <c r="C161" s="276">
        <v>2</v>
      </c>
      <c r="D161" s="276">
        <v>2</v>
      </c>
      <c r="E161" s="276">
        <v>0</v>
      </c>
      <c r="F161" s="276">
        <v>0</v>
      </c>
      <c r="G161" s="1043">
        <v>100</v>
      </c>
      <c r="H161" s="276">
        <v>0</v>
      </c>
      <c r="I161" s="276">
        <v>0</v>
      </c>
      <c r="J161" s="276">
        <v>0</v>
      </c>
      <c r="K161" s="276">
        <v>0</v>
      </c>
      <c r="L161" s="276">
        <v>0</v>
      </c>
      <c r="M161" s="276">
        <v>0</v>
      </c>
      <c r="N161" s="276">
        <v>0</v>
      </c>
      <c r="O161" s="276">
        <v>0</v>
      </c>
      <c r="P161" s="276">
        <v>0</v>
      </c>
      <c r="Q161" s="276">
        <v>0</v>
      </c>
      <c r="R161" s="276">
        <v>0</v>
      </c>
      <c r="S161" s="276">
        <v>0</v>
      </c>
      <c r="T161" s="276">
        <v>0</v>
      </c>
      <c r="U161" s="276">
        <v>0</v>
      </c>
      <c r="V161" s="1044">
        <v>1</v>
      </c>
      <c r="W161" s="276">
        <v>0</v>
      </c>
      <c r="X161" s="276">
        <v>0</v>
      </c>
      <c r="Y161" s="276">
        <v>1</v>
      </c>
      <c r="Z161" s="276">
        <v>0</v>
      </c>
      <c r="AA161" s="276">
        <v>0</v>
      </c>
      <c r="AB161" s="276">
        <v>0</v>
      </c>
      <c r="AC161" s="276">
        <v>0</v>
      </c>
      <c r="AD161" s="448"/>
    </row>
    <row r="162" spans="1:30" ht="20.399999999999999" customHeight="1">
      <c r="A162" s="794"/>
      <c r="B162" s="670" t="s">
        <v>4104</v>
      </c>
      <c r="C162" s="276">
        <v>0</v>
      </c>
      <c r="D162" s="276">
        <v>0</v>
      </c>
      <c r="E162" s="276">
        <v>0</v>
      </c>
      <c r="F162" s="276">
        <v>0</v>
      </c>
      <c r="G162" s="1043">
        <v>0</v>
      </c>
      <c r="H162" s="276">
        <v>0</v>
      </c>
      <c r="I162" s="276">
        <v>0</v>
      </c>
      <c r="J162" s="276">
        <v>0</v>
      </c>
      <c r="K162" s="276">
        <v>0</v>
      </c>
      <c r="L162" s="276">
        <v>0</v>
      </c>
      <c r="M162" s="276">
        <v>0</v>
      </c>
      <c r="N162" s="276">
        <v>0</v>
      </c>
      <c r="O162" s="276">
        <v>0</v>
      </c>
      <c r="P162" s="276">
        <v>0</v>
      </c>
      <c r="Q162" s="276">
        <v>0</v>
      </c>
      <c r="R162" s="276">
        <v>0</v>
      </c>
      <c r="S162" s="276">
        <v>0</v>
      </c>
      <c r="T162" s="276">
        <v>0</v>
      </c>
      <c r="U162" s="276">
        <v>0</v>
      </c>
      <c r="V162" s="1044">
        <v>0</v>
      </c>
      <c r="W162" s="276">
        <v>0</v>
      </c>
      <c r="X162" s="276">
        <v>0</v>
      </c>
      <c r="Y162" s="276">
        <v>0</v>
      </c>
      <c r="Z162" s="276">
        <v>0</v>
      </c>
      <c r="AA162" s="276">
        <v>0</v>
      </c>
      <c r="AB162" s="276">
        <v>0</v>
      </c>
      <c r="AC162" s="276">
        <v>0</v>
      </c>
      <c r="AD162" s="448"/>
    </row>
    <row r="163" spans="1:30" ht="20.399999999999999" customHeight="1">
      <c r="A163" s="407"/>
      <c r="B163" s="407"/>
      <c r="C163" s="407"/>
      <c r="D163" s="407"/>
      <c r="E163" s="407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407"/>
      <c r="V163" s="407"/>
      <c r="W163" s="407"/>
      <c r="X163" s="407"/>
      <c r="Y163" s="407"/>
      <c r="Z163" s="407"/>
      <c r="AA163" s="407"/>
      <c r="AB163" s="407"/>
      <c r="AC163" s="407"/>
      <c r="AD163" s="448"/>
    </row>
    <row r="164" spans="1:30" ht="20.399999999999999" customHeight="1">
      <c r="A164" s="796" t="s">
        <v>3570</v>
      </c>
      <c r="B164" s="669" t="s">
        <v>3569</v>
      </c>
      <c r="C164" s="275">
        <v>9</v>
      </c>
      <c r="D164" s="275">
        <v>9</v>
      </c>
      <c r="E164" s="275">
        <v>0</v>
      </c>
      <c r="F164" s="275">
        <v>0</v>
      </c>
      <c r="G164" s="1041">
        <v>100</v>
      </c>
      <c r="H164" s="275">
        <v>0</v>
      </c>
      <c r="I164" s="275">
        <v>0</v>
      </c>
      <c r="J164" s="275">
        <v>0</v>
      </c>
      <c r="K164" s="275">
        <v>0</v>
      </c>
      <c r="L164" s="275">
        <v>0</v>
      </c>
      <c r="M164" s="275">
        <v>0</v>
      </c>
      <c r="N164" s="275">
        <v>0</v>
      </c>
      <c r="O164" s="275">
        <v>0</v>
      </c>
      <c r="P164" s="275">
        <v>0</v>
      </c>
      <c r="Q164" s="275">
        <v>0</v>
      </c>
      <c r="R164" s="275">
        <v>1</v>
      </c>
      <c r="S164" s="275">
        <v>0</v>
      </c>
      <c r="T164" s="275">
        <v>1</v>
      </c>
      <c r="U164" s="275">
        <v>0</v>
      </c>
      <c r="V164" s="1042">
        <v>0</v>
      </c>
      <c r="W164" s="275">
        <v>2</v>
      </c>
      <c r="X164" s="275">
        <v>1</v>
      </c>
      <c r="Y164" s="275">
        <v>3</v>
      </c>
      <c r="Z164" s="275">
        <v>0</v>
      </c>
      <c r="AA164" s="275">
        <v>1</v>
      </c>
      <c r="AB164" s="275">
        <v>0</v>
      </c>
      <c r="AC164" s="275">
        <v>0</v>
      </c>
      <c r="AD164" s="448"/>
    </row>
    <row r="165" spans="1:30" ht="20.399999999999999" customHeight="1">
      <c r="A165" s="794"/>
      <c r="B165" s="670" t="s">
        <v>1468</v>
      </c>
      <c r="C165" s="276">
        <v>4</v>
      </c>
      <c r="D165" s="276">
        <v>4</v>
      </c>
      <c r="E165" s="276">
        <v>0</v>
      </c>
      <c r="F165" s="276">
        <v>0</v>
      </c>
      <c r="G165" s="1043">
        <v>100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  <c r="N165" s="276">
        <v>0</v>
      </c>
      <c r="O165" s="276">
        <v>0</v>
      </c>
      <c r="P165" s="276">
        <v>0</v>
      </c>
      <c r="Q165" s="276">
        <v>0</v>
      </c>
      <c r="R165" s="276">
        <v>0</v>
      </c>
      <c r="S165" s="276">
        <v>0</v>
      </c>
      <c r="T165" s="276">
        <v>1</v>
      </c>
      <c r="U165" s="276">
        <v>0</v>
      </c>
      <c r="V165" s="1044">
        <v>0</v>
      </c>
      <c r="W165" s="276">
        <v>0</v>
      </c>
      <c r="X165" s="276">
        <v>0</v>
      </c>
      <c r="Y165" s="276">
        <v>2</v>
      </c>
      <c r="Z165" s="276">
        <v>0</v>
      </c>
      <c r="AA165" s="276">
        <v>1</v>
      </c>
      <c r="AB165" s="276">
        <v>0</v>
      </c>
      <c r="AC165" s="276">
        <v>0</v>
      </c>
      <c r="AD165" s="448"/>
    </row>
    <row r="166" spans="1:30" ht="20.399999999999999" customHeight="1">
      <c r="A166" s="794"/>
      <c r="B166" s="670" t="s">
        <v>1467</v>
      </c>
      <c r="C166" s="276">
        <v>5</v>
      </c>
      <c r="D166" s="276">
        <v>5</v>
      </c>
      <c r="E166" s="276">
        <v>0</v>
      </c>
      <c r="F166" s="276">
        <v>0</v>
      </c>
      <c r="G166" s="1043">
        <v>100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6">
        <v>0</v>
      </c>
      <c r="Q166" s="276">
        <v>0</v>
      </c>
      <c r="R166" s="276">
        <v>1</v>
      </c>
      <c r="S166" s="276">
        <v>0</v>
      </c>
      <c r="T166" s="276">
        <v>0</v>
      </c>
      <c r="U166" s="276">
        <v>0</v>
      </c>
      <c r="V166" s="1044">
        <v>0</v>
      </c>
      <c r="W166" s="276">
        <v>2</v>
      </c>
      <c r="X166" s="276">
        <v>1</v>
      </c>
      <c r="Y166" s="276">
        <v>1</v>
      </c>
      <c r="Z166" s="276">
        <v>0</v>
      </c>
      <c r="AA166" s="276">
        <v>0</v>
      </c>
      <c r="AB166" s="276">
        <v>0</v>
      </c>
      <c r="AC166" s="276">
        <v>0</v>
      </c>
      <c r="AD166" s="448"/>
    </row>
    <row r="167" spans="1:30" ht="20.399999999999999" customHeight="1">
      <c r="A167" s="794"/>
      <c r="B167" s="670" t="s">
        <v>4104</v>
      </c>
      <c r="C167" s="276">
        <v>0</v>
      </c>
      <c r="D167" s="276">
        <v>0</v>
      </c>
      <c r="E167" s="276">
        <v>0</v>
      </c>
      <c r="F167" s="276">
        <v>0</v>
      </c>
      <c r="G167" s="1043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  <c r="N167" s="276">
        <v>0</v>
      </c>
      <c r="O167" s="276">
        <v>0</v>
      </c>
      <c r="P167" s="276">
        <v>0</v>
      </c>
      <c r="Q167" s="276">
        <v>0</v>
      </c>
      <c r="R167" s="276">
        <v>0</v>
      </c>
      <c r="S167" s="276">
        <v>0</v>
      </c>
      <c r="T167" s="276">
        <v>0</v>
      </c>
      <c r="U167" s="276">
        <v>0</v>
      </c>
      <c r="V167" s="1044">
        <v>0</v>
      </c>
      <c r="W167" s="276">
        <v>0</v>
      </c>
      <c r="X167" s="276">
        <v>0</v>
      </c>
      <c r="Y167" s="276">
        <v>0</v>
      </c>
      <c r="Z167" s="276">
        <v>0</v>
      </c>
      <c r="AA167" s="276">
        <v>0</v>
      </c>
      <c r="AB167" s="276">
        <v>0</v>
      </c>
      <c r="AC167" s="276">
        <v>0</v>
      </c>
      <c r="AD167" s="448"/>
    </row>
    <row r="168" spans="1:30" ht="20.399999999999999" customHeight="1">
      <c r="A168" s="407"/>
      <c r="B168" s="407"/>
      <c r="C168" s="407"/>
      <c r="D168" s="407"/>
      <c r="E168" s="407"/>
      <c r="F168" s="407"/>
      <c r="G168" s="407"/>
      <c r="H168" s="407"/>
      <c r="I168" s="407"/>
      <c r="J168" s="407"/>
      <c r="K168" s="407"/>
      <c r="L168" s="407"/>
      <c r="M168" s="407"/>
      <c r="N168" s="407"/>
      <c r="O168" s="407"/>
      <c r="P168" s="407"/>
      <c r="Q168" s="407"/>
      <c r="R168" s="407"/>
      <c r="S168" s="407"/>
      <c r="T168" s="407"/>
      <c r="U168" s="407"/>
      <c r="V168" s="407"/>
      <c r="W168" s="407"/>
      <c r="X168" s="407"/>
      <c r="Y168" s="407"/>
      <c r="Z168" s="407"/>
      <c r="AA168" s="407"/>
      <c r="AB168" s="407"/>
      <c r="AC168" s="407"/>
      <c r="AD168" s="448"/>
    </row>
    <row r="169" spans="1:30" ht="20.399999999999999" customHeight="1">
      <c r="A169" s="796" t="s">
        <v>3568</v>
      </c>
      <c r="B169" s="669" t="s">
        <v>3567</v>
      </c>
      <c r="C169" s="275">
        <v>5</v>
      </c>
      <c r="D169" s="275">
        <v>5</v>
      </c>
      <c r="E169" s="275">
        <v>0</v>
      </c>
      <c r="F169" s="275">
        <v>0</v>
      </c>
      <c r="G169" s="1041">
        <v>100</v>
      </c>
      <c r="H169" s="275">
        <v>0</v>
      </c>
      <c r="I169" s="275">
        <v>0</v>
      </c>
      <c r="J169" s="275">
        <v>0</v>
      </c>
      <c r="K169" s="275">
        <v>0</v>
      </c>
      <c r="L169" s="275">
        <v>1</v>
      </c>
      <c r="M169" s="275">
        <v>1</v>
      </c>
      <c r="N169" s="275">
        <v>2</v>
      </c>
      <c r="O169" s="275">
        <v>0</v>
      </c>
      <c r="P169" s="275">
        <v>0</v>
      </c>
      <c r="Q169" s="275">
        <v>0</v>
      </c>
      <c r="R169" s="275">
        <v>0</v>
      </c>
      <c r="S169" s="275">
        <v>0</v>
      </c>
      <c r="T169" s="275">
        <v>0</v>
      </c>
      <c r="U169" s="275">
        <v>1</v>
      </c>
      <c r="V169" s="1042">
        <v>0</v>
      </c>
      <c r="W169" s="275">
        <v>0</v>
      </c>
      <c r="X169" s="275">
        <v>0</v>
      </c>
      <c r="Y169" s="275">
        <v>0</v>
      </c>
      <c r="Z169" s="275">
        <v>0</v>
      </c>
      <c r="AA169" s="275">
        <v>0</v>
      </c>
      <c r="AB169" s="275">
        <v>0</v>
      </c>
      <c r="AC169" s="275">
        <v>0</v>
      </c>
      <c r="AD169" s="448"/>
    </row>
    <row r="170" spans="1:30" ht="20.399999999999999" customHeight="1">
      <c r="A170" s="794"/>
      <c r="B170" s="670" t="s">
        <v>1468</v>
      </c>
      <c r="C170" s="276">
        <v>3</v>
      </c>
      <c r="D170" s="276">
        <v>3</v>
      </c>
      <c r="E170" s="276">
        <v>0</v>
      </c>
      <c r="F170" s="276">
        <v>0</v>
      </c>
      <c r="G170" s="1043">
        <v>100</v>
      </c>
      <c r="H170" s="276">
        <v>0</v>
      </c>
      <c r="I170" s="276">
        <v>0</v>
      </c>
      <c r="J170" s="276">
        <v>0</v>
      </c>
      <c r="K170" s="276">
        <v>0</v>
      </c>
      <c r="L170" s="276">
        <v>1</v>
      </c>
      <c r="M170" s="276">
        <v>0</v>
      </c>
      <c r="N170" s="276">
        <v>2</v>
      </c>
      <c r="O170" s="276">
        <v>0</v>
      </c>
      <c r="P170" s="276">
        <v>0</v>
      </c>
      <c r="Q170" s="276">
        <v>0</v>
      </c>
      <c r="R170" s="276">
        <v>0</v>
      </c>
      <c r="S170" s="276">
        <v>0</v>
      </c>
      <c r="T170" s="276">
        <v>0</v>
      </c>
      <c r="U170" s="276">
        <v>0</v>
      </c>
      <c r="V170" s="1044">
        <v>0</v>
      </c>
      <c r="W170" s="276">
        <v>0</v>
      </c>
      <c r="X170" s="276">
        <v>0</v>
      </c>
      <c r="Y170" s="276">
        <v>0</v>
      </c>
      <c r="Z170" s="276">
        <v>0</v>
      </c>
      <c r="AA170" s="276">
        <v>0</v>
      </c>
      <c r="AB170" s="276">
        <v>0</v>
      </c>
      <c r="AC170" s="276">
        <v>0</v>
      </c>
      <c r="AD170" s="448"/>
    </row>
    <row r="171" spans="1:30" ht="20.399999999999999" customHeight="1">
      <c r="A171" s="794"/>
      <c r="B171" s="670" t="s">
        <v>1467</v>
      </c>
      <c r="C171" s="276">
        <v>2</v>
      </c>
      <c r="D171" s="276">
        <v>2</v>
      </c>
      <c r="E171" s="276">
        <v>0</v>
      </c>
      <c r="F171" s="276">
        <v>0</v>
      </c>
      <c r="G171" s="1043">
        <v>100</v>
      </c>
      <c r="H171" s="276">
        <v>0</v>
      </c>
      <c r="I171" s="276">
        <v>0</v>
      </c>
      <c r="J171" s="276">
        <v>0</v>
      </c>
      <c r="K171" s="276">
        <v>0</v>
      </c>
      <c r="L171" s="276">
        <v>0</v>
      </c>
      <c r="M171" s="276">
        <v>1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1</v>
      </c>
      <c r="V171" s="1044">
        <v>0</v>
      </c>
      <c r="W171" s="276">
        <v>0</v>
      </c>
      <c r="X171" s="276">
        <v>0</v>
      </c>
      <c r="Y171" s="276">
        <v>0</v>
      </c>
      <c r="Z171" s="276">
        <v>0</v>
      </c>
      <c r="AA171" s="276">
        <v>0</v>
      </c>
      <c r="AB171" s="276">
        <v>0</v>
      </c>
      <c r="AC171" s="276">
        <v>0</v>
      </c>
      <c r="AD171" s="448"/>
    </row>
    <row r="172" spans="1:30" ht="20.399999999999999" customHeight="1">
      <c r="A172" s="794"/>
      <c r="B172" s="670" t="s">
        <v>4104</v>
      </c>
      <c r="C172" s="276">
        <v>0</v>
      </c>
      <c r="D172" s="276">
        <v>0</v>
      </c>
      <c r="E172" s="276">
        <v>0</v>
      </c>
      <c r="F172" s="276">
        <v>0</v>
      </c>
      <c r="G172" s="1043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  <c r="N172" s="276">
        <v>0</v>
      </c>
      <c r="O172" s="276">
        <v>0</v>
      </c>
      <c r="P172" s="276">
        <v>0</v>
      </c>
      <c r="Q172" s="276">
        <v>0</v>
      </c>
      <c r="R172" s="276">
        <v>0</v>
      </c>
      <c r="S172" s="276">
        <v>0</v>
      </c>
      <c r="T172" s="276">
        <v>0</v>
      </c>
      <c r="U172" s="276">
        <v>0</v>
      </c>
      <c r="V172" s="1044">
        <v>0</v>
      </c>
      <c r="W172" s="276">
        <v>0</v>
      </c>
      <c r="X172" s="276">
        <v>0</v>
      </c>
      <c r="Y172" s="276">
        <v>0</v>
      </c>
      <c r="Z172" s="276">
        <v>0</v>
      </c>
      <c r="AA172" s="276">
        <v>0</v>
      </c>
      <c r="AB172" s="276">
        <v>0</v>
      </c>
      <c r="AC172" s="276">
        <v>0</v>
      </c>
      <c r="AD172" s="448"/>
    </row>
    <row r="173" spans="1:30" ht="20.399999999999999" customHeight="1">
      <c r="A173" s="407"/>
      <c r="B173" s="407"/>
      <c r="C173" s="407"/>
      <c r="D173" s="407"/>
      <c r="E173" s="407"/>
      <c r="F173" s="407"/>
      <c r="G173" s="407"/>
      <c r="H173" s="407"/>
      <c r="I173" s="407"/>
      <c r="J173" s="407"/>
      <c r="K173" s="407"/>
      <c r="L173" s="407"/>
      <c r="M173" s="407"/>
      <c r="N173" s="407"/>
      <c r="O173" s="407"/>
      <c r="P173" s="407"/>
      <c r="Q173" s="407"/>
      <c r="R173" s="407"/>
      <c r="S173" s="407"/>
      <c r="T173" s="407"/>
      <c r="U173" s="407"/>
      <c r="V173" s="407"/>
      <c r="W173" s="407"/>
      <c r="X173" s="407"/>
      <c r="Y173" s="407"/>
      <c r="Z173" s="407"/>
      <c r="AA173" s="407"/>
      <c r="AB173" s="407"/>
      <c r="AC173" s="407"/>
      <c r="AD173" s="448"/>
    </row>
    <row r="174" spans="1:30" ht="20.399999999999999" customHeight="1">
      <c r="A174" s="796" t="s">
        <v>3566</v>
      </c>
      <c r="B174" s="669" t="s">
        <v>3565</v>
      </c>
      <c r="C174" s="275">
        <v>5</v>
      </c>
      <c r="D174" s="275">
        <v>5</v>
      </c>
      <c r="E174" s="275">
        <v>0</v>
      </c>
      <c r="F174" s="275">
        <v>0</v>
      </c>
      <c r="G174" s="1041">
        <v>100</v>
      </c>
      <c r="H174" s="275">
        <v>0</v>
      </c>
      <c r="I174" s="275">
        <v>0</v>
      </c>
      <c r="J174" s="275">
        <v>0</v>
      </c>
      <c r="K174" s="275">
        <v>0</v>
      </c>
      <c r="L174" s="275">
        <v>0</v>
      </c>
      <c r="M174" s="275">
        <v>0</v>
      </c>
      <c r="N174" s="275">
        <v>0</v>
      </c>
      <c r="O174" s="275">
        <v>0</v>
      </c>
      <c r="P174" s="275">
        <v>0</v>
      </c>
      <c r="Q174" s="275">
        <v>0</v>
      </c>
      <c r="R174" s="275">
        <v>0</v>
      </c>
      <c r="S174" s="275">
        <v>0</v>
      </c>
      <c r="T174" s="275">
        <v>0</v>
      </c>
      <c r="U174" s="275">
        <v>0</v>
      </c>
      <c r="V174" s="1042">
        <v>0</v>
      </c>
      <c r="W174" s="275">
        <v>0</v>
      </c>
      <c r="X174" s="275">
        <v>0</v>
      </c>
      <c r="Y174" s="275">
        <v>1</v>
      </c>
      <c r="Z174" s="275">
        <v>0</v>
      </c>
      <c r="AA174" s="275">
        <v>0</v>
      </c>
      <c r="AB174" s="275">
        <v>0</v>
      </c>
      <c r="AC174" s="275">
        <v>4</v>
      </c>
      <c r="AD174" s="448"/>
    </row>
    <row r="175" spans="1:30" ht="20.399999999999999" customHeight="1">
      <c r="A175" s="794"/>
      <c r="B175" s="670" t="s">
        <v>1468</v>
      </c>
      <c r="C175" s="276">
        <v>4</v>
      </c>
      <c r="D175" s="276">
        <v>4</v>
      </c>
      <c r="E175" s="276">
        <v>0</v>
      </c>
      <c r="F175" s="276">
        <v>0</v>
      </c>
      <c r="G175" s="1043">
        <v>100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0</v>
      </c>
      <c r="N175" s="276">
        <v>0</v>
      </c>
      <c r="O175" s="276">
        <v>0</v>
      </c>
      <c r="P175" s="276">
        <v>0</v>
      </c>
      <c r="Q175" s="276">
        <v>0</v>
      </c>
      <c r="R175" s="276">
        <v>0</v>
      </c>
      <c r="S175" s="276">
        <v>0</v>
      </c>
      <c r="T175" s="276">
        <v>0</v>
      </c>
      <c r="U175" s="276">
        <v>0</v>
      </c>
      <c r="V175" s="1044">
        <v>0</v>
      </c>
      <c r="W175" s="276">
        <v>0</v>
      </c>
      <c r="X175" s="276">
        <v>0</v>
      </c>
      <c r="Y175" s="276">
        <v>1</v>
      </c>
      <c r="Z175" s="276">
        <v>0</v>
      </c>
      <c r="AA175" s="276">
        <v>0</v>
      </c>
      <c r="AB175" s="276">
        <v>0</v>
      </c>
      <c r="AC175" s="276">
        <v>3</v>
      </c>
      <c r="AD175" s="448"/>
    </row>
    <row r="176" spans="1:30" ht="20.399999999999999" customHeight="1">
      <c r="A176" s="794"/>
      <c r="B176" s="670" t="s">
        <v>1467</v>
      </c>
      <c r="C176" s="276">
        <v>1</v>
      </c>
      <c r="D176" s="276">
        <v>1</v>
      </c>
      <c r="E176" s="276">
        <v>0</v>
      </c>
      <c r="F176" s="276">
        <v>0</v>
      </c>
      <c r="G176" s="1043">
        <v>100</v>
      </c>
      <c r="H176" s="276">
        <v>0</v>
      </c>
      <c r="I176" s="276">
        <v>0</v>
      </c>
      <c r="J176" s="276">
        <v>0</v>
      </c>
      <c r="K176" s="276">
        <v>0</v>
      </c>
      <c r="L176" s="276">
        <v>0</v>
      </c>
      <c r="M176" s="276">
        <v>0</v>
      </c>
      <c r="N176" s="276">
        <v>0</v>
      </c>
      <c r="O176" s="276">
        <v>0</v>
      </c>
      <c r="P176" s="276">
        <v>0</v>
      </c>
      <c r="Q176" s="276">
        <v>0</v>
      </c>
      <c r="R176" s="276">
        <v>0</v>
      </c>
      <c r="S176" s="276">
        <v>0</v>
      </c>
      <c r="T176" s="276">
        <v>0</v>
      </c>
      <c r="U176" s="276">
        <v>0</v>
      </c>
      <c r="V176" s="1044">
        <v>0</v>
      </c>
      <c r="W176" s="276">
        <v>0</v>
      </c>
      <c r="X176" s="276">
        <v>0</v>
      </c>
      <c r="Y176" s="276">
        <v>0</v>
      </c>
      <c r="Z176" s="276">
        <v>0</v>
      </c>
      <c r="AA176" s="276">
        <v>0</v>
      </c>
      <c r="AB176" s="276">
        <v>0</v>
      </c>
      <c r="AC176" s="276">
        <v>1</v>
      </c>
      <c r="AD176" s="448"/>
    </row>
    <row r="177" spans="1:30" ht="20.399999999999999" customHeight="1">
      <c r="A177" s="794"/>
      <c r="B177" s="670" t="s">
        <v>4104</v>
      </c>
      <c r="C177" s="276">
        <v>0</v>
      </c>
      <c r="D177" s="276">
        <v>0</v>
      </c>
      <c r="E177" s="276">
        <v>0</v>
      </c>
      <c r="F177" s="276">
        <v>0</v>
      </c>
      <c r="G177" s="1043">
        <v>0</v>
      </c>
      <c r="H177" s="276">
        <v>0</v>
      </c>
      <c r="I177" s="276">
        <v>0</v>
      </c>
      <c r="J177" s="276">
        <v>0</v>
      </c>
      <c r="K177" s="276">
        <v>0</v>
      </c>
      <c r="L177" s="276">
        <v>0</v>
      </c>
      <c r="M177" s="276">
        <v>0</v>
      </c>
      <c r="N177" s="276">
        <v>0</v>
      </c>
      <c r="O177" s="276">
        <v>0</v>
      </c>
      <c r="P177" s="276">
        <v>0</v>
      </c>
      <c r="Q177" s="276">
        <v>0</v>
      </c>
      <c r="R177" s="276">
        <v>0</v>
      </c>
      <c r="S177" s="276">
        <v>0</v>
      </c>
      <c r="T177" s="276">
        <v>0</v>
      </c>
      <c r="U177" s="276">
        <v>0</v>
      </c>
      <c r="V177" s="1044">
        <v>0</v>
      </c>
      <c r="W177" s="276">
        <v>0</v>
      </c>
      <c r="X177" s="276">
        <v>0</v>
      </c>
      <c r="Y177" s="276">
        <v>0</v>
      </c>
      <c r="Z177" s="276">
        <v>0</v>
      </c>
      <c r="AA177" s="276">
        <v>0</v>
      </c>
      <c r="AB177" s="276">
        <v>0</v>
      </c>
      <c r="AC177" s="276">
        <v>0</v>
      </c>
      <c r="AD177" s="448"/>
    </row>
    <row r="178" spans="1:30" ht="20.399999999999999" customHeight="1">
      <c r="A178" s="407"/>
      <c r="B178" s="407"/>
      <c r="C178" s="407"/>
      <c r="D178" s="407"/>
      <c r="E178" s="407"/>
      <c r="F178" s="407"/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  <c r="S178" s="407"/>
      <c r="T178" s="407"/>
      <c r="U178" s="407"/>
      <c r="V178" s="407"/>
      <c r="W178" s="407"/>
      <c r="X178" s="407"/>
      <c r="Y178" s="407"/>
      <c r="Z178" s="407"/>
      <c r="AA178" s="407"/>
      <c r="AB178" s="407"/>
      <c r="AC178" s="407"/>
      <c r="AD178" s="448"/>
    </row>
    <row r="179" spans="1:30" ht="20.399999999999999" customHeight="1">
      <c r="A179" s="796" t="s">
        <v>3564</v>
      </c>
      <c r="B179" s="669" t="s">
        <v>3563</v>
      </c>
      <c r="C179" s="275">
        <v>2</v>
      </c>
      <c r="D179" s="275">
        <v>2</v>
      </c>
      <c r="E179" s="275">
        <v>0</v>
      </c>
      <c r="F179" s="275">
        <v>0</v>
      </c>
      <c r="G179" s="1041">
        <v>100</v>
      </c>
      <c r="H179" s="275">
        <v>0</v>
      </c>
      <c r="I179" s="275">
        <v>0</v>
      </c>
      <c r="J179" s="275">
        <v>0</v>
      </c>
      <c r="K179" s="275">
        <v>0</v>
      </c>
      <c r="L179" s="275">
        <v>0</v>
      </c>
      <c r="M179" s="275">
        <v>0</v>
      </c>
      <c r="N179" s="275">
        <v>0</v>
      </c>
      <c r="O179" s="275">
        <v>0</v>
      </c>
      <c r="P179" s="275">
        <v>0</v>
      </c>
      <c r="Q179" s="275">
        <v>0</v>
      </c>
      <c r="R179" s="275">
        <v>0</v>
      </c>
      <c r="S179" s="275">
        <v>0</v>
      </c>
      <c r="T179" s="275">
        <v>0</v>
      </c>
      <c r="U179" s="275">
        <v>0</v>
      </c>
      <c r="V179" s="1042">
        <v>0</v>
      </c>
      <c r="W179" s="275">
        <v>1</v>
      </c>
      <c r="X179" s="275">
        <v>0</v>
      </c>
      <c r="Y179" s="275">
        <v>0</v>
      </c>
      <c r="Z179" s="275">
        <v>0</v>
      </c>
      <c r="AA179" s="275">
        <v>0</v>
      </c>
      <c r="AB179" s="275">
        <v>0</v>
      </c>
      <c r="AC179" s="275">
        <v>1</v>
      </c>
      <c r="AD179" s="448"/>
    </row>
    <row r="180" spans="1:30" ht="20.399999999999999" customHeight="1">
      <c r="A180" s="794"/>
      <c r="B180" s="670" t="s">
        <v>1468</v>
      </c>
      <c r="C180" s="276">
        <v>1</v>
      </c>
      <c r="D180" s="276">
        <v>1</v>
      </c>
      <c r="E180" s="276">
        <v>0</v>
      </c>
      <c r="F180" s="276">
        <v>0</v>
      </c>
      <c r="G180" s="1043">
        <v>100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  <c r="Q180" s="276">
        <v>0</v>
      </c>
      <c r="R180" s="276">
        <v>0</v>
      </c>
      <c r="S180" s="276">
        <v>0</v>
      </c>
      <c r="T180" s="276">
        <v>0</v>
      </c>
      <c r="U180" s="276">
        <v>0</v>
      </c>
      <c r="V180" s="1044">
        <v>0</v>
      </c>
      <c r="W180" s="276">
        <v>1</v>
      </c>
      <c r="X180" s="276">
        <v>0</v>
      </c>
      <c r="Y180" s="276">
        <v>0</v>
      </c>
      <c r="Z180" s="276">
        <v>0</v>
      </c>
      <c r="AA180" s="276">
        <v>0</v>
      </c>
      <c r="AB180" s="276">
        <v>0</v>
      </c>
      <c r="AC180" s="276">
        <v>0</v>
      </c>
      <c r="AD180" s="448"/>
    </row>
    <row r="181" spans="1:30" ht="20.399999999999999" customHeight="1">
      <c r="A181" s="794"/>
      <c r="B181" s="670" t="s">
        <v>1467</v>
      </c>
      <c r="C181" s="276">
        <v>1</v>
      </c>
      <c r="D181" s="276">
        <v>1</v>
      </c>
      <c r="E181" s="276">
        <v>0</v>
      </c>
      <c r="F181" s="276">
        <v>0</v>
      </c>
      <c r="G181" s="1043">
        <v>100</v>
      </c>
      <c r="H181" s="276">
        <v>0</v>
      </c>
      <c r="I181" s="276">
        <v>0</v>
      </c>
      <c r="J181" s="276">
        <v>0</v>
      </c>
      <c r="K181" s="276">
        <v>0</v>
      </c>
      <c r="L181" s="276">
        <v>0</v>
      </c>
      <c r="M181" s="276">
        <v>0</v>
      </c>
      <c r="N181" s="276">
        <v>0</v>
      </c>
      <c r="O181" s="276">
        <v>0</v>
      </c>
      <c r="P181" s="276">
        <v>0</v>
      </c>
      <c r="Q181" s="276">
        <v>0</v>
      </c>
      <c r="R181" s="276">
        <v>0</v>
      </c>
      <c r="S181" s="276">
        <v>0</v>
      </c>
      <c r="T181" s="276">
        <v>0</v>
      </c>
      <c r="U181" s="276">
        <v>0</v>
      </c>
      <c r="V181" s="1044">
        <v>0</v>
      </c>
      <c r="W181" s="276">
        <v>0</v>
      </c>
      <c r="X181" s="276">
        <v>0</v>
      </c>
      <c r="Y181" s="276">
        <v>0</v>
      </c>
      <c r="Z181" s="276">
        <v>0</v>
      </c>
      <c r="AA181" s="276">
        <v>0</v>
      </c>
      <c r="AB181" s="276">
        <v>0</v>
      </c>
      <c r="AC181" s="276">
        <v>1</v>
      </c>
      <c r="AD181" s="448"/>
    </row>
    <row r="182" spans="1:30" ht="20.399999999999999" customHeight="1">
      <c r="A182" s="794"/>
      <c r="B182" s="670" t="s">
        <v>4104</v>
      </c>
      <c r="C182" s="276">
        <v>0</v>
      </c>
      <c r="D182" s="276">
        <v>0</v>
      </c>
      <c r="E182" s="276">
        <v>0</v>
      </c>
      <c r="F182" s="276">
        <v>0</v>
      </c>
      <c r="G182" s="1043">
        <v>0</v>
      </c>
      <c r="H182" s="276">
        <v>0</v>
      </c>
      <c r="I182" s="276">
        <v>0</v>
      </c>
      <c r="J182" s="276">
        <v>0</v>
      </c>
      <c r="K182" s="276">
        <v>0</v>
      </c>
      <c r="L182" s="276">
        <v>0</v>
      </c>
      <c r="M182" s="276">
        <v>0</v>
      </c>
      <c r="N182" s="276">
        <v>0</v>
      </c>
      <c r="O182" s="276">
        <v>0</v>
      </c>
      <c r="P182" s="276">
        <v>0</v>
      </c>
      <c r="Q182" s="276">
        <v>0</v>
      </c>
      <c r="R182" s="276">
        <v>0</v>
      </c>
      <c r="S182" s="276">
        <v>0</v>
      </c>
      <c r="T182" s="276">
        <v>0</v>
      </c>
      <c r="U182" s="276">
        <v>0</v>
      </c>
      <c r="V182" s="1044">
        <v>0</v>
      </c>
      <c r="W182" s="276">
        <v>0</v>
      </c>
      <c r="X182" s="276">
        <v>0</v>
      </c>
      <c r="Y182" s="276">
        <v>0</v>
      </c>
      <c r="Z182" s="276">
        <v>0</v>
      </c>
      <c r="AA182" s="276">
        <v>0</v>
      </c>
      <c r="AB182" s="276">
        <v>0</v>
      </c>
      <c r="AC182" s="276">
        <v>0</v>
      </c>
      <c r="AD182" s="448"/>
    </row>
    <row r="183" spans="1:30" ht="20.399999999999999" customHeight="1">
      <c r="A183" s="407"/>
      <c r="B183" s="407"/>
      <c r="C183" s="407"/>
      <c r="D183" s="407"/>
      <c r="E183" s="407"/>
      <c r="F183" s="407"/>
      <c r="G183" s="407"/>
      <c r="H183" s="407"/>
      <c r="I183" s="407"/>
      <c r="J183" s="407"/>
      <c r="K183" s="407"/>
      <c r="L183" s="407"/>
      <c r="M183" s="407"/>
      <c r="N183" s="407"/>
      <c r="O183" s="407"/>
      <c r="P183" s="407"/>
      <c r="Q183" s="407"/>
      <c r="R183" s="407"/>
      <c r="S183" s="407"/>
      <c r="T183" s="407"/>
      <c r="U183" s="407"/>
      <c r="V183" s="407"/>
      <c r="W183" s="407"/>
      <c r="X183" s="407"/>
      <c r="Y183" s="407"/>
      <c r="Z183" s="407"/>
      <c r="AA183" s="407"/>
      <c r="AB183" s="407"/>
      <c r="AC183" s="407"/>
      <c r="AD183" s="448"/>
    </row>
    <row r="184" spans="1:30" ht="20.399999999999999" customHeight="1">
      <c r="A184" s="796" t="s">
        <v>3562</v>
      </c>
      <c r="B184" s="669" t="s">
        <v>3561</v>
      </c>
      <c r="C184" s="275">
        <v>2</v>
      </c>
      <c r="D184" s="275">
        <v>2</v>
      </c>
      <c r="E184" s="275">
        <v>0</v>
      </c>
      <c r="F184" s="275">
        <v>0</v>
      </c>
      <c r="G184" s="1041">
        <v>100</v>
      </c>
      <c r="H184" s="275">
        <v>0</v>
      </c>
      <c r="I184" s="275">
        <v>0</v>
      </c>
      <c r="J184" s="275">
        <v>0</v>
      </c>
      <c r="K184" s="275">
        <v>0</v>
      </c>
      <c r="L184" s="275">
        <v>0</v>
      </c>
      <c r="M184" s="275">
        <v>0</v>
      </c>
      <c r="N184" s="275">
        <v>0</v>
      </c>
      <c r="O184" s="275">
        <v>0</v>
      </c>
      <c r="P184" s="275">
        <v>0</v>
      </c>
      <c r="Q184" s="275">
        <v>0</v>
      </c>
      <c r="R184" s="275">
        <v>0</v>
      </c>
      <c r="S184" s="275">
        <v>0</v>
      </c>
      <c r="T184" s="275">
        <v>0</v>
      </c>
      <c r="U184" s="275">
        <v>0</v>
      </c>
      <c r="V184" s="1042">
        <v>0</v>
      </c>
      <c r="W184" s="275">
        <v>0</v>
      </c>
      <c r="X184" s="275">
        <v>0</v>
      </c>
      <c r="Y184" s="275">
        <v>0</v>
      </c>
      <c r="Z184" s="275">
        <v>2</v>
      </c>
      <c r="AA184" s="275">
        <v>0</v>
      </c>
      <c r="AB184" s="275">
        <v>0</v>
      </c>
      <c r="AC184" s="275">
        <v>0</v>
      </c>
      <c r="AD184" s="448"/>
    </row>
    <row r="185" spans="1:30" ht="20.399999999999999" customHeight="1">
      <c r="A185" s="794"/>
      <c r="B185" s="670" t="s">
        <v>1468</v>
      </c>
      <c r="C185" s="276">
        <v>0</v>
      </c>
      <c r="D185" s="276">
        <v>0</v>
      </c>
      <c r="E185" s="276">
        <v>0</v>
      </c>
      <c r="F185" s="276">
        <v>0</v>
      </c>
      <c r="G185" s="1043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1044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448"/>
    </row>
    <row r="186" spans="1:30" ht="20.399999999999999" customHeight="1">
      <c r="A186" s="794"/>
      <c r="B186" s="670" t="s">
        <v>1467</v>
      </c>
      <c r="C186" s="276">
        <v>2</v>
      </c>
      <c r="D186" s="276">
        <v>2</v>
      </c>
      <c r="E186" s="276">
        <v>0</v>
      </c>
      <c r="F186" s="276">
        <v>0</v>
      </c>
      <c r="G186" s="1043">
        <v>100</v>
      </c>
      <c r="H186" s="276">
        <v>0</v>
      </c>
      <c r="I186" s="276">
        <v>0</v>
      </c>
      <c r="J186" s="276">
        <v>0</v>
      </c>
      <c r="K186" s="276">
        <v>0</v>
      </c>
      <c r="L186" s="276">
        <v>0</v>
      </c>
      <c r="M186" s="276">
        <v>0</v>
      </c>
      <c r="N186" s="276">
        <v>0</v>
      </c>
      <c r="O186" s="276">
        <v>0</v>
      </c>
      <c r="P186" s="276">
        <v>0</v>
      </c>
      <c r="Q186" s="276">
        <v>0</v>
      </c>
      <c r="R186" s="276">
        <v>0</v>
      </c>
      <c r="S186" s="276">
        <v>0</v>
      </c>
      <c r="T186" s="276">
        <v>0</v>
      </c>
      <c r="U186" s="276">
        <v>0</v>
      </c>
      <c r="V186" s="1044">
        <v>0</v>
      </c>
      <c r="W186" s="276">
        <v>0</v>
      </c>
      <c r="X186" s="276">
        <v>0</v>
      </c>
      <c r="Y186" s="276">
        <v>0</v>
      </c>
      <c r="Z186" s="276">
        <v>2</v>
      </c>
      <c r="AA186" s="276">
        <v>0</v>
      </c>
      <c r="AB186" s="276">
        <v>0</v>
      </c>
      <c r="AC186" s="276">
        <v>0</v>
      </c>
      <c r="AD186" s="448"/>
    </row>
    <row r="187" spans="1:30" ht="20.399999999999999" customHeight="1">
      <c r="A187" s="794"/>
      <c r="B187" s="670" t="s">
        <v>4104</v>
      </c>
      <c r="C187" s="276">
        <v>0</v>
      </c>
      <c r="D187" s="276">
        <v>0</v>
      </c>
      <c r="E187" s="276">
        <v>0</v>
      </c>
      <c r="F187" s="276">
        <v>0</v>
      </c>
      <c r="G187" s="1043">
        <v>0</v>
      </c>
      <c r="H187" s="276">
        <v>0</v>
      </c>
      <c r="I187" s="276">
        <v>0</v>
      </c>
      <c r="J187" s="276">
        <v>0</v>
      </c>
      <c r="K187" s="276">
        <v>0</v>
      </c>
      <c r="L187" s="276">
        <v>0</v>
      </c>
      <c r="M187" s="276">
        <v>0</v>
      </c>
      <c r="N187" s="276">
        <v>0</v>
      </c>
      <c r="O187" s="276">
        <v>0</v>
      </c>
      <c r="P187" s="276">
        <v>0</v>
      </c>
      <c r="Q187" s="276">
        <v>0</v>
      </c>
      <c r="R187" s="276">
        <v>0</v>
      </c>
      <c r="S187" s="276">
        <v>0</v>
      </c>
      <c r="T187" s="276">
        <v>0</v>
      </c>
      <c r="U187" s="276">
        <v>0</v>
      </c>
      <c r="V187" s="1044">
        <v>0</v>
      </c>
      <c r="W187" s="276">
        <v>0</v>
      </c>
      <c r="X187" s="276">
        <v>0</v>
      </c>
      <c r="Y187" s="276">
        <v>0</v>
      </c>
      <c r="Z187" s="276">
        <v>0</v>
      </c>
      <c r="AA187" s="276">
        <v>0</v>
      </c>
      <c r="AB187" s="276">
        <v>0</v>
      </c>
      <c r="AC187" s="276">
        <v>0</v>
      </c>
      <c r="AD187" s="448"/>
    </row>
    <row r="188" spans="1:30" ht="20.399999999999999" customHeight="1">
      <c r="A188" s="407"/>
      <c r="B188" s="407"/>
      <c r="C188" s="407"/>
      <c r="D188" s="407"/>
      <c r="E188" s="407"/>
      <c r="F188" s="407"/>
      <c r="G188" s="407"/>
      <c r="H188" s="407"/>
      <c r="I188" s="407"/>
      <c r="J188" s="407"/>
      <c r="K188" s="407"/>
      <c r="L188" s="407"/>
      <c r="M188" s="407"/>
      <c r="N188" s="407"/>
      <c r="O188" s="407"/>
      <c r="P188" s="407"/>
      <c r="Q188" s="407"/>
      <c r="R188" s="407"/>
      <c r="S188" s="407"/>
      <c r="T188" s="407"/>
      <c r="U188" s="407"/>
      <c r="V188" s="407"/>
      <c r="W188" s="407"/>
      <c r="X188" s="407"/>
      <c r="Y188" s="407"/>
      <c r="Z188" s="407"/>
      <c r="AA188" s="407"/>
      <c r="AB188" s="407"/>
      <c r="AC188" s="407"/>
      <c r="AD188" s="448"/>
    </row>
    <row r="189" spans="1:30" ht="20.399999999999999" customHeight="1">
      <c r="A189" s="796" t="s">
        <v>3560</v>
      </c>
      <c r="B189" s="669" t="s">
        <v>3559</v>
      </c>
      <c r="C189" s="275">
        <v>10</v>
      </c>
      <c r="D189" s="275">
        <v>10</v>
      </c>
      <c r="E189" s="275">
        <v>0</v>
      </c>
      <c r="F189" s="275">
        <v>0</v>
      </c>
      <c r="G189" s="1041">
        <v>100</v>
      </c>
      <c r="H189" s="275">
        <v>0</v>
      </c>
      <c r="I189" s="275">
        <v>0</v>
      </c>
      <c r="J189" s="275">
        <v>0</v>
      </c>
      <c r="K189" s="275">
        <v>0</v>
      </c>
      <c r="L189" s="275">
        <v>0</v>
      </c>
      <c r="M189" s="275">
        <v>0</v>
      </c>
      <c r="N189" s="275">
        <v>0</v>
      </c>
      <c r="O189" s="275">
        <v>0</v>
      </c>
      <c r="P189" s="275">
        <v>0</v>
      </c>
      <c r="Q189" s="275">
        <v>0</v>
      </c>
      <c r="R189" s="275">
        <v>0</v>
      </c>
      <c r="S189" s="275">
        <v>1</v>
      </c>
      <c r="T189" s="275">
        <v>0</v>
      </c>
      <c r="U189" s="275">
        <v>1</v>
      </c>
      <c r="V189" s="1042">
        <v>0</v>
      </c>
      <c r="W189" s="275">
        <v>2</v>
      </c>
      <c r="X189" s="275">
        <v>1</v>
      </c>
      <c r="Y189" s="275">
        <v>1</v>
      </c>
      <c r="Z189" s="275">
        <v>1</v>
      </c>
      <c r="AA189" s="275">
        <v>1</v>
      </c>
      <c r="AB189" s="275">
        <v>1</v>
      </c>
      <c r="AC189" s="275">
        <v>1</v>
      </c>
      <c r="AD189" s="448"/>
    </row>
    <row r="190" spans="1:30" ht="20.399999999999999" customHeight="1">
      <c r="A190" s="794"/>
      <c r="B190" s="670" t="s">
        <v>1468</v>
      </c>
      <c r="C190" s="276">
        <v>4</v>
      </c>
      <c r="D190" s="276">
        <v>4</v>
      </c>
      <c r="E190" s="276">
        <v>0</v>
      </c>
      <c r="F190" s="276">
        <v>0</v>
      </c>
      <c r="G190" s="1043">
        <v>100</v>
      </c>
      <c r="H190" s="276">
        <v>0</v>
      </c>
      <c r="I190" s="276">
        <v>0</v>
      </c>
      <c r="J190" s="276">
        <v>0</v>
      </c>
      <c r="K190" s="276">
        <v>0</v>
      </c>
      <c r="L190" s="276">
        <v>0</v>
      </c>
      <c r="M190" s="276">
        <v>0</v>
      </c>
      <c r="N190" s="276">
        <v>0</v>
      </c>
      <c r="O190" s="276">
        <v>0</v>
      </c>
      <c r="P190" s="276">
        <v>0</v>
      </c>
      <c r="Q190" s="276">
        <v>0</v>
      </c>
      <c r="R190" s="276">
        <v>0</v>
      </c>
      <c r="S190" s="276">
        <v>0</v>
      </c>
      <c r="T190" s="276">
        <v>0</v>
      </c>
      <c r="U190" s="276">
        <v>0</v>
      </c>
      <c r="V190" s="1044">
        <v>0</v>
      </c>
      <c r="W190" s="276">
        <v>2</v>
      </c>
      <c r="X190" s="276">
        <v>1</v>
      </c>
      <c r="Y190" s="276">
        <v>0</v>
      </c>
      <c r="Z190" s="276">
        <v>1</v>
      </c>
      <c r="AA190" s="276">
        <v>0</v>
      </c>
      <c r="AB190" s="276">
        <v>0</v>
      </c>
      <c r="AC190" s="276">
        <v>0</v>
      </c>
      <c r="AD190" s="448"/>
    </row>
    <row r="191" spans="1:30" ht="20.399999999999999" customHeight="1">
      <c r="A191" s="794"/>
      <c r="B191" s="670" t="s">
        <v>1467</v>
      </c>
      <c r="C191" s="276">
        <v>6</v>
      </c>
      <c r="D191" s="276">
        <v>6</v>
      </c>
      <c r="E191" s="276">
        <v>0</v>
      </c>
      <c r="F191" s="276">
        <v>0</v>
      </c>
      <c r="G191" s="1043">
        <v>100</v>
      </c>
      <c r="H191" s="276">
        <v>0</v>
      </c>
      <c r="I191" s="276">
        <v>0</v>
      </c>
      <c r="J191" s="276">
        <v>0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6">
        <v>0</v>
      </c>
      <c r="R191" s="276">
        <v>0</v>
      </c>
      <c r="S191" s="276">
        <v>1</v>
      </c>
      <c r="T191" s="276">
        <v>0</v>
      </c>
      <c r="U191" s="276">
        <v>1</v>
      </c>
      <c r="V191" s="1044">
        <v>0</v>
      </c>
      <c r="W191" s="276">
        <v>0</v>
      </c>
      <c r="X191" s="276">
        <v>0</v>
      </c>
      <c r="Y191" s="276">
        <v>1</v>
      </c>
      <c r="Z191" s="276">
        <v>0</v>
      </c>
      <c r="AA191" s="276">
        <v>1</v>
      </c>
      <c r="AB191" s="276">
        <v>1</v>
      </c>
      <c r="AC191" s="276">
        <v>1</v>
      </c>
      <c r="AD191" s="448"/>
    </row>
    <row r="192" spans="1:30" ht="20.399999999999999" customHeight="1">
      <c r="A192" s="794"/>
      <c r="B192" s="670" t="s">
        <v>4104</v>
      </c>
      <c r="C192" s="276">
        <v>0</v>
      </c>
      <c r="D192" s="276">
        <v>0</v>
      </c>
      <c r="E192" s="276">
        <v>0</v>
      </c>
      <c r="F192" s="276">
        <v>0</v>
      </c>
      <c r="G192" s="1043">
        <v>0</v>
      </c>
      <c r="H192" s="276">
        <v>0</v>
      </c>
      <c r="I192" s="276">
        <v>0</v>
      </c>
      <c r="J192" s="276">
        <v>0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6">
        <v>0</v>
      </c>
      <c r="Q192" s="276">
        <v>0</v>
      </c>
      <c r="R192" s="276">
        <v>0</v>
      </c>
      <c r="S192" s="276">
        <v>0</v>
      </c>
      <c r="T192" s="276">
        <v>0</v>
      </c>
      <c r="U192" s="276">
        <v>0</v>
      </c>
      <c r="V192" s="1044">
        <v>0</v>
      </c>
      <c r="W192" s="276">
        <v>0</v>
      </c>
      <c r="X192" s="276">
        <v>0</v>
      </c>
      <c r="Y192" s="276">
        <v>0</v>
      </c>
      <c r="Z192" s="276">
        <v>0</v>
      </c>
      <c r="AA192" s="276">
        <v>0</v>
      </c>
      <c r="AB192" s="276">
        <v>0</v>
      </c>
      <c r="AC192" s="276">
        <v>0</v>
      </c>
      <c r="AD192" s="448"/>
    </row>
    <row r="193" spans="1:30" ht="20.399999999999999" customHeight="1">
      <c r="A193" s="407"/>
      <c r="B193" s="407"/>
      <c r="C193" s="407"/>
      <c r="D193" s="407"/>
      <c r="E193" s="407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  <c r="U193" s="407"/>
      <c r="V193" s="407"/>
      <c r="W193" s="407"/>
      <c r="X193" s="407"/>
      <c r="Y193" s="407"/>
      <c r="Z193" s="407"/>
      <c r="AA193" s="407"/>
      <c r="AB193" s="407"/>
      <c r="AC193" s="407"/>
      <c r="AD193" s="448"/>
    </row>
    <row r="194" spans="1:30" ht="20.399999999999999" customHeight="1">
      <c r="A194" s="796" t="s">
        <v>3558</v>
      </c>
      <c r="B194" s="669" t="s">
        <v>3557</v>
      </c>
      <c r="C194" s="275">
        <v>59</v>
      </c>
      <c r="D194" s="275">
        <v>59</v>
      </c>
      <c r="E194" s="275">
        <v>0</v>
      </c>
      <c r="F194" s="275">
        <v>0</v>
      </c>
      <c r="G194" s="1041">
        <v>100</v>
      </c>
      <c r="H194" s="275">
        <v>0</v>
      </c>
      <c r="I194" s="275">
        <v>0</v>
      </c>
      <c r="J194" s="275">
        <v>0</v>
      </c>
      <c r="K194" s="275">
        <v>0</v>
      </c>
      <c r="L194" s="275">
        <v>0</v>
      </c>
      <c r="M194" s="275">
        <v>0</v>
      </c>
      <c r="N194" s="275">
        <v>0</v>
      </c>
      <c r="O194" s="275">
        <v>0</v>
      </c>
      <c r="P194" s="275">
        <v>1</v>
      </c>
      <c r="Q194" s="275">
        <v>0</v>
      </c>
      <c r="R194" s="275">
        <v>0</v>
      </c>
      <c r="S194" s="275">
        <v>0</v>
      </c>
      <c r="T194" s="275">
        <v>2</v>
      </c>
      <c r="U194" s="275">
        <v>7</v>
      </c>
      <c r="V194" s="1042">
        <v>9</v>
      </c>
      <c r="W194" s="275">
        <v>14</v>
      </c>
      <c r="X194" s="275">
        <v>4</v>
      </c>
      <c r="Y194" s="275">
        <v>8</v>
      </c>
      <c r="Z194" s="275">
        <v>8</v>
      </c>
      <c r="AA194" s="275">
        <v>0</v>
      </c>
      <c r="AB194" s="275">
        <v>5</v>
      </c>
      <c r="AC194" s="275">
        <v>1</v>
      </c>
      <c r="AD194" s="448"/>
    </row>
    <row r="195" spans="1:30" ht="20.399999999999999" customHeight="1">
      <c r="A195" s="794"/>
      <c r="B195" s="670" t="s">
        <v>1468</v>
      </c>
      <c r="C195" s="276">
        <v>34</v>
      </c>
      <c r="D195" s="276">
        <v>34</v>
      </c>
      <c r="E195" s="276">
        <v>0</v>
      </c>
      <c r="F195" s="276">
        <v>0</v>
      </c>
      <c r="G195" s="1043">
        <v>100</v>
      </c>
      <c r="H195" s="276">
        <v>0</v>
      </c>
      <c r="I195" s="276">
        <v>0</v>
      </c>
      <c r="J195" s="276">
        <v>0</v>
      </c>
      <c r="K195" s="276">
        <v>0</v>
      </c>
      <c r="L195" s="276">
        <v>0</v>
      </c>
      <c r="M195" s="276">
        <v>0</v>
      </c>
      <c r="N195" s="276">
        <v>0</v>
      </c>
      <c r="O195" s="276">
        <v>0</v>
      </c>
      <c r="P195" s="276">
        <v>1</v>
      </c>
      <c r="Q195" s="276">
        <v>0</v>
      </c>
      <c r="R195" s="276">
        <v>0</v>
      </c>
      <c r="S195" s="276">
        <v>0</v>
      </c>
      <c r="T195" s="276">
        <v>1</v>
      </c>
      <c r="U195" s="276">
        <v>4</v>
      </c>
      <c r="V195" s="1044">
        <v>9</v>
      </c>
      <c r="W195" s="276">
        <v>10</v>
      </c>
      <c r="X195" s="276">
        <v>3</v>
      </c>
      <c r="Y195" s="276">
        <v>1</v>
      </c>
      <c r="Z195" s="276">
        <v>4</v>
      </c>
      <c r="AA195" s="276">
        <v>0</v>
      </c>
      <c r="AB195" s="276">
        <v>1</v>
      </c>
      <c r="AC195" s="276">
        <v>0</v>
      </c>
      <c r="AD195" s="448"/>
    </row>
    <row r="196" spans="1:30" ht="20.399999999999999" customHeight="1">
      <c r="A196" s="794"/>
      <c r="B196" s="670" t="s">
        <v>1467</v>
      </c>
      <c r="C196" s="276">
        <v>25</v>
      </c>
      <c r="D196" s="276">
        <v>25</v>
      </c>
      <c r="E196" s="276">
        <v>0</v>
      </c>
      <c r="F196" s="276">
        <v>0</v>
      </c>
      <c r="G196" s="1043">
        <v>100</v>
      </c>
      <c r="H196" s="276">
        <v>0</v>
      </c>
      <c r="I196" s="276">
        <v>0</v>
      </c>
      <c r="J196" s="276">
        <v>0</v>
      </c>
      <c r="K196" s="276">
        <v>0</v>
      </c>
      <c r="L196" s="276">
        <v>0</v>
      </c>
      <c r="M196" s="276">
        <v>0</v>
      </c>
      <c r="N196" s="276">
        <v>0</v>
      </c>
      <c r="O196" s="276">
        <v>0</v>
      </c>
      <c r="P196" s="276">
        <v>0</v>
      </c>
      <c r="Q196" s="276">
        <v>0</v>
      </c>
      <c r="R196" s="276">
        <v>0</v>
      </c>
      <c r="S196" s="276">
        <v>0</v>
      </c>
      <c r="T196" s="276">
        <v>1</v>
      </c>
      <c r="U196" s="276">
        <v>3</v>
      </c>
      <c r="V196" s="1044">
        <v>0</v>
      </c>
      <c r="W196" s="276">
        <v>4</v>
      </c>
      <c r="X196" s="276">
        <v>1</v>
      </c>
      <c r="Y196" s="276">
        <v>7</v>
      </c>
      <c r="Z196" s="276">
        <v>4</v>
      </c>
      <c r="AA196" s="276">
        <v>0</v>
      </c>
      <c r="AB196" s="276">
        <v>4</v>
      </c>
      <c r="AC196" s="276">
        <v>1</v>
      </c>
      <c r="AD196" s="448"/>
    </row>
    <row r="197" spans="1:30" ht="20.399999999999999" customHeight="1">
      <c r="A197" s="794"/>
      <c r="B197" s="670" t="s">
        <v>4104</v>
      </c>
      <c r="C197" s="276">
        <v>0</v>
      </c>
      <c r="D197" s="276">
        <v>0</v>
      </c>
      <c r="E197" s="276">
        <v>0</v>
      </c>
      <c r="F197" s="276">
        <v>0</v>
      </c>
      <c r="G197" s="1043">
        <v>0</v>
      </c>
      <c r="H197" s="276">
        <v>0</v>
      </c>
      <c r="I197" s="276">
        <v>0</v>
      </c>
      <c r="J197" s="276">
        <v>0</v>
      </c>
      <c r="K197" s="276">
        <v>0</v>
      </c>
      <c r="L197" s="276">
        <v>0</v>
      </c>
      <c r="M197" s="276">
        <v>0</v>
      </c>
      <c r="N197" s="276">
        <v>0</v>
      </c>
      <c r="O197" s="276">
        <v>0</v>
      </c>
      <c r="P197" s="276">
        <v>0</v>
      </c>
      <c r="Q197" s="276">
        <v>0</v>
      </c>
      <c r="R197" s="276">
        <v>0</v>
      </c>
      <c r="S197" s="276">
        <v>0</v>
      </c>
      <c r="T197" s="276">
        <v>0</v>
      </c>
      <c r="U197" s="276">
        <v>0</v>
      </c>
      <c r="V197" s="1044">
        <v>0</v>
      </c>
      <c r="W197" s="276">
        <v>0</v>
      </c>
      <c r="X197" s="276">
        <v>0</v>
      </c>
      <c r="Y197" s="276">
        <v>0</v>
      </c>
      <c r="Z197" s="276">
        <v>0</v>
      </c>
      <c r="AA197" s="276">
        <v>0</v>
      </c>
      <c r="AB197" s="276">
        <v>0</v>
      </c>
      <c r="AC197" s="276">
        <v>0</v>
      </c>
      <c r="AD197" s="448"/>
    </row>
    <row r="198" spans="1:30" ht="20.399999999999999" customHeight="1">
      <c r="A198" s="407"/>
      <c r="B198" s="407"/>
      <c r="C198" s="407"/>
      <c r="D198" s="407"/>
      <c r="E198" s="407"/>
      <c r="F198" s="407"/>
      <c r="G198" s="407"/>
      <c r="H198" s="407"/>
      <c r="I198" s="407"/>
      <c r="J198" s="407"/>
      <c r="K198" s="407"/>
      <c r="L198" s="407"/>
      <c r="M198" s="407"/>
      <c r="N198" s="407"/>
      <c r="O198" s="407"/>
      <c r="P198" s="407"/>
      <c r="Q198" s="407"/>
      <c r="R198" s="407"/>
      <c r="S198" s="407"/>
      <c r="T198" s="407"/>
      <c r="U198" s="407"/>
      <c r="V198" s="407"/>
      <c r="W198" s="407"/>
      <c r="X198" s="407"/>
      <c r="Y198" s="407"/>
      <c r="Z198" s="407"/>
      <c r="AA198" s="407"/>
      <c r="AB198" s="407"/>
      <c r="AC198" s="407"/>
      <c r="AD198" s="448"/>
    </row>
    <row r="199" spans="1:30" ht="20.399999999999999" customHeight="1">
      <c r="A199" s="796" t="s">
        <v>3556</v>
      </c>
      <c r="B199" s="669" t="s">
        <v>3555</v>
      </c>
      <c r="C199" s="275">
        <v>7</v>
      </c>
      <c r="D199" s="275">
        <v>7</v>
      </c>
      <c r="E199" s="275">
        <v>0</v>
      </c>
      <c r="F199" s="275">
        <v>0</v>
      </c>
      <c r="G199" s="1041">
        <v>100</v>
      </c>
      <c r="H199" s="275">
        <v>0</v>
      </c>
      <c r="I199" s="275">
        <v>0</v>
      </c>
      <c r="J199" s="275">
        <v>0</v>
      </c>
      <c r="K199" s="275">
        <v>0</v>
      </c>
      <c r="L199" s="275">
        <v>1</v>
      </c>
      <c r="M199" s="275">
        <v>0</v>
      </c>
      <c r="N199" s="275">
        <v>0</v>
      </c>
      <c r="O199" s="275">
        <v>0</v>
      </c>
      <c r="P199" s="275">
        <v>0</v>
      </c>
      <c r="Q199" s="275">
        <v>1</v>
      </c>
      <c r="R199" s="275">
        <v>0</v>
      </c>
      <c r="S199" s="275">
        <v>1</v>
      </c>
      <c r="T199" s="275">
        <v>0</v>
      </c>
      <c r="U199" s="275">
        <v>0</v>
      </c>
      <c r="V199" s="1042">
        <v>0</v>
      </c>
      <c r="W199" s="275">
        <v>0</v>
      </c>
      <c r="X199" s="275">
        <v>0</v>
      </c>
      <c r="Y199" s="275">
        <v>2</v>
      </c>
      <c r="Z199" s="275">
        <v>0</v>
      </c>
      <c r="AA199" s="275">
        <v>1</v>
      </c>
      <c r="AB199" s="275">
        <v>0</v>
      </c>
      <c r="AC199" s="275">
        <v>1</v>
      </c>
      <c r="AD199" s="448"/>
    </row>
    <row r="200" spans="1:30" ht="20.399999999999999" customHeight="1">
      <c r="A200" s="794"/>
      <c r="B200" s="670" t="s">
        <v>1468</v>
      </c>
      <c r="C200" s="276">
        <v>1</v>
      </c>
      <c r="D200" s="276">
        <v>1</v>
      </c>
      <c r="E200" s="276">
        <v>0</v>
      </c>
      <c r="F200" s="276">
        <v>0</v>
      </c>
      <c r="G200" s="1043">
        <v>100</v>
      </c>
      <c r="H200" s="276">
        <v>0</v>
      </c>
      <c r="I200" s="276">
        <v>0</v>
      </c>
      <c r="J200" s="276">
        <v>0</v>
      </c>
      <c r="K200" s="276">
        <v>0</v>
      </c>
      <c r="L200" s="276">
        <v>1</v>
      </c>
      <c r="M200" s="276">
        <v>0</v>
      </c>
      <c r="N200" s="276">
        <v>0</v>
      </c>
      <c r="O200" s="276">
        <v>0</v>
      </c>
      <c r="P200" s="276">
        <v>0</v>
      </c>
      <c r="Q200" s="276">
        <v>0</v>
      </c>
      <c r="R200" s="276">
        <v>0</v>
      </c>
      <c r="S200" s="276">
        <v>0</v>
      </c>
      <c r="T200" s="276">
        <v>0</v>
      </c>
      <c r="U200" s="276">
        <v>0</v>
      </c>
      <c r="V200" s="1044">
        <v>0</v>
      </c>
      <c r="W200" s="276">
        <v>0</v>
      </c>
      <c r="X200" s="276">
        <v>0</v>
      </c>
      <c r="Y200" s="276">
        <v>0</v>
      </c>
      <c r="Z200" s="276">
        <v>0</v>
      </c>
      <c r="AA200" s="276">
        <v>0</v>
      </c>
      <c r="AB200" s="276">
        <v>0</v>
      </c>
      <c r="AC200" s="276">
        <v>0</v>
      </c>
      <c r="AD200" s="448"/>
    </row>
    <row r="201" spans="1:30" ht="20.399999999999999" customHeight="1">
      <c r="A201" s="794"/>
      <c r="B201" s="670" t="s">
        <v>1467</v>
      </c>
      <c r="C201" s="276">
        <v>6</v>
      </c>
      <c r="D201" s="276">
        <v>6</v>
      </c>
      <c r="E201" s="276">
        <v>0</v>
      </c>
      <c r="F201" s="276">
        <v>0</v>
      </c>
      <c r="G201" s="1043">
        <v>100</v>
      </c>
      <c r="H201" s="276">
        <v>0</v>
      </c>
      <c r="I201" s="276">
        <v>0</v>
      </c>
      <c r="J201" s="276">
        <v>0</v>
      </c>
      <c r="K201" s="276">
        <v>0</v>
      </c>
      <c r="L201" s="276">
        <v>0</v>
      </c>
      <c r="M201" s="276">
        <v>0</v>
      </c>
      <c r="N201" s="276">
        <v>0</v>
      </c>
      <c r="O201" s="276">
        <v>0</v>
      </c>
      <c r="P201" s="276">
        <v>0</v>
      </c>
      <c r="Q201" s="276">
        <v>1</v>
      </c>
      <c r="R201" s="276">
        <v>0</v>
      </c>
      <c r="S201" s="276">
        <v>1</v>
      </c>
      <c r="T201" s="276">
        <v>0</v>
      </c>
      <c r="U201" s="276">
        <v>0</v>
      </c>
      <c r="V201" s="1044">
        <v>0</v>
      </c>
      <c r="W201" s="276">
        <v>0</v>
      </c>
      <c r="X201" s="276">
        <v>0</v>
      </c>
      <c r="Y201" s="276">
        <v>2</v>
      </c>
      <c r="Z201" s="276">
        <v>0</v>
      </c>
      <c r="AA201" s="276">
        <v>1</v>
      </c>
      <c r="AB201" s="276">
        <v>0</v>
      </c>
      <c r="AC201" s="276">
        <v>1</v>
      </c>
      <c r="AD201" s="448"/>
    </row>
    <row r="202" spans="1:30" ht="20.399999999999999" customHeight="1">
      <c r="A202" s="794"/>
      <c r="B202" s="670" t="s">
        <v>4104</v>
      </c>
      <c r="C202" s="276">
        <v>0</v>
      </c>
      <c r="D202" s="276">
        <v>0</v>
      </c>
      <c r="E202" s="276">
        <v>0</v>
      </c>
      <c r="F202" s="276">
        <v>0</v>
      </c>
      <c r="G202" s="1043">
        <v>0</v>
      </c>
      <c r="H202" s="276">
        <v>0</v>
      </c>
      <c r="I202" s="276">
        <v>0</v>
      </c>
      <c r="J202" s="276">
        <v>0</v>
      </c>
      <c r="K202" s="276">
        <v>0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6">
        <v>0</v>
      </c>
      <c r="R202" s="276">
        <v>0</v>
      </c>
      <c r="S202" s="276">
        <v>0</v>
      </c>
      <c r="T202" s="276">
        <v>0</v>
      </c>
      <c r="U202" s="276">
        <v>0</v>
      </c>
      <c r="V202" s="1044">
        <v>0</v>
      </c>
      <c r="W202" s="276">
        <v>0</v>
      </c>
      <c r="X202" s="276">
        <v>0</v>
      </c>
      <c r="Y202" s="276">
        <v>0</v>
      </c>
      <c r="Z202" s="276">
        <v>0</v>
      </c>
      <c r="AA202" s="276">
        <v>0</v>
      </c>
      <c r="AB202" s="276">
        <v>0</v>
      </c>
      <c r="AC202" s="276">
        <v>0</v>
      </c>
      <c r="AD202" s="448"/>
    </row>
    <row r="203" spans="1:30" ht="20.399999999999999" customHeight="1">
      <c r="A203" s="407"/>
      <c r="B203" s="407"/>
      <c r="C203" s="407"/>
      <c r="D203" s="407"/>
      <c r="E203" s="407"/>
      <c r="F203" s="407"/>
      <c r="G203" s="407"/>
      <c r="H203" s="407"/>
      <c r="I203" s="407"/>
      <c r="J203" s="407"/>
      <c r="K203" s="407"/>
      <c r="L203" s="407"/>
      <c r="M203" s="407"/>
      <c r="N203" s="407"/>
      <c r="O203" s="407"/>
      <c r="P203" s="407"/>
      <c r="Q203" s="407"/>
      <c r="R203" s="407"/>
      <c r="S203" s="407"/>
      <c r="T203" s="407"/>
      <c r="U203" s="407"/>
      <c r="V203" s="407"/>
      <c r="W203" s="407"/>
      <c r="X203" s="407"/>
      <c r="Y203" s="407"/>
      <c r="Z203" s="407"/>
      <c r="AA203" s="407"/>
      <c r="AB203" s="407"/>
      <c r="AC203" s="407"/>
      <c r="AD203" s="448"/>
    </row>
    <row r="204" spans="1:30" ht="20.399999999999999" customHeight="1">
      <c r="A204" s="796" t="s">
        <v>3554</v>
      </c>
      <c r="B204" s="669" t="s">
        <v>3545</v>
      </c>
      <c r="C204" s="275">
        <v>263</v>
      </c>
      <c r="D204" s="275">
        <v>263</v>
      </c>
      <c r="E204" s="275">
        <v>0</v>
      </c>
      <c r="F204" s="275">
        <v>0</v>
      </c>
      <c r="G204" s="1041">
        <v>100</v>
      </c>
      <c r="H204" s="275">
        <v>0</v>
      </c>
      <c r="I204" s="275">
        <v>0</v>
      </c>
      <c r="J204" s="275">
        <v>0</v>
      </c>
      <c r="K204" s="275">
        <v>0</v>
      </c>
      <c r="L204" s="275">
        <v>0</v>
      </c>
      <c r="M204" s="275">
        <v>0</v>
      </c>
      <c r="N204" s="275">
        <v>0</v>
      </c>
      <c r="O204" s="275">
        <v>1</v>
      </c>
      <c r="P204" s="275">
        <v>10</v>
      </c>
      <c r="Q204" s="275">
        <v>23</v>
      </c>
      <c r="R204" s="275">
        <v>45</v>
      </c>
      <c r="S204" s="275">
        <v>37</v>
      </c>
      <c r="T204" s="275">
        <v>37</v>
      </c>
      <c r="U204" s="275">
        <v>39</v>
      </c>
      <c r="V204" s="1042">
        <v>22</v>
      </c>
      <c r="W204" s="275">
        <v>16</v>
      </c>
      <c r="X204" s="275">
        <v>13</v>
      </c>
      <c r="Y204" s="275">
        <v>8</v>
      </c>
      <c r="Z204" s="275">
        <v>8</v>
      </c>
      <c r="AA204" s="275">
        <v>3</v>
      </c>
      <c r="AB204" s="275">
        <v>0</v>
      </c>
      <c r="AC204" s="275">
        <v>1</v>
      </c>
      <c r="AD204" s="448"/>
    </row>
    <row r="205" spans="1:30" ht="20.399999999999999" customHeight="1">
      <c r="A205" s="669"/>
      <c r="B205" s="669" t="s">
        <v>3553</v>
      </c>
      <c r="C205" s="797"/>
      <c r="D205" s="797"/>
      <c r="E205" s="797"/>
      <c r="F205" s="797"/>
      <c r="G205" s="797"/>
      <c r="H205" s="797"/>
      <c r="I205" s="797"/>
      <c r="J205" s="797"/>
      <c r="K205" s="797"/>
      <c r="L205" s="797"/>
      <c r="M205" s="797"/>
      <c r="N205" s="797"/>
      <c r="O205" s="797"/>
      <c r="P205" s="797"/>
      <c r="Q205" s="797"/>
      <c r="R205" s="797"/>
      <c r="S205" s="797"/>
      <c r="T205" s="797"/>
      <c r="U205" s="797"/>
      <c r="V205" s="797"/>
      <c r="W205" s="797"/>
      <c r="X205" s="797"/>
      <c r="Y205" s="797"/>
      <c r="Z205" s="797"/>
      <c r="AA205" s="797"/>
      <c r="AB205" s="797"/>
      <c r="AC205" s="797"/>
      <c r="AD205" s="448"/>
    </row>
    <row r="206" spans="1:30" ht="20.399999999999999" customHeight="1">
      <c r="A206" s="794"/>
      <c r="B206" s="670" t="s">
        <v>1468</v>
      </c>
      <c r="C206" s="276">
        <v>228</v>
      </c>
      <c r="D206" s="276">
        <v>228</v>
      </c>
      <c r="E206" s="276">
        <v>0</v>
      </c>
      <c r="F206" s="276">
        <v>0</v>
      </c>
      <c r="G206" s="1043">
        <v>100</v>
      </c>
      <c r="H206" s="276">
        <v>0</v>
      </c>
      <c r="I206" s="276">
        <v>0</v>
      </c>
      <c r="J206" s="276">
        <v>0</v>
      </c>
      <c r="K206" s="276">
        <v>0</v>
      </c>
      <c r="L206" s="276">
        <v>0</v>
      </c>
      <c r="M206" s="276">
        <v>0</v>
      </c>
      <c r="N206" s="276">
        <v>0</v>
      </c>
      <c r="O206" s="276">
        <v>1</v>
      </c>
      <c r="P206" s="276">
        <v>8</v>
      </c>
      <c r="Q206" s="276">
        <v>20</v>
      </c>
      <c r="R206" s="276">
        <v>39</v>
      </c>
      <c r="S206" s="276">
        <v>34</v>
      </c>
      <c r="T206" s="276">
        <v>30</v>
      </c>
      <c r="U206" s="276">
        <v>36</v>
      </c>
      <c r="V206" s="1044">
        <v>18</v>
      </c>
      <c r="W206" s="276">
        <v>14</v>
      </c>
      <c r="X206" s="276">
        <v>12</v>
      </c>
      <c r="Y206" s="276">
        <v>8</v>
      </c>
      <c r="Z206" s="276">
        <v>7</v>
      </c>
      <c r="AA206" s="276">
        <v>1</v>
      </c>
      <c r="AB206" s="276">
        <v>0</v>
      </c>
      <c r="AC206" s="276">
        <v>0</v>
      </c>
      <c r="AD206" s="448"/>
    </row>
    <row r="207" spans="1:30" ht="20.399999999999999" customHeight="1">
      <c r="A207" s="794"/>
      <c r="B207" s="670" t="s">
        <v>1467</v>
      </c>
      <c r="C207" s="276">
        <v>35</v>
      </c>
      <c r="D207" s="276">
        <v>35</v>
      </c>
      <c r="E207" s="276">
        <v>0</v>
      </c>
      <c r="F207" s="276">
        <v>0</v>
      </c>
      <c r="G207" s="1043">
        <v>100</v>
      </c>
      <c r="H207" s="276">
        <v>0</v>
      </c>
      <c r="I207" s="276">
        <v>0</v>
      </c>
      <c r="J207" s="276">
        <v>0</v>
      </c>
      <c r="K207" s="276">
        <v>0</v>
      </c>
      <c r="L207" s="276">
        <v>0</v>
      </c>
      <c r="M207" s="276">
        <v>0</v>
      </c>
      <c r="N207" s="276">
        <v>0</v>
      </c>
      <c r="O207" s="276">
        <v>0</v>
      </c>
      <c r="P207" s="276">
        <v>2</v>
      </c>
      <c r="Q207" s="276">
        <v>3</v>
      </c>
      <c r="R207" s="276">
        <v>6</v>
      </c>
      <c r="S207" s="276">
        <v>3</v>
      </c>
      <c r="T207" s="276">
        <v>7</v>
      </c>
      <c r="U207" s="276">
        <v>3</v>
      </c>
      <c r="V207" s="1044">
        <v>4</v>
      </c>
      <c r="W207" s="276">
        <v>2</v>
      </c>
      <c r="X207" s="276">
        <v>1</v>
      </c>
      <c r="Y207" s="276">
        <v>0</v>
      </c>
      <c r="Z207" s="276">
        <v>1</v>
      </c>
      <c r="AA207" s="276">
        <v>2</v>
      </c>
      <c r="AB207" s="276">
        <v>0</v>
      </c>
      <c r="AC207" s="276">
        <v>1</v>
      </c>
      <c r="AD207" s="448"/>
    </row>
    <row r="208" spans="1:30" ht="20.399999999999999" customHeight="1">
      <c r="A208" s="794"/>
      <c r="B208" s="670" t="s">
        <v>4104</v>
      </c>
      <c r="C208" s="276">
        <v>0</v>
      </c>
      <c r="D208" s="276">
        <v>0</v>
      </c>
      <c r="E208" s="276">
        <v>0</v>
      </c>
      <c r="F208" s="276">
        <v>0</v>
      </c>
      <c r="G208" s="1043">
        <v>0</v>
      </c>
      <c r="H208" s="276">
        <v>0</v>
      </c>
      <c r="I208" s="276">
        <v>0</v>
      </c>
      <c r="J208" s="276">
        <v>0</v>
      </c>
      <c r="K208" s="276">
        <v>0</v>
      </c>
      <c r="L208" s="276">
        <v>0</v>
      </c>
      <c r="M208" s="276">
        <v>0</v>
      </c>
      <c r="N208" s="276">
        <v>0</v>
      </c>
      <c r="O208" s="276">
        <v>0</v>
      </c>
      <c r="P208" s="276">
        <v>0</v>
      </c>
      <c r="Q208" s="276">
        <v>0</v>
      </c>
      <c r="R208" s="276">
        <v>0</v>
      </c>
      <c r="S208" s="276">
        <v>0</v>
      </c>
      <c r="T208" s="276">
        <v>0</v>
      </c>
      <c r="U208" s="276">
        <v>0</v>
      </c>
      <c r="V208" s="1044">
        <v>0</v>
      </c>
      <c r="W208" s="276">
        <v>0</v>
      </c>
      <c r="X208" s="276">
        <v>0</v>
      </c>
      <c r="Y208" s="276">
        <v>0</v>
      </c>
      <c r="Z208" s="276">
        <v>0</v>
      </c>
      <c r="AA208" s="276">
        <v>0</v>
      </c>
      <c r="AB208" s="276">
        <v>0</v>
      </c>
      <c r="AC208" s="276">
        <v>0</v>
      </c>
      <c r="AD208" s="448"/>
    </row>
    <row r="209" spans="1:30" ht="20.399999999999999" customHeight="1">
      <c r="A209" s="407"/>
      <c r="B209" s="407"/>
      <c r="C209" s="407"/>
      <c r="D209" s="407"/>
      <c r="E209" s="407"/>
      <c r="F209" s="407"/>
      <c r="G209" s="407"/>
      <c r="H209" s="407"/>
      <c r="I209" s="407"/>
      <c r="J209" s="407"/>
      <c r="K209" s="407"/>
      <c r="L209" s="407"/>
      <c r="M209" s="407"/>
      <c r="N209" s="407"/>
      <c r="O209" s="407"/>
      <c r="P209" s="407"/>
      <c r="Q209" s="407"/>
      <c r="R209" s="407"/>
      <c r="S209" s="407"/>
      <c r="T209" s="407"/>
      <c r="U209" s="407"/>
      <c r="V209" s="407"/>
      <c r="W209" s="407"/>
      <c r="X209" s="407"/>
      <c r="Y209" s="407"/>
      <c r="Z209" s="407"/>
      <c r="AA209" s="407"/>
      <c r="AB209" s="407"/>
      <c r="AC209" s="407"/>
      <c r="AD209" s="448"/>
    </row>
    <row r="210" spans="1:30" ht="20.399999999999999" customHeight="1">
      <c r="A210" s="796" t="s">
        <v>3552</v>
      </c>
      <c r="B210" s="669" t="s">
        <v>3545</v>
      </c>
      <c r="C210" s="275">
        <v>73</v>
      </c>
      <c r="D210" s="275">
        <v>73</v>
      </c>
      <c r="E210" s="275">
        <v>0</v>
      </c>
      <c r="F210" s="275">
        <v>0</v>
      </c>
      <c r="G210" s="1041">
        <v>100</v>
      </c>
      <c r="H210" s="275">
        <v>0</v>
      </c>
      <c r="I210" s="275">
        <v>0</v>
      </c>
      <c r="J210" s="275">
        <v>0</v>
      </c>
      <c r="K210" s="275">
        <v>0</v>
      </c>
      <c r="L210" s="275">
        <v>0</v>
      </c>
      <c r="M210" s="275">
        <v>0</v>
      </c>
      <c r="N210" s="275">
        <v>0</v>
      </c>
      <c r="O210" s="275">
        <v>0</v>
      </c>
      <c r="P210" s="275">
        <v>0</v>
      </c>
      <c r="Q210" s="275">
        <v>9</v>
      </c>
      <c r="R210" s="275">
        <v>13</v>
      </c>
      <c r="S210" s="275">
        <v>8</v>
      </c>
      <c r="T210" s="275">
        <v>5</v>
      </c>
      <c r="U210" s="275">
        <v>9</v>
      </c>
      <c r="V210" s="1042">
        <v>15</v>
      </c>
      <c r="W210" s="275">
        <v>4</v>
      </c>
      <c r="X210" s="275">
        <v>4</v>
      </c>
      <c r="Y210" s="275">
        <v>5</v>
      </c>
      <c r="Z210" s="275">
        <v>1</v>
      </c>
      <c r="AA210" s="275">
        <v>0</v>
      </c>
      <c r="AB210" s="275">
        <v>0</v>
      </c>
      <c r="AC210" s="275">
        <v>0</v>
      </c>
      <c r="AD210" s="448"/>
    </row>
    <row r="211" spans="1:30" ht="20.399999999999999" customHeight="1">
      <c r="A211" s="669"/>
      <c r="B211" s="669" t="s">
        <v>3551</v>
      </c>
      <c r="C211" s="797"/>
      <c r="D211" s="797"/>
      <c r="E211" s="797"/>
      <c r="F211" s="797"/>
      <c r="G211" s="797"/>
      <c r="H211" s="797"/>
      <c r="I211" s="797"/>
      <c r="J211" s="797"/>
      <c r="K211" s="797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97"/>
      <c r="Y211" s="797"/>
      <c r="Z211" s="797"/>
      <c r="AA211" s="797"/>
      <c r="AB211" s="797"/>
      <c r="AC211" s="797"/>
      <c r="AD211" s="448"/>
    </row>
    <row r="212" spans="1:30" ht="20.399999999999999" customHeight="1">
      <c r="A212" s="794"/>
      <c r="B212" s="670" t="s">
        <v>1468</v>
      </c>
      <c r="C212" s="276">
        <v>68</v>
      </c>
      <c r="D212" s="276">
        <v>68</v>
      </c>
      <c r="E212" s="276">
        <v>0</v>
      </c>
      <c r="F212" s="276">
        <v>0</v>
      </c>
      <c r="G212" s="1043">
        <v>100</v>
      </c>
      <c r="H212" s="276">
        <v>0</v>
      </c>
      <c r="I212" s="276">
        <v>0</v>
      </c>
      <c r="J212" s="276">
        <v>0</v>
      </c>
      <c r="K212" s="276">
        <v>0</v>
      </c>
      <c r="L212" s="276">
        <v>0</v>
      </c>
      <c r="M212" s="276">
        <v>0</v>
      </c>
      <c r="N212" s="276">
        <v>0</v>
      </c>
      <c r="O212" s="276">
        <v>0</v>
      </c>
      <c r="P212" s="276">
        <v>0</v>
      </c>
      <c r="Q212" s="276">
        <v>9</v>
      </c>
      <c r="R212" s="276">
        <v>12</v>
      </c>
      <c r="S212" s="276">
        <v>7</v>
      </c>
      <c r="T212" s="276">
        <v>5</v>
      </c>
      <c r="U212" s="276">
        <v>9</v>
      </c>
      <c r="V212" s="1044">
        <v>15</v>
      </c>
      <c r="W212" s="276">
        <v>3</v>
      </c>
      <c r="X212" s="276">
        <v>3</v>
      </c>
      <c r="Y212" s="276">
        <v>4</v>
      </c>
      <c r="Z212" s="276">
        <v>1</v>
      </c>
      <c r="AA212" s="276">
        <v>0</v>
      </c>
      <c r="AB212" s="276">
        <v>0</v>
      </c>
      <c r="AC212" s="276">
        <v>0</v>
      </c>
      <c r="AD212" s="448"/>
    </row>
    <row r="213" spans="1:30" ht="20.399999999999999" customHeight="1">
      <c r="A213" s="794"/>
      <c r="B213" s="670" t="s">
        <v>1467</v>
      </c>
      <c r="C213" s="276">
        <v>5</v>
      </c>
      <c r="D213" s="276">
        <v>5</v>
      </c>
      <c r="E213" s="276">
        <v>0</v>
      </c>
      <c r="F213" s="276">
        <v>0</v>
      </c>
      <c r="G213" s="1043">
        <v>100</v>
      </c>
      <c r="H213" s="276">
        <v>0</v>
      </c>
      <c r="I213" s="276">
        <v>0</v>
      </c>
      <c r="J213" s="276">
        <v>0</v>
      </c>
      <c r="K213" s="276">
        <v>0</v>
      </c>
      <c r="L213" s="276">
        <v>0</v>
      </c>
      <c r="M213" s="276">
        <v>0</v>
      </c>
      <c r="N213" s="276">
        <v>0</v>
      </c>
      <c r="O213" s="276">
        <v>0</v>
      </c>
      <c r="P213" s="276">
        <v>0</v>
      </c>
      <c r="Q213" s="276">
        <v>0</v>
      </c>
      <c r="R213" s="276">
        <v>1</v>
      </c>
      <c r="S213" s="276">
        <v>1</v>
      </c>
      <c r="T213" s="276">
        <v>0</v>
      </c>
      <c r="U213" s="276">
        <v>0</v>
      </c>
      <c r="V213" s="1044">
        <v>0</v>
      </c>
      <c r="W213" s="276">
        <v>1</v>
      </c>
      <c r="X213" s="276">
        <v>1</v>
      </c>
      <c r="Y213" s="276">
        <v>1</v>
      </c>
      <c r="Z213" s="276">
        <v>0</v>
      </c>
      <c r="AA213" s="276">
        <v>0</v>
      </c>
      <c r="AB213" s="276">
        <v>0</v>
      </c>
      <c r="AC213" s="276">
        <v>0</v>
      </c>
      <c r="AD213" s="448"/>
    </row>
    <row r="214" spans="1:30" ht="20.399999999999999" customHeight="1">
      <c r="A214" s="794"/>
      <c r="B214" s="670" t="s">
        <v>4104</v>
      </c>
      <c r="C214" s="276">
        <v>0</v>
      </c>
      <c r="D214" s="276">
        <v>0</v>
      </c>
      <c r="E214" s="276">
        <v>0</v>
      </c>
      <c r="F214" s="276">
        <v>0</v>
      </c>
      <c r="G214" s="1043">
        <v>0</v>
      </c>
      <c r="H214" s="276">
        <v>0</v>
      </c>
      <c r="I214" s="276">
        <v>0</v>
      </c>
      <c r="J214" s="276">
        <v>0</v>
      </c>
      <c r="K214" s="276">
        <v>0</v>
      </c>
      <c r="L214" s="276">
        <v>0</v>
      </c>
      <c r="M214" s="276">
        <v>0</v>
      </c>
      <c r="N214" s="276">
        <v>0</v>
      </c>
      <c r="O214" s="276">
        <v>0</v>
      </c>
      <c r="P214" s="276">
        <v>0</v>
      </c>
      <c r="Q214" s="276">
        <v>0</v>
      </c>
      <c r="R214" s="276">
        <v>0</v>
      </c>
      <c r="S214" s="276">
        <v>0</v>
      </c>
      <c r="T214" s="276">
        <v>0</v>
      </c>
      <c r="U214" s="276">
        <v>0</v>
      </c>
      <c r="V214" s="1044">
        <v>0</v>
      </c>
      <c r="W214" s="276">
        <v>0</v>
      </c>
      <c r="X214" s="276">
        <v>0</v>
      </c>
      <c r="Y214" s="276">
        <v>0</v>
      </c>
      <c r="Z214" s="276">
        <v>0</v>
      </c>
      <c r="AA214" s="276">
        <v>0</v>
      </c>
      <c r="AB214" s="276">
        <v>0</v>
      </c>
      <c r="AC214" s="276">
        <v>0</v>
      </c>
      <c r="AD214" s="448"/>
    </row>
    <row r="215" spans="1:30" ht="20.399999999999999" customHeight="1">
      <c r="A215" s="407"/>
      <c r="B215" s="407"/>
      <c r="C215" s="407"/>
      <c r="D215" s="407"/>
      <c r="E215" s="407"/>
      <c r="F215" s="407"/>
      <c r="G215" s="407"/>
      <c r="H215" s="407"/>
      <c r="I215" s="407"/>
      <c r="J215" s="407"/>
      <c r="K215" s="407"/>
      <c r="L215" s="407"/>
      <c r="M215" s="407"/>
      <c r="N215" s="407"/>
      <c r="O215" s="407"/>
      <c r="P215" s="407"/>
      <c r="Q215" s="407"/>
      <c r="R215" s="407"/>
      <c r="S215" s="407"/>
      <c r="T215" s="407"/>
      <c r="U215" s="407"/>
      <c r="V215" s="407"/>
      <c r="W215" s="407"/>
      <c r="X215" s="407"/>
      <c r="Y215" s="407"/>
      <c r="Z215" s="407"/>
      <c r="AA215" s="407"/>
      <c r="AB215" s="407"/>
      <c r="AC215" s="407"/>
      <c r="AD215" s="448"/>
    </row>
    <row r="216" spans="1:30" ht="20.399999999999999" customHeight="1">
      <c r="A216" s="796" t="s">
        <v>3550</v>
      </c>
      <c r="B216" s="669" t="s">
        <v>3545</v>
      </c>
      <c r="C216" s="275">
        <v>87</v>
      </c>
      <c r="D216" s="275">
        <v>87</v>
      </c>
      <c r="E216" s="275">
        <v>0</v>
      </c>
      <c r="F216" s="275">
        <v>0</v>
      </c>
      <c r="G216" s="1041">
        <v>100</v>
      </c>
      <c r="H216" s="275">
        <v>0</v>
      </c>
      <c r="I216" s="275">
        <v>0</v>
      </c>
      <c r="J216" s="275">
        <v>0</v>
      </c>
      <c r="K216" s="275">
        <v>0</v>
      </c>
      <c r="L216" s="275">
        <v>0</v>
      </c>
      <c r="M216" s="275">
        <v>0</v>
      </c>
      <c r="N216" s="275">
        <v>0</v>
      </c>
      <c r="O216" s="275">
        <v>0</v>
      </c>
      <c r="P216" s="275">
        <v>3</v>
      </c>
      <c r="Q216" s="275">
        <v>7</v>
      </c>
      <c r="R216" s="275">
        <v>7</v>
      </c>
      <c r="S216" s="275">
        <v>13</v>
      </c>
      <c r="T216" s="275">
        <v>14</v>
      </c>
      <c r="U216" s="275">
        <v>19</v>
      </c>
      <c r="V216" s="1042">
        <v>9</v>
      </c>
      <c r="W216" s="275">
        <v>4</v>
      </c>
      <c r="X216" s="275">
        <v>4</v>
      </c>
      <c r="Y216" s="275">
        <v>5</v>
      </c>
      <c r="Z216" s="275">
        <v>2</v>
      </c>
      <c r="AA216" s="275">
        <v>0</v>
      </c>
      <c r="AB216" s="275">
        <v>0</v>
      </c>
      <c r="AC216" s="275">
        <v>0</v>
      </c>
      <c r="AD216" s="448"/>
    </row>
    <row r="217" spans="1:30" ht="20.399999999999999" customHeight="1">
      <c r="A217" s="669"/>
      <c r="B217" s="669" t="s">
        <v>3549</v>
      </c>
      <c r="C217" s="797"/>
      <c r="D217" s="797"/>
      <c r="E217" s="797"/>
      <c r="F217" s="797"/>
      <c r="G217" s="797"/>
      <c r="H217" s="797"/>
      <c r="I217" s="797"/>
      <c r="J217" s="797"/>
      <c r="K217" s="797"/>
      <c r="L217" s="797"/>
      <c r="M217" s="797"/>
      <c r="N217" s="797"/>
      <c r="O217" s="797"/>
      <c r="P217" s="797"/>
      <c r="Q217" s="797"/>
      <c r="R217" s="797"/>
      <c r="S217" s="797"/>
      <c r="T217" s="797"/>
      <c r="U217" s="797"/>
      <c r="V217" s="797"/>
      <c r="W217" s="797"/>
      <c r="X217" s="797"/>
      <c r="Y217" s="797"/>
      <c r="Z217" s="797"/>
      <c r="AA217" s="797"/>
      <c r="AB217" s="797"/>
      <c r="AC217" s="797"/>
      <c r="AD217" s="448"/>
    </row>
    <row r="218" spans="1:30" ht="20.399999999999999" customHeight="1">
      <c r="A218" s="794"/>
      <c r="B218" s="670" t="s">
        <v>1468</v>
      </c>
      <c r="C218" s="276">
        <v>77</v>
      </c>
      <c r="D218" s="276">
        <v>77</v>
      </c>
      <c r="E218" s="276">
        <v>0</v>
      </c>
      <c r="F218" s="276">
        <v>0</v>
      </c>
      <c r="G218" s="1043">
        <v>100</v>
      </c>
      <c r="H218" s="276">
        <v>0</v>
      </c>
      <c r="I218" s="276">
        <v>0</v>
      </c>
      <c r="J218" s="276">
        <v>0</v>
      </c>
      <c r="K218" s="276">
        <v>0</v>
      </c>
      <c r="L218" s="276">
        <v>0</v>
      </c>
      <c r="M218" s="276">
        <v>0</v>
      </c>
      <c r="N218" s="276">
        <v>0</v>
      </c>
      <c r="O218" s="276">
        <v>0</v>
      </c>
      <c r="P218" s="276">
        <v>3</v>
      </c>
      <c r="Q218" s="276">
        <v>6</v>
      </c>
      <c r="R218" s="276">
        <v>7</v>
      </c>
      <c r="S218" s="276">
        <v>12</v>
      </c>
      <c r="T218" s="276">
        <v>11</v>
      </c>
      <c r="U218" s="276">
        <v>15</v>
      </c>
      <c r="V218" s="1044">
        <v>9</v>
      </c>
      <c r="W218" s="276">
        <v>4</v>
      </c>
      <c r="X218" s="276">
        <v>4</v>
      </c>
      <c r="Y218" s="276">
        <v>4</v>
      </c>
      <c r="Z218" s="276">
        <v>2</v>
      </c>
      <c r="AA218" s="276">
        <v>0</v>
      </c>
      <c r="AB218" s="276">
        <v>0</v>
      </c>
      <c r="AC218" s="276">
        <v>0</v>
      </c>
      <c r="AD218" s="448"/>
    </row>
    <row r="219" spans="1:30" ht="20.399999999999999" customHeight="1">
      <c r="A219" s="794"/>
      <c r="B219" s="670" t="s">
        <v>1467</v>
      </c>
      <c r="C219" s="276">
        <v>10</v>
      </c>
      <c r="D219" s="276">
        <v>10</v>
      </c>
      <c r="E219" s="276">
        <v>0</v>
      </c>
      <c r="F219" s="276">
        <v>0</v>
      </c>
      <c r="G219" s="1043">
        <v>100</v>
      </c>
      <c r="H219" s="276">
        <v>0</v>
      </c>
      <c r="I219" s="276">
        <v>0</v>
      </c>
      <c r="J219" s="276">
        <v>0</v>
      </c>
      <c r="K219" s="276">
        <v>0</v>
      </c>
      <c r="L219" s="276">
        <v>0</v>
      </c>
      <c r="M219" s="276">
        <v>0</v>
      </c>
      <c r="N219" s="276">
        <v>0</v>
      </c>
      <c r="O219" s="276">
        <v>0</v>
      </c>
      <c r="P219" s="276">
        <v>0</v>
      </c>
      <c r="Q219" s="276">
        <v>1</v>
      </c>
      <c r="R219" s="276">
        <v>0</v>
      </c>
      <c r="S219" s="276">
        <v>1</v>
      </c>
      <c r="T219" s="276">
        <v>3</v>
      </c>
      <c r="U219" s="276">
        <v>4</v>
      </c>
      <c r="V219" s="1044">
        <v>0</v>
      </c>
      <c r="W219" s="276">
        <v>0</v>
      </c>
      <c r="X219" s="276">
        <v>0</v>
      </c>
      <c r="Y219" s="276">
        <v>1</v>
      </c>
      <c r="Z219" s="276">
        <v>0</v>
      </c>
      <c r="AA219" s="276">
        <v>0</v>
      </c>
      <c r="AB219" s="276">
        <v>0</v>
      </c>
      <c r="AC219" s="276">
        <v>0</v>
      </c>
      <c r="AD219" s="448"/>
    </row>
    <row r="220" spans="1:30" ht="20.399999999999999" customHeight="1">
      <c r="A220" s="794"/>
      <c r="B220" s="670" t="s">
        <v>4104</v>
      </c>
      <c r="C220" s="276">
        <v>0</v>
      </c>
      <c r="D220" s="276">
        <v>0</v>
      </c>
      <c r="E220" s="276">
        <v>0</v>
      </c>
      <c r="F220" s="276">
        <v>0</v>
      </c>
      <c r="G220" s="1043">
        <v>0</v>
      </c>
      <c r="H220" s="276">
        <v>0</v>
      </c>
      <c r="I220" s="276">
        <v>0</v>
      </c>
      <c r="J220" s="276">
        <v>0</v>
      </c>
      <c r="K220" s="276">
        <v>0</v>
      </c>
      <c r="L220" s="276">
        <v>0</v>
      </c>
      <c r="M220" s="276">
        <v>0</v>
      </c>
      <c r="N220" s="276">
        <v>0</v>
      </c>
      <c r="O220" s="276">
        <v>0</v>
      </c>
      <c r="P220" s="276">
        <v>0</v>
      </c>
      <c r="Q220" s="276">
        <v>0</v>
      </c>
      <c r="R220" s="276">
        <v>0</v>
      </c>
      <c r="S220" s="276">
        <v>0</v>
      </c>
      <c r="T220" s="276">
        <v>0</v>
      </c>
      <c r="U220" s="276">
        <v>0</v>
      </c>
      <c r="V220" s="1044">
        <v>0</v>
      </c>
      <c r="W220" s="276">
        <v>0</v>
      </c>
      <c r="X220" s="276">
        <v>0</v>
      </c>
      <c r="Y220" s="276">
        <v>0</v>
      </c>
      <c r="Z220" s="276">
        <v>0</v>
      </c>
      <c r="AA220" s="276">
        <v>0</v>
      </c>
      <c r="AB220" s="276">
        <v>0</v>
      </c>
      <c r="AC220" s="276">
        <v>0</v>
      </c>
      <c r="AD220" s="448"/>
    </row>
    <row r="221" spans="1:30" ht="20.399999999999999" customHeight="1">
      <c r="A221" s="407"/>
      <c r="B221" s="407"/>
      <c r="C221" s="407"/>
      <c r="D221" s="407"/>
      <c r="E221" s="407"/>
      <c r="F221" s="407"/>
      <c r="G221" s="407"/>
      <c r="H221" s="407"/>
      <c r="I221" s="407"/>
      <c r="J221" s="407"/>
      <c r="K221" s="407"/>
      <c r="L221" s="407"/>
      <c r="M221" s="407"/>
      <c r="N221" s="407"/>
      <c r="O221" s="407"/>
      <c r="P221" s="407"/>
      <c r="Q221" s="407"/>
      <c r="R221" s="407"/>
      <c r="S221" s="407"/>
      <c r="T221" s="407"/>
      <c r="U221" s="407"/>
      <c r="V221" s="407"/>
      <c r="W221" s="407"/>
      <c r="X221" s="407"/>
      <c r="Y221" s="407"/>
      <c r="Z221" s="407"/>
      <c r="AA221" s="407"/>
      <c r="AB221" s="407"/>
      <c r="AC221" s="407"/>
      <c r="AD221" s="448"/>
    </row>
    <row r="222" spans="1:30" ht="20.399999999999999" customHeight="1">
      <c r="A222" s="796" t="s">
        <v>3548</v>
      </c>
      <c r="B222" s="669" t="s">
        <v>3545</v>
      </c>
      <c r="C222" s="275">
        <v>79</v>
      </c>
      <c r="D222" s="275">
        <v>79</v>
      </c>
      <c r="E222" s="275">
        <v>0</v>
      </c>
      <c r="F222" s="275">
        <v>0</v>
      </c>
      <c r="G222" s="1041">
        <v>100</v>
      </c>
      <c r="H222" s="275">
        <v>0</v>
      </c>
      <c r="I222" s="275">
        <v>0</v>
      </c>
      <c r="J222" s="275">
        <v>0</v>
      </c>
      <c r="K222" s="275">
        <v>0</v>
      </c>
      <c r="L222" s="275">
        <v>0</v>
      </c>
      <c r="M222" s="275">
        <v>0</v>
      </c>
      <c r="N222" s="275">
        <v>1</v>
      </c>
      <c r="O222" s="275">
        <v>0</v>
      </c>
      <c r="P222" s="275">
        <v>0</v>
      </c>
      <c r="Q222" s="275">
        <v>3</v>
      </c>
      <c r="R222" s="275">
        <v>7</v>
      </c>
      <c r="S222" s="275">
        <v>9</v>
      </c>
      <c r="T222" s="275">
        <v>12</v>
      </c>
      <c r="U222" s="275">
        <v>7</v>
      </c>
      <c r="V222" s="1042">
        <v>12</v>
      </c>
      <c r="W222" s="275">
        <v>11</v>
      </c>
      <c r="X222" s="275">
        <v>7</v>
      </c>
      <c r="Y222" s="275">
        <v>3</v>
      </c>
      <c r="Z222" s="275">
        <v>5</v>
      </c>
      <c r="AA222" s="275">
        <v>0</v>
      </c>
      <c r="AB222" s="275">
        <v>1</v>
      </c>
      <c r="AC222" s="275">
        <v>1</v>
      </c>
      <c r="AD222" s="448"/>
    </row>
    <row r="223" spans="1:30" ht="20.399999999999999" customHeight="1">
      <c r="A223" s="669"/>
      <c r="B223" s="669" t="s">
        <v>3547</v>
      </c>
      <c r="C223" s="797"/>
      <c r="D223" s="797"/>
      <c r="E223" s="797"/>
      <c r="F223" s="797"/>
      <c r="G223" s="797"/>
      <c r="H223" s="797"/>
      <c r="I223" s="797"/>
      <c r="J223" s="797"/>
      <c r="K223" s="797"/>
      <c r="L223" s="797"/>
      <c r="M223" s="797"/>
      <c r="N223" s="797"/>
      <c r="O223" s="797"/>
      <c r="P223" s="797"/>
      <c r="Q223" s="797"/>
      <c r="R223" s="797"/>
      <c r="S223" s="797"/>
      <c r="T223" s="797"/>
      <c r="U223" s="797"/>
      <c r="V223" s="797"/>
      <c r="W223" s="797"/>
      <c r="X223" s="797"/>
      <c r="Y223" s="797"/>
      <c r="Z223" s="797"/>
      <c r="AA223" s="797"/>
      <c r="AB223" s="797"/>
      <c r="AC223" s="797"/>
      <c r="AD223" s="448"/>
    </row>
    <row r="224" spans="1:30" ht="20.399999999999999" customHeight="1">
      <c r="A224" s="794"/>
      <c r="B224" s="670" t="s">
        <v>1468</v>
      </c>
      <c r="C224" s="276">
        <v>66</v>
      </c>
      <c r="D224" s="276">
        <v>66</v>
      </c>
      <c r="E224" s="276">
        <v>0</v>
      </c>
      <c r="F224" s="276">
        <v>0</v>
      </c>
      <c r="G224" s="1043">
        <v>100</v>
      </c>
      <c r="H224" s="276">
        <v>0</v>
      </c>
      <c r="I224" s="276">
        <v>0</v>
      </c>
      <c r="J224" s="276">
        <v>0</v>
      </c>
      <c r="K224" s="276">
        <v>0</v>
      </c>
      <c r="L224" s="276">
        <v>0</v>
      </c>
      <c r="M224" s="276">
        <v>0</v>
      </c>
      <c r="N224" s="276">
        <v>0</v>
      </c>
      <c r="O224" s="276">
        <v>0</v>
      </c>
      <c r="P224" s="276">
        <v>0</v>
      </c>
      <c r="Q224" s="276">
        <v>2</v>
      </c>
      <c r="R224" s="276">
        <v>4</v>
      </c>
      <c r="S224" s="276">
        <v>9</v>
      </c>
      <c r="T224" s="276">
        <v>9</v>
      </c>
      <c r="U224" s="276">
        <v>6</v>
      </c>
      <c r="V224" s="1044">
        <v>11</v>
      </c>
      <c r="W224" s="276">
        <v>9</v>
      </c>
      <c r="X224" s="276">
        <v>6</v>
      </c>
      <c r="Y224" s="276">
        <v>3</v>
      </c>
      <c r="Z224" s="276">
        <v>5</v>
      </c>
      <c r="AA224" s="276">
        <v>0</v>
      </c>
      <c r="AB224" s="276">
        <v>1</v>
      </c>
      <c r="AC224" s="276">
        <v>1</v>
      </c>
      <c r="AD224" s="448"/>
    </row>
    <row r="225" spans="1:30" ht="20.399999999999999" customHeight="1">
      <c r="A225" s="794"/>
      <c r="B225" s="670" t="s">
        <v>1467</v>
      </c>
      <c r="C225" s="276">
        <v>13</v>
      </c>
      <c r="D225" s="276">
        <v>13</v>
      </c>
      <c r="E225" s="276">
        <v>0</v>
      </c>
      <c r="F225" s="276">
        <v>0</v>
      </c>
      <c r="G225" s="1043">
        <v>100</v>
      </c>
      <c r="H225" s="276">
        <v>0</v>
      </c>
      <c r="I225" s="276">
        <v>0</v>
      </c>
      <c r="J225" s="276">
        <v>0</v>
      </c>
      <c r="K225" s="276">
        <v>0</v>
      </c>
      <c r="L225" s="276">
        <v>0</v>
      </c>
      <c r="M225" s="276">
        <v>0</v>
      </c>
      <c r="N225" s="276">
        <v>1</v>
      </c>
      <c r="O225" s="276">
        <v>0</v>
      </c>
      <c r="P225" s="276">
        <v>0</v>
      </c>
      <c r="Q225" s="276">
        <v>1</v>
      </c>
      <c r="R225" s="276">
        <v>3</v>
      </c>
      <c r="S225" s="276">
        <v>0</v>
      </c>
      <c r="T225" s="276">
        <v>3</v>
      </c>
      <c r="U225" s="276">
        <v>1</v>
      </c>
      <c r="V225" s="1044">
        <v>1</v>
      </c>
      <c r="W225" s="276">
        <v>2</v>
      </c>
      <c r="X225" s="276">
        <v>1</v>
      </c>
      <c r="Y225" s="276">
        <v>0</v>
      </c>
      <c r="Z225" s="276">
        <v>0</v>
      </c>
      <c r="AA225" s="276">
        <v>0</v>
      </c>
      <c r="AB225" s="276">
        <v>0</v>
      </c>
      <c r="AC225" s="276">
        <v>0</v>
      </c>
      <c r="AD225" s="448"/>
    </row>
    <row r="226" spans="1:30" ht="20.399999999999999" customHeight="1">
      <c r="A226" s="794"/>
      <c r="B226" s="670" t="s">
        <v>4104</v>
      </c>
      <c r="C226" s="276">
        <v>0</v>
      </c>
      <c r="D226" s="276">
        <v>0</v>
      </c>
      <c r="E226" s="276">
        <v>0</v>
      </c>
      <c r="F226" s="276">
        <v>0</v>
      </c>
      <c r="G226" s="1043">
        <v>0</v>
      </c>
      <c r="H226" s="276">
        <v>0</v>
      </c>
      <c r="I226" s="276">
        <v>0</v>
      </c>
      <c r="J226" s="276">
        <v>0</v>
      </c>
      <c r="K226" s="276">
        <v>0</v>
      </c>
      <c r="L226" s="276">
        <v>0</v>
      </c>
      <c r="M226" s="276">
        <v>0</v>
      </c>
      <c r="N226" s="276">
        <v>0</v>
      </c>
      <c r="O226" s="276">
        <v>0</v>
      </c>
      <c r="P226" s="276">
        <v>0</v>
      </c>
      <c r="Q226" s="276">
        <v>0</v>
      </c>
      <c r="R226" s="276">
        <v>0</v>
      </c>
      <c r="S226" s="276">
        <v>0</v>
      </c>
      <c r="T226" s="276">
        <v>0</v>
      </c>
      <c r="U226" s="276">
        <v>0</v>
      </c>
      <c r="V226" s="1044">
        <v>0</v>
      </c>
      <c r="W226" s="276">
        <v>0</v>
      </c>
      <c r="X226" s="276">
        <v>0</v>
      </c>
      <c r="Y226" s="276">
        <v>0</v>
      </c>
      <c r="Z226" s="276">
        <v>0</v>
      </c>
      <c r="AA226" s="276">
        <v>0</v>
      </c>
      <c r="AB226" s="276">
        <v>0</v>
      </c>
      <c r="AC226" s="276">
        <v>0</v>
      </c>
      <c r="AD226" s="448"/>
    </row>
    <row r="227" spans="1:30" ht="20.399999999999999" customHeight="1">
      <c r="A227" s="407"/>
      <c r="B227" s="407"/>
      <c r="C227" s="407"/>
      <c r="D227" s="407"/>
      <c r="E227" s="407"/>
      <c r="F227" s="407"/>
      <c r="G227" s="407"/>
      <c r="H227" s="407"/>
      <c r="I227" s="407"/>
      <c r="J227" s="407"/>
      <c r="K227" s="407"/>
      <c r="L227" s="407"/>
      <c r="M227" s="407"/>
      <c r="N227" s="407"/>
      <c r="O227" s="407"/>
      <c r="P227" s="407"/>
      <c r="Q227" s="407"/>
      <c r="R227" s="407"/>
      <c r="S227" s="407"/>
      <c r="T227" s="407"/>
      <c r="U227" s="407"/>
      <c r="V227" s="407"/>
      <c r="W227" s="407"/>
      <c r="X227" s="407"/>
      <c r="Y227" s="407"/>
      <c r="Z227" s="407"/>
      <c r="AA227" s="407"/>
      <c r="AB227" s="407"/>
      <c r="AC227" s="407"/>
      <c r="AD227" s="448"/>
    </row>
    <row r="228" spans="1:30" ht="20.399999999999999" customHeight="1">
      <c r="A228" s="796" t="s">
        <v>3546</v>
      </c>
      <c r="B228" s="669" t="s">
        <v>3545</v>
      </c>
      <c r="C228" s="275">
        <v>21</v>
      </c>
      <c r="D228" s="275">
        <v>21</v>
      </c>
      <c r="E228" s="275">
        <v>0</v>
      </c>
      <c r="F228" s="275">
        <v>0</v>
      </c>
      <c r="G228" s="1041">
        <v>100</v>
      </c>
      <c r="H228" s="275">
        <v>0</v>
      </c>
      <c r="I228" s="275">
        <v>0</v>
      </c>
      <c r="J228" s="275">
        <v>0</v>
      </c>
      <c r="K228" s="275">
        <v>0</v>
      </c>
      <c r="L228" s="275">
        <v>0</v>
      </c>
      <c r="M228" s="275">
        <v>0</v>
      </c>
      <c r="N228" s="275">
        <v>0</v>
      </c>
      <c r="O228" s="275">
        <v>0</v>
      </c>
      <c r="P228" s="275">
        <v>2</v>
      </c>
      <c r="Q228" s="275">
        <v>2</v>
      </c>
      <c r="R228" s="275">
        <v>2</v>
      </c>
      <c r="S228" s="275">
        <v>2</v>
      </c>
      <c r="T228" s="275">
        <v>4</v>
      </c>
      <c r="U228" s="275">
        <v>2</v>
      </c>
      <c r="V228" s="1042">
        <v>4</v>
      </c>
      <c r="W228" s="275">
        <v>0</v>
      </c>
      <c r="X228" s="275">
        <v>1</v>
      </c>
      <c r="Y228" s="275">
        <v>1</v>
      </c>
      <c r="Z228" s="275">
        <v>1</v>
      </c>
      <c r="AA228" s="275">
        <v>0</v>
      </c>
      <c r="AB228" s="275">
        <v>0</v>
      </c>
      <c r="AC228" s="275">
        <v>0</v>
      </c>
      <c r="AD228" s="448"/>
    </row>
    <row r="229" spans="1:30" ht="20.399999999999999" customHeight="1">
      <c r="A229" s="669"/>
      <c r="B229" s="669" t="s">
        <v>3544</v>
      </c>
      <c r="C229" s="797"/>
      <c r="D229" s="797"/>
      <c r="E229" s="797"/>
      <c r="F229" s="797"/>
      <c r="G229" s="797"/>
      <c r="H229" s="797"/>
      <c r="I229" s="797"/>
      <c r="J229" s="797"/>
      <c r="K229" s="797"/>
      <c r="L229" s="797"/>
      <c r="M229" s="797"/>
      <c r="N229" s="797"/>
      <c r="O229" s="797"/>
      <c r="P229" s="797"/>
      <c r="Q229" s="797"/>
      <c r="R229" s="797"/>
      <c r="S229" s="797"/>
      <c r="T229" s="797"/>
      <c r="U229" s="797"/>
      <c r="V229" s="797"/>
      <c r="W229" s="797"/>
      <c r="X229" s="797"/>
      <c r="Y229" s="797"/>
      <c r="Z229" s="797"/>
      <c r="AA229" s="797"/>
      <c r="AB229" s="797"/>
      <c r="AC229" s="797"/>
      <c r="AD229" s="448"/>
    </row>
    <row r="230" spans="1:30" ht="20.399999999999999" customHeight="1">
      <c r="A230" s="794"/>
      <c r="B230" s="670" t="s">
        <v>1468</v>
      </c>
      <c r="C230" s="276">
        <v>17</v>
      </c>
      <c r="D230" s="276">
        <v>17</v>
      </c>
      <c r="E230" s="276">
        <v>0</v>
      </c>
      <c r="F230" s="276">
        <v>0</v>
      </c>
      <c r="G230" s="1043">
        <v>100</v>
      </c>
      <c r="H230" s="276">
        <v>0</v>
      </c>
      <c r="I230" s="276">
        <v>0</v>
      </c>
      <c r="J230" s="276">
        <v>0</v>
      </c>
      <c r="K230" s="276">
        <v>0</v>
      </c>
      <c r="L230" s="276">
        <v>0</v>
      </c>
      <c r="M230" s="276">
        <v>0</v>
      </c>
      <c r="N230" s="276">
        <v>0</v>
      </c>
      <c r="O230" s="276">
        <v>0</v>
      </c>
      <c r="P230" s="276">
        <v>2</v>
      </c>
      <c r="Q230" s="276">
        <v>2</v>
      </c>
      <c r="R230" s="276">
        <v>1</v>
      </c>
      <c r="S230" s="276">
        <v>2</v>
      </c>
      <c r="T230" s="276">
        <v>2</v>
      </c>
      <c r="U230" s="276">
        <v>2</v>
      </c>
      <c r="V230" s="1044">
        <v>3</v>
      </c>
      <c r="W230" s="276">
        <v>0</v>
      </c>
      <c r="X230" s="276">
        <v>1</v>
      </c>
      <c r="Y230" s="276">
        <v>1</v>
      </c>
      <c r="Z230" s="276">
        <v>1</v>
      </c>
      <c r="AA230" s="276">
        <v>0</v>
      </c>
      <c r="AB230" s="276">
        <v>0</v>
      </c>
      <c r="AC230" s="276">
        <v>0</v>
      </c>
      <c r="AD230" s="448"/>
    </row>
    <row r="231" spans="1:30" ht="20.399999999999999" customHeight="1">
      <c r="A231" s="794"/>
      <c r="B231" s="670" t="s">
        <v>1467</v>
      </c>
      <c r="C231" s="276">
        <v>4</v>
      </c>
      <c r="D231" s="276">
        <v>4</v>
      </c>
      <c r="E231" s="276">
        <v>0</v>
      </c>
      <c r="F231" s="276">
        <v>0</v>
      </c>
      <c r="G231" s="1043">
        <v>100</v>
      </c>
      <c r="H231" s="276">
        <v>0</v>
      </c>
      <c r="I231" s="276">
        <v>0</v>
      </c>
      <c r="J231" s="276">
        <v>0</v>
      </c>
      <c r="K231" s="276">
        <v>0</v>
      </c>
      <c r="L231" s="276">
        <v>0</v>
      </c>
      <c r="M231" s="276">
        <v>0</v>
      </c>
      <c r="N231" s="276">
        <v>0</v>
      </c>
      <c r="O231" s="276">
        <v>0</v>
      </c>
      <c r="P231" s="276">
        <v>0</v>
      </c>
      <c r="Q231" s="276">
        <v>0</v>
      </c>
      <c r="R231" s="276">
        <v>1</v>
      </c>
      <c r="S231" s="276">
        <v>0</v>
      </c>
      <c r="T231" s="276">
        <v>2</v>
      </c>
      <c r="U231" s="276">
        <v>0</v>
      </c>
      <c r="V231" s="1044">
        <v>1</v>
      </c>
      <c r="W231" s="276">
        <v>0</v>
      </c>
      <c r="X231" s="276">
        <v>0</v>
      </c>
      <c r="Y231" s="276">
        <v>0</v>
      </c>
      <c r="Z231" s="276">
        <v>0</v>
      </c>
      <c r="AA231" s="276">
        <v>0</v>
      </c>
      <c r="AB231" s="276">
        <v>0</v>
      </c>
      <c r="AC231" s="276">
        <v>0</v>
      </c>
      <c r="AD231" s="448"/>
    </row>
    <row r="232" spans="1:30" ht="20.399999999999999" customHeight="1">
      <c r="A232" s="794"/>
      <c r="B232" s="670" t="s">
        <v>4104</v>
      </c>
      <c r="C232" s="276">
        <v>0</v>
      </c>
      <c r="D232" s="276">
        <v>0</v>
      </c>
      <c r="E232" s="276">
        <v>0</v>
      </c>
      <c r="F232" s="276">
        <v>0</v>
      </c>
      <c r="G232" s="1043">
        <v>0</v>
      </c>
      <c r="H232" s="276">
        <v>0</v>
      </c>
      <c r="I232" s="276">
        <v>0</v>
      </c>
      <c r="J232" s="276">
        <v>0</v>
      </c>
      <c r="K232" s="276">
        <v>0</v>
      </c>
      <c r="L232" s="276">
        <v>0</v>
      </c>
      <c r="M232" s="276">
        <v>0</v>
      </c>
      <c r="N232" s="276">
        <v>0</v>
      </c>
      <c r="O232" s="276">
        <v>0</v>
      </c>
      <c r="P232" s="276">
        <v>0</v>
      </c>
      <c r="Q232" s="276">
        <v>0</v>
      </c>
      <c r="R232" s="276">
        <v>0</v>
      </c>
      <c r="S232" s="276">
        <v>0</v>
      </c>
      <c r="T232" s="276">
        <v>0</v>
      </c>
      <c r="U232" s="276">
        <v>0</v>
      </c>
      <c r="V232" s="1044">
        <v>0</v>
      </c>
      <c r="W232" s="276">
        <v>0</v>
      </c>
      <c r="X232" s="276">
        <v>0</v>
      </c>
      <c r="Y232" s="276">
        <v>0</v>
      </c>
      <c r="Z232" s="276">
        <v>0</v>
      </c>
      <c r="AA232" s="276">
        <v>0</v>
      </c>
      <c r="AB232" s="276">
        <v>0</v>
      </c>
      <c r="AC232" s="276">
        <v>0</v>
      </c>
      <c r="AD232" s="448"/>
    </row>
    <row r="233" spans="1:30" ht="20.399999999999999" customHeight="1">
      <c r="A233" s="407"/>
      <c r="B233" s="407"/>
      <c r="C233" s="407"/>
      <c r="D233" s="407"/>
      <c r="E233" s="407"/>
      <c r="F233" s="407"/>
      <c r="G233" s="407"/>
      <c r="H233" s="407"/>
      <c r="I233" s="407"/>
      <c r="J233" s="407"/>
      <c r="K233" s="407"/>
      <c r="L233" s="407"/>
      <c r="M233" s="407"/>
      <c r="N233" s="407"/>
      <c r="O233" s="407"/>
      <c r="P233" s="407"/>
      <c r="Q233" s="407"/>
      <c r="R233" s="407"/>
      <c r="S233" s="407"/>
      <c r="T233" s="407"/>
      <c r="U233" s="407"/>
      <c r="V233" s="407"/>
      <c r="W233" s="407"/>
      <c r="X233" s="407"/>
      <c r="Y233" s="407"/>
      <c r="Z233" s="407"/>
      <c r="AA233" s="407"/>
      <c r="AB233" s="407"/>
      <c r="AC233" s="407"/>
      <c r="AD233" s="448"/>
    </row>
    <row r="234" spans="1:30" ht="20.399999999999999" customHeight="1">
      <c r="A234" s="796" t="s">
        <v>4691</v>
      </c>
      <c r="B234" s="669" t="s">
        <v>4692</v>
      </c>
      <c r="C234" s="275">
        <v>2</v>
      </c>
      <c r="D234" s="275">
        <v>2</v>
      </c>
      <c r="E234" s="275">
        <v>0</v>
      </c>
      <c r="F234" s="275">
        <v>0</v>
      </c>
      <c r="G234" s="1041">
        <v>100</v>
      </c>
      <c r="H234" s="275">
        <v>0</v>
      </c>
      <c r="I234" s="275">
        <v>0</v>
      </c>
      <c r="J234" s="275">
        <v>0</v>
      </c>
      <c r="K234" s="275">
        <v>0</v>
      </c>
      <c r="L234" s="275">
        <v>0</v>
      </c>
      <c r="M234" s="275">
        <v>0</v>
      </c>
      <c r="N234" s="275">
        <v>0</v>
      </c>
      <c r="O234" s="275">
        <v>0</v>
      </c>
      <c r="P234" s="275">
        <v>0</v>
      </c>
      <c r="Q234" s="275">
        <v>0</v>
      </c>
      <c r="R234" s="275">
        <v>0</v>
      </c>
      <c r="S234" s="275">
        <v>0</v>
      </c>
      <c r="T234" s="275">
        <v>0</v>
      </c>
      <c r="U234" s="275">
        <v>0</v>
      </c>
      <c r="V234" s="1042">
        <v>0</v>
      </c>
      <c r="W234" s="275">
        <v>0</v>
      </c>
      <c r="X234" s="275">
        <v>0</v>
      </c>
      <c r="Y234" s="275">
        <v>0</v>
      </c>
      <c r="Z234" s="275">
        <v>0</v>
      </c>
      <c r="AA234" s="275">
        <v>1</v>
      </c>
      <c r="AB234" s="275">
        <v>1</v>
      </c>
      <c r="AC234" s="275">
        <v>0</v>
      </c>
      <c r="AD234" s="448"/>
    </row>
    <row r="235" spans="1:30" ht="20.399999999999999" customHeight="1">
      <c r="A235" s="794"/>
      <c r="B235" s="670" t="s">
        <v>1468</v>
      </c>
      <c r="C235" s="276">
        <v>0</v>
      </c>
      <c r="D235" s="276">
        <v>0</v>
      </c>
      <c r="E235" s="276">
        <v>0</v>
      </c>
      <c r="F235" s="276">
        <v>0</v>
      </c>
      <c r="G235" s="1043">
        <v>0</v>
      </c>
      <c r="H235" s="276">
        <v>0</v>
      </c>
      <c r="I235" s="276">
        <v>0</v>
      </c>
      <c r="J235" s="276">
        <v>0</v>
      </c>
      <c r="K235" s="276">
        <v>0</v>
      </c>
      <c r="L235" s="276">
        <v>0</v>
      </c>
      <c r="M235" s="276">
        <v>0</v>
      </c>
      <c r="N235" s="276">
        <v>0</v>
      </c>
      <c r="O235" s="276">
        <v>0</v>
      </c>
      <c r="P235" s="276">
        <v>0</v>
      </c>
      <c r="Q235" s="276">
        <v>0</v>
      </c>
      <c r="R235" s="276">
        <v>0</v>
      </c>
      <c r="S235" s="276">
        <v>0</v>
      </c>
      <c r="T235" s="276">
        <v>0</v>
      </c>
      <c r="U235" s="276">
        <v>0</v>
      </c>
      <c r="V235" s="1044">
        <v>0</v>
      </c>
      <c r="W235" s="276">
        <v>0</v>
      </c>
      <c r="X235" s="276">
        <v>0</v>
      </c>
      <c r="Y235" s="276">
        <v>0</v>
      </c>
      <c r="Z235" s="276">
        <v>0</v>
      </c>
      <c r="AA235" s="276">
        <v>0</v>
      </c>
      <c r="AB235" s="276">
        <v>0</v>
      </c>
      <c r="AC235" s="276">
        <v>0</v>
      </c>
      <c r="AD235" s="448"/>
    </row>
    <row r="236" spans="1:30" ht="20.399999999999999" customHeight="1">
      <c r="A236" s="794"/>
      <c r="B236" s="670" t="s">
        <v>1467</v>
      </c>
      <c r="C236" s="276">
        <v>2</v>
      </c>
      <c r="D236" s="276">
        <v>2</v>
      </c>
      <c r="E236" s="276">
        <v>0</v>
      </c>
      <c r="F236" s="276">
        <v>0</v>
      </c>
      <c r="G236" s="1043">
        <v>100</v>
      </c>
      <c r="H236" s="276">
        <v>0</v>
      </c>
      <c r="I236" s="276">
        <v>0</v>
      </c>
      <c r="J236" s="276">
        <v>0</v>
      </c>
      <c r="K236" s="276">
        <v>0</v>
      </c>
      <c r="L236" s="276">
        <v>0</v>
      </c>
      <c r="M236" s="276">
        <v>0</v>
      </c>
      <c r="N236" s="276">
        <v>0</v>
      </c>
      <c r="O236" s="276">
        <v>0</v>
      </c>
      <c r="P236" s="276">
        <v>0</v>
      </c>
      <c r="Q236" s="276">
        <v>0</v>
      </c>
      <c r="R236" s="276">
        <v>0</v>
      </c>
      <c r="S236" s="276">
        <v>0</v>
      </c>
      <c r="T236" s="276">
        <v>0</v>
      </c>
      <c r="U236" s="276">
        <v>0</v>
      </c>
      <c r="V236" s="1044">
        <v>0</v>
      </c>
      <c r="W236" s="276">
        <v>0</v>
      </c>
      <c r="X236" s="276">
        <v>0</v>
      </c>
      <c r="Y236" s="276">
        <v>0</v>
      </c>
      <c r="Z236" s="276">
        <v>0</v>
      </c>
      <c r="AA236" s="276">
        <v>1</v>
      </c>
      <c r="AB236" s="276">
        <v>1</v>
      </c>
      <c r="AC236" s="276">
        <v>0</v>
      </c>
      <c r="AD236" s="448"/>
    </row>
    <row r="237" spans="1:30" ht="20.399999999999999" customHeight="1">
      <c r="A237" s="794"/>
      <c r="B237" s="670" t="s">
        <v>4104</v>
      </c>
      <c r="C237" s="276">
        <v>0</v>
      </c>
      <c r="D237" s="276">
        <v>0</v>
      </c>
      <c r="E237" s="276">
        <v>0</v>
      </c>
      <c r="F237" s="276">
        <v>0</v>
      </c>
      <c r="G237" s="1043">
        <v>0</v>
      </c>
      <c r="H237" s="276">
        <v>0</v>
      </c>
      <c r="I237" s="276">
        <v>0</v>
      </c>
      <c r="J237" s="276">
        <v>0</v>
      </c>
      <c r="K237" s="276">
        <v>0</v>
      </c>
      <c r="L237" s="276">
        <v>0</v>
      </c>
      <c r="M237" s="276">
        <v>0</v>
      </c>
      <c r="N237" s="276">
        <v>0</v>
      </c>
      <c r="O237" s="276">
        <v>0</v>
      </c>
      <c r="P237" s="276">
        <v>0</v>
      </c>
      <c r="Q237" s="276">
        <v>0</v>
      </c>
      <c r="R237" s="276">
        <v>0</v>
      </c>
      <c r="S237" s="276">
        <v>0</v>
      </c>
      <c r="T237" s="276">
        <v>0</v>
      </c>
      <c r="U237" s="276">
        <v>0</v>
      </c>
      <c r="V237" s="1044">
        <v>0</v>
      </c>
      <c r="W237" s="276">
        <v>0</v>
      </c>
      <c r="X237" s="276">
        <v>0</v>
      </c>
      <c r="Y237" s="276">
        <v>0</v>
      </c>
      <c r="Z237" s="276">
        <v>0</v>
      </c>
      <c r="AA237" s="276">
        <v>0</v>
      </c>
      <c r="AB237" s="276">
        <v>0</v>
      </c>
      <c r="AC237" s="276">
        <v>0</v>
      </c>
      <c r="AD237" s="448"/>
    </row>
    <row r="238" spans="1:30" ht="20.399999999999999" customHeight="1">
      <c r="A238" s="407"/>
      <c r="B238" s="407"/>
      <c r="C238" s="407"/>
      <c r="D238" s="407"/>
      <c r="E238" s="407"/>
      <c r="F238" s="407"/>
      <c r="G238" s="407"/>
      <c r="H238" s="407"/>
      <c r="I238" s="407"/>
      <c r="J238" s="407"/>
      <c r="K238" s="407"/>
      <c r="L238" s="407"/>
      <c r="M238" s="407"/>
      <c r="N238" s="407"/>
      <c r="O238" s="407"/>
      <c r="P238" s="407"/>
      <c r="Q238" s="407"/>
      <c r="R238" s="407"/>
      <c r="S238" s="407"/>
      <c r="T238" s="407"/>
      <c r="U238" s="407"/>
      <c r="V238" s="407"/>
      <c r="W238" s="407"/>
      <c r="X238" s="407"/>
      <c r="Y238" s="407"/>
      <c r="Z238" s="407"/>
      <c r="AA238" s="407"/>
      <c r="AB238" s="407"/>
      <c r="AC238" s="407"/>
      <c r="AD238" s="448"/>
    </row>
    <row r="239" spans="1:30" ht="20.399999999999999" customHeight="1">
      <c r="A239" s="796" t="s">
        <v>3543</v>
      </c>
      <c r="B239" s="669" t="s">
        <v>3542</v>
      </c>
      <c r="C239" s="275">
        <v>22</v>
      </c>
      <c r="D239" s="275">
        <v>22</v>
      </c>
      <c r="E239" s="275">
        <v>0</v>
      </c>
      <c r="F239" s="275">
        <v>0</v>
      </c>
      <c r="G239" s="1041">
        <v>100</v>
      </c>
      <c r="H239" s="275">
        <v>0</v>
      </c>
      <c r="I239" s="275">
        <v>0</v>
      </c>
      <c r="J239" s="275">
        <v>0</v>
      </c>
      <c r="K239" s="275">
        <v>0</v>
      </c>
      <c r="L239" s="275">
        <v>0</v>
      </c>
      <c r="M239" s="275">
        <v>0</v>
      </c>
      <c r="N239" s="275">
        <v>1</v>
      </c>
      <c r="O239" s="275">
        <v>3</v>
      </c>
      <c r="P239" s="275">
        <v>0</v>
      </c>
      <c r="Q239" s="275">
        <v>1</v>
      </c>
      <c r="R239" s="275">
        <v>1</v>
      </c>
      <c r="S239" s="275">
        <v>2</v>
      </c>
      <c r="T239" s="275">
        <v>3</v>
      </c>
      <c r="U239" s="275">
        <v>0</v>
      </c>
      <c r="V239" s="1042">
        <v>3</v>
      </c>
      <c r="W239" s="275">
        <v>4</v>
      </c>
      <c r="X239" s="275">
        <v>2</v>
      </c>
      <c r="Y239" s="275">
        <v>0</v>
      </c>
      <c r="Z239" s="275">
        <v>2</v>
      </c>
      <c r="AA239" s="275">
        <v>0</v>
      </c>
      <c r="AB239" s="275">
        <v>0</v>
      </c>
      <c r="AC239" s="275">
        <v>0</v>
      </c>
      <c r="AD239" s="448"/>
    </row>
    <row r="240" spans="1:30" ht="20.399999999999999" customHeight="1">
      <c r="A240" s="669"/>
      <c r="B240" s="669" t="s">
        <v>2443</v>
      </c>
      <c r="C240" s="797"/>
      <c r="D240" s="797"/>
      <c r="E240" s="797"/>
      <c r="F240" s="797"/>
      <c r="G240" s="797"/>
      <c r="H240" s="797"/>
      <c r="I240" s="797"/>
      <c r="J240" s="797"/>
      <c r="K240" s="797"/>
      <c r="L240" s="797"/>
      <c r="M240" s="797"/>
      <c r="N240" s="797"/>
      <c r="O240" s="797"/>
      <c r="P240" s="797"/>
      <c r="Q240" s="797"/>
      <c r="R240" s="797"/>
      <c r="S240" s="797"/>
      <c r="T240" s="797"/>
      <c r="U240" s="797"/>
      <c r="V240" s="797"/>
      <c r="W240" s="797"/>
      <c r="X240" s="797"/>
      <c r="Y240" s="797"/>
      <c r="Z240" s="797"/>
      <c r="AA240" s="797"/>
      <c r="AB240" s="797"/>
      <c r="AC240" s="797"/>
      <c r="AD240" s="448"/>
    </row>
    <row r="241" spans="1:30" ht="20.399999999999999" customHeight="1">
      <c r="A241" s="794"/>
      <c r="B241" s="670" t="s">
        <v>1468</v>
      </c>
      <c r="C241" s="276">
        <v>14</v>
      </c>
      <c r="D241" s="276">
        <v>14</v>
      </c>
      <c r="E241" s="276">
        <v>0</v>
      </c>
      <c r="F241" s="276">
        <v>0</v>
      </c>
      <c r="G241" s="1043">
        <v>100</v>
      </c>
      <c r="H241" s="276">
        <v>0</v>
      </c>
      <c r="I241" s="276">
        <v>0</v>
      </c>
      <c r="J241" s="276">
        <v>0</v>
      </c>
      <c r="K241" s="276">
        <v>0</v>
      </c>
      <c r="L241" s="276">
        <v>0</v>
      </c>
      <c r="M241" s="276">
        <v>0</v>
      </c>
      <c r="N241" s="276">
        <v>1</v>
      </c>
      <c r="O241" s="276">
        <v>0</v>
      </c>
      <c r="P241" s="276">
        <v>0</v>
      </c>
      <c r="Q241" s="276">
        <v>1</v>
      </c>
      <c r="R241" s="276">
        <v>0</v>
      </c>
      <c r="S241" s="276">
        <v>0</v>
      </c>
      <c r="T241" s="276">
        <v>2</v>
      </c>
      <c r="U241" s="276">
        <v>0</v>
      </c>
      <c r="V241" s="1044">
        <v>3</v>
      </c>
      <c r="W241" s="276">
        <v>3</v>
      </c>
      <c r="X241" s="276">
        <v>2</v>
      </c>
      <c r="Y241" s="276">
        <v>0</v>
      </c>
      <c r="Z241" s="276">
        <v>2</v>
      </c>
      <c r="AA241" s="276">
        <v>0</v>
      </c>
      <c r="AB241" s="276">
        <v>0</v>
      </c>
      <c r="AC241" s="276">
        <v>0</v>
      </c>
      <c r="AD241" s="448"/>
    </row>
    <row r="242" spans="1:30" ht="20.399999999999999" customHeight="1">
      <c r="A242" s="794"/>
      <c r="B242" s="670" t="s">
        <v>1467</v>
      </c>
      <c r="C242" s="276">
        <v>8</v>
      </c>
      <c r="D242" s="276">
        <v>8</v>
      </c>
      <c r="E242" s="276">
        <v>0</v>
      </c>
      <c r="F242" s="276">
        <v>0</v>
      </c>
      <c r="G242" s="1043">
        <v>100</v>
      </c>
      <c r="H242" s="276">
        <v>0</v>
      </c>
      <c r="I242" s="276">
        <v>0</v>
      </c>
      <c r="J242" s="276">
        <v>0</v>
      </c>
      <c r="K242" s="276">
        <v>0</v>
      </c>
      <c r="L242" s="276">
        <v>0</v>
      </c>
      <c r="M242" s="276">
        <v>0</v>
      </c>
      <c r="N242" s="276">
        <v>0</v>
      </c>
      <c r="O242" s="276">
        <v>3</v>
      </c>
      <c r="P242" s="276">
        <v>0</v>
      </c>
      <c r="Q242" s="276">
        <v>0</v>
      </c>
      <c r="R242" s="276">
        <v>1</v>
      </c>
      <c r="S242" s="276">
        <v>2</v>
      </c>
      <c r="T242" s="276">
        <v>1</v>
      </c>
      <c r="U242" s="276">
        <v>0</v>
      </c>
      <c r="V242" s="1044">
        <v>0</v>
      </c>
      <c r="W242" s="276">
        <v>1</v>
      </c>
      <c r="X242" s="276">
        <v>0</v>
      </c>
      <c r="Y242" s="276">
        <v>0</v>
      </c>
      <c r="Z242" s="276">
        <v>0</v>
      </c>
      <c r="AA242" s="276">
        <v>0</v>
      </c>
      <c r="AB242" s="276">
        <v>0</v>
      </c>
      <c r="AC242" s="276">
        <v>0</v>
      </c>
      <c r="AD242" s="448"/>
    </row>
    <row r="243" spans="1:30" ht="20.399999999999999" customHeight="1">
      <c r="A243" s="794"/>
      <c r="B243" s="670" t="s">
        <v>4104</v>
      </c>
      <c r="C243" s="276">
        <v>0</v>
      </c>
      <c r="D243" s="276">
        <v>0</v>
      </c>
      <c r="E243" s="276">
        <v>0</v>
      </c>
      <c r="F243" s="276">
        <v>0</v>
      </c>
      <c r="G243" s="1043">
        <v>0</v>
      </c>
      <c r="H243" s="276">
        <v>0</v>
      </c>
      <c r="I243" s="276">
        <v>0</v>
      </c>
      <c r="J243" s="276">
        <v>0</v>
      </c>
      <c r="K243" s="276">
        <v>0</v>
      </c>
      <c r="L243" s="276">
        <v>0</v>
      </c>
      <c r="M243" s="276">
        <v>0</v>
      </c>
      <c r="N243" s="276">
        <v>0</v>
      </c>
      <c r="O243" s="276">
        <v>0</v>
      </c>
      <c r="P243" s="276">
        <v>0</v>
      </c>
      <c r="Q243" s="276">
        <v>0</v>
      </c>
      <c r="R243" s="276">
        <v>0</v>
      </c>
      <c r="S243" s="276">
        <v>0</v>
      </c>
      <c r="T243" s="276">
        <v>0</v>
      </c>
      <c r="U243" s="276">
        <v>0</v>
      </c>
      <c r="V243" s="1044">
        <v>0</v>
      </c>
      <c r="W243" s="276">
        <v>0</v>
      </c>
      <c r="X243" s="276">
        <v>0</v>
      </c>
      <c r="Y243" s="276">
        <v>0</v>
      </c>
      <c r="Z243" s="276">
        <v>0</v>
      </c>
      <c r="AA243" s="276">
        <v>0</v>
      </c>
      <c r="AB243" s="276">
        <v>0</v>
      </c>
      <c r="AC243" s="276">
        <v>0</v>
      </c>
      <c r="AD243" s="448"/>
    </row>
    <row r="244" spans="1:30" ht="20.399999999999999" customHeight="1">
      <c r="A244" s="407"/>
      <c r="B244" s="407"/>
      <c r="C244" s="407"/>
      <c r="D244" s="407"/>
      <c r="E244" s="407"/>
      <c r="F244" s="407"/>
      <c r="G244" s="407"/>
      <c r="H244" s="407"/>
      <c r="I244" s="407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407"/>
      <c r="V244" s="407"/>
      <c r="W244" s="407"/>
      <c r="X244" s="407"/>
      <c r="Y244" s="407"/>
      <c r="Z244" s="407"/>
      <c r="AA244" s="407"/>
      <c r="AB244" s="407"/>
      <c r="AC244" s="407"/>
      <c r="AD244" s="448"/>
    </row>
    <row r="245" spans="1:30" ht="20.399999999999999" customHeight="1">
      <c r="A245" s="796" t="s">
        <v>3541</v>
      </c>
      <c r="B245" s="669" t="s">
        <v>3540</v>
      </c>
      <c r="C245" s="275">
        <v>8</v>
      </c>
      <c r="D245" s="275">
        <v>8</v>
      </c>
      <c r="E245" s="275">
        <v>0</v>
      </c>
      <c r="F245" s="275">
        <v>0</v>
      </c>
      <c r="G245" s="1041">
        <v>100</v>
      </c>
      <c r="H245" s="275">
        <v>2</v>
      </c>
      <c r="I245" s="275">
        <v>0</v>
      </c>
      <c r="J245" s="275">
        <v>0</v>
      </c>
      <c r="K245" s="275">
        <v>2</v>
      </c>
      <c r="L245" s="275">
        <v>0</v>
      </c>
      <c r="M245" s="275">
        <v>0</v>
      </c>
      <c r="N245" s="275">
        <v>0</v>
      </c>
      <c r="O245" s="275">
        <v>0</v>
      </c>
      <c r="P245" s="275">
        <v>1</v>
      </c>
      <c r="Q245" s="275">
        <v>0</v>
      </c>
      <c r="R245" s="275">
        <v>0</v>
      </c>
      <c r="S245" s="275">
        <v>0</v>
      </c>
      <c r="T245" s="275">
        <v>0</v>
      </c>
      <c r="U245" s="275">
        <v>0</v>
      </c>
      <c r="V245" s="1042">
        <v>0</v>
      </c>
      <c r="W245" s="275">
        <v>1</v>
      </c>
      <c r="X245" s="275">
        <v>0</v>
      </c>
      <c r="Y245" s="275">
        <v>1</v>
      </c>
      <c r="Z245" s="275">
        <v>0</v>
      </c>
      <c r="AA245" s="275">
        <v>0</v>
      </c>
      <c r="AB245" s="275">
        <v>0</v>
      </c>
      <c r="AC245" s="275">
        <v>3</v>
      </c>
      <c r="AD245" s="448"/>
    </row>
    <row r="246" spans="1:30" ht="20.399999999999999" customHeight="1">
      <c r="A246" s="794"/>
      <c r="B246" s="670" t="s">
        <v>1468</v>
      </c>
      <c r="C246" s="276">
        <v>5</v>
      </c>
      <c r="D246" s="276">
        <v>5</v>
      </c>
      <c r="E246" s="276">
        <v>0</v>
      </c>
      <c r="F246" s="276">
        <v>0</v>
      </c>
      <c r="G246" s="1043">
        <v>100</v>
      </c>
      <c r="H246" s="276">
        <v>1</v>
      </c>
      <c r="I246" s="276">
        <v>0</v>
      </c>
      <c r="J246" s="276">
        <v>0</v>
      </c>
      <c r="K246" s="276">
        <v>1</v>
      </c>
      <c r="L246" s="276">
        <v>0</v>
      </c>
      <c r="M246" s="276">
        <v>0</v>
      </c>
      <c r="N246" s="276">
        <v>0</v>
      </c>
      <c r="O246" s="276">
        <v>0</v>
      </c>
      <c r="P246" s="276">
        <v>1</v>
      </c>
      <c r="Q246" s="276">
        <v>0</v>
      </c>
      <c r="R246" s="276">
        <v>0</v>
      </c>
      <c r="S246" s="276">
        <v>0</v>
      </c>
      <c r="T246" s="276">
        <v>0</v>
      </c>
      <c r="U246" s="276">
        <v>0</v>
      </c>
      <c r="V246" s="1044">
        <v>0</v>
      </c>
      <c r="W246" s="276">
        <v>1</v>
      </c>
      <c r="X246" s="276">
        <v>0</v>
      </c>
      <c r="Y246" s="276">
        <v>1</v>
      </c>
      <c r="Z246" s="276">
        <v>0</v>
      </c>
      <c r="AA246" s="276">
        <v>0</v>
      </c>
      <c r="AB246" s="276">
        <v>0</v>
      </c>
      <c r="AC246" s="276">
        <v>1</v>
      </c>
      <c r="AD246" s="448"/>
    </row>
    <row r="247" spans="1:30" ht="20.399999999999999" customHeight="1">
      <c r="A247" s="794"/>
      <c r="B247" s="670" t="s">
        <v>1467</v>
      </c>
      <c r="C247" s="276">
        <v>3</v>
      </c>
      <c r="D247" s="276">
        <v>3</v>
      </c>
      <c r="E247" s="276">
        <v>0</v>
      </c>
      <c r="F247" s="276">
        <v>0</v>
      </c>
      <c r="G247" s="1043">
        <v>100</v>
      </c>
      <c r="H247" s="276">
        <v>1</v>
      </c>
      <c r="I247" s="276">
        <v>0</v>
      </c>
      <c r="J247" s="276">
        <v>0</v>
      </c>
      <c r="K247" s="276">
        <v>1</v>
      </c>
      <c r="L247" s="276">
        <v>0</v>
      </c>
      <c r="M247" s="276">
        <v>0</v>
      </c>
      <c r="N247" s="276">
        <v>0</v>
      </c>
      <c r="O247" s="276">
        <v>0</v>
      </c>
      <c r="P247" s="276">
        <v>0</v>
      </c>
      <c r="Q247" s="276">
        <v>0</v>
      </c>
      <c r="R247" s="276">
        <v>0</v>
      </c>
      <c r="S247" s="276">
        <v>0</v>
      </c>
      <c r="T247" s="276">
        <v>0</v>
      </c>
      <c r="U247" s="276">
        <v>0</v>
      </c>
      <c r="V247" s="1044">
        <v>0</v>
      </c>
      <c r="W247" s="276">
        <v>0</v>
      </c>
      <c r="X247" s="276">
        <v>0</v>
      </c>
      <c r="Y247" s="276">
        <v>0</v>
      </c>
      <c r="Z247" s="276">
        <v>0</v>
      </c>
      <c r="AA247" s="276">
        <v>0</v>
      </c>
      <c r="AB247" s="276">
        <v>0</v>
      </c>
      <c r="AC247" s="276">
        <v>2</v>
      </c>
      <c r="AD247" s="448"/>
    </row>
    <row r="248" spans="1:30" ht="20.399999999999999" customHeight="1">
      <c r="A248" s="794"/>
      <c r="B248" s="670" t="s">
        <v>4104</v>
      </c>
      <c r="C248" s="276">
        <v>0</v>
      </c>
      <c r="D248" s="276">
        <v>0</v>
      </c>
      <c r="E248" s="276">
        <v>0</v>
      </c>
      <c r="F248" s="276">
        <v>0</v>
      </c>
      <c r="G248" s="1043">
        <v>0</v>
      </c>
      <c r="H248" s="276">
        <v>0</v>
      </c>
      <c r="I248" s="276">
        <v>0</v>
      </c>
      <c r="J248" s="276">
        <v>0</v>
      </c>
      <c r="K248" s="276">
        <v>0</v>
      </c>
      <c r="L248" s="276">
        <v>0</v>
      </c>
      <c r="M248" s="276">
        <v>0</v>
      </c>
      <c r="N248" s="276">
        <v>0</v>
      </c>
      <c r="O248" s="276">
        <v>0</v>
      </c>
      <c r="P248" s="276">
        <v>0</v>
      </c>
      <c r="Q248" s="276">
        <v>0</v>
      </c>
      <c r="R248" s="276">
        <v>0</v>
      </c>
      <c r="S248" s="276">
        <v>0</v>
      </c>
      <c r="T248" s="276">
        <v>0</v>
      </c>
      <c r="U248" s="276">
        <v>0</v>
      </c>
      <c r="V248" s="1044">
        <v>0</v>
      </c>
      <c r="W248" s="276">
        <v>0</v>
      </c>
      <c r="X248" s="276">
        <v>0</v>
      </c>
      <c r="Y248" s="276">
        <v>0</v>
      </c>
      <c r="Z248" s="276">
        <v>0</v>
      </c>
      <c r="AA248" s="276">
        <v>0</v>
      </c>
      <c r="AB248" s="276">
        <v>0</v>
      </c>
      <c r="AC248" s="276">
        <v>0</v>
      </c>
      <c r="AD248" s="448"/>
    </row>
    <row r="249" spans="1:30" ht="20.399999999999999" customHeight="1">
      <c r="A249" s="407"/>
      <c r="B249" s="407"/>
      <c r="C249" s="407"/>
      <c r="D249" s="407"/>
      <c r="E249" s="407"/>
      <c r="F249" s="407"/>
      <c r="G249" s="407"/>
      <c r="H249" s="407"/>
      <c r="I249" s="407"/>
      <c r="J249" s="407"/>
      <c r="K249" s="407"/>
      <c r="L249" s="407"/>
      <c r="M249" s="407"/>
      <c r="N249" s="407"/>
      <c r="O249" s="407"/>
      <c r="P249" s="407"/>
      <c r="Q249" s="407"/>
      <c r="R249" s="407"/>
      <c r="S249" s="407"/>
      <c r="T249" s="407"/>
      <c r="U249" s="407"/>
      <c r="V249" s="407"/>
      <c r="W249" s="407"/>
      <c r="X249" s="407"/>
      <c r="Y249" s="407"/>
      <c r="Z249" s="407"/>
      <c r="AA249" s="407"/>
      <c r="AB249" s="407"/>
      <c r="AC249" s="407"/>
      <c r="AD249" s="448"/>
    </row>
    <row r="250" spans="1:30" ht="20.399999999999999" customHeight="1">
      <c r="A250" s="796" t="s">
        <v>3539</v>
      </c>
      <c r="B250" s="669" t="s">
        <v>3538</v>
      </c>
      <c r="C250" s="275">
        <v>6</v>
      </c>
      <c r="D250" s="275">
        <v>6</v>
      </c>
      <c r="E250" s="275">
        <v>0</v>
      </c>
      <c r="F250" s="275">
        <v>0</v>
      </c>
      <c r="G250" s="1041">
        <v>100</v>
      </c>
      <c r="H250" s="275">
        <v>1</v>
      </c>
      <c r="I250" s="275">
        <v>0</v>
      </c>
      <c r="J250" s="275">
        <v>0</v>
      </c>
      <c r="K250" s="275">
        <v>1</v>
      </c>
      <c r="L250" s="275">
        <v>0</v>
      </c>
      <c r="M250" s="275">
        <v>0</v>
      </c>
      <c r="N250" s="275">
        <v>0</v>
      </c>
      <c r="O250" s="275">
        <v>0</v>
      </c>
      <c r="P250" s="275">
        <v>0</v>
      </c>
      <c r="Q250" s="275">
        <v>0</v>
      </c>
      <c r="R250" s="275">
        <v>0</v>
      </c>
      <c r="S250" s="275">
        <v>0</v>
      </c>
      <c r="T250" s="275">
        <v>0</v>
      </c>
      <c r="U250" s="275">
        <v>0</v>
      </c>
      <c r="V250" s="1042">
        <v>0</v>
      </c>
      <c r="W250" s="275">
        <v>0</v>
      </c>
      <c r="X250" s="275">
        <v>0</v>
      </c>
      <c r="Y250" s="275">
        <v>2</v>
      </c>
      <c r="Z250" s="275">
        <v>0</v>
      </c>
      <c r="AA250" s="275">
        <v>0</v>
      </c>
      <c r="AB250" s="275">
        <v>1</v>
      </c>
      <c r="AC250" s="275">
        <v>2</v>
      </c>
      <c r="AD250" s="448"/>
    </row>
    <row r="251" spans="1:30" ht="20.399999999999999" customHeight="1">
      <c r="A251" s="794"/>
      <c r="B251" s="670" t="s">
        <v>1468</v>
      </c>
      <c r="C251" s="276">
        <v>2</v>
      </c>
      <c r="D251" s="276">
        <v>2</v>
      </c>
      <c r="E251" s="276">
        <v>0</v>
      </c>
      <c r="F251" s="276">
        <v>0</v>
      </c>
      <c r="G251" s="1043">
        <v>100</v>
      </c>
      <c r="H251" s="276">
        <v>1</v>
      </c>
      <c r="I251" s="276">
        <v>0</v>
      </c>
      <c r="J251" s="276">
        <v>0</v>
      </c>
      <c r="K251" s="276">
        <v>1</v>
      </c>
      <c r="L251" s="276">
        <v>0</v>
      </c>
      <c r="M251" s="276">
        <v>0</v>
      </c>
      <c r="N251" s="276">
        <v>0</v>
      </c>
      <c r="O251" s="276">
        <v>0</v>
      </c>
      <c r="P251" s="276">
        <v>0</v>
      </c>
      <c r="Q251" s="276">
        <v>0</v>
      </c>
      <c r="R251" s="276">
        <v>0</v>
      </c>
      <c r="S251" s="276">
        <v>0</v>
      </c>
      <c r="T251" s="276">
        <v>0</v>
      </c>
      <c r="U251" s="276">
        <v>0</v>
      </c>
      <c r="V251" s="1044">
        <v>0</v>
      </c>
      <c r="W251" s="276">
        <v>0</v>
      </c>
      <c r="X251" s="276">
        <v>0</v>
      </c>
      <c r="Y251" s="276">
        <v>1</v>
      </c>
      <c r="Z251" s="276">
        <v>0</v>
      </c>
      <c r="AA251" s="276">
        <v>0</v>
      </c>
      <c r="AB251" s="276">
        <v>0</v>
      </c>
      <c r="AC251" s="276">
        <v>0</v>
      </c>
      <c r="AD251" s="448"/>
    </row>
    <row r="252" spans="1:30" ht="20.399999999999999" customHeight="1">
      <c r="A252" s="794"/>
      <c r="B252" s="670" t="s">
        <v>1467</v>
      </c>
      <c r="C252" s="276">
        <v>4</v>
      </c>
      <c r="D252" s="276">
        <v>4</v>
      </c>
      <c r="E252" s="276">
        <v>0</v>
      </c>
      <c r="F252" s="276">
        <v>0</v>
      </c>
      <c r="G252" s="1043">
        <v>100</v>
      </c>
      <c r="H252" s="276">
        <v>0</v>
      </c>
      <c r="I252" s="276">
        <v>0</v>
      </c>
      <c r="J252" s="276">
        <v>0</v>
      </c>
      <c r="K252" s="276">
        <v>0</v>
      </c>
      <c r="L252" s="276">
        <v>0</v>
      </c>
      <c r="M252" s="276">
        <v>0</v>
      </c>
      <c r="N252" s="276">
        <v>0</v>
      </c>
      <c r="O252" s="276">
        <v>0</v>
      </c>
      <c r="P252" s="276">
        <v>0</v>
      </c>
      <c r="Q252" s="276">
        <v>0</v>
      </c>
      <c r="R252" s="276">
        <v>0</v>
      </c>
      <c r="S252" s="276">
        <v>0</v>
      </c>
      <c r="T252" s="276">
        <v>0</v>
      </c>
      <c r="U252" s="276">
        <v>0</v>
      </c>
      <c r="V252" s="1044">
        <v>0</v>
      </c>
      <c r="W252" s="276">
        <v>0</v>
      </c>
      <c r="X252" s="276">
        <v>0</v>
      </c>
      <c r="Y252" s="276">
        <v>1</v>
      </c>
      <c r="Z252" s="276">
        <v>0</v>
      </c>
      <c r="AA252" s="276">
        <v>0</v>
      </c>
      <c r="AB252" s="276">
        <v>1</v>
      </c>
      <c r="AC252" s="276">
        <v>2</v>
      </c>
      <c r="AD252" s="448"/>
    </row>
    <row r="253" spans="1:30" ht="20.399999999999999" customHeight="1">
      <c r="A253" s="794"/>
      <c r="B253" s="670" t="s">
        <v>4104</v>
      </c>
      <c r="C253" s="276">
        <v>0</v>
      </c>
      <c r="D253" s="276">
        <v>0</v>
      </c>
      <c r="E253" s="276">
        <v>0</v>
      </c>
      <c r="F253" s="276">
        <v>0</v>
      </c>
      <c r="G253" s="1043">
        <v>0</v>
      </c>
      <c r="H253" s="276">
        <v>0</v>
      </c>
      <c r="I253" s="276">
        <v>0</v>
      </c>
      <c r="J253" s="276">
        <v>0</v>
      </c>
      <c r="K253" s="276">
        <v>0</v>
      </c>
      <c r="L253" s="276">
        <v>0</v>
      </c>
      <c r="M253" s="276">
        <v>0</v>
      </c>
      <c r="N253" s="276">
        <v>0</v>
      </c>
      <c r="O253" s="276">
        <v>0</v>
      </c>
      <c r="P253" s="276">
        <v>0</v>
      </c>
      <c r="Q253" s="276">
        <v>0</v>
      </c>
      <c r="R253" s="276">
        <v>0</v>
      </c>
      <c r="S253" s="276">
        <v>0</v>
      </c>
      <c r="T253" s="276">
        <v>0</v>
      </c>
      <c r="U253" s="276">
        <v>0</v>
      </c>
      <c r="V253" s="1044">
        <v>0</v>
      </c>
      <c r="W253" s="276">
        <v>0</v>
      </c>
      <c r="X253" s="276">
        <v>0</v>
      </c>
      <c r="Y253" s="276">
        <v>0</v>
      </c>
      <c r="Z253" s="276">
        <v>0</v>
      </c>
      <c r="AA253" s="276">
        <v>0</v>
      </c>
      <c r="AB253" s="276">
        <v>0</v>
      </c>
      <c r="AC253" s="276">
        <v>0</v>
      </c>
      <c r="AD253" s="448"/>
    </row>
    <row r="254" spans="1:30" ht="20.399999999999999" customHeight="1">
      <c r="A254" s="407"/>
      <c r="B254" s="407"/>
      <c r="C254" s="407"/>
      <c r="D254" s="407"/>
      <c r="E254" s="407"/>
      <c r="F254" s="407"/>
      <c r="G254" s="407"/>
      <c r="H254" s="407"/>
      <c r="I254" s="407"/>
      <c r="J254" s="407"/>
      <c r="K254" s="407"/>
      <c r="L254" s="407"/>
      <c r="M254" s="407"/>
      <c r="N254" s="407"/>
      <c r="O254" s="407"/>
      <c r="P254" s="407"/>
      <c r="Q254" s="407"/>
      <c r="R254" s="407"/>
      <c r="S254" s="407"/>
      <c r="T254" s="407"/>
      <c r="U254" s="407"/>
      <c r="V254" s="407"/>
      <c r="W254" s="407"/>
      <c r="X254" s="407"/>
      <c r="Y254" s="407"/>
      <c r="Z254" s="407"/>
      <c r="AA254" s="407"/>
      <c r="AB254" s="407"/>
      <c r="AC254" s="407"/>
      <c r="AD254" s="448"/>
    </row>
    <row r="255" spans="1:30" ht="20.399999999999999" customHeight="1">
      <c r="A255" s="796" t="s">
        <v>3537</v>
      </c>
      <c r="B255" s="669" t="s">
        <v>3536</v>
      </c>
      <c r="C255" s="275">
        <v>5</v>
      </c>
      <c r="D255" s="275">
        <v>5</v>
      </c>
      <c r="E255" s="275">
        <v>0</v>
      </c>
      <c r="F255" s="275">
        <v>0</v>
      </c>
      <c r="G255" s="1041">
        <v>100</v>
      </c>
      <c r="H255" s="275">
        <v>0</v>
      </c>
      <c r="I255" s="275">
        <v>0</v>
      </c>
      <c r="J255" s="275">
        <v>0</v>
      </c>
      <c r="K255" s="275">
        <v>0</v>
      </c>
      <c r="L255" s="275">
        <v>0</v>
      </c>
      <c r="M255" s="275">
        <v>0</v>
      </c>
      <c r="N255" s="275">
        <v>0</v>
      </c>
      <c r="O255" s="275">
        <v>0</v>
      </c>
      <c r="P255" s="275">
        <v>0</v>
      </c>
      <c r="Q255" s="275">
        <v>0</v>
      </c>
      <c r="R255" s="275">
        <v>0</v>
      </c>
      <c r="S255" s="275">
        <v>0</v>
      </c>
      <c r="T255" s="275">
        <v>0</v>
      </c>
      <c r="U255" s="275">
        <v>0</v>
      </c>
      <c r="V255" s="1042">
        <v>0</v>
      </c>
      <c r="W255" s="275">
        <v>3</v>
      </c>
      <c r="X255" s="275">
        <v>2</v>
      </c>
      <c r="Y255" s="275">
        <v>0</v>
      </c>
      <c r="Z255" s="275">
        <v>0</v>
      </c>
      <c r="AA255" s="275">
        <v>0</v>
      </c>
      <c r="AB255" s="275">
        <v>0</v>
      </c>
      <c r="AC255" s="275">
        <v>0</v>
      </c>
      <c r="AD255" s="448"/>
    </row>
    <row r="256" spans="1:30" ht="20.399999999999999" customHeight="1">
      <c r="A256" s="794"/>
      <c r="B256" s="670" t="s">
        <v>1468</v>
      </c>
      <c r="C256" s="276">
        <v>4</v>
      </c>
      <c r="D256" s="276">
        <v>4</v>
      </c>
      <c r="E256" s="276">
        <v>0</v>
      </c>
      <c r="F256" s="276">
        <v>0</v>
      </c>
      <c r="G256" s="1043">
        <v>100</v>
      </c>
      <c r="H256" s="276">
        <v>0</v>
      </c>
      <c r="I256" s="276">
        <v>0</v>
      </c>
      <c r="J256" s="276">
        <v>0</v>
      </c>
      <c r="K256" s="276">
        <v>0</v>
      </c>
      <c r="L256" s="276">
        <v>0</v>
      </c>
      <c r="M256" s="276">
        <v>0</v>
      </c>
      <c r="N256" s="276">
        <v>0</v>
      </c>
      <c r="O256" s="276">
        <v>0</v>
      </c>
      <c r="P256" s="276">
        <v>0</v>
      </c>
      <c r="Q256" s="276">
        <v>0</v>
      </c>
      <c r="R256" s="276">
        <v>0</v>
      </c>
      <c r="S256" s="276">
        <v>0</v>
      </c>
      <c r="T256" s="276">
        <v>0</v>
      </c>
      <c r="U256" s="276">
        <v>0</v>
      </c>
      <c r="V256" s="1044">
        <v>0</v>
      </c>
      <c r="W256" s="276">
        <v>3</v>
      </c>
      <c r="X256" s="276">
        <v>1</v>
      </c>
      <c r="Y256" s="276">
        <v>0</v>
      </c>
      <c r="Z256" s="276">
        <v>0</v>
      </c>
      <c r="AA256" s="276">
        <v>0</v>
      </c>
      <c r="AB256" s="276">
        <v>0</v>
      </c>
      <c r="AC256" s="276">
        <v>0</v>
      </c>
      <c r="AD256" s="448"/>
    </row>
    <row r="257" spans="1:30" ht="20.399999999999999" customHeight="1">
      <c r="A257" s="794"/>
      <c r="B257" s="670" t="s">
        <v>1467</v>
      </c>
      <c r="C257" s="276">
        <v>1</v>
      </c>
      <c r="D257" s="276">
        <v>1</v>
      </c>
      <c r="E257" s="276">
        <v>0</v>
      </c>
      <c r="F257" s="276">
        <v>0</v>
      </c>
      <c r="G257" s="1043">
        <v>100</v>
      </c>
      <c r="H257" s="276">
        <v>0</v>
      </c>
      <c r="I257" s="276">
        <v>0</v>
      </c>
      <c r="J257" s="276">
        <v>0</v>
      </c>
      <c r="K257" s="276">
        <v>0</v>
      </c>
      <c r="L257" s="276">
        <v>0</v>
      </c>
      <c r="M257" s="276">
        <v>0</v>
      </c>
      <c r="N257" s="276">
        <v>0</v>
      </c>
      <c r="O257" s="276">
        <v>0</v>
      </c>
      <c r="P257" s="276">
        <v>0</v>
      </c>
      <c r="Q257" s="276">
        <v>0</v>
      </c>
      <c r="R257" s="276">
        <v>0</v>
      </c>
      <c r="S257" s="276">
        <v>0</v>
      </c>
      <c r="T257" s="276">
        <v>0</v>
      </c>
      <c r="U257" s="276">
        <v>0</v>
      </c>
      <c r="V257" s="1044">
        <v>0</v>
      </c>
      <c r="W257" s="276">
        <v>0</v>
      </c>
      <c r="X257" s="276">
        <v>1</v>
      </c>
      <c r="Y257" s="276">
        <v>0</v>
      </c>
      <c r="Z257" s="276">
        <v>0</v>
      </c>
      <c r="AA257" s="276">
        <v>0</v>
      </c>
      <c r="AB257" s="276">
        <v>0</v>
      </c>
      <c r="AC257" s="276">
        <v>0</v>
      </c>
      <c r="AD257" s="448"/>
    </row>
    <row r="258" spans="1:30" ht="20.399999999999999" customHeight="1">
      <c r="A258" s="794"/>
      <c r="B258" s="670" t="s">
        <v>4104</v>
      </c>
      <c r="C258" s="276">
        <v>0</v>
      </c>
      <c r="D258" s="276">
        <v>0</v>
      </c>
      <c r="E258" s="276">
        <v>0</v>
      </c>
      <c r="F258" s="276">
        <v>0</v>
      </c>
      <c r="G258" s="1043">
        <v>0</v>
      </c>
      <c r="H258" s="276">
        <v>0</v>
      </c>
      <c r="I258" s="276">
        <v>0</v>
      </c>
      <c r="J258" s="276">
        <v>0</v>
      </c>
      <c r="K258" s="276">
        <v>0</v>
      </c>
      <c r="L258" s="276">
        <v>0</v>
      </c>
      <c r="M258" s="276">
        <v>0</v>
      </c>
      <c r="N258" s="276">
        <v>0</v>
      </c>
      <c r="O258" s="276">
        <v>0</v>
      </c>
      <c r="P258" s="276">
        <v>0</v>
      </c>
      <c r="Q258" s="276">
        <v>0</v>
      </c>
      <c r="R258" s="276">
        <v>0</v>
      </c>
      <c r="S258" s="276">
        <v>0</v>
      </c>
      <c r="T258" s="276">
        <v>0</v>
      </c>
      <c r="U258" s="276">
        <v>0</v>
      </c>
      <c r="V258" s="1044">
        <v>0</v>
      </c>
      <c r="W258" s="276">
        <v>0</v>
      </c>
      <c r="X258" s="276">
        <v>0</v>
      </c>
      <c r="Y258" s="276">
        <v>0</v>
      </c>
      <c r="Z258" s="276">
        <v>0</v>
      </c>
      <c r="AA258" s="276">
        <v>0</v>
      </c>
      <c r="AB258" s="276">
        <v>0</v>
      </c>
      <c r="AC258" s="276">
        <v>0</v>
      </c>
      <c r="AD258" s="448"/>
    </row>
    <row r="259" spans="1:30" ht="20.399999999999999" customHeight="1">
      <c r="A259" s="407"/>
      <c r="B259" s="407"/>
      <c r="C259" s="407"/>
      <c r="D259" s="407"/>
      <c r="E259" s="407"/>
      <c r="F259" s="407"/>
      <c r="G259" s="407"/>
      <c r="H259" s="407"/>
      <c r="I259" s="407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407"/>
      <c r="V259" s="407"/>
      <c r="W259" s="407"/>
      <c r="X259" s="407"/>
      <c r="Y259" s="407"/>
      <c r="Z259" s="407"/>
      <c r="AA259" s="407"/>
      <c r="AB259" s="407"/>
      <c r="AC259" s="407"/>
      <c r="AD259" s="448"/>
    </row>
    <row r="260" spans="1:30" ht="20.399999999999999" customHeight="1">
      <c r="A260" s="796" t="s">
        <v>3535</v>
      </c>
      <c r="B260" s="669" t="s">
        <v>3534</v>
      </c>
      <c r="C260" s="275">
        <v>5</v>
      </c>
      <c r="D260" s="275">
        <v>5</v>
      </c>
      <c r="E260" s="275">
        <v>0</v>
      </c>
      <c r="F260" s="275">
        <v>0</v>
      </c>
      <c r="G260" s="1041">
        <v>100</v>
      </c>
      <c r="H260" s="275">
        <v>0</v>
      </c>
      <c r="I260" s="275">
        <v>0</v>
      </c>
      <c r="J260" s="275">
        <v>0</v>
      </c>
      <c r="K260" s="275">
        <v>0</v>
      </c>
      <c r="L260" s="275">
        <v>0</v>
      </c>
      <c r="M260" s="275">
        <v>0</v>
      </c>
      <c r="N260" s="275">
        <v>0</v>
      </c>
      <c r="O260" s="275">
        <v>0</v>
      </c>
      <c r="P260" s="275">
        <v>0</v>
      </c>
      <c r="Q260" s="275">
        <v>0</v>
      </c>
      <c r="R260" s="275">
        <v>1</v>
      </c>
      <c r="S260" s="275">
        <v>0</v>
      </c>
      <c r="T260" s="275">
        <v>0</v>
      </c>
      <c r="U260" s="275">
        <v>2</v>
      </c>
      <c r="V260" s="1042">
        <v>0</v>
      </c>
      <c r="W260" s="275">
        <v>1</v>
      </c>
      <c r="X260" s="275">
        <v>0</v>
      </c>
      <c r="Y260" s="275">
        <v>0</v>
      </c>
      <c r="Z260" s="275">
        <v>1</v>
      </c>
      <c r="AA260" s="275">
        <v>0</v>
      </c>
      <c r="AB260" s="275">
        <v>0</v>
      </c>
      <c r="AC260" s="275">
        <v>0</v>
      </c>
      <c r="AD260" s="448"/>
    </row>
    <row r="261" spans="1:30" ht="20.399999999999999" customHeight="1">
      <c r="A261" s="794"/>
      <c r="B261" s="670" t="s">
        <v>1468</v>
      </c>
      <c r="C261" s="276">
        <v>3</v>
      </c>
      <c r="D261" s="276">
        <v>3</v>
      </c>
      <c r="E261" s="276">
        <v>0</v>
      </c>
      <c r="F261" s="276">
        <v>0</v>
      </c>
      <c r="G261" s="1043">
        <v>100</v>
      </c>
      <c r="H261" s="276">
        <v>0</v>
      </c>
      <c r="I261" s="276">
        <v>0</v>
      </c>
      <c r="J261" s="276">
        <v>0</v>
      </c>
      <c r="K261" s="276">
        <v>0</v>
      </c>
      <c r="L261" s="276">
        <v>0</v>
      </c>
      <c r="M261" s="276">
        <v>0</v>
      </c>
      <c r="N261" s="276">
        <v>0</v>
      </c>
      <c r="O261" s="276">
        <v>0</v>
      </c>
      <c r="P261" s="276">
        <v>0</v>
      </c>
      <c r="Q261" s="276">
        <v>0</v>
      </c>
      <c r="R261" s="276">
        <v>1</v>
      </c>
      <c r="S261" s="276">
        <v>0</v>
      </c>
      <c r="T261" s="276">
        <v>0</v>
      </c>
      <c r="U261" s="276">
        <v>2</v>
      </c>
      <c r="V261" s="1044">
        <v>0</v>
      </c>
      <c r="W261" s="276">
        <v>0</v>
      </c>
      <c r="X261" s="276">
        <v>0</v>
      </c>
      <c r="Y261" s="276">
        <v>0</v>
      </c>
      <c r="Z261" s="276">
        <v>0</v>
      </c>
      <c r="AA261" s="276">
        <v>0</v>
      </c>
      <c r="AB261" s="276">
        <v>0</v>
      </c>
      <c r="AC261" s="276">
        <v>0</v>
      </c>
      <c r="AD261" s="448"/>
    </row>
    <row r="262" spans="1:30" ht="20.399999999999999" customHeight="1">
      <c r="A262" s="794"/>
      <c r="B262" s="670" t="s">
        <v>1467</v>
      </c>
      <c r="C262" s="276">
        <v>2</v>
      </c>
      <c r="D262" s="276">
        <v>2</v>
      </c>
      <c r="E262" s="276">
        <v>0</v>
      </c>
      <c r="F262" s="276">
        <v>0</v>
      </c>
      <c r="G262" s="1043">
        <v>100</v>
      </c>
      <c r="H262" s="276">
        <v>0</v>
      </c>
      <c r="I262" s="276">
        <v>0</v>
      </c>
      <c r="J262" s="276">
        <v>0</v>
      </c>
      <c r="K262" s="276">
        <v>0</v>
      </c>
      <c r="L262" s="276">
        <v>0</v>
      </c>
      <c r="M262" s="276">
        <v>0</v>
      </c>
      <c r="N262" s="276">
        <v>0</v>
      </c>
      <c r="O262" s="276">
        <v>0</v>
      </c>
      <c r="P262" s="276">
        <v>0</v>
      </c>
      <c r="Q262" s="276">
        <v>0</v>
      </c>
      <c r="R262" s="276">
        <v>0</v>
      </c>
      <c r="S262" s="276">
        <v>0</v>
      </c>
      <c r="T262" s="276">
        <v>0</v>
      </c>
      <c r="U262" s="276">
        <v>0</v>
      </c>
      <c r="V262" s="1044">
        <v>0</v>
      </c>
      <c r="W262" s="276">
        <v>1</v>
      </c>
      <c r="X262" s="276">
        <v>0</v>
      </c>
      <c r="Y262" s="276">
        <v>0</v>
      </c>
      <c r="Z262" s="276">
        <v>1</v>
      </c>
      <c r="AA262" s="276">
        <v>0</v>
      </c>
      <c r="AB262" s="276">
        <v>0</v>
      </c>
      <c r="AC262" s="276">
        <v>0</v>
      </c>
      <c r="AD262" s="448"/>
    </row>
    <row r="263" spans="1:30" ht="20.399999999999999" customHeight="1">
      <c r="A263" s="794"/>
      <c r="B263" s="670" t="s">
        <v>4104</v>
      </c>
      <c r="C263" s="276">
        <v>0</v>
      </c>
      <c r="D263" s="276">
        <v>0</v>
      </c>
      <c r="E263" s="276">
        <v>0</v>
      </c>
      <c r="F263" s="276">
        <v>0</v>
      </c>
      <c r="G263" s="1043">
        <v>0</v>
      </c>
      <c r="H263" s="276">
        <v>0</v>
      </c>
      <c r="I263" s="276">
        <v>0</v>
      </c>
      <c r="J263" s="276">
        <v>0</v>
      </c>
      <c r="K263" s="276">
        <v>0</v>
      </c>
      <c r="L263" s="276">
        <v>0</v>
      </c>
      <c r="M263" s="276">
        <v>0</v>
      </c>
      <c r="N263" s="276">
        <v>0</v>
      </c>
      <c r="O263" s="276">
        <v>0</v>
      </c>
      <c r="P263" s="276">
        <v>0</v>
      </c>
      <c r="Q263" s="276">
        <v>0</v>
      </c>
      <c r="R263" s="276">
        <v>0</v>
      </c>
      <c r="S263" s="276">
        <v>0</v>
      </c>
      <c r="T263" s="276">
        <v>0</v>
      </c>
      <c r="U263" s="276">
        <v>0</v>
      </c>
      <c r="V263" s="1044">
        <v>0</v>
      </c>
      <c r="W263" s="276">
        <v>0</v>
      </c>
      <c r="X263" s="276">
        <v>0</v>
      </c>
      <c r="Y263" s="276">
        <v>0</v>
      </c>
      <c r="Z263" s="276">
        <v>0</v>
      </c>
      <c r="AA263" s="276">
        <v>0</v>
      </c>
      <c r="AB263" s="276">
        <v>0</v>
      </c>
      <c r="AC263" s="276">
        <v>0</v>
      </c>
      <c r="AD263" s="448"/>
    </row>
    <row r="264" spans="1:30" ht="20.399999999999999" customHeight="1">
      <c r="A264" s="407"/>
      <c r="B264" s="407"/>
      <c r="C264" s="407"/>
      <c r="D264" s="407"/>
      <c r="E264" s="407"/>
      <c r="F264" s="407"/>
      <c r="G264" s="407"/>
      <c r="H264" s="407"/>
      <c r="I264" s="407"/>
      <c r="J264" s="407"/>
      <c r="K264" s="407"/>
      <c r="L264" s="407"/>
      <c r="M264" s="407"/>
      <c r="N264" s="407"/>
      <c r="O264" s="407"/>
      <c r="P264" s="407"/>
      <c r="Q264" s="407"/>
      <c r="R264" s="407"/>
      <c r="S264" s="407"/>
      <c r="T264" s="407"/>
      <c r="U264" s="407"/>
      <c r="V264" s="407"/>
      <c r="W264" s="407"/>
      <c r="X264" s="407"/>
      <c r="Y264" s="407"/>
      <c r="Z264" s="407"/>
      <c r="AA264" s="407"/>
      <c r="AB264" s="407"/>
      <c r="AC264" s="407"/>
      <c r="AD264" s="448"/>
    </row>
    <row r="265" spans="1:30" ht="20.399999999999999" customHeight="1">
      <c r="A265" s="796" t="s">
        <v>3533</v>
      </c>
      <c r="B265" s="669" t="s">
        <v>3532</v>
      </c>
      <c r="C265" s="275">
        <v>1</v>
      </c>
      <c r="D265" s="275">
        <v>1</v>
      </c>
      <c r="E265" s="275">
        <v>0</v>
      </c>
      <c r="F265" s="275">
        <v>0</v>
      </c>
      <c r="G265" s="1041">
        <v>100</v>
      </c>
      <c r="H265" s="275">
        <v>0</v>
      </c>
      <c r="I265" s="275">
        <v>0</v>
      </c>
      <c r="J265" s="275">
        <v>0</v>
      </c>
      <c r="K265" s="275">
        <v>0</v>
      </c>
      <c r="L265" s="275">
        <v>0</v>
      </c>
      <c r="M265" s="275">
        <v>0</v>
      </c>
      <c r="N265" s="275">
        <v>0</v>
      </c>
      <c r="O265" s="275">
        <v>0</v>
      </c>
      <c r="P265" s="275">
        <v>0</v>
      </c>
      <c r="Q265" s="275">
        <v>0</v>
      </c>
      <c r="R265" s="275">
        <v>0</v>
      </c>
      <c r="S265" s="275">
        <v>0</v>
      </c>
      <c r="T265" s="275">
        <v>0</v>
      </c>
      <c r="U265" s="275">
        <v>0</v>
      </c>
      <c r="V265" s="1042">
        <v>0</v>
      </c>
      <c r="W265" s="275">
        <v>0</v>
      </c>
      <c r="X265" s="275">
        <v>0</v>
      </c>
      <c r="Y265" s="275">
        <v>0</v>
      </c>
      <c r="Z265" s="275">
        <v>0</v>
      </c>
      <c r="AA265" s="275">
        <v>0</v>
      </c>
      <c r="AB265" s="275">
        <v>1</v>
      </c>
      <c r="AC265" s="275">
        <v>0</v>
      </c>
      <c r="AD265" s="448"/>
    </row>
    <row r="266" spans="1:30" ht="20.399999999999999" customHeight="1">
      <c r="A266" s="794"/>
      <c r="B266" s="670" t="s">
        <v>1468</v>
      </c>
      <c r="C266" s="276">
        <v>1</v>
      </c>
      <c r="D266" s="276">
        <v>1</v>
      </c>
      <c r="E266" s="276">
        <v>0</v>
      </c>
      <c r="F266" s="276">
        <v>0</v>
      </c>
      <c r="G266" s="1043">
        <v>100</v>
      </c>
      <c r="H266" s="276">
        <v>0</v>
      </c>
      <c r="I266" s="276">
        <v>0</v>
      </c>
      <c r="J266" s="276">
        <v>0</v>
      </c>
      <c r="K266" s="276">
        <v>0</v>
      </c>
      <c r="L266" s="276">
        <v>0</v>
      </c>
      <c r="M266" s="276">
        <v>0</v>
      </c>
      <c r="N266" s="276">
        <v>0</v>
      </c>
      <c r="O266" s="276">
        <v>0</v>
      </c>
      <c r="P266" s="276">
        <v>0</v>
      </c>
      <c r="Q266" s="276">
        <v>0</v>
      </c>
      <c r="R266" s="276">
        <v>0</v>
      </c>
      <c r="S266" s="276">
        <v>0</v>
      </c>
      <c r="T266" s="276">
        <v>0</v>
      </c>
      <c r="U266" s="276">
        <v>0</v>
      </c>
      <c r="V266" s="1044">
        <v>0</v>
      </c>
      <c r="W266" s="276">
        <v>0</v>
      </c>
      <c r="X266" s="276">
        <v>0</v>
      </c>
      <c r="Y266" s="276">
        <v>0</v>
      </c>
      <c r="Z266" s="276">
        <v>0</v>
      </c>
      <c r="AA266" s="276">
        <v>0</v>
      </c>
      <c r="AB266" s="276">
        <v>1</v>
      </c>
      <c r="AC266" s="276">
        <v>0</v>
      </c>
      <c r="AD266" s="448"/>
    </row>
    <row r="267" spans="1:30" ht="20.399999999999999" customHeight="1">
      <c r="A267" s="794"/>
      <c r="B267" s="670" t="s">
        <v>1467</v>
      </c>
      <c r="C267" s="276">
        <v>0</v>
      </c>
      <c r="D267" s="276">
        <v>0</v>
      </c>
      <c r="E267" s="276">
        <v>0</v>
      </c>
      <c r="F267" s="276">
        <v>0</v>
      </c>
      <c r="G267" s="1043">
        <v>0</v>
      </c>
      <c r="H267" s="276">
        <v>0</v>
      </c>
      <c r="I267" s="276">
        <v>0</v>
      </c>
      <c r="J267" s="276">
        <v>0</v>
      </c>
      <c r="K267" s="276">
        <v>0</v>
      </c>
      <c r="L267" s="276">
        <v>0</v>
      </c>
      <c r="M267" s="276">
        <v>0</v>
      </c>
      <c r="N267" s="276">
        <v>0</v>
      </c>
      <c r="O267" s="276">
        <v>0</v>
      </c>
      <c r="P267" s="276">
        <v>0</v>
      </c>
      <c r="Q267" s="276">
        <v>0</v>
      </c>
      <c r="R267" s="276">
        <v>0</v>
      </c>
      <c r="S267" s="276">
        <v>0</v>
      </c>
      <c r="T267" s="276">
        <v>0</v>
      </c>
      <c r="U267" s="276">
        <v>0</v>
      </c>
      <c r="V267" s="1044">
        <v>0</v>
      </c>
      <c r="W267" s="276">
        <v>0</v>
      </c>
      <c r="X267" s="276">
        <v>0</v>
      </c>
      <c r="Y267" s="276">
        <v>0</v>
      </c>
      <c r="Z267" s="276">
        <v>0</v>
      </c>
      <c r="AA267" s="276">
        <v>0</v>
      </c>
      <c r="AB267" s="276">
        <v>0</v>
      </c>
      <c r="AC267" s="276">
        <v>0</v>
      </c>
      <c r="AD267" s="448"/>
    </row>
    <row r="268" spans="1:30" ht="20.399999999999999" customHeight="1">
      <c r="A268" s="794"/>
      <c r="B268" s="670" t="s">
        <v>4104</v>
      </c>
      <c r="C268" s="276">
        <v>0</v>
      </c>
      <c r="D268" s="276">
        <v>0</v>
      </c>
      <c r="E268" s="276">
        <v>0</v>
      </c>
      <c r="F268" s="276">
        <v>0</v>
      </c>
      <c r="G268" s="1043">
        <v>0</v>
      </c>
      <c r="H268" s="276">
        <v>0</v>
      </c>
      <c r="I268" s="276">
        <v>0</v>
      </c>
      <c r="J268" s="276">
        <v>0</v>
      </c>
      <c r="K268" s="276">
        <v>0</v>
      </c>
      <c r="L268" s="276">
        <v>0</v>
      </c>
      <c r="M268" s="276">
        <v>0</v>
      </c>
      <c r="N268" s="276">
        <v>0</v>
      </c>
      <c r="O268" s="276">
        <v>0</v>
      </c>
      <c r="P268" s="276">
        <v>0</v>
      </c>
      <c r="Q268" s="276">
        <v>0</v>
      </c>
      <c r="R268" s="276">
        <v>0</v>
      </c>
      <c r="S268" s="276">
        <v>0</v>
      </c>
      <c r="T268" s="276">
        <v>0</v>
      </c>
      <c r="U268" s="276">
        <v>0</v>
      </c>
      <c r="V268" s="1044">
        <v>0</v>
      </c>
      <c r="W268" s="276">
        <v>0</v>
      </c>
      <c r="X268" s="276">
        <v>0</v>
      </c>
      <c r="Y268" s="276">
        <v>0</v>
      </c>
      <c r="Z268" s="276">
        <v>0</v>
      </c>
      <c r="AA268" s="276">
        <v>0</v>
      </c>
      <c r="AB268" s="276">
        <v>0</v>
      </c>
      <c r="AC268" s="276">
        <v>0</v>
      </c>
      <c r="AD268" s="448"/>
    </row>
    <row r="269" spans="1:30" ht="20.399999999999999" customHeight="1">
      <c r="A269" s="407"/>
      <c r="B269" s="407"/>
      <c r="C269" s="407"/>
      <c r="D269" s="407"/>
      <c r="E269" s="407"/>
      <c r="F269" s="407"/>
      <c r="G269" s="407"/>
      <c r="H269" s="407"/>
      <c r="I269" s="407"/>
      <c r="J269" s="407"/>
      <c r="K269" s="407"/>
      <c r="L269" s="407"/>
      <c r="M269" s="407"/>
      <c r="N269" s="407"/>
      <c r="O269" s="407"/>
      <c r="P269" s="407"/>
      <c r="Q269" s="407"/>
      <c r="R269" s="407"/>
      <c r="S269" s="407"/>
      <c r="T269" s="407"/>
      <c r="U269" s="407"/>
      <c r="V269" s="407"/>
      <c r="W269" s="407"/>
      <c r="X269" s="407"/>
      <c r="Y269" s="407"/>
      <c r="Z269" s="407"/>
      <c r="AA269" s="407"/>
      <c r="AB269" s="407"/>
      <c r="AC269" s="407"/>
      <c r="AD269" s="448"/>
    </row>
    <row r="270" spans="1:30" ht="20.399999999999999" customHeight="1">
      <c r="A270" s="796" t="s">
        <v>3531</v>
      </c>
      <c r="B270" s="669" t="s">
        <v>3530</v>
      </c>
      <c r="C270" s="275">
        <v>80</v>
      </c>
      <c r="D270" s="275">
        <v>80</v>
      </c>
      <c r="E270" s="275">
        <v>0</v>
      </c>
      <c r="F270" s="275">
        <v>0</v>
      </c>
      <c r="G270" s="1041">
        <v>100</v>
      </c>
      <c r="H270" s="275">
        <v>0</v>
      </c>
      <c r="I270" s="275">
        <v>0</v>
      </c>
      <c r="J270" s="275">
        <v>0</v>
      </c>
      <c r="K270" s="275">
        <v>0</v>
      </c>
      <c r="L270" s="275">
        <v>0</v>
      </c>
      <c r="M270" s="275">
        <v>0</v>
      </c>
      <c r="N270" s="275">
        <v>0</v>
      </c>
      <c r="O270" s="275">
        <v>0</v>
      </c>
      <c r="P270" s="275">
        <v>0</v>
      </c>
      <c r="Q270" s="275">
        <v>0</v>
      </c>
      <c r="R270" s="275">
        <v>0</v>
      </c>
      <c r="S270" s="275">
        <v>0</v>
      </c>
      <c r="T270" s="275">
        <v>0</v>
      </c>
      <c r="U270" s="275">
        <v>0</v>
      </c>
      <c r="V270" s="1042">
        <v>4</v>
      </c>
      <c r="W270" s="275">
        <v>4</v>
      </c>
      <c r="X270" s="275">
        <v>7</v>
      </c>
      <c r="Y270" s="275">
        <v>10</v>
      </c>
      <c r="Z270" s="275">
        <v>17</v>
      </c>
      <c r="AA270" s="275">
        <v>12</v>
      </c>
      <c r="AB270" s="275">
        <v>12</v>
      </c>
      <c r="AC270" s="275">
        <v>14</v>
      </c>
      <c r="AD270" s="448"/>
    </row>
    <row r="271" spans="1:30" ht="20.399999999999999" customHeight="1">
      <c r="A271" s="794"/>
      <c r="B271" s="670" t="s">
        <v>1468</v>
      </c>
      <c r="C271" s="276">
        <v>44</v>
      </c>
      <c r="D271" s="276">
        <v>44</v>
      </c>
      <c r="E271" s="276">
        <v>0</v>
      </c>
      <c r="F271" s="276">
        <v>0</v>
      </c>
      <c r="G271" s="1043">
        <v>100</v>
      </c>
      <c r="H271" s="276">
        <v>0</v>
      </c>
      <c r="I271" s="276">
        <v>0</v>
      </c>
      <c r="J271" s="276">
        <v>0</v>
      </c>
      <c r="K271" s="276">
        <v>0</v>
      </c>
      <c r="L271" s="276">
        <v>0</v>
      </c>
      <c r="M271" s="276">
        <v>0</v>
      </c>
      <c r="N271" s="276">
        <v>0</v>
      </c>
      <c r="O271" s="276">
        <v>0</v>
      </c>
      <c r="P271" s="276">
        <v>0</v>
      </c>
      <c r="Q271" s="276">
        <v>0</v>
      </c>
      <c r="R271" s="276">
        <v>0</v>
      </c>
      <c r="S271" s="276">
        <v>0</v>
      </c>
      <c r="T271" s="276">
        <v>0</v>
      </c>
      <c r="U271" s="276">
        <v>0</v>
      </c>
      <c r="V271" s="1044">
        <v>4</v>
      </c>
      <c r="W271" s="276">
        <v>3</v>
      </c>
      <c r="X271" s="276">
        <v>6</v>
      </c>
      <c r="Y271" s="276">
        <v>3</v>
      </c>
      <c r="Z271" s="276">
        <v>9</v>
      </c>
      <c r="AA271" s="276">
        <v>5</v>
      </c>
      <c r="AB271" s="276">
        <v>9</v>
      </c>
      <c r="AC271" s="276">
        <v>5</v>
      </c>
      <c r="AD271" s="448"/>
    </row>
    <row r="272" spans="1:30" ht="20.399999999999999" customHeight="1">
      <c r="A272" s="794"/>
      <c r="B272" s="670" t="s">
        <v>1467</v>
      </c>
      <c r="C272" s="276">
        <v>36</v>
      </c>
      <c r="D272" s="276">
        <v>36</v>
      </c>
      <c r="E272" s="276">
        <v>0</v>
      </c>
      <c r="F272" s="276">
        <v>0</v>
      </c>
      <c r="G272" s="1043">
        <v>100</v>
      </c>
      <c r="H272" s="276">
        <v>0</v>
      </c>
      <c r="I272" s="276">
        <v>0</v>
      </c>
      <c r="J272" s="276">
        <v>0</v>
      </c>
      <c r="K272" s="276">
        <v>0</v>
      </c>
      <c r="L272" s="276">
        <v>0</v>
      </c>
      <c r="M272" s="276">
        <v>0</v>
      </c>
      <c r="N272" s="276">
        <v>0</v>
      </c>
      <c r="O272" s="276">
        <v>0</v>
      </c>
      <c r="P272" s="276">
        <v>0</v>
      </c>
      <c r="Q272" s="276">
        <v>0</v>
      </c>
      <c r="R272" s="276">
        <v>0</v>
      </c>
      <c r="S272" s="276">
        <v>0</v>
      </c>
      <c r="T272" s="276">
        <v>0</v>
      </c>
      <c r="U272" s="276">
        <v>0</v>
      </c>
      <c r="V272" s="1044">
        <v>0</v>
      </c>
      <c r="W272" s="276">
        <v>1</v>
      </c>
      <c r="X272" s="276">
        <v>1</v>
      </c>
      <c r="Y272" s="276">
        <v>7</v>
      </c>
      <c r="Z272" s="276">
        <v>8</v>
      </c>
      <c r="AA272" s="276">
        <v>7</v>
      </c>
      <c r="AB272" s="276">
        <v>3</v>
      </c>
      <c r="AC272" s="276">
        <v>9</v>
      </c>
      <c r="AD272" s="448"/>
    </row>
    <row r="273" spans="1:30" ht="20.399999999999999" customHeight="1">
      <c r="A273" s="794"/>
      <c r="B273" s="670" t="s">
        <v>4104</v>
      </c>
      <c r="C273" s="276">
        <v>0</v>
      </c>
      <c r="D273" s="276">
        <v>0</v>
      </c>
      <c r="E273" s="276">
        <v>0</v>
      </c>
      <c r="F273" s="276">
        <v>0</v>
      </c>
      <c r="G273" s="1043">
        <v>0</v>
      </c>
      <c r="H273" s="276">
        <v>0</v>
      </c>
      <c r="I273" s="276">
        <v>0</v>
      </c>
      <c r="J273" s="276">
        <v>0</v>
      </c>
      <c r="K273" s="276">
        <v>0</v>
      </c>
      <c r="L273" s="276">
        <v>0</v>
      </c>
      <c r="M273" s="276">
        <v>0</v>
      </c>
      <c r="N273" s="276">
        <v>0</v>
      </c>
      <c r="O273" s="276">
        <v>0</v>
      </c>
      <c r="P273" s="276">
        <v>0</v>
      </c>
      <c r="Q273" s="276">
        <v>0</v>
      </c>
      <c r="R273" s="276">
        <v>0</v>
      </c>
      <c r="S273" s="276">
        <v>0</v>
      </c>
      <c r="T273" s="276">
        <v>0</v>
      </c>
      <c r="U273" s="276">
        <v>0</v>
      </c>
      <c r="V273" s="1044">
        <v>0</v>
      </c>
      <c r="W273" s="276">
        <v>0</v>
      </c>
      <c r="X273" s="276">
        <v>0</v>
      </c>
      <c r="Y273" s="276">
        <v>0</v>
      </c>
      <c r="Z273" s="276">
        <v>0</v>
      </c>
      <c r="AA273" s="276">
        <v>0</v>
      </c>
      <c r="AB273" s="276">
        <v>0</v>
      </c>
      <c r="AC273" s="276">
        <v>0</v>
      </c>
      <c r="AD273" s="448"/>
    </row>
    <row r="274" spans="1:30" ht="20.399999999999999" customHeight="1">
      <c r="A274" s="407"/>
      <c r="B274" s="407"/>
      <c r="C274" s="407"/>
      <c r="D274" s="407"/>
      <c r="E274" s="407"/>
      <c r="F274" s="407"/>
      <c r="G274" s="407"/>
      <c r="H274" s="407"/>
      <c r="I274" s="407"/>
      <c r="J274" s="407"/>
      <c r="K274" s="407"/>
      <c r="L274" s="407"/>
      <c r="M274" s="407"/>
      <c r="N274" s="407"/>
      <c r="O274" s="407"/>
      <c r="P274" s="407"/>
      <c r="Q274" s="407"/>
      <c r="R274" s="407"/>
      <c r="S274" s="407"/>
      <c r="T274" s="407"/>
      <c r="U274" s="407"/>
      <c r="V274" s="407"/>
      <c r="W274" s="407"/>
      <c r="X274" s="407"/>
      <c r="Y274" s="407"/>
      <c r="Z274" s="407"/>
      <c r="AA274" s="407"/>
      <c r="AB274" s="407"/>
      <c r="AC274" s="407"/>
      <c r="AD274" s="448"/>
    </row>
    <row r="275" spans="1:30" ht="20.399999999999999" customHeight="1">
      <c r="A275" s="796" t="s">
        <v>3529</v>
      </c>
      <c r="B275" s="669" t="s">
        <v>3528</v>
      </c>
      <c r="C275" s="275">
        <v>1</v>
      </c>
      <c r="D275" s="275">
        <v>1</v>
      </c>
      <c r="E275" s="275">
        <v>0</v>
      </c>
      <c r="F275" s="275">
        <v>0</v>
      </c>
      <c r="G275" s="1041">
        <v>100</v>
      </c>
      <c r="H275" s="275">
        <v>0</v>
      </c>
      <c r="I275" s="275">
        <v>0</v>
      </c>
      <c r="J275" s="275">
        <v>0</v>
      </c>
      <c r="K275" s="275">
        <v>0</v>
      </c>
      <c r="L275" s="275">
        <v>0</v>
      </c>
      <c r="M275" s="275">
        <v>1</v>
      </c>
      <c r="N275" s="275">
        <v>0</v>
      </c>
      <c r="O275" s="275">
        <v>0</v>
      </c>
      <c r="P275" s="275">
        <v>0</v>
      </c>
      <c r="Q275" s="275">
        <v>0</v>
      </c>
      <c r="R275" s="275">
        <v>0</v>
      </c>
      <c r="S275" s="275">
        <v>0</v>
      </c>
      <c r="T275" s="275">
        <v>0</v>
      </c>
      <c r="U275" s="275">
        <v>0</v>
      </c>
      <c r="V275" s="1042">
        <v>0</v>
      </c>
      <c r="W275" s="275">
        <v>0</v>
      </c>
      <c r="X275" s="275">
        <v>0</v>
      </c>
      <c r="Y275" s="275">
        <v>0</v>
      </c>
      <c r="Z275" s="275">
        <v>0</v>
      </c>
      <c r="AA275" s="275">
        <v>0</v>
      </c>
      <c r="AB275" s="275">
        <v>0</v>
      </c>
      <c r="AC275" s="275">
        <v>0</v>
      </c>
      <c r="AD275" s="448"/>
    </row>
    <row r="276" spans="1:30" ht="20.399999999999999" customHeight="1">
      <c r="A276" s="794"/>
      <c r="B276" s="670" t="s">
        <v>1468</v>
      </c>
      <c r="C276" s="276">
        <v>0</v>
      </c>
      <c r="D276" s="276">
        <v>0</v>
      </c>
      <c r="E276" s="276">
        <v>0</v>
      </c>
      <c r="F276" s="276">
        <v>0</v>
      </c>
      <c r="G276" s="1043">
        <v>0</v>
      </c>
      <c r="H276" s="276">
        <v>0</v>
      </c>
      <c r="I276" s="276">
        <v>0</v>
      </c>
      <c r="J276" s="276">
        <v>0</v>
      </c>
      <c r="K276" s="276">
        <v>0</v>
      </c>
      <c r="L276" s="276">
        <v>0</v>
      </c>
      <c r="M276" s="276">
        <v>0</v>
      </c>
      <c r="N276" s="276">
        <v>0</v>
      </c>
      <c r="O276" s="276">
        <v>0</v>
      </c>
      <c r="P276" s="276">
        <v>0</v>
      </c>
      <c r="Q276" s="276">
        <v>0</v>
      </c>
      <c r="R276" s="276">
        <v>0</v>
      </c>
      <c r="S276" s="276">
        <v>0</v>
      </c>
      <c r="T276" s="276">
        <v>0</v>
      </c>
      <c r="U276" s="276">
        <v>0</v>
      </c>
      <c r="V276" s="1044">
        <v>0</v>
      </c>
      <c r="W276" s="276">
        <v>0</v>
      </c>
      <c r="X276" s="276">
        <v>0</v>
      </c>
      <c r="Y276" s="276">
        <v>0</v>
      </c>
      <c r="Z276" s="276">
        <v>0</v>
      </c>
      <c r="AA276" s="276">
        <v>0</v>
      </c>
      <c r="AB276" s="276">
        <v>0</v>
      </c>
      <c r="AC276" s="276">
        <v>0</v>
      </c>
      <c r="AD276" s="448"/>
    </row>
    <row r="277" spans="1:30" ht="20.399999999999999" customHeight="1">
      <c r="A277" s="794"/>
      <c r="B277" s="670" t="s">
        <v>1467</v>
      </c>
      <c r="C277" s="276">
        <v>1</v>
      </c>
      <c r="D277" s="276">
        <v>1</v>
      </c>
      <c r="E277" s="276">
        <v>0</v>
      </c>
      <c r="F277" s="276">
        <v>0</v>
      </c>
      <c r="G277" s="1043">
        <v>100</v>
      </c>
      <c r="H277" s="276">
        <v>0</v>
      </c>
      <c r="I277" s="276">
        <v>0</v>
      </c>
      <c r="J277" s="276">
        <v>0</v>
      </c>
      <c r="K277" s="276">
        <v>0</v>
      </c>
      <c r="L277" s="276">
        <v>0</v>
      </c>
      <c r="M277" s="276">
        <v>1</v>
      </c>
      <c r="N277" s="276">
        <v>0</v>
      </c>
      <c r="O277" s="276">
        <v>0</v>
      </c>
      <c r="P277" s="276">
        <v>0</v>
      </c>
      <c r="Q277" s="276">
        <v>0</v>
      </c>
      <c r="R277" s="276">
        <v>0</v>
      </c>
      <c r="S277" s="276">
        <v>0</v>
      </c>
      <c r="T277" s="276">
        <v>0</v>
      </c>
      <c r="U277" s="276">
        <v>0</v>
      </c>
      <c r="V277" s="1044">
        <v>0</v>
      </c>
      <c r="W277" s="276">
        <v>0</v>
      </c>
      <c r="X277" s="276">
        <v>0</v>
      </c>
      <c r="Y277" s="276">
        <v>0</v>
      </c>
      <c r="Z277" s="276">
        <v>0</v>
      </c>
      <c r="AA277" s="276">
        <v>0</v>
      </c>
      <c r="AB277" s="276">
        <v>0</v>
      </c>
      <c r="AC277" s="276">
        <v>0</v>
      </c>
      <c r="AD277" s="448"/>
    </row>
    <row r="278" spans="1:30" ht="20.399999999999999" customHeight="1">
      <c r="A278" s="794"/>
      <c r="B278" s="670" t="s">
        <v>4104</v>
      </c>
      <c r="C278" s="276">
        <v>0</v>
      </c>
      <c r="D278" s="276">
        <v>0</v>
      </c>
      <c r="E278" s="276">
        <v>0</v>
      </c>
      <c r="F278" s="276">
        <v>0</v>
      </c>
      <c r="G278" s="1043">
        <v>0</v>
      </c>
      <c r="H278" s="276">
        <v>0</v>
      </c>
      <c r="I278" s="276">
        <v>0</v>
      </c>
      <c r="J278" s="276">
        <v>0</v>
      </c>
      <c r="K278" s="276">
        <v>0</v>
      </c>
      <c r="L278" s="276">
        <v>0</v>
      </c>
      <c r="M278" s="276">
        <v>0</v>
      </c>
      <c r="N278" s="276">
        <v>0</v>
      </c>
      <c r="O278" s="276">
        <v>0</v>
      </c>
      <c r="P278" s="276">
        <v>0</v>
      </c>
      <c r="Q278" s="276">
        <v>0</v>
      </c>
      <c r="R278" s="276">
        <v>0</v>
      </c>
      <c r="S278" s="276">
        <v>0</v>
      </c>
      <c r="T278" s="276">
        <v>0</v>
      </c>
      <c r="U278" s="276">
        <v>0</v>
      </c>
      <c r="V278" s="1044">
        <v>0</v>
      </c>
      <c r="W278" s="276">
        <v>0</v>
      </c>
      <c r="X278" s="276">
        <v>0</v>
      </c>
      <c r="Y278" s="276">
        <v>0</v>
      </c>
      <c r="Z278" s="276">
        <v>0</v>
      </c>
      <c r="AA278" s="276">
        <v>0</v>
      </c>
      <c r="AB278" s="276">
        <v>0</v>
      </c>
      <c r="AC278" s="276">
        <v>0</v>
      </c>
      <c r="AD278" s="448"/>
    </row>
    <row r="279" spans="1:30" ht="20.399999999999999" customHeight="1">
      <c r="A279" s="407"/>
      <c r="B279" s="407"/>
      <c r="C279" s="407"/>
      <c r="D279" s="407"/>
      <c r="E279" s="407"/>
      <c r="F279" s="407"/>
      <c r="G279" s="407"/>
      <c r="H279" s="407"/>
      <c r="I279" s="407"/>
      <c r="J279" s="407"/>
      <c r="K279" s="407"/>
      <c r="L279" s="407"/>
      <c r="M279" s="407"/>
      <c r="N279" s="407"/>
      <c r="O279" s="407"/>
      <c r="P279" s="407"/>
      <c r="Q279" s="407"/>
      <c r="R279" s="407"/>
      <c r="S279" s="407"/>
      <c r="T279" s="407"/>
      <c r="U279" s="407"/>
      <c r="V279" s="407"/>
      <c r="W279" s="407"/>
      <c r="X279" s="407"/>
      <c r="Y279" s="407"/>
      <c r="Z279" s="407"/>
      <c r="AA279" s="407"/>
      <c r="AB279" s="407"/>
      <c r="AC279" s="407"/>
      <c r="AD279" s="448"/>
    </row>
    <row r="280" spans="1:30" ht="20.399999999999999" customHeight="1">
      <c r="A280" s="796" t="s">
        <v>3527</v>
      </c>
      <c r="B280" s="669" t="s">
        <v>3526</v>
      </c>
      <c r="C280" s="275">
        <v>1</v>
      </c>
      <c r="D280" s="275">
        <v>1</v>
      </c>
      <c r="E280" s="275">
        <v>0</v>
      </c>
      <c r="F280" s="275">
        <v>0</v>
      </c>
      <c r="G280" s="1041">
        <v>100</v>
      </c>
      <c r="H280" s="275">
        <v>0</v>
      </c>
      <c r="I280" s="275">
        <v>0</v>
      </c>
      <c r="J280" s="275">
        <v>0</v>
      </c>
      <c r="K280" s="275">
        <v>0</v>
      </c>
      <c r="L280" s="275">
        <v>0</v>
      </c>
      <c r="M280" s="275">
        <v>0</v>
      </c>
      <c r="N280" s="275">
        <v>0</v>
      </c>
      <c r="O280" s="275">
        <v>0</v>
      </c>
      <c r="P280" s="275">
        <v>0</v>
      </c>
      <c r="Q280" s="275">
        <v>0</v>
      </c>
      <c r="R280" s="275">
        <v>0</v>
      </c>
      <c r="S280" s="275">
        <v>0</v>
      </c>
      <c r="T280" s="275">
        <v>0</v>
      </c>
      <c r="U280" s="275">
        <v>0</v>
      </c>
      <c r="V280" s="1042">
        <v>0</v>
      </c>
      <c r="W280" s="275">
        <v>0</v>
      </c>
      <c r="X280" s="275">
        <v>0</v>
      </c>
      <c r="Y280" s="275">
        <v>0</v>
      </c>
      <c r="Z280" s="275">
        <v>1</v>
      </c>
      <c r="AA280" s="275">
        <v>0</v>
      </c>
      <c r="AB280" s="275">
        <v>0</v>
      </c>
      <c r="AC280" s="275">
        <v>0</v>
      </c>
      <c r="AD280" s="448"/>
    </row>
    <row r="281" spans="1:30" ht="20.399999999999999" customHeight="1">
      <c r="A281" s="794"/>
      <c r="B281" s="670" t="s">
        <v>1468</v>
      </c>
      <c r="C281" s="276">
        <v>1</v>
      </c>
      <c r="D281" s="276">
        <v>1</v>
      </c>
      <c r="E281" s="276">
        <v>0</v>
      </c>
      <c r="F281" s="276">
        <v>0</v>
      </c>
      <c r="G281" s="1043">
        <v>100</v>
      </c>
      <c r="H281" s="276">
        <v>0</v>
      </c>
      <c r="I281" s="276">
        <v>0</v>
      </c>
      <c r="J281" s="276">
        <v>0</v>
      </c>
      <c r="K281" s="276">
        <v>0</v>
      </c>
      <c r="L281" s="276">
        <v>0</v>
      </c>
      <c r="M281" s="276">
        <v>0</v>
      </c>
      <c r="N281" s="276">
        <v>0</v>
      </c>
      <c r="O281" s="276">
        <v>0</v>
      </c>
      <c r="P281" s="276">
        <v>0</v>
      </c>
      <c r="Q281" s="276">
        <v>0</v>
      </c>
      <c r="R281" s="276">
        <v>0</v>
      </c>
      <c r="S281" s="276">
        <v>0</v>
      </c>
      <c r="T281" s="276">
        <v>0</v>
      </c>
      <c r="U281" s="276">
        <v>0</v>
      </c>
      <c r="V281" s="1044">
        <v>0</v>
      </c>
      <c r="W281" s="276">
        <v>0</v>
      </c>
      <c r="X281" s="276">
        <v>0</v>
      </c>
      <c r="Y281" s="276">
        <v>0</v>
      </c>
      <c r="Z281" s="276">
        <v>1</v>
      </c>
      <c r="AA281" s="276">
        <v>0</v>
      </c>
      <c r="AB281" s="276">
        <v>0</v>
      </c>
      <c r="AC281" s="276">
        <v>0</v>
      </c>
      <c r="AD281" s="448"/>
    </row>
    <row r="282" spans="1:30" ht="20.399999999999999" customHeight="1">
      <c r="A282" s="794"/>
      <c r="B282" s="670" t="s">
        <v>1467</v>
      </c>
      <c r="C282" s="276">
        <v>0</v>
      </c>
      <c r="D282" s="276">
        <v>0</v>
      </c>
      <c r="E282" s="276">
        <v>0</v>
      </c>
      <c r="F282" s="276">
        <v>0</v>
      </c>
      <c r="G282" s="1043">
        <v>0</v>
      </c>
      <c r="H282" s="276">
        <v>0</v>
      </c>
      <c r="I282" s="276">
        <v>0</v>
      </c>
      <c r="J282" s="276">
        <v>0</v>
      </c>
      <c r="K282" s="276">
        <v>0</v>
      </c>
      <c r="L282" s="276">
        <v>0</v>
      </c>
      <c r="M282" s="276">
        <v>0</v>
      </c>
      <c r="N282" s="276">
        <v>0</v>
      </c>
      <c r="O282" s="276">
        <v>0</v>
      </c>
      <c r="P282" s="276">
        <v>0</v>
      </c>
      <c r="Q282" s="276">
        <v>0</v>
      </c>
      <c r="R282" s="276">
        <v>0</v>
      </c>
      <c r="S282" s="276">
        <v>0</v>
      </c>
      <c r="T282" s="276">
        <v>0</v>
      </c>
      <c r="U282" s="276">
        <v>0</v>
      </c>
      <c r="V282" s="1044">
        <v>0</v>
      </c>
      <c r="W282" s="276">
        <v>0</v>
      </c>
      <c r="X282" s="276">
        <v>0</v>
      </c>
      <c r="Y282" s="276">
        <v>0</v>
      </c>
      <c r="Z282" s="276">
        <v>0</v>
      </c>
      <c r="AA282" s="276">
        <v>0</v>
      </c>
      <c r="AB282" s="276">
        <v>0</v>
      </c>
      <c r="AC282" s="276">
        <v>0</v>
      </c>
      <c r="AD282" s="448"/>
    </row>
    <row r="283" spans="1:30" ht="20.399999999999999" customHeight="1">
      <c r="A283" s="794"/>
      <c r="B283" s="670" t="s">
        <v>4104</v>
      </c>
      <c r="C283" s="276">
        <v>0</v>
      </c>
      <c r="D283" s="276">
        <v>0</v>
      </c>
      <c r="E283" s="276">
        <v>0</v>
      </c>
      <c r="F283" s="276">
        <v>0</v>
      </c>
      <c r="G283" s="1043">
        <v>0</v>
      </c>
      <c r="H283" s="276">
        <v>0</v>
      </c>
      <c r="I283" s="276">
        <v>0</v>
      </c>
      <c r="J283" s="276">
        <v>0</v>
      </c>
      <c r="K283" s="276">
        <v>0</v>
      </c>
      <c r="L283" s="276">
        <v>0</v>
      </c>
      <c r="M283" s="276">
        <v>0</v>
      </c>
      <c r="N283" s="276">
        <v>0</v>
      </c>
      <c r="O283" s="276">
        <v>0</v>
      </c>
      <c r="P283" s="276">
        <v>0</v>
      </c>
      <c r="Q283" s="276">
        <v>0</v>
      </c>
      <c r="R283" s="276">
        <v>0</v>
      </c>
      <c r="S283" s="276">
        <v>0</v>
      </c>
      <c r="T283" s="276">
        <v>0</v>
      </c>
      <c r="U283" s="276">
        <v>0</v>
      </c>
      <c r="V283" s="1044">
        <v>0</v>
      </c>
      <c r="W283" s="276">
        <v>0</v>
      </c>
      <c r="X283" s="276">
        <v>0</v>
      </c>
      <c r="Y283" s="276">
        <v>0</v>
      </c>
      <c r="Z283" s="276">
        <v>0</v>
      </c>
      <c r="AA283" s="276">
        <v>0</v>
      </c>
      <c r="AB283" s="276">
        <v>0</v>
      </c>
      <c r="AC283" s="276">
        <v>0</v>
      </c>
      <c r="AD283" s="448"/>
    </row>
    <row r="284" spans="1:30" ht="20.399999999999999" customHeight="1">
      <c r="A284" s="407"/>
      <c r="B284" s="407"/>
      <c r="C284" s="407"/>
      <c r="D284" s="407"/>
      <c r="E284" s="407"/>
      <c r="F284" s="407"/>
      <c r="G284" s="407"/>
      <c r="H284" s="407"/>
      <c r="I284" s="407"/>
      <c r="J284" s="407"/>
      <c r="K284" s="407"/>
      <c r="L284" s="407"/>
      <c r="M284" s="407"/>
      <c r="N284" s="407"/>
      <c r="O284" s="407"/>
      <c r="P284" s="407"/>
      <c r="Q284" s="407"/>
      <c r="R284" s="407"/>
      <c r="S284" s="407"/>
      <c r="T284" s="407"/>
      <c r="U284" s="407"/>
      <c r="V284" s="407"/>
      <c r="W284" s="407"/>
      <c r="X284" s="407"/>
      <c r="Y284" s="407"/>
      <c r="Z284" s="407"/>
      <c r="AA284" s="407"/>
      <c r="AB284" s="407"/>
      <c r="AC284" s="407"/>
      <c r="AD284" s="448"/>
    </row>
    <row r="285" spans="1:30" ht="20.399999999999999" customHeight="1">
      <c r="A285" s="796" t="s">
        <v>3525</v>
      </c>
      <c r="B285" s="669" t="s">
        <v>3524</v>
      </c>
      <c r="C285" s="275">
        <v>29</v>
      </c>
      <c r="D285" s="275">
        <v>29</v>
      </c>
      <c r="E285" s="275">
        <v>0</v>
      </c>
      <c r="F285" s="275">
        <v>0</v>
      </c>
      <c r="G285" s="1041">
        <v>100</v>
      </c>
      <c r="H285" s="275">
        <v>0</v>
      </c>
      <c r="I285" s="275">
        <v>0</v>
      </c>
      <c r="J285" s="275">
        <v>0</v>
      </c>
      <c r="K285" s="275">
        <v>0</v>
      </c>
      <c r="L285" s="275">
        <v>1</v>
      </c>
      <c r="M285" s="275">
        <v>0</v>
      </c>
      <c r="N285" s="275">
        <v>0</v>
      </c>
      <c r="O285" s="275">
        <v>1</v>
      </c>
      <c r="P285" s="275">
        <v>0</v>
      </c>
      <c r="Q285" s="275">
        <v>0</v>
      </c>
      <c r="R285" s="275">
        <v>0</v>
      </c>
      <c r="S285" s="275">
        <v>0</v>
      </c>
      <c r="T285" s="275">
        <v>0</v>
      </c>
      <c r="U285" s="275">
        <v>0</v>
      </c>
      <c r="V285" s="1042">
        <v>2</v>
      </c>
      <c r="W285" s="275">
        <v>2</v>
      </c>
      <c r="X285" s="275">
        <v>1</v>
      </c>
      <c r="Y285" s="275">
        <v>4</v>
      </c>
      <c r="Z285" s="275">
        <v>6</v>
      </c>
      <c r="AA285" s="275">
        <v>5</v>
      </c>
      <c r="AB285" s="275">
        <v>4</v>
      </c>
      <c r="AC285" s="275">
        <v>3</v>
      </c>
      <c r="AD285" s="448"/>
    </row>
    <row r="286" spans="1:30" ht="20.399999999999999" customHeight="1">
      <c r="A286" s="794"/>
      <c r="B286" s="670" t="s">
        <v>1468</v>
      </c>
      <c r="C286" s="276">
        <v>18</v>
      </c>
      <c r="D286" s="276">
        <v>18</v>
      </c>
      <c r="E286" s="276">
        <v>0</v>
      </c>
      <c r="F286" s="276">
        <v>0</v>
      </c>
      <c r="G286" s="1043">
        <v>100</v>
      </c>
      <c r="H286" s="276">
        <v>0</v>
      </c>
      <c r="I286" s="276">
        <v>0</v>
      </c>
      <c r="J286" s="276">
        <v>0</v>
      </c>
      <c r="K286" s="276">
        <v>0</v>
      </c>
      <c r="L286" s="276">
        <v>1</v>
      </c>
      <c r="M286" s="276">
        <v>0</v>
      </c>
      <c r="N286" s="276">
        <v>0</v>
      </c>
      <c r="O286" s="276">
        <v>0</v>
      </c>
      <c r="P286" s="276">
        <v>0</v>
      </c>
      <c r="Q286" s="276">
        <v>0</v>
      </c>
      <c r="R286" s="276">
        <v>0</v>
      </c>
      <c r="S286" s="276">
        <v>0</v>
      </c>
      <c r="T286" s="276">
        <v>0</v>
      </c>
      <c r="U286" s="276">
        <v>0</v>
      </c>
      <c r="V286" s="1044">
        <v>1</v>
      </c>
      <c r="W286" s="276">
        <v>2</v>
      </c>
      <c r="X286" s="276">
        <v>1</v>
      </c>
      <c r="Y286" s="276">
        <v>3</v>
      </c>
      <c r="Z286" s="276">
        <v>4</v>
      </c>
      <c r="AA286" s="276">
        <v>3</v>
      </c>
      <c r="AB286" s="276">
        <v>1</v>
      </c>
      <c r="AC286" s="276">
        <v>2</v>
      </c>
      <c r="AD286" s="448"/>
    </row>
    <row r="287" spans="1:30" ht="20.399999999999999" customHeight="1">
      <c r="A287" s="794"/>
      <c r="B287" s="670" t="s">
        <v>1467</v>
      </c>
      <c r="C287" s="276">
        <v>11</v>
      </c>
      <c r="D287" s="276">
        <v>11</v>
      </c>
      <c r="E287" s="276">
        <v>0</v>
      </c>
      <c r="F287" s="276">
        <v>0</v>
      </c>
      <c r="G287" s="1043">
        <v>100</v>
      </c>
      <c r="H287" s="276">
        <v>0</v>
      </c>
      <c r="I287" s="276">
        <v>0</v>
      </c>
      <c r="J287" s="276">
        <v>0</v>
      </c>
      <c r="K287" s="276">
        <v>0</v>
      </c>
      <c r="L287" s="276">
        <v>0</v>
      </c>
      <c r="M287" s="276">
        <v>0</v>
      </c>
      <c r="N287" s="276">
        <v>0</v>
      </c>
      <c r="O287" s="276">
        <v>1</v>
      </c>
      <c r="P287" s="276">
        <v>0</v>
      </c>
      <c r="Q287" s="276">
        <v>0</v>
      </c>
      <c r="R287" s="276">
        <v>0</v>
      </c>
      <c r="S287" s="276">
        <v>0</v>
      </c>
      <c r="T287" s="276">
        <v>0</v>
      </c>
      <c r="U287" s="276">
        <v>0</v>
      </c>
      <c r="V287" s="1044">
        <v>1</v>
      </c>
      <c r="W287" s="276">
        <v>0</v>
      </c>
      <c r="X287" s="276">
        <v>0</v>
      </c>
      <c r="Y287" s="276">
        <v>1</v>
      </c>
      <c r="Z287" s="276">
        <v>2</v>
      </c>
      <c r="AA287" s="276">
        <v>2</v>
      </c>
      <c r="AB287" s="276">
        <v>3</v>
      </c>
      <c r="AC287" s="276">
        <v>1</v>
      </c>
      <c r="AD287" s="448"/>
    </row>
    <row r="288" spans="1:30" ht="20.399999999999999" customHeight="1">
      <c r="A288" s="794"/>
      <c r="B288" s="670" t="s">
        <v>4104</v>
      </c>
      <c r="C288" s="276">
        <v>0</v>
      </c>
      <c r="D288" s="276">
        <v>0</v>
      </c>
      <c r="E288" s="276">
        <v>0</v>
      </c>
      <c r="F288" s="276">
        <v>0</v>
      </c>
      <c r="G288" s="1043">
        <v>0</v>
      </c>
      <c r="H288" s="276">
        <v>0</v>
      </c>
      <c r="I288" s="276">
        <v>0</v>
      </c>
      <c r="J288" s="276">
        <v>0</v>
      </c>
      <c r="K288" s="276">
        <v>0</v>
      </c>
      <c r="L288" s="276">
        <v>0</v>
      </c>
      <c r="M288" s="276">
        <v>0</v>
      </c>
      <c r="N288" s="276">
        <v>0</v>
      </c>
      <c r="O288" s="276">
        <v>0</v>
      </c>
      <c r="P288" s="276">
        <v>0</v>
      </c>
      <c r="Q288" s="276">
        <v>0</v>
      </c>
      <c r="R288" s="276">
        <v>0</v>
      </c>
      <c r="S288" s="276">
        <v>0</v>
      </c>
      <c r="T288" s="276">
        <v>0</v>
      </c>
      <c r="U288" s="276">
        <v>0</v>
      </c>
      <c r="V288" s="1044">
        <v>0</v>
      </c>
      <c r="W288" s="276">
        <v>0</v>
      </c>
      <c r="X288" s="276">
        <v>0</v>
      </c>
      <c r="Y288" s="276">
        <v>0</v>
      </c>
      <c r="Z288" s="276">
        <v>0</v>
      </c>
      <c r="AA288" s="276">
        <v>0</v>
      </c>
      <c r="AB288" s="276">
        <v>0</v>
      </c>
      <c r="AC288" s="276">
        <v>0</v>
      </c>
      <c r="AD288" s="448"/>
    </row>
    <row r="289" spans="1:30" ht="20.399999999999999" customHeight="1">
      <c r="A289" s="407"/>
      <c r="B289" s="407"/>
      <c r="C289" s="407"/>
      <c r="D289" s="407"/>
      <c r="E289" s="407"/>
      <c r="F289" s="407"/>
      <c r="G289" s="407"/>
      <c r="H289" s="407"/>
      <c r="I289" s="407"/>
      <c r="J289" s="407"/>
      <c r="K289" s="407"/>
      <c r="L289" s="407"/>
      <c r="M289" s="407"/>
      <c r="N289" s="407"/>
      <c r="O289" s="407"/>
      <c r="P289" s="407"/>
      <c r="Q289" s="407"/>
      <c r="R289" s="407"/>
      <c r="S289" s="407"/>
      <c r="T289" s="407"/>
      <c r="U289" s="407"/>
      <c r="V289" s="407"/>
      <c r="W289" s="407"/>
      <c r="X289" s="407"/>
      <c r="Y289" s="407"/>
      <c r="Z289" s="407"/>
      <c r="AA289" s="407"/>
      <c r="AB289" s="407"/>
      <c r="AC289" s="407"/>
      <c r="AD289" s="448"/>
    </row>
    <row r="290" spans="1:30" ht="20.399999999999999" customHeight="1">
      <c r="A290" s="796" t="s">
        <v>3523</v>
      </c>
      <c r="B290" s="669" t="s">
        <v>3522</v>
      </c>
      <c r="C290" s="275">
        <v>7</v>
      </c>
      <c r="D290" s="275">
        <v>7</v>
      </c>
      <c r="E290" s="275">
        <v>0</v>
      </c>
      <c r="F290" s="275">
        <v>0</v>
      </c>
      <c r="G290" s="1041">
        <v>100</v>
      </c>
      <c r="H290" s="275">
        <v>0</v>
      </c>
      <c r="I290" s="275">
        <v>0</v>
      </c>
      <c r="J290" s="275">
        <v>0</v>
      </c>
      <c r="K290" s="275">
        <v>0</v>
      </c>
      <c r="L290" s="275">
        <v>0</v>
      </c>
      <c r="M290" s="275">
        <v>0</v>
      </c>
      <c r="N290" s="275">
        <v>0</v>
      </c>
      <c r="O290" s="275">
        <v>0</v>
      </c>
      <c r="P290" s="275">
        <v>0</v>
      </c>
      <c r="Q290" s="275">
        <v>0</v>
      </c>
      <c r="R290" s="275">
        <v>0</v>
      </c>
      <c r="S290" s="275">
        <v>0</v>
      </c>
      <c r="T290" s="275">
        <v>1</v>
      </c>
      <c r="U290" s="275">
        <v>2</v>
      </c>
      <c r="V290" s="1042">
        <v>0</v>
      </c>
      <c r="W290" s="275">
        <v>0</v>
      </c>
      <c r="X290" s="275">
        <v>1</v>
      </c>
      <c r="Y290" s="275">
        <v>1</v>
      </c>
      <c r="Z290" s="275">
        <v>1</v>
      </c>
      <c r="AA290" s="275">
        <v>1</v>
      </c>
      <c r="AB290" s="275">
        <v>0</v>
      </c>
      <c r="AC290" s="275">
        <v>0</v>
      </c>
      <c r="AD290" s="448"/>
    </row>
    <row r="291" spans="1:30" ht="20.399999999999999" customHeight="1">
      <c r="A291" s="794"/>
      <c r="B291" s="670" t="s">
        <v>1468</v>
      </c>
      <c r="C291" s="276">
        <v>5</v>
      </c>
      <c r="D291" s="276">
        <v>5</v>
      </c>
      <c r="E291" s="276">
        <v>0</v>
      </c>
      <c r="F291" s="276">
        <v>0</v>
      </c>
      <c r="G291" s="1043">
        <v>100</v>
      </c>
      <c r="H291" s="276">
        <v>0</v>
      </c>
      <c r="I291" s="276">
        <v>0</v>
      </c>
      <c r="J291" s="276">
        <v>0</v>
      </c>
      <c r="K291" s="276">
        <v>0</v>
      </c>
      <c r="L291" s="276">
        <v>0</v>
      </c>
      <c r="M291" s="276">
        <v>0</v>
      </c>
      <c r="N291" s="276">
        <v>0</v>
      </c>
      <c r="O291" s="276">
        <v>0</v>
      </c>
      <c r="P291" s="276">
        <v>0</v>
      </c>
      <c r="Q291" s="276">
        <v>0</v>
      </c>
      <c r="R291" s="276">
        <v>0</v>
      </c>
      <c r="S291" s="276">
        <v>0</v>
      </c>
      <c r="T291" s="276">
        <v>1</v>
      </c>
      <c r="U291" s="276">
        <v>2</v>
      </c>
      <c r="V291" s="1044">
        <v>0</v>
      </c>
      <c r="W291" s="276">
        <v>0</v>
      </c>
      <c r="X291" s="276">
        <v>1</v>
      </c>
      <c r="Y291" s="276">
        <v>1</v>
      </c>
      <c r="Z291" s="276">
        <v>0</v>
      </c>
      <c r="AA291" s="276">
        <v>0</v>
      </c>
      <c r="AB291" s="276">
        <v>0</v>
      </c>
      <c r="AC291" s="276">
        <v>0</v>
      </c>
      <c r="AD291" s="448"/>
    </row>
    <row r="292" spans="1:30" ht="20.399999999999999" customHeight="1">
      <c r="A292" s="794"/>
      <c r="B292" s="670" t="s">
        <v>1467</v>
      </c>
      <c r="C292" s="276">
        <v>2</v>
      </c>
      <c r="D292" s="276">
        <v>2</v>
      </c>
      <c r="E292" s="276">
        <v>0</v>
      </c>
      <c r="F292" s="276">
        <v>0</v>
      </c>
      <c r="G292" s="1043">
        <v>100</v>
      </c>
      <c r="H292" s="276">
        <v>0</v>
      </c>
      <c r="I292" s="276">
        <v>0</v>
      </c>
      <c r="J292" s="276">
        <v>0</v>
      </c>
      <c r="K292" s="276">
        <v>0</v>
      </c>
      <c r="L292" s="276">
        <v>0</v>
      </c>
      <c r="M292" s="276">
        <v>0</v>
      </c>
      <c r="N292" s="276">
        <v>0</v>
      </c>
      <c r="O292" s="276">
        <v>0</v>
      </c>
      <c r="P292" s="276">
        <v>0</v>
      </c>
      <c r="Q292" s="276">
        <v>0</v>
      </c>
      <c r="R292" s="276">
        <v>0</v>
      </c>
      <c r="S292" s="276">
        <v>0</v>
      </c>
      <c r="T292" s="276">
        <v>0</v>
      </c>
      <c r="U292" s="276">
        <v>0</v>
      </c>
      <c r="V292" s="1044">
        <v>0</v>
      </c>
      <c r="W292" s="276">
        <v>0</v>
      </c>
      <c r="X292" s="276">
        <v>0</v>
      </c>
      <c r="Y292" s="276">
        <v>0</v>
      </c>
      <c r="Z292" s="276">
        <v>1</v>
      </c>
      <c r="AA292" s="276">
        <v>1</v>
      </c>
      <c r="AB292" s="276">
        <v>0</v>
      </c>
      <c r="AC292" s="276">
        <v>0</v>
      </c>
      <c r="AD292" s="448"/>
    </row>
    <row r="293" spans="1:30" ht="20.399999999999999" customHeight="1">
      <c r="A293" s="794"/>
      <c r="B293" s="670" t="s">
        <v>4104</v>
      </c>
      <c r="C293" s="276">
        <v>0</v>
      </c>
      <c r="D293" s="276">
        <v>0</v>
      </c>
      <c r="E293" s="276">
        <v>0</v>
      </c>
      <c r="F293" s="276">
        <v>0</v>
      </c>
      <c r="G293" s="1043">
        <v>0</v>
      </c>
      <c r="H293" s="276">
        <v>0</v>
      </c>
      <c r="I293" s="276">
        <v>0</v>
      </c>
      <c r="J293" s="276">
        <v>0</v>
      </c>
      <c r="K293" s="276">
        <v>0</v>
      </c>
      <c r="L293" s="276">
        <v>0</v>
      </c>
      <c r="M293" s="276">
        <v>0</v>
      </c>
      <c r="N293" s="276">
        <v>0</v>
      </c>
      <c r="O293" s="276">
        <v>0</v>
      </c>
      <c r="P293" s="276">
        <v>0</v>
      </c>
      <c r="Q293" s="276">
        <v>0</v>
      </c>
      <c r="R293" s="276">
        <v>0</v>
      </c>
      <c r="S293" s="276">
        <v>0</v>
      </c>
      <c r="T293" s="276">
        <v>0</v>
      </c>
      <c r="U293" s="276">
        <v>0</v>
      </c>
      <c r="V293" s="1044">
        <v>0</v>
      </c>
      <c r="W293" s="276">
        <v>0</v>
      </c>
      <c r="X293" s="276">
        <v>0</v>
      </c>
      <c r="Y293" s="276">
        <v>0</v>
      </c>
      <c r="Z293" s="276">
        <v>0</v>
      </c>
      <c r="AA293" s="276">
        <v>0</v>
      </c>
      <c r="AB293" s="276">
        <v>0</v>
      </c>
      <c r="AC293" s="276">
        <v>0</v>
      </c>
      <c r="AD293" s="448"/>
    </row>
    <row r="294" spans="1:30" ht="20.399999999999999" customHeight="1">
      <c r="A294" s="407"/>
      <c r="B294" s="407"/>
      <c r="C294" s="407"/>
      <c r="D294" s="407"/>
      <c r="E294" s="407"/>
      <c r="F294" s="407"/>
      <c r="G294" s="407"/>
      <c r="H294" s="407"/>
      <c r="I294" s="407"/>
      <c r="J294" s="407"/>
      <c r="K294" s="407"/>
      <c r="L294" s="407"/>
      <c r="M294" s="407"/>
      <c r="N294" s="407"/>
      <c r="O294" s="407"/>
      <c r="P294" s="407"/>
      <c r="Q294" s="407"/>
      <c r="R294" s="407"/>
      <c r="S294" s="407"/>
      <c r="T294" s="407"/>
      <c r="U294" s="407"/>
      <c r="V294" s="407"/>
      <c r="W294" s="407"/>
      <c r="X294" s="407"/>
      <c r="Y294" s="407"/>
      <c r="Z294" s="407"/>
      <c r="AA294" s="407"/>
      <c r="AB294" s="407"/>
      <c r="AC294" s="407"/>
      <c r="AD294" s="448"/>
    </row>
    <row r="295" spans="1:30" ht="20.399999999999999" customHeight="1">
      <c r="A295" s="796" t="s">
        <v>4693</v>
      </c>
      <c r="B295" s="669" t="s">
        <v>4694</v>
      </c>
      <c r="C295" s="275">
        <v>3</v>
      </c>
      <c r="D295" s="275">
        <v>3</v>
      </c>
      <c r="E295" s="275">
        <v>0</v>
      </c>
      <c r="F295" s="275">
        <v>0</v>
      </c>
      <c r="G295" s="1041">
        <v>100</v>
      </c>
      <c r="H295" s="275">
        <v>0</v>
      </c>
      <c r="I295" s="275">
        <v>0</v>
      </c>
      <c r="J295" s="275">
        <v>0</v>
      </c>
      <c r="K295" s="275">
        <v>0</v>
      </c>
      <c r="L295" s="275">
        <v>0</v>
      </c>
      <c r="M295" s="275">
        <v>0</v>
      </c>
      <c r="N295" s="275">
        <v>0</v>
      </c>
      <c r="O295" s="275">
        <v>0</v>
      </c>
      <c r="P295" s="275">
        <v>0</v>
      </c>
      <c r="Q295" s="275">
        <v>0</v>
      </c>
      <c r="R295" s="275">
        <v>0</v>
      </c>
      <c r="S295" s="275">
        <v>0</v>
      </c>
      <c r="T295" s="275">
        <v>0</v>
      </c>
      <c r="U295" s="275">
        <v>0</v>
      </c>
      <c r="V295" s="1042">
        <v>0</v>
      </c>
      <c r="W295" s="275">
        <v>0</v>
      </c>
      <c r="X295" s="275">
        <v>0</v>
      </c>
      <c r="Y295" s="275">
        <v>1</v>
      </c>
      <c r="Z295" s="275">
        <v>0</v>
      </c>
      <c r="AA295" s="275">
        <v>0</v>
      </c>
      <c r="AB295" s="275">
        <v>0</v>
      </c>
      <c r="AC295" s="275">
        <v>2</v>
      </c>
      <c r="AD295" s="448"/>
    </row>
    <row r="296" spans="1:30" ht="20.399999999999999" customHeight="1">
      <c r="A296" s="794"/>
      <c r="B296" s="670" t="s">
        <v>1468</v>
      </c>
      <c r="C296" s="276">
        <v>3</v>
      </c>
      <c r="D296" s="276">
        <v>3</v>
      </c>
      <c r="E296" s="276">
        <v>0</v>
      </c>
      <c r="F296" s="276">
        <v>0</v>
      </c>
      <c r="G296" s="1043">
        <v>100</v>
      </c>
      <c r="H296" s="276">
        <v>0</v>
      </c>
      <c r="I296" s="276">
        <v>0</v>
      </c>
      <c r="J296" s="276">
        <v>0</v>
      </c>
      <c r="K296" s="276">
        <v>0</v>
      </c>
      <c r="L296" s="276">
        <v>0</v>
      </c>
      <c r="M296" s="276">
        <v>0</v>
      </c>
      <c r="N296" s="276">
        <v>0</v>
      </c>
      <c r="O296" s="276">
        <v>0</v>
      </c>
      <c r="P296" s="276">
        <v>0</v>
      </c>
      <c r="Q296" s="276">
        <v>0</v>
      </c>
      <c r="R296" s="276">
        <v>0</v>
      </c>
      <c r="S296" s="276">
        <v>0</v>
      </c>
      <c r="T296" s="276">
        <v>0</v>
      </c>
      <c r="U296" s="276">
        <v>0</v>
      </c>
      <c r="V296" s="1044">
        <v>0</v>
      </c>
      <c r="W296" s="276">
        <v>0</v>
      </c>
      <c r="X296" s="276">
        <v>0</v>
      </c>
      <c r="Y296" s="276">
        <v>1</v>
      </c>
      <c r="Z296" s="276">
        <v>0</v>
      </c>
      <c r="AA296" s="276">
        <v>0</v>
      </c>
      <c r="AB296" s="276">
        <v>0</v>
      </c>
      <c r="AC296" s="276">
        <v>2</v>
      </c>
      <c r="AD296" s="448"/>
    </row>
    <row r="297" spans="1:30" ht="20.399999999999999" customHeight="1">
      <c r="A297" s="794"/>
      <c r="B297" s="670" t="s">
        <v>1467</v>
      </c>
      <c r="C297" s="276">
        <v>0</v>
      </c>
      <c r="D297" s="276">
        <v>0</v>
      </c>
      <c r="E297" s="276">
        <v>0</v>
      </c>
      <c r="F297" s="276">
        <v>0</v>
      </c>
      <c r="G297" s="1043">
        <v>0</v>
      </c>
      <c r="H297" s="276">
        <v>0</v>
      </c>
      <c r="I297" s="276">
        <v>0</v>
      </c>
      <c r="J297" s="276">
        <v>0</v>
      </c>
      <c r="K297" s="276">
        <v>0</v>
      </c>
      <c r="L297" s="276">
        <v>0</v>
      </c>
      <c r="M297" s="276">
        <v>0</v>
      </c>
      <c r="N297" s="276">
        <v>0</v>
      </c>
      <c r="O297" s="276">
        <v>0</v>
      </c>
      <c r="P297" s="276">
        <v>0</v>
      </c>
      <c r="Q297" s="276">
        <v>0</v>
      </c>
      <c r="R297" s="276">
        <v>0</v>
      </c>
      <c r="S297" s="276">
        <v>0</v>
      </c>
      <c r="T297" s="276">
        <v>0</v>
      </c>
      <c r="U297" s="276">
        <v>0</v>
      </c>
      <c r="V297" s="1044">
        <v>0</v>
      </c>
      <c r="W297" s="276">
        <v>0</v>
      </c>
      <c r="X297" s="276">
        <v>0</v>
      </c>
      <c r="Y297" s="276">
        <v>0</v>
      </c>
      <c r="Z297" s="276">
        <v>0</v>
      </c>
      <c r="AA297" s="276">
        <v>0</v>
      </c>
      <c r="AB297" s="276">
        <v>0</v>
      </c>
      <c r="AC297" s="276">
        <v>0</v>
      </c>
      <c r="AD297" s="448"/>
    </row>
    <row r="298" spans="1:30" ht="20.399999999999999" customHeight="1">
      <c r="A298" s="794"/>
      <c r="B298" s="670" t="s">
        <v>4104</v>
      </c>
      <c r="C298" s="276">
        <v>0</v>
      </c>
      <c r="D298" s="276">
        <v>0</v>
      </c>
      <c r="E298" s="276">
        <v>0</v>
      </c>
      <c r="F298" s="276">
        <v>0</v>
      </c>
      <c r="G298" s="1043">
        <v>0</v>
      </c>
      <c r="H298" s="276">
        <v>0</v>
      </c>
      <c r="I298" s="276">
        <v>0</v>
      </c>
      <c r="J298" s="276">
        <v>0</v>
      </c>
      <c r="K298" s="276">
        <v>0</v>
      </c>
      <c r="L298" s="276">
        <v>0</v>
      </c>
      <c r="M298" s="276">
        <v>0</v>
      </c>
      <c r="N298" s="276">
        <v>0</v>
      </c>
      <c r="O298" s="276">
        <v>0</v>
      </c>
      <c r="P298" s="276">
        <v>0</v>
      </c>
      <c r="Q298" s="276">
        <v>0</v>
      </c>
      <c r="R298" s="276">
        <v>0</v>
      </c>
      <c r="S298" s="276">
        <v>0</v>
      </c>
      <c r="T298" s="276">
        <v>0</v>
      </c>
      <c r="U298" s="276">
        <v>0</v>
      </c>
      <c r="V298" s="1044">
        <v>0</v>
      </c>
      <c r="W298" s="276">
        <v>0</v>
      </c>
      <c r="X298" s="276">
        <v>0</v>
      </c>
      <c r="Y298" s="276">
        <v>0</v>
      </c>
      <c r="Z298" s="276">
        <v>0</v>
      </c>
      <c r="AA298" s="276">
        <v>0</v>
      </c>
      <c r="AB298" s="276">
        <v>0</v>
      </c>
      <c r="AC298" s="276">
        <v>0</v>
      </c>
      <c r="AD298" s="448"/>
    </row>
    <row r="299" spans="1:30" ht="20.399999999999999" customHeight="1">
      <c r="A299" s="407"/>
      <c r="B299" s="407"/>
      <c r="C299" s="407"/>
      <c r="D299" s="407"/>
      <c r="E299" s="407"/>
      <c r="F299" s="407"/>
      <c r="G299" s="407"/>
      <c r="H299" s="407"/>
      <c r="I299" s="407"/>
      <c r="J299" s="407"/>
      <c r="K299" s="407"/>
      <c r="L299" s="407"/>
      <c r="M299" s="407"/>
      <c r="N299" s="407"/>
      <c r="O299" s="407"/>
      <c r="P299" s="407"/>
      <c r="Q299" s="407"/>
      <c r="R299" s="407"/>
      <c r="S299" s="407"/>
      <c r="T299" s="407"/>
      <c r="U299" s="407"/>
      <c r="V299" s="407"/>
      <c r="W299" s="407"/>
      <c r="X299" s="407"/>
      <c r="Y299" s="407"/>
      <c r="Z299" s="407"/>
      <c r="AA299" s="407"/>
      <c r="AB299" s="407"/>
      <c r="AC299" s="407"/>
      <c r="AD299" s="448"/>
    </row>
    <row r="300" spans="1:30" ht="20.399999999999999" customHeight="1">
      <c r="A300" s="796" t="s">
        <v>3521</v>
      </c>
      <c r="B300" s="669" t="s">
        <v>3520</v>
      </c>
      <c r="C300" s="275">
        <v>196</v>
      </c>
      <c r="D300" s="275">
        <v>196</v>
      </c>
      <c r="E300" s="275">
        <v>0</v>
      </c>
      <c r="F300" s="275">
        <v>0</v>
      </c>
      <c r="G300" s="1041">
        <v>100</v>
      </c>
      <c r="H300" s="275">
        <v>0</v>
      </c>
      <c r="I300" s="275">
        <v>0</v>
      </c>
      <c r="J300" s="275">
        <v>0</v>
      </c>
      <c r="K300" s="275">
        <v>0</v>
      </c>
      <c r="L300" s="275">
        <v>0</v>
      </c>
      <c r="M300" s="275">
        <v>0</v>
      </c>
      <c r="N300" s="275">
        <v>0</v>
      </c>
      <c r="O300" s="275">
        <v>0</v>
      </c>
      <c r="P300" s="275">
        <v>1</v>
      </c>
      <c r="Q300" s="275">
        <v>0</v>
      </c>
      <c r="R300" s="275">
        <v>2</v>
      </c>
      <c r="S300" s="275">
        <v>1</v>
      </c>
      <c r="T300" s="275">
        <v>1</v>
      </c>
      <c r="U300" s="275">
        <v>4</v>
      </c>
      <c r="V300" s="1042">
        <v>6</v>
      </c>
      <c r="W300" s="275">
        <v>13</v>
      </c>
      <c r="X300" s="275">
        <v>17</v>
      </c>
      <c r="Y300" s="275">
        <v>18</v>
      </c>
      <c r="Z300" s="275">
        <v>22</v>
      </c>
      <c r="AA300" s="275">
        <v>26</v>
      </c>
      <c r="AB300" s="275">
        <v>38</v>
      </c>
      <c r="AC300" s="275">
        <v>47</v>
      </c>
      <c r="AD300" s="448"/>
    </row>
    <row r="301" spans="1:30" ht="20.399999999999999" customHeight="1">
      <c r="A301" s="794"/>
      <c r="B301" s="670" t="s">
        <v>1468</v>
      </c>
      <c r="C301" s="276">
        <v>104</v>
      </c>
      <c r="D301" s="276">
        <v>104</v>
      </c>
      <c r="E301" s="276">
        <v>0</v>
      </c>
      <c r="F301" s="276">
        <v>0</v>
      </c>
      <c r="G301" s="1043">
        <v>100</v>
      </c>
      <c r="H301" s="276">
        <v>0</v>
      </c>
      <c r="I301" s="276">
        <v>0</v>
      </c>
      <c r="J301" s="276">
        <v>0</v>
      </c>
      <c r="K301" s="276">
        <v>0</v>
      </c>
      <c r="L301" s="276">
        <v>0</v>
      </c>
      <c r="M301" s="276">
        <v>0</v>
      </c>
      <c r="N301" s="276">
        <v>0</v>
      </c>
      <c r="O301" s="276">
        <v>0</v>
      </c>
      <c r="P301" s="276">
        <v>1</v>
      </c>
      <c r="Q301" s="276">
        <v>0</v>
      </c>
      <c r="R301" s="276">
        <v>1</v>
      </c>
      <c r="S301" s="276">
        <v>1</v>
      </c>
      <c r="T301" s="276">
        <v>1</v>
      </c>
      <c r="U301" s="276">
        <v>3</v>
      </c>
      <c r="V301" s="1044">
        <v>4</v>
      </c>
      <c r="W301" s="276">
        <v>10</v>
      </c>
      <c r="X301" s="276">
        <v>9</v>
      </c>
      <c r="Y301" s="276">
        <v>13</v>
      </c>
      <c r="Z301" s="276">
        <v>10</v>
      </c>
      <c r="AA301" s="276">
        <v>11</v>
      </c>
      <c r="AB301" s="276">
        <v>19</v>
      </c>
      <c r="AC301" s="276">
        <v>21</v>
      </c>
      <c r="AD301" s="448"/>
    </row>
    <row r="302" spans="1:30" ht="20.399999999999999" customHeight="1">
      <c r="A302" s="794"/>
      <c r="B302" s="670" t="s">
        <v>1467</v>
      </c>
      <c r="C302" s="276">
        <v>92</v>
      </c>
      <c r="D302" s="276">
        <v>92</v>
      </c>
      <c r="E302" s="276">
        <v>0</v>
      </c>
      <c r="F302" s="276">
        <v>0</v>
      </c>
      <c r="G302" s="1043">
        <v>100</v>
      </c>
      <c r="H302" s="276">
        <v>0</v>
      </c>
      <c r="I302" s="276">
        <v>0</v>
      </c>
      <c r="J302" s="276">
        <v>0</v>
      </c>
      <c r="K302" s="276">
        <v>0</v>
      </c>
      <c r="L302" s="276">
        <v>0</v>
      </c>
      <c r="M302" s="276">
        <v>0</v>
      </c>
      <c r="N302" s="276">
        <v>0</v>
      </c>
      <c r="O302" s="276">
        <v>0</v>
      </c>
      <c r="P302" s="276">
        <v>0</v>
      </c>
      <c r="Q302" s="276">
        <v>0</v>
      </c>
      <c r="R302" s="276">
        <v>1</v>
      </c>
      <c r="S302" s="276">
        <v>0</v>
      </c>
      <c r="T302" s="276">
        <v>0</v>
      </c>
      <c r="U302" s="276">
        <v>1</v>
      </c>
      <c r="V302" s="1044">
        <v>2</v>
      </c>
      <c r="W302" s="276">
        <v>3</v>
      </c>
      <c r="X302" s="276">
        <v>8</v>
      </c>
      <c r="Y302" s="276">
        <v>5</v>
      </c>
      <c r="Z302" s="276">
        <v>12</v>
      </c>
      <c r="AA302" s="276">
        <v>15</v>
      </c>
      <c r="AB302" s="276">
        <v>19</v>
      </c>
      <c r="AC302" s="276">
        <v>26</v>
      </c>
      <c r="AD302" s="448"/>
    </row>
    <row r="303" spans="1:30" ht="20.399999999999999" customHeight="1">
      <c r="A303" s="794"/>
      <c r="B303" s="670" t="s">
        <v>4104</v>
      </c>
      <c r="C303" s="276">
        <v>0</v>
      </c>
      <c r="D303" s="276">
        <v>0</v>
      </c>
      <c r="E303" s="276">
        <v>0</v>
      </c>
      <c r="F303" s="276">
        <v>0</v>
      </c>
      <c r="G303" s="1043">
        <v>0</v>
      </c>
      <c r="H303" s="276">
        <v>0</v>
      </c>
      <c r="I303" s="276">
        <v>0</v>
      </c>
      <c r="J303" s="276">
        <v>0</v>
      </c>
      <c r="K303" s="276">
        <v>0</v>
      </c>
      <c r="L303" s="276">
        <v>0</v>
      </c>
      <c r="M303" s="276">
        <v>0</v>
      </c>
      <c r="N303" s="276">
        <v>0</v>
      </c>
      <c r="O303" s="276">
        <v>0</v>
      </c>
      <c r="P303" s="276">
        <v>0</v>
      </c>
      <c r="Q303" s="276">
        <v>0</v>
      </c>
      <c r="R303" s="276">
        <v>0</v>
      </c>
      <c r="S303" s="276">
        <v>0</v>
      </c>
      <c r="T303" s="276">
        <v>0</v>
      </c>
      <c r="U303" s="276">
        <v>0</v>
      </c>
      <c r="V303" s="1044">
        <v>0</v>
      </c>
      <c r="W303" s="276">
        <v>0</v>
      </c>
      <c r="X303" s="276">
        <v>0</v>
      </c>
      <c r="Y303" s="276">
        <v>0</v>
      </c>
      <c r="Z303" s="276">
        <v>0</v>
      </c>
      <c r="AA303" s="276">
        <v>0</v>
      </c>
      <c r="AB303" s="276">
        <v>0</v>
      </c>
      <c r="AC303" s="276">
        <v>0</v>
      </c>
      <c r="AD303" s="448"/>
    </row>
    <row r="304" spans="1:30" ht="20.399999999999999" customHeight="1">
      <c r="A304" s="407"/>
      <c r="B304" s="407"/>
      <c r="C304" s="407"/>
      <c r="D304" s="407"/>
      <c r="E304" s="407"/>
      <c r="F304" s="407"/>
      <c r="G304" s="407"/>
      <c r="H304" s="407"/>
      <c r="I304" s="407"/>
      <c r="J304" s="407"/>
      <c r="K304" s="407"/>
      <c r="L304" s="407"/>
      <c r="M304" s="407"/>
      <c r="N304" s="407"/>
      <c r="O304" s="407"/>
      <c r="P304" s="407"/>
      <c r="Q304" s="407"/>
      <c r="R304" s="407"/>
      <c r="S304" s="407"/>
      <c r="T304" s="407"/>
      <c r="U304" s="407"/>
      <c r="V304" s="407"/>
      <c r="W304" s="407"/>
      <c r="X304" s="407"/>
      <c r="Y304" s="407"/>
      <c r="Z304" s="407"/>
      <c r="AA304" s="407"/>
      <c r="AB304" s="407"/>
      <c r="AC304" s="407"/>
      <c r="AD304" s="448"/>
    </row>
    <row r="305" spans="1:30" ht="20.399999999999999" customHeight="1">
      <c r="A305" s="796" t="s">
        <v>3519</v>
      </c>
      <c r="B305" s="669" t="s">
        <v>3518</v>
      </c>
      <c r="C305" s="275">
        <v>19</v>
      </c>
      <c r="D305" s="275">
        <v>19</v>
      </c>
      <c r="E305" s="275">
        <v>0</v>
      </c>
      <c r="F305" s="275">
        <v>0</v>
      </c>
      <c r="G305" s="1041">
        <v>100</v>
      </c>
      <c r="H305" s="275">
        <v>0</v>
      </c>
      <c r="I305" s="275">
        <v>0</v>
      </c>
      <c r="J305" s="275">
        <v>0</v>
      </c>
      <c r="K305" s="275">
        <v>0</v>
      </c>
      <c r="L305" s="275">
        <v>0</v>
      </c>
      <c r="M305" s="275">
        <v>0</v>
      </c>
      <c r="N305" s="275">
        <v>0</v>
      </c>
      <c r="O305" s="275">
        <v>0</v>
      </c>
      <c r="P305" s="275">
        <v>0</v>
      </c>
      <c r="Q305" s="275">
        <v>1</v>
      </c>
      <c r="R305" s="275">
        <v>0</v>
      </c>
      <c r="S305" s="275">
        <v>1</v>
      </c>
      <c r="T305" s="275">
        <v>1</v>
      </c>
      <c r="U305" s="275">
        <v>0</v>
      </c>
      <c r="V305" s="1042">
        <v>0</v>
      </c>
      <c r="W305" s="275">
        <v>1</v>
      </c>
      <c r="X305" s="275">
        <v>1</v>
      </c>
      <c r="Y305" s="275">
        <v>4</v>
      </c>
      <c r="Z305" s="275">
        <v>2</v>
      </c>
      <c r="AA305" s="275">
        <v>4</v>
      </c>
      <c r="AB305" s="275">
        <v>2</v>
      </c>
      <c r="AC305" s="275">
        <v>2</v>
      </c>
      <c r="AD305" s="448"/>
    </row>
    <row r="306" spans="1:30" ht="20.399999999999999" customHeight="1">
      <c r="A306" s="794"/>
      <c r="B306" s="670" t="s">
        <v>1468</v>
      </c>
      <c r="C306" s="276">
        <v>11</v>
      </c>
      <c r="D306" s="276">
        <v>11</v>
      </c>
      <c r="E306" s="276">
        <v>0</v>
      </c>
      <c r="F306" s="276">
        <v>0</v>
      </c>
      <c r="G306" s="1043">
        <v>100</v>
      </c>
      <c r="H306" s="276">
        <v>0</v>
      </c>
      <c r="I306" s="276">
        <v>0</v>
      </c>
      <c r="J306" s="276">
        <v>0</v>
      </c>
      <c r="K306" s="276">
        <v>0</v>
      </c>
      <c r="L306" s="276">
        <v>0</v>
      </c>
      <c r="M306" s="276">
        <v>0</v>
      </c>
      <c r="N306" s="276">
        <v>0</v>
      </c>
      <c r="O306" s="276">
        <v>0</v>
      </c>
      <c r="P306" s="276">
        <v>0</v>
      </c>
      <c r="Q306" s="276">
        <v>1</v>
      </c>
      <c r="R306" s="276">
        <v>0</v>
      </c>
      <c r="S306" s="276">
        <v>0</v>
      </c>
      <c r="T306" s="276">
        <v>0</v>
      </c>
      <c r="U306" s="276">
        <v>0</v>
      </c>
      <c r="V306" s="1044">
        <v>0</v>
      </c>
      <c r="W306" s="276">
        <v>0</v>
      </c>
      <c r="X306" s="276">
        <v>1</v>
      </c>
      <c r="Y306" s="276">
        <v>3</v>
      </c>
      <c r="Z306" s="276">
        <v>1</v>
      </c>
      <c r="AA306" s="276">
        <v>3</v>
      </c>
      <c r="AB306" s="276">
        <v>1</v>
      </c>
      <c r="AC306" s="276">
        <v>1</v>
      </c>
      <c r="AD306" s="448"/>
    </row>
    <row r="307" spans="1:30" ht="20.399999999999999" customHeight="1">
      <c r="A307" s="794"/>
      <c r="B307" s="670" t="s">
        <v>1467</v>
      </c>
      <c r="C307" s="276">
        <v>8</v>
      </c>
      <c r="D307" s="276">
        <v>8</v>
      </c>
      <c r="E307" s="276">
        <v>0</v>
      </c>
      <c r="F307" s="276">
        <v>0</v>
      </c>
      <c r="G307" s="1043">
        <v>100</v>
      </c>
      <c r="H307" s="276">
        <v>0</v>
      </c>
      <c r="I307" s="276">
        <v>0</v>
      </c>
      <c r="J307" s="276">
        <v>0</v>
      </c>
      <c r="K307" s="276">
        <v>0</v>
      </c>
      <c r="L307" s="276">
        <v>0</v>
      </c>
      <c r="M307" s="276">
        <v>0</v>
      </c>
      <c r="N307" s="276">
        <v>0</v>
      </c>
      <c r="O307" s="276">
        <v>0</v>
      </c>
      <c r="P307" s="276">
        <v>0</v>
      </c>
      <c r="Q307" s="276">
        <v>0</v>
      </c>
      <c r="R307" s="276">
        <v>0</v>
      </c>
      <c r="S307" s="276">
        <v>1</v>
      </c>
      <c r="T307" s="276">
        <v>1</v>
      </c>
      <c r="U307" s="276">
        <v>0</v>
      </c>
      <c r="V307" s="1044">
        <v>0</v>
      </c>
      <c r="W307" s="276">
        <v>1</v>
      </c>
      <c r="X307" s="276">
        <v>0</v>
      </c>
      <c r="Y307" s="276">
        <v>1</v>
      </c>
      <c r="Z307" s="276">
        <v>1</v>
      </c>
      <c r="AA307" s="276">
        <v>1</v>
      </c>
      <c r="AB307" s="276">
        <v>1</v>
      </c>
      <c r="AC307" s="276">
        <v>1</v>
      </c>
      <c r="AD307" s="448"/>
    </row>
    <row r="308" spans="1:30" ht="20.399999999999999" customHeight="1">
      <c r="A308" s="794"/>
      <c r="B308" s="670" t="s">
        <v>4104</v>
      </c>
      <c r="C308" s="276">
        <v>0</v>
      </c>
      <c r="D308" s="276">
        <v>0</v>
      </c>
      <c r="E308" s="276">
        <v>0</v>
      </c>
      <c r="F308" s="276">
        <v>0</v>
      </c>
      <c r="G308" s="1043">
        <v>0</v>
      </c>
      <c r="H308" s="276">
        <v>0</v>
      </c>
      <c r="I308" s="276">
        <v>0</v>
      </c>
      <c r="J308" s="276">
        <v>0</v>
      </c>
      <c r="K308" s="276">
        <v>0</v>
      </c>
      <c r="L308" s="276">
        <v>0</v>
      </c>
      <c r="M308" s="276">
        <v>0</v>
      </c>
      <c r="N308" s="276">
        <v>0</v>
      </c>
      <c r="O308" s="276">
        <v>0</v>
      </c>
      <c r="P308" s="276">
        <v>0</v>
      </c>
      <c r="Q308" s="276">
        <v>0</v>
      </c>
      <c r="R308" s="276">
        <v>0</v>
      </c>
      <c r="S308" s="276">
        <v>0</v>
      </c>
      <c r="T308" s="276">
        <v>0</v>
      </c>
      <c r="U308" s="276">
        <v>0</v>
      </c>
      <c r="V308" s="1044">
        <v>0</v>
      </c>
      <c r="W308" s="276">
        <v>0</v>
      </c>
      <c r="X308" s="276">
        <v>0</v>
      </c>
      <c r="Y308" s="276">
        <v>0</v>
      </c>
      <c r="Z308" s="276">
        <v>0</v>
      </c>
      <c r="AA308" s="276">
        <v>0</v>
      </c>
      <c r="AB308" s="276">
        <v>0</v>
      </c>
      <c r="AC308" s="276">
        <v>0</v>
      </c>
      <c r="AD308" s="448"/>
    </row>
    <row r="309" spans="1:30" ht="20.399999999999999" customHeight="1">
      <c r="A309" s="407"/>
      <c r="B309" s="407"/>
      <c r="C309" s="407"/>
      <c r="D309" s="407"/>
      <c r="E309" s="407"/>
      <c r="F309" s="407"/>
      <c r="G309" s="407"/>
      <c r="H309" s="407"/>
      <c r="I309" s="407"/>
      <c r="J309" s="407"/>
      <c r="K309" s="407"/>
      <c r="L309" s="407"/>
      <c r="M309" s="407"/>
      <c r="N309" s="407"/>
      <c r="O309" s="407"/>
      <c r="P309" s="407"/>
      <c r="Q309" s="407"/>
      <c r="R309" s="407"/>
      <c r="S309" s="407"/>
      <c r="T309" s="407"/>
      <c r="U309" s="407"/>
      <c r="V309" s="407"/>
      <c r="W309" s="407"/>
      <c r="X309" s="407"/>
      <c r="Y309" s="407"/>
      <c r="Z309" s="407"/>
      <c r="AA309" s="407"/>
      <c r="AB309" s="407"/>
      <c r="AC309" s="407"/>
      <c r="AD309" s="448"/>
    </row>
    <row r="310" spans="1:30" ht="20.399999999999999" customHeight="1">
      <c r="A310" s="796" t="s">
        <v>4695</v>
      </c>
      <c r="B310" s="669" t="s">
        <v>4696</v>
      </c>
      <c r="C310" s="275">
        <v>1</v>
      </c>
      <c r="D310" s="275">
        <v>1</v>
      </c>
      <c r="E310" s="275">
        <v>0</v>
      </c>
      <c r="F310" s="275">
        <v>0</v>
      </c>
      <c r="G310" s="1041">
        <v>100</v>
      </c>
      <c r="H310" s="275">
        <v>0</v>
      </c>
      <c r="I310" s="275">
        <v>0</v>
      </c>
      <c r="J310" s="275">
        <v>0</v>
      </c>
      <c r="K310" s="275">
        <v>0</v>
      </c>
      <c r="L310" s="275">
        <v>0</v>
      </c>
      <c r="M310" s="275">
        <v>0</v>
      </c>
      <c r="N310" s="275">
        <v>0</v>
      </c>
      <c r="O310" s="275">
        <v>0</v>
      </c>
      <c r="P310" s="275">
        <v>0</v>
      </c>
      <c r="Q310" s="275">
        <v>0</v>
      </c>
      <c r="R310" s="275">
        <v>0</v>
      </c>
      <c r="S310" s="275">
        <v>0</v>
      </c>
      <c r="T310" s="275">
        <v>0</v>
      </c>
      <c r="U310" s="275">
        <v>0</v>
      </c>
      <c r="V310" s="1042">
        <v>0</v>
      </c>
      <c r="W310" s="275">
        <v>0</v>
      </c>
      <c r="X310" s="275">
        <v>0</v>
      </c>
      <c r="Y310" s="275">
        <v>0</v>
      </c>
      <c r="Z310" s="275">
        <v>0</v>
      </c>
      <c r="AA310" s="275">
        <v>0</v>
      </c>
      <c r="AB310" s="275">
        <v>0</v>
      </c>
      <c r="AC310" s="275">
        <v>1</v>
      </c>
      <c r="AD310" s="448"/>
    </row>
    <row r="311" spans="1:30" ht="20.399999999999999" customHeight="1">
      <c r="A311" s="794"/>
      <c r="B311" s="670" t="s">
        <v>1468</v>
      </c>
      <c r="C311" s="276">
        <v>1</v>
      </c>
      <c r="D311" s="276">
        <v>1</v>
      </c>
      <c r="E311" s="276">
        <v>0</v>
      </c>
      <c r="F311" s="276">
        <v>0</v>
      </c>
      <c r="G311" s="1043">
        <v>100</v>
      </c>
      <c r="H311" s="276">
        <v>0</v>
      </c>
      <c r="I311" s="276">
        <v>0</v>
      </c>
      <c r="J311" s="276">
        <v>0</v>
      </c>
      <c r="K311" s="276">
        <v>0</v>
      </c>
      <c r="L311" s="276">
        <v>0</v>
      </c>
      <c r="M311" s="276">
        <v>0</v>
      </c>
      <c r="N311" s="276">
        <v>0</v>
      </c>
      <c r="O311" s="276">
        <v>0</v>
      </c>
      <c r="P311" s="276">
        <v>0</v>
      </c>
      <c r="Q311" s="276">
        <v>0</v>
      </c>
      <c r="R311" s="276">
        <v>0</v>
      </c>
      <c r="S311" s="276">
        <v>0</v>
      </c>
      <c r="T311" s="276">
        <v>0</v>
      </c>
      <c r="U311" s="276">
        <v>0</v>
      </c>
      <c r="V311" s="1044">
        <v>0</v>
      </c>
      <c r="W311" s="276">
        <v>0</v>
      </c>
      <c r="X311" s="276">
        <v>0</v>
      </c>
      <c r="Y311" s="276">
        <v>0</v>
      </c>
      <c r="Z311" s="276">
        <v>0</v>
      </c>
      <c r="AA311" s="276">
        <v>0</v>
      </c>
      <c r="AB311" s="276">
        <v>0</v>
      </c>
      <c r="AC311" s="276">
        <v>1</v>
      </c>
      <c r="AD311" s="448"/>
    </row>
    <row r="312" spans="1:30" ht="20.399999999999999" customHeight="1">
      <c r="A312" s="794"/>
      <c r="B312" s="670" t="s">
        <v>1467</v>
      </c>
      <c r="C312" s="276">
        <v>0</v>
      </c>
      <c r="D312" s="276">
        <v>0</v>
      </c>
      <c r="E312" s="276">
        <v>0</v>
      </c>
      <c r="F312" s="276">
        <v>0</v>
      </c>
      <c r="G312" s="1043">
        <v>0</v>
      </c>
      <c r="H312" s="276">
        <v>0</v>
      </c>
      <c r="I312" s="276">
        <v>0</v>
      </c>
      <c r="J312" s="276">
        <v>0</v>
      </c>
      <c r="K312" s="276">
        <v>0</v>
      </c>
      <c r="L312" s="276">
        <v>0</v>
      </c>
      <c r="M312" s="276">
        <v>0</v>
      </c>
      <c r="N312" s="276">
        <v>0</v>
      </c>
      <c r="O312" s="276">
        <v>0</v>
      </c>
      <c r="P312" s="276">
        <v>0</v>
      </c>
      <c r="Q312" s="276">
        <v>0</v>
      </c>
      <c r="R312" s="276">
        <v>0</v>
      </c>
      <c r="S312" s="276">
        <v>0</v>
      </c>
      <c r="T312" s="276">
        <v>0</v>
      </c>
      <c r="U312" s="276">
        <v>0</v>
      </c>
      <c r="V312" s="1044">
        <v>0</v>
      </c>
      <c r="W312" s="276">
        <v>0</v>
      </c>
      <c r="X312" s="276">
        <v>0</v>
      </c>
      <c r="Y312" s="276">
        <v>0</v>
      </c>
      <c r="Z312" s="276">
        <v>0</v>
      </c>
      <c r="AA312" s="276">
        <v>0</v>
      </c>
      <c r="AB312" s="276">
        <v>0</v>
      </c>
      <c r="AC312" s="276">
        <v>0</v>
      </c>
      <c r="AD312" s="448"/>
    </row>
    <row r="313" spans="1:30" ht="20.399999999999999" customHeight="1">
      <c r="A313" s="794"/>
      <c r="B313" s="670" t="s">
        <v>4104</v>
      </c>
      <c r="C313" s="276">
        <v>0</v>
      </c>
      <c r="D313" s="276">
        <v>0</v>
      </c>
      <c r="E313" s="276">
        <v>0</v>
      </c>
      <c r="F313" s="276">
        <v>0</v>
      </c>
      <c r="G313" s="1043">
        <v>0</v>
      </c>
      <c r="H313" s="276">
        <v>0</v>
      </c>
      <c r="I313" s="276">
        <v>0</v>
      </c>
      <c r="J313" s="276">
        <v>0</v>
      </c>
      <c r="K313" s="276">
        <v>0</v>
      </c>
      <c r="L313" s="276">
        <v>0</v>
      </c>
      <c r="M313" s="276">
        <v>0</v>
      </c>
      <c r="N313" s="276">
        <v>0</v>
      </c>
      <c r="O313" s="276">
        <v>0</v>
      </c>
      <c r="P313" s="276">
        <v>0</v>
      </c>
      <c r="Q313" s="276">
        <v>0</v>
      </c>
      <c r="R313" s="276">
        <v>0</v>
      </c>
      <c r="S313" s="276">
        <v>0</v>
      </c>
      <c r="T313" s="276">
        <v>0</v>
      </c>
      <c r="U313" s="276">
        <v>0</v>
      </c>
      <c r="V313" s="1044">
        <v>0</v>
      </c>
      <c r="W313" s="276">
        <v>0</v>
      </c>
      <c r="X313" s="276">
        <v>0</v>
      </c>
      <c r="Y313" s="276">
        <v>0</v>
      </c>
      <c r="Z313" s="276">
        <v>0</v>
      </c>
      <c r="AA313" s="276">
        <v>0</v>
      </c>
      <c r="AB313" s="276">
        <v>0</v>
      </c>
      <c r="AC313" s="276">
        <v>0</v>
      </c>
      <c r="AD313" s="448"/>
    </row>
    <row r="314" spans="1:30" ht="20.399999999999999" customHeight="1">
      <c r="A314" s="407"/>
      <c r="B314" s="407"/>
      <c r="C314" s="407"/>
      <c r="D314" s="407"/>
      <c r="E314" s="407"/>
      <c r="F314" s="407"/>
      <c r="G314" s="407"/>
      <c r="H314" s="407"/>
      <c r="I314" s="407"/>
      <c r="J314" s="407"/>
      <c r="K314" s="407"/>
      <c r="L314" s="407"/>
      <c r="M314" s="407"/>
      <c r="N314" s="407"/>
      <c r="O314" s="407"/>
      <c r="P314" s="407"/>
      <c r="Q314" s="407"/>
      <c r="R314" s="407"/>
      <c r="S314" s="407"/>
      <c r="T314" s="407"/>
      <c r="U314" s="407"/>
      <c r="V314" s="407"/>
      <c r="W314" s="407"/>
      <c r="X314" s="407"/>
      <c r="Y314" s="407"/>
      <c r="Z314" s="407"/>
      <c r="AA314" s="407"/>
      <c r="AB314" s="407"/>
      <c r="AC314" s="407"/>
      <c r="AD314" s="448"/>
    </row>
    <row r="315" spans="1:30" ht="20.399999999999999" customHeight="1">
      <c r="A315" s="796" t="s">
        <v>3517</v>
      </c>
      <c r="B315" s="669" t="s">
        <v>3516</v>
      </c>
      <c r="C315" s="275">
        <v>9</v>
      </c>
      <c r="D315" s="275">
        <v>9</v>
      </c>
      <c r="E315" s="275">
        <v>0</v>
      </c>
      <c r="F315" s="275">
        <v>0</v>
      </c>
      <c r="G315" s="1041">
        <v>100</v>
      </c>
      <c r="H315" s="275">
        <v>0</v>
      </c>
      <c r="I315" s="275">
        <v>0</v>
      </c>
      <c r="J315" s="275">
        <v>0</v>
      </c>
      <c r="K315" s="275">
        <v>0</v>
      </c>
      <c r="L315" s="275">
        <v>0</v>
      </c>
      <c r="M315" s="275">
        <v>0</v>
      </c>
      <c r="N315" s="275">
        <v>0</v>
      </c>
      <c r="O315" s="275">
        <v>0</v>
      </c>
      <c r="P315" s="275">
        <v>0</v>
      </c>
      <c r="Q315" s="275">
        <v>0</v>
      </c>
      <c r="R315" s="275">
        <v>0</v>
      </c>
      <c r="S315" s="275">
        <v>0</v>
      </c>
      <c r="T315" s="275">
        <v>0</v>
      </c>
      <c r="U315" s="275">
        <v>1</v>
      </c>
      <c r="V315" s="1042">
        <v>0</v>
      </c>
      <c r="W315" s="275">
        <v>3</v>
      </c>
      <c r="X315" s="275">
        <v>0</v>
      </c>
      <c r="Y315" s="275">
        <v>1</v>
      </c>
      <c r="Z315" s="275">
        <v>0</v>
      </c>
      <c r="AA315" s="275">
        <v>1</v>
      </c>
      <c r="AB315" s="275">
        <v>1</v>
      </c>
      <c r="AC315" s="275">
        <v>2</v>
      </c>
      <c r="AD315" s="448"/>
    </row>
    <row r="316" spans="1:30" ht="20.399999999999999" customHeight="1">
      <c r="A316" s="794"/>
      <c r="B316" s="670" t="s">
        <v>1468</v>
      </c>
      <c r="C316" s="276">
        <v>8</v>
      </c>
      <c r="D316" s="276">
        <v>8</v>
      </c>
      <c r="E316" s="276">
        <v>0</v>
      </c>
      <c r="F316" s="276">
        <v>0</v>
      </c>
      <c r="G316" s="1043">
        <v>100</v>
      </c>
      <c r="H316" s="276">
        <v>0</v>
      </c>
      <c r="I316" s="276">
        <v>0</v>
      </c>
      <c r="J316" s="276">
        <v>0</v>
      </c>
      <c r="K316" s="276">
        <v>0</v>
      </c>
      <c r="L316" s="276">
        <v>0</v>
      </c>
      <c r="M316" s="276">
        <v>0</v>
      </c>
      <c r="N316" s="276">
        <v>0</v>
      </c>
      <c r="O316" s="276">
        <v>0</v>
      </c>
      <c r="P316" s="276">
        <v>0</v>
      </c>
      <c r="Q316" s="276">
        <v>0</v>
      </c>
      <c r="R316" s="276">
        <v>0</v>
      </c>
      <c r="S316" s="276">
        <v>0</v>
      </c>
      <c r="T316" s="276">
        <v>0</v>
      </c>
      <c r="U316" s="276">
        <v>1</v>
      </c>
      <c r="V316" s="1044">
        <v>0</v>
      </c>
      <c r="W316" s="276">
        <v>3</v>
      </c>
      <c r="X316" s="276">
        <v>0</v>
      </c>
      <c r="Y316" s="276">
        <v>1</v>
      </c>
      <c r="Z316" s="276">
        <v>0</v>
      </c>
      <c r="AA316" s="276">
        <v>1</v>
      </c>
      <c r="AB316" s="276">
        <v>1</v>
      </c>
      <c r="AC316" s="276">
        <v>1</v>
      </c>
      <c r="AD316" s="448"/>
    </row>
    <row r="317" spans="1:30" ht="20.399999999999999" customHeight="1">
      <c r="A317" s="794"/>
      <c r="B317" s="670" t="s">
        <v>1467</v>
      </c>
      <c r="C317" s="276">
        <v>1</v>
      </c>
      <c r="D317" s="276">
        <v>1</v>
      </c>
      <c r="E317" s="276">
        <v>0</v>
      </c>
      <c r="F317" s="276">
        <v>0</v>
      </c>
      <c r="G317" s="1043">
        <v>100</v>
      </c>
      <c r="H317" s="276">
        <v>0</v>
      </c>
      <c r="I317" s="276">
        <v>0</v>
      </c>
      <c r="J317" s="276">
        <v>0</v>
      </c>
      <c r="K317" s="276">
        <v>0</v>
      </c>
      <c r="L317" s="276">
        <v>0</v>
      </c>
      <c r="M317" s="276">
        <v>0</v>
      </c>
      <c r="N317" s="276">
        <v>0</v>
      </c>
      <c r="O317" s="276">
        <v>0</v>
      </c>
      <c r="P317" s="276">
        <v>0</v>
      </c>
      <c r="Q317" s="276">
        <v>0</v>
      </c>
      <c r="R317" s="276">
        <v>0</v>
      </c>
      <c r="S317" s="276">
        <v>0</v>
      </c>
      <c r="T317" s="276">
        <v>0</v>
      </c>
      <c r="U317" s="276">
        <v>0</v>
      </c>
      <c r="V317" s="1044">
        <v>0</v>
      </c>
      <c r="W317" s="276">
        <v>0</v>
      </c>
      <c r="X317" s="276">
        <v>0</v>
      </c>
      <c r="Y317" s="276">
        <v>0</v>
      </c>
      <c r="Z317" s="276">
        <v>0</v>
      </c>
      <c r="AA317" s="276">
        <v>0</v>
      </c>
      <c r="AB317" s="276">
        <v>0</v>
      </c>
      <c r="AC317" s="276">
        <v>1</v>
      </c>
      <c r="AD317" s="448"/>
    </row>
    <row r="318" spans="1:30" ht="20.399999999999999" customHeight="1">
      <c r="A318" s="794"/>
      <c r="B318" s="670" t="s">
        <v>4104</v>
      </c>
      <c r="C318" s="276">
        <v>0</v>
      </c>
      <c r="D318" s="276">
        <v>0</v>
      </c>
      <c r="E318" s="276">
        <v>0</v>
      </c>
      <c r="F318" s="276">
        <v>0</v>
      </c>
      <c r="G318" s="1043">
        <v>0</v>
      </c>
      <c r="H318" s="276">
        <v>0</v>
      </c>
      <c r="I318" s="276">
        <v>0</v>
      </c>
      <c r="J318" s="276">
        <v>0</v>
      </c>
      <c r="K318" s="276">
        <v>0</v>
      </c>
      <c r="L318" s="276">
        <v>0</v>
      </c>
      <c r="M318" s="276">
        <v>0</v>
      </c>
      <c r="N318" s="276">
        <v>0</v>
      </c>
      <c r="O318" s="276">
        <v>0</v>
      </c>
      <c r="P318" s="276">
        <v>0</v>
      </c>
      <c r="Q318" s="276">
        <v>0</v>
      </c>
      <c r="R318" s="276">
        <v>0</v>
      </c>
      <c r="S318" s="276">
        <v>0</v>
      </c>
      <c r="T318" s="276">
        <v>0</v>
      </c>
      <c r="U318" s="276">
        <v>0</v>
      </c>
      <c r="V318" s="1044">
        <v>0</v>
      </c>
      <c r="W318" s="276">
        <v>0</v>
      </c>
      <c r="X318" s="276">
        <v>0</v>
      </c>
      <c r="Y318" s="276">
        <v>0</v>
      </c>
      <c r="Z318" s="276">
        <v>0</v>
      </c>
      <c r="AA318" s="276">
        <v>0</v>
      </c>
      <c r="AB318" s="276">
        <v>0</v>
      </c>
      <c r="AC318" s="276">
        <v>0</v>
      </c>
      <c r="AD318" s="448"/>
    </row>
    <row r="319" spans="1:30" ht="20.399999999999999" customHeight="1">
      <c r="A319" s="407"/>
      <c r="B319" s="407"/>
      <c r="C319" s="407"/>
      <c r="D319" s="407"/>
      <c r="E319" s="407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  <c r="U319" s="407"/>
      <c r="V319" s="407"/>
      <c r="W319" s="407"/>
      <c r="X319" s="407"/>
      <c r="Y319" s="407"/>
      <c r="Z319" s="407"/>
      <c r="AA319" s="407"/>
      <c r="AB319" s="407"/>
      <c r="AC319" s="407"/>
      <c r="AD319" s="448"/>
    </row>
    <row r="320" spans="1:30" ht="20.399999999999999" customHeight="1">
      <c r="A320" s="796" t="s">
        <v>3515</v>
      </c>
      <c r="B320" s="669" t="s">
        <v>3514</v>
      </c>
      <c r="C320" s="275">
        <v>7</v>
      </c>
      <c r="D320" s="275">
        <v>7</v>
      </c>
      <c r="E320" s="275">
        <v>0</v>
      </c>
      <c r="F320" s="275">
        <v>0</v>
      </c>
      <c r="G320" s="1041">
        <v>100</v>
      </c>
      <c r="H320" s="275">
        <v>0</v>
      </c>
      <c r="I320" s="275">
        <v>0</v>
      </c>
      <c r="J320" s="275">
        <v>0</v>
      </c>
      <c r="K320" s="275">
        <v>0</v>
      </c>
      <c r="L320" s="275">
        <v>0</v>
      </c>
      <c r="M320" s="275">
        <v>0</v>
      </c>
      <c r="N320" s="275">
        <v>0</v>
      </c>
      <c r="O320" s="275">
        <v>0</v>
      </c>
      <c r="P320" s="275">
        <v>0</v>
      </c>
      <c r="Q320" s="275">
        <v>0</v>
      </c>
      <c r="R320" s="275">
        <v>0</v>
      </c>
      <c r="S320" s="275">
        <v>0</v>
      </c>
      <c r="T320" s="275">
        <v>0</v>
      </c>
      <c r="U320" s="275">
        <v>0</v>
      </c>
      <c r="V320" s="1042">
        <v>0</v>
      </c>
      <c r="W320" s="275">
        <v>2</v>
      </c>
      <c r="X320" s="275">
        <v>1</v>
      </c>
      <c r="Y320" s="275">
        <v>0</v>
      </c>
      <c r="Z320" s="275">
        <v>2</v>
      </c>
      <c r="AA320" s="275">
        <v>1</v>
      </c>
      <c r="AB320" s="275">
        <v>0</v>
      </c>
      <c r="AC320" s="275">
        <v>1</v>
      </c>
      <c r="AD320" s="448"/>
    </row>
    <row r="321" spans="1:30" ht="20.399999999999999" customHeight="1">
      <c r="A321" s="794"/>
      <c r="B321" s="670" t="s">
        <v>1468</v>
      </c>
      <c r="C321" s="276">
        <v>5</v>
      </c>
      <c r="D321" s="276">
        <v>5</v>
      </c>
      <c r="E321" s="276">
        <v>0</v>
      </c>
      <c r="F321" s="276">
        <v>0</v>
      </c>
      <c r="G321" s="1043">
        <v>100</v>
      </c>
      <c r="H321" s="276">
        <v>0</v>
      </c>
      <c r="I321" s="276">
        <v>0</v>
      </c>
      <c r="J321" s="276">
        <v>0</v>
      </c>
      <c r="K321" s="276">
        <v>0</v>
      </c>
      <c r="L321" s="276">
        <v>0</v>
      </c>
      <c r="M321" s="276">
        <v>0</v>
      </c>
      <c r="N321" s="276">
        <v>0</v>
      </c>
      <c r="O321" s="276">
        <v>0</v>
      </c>
      <c r="P321" s="276">
        <v>0</v>
      </c>
      <c r="Q321" s="276">
        <v>0</v>
      </c>
      <c r="R321" s="276">
        <v>0</v>
      </c>
      <c r="S321" s="276">
        <v>0</v>
      </c>
      <c r="T321" s="276">
        <v>0</v>
      </c>
      <c r="U321" s="276">
        <v>0</v>
      </c>
      <c r="V321" s="1044">
        <v>0</v>
      </c>
      <c r="W321" s="276">
        <v>1</v>
      </c>
      <c r="X321" s="276">
        <v>1</v>
      </c>
      <c r="Y321" s="276">
        <v>0</v>
      </c>
      <c r="Z321" s="276">
        <v>1</v>
      </c>
      <c r="AA321" s="276">
        <v>1</v>
      </c>
      <c r="AB321" s="276">
        <v>0</v>
      </c>
      <c r="AC321" s="276">
        <v>1</v>
      </c>
      <c r="AD321" s="448"/>
    </row>
    <row r="322" spans="1:30" ht="20.399999999999999" customHeight="1">
      <c r="A322" s="794"/>
      <c r="B322" s="670" t="s">
        <v>1467</v>
      </c>
      <c r="C322" s="276">
        <v>2</v>
      </c>
      <c r="D322" s="276">
        <v>2</v>
      </c>
      <c r="E322" s="276">
        <v>0</v>
      </c>
      <c r="F322" s="276">
        <v>0</v>
      </c>
      <c r="G322" s="1043">
        <v>100</v>
      </c>
      <c r="H322" s="276">
        <v>0</v>
      </c>
      <c r="I322" s="276">
        <v>0</v>
      </c>
      <c r="J322" s="276">
        <v>0</v>
      </c>
      <c r="K322" s="276">
        <v>0</v>
      </c>
      <c r="L322" s="276">
        <v>0</v>
      </c>
      <c r="M322" s="276">
        <v>0</v>
      </c>
      <c r="N322" s="276">
        <v>0</v>
      </c>
      <c r="O322" s="276">
        <v>0</v>
      </c>
      <c r="P322" s="276">
        <v>0</v>
      </c>
      <c r="Q322" s="276">
        <v>0</v>
      </c>
      <c r="R322" s="276">
        <v>0</v>
      </c>
      <c r="S322" s="276">
        <v>0</v>
      </c>
      <c r="T322" s="276">
        <v>0</v>
      </c>
      <c r="U322" s="276">
        <v>0</v>
      </c>
      <c r="V322" s="1044">
        <v>0</v>
      </c>
      <c r="W322" s="276">
        <v>1</v>
      </c>
      <c r="X322" s="276">
        <v>0</v>
      </c>
      <c r="Y322" s="276">
        <v>0</v>
      </c>
      <c r="Z322" s="276">
        <v>1</v>
      </c>
      <c r="AA322" s="276">
        <v>0</v>
      </c>
      <c r="AB322" s="276">
        <v>0</v>
      </c>
      <c r="AC322" s="276">
        <v>0</v>
      </c>
      <c r="AD322" s="448"/>
    </row>
    <row r="323" spans="1:30" ht="20.399999999999999" customHeight="1">
      <c r="A323" s="794"/>
      <c r="B323" s="670" t="s">
        <v>4104</v>
      </c>
      <c r="C323" s="276">
        <v>0</v>
      </c>
      <c r="D323" s="276">
        <v>0</v>
      </c>
      <c r="E323" s="276">
        <v>0</v>
      </c>
      <c r="F323" s="276">
        <v>0</v>
      </c>
      <c r="G323" s="1043">
        <v>0</v>
      </c>
      <c r="H323" s="276">
        <v>0</v>
      </c>
      <c r="I323" s="276">
        <v>0</v>
      </c>
      <c r="J323" s="276">
        <v>0</v>
      </c>
      <c r="K323" s="276">
        <v>0</v>
      </c>
      <c r="L323" s="276">
        <v>0</v>
      </c>
      <c r="M323" s="276">
        <v>0</v>
      </c>
      <c r="N323" s="276">
        <v>0</v>
      </c>
      <c r="O323" s="276">
        <v>0</v>
      </c>
      <c r="P323" s="276">
        <v>0</v>
      </c>
      <c r="Q323" s="276">
        <v>0</v>
      </c>
      <c r="R323" s="276">
        <v>0</v>
      </c>
      <c r="S323" s="276">
        <v>0</v>
      </c>
      <c r="T323" s="276">
        <v>0</v>
      </c>
      <c r="U323" s="276">
        <v>0</v>
      </c>
      <c r="V323" s="1044">
        <v>0</v>
      </c>
      <c r="W323" s="276">
        <v>0</v>
      </c>
      <c r="X323" s="276">
        <v>0</v>
      </c>
      <c r="Y323" s="276">
        <v>0</v>
      </c>
      <c r="Z323" s="276">
        <v>0</v>
      </c>
      <c r="AA323" s="276">
        <v>0</v>
      </c>
      <c r="AB323" s="276">
        <v>0</v>
      </c>
      <c r="AC323" s="276">
        <v>0</v>
      </c>
      <c r="AD323" s="448"/>
    </row>
    <row r="324" spans="1:30" ht="20.399999999999999" customHeight="1">
      <c r="A324" s="407"/>
      <c r="B324" s="407"/>
      <c r="C324" s="407"/>
      <c r="D324" s="407"/>
      <c r="E324" s="407"/>
      <c r="F324" s="407"/>
      <c r="G324" s="407"/>
      <c r="H324" s="407"/>
      <c r="I324" s="407"/>
      <c r="J324" s="407"/>
      <c r="K324" s="407"/>
      <c r="L324" s="407"/>
      <c r="M324" s="407"/>
      <c r="N324" s="407"/>
      <c r="O324" s="407"/>
      <c r="P324" s="407"/>
      <c r="Q324" s="407"/>
      <c r="R324" s="407"/>
      <c r="S324" s="407"/>
      <c r="T324" s="407"/>
      <c r="U324" s="407"/>
      <c r="V324" s="407"/>
      <c r="W324" s="407"/>
      <c r="X324" s="407"/>
      <c r="Y324" s="407"/>
      <c r="Z324" s="407"/>
      <c r="AA324" s="407"/>
      <c r="AB324" s="407"/>
      <c r="AC324" s="407"/>
      <c r="AD324" s="448"/>
    </row>
    <row r="325" spans="1:30" ht="20.399999999999999" customHeight="1">
      <c r="A325" s="796" t="s">
        <v>3513</v>
      </c>
      <c r="B325" s="669" t="s">
        <v>3468</v>
      </c>
      <c r="C325" s="275">
        <v>45</v>
      </c>
      <c r="D325" s="275">
        <v>45</v>
      </c>
      <c r="E325" s="275">
        <v>0</v>
      </c>
      <c r="F325" s="275">
        <v>0</v>
      </c>
      <c r="G325" s="1041">
        <v>100</v>
      </c>
      <c r="H325" s="275">
        <v>0</v>
      </c>
      <c r="I325" s="275">
        <v>0</v>
      </c>
      <c r="J325" s="275">
        <v>0</v>
      </c>
      <c r="K325" s="275">
        <v>0</v>
      </c>
      <c r="L325" s="275">
        <v>0</v>
      </c>
      <c r="M325" s="275">
        <v>0</v>
      </c>
      <c r="N325" s="275">
        <v>0</v>
      </c>
      <c r="O325" s="275">
        <v>0</v>
      </c>
      <c r="P325" s="275">
        <v>0</v>
      </c>
      <c r="Q325" s="275">
        <v>1</v>
      </c>
      <c r="R325" s="275">
        <v>0</v>
      </c>
      <c r="S325" s="275">
        <v>1</v>
      </c>
      <c r="T325" s="275">
        <v>0</v>
      </c>
      <c r="U325" s="275">
        <v>1</v>
      </c>
      <c r="V325" s="1042">
        <v>5</v>
      </c>
      <c r="W325" s="275">
        <v>4</v>
      </c>
      <c r="X325" s="275">
        <v>4</v>
      </c>
      <c r="Y325" s="275">
        <v>6</v>
      </c>
      <c r="Z325" s="275">
        <v>7</v>
      </c>
      <c r="AA325" s="275">
        <v>7</v>
      </c>
      <c r="AB325" s="275">
        <v>5</v>
      </c>
      <c r="AC325" s="275">
        <v>4</v>
      </c>
      <c r="AD325" s="448"/>
    </row>
    <row r="326" spans="1:30" ht="20.399999999999999" customHeight="1">
      <c r="A326" s="669"/>
      <c r="B326" s="669" t="s">
        <v>3512</v>
      </c>
      <c r="C326" s="797"/>
      <c r="D326" s="797"/>
      <c r="E326" s="797"/>
      <c r="F326" s="797"/>
      <c r="G326" s="797"/>
      <c r="H326" s="797"/>
      <c r="I326" s="797"/>
      <c r="J326" s="797"/>
      <c r="K326" s="797"/>
      <c r="L326" s="797"/>
      <c r="M326" s="797"/>
      <c r="N326" s="797"/>
      <c r="O326" s="797"/>
      <c r="P326" s="797"/>
      <c r="Q326" s="797"/>
      <c r="R326" s="797"/>
      <c r="S326" s="797"/>
      <c r="T326" s="797"/>
      <c r="U326" s="797"/>
      <c r="V326" s="797"/>
      <c r="W326" s="797"/>
      <c r="X326" s="797"/>
      <c r="Y326" s="797"/>
      <c r="Z326" s="797"/>
      <c r="AA326" s="797"/>
      <c r="AB326" s="797"/>
      <c r="AC326" s="797"/>
      <c r="AD326" s="448"/>
    </row>
    <row r="327" spans="1:30" ht="20.399999999999999" customHeight="1">
      <c r="A327" s="794"/>
      <c r="B327" s="670" t="s">
        <v>1468</v>
      </c>
      <c r="C327" s="276">
        <v>29</v>
      </c>
      <c r="D327" s="276">
        <v>29</v>
      </c>
      <c r="E327" s="276">
        <v>0</v>
      </c>
      <c r="F327" s="276">
        <v>0</v>
      </c>
      <c r="G327" s="1043">
        <v>100</v>
      </c>
      <c r="H327" s="276">
        <v>0</v>
      </c>
      <c r="I327" s="276">
        <v>0</v>
      </c>
      <c r="J327" s="276">
        <v>0</v>
      </c>
      <c r="K327" s="276">
        <v>0</v>
      </c>
      <c r="L327" s="276">
        <v>0</v>
      </c>
      <c r="M327" s="276">
        <v>0</v>
      </c>
      <c r="N327" s="276">
        <v>0</v>
      </c>
      <c r="O327" s="276">
        <v>0</v>
      </c>
      <c r="P327" s="276">
        <v>0</v>
      </c>
      <c r="Q327" s="276">
        <v>0</v>
      </c>
      <c r="R327" s="276">
        <v>0</v>
      </c>
      <c r="S327" s="276">
        <v>1</v>
      </c>
      <c r="T327" s="276">
        <v>0</v>
      </c>
      <c r="U327" s="276">
        <v>0</v>
      </c>
      <c r="V327" s="1044">
        <v>4</v>
      </c>
      <c r="W327" s="276">
        <v>3</v>
      </c>
      <c r="X327" s="276">
        <v>3</v>
      </c>
      <c r="Y327" s="276">
        <v>4</v>
      </c>
      <c r="Z327" s="276">
        <v>6</v>
      </c>
      <c r="AA327" s="276">
        <v>4</v>
      </c>
      <c r="AB327" s="276">
        <v>2</v>
      </c>
      <c r="AC327" s="276">
        <v>2</v>
      </c>
      <c r="AD327" s="448"/>
    </row>
    <row r="328" spans="1:30" ht="20.399999999999999" customHeight="1">
      <c r="A328" s="794"/>
      <c r="B328" s="670" t="s">
        <v>1467</v>
      </c>
      <c r="C328" s="276">
        <v>16</v>
      </c>
      <c r="D328" s="276">
        <v>16</v>
      </c>
      <c r="E328" s="276">
        <v>0</v>
      </c>
      <c r="F328" s="276">
        <v>0</v>
      </c>
      <c r="G328" s="1043">
        <v>100</v>
      </c>
      <c r="H328" s="276">
        <v>0</v>
      </c>
      <c r="I328" s="276">
        <v>0</v>
      </c>
      <c r="J328" s="276">
        <v>0</v>
      </c>
      <c r="K328" s="276">
        <v>0</v>
      </c>
      <c r="L328" s="276">
        <v>0</v>
      </c>
      <c r="M328" s="276">
        <v>0</v>
      </c>
      <c r="N328" s="276">
        <v>0</v>
      </c>
      <c r="O328" s="276">
        <v>0</v>
      </c>
      <c r="P328" s="276">
        <v>0</v>
      </c>
      <c r="Q328" s="276">
        <v>1</v>
      </c>
      <c r="R328" s="276">
        <v>0</v>
      </c>
      <c r="S328" s="276">
        <v>0</v>
      </c>
      <c r="T328" s="276">
        <v>0</v>
      </c>
      <c r="U328" s="276">
        <v>1</v>
      </c>
      <c r="V328" s="1044">
        <v>1</v>
      </c>
      <c r="W328" s="276">
        <v>1</v>
      </c>
      <c r="X328" s="276">
        <v>1</v>
      </c>
      <c r="Y328" s="276">
        <v>2</v>
      </c>
      <c r="Z328" s="276">
        <v>1</v>
      </c>
      <c r="AA328" s="276">
        <v>3</v>
      </c>
      <c r="AB328" s="276">
        <v>3</v>
      </c>
      <c r="AC328" s="276">
        <v>2</v>
      </c>
      <c r="AD328" s="448"/>
    </row>
    <row r="329" spans="1:30" ht="20.399999999999999" customHeight="1">
      <c r="A329" s="794"/>
      <c r="B329" s="670" t="s">
        <v>4104</v>
      </c>
      <c r="C329" s="276">
        <v>0</v>
      </c>
      <c r="D329" s="276">
        <v>0</v>
      </c>
      <c r="E329" s="276">
        <v>0</v>
      </c>
      <c r="F329" s="276">
        <v>0</v>
      </c>
      <c r="G329" s="1043">
        <v>0</v>
      </c>
      <c r="H329" s="276">
        <v>0</v>
      </c>
      <c r="I329" s="276">
        <v>0</v>
      </c>
      <c r="J329" s="276">
        <v>0</v>
      </c>
      <c r="K329" s="276">
        <v>0</v>
      </c>
      <c r="L329" s="276">
        <v>0</v>
      </c>
      <c r="M329" s="276">
        <v>0</v>
      </c>
      <c r="N329" s="276">
        <v>0</v>
      </c>
      <c r="O329" s="276">
        <v>0</v>
      </c>
      <c r="P329" s="276">
        <v>0</v>
      </c>
      <c r="Q329" s="276">
        <v>0</v>
      </c>
      <c r="R329" s="276">
        <v>0</v>
      </c>
      <c r="S329" s="276">
        <v>0</v>
      </c>
      <c r="T329" s="276">
        <v>0</v>
      </c>
      <c r="U329" s="276">
        <v>0</v>
      </c>
      <c r="V329" s="1044">
        <v>0</v>
      </c>
      <c r="W329" s="276">
        <v>0</v>
      </c>
      <c r="X329" s="276">
        <v>0</v>
      </c>
      <c r="Y329" s="276">
        <v>0</v>
      </c>
      <c r="Z329" s="276">
        <v>0</v>
      </c>
      <c r="AA329" s="276">
        <v>0</v>
      </c>
      <c r="AB329" s="276">
        <v>0</v>
      </c>
      <c r="AC329" s="276">
        <v>0</v>
      </c>
      <c r="AD329" s="448"/>
    </row>
    <row r="330" spans="1:30" ht="20.399999999999999" customHeight="1">
      <c r="A330" s="407"/>
      <c r="B330" s="407"/>
      <c r="C330" s="407"/>
      <c r="D330" s="407"/>
      <c r="E330" s="407"/>
      <c r="F330" s="407"/>
      <c r="G330" s="407"/>
      <c r="H330" s="407"/>
      <c r="I330" s="407"/>
      <c r="J330" s="407"/>
      <c r="K330" s="407"/>
      <c r="L330" s="407"/>
      <c r="M330" s="407"/>
      <c r="N330" s="407"/>
      <c r="O330" s="407"/>
      <c r="P330" s="407"/>
      <c r="Q330" s="407"/>
      <c r="R330" s="407"/>
      <c r="S330" s="407"/>
      <c r="T330" s="407"/>
      <c r="U330" s="407"/>
      <c r="V330" s="407"/>
      <c r="W330" s="407"/>
      <c r="X330" s="407"/>
      <c r="Y330" s="407"/>
      <c r="Z330" s="407"/>
      <c r="AA330" s="407"/>
      <c r="AB330" s="407"/>
      <c r="AC330" s="407"/>
      <c r="AD330" s="448"/>
    </row>
    <row r="331" spans="1:30" ht="20.399999999999999" customHeight="1">
      <c r="A331" s="796" t="s">
        <v>3511</v>
      </c>
      <c r="B331" s="669" t="s">
        <v>3510</v>
      </c>
      <c r="C331" s="275">
        <v>5</v>
      </c>
      <c r="D331" s="275">
        <v>5</v>
      </c>
      <c r="E331" s="275">
        <v>0</v>
      </c>
      <c r="F331" s="275">
        <v>0</v>
      </c>
      <c r="G331" s="1041">
        <v>100</v>
      </c>
      <c r="H331" s="275">
        <v>0</v>
      </c>
      <c r="I331" s="275">
        <v>0</v>
      </c>
      <c r="J331" s="275">
        <v>0</v>
      </c>
      <c r="K331" s="275">
        <v>0</v>
      </c>
      <c r="L331" s="275">
        <v>0</v>
      </c>
      <c r="M331" s="275">
        <v>0</v>
      </c>
      <c r="N331" s="275">
        <v>0</v>
      </c>
      <c r="O331" s="275">
        <v>0</v>
      </c>
      <c r="P331" s="275">
        <v>0</v>
      </c>
      <c r="Q331" s="275">
        <v>1</v>
      </c>
      <c r="R331" s="275">
        <v>1</v>
      </c>
      <c r="S331" s="275">
        <v>0</v>
      </c>
      <c r="T331" s="275">
        <v>0</v>
      </c>
      <c r="U331" s="275">
        <v>1</v>
      </c>
      <c r="V331" s="1042">
        <v>0</v>
      </c>
      <c r="W331" s="275">
        <v>0</v>
      </c>
      <c r="X331" s="275">
        <v>0</v>
      </c>
      <c r="Y331" s="275">
        <v>1</v>
      </c>
      <c r="Z331" s="275">
        <v>0</v>
      </c>
      <c r="AA331" s="275">
        <v>0</v>
      </c>
      <c r="AB331" s="275">
        <v>0</v>
      </c>
      <c r="AC331" s="275">
        <v>1</v>
      </c>
      <c r="AD331" s="448"/>
    </row>
    <row r="332" spans="1:30" ht="20.399999999999999" customHeight="1">
      <c r="A332" s="794"/>
      <c r="B332" s="670" t="s">
        <v>1468</v>
      </c>
      <c r="C332" s="276">
        <v>2</v>
      </c>
      <c r="D332" s="276">
        <v>2</v>
      </c>
      <c r="E332" s="276">
        <v>0</v>
      </c>
      <c r="F332" s="276">
        <v>0</v>
      </c>
      <c r="G332" s="1043">
        <v>100</v>
      </c>
      <c r="H332" s="276">
        <v>0</v>
      </c>
      <c r="I332" s="276">
        <v>0</v>
      </c>
      <c r="J332" s="276">
        <v>0</v>
      </c>
      <c r="K332" s="276">
        <v>0</v>
      </c>
      <c r="L332" s="276">
        <v>0</v>
      </c>
      <c r="M332" s="276">
        <v>0</v>
      </c>
      <c r="N332" s="276">
        <v>0</v>
      </c>
      <c r="O332" s="276">
        <v>0</v>
      </c>
      <c r="P332" s="276">
        <v>0</v>
      </c>
      <c r="Q332" s="276">
        <v>0</v>
      </c>
      <c r="R332" s="276">
        <v>1</v>
      </c>
      <c r="S332" s="276">
        <v>0</v>
      </c>
      <c r="T332" s="276">
        <v>0</v>
      </c>
      <c r="U332" s="276">
        <v>1</v>
      </c>
      <c r="V332" s="1044">
        <v>0</v>
      </c>
      <c r="W332" s="276">
        <v>0</v>
      </c>
      <c r="X332" s="276">
        <v>0</v>
      </c>
      <c r="Y332" s="276">
        <v>0</v>
      </c>
      <c r="Z332" s="276">
        <v>0</v>
      </c>
      <c r="AA332" s="276">
        <v>0</v>
      </c>
      <c r="AB332" s="276">
        <v>0</v>
      </c>
      <c r="AC332" s="276">
        <v>0</v>
      </c>
      <c r="AD332" s="448"/>
    </row>
    <row r="333" spans="1:30" ht="20.399999999999999" customHeight="1">
      <c r="A333" s="794"/>
      <c r="B333" s="670" t="s">
        <v>1467</v>
      </c>
      <c r="C333" s="276">
        <v>3</v>
      </c>
      <c r="D333" s="276">
        <v>3</v>
      </c>
      <c r="E333" s="276">
        <v>0</v>
      </c>
      <c r="F333" s="276">
        <v>0</v>
      </c>
      <c r="G333" s="1043">
        <v>100</v>
      </c>
      <c r="H333" s="276">
        <v>0</v>
      </c>
      <c r="I333" s="276">
        <v>0</v>
      </c>
      <c r="J333" s="276">
        <v>0</v>
      </c>
      <c r="K333" s="276">
        <v>0</v>
      </c>
      <c r="L333" s="276">
        <v>0</v>
      </c>
      <c r="M333" s="276">
        <v>0</v>
      </c>
      <c r="N333" s="276">
        <v>0</v>
      </c>
      <c r="O333" s="276">
        <v>0</v>
      </c>
      <c r="P333" s="276">
        <v>0</v>
      </c>
      <c r="Q333" s="276">
        <v>1</v>
      </c>
      <c r="R333" s="276">
        <v>0</v>
      </c>
      <c r="S333" s="276">
        <v>0</v>
      </c>
      <c r="T333" s="276">
        <v>0</v>
      </c>
      <c r="U333" s="276">
        <v>0</v>
      </c>
      <c r="V333" s="1044">
        <v>0</v>
      </c>
      <c r="W333" s="276">
        <v>0</v>
      </c>
      <c r="X333" s="276">
        <v>0</v>
      </c>
      <c r="Y333" s="276">
        <v>1</v>
      </c>
      <c r="Z333" s="276">
        <v>0</v>
      </c>
      <c r="AA333" s="276">
        <v>0</v>
      </c>
      <c r="AB333" s="276">
        <v>0</v>
      </c>
      <c r="AC333" s="276">
        <v>1</v>
      </c>
      <c r="AD333" s="448"/>
    </row>
    <row r="334" spans="1:30" ht="20.399999999999999" customHeight="1">
      <c r="A334" s="794"/>
      <c r="B334" s="670" t="s">
        <v>4104</v>
      </c>
      <c r="C334" s="276">
        <v>0</v>
      </c>
      <c r="D334" s="276">
        <v>0</v>
      </c>
      <c r="E334" s="276">
        <v>0</v>
      </c>
      <c r="F334" s="276">
        <v>0</v>
      </c>
      <c r="G334" s="1043">
        <v>0</v>
      </c>
      <c r="H334" s="276">
        <v>0</v>
      </c>
      <c r="I334" s="276">
        <v>0</v>
      </c>
      <c r="J334" s="276">
        <v>0</v>
      </c>
      <c r="K334" s="276">
        <v>0</v>
      </c>
      <c r="L334" s="276">
        <v>0</v>
      </c>
      <c r="M334" s="276">
        <v>0</v>
      </c>
      <c r="N334" s="276">
        <v>0</v>
      </c>
      <c r="O334" s="276">
        <v>0</v>
      </c>
      <c r="P334" s="276">
        <v>0</v>
      </c>
      <c r="Q334" s="276">
        <v>0</v>
      </c>
      <c r="R334" s="276">
        <v>0</v>
      </c>
      <c r="S334" s="276">
        <v>0</v>
      </c>
      <c r="T334" s="276">
        <v>0</v>
      </c>
      <c r="U334" s="276">
        <v>0</v>
      </c>
      <c r="V334" s="1044">
        <v>0</v>
      </c>
      <c r="W334" s="276">
        <v>0</v>
      </c>
      <c r="X334" s="276">
        <v>0</v>
      </c>
      <c r="Y334" s="276">
        <v>0</v>
      </c>
      <c r="Z334" s="276">
        <v>0</v>
      </c>
      <c r="AA334" s="276">
        <v>0</v>
      </c>
      <c r="AB334" s="276">
        <v>0</v>
      </c>
      <c r="AC334" s="276">
        <v>0</v>
      </c>
      <c r="AD334" s="448"/>
    </row>
    <row r="335" spans="1:30" ht="20.399999999999999" customHeight="1">
      <c r="A335" s="407"/>
      <c r="B335" s="407"/>
      <c r="C335" s="407"/>
      <c r="D335" s="407"/>
      <c r="E335" s="407"/>
      <c r="F335" s="407"/>
      <c r="G335" s="407"/>
      <c r="H335" s="407"/>
      <c r="I335" s="407"/>
      <c r="J335" s="407"/>
      <c r="K335" s="407"/>
      <c r="L335" s="407"/>
      <c r="M335" s="407"/>
      <c r="N335" s="407"/>
      <c r="O335" s="407"/>
      <c r="P335" s="407"/>
      <c r="Q335" s="407"/>
      <c r="R335" s="407"/>
      <c r="S335" s="407"/>
      <c r="T335" s="407"/>
      <c r="U335" s="407"/>
      <c r="V335" s="407"/>
      <c r="W335" s="407"/>
      <c r="X335" s="407"/>
      <c r="Y335" s="407"/>
      <c r="Z335" s="407"/>
      <c r="AA335" s="407"/>
      <c r="AB335" s="407"/>
      <c r="AC335" s="407"/>
      <c r="AD335" s="448"/>
    </row>
    <row r="336" spans="1:30" ht="20.399999999999999" customHeight="1">
      <c r="A336" s="796" t="s">
        <v>3509</v>
      </c>
      <c r="B336" s="669" t="s">
        <v>3508</v>
      </c>
      <c r="C336" s="275">
        <v>27</v>
      </c>
      <c r="D336" s="275">
        <v>27</v>
      </c>
      <c r="E336" s="275">
        <v>0</v>
      </c>
      <c r="F336" s="275">
        <v>0</v>
      </c>
      <c r="G336" s="1041">
        <v>100</v>
      </c>
      <c r="H336" s="275">
        <v>0</v>
      </c>
      <c r="I336" s="275">
        <v>0</v>
      </c>
      <c r="J336" s="275">
        <v>0</v>
      </c>
      <c r="K336" s="275">
        <v>0</v>
      </c>
      <c r="L336" s="275">
        <v>0</v>
      </c>
      <c r="M336" s="275">
        <v>0</v>
      </c>
      <c r="N336" s="275">
        <v>0</v>
      </c>
      <c r="O336" s="275">
        <v>0</v>
      </c>
      <c r="P336" s="275">
        <v>0</v>
      </c>
      <c r="Q336" s="275">
        <v>0</v>
      </c>
      <c r="R336" s="275">
        <v>0</v>
      </c>
      <c r="S336" s="275">
        <v>0</v>
      </c>
      <c r="T336" s="275">
        <v>0</v>
      </c>
      <c r="U336" s="275">
        <v>2</v>
      </c>
      <c r="V336" s="1042">
        <v>1</v>
      </c>
      <c r="W336" s="275">
        <v>2</v>
      </c>
      <c r="X336" s="275">
        <v>6</v>
      </c>
      <c r="Y336" s="275">
        <v>6</v>
      </c>
      <c r="Z336" s="275">
        <v>3</v>
      </c>
      <c r="AA336" s="275">
        <v>4</v>
      </c>
      <c r="AB336" s="275">
        <v>2</v>
      </c>
      <c r="AC336" s="275">
        <v>1</v>
      </c>
      <c r="AD336" s="448"/>
    </row>
    <row r="337" spans="1:30" ht="20.399999999999999" customHeight="1">
      <c r="A337" s="794"/>
      <c r="B337" s="670" t="s">
        <v>1468</v>
      </c>
      <c r="C337" s="276">
        <v>19</v>
      </c>
      <c r="D337" s="276">
        <v>19</v>
      </c>
      <c r="E337" s="276">
        <v>0</v>
      </c>
      <c r="F337" s="276">
        <v>0</v>
      </c>
      <c r="G337" s="1043">
        <v>100</v>
      </c>
      <c r="H337" s="276">
        <v>0</v>
      </c>
      <c r="I337" s="276">
        <v>0</v>
      </c>
      <c r="J337" s="276">
        <v>0</v>
      </c>
      <c r="K337" s="276">
        <v>0</v>
      </c>
      <c r="L337" s="276">
        <v>0</v>
      </c>
      <c r="M337" s="276">
        <v>0</v>
      </c>
      <c r="N337" s="276">
        <v>0</v>
      </c>
      <c r="O337" s="276">
        <v>0</v>
      </c>
      <c r="P337" s="276">
        <v>0</v>
      </c>
      <c r="Q337" s="276">
        <v>0</v>
      </c>
      <c r="R337" s="276">
        <v>0</v>
      </c>
      <c r="S337" s="276">
        <v>0</v>
      </c>
      <c r="T337" s="276">
        <v>0</v>
      </c>
      <c r="U337" s="276">
        <v>1</v>
      </c>
      <c r="V337" s="1044">
        <v>1</v>
      </c>
      <c r="W337" s="276">
        <v>1</v>
      </c>
      <c r="X337" s="276">
        <v>5</v>
      </c>
      <c r="Y337" s="276">
        <v>6</v>
      </c>
      <c r="Z337" s="276">
        <v>2</v>
      </c>
      <c r="AA337" s="276">
        <v>2</v>
      </c>
      <c r="AB337" s="276">
        <v>1</v>
      </c>
      <c r="AC337" s="276">
        <v>0</v>
      </c>
      <c r="AD337" s="448"/>
    </row>
    <row r="338" spans="1:30" ht="20.399999999999999" customHeight="1">
      <c r="A338" s="794"/>
      <c r="B338" s="670" t="s">
        <v>1467</v>
      </c>
      <c r="C338" s="276">
        <v>8</v>
      </c>
      <c r="D338" s="276">
        <v>8</v>
      </c>
      <c r="E338" s="276">
        <v>0</v>
      </c>
      <c r="F338" s="276">
        <v>0</v>
      </c>
      <c r="G338" s="1043">
        <v>100</v>
      </c>
      <c r="H338" s="276">
        <v>0</v>
      </c>
      <c r="I338" s="276">
        <v>0</v>
      </c>
      <c r="J338" s="276">
        <v>0</v>
      </c>
      <c r="K338" s="276">
        <v>0</v>
      </c>
      <c r="L338" s="276">
        <v>0</v>
      </c>
      <c r="M338" s="276">
        <v>0</v>
      </c>
      <c r="N338" s="276">
        <v>0</v>
      </c>
      <c r="O338" s="276">
        <v>0</v>
      </c>
      <c r="P338" s="276">
        <v>0</v>
      </c>
      <c r="Q338" s="276">
        <v>0</v>
      </c>
      <c r="R338" s="276">
        <v>0</v>
      </c>
      <c r="S338" s="276">
        <v>0</v>
      </c>
      <c r="T338" s="276">
        <v>0</v>
      </c>
      <c r="U338" s="276">
        <v>1</v>
      </c>
      <c r="V338" s="1044">
        <v>0</v>
      </c>
      <c r="W338" s="276">
        <v>1</v>
      </c>
      <c r="X338" s="276">
        <v>1</v>
      </c>
      <c r="Y338" s="276">
        <v>0</v>
      </c>
      <c r="Z338" s="276">
        <v>1</v>
      </c>
      <c r="AA338" s="276">
        <v>2</v>
      </c>
      <c r="AB338" s="276">
        <v>1</v>
      </c>
      <c r="AC338" s="276">
        <v>1</v>
      </c>
      <c r="AD338" s="448"/>
    </row>
    <row r="339" spans="1:30" ht="20.399999999999999" customHeight="1">
      <c r="A339" s="794"/>
      <c r="B339" s="670" t="s">
        <v>4104</v>
      </c>
      <c r="C339" s="276">
        <v>0</v>
      </c>
      <c r="D339" s="276">
        <v>0</v>
      </c>
      <c r="E339" s="276">
        <v>0</v>
      </c>
      <c r="F339" s="276">
        <v>0</v>
      </c>
      <c r="G339" s="1043">
        <v>0</v>
      </c>
      <c r="H339" s="276">
        <v>0</v>
      </c>
      <c r="I339" s="276">
        <v>0</v>
      </c>
      <c r="J339" s="276">
        <v>0</v>
      </c>
      <c r="K339" s="276">
        <v>0</v>
      </c>
      <c r="L339" s="276">
        <v>0</v>
      </c>
      <c r="M339" s="276">
        <v>0</v>
      </c>
      <c r="N339" s="276">
        <v>0</v>
      </c>
      <c r="O339" s="276">
        <v>0</v>
      </c>
      <c r="P339" s="276">
        <v>0</v>
      </c>
      <c r="Q339" s="276">
        <v>0</v>
      </c>
      <c r="R339" s="276">
        <v>0</v>
      </c>
      <c r="S339" s="276">
        <v>0</v>
      </c>
      <c r="T339" s="276">
        <v>0</v>
      </c>
      <c r="U339" s="276">
        <v>0</v>
      </c>
      <c r="V339" s="1044">
        <v>0</v>
      </c>
      <c r="W339" s="276">
        <v>0</v>
      </c>
      <c r="X339" s="276">
        <v>0</v>
      </c>
      <c r="Y339" s="276">
        <v>0</v>
      </c>
      <c r="Z339" s="276">
        <v>0</v>
      </c>
      <c r="AA339" s="276">
        <v>0</v>
      </c>
      <c r="AB339" s="276">
        <v>0</v>
      </c>
      <c r="AC339" s="276">
        <v>0</v>
      </c>
      <c r="AD339" s="448"/>
    </row>
    <row r="340" spans="1:30" ht="20.399999999999999" customHeight="1">
      <c r="A340" s="407"/>
      <c r="B340" s="407"/>
      <c r="C340" s="407"/>
      <c r="D340" s="407"/>
      <c r="E340" s="407"/>
      <c r="F340" s="407"/>
      <c r="G340" s="407"/>
      <c r="H340" s="407"/>
      <c r="I340" s="407"/>
      <c r="J340" s="407"/>
      <c r="K340" s="407"/>
      <c r="L340" s="407"/>
      <c r="M340" s="407"/>
      <c r="N340" s="407"/>
      <c r="O340" s="407"/>
      <c r="P340" s="407"/>
      <c r="Q340" s="407"/>
      <c r="R340" s="407"/>
      <c r="S340" s="407"/>
      <c r="T340" s="407"/>
      <c r="U340" s="407"/>
      <c r="V340" s="407"/>
      <c r="W340" s="407"/>
      <c r="X340" s="407"/>
      <c r="Y340" s="407"/>
      <c r="Z340" s="407"/>
      <c r="AA340" s="407"/>
      <c r="AB340" s="407"/>
      <c r="AC340" s="407"/>
      <c r="AD340" s="448"/>
    </row>
    <row r="341" spans="1:30" ht="20.399999999999999" customHeight="1">
      <c r="A341" s="796" t="s">
        <v>3507</v>
      </c>
      <c r="B341" s="669" t="s">
        <v>3506</v>
      </c>
      <c r="C341" s="275">
        <v>6</v>
      </c>
      <c r="D341" s="275">
        <v>6</v>
      </c>
      <c r="E341" s="275">
        <v>0</v>
      </c>
      <c r="F341" s="275">
        <v>0</v>
      </c>
      <c r="G341" s="1041">
        <v>100</v>
      </c>
      <c r="H341" s="275">
        <v>0</v>
      </c>
      <c r="I341" s="275">
        <v>0</v>
      </c>
      <c r="J341" s="275">
        <v>0</v>
      </c>
      <c r="K341" s="275">
        <v>0</v>
      </c>
      <c r="L341" s="275">
        <v>0</v>
      </c>
      <c r="M341" s="275">
        <v>0</v>
      </c>
      <c r="N341" s="275">
        <v>0</v>
      </c>
      <c r="O341" s="275">
        <v>0</v>
      </c>
      <c r="P341" s="275">
        <v>0</v>
      </c>
      <c r="Q341" s="275">
        <v>0</v>
      </c>
      <c r="R341" s="275">
        <v>0</v>
      </c>
      <c r="S341" s="275">
        <v>0</v>
      </c>
      <c r="T341" s="275">
        <v>0</v>
      </c>
      <c r="U341" s="275">
        <v>0</v>
      </c>
      <c r="V341" s="1042">
        <v>1</v>
      </c>
      <c r="W341" s="275">
        <v>0</v>
      </c>
      <c r="X341" s="275">
        <v>1</v>
      </c>
      <c r="Y341" s="275">
        <v>0</v>
      </c>
      <c r="Z341" s="275">
        <v>1</v>
      </c>
      <c r="AA341" s="275">
        <v>0</v>
      </c>
      <c r="AB341" s="275">
        <v>0</v>
      </c>
      <c r="AC341" s="275">
        <v>3</v>
      </c>
      <c r="AD341" s="448"/>
    </row>
    <row r="342" spans="1:30" ht="20.399999999999999" customHeight="1">
      <c r="A342" s="794"/>
      <c r="B342" s="670" t="s">
        <v>1468</v>
      </c>
      <c r="C342" s="276">
        <v>4</v>
      </c>
      <c r="D342" s="276">
        <v>4</v>
      </c>
      <c r="E342" s="276">
        <v>0</v>
      </c>
      <c r="F342" s="276">
        <v>0</v>
      </c>
      <c r="G342" s="1043">
        <v>100</v>
      </c>
      <c r="H342" s="276">
        <v>0</v>
      </c>
      <c r="I342" s="276">
        <v>0</v>
      </c>
      <c r="J342" s="276">
        <v>0</v>
      </c>
      <c r="K342" s="276">
        <v>0</v>
      </c>
      <c r="L342" s="276">
        <v>0</v>
      </c>
      <c r="M342" s="276">
        <v>0</v>
      </c>
      <c r="N342" s="276">
        <v>0</v>
      </c>
      <c r="O342" s="276">
        <v>0</v>
      </c>
      <c r="P342" s="276">
        <v>0</v>
      </c>
      <c r="Q342" s="276">
        <v>0</v>
      </c>
      <c r="R342" s="276">
        <v>0</v>
      </c>
      <c r="S342" s="276">
        <v>0</v>
      </c>
      <c r="T342" s="276">
        <v>0</v>
      </c>
      <c r="U342" s="276">
        <v>0</v>
      </c>
      <c r="V342" s="1044">
        <v>0</v>
      </c>
      <c r="W342" s="276">
        <v>0</v>
      </c>
      <c r="X342" s="276">
        <v>1</v>
      </c>
      <c r="Y342" s="276">
        <v>0</v>
      </c>
      <c r="Z342" s="276">
        <v>1</v>
      </c>
      <c r="AA342" s="276">
        <v>0</v>
      </c>
      <c r="AB342" s="276">
        <v>0</v>
      </c>
      <c r="AC342" s="276">
        <v>2</v>
      </c>
      <c r="AD342" s="448"/>
    </row>
    <row r="343" spans="1:30" ht="20.399999999999999" customHeight="1">
      <c r="A343" s="794"/>
      <c r="B343" s="670" t="s">
        <v>1467</v>
      </c>
      <c r="C343" s="276">
        <v>2</v>
      </c>
      <c r="D343" s="276">
        <v>2</v>
      </c>
      <c r="E343" s="276">
        <v>0</v>
      </c>
      <c r="F343" s="276">
        <v>0</v>
      </c>
      <c r="G343" s="1043">
        <v>100</v>
      </c>
      <c r="H343" s="276">
        <v>0</v>
      </c>
      <c r="I343" s="276">
        <v>0</v>
      </c>
      <c r="J343" s="276">
        <v>0</v>
      </c>
      <c r="K343" s="276">
        <v>0</v>
      </c>
      <c r="L343" s="276">
        <v>0</v>
      </c>
      <c r="M343" s="276">
        <v>0</v>
      </c>
      <c r="N343" s="276">
        <v>0</v>
      </c>
      <c r="O343" s="276">
        <v>0</v>
      </c>
      <c r="P343" s="276">
        <v>0</v>
      </c>
      <c r="Q343" s="276">
        <v>0</v>
      </c>
      <c r="R343" s="276">
        <v>0</v>
      </c>
      <c r="S343" s="276">
        <v>0</v>
      </c>
      <c r="T343" s="276">
        <v>0</v>
      </c>
      <c r="U343" s="276">
        <v>0</v>
      </c>
      <c r="V343" s="1044">
        <v>1</v>
      </c>
      <c r="W343" s="276">
        <v>0</v>
      </c>
      <c r="X343" s="276">
        <v>0</v>
      </c>
      <c r="Y343" s="276">
        <v>0</v>
      </c>
      <c r="Z343" s="276">
        <v>0</v>
      </c>
      <c r="AA343" s="276">
        <v>0</v>
      </c>
      <c r="AB343" s="276">
        <v>0</v>
      </c>
      <c r="AC343" s="276">
        <v>1</v>
      </c>
      <c r="AD343" s="448"/>
    </row>
    <row r="344" spans="1:30" ht="20.399999999999999" customHeight="1">
      <c r="A344" s="794"/>
      <c r="B344" s="670" t="s">
        <v>4104</v>
      </c>
      <c r="C344" s="276">
        <v>0</v>
      </c>
      <c r="D344" s="276">
        <v>0</v>
      </c>
      <c r="E344" s="276">
        <v>0</v>
      </c>
      <c r="F344" s="276">
        <v>0</v>
      </c>
      <c r="G344" s="1043">
        <v>0</v>
      </c>
      <c r="H344" s="276">
        <v>0</v>
      </c>
      <c r="I344" s="276">
        <v>0</v>
      </c>
      <c r="J344" s="276">
        <v>0</v>
      </c>
      <c r="K344" s="276">
        <v>0</v>
      </c>
      <c r="L344" s="276">
        <v>0</v>
      </c>
      <c r="M344" s="276">
        <v>0</v>
      </c>
      <c r="N344" s="276">
        <v>0</v>
      </c>
      <c r="O344" s="276">
        <v>0</v>
      </c>
      <c r="P344" s="276">
        <v>0</v>
      </c>
      <c r="Q344" s="276">
        <v>0</v>
      </c>
      <c r="R344" s="276">
        <v>0</v>
      </c>
      <c r="S344" s="276">
        <v>0</v>
      </c>
      <c r="T344" s="276">
        <v>0</v>
      </c>
      <c r="U344" s="276">
        <v>0</v>
      </c>
      <c r="V344" s="1044">
        <v>0</v>
      </c>
      <c r="W344" s="276">
        <v>0</v>
      </c>
      <c r="X344" s="276">
        <v>0</v>
      </c>
      <c r="Y344" s="276">
        <v>0</v>
      </c>
      <c r="Z344" s="276">
        <v>0</v>
      </c>
      <c r="AA344" s="276">
        <v>0</v>
      </c>
      <c r="AB344" s="276">
        <v>0</v>
      </c>
      <c r="AC344" s="276">
        <v>0</v>
      </c>
      <c r="AD344" s="448"/>
    </row>
    <row r="345" spans="1:30" ht="20.399999999999999" customHeight="1">
      <c r="A345" s="407"/>
      <c r="B345" s="407"/>
      <c r="C345" s="407"/>
      <c r="D345" s="407"/>
      <c r="E345" s="407"/>
      <c r="F345" s="407"/>
      <c r="G345" s="407"/>
      <c r="H345" s="407"/>
      <c r="I345" s="407"/>
      <c r="J345" s="407"/>
      <c r="K345" s="407"/>
      <c r="L345" s="407"/>
      <c r="M345" s="407"/>
      <c r="N345" s="407"/>
      <c r="O345" s="407"/>
      <c r="P345" s="407"/>
      <c r="Q345" s="407"/>
      <c r="R345" s="407"/>
      <c r="S345" s="407"/>
      <c r="T345" s="407"/>
      <c r="U345" s="407"/>
      <c r="V345" s="407"/>
      <c r="W345" s="407"/>
      <c r="X345" s="407"/>
      <c r="Y345" s="407"/>
      <c r="Z345" s="407"/>
      <c r="AA345" s="407"/>
      <c r="AB345" s="407"/>
      <c r="AC345" s="407"/>
      <c r="AD345" s="448"/>
    </row>
    <row r="346" spans="1:30" ht="20.399999999999999" customHeight="1">
      <c r="A346" s="796" t="s">
        <v>3505</v>
      </c>
      <c r="B346" s="669" t="s">
        <v>3468</v>
      </c>
      <c r="C346" s="275">
        <v>34</v>
      </c>
      <c r="D346" s="275">
        <v>34</v>
      </c>
      <c r="E346" s="275">
        <v>0</v>
      </c>
      <c r="F346" s="275">
        <v>0</v>
      </c>
      <c r="G346" s="1041">
        <v>100</v>
      </c>
      <c r="H346" s="275">
        <v>0</v>
      </c>
      <c r="I346" s="275">
        <v>0</v>
      </c>
      <c r="J346" s="275">
        <v>0</v>
      </c>
      <c r="K346" s="275">
        <v>0</v>
      </c>
      <c r="L346" s="275">
        <v>0</v>
      </c>
      <c r="M346" s="275">
        <v>0</v>
      </c>
      <c r="N346" s="275">
        <v>0</v>
      </c>
      <c r="O346" s="275">
        <v>0</v>
      </c>
      <c r="P346" s="275">
        <v>0</v>
      </c>
      <c r="Q346" s="275">
        <v>0</v>
      </c>
      <c r="R346" s="275">
        <v>0</v>
      </c>
      <c r="S346" s="275">
        <v>0</v>
      </c>
      <c r="T346" s="275">
        <v>0</v>
      </c>
      <c r="U346" s="275">
        <v>1</v>
      </c>
      <c r="V346" s="1042">
        <v>2</v>
      </c>
      <c r="W346" s="275">
        <v>5</v>
      </c>
      <c r="X346" s="275">
        <v>6</v>
      </c>
      <c r="Y346" s="275">
        <v>5</v>
      </c>
      <c r="Z346" s="275">
        <v>6</v>
      </c>
      <c r="AA346" s="275">
        <v>4</v>
      </c>
      <c r="AB346" s="275">
        <v>1</v>
      </c>
      <c r="AC346" s="275">
        <v>4</v>
      </c>
      <c r="AD346" s="448"/>
    </row>
    <row r="347" spans="1:30" ht="20.399999999999999" customHeight="1">
      <c r="A347" s="669"/>
      <c r="B347" s="669" t="s">
        <v>3504</v>
      </c>
      <c r="C347" s="797"/>
      <c r="D347" s="797"/>
      <c r="E347" s="797"/>
      <c r="F347" s="797"/>
      <c r="G347" s="797"/>
      <c r="H347" s="797"/>
      <c r="I347" s="797"/>
      <c r="J347" s="797"/>
      <c r="K347" s="797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97"/>
      <c r="Y347" s="797"/>
      <c r="Z347" s="797"/>
      <c r="AA347" s="797"/>
      <c r="AB347" s="797"/>
      <c r="AC347" s="797"/>
      <c r="AD347" s="448"/>
    </row>
    <row r="348" spans="1:30" ht="20.399999999999999" customHeight="1">
      <c r="A348" s="794"/>
      <c r="B348" s="670" t="s">
        <v>1468</v>
      </c>
      <c r="C348" s="276">
        <v>24</v>
      </c>
      <c r="D348" s="276">
        <v>24</v>
      </c>
      <c r="E348" s="276">
        <v>0</v>
      </c>
      <c r="F348" s="276">
        <v>0</v>
      </c>
      <c r="G348" s="1043">
        <v>100</v>
      </c>
      <c r="H348" s="276">
        <v>0</v>
      </c>
      <c r="I348" s="276">
        <v>0</v>
      </c>
      <c r="J348" s="276">
        <v>0</v>
      </c>
      <c r="K348" s="276">
        <v>0</v>
      </c>
      <c r="L348" s="276">
        <v>0</v>
      </c>
      <c r="M348" s="276">
        <v>0</v>
      </c>
      <c r="N348" s="276">
        <v>0</v>
      </c>
      <c r="O348" s="276">
        <v>0</v>
      </c>
      <c r="P348" s="276">
        <v>0</v>
      </c>
      <c r="Q348" s="276">
        <v>0</v>
      </c>
      <c r="R348" s="276">
        <v>0</v>
      </c>
      <c r="S348" s="276">
        <v>0</v>
      </c>
      <c r="T348" s="276">
        <v>0</v>
      </c>
      <c r="U348" s="276">
        <v>1</v>
      </c>
      <c r="V348" s="1044">
        <v>2</v>
      </c>
      <c r="W348" s="276">
        <v>3</v>
      </c>
      <c r="X348" s="276">
        <v>6</v>
      </c>
      <c r="Y348" s="276">
        <v>5</v>
      </c>
      <c r="Z348" s="276">
        <v>2</v>
      </c>
      <c r="AA348" s="276">
        <v>3</v>
      </c>
      <c r="AB348" s="276">
        <v>1</v>
      </c>
      <c r="AC348" s="276">
        <v>1</v>
      </c>
      <c r="AD348" s="448"/>
    </row>
    <row r="349" spans="1:30" ht="20.399999999999999" customHeight="1">
      <c r="A349" s="794"/>
      <c r="B349" s="670" t="s">
        <v>1467</v>
      </c>
      <c r="C349" s="276">
        <v>10</v>
      </c>
      <c r="D349" s="276">
        <v>10</v>
      </c>
      <c r="E349" s="276">
        <v>0</v>
      </c>
      <c r="F349" s="276">
        <v>0</v>
      </c>
      <c r="G349" s="1043">
        <v>100</v>
      </c>
      <c r="H349" s="276">
        <v>0</v>
      </c>
      <c r="I349" s="276">
        <v>0</v>
      </c>
      <c r="J349" s="276">
        <v>0</v>
      </c>
      <c r="K349" s="276">
        <v>0</v>
      </c>
      <c r="L349" s="276">
        <v>0</v>
      </c>
      <c r="M349" s="276">
        <v>0</v>
      </c>
      <c r="N349" s="276">
        <v>0</v>
      </c>
      <c r="O349" s="276">
        <v>0</v>
      </c>
      <c r="P349" s="276">
        <v>0</v>
      </c>
      <c r="Q349" s="276">
        <v>0</v>
      </c>
      <c r="R349" s="276">
        <v>0</v>
      </c>
      <c r="S349" s="276">
        <v>0</v>
      </c>
      <c r="T349" s="276">
        <v>0</v>
      </c>
      <c r="U349" s="276">
        <v>0</v>
      </c>
      <c r="V349" s="1044">
        <v>0</v>
      </c>
      <c r="W349" s="276">
        <v>2</v>
      </c>
      <c r="X349" s="276">
        <v>0</v>
      </c>
      <c r="Y349" s="276">
        <v>0</v>
      </c>
      <c r="Z349" s="276">
        <v>4</v>
      </c>
      <c r="AA349" s="276">
        <v>1</v>
      </c>
      <c r="AB349" s="276">
        <v>0</v>
      </c>
      <c r="AC349" s="276">
        <v>3</v>
      </c>
      <c r="AD349" s="448"/>
    </row>
    <row r="350" spans="1:30" ht="20.399999999999999" customHeight="1">
      <c r="A350" s="794"/>
      <c r="B350" s="670" t="s">
        <v>4104</v>
      </c>
      <c r="C350" s="276">
        <v>0</v>
      </c>
      <c r="D350" s="276">
        <v>0</v>
      </c>
      <c r="E350" s="276">
        <v>0</v>
      </c>
      <c r="F350" s="276">
        <v>0</v>
      </c>
      <c r="G350" s="1043">
        <v>0</v>
      </c>
      <c r="H350" s="276">
        <v>0</v>
      </c>
      <c r="I350" s="276">
        <v>0</v>
      </c>
      <c r="J350" s="276">
        <v>0</v>
      </c>
      <c r="K350" s="276">
        <v>0</v>
      </c>
      <c r="L350" s="276">
        <v>0</v>
      </c>
      <c r="M350" s="276">
        <v>0</v>
      </c>
      <c r="N350" s="276">
        <v>0</v>
      </c>
      <c r="O350" s="276">
        <v>0</v>
      </c>
      <c r="P350" s="276">
        <v>0</v>
      </c>
      <c r="Q350" s="276">
        <v>0</v>
      </c>
      <c r="R350" s="276">
        <v>0</v>
      </c>
      <c r="S350" s="276">
        <v>0</v>
      </c>
      <c r="T350" s="276">
        <v>0</v>
      </c>
      <c r="U350" s="276">
        <v>0</v>
      </c>
      <c r="V350" s="1044">
        <v>0</v>
      </c>
      <c r="W350" s="276">
        <v>0</v>
      </c>
      <c r="X350" s="276">
        <v>0</v>
      </c>
      <c r="Y350" s="276">
        <v>0</v>
      </c>
      <c r="Z350" s="276">
        <v>0</v>
      </c>
      <c r="AA350" s="276">
        <v>0</v>
      </c>
      <c r="AB350" s="276">
        <v>0</v>
      </c>
      <c r="AC350" s="276">
        <v>0</v>
      </c>
      <c r="AD350" s="448"/>
    </row>
    <row r="351" spans="1:30" ht="20.399999999999999" customHeight="1">
      <c r="A351" s="407"/>
      <c r="B351" s="407"/>
      <c r="C351" s="407"/>
      <c r="D351" s="407"/>
      <c r="E351" s="407"/>
      <c r="F351" s="407"/>
      <c r="G351" s="407"/>
      <c r="H351" s="407"/>
      <c r="I351" s="407"/>
      <c r="J351" s="407"/>
      <c r="K351" s="407"/>
      <c r="L351" s="407"/>
      <c r="M351" s="407"/>
      <c r="N351" s="407"/>
      <c r="O351" s="407"/>
      <c r="P351" s="407"/>
      <c r="Q351" s="407"/>
      <c r="R351" s="407"/>
      <c r="S351" s="407"/>
      <c r="T351" s="407"/>
      <c r="U351" s="407"/>
      <c r="V351" s="407"/>
      <c r="W351" s="407"/>
      <c r="X351" s="407"/>
      <c r="Y351" s="407"/>
      <c r="Z351" s="407"/>
      <c r="AA351" s="407"/>
      <c r="AB351" s="407"/>
      <c r="AC351" s="407"/>
      <c r="AD351" s="448"/>
    </row>
    <row r="352" spans="1:30" ht="20.399999999999999" customHeight="1">
      <c r="A352" s="796" t="s">
        <v>3503</v>
      </c>
      <c r="B352" s="669" t="s">
        <v>3502</v>
      </c>
      <c r="C352" s="275">
        <v>33</v>
      </c>
      <c r="D352" s="275">
        <v>33</v>
      </c>
      <c r="E352" s="275">
        <v>0</v>
      </c>
      <c r="F352" s="275">
        <v>0</v>
      </c>
      <c r="G352" s="1041">
        <v>100</v>
      </c>
      <c r="H352" s="275">
        <v>0</v>
      </c>
      <c r="I352" s="275">
        <v>0</v>
      </c>
      <c r="J352" s="275">
        <v>0</v>
      </c>
      <c r="K352" s="275">
        <v>0</v>
      </c>
      <c r="L352" s="275">
        <v>0</v>
      </c>
      <c r="M352" s="275">
        <v>0</v>
      </c>
      <c r="N352" s="275">
        <v>0</v>
      </c>
      <c r="O352" s="275">
        <v>0</v>
      </c>
      <c r="P352" s="275">
        <v>0</v>
      </c>
      <c r="Q352" s="275">
        <v>1</v>
      </c>
      <c r="R352" s="275">
        <v>0</v>
      </c>
      <c r="S352" s="275">
        <v>1</v>
      </c>
      <c r="T352" s="275">
        <v>1</v>
      </c>
      <c r="U352" s="275">
        <v>2</v>
      </c>
      <c r="V352" s="1042">
        <v>1</v>
      </c>
      <c r="W352" s="275">
        <v>2</v>
      </c>
      <c r="X352" s="275">
        <v>0</v>
      </c>
      <c r="Y352" s="275">
        <v>5</v>
      </c>
      <c r="Z352" s="275">
        <v>2</v>
      </c>
      <c r="AA352" s="275">
        <v>4</v>
      </c>
      <c r="AB352" s="275">
        <v>6</v>
      </c>
      <c r="AC352" s="275">
        <v>8</v>
      </c>
      <c r="AD352" s="448"/>
    </row>
    <row r="353" spans="1:30" ht="20.399999999999999" customHeight="1">
      <c r="A353" s="794"/>
      <c r="B353" s="670" t="s">
        <v>1468</v>
      </c>
      <c r="C353" s="276">
        <v>18</v>
      </c>
      <c r="D353" s="276">
        <v>18</v>
      </c>
      <c r="E353" s="276">
        <v>0</v>
      </c>
      <c r="F353" s="276">
        <v>0</v>
      </c>
      <c r="G353" s="1043">
        <v>100</v>
      </c>
      <c r="H353" s="276">
        <v>0</v>
      </c>
      <c r="I353" s="276">
        <v>0</v>
      </c>
      <c r="J353" s="276">
        <v>0</v>
      </c>
      <c r="K353" s="276">
        <v>0</v>
      </c>
      <c r="L353" s="276">
        <v>0</v>
      </c>
      <c r="M353" s="276">
        <v>0</v>
      </c>
      <c r="N353" s="276">
        <v>0</v>
      </c>
      <c r="O353" s="276">
        <v>0</v>
      </c>
      <c r="P353" s="276">
        <v>0</v>
      </c>
      <c r="Q353" s="276">
        <v>1</v>
      </c>
      <c r="R353" s="276">
        <v>0</v>
      </c>
      <c r="S353" s="276">
        <v>0</v>
      </c>
      <c r="T353" s="276">
        <v>1</v>
      </c>
      <c r="U353" s="276">
        <v>0</v>
      </c>
      <c r="V353" s="1044">
        <v>1</v>
      </c>
      <c r="W353" s="276">
        <v>1</v>
      </c>
      <c r="X353" s="276">
        <v>0</v>
      </c>
      <c r="Y353" s="276">
        <v>4</v>
      </c>
      <c r="Z353" s="276">
        <v>2</v>
      </c>
      <c r="AA353" s="276">
        <v>2</v>
      </c>
      <c r="AB353" s="276">
        <v>1</v>
      </c>
      <c r="AC353" s="276">
        <v>5</v>
      </c>
      <c r="AD353" s="448"/>
    </row>
    <row r="354" spans="1:30" ht="20.399999999999999" customHeight="1">
      <c r="A354" s="794"/>
      <c r="B354" s="670" t="s">
        <v>1467</v>
      </c>
      <c r="C354" s="276">
        <v>15</v>
      </c>
      <c r="D354" s="276">
        <v>15</v>
      </c>
      <c r="E354" s="276">
        <v>0</v>
      </c>
      <c r="F354" s="276">
        <v>0</v>
      </c>
      <c r="G354" s="1043">
        <v>100</v>
      </c>
      <c r="H354" s="276">
        <v>0</v>
      </c>
      <c r="I354" s="276">
        <v>0</v>
      </c>
      <c r="J354" s="276">
        <v>0</v>
      </c>
      <c r="K354" s="276">
        <v>0</v>
      </c>
      <c r="L354" s="276">
        <v>0</v>
      </c>
      <c r="M354" s="276">
        <v>0</v>
      </c>
      <c r="N354" s="276">
        <v>0</v>
      </c>
      <c r="O354" s="276">
        <v>0</v>
      </c>
      <c r="P354" s="276">
        <v>0</v>
      </c>
      <c r="Q354" s="276">
        <v>0</v>
      </c>
      <c r="R354" s="276">
        <v>0</v>
      </c>
      <c r="S354" s="276">
        <v>1</v>
      </c>
      <c r="T354" s="276">
        <v>0</v>
      </c>
      <c r="U354" s="276">
        <v>2</v>
      </c>
      <c r="V354" s="1044">
        <v>0</v>
      </c>
      <c r="W354" s="276">
        <v>1</v>
      </c>
      <c r="X354" s="276">
        <v>0</v>
      </c>
      <c r="Y354" s="276">
        <v>1</v>
      </c>
      <c r="Z354" s="276">
        <v>0</v>
      </c>
      <c r="AA354" s="276">
        <v>2</v>
      </c>
      <c r="AB354" s="276">
        <v>5</v>
      </c>
      <c r="AC354" s="276">
        <v>3</v>
      </c>
      <c r="AD354" s="448"/>
    </row>
    <row r="355" spans="1:30" ht="20.399999999999999" customHeight="1">
      <c r="A355" s="794"/>
      <c r="B355" s="670" t="s">
        <v>4104</v>
      </c>
      <c r="C355" s="276">
        <v>0</v>
      </c>
      <c r="D355" s="276">
        <v>0</v>
      </c>
      <c r="E355" s="276">
        <v>0</v>
      </c>
      <c r="F355" s="276">
        <v>0</v>
      </c>
      <c r="G355" s="1043">
        <v>0</v>
      </c>
      <c r="H355" s="276">
        <v>0</v>
      </c>
      <c r="I355" s="276">
        <v>0</v>
      </c>
      <c r="J355" s="276">
        <v>0</v>
      </c>
      <c r="K355" s="276">
        <v>0</v>
      </c>
      <c r="L355" s="276">
        <v>0</v>
      </c>
      <c r="M355" s="276">
        <v>0</v>
      </c>
      <c r="N355" s="276">
        <v>0</v>
      </c>
      <c r="O355" s="276">
        <v>0</v>
      </c>
      <c r="P355" s="276">
        <v>0</v>
      </c>
      <c r="Q355" s="276">
        <v>0</v>
      </c>
      <c r="R355" s="276">
        <v>0</v>
      </c>
      <c r="S355" s="276">
        <v>0</v>
      </c>
      <c r="T355" s="276">
        <v>0</v>
      </c>
      <c r="U355" s="276">
        <v>0</v>
      </c>
      <c r="V355" s="1044">
        <v>0</v>
      </c>
      <c r="W355" s="276">
        <v>0</v>
      </c>
      <c r="X355" s="276">
        <v>0</v>
      </c>
      <c r="Y355" s="276">
        <v>0</v>
      </c>
      <c r="Z355" s="276">
        <v>0</v>
      </c>
      <c r="AA355" s="276">
        <v>0</v>
      </c>
      <c r="AB355" s="276">
        <v>0</v>
      </c>
      <c r="AC355" s="276">
        <v>0</v>
      </c>
      <c r="AD355" s="448"/>
    </row>
    <row r="356" spans="1:30" ht="20.399999999999999" customHeight="1">
      <c r="A356" s="407"/>
      <c r="B356" s="407"/>
      <c r="C356" s="407"/>
      <c r="D356" s="407"/>
      <c r="E356" s="407"/>
      <c r="F356" s="407"/>
      <c r="G356" s="407"/>
      <c r="H356" s="407"/>
      <c r="I356" s="407"/>
      <c r="J356" s="407"/>
      <c r="K356" s="407"/>
      <c r="L356" s="407"/>
      <c r="M356" s="407"/>
      <c r="N356" s="407"/>
      <c r="O356" s="407"/>
      <c r="P356" s="407"/>
      <c r="Q356" s="407"/>
      <c r="R356" s="407"/>
      <c r="S356" s="407"/>
      <c r="T356" s="407"/>
      <c r="U356" s="407"/>
      <c r="V356" s="407"/>
      <c r="W356" s="407"/>
      <c r="X356" s="407"/>
      <c r="Y356" s="407"/>
      <c r="Z356" s="407"/>
      <c r="AA356" s="407"/>
      <c r="AB356" s="407"/>
      <c r="AC356" s="407"/>
      <c r="AD356" s="448"/>
    </row>
    <row r="357" spans="1:30" ht="20.399999999999999" customHeight="1">
      <c r="A357" s="796" t="s">
        <v>3501</v>
      </c>
      <c r="B357" s="669" t="s">
        <v>3500</v>
      </c>
      <c r="C357" s="275">
        <v>8</v>
      </c>
      <c r="D357" s="275">
        <v>8</v>
      </c>
      <c r="E357" s="275">
        <v>0</v>
      </c>
      <c r="F357" s="275">
        <v>0</v>
      </c>
      <c r="G357" s="1041">
        <v>100</v>
      </c>
      <c r="H357" s="275">
        <v>0</v>
      </c>
      <c r="I357" s="275">
        <v>0</v>
      </c>
      <c r="J357" s="275">
        <v>0</v>
      </c>
      <c r="K357" s="275">
        <v>0</v>
      </c>
      <c r="L357" s="275">
        <v>0</v>
      </c>
      <c r="M357" s="275">
        <v>0</v>
      </c>
      <c r="N357" s="275">
        <v>0</v>
      </c>
      <c r="O357" s="275">
        <v>0</v>
      </c>
      <c r="P357" s="275">
        <v>0</v>
      </c>
      <c r="Q357" s="275">
        <v>0</v>
      </c>
      <c r="R357" s="275">
        <v>0</v>
      </c>
      <c r="S357" s="275">
        <v>0</v>
      </c>
      <c r="T357" s="275">
        <v>0</v>
      </c>
      <c r="U357" s="275">
        <v>0</v>
      </c>
      <c r="V357" s="1042">
        <v>3</v>
      </c>
      <c r="W357" s="275">
        <v>1</v>
      </c>
      <c r="X357" s="275">
        <v>0</v>
      </c>
      <c r="Y357" s="275">
        <v>1</v>
      </c>
      <c r="Z357" s="275">
        <v>1</v>
      </c>
      <c r="AA357" s="275">
        <v>2</v>
      </c>
      <c r="AB357" s="275">
        <v>0</v>
      </c>
      <c r="AC357" s="275">
        <v>0</v>
      </c>
      <c r="AD357" s="448"/>
    </row>
    <row r="358" spans="1:30" ht="20.399999999999999" customHeight="1">
      <c r="A358" s="669"/>
      <c r="B358" s="669" t="s">
        <v>3499</v>
      </c>
      <c r="C358" s="797"/>
      <c r="D358" s="797"/>
      <c r="E358" s="797"/>
      <c r="F358" s="797"/>
      <c r="G358" s="797"/>
      <c r="H358" s="797"/>
      <c r="I358" s="797"/>
      <c r="J358" s="797"/>
      <c r="K358" s="797"/>
      <c r="L358" s="797"/>
      <c r="M358" s="797"/>
      <c r="N358" s="797"/>
      <c r="O358" s="797"/>
      <c r="P358" s="797"/>
      <c r="Q358" s="797"/>
      <c r="R358" s="797"/>
      <c r="S358" s="797"/>
      <c r="T358" s="797"/>
      <c r="U358" s="797"/>
      <c r="V358" s="797"/>
      <c r="W358" s="797"/>
      <c r="X358" s="797"/>
      <c r="Y358" s="797"/>
      <c r="Z358" s="797"/>
      <c r="AA358" s="797"/>
      <c r="AB358" s="797"/>
      <c r="AC358" s="797"/>
      <c r="AD358" s="448"/>
    </row>
    <row r="359" spans="1:30" ht="20.399999999999999" customHeight="1">
      <c r="A359" s="794"/>
      <c r="B359" s="670" t="s">
        <v>1468</v>
      </c>
      <c r="C359" s="276">
        <v>4</v>
      </c>
      <c r="D359" s="276">
        <v>4</v>
      </c>
      <c r="E359" s="276">
        <v>0</v>
      </c>
      <c r="F359" s="276">
        <v>0</v>
      </c>
      <c r="G359" s="1043">
        <v>100</v>
      </c>
      <c r="H359" s="276">
        <v>0</v>
      </c>
      <c r="I359" s="276">
        <v>0</v>
      </c>
      <c r="J359" s="276">
        <v>0</v>
      </c>
      <c r="K359" s="276">
        <v>0</v>
      </c>
      <c r="L359" s="276">
        <v>0</v>
      </c>
      <c r="M359" s="276">
        <v>0</v>
      </c>
      <c r="N359" s="276">
        <v>0</v>
      </c>
      <c r="O359" s="276">
        <v>0</v>
      </c>
      <c r="P359" s="276">
        <v>0</v>
      </c>
      <c r="Q359" s="276">
        <v>0</v>
      </c>
      <c r="R359" s="276">
        <v>0</v>
      </c>
      <c r="S359" s="276">
        <v>0</v>
      </c>
      <c r="T359" s="276">
        <v>0</v>
      </c>
      <c r="U359" s="276">
        <v>0</v>
      </c>
      <c r="V359" s="1044">
        <v>2</v>
      </c>
      <c r="W359" s="276">
        <v>1</v>
      </c>
      <c r="X359" s="276">
        <v>0</v>
      </c>
      <c r="Y359" s="276">
        <v>0</v>
      </c>
      <c r="Z359" s="276">
        <v>0</v>
      </c>
      <c r="AA359" s="276">
        <v>1</v>
      </c>
      <c r="AB359" s="276">
        <v>0</v>
      </c>
      <c r="AC359" s="276">
        <v>0</v>
      </c>
      <c r="AD359" s="448"/>
    </row>
    <row r="360" spans="1:30" ht="20.399999999999999" customHeight="1">
      <c r="A360" s="794"/>
      <c r="B360" s="670" t="s">
        <v>1467</v>
      </c>
      <c r="C360" s="276">
        <v>4</v>
      </c>
      <c r="D360" s="276">
        <v>4</v>
      </c>
      <c r="E360" s="276">
        <v>0</v>
      </c>
      <c r="F360" s="276">
        <v>0</v>
      </c>
      <c r="G360" s="1043">
        <v>100</v>
      </c>
      <c r="H360" s="276">
        <v>0</v>
      </c>
      <c r="I360" s="276">
        <v>0</v>
      </c>
      <c r="J360" s="276">
        <v>0</v>
      </c>
      <c r="K360" s="276">
        <v>0</v>
      </c>
      <c r="L360" s="276">
        <v>0</v>
      </c>
      <c r="M360" s="276">
        <v>0</v>
      </c>
      <c r="N360" s="276">
        <v>0</v>
      </c>
      <c r="O360" s="276">
        <v>0</v>
      </c>
      <c r="P360" s="276">
        <v>0</v>
      </c>
      <c r="Q360" s="276">
        <v>0</v>
      </c>
      <c r="R360" s="276">
        <v>0</v>
      </c>
      <c r="S360" s="276">
        <v>0</v>
      </c>
      <c r="T360" s="276">
        <v>0</v>
      </c>
      <c r="U360" s="276">
        <v>0</v>
      </c>
      <c r="V360" s="1044">
        <v>1</v>
      </c>
      <c r="W360" s="276">
        <v>0</v>
      </c>
      <c r="X360" s="276">
        <v>0</v>
      </c>
      <c r="Y360" s="276">
        <v>1</v>
      </c>
      <c r="Z360" s="276">
        <v>1</v>
      </c>
      <c r="AA360" s="276">
        <v>1</v>
      </c>
      <c r="AB360" s="276">
        <v>0</v>
      </c>
      <c r="AC360" s="276">
        <v>0</v>
      </c>
      <c r="AD360" s="448"/>
    </row>
    <row r="361" spans="1:30" ht="20.399999999999999" customHeight="1">
      <c r="A361" s="794"/>
      <c r="B361" s="670" t="s">
        <v>4104</v>
      </c>
      <c r="C361" s="276">
        <v>0</v>
      </c>
      <c r="D361" s="276">
        <v>0</v>
      </c>
      <c r="E361" s="276">
        <v>0</v>
      </c>
      <c r="F361" s="276">
        <v>0</v>
      </c>
      <c r="G361" s="1043">
        <v>0</v>
      </c>
      <c r="H361" s="276">
        <v>0</v>
      </c>
      <c r="I361" s="276">
        <v>0</v>
      </c>
      <c r="J361" s="276">
        <v>0</v>
      </c>
      <c r="K361" s="276">
        <v>0</v>
      </c>
      <c r="L361" s="276">
        <v>0</v>
      </c>
      <c r="M361" s="276">
        <v>0</v>
      </c>
      <c r="N361" s="276">
        <v>0</v>
      </c>
      <c r="O361" s="276">
        <v>0</v>
      </c>
      <c r="P361" s="276">
        <v>0</v>
      </c>
      <c r="Q361" s="276">
        <v>0</v>
      </c>
      <c r="R361" s="276">
        <v>0</v>
      </c>
      <c r="S361" s="276">
        <v>0</v>
      </c>
      <c r="T361" s="276">
        <v>0</v>
      </c>
      <c r="U361" s="276">
        <v>0</v>
      </c>
      <c r="V361" s="1044">
        <v>0</v>
      </c>
      <c r="W361" s="276">
        <v>0</v>
      </c>
      <c r="X361" s="276">
        <v>0</v>
      </c>
      <c r="Y361" s="276">
        <v>0</v>
      </c>
      <c r="Z361" s="276">
        <v>0</v>
      </c>
      <c r="AA361" s="276">
        <v>0</v>
      </c>
      <c r="AB361" s="276">
        <v>0</v>
      </c>
      <c r="AC361" s="276">
        <v>0</v>
      </c>
      <c r="AD361" s="448"/>
    </row>
    <row r="362" spans="1:30" ht="20.399999999999999" customHeight="1">
      <c r="A362" s="407"/>
      <c r="B362" s="407"/>
      <c r="C362" s="407"/>
      <c r="D362" s="407"/>
      <c r="E362" s="407"/>
      <c r="F362" s="407"/>
      <c r="G362" s="407"/>
      <c r="H362" s="407"/>
      <c r="I362" s="407"/>
      <c r="J362" s="407"/>
      <c r="K362" s="407"/>
      <c r="L362" s="407"/>
      <c r="M362" s="407"/>
      <c r="N362" s="407"/>
      <c r="O362" s="407"/>
      <c r="P362" s="407"/>
      <c r="Q362" s="407"/>
      <c r="R362" s="407"/>
      <c r="S362" s="407"/>
      <c r="T362" s="407"/>
      <c r="U362" s="407"/>
      <c r="V362" s="407"/>
      <c r="W362" s="407"/>
      <c r="X362" s="407"/>
      <c r="Y362" s="407"/>
      <c r="Z362" s="407"/>
      <c r="AA362" s="407"/>
      <c r="AB362" s="407"/>
      <c r="AC362" s="407"/>
      <c r="AD362" s="448"/>
    </row>
    <row r="363" spans="1:30" ht="20.399999999999999" customHeight="1">
      <c r="A363" s="796" t="s">
        <v>3498</v>
      </c>
      <c r="B363" s="669" t="s">
        <v>3497</v>
      </c>
      <c r="C363" s="275">
        <v>12</v>
      </c>
      <c r="D363" s="275">
        <v>12</v>
      </c>
      <c r="E363" s="275">
        <v>0</v>
      </c>
      <c r="F363" s="275">
        <v>0</v>
      </c>
      <c r="G363" s="1041">
        <v>100</v>
      </c>
      <c r="H363" s="275">
        <v>0</v>
      </c>
      <c r="I363" s="275">
        <v>0</v>
      </c>
      <c r="J363" s="275">
        <v>0</v>
      </c>
      <c r="K363" s="275">
        <v>0</v>
      </c>
      <c r="L363" s="275">
        <v>0</v>
      </c>
      <c r="M363" s="275">
        <v>0</v>
      </c>
      <c r="N363" s="275">
        <v>0</v>
      </c>
      <c r="O363" s="275">
        <v>0</v>
      </c>
      <c r="P363" s="275">
        <v>0</v>
      </c>
      <c r="Q363" s="275">
        <v>0</v>
      </c>
      <c r="R363" s="275">
        <v>0</v>
      </c>
      <c r="S363" s="275">
        <v>0</v>
      </c>
      <c r="T363" s="275">
        <v>1</v>
      </c>
      <c r="U363" s="275">
        <v>1</v>
      </c>
      <c r="V363" s="1042">
        <v>1</v>
      </c>
      <c r="W363" s="275">
        <v>0</v>
      </c>
      <c r="X363" s="275">
        <v>1</v>
      </c>
      <c r="Y363" s="275">
        <v>4</v>
      </c>
      <c r="Z363" s="275">
        <v>3</v>
      </c>
      <c r="AA363" s="275">
        <v>1</v>
      </c>
      <c r="AB363" s="275">
        <v>0</v>
      </c>
      <c r="AC363" s="275">
        <v>0</v>
      </c>
      <c r="AD363" s="448"/>
    </row>
    <row r="364" spans="1:30" ht="20.399999999999999" customHeight="1">
      <c r="A364" s="794"/>
      <c r="B364" s="670" t="s">
        <v>1468</v>
      </c>
      <c r="C364" s="276">
        <v>8</v>
      </c>
      <c r="D364" s="276">
        <v>8</v>
      </c>
      <c r="E364" s="276">
        <v>0</v>
      </c>
      <c r="F364" s="276">
        <v>0</v>
      </c>
      <c r="G364" s="1043">
        <v>100</v>
      </c>
      <c r="H364" s="276">
        <v>0</v>
      </c>
      <c r="I364" s="276">
        <v>0</v>
      </c>
      <c r="J364" s="276">
        <v>0</v>
      </c>
      <c r="K364" s="276">
        <v>0</v>
      </c>
      <c r="L364" s="276">
        <v>0</v>
      </c>
      <c r="M364" s="276">
        <v>0</v>
      </c>
      <c r="N364" s="276">
        <v>0</v>
      </c>
      <c r="O364" s="276">
        <v>0</v>
      </c>
      <c r="P364" s="276">
        <v>0</v>
      </c>
      <c r="Q364" s="276">
        <v>0</v>
      </c>
      <c r="R364" s="276">
        <v>0</v>
      </c>
      <c r="S364" s="276">
        <v>0</v>
      </c>
      <c r="T364" s="276">
        <v>0</v>
      </c>
      <c r="U364" s="276">
        <v>0</v>
      </c>
      <c r="V364" s="1044">
        <v>1</v>
      </c>
      <c r="W364" s="276">
        <v>0</v>
      </c>
      <c r="X364" s="276">
        <v>1</v>
      </c>
      <c r="Y364" s="276">
        <v>3</v>
      </c>
      <c r="Z364" s="276">
        <v>3</v>
      </c>
      <c r="AA364" s="276">
        <v>0</v>
      </c>
      <c r="AB364" s="276">
        <v>0</v>
      </c>
      <c r="AC364" s="276">
        <v>0</v>
      </c>
      <c r="AD364" s="448"/>
    </row>
    <row r="365" spans="1:30" ht="20.399999999999999" customHeight="1">
      <c r="A365" s="794"/>
      <c r="B365" s="670" t="s">
        <v>1467</v>
      </c>
      <c r="C365" s="276">
        <v>4</v>
      </c>
      <c r="D365" s="276">
        <v>4</v>
      </c>
      <c r="E365" s="276">
        <v>0</v>
      </c>
      <c r="F365" s="276">
        <v>0</v>
      </c>
      <c r="G365" s="1043">
        <v>100</v>
      </c>
      <c r="H365" s="276">
        <v>0</v>
      </c>
      <c r="I365" s="276">
        <v>0</v>
      </c>
      <c r="J365" s="276">
        <v>0</v>
      </c>
      <c r="K365" s="276">
        <v>0</v>
      </c>
      <c r="L365" s="276">
        <v>0</v>
      </c>
      <c r="M365" s="276">
        <v>0</v>
      </c>
      <c r="N365" s="276">
        <v>0</v>
      </c>
      <c r="O365" s="276">
        <v>0</v>
      </c>
      <c r="P365" s="276">
        <v>0</v>
      </c>
      <c r="Q365" s="276">
        <v>0</v>
      </c>
      <c r="R365" s="276">
        <v>0</v>
      </c>
      <c r="S365" s="276">
        <v>0</v>
      </c>
      <c r="T365" s="276">
        <v>1</v>
      </c>
      <c r="U365" s="276">
        <v>1</v>
      </c>
      <c r="V365" s="1044">
        <v>0</v>
      </c>
      <c r="W365" s="276">
        <v>0</v>
      </c>
      <c r="X365" s="276">
        <v>0</v>
      </c>
      <c r="Y365" s="276">
        <v>1</v>
      </c>
      <c r="Z365" s="276">
        <v>0</v>
      </c>
      <c r="AA365" s="276">
        <v>1</v>
      </c>
      <c r="AB365" s="276">
        <v>0</v>
      </c>
      <c r="AC365" s="276">
        <v>0</v>
      </c>
      <c r="AD365" s="448"/>
    </row>
    <row r="366" spans="1:30" ht="20.399999999999999" customHeight="1">
      <c r="A366" s="794"/>
      <c r="B366" s="670" t="s">
        <v>4104</v>
      </c>
      <c r="C366" s="276">
        <v>0</v>
      </c>
      <c r="D366" s="276">
        <v>0</v>
      </c>
      <c r="E366" s="276">
        <v>0</v>
      </c>
      <c r="F366" s="276">
        <v>0</v>
      </c>
      <c r="G366" s="1043">
        <v>0</v>
      </c>
      <c r="H366" s="276">
        <v>0</v>
      </c>
      <c r="I366" s="276">
        <v>0</v>
      </c>
      <c r="J366" s="276">
        <v>0</v>
      </c>
      <c r="K366" s="276">
        <v>0</v>
      </c>
      <c r="L366" s="276">
        <v>0</v>
      </c>
      <c r="M366" s="276">
        <v>0</v>
      </c>
      <c r="N366" s="276">
        <v>0</v>
      </c>
      <c r="O366" s="276">
        <v>0</v>
      </c>
      <c r="P366" s="276">
        <v>0</v>
      </c>
      <c r="Q366" s="276">
        <v>0</v>
      </c>
      <c r="R366" s="276">
        <v>0</v>
      </c>
      <c r="S366" s="276">
        <v>0</v>
      </c>
      <c r="T366" s="276">
        <v>0</v>
      </c>
      <c r="U366" s="276">
        <v>0</v>
      </c>
      <c r="V366" s="1044">
        <v>0</v>
      </c>
      <c r="W366" s="276">
        <v>0</v>
      </c>
      <c r="X366" s="276">
        <v>0</v>
      </c>
      <c r="Y366" s="276">
        <v>0</v>
      </c>
      <c r="Z366" s="276">
        <v>0</v>
      </c>
      <c r="AA366" s="276">
        <v>0</v>
      </c>
      <c r="AB366" s="276">
        <v>0</v>
      </c>
      <c r="AC366" s="276">
        <v>0</v>
      </c>
      <c r="AD366" s="448"/>
    </row>
    <row r="367" spans="1:30" ht="20.399999999999999" customHeight="1">
      <c r="A367" s="407"/>
      <c r="B367" s="407"/>
      <c r="C367" s="407"/>
      <c r="D367" s="407"/>
      <c r="E367" s="407"/>
      <c r="F367" s="407"/>
      <c r="G367" s="407"/>
      <c r="H367" s="407"/>
      <c r="I367" s="407"/>
      <c r="J367" s="407"/>
      <c r="K367" s="407"/>
      <c r="L367" s="407"/>
      <c r="M367" s="407"/>
      <c r="N367" s="407"/>
      <c r="O367" s="407"/>
      <c r="P367" s="407"/>
      <c r="Q367" s="407"/>
      <c r="R367" s="407"/>
      <c r="S367" s="407"/>
      <c r="T367" s="407"/>
      <c r="U367" s="407"/>
      <c r="V367" s="407"/>
      <c r="W367" s="407"/>
      <c r="X367" s="407"/>
      <c r="Y367" s="407"/>
      <c r="Z367" s="407"/>
      <c r="AA367" s="407"/>
      <c r="AB367" s="407"/>
      <c r="AC367" s="407"/>
      <c r="AD367" s="448"/>
    </row>
    <row r="368" spans="1:30" ht="20.399999999999999" customHeight="1">
      <c r="A368" s="796" t="s">
        <v>3496</v>
      </c>
      <c r="B368" s="669" t="s">
        <v>3495</v>
      </c>
      <c r="C368" s="275">
        <v>30</v>
      </c>
      <c r="D368" s="275">
        <v>30</v>
      </c>
      <c r="E368" s="275">
        <v>0</v>
      </c>
      <c r="F368" s="275">
        <v>0</v>
      </c>
      <c r="G368" s="1041">
        <v>100</v>
      </c>
      <c r="H368" s="275">
        <v>0</v>
      </c>
      <c r="I368" s="275">
        <v>0</v>
      </c>
      <c r="J368" s="275">
        <v>0</v>
      </c>
      <c r="K368" s="275">
        <v>0</v>
      </c>
      <c r="L368" s="275">
        <v>0</v>
      </c>
      <c r="M368" s="275">
        <v>0</v>
      </c>
      <c r="N368" s="275">
        <v>0</v>
      </c>
      <c r="O368" s="275">
        <v>0</v>
      </c>
      <c r="P368" s="275">
        <v>0</v>
      </c>
      <c r="Q368" s="275">
        <v>0</v>
      </c>
      <c r="R368" s="275">
        <v>0</v>
      </c>
      <c r="S368" s="275">
        <v>0</v>
      </c>
      <c r="T368" s="275">
        <v>1</v>
      </c>
      <c r="U368" s="275">
        <v>0</v>
      </c>
      <c r="V368" s="1042">
        <v>4</v>
      </c>
      <c r="W368" s="275">
        <v>2</v>
      </c>
      <c r="X368" s="275">
        <v>7</v>
      </c>
      <c r="Y368" s="275">
        <v>7</v>
      </c>
      <c r="Z368" s="275">
        <v>3</v>
      </c>
      <c r="AA368" s="275">
        <v>2</v>
      </c>
      <c r="AB368" s="275">
        <v>0</v>
      </c>
      <c r="AC368" s="275">
        <v>4</v>
      </c>
      <c r="AD368" s="448"/>
    </row>
    <row r="369" spans="1:30" ht="20.399999999999999" customHeight="1">
      <c r="A369" s="794"/>
      <c r="B369" s="670" t="s">
        <v>1468</v>
      </c>
      <c r="C369" s="276">
        <v>24</v>
      </c>
      <c r="D369" s="276">
        <v>24</v>
      </c>
      <c r="E369" s="276">
        <v>0</v>
      </c>
      <c r="F369" s="276">
        <v>0</v>
      </c>
      <c r="G369" s="1043">
        <v>100</v>
      </c>
      <c r="H369" s="276">
        <v>0</v>
      </c>
      <c r="I369" s="276">
        <v>0</v>
      </c>
      <c r="J369" s="276">
        <v>0</v>
      </c>
      <c r="K369" s="276">
        <v>0</v>
      </c>
      <c r="L369" s="276">
        <v>0</v>
      </c>
      <c r="M369" s="276">
        <v>0</v>
      </c>
      <c r="N369" s="276">
        <v>0</v>
      </c>
      <c r="O369" s="276">
        <v>0</v>
      </c>
      <c r="P369" s="276">
        <v>0</v>
      </c>
      <c r="Q369" s="276">
        <v>0</v>
      </c>
      <c r="R369" s="276">
        <v>0</v>
      </c>
      <c r="S369" s="276">
        <v>0</v>
      </c>
      <c r="T369" s="276">
        <v>1</v>
      </c>
      <c r="U369" s="276">
        <v>0</v>
      </c>
      <c r="V369" s="1044">
        <v>4</v>
      </c>
      <c r="W369" s="276">
        <v>2</v>
      </c>
      <c r="X369" s="276">
        <v>5</v>
      </c>
      <c r="Y369" s="276">
        <v>7</v>
      </c>
      <c r="Z369" s="276">
        <v>3</v>
      </c>
      <c r="AA369" s="276">
        <v>1</v>
      </c>
      <c r="AB369" s="276">
        <v>0</v>
      </c>
      <c r="AC369" s="276">
        <v>1</v>
      </c>
      <c r="AD369" s="448"/>
    </row>
    <row r="370" spans="1:30" ht="20.399999999999999" customHeight="1">
      <c r="A370" s="794"/>
      <c r="B370" s="670" t="s">
        <v>1467</v>
      </c>
      <c r="C370" s="276">
        <v>6</v>
      </c>
      <c r="D370" s="276">
        <v>6</v>
      </c>
      <c r="E370" s="276">
        <v>0</v>
      </c>
      <c r="F370" s="276">
        <v>0</v>
      </c>
      <c r="G370" s="1043">
        <v>100</v>
      </c>
      <c r="H370" s="276">
        <v>0</v>
      </c>
      <c r="I370" s="276">
        <v>0</v>
      </c>
      <c r="J370" s="276">
        <v>0</v>
      </c>
      <c r="K370" s="276">
        <v>0</v>
      </c>
      <c r="L370" s="276">
        <v>0</v>
      </c>
      <c r="M370" s="276">
        <v>0</v>
      </c>
      <c r="N370" s="276">
        <v>0</v>
      </c>
      <c r="O370" s="276">
        <v>0</v>
      </c>
      <c r="P370" s="276">
        <v>0</v>
      </c>
      <c r="Q370" s="276">
        <v>0</v>
      </c>
      <c r="R370" s="276">
        <v>0</v>
      </c>
      <c r="S370" s="276">
        <v>0</v>
      </c>
      <c r="T370" s="276">
        <v>0</v>
      </c>
      <c r="U370" s="276">
        <v>0</v>
      </c>
      <c r="V370" s="1044">
        <v>0</v>
      </c>
      <c r="W370" s="276">
        <v>0</v>
      </c>
      <c r="X370" s="276">
        <v>2</v>
      </c>
      <c r="Y370" s="276">
        <v>0</v>
      </c>
      <c r="Z370" s="276">
        <v>0</v>
      </c>
      <c r="AA370" s="276">
        <v>1</v>
      </c>
      <c r="AB370" s="276">
        <v>0</v>
      </c>
      <c r="AC370" s="276">
        <v>3</v>
      </c>
      <c r="AD370" s="448"/>
    </row>
    <row r="371" spans="1:30" ht="20.399999999999999" customHeight="1">
      <c r="A371" s="794"/>
      <c r="B371" s="670" t="s">
        <v>4104</v>
      </c>
      <c r="C371" s="276">
        <v>0</v>
      </c>
      <c r="D371" s="276">
        <v>0</v>
      </c>
      <c r="E371" s="276">
        <v>0</v>
      </c>
      <c r="F371" s="276">
        <v>0</v>
      </c>
      <c r="G371" s="1043">
        <v>0</v>
      </c>
      <c r="H371" s="276">
        <v>0</v>
      </c>
      <c r="I371" s="276">
        <v>0</v>
      </c>
      <c r="J371" s="276">
        <v>0</v>
      </c>
      <c r="K371" s="276">
        <v>0</v>
      </c>
      <c r="L371" s="276">
        <v>0</v>
      </c>
      <c r="M371" s="276">
        <v>0</v>
      </c>
      <c r="N371" s="276">
        <v>0</v>
      </c>
      <c r="O371" s="276">
        <v>0</v>
      </c>
      <c r="P371" s="276">
        <v>0</v>
      </c>
      <c r="Q371" s="276">
        <v>0</v>
      </c>
      <c r="R371" s="276">
        <v>0</v>
      </c>
      <c r="S371" s="276">
        <v>0</v>
      </c>
      <c r="T371" s="276">
        <v>0</v>
      </c>
      <c r="U371" s="276">
        <v>0</v>
      </c>
      <c r="V371" s="1044">
        <v>0</v>
      </c>
      <c r="W371" s="276">
        <v>0</v>
      </c>
      <c r="X371" s="276">
        <v>0</v>
      </c>
      <c r="Y371" s="276">
        <v>0</v>
      </c>
      <c r="Z371" s="276">
        <v>0</v>
      </c>
      <c r="AA371" s="276">
        <v>0</v>
      </c>
      <c r="AB371" s="276">
        <v>0</v>
      </c>
      <c r="AC371" s="276">
        <v>0</v>
      </c>
      <c r="AD371" s="448"/>
    </row>
    <row r="372" spans="1:30" ht="20.399999999999999" customHeight="1">
      <c r="A372" s="407"/>
      <c r="B372" s="407"/>
      <c r="C372" s="407"/>
      <c r="D372" s="407"/>
      <c r="E372" s="407"/>
      <c r="F372" s="407"/>
      <c r="G372" s="407"/>
      <c r="H372" s="407"/>
      <c r="I372" s="407"/>
      <c r="J372" s="407"/>
      <c r="K372" s="407"/>
      <c r="L372" s="407"/>
      <c r="M372" s="407"/>
      <c r="N372" s="407"/>
      <c r="O372" s="407"/>
      <c r="P372" s="407"/>
      <c r="Q372" s="407"/>
      <c r="R372" s="407"/>
      <c r="S372" s="407"/>
      <c r="T372" s="407"/>
      <c r="U372" s="407"/>
      <c r="V372" s="407"/>
      <c r="W372" s="407"/>
      <c r="X372" s="407"/>
      <c r="Y372" s="407"/>
      <c r="Z372" s="407"/>
      <c r="AA372" s="407"/>
      <c r="AB372" s="407"/>
      <c r="AC372" s="407"/>
      <c r="AD372" s="448"/>
    </row>
    <row r="373" spans="1:30" ht="20.399999999999999" customHeight="1">
      <c r="A373" s="796" t="s">
        <v>3494</v>
      </c>
      <c r="B373" s="669" t="s">
        <v>3493</v>
      </c>
      <c r="C373" s="275">
        <v>16</v>
      </c>
      <c r="D373" s="275">
        <v>16</v>
      </c>
      <c r="E373" s="275">
        <v>0</v>
      </c>
      <c r="F373" s="275">
        <v>0</v>
      </c>
      <c r="G373" s="1041">
        <v>100</v>
      </c>
      <c r="H373" s="275">
        <v>0</v>
      </c>
      <c r="I373" s="275">
        <v>0</v>
      </c>
      <c r="J373" s="275">
        <v>0</v>
      </c>
      <c r="K373" s="275">
        <v>0</v>
      </c>
      <c r="L373" s="275">
        <v>0</v>
      </c>
      <c r="M373" s="275">
        <v>0</v>
      </c>
      <c r="N373" s="275">
        <v>0</v>
      </c>
      <c r="O373" s="275">
        <v>0</v>
      </c>
      <c r="P373" s="275">
        <v>1</v>
      </c>
      <c r="Q373" s="275">
        <v>0</v>
      </c>
      <c r="R373" s="275">
        <v>0</v>
      </c>
      <c r="S373" s="275">
        <v>0</v>
      </c>
      <c r="T373" s="275">
        <v>1</v>
      </c>
      <c r="U373" s="275">
        <v>2</v>
      </c>
      <c r="V373" s="1042">
        <v>2</v>
      </c>
      <c r="W373" s="275">
        <v>1</v>
      </c>
      <c r="X373" s="275">
        <v>2</v>
      </c>
      <c r="Y373" s="275">
        <v>4</v>
      </c>
      <c r="Z373" s="275">
        <v>2</v>
      </c>
      <c r="AA373" s="275">
        <v>0</v>
      </c>
      <c r="AB373" s="275">
        <v>1</v>
      </c>
      <c r="AC373" s="275">
        <v>0</v>
      </c>
      <c r="AD373" s="448"/>
    </row>
    <row r="374" spans="1:30" ht="20.399999999999999" customHeight="1">
      <c r="A374" s="794"/>
      <c r="B374" s="670" t="s">
        <v>1468</v>
      </c>
      <c r="C374" s="276">
        <v>13</v>
      </c>
      <c r="D374" s="276">
        <v>13</v>
      </c>
      <c r="E374" s="276">
        <v>0</v>
      </c>
      <c r="F374" s="276">
        <v>0</v>
      </c>
      <c r="G374" s="1043">
        <v>100</v>
      </c>
      <c r="H374" s="276">
        <v>0</v>
      </c>
      <c r="I374" s="276">
        <v>0</v>
      </c>
      <c r="J374" s="276">
        <v>0</v>
      </c>
      <c r="K374" s="276">
        <v>0</v>
      </c>
      <c r="L374" s="276">
        <v>0</v>
      </c>
      <c r="M374" s="276">
        <v>0</v>
      </c>
      <c r="N374" s="276">
        <v>0</v>
      </c>
      <c r="O374" s="276">
        <v>0</v>
      </c>
      <c r="P374" s="276">
        <v>1</v>
      </c>
      <c r="Q374" s="276">
        <v>0</v>
      </c>
      <c r="R374" s="276">
        <v>0</v>
      </c>
      <c r="S374" s="276">
        <v>0</v>
      </c>
      <c r="T374" s="276">
        <v>1</v>
      </c>
      <c r="U374" s="276">
        <v>2</v>
      </c>
      <c r="V374" s="1044">
        <v>2</v>
      </c>
      <c r="W374" s="276">
        <v>1</v>
      </c>
      <c r="X374" s="276">
        <v>2</v>
      </c>
      <c r="Y374" s="276">
        <v>2</v>
      </c>
      <c r="Z374" s="276">
        <v>1</v>
      </c>
      <c r="AA374" s="276">
        <v>0</v>
      </c>
      <c r="AB374" s="276">
        <v>1</v>
      </c>
      <c r="AC374" s="276">
        <v>0</v>
      </c>
      <c r="AD374" s="448"/>
    </row>
    <row r="375" spans="1:30" ht="20.399999999999999" customHeight="1">
      <c r="A375" s="794"/>
      <c r="B375" s="670" t="s">
        <v>1467</v>
      </c>
      <c r="C375" s="276">
        <v>3</v>
      </c>
      <c r="D375" s="276">
        <v>3</v>
      </c>
      <c r="E375" s="276">
        <v>0</v>
      </c>
      <c r="F375" s="276">
        <v>0</v>
      </c>
      <c r="G375" s="1043">
        <v>100</v>
      </c>
      <c r="H375" s="276">
        <v>0</v>
      </c>
      <c r="I375" s="276">
        <v>0</v>
      </c>
      <c r="J375" s="276">
        <v>0</v>
      </c>
      <c r="K375" s="276">
        <v>0</v>
      </c>
      <c r="L375" s="276">
        <v>0</v>
      </c>
      <c r="M375" s="276">
        <v>0</v>
      </c>
      <c r="N375" s="276">
        <v>0</v>
      </c>
      <c r="O375" s="276">
        <v>0</v>
      </c>
      <c r="P375" s="276">
        <v>0</v>
      </c>
      <c r="Q375" s="276">
        <v>0</v>
      </c>
      <c r="R375" s="276">
        <v>0</v>
      </c>
      <c r="S375" s="276">
        <v>0</v>
      </c>
      <c r="T375" s="276">
        <v>0</v>
      </c>
      <c r="U375" s="276">
        <v>0</v>
      </c>
      <c r="V375" s="1044">
        <v>0</v>
      </c>
      <c r="W375" s="276">
        <v>0</v>
      </c>
      <c r="X375" s="276">
        <v>0</v>
      </c>
      <c r="Y375" s="276">
        <v>2</v>
      </c>
      <c r="Z375" s="276">
        <v>1</v>
      </c>
      <c r="AA375" s="276">
        <v>0</v>
      </c>
      <c r="AB375" s="276">
        <v>0</v>
      </c>
      <c r="AC375" s="276">
        <v>0</v>
      </c>
      <c r="AD375" s="448"/>
    </row>
    <row r="376" spans="1:30" ht="20.399999999999999" customHeight="1">
      <c r="A376" s="794"/>
      <c r="B376" s="670" t="s">
        <v>4104</v>
      </c>
      <c r="C376" s="276">
        <v>0</v>
      </c>
      <c r="D376" s="276">
        <v>0</v>
      </c>
      <c r="E376" s="276">
        <v>0</v>
      </c>
      <c r="F376" s="276">
        <v>0</v>
      </c>
      <c r="G376" s="1043">
        <v>0</v>
      </c>
      <c r="H376" s="276">
        <v>0</v>
      </c>
      <c r="I376" s="276">
        <v>0</v>
      </c>
      <c r="J376" s="276">
        <v>0</v>
      </c>
      <c r="K376" s="276">
        <v>0</v>
      </c>
      <c r="L376" s="276">
        <v>0</v>
      </c>
      <c r="M376" s="276">
        <v>0</v>
      </c>
      <c r="N376" s="276">
        <v>0</v>
      </c>
      <c r="O376" s="276">
        <v>0</v>
      </c>
      <c r="P376" s="276">
        <v>0</v>
      </c>
      <c r="Q376" s="276">
        <v>0</v>
      </c>
      <c r="R376" s="276">
        <v>0</v>
      </c>
      <c r="S376" s="276">
        <v>0</v>
      </c>
      <c r="T376" s="276">
        <v>0</v>
      </c>
      <c r="U376" s="276">
        <v>0</v>
      </c>
      <c r="V376" s="1044">
        <v>0</v>
      </c>
      <c r="W376" s="276">
        <v>0</v>
      </c>
      <c r="X376" s="276">
        <v>0</v>
      </c>
      <c r="Y376" s="276">
        <v>0</v>
      </c>
      <c r="Z376" s="276">
        <v>0</v>
      </c>
      <c r="AA376" s="276">
        <v>0</v>
      </c>
      <c r="AB376" s="276">
        <v>0</v>
      </c>
      <c r="AC376" s="276">
        <v>0</v>
      </c>
      <c r="AD376" s="448"/>
    </row>
    <row r="377" spans="1:30" ht="20.399999999999999" customHeight="1">
      <c r="A377" s="407"/>
      <c r="B377" s="407"/>
      <c r="C377" s="407"/>
      <c r="D377" s="407"/>
      <c r="E377" s="407"/>
      <c r="F377" s="407"/>
      <c r="G377" s="407"/>
      <c r="H377" s="407"/>
      <c r="I377" s="407"/>
      <c r="J377" s="407"/>
      <c r="K377" s="407"/>
      <c r="L377" s="407"/>
      <c r="M377" s="407"/>
      <c r="N377" s="407"/>
      <c r="O377" s="407"/>
      <c r="P377" s="407"/>
      <c r="Q377" s="407"/>
      <c r="R377" s="407"/>
      <c r="S377" s="407"/>
      <c r="T377" s="407"/>
      <c r="U377" s="407"/>
      <c r="V377" s="407"/>
      <c r="W377" s="407"/>
      <c r="X377" s="407"/>
      <c r="Y377" s="407"/>
      <c r="Z377" s="407"/>
      <c r="AA377" s="407"/>
      <c r="AB377" s="407"/>
      <c r="AC377" s="407"/>
      <c r="AD377" s="448"/>
    </row>
    <row r="378" spans="1:30" ht="20.399999999999999" customHeight="1">
      <c r="A378" s="796" t="s">
        <v>4697</v>
      </c>
      <c r="B378" s="669" t="s">
        <v>4698</v>
      </c>
      <c r="C378" s="275">
        <v>5</v>
      </c>
      <c r="D378" s="275">
        <v>5</v>
      </c>
      <c r="E378" s="275">
        <v>0</v>
      </c>
      <c r="F378" s="275">
        <v>0</v>
      </c>
      <c r="G378" s="1041">
        <v>100</v>
      </c>
      <c r="H378" s="275">
        <v>0</v>
      </c>
      <c r="I378" s="275">
        <v>0</v>
      </c>
      <c r="J378" s="275">
        <v>0</v>
      </c>
      <c r="K378" s="275">
        <v>0</v>
      </c>
      <c r="L378" s="275">
        <v>0</v>
      </c>
      <c r="M378" s="275">
        <v>0</v>
      </c>
      <c r="N378" s="275">
        <v>0</v>
      </c>
      <c r="O378" s="275">
        <v>0</v>
      </c>
      <c r="P378" s="275">
        <v>0</v>
      </c>
      <c r="Q378" s="275">
        <v>0</v>
      </c>
      <c r="R378" s="275">
        <v>0</v>
      </c>
      <c r="S378" s="275">
        <v>0</v>
      </c>
      <c r="T378" s="275">
        <v>0</v>
      </c>
      <c r="U378" s="275">
        <v>0</v>
      </c>
      <c r="V378" s="1042">
        <v>0</v>
      </c>
      <c r="W378" s="275">
        <v>1</v>
      </c>
      <c r="X378" s="275">
        <v>1</v>
      </c>
      <c r="Y378" s="275">
        <v>1</v>
      </c>
      <c r="Z378" s="275">
        <v>0</v>
      </c>
      <c r="AA378" s="275">
        <v>0</v>
      </c>
      <c r="AB378" s="275">
        <v>1</v>
      </c>
      <c r="AC378" s="275">
        <v>1</v>
      </c>
      <c r="AD378" s="448"/>
    </row>
    <row r="379" spans="1:30" ht="20.399999999999999" customHeight="1">
      <c r="A379" s="794"/>
      <c r="B379" s="670" t="s">
        <v>1468</v>
      </c>
      <c r="C379" s="276">
        <v>5</v>
      </c>
      <c r="D379" s="276">
        <v>5</v>
      </c>
      <c r="E379" s="276">
        <v>0</v>
      </c>
      <c r="F379" s="276">
        <v>0</v>
      </c>
      <c r="G379" s="1043">
        <v>100</v>
      </c>
      <c r="H379" s="276">
        <v>0</v>
      </c>
      <c r="I379" s="276">
        <v>0</v>
      </c>
      <c r="J379" s="276">
        <v>0</v>
      </c>
      <c r="K379" s="276">
        <v>0</v>
      </c>
      <c r="L379" s="276">
        <v>0</v>
      </c>
      <c r="M379" s="276">
        <v>0</v>
      </c>
      <c r="N379" s="276">
        <v>0</v>
      </c>
      <c r="O379" s="276">
        <v>0</v>
      </c>
      <c r="P379" s="276">
        <v>0</v>
      </c>
      <c r="Q379" s="276">
        <v>0</v>
      </c>
      <c r="R379" s="276">
        <v>0</v>
      </c>
      <c r="S379" s="276">
        <v>0</v>
      </c>
      <c r="T379" s="276">
        <v>0</v>
      </c>
      <c r="U379" s="276">
        <v>0</v>
      </c>
      <c r="V379" s="1044">
        <v>0</v>
      </c>
      <c r="W379" s="276">
        <v>1</v>
      </c>
      <c r="X379" s="276">
        <v>1</v>
      </c>
      <c r="Y379" s="276">
        <v>1</v>
      </c>
      <c r="Z379" s="276">
        <v>0</v>
      </c>
      <c r="AA379" s="276">
        <v>0</v>
      </c>
      <c r="AB379" s="276">
        <v>1</v>
      </c>
      <c r="AC379" s="276">
        <v>1</v>
      </c>
      <c r="AD379" s="448"/>
    </row>
    <row r="380" spans="1:30" ht="20.399999999999999" customHeight="1">
      <c r="A380" s="794"/>
      <c r="B380" s="670" t="s">
        <v>1467</v>
      </c>
      <c r="C380" s="276">
        <v>0</v>
      </c>
      <c r="D380" s="276">
        <v>0</v>
      </c>
      <c r="E380" s="276">
        <v>0</v>
      </c>
      <c r="F380" s="276">
        <v>0</v>
      </c>
      <c r="G380" s="1043">
        <v>0</v>
      </c>
      <c r="H380" s="276">
        <v>0</v>
      </c>
      <c r="I380" s="276">
        <v>0</v>
      </c>
      <c r="J380" s="276">
        <v>0</v>
      </c>
      <c r="K380" s="276">
        <v>0</v>
      </c>
      <c r="L380" s="276">
        <v>0</v>
      </c>
      <c r="M380" s="276">
        <v>0</v>
      </c>
      <c r="N380" s="276">
        <v>0</v>
      </c>
      <c r="O380" s="276">
        <v>0</v>
      </c>
      <c r="P380" s="276">
        <v>0</v>
      </c>
      <c r="Q380" s="276">
        <v>0</v>
      </c>
      <c r="R380" s="276">
        <v>0</v>
      </c>
      <c r="S380" s="276">
        <v>0</v>
      </c>
      <c r="T380" s="276">
        <v>0</v>
      </c>
      <c r="U380" s="276">
        <v>0</v>
      </c>
      <c r="V380" s="1044">
        <v>0</v>
      </c>
      <c r="W380" s="276">
        <v>0</v>
      </c>
      <c r="X380" s="276">
        <v>0</v>
      </c>
      <c r="Y380" s="276">
        <v>0</v>
      </c>
      <c r="Z380" s="276">
        <v>0</v>
      </c>
      <c r="AA380" s="276">
        <v>0</v>
      </c>
      <c r="AB380" s="276">
        <v>0</v>
      </c>
      <c r="AC380" s="276">
        <v>0</v>
      </c>
      <c r="AD380" s="448"/>
    </row>
    <row r="381" spans="1:30" ht="20.399999999999999" customHeight="1">
      <c r="A381" s="794"/>
      <c r="B381" s="670" t="s">
        <v>4104</v>
      </c>
      <c r="C381" s="276">
        <v>0</v>
      </c>
      <c r="D381" s="276">
        <v>0</v>
      </c>
      <c r="E381" s="276">
        <v>0</v>
      </c>
      <c r="F381" s="276">
        <v>0</v>
      </c>
      <c r="G381" s="1043">
        <v>0</v>
      </c>
      <c r="H381" s="276">
        <v>0</v>
      </c>
      <c r="I381" s="276">
        <v>0</v>
      </c>
      <c r="J381" s="276">
        <v>0</v>
      </c>
      <c r="K381" s="276">
        <v>0</v>
      </c>
      <c r="L381" s="276">
        <v>0</v>
      </c>
      <c r="M381" s="276">
        <v>0</v>
      </c>
      <c r="N381" s="276">
        <v>0</v>
      </c>
      <c r="O381" s="276">
        <v>0</v>
      </c>
      <c r="P381" s="276">
        <v>0</v>
      </c>
      <c r="Q381" s="276">
        <v>0</v>
      </c>
      <c r="R381" s="276">
        <v>0</v>
      </c>
      <c r="S381" s="276">
        <v>0</v>
      </c>
      <c r="T381" s="276">
        <v>0</v>
      </c>
      <c r="U381" s="276">
        <v>0</v>
      </c>
      <c r="V381" s="1044">
        <v>0</v>
      </c>
      <c r="W381" s="276">
        <v>0</v>
      </c>
      <c r="X381" s="276">
        <v>0</v>
      </c>
      <c r="Y381" s="276">
        <v>0</v>
      </c>
      <c r="Z381" s="276">
        <v>0</v>
      </c>
      <c r="AA381" s="276">
        <v>0</v>
      </c>
      <c r="AB381" s="276">
        <v>0</v>
      </c>
      <c r="AC381" s="276">
        <v>0</v>
      </c>
      <c r="AD381" s="448"/>
    </row>
    <row r="382" spans="1:30" ht="20.399999999999999" customHeight="1">
      <c r="A382" s="407"/>
      <c r="B382" s="407"/>
      <c r="C382" s="407"/>
      <c r="D382" s="407"/>
      <c r="E382" s="407"/>
      <c r="F382" s="407"/>
      <c r="G382" s="407"/>
      <c r="H382" s="407"/>
      <c r="I382" s="407"/>
      <c r="J382" s="407"/>
      <c r="K382" s="407"/>
      <c r="L382" s="407"/>
      <c r="M382" s="407"/>
      <c r="N382" s="407"/>
      <c r="O382" s="407"/>
      <c r="P382" s="407"/>
      <c r="Q382" s="407"/>
      <c r="R382" s="407"/>
      <c r="S382" s="407"/>
      <c r="T382" s="407"/>
      <c r="U382" s="407"/>
      <c r="V382" s="407"/>
      <c r="W382" s="407"/>
      <c r="X382" s="407"/>
      <c r="Y382" s="407"/>
      <c r="Z382" s="407"/>
      <c r="AA382" s="407"/>
      <c r="AB382" s="407"/>
      <c r="AC382" s="407"/>
      <c r="AD382" s="448"/>
    </row>
    <row r="383" spans="1:30" ht="20.399999999999999" customHeight="1">
      <c r="A383" s="796" t="s">
        <v>3492</v>
      </c>
      <c r="B383" s="669" t="s">
        <v>3491</v>
      </c>
      <c r="C383" s="275">
        <v>24</v>
      </c>
      <c r="D383" s="275">
        <v>24</v>
      </c>
      <c r="E383" s="275">
        <v>0</v>
      </c>
      <c r="F383" s="275">
        <v>0</v>
      </c>
      <c r="G383" s="1041">
        <v>100</v>
      </c>
      <c r="H383" s="275">
        <v>0</v>
      </c>
      <c r="I383" s="275">
        <v>0</v>
      </c>
      <c r="J383" s="275">
        <v>0</v>
      </c>
      <c r="K383" s="275">
        <v>0</v>
      </c>
      <c r="L383" s="275">
        <v>0</v>
      </c>
      <c r="M383" s="275">
        <v>0</v>
      </c>
      <c r="N383" s="275">
        <v>0</v>
      </c>
      <c r="O383" s="275">
        <v>0</v>
      </c>
      <c r="P383" s="275">
        <v>0</v>
      </c>
      <c r="Q383" s="275">
        <v>0</v>
      </c>
      <c r="R383" s="275">
        <v>0</v>
      </c>
      <c r="S383" s="275">
        <v>0</v>
      </c>
      <c r="T383" s="275">
        <v>0</v>
      </c>
      <c r="U383" s="275">
        <v>0</v>
      </c>
      <c r="V383" s="1042">
        <v>1</v>
      </c>
      <c r="W383" s="275">
        <v>3</v>
      </c>
      <c r="X383" s="275">
        <v>1</v>
      </c>
      <c r="Y383" s="275">
        <v>2</v>
      </c>
      <c r="Z383" s="275">
        <v>3</v>
      </c>
      <c r="AA383" s="275">
        <v>8</v>
      </c>
      <c r="AB383" s="275">
        <v>3</v>
      </c>
      <c r="AC383" s="275">
        <v>3</v>
      </c>
      <c r="AD383" s="448"/>
    </row>
    <row r="384" spans="1:30" ht="20.399999999999999" customHeight="1">
      <c r="A384" s="794"/>
      <c r="B384" s="670" t="s">
        <v>1468</v>
      </c>
      <c r="C384" s="276">
        <v>21</v>
      </c>
      <c r="D384" s="276">
        <v>21</v>
      </c>
      <c r="E384" s="276">
        <v>0</v>
      </c>
      <c r="F384" s="276">
        <v>0</v>
      </c>
      <c r="G384" s="1043">
        <v>100</v>
      </c>
      <c r="H384" s="276">
        <v>0</v>
      </c>
      <c r="I384" s="276">
        <v>0</v>
      </c>
      <c r="J384" s="276">
        <v>0</v>
      </c>
      <c r="K384" s="276">
        <v>0</v>
      </c>
      <c r="L384" s="276">
        <v>0</v>
      </c>
      <c r="M384" s="276">
        <v>0</v>
      </c>
      <c r="N384" s="276">
        <v>0</v>
      </c>
      <c r="O384" s="276">
        <v>0</v>
      </c>
      <c r="P384" s="276">
        <v>0</v>
      </c>
      <c r="Q384" s="276">
        <v>0</v>
      </c>
      <c r="R384" s="276">
        <v>0</v>
      </c>
      <c r="S384" s="276">
        <v>0</v>
      </c>
      <c r="T384" s="276">
        <v>0</v>
      </c>
      <c r="U384" s="276">
        <v>0</v>
      </c>
      <c r="V384" s="1044">
        <v>0</v>
      </c>
      <c r="W384" s="276">
        <v>3</v>
      </c>
      <c r="X384" s="276">
        <v>1</v>
      </c>
      <c r="Y384" s="276">
        <v>2</v>
      </c>
      <c r="Z384" s="276">
        <v>3</v>
      </c>
      <c r="AA384" s="276">
        <v>7</v>
      </c>
      <c r="AB384" s="276">
        <v>3</v>
      </c>
      <c r="AC384" s="276">
        <v>2</v>
      </c>
      <c r="AD384" s="448"/>
    </row>
    <row r="385" spans="1:30" ht="20.399999999999999" customHeight="1">
      <c r="A385" s="794"/>
      <c r="B385" s="670" t="s">
        <v>1467</v>
      </c>
      <c r="C385" s="276">
        <v>3</v>
      </c>
      <c r="D385" s="276">
        <v>3</v>
      </c>
      <c r="E385" s="276">
        <v>0</v>
      </c>
      <c r="F385" s="276">
        <v>0</v>
      </c>
      <c r="G385" s="1043">
        <v>100</v>
      </c>
      <c r="H385" s="276">
        <v>0</v>
      </c>
      <c r="I385" s="276">
        <v>0</v>
      </c>
      <c r="J385" s="276">
        <v>0</v>
      </c>
      <c r="K385" s="276">
        <v>0</v>
      </c>
      <c r="L385" s="276">
        <v>0</v>
      </c>
      <c r="M385" s="276">
        <v>0</v>
      </c>
      <c r="N385" s="276">
        <v>0</v>
      </c>
      <c r="O385" s="276">
        <v>0</v>
      </c>
      <c r="P385" s="276">
        <v>0</v>
      </c>
      <c r="Q385" s="276">
        <v>0</v>
      </c>
      <c r="R385" s="276">
        <v>0</v>
      </c>
      <c r="S385" s="276">
        <v>0</v>
      </c>
      <c r="T385" s="276">
        <v>0</v>
      </c>
      <c r="U385" s="276">
        <v>0</v>
      </c>
      <c r="V385" s="1044">
        <v>1</v>
      </c>
      <c r="W385" s="276">
        <v>0</v>
      </c>
      <c r="X385" s="276">
        <v>0</v>
      </c>
      <c r="Y385" s="276">
        <v>0</v>
      </c>
      <c r="Z385" s="276">
        <v>0</v>
      </c>
      <c r="AA385" s="276">
        <v>1</v>
      </c>
      <c r="AB385" s="276">
        <v>0</v>
      </c>
      <c r="AC385" s="276">
        <v>1</v>
      </c>
      <c r="AD385" s="448"/>
    </row>
    <row r="386" spans="1:30" ht="20.399999999999999" customHeight="1">
      <c r="A386" s="794"/>
      <c r="B386" s="670" t="s">
        <v>4104</v>
      </c>
      <c r="C386" s="276">
        <v>0</v>
      </c>
      <c r="D386" s="276">
        <v>0</v>
      </c>
      <c r="E386" s="276">
        <v>0</v>
      </c>
      <c r="F386" s="276">
        <v>0</v>
      </c>
      <c r="G386" s="1043">
        <v>0</v>
      </c>
      <c r="H386" s="276">
        <v>0</v>
      </c>
      <c r="I386" s="276">
        <v>0</v>
      </c>
      <c r="J386" s="276">
        <v>0</v>
      </c>
      <c r="K386" s="276">
        <v>0</v>
      </c>
      <c r="L386" s="276">
        <v>0</v>
      </c>
      <c r="M386" s="276">
        <v>0</v>
      </c>
      <c r="N386" s="276">
        <v>0</v>
      </c>
      <c r="O386" s="276">
        <v>0</v>
      </c>
      <c r="P386" s="276">
        <v>0</v>
      </c>
      <c r="Q386" s="276">
        <v>0</v>
      </c>
      <c r="R386" s="276">
        <v>0</v>
      </c>
      <c r="S386" s="276">
        <v>0</v>
      </c>
      <c r="T386" s="276">
        <v>0</v>
      </c>
      <c r="U386" s="276">
        <v>0</v>
      </c>
      <c r="V386" s="1044">
        <v>0</v>
      </c>
      <c r="W386" s="276">
        <v>0</v>
      </c>
      <c r="X386" s="276">
        <v>0</v>
      </c>
      <c r="Y386" s="276">
        <v>0</v>
      </c>
      <c r="Z386" s="276">
        <v>0</v>
      </c>
      <c r="AA386" s="276">
        <v>0</v>
      </c>
      <c r="AB386" s="276">
        <v>0</v>
      </c>
      <c r="AC386" s="276">
        <v>0</v>
      </c>
      <c r="AD386" s="448"/>
    </row>
    <row r="387" spans="1:30" ht="20.399999999999999" customHeight="1">
      <c r="A387" s="407"/>
      <c r="B387" s="407"/>
      <c r="C387" s="407"/>
      <c r="D387" s="407"/>
      <c r="E387" s="407"/>
      <c r="F387" s="407"/>
      <c r="G387" s="407"/>
      <c r="H387" s="407"/>
      <c r="I387" s="407"/>
      <c r="J387" s="407"/>
      <c r="K387" s="407"/>
      <c r="L387" s="407"/>
      <c r="M387" s="407"/>
      <c r="N387" s="407"/>
      <c r="O387" s="407"/>
      <c r="P387" s="407"/>
      <c r="Q387" s="407"/>
      <c r="R387" s="407"/>
      <c r="S387" s="407"/>
      <c r="T387" s="407"/>
      <c r="U387" s="407"/>
      <c r="V387" s="407"/>
      <c r="W387" s="407"/>
      <c r="X387" s="407"/>
      <c r="Y387" s="407"/>
      <c r="Z387" s="407"/>
      <c r="AA387" s="407"/>
      <c r="AB387" s="407"/>
      <c r="AC387" s="407"/>
      <c r="AD387" s="448"/>
    </row>
    <row r="388" spans="1:30" ht="20.399999999999999" customHeight="1">
      <c r="A388" s="796" t="s">
        <v>3490</v>
      </c>
      <c r="B388" s="669" t="s">
        <v>3448</v>
      </c>
      <c r="C388" s="275">
        <v>14</v>
      </c>
      <c r="D388" s="275">
        <v>14</v>
      </c>
      <c r="E388" s="275">
        <v>0</v>
      </c>
      <c r="F388" s="275">
        <v>0</v>
      </c>
      <c r="G388" s="1041">
        <v>100</v>
      </c>
      <c r="H388" s="275">
        <v>0</v>
      </c>
      <c r="I388" s="275">
        <v>0</v>
      </c>
      <c r="J388" s="275">
        <v>0</v>
      </c>
      <c r="K388" s="275">
        <v>0</v>
      </c>
      <c r="L388" s="275">
        <v>0</v>
      </c>
      <c r="M388" s="275">
        <v>0</v>
      </c>
      <c r="N388" s="275">
        <v>0</v>
      </c>
      <c r="O388" s="275">
        <v>0</v>
      </c>
      <c r="P388" s="275">
        <v>0</v>
      </c>
      <c r="Q388" s="275">
        <v>0</v>
      </c>
      <c r="R388" s="275">
        <v>0</v>
      </c>
      <c r="S388" s="275">
        <v>0</v>
      </c>
      <c r="T388" s="275">
        <v>0</v>
      </c>
      <c r="U388" s="275">
        <v>0</v>
      </c>
      <c r="V388" s="1042">
        <v>0</v>
      </c>
      <c r="W388" s="275">
        <v>0</v>
      </c>
      <c r="X388" s="275">
        <v>3</v>
      </c>
      <c r="Y388" s="275">
        <v>3</v>
      </c>
      <c r="Z388" s="275">
        <v>1</v>
      </c>
      <c r="AA388" s="275">
        <v>3</v>
      </c>
      <c r="AB388" s="275">
        <v>0</v>
      </c>
      <c r="AC388" s="275">
        <v>4</v>
      </c>
      <c r="AD388" s="448"/>
    </row>
    <row r="389" spans="1:30" ht="20.399999999999999" customHeight="1">
      <c r="A389" s="669"/>
      <c r="B389" s="669" t="s">
        <v>3489</v>
      </c>
      <c r="C389" s="797"/>
      <c r="D389" s="797"/>
      <c r="E389" s="797"/>
      <c r="F389" s="797"/>
      <c r="G389" s="797"/>
      <c r="H389" s="797"/>
      <c r="I389" s="797"/>
      <c r="J389" s="797"/>
      <c r="K389" s="797"/>
      <c r="L389" s="797"/>
      <c r="M389" s="797"/>
      <c r="N389" s="797"/>
      <c r="O389" s="797"/>
      <c r="P389" s="797"/>
      <c r="Q389" s="797"/>
      <c r="R389" s="797"/>
      <c r="S389" s="797"/>
      <c r="T389" s="797"/>
      <c r="U389" s="797"/>
      <c r="V389" s="797"/>
      <c r="W389" s="797"/>
      <c r="X389" s="797"/>
      <c r="Y389" s="797"/>
      <c r="Z389" s="797"/>
      <c r="AA389" s="797"/>
      <c r="AB389" s="797"/>
      <c r="AC389" s="797"/>
      <c r="AD389" s="448"/>
    </row>
    <row r="390" spans="1:30" ht="20.399999999999999" customHeight="1">
      <c r="A390" s="794"/>
      <c r="B390" s="670" t="s">
        <v>1468</v>
      </c>
      <c r="C390" s="276">
        <v>12</v>
      </c>
      <c r="D390" s="276">
        <v>12</v>
      </c>
      <c r="E390" s="276">
        <v>0</v>
      </c>
      <c r="F390" s="276">
        <v>0</v>
      </c>
      <c r="G390" s="1043">
        <v>100</v>
      </c>
      <c r="H390" s="276">
        <v>0</v>
      </c>
      <c r="I390" s="276">
        <v>0</v>
      </c>
      <c r="J390" s="276">
        <v>0</v>
      </c>
      <c r="K390" s="276">
        <v>0</v>
      </c>
      <c r="L390" s="276">
        <v>0</v>
      </c>
      <c r="M390" s="276">
        <v>0</v>
      </c>
      <c r="N390" s="276">
        <v>0</v>
      </c>
      <c r="O390" s="276">
        <v>0</v>
      </c>
      <c r="P390" s="276">
        <v>0</v>
      </c>
      <c r="Q390" s="276">
        <v>0</v>
      </c>
      <c r="R390" s="276">
        <v>0</v>
      </c>
      <c r="S390" s="276">
        <v>0</v>
      </c>
      <c r="T390" s="276">
        <v>0</v>
      </c>
      <c r="U390" s="276">
        <v>0</v>
      </c>
      <c r="V390" s="1044">
        <v>0</v>
      </c>
      <c r="W390" s="276">
        <v>0</v>
      </c>
      <c r="X390" s="276">
        <v>3</v>
      </c>
      <c r="Y390" s="276">
        <v>3</v>
      </c>
      <c r="Z390" s="276">
        <v>1</v>
      </c>
      <c r="AA390" s="276">
        <v>2</v>
      </c>
      <c r="AB390" s="276">
        <v>0</v>
      </c>
      <c r="AC390" s="276">
        <v>3</v>
      </c>
      <c r="AD390" s="448"/>
    </row>
    <row r="391" spans="1:30" ht="20.399999999999999" customHeight="1">
      <c r="A391" s="794"/>
      <c r="B391" s="670" t="s">
        <v>1467</v>
      </c>
      <c r="C391" s="276">
        <v>2</v>
      </c>
      <c r="D391" s="276">
        <v>2</v>
      </c>
      <c r="E391" s="276">
        <v>0</v>
      </c>
      <c r="F391" s="276">
        <v>0</v>
      </c>
      <c r="G391" s="1043">
        <v>100</v>
      </c>
      <c r="H391" s="276">
        <v>0</v>
      </c>
      <c r="I391" s="276">
        <v>0</v>
      </c>
      <c r="J391" s="276">
        <v>0</v>
      </c>
      <c r="K391" s="276">
        <v>0</v>
      </c>
      <c r="L391" s="276">
        <v>0</v>
      </c>
      <c r="M391" s="276">
        <v>0</v>
      </c>
      <c r="N391" s="276">
        <v>0</v>
      </c>
      <c r="O391" s="276">
        <v>0</v>
      </c>
      <c r="P391" s="276">
        <v>0</v>
      </c>
      <c r="Q391" s="276">
        <v>0</v>
      </c>
      <c r="R391" s="276">
        <v>0</v>
      </c>
      <c r="S391" s="276">
        <v>0</v>
      </c>
      <c r="T391" s="276">
        <v>0</v>
      </c>
      <c r="U391" s="276">
        <v>0</v>
      </c>
      <c r="V391" s="1044">
        <v>0</v>
      </c>
      <c r="W391" s="276">
        <v>0</v>
      </c>
      <c r="X391" s="276">
        <v>0</v>
      </c>
      <c r="Y391" s="276">
        <v>0</v>
      </c>
      <c r="Z391" s="276">
        <v>0</v>
      </c>
      <c r="AA391" s="276">
        <v>1</v>
      </c>
      <c r="AB391" s="276">
        <v>0</v>
      </c>
      <c r="AC391" s="276">
        <v>1</v>
      </c>
      <c r="AD391" s="448"/>
    </row>
    <row r="392" spans="1:30" ht="20.399999999999999" customHeight="1">
      <c r="A392" s="794"/>
      <c r="B392" s="670" t="s">
        <v>4104</v>
      </c>
      <c r="C392" s="276">
        <v>0</v>
      </c>
      <c r="D392" s="276">
        <v>0</v>
      </c>
      <c r="E392" s="276">
        <v>0</v>
      </c>
      <c r="F392" s="276">
        <v>0</v>
      </c>
      <c r="G392" s="1043">
        <v>0</v>
      </c>
      <c r="H392" s="276">
        <v>0</v>
      </c>
      <c r="I392" s="276">
        <v>0</v>
      </c>
      <c r="J392" s="276">
        <v>0</v>
      </c>
      <c r="K392" s="276">
        <v>0</v>
      </c>
      <c r="L392" s="276">
        <v>0</v>
      </c>
      <c r="M392" s="276">
        <v>0</v>
      </c>
      <c r="N392" s="276">
        <v>0</v>
      </c>
      <c r="O392" s="276">
        <v>0</v>
      </c>
      <c r="P392" s="276">
        <v>0</v>
      </c>
      <c r="Q392" s="276">
        <v>0</v>
      </c>
      <c r="R392" s="276">
        <v>0</v>
      </c>
      <c r="S392" s="276">
        <v>0</v>
      </c>
      <c r="T392" s="276">
        <v>0</v>
      </c>
      <c r="U392" s="276">
        <v>0</v>
      </c>
      <c r="V392" s="1044">
        <v>0</v>
      </c>
      <c r="W392" s="276">
        <v>0</v>
      </c>
      <c r="X392" s="276">
        <v>0</v>
      </c>
      <c r="Y392" s="276">
        <v>0</v>
      </c>
      <c r="Z392" s="276">
        <v>0</v>
      </c>
      <c r="AA392" s="276">
        <v>0</v>
      </c>
      <c r="AB392" s="276">
        <v>0</v>
      </c>
      <c r="AC392" s="276">
        <v>0</v>
      </c>
      <c r="AD392" s="448"/>
    </row>
    <row r="393" spans="1:30" ht="20.399999999999999" customHeight="1">
      <c r="A393" s="407"/>
      <c r="B393" s="407"/>
      <c r="C393" s="407"/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  <c r="Z393" s="407"/>
      <c r="AA393" s="407"/>
      <c r="AB393" s="407"/>
      <c r="AC393" s="407"/>
      <c r="AD393" s="448"/>
    </row>
    <row r="394" spans="1:30" ht="20.399999999999999" customHeight="1">
      <c r="A394" s="796" t="s">
        <v>3488</v>
      </c>
      <c r="B394" s="669" t="s">
        <v>3487</v>
      </c>
      <c r="C394" s="275">
        <v>629</v>
      </c>
      <c r="D394" s="275">
        <v>629</v>
      </c>
      <c r="E394" s="275">
        <v>0</v>
      </c>
      <c r="F394" s="275">
        <v>0</v>
      </c>
      <c r="G394" s="1041">
        <v>100</v>
      </c>
      <c r="H394" s="275">
        <v>0</v>
      </c>
      <c r="I394" s="275">
        <v>0</v>
      </c>
      <c r="J394" s="275">
        <v>0</v>
      </c>
      <c r="K394" s="275">
        <v>0</v>
      </c>
      <c r="L394" s="275">
        <v>0</v>
      </c>
      <c r="M394" s="275">
        <v>0</v>
      </c>
      <c r="N394" s="275">
        <v>0</v>
      </c>
      <c r="O394" s="275">
        <v>0</v>
      </c>
      <c r="P394" s="275">
        <v>0</v>
      </c>
      <c r="Q394" s="275">
        <v>0</v>
      </c>
      <c r="R394" s="275">
        <v>0</v>
      </c>
      <c r="S394" s="275">
        <v>1</v>
      </c>
      <c r="T394" s="275">
        <v>3</v>
      </c>
      <c r="U394" s="275">
        <v>10</v>
      </c>
      <c r="V394" s="1042">
        <v>23</v>
      </c>
      <c r="W394" s="275">
        <v>18</v>
      </c>
      <c r="X394" s="275">
        <v>56</v>
      </c>
      <c r="Y394" s="275">
        <v>71</v>
      </c>
      <c r="Z394" s="275">
        <v>101</v>
      </c>
      <c r="AA394" s="275">
        <v>116</v>
      </c>
      <c r="AB394" s="275">
        <v>118</v>
      </c>
      <c r="AC394" s="275">
        <v>112</v>
      </c>
      <c r="AD394" s="448"/>
    </row>
    <row r="395" spans="1:30" ht="20.399999999999999" customHeight="1">
      <c r="A395" s="794"/>
      <c r="B395" s="670" t="s">
        <v>1468</v>
      </c>
      <c r="C395" s="276">
        <v>383</v>
      </c>
      <c r="D395" s="276">
        <v>383</v>
      </c>
      <c r="E395" s="276">
        <v>0</v>
      </c>
      <c r="F395" s="276">
        <v>0</v>
      </c>
      <c r="G395" s="1043">
        <v>100</v>
      </c>
      <c r="H395" s="276">
        <v>0</v>
      </c>
      <c r="I395" s="276">
        <v>0</v>
      </c>
      <c r="J395" s="276">
        <v>0</v>
      </c>
      <c r="K395" s="276">
        <v>0</v>
      </c>
      <c r="L395" s="276">
        <v>0</v>
      </c>
      <c r="M395" s="276">
        <v>0</v>
      </c>
      <c r="N395" s="276">
        <v>0</v>
      </c>
      <c r="O395" s="276">
        <v>0</v>
      </c>
      <c r="P395" s="276">
        <v>0</v>
      </c>
      <c r="Q395" s="276">
        <v>0</v>
      </c>
      <c r="R395" s="276">
        <v>0</v>
      </c>
      <c r="S395" s="276">
        <v>0</v>
      </c>
      <c r="T395" s="276">
        <v>1</v>
      </c>
      <c r="U395" s="276">
        <v>4</v>
      </c>
      <c r="V395" s="1044">
        <v>18</v>
      </c>
      <c r="W395" s="276">
        <v>11</v>
      </c>
      <c r="X395" s="276">
        <v>41</v>
      </c>
      <c r="Y395" s="276">
        <v>50</v>
      </c>
      <c r="Z395" s="276">
        <v>65</v>
      </c>
      <c r="AA395" s="276">
        <v>78</v>
      </c>
      <c r="AB395" s="276">
        <v>63</v>
      </c>
      <c r="AC395" s="276">
        <v>52</v>
      </c>
      <c r="AD395" s="448"/>
    </row>
    <row r="396" spans="1:30" ht="20.399999999999999" customHeight="1">
      <c r="A396" s="794"/>
      <c r="B396" s="670" t="s">
        <v>1467</v>
      </c>
      <c r="C396" s="276">
        <v>246</v>
      </c>
      <c r="D396" s="276">
        <v>246</v>
      </c>
      <c r="E396" s="276">
        <v>0</v>
      </c>
      <c r="F396" s="276">
        <v>0</v>
      </c>
      <c r="G396" s="1043">
        <v>100</v>
      </c>
      <c r="H396" s="276">
        <v>0</v>
      </c>
      <c r="I396" s="276">
        <v>0</v>
      </c>
      <c r="J396" s="276">
        <v>0</v>
      </c>
      <c r="K396" s="276">
        <v>0</v>
      </c>
      <c r="L396" s="276">
        <v>0</v>
      </c>
      <c r="M396" s="276">
        <v>0</v>
      </c>
      <c r="N396" s="276">
        <v>0</v>
      </c>
      <c r="O396" s="276">
        <v>0</v>
      </c>
      <c r="P396" s="276">
        <v>0</v>
      </c>
      <c r="Q396" s="276">
        <v>0</v>
      </c>
      <c r="R396" s="276">
        <v>0</v>
      </c>
      <c r="S396" s="276">
        <v>1</v>
      </c>
      <c r="T396" s="276">
        <v>2</v>
      </c>
      <c r="U396" s="276">
        <v>6</v>
      </c>
      <c r="V396" s="1044">
        <v>5</v>
      </c>
      <c r="W396" s="276">
        <v>7</v>
      </c>
      <c r="X396" s="276">
        <v>15</v>
      </c>
      <c r="Y396" s="276">
        <v>21</v>
      </c>
      <c r="Z396" s="276">
        <v>36</v>
      </c>
      <c r="AA396" s="276">
        <v>38</v>
      </c>
      <c r="AB396" s="276">
        <v>55</v>
      </c>
      <c r="AC396" s="276">
        <v>60</v>
      </c>
      <c r="AD396" s="448"/>
    </row>
    <row r="397" spans="1:30" ht="20.399999999999999" customHeight="1">
      <c r="A397" s="794"/>
      <c r="B397" s="670" t="s">
        <v>4104</v>
      </c>
      <c r="C397" s="276">
        <v>0</v>
      </c>
      <c r="D397" s="276">
        <v>0</v>
      </c>
      <c r="E397" s="276">
        <v>0</v>
      </c>
      <c r="F397" s="276">
        <v>0</v>
      </c>
      <c r="G397" s="1043">
        <v>0</v>
      </c>
      <c r="H397" s="276">
        <v>0</v>
      </c>
      <c r="I397" s="276">
        <v>0</v>
      </c>
      <c r="J397" s="276">
        <v>0</v>
      </c>
      <c r="K397" s="276">
        <v>0</v>
      </c>
      <c r="L397" s="276">
        <v>0</v>
      </c>
      <c r="M397" s="276">
        <v>0</v>
      </c>
      <c r="N397" s="276">
        <v>0</v>
      </c>
      <c r="O397" s="276">
        <v>0</v>
      </c>
      <c r="P397" s="276">
        <v>0</v>
      </c>
      <c r="Q397" s="276">
        <v>0</v>
      </c>
      <c r="R397" s="276">
        <v>0</v>
      </c>
      <c r="S397" s="276">
        <v>0</v>
      </c>
      <c r="T397" s="276">
        <v>0</v>
      </c>
      <c r="U397" s="276">
        <v>0</v>
      </c>
      <c r="V397" s="1044">
        <v>0</v>
      </c>
      <c r="W397" s="276">
        <v>0</v>
      </c>
      <c r="X397" s="276">
        <v>0</v>
      </c>
      <c r="Y397" s="276">
        <v>0</v>
      </c>
      <c r="Z397" s="276">
        <v>0</v>
      </c>
      <c r="AA397" s="276">
        <v>0</v>
      </c>
      <c r="AB397" s="276">
        <v>0</v>
      </c>
      <c r="AC397" s="276">
        <v>0</v>
      </c>
      <c r="AD397" s="448"/>
    </row>
    <row r="398" spans="1:30" ht="20.399999999999999" customHeight="1">
      <c r="A398" s="407"/>
      <c r="B398" s="407"/>
      <c r="C398" s="407"/>
      <c r="D398" s="407"/>
      <c r="E398" s="407"/>
      <c r="F398" s="407"/>
      <c r="G398" s="407"/>
      <c r="H398" s="407"/>
      <c r="I398" s="407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  <c r="Z398" s="407"/>
      <c r="AA398" s="407"/>
      <c r="AB398" s="407"/>
      <c r="AC398" s="407"/>
      <c r="AD398" s="448"/>
    </row>
    <row r="399" spans="1:30" ht="20.399999999999999" customHeight="1">
      <c r="A399" s="796" t="s">
        <v>3486</v>
      </c>
      <c r="B399" s="669" t="s">
        <v>3485</v>
      </c>
      <c r="C399" s="275">
        <v>3240</v>
      </c>
      <c r="D399" s="275">
        <v>3240</v>
      </c>
      <c r="E399" s="275">
        <v>0</v>
      </c>
      <c r="F399" s="275">
        <v>0</v>
      </c>
      <c r="G399" s="1041">
        <v>100</v>
      </c>
      <c r="H399" s="275">
        <v>0</v>
      </c>
      <c r="I399" s="275">
        <v>0</v>
      </c>
      <c r="J399" s="275">
        <v>0</v>
      </c>
      <c r="K399" s="275">
        <v>0</v>
      </c>
      <c r="L399" s="275">
        <v>1</v>
      </c>
      <c r="M399" s="275">
        <v>0</v>
      </c>
      <c r="N399" s="275">
        <v>0</v>
      </c>
      <c r="O399" s="275">
        <v>1</v>
      </c>
      <c r="P399" s="275">
        <v>3</v>
      </c>
      <c r="Q399" s="275">
        <v>8</v>
      </c>
      <c r="R399" s="275">
        <v>14</v>
      </c>
      <c r="S399" s="275">
        <v>33</v>
      </c>
      <c r="T399" s="275">
        <v>44</v>
      </c>
      <c r="U399" s="275">
        <v>93</v>
      </c>
      <c r="V399" s="1042">
        <v>170</v>
      </c>
      <c r="W399" s="275">
        <v>248</v>
      </c>
      <c r="X399" s="275">
        <v>331</v>
      </c>
      <c r="Y399" s="275">
        <v>418</v>
      </c>
      <c r="Z399" s="275">
        <v>520</v>
      </c>
      <c r="AA399" s="275">
        <v>478</v>
      </c>
      <c r="AB399" s="275">
        <v>474</v>
      </c>
      <c r="AC399" s="275">
        <v>404</v>
      </c>
      <c r="AD399" s="448"/>
    </row>
    <row r="400" spans="1:30" ht="20.399999999999999" customHeight="1">
      <c r="A400" s="794"/>
      <c r="B400" s="670" t="s">
        <v>1468</v>
      </c>
      <c r="C400" s="276">
        <v>2132</v>
      </c>
      <c r="D400" s="276">
        <v>2132</v>
      </c>
      <c r="E400" s="276">
        <v>0</v>
      </c>
      <c r="F400" s="276">
        <v>0</v>
      </c>
      <c r="G400" s="1043">
        <v>100</v>
      </c>
      <c r="H400" s="276">
        <v>0</v>
      </c>
      <c r="I400" s="276">
        <v>0</v>
      </c>
      <c r="J400" s="276">
        <v>0</v>
      </c>
      <c r="K400" s="276">
        <v>0</v>
      </c>
      <c r="L400" s="276">
        <v>0</v>
      </c>
      <c r="M400" s="276">
        <v>0</v>
      </c>
      <c r="N400" s="276">
        <v>0</v>
      </c>
      <c r="O400" s="276">
        <v>0</v>
      </c>
      <c r="P400" s="276">
        <v>1</v>
      </c>
      <c r="Q400" s="276">
        <v>2</v>
      </c>
      <c r="R400" s="276">
        <v>6</v>
      </c>
      <c r="S400" s="276">
        <v>20</v>
      </c>
      <c r="T400" s="276">
        <v>25</v>
      </c>
      <c r="U400" s="276">
        <v>66</v>
      </c>
      <c r="V400" s="1044">
        <v>118</v>
      </c>
      <c r="W400" s="276">
        <v>180</v>
      </c>
      <c r="X400" s="276">
        <v>236</v>
      </c>
      <c r="Y400" s="276">
        <v>301</v>
      </c>
      <c r="Z400" s="276">
        <v>371</v>
      </c>
      <c r="AA400" s="276">
        <v>316</v>
      </c>
      <c r="AB400" s="276">
        <v>292</v>
      </c>
      <c r="AC400" s="276">
        <v>198</v>
      </c>
      <c r="AD400" s="448"/>
    </row>
    <row r="401" spans="1:30" ht="20.399999999999999" customHeight="1">
      <c r="A401" s="794"/>
      <c r="B401" s="670" t="s">
        <v>1467</v>
      </c>
      <c r="C401" s="276">
        <v>1108</v>
      </c>
      <c r="D401" s="276">
        <v>1108</v>
      </c>
      <c r="E401" s="276">
        <v>0</v>
      </c>
      <c r="F401" s="276">
        <v>0</v>
      </c>
      <c r="G401" s="1043">
        <v>100</v>
      </c>
      <c r="H401" s="276">
        <v>0</v>
      </c>
      <c r="I401" s="276">
        <v>0</v>
      </c>
      <c r="J401" s="276">
        <v>0</v>
      </c>
      <c r="K401" s="276">
        <v>0</v>
      </c>
      <c r="L401" s="276">
        <v>1</v>
      </c>
      <c r="M401" s="276">
        <v>0</v>
      </c>
      <c r="N401" s="276">
        <v>0</v>
      </c>
      <c r="O401" s="276">
        <v>1</v>
      </c>
      <c r="P401" s="276">
        <v>2</v>
      </c>
      <c r="Q401" s="276">
        <v>6</v>
      </c>
      <c r="R401" s="276">
        <v>8</v>
      </c>
      <c r="S401" s="276">
        <v>13</v>
      </c>
      <c r="T401" s="276">
        <v>19</v>
      </c>
      <c r="U401" s="276">
        <v>27</v>
      </c>
      <c r="V401" s="1044">
        <v>52</v>
      </c>
      <c r="W401" s="276">
        <v>68</v>
      </c>
      <c r="X401" s="276">
        <v>95</v>
      </c>
      <c r="Y401" s="276">
        <v>117</v>
      </c>
      <c r="Z401" s="276">
        <v>149</v>
      </c>
      <c r="AA401" s="276">
        <v>162</v>
      </c>
      <c r="AB401" s="276">
        <v>182</v>
      </c>
      <c r="AC401" s="276">
        <v>206</v>
      </c>
      <c r="AD401" s="448"/>
    </row>
    <row r="402" spans="1:30" ht="20.399999999999999" customHeight="1">
      <c r="A402" s="794"/>
      <c r="B402" s="670" t="s">
        <v>4104</v>
      </c>
      <c r="C402" s="276">
        <v>0</v>
      </c>
      <c r="D402" s="276">
        <v>0</v>
      </c>
      <c r="E402" s="276">
        <v>0</v>
      </c>
      <c r="F402" s="276">
        <v>0</v>
      </c>
      <c r="G402" s="1043">
        <v>0</v>
      </c>
      <c r="H402" s="276">
        <v>0</v>
      </c>
      <c r="I402" s="276">
        <v>0</v>
      </c>
      <c r="J402" s="276">
        <v>0</v>
      </c>
      <c r="K402" s="276">
        <v>0</v>
      </c>
      <c r="L402" s="276">
        <v>0</v>
      </c>
      <c r="M402" s="276">
        <v>0</v>
      </c>
      <c r="N402" s="276">
        <v>0</v>
      </c>
      <c r="O402" s="276">
        <v>0</v>
      </c>
      <c r="P402" s="276">
        <v>0</v>
      </c>
      <c r="Q402" s="276">
        <v>0</v>
      </c>
      <c r="R402" s="276">
        <v>0</v>
      </c>
      <c r="S402" s="276">
        <v>0</v>
      </c>
      <c r="T402" s="276">
        <v>0</v>
      </c>
      <c r="U402" s="276">
        <v>0</v>
      </c>
      <c r="V402" s="1044">
        <v>0</v>
      </c>
      <c r="W402" s="276">
        <v>0</v>
      </c>
      <c r="X402" s="276">
        <v>0</v>
      </c>
      <c r="Y402" s="276">
        <v>0</v>
      </c>
      <c r="Z402" s="276">
        <v>0</v>
      </c>
      <c r="AA402" s="276">
        <v>0</v>
      </c>
      <c r="AB402" s="276">
        <v>0</v>
      </c>
      <c r="AC402" s="276">
        <v>0</v>
      </c>
      <c r="AD402" s="448"/>
    </row>
    <row r="403" spans="1:30" ht="20.399999999999999" customHeight="1">
      <c r="A403" s="407"/>
      <c r="B403" s="407"/>
      <c r="C403" s="407"/>
      <c r="D403" s="407"/>
      <c r="E403" s="407"/>
      <c r="F403" s="407"/>
      <c r="G403" s="407"/>
      <c r="H403" s="407"/>
      <c r="I403" s="407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  <c r="Z403" s="407"/>
      <c r="AA403" s="407"/>
      <c r="AB403" s="407"/>
      <c r="AC403" s="407"/>
      <c r="AD403" s="448"/>
    </row>
    <row r="404" spans="1:30" ht="20.399999999999999" customHeight="1">
      <c r="A404" s="796" t="s">
        <v>3484</v>
      </c>
      <c r="B404" s="669" t="s">
        <v>3483</v>
      </c>
      <c r="C404" s="275">
        <v>49</v>
      </c>
      <c r="D404" s="275">
        <v>49</v>
      </c>
      <c r="E404" s="275">
        <v>0</v>
      </c>
      <c r="F404" s="275">
        <v>0</v>
      </c>
      <c r="G404" s="1041">
        <v>100</v>
      </c>
      <c r="H404" s="275">
        <v>0</v>
      </c>
      <c r="I404" s="275">
        <v>0</v>
      </c>
      <c r="J404" s="275">
        <v>0</v>
      </c>
      <c r="K404" s="275">
        <v>0</v>
      </c>
      <c r="L404" s="275">
        <v>0</v>
      </c>
      <c r="M404" s="275">
        <v>0</v>
      </c>
      <c r="N404" s="275">
        <v>0</v>
      </c>
      <c r="O404" s="275">
        <v>0</v>
      </c>
      <c r="P404" s="275">
        <v>0</v>
      </c>
      <c r="Q404" s="275">
        <v>0</v>
      </c>
      <c r="R404" s="275">
        <v>0</v>
      </c>
      <c r="S404" s="275">
        <v>1</v>
      </c>
      <c r="T404" s="275">
        <v>3</v>
      </c>
      <c r="U404" s="275">
        <v>3</v>
      </c>
      <c r="V404" s="1042">
        <v>2</v>
      </c>
      <c r="W404" s="275">
        <v>4</v>
      </c>
      <c r="X404" s="275">
        <v>4</v>
      </c>
      <c r="Y404" s="275">
        <v>6</v>
      </c>
      <c r="Z404" s="275">
        <v>7</v>
      </c>
      <c r="AA404" s="275">
        <v>9</v>
      </c>
      <c r="AB404" s="275">
        <v>6</v>
      </c>
      <c r="AC404" s="275">
        <v>4</v>
      </c>
      <c r="AD404" s="448"/>
    </row>
    <row r="405" spans="1:30" ht="20.399999999999999" customHeight="1">
      <c r="A405" s="794"/>
      <c r="B405" s="670" t="s">
        <v>1468</v>
      </c>
      <c r="C405" s="276">
        <v>24</v>
      </c>
      <c r="D405" s="276">
        <v>24</v>
      </c>
      <c r="E405" s="276">
        <v>0</v>
      </c>
      <c r="F405" s="276">
        <v>0</v>
      </c>
      <c r="G405" s="1043">
        <v>100</v>
      </c>
      <c r="H405" s="276">
        <v>0</v>
      </c>
      <c r="I405" s="276">
        <v>0</v>
      </c>
      <c r="J405" s="276">
        <v>0</v>
      </c>
      <c r="K405" s="276">
        <v>0</v>
      </c>
      <c r="L405" s="276">
        <v>0</v>
      </c>
      <c r="M405" s="276">
        <v>0</v>
      </c>
      <c r="N405" s="276">
        <v>0</v>
      </c>
      <c r="O405" s="276">
        <v>0</v>
      </c>
      <c r="P405" s="276">
        <v>0</v>
      </c>
      <c r="Q405" s="276">
        <v>0</v>
      </c>
      <c r="R405" s="276">
        <v>0</v>
      </c>
      <c r="S405" s="276">
        <v>1</v>
      </c>
      <c r="T405" s="276">
        <v>2</v>
      </c>
      <c r="U405" s="276">
        <v>0</v>
      </c>
      <c r="V405" s="1044">
        <v>1</v>
      </c>
      <c r="W405" s="276">
        <v>3</v>
      </c>
      <c r="X405" s="276">
        <v>4</v>
      </c>
      <c r="Y405" s="276">
        <v>4</v>
      </c>
      <c r="Z405" s="276">
        <v>2</v>
      </c>
      <c r="AA405" s="276">
        <v>4</v>
      </c>
      <c r="AB405" s="276">
        <v>1</v>
      </c>
      <c r="AC405" s="276">
        <v>2</v>
      </c>
      <c r="AD405" s="448"/>
    </row>
    <row r="406" spans="1:30" ht="20.399999999999999" customHeight="1">
      <c r="A406" s="794"/>
      <c r="B406" s="670" t="s">
        <v>1467</v>
      </c>
      <c r="C406" s="276">
        <v>25</v>
      </c>
      <c r="D406" s="276">
        <v>25</v>
      </c>
      <c r="E406" s="276">
        <v>0</v>
      </c>
      <c r="F406" s="276">
        <v>0</v>
      </c>
      <c r="G406" s="1043">
        <v>100</v>
      </c>
      <c r="H406" s="276">
        <v>0</v>
      </c>
      <c r="I406" s="276">
        <v>0</v>
      </c>
      <c r="J406" s="276">
        <v>0</v>
      </c>
      <c r="K406" s="276">
        <v>0</v>
      </c>
      <c r="L406" s="276">
        <v>0</v>
      </c>
      <c r="M406" s="276">
        <v>0</v>
      </c>
      <c r="N406" s="276">
        <v>0</v>
      </c>
      <c r="O406" s="276">
        <v>0</v>
      </c>
      <c r="P406" s="276">
        <v>0</v>
      </c>
      <c r="Q406" s="276">
        <v>0</v>
      </c>
      <c r="R406" s="276">
        <v>0</v>
      </c>
      <c r="S406" s="276">
        <v>0</v>
      </c>
      <c r="T406" s="276">
        <v>1</v>
      </c>
      <c r="U406" s="276">
        <v>3</v>
      </c>
      <c r="V406" s="1044">
        <v>1</v>
      </c>
      <c r="W406" s="276">
        <v>1</v>
      </c>
      <c r="X406" s="276">
        <v>0</v>
      </c>
      <c r="Y406" s="276">
        <v>2</v>
      </c>
      <c r="Z406" s="276">
        <v>5</v>
      </c>
      <c r="AA406" s="276">
        <v>5</v>
      </c>
      <c r="AB406" s="276">
        <v>5</v>
      </c>
      <c r="AC406" s="276">
        <v>2</v>
      </c>
      <c r="AD406" s="448"/>
    </row>
    <row r="407" spans="1:30" ht="20.399999999999999" customHeight="1">
      <c r="A407" s="794"/>
      <c r="B407" s="670" t="s">
        <v>4104</v>
      </c>
      <c r="C407" s="276">
        <v>0</v>
      </c>
      <c r="D407" s="276">
        <v>0</v>
      </c>
      <c r="E407" s="276">
        <v>0</v>
      </c>
      <c r="F407" s="276">
        <v>0</v>
      </c>
      <c r="G407" s="1043">
        <v>0</v>
      </c>
      <c r="H407" s="276">
        <v>0</v>
      </c>
      <c r="I407" s="276">
        <v>0</v>
      </c>
      <c r="J407" s="276">
        <v>0</v>
      </c>
      <c r="K407" s="276">
        <v>0</v>
      </c>
      <c r="L407" s="276">
        <v>0</v>
      </c>
      <c r="M407" s="276">
        <v>0</v>
      </c>
      <c r="N407" s="276">
        <v>0</v>
      </c>
      <c r="O407" s="276">
        <v>0</v>
      </c>
      <c r="P407" s="276">
        <v>0</v>
      </c>
      <c r="Q407" s="276">
        <v>0</v>
      </c>
      <c r="R407" s="276">
        <v>0</v>
      </c>
      <c r="S407" s="276">
        <v>0</v>
      </c>
      <c r="T407" s="276">
        <v>0</v>
      </c>
      <c r="U407" s="276">
        <v>0</v>
      </c>
      <c r="V407" s="1044">
        <v>0</v>
      </c>
      <c r="W407" s="276">
        <v>0</v>
      </c>
      <c r="X407" s="276">
        <v>0</v>
      </c>
      <c r="Y407" s="276">
        <v>0</v>
      </c>
      <c r="Z407" s="276">
        <v>0</v>
      </c>
      <c r="AA407" s="276">
        <v>0</v>
      </c>
      <c r="AB407" s="276">
        <v>0</v>
      </c>
      <c r="AC407" s="276">
        <v>0</v>
      </c>
      <c r="AD407" s="448"/>
    </row>
    <row r="408" spans="1:30" ht="20.399999999999999" customHeight="1">
      <c r="A408" s="407"/>
      <c r="B408" s="407"/>
      <c r="C408" s="407"/>
      <c r="D408" s="407"/>
      <c r="E408" s="407"/>
      <c r="F408" s="407"/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  <c r="Z408" s="407"/>
      <c r="AA408" s="407"/>
      <c r="AB408" s="407"/>
      <c r="AC408" s="407"/>
      <c r="AD408" s="448"/>
    </row>
    <row r="409" spans="1:30" ht="20.399999999999999" customHeight="1">
      <c r="A409" s="796" t="s">
        <v>3482</v>
      </c>
      <c r="B409" s="669" t="s">
        <v>3481</v>
      </c>
      <c r="C409" s="275">
        <v>1631</v>
      </c>
      <c r="D409" s="275">
        <v>1631</v>
      </c>
      <c r="E409" s="275">
        <v>0</v>
      </c>
      <c r="F409" s="275">
        <v>0</v>
      </c>
      <c r="G409" s="1041">
        <v>100</v>
      </c>
      <c r="H409" s="275">
        <v>0</v>
      </c>
      <c r="I409" s="275">
        <v>0</v>
      </c>
      <c r="J409" s="275">
        <v>0</v>
      </c>
      <c r="K409" s="275">
        <v>0</v>
      </c>
      <c r="L409" s="275">
        <v>0</v>
      </c>
      <c r="M409" s="275">
        <v>0</v>
      </c>
      <c r="N409" s="275">
        <v>0</v>
      </c>
      <c r="O409" s="275">
        <v>0</v>
      </c>
      <c r="P409" s="275">
        <v>1</v>
      </c>
      <c r="Q409" s="275">
        <v>3</v>
      </c>
      <c r="R409" s="275">
        <v>11</v>
      </c>
      <c r="S409" s="275">
        <v>19</v>
      </c>
      <c r="T409" s="275">
        <v>32</v>
      </c>
      <c r="U409" s="275">
        <v>59</v>
      </c>
      <c r="V409" s="1042">
        <v>86</v>
      </c>
      <c r="W409" s="275">
        <v>118</v>
      </c>
      <c r="X409" s="275">
        <v>157</v>
      </c>
      <c r="Y409" s="275">
        <v>189</v>
      </c>
      <c r="Z409" s="275">
        <v>200</v>
      </c>
      <c r="AA409" s="275">
        <v>212</v>
      </c>
      <c r="AB409" s="275">
        <v>240</v>
      </c>
      <c r="AC409" s="275">
        <v>304</v>
      </c>
      <c r="AD409" s="448"/>
    </row>
    <row r="410" spans="1:30" ht="20.399999999999999" customHeight="1">
      <c r="A410" s="794"/>
      <c r="B410" s="670" t="s">
        <v>1468</v>
      </c>
      <c r="C410" s="276">
        <v>755</v>
      </c>
      <c r="D410" s="276">
        <v>755</v>
      </c>
      <c r="E410" s="276">
        <v>0</v>
      </c>
      <c r="F410" s="276">
        <v>0</v>
      </c>
      <c r="G410" s="1043">
        <v>100</v>
      </c>
      <c r="H410" s="276">
        <v>0</v>
      </c>
      <c r="I410" s="276">
        <v>0</v>
      </c>
      <c r="J410" s="276">
        <v>0</v>
      </c>
      <c r="K410" s="276">
        <v>0</v>
      </c>
      <c r="L410" s="276">
        <v>0</v>
      </c>
      <c r="M410" s="276">
        <v>0</v>
      </c>
      <c r="N410" s="276">
        <v>0</v>
      </c>
      <c r="O410" s="276">
        <v>0</v>
      </c>
      <c r="P410" s="276">
        <v>0</v>
      </c>
      <c r="Q410" s="276">
        <v>3</v>
      </c>
      <c r="R410" s="276">
        <v>7</v>
      </c>
      <c r="S410" s="276">
        <v>9</v>
      </c>
      <c r="T410" s="276">
        <v>14</v>
      </c>
      <c r="U410" s="276">
        <v>34</v>
      </c>
      <c r="V410" s="1044">
        <v>46</v>
      </c>
      <c r="W410" s="276">
        <v>66</v>
      </c>
      <c r="X410" s="276">
        <v>86</v>
      </c>
      <c r="Y410" s="276">
        <v>83</v>
      </c>
      <c r="Z410" s="276">
        <v>112</v>
      </c>
      <c r="AA410" s="276">
        <v>94</v>
      </c>
      <c r="AB410" s="276">
        <v>103</v>
      </c>
      <c r="AC410" s="276">
        <v>98</v>
      </c>
      <c r="AD410" s="448"/>
    </row>
    <row r="411" spans="1:30" ht="20.399999999999999" customHeight="1">
      <c r="A411" s="794"/>
      <c r="B411" s="670" t="s">
        <v>1467</v>
      </c>
      <c r="C411" s="276">
        <v>876</v>
      </c>
      <c r="D411" s="276">
        <v>876</v>
      </c>
      <c r="E411" s="276">
        <v>0</v>
      </c>
      <c r="F411" s="276">
        <v>0</v>
      </c>
      <c r="G411" s="1043">
        <v>100</v>
      </c>
      <c r="H411" s="276">
        <v>0</v>
      </c>
      <c r="I411" s="276">
        <v>0</v>
      </c>
      <c r="J411" s="276">
        <v>0</v>
      </c>
      <c r="K411" s="276">
        <v>0</v>
      </c>
      <c r="L411" s="276">
        <v>0</v>
      </c>
      <c r="M411" s="276">
        <v>0</v>
      </c>
      <c r="N411" s="276">
        <v>0</v>
      </c>
      <c r="O411" s="276">
        <v>0</v>
      </c>
      <c r="P411" s="276">
        <v>1</v>
      </c>
      <c r="Q411" s="276">
        <v>0</v>
      </c>
      <c r="R411" s="276">
        <v>4</v>
      </c>
      <c r="S411" s="276">
        <v>10</v>
      </c>
      <c r="T411" s="276">
        <v>18</v>
      </c>
      <c r="U411" s="276">
        <v>25</v>
      </c>
      <c r="V411" s="1044">
        <v>40</v>
      </c>
      <c r="W411" s="276">
        <v>52</v>
      </c>
      <c r="X411" s="276">
        <v>71</v>
      </c>
      <c r="Y411" s="276">
        <v>106</v>
      </c>
      <c r="Z411" s="276">
        <v>88</v>
      </c>
      <c r="AA411" s="276">
        <v>118</v>
      </c>
      <c r="AB411" s="276">
        <v>137</v>
      </c>
      <c r="AC411" s="276">
        <v>206</v>
      </c>
      <c r="AD411" s="448"/>
    </row>
    <row r="412" spans="1:30" ht="20.399999999999999" customHeight="1">
      <c r="A412" s="794"/>
      <c r="B412" s="670" t="s">
        <v>4104</v>
      </c>
      <c r="C412" s="276">
        <v>0</v>
      </c>
      <c r="D412" s="276">
        <v>0</v>
      </c>
      <c r="E412" s="276">
        <v>0</v>
      </c>
      <c r="F412" s="276">
        <v>0</v>
      </c>
      <c r="G412" s="1043">
        <v>0</v>
      </c>
      <c r="H412" s="276">
        <v>0</v>
      </c>
      <c r="I412" s="276">
        <v>0</v>
      </c>
      <c r="J412" s="276">
        <v>0</v>
      </c>
      <c r="K412" s="276">
        <v>0</v>
      </c>
      <c r="L412" s="276">
        <v>0</v>
      </c>
      <c r="M412" s="276">
        <v>0</v>
      </c>
      <c r="N412" s="276">
        <v>0</v>
      </c>
      <c r="O412" s="276">
        <v>0</v>
      </c>
      <c r="P412" s="276">
        <v>0</v>
      </c>
      <c r="Q412" s="276">
        <v>0</v>
      </c>
      <c r="R412" s="276">
        <v>0</v>
      </c>
      <c r="S412" s="276">
        <v>0</v>
      </c>
      <c r="T412" s="276">
        <v>0</v>
      </c>
      <c r="U412" s="276">
        <v>0</v>
      </c>
      <c r="V412" s="1044">
        <v>0</v>
      </c>
      <c r="W412" s="276">
        <v>0</v>
      </c>
      <c r="X412" s="276">
        <v>0</v>
      </c>
      <c r="Y412" s="276">
        <v>0</v>
      </c>
      <c r="Z412" s="276">
        <v>0</v>
      </c>
      <c r="AA412" s="276">
        <v>0</v>
      </c>
      <c r="AB412" s="276">
        <v>0</v>
      </c>
      <c r="AC412" s="276">
        <v>0</v>
      </c>
      <c r="AD412" s="448"/>
    </row>
    <row r="413" spans="1:30" ht="20.399999999999999" customHeight="1">
      <c r="A413" s="407"/>
      <c r="B413" s="407"/>
      <c r="C413" s="407"/>
      <c r="D413" s="407"/>
      <c r="E413" s="407"/>
      <c r="F413" s="407"/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  <c r="Z413" s="407"/>
      <c r="AA413" s="407"/>
      <c r="AB413" s="407"/>
      <c r="AC413" s="407"/>
      <c r="AD413" s="448"/>
    </row>
    <row r="414" spans="1:30" ht="20.399999999999999" customHeight="1">
      <c r="A414" s="796" t="s">
        <v>3480</v>
      </c>
      <c r="B414" s="669" t="s">
        <v>3479</v>
      </c>
      <c r="C414" s="275">
        <v>127</v>
      </c>
      <c r="D414" s="275">
        <v>127</v>
      </c>
      <c r="E414" s="275">
        <v>0</v>
      </c>
      <c r="F414" s="275">
        <v>0</v>
      </c>
      <c r="G414" s="1041">
        <v>100</v>
      </c>
      <c r="H414" s="275">
        <v>0</v>
      </c>
      <c r="I414" s="275">
        <v>0</v>
      </c>
      <c r="J414" s="275">
        <v>0</v>
      </c>
      <c r="K414" s="275">
        <v>0</v>
      </c>
      <c r="L414" s="275">
        <v>0</v>
      </c>
      <c r="M414" s="275">
        <v>0</v>
      </c>
      <c r="N414" s="275">
        <v>0</v>
      </c>
      <c r="O414" s="275">
        <v>0</v>
      </c>
      <c r="P414" s="275">
        <v>0</v>
      </c>
      <c r="Q414" s="275">
        <v>1</v>
      </c>
      <c r="R414" s="275">
        <v>0</v>
      </c>
      <c r="S414" s="275">
        <v>1</v>
      </c>
      <c r="T414" s="275">
        <v>0</v>
      </c>
      <c r="U414" s="275">
        <v>5</v>
      </c>
      <c r="V414" s="1042">
        <v>9</v>
      </c>
      <c r="W414" s="275">
        <v>10</v>
      </c>
      <c r="X414" s="275">
        <v>15</v>
      </c>
      <c r="Y414" s="275">
        <v>10</v>
      </c>
      <c r="Z414" s="275">
        <v>26</v>
      </c>
      <c r="AA414" s="275">
        <v>20</v>
      </c>
      <c r="AB414" s="275">
        <v>17</v>
      </c>
      <c r="AC414" s="275">
        <v>13</v>
      </c>
      <c r="AD414" s="448"/>
    </row>
    <row r="415" spans="1:30" ht="20.399999999999999" customHeight="1">
      <c r="A415" s="794"/>
      <c r="B415" s="670" t="s">
        <v>1468</v>
      </c>
      <c r="C415" s="276">
        <v>69</v>
      </c>
      <c r="D415" s="276">
        <v>69</v>
      </c>
      <c r="E415" s="276">
        <v>0</v>
      </c>
      <c r="F415" s="276">
        <v>0</v>
      </c>
      <c r="G415" s="1043">
        <v>100</v>
      </c>
      <c r="H415" s="276">
        <v>0</v>
      </c>
      <c r="I415" s="276">
        <v>0</v>
      </c>
      <c r="J415" s="276">
        <v>0</v>
      </c>
      <c r="K415" s="276">
        <v>0</v>
      </c>
      <c r="L415" s="276">
        <v>0</v>
      </c>
      <c r="M415" s="276">
        <v>0</v>
      </c>
      <c r="N415" s="276">
        <v>0</v>
      </c>
      <c r="O415" s="276">
        <v>0</v>
      </c>
      <c r="P415" s="276">
        <v>0</v>
      </c>
      <c r="Q415" s="276">
        <v>0</v>
      </c>
      <c r="R415" s="276">
        <v>0</v>
      </c>
      <c r="S415" s="276">
        <v>0</v>
      </c>
      <c r="T415" s="276">
        <v>0</v>
      </c>
      <c r="U415" s="276">
        <v>3</v>
      </c>
      <c r="V415" s="1044">
        <v>5</v>
      </c>
      <c r="W415" s="276">
        <v>4</v>
      </c>
      <c r="X415" s="276">
        <v>11</v>
      </c>
      <c r="Y415" s="276">
        <v>6</v>
      </c>
      <c r="Z415" s="276">
        <v>14</v>
      </c>
      <c r="AA415" s="276">
        <v>11</v>
      </c>
      <c r="AB415" s="276">
        <v>9</v>
      </c>
      <c r="AC415" s="276">
        <v>6</v>
      </c>
      <c r="AD415" s="448"/>
    </row>
    <row r="416" spans="1:30" ht="20.399999999999999" customHeight="1">
      <c r="A416" s="794"/>
      <c r="B416" s="670" t="s">
        <v>1467</v>
      </c>
      <c r="C416" s="276">
        <v>58</v>
      </c>
      <c r="D416" s="276">
        <v>58</v>
      </c>
      <c r="E416" s="276">
        <v>0</v>
      </c>
      <c r="F416" s="276">
        <v>0</v>
      </c>
      <c r="G416" s="1043">
        <v>100</v>
      </c>
      <c r="H416" s="276">
        <v>0</v>
      </c>
      <c r="I416" s="276">
        <v>0</v>
      </c>
      <c r="J416" s="276">
        <v>0</v>
      </c>
      <c r="K416" s="276">
        <v>0</v>
      </c>
      <c r="L416" s="276">
        <v>0</v>
      </c>
      <c r="M416" s="276">
        <v>0</v>
      </c>
      <c r="N416" s="276">
        <v>0</v>
      </c>
      <c r="O416" s="276">
        <v>0</v>
      </c>
      <c r="P416" s="276">
        <v>0</v>
      </c>
      <c r="Q416" s="276">
        <v>1</v>
      </c>
      <c r="R416" s="276">
        <v>0</v>
      </c>
      <c r="S416" s="276">
        <v>1</v>
      </c>
      <c r="T416" s="276">
        <v>0</v>
      </c>
      <c r="U416" s="276">
        <v>2</v>
      </c>
      <c r="V416" s="1044">
        <v>4</v>
      </c>
      <c r="W416" s="276">
        <v>6</v>
      </c>
      <c r="X416" s="276">
        <v>4</v>
      </c>
      <c r="Y416" s="276">
        <v>4</v>
      </c>
      <c r="Z416" s="276">
        <v>12</v>
      </c>
      <c r="AA416" s="276">
        <v>9</v>
      </c>
      <c r="AB416" s="276">
        <v>8</v>
      </c>
      <c r="AC416" s="276">
        <v>7</v>
      </c>
      <c r="AD416" s="448"/>
    </row>
    <row r="417" spans="1:30" ht="20.399999999999999" customHeight="1">
      <c r="A417" s="794"/>
      <c r="B417" s="670" t="s">
        <v>4104</v>
      </c>
      <c r="C417" s="276">
        <v>0</v>
      </c>
      <c r="D417" s="276">
        <v>0</v>
      </c>
      <c r="E417" s="276">
        <v>0</v>
      </c>
      <c r="F417" s="276">
        <v>0</v>
      </c>
      <c r="G417" s="1043">
        <v>0</v>
      </c>
      <c r="H417" s="276">
        <v>0</v>
      </c>
      <c r="I417" s="276">
        <v>0</v>
      </c>
      <c r="J417" s="276">
        <v>0</v>
      </c>
      <c r="K417" s="276">
        <v>0</v>
      </c>
      <c r="L417" s="276">
        <v>0</v>
      </c>
      <c r="M417" s="276">
        <v>0</v>
      </c>
      <c r="N417" s="276">
        <v>0</v>
      </c>
      <c r="O417" s="276">
        <v>0</v>
      </c>
      <c r="P417" s="276">
        <v>0</v>
      </c>
      <c r="Q417" s="276">
        <v>0</v>
      </c>
      <c r="R417" s="276">
        <v>0</v>
      </c>
      <c r="S417" s="276">
        <v>0</v>
      </c>
      <c r="T417" s="276">
        <v>0</v>
      </c>
      <c r="U417" s="276">
        <v>0</v>
      </c>
      <c r="V417" s="1044">
        <v>0</v>
      </c>
      <c r="W417" s="276">
        <v>0</v>
      </c>
      <c r="X417" s="276">
        <v>0</v>
      </c>
      <c r="Y417" s="276">
        <v>0</v>
      </c>
      <c r="Z417" s="276">
        <v>0</v>
      </c>
      <c r="AA417" s="276">
        <v>0</v>
      </c>
      <c r="AB417" s="276">
        <v>0</v>
      </c>
      <c r="AC417" s="276">
        <v>0</v>
      </c>
      <c r="AD417" s="448"/>
    </row>
    <row r="418" spans="1:30" ht="20.399999999999999" customHeight="1">
      <c r="A418" s="407"/>
      <c r="B418" s="407"/>
      <c r="C418" s="407"/>
      <c r="D418" s="407"/>
      <c r="E418" s="407"/>
      <c r="F418" s="407"/>
      <c r="G418" s="407"/>
      <c r="H418" s="407"/>
      <c r="I418" s="407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  <c r="Z418" s="407"/>
      <c r="AA418" s="407"/>
      <c r="AB418" s="407"/>
      <c r="AC418" s="407"/>
      <c r="AD418" s="448"/>
    </row>
    <row r="419" spans="1:30" ht="20.399999999999999" customHeight="1">
      <c r="A419" s="796" t="s">
        <v>3478</v>
      </c>
      <c r="B419" s="669" t="s">
        <v>3477</v>
      </c>
      <c r="C419" s="275">
        <v>467</v>
      </c>
      <c r="D419" s="275">
        <v>467</v>
      </c>
      <c r="E419" s="275">
        <v>0</v>
      </c>
      <c r="F419" s="275">
        <v>0</v>
      </c>
      <c r="G419" s="1041">
        <v>100</v>
      </c>
      <c r="H419" s="275">
        <v>0</v>
      </c>
      <c r="I419" s="275">
        <v>0</v>
      </c>
      <c r="J419" s="275">
        <v>0</v>
      </c>
      <c r="K419" s="275">
        <v>0</v>
      </c>
      <c r="L419" s="275">
        <v>0</v>
      </c>
      <c r="M419" s="275">
        <v>0</v>
      </c>
      <c r="N419" s="275">
        <v>0</v>
      </c>
      <c r="O419" s="275">
        <v>0</v>
      </c>
      <c r="P419" s="275">
        <v>1</v>
      </c>
      <c r="Q419" s="275">
        <v>4</v>
      </c>
      <c r="R419" s="275">
        <v>4</v>
      </c>
      <c r="S419" s="275">
        <v>3</v>
      </c>
      <c r="T419" s="275">
        <v>11</v>
      </c>
      <c r="U419" s="275">
        <v>14</v>
      </c>
      <c r="V419" s="1042">
        <v>35</v>
      </c>
      <c r="W419" s="275">
        <v>35</v>
      </c>
      <c r="X419" s="275">
        <v>48</v>
      </c>
      <c r="Y419" s="275">
        <v>60</v>
      </c>
      <c r="Z419" s="275">
        <v>56</v>
      </c>
      <c r="AA419" s="275">
        <v>71</v>
      </c>
      <c r="AB419" s="275">
        <v>64</v>
      </c>
      <c r="AC419" s="275">
        <v>61</v>
      </c>
      <c r="AD419" s="448"/>
    </row>
    <row r="420" spans="1:30" ht="20.399999999999999" customHeight="1">
      <c r="A420" s="794"/>
      <c r="B420" s="670" t="s">
        <v>1468</v>
      </c>
      <c r="C420" s="276">
        <v>248</v>
      </c>
      <c r="D420" s="276">
        <v>248</v>
      </c>
      <c r="E420" s="276">
        <v>0</v>
      </c>
      <c r="F420" s="276">
        <v>0</v>
      </c>
      <c r="G420" s="1043">
        <v>100</v>
      </c>
      <c r="H420" s="276">
        <v>0</v>
      </c>
      <c r="I420" s="276">
        <v>0</v>
      </c>
      <c r="J420" s="276">
        <v>0</v>
      </c>
      <c r="K420" s="276">
        <v>0</v>
      </c>
      <c r="L420" s="276">
        <v>0</v>
      </c>
      <c r="M420" s="276">
        <v>0</v>
      </c>
      <c r="N420" s="276">
        <v>0</v>
      </c>
      <c r="O420" s="276">
        <v>0</v>
      </c>
      <c r="P420" s="276">
        <v>0</v>
      </c>
      <c r="Q420" s="276">
        <v>4</v>
      </c>
      <c r="R420" s="276">
        <v>1</v>
      </c>
      <c r="S420" s="276">
        <v>1</v>
      </c>
      <c r="T420" s="276">
        <v>5</v>
      </c>
      <c r="U420" s="276">
        <v>6</v>
      </c>
      <c r="V420" s="1044">
        <v>17</v>
      </c>
      <c r="W420" s="276">
        <v>16</v>
      </c>
      <c r="X420" s="276">
        <v>32</v>
      </c>
      <c r="Y420" s="276">
        <v>35</v>
      </c>
      <c r="Z420" s="276">
        <v>33</v>
      </c>
      <c r="AA420" s="276">
        <v>40</v>
      </c>
      <c r="AB420" s="276">
        <v>33</v>
      </c>
      <c r="AC420" s="276">
        <v>25</v>
      </c>
      <c r="AD420" s="448"/>
    </row>
    <row r="421" spans="1:30" ht="20.399999999999999" customHeight="1">
      <c r="A421" s="794"/>
      <c r="B421" s="670" t="s">
        <v>1467</v>
      </c>
      <c r="C421" s="276">
        <v>219</v>
      </c>
      <c r="D421" s="276">
        <v>219</v>
      </c>
      <c r="E421" s="276">
        <v>0</v>
      </c>
      <c r="F421" s="276">
        <v>0</v>
      </c>
      <c r="G421" s="1043">
        <v>100</v>
      </c>
      <c r="H421" s="276">
        <v>0</v>
      </c>
      <c r="I421" s="276">
        <v>0</v>
      </c>
      <c r="J421" s="276">
        <v>0</v>
      </c>
      <c r="K421" s="276">
        <v>0</v>
      </c>
      <c r="L421" s="276">
        <v>0</v>
      </c>
      <c r="M421" s="276">
        <v>0</v>
      </c>
      <c r="N421" s="276">
        <v>0</v>
      </c>
      <c r="O421" s="276">
        <v>0</v>
      </c>
      <c r="P421" s="276">
        <v>1</v>
      </c>
      <c r="Q421" s="276">
        <v>0</v>
      </c>
      <c r="R421" s="276">
        <v>3</v>
      </c>
      <c r="S421" s="276">
        <v>2</v>
      </c>
      <c r="T421" s="276">
        <v>6</v>
      </c>
      <c r="U421" s="276">
        <v>8</v>
      </c>
      <c r="V421" s="1044">
        <v>18</v>
      </c>
      <c r="W421" s="276">
        <v>19</v>
      </c>
      <c r="X421" s="276">
        <v>16</v>
      </c>
      <c r="Y421" s="276">
        <v>25</v>
      </c>
      <c r="Z421" s="276">
        <v>23</v>
      </c>
      <c r="AA421" s="276">
        <v>31</v>
      </c>
      <c r="AB421" s="276">
        <v>31</v>
      </c>
      <c r="AC421" s="276">
        <v>36</v>
      </c>
      <c r="AD421" s="448"/>
    </row>
    <row r="422" spans="1:30" ht="20.399999999999999" customHeight="1">
      <c r="A422" s="794"/>
      <c r="B422" s="670" t="s">
        <v>4104</v>
      </c>
      <c r="C422" s="276">
        <v>0</v>
      </c>
      <c r="D422" s="276">
        <v>0</v>
      </c>
      <c r="E422" s="276">
        <v>0</v>
      </c>
      <c r="F422" s="276">
        <v>0</v>
      </c>
      <c r="G422" s="1043">
        <v>0</v>
      </c>
      <c r="H422" s="276">
        <v>0</v>
      </c>
      <c r="I422" s="276">
        <v>0</v>
      </c>
      <c r="J422" s="276">
        <v>0</v>
      </c>
      <c r="K422" s="276">
        <v>0</v>
      </c>
      <c r="L422" s="276">
        <v>0</v>
      </c>
      <c r="M422" s="276">
        <v>0</v>
      </c>
      <c r="N422" s="276">
        <v>0</v>
      </c>
      <c r="O422" s="276">
        <v>0</v>
      </c>
      <c r="P422" s="276">
        <v>0</v>
      </c>
      <c r="Q422" s="276">
        <v>0</v>
      </c>
      <c r="R422" s="276">
        <v>0</v>
      </c>
      <c r="S422" s="276">
        <v>0</v>
      </c>
      <c r="T422" s="276">
        <v>0</v>
      </c>
      <c r="U422" s="276">
        <v>0</v>
      </c>
      <c r="V422" s="1044">
        <v>0</v>
      </c>
      <c r="W422" s="276">
        <v>0</v>
      </c>
      <c r="X422" s="276">
        <v>0</v>
      </c>
      <c r="Y422" s="276">
        <v>0</v>
      </c>
      <c r="Z422" s="276">
        <v>0</v>
      </c>
      <c r="AA422" s="276">
        <v>0</v>
      </c>
      <c r="AB422" s="276">
        <v>0</v>
      </c>
      <c r="AC422" s="276">
        <v>0</v>
      </c>
      <c r="AD422" s="448"/>
    </row>
    <row r="423" spans="1:30" ht="20.399999999999999" customHeight="1">
      <c r="A423" s="407"/>
      <c r="B423" s="407"/>
      <c r="C423" s="407"/>
      <c r="D423" s="407"/>
      <c r="E423" s="407"/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48"/>
    </row>
    <row r="424" spans="1:30" ht="20.399999999999999" customHeight="1">
      <c r="A424" s="796" t="s">
        <v>3476</v>
      </c>
      <c r="B424" s="669" t="s">
        <v>3475</v>
      </c>
      <c r="C424" s="275">
        <v>37</v>
      </c>
      <c r="D424" s="275">
        <v>37</v>
      </c>
      <c r="E424" s="275">
        <v>0</v>
      </c>
      <c r="F424" s="275">
        <v>0</v>
      </c>
      <c r="G424" s="1041">
        <v>100</v>
      </c>
      <c r="H424" s="275">
        <v>0</v>
      </c>
      <c r="I424" s="275">
        <v>0</v>
      </c>
      <c r="J424" s="275">
        <v>0</v>
      </c>
      <c r="K424" s="275">
        <v>0</v>
      </c>
      <c r="L424" s="275">
        <v>0</v>
      </c>
      <c r="M424" s="275">
        <v>0</v>
      </c>
      <c r="N424" s="275">
        <v>0</v>
      </c>
      <c r="O424" s="275">
        <v>0</v>
      </c>
      <c r="P424" s="275">
        <v>0</v>
      </c>
      <c r="Q424" s="275">
        <v>0</v>
      </c>
      <c r="R424" s="275">
        <v>1</v>
      </c>
      <c r="S424" s="275">
        <v>1</v>
      </c>
      <c r="T424" s="275">
        <v>1</v>
      </c>
      <c r="U424" s="275">
        <v>1</v>
      </c>
      <c r="V424" s="1042">
        <v>4</v>
      </c>
      <c r="W424" s="275">
        <v>2</v>
      </c>
      <c r="X424" s="275">
        <v>3</v>
      </c>
      <c r="Y424" s="275">
        <v>2</v>
      </c>
      <c r="Z424" s="275">
        <v>5</v>
      </c>
      <c r="AA424" s="275">
        <v>6</v>
      </c>
      <c r="AB424" s="275">
        <v>8</v>
      </c>
      <c r="AC424" s="275">
        <v>3</v>
      </c>
      <c r="AD424" s="448"/>
    </row>
    <row r="425" spans="1:30" ht="20.399999999999999" customHeight="1">
      <c r="A425" s="794"/>
      <c r="B425" s="670" t="s">
        <v>1468</v>
      </c>
      <c r="C425" s="276">
        <v>13</v>
      </c>
      <c r="D425" s="276">
        <v>13</v>
      </c>
      <c r="E425" s="276">
        <v>0</v>
      </c>
      <c r="F425" s="276">
        <v>0</v>
      </c>
      <c r="G425" s="1043">
        <v>100</v>
      </c>
      <c r="H425" s="276">
        <v>0</v>
      </c>
      <c r="I425" s="276">
        <v>0</v>
      </c>
      <c r="J425" s="276">
        <v>0</v>
      </c>
      <c r="K425" s="276">
        <v>0</v>
      </c>
      <c r="L425" s="276">
        <v>0</v>
      </c>
      <c r="M425" s="276">
        <v>0</v>
      </c>
      <c r="N425" s="276">
        <v>0</v>
      </c>
      <c r="O425" s="276">
        <v>0</v>
      </c>
      <c r="P425" s="276">
        <v>0</v>
      </c>
      <c r="Q425" s="276">
        <v>0</v>
      </c>
      <c r="R425" s="276">
        <v>0</v>
      </c>
      <c r="S425" s="276">
        <v>1</v>
      </c>
      <c r="T425" s="276">
        <v>0</v>
      </c>
      <c r="U425" s="276">
        <v>1</v>
      </c>
      <c r="V425" s="1044">
        <v>1</v>
      </c>
      <c r="W425" s="276">
        <v>1</v>
      </c>
      <c r="X425" s="276">
        <v>1</v>
      </c>
      <c r="Y425" s="276">
        <v>1</v>
      </c>
      <c r="Z425" s="276">
        <v>1</v>
      </c>
      <c r="AA425" s="276">
        <v>1</v>
      </c>
      <c r="AB425" s="276">
        <v>3</v>
      </c>
      <c r="AC425" s="276">
        <v>2</v>
      </c>
      <c r="AD425" s="448"/>
    </row>
    <row r="426" spans="1:30" ht="20.399999999999999" customHeight="1">
      <c r="A426" s="794"/>
      <c r="B426" s="670" t="s">
        <v>1467</v>
      </c>
      <c r="C426" s="276">
        <v>24</v>
      </c>
      <c r="D426" s="276">
        <v>24</v>
      </c>
      <c r="E426" s="276">
        <v>0</v>
      </c>
      <c r="F426" s="276">
        <v>0</v>
      </c>
      <c r="G426" s="1043">
        <v>100</v>
      </c>
      <c r="H426" s="276">
        <v>0</v>
      </c>
      <c r="I426" s="276">
        <v>0</v>
      </c>
      <c r="J426" s="276">
        <v>0</v>
      </c>
      <c r="K426" s="276">
        <v>0</v>
      </c>
      <c r="L426" s="276">
        <v>0</v>
      </c>
      <c r="M426" s="276">
        <v>0</v>
      </c>
      <c r="N426" s="276">
        <v>0</v>
      </c>
      <c r="O426" s="276">
        <v>0</v>
      </c>
      <c r="P426" s="276">
        <v>0</v>
      </c>
      <c r="Q426" s="276">
        <v>0</v>
      </c>
      <c r="R426" s="276">
        <v>1</v>
      </c>
      <c r="S426" s="276">
        <v>0</v>
      </c>
      <c r="T426" s="276">
        <v>1</v>
      </c>
      <c r="U426" s="276">
        <v>0</v>
      </c>
      <c r="V426" s="1044">
        <v>3</v>
      </c>
      <c r="W426" s="276">
        <v>1</v>
      </c>
      <c r="X426" s="276">
        <v>2</v>
      </c>
      <c r="Y426" s="276">
        <v>1</v>
      </c>
      <c r="Z426" s="276">
        <v>4</v>
      </c>
      <c r="AA426" s="276">
        <v>5</v>
      </c>
      <c r="AB426" s="276">
        <v>5</v>
      </c>
      <c r="AC426" s="276">
        <v>1</v>
      </c>
      <c r="AD426" s="448"/>
    </row>
    <row r="427" spans="1:30" ht="20.399999999999999" customHeight="1">
      <c r="A427" s="794"/>
      <c r="B427" s="670" t="s">
        <v>4104</v>
      </c>
      <c r="C427" s="276">
        <v>0</v>
      </c>
      <c r="D427" s="276">
        <v>0</v>
      </c>
      <c r="E427" s="276">
        <v>0</v>
      </c>
      <c r="F427" s="276">
        <v>0</v>
      </c>
      <c r="G427" s="1043">
        <v>0</v>
      </c>
      <c r="H427" s="276">
        <v>0</v>
      </c>
      <c r="I427" s="276">
        <v>0</v>
      </c>
      <c r="J427" s="276">
        <v>0</v>
      </c>
      <c r="K427" s="276">
        <v>0</v>
      </c>
      <c r="L427" s="276">
        <v>0</v>
      </c>
      <c r="M427" s="276">
        <v>0</v>
      </c>
      <c r="N427" s="276">
        <v>0</v>
      </c>
      <c r="O427" s="276">
        <v>0</v>
      </c>
      <c r="P427" s="276">
        <v>0</v>
      </c>
      <c r="Q427" s="276">
        <v>0</v>
      </c>
      <c r="R427" s="276">
        <v>0</v>
      </c>
      <c r="S427" s="276">
        <v>0</v>
      </c>
      <c r="T427" s="276">
        <v>0</v>
      </c>
      <c r="U427" s="276">
        <v>0</v>
      </c>
      <c r="V427" s="1044">
        <v>0</v>
      </c>
      <c r="W427" s="276">
        <v>0</v>
      </c>
      <c r="X427" s="276">
        <v>0</v>
      </c>
      <c r="Y427" s="276">
        <v>0</v>
      </c>
      <c r="Z427" s="276">
        <v>0</v>
      </c>
      <c r="AA427" s="276">
        <v>0</v>
      </c>
      <c r="AB427" s="276">
        <v>0</v>
      </c>
      <c r="AC427" s="276">
        <v>0</v>
      </c>
      <c r="AD427" s="448"/>
    </row>
    <row r="428" spans="1:30" ht="20.399999999999999" customHeight="1">
      <c r="A428" s="407"/>
      <c r="B428" s="407"/>
      <c r="C428" s="407"/>
      <c r="D428" s="407"/>
      <c r="E428" s="407"/>
      <c r="F428" s="407"/>
      <c r="G428" s="407"/>
      <c r="H428" s="407"/>
      <c r="I428" s="407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  <c r="Z428" s="407"/>
      <c r="AA428" s="407"/>
      <c r="AB428" s="407"/>
      <c r="AC428" s="407"/>
      <c r="AD428" s="448"/>
    </row>
    <row r="429" spans="1:30" ht="20.399999999999999" customHeight="1">
      <c r="A429" s="796" t="s">
        <v>3474</v>
      </c>
      <c r="B429" s="669" t="s">
        <v>3473</v>
      </c>
      <c r="C429" s="275">
        <v>1112</v>
      </c>
      <c r="D429" s="275">
        <v>1112</v>
      </c>
      <c r="E429" s="275">
        <v>0</v>
      </c>
      <c r="F429" s="275">
        <v>0</v>
      </c>
      <c r="G429" s="1041">
        <v>100</v>
      </c>
      <c r="H429" s="275">
        <v>0</v>
      </c>
      <c r="I429" s="275">
        <v>0</v>
      </c>
      <c r="J429" s="275">
        <v>0</v>
      </c>
      <c r="K429" s="275">
        <v>0</v>
      </c>
      <c r="L429" s="275">
        <v>1</v>
      </c>
      <c r="M429" s="275">
        <v>1</v>
      </c>
      <c r="N429" s="275">
        <v>1</v>
      </c>
      <c r="O429" s="275">
        <v>1</v>
      </c>
      <c r="P429" s="275">
        <v>0</v>
      </c>
      <c r="Q429" s="275">
        <v>3</v>
      </c>
      <c r="R429" s="275">
        <v>1</v>
      </c>
      <c r="S429" s="275">
        <v>4</v>
      </c>
      <c r="T429" s="275">
        <v>9</v>
      </c>
      <c r="U429" s="275">
        <v>20</v>
      </c>
      <c r="V429" s="1042">
        <v>51</v>
      </c>
      <c r="W429" s="275">
        <v>91</v>
      </c>
      <c r="X429" s="275">
        <v>125</v>
      </c>
      <c r="Y429" s="275">
        <v>182</v>
      </c>
      <c r="Z429" s="275">
        <v>183</v>
      </c>
      <c r="AA429" s="275">
        <v>161</v>
      </c>
      <c r="AB429" s="275">
        <v>160</v>
      </c>
      <c r="AC429" s="275">
        <v>118</v>
      </c>
      <c r="AD429" s="448"/>
    </row>
    <row r="430" spans="1:30" ht="20.399999999999999" customHeight="1">
      <c r="A430" s="669"/>
      <c r="B430" s="669" t="s">
        <v>3472</v>
      </c>
      <c r="C430" s="797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448"/>
    </row>
    <row r="431" spans="1:30" ht="20.399999999999999" customHeight="1">
      <c r="A431" s="794"/>
      <c r="B431" s="670" t="s">
        <v>1468</v>
      </c>
      <c r="C431" s="276">
        <v>587</v>
      </c>
      <c r="D431" s="276">
        <v>587</v>
      </c>
      <c r="E431" s="276">
        <v>0</v>
      </c>
      <c r="F431" s="276">
        <v>0</v>
      </c>
      <c r="G431" s="1043">
        <v>100</v>
      </c>
      <c r="H431" s="276">
        <v>0</v>
      </c>
      <c r="I431" s="276">
        <v>0</v>
      </c>
      <c r="J431" s="276">
        <v>0</v>
      </c>
      <c r="K431" s="276">
        <v>0</v>
      </c>
      <c r="L431" s="276">
        <v>1</v>
      </c>
      <c r="M431" s="276">
        <v>0</v>
      </c>
      <c r="N431" s="276">
        <v>1</v>
      </c>
      <c r="O431" s="276">
        <v>0</v>
      </c>
      <c r="P431" s="276">
        <v>0</v>
      </c>
      <c r="Q431" s="276">
        <v>0</v>
      </c>
      <c r="R431" s="276">
        <v>0</v>
      </c>
      <c r="S431" s="276">
        <v>2</v>
      </c>
      <c r="T431" s="276">
        <v>4</v>
      </c>
      <c r="U431" s="276">
        <v>6</v>
      </c>
      <c r="V431" s="1044">
        <v>26</v>
      </c>
      <c r="W431" s="276">
        <v>63</v>
      </c>
      <c r="X431" s="276">
        <v>80</v>
      </c>
      <c r="Y431" s="276">
        <v>106</v>
      </c>
      <c r="Z431" s="276">
        <v>94</v>
      </c>
      <c r="AA431" s="276">
        <v>82</v>
      </c>
      <c r="AB431" s="276">
        <v>79</v>
      </c>
      <c r="AC431" s="276">
        <v>43</v>
      </c>
      <c r="AD431" s="448"/>
    </row>
    <row r="432" spans="1:30" ht="20.399999999999999" customHeight="1">
      <c r="A432" s="794"/>
      <c r="B432" s="670" t="s">
        <v>1467</v>
      </c>
      <c r="C432" s="276">
        <v>525</v>
      </c>
      <c r="D432" s="276">
        <v>525</v>
      </c>
      <c r="E432" s="276">
        <v>0</v>
      </c>
      <c r="F432" s="276">
        <v>0</v>
      </c>
      <c r="G432" s="1043">
        <v>100</v>
      </c>
      <c r="H432" s="276">
        <v>0</v>
      </c>
      <c r="I432" s="276">
        <v>0</v>
      </c>
      <c r="J432" s="276">
        <v>0</v>
      </c>
      <c r="K432" s="276">
        <v>0</v>
      </c>
      <c r="L432" s="276">
        <v>0</v>
      </c>
      <c r="M432" s="276">
        <v>1</v>
      </c>
      <c r="N432" s="276">
        <v>0</v>
      </c>
      <c r="O432" s="276">
        <v>1</v>
      </c>
      <c r="P432" s="276">
        <v>0</v>
      </c>
      <c r="Q432" s="276">
        <v>3</v>
      </c>
      <c r="R432" s="276">
        <v>1</v>
      </c>
      <c r="S432" s="276">
        <v>2</v>
      </c>
      <c r="T432" s="276">
        <v>5</v>
      </c>
      <c r="U432" s="276">
        <v>14</v>
      </c>
      <c r="V432" s="1044">
        <v>25</v>
      </c>
      <c r="W432" s="276">
        <v>28</v>
      </c>
      <c r="X432" s="276">
        <v>45</v>
      </c>
      <c r="Y432" s="276">
        <v>76</v>
      </c>
      <c r="Z432" s="276">
        <v>89</v>
      </c>
      <c r="AA432" s="276">
        <v>79</v>
      </c>
      <c r="AB432" s="276">
        <v>81</v>
      </c>
      <c r="AC432" s="276">
        <v>75</v>
      </c>
      <c r="AD432" s="448"/>
    </row>
    <row r="433" spans="1:30" ht="20.399999999999999" customHeight="1">
      <c r="A433" s="794"/>
      <c r="B433" s="670" t="s">
        <v>4104</v>
      </c>
      <c r="C433" s="276">
        <v>0</v>
      </c>
      <c r="D433" s="276">
        <v>0</v>
      </c>
      <c r="E433" s="276">
        <v>0</v>
      </c>
      <c r="F433" s="276">
        <v>0</v>
      </c>
      <c r="G433" s="1043">
        <v>0</v>
      </c>
      <c r="H433" s="276">
        <v>0</v>
      </c>
      <c r="I433" s="276">
        <v>0</v>
      </c>
      <c r="J433" s="276">
        <v>0</v>
      </c>
      <c r="K433" s="276">
        <v>0</v>
      </c>
      <c r="L433" s="276">
        <v>0</v>
      </c>
      <c r="M433" s="276">
        <v>0</v>
      </c>
      <c r="N433" s="276">
        <v>0</v>
      </c>
      <c r="O433" s="276">
        <v>0</v>
      </c>
      <c r="P433" s="276">
        <v>0</v>
      </c>
      <c r="Q433" s="276">
        <v>0</v>
      </c>
      <c r="R433" s="276">
        <v>0</v>
      </c>
      <c r="S433" s="276">
        <v>0</v>
      </c>
      <c r="T433" s="276">
        <v>0</v>
      </c>
      <c r="U433" s="276">
        <v>0</v>
      </c>
      <c r="V433" s="1044">
        <v>0</v>
      </c>
      <c r="W433" s="276">
        <v>0</v>
      </c>
      <c r="X433" s="276">
        <v>0</v>
      </c>
      <c r="Y433" s="276">
        <v>0</v>
      </c>
      <c r="Z433" s="276">
        <v>0</v>
      </c>
      <c r="AA433" s="276">
        <v>0</v>
      </c>
      <c r="AB433" s="276">
        <v>0</v>
      </c>
      <c r="AC433" s="276">
        <v>0</v>
      </c>
      <c r="AD433" s="448"/>
    </row>
    <row r="434" spans="1:30" ht="20.399999999999999" customHeight="1">
      <c r="A434" s="407"/>
      <c r="B434" s="407"/>
      <c r="C434" s="407"/>
      <c r="D434" s="407"/>
      <c r="E434" s="407"/>
      <c r="F434" s="407"/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  <c r="Z434" s="407"/>
      <c r="AA434" s="407"/>
      <c r="AB434" s="407"/>
      <c r="AC434" s="407"/>
      <c r="AD434" s="448"/>
    </row>
    <row r="435" spans="1:30" ht="20.399999999999999" customHeight="1">
      <c r="A435" s="796" t="s">
        <v>3471</v>
      </c>
      <c r="B435" s="669" t="s">
        <v>3470</v>
      </c>
      <c r="C435" s="275">
        <v>1343</v>
      </c>
      <c r="D435" s="275">
        <v>1343</v>
      </c>
      <c r="E435" s="275">
        <v>0</v>
      </c>
      <c r="F435" s="275">
        <v>0</v>
      </c>
      <c r="G435" s="1041">
        <v>100</v>
      </c>
      <c r="H435" s="275">
        <v>0</v>
      </c>
      <c r="I435" s="275">
        <v>0</v>
      </c>
      <c r="J435" s="275">
        <v>0</v>
      </c>
      <c r="K435" s="275">
        <v>0</v>
      </c>
      <c r="L435" s="275">
        <v>0</v>
      </c>
      <c r="M435" s="275">
        <v>0</v>
      </c>
      <c r="N435" s="275">
        <v>0</v>
      </c>
      <c r="O435" s="275">
        <v>0</v>
      </c>
      <c r="P435" s="275">
        <v>1</v>
      </c>
      <c r="Q435" s="275">
        <v>0</v>
      </c>
      <c r="R435" s="275">
        <v>1</v>
      </c>
      <c r="S435" s="275">
        <v>4</v>
      </c>
      <c r="T435" s="275">
        <v>15</v>
      </c>
      <c r="U435" s="275">
        <v>59</v>
      </c>
      <c r="V435" s="1042">
        <v>100</v>
      </c>
      <c r="W435" s="275">
        <v>143</v>
      </c>
      <c r="X435" s="275">
        <v>164</v>
      </c>
      <c r="Y435" s="275">
        <v>213</v>
      </c>
      <c r="Z435" s="275">
        <v>210</v>
      </c>
      <c r="AA435" s="275">
        <v>168</v>
      </c>
      <c r="AB435" s="275">
        <v>141</v>
      </c>
      <c r="AC435" s="275">
        <v>124</v>
      </c>
      <c r="AD435" s="448"/>
    </row>
    <row r="436" spans="1:30" ht="20.399999999999999" customHeight="1">
      <c r="A436" s="794"/>
      <c r="B436" s="670" t="s">
        <v>1468</v>
      </c>
      <c r="C436" s="276">
        <v>364</v>
      </c>
      <c r="D436" s="276">
        <v>364</v>
      </c>
      <c r="E436" s="276">
        <v>0</v>
      </c>
      <c r="F436" s="276">
        <v>0</v>
      </c>
      <c r="G436" s="1043">
        <v>100</v>
      </c>
      <c r="H436" s="276">
        <v>0</v>
      </c>
      <c r="I436" s="276">
        <v>0</v>
      </c>
      <c r="J436" s="276">
        <v>0</v>
      </c>
      <c r="K436" s="276">
        <v>0</v>
      </c>
      <c r="L436" s="276">
        <v>0</v>
      </c>
      <c r="M436" s="276">
        <v>0</v>
      </c>
      <c r="N436" s="276">
        <v>0</v>
      </c>
      <c r="O436" s="276">
        <v>0</v>
      </c>
      <c r="P436" s="276">
        <v>1</v>
      </c>
      <c r="Q436" s="276">
        <v>0</v>
      </c>
      <c r="R436" s="276">
        <v>0</v>
      </c>
      <c r="S436" s="276">
        <v>0</v>
      </c>
      <c r="T436" s="276">
        <v>3</v>
      </c>
      <c r="U436" s="276">
        <v>8</v>
      </c>
      <c r="V436" s="1044">
        <v>27</v>
      </c>
      <c r="W436" s="276">
        <v>31</v>
      </c>
      <c r="X436" s="276">
        <v>40</v>
      </c>
      <c r="Y436" s="276">
        <v>71</v>
      </c>
      <c r="Z436" s="276">
        <v>60</v>
      </c>
      <c r="AA436" s="276">
        <v>52</v>
      </c>
      <c r="AB436" s="276">
        <v>46</v>
      </c>
      <c r="AC436" s="276">
        <v>25</v>
      </c>
      <c r="AD436" s="448"/>
    </row>
    <row r="437" spans="1:30" ht="20.399999999999999" customHeight="1">
      <c r="A437" s="794"/>
      <c r="B437" s="670" t="s">
        <v>1467</v>
      </c>
      <c r="C437" s="276">
        <v>979</v>
      </c>
      <c r="D437" s="276">
        <v>979</v>
      </c>
      <c r="E437" s="276">
        <v>0</v>
      </c>
      <c r="F437" s="276">
        <v>0</v>
      </c>
      <c r="G437" s="1043">
        <v>100</v>
      </c>
      <c r="H437" s="276">
        <v>0</v>
      </c>
      <c r="I437" s="276">
        <v>0</v>
      </c>
      <c r="J437" s="276">
        <v>0</v>
      </c>
      <c r="K437" s="276">
        <v>0</v>
      </c>
      <c r="L437" s="276">
        <v>0</v>
      </c>
      <c r="M437" s="276">
        <v>0</v>
      </c>
      <c r="N437" s="276">
        <v>0</v>
      </c>
      <c r="O437" s="276">
        <v>0</v>
      </c>
      <c r="P437" s="276">
        <v>0</v>
      </c>
      <c r="Q437" s="276">
        <v>0</v>
      </c>
      <c r="R437" s="276">
        <v>1</v>
      </c>
      <c r="S437" s="276">
        <v>4</v>
      </c>
      <c r="T437" s="276">
        <v>12</v>
      </c>
      <c r="U437" s="276">
        <v>51</v>
      </c>
      <c r="V437" s="1044">
        <v>73</v>
      </c>
      <c r="W437" s="276">
        <v>112</v>
      </c>
      <c r="X437" s="276">
        <v>124</v>
      </c>
      <c r="Y437" s="276">
        <v>142</v>
      </c>
      <c r="Z437" s="276">
        <v>150</v>
      </c>
      <c r="AA437" s="276">
        <v>116</v>
      </c>
      <c r="AB437" s="276">
        <v>95</v>
      </c>
      <c r="AC437" s="276">
        <v>99</v>
      </c>
      <c r="AD437" s="448"/>
    </row>
    <row r="438" spans="1:30" ht="20.399999999999999" customHeight="1">
      <c r="A438" s="794"/>
      <c r="B438" s="670" t="s">
        <v>4104</v>
      </c>
      <c r="C438" s="276">
        <v>0</v>
      </c>
      <c r="D438" s="276">
        <v>0</v>
      </c>
      <c r="E438" s="276">
        <v>0</v>
      </c>
      <c r="F438" s="276">
        <v>0</v>
      </c>
      <c r="G438" s="1043">
        <v>0</v>
      </c>
      <c r="H438" s="276">
        <v>0</v>
      </c>
      <c r="I438" s="276">
        <v>0</v>
      </c>
      <c r="J438" s="276">
        <v>0</v>
      </c>
      <c r="K438" s="276">
        <v>0</v>
      </c>
      <c r="L438" s="276">
        <v>0</v>
      </c>
      <c r="M438" s="276">
        <v>0</v>
      </c>
      <c r="N438" s="276">
        <v>0</v>
      </c>
      <c r="O438" s="276">
        <v>0</v>
      </c>
      <c r="P438" s="276">
        <v>0</v>
      </c>
      <c r="Q438" s="276">
        <v>0</v>
      </c>
      <c r="R438" s="276">
        <v>0</v>
      </c>
      <c r="S438" s="276">
        <v>0</v>
      </c>
      <c r="T438" s="276">
        <v>0</v>
      </c>
      <c r="U438" s="276">
        <v>0</v>
      </c>
      <c r="V438" s="1044">
        <v>0</v>
      </c>
      <c r="W438" s="276">
        <v>0</v>
      </c>
      <c r="X438" s="276">
        <v>0</v>
      </c>
      <c r="Y438" s="276">
        <v>0</v>
      </c>
      <c r="Z438" s="276">
        <v>0</v>
      </c>
      <c r="AA438" s="276">
        <v>0</v>
      </c>
      <c r="AB438" s="276">
        <v>0</v>
      </c>
      <c r="AC438" s="276">
        <v>0</v>
      </c>
      <c r="AD438" s="448"/>
    </row>
    <row r="439" spans="1:30" ht="20.399999999999999" customHeight="1">
      <c r="A439" s="407"/>
      <c r="B439" s="407"/>
      <c r="C439" s="407"/>
      <c r="D439" s="407"/>
      <c r="E439" s="407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  <c r="Z439" s="407"/>
      <c r="AA439" s="407"/>
      <c r="AB439" s="407"/>
      <c r="AC439" s="407"/>
      <c r="AD439" s="448"/>
    </row>
    <row r="440" spans="1:30" ht="20.399999999999999" customHeight="1">
      <c r="A440" s="796" t="s">
        <v>3469</v>
      </c>
      <c r="B440" s="669" t="s">
        <v>3468</v>
      </c>
      <c r="C440" s="275">
        <v>381</v>
      </c>
      <c r="D440" s="275">
        <v>381</v>
      </c>
      <c r="E440" s="275">
        <v>0</v>
      </c>
      <c r="F440" s="275">
        <v>0</v>
      </c>
      <c r="G440" s="1041">
        <v>100</v>
      </c>
      <c r="H440" s="275">
        <v>0</v>
      </c>
      <c r="I440" s="275">
        <v>0</v>
      </c>
      <c r="J440" s="275">
        <v>0</v>
      </c>
      <c r="K440" s="275">
        <v>0</v>
      </c>
      <c r="L440" s="275">
        <v>0</v>
      </c>
      <c r="M440" s="275">
        <v>0</v>
      </c>
      <c r="N440" s="275">
        <v>0</v>
      </c>
      <c r="O440" s="275">
        <v>0</v>
      </c>
      <c r="P440" s="275">
        <v>0</v>
      </c>
      <c r="Q440" s="275">
        <v>0</v>
      </c>
      <c r="R440" s="275">
        <v>0</v>
      </c>
      <c r="S440" s="275">
        <v>0</v>
      </c>
      <c r="T440" s="275">
        <v>2</v>
      </c>
      <c r="U440" s="275">
        <v>12</v>
      </c>
      <c r="V440" s="1042">
        <v>20</v>
      </c>
      <c r="W440" s="275">
        <v>34</v>
      </c>
      <c r="X440" s="275">
        <v>36</v>
      </c>
      <c r="Y440" s="275">
        <v>55</v>
      </c>
      <c r="Z440" s="275">
        <v>54</v>
      </c>
      <c r="AA440" s="275">
        <v>50</v>
      </c>
      <c r="AB440" s="275">
        <v>60</v>
      </c>
      <c r="AC440" s="275">
        <v>58</v>
      </c>
      <c r="AD440" s="448"/>
    </row>
    <row r="441" spans="1:30" ht="20.399999999999999" customHeight="1">
      <c r="A441" s="669"/>
      <c r="B441" s="669" t="s">
        <v>3467</v>
      </c>
      <c r="C441" s="797"/>
      <c r="D441" s="797"/>
      <c r="E441" s="797"/>
      <c r="F441" s="797"/>
      <c r="G441" s="797"/>
      <c r="H441" s="797"/>
      <c r="I441" s="797"/>
      <c r="J441" s="797"/>
      <c r="K441" s="797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97"/>
      <c r="Y441" s="797"/>
      <c r="Z441" s="797"/>
      <c r="AA441" s="797"/>
      <c r="AB441" s="797"/>
      <c r="AC441" s="797"/>
      <c r="AD441" s="448"/>
    </row>
    <row r="442" spans="1:30" ht="20.399999999999999" customHeight="1">
      <c r="A442" s="794"/>
      <c r="B442" s="670" t="s">
        <v>1468</v>
      </c>
      <c r="C442" s="276">
        <v>156</v>
      </c>
      <c r="D442" s="276">
        <v>156</v>
      </c>
      <c r="E442" s="276">
        <v>0</v>
      </c>
      <c r="F442" s="276">
        <v>0</v>
      </c>
      <c r="G442" s="1043">
        <v>100</v>
      </c>
      <c r="H442" s="276">
        <v>0</v>
      </c>
      <c r="I442" s="276">
        <v>0</v>
      </c>
      <c r="J442" s="276">
        <v>0</v>
      </c>
      <c r="K442" s="276">
        <v>0</v>
      </c>
      <c r="L442" s="276">
        <v>0</v>
      </c>
      <c r="M442" s="276">
        <v>0</v>
      </c>
      <c r="N442" s="276">
        <v>0</v>
      </c>
      <c r="O442" s="276">
        <v>0</v>
      </c>
      <c r="P442" s="276">
        <v>0</v>
      </c>
      <c r="Q442" s="276">
        <v>0</v>
      </c>
      <c r="R442" s="276">
        <v>0</v>
      </c>
      <c r="S442" s="276">
        <v>0</v>
      </c>
      <c r="T442" s="276">
        <v>0</v>
      </c>
      <c r="U442" s="276">
        <v>5</v>
      </c>
      <c r="V442" s="1044">
        <v>10</v>
      </c>
      <c r="W442" s="276">
        <v>15</v>
      </c>
      <c r="X442" s="276">
        <v>12</v>
      </c>
      <c r="Y442" s="276">
        <v>19</v>
      </c>
      <c r="Z442" s="276">
        <v>27</v>
      </c>
      <c r="AA442" s="276">
        <v>26</v>
      </c>
      <c r="AB442" s="276">
        <v>28</v>
      </c>
      <c r="AC442" s="276">
        <v>14</v>
      </c>
      <c r="AD442" s="448"/>
    </row>
    <row r="443" spans="1:30" ht="20.399999999999999" customHeight="1">
      <c r="A443" s="794"/>
      <c r="B443" s="670" t="s">
        <v>1467</v>
      </c>
      <c r="C443" s="276">
        <v>225</v>
      </c>
      <c r="D443" s="276">
        <v>225</v>
      </c>
      <c r="E443" s="276">
        <v>0</v>
      </c>
      <c r="F443" s="276">
        <v>0</v>
      </c>
      <c r="G443" s="1043">
        <v>100</v>
      </c>
      <c r="H443" s="276">
        <v>0</v>
      </c>
      <c r="I443" s="276">
        <v>0</v>
      </c>
      <c r="J443" s="276">
        <v>0</v>
      </c>
      <c r="K443" s="276">
        <v>0</v>
      </c>
      <c r="L443" s="276">
        <v>0</v>
      </c>
      <c r="M443" s="276">
        <v>0</v>
      </c>
      <c r="N443" s="276">
        <v>0</v>
      </c>
      <c r="O443" s="276">
        <v>0</v>
      </c>
      <c r="P443" s="276">
        <v>0</v>
      </c>
      <c r="Q443" s="276">
        <v>0</v>
      </c>
      <c r="R443" s="276">
        <v>0</v>
      </c>
      <c r="S443" s="276">
        <v>0</v>
      </c>
      <c r="T443" s="276">
        <v>2</v>
      </c>
      <c r="U443" s="276">
        <v>7</v>
      </c>
      <c r="V443" s="1044">
        <v>10</v>
      </c>
      <c r="W443" s="276">
        <v>19</v>
      </c>
      <c r="X443" s="276">
        <v>24</v>
      </c>
      <c r="Y443" s="276">
        <v>36</v>
      </c>
      <c r="Z443" s="276">
        <v>27</v>
      </c>
      <c r="AA443" s="276">
        <v>24</v>
      </c>
      <c r="AB443" s="276">
        <v>32</v>
      </c>
      <c r="AC443" s="276">
        <v>44</v>
      </c>
      <c r="AD443" s="448"/>
    </row>
    <row r="444" spans="1:30" ht="20.399999999999999" customHeight="1">
      <c r="A444" s="794"/>
      <c r="B444" s="670" t="s">
        <v>4104</v>
      </c>
      <c r="C444" s="276">
        <v>0</v>
      </c>
      <c r="D444" s="276">
        <v>0</v>
      </c>
      <c r="E444" s="276">
        <v>0</v>
      </c>
      <c r="F444" s="276">
        <v>0</v>
      </c>
      <c r="G444" s="1043">
        <v>0</v>
      </c>
      <c r="H444" s="276">
        <v>0</v>
      </c>
      <c r="I444" s="276">
        <v>0</v>
      </c>
      <c r="J444" s="276">
        <v>0</v>
      </c>
      <c r="K444" s="276">
        <v>0</v>
      </c>
      <c r="L444" s="276">
        <v>0</v>
      </c>
      <c r="M444" s="276">
        <v>0</v>
      </c>
      <c r="N444" s="276">
        <v>0</v>
      </c>
      <c r="O444" s="276">
        <v>0</v>
      </c>
      <c r="P444" s="276">
        <v>0</v>
      </c>
      <c r="Q444" s="276">
        <v>0</v>
      </c>
      <c r="R444" s="276">
        <v>0</v>
      </c>
      <c r="S444" s="276">
        <v>0</v>
      </c>
      <c r="T444" s="276">
        <v>0</v>
      </c>
      <c r="U444" s="276">
        <v>0</v>
      </c>
      <c r="V444" s="1044">
        <v>0</v>
      </c>
      <c r="W444" s="276">
        <v>0</v>
      </c>
      <c r="X444" s="276">
        <v>0</v>
      </c>
      <c r="Y444" s="276">
        <v>0</v>
      </c>
      <c r="Z444" s="276">
        <v>0</v>
      </c>
      <c r="AA444" s="276">
        <v>0</v>
      </c>
      <c r="AB444" s="276">
        <v>0</v>
      </c>
      <c r="AC444" s="276">
        <v>0</v>
      </c>
      <c r="AD444" s="448"/>
    </row>
    <row r="445" spans="1:30" ht="20.399999999999999" customHeight="1">
      <c r="A445" s="407"/>
      <c r="B445" s="407"/>
      <c r="C445" s="407"/>
      <c r="D445" s="407"/>
      <c r="E445" s="407"/>
      <c r="F445" s="407"/>
      <c r="G445" s="407"/>
      <c r="H445" s="407"/>
      <c r="I445" s="407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  <c r="Z445" s="407"/>
      <c r="AA445" s="407"/>
      <c r="AB445" s="407"/>
      <c r="AC445" s="407"/>
      <c r="AD445" s="448"/>
    </row>
    <row r="446" spans="1:30" ht="20.399999999999999" customHeight="1">
      <c r="A446" s="796" t="s">
        <v>3466</v>
      </c>
      <c r="B446" s="669" t="s">
        <v>3465</v>
      </c>
      <c r="C446" s="275">
        <v>1277</v>
      </c>
      <c r="D446" s="275">
        <v>1277</v>
      </c>
      <c r="E446" s="275">
        <v>0</v>
      </c>
      <c r="F446" s="275">
        <v>0</v>
      </c>
      <c r="G446" s="1041">
        <v>100</v>
      </c>
      <c r="H446" s="275">
        <v>0</v>
      </c>
      <c r="I446" s="275">
        <v>0</v>
      </c>
      <c r="J446" s="275">
        <v>0</v>
      </c>
      <c r="K446" s="275">
        <v>0</v>
      </c>
      <c r="L446" s="275">
        <v>0</v>
      </c>
      <c r="M446" s="275">
        <v>0</v>
      </c>
      <c r="N446" s="275">
        <v>0</v>
      </c>
      <c r="O446" s="275">
        <v>1</v>
      </c>
      <c r="P446" s="275">
        <v>0</v>
      </c>
      <c r="Q446" s="275">
        <v>0</v>
      </c>
      <c r="R446" s="275">
        <v>3</v>
      </c>
      <c r="S446" s="275">
        <v>8</v>
      </c>
      <c r="T446" s="275">
        <v>15</v>
      </c>
      <c r="U446" s="275">
        <v>41</v>
      </c>
      <c r="V446" s="1042">
        <v>79</v>
      </c>
      <c r="W446" s="275">
        <v>92</v>
      </c>
      <c r="X446" s="275">
        <v>147</v>
      </c>
      <c r="Y446" s="275">
        <v>158</v>
      </c>
      <c r="Z446" s="275">
        <v>222</v>
      </c>
      <c r="AA446" s="275">
        <v>211</v>
      </c>
      <c r="AB446" s="275">
        <v>141</v>
      </c>
      <c r="AC446" s="275">
        <v>159</v>
      </c>
      <c r="AD446" s="448"/>
    </row>
    <row r="447" spans="1:30" ht="20.399999999999999" customHeight="1">
      <c r="A447" s="794"/>
      <c r="B447" s="670" t="s">
        <v>1468</v>
      </c>
      <c r="C447" s="276">
        <v>577</v>
      </c>
      <c r="D447" s="276">
        <v>577</v>
      </c>
      <c r="E447" s="276">
        <v>0</v>
      </c>
      <c r="F447" s="276">
        <v>0</v>
      </c>
      <c r="G447" s="1043">
        <v>100</v>
      </c>
      <c r="H447" s="276">
        <v>0</v>
      </c>
      <c r="I447" s="276">
        <v>0</v>
      </c>
      <c r="J447" s="276">
        <v>0</v>
      </c>
      <c r="K447" s="276">
        <v>0</v>
      </c>
      <c r="L447" s="276">
        <v>0</v>
      </c>
      <c r="M447" s="276">
        <v>0</v>
      </c>
      <c r="N447" s="276">
        <v>0</v>
      </c>
      <c r="O447" s="276">
        <v>0</v>
      </c>
      <c r="P447" s="276">
        <v>0</v>
      </c>
      <c r="Q447" s="276">
        <v>0</v>
      </c>
      <c r="R447" s="276">
        <v>1</v>
      </c>
      <c r="S447" s="276">
        <v>5</v>
      </c>
      <c r="T447" s="276">
        <v>7</v>
      </c>
      <c r="U447" s="276">
        <v>18</v>
      </c>
      <c r="V447" s="1044">
        <v>39</v>
      </c>
      <c r="W447" s="276">
        <v>48</v>
      </c>
      <c r="X447" s="276">
        <v>72</v>
      </c>
      <c r="Y447" s="276">
        <v>83</v>
      </c>
      <c r="Z447" s="276">
        <v>108</v>
      </c>
      <c r="AA447" s="276">
        <v>88</v>
      </c>
      <c r="AB447" s="276">
        <v>65</v>
      </c>
      <c r="AC447" s="276">
        <v>43</v>
      </c>
      <c r="AD447" s="448"/>
    </row>
    <row r="448" spans="1:30" ht="20.399999999999999" customHeight="1">
      <c r="A448" s="794"/>
      <c r="B448" s="670" t="s">
        <v>1467</v>
      </c>
      <c r="C448" s="276">
        <v>700</v>
      </c>
      <c r="D448" s="276">
        <v>700</v>
      </c>
      <c r="E448" s="276">
        <v>0</v>
      </c>
      <c r="F448" s="276">
        <v>0</v>
      </c>
      <c r="G448" s="1043">
        <v>100</v>
      </c>
      <c r="H448" s="276">
        <v>0</v>
      </c>
      <c r="I448" s="276">
        <v>0</v>
      </c>
      <c r="J448" s="276">
        <v>0</v>
      </c>
      <c r="K448" s="276">
        <v>0</v>
      </c>
      <c r="L448" s="276">
        <v>0</v>
      </c>
      <c r="M448" s="276">
        <v>0</v>
      </c>
      <c r="N448" s="276">
        <v>0</v>
      </c>
      <c r="O448" s="276">
        <v>1</v>
      </c>
      <c r="P448" s="276">
        <v>0</v>
      </c>
      <c r="Q448" s="276">
        <v>0</v>
      </c>
      <c r="R448" s="276">
        <v>2</v>
      </c>
      <c r="S448" s="276">
        <v>3</v>
      </c>
      <c r="T448" s="276">
        <v>8</v>
      </c>
      <c r="U448" s="276">
        <v>23</v>
      </c>
      <c r="V448" s="1044">
        <v>40</v>
      </c>
      <c r="W448" s="276">
        <v>44</v>
      </c>
      <c r="X448" s="276">
        <v>75</v>
      </c>
      <c r="Y448" s="276">
        <v>75</v>
      </c>
      <c r="Z448" s="276">
        <v>114</v>
      </c>
      <c r="AA448" s="276">
        <v>123</v>
      </c>
      <c r="AB448" s="276">
        <v>76</v>
      </c>
      <c r="AC448" s="276">
        <v>116</v>
      </c>
      <c r="AD448" s="448"/>
    </row>
    <row r="449" spans="1:30" ht="20.399999999999999" customHeight="1">
      <c r="A449" s="794"/>
      <c r="B449" s="670" t="s">
        <v>4104</v>
      </c>
      <c r="C449" s="276">
        <v>0</v>
      </c>
      <c r="D449" s="276">
        <v>0</v>
      </c>
      <c r="E449" s="276">
        <v>0</v>
      </c>
      <c r="F449" s="276">
        <v>0</v>
      </c>
      <c r="G449" s="1043">
        <v>0</v>
      </c>
      <c r="H449" s="276">
        <v>0</v>
      </c>
      <c r="I449" s="276">
        <v>0</v>
      </c>
      <c r="J449" s="276">
        <v>0</v>
      </c>
      <c r="K449" s="276">
        <v>0</v>
      </c>
      <c r="L449" s="276">
        <v>0</v>
      </c>
      <c r="M449" s="276">
        <v>0</v>
      </c>
      <c r="N449" s="276">
        <v>0</v>
      </c>
      <c r="O449" s="276">
        <v>0</v>
      </c>
      <c r="P449" s="276">
        <v>0</v>
      </c>
      <c r="Q449" s="276">
        <v>0</v>
      </c>
      <c r="R449" s="276">
        <v>0</v>
      </c>
      <c r="S449" s="276">
        <v>0</v>
      </c>
      <c r="T449" s="276">
        <v>0</v>
      </c>
      <c r="U449" s="276">
        <v>0</v>
      </c>
      <c r="V449" s="1044">
        <v>0</v>
      </c>
      <c r="W449" s="276">
        <v>0</v>
      </c>
      <c r="X449" s="276">
        <v>0</v>
      </c>
      <c r="Y449" s="276">
        <v>0</v>
      </c>
      <c r="Z449" s="276">
        <v>0</v>
      </c>
      <c r="AA449" s="276">
        <v>0</v>
      </c>
      <c r="AB449" s="276">
        <v>0</v>
      </c>
      <c r="AC449" s="276">
        <v>0</v>
      </c>
      <c r="AD449" s="448"/>
    </row>
    <row r="450" spans="1:30" ht="20.399999999999999" customHeight="1">
      <c r="A450" s="407"/>
      <c r="B450" s="407"/>
      <c r="C450" s="407"/>
      <c r="D450" s="407"/>
      <c r="E450" s="407"/>
      <c r="F450" s="407"/>
      <c r="G450" s="407"/>
      <c r="H450" s="407"/>
      <c r="I450" s="407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  <c r="Z450" s="407"/>
      <c r="AA450" s="407"/>
      <c r="AB450" s="407"/>
      <c r="AC450" s="407"/>
      <c r="AD450" s="448"/>
    </row>
    <row r="451" spans="1:30" ht="20.399999999999999" customHeight="1">
      <c r="A451" s="796" t="s">
        <v>3464</v>
      </c>
      <c r="B451" s="669" t="s">
        <v>3448</v>
      </c>
      <c r="C451" s="275">
        <v>110</v>
      </c>
      <c r="D451" s="275">
        <v>110</v>
      </c>
      <c r="E451" s="275">
        <v>0</v>
      </c>
      <c r="F451" s="275">
        <v>0</v>
      </c>
      <c r="G451" s="1041">
        <v>100</v>
      </c>
      <c r="H451" s="275">
        <v>0</v>
      </c>
      <c r="I451" s="275">
        <v>0</v>
      </c>
      <c r="J451" s="275">
        <v>0</v>
      </c>
      <c r="K451" s="275">
        <v>0</v>
      </c>
      <c r="L451" s="275">
        <v>0</v>
      </c>
      <c r="M451" s="275">
        <v>0</v>
      </c>
      <c r="N451" s="275">
        <v>0</v>
      </c>
      <c r="O451" s="275">
        <v>1</v>
      </c>
      <c r="P451" s="275">
        <v>0</v>
      </c>
      <c r="Q451" s="275">
        <v>0</v>
      </c>
      <c r="R451" s="275">
        <v>1</v>
      </c>
      <c r="S451" s="275">
        <v>1</v>
      </c>
      <c r="T451" s="275">
        <v>0</v>
      </c>
      <c r="U451" s="275">
        <v>6</v>
      </c>
      <c r="V451" s="1042">
        <v>7</v>
      </c>
      <c r="W451" s="275">
        <v>4</v>
      </c>
      <c r="X451" s="275">
        <v>12</v>
      </c>
      <c r="Y451" s="275">
        <v>9</v>
      </c>
      <c r="Z451" s="275">
        <v>14</v>
      </c>
      <c r="AA451" s="275">
        <v>15</v>
      </c>
      <c r="AB451" s="275">
        <v>15</v>
      </c>
      <c r="AC451" s="275">
        <v>25</v>
      </c>
      <c r="AD451" s="448"/>
    </row>
    <row r="452" spans="1:30" ht="20.399999999999999" customHeight="1">
      <c r="A452" s="669"/>
      <c r="B452" s="669" t="s">
        <v>3463</v>
      </c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97"/>
      <c r="Y452" s="797"/>
      <c r="Z452" s="797"/>
      <c r="AA452" s="797"/>
      <c r="AB452" s="797"/>
      <c r="AC452" s="797"/>
      <c r="AD452" s="448"/>
    </row>
    <row r="453" spans="1:30" ht="20.399999999999999" customHeight="1">
      <c r="A453" s="794"/>
      <c r="B453" s="670" t="s">
        <v>1468</v>
      </c>
      <c r="C453" s="276">
        <v>52</v>
      </c>
      <c r="D453" s="276">
        <v>52</v>
      </c>
      <c r="E453" s="276">
        <v>0</v>
      </c>
      <c r="F453" s="276">
        <v>0</v>
      </c>
      <c r="G453" s="1043">
        <v>100</v>
      </c>
      <c r="H453" s="276">
        <v>0</v>
      </c>
      <c r="I453" s="276">
        <v>0</v>
      </c>
      <c r="J453" s="276">
        <v>0</v>
      </c>
      <c r="K453" s="276">
        <v>0</v>
      </c>
      <c r="L453" s="276">
        <v>0</v>
      </c>
      <c r="M453" s="276">
        <v>0</v>
      </c>
      <c r="N453" s="276">
        <v>0</v>
      </c>
      <c r="O453" s="276">
        <v>1</v>
      </c>
      <c r="P453" s="276">
        <v>0</v>
      </c>
      <c r="Q453" s="276">
        <v>0</v>
      </c>
      <c r="R453" s="276">
        <v>1</v>
      </c>
      <c r="S453" s="276">
        <v>0</v>
      </c>
      <c r="T453" s="276">
        <v>0</v>
      </c>
      <c r="U453" s="276">
        <v>4</v>
      </c>
      <c r="V453" s="1044">
        <v>4</v>
      </c>
      <c r="W453" s="276">
        <v>2</v>
      </c>
      <c r="X453" s="276">
        <v>8</v>
      </c>
      <c r="Y453" s="276">
        <v>5</v>
      </c>
      <c r="Z453" s="276">
        <v>5</v>
      </c>
      <c r="AA453" s="276">
        <v>6</v>
      </c>
      <c r="AB453" s="276">
        <v>9</v>
      </c>
      <c r="AC453" s="276">
        <v>7</v>
      </c>
      <c r="AD453" s="448"/>
    </row>
    <row r="454" spans="1:30" ht="20.399999999999999" customHeight="1">
      <c r="A454" s="794"/>
      <c r="B454" s="670" t="s">
        <v>1467</v>
      </c>
      <c r="C454" s="276">
        <v>58</v>
      </c>
      <c r="D454" s="276">
        <v>58</v>
      </c>
      <c r="E454" s="276">
        <v>0</v>
      </c>
      <c r="F454" s="276">
        <v>0</v>
      </c>
      <c r="G454" s="1043">
        <v>100</v>
      </c>
      <c r="H454" s="276">
        <v>0</v>
      </c>
      <c r="I454" s="276">
        <v>0</v>
      </c>
      <c r="J454" s="276">
        <v>0</v>
      </c>
      <c r="K454" s="276">
        <v>0</v>
      </c>
      <c r="L454" s="276">
        <v>0</v>
      </c>
      <c r="M454" s="276">
        <v>0</v>
      </c>
      <c r="N454" s="276">
        <v>0</v>
      </c>
      <c r="O454" s="276">
        <v>0</v>
      </c>
      <c r="P454" s="276">
        <v>0</v>
      </c>
      <c r="Q454" s="276">
        <v>0</v>
      </c>
      <c r="R454" s="276">
        <v>0</v>
      </c>
      <c r="S454" s="276">
        <v>1</v>
      </c>
      <c r="T454" s="276">
        <v>0</v>
      </c>
      <c r="U454" s="276">
        <v>2</v>
      </c>
      <c r="V454" s="1044">
        <v>3</v>
      </c>
      <c r="W454" s="276">
        <v>2</v>
      </c>
      <c r="X454" s="276">
        <v>4</v>
      </c>
      <c r="Y454" s="276">
        <v>4</v>
      </c>
      <c r="Z454" s="276">
        <v>9</v>
      </c>
      <c r="AA454" s="276">
        <v>9</v>
      </c>
      <c r="AB454" s="276">
        <v>6</v>
      </c>
      <c r="AC454" s="276">
        <v>18</v>
      </c>
      <c r="AD454" s="448"/>
    </row>
    <row r="455" spans="1:30" ht="20.399999999999999" customHeight="1">
      <c r="A455" s="794"/>
      <c r="B455" s="670" t="s">
        <v>4104</v>
      </c>
      <c r="C455" s="276">
        <v>0</v>
      </c>
      <c r="D455" s="276">
        <v>0</v>
      </c>
      <c r="E455" s="276">
        <v>0</v>
      </c>
      <c r="F455" s="276">
        <v>0</v>
      </c>
      <c r="G455" s="1043">
        <v>0</v>
      </c>
      <c r="H455" s="276">
        <v>0</v>
      </c>
      <c r="I455" s="276">
        <v>0</v>
      </c>
      <c r="J455" s="276">
        <v>0</v>
      </c>
      <c r="K455" s="276">
        <v>0</v>
      </c>
      <c r="L455" s="276">
        <v>0</v>
      </c>
      <c r="M455" s="276">
        <v>0</v>
      </c>
      <c r="N455" s="276">
        <v>0</v>
      </c>
      <c r="O455" s="276">
        <v>0</v>
      </c>
      <c r="P455" s="276">
        <v>0</v>
      </c>
      <c r="Q455" s="276">
        <v>0</v>
      </c>
      <c r="R455" s="276">
        <v>0</v>
      </c>
      <c r="S455" s="276">
        <v>0</v>
      </c>
      <c r="T455" s="276">
        <v>0</v>
      </c>
      <c r="U455" s="276">
        <v>0</v>
      </c>
      <c r="V455" s="1044">
        <v>0</v>
      </c>
      <c r="W455" s="276">
        <v>0</v>
      </c>
      <c r="X455" s="276">
        <v>0</v>
      </c>
      <c r="Y455" s="276">
        <v>0</v>
      </c>
      <c r="Z455" s="276">
        <v>0</v>
      </c>
      <c r="AA455" s="276">
        <v>0</v>
      </c>
      <c r="AB455" s="276">
        <v>0</v>
      </c>
      <c r="AC455" s="276">
        <v>0</v>
      </c>
      <c r="AD455" s="448"/>
    </row>
    <row r="456" spans="1:30" ht="20.399999999999999" customHeight="1">
      <c r="A456" s="407"/>
      <c r="B456" s="407"/>
      <c r="C456" s="407"/>
      <c r="D456" s="407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  <c r="Z456" s="407"/>
      <c r="AA456" s="407"/>
      <c r="AB456" s="407"/>
      <c r="AC456" s="407"/>
      <c r="AD456" s="448"/>
    </row>
    <row r="457" spans="1:30" ht="20.399999999999999" customHeight="1">
      <c r="A457" s="796" t="s">
        <v>3462</v>
      </c>
      <c r="B457" s="669" t="s">
        <v>3461</v>
      </c>
      <c r="C457" s="275">
        <v>6</v>
      </c>
      <c r="D457" s="275">
        <v>6</v>
      </c>
      <c r="E457" s="275">
        <v>0</v>
      </c>
      <c r="F457" s="275">
        <v>0</v>
      </c>
      <c r="G457" s="1041">
        <v>100</v>
      </c>
      <c r="H457" s="275">
        <v>0</v>
      </c>
      <c r="I457" s="275">
        <v>0</v>
      </c>
      <c r="J457" s="275">
        <v>0</v>
      </c>
      <c r="K457" s="275">
        <v>0</v>
      </c>
      <c r="L457" s="275">
        <v>0</v>
      </c>
      <c r="M457" s="275">
        <v>0</v>
      </c>
      <c r="N457" s="275">
        <v>0</v>
      </c>
      <c r="O457" s="275">
        <v>0</v>
      </c>
      <c r="P457" s="275">
        <v>0</v>
      </c>
      <c r="Q457" s="275">
        <v>0</v>
      </c>
      <c r="R457" s="275">
        <v>0</v>
      </c>
      <c r="S457" s="275">
        <v>0</v>
      </c>
      <c r="T457" s="275">
        <v>1</v>
      </c>
      <c r="U457" s="275">
        <v>0</v>
      </c>
      <c r="V457" s="1042">
        <v>0</v>
      </c>
      <c r="W457" s="275">
        <v>0</v>
      </c>
      <c r="X457" s="275">
        <v>0</v>
      </c>
      <c r="Y457" s="275">
        <v>0</v>
      </c>
      <c r="Z457" s="275">
        <v>1</v>
      </c>
      <c r="AA457" s="275">
        <v>3</v>
      </c>
      <c r="AB457" s="275">
        <v>1</v>
      </c>
      <c r="AC457" s="275">
        <v>0</v>
      </c>
      <c r="AD457" s="448"/>
    </row>
    <row r="458" spans="1:30" ht="20.399999999999999" customHeight="1">
      <c r="A458" s="794"/>
      <c r="B458" s="670" t="s">
        <v>1468</v>
      </c>
      <c r="C458" s="276">
        <v>6</v>
      </c>
      <c r="D458" s="276">
        <v>6</v>
      </c>
      <c r="E458" s="276">
        <v>0</v>
      </c>
      <c r="F458" s="276">
        <v>0</v>
      </c>
      <c r="G458" s="1043">
        <v>100</v>
      </c>
      <c r="H458" s="276">
        <v>0</v>
      </c>
      <c r="I458" s="276">
        <v>0</v>
      </c>
      <c r="J458" s="276">
        <v>0</v>
      </c>
      <c r="K458" s="276">
        <v>0</v>
      </c>
      <c r="L458" s="276">
        <v>0</v>
      </c>
      <c r="M458" s="276">
        <v>0</v>
      </c>
      <c r="N458" s="276">
        <v>0</v>
      </c>
      <c r="O458" s="276">
        <v>0</v>
      </c>
      <c r="P458" s="276">
        <v>0</v>
      </c>
      <c r="Q458" s="276">
        <v>0</v>
      </c>
      <c r="R458" s="276">
        <v>0</v>
      </c>
      <c r="S458" s="276">
        <v>0</v>
      </c>
      <c r="T458" s="276">
        <v>1</v>
      </c>
      <c r="U458" s="276">
        <v>0</v>
      </c>
      <c r="V458" s="1044">
        <v>0</v>
      </c>
      <c r="W458" s="276">
        <v>0</v>
      </c>
      <c r="X458" s="276">
        <v>0</v>
      </c>
      <c r="Y458" s="276">
        <v>0</v>
      </c>
      <c r="Z458" s="276">
        <v>1</v>
      </c>
      <c r="AA458" s="276">
        <v>3</v>
      </c>
      <c r="AB458" s="276">
        <v>1</v>
      </c>
      <c r="AC458" s="276">
        <v>0</v>
      </c>
      <c r="AD458" s="448"/>
    </row>
    <row r="459" spans="1:30" ht="20.399999999999999" customHeight="1">
      <c r="A459" s="794"/>
      <c r="B459" s="670" t="s">
        <v>1467</v>
      </c>
      <c r="C459" s="276">
        <v>0</v>
      </c>
      <c r="D459" s="276">
        <v>0</v>
      </c>
      <c r="E459" s="276">
        <v>0</v>
      </c>
      <c r="F459" s="276">
        <v>0</v>
      </c>
      <c r="G459" s="1043">
        <v>0</v>
      </c>
      <c r="H459" s="276">
        <v>0</v>
      </c>
      <c r="I459" s="276">
        <v>0</v>
      </c>
      <c r="J459" s="276">
        <v>0</v>
      </c>
      <c r="K459" s="276">
        <v>0</v>
      </c>
      <c r="L459" s="276">
        <v>0</v>
      </c>
      <c r="M459" s="276">
        <v>0</v>
      </c>
      <c r="N459" s="276">
        <v>0</v>
      </c>
      <c r="O459" s="276">
        <v>0</v>
      </c>
      <c r="P459" s="276">
        <v>0</v>
      </c>
      <c r="Q459" s="276">
        <v>0</v>
      </c>
      <c r="R459" s="276">
        <v>0</v>
      </c>
      <c r="S459" s="276">
        <v>0</v>
      </c>
      <c r="T459" s="276">
        <v>0</v>
      </c>
      <c r="U459" s="276">
        <v>0</v>
      </c>
      <c r="V459" s="1044">
        <v>0</v>
      </c>
      <c r="W459" s="276">
        <v>0</v>
      </c>
      <c r="X459" s="276">
        <v>0</v>
      </c>
      <c r="Y459" s="276">
        <v>0</v>
      </c>
      <c r="Z459" s="276">
        <v>0</v>
      </c>
      <c r="AA459" s="276">
        <v>0</v>
      </c>
      <c r="AB459" s="276">
        <v>0</v>
      </c>
      <c r="AC459" s="276">
        <v>0</v>
      </c>
      <c r="AD459" s="448"/>
    </row>
    <row r="460" spans="1:30" ht="20.399999999999999" customHeight="1">
      <c r="A460" s="794"/>
      <c r="B460" s="670" t="s">
        <v>4104</v>
      </c>
      <c r="C460" s="276">
        <v>0</v>
      </c>
      <c r="D460" s="276">
        <v>0</v>
      </c>
      <c r="E460" s="276">
        <v>0</v>
      </c>
      <c r="F460" s="276">
        <v>0</v>
      </c>
      <c r="G460" s="1043">
        <v>0</v>
      </c>
      <c r="H460" s="276">
        <v>0</v>
      </c>
      <c r="I460" s="276">
        <v>0</v>
      </c>
      <c r="J460" s="276">
        <v>0</v>
      </c>
      <c r="K460" s="276">
        <v>0</v>
      </c>
      <c r="L460" s="276">
        <v>0</v>
      </c>
      <c r="M460" s="276">
        <v>0</v>
      </c>
      <c r="N460" s="276">
        <v>0</v>
      </c>
      <c r="O460" s="276">
        <v>0</v>
      </c>
      <c r="P460" s="276">
        <v>0</v>
      </c>
      <c r="Q460" s="276">
        <v>0</v>
      </c>
      <c r="R460" s="276">
        <v>0</v>
      </c>
      <c r="S460" s="276">
        <v>0</v>
      </c>
      <c r="T460" s="276">
        <v>0</v>
      </c>
      <c r="U460" s="276">
        <v>0</v>
      </c>
      <c r="V460" s="1044">
        <v>0</v>
      </c>
      <c r="W460" s="276">
        <v>0</v>
      </c>
      <c r="X460" s="276">
        <v>0</v>
      </c>
      <c r="Y460" s="276">
        <v>0</v>
      </c>
      <c r="Z460" s="276">
        <v>0</v>
      </c>
      <c r="AA460" s="276">
        <v>0</v>
      </c>
      <c r="AB460" s="276">
        <v>0</v>
      </c>
      <c r="AC460" s="276">
        <v>0</v>
      </c>
      <c r="AD460" s="448"/>
    </row>
    <row r="461" spans="1:30" ht="20.399999999999999" customHeight="1">
      <c r="A461" s="407"/>
      <c r="B461" s="407"/>
      <c r="C461" s="407"/>
      <c r="D461" s="407"/>
      <c r="E461" s="407"/>
      <c r="F461" s="407"/>
      <c r="G461" s="407"/>
      <c r="H461" s="407"/>
      <c r="I461" s="407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  <c r="Z461" s="407"/>
      <c r="AA461" s="407"/>
      <c r="AB461" s="407"/>
      <c r="AC461" s="407"/>
      <c r="AD461" s="448"/>
    </row>
    <row r="462" spans="1:30" ht="20.399999999999999" customHeight="1">
      <c r="A462" s="796" t="s">
        <v>3460</v>
      </c>
      <c r="B462" s="669" t="s">
        <v>3459</v>
      </c>
      <c r="C462" s="275">
        <v>14</v>
      </c>
      <c r="D462" s="275">
        <v>14</v>
      </c>
      <c r="E462" s="275">
        <v>0</v>
      </c>
      <c r="F462" s="275">
        <v>0</v>
      </c>
      <c r="G462" s="1041">
        <v>100</v>
      </c>
      <c r="H462" s="275">
        <v>0</v>
      </c>
      <c r="I462" s="275">
        <v>0</v>
      </c>
      <c r="J462" s="275">
        <v>0</v>
      </c>
      <c r="K462" s="275">
        <v>0</v>
      </c>
      <c r="L462" s="275">
        <v>0</v>
      </c>
      <c r="M462" s="275">
        <v>0</v>
      </c>
      <c r="N462" s="275">
        <v>0</v>
      </c>
      <c r="O462" s="275">
        <v>0</v>
      </c>
      <c r="P462" s="275">
        <v>0</v>
      </c>
      <c r="Q462" s="275">
        <v>0</v>
      </c>
      <c r="R462" s="275">
        <v>0</v>
      </c>
      <c r="S462" s="275">
        <v>0</v>
      </c>
      <c r="T462" s="275">
        <v>0</v>
      </c>
      <c r="U462" s="275">
        <v>0</v>
      </c>
      <c r="V462" s="1042">
        <v>1</v>
      </c>
      <c r="W462" s="275">
        <v>2</v>
      </c>
      <c r="X462" s="275">
        <v>0</v>
      </c>
      <c r="Y462" s="275">
        <v>3</v>
      </c>
      <c r="Z462" s="275">
        <v>3</v>
      </c>
      <c r="AA462" s="275">
        <v>2</v>
      </c>
      <c r="AB462" s="275">
        <v>1</v>
      </c>
      <c r="AC462" s="275">
        <v>2</v>
      </c>
      <c r="AD462" s="448"/>
    </row>
    <row r="463" spans="1:30" ht="20.399999999999999" customHeight="1">
      <c r="A463" s="794"/>
      <c r="B463" s="670" t="s">
        <v>1468</v>
      </c>
      <c r="C463" s="276">
        <v>9</v>
      </c>
      <c r="D463" s="276">
        <v>9</v>
      </c>
      <c r="E463" s="276">
        <v>0</v>
      </c>
      <c r="F463" s="276">
        <v>0</v>
      </c>
      <c r="G463" s="1043">
        <v>100</v>
      </c>
      <c r="H463" s="276">
        <v>0</v>
      </c>
      <c r="I463" s="276">
        <v>0</v>
      </c>
      <c r="J463" s="276">
        <v>0</v>
      </c>
      <c r="K463" s="276">
        <v>0</v>
      </c>
      <c r="L463" s="276">
        <v>0</v>
      </c>
      <c r="M463" s="276">
        <v>0</v>
      </c>
      <c r="N463" s="276">
        <v>0</v>
      </c>
      <c r="O463" s="276">
        <v>0</v>
      </c>
      <c r="P463" s="276">
        <v>0</v>
      </c>
      <c r="Q463" s="276">
        <v>0</v>
      </c>
      <c r="R463" s="276">
        <v>0</v>
      </c>
      <c r="S463" s="276">
        <v>0</v>
      </c>
      <c r="T463" s="276">
        <v>0</v>
      </c>
      <c r="U463" s="276">
        <v>0</v>
      </c>
      <c r="V463" s="1044">
        <v>1</v>
      </c>
      <c r="W463" s="276">
        <v>2</v>
      </c>
      <c r="X463" s="276">
        <v>0</v>
      </c>
      <c r="Y463" s="276">
        <v>3</v>
      </c>
      <c r="Z463" s="276">
        <v>2</v>
      </c>
      <c r="AA463" s="276">
        <v>0</v>
      </c>
      <c r="AB463" s="276">
        <v>0</v>
      </c>
      <c r="AC463" s="276">
        <v>1</v>
      </c>
      <c r="AD463" s="448"/>
    </row>
    <row r="464" spans="1:30" ht="20.399999999999999" customHeight="1">
      <c r="A464" s="794"/>
      <c r="B464" s="670" t="s">
        <v>1467</v>
      </c>
      <c r="C464" s="276">
        <v>5</v>
      </c>
      <c r="D464" s="276">
        <v>5</v>
      </c>
      <c r="E464" s="276">
        <v>0</v>
      </c>
      <c r="F464" s="276">
        <v>0</v>
      </c>
      <c r="G464" s="1043">
        <v>100</v>
      </c>
      <c r="H464" s="276">
        <v>0</v>
      </c>
      <c r="I464" s="276">
        <v>0</v>
      </c>
      <c r="J464" s="276">
        <v>0</v>
      </c>
      <c r="K464" s="276">
        <v>0</v>
      </c>
      <c r="L464" s="276">
        <v>0</v>
      </c>
      <c r="M464" s="276">
        <v>0</v>
      </c>
      <c r="N464" s="276">
        <v>0</v>
      </c>
      <c r="O464" s="276">
        <v>0</v>
      </c>
      <c r="P464" s="276">
        <v>0</v>
      </c>
      <c r="Q464" s="276">
        <v>0</v>
      </c>
      <c r="R464" s="276">
        <v>0</v>
      </c>
      <c r="S464" s="276">
        <v>0</v>
      </c>
      <c r="T464" s="276">
        <v>0</v>
      </c>
      <c r="U464" s="276">
        <v>0</v>
      </c>
      <c r="V464" s="1044">
        <v>0</v>
      </c>
      <c r="W464" s="276">
        <v>0</v>
      </c>
      <c r="X464" s="276">
        <v>0</v>
      </c>
      <c r="Y464" s="276">
        <v>0</v>
      </c>
      <c r="Z464" s="276">
        <v>1</v>
      </c>
      <c r="AA464" s="276">
        <v>2</v>
      </c>
      <c r="AB464" s="276">
        <v>1</v>
      </c>
      <c r="AC464" s="276">
        <v>1</v>
      </c>
      <c r="AD464" s="448"/>
    </row>
    <row r="465" spans="1:30" ht="20.399999999999999" customHeight="1">
      <c r="A465" s="794"/>
      <c r="B465" s="670" t="s">
        <v>4104</v>
      </c>
      <c r="C465" s="276">
        <v>0</v>
      </c>
      <c r="D465" s="276">
        <v>0</v>
      </c>
      <c r="E465" s="276">
        <v>0</v>
      </c>
      <c r="F465" s="276">
        <v>0</v>
      </c>
      <c r="G465" s="1043">
        <v>0</v>
      </c>
      <c r="H465" s="276">
        <v>0</v>
      </c>
      <c r="I465" s="276">
        <v>0</v>
      </c>
      <c r="J465" s="276">
        <v>0</v>
      </c>
      <c r="K465" s="276">
        <v>0</v>
      </c>
      <c r="L465" s="276">
        <v>0</v>
      </c>
      <c r="M465" s="276">
        <v>0</v>
      </c>
      <c r="N465" s="276">
        <v>0</v>
      </c>
      <c r="O465" s="276">
        <v>0</v>
      </c>
      <c r="P465" s="276">
        <v>0</v>
      </c>
      <c r="Q465" s="276">
        <v>0</v>
      </c>
      <c r="R465" s="276">
        <v>0</v>
      </c>
      <c r="S465" s="276">
        <v>0</v>
      </c>
      <c r="T465" s="276">
        <v>0</v>
      </c>
      <c r="U465" s="276">
        <v>0</v>
      </c>
      <c r="V465" s="1044">
        <v>0</v>
      </c>
      <c r="W465" s="276">
        <v>0</v>
      </c>
      <c r="X465" s="276">
        <v>0</v>
      </c>
      <c r="Y465" s="276">
        <v>0</v>
      </c>
      <c r="Z465" s="276">
        <v>0</v>
      </c>
      <c r="AA465" s="276">
        <v>0</v>
      </c>
      <c r="AB465" s="276">
        <v>0</v>
      </c>
      <c r="AC465" s="276">
        <v>0</v>
      </c>
      <c r="AD465" s="448"/>
    </row>
    <row r="466" spans="1:30" ht="20.399999999999999" customHeight="1">
      <c r="A466" s="407"/>
      <c r="B466" s="407"/>
      <c r="C466" s="407"/>
      <c r="D466" s="407"/>
      <c r="E466" s="407"/>
      <c r="F466" s="407"/>
      <c r="G466" s="407"/>
      <c r="H466" s="407"/>
      <c r="I466" s="407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  <c r="Z466" s="407"/>
      <c r="AA466" s="407"/>
      <c r="AB466" s="407"/>
      <c r="AC466" s="407"/>
      <c r="AD466" s="448"/>
    </row>
    <row r="467" spans="1:30" ht="20.399999999999999" customHeight="1">
      <c r="A467" s="796" t="s">
        <v>3458</v>
      </c>
      <c r="B467" s="669" t="s">
        <v>3457</v>
      </c>
      <c r="C467" s="275">
        <v>132</v>
      </c>
      <c r="D467" s="275">
        <v>132</v>
      </c>
      <c r="E467" s="275">
        <v>0</v>
      </c>
      <c r="F467" s="275">
        <v>0</v>
      </c>
      <c r="G467" s="1041">
        <v>100</v>
      </c>
      <c r="H467" s="275">
        <v>0</v>
      </c>
      <c r="I467" s="275">
        <v>0</v>
      </c>
      <c r="J467" s="275">
        <v>0</v>
      </c>
      <c r="K467" s="275">
        <v>0</v>
      </c>
      <c r="L467" s="275">
        <v>0</v>
      </c>
      <c r="M467" s="275">
        <v>0</v>
      </c>
      <c r="N467" s="275">
        <v>0</v>
      </c>
      <c r="O467" s="275">
        <v>0</v>
      </c>
      <c r="P467" s="275">
        <v>0</v>
      </c>
      <c r="Q467" s="275">
        <v>0</v>
      </c>
      <c r="R467" s="275">
        <v>0</v>
      </c>
      <c r="S467" s="275">
        <v>0</v>
      </c>
      <c r="T467" s="275">
        <v>1</v>
      </c>
      <c r="U467" s="275">
        <v>9</v>
      </c>
      <c r="V467" s="1042">
        <v>6</v>
      </c>
      <c r="W467" s="275">
        <v>8</v>
      </c>
      <c r="X467" s="275">
        <v>16</v>
      </c>
      <c r="Y467" s="275">
        <v>24</v>
      </c>
      <c r="Z467" s="275">
        <v>23</v>
      </c>
      <c r="AA467" s="275">
        <v>19</v>
      </c>
      <c r="AB467" s="275">
        <v>18</v>
      </c>
      <c r="AC467" s="275">
        <v>8</v>
      </c>
      <c r="AD467" s="448"/>
    </row>
    <row r="468" spans="1:30" ht="20.399999999999999" customHeight="1">
      <c r="A468" s="794"/>
      <c r="B468" s="670" t="s">
        <v>1468</v>
      </c>
      <c r="C468" s="276">
        <v>114</v>
      </c>
      <c r="D468" s="276">
        <v>114</v>
      </c>
      <c r="E468" s="276">
        <v>0</v>
      </c>
      <c r="F468" s="276">
        <v>0</v>
      </c>
      <c r="G468" s="1043">
        <v>100</v>
      </c>
      <c r="H468" s="276">
        <v>0</v>
      </c>
      <c r="I468" s="276">
        <v>0</v>
      </c>
      <c r="J468" s="276">
        <v>0</v>
      </c>
      <c r="K468" s="276">
        <v>0</v>
      </c>
      <c r="L468" s="276">
        <v>0</v>
      </c>
      <c r="M468" s="276">
        <v>0</v>
      </c>
      <c r="N468" s="276">
        <v>0</v>
      </c>
      <c r="O468" s="276">
        <v>0</v>
      </c>
      <c r="P468" s="276">
        <v>0</v>
      </c>
      <c r="Q468" s="276">
        <v>0</v>
      </c>
      <c r="R468" s="276">
        <v>0</v>
      </c>
      <c r="S468" s="276">
        <v>0</v>
      </c>
      <c r="T468" s="276">
        <v>1</v>
      </c>
      <c r="U468" s="276">
        <v>8</v>
      </c>
      <c r="V468" s="1044">
        <v>5</v>
      </c>
      <c r="W468" s="276">
        <v>7</v>
      </c>
      <c r="X468" s="276">
        <v>13</v>
      </c>
      <c r="Y468" s="276">
        <v>21</v>
      </c>
      <c r="Z468" s="276">
        <v>21</v>
      </c>
      <c r="AA468" s="276">
        <v>15</v>
      </c>
      <c r="AB468" s="276">
        <v>16</v>
      </c>
      <c r="AC468" s="276">
        <v>7</v>
      </c>
      <c r="AD468" s="448"/>
    </row>
    <row r="469" spans="1:30" ht="20.399999999999999" customHeight="1">
      <c r="A469" s="794"/>
      <c r="B469" s="670" t="s">
        <v>1467</v>
      </c>
      <c r="C469" s="276">
        <v>18</v>
      </c>
      <c r="D469" s="276">
        <v>18</v>
      </c>
      <c r="E469" s="276">
        <v>0</v>
      </c>
      <c r="F469" s="276">
        <v>0</v>
      </c>
      <c r="G469" s="1043">
        <v>100</v>
      </c>
      <c r="H469" s="276">
        <v>0</v>
      </c>
      <c r="I469" s="276">
        <v>0</v>
      </c>
      <c r="J469" s="276">
        <v>0</v>
      </c>
      <c r="K469" s="276">
        <v>0</v>
      </c>
      <c r="L469" s="276">
        <v>0</v>
      </c>
      <c r="M469" s="276">
        <v>0</v>
      </c>
      <c r="N469" s="276">
        <v>0</v>
      </c>
      <c r="O469" s="276">
        <v>0</v>
      </c>
      <c r="P469" s="276">
        <v>0</v>
      </c>
      <c r="Q469" s="276">
        <v>0</v>
      </c>
      <c r="R469" s="276">
        <v>0</v>
      </c>
      <c r="S469" s="276">
        <v>0</v>
      </c>
      <c r="T469" s="276">
        <v>0</v>
      </c>
      <c r="U469" s="276">
        <v>1</v>
      </c>
      <c r="V469" s="1044">
        <v>1</v>
      </c>
      <c r="W469" s="276">
        <v>1</v>
      </c>
      <c r="X469" s="276">
        <v>3</v>
      </c>
      <c r="Y469" s="276">
        <v>3</v>
      </c>
      <c r="Z469" s="276">
        <v>2</v>
      </c>
      <c r="AA469" s="276">
        <v>4</v>
      </c>
      <c r="AB469" s="276">
        <v>2</v>
      </c>
      <c r="AC469" s="276">
        <v>1</v>
      </c>
      <c r="AD469" s="448"/>
    </row>
    <row r="470" spans="1:30" ht="20.399999999999999" customHeight="1">
      <c r="A470" s="794"/>
      <c r="B470" s="670" t="s">
        <v>4104</v>
      </c>
      <c r="C470" s="276">
        <v>0</v>
      </c>
      <c r="D470" s="276">
        <v>0</v>
      </c>
      <c r="E470" s="276">
        <v>0</v>
      </c>
      <c r="F470" s="276">
        <v>0</v>
      </c>
      <c r="G470" s="1043">
        <v>0</v>
      </c>
      <c r="H470" s="276">
        <v>0</v>
      </c>
      <c r="I470" s="276">
        <v>0</v>
      </c>
      <c r="J470" s="276">
        <v>0</v>
      </c>
      <c r="K470" s="276">
        <v>0</v>
      </c>
      <c r="L470" s="276">
        <v>0</v>
      </c>
      <c r="M470" s="276">
        <v>0</v>
      </c>
      <c r="N470" s="276">
        <v>0</v>
      </c>
      <c r="O470" s="276">
        <v>0</v>
      </c>
      <c r="P470" s="276">
        <v>0</v>
      </c>
      <c r="Q470" s="276">
        <v>0</v>
      </c>
      <c r="R470" s="276">
        <v>0</v>
      </c>
      <c r="S470" s="276">
        <v>0</v>
      </c>
      <c r="T470" s="276">
        <v>0</v>
      </c>
      <c r="U470" s="276">
        <v>0</v>
      </c>
      <c r="V470" s="1044">
        <v>0</v>
      </c>
      <c r="W470" s="276">
        <v>0</v>
      </c>
      <c r="X470" s="276">
        <v>0</v>
      </c>
      <c r="Y470" s="276">
        <v>0</v>
      </c>
      <c r="Z470" s="276">
        <v>0</v>
      </c>
      <c r="AA470" s="276">
        <v>0</v>
      </c>
      <c r="AB470" s="276">
        <v>0</v>
      </c>
      <c r="AC470" s="276">
        <v>0</v>
      </c>
      <c r="AD470" s="448"/>
    </row>
    <row r="471" spans="1:30" ht="20.399999999999999" customHeight="1">
      <c r="A471" s="407"/>
      <c r="B471" s="407"/>
      <c r="C471" s="407"/>
      <c r="D471" s="407"/>
      <c r="E471" s="407"/>
      <c r="F471" s="407"/>
      <c r="G471" s="407"/>
      <c r="H471" s="407"/>
      <c r="I471" s="407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  <c r="Z471" s="407"/>
      <c r="AA471" s="407"/>
      <c r="AB471" s="407"/>
      <c r="AC471" s="407"/>
      <c r="AD471" s="448"/>
    </row>
    <row r="472" spans="1:30" ht="20.399999999999999" customHeight="1">
      <c r="A472" s="796" t="s">
        <v>4699</v>
      </c>
      <c r="B472" s="669" t="s">
        <v>4700</v>
      </c>
      <c r="C472" s="275">
        <v>9</v>
      </c>
      <c r="D472" s="275">
        <v>9</v>
      </c>
      <c r="E472" s="275">
        <v>0</v>
      </c>
      <c r="F472" s="275">
        <v>0</v>
      </c>
      <c r="G472" s="1041">
        <v>100</v>
      </c>
      <c r="H472" s="275">
        <v>0</v>
      </c>
      <c r="I472" s="275">
        <v>0</v>
      </c>
      <c r="J472" s="275">
        <v>0</v>
      </c>
      <c r="K472" s="275">
        <v>0</v>
      </c>
      <c r="L472" s="275">
        <v>0</v>
      </c>
      <c r="M472" s="275">
        <v>0</v>
      </c>
      <c r="N472" s="275">
        <v>0</v>
      </c>
      <c r="O472" s="275">
        <v>0</v>
      </c>
      <c r="P472" s="275">
        <v>0</v>
      </c>
      <c r="Q472" s="275">
        <v>0</v>
      </c>
      <c r="R472" s="275">
        <v>0</v>
      </c>
      <c r="S472" s="275">
        <v>0</v>
      </c>
      <c r="T472" s="275">
        <v>0</v>
      </c>
      <c r="U472" s="275">
        <v>0</v>
      </c>
      <c r="V472" s="1042">
        <v>1</v>
      </c>
      <c r="W472" s="275">
        <v>1</v>
      </c>
      <c r="X472" s="275">
        <v>0</v>
      </c>
      <c r="Y472" s="275">
        <v>1</v>
      </c>
      <c r="Z472" s="275">
        <v>2</v>
      </c>
      <c r="AA472" s="275">
        <v>1</v>
      </c>
      <c r="AB472" s="275">
        <v>3</v>
      </c>
      <c r="AC472" s="275">
        <v>0</v>
      </c>
      <c r="AD472" s="448"/>
    </row>
    <row r="473" spans="1:30" ht="20.399999999999999" customHeight="1">
      <c r="A473" s="794"/>
      <c r="B473" s="670" t="s">
        <v>1468</v>
      </c>
      <c r="C473" s="276">
        <v>6</v>
      </c>
      <c r="D473" s="276">
        <v>6</v>
      </c>
      <c r="E473" s="276">
        <v>0</v>
      </c>
      <c r="F473" s="276">
        <v>0</v>
      </c>
      <c r="G473" s="1043">
        <v>100</v>
      </c>
      <c r="H473" s="276">
        <v>0</v>
      </c>
      <c r="I473" s="276">
        <v>0</v>
      </c>
      <c r="J473" s="276">
        <v>0</v>
      </c>
      <c r="K473" s="276">
        <v>0</v>
      </c>
      <c r="L473" s="276">
        <v>0</v>
      </c>
      <c r="M473" s="276">
        <v>0</v>
      </c>
      <c r="N473" s="276">
        <v>0</v>
      </c>
      <c r="O473" s="276">
        <v>0</v>
      </c>
      <c r="P473" s="276">
        <v>0</v>
      </c>
      <c r="Q473" s="276">
        <v>0</v>
      </c>
      <c r="R473" s="276">
        <v>0</v>
      </c>
      <c r="S473" s="276">
        <v>0</v>
      </c>
      <c r="T473" s="276">
        <v>0</v>
      </c>
      <c r="U473" s="276">
        <v>0</v>
      </c>
      <c r="V473" s="1044">
        <v>0</v>
      </c>
      <c r="W473" s="276">
        <v>1</v>
      </c>
      <c r="X473" s="276">
        <v>0</v>
      </c>
      <c r="Y473" s="276">
        <v>0</v>
      </c>
      <c r="Z473" s="276">
        <v>2</v>
      </c>
      <c r="AA473" s="276">
        <v>1</v>
      </c>
      <c r="AB473" s="276">
        <v>2</v>
      </c>
      <c r="AC473" s="276">
        <v>0</v>
      </c>
      <c r="AD473" s="448"/>
    </row>
    <row r="474" spans="1:30" ht="20.399999999999999" customHeight="1">
      <c r="A474" s="794"/>
      <c r="B474" s="670" t="s">
        <v>1467</v>
      </c>
      <c r="C474" s="276">
        <v>3</v>
      </c>
      <c r="D474" s="276">
        <v>3</v>
      </c>
      <c r="E474" s="276">
        <v>0</v>
      </c>
      <c r="F474" s="276">
        <v>0</v>
      </c>
      <c r="G474" s="1043">
        <v>100</v>
      </c>
      <c r="H474" s="276">
        <v>0</v>
      </c>
      <c r="I474" s="276">
        <v>0</v>
      </c>
      <c r="J474" s="276">
        <v>0</v>
      </c>
      <c r="K474" s="276">
        <v>0</v>
      </c>
      <c r="L474" s="276">
        <v>0</v>
      </c>
      <c r="M474" s="276">
        <v>0</v>
      </c>
      <c r="N474" s="276">
        <v>0</v>
      </c>
      <c r="O474" s="276">
        <v>0</v>
      </c>
      <c r="P474" s="276">
        <v>0</v>
      </c>
      <c r="Q474" s="276">
        <v>0</v>
      </c>
      <c r="R474" s="276">
        <v>0</v>
      </c>
      <c r="S474" s="276">
        <v>0</v>
      </c>
      <c r="T474" s="276">
        <v>0</v>
      </c>
      <c r="U474" s="276">
        <v>0</v>
      </c>
      <c r="V474" s="1044">
        <v>1</v>
      </c>
      <c r="W474" s="276">
        <v>0</v>
      </c>
      <c r="X474" s="276">
        <v>0</v>
      </c>
      <c r="Y474" s="276">
        <v>1</v>
      </c>
      <c r="Z474" s="276">
        <v>0</v>
      </c>
      <c r="AA474" s="276">
        <v>0</v>
      </c>
      <c r="AB474" s="276">
        <v>1</v>
      </c>
      <c r="AC474" s="276">
        <v>0</v>
      </c>
      <c r="AD474" s="448"/>
    </row>
    <row r="475" spans="1:30" ht="20.399999999999999" customHeight="1">
      <c r="A475" s="794"/>
      <c r="B475" s="670" t="s">
        <v>4104</v>
      </c>
      <c r="C475" s="276">
        <v>0</v>
      </c>
      <c r="D475" s="276">
        <v>0</v>
      </c>
      <c r="E475" s="276">
        <v>0</v>
      </c>
      <c r="F475" s="276">
        <v>0</v>
      </c>
      <c r="G475" s="1043">
        <v>0</v>
      </c>
      <c r="H475" s="276">
        <v>0</v>
      </c>
      <c r="I475" s="276">
        <v>0</v>
      </c>
      <c r="J475" s="276">
        <v>0</v>
      </c>
      <c r="K475" s="276">
        <v>0</v>
      </c>
      <c r="L475" s="276">
        <v>0</v>
      </c>
      <c r="M475" s="276">
        <v>0</v>
      </c>
      <c r="N475" s="276">
        <v>0</v>
      </c>
      <c r="O475" s="276">
        <v>0</v>
      </c>
      <c r="P475" s="276">
        <v>0</v>
      </c>
      <c r="Q475" s="276">
        <v>0</v>
      </c>
      <c r="R475" s="276">
        <v>0</v>
      </c>
      <c r="S475" s="276">
        <v>0</v>
      </c>
      <c r="T475" s="276">
        <v>0</v>
      </c>
      <c r="U475" s="276">
        <v>0</v>
      </c>
      <c r="V475" s="1044">
        <v>0</v>
      </c>
      <c r="W475" s="276">
        <v>0</v>
      </c>
      <c r="X475" s="276">
        <v>0</v>
      </c>
      <c r="Y475" s="276">
        <v>0</v>
      </c>
      <c r="Z475" s="276">
        <v>0</v>
      </c>
      <c r="AA475" s="276">
        <v>0</v>
      </c>
      <c r="AB475" s="276">
        <v>0</v>
      </c>
      <c r="AC475" s="276">
        <v>0</v>
      </c>
      <c r="AD475" s="448"/>
    </row>
    <row r="476" spans="1:30" ht="20.399999999999999" customHeight="1">
      <c r="A476" s="407"/>
      <c r="B476" s="407"/>
      <c r="C476" s="407"/>
      <c r="D476" s="407"/>
      <c r="E476" s="407"/>
      <c r="F476" s="407"/>
      <c r="G476" s="407"/>
      <c r="H476" s="407"/>
      <c r="I476" s="407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  <c r="Z476" s="407"/>
      <c r="AA476" s="407"/>
      <c r="AB476" s="407"/>
      <c r="AC476" s="407"/>
      <c r="AD476" s="448"/>
    </row>
    <row r="477" spans="1:30" ht="20.399999999999999" customHeight="1">
      <c r="A477" s="796" t="s">
        <v>3456</v>
      </c>
      <c r="B477" s="669" t="s">
        <v>3455</v>
      </c>
      <c r="C477" s="275">
        <v>3025</v>
      </c>
      <c r="D477" s="275">
        <v>3025</v>
      </c>
      <c r="E477" s="275">
        <v>0</v>
      </c>
      <c r="F477" s="275">
        <v>0</v>
      </c>
      <c r="G477" s="1041">
        <v>100</v>
      </c>
      <c r="H477" s="275">
        <v>0</v>
      </c>
      <c r="I477" s="275">
        <v>0</v>
      </c>
      <c r="J477" s="275">
        <v>0</v>
      </c>
      <c r="K477" s="275">
        <v>0</v>
      </c>
      <c r="L477" s="275">
        <v>0</v>
      </c>
      <c r="M477" s="275">
        <v>0</v>
      </c>
      <c r="N477" s="275">
        <v>0</v>
      </c>
      <c r="O477" s="275">
        <v>0</v>
      </c>
      <c r="P477" s="275">
        <v>2</v>
      </c>
      <c r="Q477" s="275">
        <v>2</v>
      </c>
      <c r="R477" s="275">
        <v>2</v>
      </c>
      <c r="S477" s="275">
        <v>10</v>
      </c>
      <c r="T477" s="275">
        <v>24</v>
      </c>
      <c r="U477" s="275">
        <v>65</v>
      </c>
      <c r="V477" s="1042">
        <v>125</v>
      </c>
      <c r="W477" s="275">
        <v>280</v>
      </c>
      <c r="X477" s="275">
        <v>399</v>
      </c>
      <c r="Y477" s="275">
        <v>489</v>
      </c>
      <c r="Z477" s="275">
        <v>483</v>
      </c>
      <c r="AA477" s="275">
        <v>444</v>
      </c>
      <c r="AB477" s="275">
        <v>409</v>
      </c>
      <c r="AC477" s="275">
        <v>291</v>
      </c>
      <c r="AD477" s="448"/>
    </row>
    <row r="478" spans="1:30" ht="20.399999999999999" customHeight="1">
      <c r="A478" s="794"/>
      <c r="B478" s="670" t="s">
        <v>1468</v>
      </c>
      <c r="C478" s="276">
        <v>1803</v>
      </c>
      <c r="D478" s="276">
        <v>1803</v>
      </c>
      <c r="E478" s="276">
        <v>0</v>
      </c>
      <c r="F478" s="276">
        <v>0</v>
      </c>
      <c r="G478" s="1043">
        <v>100</v>
      </c>
      <c r="H478" s="276">
        <v>0</v>
      </c>
      <c r="I478" s="276">
        <v>0</v>
      </c>
      <c r="J478" s="276">
        <v>0</v>
      </c>
      <c r="K478" s="276">
        <v>0</v>
      </c>
      <c r="L478" s="276">
        <v>0</v>
      </c>
      <c r="M478" s="276">
        <v>0</v>
      </c>
      <c r="N478" s="276">
        <v>0</v>
      </c>
      <c r="O478" s="276">
        <v>0</v>
      </c>
      <c r="P478" s="276">
        <v>2</v>
      </c>
      <c r="Q478" s="276">
        <v>0</v>
      </c>
      <c r="R478" s="276">
        <v>1</v>
      </c>
      <c r="S478" s="276">
        <v>6</v>
      </c>
      <c r="T478" s="276">
        <v>11</v>
      </c>
      <c r="U478" s="276">
        <v>35</v>
      </c>
      <c r="V478" s="1044">
        <v>65</v>
      </c>
      <c r="W478" s="276">
        <v>176</v>
      </c>
      <c r="X478" s="276">
        <v>265</v>
      </c>
      <c r="Y478" s="276">
        <v>318</v>
      </c>
      <c r="Z478" s="276">
        <v>296</v>
      </c>
      <c r="AA478" s="276">
        <v>267</v>
      </c>
      <c r="AB478" s="276">
        <v>234</v>
      </c>
      <c r="AC478" s="276">
        <v>127</v>
      </c>
      <c r="AD478" s="448"/>
    </row>
    <row r="479" spans="1:30" ht="20.399999999999999" customHeight="1">
      <c r="A479" s="794"/>
      <c r="B479" s="670" t="s">
        <v>1467</v>
      </c>
      <c r="C479" s="276">
        <v>1222</v>
      </c>
      <c r="D479" s="276">
        <v>1222</v>
      </c>
      <c r="E479" s="276">
        <v>0</v>
      </c>
      <c r="F479" s="276">
        <v>0</v>
      </c>
      <c r="G479" s="1043">
        <v>100</v>
      </c>
      <c r="H479" s="276">
        <v>0</v>
      </c>
      <c r="I479" s="276">
        <v>0</v>
      </c>
      <c r="J479" s="276">
        <v>0</v>
      </c>
      <c r="K479" s="276">
        <v>0</v>
      </c>
      <c r="L479" s="276">
        <v>0</v>
      </c>
      <c r="M479" s="276">
        <v>0</v>
      </c>
      <c r="N479" s="276">
        <v>0</v>
      </c>
      <c r="O479" s="276">
        <v>0</v>
      </c>
      <c r="P479" s="276">
        <v>0</v>
      </c>
      <c r="Q479" s="276">
        <v>2</v>
      </c>
      <c r="R479" s="276">
        <v>1</v>
      </c>
      <c r="S479" s="276">
        <v>4</v>
      </c>
      <c r="T479" s="276">
        <v>13</v>
      </c>
      <c r="U479" s="276">
        <v>30</v>
      </c>
      <c r="V479" s="1044">
        <v>60</v>
      </c>
      <c r="W479" s="276">
        <v>104</v>
      </c>
      <c r="X479" s="276">
        <v>134</v>
      </c>
      <c r="Y479" s="276">
        <v>171</v>
      </c>
      <c r="Z479" s="276">
        <v>187</v>
      </c>
      <c r="AA479" s="276">
        <v>177</v>
      </c>
      <c r="AB479" s="276">
        <v>175</v>
      </c>
      <c r="AC479" s="276">
        <v>164</v>
      </c>
      <c r="AD479" s="448"/>
    </row>
    <row r="480" spans="1:30" ht="20.399999999999999" customHeight="1">
      <c r="A480" s="794"/>
      <c r="B480" s="670" t="s">
        <v>4104</v>
      </c>
      <c r="C480" s="276">
        <v>0</v>
      </c>
      <c r="D480" s="276">
        <v>0</v>
      </c>
      <c r="E480" s="276">
        <v>0</v>
      </c>
      <c r="F480" s="276">
        <v>0</v>
      </c>
      <c r="G480" s="1043">
        <v>0</v>
      </c>
      <c r="H480" s="276">
        <v>0</v>
      </c>
      <c r="I480" s="276">
        <v>0</v>
      </c>
      <c r="J480" s="276">
        <v>0</v>
      </c>
      <c r="K480" s="276">
        <v>0</v>
      </c>
      <c r="L480" s="276">
        <v>0</v>
      </c>
      <c r="M480" s="276">
        <v>0</v>
      </c>
      <c r="N480" s="276">
        <v>0</v>
      </c>
      <c r="O480" s="276">
        <v>0</v>
      </c>
      <c r="P480" s="276">
        <v>0</v>
      </c>
      <c r="Q480" s="276">
        <v>0</v>
      </c>
      <c r="R480" s="276">
        <v>0</v>
      </c>
      <c r="S480" s="276">
        <v>0</v>
      </c>
      <c r="T480" s="276">
        <v>0</v>
      </c>
      <c r="U480" s="276">
        <v>0</v>
      </c>
      <c r="V480" s="1044">
        <v>0</v>
      </c>
      <c r="W480" s="276">
        <v>0</v>
      </c>
      <c r="X480" s="276">
        <v>0</v>
      </c>
      <c r="Y480" s="276">
        <v>0</v>
      </c>
      <c r="Z480" s="276">
        <v>0</v>
      </c>
      <c r="AA480" s="276">
        <v>0</v>
      </c>
      <c r="AB480" s="276">
        <v>0</v>
      </c>
      <c r="AC480" s="276">
        <v>0</v>
      </c>
      <c r="AD480" s="448"/>
    </row>
    <row r="481" spans="1:30" ht="20.399999999999999" customHeight="1">
      <c r="A481" s="407"/>
      <c r="B481" s="407"/>
      <c r="C481" s="407"/>
      <c r="D481" s="407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  <c r="Z481" s="407"/>
      <c r="AA481" s="407"/>
      <c r="AB481" s="407"/>
      <c r="AC481" s="407"/>
      <c r="AD481" s="448"/>
    </row>
    <row r="482" spans="1:30" ht="20.399999999999999" customHeight="1">
      <c r="A482" s="796" t="s">
        <v>3454</v>
      </c>
      <c r="B482" s="669" t="s">
        <v>3453</v>
      </c>
      <c r="C482" s="275">
        <v>11</v>
      </c>
      <c r="D482" s="275">
        <v>11</v>
      </c>
      <c r="E482" s="275">
        <v>0</v>
      </c>
      <c r="F482" s="275">
        <v>0</v>
      </c>
      <c r="G482" s="1041">
        <v>100</v>
      </c>
      <c r="H482" s="275">
        <v>0</v>
      </c>
      <c r="I482" s="275">
        <v>0</v>
      </c>
      <c r="J482" s="275">
        <v>0</v>
      </c>
      <c r="K482" s="275">
        <v>0</v>
      </c>
      <c r="L482" s="275">
        <v>0</v>
      </c>
      <c r="M482" s="275">
        <v>0</v>
      </c>
      <c r="N482" s="275">
        <v>0</v>
      </c>
      <c r="O482" s="275">
        <v>0</v>
      </c>
      <c r="P482" s="275">
        <v>0</v>
      </c>
      <c r="Q482" s="275">
        <v>0</v>
      </c>
      <c r="R482" s="275">
        <v>0</v>
      </c>
      <c r="S482" s="275">
        <v>0</v>
      </c>
      <c r="T482" s="275">
        <v>0</v>
      </c>
      <c r="U482" s="275">
        <v>4</v>
      </c>
      <c r="V482" s="1042">
        <v>1</v>
      </c>
      <c r="W482" s="275">
        <v>0</v>
      </c>
      <c r="X482" s="275">
        <v>2</v>
      </c>
      <c r="Y482" s="275">
        <v>2</v>
      </c>
      <c r="Z482" s="275">
        <v>1</v>
      </c>
      <c r="AA482" s="275">
        <v>1</v>
      </c>
      <c r="AB482" s="275">
        <v>0</v>
      </c>
      <c r="AC482" s="275">
        <v>0</v>
      </c>
      <c r="AD482" s="448"/>
    </row>
    <row r="483" spans="1:30" ht="20.399999999999999" customHeight="1">
      <c r="A483" s="794"/>
      <c r="B483" s="670" t="s">
        <v>1468</v>
      </c>
      <c r="C483" s="276">
        <v>7</v>
      </c>
      <c r="D483" s="276">
        <v>7</v>
      </c>
      <c r="E483" s="276">
        <v>0</v>
      </c>
      <c r="F483" s="276">
        <v>0</v>
      </c>
      <c r="G483" s="1043">
        <v>100</v>
      </c>
      <c r="H483" s="276">
        <v>0</v>
      </c>
      <c r="I483" s="276">
        <v>0</v>
      </c>
      <c r="J483" s="276">
        <v>0</v>
      </c>
      <c r="K483" s="276">
        <v>0</v>
      </c>
      <c r="L483" s="276">
        <v>0</v>
      </c>
      <c r="M483" s="276">
        <v>0</v>
      </c>
      <c r="N483" s="276">
        <v>0</v>
      </c>
      <c r="O483" s="276">
        <v>0</v>
      </c>
      <c r="P483" s="276">
        <v>0</v>
      </c>
      <c r="Q483" s="276">
        <v>0</v>
      </c>
      <c r="R483" s="276">
        <v>0</v>
      </c>
      <c r="S483" s="276">
        <v>0</v>
      </c>
      <c r="T483" s="276">
        <v>0</v>
      </c>
      <c r="U483" s="276">
        <v>2</v>
      </c>
      <c r="V483" s="1044">
        <v>1</v>
      </c>
      <c r="W483" s="276">
        <v>0</v>
      </c>
      <c r="X483" s="276">
        <v>1</v>
      </c>
      <c r="Y483" s="276">
        <v>2</v>
      </c>
      <c r="Z483" s="276">
        <v>0</v>
      </c>
      <c r="AA483" s="276">
        <v>1</v>
      </c>
      <c r="AB483" s="276">
        <v>0</v>
      </c>
      <c r="AC483" s="276">
        <v>0</v>
      </c>
      <c r="AD483" s="448"/>
    </row>
    <row r="484" spans="1:30" ht="20.399999999999999" customHeight="1">
      <c r="A484" s="794"/>
      <c r="B484" s="670" t="s">
        <v>1467</v>
      </c>
      <c r="C484" s="276">
        <v>4</v>
      </c>
      <c r="D484" s="276">
        <v>4</v>
      </c>
      <c r="E484" s="276">
        <v>0</v>
      </c>
      <c r="F484" s="276">
        <v>0</v>
      </c>
      <c r="G484" s="1043">
        <v>100</v>
      </c>
      <c r="H484" s="276">
        <v>0</v>
      </c>
      <c r="I484" s="276">
        <v>0</v>
      </c>
      <c r="J484" s="276">
        <v>0</v>
      </c>
      <c r="K484" s="276">
        <v>0</v>
      </c>
      <c r="L484" s="276">
        <v>0</v>
      </c>
      <c r="M484" s="276">
        <v>0</v>
      </c>
      <c r="N484" s="276">
        <v>0</v>
      </c>
      <c r="O484" s="276">
        <v>0</v>
      </c>
      <c r="P484" s="276">
        <v>0</v>
      </c>
      <c r="Q484" s="276">
        <v>0</v>
      </c>
      <c r="R484" s="276">
        <v>0</v>
      </c>
      <c r="S484" s="276">
        <v>0</v>
      </c>
      <c r="T484" s="276">
        <v>0</v>
      </c>
      <c r="U484" s="276">
        <v>2</v>
      </c>
      <c r="V484" s="1044">
        <v>0</v>
      </c>
      <c r="W484" s="276">
        <v>0</v>
      </c>
      <c r="X484" s="276">
        <v>1</v>
      </c>
      <c r="Y484" s="276">
        <v>0</v>
      </c>
      <c r="Z484" s="276">
        <v>1</v>
      </c>
      <c r="AA484" s="276">
        <v>0</v>
      </c>
      <c r="AB484" s="276">
        <v>0</v>
      </c>
      <c r="AC484" s="276">
        <v>0</v>
      </c>
      <c r="AD484" s="448"/>
    </row>
    <row r="485" spans="1:30" ht="20.399999999999999" customHeight="1">
      <c r="A485" s="794"/>
      <c r="B485" s="670" t="s">
        <v>4104</v>
      </c>
      <c r="C485" s="276">
        <v>0</v>
      </c>
      <c r="D485" s="276">
        <v>0</v>
      </c>
      <c r="E485" s="276">
        <v>0</v>
      </c>
      <c r="F485" s="276">
        <v>0</v>
      </c>
      <c r="G485" s="1043">
        <v>0</v>
      </c>
      <c r="H485" s="276">
        <v>0</v>
      </c>
      <c r="I485" s="276">
        <v>0</v>
      </c>
      <c r="J485" s="276">
        <v>0</v>
      </c>
      <c r="K485" s="276">
        <v>0</v>
      </c>
      <c r="L485" s="276">
        <v>0</v>
      </c>
      <c r="M485" s="276">
        <v>0</v>
      </c>
      <c r="N485" s="276">
        <v>0</v>
      </c>
      <c r="O485" s="276">
        <v>0</v>
      </c>
      <c r="P485" s="276">
        <v>0</v>
      </c>
      <c r="Q485" s="276">
        <v>0</v>
      </c>
      <c r="R485" s="276">
        <v>0</v>
      </c>
      <c r="S485" s="276">
        <v>0</v>
      </c>
      <c r="T485" s="276">
        <v>0</v>
      </c>
      <c r="U485" s="276">
        <v>0</v>
      </c>
      <c r="V485" s="1044">
        <v>0</v>
      </c>
      <c r="W485" s="276">
        <v>0</v>
      </c>
      <c r="X485" s="276">
        <v>0</v>
      </c>
      <c r="Y485" s="276">
        <v>0</v>
      </c>
      <c r="Z485" s="276">
        <v>0</v>
      </c>
      <c r="AA485" s="276">
        <v>0</v>
      </c>
      <c r="AB485" s="276">
        <v>0</v>
      </c>
      <c r="AC485" s="276">
        <v>0</v>
      </c>
      <c r="AD485" s="448"/>
    </row>
    <row r="486" spans="1:30" ht="20.399999999999999" customHeight="1">
      <c r="A486" s="407"/>
      <c r="B486" s="407"/>
      <c r="C486" s="407"/>
      <c r="D486" s="407"/>
      <c r="E486" s="407"/>
      <c r="F486" s="407"/>
      <c r="G486" s="407"/>
      <c r="H486" s="407"/>
      <c r="I486" s="407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  <c r="Z486" s="407"/>
      <c r="AA486" s="407"/>
      <c r="AB486" s="407"/>
      <c r="AC486" s="407"/>
      <c r="AD486" s="448"/>
    </row>
    <row r="487" spans="1:30" ht="20.399999999999999" customHeight="1">
      <c r="A487" s="796" t="s">
        <v>3452</v>
      </c>
      <c r="B487" s="669" t="s">
        <v>3451</v>
      </c>
      <c r="C487" s="275">
        <v>52</v>
      </c>
      <c r="D487" s="275">
        <v>52</v>
      </c>
      <c r="E487" s="275">
        <v>0</v>
      </c>
      <c r="F487" s="275">
        <v>0</v>
      </c>
      <c r="G487" s="1041">
        <v>100</v>
      </c>
      <c r="H487" s="275">
        <v>0</v>
      </c>
      <c r="I487" s="275">
        <v>0</v>
      </c>
      <c r="J487" s="275">
        <v>0</v>
      </c>
      <c r="K487" s="275">
        <v>0</v>
      </c>
      <c r="L487" s="275">
        <v>0</v>
      </c>
      <c r="M487" s="275">
        <v>0</v>
      </c>
      <c r="N487" s="275">
        <v>0</v>
      </c>
      <c r="O487" s="275">
        <v>1</v>
      </c>
      <c r="P487" s="275">
        <v>0</v>
      </c>
      <c r="Q487" s="275">
        <v>0</v>
      </c>
      <c r="R487" s="275">
        <v>1</v>
      </c>
      <c r="S487" s="275">
        <v>1</v>
      </c>
      <c r="T487" s="275">
        <v>0</v>
      </c>
      <c r="U487" s="275">
        <v>1</v>
      </c>
      <c r="V487" s="1042">
        <v>6</v>
      </c>
      <c r="W487" s="275">
        <v>2</v>
      </c>
      <c r="X487" s="275">
        <v>2</v>
      </c>
      <c r="Y487" s="275">
        <v>4</v>
      </c>
      <c r="Z487" s="275">
        <v>13</v>
      </c>
      <c r="AA487" s="275">
        <v>5</v>
      </c>
      <c r="AB487" s="275">
        <v>12</v>
      </c>
      <c r="AC487" s="275">
        <v>4</v>
      </c>
      <c r="AD487" s="448"/>
    </row>
    <row r="488" spans="1:30" ht="20.399999999999999" customHeight="1">
      <c r="A488" s="669"/>
      <c r="B488" s="669" t="s">
        <v>3450</v>
      </c>
      <c r="C488" s="797"/>
      <c r="D488" s="797"/>
      <c r="E488" s="797"/>
      <c r="F488" s="797"/>
      <c r="G488" s="797"/>
      <c r="H488" s="797"/>
      <c r="I488" s="797"/>
      <c r="J488" s="797"/>
      <c r="K488" s="797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97"/>
      <c r="Y488" s="797"/>
      <c r="Z488" s="797"/>
      <c r="AA488" s="797"/>
      <c r="AB488" s="797"/>
      <c r="AC488" s="797"/>
      <c r="AD488" s="448"/>
    </row>
    <row r="489" spans="1:30" ht="20.399999999999999" customHeight="1">
      <c r="A489" s="794"/>
      <c r="B489" s="670" t="s">
        <v>1468</v>
      </c>
      <c r="C489" s="276">
        <v>27</v>
      </c>
      <c r="D489" s="276">
        <v>27</v>
      </c>
      <c r="E489" s="276">
        <v>0</v>
      </c>
      <c r="F489" s="276">
        <v>0</v>
      </c>
      <c r="G489" s="1043">
        <v>100</v>
      </c>
      <c r="H489" s="276">
        <v>0</v>
      </c>
      <c r="I489" s="276">
        <v>0</v>
      </c>
      <c r="J489" s="276">
        <v>0</v>
      </c>
      <c r="K489" s="276">
        <v>0</v>
      </c>
      <c r="L489" s="276">
        <v>0</v>
      </c>
      <c r="M489" s="276">
        <v>0</v>
      </c>
      <c r="N489" s="276">
        <v>0</v>
      </c>
      <c r="O489" s="276">
        <v>0</v>
      </c>
      <c r="P489" s="276">
        <v>0</v>
      </c>
      <c r="Q489" s="276">
        <v>0</v>
      </c>
      <c r="R489" s="276">
        <v>1</v>
      </c>
      <c r="S489" s="276">
        <v>0</v>
      </c>
      <c r="T489" s="276">
        <v>0</v>
      </c>
      <c r="U489" s="276">
        <v>1</v>
      </c>
      <c r="V489" s="1044">
        <v>4</v>
      </c>
      <c r="W489" s="276">
        <v>2</v>
      </c>
      <c r="X489" s="276">
        <v>1</v>
      </c>
      <c r="Y489" s="276">
        <v>3</v>
      </c>
      <c r="Z489" s="276">
        <v>7</v>
      </c>
      <c r="AA489" s="276">
        <v>2</v>
      </c>
      <c r="AB489" s="276">
        <v>6</v>
      </c>
      <c r="AC489" s="276">
        <v>0</v>
      </c>
      <c r="AD489" s="448"/>
    </row>
    <row r="490" spans="1:30" ht="20.399999999999999" customHeight="1">
      <c r="A490" s="794"/>
      <c r="B490" s="670" t="s">
        <v>1467</v>
      </c>
      <c r="C490" s="276">
        <v>25</v>
      </c>
      <c r="D490" s="276">
        <v>25</v>
      </c>
      <c r="E490" s="276">
        <v>0</v>
      </c>
      <c r="F490" s="276">
        <v>0</v>
      </c>
      <c r="G490" s="1043">
        <v>100</v>
      </c>
      <c r="H490" s="276">
        <v>0</v>
      </c>
      <c r="I490" s="276">
        <v>0</v>
      </c>
      <c r="J490" s="276">
        <v>0</v>
      </c>
      <c r="K490" s="276">
        <v>0</v>
      </c>
      <c r="L490" s="276">
        <v>0</v>
      </c>
      <c r="M490" s="276">
        <v>0</v>
      </c>
      <c r="N490" s="276">
        <v>0</v>
      </c>
      <c r="O490" s="276">
        <v>1</v>
      </c>
      <c r="P490" s="276">
        <v>0</v>
      </c>
      <c r="Q490" s="276">
        <v>0</v>
      </c>
      <c r="R490" s="276">
        <v>0</v>
      </c>
      <c r="S490" s="276">
        <v>1</v>
      </c>
      <c r="T490" s="276">
        <v>0</v>
      </c>
      <c r="U490" s="276">
        <v>0</v>
      </c>
      <c r="V490" s="1044">
        <v>2</v>
      </c>
      <c r="W490" s="276">
        <v>0</v>
      </c>
      <c r="X490" s="276">
        <v>1</v>
      </c>
      <c r="Y490" s="276">
        <v>1</v>
      </c>
      <c r="Z490" s="276">
        <v>6</v>
      </c>
      <c r="AA490" s="276">
        <v>3</v>
      </c>
      <c r="AB490" s="276">
        <v>6</v>
      </c>
      <c r="AC490" s="276">
        <v>4</v>
      </c>
      <c r="AD490" s="448"/>
    </row>
    <row r="491" spans="1:30" ht="20.399999999999999" customHeight="1">
      <c r="A491" s="794"/>
      <c r="B491" s="670" t="s">
        <v>4104</v>
      </c>
      <c r="C491" s="276">
        <v>0</v>
      </c>
      <c r="D491" s="276">
        <v>0</v>
      </c>
      <c r="E491" s="276">
        <v>0</v>
      </c>
      <c r="F491" s="276">
        <v>0</v>
      </c>
      <c r="G491" s="1043">
        <v>0</v>
      </c>
      <c r="H491" s="276">
        <v>0</v>
      </c>
      <c r="I491" s="276">
        <v>0</v>
      </c>
      <c r="J491" s="276">
        <v>0</v>
      </c>
      <c r="K491" s="276">
        <v>0</v>
      </c>
      <c r="L491" s="276">
        <v>0</v>
      </c>
      <c r="M491" s="276">
        <v>0</v>
      </c>
      <c r="N491" s="276">
        <v>0</v>
      </c>
      <c r="O491" s="276">
        <v>0</v>
      </c>
      <c r="P491" s="276">
        <v>0</v>
      </c>
      <c r="Q491" s="276">
        <v>0</v>
      </c>
      <c r="R491" s="276">
        <v>0</v>
      </c>
      <c r="S491" s="276">
        <v>0</v>
      </c>
      <c r="T491" s="276">
        <v>0</v>
      </c>
      <c r="U491" s="276">
        <v>0</v>
      </c>
      <c r="V491" s="1044">
        <v>0</v>
      </c>
      <c r="W491" s="276">
        <v>0</v>
      </c>
      <c r="X491" s="276">
        <v>0</v>
      </c>
      <c r="Y491" s="276">
        <v>0</v>
      </c>
      <c r="Z491" s="276">
        <v>0</v>
      </c>
      <c r="AA491" s="276">
        <v>0</v>
      </c>
      <c r="AB491" s="276">
        <v>0</v>
      </c>
      <c r="AC491" s="276">
        <v>0</v>
      </c>
      <c r="AD491" s="448"/>
    </row>
    <row r="492" spans="1:30" ht="20.399999999999999" customHeight="1">
      <c r="A492" s="407"/>
      <c r="B492" s="407"/>
      <c r="C492" s="407"/>
      <c r="D492" s="407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  <c r="Z492" s="407"/>
      <c r="AA492" s="407"/>
      <c r="AB492" s="407"/>
      <c r="AC492" s="407"/>
      <c r="AD492" s="448"/>
    </row>
    <row r="493" spans="1:30" ht="20.399999999999999" customHeight="1">
      <c r="A493" s="796" t="s">
        <v>3449</v>
      </c>
      <c r="B493" s="669" t="s">
        <v>3448</v>
      </c>
      <c r="C493" s="275">
        <v>3</v>
      </c>
      <c r="D493" s="275">
        <v>3</v>
      </c>
      <c r="E493" s="275">
        <v>0</v>
      </c>
      <c r="F493" s="275">
        <v>0</v>
      </c>
      <c r="G493" s="1041">
        <v>100</v>
      </c>
      <c r="H493" s="275">
        <v>0</v>
      </c>
      <c r="I493" s="275">
        <v>0</v>
      </c>
      <c r="J493" s="275">
        <v>0</v>
      </c>
      <c r="K493" s="275">
        <v>0</v>
      </c>
      <c r="L493" s="275">
        <v>0</v>
      </c>
      <c r="M493" s="275">
        <v>0</v>
      </c>
      <c r="N493" s="275">
        <v>0</v>
      </c>
      <c r="O493" s="275">
        <v>0</v>
      </c>
      <c r="P493" s="275">
        <v>0</v>
      </c>
      <c r="Q493" s="275">
        <v>0</v>
      </c>
      <c r="R493" s="275">
        <v>0</v>
      </c>
      <c r="S493" s="275">
        <v>0</v>
      </c>
      <c r="T493" s="275">
        <v>0</v>
      </c>
      <c r="U493" s="275">
        <v>0</v>
      </c>
      <c r="V493" s="1042">
        <v>0</v>
      </c>
      <c r="W493" s="275">
        <v>0</v>
      </c>
      <c r="X493" s="275">
        <v>1</v>
      </c>
      <c r="Y493" s="275">
        <v>0</v>
      </c>
      <c r="Z493" s="275">
        <v>1</v>
      </c>
      <c r="AA493" s="275">
        <v>0</v>
      </c>
      <c r="AB493" s="275">
        <v>0</v>
      </c>
      <c r="AC493" s="275">
        <v>1</v>
      </c>
      <c r="AD493" s="448"/>
    </row>
    <row r="494" spans="1:30" ht="20.399999999999999" customHeight="1">
      <c r="A494" s="669"/>
      <c r="B494" s="669" t="s">
        <v>3447</v>
      </c>
      <c r="C494" s="797"/>
      <c r="D494" s="797"/>
      <c r="E494" s="797"/>
      <c r="F494" s="797"/>
      <c r="G494" s="797"/>
      <c r="H494" s="797"/>
      <c r="I494" s="797"/>
      <c r="J494" s="797"/>
      <c r="K494" s="797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97"/>
      <c r="Y494" s="797"/>
      <c r="Z494" s="797"/>
      <c r="AA494" s="797"/>
      <c r="AB494" s="797"/>
      <c r="AC494" s="797"/>
      <c r="AD494" s="448"/>
    </row>
    <row r="495" spans="1:30" ht="20.399999999999999" customHeight="1">
      <c r="A495" s="794"/>
      <c r="B495" s="670" t="s">
        <v>1468</v>
      </c>
      <c r="C495" s="276">
        <v>2</v>
      </c>
      <c r="D495" s="276">
        <v>2</v>
      </c>
      <c r="E495" s="276">
        <v>0</v>
      </c>
      <c r="F495" s="276">
        <v>0</v>
      </c>
      <c r="G495" s="1043">
        <v>100</v>
      </c>
      <c r="H495" s="276">
        <v>0</v>
      </c>
      <c r="I495" s="276">
        <v>0</v>
      </c>
      <c r="J495" s="276">
        <v>0</v>
      </c>
      <c r="K495" s="276">
        <v>0</v>
      </c>
      <c r="L495" s="276">
        <v>0</v>
      </c>
      <c r="M495" s="276">
        <v>0</v>
      </c>
      <c r="N495" s="276">
        <v>0</v>
      </c>
      <c r="O495" s="276">
        <v>0</v>
      </c>
      <c r="P495" s="276">
        <v>0</v>
      </c>
      <c r="Q495" s="276">
        <v>0</v>
      </c>
      <c r="R495" s="276">
        <v>0</v>
      </c>
      <c r="S495" s="276">
        <v>0</v>
      </c>
      <c r="T495" s="276">
        <v>0</v>
      </c>
      <c r="U495" s="276">
        <v>0</v>
      </c>
      <c r="V495" s="1044">
        <v>0</v>
      </c>
      <c r="W495" s="276">
        <v>0</v>
      </c>
      <c r="X495" s="276">
        <v>1</v>
      </c>
      <c r="Y495" s="276">
        <v>0</v>
      </c>
      <c r="Z495" s="276">
        <v>0</v>
      </c>
      <c r="AA495" s="276">
        <v>0</v>
      </c>
      <c r="AB495" s="276">
        <v>0</v>
      </c>
      <c r="AC495" s="276">
        <v>1</v>
      </c>
      <c r="AD495" s="448"/>
    </row>
    <row r="496" spans="1:30" ht="20.399999999999999" customHeight="1">
      <c r="A496" s="794"/>
      <c r="B496" s="670" t="s">
        <v>1467</v>
      </c>
      <c r="C496" s="276">
        <v>1</v>
      </c>
      <c r="D496" s="276">
        <v>1</v>
      </c>
      <c r="E496" s="276">
        <v>0</v>
      </c>
      <c r="F496" s="276">
        <v>0</v>
      </c>
      <c r="G496" s="1043">
        <v>100</v>
      </c>
      <c r="H496" s="276">
        <v>0</v>
      </c>
      <c r="I496" s="276">
        <v>0</v>
      </c>
      <c r="J496" s="276">
        <v>0</v>
      </c>
      <c r="K496" s="276">
        <v>0</v>
      </c>
      <c r="L496" s="276">
        <v>0</v>
      </c>
      <c r="M496" s="276">
        <v>0</v>
      </c>
      <c r="N496" s="276">
        <v>0</v>
      </c>
      <c r="O496" s="276">
        <v>0</v>
      </c>
      <c r="P496" s="276">
        <v>0</v>
      </c>
      <c r="Q496" s="276">
        <v>0</v>
      </c>
      <c r="R496" s="276">
        <v>0</v>
      </c>
      <c r="S496" s="276">
        <v>0</v>
      </c>
      <c r="T496" s="276">
        <v>0</v>
      </c>
      <c r="U496" s="276">
        <v>0</v>
      </c>
      <c r="V496" s="1044">
        <v>0</v>
      </c>
      <c r="W496" s="276">
        <v>0</v>
      </c>
      <c r="X496" s="276">
        <v>0</v>
      </c>
      <c r="Y496" s="276">
        <v>0</v>
      </c>
      <c r="Z496" s="276">
        <v>1</v>
      </c>
      <c r="AA496" s="276">
        <v>0</v>
      </c>
      <c r="AB496" s="276">
        <v>0</v>
      </c>
      <c r="AC496" s="276">
        <v>0</v>
      </c>
      <c r="AD496" s="448"/>
    </row>
    <row r="497" spans="1:30" ht="20.399999999999999" customHeight="1">
      <c r="A497" s="794"/>
      <c r="B497" s="670" t="s">
        <v>4104</v>
      </c>
      <c r="C497" s="276">
        <v>0</v>
      </c>
      <c r="D497" s="276">
        <v>0</v>
      </c>
      <c r="E497" s="276">
        <v>0</v>
      </c>
      <c r="F497" s="276">
        <v>0</v>
      </c>
      <c r="G497" s="1043">
        <v>0</v>
      </c>
      <c r="H497" s="276">
        <v>0</v>
      </c>
      <c r="I497" s="276">
        <v>0</v>
      </c>
      <c r="J497" s="276">
        <v>0</v>
      </c>
      <c r="K497" s="276">
        <v>0</v>
      </c>
      <c r="L497" s="276">
        <v>0</v>
      </c>
      <c r="M497" s="276">
        <v>0</v>
      </c>
      <c r="N497" s="276">
        <v>0</v>
      </c>
      <c r="O497" s="276">
        <v>0</v>
      </c>
      <c r="P497" s="276">
        <v>0</v>
      </c>
      <c r="Q497" s="276">
        <v>0</v>
      </c>
      <c r="R497" s="276">
        <v>0</v>
      </c>
      <c r="S497" s="276">
        <v>0</v>
      </c>
      <c r="T497" s="276">
        <v>0</v>
      </c>
      <c r="U497" s="276">
        <v>0</v>
      </c>
      <c r="V497" s="1044">
        <v>0</v>
      </c>
      <c r="W497" s="276">
        <v>0</v>
      </c>
      <c r="X497" s="276">
        <v>0</v>
      </c>
      <c r="Y497" s="276">
        <v>0</v>
      </c>
      <c r="Z497" s="276">
        <v>0</v>
      </c>
      <c r="AA497" s="276">
        <v>0</v>
      </c>
      <c r="AB497" s="276">
        <v>0</v>
      </c>
      <c r="AC497" s="276">
        <v>0</v>
      </c>
      <c r="AD497" s="448"/>
    </row>
    <row r="498" spans="1:30" ht="20.399999999999999" customHeight="1">
      <c r="A498" s="407"/>
      <c r="B498" s="407"/>
      <c r="C498" s="407"/>
      <c r="D498" s="407"/>
      <c r="E498" s="407"/>
      <c r="F498" s="407"/>
      <c r="G498" s="407"/>
      <c r="H498" s="407"/>
      <c r="I498" s="407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  <c r="Z498" s="407"/>
      <c r="AA498" s="407"/>
      <c r="AB498" s="407"/>
      <c r="AC498" s="407"/>
      <c r="AD498" s="448"/>
    </row>
    <row r="499" spans="1:30" ht="20.399999999999999" customHeight="1">
      <c r="A499" s="796" t="s">
        <v>3446</v>
      </c>
      <c r="B499" s="669" t="s">
        <v>3443</v>
      </c>
      <c r="C499" s="275">
        <v>10</v>
      </c>
      <c r="D499" s="275">
        <v>10</v>
      </c>
      <c r="E499" s="275">
        <v>0</v>
      </c>
      <c r="F499" s="275">
        <v>0</v>
      </c>
      <c r="G499" s="1041">
        <v>100</v>
      </c>
      <c r="H499" s="275">
        <v>0</v>
      </c>
      <c r="I499" s="275">
        <v>0</v>
      </c>
      <c r="J499" s="275">
        <v>0</v>
      </c>
      <c r="K499" s="275">
        <v>0</v>
      </c>
      <c r="L499" s="275">
        <v>0</v>
      </c>
      <c r="M499" s="275">
        <v>0</v>
      </c>
      <c r="N499" s="275">
        <v>0</v>
      </c>
      <c r="O499" s="275">
        <v>5</v>
      </c>
      <c r="P499" s="275">
        <v>0</v>
      </c>
      <c r="Q499" s="275">
        <v>0</v>
      </c>
      <c r="R499" s="275">
        <v>1</v>
      </c>
      <c r="S499" s="275">
        <v>0</v>
      </c>
      <c r="T499" s="275">
        <v>0</v>
      </c>
      <c r="U499" s="275">
        <v>1</v>
      </c>
      <c r="V499" s="1042">
        <v>0</v>
      </c>
      <c r="W499" s="275">
        <v>0</v>
      </c>
      <c r="X499" s="275">
        <v>1</v>
      </c>
      <c r="Y499" s="275">
        <v>0</v>
      </c>
      <c r="Z499" s="275">
        <v>0</v>
      </c>
      <c r="AA499" s="275">
        <v>0</v>
      </c>
      <c r="AB499" s="275">
        <v>0</v>
      </c>
      <c r="AC499" s="275">
        <v>2</v>
      </c>
      <c r="AD499" s="448"/>
    </row>
    <row r="500" spans="1:30" ht="20.399999999999999" customHeight="1">
      <c r="A500" s="669"/>
      <c r="B500" s="669" t="s">
        <v>3445</v>
      </c>
      <c r="C500" s="797"/>
      <c r="D500" s="797"/>
      <c r="E500" s="797"/>
      <c r="F500" s="797"/>
      <c r="G500" s="797"/>
      <c r="H500" s="797"/>
      <c r="I500" s="797"/>
      <c r="J500" s="797"/>
      <c r="K500" s="797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97"/>
      <c r="Y500" s="797"/>
      <c r="Z500" s="797"/>
      <c r="AA500" s="797"/>
      <c r="AB500" s="797"/>
      <c r="AC500" s="797"/>
      <c r="AD500" s="448"/>
    </row>
    <row r="501" spans="1:30" ht="20.399999999999999" customHeight="1">
      <c r="A501" s="794"/>
      <c r="B501" s="670" t="s">
        <v>1468</v>
      </c>
      <c r="C501" s="276">
        <v>7</v>
      </c>
      <c r="D501" s="276">
        <v>7</v>
      </c>
      <c r="E501" s="276">
        <v>0</v>
      </c>
      <c r="F501" s="276">
        <v>0</v>
      </c>
      <c r="G501" s="1043">
        <v>100</v>
      </c>
      <c r="H501" s="276">
        <v>0</v>
      </c>
      <c r="I501" s="276">
        <v>0</v>
      </c>
      <c r="J501" s="276">
        <v>0</v>
      </c>
      <c r="K501" s="276">
        <v>0</v>
      </c>
      <c r="L501" s="276">
        <v>0</v>
      </c>
      <c r="M501" s="276">
        <v>0</v>
      </c>
      <c r="N501" s="276">
        <v>0</v>
      </c>
      <c r="O501" s="276">
        <v>4</v>
      </c>
      <c r="P501" s="276">
        <v>0</v>
      </c>
      <c r="Q501" s="276">
        <v>0</v>
      </c>
      <c r="R501" s="276">
        <v>1</v>
      </c>
      <c r="S501" s="276">
        <v>0</v>
      </c>
      <c r="T501" s="276">
        <v>0</v>
      </c>
      <c r="U501" s="276">
        <v>1</v>
      </c>
      <c r="V501" s="1044">
        <v>0</v>
      </c>
      <c r="W501" s="276">
        <v>0</v>
      </c>
      <c r="X501" s="276">
        <v>0</v>
      </c>
      <c r="Y501" s="276">
        <v>0</v>
      </c>
      <c r="Z501" s="276">
        <v>0</v>
      </c>
      <c r="AA501" s="276">
        <v>0</v>
      </c>
      <c r="AB501" s="276">
        <v>0</v>
      </c>
      <c r="AC501" s="276">
        <v>1</v>
      </c>
      <c r="AD501" s="448"/>
    </row>
    <row r="502" spans="1:30" ht="20.399999999999999" customHeight="1">
      <c r="A502" s="794"/>
      <c r="B502" s="670" t="s">
        <v>1467</v>
      </c>
      <c r="C502" s="276">
        <v>3</v>
      </c>
      <c r="D502" s="276">
        <v>3</v>
      </c>
      <c r="E502" s="276">
        <v>0</v>
      </c>
      <c r="F502" s="276">
        <v>0</v>
      </c>
      <c r="G502" s="1043">
        <v>100</v>
      </c>
      <c r="H502" s="276">
        <v>0</v>
      </c>
      <c r="I502" s="276">
        <v>0</v>
      </c>
      <c r="J502" s="276">
        <v>0</v>
      </c>
      <c r="K502" s="276">
        <v>0</v>
      </c>
      <c r="L502" s="276">
        <v>0</v>
      </c>
      <c r="M502" s="276">
        <v>0</v>
      </c>
      <c r="N502" s="276">
        <v>0</v>
      </c>
      <c r="O502" s="276">
        <v>1</v>
      </c>
      <c r="P502" s="276">
        <v>0</v>
      </c>
      <c r="Q502" s="276">
        <v>0</v>
      </c>
      <c r="R502" s="276">
        <v>0</v>
      </c>
      <c r="S502" s="276">
        <v>0</v>
      </c>
      <c r="T502" s="276">
        <v>0</v>
      </c>
      <c r="U502" s="276">
        <v>0</v>
      </c>
      <c r="V502" s="1044">
        <v>0</v>
      </c>
      <c r="W502" s="276">
        <v>0</v>
      </c>
      <c r="X502" s="276">
        <v>1</v>
      </c>
      <c r="Y502" s="276">
        <v>0</v>
      </c>
      <c r="Z502" s="276">
        <v>0</v>
      </c>
      <c r="AA502" s="276">
        <v>0</v>
      </c>
      <c r="AB502" s="276">
        <v>0</v>
      </c>
      <c r="AC502" s="276">
        <v>1</v>
      </c>
      <c r="AD502" s="448"/>
    </row>
    <row r="503" spans="1:30" ht="20.399999999999999" customHeight="1">
      <c r="A503" s="794"/>
      <c r="B503" s="670" t="s">
        <v>4104</v>
      </c>
      <c r="C503" s="276">
        <v>0</v>
      </c>
      <c r="D503" s="276">
        <v>0</v>
      </c>
      <c r="E503" s="276">
        <v>0</v>
      </c>
      <c r="F503" s="276">
        <v>0</v>
      </c>
      <c r="G503" s="1043">
        <v>0</v>
      </c>
      <c r="H503" s="276">
        <v>0</v>
      </c>
      <c r="I503" s="276">
        <v>0</v>
      </c>
      <c r="J503" s="276">
        <v>0</v>
      </c>
      <c r="K503" s="276">
        <v>0</v>
      </c>
      <c r="L503" s="276">
        <v>0</v>
      </c>
      <c r="M503" s="276">
        <v>0</v>
      </c>
      <c r="N503" s="276">
        <v>0</v>
      </c>
      <c r="O503" s="276">
        <v>0</v>
      </c>
      <c r="P503" s="276">
        <v>0</v>
      </c>
      <c r="Q503" s="276">
        <v>0</v>
      </c>
      <c r="R503" s="276">
        <v>0</v>
      </c>
      <c r="S503" s="276">
        <v>0</v>
      </c>
      <c r="T503" s="276">
        <v>0</v>
      </c>
      <c r="U503" s="276">
        <v>0</v>
      </c>
      <c r="V503" s="1044">
        <v>0</v>
      </c>
      <c r="W503" s="276">
        <v>0</v>
      </c>
      <c r="X503" s="276">
        <v>0</v>
      </c>
      <c r="Y503" s="276">
        <v>0</v>
      </c>
      <c r="Z503" s="276">
        <v>0</v>
      </c>
      <c r="AA503" s="276">
        <v>0</v>
      </c>
      <c r="AB503" s="276">
        <v>0</v>
      </c>
      <c r="AC503" s="276">
        <v>0</v>
      </c>
      <c r="AD503" s="448"/>
    </row>
    <row r="504" spans="1:30" ht="20.399999999999999" customHeight="1">
      <c r="A504" s="407"/>
      <c r="B504" s="407"/>
      <c r="C504" s="407"/>
      <c r="D504" s="407"/>
      <c r="E504" s="407"/>
      <c r="F504" s="407"/>
      <c r="G504" s="407"/>
      <c r="H504" s="407"/>
      <c r="I504" s="407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  <c r="Z504" s="407"/>
      <c r="AA504" s="407"/>
      <c r="AB504" s="407"/>
      <c r="AC504" s="407"/>
      <c r="AD504" s="448"/>
    </row>
    <row r="505" spans="1:30" ht="20.399999999999999" customHeight="1">
      <c r="A505" s="796" t="s">
        <v>3444</v>
      </c>
      <c r="B505" s="669" t="s">
        <v>3443</v>
      </c>
      <c r="C505" s="275">
        <v>114</v>
      </c>
      <c r="D505" s="275">
        <v>114</v>
      </c>
      <c r="E505" s="275">
        <v>0</v>
      </c>
      <c r="F505" s="275">
        <v>0</v>
      </c>
      <c r="G505" s="1041">
        <v>100</v>
      </c>
      <c r="H505" s="275">
        <v>1</v>
      </c>
      <c r="I505" s="275">
        <v>0</v>
      </c>
      <c r="J505" s="275">
        <v>0</v>
      </c>
      <c r="K505" s="275">
        <v>1</v>
      </c>
      <c r="L505" s="275">
        <v>0</v>
      </c>
      <c r="M505" s="275">
        <v>2</v>
      </c>
      <c r="N505" s="275">
        <v>6</v>
      </c>
      <c r="O505" s="275">
        <v>11</v>
      </c>
      <c r="P505" s="275">
        <v>4</v>
      </c>
      <c r="Q505" s="275">
        <v>4</v>
      </c>
      <c r="R505" s="275">
        <v>2</v>
      </c>
      <c r="S505" s="275">
        <v>3</v>
      </c>
      <c r="T505" s="275">
        <v>6</v>
      </c>
      <c r="U505" s="275">
        <v>5</v>
      </c>
      <c r="V505" s="1042">
        <v>4</v>
      </c>
      <c r="W505" s="275">
        <v>4</v>
      </c>
      <c r="X505" s="275">
        <v>7</v>
      </c>
      <c r="Y505" s="275">
        <v>9</v>
      </c>
      <c r="Z505" s="275">
        <v>16</v>
      </c>
      <c r="AA505" s="275">
        <v>8</v>
      </c>
      <c r="AB505" s="275">
        <v>9</v>
      </c>
      <c r="AC505" s="275">
        <v>13</v>
      </c>
      <c r="AD505" s="448"/>
    </row>
    <row r="506" spans="1:30" ht="20.399999999999999" customHeight="1">
      <c r="A506" s="669"/>
      <c r="B506" s="669" t="s">
        <v>3442</v>
      </c>
      <c r="C506" s="797"/>
      <c r="D506" s="797"/>
      <c r="E506" s="797"/>
      <c r="F506" s="797"/>
      <c r="G506" s="797"/>
      <c r="H506" s="797"/>
      <c r="I506" s="797"/>
      <c r="J506" s="797"/>
      <c r="K506" s="797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97"/>
      <c r="Y506" s="797"/>
      <c r="Z506" s="797"/>
      <c r="AA506" s="797"/>
      <c r="AB506" s="797"/>
      <c r="AC506" s="797"/>
      <c r="AD506" s="448"/>
    </row>
    <row r="507" spans="1:30" ht="20.399999999999999" customHeight="1">
      <c r="A507" s="794"/>
      <c r="B507" s="670" t="s">
        <v>1468</v>
      </c>
      <c r="C507" s="276">
        <v>56</v>
      </c>
      <c r="D507" s="276">
        <v>56</v>
      </c>
      <c r="E507" s="276">
        <v>0</v>
      </c>
      <c r="F507" s="276">
        <v>0</v>
      </c>
      <c r="G507" s="1043">
        <v>100</v>
      </c>
      <c r="H507" s="276">
        <v>1</v>
      </c>
      <c r="I507" s="276">
        <v>0</v>
      </c>
      <c r="J507" s="276">
        <v>0</v>
      </c>
      <c r="K507" s="276">
        <v>1</v>
      </c>
      <c r="L507" s="276">
        <v>0</v>
      </c>
      <c r="M507" s="276">
        <v>1</v>
      </c>
      <c r="N507" s="276">
        <v>3</v>
      </c>
      <c r="O507" s="276">
        <v>8</v>
      </c>
      <c r="P507" s="276">
        <v>2</v>
      </c>
      <c r="Q507" s="276">
        <v>3</v>
      </c>
      <c r="R507" s="276">
        <v>1</v>
      </c>
      <c r="S507" s="276">
        <v>1</v>
      </c>
      <c r="T507" s="276">
        <v>4</v>
      </c>
      <c r="U507" s="276">
        <v>2</v>
      </c>
      <c r="V507" s="1044">
        <v>4</v>
      </c>
      <c r="W507" s="276">
        <v>2</v>
      </c>
      <c r="X507" s="276">
        <v>5</v>
      </c>
      <c r="Y507" s="276">
        <v>5</v>
      </c>
      <c r="Z507" s="276">
        <v>7</v>
      </c>
      <c r="AA507" s="276">
        <v>3</v>
      </c>
      <c r="AB507" s="276">
        <v>1</v>
      </c>
      <c r="AC507" s="276">
        <v>3</v>
      </c>
      <c r="AD507" s="448"/>
    </row>
    <row r="508" spans="1:30" ht="20.399999999999999" customHeight="1">
      <c r="A508" s="794"/>
      <c r="B508" s="670" t="s">
        <v>1467</v>
      </c>
      <c r="C508" s="276">
        <v>58</v>
      </c>
      <c r="D508" s="276">
        <v>58</v>
      </c>
      <c r="E508" s="276">
        <v>0</v>
      </c>
      <c r="F508" s="276">
        <v>0</v>
      </c>
      <c r="G508" s="1043">
        <v>100</v>
      </c>
      <c r="H508" s="276">
        <v>0</v>
      </c>
      <c r="I508" s="276">
        <v>0</v>
      </c>
      <c r="J508" s="276">
        <v>0</v>
      </c>
      <c r="K508" s="276">
        <v>0</v>
      </c>
      <c r="L508" s="276">
        <v>0</v>
      </c>
      <c r="M508" s="276">
        <v>1</v>
      </c>
      <c r="N508" s="276">
        <v>3</v>
      </c>
      <c r="O508" s="276">
        <v>3</v>
      </c>
      <c r="P508" s="276">
        <v>2</v>
      </c>
      <c r="Q508" s="276">
        <v>1</v>
      </c>
      <c r="R508" s="276">
        <v>1</v>
      </c>
      <c r="S508" s="276">
        <v>2</v>
      </c>
      <c r="T508" s="276">
        <v>2</v>
      </c>
      <c r="U508" s="276">
        <v>3</v>
      </c>
      <c r="V508" s="1044">
        <v>0</v>
      </c>
      <c r="W508" s="276">
        <v>2</v>
      </c>
      <c r="X508" s="276">
        <v>2</v>
      </c>
      <c r="Y508" s="276">
        <v>4</v>
      </c>
      <c r="Z508" s="276">
        <v>9</v>
      </c>
      <c r="AA508" s="276">
        <v>5</v>
      </c>
      <c r="AB508" s="276">
        <v>8</v>
      </c>
      <c r="AC508" s="276">
        <v>10</v>
      </c>
      <c r="AD508" s="448"/>
    </row>
    <row r="509" spans="1:30" ht="20.399999999999999" customHeight="1">
      <c r="A509" s="794"/>
      <c r="B509" s="670" t="s">
        <v>4104</v>
      </c>
      <c r="C509" s="276">
        <v>0</v>
      </c>
      <c r="D509" s="276">
        <v>0</v>
      </c>
      <c r="E509" s="276">
        <v>0</v>
      </c>
      <c r="F509" s="276">
        <v>0</v>
      </c>
      <c r="G509" s="1043">
        <v>0</v>
      </c>
      <c r="H509" s="276">
        <v>0</v>
      </c>
      <c r="I509" s="276">
        <v>0</v>
      </c>
      <c r="J509" s="276">
        <v>0</v>
      </c>
      <c r="K509" s="276">
        <v>0</v>
      </c>
      <c r="L509" s="276">
        <v>0</v>
      </c>
      <c r="M509" s="276">
        <v>0</v>
      </c>
      <c r="N509" s="276">
        <v>0</v>
      </c>
      <c r="O509" s="276">
        <v>0</v>
      </c>
      <c r="P509" s="276">
        <v>0</v>
      </c>
      <c r="Q509" s="276">
        <v>0</v>
      </c>
      <c r="R509" s="276">
        <v>0</v>
      </c>
      <c r="S509" s="276">
        <v>0</v>
      </c>
      <c r="T509" s="276">
        <v>0</v>
      </c>
      <c r="U509" s="276">
        <v>0</v>
      </c>
      <c r="V509" s="1044">
        <v>0</v>
      </c>
      <c r="W509" s="276">
        <v>0</v>
      </c>
      <c r="X509" s="276">
        <v>0</v>
      </c>
      <c r="Y509" s="276">
        <v>0</v>
      </c>
      <c r="Z509" s="276">
        <v>0</v>
      </c>
      <c r="AA509" s="276">
        <v>0</v>
      </c>
      <c r="AB509" s="276">
        <v>0</v>
      </c>
      <c r="AC509" s="276">
        <v>0</v>
      </c>
      <c r="AD509" s="448"/>
    </row>
    <row r="510" spans="1:30" ht="20.399999999999999" customHeight="1">
      <c r="A510" s="407"/>
      <c r="B510" s="407"/>
      <c r="C510" s="407"/>
      <c r="D510" s="407"/>
      <c r="E510" s="407"/>
      <c r="F510" s="407"/>
      <c r="G510" s="407"/>
      <c r="H510" s="407"/>
      <c r="I510" s="407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  <c r="Z510" s="407"/>
      <c r="AA510" s="407"/>
      <c r="AB510" s="407"/>
      <c r="AC510" s="407"/>
      <c r="AD510" s="448"/>
    </row>
    <row r="511" spans="1:30" ht="20.399999999999999" customHeight="1">
      <c r="A511" s="796" t="s">
        <v>3441</v>
      </c>
      <c r="B511" s="669" t="s">
        <v>3440</v>
      </c>
      <c r="C511" s="275">
        <v>144</v>
      </c>
      <c r="D511" s="275">
        <v>144</v>
      </c>
      <c r="E511" s="275">
        <v>0</v>
      </c>
      <c r="F511" s="275">
        <v>0</v>
      </c>
      <c r="G511" s="1041">
        <v>100</v>
      </c>
      <c r="H511" s="275">
        <v>0</v>
      </c>
      <c r="I511" s="275">
        <v>0</v>
      </c>
      <c r="J511" s="275">
        <v>0</v>
      </c>
      <c r="K511" s="275">
        <v>0</v>
      </c>
      <c r="L511" s="275">
        <v>0</v>
      </c>
      <c r="M511" s="275">
        <v>1</v>
      </c>
      <c r="N511" s="275">
        <v>1</v>
      </c>
      <c r="O511" s="275">
        <v>1</v>
      </c>
      <c r="P511" s="275">
        <v>0</v>
      </c>
      <c r="Q511" s="275">
        <v>1</v>
      </c>
      <c r="R511" s="275">
        <v>2</v>
      </c>
      <c r="S511" s="275">
        <v>0</v>
      </c>
      <c r="T511" s="275">
        <v>6</v>
      </c>
      <c r="U511" s="275">
        <v>8</v>
      </c>
      <c r="V511" s="1042">
        <v>11</v>
      </c>
      <c r="W511" s="275">
        <v>13</v>
      </c>
      <c r="X511" s="275">
        <v>10</v>
      </c>
      <c r="Y511" s="275">
        <v>18</v>
      </c>
      <c r="Z511" s="275">
        <v>17</v>
      </c>
      <c r="AA511" s="275">
        <v>21</v>
      </c>
      <c r="AB511" s="275">
        <v>11</v>
      </c>
      <c r="AC511" s="275">
        <v>23</v>
      </c>
      <c r="AD511" s="448"/>
    </row>
    <row r="512" spans="1:30" ht="20.399999999999999" customHeight="1">
      <c r="A512" s="794"/>
      <c r="B512" s="670" t="s">
        <v>1468</v>
      </c>
      <c r="C512" s="276">
        <v>76</v>
      </c>
      <c r="D512" s="276">
        <v>76</v>
      </c>
      <c r="E512" s="276">
        <v>0</v>
      </c>
      <c r="F512" s="276">
        <v>0</v>
      </c>
      <c r="G512" s="1043">
        <v>100</v>
      </c>
      <c r="H512" s="276">
        <v>0</v>
      </c>
      <c r="I512" s="276">
        <v>0</v>
      </c>
      <c r="J512" s="276">
        <v>0</v>
      </c>
      <c r="K512" s="276">
        <v>0</v>
      </c>
      <c r="L512" s="276">
        <v>0</v>
      </c>
      <c r="M512" s="276">
        <v>0</v>
      </c>
      <c r="N512" s="276">
        <v>1</v>
      </c>
      <c r="O512" s="276">
        <v>1</v>
      </c>
      <c r="P512" s="276">
        <v>0</v>
      </c>
      <c r="Q512" s="276">
        <v>0</v>
      </c>
      <c r="R512" s="276">
        <v>1</v>
      </c>
      <c r="S512" s="276">
        <v>0</v>
      </c>
      <c r="T512" s="276">
        <v>6</v>
      </c>
      <c r="U512" s="276">
        <v>4</v>
      </c>
      <c r="V512" s="1044">
        <v>6</v>
      </c>
      <c r="W512" s="276">
        <v>7</v>
      </c>
      <c r="X512" s="276">
        <v>6</v>
      </c>
      <c r="Y512" s="276">
        <v>12</v>
      </c>
      <c r="Z512" s="276">
        <v>6</v>
      </c>
      <c r="AA512" s="276">
        <v>9</v>
      </c>
      <c r="AB512" s="276">
        <v>7</v>
      </c>
      <c r="AC512" s="276">
        <v>10</v>
      </c>
      <c r="AD512" s="448"/>
    </row>
    <row r="513" spans="1:30" ht="20.399999999999999" customHeight="1">
      <c r="A513" s="794"/>
      <c r="B513" s="670" t="s">
        <v>1467</v>
      </c>
      <c r="C513" s="276">
        <v>68</v>
      </c>
      <c r="D513" s="276">
        <v>68</v>
      </c>
      <c r="E513" s="276">
        <v>0</v>
      </c>
      <c r="F513" s="276">
        <v>0</v>
      </c>
      <c r="G513" s="1043">
        <v>100</v>
      </c>
      <c r="H513" s="276">
        <v>0</v>
      </c>
      <c r="I513" s="276">
        <v>0</v>
      </c>
      <c r="J513" s="276">
        <v>0</v>
      </c>
      <c r="K513" s="276">
        <v>0</v>
      </c>
      <c r="L513" s="276">
        <v>0</v>
      </c>
      <c r="M513" s="276">
        <v>1</v>
      </c>
      <c r="N513" s="276">
        <v>0</v>
      </c>
      <c r="O513" s="276">
        <v>0</v>
      </c>
      <c r="P513" s="276">
        <v>0</v>
      </c>
      <c r="Q513" s="276">
        <v>1</v>
      </c>
      <c r="R513" s="276">
        <v>1</v>
      </c>
      <c r="S513" s="276">
        <v>0</v>
      </c>
      <c r="T513" s="276">
        <v>0</v>
      </c>
      <c r="U513" s="276">
        <v>4</v>
      </c>
      <c r="V513" s="1044">
        <v>5</v>
      </c>
      <c r="W513" s="276">
        <v>6</v>
      </c>
      <c r="X513" s="276">
        <v>4</v>
      </c>
      <c r="Y513" s="276">
        <v>6</v>
      </c>
      <c r="Z513" s="276">
        <v>11</v>
      </c>
      <c r="AA513" s="276">
        <v>12</v>
      </c>
      <c r="AB513" s="276">
        <v>4</v>
      </c>
      <c r="AC513" s="276">
        <v>13</v>
      </c>
      <c r="AD513" s="448"/>
    </row>
    <row r="514" spans="1:30" ht="20.399999999999999" customHeight="1">
      <c r="A514" s="794"/>
      <c r="B514" s="670" t="s">
        <v>4104</v>
      </c>
      <c r="C514" s="276">
        <v>0</v>
      </c>
      <c r="D514" s="276">
        <v>0</v>
      </c>
      <c r="E514" s="276">
        <v>0</v>
      </c>
      <c r="F514" s="276">
        <v>0</v>
      </c>
      <c r="G514" s="1043">
        <v>0</v>
      </c>
      <c r="H514" s="276">
        <v>0</v>
      </c>
      <c r="I514" s="276">
        <v>0</v>
      </c>
      <c r="J514" s="276">
        <v>0</v>
      </c>
      <c r="K514" s="276">
        <v>0</v>
      </c>
      <c r="L514" s="276">
        <v>0</v>
      </c>
      <c r="M514" s="276">
        <v>0</v>
      </c>
      <c r="N514" s="276">
        <v>0</v>
      </c>
      <c r="O514" s="276">
        <v>0</v>
      </c>
      <c r="P514" s="276">
        <v>0</v>
      </c>
      <c r="Q514" s="276">
        <v>0</v>
      </c>
      <c r="R514" s="276">
        <v>0</v>
      </c>
      <c r="S514" s="276">
        <v>0</v>
      </c>
      <c r="T514" s="276">
        <v>0</v>
      </c>
      <c r="U514" s="276">
        <v>0</v>
      </c>
      <c r="V514" s="1044">
        <v>0</v>
      </c>
      <c r="W514" s="276">
        <v>0</v>
      </c>
      <c r="X514" s="276">
        <v>0</v>
      </c>
      <c r="Y514" s="276">
        <v>0</v>
      </c>
      <c r="Z514" s="276">
        <v>0</v>
      </c>
      <c r="AA514" s="276">
        <v>0</v>
      </c>
      <c r="AB514" s="276">
        <v>0</v>
      </c>
      <c r="AC514" s="276">
        <v>0</v>
      </c>
      <c r="AD514" s="448"/>
    </row>
    <row r="515" spans="1:30" ht="20.399999999999999" customHeight="1">
      <c r="A515" s="407"/>
      <c r="B515" s="407"/>
      <c r="C515" s="407"/>
      <c r="D515" s="407"/>
      <c r="E515" s="407"/>
      <c r="F515" s="407"/>
      <c r="G515" s="407"/>
      <c r="H515" s="407"/>
      <c r="I515" s="407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  <c r="Z515" s="407"/>
      <c r="AA515" s="407"/>
      <c r="AB515" s="407"/>
      <c r="AC515" s="407"/>
      <c r="AD515" s="448"/>
    </row>
    <row r="516" spans="1:30" ht="20.399999999999999" customHeight="1">
      <c r="A516" s="796" t="s">
        <v>3439</v>
      </c>
      <c r="B516" s="669" t="s">
        <v>3438</v>
      </c>
      <c r="C516" s="275">
        <v>212</v>
      </c>
      <c r="D516" s="275">
        <v>212</v>
      </c>
      <c r="E516" s="275">
        <v>0</v>
      </c>
      <c r="F516" s="275">
        <v>0</v>
      </c>
      <c r="G516" s="1041">
        <v>100</v>
      </c>
      <c r="H516" s="275">
        <v>0</v>
      </c>
      <c r="I516" s="275">
        <v>0</v>
      </c>
      <c r="J516" s="275">
        <v>0</v>
      </c>
      <c r="K516" s="275">
        <v>0</v>
      </c>
      <c r="L516" s="275">
        <v>0</v>
      </c>
      <c r="M516" s="275">
        <v>0</v>
      </c>
      <c r="N516" s="275">
        <v>0</v>
      </c>
      <c r="O516" s="275">
        <v>0</v>
      </c>
      <c r="P516" s="275">
        <v>0</v>
      </c>
      <c r="Q516" s="275">
        <v>0</v>
      </c>
      <c r="R516" s="275">
        <v>0</v>
      </c>
      <c r="S516" s="275">
        <v>1</v>
      </c>
      <c r="T516" s="275">
        <v>3</v>
      </c>
      <c r="U516" s="275">
        <v>5</v>
      </c>
      <c r="V516" s="1042">
        <v>3</v>
      </c>
      <c r="W516" s="275">
        <v>5</v>
      </c>
      <c r="X516" s="275">
        <v>10</v>
      </c>
      <c r="Y516" s="275">
        <v>11</v>
      </c>
      <c r="Z516" s="275">
        <v>18</v>
      </c>
      <c r="AA516" s="275">
        <v>22</v>
      </c>
      <c r="AB516" s="275">
        <v>38</v>
      </c>
      <c r="AC516" s="275">
        <v>96</v>
      </c>
      <c r="AD516" s="448"/>
    </row>
    <row r="517" spans="1:30" ht="20.399999999999999" customHeight="1">
      <c r="A517" s="794"/>
      <c r="B517" s="670" t="s">
        <v>1468</v>
      </c>
      <c r="C517" s="276">
        <v>120</v>
      </c>
      <c r="D517" s="276">
        <v>120</v>
      </c>
      <c r="E517" s="276">
        <v>0</v>
      </c>
      <c r="F517" s="276">
        <v>0</v>
      </c>
      <c r="G517" s="1043">
        <v>100</v>
      </c>
      <c r="H517" s="276">
        <v>0</v>
      </c>
      <c r="I517" s="276">
        <v>0</v>
      </c>
      <c r="J517" s="276">
        <v>0</v>
      </c>
      <c r="K517" s="276">
        <v>0</v>
      </c>
      <c r="L517" s="276">
        <v>0</v>
      </c>
      <c r="M517" s="276">
        <v>0</v>
      </c>
      <c r="N517" s="276">
        <v>0</v>
      </c>
      <c r="O517" s="276">
        <v>0</v>
      </c>
      <c r="P517" s="276">
        <v>0</v>
      </c>
      <c r="Q517" s="276">
        <v>0</v>
      </c>
      <c r="R517" s="276">
        <v>0</v>
      </c>
      <c r="S517" s="276">
        <v>1</v>
      </c>
      <c r="T517" s="276">
        <v>3</v>
      </c>
      <c r="U517" s="276">
        <v>4</v>
      </c>
      <c r="V517" s="1044">
        <v>3</v>
      </c>
      <c r="W517" s="276">
        <v>3</v>
      </c>
      <c r="X517" s="276">
        <v>7</v>
      </c>
      <c r="Y517" s="276">
        <v>8</v>
      </c>
      <c r="Z517" s="276">
        <v>12</v>
      </c>
      <c r="AA517" s="276">
        <v>15</v>
      </c>
      <c r="AB517" s="276">
        <v>21</v>
      </c>
      <c r="AC517" s="276">
        <v>43</v>
      </c>
      <c r="AD517" s="448"/>
    </row>
    <row r="518" spans="1:30" ht="20.399999999999999" customHeight="1">
      <c r="A518" s="794"/>
      <c r="B518" s="670" t="s">
        <v>1467</v>
      </c>
      <c r="C518" s="276">
        <v>92</v>
      </c>
      <c r="D518" s="276">
        <v>92</v>
      </c>
      <c r="E518" s="276">
        <v>0</v>
      </c>
      <c r="F518" s="276">
        <v>0</v>
      </c>
      <c r="G518" s="1043">
        <v>100</v>
      </c>
      <c r="H518" s="276">
        <v>0</v>
      </c>
      <c r="I518" s="276">
        <v>0</v>
      </c>
      <c r="J518" s="276">
        <v>0</v>
      </c>
      <c r="K518" s="276">
        <v>0</v>
      </c>
      <c r="L518" s="276">
        <v>0</v>
      </c>
      <c r="M518" s="276">
        <v>0</v>
      </c>
      <c r="N518" s="276">
        <v>0</v>
      </c>
      <c r="O518" s="276">
        <v>0</v>
      </c>
      <c r="P518" s="276">
        <v>0</v>
      </c>
      <c r="Q518" s="276">
        <v>0</v>
      </c>
      <c r="R518" s="276">
        <v>0</v>
      </c>
      <c r="S518" s="276">
        <v>0</v>
      </c>
      <c r="T518" s="276">
        <v>0</v>
      </c>
      <c r="U518" s="276">
        <v>1</v>
      </c>
      <c r="V518" s="1044">
        <v>0</v>
      </c>
      <c r="W518" s="276">
        <v>2</v>
      </c>
      <c r="X518" s="276">
        <v>3</v>
      </c>
      <c r="Y518" s="276">
        <v>3</v>
      </c>
      <c r="Z518" s="276">
        <v>6</v>
      </c>
      <c r="AA518" s="276">
        <v>7</v>
      </c>
      <c r="AB518" s="276">
        <v>17</v>
      </c>
      <c r="AC518" s="276">
        <v>53</v>
      </c>
      <c r="AD518" s="448"/>
    </row>
    <row r="519" spans="1:30" ht="20.399999999999999" customHeight="1">
      <c r="A519" s="794"/>
      <c r="B519" s="670" t="s">
        <v>4104</v>
      </c>
      <c r="C519" s="276">
        <v>0</v>
      </c>
      <c r="D519" s="276">
        <v>0</v>
      </c>
      <c r="E519" s="276">
        <v>0</v>
      </c>
      <c r="F519" s="276">
        <v>0</v>
      </c>
      <c r="G519" s="1043">
        <v>0</v>
      </c>
      <c r="H519" s="276">
        <v>0</v>
      </c>
      <c r="I519" s="276">
        <v>0</v>
      </c>
      <c r="J519" s="276">
        <v>0</v>
      </c>
      <c r="K519" s="276">
        <v>0</v>
      </c>
      <c r="L519" s="276">
        <v>0</v>
      </c>
      <c r="M519" s="276">
        <v>0</v>
      </c>
      <c r="N519" s="276">
        <v>0</v>
      </c>
      <c r="O519" s="276">
        <v>0</v>
      </c>
      <c r="P519" s="276">
        <v>0</v>
      </c>
      <c r="Q519" s="276">
        <v>0</v>
      </c>
      <c r="R519" s="276">
        <v>0</v>
      </c>
      <c r="S519" s="276">
        <v>0</v>
      </c>
      <c r="T519" s="276">
        <v>0</v>
      </c>
      <c r="U519" s="276">
        <v>0</v>
      </c>
      <c r="V519" s="1044">
        <v>0</v>
      </c>
      <c r="W519" s="276">
        <v>0</v>
      </c>
      <c r="X519" s="276">
        <v>0</v>
      </c>
      <c r="Y519" s="276">
        <v>0</v>
      </c>
      <c r="Z519" s="276">
        <v>0</v>
      </c>
      <c r="AA519" s="276">
        <v>0</v>
      </c>
      <c r="AB519" s="276">
        <v>0</v>
      </c>
      <c r="AC519" s="276">
        <v>0</v>
      </c>
      <c r="AD519" s="448"/>
    </row>
    <row r="520" spans="1:30" ht="20.399999999999999" customHeight="1">
      <c r="A520" s="407"/>
      <c r="B520" s="407"/>
      <c r="C520" s="407"/>
      <c r="D520" s="407"/>
      <c r="E520" s="407"/>
      <c r="F520" s="407"/>
      <c r="G520" s="407"/>
      <c r="H520" s="407"/>
      <c r="I520" s="407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  <c r="Z520" s="407"/>
      <c r="AA520" s="407"/>
      <c r="AB520" s="407"/>
      <c r="AC520" s="407"/>
      <c r="AD520" s="448"/>
    </row>
    <row r="521" spans="1:30" ht="20.399999999999999" customHeight="1">
      <c r="A521" s="796" t="s">
        <v>3437</v>
      </c>
      <c r="B521" s="669" t="s">
        <v>3436</v>
      </c>
      <c r="C521" s="275">
        <v>46</v>
      </c>
      <c r="D521" s="275">
        <v>46</v>
      </c>
      <c r="E521" s="275">
        <v>0</v>
      </c>
      <c r="F521" s="275">
        <v>0</v>
      </c>
      <c r="G521" s="1041">
        <v>100</v>
      </c>
      <c r="H521" s="275">
        <v>0</v>
      </c>
      <c r="I521" s="275">
        <v>0</v>
      </c>
      <c r="J521" s="275">
        <v>0</v>
      </c>
      <c r="K521" s="275">
        <v>0</v>
      </c>
      <c r="L521" s="275">
        <v>0</v>
      </c>
      <c r="M521" s="275">
        <v>0</v>
      </c>
      <c r="N521" s="275">
        <v>0</v>
      </c>
      <c r="O521" s="275">
        <v>0</v>
      </c>
      <c r="P521" s="275">
        <v>0</v>
      </c>
      <c r="Q521" s="275">
        <v>1</v>
      </c>
      <c r="R521" s="275">
        <v>0</v>
      </c>
      <c r="S521" s="275">
        <v>1</v>
      </c>
      <c r="T521" s="275">
        <v>3</v>
      </c>
      <c r="U521" s="275">
        <v>5</v>
      </c>
      <c r="V521" s="1042">
        <v>5</v>
      </c>
      <c r="W521" s="275">
        <v>2</v>
      </c>
      <c r="X521" s="275">
        <v>5</v>
      </c>
      <c r="Y521" s="275">
        <v>1</v>
      </c>
      <c r="Z521" s="275">
        <v>10</v>
      </c>
      <c r="AA521" s="275">
        <v>9</v>
      </c>
      <c r="AB521" s="275">
        <v>4</v>
      </c>
      <c r="AC521" s="275">
        <v>0</v>
      </c>
      <c r="AD521" s="448"/>
    </row>
    <row r="522" spans="1:30" ht="20.399999999999999" customHeight="1">
      <c r="A522" s="794"/>
      <c r="B522" s="670" t="s">
        <v>1468</v>
      </c>
      <c r="C522" s="276">
        <v>29</v>
      </c>
      <c r="D522" s="276">
        <v>29</v>
      </c>
      <c r="E522" s="276">
        <v>0</v>
      </c>
      <c r="F522" s="276">
        <v>0</v>
      </c>
      <c r="G522" s="1043">
        <v>100</v>
      </c>
      <c r="H522" s="276">
        <v>0</v>
      </c>
      <c r="I522" s="276">
        <v>0</v>
      </c>
      <c r="J522" s="276">
        <v>0</v>
      </c>
      <c r="K522" s="276">
        <v>0</v>
      </c>
      <c r="L522" s="276">
        <v>0</v>
      </c>
      <c r="M522" s="276">
        <v>0</v>
      </c>
      <c r="N522" s="276">
        <v>0</v>
      </c>
      <c r="O522" s="276">
        <v>0</v>
      </c>
      <c r="P522" s="276">
        <v>0</v>
      </c>
      <c r="Q522" s="276">
        <v>1</v>
      </c>
      <c r="R522" s="276">
        <v>0</v>
      </c>
      <c r="S522" s="276">
        <v>0</v>
      </c>
      <c r="T522" s="276">
        <v>1</v>
      </c>
      <c r="U522" s="276">
        <v>2</v>
      </c>
      <c r="V522" s="1044">
        <v>4</v>
      </c>
      <c r="W522" s="276">
        <v>0</v>
      </c>
      <c r="X522" s="276">
        <v>3</v>
      </c>
      <c r="Y522" s="276">
        <v>1</v>
      </c>
      <c r="Z522" s="276">
        <v>8</v>
      </c>
      <c r="AA522" s="276">
        <v>5</v>
      </c>
      <c r="AB522" s="276">
        <v>4</v>
      </c>
      <c r="AC522" s="276">
        <v>0</v>
      </c>
      <c r="AD522" s="448"/>
    </row>
    <row r="523" spans="1:30" ht="20.399999999999999" customHeight="1">
      <c r="A523" s="794"/>
      <c r="B523" s="670" t="s">
        <v>1467</v>
      </c>
      <c r="C523" s="276">
        <v>17</v>
      </c>
      <c r="D523" s="276">
        <v>17</v>
      </c>
      <c r="E523" s="276">
        <v>0</v>
      </c>
      <c r="F523" s="276">
        <v>0</v>
      </c>
      <c r="G523" s="1043">
        <v>100</v>
      </c>
      <c r="H523" s="276">
        <v>0</v>
      </c>
      <c r="I523" s="276">
        <v>0</v>
      </c>
      <c r="J523" s="276">
        <v>0</v>
      </c>
      <c r="K523" s="276">
        <v>0</v>
      </c>
      <c r="L523" s="276">
        <v>0</v>
      </c>
      <c r="M523" s="276">
        <v>0</v>
      </c>
      <c r="N523" s="276">
        <v>0</v>
      </c>
      <c r="O523" s="276">
        <v>0</v>
      </c>
      <c r="P523" s="276">
        <v>0</v>
      </c>
      <c r="Q523" s="276">
        <v>0</v>
      </c>
      <c r="R523" s="276">
        <v>0</v>
      </c>
      <c r="S523" s="276">
        <v>1</v>
      </c>
      <c r="T523" s="276">
        <v>2</v>
      </c>
      <c r="U523" s="276">
        <v>3</v>
      </c>
      <c r="V523" s="1044">
        <v>1</v>
      </c>
      <c r="W523" s="276">
        <v>2</v>
      </c>
      <c r="X523" s="276">
        <v>2</v>
      </c>
      <c r="Y523" s="276">
        <v>0</v>
      </c>
      <c r="Z523" s="276">
        <v>2</v>
      </c>
      <c r="AA523" s="276">
        <v>4</v>
      </c>
      <c r="AB523" s="276">
        <v>0</v>
      </c>
      <c r="AC523" s="276">
        <v>0</v>
      </c>
      <c r="AD523" s="448"/>
    </row>
    <row r="524" spans="1:30" ht="20.399999999999999" customHeight="1">
      <c r="A524" s="794"/>
      <c r="B524" s="670" t="s">
        <v>4104</v>
      </c>
      <c r="C524" s="276">
        <v>0</v>
      </c>
      <c r="D524" s="276">
        <v>0</v>
      </c>
      <c r="E524" s="276">
        <v>0</v>
      </c>
      <c r="F524" s="276">
        <v>0</v>
      </c>
      <c r="G524" s="1043">
        <v>0</v>
      </c>
      <c r="H524" s="276">
        <v>0</v>
      </c>
      <c r="I524" s="276">
        <v>0</v>
      </c>
      <c r="J524" s="276">
        <v>0</v>
      </c>
      <c r="K524" s="276">
        <v>0</v>
      </c>
      <c r="L524" s="276">
        <v>0</v>
      </c>
      <c r="M524" s="276">
        <v>0</v>
      </c>
      <c r="N524" s="276">
        <v>0</v>
      </c>
      <c r="O524" s="276">
        <v>0</v>
      </c>
      <c r="P524" s="276">
        <v>0</v>
      </c>
      <c r="Q524" s="276">
        <v>0</v>
      </c>
      <c r="R524" s="276">
        <v>0</v>
      </c>
      <c r="S524" s="276">
        <v>0</v>
      </c>
      <c r="T524" s="276">
        <v>0</v>
      </c>
      <c r="U524" s="276">
        <v>0</v>
      </c>
      <c r="V524" s="1044">
        <v>0</v>
      </c>
      <c r="W524" s="276">
        <v>0</v>
      </c>
      <c r="X524" s="276">
        <v>0</v>
      </c>
      <c r="Y524" s="276">
        <v>0</v>
      </c>
      <c r="Z524" s="276">
        <v>0</v>
      </c>
      <c r="AA524" s="276">
        <v>0</v>
      </c>
      <c r="AB524" s="276">
        <v>0</v>
      </c>
      <c r="AC524" s="276">
        <v>0</v>
      </c>
      <c r="AD524" s="448"/>
    </row>
    <row r="525" spans="1:30" ht="20.399999999999999" customHeight="1">
      <c r="A525" s="407"/>
      <c r="B525" s="407"/>
      <c r="C525" s="407"/>
      <c r="D525" s="407"/>
      <c r="E525" s="407"/>
      <c r="F525" s="407"/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  <c r="Z525" s="407"/>
      <c r="AA525" s="407"/>
      <c r="AB525" s="407"/>
      <c r="AC525" s="407"/>
      <c r="AD525" s="448"/>
    </row>
    <row r="526" spans="1:30" ht="20.399999999999999" customHeight="1">
      <c r="A526" s="796" t="s">
        <v>4701</v>
      </c>
      <c r="B526" s="669" t="s">
        <v>4702</v>
      </c>
      <c r="C526" s="275">
        <v>1</v>
      </c>
      <c r="D526" s="275">
        <v>1</v>
      </c>
      <c r="E526" s="275">
        <v>0</v>
      </c>
      <c r="F526" s="275">
        <v>0</v>
      </c>
      <c r="G526" s="1041">
        <v>100</v>
      </c>
      <c r="H526" s="275">
        <v>0</v>
      </c>
      <c r="I526" s="275">
        <v>0</v>
      </c>
      <c r="J526" s="275">
        <v>0</v>
      </c>
      <c r="K526" s="275">
        <v>0</v>
      </c>
      <c r="L526" s="275">
        <v>0</v>
      </c>
      <c r="M526" s="275">
        <v>0</v>
      </c>
      <c r="N526" s="275">
        <v>0</v>
      </c>
      <c r="O526" s="275">
        <v>0</v>
      </c>
      <c r="P526" s="275">
        <v>0</v>
      </c>
      <c r="Q526" s="275">
        <v>0</v>
      </c>
      <c r="R526" s="275">
        <v>0</v>
      </c>
      <c r="S526" s="275">
        <v>0</v>
      </c>
      <c r="T526" s="275">
        <v>0</v>
      </c>
      <c r="U526" s="275">
        <v>0</v>
      </c>
      <c r="V526" s="1042">
        <v>1</v>
      </c>
      <c r="W526" s="275">
        <v>0</v>
      </c>
      <c r="X526" s="275">
        <v>0</v>
      </c>
      <c r="Y526" s="275">
        <v>0</v>
      </c>
      <c r="Z526" s="275">
        <v>0</v>
      </c>
      <c r="AA526" s="275">
        <v>0</v>
      </c>
      <c r="AB526" s="275">
        <v>0</v>
      </c>
      <c r="AC526" s="275">
        <v>0</v>
      </c>
      <c r="AD526" s="448"/>
    </row>
    <row r="527" spans="1:30" ht="20.399999999999999" customHeight="1">
      <c r="A527" s="794"/>
      <c r="B527" s="670" t="s">
        <v>1468</v>
      </c>
      <c r="C527" s="276">
        <v>1</v>
      </c>
      <c r="D527" s="276">
        <v>1</v>
      </c>
      <c r="E527" s="276">
        <v>0</v>
      </c>
      <c r="F527" s="276">
        <v>0</v>
      </c>
      <c r="G527" s="1043">
        <v>100</v>
      </c>
      <c r="H527" s="276">
        <v>0</v>
      </c>
      <c r="I527" s="276">
        <v>0</v>
      </c>
      <c r="J527" s="276">
        <v>0</v>
      </c>
      <c r="K527" s="276">
        <v>0</v>
      </c>
      <c r="L527" s="276">
        <v>0</v>
      </c>
      <c r="M527" s="276">
        <v>0</v>
      </c>
      <c r="N527" s="276">
        <v>0</v>
      </c>
      <c r="O527" s="276">
        <v>0</v>
      </c>
      <c r="P527" s="276">
        <v>0</v>
      </c>
      <c r="Q527" s="276">
        <v>0</v>
      </c>
      <c r="R527" s="276">
        <v>0</v>
      </c>
      <c r="S527" s="276">
        <v>0</v>
      </c>
      <c r="T527" s="276">
        <v>0</v>
      </c>
      <c r="U527" s="276">
        <v>0</v>
      </c>
      <c r="V527" s="1044">
        <v>1</v>
      </c>
      <c r="W527" s="276">
        <v>0</v>
      </c>
      <c r="X527" s="276">
        <v>0</v>
      </c>
      <c r="Y527" s="276">
        <v>0</v>
      </c>
      <c r="Z527" s="276">
        <v>0</v>
      </c>
      <c r="AA527" s="276">
        <v>0</v>
      </c>
      <c r="AB527" s="276">
        <v>0</v>
      </c>
      <c r="AC527" s="276">
        <v>0</v>
      </c>
      <c r="AD527" s="448"/>
    </row>
    <row r="528" spans="1:30" ht="20.399999999999999" customHeight="1">
      <c r="A528" s="794"/>
      <c r="B528" s="670" t="s">
        <v>1467</v>
      </c>
      <c r="C528" s="276">
        <v>0</v>
      </c>
      <c r="D528" s="276">
        <v>0</v>
      </c>
      <c r="E528" s="276">
        <v>0</v>
      </c>
      <c r="F528" s="276">
        <v>0</v>
      </c>
      <c r="G528" s="1043">
        <v>0</v>
      </c>
      <c r="H528" s="276">
        <v>0</v>
      </c>
      <c r="I528" s="276">
        <v>0</v>
      </c>
      <c r="J528" s="276">
        <v>0</v>
      </c>
      <c r="K528" s="276">
        <v>0</v>
      </c>
      <c r="L528" s="276">
        <v>0</v>
      </c>
      <c r="M528" s="276">
        <v>0</v>
      </c>
      <c r="N528" s="276">
        <v>0</v>
      </c>
      <c r="O528" s="276">
        <v>0</v>
      </c>
      <c r="P528" s="276">
        <v>0</v>
      </c>
      <c r="Q528" s="276">
        <v>0</v>
      </c>
      <c r="R528" s="276">
        <v>0</v>
      </c>
      <c r="S528" s="276">
        <v>0</v>
      </c>
      <c r="T528" s="276">
        <v>0</v>
      </c>
      <c r="U528" s="276">
        <v>0</v>
      </c>
      <c r="V528" s="1044">
        <v>0</v>
      </c>
      <c r="W528" s="276">
        <v>0</v>
      </c>
      <c r="X528" s="276">
        <v>0</v>
      </c>
      <c r="Y528" s="276">
        <v>0</v>
      </c>
      <c r="Z528" s="276">
        <v>0</v>
      </c>
      <c r="AA528" s="276">
        <v>0</v>
      </c>
      <c r="AB528" s="276">
        <v>0</v>
      </c>
      <c r="AC528" s="276">
        <v>0</v>
      </c>
      <c r="AD528" s="448"/>
    </row>
    <row r="529" spans="1:30" ht="20.399999999999999" customHeight="1">
      <c r="A529" s="794"/>
      <c r="B529" s="670" t="s">
        <v>4104</v>
      </c>
      <c r="C529" s="276">
        <v>0</v>
      </c>
      <c r="D529" s="276">
        <v>0</v>
      </c>
      <c r="E529" s="276">
        <v>0</v>
      </c>
      <c r="F529" s="276">
        <v>0</v>
      </c>
      <c r="G529" s="1043">
        <v>0</v>
      </c>
      <c r="H529" s="276">
        <v>0</v>
      </c>
      <c r="I529" s="276">
        <v>0</v>
      </c>
      <c r="J529" s="276">
        <v>0</v>
      </c>
      <c r="K529" s="276">
        <v>0</v>
      </c>
      <c r="L529" s="276">
        <v>0</v>
      </c>
      <c r="M529" s="276">
        <v>0</v>
      </c>
      <c r="N529" s="276">
        <v>0</v>
      </c>
      <c r="O529" s="276">
        <v>0</v>
      </c>
      <c r="P529" s="276">
        <v>0</v>
      </c>
      <c r="Q529" s="276">
        <v>0</v>
      </c>
      <c r="R529" s="276">
        <v>0</v>
      </c>
      <c r="S529" s="276">
        <v>0</v>
      </c>
      <c r="T529" s="276">
        <v>0</v>
      </c>
      <c r="U529" s="276">
        <v>0</v>
      </c>
      <c r="V529" s="1044">
        <v>0</v>
      </c>
      <c r="W529" s="276">
        <v>0</v>
      </c>
      <c r="X529" s="276">
        <v>0</v>
      </c>
      <c r="Y529" s="276">
        <v>0</v>
      </c>
      <c r="Z529" s="276">
        <v>0</v>
      </c>
      <c r="AA529" s="276">
        <v>0</v>
      </c>
      <c r="AB529" s="276">
        <v>0</v>
      </c>
      <c r="AC529" s="276">
        <v>0</v>
      </c>
      <c r="AD529" s="448"/>
    </row>
    <row r="530" spans="1:30" ht="20.399999999999999" customHeight="1">
      <c r="A530" s="407"/>
      <c r="B530" s="407"/>
      <c r="C530" s="407"/>
      <c r="D530" s="407"/>
      <c r="E530" s="407"/>
      <c r="F530" s="407"/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  <c r="Z530" s="407"/>
      <c r="AA530" s="407"/>
      <c r="AB530" s="407"/>
      <c r="AC530" s="407"/>
      <c r="AD530" s="448"/>
    </row>
    <row r="531" spans="1:30" ht="20.399999999999999" customHeight="1">
      <c r="A531" s="796" t="s">
        <v>3435</v>
      </c>
      <c r="B531" s="669" t="s">
        <v>3434</v>
      </c>
      <c r="C531" s="275">
        <v>3</v>
      </c>
      <c r="D531" s="275">
        <v>3</v>
      </c>
      <c r="E531" s="275">
        <v>0</v>
      </c>
      <c r="F531" s="275">
        <v>0</v>
      </c>
      <c r="G531" s="1041">
        <v>100</v>
      </c>
      <c r="H531" s="275">
        <v>0</v>
      </c>
      <c r="I531" s="275">
        <v>0</v>
      </c>
      <c r="J531" s="275">
        <v>0</v>
      </c>
      <c r="K531" s="275">
        <v>0</v>
      </c>
      <c r="L531" s="275">
        <v>0</v>
      </c>
      <c r="M531" s="275">
        <v>0</v>
      </c>
      <c r="N531" s="275">
        <v>0</v>
      </c>
      <c r="O531" s="275">
        <v>0</v>
      </c>
      <c r="P531" s="275">
        <v>1</v>
      </c>
      <c r="Q531" s="275">
        <v>0</v>
      </c>
      <c r="R531" s="275">
        <v>0</v>
      </c>
      <c r="S531" s="275">
        <v>0</v>
      </c>
      <c r="T531" s="275">
        <v>0</v>
      </c>
      <c r="U531" s="275">
        <v>1</v>
      </c>
      <c r="V531" s="1042">
        <v>0</v>
      </c>
      <c r="W531" s="275">
        <v>0</v>
      </c>
      <c r="X531" s="275">
        <v>0</v>
      </c>
      <c r="Y531" s="275">
        <v>0</v>
      </c>
      <c r="Z531" s="275">
        <v>0</v>
      </c>
      <c r="AA531" s="275">
        <v>1</v>
      </c>
      <c r="AB531" s="275">
        <v>0</v>
      </c>
      <c r="AC531" s="275">
        <v>0</v>
      </c>
      <c r="AD531" s="448"/>
    </row>
    <row r="532" spans="1:30" ht="20.399999999999999" customHeight="1">
      <c r="A532" s="669"/>
      <c r="B532" s="669" t="s">
        <v>3433</v>
      </c>
      <c r="C532" s="797"/>
      <c r="D532" s="797"/>
      <c r="E532" s="797"/>
      <c r="F532" s="797"/>
      <c r="G532" s="797"/>
      <c r="H532" s="797"/>
      <c r="I532" s="797"/>
      <c r="J532" s="797"/>
      <c r="K532" s="797"/>
      <c r="L532" s="797"/>
      <c r="M532" s="797"/>
      <c r="N532" s="797"/>
      <c r="O532" s="797"/>
      <c r="P532" s="797"/>
      <c r="Q532" s="797"/>
      <c r="R532" s="797"/>
      <c r="S532" s="797"/>
      <c r="T532" s="797"/>
      <c r="U532" s="797"/>
      <c r="V532" s="797"/>
      <c r="W532" s="797"/>
      <c r="X532" s="797"/>
      <c r="Y532" s="797"/>
      <c r="Z532" s="797"/>
      <c r="AA532" s="797"/>
      <c r="AB532" s="797"/>
      <c r="AC532" s="797"/>
      <c r="AD532" s="448"/>
    </row>
    <row r="533" spans="1:30" ht="20.399999999999999" customHeight="1">
      <c r="A533" s="794"/>
      <c r="B533" s="670" t="s">
        <v>1468</v>
      </c>
      <c r="C533" s="276">
        <v>1</v>
      </c>
      <c r="D533" s="276">
        <v>1</v>
      </c>
      <c r="E533" s="276">
        <v>0</v>
      </c>
      <c r="F533" s="276">
        <v>0</v>
      </c>
      <c r="G533" s="1043">
        <v>100</v>
      </c>
      <c r="H533" s="276">
        <v>0</v>
      </c>
      <c r="I533" s="276">
        <v>0</v>
      </c>
      <c r="J533" s="276">
        <v>0</v>
      </c>
      <c r="K533" s="276">
        <v>0</v>
      </c>
      <c r="L533" s="276">
        <v>0</v>
      </c>
      <c r="M533" s="276">
        <v>0</v>
      </c>
      <c r="N533" s="276">
        <v>0</v>
      </c>
      <c r="O533" s="276">
        <v>0</v>
      </c>
      <c r="P533" s="276">
        <v>0</v>
      </c>
      <c r="Q533" s="276">
        <v>0</v>
      </c>
      <c r="R533" s="276">
        <v>0</v>
      </c>
      <c r="S533" s="276">
        <v>0</v>
      </c>
      <c r="T533" s="276">
        <v>0</v>
      </c>
      <c r="U533" s="276">
        <v>0</v>
      </c>
      <c r="V533" s="1044">
        <v>0</v>
      </c>
      <c r="W533" s="276">
        <v>0</v>
      </c>
      <c r="X533" s="276">
        <v>0</v>
      </c>
      <c r="Y533" s="276">
        <v>0</v>
      </c>
      <c r="Z533" s="276">
        <v>0</v>
      </c>
      <c r="AA533" s="276">
        <v>1</v>
      </c>
      <c r="AB533" s="276">
        <v>0</v>
      </c>
      <c r="AC533" s="276">
        <v>0</v>
      </c>
      <c r="AD533" s="448"/>
    </row>
    <row r="534" spans="1:30" ht="20.399999999999999" customHeight="1">
      <c r="A534" s="794"/>
      <c r="B534" s="670" t="s">
        <v>1467</v>
      </c>
      <c r="C534" s="276">
        <v>2</v>
      </c>
      <c r="D534" s="276">
        <v>2</v>
      </c>
      <c r="E534" s="276">
        <v>0</v>
      </c>
      <c r="F534" s="276">
        <v>0</v>
      </c>
      <c r="G534" s="1043">
        <v>100</v>
      </c>
      <c r="H534" s="276">
        <v>0</v>
      </c>
      <c r="I534" s="276">
        <v>0</v>
      </c>
      <c r="J534" s="276">
        <v>0</v>
      </c>
      <c r="K534" s="276">
        <v>0</v>
      </c>
      <c r="L534" s="276">
        <v>0</v>
      </c>
      <c r="M534" s="276">
        <v>0</v>
      </c>
      <c r="N534" s="276">
        <v>0</v>
      </c>
      <c r="O534" s="276">
        <v>0</v>
      </c>
      <c r="P534" s="276">
        <v>1</v>
      </c>
      <c r="Q534" s="276">
        <v>0</v>
      </c>
      <c r="R534" s="276">
        <v>0</v>
      </c>
      <c r="S534" s="276">
        <v>0</v>
      </c>
      <c r="T534" s="276">
        <v>0</v>
      </c>
      <c r="U534" s="276">
        <v>1</v>
      </c>
      <c r="V534" s="1044">
        <v>0</v>
      </c>
      <c r="W534" s="276">
        <v>0</v>
      </c>
      <c r="X534" s="276">
        <v>0</v>
      </c>
      <c r="Y534" s="276">
        <v>0</v>
      </c>
      <c r="Z534" s="276">
        <v>0</v>
      </c>
      <c r="AA534" s="276">
        <v>0</v>
      </c>
      <c r="AB534" s="276">
        <v>0</v>
      </c>
      <c r="AC534" s="276">
        <v>0</v>
      </c>
      <c r="AD534" s="448"/>
    </row>
    <row r="535" spans="1:30" ht="20.399999999999999" customHeight="1">
      <c r="A535" s="794"/>
      <c r="B535" s="670" t="s">
        <v>4104</v>
      </c>
      <c r="C535" s="276">
        <v>0</v>
      </c>
      <c r="D535" s="276">
        <v>0</v>
      </c>
      <c r="E535" s="276">
        <v>0</v>
      </c>
      <c r="F535" s="276">
        <v>0</v>
      </c>
      <c r="G535" s="1043">
        <v>0</v>
      </c>
      <c r="H535" s="276">
        <v>0</v>
      </c>
      <c r="I535" s="276">
        <v>0</v>
      </c>
      <c r="J535" s="276">
        <v>0</v>
      </c>
      <c r="K535" s="276">
        <v>0</v>
      </c>
      <c r="L535" s="276">
        <v>0</v>
      </c>
      <c r="M535" s="276">
        <v>0</v>
      </c>
      <c r="N535" s="276">
        <v>0</v>
      </c>
      <c r="O535" s="276">
        <v>0</v>
      </c>
      <c r="P535" s="276">
        <v>0</v>
      </c>
      <c r="Q535" s="276">
        <v>0</v>
      </c>
      <c r="R535" s="276">
        <v>0</v>
      </c>
      <c r="S535" s="276">
        <v>0</v>
      </c>
      <c r="T535" s="276">
        <v>0</v>
      </c>
      <c r="U535" s="276">
        <v>0</v>
      </c>
      <c r="V535" s="1044">
        <v>0</v>
      </c>
      <c r="W535" s="276">
        <v>0</v>
      </c>
      <c r="X535" s="276">
        <v>0</v>
      </c>
      <c r="Y535" s="276">
        <v>0</v>
      </c>
      <c r="Z535" s="276">
        <v>0</v>
      </c>
      <c r="AA535" s="276">
        <v>0</v>
      </c>
      <c r="AB535" s="276">
        <v>0</v>
      </c>
      <c r="AC535" s="276">
        <v>0</v>
      </c>
      <c r="AD535" s="448"/>
    </row>
    <row r="536" spans="1:30" ht="20.399999999999999" customHeight="1">
      <c r="A536" s="407"/>
      <c r="B536" s="407"/>
      <c r="C536" s="407"/>
      <c r="D536" s="407"/>
      <c r="E536" s="407"/>
      <c r="F536" s="407"/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  <c r="Z536" s="407"/>
      <c r="AA536" s="407"/>
      <c r="AB536" s="407"/>
      <c r="AC536" s="407"/>
      <c r="AD536" s="448"/>
    </row>
    <row r="537" spans="1:30" ht="20.399999999999999" customHeight="1">
      <c r="A537" s="796" t="s">
        <v>3432</v>
      </c>
      <c r="B537" s="669" t="s">
        <v>3431</v>
      </c>
      <c r="C537" s="275">
        <v>67</v>
      </c>
      <c r="D537" s="275">
        <v>67</v>
      </c>
      <c r="E537" s="275">
        <v>0</v>
      </c>
      <c r="F537" s="275">
        <v>0</v>
      </c>
      <c r="G537" s="1041">
        <v>100</v>
      </c>
      <c r="H537" s="275">
        <v>0</v>
      </c>
      <c r="I537" s="275">
        <v>0</v>
      </c>
      <c r="J537" s="275">
        <v>0</v>
      </c>
      <c r="K537" s="275">
        <v>0</v>
      </c>
      <c r="L537" s="275">
        <v>0</v>
      </c>
      <c r="M537" s="275">
        <v>0</v>
      </c>
      <c r="N537" s="275">
        <v>0</v>
      </c>
      <c r="O537" s="275">
        <v>2</v>
      </c>
      <c r="P537" s="275">
        <v>0</v>
      </c>
      <c r="Q537" s="275">
        <v>2</v>
      </c>
      <c r="R537" s="275">
        <v>0</v>
      </c>
      <c r="S537" s="275">
        <v>4</v>
      </c>
      <c r="T537" s="275">
        <v>1</v>
      </c>
      <c r="U537" s="275">
        <v>6</v>
      </c>
      <c r="V537" s="1042">
        <v>4</v>
      </c>
      <c r="W537" s="275">
        <v>5</v>
      </c>
      <c r="X537" s="275">
        <v>9</v>
      </c>
      <c r="Y537" s="275">
        <v>6</v>
      </c>
      <c r="Z537" s="275">
        <v>8</v>
      </c>
      <c r="AA537" s="275">
        <v>8</v>
      </c>
      <c r="AB537" s="275">
        <v>7</v>
      </c>
      <c r="AC537" s="275">
        <v>5</v>
      </c>
      <c r="AD537" s="448"/>
    </row>
    <row r="538" spans="1:30" ht="20.399999999999999" customHeight="1">
      <c r="A538" s="794"/>
      <c r="B538" s="670" t="s">
        <v>1468</v>
      </c>
      <c r="C538" s="276">
        <v>26</v>
      </c>
      <c r="D538" s="276">
        <v>26</v>
      </c>
      <c r="E538" s="276">
        <v>0</v>
      </c>
      <c r="F538" s="276">
        <v>0</v>
      </c>
      <c r="G538" s="1043">
        <v>100</v>
      </c>
      <c r="H538" s="276">
        <v>0</v>
      </c>
      <c r="I538" s="276">
        <v>0</v>
      </c>
      <c r="J538" s="276">
        <v>0</v>
      </c>
      <c r="K538" s="276">
        <v>0</v>
      </c>
      <c r="L538" s="276">
        <v>0</v>
      </c>
      <c r="M538" s="276">
        <v>0</v>
      </c>
      <c r="N538" s="276">
        <v>0</v>
      </c>
      <c r="O538" s="276">
        <v>1</v>
      </c>
      <c r="P538" s="276">
        <v>0</v>
      </c>
      <c r="Q538" s="276">
        <v>0</v>
      </c>
      <c r="R538" s="276">
        <v>0</v>
      </c>
      <c r="S538" s="276">
        <v>1</v>
      </c>
      <c r="T538" s="276">
        <v>1</v>
      </c>
      <c r="U538" s="276">
        <v>4</v>
      </c>
      <c r="V538" s="1044">
        <v>0</v>
      </c>
      <c r="W538" s="276">
        <v>2</v>
      </c>
      <c r="X538" s="276">
        <v>2</v>
      </c>
      <c r="Y538" s="276">
        <v>2</v>
      </c>
      <c r="Z538" s="276">
        <v>4</v>
      </c>
      <c r="AA538" s="276">
        <v>4</v>
      </c>
      <c r="AB538" s="276">
        <v>3</v>
      </c>
      <c r="AC538" s="276">
        <v>2</v>
      </c>
      <c r="AD538" s="448"/>
    </row>
    <row r="539" spans="1:30" ht="20.399999999999999" customHeight="1">
      <c r="A539" s="794"/>
      <c r="B539" s="670" t="s">
        <v>1467</v>
      </c>
      <c r="C539" s="276">
        <v>41</v>
      </c>
      <c r="D539" s="276">
        <v>41</v>
      </c>
      <c r="E539" s="276">
        <v>0</v>
      </c>
      <c r="F539" s="276">
        <v>0</v>
      </c>
      <c r="G539" s="1043">
        <v>100</v>
      </c>
      <c r="H539" s="276">
        <v>0</v>
      </c>
      <c r="I539" s="276">
        <v>0</v>
      </c>
      <c r="J539" s="276">
        <v>0</v>
      </c>
      <c r="K539" s="276">
        <v>0</v>
      </c>
      <c r="L539" s="276">
        <v>0</v>
      </c>
      <c r="M539" s="276">
        <v>0</v>
      </c>
      <c r="N539" s="276">
        <v>0</v>
      </c>
      <c r="O539" s="276">
        <v>1</v>
      </c>
      <c r="P539" s="276">
        <v>0</v>
      </c>
      <c r="Q539" s="276">
        <v>2</v>
      </c>
      <c r="R539" s="276">
        <v>0</v>
      </c>
      <c r="S539" s="276">
        <v>3</v>
      </c>
      <c r="T539" s="276">
        <v>0</v>
      </c>
      <c r="U539" s="276">
        <v>2</v>
      </c>
      <c r="V539" s="1044">
        <v>4</v>
      </c>
      <c r="W539" s="276">
        <v>3</v>
      </c>
      <c r="X539" s="276">
        <v>7</v>
      </c>
      <c r="Y539" s="276">
        <v>4</v>
      </c>
      <c r="Z539" s="276">
        <v>4</v>
      </c>
      <c r="AA539" s="276">
        <v>4</v>
      </c>
      <c r="AB539" s="276">
        <v>4</v>
      </c>
      <c r="AC539" s="276">
        <v>3</v>
      </c>
      <c r="AD539" s="448"/>
    </row>
    <row r="540" spans="1:30" ht="20.399999999999999" customHeight="1">
      <c r="A540" s="794"/>
      <c r="B540" s="670" t="s">
        <v>4104</v>
      </c>
      <c r="C540" s="276">
        <v>0</v>
      </c>
      <c r="D540" s="276">
        <v>0</v>
      </c>
      <c r="E540" s="276">
        <v>0</v>
      </c>
      <c r="F540" s="276">
        <v>0</v>
      </c>
      <c r="G540" s="1043">
        <v>0</v>
      </c>
      <c r="H540" s="276">
        <v>0</v>
      </c>
      <c r="I540" s="276">
        <v>0</v>
      </c>
      <c r="J540" s="276">
        <v>0</v>
      </c>
      <c r="K540" s="276">
        <v>0</v>
      </c>
      <c r="L540" s="276">
        <v>0</v>
      </c>
      <c r="M540" s="276">
        <v>0</v>
      </c>
      <c r="N540" s="276">
        <v>0</v>
      </c>
      <c r="O540" s="276">
        <v>0</v>
      </c>
      <c r="P540" s="276">
        <v>0</v>
      </c>
      <c r="Q540" s="276">
        <v>0</v>
      </c>
      <c r="R540" s="276">
        <v>0</v>
      </c>
      <c r="S540" s="276">
        <v>0</v>
      </c>
      <c r="T540" s="276">
        <v>0</v>
      </c>
      <c r="U540" s="276">
        <v>0</v>
      </c>
      <c r="V540" s="1044">
        <v>0</v>
      </c>
      <c r="W540" s="276">
        <v>0</v>
      </c>
      <c r="X540" s="276">
        <v>0</v>
      </c>
      <c r="Y540" s="276">
        <v>0</v>
      </c>
      <c r="Z540" s="276">
        <v>0</v>
      </c>
      <c r="AA540" s="276">
        <v>0</v>
      </c>
      <c r="AB540" s="276">
        <v>0</v>
      </c>
      <c r="AC540" s="276">
        <v>0</v>
      </c>
      <c r="AD540" s="448"/>
    </row>
    <row r="541" spans="1:30" ht="20.399999999999999" customHeight="1">
      <c r="A541" s="407"/>
      <c r="B541" s="407"/>
      <c r="C541" s="407"/>
      <c r="D541" s="407"/>
      <c r="E541" s="407"/>
      <c r="F541" s="407"/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  <c r="Z541" s="407"/>
      <c r="AA541" s="407"/>
      <c r="AB541" s="407"/>
      <c r="AC541" s="407"/>
      <c r="AD541" s="448"/>
    </row>
    <row r="542" spans="1:30" ht="20.399999999999999" customHeight="1">
      <c r="A542" s="796" t="s">
        <v>3430</v>
      </c>
      <c r="B542" s="669" t="s">
        <v>3429</v>
      </c>
      <c r="C542" s="275">
        <v>169</v>
      </c>
      <c r="D542" s="275">
        <v>169</v>
      </c>
      <c r="E542" s="275">
        <v>0</v>
      </c>
      <c r="F542" s="275">
        <v>0</v>
      </c>
      <c r="G542" s="1041">
        <v>100</v>
      </c>
      <c r="H542" s="275">
        <v>0</v>
      </c>
      <c r="I542" s="275">
        <v>0</v>
      </c>
      <c r="J542" s="275">
        <v>0</v>
      </c>
      <c r="K542" s="275">
        <v>0</v>
      </c>
      <c r="L542" s="275">
        <v>1</v>
      </c>
      <c r="M542" s="275">
        <v>1</v>
      </c>
      <c r="N542" s="275">
        <v>2</v>
      </c>
      <c r="O542" s="275">
        <v>0</v>
      </c>
      <c r="P542" s="275">
        <v>5</v>
      </c>
      <c r="Q542" s="275">
        <v>1</v>
      </c>
      <c r="R542" s="275">
        <v>4</v>
      </c>
      <c r="S542" s="275">
        <v>6</v>
      </c>
      <c r="T542" s="275">
        <v>6</v>
      </c>
      <c r="U542" s="275">
        <v>8</v>
      </c>
      <c r="V542" s="1042">
        <v>10</v>
      </c>
      <c r="W542" s="275">
        <v>13</v>
      </c>
      <c r="X542" s="275">
        <v>18</v>
      </c>
      <c r="Y542" s="275">
        <v>14</v>
      </c>
      <c r="Z542" s="275">
        <v>22</v>
      </c>
      <c r="AA542" s="275">
        <v>22</v>
      </c>
      <c r="AB542" s="275">
        <v>20</v>
      </c>
      <c r="AC542" s="275">
        <v>16</v>
      </c>
      <c r="AD542" s="448"/>
    </row>
    <row r="543" spans="1:30" ht="20.399999999999999" customHeight="1">
      <c r="A543" s="669"/>
      <c r="B543" s="669" t="s">
        <v>3428</v>
      </c>
      <c r="C543" s="797"/>
      <c r="D543" s="797"/>
      <c r="E543" s="797"/>
      <c r="F543" s="797"/>
      <c r="G543" s="797"/>
      <c r="H543" s="797"/>
      <c r="I543" s="797"/>
      <c r="J543" s="797"/>
      <c r="K543" s="797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97"/>
      <c r="Y543" s="797"/>
      <c r="Z543" s="797"/>
      <c r="AA543" s="797"/>
      <c r="AB543" s="797"/>
      <c r="AC543" s="797"/>
      <c r="AD543" s="448"/>
    </row>
    <row r="544" spans="1:30" ht="20.399999999999999" customHeight="1">
      <c r="A544" s="794"/>
      <c r="B544" s="670" t="s">
        <v>1468</v>
      </c>
      <c r="C544" s="276">
        <v>91</v>
      </c>
      <c r="D544" s="276">
        <v>91</v>
      </c>
      <c r="E544" s="276">
        <v>0</v>
      </c>
      <c r="F544" s="276">
        <v>0</v>
      </c>
      <c r="G544" s="1043">
        <v>100</v>
      </c>
      <c r="H544" s="276">
        <v>0</v>
      </c>
      <c r="I544" s="276">
        <v>0</v>
      </c>
      <c r="J544" s="276">
        <v>0</v>
      </c>
      <c r="K544" s="276">
        <v>0</v>
      </c>
      <c r="L544" s="276">
        <v>1</v>
      </c>
      <c r="M544" s="276">
        <v>1</v>
      </c>
      <c r="N544" s="276">
        <v>1</v>
      </c>
      <c r="O544" s="276">
        <v>0</v>
      </c>
      <c r="P544" s="276">
        <v>3</v>
      </c>
      <c r="Q544" s="276">
        <v>1</v>
      </c>
      <c r="R544" s="276">
        <v>2</v>
      </c>
      <c r="S544" s="276">
        <v>6</v>
      </c>
      <c r="T544" s="276">
        <v>3</v>
      </c>
      <c r="U544" s="276">
        <v>5</v>
      </c>
      <c r="V544" s="1044">
        <v>6</v>
      </c>
      <c r="W544" s="276">
        <v>5</v>
      </c>
      <c r="X544" s="276">
        <v>9</v>
      </c>
      <c r="Y544" s="276">
        <v>8</v>
      </c>
      <c r="Z544" s="276">
        <v>13</v>
      </c>
      <c r="AA544" s="276">
        <v>9</v>
      </c>
      <c r="AB544" s="276">
        <v>12</v>
      </c>
      <c r="AC544" s="276">
        <v>6</v>
      </c>
      <c r="AD544" s="448"/>
    </row>
    <row r="545" spans="1:30" ht="20.399999999999999" customHeight="1">
      <c r="A545" s="794"/>
      <c r="B545" s="670" t="s">
        <v>1467</v>
      </c>
      <c r="C545" s="276">
        <v>78</v>
      </c>
      <c r="D545" s="276">
        <v>78</v>
      </c>
      <c r="E545" s="276">
        <v>0</v>
      </c>
      <c r="F545" s="276">
        <v>0</v>
      </c>
      <c r="G545" s="1043">
        <v>100</v>
      </c>
      <c r="H545" s="276">
        <v>0</v>
      </c>
      <c r="I545" s="276">
        <v>0</v>
      </c>
      <c r="J545" s="276">
        <v>0</v>
      </c>
      <c r="K545" s="276">
        <v>0</v>
      </c>
      <c r="L545" s="276">
        <v>0</v>
      </c>
      <c r="M545" s="276">
        <v>0</v>
      </c>
      <c r="N545" s="276">
        <v>1</v>
      </c>
      <c r="O545" s="276">
        <v>0</v>
      </c>
      <c r="P545" s="276">
        <v>2</v>
      </c>
      <c r="Q545" s="276">
        <v>0</v>
      </c>
      <c r="R545" s="276">
        <v>2</v>
      </c>
      <c r="S545" s="276">
        <v>0</v>
      </c>
      <c r="T545" s="276">
        <v>3</v>
      </c>
      <c r="U545" s="276">
        <v>3</v>
      </c>
      <c r="V545" s="1044">
        <v>4</v>
      </c>
      <c r="W545" s="276">
        <v>8</v>
      </c>
      <c r="X545" s="276">
        <v>9</v>
      </c>
      <c r="Y545" s="276">
        <v>6</v>
      </c>
      <c r="Z545" s="276">
        <v>9</v>
      </c>
      <c r="AA545" s="276">
        <v>13</v>
      </c>
      <c r="AB545" s="276">
        <v>8</v>
      </c>
      <c r="AC545" s="276">
        <v>10</v>
      </c>
      <c r="AD545" s="448"/>
    </row>
    <row r="546" spans="1:30" ht="20.399999999999999" customHeight="1">
      <c r="A546" s="794"/>
      <c r="B546" s="670" t="s">
        <v>4104</v>
      </c>
      <c r="C546" s="276">
        <v>0</v>
      </c>
      <c r="D546" s="276">
        <v>0</v>
      </c>
      <c r="E546" s="276">
        <v>0</v>
      </c>
      <c r="F546" s="276">
        <v>0</v>
      </c>
      <c r="G546" s="1043">
        <v>0</v>
      </c>
      <c r="H546" s="276">
        <v>0</v>
      </c>
      <c r="I546" s="276">
        <v>0</v>
      </c>
      <c r="J546" s="276">
        <v>0</v>
      </c>
      <c r="K546" s="276">
        <v>0</v>
      </c>
      <c r="L546" s="276">
        <v>0</v>
      </c>
      <c r="M546" s="276">
        <v>0</v>
      </c>
      <c r="N546" s="276">
        <v>0</v>
      </c>
      <c r="O546" s="276">
        <v>0</v>
      </c>
      <c r="P546" s="276">
        <v>0</v>
      </c>
      <c r="Q546" s="276">
        <v>0</v>
      </c>
      <c r="R546" s="276">
        <v>0</v>
      </c>
      <c r="S546" s="276">
        <v>0</v>
      </c>
      <c r="T546" s="276">
        <v>0</v>
      </c>
      <c r="U546" s="276">
        <v>0</v>
      </c>
      <c r="V546" s="1044">
        <v>0</v>
      </c>
      <c r="W546" s="276">
        <v>0</v>
      </c>
      <c r="X546" s="276">
        <v>0</v>
      </c>
      <c r="Y546" s="276">
        <v>0</v>
      </c>
      <c r="Z546" s="276">
        <v>0</v>
      </c>
      <c r="AA546" s="276">
        <v>0</v>
      </c>
      <c r="AB546" s="276">
        <v>0</v>
      </c>
      <c r="AC546" s="276">
        <v>0</v>
      </c>
      <c r="AD546" s="448"/>
    </row>
    <row r="547" spans="1:30" ht="20.399999999999999" customHeight="1">
      <c r="A547" s="407"/>
      <c r="B547" s="407"/>
      <c r="C547" s="407"/>
      <c r="D547" s="407"/>
      <c r="E547" s="407"/>
      <c r="F547" s="407"/>
      <c r="G547" s="407"/>
      <c r="H547" s="407"/>
      <c r="I547" s="407"/>
      <c r="J547" s="407"/>
      <c r="K547" s="407"/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  <c r="Z547" s="407"/>
      <c r="AA547" s="407"/>
      <c r="AB547" s="407"/>
      <c r="AC547" s="407"/>
      <c r="AD547" s="448"/>
    </row>
    <row r="548" spans="1:30" ht="20.399999999999999" customHeight="1">
      <c r="A548" s="796" t="s">
        <v>3427</v>
      </c>
      <c r="B548" s="669" t="s">
        <v>3426</v>
      </c>
      <c r="C548" s="275">
        <v>1403</v>
      </c>
      <c r="D548" s="275">
        <v>1403</v>
      </c>
      <c r="E548" s="275">
        <v>0</v>
      </c>
      <c r="F548" s="275">
        <v>0</v>
      </c>
      <c r="G548" s="1041">
        <v>100</v>
      </c>
      <c r="H548" s="275">
        <v>0</v>
      </c>
      <c r="I548" s="275">
        <v>0</v>
      </c>
      <c r="J548" s="275">
        <v>0</v>
      </c>
      <c r="K548" s="275">
        <v>0</v>
      </c>
      <c r="L548" s="275">
        <v>0</v>
      </c>
      <c r="M548" s="275">
        <v>0</v>
      </c>
      <c r="N548" s="275">
        <v>0</v>
      </c>
      <c r="O548" s="275">
        <v>0</v>
      </c>
      <c r="P548" s="275">
        <v>0</v>
      </c>
      <c r="Q548" s="275">
        <v>8</v>
      </c>
      <c r="R548" s="275">
        <v>13</v>
      </c>
      <c r="S548" s="275">
        <v>32</v>
      </c>
      <c r="T548" s="275">
        <v>69</v>
      </c>
      <c r="U548" s="275">
        <v>121</v>
      </c>
      <c r="V548" s="1042">
        <v>120</v>
      </c>
      <c r="W548" s="275">
        <v>146</v>
      </c>
      <c r="X548" s="275">
        <v>157</v>
      </c>
      <c r="Y548" s="275">
        <v>136</v>
      </c>
      <c r="Z548" s="275">
        <v>161</v>
      </c>
      <c r="AA548" s="275">
        <v>117</v>
      </c>
      <c r="AB548" s="275">
        <v>144</v>
      </c>
      <c r="AC548" s="275">
        <v>179</v>
      </c>
      <c r="AD548" s="448"/>
    </row>
    <row r="549" spans="1:30" ht="20.399999999999999" customHeight="1">
      <c r="A549" s="794"/>
      <c r="B549" s="670" t="s">
        <v>1468</v>
      </c>
      <c r="C549" s="276">
        <v>14</v>
      </c>
      <c r="D549" s="276">
        <v>14</v>
      </c>
      <c r="E549" s="276">
        <v>0</v>
      </c>
      <c r="F549" s="276">
        <v>0</v>
      </c>
      <c r="G549" s="1043">
        <v>100</v>
      </c>
      <c r="H549" s="276">
        <v>0</v>
      </c>
      <c r="I549" s="276">
        <v>0</v>
      </c>
      <c r="J549" s="276">
        <v>0</v>
      </c>
      <c r="K549" s="276">
        <v>0</v>
      </c>
      <c r="L549" s="276">
        <v>0</v>
      </c>
      <c r="M549" s="276">
        <v>0</v>
      </c>
      <c r="N549" s="276">
        <v>0</v>
      </c>
      <c r="O549" s="276">
        <v>0</v>
      </c>
      <c r="P549" s="276">
        <v>0</v>
      </c>
      <c r="Q549" s="276">
        <v>0</v>
      </c>
      <c r="R549" s="276">
        <v>0</v>
      </c>
      <c r="S549" s="276">
        <v>0</v>
      </c>
      <c r="T549" s="276">
        <v>1</v>
      </c>
      <c r="U549" s="276">
        <v>1</v>
      </c>
      <c r="V549" s="1044">
        <v>0</v>
      </c>
      <c r="W549" s="276">
        <v>1</v>
      </c>
      <c r="X549" s="276">
        <v>1</v>
      </c>
      <c r="Y549" s="276">
        <v>0</v>
      </c>
      <c r="Z549" s="276">
        <v>4</v>
      </c>
      <c r="AA549" s="276">
        <v>1</v>
      </c>
      <c r="AB549" s="276">
        <v>3</v>
      </c>
      <c r="AC549" s="276">
        <v>2</v>
      </c>
      <c r="AD549" s="448"/>
    </row>
    <row r="550" spans="1:30" ht="20.399999999999999" customHeight="1">
      <c r="A550" s="794"/>
      <c r="B550" s="670" t="s">
        <v>1467</v>
      </c>
      <c r="C550" s="276">
        <v>1389</v>
      </c>
      <c r="D550" s="276">
        <v>1389</v>
      </c>
      <c r="E550" s="276">
        <v>0</v>
      </c>
      <c r="F550" s="276">
        <v>0</v>
      </c>
      <c r="G550" s="1043">
        <v>100</v>
      </c>
      <c r="H550" s="276">
        <v>0</v>
      </c>
      <c r="I550" s="276">
        <v>0</v>
      </c>
      <c r="J550" s="276">
        <v>0</v>
      </c>
      <c r="K550" s="276">
        <v>0</v>
      </c>
      <c r="L550" s="276">
        <v>0</v>
      </c>
      <c r="M550" s="276">
        <v>0</v>
      </c>
      <c r="N550" s="276">
        <v>0</v>
      </c>
      <c r="O550" s="276">
        <v>0</v>
      </c>
      <c r="P550" s="276">
        <v>0</v>
      </c>
      <c r="Q550" s="276">
        <v>8</v>
      </c>
      <c r="R550" s="276">
        <v>13</v>
      </c>
      <c r="S550" s="276">
        <v>32</v>
      </c>
      <c r="T550" s="276">
        <v>68</v>
      </c>
      <c r="U550" s="276">
        <v>120</v>
      </c>
      <c r="V550" s="1044">
        <v>120</v>
      </c>
      <c r="W550" s="276">
        <v>145</v>
      </c>
      <c r="X550" s="276">
        <v>156</v>
      </c>
      <c r="Y550" s="276">
        <v>136</v>
      </c>
      <c r="Z550" s="276">
        <v>157</v>
      </c>
      <c r="AA550" s="276">
        <v>116</v>
      </c>
      <c r="AB550" s="276">
        <v>141</v>
      </c>
      <c r="AC550" s="276">
        <v>177</v>
      </c>
      <c r="AD550" s="448"/>
    </row>
    <row r="551" spans="1:30" ht="20.399999999999999" customHeight="1">
      <c r="A551" s="794"/>
      <c r="B551" s="670" t="s">
        <v>4104</v>
      </c>
      <c r="C551" s="276">
        <v>0</v>
      </c>
      <c r="D551" s="276">
        <v>0</v>
      </c>
      <c r="E551" s="276">
        <v>0</v>
      </c>
      <c r="F551" s="276">
        <v>0</v>
      </c>
      <c r="G551" s="1043">
        <v>0</v>
      </c>
      <c r="H551" s="276">
        <v>0</v>
      </c>
      <c r="I551" s="276">
        <v>0</v>
      </c>
      <c r="J551" s="276">
        <v>0</v>
      </c>
      <c r="K551" s="276">
        <v>0</v>
      </c>
      <c r="L551" s="276">
        <v>0</v>
      </c>
      <c r="M551" s="276">
        <v>0</v>
      </c>
      <c r="N551" s="276">
        <v>0</v>
      </c>
      <c r="O551" s="276">
        <v>0</v>
      </c>
      <c r="P551" s="276">
        <v>0</v>
      </c>
      <c r="Q551" s="276">
        <v>0</v>
      </c>
      <c r="R551" s="276">
        <v>0</v>
      </c>
      <c r="S551" s="276">
        <v>0</v>
      </c>
      <c r="T551" s="276">
        <v>0</v>
      </c>
      <c r="U551" s="276">
        <v>0</v>
      </c>
      <c r="V551" s="1044">
        <v>0</v>
      </c>
      <c r="W551" s="276">
        <v>0</v>
      </c>
      <c r="X551" s="276">
        <v>0</v>
      </c>
      <c r="Y551" s="276">
        <v>0</v>
      </c>
      <c r="Z551" s="276">
        <v>0</v>
      </c>
      <c r="AA551" s="276">
        <v>0</v>
      </c>
      <c r="AB551" s="276">
        <v>0</v>
      </c>
      <c r="AC551" s="276">
        <v>0</v>
      </c>
      <c r="AD551" s="448"/>
    </row>
    <row r="552" spans="1:30" ht="20.399999999999999" customHeight="1">
      <c r="A552" s="407"/>
      <c r="B552" s="407"/>
      <c r="C552" s="407"/>
      <c r="D552" s="407"/>
      <c r="E552" s="407"/>
      <c r="F552" s="407"/>
      <c r="G552" s="407"/>
      <c r="H552" s="407"/>
      <c r="I552" s="407"/>
      <c r="J552" s="407"/>
      <c r="K552" s="407"/>
      <c r="L552" s="407"/>
      <c r="M552" s="407"/>
      <c r="N552" s="407"/>
      <c r="O552" s="407"/>
      <c r="P552" s="407"/>
      <c r="Q552" s="407"/>
      <c r="R552" s="407"/>
      <c r="S552" s="407"/>
      <c r="T552" s="407"/>
      <c r="U552" s="407"/>
      <c r="V552" s="407"/>
      <c r="W552" s="407"/>
      <c r="X552" s="407"/>
      <c r="Y552" s="407"/>
      <c r="Z552" s="407"/>
      <c r="AA552" s="407"/>
      <c r="AB552" s="407"/>
      <c r="AC552" s="407"/>
      <c r="AD552" s="448"/>
    </row>
    <row r="553" spans="1:30" ht="20.399999999999999" customHeight="1">
      <c r="A553" s="796" t="s">
        <v>3425</v>
      </c>
      <c r="B553" s="669" t="s">
        <v>3424</v>
      </c>
      <c r="C553" s="275">
        <v>51</v>
      </c>
      <c r="D553" s="275">
        <v>51</v>
      </c>
      <c r="E553" s="275">
        <v>0</v>
      </c>
      <c r="F553" s="275">
        <v>0</v>
      </c>
      <c r="G553" s="1041">
        <v>100</v>
      </c>
      <c r="H553" s="275">
        <v>0</v>
      </c>
      <c r="I553" s="275">
        <v>0</v>
      </c>
      <c r="J553" s="275">
        <v>0</v>
      </c>
      <c r="K553" s="275">
        <v>0</v>
      </c>
      <c r="L553" s="275">
        <v>0</v>
      </c>
      <c r="M553" s="275">
        <v>0</v>
      </c>
      <c r="N553" s="275">
        <v>0</v>
      </c>
      <c r="O553" s="275">
        <v>0</v>
      </c>
      <c r="P553" s="275">
        <v>0</v>
      </c>
      <c r="Q553" s="275">
        <v>0</v>
      </c>
      <c r="R553" s="275">
        <v>0</v>
      </c>
      <c r="S553" s="275">
        <v>0</v>
      </c>
      <c r="T553" s="275">
        <v>0</v>
      </c>
      <c r="U553" s="275">
        <v>1</v>
      </c>
      <c r="V553" s="1042">
        <v>2</v>
      </c>
      <c r="W553" s="275">
        <v>1</v>
      </c>
      <c r="X553" s="275">
        <v>4</v>
      </c>
      <c r="Y553" s="275">
        <v>4</v>
      </c>
      <c r="Z553" s="275">
        <v>7</v>
      </c>
      <c r="AA553" s="275">
        <v>5</v>
      </c>
      <c r="AB553" s="275">
        <v>11</v>
      </c>
      <c r="AC553" s="275">
        <v>16</v>
      </c>
      <c r="AD553" s="448"/>
    </row>
    <row r="554" spans="1:30" ht="20.399999999999999" customHeight="1">
      <c r="A554" s="794"/>
      <c r="B554" s="670" t="s">
        <v>1468</v>
      </c>
      <c r="C554" s="276">
        <v>0</v>
      </c>
      <c r="D554" s="276">
        <v>0</v>
      </c>
      <c r="E554" s="276">
        <v>0</v>
      </c>
      <c r="F554" s="276">
        <v>0</v>
      </c>
      <c r="G554" s="1043">
        <v>0</v>
      </c>
      <c r="H554" s="276">
        <v>0</v>
      </c>
      <c r="I554" s="276">
        <v>0</v>
      </c>
      <c r="J554" s="276">
        <v>0</v>
      </c>
      <c r="K554" s="276">
        <v>0</v>
      </c>
      <c r="L554" s="276">
        <v>0</v>
      </c>
      <c r="M554" s="276">
        <v>0</v>
      </c>
      <c r="N554" s="276">
        <v>0</v>
      </c>
      <c r="O554" s="276">
        <v>0</v>
      </c>
      <c r="P554" s="276">
        <v>0</v>
      </c>
      <c r="Q554" s="276">
        <v>0</v>
      </c>
      <c r="R554" s="276">
        <v>0</v>
      </c>
      <c r="S554" s="276">
        <v>0</v>
      </c>
      <c r="T554" s="276">
        <v>0</v>
      </c>
      <c r="U554" s="276">
        <v>0</v>
      </c>
      <c r="V554" s="1044">
        <v>0</v>
      </c>
      <c r="W554" s="276">
        <v>0</v>
      </c>
      <c r="X554" s="276">
        <v>0</v>
      </c>
      <c r="Y554" s="276">
        <v>0</v>
      </c>
      <c r="Z554" s="276">
        <v>0</v>
      </c>
      <c r="AA554" s="276">
        <v>0</v>
      </c>
      <c r="AB554" s="276">
        <v>0</v>
      </c>
      <c r="AC554" s="276">
        <v>0</v>
      </c>
      <c r="AD554" s="448"/>
    </row>
    <row r="555" spans="1:30" ht="20.399999999999999" customHeight="1">
      <c r="A555" s="794"/>
      <c r="B555" s="670" t="s">
        <v>1467</v>
      </c>
      <c r="C555" s="276">
        <v>51</v>
      </c>
      <c r="D555" s="276">
        <v>51</v>
      </c>
      <c r="E555" s="276">
        <v>0</v>
      </c>
      <c r="F555" s="276">
        <v>0</v>
      </c>
      <c r="G555" s="1043">
        <v>100</v>
      </c>
      <c r="H555" s="276">
        <v>0</v>
      </c>
      <c r="I555" s="276">
        <v>0</v>
      </c>
      <c r="J555" s="276">
        <v>0</v>
      </c>
      <c r="K555" s="276">
        <v>0</v>
      </c>
      <c r="L555" s="276">
        <v>0</v>
      </c>
      <c r="M555" s="276">
        <v>0</v>
      </c>
      <c r="N555" s="276">
        <v>0</v>
      </c>
      <c r="O555" s="276">
        <v>0</v>
      </c>
      <c r="P555" s="276">
        <v>0</v>
      </c>
      <c r="Q555" s="276">
        <v>0</v>
      </c>
      <c r="R555" s="276">
        <v>0</v>
      </c>
      <c r="S555" s="276">
        <v>0</v>
      </c>
      <c r="T555" s="276">
        <v>0</v>
      </c>
      <c r="U555" s="276">
        <v>1</v>
      </c>
      <c r="V555" s="1044">
        <v>2</v>
      </c>
      <c r="W555" s="276">
        <v>1</v>
      </c>
      <c r="X555" s="276">
        <v>4</v>
      </c>
      <c r="Y555" s="276">
        <v>4</v>
      </c>
      <c r="Z555" s="276">
        <v>7</v>
      </c>
      <c r="AA555" s="276">
        <v>5</v>
      </c>
      <c r="AB555" s="276">
        <v>11</v>
      </c>
      <c r="AC555" s="276">
        <v>16</v>
      </c>
      <c r="AD555" s="448"/>
    </row>
    <row r="556" spans="1:30" ht="20.399999999999999" customHeight="1">
      <c r="A556" s="794"/>
      <c r="B556" s="670" t="s">
        <v>4104</v>
      </c>
      <c r="C556" s="276">
        <v>0</v>
      </c>
      <c r="D556" s="276">
        <v>0</v>
      </c>
      <c r="E556" s="276">
        <v>0</v>
      </c>
      <c r="F556" s="276">
        <v>0</v>
      </c>
      <c r="G556" s="1043">
        <v>0</v>
      </c>
      <c r="H556" s="276">
        <v>0</v>
      </c>
      <c r="I556" s="276">
        <v>0</v>
      </c>
      <c r="J556" s="276">
        <v>0</v>
      </c>
      <c r="K556" s="276">
        <v>0</v>
      </c>
      <c r="L556" s="276">
        <v>0</v>
      </c>
      <c r="M556" s="276">
        <v>0</v>
      </c>
      <c r="N556" s="276">
        <v>0</v>
      </c>
      <c r="O556" s="276">
        <v>0</v>
      </c>
      <c r="P556" s="276">
        <v>0</v>
      </c>
      <c r="Q556" s="276">
        <v>0</v>
      </c>
      <c r="R556" s="276">
        <v>0</v>
      </c>
      <c r="S556" s="276">
        <v>0</v>
      </c>
      <c r="T556" s="276">
        <v>0</v>
      </c>
      <c r="U556" s="276">
        <v>0</v>
      </c>
      <c r="V556" s="1044">
        <v>0</v>
      </c>
      <c r="W556" s="276">
        <v>0</v>
      </c>
      <c r="X556" s="276">
        <v>0</v>
      </c>
      <c r="Y556" s="276">
        <v>0</v>
      </c>
      <c r="Z556" s="276">
        <v>0</v>
      </c>
      <c r="AA556" s="276">
        <v>0</v>
      </c>
      <c r="AB556" s="276">
        <v>0</v>
      </c>
      <c r="AC556" s="276">
        <v>0</v>
      </c>
      <c r="AD556" s="448"/>
    </row>
    <row r="557" spans="1:30" ht="20.399999999999999" customHeight="1">
      <c r="A557" s="407"/>
      <c r="B557" s="407"/>
      <c r="C557" s="407"/>
      <c r="D557" s="407"/>
      <c r="E557" s="407"/>
      <c r="F557" s="407"/>
      <c r="G557" s="407"/>
      <c r="H557" s="407"/>
      <c r="I557" s="407"/>
      <c r="J557" s="407"/>
      <c r="K557" s="407"/>
      <c r="L557" s="407"/>
      <c r="M557" s="407"/>
      <c r="N557" s="407"/>
      <c r="O557" s="407"/>
      <c r="P557" s="407"/>
      <c r="Q557" s="407"/>
      <c r="R557" s="407"/>
      <c r="S557" s="407"/>
      <c r="T557" s="407"/>
      <c r="U557" s="407"/>
      <c r="V557" s="407"/>
      <c r="W557" s="407"/>
      <c r="X557" s="407"/>
      <c r="Y557" s="407"/>
      <c r="Z557" s="407"/>
      <c r="AA557" s="407"/>
      <c r="AB557" s="407"/>
      <c r="AC557" s="407"/>
      <c r="AD557" s="448"/>
    </row>
    <row r="558" spans="1:30" ht="20.399999999999999" customHeight="1">
      <c r="A558" s="796" t="s">
        <v>3423</v>
      </c>
      <c r="B558" s="669" t="s">
        <v>3422</v>
      </c>
      <c r="C558" s="275">
        <v>14</v>
      </c>
      <c r="D558" s="275">
        <v>14</v>
      </c>
      <c r="E558" s="275">
        <v>0</v>
      </c>
      <c r="F558" s="275">
        <v>0</v>
      </c>
      <c r="G558" s="1041">
        <v>100</v>
      </c>
      <c r="H558" s="275">
        <v>0</v>
      </c>
      <c r="I558" s="275">
        <v>0</v>
      </c>
      <c r="J558" s="275">
        <v>0</v>
      </c>
      <c r="K558" s="275">
        <v>0</v>
      </c>
      <c r="L558" s="275">
        <v>0</v>
      </c>
      <c r="M558" s="275">
        <v>0</v>
      </c>
      <c r="N558" s="275">
        <v>0</v>
      </c>
      <c r="O558" s="275">
        <v>0</v>
      </c>
      <c r="P558" s="275">
        <v>0</v>
      </c>
      <c r="Q558" s="275">
        <v>0</v>
      </c>
      <c r="R558" s="275">
        <v>0</v>
      </c>
      <c r="S558" s="275">
        <v>0</v>
      </c>
      <c r="T558" s="275">
        <v>0</v>
      </c>
      <c r="U558" s="275">
        <v>1</v>
      </c>
      <c r="V558" s="1042">
        <v>0</v>
      </c>
      <c r="W558" s="275">
        <v>4</v>
      </c>
      <c r="X558" s="275">
        <v>0</v>
      </c>
      <c r="Y558" s="275">
        <v>2</v>
      </c>
      <c r="Z558" s="275">
        <v>2</v>
      </c>
      <c r="AA558" s="275">
        <v>2</v>
      </c>
      <c r="AB558" s="275">
        <v>0</v>
      </c>
      <c r="AC558" s="275">
        <v>3</v>
      </c>
      <c r="AD558" s="448"/>
    </row>
    <row r="559" spans="1:30" ht="20.399999999999999" customHeight="1">
      <c r="A559" s="794"/>
      <c r="B559" s="670" t="s">
        <v>1468</v>
      </c>
      <c r="C559" s="276">
        <v>0</v>
      </c>
      <c r="D559" s="276">
        <v>0</v>
      </c>
      <c r="E559" s="276">
        <v>0</v>
      </c>
      <c r="F559" s="276">
        <v>0</v>
      </c>
      <c r="G559" s="1043">
        <v>0</v>
      </c>
      <c r="H559" s="276">
        <v>0</v>
      </c>
      <c r="I559" s="276">
        <v>0</v>
      </c>
      <c r="J559" s="276">
        <v>0</v>
      </c>
      <c r="K559" s="276">
        <v>0</v>
      </c>
      <c r="L559" s="276">
        <v>0</v>
      </c>
      <c r="M559" s="276">
        <v>0</v>
      </c>
      <c r="N559" s="276">
        <v>0</v>
      </c>
      <c r="O559" s="276">
        <v>0</v>
      </c>
      <c r="P559" s="276">
        <v>0</v>
      </c>
      <c r="Q559" s="276">
        <v>0</v>
      </c>
      <c r="R559" s="276">
        <v>0</v>
      </c>
      <c r="S559" s="276">
        <v>0</v>
      </c>
      <c r="T559" s="276">
        <v>0</v>
      </c>
      <c r="U559" s="276">
        <v>0</v>
      </c>
      <c r="V559" s="1044">
        <v>0</v>
      </c>
      <c r="W559" s="276">
        <v>0</v>
      </c>
      <c r="X559" s="276">
        <v>0</v>
      </c>
      <c r="Y559" s="276">
        <v>0</v>
      </c>
      <c r="Z559" s="276">
        <v>0</v>
      </c>
      <c r="AA559" s="276">
        <v>0</v>
      </c>
      <c r="AB559" s="276">
        <v>0</v>
      </c>
      <c r="AC559" s="276">
        <v>0</v>
      </c>
      <c r="AD559" s="448"/>
    </row>
    <row r="560" spans="1:30" ht="20.399999999999999" customHeight="1">
      <c r="A560" s="794"/>
      <c r="B560" s="670" t="s">
        <v>1467</v>
      </c>
      <c r="C560" s="276">
        <v>14</v>
      </c>
      <c r="D560" s="276">
        <v>14</v>
      </c>
      <c r="E560" s="276">
        <v>0</v>
      </c>
      <c r="F560" s="276">
        <v>0</v>
      </c>
      <c r="G560" s="1043">
        <v>100</v>
      </c>
      <c r="H560" s="276">
        <v>0</v>
      </c>
      <c r="I560" s="276">
        <v>0</v>
      </c>
      <c r="J560" s="276">
        <v>0</v>
      </c>
      <c r="K560" s="276">
        <v>0</v>
      </c>
      <c r="L560" s="276">
        <v>0</v>
      </c>
      <c r="M560" s="276">
        <v>0</v>
      </c>
      <c r="N560" s="276">
        <v>0</v>
      </c>
      <c r="O560" s="276">
        <v>0</v>
      </c>
      <c r="P560" s="276">
        <v>0</v>
      </c>
      <c r="Q560" s="276">
        <v>0</v>
      </c>
      <c r="R560" s="276">
        <v>0</v>
      </c>
      <c r="S560" s="276">
        <v>0</v>
      </c>
      <c r="T560" s="276">
        <v>0</v>
      </c>
      <c r="U560" s="276">
        <v>1</v>
      </c>
      <c r="V560" s="1044">
        <v>0</v>
      </c>
      <c r="W560" s="276">
        <v>4</v>
      </c>
      <c r="X560" s="276">
        <v>0</v>
      </c>
      <c r="Y560" s="276">
        <v>2</v>
      </c>
      <c r="Z560" s="276">
        <v>2</v>
      </c>
      <c r="AA560" s="276">
        <v>2</v>
      </c>
      <c r="AB560" s="276">
        <v>0</v>
      </c>
      <c r="AC560" s="276">
        <v>3</v>
      </c>
      <c r="AD560" s="448"/>
    </row>
    <row r="561" spans="1:30" ht="20.399999999999999" customHeight="1">
      <c r="A561" s="794"/>
      <c r="B561" s="670" t="s">
        <v>4104</v>
      </c>
      <c r="C561" s="276">
        <v>0</v>
      </c>
      <c r="D561" s="276">
        <v>0</v>
      </c>
      <c r="E561" s="276">
        <v>0</v>
      </c>
      <c r="F561" s="276">
        <v>0</v>
      </c>
      <c r="G561" s="1043">
        <v>0</v>
      </c>
      <c r="H561" s="276">
        <v>0</v>
      </c>
      <c r="I561" s="276">
        <v>0</v>
      </c>
      <c r="J561" s="276">
        <v>0</v>
      </c>
      <c r="K561" s="276">
        <v>0</v>
      </c>
      <c r="L561" s="276">
        <v>0</v>
      </c>
      <c r="M561" s="276">
        <v>0</v>
      </c>
      <c r="N561" s="276">
        <v>0</v>
      </c>
      <c r="O561" s="276">
        <v>0</v>
      </c>
      <c r="P561" s="276">
        <v>0</v>
      </c>
      <c r="Q561" s="276">
        <v>0</v>
      </c>
      <c r="R561" s="276">
        <v>0</v>
      </c>
      <c r="S561" s="276">
        <v>0</v>
      </c>
      <c r="T561" s="276">
        <v>0</v>
      </c>
      <c r="U561" s="276">
        <v>0</v>
      </c>
      <c r="V561" s="1044">
        <v>0</v>
      </c>
      <c r="W561" s="276">
        <v>0</v>
      </c>
      <c r="X561" s="276">
        <v>0</v>
      </c>
      <c r="Y561" s="276">
        <v>0</v>
      </c>
      <c r="Z561" s="276">
        <v>0</v>
      </c>
      <c r="AA561" s="276">
        <v>0</v>
      </c>
      <c r="AB561" s="276">
        <v>0</v>
      </c>
      <c r="AC561" s="276">
        <v>0</v>
      </c>
      <c r="AD561" s="448"/>
    </row>
    <row r="562" spans="1:30" ht="20.399999999999999" customHeight="1">
      <c r="A562" s="407"/>
      <c r="B562" s="407"/>
      <c r="C562" s="407"/>
      <c r="D562" s="407"/>
      <c r="E562" s="407"/>
      <c r="F562" s="407"/>
      <c r="G562" s="407"/>
      <c r="H562" s="407"/>
      <c r="I562" s="407"/>
      <c r="J562" s="407"/>
      <c r="K562" s="407"/>
      <c r="L562" s="407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  <c r="Z562" s="407"/>
      <c r="AA562" s="407"/>
      <c r="AB562" s="407"/>
      <c r="AC562" s="407"/>
      <c r="AD562" s="448"/>
    </row>
    <row r="563" spans="1:30" ht="20.399999999999999" customHeight="1">
      <c r="A563" s="796" t="s">
        <v>3421</v>
      </c>
      <c r="B563" s="669" t="s">
        <v>3420</v>
      </c>
      <c r="C563" s="275">
        <v>560</v>
      </c>
      <c r="D563" s="275">
        <v>560</v>
      </c>
      <c r="E563" s="275">
        <v>0</v>
      </c>
      <c r="F563" s="275">
        <v>0</v>
      </c>
      <c r="G563" s="1041">
        <v>100</v>
      </c>
      <c r="H563" s="275">
        <v>0</v>
      </c>
      <c r="I563" s="275">
        <v>0</v>
      </c>
      <c r="J563" s="275">
        <v>0</v>
      </c>
      <c r="K563" s="275">
        <v>0</v>
      </c>
      <c r="L563" s="275">
        <v>0</v>
      </c>
      <c r="M563" s="275">
        <v>0</v>
      </c>
      <c r="N563" s="275">
        <v>0</v>
      </c>
      <c r="O563" s="275">
        <v>0</v>
      </c>
      <c r="P563" s="275">
        <v>2</v>
      </c>
      <c r="Q563" s="275">
        <v>5</v>
      </c>
      <c r="R563" s="275">
        <v>17</v>
      </c>
      <c r="S563" s="275">
        <v>31</v>
      </c>
      <c r="T563" s="275">
        <v>42</v>
      </c>
      <c r="U563" s="275">
        <v>47</v>
      </c>
      <c r="V563" s="1042">
        <v>51</v>
      </c>
      <c r="W563" s="275">
        <v>39</v>
      </c>
      <c r="X563" s="275">
        <v>54</v>
      </c>
      <c r="Y563" s="275">
        <v>62</v>
      </c>
      <c r="Z563" s="275">
        <v>48</v>
      </c>
      <c r="AA563" s="275">
        <v>64</v>
      </c>
      <c r="AB563" s="275">
        <v>43</v>
      </c>
      <c r="AC563" s="275">
        <v>55</v>
      </c>
      <c r="AD563" s="448"/>
    </row>
    <row r="564" spans="1:30" ht="20.399999999999999" customHeight="1">
      <c r="A564" s="794"/>
      <c r="B564" s="670" t="s">
        <v>1468</v>
      </c>
      <c r="C564" s="276">
        <v>0</v>
      </c>
      <c r="D564" s="276">
        <v>0</v>
      </c>
      <c r="E564" s="276">
        <v>0</v>
      </c>
      <c r="F564" s="276">
        <v>0</v>
      </c>
      <c r="G564" s="1043">
        <v>0</v>
      </c>
      <c r="H564" s="276">
        <v>0</v>
      </c>
      <c r="I564" s="276">
        <v>0</v>
      </c>
      <c r="J564" s="276">
        <v>0</v>
      </c>
      <c r="K564" s="276">
        <v>0</v>
      </c>
      <c r="L564" s="276">
        <v>0</v>
      </c>
      <c r="M564" s="276">
        <v>0</v>
      </c>
      <c r="N564" s="276">
        <v>0</v>
      </c>
      <c r="O564" s="276">
        <v>0</v>
      </c>
      <c r="P564" s="276">
        <v>0</v>
      </c>
      <c r="Q564" s="276">
        <v>0</v>
      </c>
      <c r="R564" s="276">
        <v>0</v>
      </c>
      <c r="S564" s="276">
        <v>0</v>
      </c>
      <c r="T564" s="276">
        <v>0</v>
      </c>
      <c r="U564" s="276">
        <v>0</v>
      </c>
      <c r="V564" s="1044">
        <v>0</v>
      </c>
      <c r="W564" s="276">
        <v>0</v>
      </c>
      <c r="X564" s="276">
        <v>0</v>
      </c>
      <c r="Y564" s="276">
        <v>0</v>
      </c>
      <c r="Z564" s="276">
        <v>0</v>
      </c>
      <c r="AA564" s="276">
        <v>0</v>
      </c>
      <c r="AB564" s="276">
        <v>0</v>
      </c>
      <c r="AC564" s="276">
        <v>0</v>
      </c>
      <c r="AD564" s="448"/>
    </row>
    <row r="565" spans="1:30" ht="20.399999999999999" customHeight="1">
      <c r="A565" s="794"/>
      <c r="B565" s="670" t="s">
        <v>1467</v>
      </c>
      <c r="C565" s="276">
        <v>560</v>
      </c>
      <c r="D565" s="276">
        <v>560</v>
      </c>
      <c r="E565" s="276">
        <v>0</v>
      </c>
      <c r="F565" s="276">
        <v>0</v>
      </c>
      <c r="G565" s="1043">
        <v>100</v>
      </c>
      <c r="H565" s="276">
        <v>0</v>
      </c>
      <c r="I565" s="276">
        <v>0</v>
      </c>
      <c r="J565" s="276">
        <v>0</v>
      </c>
      <c r="K565" s="276">
        <v>0</v>
      </c>
      <c r="L565" s="276">
        <v>0</v>
      </c>
      <c r="M565" s="276">
        <v>0</v>
      </c>
      <c r="N565" s="276">
        <v>0</v>
      </c>
      <c r="O565" s="276">
        <v>0</v>
      </c>
      <c r="P565" s="276">
        <v>2</v>
      </c>
      <c r="Q565" s="276">
        <v>5</v>
      </c>
      <c r="R565" s="276">
        <v>17</v>
      </c>
      <c r="S565" s="276">
        <v>31</v>
      </c>
      <c r="T565" s="276">
        <v>42</v>
      </c>
      <c r="U565" s="276">
        <v>47</v>
      </c>
      <c r="V565" s="1044">
        <v>51</v>
      </c>
      <c r="W565" s="276">
        <v>39</v>
      </c>
      <c r="X565" s="276">
        <v>54</v>
      </c>
      <c r="Y565" s="276">
        <v>62</v>
      </c>
      <c r="Z565" s="276">
        <v>48</v>
      </c>
      <c r="AA565" s="276">
        <v>64</v>
      </c>
      <c r="AB565" s="276">
        <v>43</v>
      </c>
      <c r="AC565" s="276">
        <v>55</v>
      </c>
      <c r="AD565" s="448"/>
    </row>
    <row r="566" spans="1:30" ht="20.399999999999999" customHeight="1">
      <c r="A566" s="794"/>
      <c r="B566" s="670" t="s">
        <v>4104</v>
      </c>
      <c r="C566" s="276">
        <v>0</v>
      </c>
      <c r="D566" s="276">
        <v>0</v>
      </c>
      <c r="E566" s="276">
        <v>0</v>
      </c>
      <c r="F566" s="276">
        <v>0</v>
      </c>
      <c r="G566" s="1043">
        <v>0</v>
      </c>
      <c r="H566" s="276">
        <v>0</v>
      </c>
      <c r="I566" s="276">
        <v>0</v>
      </c>
      <c r="J566" s="276">
        <v>0</v>
      </c>
      <c r="K566" s="276">
        <v>0</v>
      </c>
      <c r="L566" s="276">
        <v>0</v>
      </c>
      <c r="M566" s="276">
        <v>0</v>
      </c>
      <c r="N566" s="276">
        <v>0</v>
      </c>
      <c r="O566" s="276">
        <v>0</v>
      </c>
      <c r="P566" s="276">
        <v>0</v>
      </c>
      <c r="Q566" s="276">
        <v>0</v>
      </c>
      <c r="R566" s="276">
        <v>0</v>
      </c>
      <c r="S566" s="276">
        <v>0</v>
      </c>
      <c r="T566" s="276">
        <v>0</v>
      </c>
      <c r="U566" s="276">
        <v>0</v>
      </c>
      <c r="V566" s="1044">
        <v>0</v>
      </c>
      <c r="W566" s="276">
        <v>0</v>
      </c>
      <c r="X566" s="276">
        <v>0</v>
      </c>
      <c r="Y566" s="276">
        <v>0</v>
      </c>
      <c r="Z566" s="276">
        <v>0</v>
      </c>
      <c r="AA566" s="276">
        <v>0</v>
      </c>
      <c r="AB566" s="276">
        <v>0</v>
      </c>
      <c r="AC566" s="276">
        <v>0</v>
      </c>
      <c r="AD566" s="448"/>
    </row>
    <row r="567" spans="1:30" ht="20.399999999999999" customHeight="1">
      <c r="A567" s="407"/>
      <c r="B567" s="407"/>
      <c r="C567" s="407"/>
      <c r="D567" s="407"/>
      <c r="E567" s="407"/>
      <c r="F567" s="407"/>
      <c r="G567" s="407"/>
      <c r="H567" s="407"/>
      <c r="I567" s="407"/>
      <c r="J567" s="407"/>
      <c r="K567" s="407"/>
      <c r="L567" s="407"/>
      <c r="M567" s="407"/>
      <c r="N567" s="407"/>
      <c r="O567" s="407"/>
      <c r="P567" s="407"/>
      <c r="Q567" s="407"/>
      <c r="R567" s="407"/>
      <c r="S567" s="407"/>
      <c r="T567" s="407"/>
      <c r="U567" s="407"/>
      <c r="V567" s="407"/>
      <c r="W567" s="407"/>
      <c r="X567" s="407"/>
      <c r="Y567" s="407"/>
      <c r="Z567" s="407"/>
      <c r="AA567" s="407"/>
      <c r="AB567" s="407"/>
      <c r="AC567" s="407"/>
      <c r="AD567" s="448"/>
    </row>
    <row r="568" spans="1:30" ht="20.399999999999999" customHeight="1">
      <c r="A568" s="796" t="s">
        <v>3419</v>
      </c>
      <c r="B568" s="669" t="s">
        <v>3418</v>
      </c>
      <c r="C568" s="275">
        <v>192</v>
      </c>
      <c r="D568" s="275">
        <v>192</v>
      </c>
      <c r="E568" s="275">
        <v>0</v>
      </c>
      <c r="F568" s="275">
        <v>0</v>
      </c>
      <c r="G568" s="1041">
        <v>100</v>
      </c>
      <c r="H568" s="275">
        <v>0</v>
      </c>
      <c r="I568" s="275">
        <v>0</v>
      </c>
      <c r="J568" s="275">
        <v>0</v>
      </c>
      <c r="K568" s="275">
        <v>0</v>
      </c>
      <c r="L568" s="275">
        <v>0</v>
      </c>
      <c r="M568" s="275">
        <v>0</v>
      </c>
      <c r="N568" s="275">
        <v>0</v>
      </c>
      <c r="O568" s="275">
        <v>0</v>
      </c>
      <c r="P568" s="275">
        <v>0</v>
      </c>
      <c r="Q568" s="275">
        <v>0</v>
      </c>
      <c r="R568" s="275">
        <v>0</v>
      </c>
      <c r="S568" s="275">
        <v>3</v>
      </c>
      <c r="T568" s="275">
        <v>2</v>
      </c>
      <c r="U568" s="275">
        <v>5</v>
      </c>
      <c r="V568" s="1042">
        <v>8</v>
      </c>
      <c r="W568" s="275">
        <v>18</v>
      </c>
      <c r="X568" s="275">
        <v>22</v>
      </c>
      <c r="Y568" s="275">
        <v>29</v>
      </c>
      <c r="Z568" s="275">
        <v>44</v>
      </c>
      <c r="AA568" s="275">
        <v>21</v>
      </c>
      <c r="AB568" s="275">
        <v>20</v>
      </c>
      <c r="AC568" s="275">
        <v>20</v>
      </c>
      <c r="AD568" s="448"/>
    </row>
    <row r="569" spans="1:30" ht="20.399999999999999" customHeight="1">
      <c r="A569" s="794"/>
      <c r="B569" s="670" t="s">
        <v>1468</v>
      </c>
      <c r="C569" s="276">
        <v>0</v>
      </c>
      <c r="D569" s="276">
        <v>0</v>
      </c>
      <c r="E569" s="276">
        <v>0</v>
      </c>
      <c r="F569" s="276">
        <v>0</v>
      </c>
      <c r="G569" s="1043">
        <v>0</v>
      </c>
      <c r="H569" s="276">
        <v>0</v>
      </c>
      <c r="I569" s="276">
        <v>0</v>
      </c>
      <c r="J569" s="276">
        <v>0</v>
      </c>
      <c r="K569" s="276">
        <v>0</v>
      </c>
      <c r="L569" s="276">
        <v>0</v>
      </c>
      <c r="M569" s="276">
        <v>0</v>
      </c>
      <c r="N569" s="276">
        <v>0</v>
      </c>
      <c r="O569" s="276">
        <v>0</v>
      </c>
      <c r="P569" s="276">
        <v>0</v>
      </c>
      <c r="Q569" s="276">
        <v>0</v>
      </c>
      <c r="R569" s="276">
        <v>0</v>
      </c>
      <c r="S569" s="276">
        <v>0</v>
      </c>
      <c r="T569" s="276">
        <v>0</v>
      </c>
      <c r="U569" s="276">
        <v>0</v>
      </c>
      <c r="V569" s="1044">
        <v>0</v>
      </c>
      <c r="W569" s="276">
        <v>0</v>
      </c>
      <c r="X569" s="276">
        <v>0</v>
      </c>
      <c r="Y569" s="276">
        <v>0</v>
      </c>
      <c r="Z569" s="276">
        <v>0</v>
      </c>
      <c r="AA569" s="276">
        <v>0</v>
      </c>
      <c r="AB569" s="276">
        <v>0</v>
      </c>
      <c r="AC569" s="276">
        <v>0</v>
      </c>
      <c r="AD569" s="448"/>
    </row>
    <row r="570" spans="1:30" ht="20.399999999999999" customHeight="1">
      <c r="A570" s="794"/>
      <c r="B570" s="670" t="s">
        <v>1467</v>
      </c>
      <c r="C570" s="276">
        <v>192</v>
      </c>
      <c r="D570" s="276">
        <v>192</v>
      </c>
      <c r="E570" s="276">
        <v>0</v>
      </c>
      <c r="F570" s="276">
        <v>0</v>
      </c>
      <c r="G570" s="1043">
        <v>100</v>
      </c>
      <c r="H570" s="276">
        <v>0</v>
      </c>
      <c r="I570" s="276">
        <v>0</v>
      </c>
      <c r="J570" s="276">
        <v>0</v>
      </c>
      <c r="K570" s="276">
        <v>0</v>
      </c>
      <c r="L570" s="276">
        <v>0</v>
      </c>
      <c r="M570" s="276">
        <v>0</v>
      </c>
      <c r="N570" s="276">
        <v>0</v>
      </c>
      <c r="O570" s="276">
        <v>0</v>
      </c>
      <c r="P570" s="276">
        <v>0</v>
      </c>
      <c r="Q570" s="276">
        <v>0</v>
      </c>
      <c r="R570" s="276">
        <v>0</v>
      </c>
      <c r="S570" s="276">
        <v>3</v>
      </c>
      <c r="T570" s="276">
        <v>2</v>
      </c>
      <c r="U570" s="276">
        <v>5</v>
      </c>
      <c r="V570" s="1044">
        <v>8</v>
      </c>
      <c r="W570" s="276">
        <v>18</v>
      </c>
      <c r="X570" s="276">
        <v>22</v>
      </c>
      <c r="Y570" s="276">
        <v>29</v>
      </c>
      <c r="Z570" s="276">
        <v>44</v>
      </c>
      <c r="AA570" s="276">
        <v>21</v>
      </c>
      <c r="AB570" s="276">
        <v>20</v>
      </c>
      <c r="AC570" s="276">
        <v>20</v>
      </c>
      <c r="AD570" s="448"/>
    </row>
    <row r="571" spans="1:30" ht="20.399999999999999" customHeight="1">
      <c r="A571" s="794"/>
      <c r="B571" s="670" t="s">
        <v>4104</v>
      </c>
      <c r="C571" s="276">
        <v>0</v>
      </c>
      <c r="D571" s="276">
        <v>0</v>
      </c>
      <c r="E571" s="276">
        <v>0</v>
      </c>
      <c r="F571" s="276">
        <v>0</v>
      </c>
      <c r="G571" s="1043">
        <v>0</v>
      </c>
      <c r="H571" s="276">
        <v>0</v>
      </c>
      <c r="I571" s="276">
        <v>0</v>
      </c>
      <c r="J571" s="276">
        <v>0</v>
      </c>
      <c r="K571" s="276">
        <v>0</v>
      </c>
      <c r="L571" s="276">
        <v>0</v>
      </c>
      <c r="M571" s="276">
        <v>0</v>
      </c>
      <c r="N571" s="276">
        <v>0</v>
      </c>
      <c r="O571" s="276">
        <v>0</v>
      </c>
      <c r="P571" s="276">
        <v>0</v>
      </c>
      <c r="Q571" s="276">
        <v>0</v>
      </c>
      <c r="R571" s="276">
        <v>0</v>
      </c>
      <c r="S571" s="276">
        <v>0</v>
      </c>
      <c r="T571" s="276">
        <v>0</v>
      </c>
      <c r="U571" s="276">
        <v>0</v>
      </c>
      <c r="V571" s="1044">
        <v>0</v>
      </c>
      <c r="W571" s="276">
        <v>0</v>
      </c>
      <c r="X571" s="276">
        <v>0</v>
      </c>
      <c r="Y571" s="276">
        <v>0</v>
      </c>
      <c r="Z571" s="276">
        <v>0</v>
      </c>
      <c r="AA571" s="276">
        <v>0</v>
      </c>
      <c r="AB571" s="276">
        <v>0</v>
      </c>
      <c r="AC571" s="276">
        <v>0</v>
      </c>
      <c r="AD571" s="448"/>
    </row>
    <row r="572" spans="1:30" ht="20.399999999999999" customHeight="1">
      <c r="A572" s="407"/>
      <c r="B572" s="407"/>
      <c r="C572" s="407"/>
      <c r="D572" s="407"/>
      <c r="E572" s="407"/>
      <c r="F572" s="407"/>
      <c r="G572" s="407"/>
      <c r="H572" s="407"/>
      <c r="I572" s="407"/>
      <c r="J572" s="407"/>
      <c r="K572" s="407"/>
      <c r="L572" s="407"/>
      <c r="M572" s="407"/>
      <c r="N572" s="407"/>
      <c r="O572" s="407"/>
      <c r="P572" s="407"/>
      <c r="Q572" s="407"/>
      <c r="R572" s="407"/>
      <c r="S572" s="407"/>
      <c r="T572" s="407"/>
      <c r="U572" s="407"/>
      <c r="V572" s="407"/>
      <c r="W572" s="407"/>
      <c r="X572" s="407"/>
      <c r="Y572" s="407"/>
      <c r="Z572" s="407"/>
      <c r="AA572" s="407"/>
      <c r="AB572" s="407"/>
      <c r="AC572" s="407"/>
      <c r="AD572" s="448"/>
    </row>
    <row r="573" spans="1:30" ht="20.399999999999999" customHeight="1">
      <c r="A573" s="796" t="s">
        <v>3417</v>
      </c>
      <c r="B573" s="669" t="s">
        <v>3416</v>
      </c>
      <c r="C573" s="275">
        <v>105</v>
      </c>
      <c r="D573" s="275">
        <v>105</v>
      </c>
      <c r="E573" s="275">
        <v>0</v>
      </c>
      <c r="F573" s="275">
        <v>0</v>
      </c>
      <c r="G573" s="1041">
        <v>100</v>
      </c>
      <c r="H573" s="275">
        <v>0</v>
      </c>
      <c r="I573" s="275">
        <v>0</v>
      </c>
      <c r="J573" s="275">
        <v>0</v>
      </c>
      <c r="K573" s="275">
        <v>0</v>
      </c>
      <c r="L573" s="275">
        <v>0</v>
      </c>
      <c r="M573" s="275">
        <v>0</v>
      </c>
      <c r="N573" s="275">
        <v>0</v>
      </c>
      <c r="O573" s="275">
        <v>0</v>
      </c>
      <c r="P573" s="275">
        <v>0</v>
      </c>
      <c r="Q573" s="275">
        <v>0</v>
      </c>
      <c r="R573" s="275">
        <v>1</v>
      </c>
      <c r="S573" s="275">
        <v>1</v>
      </c>
      <c r="T573" s="275">
        <v>4</v>
      </c>
      <c r="U573" s="275">
        <v>11</v>
      </c>
      <c r="V573" s="1042">
        <v>14</v>
      </c>
      <c r="W573" s="275">
        <v>8</v>
      </c>
      <c r="X573" s="275">
        <v>7</v>
      </c>
      <c r="Y573" s="275">
        <v>13</v>
      </c>
      <c r="Z573" s="275">
        <v>13</v>
      </c>
      <c r="AA573" s="275">
        <v>13</v>
      </c>
      <c r="AB573" s="275">
        <v>11</v>
      </c>
      <c r="AC573" s="275">
        <v>9</v>
      </c>
      <c r="AD573" s="448"/>
    </row>
    <row r="574" spans="1:30" ht="20.399999999999999" customHeight="1">
      <c r="A574" s="794"/>
      <c r="B574" s="670" t="s">
        <v>1468</v>
      </c>
      <c r="C574" s="276">
        <v>0</v>
      </c>
      <c r="D574" s="276">
        <v>0</v>
      </c>
      <c r="E574" s="276">
        <v>0</v>
      </c>
      <c r="F574" s="276">
        <v>0</v>
      </c>
      <c r="G574" s="1043">
        <v>0</v>
      </c>
      <c r="H574" s="276">
        <v>0</v>
      </c>
      <c r="I574" s="276">
        <v>0</v>
      </c>
      <c r="J574" s="276">
        <v>0</v>
      </c>
      <c r="K574" s="276">
        <v>0</v>
      </c>
      <c r="L574" s="276">
        <v>0</v>
      </c>
      <c r="M574" s="276">
        <v>0</v>
      </c>
      <c r="N574" s="276">
        <v>0</v>
      </c>
      <c r="O574" s="276">
        <v>0</v>
      </c>
      <c r="P574" s="276">
        <v>0</v>
      </c>
      <c r="Q574" s="276">
        <v>0</v>
      </c>
      <c r="R574" s="276">
        <v>0</v>
      </c>
      <c r="S574" s="276">
        <v>0</v>
      </c>
      <c r="T574" s="276">
        <v>0</v>
      </c>
      <c r="U574" s="276">
        <v>0</v>
      </c>
      <c r="V574" s="1044">
        <v>0</v>
      </c>
      <c r="W574" s="276">
        <v>0</v>
      </c>
      <c r="X574" s="276">
        <v>0</v>
      </c>
      <c r="Y574" s="276">
        <v>0</v>
      </c>
      <c r="Z574" s="276">
        <v>0</v>
      </c>
      <c r="AA574" s="276">
        <v>0</v>
      </c>
      <c r="AB574" s="276">
        <v>0</v>
      </c>
      <c r="AC574" s="276">
        <v>0</v>
      </c>
      <c r="AD574" s="448"/>
    </row>
    <row r="575" spans="1:30" ht="20.399999999999999" customHeight="1">
      <c r="A575" s="794"/>
      <c r="B575" s="670" t="s">
        <v>1467</v>
      </c>
      <c r="C575" s="276">
        <v>105</v>
      </c>
      <c r="D575" s="276">
        <v>105</v>
      </c>
      <c r="E575" s="276">
        <v>0</v>
      </c>
      <c r="F575" s="276">
        <v>0</v>
      </c>
      <c r="G575" s="1043">
        <v>100</v>
      </c>
      <c r="H575" s="276">
        <v>0</v>
      </c>
      <c r="I575" s="276">
        <v>0</v>
      </c>
      <c r="J575" s="276">
        <v>0</v>
      </c>
      <c r="K575" s="276">
        <v>0</v>
      </c>
      <c r="L575" s="276">
        <v>0</v>
      </c>
      <c r="M575" s="276">
        <v>0</v>
      </c>
      <c r="N575" s="276">
        <v>0</v>
      </c>
      <c r="O575" s="276">
        <v>0</v>
      </c>
      <c r="P575" s="276">
        <v>0</v>
      </c>
      <c r="Q575" s="276">
        <v>0</v>
      </c>
      <c r="R575" s="276">
        <v>1</v>
      </c>
      <c r="S575" s="276">
        <v>1</v>
      </c>
      <c r="T575" s="276">
        <v>4</v>
      </c>
      <c r="U575" s="276">
        <v>11</v>
      </c>
      <c r="V575" s="1044">
        <v>14</v>
      </c>
      <c r="W575" s="276">
        <v>8</v>
      </c>
      <c r="X575" s="276">
        <v>7</v>
      </c>
      <c r="Y575" s="276">
        <v>13</v>
      </c>
      <c r="Z575" s="276">
        <v>13</v>
      </c>
      <c r="AA575" s="276">
        <v>13</v>
      </c>
      <c r="AB575" s="276">
        <v>11</v>
      </c>
      <c r="AC575" s="276">
        <v>9</v>
      </c>
      <c r="AD575" s="448"/>
    </row>
    <row r="576" spans="1:30" ht="20.399999999999999" customHeight="1">
      <c r="A576" s="794"/>
      <c r="B576" s="670" t="s">
        <v>4104</v>
      </c>
      <c r="C576" s="276">
        <v>0</v>
      </c>
      <c r="D576" s="276">
        <v>0</v>
      </c>
      <c r="E576" s="276">
        <v>0</v>
      </c>
      <c r="F576" s="276">
        <v>0</v>
      </c>
      <c r="G576" s="1043">
        <v>0</v>
      </c>
      <c r="H576" s="276">
        <v>0</v>
      </c>
      <c r="I576" s="276">
        <v>0</v>
      </c>
      <c r="J576" s="276">
        <v>0</v>
      </c>
      <c r="K576" s="276">
        <v>0</v>
      </c>
      <c r="L576" s="276">
        <v>0</v>
      </c>
      <c r="M576" s="276">
        <v>0</v>
      </c>
      <c r="N576" s="276">
        <v>0</v>
      </c>
      <c r="O576" s="276">
        <v>0</v>
      </c>
      <c r="P576" s="276">
        <v>0</v>
      </c>
      <c r="Q576" s="276">
        <v>0</v>
      </c>
      <c r="R576" s="276">
        <v>0</v>
      </c>
      <c r="S576" s="276">
        <v>0</v>
      </c>
      <c r="T576" s="276">
        <v>0</v>
      </c>
      <c r="U576" s="276">
        <v>0</v>
      </c>
      <c r="V576" s="1044">
        <v>0</v>
      </c>
      <c r="W576" s="276">
        <v>0</v>
      </c>
      <c r="X576" s="276">
        <v>0</v>
      </c>
      <c r="Y576" s="276">
        <v>0</v>
      </c>
      <c r="Z576" s="276">
        <v>0</v>
      </c>
      <c r="AA576" s="276">
        <v>0</v>
      </c>
      <c r="AB576" s="276">
        <v>0</v>
      </c>
      <c r="AC576" s="276">
        <v>0</v>
      </c>
      <c r="AD576" s="448"/>
    </row>
    <row r="577" spans="1:30" ht="20.399999999999999" customHeight="1">
      <c r="A577" s="407"/>
      <c r="B577" s="407"/>
      <c r="C577" s="407"/>
      <c r="D577" s="407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  <c r="Z577" s="407"/>
      <c r="AA577" s="407"/>
      <c r="AB577" s="407"/>
      <c r="AC577" s="407"/>
      <c r="AD577" s="448"/>
    </row>
    <row r="578" spans="1:30" ht="20.399999999999999" customHeight="1">
      <c r="A578" s="796" t="s">
        <v>3415</v>
      </c>
      <c r="B578" s="669" t="s">
        <v>3414</v>
      </c>
      <c r="C578" s="275">
        <v>421</v>
      </c>
      <c r="D578" s="275">
        <v>421</v>
      </c>
      <c r="E578" s="275">
        <v>0</v>
      </c>
      <c r="F578" s="275">
        <v>0</v>
      </c>
      <c r="G578" s="1041">
        <v>100</v>
      </c>
      <c r="H578" s="275">
        <v>0</v>
      </c>
      <c r="I578" s="275">
        <v>0</v>
      </c>
      <c r="J578" s="275">
        <v>0</v>
      </c>
      <c r="K578" s="275">
        <v>0</v>
      </c>
      <c r="L578" s="275">
        <v>0</v>
      </c>
      <c r="M578" s="275">
        <v>0</v>
      </c>
      <c r="N578" s="275">
        <v>0</v>
      </c>
      <c r="O578" s="275">
        <v>1</v>
      </c>
      <c r="P578" s="275">
        <v>2</v>
      </c>
      <c r="Q578" s="275">
        <v>2</v>
      </c>
      <c r="R578" s="275">
        <v>4</v>
      </c>
      <c r="S578" s="275">
        <v>5</v>
      </c>
      <c r="T578" s="275">
        <v>12</v>
      </c>
      <c r="U578" s="275">
        <v>32</v>
      </c>
      <c r="V578" s="1042">
        <v>49</v>
      </c>
      <c r="W578" s="275">
        <v>57</v>
      </c>
      <c r="X578" s="275">
        <v>62</v>
      </c>
      <c r="Y578" s="275">
        <v>48</v>
      </c>
      <c r="Z578" s="275">
        <v>51</v>
      </c>
      <c r="AA578" s="275">
        <v>38</v>
      </c>
      <c r="AB578" s="275">
        <v>27</v>
      </c>
      <c r="AC578" s="275">
        <v>31</v>
      </c>
      <c r="AD578" s="448"/>
    </row>
    <row r="579" spans="1:30" ht="20.399999999999999" customHeight="1">
      <c r="A579" s="794"/>
      <c r="B579" s="670" t="s">
        <v>1468</v>
      </c>
      <c r="C579" s="276">
        <v>0</v>
      </c>
      <c r="D579" s="276">
        <v>0</v>
      </c>
      <c r="E579" s="276">
        <v>0</v>
      </c>
      <c r="F579" s="276">
        <v>0</v>
      </c>
      <c r="G579" s="1043">
        <v>0</v>
      </c>
      <c r="H579" s="276">
        <v>0</v>
      </c>
      <c r="I579" s="276">
        <v>0</v>
      </c>
      <c r="J579" s="276">
        <v>0</v>
      </c>
      <c r="K579" s="276">
        <v>0</v>
      </c>
      <c r="L579" s="276">
        <v>0</v>
      </c>
      <c r="M579" s="276">
        <v>0</v>
      </c>
      <c r="N579" s="276">
        <v>0</v>
      </c>
      <c r="O579" s="276">
        <v>0</v>
      </c>
      <c r="P579" s="276">
        <v>0</v>
      </c>
      <c r="Q579" s="276">
        <v>0</v>
      </c>
      <c r="R579" s="276">
        <v>0</v>
      </c>
      <c r="S579" s="276">
        <v>0</v>
      </c>
      <c r="T579" s="276">
        <v>0</v>
      </c>
      <c r="U579" s="276">
        <v>0</v>
      </c>
      <c r="V579" s="1044">
        <v>0</v>
      </c>
      <c r="W579" s="276">
        <v>0</v>
      </c>
      <c r="X579" s="276">
        <v>0</v>
      </c>
      <c r="Y579" s="276">
        <v>0</v>
      </c>
      <c r="Z579" s="276">
        <v>0</v>
      </c>
      <c r="AA579" s="276">
        <v>0</v>
      </c>
      <c r="AB579" s="276">
        <v>0</v>
      </c>
      <c r="AC579" s="276">
        <v>0</v>
      </c>
      <c r="AD579" s="448"/>
    </row>
    <row r="580" spans="1:30" ht="20.399999999999999" customHeight="1">
      <c r="A580" s="794"/>
      <c r="B580" s="670" t="s">
        <v>1467</v>
      </c>
      <c r="C580" s="276">
        <v>421</v>
      </c>
      <c r="D580" s="276">
        <v>421</v>
      </c>
      <c r="E580" s="276">
        <v>0</v>
      </c>
      <c r="F580" s="276">
        <v>0</v>
      </c>
      <c r="G580" s="1043">
        <v>100</v>
      </c>
      <c r="H580" s="276">
        <v>0</v>
      </c>
      <c r="I580" s="276">
        <v>0</v>
      </c>
      <c r="J580" s="276">
        <v>0</v>
      </c>
      <c r="K580" s="276">
        <v>0</v>
      </c>
      <c r="L580" s="276">
        <v>0</v>
      </c>
      <c r="M580" s="276">
        <v>0</v>
      </c>
      <c r="N580" s="276">
        <v>0</v>
      </c>
      <c r="O580" s="276">
        <v>1</v>
      </c>
      <c r="P580" s="276">
        <v>2</v>
      </c>
      <c r="Q580" s="276">
        <v>2</v>
      </c>
      <c r="R580" s="276">
        <v>4</v>
      </c>
      <c r="S580" s="276">
        <v>5</v>
      </c>
      <c r="T580" s="276">
        <v>12</v>
      </c>
      <c r="U580" s="276">
        <v>32</v>
      </c>
      <c r="V580" s="1044">
        <v>49</v>
      </c>
      <c r="W580" s="276">
        <v>57</v>
      </c>
      <c r="X580" s="276">
        <v>62</v>
      </c>
      <c r="Y580" s="276">
        <v>48</v>
      </c>
      <c r="Z580" s="276">
        <v>51</v>
      </c>
      <c r="AA580" s="276">
        <v>38</v>
      </c>
      <c r="AB580" s="276">
        <v>27</v>
      </c>
      <c r="AC580" s="276">
        <v>31</v>
      </c>
      <c r="AD580" s="448"/>
    </row>
    <row r="581" spans="1:30" ht="20.399999999999999" customHeight="1">
      <c r="A581" s="794"/>
      <c r="B581" s="670" t="s">
        <v>4104</v>
      </c>
      <c r="C581" s="276">
        <v>0</v>
      </c>
      <c r="D581" s="276">
        <v>0</v>
      </c>
      <c r="E581" s="276">
        <v>0</v>
      </c>
      <c r="F581" s="276">
        <v>0</v>
      </c>
      <c r="G581" s="1043">
        <v>0</v>
      </c>
      <c r="H581" s="276">
        <v>0</v>
      </c>
      <c r="I581" s="276">
        <v>0</v>
      </c>
      <c r="J581" s="276">
        <v>0</v>
      </c>
      <c r="K581" s="276">
        <v>0</v>
      </c>
      <c r="L581" s="276">
        <v>0</v>
      </c>
      <c r="M581" s="276">
        <v>0</v>
      </c>
      <c r="N581" s="276">
        <v>0</v>
      </c>
      <c r="O581" s="276">
        <v>0</v>
      </c>
      <c r="P581" s="276">
        <v>0</v>
      </c>
      <c r="Q581" s="276">
        <v>0</v>
      </c>
      <c r="R581" s="276">
        <v>0</v>
      </c>
      <c r="S581" s="276">
        <v>0</v>
      </c>
      <c r="T581" s="276">
        <v>0</v>
      </c>
      <c r="U581" s="276">
        <v>0</v>
      </c>
      <c r="V581" s="1044">
        <v>0</v>
      </c>
      <c r="W581" s="276">
        <v>0</v>
      </c>
      <c r="X581" s="276">
        <v>0</v>
      </c>
      <c r="Y581" s="276">
        <v>0</v>
      </c>
      <c r="Z581" s="276">
        <v>0</v>
      </c>
      <c r="AA581" s="276">
        <v>0</v>
      </c>
      <c r="AB581" s="276">
        <v>0</v>
      </c>
      <c r="AC581" s="276">
        <v>0</v>
      </c>
      <c r="AD581" s="448"/>
    </row>
    <row r="582" spans="1:30" ht="20.399999999999999" customHeight="1">
      <c r="A582" s="407"/>
      <c r="B582" s="407"/>
      <c r="C582" s="407"/>
      <c r="D582" s="407"/>
      <c r="E582" s="407"/>
      <c r="F582" s="407"/>
      <c r="G582" s="407"/>
      <c r="H582" s="407"/>
      <c r="I582" s="407"/>
      <c r="J582" s="407"/>
      <c r="K582" s="407"/>
      <c r="L582" s="407"/>
      <c r="M582" s="407"/>
      <c r="N582" s="407"/>
      <c r="O582" s="407"/>
      <c r="P582" s="407"/>
      <c r="Q582" s="407"/>
      <c r="R582" s="407"/>
      <c r="S582" s="407"/>
      <c r="T582" s="407"/>
      <c r="U582" s="407"/>
      <c r="V582" s="407"/>
      <c r="W582" s="407"/>
      <c r="X582" s="407"/>
      <c r="Y582" s="407"/>
      <c r="Z582" s="407"/>
      <c r="AA582" s="407"/>
      <c r="AB582" s="407"/>
      <c r="AC582" s="407"/>
      <c r="AD582" s="448"/>
    </row>
    <row r="583" spans="1:30" ht="20.399999999999999" customHeight="1">
      <c r="A583" s="796" t="s">
        <v>3413</v>
      </c>
      <c r="B583" s="669" t="s">
        <v>3412</v>
      </c>
      <c r="C583" s="275">
        <v>30</v>
      </c>
      <c r="D583" s="275">
        <v>30</v>
      </c>
      <c r="E583" s="275">
        <v>0</v>
      </c>
      <c r="F583" s="275">
        <v>0</v>
      </c>
      <c r="G583" s="1041">
        <v>100</v>
      </c>
      <c r="H583" s="275">
        <v>0</v>
      </c>
      <c r="I583" s="275">
        <v>0</v>
      </c>
      <c r="J583" s="275">
        <v>0</v>
      </c>
      <c r="K583" s="275">
        <v>0</v>
      </c>
      <c r="L583" s="275">
        <v>0</v>
      </c>
      <c r="M583" s="275">
        <v>0</v>
      </c>
      <c r="N583" s="275">
        <v>0</v>
      </c>
      <c r="O583" s="275">
        <v>0</v>
      </c>
      <c r="P583" s="275">
        <v>0</v>
      </c>
      <c r="Q583" s="275">
        <v>0</v>
      </c>
      <c r="R583" s="275">
        <v>0</v>
      </c>
      <c r="S583" s="275">
        <v>0</v>
      </c>
      <c r="T583" s="275">
        <v>1</v>
      </c>
      <c r="U583" s="275">
        <v>0</v>
      </c>
      <c r="V583" s="1042">
        <v>6</v>
      </c>
      <c r="W583" s="275">
        <v>2</v>
      </c>
      <c r="X583" s="275">
        <v>6</v>
      </c>
      <c r="Y583" s="275">
        <v>2</v>
      </c>
      <c r="Z583" s="275">
        <v>5</v>
      </c>
      <c r="AA583" s="275">
        <v>1</v>
      </c>
      <c r="AB583" s="275">
        <v>3</v>
      </c>
      <c r="AC583" s="275">
        <v>4</v>
      </c>
      <c r="AD583" s="448"/>
    </row>
    <row r="584" spans="1:30" ht="20.399999999999999" customHeight="1">
      <c r="A584" s="669"/>
      <c r="B584" s="669" t="s">
        <v>3411</v>
      </c>
      <c r="C584" s="797"/>
      <c r="D584" s="797"/>
      <c r="E584" s="797"/>
      <c r="F584" s="797"/>
      <c r="G584" s="797"/>
      <c r="H584" s="797"/>
      <c r="I584" s="797"/>
      <c r="J584" s="797"/>
      <c r="K584" s="797"/>
      <c r="L584" s="797"/>
      <c r="M584" s="797"/>
      <c r="N584" s="797"/>
      <c r="O584" s="797"/>
      <c r="P584" s="797"/>
      <c r="Q584" s="797"/>
      <c r="R584" s="797"/>
      <c r="S584" s="797"/>
      <c r="T584" s="797"/>
      <c r="U584" s="797"/>
      <c r="V584" s="797"/>
      <c r="W584" s="797"/>
      <c r="X584" s="797"/>
      <c r="Y584" s="797"/>
      <c r="Z584" s="797"/>
      <c r="AA584" s="797"/>
      <c r="AB584" s="797"/>
      <c r="AC584" s="797"/>
      <c r="AD584" s="448"/>
    </row>
    <row r="585" spans="1:30" ht="20.399999999999999" customHeight="1">
      <c r="A585" s="794"/>
      <c r="B585" s="670" t="s">
        <v>1468</v>
      </c>
      <c r="C585" s="276">
        <v>0</v>
      </c>
      <c r="D585" s="276">
        <v>0</v>
      </c>
      <c r="E585" s="276">
        <v>0</v>
      </c>
      <c r="F585" s="276">
        <v>0</v>
      </c>
      <c r="G585" s="1043">
        <v>0</v>
      </c>
      <c r="H585" s="276">
        <v>0</v>
      </c>
      <c r="I585" s="276">
        <v>0</v>
      </c>
      <c r="J585" s="276">
        <v>0</v>
      </c>
      <c r="K585" s="276">
        <v>0</v>
      </c>
      <c r="L585" s="276">
        <v>0</v>
      </c>
      <c r="M585" s="276">
        <v>0</v>
      </c>
      <c r="N585" s="276">
        <v>0</v>
      </c>
      <c r="O585" s="276">
        <v>0</v>
      </c>
      <c r="P585" s="276">
        <v>0</v>
      </c>
      <c r="Q585" s="276">
        <v>0</v>
      </c>
      <c r="R585" s="276">
        <v>0</v>
      </c>
      <c r="S585" s="276">
        <v>0</v>
      </c>
      <c r="T585" s="276">
        <v>0</v>
      </c>
      <c r="U585" s="276">
        <v>0</v>
      </c>
      <c r="V585" s="1044">
        <v>0</v>
      </c>
      <c r="W585" s="276">
        <v>0</v>
      </c>
      <c r="X585" s="276">
        <v>0</v>
      </c>
      <c r="Y585" s="276">
        <v>0</v>
      </c>
      <c r="Z585" s="276">
        <v>0</v>
      </c>
      <c r="AA585" s="276">
        <v>0</v>
      </c>
      <c r="AB585" s="276">
        <v>0</v>
      </c>
      <c r="AC585" s="276">
        <v>0</v>
      </c>
      <c r="AD585" s="448"/>
    </row>
    <row r="586" spans="1:30" ht="20.399999999999999" customHeight="1">
      <c r="A586" s="794"/>
      <c r="B586" s="670" t="s">
        <v>1467</v>
      </c>
      <c r="C586" s="276">
        <v>30</v>
      </c>
      <c r="D586" s="276">
        <v>30</v>
      </c>
      <c r="E586" s="276">
        <v>0</v>
      </c>
      <c r="F586" s="276">
        <v>0</v>
      </c>
      <c r="G586" s="1043">
        <v>100</v>
      </c>
      <c r="H586" s="276">
        <v>0</v>
      </c>
      <c r="I586" s="276">
        <v>0</v>
      </c>
      <c r="J586" s="276">
        <v>0</v>
      </c>
      <c r="K586" s="276">
        <v>0</v>
      </c>
      <c r="L586" s="276">
        <v>0</v>
      </c>
      <c r="M586" s="276">
        <v>0</v>
      </c>
      <c r="N586" s="276">
        <v>0</v>
      </c>
      <c r="O586" s="276">
        <v>0</v>
      </c>
      <c r="P586" s="276">
        <v>0</v>
      </c>
      <c r="Q586" s="276">
        <v>0</v>
      </c>
      <c r="R586" s="276">
        <v>0</v>
      </c>
      <c r="S586" s="276">
        <v>0</v>
      </c>
      <c r="T586" s="276">
        <v>1</v>
      </c>
      <c r="U586" s="276">
        <v>0</v>
      </c>
      <c r="V586" s="1044">
        <v>6</v>
      </c>
      <c r="W586" s="276">
        <v>2</v>
      </c>
      <c r="X586" s="276">
        <v>6</v>
      </c>
      <c r="Y586" s="276">
        <v>2</v>
      </c>
      <c r="Z586" s="276">
        <v>5</v>
      </c>
      <c r="AA586" s="276">
        <v>1</v>
      </c>
      <c r="AB586" s="276">
        <v>3</v>
      </c>
      <c r="AC586" s="276">
        <v>4</v>
      </c>
      <c r="AD586" s="448"/>
    </row>
    <row r="587" spans="1:30" ht="20.399999999999999" customHeight="1">
      <c r="A587" s="794"/>
      <c r="B587" s="670" t="s">
        <v>4104</v>
      </c>
      <c r="C587" s="276">
        <v>0</v>
      </c>
      <c r="D587" s="276">
        <v>0</v>
      </c>
      <c r="E587" s="276">
        <v>0</v>
      </c>
      <c r="F587" s="276">
        <v>0</v>
      </c>
      <c r="G587" s="1043">
        <v>0</v>
      </c>
      <c r="H587" s="276">
        <v>0</v>
      </c>
      <c r="I587" s="276">
        <v>0</v>
      </c>
      <c r="J587" s="276">
        <v>0</v>
      </c>
      <c r="K587" s="276">
        <v>0</v>
      </c>
      <c r="L587" s="276">
        <v>0</v>
      </c>
      <c r="M587" s="276">
        <v>0</v>
      </c>
      <c r="N587" s="276">
        <v>0</v>
      </c>
      <c r="O587" s="276">
        <v>0</v>
      </c>
      <c r="P587" s="276">
        <v>0</v>
      </c>
      <c r="Q587" s="276">
        <v>0</v>
      </c>
      <c r="R587" s="276">
        <v>0</v>
      </c>
      <c r="S587" s="276">
        <v>0</v>
      </c>
      <c r="T587" s="276">
        <v>0</v>
      </c>
      <c r="U587" s="276">
        <v>0</v>
      </c>
      <c r="V587" s="1044">
        <v>0</v>
      </c>
      <c r="W587" s="276">
        <v>0</v>
      </c>
      <c r="X587" s="276">
        <v>0</v>
      </c>
      <c r="Y587" s="276">
        <v>0</v>
      </c>
      <c r="Z587" s="276">
        <v>0</v>
      </c>
      <c r="AA587" s="276">
        <v>0</v>
      </c>
      <c r="AB587" s="276">
        <v>0</v>
      </c>
      <c r="AC587" s="276">
        <v>0</v>
      </c>
      <c r="AD587" s="448"/>
    </row>
    <row r="588" spans="1:30" ht="20.399999999999999" customHeight="1">
      <c r="A588" s="407"/>
      <c r="B588" s="407"/>
      <c r="C588" s="407"/>
      <c r="D588" s="407"/>
      <c r="E588" s="407"/>
      <c r="F588" s="407"/>
      <c r="G588" s="407"/>
      <c r="H588" s="407"/>
      <c r="I588" s="407"/>
      <c r="J588" s="407"/>
      <c r="K588" s="407"/>
      <c r="L588" s="407"/>
      <c r="M588" s="407"/>
      <c r="N588" s="407"/>
      <c r="O588" s="407"/>
      <c r="P588" s="407"/>
      <c r="Q588" s="407"/>
      <c r="R588" s="407"/>
      <c r="S588" s="407"/>
      <c r="T588" s="407"/>
      <c r="U588" s="407"/>
      <c r="V588" s="407"/>
      <c r="W588" s="407"/>
      <c r="X588" s="407"/>
      <c r="Y588" s="407"/>
      <c r="Z588" s="407"/>
      <c r="AA588" s="407"/>
      <c r="AB588" s="407"/>
      <c r="AC588" s="407"/>
      <c r="AD588" s="448"/>
    </row>
    <row r="589" spans="1:30" ht="20.399999999999999" customHeight="1">
      <c r="A589" s="796" t="s">
        <v>3410</v>
      </c>
      <c r="B589" s="669" t="s">
        <v>3409</v>
      </c>
      <c r="C589" s="275">
        <v>2</v>
      </c>
      <c r="D589" s="275">
        <v>2</v>
      </c>
      <c r="E589" s="275">
        <v>0</v>
      </c>
      <c r="F589" s="275">
        <v>0</v>
      </c>
      <c r="G589" s="1041">
        <v>100</v>
      </c>
      <c r="H589" s="275">
        <v>0</v>
      </c>
      <c r="I589" s="275">
        <v>0</v>
      </c>
      <c r="J589" s="275">
        <v>0</v>
      </c>
      <c r="K589" s="275">
        <v>0</v>
      </c>
      <c r="L589" s="275">
        <v>0</v>
      </c>
      <c r="M589" s="275">
        <v>0</v>
      </c>
      <c r="N589" s="275">
        <v>0</v>
      </c>
      <c r="O589" s="275">
        <v>0</v>
      </c>
      <c r="P589" s="275">
        <v>0</v>
      </c>
      <c r="Q589" s="275">
        <v>0</v>
      </c>
      <c r="R589" s="275">
        <v>1</v>
      </c>
      <c r="S589" s="275">
        <v>0</v>
      </c>
      <c r="T589" s="275">
        <v>0</v>
      </c>
      <c r="U589" s="275">
        <v>0</v>
      </c>
      <c r="V589" s="1042">
        <v>0</v>
      </c>
      <c r="W589" s="275">
        <v>0</v>
      </c>
      <c r="X589" s="275">
        <v>0</v>
      </c>
      <c r="Y589" s="275">
        <v>0</v>
      </c>
      <c r="Z589" s="275">
        <v>0</v>
      </c>
      <c r="AA589" s="275">
        <v>0</v>
      </c>
      <c r="AB589" s="275">
        <v>1</v>
      </c>
      <c r="AC589" s="275">
        <v>0</v>
      </c>
      <c r="AD589" s="448"/>
    </row>
    <row r="590" spans="1:30" ht="20.399999999999999" customHeight="1">
      <c r="A590" s="794"/>
      <c r="B590" s="670" t="s">
        <v>1468</v>
      </c>
      <c r="C590" s="276">
        <v>0</v>
      </c>
      <c r="D590" s="276">
        <v>0</v>
      </c>
      <c r="E590" s="276">
        <v>0</v>
      </c>
      <c r="F590" s="276">
        <v>0</v>
      </c>
      <c r="G590" s="1043">
        <v>0</v>
      </c>
      <c r="H590" s="276">
        <v>0</v>
      </c>
      <c r="I590" s="276">
        <v>0</v>
      </c>
      <c r="J590" s="276">
        <v>0</v>
      </c>
      <c r="K590" s="276">
        <v>0</v>
      </c>
      <c r="L590" s="276">
        <v>0</v>
      </c>
      <c r="M590" s="276">
        <v>0</v>
      </c>
      <c r="N590" s="276">
        <v>0</v>
      </c>
      <c r="O590" s="276">
        <v>0</v>
      </c>
      <c r="P590" s="276">
        <v>0</v>
      </c>
      <c r="Q590" s="276">
        <v>0</v>
      </c>
      <c r="R590" s="276">
        <v>0</v>
      </c>
      <c r="S590" s="276">
        <v>0</v>
      </c>
      <c r="T590" s="276">
        <v>0</v>
      </c>
      <c r="U590" s="276">
        <v>0</v>
      </c>
      <c r="V590" s="1044">
        <v>0</v>
      </c>
      <c r="W590" s="276">
        <v>0</v>
      </c>
      <c r="X590" s="276">
        <v>0</v>
      </c>
      <c r="Y590" s="276">
        <v>0</v>
      </c>
      <c r="Z590" s="276">
        <v>0</v>
      </c>
      <c r="AA590" s="276">
        <v>0</v>
      </c>
      <c r="AB590" s="276">
        <v>0</v>
      </c>
      <c r="AC590" s="276">
        <v>0</v>
      </c>
      <c r="AD590" s="448"/>
    </row>
    <row r="591" spans="1:30" ht="20.399999999999999" customHeight="1">
      <c r="A591" s="794"/>
      <c r="B591" s="670" t="s">
        <v>1467</v>
      </c>
      <c r="C591" s="276">
        <v>2</v>
      </c>
      <c r="D591" s="276">
        <v>2</v>
      </c>
      <c r="E591" s="276">
        <v>0</v>
      </c>
      <c r="F591" s="276">
        <v>0</v>
      </c>
      <c r="G591" s="1043">
        <v>100</v>
      </c>
      <c r="H591" s="276">
        <v>0</v>
      </c>
      <c r="I591" s="276">
        <v>0</v>
      </c>
      <c r="J591" s="276">
        <v>0</v>
      </c>
      <c r="K591" s="276">
        <v>0</v>
      </c>
      <c r="L591" s="276">
        <v>0</v>
      </c>
      <c r="M591" s="276">
        <v>0</v>
      </c>
      <c r="N591" s="276">
        <v>0</v>
      </c>
      <c r="O591" s="276">
        <v>0</v>
      </c>
      <c r="P591" s="276">
        <v>0</v>
      </c>
      <c r="Q591" s="276">
        <v>0</v>
      </c>
      <c r="R591" s="276">
        <v>1</v>
      </c>
      <c r="S591" s="276">
        <v>0</v>
      </c>
      <c r="T591" s="276">
        <v>0</v>
      </c>
      <c r="U591" s="276">
        <v>0</v>
      </c>
      <c r="V591" s="1044">
        <v>0</v>
      </c>
      <c r="W591" s="276">
        <v>0</v>
      </c>
      <c r="X591" s="276">
        <v>0</v>
      </c>
      <c r="Y591" s="276">
        <v>0</v>
      </c>
      <c r="Z591" s="276">
        <v>0</v>
      </c>
      <c r="AA591" s="276">
        <v>0</v>
      </c>
      <c r="AB591" s="276">
        <v>1</v>
      </c>
      <c r="AC591" s="276">
        <v>0</v>
      </c>
      <c r="AD591" s="448"/>
    </row>
    <row r="592" spans="1:30" ht="20.399999999999999" customHeight="1">
      <c r="A592" s="794"/>
      <c r="B592" s="670" t="s">
        <v>4104</v>
      </c>
      <c r="C592" s="276">
        <v>0</v>
      </c>
      <c r="D592" s="276">
        <v>0</v>
      </c>
      <c r="E592" s="276">
        <v>0</v>
      </c>
      <c r="F592" s="276">
        <v>0</v>
      </c>
      <c r="G592" s="1043">
        <v>0</v>
      </c>
      <c r="H592" s="276">
        <v>0</v>
      </c>
      <c r="I592" s="276">
        <v>0</v>
      </c>
      <c r="J592" s="276">
        <v>0</v>
      </c>
      <c r="K592" s="276">
        <v>0</v>
      </c>
      <c r="L592" s="276">
        <v>0</v>
      </c>
      <c r="M592" s="276">
        <v>0</v>
      </c>
      <c r="N592" s="276">
        <v>0</v>
      </c>
      <c r="O592" s="276">
        <v>0</v>
      </c>
      <c r="P592" s="276">
        <v>0</v>
      </c>
      <c r="Q592" s="276">
        <v>0</v>
      </c>
      <c r="R592" s="276">
        <v>0</v>
      </c>
      <c r="S592" s="276">
        <v>0</v>
      </c>
      <c r="T592" s="276">
        <v>0</v>
      </c>
      <c r="U592" s="276">
        <v>0</v>
      </c>
      <c r="V592" s="1044">
        <v>0</v>
      </c>
      <c r="W592" s="276">
        <v>0</v>
      </c>
      <c r="X592" s="276">
        <v>0</v>
      </c>
      <c r="Y592" s="276">
        <v>0</v>
      </c>
      <c r="Z592" s="276">
        <v>0</v>
      </c>
      <c r="AA592" s="276">
        <v>0</v>
      </c>
      <c r="AB592" s="276">
        <v>0</v>
      </c>
      <c r="AC592" s="276">
        <v>0</v>
      </c>
      <c r="AD592" s="448"/>
    </row>
    <row r="593" spans="1:30" ht="20.399999999999999" customHeight="1">
      <c r="A593" s="407"/>
      <c r="B593" s="407"/>
      <c r="C593" s="407"/>
      <c r="D593" s="407"/>
      <c r="E593" s="407"/>
      <c r="F593" s="407"/>
      <c r="G593" s="407"/>
      <c r="H593" s="407"/>
      <c r="I593" s="407"/>
      <c r="J593" s="407"/>
      <c r="K593" s="407"/>
      <c r="L593" s="407"/>
      <c r="M593" s="407"/>
      <c r="N593" s="407"/>
      <c r="O593" s="407"/>
      <c r="P593" s="407"/>
      <c r="Q593" s="407"/>
      <c r="R593" s="407"/>
      <c r="S593" s="407"/>
      <c r="T593" s="407"/>
      <c r="U593" s="407"/>
      <c r="V593" s="407"/>
      <c r="W593" s="407"/>
      <c r="X593" s="407"/>
      <c r="Y593" s="407"/>
      <c r="Z593" s="407"/>
      <c r="AA593" s="407"/>
      <c r="AB593" s="407"/>
      <c r="AC593" s="407"/>
      <c r="AD593" s="448"/>
    </row>
    <row r="594" spans="1:30" ht="20.399999999999999" customHeight="1">
      <c r="A594" s="796" t="s">
        <v>3408</v>
      </c>
      <c r="B594" s="669" t="s">
        <v>3407</v>
      </c>
      <c r="C594" s="275">
        <v>41</v>
      </c>
      <c r="D594" s="275">
        <v>41</v>
      </c>
      <c r="E594" s="275">
        <v>0</v>
      </c>
      <c r="F594" s="275">
        <v>0</v>
      </c>
      <c r="G594" s="1041">
        <v>100</v>
      </c>
      <c r="H594" s="275">
        <v>0</v>
      </c>
      <c r="I594" s="275">
        <v>0</v>
      </c>
      <c r="J594" s="275">
        <v>0</v>
      </c>
      <c r="K594" s="275">
        <v>0</v>
      </c>
      <c r="L594" s="275">
        <v>0</v>
      </c>
      <c r="M594" s="275">
        <v>0</v>
      </c>
      <c r="N594" s="275">
        <v>0</v>
      </c>
      <c r="O594" s="275">
        <v>0</v>
      </c>
      <c r="P594" s="275">
        <v>0</v>
      </c>
      <c r="Q594" s="275">
        <v>0</v>
      </c>
      <c r="R594" s="275">
        <v>0</v>
      </c>
      <c r="S594" s="275">
        <v>0</v>
      </c>
      <c r="T594" s="275">
        <v>1</v>
      </c>
      <c r="U594" s="275">
        <v>0</v>
      </c>
      <c r="V594" s="1042">
        <v>4</v>
      </c>
      <c r="W594" s="275">
        <v>2</v>
      </c>
      <c r="X594" s="275">
        <v>3</v>
      </c>
      <c r="Y594" s="275">
        <v>2</v>
      </c>
      <c r="Z594" s="275">
        <v>6</v>
      </c>
      <c r="AA594" s="275">
        <v>4</v>
      </c>
      <c r="AB594" s="275">
        <v>10</v>
      </c>
      <c r="AC594" s="275">
        <v>9</v>
      </c>
      <c r="AD594" s="448"/>
    </row>
    <row r="595" spans="1:30" ht="20.399999999999999" customHeight="1">
      <c r="A595" s="794"/>
      <c r="B595" s="670" t="s">
        <v>1468</v>
      </c>
      <c r="C595" s="276">
        <v>41</v>
      </c>
      <c r="D595" s="276">
        <v>41</v>
      </c>
      <c r="E595" s="276">
        <v>0</v>
      </c>
      <c r="F595" s="276">
        <v>0</v>
      </c>
      <c r="G595" s="1043">
        <v>100</v>
      </c>
      <c r="H595" s="276">
        <v>0</v>
      </c>
      <c r="I595" s="276">
        <v>0</v>
      </c>
      <c r="J595" s="276">
        <v>0</v>
      </c>
      <c r="K595" s="276">
        <v>0</v>
      </c>
      <c r="L595" s="276">
        <v>0</v>
      </c>
      <c r="M595" s="276">
        <v>0</v>
      </c>
      <c r="N595" s="276">
        <v>0</v>
      </c>
      <c r="O595" s="276">
        <v>0</v>
      </c>
      <c r="P595" s="276">
        <v>0</v>
      </c>
      <c r="Q595" s="276">
        <v>0</v>
      </c>
      <c r="R595" s="276">
        <v>0</v>
      </c>
      <c r="S595" s="276">
        <v>0</v>
      </c>
      <c r="T595" s="276">
        <v>1</v>
      </c>
      <c r="U595" s="276">
        <v>0</v>
      </c>
      <c r="V595" s="1044">
        <v>4</v>
      </c>
      <c r="W595" s="276">
        <v>2</v>
      </c>
      <c r="X595" s="276">
        <v>3</v>
      </c>
      <c r="Y595" s="276">
        <v>2</v>
      </c>
      <c r="Z595" s="276">
        <v>6</v>
      </c>
      <c r="AA595" s="276">
        <v>4</v>
      </c>
      <c r="AB595" s="276">
        <v>10</v>
      </c>
      <c r="AC595" s="276">
        <v>9</v>
      </c>
      <c r="AD595" s="448"/>
    </row>
    <row r="596" spans="1:30" ht="20.399999999999999" customHeight="1">
      <c r="A596" s="794"/>
      <c r="B596" s="670" t="s">
        <v>1467</v>
      </c>
      <c r="C596" s="276">
        <v>0</v>
      </c>
      <c r="D596" s="276">
        <v>0</v>
      </c>
      <c r="E596" s="276">
        <v>0</v>
      </c>
      <c r="F596" s="276">
        <v>0</v>
      </c>
      <c r="G596" s="1043">
        <v>0</v>
      </c>
      <c r="H596" s="276">
        <v>0</v>
      </c>
      <c r="I596" s="276">
        <v>0</v>
      </c>
      <c r="J596" s="276">
        <v>0</v>
      </c>
      <c r="K596" s="276">
        <v>0</v>
      </c>
      <c r="L596" s="276">
        <v>0</v>
      </c>
      <c r="M596" s="276">
        <v>0</v>
      </c>
      <c r="N596" s="276">
        <v>0</v>
      </c>
      <c r="O596" s="276">
        <v>0</v>
      </c>
      <c r="P596" s="276">
        <v>0</v>
      </c>
      <c r="Q596" s="276">
        <v>0</v>
      </c>
      <c r="R596" s="276">
        <v>0</v>
      </c>
      <c r="S596" s="276">
        <v>0</v>
      </c>
      <c r="T596" s="276">
        <v>0</v>
      </c>
      <c r="U596" s="276">
        <v>0</v>
      </c>
      <c r="V596" s="1044">
        <v>0</v>
      </c>
      <c r="W596" s="276">
        <v>0</v>
      </c>
      <c r="X596" s="276">
        <v>0</v>
      </c>
      <c r="Y596" s="276">
        <v>0</v>
      </c>
      <c r="Z596" s="276">
        <v>0</v>
      </c>
      <c r="AA596" s="276">
        <v>0</v>
      </c>
      <c r="AB596" s="276">
        <v>0</v>
      </c>
      <c r="AC596" s="276">
        <v>0</v>
      </c>
      <c r="AD596" s="448"/>
    </row>
    <row r="597" spans="1:30" ht="20.399999999999999" customHeight="1">
      <c r="A597" s="794"/>
      <c r="B597" s="670" t="s">
        <v>4104</v>
      </c>
      <c r="C597" s="276">
        <v>0</v>
      </c>
      <c r="D597" s="276">
        <v>0</v>
      </c>
      <c r="E597" s="276">
        <v>0</v>
      </c>
      <c r="F597" s="276">
        <v>0</v>
      </c>
      <c r="G597" s="1043">
        <v>0</v>
      </c>
      <c r="H597" s="276">
        <v>0</v>
      </c>
      <c r="I597" s="276">
        <v>0</v>
      </c>
      <c r="J597" s="276">
        <v>0</v>
      </c>
      <c r="K597" s="276">
        <v>0</v>
      </c>
      <c r="L597" s="276">
        <v>0</v>
      </c>
      <c r="M597" s="276">
        <v>0</v>
      </c>
      <c r="N597" s="276">
        <v>0</v>
      </c>
      <c r="O597" s="276">
        <v>0</v>
      </c>
      <c r="P597" s="276">
        <v>0</v>
      </c>
      <c r="Q597" s="276">
        <v>0</v>
      </c>
      <c r="R597" s="276">
        <v>0</v>
      </c>
      <c r="S597" s="276">
        <v>0</v>
      </c>
      <c r="T597" s="276">
        <v>0</v>
      </c>
      <c r="U597" s="276">
        <v>0</v>
      </c>
      <c r="V597" s="1044">
        <v>0</v>
      </c>
      <c r="W597" s="276">
        <v>0</v>
      </c>
      <c r="X597" s="276">
        <v>0</v>
      </c>
      <c r="Y597" s="276">
        <v>0</v>
      </c>
      <c r="Z597" s="276">
        <v>0</v>
      </c>
      <c r="AA597" s="276">
        <v>0</v>
      </c>
      <c r="AB597" s="276">
        <v>0</v>
      </c>
      <c r="AC597" s="276">
        <v>0</v>
      </c>
      <c r="AD597" s="448"/>
    </row>
    <row r="598" spans="1:30" ht="20.399999999999999" customHeight="1">
      <c r="A598" s="407"/>
      <c r="B598" s="407"/>
      <c r="C598" s="407"/>
      <c r="D598" s="407"/>
      <c r="E598" s="407"/>
      <c r="F598" s="407"/>
      <c r="G598" s="407"/>
      <c r="H598" s="407"/>
      <c r="I598" s="407"/>
      <c r="J598" s="407"/>
      <c r="K598" s="407"/>
      <c r="L598" s="407"/>
      <c r="M598" s="407"/>
      <c r="N598" s="407"/>
      <c r="O598" s="407"/>
      <c r="P598" s="407"/>
      <c r="Q598" s="407"/>
      <c r="R598" s="407"/>
      <c r="S598" s="407"/>
      <c r="T598" s="407"/>
      <c r="U598" s="407"/>
      <c r="V598" s="407"/>
      <c r="W598" s="407"/>
      <c r="X598" s="407"/>
      <c r="Y598" s="407"/>
      <c r="Z598" s="407"/>
      <c r="AA598" s="407"/>
      <c r="AB598" s="407"/>
      <c r="AC598" s="407"/>
      <c r="AD598" s="448"/>
    </row>
    <row r="599" spans="1:30" ht="20.399999999999999" customHeight="1">
      <c r="A599" s="796" t="s">
        <v>3406</v>
      </c>
      <c r="B599" s="669" t="s">
        <v>3405</v>
      </c>
      <c r="C599" s="275">
        <v>2041</v>
      </c>
      <c r="D599" s="275">
        <v>2041</v>
      </c>
      <c r="E599" s="275">
        <v>0</v>
      </c>
      <c r="F599" s="275">
        <v>0</v>
      </c>
      <c r="G599" s="1041">
        <v>100</v>
      </c>
      <c r="H599" s="275">
        <v>0</v>
      </c>
      <c r="I599" s="275">
        <v>0</v>
      </c>
      <c r="J599" s="275">
        <v>0</v>
      </c>
      <c r="K599" s="275">
        <v>0</v>
      </c>
      <c r="L599" s="275">
        <v>0</v>
      </c>
      <c r="M599" s="275">
        <v>0</v>
      </c>
      <c r="N599" s="275">
        <v>0</v>
      </c>
      <c r="O599" s="275">
        <v>0</v>
      </c>
      <c r="P599" s="275">
        <v>0</v>
      </c>
      <c r="Q599" s="275">
        <v>0</v>
      </c>
      <c r="R599" s="275">
        <v>0</v>
      </c>
      <c r="S599" s="275">
        <v>0</v>
      </c>
      <c r="T599" s="275">
        <v>0</v>
      </c>
      <c r="U599" s="275">
        <v>5</v>
      </c>
      <c r="V599" s="1042">
        <v>15</v>
      </c>
      <c r="W599" s="275">
        <v>43</v>
      </c>
      <c r="X599" s="275">
        <v>95</v>
      </c>
      <c r="Y599" s="275">
        <v>177</v>
      </c>
      <c r="Z599" s="275">
        <v>283</v>
      </c>
      <c r="AA599" s="275">
        <v>384</v>
      </c>
      <c r="AB599" s="275">
        <v>462</v>
      </c>
      <c r="AC599" s="275">
        <v>577</v>
      </c>
      <c r="AD599" s="448"/>
    </row>
    <row r="600" spans="1:30" ht="20.399999999999999" customHeight="1">
      <c r="A600" s="794"/>
      <c r="B600" s="670" t="s">
        <v>1468</v>
      </c>
      <c r="C600" s="276">
        <v>2041</v>
      </c>
      <c r="D600" s="276">
        <v>2041</v>
      </c>
      <c r="E600" s="276">
        <v>0</v>
      </c>
      <c r="F600" s="276">
        <v>0</v>
      </c>
      <c r="G600" s="1043">
        <v>100</v>
      </c>
      <c r="H600" s="276">
        <v>0</v>
      </c>
      <c r="I600" s="276">
        <v>0</v>
      </c>
      <c r="J600" s="276">
        <v>0</v>
      </c>
      <c r="K600" s="276">
        <v>0</v>
      </c>
      <c r="L600" s="276">
        <v>0</v>
      </c>
      <c r="M600" s="276">
        <v>0</v>
      </c>
      <c r="N600" s="276">
        <v>0</v>
      </c>
      <c r="O600" s="276">
        <v>0</v>
      </c>
      <c r="P600" s="276">
        <v>0</v>
      </c>
      <c r="Q600" s="276">
        <v>0</v>
      </c>
      <c r="R600" s="276">
        <v>0</v>
      </c>
      <c r="S600" s="276">
        <v>0</v>
      </c>
      <c r="T600" s="276">
        <v>0</v>
      </c>
      <c r="U600" s="276">
        <v>5</v>
      </c>
      <c r="V600" s="1044">
        <v>15</v>
      </c>
      <c r="W600" s="276">
        <v>43</v>
      </c>
      <c r="X600" s="276">
        <v>95</v>
      </c>
      <c r="Y600" s="276">
        <v>177</v>
      </c>
      <c r="Z600" s="276">
        <v>283</v>
      </c>
      <c r="AA600" s="276">
        <v>384</v>
      </c>
      <c r="AB600" s="276">
        <v>462</v>
      </c>
      <c r="AC600" s="276">
        <v>577</v>
      </c>
      <c r="AD600" s="448"/>
    </row>
    <row r="601" spans="1:30" ht="20.399999999999999" customHeight="1">
      <c r="A601" s="794"/>
      <c r="B601" s="670" t="s">
        <v>1467</v>
      </c>
      <c r="C601" s="276">
        <v>0</v>
      </c>
      <c r="D601" s="276">
        <v>0</v>
      </c>
      <c r="E601" s="276">
        <v>0</v>
      </c>
      <c r="F601" s="276">
        <v>0</v>
      </c>
      <c r="G601" s="1043">
        <v>0</v>
      </c>
      <c r="H601" s="276">
        <v>0</v>
      </c>
      <c r="I601" s="276">
        <v>0</v>
      </c>
      <c r="J601" s="276">
        <v>0</v>
      </c>
      <c r="K601" s="276">
        <v>0</v>
      </c>
      <c r="L601" s="276">
        <v>0</v>
      </c>
      <c r="M601" s="276">
        <v>0</v>
      </c>
      <c r="N601" s="276">
        <v>0</v>
      </c>
      <c r="O601" s="276">
        <v>0</v>
      </c>
      <c r="P601" s="276">
        <v>0</v>
      </c>
      <c r="Q601" s="276">
        <v>0</v>
      </c>
      <c r="R601" s="276">
        <v>0</v>
      </c>
      <c r="S601" s="276">
        <v>0</v>
      </c>
      <c r="T601" s="276">
        <v>0</v>
      </c>
      <c r="U601" s="276">
        <v>0</v>
      </c>
      <c r="V601" s="1044">
        <v>0</v>
      </c>
      <c r="W601" s="276">
        <v>0</v>
      </c>
      <c r="X601" s="276">
        <v>0</v>
      </c>
      <c r="Y601" s="276">
        <v>0</v>
      </c>
      <c r="Z601" s="276">
        <v>0</v>
      </c>
      <c r="AA601" s="276">
        <v>0</v>
      </c>
      <c r="AB601" s="276">
        <v>0</v>
      </c>
      <c r="AC601" s="276">
        <v>0</v>
      </c>
      <c r="AD601" s="448"/>
    </row>
    <row r="602" spans="1:30" ht="20.399999999999999" customHeight="1">
      <c r="A602" s="794"/>
      <c r="B602" s="670" t="s">
        <v>4104</v>
      </c>
      <c r="C602" s="276">
        <v>0</v>
      </c>
      <c r="D602" s="276">
        <v>0</v>
      </c>
      <c r="E602" s="276">
        <v>0</v>
      </c>
      <c r="F602" s="276">
        <v>0</v>
      </c>
      <c r="G602" s="1043">
        <v>0</v>
      </c>
      <c r="H602" s="276">
        <v>0</v>
      </c>
      <c r="I602" s="276">
        <v>0</v>
      </c>
      <c r="J602" s="276">
        <v>0</v>
      </c>
      <c r="K602" s="276">
        <v>0</v>
      </c>
      <c r="L602" s="276">
        <v>0</v>
      </c>
      <c r="M602" s="276">
        <v>0</v>
      </c>
      <c r="N602" s="276">
        <v>0</v>
      </c>
      <c r="O602" s="276">
        <v>0</v>
      </c>
      <c r="P602" s="276">
        <v>0</v>
      </c>
      <c r="Q602" s="276">
        <v>0</v>
      </c>
      <c r="R602" s="276">
        <v>0</v>
      </c>
      <c r="S602" s="276">
        <v>0</v>
      </c>
      <c r="T602" s="276">
        <v>0</v>
      </c>
      <c r="U602" s="276">
        <v>0</v>
      </c>
      <c r="V602" s="1044">
        <v>0</v>
      </c>
      <c r="W602" s="276">
        <v>0</v>
      </c>
      <c r="X602" s="276">
        <v>0</v>
      </c>
      <c r="Y602" s="276">
        <v>0</v>
      </c>
      <c r="Z602" s="276">
        <v>0</v>
      </c>
      <c r="AA602" s="276">
        <v>0</v>
      </c>
      <c r="AB602" s="276">
        <v>0</v>
      </c>
      <c r="AC602" s="276">
        <v>0</v>
      </c>
      <c r="AD602" s="448"/>
    </row>
    <row r="603" spans="1:30" ht="20.399999999999999" customHeight="1">
      <c r="A603" s="407"/>
      <c r="B603" s="407"/>
      <c r="C603" s="407"/>
      <c r="D603" s="407"/>
      <c r="E603" s="407"/>
      <c r="F603" s="407"/>
      <c r="G603" s="407"/>
      <c r="H603" s="407"/>
      <c r="I603" s="407"/>
      <c r="J603" s="407"/>
      <c r="K603" s="407"/>
      <c r="L603" s="407"/>
      <c r="M603" s="407"/>
      <c r="N603" s="407"/>
      <c r="O603" s="407"/>
      <c r="P603" s="407"/>
      <c r="Q603" s="407"/>
      <c r="R603" s="407"/>
      <c r="S603" s="407"/>
      <c r="T603" s="407"/>
      <c r="U603" s="407"/>
      <c r="V603" s="407"/>
      <c r="W603" s="407"/>
      <c r="X603" s="407"/>
      <c r="Y603" s="407"/>
      <c r="Z603" s="407"/>
      <c r="AA603" s="407"/>
      <c r="AB603" s="407"/>
      <c r="AC603" s="407"/>
      <c r="AD603" s="448"/>
    </row>
    <row r="604" spans="1:30" ht="20.399999999999999" customHeight="1">
      <c r="A604" s="796" t="s">
        <v>3404</v>
      </c>
      <c r="B604" s="669" t="s">
        <v>3403</v>
      </c>
      <c r="C604" s="275">
        <v>99</v>
      </c>
      <c r="D604" s="275">
        <v>99</v>
      </c>
      <c r="E604" s="275">
        <v>0</v>
      </c>
      <c r="F604" s="275">
        <v>0</v>
      </c>
      <c r="G604" s="1041">
        <v>100</v>
      </c>
      <c r="H604" s="275">
        <v>0</v>
      </c>
      <c r="I604" s="275">
        <v>0</v>
      </c>
      <c r="J604" s="275">
        <v>0</v>
      </c>
      <c r="K604" s="275">
        <v>0</v>
      </c>
      <c r="L604" s="275">
        <v>0</v>
      </c>
      <c r="M604" s="275">
        <v>0</v>
      </c>
      <c r="N604" s="275">
        <v>0</v>
      </c>
      <c r="O604" s="275">
        <v>6</v>
      </c>
      <c r="P604" s="275">
        <v>14</v>
      </c>
      <c r="Q604" s="275">
        <v>15</v>
      </c>
      <c r="R604" s="275">
        <v>11</v>
      </c>
      <c r="S604" s="275">
        <v>11</v>
      </c>
      <c r="T604" s="275">
        <v>12</v>
      </c>
      <c r="U604" s="275">
        <v>8</v>
      </c>
      <c r="V604" s="1042">
        <v>6</v>
      </c>
      <c r="W604" s="275">
        <v>2</v>
      </c>
      <c r="X604" s="275">
        <v>6</v>
      </c>
      <c r="Y604" s="275">
        <v>1</v>
      </c>
      <c r="Z604" s="275">
        <v>3</v>
      </c>
      <c r="AA604" s="275">
        <v>0</v>
      </c>
      <c r="AB604" s="275">
        <v>2</v>
      </c>
      <c r="AC604" s="275">
        <v>2</v>
      </c>
      <c r="AD604" s="448"/>
    </row>
    <row r="605" spans="1:30" ht="20.399999999999999" customHeight="1">
      <c r="A605" s="794"/>
      <c r="B605" s="670" t="s">
        <v>1468</v>
      </c>
      <c r="C605" s="276">
        <v>99</v>
      </c>
      <c r="D605" s="276">
        <v>99</v>
      </c>
      <c r="E605" s="276">
        <v>0</v>
      </c>
      <c r="F605" s="276">
        <v>0</v>
      </c>
      <c r="G605" s="1043">
        <v>100</v>
      </c>
      <c r="H605" s="276">
        <v>0</v>
      </c>
      <c r="I605" s="276">
        <v>0</v>
      </c>
      <c r="J605" s="276">
        <v>0</v>
      </c>
      <c r="K605" s="276">
        <v>0</v>
      </c>
      <c r="L605" s="276">
        <v>0</v>
      </c>
      <c r="M605" s="276">
        <v>0</v>
      </c>
      <c r="N605" s="276">
        <v>0</v>
      </c>
      <c r="O605" s="276">
        <v>6</v>
      </c>
      <c r="P605" s="276">
        <v>14</v>
      </c>
      <c r="Q605" s="276">
        <v>15</v>
      </c>
      <c r="R605" s="276">
        <v>11</v>
      </c>
      <c r="S605" s="276">
        <v>11</v>
      </c>
      <c r="T605" s="276">
        <v>12</v>
      </c>
      <c r="U605" s="276">
        <v>8</v>
      </c>
      <c r="V605" s="1044">
        <v>6</v>
      </c>
      <c r="W605" s="276">
        <v>2</v>
      </c>
      <c r="X605" s="276">
        <v>6</v>
      </c>
      <c r="Y605" s="276">
        <v>1</v>
      </c>
      <c r="Z605" s="276">
        <v>3</v>
      </c>
      <c r="AA605" s="276">
        <v>0</v>
      </c>
      <c r="AB605" s="276">
        <v>2</v>
      </c>
      <c r="AC605" s="276">
        <v>2</v>
      </c>
      <c r="AD605" s="448"/>
    </row>
    <row r="606" spans="1:30" ht="20.399999999999999" customHeight="1">
      <c r="A606" s="794"/>
      <c r="B606" s="670" t="s">
        <v>1467</v>
      </c>
      <c r="C606" s="276">
        <v>0</v>
      </c>
      <c r="D606" s="276">
        <v>0</v>
      </c>
      <c r="E606" s="276">
        <v>0</v>
      </c>
      <c r="F606" s="276">
        <v>0</v>
      </c>
      <c r="G606" s="1043">
        <v>0</v>
      </c>
      <c r="H606" s="276">
        <v>0</v>
      </c>
      <c r="I606" s="276">
        <v>0</v>
      </c>
      <c r="J606" s="276">
        <v>0</v>
      </c>
      <c r="K606" s="276">
        <v>0</v>
      </c>
      <c r="L606" s="276">
        <v>0</v>
      </c>
      <c r="M606" s="276">
        <v>0</v>
      </c>
      <c r="N606" s="276">
        <v>0</v>
      </c>
      <c r="O606" s="276">
        <v>0</v>
      </c>
      <c r="P606" s="276">
        <v>0</v>
      </c>
      <c r="Q606" s="276">
        <v>0</v>
      </c>
      <c r="R606" s="276">
        <v>0</v>
      </c>
      <c r="S606" s="276">
        <v>0</v>
      </c>
      <c r="T606" s="276">
        <v>0</v>
      </c>
      <c r="U606" s="276">
        <v>0</v>
      </c>
      <c r="V606" s="1044">
        <v>0</v>
      </c>
      <c r="W606" s="276">
        <v>0</v>
      </c>
      <c r="X606" s="276">
        <v>0</v>
      </c>
      <c r="Y606" s="276">
        <v>0</v>
      </c>
      <c r="Z606" s="276">
        <v>0</v>
      </c>
      <c r="AA606" s="276">
        <v>0</v>
      </c>
      <c r="AB606" s="276">
        <v>0</v>
      </c>
      <c r="AC606" s="276">
        <v>0</v>
      </c>
      <c r="AD606" s="448"/>
    </row>
    <row r="607" spans="1:30" ht="20.399999999999999" customHeight="1">
      <c r="A607" s="794"/>
      <c r="B607" s="670" t="s">
        <v>4104</v>
      </c>
      <c r="C607" s="276">
        <v>0</v>
      </c>
      <c r="D607" s="276">
        <v>0</v>
      </c>
      <c r="E607" s="276">
        <v>0</v>
      </c>
      <c r="F607" s="276">
        <v>0</v>
      </c>
      <c r="G607" s="1043">
        <v>0</v>
      </c>
      <c r="H607" s="276">
        <v>0</v>
      </c>
      <c r="I607" s="276">
        <v>0</v>
      </c>
      <c r="J607" s="276">
        <v>0</v>
      </c>
      <c r="K607" s="276">
        <v>0</v>
      </c>
      <c r="L607" s="276">
        <v>0</v>
      </c>
      <c r="M607" s="276">
        <v>0</v>
      </c>
      <c r="N607" s="276">
        <v>0</v>
      </c>
      <c r="O607" s="276">
        <v>0</v>
      </c>
      <c r="P607" s="276">
        <v>0</v>
      </c>
      <c r="Q607" s="276">
        <v>0</v>
      </c>
      <c r="R607" s="276">
        <v>0</v>
      </c>
      <c r="S607" s="276">
        <v>0</v>
      </c>
      <c r="T607" s="276">
        <v>0</v>
      </c>
      <c r="U607" s="276">
        <v>0</v>
      </c>
      <c r="V607" s="1044">
        <v>0</v>
      </c>
      <c r="W607" s="276">
        <v>0</v>
      </c>
      <c r="X607" s="276">
        <v>0</v>
      </c>
      <c r="Y607" s="276">
        <v>0</v>
      </c>
      <c r="Z607" s="276">
        <v>0</v>
      </c>
      <c r="AA607" s="276">
        <v>0</v>
      </c>
      <c r="AB607" s="276">
        <v>0</v>
      </c>
      <c r="AC607" s="276">
        <v>0</v>
      </c>
      <c r="AD607" s="448"/>
    </row>
    <row r="608" spans="1:30" ht="20.399999999999999" customHeight="1">
      <c r="A608" s="407"/>
      <c r="B608" s="407"/>
      <c r="C608" s="407"/>
      <c r="D608" s="407"/>
      <c r="E608" s="407"/>
      <c r="F608" s="407"/>
      <c r="G608" s="407"/>
      <c r="H608" s="407"/>
      <c r="I608" s="407"/>
      <c r="J608" s="407"/>
      <c r="K608" s="40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  <c r="V608" s="407"/>
      <c r="W608" s="407"/>
      <c r="X608" s="407"/>
      <c r="Y608" s="407"/>
      <c r="Z608" s="407"/>
      <c r="AA608" s="407"/>
      <c r="AB608" s="407"/>
      <c r="AC608" s="407"/>
      <c r="AD608" s="448"/>
    </row>
    <row r="609" spans="1:30" ht="20.399999999999999" customHeight="1">
      <c r="A609" s="796" t="s">
        <v>3402</v>
      </c>
      <c r="B609" s="669" t="s">
        <v>3401</v>
      </c>
      <c r="C609" s="275">
        <v>1</v>
      </c>
      <c r="D609" s="275">
        <v>1</v>
      </c>
      <c r="E609" s="275">
        <v>0</v>
      </c>
      <c r="F609" s="275">
        <v>0</v>
      </c>
      <c r="G609" s="1041">
        <v>100</v>
      </c>
      <c r="H609" s="275">
        <v>0</v>
      </c>
      <c r="I609" s="275">
        <v>0</v>
      </c>
      <c r="J609" s="275">
        <v>0</v>
      </c>
      <c r="K609" s="275">
        <v>0</v>
      </c>
      <c r="L609" s="275">
        <v>0</v>
      </c>
      <c r="M609" s="275">
        <v>0</v>
      </c>
      <c r="N609" s="275">
        <v>0</v>
      </c>
      <c r="O609" s="275">
        <v>0</v>
      </c>
      <c r="P609" s="275">
        <v>0</v>
      </c>
      <c r="Q609" s="275">
        <v>0</v>
      </c>
      <c r="R609" s="275">
        <v>0</v>
      </c>
      <c r="S609" s="275">
        <v>0</v>
      </c>
      <c r="T609" s="275">
        <v>0</v>
      </c>
      <c r="U609" s="275">
        <v>0</v>
      </c>
      <c r="V609" s="1042">
        <v>0</v>
      </c>
      <c r="W609" s="275">
        <v>0</v>
      </c>
      <c r="X609" s="275">
        <v>0</v>
      </c>
      <c r="Y609" s="275">
        <v>0</v>
      </c>
      <c r="Z609" s="275">
        <v>1</v>
      </c>
      <c r="AA609" s="275">
        <v>0</v>
      </c>
      <c r="AB609" s="275">
        <v>0</v>
      </c>
      <c r="AC609" s="275">
        <v>0</v>
      </c>
      <c r="AD609" s="448"/>
    </row>
    <row r="610" spans="1:30" ht="20.399999999999999" customHeight="1">
      <c r="A610" s="669"/>
      <c r="B610" s="669" t="s">
        <v>3400</v>
      </c>
      <c r="C610" s="797"/>
      <c r="D610" s="797"/>
      <c r="E610" s="797"/>
      <c r="F610" s="797"/>
      <c r="G610" s="797"/>
      <c r="H610" s="797"/>
      <c r="I610" s="797"/>
      <c r="J610" s="797"/>
      <c r="K610" s="797"/>
      <c r="L610" s="797"/>
      <c r="M610" s="797"/>
      <c r="N610" s="797"/>
      <c r="O610" s="797"/>
      <c r="P610" s="797"/>
      <c r="Q610" s="797"/>
      <c r="R610" s="797"/>
      <c r="S610" s="797"/>
      <c r="T610" s="797"/>
      <c r="U610" s="797"/>
      <c r="V610" s="797"/>
      <c r="W610" s="797"/>
      <c r="X610" s="797"/>
      <c r="Y610" s="797"/>
      <c r="Z610" s="797"/>
      <c r="AA610" s="797"/>
      <c r="AB610" s="797"/>
      <c r="AC610" s="797"/>
      <c r="AD610" s="448"/>
    </row>
    <row r="611" spans="1:30" ht="20.399999999999999" customHeight="1">
      <c r="A611" s="794"/>
      <c r="B611" s="670" t="s">
        <v>1468</v>
      </c>
      <c r="C611" s="276">
        <v>1</v>
      </c>
      <c r="D611" s="276">
        <v>1</v>
      </c>
      <c r="E611" s="276">
        <v>0</v>
      </c>
      <c r="F611" s="276">
        <v>0</v>
      </c>
      <c r="G611" s="1043">
        <v>100</v>
      </c>
      <c r="H611" s="276">
        <v>0</v>
      </c>
      <c r="I611" s="276">
        <v>0</v>
      </c>
      <c r="J611" s="276">
        <v>0</v>
      </c>
      <c r="K611" s="276">
        <v>0</v>
      </c>
      <c r="L611" s="276">
        <v>0</v>
      </c>
      <c r="M611" s="276">
        <v>0</v>
      </c>
      <c r="N611" s="276">
        <v>0</v>
      </c>
      <c r="O611" s="276">
        <v>0</v>
      </c>
      <c r="P611" s="276">
        <v>0</v>
      </c>
      <c r="Q611" s="276">
        <v>0</v>
      </c>
      <c r="R611" s="276">
        <v>0</v>
      </c>
      <c r="S611" s="276">
        <v>0</v>
      </c>
      <c r="T611" s="276">
        <v>0</v>
      </c>
      <c r="U611" s="276">
        <v>0</v>
      </c>
      <c r="V611" s="1044">
        <v>0</v>
      </c>
      <c r="W611" s="276">
        <v>0</v>
      </c>
      <c r="X611" s="276">
        <v>0</v>
      </c>
      <c r="Y611" s="276">
        <v>0</v>
      </c>
      <c r="Z611" s="276">
        <v>1</v>
      </c>
      <c r="AA611" s="276">
        <v>0</v>
      </c>
      <c r="AB611" s="276">
        <v>0</v>
      </c>
      <c r="AC611" s="276">
        <v>0</v>
      </c>
      <c r="AD611" s="448"/>
    </row>
    <row r="612" spans="1:30" ht="20.399999999999999" customHeight="1">
      <c r="A612" s="794"/>
      <c r="B612" s="670" t="s">
        <v>1467</v>
      </c>
      <c r="C612" s="276">
        <v>0</v>
      </c>
      <c r="D612" s="276">
        <v>0</v>
      </c>
      <c r="E612" s="276">
        <v>0</v>
      </c>
      <c r="F612" s="276">
        <v>0</v>
      </c>
      <c r="G612" s="1043">
        <v>0</v>
      </c>
      <c r="H612" s="276">
        <v>0</v>
      </c>
      <c r="I612" s="276">
        <v>0</v>
      </c>
      <c r="J612" s="276">
        <v>0</v>
      </c>
      <c r="K612" s="276">
        <v>0</v>
      </c>
      <c r="L612" s="276">
        <v>0</v>
      </c>
      <c r="M612" s="276">
        <v>0</v>
      </c>
      <c r="N612" s="276">
        <v>0</v>
      </c>
      <c r="O612" s="276">
        <v>0</v>
      </c>
      <c r="P612" s="276">
        <v>0</v>
      </c>
      <c r="Q612" s="276">
        <v>0</v>
      </c>
      <c r="R612" s="276">
        <v>0</v>
      </c>
      <c r="S612" s="276">
        <v>0</v>
      </c>
      <c r="T612" s="276">
        <v>0</v>
      </c>
      <c r="U612" s="276">
        <v>0</v>
      </c>
      <c r="V612" s="1044">
        <v>0</v>
      </c>
      <c r="W612" s="276">
        <v>0</v>
      </c>
      <c r="X612" s="276">
        <v>0</v>
      </c>
      <c r="Y612" s="276">
        <v>0</v>
      </c>
      <c r="Z612" s="276">
        <v>0</v>
      </c>
      <c r="AA612" s="276">
        <v>0</v>
      </c>
      <c r="AB612" s="276">
        <v>0</v>
      </c>
      <c r="AC612" s="276">
        <v>0</v>
      </c>
      <c r="AD612" s="448"/>
    </row>
    <row r="613" spans="1:30" ht="20.399999999999999" customHeight="1">
      <c r="A613" s="794"/>
      <c r="B613" s="670" t="s">
        <v>4104</v>
      </c>
      <c r="C613" s="276">
        <v>0</v>
      </c>
      <c r="D613" s="276">
        <v>0</v>
      </c>
      <c r="E613" s="276">
        <v>0</v>
      </c>
      <c r="F613" s="276">
        <v>0</v>
      </c>
      <c r="G613" s="1043">
        <v>0</v>
      </c>
      <c r="H613" s="276">
        <v>0</v>
      </c>
      <c r="I613" s="276">
        <v>0</v>
      </c>
      <c r="J613" s="276">
        <v>0</v>
      </c>
      <c r="K613" s="276">
        <v>0</v>
      </c>
      <c r="L613" s="276">
        <v>0</v>
      </c>
      <c r="M613" s="276">
        <v>0</v>
      </c>
      <c r="N613" s="276">
        <v>0</v>
      </c>
      <c r="O613" s="276">
        <v>0</v>
      </c>
      <c r="P613" s="276">
        <v>0</v>
      </c>
      <c r="Q613" s="276">
        <v>0</v>
      </c>
      <c r="R613" s="276">
        <v>0</v>
      </c>
      <c r="S613" s="276">
        <v>0</v>
      </c>
      <c r="T613" s="276">
        <v>0</v>
      </c>
      <c r="U613" s="276">
        <v>0</v>
      </c>
      <c r="V613" s="1044">
        <v>0</v>
      </c>
      <c r="W613" s="276">
        <v>0</v>
      </c>
      <c r="X613" s="276">
        <v>0</v>
      </c>
      <c r="Y613" s="276">
        <v>0</v>
      </c>
      <c r="Z613" s="276">
        <v>0</v>
      </c>
      <c r="AA613" s="276">
        <v>0</v>
      </c>
      <c r="AB613" s="276">
        <v>0</v>
      </c>
      <c r="AC613" s="276">
        <v>0</v>
      </c>
      <c r="AD613" s="448"/>
    </row>
    <row r="614" spans="1:30" ht="20.399999999999999" customHeight="1">
      <c r="A614" s="407"/>
      <c r="B614" s="407"/>
      <c r="C614" s="407"/>
      <c r="D614" s="407"/>
      <c r="E614" s="407"/>
      <c r="F614" s="407"/>
      <c r="G614" s="407"/>
      <c r="H614" s="407"/>
      <c r="I614" s="407"/>
      <c r="J614" s="407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  <c r="V614" s="407"/>
      <c r="W614" s="407"/>
      <c r="X614" s="407"/>
      <c r="Y614" s="407"/>
      <c r="Z614" s="407"/>
      <c r="AA614" s="407"/>
      <c r="AB614" s="407"/>
      <c r="AC614" s="407"/>
      <c r="AD614" s="448"/>
    </row>
    <row r="615" spans="1:30" ht="20.399999999999999" customHeight="1">
      <c r="A615" s="796" t="s">
        <v>3399</v>
      </c>
      <c r="B615" s="669" t="s">
        <v>3398</v>
      </c>
      <c r="C615" s="275">
        <v>671</v>
      </c>
      <c r="D615" s="275">
        <v>671</v>
      </c>
      <c r="E615" s="275">
        <v>0</v>
      </c>
      <c r="F615" s="275">
        <v>0</v>
      </c>
      <c r="G615" s="1041">
        <v>100</v>
      </c>
      <c r="H615" s="275">
        <v>0</v>
      </c>
      <c r="I615" s="275">
        <v>0</v>
      </c>
      <c r="J615" s="275">
        <v>0</v>
      </c>
      <c r="K615" s="275">
        <v>0</v>
      </c>
      <c r="L615" s="275">
        <v>1</v>
      </c>
      <c r="M615" s="275">
        <v>0</v>
      </c>
      <c r="N615" s="275">
        <v>0</v>
      </c>
      <c r="O615" s="275">
        <v>0</v>
      </c>
      <c r="P615" s="275">
        <v>3</v>
      </c>
      <c r="Q615" s="275">
        <v>0</v>
      </c>
      <c r="R615" s="275">
        <v>0</v>
      </c>
      <c r="S615" s="275">
        <v>6</v>
      </c>
      <c r="T615" s="275">
        <v>9</v>
      </c>
      <c r="U615" s="275">
        <v>24</v>
      </c>
      <c r="V615" s="1042">
        <v>40</v>
      </c>
      <c r="W615" s="275">
        <v>60</v>
      </c>
      <c r="X615" s="275">
        <v>76</v>
      </c>
      <c r="Y615" s="275">
        <v>101</v>
      </c>
      <c r="Z615" s="275">
        <v>90</v>
      </c>
      <c r="AA615" s="275">
        <v>108</v>
      </c>
      <c r="AB615" s="275">
        <v>80</v>
      </c>
      <c r="AC615" s="275">
        <v>73</v>
      </c>
      <c r="AD615" s="448"/>
    </row>
    <row r="616" spans="1:30" ht="20.399999999999999" customHeight="1">
      <c r="A616" s="669"/>
      <c r="B616" s="669" t="s">
        <v>2530</v>
      </c>
      <c r="C616" s="797"/>
      <c r="D616" s="797"/>
      <c r="E616" s="797"/>
      <c r="F616" s="797"/>
      <c r="G616" s="797"/>
      <c r="H616" s="797"/>
      <c r="I616" s="797"/>
      <c r="J616" s="797"/>
      <c r="K616" s="797"/>
      <c r="L616" s="797"/>
      <c r="M616" s="797"/>
      <c r="N616" s="797"/>
      <c r="O616" s="797"/>
      <c r="P616" s="797"/>
      <c r="Q616" s="797"/>
      <c r="R616" s="797"/>
      <c r="S616" s="797"/>
      <c r="T616" s="797"/>
      <c r="U616" s="797"/>
      <c r="V616" s="797"/>
      <c r="W616" s="797"/>
      <c r="X616" s="797"/>
      <c r="Y616" s="797"/>
      <c r="Z616" s="797"/>
      <c r="AA616" s="797"/>
      <c r="AB616" s="797"/>
      <c r="AC616" s="797"/>
      <c r="AD616" s="448"/>
    </row>
    <row r="617" spans="1:30" ht="20.399999999999999" customHeight="1">
      <c r="A617" s="794"/>
      <c r="B617" s="670" t="s">
        <v>1468</v>
      </c>
      <c r="C617" s="276">
        <v>436</v>
      </c>
      <c r="D617" s="276">
        <v>436</v>
      </c>
      <c r="E617" s="276">
        <v>0</v>
      </c>
      <c r="F617" s="276">
        <v>0</v>
      </c>
      <c r="G617" s="1043">
        <v>100</v>
      </c>
      <c r="H617" s="276">
        <v>0</v>
      </c>
      <c r="I617" s="276">
        <v>0</v>
      </c>
      <c r="J617" s="276">
        <v>0</v>
      </c>
      <c r="K617" s="276">
        <v>0</v>
      </c>
      <c r="L617" s="276">
        <v>1</v>
      </c>
      <c r="M617" s="276">
        <v>0</v>
      </c>
      <c r="N617" s="276">
        <v>0</v>
      </c>
      <c r="O617" s="276">
        <v>0</v>
      </c>
      <c r="P617" s="276">
        <v>2</v>
      </c>
      <c r="Q617" s="276">
        <v>0</v>
      </c>
      <c r="R617" s="276">
        <v>0</v>
      </c>
      <c r="S617" s="276">
        <v>5</v>
      </c>
      <c r="T617" s="276">
        <v>9</v>
      </c>
      <c r="U617" s="276">
        <v>13</v>
      </c>
      <c r="V617" s="1044">
        <v>25</v>
      </c>
      <c r="W617" s="276">
        <v>42</v>
      </c>
      <c r="X617" s="276">
        <v>61</v>
      </c>
      <c r="Y617" s="276">
        <v>73</v>
      </c>
      <c r="Z617" s="276">
        <v>53</v>
      </c>
      <c r="AA617" s="276">
        <v>69</v>
      </c>
      <c r="AB617" s="276">
        <v>44</v>
      </c>
      <c r="AC617" s="276">
        <v>39</v>
      </c>
      <c r="AD617" s="448"/>
    </row>
    <row r="618" spans="1:30" ht="20.399999999999999" customHeight="1">
      <c r="A618" s="794"/>
      <c r="B618" s="670" t="s">
        <v>1467</v>
      </c>
      <c r="C618" s="276">
        <v>235</v>
      </c>
      <c r="D618" s="276">
        <v>235</v>
      </c>
      <c r="E618" s="276">
        <v>0</v>
      </c>
      <c r="F618" s="276">
        <v>0</v>
      </c>
      <c r="G618" s="1043">
        <v>100</v>
      </c>
      <c r="H618" s="276">
        <v>0</v>
      </c>
      <c r="I618" s="276">
        <v>0</v>
      </c>
      <c r="J618" s="276">
        <v>0</v>
      </c>
      <c r="K618" s="276">
        <v>0</v>
      </c>
      <c r="L618" s="276">
        <v>0</v>
      </c>
      <c r="M618" s="276">
        <v>0</v>
      </c>
      <c r="N618" s="276">
        <v>0</v>
      </c>
      <c r="O618" s="276">
        <v>0</v>
      </c>
      <c r="P618" s="276">
        <v>1</v>
      </c>
      <c r="Q618" s="276">
        <v>0</v>
      </c>
      <c r="R618" s="276">
        <v>0</v>
      </c>
      <c r="S618" s="276">
        <v>1</v>
      </c>
      <c r="T618" s="276">
        <v>0</v>
      </c>
      <c r="U618" s="276">
        <v>11</v>
      </c>
      <c r="V618" s="1044">
        <v>15</v>
      </c>
      <c r="W618" s="276">
        <v>18</v>
      </c>
      <c r="X618" s="276">
        <v>15</v>
      </c>
      <c r="Y618" s="276">
        <v>28</v>
      </c>
      <c r="Z618" s="276">
        <v>37</v>
      </c>
      <c r="AA618" s="276">
        <v>39</v>
      </c>
      <c r="AB618" s="276">
        <v>36</v>
      </c>
      <c r="AC618" s="276">
        <v>34</v>
      </c>
      <c r="AD618" s="448"/>
    </row>
    <row r="619" spans="1:30" ht="20.399999999999999" customHeight="1">
      <c r="A619" s="794"/>
      <c r="B619" s="670" t="s">
        <v>4104</v>
      </c>
      <c r="C619" s="276">
        <v>0</v>
      </c>
      <c r="D619" s="276">
        <v>0</v>
      </c>
      <c r="E619" s="276">
        <v>0</v>
      </c>
      <c r="F619" s="276">
        <v>0</v>
      </c>
      <c r="G619" s="1043">
        <v>0</v>
      </c>
      <c r="H619" s="276">
        <v>0</v>
      </c>
      <c r="I619" s="276">
        <v>0</v>
      </c>
      <c r="J619" s="276">
        <v>0</v>
      </c>
      <c r="K619" s="276">
        <v>0</v>
      </c>
      <c r="L619" s="276">
        <v>0</v>
      </c>
      <c r="M619" s="276">
        <v>0</v>
      </c>
      <c r="N619" s="276">
        <v>0</v>
      </c>
      <c r="O619" s="276">
        <v>0</v>
      </c>
      <c r="P619" s="276">
        <v>0</v>
      </c>
      <c r="Q619" s="276">
        <v>0</v>
      </c>
      <c r="R619" s="276">
        <v>0</v>
      </c>
      <c r="S619" s="276">
        <v>0</v>
      </c>
      <c r="T619" s="276">
        <v>0</v>
      </c>
      <c r="U619" s="276">
        <v>0</v>
      </c>
      <c r="V619" s="1044">
        <v>0</v>
      </c>
      <c r="W619" s="276">
        <v>0</v>
      </c>
      <c r="X619" s="276">
        <v>0</v>
      </c>
      <c r="Y619" s="276">
        <v>0</v>
      </c>
      <c r="Z619" s="276">
        <v>0</v>
      </c>
      <c r="AA619" s="276">
        <v>0</v>
      </c>
      <c r="AB619" s="276">
        <v>0</v>
      </c>
      <c r="AC619" s="276">
        <v>0</v>
      </c>
      <c r="AD619" s="448"/>
    </row>
    <row r="620" spans="1:30" ht="20.399999999999999" customHeight="1">
      <c r="A620" s="407"/>
      <c r="B620" s="407"/>
      <c r="C620" s="407"/>
      <c r="D620" s="407"/>
      <c r="E620" s="407"/>
      <c r="F620" s="407"/>
      <c r="G620" s="407"/>
      <c r="H620" s="407"/>
      <c r="I620" s="407"/>
      <c r="J620" s="407"/>
      <c r="K620" s="407"/>
      <c r="L620" s="407"/>
      <c r="M620" s="407"/>
      <c r="N620" s="407"/>
      <c r="O620" s="407"/>
      <c r="P620" s="407"/>
      <c r="Q620" s="407"/>
      <c r="R620" s="407"/>
      <c r="S620" s="407"/>
      <c r="T620" s="407"/>
      <c r="U620" s="407"/>
      <c r="V620" s="407"/>
      <c r="W620" s="407"/>
      <c r="X620" s="407"/>
      <c r="Y620" s="407"/>
      <c r="Z620" s="407"/>
      <c r="AA620" s="407"/>
      <c r="AB620" s="407"/>
      <c r="AC620" s="407"/>
      <c r="AD620" s="448"/>
    </row>
    <row r="621" spans="1:30" ht="20.399999999999999" customHeight="1">
      <c r="A621" s="796" t="s">
        <v>3397</v>
      </c>
      <c r="B621" s="669" t="s">
        <v>3396</v>
      </c>
      <c r="C621" s="275">
        <v>9</v>
      </c>
      <c r="D621" s="275">
        <v>9</v>
      </c>
      <c r="E621" s="275">
        <v>0</v>
      </c>
      <c r="F621" s="275">
        <v>0</v>
      </c>
      <c r="G621" s="1041">
        <v>100</v>
      </c>
      <c r="H621" s="275">
        <v>0</v>
      </c>
      <c r="I621" s="275">
        <v>0</v>
      </c>
      <c r="J621" s="275">
        <v>0</v>
      </c>
      <c r="K621" s="275">
        <v>0</v>
      </c>
      <c r="L621" s="275">
        <v>0</v>
      </c>
      <c r="M621" s="275">
        <v>0</v>
      </c>
      <c r="N621" s="275">
        <v>0</v>
      </c>
      <c r="O621" s="275">
        <v>0</v>
      </c>
      <c r="P621" s="275">
        <v>0</v>
      </c>
      <c r="Q621" s="275">
        <v>0</v>
      </c>
      <c r="R621" s="275">
        <v>0</v>
      </c>
      <c r="S621" s="275">
        <v>0</v>
      </c>
      <c r="T621" s="275">
        <v>0</v>
      </c>
      <c r="U621" s="275">
        <v>0</v>
      </c>
      <c r="V621" s="1042">
        <v>2</v>
      </c>
      <c r="W621" s="275">
        <v>0</v>
      </c>
      <c r="X621" s="275">
        <v>0</v>
      </c>
      <c r="Y621" s="275">
        <v>3</v>
      </c>
      <c r="Z621" s="275">
        <v>0</v>
      </c>
      <c r="AA621" s="275">
        <v>1</v>
      </c>
      <c r="AB621" s="275">
        <v>2</v>
      </c>
      <c r="AC621" s="275">
        <v>1</v>
      </c>
      <c r="AD621" s="448"/>
    </row>
    <row r="622" spans="1:30" ht="20.399999999999999" customHeight="1">
      <c r="A622" s="794"/>
      <c r="B622" s="670" t="s">
        <v>1468</v>
      </c>
      <c r="C622" s="276">
        <v>6</v>
      </c>
      <c r="D622" s="276">
        <v>6</v>
      </c>
      <c r="E622" s="276">
        <v>0</v>
      </c>
      <c r="F622" s="276">
        <v>0</v>
      </c>
      <c r="G622" s="1043">
        <v>100</v>
      </c>
      <c r="H622" s="276">
        <v>0</v>
      </c>
      <c r="I622" s="276">
        <v>0</v>
      </c>
      <c r="J622" s="276">
        <v>0</v>
      </c>
      <c r="K622" s="276">
        <v>0</v>
      </c>
      <c r="L622" s="276">
        <v>0</v>
      </c>
      <c r="M622" s="276">
        <v>0</v>
      </c>
      <c r="N622" s="276">
        <v>0</v>
      </c>
      <c r="O622" s="276">
        <v>0</v>
      </c>
      <c r="P622" s="276">
        <v>0</v>
      </c>
      <c r="Q622" s="276">
        <v>0</v>
      </c>
      <c r="R622" s="276">
        <v>0</v>
      </c>
      <c r="S622" s="276">
        <v>0</v>
      </c>
      <c r="T622" s="276">
        <v>0</v>
      </c>
      <c r="U622" s="276">
        <v>0</v>
      </c>
      <c r="V622" s="1044">
        <v>1</v>
      </c>
      <c r="W622" s="276">
        <v>0</v>
      </c>
      <c r="X622" s="276">
        <v>0</v>
      </c>
      <c r="Y622" s="276">
        <v>2</v>
      </c>
      <c r="Z622" s="276">
        <v>0</v>
      </c>
      <c r="AA622" s="276">
        <v>1</v>
      </c>
      <c r="AB622" s="276">
        <v>1</v>
      </c>
      <c r="AC622" s="276">
        <v>1</v>
      </c>
      <c r="AD622" s="448"/>
    </row>
    <row r="623" spans="1:30" ht="20.399999999999999" customHeight="1">
      <c r="A623" s="794"/>
      <c r="B623" s="670" t="s">
        <v>1467</v>
      </c>
      <c r="C623" s="276">
        <v>3</v>
      </c>
      <c r="D623" s="276">
        <v>3</v>
      </c>
      <c r="E623" s="276">
        <v>0</v>
      </c>
      <c r="F623" s="276">
        <v>0</v>
      </c>
      <c r="G623" s="1043">
        <v>100</v>
      </c>
      <c r="H623" s="276">
        <v>0</v>
      </c>
      <c r="I623" s="276">
        <v>0</v>
      </c>
      <c r="J623" s="276">
        <v>0</v>
      </c>
      <c r="K623" s="276">
        <v>0</v>
      </c>
      <c r="L623" s="276">
        <v>0</v>
      </c>
      <c r="M623" s="276">
        <v>0</v>
      </c>
      <c r="N623" s="276">
        <v>0</v>
      </c>
      <c r="O623" s="276">
        <v>0</v>
      </c>
      <c r="P623" s="276">
        <v>0</v>
      </c>
      <c r="Q623" s="276">
        <v>0</v>
      </c>
      <c r="R623" s="276">
        <v>0</v>
      </c>
      <c r="S623" s="276">
        <v>0</v>
      </c>
      <c r="T623" s="276">
        <v>0</v>
      </c>
      <c r="U623" s="276">
        <v>0</v>
      </c>
      <c r="V623" s="1044">
        <v>1</v>
      </c>
      <c r="W623" s="276">
        <v>0</v>
      </c>
      <c r="X623" s="276">
        <v>0</v>
      </c>
      <c r="Y623" s="276">
        <v>1</v>
      </c>
      <c r="Z623" s="276">
        <v>0</v>
      </c>
      <c r="AA623" s="276">
        <v>0</v>
      </c>
      <c r="AB623" s="276">
        <v>1</v>
      </c>
      <c r="AC623" s="276">
        <v>0</v>
      </c>
      <c r="AD623" s="448"/>
    </row>
    <row r="624" spans="1:30" ht="20.399999999999999" customHeight="1">
      <c r="A624" s="794"/>
      <c r="B624" s="670" t="s">
        <v>4104</v>
      </c>
      <c r="C624" s="276">
        <v>0</v>
      </c>
      <c r="D624" s="276">
        <v>0</v>
      </c>
      <c r="E624" s="276">
        <v>0</v>
      </c>
      <c r="F624" s="276">
        <v>0</v>
      </c>
      <c r="G624" s="1043">
        <v>0</v>
      </c>
      <c r="H624" s="276">
        <v>0</v>
      </c>
      <c r="I624" s="276">
        <v>0</v>
      </c>
      <c r="J624" s="276">
        <v>0</v>
      </c>
      <c r="K624" s="276">
        <v>0</v>
      </c>
      <c r="L624" s="276">
        <v>0</v>
      </c>
      <c r="M624" s="276">
        <v>0</v>
      </c>
      <c r="N624" s="276">
        <v>0</v>
      </c>
      <c r="O624" s="276">
        <v>0</v>
      </c>
      <c r="P624" s="276">
        <v>0</v>
      </c>
      <c r="Q624" s="276">
        <v>0</v>
      </c>
      <c r="R624" s="276">
        <v>0</v>
      </c>
      <c r="S624" s="276">
        <v>0</v>
      </c>
      <c r="T624" s="276">
        <v>0</v>
      </c>
      <c r="U624" s="276">
        <v>0</v>
      </c>
      <c r="V624" s="1044">
        <v>0</v>
      </c>
      <c r="W624" s="276">
        <v>0</v>
      </c>
      <c r="X624" s="276">
        <v>0</v>
      </c>
      <c r="Y624" s="276">
        <v>0</v>
      </c>
      <c r="Z624" s="276">
        <v>0</v>
      </c>
      <c r="AA624" s="276">
        <v>0</v>
      </c>
      <c r="AB624" s="276">
        <v>0</v>
      </c>
      <c r="AC624" s="276">
        <v>0</v>
      </c>
      <c r="AD624" s="448"/>
    </row>
    <row r="625" spans="1:30" ht="20.399999999999999" customHeight="1">
      <c r="A625" s="407"/>
      <c r="B625" s="407"/>
      <c r="C625" s="407"/>
      <c r="D625" s="407"/>
      <c r="E625" s="407"/>
      <c r="F625" s="407"/>
      <c r="G625" s="407"/>
      <c r="H625" s="407"/>
      <c r="I625" s="407"/>
      <c r="J625" s="407"/>
      <c r="K625" s="407"/>
      <c r="L625" s="407"/>
      <c r="M625" s="407"/>
      <c r="N625" s="407"/>
      <c r="O625" s="407"/>
      <c r="P625" s="407"/>
      <c r="Q625" s="407"/>
      <c r="R625" s="407"/>
      <c r="S625" s="407"/>
      <c r="T625" s="407"/>
      <c r="U625" s="407"/>
      <c r="V625" s="407"/>
      <c r="W625" s="407"/>
      <c r="X625" s="407"/>
      <c r="Y625" s="407"/>
      <c r="Z625" s="407"/>
      <c r="AA625" s="407"/>
      <c r="AB625" s="407"/>
      <c r="AC625" s="407"/>
      <c r="AD625" s="448"/>
    </row>
    <row r="626" spans="1:30" ht="20.399999999999999" customHeight="1">
      <c r="A626" s="796" t="s">
        <v>3395</v>
      </c>
      <c r="B626" s="669" t="s">
        <v>3394</v>
      </c>
      <c r="C626" s="275">
        <v>13</v>
      </c>
      <c r="D626" s="275">
        <v>13</v>
      </c>
      <c r="E626" s="275">
        <v>0</v>
      </c>
      <c r="F626" s="275">
        <v>0</v>
      </c>
      <c r="G626" s="1041">
        <v>100</v>
      </c>
      <c r="H626" s="275">
        <v>0</v>
      </c>
      <c r="I626" s="275">
        <v>0</v>
      </c>
      <c r="J626" s="275">
        <v>0</v>
      </c>
      <c r="K626" s="275">
        <v>0</v>
      </c>
      <c r="L626" s="275">
        <v>0</v>
      </c>
      <c r="M626" s="275">
        <v>0</v>
      </c>
      <c r="N626" s="275">
        <v>0</v>
      </c>
      <c r="O626" s="275">
        <v>0</v>
      </c>
      <c r="P626" s="275">
        <v>0</v>
      </c>
      <c r="Q626" s="275">
        <v>0</v>
      </c>
      <c r="R626" s="275">
        <v>0</v>
      </c>
      <c r="S626" s="275">
        <v>0</v>
      </c>
      <c r="T626" s="275">
        <v>0</v>
      </c>
      <c r="U626" s="275">
        <v>0</v>
      </c>
      <c r="V626" s="1042">
        <v>0</v>
      </c>
      <c r="W626" s="275">
        <v>3</v>
      </c>
      <c r="X626" s="275">
        <v>1</v>
      </c>
      <c r="Y626" s="275">
        <v>1</v>
      </c>
      <c r="Z626" s="275">
        <v>1</v>
      </c>
      <c r="AA626" s="275">
        <v>2</v>
      </c>
      <c r="AB626" s="275">
        <v>0</v>
      </c>
      <c r="AC626" s="275">
        <v>5</v>
      </c>
      <c r="AD626" s="448"/>
    </row>
    <row r="627" spans="1:30" ht="20.399999999999999" customHeight="1">
      <c r="A627" s="794"/>
      <c r="B627" s="670" t="s">
        <v>1468</v>
      </c>
      <c r="C627" s="276">
        <v>7</v>
      </c>
      <c r="D627" s="276">
        <v>7</v>
      </c>
      <c r="E627" s="276">
        <v>0</v>
      </c>
      <c r="F627" s="276">
        <v>0</v>
      </c>
      <c r="G627" s="1043">
        <v>100</v>
      </c>
      <c r="H627" s="276">
        <v>0</v>
      </c>
      <c r="I627" s="276">
        <v>0</v>
      </c>
      <c r="J627" s="276">
        <v>0</v>
      </c>
      <c r="K627" s="276">
        <v>0</v>
      </c>
      <c r="L627" s="276">
        <v>0</v>
      </c>
      <c r="M627" s="276">
        <v>0</v>
      </c>
      <c r="N627" s="276">
        <v>0</v>
      </c>
      <c r="O627" s="276">
        <v>0</v>
      </c>
      <c r="P627" s="276">
        <v>0</v>
      </c>
      <c r="Q627" s="276">
        <v>0</v>
      </c>
      <c r="R627" s="276">
        <v>0</v>
      </c>
      <c r="S627" s="276">
        <v>0</v>
      </c>
      <c r="T627" s="276">
        <v>0</v>
      </c>
      <c r="U627" s="276">
        <v>0</v>
      </c>
      <c r="V627" s="1044">
        <v>0</v>
      </c>
      <c r="W627" s="276">
        <v>2</v>
      </c>
      <c r="X627" s="276">
        <v>0</v>
      </c>
      <c r="Y627" s="276">
        <v>0</v>
      </c>
      <c r="Z627" s="276">
        <v>1</v>
      </c>
      <c r="AA627" s="276">
        <v>2</v>
      </c>
      <c r="AB627" s="276">
        <v>0</v>
      </c>
      <c r="AC627" s="276">
        <v>2</v>
      </c>
      <c r="AD627" s="448"/>
    </row>
    <row r="628" spans="1:30" ht="20.399999999999999" customHeight="1">
      <c r="A628" s="794"/>
      <c r="B628" s="670" t="s">
        <v>1467</v>
      </c>
      <c r="C628" s="276">
        <v>6</v>
      </c>
      <c r="D628" s="276">
        <v>6</v>
      </c>
      <c r="E628" s="276">
        <v>0</v>
      </c>
      <c r="F628" s="276">
        <v>0</v>
      </c>
      <c r="G628" s="1043">
        <v>100</v>
      </c>
      <c r="H628" s="276">
        <v>0</v>
      </c>
      <c r="I628" s="276">
        <v>0</v>
      </c>
      <c r="J628" s="276">
        <v>0</v>
      </c>
      <c r="K628" s="276">
        <v>0</v>
      </c>
      <c r="L628" s="276">
        <v>0</v>
      </c>
      <c r="M628" s="276">
        <v>0</v>
      </c>
      <c r="N628" s="276">
        <v>0</v>
      </c>
      <c r="O628" s="276">
        <v>0</v>
      </c>
      <c r="P628" s="276">
        <v>0</v>
      </c>
      <c r="Q628" s="276">
        <v>0</v>
      </c>
      <c r="R628" s="276">
        <v>0</v>
      </c>
      <c r="S628" s="276">
        <v>0</v>
      </c>
      <c r="T628" s="276">
        <v>0</v>
      </c>
      <c r="U628" s="276">
        <v>0</v>
      </c>
      <c r="V628" s="1044">
        <v>0</v>
      </c>
      <c r="W628" s="276">
        <v>1</v>
      </c>
      <c r="X628" s="276">
        <v>1</v>
      </c>
      <c r="Y628" s="276">
        <v>1</v>
      </c>
      <c r="Z628" s="276">
        <v>0</v>
      </c>
      <c r="AA628" s="276">
        <v>0</v>
      </c>
      <c r="AB628" s="276">
        <v>0</v>
      </c>
      <c r="AC628" s="276">
        <v>3</v>
      </c>
      <c r="AD628" s="448"/>
    </row>
    <row r="629" spans="1:30" ht="20.399999999999999" customHeight="1">
      <c r="A629" s="794"/>
      <c r="B629" s="670" t="s">
        <v>4104</v>
      </c>
      <c r="C629" s="276">
        <v>0</v>
      </c>
      <c r="D629" s="276">
        <v>0</v>
      </c>
      <c r="E629" s="276">
        <v>0</v>
      </c>
      <c r="F629" s="276">
        <v>0</v>
      </c>
      <c r="G629" s="1043">
        <v>0</v>
      </c>
      <c r="H629" s="276">
        <v>0</v>
      </c>
      <c r="I629" s="276">
        <v>0</v>
      </c>
      <c r="J629" s="276">
        <v>0</v>
      </c>
      <c r="K629" s="276">
        <v>0</v>
      </c>
      <c r="L629" s="276">
        <v>0</v>
      </c>
      <c r="M629" s="276">
        <v>0</v>
      </c>
      <c r="N629" s="276">
        <v>0</v>
      </c>
      <c r="O629" s="276">
        <v>0</v>
      </c>
      <c r="P629" s="276">
        <v>0</v>
      </c>
      <c r="Q629" s="276">
        <v>0</v>
      </c>
      <c r="R629" s="276">
        <v>0</v>
      </c>
      <c r="S629" s="276">
        <v>0</v>
      </c>
      <c r="T629" s="276">
        <v>0</v>
      </c>
      <c r="U629" s="276">
        <v>0</v>
      </c>
      <c r="V629" s="1044">
        <v>0</v>
      </c>
      <c r="W629" s="276">
        <v>0</v>
      </c>
      <c r="X629" s="276">
        <v>0</v>
      </c>
      <c r="Y629" s="276">
        <v>0</v>
      </c>
      <c r="Z629" s="276">
        <v>0</v>
      </c>
      <c r="AA629" s="276">
        <v>0</v>
      </c>
      <c r="AB629" s="276">
        <v>0</v>
      </c>
      <c r="AC629" s="276">
        <v>0</v>
      </c>
      <c r="AD629" s="448"/>
    </row>
    <row r="630" spans="1:30" ht="20.399999999999999" customHeight="1">
      <c r="A630" s="407"/>
      <c r="B630" s="407"/>
      <c r="C630" s="407"/>
      <c r="D630" s="407"/>
      <c r="E630" s="407"/>
      <c r="F630" s="407"/>
      <c r="G630" s="407"/>
      <c r="H630" s="407"/>
      <c r="I630" s="407"/>
      <c r="J630" s="407"/>
      <c r="K630" s="407"/>
      <c r="L630" s="407"/>
      <c r="M630" s="407"/>
      <c r="N630" s="407"/>
      <c r="O630" s="407"/>
      <c r="P630" s="407"/>
      <c r="Q630" s="407"/>
      <c r="R630" s="407"/>
      <c r="S630" s="407"/>
      <c r="T630" s="407"/>
      <c r="U630" s="407"/>
      <c r="V630" s="407"/>
      <c r="W630" s="407"/>
      <c r="X630" s="407"/>
      <c r="Y630" s="407"/>
      <c r="Z630" s="407"/>
      <c r="AA630" s="407"/>
      <c r="AB630" s="407"/>
      <c r="AC630" s="407"/>
      <c r="AD630" s="448"/>
    </row>
    <row r="631" spans="1:30" ht="20.399999999999999" customHeight="1">
      <c r="A631" s="796" t="s">
        <v>3393</v>
      </c>
      <c r="B631" s="669" t="s">
        <v>3392</v>
      </c>
      <c r="C631" s="275">
        <v>432</v>
      </c>
      <c r="D631" s="275">
        <v>432</v>
      </c>
      <c r="E631" s="275">
        <v>0</v>
      </c>
      <c r="F631" s="275">
        <v>0</v>
      </c>
      <c r="G631" s="1041">
        <v>100</v>
      </c>
      <c r="H631" s="275">
        <v>0</v>
      </c>
      <c r="I631" s="275">
        <v>0</v>
      </c>
      <c r="J631" s="275">
        <v>0</v>
      </c>
      <c r="K631" s="275">
        <v>0</v>
      </c>
      <c r="L631" s="275">
        <v>0</v>
      </c>
      <c r="M631" s="275">
        <v>0</v>
      </c>
      <c r="N631" s="275">
        <v>0</v>
      </c>
      <c r="O631" s="275">
        <v>0</v>
      </c>
      <c r="P631" s="275">
        <v>0</v>
      </c>
      <c r="Q631" s="275">
        <v>1</v>
      </c>
      <c r="R631" s="275">
        <v>0</v>
      </c>
      <c r="S631" s="275">
        <v>1</v>
      </c>
      <c r="T631" s="275">
        <v>3</v>
      </c>
      <c r="U631" s="275">
        <v>6</v>
      </c>
      <c r="V631" s="1042">
        <v>15</v>
      </c>
      <c r="W631" s="275">
        <v>23</v>
      </c>
      <c r="X631" s="275">
        <v>33</v>
      </c>
      <c r="Y631" s="275">
        <v>56</v>
      </c>
      <c r="Z631" s="275">
        <v>56</v>
      </c>
      <c r="AA631" s="275">
        <v>68</v>
      </c>
      <c r="AB631" s="275">
        <v>82</v>
      </c>
      <c r="AC631" s="275">
        <v>88</v>
      </c>
      <c r="AD631" s="448"/>
    </row>
    <row r="632" spans="1:30" ht="20.399999999999999" customHeight="1">
      <c r="A632" s="794"/>
      <c r="B632" s="670" t="s">
        <v>1468</v>
      </c>
      <c r="C632" s="276">
        <v>285</v>
      </c>
      <c r="D632" s="276">
        <v>285</v>
      </c>
      <c r="E632" s="276">
        <v>0</v>
      </c>
      <c r="F632" s="276">
        <v>0</v>
      </c>
      <c r="G632" s="1043">
        <v>100</v>
      </c>
      <c r="H632" s="276">
        <v>0</v>
      </c>
      <c r="I632" s="276">
        <v>0</v>
      </c>
      <c r="J632" s="276">
        <v>0</v>
      </c>
      <c r="K632" s="276">
        <v>0</v>
      </c>
      <c r="L632" s="276">
        <v>0</v>
      </c>
      <c r="M632" s="276">
        <v>0</v>
      </c>
      <c r="N632" s="276">
        <v>0</v>
      </c>
      <c r="O632" s="276">
        <v>0</v>
      </c>
      <c r="P632" s="276">
        <v>0</v>
      </c>
      <c r="Q632" s="276">
        <v>1</v>
      </c>
      <c r="R632" s="276">
        <v>0</v>
      </c>
      <c r="S632" s="276">
        <v>1</v>
      </c>
      <c r="T632" s="276">
        <v>2</v>
      </c>
      <c r="U632" s="276">
        <v>5</v>
      </c>
      <c r="V632" s="1044">
        <v>11</v>
      </c>
      <c r="W632" s="276">
        <v>17</v>
      </c>
      <c r="X632" s="276">
        <v>23</v>
      </c>
      <c r="Y632" s="276">
        <v>40</v>
      </c>
      <c r="Z632" s="276">
        <v>39</v>
      </c>
      <c r="AA632" s="276">
        <v>40</v>
      </c>
      <c r="AB632" s="276">
        <v>56</v>
      </c>
      <c r="AC632" s="276">
        <v>50</v>
      </c>
      <c r="AD632" s="448"/>
    </row>
    <row r="633" spans="1:30" ht="20.399999999999999" customHeight="1">
      <c r="A633" s="794"/>
      <c r="B633" s="670" t="s">
        <v>1467</v>
      </c>
      <c r="C633" s="276">
        <v>147</v>
      </c>
      <c r="D633" s="276">
        <v>147</v>
      </c>
      <c r="E633" s="276">
        <v>0</v>
      </c>
      <c r="F633" s="276">
        <v>0</v>
      </c>
      <c r="G633" s="1043">
        <v>100</v>
      </c>
      <c r="H633" s="276">
        <v>0</v>
      </c>
      <c r="I633" s="276">
        <v>0</v>
      </c>
      <c r="J633" s="276">
        <v>0</v>
      </c>
      <c r="K633" s="276">
        <v>0</v>
      </c>
      <c r="L633" s="276">
        <v>0</v>
      </c>
      <c r="M633" s="276">
        <v>0</v>
      </c>
      <c r="N633" s="276">
        <v>0</v>
      </c>
      <c r="O633" s="276">
        <v>0</v>
      </c>
      <c r="P633" s="276">
        <v>0</v>
      </c>
      <c r="Q633" s="276">
        <v>0</v>
      </c>
      <c r="R633" s="276">
        <v>0</v>
      </c>
      <c r="S633" s="276">
        <v>0</v>
      </c>
      <c r="T633" s="276">
        <v>1</v>
      </c>
      <c r="U633" s="276">
        <v>1</v>
      </c>
      <c r="V633" s="1044">
        <v>4</v>
      </c>
      <c r="W633" s="276">
        <v>6</v>
      </c>
      <c r="X633" s="276">
        <v>10</v>
      </c>
      <c r="Y633" s="276">
        <v>16</v>
      </c>
      <c r="Z633" s="276">
        <v>17</v>
      </c>
      <c r="AA633" s="276">
        <v>28</v>
      </c>
      <c r="AB633" s="276">
        <v>26</v>
      </c>
      <c r="AC633" s="276">
        <v>38</v>
      </c>
      <c r="AD633" s="448"/>
    </row>
    <row r="634" spans="1:30" ht="20.399999999999999" customHeight="1">
      <c r="A634" s="794"/>
      <c r="B634" s="670" t="s">
        <v>4104</v>
      </c>
      <c r="C634" s="276">
        <v>0</v>
      </c>
      <c r="D634" s="276">
        <v>0</v>
      </c>
      <c r="E634" s="276">
        <v>0</v>
      </c>
      <c r="F634" s="276">
        <v>0</v>
      </c>
      <c r="G634" s="1043">
        <v>0</v>
      </c>
      <c r="H634" s="276">
        <v>0</v>
      </c>
      <c r="I634" s="276">
        <v>0</v>
      </c>
      <c r="J634" s="276">
        <v>0</v>
      </c>
      <c r="K634" s="276">
        <v>0</v>
      </c>
      <c r="L634" s="276">
        <v>0</v>
      </c>
      <c r="M634" s="276">
        <v>0</v>
      </c>
      <c r="N634" s="276">
        <v>0</v>
      </c>
      <c r="O634" s="276">
        <v>0</v>
      </c>
      <c r="P634" s="276">
        <v>0</v>
      </c>
      <c r="Q634" s="276">
        <v>0</v>
      </c>
      <c r="R634" s="276">
        <v>0</v>
      </c>
      <c r="S634" s="276">
        <v>0</v>
      </c>
      <c r="T634" s="276">
        <v>0</v>
      </c>
      <c r="U634" s="276">
        <v>0</v>
      </c>
      <c r="V634" s="1044">
        <v>0</v>
      </c>
      <c r="W634" s="276">
        <v>0</v>
      </c>
      <c r="X634" s="276">
        <v>0</v>
      </c>
      <c r="Y634" s="276">
        <v>0</v>
      </c>
      <c r="Z634" s="276">
        <v>0</v>
      </c>
      <c r="AA634" s="276">
        <v>0</v>
      </c>
      <c r="AB634" s="276">
        <v>0</v>
      </c>
      <c r="AC634" s="276">
        <v>0</v>
      </c>
      <c r="AD634" s="448"/>
    </row>
    <row r="635" spans="1:30" ht="20.399999999999999" customHeight="1">
      <c r="A635" s="407"/>
      <c r="B635" s="407"/>
      <c r="C635" s="407"/>
      <c r="D635" s="407"/>
      <c r="E635" s="407"/>
      <c r="F635" s="407"/>
      <c r="G635" s="407"/>
      <c r="H635" s="407"/>
      <c r="I635" s="407"/>
      <c r="J635" s="407"/>
      <c r="K635" s="407"/>
      <c r="L635" s="407"/>
      <c r="M635" s="407"/>
      <c r="N635" s="407"/>
      <c r="O635" s="407"/>
      <c r="P635" s="407"/>
      <c r="Q635" s="407"/>
      <c r="R635" s="407"/>
      <c r="S635" s="407"/>
      <c r="T635" s="407"/>
      <c r="U635" s="407"/>
      <c r="V635" s="407"/>
      <c r="W635" s="407"/>
      <c r="X635" s="407"/>
      <c r="Y635" s="407"/>
      <c r="Z635" s="407"/>
      <c r="AA635" s="407"/>
      <c r="AB635" s="407"/>
      <c r="AC635" s="407"/>
      <c r="AD635" s="448"/>
    </row>
    <row r="636" spans="1:30" ht="20.399999999999999" customHeight="1">
      <c r="A636" s="796" t="s">
        <v>3391</v>
      </c>
      <c r="B636" s="669" t="s">
        <v>3390</v>
      </c>
      <c r="C636" s="275">
        <v>31</v>
      </c>
      <c r="D636" s="275">
        <v>31</v>
      </c>
      <c r="E636" s="275">
        <v>0</v>
      </c>
      <c r="F636" s="275">
        <v>0</v>
      </c>
      <c r="G636" s="1041">
        <v>100</v>
      </c>
      <c r="H636" s="275">
        <v>0</v>
      </c>
      <c r="I636" s="275">
        <v>0</v>
      </c>
      <c r="J636" s="275">
        <v>0</v>
      </c>
      <c r="K636" s="275">
        <v>0</v>
      </c>
      <c r="L636" s="275">
        <v>0</v>
      </c>
      <c r="M636" s="275">
        <v>0</v>
      </c>
      <c r="N636" s="275">
        <v>0</v>
      </c>
      <c r="O636" s="275">
        <v>0</v>
      </c>
      <c r="P636" s="275">
        <v>0</v>
      </c>
      <c r="Q636" s="275">
        <v>0</v>
      </c>
      <c r="R636" s="275">
        <v>0</v>
      </c>
      <c r="S636" s="275">
        <v>0</v>
      </c>
      <c r="T636" s="275">
        <v>1</v>
      </c>
      <c r="U636" s="275">
        <v>0</v>
      </c>
      <c r="V636" s="1042">
        <v>3</v>
      </c>
      <c r="W636" s="275">
        <v>2</v>
      </c>
      <c r="X636" s="275">
        <v>3</v>
      </c>
      <c r="Y636" s="275">
        <v>2</v>
      </c>
      <c r="Z636" s="275">
        <v>6</v>
      </c>
      <c r="AA636" s="275">
        <v>3</v>
      </c>
      <c r="AB636" s="275">
        <v>3</v>
      </c>
      <c r="AC636" s="275">
        <v>8</v>
      </c>
      <c r="AD636" s="448"/>
    </row>
    <row r="637" spans="1:30" ht="20.399999999999999" customHeight="1">
      <c r="A637" s="669"/>
      <c r="B637" s="669" t="s">
        <v>2161</v>
      </c>
      <c r="C637" s="797"/>
      <c r="D637" s="797"/>
      <c r="E637" s="797"/>
      <c r="F637" s="797"/>
      <c r="G637" s="797"/>
      <c r="H637" s="797"/>
      <c r="I637" s="797"/>
      <c r="J637" s="797"/>
      <c r="K637" s="797"/>
      <c r="L637" s="797"/>
      <c r="M637" s="797"/>
      <c r="N637" s="797"/>
      <c r="O637" s="797"/>
      <c r="P637" s="797"/>
      <c r="Q637" s="797"/>
      <c r="R637" s="797"/>
      <c r="S637" s="797"/>
      <c r="T637" s="797"/>
      <c r="U637" s="797"/>
      <c r="V637" s="797"/>
      <c r="W637" s="797"/>
      <c r="X637" s="797"/>
      <c r="Y637" s="797"/>
      <c r="Z637" s="797"/>
      <c r="AA637" s="797"/>
      <c r="AB637" s="797"/>
      <c r="AC637" s="797"/>
      <c r="AD637" s="448"/>
    </row>
    <row r="638" spans="1:30" ht="20.399999999999999" customHeight="1">
      <c r="A638" s="794"/>
      <c r="B638" s="670" t="s">
        <v>1468</v>
      </c>
      <c r="C638" s="276">
        <v>18</v>
      </c>
      <c r="D638" s="276">
        <v>18</v>
      </c>
      <c r="E638" s="276">
        <v>0</v>
      </c>
      <c r="F638" s="276">
        <v>0</v>
      </c>
      <c r="G638" s="1043">
        <v>100</v>
      </c>
      <c r="H638" s="276">
        <v>0</v>
      </c>
      <c r="I638" s="276">
        <v>0</v>
      </c>
      <c r="J638" s="276">
        <v>0</v>
      </c>
      <c r="K638" s="276">
        <v>0</v>
      </c>
      <c r="L638" s="276">
        <v>0</v>
      </c>
      <c r="M638" s="276">
        <v>0</v>
      </c>
      <c r="N638" s="276">
        <v>0</v>
      </c>
      <c r="O638" s="276">
        <v>0</v>
      </c>
      <c r="P638" s="276">
        <v>0</v>
      </c>
      <c r="Q638" s="276">
        <v>0</v>
      </c>
      <c r="R638" s="276">
        <v>0</v>
      </c>
      <c r="S638" s="276">
        <v>0</v>
      </c>
      <c r="T638" s="276">
        <v>1</v>
      </c>
      <c r="U638" s="276">
        <v>0</v>
      </c>
      <c r="V638" s="1044">
        <v>2</v>
      </c>
      <c r="W638" s="276">
        <v>1</v>
      </c>
      <c r="X638" s="276">
        <v>2</v>
      </c>
      <c r="Y638" s="276">
        <v>2</v>
      </c>
      <c r="Z638" s="276">
        <v>3</v>
      </c>
      <c r="AA638" s="276">
        <v>1</v>
      </c>
      <c r="AB638" s="276">
        <v>2</v>
      </c>
      <c r="AC638" s="276">
        <v>4</v>
      </c>
      <c r="AD638" s="448"/>
    </row>
    <row r="639" spans="1:30" ht="20.399999999999999" customHeight="1">
      <c r="A639" s="794"/>
      <c r="B639" s="670" t="s">
        <v>1467</v>
      </c>
      <c r="C639" s="276">
        <v>13</v>
      </c>
      <c r="D639" s="276">
        <v>13</v>
      </c>
      <c r="E639" s="276">
        <v>0</v>
      </c>
      <c r="F639" s="276">
        <v>0</v>
      </c>
      <c r="G639" s="1043">
        <v>100</v>
      </c>
      <c r="H639" s="276">
        <v>0</v>
      </c>
      <c r="I639" s="276">
        <v>0</v>
      </c>
      <c r="J639" s="276">
        <v>0</v>
      </c>
      <c r="K639" s="276">
        <v>0</v>
      </c>
      <c r="L639" s="276">
        <v>0</v>
      </c>
      <c r="M639" s="276">
        <v>0</v>
      </c>
      <c r="N639" s="276">
        <v>0</v>
      </c>
      <c r="O639" s="276">
        <v>0</v>
      </c>
      <c r="P639" s="276">
        <v>0</v>
      </c>
      <c r="Q639" s="276">
        <v>0</v>
      </c>
      <c r="R639" s="276">
        <v>0</v>
      </c>
      <c r="S639" s="276">
        <v>0</v>
      </c>
      <c r="T639" s="276">
        <v>0</v>
      </c>
      <c r="U639" s="276">
        <v>0</v>
      </c>
      <c r="V639" s="1044">
        <v>1</v>
      </c>
      <c r="W639" s="276">
        <v>1</v>
      </c>
      <c r="X639" s="276">
        <v>1</v>
      </c>
      <c r="Y639" s="276">
        <v>0</v>
      </c>
      <c r="Z639" s="276">
        <v>3</v>
      </c>
      <c r="AA639" s="276">
        <v>2</v>
      </c>
      <c r="AB639" s="276">
        <v>1</v>
      </c>
      <c r="AC639" s="276">
        <v>4</v>
      </c>
      <c r="AD639" s="448"/>
    </row>
    <row r="640" spans="1:30" ht="20.399999999999999" customHeight="1">
      <c r="A640" s="794"/>
      <c r="B640" s="670" t="s">
        <v>4104</v>
      </c>
      <c r="C640" s="276">
        <v>0</v>
      </c>
      <c r="D640" s="276">
        <v>0</v>
      </c>
      <c r="E640" s="276">
        <v>0</v>
      </c>
      <c r="F640" s="276">
        <v>0</v>
      </c>
      <c r="G640" s="1043">
        <v>0</v>
      </c>
      <c r="H640" s="276">
        <v>0</v>
      </c>
      <c r="I640" s="276">
        <v>0</v>
      </c>
      <c r="J640" s="276">
        <v>0</v>
      </c>
      <c r="K640" s="276">
        <v>0</v>
      </c>
      <c r="L640" s="276">
        <v>0</v>
      </c>
      <c r="M640" s="276">
        <v>0</v>
      </c>
      <c r="N640" s="276">
        <v>0</v>
      </c>
      <c r="O640" s="276">
        <v>0</v>
      </c>
      <c r="P640" s="276">
        <v>0</v>
      </c>
      <c r="Q640" s="276">
        <v>0</v>
      </c>
      <c r="R640" s="276">
        <v>0</v>
      </c>
      <c r="S640" s="276">
        <v>0</v>
      </c>
      <c r="T640" s="276">
        <v>0</v>
      </c>
      <c r="U640" s="276">
        <v>0</v>
      </c>
      <c r="V640" s="1044">
        <v>0</v>
      </c>
      <c r="W640" s="276">
        <v>0</v>
      </c>
      <c r="X640" s="276">
        <v>0</v>
      </c>
      <c r="Y640" s="276">
        <v>0</v>
      </c>
      <c r="Z640" s="276">
        <v>0</v>
      </c>
      <c r="AA640" s="276">
        <v>0</v>
      </c>
      <c r="AB640" s="276">
        <v>0</v>
      </c>
      <c r="AC640" s="276">
        <v>0</v>
      </c>
      <c r="AD640" s="448"/>
    </row>
    <row r="641" spans="1:30" ht="20.399999999999999" customHeight="1">
      <c r="A641" s="407"/>
      <c r="B641" s="407"/>
      <c r="C641" s="407"/>
      <c r="D641" s="407"/>
      <c r="E641" s="407"/>
      <c r="F641" s="407"/>
      <c r="G641" s="407"/>
      <c r="H641" s="407"/>
      <c r="I641" s="407"/>
      <c r="J641" s="407"/>
      <c r="K641" s="407"/>
      <c r="L641" s="407"/>
      <c r="M641" s="407"/>
      <c r="N641" s="407"/>
      <c r="O641" s="407"/>
      <c r="P641" s="407"/>
      <c r="Q641" s="407"/>
      <c r="R641" s="407"/>
      <c r="S641" s="407"/>
      <c r="T641" s="407"/>
      <c r="U641" s="407"/>
      <c r="V641" s="407"/>
      <c r="W641" s="407"/>
      <c r="X641" s="407"/>
      <c r="Y641" s="407"/>
      <c r="Z641" s="407"/>
      <c r="AA641" s="407"/>
      <c r="AB641" s="407"/>
      <c r="AC641" s="407"/>
      <c r="AD641" s="448"/>
    </row>
    <row r="642" spans="1:30" ht="20.399999999999999" customHeight="1">
      <c r="A642" s="796" t="s">
        <v>3389</v>
      </c>
      <c r="B642" s="669" t="s">
        <v>3388</v>
      </c>
      <c r="C642" s="275">
        <v>11</v>
      </c>
      <c r="D642" s="275">
        <v>11</v>
      </c>
      <c r="E642" s="275">
        <v>0</v>
      </c>
      <c r="F642" s="275">
        <v>0</v>
      </c>
      <c r="G642" s="1041">
        <v>100</v>
      </c>
      <c r="H642" s="275">
        <v>0</v>
      </c>
      <c r="I642" s="275">
        <v>0</v>
      </c>
      <c r="J642" s="275">
        <v>0</v>
      </c>
      <c r="K642" s="275">
        <v>0</v>
      </c>
      <c r="L642" s="275">
        <v>0</v>
      </c>
      <c r="M642" s="275">
        <v>0</v>
      </c>
      <c r="N642" s="275">
        <v>0</v>
      </c>
      <c r="O642" s="275">
        <v>0</v>
      </c>
      <c r="P642" s="275">
        <v>0</v>
      </c>
      <c r="Q642" s="275">
        <v>0</v>
      </c>
      <c r="R642" s="275">
        <v>0</v>
      </c>
      <c r="S642" s="275">
        <v>0</v>
      </c>
      <c r="T642" s="275">
        <v>0</v>
      </c>
      <c r="U642" s="275">
        <v>0</v>
      </c>
      <c r="V642" s="1042">
        <v>0</v>
      </c>
      <c r="W642" s="275">
        <v>1</v>
      </c>
      <c r="X642" s="275">
        <v>1</v>
      </c>
      <c r="Y642" s="275">
        <v>2</v>
      </c>
      <c r="Z642" s="275">
        <v>1</v>
      </c>
      <c r="AA642" s="275">
        <v>1</v>
      </c>
      <c r="AB642" s="275">
        <v>1</v>
      </c>
      <c r="AC642" s="275">
        <v>4</v>
      </c>
      <c r="AD642" s="448"/>
    </row>
    <row r="643" spans="1:30" ht="20.399999999999999" customHeight="1">
      <c r="A643" s="794"/>
      <c r="B643" s="670" t="s">
        <v>1468</v>
      </c>
      <c r="C643" s="276">
        <v>6</v>
      </c>
      <c r="D643" s="276">
        <v>6</v>
      </c>
      <c r="E643" s="276">
        <v>0</v>
      </c>
      <c r="F643" s="276">
        <v>0</v>
      </c>
      <c r="G643" s="1043">
        <v>100</v>
      </c>
      <c r="H643" s="276">
        <v>0</v>
      </c>
      <c r="I643" s="276">
        <v>0</v>
      </c>
      <c r="J643" s="276">
        <v>0</v>
      </c>
      <c r="K643" s="276">
        <v>0</v>
      </c>
      <c r="L643" s="276">
        <v>0</v>
      </c>
      <c r="M643" s="276">
        <v>0</v>
      </c>
      <c r="N643" s="276">
        <v>0</v>
      </c>
      <c r="O643" s="276">
        <v>0</v>
      </c>
      <c r="P643" s="276">
        <v>0</v>
      </c>
      <c r="Q643" s="276">
        <v>0</v>
      </c>
      <c r="R643" s="276">
        <v>0</v>
      </c>
      <c r="S643" s="276">
        <v>0</v>
      </c>
      <c r="T643" s="276">
        <v>0</v>
      </c>
      <c r="U643" s="276">
        <v>0</v>
      </c>
      <c r="V643" s="1044">
        <v>0</v>
      </c>
      <c r="W643" s="276">
        <v>0</v>
      </c>
      <c r="X643" s="276">
        <v>0</v>
      </c>
      <c r="Y643" s="276">
        <v>1</v>
      </c>
      <c r="Z643" s="276">
        <v>1</v>
      </c>
      <c r="AA643" s="276">
        <v>1</v>
      </c>
      <c r="AB643" s="276">
        <v>0</v>
      </c>
      <c r="AC643" s="276">
        <v>3</v>
      </c>
      <c r="AD643" s="448"/>
    </row>
    <row r="644" spans="1:30" ht="20.399999999999999" customHeight="1">
      <c r="A644" s="794"/>
      <c r="B644" s="670" t="s">
        <v>1467</v>
      </c>
      <c r="C644" s="276">
        <v>5</v>
      </c>
      <c r="D644" s="276">
        <v>5</v>
      </c>
      <c r="E644" s="276">
        <v>0</v>
      </c>
      <c r="F644" s="276">
        <v>0</v>
      </c>
      <c r="G644" s="1043">
        <v>100</v>
      </c>
      <c r="H644" s="276">
        <v>0</v>
      </c>
      <c r="I644" s="276">
        <v>0</v>
      </c>
      <c r="J644" s="276">
        <v>0</v>
      </c>
      <c r="K644" s="276">
        <v>0</v>
      </c>
      <c r="L644" s="276">
        <v>0</v>
      </c>
      <c r="M644" s="276">
        <v>0</v>
      </c>
      <c r="N644" s="276">
        <v>0</v>
      </c>
      <c r="O644" s="276">
        <v>0</v>
      </c>
      <c r="P644" s="276">
        <v>0</v>
      </c>
      <c r="Q644" s="276">
        <v>0</v>
      </c>
      <c r="R644" s="276">
        <v>0</v>
      </c>
      <c r="S644" s="276">
        <v>0</v>
      </c>
      <c r="T644" s="276">
        <v>0</v>
      </c>
      <c r="U644" s="276">
        <v>0</v>
      </c>
      <c r="V644" s="1044">
        <v>0</v>
      </c>
      <c r="W644" s="276">
        <v>1</v>
      </c>
      <c r="X644" s="276">
        <v>1</v>
      </c>
      <c r="Y644" s="276">
        <v>1</v>
      </c>
      <c r="Z644" s="276">
        <v>0</v>
      </c>
      <c r="AA644" s="276">
        <v>0</v>
      </c>
      <c r="AB644" s="276">
        <v>1</v>
      </c>
      <c r="AC644" s="276">
        <v>1</v>
      </c>
      <c r="AD644" s="448"/>
    </row>
    <row r="645" spans="1:30" ht="20.399999999999999" customHeight="1">
      <c r="A645" s="794"/>
      <c r="B645" s="670" t="s">
        <v>4104</v>
      </c>
      <c r="C645" s="276">
        <v>0</v>
      </c>
      <c r="D645" s="276">
        <v>0</v>
      </c>
      <c r="E645" s="276">
        <v>0</v>
      </c>
      <c r="F645" s="276">
        <v>0</v>
      </c>
      <c r="G645" s="1043">
        <v>0</v>
      </c>
      <c r="H645" s="276">
        <v>0</v>
      </c>
      <c r="I645" s="276">
        <v>0</v>
      </c>
      <c r="J645" s="276">
        <v>0</v>
      </c>
      <c r="K645" s="276">
        <v>0</v>
      </c>
      <c r="L645" s="276">
        <v>0</v>
      </c>
      <c r="M645" s="276">
        <v>0</v>
      </c>
      <c r="N645" s="276">
        <v>0</v>
      </c>
      <c r="O645" s="276">
        <v>0</v>
      </c>
      <c r="P645" s="276">
        <v>0</v>
      </c>
      <c r="Q645" s="276">
        <v>0</v>
      </c>
      <c r="R645" s="276">
        <v>0</v>
      </c>
      <c r="S645" s="276">
        <v>0</v>
      </c>
      <c r="T645" s="276">
        <v>0</v>
      </c>
      <c r="U645" s="276">
        <v>0</v>
      </c>
      <c r="V645" s="1044">
        <v>0</v>
      </c>
      <c r="W645" s="276">
        <v>0</v>
      </c>
      <c r="X645" s="276">
        <v>0</v>
      </c>
      <c r="Y645" s="276">
        <v>0</v>
      </c>
      <c r="Z645" s="276">
        <v>0</v>
      </c>
      <c r="AA645" s="276">
        <v>0</v>
      </c>
      <c r="AB645" s="276">
        <v>0</v>
      </c>
      <c r="AC645" s="276">
        <v>0</v>
      </c>
      <c r="AD645" s="448"/>
    </row>
    <row r="646" spans="1:30" ht="20.399999999999999" customHeight="1">
      <c r="A646" s="407"/>
      <c r="B646" s="407"/>
      <c r="C646" s="407"/>
      <c r="D646" s="407"/>
      <c r="E646" s="407"/>
      <c r="F646" s="407"/>
      <c r="G646" s="407"/>
      <c r="H646" s="407"/>
      <c r="I646" s="407"/>
      <c r="J646" s="407"/>
      <c r="K646" s="407"/>
      <c r="L646" s="407"/>
      <c r="M646" s="407"/>
      <c r="N646" s="407"/>
      <c r="O646" s="407"/>
      <c r="P646" s="407"/>
      <c r="Q646" s="407"/>
      <c r="R646" s="407"/>
      <c r="S646" s="407"/>
      <c r="T646" s="407"/>
      <c r="U646" s="407"/>
      <c r="V646" s="407"/>
      <c r="W646" s="407"/>
      <c r="X646" s="407"/>
      <c r="Y646" s="407"/>
      <c r="Z646" s="407"/>
      <c r="AA646" s="407"/>
      <c r="AB646" s="407"/>
      <c r="AC646" s="407"/>
      <c r="AD646" s="448"/>
    </row>
    <row r="647" spans="1:30" ht="20.399999999999999" customHeight="1">
      <c r="A647" s="796" t="s">
        <v>3387</v>
      </c>
      <c r="B647" s="669" t="s">
        <v>3386</v>
      </c>
      <c r="C647" s="275">
        <v>10</v>
      </c>
      <c r="D647" s="275">
        <v>10</v>
      </c>
      <c r="E647" s="275">
        <v>0</v>
      </c>
      <c r="F647" s="275">
        <v>0</v>
      </c>
      <c r="G647" s="1041">
        <v>100</v>
      </c>
      <c r="H647" s="275">
        <v>0</v>
      </c>
      <c r="I647" s="275">
        <v>0</v>
      </c>
      <c r="J647" s="275">
        <v>0</v>
      </c>
      <c r="K647" s="275">
        <v>0</v>
      </c>
      <c r="L647" s="275">
        <v>0</v>
      </c>
      <c r="M647" s="275">
        <v>0</v>
      </c>
      <c r="N647" s="275">
        <v>0</v>
      </c>
      <c r="O647" s="275">
        <v>0</v>
      </c>
      <c r="P647" s="275">
        <v>0</v>
      </c>
      <c r="Q647" s="275">
        <v>0</v>
      </c>
      <c r="R647" s="275">
        <v>1</v>
      </c>
      <c r="S647" s="275">
        <v>1</v>
      </c>
      <c r="T647" s="275">
        <v>1</v>
      </c>
      <c r="U647" s="275">
        <v>0</v>
      </c>
      <c r="V647" s="1042">
        <v>0</v>
      </c>
      <c r="W647" s="275">
        <v>1</v>
      </c>
      <c r="X647" s="275">
        <v>3</v>
      </c>
      <c r="Y647" s="275">
        <v>2</v>
      </c>
      <c r="Z647" s="275">
        <v>1</v>
      </c>
      <c r="AA647" s="275">
        <v>0</v>
      </c>
      <c r="AB647" s="275">
        <v>0</v>
      </c>
      <c r="AC647" s="275">
        <v>0</v>
      </c>
      <c r="AD647" s="448"/>
    </row>
    <row r="648" spans="1:30" ht="20.399999999999999" customHeight="1">
      <c r="A648" s="794"/>
      <c r="B648" s="670" t="s">
        <v>1468</v>
      </c>
      <c r="C648" s="276">
        <v>5</v>
      </c>
      <c r="D648" s="276">
        <v>5</v>
      </c>
      <c r="E648" s="276">
        <v>0</v>
      </c>
      <c r="F648" s="276">
        <v>0</v>
      </c>
      <c r="G648" s="1043">
        <v>100</v>
      </c>
      <c r="H648" s="276">
        <v>0</v>
      </c>
      <c r="I648" s="276">
        <v>0</v>
      </c>
      <c r="J648" s="276">
        <v>0</v>
      </c>
      <c r="K648" s="276">
        <v>0</v>
      </c>
      <c r="L648" s="276">
        <v>0</v>
      </c>
      <c r="M648" s="276">
        <v>0</v>
      </c>
      <c r="N648" s="276">
        <v>0</v>
      </c>
      <c r="O648" s="276">
        <v>0</v>
      </c>
      <c r="P648" s="276">
        <v>0</v>
      </c>
      <c r="Q648" s="276">
        <v>0</v>
      </c>
      <c r="R648" s="276">
        <v>1</v>
      </c>
      <c r="S648" s="276">
        <v>1</v>
      </c>
      <c r="T648" s="276">
        <v>0</v>
      </c>
      <c r="U648" s="276">
        <v>0</v>
      </c>
      <c r="V648" s="1044">
        <v>0</v>
      </c>
      <c r="W648" s="276">
        <v>0</v>
      </c>
      <c r="X648" s="276">
        <v>3</v>
      </c>
      <c r="Y648" s="276">
        <v>0</v>
      </c>
      <c r="Z648" s="276">
        <v>0</v>
      </c>
      <c r="AA648" s="276">
        <v>0</v>
      </c>
      <c r="AB648" s="276">
        <v>0</v>
      </c>
      <c r="AC648" s="276">
        <v>0</v>
      </c>
      <c r="AD648" s="448"/>
    </row>
    <row r="649" spans="1:30" ht="20.399999999999999" customHeight="1">
      <c r="A649" s="794"/>
      <c r="B649" s="670" t="s">
        <v>1467</v>
      </c>
      <c r="C649" s="276">
        <v>5</v>
      </c>
      <c r="D649" s="276">
        <v>5</v>
      </c>
      <c r="E649" s="276">
        <v>0</v>
      </c>
      <c r="F649" s="276">
        <v>0</v>
      </c>
      <c r="G649" s="1043">
        <v>100</v>
      </c>
      <c r="H649" s="276">
        <v>0</v>
      </c>
      <c r="I649" s="276">
        <v>0</v>
      </c>
      <c r="J649" s="276">
        <v>0</v>
      </c>
      <c r="K649" s="276">
        <v>0</v>
      </c>
      <c r="L649" s="276">
        <v>0</v>
      </c>
      <c r="M649" s="276">
        <v>0</v>
      </c>
      <c r="N649" s="276">
        <v>0</v>
      </c>
      <c r="O649" s="276">
        <v>0</v>
      </c>
      <c r="P649" s="276">
        <v>0</v>
      </c>
      <c r="Q649" s="276">
        <v>0</v>
      </c>
      <c r="R649" s="276">
        <v>0</v>
      </c>
      <c r="S649" s="276">
        <v>0</v>
      </c>
      <c r="T649" s="276">
        <v>1</v>
      </c>
      <c r="U649" s="276">
        <v>0</v>
      </c>
      <c r="V649" s="1044">
        <v>0</v>
      </c>
      <c r="W649" s="276">
        <v>1</v>
      </c>
      <c r="X649" s="276">
        <v>0</v>
      </c>
      <c r="Y649" s="276">
        <v>2</v>
      </c>
      <c r="Z649" s="276">
        <v>1</v>
      </c>
      <c r="AA649" s="276">
        <v>0</v>
      </c>
      <c r="AB649" s="276">
        <v>0</v>
      </c>
      <c r="AC649" s="276">
        <v>0</v>
      </c>
      <c r="AD649" s="448"/>
    </row>
    <row r="650" spans="1:30" ht="20.399999999999999" customHeight="1">
      <c r="A650" s="794"/>
      <c r="B650" s="670" t="s">
        <v>4104</v>
      </c>
      <c r="C650" s="276">
        <v>0</v>
      </c>
      <c r="D650" s="276">
        <v>0</v>
      </c>
      <c r="E650" s="276">
        <v>0</v>
      </c>
      <c r="F650" s="276">
        <v>0</v>
      </c>
      <c r="G650" s="1043">
        <v>0</v>
      </c>
      <c r="H650" s="276">
        <v>0</v>
      </c>
      <c r="I650" s="276">
        <v>0</v>
      </c>
      <c r="J650" s="276">
        <v>0</v>
      </c>
      <c r="K650" s="276">
        <v>0</v>
      </c>
      <c r="L650" s="276">
        <v>0</v>
      </c>
      <c r="M650" s="276">
        <v>0</v>
      </c>
      <c r="N650" s="276">
        <v>0</v>
      </c>
      <c r="O650" s="276">
        <v>0</v>
      </c>
      <c r="P650" s="276">
        <v>0</v>
      </c>
      <c r="Q650" s="276">
        <v>0</v>
      </c>
      <c r="R650" s="276">
        <v>0</v>
      </c>
      <c r="S650" s="276">
        <v>0</v>
      </c>
      <c r="T650" s="276">
        <v>0</v>
      </c>
      <c r="U650" s="276">
        <v>0</v>
      </c>
      <c r="V650" s="1044">
        <v>0</v>
      </c>
      <c r="W650" s="276">
        <v>0</v>
      </c>
      <c r="X650" s="276">
        <v>0</v>
      </c>
      <c r="Y650" s="276">
        <v>0</v>
      </c>
      <c r="Z650" s="276">
        <v>0</v>
      </c>
      <c r="AA650" s="276">
        <v>0</v>
      </c>
      <c r="AB650" s="276">
        <v>0</v>
      </c>
      <c r="AC650" s="276">
        <v>0</v>
      </c>
      <c r="AD650" s="448"/>
    </row>
    <row r="651" spans="1:30" ht="20.399999999999999" customHeight="1">
      <c r="A651" s="407"/>
      <c r="B651" s="407"/>
      <c r="C651" s="407"/>
      <c r="D651" s="407"/>
      <c r="E651" s="407"/>
      <c r="F651" s="407"/>
      <c r="G651" s="407"/>
      <c r="H651" s="407"/>
      <c r="I651" s="407"/>
      <c r="J651" s="407"/>
      <c r="K651" s="407"/>
      <c r="L651" s="407"/>
      <c r="M651" s="407"/>
      <c r="N651" s="407"/>
      <c r="O651" s="407"/>
      <c r="P651" s="407"/>
      <c r="Q651" s="407"/>
      <c r="R651" s="407"/>
      <c r="S651" s="407"/>
      <c r="T651" s="407"/>
      <c r="U651" s="407"/>
      <c r="V651" s="407"/>
      <c r="W651" s="407"/>
      <c r="X651" s="407"/>
      <c r="Y651" s="407"/>
      <c r="Z651" s="407"/>
      <c r="AA651" s="407"/>
      <c r="AB651" s="407"/>
      <c r="AC651" s="407"/>
      <c r="AD651" s="448"/>
    </row>
    <row r="652" spans="1:30" ht="20.399999999999999" customHeight="1">
      <c r="A652" s="796" t="s">
        <v>3385</v>
      </c>
      <c r="B652" s="669" t="s">
        <v>3384</v>
      </c>
      <c r="C652" s="275">
        <v>430</v>
      </c>
      <c r="D652" s="275">
        <v>430</v>
      </c>
      <c r="E652" s="275">
        <v>0</v>
      </c>
      <c r="F652" s="275">
        <v>0</v>
      </c>
      <c r="G652" s="1041">
        <v>100</v>
      </c>
      <c r="H652" s="275">
        <v>0</v>
      </c>
      <c r="I652" s="275">
        <v>0</v>
      </c>
      <c r="J652" s="275">
        <v>0</v>
      </c>
      <c r="K652" s="275">
        <v>0</v>
      </c>
      <c r="L652" s="275">
        <v>7</v>
      </c>
      <c r="M652" s="275">
        <v>11</v>
      </c>
      <c r="N652" s="275">
        <v>8</v>
      </c>
      <c r="O652" s="275">
        <v>5</v>
      </c>
      <c r="P652" s="275">
        <v>11</v>
      </c>
      <c r="Q652" s="275">
        <v>5</v>
      </c>
      <c r="R652" s="275">
        <v>16</v>
      </c>
      <c r="S652" s="275">
        <v>10</v>
      </c>
      <c r="T652" s="275">
        <v>21</v>
      </c>
      <c r="U652" s="275">
        <v>25</v>
      </c>
      <c r="V652" s="1042">
        <v>44</v>
      </c>
      <c r="W652" s="275">
        <v>44</v>
      </c>
      <c r="X652" s="275">
        <v>47</v>
      </c>
      <c r="Y652" s="275">
        <v>36</v>
      </c>
      <c r="Z652" s="275">
        <v>44</v>
      </c>
      <c r="AA652" s="275">
        <v>36</v>
      </c>
      <c r="AB652" s="275">
        <v>40</v>
      </c>
      <c r="AC652" s="275">
        <v>20</v>
      </c>
      <c r="AD652" s="448"/>
    </row>
    <row r="653" spans="1:30" ht="20.399999999999999" customHeight="1">
      <c r="A653" s="794"/>
      <c r="B653" s="670" t="s">
        <v>1468</v>
      </c>
      <c r="C653" s="276">
        <v>249</v>
      </c>
      <c r="D653" s="276">
        <v>249</v>
      </c>
      <c r="E653" s="276">
        <v>0</v>
      </c>
      <c r="F653" s="276">
        <v>0</v>
      </c>
      <c r="G653" s="1043">
        <v>100</v>
      </c>
      <c r="H653" s="276">
        <v>0</v>
      </c>
      <c r="I653" s="276">
        <v>0</v>
      </c>
      <c r="J653" s="276">
        <v>0</v>
      </c>
      <c r="K653" s="276">
        <v>0</v>
      </c>
      <c r="L653" s="276">
        <v>2</v>
      </c>
      <c r="M653" s="276">
        <v>7</v>
      </c>
      <c r="N653" s="276">
        <v>4</v>
      </c>
      <c r="O653" s="276">
        <v>2</v>
      </c>
      <c r="P653" s="276">
        <v>6</v>
      </c>
      <c r="Q653" s="276">
        <v>4</v>
      </c>
      <c r="R653" s="276">
        <v>10</v>
      </c>
      <c r="S653" s="276">
        <v>9</v>
      </c>
      <c r="T653" s="276">
        <v>15</v>
      </c>
      <c r="U653" s="276">
        <v>16</v>
      </c>
      <c r="V653" s="1044">
        <v>25</v>
      </c>
      <c r="W653" s="276">
        <v>29</v>
      </c>
      <c r="X653" s="276">
        <v>26</v>
      </c>
      <c r="Y653" s="276">
        <v>23</v>
      </c>
      <c r="Z653" s="276">
        <v>24</v>
      </c>
      <c r="AA653" s="276">
        <v>21</v>
      </c>
      <c r="AB653" s="276">
        <v>20</v>
      </c>
      <c r="AC653" s="276">
        <v>6</v>
      </c>
      <c r="AD653" s="448"/>
    </row>
    <row r="654" spans="1:30" ht="20.399999999999999" customHeight="1">
      <c r="A654" s="794"/>
      <c r="B654" s="670" t="s">
        <v>1467</v>
      </c>
      <c r="C654" s="276">
        <v>181</v>
      </c>
      <c r="D654" s="276">
        <v>181</v>
      </c>
      <c r="E654" s="276">
        <v>0</v>
      </c>
      <c r="F654" s="276">
        <v>0</v>
      </c>
      <c r="G654" s="1043">
        <v>100</v>
      </c>
      <c r="H654" s="276">
        <v>0</v>
      </c>
      <c r="I654" s="276">
        <v>0</v>
      </c>
      <c r="J654" s="276">
        <v>0</v>
      </c>
      <c r="K654" s="276">
        <v>0</v>
      </c>
      <c r="L654" s="276">
        <v>5</v>
      </c>
      <c r="M654" s="276">
        <v>4</v>
      </c>
      <c r="N654" s="276">
        <v>4</v>
      </c>
      <c r="O654" s="276">
        <v>3</v>
      </c>
      <c r="P654" s="276">
        <v>5</v>
      </c>
      <c r="Q654" s="276">
        <v>1</v>
      </c>
      <c r="R654" s="276">
        <v>6</v>
      </c>
      <c r="S654" s="276">
        <v>1</v>
      </c>
      <c r="T654" s="276">
        <v>6</v>
      </c>
      <c r="U654" s="276">
        <v>9</v>
      </c>
      <c r="V654" s="1044">
        <v>19</v>
      </c>
      <c r="W654" s="276">
        <v>15</v>
      </c>
      <c r="X654" s="276">
        <v>21</v>
      </c>
      <c r="Y654" s="276">
        <v>13</v>
      </c>
      <c r="Z654" s="276">
        <v>20</v>
      </c>
      <c r="AA654" s="276">
        <v>15</v>
      </c>
      <c r="AB654" s="276">
        <v>20</v>
      </c>
      <c r="AC654" s="276">
        <v>14</v>
      </c>
      <c r="AD654" s="448"/>
    </row>
    <row r="655" spans="1:30" ht="20.399999999999999" customHeight="1">
      <c r="A655" s="794"/>
      <c r="B655" s="670" t="s">
        <v>4104</v>
      </c>
      <c r="C655" s="276">
        <v>0</v>
      </c>
      <c r="D655" s="276">
        <v>0</v>
      </c>
      <c r="E655" s="276">
        <v>0</v>
      </c>
      <c r="F655" s="276">
        <v>0</v>
      </c>
      <c r="G655" s="1043">
        <v>0</v>
      </c>
      <c r="H655" s="276">
        <v>0</v>
      </c>
      <c r="I655" s="276">
        <v>0</v>
      </c>
      <c r="J655" s="276">
        <v>0</v>
      </c>
      <c r="K655" s="276">
        <v>0</v>
      </c>
      <c r="L655" s="276">
        <v>0</v>
      </c>
      <c r="M655" s="276">
        <v>0</v>
      </c>
      <c r="N655" s="276">
        <v>0</v>
      </c>
      <c r="O655" s="276">
        <v>0</v>
      </c>
      <c r="P655" s="276">
        <v>0</v>
      </c>
      <c r="Q655" s="276">
        <v>0</v>
      </c>
      <c r="R655" s="276">
        <v>0</v>
      </c>
      <c r="S655" s="276">
        <v>0</v>
      </c>
      <c r="T655" s="276">
        <v>0</v>
      </c>
      <c r="U655" s="276">
        <v>0</v>
      </c>
      <c r="V655" s="1044">
        <v>0</v>
      </c>
      <c r="W655" s="276">
        <v>0</v>
      </c>
      <c r="X655" s="276">
        <v>0</v>
      </c>
      <c r="Y655" s="276">
        <v>0</v>
      </c>
      <c r="Z655" s="276">
        <v>0</v>
      </c>
      <c r="AA655" s="276">
        <v>0</v>
      </c>
      <c r="AB655" s="276">
        <v>0</v>
      </c>
      <c r="AC655" s="276">
        <v>0</v>
      </c>
      <c r="AD655" s="448"/>
    </row>
    <row r="656" spans="1:30" ht="20.399999999999999" customHeight="1">
      <c r="A656" s="407"/>
      <c r="B656" s="407"/>
      <c r="C656" s="407"/>
      <c r="D656" s="407"/>
      <c r="E656" s="407"/>
      <c r="F656" s="407"/>
      <c r="G656" s="407"/>
      <c r="H656" s="407"/>
      <c r="I656" s="407"/>
      <c r="J656" s="407"/>
      <c r="K656" s="407"/>
      <c r="L656" s="407"/>
      <c r="M656" s="407"/>
      <c r="N656" s="407"/>
      <c r="O656" s="407"/>
      <c r="P656" s="407"/>
      <c r="Q656" s="407"/>
      <c r="R656" s="407"/>
      <c r="S656" s="407"/>
      <c r="T656" s="407"/>
      <c r="U656" s="407"/>
      <c r="V656" s="407"/>
      <c r="W656" s="407"/>
      <c r="X656" s="407"/>
      <c r="Y656" s="407"/>
      <c r="Z656" s="407"/>
      <c r="AA656" s="407"/>
      <c r="AB656" s="407"/>
      <c r="AC656" s="407"/>
      <c r="AD656" s="448"/>
    </row>
    <row r="657" spans="1:30" ht="20.399999999999999" customHeight="1">
      <c r="A657" s="796" t="s">
        <v>3383</v>
      </c>
      <c r="B657" s="669" t="s">
        <v>3382</v>
      </c>
      <c r="C657" s="275">
        <v>13</v>
      </c>
      <c r="D657" s="275">
        <v>13</v>
      </c>
      <c r="E657" s="275">
        <v>0</v>
      </c>
      <c r="F657" s="275">
        <v>0</v>
      </c>
      <c r="G657" s="1041">
        <v>100</v>
      </c>
      <c r="H657" s="275">
        <v>0</v>
      </c>
      <c r="I657" s="275">
        <v>0</v>
      </c>
      <c r="J657" s="275">
        <v>0</v>
      </c>
      <c r="K657" s="275">
        <v>0</v>
      </c>
      <c r="L657" s="275">
        <v>1</v>
      </c>
      <c r="M657" s="275">
        <v>1</v>
      </c>
      <c r="N657" s="275">
        <v>1</v>
      </c>
      <c r="O657" s="275">
        <v>1</v>
      </c>
      <c r="P657" s="275">
        <v>1</v>
      </c>
      <c r="Q657" s="275">
        <v>1</v>
      </c>
      <c r="R657" s="275">
        <v>0</v>
      </c>
      <c r="S657" s="275">
        <v>0</v>
      </c>
      <c r="T657" s="275">
        <v>0</v>
      </c>
      <c r="U657" s="275">
        <v>0</v>
      </c>
      <c r="V657" s="1042">
        <v>0</v>
      </c>
      <c r="W657" s="275">
        <v>1</v>
      </c>
      <c r="X657" s="275">
        <v>1</v>
      </c>
      <c r="Y657" s="275">
        <v>2</v>
      </c>
      <c r="Z657" s="275">
        <v>1</v>
      </c>
      <c r="AA657" s="275">
        <v>1</v>
      </c>
      <c r="AB657" s="275">
        <v>1</v>
      </c>
      <c r="AC657" s="275">
        <v>0</v>
      </c>
      <c r="AD657" s="448"/>
    </row>
    <row r="658" spans="1:30" ht="20.399999999999999" customHeight="1">
      <c r="A658" s="669"/>
      <c r="B658" s="669" t="s">
        <v>3381</v>
      </c>
      <c r="C658" s="797"/>
      <c r="D658" s="797"/>
      <c r="E658" s="797"/>
      <c r="F658" s="797"/>
      <c r="G658" s="797"/>
      <c r="H658" s="797"/>
      <c r="I658" s="797"/>
      <c r="J658" s="797"/>
      <c r="K658" s="797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97"/>
      <c r="Y658" s="797"/>
      <c r="Z658" s="797"/>
      <c r="AA658" s="797"/>
      <c r="AB658" s="797"/>
      <c r="AC658" s="797"/>
      <c r="AD658" s="448"/>
    </row>
    <row r="659" spans="1:30" ht="20.399999999999999" customHeight="1">
      <c r="A659" s="794"/>
      <c r="B659" s="670" t="s">
        <v>1468</v>
      </c>
      <c r="C659" s="276">
        <v>7</v>
      </c>
      <c r="D659" s="276">
        <v>7</v>
      </c>
      <c r="E659" s="276">
        <v>0</v>
      </c>
      <c r="F659" s="276">
        <v>0</v>
      </c>
      <c r="G659" s="1043">
        <v>100</v>
      </c>
      <c r="H659" s="276">
        <v>0</v>
      </c>
      <c r="I659" s="276">
        <v>0</v>
      </c>
      <c r="J659" s="276">
        <v>0</v>
      </c>
      <c r="K659" s="276">
        <v>0</v>
      </c>
      <c r="L659" s="276">
        <v>0</v>
      </c>
      <c r="M659" s="276">
        <v>0</v>
      </c>
      <c r="N659" s="276">
        <v>0</v>
      </c>
      <c r="O659" s="276">
        <v>1</v>
      </c>
      <c r="P659" s="276">
        <v>1</v>
      </c>
      <c r="Q659" s="276">
        <v>1</v>
      </c>
      <c r="R659" s="276">
        <v>0</v>
      </c>
      <c r="S659" s="276">
        <v>0</v>
      </c>
      <c r="T659" s="276">
        <v>0</v>
      </c>
      <c r="U659" s="276">
        <v>0</v>
      </c>
      <c r="V659" s="1044">
        <v>0</v>
      </c>
      <c r="W659" s="276">
        <v>0</v>
      </c>
      <c r="X659" s="276">
        <v>0</v>
      </c>
      <c r="Y659" s="276">
        <v>1</v>
      </c>
      <c r="Z659" s="276">
        <v>1</v>
      </c>
      <c r="AA659" s="276">
        <v>1</v>
      </c>
      <c r="AB659" s="276">
        <v>1</v>
      </c>
      <c r="AC659" s="276">
        <v>0</v>
      </c>
      <c r="AD659" s="448"/>
    </row>
    <row r="660" spans="1:30" ht="20.399999999999999" customHeight="1">
      <c r="A660" s="794"/>
      <c r="B660" s="670" t="s">
        <v>1467</v>
      </c>
      <c r="C660" s="276">
        <v>6</v>
      </c>
      <c r="D660" s="276">
        <v>6</v>
      </c>
      <c r="E660" s="276">
        <v>0</v>
      </c>
      <c r="F660" s="276">
        <v>0</v>
      </c>
      <c r="G660" s="1043">
        <v>100</v>
      </c>
      <c r="H660" s="276">
        <v>0</v>
      </c>
      <c r="I660" s="276">
        <v>0</v>
      </c>
      <c r="J660" s="276">
        <v>0</v>
      </c>
      <c r="K660" s="276">
        <v>0</v>
      </c>
      <c r="L660" s="276">
        <v>1</v>
      </c>
      <c r="M660" s="276">
        <v>1</v>
      </c>
      <c r="N660" s="276">
        <v>1</v>
      </c>
      <c r="O660" s="276">
        <v>0</v>
      </c>
      <c r="P660" s="276">
        <v>0</v>
      </c>
      <c r="Q660" s="276">
        <v>0</v>
      </c>
      <c r="R660" s="276">
        <v>0</v>
      </c>
      <c r="S660" s="276">
        <v>0</v>
      </c>
      <c r="T660" s="276">
        <v>0</v>
      </c>
      <c r="U660" s="276">
        <v>0</v>
      </c>
      <c r="V660" s="1044">
        <v>0</v>
      </c>
      <c r="W660" s="276">
        <v>1</v>
      </c>
      <c r="X660" s="276">
        <v>1</v>
      </c>
      <c r="Y660" s="276">
        <v>1</v>
      </c>
      <c r="Z660" s="276">
        <v>0</v>
      </c>
      <c r="AA660" s="276">
        <v>0</v>
      </c>
      <c r="AB660" s="276">
        <v>0</v>
      </c>
      <c r="AC660" s="276">
        <v>0</v>
      </c>
      <c r="AD660" s="448"/>
    </row>
    <row r="661" spans="1:30" ht="20.399999999999999" customHeight="1">
      <c r="A661" s="794"/>
      <c r="B661" s="670" t="s">
        <v>4104</v>
      </c>
      <c r="C661" s="276">
        <v>0</v>
      </c>
      <c r="D661" s="276">
        <v>0</v>
      </c>
      <c r="E661" s="276">
        <v>0</v>
      </c>
      <c r="F661" s="276">
        <v>0</v>
      </c>
      <c r="G661" s="1043">
        <v>0</v>
      </c>
      <c r="H661" s="276">
        <v>0</v>
      </c>
      <c r="I661" s="276">
        <v>0</v>
      </c>
      <c r="J661" s="276">
        <v>0</v>
      </c>
      <c r="K661" s="276">
        <v>0</v>
      </c>
      <c r="L661" s="276">
        <v>0</v>
      </c>
      <c r="M661" s="276">
        <v>0</v>
      </c>
      <c r="N661" s="276">
        <v>0</v>
      </c>
      <c r="O661" s="276">
        <v>0</v>
      </c>
      <c r="P661" s="276">
        <v>0</v>
      </c>
      <c r="Q661" s="276">
        <v>0</v>
      </c>
      <c r="R661" s="276">
        <v>0</v>
      </c>
      <c r="S661" s="276">
        <v>0</v>
      </c>
      <c r="T661" s="276">
        <v>0</v>
      </c>
      <c r="U661" s="276">
        <v>0</v>
      </c>
      <c r="V661" s="1044">
        <v>0</v>
      </c>
      <c r="W661" s="276">
        <v>0</v>
      </c>
      <c r="X661" s="276">
        <v>0</v>
      </c>
      <c r="Y661" s="276">
        <v>0</v>
      </c>
      <c r="Z661" s="276">
        <v>0</v>
      </c>
      <c r="AA661" s="276">
        <v>0</v>
      </c>
      <c r="AB661" s="276">
        <v>0</v>
      </c>
      <c r="AC661" s="276">
        <v>0</v>
      </c>
      <c r="AD661" s="448"/>
    </row>
    <row r="662" spans="1:30" ht="20.399999999999999" customHeight="1">
      <c r="A662" s="407"/>
      <c r="B662" s="407"/>
      <c r="C662" s="407"/>
      <c r="D662" s="407"/>
      <c r="E662" s="407"/>
      <c r="F662" s="407"/>
      <c r="G662" s="407"/>
      <c r="H662" s="407"/>
      <c r="I662" s="407"/>
      <c r="J662" s="407"/>
      <c r="K662" s="407"/>
      <c r="L662" s="407"/>
      <c r="M662" s="407"/>
      <c r="N662" s="407"/>
      <c r="O662" s="407"/>
      <c r="P662" s="407"/>
      <c r="Q662" s="407"/>
      <c r="R662" s="407"/>
      <c r="S662" s="407"/>
      <c r="T662" s="407"/>
      <c r="U662" s="407"/>
      <c r="V662" s="407"/>
      <c r="W662" s="407"/>
      <c r="X662" s="407"/>
      <c r="Y662" s="407"/>
      <c r="Z662" s="407"/>
      <c r="AA662" s="407"/>
      <c r="AB662" s="407"/>
      <c r="AC662" s="407"/>
      <c r="AD662" s="448"/>
    </row>
    <row r="663" spans="1:30" ht="20.399999999999999" customHeight="1">
      <c r="A663" s="796" t="s">
        <v>3380</v>
      </c>
      <c r="B663" s="669" t="s">
        <v>3379</v>
      </c>
      <c r="C663" s="275">
        <v>127</v>
      </c>
      <c r="D663" s="275">
        <v>127</v>
      </c>
      <c r="E663" s="275">
        <v>0</v>
      </c>
      <c r="F663" s="275">
        <v>0</v>
      </c>
      <c r="G663" s="1041">
        <v>100</v>
      </c>
      <c r="H663" s="275">
        <v>0</v>
      </c>
      <c r="I663" s="275">
        <v>0</v>
      </c>
      <c r="J663" s="275">
        <v>0</v>
      </c>
      <c r="K663" s="275">
        <v>0</v>
      </c>
      <c r="L663" s="275">
        <v>0</v>
      </c>
      <c r="M663" s="275">
        <v>0</v>
      </c>
      <c r="N663" s="275">
        <v>0</v>
      </c>
      <c r="O663" s="275">
        <v>0</v>
      </c>
      <c r="P663" s="275">
        <v>0</v>
      </c>
      <c r="Q663" s="275">
        <v>0</v>
      </c>
      <c r="R663" s="275">
        <v>1</v>
      </c>
      <c r="S663" s="275">
        <v>1</v>
      </c>
      <c r="T663" s="275">
        <v>0</v>
      </c>
      <c r="U663" s="275">
        <v>1</v>
      </c>
      <c r="V663" s="1042">
        <v>5</v>
      </c>
      <c r="W663" s="275">
        <v>9</v>
      </c>
      <c r="X663" s="275">
        <v>16</v>
      </c>
      <c r="Y663" s="275">
        <v>14</v>
      </c>
      <c r="Z663" s="275">
        <v>20</v>
      </c>
      <c r="AA663" s="275">
        <v>22</v>
      </c>
      <c r="AB663" s="275">
        <v>20</v>
      </c>
      <c r="AC663" s="275">
        <v>18</v>
      </c>
      <c r="AD663" s="448"/>
    </row>
    <row r="664" spans="1:30" ht="20.399999999999999" customHeight="1">
      <c r="A664" s="794"/>
      <c r="B664" s="670" t="s">
        <v>1468</v>
      </c>
      <c r="C664" s="276">
        <v>41</v>
      </c>
      <c r="D664" s="276">
        <v>41</v>
      </c>
      <c r="E664" s="276">
        <v>0</v>
      </c>
      <c r="F664" s="276">
        <v>0</v>
      </c>
      <c r="G664" s="1043">
        <v>100</v>
      </c>
      <c r="H664" s="276">
        <v>0</v>
      </c>
      <c r="I664" s="276">
        <v>0</v>
      </c>
      <c r="J664" s="276">
        <v>0</v>
      </c>
      <c r="K664" s="276">
        <v>0</v>
      </c>
      <c r="L664" s="276">
        <v>0</v>
      </c>
      <c r="M664" s="276">
        <v>0</v>
      </c>
      <c r="N664" s="276">
        <v>0</v>
      </c>
      <c r="O664" s="276">
        <v>0</v>
      </c>
      <c r="P664" s="276">
        <v>0</v>
      </c>
      <c r="Q664" s="276">
        <v>0</v>
      </c>
      <c r="R664" s="276">
        <v>0</v>
      </c>
      <c r="S664" s="276">
        <v>1</v>
      </c>
      <c r="T664" s="276">
        <v>0</v>
      </c>
      <c r="U664" s="276">
        <v>1</v>
      </c>
      <c r="V664" s="1044">
        <v>4</v>
      </c>
      <c r="W664" s="276">
        <v>4</v>
      </c>
      <c r="X664" s="276">
        <v>7</v>
      </c>
      <c r="Y664" s="276">
        <v>5</v>
      </c>
      <c r="Z664" s="276">
        <v>6</v>
      </c>
      <c r="AA664" s="276">
        <v>6</v>
      </c>
      <c r="AB664" s="276">
        <v>5</v>
      </c>
      <c r="AC664" s="276">
        <v>2</v>
      </c>
      <c r="AD664" s="448"/>
    </row>
    <row r="665" spans="1:30" ht="20.399999999999999" customHeight="1">
      <c r="A665" s="794"/>
      <c r="B665" s="670" t="s">
        <v>1467</v>
      </c>
      <c r="C665" s="276">
        <v>86</v>
      </c>
      <c r="D665" s="276">
        <v>86</v>
      </c>
      <c r="E665" s="276">
        <v>0</v>
      </c>
      <c r="F665" s="276">
        <v>0</v>
      </c>
      <c r="G665" s="1043">
        <v>100</v>
      </c>
      <c r="H665" s="276">
        <v>0</v>
      </c>
      <c r="I665" s="276">
        <v>0</v>
      </c>
      <c r="J665" s="276">
        <v>0</v>
      </c>
      <c r="K665" s="276">
        <v>0</v>
      </c>
      <c r="L665" s="276">
        <v>0</v>
      </c>
      <c r="M665" s="276">
        <v>0</v>
      </c>
      <c r="N665" s="276">
        <v>0</v>
      </c>
      <c r="O665" s="276">
        <v>0</v>
      </c>
      <c r="P665" s="276">
        <v>0</v>
      </c>
      <c r="Q665" s="276">
        <v>0</v>
      </c>
      <c r="R665" s="276">
        <v>1</v>
      </c>
      <c r="S665" s="276">
        <v>0</v>
      </c>
      <c r="T665" s="276">
        <v>0</v>
      </c>
      <c r="U665" s="276">
        <v>0</v>
      </c>
      <c r="V665" s="1044">
        <v>1</v>
      </c>
      <c r="W665" s="276">
        <v>5</v>
      </c>
      <c r="X665" s="276">
        <v>9</v>
      </c>
      <c r="Y665" s="276">
        <v>9</v>
      </c>
      <c r="Z665" s="276">
        <v>14</v>
      </c>
      <c r="AA665" s="276">
        <v>16</v>
      </c>
      <c r="AB665" s="276">
        <v>15</v>
      </c>
      <c r="AC665" s="276">
        <v>16</v>
      </c>
      <c r="AD665" s="448"/>
    </row>
    <row r="666" spans="1:30" ht="20.399999999999999" customHeight="1">
      <c r="A666" s="794"/>
      <c r="B666" s="670" t="s">
        <v>4104</v>
      </c>
      <c r="C666" s="276">
        <v>0</v>
      </c>
      <c r="D666" s="276">
        <v>0</v>
      </c>
      <c r="E666" s="276">
        <v>0</v>
      </c>
      <c r="F666" s="276">
        <v>0</v>
      </c>
      <c r="G666" s="1043">
        <v>0</v>
      </c>
      <c r="H666" s="276">
        <v>0</v>
      </c>
      <c r="I666" s="276">
        <v>0</v>
      </c>
      <c r="J666" s="276">
        <v>0</v>
      </c>
      <c r="K666" s="276">
        <v>0</v>
      </c>
      <c r="L666" s="276">
        <v>0</v>
      </c>
      <c r="M666" s="276">
        <v>0</v>
      </c>
      <c r="N666" s="276">
        <v>0</v>
      </c>
      <c r="O666" s="276">
        <v>0</v>
      </c>
      <c r="P666" s="276">
        <v>0</v>
      </c>
      <c r="Q666" s="276">
        <v>0</v>
      </c>
      <c r="R666" s="276">
        <v>0</v>
      </c>
      <c r="S666" s="276">
        <v>0</v>
      </c>
      <c r="T666" s="276">
        <v>0</v>
      </c>
      <c r="U666" s="276">
        <v>0</v>
      </c>
      <c r="V666" s="1044">
        <v>0</v>
      </c>
      <c r="W666" s="276">
        <v>0</v>
      </c>
      <c r="X666" s="276">
        <v>0</v>
      </c>
      <c r="Y666" s="276">
        <v>0</v>
      </c>
      <c r="Z666" s="276">
        <v>0</v>
      </c>
      <c r="AA666" s="276">
        <v>0</v>
      </c>
      <c r="AB666" s="276">
        <v>0</v>
      </c>
      <c r="AC666" s="276">
        <v>0</v>
      </c>
      <c r="AD666" s="448"/>
    </row>
    <row r="667" spans="1:30" ht="20.399999999999999" customHeight="1">
      <c r="A667" s="407"/>
      <c r="B667" s="407"/>
      <c r="C667" s="407"/>
      <c r="D667" s="407"/>
      <c r="E667" s="407"/>
      <c r="F667" s="407"/>
      <c r="G667" s="407"/>
      <c r="H667" s="407"/>
      <c r="I667" s="407"/>
      <c r="J667" s="407"/>
      <c r="K667" s="407"/>
      <c r="L667" s="407"/>
      <c r="M667" s="407"/>
      <c r="N667" s="407"/>
      <c r="O667" s="407"/>
      <c r="P667" s="407"/>
      <c r="Q667" s="407"/>
      <c r="R667" s="407"/>
      <c r="S667" s="407"/>
      <c r="T667" s="407"/>
      <c r="U667" s="407"/>
      <c r="V667" s="407"/>
      <c r="W667" s="407"/>
      <c r="X667" s="407"/>
      <c r="Y667" s="407"/>
      <c r="Z667" s="407"/>
      <c r="AA667" s="407"/>
      <c r="AB667" s="407"/>
      <c r="AC667" s="407"/>
      <c r="AD667" s="448"/>
    </row>
    <row r="668" spans="1:30" ht="20.399999999999999" customHeight="1">
      <c r="A668" s="796" t="s">
        <v>3378</v>
      </c>
      <c r="B668" s="669" t="s">
        <v>3377</v>
      </c>
      <c r="C668" s="275">
        <v>29</v>
      </c>
      <c r="D668" s="275">
        <v>29</v>
      </c>
      <c r="E668" s="275">
        <v>0</v>
      </c>
      <c r="F668" s="275">
        <v>0</v>
      </c>
      <c r="G668" s="1041">
        <v>100</v>
      </c>
      <c r="H668" s="275">
        <v>0</v>
      </c>
      <c r="I668" s="275">
        <v>0</v>
      </c>
      <c r="J668" s="275">
        <v>0</v>
      </c>
      <c r="K668" s="275">
        <v>0</v>
      </c>
      <c r="L668" s="275">
        <v>2</v>
      </c>
      <c r="M668" s="275">
        <v>3</v>
      </c>
      <c r="N668" s="275">
        <v>1</v>
      </c>
      <c r="O668" s="275">
        <v>0</v>
      </c>
      <c r="P668" s="275">
        <v>0</v>
      </c>
      <c r="Q668" s="275">
        <v>0</v>
      </c>
      <c r="R668" s="275">
        <v>1</v>
      </c>
      <c r="S668" s="275">
        <v>0</v>
      </c>
      <c r="T668" s="275">
        <v>4</v>
      </c>
      <c r="U668" s="275">
        <v>1</v>
      </c>
      <c r="V668" s="1042">
        <v>2</v>
      </c>
      <c r="W668" s="275">
        <v>1</v>
      </c>
      <c r="X668" s="275">
        <v>1</v>
      </c>
      <c r="Y668" s="275">
        <v>4</v>
      </c>
      <c r="Z668" s="275">
        <v>2</v>
      </c>
      <c r="AA668" s="275">
        <v>1</v>
      </c>
      <c r="AB668" s="275">
        <v>2</v>
      </c>
      <c r="AC668" s="275">
        <v>4</v>
      </c>
      <c r="AD668" s="448"/>
    </row>
    <row r="669" spans="1:30" ht="20.399999999999999" customHeight="1">
      <c r="A669" s="794"/>
      <c r="B669" s="670" t="s">
        <v>1468</v>
      </c>
      <c r="C669" s="276">
        <v>13</v>
      </c>
      <c r="D669" s="276">
        <v>13</v>
      </c>
      <c r="E669" s="276">
        <v>0</v>
      </c>
      <c r="F669" s="276">
        <v>0</v>
      </c>
      <c r="G669" s="1043">
        <v>100</v>
      </c>
      <c r="H669" s="276">
        <v>0</v>
      </c>
      <c r="I669" s="276">
        <v>0</v>
      </c>
      <c r="J669" s="276">
        <v>0</v>
      </c>
      <c r="K669" s="276">
        <v>0</v>
      </c>
      <c r="L669" s="276">
        <v>0</v>
      </c>
      <c r="M669" s="276">
        <v>1</v>
      </c>
      <c r="N669" s="276">
        <v>0</v>
      </c>
      <c r="O669" s="276">
        <v>0</v>
      </c>
      <c r="P669" s="276">
        <v>0</v>
      </c>
      <c r="Q669" s="276">
        <v>0</v>
      </c>
      <c r="R669" s="276">
        <v>0</v>
      </c>
      <c r="S669" s="276">
        <v>0</v>
      </c>
      <c r="T669" s="276">
        <v>1</v>
      </c>
      <c r="U669" s="276">
        <v>0</v>
      </c>
      <c r="V669" s="1044">
        <v>2</v>
      </c>
      <c r="W669" s="276">
        <v>0</v>
      </c>
      <c r="X669" s="276">
        <v>1</v>
      </c>
      <c r="Y669" s="276">
        <v>1</v>
      </c>
      <c r="Z669" s="276">
        <v>2</v>
      </c>
      <c r="AA669" s="276">
        <v>1</v>
      </c>
      <c r="AB669" s="276">
        <v>2</v>
      </c>
      <c r="AC669" s="276">
        <v>2</v>
      </c>
      <c r="AD669" s="448"/>
    </row>
    <row r="670" spans="1:30" ht="20.399999999999999" customHeight="1">
      <c r="A670" s="794"/>
      <c r="B670" s="670" t="s">
        <v>1467</v>
      </c>
      <c r="C670" s="276">
        <v>16</v>
      </c>
      <c r="D670" s="276">
        <v>16</v>
      </c>
      <c r="E670" s="276">
        <v>0</v>
      </c>
      <c r="F670" s="276">
        <v>0</v>
      </c>
      <c r="G670" s="1043">
        <v>100</v>
      </c>
      <c r="H670" s="276">
        <v>0</v>
      </c>
      <c r="I670" s="276">
        <v>0</v>
      </c>
      <c r="J670" s="276">
        <v>0</v>
      </c>
      <c r="K670" s="276">
        <v>0</v>
      </c>
      <c r="L670" s="276">
        <v>2</v>
      </c>
      <c r="M670" s="276">
        <v>2</v>
      </c>
      <c r="N670" s="276">
        <v>1</v>
      </c>
      <c r="O670" s="276">
        <v>0</v>
      </c>
      <c r="P670" s="276">
        <v>0</v>
      </c>
      <c r="Q670" s="276">
        <v>0</v>
      </c>
      <c r="R670" s="276">
        <v>1</v>
      </c>
      <c r="S670" s="276">
        <v>0</v>
      </c>
      <c r="T670" s="276">
        <v>3</v>
      </c>
      <c r="U670" s="276">
        <v>1</v>
      </c>
      <c r="V670" s="1044">
        <v>0</v>
      </c>
      <c r="W670" s="276">
        <v>1</v>
      </c>
      <c r="X670" s="276">
        <v>0</v>
      </c>
      <c r="Y670" s="276">
        <v>3</v>
      </c>
      <c r="Z670" s="276">
        <v>0</v>
      </c>
      <c r="AA670" s="276">
        <v>0</v>
      </c>
      <c r="AB670" s="276">
        <v>0</v>
      </c>
      <c r="AC670" s="276">
        <v>2</v>
      </c>
      <c r="AD670" s="448"/>
    </row>
    <row r="671" spans="1:30" ht="20.399999999999999" customHeight="1">
      <c r="A671" s="794"/>
      <c r="B671" s="670" t="s">
        <v>4104</v>
      </c>
      <c r="C671" s="276">
        <v>0</v>
      </c>
      <c r="D671" s="276">
        <v>0</v>
      </c>
      <c r="E671" s="276">
        <v>0</v>
      </c>
      <c r="F671" s="276">
        <v>0</v>
      </c>
      <c r="G671" s="1043">
        <v>0</v>
      </c>
      <c r="H671" s="276">
        <v>0</v>
      </c>
      <c r="I671" s="276">
        <v>0</v>
      </c>
      <c r="J671" s="276">
        <v>0</v>
      </c>
      <c r="K671" s="276">
        <v>0</v>
      </c>
      <c r="L671" s="276">
        <v>0</v>
      </c>
      <c r="M671" s="276">
        <v>0</v>
      </c>
      <c r="N671" s="276">
        <v>0</v>
      </c>
      <c r="O671" s="276">
        <v>0</v>
      </c>
      <c r="P671" s="276">
        <v>0</v>
      </c>
      <c r="Q671" s="276">
        <v>0</v>
      </c>
      <c r="R671" s="276">
        <v>0</v>
      </c>
      <c r="S671" s="276">
        <v>0</v>
      </c>
      <c r="T671" s="276">
        <v>0</v>
      </c>
      <c r="U671" s="276">
        <v>0</v>
      </c>
      <c r="V671" s="1044">
        <v>0</v>
      </c>
      <c r="W671" s="276">
        <v>0</v>
      </c>
      <c r="X671" s="276">
        <v>0</v>
      </c>
      <c r="Y671" s="276">
        <v>0</v>
      </c>
      <c r="Z671" s="276">
        <v>0</v>
      </c>
      <c r="AA671" s="276">
        <v>0</v>
      </c>
      <c r="AB671" s="276">
        <v>0</v>
      </c>
      <c r="AC671" s="276">
        <v>0</v>
      </c>
      <c r="AD671" s="448"/>
    </row>
    <row r="672" spans="1:30" ht="20.399999999999999" customHeight="1">
      <c r="A672" s="407"/>
      <c r="B672" s="407"/>
      <c r="C672" s="407"/>
      <c r="D672" s="407"/>
      <c r="E672" s="407"/>
      <c r="F672" s="407"/>
      <c r="G672" s="407"/>
      <c r="H672" s="407"/>
      <c r="I672" s="407"/>
      <c r="J672" s="407"/>
      <c r="K672" s="407"/>
      <c r="L672" s="407"/>
      <c r="M672" s="407"/>
      <c r="N672" s="407"/>
      <c r="O672" s="407"/>
      <c r="P672" s="407"/>
      <c r="Q672" s="407"/>
      <c r="R672" s="407"/>
      <c r="S672" s="407"/>
      <c r="T672" s="407"/>
      <c r="U672" s="407"/>
      <c r="V672" s="407"/>
      <c r="W672" s="407"/>
      <c r="X672" s="407"/>
      <c r="Y672" s="407"/>
      <c r="Z672" s="407"/>
      <c r="AA672" s="407"/>
      <c r="AB672" s="407"/>
      <c r="AC672" s="407"/>
      <c r="AD672" s="448"/>
    </row>
    <row r="673" spans="1:30" ht="20.399999999999999" customHeight="1">
      <c r="A673" s="796" t="s">
        <v>3376</v>
      </c>
      <c r="B673" s="669" t="s">
        <v>3375</v>
      </c>
      <c r="C673" s="275">
        <v>35</v>
      </c>
      <c r="D673" s="275">
        <v>35</v>
      </c>
      <c r="E673" s="275">
        <v>0</v>
      </c>
      <c r="F673" s="275">
        <v>0</v>
      </c>
      <c r="G673" s="1041">
        <v>100</v>
      </c>
      <c r="H673" s="275">
        <v>0</v>
      </c>
      <c r="I673" s="275">
        <v>0</v>
      </c>
      <c r="J673" s="275">
        <v>0</v>
      </c>
      <c r="K673" s="275">
        <v>0</v>
      </c>
      <c r="L673" s="275">
        <v>1</v>
      </c>
      <c r="M673" s="275">
        <v>0</v>
      </c>
      <c r="N673" s="275">
        <v>2</v>
      </c>
      <c r="O673" s="275">
        <v>1</v>
      </c>
      <c r="P673" s="275">
        <v>1</v>
      </c>
      <c r="Q673" s="275">
        <v>0</v>
      </c>
      <c r="R673" s="275">
        <v>0</v>
      </c>
      <c r="S673" s="275">
        <v>2</v>
      </c>
      <c r="T673" s="275">
        <v>1</v>
      </c>
      <c r="U673" s="275">
        <v>4</v>
      </c>
      <c r="V673" s="1042">
        <v>2</v>
      </c>
      <c r="W673" s="275">
        <v>6</v>
      </c>
      <c r="X673" s="275">
        <v>2</v>
      </c>
      <c r="Y673" s="275">
        <v>2</v>
      </c>
      <c r="Z673" s="275">
        <v>7</v>
      </c>
      <c r="AA673" s="275">
        <v>1</v>
      </c>
      <c r="AB673" s="275">
        <v>0</v>
      </c>
      <c r="AC673" s="275">
        <v>3</v>
      </c>
      <c r="AD673" s="448"/>
    </row>
    <row r="674" spans="1:30" ht="20.399999999999999" customHeight="1">
      <c r="A674" s="669"/>
      <c r="B674" s="669" t="s">
        <v>3374</v>
      </c>
      <c r="C674" s="797"/>
      <c r="D674" s="797"/>
      <c r="E674" s="797"/>
      <c r="F674" s="797"/>
      <c r="G674" s="797"/>
      <c r="H674" s="797"/>
      <c r="I674" s="797"/>
      <c r="J674" s="797"/>
      <c r="K674" s="797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97"/>
      <c r="Y674" s="797"/>
      <c r="Z674" s="797"/>
      <c r="AA674" s="797"/>
      <c r="AB674" s="797"/>
      <c r="AC674" s="797"/>
      <c r="AD674" s="448"/>
    </row>
    <row r="675" spans="1:30" ht="20.399999999999999" customHeight="1">
      <c r="A675" s="794"/>
      <c r="B675" s="670" t="s">
        <v>1468</v>
      </c>
      <c r="C675" s="276">
        <v>20</v>
      </c>
      <c r="D675" s="276">
        <v>20</v>
      </c>
      <c r="E675" s="276">
        <v>0</v>
      </c>
      <c r="F675" s="276">
        <v>0</v>
      </c>
      <c r="G675" s="1043">
        <v>100</v>
      </c>
      <c r="H675" s="276">
        <v>0</v>
      </c>
      <c r="I675" s="276">
        <v>0</v>
      </c>
      <c r="J675" s="276">
        <v>0</v>
      </c>
      <c r="K675" s="276">
        <v>0</v>
      </c>
      <c r="L675" s="276">
        <v>1</v>
      </c>
      <c r="M675" s="276">
        <v>0</v>
      </c>
      <c r="N675" s="276">
        <v>1</v>
      </c>
      <c r="O675" s="276">
        <v>0</v>
      </c>
      <c r="P675" s="276">
        <v>1</v>
      </c>
      <c r="Q675" s="276">
        <v>0</v>
      </c>
      <c r="R675" s="276">
        <v>0</v>
      </c>
      <c r="S675" s="276">
        <v>1</v>
      </c>
      <c r="T675" s="276">
        <v>1</v>
      </c>
      <c r="U675" s="276">
        <v>0</v>
      </c>
      <c r="V675" s="1044">
        <v>2</v>
      </c>
      <c r="W675" s="276">
        <v>3</v>
      </c>
      <c r="X675" s="276">
        <v>1</v>
      </c>
      <c r="Y675" s="276">
        <v>1</v>
      </c>
      <c r="Z675" s="276">
        <v>6</v>
      </c>
      <c r="AA675" s="276">
        <v>1</v>
      </c>
      <c r="AB675" s="276">
        <v>0</v>
      </c>
      <c r="AC675" s="276">
        <v>1</v>
      </c>
      <c r="AD675" s="448"/>
    </row>
    <row r="676" spans="1:30" ht="20.399999999999999" customHeight="1">
      <c r="A676" s="794"/>
      <c r="B676" s="670" t="s">
        <v>1467</v>
      </c>
      <c r="C676" s="276">
        <v>15</v>
      </c>
      <c r="D676" s="276">
        <v>15</v>
      </c>
      <c r="E676" s="276">
        <v>0</v>
      </c>
      <c r="F676" s="276">
        <v>0</v>
      </c>
      <c r="G676" s="1043">
        <v>100</v>
      </c>
      <c r="H676" s="276">
        <v>0</v>
      </c>
      <c r="I676" s="276">
        <v>0</v>
      </c>
      <c r="J676" s="276">
        <v>0</v>
      </c>
      <c r="K676" s="276">
        <v>0</v>
      </c>
      <c r="L676" s="276">
        <v>0</v>
      </c>
      <c r="M676" s="276">
        <v>0</v>
      </c>
      <c r="N676" s="276">
        <v>1</v>
      </c>
      <c r="O676" s="276">
        <v>1</v>
      </c>
      <c r="P676" s="276">
        <v>0</v>
      </c>
      <c r="Q676" s="276">
        <v>0</v>
      </c>
      <c r="R676" s="276">
        <v>0</v>
      </c>
      <c r="S676" s="276">
        <v>1</v>
      </c>
      <c r="T676" s="276">
        <v>0</v>
      </c>
      <c r="U676" s="276">
        <v>4</v>
      </c>
      <c r="V676" s="1044">
        <v>0</v>
      </c>
      <c r="W676" s="276">
        <v>3</v>
      </c>
      <c r="X676" s="276">
        <v>1</v>
      </c>
      <c r="Y676" s="276">
        <v>1</v>
      </c>
      <c r="Z676" s="276">
        <v>1</v>
      </c>
      <c r="AA676" s="276">
        <v>0</v>
      </c>
      <c r="AB676" s="276">
        <v>0</v>
      </c>
      <c r="AC676" s="276">
        <v>2</v>
      </c>
      <c r="AD676" s="448"/>
    </row>
    <row r="677" spans="1:30" ht="20.399999999999999" customHeight="1">
      <c r="A677" s="794"/>
      <c r="B677" s="670" t="s">
        <v>4104</v>
      </c>
      <c r="C677" s="276">
        <v>0</v>
      </c>
      <c r="D677" s="276">
        <v>0</v>
      </c>
      <c r="E677" s="276">
        <v>0</v>
      </c>
      <c r="F677" s="276">
        <v>0</v>
      </c>
      <c r="G677" s="1043">
        <v>0</v>
      </c>
      <c r="H677" s="276">
        <v>0</v>
      </c>
      <c r="I677" s="276">
        <v>0</v>
      </c>
      <c r="J677" s="276">
        <v>0</v>
      </c>
      <c r="K677" s="276">
        <v>0</v>
      </c>
      <c r="L677" s="276">
        <v>0</v>
      </c>
      <c r="M677" s="276">
        <v>0</v>
      </c>
      <c r="N677" s="276">
        <v>0</v>
      </c>
      <c r="O677" s="276">
        <v>0</v>
      </c>
      <c r="P677" s="276">
        <v>0</v>
      </c>
      <c r="Q677" s="276">
        <v>0</v>
      </c>
      <c r="R677" s="276">
        <v>0</v>
      </c>
      <c r="S677" s="276">
        <v>0</v>
      </c>
      <c r="T677" s="276">
        <v>0</v>
      </c>
      <c r="U677" s="276">
        <v>0</v>
      </c>
      <c r="V677" s="1044">
        <v>0</v>
      </c>
      <c r="W677" s="276">
        <v>0</v>
      </c>
      <c r="X677" s="276">
        <v>0</v>
      </c>
      <c r="Y677" s="276">
        <v>0</v>
      </c>
      <c r="Z677" s="276">
        <v>0</v>
      </c>
      <c r="AA677" s="276">
        <v>0</v>
      </c>
      <c r="AB677" s="276">
        <v>0</v>
      </c>
      <c r="AC677" s="276">
        <v>0</v>
      </c>
      <c r="AD677" s="448"/>
    </row>
    <row r="678" spans="1:30" ht="20.399999999999999" customHeight="1">
      <c r="A678" s="407"/>
      <c r="B678" s="407"/>
      <c r="C678" s="407"/>
      <c r="D678" s="407"/>
      <c r="E678" s="407"/>
      <c r="F678" s="407"/>
      <c r="G678" s="407"/>
      <c r="H678" s="407"/>
      <c r="I678" s="407"/>
      <c r="J678" s="407"/>
      <c r="K678" s="407"/>
      <c r="L678" s="407"/>
      <c r="M678" s="407"/>
      <c r="N678" s="407"/>
      <c r="O678" s="407"/>
      <c r="P678" s="407"/>
      <c r="Q678" s="407"/>
      <c r="R678" s="407"/>
      <c r="S678" s="407"/>
      <c r="T678" s="407"/>
      <c r="U678" s="407"/>
      <c r="V678" s="407"/>
      <c r="W678" s="407"/>
      <c r="X678" s="407"/>
      <c r="Y678" s="407"/>
      <c r="Z678" s="407"/>
      <c r="AA678" s="407"/>
      <c r="AB678" s="407"/>
      <c r="AC678" s="407"/>
      <c r="AD678" s="448"/>
    </row>
    <row r="679" spans="1:30" ht="20.399999999999999" customHeight="1">
      <c r="A679" s="796" t="s">
        <v>3373</v>
      </c>
      <c r="B679" s="669" t="s">
        <v>3372</v>
      </c>
      <c r="C679" s="275">
        <v>106</v>
      </c>
      <c r="D679" s="275">
        <v>106</v>
      </c>
      <c r="E679" s="275">
        <v>0</v>
      </c>
      <c r="F679" s="275">
        <v>0</v>
      </c>
      <c r="G679" s="1041">
        <v>100</v>
      </c>
      <c r="H679" s="275">
        <v>0</v>
      </c>
      <c r="I679" s="275">
        <v>0</v>
      </c>
      <c r="J679" s="275">
        <v>0</v>
      </c>
      <c r="K679" s="275">
        <v>0</v>
      </c>
      <c r="L679" s="275">
        <v>0</v>
      </c>
      <c r="M679" s="275">
        <v>1</v>
      </c>
      <c r="N679" s="275">
        <v>0</v>
      </c>
      <c r="O679" s="275">
        <v>2</v>
      </c>
      <c r="P679" s="275">
        <v>0</v>
      </c>
      <c r="Q679" s="275">
        <v>1</v>
      </c>
      <c r="R679" s="275">
        <v>1</v>
      </c>
      <c r="S679" s="275">
        <v>0</v>
      </c>
      <c r="T679" s="275">
        <v>2</v>
      </c>
      <c r="U679" s="275">
        <v>3</v>
      </c>
      <c r="V679" s="1042">
        <v>2</v>
      </c>
      <c r="W679" s="275">
        <v>8</v>
      </c>
      <c r="X679" s="275">
        <v>9</v>
      </c>
      <c r="Y679" s="275">
        <v>11</v>
      </c>
      <c r="Z679" s="275">
        <v>9</v>
      </c>
      <c r="AA679" s="275">
        <v>16</v>
      </c>
      <c r="AB679" s="275">
        <v>12</v>
      </c>
      <c r="AC679" s="275">
        <v>29</v>
      </c>
      <c r="AD679" s="448"/>
    </row>
    <row r="680" spans="1:30" ht="20.399999999999999" customHeight="1">
      <c r="A680" s="669"/>
      <c r="B680" s="669" t="s">
        <v>3371</v>
      </c>
      <c r="C680" s="797"/>
      <c r="D680" s="797"/>
      <c r="E680" s="797"/>
      <c r="F680" s="797"/>
      <c r="G680" s="797"/>
      <c r="H680" s="797"/>
      <c r="I680" s="797"/>
      <c r="J680" s="797"/>
      <c r="K680" s="797"/>
      <c r="L680" s="797"/>
      <c r="M680" s="797"/>
      <c r="N680" s="797"/>
      <c r="O680" s="797"/>
      <c r="P680" s="797"/>
      <c r="Q680" s="797"/>
      <c r="R680" s="797"/>
      <c r="S680" s="797"/>
      <c r="T680" s="797"/>
      <c r="U680" s="797"/>
      <c r="V680" s="797"/>
      <c r="W680" s="797"/>
      <c r="X680" s="797"/>
      <c r="Y680" s="797"/>
      <c r="Z680" s="797"/>
      <c r="AA680" s="797"/>
      <c r="AB680" s="797"/>
      <c r="AC680" s="797"/>
      <c r="AD680" s="448"/>
    </row>
    <row r="681" spans="1:30" ht="20.399999999999999" customHeight="1">
      <c r="A681" s="794"/>
      <c r="B681" s="670" t="s">
        <v>1468</v>
      </c>
      <c r="C681" s="276">
        <v>45</v>
      </c>
      <c r="D681" s="276">
        <v>45</v>
      </c>
      <c r="E681" s="276">
        <v>0</v>
      </c>
      <c r="F681" s="276">
        <v>0</v>
      </c>
      <c r="G681" s="1043">
        <v>100</v>
      </c>
      <c r="H681" s="276">
        <v>0</v>
      </c>
      <c r="I681" s="276">
        <v>0</v>
      </c>
      <c r="J681" s="276">
        <v>0</v>
      </c>
      <c r="K681" s="276">
        <v>0</v>
      </c>
      <c r="L681" s="276">
        <v>0</v>
      </c>
      <c r="M681" s="276">
        <v>0</v>
      </c>
      <c r="N681" s="276">
        <v>0</v>
      </c>
      <c r="O681" s="276">
        <v>1</v>
      </c>
      <c r="P681" s="276">
        <v>0</v>
      </c>
      <c r="Q681" s="276">
        <v>0</v>
      </c>
      <c r="R681" s="276">
        <v>1</v>
      </c>
      <c r="S681" s="276">
        <v>0</v>
      </c>
      <c r="T681" s="276">
        <v>1</v>
      </c>
      <c r="U681" s="276">
        <v>2</v>
      </c>
      <c r="V681" s="1044">
        <v>1</v>
      </c>
      <c r="W681" s="276">
        <v>3</v>
      </c>
      <c r="X681" s="276">
        <v>3</v>
      </c>
      <c r="Y681" s="276">
        <v>6</v>
      </c>
      <c r="Z681" s="276">
        <v>6</v>
      </c>
      <c r="AA681" s="276">
        <v>6</v>
      </c>
      <c r="AB681" s="276">
        <v>5</v>
      </c>
      <c r="AC681" s="276">
        <v>10</v>
      </c>
      <c r="AD681" s="448"/>
    </row>
    <row r="682" spans="1:30" ht="20.399999999999999" customHeight="1">
      <c r="A682" s="794"/>
      <c r="B682" s="670" t="s">
        <v>1467</v>
      </c>
      <c r="C682" s="276">
        <v>61</v>
      </c>
      <c r="D682" s="276">
        <v>61</v>
      </c>
      <c r="E682" s="276">
        <v>0</v>
      </c>
      <c r="F682" s="276">
        <v>0</v>
      </c>
      <c r="G682" s="1043">
        <v>100</v>
      </c>
      <c r="H682" s="276">
        <v>0</v>
      </c>
      <c r="I682" s="276">
        <v>0</v>
      </c>
      <c r="J682" s="276">
        <v>0</v>
      </c>
      <c r="K682" s="276">
        <v>0</v>
      </c>
      <c r="L682" s="276">
        <v>0</v>
      </c>
      <c r="M682" s="276">
        <v>1</v>
      </c>
      <c r="N682" s="276">
        <v>0</v>
      </c>
      <c r="O682" s="276">
        <v>1</v>
      </c>
      <c r="P682" s="276">
        <v>0</v>
      </c>
      <c r="Q682" s="276">
        <v>1</v>
      </c>
      <c r="R682" s="276">
        <v>0</v>
      </c>
      <c r="S682" s="276">
        <v>0</v>
      </c>
      <c r="T682" s="276">
        <v>1</v>
      </c>
      <c r="U682" s="276">
        <v>1</v>
      </c>
      <c r="V682" s="1044">
        <v>1</v>
      </c>
      <c r="W682" s="276">
        <v>5</v>
      </c>
      <c r="X682" s="276">
        <v>6</v>
      </c>
      <c r="Y682" s="276">
        <v>5</v>
      </c>
      <c r="Z682" s="276">
        <v>3</v>
      </c>
      <c r="AA682" s="276">
        <v>10</v>
      </c>
      <c r="AB682" s="276">
        <v>7</v>
      </c>
      <c r="AC682" s="276">
        <v>19</v>
      </c>
      <c r="AD682" s="448"/>
    </row>
    <row r="683" spans="1:30" ht="20.399999999999999" customHeight="1">
      <c r="A683" s="794"/>
      <c r="B683" s="670" t="s">
        <v>4104</v>
      </c>
      <c r="C683" s="276">
        <v>0</v>
      </c>
      <c r="D683" s="276">
        <v>0</v>
      </c>
      <c r="E683" s="276">
        <v>0</v>
      </c>
      <c r="F683" s="276">
        <v>0</v>
      </c>
      <c r="G683" s="1043">
        <v>0</v>
      </c>
      <c r="H683" s="276">
        <v>0</v>
      </c>
      <c r="I683" s="276">
        <v>0</v>
      </c>
      <c r="J683" s="276">
        <v>0</v>
      </c>
      <c r="K683" s="276">
        <v>0</v>
      </c>
      <c r="L683" s="276">
        <v>0</v>
      </c>
      <c r="M683" s="276">
        <v>0</v>
      </c>
      <c r="N683" s="276">
        <v>0</v>
      </c>
      <c r="O683" s="276">
        <v>0</v>
      </c>
      <c r="P683" s="276">
        <v>0</v>
      </c>
      <c r="Q683" s="276">
        <v>0</v>
      </c>
      <c r="R683" s="276">
        <v>0</v>
      </c>
      <c r="S683" s="276">
        <v>0</v>
      </c>
      <c r="T683" s="276">
        <v>0</v>
      </c>
      <c r="U683" s="276">
        <v>0</v>
      </c>
      <c r="V683" s="1044">
        <v>0</v>
      </c>
      <c r="W683" s="276">
        <v>0</v>
      </c>
      <c r="X683" s="276">
        <v>0</v>
      </c>
      <c r="Y683" s="276">
        <v>0</v>
      </c>
      <c r="Z683" s="276">
        <v>0</v>
      </c>
      <c r="AA683" s="276">
        <v>0</v>
      </c>
      <c r="AB683" s="276">
        <v>0</v>
      </c>
      <c r="AC683" s="276">
        <v>0</v>
      </c>
      <c r="AD683" s="448"/>
    </row>
    <row r="684" spans="1:30" ht="20.399999999999999" customHeight="1">
      <c r="A684" s="407"/>
      <c r="B684" s="407"/>
      <c r="C684" s="407"/>
      <c r="D684" s="407"/>
      <c r="E684" s="407"/>
      <c r="F684" s="407"/>
      <c r="G684" s="407"/>
      <c r="H684" s="407"/>
      <c r="I684" s="407"/>
      <c r="J684" s="407"/>
      <c r="K684" s="407"/>
      <c r="L684" s="407"/>
      <c r="M684" s="407"/>
      <c r="N684" s="407"/>
      <c r="O684" s="407"/>
      <c r="P684" s="407"/>
      <c r="Q684" s="407"/>
      <c r="R684" s="407"/>
      <c r="S684" s="407"/>
      <c r="T684" s="407"/>
      <c r="U684" s="407"/>
      <c r="V684" s="407"/>
      <c r="W684" s="407"/>
      <c r="X684" s="407"/>
      <c r="Y684" s="407"/>
      <c r="Z684" s="407"/>
      <c r="AA684" s="407"/>
      <c r="AB684" s="407"/>
      <c r="AC684" s="407"/>
      <c r="AD684" s="448"/>
    </row>
    <row r="685" spans="1:30" ht="20.399999999999999" customHeight="1">
      <c r="A685" s="796" t="s">
        <v>3370</v>
      </c>
      <c r="B685" s="669" t="s">
        <v>3369</v>
      </c>
      <c r="C685" s="275">
        <v>3</v>
      </c>
      <c r="D685" s="275">
        <v>3</v>
      </c>
      <c r="E685" s="275">
        <v>0</v>
      </c>
      <c r="F685" s="275">
        <v>0</v>
      </c>
      <c r="G685" s="1041">
        <v>100</v>
      </c>
      <c r="H685" s="275">
        <v>0</v>
      </c>
      <c r="I685" s="275">
        <v>0</v>
      </c>
      <c r="J685" s="275">
        <v>0</v>
      </c>
      <c r="K685" s="275">
        <v>0</v>
      </c>
      <c r="L685" s="275">
        <v>0</v>
      </c>
      <c r="M685" s="275">
        <v>0</v>
      </c>
      <c r="N685" s="275">
        <v>0</v>
      </c>
      <c r="O685" s="275">
        <v>0</v>
      </c>
      <c r="P685" s="275">
        <v>0</v>
      </c>
      <c r="Q685" s="275">
        <v>0</v>
      </c>
      <c r="R685" s="275">
        <v>0</v>
      </c>
      <c r="S685" s="275">
        <v>0</v>
      </c>
      <c r="T685" s="275">
        <v>0</v>
      </c>
      <c r="U685" s="275">
        <v>0</v>
      </c>
      <c r="V685" s="1042">
        <v>1</v>
      </c>
      <c r="W685" s="275">
        <v>0</v>
      </c>
      <c r="X685" s="275">
        <v>0</v>
      </c>
      <c r="Y685" s="275">
        <v>1</v>
      </c>
      <c r="Z685" s="275">
        <v>0</v>
      </c>
      <c r="AA685" s="275">
        <v>1</v>
      </c>
      <c r="AB685" s="275">
        <v>0</v>
      </c>
      <c r="AC685" s="275">
        <v>0</v>
      </c>
      <c r="AD685" s="448"/>
    </row>
    <row r="686" spans="1:30" ht="20.399999999999999" customHeight="1">
      <c r="A686" s="669"/>
      <c r="B686" s="669" t="s">
        <v>2949</v>
      </c>
      <c r="C686" s="797"/>
      <c r="D686" s="797"/>
      <c r="E686" s="797"/>
      <c r="F686" s="797"/>
      <c r="G686" s="797"/>
      <c r="H686" s="797"/>
      <c r="I686" s="797"/>
      <c r="J686" s="797"/>
      <c r="K686" s="797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97"/>
      <c r="Y686" s="797"/>
      <c r="Z686" s="797"/>
      <c r="AA686" s="797"/>
      <c r="AB686" s="797"/>
      <c r="AC686" s="797"/>
      <c r="AD686" s="448"/>
    </row>
    <row r="687" spans="1:30" ht="20.399999999999999" customHeight="1">
      <c r="A687" s="794"/>
      <c r="B687" s="670" t="s">
        <v>1468</v>
      </c>
      <c r="C687" s="276">
        <v>2</v>
      </c>
      <c r="D687" s="276">
        <v>2</v>
      </c>
      <c r="E687" s="276">
        <v>0</v>
      </c>
      <c r="F687" s="276">
        <v>0</v>
      </c>
      <c r="G687" s="1043">
        <v>100</v>
      </c>
      <c r="H687" s="276">
        <v>0</v>
      </c>
      <c r="I687" s="276">
        <v>0</v>
      </c>
      <c r="J687" s="276">
        <v>0</v>
      </c>
      <c r="K687" s="276">
        <v>0</v>
      </c>
      <c r="L687" s="276">
        <v>0</v>
      </c>
      <c r="M687" s="276">
        <v>0</v>
      </c>
      <c r="N687" s="276">
        <v>0</v>
      </c>
      <c r="O687" s="276">
        <v>0</v>
      </c>
      <c r="P687" s="276">
        <v>0</v>
      </c>
      <c r="Q687" s="276">
        <v>0</v>
      </c>
      <c r="R687" s="276">
        <v>0</v>
      </c>
      <c r="S687" s="276">
        <v>0</v>
      </c>
      <c r="T687" s="276">
        <v>0</v>
      </c>
      <c r="U687" s="276">
        <v>0</v>
      </c>
      <c r="V687" s="1044">
        <v>0</v>
      </c>
      <c r="W687" s="276">
        <v>0</v>
      </c>
      <c r="X687" s="276">
        <v>0</v>
      </c>
      <c r="Y687" s="276">
        <v>1</v>
      </c>
      <c r="Z687" s="276">
        <v>0</v>
      </c>
      <c r="AA687" s="276">
        <v>1</v>
      </c>
      <c r="AB687" s="276">
        <v>0</v>
      </c>
      <c r="AC687" s="276">
        <v>0</v>
      </c>
      <c r="AD687" s="448"/>
    </row>
    <row r="688" spans="1:30" ht="20.399999999999999" customHeight="1">
      <c r="A688" s="794"/>
      <c r="B688" s="670" t="s">
        <v>1467</v>
      </c>
      <c r="C688" s="276">
        <v>1</v>
      </c>
      <c r="D688" s="276">
        <v>1</v>
      </c>
      <c r="E688" s="276">
        <v>0</v>
      </c>
      <c r="F688" s="276">
        <v>0</v>
      </c>
      <c r="G688" s="1043">
        <v>100</v>
      </c>
      <c r="H688" s="276">
        <v>0</v>
      </c>
      <c r="I688" s="276">
        <v>0</v>
      </c>
      <c r="J688" s="276">
        <v>0</v>
      </c>
      <c r="K688" s="276">
        <v>0</v>
      </c>
      <c r="L688" s="276">
        <v>0</v>
      </c>
      <c r="M688" s="276">
        <v>0</v>
      </c>
      <c r="N688" s="276">
        <v>0</v>
      </c>
      <c r="O688" s="276">
        <v>0</v>
      </c>
      <c r="P688" s="276">
        <v>0</v>
      </c>
      <c r="Q688" s="276">
        <v>0</v>
      </c>
      <c r="R688" s="276">
        <v>0</v>
      </c>
      <c r="S688" s="276">
        <v>0</v>
      </c>
      <c r="T688" s="276">
        <v>0</v>
      </c>
      <c r="U688" s="276">
        <v>0</v>
      </c>
      <c r="V688" s="1044">
        <v>1</v>
      </c>
      <c r="W688" s="276">
        <v>0</v>
      </c>
      <c r="X688" s="276">
        <v>0</v>
      </c>
      <c r="Y688" s="276">
        <v>0</v>
      </c>
      <c r="Z688" s="276">
        <v>0</v>
      </c>
      <c r="AA688" s="276">
        <v>0</v>
      </c>
      <c r="AB688" s="276">
        <v>0</v>
      </c>
      <c r="AC688" s="276">
        <v>0</v>
      </c>
      <c r="AD688" s="448"/>
    </row>
    <row r="689" spans="1:30" ht="20.399999999999999" customHeight="1">
      <c r="A689" s="794"/>
      <c r="B689" s="670" t="s">
        <v>4104</v>
      </c>
      <c r="C689" s="276">
        <v>0</v>
      </c>
      <c r="D689" s="276">
        <v>0</v>
      </c>
      <c r="E689" s="276">
        <v>0</v>
      </c>
      <c r="F689" s="276">
        <v>0</v>
      </c>
      <c r="G689" s="1043">
        <v>0</v>
      </c>
      <c r="H689" s="276">
        <v>0</v>
      </c>
      <c r="I689" s="276">
        <v>0</v>
      </c>
      <c r="J689" s="276">
        <v>0</v>
      </c>
      <c r="K689" s="276">
        <v>0</v>
      </c>
      <c r="L689" s="276">
        <v>0</v>
      </c>
      <c r="M689" s="276">
        <v>0</v>
      </c>
      <c r="N689" s="276">
        <v>0</v>
      </c>
      <c r="O689" s="276">
        <v>0</v>
      </c>
      <c r="P689" s="276">
        <v>0</v>
      </c>
      <c r="Q689" s="276">
        <v>0</v>
      </c>
      <c r="R689" s="276">
        <v>0</v>
      </c>
      <c r="S689" s="276">
        <v>0</v>
      </c>
      <c r="T689" s="276">
        <v>0</v>
      </c>
      <c r="U689" s="276">
        <v>0</v>
      </c>
      <c r="V689" s="1044">
        <v>0</v>
      </c>
      <c r="W689" s="276">
        <v>0</v>
      </c>
      <c r="X689" s="276">
        <v>0</v>
      </c>
      <c r="Y689" s="276">
        <v>0</v>
      </c>
      <c r="Z689" s="276">
        <v>0</v>
      </c>
      <c r="AA689" s="276">
        <v>0</v>
      </c>
      <c r="AB689" s="276">
        <v>0</v>
      </c>
      <c r="AC689" s="276">
        <v>0</v>
      </c>
      <c r="AD689" s="448"/>
    </row>
    <row r="690" spans="1:30" ht="20.399999999999999" customHeight="1">
      <c r="A690" s="407"/>
      <c r="B690" s="407"/>
      <c r="C690" s="407"/>
      <c r="D690" s="407"/>
      <c r="E690" s="407"/>
      <c r="F690" s="407"/>
      <c r="G690" s="407"/>
      <c r="H690" s="407"/>
      <c r="I690" s="407"/>
      <c r="J690" s="407"/>
      <c r="K690" s="407"/>
      <c r="L690" s="407"/>
      <c r="M690" s="407"/>
      <c r="N690" s="407"/>
      <c r="O690" s="407"/>
      <c r="P690" s="407"/>
      <c r="Q690" s="407"/>
      <c r="R690" s="407"/>
      <c r="S690" s="407"/>
      <c r="T690" s="407"/>
      <c r="U690" s="407"/>
      <c r="V690" s="407"/>
      <c r="W690" s="407"/>
      <c r="X690" s="407"/>
      <c r="Y690" s="407"/>
      <c r="Z690" s="407"/>
      <c r="AA690" s="407"/>
      <c r="AB690" s="407"/>
      <c r="AC690" s="407"/>
      <c r="AD690" s="448"/>
    </row>
    <row r="691" spans="1:30" ht="20.399999999999999" customHeight="1">
      <c r="A691" s="796" t="s">
        <v>3368</v>
      </c>
      <c r="B691" s="669" t="s">
        <v>3367</v>
      </c>
      <c r="C691" s="275">
        <v>124</v>
      </c>
      <c r="D691" s="275">
        <v>124</v>
      </c>
      <c r="E691" s="275">
        <v>0</v>
      </c>
      <c r="F691" s="275">
        <v>0</v>
      </c>
      <c r="G691" s="1041">
        <v>100</v>
      </c>
      <c r="H691" s="275">
        <v>0</v>
      </c>
      <c r="I691" s="275">
        <v>0</v>
      </c>
      <c r="J691" s="275">
        <v>0</v>
      </c>
      <c r="K691" s="275">
        <v>0</v>
      </c>
      <c r="L691" s="275">
        <v>0</v>
      </c>
      <c r="M691" s="275">
        <v>0</v>
      </c>
      <c r="N691" s="275">
        <v>0</v>
      </c>
      <c r="O691" s="275">
        <v>0</v>
      </c>
      <c r="P691" s="275">
        <v>0</v>
      </c>
      <c r="Q691" s="275">
        <v>0</v>
      </c>
      <c r="R691" s="275">
        <v>0</v>
      </c>
      <c r="S691" s="275">
        <v>0</v>
      </c>
      <c r="T691" s="275">
        <v>3</v>
      </c>
      <c r="U691" s="275">
        <v>5</v>
      </c>
      <c r="V691" s="1042">
        <v>9</v>
      </c>
      <c r="W691" s="275">
        <v>9</v>
      </c>
      <c r="X691" s="275">
        <v>9</v>
      </c>
      <c r="Y691" s="275">
        <v>21</v>
      </c>
      <c r="Z691" s="275">
        <v>22</v>
      </c>
      <c r="AA691" s="275">
        <v>17</v>
      </c>
      <c r="AB691" s="275">
        <v>15</v>
      </c>
      <c r="AC691" s="275">
        <v>14</v>
      </c>
      <c r="AD691" s="448"/>
    </row>
    <row r="692" spans="1:30" ht="20.399999999999999" customHeight="1">
      <c r="A692" s="669"/>
      <c r="B692" s="669" t="s">
        <v>3366</v>
      </c>
      <c r="C692" s="797"/>
      <c r="D692" s="797"/>
      <c r="E692" s="797"/>
      <c r="F692" s="797"/>
      <c r="G692" s="797"/>
      <c r="H692" s="797"/>
      <c r="I692" s="797"/>
      <c r="J692" s="797"/>
      <c r="K692" s="797"/>
      <c r="L692" s="797"/>
      <c r="M692" s="797"/>
      <c r="N692" s="797"/>
      <c r="O692" s="797"/>
      <c r="P692" s="797"/>
      <c r="Q692" s="797"/>
      <c r="R692" s="797"/>
      <c r="S692" s="797"/>
      <c r="T692" s="797"/>
      <c r="U692" s="797"/>
      <c r="V692" s="797"/>
      <c r="W692" s="797"/>
      <c r="X692" s="797"/>
      <c r="Y692" s="797"/>
      <c r="Z692" s="797"/>
      <c r="AA692" s="797"/>
      <c r="AB692" s="797"/>
      <c r="AC692" s="797"/>
      <c r="AD692" s="448"/>
    </row>
    <row r="693" spans="1:30" ht="20.399999999999999" customHeight="1">
      <c r="A693" s="794"/>
      <c r="B693" s="670" t="s">
        <v>1468</v>
      </c>
      <c r="C693" s="276">
        <v>55</v>
      </c>
      <c r="D693" s="276">
        <v>55</v>
      </c>
      <c r="E693" s="276">
        <v>0</v>
      </c>
      <c r="F693" s="276">
        <v>0</v>
      </c>
      <c r="G693" s="1043">
        <v>100</v>
      </c>
      <c r="H693" s="276">
        <v>0</v>
      </c>
      <c r="I693" s="276">
        <v>0</v>
      </c>
      <c r="J693" s="276">
        <v>0</v>
      </c>
      <c r="K693" s="276">
        <v>0</v>
      </c>
      <c r="L693" s="276">
        <v>0</v>
      </c>
      <c r="M693" s="276">
        <v>0</v>
      </c>
      <c r="N693" s="276">
        <v>0</v>
      </c>
      <c r="O693" s="276">
        <v>0</v>
      </c>
      <c r="P693" s="276">
        <v>0</v>
      </c>
      <c r="Q693" s="276">
        <v>0</v>
      </c>
      <c r="R693" s="276">
        <v>0</v>
      </c>
      <c r="S693" s="276">
        <v>0</v>
      </c>
      <c r="T693" s="276">
        <v>0</v>
      </c>
      <c r="U693" s="276">
        <v>3</v>
      </c>
      <c r="V693" s="1044">
        <v>4</v>
      </c>
      <c r="W693" s="276">
        <v>5</v>
      </c>
      <c r="X693" s="276">
        <v>4</v>
      </c>
      <c r="Y693" s="276">
        <v>8</v>
      </c>
      <c r="Z693" s="276">
        <v>10</v>
      </c>
      <c r="AA693" s="276">
        <v>7</v>
      </c>
      <c r="AB693" s="276">
        <v>7</v>
      </c>
      <c r="AC693" s="276">
        <v>7</v>
      </c>
      <c r="AD693" s="448"/>
    </row>
    <row r="694" spans="1:30" ht="20.399999999999999" customHeight="1">
      <c r="A694" s="794"/>
      <c r="B694" s="670" t="s">
        <v>1467</v>
      </c>
      <c r="C694" s="276">
        <v>69</v>
      </c>
      <c r="D694" s="276">
        <v>69</v>
      </c>
      <c r="E694" s="276">
        <v>0</v>
      </c>
      <c r="F694" s="276">
        <v>0</v>
      </c>
      <c r="G694" s="1043">
        <v>100</v>
      </c>
      <c r="H694" s="276">
        <v>0</v>
      </c>
      <c r="I694" s="276">
        <v>0</v>
      </c>
      <c r="J694" s="276">
        <v>0</v>
      </c>
      <c r="K694" s="276">
        <v>0</v>
      </c>
      <c r="L694" s="276">
        <v>0</v>
      </c>
      <c r="M694" s="276">
        <v>0</v>
      </c>
      <c r="N694" s="276">
        <v>0</v>
      </c>
      <c r="O694" s="276">
        <v>0</v>
      </c>
      <c r="P694" s="276">
        <v>0</v>
      </c>
      <c r="Q694" s="276">
        <v>0</v>
      </c>
      <c r="R694" s="276">
        <v>0</v>
      </c>
      <c r="S694" s="276">
        <v>0</v>
      </c>
      <c r="T694" s="276">
        <v>3</v>
      </c>
      <c r="U694" s="276">
        <v>2</v>
      </c>
      <c r="V694" s="1044">
        <v>5</v>
      </c>
      <c r="W694" s="276">
        <v>4</v>
      </c>
      <c r="X694" s="276">
        <v>5</v>
      </c>
      <c r="Y694" s="276">
        <v>13</v>
      </c>
      <c r="Z694" s="276">
        <v>12</v>
      </c>
      <c r="AA694" s="276">
        <v>10</v>
      </c>
      <c r="AB694" s="276">
        <v>8</v>
      </c>
      <c r="AC694" s="276">
        <v>7</v>
      </c>
      <c r="AD694" s="448"/>
    </row>
    <row r="695" spans="1:30" ht="20.399999999999999" customHeight="1">
      <c r="A695" s="794"/>
      <c r="B695" s="670" t="s">
        <v>4104</v>
      </c>
      <c r="C695" s="276">
        <v>0</v>
      </c>
      <c r="D695" s="276">
        <v>0</v>
      </c>
      <c r="E695" s="276">
        <v>0</v>
      </c>
      <c r="F695" s="276">
        <v>0</v>
      </c>
      <c r="G695" s="1043">
        <v>0</v>
      </c>
      <c r="H695" s="276">
        <v>0</v>
      </c>
      <c r="I695" s="276">
        <v>0</v>
      </c>
      <c r="J695" s="276">
        <v>0</v>
      </c>
      <c r="K695" s="276">
        <v>0</v>
      </c>
      <c r="L695" s="276">
        <v>0</v>
      </c>
      <c r="M695" s="276">
        <v>0</v>
      </c>
      <c r="N695" s="276">
        <v>0</v>
      </c>
      <c r="O695" s="276">
        <v>0</v>
      </c>
      <c r="P695" s="276">
        <v>0</v>
      </c>
      <c r="Q695" s="276">
        <v>0</v>
      </c>
      <c r="R695" s="276">
        <v>0</v>
      </c>
      <c r="S695" s="276">
        <v>0</v>
      </c>
      <c r="T695" s="276">
        <v>0</v>
      </c>
      <c r="U695" s="276">
        <v>0</v>
      </c>
      <c r="V695" s="1044">
        <v>0</v>
      </c>
      <c r="W695" s="276">
        <v>0</v>
      </c>
      <c r="X695" s="276">
        <v>0</v>
      </c>
      <c r="Y695" s="276">
        <v>0</v>
      </c>
      <c r="Z695" s="276">
        <v>0</v>
      </c>
      <c r="AA695" s="276">
        <v>0</v>
      </c>
      <c r="AB695" s="276">
        <v>0</v>
      </c>
      <c r="AC695" s="276">
        <v>0</v>
      </c>
      <c r="AD695" s="448"/>
    </row>
    <row r="696" spans="1:30" ht="20.399999999999999" customHeight="1">
      <c r="A696" s="407"/>
      <c r="B696" s="407"/>
      <c r="C696" s="407"/>
      <c r="D696" s="407"/>
      <c r="E696" s="407"/>
      <c r="F696" s="407"/>
      <c r="G696" s="407"/>
      <c r="H696" s="407"/>
      <c r="I696" s="407"/>
      <c r="J696" s="407"/>
      <c r="K696" s="407"/>
      <c r="L696" s="407"/>
      <c r="M696" s="407"/>
      <c r="N696" s="407"/>
      <c r="O696" s="407"/>
      <c r="P696" s="407"/>
      <c r="Q696" s="407"/>
      <c r="R696" s="407"/>
      <c r="S696" s="407"/>
      <c r="T696" s="407"/>
      <c r="U696" s="407"/>
      <c r="V696" s="407"/>
      <c r="W696" s="407"/>
      <c r="X696" s="407"/>
      <c r="Y696" s="407"/>
      <c r="Z696" s="407"/>
      <c r="AA696" s="407"/>
      <c r="AB696" s="407"/>
      <c r="AC696" s="407"/>
      <c r="AD696" s="448"/>
    </row>
    <row r="697" spans="1:30" ht="20.399999999999999" customHeight="1">
      <c r="A697" s="796" t="s">
        <v>3365</v>
      </c>
      <c r="B697" s="669" t="s">
        <v>3364</v>
      </c>
      <c r="C697" s="275">
        <v>22</v>
      </c>
      <c r="D697" s="275">
        <v>22</v>
      </c>
      <c r="E697" s="275">
        <v>0</v>
      </c>
      <c r="F697" s="275">
        <v>0</v>
      </c>
      <c r="G697" s="1041">
        <v>100</v>
      </c>
      <c r="H697" s="275">
        <v>0</v>
      </c>
      <c r="I697" s="275">
        <v>0</v>
      </c>
      <c r="J697" s="275">
        <v>0</v>
      </c>
      <c r="K697" s="275">
        <v>0</v>
      </c>
      <c r="L697" s="275">
        <v>0</v>
      </c>
      <c r="M697" s="275">
        <v>0</v>
      </c>
      <c r="N697" s="275">
        <v>0</v>
      </c>
      <c r="O697" s="275">
        <v>0</v>
      </c>
      <c r="P697" s="275">
        <v>0</v>
      </c>
      <c r="Q697" s="275">
        <v>0</v>
      </c>
      <c r="R697" s="275">
        <v>0</v>
      </c>
      <c r="S697" s="275">
        <v>2</v>
      </c>
      <c r="T697" s="275">
        <v>0</v>
      </c>
      <c r="U697" s="275">
        <v>1</v>
      </c>
      <c r="V697" s="1042">
        <v>1</v>
      </c>
      <c r="W697" s="275">
        <v>2</v>
      </c>
      <c r="X697" s="275">
        <v>1</v>
      </c>
      <c r="Y697" s="275">
        <v>5</v>
      </c>
      <c r="Z697" s="275">
        <v>3</v>
      </c>
      <c r="AA697" s="275">
        <v>3</v>
      </c>
      <c r="AB697" s="275">
        <v>3</v>
      </c>
      <c r="AC697" s="275">
        <v>1</v>
      </c>
      <c r="AD697" s="448"/>
    </row>
    <row r="698" spans="1:30" ht="20.399999999999999" customHeight="1">
      <c r="A698" s="794"/>
      <c r="B698" s="670" t="s">
        <v>1468</v>
      </c>
      <c r="C698" s="276">
        <v>13</v>
      </c>
      <c r="D698" s="276">
        <v>13</v>
      </c>
      <c r="E698" s="276">
        <v>0</v>
      </c>
      <c r="F698" s="276">
        <v>0</v>
      </c>
      <c r="G698" s="1043">
        <v>100</v>
      </c>
      <c r="H698" s="276">
        <v>0</v>
      </c>
      <c r="I698" s="276">
        <v>0</v>
      </c>
      <c r="J698" s="276">
        <v>0</v>
      </c>
      <c r="K698" s="276">
        <v>0</v>
      </c>
      <c r="L698" s="276">
        <v>0</v>
      </c>
      <c r="M698" s="276">
        <v>0</v>
      </c>
      <c r="N698" s="276">
        <v>0</v>
      </c>
      <c r="O698" s="276">
        <v>0</v>
      </c>
      <c r="P698" s="276">
        <v>0</v>
      </c>
      <c r="Q698" s="276">
        <v>0</v>
      </c>
      <c r="R698" s="276">
        <v>0</v>
      </c>
      <c r="S698" s="276">
        <v>0</v>
      </c>
      <c r="T698" s="276">
        <v>0</v>
      </c>
      <c r="U698" s="276">
        <v>0</v>
      </c>
      <c r="V698" s="1044">
        <v>1</v>
      </c>
      <c r="W698" s="276">
        <v>2</v>
      </c>
      <c r="X698" s="276">
        <v>1</v>
      </c>
      <c r="Y698" s="276">
        <v>2</v>
      </c>
      <c r="Z698" s="276">
        <v>2</v>
      </c>
      <c r="AA698" s="276">
        <v>3</v>
      </c>
      <c r="AB698" s="276">
        <v>2</v>
      </c>
      <c r="AC698" s="276">
        <v>0</v>
      </c>
      <c r="AD698" s="448"/>
    </row>
    <row r="699" spans="1:30" ht="20.399999999999999" customHeight="1">
      <c r="A699" s="794"/>
      <c r="B699" s="670" t="s">
        <v>1467</v>
      </c>
      <c r="C699" s="276">
        <v>9</v>
      </c>
      <c r="D699" s="276">
        <v>9</v>
      </c>
      <c r="E699" s="276">
        <v>0</v>
      </c>
      <c r="F699" s="276">
        <v>0</v>
      </c>
      <c r="G699" s="1043">
        <v>100</v>
      </c>
      <c r="H699" s="276">
        <v>0</v>
      </c>
      <c r="I699" s="276">
        <v>0</v>
      </c>
      <c r="J699" s="276">
        <v>0</v>
      </c>
      <c r="K699" s="276">
        <v>0</v>
      </c>
      <c r="L699" s="276">
        <v>0</v>
      </c>
      <c r="M699" s="276">
        <v>0</v>
      </c>
      <c r="N699" s="276">
        <v>0</v>
      </c>
      <c r="O699" s="276">
        <v>0</v>
      </c>
      <c r="P699" s="276">
        <v>0</v>
      </c>
      <c r="Q699" s="276">
        <v>0</v>
      </c>
      <c r="R699" s="276">
        <v>0</v>
      </c>
      <c r="S699" s="276">
        <v>2</v>
      </c>
      <c r="T699" s="276">
        <v>0</v>
      </c>
      <c r="U699" s="276">
        <v>1</v>
      </c>
      <c r="V699" s="1044">
        <v>0</v>
      </c>
      <c r="W699" s="276">
        <v>0</v>
      </c>
      <c r="X699" s="276">
        <v>0</v>
      </c>
      <c r="Y699" s="276">
        <v>3</v>
      </c>
      <c r="Z699" s="276">
        <v>1</v>
      </c>
      <c r="AA699" s="276">
        <v>0</v>
      </c>
      <c r="AB699" s="276">
        <v>1</v>
      </c>
      <c r="AC699" s="276">
        <v>1</v>
      </c>
      <c r="AD699" s="448"/>
    </row>
    <row r="700" spans="1:30" ht="20.399999999999999" customHeight="1">
      <c r="A700" s="794"/>
      <c r="B700" s="670" t="s">
        <v>4104</v>
      </c>
      <c r="C700" s="276">
        <v>0</v>
      </c>
      <c r="D700" s="276">
        <v>0</v>
      </c>
      <c r="E700" s="276">
        <v>0</v>
      </c>
      <c r="F700" s="276">
        <v>0</v>
      </c>
      <c r="G700" s="1043">
        <v>0</v>
      </c>
      <c r="H700" s="276">
        <v>0</v>
      </c>
      <c r="I700" s="276">
        <v>0</v>
      </c>
      <c r="J700" s="276">
        <v>0</v>
      </c>
      <c r="K700" s="276">
        <v>0</v>
      </c>
      <c r="L700" s="276">
        <v>0</v>
      </c>
      <c r="M700" s="276">
        <v>0</v>
      </c>
      <c r="N700" s="276">
        <v>0</v>
      </c>
      <c r="O700" s="276">
        <v>0</v>
      </c>
      <c r="P700" s="276">
        <v>0</v>
      </c>
      <c r="Q700" s="276">
        <v>0</v>
      </c>
      <c r="R700" s="276">
        <v>0</v>
      </c>
      <c r="S700" s="276">
        <v>0</v>
      </c>
      <c r="T700" s="276">
        <v>0</v>
      </c>
      <c r="U700" s="276">
        <v>0</v>
      </c>
      <c r="V700" s="1044">
        <v>0</v>
      </c>
      <c r="W700" s="276">
        <v>0</v>
      </c>
      <c r="X700" s="276">
        <v>0</v>
      </c>
      <c r="Y700" s="276">
        <v>0</v>
      </c>
      <c r="Z700" s="276">
        <v>0</v>
      </c>
      <c r="AA700" s="276">
        <v>0</v>
      </c>
      <c r="AB700" s="276">
        <v>0</v>
      </c>
      <c r="AC700" s="276">
        <v>0</v>
      </c>
      <c r="AD700" s="448"/>
    </row>
    <row r="701" spans="1:30" ht="20.399999999999999" customHeight="1">
      <c r="A701" s="407"/>
      <c r="B701" s="407"/>
      <c r="C701" s="407"/>
      <c r="D701" s="407"/>
      <c r="E701" s="407"/>
      <c r="F701" s="407"/>
      <c r="G701" s="407"/>
      <c r="H701" s="407"/>
      <c r="I701" s="407"/>
      <c r="J701" s="407"/>
      <c r="K701" s="407"/>
      <c r="L701" s="407"/>
      <c r="M701" s="407"/>
      <c r="N701" s="407"/>
      <c r="O701" s="407"/>
      <c r="P701" s="407"/>
      <c r="Q701" s="407"/>
      <c r="R701" s="407"/>
      <c r="S701" s="407"/>
      <c r="T701" s="407"/>
      <c r="U701" s="407"/>
      <c r="V701" s="407"/>
      <c r="W701" s="407"/>
      <c r="X701" s="407"/>
      <c r="Y701" s="407"/>
      <c r="Z701" s="407"/>
      <c r="AA701" s="407"/>
      <c r="AB701" s="407"/>
      <c r="AC701" s="407"/>
      <c r="AD701" s="448"/>
    </row>
    <row r="702" spans="1:30" ht="20.399999999999999" customHeight="1">
      <c r="A702" s="796" t="s">
        <v>3363</v>
      </c>
      <c r="B702" s="669" t="s">
        <v>3362</v>
      </c>
      <c r="C702" s="275">
        <v>806</v>
      </c>
      <c r="D702" s="275">
        <v>806</v>
      </c>
      <c r="E702" s="275">
        <v>0</v>
      </c>
      <c r="F702" s="275">
        <v>0</v>
      </c>
      <c r="G702" s="1041">
        <v>100</v>
      </c>
      <c r="H702" s="275">
        <v>1</v>
      </c>
      <c r="I702" s="275">
        <v>0</v>
      </c>
      <c r="J702" s="275">
        <v>0</v>
      </c>
      <c r="K702" s="275">
        <v>1</v>
      </c>
      <c r="L702" s="275">
        <v>0</v>
      </c>
      <c r="M702" s="275">
        <v>0</v>
      </c>
      <c r="N702" s="275">
        <v>1</v>
      </c>
      <c r="O702" s="275">
        <v>1</v>
      </c>
      <c r="P702" s="275">
        <v>2</v>
      </c>
      <c r="Q702" s="275">
        <v>3</v>
      </c>
      <c r="R702" s="275">
        <v>9</v>
      </c>
      <c r="S702" s="275">
        <v>4</v>
      </c>
      <c r="T702" s="275">
        <v>14</v>
      </c>
      <c r="U702" s="275">
        <v>16</v>
      </c>
      <c r="V702" s="1042">
        <v>35</v>
      </c>
      <c r="W702" s="275">
        <v>52</v>
      </c>
      <c r="X702" s="275">
        <v>76</v>
      </c>
      <c r="Y702" s="275">
        <v>97</v>
      </c>
      <c r="Z702" s="275">
        <v>124</v>
      </c>
      <c r="AA702" s="275">
        <v>111</v>
      </c>
      <c r="AB702" s="275">
        <v>115</v>
      </c>
      <c r="AC702" s="275">
        <v>145</v>
      </c>
      <c r="AD702" s="448"/>
    </row>
    <row r="703" spans="1:30" ht="20.399999999999999" customHeight="1">
      <c r="A703" s="794"/>
      <c r="B703" s="670" t="s">
        <v>1468</v>
      </c>
      <c r="C703" s="276">
        <v>389</v>
      </c>
      <c r="D703" s="276">
        <v>389</v>
      </c>
      <c r="E703" s="276">
        <v>0</v>
      </c>
      <c r="F703" s="276">
        <v>0</v>
      </c>
      <c r="G703" s="1043">
        <v>100</v>
      </c>
      <c r="H703" s="276">
        <v>0</v>
      </c>
      <c r="I703" s="276">
        <v>0</v>
      </c>
      <c r="J703" s="276">
        <v>0</v>
      </c>
      <c r="K703" s="276">
        <v>0</v>
      </c>
      <c r="L703" s="276">
        <v>0</v>
      </c>
      <c r="M703" s="276">
        <v>0</v>
      </c>
      <c r="N703" s="276">
        <v>0</v>
      </c>
      <c r="O703" s="276">
        <v>0</v>
      </c>
      <c r="P703" s="276">
        <v>0</v>
      </c>
      <c r="Q703" s="276">
        <v>1</v>
      </c>
      <c r="R703" s="276">
        <v>3</v>
      </c>
      <c r="S703" s="276">
        <v>0</v>
      </c>
      <c r="T703" s="276">
        <v>7</v>
      </c>
      <c r="U703" s="276">
        <v>10</v>
      </c>
      <c r="V703" s="1044">
        <v>21</v>
      </c>
      <c r="W703" s="276">
        <v>29</v>
      </c>
      <c r="X703" s="276">
        <v>41</v>
      </c>
      <c r="Y703" s="276">
        <v>45</v>
      </c>
      <c r="Z703" s="276">
        <v>64</v>
      </c>
      <c r="AA703" s="276">
        <v>52</v>
      </c>
      <c r="AB703" s="276">
        <v>53</v>
      </c>
      <c r="AC703" s="276">
        <v>63</v>
      </c>
      <c r="AD703" s="448"/>
    </row>
    <row r="704" spans="1:30" ht="20.399999999999999" customHeight="1">
      <c r="A704" s="794"/>
      <c r="B704" s="670" t="s">
        <v>1467</v>
      </c>
      <c r="C704" s="276">
        <v>417</v>
      </c>
      <c r="D704" s="276">
        <v>417</v>
      </c>
      <c r="E704" s="276">
        <v>0</v>
      </c>
      <c r="F704" s="276">
        <v>0</v>
      </c>
      <c r="G704" s="1043">
        <v>100</v>
      </c>
      <c r="H704" s="276">
        <v>1</v>
      </c>
      <c r="I704" s="276">
        <v>0</v>
      </c>
      <c r="J704" s="276">
        <v>0</v>
      </c>
      <c r="K704" s="276">
        <v>1</v>
      </c>
      <c r="L704" s="276">
        <v>0</v>
      </c>
      <c r="M704" s="276">
        <v>0</v>
      </c>
      <c r="N704" s="276">
        <v>1</v>
      </c>
      <c r="O704" s="276">
        <v>1</v>
      </c>
      <c r="P704" s="276">
        <v>2</v>
      </c>
      <c r="Q704" s="276">
        <v>2</v>
      </c>
      <c r="R704" s="276">
        <v>6</v>
      </c>
      <c r="S704" s="276">
        <v>4</v>
      </c>
      <c r="T704" s="276">
        <v>7</v>
      </c>
      <c r="U704" s="276">
        <v>6</v>
      </c>
      <c r="V704" s="1044">
        <v>14</v>
      </c>
      <c r="W704" s="276">
        <v>23</v>
      </c>
      <c r="X704" s="276">
        <v>35</v>
      </c>
      <c r="Y704" s="276">
        <v>52</v>
      </c>
      <c r="Z704" s="276">
        <v>60</v>
      </c>
      <c r="AA704" s="276">
        <v>59</v>
      </c>
      <c r="AB704" s="276">
        <v>62</v>
      </c>
      <c r="AC704" s="276">
        <v>82</v>
      </c>
      <c r="AD704" s="448"/>
    </row>
    <row r="705" spans="1:30" ht="20.399999999999999" customHeight="1">
      <c r="A705" s="794"/>
      <c r="B705" s="670" t="s">
        <v>4104</v>
      </c>
      <c r="C705" s="276">
        <v>0</v>
      </c>
      <c r="D705" s="276">
        <v>0</v>
      </c>
      <c r="E705" s="276">
        <v>0</v>
      </c>
      <c r="F705" s="276">
        <v>0</v>
      </c>
      <c r="G705" s="1043">
        <v>0</v>
      </c>
      <c r="H705" s="276">
        <v>0</v>
      </c>
      <c r="I705" s="276">
        <v>0</v>
      </c>
      <c r="J705" s="276">
        <v>0</v>
      </c>
      <c r="K705" s="276">
        <v>0</v>
      </c>
      <c r="L705" s="276">
        <v>0</v>
      </c>
      <c r="M705" s="276">
        <v>0</v>
      </c>
      <c r="N705" s="276">
        <v>0</v>
      </c>
      <c r="O705" s="276">
        <v>0</v>
      </c>
      <c r="P705" s="276">
        <v>0</v>
      </c>
      <c r="Q705" s="276">
        <v>0</v>
      </c>
      <c r="R705" s="276">
        <v>0</v>
      </c>
      <c r="S705" s="276">
        <v>0</v>
      </c>
      <c r="T705" s="276">
        <v>0</v>
      </c>
      <c r="U705" s="276">
        <v>0</v>
      </c>
      <c r="V705" s="1044">
        <v>0</v>
      </c>
      <c r="W705" s="276">
        <v>0</v>
      </c>
      <c r="X705" s="276">
        <v>0</v>
      </c>
      <c r="Y705" s="276">
        <v>0</v>
      </c>
      <c r="Z705" s="276">
        <v>0</v>
      </c>
      <c r="AA705" s="276">
        <v>0</v>
      </c>
      <c r="AB705" s="276">
        <v>0</v>
      </c>
      <c r="AC705" s="276">
        <v>0</v>
      </c>
      <c r="AD705" s="448"/>
    </row>
    <row r="706" spans="1:30" ht="20.399999999999999" customHeight="1">
      <c r="A706" s="407"/>
      <c r="B706" s="407"/>
      <c r="C706" s="407"/>
      <c r="D706" s="407"/>
      <c r="E706" s="407"/>
      <c r="F706" s="407"/>
      <c r="G706" s="407"/>
      <c r="H706" s="407"/>
      <c r="I706" s="407"/>
      <c r="J706" s="407"/>
      <c r="K706" s="407"/>
      <c r="L706" s="407"/>
      <c r="M706" s="407"/>
      <c r="N706" s="407"/>
      <c r="O706" s="407"/>
      <c r="P706" s="407"/>
      <c r="Q706" s="407"/>
      <c r="R706" s="407"/>
      <c r="S706" s="407"/>
      <c r="T706" s="407"/>
      <c r="U706" s="407"/>
      <c r="V706" s="407"/>
      <c r="W706" s="407"/>
      <c r="X706" s="407"/>
      <c r="Y706" s="407"/>
      <c r="Z706" s="407"/>
      <c r="AA706" s="407"/>
      <c r="AB706" s="407"/>
      <c r="AC706" s="407"/>
      <c r="AD706" s="448"/>
    </row>
    <row r="707" spans="1:30" ht="20.399999999999999" customHeight="1">
      <c r="A707" s="796" t="s">
        <v>3361</v>
      </c>
      <c r="B707" s="669" t="s">
        <v>3360</v>
      </c>
      <c r="C707" s="275">
        <v>61</v>
      </c>
      <c r="D707" s="275">
        <v>61</v>
      </c>
      <c r="E707" s="275">
        <v>0</v>
      </c>
      <c r="F707" s="275">
        <v>0</v>
      </c>
      <c r="G707" s="1041">
        <v>100</v>
      </c>
      <c r="H707" s="275">
        <v>0</v>
      </c>
      <c r="I707" s="275">
        <v>0</v>
      </c>
      <c r="J707" s="275">
        <v>0</v>
      </c>
      <c r="K707" s="275">
        <v>0</v>
      </c>
      <c r="L707" s="275">
        <v>0</v>
      </c>
      <c r="M707" s="275">
        <v>0</v>
      </c>
      <c r="N707" s="275">
        <v>0</v>
      </c>
      <c r="O707" s="275">
        <v>1</v>
      </c>
      <c r="P707" s="275">
        <v>1</v>
      </c>
      <c r="Q707" s="275">
        <v>2</v>
      </c>
      <c r="R707" s="275">
        <v>1</v>
      </c>
      <c r="S707" s="275">
        <v>5</v>
      </c>
      <c r="T707" s="275">
        <v>5</v>
      </c>
      <c r="U707" s="275">
        <v>3</v>
      </c>
      <c r="V707" s="1042">
        <v>3</v>
      </c>
      <c r="W707" s="275">
        <v>4</v>
      </c>
      <c r="X707" s="275">
        <v>4</v>
      </c>
      <c r="Y707" s="275">
        <v>8</v>
      </c>
      <c r="Z707" s="275">
        <v>8</v>
      </c>
      <c r="AA707" s="275">
        <v>4</v>
      </c>
      <c r="AB707" s="275">
        <v>6</v>
      </c>
      <c r="AC707" s="275">
        <v>6</v>
      </c>
      <c r="AD707" s="448"/>
    </row>
    <row r="708" spans="1:30" ht="20.399999999999999" customHeight="1">
      <c r="A708" s="794"/>
      <c r="B708" s="670" t="s">
        <v>1468</v>
      </c>
      <c r="C708" s="276">
        <v>33</v>
      </c>
      <c r="D708" s="276">
        <v>33</v>
      </c>
      <c r="E708" s="276">
        <v>0</v>
      </c>
      <c r="F708" s="276">
        <v>0</v>
      </c>
      <c r="G708" s="1043">
        <v>100</v>
      </c>
      <c r="H708" s="276">
        <v>0</v>
      </c>
      <c r="I708" s="276">
        <v>0</v>
      </c>
      <c r="J708" s="276">
        <v>0</v>
      </c>
      <c r="K708" s="276">
        <v>0</v>
      </c>
      <c r="L708" s="276">
        <v>0</v>
      </c>
      <c r="M708" s="276">
        <v>0</v>
      </c>
      <c r="N708" s="276">
        <v>0</v>
      </c>
      <c r="O708" s="276">
        <v>0</v>
      </c>
      <c r="P708" s="276">
        <v>0</v>
      </c>
      <c r="Q708" s="276">
        <v>1</v>
      </c>
      <c r="R708" s="276">
        <v>1</v>
      </c>
      <c r="S708" s="276">
        <v>3</v>
      </c>
      <c r="T708" s="276">
        <v>4</v>
      </c>
      <c r="U708" s="276">
        <v>2</v>
      </c>
      <c r="V708" s="1044">
        <v>3</v>
      </c>
      <c r="W708" s="276">
        <v>0</v>
      </c>
      <c r="X708" s="276">
        <v>2</v>
      </c>
      <c r="Y708" s="276">
        <v>3</v>
      </c>
      <c r="Z708" s="276">
        <v>2</v>
      </c>
      <c r="AA708" s="276">
        <v>3</v>
      </c>
      <c r="AB708" s="276">
        <v>4</v>
      </c>
      <c r="AC708" s="276">
        <v>5</v>
      </c>
      <c r="AD708" s="448"/>
    </row>
    <row r="709" spans="1:30" ht="20.399999999999999" customHeight="1">
      <c r="A709" s="794"/>
      <c r="B709" s="670" t="s">
        <v>1467</v>
      </c>
      <c r="C709" s="276">
        <v>28</v>
      </c>
      <c r="D709" s="276">
        <v>28</v>
      </c>
      <c r="E709" s="276">
        <v>0</v>
      </c>
      <c r="F709" s="276">
        <v>0</v>
      </c>
      <c r="G709" s="1043">
        <v>100</v>
      </c>
      <c r="H709" s="276">
        <v>0</v>
      </c>
      <c r="I709" s="276">
        <v>0</v>
      </c>
      <c r="J709" s="276">
        <v>0</v>
      </c>
      <c r="K709" s="276">
        <v>0</v>
      </c>
      <c r="L709" s="276">
        <v>0</v>
      </c>
      <c r="M709" s="276">
        <v>0</v>
      </c>
      <c r="N709" s="276">
        <v>0</v>
      </c>
      <c r="O709" s="276">
        <v>1</v>
      </c>
      <c r="P709" s="276">
        <v>1</v>
      </c>
      <c r="Q709" s="276">
        <v>1</v>
      </c>
      <c r="R709" s="276">
        <v>0</v>
      </c>
      <c r="S709" s="276">
        <v>2</v>
      </c>
      <c r="T709" s="276">
        <v>1</v>
      </c>
      <c r="U709" s="276">
        <v>1</v>
      </c>
      <c r="V709" s="1044">
        <v>0</v>
      </c>
      <c r="W709" s="276">
        <v>4</v>
      </c>
      <c r="X709" s="276">
        <v>2</v>
      </c>
      <c r="Y709" s="276">
        <v>5</v>
      </c>
      <c r="Z709" s="276">
        <v>6</v>
      </c>
      <c r="AA709" s="276">
        <v>1</v>
      </c>
      <c r="AB709" s="276">
        <v>2</v>
      </c>
      <c r="AC709" s="276">
        <v>1</v>
      </c>
      <c r="AD709" s="448"/>
    </row>
    <row r="710" spans="1:30" ht="20.399999999999999" customHeight="1">
      <c r="A710" s="794"/>
      <c r="B710" s="670" t="s">
        <v>4104</v>
      </c>
      <c r="C710" s="276">
        <v>0</v>
      </c>
      <c r="D710" s="276">
        <v>0</v>
      </c>
      <c r="E710" s="276">
        <v>0</v>
      </c>
      <c r="F710" s="276">
        <v>0</v>
      </c>
      <c r="G710" s="1043">
        <v>0</v>
      </c>
      <c r="H710" s="276">
        <v>0</v>
      </c>
      <c r="I710" s="276">
        <v>0</v>
      </c>
      <c r="J710" s="276">
        <v>0</v>
      </c>
      <c r="K710" s="276">
        <v>0</v>
      </c>
      <c r="L710" s="276">
        <v>0</v>
      </c>
      <c r="M710" s="276">
        <v>0</v>
      </c>
      <c r="N710" s="276">
        <v>0</v>
      </c>
      <c r="O710" s="276">
        <v>0</v>
      </c>
      <c r="P710" s="276">
        <v>0</v>
      </c>
      <c r="Q710" s="276">
        <v>0</v>
      </c>
      <c r="R710" s="276">
        <v>0</v>
      </c>
      <c r="S710" s="276">
        <v>0</v>
      </c>
      <c r="T710" s="276">
        <v>0</v>
      </c>
      <c r="U710" s="276">
        <v>0</v>
      </c>
      <c r="V710" s="1044">
        <v>0</v>
      </c>
      <c r="W710" s="276">
        <v>0</v>
      </c>
      <c r="X710" s="276">
        <v>0</v>
      </c>
      <c r="Y710" s="276">
        <v>0</v>
      </c>
      <c r="Z710" s="276">
        <v>0</v>
      </c>
      <c r="AA710" s="276">
        <v>0</v>
      </c>
      <c r="AB710" s="276">
        <v>0</v>
      </c>
      <c r="AC710" s="276">
        <v>0</v>
      </c>
      <c r="AD710" s="448"/>
    </row>
    <row r="711" spans="1:30" ht="20.399999999999999" customHeight="1">
      <c r="A711" s="407"/>
      <c r="B711" s="407"/>
      <c r="C711" s="407"/>
      <c r="D711" s="407"/>
      <c r="E711" s="407"/>
      <c r="F711" s="407"/>
      <c r="G711" s="407"/>
      <c r="H711" s="407"/>
      <c r="I711" s="407"/>
      <c r="J711" s="407"/>
      <c r="K711" s="407"/>
      <c r="L711" s="407"/>
      <c r="M711" s="407"/>
      <c r="N711" s="407"/>
      <c r="O711" s="407"/>
      <c r="P711" s="407"/>
      <c r="Q711" s="407"/>
      <c r="R711" s="407"/>
      <c r="S711" s="407"/>
      <c r="T711" s="407"/>
      <c r="U711" s="407"/>
      <c r="V711" s="407"/>
      <c r="W711" s="407"/>
      <c r="X711" s="407"/>
      <c r="Y711" s="407"/>
      <c r="Z711" s="407"/>
      <c r="AA711" s="407"/>
      <c r="AB711" s="407"/>
      <c r="AC711" s="407"/>
      <c r="AD711" s="448"/>
    </row>
    <row r="712" spans="1:30" ht="20.399999999999999" customHeight="1">
      <c r="A712" s="796" t="s">
        <v>3359</v>
      </c>
      <c r="B712" s="669" t="s">
        <v>3358</v>
      </c>
      <c r="C712" s="275">
        <v>6</v>
      </c>
      <c r="D712" s="275">
        <v>6</v>
      </c>
      <c r="E712" s="275">
        <v>0</v>
      </c>
      <c r="F712" s="275">
        <v>0</v>
      </c>
      <c r="G712" s="1041">
        <v>100</v>
      </c>
      <c r="H712" s="275">
        <v>0</v>
      </c>
      <c r="I712" s="275">
        <v>0</v>
      </c>
      <c r="J712" s="275">
        <v>0</v>
      </c>
      <c r="K712" s="275">
        <v>0</v>
      </c>
      <c r="L712" s="275">
        <v>0</v>
      </c>
      <c r="M712" s="275">
        <v>0</v>
      </c>
      <c r="N712" s="275">
        <v>0</v>
      </c>
      <c r="O712" s="275">
        <v>0</v>
      </c>
      <c r="P712" s="275">
        <v>0</v>
      </c>
      <c r="Q712" s="275">
        <v>0</v>
      </c>
      <c r="R712" s="275">
        <v>0</v>
      </c>
      <c r="S712" s="275">
        <v>0</v>
      </c>
      <c r="T712" s="275">
        <v>0</v>
      </c>
      <c r="U712" s="275">
        <v>0</v>
      </c>
      <c r="V712" s="1042">
        <v>0</v>
      </c>
      <c r="W712" s="275">
        <v>2</v>
      </c>
      <c r="X712" s="275">
        <v>0</v>
      </c>
      <c r="Y712" s="275">
        <v>0</v>
      </c>
      <c r="Z712" s="275">
        <v>0</v>
      </c>
      <c r="AA712" s="275">
        <v>4</v>
      </c>
      <c r="AB712" s="275">
        <v>0</v>
      </c>
      <c r="AC712" s="275">
        <v>0</v>
      </c>
      <c r="AD712" s="448"/>
    </row>
    <row r="713" spans="1:30" ht="20.399999999999999" customHeight="1">
      <c r="A713" s="794"/>
      <c r="B713" s="670" t="s">
        <v>1468</v>
      </c>
      <c r="C713" s="276">
        <v>2</v>
      </c>
      <c r="D713" s="276">
        <v>2</v>
      </c>
      <c r="E713" s="276">
        <v>0</v>
      </c>
      <c r="F713" s="276">
        <v>0</v>
      </c>
      <c r="G713" s="1043">
        <v>100</v>
      </c>
      <c r="H713" s="276">
        <v>0</v>
      </c>
      <c r="I713" s="276">
        <v>0</v>
      </c>
      <c r="J713" s="276">
        <v>0</v>
      </c>
      <c r="K713" s="276">
        <v>0</v>
      </c>
      <c r="L713" s="276">
        <v>0</v>
      </c>
      <c r="M713" s="276">
        <v>0</v>
      </c>
      <c r="N713" s="276">
        <v>0</v>
      </c>
      <c r="O713" s="276">
        <v>0</v>
      </c>
      <c r="P713" s="276">
        <v>0</v>
      </c>
      <c r="Q713" s="276">
        <v>0</v>
      </c>
      <c r="R713" s="276">
        <v>0</v>
      </c>
      <c r="S713" s="276">
        <v>0</v>
      </c>
      <c r="T713" s="276">
        <v>0</v>
      </c>
      <c r="U713" s="276">
        <v>0</v>
      </c>
      <c r="V713" s="1044">
        <v>0</v>
      </c>
      <c r="W713" s="276">
        <v>0</v>
      </c>
      <c r="X713" s="276">
        <v>0</v>
      </c>
      <c r="Y713" s="276">
        <v>0</v>
      </c>
      <c r="Z713" s="276">
        <v>0</v>
      </c>
      <c r="AA713" s="276">
        <v>2</v>
      </c>
      <c r="AB713" s="276">
        <v>0</v>
      </c>
      <c r="AC713" s="276">
        <v>0</v>
      </c>
      <c r="AD713" s="448"/>
    </row>
    <row r="714" spans="1:30" ht="20.399999999999999" customHeight="1">
      <c r="A714" s="794"/>
      <c r="B714" s="670" t="s">
        <v>1467</v>
      </c>
      <c r="C714" s="276">
        <v>4</v>
      </c>
      <c r="D714" s="276">
        <v>4</v>
      </c>
      <c r="E714" s="276">
        <v>0</v>
      </c>
      <c r="F714" s="276">
        <v>0</v>
      </c>
      <c r="G714" s="1043">
        <v>100</v>
      </c>
      <c r="H714" s="276">
        <v>0</v>
      </c>
      <c r="I714" s="276">
        <v>0</v>
      </c>
      <c r="J714" s="276">
        <v>0</v>
      </c>
      <c r="K714" s="276">
        <v>0</v>
      </c>
      <c r="L714" s="276">
        <v>0</v>
      </c>
      <c r="M714" s="276">
        <v>0</v>
      </c>
      <c r="N714" s="276">
        <v>0</v>
      </c>
      <c r="O714" s="276">
        <v>0</v>
      </c>
      <c r="P714" s="276">
        <v>0</v>
      </c>
      <c r="Q714" s="276">
        <v>0</v>
      </c>
      <c r="R714" s="276">
        <v>0</v>
      </c>
      <c r="S714" s="276">
        <v>0</v>
      </c>
      <c r="T714" s="276">
        <v>0</v>
      </c>
      <c r="U714" s="276">
        <v>0</v>
      </c>
      <c r="V714" s="1044">
        <v>0</v>
      </c>
      <c r="W714" s="276">
        <v>2</v>
      </c>
      <c r="X714" s="276">
        <v>0</v>
      </c>
      <c r="Y714" s="276">
        <v>0</v>
      </c>
      <c r="Z714" s="276">
        <v>0</v>
      </c>
      <c r="AA714" s="276">
        <v>2</v>
      </c>
      <c r="AB714" s="276">
        <v>0</v>
      </c>
      <c r="AC714" s="276">
        <v>0</v>
      </c>
      <c r="AD714" s="448"/>
    </row>
    <row r="715" spans="1:30" ht="20.399999999999999" customHeight="1">
      <c r="A715" s="794"/>
      <c r="B715" s="670" t="s">
        <v>4104</v>
      </c>
      <c r="C715" s="276">
        <v>0</v>
      </c>
      <c r="D715" s="276">
        <v>0</v>
      </c>
      <c r="E715" s="276">
        <v>0</v>
      </c>
      <c r="F715" s="276">
        <v>0</v>
      </c>
      <c r="G715" s="1043">
        <v>0</v>
      </c>
      <c r="H715" s="276">
        <v>0</v>
      </c>
      <c r="I715" s="276">
        <v>0</v>
      </c>
      <c r="J715" s="276">
        <v>0</v>
      </c>
      <c r="K715" s="276">
        <v>0</v>
      </c>
      <c r="L715" s="276">
        <v>0</v>
      </c>
      <c r="M715" s="276">
        <v>0</v>
      </c>
      <c r="N715" s="276">
        <v>0</v>
      </c>
      <c r="O715" s="276">
        <v>0</v>
      </c>
      <c r="P715" s="276">
        <v>0</v>
      </c>
      <c r="Q715" s="276">
        <v>0</v>
      </c>
      <c r="R715" s="276">
        <v>0</v>
      </c>
      <c r="S715" s="276">
        <v>0</v>
      </c>
      <c r="T715" s="276">
        <v>0</v>
      </c>
      <c r="U715" s="276">
        <v>0</v>
      </c>
      <c r="V715" s="1044">
        <v>0</v>
      </c>
      <c r="W715" s="276">
        <v>0</v>
      </c>
      <c r="X715" s="276">
        <v>0</v>
      </c>
      <c r="Y715" s="276">
        <v>0</v>
      </c>
      <c r="Z715" s="276">
        <v>0</v>
      </c>
      <c r="AA715" s="276">
        <v>0</v>
      </c>
      <c r="AB715" s="276">
        <v>0</v>
      </c>
      <c r="AC715" s="276">
        <v>0</v>
      </c>
      <c r="AD715" s="448"/>
    </row>
    <row r="716" spans="1:30" ht="20.399999999999999" customHeight="1">
      <c r="A716" s="407"/>
      <c r="B716" s="407"/>
      <c r="C716" s="407"/>
      <c r="D716" s="407"/>
      <c r="E716" s="407"/>
      <c r="F716" s="407"/>
      <c r="G716" s="407"/>
      <c r="H716" s="407"/>
      <c r="I716" s="407"/>
      <c r="J716" s="407"/>
      <c r="K716" s="407"/>
      <c r="L716" s="407"/>
      <c r="M716" s="407"/>
      <c r="N716" s="407"/>
      <c r="O716" s="407"/>
      <c r="P716" s="407"/>
      <c r="Q716" s="407"/>
      <c r="R716" s="407"/>
      <c r="S716" s="407"/>
      <c r="T716" s="407"/>
      <c r="U716" s="407"/>
      <c r="V716" s="407"/>
      <c r="W716" s="407"/>
      <c r="X716" s="407"/>
      <c r="Y716" s="407"/>
      <c r="Z716" s="407"/>
      <c r="AA716" s="407"/>
      <c r="AB716" s="407"/>
      <c r="AC716" s="407"/>
      <c r="AD716" s="448"/>
    </row>
    <row r="717" spans="1:30" ht="20.399999999999999" customHeight="1">
      <c r="A717" s="796" t="s">
        <v>3357</v>
      </c>
      <c r="B717" s="669" t="s">
        <v>3356</v>
      </c>
      <c r="C717" s="275">
        <v>73</v>
      </c>
      <c r="D717" s="275">
        <v>73</v>
      </c>
      <c r="E717" s="275">
        <v>0</v>
      </c>
      <c r="F717" s="275">
        <v>0</v>
      </c>
      <c r="G717" s="1041">
        <v>100</v>
      </c>
      <c r="H717" s="275">
        <v>0</v>
      </c>
      <c r="I717" s="275">
        <v>0</v>
      </c>
      <c r="J717" s="275">
        <v>0</v>
      </c>
      <c r="K717" s="275">
        <v>0</v>
      </c>
      <c r="L717" s="275">
        <v>0</v>
      </c>
      <c r="M717" s="275">
        <v>0</v>
      </c>
      <c r="N717" s="275">
        <v>1</v>
      </c>
      <c r="O717" s="275">
        <v>1</v>
      </c>
      <c r="P717" s="275">
        <v>2</v>
      </c>
      <c r="Q717" s="275">
        <v>1</v>
      </c>
      <c r="R717" s="275">
        <v>1</v>
      </c>
      <c r="S717" s="275">
        <v>2</v>
      </c>
      <c r="T717" s="275">
        <v>2</v>
      </c>
      <c r="U717" s="275">
        <v>3</v>
      </c>
      <c r="V717" s="1042">
        <v>1</v>
      </c>
      <c r="W717" s="275">
        <v>3</v>
      </c>
      <c r="X717" s="275">
        <v>4</v>
      </c>
      <c r="Y717" s="275">
        <v>13</v>
      </c>
      <c r="Z717" s="275">
        <v>11</v>
      </c>
      <c r="AA717" s="275">
        <v>13</v>
      </c>
      <c r="AB717" s="275">
        <v>10</v>
      </c>
      <c r="AC717" s="275">
        <v>5</v>
      </c>
      <c r="AD717" s="448"/>
    </row>
    <row r="718" spans="1:30" ht="20.399999999999999" customHeight="1">
      <c r="A718" s="794"/>
      <c r="B718" s="670" t="s">
        <v>1468</v>
      </c>
      <c r="C718" s="276">
        <v>41</v>
      </c>
      <c r="D718" s="276">
        <v>41</v>
      </c>
      <c r="E718" s="276">
        <v>0</v>
      </c>
      <c r="F718" s="276">
        <v>0</v>
      </c>
      <c r="G718" s="1043">
        <v>100</v>
      </c>
      <c r="H718" s="276">
        <v>0</v>
      </c>
      <c r="I718" s="276">
        <v>0</v>
      </c>
      <c r="J718" s="276">
        <v>0</v>
      </c>
      <c r="K718" s="276">
        <v>0</v>
      </c>
      <c r="L718" s="276">
        <v>0</v>
      </c>
      <c r="M718" s="276">
        <v>0</v>
      </c>
      <c r="N718" s="276">
        <v>1</v>
      </c>
      <c r="O718" s="276">
        <v>0</v>
      </c>
      <c r="P718" s="276">
        <v>1</v>
      </c>
      <c r="Q718" s="276">
        <v>1</v>
      </c>
      <c r="R718" s="276">
        <v>0</v>
      </c>
      <c r="S718" s="276">
        <v>1</v>
      </c>
      <c r="T718" s="276">
        <v>1</v>
      </c>
      <c r="U718" s="276">
        <v>2</v>
      </c>
      <c r="V718" s="1044">
        <v>1</v>
      </c>
      <c r="W718" s="276">
        <v>1</v>
      </c>
      <c r="X718" s="276">
        <v>3</v>
      </c>
      <c r="Y718" s="276">
        <v>9</v>
      </c>
      <c r="Z718" s="276">
        <v>7</v>
      </c>
      <c r="AA718" s="276">
        <v>7</v>
      </c>
      <c r="AB718" s="276">
        <v>5</v>
      </c>
      <c r="AC718" s="276">
        <v>1</v>
      </c>
      <c r="AD718" s="448"/>
    </row>
    <row r="719" spans="1:30" ht="20.399999999999999" customHeight="1">
      <c r="A719" s="794"/>
      <c r="B719" s="670" t="s">
        <v>1467</v>
      </c>
      <c r="C719" s="276">
        <v>32</v>
      </c>
      <c r="D719" s="276">
        <v>32</v>
      </c>
      <c r="E719" s="276">
        <v>0</v>
      </c>
      <c r="F719" s="276">
        <v>0</v>
      </c>
      <c r="G719" s="1043">
        <v>100</v>
      </c>
      <c r="H719" s="276">
        <v>0</v>
      </c>
      <c r="I719" s="276">
        <v>0</v>
      </c>
      <c r="J719" s="276">
        <v>0</v>
      </c>
      <c r="K719" s="276">
        <v>0</v>
      </c>
      <c r="L719" s="276">
        <v>0</v>
      </c>
      <c r="M719" s="276">
        <v>0</v>
      </c>
      <c r="N719" s="276">
        <v>0</v>
      </c>
      <c r="O719" s="276">
        <v>1</v>
      </c>
      <c r="P719" s="276">
        <v>1</v>
      </c>
      <c r="Q719" s="276">
        <v>0</v>
      </c>
      <c r="R719" s="276">
        <v>1</v>
      </c>
      <c r="S719" s="276">
        <v>1</v>
      </c>
      <c r="T719" s="276">
        <v>1</v>
      </c>
      <c r="U719" s="276">
        <v>1</v>
      </c>
      <c r="V719" s="1044">
        <v>0</v>
      </c>
      <c r="W719" s="276">
        <v>2</v>
      </c>
      <c r="X719" s="276">
        <v>1</v>
      </c>
      <c r="Y719" s="276">
        <v>4</v>
      </c>
      <c r="Z719" s="276">
        <v>4</v>
      </c>
      <c r="AA719" s="276">
        <v>6</v>
      </c>
      <c r="AB719" s="276">
        <v>5</v>
      </c>
      <c r="AC719" s="276">
        <v>4</v>
      </c>
      <c r="AD719" s="448"/>
    </row>
    <row r="720" spans="1:30" ht="20.399999999999999" customHeight="1">
      <c r="A720" s="794"/>
      <c r="B720" s="670" t="s">
        <v>4104</v>
      </c>
      <c r="C720" s="276">
        <v>0</v>
      </c>
      <c r="D720" s="276">
        <v>0</v>
      </c>
      <c r="E720" s="276">
        <v>0</v>
      </c>
      <c r="F720" s="276">
        <v>0</v>
      </c>
      <c r="G720" s="1043">
        <v>0</v>
      </c>
      <c r="H720" s="276">
        <v>0</v>
      </c>
      <c r="I720" s="276">
        <v>0</v>
      </c>
      <c r="J720" s="276">
        <v>0</v>
      </c>
      <c r="K720" s="276">
        <v>0</v>
      </c>
      <c r="L720" s="276">
        <v>0</v>
      </c>
      <c r="M720" s="276">
        <v>0</v>
      </c>
      <c r="N720" s="276">
        <v>0</v>
      </c>
      <c r="O720" s="276">
        <v>0</v>
      </c>
      <c r="P720" s="276">
        <v>0</v>
      </c>
      <c r="Q720" s="276">
        <v>0</v>
      </c>
      <c r="R720" s="276">
        <v>0</v>
      </c>
      <c r="S720" s="276">
        <v>0</v>
      </c>
      <c r="T720" s="276">
        <v>0</v>
      </c>
      <c r="U720" s="276">
        <v>0</v>
      </c>
      <c r="V720" s="1044">
        <v>0</v>
      </c>
      <c r="W720" s="276">
        <v>0</v>
      </c>
      <c r="X720" s="276">
        <v>0</v>
      </c>
      <c r="Y720" s="276">
        <v>0</v>
      </c>
      <c r="Z720" s="276">
        <v>0</v>
      </c>
      <c r="AA720" s="276">
        <v>0</v>
      </c>
      <c r="AB720" s="276">
        <v>0</v>
      </c>
      <c r="AC720" s="276">
        <v>0</v>
      </c>
      <c r="AD720" s="448"/>
    </row>
    <row r="721" spans="1:30" ht="20.399999999999999" customHeight="1">
      <c r="A721" s="407"/>
      <c r="B721" s="407"/>
      <c r="C721" s="407"/>
      <c r="D721" s="407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  <c r="Z721" s="407"/>
      <c r="AA721" s="407"/>
      <c r="AB721" s="407"/>
      <c r="AC721" s="407"/>
      <c r="AD721" s="448"/>
    </row>
    <row r="722" spans="1:30" ht="20.399999999999999" customHeight="1">
      <c r="A722" s="796" t="s">
        <v>3355</v>
      </c>
      <c r="B722" s="669" t="s">
        <v>3354</v>
      </c>
      <c r="C722" s="275">
        <v>31</v>
      </c>
      <c r="D722" s="275">
        <v>31</v>
      </c>
      <c r="E722" s="275">
        <v>0</v>
      </c>
      <c r="F722" s="275">
        <v>0</v>
      </c>
      <c r="G722" s="1041">
        <v>100</v>
      </c>
      <c r="H722" s="275">
        <v>0</v>
      </c>
      <c r="I722" s="275">
        <v>0</v>
      </c>
      <c r="J722" s="275">
        <v>0</v>
      </c>
      <c r="K722" s="275">
        <v>0</v>
      </c>
      <c r="L722" s="275">
        <v>0</v>
      </c>
      <c r="M722" s="275">
        <v>0</v>
      </c>
      <c r="N722" s="275">
        <v>0</v>
      </c>
      <c r="O722" s="275">
        <v>0</v>
      </c>
      <c r="P722" s="275">
        <v>0</v>
      </c>
      <c r="Q722" s="275">
        <v>0</v>
      </c>
      <c r="R722" s="275">
        <v>2</v>
      </c>
      <c r="S722" s="275">
        <v>1</v>
      </c>
      <c r="T722" s="275">
        <v>2</v>
      </c>
      <c r="U722" s="275">
        <v>3</v>
      </c>
      <c r="V722" s="1042">
        <v>3</v>
      </c>
      <c r="W722" s="275">
        <v>1</v>
      </c>
      <c r="X722" s="275">
        <v>4</v>
      </c>
      <c r="Y722" s="275">
        <v>5</v>
      </c>
      <c r="Z722" s="275">
        <v>0</v>
      </c>
      <c r="AA722" s="275">
        <v>6</v>
      </c>
      <c r="AB722" s="275">
        <v>2</v>
      </c>
      <c r="AC722" s="275">
        <v>2</v>
      </c>
      <c r="AD722" s="448"/>
    </row>
    <row r="723" spans="1:30" ht="20.399999999999999" customHeight="1">
      <c r="A723" s="794"/>
      <c r="B723" s="670" t="s">
        <v>1468</v>
      </c>
      <c r="C723" s="276">
        <v>16</v>
      </c>
      <c r="D723" s="276">
        <v>16</v>
      </c>
      <c r="E723" s="276">
        <v>0</v>
      </c>
      <c r="F723" s="276">
        <v>0</v>
      </c>
      <c r="G723" s="1043">
        <v>100</v>
      </c>
      <c r="H723" s="276">
        <v>0</v>
      </c>
      <c r="I723" s="276">
        <v>0</v>
      </c>
      <c r="J723" s="276">
        <v>0</v>
      </c>
      <c r="K723" s="276">
        <v>0</v>
      </c>
      <c r="L723" s="276">
        <v>0</v>
      </c>
      <c r="M723" s="276">
        <v>0</v>
      </c>
      <c r="N723" s="276">
        <v>0</v>
      </c>
      <c r="O723" s="276">
        <v>0</v>
      </c>
      <c r="P723" s="276">
        <v>0</v>
      </c>
      <c r="Q723" s="276">
        <v>0</v>
      </c>
      <c r="R723" s="276">
        <v>1</v>
      </c>
      <c r="S723" s="276">
        <v>0</v>
      </c>
      <c r="T723" s="276">
        <v>1</v>
      </c>
      <c r="U723" s="276">
        <v>2</v>
      </c>
      <c r="V723" s="1044">
        <v>2</v>
      </c>
      <c r="W723" s="276">
        <v>0</v>
      </c>
      <c r="X723" s="276">
        <v>1</v>
      </c>
      <c r="Y723" s="276">
        <v>3</v>
      </c>
      <c r="Z723" s="276">
        <v>0</v>
      </c>
      <c r="AA723" s="276">
        <v>4</v>
      </c>
      <c r="AB723" s="276">
        <v>2</v>
      </c>
      <c r="AC723" s="276">
        <v>0</v>
      </c>
      <c r="AD723" s="448"/>
    </row>
    <row r="724" spans="1:30" ht="20.399999999999999" customHeight="1">
      <c r="A724" s="794"/>
      <c r="B724" s="670" t="s">
        <v>1467</v>
      </c>
      <c r="C724" s="276">
        <v>15</v>
      </c>
      <c r="D724" s="276">
        <v>15</v>
      </c>
      <c r="E724" s="276">
        <v>0</v>
      </c>
      <c r="F724" s="276">
        <v>0</v>
      </c>
      <c r="G724" s="1043">
        <v>100</v>
      </c>
      <c r="H724" s="276">
        <v>0</v>
      </c>
      <c r="I724" s="276">
        <v>0</v>
      </c>
      <c r="J724" s="276">
        <v>0</v>
      </c>
      <c r="K724" s="276">
        <v>0</v>
      </c>
      <c r="L724" s="276">
        <v>0</v>
      </c>
      <c r="M724" s="276">
        <v>0</v>
      </c>
      <c r="N724" s="276">
        <v>0</v>
      </c>
      <c r="O724" s="276">
        <v>0</v>
      </c>
      <c r="P724" s="276">
        <v>0</v>
      </c>
      <c r="Q724" s="276">
        <v>0</v>
      </c>
      <c r="R724" s="276">
        <v>1</v>
      </c>
      <c r="S724" s="276">
        <v>1</v>
      </c>
      <c r="T724" s="276">
        <v>1</v>
      </c>
      <c r="U724" s="276">
        <v>1</v>
      </c>
      <c r="V724" s="1044">
        <v>1</v>
      </c>
      <c r="W724" s="276">
        <v>1</v>
      </c>
      <c r="X724" s="276">
        <v>3</v>
      </c>
      <c r="Y724" s="276">
        <v>2</v>
      </c>
      <c r="Z724" s="276">
        <v>0</v>
      </c>
      <c r="AA724" s="276">
        <v>2</v>
      </c>
      <c r="AB724" s="276">
        <v>0</v>
      </c>
      <c r="AC724" s="276">
        <v>2</v>
      </c>
      <c r="AD724" s="448"/>
    </row>
    <row r="725" spans="1:30" ht="20.399999999999999" customHeight="1">
      <c r="A725" s="794"/>
      <c r="B725" s="670" t="s">
        <v>4104</v>
      </c>
      <c r="C725" s="276">
        <v>0</v>
      </c>
      <c r="D725" s="276">
        <v>0</v>
      </c>
      <c r="E725" s="276">
        <v>0</v>
      </c>
      <c r="F725" s="276">
        <v>0</v>
      </c>
      <c r="G725" s="1043">
        <v>0</v>
      </c>
      <c r="H725" s="276">
        <v>0</v>
      </c>
      <c r="I725" s="276">
        <v>0</v>
      </c>
      <c r="J725" s="276">
        <v>0</v>
      </c>
      <c r="K725" s="276">
        <v>0</v>
      </c>
      <c r="L725" s="276">
        <v>0</v>
      </c>
      <c r="M725" s="276">
        <v>0</v>
      </c>
      <c r="N725" s="276">
        <v>0</v>
      </c>
      <c r="O725" s="276">
        <v>0</v>
      </c>
      <c r="P725" s="276">
        <v>0</v>
      </c>
      <c r="Q725" s="276">
        <v>0</v>
      </c>
      <c r="R725" s="276">
        <v>0</v>
      </c>
      <c r="S725" s="276">
        <v>0</v>
      </c>
      <c r="T725" s="276">
        <v>0</v>
      </c>
      <c r="U725" s="276">
        <v>0</v>
      </c>
      <c r="V725" s="1044">
        <v>0</v>
      </c>
      <c r="W725" s="276">
        <v>0</v>
      </c>
      <c r="X725" s="276">
        <v>0</v>
      </c>
      <c r="Y725" s="276">
        <v>0</v>
      </c>
      <c r="Z725" s="276">
        <v>0</v>
      </c>
      <c r="AA725" s="276">
        <v>0</v>
      </c>
      <c r="AB725" s="276">
        <v>0</v>
      </c>
      <c r="AC725" s="276">
        <v>0</v>
      </c>
      <c r="AD725" s="448"/>
    </row>
    <row r="726" spans="1:30" ht="20.399999999999999" customHeight="1">
      <c r="A726" s="407"/>
      <c r="B726" s="407"/>
      <c r="C726" s="407"/>
      <c r="D726" s="407"/>
      <c r="E726" s="407"/>
      <c r="F726" s="407"/>
      <c r="G726" s="407"/>
      <c r="H726" s="407"/>
      <c r="I726" s="407"/>
      <c r="J726" s="407"/>
      <c r="K726" s="407"/>
      <c r="L726" s="407"/>
      <c r="M726" s="407"/>
      <c r="N726" s="407"/>
      <c r="O726" s="407"/>
      <c r="P726" s="407"/>
      <c r="Q726" s="407"/>
      <c r="R726" s="407"/>
      <c r="S726" s="407"/>
      <c r="T726" s="407"/>
      <c r="U726" s="407"/>
      <c r="V726" s="407"/>
      <c r="W726" s="407"/>
      <c r="X726" s="407"/>
      <c r="Y726" s="407"/>
      <c r="Z726" s="407"/>
      <c r="AA726" s="407"/>
      <c r="AB726" s="407"/>
      <c r="AC726" s="407"/>
      <c r="AD726" s="448"/>
    </row>
    <row r="727" spans="1:30" ht="20.399999999999999" customHeight="1">
      <c r="A727" s="796" t="s">
        <v>3353</v>
      </c>
      <c r="B727" s="669" t="s">
        <v>3352</v>
      </c>
      <c r="C727" s="275">
        <v>509</v>
      </c>
      <c r="D727" s="275">
        <v>509</v>
      </c>
      <c r="E727" s="275">
        <v>0</v>
      </c>
      <c r="F727" s="275">
        <v>0</v>
      </c>
      <c r="G727" s="1041">
        <v>100</v>
      </c>
      <c r="H727" s="275">
        <v>0</v>
      </c>
      <c r="I727" s="275">
        <v>0</v>
      </c>
      <c r="J727" s="275">
        <v>0</v>
      </c>
      <c r="K727" s="275">
        <v>0</v>
      </c>
      <c r="L727" s="275">
        <v>0</v>
      </c>
      <c r="M727" s="275">
        <v>0</v>
      </c>
      <c r="N727" s="275">
        <v>1</v>
      </c>
      <c r="O727" s="275">
        <v>4</v>
      </c>
      <c r="P727" s="275">
        <v>4</v>
      </c>
      <c r="Q727" s="275">
        <v>7</v>
      </c>
      <c r="R727" s="275">
        <v>4</v>
      </c>
      <c r="S727" s="275">
        <v>9</v>
      </c>
      <c r="T727" s="275">
        <v>10</v>
      </c>
      <c r="U727" s="275">
        <v>15</v>
      </c>
      <c r="V727" s="1042">
        <v>25</v>
      </c>
      <c r="W727" s="275">
        <v>30</v>
      </c>
      <c r="X727" s="275">
        <v>48</v>
      </c>
      <c r="Y727" s="275">
        <v>67</v>
      </c>
      <c r="Z727" s="275">
        <v>87</v>
      </c>
      <c r="AA727" s="275">
        <v>83</v>
      </c>
      <c r="AB727" s="275">
        <v>57</v>
      </c>
      <c r="AC727" s="275">
        <v>58</v>
      </c>
      <c r="AD727" s="448"/>
    </row>
    <row r="728" spans="1:30" ht="20.399999999999999" customHeight="1">
      <c r="A728" s="669"/>
      <c r="B728" s="669" t="s">
        <v>2940</v>
      </c>
      <c r="C728" s="797"/>
      <c r="D728" s="797"/>
      <c r="E728" s="797"/>
      <c r="F728" s="797"/>
      <c r="G728" s="797"/>
      <c r="H728" s="797"/>
      <c r="I728" s="797"/>
      <c r="J728" s="797"/>
      <c r="K728" s="797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97"/>
      <c r="Y728" s="797"/>
      <c r="Z728" s="797"/>
      <c r="AA728" s="797"/>
      <c r="AB728" s="797"/>
      <c r="AC728" s="797"/>
      <c r="AD728" s="448"/>
    </row>
    <row r="729" spans="1:30" ht="20.399999999999999" customHeight="1">
      <c r="A729" s="794"/>
      <c r="B729" s="670" t="s">
        <v>1468</v>
      </c>
      <c r="C729" s="276">
        <v>259</v>
      </c>
      <c r="D729" s="276">
        <v>259</v>
      </c>
      <c r="E729" s="276">
        <v>0</v>
      </c>
      <c r="F729" s="276">
        <v>0</v>
      </c>
      <c r="G729" s="1043">
        <v>100</v>
      </c>
      <c r="H729" s="276">
        <v>0</v>
      </c>
      <c r="I729" s="276">
        <v>0</v>
      </c>
      <c r="J729" s="276">
        <v>0</v>
      </c>
      <c r="K729" s="276">
        <v>0</v>
      </c>
      <c r="L729" s="276">
        <v>0</v>
      </c>
      <c r="M729" s="276">
        <v>0</v>
      </c>
      <c r="N729" s="276">
        <v>0</v>
      </c>
      <c r="O729" s="276">
        <v>1</v>
      </c>
      <c r="P729" s="276">
        <v>3</v>
      </c>
      <c r="Q729" s="276">
        <v>4</v>
      </c>
      <c r="R729" s="276">
        <v>3</v>
      </c>
      <c r="S729" s="276">
        <v>6</v>
      </c>
      <c r="T729" s="276">
        <v>8</v>
      </c>
      <c r="U729" s="276">
        <v>8</v>
      </c>
      <c r="V729" s="1044">
        <v>16</v>
      </c>
      <c r="W729" s="276">
        <v>18</v>
      </c>
      <c r="X729" s="276">
        <v>27</v>
      </c>
      <c r="Y729" s="276">
        <v>35</v>
      </c>
      <c r="Z729" s="276">
        <v>44</v>
      </c>
      <c r="AA729" s="276">
        <v>36</v>
      </c>
      <c r="AB729" s="276">
        <v>31</v>
      </c>
      <c r="AC729" s="276">
        <v>19</v>
      </c>
      <c r="AD729" s="448"/>
    </row>
    <row r="730" spans="1:30" ht="20.399999999999999" customHeight="1">
      <c r="A730" s="794"/>
      <c r="B730" s="670" t="s">
        <v>1467</v>
      </c>
      <c r="C730" s="276">
        <v>250</v>
      </c>
      <c r="D730" s="276">
        <v>250</v>
      </c>
      <c r="E730" s="276">
        <v>0</v>
      </c>
      <c r="F730" s="276">
        <v>0</v>
      </c>
      <c r="G730" s="1043">
        <v>100</v>
      </c>
      <c r="H730" s="276">
        <v>0</v>
      </c>
      <c r="I730" s="276">
        <v>0</v>
      </c>
      <c r="J730" s="276">
        <v>0</v>
      </c>
      <c r="K730" s="276">
        <v>0</v>
      </c>
      <c r="L730" s="276">
        <v>0</v>
      </c>
      <c r="M730" s="276">
        <v>0</v>
      </c>
      <c r="N730" s="276">
        <v>1</v>
      </c>
      <c r="O730" s="276">
        <v>3</v>
      </c>
      <c r="P730" s="276">
        <v>1</v>
      </c>
      <c r="Q730" s="276">
        <v>3</v>
      </c>
      <c r="R730" s="276">
        <v>1</v>
      </c>
      <c r="S730" s="276">
        <v>3</v>
      </c>
      <c r="T730" s="276">
        <v>2</v>
      </c>
      <c r="U730" s="276">
        <v>7</v>
      </c>
      <c r="V730" s="1044">
        <v>9</v>
      </c>
      <c r="W730" s="276">
        <v>12</v>
      </c>
      <c r="X730" s="276">
        <v>21</v>
      </c>
      <c r="Y730" s="276">
        <v>32</v>
      </c>
      <c r="Z730" s="276">
        <v>43</v>
      </c>
      <c r="AA730" s="276">
        <v>47</v>
      </c>
      <c r="AB730" s="276">
        <v>26</v>
      </c>
      <c r="AC730" s="276">
        <v>39</v>
      </c>
      <c r="AD730" s="448"/>
    </row>
    <row r="731" spans="1:30" ht="20.399999999999999" customHeight="1">
      <c r="A731" s="794"/>
      <c r="B731" s="670" t="s">
        <v>4104</v>
      </c>
      <c r="C731" s="276">
        <v>0</v>
      </c>
      <c r="D731" s="276">
        <v>0</v>
      </c>
      <c r="E731" s="276">
        <v>0</v>
      </c>
      <c r="F731" s="276">
        <v>0</v>
      </c>
      <c r="G731" s="1043">
        <v>0</v>
      </c>
      <c r="H731" s="276">
        <v>0</v>
      </c>
      <c r="I731" s="276">
        <v>0</v>
      </c>
      <c r="J731" s="276">
        <v>0</v>
      </c>
      <c r="K731" s="276">
        <v>0</v>
      </c>
      <c r="L731" s="276">
        <v>0</v>
      </c>
      <c r="M731" s="276">
        <v>0</v>
      </c>
      <c r="N731" s="276">
        <v>0</v>
      </c>
      <c r="O731" s="276">
        <v>0</v>
      </c>
      <c r="P731" s="276">
        <v>0</v>
      </c>
      <c r="Q731" s="276">
        <v>0</v>
      </c>
      <c r="R731" s="276">
        <v>0</v>
      </c>
      <c r="S731" s="276">
        <v>0</v>
      </c>
      <c r="T731" s="276">
        <v>0</v>
      </c>
      <c r="U731" s="276">
        <v>0</v>
      </c>
      <c r="V731" s="1044">
        <v>0</v>
      </c>
      <c r="W731" s="276">
        <v>0</v>
      </c>
      <c r="X731" s="276">
        <v>0</v>
      </c>
      <c r="Y731" s="276">
        <v>0</v>
      </c>
      <c r="Z731" s="276">
        <v>0</v>
      </c>
      <c r="AA731" s="276">
        <v>0</v>
      </c>
      <c r="AB731" s="276">
        <v>0</v>
      </c>
      <c r="AC731" s="276">
        <v>0</v>
      </c>
      <c r="AD731" s="448"/>
    </row>
    <row r="732" spans="1:30" ht="20.399999999999999" customHeight="1">
      <c r="A732" s="407"/>
      <c r="B732" s="407"/>
      <c r="C732" s="407"/>
      <c r="D732" s="407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  <c r="Z732" s="407"/>
      <c r="AA732" s="407"/>
      <c r="AB732" s="407"/>
      <c r="AC732" s="407"/>
      <c r="AD732" s="448"/>
    </row>
    <row r="733" spans="1:30" ht="20.399999999999999" customHeight="1">
      <c r="A733" s="796" t="s">
        <v>4703</v>
      </c>
      <c r="B733" s="669" t="s">
        <v>4704</v>
      </c>
      <c r="C733" s="275">
        <v>2</v>
      </c>
      <c r="D733" s="275">
        <v>2</v>
      </c>
      <c r="E733" s="275">
        <v>0</v>
      </c>
      <c r="F733" s="275">
        <v>0</v>
      </c>
      <c r="G733" s="1041">
        <v>100</v>
      </c>
      <c r="H733" s="275">
        <v>0</v>
      </c>
      <c r="I733" s="275">
        <v>0</v>
      </c>
      <c r="J733" s="275">
        <v>0</v>
      </c>
      <c r="K733" s="275">
        <v>0</v>
      </c>
      <c r="L733" s="275">
        <v>0</v>
      </c>
      <c r="M733" s="275">
        <v>0</v>
      </c>
      <c r="N733" s="275">
        <v>0</v>
      </c>
      <c r="O733" s="275">
        <v>0</v>
      </c>
      <c r="P733" s="275">
        <v>0</v>
      </c>
      <c r="Q733" s="275">
        <v>0</v>
      </c>
      <c r="R733" s="275">
        <v>0</v>
      </c>
      <c r="S733" s="275">
        <v>0</v>
      </c>
      <c r="T733" s="275">
        <v>1</v>
      </c>
      <c r="U733" s="275">
        <v>0</v>
      </c>
      <c r="V733" s="1042">
        <v>0</v>
      </c>
      <c r="W733" s="275">
        <v>0</v>
      </c>
      <c r="X733" s="275">
        <v>1</v>
      </c>
      <c r="Y733" s="275">
        <v>0</v>
      </c>
      <c r="Z733" s="275">
        <v>0</v>
      </c>
      <c r="AA733" s="275">
        <v>0</v>
      </c>
      <c r="AB733" s="275">
        <v>0</v>
      </c>
      <c r="AC733" s="275">
        <v>0</v>
      </c>
      <c r="AD733" s="448"/>
    </row>
    <row r="734" spans="1:30" ht="20.399999999999999" customHeight="1">
      <c r="A734" s="669"/>
      <c r="B734" s="669" t="s">
        <v>4705</v>
      </c>
      <c r="C734" s="797"/>
      <c r="D734" s="797"/>
      <c r="E734" s="797"/>
      <c r="F734" s="797"/>
      <c r="G734" s="797"/>
      <c r="H734" s="797"/>
      <c r="I734" s="797"/>
      <c r="J734" s="797"/>
      <c r="K734" s="797"/>
      <c r="L734" s="797"/>
      <c r="M734" s="797"/>
      <c r="N734" s="797"/>
      <c r="O734" s="797"/>
      <c r="P734" s="797"/>
      <c r="Q734" s="797"/>
      <c r="R734" s="797"/>
      <c r="S734" s="797"/>
      <c r="T734" s="797"/>
      <c r="U734" s="797"/>
      <c r="V734" s="797"/>
      <c r="W734" s="797"/>
      <c r="X734" s="797"/>
      <c r="Y734" s="797"/>
      <c r="Z734" s="797"/>
      <c r="AA734" s="797"/>
      <c r="AB734" s="797"/>
      <c r="AC734" s="797"/>
      <c r="AD734" s="448"/>
    </row>
    <row r="735" spans="1:30" ht="20.399999999999999" customHeight="1">
      <c r="A735" s="794"/>
      <c r="B735" s="670" t="s">
        <v>1468</v>
      </c>
      <c r="C735" s="276">
        <v>1</v>
      </c>
      <c r="D735" s="276">
        <v>1</v>
      </c>
      <c r="E735" s="276">
        <v>0</v>
      </c>
      <c r="F735" s="276">
        <v>0</v>
      </c>
      <c r="G735" s="1043">
        <v>100</v>
      </c>
      <c r="H735" s="276">
        <v>0</v>
      </c>
      <c r="I735" s="276">
        <v>0</v>
      </c>
      <c r="J735" s="276">
        <v>0</v>
      </c>
      <c r="K735" s="276">
        <v>0</v>
      </c>
      <c r="L735" s="276">
        <v>0</v>
      </c>
      <c r="M735" s="276">
        <v>0</v>
      </c>
      <c r="N735" s="276">
        <v>0</v>
      </c>
      <c r="O735" s="276">
        <v>0</v>
      </c>
      <c r="P735" s="276">
        <v>0</v>
      </c>
      <c r="Q735" s="276">
        <v>0</v>
      </c>
      <c r="R735" s="276">
        <v>0</v>
      </c>
      <c r="S735" s="276">
        <v>0</v>
      </c>
      <c r="T735" s="276">
        <v>0</v>
      </c>
      <c r="U735" s="276">
        <v>0</v>
      </c>
      <c r="V735" s="1044">
        <v>0</v>
      </c>
      <c r="W735" s="276">
        <v>0</v>
      </c>
      <c r="X735" s="276">
        <v>1</v>
      </c>
      <c r="Y735" s="276">
        <v>0</v>
      </c>
      <c r="Z735" s="276">
        <v>0</v>
      </c>
      <c r="AA735" s="276">
        <v>0</v>
      </c>
      <c r="AB735" s="276">
        <v>0</v>
      </c>
      <c r="AC735" s="276">
        <v>0</v>
      </c>
      <c r="AD735" s="448"/>
    </row>
    <row r="736" spans="1:30" ht="20.399999999999999" customHeight="1">
      <c r="A736" s="794"/>
      <c r="B736" s="670" t="s">
        <v>1467</v>
      </c>
      <c r="C736" s="276">
        <v>1</v>
      </c>
      <c r="D736" s="276">
        <v>1</v>
      </c>
      <c r="E736" s="276">
        <v>0</v>
      </c>
      <c r="F736" s="276">
        <v>0</v>
      </c>
      <c r="G736" s="1043">
        <v>100</v>
      </c>
      <c r="H736" s="276">
        <v>0</v>
      </c>
      <c r="I736" s="276">
        <v>0</v>
      </c>
      <c r="J736" s="276">
        <v>0</v>
      </c>
      <c r="K736" s="276">
        <v>0</v>
      </c>
      <c r="L736" s="276">
        <v>0</v>
      </c>
      <c r="M736" s="276">
        <v>0</v>
      </c>
      <c r="N736" s="276">
        <v>0</v>
      </c>
      <c r="O736" s="276">
        <v>0</v>
      </c>
      <c r="P736" s="276">
        <v>0</v>
      </c>
      <c r="Q736" s="276">
        <v>0</v>
      </c>
      <c r="R736" s="276">
        <v>0</v>
      </c>
      <c r="S736" s="276">
        <v>0</v>
      </c>
      <c r="T736" s="276">
        <v>1</v>
      </c>
      <c r="U736" s="276">
        <v>0</v>
      </c>
      <c r="V736" s="1044">
        <v>0</v>
      </c>
      <c r="W736" s="276">
        <v>0</v>
      </c>
      <c r="X736" s="276">
        <v>0</v>
      </c>
      <c r="Y736" s="276">
        <v>0</v>
      </c>
      <c r="Z736" s="276">
        <v>0</v>
      </c>
      <c r="AA736" s="276">
        <v>0</v>
      </c>
      <c r="AB736" s="276">
        <v>0</v>
      </c>
      <c r="AC736" s="276">
        <v>0</v>
      </c>
      <c r="AD736" s="448"/>
    </row>
    <row r="737" spans="1:30" ht="20.399999999999999" customHeight="1">
      <c r="A737" s="794"/>
      <c r="B737" s="670" t="s">
        <v>4104</v>
      </c>
      <c r="C737" s="276">
        <v>0</v>
      </c>
      <c r="D737" s="276">
        <v>0</v>
      </c>
      <c r="E737" s="276">
        <v>0</v>
      </c>
      <c r="F737" s="276">
        <v>0</v>
      </c>
      <c r="G737" s="1043">
        <v>0</v>
      </c>
      <c r="H737" s="276">
        <v>0</v>
      </c>
      <c r="I737" s="276">
        <v>0</v>
      </c>
      <c r="J737" s="276">
        <v>0</v>
      </c>
      <c r="K737" s="276">
        <v>0</v>
      </c>
      <c r="L737" s="276">
        <v>0</v>
      </c>
      <c r="M737" s="276">
        <v>0</v>
      </c>
      <c r="N737" s="276">
        <v>0</v>
      </c>
      <c r="O737" s="276">
        <v>0</v>
      </c>
      <c r="P737" s="276">
        <v>0</v>
      </c>
      <c r="Q737" s="276">
        <v>0</v>
      </c>
      <c r="R737" s="276">
        <v>0</v>
      </c>
      <c r="S737" s="276">
        <v>0</v>
      </c>
      <c r="T737" s="276">
        <v>0</v>
      </c>
      <c r="U737" s="276">
        <v>0</v>
      </c>
      <c r="V737" s="1044">
        <v>0</v>
      </c>
      <c r="W737" s="276">
        <v>0</v>
      </c>
      <c r="X737" s="276">
        <v>0</v>
      </c>
      <c r="Y737" s="276">
        <v>0</v>
      </c>
      <c r="Z737" s="276">
        <v>0</v>
      </c>
      <c r="AA737" s="276">
        <v>0</v>
      </c>
      <c r="AB737" s="276">
        <v>0</v>
      </c>
      <c r="AC737" s="276">
        <v>0</v>
      </c>
      <c r="AD737" s="448"/>
    </row>
    <row r="738" spans="1:30" ht="20.399999999999999" customHeight="1">
      <c r="A738" s="407"/>
      <c r="B738" s="407"/>
      <c r="C738" s="407"/>
      <c r="D738" s="407"/>
      <c r="E738" s="407"/>
      <c r="F738" s="407"/>
      <c r="G738" s="407"/>
      <c r="H738" s="407"/>
      <c r="I738" s="407"/>
      <c r="J738" s="407"/>
      <c r="K738" s="407"/>
      <c r="L738" s="407"/>
      <c r="M738" s="407"/>
      <c r="N738" s="407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/>
      <c r="Y738" s="407"/>
      <c r="Z738" s="407"/>
      <c r="AA738" s="407"/>
      <c r="AB738" s="407"/>
      <c r="AC738" s="407"/>
      <c r="AD738" s="448"/>
    </row>
    <row r="739" spans="1:30" ht="20.399999999999999" customHeight="1">
      <c r="A739" s="796" t="s">
        <v>3351</v>
      </c>
      <c r="B739" s="669" t="s">
        <v>3350</v>
      </c>
      <c r="C739" s="275">
        <v>11</v>
      </c>
      <c r="D739" s="275">
        <v>11</v>
      </c>
      <c r="E739" s="275">
        <v>0</v>
      </c>
      <c r="F739" s="275">
        <v>0</v>
      </c>
      <c r="G739" s="1041">
        <v>100</v>
      </c>
      <c r="H739" s="275">
        <v>0</v>
      </c>
      <c r="I739" s="275">
        <v>0</v>
      </c>
      <c r="J739" s="275">
        <v>0</v>
      </c>
      <c r="K739" s="275">
        <v>0</v>
      </c>
      <c r="L739" s="275">
        <v>0</v>
      </c>
      <c r="M739" s="275">
        <v>0</v>
      </c>
      <c r="N739" s="275">
        <v>0</v>
      </c>
      <c r="O739" s="275">
        <v>0</v>
      </c>
      <c r="P739" s="275">
        <v>0</v>
      </c>
      <c r="Q739" s="275">
        <v>0</v>
      </c>
      <c r="R739" s="275">
        <v>0</v>
      </c>
      <c r="S739" s="275">
        <v>0</v>
      </c>
      <c r="T739" s="275">
        <v>1</v>
      </c>
      <c r="U739" s="275">
        <v>0</v>
      </c>
      <c r="V739" s="1042">
        <v>0</v>
      </c>
      <c r="W739" s="275">
        <v>0</v>
      </c>
      <c r="X739" s="275">
        <v>3</v>
      </c>
      <c r="Y739" s="275">
        <v>3</v>
      </c>
      <c r="Z739" s="275">
        <v>2</v>
      </c>
      <c r="AA739" s="275">
        <v>1</v>
      </c>
      <c r="AB739" s="275">
        <v>0</v>
      </c>
      <c r="AC739" s="275">
        <v>1</v>
      </c>
      <c r="AD739" s="448"/>
    </row>
    <row r="740" spans="1:30" ht="20.399999999999999" customHeight="1">
      <c r="A740" s="794"/>
      <c r="B740" s="670" t="s">
        <v>1468</v>
      </c>
      <c r="C740" s="276">
        <v>6</v>
      </c>
      <c r="D740" s="276">
        <v>6</v>
      </c>
      <c r="E740" s="276">
        <v>0</v>
      </c>
      <c r="F740" s="276">
        <v>0</v>
      </c>
      <c r="G740" s="1043">
        <v>100</v>
      </c>
      <c r="H740" s="276">
        <v>0</v>
      </c>
      <c r="I740" s="276">
        <v>0</v>
      </c>
      <c r="J740" s="276">
        <v>0</v>
      </c>
      <c r="K740" s="276">
        <v>0</v>
      </c>
      <c r="L740" s="276">
        <v>0</v>
      </c>
      <c r="M740" s="276">
        <v>0</v>
      </c>
      <c r="N740" s="276">
        <v>0</v>
      </c>
      <c r="O740" s="276">
        <v>0</v>
      </c>
      <c r="P740" s="276">
        <v>0</v>
      </c>
      <c r="Q740" s="276">
        <v>0</v>
      </c>
      <c r="R740" s="276">
        <v>0</v>
      </c>
      <c r="S740" s="276">
        <v>0</v>
      </c>
      <c r="T740" s="276">
        <v>1</v>
      </c>
      <c r="U740" s="276">
        <v>0</v>
      </c>
      <c r="V740" s="1044">
        <v>0</v>
      </c>
      <c r="W740" s="276">
        <v>0</v>
      </c>
      <c r="X740" s="276">
        <v>1</v>
      </c>
      <c r="Y740" s="276">
        <v>2</v>
      </c>
      <c r="Z740" s="276">
        <v>1</v>
      </c>
      <c r="AA740" s="276">
        <v>0</v>
      </c>
      <c r="AB740" s="276">
        <v>0</v>
      </c>
      <c r="AC740" s="276">
        <v>1</v>
      </c>
      <c r="AD740" s="448"/>
    </row>
    <row r="741" spans="1:30" ht="20.399999999999999" customHeight="1">
      <c r="A741" s="794"/>
      <c r="B741" s="670" t="s">
        <v>1467</v>
      </c>
      <c r="C741" s="276">
        <v>5</v>
      </c>
      <c r="D741" s="276">
        <v>5</v>
      </c>
      <c r="E741" s="276">
        <v>0</v>
      </c>
      <c r="F741" s="276">
        <v>0</v>
      </c>
      <c r="G741" s="1043">
        <v>100</v>
      </c>
      <c r="H741" s="276">
        <v>0</v>
      </c>
      <c r="I741" s="276">
        <v>0</v>
      </c>
      <c r="J741" s="276">
        <v>0</v>
      </c>
      <c r="K741" s="276">
        <v>0</v>
      </c>
      <c r="L741" s="276">
        <v>0</v>
      </c>
      <c r="M741" s="276">
        <v>0</v>
      </c>
      <c r="N741" s="276">
        <v>0</v>
      </c>
      <c r="O741" s="276">
        <v>0</v>
      </c>
      <c r="P741" s="276">
        <v>0</v>
      </c>
      <c r="Q741" s="276">
        <v>0</v>
      </c>
      <c r="R741" s="276">
        <v>0</v>
      </c>
      <c r="S741" s="276">
        <v>0</v>
      </c>
      <c r="T741" s="276">
        <v>0</v>
      </c>
      <c r="U741" s="276">
        <v>0</v>
      </c>
      <c r="V741" s="1044">
        <v>0</v>
      </c>
      <c r="W741" s="276">
        <v>0</v>
      </c>
      <c r="X741" s="276">
        <v>2</v>
      </c>
      <c r="Y741" s="276">
        <v>1</v>
      </c>
      <c r="Z741" s="276">
        <v>1</v>
      </c>
      <c r="AA741" s="276">
        <v>1</v>
      </c>
      <c r="AB741" s="276">
        <v>0</v>
      </c>
      <c r="AC741" s="276">
        <v>0</v>
      </c>
      <c r="AD741" s="448"/>
    </row>
    <row r="742" spans="1:30" ht="20.399999999999999" customHeight="1">
      <c r="A742" s="794"/>
      <c r="B742" s="670" t="s">
        <v>4104</v>
      </c>
      <c r="C742" s="276">
        <v>0</v>
      </c>
      <c r="D742" s="276">
        <v>0</v>
      </c>
      <c r="E742" s="276">
        <v>0</v>
      </c>
      <c r="F742" s="276">
        <v>0</v>
      </c>
      <c r="G742" s="1043">
        <v>0</v>
      </c>
      <c r="H742" s="276">
        <v>0</v>
      </c>
      <c r="I742" s="276">
        <v>0</v>
      </c>
      <c r="J742" s="276">
        <v>0</v>
      </c>
      <c r="K742" s="276">
        <v>0</v>
      </c>
      <c r="L742" s="276">
        <v>0</v>
      </c>
      <c r="M742" s="276">
        <v>0</v>
      </c>
      <c r="N742" s="276">
        <v>0</v>
      </c>
      <c r="O742" s="276">
        <v>0</v>
      </c>
      <c r="P742" s="276">
        <v>0</v>
      </c>
      <c r="Q742" s="276">
        <v>0</v>
      </c>
      <c r="R742" s="276">
        <v>0</v>
      </c>
      <c r="S742" s="276">
        <v>0</v>
      </c>
      <c r="T742" s="276">
        <v>0</v>
      </c>
      <c r="U742" s="276">
        <v>0</v>
      </c>
      <c r="V742" s="1044">
        <v>0</v>
      </c>
      <c r="W742" s="276">
        <v>0</v>
      </c>
      <c r="X742" s="276">
        <v>0</v>
      </c>
      <c r="Y742" s="276">
        <v>0</v>
      </c>
      <c r="Z742" s="276">
        <v>0</v>
      </c>
      <c r="AA742" s="276">
        <v>0</v>
      </c>
      <c r="AB742" s="276">
        <v>0</v>
      </c>
      <c r="AC742" s="276">
        <v>0</v>
      </c>
      <c r="AD742" s="448"/>
    </row>
    <row r="743" spans="1:30" ht="20.399999999999999" customHeight="1">
      <c r="A743" s="407"/>
      <c r="B743" s="407"/>
      <c r="C743" s="407"/>
      <c r="D743" s="407"/>
      <c r="E743" s="407"/>
      <c r="F743" s="407"/>
      <c r="G743" s="407"/>
      <c r="H743" s="407"/>
      <c r="I743" s="407"/>
      <c r="J743" s="407"/>
      <c r="K743" s="407"/>
      <c r="L743" s="407"/>
      <c r="M743" s="407"/>
      <c r="N743" s="407"/>
      <c r="O743" s="407"/>
      <c r="P743" s="407"/>
      <c r="Q743" s="407"/>
      <c r="R743" s="407"/>
      <c r="S743" s="407"/>
      <c r="T743" s="407"/>
      <c r="U743" s="407"/>
      <c r="V743" s="407"/>
      <c r="W743" s="407"/>
      <c r="X743" s="407"/>
      <c r="Y743" s="407"/>
      <c r="Z743" s="407"/>
      <c r="AA743" s="407"/>
      <c r="AB743" s="407"/>
      <c r="AC743" s="407"/>
      <c r="AD743" s="448"/>
    </row>
    <row r="744" spans="1:30" ht="20.399999999999999" customHeight="1">
      <c r="A744" s="796" t="s">
        <v>3349</v>
      </c>
      <c r="B744" s="669" t="s">
        <v>3348</v>
      </c>
      <c r="C744" s="275">
        <v>458</v>
      </c>
      <c r="D744" s="275">
        <v>458</v>
      </c>
      <c r="E744" s="275">
        <v>0</v>
      </c>
      <c r="F744" s="275">
        <v>0</v>
      </c>
      <c r="G744" s="1041">
        <v>100</v>
      </c>
      <c r="H744" s="275">
        <v>0</v>
      </c>
      <c r="I744" s="275">
        <v>0</v>
      </c>
      <c r="J744" s="275">
        <v>0</v>
      </c>
      <c r="K744" s="275">
        <v>0</v>
      </c>
      <c r="L744" s="275">
        <v>0</v>
      </c>
      <c r="M744" s="275">
        <v>0</v>
      </c>
      <c r="N744" s="275">
        <v>0</v>
      </c>
      <c r="O744" s="275">
        <v>0</v>
      </c>
      <c r="P744" s="275">
        <v>0</v>
      </c>
      <c r="Q744" s="275">
        <v>0</v>
      </c>
      <c r="R744" s="275">
        <v>2</v>
      </c>
      <c r="S744" s="275">
        <v>1</v>
      </c>
      <c r="T744" s="275">
        <v>6</v>
      </c>
      <c r="U744" s="275">
        <v>13</v>
      </c>
      <c r="V744" s="1042">
        <v>29</v>
      </c>
      <c r="W744" s="275">
        <v>33</v>
      </c>
      <c r="X744" s="275">
        <v>52</v>
      </c>
      <c r="Y744" s="275">
        <v>75</v>
      </c>
      <c r="Z744" s="275">
        <v>76</v>
      </c>
      <c r="AA744" s="275">
        <v>77</v>
      </c>
      <c r="AB744" s="275">
        <v>45</v>
      </c>
      <c r="AC744" s="275">
        <v>49</v>
      </c>
      <c r="AD744" s="448"/>
    </row>
    <row r="745" spans="1:30" ht="20.399999999999999" customHeight="1">
      <c r="A745" s="669"/>
      <c r="B745" s="669" t="s">
        <v>3347</v>
      </c>
      <c r="C745" s="797"/>
      <c r="D745" s="797"/>
      <c r="E745" s="797"/>
      <c r="F745" s="797"/>
      <c r="G745" s="797"/>
      <c r="H745" s="797"/>
      <c r="I745" s="797"/>
      <c r="J745" s="797"/>
      <c r="K745" s="797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97"/>
      <c r="Y745" s="797"/>
      <c r="Z745" s="797"/>
      <c r="AA745" s="797"/>
      <c r="AB745" s="797"/>
      <c r="AC745" s="797"/>
      <c r="AD745" s="448"/>
    </row>
    <row r="746" spans="1:30" ht="20.399999999999999" customHeight="1">
      <c r="A746" s="794"/>
      <c r="B746" s="670" t="s">
        <v>1468</v>
      </c>
      <c r="C746" s="276">
        <v>224</v>
      </c>
      <c r="D746" s="276">
        <v>224</v>
      </c>
      <c r="E746" s="276">
        <v>0</v>
      </c>
      <c r="F746" s="276">
        <v>0</v>
      </c>
      <c r="G746" s="1043">
        <v>100</v>
      </c>
      <c r="H746" s="276">
        <v>0</v>
      </c>
      <c r="I746" s="276">
        <v>0</v>
      </c>
      <c r="J746" s="276">
        <v>0</v>
      </c>
      <c r="K746" s="276">
        <v>0</v>
      </c>
      <c r="L746" s="276">
        <v>0</v>
      </c>
      <c r="M746" s="276">
        <v>0</v>
      </c>
      <c r="N746" s="276">
        <v>0</v>
      </c>
      <c r="O746" s="276">
        <v>0</v>
      </c>
      <c r="P746" s="276">
        <v>0</v>
      </c>
      <c r="Q746" s="276">
        <v>0</v>
      </c>
      <c r="R746" s="276">
        <v>1</v>
      </c>
      <c r="S746" s="276">
        <v>0</v>
      </c>
      <c r="T746" s="276">
        <v>3</v>
      </c>
      <c r="U746" s="276">
        <v>11</v>
      </c>
      <c r="V746" s="1044">
        <v>14</v>
      </c>
      <c r="W746" s="276">
        <v>21</v>
      </c>
      <c r="X746" s="276">
        <v>25</v>
      </c>
      <c r="Y746" s="276">
        <v>34</v>
      </c>
      <c r="Z746" s="276">
        <v>39</v>
      </c>
      <c r="AA746" s="276">
        <v>37</v>
      </c>
      <c r="AB746" s="276">
        <v>22</v>
      </c>
      <c r="AC746" s="276">
        <v>17</v>
      </c>
      <c r="AD746" s="448"/>
    </row>
    <row r="747" spans="1:30" ht="20.399999999999999" customHeight="1">
      <c r="A747" s="794"/>
      <c r="B747" s="670" t="s">
        <v>1467</v>
      </c>
      <c r="C747" s="276">
        <v>234</v>
      </c>
      <c r="D747" s="276">
        <v>234</v>
      </c>
      <c r="E747" s="276">
        <v>0</v>
      </c>
      <c r="F747" s="276">
        <v>0</v>
      </c>
      <c r="G747" s="1043">
        <v>100</v>
      </c>
      <c r="H747" s="276">
        <v>0</v>
      </c>
      <c r="I747" s="276">
        <v>0</v>
      </c>
      <c r="J747" s="276">
        <v>0</v>
      </c>
      <c r="K747" s="276">
        <v>0</v>
      </c>
      <c r="L747" s="276">
        <v>0</v>
      </c>
      <c r="M747" s="276">
        <v>0</v>
      </c>
      <c r="N747" s="276">
        <v>0</v>
      </c>
      <c r="O747" s="276">
        <v>0</v>
      </c>
      <c r="P747" s="276">
        <v>0</v>
      </c>
      <c r="Q747" s="276">
        <v>0</v>
      </c>
      <c r="R747" s="276">
        <v>1</v>
      </c>
      <c r="S747" s="276">
        <v>1</v>
      </c>
      <c r="T747" s="276">
        <v>3</v>
      </c>
      <c r="U747" s="276">
        <v>2</v>
      </c>
      <c r="V747" s="1044">
        <v>15</v>
      </c>
      <c r="W747" s="276">
        <v>12</v>
      </c>
      <c r="X747" s="276">
        <v>27</v>
      </c>
      <c r="Y747" s="276">
        <v>41</v>
      </c>
      <c r="Z747" s="276">
        <v>37</v>
      </c>
      <c r="AA747" s="276">
        <v>40</v>
      </c>
      <c r="AB747" s="276">
        <v>23</v>
      </c>
      <c r="AC747" s="276">
        <v>32</v>
      </c>
      <c r="AD747" s="448"/>
    </row>
    <row r="748" spans="1:30" ht="20.399999999999999" customHeight="1">
      <c r="A748" s="794"/>
      <c r="B748" s="670" t="s">
        <v>4104</v>
      </c>
      <c r="C748" s="276">
        <v>0</v>
      </c>
      <c r="D748" s="276">
        <v>0</v>
      </c>
      <c r="E748" s="276">
        <v>0</v>
      </c>
      <c r="F748" s="276">
        <v>0</v>
      </c>
      <c r="G748" s="1043">
        <v>0</v>
      </c>
      <c r="H748" s="276">
        <v>0</v>
      </c>
      <c r="I748" s="276">
        <v>0</v>
      </c>
      <c r="J748" s="276">
        <v>0</v>
      </c>
      <c r="K748" s="276">
        <v>0</v>
      </c>
      <c r="L748" s="276">
        <v>0</v>
      </c>
      <c r="M748" s="276">
        <v>0</v>
      </c>
      <c r="N748" s="276">
        <v>0</v>
      </c>
      <c r="O748" s="276">
        <v>0</v>
      </c>
      <c r="P748" s="276">
        <v>0</v>
      </c>
      <c r="Q748" s="276">
        <v>0</v>
      </c>
      <c r="R748" s="276">
        <v>0</v>
      </c>
      <c r="S748" s="276">
        <v>0</v>
      </c>
      <c r="T748" s="276">
        <v>0</v>
      </c>
      <c r="U748" s="276">
        <v>0</v>
      </c>
      <c r="V748" s="1044">
        <v>0</v>
      </c>
      <c r="W748" s="276">
        <v>0</v>
      </c>
      <c r="X748" s="276">
        <v>0</v>
      </c>
      <c r="Y748" s="276">
        <v>0</v>
      </c>
      <c r="Z748" s="276">
        <v>0</v>
      </c>
      <c r="AA748" s="276">
        <v>0</v>
      </c>
      <c r="AB748" s="276">
        <v>0</v>
      </c>
      <c r="AC748" s="276">
        <v>0</v>
      </c>
      <c r="AD748" s="448"/>
    </row>
    <row r="749" spans="1:30" ht="20.399999999999999" customHeight="1">
      <c r="A749" s="407"/>
      <c r="B749" s="407"/>
      <c r="C749" s="407"/>
      <c r="D749" s="407"/>
      <c r="E749" s="407"/>
      <c r="F749" s="407"/>
      <c r="G749" s="407"/>
      <c r="H749" s="407"/>
      <c r="I749" s="407"/>
      <c r="J749" s="407"/>
      <c r="K749" s="407"/>
      <c r="L749" s="407"/>
      <c r="M749" s="407"/>
      <c r="N749" s="407"/>
      <c r="O749" s="407"/>
      <c r="P749" s="407"/>
      <c r="Q749" s="407"/>
      <c r="R749" s="407"/>
      <c r="S749" s="407"/>
      <c r="T749" s="407"/>
      <c r="U749" s="407"/>
      <c r="V749" s="407"/>
      <c r="W749" s="407"/>
      <c r="X749" s="407"/>
      <c r="Y749" s="407"/>
      <c r="Z749" s="407"/>
      <c r="AA749" s="407"/>
      <c r="AB749" s="407"/>
      <c r="AC749" s="407"/>
      <c r="AD749" s="448"/>
    </row>
    <row r="750" spans="1:30" ht="20.399999999999999" customHeight="1">
      <c r="A750" s="796" t="s">
        <v>3346</v>
      </c>
      <c r="B750" s="669" t="s">
        <v>3345</v>
      </c>
      <c r="C750" s="275">
        <v>238</v>
      </c>
      <c r="D750" s="275">
        <v>238</v>
      </c>
      <c r="E750" s="275">
        <v>0</v>
      </c>
      <c r="F750" s="275">
        <v>0</v>
      </c>
      <c r="G750" s="1041">
        <v>100</v>
      </c>
      <c r="H750" s="275">
        <v>2</v>
      </c>
      <c r="I750" s="275">
        <v>0</v>
      </c>
      <c r="J750" s="275">
        <v>0</v>
      </c>
      <c r="K750" s="275">
        <v>2</v>
      </c>
      <c r="L750" s="275">
        <v>8</v>
      </c>
      <c r="M750" s="275">
        <v>13</v>
      </c>
      <c r="N750" s="275">
        <v>13</v>
      </c>
      <c r="O750" s="275">
        <v>9</v>
      </c>
      <c r="P750" s="275">
        <v>11</v>
      </c>
      <c r="Q750" s="275">
        <v>5</v>
      </c>
      <c r="R750" s="275">
        <v>7</v>
      </c>
      <c r="S750" s="275">
        <v>6</v>
      </c>
      <c r="T750" s="275">
        <v>9</v>
      </c>
      <c r="U750" s="275">
        <v>5</v>
      </c>
      <c r="V750" s="1042">
        <v>19</v>
      </c>
      <c r="W750" s="275">
        <v>11</v>
      </c>
      <c r="X750" s="275">
        <v>17</v>
      </c>
      <c r="Y750" s="275">
        <v>13</v>
      </c>
      <c r="Z750" s="275">
        <v>20</v>
      </c>
      <c r="AA750" s="275">
        <v>26</v>
      </c>
      <c r="AB750" s="275">
        <v>15</v>
      </c>
      <c r="AC750" s="275">
        <v>29</v>
      </c>
      <c r="AD750" s="448"/>
    </row>
    <row r="751" spans="1:30" ht="20.399999999999999" customHeight="1">
      <c r="A751" s="794"/>
      <c r="B751" s="670" t="s">
        <v>1468</v>
      </c>
      <c r="C751" s="276">
        <v>128</v>
      </c>
      <c r="D751" s="276">
        <v>128</v>
      </c>
      <c r="E751" s="276">
        <v>0</v>
      </c>
      <c r="F751" s="276">
        <v>0</v>
      </c>
      <c r="G751" s="1043">
        <v>100</v>
      </c>
      <c r="H751" s="276">
        <v>1</v>
      </c>
      <c r="I751" s="276">
        <v>0</v>
      </c>
      <c r="J751" s="276">
        <v>0</v>
      </c>
      <c r="K751" s="276">
        <v>1</v>
      </c>
      <c r="L751" s="276">
        <v>5</v>
      </c>
      <c r="M751" s="276">
        <v>11</v>
      </c>
      <c r="N751" s="276">
        <v>4</v>
      </c>
      <c r="O751" s="276">
        <v>4</v>
      </c>
      <c r="P751" s="276">
        <v>3</v>
      </c>
      <c r="Q751" s="276">
        <v>3</v>
      </c>
      <c r="R751" s="276">
        <v>5</v>
      </c>
      <c r="S751" s="276">
        <v>2</v>
      </c>
      <c r="T751" s="276">
        <v>6</v>
      </c>
      <c r="U751" s="276">
        <v>2</v>
      </c>
      <c r="V751" s="1044">
        <v>11</v>
      </c>
      <c r="W751" s="276">
        <v>5</v>
      </c>
      <c r="X751" s="276">
        <v>11</v>
      </c>
      <c r="Y751" s="276">
        <v>7</v>
      </c>
      <c r="Z751" s="276">
        <v>10</v>
      </c>
      <c r="AA751" s="276">
        <v>17</v>
      </c>
      <c r="AB751" s="276">
        <v>8</v>
      </c>
      <c r="AC751" s="276">
        <v>13</v>
      </c>
      <c r="AD751" s="448"/>
    </row>
    <row r="752" spans="1:30" ht="20.399999999999999" customHeight="1">
      <c r="A752" s="794"/>
      <c r="B752" s="670" t="s">
        <v>1467</v>
      </c>
      <c r="C752" s="276">
        <v>110</v>
      </c>
      <c r="D752" s="276">
        <v>110</v>
      </c>
      <c r="E752" s="276">
        <v>0</v>
      </c>
      <c r="F752" s="276">
        <v>0</v>
      </c>
      <c r="G752" s="1043">
        <v>100</v>
      </c>
      <c r="H752" s="276">
        <v>1</v>
      </c>
      <c r="I752" s="276">
        <v>0</v>
      </c>
      <c r="J752" s="276">
        <v>0</v>
      </c>
      <c r="K752" s="276">
        <v>1</v>
      </c>
      <c r="L752" s="276">
        <v>3</v>
      </c>
      <c r="M752" s="276">
        <v>2</v>
      </c>
      <c r="N752" s="276">
        <v>9</v>
      </c>
      <c r="O752" s="276">
        <v>5</v>
      </c>
      <c r="P752" s="276">
        <v>8</v>
      </c>
      <c r="Q752" s="276">
        <v>2</v>
      </c>
      <c r="R752" s="276">
        <v>2</v>
      </c>
      <c r="S752" s="276">
        <v>4</v>
      </c>
      <c r="T752" s="276">
        <v>3</v>
      </c>
      <c r="U752" s="276">
        <v>3</v>
      </c>
      <c r="V752" s="1044">
        <v>8</v>
      </c>
      <c r="W752" s="276">
        <v>6</v>
      </c>
      <c r="X752" s="276">
        <v>6</v>
      </c>
      <c r="Y752" s="276">
        <v>6</v>
      </c>
      <c r="Z752" s="276">
        <v>10</v>
      </c>
      <c r="AA752" s="276">
        <v>9</v>
      </c>
      <c r="AB752" s="276">
        <v>7</v>
      </c>
      <c r="AC752" s="276">
        <v>16</v>
      </c>
      <c r="AD752" s="448"/>
    </row>
    <row r="753" spans="1:30" ht="20.399999999999999" customHeight="1">
      <c r="A753" s="794"/>
      <c r="B753" s="670" t="s">
        <v>4104</v>
      </c>
      <c r="C753" s="276">
        <v>0</v>
      </c>
      <c r="D753" s="276">
        <v>0</v>
      </c>
      <c r="E753" s="276">
        <v>0</v>
      </c>
      <c r="F753" s="276">
        <v>0</v>
      </c>
      <c r="G753" s="1043">
        <v>0</v>
      </c>
      <c r="H753" s="276">
        <v>0</v>
      </c>
      <c r="I753" s="276">
        <v>0</v>
      </c>
      <c r="J753" s="276">
        <v>0</v>
      </c>
      <c r="K753" s="276">
        <v>0</v>
      </c>
      <c r="L753" s="276">
        <v>0</v>
      </c>
      <c r="M753" s="276">
        <v>0</v>
      </c>
      <c r="N753" s="276">
        <v>0</v>
      </c>
      <c r="O753" s="276">
        <v>0</v>
      </c>
      <c r="P753" s="276">
        <v>0</v>
      </c>
      <c r="Q753" s="276">
        <v>0</v>
      </c>
      <c r="R753" s="276">
        <v>0</v>
      </c>
      <c r="S753" s="276">
        <v>0</v>
      </c>
      <c r="T753" s="276">
        <v>0</v>
      </c>
      <c r="U753" s="276">
        <v>0</v>
      </c>
      <c r="V753" s="1044">
        <v>0</v>
      </c>
      <c r="W753" s="276">
        <v>0</v>
      </c>
      <c r="X753" s="276">
        <v>0</v>
      </c>
      <c r="Y753" s="276">
        <v>0</v>
      </c>
      <c r="Z753" s="276">
        <v>0</v>
      </c>
      <c r="AA753" s="276">
        <v>0</v>
      </c>
      <c r="AB753" s="276">
        <v>0</v>
      </c>
      <c r="AC753" s="276">
        <v>0</v>
      </c>
      <c r="AD753" s="448"/>
    </row>
    <row r="754" spans="1:30" ht="20.399999999999999" customHeight="1">
      <c r="A754" s="407"/>
      <c r="B754" s="407"/>
      <c r="C754" s="407"/>
      <c r="D754" s="407"/>
      <c r="E754" s="407"/>
      <c r="F754" s="407"/>
      <c r="G754" s="407"/>
      <c r="H754" s="407"/>
      <c r="I754" s="407"/>
      <c r="J754" s="407"/>
      <c r="K754" s="407"/>
      <c r="L754" s="407"/>
      <c r="M754" s="407"/>
      <c r="N754" s="407"/>
      <c r="O754" s="407"/>
      <c r="P754" s="407"/>
      <c r="Q754" s="407"/>
      <c r="R754" s="407"/>
      <c r="S754" s="407"/>
      <c r="T754" s="407"/>
      <c r="U754" s="407"/>
      <c r="V754" s="407"/>
      <c r="W754" s="407"/>
      <c r="X754" s="407"/>
      <c r="Y754" s="407"/>
      <c r="Z754" s="407"/>
      <c r="AA754" s="407"/>
      <c r="AB754" s="407"/>
      <c r="AC754" s="407"/>
      <c r="AD754" s="448"/>
    </row>
    <row r="755" spans="1:30" ht="20.399999999999999" customHeight="1">
      <c r="A755" s="796" t="s">
        <v>3344</v>
      </c>
      <c r="B755" s="669" t="s">
        <v>3343</v>
      </c>
      <c r="C755" s="275">
        <v>344</v>
      </c>
      <c r="D755" s="275">
        <v>344</v>
      </c>
      <c r="E755" s="275">
        <v>0</v>
      </c>
      <c r="F755" s="275">
        <v>0</v>
      </c>
      <c r="G755" s="1041">
        <v>100</v>
      </c>
      <c r="H755" s="275">
        <v>6</v>
      </c>
      <c r="I755" s="275">
        <v>1</v>
      </c>
      <c r="J755" s="275">
        <v>1</v>
      </c>
      <c r="K755" s="275">
        <v>4</v>
      </c>
      <c r="L755" s="275">
        <v>5</v>
      </c>
      <c r="M755" s="275">
        <v>5</v>
      </c>
      <c r="N755" s="275">
        <v>6</v>
      </c>
      <c r="O755" s="275">
        <v>2</v>
      </c>
      <c r="P755" s="275">
        <v>7</v>
      </c>
      <c r="Q755" s="275">
        <v>9</v>
      </c>
      <c r="R755" s="275">
        <v>11</v>
      </c>
      <c r="S755" s="275">
        <v>8</v>
      </c>
      <c r="T755" s="275">
        <v>7</v>
      </c>
      <c r="U755" s="275">
        <v>17</v>
      </c>
      <c r="V755" s="1042">
        <v>24</v>
      </c>
      <c r="W755" s="275">
        <v>26</v>
      </c>
      <c r="X755" s="275">
        <v>34</v>
      </c>
      <c r="Y755" s="275">
        <v>34</v>
      </c>
      <c r="Z755" s="275">
        <v>35</v>
      </c>
      <c r="AA755" s="275">
        <v>40</v>
      </c>
      <c r="AB755" s="275">
        <v>34</v>
      </c>
      <c r="AC755" s="275">
        <v>34</v>
      </c>
      <c r="AD755" s="448"/>
    </row>
    <row r="756" spans="1:30" ht="20.399999999999999" customHeight="1">
      <c r="A756" s="794"/>
      <c r="B756" s="670" t="s">
        <v>1468</v>
      </c>
      <c r="C756" s="276">
        <v>176</v>
      </c>
      <c r="D756" s="276">
        <v>176</v>
      </c>
      <c r="E756" s="276">
        <v>0</v>
      </c>
      <c r="F756" s="276">
        <v>0</v>
      </c>
      <c r="G756" s="1043">
        <v>100</v>
      </c>
      <c r="H756" s="276">
        <v>4</v>
      </c>
      <c r="I756" s="276">
        <v>1</v>
      </c>
      <c r="J756" s="276">
        <v>0</v>
      </c>
      <c r="K756" s="276">
        <v>3</v>
      </c>
      <c r="L756" s="276">
        <v>3</v>
      </c>
      <c r="M756" s="276">
        <v>3</v>
      </c>
      <c r="N756" s="276">
        <v>4</v>
      </c>
      <c r="O756" s="276">
        <v>2</v>
      </c>
      <c r="P756" s="276">
        <v>5</v>
      </c>
      <c r="Q756" s="276">
        <v>3</v>
      </c>
      <c r="R756" s="276">
        <v>5</v>
      </c>
      <c r="S756" s="276">
        <v>3</v>
      </c>
      <c r="T756" s="276">
        <v>3</v>
      </c>
      <c r="U756" s="276">
        <v>4</v>
      </c>
      <c r="V756" s="1044">
        <v>15</v>
      </c>
      <c r="W756" s="276">
        <v>13</v>
      </c>
      <c r="X756" s="276">
        <v>23</v>
      </c>
      <c r="Y756" s="276">
        <v>19</v>
      </c>
      <c r="Z756" s="276">
        <v>15</v>
      </c>
      <c r="AA756" s="276">
        <v>21</v>
      </c>
      <c r="AB756" s="276">
        <v>17</v>
      </c>
      <c r="AC756" s="276">
        <v>14</v>
      </c>
      <c r="AD756" s="448"/>
    </row>
    <row r="757" spans="1:30" ht="20.399999999999999" customHeight="1">
      <c r="A757" s="794"/>
      <c r="B757" s="670" t="s">
        <v>1467</v>
      </c>
      <c r="C757" s="276">
        <v>168</v>
      </c>
      <c r="D757" s="276">
        <v>168</v>
      </c>
      <c r="E757" s="276">
        <v>0</v>
      </c>
      <c r="F757" s="276">
        <v>0</v>
      </c>
      <c r="G757" s="1043">
        <v>100</v>
      </c>
      <c r="H757" s="276">
        <v>2</v>
      </c>
      <c r="I757" s="276">
        <v>0</v>
      </c>
      <c r="J757" s="276">
        <v>1</v>
      </c>
      <c r="K757" s="276">
        <v>1</v>
      </c>
      <c r="L757" s="276">
        <v>2</v>
      </c>
      <c r="M757" s="276">
        <v>2</v>
      </c>
      <c r="N757" s="276">
        <v>2</v>
      </c>
      <c r="O757" s="276">
        <v>0</v>
      </c>
      <c r="P757" s="276">
        <v>2</v>
      </c>
      <c r="Q757" s="276">
        <v>6</v>
      </c>
      <c r="R757" s="276">
        <v>6</v>
      </c>
      <c r="S757" s="276">
        <v>5</v>
      </c>
      <c r="T757" s="276">
        <v>4</v>
      </c>
      <c r="U757" s="276">
        <v>13</v>
      </c>
      <c r="V757" s="1044">
        <v>9</v>
      </c>
      <c r="W757" s="276">
        <v>13</v>
      </c>
      <c r="X757" s="276">
        <v>11</v>
      </c>
      <c r="Y757" s="276">
        <v>15</v>
      </c>
      <c r="Z757" s="276">
        <v>20</v>
      </c>
      <c r="AA757" s="276">
        <v>19</v>
      </c>
      <c r="AB757" s="276">
        <v>17</v>
      </c>
      <c r="AC757" s="276">
        <v>20</v>
      </c>
      <c r="AD757" s="448"/>
    </row>
    <row r="758" spans="1:30" ht="20.399999999999999" customHeight="1">
      <c r="A758" s="794"/>
      <c r="B758" s="670" t="s">
        <v>4104</v>
      </c>
      <c r="C758" s="276">
        <v>0</v>
      </c>
      <c r="D758" s="276">
        <v>0</v>
      </c>
      <c r="E758" s="276">
        <v>0</v>
      </c>
      <c r="F758" s="276">
        <v>0</v>
      </c>
      <c r="G758" s="1043">
        <v>0</v>
      </c>
      <c r="H758" s="276">
        <v>0</v>
      </c>
      <c r="I758" s="276">
        <v>0</v>
      </c>
      <c r="J758" s="276">
        <v>0</v>
      </c>
      <c r="K758" s="276">
        <v>0</v>
      </c>
      <c r="L758" s="276">
        <v>0</v>
      </c>
      <c r="M758" s="276">
        <v>0</v>
      </c>
      <c r="N758" s="276">
        <v>0</v>
      </c>
      <c r="O758" s="276">
        <v>0</v>
      </c>
      <c r="P758" s="276">
        <v>0</v>
      </c>
      <c r="Q758" s="276">
        <v>0</v>
      </c>
      <c r="R758" s="276">
        <v>0</v>
      </c>
      <c r="S758" s="276">
        <v>0</v>
      </c>
      <c r="T758" s="276">
        <v>0</v>
      </c>
      <c r="U758" s="276">
        <v>0</v>
      </c>
      <c r="V758" s="1044">
        <v>0</v>
      </c>
      <c r="W758" s="276">
        <v>0</v>
      </c>
      <c r="X758" s="276">
        <v>0</v>
      </c>
      <c r="Y758" s="276">
        <v>0</v>
      </c>
      <c r="Z758" s="276">
        <v>0</v>
      </c>
      <c r="AA758" s="276">
        <v>0</v>
      </c>
      <c r="AB758" s="276">
        <v>0</v>
      </c>
      <c r="AC758" s="276">
        <v>0</v>
      </c>
      <c r="AD758" s="448"/>
    </row>
    <row r="759" spans="1:30" ht="20.399999999999999" customHeight="1">
      <c r="A759" s="407"/>
      <c r="B759" s="407"/>
      <c r="C759" s="407"/>
      <c r="D759" s="407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  <c r="Z759" s="407"/>
      <c r="AA759" s="407"/>
      <c r="AB759" s="407"/>
      <c r="AC759" s="407"/>
      <c r="AD759" s="448"/>
    </row>
    <row r="760" spans="1:30" ht="20.399999999999999" customHeight="1">
      <c r="A760" s="796" t="s">
        <v>3342</v>
      </c>
      <c r="B760" s="669" t="s">
        <v>3341</v>
      </c>
      <c r="C760" s="275">
        <v>5</v>
      </c>
      <c r="D760" s="275">
        <v>5</v>
      </c>
      <c r="E760" s="275">
        <v>0</v>
      </c>
      <c r="F760" s="275">
        <v>0</v>
      </c>
      <c r="G760" s="1041">
        <v>100</v>
      </c>
      <c r="H760" s="275">
        <v>0</v>
      </c>
      <c r="I760" s="275">
        <v>0</v>
      </c>
      <c r="J760" s="275">
        <v>0</v>
      </c>
      <c r="K760" s="275">
        <v>0</v>
      </c>
      <c r="L760" s="275">
        <v>0</v>
      </c>
      <c r="M760" s="275">
        <v>0</v>
      </c>
      <c r="N760" s="275">
        <v>0</v>
      </c>
      <c r="O760" s="275">
        <v>1</v>
      </c>
      <c r="P760" s="275">
        <v>0</v>
      </c>
      <c r="Q760" s="275">
        <v>0</v>
      </c>
      <c r="R760" s="275">
        <v>0</v>
      </c>
      <c r="S760" s="275">
        <v>0</v>
      </c>
      <c r="T760" s="275">
        <v>0</v>
      </c>
      <c r="U760" s="275">
        <v>0</v>
      </c>
      <c r="V760" s="1042">
        <v>1</v>
      </c>
      <c r="W760" s="275">
        <v>1</v>
      </c>
      <c r="X760" s="275">
        <v>0</v>
      </c>
      <c r="Y760" s="275">
        <v>1</v>
      </c>
      <c r="Z760" s="275">
        <v>0</v>
      </c>
      <c r="AA760" s="275">
        <v>0</v>
      </c>
      <c r="AB760" s="275">
        <v>1</v>
      </c>
      <c r="AC760" s="275">
        <v>0</v>
      </c>
      <c r="AD760" s="448"/>
    </row>
    <row r="761" spans="1:30" ht="20.399999999999999" customHeight="1">
      <c r="A761" s="794"/>
      <c r="B761" s="670" t="s">
        <v>1468</v>
      </c>
      <c r="C761" s="276">
        <v>2</v>
      </c>
      <c r="D761" s="276">
        <v>2</v>
      </c>
      <c r="E761" s="276">
        <v>0</v>
      </c>
      <c r="F761" s="276">
        <v>0</v>
      </c>
      <c r="G761" s="1043">
        <v>100</v>
      </c>
      <c r="H761" s="276">
        <v>0</v>
      </c>
      <c r="I761" s="276">
        <v>0</v>
      </c>
      <c r="J761" s="276">
        <v>0</v>
      </c>
      <c r="K761" s="276">
        <v>0</v>
      </c>
      <c r="L761" s="276">
        <v>0</v>
      </c>
      <c r="M761" s="276">
        <v>0</v>
      </c>
      <c r="N761" s="276">
        <v>0</v>
      </c>
      <c r="O761" s="276">
        <v>0</v>
      </c>
      <c r="P761" s="276">
        <v>0</v>
      </c>
      <c r="Q761" s="276">
        <v>0</v>
      </c>
      <c r="R761" s="276">
        <v>0</v>
      </c>
      <c r="S761" s="276">
        <v>0</v>
      </c>
      <c r="T761" s="276">
        <v>0</v>
      </c>
      <c r="U761" s="276">
        <v>0</v>
      </c>
      <c r="V761" s="1044">
        <v>0</v>
      </c>
      <c r="W761" s="276">
        <v>1</v>
      </c>
      <c r="X761" s="276">
        <v>0</v>
      </c>
      <c r="Y761" s="276">
        <v>1</v>
      </c>
      <c r="Z761" s="276">
        <v>0</v>
      </c>
      <c r="AA761" s="276">
        <v>0</v>
      </c>
      <c r="AB761" s="276">
        <v>0</v>
      </c>
      <c r="AC761" s="276">
        <v>0</v>
      </c>
      <c r="AD761" s="448"/>
    </row>
    <row r="762" spans="1:30" ht="20.399999999999999" customHeight="1">
      <c r="A762" s="794"/>
      <c r="B762" s="670" t="s">
        <v>1467</v>
      </c>
      <c r="C762" s="276">
        <v>3</v>
      </c>
      <c r="D762" s="276">
        <v>3</v>
      </c>
      <c r="E762" s="276">
        <v>0</v>
      </c>
      <c r="F762" s="276">
        <v>0</v>
      </c>
      <c r="G762" s="1043">
        <v>100</v>
      </c>
      <c r="H762" s="276">
        <v>0</v>
      </c>
      <c r="I762" s="276">
        <v>0</v>
      </c>
      <c r="J762" s="276">
        <v>0</v>
      </c>
      <c r="K762" s="276">
        <v>0</v>
      </c>
      <c r="L762" s="276">
        <v>0</v>
      </c>
      <c r="M762" s="276">
        <v>0</v>
      </c>
      <c r="N762" s="276">
        <v>0</v>
      </c>
      <c r="O762" s="276">
        <v>1</v>
      </c>
      <c r="P762" s="276">
        <v>0</v>
      </c>
      <c r="Q762" s="276">
        <v>0</v>
      </c>
      <c r="R762" s="276">
        <v>0</v>
      </c>
      <c r="S762" s="276">
        <v>0</v>
      </c>
      <c r="T762" s="276">
        <v>0</v>
      </c>
      <c r="U762" s="276">
        <v>0</v>
      </c>
      <c r="V762" s="1044">
        <v>1</v>
      </c>
      <c r="W762" s="276">
        <v>0</v>
      </c>
      <c r="X762" s="276">
        <v>0</v>
      </c>
      <c r="Y762" s="276">
        <v>0</v>
      </c>
      <c r="Z762" s="276">
        <v>0</v>
      </c>
      <c r="AA762" s="276">
        <v>0</v>
      </c>
      <c r="AB762" s="276">
        <v>1</v>
      </c>
      <c r="AC762" s="276">
        <v>0</v>
      </c>
      <c r="AD762" s="448"/>
    </row>
    <row r="763" spans="1:30" ht="20.399999999999999" customHeight="1">
      <c r="A763" s="794"/>
      <c r="B763" s="670" t="s">
        <v>4104</v>
      </c>
      <c r="C763" s="276">
        <v>0</v>
      </c>
      <c r="D763" s="276">
        <v>0</v>
      </c>
      <c r="E763" s="276">
        <v>0</v>
      </c>
      <c r="F763" s="276">
        <v>0</v>
      </c>
      <c r="G763" s="1043">
        <v>0</v>
      </c>
      <c r="H763" s="276">
        <v>0</v>
      </c>
      <c r="I763" s="276">
        <v>0</v>
      </c>
      <c r="J763" s="276">
        <v>0</v>
      </c>
      <c r="K763" s="276">
        <v>0</v>
      </c>
      <c r="L763" s="276">
        <v>0</v>
      </c>
      <c r="M763" s="276">
        <v>0</v>
      </c>
      <c r="N763" s="276">
        <v>0</v>
      </c>
      <c r="O763" s="276">
        <v>0</v>
      </c>
      <c r="P763" s="276">
        <v>0</v>
      </c>
      <c r="Q763" s="276">
        <v>0</v>
      </c>
      <c r="R763" s="276">
        <v>0</v>
      </c>
      <c r="S763" s="276">
        <v>0</v>
      </c>
      <c r="T763" s="276">
        <v>0</v>
      </c>
      <c r="U763" s="276">
        <v>0</v>
      </c>
      <c r="V763" s="1044">
        <v>0</v>
      </c>
      <c r="W763" s="276">
        <v>0</v>
      </c>
      <c r="X763" s="276">
        <v>0</v>
      </c>
      <c r="Y763" s="276">
        <v>0</v>
      </c>
      <c r="Z763" s="276">
        <v>0</v>
      </c>
      <c r="AA763" s="276">
        <v>0</v>
      </c>
      <c r="AB763" s="276">
        <v>0</v>
      </c>
      <c r="AC763" s="276">
        <v>0</v>
      </c>
      <c r="AD763" s="448"/>
    </row>
    <row r="764" spans="1:30" ht="20.399999999999999" customHeight="1">
      <c r="A764" s="407"/>
      <c r="B764" s="407"/>
      <c r="C764" s="407"/>
      <c r="D764" s="407"/>
      <c r="E764" s="407"/>
      <c r="F764" s="407"/>
      <c r="G764" s="407"/>
      <c r="H764" s="407"/>
      <c r="I764" s="407"/>
      <c r="J764" s="407"/>
      <c r="K764" s="407"/>
      <c r="L764" s="407"/>
      <c r="M764" s="407"/>
      <c r="N764" s="407"/>
      <c r="O764" s="407"/>
      <c r="P764" s="407"/>
      <c r="Q764" s="407"/>
      <c r="R764" s="407"/>
      <c r="S764" s="407"/>
      <c r="T764" s="407"/>
      <c r="U764" s="407"/>
      <c r="V764" s="407"/>
      <c r="W764" s="407"/>
      <c r="X764" s="407"/>
      <c r="Y764" s="407"/>
      <c r="Z764" s="407"/>
      <c r="AA764" s="407"/>
      <c r="AB764" s="407"/>
      <c r="AC764" s="407"/>
      <c r="AD764" s="448"/>
    </row>
    <row r="765" spans="1:30" ht="20.399999999999999" customHeight="1">
      <c r="A765" s="796" t="s">
        <v>3340</v>
      </c>
      <c r="B765" s="669" t="s">
        <v>3339</v>
      </c>
      <c r="C765" s="275">
        <v>1</v>
      </c>
      <c r="D765" s="275">
        <v>1</v>
      </c>
      <c r="E765" s="275">
        <v>0</v>
      </c>
      <c r="F765" s="275">
        <v>0</v>
      </c>
      <c r="G765" s="1041">
        <v>100</v>
      </c>
      <c r="H765" s="275">
        <v>0</v>
      </c>
      <c r="I765" s="275">
        <v>0</v>
      </c>
      <c r="J765" s="275">
        <v>0</v>
      </c>
      <c r="K765" s="275">
        <v>0</v>
      </c>
      <c r="L765" s="275">
        <v>0</v>
      </c>
      <c r="M765" s="275">
        <v>0</v>
      </c>
      <c r="N765" s="275">
        <v>0</v>
      </c>
      <c r="O765" s="275">
        <v>0</v>
      </c>
      <c r="P765" s="275">
        <v>0</v>
      </c>
      <c r="Q765" s="275">
        <v>0</v>
      </c>
      <c r="R765" s="275">
        <v>0</v>
      </c>
      <c r="S765" s="275">
        <v>0</v>
      </c>
      <c r="T765" s="275">
        <v>0</v>
      </c>
      <c r="U765" s="275">
        <v>0</v>
      </c>
      <c r="V765" s="1042">
        <v>0</v>
      </c>
      <c r="W765" s="275">
        <v>0</v>
      </c>
      <c r="X765" s="275">
        <v>1</v>
      </c>
      <c r="Y765" s="275">
        <v>0</v>
      </c>
      <c r="Z765" s="275">
        <v>0</v>
      </c>
      <c r="AA765" s="275">
        <v>0</v>
      </c>
      <c r="AB765" s="275">
        <v>0</v>
      </c>
      <c r="AC765" s="275">
        <v>0</v>
      </c>
      <c r="AD765" s="448"/>
    </row>
    <row r="766" spans="1:30" ht="20.399999999999999" customHeight="1">
      <c r="A766" s="794"/>
      <c r="B766" s="670" t="s">
        <v>1468</v>
      </c>
      <c r="C766" s="276">
        <v>1</v>
      </c>
      <c r="D766" s="276">
        <v>1</v>
      </c>
      <c r="E766" s="276">
        <v>0</v>
      </c>
      <c r="F766" s="276">
        <v>0</v>
      </c>
      <c r="G766" s="1043">
        <v>100</v>
      </c>
      <c r="H766" s="276">
        <v>0</v>
      </c>
      <c r="I766" s="276">
        <v>0</v>
      </c>
      <c r="J766" s="276">
        <v>0</v>
      </c>
      <c r="K766" s="276">
        <v>0</v>
      </c>
      <c r="L766" s="276">
        <v>0</v>
      </c>
      <c r="M766" s="276">
        <v>0</v>
      </c>
      <c r="N766" s="276">
        <v>0</v>
      </c>
      <c r="O766" s="276">
        <v>0</v>
      </c>
      <c r="P766" s="276">
        <v>0</v>
      </c>
      <c r="Q766" s="276">
        <v>0</v>
      </c>
      <c r="R766" s="276">
        <v>0</v>
      </c>
      <c r="S766" s="276">
        <v>0</v>
      </c>
      <c r="T766" s="276">
        <v>0</v>
      </c>
      <c r="U766" s="276">
        <v>0</v>
      </c>
      <c r="V766" s="1044">
        <v>0</v>
      </c>
      <c r="W766" s="276">
        <v>0</v>
      </c>
      <c r="X766" s="276">
        <v>1</v>
      </c>
      <c r="Y766" s="276">
        <v>0</v>
      </c>
      <c r="Z766" s="276">
        <v>0</v>
      </c>
      <c r="AA766" s="276">
        <v>0</v>
      </c>
      <c r="AB766" s="276">
        <v>0</v>
      </c>
      <c r="AC766" s="276">
        <v>0</v>
      </c>
      <c r="AD766" s="448"/>
    </row>
    <row r="767" spans="1:30" ht="20.399999999999999" customHeight="1">
      <c r="A767" s="794"/>
      <c r="B767" s="670" t="s">
        <v>1467</v>
      </c>
      <c r="C767" s="276">
        <v>0</v>
      </c>
      <c r="D767" s="276">
        <v>0</v>
      </c>
      <c r="E767" s="276">
        <v>0</v>
      </c>
      <c r="F767" s="276">
        <v>0</v>
      </c>
      <c r="G767" s="1043">
        <v>0</v>
      </c>
      <c r="H767" s="276">
        <v>0</v>
      </c>
      <c r="I767" s="276">
        <v>0</v>
      </c>
      <c r="J767" s="276">
        <v>0</v>
      </c>
      <c r="K767" s="276">
        <v>0</v>
      </c>
      <c r="L767" s="276">
        <v>0</v>
      </c>
      <c r="M767" s="276">
        <v>0</v>
      </c>
      <c r="N767" s="276">
        <v>0</v>
      </c>
      <c r="O767" s="276">
        <v>0</v>
      </c>
      <c r="P767" s="276">
        <v>0</v>
      </c>
      <c r="Q767" s="276">
        <v>0</v>
      </c>
      <c r="R767" s="276">
        <v>0</v>
      </c>
      <c r="S767" s="276">
        <v>0</v>
      </c>
      <c r="T767" s="276">
        <v>0</v>
      </c>
      <c r="U767" s="276">
        <v>0</v>
      </c>
      <c r="V767" s="1044">
        <v>0</v>
      </c>
      <c r="W767" s="276">
        <v>0</v>
      </c>
      <c r="X767" s="276">
        <v>0</v>
      </c>
      <c r="Y767" s="276">
        <v>0</v>
      </c>
      <c r="Z767" s="276">
        <v>0</v>
      </c>
      <c r="AA767" s="276">
        <v>0</v>
      </c>
      <c r="AB767" s="276">
        <v>0</v>
      </c>
      <c r="AC767" s="276">
        <v>0</v>
      </c>
      <c r="AD767" s="448"/>
    </row>
    <row r="768" spans="1:30" ht="20.399999999999999" customHeight="1">
      <c r="A768" s="794"/>
      <c r="B768" s="670" t="s">
        <v>4104</v>
      </c>
      <c r="C768" s="276">
        <v>0</v>
      </c>
      <c r="D768" s="276">
        <v>0</v>
      </c>
      <c r="E768" s="276">
        <v>0</v>
      </c>
      <c r="F768" s="276">
        <v>0</v>
      </c>
      <c r="G768" s="1043">
        <v>0</v>
      </c>
      <c r="H768" s="276">
        <v>0</v>
      </c>
      <c r="I768" s="276">
        <v>0</v>
      </c>
      <c r="J768" s="276">
        <v>0</v>
      </c>
      <c r="K768" s="276">
        <v>0</v>
      </c>
      <c r="L768" s="276">
        <v>0</v>
      </c>
      <c r="M768" s="276">
        <v>0</v>
      </c>
      <c r="N768" s="276">
        <v>0</v>
      </c>
      <c r="O768" s="276">
        <v>0</v>
      </c>
      <c r="P768" s="276">
        <v>0</v>
      </c>
      <c r="Q768" s="276">
        <v>0</v>
      </c>
      <c r="R768" s="276">
        <v>0</v>
      </c>
      <c r="S768" s="276">
        <v>0</v>
      </c>
      <c r="T768" s="276">
        <v>0</v>
      </c>
      <c r="U768" s="276">
        <v>0</v>
      </c>
      <c r="V768" s="1044">
        <v>0</v>
      </c>
      <c r="W768" s="276">
        <v>0</v>
      </c>
      <c r="X768" s="276">
        <v>0</v>
      </c>
      <c r="Y768" s="276">
        <v>0</v>
      </c>
      <c r="Z768" s="276">
        <v>0</v>
      </c>
      <c r="AA768" s="276">
        <v>0</v>
      </c>
      <c r="AB768" s="276">
        <v>0</v>
      </c>
      <c r="AC768" s="276">
        <v>0</v>
      </c>
      <c r="AD768" s="448"/>
    </row>
    <row r="769" spans="1:30" ht="20.399999999999999" customHeight="1">
      <c r="A769" s="407"/>
      <c r="B769" s="407"/>
      <c r="C769" s="407"/>
      <c r="D769" s="407"/>
      <c r="E769" s="407"/>
      <c r="F769" s="407"/>
      <c r="G769" s="407"/>
      <c r="H769" s="407"/>
      <c r="I769" s="407"/>
      <c r="J769" s="407"/>
      <c r="K769" s="407"/>
      <c r="L769" s="407"/>
      <c r="M769" s="407"/>
      <c r="N769" s="407"/>
      <c r="O769" s="407"/>
      <c r="P769" s="407"/>
      <c r="Q769" s="407"/>
      <c r="R769" s="407"/>
      <c r="S769" s="407"/>
      <c r="T769" s="407"/>
      <c r="U769" s="407"/>
      <c r="V769" s="407"/>
      <c r="W769" s="407"/>
      <c r="X769" s="407"/>
      <c r="Y769" s="407"/>
      <c r="Z769" s="407"/>
      <c r="AA769" s="407"/>
      <c r="AB769" s="407"/>
      <c r="AC769" s="407"/>
      <c r="AD769" s="448"/>
    </row>
    <row r="770" spans="1:30" ht="20.399999999999999" customHeight="1">
      <c r="A770" s="796" t="s">
        <v>3338</v>
      </c>
      <c r="B770" s="669" t="s">
        <v>3337</v>
      </c>
      <c r="C770" s="275">
        <v>171</v>
      </c>
      <c r="D770" s="275">
        <v>171</v>
      </c>
      <c r="E770" s="275">
        <v>0</v>
      </c>
      <c r="F770" s="275">
        <v>0</v>
      </c>
      <c r="G770" s="1041">
        <v>100</v>
      </c>
      <c r="H770" s="275">
        <v>2</v>
      </c>
      <c r="I770" s="275">
        <v>1</v>
      </c>
      <c r="J770" s="275">
        <v>1</v>
      </c>
      <c r="K770" s="275">
        <v>0</v>
      </c>
      <c r="L770" s="275">
        <v>0</v>
      </c>
      <c r="M770" s="275">
        <v>1</v>
      </c>
      <c r="N770" s="275">
        <v>1</v>
      </c>
      <c r="O770" s="275">
        <v>3</v>
      </c>
      <c r="P770" s="275">
        <v>6</v>
      </c>
      <c r="Q770" s="275">
        <v>2</v>
      </c>
      <c r="R770" s="275">
        <v>4</v>
      </c>
      <c r="S770" s="275">
        <v>1</v>
      </c>
      <c r="T770" s="275">
        <v>6</v>
      </c>
      <c r="U770" s="275">
        <v>4</v>
      </c>
      <c r="V770" s="1042">
        <v>12</v>
      </c>
      <c r="W770" s="275">
        <v>13</v>
      </c>
      <c r="X770" s="275">
        <v>7</v>
      </c>
      <c r="Y770" s="275">
        <v>12</v>
      </c>
      <c r="Z770" s="275">
        <v>17</v>
      </c>
      <c r="AA770" s="275">
        <v>17</v>
      </c>
      <c r="AB770" s="275">
        <v>27</v>
      </c>
      <c r="AC770" s="275">
        <v>36</v>
      </c>
      <c r="AD770" s="448"/>
    </row>
    <row r="771" spans="1:30" ht="20.399999999999999" customHeight="1">
      <c r="A771" s="794"/>
      <c r="B771" s="670" t="s">
        <v>1468</v>
      </c>
      <c r="C771" s="276">
        <v>96</v>
      </c>
      <c r="D771" s="276">
        <v>96</v>
      </c>
      <c r="E771" s="276">
        <v>0</v>
      </c>
      <c r="F771" s="276">
        <v>0</v>
      </c>
      <c r="G771" s="1043">
        <v>100</v>
      </c>
      <c r="H771" s="276">
        <v>0</v>
      </c>
      <c r="I771" s="276">
        <v>0</v>
      </c>
      <c r="J771" s="276">
        <v>0</v>
      </c>
      <c r="K771" s="276">
        <v>0</v>
      </c>
      <c r="L771" s="276">
        <v>0</v>
      </c>
      <c r="M771" s="276">
        <v>1</v>
      </c>
      <c r="N771" s="276">
        <v>1</v>
      </c>
      <c r="O771" s="276">
        <v>2</v>
      </c>
      <c r="P771" s="276">
        <v>5</v>
      </c>
      <c r="Q771" s="276">
        <v>1</v>
      </c>
      <c r="R771" s="276">
        <v>2</v>
      </c>
      <c r="S771" s="276">
        <v>1</v>
      </c>
      <c r="T771" s="276">
        <v>3</v>
      </c>
      <c r="U771" s="276">
        <v>2</v>
      </c>
      <c r="V771" s="1044">
        <v>6</v>
      </c>
      <c r="W771" s="276">
        <v>8</v>
      </c>
      <c r="X771" s="276">
        <v>4</v>
      </c>
      <c r="Y771" s="276">
        <v>9</v>
      </c>
      <c r="Z771" s="276">
        <v>10</v>
      </c>
      <c r="AA771" s="276">
        <v>8</v>
      </c>
      <c r="AB771" s="276">
        <v>14</v>
      </c>
      <c r="AC771" s="276">
        <v>19</v>
      </c>
      <c r="AD771" s="448"/>
    </row>
    <row r="772" spans="1:30" ht="20.399999999999999" customHeight="1">
      <c r="A772" s="794"/>
      <c r="B772" s="670" t="s">
        <v>1467</v>
      </c>
      <c r="C772" s="276">
        <v>75</v>
      </c>
      <c r="D772" s="276">
        <v>75</v>
      </c>
      <c r="E772" s="276">
        <v>0</v>
      </c>
      <c r="F772" s="276">
        <v>0</v>
      </c>
      <c r="G772" s="1043">
        <v>100</v>
      </c>
      <c r="H772" s="276">
        <v>2</v>
      </c>
      <c r="I772" s="276">
        <v>1</v>
      </c>
      <c r="J772" s="276">
        <v>1</v>
      </c>
      <c r="K772" s="276">
        <v>0</v>
      </c>
      <c r="L772" s="276">
        <v>0</v>
      </c>
      <c r="M772" s="276">
        <v>0</v>
      </c>
      <c r="N772" s="276">
        <v>0</v>
      </c>
      <c r="O772" s="276">
        <v>1</v>
      </c>
      <c r="P772" s="276">
        <v>1</v>
      </c>
      <c r="Q772" s="276">
        <v>1</v>
      </c>
      <c r="R772" s="276">
        <v>2</v>
      </c>
      <c r="S772" s="276">
        <v>0</v>
      </c>
      <c r="T772" s="276">
        <v>3</v>
      </c>
      <c r="U772" s="276">
        <v>2</v>
      </c>
      <c r="V772" s="1044">
        <v>6</v>
      </c>
      <c r="W772" s="276">
        <v>5</v>
      </c>
      <c r="X772" s="276">
        <v>3</v>
      </c>
      <c r="Y772" s="276">
        <v>3</v>
      </c>
      <c r="Z772" s="276">
        <v>7</v>
      </c>
      <c r="AA772" s="276">
        <v>9</v>
      </c>
      <c r="AB772" s="276">
        <v>13</v>
      </c>
      <c r="AC772" s="276">
        <v>17</v>
      </c>
      <c r="AD772" s="448"/>
    </row>
    <row r="773" spans="1:30" ht="20.399999999999999" customHeight="1">
      <c r="A773" s="794"/>
      <c r="B773" s="670" t="s">
        <v>4104</v>
      </c>
      <c r="C773" s="276">
        <v>0</v>
      </c>
      <c r="D773" s="276">
        <v>0</v>
      </c>
      <c r="E773" s="276">
        <v>0</v>
      </c>
      <c r="F773" s="276">
        <v>0</v>
      </c>
      <c r="G773" s="1043">
        <v>0</v>
      </c>
      <c r="H773" s="276">
        <v>0</v>
      </c>
      <c r="I773" s="276">
        <v>0</v>
      </c>
      <c r="J773" s="276">
        <v>0</v>
      </c>
      <c r="K773" s="276">
        <v>0</v>
      </c>
      <c r="L773" s="276">
        <v>0</v>
      </c>
      <c r="M773" s="276">
        <v>0</v>
      </c>
      <c r="N773" s="276">
        <v>0</v>
      </c>
      <c r="O773" s="276">
        <v>0</v>
      </c>
      <c r="P773" s="276">
        <v>0</v>
      </c>
      <c r="Q773" s="276">
        <v>0</v>
      </c>
      <c r="R773" s="276">
        <v>0</v>
      </c>
      <c r="S773" s="276">
        <v>0</v>
      </c>
      <c r="T773" s="276">
        <v>0</v>
      </c>
      <c r="U773" s="276">
        <v>0</v>
      </c>
      <c r="V773" s="1044">
        <v>0</v>
      </c>
      <c r="W773" s="276">
        <v>0</v>
      </c>
      <c r="X773" s="276">
        <v>0</v>
      </c>
      <c r="Y773" s="276">
        <v>0</v>
      </c>
      <c r="Z773" s="276">
        <v>0</v>
      </c>
      <c r="AA773" s="276">
        <v>0</v>
      </c>
      <c r="AB773" s="276">
        <v>0</v>
      </c>
      <c r="AC773" s="276">
        <v>0</v>
      </c>
      <c r="AD773" s="448"/>
    </row>
    <row r="774" spans="1:30" ht="20.399999999999999" customHeight="1">
      <c r="A774" s="407"/>
      <c r="B774" s="407"/>
      <c r="C774" s="407"/>
      <c r="D774" s="407"/>
      <c r="E774" s="407"/>
      <c r="F774" s="407"/>
      <c r="G774" s="407"/>
      <c r="H774" s="407"/>
      <c r="I774" s="407"/>
      <c r="J774" s="407"/>
      <c r="K774" s="407"/>
      <c r="L774" s="407"/>
      <c r="M774" s="407"/>
      <c r="N774" s="407"/>
      <c r="O774" s="407"/>
      <c r="P774" s="407"/>
      <c r="Q774" s="407"/>
      <c r="R774" s="407"/>
      <c r="S774" s="407"/>
      <c r="T774" s="407"/>
      <c r="U774" s="407"/>
      <c r="V774" s="407"/>
      <c r="W774" s="407"/>
      <c r="X774" s="407"/>
      <c r="Y774" s="407"/>
      <c r="Z774" s="407"/>
      <c r="AA774" s="407"/>
      <c r="AB774" s="407"/>
      <c r="AC774" s="407"/>
      <c r="AD774" s="448"/>
    </row>
    <row r="775" spans="1:30" ht="20.399999999999999" customHeight="1">
      <c r="A775" s="796" t="s">
        <v>3336</v>
      </c>
      <c r="B775" s="669" t="s">
        <v>3335</v>
      </c>
      <c r="C775" s="275">
        <v>6</v>
      </c>
      <c r="D775" s="275">
        <v>6</v>
      </c>
      <c r="E775" s="275">
        <v>0</v>
      </c>
      <c r="F775" s="275">
        <v>0</v>
      </c>
      <c r="G775" s="1041">
        <v>100</v>
      </c>
      <c r="H775" s="275">
        <v>0</v>
      </c>
      <c r="I775" s="275">
        <v>0</v>
      </c>
      <c r="J775" s="275">
        <v>0</v>
      </c>
      <c r="K775" s="275">
        <v>0</v>
      </c>
      <c r="L775" s="275">
        <v>0</v>
      </c>
      <c r="M775" s="275">
        <v>0</v>
      </c>
      <c r="N775" s="275">
        <v>0</v>
      </c>
      <c r="O775" s="275">
        <v>0</v>
      </c>
      <c r="P775" s="275">
        <v>0</v>
      </c>
      <c r="Q775" s="275">
        <v>0</v>
      </c>
      <c r="R775" s="275">
        <v>1</v>
      </c>
      <c r="S775" s="275">
        <v>0</v>
      </c>
      <c r="T775" s="275">
        <v>1</v>
      </c>
      <c r="U775" s="275">
        <v>0</v>
      </c>
      <c r="V775" s="1042">
        <v>0</v>
      </c>
      <c r="W775" s="275">
        <v>0</v>
      </c>
      <c r="X775" s="275">
        <v>1</v>
      </c>
      <c r="Y775" s="275">
        <v>0</v>
      </c>
      <c r="Z775" s="275">
        <v>1</v>
      </c>
      <c r="AA775" s="275">
        <v>0</v>
      </c>
      <c r="AB775" s="275">
        <v>1</v>
      </c>
      <c r="AC775" s="275">
        <v>1</v>
      </c>
      <c r="AD775" s="448"/>
    </row>
    <row r="776" spans="1:30" ht="20.399999999999999" customHeight="1">
      <c r="A776" s="669"/>
      <c r="B776" s="669" t="s">
        <v>3334</v>
      </c>
      <c r="C776" s="797"/>
      <c r="D776" s="797"/>
      <c r="E776" s="797"/>
      <c r="F776" s="797"/>
      <c r="G776" s="797"/>
      <c r="H776" s="797"/>
      <c r="I776" s="797"/>
      <c r="J776" s="797"/>
      <c r="K776" s="797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97"/>
      <c r="Y776" s="797"/>
      <c r="Z776" s="797"/>
      <c r="AA776" s="797"/>
      <c r="AB776" s="797"/>
      <c r="AC776" s="797"/>
      <c r="AD776" s="448"/>
    </row>
    <row r="777" spans="1:30" ht="20.399999999999999" customHeight="1">
      <c r="A777" s="794"/>
      <c r="B777" s="670" t="s">
        <v>1468</v>
      </c>
      <c r="C777" s="276">
        <v>3</v>
      </c>
      <c r="D777" s="276">
        <v>3</v>
      </c>
      <c r="E777" s="276">
        <v>0</v>
      </c>
      <c r="F777" s="276">
        <v>0</v>
      </c>
      <c r="G777" s="1043">
        <v>100</v>
      </c>
      <c r="H777" s="276">
        <v>0</v>
      </c>
      <c r="I777" s="276">
        <v>0</v>
      </c>
      <c r="J777" s="276">
        <v>0</v>
      </c>
      <c r="K777" s="276">
        <v>0</v>
      </c>
      <c r="L777" s="276">
        <v>0</v>
      </c>
      <c r="M777" s="276">
        <v>0</v>
      </c>
      <c r="N777" s="276">
        <v>0</v>
      </c>
      <c r="O777" s="276">
        <v>0</v>
      </c>
      <c r="P777" s="276">
        <v>0</v>
      </c>
      <c r="Q777" s="276">
        <v>0</v>
      </c>
      <c r="R777" s="276">
        <v>1</v>
      </c>
      <c r="S777" s="276">
        <v>0</v>
      </c>
      <c r="T777" s="276">
        <v>1</v>
      </c>
      <c r="U777" s="276">
        <v>0</v>
      </c>
      <c r="V777" s="1044">
        <v>0</v>
      </c>
      <c r="W777" s="276">
        <v>0</v>
      </c>
      <c r="X777" s="276">
        <v>0</v>
      </c>
      <c r="Y777" s="276">
        <v>0</v>
      </c>
      <c r="Z777" s="276">
        <v>1</v>
      </c>
      <c r="AA777" s="276">
        <v>0</v>
      </c>
      <c r="AB777" s="276">
        <v>0</v>
      </c>
      <c r="AC777" s="276">
        <v>0</v>
      </c>
      <c r="AD777" s="448"/>
    </row>
    <row r="778" spans="1:30" ht="20.399999999999999" customHeight="1">
      <c r="A778" s="794"/>
      <c r="B778" s="670" t="s">
        <v>1467</v>
      </c>
      <c r="C778" s="276">
        <v>3</v>
      </c>
      <c r="D778" s="276">
        <v>3</v>
      </c>
      <c r="E778" s="276">
        <v>0</v>
      </c>
      <c r="F778" s="276">
        <v>0</v>
      </c>
      <c r="G778" s="1043">
        <v>100</v>
      </c>
      <c r="H778" s="276">
        <v>0</v>
      </c>
      <c r="I778" s="276">
        <v>0</v>
      </c>
      <c r="J778" s="276">
        <v>0</v>
      </c>
      <c r="K778" s="276">
        <v>0</v>
      </c>
      <c r="L778" s="276">
        <v>0</v>
      </c>
      <c r="M778" s="276">
        <v>0</v>
      </c>
      <c r="N778" s="276">
        <v>0</v>
      </c>
      <c r="O778" s="276">
        <v>0</v>
      </c>
      <c r="P778" s="276">
        <v>0</v>
      </c>
      <c r="Q778" s="276">
        <v>0</v>
      </c>
      <c r="R778" s="276">
        <v>0</v>
      </c>
      <c r="S778" s="276">
        <v>0</v>
      </c>
      <c r="T778" s="276">
        <v>0</v>
      </c>
      <c r="U778" s="276">
        <v>0</v>
      </c>
      <c r="V778" s="1044">
        <v>0</v>
      </c>
      <c r="W778" s="276">
        <v>0</v>
      </c>
      <c r="X778" s="276">
        <v>1</v>
      </c>
      <c r="Y778" s="276">
        <v>0</v>
      </c>
      <c r="Z778" s="276">
        <v>0</v>
      </c>
      <c r="AA778" s="276">
        <v>0</v>
      </c>
      <c r="AB778" s="276">
        <v>1</v>
      </c>
      <c r="AC778" s="276">
        <v>1</v>
      </c>
      <c r="AD778" s="448"/>
    </row>
    <row r="779" spans="1:30" ht="20.399999999999999" customHeight="1">
      <c r="A779" s="794"/>
      <c r="B779" s="670" t="s">
        <v>4104</v>
      </c>
      <c r="C779" s="276">
        <v>0</v>
      </c>
      <c r="D779" s="276">
        <v>0</v>
      </c>
      <c r="E779" s="276">
        <v>0</v>
      </c>
      <c r="F779" s="276">
        <v>0</v>
      </c>
      <c r="G779" s="1043">
        <v>0</v>
      </c>
      <c r="H779" s="276">
        <v>0</v>
      </c>
      <c r="I779" s="276">
        <v>0</v>
      </c>
      <c r="J779" s="276">
        <v>0</v>
      </c>
      <c r="K779" s="276">
        <v>0</v>
      </c>
      <c r="L779" s="276">
        <v>0</v>
      </c>
      <c r="M779" s="276">
        <v>0</v>
      </c>
      <c r="N779" s="276">
        <v>0</v>
      </c>
      <c r="O779" s="276">
        <v>0</v>
      </c>
      <c r="P779" s="276">
        <v>0</v>
      </c>
      <c r="Q779" s="276">
        <v>0</v>
      </c>
      <c r="R779" s="276">
        <v>0</v>
      </c>
      <c r="S779" s="276">
        <v>0</v>
      </c>
      <c r="T779" s="276">
        <v>0</v>
      </c>
      <c r="U779" s="276">
        <v>0</v>
      </c>
      <c r="V779" s="1044">
        <v>0</v>
      </c>
      <c r="W779" s="276">
        <v>0</v>
      </c>
      <c r="X779" s="276">
        <v>0</v>
      </c>
      <c r="Y779" s="276">
        <v>0</v>
      </c>
      <c r="Z779" s="276">
        <v>0</v>
      </c>
      <c r="AA779" s="276">
        <v>0</v>
      </c>
      <c r="AB779" s="276">
        <v>0</v>
      </c>
      <c r="AC779" s="276">
        <v>0</v>
      </c>
      <c r="AD779" s="448"/>
    </row>
    <row r="780" spans="1:30" ht="20.399999999999999" customHeight="1">
      <c r="A780" s="407"/>
      <c r="B780" s="407"/>
      <c r="C780" s="407"/>
      <c r="D780" s="407"/>
      <c r="E780" s="407"/>
      <c r="F780" s="407"/>
      <c r="G780" s="407"/>
      <c r="H780" s="407"/>
      <c r="I780" s="407"/>
      <c r="J780" s="407"/>
      <c r="K780" s="407"/>
      <c r="L780" s="407"/>
      <c r="M780" s="407"/>
      <c r="N780" s="407"/>
      <c r="O780" s="407"/>
      <c r="P780" s="407"/>
      <c r="Q780" s="407"/>
      <c r="R780" s="407"/>
      <c r="S780" s="407"/>
      <c r="T780" s="407"/>
      <c r="U780" s="407"/>
      <c r="V780" s="407"/>
      <c r="W780" s="407"/>
      <c r="X780" s="407"/>
      <c r="Y780" s="407"/>
      <c r="Z780" s="407"/>
      <c r="AA780" s="407"/>
      <c r="AB780" s="407"/>
      <c r="AC780" s="407"/>
      <c r="AD780" s="448"/>
    </row>
    <row r="781" spans="1:30" ht="20.399999999999999" customHeight="1">
      <c r="A781" s="796" t="s">
        <v>3333</v>
      </c>
      <c r="B781" s="669" t="s">
        <v>3332</v>
      </c>
      <c r="C781" s="275">
        <v>148</v>
      </c>
      <c r="D781" s="275">
        <v>148</v>
      </c>
      <c r="E781" s="275">
        <v>0</v>
      </c>
      <c r="F781" s="275">
        <v>0</v>
      </c>
      <c r="G781" s="1041">
        <v>100</v>
      </c>
      <c r="H781" s="275">
        <v>0</v>
      </c>
      <c r="I781" s="275">
        <v>0</v>
      </c>
      <c r="J781" s="275">
        <v>0</v>
      </c>
      <c r="K781" s="275">
        <v>0</v>
      </c>
      <c r="L781" s="275">
        <v>0</v>
      </c>
      <c r="M781" s="275">
        <v>0</v>
      </c>
      <c r="N781" s="275">
        <v>0</v>
      </c>
      <c r="O781" s="275">
        <v>0</v>
      </c>
      <c r="P781" s="275">
        <v>0</v>
      </c>
      <c r="Q781" s="275">
        <v>0</v>
      </c>
      <c r="R781" s="275">
        <v>2</v>
      </c>
      <c r="S781" s="275">
        <v>1</v>
      </c>
      <c r="T781" s="275">
        <v>2</v>
      </c>
      <c r="U781" s="275">
        <v>3</v>
      </c>
      <c r="V781" s="1042">
        <v>3</v>
      </c>
      <c r="W781" s="275">
        <v>5</v>
      </c>
      <c r="X781" s="275">
        <v>11</v>
      </c>
      <c r="Y781" s="275">
        <v>6</v>
      </c>
      <c r="Z781" s="275">
        <v>30</v>
      </c>
      <c r="AA781" s="275">
        <v>24</v>
      </c>
      <c r="AB781" s="275">
        <v>29</v>
      </c>
      <c r="AC781" s="275">
        <v>32</v>
      </c>
      <c r="AD781" s="448"/>
    </row>
    <row r="782" spans="1:30" ht="20.399999999999999" customHeight="1">
      <c r="A782" s="669"/>
      <c r="B782" s="669" t="s">
        <v>3331</v>
      </c>
      <c r="C782" s="797"/>
      <c r="D782" s="797"/>
      <c r="E782" s="797"/>
      <c r="F782" s="797"/>
      <c r="G782" s="797"/>
      <c r="H782" s="797"/>
      <c r="I782" s="797"/>
      <c r="J782" s="797"/>
      <c r="K782" s="797"/>
      <c r="L782" s="797"/>
      <c r="M782" s="797"/>
      <c r="N782" s="797"/>
      <c r="O782" s="797"/>
      <c r="P782" s="797"/>
      <c r="Q782" s="797"/>
      <c r="R782" s="797"/>
      <c r="S782" s="797"/>
      <c r="T782" s="797"/>
      <c r="U782" s="797"/>
      <c r="V782" s="797"/>
      <c r="W782" s="797"/>
      <c r="X782" s="797"/>
      <c r="Y782" s="797"/>
      <c r="Z782" s="797"/>
      <c r="AA782" s="797"/>
      <c r="AB782" s="797"/>
      <c r="AC782" s="797"/>
      <c r="AD782" s="448"/>
    </row>
    <row r="783" spans="1:30" ht="20.399999999999999" customHeight="1">
      <c r="A783" s="794"/>
      <c r="B783" s="670" t="s">
        <v>1468</v>
      </c>
      <c r="C783" s="276">
        <v>85</v>
      </c>
      <c r="D783" s="276">
        <v>85</v>
      </c>
      <c r="E783" s="276">
        <v>0</v>
      </c>
      <c r="F783" s="276">
        <v>0</v>
      </c>
      <c r="G783" s="1043">
        <v>100</v>
      </c>
      <c r="H783" s="276">
        <v>0</v>
      </c>
      <c r="I783" s="276">
        <v>0</v>
      </c>
      <c r="J783" s="276">
        <v>0</v>
      </c>
      <c r="K783" s="276">
        <v>0</v>
      </c>
      <c r="L783" s="276">
        <v>0</v>
      </c>
      <c r="M783" s="276">
        <v>0</v>
      </c>
      <c r="N783" s="276">
        <v>0</v>
      </c>
      <c r="O783" s="276">
        <v>0</v>
      </c>
      <c r="P783" s="276">
        <v>0</v>
      </c>
      <c r="Q783" s="276">
        <v>0</v>
      </c>
      <c r="R783" s="276">
        <v>2</v>
      </c>
      <c r="S783" s="276">
        <v>1</v>
      </c>
      <c r="T783" s="276">
        <v>0</v>
      </c>
      <c r="U783" s="276">
        <v>0</v>
      </c>
      <c r="V783" s="1044">
        <v>1</v>
      </c>
      <c r="W783" s="276">
        <v>1</v>
      </c>
      <c r="X783" s="276">
        <v>7</v>
      </c>
      <c r="Y783" s="276">
        <v>3</v>
      </c>
      <c r="Z783" s="276">
        <v>16</v>
      </c>
      <c r="AA783" s="276">
        <v>16</v>
      </c>
      <c r="AB783" s="276">
        <v>20</v>
      </c>
      <c r="AC783" s="276">
        <v>18</v>
      </c>
      <c r="AD783" s="448"/>
    </row>
    <row r="784" spans="1:30" ht="20.399999999999999" customHeight="1">
      <c r="A784" s="794"/>
      <c r="B784" s="670" t="s">
        <v>1467</v>
      </c>
      <c r="C784" s="276">
        <v>63</v>
      </c>
      <c r="D784" s="276">
        <v>63</v>
      </c>
      <c r="E784" s="276">
        <v>0</v>
      </c>
      <c r="F784" s="276">
        <v>0</v>
      </c>
      <c r="G784" s="1043">
        <v>100</v>
      </c>
      <c r="H784" s="276">
        <v>0</v>
      </c>
      <c r="I784" s="276">
        <v>0</v>
      </c>
      <c r="J784" s="276">
        <v>0</v>
      </c>
      <c r="K784" s="276">
        <v>0</v>
      </c>
      <c r="L784" s="276">
        <v>0</v>
      </c>
      <c r="M784" s="276">
        <v>0</v>
      </c>
      <c r="N784" s="276">
        <v>0</v>
      </c>
      <c r="O784" s="276">
        <v>0</v>
      </c>
      <c r="P784" s="276">
        <v>0</v>
      </c>
      <c r="Q784" s="276">
        <v>0</v>
      </c>
      <c r="R784" s="276">
        <v>0</v>
      </c>
      <c r="S784" s="276">
        <v>0</v>
      </c>
      <c r="T784" s="276">
        <v>2</v>
      </c>
      <c r="U784" s="276">
        <v>3</v>
      </c>
      <c r="V784" s="1044">
        <v>2</v>
      </c>
      <c r="W784" s="276">
        <v>4</v>
      </c>
      <c r="X784" s="276">
        <v>4</v>
      </c>
      <c r="Y784" s="276">
        <v>3</v>
      </c>
      <c r="Z784" s="276">
        <v>14</v>
      </c>
      <c r="AA784" s="276">
        <v>8</v>
      </c>
      <c r="AB784" s="276">
        <v>9</v>
      </c>
      <c r="AC784" s="276">
        <v>14</v>
      </c>
      <c r="AD784" s="448"/>
    </row>
    <row r="785" spans="1:30" ht="20.399999999999999" customHeight="1">
      <c r="A785" s="794"/>
      <c r="B785" s="670" t="s">
        <v>4104</v>
      </c>
      <c r="C785" s="276">
        <v>0</v>
      </c>
      <c r="D785" s="276">
        <v>0</v>
      </c>
      <c r="E785" s="276">
        <v>0</v>
      </c>
      <c r="F785" s="276">
        <v>0</v>
      </c>
      <c r="G785" s="1043">
        <v>0</v>
      </c>
      <c r="H785" s="276">
        <v>0</v>
      </c>
      <c r="I785" s="276">
        <v>0</v>
      </c>
      <c r="J785" s="276">
        <v>0</v>
      </c>
      <c r="K785" s="276">
        <v>0</v>
      </c>
      <c r="L785" s="276">
        <v>0</v>
      </c>
      <c r="M785" s="276">
        <v>0</v>
      </c>
      <c r="N785" s="276">
        <v>0</v>
      </c>
      <c r="O785" s="276">
        <v>0</v>
      </c>
      <c r="P785" s="276">
        <v>0</v>
      </c>
      <c r="Q785" s="276">
        <v>0</v>
      </c>
      <c r="R785" s="276">
        <v>0</v>
      </c>
      <c r="S785" s="276">
        <v>0</v>
      </c>
      <c r="T785" s="276">
        <v>0</v>
      </c>
      <c r="U785" s="276">
        <v>0</v>
      </c>
      <c r="V785" s="1044">
        <v>0</v>
      </c>
      <c r="W785" s="276">
        <v>0</v>
      </c>
      <c r="X785" s="276">
        <v>0</v>
      </c>
      <c r="Y785" s="276">
        <v>0</v>
      </c>
      <c r="Z785" s="276">
        <v>0</v>
      </c>
      <c r="AA785" s="276">
        <v>0</v>
      </c>
      <c r="AB785" s="276">
        <v>0</v>
      </c>
      <c r="AC785" s="276">
        <v>0</v>
      </c>
      <c r="AD785" s="448"/>
    </row>
    <row r="786" spans="1:30" ht="20.399999999999999" customHeight="1">
      <c r="A786" s="407"/>
      <c r="B786" s="407"/>
      <c r="C786" s="407"/>
      <c r="D786" s="407"/>
      <c r="E786" s="407"/>
      <c r="F786" s="407"/>
      <c r="G786" s="407"/>
      <c r="H786" s="407"/>
      <c r="I786" s="407"/>
      <c r="J786" s="407"/>
      <c r="K786" s="407"/>
      <c r="L786" s="407"/>
      <c r="M786" s="407"/>
      <c r="N786" s="407"/>
      <c r="O786" s="407"/>
      <c r="P786" s="407"/>
      <c r="Q786" s="407"/>
      <c r="R786" s="407"/>
      <c r="S786" s="407"/>
      <c r="T786" s="407"/>
      <c r="U786" s="407"/>
      <c r="V786" s="407"/>
      <c r="W786" s="407"/>
      <c r="X786" s="407"/>
      <c r="Y786" s="407"/>
      <c r="Z786" s="407"/>
      <c r="AA786" s="407"/>
      <c r="AB786" s="407"/>
      <c r="AC786" s="407"/>
      <c r="AD786" s="448"/>
    </row>
    <row r="787" spans="1:30" ht="20.399999999999999" customHeight="1">
      <c r="A787" s="796" t="s">
        <v>3330</v>
      </c>
      <c r="B787" s="669" t="s">
        <v>3329</v>
      </c>
      <c r="C787" s="275">
        <v>1</v>
      </c>
      <c r="D787" s="275">
        <v>1</v>
      </c>
      <c r="E787" s="275">
        <v>0</v>
      </c>
      <c r="F787" s="275">
        <v>0</v>
      </c>
      <c r="G787" s="1041">
        <v>100</v>
      </c>
      <c r="H787" s="275">
        <v>0</v>
      </c>
      <c r="I787" s="275">
        <v>0</v>
      </c>
      <c r="J787" s="275">
        <v>0</v>
      </c>
      <c r="K787" s="275">
        <v>0</v>
      </c>
      <c r="L787" s="275">
        <v>0</v>
      </c>
      <c r="M787" s="275">
        <v>0</v>
      </c>
      <c r="N787" s="275">
        <v>0</v>
      </c>
      <c r="O787" s="275">
        <v>0</v>
      </c>
      <c r="P787" s="275">
        <v>0</v>
      </c>
      <c r="Q787" s="275">
        <v>0</v>
      </c>
      <c r="R787" s="275">
        <v>0</v>
      </c>
      <c r="S787" s="275">
        <v>0</v>
      </c>
      <c r="T787" s="275">
        <v>0</v>
      </c>
      <c r="U787" s="275">
        <v>0</v>
      </c>
      <c r="V787" s="1042">
        <v>0</v>
      </c>
      <c r="W787" s="275">
        <v>0</v>
      </c>
      <c r="X787" s="275">
        <v>0</v>
      </c>
      <c r="Y787" s="275">
        <v>0</v>
      </c>
      <c r="Z787" s="275">
        <v>0</v>
      </c>
      <c r="AA787" s="275">
        <v>1</v>
      </c>
      <c r="AB787" s="275">
        <v>0</v>
      </c>
      <c r="AC787" s="275">
        <v>0</v>
      </c>
      <c r="AD787" s="448"/>
    </row>
    <row r="788" spans="1:30" ht="20.399999999999999" customHeight="1">
      <c r="A788" s="669"/>
      <c r="B788" s="669" t="s">
        <v>3328</v>
      </c>
      <c r="C788" s="797"/>
      <c r="D788" s="797"/>
      <c r="E788" s="797"/>
      <c r="F788" s="797"/>
      <c r="G788" s="797"/>
      <c r="H788" s="797"/>
      <c r="I788" s="797"/>
      <c r="J788" s="797"/>
      <c r="K788" s="797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  <c r="V788" s="797"/>
      <c r="W788" s="797"/>
      <c r="X788" s="797"/>
      <c r="Y788" s="797"/>
      <c r="Z788" s="797"/>
      <c r="AA788" s="797"/>
      <c r="AB788" s="797"/>
      <c r="AC788" s="797"/>
      <c r="AD788" s="448"/>
    </row>
    <row r="789" spans="1:30" ht="20.399999999999999" customHeight="1">
      <c r="A789" s="794"/>
      <c r="B789" s="670" t="s">
        <v>1468</v>
      </c>
      <c r="C789" s="276">
        <v>1</v>
      </c>
      <c r="D789" s="276">
        <v>1</v>
      </c>
      <c r="E789" s="276">
        <v>0</v>
      </c>
      <c r="F789" s="276">
        <v>0</v>
      </c>
      <c r="G789" s="1043">
        <v>100</v>
      </c>
      <c r="H789" s="276">
        <v>0</v>
      </c>
      <c r="I789" s="276">
        <v>0</v>
      </c>
      <c r="J789" s="276">
        <v>0</v>
      </c>
      <c r="K789" s="276">
        <v>0</v>
      </c>
      <c r="L789" s="276">
        <v>0</v>
      </c>
      <c r="M789" s="276">
        <v>0</v>
      </c>
      <c r="N789" s="276">
        <v>0</v>
      </c>
      <c r="O789" s="276">
        <v>0</v>
      </c>
      <c r="P789" s="276">
        <v>0</v>
      </c>
      <c r="Q789" s="276">
        <v>0</v>
      </c>
      <c r="R789" s="276">
        <v>0</v>
      </c>
      <c r="S789" s="276">
        <v>0</v>
      </c>
      <c r="T789" s="276">
        <v>0</v>
      </c>
      <c r="U789" s="276">
        <v>0</v>
      </c>
      <c r="V789" s="1044">
        <v>0</v>
      </c>
      <c r="W789" s="276">
        <v>0</v>
      </c>
      <c r="X789" s="276">
        <v>0</v>
      </c>
      <c r="Y789" s="276">
        <v>0</v>
      </c>
      <c r="Z789" s="276">
        <v>0</v>
      </c>
      <c r="AA789" s="276">
        <v>1</v>
      </c>
      <c r="AB789" s="276">
        <v>0</v>
      </c>
      <c r="AC789" s="276">
        <v>0</v>
      </c>
      <c r="AD789" s="448"/>
    </row>
    <row r="790" spans="1:30" ht="20.399999999999999" customHeight="1">
      <c r="A790" s="794"/>
      <c r="B790" s="670" t="s">
        <v>1467</v>
      </c>
      <c r="C790" s="276">
        <v>0</v>
      </c>
      <c r="D790" s="276">
        <v>0</v>
      </c>
      <c r="E790" s="276">
        <v>0</v>
      </c>
      <c r="F790" s="276">
        <v>0</v>
      </c>
      <c r="G790" s="1043">
        <v>0</v>
      </c>
      <c r="H790" s="276">
        <v>0</v>
      </c>
      <c r="I790" s="276">
        <v>0</v>
      </c>
      <c r="J790" s="276">
        <v>0</v>
      </c>
      <c r="K790" s="276">
        <v>0</v>
      </c>
      <c r="L790" s="276">
        <v>0</v>
      </c>
      <c r="M790" s="276">
        <v>0</v>
      </c>
      <c r="N790" s="276">
        <v>0</v>
      </c>
      <c r="O790" s="276">
        <v>0</v>
      </c>
      <c r="P790" s="276">
        <v>0</v>
      </c>
      <c r="Q790" s="276">
        <v>0</v>
      </c>
      <c r="R790" s="276">
        <v>0</v>
      </c>
      <c r="S790" s="276">
        <v>0</v>
      </c>
      <c r="T790" s="276">
        <v>0</v>
      </c>
      <c r="U790" s="276">
        <v>0</v>
      </c>
      <c r="V790" s="1044">
        <v>0</v>
      </c>
      <c r="W790" s="276">
        <v>0</v>
      </c>
      <c r="X790" s="276">
        <v>0</v>
      </c>
      <c r="Y790" s="276">
        <v>0</v>
      </c>
      <c r="Z790" s="276">
        <v>0</v>
      </c>
      <c r="AA790" s="276">
        <v>0</v>
      </c>
      <c r="AB790" s="276">
        <v>0</v>
      </c>
      <c r="AC790" s="276">
        <v>0</v>
      </c>
      <c r="AD790" s="448"/>
    </row>
    <row r="791" spans="1:30" ht="20.399999999999999" customHeight="1">
      <c r="A791" s="794"/>
      <c r="B791" s="670" t="s">
        <v>4104</v>
      </c>
      <c r="C791" s="276">
        <v>0</v>
      </c>
      <c r="D791" s="276">
        <v>0</v>
      </c>
      <c r="E791" s="276">
        <v>0</v>
      </c>
      <c r="F791" s="276">
        <v>0</v>
      </c>
      <c r="G791" s="1043">
        <v>0</v>
      </c>
      <c r="H791" s="276">
        <v>0</v>
      </c>
      <c r="I791" s="276">
        <v>0</v>
      </c>
      <c r="J791" s="276">
        <v>0</v>
      </c>
      <c r="K791" s="276">
        <v>0</v>
      </c>
      <c r="L791" s="276">
        <v>0</v>
      </c>
      <c r="M791" s="276">
        <v>0</v>
      </c>
      <c r="N791" s="276">
        <v>0</v>
      </c>
      <c r="O791" s="276">
        <v>0</v>
      </c>
      <c r="P791" s="276">
        <v>0</v>
      </c>
      <c r="Q791" s="276">
        <v>0</v>
      </c>
      <c r="R791" s="276">
        <v>0</v>
      </c>
      <c r="S791" s="276">
        <v>0</v>
      </c>
      <c r="T791" s="276">
        <v>0</v>
      </c>
      <c r="U791" s="276">
        <v>0</v>
      </c>
      <c r="V791" s="1044">
        <v>0</v>
      </c>
      <c r="W791" s="276">
        <v>0</v>
      </c>
      <c r="X791" s="276">
        <v>0</v>
      </c>
      <c r="Y791" s="276">
        <v>0</v>
      </c>
      <c r="Z791" s="276">
        <v>0</v>
      </c>
      <c r="AA791" s="276">
        <v>0</v>
      </c>
      <c r="AB791" s="276">
        <v>0</v>
      </c>
      <c r="AC791" s="276">
        <v>0</v>
      </c>
      <c r="AD791" s="448"/>
    </row>
    <row r="792" spans="1:30" ht="20.399999999999999" customHeight="1">
      <c r="A792" s="407"/>
      <c r="B792" s="407"/>
      <c r="C792" s="407"/>
      <c r="D792" s="407"/>
      <c r="E792" s="407"/>
      <c r="F792" s="407"/>
      <c r="G792" s="407"/>
      <c r="H792" s="407"/>
      <c r="I792" s="407"/>
      <c r="J792" s="407"/>
      <c r="K792" s="407"/>
      <c r="L792" s="407"/>
      <c r="M792" s="407"/>
      <c r="N792" s="407"/>
      <c r="O792" s="407"/>
      <c r="P792" s="407"/>
      <c r="Q792" s="407"/>
      <c r="R792" s="407"/>
      <c r="S792" s="407"/>
      <c r="T792" s="407"/>
      <c r="U792" s="407"/>
      <c r="V792" s="407"/>
      <c r="W792" s="407"/>
      <c r="X792" s="407"/>
      <c r="Y792" s="407"/>
      <c r="Z792" s="407"/>
      <c r="AA792" s="407"/>
      <c r="AB792" s="407"/>
      <c r="AC792" s="407"/>
      <c r="AD792" s="448"/>
    </row>
    <row r="793" spans="1:30" ht="20.399999999999999" customHeight="1">
      <c r="A793" s="796" t="s">
        <v>4706</v>
      </c>
      <c r="B793" s="669" t="s">
        <v>4707</v>
      </c>
      <c r="C793" s="275">
        <v>2</v>
      </c>
      <c r="D793" s="275">
        <v>2</v>
      </c>
      <c r="E793" s="275">
        <v>0</v>
      </c>
      <c r="F793" s="275">
        <v>0</v>
      </c>
      <c r="G793" s="1041">
        <v>100</v>
      </c>
      <c r="H793" s="275">
        <v>0</v>
      </c>
      <c r="I793" s="275">
        <v>0</v>
      </c>
      <c r="J793" s="275">
        <v>0</v>
      </c>
      <c r="K793" s="275">
        <v>0</v>
      </c>
      <c r="L793" s="275">
        <v>0</v>
      </c>
      <c r="M793" s="275">
        <v>0</v>
      </c>
      <c r="N793" s="275">
        <v>0</v>
      </c>
      <c r="O793" s="275">
        <v>0</v>
      </c>
      <c r="P793" s="275">
        <v>0</v>
      </c>
      <c r="Q793" s="275">
        <v>0</v>
      </c>
      <c r="R793" s="275">
        <v>0</v>
      </c>
      <c r="S793" s="275">
        <v>0</v>
      </c>
      <c r="T793" s="275">
        <v>0</v>
      </c>
      <c r="U793" s="275">
        <v>0</v>
      </c>
      <c r="V793" s="1042">
        <v>0</v>
      </c>
      <c r="W793" s="275">
        <v>0</v>
      </c>
      <c r="X793" s="275">
        <v>0</v>
      </c>
      <c r="Y793" s="275">
        <v>0</v>
      </c>
      <c r="Z793" s="275">
        <v>0</v>
      </c>
      <c r="AA793" s="275">
        <v>0</v>
      </c>
      <c r="AB793" s="275">
        <v>1</v>
      </c>
      <c r="AC793" s="275">
        <v>1</v>
      </c>
      <c r="AD793" s="448"/>
    </row>
    <row r="794" spans="1:30" ht="20.399999999999999" customHeight="1">
      <c r="A794" s="794"/>
      <c r="B794" s="670" t="s">
        <v>1468</v>
      </c>
      <c r="C794" s="276">
        <v>1</v>
      </c>
      <c r="D794" s="276">
        <v>1</v>
      </c>
      <c r="E794" s="276">
        <v>0</v>
      </c>
      <c r="F794" s="276">
        <v>0</v>
      </c>
      <c r="G794" s="1043">
        <v>100</v>
      </c>
      <c r="H794" s="276">
        <v>0</v>
      </c>
      <c r="I794" s="276">
        <v>0</v>
      </c>
      <c r="J794" s="276">
        <v>0</v>
      </c>
      <c r="K794" s="276">
        <v>0</v>
      </c>
      <c r="L794" s="276">
        <v>0</v>
      </c>
      <c r="M794" s="276">
        <v>0</v>
      </c>
      <c r="N794" s="276">
        <v>0</v>
      </c>
      <c r="O794" s="276">
        <v>0</v>
      </c>
      <c r="P794" s="276">
        <v>0</v>
      </c>
      <c r="Q794" s="276">
        <v>0</v>
      </c>
      <c r="R794" s="276">
        <v>0</v>
      </c>
      <c r="S794" s="276">
        <v>0</v>
      </c>
      <c r="T794" s="276">
        <v>0</v>
      </c>
      <c r="U794" s="276">
        <v>0</v>
      </c>
      <c r="V794" s="1044">
        <v>0</v>
      </c>
      <c r="W794" s="276">
        <v>0</v>
      </c>
      <c r="X794" s="276">
        <v>0</v>
      </c>
      <c r="Y794" s="276">
        <v>0</v>
      </c>
      <c r="Z794" s="276">
        <v>0</v>
      </c>
      <c r="AA794" s="276">
        <v>0</v>
      </c>
      <c r="AB794" s="276">
        <v>1</v>
      </c>
      <c r="AC794" s="276">
        <v>0</v>
      </c>
      <c r="AD794" s="448"/>
    </row>
    <row r="795" spans="1:30" ht="20.399999999999999" customHeight="1">
      <c r="A795" s="794"/>
      <c r="B795" s="670" t="s">
        <v>1467</v>
      </c>
      <c r="C795" s="276">
        <v>1</v>
      </c>
      <c r="D795" s="276">
        <v>1</v>
      </c>
      <c r="E795" s="276">
        <v>0</v>
      </c>
      <c r="F795" s="276">
        <v>0</v>
      </c>
      <c r="G795" s="1043">
        <v>100</v>
      </c>
      <c r="H795" s="276">
        <v>0</v>
      </c>
      <c r="I795" s="276">
        <v>0</v>
      </c>
      <c r="J795" s="276">
        <v>0</v>
      </c>
      <c r="K795" s="276">
        <v>0</v>
      </c>
      <c r="L795" s="276">
        <v>0</v>
      </c>
      <c r="M795" s="276">
        <v>0</v>
      </c>
      <c r="N795" s="276">
        <v>0</v>
      </c>
      <c r="O795" s="276">
        <v>0</v>
      </c>
      <c r="P795" s="276">
        <v>0</v>
      </c>
      <c r="Q795" s="276">
        <v>0</v>
      </c>
      <c r="R795" s="276">
        <v>0</v>
      </c>
      <c r="S795" s="276">
        <v>0</v>
      </c>
      <c r="T795" s="276">
        <v>0</v>
      </c>
      <c r="U795" s="276">
        <v>0</v>
      </c>
      <c r="V795" s="1044">
        <v>0</v>
      </c>
      <c r="W795" s="276">
        <v>0</v>
      </c>
      <c r="X795" s="276">
        <v>0</v>
      </c>
      <c r="Y795" s="276">
        <v>0</v>
      </c>
      <c r="Z795" s="276">
        <v>0</v>
      </c>
      <c r="AA795" s="276">
        <v>0</v>
      </c>
      <c r="AB795" s="276">
        <v>0</v>
      </c>
      <c r="AC795" s="276">
        <v>1</v>
      </c>
      <c r="AD795" s="448"/>
    </row>
    <row r="796" spans="1:30" ht="20.399999999999999" customHeight="1">
      <c r="A796" s="794"/>
      <c r="B796" s="670" t="s">
        <v>4104</v>
      </c>
      <c r="C796" s="276">
        <v>0</v>
      </c>
      <c r="D796" s="276">
        <v>0</v>
      </c>
      <c r="E796" s="276">
        <v>0</v>
      </c>
      <c r="F796" s="276">
        <v>0</v>
      </c>
      <c r="G796" s="1043">
        <v>0</v>
      </c>
      <c r="H796" s="276">
        <v>0</v>
      </c>
      <c r="I796" s="276">
        <v>0</v>
      </c>
      <c r="J796" s="276">
        <v>0</v>
      </c>
      <c r="K796" s="276">
        <v>0</v>
      </c>
      <c r="L796" s="276">
        <v>0</v>
      </c>
      <c r="M796" s="276">
        <v>0</v>
      </c>
      <c r="N796" s="276">
        <v>0</v>
      </c>
      <c r="O796" s="276">
        <v>0</v>
      </c>
      <c r="P796" s="276">
        <v>0</v>
      </c>
      <c r="Q796" s="276">
        <v>0</v>
      </c>
      <c r="R796" s="276">
        <v>0</v>
      </c>
      <c r="S796" s="276">
        <v>0</v>
      </c>
      <c r="T796" s="276">
        <v>0</v>
      </c>
      <c r="U796" s="276">
        <v>0</v>
      </c>
      <c r="V796" s="1044">
        <v>0</v>
      </c>
      <c r="W796" s="276">
        <v>0</v>
      </c>
      <c r="X796" s="276">
        <v>0</v>
      </c>
      <c r="Y796" s="276">
        <v>0</v>
      </c>
      <c r="Z796" s="276">
        <v>0</v>
      </c>
      <c r="AA796" s="276">
        <v>0</v>
      </c>
      <c r="AB796" s="276">
        <v>0</v>
      </c>
      <c r="AC796" s="276">
        <v>0</v>
      </c>
      <c r="AD796" s="448"/>
    </row>
    <row r="797" spans="1:30" ht="20.399999999999999" customHeight="1">
      <c r="A797" s="407"/>
      <c r="B797" s="407"/>
      <c r="C797" s="407"/>
      <c r="D797" s="407"/>
      <c r="E797" s="407"/>
      <c r="F797" s="407"/>
      <c r="G797" s="407"/>
      <c r="H797" s="407"/>
      <c r="I797" s="407"/>
      <c r="J797" s="407"/>
      <c r="K797" s="407"/>
      <c r="L797" s="407"/>
      <c r="M797" s="407"/>
      <c r="N797" s="407"/>
      <c r="O797" s="407"/>
      <c r="P797" s="407"/>
      <c r="Q797" s="407"/>
      <c r="R797" s="407"/>
      <c r="S797" s="407"/>
      <c r="T797" s="407"/>
      <c r="U797" s="407"/>
      <c r="V797" s="407"/>
      <c r="W797" s="407"/>
      <c r="X797" s="407"/>
      <c r="Y797" s="407"/>
      <c r="Z797" s="407"/>
      <c r="AA797" s="407"/>
      <c r="AB797" s="407"/>
      <c r="AC797" s="407"/>
      <c r="AD797" s="448"/>
    </row>
    <row r="798" spans="1:30" ht="20.399999999999999" customHeight="1">
      <c r="A798" s="796" t="s">
        <v>3327</v>
      </c>
      <c r="B798" s="669" t="s">
        <v>3326</v>
      </c>
      <c r="C798" s="275">
        <v>2</v>
      </c>
      <c r="D798" s="275">
        <v>2</v>
      </c>
      <c r="E798" s="275">
        <v>0</v>
      </c>
      <c r="F798" s="275">
        <v>0</v>
      </c>
      <c r="G798" s="1041">
        <v>100</v>
      </c>
      <c r="H798" s="275">
        <v>0</v>
      </c>
      <c r="I798" s="275">
        <v>0</v>
      </c>
      <c r="J798" s="275">
        <v>0</v>
      </c>
      <c r="K798" s="275">
        <v>0</v>
      </c>
      <c r="L798" s="275">
        <v>0</v>
      </c>
      <c r="M798" s="275">
        <v>0</v>
      </c>
      <c r="N798" s="275">
        <v>0</v>
      </c>
      <c r="O798" s="275">
        <v>1</v>
      </c>
      <c r="P798" s="275">
        <v>0</v>
      </c>
      <c r="Q798" s="275">
        <v>0</v>
      </c>
      <c r="R798" s="275">
        <v>0</v>
      </c>
      <c r="S798" s="275">
        <v>0</v>
      </c>
      <c r="T798" s="275">
        <v>0</v>
      </c>
      <c r="U798" s="275">
        <v>0</v>
      </c>
      <c r="V798" s="1042">
        <v>0</v>
      </c>
      <c r="W798" s="275">
        <v>0</v>
      </c>
      <c r="X798" s="275">
        <v>0</v>
      </c>
      <c r="Y798" s="275">
        <v>0</v>
      </c>
      <c r="Z798" s="275">
        <v>0</v>
      </c>
      <c r="AA798" s="275">
        <v>1</v>
      </c>
      <c r="AB798" s="275">
        <v>0</v>
      </c>
      <c r="AC798" s="275">
        <v>0</v>
      </c>
      <c r="AD798" s="448"/>
    </row>
    <row r="799" spans="1:30" ht="20.399999999999999" customHeight="1">
      <c r="A799" s="669"/>
      <c r="B799" s="669" t="s">
        <v>3325</v>
      </c>
      <c r="C799" s="797"/>
      <c r="D799" s="797"/>
      <c r="E799" s="797"/>
      <c r="F799" s="797"/>
      <c r="G799" s="797"/>
      <c r="H799" s="797"/>
      <c r="I799" s="797"/>
      <c r="J799" s="797"/>
      <c r="K799" s="797"/>
      <c r="L799" s="797"/>
      <c r="M799" s="797"/>
      <c r="N799" s="797"/>
      <c r="O799" s="797"/>
      <c r="P799" s="797"/>
      <c r="Q799" s="797"/>
      <c r="R799" s="797"/>
      <c r="S799" s="797"/>
      <c r="T799" s="797"/>
      <c r="U799" s="797"/>
      <c r="V799" s="797"/>
      <c r="W799" s="797"/>
      <c r="X799" s="797"/>
      <c r="Y799" s="797"/>
      <c r="Z799" s="797"/>
      <c r="AA799" s="797"/>
      <c r="AB799" s="797"/>
      <c r="AC799" s="797"/>
      <c r="AD799" s="448"/>
    </row>
    <row r="800" spans="1:30" ht="20.399999999999999" customHeight="1">
      <c r="A800" s="794"/>
      <c r="B800" s="670" t="s">
        <v>1468</v>
      </c>
      <c r="C800" s="276">
        <v>2</v>
      </c>
      <c r="D800" s="276">
        <v>2</v>
      </c>
      <c r="E800" s="276">
        <v>0</v>
      </c>
      <c r="F800" s="276">
        <v>0</v>
      </c>
      <c r="G800" s="1043">
        <v>100</v>
      </c>
      <c r="H800" s="276">
        <v>0</v>
      </c>
      <c r="I800" s="276">
        <v>0</v>
      </c>
      <c r="J800" s="276">
        <v>0</v>
      </c>
      <c r="K800" s="276">
        <v>0</v>
      </c>
      <c r="L800" s="276">
        <v>0</v>
      </c>
      <c r="M800" s="276">
        <v>0</v>
      </c>
      <c r="N800" s="276">
        <v>0</v>
      </c>
      <c r="O800" s="276">
        <v>1</v>
      </c>
      <c r="P800" s="276">
        <v>0</v>
      </c>
      <c r="Q800" s="276">
        <v>0</v>
      </c>
      <c r="R800" s="276">
        <v>0</v>
      </c>
      <c r="S800" s="276">
        <v>0</v>
      </c>
      <c r="T800" s="276">
        <v>0</v>
      </c>
      <c r="U800" s="276">
        <v>0</v>
      </c>
      <c r="V800" s="1044">
        <v>0</v>
      </c>
      <c r="W800" s="276">
        <v>0</v>
      </c>
      <c r="X800" s="276">
        <v>0</v>
      </c>
      <c r="Y800" s="276">
        <v>0</v>
      </c>
      <c r="Z800" s="276">
        <v>0</v>
      </c>
      <c r="AA800" s="276">
        <v>1</v>
      </c>
      <c r="AB800" s="276">
        <v>0</v>
      </c>
      <c r="AC800" s="276">
        <v>0</v>
      </c>
      <c r="AD800" s="448"/>
    </row>
    <row r="801" spans="1:30" ht="20.399999999999999" customHeight="1">
      <c r="A801" s="794"/>
      <c r="B801" s="670" t="s">
        <v>1467</v>
      </c>
      <c r="C801" s="276">
        <v>0</v>
      </c>
      <c r="D801" s="276">
        <v>0</v>
      </c>
      <c r="E801" s="276">
        <v>0</v>
      </c>
      <c r="F801" s="276">
        <v>0</v>
      </c>
      <c r="G801" s="1043">
        <v>0</v>
      </c>
      <c r="H801" s="276">
        <v>0</v>
      </c>
      <c r="I801" s="276">
        <v>0</v>
      </c>
      <c r="J801" s="276">
        <v>0</v>
      </c>
      <c r="K801" s="276">
        <v>0</v>
      </c>
      <c r="L801" s="276">
        <v>0</v>
      </c>
      <c r="M801" s="276">
        <v>0</v>
      </c>
      <c r="N801" s="276">
        <v>0</v>
      </c>
      <c r="O801" s="276">
        <v>0</v>
      </c>
      <c r="P801" s="276">
        <v>0</v>
      </c>
      <c r="Q801" s="276">
        <v>0</v>
      </c>
      <c r="R801" s="276">
        <v>0</v>
      </c>
      <c r="S801" s="276">
        <v>0</v>
      </c>
      <c r="T801" s="276">
        <v>0</v>
      </c>
      <c r="U801" s="276">
        <v>0</v>
      </c>
      <c r="V801" s="1044">
        <v>0</v>
      </c>
      <c r="W801" s="276">
        <v>0</v>
      </c>
      <c r="X801" s="276">
        <v>0</v>
      </c>
      <c r="Y801" s="276">
        <v>0</v>
      </c>
      <c r="Z801" s="276">
        <v>0</v>
      </c>
      <c r="AA801" s="276">
        <v>0</v>
      </c>
      <c r="AB801" s="276">
        <v>0</v>
      </c>
      <c r="AC801" s="276">
        <v>0</v>
      </c>
      <c r="AD801" s="448"/>
    </row>
    <row r="802" spans="1:30" ht="20.399999999999999" customHeight="1">
      <c r="A802" s="794"/>
      <c r="B802" s="670" t="s">
        <v>4104</v>
      </c>
      <c r="C802" s="276">
        <v>0</v>
      </c>
      <c r="D802" s="276">
        <v>0</v>
      </c>
      <c r="E802" s="276">
        <v>0</v>
      </c>
      <c r="F802" s="276">
        <v>0</v>
      </c>
      <c r="G802" s="1043">
        <v>0</v>
      </c>
      <c r="H802" s="276">
        <v>0</v>
      </c>
      <c r="I802" s="276">
        <v>0</v>
      </c>
      <c r="J802" s="276">
        <v>0</v>
      </c>
      <c r="K802" s="276">
        <v>0</v>
      </c>
      <c r="L802" s="276">
        <v>0</v>
      </c>
      <c r="M802" s="276">
        <v>0</v>
      </c>
      <c r="N802" s="276">
        <v>0</v>
      </c>
      <c r="O802" s="276">
        <v>0</v>
      </c>
      <c r="P802" s="276">
        <v>0</v>
      </c>
      <c r="Q802" s="276">
        <v>0</v>
      </c>
      <c r="R802" s="276">
        <v>0</v>
      </c>
      <c r="S802" s="276">
        <v>0</v>
      </c>
      <c r="T802" s="276">
        <v>0</v>
      </c>
      <c r="U802" s="276">
        <v>0</v>
      </c>
      <c r="V802" s="1044">
        <v>0</v>
      </c>
      <c r="W802" s="276">
        <v>0</v>
      </c>
      <c r="X802" s="276">
        <v>0</v>
      </c>
      <c r="Y802" s="276">
        <v>0</v>
      </c>
      <c r="Z802" s="276">
        <v>0</v>
      </c>
      <c r="AA802" s="276">
        <v>0</v>
      </c>
      <c r="AB802" s="276">
        <v>0</v>
      </c>
      <c r="AC802" s="276">
        <v>0</v>
      </c>
      <c r="AD802" s="448"/>
    </row>
    <row r="803" spans="1:30" ht="20.399999999999999" customHeight="1">
      <c r="A803" s="407"/>
      <c r="B803" s="407"/>
      <c r="C803" s="407"/>
      <c r="D803" s="407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7"/>
      <c r="Z803" s="407"/>
      <c r="AA803" s="407"/>
      <c r="AB803" s="407"/>
      <c r="AC803" s="407"/>
      <c r="AD803" s="448"/>
    </row>
    <row r="804" spans="1:30" ht="20.399999999999999" customHeight="1">
      <c r="A804" s="796" t="s">
        <v>3324</v>
      </c>
      <c r="B804" s="669" t="s">
        <v>3323</v>
      </c>
      <c r="C804" s="275">
        <v>2</v>
      </c>
      <c r="D804" s="275">
        <v>2</v>
      </c>
      <c r="E804" s="275">
        <v>0</v>
      </c>
      <c r="F804" s="275">
        <v>0</v>
      </c>
      <c r="G804" s="1041">
        <v>100</v>
      </c>
      <c r="H804" s="275">
        <v>0</v>
      </c>
      <c r="I804" s="275">
        <v>0</v>
      </c>
      <c r="J804" s="275">
        <v>0</v>
      </c>
      <c r="K804" s="275">
        <v>0</v>
      </c>
      <c r="L804" s="275">
        <v>0</v>
      </c>
      <c r="M804" s="275">
        <v>0</v>
      </c>
      <c r="N804" s="275">
        <v>0</v>
      </c>
      <c r="O804" s="275">
        <v>0</v>
      </c>
      <c r="P804" s="275">
        <v>0</v>
      </c>
      <c r="Q804" s="275">
        <v>0</v>
      </c>
      <c r="R804" s="275">
        <v>0</v>
      </c>
      <c r="S804" s="275">
        <v>0</v>
      </c>
      <c r="T804" s="275">
        <v>0</v>
      </c>
      <c r="U804" s="275">
        <v>0</v>
      </c>
      <c r="V804" s="1042">
        <v>0</v>
      </c>
      <c r="W804" s="275">
        <v>0</v>
      </c>
      <c r="X804" s="275">
        <v>0</v>
      </c>
      <c r="Y804" s="275">
        <v>0</v>
      </c>
      <c r="Z804" s="275">
        <v>0</v>
      </c>
      <c r="AA804" s="275">
        <v>0</v>
      </c>
      <c r="AB804" s="275">
        <v>2</v>
      </c>
      <c r="AC804" s="275">
        <v>0</v>
      </c>
      <c r="AD804" s="448"/>
    </row>
    <row r="805" spans="1:30" ht="20.399999999999999" customHeight="1">
      <c r="A805" s="669"/>
      <c r="B805" s="669" t="s">
        <v>3322</v>
      </c>
      <c r="C805" s="797"/>
      <c r="D805" s="797"/>
      <c r="E805" s="797"/>
      <c r="F805" s="797"/>
      <c r="G805" s="797"/>
      <c r="H805" s="797"/>
      <c r="I805" s="797"/>
      <c r="J805" s="797"/>
      <c r="K805" s="797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97"/>
      <c r="Y805" s="797"/>
      <c r="Z805" s="797"/>
      <c r="AA805" s="797"/>
      <c r="AB805" s="797"/>
      <c r="AC805" s="797"/>
      <c r="AD805" s="448"/>
    </row>
    <row r="806" spans="1:30" ht="20.399999999999999" customHeight="1">
      <c r="A806" s="794"/>
      <c r="B806" s="670" t="s">
        <v>1468</v>
      </c>
      <c r="C806" s="276">
        <v>2</v>
      </c>
      <c r="D806" s="276">
        <v>2</v>
      </c>
      <c r="E806" s="276">
        <v>0</v>
      </c>
      <c r="F806" s="276">
        <v>0</v>
      </c>
      <c r="G806" s="1043">
        <v>100</v>
      </c>
      <c r="H806" s="276">
        <v>0</v>
      </c>
      <c r="I806" s="276">
        <v>0</v>
      </c>
      <c r="J806" s="276">
        <v>0</v>
      </c>
      <c r="K806" s="276">
        <v>0</v>
      </c>
      <c r="L806" s="276">
        <v>0</v>
      </c>
      <c r="M806" s="276">
        <v>0</v>
      </c>
      <c r="N806" s="276">
        <v>0</v>
      </c>
      <c r="O806" s="276">
        <v>0</v>
      </c>
      <c r="P806" s="276">
        <v>0</v>
      </c>
      <c r="Q806" s="276">
        <v>0</v>
      </c>
      <c r="R806" s="276">
        <v>0</v>
      </c>
      <c r="S806" s="276">
        <v>0</v>
      </c>
      <c r="T806" s="276">
        <v>0</v>
      </c>
      <c r="U806" s="276">
        <v>0</v>
      </c>
      <c r="V806" s="1044">
        <v>0</v>
      </c>
      <c r="W806" s="276">
        <v>0</v>
      </c>
      <c r="X806" s="276">
        <v>0</v>
      </c>
      <c r="Y806" s="276">
        <v>0</v>
      </c>
      <c r="Z806" s="276">
        <v>0</v>
      </c>
      <c r="AA806" s="276">
        <v>0</v>
      </c>
      <c r="AB806" s="276">
        <v>2</v>
      </c>
      <c r="AC806" s="276">
        <v>0</v>
      </c>
      <c r="AD806" s="448"/>
    </row>
    <row r="807" spans="1:30" ht="20.399999999999999" customHeight="1">
      <c r="A807" s="794"/>
      <c r="B807" s="670" t="s">
        <v>1467</v>
      </c>
      <c r="C807" s="276">
        <v>0</v>
      </c>
      <c r="D807" s="276">
        <v>0</v>
      </c>
      <c r="E807" s="276">
        <v>0</v>
      </c>
      <c r="F807" s="276">
        <v>0</v>
      </c>
      <c r="G807" s="1043">
        <v>0</v>
      </c>
      <c r="H807" s="276">
        <v>0</v>
      </c>
      <c r="I807" s="276">
        <v>0</v>
      </c>
      <c r="J807" s="276">
        <v>0</v>
      </c>
      <c r="K807" s="276">
        <v>0</v>
      </c>
      <c r="L807" s="276">
        <v>0</v>
      </c>
      <c r="M807" s="276">
        <v>0</v>
      </c>
      <c r="N807" s="276">
        <v>0</v>
      </c>
      <c r="O807" s="276">
        <v>0</v>
      </c>
      <c r="P807" s="276">
        <v>0</v>
      </c>
      <c r="Q807" s="276">
        <v>0</v>
      </c>
      <c r="R807" s="276">
        <v>0</v>
      </c>
      <c r="S807" s="276">
        <v>0</v>
      </c>
      <c r="T807" s="276">
        <v>0</v>
      </c>
      <c r="U807" s="276">
        <v>0</v>
      </c>
      <c r="V807" s="1044">
        <v>0</v>
      </c>
      <c r="W807" s="276">
        <v>0</v>
      </c>
      <c r="X807" s="276">
        <v>0</v>
      </c>
      <c r="Y807" s="276">
        <v>0</v>
      </c>
      <c r="Z807" s="276">
        <v>0</v>
      </c>
      <c r="AA807" s="276">
        <v>0</v>
      </c>
      <c r="AB807" s="276">
        <v>0</v>
      </c>
      <c r="AC807" s="276">
        <v>0</v>
      </c>
      <c r="AD807" s="448"/>
    </row>
    <row r="808" spans="1:30" ht="20.399999999999999" customHeight="1">
      <c r="A808" s="794"/>
      <c r="B808" s="670" t="s">
        <v>4104</v>
      </c>
      <c r="C808" s="276">
        <v>0</v>
      </c>
      <c r="D808" s="276">
        <v>0</v>
      </c>
      <c r="E808" s="276">
        <v>0</v>
      </c>
      <c r="F808" s="276">
        <v>0</v>
      </c>
      <c r="G808" s="1043">
        <v>0</v>
      </c>
      <c r="H808" s="276">
        <v>0</v>
      </c>
      <c r="I808" s="276">
        <v>0</v>
      </c>
      <c r="J808" s="276">
        <v>0</v>
      </c>
      <c r="K808" s="276">
        <v>0</v>
      </c>
      <c r="L808" s="276">
        <v>0</v>
      </c>
      <c r="M808" s="276">
        <v>0</v>
      </c>
      <c r="N808" s="276">
        <v>0</v>
      </c>
      <c r="O808" s="276">
        <v>0</v>
      </c>
      <c r="P808" s="276">
        <v>0</v>
      </c>
      <c r="Q808" s="276">
        <v>0</v>
      </c>
      <c r="R808" s="276">
        <v>0</v>
      </c>
      <c r="S808" s="276">
        <v>0</v>
      </c>
      <c r="T808" s="276">
        <v>0</v>
      </c>
      <c r="U808" s="276">
        <v>0</v>
      </c>
      <c r="V808" s="1044">
        <v>0</v>
      </c>
      <c r="W808" s="276">
        <v>0</v>
      </c>
      <c r="X808" s="276">
        <v>0</v>
      </c>
      <c r="Y808" s="276">
        <v>0</v>
      </c>
      <c r="Z808" s="276">
        <v>0</v>
      </c>
      <c r="AA808" s="276">
        <v>0</v>
      </c>
      <c r="AB808" s="276">
        <v>0</v>
      </c>
      <c r="AC808" s="276">
        <v>0</v>
      </c>
      <c r="AD808" s="448"/>
    </row>
    <row r="809" spans="1:30" ht="20.399999999999999" customHeight="1">
      <c r="A809" s="407"/>
      <c r="B809" s="407"/>
      <c r="C809" s="407"/>
      <c r="D809" s="407"/>
      <c r="E809" s="407"/>
      <c r="F809" s="407"/>
      <c r="G809" s="407"/>
      <c r="H809" s="407"/>
      <c r="I809" s="407"/>
      <c r="J809" s="407"/>
      <c r="K809" s="407"/>
      <c r="L809" s="407"/>
      <c r="M809" s="407"/>
      <c r="N809" s="407"/>
      <c r="O809" s="407"/>
      <c r="P809" s="407"/>
      <c r="Q809" s="407"/>
      <c r="R809" s="407"/>
      <c r="S809" s="407"/>
      <c r="T809" s="407"/>
      <c r="U809" s="407"/>
      <c r="V809" s="407"/>
      <c r="W809" s="407"/>
      <c r="X809" s="407"/>
      <c r="Y809" s="407"/>
      <c r="Z809" s="407"/>
      <c r="AA809" s="407"/>
      <c r="AB809" s="407"/>
      <c r="AC809" s="407"/>
      <c r="AD809" s="448"/>
    </row>
    <row r="810" spans="1:30" ht="20.399999999999999" customHeight="1">
      <c r="A810" s="796" t="s">
        <v>3320</v>
      </c>
      <c r="B810" s="669" t="s">
        <v>3319</v>
      </c>
      <c r="C810" s="275">
        <v>1</v>
      </c>
      <c r="D810" s="275">
        <v>1</v>
      </c>
      <c r="E810" s="275">
        <v>0</v>
      </c>
      <c r="F810" s="275">
        <v>0</v>
      </c>
      <c r="G810" s="1041">
        <v>100</v>
      </c>
      <c r="H810" s="275">
        <v>0</v>
      </c>
      <c r="I810" s="275">
        <v>0</v>
      </c>
      <c r="J810" s="275">
        <v>0</v>
      </c>
      <c r="K810" s="275">
        <v>0</v>
      </c>
      <c r="L810" s="275">
        <v>0</v>
      </c>
      <c r="M810" s="275">
        <v>0</v>
      </c>
      <c r="N810" s="275">
        <v>0</v>
      </c>
      <c r="O810" s="275">
        <v>0</v>
      </c>
      <c r="P810" s="275">
        <v>0</v>
      </c>
      <c r="Q810" s="275">
        <v>0</v>
      </c>
      <c r="R810" s="275">
        <v>0</v>
      </c>
      <c r="S810" s="275">
        <v>0</v>
      </c>
      <c r="T810" s="275">
        <v>0</v>
      </c>
      <c r="U810" s="275">
        <v>1</v>
      </c>
      <c r="V810" s="1042">
        <v>0</v>
      </c>
      <c r="W810" s="275">
        <v>0</v>
      </c>
      <c r="X810" s="275">
        <v>0</v>
      </c>
      <c r="Y810" s="275">
        <v>0</v>
      </c>
      <c r="Z810" s="275">
        <v>0</v>
      </c>
      <c r="AA810" s="275">
        <v>0</v>
      </c>
      <c r="AB810" s="275">
        <v>0</v>
      </c>
      <c r="AC810" s="275">
        <v>0</v>
      </c>
      <c r="AD810" s="448"/>
    </row>
    <row r="811" spans="1:30" ht="20.399999999999999" customHeight="1">
      <c r="A811" s="669"/>
      <c r="B811" s="669" t="s">
        <v>2131</v>
      </c>
      <c r="C811" s="797"/>
      <c r="D811" s="797"/>
      <c r="E811" s="797"/>
      <c r="F811" s="797"/>
      <c r="G811" s="797"/>
      <c r="H811" s="797"/>
      <c r="I811" s="797"/>
      <c r="J811" s="797"/>
      <c r="K811" s="797"/>
      <c r="L811" s="797"/>
      <c r="M811" s="797"/>
      <c r="N811" s="797"/>
      <c r="O811" s="797"/>
      <c r="P811" s="797"/>
      <c r="Q811" s="797"/>
      <c r="R811" s="797"/>
      <c r="S811" s="797"/>
      <c r="T811" s="797"/>
      <c r="U811" s="797"/>
      <c r="V811" s="797"/>
      <c r="W811" s="797"/>
      <c r="X811" s="797"/>
      <c r="Y811" s="797"/>
      <c r="Z811" s="797"/>
      <c r="AA811" s="797"/>
      <c r="AB811" s="797"/>
      <c r="AC811" s="797"/>
      <c r="AD811" s="448"/>
    </row>
    <row r="812" spans="1:30" ht="20.399999999999999" customHeight="1">
      <c r="A812" s="794"/>
      <c r="B812" s="670" t="s">
        <v>1468</v>
      </c>
      <c r="C812" s="276">
        <v>0</v>
      </c>
      <c r="D812" s="276">
        <v>0</v>
      </c>
      <c r="E812" s="276">
        <v>0</v>
      </c>
      <c r="F812" s="276">
        <v>0</v>
      </c>
      <c r="G812" s="1043">
        <v>0</v>
      </c>
      <c r="H812" s="276">
        <v>0</v>
      </c>
      <c r="I812" s="276">
        <v>0</v>
      </c>
      <c r="J812" s="276">
        <v>0</v>
      </c>
      <c r="K812" s="276">
        <v>0</v>
      </c>
      <c r="L812" s="276">
        <v>0</v>
      </c>
      <c r="M812" s="276">
        <v>0</v>
      </c>
      <c r="N812" s="276">
        <v>0</v>
      </c>
      <c r="O812" s="276">
        <v>0</v>
      </c>
      <c r="P812" s="276">
        <v>0</v>
      </c>
      <c r="Q812" s="276">
        <v>0</v>
      </c>
      <c r="R812" s="276">
        <v>0</v>
      </c>
      <c r="S812" s="276">
        <v>0</v>
      </c>
      <c r="T812" s="276">
        <v>0</v>
      </c>
      <c r="U812" s="276">
        <v>0</v>
      </c>
      <c r="V812" s="1044">
        <v>0</v>
      </c>
      <c r="W812" s="276">
        <v>0</v>
      </c>
      <c r="X812" s="276">
        <v>0</v>
      </c>
      <c r="Y812" s="276">
        <v>0</v>
      </c>
      <c r="Z812" s="276">
        <v>0</v>
      </c>
      <c r="AA812" s="276">
        <v>0</v>
      </c>
      <c r="AB812" s="276">
        <v>0</v>
      </c>
      <c r="AC812" s="276">
        <v>0</v>
      </c>
      <c r="AD812" s="448"/>
    </row>
    <row r="813" spans="1:30" ht="20.399999999999999" customHeight="1">
      <c r="A813" s="794"/>
      <c r="B813" s="670" t="s">
        <v>1467</v>
      </c>
      <c r="C813" s="276">
        <v>1</v>
      </c>
      <c r="D813" s="276">
        <v>1</v>
      </c>
      <c r="E813" s="276">
        <v>0</v>
      </c>
      <c r="F813" s="276">
        <v>0</v>
      </c>
      <c r="G813" s="1043">
        <v>100</v>
      </c>
      <c r="H813" s="276">
        <v>0</v>
      </c>
      <c r="I813" s="276">
        <v>0</v>
      </c>
      <c r="J813" s="276">
        <v>0</v>
      </c>
      <c r="K813" s="276">
        <v>0</v>
      </c>
      <c r="L813" s="276">
        <v>0</v>
      </c>
      <c r="M813" s="276">
        <v>0</v>
      </c>
      <c r="N813" s="276">
        <v>0</v>
      </c>
      <c r="O813" s="276">
        <v>0</v>
      </c>
      <c r="P813" s="276">
        <v>0</v>
      </c>
      <c r="Q813" s="276">
        <v>0</v>
      </c>
      <c r="R813" s="276">
        <v>0</v>
      </c>
      <c r="S813" s="276">
        <v>0</v>
      </c>
      <c r="T813" s="276">
        <v>0</v>
      </c>
      <c r="U813" s="276">
        <v>1</v>
      </c>
      <c r="V813" s="1044">
        <v>0</v>
      </c>
      <c r="W813" s="276">
        <v>0</v>
      </c>
      <c r="X813" s="276">
        <v>0</v>
      </c>
      <c r="Y813" s="276">
        <v>0</v>
      </c>
      <c r="Z813" s="276">
        <v>0</v>
      </c>
      <c r="AA813" s="276">
        <v>0</v>
      </c>
      <c r="AB813" s="276">
        <v>0</v>
      </c>
      <c r="AC813" s="276">
        <v>0</v>
      </c>
      <c r="AD813" s="448"/>
    </row>
    <row r="814" spans="1:30" ht="20.399999999999999" customHeight="1">
      <c r="A814" s="794"/>
      <c r="B814" s="670" t="s">
        <v>4104</v>
      </c>
      <c r="C814" s="276">
        <v>0</v>
      </c>
      <c r="D814" s="276">
        <v>0</v>
      </c>
      <c r="E814" s="276">
        <v>0</v>
      </c>
      <c r="F814" s="276">
        <v>0</v>
      </c>
      <c r="G814" s="1043">
        <v>0</v>
      </c>
      <c r="H814" s="276">
        <v>0</v>
      </c>
      <c r="I814" s="276">
        <v>0</v>
      </c>
      <c r="J814" s="276">
        <v>0</v>
      </c>
      <c r="K814" s="276">
        <v>0</v>
      </c>
      <c r="L814" s="276">
        <v>0</v>
      </c>
      <c r="M814" s="276">
        <v>0</v>
      </c>
      <c r="N814" s="276">
        <v>0</v>
      </c>
      <c r="O814" s="276">
        <v>0</v>
      </c>
      <c r="P814" s="276">
        <v>0</v>
      </c>
      <c r="Q814" s="276">
        <v>0</v>
      </c>
      <c r="R814" s="276">
        <v>0</v>
      </c>
      <c r="S814" s="276">
        <v>0</v>
      </c>
      <c r="T814" s="276">
        <v>0</v>
      </c>
      <c r="U814" s="276">
        <v>0</v>
      </c>
      <c r="V814" s="1044">
        <v>0</v>
      </c>
      <c r="W814" s="276">
        <v>0</v>
      </c>
      <c r="X814" s="276">
        <v>0</v>
      </c>
      <c r="Y814" s="276">
        <v>0</v>
      </c>
      <c r="Z814" s="276">
        <v>0</v>
      </c>
      <c r="AA814" s="276">
        <v>0</v>
      </c>
      <c r="AB814" s="276">
        <v>0</v>
      </c>
      <c r="AC814" s="276">
        <v>0</v>
      </c>
      <c r="AD814" s="448"/>
    </row>
    <row r="815" spans="1:30" ht="20.399999999999999" customHeight="1">
      <c r="A815" s="407"/>
      <c r="B815" s="407"/>
      <c r="C815" s="407"/>
      <c r="D815" s="407"/>
      <c r="E815" s="407"/>
      <c r="F815" s="407"/>
      <c r="G815" s="407"/>
      <c r="H815" s="407"/>
      <c r="I815" s="407"/>
      <c r="J815" s="407"/>
      <c r="K815" s="407"/>
      <c r="L815" s="407"/>
      <c r="M815" s="407"/>
      <c r="N815" s="407"/>
      <c r="O815" s="407"/>
      <c r="P815" s="407"/>
      <c r="Q815" s="407"/>
      <c r="R815" s="407"/>
      <c r="S815" s="407"/>
      <c r="T815" s="407"/>
      <c r="U815" s="407"/>
      <c r="V815" s="407"/>
      <c r="W815" s="407"/>
      <c r="X815" s="407"/>
      <c r="Y815" s="407"/>
      <c r="Z815" s="407"/>
      <c r="AA815" s="407"/>
      <c r="AB815" s="407"/>
      <c r="AC815" s="407"/>
      <c r="AD815" s="448"/>
    </row>
    <row r="816" spans="1:30" ht="20.399999999999999" customHeight="1">
      <c r="A816" s="796" t="s">
        <v>3318</v>
      </c>
      <c r="B816" s="669" t="s">
        <v>3317</v>
      </c>
      <c r="C816" s="275">
        <v>1</v>
      </c>
      <c r="D816" s="275">
        <v>1</v>
      </c>
      <c r="E816" s="275">
        <v>0</v>
      </c>
      <c r="F816" s="275">
        <v>0</v>
      </c>
      <c r="G816" s="1041">
        <v>100</v>
      </c>
      <c r="H816" s="275">
        <v>1</v>
      </c>
      <c r="I816" s="275">
        <v>0</v>
      </c>
      <c r="J816" s="275">
        <v>1</v>
      </c>
      <c r="K816" s="275">
        <v>0</v>
      </c>
      <c r="L816" s="275">
        <v>0</v>
      </c>
      <c r="M816" s="275">
        <v>0</v>
      </c>
      <c r="N816" s="275">
        <v>0</v>
      </c>
      <c r="O816" s="275">
        <v>0</v>
      </c>
      <c r="P816" s="275">
        <v>0</v>
      </c>
      <c r="Q816" s="275">
        <v>0</v>
      </c>
      <c r="R816" s="275">
        <v>0</v>
      </c>
      <c r="S816" s="275">
        <v>0</v>
      </c>
      <c r="T816" s="275">
        <v>0</v>
      </c>
      <c r="U816" s="275">
        <v>0</v>
      </c>
      <c r="V816" s="1042">
        <v>0</v>
      </c>
      <c r="W816" s="275">
        <v>0</v>
      </c>
      <c r="X816" s="275">
        <v>0</v>
      </c>
      <c r="Y816" s="275">
        <v>0</v>
      </c>
      <c r="Z816" s="275">
        <v>0</v>
      </c>
      <c r="AA816" s="275">
        <v>0</v>
      </c>
      <c r="AB816" s="275">
        <v>0</v>
      </c>
      <c r="AC816" s="275">
        <v>0</v>
      </c>
      <c r="AD816" s="448"/>
    </row>
    <row r="817" spans="1:30" ht="20.399999999999999" customHeight="1">
      <c r="A817" s="794"/>
      <c r="B817" s="670" t="s">
        <v>1468</v>
      </c>
      <c r="C817" s="276">
        <v>1</v>
      </c>
      <c r="D817" s="276">
        <v>1</v>
      </c>
      <c r="E817" s="276">
        <v>0</v>
      </c>
      <c r="F817" s="276">
        <v>0</v>
      </c>
      <c r="G817" s="1043">
        <v>100</v>
      </c>
      <c r="H817" s="276">
        <v>1</v>
      </c>
      <c r="I817" s="276">
        <v>0</v>
      </c>
      <c r="J817" s="276">
        <v>1</v>
      </c>
      <c r="K817" s="276">
        <v>0</v>
      </c>
      <c r="L817" s="276">
        <v>0</v>
      </c>
      <c r="M817" s="276">
        <v>0</v>
      </c>
      <c r="N817" s="276">
        <v>0</v>
      </c>
      <c r="O817" s="276">
        <v>0</v>
      </c>
      <c r="P817" s="276">
        <v>0</v>
      </c>
      <c r="Q817" s="276">
        <v>0</v>
      </c>
      <c r="R817" s="276">
        <v>0</v>
      </c>
      <c r="S817" s="276">
        <v>0</v>
      </c>
      <c r="T817" s="276">
        <v>0</v>
      </c>
      <c r="U817" s="276">
        <v>0</v>
      </c>
      <c r="V817" s="1044">
        <v>0</v>
      </c>
      <c r="W817" s="276">
        <v>0</v>
      </c>
      <c r="X817" s="276">
        <v>0</v>
      </c>
      <c r="Y817" s="276">
        <v>0</v>
      </c>
      <c r="Z817" s="276">
        <v>0</v>
      </c>
      <c r="AA817" s="276">
        <v>0</v>
      </c>
      <c r="AB817" s="276">
        <v>0</v>
      </c>
      <c r="AC817" s="276">
        <v>0</v>
      </c>
      <c r="AD817" s="448"/>
    </row>
    <row r="818" spans="1:30" ht="20.399999999999999" customHeight="1">
      <c r="A818" s="794"/>
      <c r="B818" s="670" t="s">
        <v>1467</v>
      </c>
      <c r="C818" s="276">
        <v>0</v>
      </c>
      <c r="D818" s="276">
        <v>0</v>
      </c>
      <c r="E818" s="276">
        <v>0</v>
      </c>
      <c r="F818" s="276">
        <v>0</v>
      </c>
      <c r="G818" s="1043">
        <v>0</v>
      </c>
      <c r="H818" s="276">
        <v>0</v>
      </c>
      <c r="I818" s="276">
        <v>0</v>
      </c>
      <c r="J818" s="276">
        <v>0</v>
      </c>
      <c r="K818" s="276">
        <v>0</v>
      </c>
      <c r="L818" s="276">
        <v>0</v>
      </c>
      <c r="M818" s="276">
        <v>0</v>
      </c>
      <c r="N818" s="276">
        <v>0</v>
      </c>
      <c r="O818" s="276">
        <v>0</v>
      </c>
      <c r="P818" s="276">
        <v>0</v>
      </c>
      <c r="Q818" s="276">
        <v>0</v>
      </c>
      <c r="R818" s="276">
        <v>0</v>
      </c>
      <c r="S818" s="276">
        <v>0</v>
      </c>
      <c r="T818" s="276">
        <v>0</v>
      </c>
      <c r="U818" s="276">
        <v>0</v>
      </c>
      <c r="V818" s="1044">
        <v>0</v>
      </c>
      <c r="W818" s="276">
        <v>0</v>
      </c>
      <c r="X818" s="276">
        <v>0</v>
      </c>
      <c r="Y818" s="276">
        <v>0</v>
      </c>
      <c r="Z818" s="276">
        <v>0</v>
      </c>
      <c r="AA818" s="276">
        <v>0</v>
      </c>
      <c r="AB818" s="276">
        <v>0</v>
      </c>
      <c r="AC818" s="276">
        <v>0</v>
      </c>
      <c r="AD818" s="448"/>
    </row>
    <row r="819" spans="1:30" ht="20.399999999999999" customHeight="1">
      <c r="A819" s="794"/>
      <c r="B819" s="670" t="s">
        <v>4104</v>
      </c>
      <c r="C819" s="276">
        <v>0</v>
      </c>
      <c r="D819" s="276">
        <v>0</v>
      </c>
      <c r="E819" s="276">
        <v>0</v>
      </c>
      <c r="F819" s="276">
        <v>0</v>
      </c>
      <c r="G819" s="1043">
        <v>0</v>
      </c>
      <c r="H819" s="276">
        <v>0</v>
      </c>
      <c r="I819" s="276">
        <v>0</v>
      </c>
      <c r="J819" s="276">
        <v>0</v>
      </c>
      <c r="K819" s="276">
        <v>0</v>
      </c>
      <c r="L819" s="276">
        <v>0</v>
      </c>
      <c r="M819" s="276">
        <v>0</v>
      </c>
      <c r="N819" s="276">
        <v>0</v>
      </c>
      <c r="O819" s="276">
        <v>0</v>
      </c>
      <c r="P819" s="276">
        <v>0</v>
      </c>
      <c r="Q819" s="276">
        <v>0</v>
      </c>
      <c r="R819" s="276">
        <v>0</v>
      </c>
      <c r="S819" s="276">
        <v>0</v>
      </c>
      <c r="T819" s="276">
        <v>0</v>
      </c>
      <c r="U819" s="276">
        <v>0</v>
      </c>
      <c r="V819" s="1044">
        <v>0</v>
      </c>
      <c r="W819" s="276">
        <v>0</v>
      </c>
      <c r="X819" s="276">
        <v>0</v>
      </c>
      <c r="Y819" s="276">
        <v>0</v>
      </c>
      <c r="Z819" s="276">
        <v>0</v>
      </c>
      <c r="AA819" s="276">
        <v>0</v>
      </c>
      <c r="AB819" s="276">
        <v>0</v>
      </c>
      <c r="AC819" s="276">
        <v>0</v>
      </c>
      <c r="AD819" s="448"/>
    </row>
    <row r="820" spans="1:30" ht="20.399999999999999" customHeight="1">
      <c r="A820" s="407"/>
      <c r="B820" s="407"/>
      <c r="C820" s="407"/>
      <c r="D820" s="407"/>
      <c r="E820" s="407"/>
      <c r="F820" s="407"/>
      <c r="G820" s="407"/>
      <c r="H820" s="407"/>
      <c r="I820" s="407"/>
      <c r="J820" s="407"/>
      <c r="K820" s="407"/>
      <c r="L820" s="407"/>
      <c r="M820" s="407"/>
      <c r="N820" s="407"/>
      <c r="O820" s="407"/>
      <c r="P820" s="407"/>
      <c r="Q820" s="407"/>
      <c r="R820" s="407"/>
      <c r="S820" s="407"/>
      <c r="T820" s="407"/>
      <c r="U820" s="407"/>
      <c r="V820" s="407"/>
      <c r="W820" s="407"/>
      <c r="X820" s="407"/>
      <c r="Y820" s="407"/>
      <c r="Z820" s="407"/>
      <c r="AA820" s="407"/>
      <c r="AB820" s="407"/>
      <c r="AC820" s="407"/>
      <c r="AD820" s="448"/>
    </row>
    <row r="821" spans="1:30" ht="20.399999999999999" customHeight="1">
      <c r="A821" s="796" t="s">
        <v>3316</v>
      </c>
      <c r="B821" s="669" t="s">
        <v>3315</v>
      </c>
      <c r="C821" s="275">
        <v>7</v>
      </c>
      <c r="D821" s="275">
        <v>7</v>
      </c>
      <c r="E821" s="275">
        <v>0</v>
      </c>
      <c r="F821" s="275">
        <v>0</v>
      </c>
      <c r="G821" s="1041">
        <v>100</v>
      </c>
      <c r="H821" s="275">
        <v>2</v>
      </c>
      <c r="I821" s="275">
        <v>2</v>
      </c>
      <c r="J821" s="275">
        <v>0</v>
      </c>
      <c r="K821" s="275">
        <v>0</v>
      </c>
      <c r="L821" s="275">
        <v>0</v>
      </c>
      <c r="M821" s="275">
        <v>0</v>
      </c>
      <c r="N821" s="275">
        <v>0</v>
      </c>
      <c r="O821" s="275">
        <v>0</v>
      </c>
      <c r="P821" s="275">
        <v>0</v>
      </c>
      <c r="Q821" s="275">
        <v>0</v>
      </c>
      <c r="R821" s="275">
        <v>0</v>
      </c>
      <c r="S821" s="275">
        <v>0</v>
      </c>
      <c r="T821" s="275">
        <v>0</v>
      </c>
      <c r="U821" s="275">
        <v>0</v>
      </c>
      <c r="V821" s="1042">
        <v>0</v>
      </c>
      <c r="W821" s="275">
        <v>0</v>
      </c>
      <c r="X821" s="275">
        <v>1</v>
      </c>
      <c r="Y821" s="275">
        <v>2</v>
      </c>
      <c r="Z821" s="275">
        <v>0</v>
      </c>
      <c r="AA821" s="275">
        <v>1</v>
      </c>
      <c r="AB821" s="275">
        <v>0</v>
      </c>
      <c r="AC821" s="275">
        <v>1</v>
      </c>
      <c r="AD821" s="448"/>
    </row>
    <row r="822" spans="1:30" ht="20.399999999999999" customHeight="1">
      <c r="A822" s="794"/>
      <c r="B822" s="670" t="s">
        <v>1468</v>
      </c>
      <c r="C822" s="276">
        <v>2</v>
      </c>
      <c r="D822" s="276">
        <v>2</v>
      </c>
      <c r="E822" s="276">
        <v>0</v>
      </c>
      <c r="F822" s="276">
        <v>0</v>
      </c>
      <c r="G822" s="1043">
        <v>100</v>
      </c>
      <c r="H822" s="276">
        <v>0</v>
      </c>
      <c r="I822" s="276">
        <v>0</v>
      </c>
      <c r="J822" s="276">
        <v>0</v>
      </c>
      <c r="K822" s="276">
        <v>0</v>
      </c>
      <c r="L822" s="276">
        <v>0</v>
      </c>
      <c r="M822" s="276">
        <v>0</v>
      </c>
      <c r="N822" s="276">
        <v>0</v>
      </c>
      <c r="O822" s="276">
        <v>0</v>
      </c>
      <c r="P822" s="276">
        <v>0</v>
      </c>
      <c r="Q822" s="276">
        <v>0</v>
      </c>
      <c r="R822" s="276">
        <v>0</v>
      </c>
      <c r="S822" s="276">
        <v>0</v>
      </c>
      <c r="T822" s="276">
        <v>0</v>
      </c>
      <c r="U822" s="276">
        <v>0</v>
      </c>
      <c r="V822" s="1044">
        <v>0</v>
      </c>
      <c r="W822" s="276">
        <v>0</v>
      </c>
      <c r="X822" s="276">
        <v>1</v>
      </c>
      <c r="Y822" s="276">
        <v>0</v>
      </c>
      <c r="Z822" s="276">
        <v>0</v>
      </c>
      <c r="AA822" s="276">
        <v>0</v>
      </c>
      <c r="AB822" s="276">
        <v>0</v>
      </c>
      <c r="AC822" s="276">
        <v>1</v>
      </c>
      <c r="AD822" s="448"/>
    </row>
    <row r="823" spans="1:30" ht="20.399999999999999" customHeight="1">
      <c r="A823" s="794"/>
      <c r="B823" s="670" t="s">
        <v>1467</v>
      </c>
      <c r="C823" s="276">
        <v>5</v>
      </c>
      <c r="D823" s="276">
        <v>5</v>
      </c>
      <c r="E823" s="276">
        <v>0</v>
      </c>
      <c r="F823" s="276">
        <v>0</v>
      </c>
      <c r="G823" s="1043">
        <v>100</v>
      </c>
      <c r="H823" s="276">
        <v>2</v>
      </c>
      <c r="I823" s="276">
        <v>2</v>
      </c>
      <c r="J823" s="276">
        <v>0</v>
      </c>
      <c r="K823" s="276">
        <v>0</v>
      </c>
      <c r="L823" s="276">
        <v>0</v>
      </c>
      <c r="M823" s="276">
        <v>0</v>
      </c>
      <c r="N823" s="276">
        <v>0</v>
      </c>
      <c r="O823" s="276">
        <v>0</v>
      </c>
      <c r="P823" s="276">
        <v>0</v>
      </c>
      <c r="Q823" s="276">
        <v>0</v>
      </c>
      <c r="R823" s="276">
        <v>0</v>
      </c>
      <c r="S823" s="276">
        <v>0</v>
      </c>
      <c r="T823" s="276">
        <v>0</v>
      </c>
      <c r="U823" s="276">
        <v>0</v>
      </c>
      <c r="V823" s="1044">
        <v>0</v>
      </c>
      <c r="W823" s="276">
        <v>0</v>
      </c>
      <c r="X823" s="276">
        <v>0</v>
      </c>
      <c r="Y823" s="276">
        <v>2</v>
      </c>
      <c r="Z823" s="276">
        <v>0</v>
      </c>
      <c r="AA823" s="276">
        <v>1</v>
      </c>
      <c r="AB823" s="276">
        <v>0</v>
      </c>
      <c r="AC823" s="276">
        <v>0</v>
      </c>
      <c r="AD823" s="448"/>
    </row>
    <row r="824" spans="1:30" ht="20.399999999999999" customHeight="1">
      <c r="A824" s="794"/>
      <c r="B824" s="670" t="s">
        <v>4104</v>
      </c>
      <c r="C824" s="276">
        <v>0</v>
      </c>
      <c r="D824" s="276">
        <v>0</v>
      </c>
      <c r="E824" s="276">
        <v>0</v>
      </c>
      <c r="F824" s="276">
        <v>0</v>
      </c>
      <c r="G824" s="1043">
        <v>0</v>
      </c>
      <c r="H824" s="276">
        <v>0</v>
      </c>
      <c r="I824" s="276">
        <v>0</v>
      </c>
      <c r="J824" s="276">
        <v>0</v>
      </c>
      <c r="K824" s="276">
        <v>0</v>
      </c>
      <c r="L824" s="276">
        <v>0</v>
      </c>
      <c r="M824" s="276">
        <v>0</v>
      </c>
      <c r="N824" s="276">
        <v>0</v>
      </c>
      <c r="O824" s="276">
        <v>0</v>
      </c>
      <c r="P824" s="276">
        <v>0</v>
      </c>
      <c r="Q824" s="276">
        <v>0</v>
      </c>
      <c r="R824" s="276">
        <v>0</v>
      </c>
      <c r="S824" s="276">
        <v>0</v>
      </c>
      <c r="T824" s="276">
        <v>0</v>
      </c>
      <c r="U824" s="276">
        <v>0</v>
      </c>
      <c r="V824" s="1044">
        <v>0</v>
      </c>
      <c r="W824" s="276">
        <v>0</v>
      </c>
      <c r="X824" s="276">
        <v>0</v>
      </c>
      <c r="Y824" s="276">
        <v>0</v>
      </c>
      <c r="Z824" s="276">
        <v>0</v>
      </c>
      <c r="AA824" s="276">
        <v>0</v>
      </c>
      <c r="AB824" s="276">
        <v>0</v>
      </c>
      <c r="AC824" s="276">
        <v>0</v>
      </c>
      <c r="AD824" s="448"/>
    </row>
    <row r="825" spans="1:30" ht="20.399999999999999" customHeight="1">
      <c r="A825" s="407"/>
      <c r="B825" s="407"/>
      <c r="C825" s="407"/>
      <c r="D825" s="407"/>
      <c r="E825" s="407"/>
      <c r="F825" s="407"/>
      <c r="G825" s="407"/>
      <c r="H825" s="407"/>
      <c r="I825" s="407"/>
      <c r="J825" s="407"/>
      <c r="K825" s="407"/>
      <c r="L825" s="407"/>
      <c r="M825" s="407"/>
      <c r="N825" s="407"/>
      <c r="O825" s="407"/>
      <c r="P825" s="407"/>
      <c r="Q825" s="407"/>
      <c r="R825" s="407"/>
      <c r="S825" s="407"/>
      <c r="T825" s="407"/>
      <c r="U825" s="407"/>
      <c r="V825" s="407"/>
      <c r="W825" s="407"/>
      <c r="X825" s="407"/>
      <c r="Y825" s="407"/>
      <c r="Z825" s="407"/>
      <c r="AA825" s="407"/>
      <c r="AB825" s="407"/>
      <c r="AC825" s="407"/>
      <c r="AD825" s="448"/>
    </row>
    <row r="826" spans="1:30" ht="20.399999999999999" customHeight="1">
      <c r="A826" s="796" t="s">
        <v>4708</v>
      </c>
      <c r="B826" s="669" t="s">
        <v>4709</v>
      </c>
      <c r="C826" s="275">
        <v>1</v>
      </c>
      <c r="D826" s="275">
        <v>1</v>
      </c>
      <c r="E826" s="275">
        <v>0</v>
      </c>
      <c r="F826" s="275">
        <v>0</v>
      </c>
      <c r="G826" s="1041">
        <v>100</v>
      </c>
      <c r="H826" s="275">
        <v>0</v>
      </c>
      <c r="I826" s="275">
        <v>0</v>
      </c>
      <c r="J826" s="275">
        <v>0</v>
      </c>
      <c r="K826" s="275">
        <v>0</v>
      </c>
      <c r="L826" s="275">
        <v>0</v>
      </c>
      <c r="M826" s="275">
        <v>0</v>
      </c>
      <c r="N826" s="275">
        <v>0</v>
      </c>
      <c r="O826" s="275">
        <v>0</v>
      </c>
      <c r="P826" s="275">
        <v>0</v>
      </c>
      <c r="Q826" s="275">
        <v>0</v>
      </c>
      <c r="R826" s="275">
        <v>0</v>
      </c>
      <c r="S826" s="275">
        <v>1</v>
      </c>
      <c r="T826" s="275">
        <v>0</v>
      </c>
      <c r="U826" s="275">
        <v>0</v>
      </c>
      <c r="V826" s="1042">
        <v>0</v>
      </c>
      <c r="W826" s="275">
        <v>0</v>
      </c>
      <c r="X826" s="275">
        <v>0</v>
      </c>
      <c r="Y826" s="275">
        <v>0</v>
      </c>
      <c r="Z826" s="275">
        <v>0</v>
      </c>
      <c r="AA826" s="275">
        <v>0</v>
      </c>
      <c r="AB826" s="275">
        <v>0</v>
      </c>
      <c r="AC826" s="275">
        <v>0</v>
      </c>
      <c r="AD826" s="448"/>
    </row>
    <row r="827" spans="1:30" ht="20.399999999999999" customHeight="1">
      <c r="A827" s="794"/>
      <c r="B827" s="670" t="s">
        <v>1468</v>
      </c>
      <c r="C827" s="276">
        <v>1</v>
      </c>
      <c r="D827" s="276">
        <v>1</v>
      </c>
      <c r="E827" s="276">
        <v>0</v>
      </c>
      <c r="F827" s="276">
        <v>0</v>
      </c>
      <c r="G827" s="1043">
        <v>100</v>
      </c>
      <c r="H827" s="276">
        <v>0</v>
      </c>
      <c r="I827" s="276">
        <v>0</v>
      </c>
      <c r="J827" s="276">
        <v>0</v>
      </c>
      <c r="K827" s="276">
        <v>0</v>
      </c>
      <c r="L827" s="276">
        <v>0</v>
      </c>
      <c r="M827" s="276">
        <v>0</v>
      </c>
      <c r="N827" s="276">
        <v>0</v>
      </c>
      <c r="O827" s="276">
        <v>0</v>
      </c>
      <c r="P827" s="276">
        <v>0</v>
      </c>
      <c r="Q827" s="276">
        <v>0</v>
      </c>
      <c r="R827" s="276">
        <v>0</v>
      </c>
      <c r="S827" s="276">
        <v>1</v>
      </c>
      <c r="T827" s="276">
        <v>0</v>
      </c>
      <c r="U827" s="276">
        <v>0</v>
      </c>
      <c r="V827" s="1044">
        <v>0</v>
      </c>
      <c r="W827" s="276">
        <v>0</v>
      </c>
      <c r="X827" s="276">
        <v>0</v>
      </c>
      <c r="Y827" s="276">
        <v>0</v>
      </c>
      <c r="Z827" s="276">
        <v>0</v>
      </c>
      <c r="AA827" s="276">
        <v>0</v>
      </c>
      <c r="AB827" s="276">
        <v>0</v>
      </c>
      <c r="AC827" s="276">
        <v>0</v>
      </c>
      <c r="AD827" s="448"/>
    </row>
    <row r="828" spans="1:30" ht="20.399999999999999" customHeight="1">
      <c r="A828" s="794"/>
      <c r="B828" s="670" t="s">
        <v>1467</v>
      </c>
      <c r="C828" s="276">
        <v>0</v>
      </c>
      <c r="D828" s="276">
        <v>0</v>
      </c>
      <c r="E828" s="276">
        <v>0</v>
      </c>
      <c r="F828" s="276">
        <v>0</v>
      </c>
      <c r="G828" s="1043">
        <v>0</v>
      </c>
      <c r="H828" s="276">
        <v>0</v>
      </c>
      <c r="I828" s="276">
        <v>0</v>
      </c>
      <c r="J828" s="276">
        <v>0</v>
      </c>
      <c r="K828" s="276">
        <v>0</v>
      </c>
      <c r="L828" s="276">
        <v>0</v>
      </c>
      <c r="M828" s="276">
        <v>0</v>
      </c>
      <c r="N828" s="276">
        <v>0</v>
      </c>
      <c r="O828" s="276">
        <v>0</v>
      </c>
      <c r="P828" s="276">
        <v>0</v>
      </c>
      <c r="Q828" s="276">
        <v>0</v>
      </c>
      <c r="R828" s="276">
        <v>0</v>
      </c>
      <c r="S828" s="276">
        <v>0</v>
      </c>
      <c r="T828" s="276">
        <v>0</v>
      </c>
      <c r="U828" s="276">
        <v>0</v>
      </c>
      <c r="V828" s="1044">
        <v>0</v>
      </c>
      <c r="W828" s="276">
        <v>0</v>
      </c>
      <c r="X828" s="276">
        <v>0</v>
      </c>
      <c r="Y828" s="276">
        <v>0</v>
      </c>
      <c r="Z828" s="276">
        <v>0</v>
      </c>
      <c r="AA828" s="276">
        <v>0</v>
      </c>
      <c r="AB828" s="276">
        <v>0</v>
      </c>
      <c r="AC828" s="276">
        <v>0</v>
      </c>
      <c r="AD828" s="448"/>
    </row>
    <row r="829" spans="1:30" ht="20.399999999999999" customHeight="1">
      <c r="A829" s="794"/>
      <c r="B829" s="670" t="s">
        <v>4104</v>
      </c>
      <c r="C829" s="276">
        <v>0</v>
      </c>
      <c r="D829" s="276">
        <v>0</v>
      </c>
      <c r="E829" s="276">
        <v>0</v>
      </c>
      <c r="F829" s="276">
        <v>0</v>
      </c>
      <c r="G829" s="1043">
        <v>0</v>
      </c>
      <c r="H829" s="276">
        <v>0</v>
      </c>
      <c r="I829" s="276">
        <v>0</v>
      </c>
      <c r="J829" s="276">
        <v>0</v>
      </c>
      <c r="K829" s="276">
        <v>0</v>
      </c>
      <c r="L829" s="276">
        <v>0</v>
      </c>
      <c r="M829" s="276">
        <v>0</v>
      </c>
      <c r="N829" s="276">
        <v>0</v>
      </c>
      <c r="O829" s="276">
        <v>0</v>
      </c>
      <c r="P829" s="276">
        <v>0</v>
      </c>
      <c r="Q829" s="276">
        <v>0</v>
      </c>
      <c r="R829" s="276">
        <v>0</v>
      </c>
      <c r="S829" s="276">
        <v>0</v>
      </c>
      <c r="T829" s="276">
        <v>0</v>
      </c>
      <c r="U829" s="276">
        <v>0</v>
      </c>
      <c r="V829" s="1044">
        <v>0</v>
      </c>
      <c r="W829" s="276">
        <v>0</v>
      </c>
      <c r="X829" s="276">
        <v>0</v>
      </c>
      <c r="Y829" s="276">
        <v>0</v>
      </c>
      <c r="Z829" s="276">
        <v>0</v>
      </c>
      <c r="AA829" s="276">
        <v>0</v>
      </c>
      <c r="AB829" s="276">
        <v>0</v>
      </c>
      <c r="AC829" s="276">
        <v>0</v>
      </c>
      <c r="AD829" s="448"/>
    </row>
    <row r="830" spans="1:30" ht="20.399999999999999" customHeight="1">
      <c r="A830" s="407"/>
      <c r="B830" s="407"/>
      <c r="C830" s="407"/>
      <c r="D830" s="407"/>
      <c r="E830" s="407"/>
      <c r="F830" s="407"/>
      <c r="G830" s="407"/>
      <c r="H830" s="407"/>
      <c r="I830" s="407"/>
      <c r="J830" s="407"/>
      <c r="K830" s="407"/>
      <c r="L830" s="407"/>
      <c r="M830" s="407"/>
      <c r="N830" s="407"/>
      <c r="O830" s="407"/>
      <c r="P830" s="407"/>
      <c r="Q830" s="407"/>
      <c r="R830" s="407"/>
      <c r="S830" s="407"/>
      <c r="T830" s="407"/>
      <c r="U830" s="407"/>
      <c r="V830" s="407"/>
      <c r="W830" s="407"/>
      <c r="X830" s="407"/>
      <c r="Y830" s="407"/>
      <c r="Z830" s="407"/>
      <c r="AA830" s="407"/>
      <c r="AB830" s="407"/>
      <c r="AC830" s="407"/>
      <c r="AD830" s="448"/>
    </row>
    <row r="831" spans="1:30" ht="20.399999999999999" customHeight="1">
      <c r="A831" s="796" t="s">
        <v>4710</v>
      </c>
      <c r="B831" s="669" t="s">
        <v>4711</v>
      </c>
      <c r="C831" s="275">
        <v>1</v>
      </c>
      <c r="D831" s="275">
        <v>1</v>
      </c>
      <c r="E831" s="275">
        <v>0</v>
      </c>
      <c r="F831" s="275">
        <v>0</v>
      </c>
      <c r="G831" s="1041">
        <v>100</v>
      </c>
      <c r="H831" s="275">
        <v>0</v>
      </c>
      <c r="I831" s="275">
        <v>0</v>
      </c>
      <c r="J831" s="275">
        <v>0</v>
      </c>
      <c r="K831" s="275">
        <v>0</v>
      </c>
      <c r="L831" s="275">
        <v>0</v>
      </c>
      <c r="M831" s="275">
        <v>0</v>
      </c>
      <c r="N831" s="275">
        <v>0</v>
      </c>
      <c r="O831" s="275">
        <v>0</v>
      </c>
      <c r="P831" s="275">
        <v>0</v>
      </c>
      <c r="Q831" s="275">
        <v>0</v>
      </c>
      <c r="R831" s="275">
        <v>0</v>
      </c>
      <c r="S831" s="275">
        <v>0</v>
      </c>
      <c r="T831" s="275">
        <v>0</v>
      </c>
      <c r="U831" s="275">
        <v>0</v>
      </c>
      <c r="V831" s="1042">
        <v>0</v>
      </c>
      <c r="W831" s="275">
        <v>0</v>
      </c>
      <c r="X831" s="275">
        <v>0</v>
      </c>
      <c r="Y831" s="275">
        <v>0</v>
      </c>
      <c r="Z831" s="275">
        <v>0</v>
      </c>
      <c r="AA831" s="275">
        <v>0</v>
      </c>
      <c r="AB831" s="275">
        <v>1</v>
      </c>
      <c r="AC831" s="275">
        <v>0</v>
      </c>
      <c r="AD831" s="448"/>
    </row>
    <row r="832" spans="1:30" ht="20.399999999999999" customHeight="1">
      <c r="A832" s="669"/>
      <c r="B832" s="669" t="s">
        <v>4712</v>
      </c>
      <c r="C832" s="797"/>
      <c r="D832" s="797"/>
      <c r="E832" s="797"/>
      <c r="F832" s="797"/>
      <c r="G832" s="797"/>
      <c r="H832" s="797"/>
      <c r="I832" s="797"/>
      <c r="J832" s="797"/>
      <c r="K832" s="797"/>
      <c r="L832" s="797"/>
      <c r="M832" s="797"/>
      <c r="N832" s="797"/>
      <c r="O832" s="797"/>
      <c r="P832" s="797"/>
      <c r="Q832" s="797"/>
      <c r="R832" s="797"/>
      <c r="S832" s="797"/>
      <c r="T832" s="797"/>
      <c r="U832" s="797"/>
      <c r="V832" s="797"/>
      <c r="W832" s="797"/>
      <c r="X832" s="797"/>
      <c r="Y832" s="797"/>
      <c r="Z832" s="797"/>
      <c r="AA832" s="797"/>
      <c r="AB832" s="797"/>
      <c r="AC832" s="797"/>
      <c r="AD832" s="448"/>
    </row>
    <row r="833" spans="1:30" ht="20.399999999999999" customHeight="1">
      <c r="A833" s="794"/>
      <c r="B833" s="670" t="s">
        <v>1468</v>
      </c>
      <c r="C833" s="276">
        <v>0</v>
      </c>
      <c r="D833" s="276">
        <v>0</v>
      </c>
      <c r="E833" s="276">
        <v>0</v>
      </c>
      <c r="F833" s="276">
        <v>0</v>
      </c>
      <c r="G833" s="1043">
        <v>0</v>
      </c>
      <c r="H833" s="276">
        <v>0</v>
      </c>
      <c r="I833" s="276">
        <v>0</v>
      </c>
      <c r="J833" s="276">
        <v>0</v>
      </c>
      <c r="K833" s="276">
        <v>0</v>
      </c>
      <c r="L833" s="276">
        <v>0</v>
      </c>
      <c r="M833" s="276">
        <v>0</v>
      </c>
      <c r="N833" s="276">
        <v>0</v>
      </c>
      <c r="O833" s="276">
        <v>0</v>
      </c>
      <c r="P833" s="276">
        <v>0</v>
      </c>
      <c r="Q833" s="276">
        <v>0</v>
      </c>
      <c r="R833" s="276">
        <v>0</v>
      </c>
      <c r="S833" s="276">
        <v>0</v>
      </c>
      <c r="T833" s="276">
        <v>0</v>
      </c>
      <c r="U833" s="276">
        <v>0</v>
      </c>
      <c r="V833" s="1044">
        <v>0</v>
      </c>
      <c r="W833" s="276">
        <v>0</v>
      </c>
      <c r="X833" s="276">
        <v>0</v>
      </c>
      <c r="Y833" s="276">
        <v>0</v>
      </c>
      <c r="Z833" s="276">
        <v>0</v>
      </c>
      <c r="AA833" s="276">
        <v>0</v>
      </c>
      <c r="AB833" s="276">
        <v>0</v>
      </c>
      <c r="AC833" s="276">
        <v>0</v>
      </c>
      <c r="AD833" s="448"/>
    </row>
    <row r="834" spans="1:30" ht="20.399999999999999" customHeight="1">
      <c r="A834" s="794"/>
      <c r="B834" s="670" t="s">
        <v>1467</v>
      </c>
      <c r="C834" s="276">
        <v>1</v>
      </c>
      <c r="D834" s="276">
        <v>1</v>
      </c>
      <c r="E834" s="276">
        <v>0</v>
      </c>
      <c r="F834" s="276">
        <v>0</v>
      </c>
      <c r="G834" s="1043">
        <v>100</v>
      </c>
      <c r="H834" s="276">
        <v>0</v>
      </c>
      <c r="I834" s="276">
        <v>0</v>
      </c>
      <c r="J834" s="276">
        <v>0</v>
      </c>
      <c r="K834" s="276">
        <v>0</v>
      </c>
      <c r="L834" s="276">
        <v>0</v>
      </c>
      <c r="M834" s="276">
        <v>0</v>
      </c>
      <c r="N834" s="276">
        <v>0</v>
      </c>
      <c r="O834" s="276">
        <v>0</v>
      </c>
      <c r="P834" s="276">
        <v>0</v>
      </c>
      <c r="Q834" s="276">
        <v>0</v>
      </c>
      <c r="R834" s="276">
        <v>0</v>
      </c>
      <c r="S834" s="276">
        <v>0</v>
      </c>
      <c r="T834" s="276">
        <v>0</v>
      </c>
      <c r="U834" s="276">
        <v>0</v>
      </c>
      <c r="V834" s="1044">
        <v>0</v>
      </c>
      <c r="W834" s="276">
        <v>0</v>
      </c>
      <c r="X834" s="276">
        <v>0</v>
      </c>
      <c r="Y834" s="276">
        <v>0</v>
      </c>
      <c r="Z834" s="276">
        <v>0</v>
      </c>
      <c r="AA834" s="276">
        <v>0</v>
      </c>
      <c r="AB834" s="276">
        <v>1</v>
      </c>
      <c r="AC834" s="276">
        <v>0</v>
      </c>
      <c r="AD834" s="448"/>
    </row>
    <row r="835" spans="1:30" ht="20.399999999999999" customHeight="1">
      <c r="A835" s="794"/>
      <c r="B835" s="670" t="s">
        <v>4104</v>
      </c>
      <c r="C835" s="276">
        <v>0</v>
      </c>
      <c r="D835" s="276">
        <v>0</v>
      </c>
      <c r="E835" s="276">
        <v>0</v>
      </c>
      <c r="F835" s="276">
        <v>0</v>
      </c>
      <c r="G835" s="1043">
        <v>0</v>
      </c>
      <c r="H835" s="276">
        <v>0</v>
      </c>
      <c r="I835" s="276">
        <v>0</v>
      </c>
      <c r="J835" s="276">
        <v>0</v>
      </c>
      <c r="K835" s="276">
        <v>0</v>
      </c>
      <c r="L835" s="276">
        <v>0</v>
      </c>
      <c r="M835" s="276">
        <v>0</v>
      </c>
      <c r="N835" s="276">
        <v>0</v>
      </c>
      <c r="O835" s="276">
        <v>0</v>
      </c>
      <c r="P835" s="276">
        <v>0</v>
      </c>
      <c r="Q835" s="276">
        <v>0</v>
      </c>
      <c r="R835" s="276">
        <v>0</v>
      </c>
      <c r="S835" s="276">
        <v>0</v>
      </c>
      <c r="T835" s="276">
        <v>0</v>
      </c>
      <c r="U835" s="276">
        <v>0</v>
      </c>
      <c r="V835" s="1044">
        <v>0</v>
      </c>
      <c r="W835" s="276">
        <v>0</v>
      </c>
      <c r="X835" s="276">
        <v>0</v>
      </c>
      <c r="Y835" s="276">
        <v>0</v>
      </c>
      <c r="Z835" s="276">
        <v>0</v>
      </c>
      <c r="AA835" s="276">
        <v>0</v>
      </c>
      <c r="AB835" s="276">
        <v>0</v>
      </c>
      <c r="AC835" s="276">
        <v>0</v>
      </c>
      <c r="AD835" s="448"/>
    </row>
    <row r="836" spans="1:30" ht="20.399999999999999" customHeight="1">
      <c r="A836" s="407"/>
      <c r="B836" s="407"/>
      <c r="C836" s="407"/>
      <c r="D836" s="407"/>
      <c r="E836" s="407"/>
      <c r="F836" s="407"/>
      <c r="G836" s="407"/>
      <c r="H836" s="407"/>
      <c r="I836" s="407"/>
      <c r="J836" s="407"/>
      <c r="K836" s="407"/>
      <c r="L836" s="407"/>
      <c r="M836" s="407"/>
      <c r="N836" s="407"/>
      <c r="O836" s="407"/>
      <c r="P836" s="407"/>
      <c r="Q836" s="407"/>
      <c r="R836" s="407"/>
      <c r="S836" s="407"/>
      <c r="T836" s="407"/>
      <c r="U836" s="407"/>
      <c r="V836" s="407"/>
      <c r="W836" s="407"/>
      <c r="X836" s="407"/>
      <c r="Y836" s="407"/>
      <c r="Z836" s="407"/>
      <c r="AA836" s="407"/>
      <c r="AB836" s="407"/>
      <c r="AC836" s="407"/>
      <c r="AD836" s="448"/>
    </row>
    <row r="837" spans="1:30" ht="20.399999999999999" customHeight="1">
      <c r="A837" s="796" t="s">
        <v>4713</v>
      </c>
      <c r="B837" s="669" t="s">
        <v>4714</v>
      </c>
      <c r="C837" s="275">
        <v>2</v>
      </c>
      <c r="D837" s="275">
        <v>2</v>
      </c>
      <c r="E837" s="275">
        <v>0</v>
      </c>
      <c r="F837" s="275">
        <v>0</v>
      </c>
      <c r="G837" s="1041">
        <v>100</v>
      </c>
      <c r="H837" s="275">
        <v>0</v>
      </c>
      <c r="I837" s="275">
        <v>0</v>
      </c>
      <c r="J837" s="275">
        <v>0</v>
      </c>
      <c r="K837" s="275">
        <v>0</v>
      </c>
      <c r="L837" s="275">
        <v>0</v>
      </c>
      <c r="M837" s="275">
        <v>0</v>
      </c>
      <c r="N837" s="275">
        <v>0</v>
      </c>
      <c r="O837" s="275">
        <v>0</v>
      </c>
      <c r="P837" s="275">
        <v>0</v>
      </c>
      <c r="Q837" s="275">
        <v>0</v>
      </c>
      <c r="R837" s="275">
        <v>0</v>
      </c>
      <c r="S837" s="275">
        <v>0</v>
      </c>
      <c r="T837" s="275">
        <v>1</v>
      </c>
      <c r="U837" s="275">
        <v>1</v>
      </c>
      <c r="V837" s="1042">
        <v>0</v>
      </c>
      <c r="W837" s="275">
        <v>0</v>
      </c>
      <c r="X837" s="275">
        <v>0</v>
      </c>
      <c r="Y837" s="275">
        <v>0</v>
      </c>
      <c r="Z837" s="275">
        <v>0</v>
      </c>
      <c r="AA837" s="275">
        <v>0</v>
      </c>
      <c r="AB837" s="275">
        <v>0</v>
      </c>
      <c r="AC837" s="275">
        <v>0</v>
      </c>
      <c r="AD837" s="448"/>
    </row>
    <row r="838" spans="1:30" ht="20.399999999999999" customHeight="1">
      <c r="A838" s="669"/>
      <c r="B838" s="669" t="s">
        <v>4715</v>
      </c>
      <c r="C838" s="797"/>
      <c r="D838" s="797"/>
      <c r="E838" s="797"/>
      <c r="F838" s="797"/>
      <c r="G838" s="797"/>
      <c r="H838" s="797"/>
      <c r="I838" s="797"/>
      <c r="J838" s="797"/>
      <c r="K838" s="797"/>
      <c r="L838" s="797"/>
      <c r="M838" s="797"/>
      <c r="N838" s="797"/>
      <c r="O838" s="797"/>
      <c r="P838" s="797"/>
      <c r="Q838" s="797"/>
      <c r="R838" s="797"/>
      <c r="S838" s="797"/>
      <c r="T838" s="797"/>
      <c r="U838" s="797"/>
      <c r="V838" s="797"/>
      <c r="W838" s="797"/>
      <c r="X838" s="797"/>
      <c r="Y838" s="797"/>
      <c r="Z838" s="797"/>
      <c r="AA838" s="797"/>
      <c r="AB838" s="797"/>
      <c r="AC838" s="797"/>
      <c r="AD838" s="448"/>
    </row>
    <row r="839" spans="1:30" ht="20.399999999999999" customHeight="1">
      <c r="A839" s="794"/>
      <c r="B839" s="670" t="s">
        <v>1468</v>
      </c>
      <c r="C839" s="276">
        <v>2</v>
      </c>
      <c r="D839" s="276">
        <v>2</v>
      </c>
      <c r="E839" s="276">
        <v>0</v>
      </c>
      <c r="F839" s="276">
        <v>0</v>
      </c>
      <c r="G839" s="1043">
        <v>100</v>
      </c>
      <c r="H839" s="276">
        <v>0</v>
      </c>
      <c r="I839" s="276">
        <v>0</v>
      </c>
      <c r="J839" s="276">
        <v>0</v>
      </c>
      <c r="K839" s="276">
        <v>0</v>
      </c>
      <c r="L839" s="276">
        <v>0</v>
      </c>
      <c r="M839" s="276">
        <v>0</v>
      </c>
      <c r="N839" s="276">
        <v>0</v>
      </c>
      <c r="O839" s="276">
        <v>0</v>
      </c>
      <c r="P839" s="276">
        <v>0</v>
      </c>
      <c r="Q839" s="276">
        <v>0</v>
      </c>
      <c r="R839" s="276">
        <v>0</v>
      </c>
      <c r="S839" s="276">
        <v>0</v>
      </c>
      <c r="T839" s="276">
        <v>1</v>
      </c>
      <c r="U839" s="276">
        <v>1</v>
      </c>
      <c r="V839" s="1044">
        <v>0</v>
      </c>
      <c r="W839" s="276">
        <v>0</v>
      </c>
      <c r="X839" s="276">
        <v>0</v>
      </c>
      <c r="Y839" s="276">
        <v>0</v>
      </c>
      <c r="Z839" s="276">
        <v>0</v>
      </c>
      <c r="AA839" s="276">
        <v>0</v>
      </c>
      <c r="AB839" s="276">
        <v>0</v>
      </c>
      <c r="AC839" s="276">
        <v>0</v>
      </c>
      <c r="AD839" s="448"/>
    </row>
    <row r="840" spans="1:30" ht="20.399999999999999" customHeight="1">
      <c r="A840" s="794"/>
      <c r="B840" s="670" t="s">
        <v>1467</v>
      </c>
      <c r="C840" s="276">
        <v>0</v>
      </c>
      <c r="D840" s="276">
        <v>0</v>
      </c>
      <c r="E840" s="276">
        <v>0</v>
      </c>
      <c r="F840" s="276">
        <v>0</v>
      </c>
      <c r="G840" s="1043">
        <v>0</v>
      </c>
      <c r="H840" s="276">
        <v>0</v>
      </c>
      <c r="I840" s="276">
        <v>0</v>
      </c>
      <c r="J840" s="276">
        <v>0</v>
      </c>
      <c r="K840" s="276">
        <v>0</v>
      </c>
      <c r="L840" s="276">
        <v>0</v>
      </c>
      <c r="M840" s="276">
        <v>0</v>
      </c>
      <c r="N840" s="276">
        <v>0</v>
      </c>
      <c r="O840" s="276">
        <v>0</v>
      </c>
      <c r="P840" s="276">
        <v>0</v>
      </c>
      <c r="Q840" s="276">
        <v>0</v>
      </c>
      <c r="R840" s="276">
        <v>0</v>
      </c>
      <c r="S840" s="276">
        <v>0</v>
      </c>
      <c r="T840" s="276">
        <v>0</v>
      </c>
      <c r="U840" s="276">
        <v>0</v>
      </c>
      <c r="V840" s="1044">
        <v>0</v>
      </c>
      <c r="W840" s="276">
        <v>0</v>
      </c>
      <c r="X840" s="276">
        <v>0</v>
      </c>
      <c r="Y840" s="276">
        <v>0</v>
      </c>
      <c r="Z840" s="276">
        <v>0</v>
      </c>
      <c r="AA840" s="276">
        <v>0</v>
      </c>
      <c r="AB840" s="276">
        <v>0</v>
      </c>
      <c r="AC840" s="276">
        <v>0</v>
      </c>
      <c r="AD840" s="448"/>
    </row>
    <row r="841" spans="1:30" ht="20.399999999999999" customHeight="1">
      <c r="A841" s="794"/>
      <c r="B841" s="670" t="s">
        <v>4104</v>
      </c>
      <c r="C841" s="276">
        <v>0</v>
      </c>
      <c r="D841" s="276">
        <v>0</v>
      </c>
      <c r="E841" s="276">
        <v>0</v>
      </c>
      <c r="F841" s="276">
        <v>0</v>
      </c>
      <c r="G841" s="1043">
        <v>0</v>
      </c>
      <c r="H841" s="276">
        <v>0</v>
      </c>
      <c r="I841" s="276">
        <v>0</v>
      </c>
      <c r="J841" s="276">
        <v>0</v>
      </c>
      <c r="K841" s="276">
        <v>0</v>
      </c>
      <c r="L841" s="276">
        <v>0</v>
      </c>
      <c r="M841" s="276">
        <v>0</v>
      </c>
      <c r="N841" s="276">
        <v>0</v>
      </c>
      <c r="O841" s="276">
        <v>0</v>
      </c>
      <c r="P841" s="276">
        <v>0</v>
      </c>
      <c r="Q841" s="276">
        <v>0</v>
      </c>
      <c r="R841" s="276">
        <v>0</v>
      </c>
      <c r="S841" s="276">
        <v>0</v>
      </c>
      <c r="T841" s="276">
        <v>0</v>
      </c>
      <c r="U841" s="276">
        <v>0</v>
      </c>
      <c r="V841" s="1044">
        <v>0</v>
      </c>
      <c r="W841" s="276">
        <v>0</v>
      </c>
      <c r="X841" s="276">
        <v>0</v>
      </c>
      <c r="Y841" s="276">
        <v>0</v>
      </c>
      <c r="Z841" s="276">
        <v>0</v>
      </c>
      <c r="AA841" s="276">
        <v>0</v>
      </c>
      <c r="AB841" s="276">
        <v>0</v>
      </c>
      <c r="AC841" s="276">
        <v>0</v>
      </c>
      <c r="AD841" s="448"/>
    </row>
    <row r="842" spans="1:30" ht="20.399999999999999" customHeight="1">
      <c r="A842" s="407"/>
      <c r="B842" s="407"/>
      <c r="C842" s="407"/>
      <c r="D842" s="407"/>
      <c r="E842" s="407"/>
      <c r="F842" s="407"/>
      <c r="G842" s="407"/>
      <c r="H842" s="407"/>
      <c r="I842" s="407"/>
      <c r="J842" s="407"/>
      <c r="K842" s="407"/>
      <c r="L842" s="407"/>
      <c r="M842" s="407"/>
      <c r="N842" s="407"/>
      <c r="O842" s="407"/>
      <c r="P842" s="407"/>
      <c r="Q842" s="407"/>
      <c r="R842" s="407"/>
      <c r="S842" s="407"/>
      <c r="T842" s="407"/>
      <c r="U842" s="407"/>
      <c r="V842" s="407"/>
      <c r="W842" s="407"/>
      <c r="X842" s="407"/>
      <c r="Y842" s="407"/>
      <c r="Z842" s="407"/>
      <c r="AA842" s="407"/>
      <c r="AB842" s="407"/>
      <c r="AC842" s="407"/>
      <c r="AD842" s="448"/>
    </row>
    <row r="843" spans="1:30" ht="20.399999999999999" customHeight="1">
      <c r="A843" s="796" t="s">
        <v>4716</v>
      </c>
      <c r="B843" s="669" t="s">
        <v>4717</v>
      </c>
      <c r="C843" s="275">
        <v>1</v>
      </c>
      <c r="D843" s="275">
        <v>1</v>
      </c>
      <c r="E843" s="275">
        <v>0</v>
      </c>
      <c r="F843" s="275">
        <v>0</v>
      </c>
      <c r="G843" s="1041">
        <v>100</v>
      </c>
      <c r="H843" s="275">
        <v>0</v>
      </c>
      <c r="I843" s="275">
        <v>0</v>
      </c>
      <c r="J843" s="275">
        <v>0</v>
      </c>
      <c r="K843" s="275">
        <v>0</v>
      </c>
      <c r="L843" s="275">
        <v>0</v>
      </c>
      <c r="M843" s="275">
        <v>0</v>
      </c>
      <c r="N843" s="275">
        <v>0</v>
      </c>
      <c r="O843" s="275">
        <v>0</v>
      </c>
      <c r="P843" s="275">
        <v>0</v>
      </c>
      <c r="Q843" s="275">
        <v>0</v>
      </c>
      <c r="R843" s="275">
        <v>0</v>
      </c>
      <c r="S843" s="275">
        <v>0</v>
      </c>
      <c r="T843" s="275">
        <v>0</v>
      </c>
      <c r="U843" s="275">
        <v>0</v>
      </c>
      <c r="V843" s="1042">
        <v>0</v>
      </c>
      <c r="W843" s="275">
        <v>0</v>
      </c>
      <c r="X843" s="275">
        <v>0</v>
      </c>
      <c r="Y843" s="275">
        <v>0</v>
      </c>
      <c r="Z843" s="275">
        <v>0</v>
      </c>
      <c r="AA843" s="275">
        <v>1</v>
      </c>
      <c r="AB843" s="275">
        <v>0</v>
      </c>
      <c r="AC843" s="275">
        <v>0</v>
      </c>
      <c r="AD843" s="448"/>
    </row>
    <row r="844" spans="1:30" ht="20.399999999999999" customHeight="1">
      <c r="A844" s="794"/>
      <c r="B844" s="670" t="s">
        <v>1468</v>
      </c>
      <c r="C844" s="276">
        <v>1</v>
      </c>
      <c r="D844" s="276">
        <v>1</v>
      </c>
      <c r="E844" s="276">
        <v>0</v>
      </c>
      <c r="F844" s="276">
        <v>0</v>
      </c>
      <c r="G844" s="1043">
        <v>100</v>
      </c>
      <c r="H844" s="276">
        <v>0</v>
      </c>
      <c r="I844" s="276">
        <v>0</v>
      </c>
      <c r="J844" s="276">
        <v>0</v>
      </c>
      <c r="K844" s="276">
        <v>0</v>
      </c>
      <c r="L844" s="276">
        <v>0</v>
      </c>
      <c r="M844" s="276">
        <v>0</v>
      </c>
      <c r="N844" s="276">
        <v>0</v>
      </c>
      <c r="O844" s="276">
        <v>0</v>
      </c>
      <c r="P844" s="276">
        <v>0</v>
      </c>
      <c r="Q844" s="276">
        <v>0</v>
      </c>
      <c r="R844" s="276">
        <v>0</v>
      </c>
      <c r="S844" s="276">
        <v>0</v>
      </c>
      <c r="T844" s="276">
        <v>0</v>
      </c>
      <c r="U844" s="276">
        <v>0</v>
      </c>
      <c r="V844" s="1044">
        <v>0</v>
      </c>
      <c r="W844" s="276">
        <v>0</v>
      </c>
      <c r="X844" s="276">
        <v>0</v>
      </c>
      <c r="Y844" s="276">
        <v>0</v>
      </c>
      <c r="Z844" s="276">
        <v>0</v>
      </c>
      <c r="AA844" s="276">
        <v>1</v>
      </c>
      <c r="AB844" s="276">
        <v>0</v>
      </c>
      <c r="AC844" s="276">
        <v>0</v>
      </c>
      <c r="AD844" s="448"/>
    </row>
    <row r="845" spans="1:30" ht="20.399999999999999" customHeight="1">
      <c r="A845" s="794"/>
      <c r="B845" s="670" t="s">
        <v>1467</v>
      </c>
      <c r="C845" s="276">
        <v>0</v>
      </c>
      <c r="D845" s="276">
        <v>0</v>
      </c>
      <c r="E845" s="276">
        <v>0</v>
      </c>
      <c r="F845" s="276">
        <v>0</v>
      </c>
      <c r="G845" s="1043">
        <v>0</v>
      </c>
      <c r="H845" s="276">
        <v>0</v>
      </c>
      <c r="I845" s="276">
        <v>0</v>
      </c>
      <c r="J845" s="276">
        <v>0</v>
      </c>
      <c r="K845" s="276">
        <v>0</v>
      </c>
      <c r="L845" s="276">
        <v>0</v>
      </c>
      <c r="M845" s="276">
        <v>0</v>
      </c>
      <c r="N845" s="276">
        <v>0</v>
      </c>
      <c r="O845" s="276">
        <v>0</v>
      </c>
      <c r="P845" s="276">
        <v>0</v>
      </c>
      <c r="Q845" s="276">
        <v>0</v>
      </c>
      <c r="R845" s="276">
        <v>0</v>
      </c>
      <c r="S845" s="276">
        <v>0</v>
      </c>
      <c r="T845" s="276">
        <v>0</v>
      </c>
      <c r="U845" s="276">
        <v>0</v>
      </c>
      <c r="V845" s="1044">
        <v>0</v>
      </c>
      <c r="W845" s="276">
        <v>0</v>
      </c>
      <c r="X845" s="276">
        <v>0</v>
      </c>
      <c r="Y845" s="276">
        <v>0</v>
      </c>
      <c r="Z845" s="276">
        <v>0</v>
      </c>
      <c r="AA845" s="276">
        <v>0</v>
      </c>
      <c r="AB845" s="276">
        <v>0</v>
      </c>
      <c r="AC845" s="276">
        <v>0</v>
      </c>
      <c r="AD845" s="448"/>
    </row>
    <row r="846" spans="1:30" ht="20.399999999999999" customHeight="1">
      <c r="A846" s="794"/>
      <c r="B846" s="670" t="s">
        <v>4104</v>
      </c>
      <c r="C846" s="276">
        <v>0</v>
      </c>
      <c r="D846" s="276">
        <v>0</v>
      </c>
      <c r="E846" s="276">
        <v>0</v>
      </c>
      <c r="F846" s="276">
        <v>0</v>
      </c>
      <c r="G846" s="1043">
        <v>0</v>
      </c>
      <c r="H846" s="276">
        <v>0</v>
      </c>
      <c r="I846" s="276">
        <v>0</v>
      </c>
      <c r="J846" s="276">
        <v>0</v>
      </c>
      <c r="K846" s="276">
        <v>0</v>
      </c>
      <c r="L846" s="276">
        <v>0</v>
      </c>
      <c r="M846" s="276">
        <v>0</v>
      </c>
      <c r="N846" s="276">
        <v>0</v>
      </c>
      <c r="O846" s="276">
        <v>0</v>
      </c>
      <c r="P846" s="276">
        <v>0</v>
      </c>
      <c r="Q846" s="276">
        <v>0</v>
      </c>
      <c r="R846" s="276">
        <v>0</v>
      </c>
      <c r="S846" s="276">
        <v>0</v>
      </c>
      <c r="T846" s="276">
        <v>0</v>
      </c>
      <c r="U846" s="276">
        <v>0</v>
      </c>
      <c r="V846" s="1044">
        <v>0</v>
      </c>
      <c r="W846" s="276">
        <v>0</v>
      </c>
      <c r="X846" s="276">
        <v>0</v>
      </c>
      <c r="Y846" s="276">
        <v>0</v>
      </c>
      <c r="Z846" s="276">
        <v>0</v>
      </c>
      <c r="AA846" s="276">
        <v>0</v>
      </c>
      <c r="AB846" s="276">
        <v>0</v>
      </c>
      <c r="AC846" s="276">
        <v>0</v>
      </c>
      <c r="AD846" s="448"/>
    </row>
    <row r="847" spans="1:30" ht="20.399999999999999" customHeight="1">
      <c r="A847" s="407"/>
      <c r="B847" s="407"/>
      <c r="C847" s="407"/>
      <c r="D847" s="407"/>
      <c r="E847" s="407"/>
      <c r="F847" s="407"/>
      <c r="G847" s="407"/>
      <c r="H847" s="407"/>
      <c r="I847" s="407"/>
      <c r="J847" s="407"/>
      <c r="K847" s="407"/>
      <c r="L847" s="407"/>
      <c r="M847" s="407"/>
      <c r="N847" s="407"/>
      <c r="O847" s="407"/>
      <c r="P847" s="407"/>
      <c r="Q847" s="407"/>
      <c r="R847" s="407"/>
      <c r="S847" s="407"/>
      <c r="T847" s="407"/>
      <c r="U847" s="407"/>
      <c r="V847" s="407"/>
      <c r="W847" s="407"/>
      <c r="X847" s="407"/>
      <c r="Y847" s="407"/>
      <c r="Z847" s="407"/>
      <c r="AA847" s="407"/>
      <c r="AB847" s="407"/>
      <c r="AC847" s="407"/>
      <c r="AD847" s="448"/>
    </row>
    <row r="848" spans="1:30" ht="20.399999999999999" customHeight="1">
      <c r="A848" s="796" t="s">
        <v>4718</v>
      </c>
      <c r="B848" s="669" t="s">
        <v>4719</v>
      </c>
      <c r="C848" s="275">
        <v>2</v>
      </c>
      <c r="D848" s="275">
        <v>2</v>
      </c>
      <c r="E848" s="275">
        <v>0</v>
      </c>
      <c r="F848" s="275">
        <v>0</v>
      </c>
      <c r="G848" s="1041">
        <v>100</v>
      </c>
      <c r="H848" s="275">
        <v>0</v>
      </c>
      <c r="I848" s="275">
        <v>0</v>
      </c>
      <c r="J848" s="275">
        <v>0</v>
      </c>
      <c r="K848" s="275">
        <v>0</v>
      </c>
      <c r="L848" s="275">
        <v>0</v>
      </c>
      <c r="M848" s="275">
        <v>0</v>
      </c>
      <c r="N848" s="275">
        <v>0</v>
      </c>
      <c r="O848" s="275">
        <v>0</v>
      </c>
      <c r="P848" s="275">
        <v>0</v>
      </c>
      <c r="Q848" s="275">
        <v>0</v>
      </c>
      <c r="R848" s="275">
        <v>0</v>
      </c>
      <c r="S848" s="275">
        <v>0</v>
      </c>
      <c r="T848" s="275">
        <v>0</v>
      </c>
      <c r="U848" s="275">
        <v>1</v>
      </c>
      <c r="V848" s="1042">
        <v>1</v>
      </c>
      <c r="W848" s="275">
        <v>0</v>
      </c>
      <c r="X848" s="275">
        <v>0</v>
      </c>
      <c r="Y848" s="275">
        <v>0</v>
      </c>
      <c r="Z848" s="275">
        <v>0</v>
      </c>
      <c r="AA848" s="275">
        <v>0</v>
      </c>
      <c r="AB848" s="275">
        <v>0</v>
      </c>
      <c r="AC848" s="275">
        <v>0</v>
      </c>
      <c r="AD848" s="448"/>
    </row>
    <row r="849" spans="1:30" ht="20.399999999999999" customHeight="1">
      <c r="A849" s="794"/>
      <c r="B849" s="670" t="s">
        <v>1468</v>
      </c>
      <c r="C849" s="276">
        <v>0</v>
      </c>
      <c r="D849" s="276">
        <v>0</v>
      </c>
      <c r="E849" s="276">
        <v>0</v>
      </c>
      <c r="F849" s="276">
        <v>0</v>
      </c>
      <c r="G849" s="1043">
        <v>0</v>
      </c>
      <c r="H849" s="276">
        <v>0</v>
      </c>
      <c r="I849" s="276">
        <v>0</v>
      </c>
      <c r="J849" s="276">
        <v>0</v>
      </c>
      <c r="K849" s="276">
        <v>0</v>
      </c>
      <c r="L849" s="276">
        <v>0</v>
      </c>
      <c r="M849" s="276">
        <v>0</v>
      </c>
      <c r="N849" s="276">
        <v>0</v>
      </c>
      <c r="O849" s="276">
        <v>0</v>
      </c>
      <c r="P849" s="276">
        <v>0</v>
      </c>
      <c r="Q849" s="276">
        <v>0</v>
      </c>
      <c r="R849" s="276">
        <v>0</v>
      </c>
      <c r="S849" s="276">
        <v>0</v>
      </c>
      <c r="T849" s="276">
        <v>0</v>
      </c>
      <c r="U849" s="276">
        <v>0</v>
      </c>
      <c r="V849" s="1044">
        <v>0</v>
      </c>
      <c r="W849" s="276">
        <v>0</v>
      </c>
      <c r="X849" s="276">
        <v>0</v>
      </c>
      <c r="Y849" s="276">
        <v>0</v>
      </c>
      <c r="Z849" s="276">
        <v>0</v>
      </c>
      <c r="AA849" s="276">
        <v>0</v>
      </c>
      <c r="AB849" s="276">
        <v>0</v>
      </c>
      <c r="AC849" s="276">
        <v>0</v>
      </c>
      <c r="AD849" s="448"/>
    </row>
    <row r="850" spans="1:30" ht="20.399999999999999" customHeight="1">
      <c r="A850" s="794"/>
      <c r="B850" s="670" t="s">
        <v>1467</v>
      </c>
      <c r="C850" s="276">
        <v>2</v>
      </c>
      <c r="D850" s="276">
        <v>2</v>
      </c>
      <c r="E850" s="276">
        <v>0</v>
      </c>
      <c r="F850" s="276">
        <v>0</v>
      </c>
      <c r="G850" s="1043">
        <v>100</v>
      </c>
      <c r="H850" s="276">
        <v>0</v>
      </c>
      <c r="I850" s="276">
        <v>0</v>
      </c>
      <c r="J850" s="276">
        <v>0</v>
      </c>
      <c r="K850" s="276">
        <v>0</v>
      </c>
      <c r="L850" s="276">
        <v>0</v>
      </c>
      <c r="M850" s="276">
        <v>0</v>
      </c>
      <c r="N850" s="276">
        <v>0</v>
      </c>
      <c r="O850" s="276">
        <v>0</v>
      </c>
      <c r="P850" s="276">
        <v>0</v>
      </c>
      <c r="Q850" s="276">
        <v>0</v>
      </c>
      <c r="R850" s="276">
        <v>0</v>
      </c>
      <c r="S850" s="276">
        <v>0</v>
      </c>
      <c r="T850" s="276">
        <v>0</v>
      </c>
      <c r="U850" s="276">
        <v>1</v>
      </c>
      <c r="V850" s="1044">
        <v>1</v>
      </c>
      <c r="W850" s="276">
        <v>0</v>
      </c>
      <c r="X850" s="276">
        <v>0</v>
      </c>
      <c r="Y850" s="276">
        <v>0</v>
      </c>
      <c r="Z850" s="276">
        <v>0</v>
      </c>
      <c r="AA850" s="276">
        <v>0</v>
      </c>
      <c r="AB850" s="276">
        <v>0</v>
      </c>
      <c r="AC850" s="276">
        <v>0</v>
      </c>
      <c r="AD850" s="448"/>
    </row>
    <row r="851" spans="1:30" ht="20.399999999999999" customHeight="1">
      <c r="A851" s="794"/>
      <c r="B851" s="670" t="s">
        <v>4104</v>
      </c>
      <c r="C851" s="276">
        <v>0</v>
      </c>
      <c r="D851" s="276">
        <v>0</v>
      </c>
      <c r="E851" s="276">
        <v>0</v>
      </c>
      <c r="F851" s="276">
        <v>0</v>
      </c>
      <c r="G851" s="1043">
        <v>0</v>
      </c>
      <c r="H851" s="276">
        <v>0</v>
      </c>
      <c r="I851" s="276">
        <v>0</v>
      </c>
      <c r="J851" s="276">
        <v>0</v>
      </c>
      <c r="K851" s="276">
        <v>0</v>
      </c>
      <c r="L851" s="276">
        <v>0</v>
      </c>
      <c r="M851" s="276">
        <v>0</v>
      </c>
      <c r="N851" s="276">
        <v>0</v>
      </c>
      <c r="O851" s="276">
        <v>0</v>
      </c>
      <c r="P851" s="276">
        <v>0</v>
      </c>
      <c r="Q851" s="276">
        <v>0</v>
      </c>
      <c r="R851" s="276">
        <v>0</v>
      </c>
      <c r="S851" s="276">
        <v>0</v>
      </c>
      <c r="T851" s="276">
        <v>0</v>
      </c>
      <c r="U851" s="276">
        <v>0</v>
      </c>
      <c r="V851" s="1044">
        <v>0</v>
      </c>
      <c r="W851" s="276">
        <v>0</v>
      </c>
      <c r="X851" s="276">
        <v>0</v>
      </c>
      <c r="Y851" s="276">
        <v>0</v>
      </c>
      <c r="Z851" s="276">
        <v>0</v>
      </c>
      <c r="AA851" s="276">
        <v>0</v>
      </c>
      <c r="AB851" s="276">
        <v>0</v>
      </c>
      <c r="AC851" s="276">
        <v>0</v>
      </c>
      <c r="AD851" s="448"/>
    </row>
    <row r="852" spans="1:30" ht="20.399999999999999" customHeight="1">
      <c r="A852" s="407"/>
      <c r="B852" s="407"/>
      <c r="C852" s="407"/>
      <c r="D852" s="407"/>
      <c r="E852" s="407"/>
      <c r="F852" s="407"/>
      <c r="G852" s="407"/>
      <c r="H852" s="407"/>
      <c r="I852" s="407"/>
      <c r="J852" s="407"/>
      <c r="K852" s="407"/>
      <c r="L852" s="407"/>
      <c r="M852" s="407"/>
      <c r="N852" s="407"/>
      <c r="O852" s="407"/>
      <c r="P852" s="407"/>
      <c r="Q852" s="407"/>
      <c r="R852" s="407"/>
      <c r="S852" s="407"/>
      <c r="T852" s="407"/>
      <c r="U852" s="407"/>
      <c r="V852" s="407"/>
      <c r="W852" s="407"/>
      <c r="X852" s="407"/>
      <c r="Y852" s="407"/>
      <c r="Z852" s="407"/>
      <c r="AA852" s="407"/>
      <c r="AB852" s="407"/>
      <c r="AC852" s="407"/>
      <c r="AD852" s="448"/>
    </row>
    <row r="853" spans="1:30" ht="20.399999999999999" customHeight="1">
      <c r="A853" s="796" t="s">
        <v>3314</v>
      </c>
      <c r="B853" s="669" t="s">
        <v>3313</v>
      </c>
      <c r="C853" s="275">
        <v>2</v>
      </c>
      <c r="D853" s="275">
        <v>2</v>
      </c>
      <c r="E853" s="275">
        <v>0</v>
      </c>
      <c r="F853" s="275">
        <v>0</v>
      </c>
      <c r="G853" s="1041">
        <v>100</v>
      </c>
      <c r="H853" s="275">
        <v>0</v>
      </c>
      <c r="I853" s="275">
        <v>0</v>
      </c>
      <c r="J853" s="275">
        <v>0</v>
      </c>
      <c r="K853" s="275">
        <v>0</v>
      </c>
      <c r="L853" s="275">
        <v>0</v>
      </c>
      <c r="M853" s="275">
        <v>0</v>
      </c>
      <c r="N853" s="275">
        <v>1</v>
      </c>
      <c r="O853" s="275">
        <v>0</v>
      </c>
      <c r="P853" s="275">
        <v>0</v>
      </c>
      <c r="Q853" s="275">
        <v>0</v>
      </c>
      <c r="R853" s="275">
        <v>0</v>
      </c>
      <c r="S853" s="275">
        <v>1</v>
      </c>
      <c r="T853" s="275">
        <v>0</v>
      </c>
      <c r="U853" s="275">
        <v>0</v>
      </c>
      <c r="V853" s="1042">
        <v>0</v>
      </c>
      <c r="W853" s="275">
        <v>0</v>
      </c>
      <c r="X853" s="275">
        <v>0</v>
      </c>
      <c r="Y853" s="275">
        <v>0</v>
      </c>
      <c r="Z853" s="275">
        <v>0</v>
      </c>
      <c r="AA853" s="275">
        <v>0</v>
      </c>
      <c r="AB853" s="275">
        <v>0</v>
      </c>
      <c r="AC853" s="275">
        <v>0</v>
      </c>
      <c r="AD853" s="448"/>
    </row>
    <row r="854" spans="1:30" ht="20.399999999999999" customHeight="1">
      <c r="A854" s="794"/>
      <c r="B854" s="670" t="s">
        <v>1468</v>
      </c>
      <c r="C854" s="276">
        <v>0</v>
      </c>
      <c r="D854" s="276">
        <v>0</v>
      </c>
      <c r="E854" s="276">
        <v>0</v>
      </c>
      <c r="F854" s="276">
        <v>0</v>
      </c>
      <c r="G854" s="1043">
        <v>0</v>
      </c>
      <c r="H854" s="276">
        <v>0</v>
      </c>
      <c r="I854" s="276">
        <v>0</v>
      </c>
      <c r="J854" s="276">
        <v>0</v>
      </c>
      <c r="K854" s="276">
        <v>0</v>
      </c>
      <c r="L854" s="276">
        <v>0</v>
      </c>
      <c r="M854" s="276">
        <v>0</v>
      </c>
      <c r="N854" s="276">
        <v>0</v>
      </c>
      <c r="O854" s="276">
        <v>0</v>
      </c>
      <c r="P854" s="276">
        <v>0</v>
      </c>
      <c r="Q854" s="276">
        <v>0</v>
      </c>
      <c r="R854" s="276">
        <v>0</v>
      </c>
      <c r="S854" s="276">
        <v>0</v>
      </c>
      <c r="T854" s="276">
        <v>0</v>
      </c>
      <c r="U854" s="276">
        <v>0</v>
      </c>
      <c r="V854" s="1044">
        <v>0</v>
      </c>
      <c r="W854" s="276">
        <v>0</v>
      </c>
      <c r="X854" s="276">
        <v>0</v>
      </c>
      <c r="Y854" s="276">
        <v>0</v>
      </c>
      <c r="Z854" s="276">
        <v>0</v>
      </c>
      <c r="AA854" s="276">
        <v>0</v>
      </c>
      <c r="AB854" s="276">
        <v>0</v>
      </c>
      <c r="AC854" s="276">
        <v>0</v>
      </c>
      <c r="AD854" s="448"/>
    </row>
    <row r="855" spans="1:30" ht="20.399999999999999" customHeight="1">
      <c r="A855" s="794"/>
      <c r="B855" s="670" t="s">
        <v>1467</v>
      </c>
      <c r="C855" s="276">
        <v>2</v>
      </c>
      <c r="D855" s="276">
        <v>2</v>
      </c>
      <c r="E855" s="276">
        <v>0</v>
      </c>
      <c r="F855" s="276">
        <v>0</v>
      </c>
      <c r="G855" s="1043">
        <v>100</v>
      </c>
      <c r="H855" s="276">
        <v>0</v>
      </c>
      <c r="I855" s="276">
        <v>0</v>
      </c>
      <c r="J855" s="276">
        <v>0</v>
      </c>
      <c r="K855" s="276">
        <v>0</v>
      </c>
      <c r="L855" s="276">
        <v>0</v>
      </c>
      <c r="M855" s="276">
        <v>0</v>
      </c>
      <c r="N855" s="276">
        <v>1</v>
      </c>
      <c r="O855" s="276">
        <v>0</v>
      </c>
      <c r="P855" s="276">
        <v>0</v>
      </c>
      <c r="Q855" s="276">
        <v>0</v>
      </c>
      <c r="R855" s="276">
        <v>0</v>
      </c>
      <c r="S855" s="276">
        <v>1</v>
      </c>
      <c r="T855" s="276">
        <v>0</v>
      </c>
      <c r="U855" s="276">
        <v>0</v>
      </c>
      <c r="V855" s="1044">
        <v>0</v>
      </c>
      <c r="W855" s="276">
        <v>0</v>
      </c>
      <c r="X855" s="276">
        <v>0</v>
      </c>
      <c r="Y855" s="276">
        <v>0</v>
      </c>
      <c r="Z855" s="276">
        <v>0</v>
      </c>
      <c r="AA855" s="276">
        <v>0</v>
      </c>
      <c r="AB855" s="276">
        <v>0</v>
      </c>
      <c r="AC855" s="276">
        <v>0</v>
      </c>
      <c r="AD855" s="448"/>
    </row>
    <row r="856" spans="1:30" ht="20.399999999999999" customHeight="1">
      <c r="A856" s="794"/>
      <c r="B856" s="670" t="s">
        <v>4104</v>
      </c>
      <c r="C856" s="276">
        <v>0</v>
      </c>
      <c r="D856" s="276">
        <v>0</v>
      </c>
      <c r="E856" s="276">
        <v>0</v>
      </c>
      <c r="F856" s="276">
        <v>0</v>
      </c>
      <c r="G856" s="1043">
        <v>0</v>
      </c>
      <c r="H856" s="276">
        <v>0</v>
      </c>
      <c r="I856" s="276">
        <v>0</v>
      </c>
      <c r="J856" s="276">
        <v>0</v>
      </c>
      <c r="K856" s="276">
        <v>0</v>
      </c>
      <c r="L856" s="276">
        <v>0</v>
      </c>
      <c r="M856" s="276">
        <v>0</v>
      </c>
      <c r="N856" s="276">
        <v>0</v>
      </c>
      <c r="O856" s="276">
        <v>0</v>
      </c>
      <c r="P856" s="276">
        <v>0</v>
      </c>
      <c r="Q856" s="276">
        <v>0</v>
      </c>
      <c r="R856" s="276">
        <v>0</v>
      </c>
      <c r="S856" s="276">
        <v>0</v>
      </c>
      <c r="T856" s="276">
        <v>0</v>
      </c>
      <c r="U856" s="276">
        <v>0</v>
      </c>
      <c r="V856" s="1044">
        <v>0</v>
      </c>
      <c r="W856" s="276">
        <v>0</v>
      </c>
      <c r="X856" s="276">
        <v>0</v>
      </c>
      <c r="Y856" s="276">
        <v>0</v>
      </c>
      <c r="Z856" s="276">
        <v>0</v>
      </c>
      <c r="AA856" s="276">
        <v>0</v>
      </c>
      <c r="AB856" s="276">
        <v>0</v>
      </c>
      <c r="AC856" s="276">
        <v>0</v>
      </c>
      <c r="AD856" s="448"/>
    </row>
    <row r="857" spans="1:30" ht="20.399999999999999" customHeight="1">
      <c r="A857" s="407"/>
      <c r="B857" s="407"/>
      <c r="C857" s="407"/>
      <c r="D857" s="407"/>
      <c r="E857" s="407"/>
      <c r="F857" s="407"/>
      <c r="G857" s="407"/>
      <c r="H857" s="407"/>
      <c r="I857" s="407"/>
      <c r="J857" s="407"/>
      <c r="K857" s="407"/>
      <c r="L857" s="407"/>
      <c r="M857" s="407"/>
      <c r="N857" s="407"/>
      <c r="O857" s="407"/>
      <c r="P857" s="407"/>
      <c r="Q857" s="407"/>
      <c r="R857" s="407"/>
      <c r="S857" s="407"/>
      <c r="T857" s="407"/>
      <c r="U857" s="407"/>
      <c r="V857" s="407"/>
      <c r="W857" s="407"/>
      <c r="X857" s="407"/>
      <c r="Y857" s="407"/>
      <c r="Z857" s="407"/>
      <c r="AA857" s="407"/>
      <c r="AB857" s="407"/>
      <c r="AC857" s="407"/>
      <c r="AD857" s="448"/>
    </row>
    <row r="858" spans="1:30" ht="20.399999999999999" customHeight="1">
      <c r="A858" s="796" t="s">
        <v>3312</v>
      </c>
      <c r="B858" s="669" t="s">
        <v>3311</v>
      </c>
      <c r="C858" s="275">
        <v>24</v>
      </c>
      <c r="D858" s="275">
        <v>24</v>
      </c>
      <c r="E858" s="275">
        <v>0</v>
      </c>
      <c r="F858" s="275">
        <v>0</v>
      </c>
      <c r="G858" s="1041">
        <v>100</v>
      </c>
      <c r="H858" s="275">
        <v>0</v>
      </c>
      <c r="I858" s="275">
        <v>0</v>
      </c>
      <c r="J858" s="275">
        <v>0</v>
      </c>
      <c r="K858" s="275">
        <v>0</v>
      </c>
      <c r="L858" s="275">
        <v>0</v>
      </c>
      <c r="M858" s="275">
        <v>0</v>
      </c>
      <c r="N858" s="275">
        <v>0</v>
      </c>
      <c r="O858" s="275">
        <v>0</v>
      </c>
      <c r="P858" s="275">
        <v>0</v>
      </c>
      <c r="Q858" s="275">
        <v>0</v>
      </c>
      <c r="R858" s="275">
        <v>0</v>
      </c>
      <c r="S858" s="275">
        <v>0</v>
      </c>
      <c r="T858" s="275">
        <v>0</v>
      </c>
      <c r="U858" s="275">
        <v>0</v>
      </c>
      <c r="V858" s="1042">
        <v>0</v>
      </c>
      <c r="W858" s="275">
        <v>0</v>
      </c>
      <c r="X858" s="275">
        <v>0</v>
      </c>
      <c r="Y858" s="275">
        <v>2</v>
      </c>
      <c r="Z858" s="275">
        <v>0</v>
      </c>
      <c r="AA858" s="275">
        <v>6</v>
      </c>
      <c r="AB858" s="275">
        <v>6</v>
      </c>
      <c r="AC858" s="275">
        <v>10</v>
      </c>
      <c r="AD858" s="448"/>
    </row>
    <row r="859" spans="1:30" ht="20.399999999999999" customHeight="1">
      <c r="A859" s="794"/>
      <c r="B859" s="670" t="s">
        <v>1468</v>
      </c>
      <c r="C859" s="276">
        <v>24</v>
      </c>
      <c r="D859" s="276">
        <v>24</v>
      </c>
      <c r="E859" s="276">
        <v>0</v>
      </c>
      <c r="F859" s="276">
        <v>0</v>
      </c>
      <c r="G859" s="1043">
        <v>100</v>
      </c>
      <c r="H859" s="276">
        <v>0</v>
      </c>
      <c r="I859" s="276">
        <v>0</v>
      </c>
      <c r="J859" s="276">
        <v>0</v>
      </c>
      <c r="K859" s="276">
        <v>0</v>
      </c>
      <c r="L859" s="276">
        <v>0</v>
      </c>
      <c r="M859" s="276">
        <v>0</v>
      </c>
      <c r="N859" s="276">
        <v>0</v>
      </c>
      <c r="O859" s="276">
        <v>0</v>
      </c>
      <c r="P859" s="276">
        <v>0</v>
      </c>
      <c r="Q859" s="276">
        <v>0</v>
      </c>
      <c r="R859" s="276">
        <v>0</v>
      </c>
      <c r="S859" s="276">
        <v>0</v>
      </c>
      <c r="T859" s="276">
        <v>0</v>
      </c>
      <c r="U859" s="276">
        <v>0</v>
      </c>
      <c r="V859" s="1044">
        <v>0</v>
      </c>
      <c r="W859" s="276">
        <v>0</v>
      </c>
      <c r="X859" s="276">
        <v>0</v>
      </c>
      <c r="Y859" s="276">
        <v>2</v>
      </c>
      <c r="Z859" s="276">
        <v>0</v>
      </c>
      <c r="AA859" s="276">
        <v>6</v>
      </c>
      <c r="AB859" s="276">
        <v>6</v>
      </c>
      <c r="AC859" s="276">
        <v>10</v>
      </c>
      <c r="AD859" s="448"/>
    </row>
    <row r="860" spans="1:30" ht="20.399999999999999" customHeight="1">
      <c r="A860" s="794"/>
      <c r="B860" s="670" t="s">
        <v>1467</v>
      </c>
      <c r="C860" s="276">
        <v>0</v>
      </c>
      <c r="D860" s="276">
        <v>0</v>
      </c>
      <c r="E860" s="276">
        <v>0</v>
      </c>
      <c r="F860" s="276">
        <v>0</v>
      </c>
      <c r="G860" s="1043">
        <v>0</v>
      </c>
      <c r="H860" s="276">
        <v>0</v>
      </c>
      <c r="I860" s="276">
        <v>0</v>
      </c>
      <c r="J860" s="276">
        <v>0</v>
      </c>
      <c r="K860" s="276">
        <v>0</v>
      </c>
      <c r="L860" s="276">
        <v>0</v>
      </c>
      <c r="M860" s="276">
        <v>0</v>
      </c>
      <c r="N860" s="276">
        <v>0</v>
      </c>
      <c r="O860" s="276">
        <v>0</v>
      </c>
      <c r="P860" s="276">
        <v>0</v>
      </c>
      <c r="Q860" s="276">
        <v>0</v>
      </c>
      <c r="R860" s="276">
        <v>0</v>
      </c>
      <c r="S860" s="276">
        <v>0</v>
      </c>
      <c r="T860" s="276">
        <v>0</v>
      </c>
      <c r="U860" s="276">
        <v>0</v>
      </c>
      <c r="V860" s="1044">
        <v>0</v>
      </c>
      <c r="W860" s="276">
        <v>0</v>
      </c>
      <c r="X860" s="276">
        <v>0</v>
      </c>
      <c r="Y860" s="276">
        <v>0</v>
      </c>
      <c r="Z860" s="276">
        <v>0</v>
      </c>
      <c r="AA860" s="276">
        <v>0</v>
      </c>
      <c r="AB860" s="276">
        <v>0</v>
      </c>
      <c r="AC860" s="276">
        <v>0</v>
      </c>
      <c r="AD860" s="448"/>
    </row>
    <row r="861" spans="1:30" ht="20.399999999999999" customHeight="1">
      <c r="A861" s="794"/>
      <c r="B861" s="670" t="s">
        <v>4104</v>
      </c>
      <c r="C861" s="276">
        <v>0</v>
      </c>
      <c r="D861" s="276">
        <v>0</v>
      </c>
      <c r="E861" s="276">
        <v>0</v>
      </c>
      <c r="F861" s="276">
        <v>0</v>
      </c>
      <c r="G861" s="1043">
        <v>0</v>
      </c>
      <c r="H861" s="276">
        <v>0</v>
      </c>
      <c r="I861" s="276">
        <v>0</v>
      </c>
      <c r="J861" s="276">
        <v>0</v>
      </c>
      <c r="K861" s="276">
        <v>0</v>
      </c>
      <c r="L861" s="276">
        <v>0</v>
      </c>
      <c r="M861" s="276">
        <v>0</v>
      </c>
      <c r="N861" s="276">
        <v>0</v>
      </c>
      <c r="O861" s="276">
        <v>0</v>
      </c>
      <c r="P861" s="276">
        <v>0</v>
      </c>
      <c r="Q861" s="276">
        <v>0</v>
      </c>
      <c r="R861" s="276">
        <v>0</v>
      </c>
      <c r="S861" s="276">
        <v>0</v>
      </c>
      <c r="T861" s="276">
        <v>0</v>
      </c>
      <c r="U861" s="276">
        <v>0</v>
      </c>
      <c r="V861" s="1044">
        <v>0</v>
      </c>
      <c r="W861" s="276">
        <v>0</v>
      </c>
      <c r="X861" s="276">
        <v>0</v>
      </c>
      <c r="Y861" s="276">
        <v>0</v>
      </c>
      <c r="Z861" s="276">
        <v>0</v>
      </c>
      <c r="AA861" s="276">
        <v>0</v>
      </c>
      <c r="AB861" s="276">
        <v>0</v>
      </c>
      <c r="AC861" s="276">
        <v>0</v>
      </c>
      <c r="AD861" s="448"/>
    </row>
    <row r="862" spans="1:30" ht="20.399999999999999" customHeight="1">
      <c r="A862" s="407"/>
      <c r="B862" s="407"/>
      <c r="C862" s="407"/>
      <c r="D862" s="407"/>
      <c r="E862" s="407"/>
      <c r="F862" s="407"/>
      <c r="G862" s="407"/>
      <c r="H862" s="407"/>
      <c r="I862" s="407"/>
      <c r="J862" s="407"/>
      <c r="K862" s="407"/>
      <c r="L862" s="407"/>
      <c r="M862" s="407"/>
      <c r="N862" s="407"/>
      <c r="O862" s="407"/>
      <c r="P862" s="407"/>
      <c r="Q862" s="407"/>
      <c r="R862" s="407"/>
      <c r="S862" s="407"/>
      <c r="T862" s="407"/>
      <c r="U862" s="407"/>
      <c r="V862" s="407"/>
      <c r="W862" s="407"/>
      <c r="X862" s="407"/>
      <c r="Y862" s="407"/>
      <c r="Z862" s="407"/>
      <c r="AA862" s="407"/>
      <c r="AB862" s="407"/>
      <c r="AC862" s="407"/>
      <c r="AD862" s="448"/>
    </row>
    <row r="863" spans="1:30" ht="20.399999999999999" customHeight="1">
      <c r="A863" s="796" t="s">
        <v>3310</v>
      </c>
      <c r="B863" s="669" t="s">
        <v>3309</v>
      </c>
      <c r="C863" s="275">
        <v>25</v>
      </c>
      <c r="D863" s="275">
        <v>25</v>
      </c>
      <c r="E863" s="275">
        <v>0</v>
      </c>
      <c r="F863" s="275">
        <v>0</v>
      </c>
      <c r="G863" s="1041">
        <v>100</v>
      </c>
      <c r="H863" s="275">
        <v>0</v>
      </c>
      <c r="I863" s="275">
        <v>0</v>
      </c>
      <c r="J863" s="275">
        <v>0</v>
      </c>
      <c r="K863" s="275">
        <v>0</v>
      </c>
      <c r="L863" s="275">
        <v>0</v>
      </c>
      <c r="M863" s="275">
        <v>0</v>
      </c>
      <c r="N863" s="275">
        <v>0</v>
      </c>
      <c r="O863" s="275">
        <v>0</v>
      </c>
      <c r="P863" s="275">
        <v>0</v>
      </c>
      <c r="Q863" s="275">
        <v>0</v>
      </c>
      <c r="R863" s="275">
        <v>1</v>
      </c>
      <c r="S863" s="275">
        <v>0</v>
      </c>
      <c r="T863" s="275">
        <v>1</v>
      </c>
      <c r="U863" s="275">
        <v>3</v>
      </c>
      <c r="V863" s="1042">
        <v>3</v>
      </c>
      <c r="W863" s="275">
        <v>1</v>
      </c>
      <c r="X863" s="275">
        <v>1</v>
      </c>
      <c r="Y863" s="275">
        <v>4</v>
      </c>
      <c r="Z863" s="275">
        <v>4</v>
      </c>
      <c r="AA863" s="275">
        <v>4</v>
      </c>
      <c r="AB863" s="275">
        <v>3</v>
      </c>
      <c r="AC863" s="275">
        <v>0</v>
      </c>
      <c r="AD863" s="448"/>
    </row>
    <row r="864" spans="1:30" ht="20.399999999999999" customHeight="1">
      <c r="A864" s="794"/>
      <c r="B864" s="670" t="s">
        <v>1468</v>
      </c>
      <c r="C864" s="276">
        <v>6</v>
      </c>
      <c r="D864" s="276">
        <v>6</v>
      </c>
      <c r="E864" s="276">
        <v>0</v>
      </c>
      <c r="F864" s="276">
        <v>0</v>
      </c>
      <c r="G864" s="1043">
        <v>100</v>
      </c>
      <c r="H864" s="276">
        <v>0</v>
      </c>
      <c r="I864" s="276">
        <v>0</v>
      </c>
      <c r="J864" s="276">
        <v>0</v>
      </c>
      <c r="K864" s="276">
        <v>0</v>
      </c>
      <c r="L864" s="276">
        <v>0</v>
      </c>
      <c r="M864" s="276">
        <v>0</v>
      </c>
      <c r="N864" s="276">
        <v>0</v>
      </c>
      <c r="O864" s="276">
        <v>0</v>
      </c>
      <c r="P864" s="276">
        <v>0</v>
      </c>
      <c r="Q864" s="276">
        <v>0</v>
      </c>
      <c r="R864" s="276">
        <v>1</v>
      </c>
      <c r="S864" s="276">
        <v>0</v>
      </c>
      <c r="T864" s="276">
        <v>0</v>
      </c>
      <c r="U864" s="276">
        <v>0</v>
      </c>
      <c r="V864" s="1044">
        <v>1</v>
      </c>
      <c r="W864" s="276">
        <v>0</v>
      </c>
      <c r="X864" s="276">
        <v>1</v>
      </c>
      <c r="Y864" s="276">
        <v>0</v>
      </c>
      <c r="Z864" s="276">
        <v>1</v>
      </c>
      <c r="AA864" s="276">
        <v>1</v>
      </c>
      <c r="AB864" s="276">
        <v>1</v>
      </c>
      <c r="AC864" s="276">
        <v>0</v>
      </c>
      <c r="AD864" s="448"/>
    </row>
    <row r="865" spans="1:30" ht="20.399999999999999" customHeight="1">
      <c r="A865" s="794"/>
      <c r="B865" s="670" t="s">
        <v>1467</v>
      </c>
      <c r="C865" s="276">
        <v>19</v>
      </c>
      <c r="D865" s="276">
        <v>19</v>
      </c>
      <c r="E865" s="276">
        <v>0</v>
      </c>
      <c r="F865" s="276">
        <v>0</v>
      </c>
      <c r="G865" s="1043">
        <v>100</v>
      </c>
      <c r="H865" s="276">
        <v>0</v>
      </c>
      <c r="I865" s="276">
        <v>0</v>
      </c>
      <c r="J865" s="276">
        <v>0</v>
      </c>
      <c r="K865" s="276">
        <v>0</v>
      </c>
      <c r="L865" s="276">
        <v>0</v>
      </c>
      <c r="M865" s="276">
        <v>0</v>
      </c>
      <c r="N865" s="276">
        <v>0</v>
      </c>
      <c r="O865" s="276">
        <v>0</v>
      </c>
      <c r="P865" s="276">
        <v>0</v>
      </c>
      <c r="Q865" s="276">
        <v>0</v>
      </c>
      <c r="R865" s="276">
        <v>0</v>
      </c>
      <c r="S865" s="276">
        <v>0</v>
      </c>
      <c r="T865" s="276">
        <v>1</v>
      </c>
      <c r="U865" s="276">
        <v>3</v>
      </c>
      <c r="V865" s="1044">
        <v>2</v>
      </c>
      <c r="W865" s="276">
        <v>1</v>
      </c>
      <c r="X865" s="276">
        <v>0</v>
      </c>
      <c r="Y865" s="276">
        <v>4</v>
      </c>
      <c r="Z865" s="276">
        <v>3</v>
      </c>
      <c r="AA865" s="276">
        <v>3</v>
      </c>
      <c r="AB865" s="276">
        <v>2</v>
      </c>
      <c r="AC865" s="276">
        <v>0</v>
      </c>
      <c r="AD865" s="448"/>
    </row>
    <row r="866" spans="1:30" ht="20.399999999999999" customHeight="1">
      <c r="A866" s="794"/>
      <c r="B866" s="670" t="s">
        <v>4104</v>
      </c>
      <c r="C866" s="276">
        <v>0</v>
      </c>
      <c r="D866" s="276">
        <v>0</v>
      </c>
      <c r="E866" s="276">
        <v>0</v>
      </c>
      <c r="F866" s="276">
        <v>0</v>
      </c>
      <c r="G866" s="1043">
        <v>0</v>
      </c>
      <c r="H866" s="276">
        <v>0</v>
      </c>
      <c r="I866" s="276">
        <v>0</v>
      </c>
      <c r="J866" s="276">
        <v>0</v>
      </c>
      <c r="K866" s="276">
        <v>0</v>
      </c>
      <c r="L866" s="276">
        <v>0</v>
      </c>
      <c r="M866" s="276">
        <v>0</v>
      </c>
      <c r="N866" s="276">
        <v>0</v>
      </c>
      <c r="O866" s="276">
        <v>0</v>
      </c>
      <c r="P866" s="276">
        <v>0</v>
      </c>
      <c r="Q866" s="276">
        <v>0</v>
      </c>
      <c r="R866" s="276">
        <v>0</v>
      </c>
      <c r="S866" s="276">
        <v>0</v>
      </c>
      <c r="T866" s="276">
        <v>0</v>
      </c>
      <c r="U866" s="276">
        <v>0</v>
      </c>
      <c r="V866" s="1044">
        <v>0</v>
      </c>
      <c r="W866" s="276">
        <v>0</v>
      </c>
      <c r="X866" s="276">
        <v>0</v>
      </c>
      <c r="Y866" s="276">
        <v>0</v>
      </c>
      <c r="Z866" s="276">
        <v>0</v>
      </c>
      <c r="AA866" s="276">
        <v>0</v>
      </c>
      <c r="AB866" s="276">
        <v>0</v>
      </c>
      <c r="AC866" s="276">
        <v>0</v>
      </c>
      <c r="AD866" s="448"/>
    </row>
    <row r="867" spans="1:30" ht="20.399999999999999" customHeight="1">
      <c r="A867" s="407"/>
      <c r="B867" s="407"/>
      <c r="C867" s="407"/>
      <c r="D867" s="407"/>
      <c r="E867" s="407"/>
      <c r="F867" s="407"/>
      <c r="G867" s="407"/>
      <c r="H867" s="407"/>
      <c r="I867" s="407"/>
      <c r="J867" s="407"/>
      <c r="K867" s="407"/>
      <c r="L867" s="407"/>
      <c r="M867" s="407"/>
      <c r="N867" s="407"/>
      <c r="O867" s="407"/>
      <c r="P867" s="407"/>
      <c r="Q867" s="407"/>
      <c r="R867" s="407"/>
      <c r="S867" s="407"/>
      <c r="T867" s="407"/>
      <c r="U867" s="407"/>
      <c r="V867" s="407"/>
      <c r="W867" s="407"/>
      <c r="X867" s="407"/>
      <c r="Y867" s="407"/>
      <c r="Z867" s="407"/>
      <c r="AA867" s="407"/>
      <c r="AB867" s="407"/>
      <c r="AC867" s="407"/>
      <c r="AD867" s="448"/>
    </row>
    <row r="868" spans="1:30" ht="20.399999999999999" customHeight="1">
      <c r="A868" s="796" t="s">
        <v>3308</v>
      </c>
      <c r="B868" s="669" t="s">
        <v>3307</v>
      </c>
      <c r="C868" s="275">
        <v>5</v>
      </c>
      <c r="D868" s="275">
        <v>5</v>
      </c>
      <c r="E868" s="275">
        <v>0</v>
      </c>
      <c r="F868" s="275">
        <v>0</v>
      </c>
      <c r="G868" s="1041">
        <v>100</v>
      </c>
      <c r="H868" s="275">
        <v>0</v>
      </c>
      <c r="I868" s="275">
        <v>0</v>
      </c>
      <c r="J868" s="275">
        <v>0</v>
      </c>
      <c r="K868" s="275">
        <v>0</v>
      </c>
      <c r="L868" s="275">
        <v>0</v>
      </c>
      <c r="M868" s="275">
        <v>0</v>
      </c>
      <c r="N868" s="275">
        <v>0</v>
      </c>
      <c r="O868" s="275">
        <v>0</v>
      </c>
      <c r="P868" s="275">
        <v>0</v>
      </c>
      <c r="Q868" s="275">
        <v>0</v>
      </c>
      <c r="R868" s="275">
        <v>0</v>
      </c>
      <c r="S868" s="275">
        <v>0</v>
      </c>
      <c r="T868" s="275">
        <v>0</v>
      </c>
      <c r="U868" s="275">
        <v>1</v>
      </c>
      <c r="V868" s="1042">
        <v>0</v>
      </c>
      <c r="W868" s="275">
        <v>0</v>
      </c>
      <c r="X868" s="275">
        <v>0</v>
      </c>
      <c r="Y868" s="275">
        <v>2</v>
      </c>
      <c r="Z868" s="275">
        <v>0</v>
      </c>
      <c r="AA868" s="275">
        <v>1</v>
      </c>
      <c r="AB868" s="275">
        <v>0</v>
      </c>
      <c r="AC868" s="275">
        <v>1</v>
      </c>
      <c r="AD868" s="448"/>
    </row>
    <row r="869" spans="1:30" ht="20.399999999999999" customHeight="1">
      <c r="A869" s="669"/>
      <c r="B869" s="669" t="s">
        <v>3306</v>
      </c>
      <c r="C869" s="797"/>
      <c r="D869" s="797"/>
      <c r="E869" s="797"/>
      <c r="F869" s="797"/>
      <c r="G869" s="797"/>
      <c r="H869" s="797"/>
      <c r="I869" s="797"/>
      <c r="J869" s="797"/>
      <c r="K869" s="797"/>
      <c r="L869" s="797"/>
      <c r="M869" s="797"/>
      <c r="N869" s="797"/>
      <c r="O869" s="797"/>
      <c r="P869" s="797"/>
      <c r="Q869" s="797"/>
      <c r="R869" s="797"/>
      <c r="S869" s="797"/>
      <c r="T869" s="797"/>
      <c r="U869" s="797"/>
      <c r="V869" s="797"/>
      <c r="W869" s="797"/>
      <c r="X869" s="797"/>
      <c r="Y869" s="797"/>
      <c r="Z869" s="797"/>
      <c r="AA869" s="797"/>
      <c r="AB869" s="797"/>
      <c r="AC869" s="797"/>
      <c r="AD869" s="448"/>
    </row>
    <row r="870" spans="1:30" ht="20.399999999999999" customHeight="1">
      <c r="A870" s="794"/>
      <c r="B870" s="670" t="s">
        <v>1468</v>
      </c>
      <c r="C870" s="276">
        <v>3</v>
      </c>
      <c r="D870" s="276">
        <v>3</v>
      </c>
      <c r="E870" s="276">
        <v>0</v>
      </c>
      <c r="F870" s="276">
        <v>0</v>
      </c>
      <c r="G870" s="1043">
        <v>100</v>
      </c>
      <c r="H870" s="276">
        <v>0</v>
      </c>
      <c r="I870" s="276">
        <v>0</v>
      </c>
      <c r="J870" s="276">
        <v>0</v>
      </c>
      <c r="K870" s="276">
        <v>0</v>
      </c>
      <c r="L870" s="276">
        <v>0</v>
      </c>
      <c r="M870" s="276">
        <v>0</v>
      </c>
      <c r="N870" s="276">
        <v>0</v>
      </c>
      <c r="O870" s="276">
        <v>0</v>
      </c>
      <c r="P870" s="276">
        <v>0</v>
      </c>
      <c r="Q870" s="276">
        <v>0</v>
      </c>
      <c r="R870" s="276">
        <v>0</v>
      </c>
      <c r="S870" s="276">
        <v>0</v>
      </c>
      <c r="T870" s="276">
        <v>0</v>
      </c>
      <c r="U870" s="276">
        <v>1</v>
      </c>
      <c r="V870" s="1044">
        <v>0</v>
      </c>
      <c r="W870" s="276">
        <v>0</v>
      </c>
      <c r="X870" s="276">
        <v>0</v>
      </c>
      <c r="Y870" s="276">
        <v>1</v>
      </c>
      <c r="Z870" s="276">
        <v>0</v>
      </c>
      <c r="AA870" s="276">
        <v>1</v>
      </c>
      <c r="AB870" s="276">
        <v>0</v>
      </c>
      <c r="AC870" s="276">
        <v>0</v>
      </c>
      <c r="AD870" s="448"/>
    </row>
    <row r="871" spans="1:30" ht="20.399999999999999" customHeight="1">
      <c r="A871" s="794"/>
      <c r="B871" s="670" t="s">
        <v>1467</v>
      </c>
      <c r="C871" s="276">
        <v>2</v>
      </c>
      <c r="D871" s="276">
        <v>2</v>
      </c>
      <c r="E871" s="276">
        <v>0</v>
      </c>
      <c r="F871" s="276">
        <v>0</v>
      </c>
      <c r="G871" s="1043">
        <v>100</v>
      </c>
      <c r="H871" s="276">
        <v>0</v>
      </c>
      <c r="I871" s="276">
        <v>0</v>
      </c>
      <c r="J871" s="276">
        <v>0</v>
      </c>
      <c r="K871" s="276">
        <v>0</v>
      </c>
      <c r="L871" s="276">
        <v>0</v>
      </c>
      <c r="M871" s="276">
        <v>0</v>
      </c>
      <c r="N871" s="276">
        <v>0</v>
      </c>
      <c r="O871" s="276">
        <v>0</v>
      </c>
      <c r="P871" s="276">
        <v>0</v>
      </c>
      <c r="Q871" s="276">
        <v>0</v>
      </c>
      <c r="R871" s="276">
        <v>0</v>
      </c>
      <c r="S871" s="276">
        <v>0</v>
      </c>
      <c r="T871" s="276">
        <v>0</v>
      </c>
      <c r="U871" s="276">
        <v>0</v>
      </c>
      <c r="V871" s="1044">
        <v>0</v>
      </c>
      <c r="W871" s="276">
        <v>0</v>
      </c>
      <c r="X871" s="276">
        <v>0</v>
      </c>
      <c r="Y871" s="276">
        <v>1</v>
      </c>
      <c r="Z871" s="276">
        <v>0</v>
      </c>
      <c r="AA871" s="276">
        <v>0</v>
      </c>
      <c r="AB871" s="276">
        <v>0</v>
      </c>
      <c r="AC871" s="276">
        <v>1</v>
      </c>
      <c r="AD871" s="448"/>
    </row>
    <row r="872" spans="1:30" ht="20.399999999999999" customHeight="1">
      <c r="A872" s="794"/>
      <c r="B872" s="670" t="s">
        <v>4104</v>
      </c>
      <c r="C872" s="276">
        <v>0</v>
      </c>
      <c r="D872" s="276">
        <v>0</v>
      </c>
      <c r="E872" s="276">
        <v>0</v>
      </c>
      <c r="F872" s="276">
        <v>0</v>
      </c>
      <c r="G872" s="1043">
        <v>0</v>
      </c>
      <c r="H872" s="276">
        <v>0</v>
      </c>
      <c r="I872" s="276">
        <v>0</v>
      </c>
      <c r="J872" s="276">
        <v>0</v>
      </c>
      <c r="K872" s="276">
        <v>0</v>
      </c>
      <c r="L872" s="276">
        <v>0</v>
      </c>
      <c r="M872" s="276">
        <v>0</v>
      </c>
      <c r="N872" s="276">
        <v>0</v>
      </c>
      <c r="O872" s="276">
        <v>0</v>
      </c>
      <c r="P872" s="276">
        <v>0</v>
      </c>
      <c r="Q872" s="276">
        <v>0</v>
      </c>
      <c r="R872" s="276">
        <v>0</v>
      </c>
      <c r="S872" s="276">
        <v>0</v>
      </c>
      <c r="T872" s="276">
        <v>0</v>
      </c>
      <c r="U872" s="276">
        <v>0</v>
      </c>
      <c r="V872" s="1044">
        <v>0</v>
      </c>
      <c r="W872" s="276">
        <v>0</v>
      </c>
      <c r="X872" s="276">
        <v>0</v>
      </c>
      <c r="Y872" s="276">
        <v>0</v>
      </c>
      <c r="Z872" s="276">
        <v>0</v>
      </c>
      <c r="AA872" s="276">
        <v>0</v>
      </c>
      <c r="AB872" s="276">
        <v>0</v>
      </c>
      <c r="AC872" s="276">
        <v>0</v>
      </c>
      <c r="AD872" s="448"/>
    </row>
    <row r="873" spans="1:30" ht="20.399999999999999" customHeight="1">
      <c r="A873" s="407"/>
      <c r="B873" s="407"/>
      <c r="C873" s="407"/>
      <c r="D873" s="407"/>
      <c r="E873" s="407"/>
      <c r="F873" s="407"/>
      <c r="G873" s="407"/>
      <c r="H873" s="407"/>
      <c r="I873" s="407"/>
      <c r="J873" s="407"/>
      <c r="K873" s="407"/>
      <c r="L873" s="407"/>
      <c r="M873" s="407"/>
      <c r="N873" s="407"/>
      <c r="O873" s="407"/>
      <c r="P873" s="407"/>
      <c r="Q873" s="407"/>
      <c r="R873" s="407"/>
      <c r="S873" s="407"/>
      <c r="T873" s="407"/>
      <c r="U873" s="407"/>
      <c r="V873" s="407"/>
      <c r="W873" s="407"/>
      <c r="X873" s="407"/>
      <c r="Y873" s="407"/>
      <c r="Z873" s="407"/>
      <c r="AA873" s="407"/>
      <c r="AB873" s="407"/>
      <c r="AC873" s="407"/>
      <c r="AD873" s="448"/>
    </row>
    <row r="874" spans="1:30" ht="20.399999999999999" customHeight="1">
      <c r="A874" s="796" t="s">
        <v>3305</v>
      </c>
      <c r="B874" s="669" t="s">
        <v>3304</v>
      </c>
      <c r="C874" s="275">
        <v>10</v>
      </c>
      <c r="D874" s="275">
        <v>10</v>
      </c>
      <c r="E874" s="275">
        <v>0</v>
      </c>
      <c r="F874" s="275">
        <v>0</v>
      </c>
      <c r="G874" s="1041">
        <v>100</v>
      </c>
      <c r="H874" s="275">
        <v>0</v>
      </c>
      <c r="I874" s="275">
        <v>0</v>
      </c>
      <c r="J874" s="275">
        <v>0</v>
      </c>
      <c r="K874" s="275">
        <v>0</v>
      </c>
      <c r="L874" s="275">
        <v>0</v>
      </c>
      <c r="M874" s="275">
        <v>0</v>
      </c>
      <c r="N874" s="275">
        <v>0</v>
      </c>
      <c r="O874" s="275">
        <v>0</v>
      </c>
      <c r="P874" s="275">
        <v>0</v>
      </c>
      <c r="Q874" s="275">
        <v>1</v>
      </c>
      <c r="R874" s="275">
        <v>0</v>
      </c>
      <c r="S874" s="275">
        <v>0</v>
      </c>
      <c r="T874" s="275">
        <v>0</v>
      </c>
      <c r="U874" s="275">
        <v>0</v>
      </c>
      <c r="V874" s="1042">
        <v>2</v>
      </c>
      <c r="W874" s="275">
        <v>2</v>
      </c>
      <c r="X874" s="275">
        <v>1</v>
      </c>
      <c r="Y874" s="275">
        <v>1</v>
      </c>
      <c r="Z874" s="275">
        <v>3</v>
      </c>
      <c r="AA874" s="275">
        <v>0</v>
      </c>
      <c r="AB874" s="275">
        <v>0</v>
      </c>
      <c r="AC874" s="275">
        <v>0</v>
      </c>
      <c r="AD874" s="448"/>
    </row>
    <row r="875" spans="1:30" ht="20.399999999999999" customHeight="1">
      <c r="A875" s="669"/>
      <c r="B875" s="669" t="s">
        <v>2150</v>
      </c>
      <c r="C875" s="797"/>
      <c r="D875" s="797"/>
      <c r="E875" s="797"/>
      <c r="F875" s="797"/>
      <c r="G875" s="797"/>
      <c r="H875" s="797"/>
      <c r="I875" s="797"/>
      <c r="J875" s="797"/>
      <c r="K875" s="797"/>
      <c r="L875" s="797"/>
      <c r="M875" s="797"/>
      <c r="N875" s="797"/>
      <c r="O875" s="797"/>
      <c r="P875" s="797"/>
      <c r="Q875" s="797"/>
      <c r="R875" s="797"/>
      <c r="S875" s="797"/>
      <c r="T875" s="797"/>
      <c r="U875" s="797"/>
      <c r="V875" s="797"/>
      <c r="W875" s="797"/>
      <c r="X875" s="797"/>
      <c r="Y875" s="797"/>
      <c r="Z875" s="797"/>
      <c r="AA875" s="797"/>
      <c r="AB875" s="797"/>
      <c r="AC875" s="797"/>
      <c r="AD875" s="448"/>
    </row>
    <row r="876" spans="1:30" ht="20.399999999999999" customHeight="1">
      <c r="A876" s="794"/>
      <c r="B876" s="670" t="s">
        <v>1468</v>
      </c>
      <c r="C876" s="276">
        <v>5</v>
      </c>
      <c r="D876" s="276">
        <v>5</v>
      </c>
      <c r="E876" s="276">
        <v>0</v>
      </c>
      <c r="F876" s="276">
        <v>0</v>
      </c>
      <c r="G876" s="1043">
        <v>100</v>
      </c>
      <c r="H876" s="276">
        <v>0</v>
      </c>
      <c r="I876" s="276">
        <v>0</v>
      </c>
      <c r="J876" s="276">
        <v>0</v>
      </c>
      <c r="K876" s="276">
        <v>0</v>
      </c>
      <c r="L876" s="276">
        <v>0</v>
      </c>
      <c r="M876" s="276">
        <v>0</v>
      </c>
      <c r="N876" s="276">
        <v>0</v>
      </c>
      <c r="O876" s="276">
        <v>0</v>
      </c>
      <c r="P876" s="276">
        <v>0</v>
      </c>
      <c r="Q876" s="276">
        <v>0</v>
      </c>
      <c r="R876" s="276">
        <v>0</v>
      </c>
      <c r="S876" s="276">
        <v>0</v>
      </c>
      <c r="T876" s="276">
        <v>0</v>
      </c>
      <c r="U876" s="276">
        <v>0</v>
      </c>
      <c r="V876" s="1044">
        <v>1</v>
      </c>
      <c r="W876" s="276">
        <v>2</v>
      </c>
      <c r="X876" s="276">
        <v>0</v>
      </c>
      <c r="Y876" s="276">
        <v>1</v>
      </c>
      <c r="Z876" s="276">
        <v>1</v>
      </c>
      <c r="AA876" s="276">
        <v>0</v>
      </c>
      <c r="AB876" s="276">
        <v>0</v>
      </c>
      <c r="AC876" s="276">
        <v>0</v>
      </c>
      <c r="AD876" s="448"/>
    </row>
    <row r="877" spans="1:30" ht="20.399999999999999" customHeight="1">
      <c r="A877" s="794"/>
      <c r="B877" s="670" t="s">
        <v>1467</v>
      </c>
      <c r="C877" s="276">
        <v>5</v>
      </c>
      <c r="D877" s="276">
        <v>5</v>
      </c>
      <c r="E877" s="276">
        <v>0</v>
      </c>
      <c r="F877" s="276">
        <v>0</v>
      </c>
      <c r="G877" s="1043">
        <v>100</v>
      </c>
      <c r="H877" s="276">
        <v>0</v>
      </c>
      <c r="I877" s="276">
        <v>0</v>
      </c>
      <c r="J877" s="276">
        <v>0</v>
      </c>
      <c r="K877" s="276">
        <v>0</v>
      </c>
      <c r="L877" s="276">
        <v>0</v>
      </c>
      <c r="M877" s="276">
        <v>0</v>
      </c>
      <c r="N877" s="276">
        <v>0</v>
      </c>
      <c r="O877" s="276">
        <v>0</v>
      </c>
      <c r="P877" s="276">
        <v>0</v>
      </c>
      <c r="Q877" s="276">
        <v>1</v>
      </c>
      <c r="R877" s="276">
        <v>0</v>
      </c>
      <c r="S877" s="276">
        <v>0</v>
      </c>
      <c r="T877" s="276">
        <v>0</v>
      </c>
      <c r="U877" s="276">
        <v>0</v>
      </c>
      <c r="V877" s="1044">
        <v>1</v>
      </c>
      <c r="W877" s="276">
        <v>0</v>
      </c>
      <c r="X877" s="276">
        <v>1</v>
      </c>
      <c r="Y877" s="276">
        <v>0</v>
      </c>
      <c r="Z877" s="276">
        <v>2</v>
      </c>
      <c r="AA877" s="276">
        <v>0</v>
      </c>
      <c r="AB877" s="276">
        <v>0</v>
      </c>
      <c r="AC877" s="276">
        <v>0</v>
      </c>
      <c r="AD877" s="448"/>
    </row>
    <row r="878" spans="1:30" ht="20.399999999999999" customHeight="1">
      <c r="A878" s="794"/>
      <c r="B878" s="670" t="s">
        <v>4104</v>
      </c>
      <c r="C878" s="276">
        <v>0</v>
      </c>
      <c r="D878" s="276">
        <v>0</v>
      </c>
      <c r="E878" s="276">
        <v>0</v>
      </c>
      <c r="F878" s="276">
        <v>0</v>
      </c>
      <c r="G878" s="1043">
        <v>0</v>
      </c>
      <c r="H878" s="276">
        <v>0</v>
      </c>
      <c r="I878" s="276">
        <v>0</v>
      </c>
      <c r="J878" s="276">
        <v>0</v>
      </c>
      <c r="K878" s="276">
        <v>0</v>
      </c>
      <c r="L878" s="276">
        <v>0</v>
      </c>
      <c r="M878" s="276">
        <v>0</v>
      </c>
      <c r="N878" s="276">
        <v>0</v>
      </c>
      <c r="O878" s="276">
        <v>0</v>
      </c>
      <c r="P878" s="276">
        <v>0</v>
      </c>
      <c r="Q878" s="276">
        <v>0</v>
      </c>
      <c r="R878" s="276">
        <v>0</v>
      </c>
      <c r="S878" s="276">
        <v>0</v>
      </c>
      <c r="T878" s="276">
        <v>0</v>
      </c>
      <c r="U878" s="276">
        <v>0</v>
      </c>
      <c r="V878" s="1044">
        <v>0</v>
      </c>
      <c r="W878" s="276">
        <v>0</v>
      </c>
      <c r="X878" s="276">
        <v>0</v>
      </c>
      <c r="Y878" s="276">
        <v>0</v>
      </c>
      <c r="Z878" s="276">
        <v>0</v>
      </c>
      <c r="AA878" s="276">
        <v>0</v>
      </c>
      <c r="AB878" s="276">
        <v>0</v>
      </c>
      <c r="AC878" s="276">
        <v>0</v>
      </c>
      <c r="AD878" s="448"/>
    </row>
    <row r="879" spans="1:30" ht="20.399999999999999" customHeight="1">
      <c r="A879" s="407"/>
      <c r="B879" s="407"/>
      <c r="C879" s="407"/>
      <c r="D879" s="407"/>
      <c r="E879" s="407"/>
      <c r="F879" s="407"/>
      <c r="G879" s="407"/>
      <c r="H879" s="407"/>
      <c r="I879" s="407"/>
      <c r="J879" s="407"/>
      <c r="K879" s="407"/>
      <c r="L879" s="407"/>
      <c r="M879" s="407"/>
      <c r="N879" s="407"/>
      <c r="O879" s="407"/>
      <c r="P879" s="407"/>
      <c r="Q879" s="407"/>
      <c r="R879" s="407"/>
      <c r="S879" s="407"/>
      <c r="T879" s="407"/>
      <c r="U879" s="407"/>
      <c r="V879" s="407"/>
      <c r="W879" s="407"/>
      <c r="X879" s="407"/>
      <c r="Y879" s="407"/>
      <c r="Z879" s="407"/>
      <c r="AA879" s="407"/>
      <c r="AB879" s="407"/>
      <c r="AC879" s="407"/>
      <c r="AD879" s="448"/>
    </row>
    <row r="880" spans="1:30" ht="20.399999999999999" customHeight="1">
      <c r="A880" s="796" t="s">
        <v>4720</v>
      </c>
      <c r="B880" s="669" t="s">
        <v>4721</v>
      </c>
      <c r="C880" s="275">
        <v>3</v>
      </c>
      <c r="D880" s="275">
        <v>3</v>
      </c>
      <c r="E880" s="275">
        <v>0</v>
      </c>
      <c r="F880" s="275">
        <v>0</v>
      </c>
      <c r="G880" s="1041">
        <v>100</v>
      </c>
      <c r="H880" s="275">
        <v>0</v>
      </c>
      <c r="I880" s="275">
        <v>0</v>
      </c>
      <c r="J880" s="275">
        <v>0</v>
      </c>
      <c r="K880" s="275">
        <v>0</v>
      </c>
      <c r="L880" s="275">
        <v>1</v>
      </c>
      <c r="M880" s="275">
        <v>0</v>
      </c>
      <c r="N880" s="275">
        <v>0</v>
      </c>
      <c r="O880" s="275">
        <v>0</v>
      </c>
      <c r="P880" s="275">
        <v>0</v>
      </c>
      <c r="Q880" s="275">
        <v>0</v>
      </c>
      <c r="R880" s="275">
        <v>0</v>
      </c>
      <c r="S880" s="275">
        <v>1</v>
      </c>
      <c r="T880" s="275">
        <v>0</v>
      </c>
      <c r="U880" s="275">
        <v>0</v>
      </c>
      <c r="V880" s="1042">
        <v>0</v>
      </c>
      <c r="W880" s="275">
        <v>0</v>
      </c>
      <c r="X880" s="275">
        <v>1</v>
      </c>
      <c r="Y880" s="275">
        <v>0</v>
      </c>
      <c r="Z880" s="275">
        <v>0</v>
      </c>
      <c r="AA880" s="275">
        <v>0</v>
      </c>
      <c r="AB880" s="275">
        <v>0</v>
      </c>
      <c r="AC880" s="275">
        <v>0</v>
      </c>
      <c r="AD880" s="448"/>
    </row>
    <row r="881" spans="1:30" ht="20.399999999999999" customHeight="1">
      <c r="A881" s="669"/>
      <c r="B881" s="669" t="s">
        <v>4722</v>
      </c>
      <c r="C881" s="797"/>
      <c r="D881" s="797"/>
      <c r="E881" s="797"/>
      <c r="F881" s="797"/>
      <c r="G881" s="797"/>
      <c r="H881" s="797"/>
      <c r="I881" s="797"/>
      <c r="J881" s="797"/>
      <c r="K881" s="797"/>
      <c r="L881" s="797"/>
      <c r="M881" s="797"/>
      <c r="N881" s="797"/>
      <c r="O881" s="797"/>
      <c r="P881" s="797"/>
      <c r="Q881" s="797"/>
      <c r="R881" s="797"/>
      <c r="S881" s="797"/>
      <c r="T881" s="797"/>
      <c r="U881" s="797"/>
      <c r="V881" s="797"/>
      <c r="W881" s="797"/>
      <c r="X881" s="797"/>
      <c r="Y881" s="797"/>
      <c r="Z881" s="797"/>
      <c r="AA881" s="797"/>
      <c r="AB881" s="797"/>
      <c r="AC881" s="797"/>
      <c r="AD881" s="448"/>
    </row>
    <row r="882" spans="1:30" ht="20.399999999999999" customHeight="1">
      <c r="A882" s="794"/>
      <c r="B882" s="670" t="s">
        <v>1468</v>
      </c>
      <c r="C882" s="276">
        <v>1</v>
      </c>
      <c r="D882" s="276">
        <v>1</v>
      </c>
      <c r="E882" s="276">
        <v>0</v>
      </c>
      <c r="F882" s="276">
        <v>0</v>
      </c>
      <c r="G882" s="1043">
        <v>100</v>
      </c>
      <c r="H882" s="276">
        <v>0</v>
      </c>
      <c r="I882" s="276">
        <v>0</v>
      </c>
      <c r="J882" s="276">
        <v>0</v>
      </c>
      <c r="K882" s="276">
        <v>0</v>
      </c>
      <c r="L882" s="276">
        <v>0</v>
      </c>
      <c r="M882" s="276">
        <v>0</v>
      </c>
      <c r="N882" s="276">
        <v>0</v>
      </c>
      <c r="O882" s="276">
        <v>0</v>
      </c>
      <c r="P882" s="276">
        <v>0</v>
      </c>
      <c r="Q882" s="276">
        <v>0</v>
      </c>
      <c r="R882" s="276">
        <v>0</v>
      </c>
      <c r="S882" s="276">
        <v>0</v>
      </c>
      <c r="T882" s="276">
        <v>0</v>
      </c>
      <c r="U882" s="276">
        <v>0</v>
      </c>
      <c r="V882" s="1044">
        <v>0</v>
      </c>
      <c r="W882" s="276">
        <v>0</v>
      </c>
      <c r="X882" s="276">
        <v>1</v>
      </c>
      <c r="Y882" s="276">
        <v>0</v>
      </c>
      <c r="Z882" s="276">
        <v>0</v>
      </c>
      <c r="AA882" s="276">
        <v>0</v>
      </c>
      <c r="AB882" s="276">
        <v>0</v>
      </c>
      <c r="AC882" s="276">
        <v>0</v>
      </c>
      <c r="AD882" s="448"/>
    </row>
    <row r="883" spans="1:30" ht="20.399999999999999" customHeight="1">
      <c r="A883" s="794"/>
      <c r="B883" s="670" t="s">
        <v>1467</v>
      </c>
      <c r="C883" s="276">
        <v>2</v>
      </c>
      <c r="D883" s="276">
        <v>2</v>
      </c>
      <c r="E883" s="276">
        <v>0</v>
      </c>
      <c r="F883" s="276">
        <v>0</v>
      </c>
      <c r="G883" s="1043">
        <v>100</v>
      </c>
      <c r="H883" s="276">
        <v>0</v>
      </c>
      <c r="I883" s="276">
        <v>0</v>
      </c>
      <c r="J883" s="276">
        <v>0</v>
      </c>
      <c r="K883" s="276">
        <v>0</v>
      </c>
      <c r="L883" s="276">
        <v>1</v>
      </c>
      <c r="M883" s="276">
        <v>0</v>
      </c>
      <c r="N883" s="276">
        <v>0</v>
      </c>
      <c r="O883" s="276">
        <v>0</v>
      </c>
      <c r="P883" s="276">
        <v>0</v>
      </c>
      <c r="Q883" s="276">
        <v>0</v>
      </c>
      <c r="R883" s="276">
        <v>0</v>
      </c>
      <c r="S883" s="276">
        <v>1</v>
      </c>
      <c r="T883" s="276">
        <v>0</v>
      </c>
      <c r="U883" s="276">
        <v>0</v>
      </c>
      <c r="V883" s="1044">
        <v>0</v>
      </c>
      <c r="W883" s="276">
        <v>0</v>
      </c>
      <c r="X883" s="276">
        <v>0</v>
      </c>
      <c r="Y883" s="276">
        <v>0</v>
      </c>
      <c r="Z883" s="276">
        <v>0</v>
      </c>
      <c r="AA883" s="276">
        <v>0</v>
      </c>
      <c r="AB883" s="276">
        <v>0</v>
      </c>
      <c r="AC883" s="276">
        <v>0</v>
      </c>
      <c r="AD883" s="448"/>
    </row>
    <row r="884" spans="1:30" ht="20.399999999999999" customHeight="1">
      <c r="A884" s="794"/>
      <c r="B884" s="670" t="s">
        <v>4104</v>
      </c>
      <c r="C884" s="276">
        <v>0</v>
      </c>
      <c r="D884" s="276">
        <v>0</v>
      </c>
      <c r="E884" s="276">
        <v>0</v>
      </c>
      <c r="F884" s="276">
        <v>0</v>
      </c>
      <c r="G884" s="1043">
        <v>0</v>
      </c>
      <c r="H884" s="276">
        <v>0</v>
      </c>
      <c r="I884" s="276">
        <v>0</v>
      </c>
      <c r="J884" s="276">
        <v>0</v>
      </c>
      <c r="K884" s="276">
        <v>0</v>
      </c>
      <c r="L884" s="276">
        <v>0</v>
      </c>
      <c r="M884" s="276">
        <v>0</v>
      </c>
      <c r="N884" s="276">
        <v>0</v>
      </c>
      <c r="O884" s="276">
        <v>0</v>
      </c>
      <c r="P884" s="276">
        <v>0</v>
      </c>
      <c r="Q884" s="276">
        <v>0</v>
      </c>
      <c r="R884" s="276">
        <v>0</v>
      </c>
      <c r="S884" s="276">
        <v>0</v>
      </c>
      <c r="T884" s="276">
        <v>0</v>
      </c>
      <c r="U884" s="276">
        <v>0</v>
      </c>
      <c r="V884" s="1044">
        <v>0</v>
      </c>
      <c r="W884" s="276">
        <v>0</v>
      </c>
      <c r="X884" s="276">
        <v>0</v>
      </c>
      <c r="Y884" s="276">
        <v>0</v>
      </c>
      <c r="Z884" s="276">
        <v>0</v>
      </c>
      <c r="AA884" s="276">
        <v>0</v>
      </c>
      <c r="AB884" s="276">
        <v>0</v>
      </c>
      <c r="AC884" s="276">
        <v>0</v>
      </c>
      <c r="AD884" s="448"/>
    </row>
    <row r="885" spans="1:30" ht="20.399999999999999" customHeight="1">
      <c r="A885" s="407"/>
      <c r="B885" s="407"/>
      <c r="C885" s="407"/>
      <c r="D885" s="407"/>
      <c r="E885" s="407"/>
      <c r="F885" s="407"/>
      <c r="G885" s="407"/>
      <c r="H885" s="407"/>
      <c r="I885" s="407"/>
      <c r="J885" s="407"/>
      <c r="K885" s="407"/>
      <c r="L885" s="407"/>
      <c r="M885" s="407"/>
      <c r="N885" s="407"/>
      <c r="O885" s="407"/>
      <c r="P885" s="407"/>
      <c r="Q885" s="407"/>
      <c r="R885" s="407"/>
      <c r="S885" s="407"/>
      <c r="T885" s="407"/>
      <c r="U885" s="407"/>
      <c r="V885" s="407"/>
      <c r="W885" s="407"/>
      <c r="X885" s="407"/>
      <c r="Y885" s="407"/>
      <c r="Z885" s="407"/>
      <c r="AA885" s="407"/>
      <c r="AB885" s="407"/>
      <c r="AC885" s="407"/>
      <c r="AD885" s="448"/>
    </row>
    <row r="886" spans="1:30" ht="20.399999999999999" customHeight="1">
      <c r="A886" s="796" t="s">
        <v>3303</v>
      </c>
      <c r="B886" s="669" t="s">
        <v>3280</v>
      </c>
      <c r="C886" s="275">
        <v>197</v>
      </c>
      <c r="D886" s="275">
        <v>197</v>
      </c>
      <c r="E886" s="275">
        <v>0</v>
      </c>
      <c r="F886" s="275">
        <v>0</v>
      </c>
      <c r="G886" s="1041">
        <v>100</v>
      </c>
      <c r="H886" s="275">
        <v>0</v>
      </c>
      <c r="I886" s="275">
        <v>0</v>
      </c>
      <c r="J886" s="275">
        <v>0</v>
      </c>
      <c r="K886" s="275">
        <v>0</v>
      </c>
      <c r="L886" s="275">
        <v>0</v>
      </c>
      <c r="M886" s="275">
        <v>0</v>
      </c>
      <c r="N886" s="275">
        <v>0</v>
      </c>
      <c r="O886" s="275">
        <v>1</v>
      </c>
      <c r="P886" s="275">
        <v>0</v>
      </c>
      <c r="Q886" s="275">
        <v>2</v>
      </c>
      <c r="R886" s="275">
        <v>0</v>
      </c>
      <c r="S886" s="275">
        <v>1</v>
      </c>
      <c r="T886" s="275">
        <v>3</v>
      </c>
      <c r="U886" s="275">
        <v>4</v>
      </c>
      <c r="V886" s="1042">
        <v>9</v>
      </c>
      <c r="W886" s="275">
        <v>9</v>
      </c>
      <c r="X886" s="275">
        <v>17</v>
      </c>
      <c r="Y886" s="275">
        <v>30</v>
      </c>
      <c r="Z886" s="275">
        <v>27</v>
      </c>
      <c r="AA886" s="275">
        <v>28</v>
      </c>
      <c r="AB886" s="275">
        <v>30</v>
      </c>
      <c r="AC886" s="275">
        <v>36</v>
      </c>
      <c r="AD886" s="448"/>
    </row>
    <row r="887" spans="1:30" ht="20.399999999999999" customHeight="1">
      <c r="A887" s="669"/>
      <c r="B887" s="669" t="s">
        <v>3302</v>
      </c>
      <c r="C887" s="797"/>
      <c r="D887" s="797"/>
      <c r="E887" s="797"/>
      <c r="F887" s="797"/>
      <c r="G887" s="797"/>
      <c r="H887" s="797"/>
      <c r="I887" s="797"/>
      <c r="J887" s="797"/>
      <c r="K887" s="797"/>
      <c r="L887" s="797"/>
      <c r="M887" s="797"/>
      <c r="N887" s="797"/>
      <c r="O887" s="797"/>
      <c r="P887" s="797"/>
      <c r="Q887" s="797"/>
      <c r="R887" s="797"/>
      <c r="S887" s="797"/>
      <c r="T887" s="797"/>
      <c r="U887" s="797"/>
      <c r="V887" s="797"/>
      <c r="W887" s="797"/>
      <c r="X887" s="797"/>
      <c r="Y887" s="797"/>
      <c r="Z887" s="797"/>
      <c r="AA887" s="797"/>
      <c r="AB887" s="797"/>
      <c r="AC887" s="797"/>
      <c r="AD887" s="448"/>
    </row>
    <row r="888" spans="1:30" ht="20.399999999999999" customHeight="1">
      <c r="A888" s="794"/>
      <c r="B888" s="670" t="s">
        <v>1468</v>
      </c>
      <c r="C888" s="276">
        <v>92</v>
      </c>
      <c r="D888" s="276">
        <v>92</v>
      </c>
      <c r="E888" s="276">
        <v>0</v>
      </c>
      <c r="F888" s="276">
        <v>0</v>
      </c>
      <c r="G888" s="1043">
        <v>100</v>
      </c>
      <c r="H888" s="276">
        <v>0</v>
      </c>
      <c r="I888" s="276">
        <v>0</v>
      </c>
      <c r="J888" s="276">
        <v>0</v>
      </c>
      <c r="K888" s="276">
        <v>0</v>
      </c>
      <c r="L888" s="276">
        <v>0</v>
      </c>
      <c r="M888" s="276">
        <v>0</v>
      </c>
      <c r="N888" s="276">
        <v>0</v>
      </c>
      <c r="O888" s="276">
        <v>0</v>
      </c>
      <c r="P888" s="276">
        <v>0</v>
      </c>
      <c r="Q888" s="276">
        <v>1</v>
      </c>
      <c r="R888" s="276">
        <v>0</v>
      </c>
      <c r="S888" s="276">
        <v>1</v>
      </c>
      <c r="T888" s="276">
        <v>3</v>
      </c>
      <c r="U888" s="276">
        <v>1</v>
      </c>
      <c r="V888" s="1044">
        <v>4</v>
      </c>
      <c r="W888" s="276">
        <v>6</v>
      </c>
      <c r="X888" s="276">
        <v>10</v>
      </c>
      <c r="Y888" s="276">
        <v>15</v>
      </c>
      <c r="Z888" s="276">
        <v>14</v>
      </c>
      <c r="AA888" s="276">
        <v>17</v>
      </c>
      <c r="AB888" s="276">
        <v>8</v>
      </c>
      <c r="AC888" s="276">
        <v>12</v>
      </c>
      <c r="AD888" s="448"/>
    </row>
    <row r="889" spans="1:30" ht="20.399999999999999" customHeight="1">
      <c r="A889" s="794"/>
      <c r="B889" s="670" t="s">
        <v>1467</v>
      </c>
      <c r="C889" s="276">
        <v>105</v>
      </c>
      <c r="D889" s="276">
        <v>105</v>
      </c>
      <c r="E889" s="276">
        <v>0</v>
      </c>
      <c r="F889" s="276">
        <v>0</v>
      </c>
      <c r="G889" s="1043">
        <v>100</v>
      </c>
      <c r="H889" s="276">
        <v>0</v>
      </c>
      <c r="I889" s="276">
        <v>0</v>
      </c>
      <c r="J889" s="276">
        <v>0</v>
      </c>
      <c r="K889" s="276">
        <v>0</v>
      </c>
      <c r="L889" s="276">
        <v>0</v>
      </c>
      <c r="M889" s="276">
        <v>0</v>
      </c>
      <c r="N889" s="276">
        <v>0</v>
      </c>
      <c r="O889" s="276">
        <v>1</v>
      </c>
      <c r="P889" s="276">
        <v>0</v>
      </c>
      <c r="Q889" s="276">
        <v>1</v>
      </c>
      <c r="R889" s="276">
        <v>0</v>
      </c>
      <c r="S889" s="276">
        <v>0</v>
      </c>
      <c r="T889" s="276">
        <v>0</v>
      </c>
      <c r="U889" s="276">
        <v>3</v>
      </c>
      <c r="V889" s="1044">
        <v>5</v>
      </c>
      <c r="W889" s="276">
        <v>3</v>
      </c>
      <c r="X889" s="276">
        <v>7</v>
      </c>
      <c r="Y889" s="276">
        <v>15</v>
      </c>
      <c r="Z889" s="276">
        <v>13</v>
      </c>
      <c r="AA889" s="276">
        <v>11</v>
      </c>
      <c r="AB889" s="276">
        <v>22</v>
      </c>
      <c r="AC889" s="276">
        <v>24</v>
      </c>
      <c r="AD889" s="448"/>
    </row>
    <row r="890" spans="1:30" ht="20.399999999999999" customHeight="1">
      <c r="A890" s="794"/>
      <c r="B890" s="670" t="s">
        <v>4104</v>
      </c>
      <c r="C890" s="276">
        <v>0</v>
      </c>
      <c r="D890" s="276">
        <v>0</v>
      </c>
      <c r="E890" s="276">
        <v>0</v>
      </c>
      <c r="F890" s="276">
        <v>0</v>
      </c>
      <c r="G890" s="1043">
        <v>0</v>
      </c>
      <c r="H890" s="276">
        <v>0</v>
      </c>
      <c r="I890" s="276">
        <v>0</v>
      </c>
      <c r="J890" s="276">
        <v>0</v>
      </c>
      <c r="K890" s="276">
        <v>0</v>
      </c>
      <c r="L890" s="276">
        <v>0</v>
      </c>
      <c r="M890" s="276">
        <v>0</v>
      </c>
      <c r="N890" s="276">
        <v>0</v>
      </c>
      <c r="O890" s="276">
        <v>0</v>
      </c>
      <c r="P890" s="276">
        <v>0</v>
      </c>
      <c r="Q890" s="276">
        <v>0</v>
      </c>
      <c r="R890" s="276">
        <v>0</v>
      </c>
      <c r="S890" s="276">
        <v>0</v>
      </c>
      <c r="T890" s="276">
        <v>0</v>
      </c>
      <c r="U890" s="276">
        <v>0</v>
      </c>
      <c r="V890" s="1044">
        <v>0</v>
      </c>
      <c r="W890" s="276">
        <v>0</v>
      </c>
      <c r="X890" s="276">
        <v>0</v>
      </c>
      <c r="Y890" s="276">
        <v>0</v>
      </c>
      <c r="Z890" s="276">
        <v>0</v>
      </c>
      <c r="AA890" s="276">
        <v>0</v>
      </c>
      <c r="AB890" s="276">
        <v>0</v>
      </c>
      <c r="AC890" s="276">
        <v>0</v>
      </c>
      <c r="AD890" s="448"/>
    </row>
    <row r="891" spans="1:30" ht="20.399999999999999" customHeight="1">
      <c r="A891" s="407"/>
      <c r="B891" s="407"/>
      <c r="C891" s="407"/>
      <c r="D891" s="407"/>
      <c r="E891" s="407"/>
      <c r="F891" s="407"/>
      <c r="G891" s="407"/>
      <c r="H891" s="407"/>
      <c r="I891" s="407"/>
      <c r="J891" s="407"/>
      <c r="K891" s="407"/>
      <c r="L891" s="407"/>
      <c r="M891" s="407"/>
      <c r="N891" s="407"/>
      <c r="O891" s="407"/>
      <c r="P891" s="407"/>
      <c r="Q891" s="407"/>
      <c r="R891" s="407"/>
      <c r="S891" s="407"/>
      <c r="T891" s="407"/>
      <c r="U891" s="407"/>
      <c r="V891" s="407"/>
      <c r="W891" s="407"/>
      <c r="X891" s="407"/>
      <c r="Y891" s="407"/>
      <c r="Z891" s="407"/>
      <c r="AA891" s="407"/>
      <c r="AB891" s="407"/>
      <c r="AC891" s="407"/>
      <c r="AD891" s="448"/>
    </row>
    <row r="892" spans="1:30" ht="20.399999999999999" customHeight="1">
      <c r="A892" s="796" t="s">
        <v>3301</v>
      </c>
      <c r="B892" s="669" t="s">
        <v>3290</v>
      </c>
      <c r="C892" s="275">
        <v>140</v>
      </c>
      <c r="D892" s="275">
        <v>140</v>
      </c>
      <c r="E892" s="275">
        <v>0</v>
      </c>
      <c r="F892" s="275">
        <v>0</v>
      </c>
      <c r="G892" s="1041">
        <v>100</v>
      </c>
      <c r="H892" s="275">
        <v>0</v>
      </c>
      <c r="I892" s="275">
        <v>0</v>
      </c>
      <c r="J892" s="275">
        <v>0</v>
      </c>
      <c r="K892" s="275">
        <v>0</v>
      </c>
      <c r="L892" s="275">
        <v>1</v>
      </c>
      <c r="M892" s="275">
        <v>0</v>
      </c>
      <c r="N892" s="275">
        <v>0</v>
      </c>
      <c r="O892" s="275">
        <v>1</v>
      </c>
      <c r="P892" s="275">
        <v>1</v>
      </c>
      <c r="Q892" s="275">
        <v>0</v>
      </c>
      <c r="R892" s="275">
        <v>0</v>
      </c>
      <c r="S892" s="275">
        <v>1</v>
      </c>
      <c r="T892" s="275">
        <v>4</v>
      </c>
      <c r="U892" s="275">
        <v>0</v>
      </c>
      <c r="V892" s="1042">
        <v>5</v>
      </c>
      <c r="W892" s="275">
        <v>6</v>
      </c>
      <c r="X892" s="275">
        <v>11</v>
      </c>
      <c r="Y892" s="275">
        <v>17</v>
      </c>
      <c r="Z892" s="275">
        <v>23</v>
      </c>
      <c r="AA892" s="275">
        <v>16</v>
      </c>
      <c r="AB892" s="275">
        <v>31</v>
      </c>
      <c r="AC892" s="275">
        <v>23</v>
      </c>
      <c r="AD892" s="448"/>
    </row>
    <row r="893" spans="1:30" ht="20.399999999999999" customHeight="1">
      <c r="A893" s="669"/>
      <c r="B893" s="669" t="s">
        <v>3300</v>
      </c>
      <c r="C893" s="797"/>
      <c r="D893" s="797"/>
      <c r="E893" s="797"/>
      <c r="F893" s="797"/>
      <c r="G893" s="797"/>
      <c r="H893" s="797"/>
      <c r="I893" s="797"/>
      <c r="J893" s="797"/>
      <c r="K893" s="797"/>
      <c r="L893" s="797"/>
      <c r="M893" s="797"/>
      <c r="N893" s="797"/>
      <c r="O893" s="797"/>
      <c r="P893" s="797"/>
      <c r="Q893" s="797"/>
      <c r="R893" s="797"/>
      <c r="S893" s="797"/>
      <c r="T893" s="797"/>
      <c r="U893" s="797"/>
      <c r="V893" s="797"/>
      <c r="W893" s="797"/>
      <c r="X893" s="797"/>
      <c r="Y893" s="797"/>
      <c r="Z893" s="797"/>
      <c r="AA893" s="797"/>
      <c r="AB893" s="797"/>
      <c r="AC893" s="797"/>
      <c r="AD893" s="448"/>
    </row>
    <row r="894" spans="1:30" ht="20.399999999999999" customHeight="1">
      <c r="A894" s="794"/>
      <c r="B894" s="670" t="s">
        <v>1468</v>
      </c>
      <c r="C894" s="276">
        <v>79</v>
      </c>
      <c r="D894" s="276">
        <v>79</v>
      </c>
      <c r="E894" s="276">
        <v>0</v>
      </c>
      <c r="F894" s="276">
        <v>0</v>
      </c>
      <c r="G894" s="1043">
        <v>100</v>
      </c>
      <c r="H894" s="276">
        <v>0</v>
      </c>
      <c r="I894" s="276">
        <v>0</v>
      </c>
      <c r="J894" s="276">
        <v>0</v>
      </c>
      <c r="K894" s="276">
        <v>0</v>
      </c>
      <c r="L894" s="276">
        <v>0</v>
      </c>
      <c r="M894" s="276">
        <v>0</v>
      </c>
      <c r="N894" s="276">
        <v>0</v>
      </c>
      <c r="O894" s="276">
        <v>1</v>
      </c>
      <c r="P894" s="276">
        <v>1</v>
      </c>
      <c r="Q894" s="276">
        <v>0</v>
      </c>
      <c r="R894" s="276">
        <v>0</v>
      </c>
      <c r="S894" s="276">
        <v>1</v>
      </c>
      <c r="T894" s="276">
        <v>1</v>
      </c>
      <c r="U894" s="276">
        <v>0</v>
      </c>
      <c r="V894" s="1044">
        <v>2</v>
      </c>
      <c r="W894" s="276">
        <v>4</v>
      </c>
      <c r="X894" s="276">
        <v>10</v>
      </c>
      <c r="Y894" s="276">
        <v>11</v>
      </c>
      <c r="Z894" s="276">
        <v>14</v>
      </c>
      <c r="AA894" s="276">
        <v>12</v>
      </c>
      <c r="AB894" s="276">
        <v>15</v>
      </c>
      <c r="AC894" s="276">
        <v>7</v>
      </c>
      <c r="AD894" s="448"/>
    </row>
    <row r="895" spans="1:30" ht="20.399999999999999" customHeight="1">
      <c r="A895" s="794"/>
      <c r="B895" s="670" t="s">
        <v>1467</v>
      </c>
      <c r="C895" s="276">
        <v>61</v>
      </c>
      <c r="D895" s="276">
        <v>61</v>
      </c>
      <c r="E895" s="276">
        <v>0</v>
      </c>
      <c r="F895" s="276">
        <v>0</v>
      </c>
      <c r="G895" s="1043">
        <v>100</v>
      </c>
      <c r="H895" s="276">
        <v>0</v>
      </c>
      <c r="I895" s="276">
        <v>0</v>
      </c>
      <c r="J895" s="276">
        <v>0</v>
      </c>
      <c r="K895" s="276">
        <v>0</v>
      </c>
      <c r="L895" s="276">
        <v>1</v>
      </c>
      <c r="M895" s="276">
        <v>0</v>
      </c>
      <c r="N895" s="276">
        <v>0</v>
      </c>
      <c r="O895" s="276">
        <v>0</v>
      </c>
      <c r="P895" s="276">
        <v>0</v>
      </c>
      <c r="Q895" s="276">
        <v>0</v>
      </c>
      <c r="R895" s="276">
        <v>0</v>
      </c>
      <c r="S895" s="276">
        <v>0</v>
      </c>
      <c r="T895" s="276">
        <v>3</v>
      </c>
      <c r="U895" s="276">
        <v>0</v>
      </c>
      <c r="V895" s="1044">
        <v>3</v>
      </c>
      <c r="W895" s="276">
        <v>2</v>
      </c>
      <c r="X895" s="276">
        <v>1</v>
      </c>
      <c r="Y895" s="276">
        <v>6</v>
      </c>
      <c r="Z895" s="276">
        <v>9</v>
      </c>
      <c r="AA895" s="276">
        <v>4</v>
      </c>
      <c r="AB895" s="276">
        <v>16</v>
      </c>
      <c r="AC895" s="276">
        <v>16</v>
      </c>
      <c r="AD895" s="448"/>
    </row>
    <row r="896" spans="1:30" ht="20.399999999999999" customHeight="1">
      <c r="A896" s="794"/>
      <c r="B896" s="670" t="s">
        <v>4104</v>
      </c>
      <c r="C896" s="276">
        <v>0</v>
      </c>
      <c r="D896" s="276">
        <v>0</v>
      </c>
      <c r="E896" s="276">
        <v>0</v>
      </c>
      <c r="F896" s="276">
        <v>0</v>
      </c>
      <c r="G896" s="1043">
        <v>0</v>
      </c>
      <c r="H896" s="276">
        <v>0</v>
      </c>
      <c r="I896" s="276">
        <v>0</v>
      </c>
      <c r="J896" s="276">
        <v>0</v>
      </c>
      <c r="K896" s="276">
        <v>0</v>
      </c>
      <c r="L896" s="276">
        <v>0</v>
      </c>
      <c r="M896" s="276">
        <v>0</v>
      </c>
      <c r="N896" s="276">
        <v>0</v>
      </c>
      <c r="O896" s="276">
        <v>0</v>
      </c>
      <c r="P896" s="276">
        <v>0</v>
      </c>
      <c r="Q896" s="276">
        <v>0</v>
      </c>
      <c r="R896" s="276">
        <v>0</v>
      </c>
      <c r="S896" s="276">
        <v>0</v>
      </c>
      <c r="T896" s="276">
        <v>0</v>
      </c>
      <c r="U896" s="276">
        <v>0</v>
      </c>
      <c r="V896" s="1044">
        <v>0</v>
      </c>
      <c r="W896" s="276">
        <v>0</v>
      </c>
      <c r="X896" s="276">
        <v>0</v>
      </c>
      <c r="Y896" s="276">
        <v>0</v>
      </c>
      <c r="Z896" s="276">
        <v>0</v>
      </c>
      <c r="AA896" s="276">
        <v>0</v>
      </c>
      <c r="AB896" s="276">
        <v>0</v>
      </c>
      <c r="AC896" s="276">
        <v>0</v>
      </c>
      <c r="AD896" s="448"/>
    </row>
    <row r="897" spans="1:30" ht="20.399999999999999" customHeight="1">
      <c r="A897" s="407"/>
      <c r="B897" s="407"/>
      <c r="C897" s="407"/>
      <c r="D897" s="407"/>
      <c r="E897" s="407"/>
      <c r="F897" s="407"/>
      <c r="G897" s="407"/>
      <c r="H897" s="407"/>
      <c r="I897" s="407"/>
      <c r="J897" s="407"/>
      <c r="K897" s="407"/>
      <c r="L897" s="407"/>
      <c r="M897" s="407"/>
      <c r="N897" s="407"/>
      <c r="O897" s="407"/>
      <c r="P897" s="407"/>
      <c r="Q897" s="407"/>
      <c r="R897" s="407"/>
      <c r="S897" s="407"/>
      <c r="T897" s="407"/>
      <c r="U897" s="407"/>
      <c r="V897" s="407"/>
      <c r="W897" s="407"/>
      <c r="X897" s="407"/>
      <c r="Y897" s="407"/>
      <c r="Z897" s="407"/>
      <c r="AA897" s="407"/>
      <c r="AB897" s="407"/>
      <c r="AC897" s="407"/>
      <c r="AD897" s="448"/>
    </row>
    <row r="898" spans="1:30" ht="20.399999999999999" customHeight="1">
      <c r="A898" s="796" t="s">
        <v>3299</v>
      </c>
      <c r="B898" s="669" t="s">
        <v>3280</v>
      </c>
      <c r="C898" s="275">
        <v>16</v>
      </c>
      <c r="D898" s="275">
        <v>16</v>
      </c>
      <c r="E898" s="275">
        <v>0</v>
      </c>
      <c r="F898" s="275">
        <v>0</v>
      </c>
      <c r="G898" s="1041">
        <v>100</v>
      </c>
      <c r="H898" s="275">
        <v>0</v>
      </c>
      <c r="I898" s="275">
        <v>0</v>
      </c>
      <c r="J898" s="275">
        <v>0</v>
      </c>
      <c r="K898" s="275">
        <v>0</v>
      </c>
      <c r="L898" s="275">
        <v>0</v>
      </c>
      <c r="M898" s="275">
        <v>0</v>
      </c>
      <c r="N898" s="275">
        <v>0</v>
      </c>
      <c r="O898" s="275">
        <v>0</v>
      </c>
      <c r="P898" s="275">
        <v>0</v>
      </c>
      <c r="Q898" s="275">
        <v>1</v>
      </c>
      <c r="R898" s="275">
        <v>0</v>
      </c>
      <c r="S898" s="275">
        <v>1</v>
      </c>
      <c r="T898" s="275">
        <v>0</v>
      </c>
      <c r="U898" s="275">
        <v>0</v>
      </c>
      <c r="V898" s="1042">
        <v>0</v>
      </c>
      <c r="W898" s="275">
        <v>2</v>
      </c>
      <c r="X898" s="275">
        <v>3</v>
      </c>
      <c r="Y898" s="275">
        <v>2</v>
      </c>
      <c r="Z898" s="275">
        <v>1</v>
      </c>
      <c r="AA898" s="275">
        <v>0</v>
      </c>
      <c r="AB898" s="275">
        <v>3</v>
      </c>
      <c r="AC898" s="275">
        <v>3</v>
      </c>
      <c r="AD898" s="448"/>
    </row>
    <row r="899" spans="1:30" ht="20.399999999999999" customHeight="1">
      <c r="A899" s="669"/>
      <c r="B899" s="669" t="s">
        <v>3298</v>
      </c>
      <c r="C899" s="797"/>
      <c r="D899" s="797"/>
      <c r="E899" s="797"/>
      <c r="F899" s="797"/>
      <c r="G899" s="797"/>
      <c r="H899" s="797"/>
      <c r="I899" s="797"/>
      <c r="J899" s="797"/>
      <c r="K899" s="797"/>
      <c r="L899" s="797"/>
      <c r="M899" s="797"/>
      <c r="N899" s="797"/>
      <c r="O899" s="797"/>
      <c r="P899" s="797"/>
      <c r="Q899" s="797"/>
      <c r="R899" s="797"/>
      <c r="S899" s="797"/>
      <c r="T899" s="797"/>
      <c r="U899" s="797"/>
      <c r="V899" s="797"/>
      <c r="W899" s="797"/>
      <c r="X899" s="797"/>
      <c r="Y899" s="797"/>
      <c r="Z899" s="797"/>
      <c r="AA899" s="797"/>
      <c r="AB899" s="797"/>
      <c r="AC899" s="797"/>
      <c r="AD899" s="448"/>
    </row>
    <row r="900" spans="1:30" ht="20.399999999999999" customHeight="1">
      <c r="A900" s="794"/>
      <c r="B900" s="670" t="s">
        <v>1468</v>
      </c>
      <c r="C900" s="276">
        <v>0</v>
      </c>
      <c r="D900" s="276">
        <v>0</v>
      </c>
      <c r="E900" s="276">
        <v>0</v>
      </c>
      <c r="F900" s="276">
        <v>0</v>
      </c>
      <c r="G900" s="1043">
        <v>0</v>
      </c>
      <c r="H900" s="276">
        <v>0</v>
      </c>
      <c r="I900" s="276">
        <v>0</v>
      </c>
      <c r="J900" s="276">
        <v>0</v>
      </c>
      <c r="K900" s="276">
        <v>0</v>
      </c>
      <c r="L900" s="276">
        <v>0</v>
      </c>
      <c r="M900" s="276">
        <v>0</v>
      </c>
      <c r="N900" s="276">
        <v>0</v>
      </c>
      <c r="O900" s="276">
        <v>0</v>
      </c>
      <c r="P900" s="276">
        <v>0</v>
      </c>
      <c r="Q900" s="276">
        <v>0</v>
      </c>
      <c r="R900" s="276">
        <v>0</v>
      </c>
      <c r="S900" s="276">
        <v>0</v>
      </c>
      <c r="T900" s="276">
        <v>0</v>
      </c>
      <c r="U900" s="276">
        <v>0</v>
      </c>
      <c r="V900" s="1044">
        <v>0</v>
      </c>
      <c r="W900" s="276">
        <v>0</v>
      </c>
      <c r="X900" s="276">
        <v>0</v>
      </c>
      <c r="Y900" s="276">
        <v>0</v>
      </c>
      <c r="Z900" s="276">
        <v>0</v>
      </c>
      <c r="AA900" s="276">
        <v>0</v>
      </c>
      <c r="AB900" s="276">
        <v>0</v>
      </c>
      <c r="AC900" s="276">
        <v>0</v>
      </c>
      <c r="AD900" s="448"/>
    </row>
    <row r="901" spans="1:30" ht="20.399999999999999" customHeight="1">
      <c r="A901" s="794"/>
      <c r="B901" s="670" t="s">
        <v>1467</v>
      </c>
      <c r="C901" s="276">
        <v>16</v>
      </c>
      <c r="D901" s="276">
        <v>16</v>
      </c>
      <c r="E901" s="276">
        <v>0</v>
      </c>
      <c r="F901" s="276">
        <v>0</v>
      </c>
      <c r="G901" s="1043">
        <v>100</v>
      </c>
      <c r="H901" s="276">
        <v>0</v>
      </c>
      <c r="I901" s="276">
        <v>0</v>
      </c>
      <c r="J901" s="276">
        <v>0</v>
      </c>
      <c r="K901" s="276">
        <v>0</v>
      </c>
      <c r="L901" s="276">
        <v>0</v>
      </c>
      <c r="M901" s="276">
        <v>0</v>
      </c>
      <c r="N901" s="276">
        <v>0</v>
      </c>
      <c r="O901" s="276">
        <v>0</v>
      </c>
      <c r="P901" s="276">
        <v>0</v>
      </c>
      <c r="Q901" s="276">
        <v>1</v>
      </c>
      <c r="R901" s="276">
        <v>0</v>
      </c>
      <c r="S901" s="276">
        <v>1</v>
      </c>
      <c r="T901" s="276">
        <v>0</v>
      </c>
      <c r="U901" s="276">
        <v>0</v>
      </c>
      <c r="V901" s="1044">
        <v>0</v>
      </c>
      <c r="W901" s="276">
        <v>2</v>
      </c>
      <c r="X901" s="276">
        <v>3</v>
      </c>
      <c r="Y901" s="276">
        <v>2</v>
      </c>
      <c r="Z901" s="276">
        <v>1</v>
      </c>
      <c r="AA901" s="276">
        <v>0</v>
      </c>
      <c r="AB901" s="276">
        <v>3</v>
      </c>
      <c r="AC901" s="276">
        <v>3</v>
      </c>
      <c r="AD901" s="448"/>
    </row>
    <row r="902" spans="1:30" ht="20.399999999999999" customHeight="1">
      <c r="A902" s="794"/>
      <c r="B902" s="670" t="s">
        <v>4104</v>
      </c>
      <c r="C902" s="276">
        <v>0</v>
      </c>
      <c r="D902" s="276">
        <v>0</v>
      </c>
      <c r="E902" s="276">
        <v>0</v>
      </c>
      <c r="F902" s="276">
        <v>0</v>
      </c>
      <c r="G902" s="1043">
        <v>0</v>
      </c>
      <c r="H902" s="276">
        <v>0</v>
      </c>
      <c r="I902" s="276">
        <v>0</v>
      </c>
      <c r="J902" s="276">
        <v>0</v>
      </c>
      <c r="K902" s="276">
        <v>0</v>
      </c>
      <c r="L902" s="276">
        <v>0</v>
      </c>
      <c r="M902" s="276">
        <v>0</v>
      </c>
      <c r="N902" s="276">
        <v>0</v>
      </c>
      <c r="O902" s="276">
        <v>0</v>
      </c>
      <c r="P902" s="276">
        <v>0</v>
      </c>
      <c r="Q902" s="276">
        <v>0</v>
      </c>
      <c r="R902" s="276">
        <v>0</v>
      </c>
      <c r="S902" s="276">
        <v>0</v>
      </c>
      <c r="T902" s="276">
        <v>0</v>
      </c>
      <c r="U902" s="276">
        <v>0</v>
      </c>
      <c r="V902" s="1044">
        <v>0</v>
      </c>
      <c r="W902" s="276">
        <v>0</v>
      </c>
      <c r="X902" s="276">
        <v>0</v>
      </c>
      <c r="Y902" s="276">
        <v>0</v>
      </c>
      <c r="Z902" s="276">
        <v>0</v>
      </c>
      <c r="AA902" s="276">
        <v>0</v>
      </c>
      <c r="AB902" s="276">
        <v>0</v>
      </c>
      <c r="AC902" s="276">
        <v>0</v>
      </c>
      <c r="AD902" s="448"/>
    </row>
    <row r="903" spans="1:30" ht="20.399999999999999" customHeight="1">
      <c r="A903" s="407"/>
      <c r="B903" s="407"/>
      <c r="C903" s="407"/>
      <c r="D903" s="407"/>
      <c r="E903" s="407"/>
      <c r="F903" s="407"/>
      <c r="G903" s="407"/>
      <c r="H903" s="407"/>
      <c r="I903" s="407"/>
      <c r="J903" s="407"/>
      <c r="K903" s="407"/>
      <c r="L903" s="407"/>
      <c r="M903" s="407"/>
      <c r="N903" s="407"/>
      <c r="O903" s="407"/>
      <c r="P903" s="407"/>
      <c r="Q903" s="407"/>
      <c r="R903" s="407"/>
      <c r="S903" s="407"/>
      <c r="T903" s="407"/>
      <c r="U903" s="407"/>
      <c r="V903" s="407"/>
      <c r="W903" s="407"/>
      <c r="X903" s="407"/>
      <c r="Y903" s="407"/>
      <c r="Z903" s="407"/>
      <c r="AA903" s="407"/>
      <c r="AB903" s="407"/>
      <c r="AC903" s="407"/>
      <c r="AD903" s="448"/>
    </row>
    <row r="904" spans="1:30" ht="20.399999999999999" customHeight="1">
      <c r="A904" s="796" t="s">
        <v>3297</v>
      </c>
      <c r="B904" s="669" t="s">
        <v>3280</v>
      </c>
      <c r="C904" s="275">
        <v>11</v>
      </c>
      <c r="D904" s="275">
        <v>11</v>
      </c>
      <c r="E904" s="275">
        <v>0</v>
      </c>
      <c r="F904" s="275">
        <v>0</v>
      </c>
      <c r="G904" s="1041">
        <v>100</v>
      </c>
      <c r="H904" s="275">
        <v>0</v>
      </c>
      <c r="I904" s="275">
        <v>0</v>
      </c>
      <c r="J904" s="275">
        <v>0</v>
      </c>
      <c r="K904" s="275">
        <v>0</v>
      </c>
      <c r="L904" s="275">
        <v>0</v>
      </c>
      <c r="M904" s="275">
        <v>0</v>
      </c>
      <c r="N904" s="275">
        <v>0</v>
      </c>
      <c r="O904" s="275">
        <v>0</v>
      </c>
      <c r="P904" s="275">
        <v>0</v>
      </c>
      <c r="Q904" s="275">
        <v>0</v>
      </c>
      <c r="R904" s="275">
        <v>0</v>
      </c>
      <c r="S904" s="275">
        <v>0</v>
      </c>
      <c r="T904" s="275">
        <v>0</v>
      </c>
      <c r="U904" s="275">
        <v>0</v>
      </c>
      <c r="V904" s="1042">
        <v>1</v>
      </c>
      <c r="W904" s="275">
        <v>0</v>
      </c>
      <c r="X904" s="275">
        <v>0</v>
      </c>
      <c r="Y904" s="275">
        <v>2</v>
      </c>
      <c r="Z904" s="275">
        <v>1</v>
      </c>
      <c r="AA904" s="275">
        <v>1</v>
      </c>
      <c r="AB904" s="275">
        <v>0</v>
      </c>
      <c r="AC904" s="275">
        <v>6</v>
      </c>
      <c r="AD904" s="448"/>
    </row>
    <row r="905" spans="1:30" ht="20.399999999999999" customHeight="1">
      <c r="A905" s="669"/>
      <c r="B905" s="669" t="s">
        <v>3296</v>
      </c>
      <c r="C905" s="797"/>
      <c r="D905" s="797"/>
      <c r="E905" s="797"/>
      <c r="F905" s="797"/>
      <c r="G905" s="797"/>
      <c r="H905" s="797"/>
      <c r="I905" s="797"/>
      <c r="J905" s="797"/>
      <c r="K905" s="797"/>
      <c r="L905" s="797"/>
      <c r="M905" s="797"/>
      <c r="N905" s="797"/>
      <c r="O905" s="797"/>
      <c r="P905" s="797"/>
      <c r="Q905" s="797"/>
      <c r="R905" s="797"/>
      <c r="S905" s="797"/>
      <c r="T905" s="797"/>
      <c r="U905" s="797"/>
      <c r="V905" s="797"/>
      <c r="W905" s="797"/>
      <c r="X905" s="797"/>
      <c r="Y905" s="797"/>
      <c r="Z905" s="797"/>
      <c r="AA905" s="797"/>
      <c r="AB905" s="797"/>
      <c r="AC905" s="797"/>
      <c r="AD905" s="448"/>
    </row>
    <row r="906" spans="1:30" ht="20.399999999999999" customHeight="1">
      <c r="A906" s="794"/>
      <c r="B906" s="670" t="s">
        <v>1468</v>
      </c>
      <c r="C906" s="276">
        <v>11</v>
      </c>
      <c r="D906" s="276">
        <v>11</v>
      </c>
      <c r="E906" s="276">
        <v>0</v>
      </c>
      <c r="F906" s="276">
        <v>0</v>
      </c>
      <c r="G906" s="1043">
        <v>100</v>
      </c>
      <c r="H906" s="276">
        <v>0</v>
      </c>
      <c r="I906" s="276">
        <v>0</v>
      </c>
      <c r="J906" s="276">
        <v>0</v>
      </c>
      <c r="K906" s="276">
        <v>0</v>
      </c>
      <c r="L906" s="276">
        <v>0</v>
      </c>
      <c r="M906" s="276">
        <v>0</v>
      </c>
      <c r="N906" s="276">
        <v>0</v>
      </c>
      <c r="O906" s="276">
        <v>0</v>
      </c>
      <c r="P906" s="276">
        <v>0</v>
      </c>
      <c r="Q906" s="276">
        <v>0</v>
      </c>
      <c r="R906" s="276">
        <v>0</v>
      </c>
      <c r="S906" s="276">
        <v>0</v>
      </c>
      <c r="T906" s="276">
        <v>0</v>
      </c>
      <c r="U906" s="276">
        <v>0</v>
      </c>
      <c r="V906" s="1044">
        <v>1</v>
      </c>
      <c r="W906" s="276">
        <v>0</v>
      </c>
      <c r="X906" s="276">
        <v>0</v>
      </c>
      <c r="Y906" s="276">
        <v>2</v>
      </c>
      <c r="Z906" s="276">
        <v>1</v>
      </c>
      <c r="AA906" s="276">
        <v>1</v>
      </c>
      <c r="AB906" s="276">
        <v>0</v>
      </c>
      <c r="AC906" s="276">
        <v>6</v>
      </c>
      <c r="AD906" s="448"/>
    </row>
    <row r="907" spans="1:30" ht="20.399999999999999" customHeight="1">
      <c r="A907" s="794"/>
      <c r="B907" s="670" t="s">
        <v>1467</v>
      </c>
      <c r="C907" s="276">
        <v>0</v>
      </c>
      <c r="D907" s="276">
        <v>0</v>
      </c>
      <c r="E907" s="276">
        <v>0</v>
      </c>
      <c r="F907" s="276">
        <v>0</v>
      </c>
      <c r="G907" s="1043">
        <v>0</v>
      </c>
      <c r="H907" s="276">
        <v>0</v>
      </c>
      <c r="I907" s="276">
        <v>0</v>
      </c>
      <c r="J907" s="276">
        <v>0</v>
      </c>
      <c r="K907" s="276">
        <v>0</v>
      </c>
      <c r="L907" s="276">
        <v>0</v>
      </c>
      <c r="M907" s="276">
        <v>0</v>
      </c>
      <c r="N907" s="276">
        <v>0</v>
      </c>
      <c r="O907" s="276">
        <v>0</v>
      </c>
      <c r="P907" s="276">
        <v>0</v>
      </c>
      <c r="Q907" s="276">
        <v>0</v>
      </c>
      <c r="R907" s="276">
        <v>0</v>
      </c>
      <c r="S907" s="276">
        <v>0</v>
      </c>
      <c r="T907" s="276">
        <v>0</v>
      </c>
      <c r="U907" s="276">
        <v>0</v>
      </c>
      <c r="V907" s="1044">
        <v>0</v>
      </c>
      <c r="W907" s="276">
        <v>0</v>
      </c>
      <c r="X907" s="276">
        <v>0</v>
      </c>
      <c r="Y907" s="276">
        <v>0</v>
      </c>
      <c r="Z907" s="276">
        <v>0</v>
      </c>
      <c r="AA907" s="276">
        <v>0</v>
      </c>
      <c r="AB907" s="276">
        <v>0</v>
      </c>
      <c r="AC907" s="276">
        <v>0</v>
      </c>
      <c r="AD907" s="448"/>
    </row>
    <row r="908" spans="1:30" ht="20.399999999999999" customHeight="1">
      <c r="A908" s="794"/>
      <c r="B908" s="670" t="s">
        <v>4104</v>
      </c>
      <c r="C908" s="276">
        <v>0</v>
      </c>
      <c r="D908" s="276">
        <v>0</v>
      </c>
      <c r="E908" s="276">
        <v>0</v>
      </c>
      <c r="F908" s="276">
        <v>0</v>
      </c>
      <c r="G908" s="1043">
        <v>0</v>
      </c>
      <c r="H908" s="276">
        <v>0</v>
      </c>
      <c r="I908" s="276">
        <v>0</v>
      </c>
      <c r="J908" s="276">
        <v>0</v>
      </c>
      <c r="K908" s="276">
        <v>0</v>
      </c>
      <c r="L908" s="276">
        <v>0</v>
      </c>
      <c r="M908" s="276">
        <v>0</v>
      </c>
      <c r="N908" s="276">
        <v>0</v>
      </c>
      <c r="O908" s="276">
        <v>0</v>
      </c>
      <c r="P908" s="276">
        <v>0</v>
      </c>
      <c r="Q908" s="276">
        <v>0</v>
      </c>
      <c r="R908" s="276">
        <v>0</v>
      </c>
      <c r="S908" s="276">
        <v>0</v>
      </c>
      <c r="T908" s="276">
        <v>0</v>
      </c>
      <c r="U908" s="276">
        <v>0</v>
      </c>
      <c r="V908" s="1044">
        <v>0</v>
      </c>
      <c r="W908" s="276">
        <v>0</v>
      </c>
      <c r="X908" s="276">
        <v>0</v>
      </c>
      <c r="Y908" s="276">
        <v>0</v>
      </c>
      <c r="Z908" s="276">
        <v>0</v>
      </c>
      <c r="AA908" s="276">
        <v>0</v>
      </c>
      <c r="AB908" s="276">
        <v>0</v>
      </c>
      <c r="AC908" s="276">
        <v>0</v>
      </c>
      <c r="AD908" s="448"/>
    </row>
    <row r="909" spans="1:30" ht="20.399999999999999" customHeight="1">
      <c r="A909" s="407"/>
      <c r="B909" s="407"/>
      <c r="C909" s="407"/>
      <c r="D909" s="407"/>
      <c r="E909" s="407"/>
      <c r="F909" s="407"/>
      <c r="G909" s="407"/>
      <c r="H909" s="407"/>
      <c r="I909" s="407"/>
      <c r="J909" s="407"/>
      <c r="K909" s="407"/>
      <c r="L909" s="407"/>
      <c r="M909" s="407"/>
      <c r="N909" s="407"/>
      <c r="O909" s="407"/>
      <c r="P909" s="407"/>
      <c r="Q909" s="407"/>
      <c r="R909" s="407"/>
      <c r="S909" s="407"/>
      <c r="T909" s="407"/>
      <c r="U909" s="407"/>
      <c r="V909" s="407"/>
      <c r="W909" s="407"/>
      <c r="X909" s="407"/>
      <c r="Y909" s="407"/>
      <c r="Z909" s="407"/>
      <c r="AA909" s="407"/>
      <c r="AB909" s="407"/>
      <c r="AC909" s="407"/>
      <c r="AD909" s="448"/>
    </row>
    <row r="910" spans="1:30" ht="20.399999999999999" customHeight="1">
      <c r="A910" s="796" t="s">
        <v>3295</v>
      </c>
      <c r="B910" s="669" t="s">
        <v>3280</v>
      </c>
      <c r="C910" s="275">
        <v>61</v>
      </c>
      <c r="D910" s="275">
        <v>61</v>
      </c>
      <c r="E910" s="275">
        <v>0</v>
      </c>
      <c r="F910" s="275">
        <v>0</v>
      </c>
      <c r="G910" s="1041">
        <v>100</v>
      </c>
      <c r="H910" s="275">
        <v>0</v>
      </c>
      <c r="I910" s="275">
        <v>0</v>
      </c>
      <c r="J910" s="275">
        <v>0</v>
      </c>
      <c r="K910" s="275">
        <v>0</v>
      </c>
      <c r="L910" s="275">
        <v>0</v>
      </c>
      <c r="M910" s="275">
        <v>0</v>
      </c>
      <c r="N910" s="275">
        <v>0</v>
      </c>
      <c r="O910" s="275">
        <v>0</v>
      </c>
      <c r="P910" s="275">
        <v>0</v>
      </c>
      <c r="Q910" s="275">
        <v>0</v>
      </c>
      <c r="R910" s="275">
        <v>0</v>
      </c>
      <c r="S910" s="275">
        <v>0</v>
      </c>
      <c r="T910" s="275">
        <v>0</v>
      </c>
      <c r="U910" s="275">
        <v>0</v>
      </c>
      <c r="V910" s="1042">
        <v>3</v>
      </c>
      <c r="W910" s="275">
        <v>2</v>
      </c>
      <c r="X910" s="275">
        <v>5</v>
      </c>
      <c r="Y910" s="275">
        <v>8</v>
      </c>
      <c r="Z910" s="275">
        <v>10</v>
      </c>
      <c r="AA910" s="275">
        <v>8</v>
      </c>
      <c r="AB910" s="275">
        <v>9</v>
      </c>
      <c r="AC910" s="275">
        <v>16</v>
      </c>
      <c r="AD910" s="448"/>
    </row>
    <row r="911" spans="1:30" ht="20.399999999999999" customHeight="1">
      <c r="A911" s="669"/>
      <c r="B911" s="669" t="s">
        <v>3294</v>
      </c>
      <c r="C911" s="797"/>
      <c r="D911" s="797"/>
      <c r="E911" s="797"/>
      <c r="F911" s="797"/>
      <c r="G911" s="797"/>
      <c r="H911" s="797"/>
      <c r="I911" s="797"/>
      <c r="J911" s="797"/>
      <c r="K911" s="797"/>
      <c r="L911" s="797"/>
      <c r="M911" s="797"/>
      <c r="N911" s="797"/>
      <c r="O911" s="797"/>
      <c r="P911" s="797"/>
      <c r="Q911" s="797"/>
      <c r="R911" s="797"/>
      <c r="S911" s="797"/>
      <c r="T911" s="797"/>
      <c r="U911" s="797"/>
      <c r="V911" s="797"/>
      <c r="W911" s="797"/>
      <c r="X911" s="797"/>
      <c r="Y911" s="797"/>
      <c r="Z911" s="797"/>
      <c r="AA911" s="797"/>
      <c r="AB911" s="797"/>
      <c r="AC911" s="797"/>
      <c r="AD911" s="448"/>
    </row>
    <row r="912" spans="1:30" ht="20.399999999999999" customHeight="1">
      <c r="A912" s="794"/>
      <c r="B912" s="670" t="s">
        <v>1468</v>
      </c>
      <c r="C912" s="276">
        <v>29</v>
      </c>
      <c r="D912" s="276">
        <v>29</v>
      </c>
      <c r="E912" s="276">
        <v>0</v>
      </c>
      <c r="F912" s="276">
        <v>0</v>
      </c>
      <c r="G912" s="1043">
        <v>100</v>
      </c>
      <c r="H912" s="276">
        <v>0</v>
      </c>
      <c r="I912" s="276">
        <v>0</v>
      </c>
      <c r="J912" s="276">
        <v>0</v>
      </c>
      <c r="K912" s="276">
        <v>0</v>
      </c>
      <c r="L912" s="276">
        <v>0</v>
      </c>
      <c r="M912" s="276">
        <v>0</v>
      </c>
      <c r="N912" s="276">
        <v>0</v>
      </c>
      <c r="O912" s="276">
        <v>0</v>
      </c>
      <c r="P912" s="276">
        <v>0</v>
      </c>
      <c r="Q912" s="276">
        <v>0</v>
      </c>
      <c r="R912" s="276">
        <v>0</v>
      </c>
      <c r="S912" s="276">
        <v>0</v>
      </c>
      <c r="T912" s="276">
        <v>0</v>
      </c>
      <c r="U912" s="276">
        <v>0</v>
      </c>
      <c r="V912" s="1044">
        <v>1</v>
      </c>
      <c r="W912" s="276">
        <v>0</v>
      </c>
      <c r="X912" s="276">
        <v>5</v>
      </c>
      <c r="Y912" s="276">
        <v>4</v>
      </c>
      <c r="Z912" s="276">
        <v>6</v>
      </c>
      <c r="AA912" s="276">
        <v>2</v>
      </c>
      <c r="AB912" s="276">
        <v>5</v>
      </c>
      <c r="AC912" s="276">
        <v>6</v>
      </c>
      <c r="AD912" s="448"/>
    </row>
    <row r="913" spans="1:30" ht="20.399999999999999" customHeight="1">
      <c r="A913" s="794"/>
      <c r="B913" s="670" t="s">
        <v>1467</v>
      </c>
      <c r="C913" s="276">
        <v>32</v>
      </c>
      <c r="D913" s="276">
        <v>32</v>
      </c>
      <c r="E913" s="276">
        <v>0</v>
      </c>
      <c r="F913" s="276">
        <v>0</v>
      </c>
      <c r="G913" s="1043">
        <v>100</v>
      </c>
      <c r="H913" s="276">
        <v>0</v>
      </c>
      <c r="I913" s="276">
        <v>0</v>
      </c>
      <c r="J913" s="276">
        <v>0</v>
      </c>
      <c r="K913" s="276">
        <v>0</v>
      </c>
      <c r="L913" s="276">
        <v>0</v>
      </c>
      <c r="M913" s="276">
        <v>0</v>
      </c>
      <c r="N913" s="276">
        <v>0</v>
      </c>
      <c r="O913" s="276">
        <v>0</v>
      </c>
      <c r="P913" s="276">
        <v>0</v>
      </c>
      <c r="Q913" s="276">
        <v>0</v>
      </c>
      <c r="R913" s="276">
        <v>0</v>
      </c>
      <c r="S913" s="276">
        <v>0</v>
      </c>
      <c r="T913" s="276">
        <v>0</v>
      </c>
      <c r="U913" s="276">
        <v>0</v>
      </c>
      <c r="V913" s="1044">
        <v>2</v>
      </c>
      <c r="W913" s="276">
        <v>2</v>
      </c>
      <c r="X913" s="276">
        <v>0</v>
      </c>
      <c r="Y913" s="276">
        <v>4</v>
      </c>
      <c r="Z913" s="276">
        <v>4</v>
      </c>
      <c r="AA913" s="276">
        <v>6</v>
      </c>
      <c r="AB913" s="276">
        <v>4</v>
      </c>
      <c r="AC913" s="276">
        <v>10</v>
      </c>
      <c r="AD913" s="448"/>
    </row>
    <row r="914" spans="1:30" ht="20.399999999999999" customHeight="1">
      <c r="A914" s="794"/>
      <c r="B914" s="670" t="s">
        <v>4104</v>
      </c>
      <c r="C914" s="276">
        <v>0</v>
      </c>
      <c r="D914" s="276">
        <v>0</v>
      </c>
      <c r="E914" s="276">
        <v>0</v>
      </c>
      <c r="F914" s="276">
        <v>0</v>
      </c>
      <c r="G914" s="1043">
        <v>0</v>
      </c>
      <c r="H914" s="276">
        <v>0</v>
      </c>
      <c r="I914" s="276">
        <v>0</v>
      </c>
      <c r="J914" s="276">
        <v>0</v>
      </c>
      <c r="K914" s="276">
        <v>0</v>
      </c>
      <c r="L914" s="276">
        <v>0</v>
      </c>
      <c r="M914" s="276">
        <v>0</v>
      </c>
      <c r="N914" s="276">
        <v>0</v>
      </c>
      <c r="O914" s="276">
        <v>0</v>
      </c>
      <c r="P914" s="276">
        <v>0</v>
      </c>
      <c r="Q914" s="276">
        <v>0</v>
      </c>
      <c r="R914" s="276">
        <v>0</v>
      </c>
      <c r="S914" s="276">
        <v>0</v>
      </c>
      <c r="T914" s="276">
        <v>0</v>
      </c>
      <c r="U914" s="276">
        <v>0</v>
      </c>
      <c r="V914" s="1044">
        <v>0</v>
      </c>
      <c r="W914" s="276">
        <v>0</v>
      </c>
      <c r="X914" s="276">
        <v>0</v>
      </c>
      <c r="Y914" s="276">
        <v>0</v>
      </c>
      <c r="Z914" s="276">
        <v>0</v>
      </c>
      <c r="AA914" s="276">
        <v>0</v>
      </c>
      <c r="AB914" s="276">
        <v>0</v>
      </c>
      <c r="AC914" s="276">
        <v>0</v>
      </c>
      <c r="AD914" s="448"/>
    </row>
    <row r="915" spans="1:30" ht="20.399999999999999" customHeight="1">
      <c r="A915" s="407"/>
      <c r="B915" s="407"/>
      <c r="C915" s="407"/>
      <c r="D915" s="407"/>
      <c r="E915" s="407"/>
      <c r="F915" s="407"/>
      <c r="G915" s="407"/>
      <c r="H915" s="407"/>
      <c r="I915" s="407"/>
      <c r="J915" s="407"/>
      <c r="K915" s="407"/>
      <c r="L915" s="407"/>
      <c r="M915" s="407"/>
      <c r="N915" s="407"/>
      <c r="O915" s="407"/>
      <c r="P915" s="407"/>
      <c r="Q915" s="407"/>
      <c r="R915" s="407"/>
      <c r="S915" s="407"/>
      <c r="T915" s="407"/>
      <c r="U915" s="407"/>
      <c r="V915" s="407"/>
      <c r="W915" s="407"/>
      <c r="X915" s="407"/>
      <c r="Y915" s="407"/>
      <c r="Z915" s="407"/>
      <c r="AA915" s="407"/>
      <c r="AB915" s="407"/>
      <c r="AC915" s="407"/>
      <c r="AD915" s="448"/>
    </row>
    <row r="916" spans="1:30" ht="20.399999999999999" customHeight="1">
      <c r="A916" s="796" t="s">
        <v>3293</v>
      </c>
      <c r="B916" s="669" t="s">
        <v>3280</v>
      </c>
      <c r="C916" s="275">
        <v>11</v>
      </c>
      <c r="D916" s="275">
        <v>11</v>
      </c>
      <c r="E916" s="275">
        <v>0</v>
      </c>
      <c r="F916" s="275">
        <v>0</v>
      </c>
      <c r="G916" s="1041">
        <v>100</v>
      </c>
      <c r="H916" s="275">
        <v>0</v>
      </c>
      <c r="I916" s="275">
        <v>0</v>
      </c>
      <c r="J916" s="275">
        <v>0</v>
      </c>
      <c r="K916" s="275">
        <v>0</v>
      </c>
      <c r="L916" s="275">
        <v>0</v>
      </c>
      <c r="M916" s="275">
        <v>0</v>
      </c>
      <c r="N916" s="275">
        <v>0</v>
      </c>
      <c r="O916" s="275">
        <v>0</v>
      </c>
      <c r="P916" s="275">
        <v>0</v>
      </c>
      <c r="Q916" s="275">
        <v>0</v>
      </c>
      <c r="R916" s="275">
        <v>0</v>
      </c>
      <c r="S916" s="275">
        <v>0</v>
      </c>
      <c r="T916" s="275">
        <v>0</v>
      </c>
      <c r="U916" s="275">
        <v>0</v>
      </c>
      <c r="V916" s="1042">
        <v>1</v>
      </c>
      <c r="W916" s="275">
        <v>2</v>
      </c>
      <c r="X916" s="275">
        <v>0</v>
      </c>
      <c r="Y916" s="275">
        <v>2</v>
      </c>
      <c r="Z916" s="275">
        <v>3</v>
      </c>
      <c r="AA916" s="275">
        <v>0</v>
      </c>
      <c r="AB916" s="275">
        <v>0</v>
      </c>
      <c r="AC916" s="275">
        <v>3</v>
      </c>
      <c r="AD916" s="448"/>
    </row>
    <row r="917" spans="1:30" ht="20.399999999999999" customHeight="1">
      <c r="A917" s="669"/>
      <c r="B917" s="669" t="s">
        <v>3292</v>
      </c>
      <c r="C917" s="797"/>
      <c r="D917" s="797"/>
      <c r="E917" s="797"/>
      <c r="F917" s="797"/>
      <c r="G917" s="797"/>
      <c r="H917" s="797"/>
      <c r="I917" s="797"/>
      <c r="J917" s="797"/>
      <c r="K917" s="797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97"/>
      <c r="Y917" s="797"/>
      <c r="Z917" s="797"/>
      <c r="AA917" s="797"/>
      <c r="AB917" s="797"/>
      <c r="AC917" s="797"/>
      <c r="AD917" s="448"/>
    </row>
    <row r="918" spans="1:30" ht="20.399999999999999" customHeight="1">
      <c r="A918" s="794"/>
      <c r="B918" s="670" t="s">
        <v>1468</v>
      </c>
      <c r="C918" s="276">
        <v>3</v>
      </c>
      <c r="D918" s="276">
        <v>3</v>
      </c>
      <c r="E918" s="276">
        <v>0</v>
      </c>
      <c r="F918" s="276">
        <v>0</v>
      </c>
      <c r="G918" s="1043">
        <v>100</v>
      </c>
      <c r="H918" s="276">
        <v>0</v>
      </c>
      <c r="I918" s="276">
        <v>0</v>
      </c>
      <c r="J918" s="276">
        <v>0</v>
      </c>
      <c r="K918" s="276">
        <v>0</v>
      </c>
      <c r="L918" s="276">
        <v>0</v>
      </c>
      <c r="M918" s="276">
        <v>0</v>
      </c>
      <c r="N918" s="276">
        <v>0</v>
      </c>
      <c r="O918" s="276">
        <v>0</v>
      </c>
      <c r="P918" s="276">
        <v>0</v>
      </c>
      <c r="Q918" s="276">
        <v>0</v>
      </c>
      <c r="R918" s="276">
        <v>0</v>
      </c>
      <c r="S918" s="276">
        <v>0</v>
      </c>
      <c r="T918" s="276">
        <v>0</v>
      </c>
      <c r="U918" s="276">
        <v>0</v>
      </c>
      <c r="V918" s="1044">
        <v>1</v>
      </c>
      <c r="W918" s="276">
        <v>1</v>
      </c>
      <c r="X918" s="276">
        <v>0</v>
      </c>
      <c r="Y918" s="276">
        <v>1</v>
      </c>
      <c r="Z918" s="276">
        <v>0</v>
      </c>
      <c r="AA918" s="276">
        <v>0</v>
      </c>
      <c r="AB918" s="276">
        <v>0</v>
      </c>
      <c r="AC918" s="276">
        <v>0</v>
      </c>
      <c r="AD918" s="448"/>
    </row>
    <row r="919" spans="1:30" ht="20.399999999999999" customHeight="1">
      <c r="A919" s="794"/>
      <c r="B919" s="670" t="s">
        <v>1467</v>
      </c>
      <c r="C919" s="276">
        <v>8</v>
      </c>
      <c r="D919" s="276">
        <v>8</v>
      </c>
      <c r="E919" s="276">
        <v>0</v>
      </c>
      <c r="F919" s="276">
        <v>0</v>
      </c>
      <c r="G919" s="1043">
        <v>100</v>
      </c>
      <c r="H919" s="276">
        <v>0</v>
      </c>
      <c r="I919" s="276">
        <v>0</v>
      </c>
      <c r="J919" s="276">
        <v>0</v>
      </c>
      <c r="K919" s="276">
        <v>0</v>
      </c>
      <c r="L919" s="276">
        <v>0</v>
      </c>
      <c r="M919" s="276">
        <v>0</v>
      </c>
      <c r="N919" s="276">
        <v>0</v>
      </c>
      <c r="O919" s="276">
        <v>0</v>
      </c>
      <c r="P919" s="276">
        <v>0</v>
      </c>
      <c r="Q919" s="276">
        <v>0</v>
      </c>
      <c r="R919" s="276">
        <v>0</v>
      </c>
      <c r="S919" s="276">
        <v>0</v>
      </c>
      <c r="T919" s="276">
        <v>0</v>
      </c>
      <c r="U919" s="276">
        <v>0</v>
      </c>
      <c r="V919" s="1044">
        <v>0</v>
      </c>
      <c r="W919" s="276">
        <v>1</v>
      </c>
      <c r="X919" s="276">
        <v>0</v>
      </c>
      <c r="Y919" s="276">
        <v>1</v>
      </c>
      <c r="Z919" s="276">
        <v>3</v>
      </c>
      <c r="AA919" s="276">
        <v>0</v>
      </c>
      <c r="AB919" s="276">
        <v>0</v>
      </c>
      <c r="AC919" s="276">
        <v>3</v>
      </c>
      <c r="AD919" s="448"/>
    </row>
    <row r="920" spans="1:30" ht="20.399999999999999" customHeight="1">
      <c r="A920" s="794"/>
      <c r="B920" s="670" t="s">
        <v>4104</v>
      </c>
      <c r="C920" s="276">
        <v>0</v>
      </c>
      <c r="D920" s="276">
        <v>0</v>
      </c>
      <c r="E920" s="276">
        <v>0</v>
      </c>
      <c r="F920" s="276">
        <v>0</v>
      </c>
      <c r="G920" s="1043">
        <v>0</v>
      </c>
      <c r="H920" s="276">
        <v>0</v>
      </c>
      <c r="I920" s="276">
        <v>0</v>
      </c>
      <c r="J920" s="276">
        <v>0</v>
      </c>
      <c r="K920" s="276">
        <v>0</v>
      </c>
      <c r="L920" s="276">
        <v>0</v>
      </c>
      <c r="M920" s="276">
        <v>0</v>
      </c>
      <c r="N920" s="276">
        <v>0</v>
      </c>
      <c r="O920" s="276">
        <v>0</v>
      </c>
      <c r="P920" s="276">
        <v>0</v>
      </c>
      <c r="Q920" s="276">
        <v>0</v>
      </c>
      <c r="R920" s="276">
        <v>0</v>
      </c>
      <c r="S920" s="276">
        <v>0</v>
      </c>
      <c r="T920" s="276">
        <v>0</v>
      </c>
      <c r="U920" s="276">
        <v>0</v>
      </c>
      <c r="V920" s="1044">
        <v>0</v>
      </c>
      <c r="W920" s="276">
        <v>0</v>
      </c>
      <c r="X920" s="276">
        <v>0</v>
      </c>
      <c r="Y920" s="276">
        <v>0</v>
      </c>
      <c r="Z920" s="276">
        <v>0</v>
      </c>
      <c r="AA920" s="276">
        <v>0</v>
      </c>
      <c r="AB920" s="276">
        <v>0</v>
      </c>
      <c r="AC920" s="276">
        <v>0</v>
      </c>
      <c r="AD920" s="448"/>
    </row>
    <row r="921" spans="1:30" ht="20.399999999999999" customHeight="1">
      <c r="A921" s="407"/>
      <c r="B921" s="407"/>
      <c r="C921" s="407"/>
      <c r="D921" s="407"/>
      <c r="E921" s="407"/>
      <c r="F921" s="407"/>
      <c r="G921" s="407"/>
      <c r="H921" s="407"/>
      <c r="I921" s="407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  <c r="Z921" s="407"/>
      <c r="AA921" s="407"/>
      <c r="AB921" s="407"/>
      <c r="AC921" s="407"/>
      <c r="AD921" s="448"/>
    </row>
    <row r="922" spans="1:30" ht="20.399999999999999" customHeight="1">
      <c r="A922" s="796" t="s">
        <v>3291</v>
      </c>
      <c r="B922" s="669" t="s">
        <v>3290</v>
      </c>
      <c r="C922" s="275">
        <v>241</v>
      </c>
      <c r="D922" s="275">
        <v>241</v>
      </c>
      <c r="E922" s="275">
        <v>0</v>
      </c>
      <c r="F922" s="275">
        <v>0</v>
      </c>
      <c r="G922" s="1041">
        <v>100</v>
      </c>
      <c r="H922" s="275">
        <v>2</v>
      </c>
      <c r="I922" s="275">
        <v>0</v>
      </c>
      <c r="J922" s="275">
        <v>0</v>
      </c>
      <c r="K922" s="275">
        <v>2</v>
      </c>
      <c r="L922" s="275">
        <v>2</v>
      </c>
      <c r="M922" s="275">
        <v>3</v>
      </c>
      <c r="N922" s="275">
        <v>1</v>
      </c>
      <c r="O922" s="275">
        <v>0</v>
      </c>
      <c r="P922" s="275">
        <v>3</v>
      </c>
      <c r="Q922" s="275">
        <v>3</v>
      </c>
      <c r="R922" s="275">
        <v>6</v>
      </c>
      <c r="S922" s="275">
        <v>6</v>
      </c>
      <c r="T922" s="275">
        <v>10</v>
      </c>
      <c r="U922" s="275">
        <v>18</v>
      </c>
      <c r="V922" s="1042">
        <v>22</v>
      </c>
      <c r="W922" s="275">
        <v>20</v>
      </c>
      <c r="X922" s="275">
        <v>19</v>
      </c>
      <c r="Y922" s="275">
        <v>33</v>
      </c>
      <c r="Z922" s="275">
        <v>22</v>
      </c>
      <c r="AA922" s="275">
        <v>22</v>
      </c>
      <c r="AB922" s="275">
        <v>25</v>
      </c>
      <c r="AC922" s="275">
        <v>24</v>
      </c>
      <c r="AD922" s="448"/>
    </row>
    <row r="923" spans="1:30" ht="20.399999999999999" customHeight="1">
      <c r="A923" s="669"/>
      <c r="B923" s="669" t="s">
        <v>3289</v>
      </c>
      <c r="C923" s="797"/>
      <c r="D923" s="797"/>
      <c r="E923" s="797"/>
      <c r="F923" s="797"/>
      <c r="G923" s="797"/>
      <c r="H923" s="797"/>
      <c r="I923" s="797"/>
      <c r="J923" s="797"/>
      <c r="K923" s="797"/>
      <c r="L923" s="797"/>
      <c r="M923" s="797"/>
      <c r="N923" s="797"/>
      <c r="O923" s="797"/>
      <c r="P923" s="797"/>
      <c r="Q923" s="797"/>
      <c r="R923" s="797"/>
      <c r="S923" s="797"/>
      <c r="T923" s="797"/>
      <c r="U923" s="797"/>
      <c r="V923" s="797"/>
      <c r="W923" s="797"/>
      <c r="X923" s="797"/>
      <c r="Y923" s="797"/>
      <c r="Z923" s="797"/>
      <c r="AA923" s="797"/>
      <c r="AB923" s="797"/>
      <c r="AC923" s="797"/>
      <c r="AD923" s="448"/>
    </row>
    <row r="924" spans="1:30" ht="20.399999999999999" customHeight="1">
      <c r="A924" s="794"/>
      <c r="B924" s="670" t="s">
        <v>1468</v>
      </c>
      <c r="C924" s="276">
        <v>133</v>
      </c>
      <c r="D924" s="276">
        <v>133</v>
      </c>
      <c r="E924" s="276">
        <v>0</v>
      </c>
      <c r="F924" s="276">
        <v>0</v>
      </c>
      <c r="G924" s="1043">
        <v>100</v>
      </c>
      <c r="H924" s="276">
        <v>1</v>
      </c>
      <c r="I924" s="276">
        <v>0</v>
      </c>
      <c r="J924" s="276">
        <v>0</v>
      </c>
      <c r="K924" s="276">
        <v>1</v>
      </c>
      <c r="L924" s="276">
        <v>2</v>
      </c>
      <c r="M924" s="276">
        <v>1</v>
      </c>
      <c r="N924" s="276">
        <v>1</v>
      </c>
      <c r="O924" s="276">
        <v>0</v>
      </c>
      <c r="P924" s="276">
        <v>2</v>
      </c>
      <c r="Q924" s="276">
        <v>2</v>
      </c>
      <c r="R924" s="276">
        <v>2</v>
      </c>
      <c r="S924" s="276">
        <v>5</v>
      </c>
      <c r="T924" s="276">
        <v>6</v>
      </c>
      <c r="U924" s="276">
        <v>10</v>
      </c>
      <c r="V924" s="1044">
        <v>12</v>
      </c>
      <c r="W924" s="276">
        <v>10</v>
      </c>
      <c r="X924" s="276">
        <v>14</v>
      </c>
      <c r="Y924" s="276">
        <v>14</v>
      </c>
      <c r="Z924" s="276">
        <v>13</v>
      </c>
      <c r="AA924" s="276">
        <v>12</v>
      </c>
      <c r="AB924" s="276">
        <v>18</v>
      </c>
      <c r="AC924" s="276">
        <v>8</v>
      </c>
      <c r="AD924" s="448"/>
    </row>
    <row r="925" spans="1:30" ht="20.399999999999999" customHeight="1">
      <c r="A925" s="794"/>
      <c r="B925" s="670" t="s">
        <v>1467</v>
      </c>
      <c r="C925" s="276">
        <v>108</v>
      </c>
      <c r="D925" s="276">
        <v>108</v>
      </c>
      <c r="E925" s="276">
        <v>0</v>
      </c>
      <c r="F925" s="276">
        <v>0</v>
      </c>
      <c r="G925" s="1043">
        <v>100</v>
      </c>
      <c r="H925" s="276">
        <v>1</v>
      </c>
      <c r="I925" s="276">
        <v>0</v>
      </c>
      <c r="J925" s="276">
        <v>0</v>
      </c>
      <c r="K925" s="276">
        <v>1</v>
      </c>
      <c r="L925" s="276">
        <v>0</v>
      </c>
      <c r="M925" s="276">
        <v>2</v>
      </c>
      <c r="N925" s="276">
        <v>0</v>
      </c>
      <c r="O925" s="276">
        <v>0</v>
      </c>
      <c r="P925" s="276">
        <v>1</v>
      </c>
      <c r="Q925" s="276">
        <v>1</v>
      </c>
      <c r="R925" s="276">
        <v>4</v>
      </c>
      <c r="S925" s="276">
        <v>1</v>
      </c>
      <c r="T925" s="276">
        <v>4</v>
      </c>
      <c r="U925" s="276">
        <v>8</v>
      </c>
      <c r="V925" s="1044">
        <v>10</v>
      </c>
      <c r="W925" s="276">
        <v>10</v>
      </c>
      <c r="X925" s="276">
        <v>5</v>
      </c>
      <c r="Y925" s="276">
        <v>19</v>
      </c>
      <c r="Z925" s="276">
        <v>9</v>
      </c>
      <c r="AA925" s="276">
        <v>10</v>
      </c>
      <c r="AB925" s="276">
        <v>7</v>
      </c>
      <c r="AC925" s="276">
        <v>16</v>
      </c>
      <c r="AD925" s="448"/>
    </row>
    <row r="926" spans="1:30" ht="20.399999999999999" customHeight="1">
      <c r="A926" s="794"/>
      <c r="B926" s="670" t="s">
        <v>4104</v>
      </c>
      <c r="C926" s="276">
        <v>0</v>
      </c>
      <c r="D926" s="276">
        <v>0</v>
      </c>
      <c r="E926" s="276">
        <v>0</v>
      </c>
      <c r="F926" s="276">
        <v>0</v>
      </c>
      <c r="G926" s="1043">
        <v>0</v>
      </c>
      <c r="H926" s="276">
        <v>0</v>
      </c>
      <c r="I926" s="276">
        <v>0</v>
      </c>
      <c r="J926" s="276">
        <v>0</v>
      </c>
      <c r="K926" s="276">
        <v>0</v>
      </c>
      <c r="L926" s="276">
        <v>0</v>
      </c>
      <c r="M926" s="276">
        <v>0</v>
      </c>
      <c r="N926" s="276">
        <v>0</v>
      </c>
      <c r="O926" s="276">
        <v>0</v>
      </c>
      <c r="P926" s="276">
        <v>0</v>
      </c>
      <c r="Q926" s="276">
        <v>0</v>
      </c>
      <c r="R926" s="276">
        <v>0</v>
      </c>
      <c r="S926" s="276">
        <v>0</v>
      </c>
      <c r="T926" s="276">
        <v>0</v>
      </c>
      <c r="U926" s="276">
        <v>0</v>
      </c>
      <c r="V926" s="1044">
        <v>0</v>
      </c>
      <c r="W926" s="276">
        <v>0</v>
      </c>
      <c r="X926" s="276">
        <v>0</v>
      </c>
      <c r="Y926" s="276">
        <v>0</v>
      </c>
      <c r="Z926" s="276">
        <v>0</v>
      </c>
      <c r="AA926" s="276">
        <v>0</v>
      </c>
      <c r="AB926" s="276">
        <v>0</v>
      </c>
      <c r="AC926" s="276">
        <v>0</v>
      </c>
      <c r="AD926" s="448"/>
    </row>
    <row r="927" spans="1:30" ht="20.399999999999999" customHeight="1">
      <c r="A927" s="407"/>
      <c r="B927" s="407"/>
      <c r="C927" s="407"/>
      <c r="D927" s="407"/>
      <c r="E927" s="407"/>
      <c r="F927" s="407"/>
      <c r="G927" s="407"/>
      <c r="H927" s="407"/>
      <c r="I927" s="407"/>
      <c r="J927" s="407"/>
      <c r="K927" s="407"/>
      <c r="L927" s="407"/>
      <c r="M927" s="407"/>
      <c r="N927" s="407"/>
      <c r="O927" s="407"/>
      <c r="P927" s="407"/>
      <c r="Q927" s="407"/>
      <c r="R927" s="407"/>
      <c r="S927" s="407"/>
      <c r="T927" s="407"/>
      <c r="U927" s="407"/>
      <c r="V927" s="407"/>
      <c r="W927" s="407"/>
      <c r="X927" s="407"/>
      <c r="Y927" s="407"/>
      <c r="Z927" s="407"/>
      <c r="AA927" s="407"/>
      <c r="AB927" s="407"/>
      <c r="AC927" s="407"/>
      <c r="AD927" s="448"/>
    </row>
    <row r="928" spans="1:30" ht="20.399999999999999" customHeight="1">
      <c r="A928" s="796" t="s">
        <v>3288</v>
      </c>
      <c r="B928" s="669" t="s">
        <v>3280</v>
      </c>
      <c r="C928" s="275">
        <v>24</v>
      </c>
      <c r="D928" s="275">
        <v>24</v>
      </c>
      <c r="E928" s="275">
        <v>0</v>
      </c>
      <c r="F928" s="275">
        <v>0</v>
      </c>
      <c r="G928" s="1041">
        <v>100</v>
      </c>
      <c r="H928" s="275">
        <v>0</v>
      </c>
      <c r="I928" s="275">
        <v>0</v>
      </c>
      <c r="J928" s="275">
        <v>0</v>
      </c>
      <c r="K928" s="275">
        <v>0</v>
      </c>
      <c r="L928" s="275">
        <v>0</v>
      </c>
      <c r="M928" s="275">
        <v>0</v>
      </c>
      <c r="N928" s="275">
        <v>1</v>
      </c>
      <c r="O928" s="275">
        <v>0</v>
      </c>
      <c r="P928" s="275">
        <v>0</v>
      </c>
      <c r="Q928" s="275">
        <v>1</v>
      </c>
      <c r="R928" s="275">
        <v>0</v>
      </c>
      <c r="S928" s="275">
        <v>0</v>
      </c>
      <c r="T928" s="275">
        <v>1</v>
      </c>
      <c r="U928" s="275">
        <v>0</v>
      </c>
      <c r="V928" s="1042">
        <v>3</v>
      </c>
      <c r="W928" s="275">
        <v>2</v>
      </c>
      <c r="X928" s="275">
        <v>1</v>
      </c>
      <c r="Y928" s="275">
        <v>3</v>
      </c>
      <c r="Z928" s="275">
        <v>5</v>
      </c>
      <c r="AA928" s="275">
        <v>2</v>
      </c>
      <c r="AB928" s="275">
        <v>2</v>
      </c>
      <c r="AC928" s="275">
        <v>3</v>
      </c>
      <c r="AD928" s="448"/>
    </row>
    <row r="929" spans="1:30" ht="20.399999999999999" customHeight="1">
      <c r="A929" s="669"/>
      <c r="B929" s="669" t="s">
        <v>3287</v>
      </c>
      <c r="C929" s="797"/>
      <c r="D929" s="797"/>
      <c r="E929" s="797"/>
      <c r="F929" s="797"/>
      <c r="G929" s="797"/>
      <c r="H929" s="797"/>
      <c r="I929" s="797"/>
      <c r="J929" s="797"/>
      <c r="K929" s="797"/>
      <c r="L929" s="797"/>
      <c r="M929" s="797"/>
      <c r="N929" s="797"/>
      <c r="O929" s="797"/>
      <c r="P929" s="797"/>
      <c r="Q929" s="797"/>
      <c r="R929" s="797"/>
      <c r="S929" s="797"/>
      <c r="T929" s="797"/>
      <c r="U929" s="797"/>
      <c r="V929" s="797"/>
      <c r="W929" s="797"/>
      <c r="X929" s="797"/>
      <c r="Y929" s="797"/>
      <c r="Z929" s="797"/>
      <c r="AA929" s="797"/>
      <c r="AB929" s="797"/>
      <c r="AC929" s="797"/>
      <c r="AD929" s="448"/>
    </row>
    <row r="930" spans="1:30" ht="20.399999999999999" customHeight="1">
      <c r="A930" s="794"/>
      <c r="B930" s="670" t="s">
        <v>1468</v>
      </c>
      <c r="C930" s="276">
        <v>10</v>
      </c>
      <c r="D930" s="276">
        <v>10</v>
      </c>
      <c r="E930" s="276">
        <v>0</v>
      </c>
      <c r="F930" s="276">
        <v>0</v>
      </c>
      <c r="G930" s="1043">
        <v>100</v>
      </c>
      <c r="H930" s="276">
        <v>0</v>
      </c>
      <c r="I930" s="276">
        <v>0</v>
      </c>
      <c r="J930" s="276">
        <v>0</v>
      </c>
      <c r="K930" s="276">
        <v>0</v>
      </c>
      <c r="L930" s="276">
        <v>0</v>
      </c>
      <c r="M930" s="276">
        <v>0</v>
      </c>
      <c r="N930" s="276">
        <v>1</v>
      </c>
      <c r="O930" s="276">
        <v>0</v>
      </c>
      <c r="P930" s="276">
        <v>0</v>
      </c>
      <c r="Q930" s="276">
        <v>0</v>
      </c>
      <c r="R930" s="276">
        <v>0</v>
      </c>
      <c r="S930" s="276">
        <v>0</v>
      </c>
      <c r="T930" s="276">
        <v>0</v>
      </c>
      <c r="U930" s="276">
        <v>0</v>
      </c>
      <c r="V930" s="1044">
        <v>2</v>
      </c>
      <c r="W930" s="276">
        <v>1</v>
      </c>
      <c r="X930" s="276">
        <v>0</v>
      </c>
      <c r="Y930" s="276">
        <v>2</v>
      </c>
      <c r="Z930" s="276">
        <v>3</v>
      </c>
      <c r="AA930" s="276">
        <v>0</v>
      </c>
      <c r="AB930" s="276">
        <v>0</v>
      </c>
      <c r="AC930" s="276">
        <v>1</v>
      </c>
      <c r="AD930" s="448"/>
    </row>
    <row r="931" spans="1:30" ht="20.399999999999999" customHeight="1">
      <c r="A931" s="794"/>
      <c r="B931" s="670" t="s">
        <v>1467</v>
      </c>
      <c r="C931" s="276">
        <v>14</v>
      </c>
      <c r="D931" s="276">
        <v>14</v>
      </c>
      <c r="E931" s="276">
        <v>0</v>
      </c>
      <c r="F931" s="276">
        <v>0</v>
      </c>
      <c r="G931" s="1043">
        <v>100</v>
      </c>
      <c r="H931" s="276">
        <v>0</v>
      </c>
      <c r="I931" s="276">
        <v>0</v>
      </c>
      <c r="J931" s="276">
        <v>0</v>
      </c>
      <c r="K931" s="276">
        <v>0</v>
      </c>
      <c r="L931" s="276">
        <v>0</v>
      </c>
      <c r="M931" s="276">
        <v>0</v>
      </c>
      <c r="N931" s="276">
        <v>0</v>
      </c>
      <c r="O931" s="276">
        <v>0</v>
      </c>
      <c r="P931" s="276">
        <v>0</v>
      </c>
      <c r="Q931" s="276">
        <v>1</v>
      </c>
      <c r="R931" s="276">
        <v>0</v>
      </c>
      <c r="S931" s="276">
        <v>0</v>
      </c>
      <c r="T931" s="276">
        <v>1</v>
      </c>
      <c r="U931" s="276">
        <v>0</v>
      </c>
      <c r="V931" s="1044">
        <v>1</v>
      </c>
      <c r="W931" s="276">
        <v>1</v>
      </c>
      <c r="X931" s="276">
        <v>1</v>
      </c>
      <c r="Y931" s="276">
        <v>1</v>
      </c>
      <c r="Z931" s="276">
        <v>2</v>
      </c>
      <c r="AA931" s="276">
        <v>2</v>
      </c>
      <c r="AB931" s="276">
        <v>2</v>
      </c>
      <c r="AC931" s="276">
        <v>2</v>
      </c>
      <c r="AD931" s="448"/>
    </row>
    <row r="932" spans="1:30" ht="20.399999999999999" customHeight="1">
      <c r="A932" s="794"/>
      <c r="B932" s="670" t="s">
        <v>4104</v>
      </c>
      <c r="C932" s="276">
        <v>0</v>
      </c>
      <c r="D932" s="276">
        <v>0</v>
      </c>
      <c r="E932" s="276">
        <v>0</v>
      </c>
      <c r="F932" s="276">
        <v>0</v>
      </c>
      <c r="G932" s="1043">
        <v>0</v>
      </c>
      <c r="H932" s="276">
        <v>0</v>
      </c>
      <c r="I932" s="276">
        <v>0</v>
      </c>
      <c r="J932" s="276">
        <v>0</v>
      </c>
      <c r="K932" s="276">
        <v>0</v>
      </c>
      <c r="L932" s="276">
        <v>0</v>
      </c>
      <c r="M932" s="276">
        <v>0</v>
      </c>
      <c r="N932" s="276">
        <v>0</v>
      </c>
      <c r="O932" s="276">
        <v>0</v>
      </c>
      <c r="P932" s="276">
        <v>0</v>
      </c>
      <c r="Q932" s="276">
        <v>0</v>
      </c>
      <c r="R932" s="276">
        <v>0</v>
      </c>
      <c r="S932" s="276">
        <v>0</v>
      </c>
      <c r="T932" s="276">
        <v>0</v>
      </c>
      <c r="U932" s="276">
        <v>0</v>
      </c>
      <c r="V932" s="1044">
        <v>0</v>
      </c>
      <c r="W932" s="276">
        <v>0</v>
      </c>
      <c r="X932" s="276">
        <v>0</v>
      </c>
      <c r="Y932" s="276">
        <v>0</v>
      </c>
      <c r="Z932" s="276">
        <v>0</v>
      </c>
      <c r="AA932" s="276">
        <v>0</v>
      </c>
      <c r="AB932" s="276">
        <v>0</v>
      </c>
      <c r="AC932" s="276">
        <v>0</v>
      </c>
      <c r="AD932" s="448"/>
    </row>
    <row r="933" spans="1:30" ht="20.399999999999999" customHeight="1">
      <c r="A933" s="407"/>
      <c r="B933" s="407"/>
      <c r="C933" s="407"/>
      <c r="D933" s="407"/>
      <c r="E933" s="407"/>
      <c r="F933" s="407"/>
      <c r="G933" s="407"/>
      <c r="H933" s="407"/>
      <c r="I933" s="407"/>
      <c r="J933" s="407"/>
      <c r="K933" s="407"/>
      <c r="L933" s="407"/>
      <c r="M933" s="407"/>
      <c r="N933" s="407"/>
      <c r="O933" s="407"/>
      <c r="P933" s="407"/>
      <c r="Q933" s="407"/>
      <c r="R933" s="407"/>
      <c r="S933" s="407"/>
      <c r="T933" s="407"/>
      <c r="U933" s="407"/>
      <c r="V933" s="407"/>
      <c r="W933" s="407"/>
      <c r="X933" s="407"/>
      <c r="Y933" s="407"/>
      <c r="Z933" s="407"/>
      <c r="AA933" s="407"/>
      <c r="AB933" s="407"/>
      <c r="AC933" s="407"/>
      <c r="AD933" s="448"/>
    </row>
    <row r="934" spans="1:30" ht="20.399999999999999" customHeight="1">
      <c r="A934" s="796" t="s">
        <v>3286</v>
      </c>
      <c r="B934" s="669" t="s">
        <v>3285</v>
      </c>
      <c r="C934" s="275">
        <v>108</v>
      </c>
      <c r="D934" s="275">
        <v>108</v>
      </c>
      <c r="E934" s="275">
        <v>0</v>
      </c>
      <c r="F934" s="275">
        <v>0</v>
      </c>
      <c r="G934" s="1041">
        <v>100</v>
      </c>
      <c r="H934" s="275">
        <v>1</v>
      </c>
      <c r="I934" s="275">
        <v>0</v>
      </c>
      <c r="J934" s="275">
        <v>0</v>
      </c>
      <c r="K934" s="275">
        <v>1</v>
      </c>
      <c r="L934" s="275">
        <v>0</v>
      </c>
      <c r="M934" s="275">
        <v>0</v>
      </c>
      <c r="N934" s="275">
        <v>0</v>
      </c>
      <c r="O934" s="275">
        <v>0</v>
      </c>
      <c r="P934" s="275">
        <v>0</v>
      </c>
      <c r="Q934" s="275">
        <v>2</v>
      </c>
      <c r="R934" s="275">
        <v>0</v>
      </c>
      <c r="S934" s="275">
        <v>1</v>
      </c>
      <c r="T934" s="275">
        <v>1</v>
      </c>
      <c r="U934" s="275">
        <v>1</v>
      </c>
      <c r="V934" s="1042">
        <v>3</v>
      </c>
      <c r="W934" s="275">
        <v>3</v>
      </c>
      <c r="X934" s="275">
        <v>6</v>
      </c>
      <c r="Y934" s="275">
        <v>9</v>
      </c>
      <c r="Z934" s="275">
        <v>14</v>
      </c>
      <c r="AA934" s="275">
        <v>20</v>
      </c>
      <c r="AB934" s="275">
        <v>26</v>
      </c>
      <c r="AC934" s="275">
        <v>21</v>
      </c>
      <c r="AD934" s="448"/>
    </row>
    <row r="935" spans="1:30" ht="20.399999999999999" customHeight="1">
      <c r="A935" s="794"/>
      <c r="B935" s="670" t="s">
        <v>1468</v>
      </c>
      <c r="C935" s="276">
        <v>58</v>
      </c>
      <c r="D935" s="276">
        <v>58</v>
      </c>
      <c r="E935" s="276">
        <v>0</v>
      </c>
      <c r="F935" s="276">
        <v>0</v>
      </c>
      <c r="G935" s="1043">
        <v>100</v>
      </c>
      <c r="H935" s="276">
        <v>1</v>
      </c>
      <c r="I935" s="276">
        <v>0</v>
      </c>
      <c r="J935" s="276">
        <v>0</v>
      </c>
      <c r="K935" s="276">
        <v>1</v>
      </c>
      <c r="L935" s="276">
        <v>0</v>
      </c>
      <c r="M935" s="276">
        <v>0</v>
      </c>
      <c r="N935" s="276">
        <v>0</v>
      </c>
      <c r="O935" s="276">
        <v>0</v>
      </c>
      <c r="P935" s="276">
        <v>0</v>
      </c>
      <c r="Q935" s="276">
        <v>1</v>
      </c>
      <c r="R935" s="276">
        <v>0</v>
      </c>
      <c r="S935" s="276">
        <v>1</v>
      </c>
      <c r="T935" s="276">
        <v>0</v>
      </c>
      <c r="U935" s="276">
        <v>1</v>
      </c>
      <c r="V935" s="1044">
        <v>2</v>
      </c>
      <c r="W935" s="276">
        <v>1</v>
      </c>
      <c r="X935" s="276">
        <v>4</v>
      </c>
      <c r="Y935" s="276">
        <v>6</v>
      </c>
      <c r="Z935" s="276">
        <v>7</v>
      </c>
      <c r="AA935" s="276">
        <v>15</v>
      </c>
      <c r="AB935" s="276">
        <v>12</v>
      </c>
      <c r="AC935" s="276">
        <v>7</v>
      </c>
      <c r="AD935" s="448"/>
    </row>
    <row r="936" spans="1:30" ht="20.399999999999999" customHeight="1">
      <c r="A936" s="794"/>
      <c r="B936" s="670" t="s">
        <v>1467</v>
      </c>
      <c r="C936" s="276">
        <v>50</v>
      </c>
      <c r="D936" s="276">
        <v>50</v>
      </c>
      <c r="E936" s="276">
        <v>0</v>
      </c>
      <c r="F936" s="276">
        <v>0</v>
      </c>
      <c r="G936" s="1043">
        <v>100</v>
      </c>
      <c r="H936" s="276">
        <v>0</v>
      </c>
      <c r="I936" s="276">
        <v>0</v>
      </c>
      <c r="J936" s="276">
        <v>0</v>
      </c>
      <c r="K936" s="276">
        <v>0</v>
      </c>
      <c r="L936" s="276">
        <v>0</v>
      </c>
      <c r="M936" s="276">
        <v>0</v>
      </c>
      <c r="N936" s="276">
        <v>0</v>
      </c>
      <c r="O936" s="276">
        <v>0</v>
      </c>
      <c r="P936" s="276">
        <v>0</v>
      </c>
      <c r="Q936" s="276">
        <v>1</v>
      </c>
      <c r="R936" s="276">
        <v>0</v>
      </c>
      <c r="S936" s="276">
        <v>0</v>
      </c>
      <c r="T936" s="276">
        <v>1</v>
      </c>
      <c r="U936" s="276">
        <v>0</v>
      </c>
      <c r="V936" s="1044">
        <v>1</v>
      </c>
      <c r="W936" s="276">
        <v>2</v>
      </c>
      <c r="X936" s="276">
        <v>2</v>
      </c>
      <c r="Y936" s="276">
        <v>3</v>
      </c>
      <c r="Z936" s="276">
        <v>7</v>
      </c>
      <c r="AA936" s="276">
        <v>5</v>
      </c>
      <c r="AB936" s="276">
        <v>14</v>
      </c>
      <c r="AC936" s="276">
        <v>14</v>
      </c>
      <c r="AD936" s="448"/>
    </row>
    <row r="937" spans="1:30" ht="20.399999999999999" customHeight="1">
      <c r="A937" s="794"/>
      <c r="B937" s="670" t="s">
        <v>4104</v>
      </c>
      <c r="C937" s="276">
        <v>0</v>
      </c>
      <c r="D937" s="276">
        <v>0</v>
      </c>
      <c r="E937" s="276">
        <v>0</v>
      </c>
      <c r="F937" s="276">
        <v>0</v>
      </c>
      <c r="G937" s="1043">
        <v>0</v>
      </c>
      <c r="H937" s="276">
        <v>0</v>
      </c>
      <c r="I937" s="276">
        <v>0</v>
      </c>
      <c r="J937" s="276">
        <v>0</v>
      </c>
      <c r="K937" s="276">
        <v>0</v>
      </c>
      <c r="L937" s="276">
        <v>0</v>
      </c>
      <c r="M937" s="276">
        <v>0</v>
      </c>
      <c r="N937" s="276">
        <v>0</v>
      </c>
      <c r="O937" s="276">
        <v>0</v>
      </c>
      <c r="P937" s="276">
        <v>0</v>
      </c>
      <c r="Q937" s="276">
        <v>0</v>
      </c>
      <c r="R937" s="276">
        <v>0</v>
      </c>
      <c r="S937" s="276">
        <v>0</v>
      </c>
      <c r="T937" s="276">
        <v>0</v>
      </c>
      <c r="U937" s="276">
        <v>0</v>
      </c>
      <c r="V937" s="1044">
        <v>0</v>
      </c>
      <c r="W937" s="276">
        <v>0</v>
      </c>
      <c r="X937" s="276">
        <v>0</v>
      </c>
      <c r="Y937" s="276">
        <v>0</v>
      </c>
      <c r="Z937" s="276">
        <v>0</v>
      </c>
      <c r="AA937" s="276">
        <v>0</v>
      </c>
      <c r="AB937" s="276">
        <v>0</v>
      </c>
      <c r="AC937" s="276">
        <v>0</v>
      </c>
      <c r="AD937" s="448"/>
    </row>
    <row r="938" spans="1:30" ht="20.399999999999999" customHeight="1">
      <c r="A938" s="407"/>
      <c r="B938" s="407"/>
      <c r="C938" s="407"/>
      <c r="D938" s="407"/>
      <c r="E938" s="407"/>
      <c r="F938" s="407"/>
      <c r="G938" s="407"/>
      <c r="H938" s="407"/>
      <c r="I938" s="407"/>
      <c r="J938" s="407"/>
      <c r="K938" s="407"/>
      <c r="L938" s="407"/>
      <c r="M938" s="407"/>
      <c r="N938" s="407"/>
      <c r="O938" s="407"/>
      <c r="P938" s="407"/>
      <c r="Q938" s="407"/>
      <c r="R938" s="407"/>
      <c r="S938" s="407"/>
      <c r="T938" s="407"/>
      <c r="U938" s="407"/>
      <c r="V938" s="407"/>
      <c r="W938" s="407"/>
      <c r="X938" s="407"/>
      <c r="Y938" s="407"/>
      <c r="Z938" s="407"/>
      <c r="AA938" s="407"/>
      <c r="AB938" s="407"/>
      <c r="AC938" s="407"/>
      <c r="AD938" s="448"/>
    </row>
    <row r="939" spans="1:30" ht="20.399999999999999" customHeight="1">
      <c r="A939" s="796" t="s">
        <v>3284</v>
      </c>
      <c r="B939" s="669" t="s">
        <v>3283</v>
      </c>
      <c r="C939" s="275">
        <v>87</v>
      </c>
      <c r="D939" s="275">
        <v>87</v>
      </c>
      <c r="E939" s="275">
        <v>0</v>
      </c>
      <c r="F939" s="275">
        <v>0</v>
      </c>
      <c r="G939" s="1041">
        <v>100</v>
      </c>
      <c r="H939" s="275">
        <v>1</v>
      </c>
      <c r="I939" s="275">
        <v>1</v>
      </c>
      <c r="J939" s="275">
        <v>0</v>
      </c>
      <c r="K939" s="275">
        <v>0</v>
      </c>
      <c r="L939" s="275">
        <v>0</v>
      </c>
      <c r="M939" s="275">
        <v>0</v>
      </c>
      <c r="N939" s="275">
        <v>0</v>
      </c>
      <c r="O939" s="275">
        <v>1</v>
      </c>
      <c r="P939" s="275">
        <v>0</v>
      </c>
      <c r="Q939" s="275">
        <v>0</v>
      </c>
      <c r="R939" s="275">
        <v>0</v>
      </c>
      <c r="S939" s="275">
        <v>0</v>
      </c>
      <c r="T939" s="275">
        <v>1</v>
      </c>
      <c r="U939" s="275">
        <v>3</v>
      </c>
      <c r="V939" s="1042">
        <v>2</v>
      </c>
      <c r="W939" s="275">
        <v>7</v>
      </c>
      <c r="X939" s="275">
        <v>6</v>
      </c>
      <c r="Y939" s="275">
        <v>7</v>
      </c>
      <c r="Z939" s="275">
        <v>17</v>
      </c>
      <c r="AA939" s="275">
        <v>10</v>
      </c>
      <c r="AB939" s="275">
        <v>16</v>
      </c>
      <c r="AC939" s="275">
        <v>16</v>
      </c>
      <c r="AD939" s="448"/>
    </row>
    <row r="940" spans="1:30" ht="20.399999999999999" customHeight="1">
      <c r="A940" s="669"/>
      <c r="B940" s="669" t="s">
        <v>3282</v>
      </c>
      <c r="C940" s="797"/>
      <c r="D940" s="797"/>
      <c r="E940" s="797"/>
      <c r="F940" s="797"/>
      <c r="G940" s="797"/>
      <c r="H940" s="797"/>
      <c r="I940" s="797"/>
      <c r="J940" s="797"/>
      <c r="K940" s="797"/>
      <c r="L940" s="797"/>
      <c r="M940" s="797"/>
      <c r="N940" s="797"/>
      <c r="O940" s="797"/>
      <c r="P940" s="797"/>
      <c r="Q940" s="797"/>
      <c r="R940" s="797"/>
      <c r="S940" s="797"/>
      <c r="T940" s="797"/>
      <c r="U940" s="797"/>
      <c r="V940" s="797"/>
      <c r="W940" s="797"/>
      <c r="X940" s="797"/>
      <c r="Y940" s="797"/>
      <c r="Z940" s="797"/>
      <c r="AA940" s="797"/>
      <c r="AB940" s="797"/>
      <c r="AC940" s="797"/>
      <c r="AD940" s="448"/>
    </row>
    <row r="941" spans="1:30" ht="20.399999999999999" customHeight="1">
      <c r="A941" s="794"/>
      <c r="B941" s="670" t="s">
        <v>1468</v>
      </c>
      <c r="C941" s="276">
        <v>49</v>
      </c>
      <c r="D941" s="276">
        <v>49</v>
      </c>
      <c r="E941" s="276">
        <v>0</v>
      </c>
      <c r="F941" s="276">
        <v>0</v>
      </c>
      <c r="G941" s="1043">
        <v>100</v>
      </c>
      <c r="H941" s="276">
        <v>0</v>
      </c>
      <c r="I941" s="276">
        <v>0</v>
      </c>
      <c r="J941" s="276">
        <v>0</v>
      </c>
      <c r="K941" s="276">
        <v>0</v>
      </c>
      <c r="L941" s="276">
        <v>0</v>
      </c>
      <c r="M941" s="276">
        <v>0</v>
      </c>
      <c r="N941" s="276">
        <v>0</v>
      </c>
      <c r="O941" s="276">
        <v>0</v>
      </c>
      <c r="P941" s="276">
        <v>0</v>
      </c>
      <c r="Q941" s="276">
        <v>0</v>
      </c>
      <c r="R941" s="276">
        <v>0</v>
      </c>
      <c r="S941" s="276">
        <v>0</v>
      </c>
      <c r="T941" s="276">
        <v>1</v>
      </c>
      <c r="U941" s="276">
        <v>3</v>
      </c>
      <c r="V941" s="1044">
        <v>2</v>
      </c>
      <c r="W941" s="276">
        <v>3</v>
      </c>
      <c r="X941" s="276">
        <v>3</v>
      </c>
      <c r="Y941" s="276">
        <v>4</v>
      </c>
      <c r="Z941" s="276">
        <v>14</v>
      </c>
      <c r="AA941" s="276">
        <v>5</v>
      </c>
      <c r="AB941" s="276">
        <v>7</v>
      </c>
      <c r="AC941" s="276">
        <v>7</v>
      </c>
      <c r="AD941" s="448"/>
    </row>
    <row r="942" spans="1:30" ht="20.399999999999999" customHeight="1">
      <c r="A942" s="794"/>
      <c r="B942" s="670" t="s">
        <v>1467</v>
      </c>
      <c r="C942" s="276">
        <v>38</v>
      </c>
      <c r="D942" s="276">
        <v>38</v>
      </c>
      <c r="E942" s="276">
        <v>0</v>
      </c>
      <c r="F942" s="276">
        <v>0</v>
      </c>
      <c r="G942" s="1043">
        <v>100</v>
      </c>
      <c r="H942" s="276">
        <v>1</v>
      </c>
      <c r="I942" s="276">
        <v>1</v>
      </c>
      <c r="J942" s="276">
        <v>0</v>
      </c>
      <c r="K942" s="276">
        <v>0</v>
      </c>
      <c r="L942" s="276">
        <v>0</v>
      </c>
      <c r="M942" s="276">
        <v>0</v>
      </c>
      <c r="N942" s="276">
        <v>0</v>
      </c>
      <c r="O942" s="276">
        <v>1</v>
      </c>
      <c r="P942" s="276">
        <v>0</v>
      </c>
      <c r="Q942" s="276">
        <v>0</v>
      </c>
      <c r="R942" s="276">
        <v>0</v>
      </c>
      <c r="S942" s="276">
        <v>0</v>
      </c>
      <c r="T942" s="276">
        <v>0</v>
      </c>
      <c r="U942" s="276">
        <v>0</v>
      </c>
      <c r="V942" s="1044">
        <v>0</v>
      </c>
      <c r="W942" s="276">
        <v>4</v>
      </c>
      <c r="X942" s="276">
        <v>3</v>
      </c>
      <c r="Y942" s="276">
        <v>3</v>
      </c>
      <c r="Z942" s="276">
        <v>3</v>
      </c>
      <c r="AA942" s="276">
        <v>5</v>
      </c>
      <c r="AB942" s="276">
        <v>9</v>
      </c>
      <c r="AC942" s="276">
        <v>9</v>
      </c>
      <c r="AD942" s="448"/>
    </row>
    <row r="943" spans="1:30" ht="20.399999999999999" customHeight="1">
      <c r="A943" s="794"/>
      <c r="B943" s="670" t="s">
        <v>4104</v>
      </c>
      <c r="C943" s="276">
        <v>0</v>
      </c>
      <c r="D943" s="276">
        <v>0</v>
      </c>
      <c r="E943" s="276">
        <v>0</v>
      </c>
      <c r="F943" s="276">
        <v>0</v>
      </c>
      <c r="G943" s="1043">
        <v>0</v>
      </c>
      <c r="H943" s="276">
        <v>0</v>
      </c>
      <c r="I943" s="276">
        <v>0</v>
      </c>
      <c r="J943" s="276">
        <v>0</v>
      </c>
      <c r="K943" s="276">
        <v>0</v>
      </c>
      <c r="L943" s="276">
        <v>0</v>
      </c>
      <c r="M943" s="276">
        <v>0</v>
      </c>
      <c r="N943" s="276">
        <v>0</v>
      </c>
      <c r="O943" s="276">
        <v>0</v>
      </c>
      <c r="P943" s="276">
        <v>0</v>
      </c>
      <c r="Q943" s="276">
        <v>0</v>
      </c>
      <c r="R943" s="276">
        <v>0</v>
      </c>
      <c r="S943" s="276">
        <v>0</v>
      </c>
      <c r="T943" s="276">
        <v>0</v>
      </c>
      <c r="U943" s="276">
        <v>0</v>
      </c>
      <c r="V943" s="1044">
        <v>0</v>
      </c>
      <c r="W943" s="276">
        <v>0</v>
      </c>
      <c r="X943" s="276">
        <v>0</v>
      </c>
      <c r="Y943" s="276">
        <v>0</v>
      </c>
      <c r="Z943" s="276">
        <v>0</v>
      </c>
      <c r="AA943" s="276">
        <v>0</v>
      </c>
      <c r="AB943" s="276">
        <v>0</v>
      </c>
      <c r="AC943" s="276">
        <v>0</v>
      </c>
      <c r="AD943" s="448"/>
    </row>
    <row r="944" spans="1:30" ht="20.399999999999999" customHeight="1">
      <c r="A944" s="407"/>
      <c r="B944" s="407"/>
      <c r="C944" s="407"/>
      <c r="D944" s="407"/>
      <c r="E944" s="407"/>
      <c r="F944" s="407"/>
      <c r="G944" s="407"/>
      <c r="H944" s="407"/>
      <c r="I944" s="407"/>
      <c r="J944" s="407"/>
      <c r="K944" s="407"/>
      <c r="L944" s="407"/>
      <c r="M944" s="407"/>
      <c r="N944" s="407"/>
      <c r="O944" s="407"/>
      <c r="P944" s="407"/>
      <c r="Q944" s="407"/>
      <c r="R944" s="407"/>
      <c r="S944" s="407"/>
      <c r="T944" s="407"/>
      <c r="U944" s="407"/>
      <c r="V944" s="407"/>
      <c r="W944" s="407"/>
      <c r="X944" s="407"/>
      <c r="Y944" s="407"/>
      <c r="Z944" s="407"/>
      <c r="AA944" s="407"/>
      <c r="AB944" s="407"/>
      <c r="AC944" s="407"/>
      <c r="AD944" s="448"/>
    </row>
    <row r="945" spans="1:30" ht="20.399999999999999" customHeight="1">
      <c r="A945" s="796" t="s">
        <v>3281</v>
      </c>
      <c r="B945" s="669" t="s">
        <v>3280</v>
      </c>
      <c r="C945" s="275">
        <v>107</v>
      </c>
      <c r="D945" s="275">
        <v>107</v>
      </c>
      <c r="E945" s="275">
        <v>0</v>
      </c>
      <c r="F945" s="275">
        <v>0</v>
      </c>
      <c r="G945" s="1041">
        <v>100</v>
      </c>
      <c r="H945" s="275">
        <v>2</v>
      </c>
      <c r="I945" s="275">
        <v>2</v>
      </c>
      <c r="J945" s="275">
        <v>0</v>
      </c>
      <c r="K945" s="275">
        <v>0</v>
      </c>
      <c r="L945" s="275">
        <v>0</v>
      </c>
      <c r="M945" s="275">
        <v>0</v>
      </c>
      <c r="N945" s="275">
        <v>0</v>
      </c>
      <c r="O945" s="275">
        <v>1</v>
      </c>
      <c r="P945" s="275">
        <v>0</v>
      </c>
      <c r="Q945" s="275">
        <v>2</v>
      </c>
      <c r="R945" s="275">
        <v>2</v>
      </c>
      <c r="S945" s="275">
        <v>3</v>
      </c>
      <c r="T945" s="275">
        <v>3</v>
      </c>
      <c r="U945" s="275">
        <v>2</v>
      </c>
      <c r="V945" s="1042">
        <v>7</v>
      </c>
      <c r="W945" s="275">
        <v>4</v>
      </c>
      <c r="X945" s="275">
        <v>6</v>
      </c>
      <c r="Y945" s="275">
        <v>9</v>
      </c>
      <c r="Z945" s="275">
        <v>10</v>
      </c>
      <c r="AA945" s="275">
        <v>18</v>
      </c>
      <c r="AB945" s="275">
        <v>17</v>
      </c>
      <c r="AC945" s="275">
        <v>21</v>
      </c>
      <c r="AD945" s="448"/>
    </row>
    <row r="946" spans="1:30" ht="20.399999999999999" customHeight="1">
      <c r="A946" s="669"/>
      <c r="B946" s="669" t="s">
        <v>3279</v>
      </c>
      <c r="C946" s="797"/>
      <c r="D946" s="797"/>
      <c r="E946" s="797"/>
      <c r="F946" s="797"/>
      <c r="G946" s="797"/>
      <c r="H946" s="797"/>
      <c r="I946" s="797"/>
      <c r="J946" s="797"/>
      <c r="K946" s="797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97"/>
      <c r="Y946" s="797"/>
      <c r="Z946" s="797"/>
      <c r="AA946" s="797"/>
      <c r="AB946" s="797"/>
      <c r="AC946" s="797"/>
      <c r="AD946" s="448"/>
    </row>
    <row r="947" spans="1:30" ht="20.399999999999999" customHeight="1">
      <c r="A947" s="794"/>
      <c r="B947" s="670" t="s">
        <v>1468</v>
      </c>
      <c r="C947" s="276">
        <v>51</v>
      </c>
      <c r="D947" s="276">
        <v>51</v>
      </c>
      <c r="E947" s="276">
        <v>0</v>
      </c>
      <c r="F947" s="276">
        <v>0</v>
      </c>
      <c r="G947" s="1043">
        <v>100</v>
      </c>
      <c r="H947" s="276">
        <v>2</v>
      </c>
      <c r="I947" s="276">
        <v>2</v>
      </c>
      <c r="J947" s="276">
        <v>0</v>
      </c>
      <c r="K947" s="276">
        <v>0</v>
      </c>
      <c r="L947" s="276">
        <v>0</v>
      </c>
      <c r="M947" s="276">
        <v>0</v>
      </c>
      <c r="N947" s="276">
        <v>0</v>
      </c>
      <c r="O947" s="276">
        <v>1</v>
      </c>
      <c r="P947" s="276">
        <v>0</v>
      </c>
      <c r="Q947" s="276">
        <v>1</v>
      </c>
      <c r="R947" s="276">
        <v>1</v>
      </c>
      <c r="S947" s="276">
        <v>1</v>
      </c>
      <c r="T947" s="276">
        <v>1</v>
      </c>
      <c r="U947" s="276">
        <v>0</v>
      </c>
      <c r="V947" s="1044">
        <v>3</v>
      </c>
      <c r="W947" s="276">
        <v>3</v>
      </c>
      <c r="X947" s="276">
        <v>3</v>
      </c>
      <c r="Y947" s="276">
        <v>5</v>
      </c>
      <c r="Z947" s="276">
        <v>2</v>
      </c>
      <c r="AA947" s="276">
        <v>11</v>
      </c>
      <c r="AB947" s="276">
        <v>7</v>
      </c>
      <c r="AC947" s="276">
        <v>10</v>
      </c>
      <c r="AD947" s="448"/>
    </row>
    <row r="948" spans="1:30" ht="20.399999999999999" customHeight="1">
      <c r="A948" s="794"/>
      <c r="B948" s="670" t="s">
        <v>1467</v>
      </c>
      <c r="C948" s="276">
        <v>56</v>
      </c>
      <c r="D948" s="276">
        <v>56</v>
      </c>
      <c r="E948" s="276">
        <v>0</v>
      </c>
      <c r="F948" s="276">
        <v>0</v>
      </c>
      <c r="G948" s="1043">
        <v>100</v>
      </c>
      <c r="H948" s="276">
        <v>0</v>
      </c>
      <c r="I948" s="276">
        <v>0</v>
      </c>
      <c r="J948" s="276">
        <v>0</v>
      </c>
      <c r="K948" s="276">
        <v>0</v>
      </c>
      <c r="L948" s="276">
        <v>0</v>
      </c>
      <c r="M948" s="276">
        <v>0</v>
      </c>
      <c r="N948" s="276">
        <v>0</v>
      </c>
      <c r="O948" s="276">
        <v>0</v>
      </c>
      <c r="P948" s="276">
        <v>0</v>
      </c>
      <c r="Q948" s="276">
        <v>1</v>
      </c>
      <c r="R948" s="276">
        <v>1</v>
      </c>
      <c r="S948" s="276">
        <v>2</v>
      </c>
      <c r="T948" s="276">
        <v>2</v>
      </c>
      <c r="U948" s="276">
        <v>2</v>
      </c>
      <c r="V948" s="1044">
        <v>4</v>
      </c>
      <c r="W948" s="276">
        <v>1</v>
      </c>
      <c r="X948" s="276">
        <v>3</v>
      </c>
      <c r="Y948" s="276">
        <v>4</v>
      </c>
      <c r="Z948" s="276">
        <v>8</v>
      </c>
      <c r="AA948" s="276">
        <v>7</v>
      </c>
      <c r="AB948" s="276">
        <v>10</v>
      </c>
      <c r="AC948" s="276">
        <v>11</v>
      </c>
      <c r="AD948" s="448"/>
    </row>
    <row r="949" spans="1:30" ht="20.399999999999999" customHeight="1">
      <c r="A949" s="794"/>
      <c r="B949" s="670" t="s">
        <v>4104</v>
      </c>
      <c r="C949" s="276">
        <v>0</v>
      </c>
      <c r="D949" s="276">
        <v>0</v>
      </c>
      <c r="E949" s="276">
        <v>0</v>
      </c>
      <c r="F949" s="276">
        <v>0</v>
      </c>
      <c r="G949" s="1043">
        <v>0</v>
      </c>
      <c r="H949" s="276">
        <v>0</v>
      </c>
      <c r="I949" s="276">
        <v>0</v>
      </c>
      <c r="J949" s="276">
        <v>0</v>
      </c>
      <c r="K949" s="276">
        <v>0</v>
      </c>
      <c r="L949" s="276">
        <v>0</v>
      </c>
      <c r="M949" s="276">
        <v>0</v>
      </c>
      <c r="N949" s="276">
        <v>0</v>
      </c>
      <c r="O949" s="276">
        <v>0</v>
      </c>
      <c r="P949" s="276">
        <v>0</v>
      </c>
      <c r="Q949" s="276">
        <v>0</v>
      </c>
      <c r="R949" s="276">
        <v>0</v>
      </c>
      <c r="S949" s="276">
        <v>0</v>
      </c>
      <c r="T949" s="276">
        <v>0</v>
      </c>
      <c r="U949" s="276">
        <v>0</v>
      </c>
      <c r="V949" s="1044">
        <v>0</v>
      </c>
      <c r="W949" s="276">
        <v>0</v>
      </c>
      <c r="X949" s="276">
        <v>0</v>
      </c>
      <c r="Y949" s="276">
        <v>0</v>
      </c>
      <c r="Z949" s="276">
        <v>0</v>
      </c>
      <c r="AA949" s="276">
        <v>0</v>
      </c>
      <c r="AB949" s="276">
        <v>0</v>
      </c>
      <c r="AC949" s="276">
        <v>0</v>
      </c>
      <c r="AD949" s="448"/>
    </row>
    <row r="950" spans="1:30" ht="20.399999999999999" customHeight="1">
      <c r="A950" s="407"/>
      <c r="B950" s="407"/>
      <c r="C950" s="407"/>
      <c r="D950" s="407"/>
      <c r="E950" s="407"/>
      <c r="F950" s="407"/>
      <c r="G950" s="407"/>
      <c r="H950" s="407"/>
      <c r="I950" s="407"/>
      <c r="J950" s="407"/>
      <c r="K950" s="407"/>
      <c r="L950" s="407"/>
      <c r="M950" s="407"/>
      <c r="N950" s="407"/>
      <c r="O950" s="407"/>
      <c r="P950" s="407"/>
      <c r="Q950" s="407"/>
      <c r="R950" s="407"/>
      <c r="S950" s="407"/>
      <c r="T950" s="407"/>
      <c r="U950" s="407"/>
      <c r="V950" s="407"/>
      <c r="W950" s="407"/>
      <c r="X950" s="407"/>
      <c r="Y950" s="407"/>
      <c r="Z950" s="407"/>
      <c r="AA950" s="407"/>
      <c r="AB950" s="407"/>
      <c r="AC950" s="407"/>
      <c r="AD950" s="448"/>
    </row>
    <row r="951" spans="1:30" ht="20.399999999999999" customHeight="1">
      <c r="A951" s="796" t="s">
        <v>3278</v>
      </c>
      <c r="B951" s="669" t="s">
        <v>3277</v>
      </c>
      <c r="C951" s="275">
        <v>6</v>
      </c>
      <c r="D951" s="275">
        <v>6</v>
      </c>
      <c r="E951" s="275">
        <v>0</v>
      </c>
      <c r="F951" s="275">
        <v>0</v>
      </c>
      <c r="G951" s="1041">
        <v>100</v>
      </c>
      <c r="H951" s="275">
        <v>0</v>
      </c>
      <c r="I951" s="275">
        <v>0</v>
      </c>
      <c r="J951" s="275">
        <v>0</v>
      </c>
      <c r="K951" s="275">
        <v>0</v>
      </c>
      <c r="L951" s="275">
        <v>0</v>
      </c>
      <c r="M951" s="275">
        <v>0</v>
      </c>
      <c r="N951" s="275">
        <v>0</v>
      </c>
      <c r="O951" s="275">
        <v>0</v>
      </c>
      <c r="P951" s="275">
        <v>0</v>
      </c>
      <c r="Q951" s="275">
        <v>0</v>
      </c>
      <c r="R951" s="275">
        <v>0</v>
      </c>
      <c r="S951" s="275">
        <v>0</v>
      </c>
      <c r="T951" s="275">
        <v>0</v>
      </c>
      <c r="U951" s="275">
        <v>0</v>
      </c>
      <c r="V951" s="1042">
        <v>0</v>
      </c>
      <c r="W951" s="275">
        <v>0</v>
      </c>
      <c r="X951" s="275">
        <v>0</v>
      </c>
      <c r="Y951" s="275">
        <v>0</v>
      </c>
      <c r="Z951" s="275">
        <v>1</v>
      </c>
      <c r="AA951" s="275">
        <v>0</v>
      </c>
      <c r="AB951" s="275">
        <v>3</v>
      </c>
      <c r="AC951" s="275">
        <v>2</v>
      </c>
      <c r="AD951" s="448"/>
    </row>
    <row r="952" spans="1:30" ht="20.399999999999999" customHeight="1">
      <c r="A952" s="794"/>
      <c r="B952" s="670" t="s">
        <v>1468</v>
      </c>
      <c r="C952" s="276">
        <v>3</v>
      </c>
      <c r="D952" s="276">
        <v>3</v>
      </c>
      <c r="E952" s="276">
        <v>0</v>
      </c>
      <c r="F952" s="276">
        <v>0</v>
      </c>
      <c r="G952" s="1043">
        <v>100</v>
      </c>
      <c r="H952" s="276">
        <v>0</v>
      </c>
      <c r="I952" s="276">
        <v>0</v>
      </c>
      <c r="J952" s="276">
        <v>0</v>
      </c>
      <c r="K952" s="276">
        <v>0</v>
      </c>
      <c r="L952" s="276">
        <v>0</v>
      </c>
      <c r="M952" s="276">
        <v>0</v>
      </c>
      <c r="N952" s="276">
        <v>0</v>
      </c>
      <c r="O952" s="276">
        <v>0</v>
      </c>
      <c r="P952" s="276">
        <v>0</v>
      </c>
      <c r="Q952" s="276">
        <v>0</v>
      </c>
      <c r="R952" s="276">
        <v>0</v>
      </c>
      <c r="S952" s="276">
        <v>0</v>
      </c>
      <c r="T952" s="276">
        <v>0</v>
      </c>
      <c r="U952" s="276">
        <v>0</v>
      </c>
      <c r="V952" s="1044">
        <v>0</v>
      </c>
      <c r="W952" s="276">
        <v>0</v>
      </c>
      <c r="X952" s="276">
        <v>0</v>
      </c>
      <c r="Y952" s="276">
        <v>0</v>
      </c>
      <c r="Z952" s="276">
        <v>1</v>
      </c>
      <c r="AA952" s="276">
        <v>0</v>
      </c>
      <c r="AB952" s="276">
        <v>2</v>
      </c>
      <c r="AC952" s="276">
        <v>0</v>
      </c>
      <c r="AD952" s="448"/>
    </row>
    <row r="953" spans="1:30" ht="20.399999999999999" customHeight="1">
      <c r="A953" s="794"/>
      <c r="B953" s="670" t="s">
        <v>1467</v>
      </c>
      <c r="C953" s="276">
        <v>3</v>
      </c>
      <c r="D953" s="276">
        <v>3</v>
      </c>
      <c r="E953" s="276">
        <v>0</v>
      </c>
      <c r="F953" s="276">
        <v>0</v>
      </c>
      <c r="G953" s="1043">
        <v>100</v>
      </c>
      <c r="H953" s="276">
        <v>0</v>
      </c>
      <c r="I953" s="276">
        <v>0</v>
      </c>
      <c r="J953" s="276">
        <v>0</v>
      </c>
      <c r="K953" s="276">
        <v>0</v>
      </c>
      <c r="L953" s="276">
        <v>0</v>
      </c>
      <c r="M953" s="276">
        <v>0</v>
      </c>
      <c r="N953" s="276">
        <v>0</v>
      </c>
      <c r="O953" s="276">
        <v>0</v>
      </c>
      <c r="P953" s="276">
        <v>0</v>
      </c>
      <c r="Q953" s="276">
        <v>0</v>
      </c>
      <c r="R953" s="276">
        <v>0</v>
      </c>
      <c r="S953" s="276">
        <v>0</v>
      </c>
      <c r="T953" s="276">
        <v>0</v>
      </c>
      <c r="U953" s="276">
        <v>0</v>
      </c>
      <c r="V953" s="1044">
        <v>0</v>
      </c>
      <c r="W953" s="276">
        <v>0</v>
      </c>
      <c r="X953" s="276">
        <v>0</v>
      </c>
      <c r="Y953" s="276">
        <v>0</v>
      </c>
      <c r="Z953" s="276">
        <v>0</v>
      </c>
      <c r="AA953" s="276">
        <v>0</v>
      </c>
      <c r="AB953" s="276">
        <v>1</v>
      </c>
      <c r="AC953" s="276">
        <v>2</v>
      </c>
      <c r="AD953" s="448"/>
    </row>
    <row r="954" spans="1:30" ht="20.399999999999999" customHeight="1">
      <c r="A954" s="794"/>
      <c r="B954" s="670" t="s">
        <v>4104</v>
      </c>
      <c r="C954" s="276">
        <v>0</v>
      </c>
      <c r="D954" s="276">
        <v>0</v>
      </c>
      <c r="E954" s="276">
        <v>0</v>
      </c>
      <c r="F954" s="276">
        <v>0</v>
      </c>
      <c r="G954" s="1043">
        <v>0</v>
      </c>
      <c r="H954" s="276">
        <v>0</v>
      </c>
      <c r="I954" s="276">
        <v>0</v>
      </c>
      <c r="J954" s="276">
        <v>0</v>
      </c>
      <c r="K954" s="276">
        <v>0</v>
      </c>
      <c r="L954" s="276">
        <v>0</v>
      </c>
      <c r="M954" s="276">
        <v>0</v>
      </c>
      <c r="N954" s="276">
        <v>0</v>
      </c>
      <c r="O954" s="276">
        <v>0</v>
      </c>
      <c r="P954" s="276">
        <v>0</v>
      </c>
      <c r="Q954" s="276">
        <v>0</v>
      </c>
      <c r="R954" s="276">
        <v>0</v>
      </c>
      <c r="S954" s="276">
        <v>0</v>
      </c>
      <c r="T954" s="276">
        <v>0</v>
      </c>
      <c r="U954" s="276">
        <v>0</v>
      </c>
      <c r="V954" s="1044">
        <v>0</v>
      </c>
      <c r="W954" s="276">
        <v>0</v>
      </c>
      <c r="X954" s="276">
        <v>0</v>
      </c>
      <c r="Y954" s="276">
        <v>0</v>
      </c>
      <c r="Z954" s="276">
        <v>0</v>
      </c>
      <c r="AA954" s="276">
        <v>0</v>
      </c>
      <c r="AB954" s="276">
        <v>0</v>
      </c>
      <c r="AC954" s="276">
        <v>0</v>
      </c>
      <c r="AD954" s="448"/>
    </row>
    <row r="955" spans="1:30" ht="20.399999999999999" customHeight="1">
      <c r="A955" s="407"/>
      <c r="B955" s="407"/>
      <c r="C955" s="407"/>
      <c r="D955" s="407"/>
      <c r="E955" s="407"/>
      <c r="F955" s="407"/>
      <c r="G955" s="407"/>
      <c r="H955" s="407"/>
      <c r="I955" s="407"/>
      <c r="J955" s="407"/>
      <c r="K955" s="407"/>
      <c r="L955" s="407"/>
      <c r="M955" s="407"/>
      <c r="N955" s="407"/>
      <c r="O955" s="407"/>
      <c r="P955" s="407"/>
      <c r="Q955" s="407"/>
      <c r="R955" s="407"/>
      <c r="S955" s="407"/>
      <c r="T955" s="407"/>
      <c r="U955" s="407"/>
      <c r="V955" s="407"/>
      <c r="W955" s="407"/>
      <c r="X955" s="407"/>
      <c r="Y955" s="407"/>
      <c r="Z955" s="407"/>
      <c r="AA955" s="407"/>
      <c r="AB955" s="407"/>
      <c r="AC955" s="407"/>
      <c r="AD955" s="448"/>
    </row>
    <row r="956" spans="1:30" ht="20.399999999999999" customHeight="1">
      <c r="A956" s="796" t="s">
        <v>4723</v>
      </c>
      <c r="B956" s="669" t="s">
        <v>4724</v>
      </c>
      <c r="C956" s="275">
        <v>1</v>
      </c>
      <c r="D956" s="275">
        <v>1</v>
      </c>
      <c r="E956" s="275">
        <v>0</v>
      </c>
      <c r="F956" s="275">
        <v>0</v>
      </c>
      <c r="G956" s="1041">
        <v>100</v>
      </c>
      <c r="H956" s="275">
        <v>0</v>
      </c>
      <c r="I956" s="275">
        <v>0</v>
      </c>
      <c r="J956" s="275">
        <v>0</v>
      </c>
      <c r="K956" s="275">
        <v>0</v>
      </c>
      <c r="L956" s="275">
        <v>0</v>
      </c>
      <c r="M956" s="275">
        <v>0</v>
      </c>
      <c r="N956" s="275">
        <v>0</v>
      </c>
      <c r="O956" s="275">
        <v>0</v>
      </c>
      <c r="P956" s="275">
        <v>0</v>
      </c>
      <c r="Q956" s="275">
        <v>0</v>
      </c>
      <c r="R956" s="275">
        <v>0</v>
      </c>
      <c r="S956" s="275">
        <v>0</v>
      </c>
      <c r="T956" s="275">
        <v>0</v>
      </c>
      <c r="U956" s="275">
        <v>0</v>
      </c>
      <c r="V956" s="1042">
        <v>0</v>
      </c>
      <c r="W956" s="275">
        <v>0</v>
      </c>
      <c r="X956" s="275">
        <v>0</v>
      </c>
      <c r="Y956" s="275">
        <v>0</v>
      </c>
      <c r="Z956" s="275">
        <v>0</v>
      </c>
      <c r="AA956" s="275">
        <v>0</v>
      </c>
      <c r="AB956" s="275">
        <v>0</v>
      </c>
      <c r="AC956" s="275">
        <v>1</v>
      </c>
      <c r="AD956" s="448"/>
    </row>
    <row r="957" spans="1:30" ht="20.399999999999999" customHeight="1">
      <c r="A957" s="794"/>
      <c r="B957" s="670" t="s">
        <v>1468</v>
      </c>
      <c r="C957" s="276">
        <v>1</v>
      </c>
      <c r="D957" s="276">
        <v>1</v>
      </c>
      <c r="E957" s="276">
        <v>0</v>
      </c>
      <c r="F957" s="276">
        <v>0</v>
      </c>
      <c r="G957" s="1043">
        <v>100</v>
      </c>
      <c r="H957" s="276">
        <v>0</v>
      </c>
      <c r="I957" s="276">
        <v>0</v>
      </c>
      <c r="J957" s="276">
        <v>0</v>
      </c>
      <c r="K957" s="276">
        <v>0</v>
      </c>
      <c r="L957" s="276">
        <v>0</v>
      </c>
      <c r="M957" s="276">
        <v>0</v>
      </c>
      <c r="N957" s="276">
        <v>0</v>
      </c>
      <c r="O957" s="276">
        <v>0</v>
      </c>
      <c r="P957" s="276">
        <v>0</v>
      </c>
      <c r="Q957" s="276">
        <v>0</v>
      </c>
      <c r="R957" s="276">
        <v>0</v>
      </c>
      <c r="S957" s="276">
        <v>0</v>
      </c>
      <c r="T957" s="276">
        <v>0</v>
      </c>
      <c r="U957" s="276">
        <v>0</v>
      </c>
      <c r="V957" s="1044">
        <v>0</v>
      </c>
      <c r="W957" s="276">
        <v>0</v>
      </c>
      <c r="X957" s="276">
        <v>0</v>
      </c>
      <c r="Y957" s="276">
        <v>0</v>
      </c>
      <c r="Z957" s="276">
        <v>0</v>
      </c>
      <c r="AA957" s="276">
        <v>0</v>
      </c>
      <c r="AB957" s="276">
        <v>0</v>
      </c>
      <c r="AC957" s="276">
        <v>1</v>
      </c>
      <c r="AD957" s="448"/>
    </row>
    <row r="958" spans="1:30" ht="20.399999999999999" customHeight="1">
      <c r="A958" s="794"/>
      <c r="B958" s="670" t="s">
        <v>1467</v>
      </c>
      <c r="C958" s="276">
        <v>0</v>
      </c>
      <c r="D958" s="276">
        <v>0</v>
      </c>
      <c r="E958" s="276">
        <v>0</v>
      </c>
      <c r="F958" s="276">
        <v>0</v>
      </c>
      <c r="G958" s="1043">
        <v>0</v>
      </c>
      <c r="H958" s="276">
        <v>0</v>
      </c>
      <c r="I958" s="276">
        <v>0</v>
      </c>
      <c r="J958" s="276">
        <v>0</v>
      </c>
      <c r="K958" s="276">
        <v>0</v>
      </c>
      <c r="L958" s="276">
        <v>0</v>
      </c>
      <c r="M958" s="276">
        <v>0</v>
      </c>
      <c r="N958" s="276">
        <v>0</v>
      </c>
      <c r="O958" s="276">
        <v>0</v>
      </c>
      <c r="P958" s="276">
        <v>0</v>
      </c>
      <c r="Q958" s="276">
        <v>0</v>
      </c>
      <c r="R958" s="276">
        <v>0</v>
      </c>
      <c r="S958" s="276">
        <v>0</v>
      </c>
      <c r="T958" s="276">
        <v>0</v>
      </c>
      <c r="U958" s="276">
        <v>0</v>
      </c>
      <c r="V958" s="1044">
        <v>0</v>
      </c>
      <c r="W958" s="276">
        <v>0</v>
      </c>
      <c r="X958" s="276">
        <v>0</v>
      </c>
      <c r="Y958" s="276">
        <v>0</v>
      </c>
      <c r="Z958" s="276">
        <v>0</v>
      </c>
      <c r="AA958" s="276">
        <v>0</v>
      </c>
      <c r="AB958" s="276">
        <v>0</v>
      </c>
      <c r="AC958" s="276">
        <v>0</v>
      </c>
      <c r="AD958" s="448"/>
    </row>
    <row r="959" spans="1:30" ht="20.399999999999999" customHeight="1">
      <c r="A959" s="794"/>
      <c r="B959" s="670" t="s">
        <v>4104</v>
      </c>
      <c r="C959" s="276">
        <v>0</v>
      </c>
      <c r="D959" s="276">
        <v>0</v>
      </c>
      <c r="E959" s="276">
        <v>0</v>
      </c>
      <c r="F959" s="276">
        <v>0</v>
      </c>
      <c r="G959" s="1043">
        <v>0</v>
      </c>
      <c r="H959" s="276">
        <v>0</v>
      </c>
      <c r="I959" s="276">
        <v>0</v>
      </c>
      <c r="J959" s="276">
        <v>0</v>
      </c>
      <c r="K959" s="276">
        <v>0</v>
      </c>
      <c r="L959" s="276">
        <v>0</v>
      </c>
      <c r="M959" s="276">
        <v>0</v>
      </c>
      <c r="N959" s="276">
        <v>0</v>
      </c>
      <c r="O959" s="276">
        <v>0</v>
      </c>
      <c r="P959" s="276">
        <v>0</v>
      </c>
      <c r="Q959" s="276">
        <v>0</v>
      </c>
      <c r="R959" s="276">
        <v>0</v>
      </c>
      <c r="S959" s="276">
        <v>0</v>
      </c>
      <c r="T959" s="276">
        <v>0</v>
      </c>
      <c r="U959" s="276">
        <v>0</v>
      </c>
      <c r="V959" s="1044">
        <v>0</v>
      </c>
      <c r="W959" s="276">
        <v>0</v>
      </c>
      <c r="X959" s="276">
        <v>0</v>
      </c>
      <c r="Y959" s="276">
        <v>0</v>
      </c>
      <c r="Z959" s="276">
        <v>0</v>
      </c>
      <c r="AA959" s="276">
        <v>0</v>
      </c>
      <c r="AB959" s="276">
        <v>0</v>
      </c>
      <c r="AC959" s="276">
        <v>0</v>
      </c>
      <c r="AD959" s="448"/>
    </row>
    <row r="960" spans="1:30" ht="20.399999999999999" customHeight="1">
      <c r="A960" s="407"/>
      <c r="B960" s="407"/>
      <c r="C960" s="407"/>
      <c r="D960" s="407"/>
      <c r="E960" s="407"/>
      <c r="F960" s="407"/>
      <c r="G960" s="407"/>
      <c r="H960" s="407"/>
      <c r="I960" s="407"/>
      <c r="J960" s="407"/>
      <c r="K960" s="407"/>
      <c r="L960" s="407"/>
      <c r="M960" s="407"/>
      <c r="N960" s="407"/>
      <c r="O960" s="407"/>
      <c r="P960" s="407"/>
      <c r="Q960" s="407"/>
      <c r="R960" s="407"/>
      <c r="S960" s="407"/>
      <c r="T960" s="407"/>
      <c r="U960" s="407"/>
      <c r="V960" s="407"/>
      <c r="W960" s="407"/>
      <c r="X960" s="407"/>
      <c r="Y960" s="407"/>
      <c r="Z960" s="407"/>
      <c r="AA960" s="407"/>
      <c r="AB960" s="407"/>
      <c r="AC960" s="407"/>
      <c r="AD960" s="448"/>
    </row>
    <row r="961" spans="1:30" ht="20.399999999999999" customHeight="1">
      <c r="A961" s="796" t="s">
        <v>4725</v>
      </c>
      <c r="B961" s="669" t="s">
        <v>4726</v>
      </c>
      <c r="C961" s="275">
        <v>1</v>
      </c>
      <c r="D961" s="275">
        <v>1</v>
      </c>
      <c r="E961" s="275">
        <v>0</v>
      </c>
      <c r="F961" s="275">
        <v>0</v>
      </c>
      <c r="G961" s="1041">
        <v>100</v>
      </c>
      <c r="H961" s="275">
        <v>0</v>
      </c>
      <c r="I961" s="275">
        <v>0</v>
      </c>
      <c r="J961" s="275">
        <v>0</v>
      </c>
      <c r="K961" s="275">
        <v>0</v>
      </c>
      <c r="L961" s="275">
        <v>0</v>
      </c>
      <c r="M961" s="275">
        <v>0</v>
      </c>
      <c r="N961" s="275">
        <v>0</v>
      </c>
      <c r="O961" s="275">
        <v>0</v>
      </c>
      <c r="P961" s="275">
        <v>0</v>
      </c>
      <c r="Q961" s="275">
        <v>0</v>
      </c>
      <c r="R961" s="275">
        <v>0</v>
      </c>
      <c r="S961" s="275">
        <v>0</v>
      </c>
      <c r="T961" s="275">
        <v>0</v>
      </c>
      <c r="U961" s="275">
        <v>0</v>
      </c>
      <c r="V961" s="1042">
        <v>0</v>
      </c>
      <c r="W961" s="275">
        <v>0</v>
      </c>
      <c r="X961" s="275">
        <v>1</v>
      </c>
      <c r="Y961" s="275">
        <v>0</v>
      </c>
      <c r="Z961" s="275">
        <v>0</v>
      </c>
      <c r="AA961" s="275">
        <v>0</v>
      </c>
      <c r="AB961" s="275">
        <v>0</v>
      </c>
      <c r="AC961" s="275">
        <v>0</v>
      </c>
      <c r="AD961" s="448"/>
    </row>
    <row r="962" spans="1:30" ht="20.399999999999999" customHeight="1">
      <c r="A962" s="794"/>
      <c r="B962" s="670" t="s">
        <v>1468</v>
      </c>
      <c r="C962" s="276">
        <v>1</v>
      </c>
      <c r="D962" s="276">
        <v>1</v>
      </c>
      <c r="E962" s="276">
        <v>0</v>
      </c>
      <c r="F962" s="276">
        <v>0</v>
      </c>
      <c r="G962" s="1043">
        <v>100</v>
      </c>
      <c r="H962" s="276">
        <v>0</v>
      </c>
      <c r="I962" s="276">
        <v>0</v>
      </c>
      <c r="J962" s="276">
        <v>0</v>
      </c>
      <c r="K962" s="276">
        <v>0</v>
      </c>
      <c r="L962" s="276">
        <v>0</v>
      </c>
      <c r="M962" s="276">
        <v>0</v>
      </c>
      <c r="N962" s="276">
        <v>0</v>
      </c>
      <c r="O962" s="276">
        <v>0</v>
      </c>
      <c r="P962" s="276">
        <v>0</v>
      </c>
      <c r="Q962" s="276">
        <v>0</v>
      </c>
      <c r="R962" s="276">
        <v>0</v>
      </c>
      <c r="S962" s="276">
        <v>0</v>
      </c>
      <c r="T962" s="276">
        <v>0</v>
      </c>
      <c r="U962" s="276">
        <v>0</v>
      </c>
      <c r="V962" s="1044">
        <v>0</v>
      </c>
      <c r="W962" s="276">
        <v>0</v>
      </c>
      <c r="X962" s="276">
        <v>1</v>
      </c>
      <c r="Y962" s="276">
        <v>0</v>
      </c>
      <c r="Z962" s="276">
        <v>0</v>
      </c>
      <c r="AA962" s="276">
        <v>0</v>
      </c>
      <c r="AB962" s="276">
        <v>0</v>
      </c>
      <c r="AC962" s="276">
        <v>0</v>
      </c>
      <c r="AD962" s="448"/>
    </row>
    <row r="963" spans="1:30" ht="20.399999999999999" customHeight="1">
      <c r="A963" s="794"/>
      <c r="B963" s="670" t="s">
        <v>1467</v>
      </c>
      <c r="C963" s="276">
        <v>0</v>
      </c>
      <c r="D963" s="276">
        <v>0</v>
      </c>
      <c r="E963" s="276">
        <v>0</v>
      </c>
      <c r="F963" s="276">
        <v>0</v>
      </c>
      <c r="G963" s="1043">
        <v>0</v>
      </c>
      <c r="H963" s="276">
        <v>0</v>
      </c>
      <c r="I963" s="276">
        <v>0</v>
      </c>
      <c r="J963" s="276">
        <v>0</v>
      </c>
      <c r="K963" s="276">
        <v>0</v>
      </c>
      <c r="L963" s="276">
        <v>0</v>
      </c>
      <c r="M963" s="276">
        <v>0</v>
      </c>
      <c r="N963" s="276">
        <v>0</v>
      </c>
      <c r="O963" s="276">
        <v>0</v>
      </c>
      <c r="P963" s="276">
        <v>0</v>
      </c>
      <c r="Q963" s="276">
        <v>0</v>
      </c>
      <c r="R963" s="276">
        <v>0</v>
      </c>
      <c r="S963" s="276">
        <v>0</v>
      </c>
      <c r="T963" s="276">
        <v>0</v>
      </c>
      <c r="U963" s="276">
        <v>0</v>
      </c>
      <c r="V963" s="1044">
        <v>0</v>
      </c>
      <c r="W963" s="276">
        <v>0</v>
      </c>
      <c r="X963" s="276">
        <v>0</v>
      </c>
      <c r="Y963" s="276">
        <v>0</v>
      </c>
      <c r="Z963" s="276">
        <v>0</v>
      </c>
      <c r="AA963" s="276">
        <v>0</v>
      </c>
      <c r="AB963" s="276">
        <v>0</v>
      </c>
      <c r="AC963" s="276">
        <v>0</v>
      </c>
      <c r="AD963" s="448"/>
    </row>
    <row r="964" spans="1:30" ht="20.399999999999999" customHeight="1">
      <c r="A964" s="794"/>
      <c r="B964" s="670" t="s">
        <v>4104</v>
      </c>
      <c r="C964" s="276">
        <v>0</v>
      </c>
      <c r="D964" s="276">
        <v>0</v>
      </c>
      <c r="E964" s="276">
        <v>0</v>
      </c>
      <c r="F964" s="276">
        <v>0</v>
      </c>
      <c r="G964" s="1043">
        <v>0</v>
      </c>
      <c r="H964" s="276">
        <v>0</v>
      </c>
      <c r="I964" s="276">
        <v>0</v>
      </c>
      <c r="J964" s="276">
        <v>0</v>
      </c>
      <c r="K964" s="276">
        <v>0</v>
      </c>
      <c r="L964" s="276">
        <v>0</v>
      </c>
      <c r="M964" s="276">
        <v>0</v>
      </c>
      <c r="N964" s="276">
        <v>0</v>
      </c>
      <c r="O964" s="276">
        <v>0</v>
      </c>
      <c r="P964" s="276">
        <v>0</v>
      </c>
      <c r="Q964" s="276">
        <v>0</v>
      </c>
      <c r="R964" s="276">
        <v>0</v>
      </c>
      <c r="S964" s="276">
        <v>0</v>
      </c>
      <c r="T964" s="276">
        <v>0</v>
      </c>
      <c r="U964" s="276">
        <v>0</v>
      </c>
      <c r="V964" s="1044">
        <v>0</v>
      </c>
      <c r="W964" s="276">
        <v>0</v>
      </c>
      <c r="X964" s="276">
        <v>0</v>
      </c>
      <c r="Y964" s="276">
        <v>0</v>
      </c>
      <c r="Z964" s="276">
        <v>0</v>
      </c>
      <c r="AA964" s="276">
        <v>0</v>
      </c>
      <c r="AB964" s="276">
        <v>0</v>
      </c>
      <c r="AC964" s="276">
        <v>0</v>
      </c>
      <c r="AD964" s="448"/>
    </row>
    <row r="965" spans="1:30" ht="20.399999999999999" customHeight="1">
      <c r="A965" s="407"/>
      <c r="B965" s="407"/>
      <c r="C965" s="407"/>
      <c r="D965" s="407"/>
      <c r="E965" s="407"/>
      <c r="F965" s="407"/>
      <c r="G965" s="407"/>
      <c r="H965" s="407"/>
      <c r="I965" s="407"/>
      <c r="J965" s="407"/>
      <c r="K965" s="407"/>
      <c r="L965" s="407"/>
      <c r="M965" s="407"/>
      <c r="N965" s="407"/>
      <c r="O965" s="407"/>
      <c r="P965" s="407"/>
      <c r="Q965" s="407"/>
      <c r="R965" s="407"/>
      <c r="S965" s="407"/>
      <c r="T965" s="407"/>
      <c r="U965" s="407"/>
      <c r="V965" s="407"/>
      <c r="W965" s="407"/>
      <c r="X965" s="407"/>
      <c r="Y965" s="407"/>
      <c r="Z965" s="407"/>
      <c r="AA965" s="407"/>
      <c r="AB965" s="407"/>
      <c r="AC965" s="407"/>
      <c r="AD965" s="448"/>
    </row>
    <row r="966" spans="1:30" ht="20.399999999999999" customHeight="1">
      <c r="A966" s="796" t="s">
        <v>3276</v>
      </c>
      <c r="B966" s="669" t="s">
        <v>3275</v>
      </c>
      <c r="C966" s="275">
        <v>13</v>
      </c>
      <c r="D966" s="275">
        <v>13</v>
      </c>
      <c r="E966" s="275">
        <v>0</v>
      </c>
      <c r="F966" s="275">
        <v>0</v>
      </c>
      <c r="G966" s="1041">
        <v>100</v>
      </c>
      <c r="H966" s="275">
        <v>0</v>
      </c>
      <c r="I966" s="275">
        <v>0</v>
      </c>
      <c r="J966" s="275">
        <v>0</v>
      </c>
      <c r="K966" s="275">
        <v>0</v>
      </c>
      <c r="L966" s="275">
        <v>0</v>
      </c>
      <c r="M966" s="275">
        <v>0</v>
      </c>
      <c r="N966" s="275">
        <v>0</v>
      </c>
      <c r="O966" s="275">
        <v>0</v>
      </c>
      <c r="P966" s="275">
        <v>0</v>
      </c>
      <c r="Q966" s="275">
        <v>0</v>
      </c>
      <c r="R966" s="275">
        <v>0</v>
      </c>
      <c r="S966" s="275">
        <v>0</v>
      </c>
      <c r="T966" s="275">
        <v>0</v>
      </c>
      <c r="U966" s="275">
        <v>0</v>
      </c>
      <c r="V966" s="1042">
        <v>0</v>
      </c>
      <c r="W966" s="275">
        <v>0</v>
      </c>
      <c r="X966" s="275">
        <v>0</v>
      </c>
      <c r="Y966" s="275">
        <v>1</v>
      </c>
      <c r="Z966" s="275">
        <v>2</v>
      </c>
      <c r="AA966" s="275">
        <v>1</v>
      </c>
      <c r="AB966" s="275">
        <v>2</v>
      </c>
      <c r="AC966" s="275">
        <v>7</v>
      </c>
      <c r="AD966" s="448"/>
    </row>
    <row r="967" spans="1:30" ht="20.399999999999999" customHeight="1">
      <c r="A967" s="794"/>
      <c r="B967" s="670" t="s">
        <v>1468</v>
      </c>
      <c r="C967" s="276">
        <v>3</v>
      </c>
      <c r="D967" s="276">
        <v>3</v>
      </c>
      <c r="E967" s="276">
        <v>0</v>
      </c>
      <c r="F967" s="276">
        <v>0</v>
      </c>
      <c r="G967" s="1043">
        <v>100</v>
      </c>
      <c r="H967" s="276">
        <v>0</v>
      </c>
      <c r="I967" s="276">
        <v>0</v>
      </c>
      <c r="J967" s="276">
        <v>0</v>
      </c>
      <c r="K967" s="276">
        <v>0</v>
      </c>
      <c r="L967" s="276">
        <v>0</v>
      </c>
      <c r="M967" s="276">
        <v>0</v>
      </c>
      <c r="N967" s="276">
        <v>0</v>
      </c>
      <c r="O967" s="276">
        <v>0</v>
      </c>
      <c r="P967" s="276">
        <v>0</v>
      </c>
      <c r="Q967" s="276">
        <v>0</v>
      </c>
      <c r="R967" s="276">
        <v>0</v>
      </c>
      <c r="S967" s="276">
        <v>0</v>
      </c>
      <c r="T967" s="276">
        <v>0</v>
      </c>
      <c r="U967" s="276">
        <v>0</v>
      </c>
      <c r="V967" s="1044">
        <v>0</v>
      </c>
      <c r="W967" s="276">
        <v>0</v>
      </c>
      <c r="X967" s="276">
        <v>0</v>
      </c>
      <c r="Y967" s="276">
        <v>1</v>
      </c>
      <c r="Z967" s="276">
        <v>1</v>
      </c>
      <c r="AA967" s="276">
        <v>0</v>
      </c>
      <c r="AB967" s="276">
        <v>0</v>
      </c>
      <c r="AC967" s="276">
        <v>1</v>
      </c>
      <c r="AD967" s="448"/>
    </row>
    <row r="968" spans="1:30" ht="20.399999999999999" customHeight="1">
      <c r="A968" s="794"/>
      <c r="B968" s="670" t="s">
        <v>1467</v>
      </c>
      <c r="C968" s="276">
        <v>10</v>
      </c>
      <c r="D968" s="276">
        <v>10</v>
      </c>
      <c r="E968" s="276">
        <v>0</v>
      </c>
      <c r="F968" s="276">
        <v>0</v>
      </c>
      <c r="G968" s="1043">
        <v>100</v>
      </c>
      <c r="H968" s="276">
        <v>0</v>
      </c>
      <c r="I968" s="276">
        <v>0</v>
      </c>
      <c r="J968" s="276">
        <v>0</v>
      </c>
      <c r="K968" s="276">
        <v>0</v>
      </c>
      <c r="L968" s="276">
        <v>0</v>
      </c>
      <c r="M968" s="276">
        <v>0</v>
      </c>
      <c r="N968" s="276">
        <v>0</v>
      </c>
      <c r="O968" s="276">
        <v>0</v>
      </c>
      <c r="P968" s="276">
        <v>0</v>
      </c>
      <c r="Q968" s="276">
        <v>0</v>
      </c>
      <c r="R968" s="276">
        <v>0</v>
      </c>
      <c r="S968" s="276">
        <v>0</v>
      </c>
      <c r="T968" s="276">
        <v>0</v>
      </c>
      <c r="U968" s="276">
        <v>0</v>
      </c>
      <c r="V968" s="1044">
        <v>0</v>
      </c>
      <c r="W968" s="276">
        <v>0</v>
      </c>
      <c r="X968" s="276">
        <v>0</v>
      </c>
      <c r="Y968" s="276">
        <v>0</v>
      </c>
      <c r="Z968" s="276">
        <v>1</v>
      </c>
      <c r="AA968" s="276">
        <v>1</v>
      </c>
      <c r="AB968" s="276">
        <v>2</v>
      </c>
      <c r="AC968" s="276">
        <v>6</v>
      </c>
      <c r="AD968" s="448"/>
    </row>
    <row r="969" spans="1:30" ht="20.399999999999999" customHeight="1">
      <c r="A969" s="794"/>
      <c r="B969" s="670" t="s">
        <v>4104</v>
      </c>
      <c r="C969" s="276">
        <v>0</v>
      </c>
      <c r="D969" s="276">
        <v>0</v>
      </c>
      <c r="E969" s="276">
        <v>0</v>
      </c>
      <c r="F969" s="276">
        <v>0</v>
      </c>
      <c r="G969" s="1043">
        <v>0</v>
      </c>
      <c r="H969" s="276">
        <v>0</v>
      </c>
      <c r="I969" s="276">
        <v>0</v>
      </c>
      <c r="J969" s="276">
        <v>0</v>
      </c>
      <c r="K969" s="276">
        <v>0</v>
      </c>
      <c r="L969" s="276">
        <v>0</v>
      </c>
      <c r="M969" s="276">
        <v>0</v>
      </c>
      <c r="N969" s="276">
        <v>0</v>
      </c>
      <c r="O969" s="276">
        <v>0</v>
      </c>
      <c r="P969" s="276">
        <v>0</v>
      </c>
      <c r="Q969" s="276">
        <v>0</v>
      </c>
      <c r="R969" s="276">
        <v>0</v>
      </c>
      <c r="S969" s="276">
        <v>0</v>
      </c>
      <c r="T969" s="276">
        <v>0</v>
      </c>
      <c r="U969" s="276">
        <v>0</v>
      </c>
      <c r="V969" s="1044">
        <v>0</v>
      </c>
      <c r="W969" s="276">
        <v>0</v>
      </c>
      <c r="X969" s="276">
        <v>0</v>
      </c>
      <c r="Y969" s="276">
        <v>0</v>
      </c>
      <c r="Z969" s="276">
        <v>0</v>
      </c>
      <c r="AA969" s="276">
        <v>0</v>
      </c>
      <c r="AB969" s="276">
        <v>0</v>
      </c>
      <c r="AC969" s="276">
        <v>0</v>
      </c>
      <c r="AD969" s="448"/>
    </row>
    <row r="970" spans="1:30" ht="20.399999999999999" customHeight="1">
      <c r="A970" s="407"/>
      <c r="B970" s="407"/>
      <c r="C970" s="407"/>
      <c r="D970" s="407"/>
      <c r="E970" s="407"/>
      <c r="F970" s="407"/>
      <c r="G970" s="407"/>
      <c r="H970" s="407"/>
      <c r="I970" s="407"/>
      <c r="J970" s="407"/>
      <c r="K970" s="407"/>
      <c r="L970" s="407"/>
      <c r="M970" s="407"/>
      <c r="N970" s="407"/>
      <c r="O970" s="407"/>
      <c r="P970" s="407"/>
      <c r="Q970" s="407"/>
      <c r="R970" s="407"/>
      <c r="S970" s="407"/>
      <c r="T970" s="407"/>
      <c r="U970" s="407"/>
      <c r="V970" s="407"/>
      <c r="W970" s="407"/>
      <c r="X970" s="407"/>
      <c r="Y970" s="407"/>
      <c r="Z970" s="407"/>
      <c r="AA970" s="407"/>
      <c r="AB970" s="407"/>
      <c r="AC970" s="407"/>
      <c r="AD970" s="448"/>
    </row>
    <row r="971" spans="1:30" ht="20.399999999999999" customHeight="1">
      <c r="A971" s="796" t="s">
        <v>4727</v>
      </c>
      <c r="B971" s="669" t="s">
        <v>4728</v>
      </c>
      <c r="C971" s="275">
        <v>1</v>
      </c>
      <c r="D971" s="275">
        <v>1</v>
      </c>
      <c r="E971" s="275">
        <v>0</v>
      </c>
      <c r="F971" s="275">
        <v>0</v>
      </c>
      <c r="G971" s="1041">
        <v>100</v>
      </c>
      <c r="H971" s="275">
        <v>0</v>
      </c>
      <c r="I971" s="275">
        <v>0</v>
      </c>
      <c r="J971" s="275">
        <v>0</v>
      </c>
      <c r="K971" s="275">
        <v>0</v>
      </c>
      <c r="L971" s="275">
        <v>0</v>
      </c>
      <c r="M971" s="275">
        <v>0</v>
      </c>
      <c r="N971" s="275">
        <v>0</v>
      </c>
      <c r="O971" s="275">
        <v>0</v>
      </c>
      <c r="P971" s="275">
        <v>0</v>
      </c>
      <c r="Q971" s="275">
        <v>0</v>
      </c>
      <c r="R971" s="275">
        <v>0</v>
      </c>
      <c r="S971" s="275">
        <v>0</v>
      </c>
      <c r="T971" s="275">
        <v>0</v>
      </c>
      <c r="U971" s="275">
        <v>0</v>
      </c>
      <c r="V971" s="1042">
        <v>0</v>
      </c>
      <c r="W971" s="275">
        <v>0</v>
      </c>
      <c r="X971" s="275">
        <v>0</v>
      </c>
      <c r="Y971" s="275">
        <v>0</v>
      </c>
      <c r="Z971" s="275">
        <v>0</v>
      </c>
      <c r="AA971" s="275">
        <v>0</v>
      </c>
      <c r="AB971" s="275">
        <v>0</v>
      </c>
      <c r="AC971" s="275">
        <v>1</v>
      </c>
      <c r="AD971" s="448"/>
    </row>
    <row r="972" spans="1:30" ht="20.399999999999999" customHeight="1">
      <c r="A972" s="794"/>
      <c r="B972" s="670" t="s">
        <v>1468</v>
      </c>
      <c r="C972" s="276">
        <v>1</v>
      </c>
      <c r="D972" s="276">
        <v>1</v>
      </c>
      <c r="E972" s="276">
        <v>0</v>
      </c>
      <c r="F972" s="276">
        <v>0</v>
      </c>
      <c r="G972" s="1043">
        <v>100</v>
      </c>
      <c r="H972" s="276">
        <v>0</v>
      </c>
      <c r="I972" s="276">
        <v>0</v>
      </c>
      <c r="J972" s="276">
        <v>0</v>
      </c>
      <c r="K972" s="276">
        <v>0</v>
      </c>
      <c r="L972" s="276">
        <v>0</v>
      </c>
      <c r="M972" s="276">
        <v>0</v>
      </c>
      <c r="N972" s="276">
        <v>0</v>
      </c>
      <c r="O972" s="276">
        <v>0</v>
      </c>
      <c r="P972" s="276">
        <v>0</v>
      </c>
      <c r="Q972" s="276">
        <v>0</v>
      </c>
      <c r="R972" s="276">
        <v>0</v>
      </c>
      <c r="S972" s="276">
        <v>0</v>
      </c>
      <c r="T972" s="276">
        <v>0</v>
      </c>
      <c r="U972" s="276">
        <v>0</v>
      </c>
      <c r="V972" s="1044">
        <v>0</v>
      </c>
      <c r="W972" s="276">
        <v>0</v>
      </c>
      <c r="X972" s="276">
        <v>0</v>
      </c>
      <c r="Y972" s="276">
        <v>0</v>
      </c>
      <c r="Z972" s="276">
        <v>0</v>
      </c>
      <c r="AA972" s="276">
        <v>0</v>
      </c>
      <c r="AB972" s="276">
        <v>0</v>
      </c>
      <c r="AC972" s="276">
        <v>1</v>
      </c>
      <c r="AD972" s="448"/>
    </row>
    <row r="973" spans="1:30" ht="20.399999999999999" customHeight="1">
      <c r="A973" s="794"/>
      <c r="B973" s="670" t="s">
        <v>1467</v>
      </c>
      <c r="C973" s="276">
        <v>0</v>
      </c>
      <c r="D973" s="276">
        <v>0</v>
      </c>
      <c r="E973" s="276">
        <v>0</v>
      </c>
      <c r="F973" s="276">
        <v>0</v>
      </c>
      <c r="G973" s="1043">
        <v>0</v>
      </c>
      <c r="H973" s="276">
        <v>0</v>
      </c>
      <c r="I973" s="276">
        <v>0</v>
      </c>
      <c r="J973" s="276">
        <v>0</v>
      </c>
      <c r="K973" s="276">
        <v>0</v>
      </c>
      <c r="L973" s="276">
        <v>0</v>
      </c>
      <c r="M973" s="276">
        <v>0</v>
      </c>
      <c r="N973" s="276">
        <v>0</v>
      </c>
      <c r="O973" s="276">
        <v>0</v>
      </c>
      <c r="P973" s="276">
        <v>0</v>
      </c>
      <c r="Q973" s="276">
        <v>0</v>
      </c>
      <c r="R973" s="276">
        <v>0</v>
      </c>
      <c r="S973" s="276">
        <v>0</v>
      </c>
      <c r="T973" s="276">
        <v>0</v>
      </c>
      <c r="U973" s="276">
        <v>0</v>
      </c>
      <c r="V973" s="1044">
        <v>0</v>
      </c>
      <c r="W973" s="276">
        <v>0</v>
      </c>
      <c r="X973" s="276">
        <v>0</v>
      </c>
      <c r="Y973" s="276">
        <v>0</v>
      </c>
      <c r="Z973" s="276">
        <v>0</v>
      </c>
      <c r="AA973" s="276">
        <v>0</v>
      </c>
      <c r="AB973" s="276">
        <v>0</v>
      </c>
      <c r="AC973" s="276">
        <v>0</v>
      </c>
      <c r="AD973" s="448"/>
    </row>
    <row r="974" spans="1:30" ht="20.399999999999999" customHeight="1">
      <c r="A974" s="794"/>
      <c r="B974" s="670" t="s">
        <v>4104</v>
      </c>
      <c r="C974" s="276">
        <v>0</v>
      </c>
      <c r="D974" s="276">
        <v>0</v>
      </c>
      <c r="E974" s="276">
        <v>0</v>
      </c>
      <c r="F974" s="276">
        <v>0</v>
      </c>
      <c r="G974" s="1043">
        <v>0</v>
      </c>
      <c r="H974" s="276">
        <v>0</v>
      </c>
      <c r="I974" s="276">
        <v>0</v>
      </c>
      <c r="J974" s="276">
        <v>0</v>
      </c>
      <c r="K974" s="276">
        <v>0</v>
      </c>
      <c r="L974" s="276">
        <v>0</v>
      </c>
      <c r="M974" s="276">
        <v>0</v>
      </c>
      <c r="N974" s="276">
        <v>0</v>
      </c>
      <c r="O974" s="276">
        <v>0</v>
      </c>
      <c r="P974" s="276">
        <v>0</v>
      </c>
      <c r="Q974" s="276">
        <v>0</v>
      </c>
      <c r="R974" s="276">
        <v>0</v>
      </c>
      <c r="S974" s="276">
        <v>0</v>
      </c>
      <c r="T974" s="276">
        <v>0</v>
      </c>
      <c r="U974" s="276">
        <v>0</v>
      </c>
      <c r="V974" s="1044">
        <v>0</v>
      </c>
      <c r="W974" s="276">
        <v>0</v>
      </c>
      <c r="X974" s="276">
        <v>0</v>
      </c>
      <c r="Y974" s="276">
        <v>0</v>
      </c>
      <c r="Z974" s="276">
        <v>0</v>
      </c>
      <c r="AA974" s="276">
        <v>0</v>
      </c>
      <c r="AB974" s="276">
        <v>0</v>
      </c>
      <c r="AC974" s="276">
        <v>0</v>
      </c>
      <c r="AD974" s="448"/>
    </row>
    <row r="975" spans="1:30" ht="20.399999999999999" customHeight="1">
      <c r="A975" s="407"/>
      <c r="B975" s="407"/>
      <c r="C975" s="407"/>
      <c r="D975" s="407"/>
      <c r="E975" s="407"/>
      <c r="F975" s="407"/>
      <c r="G975" s="407"/>
      <c r="H975" s="407"/>
      <c r="I975" s="407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  <c r="Z975" s="407"/>
      <c r="AA975" s="407"/>
      <c r="AB975" s="407"/>
      <c r="AC975" s="407"/>
      <c r="AD975" s="448"/>
    </row>
    <row r="976" spans="1:30" ht="20.399999999999999" customHeight="1">
      <c r="A976" s="796" t="s">
        <v>3274</v>
      </c>
      <c r="B976" s="669" t="s">
        <v>3273</v>
      </c>
      <c r="C976" s="275">
        <v>9</v>
      </c>
      <c r="D976" s="275">
        <v>9</v>
      </c>
      <c r="E976" s="275">
        <v>0</v>
      </c>
      <c r="F976" s="275">
        <v>0</v>
      </c>
      <c r="G976" s="1041">
        <v>100</v>
      </c>
      <c r="H976" s="275">
        <v>0</v>
      </c>
      <c r="I976" s="275">
        <v>0</v>
      </c>
      <c r="J976" s="275">
        <v>0</v>
      </c>
      <c r="K976" s="275">
        <v>0</v>
      </c>
      <c r="L976" s="275">
        <v>0</v>
      </c>
      <c r="M976" s="275">
        <v>0</v>
      </c>
      <c r="N976" s="275">
        <v>0</v>
      </c>
      <c r="O976" s="275">
        <v>0</v>
      </c>
      <c r="P976" s="275">
        <v>0</v>
      </c>
      <c r="Q976" s="275">
        <v>0</v>
      </c>
      <c r="R976" s="275">
        <v>1</v>
      </c>
      <c r="S976" s="275">
        <v>1</v>
      </c>
      <c r="T976" s="275">
        <v>1</v>
      </c>
      <c r="U976" s="275">
        <v>0</v>
      </c>
      <c r="V976" s="1042">
        <v>0</v>
      </c>
      <c r="W976" s="275">
        <v>2</v>
      </c>
      <c r="X976" s="275">
        <v>0</v>
      </c>
      <c r="Y976" s="275">
        <v>2</v>
      </c>
      <c r="Z976" s="275">
        <v>0</v>
      </c>
      <c r="AA976" s="275">
        <v>1</v>
      </c>
      <c r="AB976" s="275">
        <v>0</v>
      </c>
      <c r="AC976" s="275">
        <v>1</v>
      </c>
      <c r="AD976" s="448"/>
    </row>
    <row r="977" spans="1:30" ht="20.399999999999999" customHeight="1">
      <c r="A977" s="794"/>
      <c r="B977" s="670" t="s">
        <v>1468</v>
      </c>
      <c r="C977" s="276">
        <v>1</v>
      </c>
      <c r="D977" s="276">
        <v>1</v>
      </c>
      <c r="E977" s="276">
        <v>0</v>
      </c>
      <c r="F977" s="276">
        <v>0</v>
      </c>
      <c r="G977" s="1043">
        <v>100</v>
      </c>
      <c r="H977" s="276">
        <v>0</v>
      </c>
      <c r="I977" s="276">
        <v>0</v>
      </c>
      <c r="J977" s="276">
        <v>0</v>
      </c>
      <c r="K977" s="276">
        <v>0</v>
      </c>
      <c r="L977" s="276">
        <v>0</v>
      </c>
      <c r="M977" s="276">
        <v>0</v>
      </c>
      <c r="N977" s="276">
        <v>0</v>
      </c>
      <c r="O977" s="276">
        <v>0</v>
      </c>
      <c r="P977" s="276">
        <v>0</v>
      </c>
      <c r="Q977" s="276">
        <v>0</v>
      </c>
      <c r="R977" s="276">
        <v>0</v>
      </c>
      <c r="S977" s="276">
        <v>0</v>
      </c>
      <c r="T977" s="276">
        <v>0</v>
      </c>
      <c r="U977" s="276">
        <v>0</v>
      </c>
      <c r="V977" s="1044">
        <v>0</v>
      </c>
      <c r="W977" s="276">
        <v>0</v>
      </c>
      <c r="X977" s="276">
        <v>0</v>
      </c>
      <c r="Y977" s="276">
        <v>1</v>
      </c>
      <c r="Z977" s="276">
        <v>0</v>
      </c>
      <c r="AA977" s="276">
        <v>0</v>
      </c>
      <c r="AB977" s="276">
        <v>0</v>
      </c>
      <c r="AC977" s="276">
        <v>0</v>
      </c>
      <c r="AD977" s="448"/>
    </row>
    <row r="978" spans="1:30" ht="20.399999999999999" customHeight="1">
      <c r="A978" s="794"/>
      <c r="B978" s="670" t="s">
        <v>1467</v>
      </c>
      <c r="C978" s="276">
        <v>8</v>
      </c>
      <c r="D978" s="276">
        <v>8</v>
      </c>
      <c r="E978" s="276">
        <v>0</v>
      </c>
      <c r="F978" s="276">
        <v>0</v>
      </c>
      <c r="G978" s="1043">
        <v>100</v>
      </c>
      <c r="H978" s="276">
        <v>0</v>
      </c>
      <c r="I978" s="276">
        <v>0</v>
      </c>
      <c r="J978" s="276">
        <v>0</v>
      </c>
      <c r="K978" s="276">
        <v>0</v>
      </c>
      <c r="L978" s="276">
        <v>0</v>
      </c>
      <c r="M978" s="276">
        <v>0</v>
      </c>
      <c r="N978" s="276">
        <v>0</v>
      </c>
      <c r="O978" s="276">
        <v>0</v>
      </c>
      <c r="P978" s="276">
        <v>0</v>
      </c>
      <c r="Q978" s="276">
        <v>0</v>
      </c>
      <c r="R978" s="276">
        <v>1</v>
      </c>
      <c r="S978" s="276">
        <v>1</v>
      </c>
      <c r="T978" s="276">
        <v>1</v>
      </c>
      <c r="U978" s="276">
        <v>0</v>
      </c>
      <c r="V978" s="1044">
        <v>0</v>
      </c>
      <c r="W978" s="276">
        <v>2</v>
      </c>
      <c r="X978" s="276">
        <v>0</v>
      </c>
      <c r="Y978" s="276">
        <v>1</v>
      </c>
      <c r="Z978" s="276">
        <v>0</v>
      </c>
      <c r="AA978" s="276">
        <v>1</v>
      </c>
      <c r="AB978" s="276">
        <v>0</v>
      </c>
      <c r="AC978" s="276">
        <v>1</v>
      </c>
      <c r="AD978" s="448"/>
    </row>
    <row r="979" spans="1:30" ht="20.399999999999999" customHeight="1">
      <c r="A979" s="794"/>
      <c r="B979" s="670" t="s">
        <v>4104</v>
      </c>
      <c r="C979" s="276">
        <v>0</v>
      </c>
      <c r="D979" s="276">
        <v>0</v>
      </c>
      <c r="E979" s="276">
        <v>0</v>
      </c>
      <c r="F979" s="276">
        <v>0</v>
      </c>
      <c r="G979" s="1043">
        <v>0</v>
      </c>
      <c r="H979" s="276">
        <v>0</v>
      </c>
      <c r="I979" s="276">
        <v>0</v>
      </c>
      <c r="J979" s="276">
        <v>0</v>
      </c>
      <c r="K979" s="276">
        <v>0</v>
      </c>
      <c r="L979" s="276">
        <v>0</v>
      </c>
      <c r="M979" s="276">
        <v>0</v>
      </c>
      <c r="N979" s="276">
        <v>0</v>
      </c>
      <c r="O979" s="276">
        <v>0</v>
      </c>
      <c r="P979" s="276">
        <v>0</v>
      </c>
      <c r="Q979" s="276">
        <v>0</v>
      </c>
      <c r="R979" s="276">
        <v>0</v>
      </c>
      <c r="S979" s="276">
        <v>0</v>
      </c>
      <c r="T979" s="276">
        <v>0</v>
      </c>
      <c r="U979" s="276">
        <v>0</v>
      </c>
      <c r="V979" s="1044">
        <v>0</v>
      </c>
      <c r="W979" s="276">
        <v>0</v>
      </c>
      <c r="X979" s="276">
        <v>0</v>
      </c>
      <c r="Y979" s="276">
        <v>0</v>
      </c>
      <c r="Z979" s="276">
        <v>0</v>
      </c>
      <c r="AA979" s="276">
        <v>0</v>
      </c>
      <c r="AB979" s="276">
        <v>0</v>
      </c>
      <c r="AC979" s="276">
        <v>0</v>
      </c>
      <c r="AD979" s="448"/>
    </row>
    <row r="980" spans="1:30" ht="20.399999999999999" customHeight="1">
      <c r="A980" s="407"/>
      <c r="B980" s="407"/>
      <c r="C980" s="407"/>
      <c r="D980" s="407"/>
      <c r="E980" s="407"/>
      <c r="F980" s="407"/>
      <c r="G980" s="407"/>
      <c r="H980" s="407"/>
      <c r="I980" s="407"/>
      <c r="J980" s="407"/>
      <c r="K980" s="407"/>
      <c r="L980" s="407"/>
      <c r="M980" s="407"/>
      <c r="N980" s="407"/>
      <c r="O980" s="407"/>
      <c r="P980" s="407"/>
      <c r="Q980" s="407"/>
      <c r="R980" s="407"/>
      <c r="S980" s="407"/>
      <c r="T980" s="407"/>
      <c r="U980" s="407"/>
      <c r="V980" s="407"/>
      <c r="W980" s="407"/>
      <c r="X980" s="407"/>
      <c r="Y980" s="407"/>
      <c r="Z980" s="407"/>
      <c r="AA980" s="407"/>
      <c r="AB980" s="407"/>
      <c r="AC980" s="407"/>
      <c r="AD980" s="448"/>
    </row>
    <row r="981" spans="1:30" ht="20.399999999999999" customHeight="1">
      <c r="A981" s="796" t="s">
        <v>3272</v>
      </c>
      <c r="B981" s="669" t="s">
        <v>3271</v>
      </c>
      <c r="C981" s="275">
        <v>8</v>
      </c>
      <c r="D981" s="275">
        <v>8</v>
      </c>
      <c r="E981" s="275">
        <v>0</v>
      </c>
      <c r="F981" s="275">
        <v>0</v>
      </c>
      <c r="G981" s="1041">
        <v>100</v>
      </c>
      <c r="H981" s="275">
        <v>0</v>
      </c>
      <c r="I981" s="275">
        <v>0</v>
      </c>
      <c r="J981" s="275">
        <v>0</v>
      </c>
      <c r="K981" s="275">
        <v>0</v>
      </c>
      <c r="L981" s="275">
        <v>0</v>
      </c>
      <c r="M981" s="275">
        <v>1</v>
      </c>
      <c r="N981" s="275">
        <v>0</v>
      </c>
      <c r="O981" s="275">
        <v>0</v>
      </c>
      <c r="P981" s="275">
        <v>0</v>
      </c>
      <c r="Q981" s="275">
        <v>0</v>
      </c>
      <c r="R981" s="275">
        <v>0</v>
      </c>
      <c r="S981" s="275">
        <v>0</v>
      </c>
      <c r="T981" s="275">
        <v>1</v>
      </c>
      <c r="U981" s="275">
        <v>0</v>
      </c>
      <c r="V981" s="1042">
        <v>1</v>
      </c>
      <c r="W981" s="275">
        <v>0</v>
      </c>
      <c r="X981" s="275">
        <v>1</v>
      </c>
      <c r="Y981" s="275">
        <v>0</v>
      </c>
      <c r="Z981" s="275">
        <v>0</v>
      </c>
      <c r="AA981" s="275">
        <v>2</v>
      </c>
      <c r="AB981" s="275">
        <v>1</v>
      </c>
      <c r="AC981" s="275">
        <v>1</v>
      </c>
      <c r="AD981" s="448"/>
    </row>
    <row r="982" spans="1:30" ht="20.399999999999999" customHeight="1">
      <c r="A982" s="794"/>
      <c r="B982" s="670" t="s">
        <v>1468</v>
      </c>
      <c r="C982" s="276">
        <v>4</v>
      </c>
      <c r="D982" s="276">
        <v>4</v>
      </c>
      <c r="E982" s="276">
        <v>0</v>
      </c>
      <c r="F982" s="276">
        <v>0</v>
      </c>
      <c r="G982" s="1043">
        <v>100</v>
      </c>
      <c r="H982" s="276">
        <v>0</v>
      </c>
      <c r="I982" s="276">
        <v>0</v>
      </c>
      <c r="J982" s="276">
        <v>0</v>
      </c>
      <c r="K982" s="276">
        <v>0</v>
      </c>
      <c r="L982" s="276">
        <v>0</v>
      </c>
      <c r="M982" s="276">
        <v>1</v>
      </c>
      <c r="N982" s="276">
        <v>0</v>
      </c>
      <c r="O982" s="276">
        <v>0</v>
      </c>
      <c r="P982" s="276">
        <v>0</v>
      </c>
      <c r="Q982" s="276">
        <v>0</v>
      </c>
      <c r="R982" s="276">
        <v>0</v>
      </c>
      <c r="S982" s="276">
        <v>0</v>
      </c>
      <c r="T982" s="276">
        <v>1</v>
      </c>
      <c r="U982" s="276">
        <v>0</v>
      </c>
      <c r="V982" s="1044">
        <v>1</v>
      </c>
      <c r="W982" s="276">
        <v>0</v>
      </c>
      <c r="X982" s="276">
        <v>0</v>
      </c>
      <c r="Y982" s="276">
        <v>0</v>
      </c>
      <c r="Z982" s="276">
        <v>0</v>
      </c>
      <c r="AA982" s="276">
        <v>0</v>
      </c>
      <c r="AB982" s="276">
        <v>1</v>
      </c>
      <c r="AC982" s="276">
        <v>0</v>
      </c>
      <c r="AD982" s="448"/>
    </row>
    <row r="983" spans="1:30" ht="20.399999999999999" customHeight="1">
      <c r="A983" s="794"/>
      <c r="B983" s="670" t="s">
        <v>1467</v>
      </c>
      <c r="C983" s="276">
        <v>4</v>
      </c>
      <c r="D983" s="276">
        <v>4</v>
      </c>
      <c r="E983" s="276">
        <v>0</v>
      </c>
      <c r="F983" s="276">
        <v>0</v>
      </c>
      <c r="G983" s="1043">
        <v>100</v>
      </c>
      <c r="H983" s="276">
        <v>0</v>
      </c>
      <c r="I983" s="276">
        <v>0</v>
      </c>
      <c r="J983" s="276">
        <v>0</v>
      </c>
      <c r="K983" s="276">
        <v>0</v>
      </c>
      <c r="L983" s="276">
        <v>0</v>
      </c>
      <c r="M983" s="276">
        <v>0</v>
      </c>
      <c r="N983" s="276">
        <v>0</v>
      </c>
      <c r="O983" s="276">
        <v>0</v>
      </c>
      <c r="P983" s="276">
        <v>0</v>
      </c>
      <c r="Q983" s="276">
        <v>0</v>
      </c>
      <c r="R983" s="276">
        <v>0</v>
      </c>
      <c r="S983" s="276">
        <v>0</v>
      </c>
      <c r="T983" s="276">
        <v>0</v>
      </c>
      <c r="U983" s="276">
        <v>0</v>
      </c>
      <c r="V983" s="1044">
        <v>0</v>
      </c>
      <c r="W983" s="276">
        <v>0</v>
      </c>
      <c r="X983" s="276">
        <v>1</v>
      </c>
      <c r="Y983" s="276">
        <v>0</v>
      </c>
      <c r="Z983" s="276">
        <v>0</v>
      </c>
      <c r="AA983" s="276">
        <v>2</v>
      </c>
      <c r="AB983" s="276">
        <v>0</v>
      </c>
      <c r="AC983" s="276">
        <v>1</v>
      </c>
      <c r="AD983" s="448"/>
    </row>
    <row r="984" spans="1:30" ht="20.399999999999999" customHeight="1">
      <c r="A984" s="794"/>
      <c r="B984" s="670" t="s">
        <v>4104</v>
      </c>
      <c r="C984" s="276">
        <v>0</v>
      </c>
      <c r="D984" s="276">
        <v>0</v>
      </c>
      <c r="E984" s="276">
        <v>0</v>
      </c>
      <c r="F984" s="276">
        <v>0</v>
      </c>
      <c r="G984" s="1043">
        <v>0</v>
      </c>
      <c r="H984" s="276">
        <v>0</v>
      </c>
      <c r="I984" s="276">
        <v>0</v>
      </c>
      <c r="J984" s="276">
        <v>0</v>
      </c>
      <c r="K984" s="276">
        <v>0</v>
      </c>
      <c r="L984" s="276">
        <v>0</v>
      </c>
      <c r="M984" s="276">
        <v>0</v>
      </c>
      <c r="N984" s="276">
        <v>0</v>
      </c>
      <c r="O984" s="276">
        <v>0</v>
      </c>
      <c r="P984" s="276">
        <v>0</v>
      </c>
      <c r="Q984" s="276">
        <v>0</v>
      </c>
      <c r="R984" s="276">
        <v>0</v>
      </c>
      <c r="S984" s="276">
        <v>0</v>
      </c>
      <c r="T984" s="276">
        <v>0</v>
      </c>
      <c r="U984" s="276">
        <v>0</v>
      </c>
      <c r="V984" s="1044">
        <v>0</v>
      </c>
      <c r="W984" s="276">
        <v>0</v>
      </c>
      <c r="X984" s="276">
        <v>0</v>
      </c>
      <c r="Y984" s="276">
        <v>0</v>
      </c>
      <c r="Z984" s="276">
        <v>0</v>
      </c>
      <c r="AA984" s="276">
        <v>0</v>
      </c>
      <c r="AB984" s="276">
        <v>0</v>
      </c>
      <c r="AC984" s="276">
        <v>0</v>
      </c>
      <c r="AD984" s="448"/>
    </row>
    <row r="985" spans="1:30" ht="20.399999999999999" customHeight="1">
      <c r="A985" s="407"/>
      <c r="B985" s="407"/>
      <c r="C985" s="407"/>
      <c r="D985" s="407"/>
      <c r="E985" s="407"/>
      <c r="F985" s="407"/>
      <c r="G985" s="407"/>
      <c r="H985" s="407"/>
      <c r="I985" s="407"/>
      <c r="J985" s="407"/>
      <c r="K985" s="407"/>
      <c r="L985" s="407"/>
      <c r="M985" s="407"/>
      <c r="N985" s="407"/>
      <c r="O985" s="407"/>
      <c r="P985" s="407"/>
      <c r="Q985" s="407"/>
      <c r="R985" s="407"/>
      <c r="S985" s="407"/>
      <c r="T985" s="407"/>
      <c r="U985" s="407"/>
      <c r="V985" s="407"/>
      <c r="W985" s="407"/>
      <c r="X985" s="407"/>
      <c r="Y985" s="407"/>
      <c r="Z985" s="407"/>
      <c r="AA985" s="407"/>
      <c r="AB985" s="407"/>
      <c r="AC985" s="407"/>
      <c r="AD985" s="448"/>
    </row>
    <row r="986" spans="1:30" ht="20.399999999999999" customHeight="1">
      <c r="A986" s="796" t="s">
        <v>3270</v>
      </c>
      <c r="B986" s="669" t="s">
        <v>3269</v>
      </c>
      <c r="C986" s="275">
        <v>71</v>
      </c>
      <c r="D986" s="275">
        <v>71</v>
      </c>
      <c r="E986" s="275">
        <v>0</v>
      </c>
      <c r="F986" s="275">
        <v>0</v>
      </c>
      <c r="G986" s="1041">
        <v>100</v>
      </c>
      <c r="H986" s="275">
        <v>0</v>
      </c>
      <c r="I986" s="275">
        <v>0</v>
      </c>
      <c r="J986" s="275">
        <v>0</v>
      </c>
      <c r="K986" s="275">
        <v>0</v>
      </c>
      <c r="L986" s="275">
        <v>0</v>
      </c>
      <c r="M986" s="275">
        <v>2</v>
      </c>
      <c r="N986" s="275">
        <v>4</v>
      </c>
      <c r="O986" s="275">
        <v>1</v>
      </c>
      <c r="P986" s="275">
        <v>2</v>
      </c>
      <c r="Q986" s="275">
        <v>1</v>
      </c>
      <c r="R986" s="275">
        <v>2</v>
      </c>
      <c r="S986" s="275">
        <v>0</v>
      </c>
      <c r="T986" s="275">
        <v>1</v>
      </c>
      <c r="U986" s="275">
        <v>3</v>
      </c>
      <c r="V986" s="1042">
        <v>0</v>
      </c>
      <c r="W986" s="275">
        <v>6</v>
      </c>
      <c r="X986" s="275">
        <v>3</v>
      </c>
      <c r="Y986" s="275">
        <v>2</v>
      </c>
      <c r="Z986" s="275">
        <v>6</v>
      </c>
      <c r="AA986" s="275">
        <v>10</v>
      </c>
      <c r="AB986" s="275">
        <v>11</v>
      </c>
      <c r="AC986" s="275">
        <v>17</v>
      </c>
      <c r="AD986" s="448"/>
    </row>
    <row r="987" spans="1:30" ht="20.399999999999999" customHeight="1">
      <c r="A987" s="794"/>
      <c r="B987" s="670" t="s">
        <v>1468</v>
      </c>
      <c r="C987" s="276">
        <v>36</v>
      </c>
      <c r="D987" s="276">
        <v>36</v>
      </c>
      <c r="E987" s="276">
        <v>0</v>
      </c>
      <c r="F987" s="276">
        <v>0</v>
      </c>
      <c r="G987" s="1043">
        <v>100</v>
      </c>
      <c r="H987" s="276">
        <v>0</v>
      </c>
      <c r="I987" s="276">
        <v>0</v>
      </c>
      <c r="J987" s="276">
        <v>0</v>
      </c>
      <c r="K987" s="276">
        <v>0</v>
      </c>
      <c r="L987" s="276">
        <v>0</v>
      </c>
      <c r="M987" s="276">
        <v>1</v>
      </c>
      <c r="N987" s="276">
        <v>2</v>
      </c>
      <c r="O987" s="276">
        <v>1</v>
      </c>
      <c r="P987" s="276">
        <v>2</v>
      </c>
      <c r="Q987" s="276">
        <v>1</v>
      </c>
      <c r="R987" s="276">
        <v>0</v>
      </c>
      <c r="S987" s="276">
        <v>0</v>
      </c>
      <c r="T987" s="276">
        <v>0</v>
      </c>
      <c r="U987" s="276">
        <v>2</v>
      </c>
      <c r="V987" s="1044">
        <v>0</v>
      </c>
      <c r="W987" s="276">
        <v>4</v>
      </c>
      <c r="X987" s="276">
        <v>0</v>
      </c>
      <c r="Y987" s="276">
        <v>1</v>
      </c>
      <c r="Z987" s="276">
        <v>3</v>
      </c>
      <c r="AA987" s="276">
        <v>6</v>
      </c>
      <c r="AB987" s="276">
        <v>6</v>
      </c>
      <c r="AC987" s="276">
        <v>7</v>
      </c>
      <c r="AD987" s="448"/>
    </row>
    <row r="988" spans="1:30" ht="20.399999999999999" customHeight="1">
      <c r="A988" s="794"/>
      <c r="B988" s="670" t="s">
        <v>1467</v>
      </c>
      <c r="C988" s="276">
        <v>35</v>
      </c>
      <c r="D988" s="276">
        <v>35</v>
      </c>
      <c r="E988" s="276">
        <v>0</v>
      </c>
      <c r="F988" s="276">
        <v>0</v>
      </c>
      <c r="G988" s="1043">
        <v>100</v>
      </c>
      <c r="H988" s="276">
        <v>0</v>
      </c>
      <c r="I988" s="276">
        <v>0</v>
      </c>
      <c r="J988" s="276">
        <v>0</v>
      </c>
      <c r="K988" s="276">
        <v>0</v>
      </c>
      <c r="L988" s="276">
        <v>0</v>
      </c>
      <c r="M988" s="276">
        <v>1</v>
      </c>
      <c r="N988" s="276">
        <v>2</v>
      </c>
      <c r="O988" s="276">
        <v>0</v>
      </c>
      <c r="P988" s="276">
        <v>0</v>
      </c>
      <c r="Q988" s="276">
        <v>0</v>
      </c>
      <c r="R988" s="276">
        <v>2</v>
      </c>
      <c r="S988" s="276">
        <v>0</v>
      </c>
      <c r="T988" s="276">
        <v>1</v>
      </c>
      <c r="U988" s="276">
        <v>1</v>
      </c>
      <c r="V988" s="1044">
        <v>0</v>
      </c>
      <c r="W988" s="276">
        <v>2</v>
      </c>
      <c r="X988" s="276">
        <v>3</v>
      </c>
      <c r="Y988" s="276">
        <v>1</v>
      </c>
      <c r="Z988" s="276">
        <v>3</v>
      </c>
      <c r="AA988" s="276">
        <v>4</v>
      </c>
      <c r="AB988" s="276">
        <v>5</v>
      </c>
      <c r="AC988" s="276">
        <v>10</v>
      </c>
      <c r="AD988" s="448"/>
    </row>
    <row r="989" spans="1:30" ht="20.399999999999999" customHeight="1">
      <c r="A989" s="794"/>
      <c r="B989" s="670" t="s">
        <v>4104</v>
      </c>
      <c r="C989" s="276">
        <v>0</v>
      </c>
      <c r="D989" s="276">
        <v>0</v>
      </c>
      <c r="E989" s="276">
        <v>0</v>
      </c>
      <c r="F989" s="276">
        <v>0</v>
      </c>
      <c r="G989" s="1043">
        <v>0</v>
      </c>
      <c r="H989" s="276">
        <v>0</v>
      </c>
      <c r="I989" s="276">
        <v>0</v>
      </c>
      <c r="J989" s="276">
        <v>0</v>
      </c>
      <c r="K989" s="276">
        <v>0</v>
      </c>
      <c r="L989" s="276">
        <v>0</v>
      </c>
      <c r="M989" s="276">
        <v>0</v>
      </c>
      <c r="N989" s="276">
        <v>0</v>
      </c>
      <c r="O989" s="276">
        <v>0</v>
      </c>
      <c r="P989" s="276">
        <v>0</v>
      </c>
      <c r="Q989" s="276">
        <v>0</v>
      </c>
      <c r="R989" s="276">
        <v>0</v>
      </c>
      <c r="S989" s="276">
        <v>0</v>
      </c>
      <c r="T989" s="276">
        <v>0</v>
      </c>
      <c r="U989" s="276">
        <v>0</v>
      </c>
      <c r="V989" s="1044">
        <v>0</v>
      </c>
      <c r="W989" s="276">
        <v>0</v>
      </c>
      <c r="X989" s="276">
        <v>0</v>
      </c>
      <c r="Y989" s="276">
        <v>0</v>
      </c>
      <c r="Z989" s="276">
        <v>0</v>
      </c>
      <c r="AA989" s="276">
        <v>0</v>
      </c>
      <c r="AB989" s="276">
        <v>0</v>
      </c>
      <c r="AC989" s="276">
        <v>0</v>
      </c>
      <c r="AD989" s="448"/>
    </row>
    <row r="990" spans="1:30" ht="20.399999999999999" customHeight="1">
      <c r="A990" s="407"/>
      <c r="B990" s="407"/>
      <c r="C990" s="407"/>
      <c r="D990" s="407"/>
      <c r="E990" s="407"/>
      <c r="F990" s="407"/>
      <c r="G990" s="407"/>
      <c r="H990" s="407"/>
      <c r="I990" s="407"/>
      <c r="J990" s="407"/>
      <c r="K990" s="407"/>
      <c r="L990" s="407"/>
      <c r="M990" s="407"/>
      <c r="N990" s="407"/>
      <c r="O990" s="407"/>
      <c r="P990" s="407"/>
      <c r="Q990" s="407"/>
      <c r="R990" s="407"/>
      <c r="S990" s="407"/>
      <c r="T990" s="407"/>
      <c r="U990" s="407"/>
      <c r="V990" s="407"/>
      <c r="W990" s="407"/>
      <c r="X990" s="407"/>
      <c r="Y990" s="407"/>
      <c r="Z990" s="407"/>
      <c r="AA990" s="407"/>
      <c r="AB990" s="407"/>
      <c r="AC990" s="407"/>
      <c r="AD990" s="448"/>
    </row>
    <row r="991" spans="1:30" ht="20.399999999999999" customHeight="1">
      <c r="A991" s="796" t="s">
        <v>3268</v>
      </c>
      <c r="B991" s="669" t="s">
        <v>3267</v>
      </c>
      <c r="C991" s="275">
        <v>127</v>
      </c>
      <c r="D991" s="275">
        <v>127</v>
      </c>
      <c r="E991" s="275">
        <v>0</v>
      </c>
      <c r="F991" s="275">
        <v>0</v>
      </c>
      <c r="G991" s="1041">
        <v>100</v>
      </c>
      <c r="H991" s="275">
        <v>0</v>
      </c>
      <c r="I991" s="275">
        <v>0</v>
      </c>
      <c r="J991" s="275">
        <v>0</v>
      </c>
      <c r="K991" s="275">
        <v>0</v>
      </c>
      <c r="L991" s="275">
        <v>0</v>
      </c>
      <c r="M991" s="275">
        <v>0</v>
      </c>
      <c r="N991" s="275">
        <v>0</v>
      </c>
      <c r="O991" s="275">
        <v>0</v>
      </c>
      <c r="P991" s="275">
        <v>2</v>
      </c>
      <c r="Q991" s="275">
        <v>0</v>
      </c>
      <c r="R991" s="275">
        <v>1</v>
      </c>
      <c r="S991" s="275">
        <v>1</v>
      </c>
      <c r="T991" s="275">
        <v>1</v>
      </c>
      <c r="U991" s="275">
        <v>3</v>
      </c>
      <c r="V991" s="1042">
        <v>6</v>
      </c>
      <c r="W991" s="275">
        <v>7</v>
      </c>
      <c r="X991" s="275">
        <v>10</v>
      </c>
      <c r="Y991" s="275">
        <v>10</v>
      </c>
      <c r="Z991" s="275">
        <v>10</v>
      </c>
      <c r="AA991" s="275">
        <v>17</v>
      </c>
      <c r="AB991" s="275">
        <v>17</v>
      </c>
      <c r="AC991" s="275">
        <v>42</v>
      </c>
      <c r="AD991" s="448"/>
    </row>
    <row r="992" spans="1:30" ht="20.399999999999999" customHeight="1">
      <c r="A992" s="794"/>
      <c r="B992" s="670" t="s">
        <v>1468</v>
      </c>
      <c r="C992" s="276">
        <v>73</v>
      </c>
      <c r="D992" s="276">
        <v>73</v>
      </c>
      <c r="E992" s="276">
        <v>0</v>
      </c>
      <c r="F992" s="276">
        <v>0</v>
      </c>
      <c r="G992" s="1043">
        <v>100</v>
      </c>
      <c r="H992" s="276">
        <v>0</v>
      </c>
      <c r="I992" s="276">
        <v>0</v>
      </c>
      <c r="J992" s="276">
        <v>0</v>
      </c>
      <c r="K992" s="276">
        <v>0</v>
      </c>
      <c r="L992" s="276">
        <v>0</v>
      </c>
      <c r="M992" s="276">
        <v>0</v>
      </c>
      <c r="N992" s="276">
        <v>0</v>
      </c>
      <c r="O992" s="276">
        <v>0</v>
      </c>
      <c r="P992" s="276">
        <v>1</v>
      </c>
      <c r="Q992" s="276">
        <v>0</v>
      </c>
      <c r="R992" s="276">
        <v>1</v>
      </c>
      <c r="S992" s="276">
        <v>1</v>
      </c>
      <c r="T992" s="276">
        <v>1</v>
      </c>
      <c r="U992" s="276">
        <v>3</v>
      </c>
      <c r="V992" s="1044">
        <v>5</v>
      </c>
      <c r="W992" s="276">
        <v>5</v>
      </c>
      <c r="X992" s="276">
        <v>5</v>
      </c>
      <c r="Y992" s="276">
        <v>7</v>
      </c>
      <c r="Z992" s="276">
        <v>6</v>
      </c>
      <c r="AA992" s="276">
        <v>11</v>
      </c>
      <c r="AB992" s="276">
        <v>10</v>
      </c>
      <c r="AC992" s="276">
        <v>17</v>
      </c>
      <c r="AD992" s="448"/>
    </row>
    <row r="993" spans="1:30" ht="20.399999999999999" customHeight="1">
      <c r="A993" s="794"/>
      <c r="B993" s="670" t="s">
        <v>1467</v>
      </c>
      <c r="C993" s="276">
        <v>54</v>
      </c>
      <c r="D993" s="276">
        <v>54</v>
      </c>
      <c r="E993" s="276">
        <v>0</v>
      </c>
      <c r="F993" s="276">
        <v>0</v>
      </c>
      <c r="G993" s="1043">
        <v>100</v>
      </c>
      <c r="H993" s="276">
        <v>0</v>
      </c>
      <c r="I993" s="276">
        <v>0</v>
      </c>
      <c r="J993" s="276">
        <v>0</v>
      </c>
      <c r="K993" s="276">
        <v>0</v>
      </c>
      <c r="L993" s="276">
        <v>0</v>
      </c>
      <c r="M993" s="276">
        <v>0</v>
      </c>
      <c r="N993" s="276">
        <v>0</v>
      </c>
      <c r="O993" s="276">
        <v>0</v>
      </c>
      <c r="P993" s="276">
        <v>1</v>
      </c>
      <c r="Q993" s="276">
        <v>0</v>
      </c>
      <c r="R993" s="276">
        <v>0</v>
      </c>
      <c r="S993" s="276">
        <v>0</v>
      </c>
      <c r="T993" s="276">
        <v>0</v>
      </c>
      <c r="U993" s="276">
        <v>0</v>
      </c>
      <c r="V993" s="1044">
        <v>1</v>
      </c>
      <c r="W993" s="276">
        <v>2</v>
      </c>
      <c r="X993" s="276">
        <v>5</v>
      </c>
      <c r="Y993" s="276">
        <v>3</v>
      </c>
      <c r="Z993" s="276">
        <v>4</v>
      </c>
      <c r="AA993" s="276">
        <v>6</v>
      </c>
      <c r="AB993" s="276">
        <v>7</v>
      </c>
      <c r="AC993" s="276">
        <v>25</v>
      </c>
      <c r="AD993" s="448"/>
    </row>
    <row r="994" spans="1:30" ht="20.399999999999999" customHeight="1">
      <c r="A994" s="794"/>
      <c r="B994" s="670" t="s">
        <v>4104</v>
      </c>
      <c r="C994" s="276">
        <v>0</v>
      </c>
      <c r="D994" s="276">
        <v>0</v>
      </c>
      <c r="E994" s="276">
        <v>0</v>
      </c>
      <c r="F994" s="276">
        <v>0</v>
      </c>
      <c r="G994" s="1043">
        <v>0</v>
      </c>
      <c r="H994" s="276">
        <v>0</v>
      </c>
      <c r="I994" s="276">
        <v>0</v>
      </c>
      <c r="J994" s="276">
        <v>0</v>
      </c>
      <c r="K994" s="276">
        <v>0</v>
      </c>
      <c r="L994" s="276">
        <v>0</v>
      </c>
      <c r="M994" s="276">
        <v>0</v>
      </c>
      <c r="N994" s="276">
        <v>0</v>
      </c>
      <c r="O994" s="276">
        <v>0</v>
      </c>
      <c r="P994" s="276">
        <v>0</v>
      </c>
      <c r="Q994" s="276">
        <v>0</v>
      </c>
      <c r="R994" s="276">
        <v>0</v>
      </c>
      <c r="S994" s="276">
        <v>0</v>
      </c>
      <c r="T994" s="276">
        <v>0</v>
      </c>
      <c r="U994" s="276">
        <v>0</v>
      </c>
      <c r="V994" s="1044">
        <v>0</v>
      </c>
      <c r="W994" s="276">
        <v>0</v>
      </c>
      <c r="X994" s="276">
        <v>0</v>
      </c>
      <c r="Y994" s="276">
        <v>0</v>
      </c>
      <c r="Z994" s="276">
        <v>0</v>
      </c>
      <c r="AA994" s="276">
        <v>0</v>
      </c>
      <c r="AB994" s="276">
        <v>0</v>
      </c>
      <c r="AC994" s="276">
        <v>0</v>
      </c>
      <c r="AD994" s="448"/>
    </row>
    <row r="995" spans="1:30" ht="20.399999999999999" customHeight="1">
      <c r="A995" s="407"/>
      <c r="B995" s="407"/>
      <c r="C995" s="407"/>
      <c r="D995" s="407"/>
      <c r="E995" s="407"/>
      <c r="F995" s="407"/>
      <c r="G995" s="407"/>
      <c r="H995" s="407"/>
      <c r="I995" s="407"/>
      <c r="J995" s="407"/>
      <c r="K995" s="407"/>
      <c r="L995" s="407"/>
      <c r="M995" s="407"/>
      <c r="N995" s="407"/>
      <c r="O995" s="407"/>
      <c r="P995" s="407"/>
      <c r="Q995" s="407"/>
      <c r="R995" s="407"/>
      <c r="S995" s="407"/>
      <c r="T995" s="407"/>
      <c r="U995" s="407"/>
      <c r="V995" s="407"/>
      <c r="W995" s="407"/>
      <c r="X995" s="407"/>
      <c r="Y995" s="407"/>
      <c r="Z995" s="407"/>
      <c r="AA995" s="407"/>
      <c r="AB995" s="407"/>
      <c r="AC995" s="407"/>
      <c r="AD995" s="448"/>
    </row>
    <row r="996" spans="1:30" ht="20.399999999999999" customHeight="1">
      <c r="A996" s="796" t="s">
        <v>3266</v>
      </c>
      <c r="B996" s="669" t="s">
        <v>3265</v>
      </c>
      <c r="C996" s="275">
        <v>99</v>
      </c>
      <c r="D996" s="275">
        <v>99</v>
      </c>
      <c r="E996" s="275">
        <v>0</v>
      </c>
      <c r="F996" s="275">
        <v>0</v>
      </c>
      <c r="G996" s="1041">
        <v>100</v>
      </c>
      <c r="H996" s="275">
        <v>0</v>
      </c>
      <c r="I996" s="275">
        <v>0</v>
      </c>
      <c r="J996" s="275">
        <v>0</v>
      </c>
      <c r="K996" s="275">
        <v>0</v>
      </c>
      <c r="L996" s="275">
        <v>0</v>
      </c>
      <c r="M996" s="275">
        <v>0</v>
      </c>
      <c r="N996" s="275">
        <v>0</v>
      </c>
      <c r="O996" s="275">
        <v>0</v>
      </c>
      <c r="P996" s="275">
        <v>1</v>
      </c>
      <c r="Q996" s="275">
        <v>1</v>
      </c>
      <c r="R996" s="275">
        <v>0</v>
      </c>
      <c r="S996" s="275">
        <v>1</v>
      </c>
      <c r="T996" s="275">
        <v>0</v>
      </c>
      <c r="U996" s="275">
        <v>2</v>
      </c>
      <c r="V996" s="1042">
        <v>1</v>
      </c>
      <c r="W996" s="275">
        <v>4</v>
      </c>
      <c r="X996" s="275">
        <v>4</v>
      </c>
      <c r="Y996" s="275">
        <v>5</v>
      </c>
      <c r="Z996" s="275">
        <v>12</v>
      </c>
      <c r="AA996" s="275">
        <v>12</v>
      </c>
      <c r="AB996" s="275">
        <v>24</v>
      </c>
      <c r="AC996" s="275">
        <v>32</v>
      </c>
      <c r="AD996" s="448"/>
    </row>
    <row r="997" spans="1:30" ht="20.399999999999999" customHeight="1">
      <c r="A997" s="794"/>
      <c r="B997" s="670" t="s">
        <v>1468</v>
      </c>
      <c r="C997" s="276">
        <v>37</v>
      </c>
      <c r="D997" s="276">
        <v>37</v>
      </c>
      <c r="E997" s="276">
        <v>0</v>
      </c>
      <c r="F997" s="276">
        <v>0</v>
      </c>
      <c r="G997" s="1043">
        <v>100</v>
      </c>
      <c r="H997" s="276">
        <v>0</v>
      </c>
      <c r="I997" s="276">
        <v>0</v>
      </c>
      <c r="J997" s="276">
        <v>0</v>
      </c>
      <c r="K997" s="276">
        <v>0</v>
      </c>
      <c r="L997" s="276">
        <v>0</v>
      </c>
      <c r="M997" s="276">
        <v>0</v>
      </c>
      <c r="N997" s="276">
        <v>0</v>
      </c>
      <c r="O997" s="276">
        <v>0</v>
      </c>
      <c r="P997" s="276">
        <v>1</v>
      </c>
      <c r="Q997" s="276">
        <v>1</v>
      </c>
      <c r="R997" s="276">
        <v>0</v>
      </c>
      <c r="S997" s="276">
        <v>0</v>
      </c>
      <c r="T997" s="276">
        <v>0</v>
      </c>
      <c r="U997" s="276">
        <v>1</v>
      </c>
      <c r="V997" s="1044">
        <v>0</v>
      </c>
      <c r="W997" s="276">
        <v>3</v>
      </c>
      <c r="X997" s="276">
        <v>1</v>
      </c>
      <c r="Y997" s="276">
        <v>1</v>
      </c>
      <c r="Z997" s="276">
        <v>6</v>
      </c>
      <c r="AA997" s="276">
        <v>4</v>
      </c>
      <c r="AB997" s="276">
        <v>9</v>
      </c>
      <c r="AC997" s="276">
        <v>10</v>
      </c>
      <c r="AD997" s="448"/>
    </row>
    <row r="998" spans="1:30" ht="20.399999999999999" customHeight="1">
      <c r="A998" s="794"/>
      <c r="B998" s="670" t="s">
        <v>1467</v>
      </c>
      <c r="C998" s="276">
        <v>62</v>
      </c>
      <c r="D998" s="276">
        <v>62</v>
      </c>
      <c r="E998" s="276">
        <v>0</v>
      </c>
      <c r="F998" s="276">
        <v>0</v>
      </c>
      <c r="G998" s="1043">
        <v>100</v>
      </c>
      <c r="H998" s="276">
        <v>0</v>
      </c>
      <c r="I998" s="276">
        <v>0</v>
      </c>
      <c r="J998" s="276">
        <v>0</v>
      </c>
      <c r="K998" s="276">
        <v>0</v>
      </c>
      <c r="L998" s="276">
        <v>0</v>
      </c>
      <c r="M998" s="276">
        <v>0</v>
      </c>
      <c r="N998" s="276">
        <v>0</v>
      </c>
      <c r="O998" s="276">
        <v>0</v>
      </c>
      <c r="P998" s="276">
        <v>0</v>
      </c>
      <c r="Q998" s="276">
        <v>0</v>
      </c>
      <c r="R998" s="276">
        <v>0</v>
      </c>
      <c r="S998" s="276">
        <v>1</v>
      </c>
      <c r="T998" s="276">
        <v>0</v>
      </c>
      <c r="U998" s="276">
        <v>1</v>
      </c>
      <c r="V998" s="1044">
        <v>1</v>
      </c>
      <c r="W998" s="276">
        <v>1</v>
      </c>
      <c r="X998" s="276">
        <v>3</v>
      </c>
      <c r="Y998" s="276">
        <v>4</v>
      </c>
      <c r="Z998" s="276">
        <v>6</v>
      </c>
      <c r="AA998" s="276">
        <v>8</v>
      </c>
      <c r="AB998" s="276">
        <v>15</v>
      </c>
      <c r="AC998" s="276">
        <v>22</v>
      </c>
      <c r="AD998" s="448"/>
    </row>
    <row r="999" spans="1:30" ht="20.399999999999999" customHeight="1">
      <c r="A999" s="794"/>
      <c r="B999" s="670" t="s">
        <v>4104</v>
      </c>
      <c r="C999" s="276">
        <v>0</v>
      </c>
      <c r="D999" s="276">
        <v>0</v>
      </c>
      <c r="E999" s="276">
        <v>0</v>
      </c>
      <c r="F999" s="276">
        <v>0</v>
      </c>
      <c r="G999" s="1043">
        <v>0</v>
      </c>
      <c r="H999" s="276">
        <v>0</v>
      </c>
      <c r="I999" s="276">
        <v>0</v>
      </c>
      <c r="J999" s="276">
        <v>0</v>
      </c>
      <c r="K999" s="276">
        <v>0</v>
      </c>
      <c r="L999" s="276">
        <v>0</v>
      </c>
      <c r="M999" s="276">
        <v>0</v>
      </c>
      <c r="N999" s="276">
        <v>0</v>
      </c>
      <c r="O999" s="276">
        <v>0</v>
      </c>
      <c r="P999" s="276">
        <v>0</v>
      </c>
      <c r="Q999" s="276">
        <v>0</v>
      </c>
      <c r="R999" s="276">
        <v>0</v>
      </c>
      <c r="S999" s="276">
        <v>0</v>
      </c>
      <c r="T999" s="276">
        <v>0</v>
      </c>
      <c r="U999" s="276">
        <v>0</v>
      </c>
      <c r="V999" s="1044">
        <v>0</v>
      </c>
      <c r="W999" s="276">
        <v>0</v>
      </c>
      <c r="X999" s="276">
        <v>0</v>
      </c>
      <c r="Y999" s="276">
        <v>0</v>
      </c>
      <c r="Z999" s="276">
        <v>0</v>
      </c>
      <c r="AA999" s="276">
        <v>0</v>
      </c>
      <c r="AB999" s="276">
        <v>0</v>
      </c>
      <c r="AC999" s="276">
        <v>0</v>
      </c>
      <c r="AD999" s="448"/>
    </row>
    <row r="1000" spans="1:30" ht="20.399999999999999" customHeight="1">
      <c r="A1000" s="407"/>
      <c r="B1000" s="407"/>
      <c r="C1000" s="407"/>
      <c r="D1000" s="407"/>
      <c r="E1000" s="407"/>
      <c r="F1000" s="407"/>
      <c r="G1000" s="407"/>
      <c r="H1000" s="407"/>
      <c r="I1000" s="407"/>
      <c r="J1000" s="407"/>
      <c r="K1000" s="407"/>
      <c r="L1000" s="407"/>
      <c r="M1000" s="407"/>
      <c r="N1000" s="407"/>
      <c r="O1000" s="407"/>
      <c r="P1000" s="407"/>
      <c r="Q1000" s="407"/>
      <c r="R1000" s="407"/>
      <c r="S1000" s="407"/>
      <c r="T1000" s="407"/>
      <c r="U1000" s="407"/>
      <c r="V1000" s="407"/>
      <c r="W1000" s="407"/>
      <c r="X1000" s="407"/>
      <c r="Y1000" s="407"/>
      <c r="Z1000" s="407"/>
      <c r="AA1000" s="407"/>
      <c r="AB1000" s="407"/>
      <c r="AC1000" s="407"/>
      <c r="AD1000" s="448"/>
    </row>
    <row r="1001" spans="1:30" ht="20.399999999999999" customHeight="1">
      <c r="A1001" s="796" t="s">
        <v>3264</v>
      </c>
      <c r="B1001" s="669" t="s">
        <v>3263</v>
      </c>
      <c r="C1001" s="275">
        <v>12</v>
      </c>
      <c r="D1001" s="275">
        <v>12</v>
      </c>
      <c r="E1001" s="275">
        <v>0</v>
      </c>
      <c r="F1001" s="275">
        <v>0</v>
      </c>
      <c r="G1001" s="1041">
        <v>100</v>
      </c>
      <c r="H1001" s="275">
        <v>3</v>
      </c>
      <c r="I1001" s="275">
        <v>1</v>
      </c>
      <c r="J1001" s="275">
        <v>0</v>
      </c>
      <c r="K1001" s="275">
        <v>2</v>
      </c>
      <c r="L1001" s="275">
        <v>1</v>
      </c>
      <c r="M1001" s="275">
        <v>0</v>
      </c>
      <c r="N1001" s="275">
        <v>0</v>
      </c>
      <c r="O1001" s="275">
        <v>0</v>
      </c>
      <c r="P1001" s="275">
        <v>0</v>
      </c>
      <c r="Q1001" s="275">
        <v>0</v>
      </c>
      <c r="R1001" s="275">
        <v>0</v>
      </c>
      <c r="S1001" s="275">
        <v>0</v>
      </c>
      <c r="T1001" s="275">
        <v>0</v>
      </c>
      <c r="U1001" s="275">
        <v>0</v>
      </c>
      <c r="V1001" s="1042">
        <v>0</v>
      </c>
      <c r="W1001" s="275">
        <v>0</v>
      </c>
      <c r="X1001" s="275">
        <v>1</v>
      </c>
      <c r="Y1001" s="275">
        <v>0</v>
      </c>
      <c r="Z1001" s="275">
        <v>3</v>
      </c>
      <c r="AA1001" s="275">
        <v>2</v>
      </c>
      <c r="AB1001" s="275">
        <v>0</v>
      </c>
      <c r="AC1001" s="275">
        <v>2</v>
      </c>
      <c r="AD1001" s="448"/>
    </row>
    <row r="1002" spans="1:30" ht="20.399999999999999" customHeight="1">
      <c r="A1002" s="669"/>
      <c r="B1002" s="669" t="s">
        <v>3262</v>
      </c>
      <c r="C1002" s="797"/>
      <c r="D1002" s="797"/>
      <c r="E1002" s="797"/>
      <c r="F1002" s="797"/>
      <c r="G1002" s="797"/>
      <c r="H1002" s="797"/>
      <c r="I1002" s="797"/>
      <c r="J1002" s="797"/>
      <c r="K1002" s="797"/>
      <c r="L1002" s="797"/>
      <c r="M1002" s="797"/>
      <c r="N1002" s="797"/>
      <c r="O1002" s="797"/>
      <c r="P1002" s="797"/>
      <c r="Q1002" s="797"/>
      <c r="R1002" s="797"/>
      <c r="S1002" s="797"/>
      <c r="T1002" s="797"/>
      <c r="U1002" s="797"/>
      <c r="V1002" s="797"/>
      <c r="W1002" s="797"/>
      <c r="X1002" s="797"/>
      <c r="Y1002" s="797"/>
      <c r="Z1002" s="797"/>
      <c r="AA1002" s="797"/>
      <c r="AB1002" s="797"/>
      <c r="AC1002" s="797"/>
      <c r="AD1002" s="448"/>
    </row>
    <row r="1003" spans="1:30" ht="20.399999999999999" customHeight="1">
      <c r="A1003" s="794"/>
      <c r="B1003" s="670" t="s">
        <v>1468</v>
      </c>
      <c r="C1003" s="276">
        <v>4</v>
      </c>
      <c r="D1003" s="276">
        <v>4</v>
      </c>
      <c r="E1003" s="276">
        <v>0</v>
      </c>
      <c r="F1003" s="276">
        <v>0</v>
      </c>
      <c r="G1003" s="1043">
        <v>100</v>
      </c>
      <c r="H1003" s="276">
        <v>1</v>
      </c>
      <c r="I1003" s="276">
        <v>1</v>
      </c>
      <c r="J1003" s="276">
        <v>0</v>
      </c>
      <c r="K1003" s="276">
        <v>0</v>
      </c>
      <c r="L1003" s="276">
        <v>0</v>
      </c>
      <c r="M1003" s="276">
        <v>0</v>
      </c>
      <c r="N1003" s="276">
        <v>0</v>
      </c>
      <c r="O1003" s="276">
        <v>0</v>
      </c>
      <c r="P1003" s="276">
        <v>0</v>
      </c>
      <c r="Q1003" s="276">
        <v>0</v>
      </c>
      <c r="R1003" s="276">
        <v>0</v>
      </c>
      <c r="S1003" s="276">
        <v>0</v>
      </c>
      <c r="T1003" s="276">
        <v>0</v>
      </c>
      <c r="U1003" s="276">
        <v>0</v>
      </c>
      <c r="V1003" s="1044">
        <v>0</v>
      </c>
      <c r="W1003" s="276">
        <v>0</v>
      </c>
      <c r="X1003" s="276">
        <v>0</v>
      </c>
      <c r="Y1003" s="276">
        <v>0</v>
      </c>
      <c r="Z1003" s="276">
        <v>2</v>
      </c>
      <c r="AA1003" s="276">
        <v>0</v>
      </c>
      <c r="AB1003" s="276">
        <v>0</v>
      </c>
      <c r="AC1003" s="276">
        <v>1</v>
      </c>
      <c r="AD1003" s="448"/>
    </row>
    <row r="1004" spans="1:30" ht="20.399999999999999" customHeight="1">
      <c r="A1004" s="794"/>
      <c r="B1004" s="670" t="s">
        <v>1467</v>
      </c>
      <c r="C1004" s="276">
        <v>8</v>
      </c>
      <c r="D1004" s="276">
        <v>8</v>
      </c>
      <c r="E1004" s="276">
        <v>0</v>
      </c>
      <c r="F1004" s="276">
        <v>0</v>
      </c>
      <c r="G1004" s="1043">
        <v>100</v>
      </c>
      <c r="H1004" s="276">
        <v>2</v>
      </c>
      <c r="I1004" s="276">
        <v>0</v>
      </c>
      <c r="J1004" s="276">
        <v>0</v>
      </c>
      <c r="K1004" s="276">
        <v>2</v>
      </c>
      <c r="L1004" s="276">
        <v>1</v>
      </c>
      <c r="M1004" s="276">
        <v>0</v>
      </c>
      <c r="N1004" s="276">
        <v>0</v>
      </c>
      <c r="O1004" s="276">
        <v>0</v>
      </c>
      <c r="P1004" s="276">
        <v>0</v>
      </c>
      <c r="Q1004" s="276">
        <v>0</v>
      </c>
      <c r="R1004" s="276">
        <v>0</v>
      </c>
      <c r="S1004" s="276">
        <v>0</v>
      </c>
      <c r="T1004" s="276">
        <v>0</v>
      </c>
      <c r="U1004" s="276">
        <v>0</v>
      </c>
      <c r="V1004" s="1044">
        <v>0</v>
      </c>
      <c r="W1004" s="276">
        <v>0</v>
      </c>
      <c r="X1004" s="276">
        <v>1</v>
      </c>
      <c r="Y1004" s="276">
        <v>0</v>
      </c>
      <c r="Z1004" s="276">
        <v>1</v>
      </c>
      <c r="AA1004" s="276">
        <v>2</v>
      </c>
      <c r="AB1004" s="276">
        <v>0</v>
      </c>
      <c r="AC1004" s="276">
        <v>1</v>
      </c>
      <c r="AD1004" s="448"/>
    </row>
    <row r="1005" spans="1:30" ht="20.399999999999999" customHeight="1">
      <c r="A1005" s="794"/>
      <c r="B1005" s="670" t="s">
        <v>4104</v>
      </c>
      <c r="C1005" s="276">
        <v>0</v>
      </c>
      <c r="D1005" s="276">
        <v>0</v>
      </c>
      <c r="E1005" s="276">
        <v>0</v>
      </c>
      <c r="F1005" s="276">
        <v>0</v>
      </c>
      <c r="G1005" s="1043">
        <v>0</v>
      </c>
      <c r="H1005" s="276">
        <v>0</v>
      </c>
      <c r="I1005" s="276">
        <v>0</v>
      </c>
      <c r="J1005" s="276">
        <v>0</v>
      </c>
      <c r="K1005" s="276">
        <v>0</v>
      </c>
      <c r="L1005" s="276">
        <v>0</v>
      </c>
      <c r="M1005" s="276">
        <v>0</v>
      </c>
      <c r="N1005" s="276">
        <v>0</v>
      </c>
      <c r="O1005" s="276">
        <v>0</v>
      </c>
      <c r="P1005" s="276">
        <v>0</v>
      </c>
      <c r="Q1005" s="276">
        <v>0</v>
      </c>
      <c r="R1005" s="276">
        <v>0</v>
      </c>
      <c r="S1005" s="276">
        <v>0</v>
      </c>
      <c r="T1005" s="276">
        <v>0</v>
      </c>
      <c r="U1005" s="276">
        <v>0</v>
      </c>
      <c r="V1005" s="1044">
        <v>0</v>
      </c>
      <c r="W1005" s="276">
        <v>0</v>
      </c>
      <c r="X1005" s="276">
        <v>0</v>
      </c>
      <c r="Y1005" s="276">
        <v>0</v>
      </c>
      <c r="Z1005" s="276">
        <v>0</v>
      </c>
      <c r="AA1005" s="276">
        <v>0</v>
      </c>
      <c r="AB1005" s="276">
        <v>0</v>
      </c>
      <c r="AC1005" s="276">
        <v>0</v>
      </c>
      <c r="AD1005" s="448"/>
    </row>
    <row r="1006" spans="1:30" ht="20.399999999999999" customHeight="1">
      <c r="A1006" s="407"/>
      <c r="B1006" s="407"/>
      <c r="C1006" s="407"/>
      <c r="D1006" s="407"/>
      <c r="E1006" s="407"/>
      <c r="F1006" s="407"/>
      <c r="G1006" s="407"/>
      <c r="H1006" s="407"/>
      <c r="I1006" s="407"/>
      <c r="J1006" s="407"/>
      <c r="K1006" s="407"/>
      <c r="L1006" s="407"/>
      <c r="M1006" s="407"/>
      <c r="N1006" s="407"/>
      <c r="O1006" s="407"/>
      <c r="P1006" s="407"/>
      <c r="Q1006" s="407"/>
      <c r="R1006" s="407"/>
      <c r="S1006" s="407"/>
      <c r="T1006" s="407"/>
      <c r="U1006" s="407"/>
      <c r="V1006" s="407"/>
      <c r="W1006" s="407"/>
      <c r="X1006" s="407"/>
      <c r="Y1006" s="407"/>
      <c r="Z1006" s="407"/>
      <c r="AA1006" s="407"/>
      <c r="AB1006" s="407"/>
      <c r="AC1006" s="407"/>
      <c r="AD1006" s="448"/>
    </row>
    <row r="1007" spans="1:30" ht="20.399999999999999" customHeight="1">
      <c r="A1007" s="796" t="s">
        <v>3261</v>
      </c>
      <c r="B1007" s="669" t="s">
        <v>3260</v>
      </c>
      <c r="C1007" s="275">
        <v>3</v>
      </c>
      <c r="D1007" s="275">
        <v>3</v>
      </c>
      <c r="E1007" s="275">
        <v>0</v>
      </c>
      <c r="F1007" s="275">
        <v>0</v>
      </c>
      <c r="G1007" s="1041">
        <v>100</v>
      </c>
      <c r="H1007" s="275">
        <v>0</v>
      </c>
      <c r="I1007" s="275">
        <v>0</v>
      </c>
      <c r="J1007" s="275">
        <v>0</v>
      </c>
      <c r="K1007" s="275">
        <v>0</v>
      </c>
      <c r="L1007" s="275">
        <v>0</v>
      </c>
      <c r="M1007" s="275">
        <v>0</v>
      </c>
      <c r="N1007" s="275">
        <v>0</v>
      </c>
      <c r="O1007" s="275">
        <v>0</v>
      </c>
      <c r="P1007" s="275">
        <v>0</v>
      </c>
      <c r="Q1007" s="275">
        <v>0</v>
      </c>
      <c r="R1007" s="275">
        <v>0</v>
      </c>
      <c r="S1007" s="275">
        <v>0</v>
      </c>
      <c r="T1007" s="275">
        <v>2</v>
      </c>
      <c r="U1007" s="275">
        <v>1</v>
      </c>
      <c r="V1007" s="1042">
        <v>0</v>
      </c>
      <c r="W1007" s="275">
        <v>0</v>
      </c>
      <c r="X1007" s="275">
        <v>0</v>
      </c>
      <c r="Y1007" s="275">
        <v>0</v>
      </c>
      <c r="Z1007" s="275">
        <v>0</v>
      </c>
      <c r="AA1007" s="275">
        <v>0</v>
      </c>
      <c r="AB1007" s="275">
        <v>0</v>
      </c>
      <c r="AC1007" s="275">
        <v>0</v>
      </c>
      <c r="AD1007" s="448"/>
    </row>
    <row r="1008" spans="1:30" ht="20.399999999999999" customHeight="1">
      <c r="A1008" s="794"/>
      <c r="B1008" s="670" t="s">
        <v>1468</v>
      </c>
      <c r="C1008" s="276">
        <v>3</v>
      </c>
      <c r="D1008" s="276">
        <v>3</v>
      </c>
      <c r="E1008" s="276">
        <v>0</v>
      </c>
      <c r="F1008" s="276">
        <v>0</v>
      </c>
      <c r="G1008" s="1043">
        <v>100</v>
      </c>
      <c r="H1008" s="276">
        <v>0</v>
      </c>
      <c r="I1008" s="276">
        <v>0</v>
      </c>
      <c r="J1008" s="276">
        <v>0</v>
      </c>
      <c r="K1008" s="276">
        <v>0</v>
      </c>
      <c r="L1008" s="276">
        <v>0</v>
      </c>
      <c r="M1008" s="276">
        <v>0</v>
      </c>
      <c r="N1008" s="276">
        <v>0</v>
      </c>
      <c r="O1008" s="276">
        <v>0</v>
      </c>
      <c r="P1008" s="276">
        <v>0</v>
      </c>
      <c r="Q1008" s="276">
        <v>0</v>
      </c>
      <c r="R1008" s="276">
        <v>0</v>
      </c>
      <c r="S1008" s="276">
        <v>0</v>
      </c>
      <c r="T1008" s="276">
        <v>2</v>
      </c>
      <c r="U1008" s="276">
        <v>1</v>
      </c>
      <c r="V1008" s="1044">
        <v>0</v>
      </c>
      <c r="W1008" s="276">
        <v>0</v>
      </c>
      <c r="X1008" s="276">
        <v>0</v>
      </c>
      <c r="Y1008" s="276">
        <v>0</v>
      </c>
      <c r="Z1008" s="276">
        <v>0</v>
      </c>
      <c r="AA1008" s="276">
        <v>0</v>
      </c>
      <c r="AB1008" s="276">
        <v>0</v>
      </c>
      <c r="AC1008" s="276">
        <v>0</v>
      </c>
      <c r="AD1008" s="448"/>
    </row>
    <row r="1009" spans="1:30" ht="20.399999999999999" customHeight="1">
      <c r="A1009" s="794"/>
      <c r="B1009" s="670" t="s">
        <v>1467</v>
      </c>
      <c r="C1009" s="276">
        <v>0</v>
      </c>
      <c r="D1009" s="276">
        <v>0</v>
      </c>
      <c r="E1009" s="276">
        <v>0</v>
      </c>
      <c r="F1009" s="276">
        <v>0</v>
      </c>
      <c r="G1009" s="1043">
        <v>0</v>
      </c>
      <c r="H1009" s="276">
        <v>0</v>
      </c>
      <c r="I1009" s="276">
        <v>0</v>
      </c>
      <c r="J1009" s="276">
        <v>0</v>
      </c>
      <c r="K1009" s="276">
        <v>0</v>
      </c>
      <c r="L1009" s="276">
        <v>0</v>
      </c>
      <c r="M1009" s="276">
        <v>0</v>
      </c>
      <c r="N1009" s="276">
        <v>0</v>
      </c>
      <c r="O1009" s="276">
        <v>0</v>
      </c>
      <c r="P1009" s="276">
        <v>0</v>
      </c>
      <c r="Q1009" s="276">
        <v>0</v>
      </c>
      <c r="R1009" s="276">
        <v>0</v>
      </c>
      <c r="S1009" s="276">
        <v>0</v>
      </c>
      <c r="T1009" s="276">
        <v>0</v>
      </c>
      <c r="U1009" s="276">
        <v>0</v>
      </c>
      <c r="V1009" s="1044">
        <v>0</v>
      </c>
      <c r="W1009" s="276">
        <v>0</v>
      </c>
      <c r="X1009" s="276">
        <v>0</v>
      </c>
      <c r="Y1009" s="276">
        <v>0</v>
      </c>
      <c r="Z1009" s="276">
        <v>0</v>
      </c>
      <c r="AA1009" s="276">
        <v>0</v>
      </c>
      <c r="AB1009" s="276">
        <v>0</v>
      </c>
      <c r="AC1009" s="276">
        <v>0</v>
      </c>
      <c r="AD1009" s="448"/>
    </row>
    <row r="1010" spans="1:30" ht="20.399999999999999" customHeight="1">
      <c r="A1010" s="794"/>
      <c r="B1010" s="670" t="s">
        <v>4104</v>
      </c>
      <c r="C1010" s="276">
        <v>0</v>
      </c>
      <c r="D1010" s="276">
        <v>0</v>
      </c>
      <c r="E1010" s="276">
        <v>0</v>
      </c>
      <c r="F1010" s="276">
        <v>0</v>
      </c>
      <c r="G1010" s="1043">
        <v>0</v>
      </c>
      <c r="H1010" s="276">
        <v>0</v>
      </c>
      <c r="I1010" s="276">
        <v>0</v>
      </c>
      <c r="J1010" s="276">
        <v>0</v>
      </c>
      <c r="K1010" s="276">
        <v>0</v>
      </c>
      <c r="L1010" s="276">
        <v>0</v>
      </c>
      <c r="M1010" s="276">
        <v>0</v>
      </c>
      <c r="N1010" s="276">
        <v>0</v>
      </c>
      <c r="O1010" s="276">
        <v>0</v>
      </c>
      <c r="P1010" s="276">
        <v>0</v>
      </c>
      <c r="Q1010" s="276">
        <v>0</v>
      </c>
      <c r="R1010" s="276">
        <v>0</v>
      </c>
      <c r="S1010" s="276">
        <v>0</v>
      </c>
      <c r="T1010" s="276">
        <v>0</v>
      </c>
      <c r="U1010" s="276">
        <v>0</v>
      </c>
      <c r="V1010" s="1044">
        <v>0</v>
      </c>
      <c r="W1010" s="276">
        <v>0</v>
      </c>
      <c r="X1010" s="276">
        <v>0</v>
      </c>
      <c r="Y1010" s="276">
        <v>0</v>
      </c>
      <c r="Z1010" s="276">
        <v>0</v>
      </c>
      <c r="AA1010" s="276">
        <v>0</v>
      </c>
      <c r="AB1010" s="276">
        <v>0</v>
      </c>
      <c r="AC1010" s="276">
        <v>0</v>
      </c>
      <c r="AD1010" s="448"/>
    </row>
    <row r="1011" spans="1:30" ht="20.399999999999999" customHeight="1">
      <c r="A1011" s="407"/>
      <c r="B1011" s="407"/>
      <c r="C1011" s="407"/>
      <c r="D1011" s="407"/>
      <c r="E1011" s="407"/>
      <c r="F1011" s="407"/>
      <c r="G1011" s="407"/>
      <c r="H1011" s="407"/>
      <c r="I1011" s="407"/>
      <c r="J1011" s="407"/>
      <c r="K1011" s="407"/>
      <c r="L1011" s="407"/>
      <c r="M1011" s="407"/>
      <c r="N1011" s="407"/>
      <c r="O1011" s="407"/>
      <c r="P1011" s="407"/>
      <c r="Q1011" s="407"/>
      <c r="R1011" s="407"/>
      <c r="S1011" s="407"/>
      <c r="T1011" s="407"/>
      <c r="U1011" s="407"/>
      <c r="V1011" s="407"/>
      <c r="W1011" s="407"/>
      <c r="X1011" s="407"/>
      <c r="Y1011" s="407"/>
      <c r="Z1011" s="407"/>
      <c r="AA1011" s="407"/>
      <c r="AB1011" s="407"/>
      <c r="AC1011" s="407"/>
      <c r="AD1011" s="448"/>
    </row>
    <row r="1012" spans="1:30" ht="20.399999999999999" customHeight="1">
      <c r="A1012" s="796" t="s">
        <v>3259</v>
      </c>
      <c r="B1012" s="669" t="s">
        <v>3258</v>
      </c>
      <c r="C1012" s="275">
        <v>1</v>
      </c>
      <c r="D1012" s="275">
        <v>1</v>
      </c>
      <c r="E1012" s="275">
        <v>0</v>
      </c>
      <c r="F1012" s="275">
        <v>0</v>
      </c>
      <c r="G1012" s="1041">
        <v>100</v>
      </c>
      <c r="H1012" s="275">
        <v>0</v>
      </c>
      <c r="I1012" s="275">
        <v>0</v>
      </c>
      <c r="J1012" s="275">
        <v>0</v>
      </c>
      <c r="K1012" s="275">
        <v>0</v>
      </c>
      <c r="L1012" s="275">
        <v>0</v>
      </c>
      <c r="M1012" s="275">
        <v>0</v>
      </c>
      <c r="N1012" s="275">
        <v>0</v>
      </c>
      <c r="O1012" s="275">
        <v>0</v>
      </c>
      <c r="P1012" s="275">
        <v>0</v>
      </c>
      <c r="Q1012" s="275">
        <v>0</v>
      </c>
      <c r="R1012" s="275">
        <v>0</v>
      </c>
      <c r="S1012" s="275">
        <v>0</v>
      </c>
      <c r="T1012" s="275">
        <v>0</v>
      </c>
      <c r="U1012" s="275">
        <v>0</v>
      </c>
      <c r="V1012" s="1042">
        <v>0</v>
      </c>
      <c r="W1012" s="275">
        <v>0</v>
      </c>
      <c r="X1012" s="275">
        <v>0</v>
      </c>
      <c r="Y1012" s="275">
        <v>0</v>
      </c>
      <c r="Z1012" s="275">
        <v>0</v>
      </c>
      <c r="AA1012" s="275">
        <v>0</v>
      </c>
      <c r="AB1012" s="275">
        <v>0</v>
      </c>
      <c r="AC1012" s="275">
        <v>1</v>
      </c>
      <c r="AD1012" s="448"/>
    </row>
    <row r="1013" spans="1:30" ht="20.399999999999999" customHeight="1">
      <c r="A1013" s="794"/>
      <c r="B1013" s="670" t="s">
        <v>1468</v>
      </c>
      <c r="C1013" s="276">
        <v>1</v>
      </c>
      <c r="D1013" s="276">
        <v>1</v>
      </c>
      <c r="E1013" s="276">
        <v>0</v>
      </c>
      <c r="F1013" s="276">
        <v>0</v>
      </c>
      <c r="G1013" s="1043">
        <v>100</v>
      </c>
      <c r="H1013" s="276">
        <v>0</v>
      </c>
      <c r="I1013" s="276">
        <v>0</v>
      </c>
      <c r="J1013" s="276">
        <v>0</v>
      </c>
      <c r="K1013" s="276">
        <v>0</v>
      </c>
      <c r="L1013" s="276">
        <v>0</v>
      </c>
      <c r="M1013" s="276">
        <v>0</v>
      </c>
      <c r="N1013" s="276">
        <v>0</v>
      </c>
      <c r="O1013" s="276">
        <v>0</v>
      </c>
      <c r="P1013" s="276">
        <v>0</v>
      </c>
      <c r="Q1013" s="276">
        <v>0</v>
      </c>
      <c r="R1013" s="276">
        <v>0</v>
      </c>
      <c r="S1013" s="276">
        <v>0</v>
      </c>
      <c r="T1013" s="276">
        <v>0</v>
      </c>
      <c r="U1013" s="276">
        <v>0</v>
      </c>
      <c r="V1013" s="1044">
        <v>0</v>
      </c>
      <c r="W1013" s="276">
        <v>0</v>
      </c>
      <c r="X1013" s="276">
        <v>0</v>
      </c>
      <c r="Y1013" s="276">
        <v>0</v>
      </c>
      <c r="Z1013" s="276">
        <v>0</v>
      </c>
      <c r="AA1013" s="276">
        <v>0</v>
      </c>
      <c r="AB1013" s="276">
        <v>0</v>
      </c>
      <c r="AC1013" s="276">
        <v>1</v>
      </c>
      <c r="AD1013" s="448"/>
    </row>
    <row r="1014" spans="1:30" ht="20.399999999999999" customHeight="1">
      <c r="A1014" s="794"/>
      <c r="B1014" s="670" t="s">
        <v>1467</v>
      </c>
      <c r="C1014" s="276">
        <v>0</v>
      </c>
      <c r="D1014" s="276">
        <v>0</v>
      </c>
      <c r="E1014" s="276">
        <v>0</v>
      </c>
      <c r="F1014" s="276">
        <v>0</v>
      </c>
      <c r="G1014" s="1043">
        <v>0</v>
      </c>
      <c r="H1014" s="276">
        <v>0</v>
      </c>
      <c r="I1014" s="276">
        <v>0</v>
      </c>
      <c r="J1014" s="276">
        <v>0</v>
      </c>
      <c r="K1014" s="276">
        <v>0</v>
      </c>
      <c r="L1014" s="276">
        <v>0</v>
      </c>
      <c r="M1014" s="276">
        <v>0</v>
      </c>
      <c r="N1014" s="276">
        <v>0</v>
      </c>
      <c r="O1014" s="276">
        <v>0</v>
      </c>
      <c r="P1014" s="276">
        <v>0</v>
      </c>
      <c r="Q1014" s="276">
        <v>0</v>
      </c>
      <c r="R1014" s="276">
        <v>0</v>
      </c>
      <c r="S1014" s="276">
        <v>0</v>
      </c>
      <c r="T1014" s="276">
        <v>0</v>
      </c>
      <c r="U1014" s="276">
        <v>0</v>
      </c>
      <c r="V1014" s="1044">
        <v>0</v>
      </c>
      <c r="W1014" s="276">
        <v>0</v>
      </c>
      <c r="X1014" s="276">
        <v>0</v>
      </c>
      <c r="Y1014" s="276">
        <v>0</v>
      </c>
      <c r="Z1014" s="276">
        <v>0</v>
      </c>
      <c r="AA1014" s="276">
        <v>0</v>
      </c>
      <c r="AB1014" s="276">
        <v>0</v>
      </c>
      <c r="AC1014" s="276">
        <v>0</v>
      </c>
      <c r="AD1014" s="448"/>
    </row>
    <row r="1015" spans="1:30" ht="20.399999999999999" customHeight="1">
      <c r="A1015" s="794"/>
      <c r="B1015" s="670" t="s">
        <v>4104</v>
      </c>
      <c r="C1015" s="276">
        <v>0</v>
      </c>
      <c r="D1015" s="276">
        <v>0</v>
      </c>
      <c r="E1015" s="276">
        <v>0</v>
      </c>
      <c r="F1015" s="276">
        <v>0</v>
      </c>
      <c r="G1015" s="1043">
        <v>0</v>
      </c>
      <c r="H1015" s="276">
        <v>0</v>
      </c>
      <c r="I1015" s="276">
        <v>0</v>
      </c>
      <c r="J1015" s="276">
        <v>0</v>
      </c>
      <c r="K1015" s="276">
        <v>0</v>
      </c>
      <c r="L1015" s="276">
        <v>0</v>
      </c>
      <c r="M1015" s="276">
        <v>0</v>
      </c>
      <c r="N1015" s="276">
        <v>0</v>
      </c>
      <c r="O1015" s="276">
        <v>0</v>
      </c>
      <c r="P1015" s="276">
        <v>0</v>
      </c>
      <c r="Q1015" s="276">
        <v>0</v>
      </c>
      <c r="R1015" s="276">
        <v>0</v>
      </c>
      <c r="S1015" s="276">
        <v>0</v>
      </c>
      <c r="T1015" s="276">
        <v>0</v>
      </c>
      <c r="U1015" s="276">
        <v>0</v>
      </c>
      <c r="V1015" s="1044">
        <v>0</v>
      </c>
      <c r="W1015" s="276">
        <v>0</v>
      </c>
      <c r="X1015" s="276">
        <v>0</v>
      </c>
      <c r="Y1015" s="276">
        <v>0</v>
      </c>
      <c r="Z1015" s="276">
        <v>0</v>
      </c>
      <c r="AA1015" s="276">
        <v>0</v>
      </c>
      <c r="AB1015" s="276">
        <v>0</v>
      </c>
      <c r="AC1015" s="276">
        <v>0</v>
      </c>
      <c r="AD1015" s="448"/>
    </row>
    <row r="1016" spans="1:30" ht="20.399999999999999" customHeight="1">
      <c r="A1016" s="407"/>
      <c r="B1016" s="407"/>
      <c r="C1016" s="407"/>
      <c r="D1016" s="407"/>
      <c r="E1016" s="407"/>
      <c r="F1016" s="407"/>
      <c r="G1016" s="407"/>
      <c r="H1016" s="407"/>
      <c r="I1016" s="407"/>
      <c r="J1016" s="407"/>
      <c r="K1016" s="407"/>
      <c r="L1016" s="407"/>
      <c r="M1016" s="407"/>
      <c r="N1016" s="407"/>
      <c r="O1016" s="407"/>
      <c r="P1016" s="407"/>
      <c r="Q1016" s="407"/>
      <c r="R1016" s="407"/>
      <c r="S1016" s="407"/>
      <c r="T1016" s="407"/>
      <c r="U1016" s="407"/>
      <c r="V1016" s="407"/>
      <c r="W1016" s="407"/>
      <c r="X1016" s="407"/>
      <c r="Y1016" s="407"/>
      <c r="Z1016" s="407"/>
      <c r="AA1016" s="407"/>
      <c r="AB1016" s="407"/>
      <c r="AC1016" s="407"/>
      <c r="AD1016" s="448"/>
    </row>
    <row r="1017" spans="1:30" ht="20.399999999999999" customHeight="1">
      <c r="A1017" s="796" t="s">
        <v>3257</v>
      </c>
      <c r="B1017" s="669" t="s">
        <v>3256</v>
      </c>
      <c r="C1017" s="275">
        <v>20</v>
      </c>
      <c r="D1017" s="275">
        <v>20</v>
      </c>
      <c r="E1017" s="275">
        <v>0</v>
      </c>
      <c r="F1017" s="275">
        <v>0</v>
      </c>
      <c r="G1017" s="1041">
        <v>100</v>
      </c>
      <c r="H1017" s="275">
        <v>0</v>
      </c>
      <c r="I1017" s="275">
        <v>0</v>
      </c>
      <c r="J1017" s="275">
        <v>0</v>
      </c>
      <c r="K1017" s="275">
        <v>0</v>
      </c>
      <c r="L1017" s="275">
        <v>0</v>
      </c>
      <c r="M1017" s="275">
        <v>0</v>
      </c>
      <c r="N1017" s="275">
        <v>0</v>
      </c>
      <c r="O1017" s="275">
        <v>0</v>
      </c>
      <c r="P1017" s="275">
        <v>0</v>
      </c>
      <c r="Q1017" s="275">
        <v>0</v>
      </c>
      <c r="R1017" s="275">
        <v>1</v>
      </c>
      <c r="S1017" s="275">
        <v>0</v>
      </c>
      <c r="T1017" s="275">
        <v>1</v>
      </c>
      <c r="U1017" s="275">
        <v>5</v>
      </c>
      <c r="V1017" s="1042">
        <v>0</v>
      </c>
      <c r="W1017" s="275">
        <v>1</v>
      </c>
      <c r="X1017" s="275">
        <v>2</v>
      </c>
      <c r="Y1017" s="275">
        <v>5</v>
      </c>
      <c r="Z1017" s="275">
        <v>0</v>
      </c>
      <c r="AA1017" s="275">
        <v>1</v>
      </c>
      <c r="AB1017" s="275">
        <v>1</v>
      </c>
      <c r="AC1017" s="275">
        <v>3</v>
      </c>
      <c r="AD1017" s="448"/>
    </row>
    <row r="1018" spans="1:30" ht="20.399999999999999" customHeight="1">
      <c r="A1018" s="794"/>
      <c r="B1018" s="670" t="s">
        <v>1468</v>
      </c>
      <c r="C1018" s="276">
        <v>7</v>
      </c>
      <c r="D1018" s="276">
        <v>7</v>
      </c>
      <c r="E1018" s="276">
        <v>0</v>
      </c>
      <c r="F1018" s="276">
        <v>0</v>
      </c>
      <c r="G1018" s="1043">
        <v>100</v>
      </c>
      <c r="H1018" s="276">
        <v>0</v>
      </c>
      <c r="I1018" s="276">
        <v>0</v>
      </c>
      <c r="J1018" s="276">
        <v>0</v>
      </c>
      <c r="K1018" s="276">
        <v>0</v>
      </c>
      <c r="L1018" s="276">
        <v>0</v>
      </c>
      <c r="M1018" s="276">
        <v>0</v>
      </c>
      <c r="N1018" s="276">
        <v>0</v>
      </c>
      <c r="O1018" s="276">
        <v>0</v>
      </c>
      <c r="P1018" s="276">
        <v>0</v>
      </c>
      <c r="Q1018" s="276">
        <v>0</v>
      </c>
      <c r="R1018" s="276">
        <v>0</v>
      </c>
      <c r="S1018" s="276">
        <v>0</v>
      </c>
      <c r="T1018" s="276">
        <v>1</v>
      </c>
      <c r="U1018" s="276">
        <v>2</v>
      </c>
      <c r="V1018" s="1044">
        <v>0</v>
      </c>
      <c r="W1018" s="276">
        <v>0</v>
      </c>
      <c r="X1018" s="276">
        <v>0</v>
      </c>
      <c r="Y1018" s="276">
        <v>2</v>
      </c>
      <c r="Z1018" s="276">
        <v>0</v>
      </c>
      <c r="AA1018" s="276">
        <v>0</v>
      </c>
      <c r="AB1018" s="276">
        <v>1</v>
      </c>
      <c r="AC1018" s="276">
        <v>1</v>
      </c>
      <c r="AD1018" s="448"/>
    </row>
    <row r="1019" spans="1:30" ht="20.399999999999999" customHeight="1">
      <c r="A1019" s="794"/>
      <c r="B1019" s="670" t="s">
        <v>1467</v>
      </c>
      <c r="C1019" s="276">
        <v>13</v>
      </c>
      <c r="D1019" s="276">
        <v>13</v>
      </c>
      <c r="E1019" s="276">
        <v>0</v>
      </c>
      <c r="F1019" s="276">
        <v>0</v>
      </c>
      <c r="G1019" s="1043">
        <v>100</v>
      </c>
      <c r="H1019" s="276">
        <v>0</v>
      </c>
      <c r="I1019" s="276">
        <v>0</v>
      </c>
      <c r="J1019" s="276">
        <v>0</v>
      </c>
      <c r="K1019" s="276">
        <v>0</v>
      </c>
      <c r="L1019" s="276">
        <v>0</v>
      </c>
      <c r="M1019" s="276">
        <v>0</v>
      </c>
      <c r="N1019" s="276">
        <v>0</v>
      </c>
      <c r="O1019" s="276">
        <v>0</v>
      </c>
      <c r="P1019" s="276">
        <v>0</v>
      </c>
      <c r="Q1019" s="276">
        <v>0</v>
      </c>
      <c r="R1019" s="276">
        <v>1</v>
      </c>
      <c r="S1019" s="276">
        <v>0</v>
      </c>
      <c r="T1019" s="276">
        <v>0</v>
      </c>
      <c r="U1019" s="276">
        <v>3</v>
      </c>
      <c r="V1019" s="1044">
        <v>0</v>
      </c>
      <c r="W1019" s="276">
        <v>1</v>
      </c>
      <c r="X1019" s="276">
        <v>2</v>
      </c>
      <c r="Y1019" s="276">
        <v>3</v>
      </c>
      <c r="Z1019" s="276">
        <v>0</v>
      </c>
      <c r="AA1019" s="276">
        <v>1</v>
      </c>
      <c r="AB1019" s="276">
        <v>0</v>
      </c>
      <c r="AC1019" s="276">
        <v>2</v>
      </c>
      <c r="AD1019" s="448"/>
    </row>
    <row r="1020" spans="1:30" ht="20.399999999999999" customHeight="1">
      <c r="A1020" s="794"/>
      <c r="B1020" s="670" t="s">
        <v>4104</v>
      </c>
      <c r="C1020" s="276">
        <v>0</v>
      </c>
      <c r="D1020" s="276">
        <v>0</v>
      </c>
      <c r="E1020" s="276">
        <v>0</v>
      </c>
      <c r="F1020" s="276">
        <v>0</v>
      </c>
      <c r="G1020" s="1043">
        <v>0</v>
      </c>
      <c r="H1020" s="276">
        <v>0</v>
      </c>
      <c r="I1020" s="276">
        <v>0</v>
      </c>
      <c r="J1020" s="276">
        <v>0</v>
      </c>
      <c r="K1020" s="276">
        <v>0</v>
      </c>
      <c r="L1020" s="276">
        <v>0</v>
      </c>
      <c r="M1020" s="276">
        <v>0</v>
      </c>
      <c r="N1020" s="276">
        <v>0</v>
      </c>
      <c r="O1020" s="276">
        <v>0</v>
      </c>
      <c r="P1020" s="276">
        <v>0</v>
      </c>
      <c r="Q1020" s="276">
        <v>0</v>
      </c>
      <c r="R1020" s="276">
        <v>0</v>
      </c>
      <c r="S1020" s="276">
        <v>0</v>
      </c>
      <c r="T1020" s="276">
        <v>0</v>
      </c>
      <c r="U1020" s="276">
        <v>0</v>
      </c>
      <c r="V1020" s="1044">
        <v>0</v>
      </c>
      <c r="W1020" s="276">
        <v>0</v>
      </c>
      <c r="X1020" s="276">
        <v>0</v>
      </c>
      <c r="Y1020" s="276">
        <v>0</v>
      </c>
      <c r="Z1020" s="276">
        <v>0</v>
      </c>
      <c r="AA1020" s="276">
        <v>0</v>
      </c>
      <c r="AB1020" s="276">
        <v>0</v>
      </c>
      <c r="AC1020" s="276">
        <v>0</v>
      </c>
      <c r="AD1020" s="448"/>
    </row>
    <row r="1021" spans="1:30" ht="20.399999999999999" customHeight="1">
      <c r="A1021" s="407"/>
      <c r="B1021" s="407"/>
      <c r="C1021" s="407"/>
      <c r="D1021" s="407"/>
      <c r="E1021" s="407"/>
      <c r="F1021" s="407"/>
      <c r="G1021" s="407"/>
      <c r="H1021" s="407"/>
      <c r="I1021" s="407"/>
      <c r="J1021" s="407"/>
      <c r="K1021" s="407"/>
      <c r="L1021" s="407"/>
      <c r="M1021" s="407"/>
      <c r="N1021" s="407"/>
      <c r="O1021" s="407"/>
      <c r="P1021" s="407"/>
      <c r="Q1021" s="407"/>
      <c r="R1021" s="407"/>
      <c r="S1021" s="407"/>
      <c r="T1021" s="407"/>
      <c r="U1021" s="407"/>
      <c r="V1021" s="407"/>
      <c r="W1021" s="407"/>
      <c r="X1021" s="407"/>
      <c r="Y1021" s="407"/>
      <c r="Z1021" s="407"/>
      <c r="AA1021" s="407"/>
      <c r="AB1021" s="407"/>
      <c r="AC1021" s="407"/>
      <c r="AD1021" s="448"/>
    </row>
    <row r="1022" spans="1:30" ht="20.399999999999999" customHeight="1">
      <c r="A1022" s="796" t="s">
        <v>3255</v>
      </c>
      <c r="B1022" s="669" t="s">
        <v>3254</v>
      </c>
      <c r="C1022" s="275">
        <v>12</v>
      </c>
      <c r="D1022" s="275">
        <v>12</v>
      </c>
      <c r="E1022" s="275">
        <v>0</v>
      </c>
      <c r="F1022" s="275">
        <v>0</v>
      </c>
      <c r="G1022" s="1041">
        <v>100</v>
      </c>
      <c r="H1022" s="275">
        <v>1</v>
      </c>
      <c r="I1022" s="275">
        <v>0</v>
      </c>
      <c r="J1022" s="275">
        <v>0</v>
      </c>
      <c r="K1022" s="275">
        <v>1</v>
      </c>
      <c r="L1022" s="275">
        <v>0</v>
      </c>
      <c r="M1022" s="275">
        <v>0</v>
      </c>
      <c r="N1022" s="275">
        <v>1</v>
      </c>
      <c r="O1022" s="275">
        <v>0</v>
      </c>
      <c r="P1022" s="275">
        <v>0</v>
      </c>
      <c r="Q1022" s="275">
        <v>0</v>
      </c>
      <c r="R1022" s="275">
        <v>0</v>
      </c>
      <c r="S1022" s="275">
        <v>0</v>
      </c>
      <c r="T1022" s="275">
        <v>1</v>
      </c>
      <c r="U1022" s="275">
        <v>2</v>
      </c>
      <c r="V1022" s="1042">
        <v>2</v>
      </c>
      <c r="W1022" s="275">
        <v>1</v>
      </c>
      <c r="X1022" s="275">
        <v>0</v>
      </c>
      <c r="Y1022" s="275">
        <v>0</v>
      </c>
      <c r="Z1022" s="275">
        <v>1</v>
      </c>
      <c r="AA1022" s="275">
        <v>2</v>
      </c>
      <c r="AB1022" s="275">
        <v>1</v>
      </c>
      <c r="AC1022" s="275">
        <v>0</v>
      </c>
      <c r="AD1022" s="448"/>
    </row>
    <row r="1023" spans="1:30" ht="20.399999999999999" customHeight="1">
      <c r="A1023" s="794"/>
      <c r="B1023" s="670" t="s">
        <v>1468</v>
      </c>
      <c r="C1023" s="276">
        <v>5</v>
      </c>
      <c r="D1023" s="276">
        <v>5</v>
      </c>
      <c r="E1023" s="276">
        <v>0</v>
      </c>
      <c r="F1023" s="276">
        <v>0</v>
      </c>
      <c r="G1023" s="1043">
        <v>100</v>
      </c>
      <c r="H1023" s="276">
        <v>1</v>
      </c>
      <c r="I1023" s="276">
        <v>0</v>
      </c>
      <c r="J1023" s="276">
        <v>0</v>
      </c>
      <c r="K1023" s="276">
        <v>1</v>
      </c>
      <c r="L1023" s="276">
        <v>0</v>
      </c>
      <c r="M1023" s="276">
        <v>0</v>
      </c>
      <c r="N1023" s="276">
        <v>0</v>
      </c>
      <c r="O1023" s="276">
        <v>0</v>
      </c>
      <c r="P1023" s="276">
        <v>0</v>
      </c>
      <c r="Q1023" s="276">
        <v>0</v>
      </c>
      <c r="R1023" s="276">
        <v>0</v>
      </c>
      <c r="S1023" s="276">
        <v>0</v>
      </c>
      <c r="T1023" s="276">
        <v>0</v>
      </c>
      <c r="U1023" s="276">
        <v>1</v>
      </c>
      <c r="V1023" s="1044">
        <v>1</v>
      </c>
      <c r="W1023" s="276">
        <v>0</v>
      </c>
      <c r="X1023" s="276">
        <v>0</v>
      </c>
      <c r="Y1023" s="276">
        <v>0</v>
      </c>
      <c r="Z1023" s="276">
        <v>1</v>
      </c>
      <c r="AA1023" s="276">
        <v>1</v>
      </c>
      <c r="AB1023" s="276">
        <v>0</v>
      </c>
      <c r="AC1023" s="276">
        <v>0</v>
      </c>
      <c r="AD1023" s="448"/>
    </row>
    <row r="1024" spans="1:30" ht="20.399999999999999" customHeight="1">
      <c r="A1024" s="794"/>
      <c r="B1024" s="670" t="s">
        <v>1467</v>
      </c>
      <c r="C1024" s="276">
        <v>7</v>
      </c>
      <c r="D1024" s="276">
        <v>7</v>
      </c>
      <c r="E1024" s="276">
        <v>0</v>
      </c>
      <c r="F1024" s="276">
        <v>0</v>
      </c>
      <c r="G1024" s="1043">
        <v>100</v>
      </c>
      <c r="H1024" s="276">
        <v>0</v>
      </c>
      <c r="I1024" s="276">
        <v>0</v>
      </c>
      <c r="J1024" s="276">
        <v>0</v>
      </c>
      <c r="K1024" s="276">
        <v>0</v>
      </c>
      <c r="L1024" s="276">
        <v>0</v>
      </c>
      <c r="M1024" s="276">
        <v>0</v>
      </c>
      <c r="N1024" s="276">
        <v>1</v>
      </c>
      <c r="O1024" s="276">
        <v>0</v>
      </c>
      <c r="P1024" s="276">
        <v>0</v>
      </c>
      <c r="Q1024" s="276">
        <v>0</v>
      </c>
      <c r="R1024" s="276">
        <v>0</v>
      </c>
      <c r="S1024" s="276">
        <v>0</v>
      </c>
      <c r="T1024" s="276">
        <v>1</v>
      </c>
      <c r="U1024" s="276">
        <v>1</v>
      </c>
      <c r="V1024" s="1044">
        <v>1</v>
      </c>
      <c r="W1024" s="276">
        <v>1</v>
      </c>
      <c r="X1024" s="276">
        <v>0</v>
      </c>
      <c r="Y1024" s="276">
        <v>0</v>
      </c>
      <c r="Z1024" s="276">
        <v>0</v>
      </c>
      <c r="AA1024" s="276">
        <v>1</v>
      </c>
      <c r="AB1024" s="276">
        <v>1</v>
      </c>
      <c r="AC1024" s="276">
        <v>0</v>
      </c>
      <c r="AD1024" s="448"/>
    </row>
    <row r="1025" spans="1:30" ht="20.399999999999999" customHeight="1">
      <c r="A1025" s="794"/>
      <c r="B1025" s="670" t="s">
        <v>4104</v>
      </c>
      <c r="C1025" s="276">
        <v>0</v>
      </c>
      <c r="D1025" s="276">
        <v>0</v>
      </c>
      <c r="E1025" s="276">
        <v>0</v>
      </c>
      <c r="F1025" s="276">
        <v>0</v>
      </c>
      <c r="G1025" s="1043">
        <v>0</v>
      </c>
      <c r="H1025" s="276">
        <v>0</v>
      </c>
      <c r="I1025" s="276">
        <v>0</v>
      </c>
      <c r="J1025" s="276">
        <v>0</v>
      </c>
      <c r="K1025" s="276">
        <v>0</v>
      </c>
      <c r="L1025" s="276">
        <v>0</v>
      </c>
      <c r="M1025" s="276">
        <v>0</v>
      </c>
      <c r="N1025" s="276">
        <v>0</v>
      </c>
      <c r="O1025" s="276">
        <v>0</v>
      </c>
      <c r="P1025" s="276">
        <v>0</v>
      </c>
      <c r="Q1025" s="276">
        <v>0</v>
      </c>
      <c r="R1025" s="276">
        <v>0</v>
      </c>
      <c r="S1025" s="276">
        <v>0</v>
      </c>
      <c r="T1025" s="276">
        <v>0</v>
      </c>
      <c r="U1025" s="276">
        <v>0</v>
      </c>
      <c r="V1025" s="1044">
        <v>0</v>
      </c>
      <c r="W1025" s="276">
        <v>0</v>
      </c>
      <c r="X1025" s="276">
        <v>0</v>
      </c>
      <c r="Y1025" s="276">
        <v>0</v>
      </c>
      <c r="Z1025" s="276">
        <v>0</v>
      </c>
      <c r="AA1025" s="276">
        <v>0</v>
      </c>
      <c r="AB1025" s="276">
        <v>0</v>
      </c>
      <c r="AC1025" s="276">
        <v>0</v>
      </c>
      <c r="AD1025" s="448"/>
    </row>
    <row r="1026" spans="1:30" ht="20.399999999999999" customHeight="1">
      <c r="A1026" s="407"/>
      <c r="B1026" s="407"/>
      <c r="C1026" s="407"/>
      <c r="D1026" s="407"/>
      <c r="E1026" s="407"/>
      <c r="F1026" s="407"/>
      <c r="G1026" s="407"/>
      <c r="H1026" s="407"/>
      <c r="I1026" s="407"/>
      <c r="J1026" s="407"/>
      <c r="K1026" s="407"/>
      <c r="L1026" s="407"/>
      <c r="M1026" s="407"/>
      <c r="N1026" s="407"/>
      <c r="O1026" s="407"/>
      <c r="P1026" s="407"/>
      <c r="Q1026" s="407"/>
      <c r="R1026" s="407"/>
      <c r="S1026" s="407"/>
      <c r="T1026" s="407"/>
      <c r="U1026" s="407"/>
      <c r="V1026" s="407"/>
      <c r="W1026" s="407"/>
      <c r="X1026" s="407"/>
      <c r="Y1026" s="407"/>
      <c r="Z1026" s="407"/>
      <c r="AA1026" s="407"/>
      <c r="AB1026" s="407"/>
      <c r="AC1026" s="407"/>
      <c r="AD1026" s="448"/>
    </row>
    <row r="1027" spans="1:30" ht="20.399999999999999" customHeight="1">
      <c r="A1027" s="796" t="s">
        <v>3253</v>
      </c>
      <c r="B1027" s="669" t="s">
        <v>3252</v>
      </c>
      <c r="C1027" s="275">
        <v>1</v>
      </c>
      <c r="D1027" s="275">
        <v>1</v>
      </c>
      <c r="E1027" s="275">
        <v>0</v>
      </c>
      <c r="F1027" s="275">
        <v>0</v>
      </c>
      <c r="G1027" s="1041">
        <v>100</v>
      </c>
      <c r="H1027" s="275">
        <v>0</v>
      </c>
      <c r="I1027" s="275">
        <v>0</v>
      </c>
      <c r="J1027" s="275">
        <v>0</v>
      </c>
      <c r="K1027" s="275">
        <v>0</v>
      </c>
      <c r="L1027" s="275">
        <v>1</v>
      </c>
      <c r="M1027" s="275">
        <v>0</v>
      </c>
      <c r="N1027" s="275">
        <v>0</v>
      </c>
      <c r="O1027" s="275">
        <v>0</v>
      </c>
      <c r="P1027" s="275">
        <v>0</v>
      </c>
      <c r="Q1027" s="275">
        <v>0</v>
      </c>
      <c r="R1027" s="275">
        <v>0</v>
      </c>
      <c r="S1027" s="275">
        <v>0</v>
      </c>
      <c r="T1027" s="275">
        <v>0</v>
      </c>
      <c r="U1027" s="275">
        <v>0</v>
      </c>
      <c r="V1027" s="1042">
        <v>0</v>
      </c>
      <c r="W1027" s="275">
        <v>0</v>
      </c>
      <c r="X1027" s="275">
        <v>0</v>
      </c>
      <c r="Y1027" s="275">
        <v>0</v>
      </c>
      <c r="Z1027" s="275">
        <v>0</v>
      </c>
      <c r="AA1027" s="275">
        <v>0</v>
      </c>
      <c r="AB1027" s="275">
        <v>0</v>
      </c>
      <c r="AC1027" s="275">
        <v>0</v>
      </c>
      <c r="AD1027" s="448"/>
    </row>
    <row r="1028" spans="1:30" ht="20.399999999999999" customHeight="1">
      <c r="A1028" s="669"/>
      <c r="B1028" s="669" t="s">
        <v>3251</v>
      </c>
      <c r="C1028" s="797"/>
      <c r="D1028" s="797"/>
      <c r="E1028" s="797"/>
      <c r="F1028" s="797"/>
      <c r="G1028" s="797"/>
      <c r="H1028" s="797"/>
      <c r="I1028" s="797"/>
      <c r="J1028" s="797"/>
      <c r="K1028" s="797"/>
      <c r="L1028" s="797"/>
      <c r="M1028" s="797"/>
      <c r="N1028" s="797"/>
      <c r="O1028" s="797"/>
      <c r="P1028" s="797"/>
      <c r="Q1028" s="797"/>
      <c r="R1028" s="797"/>
      <c r="S1028" s="797"/>
      <c r="T1028" s="797"/>
      <c r="U1028" s="797"/>
      <c r="V1028" s="797"/>
      <c r="W1028" s="797"/>
      <c r="X1028" s="797"/>
      <c r="Y1028" s="797"/>
      <c r="Z1028" s="797"/>
      <c r="AA1028" s="797"/>
      <c r="AB1028" s="797"/>
      <c r="AC1028" s="797"/>
      <c r="AD1028" s="448"/>
    </row>
    <row r="1029" spans="1:30" ht="20.399999999999999" customHeight="1">
      <c r="A1029" s="794"/>
      <c r="B1029" s="670" t="s">
        <v>1468</v>
      </c>
      <c r="C1029" s="276">
        <v>1</v>
      </c>
      <c r="D1029" s="276">
        <v>1</v>
      </c>
      <c r="E1029" s="276">
        <v>0</v>
      </c>
      <c r="F1029" s="276">
        <v>0</v>
      </c>
      <c r="G1029" s="1043">
        <v>100</v>
      </c>
      <c r="H1029" s="276">
        <v>0</v>
      </c>
      <c r="I1029" s="276">
        <v>0</v>
      </c>
      <c r="J1029" s="276">
        <v>0</v>
      </c>
      <c r="K1029" s="276">
        <v>0</v>
      </c>
      <c r="L1029" s="276">
        <v>1</v>
      </c>
      <c r="M1029" s="276">
        <v>0</v>
      </c>
      <c r="N1029" s="276">
        <v>0</v>
      </c>
      <c r="O1029" s="276">
        <v>0</v>
      </c>
      <c r="P1029" s="276">
        <v>0</v>
      </c>
      <c r="Q1029" s="276">
        <v>0</v>
      </c>
      <c r="R1029" s="276">
        <v>0</v>
      </c>
      <c r="S1029" s="276">
        <v>0</v>
      </c>
      <c r="T1029" s="276">
        <v>0</v>
      </c>
      <c r="U1029" s="276">
        <v>0</v>
      </c>
      <c r="V1029" s="1044">
        <v>0</v>
      </c>
      <c r="W1029" s="276">
        <v>0</v>
      </c>
      <c r="X1029" s="276">
        <v>0</v>
      </c>
      <c r="Y1029" s="276">
        <v>0</v>
      </c>
      <c r="Z1029" s="276">
        <v>0</v>
      </c>
      <c r="AA1029" s="276">
        <v>0</v>
      </c>
      <c r="AB1029" s="276">
        <v>0</v>
      </c>
      <c r="AC1029" s="276">
        <v>0</v>
      </c>
      <c r="AD1029" s="448"/>
    </row>
    <row r="1030" spans="1:30" ht="20.399999999999999" customHeight="1">
      <c r="A1030" s="794"/>
      <c r="B1030" s="670" t="s">
        <v>1467</v>
      </c>
      <c r="C1030" s="276">
        <v>0</v>
      </c>
      <c r="D1030" s="276">
        <v>0</v>
      </c>
      <c r="E1030" s="276">
        <v>0</v>
      </c>
      <c r="F1030" s="276">
        <v>0</v>
      </c>
      <c r="G1030" s="1043">
        <v>0</v>
      </c>
      <c r="H1030" s="276">
        <v>0</v>
      </c>
      <c r="I1030" s="276">
        <v>0</v>
      </c>
      <c r="J1030" s="276">
        <v>0</v>
      </c>
      <c r="K1030" s="276">
        <v>0</v>
      </c>
      <c r="L1030" s="276">
        <v>0</v>
      </c>
      <c r="M1030" s="276">
        <v>0</v>
      </c>
      <c r="N1030" s="276">
        <v>0</v>
      </c>
      <c r="O1030" s="276">
        <v>0</v>
      </c>
      <c r="P1030" s="276">
        <v>0</v>
      </c>
      <c r="Q1030" s="276">
        <v>0</v>
      </c>
      <c r="R1030" s="276">
        <v>0</v>
      </c>
      <c r="S1030" s="276">
        <v>0</v>
      </c>
      <c r="T1030" s="276">
        <v>0</v>
      </c>
      <c r="U1030" s="276">
        <v>0</v>
      </c>
      <c r="V1030" s="1044">
        <v>0</v>
      </c>
      <c r="W1030" s="276">
        <v>0</v>
      </c>
      <c r="X1030" s="276">
        <v>0</v>
      </c>
      <c r="Y1030" s="276">
        <v>0</v>
      </c>
      <c r="Z1030" s="276">
        <v>0</v>
      </c>
      <c r="AA1030" s="276">
        <v>0</v>
      </c>
      <c r="AB1030" s="276">
        <v>0</v>
      </c>
      <c r="AC1030" s="276">
        <v>0</v>
      </c>
      <c r="AD1030" s="448"/>
    </row>
    <row r="1031" spans="1:30" ht="20.399999999999999" customHeight="1">
      <c r="A1031" s="794"/>
      <c r="B1031" s="670" t="s">
        <v>4104</v>
      </c>
      <c r="C1031" s="276">
        <v>0</v>
      </c>
      <c r="D1031" s="276">
        <v>0</v>
      </c>
      <c r="E1031" s="276">
        <v>0</v>
      </c>
      <c r="F1031" s="276">
        <v>0</v>
      </c>
      <c r="G1031" s="1043">
        <v>0</v>
      </c>
      <c r="H1031" s="276">
        <v>0</v>
      </c>
      <c r="I1031" s="276">
        <v>0</v>
      </c>
      <c r="J1031" s="276">
        <v>0</v>
      </c>
      <c r="K1031" s="276">
        <v>0</v>
      </c>
      <c r="L1031" s="276">
        <v>0</v>
      </c>
      <c r="M1031" s="276">
        <v>0</v>
      </c>
      <c r="N1031" s="276">
        <v>0</v>
      </c>
      <c r="O1031" s="276">
        <v>0</v>
      </c>
      <c r="P1031" s="276">
        <v>0</v>
      </c>
      <c r="Q1031" s="276">
        <v>0</v>
      </c>
      <c r="R1031" s="276">
        <v>0</v>
      </c>
      <c r="S1031" s="276">
        <v>0</v>
      </c>
      <c r="T1031" s="276">
        <v>0</v>
      </c>
      <c r="U1031" s="276">
        <v>0</v>
      </c>
      <c r="V1031" s="1044">
        <v>0</v>
      </c>
      <c r="W1031" s="276">
        <v>0</v>
      </c>
      <c r="X1031" s="276">
        <v>0</v>
      </c>
      <c r="Y1031" s="276">
        <v>0</v>
      </c>
      <c r="Z1031" s="276">
        <v>0</v>
      </c>
      <c r="AA1031" s="276">
        <v>0</v>
      </c>
      <c r="AB1031" s="276">
        <v>0</v>
      </c>
      <c r="AC1031" s="276">
        <v>0</v>
      </c>
      <c r="AD1031" s="448"/>
    </row>
    <row r="1032" spans="1:30" ht="20.399999999999999" customHeight="1">
      <c r="A1032" s="407"/>
      <c r="B1032" s="407"/>
      <c r="C1032" s="407"/>
      <c r="D1032" s="407"/>
      <c r="E1032" s="407"/>
      <c r="F1032" s="407"/>
      <c r="G1032" s="407"/>
      <c r="H1032" s="407"/>
      <c r="I1032" s="407"/>
      <c r="J1032" s="407"/>
      <c r="K1032" s="407"/>
      <c r="L1032" s="407"/>
      <c r="M1032" s="407"/>
      <c r="N1032" s="407"/>
      <c r="O1032" s="407"/>
      <c r="P1032" s="407"/>
      <c r="Q1032" s="407"/>
      <c r="R1032" s="407"/>
      <c r="S1032" s="407"/>
      <c r="T1032" s="407"/>
      <c r="U1032" s="407"/>
      <c r="V1032" s="407"/>
      <c r="W1032" s="407"/>
      <c r="X1032" s="407"/>
      <c r="Y1032" s="407"/>
      <c r="Z1032" s="407"/>
      <c r="AA1032" s="407"/>
      <c r="AB1032" s="407"/>
      <c r="AC1032" s="407"/>
      <c r="AD1032" s="448"/>
    </row>
    <row r="1033" spans="1:30" ht="20.399999999999999" customHeight="1">
      <c r="A1033" s="796" t="s">
        <v>3250</v>
      </c>
      <c r="B1033" s="669" t="s">
        <v>3249</v>
      </c>
      <c r="C1033" s="275">
        <v>1</v>
      </c>
      <c r="D1033" s="275">
        <v>1</v>
      </c>
      <c r="E1033" s="275">
        <v>0</v>
      </c>
      <c r="F1033" s="275">
        <v>0</v>
      </c>
      <c r="G1033" s="1041">
        <v>100</v>
      </c>
      <c r="H1033" s="275">
        <v>0</v>
      </c>
      <c r="I1033" s="275">
        <v>0</v>
      </c>
      <c r="J1033" s="275">
        <v>0</v>
      </c>
      <c r="K1033" s="275">
        <v>0</v>
      </c>
      <c r="L1033" s="275">
        <v>0</v>
      </c>
      <c r="M1033" s="275">
        <v>0</v>
      </c>
      <c r="N1033" s="275">
        <v>0</v>
      </c>
      <c r="O1033" s="275">
        <v>0</v>
      </c>
      <c r="P1033" s="275">
        <v>0</v>
      </c>
      <c r="Q1033" s="275">
        <v>0</v>
      </c>
      <c r="R1033" s="275">
        <v>0</v>
      </c>
      <c r="S1033" s="275">
        <v>0</v>
      </c>
      <c r="T1033" s="275">
        <v>0</v>
      </c>
      <c r="U1033" s="275">
        <v>0</v>
      </c>
      <c r="V1033" s="1042">
        <v>0</v>
      </c>
      <c r="W1033" s="275">
        <v>0</v>
      </c>
      <c r="X1033" s="275">
        <v>0</v>
      </c>
      <c r="Y1033" s="275">
        <v>0</v>
      </c>
      <c r="Z1033" s="275">
        <v>0</v>
      </c>
      <c r="AA1033" s="275">
        <v>1</v>
      </c>
      <c r="AB1033" s="275">
        <v>0</v>
      </c>
      <c r="AC1033" s="275">
        <v>0</v>
      </c>
      <c r="AD1033" s="448"/>
    </row>
    <row r="1034" spans="1:30" ht="20.399999999999999" customHeight="1">
      <c r="A1034" s="794"/>
      <c r="B1034" s="670" t="s">
        <v>1468</v>
      </c>
      <c r="C1034" s="276">
        <v>1</v>
      </c>
      <c r="D1034" s="276">
        <v>1</v>
      </c>
      <c r="E1034" s="276">
        <v>0</v>
      </c>
      <c r="F1034" s="276">
        <v>0</v>
      </c>
      <c r="G1034" s="1043">
        <v>100</v>
      </c>
      <c r="H1034" s="276">
        <v>0</v>
      </c>
      <c r="I1034" s="276">
        <v>0</v>
      </c>
      <c r="J1034" s="276">
        <v>0</v>
      </c>
      <c r="K1034" s="276">
        <v>0</v>
      </c>
      <c r="L1034" s="276">
        <v>0</v>
      </c>
      <c r="M1034" s="276">
        <v>0</v>
      </c>
      <c r="N1034" s="276">
        <v>0</v>
      </c>
      <c r="O1034" s="276">
        <v>0</v>
      </c>
      <c r="P1034" s="276">
        <v>0</v>
      </c>
      <c r="Q1034" s="276">
        <v>0</v>
      </c>
      <c r="R1034" s="276">
        <v>0</v>
      </c>
      <c r="S1034" s="276">
        <v>0</v>
      </c>
      <c r="T1034" s="276">
        <v>0</v>
      </c>
      <c r="U1034" s="276">
        <v>0</v>
      </c>
      <c r="V1034" s="1044">
        <v>0</v>
      </c>
      <c r="W1034" s="276">
        <v>0</v>
      </c>
      <c r="X1034" s="276">
        <v>0</v>
      </c>
      <c r="Y1034" s="276">
        <v>0</v>
      </c>
      <c r="Z1034" s="276">
        <v>0</v>
      </c>
      <c r="AA1034" s="276">
        <v>1</v>
      </c>
      <c r="AB1034" s="276">
        <v>0</v>
      </c>
      <c r="AC1034" s="276">
        <v>0</v>
      </c>
      <c r="AD1034" s="448"/>
    </row>
    <row r="1035" spans="1:30" ht="20.399999999999999" customHeight="1">
      <c r="A1035" s="794"/>
      <c r="B1035" s="670" t="s">
        <v>1467</v>
      </c>
      <c r="C1035" s="276">
        <v>0</v>
      </c>
      <c r="D1035" s="276">
        <v>0</v>
      </c>
      <c r="E1035" s="276">
        <v>0</v>
      </c>
      <c r="F1035" s="276">
        <v>0</v>
      </c>
      <c r="G1035" s="1043">
        <v>0</v>
      </c>
      <c r="H1035" s="276">
        <v>0</v>
      </c>
      <c r="I1035" s="276">
        <v>0</v>
      </c>
      <c r="J1035" s="276">
        <v>0</v>
      </c>
      <c r="K1035" s="276">
        <v>0</v>
      </c>
      <c r="L1035" s="276">
        <v>0</v>
      </c>
      <c r="M1035" s="276">
        <v>0</v>
      </c>
      <c r="N1035" s="276">
        <v>0</v>
      </c>
      <c r="O1035" s="276">
        <v>0</v>
      </c>
      <c r="P1035" s="276">
        <v>0</v>
      </c>
      <c r="Q1035" s="276">
        <v>0</v>
      </c>
      <c r="R1035" s="276">
        <v>0</v>
      </c>
      <c r="S1035" s="276">
        <v>0</v>
      </c>
      <c r="T1035" s="276">
        <v>0</v>
      </c>
      <c r="U1035" s="276">
        <v>0</v>
      </c>
      <c r="V1035" s="1044">
        <v>0</v>
      </c>
      <c r="W1035" s="276">
        <v>0</v>
      </c>
      <c r="X1035" s="276">
        <v>0</v>
      </c>
      <c r="Y1035" s="276">
        <v>0</v>
      </c>
      <c r="Z1035" s="276">
        <v>0</v>
      </c>
      <c r="AA1035" s="276">
        <v>0</v>
      </c>
      <c r="AB1035" s="276">
        <v>0</v>
      </c>
      <c r="AC1035" s="276">
        <v>0</v>
      </c>
      <c r="AD1035" s="448"/>
    </row>
    <row r="1036" spans="1:30" ht="20.399999999999999" customHeight="1">
      <c r="A1036" s="794"/>
      <c r="B1036" s="670" t="s">
        <v>4104</v>
      </c>
      <c r="C1036" s="276">
        <v>0</v>
      </c>
      <c r="D1036" s="276">
        <v>0</v>
      </c>
      <c r="E1036" s="276">
        <v>0</v>
      </c>
      <c r="F1036" s="276">
        <v>0</v>
      </c>
      <c r="G1036" s="1043">
        <v>0</v>
      </c>
      <c r="H1036" s="276">
        <v>0</v>
      </c>
      <c r="I1036" s="276">
        <v>0</v>
      </c>
      <c r="J1036" s="276">
        <v>0</v>
      </c>
      <c r="K1036" s="276">
        <v>0</v>
      </c>
      <c r="L1036" s="276">
        <v>0</v>
      </c>
      <c r="M1036" s="276">
        <v>0</v>
      </c>
      <c r="N1036" s="276">
        <v>0</v>
      </c>
      <c r="O1036" s="276">
        <v>0</v>
      </c>
      <c r="P1036" s="276">
        <v>0</v>
      </c>
      <c r="Q1036" s="276">
        <v>0</v>
      </c>
      <c r="R1036" s="276">
        <v>0</v>
      </c>
      <c r="S1036" s="276">
        <v>0</v>
      </c>
      <c r="T1036" s="276">
        <v>0</v>
      </c>
      <c r="U1036" s="276">
        <v>0</v>
      </c>
      <c r="V1036" s="1044">
        <v>0</v>
      </c>
      <c r="W1036" s="276">
        <v>0</v>
      </c>
      <c r="X1036" s="276">
        <v>0</v>
      </c>
      <c r="Y1036" s="276">
        <v>0</v>
      </c>
      <c r="Z1036" s="276">
        <v>0</v>
      </c>
      <c r="AA1036" s="276">
        <v>0</v>
      </c>
      <c r="AB1036" s="276">
        <v>0</v>
      </c>
      <c r="AC1036" s="276">
        <v>0</v>
      </c>
      <c r="AD1036" s="448"/>
    </row>
    <row r="1037" spans="1:30" ht="20.399999999999999" customHeight="1">
      <c r="A1037" s="407"/>
      <c r="B1037" s="407"/>
      <c r="C1037" s="407"/>
      <c r="D1037" s="407"/>
      <c r="E1037" s="407"/>
      <c r="F1037" s="407"/>
      <c r="G1037" s="407"/>
      <c r="H1037" s="407"/>
      <c r="I1037" s="407"/>
      <c r="J1037" s="407"/>
      <c r="K1037" s="407"/>
      <c r="L1037" s="407"/>
      <c r="M1037" s="407"/>
      <c r="N1037" s="407"/>
      <c r="O1037" s="407"/>
      <c r="P1037" s="407"/>
      <c r="Q1037" s="407"/>
      <c r="R1037" s="407"/>
      <c r="S1037" s="407"/>
      <c r="T1037" s="407"/>
      <c r="U1037" s="407"/>
      <c r="V1037" s="407"/>
      <c r="W1037" s="407"/>
      <c r="X1037" s="407"/>
      <c r="Y1037" s="407"/>
      <c r="Z1037" s="407"/>
      <c r="AA1037" s="407"/>
      <c r="AB1037" s="407"/>
      <c r="AC1037" s="407"/>
      <c r="AD1037" s="448"/>
    </row>
    <row r="1038" spans="1:30" ht="20.399999999999999" customHeight="1">
      <c r="A1038" s="796" t="s">
        <v>3248</v>
      </c>
      <c r="B1038" s="669" t="s">
        <v>3247</v>
      </c>
      <c r="C1038" s="275">
        <v>4</v>
      </c>
      <c r="D1038" s="275">
        <v>4</v>
      </c>
      <c r="E1038" s="275">
        <v>0</v>
      </c>
      <c r="F1038" s="275">
        <v>0</v>
      </c>
      <c r="G1038" s="1041">
        <v>100</v>
      </c>
      <c r="H1038" s="275">
        <v>0</v>
      </c>
      <c r="I1038" s="275">
        <v>0</v>
      </c>
      <c r="J1038" s="275">
        <v>0</v>
      </c>
      <c r="K1038" s="275">
        <v>0</v>
      </c>
      <c r="L1038" s="275">
        <v>0</v>
      </c>
      <c r="M1038" s="275">
        <v>0</v>
      </c>
      <c r="N1038" s="275">
        <v>0</v>
      </c>
      <c r="O1038" s="275">
        <v>0</v>
      </c>
      <c r="P1038" s="275">
        <v>0</v>
      </c>
      <c r="Q1038" s="275">
        <v>0</v>
      </c>
      <c r="R1038" s="275">
        <v>0</v>
      </c>
      <c r="S1038" s="275">
        <v>0</v>
      </c>
      <c r="T1038" s="275">
        <v>0</v>
      </c>
      <c r="U1038" s="275">
        <v>0</v>
      </c>
      <c r="V1038" s="1042">
        <v>0</v>
      </c>
      <c r="W1038" s="275">
        <v>0</v>
      </c>
      <c r="X1038" s="275">
        <v>0</v>
      </c>
      <c r="Y1038" s="275">
        <v>1</v>
      </c>
      <c r="Z1038" s="275">
        <v>0</v>
      </c>
      <c r="AA1038" s="275">
        <v>2</v>
      </c>
      <c r="AB1038" s="275">
        <v>0</v>
      </c>
      <c r="AC1038" s="275">
        <v>1</v>
      </c>
      <c r="AD1038" s="448"/>
    </row>
    <row r="1039" spans="1:30" ht="20.399999999999999" customHeight="1">
      <c r="A1039" s="794"/>
      <c r="B1039" s="670" t="s">
        <v>1468</v>
      </c>
      <c r="C1039" s="276">
        <v>2</v>
      </c>
      <c r="D1039" s="276">
        <v>2</v>
      </c>
      <c r="E1039" s="276">
        <v>0</v>
      </c>
      <c r="F1039" s="276">
        <v>0</v>
      </c>
      <c r="G1039" s="1043">
        <v>100</v>
      </c>
      <c r="H1039" s="276">
        <v>0</v>
      </c>
      <c r="I1039" s="276">
        <v>0</v>
      </c>
      <c r="J1039" s="276">
        <v>0</v>
      </c>
      <c r="K1039" s="276">
        <v>0</v>
      </c>
      <c r="L1039" s="276">
        <v>0</v>
      </c>
      <c r="M1039" s="276">
        <v>0</v>
      </c>
      <c r="N1039" s="276">
        <v>0</v>
      </c>
      <c r="O1039" s="276">
        <v>0</v>
      </c>
      <c r="P1039" s="276">
        <v>0</v>
      </c>
      <c r="Q1039" s="276">
        <v>0</v>
      </c>
      <c r="R1039" s="276">
        <v>0</v>
      </c>
      <c r="S1039" s="276">
        <v>0</v>
      </c>
      <c r="T1039" s="276">
        <v>0</v>
      </c>
      <c r="U1039" s="276">
        <v>0</v>
      </c>
      <c r="V1039" s="1044">
        <v>0</v>
      </c>
      <c r="W1039" s="276">
        <v>0</v>
      </c>
      <c r="X1039" s="276">
        <v>0</v>
      </c>
      <c r="Y1039" s="276">
        <v>1</v>
      </c>
      <c r="Z1039" s="276">
        <v>0</v>
      </c>
      <c r="AA1039" s="276">
        <v>1</v>
      </c>
      <c r="AB1039" s="276">
        <v>0</v>
      </c>
      <c r="AC1039" s="276">
        <v>0</v>
      </c>
      <c r="AD1039" s="448"/>
    </row>
    <row r="1040" spans="1:30" ht="20.399999999999999" customHeight="1">
      <c r="A1040" s="794"/>
      <c r="B1040" s="670" t="s">
        <v>1467</v>
      </c>
      <c r="C1040" s="276">
        <v>2</v>
      </c>
      <c r="D1040" s="276">
        <v>2</v>
      </c>
      <c r="E1040" s="276">
        <v>0</v>
      </c>
      <c r="F1040" s="276">
        <v>0</v>
      </c>
      <c r="G1040" s="1043">
        <v>100</v>
      </c>
      <c r="H1040" s="276">
        <v>0</v>
      </c>
      <c r="I1040" s="276">
        <v>0</v>
      </c>
      <c r="J1040" s="276">
        <v>0</v>
      </c>
      <c r="K1040" s="276">
        <v>0</v>
      </c>
      <c r="L1040" s="276">
        <v>0</v>
      </c>
      <c r="M1040" s="276">
        <v>0</v>
      </c>
      <c r="N1040" s="276">
        <v>0</v>
      </c>
      <c r="O1040" s="276">
        <v>0</v>
      </c>
      <c r="P1040" s="276">
        <v>0</v>
      </c>
      <c r="Q1040" s="276">
        <v>0</v>
      </c>
      <c r="R1040" s="276">
        <v>0</v>
      </c>
      <c r="S1040" s="276">
        <v>0</v>
      </c>
      <c r="T1040" s="276">
        <v>0</v>
      </c>
      <c r="U1040" s="276">
        <v>0</v>
      </c>
      <c r="V1040" s="1044">
        <v>0</v>
      </c>
      <c r="W1040" s="276">
        <v>0</v>
      </c>
      <c r="X1040" s="276">
        <v>0</v>
      </c>
      <c r="Y1040" s="276">
        <v>0</v>
      </c>
      <c r="Z1040" s="276">
        <v>0</v>
      </c>
      <c r="AA1040" s="276">
        <v>1</v>
      </c>
      <c r="AB1040" s="276">
        <v>0</v>
      </c>
      <c r="AC1040" s="276">
        <v>1</v>
      </c>
      <c r="AD1040" s="448"/>
    </row>
    <row r="1041" spans="1:30" ht="20.399999999999999" customHeight="1">
      <c r="A1041" s="794"/>
      <c r="B1041" s="670" t="s">
        <v>4104</v>
      </c>
      <c r="C1041" s="276">
        <v>0</v>
      </c>
      <c r="D1041" s="276">
        <v>0</v>
      </c>
      <c r="E1041" s="276">
        <v>0</v>
      </c>
      <c r="F1041" s="276">
        <v>0</v>
      </c>
      <c r="G1041" s="1043">
        <v>0</v>
      </c>
      <c r="H1041" s="276">
        <v>0</v>
      </c>
      <c r="I1041" s="276">
        <v>0</v>
      </c>
      <c r="J1041" s="276">
        <v>0</v>
      </c>
      <c r="K1041" s="276">
        <v>0</v>
      </c>
      <c r="L1041" s="276">
        <v>0</v>
      </c>
      <c r="M1041" s="276">
        <v>0</v>
      </c>
      <c r="N1041" s="276">
        <v>0</v>
      </c>
      <c r="O1041" s="276">
        <v>0</v>
      </c>
      <c r="P1041" s="276">
        <v>0</v>
      </c>
      <c r="Q1041" s="276">
        <v>0</v>
      </c>
      <c r="R1041" s="276">
        <v>0</v>
      </c>
      <c r="S1041" s="276">
        <v>0</v>
      </c>
      <c r="T1041" s="276">
        <v>0</v>
      </c>
      <c r="U1041" s="276">
        <v>0</v>
      </c>
      <c r="V1041" s="1044">
        <v>0</v>
      </c>
      <c r="W1041" s="276">
        <v>0</v>
      </c>
      <c r="X1041" s="276">
        <v>0</v>
      </c>
      <c r="Y1041" s="276">
        <v>0</v>
      </c>
      <c r="Z1041" s="276">
        <v>0</v>
      </c>
      <c r="AA1041" s="276">
        <v>0</v>
      </c>
      <c r="AB1041" s="276">
        <v>0</v>
      </c>
      <c r="AC1041" s="276">
        <v>0</v>
      </c>
      <c r="AD1041" s="448"/>
    </row>
    <row r="1042" spans="1:30" ht="20.399999999999999" customHeight="1">
      <c r="A1042" s="407"/>
      <c r="B1042" s="407"/>
      <c r="C1042" s="407"/>
      <c r="D1042" s="407"/>
      <c r="E1042" s="407"/>
      <c r="F1042" s="407"/>
      <c r="G1042" s="407"/>
      <c r="H1042" s="407"/>
      <c r="I1042" s="407"/>
      <c r="J1042" s="407"/>
      <c r="K1042" s="407"/>
      <c r="L1042" s="407"/>
      <c r="M1042" s="407"/>
      <c r="N1042" s="407"/>
      <c r="O1042" s="407"/>
      <c r="P1042" s="407"/>
      <c r="Q1042" s="407"/>
      <c r="R1042" s="407"/>
      <c r="S1042" s="407"/>
      <c r="T1042" s="407"/>
      <c r="U1042" s="407"/>
      <c r="V1042" s="407"/>
      <c r="W1042" s="407"/>
      <c r="X1042" s="407"/>
      <c r="Y1042" s="407"/>
      <c r="Z1042" s="407"/>
      <c r="AA1042" s="407"/>
      <c r="AB1042" s="407"/>
      <c r="AC1042" s="407"/>
      <c r="AD1042" s="448"/>
    </row>
    <row r="1043" spans="1:30" ht="20.399999999999999" customHeight="1">
      <c r="A1043" s="796" t="s">
        <v>3246</v>
      </c>
      <c r="B1043" s="669" t="s">
        <v>3245</v>
      </c>
      <c r="C1043" s="275">
        <v>3</v>
      </c>
      <c r="D1043" s="275">
        <v>3</v>
      </c>
      <c r="E1043" s="275">
        <v>0</v>
      </c>
      <c r="F1043" s="275">
        <v>0</v>
      </c>
      <c r="G1043" s="1041">
        <v>100</v>
      </c>
      <c r="H1043" s="275">
        <v>0</v>
      </c>
      <c r="I1043" s="275">
        <v>0</v>
      </c>
      <c r="J1043" s="275">
        <v>0</v>
      </c>
      <c r="K1043" s="275">
        <v>0</v>
      </c>
      <c r="L1043" s="275">
        <v>0</v>
      </c>
      <c r="M1043" s="275">
        <v>0</v>
      </c>
      <c r="N1043" s="275">
        <v>0</v>
      </c>
      <c r="O1043" s="275">
        <v>0</v>
      </c>
      <c r="P1043" s="275">
        <v>0</v>
      </c>
      <c r="Q1043" s="275">
        <v>0</v>
      </c>
      <c r="R1043" s="275">
        <v>0</v>
      </c>
      <c r="S1043" s="275">
        <v>0</v>
      </c>
      <c r="T1043" s="275">
        <v>0</v>
      </c>
      <c r="U1043" s="275">
        <v>0</v>
      </c>
      <c r="V1043" s="1042">
        <v>0</v>
      </c>
      <c r="W1043" s="275">
        <v>0</v>
      </c>
      <c r="X1043" s="275">
        <v>0</v>
      </c>
      <c r="Y1043" s="275">
        <v>0</v>
      </c>
      <c r="Z1043" s="275">
        <v>1</v>
      </c>
      <c r="AA1043" s="275">
        <v>1</v>
      </c>
      <c r="AB1043" s="275">
        <v>0</v>
      </c>
      <c r="AC1043" s="275">
        <v>1</v>
      </c>
      <c r="AD1043" s="448"/>
    </row>
    <row r="1044" spans="1:30" ht="20.399999999999999" customHeight="1">
      <c r="A1044" s="669"/>
      <c r="B1044" s="669" t="s">
        <v>3244</v>
      </c>
      <c r="C1044" s="797"/>
      <c r="D1044" s="797"/>
      <c r="E1044" s="797"/>
      <c r="F1044" s="797"/>
      <c r="G1044" s="797"/>
      <c r="H1044" s="797"/>
      <c r="I1044" s="797"/>
      <c r="J1044" s="797"/>
      <c r="K1044" s="797"/>
      <c r="L1044" s="797"/>
      <c r="M1044" s="797"/>
      <c r="N1044" s="797"/>
      <c r="O1044" s="797"/>
      <c r="P1044" s="797"/>
      <c r="Q1044" s="797"/>
      <c r="R1044" s="797"/>
      <c r="S1044" s="797"/>
      <c r="T1044" s="797"/>
      <c r="U1044" s="797"/>
      <c r="V1044" s="797"/>
      <c r="W1044" s="797"/>
      <c r="X1044" s="797"/>
      <c r="Y1044" s="797"/>
      <c r="Z1044" s="797"/>
      <c r="AA1044" s="797"/>
      <c r="AB1044" s="797"/>
      <c r="AC1044" s="797"/>
      <c r="AD1044" s="448"/>
    </row>
    <row r="1045" spans="1:30" ht="20.399999999999999" customHeight="1">
      <c r="A1045" s="794"/>
      <c r="B1045" s="670" t="s">
        <v>1468</v>
      </c>
      <c r="C1045" s="276">
        <v>1</v>
      </c>
      <c r="D1045" s="276">
        <v>1</v>
      </c>
      <c r="E1045" s="276">
        <v>0</v>
      </c>
      <c r="F1045" s="276">
        <v>0</v>
      </c>
      <c r="G1045" s="1043">
        <v>100</v>
      </c>
      <c r="H1045" s="276">
        <v>0</v>
      </c>
      <c r="I1045" s="276">
        <v>0</v>
      </c>
      <c r="J1045" s="276">
        <v>0</v>
      </c>
      <c r="K1045" s="276">
        <v>0</v>
      </c>
      <c r="L1045" s="276">
        <v>0</v>
      </c>
      <c r="M1045" s="276">
        <v>0</v>
      </c>
      <c r="N1045" s="276">
        <v>0</v>
      </c>
      <c r="O1045" s="276">
        <v>0</v>
      </c>
      <c r="P1045" s="276">
        <v>0</v>
      </c>
      <c r="Q1045" s="276">
        <v>0</v>
      </c>
      <c r="R1045" s="276">
        <v>0</v>
      </c>
      <c r="S1045" s="276">
        <v>0</v>
      </c>
      <c r="T1045" s="276">
        <v>0</v>
      </c>
      <c r="U1045" s="276">
        <v>0</v>
      </c>
      <c r="V1045" s="1044">
        <v>0</v>
      </c>
      <c r="W1045" s="276">
        <v>0</v>
      </c>
      <c r="X1045" s="276">
        <v>0</v>
      </c>
      <c r="Y1045" s="276">
        <v>0</v>
      </c>
      <c r="Z1045" s="276">
        <v>0</v>
      </c>
      <c r="AA1045" s="276">
        <v>1</v>
      </c>
      <c r="AB1045" s="276">
        <v>0</v>
      </c>
      <c r="AC1045" s="276">
        <v>0</v>
      </c>
      <c r="AD1045" s="448"/>
    </row>
    <row r="1046" spans="1:30" ht="20.399999999999999" customHeight="1">
      <c r="A1046" s="794"/>
      <c r="B1046" s="670" t="s">
        <v>1467</v>
      </c>
      <c r="C1046" s="276">
        <v>2</v>
      </c>
      <c r="D1046" s="276">
        <v>2</v>
      </c>
      <c r="E1046" s="276">
        <v>0</v>
      </c>
      <c r="F1046" s="276">
        <v>0</v>
      </c>
      <c r="G1046" s="1043">
        <v>100</v>
      </c>
      <c r="H1046" s="276">
        <v>0</v>
      </c>
      <c r="I1046" s="276">
        <v>0</v>
      </c>
      <c r="J1046" s="276">
        <v>0</v>
      </c>
      <c r="K1046" s="276">
        <v>0</v>
      </c>
      <c r="L1046" s="276">
        <v>0</v>
      </c>
      <c r="M1046" s="276">
        <v>0</v>
      </c>
      <c r="N1046" s="276">
        <v>0</v>
      </c>
      <c r="O1046" s="276">
        <v>0</v>
      </c>
      <c r="P1046" s="276">
        <v>0</v>
      </c>
      <c r="Q1046" s="276">
        <v>0</v>
      </c>
      <c r="R1046" s="276">
        <v>0</v>
      </c>
      <c r="S1046" s="276">
        <v>0</v>
      </c>
      <c r="T1046" s="276">
        <v>0</v>
      </c>
      <c r="U1046" s="276">
        <v>0</v>
      </c>
      <c r="V1046" s="1044">
        <v>0</v>
      </c>
      <c r="W1046" s="276">
        <v>0</v>
      </c>
      <c r="X1046" s="276">
        <v>0</v>
      </c>
      <c r="Y1046" s="276">
        <v>0</v>
      </c>
      <c r="Z1046" s="276">
        <v>1</v>
      </c>
      <c r="AA1046" s="276">
        <v>0</v>
      </c>
      <c r="AB1046" s="276">
        <v>0</v>
      </c>
      <c r="AC1046" s="276">
        <v>1</v>
      </c>
      <c r="AD1046" s="448"/>
    </row>
    <row r="1047" spans="1:30" ht="20.399999999999999" customHeight="1">
      <c r="A1047" s="794"/>
      <c r="B1047" s="670" t="s">
        <v>4104</v>
      </c>
      <c r="C1047" s="276">
        <v>0</v>
      </c>
      <c r="D1047" s="276">
        <v>0</v>
      </c>
      <c r="E1047" s="276">
        <v>0</v>
      </c>
      <c r="F1047" s="276">
        <v>0</v>
      </c>
      <c r="G1047" s="1043">
        <v>0</v>
      </c>
      <c r="H1047" s="276">
        <v>0</v>
      </c>
      <c r="I1047" s="276">
        <v>0</v>
      </c>
      <c r="J1047" s="276">
        <v>0</v>
      </c>
      <c r="K1047" s="276">
        <v>0</v>
      </c>
      <c r="L1047" s="276">
        <v>0</v>
      </c>
      <c r="M1047" s="276">
        <v>0</v>
      </c>
      <c r="N1047" s="276">
        <v>0</v>
      </c>
      <c r="O1047" s="276">
        <v>0</v>
      </c>
      <c r="P1047" s="276">
        <v>0</v>
      </c>
      <c r="Q1047" s="276">
        <v>0</v>
      </c>
      <c r="R1047" s="276">
        <v>0</v>
      </c>
      <c r="S1047" s="276">
        <v>0</v>
      </c>
      <c r="T1047" s="276">
        <v>0</v>
      </c>
      <c r="U1047" s="276">
        <v>0</v>
      </c>
      <c r="V1047" s="1044">
        <v>0</v>
      </c>
      <c r="W1047" s="276">
        <v>0</v>
      </c>
      <c r="X1047" s="276">
        <v>0</v>
      </c>
      <c r="Y1047" s="276">
        <v>0</v>
      </c>
      <c r="Z1047" s="276">
        <v>0</v>
      </c>
      <c r="AA1047" s="276">
        <v>0</v>
      </c>
      <c r="AB1047" s="276">
        <v>0</v>
      </c>
      <c r="AC1047" s="276">
        <v>0</v>
      </c>
      <c r="AD1047" s="448"/>
    </row>
    <row r="1048" spans="1:30" ht="20.399999999999999" customHeight="1">
      <c r="A1048" s="407"/>
      <c r="B1048" s="407"/>
      <c r="C1048" s="407"/>
      <c r="D1048" s="407"/>
      <c r="E1048" s="407"/>
      <c r="F1048" s="407"/>
      <c r="G1048" s="407"/>
      <c r="H1048" s="407"/>
      <c r="I1048" s="407"/>
      <c r="J1048" s="407"/>
      <c r="K1048" s="407"/>
      <c r="L1048" s="407"/>
      <c r="M1048" s="407"/>
      <c r="N1048" s="407"/>
      <c r="O1048" s="407"/>
      <c r="P1048" s="407"/>
      <c r="Q1048" s="407"/>
      <c r="R1048" s="407"/>
      <c r="S1048" s="407"/>
      <c r="T1048" s="407"/>
      <c r="U1048" s="407"/>
      <c r="V1048" s="407"/>
      <c r="W1048" s="407"/>
      <c r="X1048" s="407"/>
      <c r="Y1048" s="407"/>
      <c r="Z1048" s="407"/>
      <c r="AA1048" s="407"/>
      <c r="AB1048" s="407"/>
      <c r="AC1048" s="407"/>
      <c r="AD1048" s="448"/>
    </row>
    <row r="1049" spans="1:30" ht="20.399999999999999" customHeight="1">
      <c r="A1049" s="796" t="s">
        <v>3243</v>
      </c>
      <c r="B1049" s="669" t="s">
        <v>3242</v>
      </c>
      <c r="C1049" s="275">
        <v>5</v>
      </c>
      <c r="D1049" s="275">
        <v>5</v>
      </c>
      <c r="E1049" s="275">
        <v>0</v>
      </c>
      <c r="F1049" s="275">
        <v>0</v>
      </c>
      <c r="G1049" s="1041">
        <v>100</v>
      </c>
      <c r="H1049" s="275">
        <v>2</v>
      </c>
      <c r="I1049" s="275">
        <v>0</v>
      </c>
      <c r="J1049" s="275">
        <v>0</v>
      </c>
      <c r="K1049" s="275">
        <v>2</v>
      </c>
      <c r="L1049" s="275">
        <v>0</v>
      </c>
      <c r="M1049" s="275">
        <v>1</v>
      </c>
      <c r="N1049" s="275">
        <v>0</v>
      </c>
      <c r="O1049" s="275">
        <v>0</v>
      </c>
      <c r="P1049" s="275">
        <v>0</v>
      </c>
      <c r="Q1049" s="275">
        <v>1</v>
      </c>
      <c r="R1049" s="275">
        <v>0</v>
      </c>
      <c r="S1049" s="275">
        <v>0</v>
      </c>
      <c r="T1049" s="275">
        <v>0</v>
      </c>
      <c r="U1049" s="275">
        <v>0</v>
      </c>
      <c r="V1049" s="1042">
        <v>1</v>
      </c>
      <c r="W1049" s="275">
        <v>0</v>
      </c>
      <c r="X1049" s="275">
        <v>0</v>
      </c>
      <c r="Y1049" s="275">
        <v>0</v>
      </c>
      <c r="Z1049" s="275">
        <v>0</v>
      </c>
      <c r="AA1049" s="275">
        <v>0</v>
      </c>
      <c r="AB1049" s="275">
        <v>0</v>
      </c>
      <c r="AC1049" s="275">
        <v>0</v>
      </c>
      <c r="AD1049" s="448"/>
    </row>
    <row r="1050" spans="1:30" ht="20.399999999999999" customHeight="1">
      <c r="A1050" s="669"/>
      <c r="B1050" s="669" t="s">
        <v>3241</v>
      </c>
      <c r="C1050" s="797"/>
      <c r="D1050" s="797"/>
      <c r="E1050" s="797"/>
      <c r="F1050" s="797"/>
      <c r="G1050" s="797"/>
      <c r="H1050" s="797"/>
      <c r="I1050" s="797"/>
      <c r="J1050" s="797"/>
      <c r="K1050" s="797"/>
      <c r="L1050" s="797"/>
      <c r="M1050" s="797"/>
      <c r="N1050" s="797"/>
      <c r="O1050" s="797"/>
      <c r="P1050" s="797"/>
      <c r="Q1050" s="797"/>
      <c r="R1050" s="797"/>
      <c r="S1050" s="797"/>
      <c r="T1050" s="797"/>
      <c r="U1050" s="797"/>
      <c r="V1050" s="797"/>
      <c r="W1050" s="797"/>
      <c r="X1050" s="797"/>
      <c r="Y1050" s="797"/>
      <c r="Z1050" s="797"/>
      <c r="AA1050" s="797"/>
      <c r="AB1050" s="797"/>
      <c r="AC1050" s="797"/>
      <c r="AD1050" s="448"/>
    </row>
    <row r="1051" spans="1:30" ht="20.399999999999999" customHeight="1">
      <c r="A1051" s="794"/>
      <c r="B1051" s="670" t="s">
        <v>1468</v>
      </c>
      <c r="C1051" s="276">
        <v>2</v>
      </c>
      <c r="D1051" s="276">
        <v>2</v>
      </c>
      <c r="E1051" s="276">
        <v>0</v>
      </c>
      <c r="F1051" s="276">
        <v>0</v>
      </c>
      <c r="G1051" s="1043">
        <v>100</v>
      </c>
      <c r="H1051" s="276">
        <v>1</v>
      </c>
      <c r="I1051" s="276">
        <v>0</v>
      </c>
      <c r="J1051" s="276">
        <v>0</v>
      </c>
      <c r="K1051" s="276">
        <v>1</v>
      </c>
      <c r="L1051" s="276">
        <v>0</v>
      </c>
      <c r="M1051" s="276">
        <v>1</v>
      </c>
      <c r="N1051" s="276">
        <v>0</v>
      </c>
      <c r="O1051" s="276">
        <v>0</v>
      </c>
      <c r="P1051" s="276">
        <v>0</v>
      </c>
      <c r="Q1051" s="276">
        <v>0</v>
      </c>
      <c r="R1051" s="276">
        <v>0</v>
      </c>
      <c r="S1051" s="276">
        <v>0</v>
      </c>
      <c r="T1051" s="276">
        <v>0</v>
      </c>
      <c r="U1051" s="276">
        <v>0</v>
      </c>
      <c r="V1051" s="1044">
        <v>0</v>
      </c>
      <c r="W1051" s="276">
        <v>0</v>
      </c>
      <c r="X1051" s="276">
        <v>0</v>
      </c>
      <c r="Y1051" s="276">
        <v>0</v>
      </c>
      <c r="Z1051" s="276">
        <v>0</v>
      </c>
      <c r="AA1051" s="276">
        <v>0</v>
      </c>
      <c r="AB1051" s="276">
        <v>0</v>
      </c>
      <c r="AC1051" s="276">
        <v>0</v>
      </c>
      <c r="AD1051" s="448"/>
    </row>
    <row r="1052" spans="1:30" ht="20.399999999999999" customHeight="1">
      <c r="A1052" s="794"/>
      <c r="B1052" s="670" t="s">
        <v>1467</v>
      </c>
      <c r="C1052" s="276">
        <v>3</v>
      </c>
      <c r="D1052" s="276">
        <v>3</v>
      </c>
      <c r="E1052" s="276">
        <v>0</v>
      </c>
      <c r="F1052" s="276">
        <v>0</v>
      </c>
      <c r="G1052" s="1043">
        <v>100</v>
      </c>
      <c r="H1052" s="276">
        <v>1</v>
      </c>
      <c r="I1052" s="276">
        <v>0</v>
      </c>
      <c r="J1052" s="276">
        <v>0</v>
      </c>
      <c r="K1052" s="276">
        <v>1</v>
      </c>
      <c r="L1052" s="276">
        <v>0</v>
      </c>
      <c r="M1052" s="276">
        <v>0</v>
      </c>
      <c r="N1052" s="276">
        <v>0</v>
      </c>
      <c r="O1052" s="276">
        <v>0</v>
      </c>
      <c r="P1052" s="276">
        <v>0</v>
      </c>
      <c r="Q1052" s="276">
        <v>1</v>
      </c>
      <c r="R1052" s="276">
        <v>0</v>
      </c>
      <c r="S1052" s="276">
        <v>0</v>
      </c>
      <c r="T1052" s="276">
        <v>0</v>
      </c>
      <c r="U1052" s="276">
        <v>0</v>
      </c>
      <c r="V1052" s="1044">
        <v>1</v>
      </c>
      <c r="W1052" s="276">
        <v>0</v>
      </c>
      <c r="X1052" s="276">
        <v>0</v>
      </c>
      <c r="Y1052" s="276">
        <v>0</v>
      </c>
      <c r="Z1052" s="276">
        <v>0</v>
      </c>
      <c r="AA1052" s="276">
        <v>0</v>
      </c>
      <c r="AB1052" s="276">
        <v>0</v>
      </c>
      <c r="AC1052" s="276">
        <v>0</v>
      </c>
      <c r="AD1052" s="448"/>
    </row>
    <row r="1053" spans="1:30" ht="20.399999999999999" customHeight="1">
      <c r="A1053" s="794"/>
      <c r="B1053" s="670" t="s">
        <v>4104</v>
      </c>
      <c r="C1053" s="276">
        <v>0</v>
      </c>
      <c r="D1053" s="276">
        <v>0</v>
      </c>
      <c r="E1053" s="276">
        <v>0</v>
      </c>
      <c r="F1053" s="276">
        <v>0</v>
      </c>
      <c r="G1053" s="1043">
        <v>0</v>
      </c>
      <c r="H1053" s="276">
        <v>0</v>
      </c>
      <c r="I1053" s="276">
        <v>0</v>
      </c>
      <c r="J1053" s="276">
        <v>0</v>
      </c>
      <c r="K1053" s="276">
        <v>0</v>
      </c>
      <c r="L1053" s="276">
        <v>0</v>
      </c>
      <c r="M1053" s="276">
        <v>0</v>
      </c>
      <c r="N1053" s="276">
        <v>0</v>
      </c>
      <c r="O1053" s="276">
        <v>0</v>
      </c>
      <c r="P1053" s="276">
        <v>0</v>
      </c>
      <c r="Q1053" s="276">
        <v>0</v>
      </c>
      <c r="R1053" s="276">
        <v>0</v>
      </c>
      <c r="S1053" s="276">
        <v>0</v>
      </c>
      <c r="T1053" s="276">
        <v>0</v>
      </c>
      <c r="U1053" s="276">
        <v>0</v>
      </c>
      <c r="V1053" s="1044">
        <v>0</v>
      </c>
      <c r="W1053" s="276">
        <v>0</v>
      </c>
      <c r="X1053" s="276">
        <v>0</v>
      </c>
      <c r="Y1053" s="276">
        <v>0</v>
      </c>
      <c r="Z1053" s="276">
        <v>0</v>
      </c>
      <c r="AA1053" s="276">
        <v>0</v>
      </c>
      <c r="AB1053" s="276">
        <v>0</v>
      </c>
      <c r="AC1053" s="276">
        <v>0</v>
      </c>
      <c r="AD1053" s="448"/>
    </row>
    <row r="1054" spans="1:30" ht="20.399999999999999" customHeight="1">
      <c r="A1054" s="407"/>
      <c r="B1054" s="407"/>
      <c r="C1054" s="407"/>
      <c r="D1054" s="407"/>
      <c r="E1054" s="407"/>
      <c r="F1054" s="407"/>
      <c r="G1054" s="407"/>
      <c r="H1054" s="407"/>
      <c r="I1054" s="407"/>
      <c r="J1054" s="407"/>
      <c r="K1054" s="407"/>
      <c r="L1054" s="407"/>
      <c r="M1054" s="407"/>
      <c r="N1054" s="407"/>
      <c r="O1054" s="407"/>
      <c r="P1054" s="407"/>
      <c r="Q1054" s="407"/>
      <c r="R1054" s="407"/>
      <c r="S1054" s="407"/>
      <c r="T1054" s="407"/>
      <c r="U1054" s="407"/>
      <c r="V1054" s="407"/>
      <c r="W1054" s="407"/>
      <c r="X1054" s="407"/>
      <c r="Y1054" s="407"/>
      <c r="Z1054" s="407"/>
      <c r="AA1054" s="407"/>
      <c r="AB1054" s="407"/>
      <c r="AC1054" s="407"/>
      <c r="AD1054" s="448"/>
    </row>
    <row r="1055" spans="1:30" ht="20.399999999999999" customHeight="1">
      <c r="A1055" s="796" t="s">
        <v>4729</v>
      </c>
      <c r="B1055" s="669" t="s">
        <v>4730</v>
      </c>
      <c r="C1055" s="275">
        <v>1</v>
      </c>
      <c r="D1055" s="275">
        <v>1</v>
      </c>
      <c r="E1055" s="275">
        <v>0</v>
      </c>
      <c r="F1055" s="275">
        <v>0</v>
      </c>
      <c r="G1055" s="1041">
        <v>100</v>
      </c>
      <c r="H1055" s="275">
        <v>1</v>
      </c>
      <c r="I1055" s="275">
        <v>0</v>
      </c>
      <c r="J1055" s="275">
        <v>0</v>
      </c>
      <c r="K1055" s="275">
        <v>1</v>
      </c>
      <c r="L1055" s="275">
        <v>0</v>
      </c>
      <c r="M1055" s="275">
        <v>0</v>
      </c>
      <c r="N1055" s="275">
        <v>0</v>
      </c>
      <c r="O1055" s="275">
        <v>0</v>
      </c>
      <c r="P1055" s="275">
        <v>0</v>
      </c>
      <c r="Q1055" s="275">
        <v>0</v>
      </c>
      <c r="R1055" s="275">
        <v>0</v>
      </c>
      <c r="S1055" s="275">
        <v>0</v>
      </c>
      <c r="T1055" s="275">
        <v>0</v>
      </c>
      <c r="U1055" s="275">
        <v>0</v>
      </c>
      <c r="V1055" s="1042">
        <v>0</v>
      </c>
      <c r="W1055" s="275">
        <v>0</v>
      </c>
      <c r="X1055" s="275">
        <v>0</v>
      </c>
      <c r="Y1055" s="275">
        <v>0</v>
      </c>
      <c r="Z1055" s="275">
        <v>0</v>
      </c>
      <c r="AA1055" s="275">
        <v>0</v>
      </c>
      <c r="AB1055" s="275">
        <v>0</v>
      </c>
      <c r="AC1055" s="275">
        <v>0</v>
      </c>
      <c r="AD1055" s="448"/>
    </row>
    <row r="1056" spans="1:30" ht="20.399999999999999" customHeight="1">
      <c r="A1056" s="669"/>
      <c r="B1056" s="669" t="s">
        <v>4731</v>
      </c>
      <c r="C1056" s="797"/>
      <c r="D1056" s="797"/>
      <c r="E1056" s="797"/>
      <c r="F1056" s="797"/>
      <c r="G1056" s="797"/>
      <c r="H1056" s="797"/>
      <c r="I1056" s="797"/>
      <c r="J1056" s="797"/>
      <c r="K1056" s="797"/>
      <c r="L1056" s="797"/>
      <c r="M1056" s="797"/>
      <c r="N1056" s="797"/>
      <c r="O1056" s="797"/>
      <c r="P1056" s="797"/>
      <c r="Q1056" s="797"/>
      <c r="R1056" s="797"/>
      <c r="S1056" s="797"/>
      <c r="T1056" s="797"/>
      <c r="U1056" s="797"/>
      <c r="V1056" s="797"/>
      <c r="W1056" s="797"/>
      <c r="X1056" s="797"/>
      <c r="Y1056" s="797"/>
      <c r="Z1056" s="797"/>
      <c r="AA1056" s="797"/>
      <c r="AB1056" s="797"/>
      <c r="AC1056" s="797"/>
      <c r="AD1056" s="448"/>
    </row>
    <row r="1057" spans="1:30" ht="20.399999999999999" customHeight="1">
      <c r="A1057" s="794"/>
      <c r="B1057" s="670" t="s">
        <v>1468</v>
      </c>
      <c r="C1057" s="276">
        <v>1</v>
      </c>
      <c r="D1057" s="276">
        <v>1</v>
      </c>
      <c r="E1057" s="276">
        <v>0</v>
      </c>
      <c r="F1057" s="276">
        <v>0</v>
      </c>
      <c r="G1057" s="1043">
        <v>100</v>
      </c>
      <c r="H1057" s="276">
        <v>1</v>
      </c>
      <c r="I1057" s="276">
        <v>0</v>
      </c>
      <c r="J1057" s="276">
        <v>0</v>
      </c>
      <c r="K1057" s="276">
        <v>1</v>
      </c>
      <c r="L1057" s="276">
        <v>0</v>
      </c>
      <c r="M1057" s="276">
        <v>0</v>
      </c>
      <c r="N1057" s="276">
        <v>0</v>
      </c>
      <c r="O1057" s="276">
        <v>0</v>
      </c>
      <c r="P1057" s="276">
        <v>0</v>
      </c>
      <c r="Q1057" s="276">
        <v>0</v>
      </c>
      <c r="R1057" s="276">
        <v>0</v>
      </c>
      <c r="S1057" s="276">
        <v>0</v>
      </c>
      <c r="T1057" s="276">
        <v>0</v>
      </c>
      <c r="U1057" s="276">
        <v>0</v>
      </c>
      <c r="V1057" s="1044">
        <v>0</v>
      </c>
      <c r="W1057" s="276">
        <v>0</v>
      </c>
      <c r="X1057" s="276">
        <v>0</v>
      </c>
      <c r="Y1057" s="276">
        <v>0</v>
      </c>
      <c r="Z1057" s="276">
        <v>0</v>
      </c>
      <c r="AA1057" s="276">
        <v>0</v>
      </c>
      <c r="AB1057" s="276">
        <v>0</v>
      </c>
      <c r="AC1057" s="276">
        <v>0</v>
      </c>
      <c r="AD1057" s="448"/>
    </row>
    <row r="1058" spans="1:30" ht="20.399999999999999" customHeight="1">
      <c r="A1058" s="794"/>
      <c r="B1058" s="670" t="s">
        <v>1467</v>
      </c>
      <c r="C1058" s="276">
        <v>0</v>
      </c>
      <c r="D1058" s="276">
        <v>0</v>
      </c>
      <c r="E1058" s="276">
        <v>0</v>
      </c>
      <c r="F1058" s="276">
        <v>0</v>
      </c>
      <c r="G1058" s="1043">
        <v>0</v>
      </c>
      <c r="H1058" s="276">
        <v>0</v>
      </c>
      <c r="I1058" s="276">
        <v>0</v>
      </c>
      <c r="J1058" s="276">
        <v>0</v>
      </c>
      <c r="K1058" s="276">
        <v>0</v>
      </c>
      <c r="L1058" s="276">
        <v>0</v>
      </c>
      <c r="M1058" s="276">
        <v>0</v>
      </c>
      <c r="N1058" s="276">
        <v>0</v>
      </c>
      <c r="O1058" s="276">
        <v>0</v>
      </c>
      <c r="P1058" s="276">
        <v>0</v>
      </c>
      <c r="Q1058" s="276">
        <v>0</v>
      </c>
      <c r="R1058" s="276">
        <v>0</v>
      </c>
      <c r="S1058" s="276">
        <v>0</v>
      </c>
      <c r="T1058" s="276">
        <v>0</v>
      </c>
      <c r="U1058" s="276">
        <v>0</v>
      </c>
      <c r="V1058" s="1044">
        <v>0</v>
      </c>
      <c r="W1058" s="276">
        <v>0</v>
      </c>
      <c r="X1058" s="276">
        <v>0</v>
      </c>
      <c r="Y1058" s="276">
        <v>0</v>
      </c>
      <c r="Z1058" s="276">
        <v>0</v>
      </c>
      <c r="AA1058" s="276">
        <v>0</v>
      </c>
      <c r="AB1058" s="276">
        <v>0</v>
      </c>
      <c r="AC1058" s="276">
        <v>0</v>
      </c>
      <c r="AD1058" s="448"/>
    </row>
    <row r="1059" spans="1:30" ht="20.399999999999999" customHeight="1">
      <c r="A1059" s="794"/>
      <c r="B1059" s="670" t="s">
        <v>4104</v>
      </c>
      <c r="C1059" s="276">
        <v>0</v>
      </c>
      <c r="D1059" s="276">
        <v>0</v>
      </c>
      <c r="E1059" s="276">
        <v>0</v>
      </c>
      <c r="F1059" s="276">
        <v>0</v>
      </c>
      <c r="G1059" s="1043">
        <v>0</v>
      </c>
      <c r="H1059" s="276">
        <v>0</v>
      </c>
      <c r="I1059" s="276">
        <v>0</v>
      </c>
      <c r="J1059" s="276">
        <v>0</v>
      </c>
      <c r="K1059" s="276">
        <v>0</v>
      </c>
      <c r="L1059" s="276">
        <v>0</v>
      </c>
      <c r="M1059" s="276">
        <v>0</v>
      </c>
      <c r="N1059" s="276">
        <v>0</v>
      </c>
      <c r="O1059" s="276">
        <v>0</v>
      </c>
      <c r="P1059" s="276">
        <v>0</v>
      </c>
      <c r="Q1059" s="276">
        <v>0</v>
      </c>
      <c r="R1059" s="276">
        <v>0</v>
      </c>
      <c r="S1059" s="276">
        <v>0</v>
      </c>
      <c r="T1059" s="276">
        <v>0</v>
      </c>
      <c r="U1059" s="276">
        <v>0</v>
      </c>
      <c r="V1059" s="1044">
        <v>0</v>
      </c>
      <c r="W1059" s="276">
        <v>0</v>
      </c>
      <c r="X1059" s="276">
        <v>0</v>
      </c>
      <c r="Y1059" s="276">
        <v>0</v>
      </c>
      <c r="Z1059" s="276">
        <v>0</v>
      </c>
      <c r="AA1059" s="276">
        <v>0</v>
      </c>
      <c r="AB1059" s="276">
        <v>0</v>
      </c>
      <c r="AC1059" s="276">
        <v>0</v>
      </c>
      <c r="AD1059" s="448"/>
    </row>
    <row r="1060" spans="1:30" ht="20.399999999999999" customHeight="1">
      <c r="A1060" s="407"/>
      <c r="B1060" s="407"/>
      <c r="C1060" s="407"/>
      <c r="D1060" s="407"/>
      <c r="E1060" s="407"/>
      <c r="F1060" s="407"/>
      <c r="G1060" s="407"/>
      <c r="H1060" s="407"/>
      <c r="I1060" s="407"/>
      <c r="J1060" s="407"/>
      <c r="K1060" s="407"/>
      <c r="L1060" s="407"/>
      <c r="M1060" s="407"/>
      <c r="N1060" s="407"/>
      <c r="O1060" s="407"/>
      <c r="P1060" s="407"/>
      <c r="Q1060" s="407"/>
      <c r="R1060" s="407"/>
      <c r="S1060" s="407"/>
      <c r="T1060" s="407"/>
      <c r="U1060" s="407"/>
      <c r="V1060" s="407"/>
      <c r="W1060" s="407"/>
      <c r="X1060" s="407"/>
      <c r="Y1060" s="407"/>
      <c r="Z1060" s="407"/>
      <c r="AA1060" s="407"/>
      <c r="AB1060" s="407"/>
      <c r="AC1060" s="407"/>
      <c r="AD1060" s="448"/>
    </row>
    <row r="1061" spans="1:30" ht="20.399999999999999" customHeight="1">
      <c r="A1061" s="796" t="s">
        <v>3240</v>
      </c>
      <c r="B1061" s="669" t="s">
        <v>3239</v>
      </c>
      <c r="C1061" s="275">
        <v>1</v>
      </c>
      <c r="D1061" s="275">
        <v>1</v>
      </c>
      <c r="E1061" s="275">
        <v>0</v>
      </c>
      <c r="F1061" s="275">
        <v>0</v>
      </c>
      <c r="G1061" s="1041">
        <v>100</v>
      </c>
      <c r="H1061" s="275">
        <v>0</v>
      </c>
      <c r="I1061" s="275">
        <v>0</v>
      </c>
      <c r="J1061" s="275">
        <v>0</v>
      </c>
      <c r="K1061" s="275">
        <v>0</v>
      </c>
      <c r="L1061" s="275">
        <v>1</v>
      </c>
      <c r="M1061" s="275">
        <v>0</v>
      </c>
      <c r="N1061" s="275">
        <v>0</v>
      </c>
      <c r="O1061" s="275">
        <v>0</v>
      </c>
      <c r="P1061" s="275">
        <v>0</v>
      </c>
      <c r="Q1061" s="275">
        <v>0</v>
      </c>
      <c r="R1061" s="275">
        <v>0</v>
      </c>
      <c r="S1061" s="275">
        <v>0</v>
      </c>
      <c r="T1061" s="275">
        <v>0</v>
      </c>
      <c r="U1061" s="275">
        <v>0</v>
      </c>
      <c r="V1061" s="1042">
        <v>0</v>
      </c>
      <c r="W1061" s="275">
        <v>0</v>
      </c>
      <c r="X1061" s="275">
        <v>0</v>
      </c>
      <c r="Y1061" s="275">
        <v>0</v>
      </c>
      <c r="Z1061" s="275">
        <v>0</v>
      </c>
      <c r="AA1061" s="275">
        <v>0</v>
      </c>
      <c r="AB1061" s="275">
        <v>0</v>
      </c>
      <c r="AC1061" s="275">
        <v>0</v>
      </c>
      <c r="AD1061" s="448"/>
    </row>
    <row r="1062" spans="1:30" ht="20.399999999999999" customHeight="1">
      <c r="A1062" s="794"/>
      <c r="B1062" s="670" t="s">
        <v>1468</v>
      </c>
      <c r="C1062" s="276">
        <v>1</v>
      </c>
      <c r="D1062" s="276">
        <v>1</v>
      </c>
      <c r="E1062" s="276">
        <v>0</v>
      </c>
      <c r="F1062" s="276">
        <v>0</v>
      </c>
      <c r="G1062" s="1043">
        <v>100</v>
      </c>
      <c r="H1062" s="276">
        <v>0</v>
      </c>
      <c r="I1062" s="276">
        <v>0</v>
      </c>
      <c r="J1062" s="276">
        <v>0</v>
      </c>
      <c r="K1062" s="276">
        <v>0</v>
      </c>
      <c r="L1062" s="276">
        <v>1</v>
      </c>
      <c r="M1062" s="276">
        <v>0</v>
      </c>
      <c r="N1062" s="276">
        <v>0</v>
      </c>
      <c r="O1062" s="276">
        <v>0</v>
      </c>
      <c r="P1062" s="276">
        <v>0</v>
      </c>
      <c r="Q1062" s="276">
        <v>0</v>
      </c>
      <c r="R1062" s="276">
        <v>0</v>
      </c>
      <c r="S1062" s="276">
        <v>0</v>
      </c>
      <c r="T1062" s="276">
        <v>0</v>
      </c>
      <c r="U1062" s="276">
        <v>0</v>
      </c>
      <c r="V1062" s="1044">
        <v>0</v>
      </c>
      <c r="W1062" s="276">
        <v>0</v>
      </c>
      <c r="X1062" s="276">
        <v>0</v>
      </c>
      <c r="Y1062" s="276">
        <v>0</v>
      </c>
      <c r="Z1062" s="276">
        <v>0</v>
      </c>
      <c r="AA1062" s="276">
        <v>0</v>
      </c>
      <c r="AB1062" s="276">
        <v>0</v>
      </c>
      <c r="AC1062" s="276">
        <v>0</v>
      </c>
      <c r="AD1062" s="448"/>
    </row>
    <row r="1063" spans="1:30" ht="20.399999999999999" customHeight="1">
      <c r="A1063" s="794"/>
      <c r="B1063" s="670" t="s">
        <v>1467</v>
      </c>
      <c r="C1063" s="276">
        <v>0</v>
      </c>
      <c r="D1063" s="276">
        <v>0</v>
      </c>
      <c r="E1063" s="276">
        <v>0</v>
      </c>
      <c r="F1063" s="276">
        <v>0</v>
      </c>
      <c r="G1063" s="1043">
        <v>0</v>
      </c>
      <c r="H1063" s="276">
        <v>0</v>
      </c>
      <c r="I1063" s="276">
        <v>0</v>
      </c>
      <c r="J1063" s="276">
        <v>0</v>
      </c>
      <c r="K1063" s="276">
        <v>0</v>
      </c>
      <c r="L1063" s="276">
        <v>0</v>
      </c>
      <c r="M1063" s="276">
        <v>0</v>
      </c>
      <c r="N1063" s="276">
        <v>0</v>
      </c>
      <c r="O1063" s="276">
        <v>0</v>
      </c>
      <c r="P1063" s="276">
        <v>0</v>
      </c>
      <c r="Q1063" s="276">
        <v>0</v>
      </c>
      <c r="R1063" s="276">
        <v>0</v>
      </c>
      <c r="S1063" s="276">
        <v>0</v>
      </c>
      <c r="T1063" s="276">
        <v>0</v>
      </c>
      <c r="U1063" s="276">
        <v>0</v>
      </c>
      <c r="V1063" s="1044">
        <v>0</v>
      </c>
      <c r="W1063" s="276">
        <v>0</v>
      </c>
      <c r="X1063" s="276">
        <v>0</v>
      </c>
      <c r="Y1063" s="276">
        <v>0</v>
      </c>
      <c r="Z1063" s="276">
        <v>0</v>
      </c>
      <c r="AA1063" s="276">
        <v>0</v>
      </c>
      <c r="AB1063" s="276">
        <v>0</v>
      </c>
      <c r="AC1063" s="276">
        <v>0</v>
      </c>
      <c r="AD1063" s="448"/>
    </row>
    <row r="1064" spans="1:30" ht="20.399999999999999" customHeight="1">
      <c r="A1064" s="794"/>
      <c r="B1064" s="670" t="s">
        <v>4104</v>
      </c>
      <c r="C1064" s="276">
        <v>0</v>
      </c>
      <c r="D1064" s="276">
        <v>0</v>
      </c>
      <c r="E1064" s="276">
        <v>0</v>
      </c>
      <c r="F1064" s="276">
        <v>0</v>
      </c>
      <c r="G1064" s="1043">
        <v>0</v>
      </c>
      <c r="H1064" s="276">
        <v>0</v>
      </c>
      <c r="I1064" s="276">
        <v>0</v>
      </c>
      <c r="J1064" s="276">
        <v>0</v>
      </c>
      <c r="K1064" s="276">
        <v>0</v>
      </c>
      <c r="L1064" s="276">
        <v>0</v>
      </c>
      <c r="M1064" s="276">
        <v>0</v>
      </c>
      <c r="N1064" s="276">
        <v>0</v>
      </c>
      <c r="O1064" s="276">
        <v>0</v>
      </c>
      <c r="P1064" s="276">
        <v>0</v>
      </c>
      <c r="Q1064" s="276">
        <v>0</v>
      </c>
      <c r="R1064" s="276">
        <v>0</v>
      </c>
      <c r="S1064" s="276">
        <v>0</v>
      </c>
      <c r="T1064" s="276">
        <v>0</v>
      </c>
      <c r="U1064" s="276">
        <v>0</v>
      </c>
      <c r="V1064" s="1044">
        <v>0</v>
      </c>
      <c r="W1064" s="276">
        <v>0</v>
      </c>
      <c r="X1064" s="276">
        <v>0</v>
      </c>
      <c r="Y1064" s="276">
        <v>0</v>
      </c>
      <c r="Z1064" s="276">
        <v>0</v>
      </c>
      <c r="AA1064" s="276">
        <v>0</v>
      </c>
      <c r="AB1064" s="276">
        <v>0</v>
      </c>
      <c r="AC1064" s="276">
        <v>0</v>
      </c>
      <c r="AD1064" s="448"/>
    </row>
    <row r="1065" spans="1:30" ht="20.399999999999999" customHeight="1">
      <c r="A1065" s="407"/>
      <c r="B1065" s="407"/>
      <c r="C1065" s="407"/>
      <c r="D1065" s="407"/>
      <c r="E1065" s="407"/>
      <c r="F1065" s="407"/>
      <c r="G1065" s="407"/>
      <c r="H1065" s="407"/>
      <c r="I1065" s="407"/>
      <c r="J1065" s="407"/>
      <c r="K1065" s="407"/>
      <c r="L1065" s="407"/>
      <c r="M1065" s="407"/>
      <c r="N1065" s="407"/>
      <c r="O1065" s="407"/>
      <c r="P1065" s="407"/>
      <c r="Q1065" s="407"/>
      <c r="R1065" s="407"/>
      <c r="S1065" s="407"/>
      <c r="T1065" s="407"/>
      <c r="U1065" s="407"/>
      <c r="V1065" s="407"/>
      <c r="W1065" s="407"/>
      <c r="X1065" s="407"/>
      <c r="Y1065" s="407"/>
      <c r="Z1065" s="407"/>
      <c r="AA1065" s="407"/>
      <c r="AB1065" s="407"/>
      <c r="AC1065" s="407"/>
      <c r="AD1065" s="448"/>
    </row>
    <row r="1066" spans="1:30" ht="20.399999999999999" customHeight="1">
      <c r="A1066" s="796" t="s">
        <v>3238</v>
      </c>
      <c r="B1066" s="669" t="s">
        <v>3237</v>
      </c>
      <c r="C1066" s="275">
        <v>3</v>
      </c>
      <c r="D1066" s="275">
        <v>3</v>
      </c>
      <c r="E1066" s="275">
        <v>0</v>
      </c>
      <c r="F1066" s="275">
        <v>0</v>
      </c>
      <c r="G1066" s="1041">
        <v>100</v>
      </c>
      <c r="H1066" s="275">
        <v>1</v>
      </c>
      <c r="I1066" s="275">
        <v>0</v>
      </c>
      <c r="J1066" s="275">
        <v>0</v>
      </c>
      <c r="K1066" s="275">
        <v>1</v>
      </c>
      <c r="L1066" s="275">
        <v>2</v>
      </c>
      <c r="M1066" s="275">
        <v>0</v>
      </c>
      <c r="N1066" s="275">
        <v>0</v>
      </c>
      <c r="O1066" s="275">
        <v>0</v>
      </c>
      <c r="P1066" s="275">
        <v>0</v>
      </c>
      <c r="Q1066" s="275">
        <v>0</v>
      </c>
      <c r="R1066" s="275">
        <v>0</v>
      </c>
      <c r="S1066" s="275">
        <v>0</v>
      </c>
      <c r="T1066" s="275">
        <v>0</v>
      </c>
      <c r="U1066" s="275">
        <v>0</v>
      </c>
      <c r="V1066" s="1042">
        <v>0</v>
      </c>
      <c r="W1066" s="275">
        <v>0</v>
      </c>
      <c r="X1066" s="275">
        <v>0</v>
      </c>
      <c r="Y1066" s="275">
        <v>0</v>
      </c>
      <c r="Z1066" s="275">
        <v>0</v>
      </c>
      <c r="AA1066" s="275">
        <v>0</v>
      </c>
      <c r="AB1066" s="275">
        <v>0</v>
      </c>
      <c r="AC1066" s="275">
        <v>0</v>
      </c>
      <c r="AD1066" s="448"/>
    </row>
    <row r="1067" spans="1:30" ht="20.399999999999999" customHeight="1">
      <c r="A1067" s="669"/>
      <c r="B1067" s="669" t="s">
        <v>3236</v>
      </c>
      <c r="C1067" s="797"/>
      <c r="D1067" s="797"/>
      <c r="E1067" s="797"/>
      <c r="F1067" s="797"/>
      <c r="G1067" s="797"/>
      <c r="H1067" s="797"/>
      <c r="I1067" s="797"/>
      <c r="J1067" s="797"/>
      <c r="K1067" s="797"/>
      <c r="L1067" s="797"/>
      <c r="M1067" s="797"/>
      <c r="N1067" s="797"/>
      <c r="O1067" s="797"/>
      <c r="P1067" s="797"/>
      <c r="Q1067" s="797"/>
      <c r="R1067" s="797"/>
      <c r="S1067" s="797"/>
      <c r="T1067" s="797"/>
      <c r="U1067" s="797"/>
      <c r="V1067" s="797"/>
      <c r="W1067" s="797"/>
      <c r="X1067" s="797"/>
      <c r="Y1067" s="797"/>
      <c r="Z1067" s="797"/>
      <c r="AA1067" s="797"/>
      <c r="AB1067" s="797"/>
      <c r="AC1067" s="797"/>
      <c r="AD1067" s="448"/>
    </row>
    <row r="1068" spans="1:30" ht="20.399999999999999" customHeight="1">
      <c r="A1068" s="794"/>
      <c r="B1068" s="670" t="s">
        <v>1468</v>
      </c>
      <c r="C1068" s="276">
        <v>3</v>
      </c>
      <c r="D1068" s="276">
        <v>3</v>
      </c>
      <c r="E1068" s="276">
        <v>0</v>
      </c>
      <c r="F1068" s="276">
        <v>0</v>
      </c>
      <c r="G1068" s="1043">
        <v>100</v>
      </c>
      <c r="H1068" s="276">
        <v>1</v>
      </c>
      <c r="I1068" s="276">
        <v>0</v>
      </c>
      <c r="J1068" s="276">
        <v>0</v>
      </c>
      <c r="K1068" s="276">
        <v>1</v>
      </c>
      <c r="L1068" s="276">
        <v>2</v>
      </c>
      <c r="M1068" s="276">
        <v>0</v>
      </c>
      <c r="N1068" s="276">
        <v>0</v>
      </c>
      <c r="O1068" s="276">
        <v>0</v>
      </c>
      <c r="P1068" s="276">
        <v>0</v>
      </c>
      <c r="Q1068" s="276">
        <v>0</v>
      </c>
      <c r="R1068" s="276">
        <v>0</v>
      </c>
      <c r="S1068" s="276">
        <v>0</v>
      </c>
      <c r="T1068" s="276">
        <v>0</v>
      </c>
      <c r="U1068" s="276">
        <v>0</v>
      </c>
      <c r="V1068" s="1044">
        <v>0</v>
      </c>
      <c r="W1068" s="276">
        <v>0</v>
      </c>
      <c r="X1068" s="276">
        <v>0</v>
      </c>
      <c r="Y1068" s="276">
        <v>0</v>
      </c>
      <c r="Z1068" s="276">
        <v>0</v>
      </c>
      <c r="AA1068" s="276">
        <v>0</v>
      </c>
      <c r="AB1068" s="276">
        <v>0</v>
      </c>
      <c r="AC1068" s="276">
        <v>0</v>
      </c>
      <c r="AD1068" s="448"/>
    </row>
    <row r="1069" spans="1:30" ht="20.399999999999999" customHeight="1">
      <c r="A1069" s="794"/>
      <c r="B1069" s="670" t="s">
        <v>1467</v>
      </c>
      <c r="C1069" s="276">
        <v>0</v>
      </c>
      <c r="D1069" s="276">
        <v>0</v>
      </c>
      <c r="E1069" s="276">
        <v>0</v>
      </c>
      <c r="F1069" s="276">
        <v>0</v>
      </c>
      <c r="G1069" s="1043">
        <v>0</v>
      </c>
      <c r="H1069" s="276">
        <v>0</v>
      </c>
      <c r="I1069" s="276">
        <v>0</v>
      </c>
      <c r="J1069" s="276">
        <v>0</v>
      </c>
      <c r="K1069" s="276">
        <v>0</v>
      </c>
      <c r="L1069" s="276">
        <v>0</v>
      </c>
      <c r="M1069" s="276">
        <v>0</v>
      </c>
      <c r="N1069" s="276">
        <v>0</v>
      </c>
      <c r="O1069" s="276">
        <v>0</v>
      </c>
      <c r="P1069" s="276">
        <v>0</v>
      </c>
      <c r="Q1069" s="276">
        <v>0</v>
      </c>
      <c r="R1069" s="276">
        <v>0</v>
      </c>
      <c r="S1069" s="276">
        <v>0</v>
      </c>
      <c r="T1069" s="276">
        <v>0</v>
      </c>
      <c r="U1069" s="276">
        <v>0</v>
      </c>
      <c r="V1069" s="1044">
        <v>0</v>
      </c>
      <c r="W1069" s="276">
        <v>0</v>
      </c>
      <c r="X1069" s="276">
        <v>0</v>
      </c>
      <c r="Y1069" s="276">
        <v>0</v>
      </c>
      <c r="Z1069" s="276">
        <v>0</v>
      </c>
      <c r="AA1069" s="276">
        <v>0</v>
      </c>
      <c r="AB1069" s="276">
        <v>0</v>
      </c>
      <c r="AC1069" s="276">
        <v>0</v>
      </c>
      <c r="AD1069" s="448"/>
    </row>
    <row r="1070" spans="1:30" ht="20.399999999999999" customHeight="1">
      <c r="A1070" s="794"/>
      <c r="B1070" s="670" t="s">
        <v>4104</v>
      </c>
      <c r="C1070" s="276">
        <v>0</v>
      </c>
      <c r="D1070" s="276">
        <v>0</v>
      </c>
      <c r="E1070" s="276">
        <v>0</v>
      </c>
      <c r="F1070" s="276">
        <v>0</v>
      </c>
      <c r="G1070" s="1043">
        <v>0</v>
      </c>
      <c r="H1070" s="276">
        <v>0</v>
      </c>
      <c r="I1070" s="276">
        <v>0</v>
      </c>
      <c r="J1070" s="276">
        <v>0</v>
      </c>
      <c r="K1070" s="276">
        <v>0</v>
      </c>
      <c r="L1070" s="276">
        <v>0</v>
      </c>
      <c r="M1070" s="276">
        <v>0</v>
      </c>
      <c r="N1070" s="276">
        <v>0</v>
      </c>
      <c r="O1070" s="276">
        <v>0</v>
      </c>
      <c r="P1070" s="276">
        <v>0</v>
      </c>
      <c r="Q1070" s="276">
        <v>0</v>
      </c>
      <c r="R1070" s="276">
        <v>0</v>
      </c>
      <c r="S1070" s="276">
        <v>0</v>
      </c>
      <c r="T1070" s="276">
        <v>0</v>
      </c>
      <c r="U1070" s="276">
        <v>0</v>
      </c>
      <c r="V1070" s="1044">
        <v>0</v>
      </c>
      <c r="W1070" s="276">
        <v>0</v>
      </c>
      <c r="X1070" s="276">
        <v>0</v>
      </c>
      <c r="Y1070" s="276">
        <v>0</v>
      </c>
      <c r="Z1070" s="276">
        <v>0</v>
      </c>
      <c r="AA1070" s="276">
        <v>0</v>
      </c>
      <c r="AB1070" s="276">
        <v>0</v>
      </c>
      <c r="AC1070" s="276">
        <v>0</v>
      </c>
      <c r="AD1070" s="448"/>
    </row>
    <row r="1071" spans="1:30" ht="20.399999999999999" customHeight="1">
      <c r="A1071" s="407"/>
      <c r="B1071" s="407"/>
      <c r="C1071" s="407"/>
      <c r="D1071" s="407"/>
      <c r="E1071" s="407"/>
      <c r="F1071" s="407"/>
      <c r="G1071" s="407"/>
      <c r="H1071" s="407"/>
      <c r="I1071" s="407"/>
      <c r="J1071" s="407"/>
      <c r="K1071" s="407"/>
      <c r="L1071" s="407"/>
      <c r="M1071" s="407"/>
      <c r="N1071" s="407"/>
      <c r="O1071" s="407"/>
      <c r="P1071" s="407"/>
      <c r="Q1071" s="407"/>
      <c r="R1071" s="407"/>
      <c r="S1071" s="407"/>
      <c r="T1071" s="407"/>
      <c r="U1071" s="407"/>
      <c r="V1071" s="407"/>
      <c r="W1071" s="407"/>
      <c r="X1071" s="407"/>
      <c r="Y1071" s="407"/>
      <c r="Z1071" s="407"/>
      <c r="AA1071" s="407"/>
      <c r="AB1071" s="407"/>
      <c r="AC1071" s="407"/>
      <c r="AD1071" s="448"/>
    </row>
    <row r="1072" spans="1:30" ht="20.399999999999999" customHeight="1">
      <c r="A1072" s="796" t="s">
        <v>3235</v>
      </c>
      <c r="B1072" s="669" t="s">
        <v>3234</v>
      </c>
      <c r="C1072" s="275">
        <v>1</v>
      </c>
      <c r="D1072" s="275">
        <v>1</v>
      </c>
      <c r="E1072" s="275">
        <v>0</v>
      </c>
      <c r="F1072" s="275">
        <v>0</v>
      </c>
      <c r="G1072" s="1041">
        <v>100</v>
      </c>
      <c r="H1072" s="275">
        <v>0</v>
      </c>
      <c r="I1072" s="275">
        <v>0</v>
      </c>
      <c r="J1072" s="275">
        <v>0</v>
      </c>
      <c r="K1072" s="275">
        <v>0</v>
      </c>
      <c r="L1072" s="275">
        <v>0</v>
      </c>
      <c r="M1072" s="275">
        <v>0</v>
      </c>
      <c r="N1072" s="275">
        <v>0</v>
      </c>
      <c r="O1072" s="275">
        <v>0</v>
      </c>
      <c r="P1072" s="275">
        <v>1</v>
      </c>
      <c r="Q1072" s="275">
        <v>0</v>
      </c>
      <c r="R1072" s="275">
        <v>0</v>
      </c>
      <c r="S1072" s="275">
        <v>0</v>
      </c>
      <c r="T1072" s="275">
        <v>0</v>
      </c>
      <c r="U1072" s="275">
        <v>0</v>
      </c>
      <c r="V1072" s="1042">
        <v>0</v>
      </c>
      <c r="W1072" s="275">
        <v>0</v>
      </c>
      <c r="X1072" s="275">
        <v>0</v>
      </c>
      <c r="Y1072" s="275">
        <v>0</v>
      </c>
      <c r="Z1072" s="275">
        <v>0</v>
      </c>
      <c r="AA1072" s="275">
        <v>0</v>
      </c>
      <c r="AB1072" s="275">
        <v>0</v>
      </c>
      <c r="AC1072" s="275">
        <v>0</v>
      </c>
      <c r="AD1072" s="448"/>
    </row>
    <row r="1073" spans="1:30" ht="20.399999999999999" customHeight="1">
      <c r="A1073" s="794"/>
      <c r="B1073" s="670" t="s">
        <v>1468</v>
      </c>
      <c r="C1073" s="276">
        <v>1</v>
      </c>
      <c r="D1073" s="276">
        <v>1</v>
      </c>
      <c r="E1073" s="276">
        <v>0</v>
      </c>
      <c r="F1073" s="276">
        <v>0</v>
      </c>
      <c r="G1073" s="1043">
        <v>100</v>
      </c>
      <c r="H1073" s="276">
        <v>0</v>
      </c>
      <c r="I1073" s="276">
        <v>0</v>
      </c>
      <c r="J1073" s="276">
        <v>0</v>
      </c>
      <c r="K1073" s="276">
        <v>0</v>
      </c>
      <c r="L1073" s="276">
        <v>0</v>
      </c>
      <c r="M1073" s="276">
        <v>0</v>
      </c>
      <c r="N1073" s="276">
        <v>0</v>
      </c>
      <c r="O1073" s="276">
        <v>0</v>
      </c>
      <c r="P1073" s="276">
        <v>1</v>
      </c>
      <c r="Q1073" s="276">
        <v>0</v>
      </c>
      <c r="R1073" s="276">
        <v>0</v>
      </c>
      <c r="S1073" s="276">
        <v>0</v>
      </c>
      <c r="T1073" s="276">
        <v>0</v>
      </c>
      <c r="U1073" s="276">
        <v>0</v>
      </c>
      <c r="V1073" s="1044">
        <v>0</v>
      </c>
      <c r="W1073" s="276">
        <v>0</v>
      </c>
      <c r="X1073" s="276">
        <v>0</v>
      </c>
      <c r="Y1073" s="276">
        <v>0</v>
      </c>
      <c r="Z1073" s="276">
        <v>0</v>
      </c>
      <c r="AA1073" s="276">
        <v>0</v>
      </c>
      <c r="AB1073" s="276">
        <v>0</v>
      </c>
      <c r="AC1073" s="276">
        <v>0</v>
      </c>
      <c r="AD1073" s="448"/>
    </row>
    <row r="1074" spans="1:30" ht="20.399999999999999" customHeight="1">
      <c r="A1074" s="794"/>
      <c r="B1074" s="670" t="s">
        <v>1467</v>
      </c>
      <c r="C1074" s="276">
        <v>0</v>
      </c>
      <c r="D1074" s="276">
        <v>0</v>
      </c>
      <c r="E1074" s="276">
        <v>0</v>
      </c>
      <c r="F1074" s="276">
        <v>0</v>
      </c>
      <c r="G1074" s="1043">
        <v>0</v>
      </c>
      <c r="H1074" s="276">
        <v>0</v>
      </c>
      <c r="I1074" s="276">
        <v>0</v>
      </c>
      <c r="J1074" s="276">
        <v>0</v>
      </c>
      <c r="K1074" s="276">
        <v>0</v>
      </c>
      <c r="L1074" s="276">
        <v>0</v>
      </c>
      <c r="M1074" s="276">
        <v>0</v>
      </c>
      <c r="N1074" s="276">
        <v>0</v>
      </c>
      <c r="O1074" s="276">
        <v>0</v>
      </c>
      <c r="P1074" s="276">
        <v>0</v>
      </c>
      <c r="Q1074" s="276">
        <v>0</v>
      </c>
      <c r="R1074" s="276">
        <v>0</v>
      </c>
      <c r="S1074" s="276">
        <v>0</v>
      </c>
      <c r="T1074" s="276">
        <v>0</v>
      </c>
      <c r="U1074" s="276">
        <v>0</v>
      </c>
      <c r="V1074" s="1044">
        <v>0</v>
      </c>
      <c r="W1074" s="276">
        <v>0</v>
      </c>
      <c r="X1074" s="276">
        <v>0</v>
      </c>
      <c r="Y1074" s="276">
        <v>0</v>
      </c>
      <c r="Z1074" s="276">
        <v>0</v>
      </c>
      <c r="AA1074" s="276">
        <v>0</v>
      </c>
      <c r="AB1074" s="276">
        <v>0</v>
      </c>
      <c r="AC1074" s="276">
        <v>0</v>
      </c>
      <c r="AD1074" s="448"/>
    </row>
    <row r="1075" spans="1:30" ht="20.399999999999999" customHeight="1">
      <c r="A1075" s="794"/>
      <c r="B1075" s="670" t="s">
        <v>4104</v>
      </c>
      <c r="C1075" s="276">
        <v>0</v>
      </c>
      <c r="D1075" s="276">
        <v>0</v>
      </c>
      <c r="E1075" s="276">
        <v>0</v>
      </c>
      <c r="F1075" s="276">
        <v>0</v>
      </c>
      <c r="G1075" s="1043">
        <v>0</v>
      </c>
      <c r="H1075" s="276">
        <v>0</v>
      </c>
      <c r="I1075" s="276">
        <v>0</v>
      </c>
      <c r="J1075" s="276">
        <v>0</v>
      </c>
      <c r="K1075" s="276">
        <v>0</v>
      </c>
      <c r="L1075" s="276">
        <v>0</v>
      </c>
      <c r="M1075" s="276">
        <v>0</v>
      </c>
      <c r="N1075" s="276">
        <v>0</v>
      </c>
      <c r="O1075" s="276">
        <v>0</v>
      </c>
      <c r="P1075" s="276">
        <v>0</v>
      </c>
      <c r="Q1075" s="276">
        <v>0</v>
      </c>
      <c r="R1075" s="276">
        <v>0</v>
      </c>
      <c r="S1075" s="276">
        <v>0</v>
      </c>
      <c r="T1075" s="276">
        <v>0</v>
      </c>
      <c r="U1075" s="276">
        <v>0</v>
      </c>
      <c r="V1075" s="1044">
        <v>0</v>
      </c>
      <c r="W1075" s="276">
        <v>0</v>
      </c>
      <c r="X1075" s="276">
        <v>0</v>
      </c>
      <c r="Y1075" s="276">
        <v>0</v>
      </c>
      <c r="Z1075" s="276">
        <v>0</v>
      </c>
      <c r="AA1075" s="276">
        <v>0</v>
      </c>
      <c r="AB1075" s="276">
        <v>0</v>
      </c>
      <c r="AC1075" s="276">
        <v>0</v>
      </c>
      <c r="AD1075" s="448"/>
    </row>
    <row r="1076" spans="1:30" ht="20.399999999999999" customHeight="1">
      <c r="A1076" s="407"/>
      <c r="B1076" s="407"/>
      <c r="C1076" s="407"/>
      <c r="D1076" s="407"/>
      <c r="E1076" s="407"/>
      <c r="F1076" s="407"/>
      <c r="G1076" s="407"/>
      <c r="H1076" s="407"/>
      <c r="I1076" s="407"/>
      <c r="J1076" s="407"/>
      <c r="K1076" s="407"/>
      <c r="L1076" s="407"/>
      <c r="M1076" s="407"/>
      <c r="N1076" s="407"/>
      <c r="O1076" s="407"/>
      <c r="P1076" s="407"/>
      <c r="Q1076" s="407"/>
      <c r="R1076" s="407"/>
      <c r="S1076" s="407"/>
      <c r="T1076" s="407"/>
      <c r="U1076" s="407"/>
      <c r="V1076" s="407"/>
      <c r="W1076" s="407"/>
      <c r="X1076" s="407"/>
      <c r="Y1076" s="407"/>
      <c r="Z1076" s="407"/>
      <c r="AA1076" s="407"/>
      <c r="AB1076" s="407"/>
      <c r="AC1076" s="407"/>
      <c r="AD1076" s="448"/>
    </row>
    <row r="1077" spans="1:30" ht="20.399999999999999" customHeight="1">
      <c r="A1077" s="796" t="s">
        <v>3233</v>
      </c>
      <c r="B1077" s="669" t="s">
        <v>3232</v>
      </c>
      <c r="C1077" s="275">
        <v>15</v>
      </c>
      <c r="D1077" s="275">
        <v>15</v>
      </c>
      <c r="E1077" s="275">
        <v>0</v>
      </c>
      <c r="F1077" s="275">
        <v>0</v>
      </c>
      <c r="G1077" s="1041">
        <v>100</v>
      </c>
      <c r="H1077" s="275">
        <v>1</v>
      </c>
      <c r="I1077" s="275">
        <v>0</v>
      </c>
      <c r="J1077" s="275">
        <v>0</v>
      </c>
      <c r="K1077" s="275">
        <v>1</v>
      </c>
      <c r="L1077" s="275">
        <v>0</v>
      </c>
      <c r="M1077" s="275">
        <v>0</v>
      </c>
      <c r="N1077" s="275">
        <v>0</v>
      </c>
      <c r="O1077" s="275">
        <v>0</v>
      </c>
      <c r="P1077" s="275">
        <v>1</v>
      </c>
      <c r="Q1077" s="275">
        <v>0</v>
      </c>
      <c r="R1077" s="275">
        <v>1</v>
      </c>
      <c r="S1077" s="275">
        <v>0</v>
      </c>
      <c r="T1077" s="275">
        <v>1</v>
      </c>
      <c r="U1077" s="275">
        <v>0</v>
      </c>
      <c r="V1077" s="1042">
        <v>2</v>
      </c>
      <c r="W1077" s="275">
        <v>2</v>
      </c>
      <c r="X1077" s="275">
        <v>4</v>
      </c>
      <c r="Y1077" s="275">
        <v>1</v>
      </c>
      <c r="Z1077" s="275">
        <v>1</v>
      </c>
      <c r="AA1077" s="275">
        <v>0</v>
      </c>
      <c r="AB1077" s="275">
        <v>1</v>
      </c>
      <c r="AC1077" s="275">
        <v>0</v>
      </c>
      <c r="AD1077" s="448"/>
    </row>
    <row r="1078" spans="1:30" ht="20.399999999999999" customHeight="1">
      <c r="A1078" s="794"/>
      <c r="B1078" s="670" t="s">
        <v>1468</v>
      </c>
      <c r="C1078" s="276">
        <v>8</v>
      </c>
      <c r="D1078" s="276">
        <v>8</v>
      </c>
      <c r="E1078" s="276">
        <v>0</v>
      </c>
      <c r="F1078" s="276">
        <v>0</v>
      </c>
      <c r="G1078" s="1043">
        <v>100</v>
      </c>
      <c r="H1078" s="276">
        <v>1</v>
      </c>
      <c r="I1078" s="276">
        <v>0</v>
      </c>
      <c r="J1078" s="276">
        <v>0</v>
      </c>
      <c r="K1078" s="276">
        <v>1</v>
      </c>
      <c r="L1078" s="276">
        <v>0</v>
      </c>
      <c r="M1078" s="276">
        <v>0</v>
      </c>
      <c r="N1078" s="276">
        <v>0</v>
      </c>
      <c r="O1078" s="276">
        <v>0</v>
      </c>
      <c r="P1078" s="276">
        <v>0</v>
      </c>
      <c r="Q1078" s="276">
        <v>0</v>
      </c>
      <c r="R1078" s="276">
        <v>0</v>
      </c>
      <c r="S1078" s="276">
        <v>0</v>
      </c>
      <c r="T1078" s="276">
        <v>1</v>
      </c>
      <c r="U1078" s="276">
        <v>0</v>
      </c>
      <c r="V1078" s="1044">
        <v>0</v>
      </c>
      <c r="W1078" s="276">
        <v>2</v>
      </c>
      <c r="X1078" s="276">
        <v>3</v>
      </c>
      <c r="Y1078" s="276">
        <v>0</v>
      </c>
      <c r="Z1078" s="276">
        <v>0</v>
      </c>
      <c r="AA1078" s="276">
        <v>0</v>
      </c>
      <c r="AB1078" s="276">
        <v>1</v>
      </c>
      <c r="AC1078" s="276">
        <v>0</v>
      </c>
      <c r="AD1078" s="448"/>
    </row>
    <row r="1079" spans="1:30" ht="20.399999999999999" customHeight="1">
      <c r="A1079" s="794"/>
      <c r="B1079" s="670" t="s">
        <v>1467</v>
      </c>
      <c r="C1079" s="276">
        <v>7</v>
      </c>
      <c r="D1079" s="276">
        <v>7</v>
      </c>
      <c r="E1079" s="276">
        <v>0</v>
      </c>
      <c r="F1079" s="276">
        <v>0</v>
      </c>
      <c r="G1079" s="1043">
        <v>100</v>
      </c>
      <c r="H1079" s="276">
        <v>0</v>
      </c>
      <c r="I1079" s="276">
        <v>0</v>
      </c>
      <c r="J1079" s="276">
        <v>0</v>
      </c>
      <c r="K1079" s="276">
        <v>0</v>
      </c>
      <c r="L1079" s="276">
        <v>0</v>
      </c>
      <c r="M1079" s="276">
        <v>0</v>
      </c>
      <c r="N1079" s="276">
        <v>0</v>
      </c>
      <c r="O1079" s="276">
        <v>0</v>
      </c>
      <c r="P1079" s="276">
        <v>1</v>
      </c>
      <c r="Q1079" s="276">
        <v>0</v>
      </c>
      <c r="R1079" s="276">
        <v>1</v>
      </c>
      <c r="S1079" s="276">
        <v>0</v>
      </c>
      <c r="T1079" s="276">
        <v>0</v>
      </c>
      <c r="U1079" s="276">
        <v>0</v>
      </c>
      <c r="V1079" s="1044">
        <v>2</v>
      </c>
      <c r="W1079" s="276">
        <v>0</v>
      </c>
      <c r="X1079" s="276">
        <v>1</v>
      </c>
      <c r="Y1079" s="276">
        <v>1</v>
      </c>
      <c r="Z1079" s="276">
        <v>1</v>
      </c>
      <c r="AA1079" s="276">
        <v>0</v>
      </c>
      <c r="AB1079" s="276">
        <v>0</v>
      </c>
      <c r="AC1079" s="276">
        <v>0</v>
      </c>
      <c r="AD1079" s="448"/>
    </row>
    <row r="1080" spans="1:30" ht="20.399999999999999" customHeight="1">
      <c r="A1080" s="794"/>
      <c r="B1080" s="670" t="s">
        <v>4104</v>
      </c>
      <c r="C1080" s="276">
        <v>0</v>
      </c>
      <c r="D1080" s="276">
        <v>0</v>
      </c>
      <c r="E1080" s="276">
        <v>0</v>
      </c>
      <c r="F1080" s="276">
        <v>0</v>
      </c>
      <c r="G1080" s="1043">
        <v>0</v>
      </c>
      <c r="H1080" s="276">
        <v>0</v>
      </c>
      <c r="I1080" s="276">
        <v>0</v>
      </c>
      <c r="J1080" s="276">
        <v>0</v>
      </c>
      <c r="K1080" s="276">
        <v>0</v>
      </c>
      <c r="L1080" s="276">
        <v>0</v>
      </c>
      <c r="M1080" s="276">
        <v>0</v>
      </c>
      <c r="N1080" s="276">
        <v>0</v>
      </c>
      <c r="O1080" s="276">
        <v>0</v>
      </c>
      <c r="P1080" s="276">
        <v>0</v>
      </c>
      <c r="Q1080" s="276">
        <v>0</v>
      </c>
      <c r="R1080" s="276">
        <v>0</v>
      </c>
      <c r="S1080" s="276">
        <v>0</v>
      </c>
      <c r="T1080" s="276">
        <v>0</v>
      </c>
      <c r="U1080" s="276">
        <v>0</v>
      </c>
      <c r="V1080" s="1044">
        <v>0</v>
      </c>
      <c r="W1080" s="276">
        <v>0</v>
      </c>
      <c r="X1080" s="276">
        <v>0</v>
      </c>
      <c r="Y1080" s="276">
        <v>0</v>
      </c>
      <c r="Z1080" s="276">
        <v>0</v>
      </c>
      <c r="AA1080" s="276">
        <v>0</v>
      </c>
      <c r="AB1080" s="276">
        <v>0</v>
      </c>
      <c r="AC1080" s="276">
        <v>0</v>
      </c>
      <c r="AD1080" s="448"/>
    </row>
    <row r="1081" spans="1:30" ht="20.399999999999999" customHeight="1">
      <c r="A1081" s="407"/>
      <c r="B1081" s="407"/>
      <c r="C1081" s="407"/>
      <c r="D1081" s="407"/>
      <c r="E1081" s="407"/>
      <c r="F1081" s="407"/>
      <c r="G1081" s="407"/>
      <c r="H1081" s="407"/>
      <c r="I1081" s="407"/>
      <c r="J1081" s="407"/>
      <c r="K1081" s="407"/>
      <c r="L1081" s="407"/>
      <c r="M1081" s="407"/>
      <c r="N1081" s="407"/>
      <c r="O1081" s="407"/>
      <c r="P1081" s="407"/>
      <c r="Q1081" s="407"/>
      <c r="R1081" s="407"/>
      <c r="S1081" s="407"/>
      <c r="T1081" s="407"/>
      <c r="U1081" s="407"/>
      <c r="V1081" s="407"/>
      <c r="W1081" s="407"/>
      <c r="X1081" s="407"/>
      <c r="Y1081" s="407"/>
      <c r="Z1081" s="407"/>
      <c r="AA1081" s="407"/>
      <c r="AB1081" s="407"/>
      <c r="AC1081" s="407"/>
      <c r="AD1081" s="448"/>
    </row>
    <row r="1082" spans="1:30" ht="20.399999999999999" customHeight="1">
      <c r="A1082" s="796" t="s">
        <v>3231</v>
      </c>
      <c r="B1082" s="669" t="s">
        <v>3230</v>
      </c>
      <c r="C1082" s="275">
        <v>2</v>
      </c>
      <c r="D1082" s="275">
        <v>2</v>
      </c>
      <c r="E1082" s="275">
        <v>0</v>
      </c>
      <c r="F1082" s="275">
        <v>0</v>
      </c>
      <c r="G1082" s="1041">
        <v>100</v>
      </c>
      <c r="H1082" s="275">
        <v>0</v>
      </c>
      <c r="I1082" s="275">
        <v>0</v>
      </c>
      <c r="J1082" s="275">
        <v>0</v>
      </c>
      <c r="K1082" s="275">
        <v>0</v>
      </c>
      <c r="L1082" s="275">
        <v>0</v>
      </c>
      <c r="M1082" s="275">
        <v>0</v>
      </c>
      <c r="N1082" s="275">
        <v>0</v>
      </c>
      <c r="O1082" s="275">
        <v>0</v>
      </c>
      <c r="P1082" s="275">
        <v>0</v>
      </c>
      <c r="Q1082" s="275">
        <v>0</v>
      </c>
      <c r="R1082" s="275">
        <v>0</v>
      </c>
      <c r="S1082" s="275">
        <v>0</v>
      </c>
      <c r="T1082" s="275">
        <v>0</v>
      </c>
      <c r="U1082" s="275">
        <v>0</v>
      </c>
      <c r="V1082" s="1042">
        <v>0</v>
      </c>
      <c r="W1082" s="275">
        <v>0</v>
      </c>
      <c r="X1082" s="275">
        <v>1</v>
      </c>
      <c r="Y1082" s="275">
        <v>0</v>
      </c>
      <c r="Z1082" s="275">
        <v>0</v>
      </c>
      <c r="AA1082" s="275">
        <v>0</v>
      </c>
      <c r="AB1082" s="275">
        <v>1</v>
      </c>
      <c r="AC1082" s="275">
        <v>0</v>
      </c>
      <c r="AD1082" s="448"/>
    </row>
    <row r="1083" spans="1:30" ht="20.399999999999999" customHeight="1">
      <c r="A1083" s="669"/>
      <c r="B1083" s="669" t="s">
        <v>3229</v>
      </c>
      <c r="C1083" s="797"/>
      <c r="D1083" s="797"/>
      <c r="E1083" s="797"/>
      <c r="F1083" s="797"/>
      <c r="G1083" s="797"/>
      <c r="H1083" s="797"/>
      <c r="I1083" s="797"/>
      <c r="J1083" s="797"/>
      <c r="K1083" s="797"/>
      <c r="L1083" s="797"/>
      <c r="M1083" s="797"/>
      <c r="N1083" s="797"/>
      <c r="O1083" s="797"/>
      <c r="P1083" s="797"/>
      <c r="Q1083" s="797"/>
      <c r="R1083" s="797"/>
      <c r="S1083" s="797"/>
      <c r="T1083" s="797"/>
      <c r="U1083" s="797"/>
      <c r="V1083" s="797"/>
      <c r="W1083" s="797"/>
      <c r="X1083" s="797"/>
      <c r="Y1083" s="797"/>
      <c r="Z1083" s="797"/>
      <c r="AA1083" s="797"/>
      <c r="AB1083" s="797"/>
      <c r="AC1083" s="797"/>
      <c r="AD1083" s="448"/>
    </row>
    <row r="1084" spans="1:30" ht="20.399999999999999" customHeight="1">
      <c r="A1084" s="794"/>
      <c r="B1084" s="670" t="s">
        <v>1468</v>
      </c>
      <c r="C1084" s="276">
        <v>1</v>
      </c>
      <c r="D1084" s="276">
        <v>1</v>
      </c>
      <c r="E1084" s="276">
        <v>0</v>
      </c>
      <c r="F1084" s="276">
        <v>0</v>
      </c>
      <c r="G1084" s="1043">
        <v>100</v>
      </c>
      <c r="H1084" s="276">
        <v>0</v>
      </c>
      <c r="I1084" s="276">
        <v>0</v>
      </c>
      <c r="J1084" s="276">
        <v>0</v>
      </c>
      <c r="K1084" s="276">
        <v>0</v>
      </c>
      <c r="L1084" s="276">
        <v>0</v>
      </c>
      <c r="M1084" s="276">
        <v>0</v>
      </c>
      <c r="N1084" s="276">
        <v>0</v>
      </c>
      <c r="O1084" s="276">
        <v>0</v>
      </c>
      <c r="P1084" s="276">
        <v>0</v>
      </c>
      <c r="Q1084" s="276">
        <v>0</v>
      </c>
      <c r="R1084" s="276">
        <v>0</v>
      </c>
      <c r="S1084" s="276">
        <v>0</v>
      </c>
      <c r="T1084" s="276">
        <v>0</v>
      </c>
      <c r="U1084" s="276">
        <v>0</v>
      </c>
      <c r="V1084" s="1044">
        <v>0</v>
      </c>
      <c r="W1084" s="276">
        <v>0</v>
      </c>
      <c r="X1084" s="276">
        <v>0</v>
      </c>
      <c r="Y1084" s="276">
        <v>0</v>
      </c>
      <c r="Z1084" s="276">
        <v>0</v>
      </c>
      <c r="AA1084" s="276">
        <v>0</v>
      </c>
      <c r="AB1084" s="276">
        <v>1</v>
      </c>
      <c r="AC1084" s="276">
        <v>0</v>
      </c>
      <c r="AD1084" s="448"/>
    </row>
    <row r="1085" spans="1:30" ht="20.399999999999999" customHeight="1">
      <c r="A1085" s="794"/>
      <c r="B1085" s="670" t="s">
        <v>1467</v>
      </c>
      <c r="C1085" s="276">
        <v>1</v>
      </c>
      <c r="D1085" s="276">
        <v>1</v>
      </c>
      <c r="E1085" s="276">
        <v>0</v>
      </c>
      <c r="F1085" s="276">
        <v>0</v>
      </c>
      <c r="G1085" s="1043">
        <v>100</v>
      </c>
      <c r="H1085" s="276">
        <v>0</v>
      </c>
      <c r="I1085" s="276">
        <v>0</v>
      </c>
      <c r="J1085" s="276">
        <v>0</v>
      </c>
      <c r="K1085" s="276">
        <v>0</v>
      </c>
      <c r="L1085" s="276">
        <v>0</v>
      </c>
      <c r="M1085" s="276">
        <v>0</v>
      </c>
      <c r="N1085" s="276">
        <v>0</v>
      </c>
      <c r="O1085" s="276">
        <v>0</v>
      </c>
      <c r="P1085" s="276">
        <v>0</v>
      </c>
      <c r="Q1085" s="276">
        <v>0</v>
      </c>
      <c r="R1085" s="276">
        <v>0</v>
      </c>
      <c r="S1085" s="276">
        <v>0</v>
      </c>
      <c r="T1085" s="276">
        <v>0</v>
      </c>
      <c r="U1085" s="276">
        <v>0</v>
      </c>
      <c r="V1085" s="1044">
        <v>0</v>
      </c>
      <c r="W1085" s="276">
        <v>0</v>
      </c>
      <c r="X1085" s="276">
        <v>1</v>
      </c>
      <c r="Y1085" s="276">
        <v>0</v>
      </c>
      <c r="Z1085" s="276">
        <v>0</v>
      </c>
      <c r="AA1085" s="276">
        <v>0</v>
      </c>
      <c r="AB1085" s="276">
        <v>0</v>
      </c>
      <c r="AC1085" s="276">
        <v>0</v>
      </c>
      <c r="AD1085" s="448"/>
    </row>
    <row r="1086" spans="1:30" ht="20.399999999999999" customHeight="1">
      <c r="A1086" s="794"/>
      <c r="B1086" s="670" t="s">
        <v>4104</v>
      </c>
      <c r="C1086" s="276">
        <v>0</v>
      </c>
      <c r="D1086" s="276">
        <v>0</v>
      </c>
      <c r="E1086" s="276">
        <v>0</v>
      </c>
      <c r="F1086" s="276">
        <v>0</v>
      </c>
      <c r="G1086" s="1043">
        <v>0</v>
      </c>
      <c r="H1086" s="276">
        <v>0</v>
      </c>
      <c r="I1086" s="276">
        <v>0</v>
      </c>
      <c r="J1086" s="276">
        <v>0</v>
      </c>
      <c r="K1086" s="276">
        <v>0</v>
      </c>
      <c r="L1086" s="276">
        <v>0</v>
      </c>
      <c r="M1086" s="276">
        <v>0</v>
      </c>
      <c r="N1086" s="276">
        <v>0</v>
      </c>
      <c r="O1086" s="276">
        <v>0</v>
      </c>
      <c r="P1086" s="276">
        <v>0</v>
      </c>
      <c r="Q1086" s="276">
        <v>0</v>
      </c>
      <c r="R1086" s="276">
        <v>0</v>
      </c>
      <c r="S1086" s="276">
        <v>0</v>
      </c>
      <c r="T1086" s="276">
        <v>0</v>
      </c>
      <c r="U1086" s="276">
        <v>0</v>
      </c>
      <c r="V1086" s="1044">
        <v>0</v>
      </c>
      <c r="W1086" s="276">
        <v>0</v>
      </c>
      <c r="X1086" s="276">
        <v>0</v>
      </c>
      <c r="Y1086" s="276">
        <v>0</v>
      </c>
      <c r="Z1086" s="276">
        <v>0</v>
      </c>
      <c r="AA1086" s="276">
        <v>0</v>
      </c>
      <c r="AB1086" s="276">
        <v>0</v>
      </c>
      <c r="AC1086" s="276">
        <v>0</v>
      </c>
      <c r="AD1086" s="448"/>
    </row>
    <row r="1087" spans="1:30" ht="20.399999999999999" customHeight="1">
      <c r="A1087" s="407"/>
      <c r="B1087" s="407"/>
      <c r="C1087" s="407"/>
      <c r="D1087" s="407"/>
      <c r="E1087" s="407"/>
      <c r="F1087" s="407"/>
      <c r="G1087" s="407"/>
      <c r="H1087" s="407"/>
      <c r="I1087" s="407"/>
      <c r="J1087" s="407"/>
      <c r="K1087" s="407"/>
      <c r="L1087" s="407"/>
      <c r="M1087" s="407"/>
      <c r="N1087" s="407"/>
      <c r="O1087" s="407"/>
      <c r="P1087" s="407"/>
      <c r="Q1087" s="407"/>
      <c r="R1087" s="407"/>
      <c r="S1087" s="407"/>
      <c r="T1087" s="407"/>
      <c r="U1087" s="407"/>
      <c r="V1087" s="407"/>
      <c r="W1087" s="407"/>
      <c r="X1087" s="407"/>
      <c r="Y1087" s="407"/>
      <c r="Z1087" s="407"/>
      <c r="AA1087" s="407"/>
      <c r="AB1087" s="407"/>
      <c r="AC1087" s="407"/>
      <c r="AD1087" s="448"/>
    </row>
    <row r="1088" spans="1:30" ht="20.399999999999999" customHeight="1">
      <c r="A1088" s="796" t="s">
        <v>3228</v>
      </c>
      <c r="B1088" s="669" t="s">
        <v>3227</v>
      </c>
      <c r="C1088" s="275">
        <v>64</v>
      </c>
      <c r="D1088" s="275">
        <v>64</v>
      </c>
      <c r="E1088" s="275">
        <v>0</v>
      </c>
      <c r="F1088" s="275">
        <v>0</v>
      </c>
      <c r="G1088" s="1041">
        <v>100</v>
      </c>
      <c r="H1088" s="275">
        <v>0</v>
      </c>
      <c r="I1088" s="275">
        <v>0</v>
      </c>
      <c r="J1088" s="275">
        <v>0</v>
      </c>
      <c r="K1088" s="275">
        <v>0</v>
      </c>
      <c r="L1088" s="275">
        <v>0</v>
      </c>
      <c r="M1088" s="275">
        <v>0</v>
      </c>
      <c r="N1088" s="275">
        <v>0</v>
      </c>
      <c r="O1088" s="275">
        <v>0</v>
      </c>
      <c r="P1088" s="275">
        <v>0</v>
      </c>
      <c r="Q1088" s="275">
        <v>0</v>
      </c>
      <c r="R1088" s="275">
        <v>1</v>
      </c>
      <c r="S1088" s="275">
        <v>1</v>
      </c>
      <c r="T1088" s="275">
        <v>1</v>
      </c>
      <c r="U1088" s="275">
        <v>1</v>
      </c>
      <c r="V1088" s="1042">
        <v>2</v>
      </c>
      <c r="W1088" s="275">
        <v>4</v>
      </c>
      <c r="X1088" s="275">
        <v>4</v>
      </c>
      <c r="Y1088" s="275">
        <v>6</v>
      </c>
      <c r="Z1088" s="275">
        <v>7</v>
      </c>
      <c r="AA1088" s="275">
        <v>5</v>
      </c>
      <c r="AB1088" s="275">
        <v>6</v>
      </c>
      <c r="AC1088" s="275">
        <v>26</v>
      </c>
      <c r="AD1088" s="448"/>
    </row>
    <row r="1089" spans="1:30" ht="20.399999999999999" customHeight="1">
      <c r="A1089" s="794"/>
      <c r="B1089" s="670" t="s">
        <v>1468</v>
      </c>
      <c r="C1089" s="276">
        <v>17</v>
      </c>
      <c r="D1089" s="276">
        <v>17</v>
      </c>
      <c r="E1089" s="276">
        <v>0</v>
      </c>
      <c r="F1089" s="276">
        <v>0</v>
      </c>
      <c r="G1089" s="1043">
        <v>100</v>
      </c>
      <c r="H1089" s="276">
        <v>0</v>
      </c>
      <c r="I1089" s="276">
        <v>0</v>
      </c>
      <c r="J1089" s="276">
        <v>0</v>
      </c>
      <c r="K1089" s="276">
        <v>0</v>
      </c>
      <c r="L1089" s="276">
        <v>0</v>
      </c>
      <c r="M1089" s="276">
        <v>0</v>
      </c>
      <c r="N1089" s="276">
        <v>0</v>
      </c>
      <c r="O1089" s="276">
        <v>0</v>
      </c>
      <c r="P1089" s="276">
        <v>0</v>
      </c>
      <c r="Q1089" s="276">
        <v>0</v>
      </c>
      <c r="R1089" s="276">
        <v>0</v>
      </c>
      <c r="S1089" s="276">
        <v>1</v>
      </c>
      <c r="T1089" s="276">
        <v>0</v>
      </c>
      <c r="U1089" s="276">
        <v>1</v>
      </c>
      <c r="V1089" s="1044">
        <v>1</v>
      </c>
      <c r="W1089" s="276">
        <v>0</v>
      </c>
      <c r="X1089" s="276">
        <v>1</v>
      </c>
      <c r="Y1089" s="276">
        <v>1</v>
      </c>
      <c r="Z1089" s="276">
        <v>3</v>
      </c>
      <c r="AA1089" s="276">
        <v>0</v>
      </c>
      <c r="AB1089" s="276">
        <v>2</v>
      </c>
      <c r="AC1089" s="276">
        <v>7</v>
      </c>
      <c r="AD1089" s="448"/>
    </row>
    <row r="1090" spans="1:30" ht="20.399999999999999" customHeight="1">
      <c r="A1090" s="794"/>
      <c r="B1090" s="670" t="s">
        <v>1467</v>
      </c>
      <c r="C1090" s="276">
        <v>47</v>
      </c>
      <c r="D1090" s="276">
        <v>47</v>
      </c>
      <c r="E1090" s="276">
        <v>0</v>
      </c>
      <c r="F1090" s="276">
        <v>0</v>
      </c>
      <c r="G1090" s="1043">
        <v>100</v>
      </c>
      <c r="H1090" s="276">
        <v>0</v>
      </c>
      <c r="I1090" s="276">
        <v>0</v>
      </c>
      <c r="J1090" s="276">
        <v>0</v>
      </c>
      <c r="K1090" s="276">
        <v>0</v>
      </c>
      <c r="L1090" s="276">
        <v>0</v>
      </c>
      <c r="M1090" s="276">
        <v>0</v>
      </c>
      <c r="N1090" s="276">
        <v>0</v>
      </c>
      <c r="O1090" s="276">
        <v>0</v>
      </c>
      <c r="P1090" s="276">
        <v>0</v>
      </c>
      <c r="Q1090" s="276">
        <v>0</v>
      </c>
      <c r="R1090" s="276">
        <v>1</v>
      </c>
      <c r="S1090" s="276">
        <v>0</v>
      </c>
      <c r="T1090" s="276">
        <v>1</v>
      </c>
      <c r="U1090" s="276">
        <v>0</v>
      </c>
      <c r="V1090" s="1044">
        <v>1</v>
      </c>
      <c r="W1090" s="276">
        <v>4</v>
      </c>
      <c r="X1090" s="276">
        <v>3</v>
      </c>
      <c r="Y1090" s="276">
        <v>5</v>
      </c>
      <c r="Z1090" s="276">
        <v>4</v>
      </c>
      <c r="AA1090" s="276">
        <v>5</v>
      </c>
      <c r="AB1090" s="276">
        <v>4</v>
      </c>
      <c r="AC1090" s="276">
        <v>19</v>
      </c>
      <c r="AD1090" s="448"/>
    </row>
    <row r="1091" spans="1:30" ht="20.399999999999999" customHeight="1">
      <c r="A1091" s="794"/>
      <c r="B1091" s="670" t="s">
        <v>4104</v>
      </c>
      <c r="C1091" s="276">
        <v>0</v>
      </c>
      <c r="D1091" s="276">
        <v>0</v>
      </c>
      <c r="E1091" s="276">
        <v>0</v>
      </c>
      <c r="F1091" s="276">
        <v>0</v>
      </c>
      <c r="G1091" s="1043">
        <v>0</v>
      </c>
      <c r="H1091" s="276">
        <v>0</v>
      </c>
      <c r="I1091" s="276">
        <v>0</v>
      </c>
      <c r="J1091" s="276">
        <v>0</v>
      </c>
      <c r="K1091" s="276">
        <v>0</v>
      </c>
      <c r="L1091" s="276">
        <v>0</v>
      </c>
      <c r="M1091" s="276">
        <v>0</v>
      </c>
      <c r="N1091" s="276">
        <v>0</v>
      </c>
      <c r="O1091" s="276">
        <v>0</v>
      </c>
      <c r="P1091" s="276">
        <v>0</v>
      </c>
      <c r="Q1091" s="276">
        <v>0</v>
      </c>
      <c r="R1091" s="276">
        <v>0</v>
      </c>
      <c r="S1091" s="276">
        <v>0</v>
      </c>
      <c r="T1091" s="276">
        <v>0</v>
      </c>
      <c r="U1091" s="276">
        <v>0</v>
      </c>
      <c r="V1091" s="1044">
        <v>0</v>
      </c>
      <c r="W1091" s="276">
        <v>0</v>
      </c>
      <c r="X1091" s="276">
        <v>0</v>
      </c>
      <c r="Y1091" s="276">
        <v>0</v>
      </c>
      <c r="Z1091" s="276">
        <v>0</v>
      </c>
      <c r="AA1091" s="276">
        <v>0</v>
      </c>
      <c r="AB1091" s="276">
        <v>0</v>
      </c>
      <c r="AC1091" s="276">
        <v>0</v>
      </c>
      <c r="AD1091" s="448"/>
    </row>
    <row r="1092" spans="1:30" ht="20.399999999999999" customHeight="1">
      <c r="A1092" s="407"/>
      <c r="B1092" s="407"/>
      <c r="C1092" s="407"/>
      <c r="D1092" s="407"/>
      <c r="E1092" s="407"/>
      <c r="F1092" s="407"/>
      <c r="G1092" s="407"/>
      <c r="H1092" s="407"/>
      <c r="I1092" s="407"/>
      <c r="J1092" s="407"/>
      <c r="K1092" s="407"/>
      <c r="L1092" s="407"/>
      <c r="M1092" s="407"/>
      <c r="N1092" s="407"/>
      <c r="O1092" s="407"/>
      <c r="P1092" s="407"/>
      <c r="Q1092" s="407"/>
      <c r="R1092" s="407"/>
      <c r="S1092" s="407"/>
      <c r="T1092" s="407"/>
      <c r="U1092" s="407"/>
      <c r="V1092" s="407"/>
      <c r="W1092" s="407"/>
      <c r="X1092" s="407"/>
      <c r="Y1092" s="407"/>
      <c r="Z1092" s="407"/>
      <c r="AA1092" s="407"/>
      <c r="AB1092" s="407"/>
      <c r="AC1092" s="407"/>
      <c r="AD1092" s="448"/>
    </row>
    <row r="1093" spans="1:30" ht="20.399999999999999" customHeight="1">
      <c r="A1093" s="796" t="s">
        <v>3226</v>
      </c>
      <c r="B1093" s="669" t="s">
        <v>3225</v>
      </c>
      <c r="C1093" s="275">
        <v>6</v>
      </c>
      <c r="D1093" s="275">
        <v>6</v>
      </c>
      <c r="E1093" s="275">
        <v>0</v>
      </c>
      <c r="F1093" s="275">
        <v>0</v>
      </c>
      <c r="G1093" s="1041">
        <v>100</v>
      </c>
      <c r="H1093" s="275">
        <v>0</v>
      </c>
      <c r="I1093" s="275">
        <v>0</v>
      </c>
      <c r="J1093" s="275">
        <v>0</v>
      </c>
      <c r="K1093" s="275">
        <v>0</v>
      </c>
      <c r="L1093" s="275">
        <v>0</v>
      </c>
      <c r="M1093" s="275">
        <v>0</v>
      </c>
      <c r="N1093" s="275">
        <v>0</v>
      </c>
      <c r="O1093" s="275">
        <v>0</v>
      </c>
      <c r="P1093" s="275">
        <v>0</v>
      </c>
      <c r="Q1093" s="275">
        <v>0</v>
      </c>
      <c r="R1093" s="275">
        <v>0</v>
      </c>
      <c r="S1093" s="275">
        <v>0</v>
      </c>
      <c r="T1093" s="275">
        <v>0</v>
      </c>
      <c r="U1093" s="275">
        <v>0</v>
      </c>
      <c r="V1093" s="1042">
        <v>0</v>
      </c>
      <c r="W1093" s="275">
        <v>0</v>
      </c>
      <c r="X1093" s="275">
        <v>0</v>
      </c>
      <c r="Y1093" s="275">
        <v>0</v>
      </c>
      <c r="Z1093" s="275">
        <v>0</v>
      </c>
      <c r="AA1093" s="275">
        <v>2</v>
      </c>
      <c r="AB1093" s="275">
        <v>3</v>
      </c>
      <c r="AC1093" s="275">
        <v>1</v>
      </c>
      <c r="AD1093" s="448"/>
    </row>
    <row r="1094" spans="1:30" ht="20.399999999999999" customHeight="1">
      <c r="A1094" s="794"/>
      <c r="B1094" s="670" t="s">
        <v>1468</v>
      </c>
      <c r="C1094" s="276">
        <v>2</v>
      </c>
      <c r="D1094" s="276">
        <v>2</v>
      </c>
      <c r="E1094" s="276">
        <v>0</v>
      </c>
      <c r="F1094" s="276">
        <v>0</v>
      </c>
      <c r="G1094" s="1043">
        <v>100</v>
      </c>
      <c r="H1094" s="276">
        <v>0</v>
      </c>
      <c r="I1094" s="276">
        <v>0</v>
      </c>
      <c r="J1094" s="276">
        <v>0</v>
      </c>
      <c r="K1094" s="276">
        <v>0</v>
      </c>
      <c r="L1094" s="276">
        <v>0</v>
      </c>
      <c r="M1094" s="276">
        <v>0</v>
      </c>
      <c r="N1094" s="276">
        <v>0</v>
      </c>
      <c r="O1094" s="276">
        <v>0</v>
      </c>
      <c r="P1094" s="276">
        <v>0</v>
      </c>
      <c r="Q1094" s="276">
        <v>0</v>
      </c>
      <c r="R1094" s="276">
        <v>0</v>
      </c>
      <c r="S1094" s="276">
        <v>0</v>
      </c>
      <c r="T1094" s="276">
        <v>0</v>
      </c>
      <c r="U1094" s="276">
        <v>0</v>
      </c>
      <c r="V1094" s="1044">
        <v>0</v>
      </c>
      <c r="W1094" s="276">
        <v>0</v>
      </c>
      <c r="X1094" s="276">
        <v>0</v>
      </c>
      <c r="Y1094" s="276">
        <v>0</v>
      </c>
      <c r="Z1094" s="276">
        <v>0</v>
      </c>
      <c r="AA1094" s="276">
        <v>0</v>
      </c>
      <c r="AB1094" s="276">
        <v>1</v>
      </c>
      <c r="AC1094" s="276">
        <v>1</v>
      </c>
      <c r="AD1094" s="448"/>
    </row>
    <row r="1095" spans="1:30" ht="20.399999999999999" customHeight="1">
      <c r="A1095" s="794"/>
      <c r="B1095" s="670" t="s">
        <v>1467</v>
      </c>
      <c r="C1095" s="276">
        <v>4</v>
      </c>
      <c r="D1095" s="276">
        <v>4</v>
      </c>
      <c r="E1095" s="276">
        <v>0</v>
      </c>
      <c r="F1095" s="276">
        <v>0</v>
      </c>
      <c r="G1095" s="1043">
        <v>100</v>
      </c>
      <c r="H1095" s="276">
        <v>0</v>
      </c>
      <c r="I1095" s="276">
        <v>0</v>
      </c>
      <c r="J1095" s="276">
        <v>0</v>
      </c>
      <c r="K1095" s="276">
        <v>0</v>
      </c>
      <c r="L1095" s="276">
        <v>0</v>
      </c>
      <c r="M1095" s="276">
        <v>0</v>
      </c>
      <c r="N1095" s="276">
        <v>0</v>
      </c>
      <c r="O1095" s="276">
        <v>0</v>
      </c>
      <c r="P1095" s="276">
        <v>0</v>
      </c>
      <c r="Q1095" s="276">
        <v>0</v>
      </c>
      <c r="R1095" s="276">
        <v>0</v>
      </c>
      <c r="S1095" s="276">
        <v>0</v>
      </c>
      <c r="T1095" s="276">
        <v>0</v>
      </c>
      <c r="U1095" s="276">
        <v>0</v>
      </c>
      <c r="V1095" s="1044">
        <v>0</v>
      </c>
      <c r="W1095" s="276">
        <v>0</v>
      </c>
      <c r="X1095" s="276">
        <v>0</v>
      </c>
      <c r="Y1095" s="276">
        <v>0</v>
      </c>
      <c r="Z1095" s="276">
        <v>0</v>
      </c>
      <c r="AA1095" s="276">
        <v>2</v>
      </c>
      <c r="AB1095" s="276">
        <v>2</v>
      </c>
      <c r="AC1095" s="276">
        <v>0</v>
      </c>
      <c r="AD1095" s="448"/>
    </row>
    <row r="1096" spans="1:30" ht="20.399999999999999" customHeight="1">
      <c r="A1096" s="794"/>
      <c r="B1096" s="670" t="s">
        <v>4104</v>
      </c>
      <c r="C1096" s="276">
        <v>0</v>
      </c>
      <c r="D1096" s="276">
        <v>0</v>
      </c>
      <c r="E1096" s="276">
        <v>0</v>
      </c>
      <c r="F1096" s="276">
        <v>0</v>
      </c>
      <c r="G1096" s="1043">
        <v>0</v>
      </c>
      <c r="H1096" s="276">
        <v>0</v>
      </c>
      <c r="I1096" s="276">
        <v>0</v>
      </c>
      <c r="J1096" s="276">
        <v>0</v>
      </c>
      <c r="K1096" s="276">
        <v>0</v>
      </c>
      <c r="L1096" s="276">
        <v>0</v>
      </c>
      <c r="M1096" s="276">
        <v>0</v>
      </c>
      <c r="N1096" s="276">
        <v>0</v>
      </c>
      <c r="O1096" s="276">
        <v>0</v>
      </c>
      <c r="P1096" s="276">
        <v>0</v>
      </c>
      <c r="Q1096" s="276">
        <v>0</v>
      </c>
      <c r="R1096" s="276">
        <v>0</v>
      </c>
      <c r="S1096" s="276">
        <v>0</v>
      </c>
      <c r="T1096" s="276">
        <v>0</v>
      </c>
      <c r="U1096" s="276">
        <v>0</v>
      </c>
      <c r="V1096" s="1044">
        <v>0</v>
      </c>
      <c r="W1096" s="276">
        <v>0</v>
      </c>
      <c r="X1096" s="276">
        <v>0</v>
      </c>
      <c r="Y1096" s="276">
        <v>0</v>
      </c>
      <c r="Z1096" s="276">
        <v>0</v>
      </c>
      <c r="AA1096" s="276">
        <v>0</v>
      </c>
      <c r="AB1096" s="276">
        <v>0</v>
      </c>
      <c r="AC1096" s="276">
        <v>0</v>
      </c>
      <c r="AD1096" s="448"/>
    </row>
    <row r="1097" spans="1:30" ht="20.399999999999999" customHeight="1">
      <c r="A1097" s="407"/>
      <c r="B1097" s="407"/>
      <c r="C1097" s="407"/>
      <c r="D1097" s="407"/>
      <c r="E1097" s="407"/>
      <c r="F1097" s="407"/>
      <c r="G1097" s="407"/>
      <c r="H1097" s="407"/>
      <c r="I1097" s="407"/>
      <c r="J1097" s="407"/>
      <c r="K1097" s="407"/>
      <c r="L1097" s="407"/>
      <c r="M1097" s="407"/>
      <c r="N1097" s="407"/>
      <c r="O1097" s="407"/>
      <c r="P1097" s="407"/>
      <c r="Q1097" s="407"/>
      <c r="R1097" s="407"/>
      <c r="S1097" s="407"/>
      <c r="T1097" s="407"/>
      <c r="U1097" s="407"/>
      <c r="V1097" s="407"/>
      <c r="W1097" s="407"/>
      <c r="X1097" s="407"/>
      <c r="Y1097" s="407"/>
      <c r="Z1097" s="407"/>
      <c r="AA1097" s="407"/>
      <c r="AB1097" s="407"/>
      <c r="AC1097" s="407"/>
      <c r="AD1097" s="448"/>
    </row>
    <row r="1098" spans="1:30" ht="20.399999999999999" customHeight="1">
      <c r="A1098" s="796" t="s">
        <v>3224</v>
      </c>
      <c r="B1098" s="669" t="s">
        <v>3223</v>
      </c>
      <c r="C1098" s="275">
        <v>10</v>
      </c>
      <c r="D1098" s="275">
        <v>10</v>
      </c>
      <c r="E1098" s="275">
        <v>0</v>
      </c>
      <c r="F1098" s="275">
        <v>0</v>
      </c>
      <c r="G1098" s="1041">
        <v>100</v>
      </c>
      <c r="H1098" s="275">
        <v>0</v>
      </c>
      <c r="I1098" s="275">
        <v>0</v>
      </c>
      <c r="J1098" s="275">
        <v>0</v>
      </c>
      <c r="K1098" s="275">
        <v>0</v>
      </c>
      <c r="L1098" s="275">
        <v>0</v>
      </c>
      <c r="M1098" s="275">
        <v>0</v>
      </c>
      <c r="N1098" s="275">
        <v>0</v>
      </c>
      <c r="O1098" s="275">
        <v>0</v>
      </c>
      <c r="P1098" s="275">
        <v>0</v>
      </c>
      <c r="Q1098" s="275">
        <v>2</v>
      </c>
      <c r="R1098" s="275">
        <v>0</v>
      </c>
      <c r="S1098" s="275">
        <v>1</v>
      </c>
      <c r="T1098" s="275">
        <v>3</v>
      </c>
      <c r="U1098" s="275">
        <v>0</v>
      </c>
      <c r="V1098" s="1042">
        <v>0</v>
      </c>
      <c r="W1098" s="275">
        <v>1</v>
      </c>
      <c r="X1098" s="275">
        <v>0</v>
      </c>
      <c r="Y1098" s="275">
        <v>0</v>
      </c>
      <c r="Z1098" s="275">
        <v>1</v>
      </c>
      <c r="AA1098" s="275">
        <v>0</v>
      </c>
      <c r="AB1098" s="275">
        <v>1</v>
      </c>
      <c r="AC1098" s="275">
        <v>1</v>
      </c>
      <c r="AD1098" s="448"/>
    </row>
    <row r="1099" spans="1:30" ht="20.399999999999999" customHeight="1">
      <c r="A1099" s="794"/>
      <c r="B1099" s="670" t="s">
        <v>1468</v>
      </c>
      <c r="C1099" s="276">
        <v>3</v>
      </c>
      <c r="D1099" s="276">
        <v>3</v>
      </c>
      <c r="E1099" s="276">
        <v>0</v>
      </c>
      <c r="F1099" s="276">
        <v>0</v>
      </c>
      <c r="G1099" s="1043">
        <v>100</v>
      </c>
      <c r="H1099" s="276">
        <v>0</v>
      </c>
      <c r="I1099" s="276">
        <v>0</v>
      </c>
      <c r="J1099" s="276">
        <v>0</v>
      </c>
      <c r="K1099" s="276">
        <v>0</v>
      </c>
      <c r="L1099" s="276">
        <v>0</v>
      </c>
      <c r="M1099" s="276">
        <v>0</v>
      </c>
      <c r="N1099" s="276">
        <v>0</v>
      </c>
      <c r="O1099" s="276">
        <v>0</v>
      </c>
      <c r="P1099" s="276">
        <v>0</v>
      </c>
      <c r="Q1099" s="276">
        <v>1</v>
      </c>
      <c r="R1099" s="276">
        <v>0</v>
      </c>
      <c r="S1099" s="276">
        <v>0</v>
      </c>
      <c r="T1099" s="276">
        <v>0</v>
      </c>
      <c r="U1099" s="276">
        <v>0</v>
      </c>
      <c r="V1099" s="1044">
        <v>0</v>
      </c>
      <c r="W1099" s="276">
        <v>0</v>
      </c>
      <c r="X1099" s="276">
        <v>0</v>
      </c>
      <c r="Y1099" s="276">
        <v>0</v>
      </c>
      <c r="Z1099" s="276">
        <v>1</v>
      </c>
      <c r="AA1099" s="276">
        <v>0</v>
      </c>
      <c r="AB1099" s="276">
        <v>0</v>
      </c>
      <c r="AC1099" s="276">
        <v>1</v>
      </c>
      <c r="AD1099" s="448"/>
    </row>
    <row r="1100" spans="1:30" ht="20.399999999999999" customHeight="1">
      <c r="A1100" s="794"/>
      <c r="B1100" s="670" t="s">
        <v>1467</v>
      </c>
      <c r="C1100" s="276">
        <v>7</v>
      </c>
      <c r="D1100" s="276">
        <v>7</v>
      </c>
      <c r="E1100" s="276">
        <v>0</v>
      </c>
      <c r="F1100" s="276">
        <v>0</v>
      </c>
      <c r="G1100" s="1043">
        <v>100</v>
      </c>
      <c r="H1100" s="276">
        <v>0</v>
      </c>
      <c r="I1100" s="276">
        <v>0</v>
      </c>
      <c r="J1100" s="276">
        <v>0</v>
      </c>
      <c r="K1100" s="276">
        <v>0</v>
      </c>
      <c r="L1100" s="276">
        <v>0</v>
      </c>
      <c r="M1100" s="276">
        <v>0</v>
      </c>
      <c r="N1100" s="276">
        <v>0</v>
      </c>
      <c r="O1100" s="276">
        <v>0</v>
      </c>
      <c r="P1100" s="276">
        <v>0</v>
      </c>
      <c r="Q1100" s="276">
        <v>1</v>
      </c>
      <c r="R1100" s="276">
        <v>0</v>
      </c>
      <c r="S1100" s="276">
        <v>1</v>
      </c>
      <c r="T1100" s="276">
        <v>3</v>
      </c>
      <c r="U1100" s="276">
        <v>0</v>
      </c>
      <c r="V1100" s="1044">
        <v>0</v>
      </c>
      <c r="W1100" s="276">
        <v>1</v>
      </c>
      <c r="X1100" s="276">
        <v>0</v>
      </c>
      <c r="Y1100" s="276">
        <v>0</v>
      </c>
      <c r="Z1100" s="276">
        <v>0</v>
      </c>
      <c r="AA1100" s="276">
        <v>0</v>
      </c>
      <c r="AB1100" s="276">
        <v>1</v>
      </c>
      <c r="AC1100" s="276">
        <v>0</v>
      </c>
      <c r="AD1100" s="448"/>
    </row>
    <row r="1101" spans="1:30" ht="20.399999999999999" customHeight="1">
      <c r="A1101" s="794"/>
      <c r="B1101" s="670" t="s">
        <v>4104</v>
      </c>
      <c r="C1101" s="276">
        <v>0</v>
      </c>
      <c r="D1101" s="276">
        <v>0</v>
      </c>
      <c r="E1101" s="276">
        <v>0</v>
      </c>
      <c r="F1101" s="276">
        <v>0</v>
      </c>
      <c r="G1101" s="1043">
        <v>0</v>
      </c>
      <c r="H1101" s="276">
        <v>0</v>
      </c>
      <c r="I1101" s="276">
        <v>0</v>
      </c>
      <c r="J1101" s="276">
        <v>0</v>
      </c>
      <c r="K1101" s="276">
        <v>0</v>
      </c>
      <c r="L1101" s="276">
        <v>0</v>
      </c>
      <c r="M1101" s="276">
        <v>0</v>
      </c>
      <c r="N1101" s="276">
        <v>0</v>
      </c>
      <c r="O1101" s="276">
        <v>0</v>
      </c>
      <c r="P1101" s="276">
        <v>0</v>
      </c>
      <c r="Q1101" s="276">
        <v>0</v>
      </c>
      <c r="R1101" s="276">
        <v>0</v>
      </c>
      <c r="S1101" s="276">
        <v>0</v>
      </c>
      <c r="T1101" s="276">
        <v>0</v>
      </c>
      <c r="U1101" s="276">
        <v>0</v>
      </c>
      <c r="V1101" s="1044">
        <v>0</v>
      </c>
      <c r="W1101" s="276">
        <v>0</v>
      </c>
      <c r="X1101" s="276">
        <v>0</v>
      </c>
      <c r="Y1101" s="276">
        <v>0</v>
      </c>
      <c r="Z1101" s="276">
        <v>0</v>
      </c>
      <c r="AA1101" s="276">
        <v>0</v>
      </c>
      <c r="AB1101" s="276">
        <v>0</v>
      </c>
      <c r="AC1101" s="276">
        <v>0</v>
      </c>
      <c r="AD1101" s="448"/>
    </row>
    <row r="1102" spans="1:30" ht="20.399999999999999" customHeight="1">
      <c r="A1102" s="407"/>
      <c r="B1102" s="407"/>
      <c r="C1102" s="407"/>
      <c r="D1102" s="407"/>
      <c r="E1102" s="407"/>
      <c r="F1102" s="407"/>
      <c r="G1102" s="407"/>
      <c r="H1102" s="407"/>
      <c r="I1102" s="407"/>
      <c r="J1102" s="407"/>
      <c r="K1102" s="407"/>
      <c r="L1102" s="407"/>
      <c r="M1102" s="407"/>
      <c r="N1102" s="407"/>
      <c r="O1102" s="407"/>
      <c r="P1102" s="407"/>
      <c r="Q1102" s="407"/>
      <c r="R1102" s="407"/>
      <c r="S1102" s="407"/>
      <c r="T1102" s="407"/>
      <c r="U1102" s="407"/>
      <c r="V1102" s="407"/>
      <c r="W1102" s="407"/>
      <c r="X1102" s="407"/>
      <c r="Y1102" s="407"/>
      <c r="Z1102" s="407"/>
      <c r="AA1102" s="407"/>
      <c r="AB1102" s="407"/>
      <c r="AC1102" s="407"/>
      <c r="AD1102" s="448"/>
    </row>
    <row r="1103" spans="1:30" ht="20.399999999999999" customHeight="1">
      <c r="A1103" s="796" t="s">
        <v>3222</v>
      </c>
      <c r="B1103" s="669" t="s">
        <v>3221</v>
      </c>
      <c r="C1103" s="275">
        <v>1</v>
      </c>
      <c r="D1103" s="275">
        <v>1</v>
      </c>
      <c r="E1103" s="275">
        <v>0</v>
      </c>
      <c r="F1103" s="275">
        <v>0</v>
      </c>
      <c r="G1103" s="1041">
        <v>100</v>
      </c>
      <c r="H1103" s="275">
        <v>0</v>
      </c>
      <c r="I1103" s="275">
        <v>0</v>
      </c>
      <c r="J1103" s="275">
        <v>0</v>
      </c>
      <c r="K1103" s="275">
        <v>0</v>
      </c>
      <c r="L1103" s="275">
        <v>0</v>
      </c>
      <c r="M1103" s="275">
        <v>0</v>
      </c>
      <c r="N1103" s="275">
        <v>0</v>
      </c>
      <c r="O1103" s="275">
        <v>0</v>
      </c>
      <c r="P1103" s="275">
        <v>0</v>
      </c>
      <c r="Q1103" s="275">
        <v>0</v>
      </c>
      <c r="R1103" s="275">
        <v>0</v>
      </c>
      <c r="S1103" s="275">
        <v>0</v>
      </c>
      <c r="T1103" s="275">
        <v>0</v>
      </c>
      <c r="U1103" s="275">
        <v>0</v>
      </c>
      <c r="V1103" s="1042">
        <v>0</v>
      </c>
      <c r="W1103" s="275">
        <v>0</v>
      </c>
      <c r="X1103" s="275">
        <v>1</v>
      </c>
      <c r="Y1103" s="275">
        <v>0</v>
      </c>
      <c r="Z1103" s="275">
        <v>0</v>
      </c>
      <c r="AA1103" s="275">
        <v>0</v>
      </c>
      <c r="AB1103" s="275">
        <v>0</v>
      </c>
      <c r="AC1103" s="275">
        <v>0</v>
      </c>
      <c r="AD1103" s="448"/>
    </row>
    <row r="1104" spans="1:30" ht="20.399999999999999" customHeight="1">
      <c r="A1104" s="794"/>
      <c r="B1104" s="670" t="s">
        <v>1468</v>
      </c>
      <c r="C1104" s="276">
        <v>0</v>
      </c>
      <c r="D1104" s="276">
        <v>0</v>
      </c>
      <c r="E1104" s="276">
        <v>0</v>
      </c>
      <c r="F1104" s="276">
        <v>0</v>
      </c>
      <c r="G1104" s="1043">
        <v>0</v>
      </c>
      <c r="H1104" s="276">
        <v>0</v>
      </c>
      <c r="I1104" s="276">
        <v>0</v>
      </c>
      <c r="J1104" s="276">
        <v>0</v>
      </c>
      <c r="K1104" s="276">
        <v>0</v>
      </c>
      <c r="L1104" s="276">
        <v>0</v>
      </c>
      <c r="M1104" s="276">
        <v>0</v>
      </c>
      <c r="N1104" s="276">
        <v>0</v>
      </c>
      <c r="O1104" s="276">
        <v>0</v>
      </c>
      <c r="P1104" s="276">
        <v>0</v>
      </c>
      <c r="Q1104" s="276">
        <v>0</v>
      </c>
      <c r="R1104" s="276">
        <v>0</v>
      </c>
      <c r="S1104" s="276">
        <v>0</v>
      </c>
      <c r="T1104" s="276">
        <v>0</v>
      </c>
      <c r="U1104" s="276">
        <v>0</v>
      </c>
      <c r="V1104" s="1044">
        <v>0</v>
      </c>
      <c r="W1104" s="276">
        <v>0</v>
      </c>
      <c r="X1104" s="276">
        <v>0</v>
      </c>
      <c r="Y1104" s="276">
        <v>0</v>
      </c>
      <c r="Z1104" s="276">
        <v>0</v>
      </c>
      <c r="AA1104" s="276">
        <v>0</v>
      </c>
      <c r="AB1104" s="276">
        <v>0</v>
      </c>
      <c r="AC1104" s="276">
        <v>0</v>
      </c>
      <c r="AD1104" s="448"/>
    </row>
    <row r="1105" spans="1:30" ht="20.399999999999999" customHeight="1">
      <c r="A1105" s="794"/>
      <c r="B1105" s="670" t="s">
        <v>1467</v>
      </c>
      <c r="C1105" s="276">
        <v>1</v>
      </c>
      <c r="D1105" s="276">
        <v>1</v>
      </c>
      <c r="E1105" s="276">
        <v>0</v>
      </c>
      <c r="F1105" s="276">
        <v>0</v>
      </c>
      <c r="G1105" s="1043">
        <v>100</v>
      </c>
      <c r="H1105" s="276">
        <v>0</v>
      </c>
      <c r="I1105" s="276">
        <v>0</v>
      </c>
      <c r="J1105" s="276">
        <v>0</v>
      </c>
      <c r="K1105" s="276">
        <v>0</v>
      </c>
      <c r="L1105" s="276">
        <v>0</v>
      </c>
      <c r="M1105" s="276">
        <v>0</v>
      </c>
      <c r="N1105" s="276">
        <v>0</v>
      </c>
      <c r="O1105" s="276">
        <v>0</v>
      </c>
      <c r="P1105" s="276">
        <v>0</v>
      </c>
      <c r="Q1105" s="276">
        <v>0</v>
      </c>
      <c r="R1105" s="276">
        <v>0</v>
      </c>
      <c r="S1105" s="276">
        <v>0</v>
      </c>
      <c r="T1105" s="276">
        <v>0</v>
      </c>
      <c r="U1105" s="276">
        <v>0</v>
      </c>
      <c r="V1105" s="1044">
        <v>0</v>
      </c>
      <c r="W1105" s="276">
        <v>0</v>
      </c>
      <c r="X1105" s="276">
        <v>1</v>
      </c>
      <c r="Y1105" s="276">
        <v>0</v>
      </c>
      <c r="Z1105" s="276">
        <v>0</v>
      </c>
      <c r="AA1105" s="276">
        <v>0</v>
      </c>
      <c r="AB1105" s="276">
        <v>0</v>
      </c>
      <c r="AC1105" s="276">
        <v>0</v>
      </c>
      <c r="AD1105" s="448"/>
    </row>
    <row r="1106" spans="1:30" ht="20.399999999999999" customHeight="1">
      <c r="A1106" s="794"/>
      <c r="B1106" s="670" t="s">
        <v>4104</v>
      </c>
      <c r="C1106" s="276">
        <v>0</v>
      </c>
      <c r="D1106" s="276">
        <v>0</v>
      </c>
      <c r="E1106" s="276">
        <v>0</v>
      </c>
      <c r="F1106" s="276">
        <v>0</v>
      </c>
      <c r="G1106" s="1043">
        <v>0</v>
      </c>
      <c r="H1106" s="276">
        <v>0</v>
      </c>
      <c r="I1106" s="276">
        <v>0</v>
      </c>
      <c r="J1106" s="276">
        <v>0</v>
      </c>
      <c r="K1106" s="276">
        <v>0</v>
      </c>
      <c r="L1106" s="276">
        <v>0</v>
      </c>
      <c r="M1106" s="276">
        <v>0</v>
      </c>
      <c r="N1106" s="276">
        <v>0</v>
      </c>
      <c r="O1106" s="276">
        <v>0</v>
      </c>
      <c r="P1106" s="276">
        <v>0</v>
      </c>
      <c r="Q1106" s="276">
        <v>0</v>
      </c>
      <c r="R1106" s="276">
        <v>0</v>
      </c>
      <c r="S1106" s="276">
        <v>0</v>
      </c>
      <c r="T1106" s="276">
        <v>0</v>
      </c>
      <c r="U1106" s="276">
        <v>0</v>
      </c>
      <c r="V1106" s="1044">
        <v>0</v>
      </c>
      <c r="W1106" s="276">
        <v>0</v>
      </c>
      <c r="X1106" s="276">
        <v>0</v>
      </c>
      <c r="Y1106" s="276">
        <v>0</v>
      </c>
      <c r="Z1106" s="276">
        <v>0</v>
      </c>
      <c r="AA1106" s="276">
        <v>0</v>
      </c>
      <c r="AB1106" s="276">
        <v>0</v>
      </c>
      <c r="AC1106" s="276">
        <v>0</v>
      </c>
      <c r="AD1106" s="448"/>
    </row>
    <row r="1107" spans="1:30" ht="20.399999999999999" customHeight="1">
      <c r="A1107" s="407"/>
      <c r="B1107" s="407"/>
      <c r="C1107" s="407"/>
      <c r="D1107" s="407"/>
      <c r="E1107" s="407"/>
      <c r="F1107" s="407"/>
      <c r="G1107" s="407"/>
      <c r="H1107" s="407"/>
      <c r="I1107" s="407"/>
      <c r="J1107" s="407"/>
      <c r="K1107" s="407"/>
      <c r="L1107" s="407"/>
      <c r="M1107" s="407"/>
      <c r="N1107" s="407"/>
      <c r="O1107" s="407"/>
      <c r="P1107" s="407"/>
      <c r="Q1107" s="407"/>
      <c r="R1107" s="407"/>
      <c r="S1107" s="407"/>
      <c r="T1107" s="407"/>
      <c r="U1107" s="407"/>
      <c r="V1107" s="407"/>
      <c r="W1107" s="407"/>
      <c r="X1107" s="407"/>
      <c r="Y1107" s="407"/>
      <c r="Z1107" s="407"/>
      <c r="AA1107" s="407"/>
      <c r="AB1107" s="407"/>
      <c r="AC1107" s="407"/>
      <c r="AD1107" s="448"/>
    </row>
    <row r="1108" spans="1:30" ht="20.399999999999999" customHeight="1">
      <c r="A1108" s="796" t="s">
        <v>3220</v>
      </c>
      <c r="B1108" s="669" t="s">
        <v>3219</v>
      </c>
      <c r="C1108" s="275">
        <v>72</v>
      </c>
      <c r="D1108" s="275">
        <v>72</v>
      </c>
      <c r="E1108" s="275">
        <v>0</v>
      </c>
      <c r="F1108" s="275">
        <v>0</v>
      </c>
      <c r="G1108" s="1041">
        <v>100</v>
      </c>
      <c r="H1108" s="275">
        <v>0</v>
      </c>
      <c r="I1108" s="275">
        <v>0</v>
      </c>
      <c r="J1108" s="275">
        <v>0</v>
      </c>
      <c r="K1108" s="275">
        <v>0</v>
      </c>
      <c r="L1108" s="275">
        <v>0</v>
      </c>
      <c r="M1108" s="275">
        <v>0</v>
      </c>
      <c r="N1108" s="275">
        <v>0</v>
      </c>
      <c r="O1108" s="275">
        <v>2</v>
      </c>
      <c r="P1108" s="275">
        <v>5</v>
      </c>
      <c r="Q1108" s="275">
        <v>3</v>
      </c>
      <c r="R1108" s="275">
        <v>0</v>
      </c>
      <c r="S1108" s="275">
        <v>6</v>
      </c>
      <c r="T1108" s="275">
        <v>5</v>
      </c>
      <c r="U1108" s="275">
        <v>3</v>
      </c>
      <c r="V1108" s="1042">
        <v>1</v>
      </c>
      <c r="W1108" s="275">
        <v>9</v>
      </c>
      <c r="X1108" s="275">
        <v>7</v>
      </c>
      <c r="Y1108" s="275">
        <v>7</v>
      </c>
      <c r="Z1108" s="275">
        <v>5</v>
      </c>
      <c r="AA1108" s="275">
        <v>7</v>
      </c>
      <c r="AB1108" s="275">
        <v>5</v>
      </c>
      <c r="AC1108" s="275">
        <v>7</v>
      </c>
      <c r="AD1108" s="448"/>
    </row>
    <row r="1109" spans="1:30" ht="20.399999999999999" customHeight="1">
      <c r="A1109" s="794"/>
      <c r="B1109" s="670" t="s">
        <v>1468</v>
      </c>
      <c r="C1109" s="276">
        <v>38</v>
      </c>
      <c r="D1109" s="276">
        <v>38</v>
      </c>
      <c r="E1109" s="276">
        <v>0</v>
      </c>
      <c r="F1109" s="276">
        <v>0</v>
      </c>
      <c r="G1109" s="1043">
        <v>100</v>
      </c>
      <c r="H1109" s="276">
        <v>0</v>
      </c>
      <c r="I1109" s="276">
        <v>0</v>
      </c>
      <c r="J1109" s="276">
        <v>0</v>
      </c>
      <c r="K1109" s="276">
        <v>0</v>
      </c>
      <c r="L1109" s="276">
        <v>0</v>
      </c>
      <c r="M1109" s="276">
        <v>0</v>
      </c>
      <c r="N1109" s="276">
        <v>0</v>
      </c>
      <c r="O1109" s="276">
        <v>1</v>
      </c>
      <c r="P1109" s="276">
        <v>3</v>
      </c>
      <c r="Q1109" s="276">
        <v>2</v>
      </c>
      <c r="R1109" s="276">
        <v>0</v>
      </c>
      <c r="S1109" s="276">
        <v>4</v>
      </c>
      <c r="T1109" s="276">
        <v>4</v>
      </c>
      <c r="U1109" s="276">
        <v>3</v>
      </c>
      <c r="V1109" s="1044">
        <v>0</v>
      </c>
      <c r="W1109" s="276">
        <v>6</v>
      </c>
      <c r="X1109" s="276">
        <v>4</v>
      </c>
      <c r="Y1109" s="276">
        <v>4</v>
      </c>
      <c r="Z1109" s="276">
        <v>3</v>
      </c>
      <c r="AA1109" s="276">
        <v>1</v>
      </c>
      <c r="AB1109" s="276">
        <v>3</v>
      </c>
      <c r="AC1109" s="276">
        <v>0</v>
      </c>
      <c r="AD1109" s="448"/>
    </row>
    <row r="1110" spans="1:30" ht="20.399999999999999" customHeight="1">
      <c r="A1110" s="794"/>
      <c r="B1110" s="670" t="s">
        <v>1467</v>
      </c>
      <c r="C1110" s="276">
        <v>34</v>
      </c>
      <c r="D1110" s="276">
        <v>34</v>
      </c>
      <c r="E1110" s="276">
        <v>0</v>
      </c>
      <c r="F1110" s="276">
        <v>0</v>
      </c>
      <c r="G1110" s="1043">
        <v>100</v>
      </c>
      <c r="H1110" s="276">
        <v>0</v>
      </c>
      <c r="I1110" s="276">
        <v>0</v>
      </c>
      <c r="J1110" s="276">
        <v>0</v>
      </c>
      <c r="K1110" s="276">
        <v>0</v>
      </c>
      <c r="L1110" s="276">
        <v>0</v>
      </c>
      <c r="M1110" s="276">
        <v>0</v>
      </c>
      <c r="N1110" s="276">
        <v>0</v>
      </c>
      <c r="O1110" s="276">
        <v>1</v>
      </c>
      <c r="P1110" s="276">
        <v>2</v>
      </c>
      <c r="Q1110" s="276">
        <v>1</v>
      </c>
      <c r="R1110" s="276">
        <v>0</v>
      </c>
      <c r="S1110" s="276">
        <v>2</v>
      </c>
      <c r="T1110" s="276">
        <v>1</v>
      </c>
      <c r="U1110" s="276">
        <v>0</v>
      </c>
      <c r="V1110" s="1044">
        <v>1</v>
      </c>
      <c r="W1110" s="276">
        <v>3</v>
      </c>
      <c r="X1110" s="276">
        <v>3</v>
      </c>
      <c r="Y1110" s="276">
        <v>3</v>
      </c>
      <c r="Z1110" s="276">
        <v>2</v>
      </c>
      <c r="AA1110" s="276">
        <v>6</v>
      </c>
      <c r="AB1110" s="276">
        <v>2</v>
      </c>
      <c r="AC1110" s="276">
        <v>7</v>
      </c>
      <c r="AD1110" s="448"/>
    </row>
    <row r="1111" spans="1:30" ht="20.399999999999999" customHeight="1">
      <c r="A1111" s="794"/>
      <c r="B1111" s="670" t="s">
        <v>4104</v>
      </c>
      <c r="C1111" s="276">
        <v>0</v>
      </c>
      <c r="D1111" s="276">
        <v>0</v>
      </c>
      <c r="E1111" s="276">
        <v>0</v>
      </c>
      <c r="F1111" s="276">
        <v>0</v>
      </c>
      <c r="G1111" s="1043">
        <v>0</v>
      </c>
      <c r="H1111" s="276">
        <v>0</v>
      </c>
      <c r="I1111" s="276">
        <v>0</v>
      </c>
      <c r="J1111" s="276">
        <v>0</v>
      </c>
      <c r="K1111" s="276">
        <v>0</v>
      </c>
      <c r="L1111" s="276">
        <v>0</v>
      </c>
      <c r="M1111" s="276">
        <v>0</v>
      </c>
      <c r="N1111" s="276">
        <v>0</v>
      </c>
      <c r="O1111" s="276">
        <v>0</v>
      </c>
      <c r="P1111" s="276">
        <v>0</v>
      </c>
      <c r="Q1111" s="276">
        <v>0</v>
      </c>
      <c r="R1111" s="276">
        <v>0</v>
      </c>
      <c r="S1111" s="276">
        <v>0</v>
      </c>
      <c r="T1111" s="276">
        <v>0</v>
      </c>
      <c r="U1111" s="276">
        <v>0</v>
      </c>
      <c r="V1111" s="1044">
        <v>0</v>
      </c>
      <c r="W1111" s="276">
        <v>0</v>
      </c>
      <c r="X1111" s="276">
        <v>0</v>
      </c>
      <c r="Y1111" s="276">
        <v>0</v>
      </c>
      <c r="Z1111" s="276">
        <v>0</v>
      </c>
      <c r="AA1111" s="276">
        <v>0</v>
      </c>
      <c r="AB1111" s="276">
        <v>0</v>
      </c>
      <c r="AC1111" s="276">
        <v>0</v>
      </c>
      <c r="AD1111" s="448"/>
    </row>
    <row r="1112" spans="1:30" ht="20.399999999999999" customHeight="1">
      <c r="A1112" s="407"/>
      <c r="B1112" s="407"/>
      <c r="C1112" s="407"/>
      <c r="D1112" s="407"/>
      <c r="E1112" s="407"/>
      <c r="F1112" s="407"/>
      <c r="G1112" s="407"/>
      <c r="H1112" s="407"/>
      <c r="I1112" s="407"/>
      <c r="J1112" s="407"/>
      <c r="K1112" s="407"/>
      <c r="L1112" s="407"/>
      <c r="M1112" s="407"/>
      <c r="N1112" s="407"/>
      <c r="O1112" s="407"/>
      <c r="P1112" s="407"/>
      <c r="Q1112" s="407"/>
      <c r="R1112" s="407"/>
      <c r="S1112" s="407"/>
      <c r="T1112" s="407"/>
      <c r="U1112" s="407"/>
      <c r="V1112" s="407"/>
      <c r="W1112" s="407"/>
      <c r="X1112" s="407"/>
      <c r="Y1112" s="407"/>
      <c r="Z1112" s="407"/>
      <c r="AA1112" s="407"/>
      <c r="AB1112" s="407"/>
      <c r="AC1112" s="407"/>
      <c r="AD1112" s="448"/>
    </row>
    <row r="1113" spans="1:30" ht="20.399999999999999" customHeight="1">
      <c r="A1113" s="796" t="s">
        <v>3218</v>
      </c>
      <c r="B1113" s="669" t="s">
        <v>3217</v>
      </c>
      <c r="C1113" s="275">
        <v>1916</v>
      </c>
      <c r="D1113" s="275">
        <v>1916</v>
      </c>
      <c r="E1113" s="275">
        <v>0</v>
      </c>
      <c r="F1113" s="275">
        <v>0</v>
      </c>
      <c r="G1113" s="1041">
        <v>100</v>
      </c>
      <c r="H1113" s="275">
        <v>0</v>
      </c>
      <c r="I1113" s="275">
        <v>0</v>
      </c>
      <c r="J1113" s="275">
        <v>0</v>
      </c>
      <c r="K1113" s="275">
        <v>0</v>
      </c>
      <c r="L1113" s="275">
        <v>0</v>
      </c>
      <c r="M1113" s="275">
        <v>0</v>
      </c>
      <c r="N1113" s="275">
        <v>0</v>
      </c>
      <c r="O1113" s="275">
        <v>0</v>
      </c>
      <c r="P1113" s="275">
        <v>0</v>
      </c>
      <c r="Q1113" s="275">
        <v>1</v>
      </c>
      <c r="R1113" s="275">
        <v>2</v>
      </c>
      <c r="S1113" s="275">
        <v>7</v>
      </c>
      <c r="T1113" s="275">
        <v>11</v>
      </c>
      <c r="U1113" s="275">
        <v>34</v>
      </c>
      <c r="V1113" s="1042">
        <v>46</v>
      </c>
      <c r="W1113" s="275">
        <v>103</v>
      </c>
      <c r="X1113" s="275">
        <v>174</v>
      </c>
      <c r="Y1113" s="275">
        <v>251</v>
      </c>
      <c r="Z1113" s="275">
        <v>257</v>
      </c>
      <c r="AA1113" s="275">
        <v>273</v>
      </c>
      <c r="AB1113" s="275">
        <v>326</v>
      </c>
      <c r="AC1113" s="275">
        <v>431</v>
      </c>
      <c r="AD1113" s="448"/>
    </row>
    <row r="1114" spans="1:30" ht="20.399999999999999" customHeight="1">
      <c r="A1114" s="794"/>
      <c r="B1114" s="670" t="s">
        <v>1468</v>
      </c>
      <c r="C1114" s="276">
        <v>889</v>
      </c>
      <c r="D1114" s="276">
        <v>889</v>
      </c>
      <c r="E1114" s="276">
        <v>0</v>
      </c>
      <c r="F1114" s="276">
        <v>0</v>
      </c>
      <c r="G1114" s="1043">
        <v>100</v>
      </c>
      <c r="H1114" s="276">
        <v>0</v>
      </c>
      <c r="I1114" s="276">
        <v>0</v>
      </c>
      <c r="J1114" s="276">
        <v>0</v>
      </c>
      <c r="K1114" s="276">
        <v>0</v>
      </c>
      <c r="L1114" s="276">
        <v>0</v>
      </c>
      <c r="M1114" s="276">
        <v>0</v>
      </c>
      <c r="N1114" s="276">
        <v>0</v>
      </c>
      <c r="O1114" s="276">
        <v>0</v>
      </c>
      <c r="P1114" s="276">
        <v>0</v>
      </c>
      <c r="Q1114" s="276">
        <v>0</v>
      </c>
      <c r="R1114" s="276">
        <v>1</v>
      </c>
      <c r="S1114" s="276">
        <v>4</v>
      </c>
      <c r="T1114" s="276">
        <v>8</v>
      </c>
      <c r="U1114" s="276">
        <v>17</v>
      </c>
      <c r="V1114" s="1044">
        <v>25</v>
      </c>
      <c r="W1114" s="276">
        <v>52</v>
      </c>
      <c r="X1114" s="276">
        <v>98</v>
      </c>
      <c r="Y1114" s="276">
        <v>150</v>
      </c>
      <c r="Z1114" s="276">
        <v>116</v>
      </c>
      <c r="AA1114" s="276">
        <v>135</v>
      </c>
      <c r="AB1114" s="276">
        <v>135</v>
      </c>
      <c r="AC1114" s="276">
        <v>148</v>
      </c>
      <c r="AD1114" s="448"/>
    </row>
    <row r="1115" spans="1:30" ht="20.399999999999999" customHeight="1">
      <c r="A1115" s="794"/>
      <c r="B1115" s="670" t="s">
        <v>1467</v>
      </c>
      <c r="C1115" s="276">
        <v>1027</v>
      </c>
      <c r="D1115" s="276">
        <v>1027</v>
      </c>
      <c r="E1115" s="276">
        <v>0</v>
      </c>
      <c r="F1115" s="276">
        <v>0</v>
      </c>
      <c r="G1115" s="1043">
        <v>100</v>
      </c>
      <c r="H1115" s="276">
        <v>0</v>
      </c>
      <c r="I1115" s="276">
        <v>0</v>
      </c>
      <c r="J1115" s="276">
        <v>0</v>
      </c>
      <c r="K1115" s="276">
        <v>0</v>
      </c>
      <c r="L1115" s="276">
        <v>0</v>
      </c>
      <c r="M1115" s="276">
        <v>0</v>
      </c>
      <c r="N1115" s="276">
        <v>0</v>
      </c>
      <c r="O1115" s="276">
        <v>0</v>
      </c>
      <c r="P1115" s="276">
        <v>0</v>
      </c>
      <c r="Q1115" s="276">
        <v>1</v>
      </c>
      <c r="R1115" s="276">
        <v>1</v>
      </c>
      <c r="S1115" s="276">
        <v>3</v>
      </c>
      <c r="T1115" s="276">
        <v>3</v>
      </c>
      <c r="U1115" s="276">
        <v>17</v>
      </c>
      <c r="V1115" s="1044">
        <v>21</v>
      </c>
      <c r="W1115" s="276">
        <v>51</v>
      </c>
      <c r="X1115" s="276">
        <v>76</v>
      </c>
      <c r="Y1115" s="276">
        <v>101</v>
      </c>
      <c r="Z1115" s="276">
        <v>141</v>
      </c>
      <c r="AA1115" s="276">
        <v>138</v>
      </c>
      <c r="AB1115" s="276">
        <v>191</v>
      </c>
      <c r="AC1115" s="276">
        <v>283</v>
      </c>
      <c r="AD1115" s="448"/>
    </row>
    <row r="1116" spans="1:30" ht="20.399999999999999" customHeight="1">
      <c r="A1116" s="794"/>
      <c r="B1116" s="670" t="s">
        <v>4104</v>
      </c>
      <c r="C1116" s="276">
        <v>0</v>
      </c>
      <c r="D1116" s="276">
        <v>0</v>
      </c>
      <c r="E1116" s="276">
        <v>0</v>
      </c>
      <c r="F1116" s="276">
        <v>0</v>
      </c>
      <c r="G1116" s="1043">
        <v>0</v>
      </c>
      <c r="H1116" s="276">
        <v>0</v>
      </c>
      <c r="I1116" s="276">
        <v>0</v>
      </c>
      <c r="J1116" s="276">
        <v>0</v>
      </c>
      <c r="K1116" s="276">
        <v>0</v>
      </c>
      <c r="L1116" s="276">
        <v>0</v>
      </c>
      <c r="M1116" s="276">
        <v>0</v>
      </c>
      <c r="N1116" s="276">
        <v>0</v>
      </c>
      <c r="O1116" s="276">
        <v>0</v>
      </c>
      <c r="P1116" s="276">
        <v>0</v>
      </c>
      <c r="Q1116" s="276">
        <v>0</v>
      </c>
      <c r="R1116" s="276">
        <v>0</v>
      </c>
      <c r="S1116" s="276">
        <v>0</v>
      </c>
      <c r="T1116" s="276">
        <v>0</v>
      </c>
      <c r="U1116" s="276">
        <v>0</v>
      </c>
      <c r="V1116" s="1044">
        <v>0</v>
      </c>
      <c r="W1116" s="276">
        <v>0</v>
      </c>
      <c r="X1116" s="276">
        <v>0</v>
      </c>
      <c r="Y1116" s="276">
        <v>0</v>
      </c>
      <c r="Z1116" s="276">
        <v>0</v>
      </c>
      <c r="AA1116" s="276">
        <v>0</v>
      </c>
      <c r="AB1116" s="276">
        <v>0</v>
      </c>
      <c r="AC1116" s="276">
        <v>0</v>
      </c>
      <c r="AD1116" s="448"/>
    </row>
    <row r="1117" spans="1:30" ht="20.399999999999999" customHeight="1">
      <c r="A1117" s="407"/>
      <c r="B1117" s="407"/>
      <c r="C1117" s="407"/>
      <c r="D1117" s="407"/>
      <c r="E1117" s="407"/>
      <c r="F1117" s="407"/>
      <c r="G1117" s="407"/>
      <c r="H1117" s="407"/>
      <c r="I1117" s="407"/>
      <c r="J1117" s="407"/>
      <c r="K1117" s="407"/>
      <c r="L1117" s="407"/>
      <c r="M1117" s="407"/>
      <c r="N1117" s="407"/>
      <c r="O1117" s="407"/>
      <c r="P1117" s="407"/>
      <c r="Q1117" s="407"/>
      <c r="R1117" s="407"/>
      <c r="S1117" s="407"/>
      <c r="T1117" s="407"/>
      <c r="U1117" s="407"/>
      <c r="V1117" s="407"/>
      <c r="W1117" s="407"/>
      <c r="X1117" s="407"/>
      <c r="Y1117" s="407"/>
      <c r="Z1117" s="407"/>
      <c r="AA1117" s="407"/>
      <c r="AB1117" s="407"/>
      <c r="AC1117" s="407"/>
      <c r="AD1117" s="448"/>
    </row>
    <row r="1118" spans="1:30" ht="20.399999999999999" customHeight="1">
      <c r="A1118" s="796" t="s">
        <v>3216</v>
      </c>
      <c r="B1118" s="669" t="s">
        <v>3215</v>
      </c>
      <c r="C1118" s="275">
        <v>54</v>
      </c>
      <c r="D1118" s="275">
        <v>54</v>
      </c>
      <c r="E1118" s="275">
        <v>0</v>
      </c>
      <c r="F1118" s="275">
        <v>0</v>
      </c>
      <c r="G1118" s="1041">
        <v>100</v>
      </c>
      <c r="H1118" s="275">
        <v>0</v>
      </c>
      <c r="I1118" s="275">
        <v>0</v>
      </c>
      <c r="J1118" s="275">
        <v>0</v>
      </c>
      <c r="K1118" s="275">
        <v>0</v>
      </c>
      <c r="L1118" s="275">
        <v>0</v>
      </c>
      <c r="M1118" s="275">
        <v>0</v>
      </c>
      <c r="N1118" s="275">
        <v>0</v>
      </c>
      <c r="O1118" s="275">
        <v>0</v>
      </c>
      <c r="P1118" s="275">
        <v>0</v>
      </c>
      <c r="Q1118" s="275">
        <v>0</v>
      </c>
      <c r="R1118" s="275">
        <v>0</v>
      </c>
      <c r="S1118" s="275">
        <v>0</v>
      </c>
      <c r="T1118" s="275">
        <v>0</v>
      </c>
      <c r="U1118" s="275">
        <v>0</v>
      </c>
      <c r="V1118" s="1042">
        <v>2</v>
      </c>
      <c r="W1118" s="275">
        <v>2</v>
      </c>
      <c r="X1118" s="275">
        <v>7</v>
      </c>
      <c r="Y1118" s="275">
        <v>7</v>
      </c>
      <c r="Z1118" s="275">
        <v>6</v>
      </c>
      <c r="AA1118" s="275">
        <v>4</v>
      </c>
      <c r="AB1118" s="275">
        <v>8</v>
      </c>
      <c r="AC1118" s="275">
        <v>18</v>
      </c>
      <c r="AD1118" s="448"/>
    </row>
    <row r="1119" spans="1:30" ht="20.399999999999999" customHeight="1">
      <c r="A1119" s="794"/>
      <c r="B1119" s="670" t="s">
        <v>1468</v>
      </c>
      <c r="C1119" s="276">
        <v>33</v>
      </c>
      <c r="D1119" s="276">
        <v>33</v>
      </c>
      <c r="E1119" s="276">
        <v>0</v>
      </c>
      <c r="F1119" s="276">
        <v>0</v>
      </c>
      <c r="G1119" s="1043">
        <v>100</v>
      </c>
      <c r="H1119" s="276">
        <v>0</v>
      </c>
      <c r="I1119" s="276">
        <v>0</v>
      </c>
      <c r="J1119" s="276">
        <v>0</v>
      </c>
      <c r="K1119" s="276">
        <v>0</v>
      </c>
      <c r="L1119" s="276">
        <v>0</v>
      </c>
      <c r="M1119" s="276">
        <v>0</v>
      </c>
      <c r="N1119" s="276">
        <v>0</v>
      </c>
      <c r="O1119" s="276">
        <v>0</v>
      </c>
      <c r="P1119" s="276">
        <v>0</v>
      </c>
      <c r="Q1119" s="276">
        <v>0</v>
      </c>
      <c r="R1119" s="276">
        <v>0</v>
      </c>
      <c r="S1119" s="276">
        <v>0</v>
      </c>
      <c r="T1119" s="276">
        <v>0</v>
      </c>
      <c r="U1119" s="276">
        <v>0</v>
      </c>
      <c r="V1119" s="1044">
        <v>2</v>
      </c>
      <c r="W1119" s="276">
        <v>1</v>
      </c>
      <c r="X1119" s="276">
        <v>5</v>
      </c>
      <c r="Y1119" s="276">
        <v>7</v>
      </c>
      <c r="Z1119" s="276">
        <v>4</v>
      </c>
      <c r="AA1119" s="276">
        <v>3</v>
      </c>
      <c r="AB1119" s="276">
        <v>4</v>
      </c>
      <c r="AC1119" s="276">
        <v>7</v>
      </c>
      <c r="AD1119" s="448"/>
    </row>
    <row r="1120" spans="1:30" ht="20.399999999999999" customHeight="1">
      <c r="A1120" s="794"/>
      <c r="B1120" s="670" t="s">
        <v>1467</v>
      </c>
      <c r="C1120" s="276">
        <v>21</v>
      </c>
      <c r="D1120" s="276">
        <v>21</v>
      </c>
      <c r="E1120" s="276">
        <v>0</v>
      </c>
      <c r="F1120" s="276">
        <v>0</v>
      </c>
      <c r="G1120" s="1043">
        <v>100</v>
      </c>
      <c r="H1120" s="276">
        <v>0</v>
      </c>
      <c r="I1120" s="276">
        <v>0</v>
      </c>
      <c r="J1120" s="276">
        <v>0</v>
      </c>
      <c r="K1120" s="276">
        <v>0</v>
      </c>
      <c r="L1120" s="276">
        <v>0</v>
      </c>
      <c r="M1120" s="276">
        <v>0</v>
      </c>
      <c r="N1120" s="276">
        <v>0</v>
      </c>
      <c r="O1120" s="276">
        <v>0</v>
      </c>
      <c r="P1120" s="276">
        <v>0</v>
      </c>
      <c r="Q1120" s="276">
        <v>0</v>
      </c>
      <c r="R1120" s="276">
        <v>0</v>
      </c>
      <c r="S1120" s="276">
        <v>0</v>
      </c>
      <c r="T1120" s="276">
        <v>0</v>
      </c>
      <c r="U1120" s="276">
        <v>0</v>
      </c>
      <c r="V1120" s="1044">
        <v>0</v>
      </c>
      <c r="W1120" s="276">
        <v>1</v>
      </c>
      <c r="X1120" s="276">
        <v>2</v>
      </c>
      <c r="Y1120" s="276">
        <v>0</v>
      </c>
      <c r="Z1120" s="276">
        <v>2</v>
      </c>
      <c r="AA1120" s="276">
        <v>1</v>
      </c>
      <c r="AB1120" s="276">
        <v>4</v>
      </c>
      <c r="AC1120" s="276">
        <v>11</v>
      </c>
      <c r="AD1120" s="448"/>
    </row>
    <row r="1121" spans="1:30" ht="20.399999999999999" customHeight="1">
      <c r="A1121" s="794"/>
      <c r="B1121" s="670" t="s">
        <v>4104</v>
      </c>
      <c r="C1121" s="276">
        <v>0</v>
      </c>
      <c r="D1121" s="276">
        <v>0</v>
      </c>
      <c r="E1121" s="276">
        <v>0</v>
      </c>
      <c r="F1121" s="276">
        <v>0</v>
      </c>
      <c r="G1121" s="1043">
        <v>0</v>
      </c>
      <c r="H1121" s="276">
        <v>0</v>
      </c>
      <c r="I1121" s="276">
        <v>0</v>
      </c>
      <c r="J1121" s="276">
        <v>0</v>
      </c>
      <c r="K1121" s="276">
        <v>0</v>
      </c>
      <c r="L1121" s="276">
        <v>0</v>
      </c>
      <c r="M1121" s="276">
        <v>0</v>
      </c>
      <c r="N1121" s="276">
        <v>0</v>
      </c>
      <c r="O1121" s="276">
        <v>0</v>
      </c>
      <c r="P1121" s="276">
        <v>0</v>
      </c>
      <c r="Q1121" s="276">
        <v>0</v>
      </c>
      <c r="R1121" s="276">
        <v>0</v>
      </c>
      <c r="S1121" s="276">
        <v>0</v>
      </c>
      <c r="T1121" s="276">
        <v>0</v>
      </c>
      <c r="U1121" s="276">
        <v>0</v>
      </c>
      <c r="V1121" s="1044">
        <v>0</v>
      </c>
      <c r="W1121" s="276">
        <v>0</v>
      </c>
      <c r="X1121" s="276">
        <v>0</v>
      </c>
      <c r="Y1121" s="276">
        <v>0</v>
      </c>
      <c r="Z1121" s="276">
        <v>0</v>
      </c>
      <c r="AA1121" s="276">
        <v>0</v>
      </c>
      <c r="AB1121" s="276">
        <v>0</v>
      </c>
      <c r="AC1121" s="276">
        <v>0</v>
      </c>
      <c r="AD1121" s="448"/>
    </row>
    <row r="1122" spans="1:30" ht="20.399999999999999" customHeight="1">
      <c r="A1122" s="407"/>
      <c r="B1122" s="407"/>
      <c r="C1122" s="407"/>
      <c r="D1122" s="407"/>
      <c r="E1122" s="407"/>
      <c r="F1122" s="407"/>
      <c r="G1122" s="407"/>
      <c r="H1122" s="407"/>
      <c r="I1122" s="407"/>
      <c r="J1122" s="407"/>
      <c r="K1122" s="407"/>
      <c r="L1122" s="407"/>
      <c r="M1122" s="407"/>
      <c r="N1122" s="407"/>
      <c r="O1122" s="407"/>
      <c r="P1122" s="407"/>
      <c r="Q1122" s="407"/>
      <c r="R1122" s="407"/>
      <c r="S1122" s="407"/>
      <c r="T1122" s="407"/>
      <c r="U1122" s="407"/>
      <c r="V1122" s="407"/>
      <c r="W1122" s="407"/>
      <c r="X1122" s="407"/>
      <c r="Y1122" s="407"/>
      <c r="Z1122" s="407"/>
      <c r="AA1122" s="407"/>
      <c r="AB1122" s="407"/>
      <c r="AC1122" s="407"/>
      <c r="AD1122" s="448"/>
    </row>
    <row r="1123" spans="1:30" ht="20.399999999999999" customHeight="1">
      <c r="A1123" s="796" t="s">
        <v>3214</v>
      </c>
      <c r="B1123" s="669" t="s">
        <v>3213</v>
      </c>
      <c r="C1123" s="275">
        <v>1701</v>
      </c>
      <c r="D1123" s="275">
        <v>1701</v>
      </c>
      <c r="E1123" s="275">
        <v>0</v>
      </c>
      <c r="F1123" s="275">
        <v>0</v>
      </c>
      <c r="G1123" s="1041">
        <v>100</v>
      </c>
      <c r="H1123" s="275">
        <v>0</v>
      </c>
      <c r="I1123" s="275">
        <v>0</v>
      </c>
      <c r="J1123" s="275">
        <v>0</v>
      </c>
      <c r="K1123" s="275">
        <v>0</v>
      </c>
      <c r="L1123" s="275">
        <v>0</v>
      </c>
      <c r="M1123" s="275">
        <v>0</v>
      </c>
      <c r="N1123" s="275">
        <v>0</v>
      </c>
      <c r="O1123" s="275">
        <v>1</v>
      </c>
      <c r="P1123" s="275">
        <v>2</v>
      </c>
      <c r="Q1123" s="275">
        <v>4</v>
      </c>
      <c r="R1123" s="275">
        <v>0</v>
      </c>
      <c r="S1123" s="275">
        <v>8</v>
      </c>
      <c r="T1123" s="275">
        <v>10</v>
      </c>
      <c r="U1123" s="275">
        <v>21</v>
      </c>
      <c r="V1123" s="1042">
        <v>72</v>
      </c>
      <c r="W1123" s="275">
        <v>102</v>
      </c>
      <c r="X1123" s="275">
        <v>144</v>
      </c>
      <c r="Y1123" s="275">
        <v>235</v>
      </c>
      <c r="Z1123" s="275">
        <v>207</v>
      </c>
      <c r="AA1123" s="275">
        <v>269</v>
      </c>
      <c r="AB1123" s="275">
        <v>265</v>
      </c>
      <c r="AC1123" s="275">
        <v>361</v>
      </c>
      <c r="AD1123" s="448"/>
    </row>
    <row r="1124" spans="1:30" ht="20.399999999999999" customHeight="1">
      <c r="A1124" s="794"/>
      <c r="B1124" s="670" t="s">
        <v>1468</v>
      </c>
      <c r="C1124" s="276">
        <v>822</v>
      </c>
      <c r="D1124" s="276">
        <v>822</v>
      </c>
      <c r="E1124" s="276">
        <v>0</v>
      </c>
      <c r="F1124" s="276">
        <v>0</v>
      </c>
      <c r="G1124" s="1043">
        <v>100</v>
      </c>
      <c r="H1124" s="276">
        <v>0</v>
      </c>
      <c r="I1124" s="276">
        <v>0</v>
      </c>
      <c r="J1124" s="276">
        <v>0</v>
      </c>
      <c r="K1124" s="276">
        <v>0</v>
      </c>
      <c r="L1124" s="276">
        <v>0</v>
      </c>
      <c r="M1124" s="276">
        <v>0</v>
      </c>
      <c r="N1124" s="276">
        <v>0</v>
      </c>
      <c r="O1124" s="276">
        <v>1</v>
      </c>
      <c r="P1124" s="276">
        <v>0</v>
      </c>
      <c r="Q1124" s="276">
        <v>4</v>
      </c>
      <c r="R1124" s="276">
        <v>0</v>
      </c>
      <c r="S1124" s="276">
        <v>5</v>
      </c>
      <c r="T1124" s="276">
        <v>3</v>
      </c>
      <c r="U1124" s="276">
        <v>12</v>
      </c>
      <c r="V1124" s="1044">
        <v>37</v>
      </c>
      <c r="W1124" s="276">
        <v>55</v>
      </c>
      <c r="X1124" s="276">
        <v>69</v>
      </c>
      <c r="Y1124" s="276">
        <v>136</v>
      </c>
      <c r="Z1124" s="276">
        <v>110</v>
      </c>
      <c r="AA1124" s="276">
        <v>134</v>
      </c>
      <c r="AB1124" s="276">
        <v>118</v>
      </c>
      <c r="AC1124" s="276">
        <v>138</v>
      </c>
      <c r="AD1124" s="448"/>
    </row>
    <row r="1125" spans="1:30" ht="20.399999999999999" customHeight="1">
      <c r="A1125" s="794"/>
      <c r="B1125" s="670" t="s">
        <v>1467</v>
      </c>
      <c r="C1125" s="276">
        <v>879</v>
      </c>
      <c r="D1125" s="276">
        <v>879</v>
      </c>
      <c r="E1125" s="276">
        <v>0</v>
      </c>
      <c r="F1125" s="276">
        <v>0</v>
      </c>
      <c r="G1125" s="1043">
        <v>100</v>
      </c>
      <c r="H1125" s="276">
        <v>0</v>
      </c>
      <c r="I1125" s="276">
        <v>0</v>
      </c>
      <c r="J1125" s="276">
        <v>0</v>
      </c>
      <c r="K1125" s="276">
        <v>0</v>
      </c>
      <c r="L1125" s="276">
        <v>0</v>
      </c>
      <c r="M1125" s="276">
        <v>0</v>
      </c>
      <c r="N1125" s="276">
        <v>0</v>
      </c>
      <c r="O1125" s="276">
        <v>0</v>
      </c>
      <c r="P1125" s="276">
        <v>2</v>
      </c>
      <c r="Q1125" s="276">
        <v>0</v>
      </c>
      <c r="R1125" s="276">
        <v>0</v>
      </c>
      <c r="S1125" s="276">
        <v>3</v>
      </c>
      <c r="T1125" s="276">
        <v>7</v>
      </c>
      <c r="U1125" s="276">
        <v>9</v>
      </c>
      <c r="V1125" s="1044">
        <v>35</v>
      </c>
      <c r="W1125" s="276">
        <v>47</v>
      </c>
      <c r="X1125" s="276">
        <v>75</v>
      </c>
      <c r="Y1125" s="276">
        <v>99</v>
      </c>
      <c r="Z1125" s="276">
        <v>97</v>
      </c>
      <c r="AA1125" s="276">
        <v>135</v>
      </c>
      <c r="AB1125" s="276">
        <v>147</v>
      </c>
      <c r="AC1125" s="276">
        <v>223</v>
      </c>
      <c r="AD1125" s="448"/>
    </row>
    <row r="1126" spans="1:30" ht="20.399999999999999" customHeight="1">
      <c r="A1126" s="794"/>
      <c r="B1126" s="670" t="s">
        <v>4104</v>
      </c>
      <c r="C1126" s="276">
        <v>0</v>
      </c>
      <c r="D1126" s="276">
        <v>0</v>
      </c>
      <c r="E1126" s="276">
        <v>0</v>
      </c>
      <c r="F1126" s="276">
        <v>0</v>
      </c>
      <c r="G1126" s="1043">
        <v>0</v>
      </c>
      <c r="H1126" s="276">
        <v>0</v>
      </c>
      <c r="I1126" s="276">
        <v>0</v>
      </c>
      <c r="J1126" s="276">
        <v>0</v>
      </c>
      <c r="K1126" s="276">
        <v>0</v>
      </c>
      <c r="L1126" s="276">
        <v>0</v>
      </c>
      <c r="M1126" s="276">
        <v>0</v>
      </c>
      <c r="N1126" s="276">
        <v>0</v>
      </c>
      <c r="O1126" s="276">
        <v>0</v>
      </c>
      <c r="P1126" s="276">
        <v>0</v>
      </c>
      <c r="Q1126" s="276">
        <v>0</v>
      </c>
      <c r="R1126" s="276">
        <v>0</v>
      </c>
      <c r="S1126" s="276">
        <v>0</v>
      </c>
      <c r="T1126" s="276">
        <v>0</v>
      </c>
      <c r="U1126" s="276">
        <v>0</v>
      </c>
      <c r="V1126" s="1044">
        <v>0</v>
      </c>
      <c r="W1126" s="276">
        <v>0</v>
      </c>
      <c r="X1126" s="276">
        <v>0</v>
      </c>
      <c r="Y1126" s="276">
        <v>0</v>
      </c>
      <c r="Z1126" s="276">
        <v>0</v>
      </c>
      <c r="AA1126" s="276">
        <v>0</v>
      </c>
      <c r="AB1126" s="276">
        <v>0</v>
      </c>
      <c r="AC1126" s="276">
        <v>0</v>
      </c>
      <c r="AD1126" s="448"/>
    </row>
    <row r="1127" spans="1:30" ht="20.399999999999999" customHeight="1">
      <c r="A1127" s="407"/>
      <c r="B1127" s="407"/>
      <c r="C1127" s="407"/>
      <c r="D1127" s="407"/>
      <c r="E1127" s="407"/>
      <c r="F1127" s="407"/>
      <c r="G1127" s="407"/>
      <c r="H1127" s="407"/>
      <c r="I1127" s="407"/>
      <c r="J1127" s="407"/>
      <c r="K1127" s="407"/>
      <c r="L1127" s="407"/>
      <c r="M1127" s="407"/>
      <c r="N1127" s="407"/>
      <c r="O1127" s="407"/>
      <c r="P1127" s="407"/>
      <c r="Q1127" s="407"/>
      <c r="R1127" s="407"/>
      <c r="S1127" s="407"/>
      <c r="T1127" s="407"/>
      <c r="U1127" s="407"/>
      <c r="V1127" s="407"/>
      <c r="W1127" s="407"/>
      <c r="X1127" s="407"/>
      <c r="Y1127" s="407"/>
      <c r="Z1127" s="407"/>
      <c r="AA1127" s="407"/>
      <c r="AB1127" s="407"/>
      <c r="AC1127" s="407"/>
      <c r="AD1127" s="448"/>
    </row>
    <row r="1128" spans="1:30" ht="20.399999999999999" customHeight="1">
      <c r="A1128" s="796" t="s">
        <v>4732</v>
      </c>
      <c r="B1128" s="669" t="s">
        <v>4733</v>
      </c>
      <c r="C1128" s="275">
        <v>2</v>
      </c>
      <c r="D1128" s="275">
        <v>2</v>
      </c>
      <c r="E1128" s="275">
        <v>0</v>
      </c>
      <c r="F1128" s="275">
        <v>0</v>
      </c>
      <c r="G1128" s="1041">
        <v>100</v>
      </c>
      <c r="H1128" s="275">
        <v>0</v>
      </c>
      <c r="I1128" s="275">
        <v>0</v>
      </c>
      <c r="J1128" s="275">
        <v>0</v>
      </c>
      <c r="K1128" s="275">
        <v>0</v>
      </c>
      <c r="L1128" s="275">
        <v>0</v>
      </c>
      <c r="M1128" s="275">
        <v>0</v>
      </c>
      <c r="N1128" s="275">
        <v>0</v>
      </c>
      <c r="O1128" s="275">
        <v>0</v>
      </c>
      <c r="P1128" s="275">
        <v>0</v>
      </c>
      <c r="Q1128" s="275">
        <v>0</v>
      </c>
      <c r="R1128" s="275">
        <v>0</v>
      </c>
      <c r="S1128" s="275">
        <v>0</v>
      </c>
      <c r="T1128" s="275">
        <v>0</v>
      </c>
      <c r="U1128" s="275">
        <v>0</v>
      </c>
      <c r="V1128" s="1042">
        <v>0</v>
      </c>
      <c r="W1128" s="275">
        <v>0</v>
      </c>
      <c r="X1128" s="275">
        <v>0</v>
      </c>
      <c r="Y1128" s="275">
        <v>1</v>
      </c>
      <c r="Z1128" s="275">
        <v>0</v>
      </c>
      <c r="AA1128" s="275">
        <v>0</v>
      </c>
      <c r="AB1128" s="275">
        <v>1</v>
      </c>
      <c r="AC1128" s="275">
        <v>0</v>
      </c>
      <c r="AD1128" s="448"/>
    </row>
    <row r="1129" spans="1:30" ht="20.399999999999999" customHeight="1">
      <c r="A1129" s="794"/>
      <c r="B1129" s="670" t="s">
        <v>1468</v>
      </c>
      <c r="C1129" s="276">
        <v>1</v>
      </c>
      <c r="D1129" s="276">
        <v>1</v>
      </c>
      <c r="E1129" s="276">
        <v>0</v>
      </c>
      <c r="F1129" s="276">
        <v>0</v>
      </c>
      <c r="G1129" s="1043">
        <v>100</v>
      </c>
      <c r="H1129" s="276">
        <v>0</v>
      </c>
      <c r="I1129" s="276">
        <v>0</v>
      </c>
      <c r="J1129" s="276">
        <v>0</v>
      </c>
      <c r="K1129" s="276">
        <v>0</v>
      </c>
      <c r="L1129" s="276">
        <v>0</v>
      </c>
      <c r="M1129" s="276">
        <v>0</v>
      </c>
      <c r="N1129" s="276">
        <v>0</v>
      </c>
      <c r="O1129" s="276">
        <v>0</v>
      </c>
      <c r="P1129" s="276">
        <v>0</v>
      </c>
      <c r="Q1129" s="276">
        <v>0</v>
      </c>
      <c r="R1129" s="276">
        <v>0</v>
      </c>
      <c r="S1129" s="276">
        <v>0</v>
      </c>
      <c r="T1129" s="276">
        <v>0</v>
      </c>
      <c r="U1129" s="276">
        <v>0</v>
      </c>
      <c r="V1129" s="1044">
        <v>0</v>
      </c>
      <c r="W1129" s="276">
        <v>0</v>
      </c>
      <c r="X1129" s="276">
        <v>0</v>
      </c>
      <c r="Y1129" s="276">
        <v>0</v>
      </c>
      <c r="Z1129" s="276">
        <v>0</v>
      </c>
      <c r="AA1129" s="276">
        <v>0</v>
      </c>
      <c r="AB1129" s="276">
        <v>1</v>
      </c>
      <c r="AC1129" s="276">
        <v>0</v>
      </c>
      <c r="AD1129" s="448"/>
    </row>
    <row r="1130" spans="1:30" ht="20.399999999999999" customHeight="1">
      <c r="A1130" s="794"/>
      <c r="B1130" s="670" t="s">
        <v>1467</v>
      </c>
      <c r="C1130" s="276">
        <v>1</v>
      </c>
      <c r="D1130" s="276">
        <v>1</v>
      </c>
      <c r="E1130" s="276">
        <v>0</v>
      </c>
      <c r="F1130" s="276">
        <v>0</v>
      </c>
      <c r="G1130" s="1043">
        <v>100</v>
      </c>
      <c r="H1130" s="276">
        <v>0</v>
      </c>
      <c r="I1130" s="276">
        <v>0</v>
      </c>
      <c r="J1130" s="276">
        <v>0</v>
      </c>
      <c r="K1130" s="276">
        <v>0</v>
      </c>
      <c r="L1130" s="276">
        <v>0</v>
      </c>
      <c r="M1130" s="276">
        <v>0</v>
      </c>
      <c r="N1130" s="276">
        <v>0</v>
      </c>
      <c r="O1130" s="276">
        <v>0</v>
      </c>
      <c r="P1130" s="276">
        <v>0</v>
      </c>
      <c r="Q1130" s="276">
        <v>0</v>
      </c>
      <c r="R1130" s="276">
        <v>0</v>
      </c>
      <c r="S1130" s="276">
        <v>0</v>
      </c>
      <c r="T1130" s="276">
        <v>0</v>
      </c>
      <c r="U1130" s="276">
        <v>0</v>
      </c>
      <c r="V1130" s="1044">
        <v>0</v>
      </c>
      <c r="W1130" s="276">
        <v>0</v>
      </c>
      <c r="X1130" s="276">
        <v>0</v>
      </c>
      <c r="Y1130" s="276">
        <v>1</v>
      </c>
      <c r="Z1130" s="276">
        <v>0</v>
      </c>
      <c r="AA1130" s="276">
        <v>0</v>
      </c>
      <c r="AB1130" s="276">
        <v>0</v>
      </c>
      <c r="AC1130" s="276">
        <v>0</v>
      </c>
      <c r="AD1130" s="448"/>
    </row>
    <row r="1131" spans="1:30" ht="20.399999999999999" customHeight="1">
      <c r="A1131" s="794"/>
      <c r="B1131" s="670" t="s">
        <v>4104</v>
      </c>
      <c r="C1131" s="276">
        <v>0</v>
      </c>
      <c r="D1131" s="276">
        <v>0</v>
      </c>
      <c r="E1131" s="276">
        <v>0</v>
      </c>
      <c r="F1131" s="276">
        <v>0</v>
      </c>
      <c r="G1131" s="1043">
        <v>0</v>
      </c>
      <c r="H1131" s="276">
        <v>0</v>
      </c>
      <c r="I1131" s="276">
        <v>0</v>
      </c>
      <c r="J1131" s="276">
        <v>0</v>
      </c>
      <c r="K1131" s="276">
        <v>0</v>
      </c>
      <c r="L1131" s="276">
        <v>0</v>
      </c>
      <c r="M1131" s="276">
        <v>0</v>
      </c>
      <c r="N1131" s="276">
        <v>0</v>
      </c>
      <c r="O1131" s="276">
        <v>0</v>
      </c>
      <c r="P1131" s="276">
        <v>0</v>
      </c>
      <c r="Q1131" s="276">
        <v>0</v>
      </c>
      <c r="R1131" s="276">
        <v>0</v>
      </c>
      <c r="S1131" s="276">
        <v>0</v>
      </c>
      <c r="T1131" s="276">
        <v>0</v>
      </c>
      <c r="U1131" s="276">
        <v>0</v>
      </c>
      <c r="V1131" s="1044">
        <v>0</v>
      </c>
      <c r="W1131" s="276">
        <v>0</v>
      </c>
      <c r="X1131" s="276">
        <v>0</v>
      </c>
      <c r="Y1131" s="276">
        <v>0</v>
      </c>
      <c r="Z1131" s="276">
        <v>0</v>
      </c>
      <c r="AA1131" s="276">
        <v>0</v>
      </c>
      <c r="AB1131" s="276">
        <v>0</v>
      </c>
      <c r="AC1131" s="276">
        <v>0</v>
      </c>
      <c r="AD1131" s="448"/>
    </row>
    <row r="1132" spans="1:30" ht="20.399999999999999" customHeight="1">
      <c r="A1132" s="407"/>
      <c r="B1132" s="407"/>
      <c r="C1132" s="407"/>
      <c r="D1132" s="407"/>
      <c r="E1132" s="407"/>
      <c r="F1132" s="407"/>
      <c r="G1132" s="407"/>
      <c r="H1132" s="407"/>
      <c r="I1132" s="407"/>
      <c r="J1132" s="407"/>
      <c r="K1132" s="407"/>
      <c r="L1132" s="407"/>
      <c r="M1132" s="407"/>
      <c r="N1132" s="407"/>
      <c r="O1132" s="407"/>
      <c r="P1132" s="407"/>
      <c r="Q1132" s="407"/>
      <c r="R1132" s="407"/>
      <c r="S1132" s="407"/>
      <c r="T1132" s="407"/>
      <c r="U1132" s="407"/>
      <c r="V1132" s="407"/>
      <c r="W1132" s="407"/>
      <c r="X1132" s="407"/>
      <c r="Y1132" s="407"/>
      <c r="Z1132" s="407"/>
      <c r="AA1132" s="407"/>
      <c r="AB1132" s="407"/>
      <c r="AC1132" s="407"/>
      <c r="AD1132" s="448"/>
    </row>
    <row r="1133" spans="1:30" ht="20.399999999999999" customHeight="1">
      <c r="A1133" s="796" t="s">
        <v>3212</v>
      </c>
      <c r="B1133" s="669" t="s">
        <v>3211</v>
      </c>
      <c r="C1133" s="275">
        <v>67</v>
      </c>
      <c r="D1133" s="275">
        <v>67</v>
      </c>
      <c r="E1133" s="275">
        <v>0</v>
      </c>
      <c r="F1133" s="275">
        <v>0</v>
      </c>
      <c r="G1133" s="1041">
        <v>100</v>
      </c>
      <c r="H1133" s="275">
        <v>2</v>
      </c>
      <c r="I1133" s="275">
        <v>0</v>
      </c>
      <c r="J1133" s="275">
        <v>0</v>
      </c>
      <c r="K1133" s="275">
        <v>2</v>
      </c>
      <c r="L1133" s="275">
        <v>0</v>
      </c>
      <c r="M1133" s="275">
        <v>0</v>
      </c>
      <c r="N1133" s="275">
        <v>0</v>
      </c>
      <c r="O1133" s="275">
        <v>0</v>
      </c>
      <c r="P1133" s="275">
        <v>0</v>
      </c>
      <c r="Q1133" s="275">
        <v>0</v>
      </c>
      <c r="R1133" s="275">
        <v>0</v>
      </c>
      <c r="S1133" s="275">
        <v>0</v>
      </c>
      <c r="T1133" s="275">
        <v>0</v>
      </c>
      <c r="U1133" s="275">
        <v>4</v>
      </c>
      <c r="V1133" s="1042">
        <v>0</v>
      </c>
      <c r="W1133" s="275">
        <v>3</v>
      </c>
      <c r="X1133" s="275">
        <v>7</v>
      </c>
      <c r="Y1133" s="275">
        <v>4</v>
      </c>
      <c r="Z1133" s="275">
        <v>9</v>
      </c>
      <c r="AA1133" s="275">
        <v>11</v>
      </c>
      <c r="AB1133" s="275">
        <v>15</v>
      </c>
      <c r="AC1133" s="275">
        <v>12</v>
      </c>
      <c r="AD1133" s="448"/>
    </row>
    <row r="1134" spans="1:30" ht="20.399999999999999" customHeight="1">
      <c r="A1134" s="669"/>
      <c r="B1134" s="669" t="s">
        <v>3210</v>
      </c>
      <c r="C1134" s="797"/>
      <c r="D1134" s="797"/>
      <c r="E1134" s="797"/>
      <c r="F1134" s="797"/>
      <c r="G1134" s="797"/>
      <c r="H1134" s="797"/>
      <c r="I1134" s="797"/>
      <c r="J1134" s="797"/>
      <c r="K1134" s="797"/>
      <c r="L1134" s="797"/>
      <c r="M1134" s="797"/>
      <c r="N1134" s="797"/>
      <c r="O1134" s="797"/>
      <c r="P1134" s="797"/>
      <c r="Q1134" s="797"/>
      <c r="R1134" s="797"/>
      <c r="S1134" s="797"/>
      <c r="T1134" s="797"/>
      <c r="U1134" s="797"/>
      <c r="V1134" s="797"/>
      <c r="W1134" s="797"/>
      <c r="X1134" s="797"/>
      <c r="Y1134" s="797"/>
      <c r="Z1134" s="797"/>
      <c r="AA1134" s="797"/>
      <c r="AB1134" s="797"/>
      <c r="AC1134" s="797"/>
      <c r="AD1134" s="448"/>
    </row>
    <row r="1135" spans="1:30" ht="20.399999999999999" customHeight="1">
      <c r="A1135" s="794"/>
      <c r="B1135" s="670" t="s">
        <v>1468</v>
      </c>
      <c r="C1135" s="276">
        <v>28</v>
      </c>
      <c r="D1135" s="276">
        <v>28</v>
      </c>
      <c r="E1135" s="276">
        <v>0</v>
      </c>
      <c r="F1135" s="276">
        <v>0</v>
      </c>
      <c r="G1135" s="1043">
        <v>100</v>
      </c>
      <c r="H1135" s="276">
        <v>2</v>
      </c>
      <c r="I1135" s="276">
        <v>0</v>
      </c>
      <c r="J1135" s="276">
        <v>0</v>
      </c>
      <c r="K1135" s="276">
        <v>2</v>
      </c>
      <c r="L1135" s="276">
        <v>0</v>
      </c>
      <c r="M1135" s="276">
        <v>0</v>
      </c>
      <c r="N1135" s="276">
        <v>0</v>
      </c>
      <c r="O1135" s="276">
        <v>0</v>
      </c>
      <c r="P1135" s="276">
        <v>0</v>
      </c>
      <c r="Q1135" s="276">
        <v>0</v>
      </c>
      <c r="R1135" s="276">
        <v>0</v>
      </c>
      <c r="S1135" s="276">
        <v>0</v>
      </c>
      <c r="T1135" s="276">
        <v>0</v>
      </c>
      <c r="U1135" s="276">
        <v>3</v>
      </c>
      <c r="V1135" s="1044">
        <v>0</v>
      </c>
      <c r="W1135" s="276">
        <v>2</v>
      </c>
      <c r="X1135" s="276">
        <v>3</v>
      </c>
      <c r="Y1135" s="276">
        <v>2</v>
      </c>
      <c r="Z1135" s="276">
        <v>5</v>
      </c>
      <c r="AA1135" s="276">
        <v>3</v>
      </c>
      <c r="AB1135" s="276">
        <v>6</v>
      </c>
      <c r="AC1135" s="276">
        <v>2</v>
      </c>
      <c r="AD1135" s="448"/>
    </row>
    <row r="1136" spans="1:30" ht="20.399999999999999" customHeight="1">
      <c r="A1136" s="794"/>
      <c r="B1136" s="670" t="s">
        <v>1467</v>
      </c>
      <c r="C1136" s="276">
        <v>39</v>
      </c>
      <c r="D1136" s="276">
        <v>39</v>
      </c>
      <c r="E1136" s="276">
        <v>0</v>
      </c>
      <c r="F1136" s="276">
        <v>0</v>
      </c>
      <c r="G1136" s="1043">
        <v>100</v>
      </c>
      <c r="H1136" s="276">
        <v>0</v>
      </c>
      <c r="I1136" s="276">
        <v>0</v>
      </c>
      <c r="J1136" s="276">
        <v>0</v>
      </c>
      <c r="K1136" s="276">
        <v>0</v>
      </c>
      <c r="L1136" s="276">
        <v>0</v>
      </c>
      <c r="M1136" s="276">
        <v>0</v>
      </c>
      <c r="N1136" s="276">
        <v>0</v>
      </c>
      <c r="O1136" s="276">
        <v>0</v>
      </c>
      <c r="P1136" s="276">
        <v>0</v>
      </c>
      <c r="Q1136" s="276">
        <v>0</v>
      </c>
      <c r="R1136" s="276">
        <v>0</v>
      </c>
      <c r="S1136" s="276">
        <v>0</v>
      </c>
      <c r="T1136" s="276">
        <v>0</v>
      </c>
      <c r="U1136" s="276">
        <v>1</v>
      </c>
      <c r="V1136" s="1044">
        <v>0</v>
      </c>
      <c r="W1136" s="276">
        <v>1</v>
      </c>
      <c r="X1136" s="276">
        <v>4</v>
      </c>
      <c r="Y1136" s="276">
        <v>2</v>
      </c>
      <c r="Z1136" s="276">
        <v>4</v>
      </c>
      <c r="AA1136" s="276">
        <v>8</v>
      </c>
      <c r="AB1136" s="276">
        <v>9</v>
      </c>
      <c r="AC1136" s="276">
        <v>10</v>
      </c>
      <c r="AD1136" s="448"/>
    </row>
    <row r="1137" spans="1:30" ht="20.399999999999999" customHeight="1">
      <c r="A1137" s="794"/>
      <c r="B1137" s="670" t="s">
        <v>4104</v>
      </c>
      <c r="C1137" s="276">
        <v>0</v>
      </c>
      <c r="D1137" s="276">
        <v>0</v>
      </c>
      <c r="E1137" s="276">
        <v>0</v>
      </c>
      <c r="F1137" s="276">
        <v>0</v>
      </c>
      <c r="G1137" s="1043">
        <v>0</v>
      </c>
      <c r="H1137" s="276">
        <v>0</v>
      </c>
      <c r="I1137" s="276">
        <v>0</v>
      </c>
      <c r="J1137" s="276">
        <v>0</v>
      </c>
      <c r="K1137" s="276">
        <v>0</v>
      </c>
      <c r="L1137" s="276">
        <v>0</v>
      </c>
      <c r="M1137" s="276">
        <v>0</v>
      </c>
      <c r="N1137" s="276">
        <v>0</v>
      </c>
      <c r="O1137" s="276">
        <v>0</v>
      </c>
      <c r="P1137" s="276">
        <v>0</v>
      </c>
      <c r="Q1137" s="276">
        <v>0</v>
      </c>
      <c r="R1137" s="276">
        <v>0</v>
      </c>
      <c r="S1137" s="276">
        <v>0</v>
      </c>
      <c r="T1137" s="276">
        <v>0</v>
      </c>
      <c r="U1137" s="276">
        <v>0</v>
      </c>
      <c r="V1137" s="1044">
        <v>0</v>
      </c>
      <c r="W1137" s="276">
        <v>0</v>
      </c>
      <c r="X1137" s="276">
        <v>0</v>
      </c>
      <c r="Y1137" s="276">
        <v>0</v>
      </c>
      <c r="Z1137" s="276">
        <v>0</v>
      </c>
      <c r="AA1137" s="276">
        <v>0</v>
      </c>
      <c r="AB1137" s="276">
        <v>0</v>
      </c>
      <c r="AC1137" s="276">
        <v>0</v>
      </c>
      <c r="AD1137" s="448"/>
    </row>
    <row r="1138" spans="1:30" ht="20.399999999999999" customHeight="1">
      <c r="A1138" s="407"/>
      <c r="B1138" s="407"/>
      <c r="C1138" s="407"/>
      <c r="D1138" s="407"/>
      <c r="E1138" s="407"/>
      <c r="F1138" s="407"/>
      <c r="G1138" s="407"/>
      <c r="H1138" s="407"/>
      <c r="I1138" s="407"/>
      <c r="J1138" s="407"/>
      <c r="K1138" s="407"/>
      <c r="L1138" s="407"/>
      <c r="M1138" s="407"/>
      <c r="N1138" s="407"/>
      <c r="O1138" s="407"/>
      <c r="P1138" s="407"/>
      <c r="Q1138" s="407"/>
      <c r="R1138" s="407"/>
      <c r="S1138" s="407"/>
      <c r="T1138" s="407"/>
      <c r="U1138" s="407"/>
      <c r="V1138" s="407"/>
      <c r="W1138" s="407"/>
      <c r="X1138" s="407"/>
      <c r="Y1138" s="407"/>
      <c r="Z1138" s="407"/>
      <c r="AA1138" s="407"/>
      <c r="AB1138" s="407"/>
      <c r="AC1138" s="407"/>
      <c r="AD1138" s="448"/>
    </row>
    <row r="1139" spans="1:30" ht="20.399999999999999" customHeight="1">
      <c r="A1139" s="796" t="s">
        <v>3209</v>
      </c>
      <c r="B1139" s="669" t="s">
        <v>3208</v>
      </c>
      <c r="C1139" s="275">
        <v>2</v>
      </c>
      <c r="D1139" s="275">
        <v>2</v>
      </c>
      <c r="E1139" s="275">
        <v>0</v>
      </c>
      <c r="F1139" s="275">
        <v>0</v>
      </c>
      <c r="G1139" s="1041">
        <v>100</v>
      </c>
      <c r="H1139" s="275">
        <v>0</v>
      </c>
      <c r="I1139" s="275">
        <v>0</v>
      </c>
      <c r="J1139" s="275">
        <v>0</v>
      </c>
      <c r="K1139" s="275">
        <v>0</v>
      </c>
      <c r="L1139" s="275">
        <v>0</v>
      </c>
      <c r="M1139" s="275">
        <v>0</v>
      </c>
      <c r="N1139" s="275">
        <v>0</v>
      </c>
      <c r="O1139" s="275">
        <v>0</v>
      </c>
      <c r="P1139" s="275">
        <v>0</v>
      </c>
      <c r="Q1139" s="275">
        <v>0</v>
      </c>
      <c r="R1139" s="275">
        <v>0</v>
      </c>
      <c r="S1139" s="275">
        <v>0</v>
      </c>
      <c r="T1139" s="275">
        <v>0</v>
      </c>
      <c r="U1139" s="275">
        <v>1</v>
      </c>
      <c r="V1139" s="1042">
        <v>0</v>
      </c>
      <c r="W1139" s="275">
        <v>0</v>
      </c>
      <c r="X1139" s="275">
        <v>0</v>
      </c>
      <c r="Y1139" s="275">
        <v>0</v>
      </c>
      <c r="Z1139" s="275">
        <v>0</v>
      </c>
      <c r="AA1139" s="275">
        <v>1</v>
      </c>
      <c r="AB1139" s="275">
        <v>0</v>
      </c>
      <c r="AC1139" s="275">
        <v>0</v>
      </c>
      <c r="AD1139" s="448"/>
    </row>
    <row r="1140" spans="1:30" ht="20.399999999999999" customHeight="1">
      <c r="A1140" s="669"/>
      <c r="B1140" s="669" t="s">
        <v>3207</v>
      </c>
      <c r="C1140" s="797"/>
      <c r="D1140" s="797"/>
      <c r="E1140" s="797"/>
      <c r="F1140" s="797"/>
      <c r="G1140" s="797"/>
      <c r="H1140" s="797"/>
      <c r="I1140" s="797"/>
      <c r="J1140" s="797"/>
      <c r="K1140" s="797"/>
      <c r="L1140" s="797"/>
      <c r="M1140" s="797"/>
      <c r="N1140" s="797"/>
      <c r="O1140" s="797"/>
      <c r="P1140" s="797"/>
      <c r="Q1140" s="797"/>
      <c r="R1140" s="797"/>
      <c r="S1140" s="797"/>
      <c r="T1140" s="797"/>
      <c r="U1140" s="797"/>
      <c r="V1140" s="797"/>
      <c r="W1140" s="797"/>
      <c r="X1140" s="797"/>
      <c r="Y1140" s="797"/>
      <c r="Z1140" s="797"/>
      <c r="AA1140" s="797"/>
      <c r="AB1140" s="797"/>
      <c r="AC1140" s="797"/>
      <c r="AD1140" s="448"/>
    </row>
    <row r="1141" spans="1:30" ht="20.399999999999999" customHeight="1">
      <c r="A1141" s="794"/>
      <c r="B1141" s="670" t="s">
        <v>1468</v>
      </c>
      <c r="C1141" s="276">
        <v>0</v>
      </c>
      <c r="D1141" s="276">
        <v>0</v>
      </c>
      <c r="E1141" s="276">
        <v>0</v>
      </c>
      <c r="F1141" s="276">
        <v>0</v>
      </c>
      <c r="G1141" s="1043">
        <v>0</v>
      </c>
      <c r="H1141" s="276">
        <v>0</v>
      </c>
      <c r="I1141" s="276">
        <v>0</v>
      </c>
      <c r="J1141" s="276">
        <v>0</v>
      </c>
      <c r="K1141" s="276">
        <v>0</v>
      </c>
      <c r="L1141" s="276">
        <v>0</v>
      </c>
      <c r="M1141" s="276">
        <v>0</v>
      </c>
      <c r="N1141" s="276">
        <v>0</v>
      </c>
      <c r="O1141" s="276">
        <v>0</v>
      </c>
      <c r="P1141" s="276">
        <v>0</v>
      </c>
      <c r="Q1141" s="276">
        <v>0</v>
      </c>
      <c r="R1141" s="276">
        <v>0</v>
      </c>
      <c r="S1141" s="276">
        <v>0</v>
      </c>
      <c r="T1141" s="276">
        <v>0</v>
      </c>
      <c r="U1141" s="276">
        <v>0</v>
      </c>
      <c r="V1141" s="1044">
        <v>0</v>
      </c>
      <c r="W1141" s="276">
        <v>0</v>
      </c>
      <c r="X1141" s="276">
        <v>0</v>
      </c>
      <c r="Y1141" s="276">
        <v>0</v>
      </c>
      <c r="Z1141" s="276">
        <v>0</v>
      </c>
      <c r="AA1141" s="276">
        <v>0</v>
      </c>
      <c r="AB1141" s="276">
        <v>0</v>
      </c>
      <c r="AC1141" s="276">
        <v>0</v>
      </c>
      <c r="AD1141" s="448"/>
    </row>
    <row r="1142" spans="1:30" ht="20.399999999999999" customHeight="1">
      <c r="A1142" s="794"/>
      <c r="B1142" s="670" t="s">
        <v>1467</v>
      </c>
      <c r="C1142" s="276">
        <v>2</v>
      </c>
      <c r="D1142" s="276">
        <v>2</v>
      </c>
      <c r="E1142" s="276">
        <v>0</v>
      </c>
      <c r="F1142" s="276">
        <v>0</v>
      </c>
      <c r="G1142" s="1043">
        <v>100</v>
      </c>
      <c r="H1142" s="276">
        <v>0</v>
      </c>
      <c r="I1142" s="276">
        <v>0</v>
      </c>
      <c r="J1142" s="276">
        <v>0</v>
      </c>
      <c r="K1142" s="276">
        <v>0</v>
      </c>
      <c r="L1142" s="276">
        <v>0</v>
      </c>
      <c r="M1142" s="276">
        <v>0</v>
      </c>
      <c r="N1142" s="276">
        <v>0</v>
      </c>
      <c r="O1142" s="276">
        <v>0</v>
      </c>
      <c r="P1142" s="276">
        <v>0</v>
      </c>
      <c r="Q1142" s="276">
        <v>0</v>
      </c>
      <c r="R1142" s="276">
        <v>0</v>
      </c>
      <c r="S1142" s="276">
        <v>0</v>
      </c>
      <c r="T1142" s="276">
        <v>0</v>
      </c>
      <c r="U1142" s="276">
        <v>1</v>
      </c>
      <c r="V1142" s="1044">
        <v>0</v>
      </c>
      <c r="W1142" s="276">
        <v>0</v>
      </c>
      <c r="X1142" s="276">
        <v>0</v>
      </c>
      <c r="Y1142" s="276">
        <v>0</v>
      </c>
      <c r="Z1142" s="276">
        <v>0</v>
      </c>
      <c r="AA1142" s="276">
        <v>1</v>
      </c>
      <c r="AB1142" s="276">
        <v>0</v>
      </c>
      <c r="AC1142" s="276">
        <v>0</v>
      </c>
      <c r="AD1142" s="448"/>
    </row>
    <row r="1143" spans="1:30" ht="20.399999999999999" customHeight="1">
      <c r="A1143" s="794"/>
      <c r="B1143" s="670" t="s">
        <v>4104</v>
      </c>
      <c r="C1143" s="276">
        <v>0</v>
      </c>
      <c r="D1143" s="276">
        <v>0</v>
      </c>
      <c r="E1143" s="276">
        <v>0</v>
      </c>
      <c r="F1143" s="276">
        <v>0</v>
      </c>
      <c r="G1143" s="1043">
        <v>0</v>
      </c>
      <c r="H1143" s="276">
        <v>0</v>
      </c>
      <c r="I1143" s="276">
        <v>0</v>
      </c>
      <c r="J1143" s="276">
        <v>0</v>
      </c>
      <c r="K1143" s="276">
        <v>0</v>
      </c>
      <c r="L1143" s="276">
        <v>0</v>
      </c>
      <c r="M1143" s="276">
        <v>0</v>
      </c>
      <c r="N1143" s="276">
        <v>0</v>
      </c>
      <c r="O1143" s="276">
        <v>0</v>
      </c>
      <c r="P1143" s="276">
        <v>0</v>
      </c>
      <c r="Q1143" s="276">
        <v>0</v>
      </c>
      <c r="R1143" s="276">
        <v>0</v>
      </c>
      <c r="S1143" s="276">
        <v>0</v>
      </c>
      <c r="T1143" s="276">
        <v>0</v>
      </c>
      <c r="U1143" s="276">
        <v>0</v>
      </c>
      <c r="V1143" s="1044">
        <v>0</v>
      </c>
      <c r="W1143" s="276">
        <v>0</v>
      </c>
      <c r="X1143" s="276">
        <v>0</v>
      </c>
      <c r="Y1143" s="276">
        <v>0</v>
      </c>
      <c r="Z1143" s="276">
        <v>0</v>
      </c>
      <c r="AA1143" s="276">
        <v>0</v>
      </c>
      <c r="AB1143" s="276">
        <v>0</v>
      </c>
      <c r="AC1143" s="276">
        <v>0</v>
      </c>
      <c r="AD1143" s="448"/>
    </row>
    <row r="1144" spans="1:30" ht="20.399999999999999" customHeight="1">
      <c r="A1144" s="407"/>
      <c r="B1144" s="407"/>
      <c r="C1144" s="407"/>
      <c r="D1144" s="407"/>
      <c r="E1144" s="407"/>
      <c r="F1144" s="407"/>
      <c r="G1144" s="407"/>
      <c r="H1144" s="407"/>
      <c r="I1144" s="407"/>
      <c r="J1144" s="407"/>
      <c r="K1144" s="407"/>
      <c r="L1144" s="407"/>
      <c r="M1144" s="407"/>
      <c r="N1144" s="407"/>
      <c r="O1144" s="407"/>
      <c r="P1144" s="407"/>
      <c r="Q1144" s="407"/>
      <c r="R1144" s="407"/>
      <c r="S1144" s="407"/>
      <c r="T1144" s="407"/>
      <c r="U1144" s="407"/>
      <c r="V1144" s="407"/>
      <c r="W1144" s="407"/>
      <c r="X1144" s="407"/>
      <c r="Y1144" s="407"/>
      <c r="Z1144" s="407"/>
      <c r="AA1144" s="407"/>
      <c r="AB1144" s="407"/>
      <c r="AC1144" s="407"/>
      <c r="AD1144" s="448"/>
    </row>
    <row r="1145" spans="1:30" ht="20.399999999999999" customHeight="1">
      <c r="A1145" s="796" t="s">
        <v>4734</v>
      </c>
      <c r="B1145" s="669" t="s">
        <v>4735</v>
      </c>
      <c r="C1145" s="275">
        <v>1</v>
      </c>
      <c r="D1145" s="275">
        <v>1</v>
      </c>
      <c r="E1145" s="275">
        <v>0</v>
      </c>
      <c r="F1145" s="275">
        <v>0</v>
      </c>
      <c r="G1145" s="1041">
        <v>100</v>
      </c>
      <c r="H1145" s="275">
        <v>0</v>
      </c>
      <c r="I1145" s="275">
        <v>0</v>
      </c>
      <c r="J1145" s="275">
        <v>0</v>
      </c>
      <c r="K1145" s="275">
        <v>0</v>
      </c>
      <c r="L1145" s="275">
        <v>0</v>
      </c>
      <c r="M1145" s="275">
        <v>0</v>
      </c>
      <c r="N1145" s="275">
        <v>0</v>
      </c>
      <c r="O1145" s="275">
        <v>0</v>
      </c>
      <c r="P1145" s="275">
        <v>0</v>
      </c>
      <c r="Q1145" s="275">
        <v>0</v>
      </c>
      <c r="R1145" s="275">
        <v>0</v>
      </c>
      <c r="S1145" s="275">
        <v>0</v>
      </c>
      <c r="T1145" s="275">
        <v>0</v>
      </c>
      <c r="U1145" s="275">
        <v>0</v>
      </c>
      <c r="V1145" s="1042">
        <v>0</v>
      </c>
      <c r="W1145" s="275">
        <v>0</v>
      </c>
      <c r="X1145" s="275">
        <v>0</v>
      </c>
      <c r="Y1145" s="275">
        <v>0</v>
      </c>
      <c r="Z1145" s="275">
        <v>0</v>
      </c>
      <c r="AA1145" s="275">
        <v>0</v>
      </c>
      <c r="AB1145" s="275">
        <v>0</v>
      </c>
      <c r="AC1145" s="275">
        <v>1</v>
      </c>
      <c r="AD1145" s="448"/>
    </row>
    <row r="1146" spans="1:30" ht="20.399999999999999" customHeight="1">
      <c r="A1146" s="794"/>
      <c r="B1146" s="670" t="s">
        <v>1468</v>
      </c>
      <c r="C1146" s="276">
        <v>0</v>
      </c>
      <c r="D1146" s="276">
        <v>0</v>
      </c>
      <c r="E1146" s="276">
        <v>0</v>
      </c>
      <c r="F1146" s="276">
        <v>0</v>
      </c>
      <c r="G1146" s="1043">
        <v>0</v>
      </c>
      <c r="H1146" s="276">
        <v>0</v>
      </c>
      <c r="I1146" s="276">
        <v>0</v>
      </c>
      <c r="J1146" s="276">
        <v>0</v>
      </c>
      <c r="K1146" s="276">
        <v>0</v>
      </c>
      <c r="L1146" s="276">
        <v>0</v>
      </c>
      <c r="M1146" s="276">
        <v>0</v>
      </c>
      <c r="N1146" s="276">
        <v>0</v>
      </c>
      <c r="O1146" s="276">
        <v>0</v>
      </c>
      <c r="P1146" s="276">
        <v>0</v>
      </c>
      <c r="Q1146" s="276">
        <v>0</v>
      </c>
      <c r="R1146" s="276">
        <v>0</v>
      </c>
      <c r="S1146" s="276">
        <v>0</v>
      </c>
      <c r="T1146" s="276">
        <v>0</v>
      </c>
      <c r="U1146" s="276">
        <v>0</v>
      </c>
      <c r="V1146" s="1044">
        <v>0</v>
      </c>
      <c r="W1146" s="276">
        <v>0</v>
      </c>
      <c r="X1146" s="276">
        <v>0</v>
      </c>
      <c r="Y1146" s="276">
        <v>0</v>
      </c>
      <c r="Z1146" s="276">
        <v>0</v>
      </c>
      <c r="AA1146" s="276">
        <v>0</v>
      </c>
      <c r="AB1146" s="276">
        <v>0</v>
      </c>
      <c r="AC1146" s="276">
        <v>0</v>
      </c>
      <c r="AD1146" s="448"/>
    </row>
    <row r="1147" spans="1:30" ht="20.399999999999999" customHeight="1">
      <c r="A1147" s="794"/>
      <c r="B1147" s="670" t="s">
        <v>1467</v>
      </c>
      <c r="C1147" s="276">
        <v>1</v>
      </c>
      <c r="D1147" s="276">
        <v>1</v>
      </c>
      <c r="E1147" s="276">
        <v>0</v>
      </c>
      <c r="F1147" s="276">
        <v>0</v>
      </c>
      <c r="G1147" s="1043">
        <v>100</v>
      </c>
      <c r="H1147" s="276">
        <v>0</v>
      </c>
      <c r="I1147" s="276">
        <v>0</v>
      </c>
      <c r="J1147" s="276">
        <v>0</v>
      </c>
      <c r="K1147" s="276">
        <v>0</v>
      </c>
      <c r="L1147" s="276">
        <v>0</v>
      </c>
      <c r="M1147" s="276">
        <v>0</v>
      </c>
      <c r="N1147" s="276">
        <v>0</v>
      </c>
      <c r="O1147" s="276">
        <v>0</v>
      </c>
      <c r="P1147" s="276">
        <v>0</v>
      </c>
      <c r="Q1147" s="276">
        <v>0</v>
      </c>
      <c r="R1147" s="276">
        <v>0</v>
      </c>
      <c r="S1147" s="276">
        <v>0</v>
      </c>
      <c r="T1147" s="276">
        <v>0</v>
      </c>
      <c r="U1147" s="276">
        <v>0</v>
      </c>
      <c r="V1147" s="1044">
        <v>0</v>
      </c>
      <c r="W1147" s="276">
        <v>0</v>
      </c>
      <c r="X1147" s="276">
        <v>0</v>
      </c>
      <c r="Y1147" s="276">
        <v>0</v>
      </c>
      <c r="Z1147" s="276">
        <v>0</v>
      </c>
      <c r="AA1147" s="276">
        <v>0</v>
      </c>
      <c r="AB1147" s="276">
        <v>0</v>
      </c>
      <c r="AC1147" s="276">
        <v>1</v>
      </c>
      <c r="AD1147" s="448"/>
    </row>
    <row r="1148" spans="1:30" ht="20.399999999999999" customHeight="1">
      <c r="A1148" s="794"/>
      <c r="B1148" s="670" t="s">
        <v>4104</v>
      </c>
      <c r="C1148" s="276">
        <v>0</v>
      </c>
      <c r="D1148" s="276">
        <v>0</v>
      </c>
      <c r="E1148" s="276">
        <v>0</v>
      </c>
      <c r="F1148" s="276">
        <v>0</v>
      </c>
      <c r="G1148" s="1043">
        <v>0</v>
      </c>
      <c r="H1148" s="276">
        <v>0</v>
      </c>
      <c r="I1148" s="276">
        <v>0</v>
      </c>
      <c r="J1148" s="276">
        <v>0</v>
      </c>
      <c r="K1148" s="276">
        <v>0</v>
      </c>
      <c r="L1148" s="276">
        <v>0</v>
      </c>
      <c r="M1148" s="276">
        <v>0</v>
      </c>
      <c r="N1148" s="276">
        <v>0</v>
      </c>
      <c r="O1148" s="276">
        <v>0</v>
      </c>
      <c r="P1148" s="276">
        <v>0</v>
      </c>
      <c r="Q1148" s="276">
        <v>0</v>
      </c>
      <c r="R1148" s="276">
        <v>0</v>
      </c>
      <c r="S1148" s="276">
        <v>0</v>
      </c>
      <c r="T1148" s="276">
        <v>0</v>
      </c>
      <c r="U1148" s="276">
        <v>0</v>
      </c>
      <c r="V1148" s="1044">
        <v>0</v>
      </c>
      <c r="W1148" s="276">
        <v>0</v>
      </c>
      <c r="X1148" s="276">
        <v>0</v>
      </c>
      <c r="Y1148" s="276">
        <v>0</v>
      </c>
      <c r="Z1148" s="276">
        <v>0</v>
      </c>
      <c r="AA1148" s="276">
        <v>0</v>
      </c>
      <c r="AB1148" s="276">
        <v>0</v>
      </c>
      <c r="AC1148" s="276">
        <v>0</v>
      </c>
      <c r="AD1148" s="448"/>
    </row>
    <row r="1149" spans="1:30" ht="20.399999999999999" customHeight="1">
      <c r="A1149" s="407"/>
      <c r="B1149" s="407"/>
      <c r="C1149" s="407"/>
      <c r="D1149" s="407"/>
      <c r="E1149" s="407"/>
      <c r="F1149" s="407"/>
      <c r="G1149" s="407"/>
      <c r="H1149" s="407"/>
      <c r="I1149" s="407"/>
      <c r="J1149" s="407"/>
      <c r="K1149" s="407"/>
      <c r="L1149" s="407"/>
      <c r="M1149" s="407"/>
      <c r="N1149" s="407"/>
      <c r="O1149" s="407"/>
      <c r="P1149" s="407"/>
      <c r="Q1149" s="407"/>
      <c r="R1149" s="407"/>
      <c r="S1149" s="407"/>
      <c r="T1149" s="407"/>
      <c r="U1149" s="407"/>
      <c r="V1149" s="407"/>
      <c r="W1149" s="407"/>
      <c r="X1149" s="407"/>
      <c r="Y1149" s="407"/>
      <c r="Z1149" s="407"/>
      <c r="AA1149" s="407"/>
      <c r="AB1149" s="407"/>
      <c r="AC1149" s="407"/>
      <c r="AD1149" s="448"/>
    </row>
    <row r="1150" spans="1:30" ht="20.399999999999999" customHeight="1">
      <c r="A1150" s="796" t="s">
        <v>3206</v>
      </c>
      <c r="B1150" s="669" t="s">
        <v>3205</v>
      </c>
      <c r="C1150" s="275">
        <v>7</v>
      </c>
      <c r="D1150" s="275">
        <v>7</v>
      </c>
      <c r="E1150" s="275">
        <v>0</v>
      </c>
      <c r="F1150" s="275">
        <v>0</v>
      </c>
      <c r="G1150" s="1041">
        <v>100</v>
      </c>
      <c r="H1150" s="275">
        <v>0</v>
      </c>
      <c r="I1150" s="275">
        <v>0</v>
      </c>
      <c r="J1150" s="275">
        <v>0</v>
      </c>
      <c r="K1150" s="275">
        <v>0</v>
      </c>
      <c r="L1150" s="275">
        <v>1</v>
      </c>
      <c r="M1150" s="275">
        <v>0</v>
      </c>
      <c r="N1150" s="275">
        <v>0</v>
      </c>
      <c r="O1150" s="275">
        <v>1</v>
      </c>
      <c r="P1150" s="275">
        <v>0</v>
      </c>
      <c r="Q1150" s="275">
        <v>0</v>
      </c>
      <c r="R1150" s="275">
        <v>0</v>
      </c>
      <c r="S1150" s="275">
        <v>0</v>
      </c>
      <c r="T1150" s="275">
        <v>0</v>
      </c>
      <c r="U1150" s="275">
        <v>0</v>
      </c>
      <c r="V1150" s="1042">
        <v>0</v>
      </c>
      <c r="W1150" s="275">
        <v>3</v>
      </c>
      <c r="X1150" s="275">
        <v>0</v>
      </c>
      <c r="Y1150" s="275">
        <v>0</v>
      </c>
      <c r="Z1150" s="275">
        <v>0</v>
      </c>
      <c r="AA1150" s="275">
        <v>0</v>
      </c>
      <c r="AB1150" s="275">
        <v>1</v>
      </c>
      <c r="AC1150" s="275">
        <v>1</v>
      </c>
      <c r="AD1150" s="448"/>
    </row>
    <row r="1151" spans="1:30" ht="20.399999999999999" customHeight="1">
      <c r="A1151" s="669"/>
      <c r="B1151" s="669" t="s">
        <v>3204</v>
      </c>
      <c r="C1151" s="797"/>
      <c r="D1151" s="797"/>
      <c r="E1151" s="797"/>
      <c r="F1151" s="797"/>
      <c r="G1151" s="797"/>
      <c r="H1151" s="797"/>
      <c r="I1151" s="797"/>
      <c r="J1151" s="797"/>
      <c r="K1151" s="797"/>
      <c r="L1151" s="797"/>
      <c r="M1151" s="797"/>
      <c r="N1151" s="797"/>
      <c r="O1151" s="797"/>
      <c r="P1151" s="797"/>
      <c r="Q1151" s="797"/>
      <c r="R1151" s="797"/>
      <c r="S1151" s="797"/>
      <c r="T1151" s="797"/>
      <c r="U1151" s="797"/>
      <c r="V1151" s="797"/>
      <c r="W1151" s="797"/>
      <c r="X1151" s="797"/>
      <c r="Y1151" s="797"/>
      <c r="Z1151" s="797"/>
      <c r="AA1151" s="797"/>
      <c r="AB1151" s="797"/>
      <c r="AC1151" s="797"/>
      <c r="AD1151" s="448"/>
    </row>
    <row r="1152" spans="1:30" ht="20.399999999999999" customHeight="1">
      <c r="A1152" s="794"/>
      <c r="B1152" s="670" t="s">
        <v>1468</v>
      </c>
      <c r="C1152" s="276">
        <v>4</v>
      </c>
      <c r="D1152" s="276">
        <v>4</v>
      </c>
      <c r="E1152" s="276">
        <v>0</v>
      </c>
      <c r="F1152" s="276">
        <v>0</v>
      </c>
      <c r="G1152" s="1043">
        <v>100</v>
      </c>
      <c r="H1152" s="276">
        <v>0</v>
      </c>
      <c r="I1152" s="276">
        <v>0</v>
      </c>
      <c r="J1152" s="276">
        <v>0</v>
      </c>
      <c r="K1152" s="276">
        <v>0</v>
      </c>
      <c r="L1152" s="276">
        <v>1</v>
      </c>
      <c r="M1152" s="276">
        <v>0</v>
      </c>
      <c r="N1152" s="276">
        <v>0</v>
      </c>
      <c r="O1152" s="276">
        <v>1</v>
      </c>
      <c r="P1152" s="276">
        <v>0</v>
      </c>
      <c r="Q1152" s="276">
        <v>0</v>
      </c>
      <c r="R1152" s="276">
        <v>0</v>
      </c>
      <c r="S1152" s="276">
        <v>0</v>
      </c>
      <c r="T1152" s="276">
        <v>0</v>
      </c>
      <c r="U1152" s="276">
        <v>0</v>
      </c>
      <c r="V1152" s="1044">
        <v>0</v>
      </c>
      <c r="W1152" s="276">
        <v>1</v>
      </c>
      <c r="X1152" s="276">
        <v>0</v>
      </c>
      <c r="Y1152" s="276">
        <v>0</v>
      </c>
      <c r="Z1152" s="276">
        <v>0</v>
      </c>
      <c r="AA1152" s="276">
        <v>0</v>
      </c>
      <c r="AB1152" s="276">
        <v>1</v>
      </c>
      <c r="AC1152" s="276">
        <v>0</v>
      </c>
      <c r="AD1152" s="448"/>
    </row>
    <row r="1153" spans="1:30" ht="20.399999999999999" customHeight="1">
      <c r="A1153" s="794"/>
      <c r="B1153" s="670" t="s">
        <v>1467</v>
      </c>
      <c r="C1153" s="276">
        <v>3</v>
      </c>
      <c r="D1153" s="276">
        <v>3</v>
      </c>
      <c r="E1153" s="276">
        <v>0</v>
      </c>
      <c r="F1153" s="276">
        <v>0</v>
      </c>
      <c r="G1153" s="1043">
        <v>100</v>
      </c>
      <c r="H1153" s="276">
        <v>0</v>
      </c>
      <c r="I1153" s="276">
        <v>0</v>
      </c>
      <c r="J1153" s="276">
        <v>0</v>
      </c>
      <c r="K1153" s="276">
        <v>0</v>
      </c>
      <c r="L1153" s="276">
        <v>0</v>
      </c>
      <c r="M1153" s="276">
        <v>0</v>
      </c>
      <c r="N1153" s="276">
        <v>0</v>
      </c>
      <c r="O1153" s="276">
        <v>0</v>
      </c>
      <c r="P1153" s="276">
        <v>0</v>
      </c>
      <c r="Q1153" s="276">
        <v>0</v>
      </c>
      <c r="R1153" s="276">
        <v>0</v>
      </c>
      <c r="S1153" s="276">
        <v>0</v>
      </c>
      <c r="T1153" s="276">
        <v>0</v>
      </c>
      <c r="U1153" s="276">
        <v>0</v>
      </c>
      <c r="V1153" s="1044">
        <v>0</v>
      </c>
      <c r="W1153" s="276">
        <v>2</v>
      </c>
      <c r="X1153" s="276">
        <v>0</v>
      </c>
      <c r="Y1153" s="276">
        <v>0</v>
      </c>
      <c r="Z1153" s="276">
        <v>0</v>
      </c>
      <c r="AA1153" s="276">
        <v>0</v>
      </c>
      <c r="AB1153" s="276">
        <v>0</v>
      </c>
      <c r="AC1153" s="276">
        <v>1</v>
      </c>
      <c r="AD1153" s="448"/>
    </row>
    <row r="1154" spans="1:30" ht="20.399999999999999" customHeight="1">
      <c r="A1154" s="794"/>
      <c r="B1154" s="670" t="s">
        <v>4104</v>
      </c>
      <c r="C1154" s="276">
        <v>0</v>
      </c>
      <c r="D1154" s="276">
        <v>0</v>
      </c>
      <c r="E1154" s="276">
        <v>0</v>
      </c>
      <c r="F1154" s="276">
        <v>0</v>
      </c>
      <c r="G1154" s="1043">
        <v>0</v>
      </c>
      <c r="H1154" s="276">
        <v>0</v>
      </c>
      <c r="I1154" s="276">
        <v>0</v>
      </c>
      <c r="J1154" s="276">
        <v>0</v>
      </c>
      <c r="K1154" s="276">
        <v>0</v>
      </c>
      <c r="L1154" s="276">
        <v>0</v>
      </c>
      <c r="M1154" s="276">
        <v>0</v>
      </c>
      <c r="N1154" s="276">
        <v>0</v>
      </c>
      <c r="O1154" s="276">
        <v>0</v>
      </c>
      <c r="P1154" s="276">
        <v>0</v>
      </c>
      <c r="Q1154" s="276">
        <v>0</v>
      </c>
      <c r="R1154" s="276">
        <v>0</v>
      </c>
      <c r="S1154" s="276">
        <v>0</v>
      </c>
      <c r="T1154" s="276">
        <v>0</v>
      </c>
      <c r="U1154" s="276">
        <v>0</v>
      </c>
      <c r="V1154" s="1044">
        <v>0</v>
      </c>
      <c r="W1154" s="276">
        <v>0</v>
      </c>
      <c r="X1154" s="276">
        <v>0</v>
      </c>
      <c r="Y1154" s="276">
        <v>0</v>
      </c>
      <c r="Z1154" s="276">
        <v>0</v>
      </c>
      <c r="AA1154" s="276">
        <v>0</v>
      </c>
      <c r="AB1154" s="276">
        <v>0</v>
      </c>
      <c r="AC1154" s="276">
        <v>0</v>
      </c>
      <c r="AD1154" s="448"/>
    </row>
    <row r="1155" spans="1:30" ht="20.399999999999999" customHeight="1">
      <c r="A1155" s="407"/>
      <c r="B1155" s="407"/>
      <c r="C1155" s="407"/>
      <c r="D1155" s="407"/>
      <c r="E1155" s="407"/>
      <c r="F1155" s="407"/>
      <c r="G1155" s="407"/>
      <c r="H1155" s="407"/>
      <c r="I1155" s="407"/>
      <c r="J1155" s="407"/>
      <c r="K1155" s="407"/>
      <c r="L1155" s="407"/>
      <c r="M1155" s="407"/>
      <c r="N1155" s="407"/>
      <c r="O1155" s="407"/>
      <c r="P1155" s="407"/>
      <c r="Q1155" s="407"/>
      <c r="R1155" s="407"/>
      <c r="S1155" s="407"/>
      <c r="T1155" s="407"/>
      <c r="U1155" s="407"/>
      <c r="V1155" s="407"/>
      <c r="W1155" s="407"/>
      <c r="X1155" s="407"/>
      <c r="Y1155" s="407"/>
      <c r="Z1155" s="407"/>
      <c r="AA1155" s="407"/>
      <c r="AB1155" s="407"/>
      <c r="AC1155" s="407"/>
      <c r="AD1155" s="448"/>
    </row>
    <row r="1156" spans="1:30" ht="20.399999999999999" customHeight="1">
      <c r="A1156" s="796" t="s">
        <v>3203</v>
      </c>
      <c r="B1156" s="669" t="s">
        <v>3202</v>
      </c>
      <c r="C1156" s="275">
        <v>3</v>
      </c>
      <c r="D1156" s="275">
        <v>3</v>
      </c>
      <c r="E1156" s="275">
        <v>0</v>
      </c>
      <c r="F1156" s="275">
        <v>0</v>
      </c>
      <c r="G1156" s="1041">
        <v>100</v>
      </c>
      <c r="H1156" s="275">
        <v>0</v>
      </c>
      <c r="I1156" s="275">
        <v>0</v>
      </c>
      <c r="J1156" s="275">
        <v>0</v>
      </c>
      <c r="K1156" s="275">
        <v>0</v>
      </c>
      <c r="L1156" s="275">
        <v>0</v>
      </c>
      <c r="M1156" s="275">
        <v>0</v>
      </c>
      <c r="N1156" s="275">
        <v>0</v>
      </c>
      <c r="O1156" s="275">
        <v>0</v>
      </c>
      <c r="P1156" s="275">
        <v>0</v>
      </c>
      <c r="Q1156" s="275">
        <v>0</v>
      </c>
      <c r="R1156" s="275">
        <v>1</v>
      </c>
      <c r="S1156" s="275">
        <v>0</v>
      </c>
      <c r="T1156" s="275">
        <v>1</v>
      </c>
      <c r="U1156" s="275">
        <v>1</v>
      </c>
      <c r="V1156" s="1042">
        <v>0</v>
      </c>
      <c r="W1156" s="275">
        <v>0</v>
      </c>
      <c r="X1156" s="275">
        <v>0</v>
      </c>
      <c r="Y1156" s="275">
        <v>0</v>
      </c>
      <c r="Z1156" s="275">
        <v>0</v>
      </c>
      <c r="AA1156" s="275">
        <v>0</v>
      </c>
      <c r="AB1156" s="275">
        <v>0</v>
      </c>
      <c r="AC1156" s="275">
        <v>0</v>
      </c>
      <c r="AD1156" s="448"/>
    </row>
    <row r="1157" spans="1:30" ht="20.399999999999999" customHeight="1">
      <c r="A1157" s="794"/>
      <c r="B1157" s="670" t="s">
        <v>1468</v>
      </c>
      <c r="C1157" s="276">
        <v>0</v>
      </c>
      <c r="D1157" s="276">
        <v>0</v>
      </c>
      <c r="E1157" s="276">
        <v>0</v>
      </c>
      <c r="F1157" s="276">
        <v>0</v>
      </c>
      <c r="G1157" s="1043">
        <v>0</v>
      </c>
      <c r="H1157" s="276">
        <v>0</v>
      </c>
      <c r="I1157" s="276">
        <v>0</v>
      </c>
      <c r="J1157" s="276">
        <v>0</v>
      </c>
      <c r="K1157" s="276">
        <v>0</v>
      </c>
      <c r="L1157" s="276">
        <v>0</v>
      </c>
      <c r="M1157" s="276">
        <v>0</v>
      </c>
      <c r="N1157" s="276">
        <v>0</v>
      </c>
      <c r="O1157" s="276">
        <v>0</v>
      </c>
      <c r="P1157" s="276">
        <v>0</v>
      </c>
      <c r="Q1157" s="276">
        <v>0</v>
      </c>
      <c r="R1157" s="276">
        <v>0</v>
      </c>
      <c r="S1157" s="276">
        <v>0</v>
      </c>
      <c r="T1157" s="276">
        <v>0</v>
      </c>
      <c r="U1157" s="276">
        <v>0</v>
      </c>
      <c r="V1157" s="1044">
        <v>0</v>
      </c>
      <c r="W1157" s="276">
        <v>0</v>
      </c>
      <c r="X1157" s="276">
        <v>0</v>
      </c>
      <c r="Y1157" s="276">
        <v>0</v>
      </c>
      <c r="Z1157" s="276">
        <v>0</v>
      </c>
      <c r="AA1157" s="276">
        <v>0</v>
      </c>
      <c r="AB1157" s="276">
        <v>0</v>
      </c>
      <c r="AC1157" s="276">
        <v>0</v>
      </c>
      <c r="AD1157" s="448"/>
    </row>
    <row r="1158" spans="1:30" ht="20.399999999999999" customHeight="1">
      <c r="A1158" s="794"/>
      <c r="B1158" s="670" t="s">
        <v>1467</v>
      </c>
      <c r="C1158" s="276">
        <v>3</v>
      </c>
      <c r="D1158" s="276">
        <v>3</v>
      </c>
      <c r="E1158" s="276">
        <v>0</v>
      </c>
      <c r="F1158" s="276">
        <v>0</v>
      </c>
      <c r="G1158" s="1043">
        <v>100</v>
      </c>
      <c r="H1158" s="276">
        <v>0</v>
      </c>
      <c r="I1158" s="276">
        <v>0</v>
      </c>
      <c r="J1158" s="276">
        <v>0</v>
      </c>
      <c r="K1158" s="276">
        <v>0</v>
      </c>
      <c r="L1158" s="276">
        <v>0</v>
      </c>
      <c r="M1158" s="276">
        <v>0</v>
      </c>
      <c r="N1158" s="276">
        <v>0</v>
      </c>
      <c r="O1158" s="276">
        <v>0</v>
      </c>
      <c r="P1158" s="276">
        <v>0</v>
      </c>
      <c r="Q1158" s="276">
        <v>0</v>
      </c>
      <c r="R1158" s="276">
        <v>1</v>
      </c>
      <c r="S1158" s="276">
        <v>0</v>
      </c>
      <c r="T1158" s="276">
        <v>1</v>
      </c>
      <c r="U1158" s="276">
        <v>1</v>
      </c>
      <c r="V1158" s="1044">
        <v>0</v>
      </c>
      <c r="W1158" s="276">
        <v>0</v>
      </c>
      <c r="X1158" s="276">
        <v>0</v>
      </c>
      <c r="Y1158" s="276">
        <v>0</v>
      </c>
      <c r="Z1158" s="276">
        <v>0</v>
      </c>
      <c r="AA1158" s="276">
        <v>0</v>
      </c>
      <c r="AB1158" s="276">
        <v>0</v>
      </c>
      <c r="AC1158" s="276">
        <v>0</v>
      </c>
      <c r="AD1158" s="448"/>
    </row>
    <row r="1159" spans="1:30" ht="20.399999999999999" customHeight="1">
      <c r="A1159" s="794"/>
      <c r="B1159" s="670" t="s">
        <v>4104</v>
      </c>
      <c r="C1159" s="276">
        <v>0</v>
      </c>
      <c r="D1159" s="276">
        <v>0</v>
      </c>
      <c r="E1159" s="276">
        <v>0</v>
      </c>
      <c r="F1159" s="276">
        <v>0</v>
      </c>
      <c r="G1159" s="1043">
        <v>0</v>
      </c>
      <c r="H1159" s="276">
        <v>0</v>
      </c>
      <c r="I1159" s="276">
        <v>0</v>
      </c>
      <c r="J1159" s="276">
        <v>0</v>
      </c>
      <c r="K1159" s="276">
        <v>0</v>
      </c>
      <c r="L1159" s="276">
        <v>0</v>
      </c>
      <c r="M1159" s="276">
        <v>0</v>
      </c>
      <c r="N1159" s="276">
        <v>0</v>
      </c>
      <c r="O1159" s="276">
        <v>0</v>
      </c>
      <c r="P1159" s="276">
        <v>0</v>
      </c>
      <c r="Q1159" s="276">
        <v>0</v>
      </c>
      <c r="R1159" s="276">
        <v>0</v>
      </c>
      <c r="S1159" s="276">
        <v>0</v>
      </c>
      <c r="T1159" s="276">
        <v>0</v>
      </c>
      <c r="U1159" s="276">
        <v>0</v>
      </c>
      <c r="V1159" s="1044">
        <v>0</v>
      </c>
      <c r="W1159" s="276">
        <v>0</v>
      </c>
      <c r="X1159" s="276">
        <v>0</v>
      </c>
      <c r="Y1159" s="276">
        <v>0</v>
      </c>
      <c r="Z1159" s="276">
        <v>0</v>
      </c>
      <c r="AA1159" s="276">
        <v>0</v>
      </c>
      <c r="AB1159" s="276">
        <v>0</v>
      </c>
      <c r="AC1159" s="276">
        <v>0</v>
      </c>
      <c r="AD1159" s="448"/>
    </row>
    <row r="1160" spans="1:30" ht="20.399999999999999" customHeight="1">
      <c r="A1160" s="407"/>
      <c r="B1160" s="407"/>
      <c r="C1160" s="407"/>
      <c r="D1160" s="407"/>
      <c r="E1160" s="407"/>
      <c r="F1160" s="407"/>
      <c r="G1160" s="407"/>
      <c r="H1160" s="407"/>
      <c r="I1160" s="407"/>
      <c r="J1160" s="407"/>
      <c r="K1160" s="407"/>
      <c r="L1160" s="407"/>
      <c r="M1160" s="407"/>
      <c r="N1160" s="407"/>
      <c r="O1160" s="407"/>
      <c r="P1160" s="407"/>
      <c r="Q1160" s="407"/>
      <c r="R1160" s="407"/>
      <c r="S1160" s="407"/>
      <c r="T1160" s="407"/>
      <c r="U1160" s="407"/>
      <c r="V1160" s="407"/>
      <c r="W1160" s="407"/>
      <c r="X1160" s="407"/>
      <c r="Y1160" s="407"/>
      <c r="Z1160" s="407"/>
      <c r="AA1160" s="407"/>
      <c r="AB1160" s="407"/>
      <c r="AC1160" s="407"/>
      <c r="AD1160" s="448"/>
    </row>
    <row r="1161" spans="1:30" ht="20.399999999999999" customHeight="1">
      <c r="A1161" s="796" t="s">
        <v>3201</v>
      </c>
      <c r="B1161" s="669" t="s">
        <v>3200</v>
      </c>
      <c r="C1161" s="275">
        <v>2</v>
      </c>
      <c r="D1161" s="275">
        <v>2</v>
      </c>
      <c r="E1161" s="275">
        <v>0</v>
      </c>
      <c r="F1161" s="275">
        <v>0</v>
      </c>
      <c r="G1161" s="1041">
        <v>100</v>
      </c>
      <c r="H1161" s="275">
        <v>0</v>
      </c>
      <c r="I1161" s="275">
        <v>0</v>
      </c>
      <c r="J1161" s="275">
        <v>0</v>
      </c>
      <c r="K1161" s="275">
        <v>0</v>
      </c>
      <c r="L1161" s="275">
        <v>0</v>
      </c>
      <c r="M1161" s="275">
        <v>0</v>
      </c>
      <c r="N1161" s="275">
        <v>0</v>
      </c>
      <c r="O1161" s="275">
        <v>0</v>
      </c>
      <c r="P1161" s="275">
        <v>0</v>
      </c>
      <c r="Q1161" s="275">
        <v>0</v>
      </c>
      <c r="R1161" s="275">
        <v>0</v>
      </c>
      <c r="S1161" s="275">
        <v>0</v>
      </c>
      <c r="T1161" s="275">
        <v>0</v>
      </c>
      <c r="U1161" s="275">
        <v>1</v>
      </c>
      <c r="V1161" s="1042">
        <v>0</v>
      </c>
      <c r="W1161" s="275">
        <v>0</v>
      </c>
      <c r="X1161" s="275">
        <v>0</v>
      </c>
      <c r="Y1161" s="275">
        <v>0</v>
      </c>
      <c r="Z1161" s="275">
        <v>0</v>
      </c>
      <c r="AA1161" s="275">
        <v>0</v>
      </c>
      <c r="AB1161" s="275">
        <v>0</v>
      </c>
      <c r="AC1161" s="275">
        <v>1</v>
      </c>
      <c r="AD1161" s="448"/>
    </row>
    <row r="1162" spans="1:30" ht="20.399999999999999" customHeight="1">
      <c r="A1162" s="794"/>
      <c r="B1162" s="670" t="s">
        <v>1468</v>
      </c>
      <c r="C1162" s="276">
        <v>0</v>
      </c>
      <c r="D1162" s="276">
        <v>0</v>
      </c>
      <c r="E1162" s="276">
        <v>0</v>
      </c>
      <c r="F1162" s="276">
        <v>0</v>
      </c>
      <c r="G1162" s="1043">
        <v>0</v>
      </c>
      <c r="H1162" s="276">
        <v>0</v>
      </c>
      <c r="I1162" s="276">
        <v>0</v>
      </c>
      <c r="J1162" s="276">
        <v>0</v>
      </c>
      <c r="K1162" s="276">
        <v>0</v>
      </c>
      <c r="L1162" s="276">
        <v>0</v>
      </c>
      <c r="M1162" s="276">
        <v>0</v>
      </c>
      <c r="N1162" s="276">
        <v>0</v>
      </c>
      <c r="O1162" s="276">
        <v>0</v>
      </c>
      <c r="P1162" s="276">
        <v>0</v>
      </c>
      <c r="Q1162" s="276">
        <v>0</v>
      </c>
      <c r="R1162" s="276">
        <v>0</v>
      </c>
      <c r="S1162" s="276">
        <v>0</v>
      </c>
      <c r="T1162" s="276">
        <v>0</v>
      </c>
      <c r="U1162" s="276">
        <v>0</v>
      </c>
      <c r="V1162" s="1044">
        <v>0</v>
      </c>
      <c r="W1162" s="276">
        <v>0</v>
      </c>
      <c r="X1162" s="276">
        <v>0</v>
      </c>
      <c r="Y1162" s="276">
        <v>0</v>
      </c>
      <c r="Z1162" s="276">
        <v>0</v>
      </c>
      <c r="AA1162" s="276">
        <v>0</v>
      </c>
      <c r="AB1162" s="276">
        <v>0</v>
      </c>
      <c r="AC1162" s="276">
        <v>0</v>
      </c>
      <c r="AD1162" s="448"/>
    </row>
    <row r="1163" spans="1:30" ht="20.399999999999999" customHeight="1">
      <c r="A1163" s="794"/>
      <c r="B1163" s="670" t="s">
        <v>1467</v>
      </c>
      <c r="C1163" s="276">
        <v>2</v>
      </c>
      <c r="D1163" s="276">
        <v>2</v>
      </c>
      <c r="E1163" s="276">
        <v>0</v>
      </c>
      <c r="F1163" s="276">
        <v>0</v>
      </c>
      <c r="G1163" s="1043">
        <v>100</v>
      </c>
      <c r="H1163" s="276">
        <v>0</v>
      </c>
      <c r="I1163" s="276">
        <v>0</v>
      </c>
      <c r="J1163" s="276">
        <v>0</v>
      </c>
      <c r="K1163" s="276">
        <v>0</v>
      </c>
      <c r="L1163" s="276">
        <v>0</v>
      </c>
      <c r="M1163" s="276">
        <v>0</v>
      </c>
      <c r="N1163" s="276">
        <v>0</v>
      </c>
      <c r="O1163" s="276">
        <v>0</v>
      </c>
      <c r="P1163" s="276">
        <v>0</v>
      </c>
      <c r="Q1163" s="276">
        <v>0</v>
      </c>
      <c r="R1163" s="276">
        <v>0</v>
      </c>
      <c r="S1163" s="276">
        <v>0</v>
      </c>
      <c r="T1163" s="276">
        <v>0</v>
      </c>
      <c r="U1163" s="276">
        <v>1</v>
      </c>
      <c r="V1163" s="1044">
        <v>0</v>
      </c>
      <c r="W1163" s="276">
        <v>0</v>
      </c>
      <c r="X1163" s="276">
        <v>0</v>
      </c>
      <c r="Y1163" s="276">
        <v>0</v>
      </c>
      <c r="Z1163" s="276">
        <v>0</v>
      </c>
      <c r="AA1163" s="276">
        <v>0</v>
      </c>
      <c r="AB1163" s="276">
        <v>0</v>
      </c>
      <c r="AC1163" s="276">
        <v>1</v>
      </c>
      <c r="AD1163" s="448"/>
    </row>
    <row r="1164" spans="1:30" ht="20.399999999999999" customHeight="1">
      <c r="A1164" s="794"/>
      <c r="B1164" s="670" t="s">
        <v>4104</v>
      </c>
      <c r="C1164" s="276">
        <v>0</v>
      </c>
      <c r="D1164" s="276">
        <v>0</v>
      </c>
      <c r="E1164" s="276">
        <v>0</v>
      </c>
      <c r="F1164" s="276">
        <v>0</v>
      </c>
      <c r="G1164" s="1043">
        <v>0</v>
      </c>
      <c r="H1164" s="276">
        <v>0</v>
      </c>
      <c r="I1164" s="276">
        <v>0</v>
      </c>
      <c r="J1164" s="276">
        <v>0</v>
      </c>
      <c r="K1164" s="276">
        <v>0</v>
      </c>
      <c r="L1164" s="276">
        <v>0</v>
      </c>
      <c r="M1164" s="276">
        <v>0</v>
      </c>
      <c r="N1164" s="276">
        <v>0</v>
      </c>
      <c r="O1164" s="276">
        <v>0</v>
      </c>
      <c r="P1164" s="276">
        <v>0</v>
      </c>
      <c r="Q1164" s="276">
        <v>0</v>
      </c>
      <c r="R1164" s="276">
        <v>0</v>
      </c>
      <c r="S1164" s="276">
        <v>0</v>
      </c>
      <c r="T1164" s="276">
        <v>0</v>
      </c>
      <c r="U1164" s="276">
        <v>0</v>
      </c>
      <c r="V1164" s="1044">
        <v>0</v>
      </c>
      <c r="W1164" s="276">
        <v>0</v>
      </c>
      <c r="X1164" s="276">
        <v>0</v>
      </c>
      <c r="Y1164" s="276">
        <v>0</v>
      </c>
      <c r="Z1164" s="276">
        <v>0</v>
      </c>
      <c r="AA1164" s="276">
        <v>0</v>
      </c>
      <c r="AB1164" s="276">
        <v>0</v>
      </c>
      <c r="AC1164" s="276">
        <v>0</v>
      </c>
      <c r="AD1164" s="448"/>
    </row>
    <row r="1165" spans="1:30" ht="20.399999999999999" customHeight="1">
      <c r="A1165" s="407"/>
      <c r="B1165" s="407"/>
      <c r="C1165" s="407"/>
      <c r="D1165" s="407"/>
      <c r="E1165" s="407"/>
      <c r="F1165" s="407"/>
      <c r="G1165" s="407"/>
      <c r="H1165" s="407"/>
      <c r="I1165" s="407"/>
      <c r="J1165" s="407"/>
      <c r="K1165" s="407"/>
      <c r="L1165" s="407"/>
      <c r="M1165" s="407"/>
      <c r="N1165" s="407"/>
      <c r="O1165" s="407"/>
      <c r="P1165" s="407"/>
      <c r="Q1165" s="407"/>
      <c r="R1165" s="407"/>
      <c r="S1165" s="407"/>
      <c r="T1165" s="407"/>
      <c r="U1165" s="407"/>
      <c r="V1165" s="407"/>
      <c r="W1165" s="407"/>
      <c r="X1165" s="407"/>
      <c r="Y1165" s="407"/>
      <c r="Z1165" s="407"/>
      <c r="AA1165" s="407"/>
      <c r="AB1165" s="407"/>
      <c r="AC1165" s="407"/>
      <c r="AD1165" s="448"/>
    </row>
    <row r="1166" spans="1:30" ht="20.399999999999999" customHeight="1">
      <c r="A1166" s="796" t="s">
        <v>3199</v>
      </c>
      <c r="B1166" s="669" t="s">
        <v>3198</v>
      </c>
      <c r="C1166" s="275">
        <v>154</v>
      </c>
      <c r="D1166" s="275">
        <v>154</v>
      </c>
      <c r="E1166" s="275">
        <v>0</v>
      </c>
      <c r="F1166" s="275">
        <v>0</v>
      </c>
      <c r="G1166" s="1041">
        <v>100</v>
      </c>
      <c r="H1166" s="275">
        <v>0</v>
      </c>
      <c r="I1166" s="275">
        <v>0</v>
      </c>
      <c r="J1166" s="275">
        <v>0</v>
      </c>
      <c r="K1166" s="275">
        <v>0</v>
      </c>
      <c r="L1166" s="275">
        <v>0</v>
      </c>
      <c r="M1166" s="275">
        <v>0</v>
      </c>
      <c r="N1166" s="275">
        <v>0</v>
      </c>
      <c r="O1166" s="275">
        <v>0</v>
      </c>
      <c r="P1166" s="275">
        <v>1</v>
      </c>
      <c r="Q1166" s="275">
        <v>0</v>
      </c>
      <c r="R1166" s="275">
        <v>2</v>
      </c>
      <c r="S1166" s="275">
        <v>1</v>
      </c>
      <c r="T1166" s="275">
        <v>0</v>
      </c>
      <c r="U1166" s="275">
        <v>3</v>
      </c>
      <c r="V1166" s="1042">
        <v>2</v>
      </c>
      <c r="W1166" s="275">
        <v>2</v>
      </c>
      <c r="X1166" s="275">
        <v>3</v>
      </c>
      <c r="Y1166" s="275">
        <v>8</v>
      </c>
      <c r="Z1166" s="275">
        <v>7</v>
      </c>
      <c r="AA1166" s="275">
        <v>22</v>
      </c>
      <c r="AB1166" s="275">
        <v>34</v>
      </c>
      <c r="AC1166" s="275">
        <v>69</v>
      </c>
      <c r="AD1166" s="448"/>
    </row>
    <row r="1167" spans="1:30" ht="20.399999999999999" customHeight="1">
      <c r="A1167" s="669"/>
      <c r="B1167" s="669" t="s">
        <v>3197</v>
      </c>
      <c r="C1167" s="797"/>
      <c r="D1167" s="797"/>
      <c r="E1167" s="797"/>
      <c r="F1167" s="797"/>
      <c r="G1167" s="797"/>
      <c r="H1167" s="797"/>
      <c r="I1167" s="797"/>
      <c r="J1167" s="797"/>
      <c r="K1167" s="797"/>
      <c r="L1167" s="797"/>
      <c r="M1167" s="797"/>
      <c r="N1167" s="797"/>
      <c r="O1167" s="797"/>
      <c r="P1167" s="797"/>
      <c r="Q1167" s="797"/>
      <c r="R1167" s="797"/>
      <c r="S1167" s="797"/>
      <c r="T1167" s="797"/>
      <c r="U1167" s="797"/>
      <c r="V1167" s="797"/>
      <c r="W1167" s="797"/>
      <c r="X1167" s="797"/>
      <c r="Y1167" s="797"/>
      <c r="Z1167" s="797"/>
      <c r="AA1167" s="797"/>
      <c r="AB1167" s="797"/>
      <c r="AC1167" s="797"/>
      <c r="AD1167" s="448"/>
    </row>
    <row r="1168" spans="1:30" ht="20.399999999999999" customHeight="1">
      <c r="A1168" s="794"/>
      <c r="B1168" s="670" t="s">
        <v>1468</v>
      </c>
      <c r="C1168" s="276">
        <v>66</v>
      </c>
      <c r="D1168" s="276">
        <v>66</v>
      </c>
      <c r="E1168" s="276">
        <v>0</v>
      </c>
      <c r="F1168" s="276">
        <v>0</v>
      </c>
      <c r="G1168" s="1043">
        <v>100</v>
      </c>
      <c r="H1168" s="276">
        <v>0</v>
      </c>
      <c r="I1168" s="276">
        <v>0</v>
      </c>
      <c r="J1168" s="276">
        <v>0</v>
      </c>
      <c r="K1168" s="276">
        <v>0</v>
      </c>
      <c r="L1168" s="276">
        <v>0</v>
      </c>
      <c r="M1168" s="276">
        <v>0</v>
      </c>
      <c r="N1168" s="276">
        <v>0</v>
      </c>
      <c r="O1168" s="276">
        <v>0</v>
      </c>
      <c r="P1168" s="276">
        <v>0</v>
      </c>
      <c r="Q1168" s="276">
        <v>0</v>
      </c>
      <c r="R1168" s="276">
        <v>1</v>
      </c>
      <c r="S1168" s="276">
        <v>0</v>
      </c>
      <c r="T1168" s="276">
        <v>0</v>
      </c>
      <c r="U1168" s="276">
        <v>2</v>
      </c>
      <c r="V1168" s="1044">
        <v>2</v>
      </c>
      <c r="W1168" s="276">
        <v>1</v>
      </c>
      <c r="X1168" s="276">
        <v>1</v>
      </c>
      <c r="Y1168" s="276">
        <v>6</v>
      </c>
      <c r="Z1168" s="276">
        <v>2</v>
      </c>
      <c r="AA1168" s="276">
        <v>9</v>
      </c>
      <c r="AB1168" s="276">
        <v>18</v>
      </c>
      <c r="AC1168" s="276">
        <v>24</v>
      </c>
      <c r="AD1168" s="448"/>
    </row>
    <row r="1169" spans="1:30" ht="20.399999999999999" customHeight="1">
      <c r="A1169" s="794"/>
      <c r="B1169" s="670" t="s">
        <v>1467</v>
      </c>
      <c r="C1169" s="276">
        <v>88</v>
      </c>
      <c r="D1169" s="276">
        <v>88</v>
      </c>
      <c r="E1169" s="276">
        <v>0</v>
      </c>
      <c r="F1169" s="276">
        <v>0</v>
      </c>
      <c r="G1169" s="1043">
        <v>100</v>
      </c>
      <c r="H1169" s="276">
        <v>0</v>
      </c>
      <c r="I1169" s="276">
        <v>0</v>
      </c>
      <c r="J1169" s="276">
        <v>0</v>
      </c>
      <c r="K1169" s="276">
        <v>0</v>
      </c>
      <c r="L1169" s="276">
        <v>0</v>
      </c>
      <c r="M1169" s="276">
        <v>0</v>
      </c>
      <c r="N1169" s="276">
        <v>0</v>
      </c>
      <c r="O1169" s="276">
        <v>0</v>
      </c>
      <c r="P1169" s="276">
        <v>1</v>
      </c>
      <c r="Q1169" s="276">
        <v>0</v>
      </c>
      <c r="R1169" s="276">
        <v>1</v>
      </c>
      <c r="S1169" s="276">
        <v>1</v>
      </c>
      <c r="T1169" s="276">
        <v>0</v>
      </c>
      <c r="U1169" s="276">
        <v>1</v>
      </c>
      <c r="V1169" s="1044">
        <v>0</v>
      </c>
      <c r="W1169" s="276">
        <v>1</v>
      </c>
      <c r="X1169" s="276">
        <v>2</v>
      </c>
      <c r="Y1169" s="276">
        <v>2</v>
      </c>
      <c r="Z1169" s="276">
        <v>5</v>
      </c>
      <c r="AA1169" s="276">
        <v>13</v>
      </c>
      <c r="AB1169" s="276">
        <v>16</v>
      </c>
      <c r="AC1169" s="276">
        <v>45</v>
      </c>
      <c r="AD1169" s="448"/>
    </row>
    <row r="1170" spans="1:30" ht="20.399999999999999" customHeight="1">
      <c r="A1170" s="794"/>
      <c r="B1170" s="670" t="s">
        <v>4104</v>
      </c>
      <c r="C1170" s="276">
        <v>0</v>
      </c>
      <c r="D1170" s="276">
        <v>0</v>
      </c>
      <c r="E1170" s="276">
        <v>0</v>
      </c>
      <c r="F1170" s="276">
        <v>0</v>
      </c>
      <c r="G1170" s="1043">
        <v>0</v>
      </c>
      <c r="H1170" s="276">
        <v>0</v>
      </c>
      <c r="I1170" s="276">
        <v>0</v>
      </c>
      <c r="J1170" s="276">
        <v>0</v>
      </c>
      <c r="K1170" s="276">
        <v>0</v>
      </c>
      <c r="L1170" s="276">
        <v>0</v>
      </c>
      <c r="M1170" s="276">
        <v>0</v>
      </c>
      <c r="N1170" s="276">
        <v>0</v>
      </c>
      <c r="O1170" s="276">
        <v>0</v>
      </c>
      <c r="P1170" s="276">
        <v>0</v>
      </c>
      <c r="Q1170" s="276">
        <v>0</v>
      </c>
      <c r="R1170" s="276">
        <v>0</v>
      </c>
      <c r="S1170" s="276">
        <v>0</v>
      </c>
      <c r="T1170" s="276">
        <v>0</v>
      </c>
      <c r="U1170" s="276">
        <v>0</v>
      </c>
      <c r="V1170" s="1044">
        <v>0</v>
      </c>
      <c r="W1170" s="276">
        <v>0</v>
      </c>
      <c r="X1170" s="276">
        <v>0</v>
      </c>
      <c r="Y1170" s="276">
        <v>0</v>
      </c>
      <c r="Z1170" s="276">
        <v>0</v>
      </c>
      <c r="AA1170" s="276">
        <v>0</v>
      </c>
      <c r="AB1170" s="276">
        <v>0</v>
      </c>
      <c r="AC1170" s="276">
        <v>0</v>
      </c>
      <c r="AD1170" s="448"/>
    </row>
    <row r="1171" spans="1:30" ht="20.399999999999999" customHeight="1">
      <c r="A1171" s="407"/>
      <c r="B1171" s="407"/>
      <c r="C1171" s="407"/>
      <c r="D1171" s="407"/>
      <c r="E1171" s="407"/>
      <c r="F1171" s="407"/>
      <c r="G1171" s="407"/>
      <c r="H1171" s="407"/>
      <c r="I1171" s="407"/>
      <c r="J1171" s="407"/>
      <c r="K1171" s="407"/>
      <c r="L1171" s="407"/>
      <c r="M1171" s="407"/>
      <c r="N1171" s="407"/>
      <c r="O1171" s="407"/>
      <c r="P1171" s="407"/>
      <c r="Q1171" s="407"/>
      <c r="R1171" s="407"/>
      <c r="S1171" s="407"/>
      <c r="T1171" s="407"/>
      <c r="U1171" s="407"/>
      <c r="V1171" s="407"/>
      <c r="W1171" s="407"/>
      <c r="X1171" s="407"/>
      <c r="Y1171" s="407"/>
      <c r="Z1171" s="407"/>
      <c r="AA1171" s="407"/>
      <c r="AB1171" s="407"/>
      <c r="AC1171" s="407"/>
      <c r="AD1171" s="448"/>
    </row>
    <row r="1172" spans="1:30" ht="20.399999999999999" customHeight="1">
      <c r="A1172" s="796" t="s">
        <v>4736</v>
      </c>
      <c r="B1172" s="669" t="s">
        <v>4737</v>
      </c>
      <c r="C1172" s="275">
        <v>1</v>
      </c>
      <c r="D1172" s="275">
        <v>1</v>
      </c>
      <c r="E1172" s="275">
        <v>0</v>
      </c>
      <c r="F1172" s="275">
        <v>0</v>
      </c>
      <c r="G1172" s="1041">
        <v>100</v>
      </c>
      <c r="H1172" s="275">
        <v>1</v>
      </c>
      <c r="I1172" s="275">
        <v>0</v>
      </c>
      <c r="J1172" s="275">
        <v>0</v>
      </c>
      <c r="K1172" s="275">
        <v>1</v>
      </c>
      <c r="L1172" s="275">
        <v>0</v>
      </c>
      <c r="M1172" s="275">
        <v>0</v>
      </c>
      <c r="N1172" s="275">
        <v>0</v>
      </c>
      <c r="O1172" s="275">
        <v>0</v>
      </c>
      <c r="P1172" s="275">
        <v>0</v>
      </c>
      <c r="Q1172" s="275">
        <v>0</v>
      </c>
      <c r="R1172" s="275">
        <v>0</v>
      </c>
      <c r="S1172" s="275">
        <v>0</v>
      </c>
      <c r="T1172" s="275">
        <v>0</v>
      </c>
      <c r="U1172" s="275">
        <v>0</v>
      </c>
      <c r="V1172" s="1042">
        <v>0</v>
      </c>
      <c r="W1172" s="275">
        <v>0</v>
      </c>
      <c r="X1172" s="275">
        <v>0</v>
      </c>
      <c r="Y1172" s="275">
        <v>0</v>
      </c>
      <c r="Z1172" s="275">
        <v>0</v>
      </c>
      <c r="AA1172" s="275">
        <v>0</v>
      </c>
      <c r="AB1172" s="275">
        <v>0</v>
      </c>
      <c r="AC1172" s="275">
        <v>0</v>
      </c>
      <c r="AD1172" s="448"/>
    </row>
    <row r="1173" spans="1:30" ht="20.399999999999999" customHeight="1">
      <c r="A1173" s="669"/>
      <c r="B1173" s="669" t="s">
        <v>2568</v>
      </c>
      <c r="C1173" s="797"/>
      <c r="D1173" s="797"/>
      <c r="E1173" s="797"/>
      <c r="F1173" s="797"/>
      <c r="G1173" s="797"/>
      <c r="H1173" s="797"/>
      <c r="I1173" s="797"/>
      <c r="J1173" s="797"/>
      <c r="K1173" s="797"/>
      <c r="L1173" s="797"/>
      <c r="M1173" s="797"/>
      <c r="N1173" s="797"/>
      <c r="O1173" s="797"/>
      <c r="P1173" s="797"/>
      <c r="Q1173" s="797"/>
      <c r="R1173" s="797"/>
      <c r="S1173" s="797"/>
      <c r="T1173" s="797"/>
      <c r="U1173" s="797"/>
      <c r="V1173" s="797"/>
      <c r="W1173" s="797"/>
      <c r="X1173" s="797"/>
      <c r="Y1173" s="797"/>
      <c r="Z1173" s="797"/>
      <c r="AA1173" s="797"/>
      <c r="AB1173" s="797"/>
      <c r="AC1173" s="797"/>
      <c r="AD1173" s="448"/>
    </row>
    <row r="1174" spans="1:30" ht="20.399999999999999" customHeight="1">
      <c r="A1174" s="794"/>
      <c r="B1174" s="670" t="s">
        <v>1468</v>
      </c>
      <c r="C1174" s="276">
        <v>0</v>
      </c>
      <c r="D1174" s="276">
        <v>0</v>
      </c>
      <c r="E1174" s="276">
        <v>0</v>
      </c>
      <c r="F1174" s="276">
        <v>0</v>
      </c>
      <c r="G1174" s="1043">
        <v>0</v>
      </c>
      <c r="H1174" s="276">
        <v>0</v>
      </c>
      <c r="I1174" s="276">
        <v>0</v>
      </c>
      <c r="J1174" s="276">
        <v>0</v>
      </c>
      <c r="K1174" s="276">
        <v>0</v>
      </c>
      <c r="L1174" s="276">
        <v>0</v>
      </c>
      <c r="M1174" s="276">
        <v>0</v>
      </c>
      <c r="N1174" s="276">
        <v>0</v>
      </c>
      <c r="O1174" s="276">
        <v>0</v>
      </c>
      <c r="P1174" s="276">
        <v>0</v>
      </c>
      <c r="Q1174" s="276">
        <v>0</v>
      </c>
      <c r="R1174" s="276">
        <v>0</v>
      </c>
      <c r="S1174" s="276">
        <v>0</v>
      </c>
      <c r="T1174" s="276">
        <v>0</v>
      </c>
      <c r="U1174" s="276">
        <v>0</v>
      </c>
      <c r="V1174" s="1044">
        <v>0</v>
      </c>
      <c r="W1174" s="276">
        <v>0</v>
      </c>
      <c r="X1174" s="276">
        <v>0</v>
      </c>
      <c r="Y1174" s="276">
        <v>0</v>
      </c>
      <c r="Z1174" s="276">
        <v>0</v>
      </c>
      <c r="AA1174" s="276">
        <v>0</v>
      </c>
      <c r="AB1174" s="276">
        <v>0</v>
      </c>
      <c r="AC1174" s="276">
        <v>0</v>
      </c>
      <c r="AD1174" s="448"/>
    </row>
    <row r="1175" spans="1:30" ht="20.399999999999999" customHeight="1">
      <c r="A1175" s="794"/>
      <c r="B1175" s="670" t="s">
        <v>1467</v>
      </c>
      <c r="C1175" s="276">
        <v>1</v>
      </c>
      <c r="D1175" s="276">
        <v>1</v>
      </c>
      <c r="E1175" s="276">
        <v>0</v>
      </c>
      <c r="F1175" s="276">
        <v>0</v>
      </c>
      <c r="G1175" s="1043">
        <v>100</v>
      </c>
      <c r="H1175" s="276">
        <v>1</v>
      </c>
      <c r="I1175" s="276">
        <v>0</v>
      </c>
      <c r="J1175" s="276">
        <v>0</v>
      </c>
      <c r="K1175" s="276">
        <v>1</v>
      </c>
      <c r="L1175" s="276">
        <v>0</v>
      </c>
      <c r="M1175" s="276">
        <v>0</v>
      </c>
      <c r="N1175" s="276">
        <v>0</v>
      </c>
      <c r="O1175" s="276">
        <v>0</v>
      </c>
      <c r="P1175" s="276">
        <v>0</v>
      </c>
      <c r="Q1175" s="276">
        <v>0</v>
      </c>
      <c r="R1175" s="276">
        <v>0</v>
      </c>
      <c r="S1175" s="276">
        <v>0</v>
      </c>
      <c r="T1175" s="276">
        <v>0</v>
      </c>
      <c r="U1175" s="276">
        <v>0</v>
      </c>
      <c r="V1175" s="1044">
        <v>0</v>
      </c>
      <c r="W1175" s="276">
        <v>0</v>
      </c>
      <c r="X1175" s="276">
        <v>0</v>
      </c>
      <c r="Y1175" s="276">
        <v>0</v>
      </c>
      <c r="Z1175" s="276">
        <v>0</v>
      </c>
      <c r="AA1175" s="276">
        <v>0</v>
      </c>
      <c r="AB1175" s="276">
        <v>0</v>
      </c>
      <c r="AC1175" s="276">
        <v>0</v>
      </c>
      <c r="AD1175" s="448"/>
    </row>
    <row r="1176" spans="1:30" ht="20.399999999999999" customHeight="1">
      <c r="A1176" s="794"/>
      <c r="B1176" s="670" t="s">
        <v>4104</v>
      </c>
      <c r="C1176" s="276">
        <v>0</v>
      </c>
      <c r="D1176" s="276">
        <v>0</v>
      </c>
      <c r="E1176" s="276">
        <v>0</v>
      </c>
      <c r="F1176" s="276">
        <v>0</v>
      </c>
      <c r="G1176" s="1043">
        <v>0</v>
      </c>
      <c r="H1176" s="276">
        <v>0</v>
      </c>
      <c r="I1176" s="276">
        <v>0</v>
      </c>
      <c r="J1176" s="276">
        <v>0</v>
      </c>
      <c r="K1176" s="276">
        <v>0</v>
      </c>
      <c r="L1176" s="276">
        <v>0</v>
      </c>
      <c r="M1176" s="276">
        <v>0</v>
      </c>
      <c r="N1176" s="276">
        <v>0</v>
      </c>
      <c r="O1176" s="276">
        <v>0</v>
      </c>
      <c r="P1176" s="276">
        <v>0</v>
      </c>
      <c r="Q1176" s="276">
        <v>0</v>
      </c>
      <c r="R1176" s="276">
        <v>0</v>
      </c>
      <c r="S1176" s="276">
        <v>0</v>
      </c>
      <c r="T1176" s="276">
        <v>0</v>
      </c>
      <c r="U1176" s="276">
        <v>0</v>
      </c>
      <c r="V1176" s="1044">
        <v>0</v>
      </c>
      <c r="W1176" s="276">
        <v>0</v>
      </c>
      <c r="X1176" s="276">
        <v>0</v>
      </c>
      <c r="Y1176" s="276">
        <v>0</v>
      </c>
      <c r="Z1176" s="276">
        <v>0</v>
      </c>
      <c r="AA1176" s="276">
        <v>0</v>
      </c>
      <c r="AB1176" s="276">
        <v>0</v>
      </c>
      <c r="AC1176" s="276">
        <v>0</v>
      </c>
      <c r="AD1176" s="448"/>
    </row>
    <row r="1177" spans="1:30" ht="20.399999999999999" customHeight="1">
      <c r="A1177" s="407"/>
      <c r="B1177" s="407"/>
      <c r="C1177" s="407"/>
      <c r="D1177" s="407"/>
      <c r="E1177" s="407"/>
      <c r="F1177" s="407"/>
      <c r="G1177" s="407"/>
      <c r="H1177" s="407"/>
      <c r="I1177" s="407"/>
      <c r="J1177" s="407"/>
      <c r="K1177" s="407"/>
      <c r="L1177" s="407"/>
      <c r="M1177" s="407"/>
      <c r="N1177" s="407"/>
      <c r="O1177" s="407"/>
      <c r="P1177" s="407"/>
      <c r="Q1177" s="407"/>
      <c r="R1177" s="407"/>
      <c r="S1177" s="407"/>
      <c r="T1177" s="407"/>
      <c r="U1177" s="407"/>
      <c r="V1177" s="407"/>
      <c r="W1177" s="407"/>
      <c r="X1177" s="407"/>
      <c r="Y1177" s="407"/>
      <c r="Z1177" s="407"/>
      <c r="AA1177" s="407"/>
      <c r="AB1177" s="407"/>
      <c r="AC1177" s="407"/>
      <c r="AD1177" s="448"/>
    </row>
    <row r="1178" spans="1:30" ht="20.399999999999999" customHeight="1">
      <c r="A1178" s="796" t="s">
        <v>3196</v>
      </c>
      <c r="B1178" s="669" t="s">
        <v>3195</v>
      </c>
      <c r="C1178" s="275">
        <v>361</v>
      </c>
      <c r="D1178" s="275">
        <v>361</v>
      </c>
      <c r="E1178" s="275">
        <v>0</v>
      </c>
      <c r="F1178" s="275">
        <v>0</v>
      </c>
      <c r="G1178" s="1041">
        <v>100</v>
      </c>
      <c r="H1178" s="275">
        <v>0</v>
      </c>
      <c r="I1178" s="275">
        <v>0</v>
      </c>
      <c r="J1178" s="275">
        <v>0</v>
      </c>
      <c r="K1178" s="275">
        <v>0</v>
      </c>
      <c r="L1178" s="275">
        <v>1</v>
      </c>
      <c r="M1178" s="275">
        <v>0</v>
      </c>
      <c r="N1178" s="275">
        <v>0</v>
      </c>
      <c r="O1178" s="275">
        <v>0</v>
      </c>
      <c r="P1178" s="275">
        <v>0</v>
      </c>
      <c r="Q1178" s="275">
        <v>0</v>
      </c>
      <c r="R1178" s="275">
        <v>2</v>
      </c>
      <c r="S1178" s="275">
        <v>3</v>
      </c>
      <c r="T1178" s="275">
        <v>5</v>
      </c>
      <c r="U1178" s="275">
        <v>12</v>
      </c>
      <c r="V1178" s="1042">
        <v>6</v>
      </c>
      <c r="W1178" s="275">
        <v>13</v>
      </c>
      <c r="X1178" s="275">
        <v>10</v>
      </c>
      <c r="Y1178" s="275">
        <v>16</v>
      </c>
      <c r="Z1178" s="275">
        <v>24</v>
      </c>
      <c r="AA1178" s="275">
        <v>37</v>
      </c>
      <c r="AB1178" s="275">
        <v>69</v>
      </c>
      <c r="AC1178" s="275">
        <v>163</v>
      </c>
      <c r="AD1178" s="448"/>
    </row>
    <row r="1179" spans="1:30" ht="20.399999999999999" customHeight="1">
      <c r="A1179" s="794"/>
      <c r="B1179" s="670" t="s">
        <v>1468</v>
      </c>
      <c r="C1179" s="276">
        <v>179</v>
      </c>
      <c r="D1179" s="276">
        <v>179</v>
      </c>
      <c r="E1179" s="276">
        <v>0</v>
      </c>
      <c r="F1179" s="276">
        <v>0</v>
      </c>
      <c r="G1179" s="1043">
        <v>100</v>
      </c>
      <c r="H1179" s="276">
        <v>0</v>
      </c>
      <c r="I1179" s="276">
        <v>0</v>
      </c>
      <c r="J1179" s="276">
        <v>0</v>
      </c>
      <c r="K1179" s="276">
        <v>0</v>
      </c>
      <c r="L1179" s="276">
        <v>0</v>
      </c>
      <c r="M1179" s="276">
        <v>0</v>
      </c>
      <c r="N1179" s="276">
        <v>0</v>
      </c>
      <c r="O1179" s="276">
        <v>0</v>
      </c>
      <c r="P1179" s="276">
        <v>0</v>
      </c>
      <c r="Q1179" s="276">
        <v>0</v>
      </c>
      <c r="R1179" s="276">
        <v>2</v>
      </c>
      <c r="S1179" s="276">
        <v>3</v>
      </c>
      <c r="T1179" s="276">
        <v>4</v>
      </c>
      <c r="U1179" s="276">
        <v>9</v>
      </c>
      <c r="V1179" s="1044">
        <v>6</v>
      </c>
      <c r="W1179" s="276">
        <v>9</v>
      </c>
      <c r="X1179" s="276">
        <v>5</v>
      </c>
      <c r="Y1179" s="276">
        <v>12</v>
      </c>
      <c r="Z1179" s="276">
        <v>19</v>
      </c>
      <c r="AA1179" s="276">
        <v>22</v>
      </c>
      <c r="AB1179" s="276">
        <v>34</v>
      </c>
      <c r="AC1179" s="276">
        <v>54</v>
      </c>
      <c r="AD1179" s="448"/>
    </row>
    <row r="1180" spans="1:30" ht="20.399999999999999" customHeight="1">
      <c r="A1180" s="794"/>
      <c r="B1180" s="670" t="s">
        <v>1467</v>
      </c>
      <c r="C1180" s="276">
        <v>182</v>
      </c>
      <c r="D1180" s="276">
        <v>182</v>
      </c>
      <c r="E1180" s="276">
        <v>0</v>
      </c>
      <c r="F1180" s="276">
        <v>0</v>
      </c>
      <c r="G1180" s="1043">
        <v>100</v>
      </c>
      <c r="H1180" s="276">
        <v>0</v>
      </c>
      <c r="I1180" s="276">
        <v>0</v>
      </c>
      <c r="J1180" s="276">
        <v>0</v>
      </c>
      <c r="K1180" s="276">
        <v>0</v>
      </c>
      <c r="L1180" s="276">
        <v>1</v>
      </c>
      <c r="M1180" s="276">
        <v>0</v>
      </c>
      <c r="N1180" s="276">
        <v>0</v>
      </c>
      <c r="O1180" s="276">
        <v>0</v>
      </c>
      <c r="P1180" s="276">
        <v>0</v>
      </c>
      <c r="Q1180" s="276">
        <v>0</v>
      </c>
      <c r="R1180" s="276">
        <v>0</v>
      </c>
      <c r="S1180" s="276">
        <v>0</v>
      </c>
      <c r="T1180" s="276">
        <v>1</v>
      </c>
      <c r="U1180" s="276">
        <v>3</v>
      </c>
      <c r="V1180" s="1044">
        <v>0</v>
      </c>
      <c r="W1180" s="276">
        <v>4</v>
      </c>
      <c r="X1180" s="276">
        <v>5</v>
      </c>
      <c r="Y1180" s="276">
        <v>4</v>
      </c>
      <c r="Z1180" s="276">
        <v>5</v>
      </c>
      <c r="AA1180" s="276">
        <v>15</v>
      </c>
      <c r="AB1180" s="276">
        <v>35</v>
      </c>
      <c r="AC1180" s="276">
        <v>109</v>
      </c>
      <c r="AD1180" s="448"/>
    </row>
    <row r="1181" spans="1:30" ht="20.399999999999999" customHeight="1">
      <c r="A1181" s="794"/>
      <c r="B1181" s="670" t="s">
        <v>4104</v>
      </c>
      <c r="C1181" s="276">
        <v>0</v>
      </c>
      <c r="D1181" s="276">
        <v>0</v>
      </c>
      <c r="E1181" s="276">
        <v>0</v>
      </c>
      <c r="F1181" s="276">
        <v>0</v>
      </c>
      <c r="G1181" s="1043">
        <v>0</v>
      </c>
      <c r="H1181" s="276">
        <v>0</v>
      </c>
      <c r="I1181" s="276">
        <v>0</v>
      </c>
      <c r="J1181" s="276">
        <v>0</v>
      </c>
      <c r="K1181" s="276">
        <v>0</v>
      </c>
      <c r="L1181" s="276">
        <v>0</v>
      </c>
      <c r="M1181" s="276">
        <v>0</v>
      </c>
      <c r="N1181" s="276">
        <v>0</v>
      </c>
      <c r="O1181" s="276">
        <v>0</v>
      </c>
      <c r="P1181" s="276">
        <v>0</v>
      </c>
      <c r="Q1181" s="276">
        <v>0</v>
      </c>
      <c r="R1181" s="276">
        <v>0</v>
      </c>
      <c r="S1181" s="276">
        <v>0</v>
      </c>
      <c r="T1181" s="276">
        <v>0</v>
      </c>
      <c r="U1181" s="276">
        <v>0</v>
      </c>
      <c r="V1181" s="1044">
        <v>0</v>
      </c>
      <c r="W1181" s="276">
        <v>0</v>
      </c>
      <c r="X1181" s="276">
        <v>0</v>
      </c>
      <c r="Y1181" s="276">
        <v>0</v>
      </c>
      <c r="Z1181" s="276">
        <v>0</v>
      </c>
      <c r="AA1181" s="276">
        <v>0</v>
      </c>
      <c r="AB1181" s="276">
        <v>0</v>
      </c>
      <c r="AC1181" s="276">
        <v>0</v>
      </c>
      <c r="AD1181" s="448"/>
    </row>
    <row r="1182" spans="1:30" ht="20.399999999999999" customHeight="1">
      <c r="A1182" s="407"/>
      <c r="B1182" s="407"/>
      <c r="C1182" s="407"/>
      <c r="D1182" s="407"/>
      <c r="E1182" s="407"/>
      <c r="F1182" s="407"/>
      <c r="G1182" s="407"/>
      <c r="H1182" s="407"/>
      <c r="I1182" s="407"/>
      <c r="J1182" s="407"/>
      <c r="K1182" s="407"/>
      <c r="L1182" s="407"/>
      <c r="M1182" s="407"/>
      <c r="N1182" s="407"/>
      <c r="O1182" s="407"/>
      <c r="P1182" s="407"/>
      <c r="Q1182" s="407"/>
      <c r="R1182" s="407"/>
      <c r="S1182" s="407"/>
      <c r="T1182" s="407"/>
      <c r="U1182" s="407"/>
      <c r="V1182" s="407"/>
      <c r="W1182" s="407"/>
      <c r="X1182" s="407"/>
      <c r="Y1182" s="407"/>
      <c r="Z1182" s="407"/>
      <c r="AA1182" s="407"/>
      <c r="AB1182" s="407"/>
      <c r="AC1182" s="407"/>
      <c r="AD1182" s="448"/>
    </row>
    <row r="1183" spans="1:30" ht="20.399999999999999" customHeight="1">
      <c r="A1183" s="796" t="s">
        <v>3194</v>
      </c>
      <c r="B1183" s="669" t="s">
        <v>3193</v>
      </c>
      <c r="C1183" s="275">
        <v>124</v>
      </c>
      <c r="D1183" s="275">
        <v>124</v>
      </c>
      <c r="E1183" s="275">
        <v>0</v>
      </c>
      <c r="F1183" s="275">
        <v>0</v>
      </c>
      <c r="G1183" s="1041">
        <v>100</v>
      </c>
      <c r="H1183" s="275">
        <v>0</v>
      </c>
      <c r="I1183" s="275">
        <v>0</v>
      </c>
      <c r="J1183" s="275">
        <v>0</v>
      </c>
      <c r="K1183" s="275">
        <v>0</v>
      </c>
      <c r="L1183" s="275">
        <v>0</v>
      </c>
      <c r="M1183" s="275">
        <v>0</v>
      </c>
      <c r="N1183" s="275">
        <v>1</v>
      </c>
      <c r="O1183" s="275">
        <v>0</v>
      </c>
      <c r="P1183" s="275">
        <v>3</v>
      </c>
      <c r="Q1183" s="275">
        <v>2</v>
      </c>
      <c r="R1183" s="275">
        <v>5</v>
      </c>
      <c r="S1183" s="275">
        <v>4</v>
      </c>
      <c r="T1183" s="275">
        <v>11</v>
      </c>
      <c r="U1183" s="275">
        <v>12</v>
      </c>
      <c r="V1183" s="1042">
        <v>13</v>
      </c>
      <c r="W1183" s="275">
        <v>13</v>
      </c>
      <c r="X1183" s="275">
        <v>14</v>
      </c>
      <c r="Y1183" s="275">
        <v>21</v>
      </c>
      <c r="Z1183" s="275">
        <v>7</v>
      </c>
      <c r="AA1183" s="275">
        <v>8</v>
      </c>
      <c r="AB1183" s="275">
        <v>6</v>
      </c>
      <c r="AC1183" s="275">
        <v>4</v>
      </c>
      <c r="AD1183" s="448"/>
    </row>
    <row r="1184" spans="1:30" ht="20.399999999999999" customHeight="1">
      <c r="A1184" s="794"/>
      <c r="B1184" s="670" t="s">
        <v>1468</v>
      </c>
      <c r="C1184" s="276">
        <v>63</v>
      </c>
      <c r="D1184" s="276">
        <v>63</v>
      </c>
      <c r="E1184" s="276">
        <v>0</v>
      </c>
      <c r="F1184" s="276">
        <v>0</v>
      </c>
      <c r="G1184" s="1043">
        <v>100</v>
      </c>
      <c r="H1184" s="276">
        <v>0</v>
      </c>
      <c r="I1184" s="276">
        <v>0</v>
      </c>
      <c r="J1184" s="276">
        <v>0</v>
      </c>
      <c r="K1184" s="276">
        <v>0</v>
      </c>
      <c r="L1184" s="276">
        <v>0</v>
      </c>
      <c r="M1184" s="276">
        <v>0</v>
      </c>
      <c r="N1184" s="276">
        <v>1</v>
      </c>
      <c r="O1184" s="276">
        <v>0</v>
      </c>
      <c r="P1184" s="276">
        <v>3</v>
      </c>
      <c r="Q1184" s="276">
        <v>1</v>
      </c>
      <c r="R1184" s="276">
        <v>3</v>
      </c>
      <c r="S1184" s="276">
        <v>3</v>
      </c>
      <c r="T1184" s="276">
        <v>8</v>
      </c>
      <c r="U1184" s="276">
        <v>6</v>
      </c>
      <c r="V1184" s="1044">
        <v>5</v>
      </c>
      <c r="W1184" s="276">
        <v>10</v>
      </c>
      <c r="X1184" s="276">
        <v>7</v>
      </c>
      <c r="Y1184" s="276">
        <v>11</v>
      </c>
      <c r="Z1184" s="276">
        <v>2</v>
      </c>
      <c r="AA1184" s="276">
        <v>2</v>
      </c>
      <c r="AB1184" s="276">
        <v>1</v>
      </c>
      <c r="AC1184" s="276">
        <v>0</v>
      </c>
      <c r="AD1184" s="448"/>
    </row>
    <row r="1185" spans="1:30" ht="20.399999999999999" customHeight="1">
      <c r="A1185" s="794"/>
      <c r="B1185" s="670" t="s">
        <v>1467</v>
      </c>
      <c r="C1185" s="276">
        <v>61</v>
      </c>
      <c r="D1185" s="276">
        <v>61</v>
      </c>
      <c r="E1185" s="276">
        <v>0</v>
      </c>
      <c r="F1185" s="276">
        <v>0</v>
      </c>
      <c r="G1185" s="1043">
        <v>100</v>
      </c>
      <c r="H1185" s="276">
        <v>0</v>
      </c>
      <c r="I1185" s="276">
        <v>0</v>
      </c>
      <c r="J1185" s="276">
        <v>0</v>
      </c>
      <c r="K1185" s="276">
        <v>0</v>
      </c>
      <c r="L1185" s="276">
        <v>0</v>
      </c>
      <c r="M1185" s="276">
        <v>0</v>
      </c>
      <c r="N1185" s="276">
        <v>0</v>
      </c>
      <c r="O1185" s="276">
        <v>0</v>
      </c>
      <c r="P1185" s="276">
        <v>0</v>
      </c>
      <c r="Q1185" s="276">
        <v>1</v>
      </c>
      <c r="R1185" s="276">
        <v>2</v>
      </c>
      <c r="S1185" s="276">
        <v>1</v>
      </c>
      <c r="T1185" s="276">
        <v>3</v>
      </c>
      <c r="U1185" s="276">
        <v>6</v>
      </c>
      <c r="V1185" s="1044">
        <v>8</v>
      </c>
      <c r="W1185" s="276">
        <v>3</v>
      </c>
      <c r="X1185" s="276">
        <v>7</v>
      </c>
      <c r="Y1185" s="276">
        <v>10</v>
      </c>
      <c r="Z1185" s="276">
        <v>5</v>
      </c>
      <c r="AA1185" s="276">
        <v>6</v>
      </c>
      <c r="AB1185" s="276">
        <v>5</v>
      </c>
      <c r="AC1185" s="276">
        <v>4</v>
      </c>
      <c r="AD1185" s="448"/>
    </row>
    <row r="1186" spans="1:30" ht="20.399999999999999" customHeight="1">
      <c r="A1186" s="794"/>
      <c r="B1186" s="670" t="s">
        <v>4104</v>
      </c>
      <c r="C1186" s="276">
        <v>0</v>
      </c>
      <c r="D1186" s="276">
        <v>0</v>
      </c>
      <c r="E1186" s="276">
        <v>0</v>
      </c>
      <c r="F1186" s="276">
        <v>0</v>
      </c>
      <c r="G1186" s="1043">
        <v>0</v>
      </c>
      <c r="H1186" s="276">
        <v>0</v>
      </c>
      <c r="I1186" s="276">
        <v>0</v>
      </c>
      <c r="J1186" s="276">
        <v>0</v>
      </c>
      <c r="K1186" s="276">
        <v>0</v>
      </c>
      <c r="L1186" s="276">
        <v>0</v>
      </c>
      <c r="M1186" s="276">
        <v>0</v>
      </c>
      <c r="N1186" s="276">
        <v>0</v>
      </c>
      <c r="O1186" s="276">
        <v>0</v>
      </c>
      <c r="P1186" s="276">
        <v>0</v>
      </c>
      <c r="Q1186" s="276">
        <v>0</v>
      </c>
      <c r="R1186" s="276">
        <v>0</v>
      </c>
      <c r="S1186" s="276">
        <v>0</v>
      </c>
      <c r="T1186" s="276">
        <v>0</v>
      </c>
      <c r="U1186" s="276">
        <v>0</v>
      </c>
      <c r="V1186" s="1044">
        <v>0</v>
      </c>
      <c r="W1186" s="276">
        <v>0</v>
      </c>
      <c r="X1186" s="276">
        <v>0</v>
      </c>
      <c r="Y1186" s="276">
        <v>0</v>
      </c>
      <c r="Z1186" s="276">
        <v>0</v>
      </c>
      <c r="AA1186" s="276">
        <v>0</v>
      </c>
      <c r="AB1186" s="276">
        <v>0</v>
      </c>
      <c r="AC1186" s="276">
        <v>0</v>
      </c>
      <c r="AD1186" s="448"/>
    </row>
    <row r="1187" spans="1:30" ht="20.399999999999999" customHeight="1">
      <c r="A1187" s="407"/>
      <c r="B1187" s="407"/>
      <c r="C1187" s="407"/>
      <c r="D1187" s="407"/>
      <c r="E1187" s="407"/>
      <c r="F1187" s="407"/>
      <c r="G1187" s="407"/>
      <c r="H1187" s="407"/>
      <c r="I1187" s="407"/>
      <c r="J1187" s="407"/>
      <c r="K1187" s="407"/>
      <c r="L1187" s="407"/>
      <c r="M1187" s="407"/>
      <c r="N1187" s="407"/>
      <c r="O1187" s="407"/>
      <c r="P1187" s="407"/>
      <c r="Q1187" s="407"/>
      <c r="R1187" s="407"/>
      <c r="S1187" s="407"/>
      <c r="T1187" s="407"/>
      <c r="U1187" s="407"/>
      <c r="V1187" s="407"/>
      <c r="W1187" s="407"/>
      <c r="X1187" s="407"/>
      <c r="Y1187" s="407"/>
      <c r="Z1187" s="407"/>
      <c r="AA1187" s="407"/>
      <c r="AB1187" s="407"/>
      <c r="AC1187" s="407"/>
      <c r="AD1187" s="448"/>
    </row>
    <row r="1188" spans="1:30" ht="20.399999999999999" customHeight="1">
      <c r="A1188" s="796" t="s">
        <v>3192</v>
      </c>
      <c r="B1188" s="669" t="s">
        <v>3191</v>
      </c>
      <c r="C1188" s="275">
        <v>2</v>
      </c>
      <c r="D1188" s="275">
        <v>2</v>
      </c>
      <c r="E1188" s="275">
        <v>0</v>
      </c>
      <c r="F1188" s="275">
        <v>0</v>
      </c>
      <c r="G1188" s="1041">
        <v>100</v>
      </c>
      <c r="H1188" s="275">
        <v>0</v>
      </c>
      <c r="I1188" s="275">
        <v>0</v>
      </c>
      <c r="J1188" s="275">
        <v>0</v>
      </c>
      <c r="K1188" s="275">
        <v>0</v>
      </c>
      <c r="L1188" s="275">
        <v>1</v>
      </c>
      <c r="M1188" s="275">
        <v>0</v>
      </c>
      <c r="N1188" s="275">
        <v>0</v>
      </c>
      <c r="O1188" s="275">
        <v>0</v>
      </c>
      <c r="P1188" s="275">
        <v>0</v>
      </c>
      <c r="Q1188" s="275">
        <v>0</v>
      </c>
      <c r="R1188" s="275">
        <v>0</v>
      </c>
      <c r="S1188" s="275">
        <v>0</v>
      </c>
      <c r="T1188" s="275">
        <v>0</v>
      </c>
      <c r="U1188" s="275">
        <v>0</v>
      </c>
      <c r="V1188" s="1042">
        <v>0</v>
      </c>
      <c r="W1188" s="275">
        <v>0</v>
      </c>
      <c r="X1188" s="275">
        <v>0</v>
      </c>
      <c r="Y1188" s="275">
        <v>0</v>
      </c>
      <c r="Z1188" s="275">
        <v>1</v>
      </c>
      <c r="AA1188" s="275">
        <v>0</v>
      </c>
      <c r="AB1188" s="275">
        <v>0</v>
      </c>
      <c r="AC1188" s="275">
        <v>0</v>
      </c>
      <c r="AD1188" s="448"/>
    </row>
    <row r="1189" spans="1:30" ht="20.399999999999999" customHeight="1">
      <c r="A1189" s="669"/>
      <c r="B1189" s="669" t="s">
        <v>3190</v>
      </c>
      <c r="C1189" s="797"/>
      <c r="D1189" s="797"/>
      <c r="E1189" s="797"/>
      <c r="F1189" s="797"/>
      <c r="G1189" s="797"/>
      <c r="H1189" s="797"/>
      <c r="I1189" s="797"/>
      <c r="J1189" s="797"/>
      <c r="K1189" s="797"/>
      <c r="L1189" s="797"/>
      <c r="M1189" s="797"/>
      <c r="N1189" s="797"/>
      <c r="O1189" s="797"/>
      <c r="P1189" s="797"/>
      <c r="Q1189" s="797"/>
      <c r="R1189" s="797"/>
      <c r="S1189" s="797"/>
      <c r="T1189" s="797"/>
      <c r="U1189" s="797"/>
      <c r="V1189" s="797"/>
      <c r="W1189" s="797"/>
      <c r="X1189" s="797"/>
      <c r="Y1189" s="797"/>
      <c r="Z1189" s="797"/>
      <c r="AA1189" s="797"/>
      <c r="AB1189" s="797"/>
      <c r="AC1189" s="797"/>
      <c r="AD1189" s="448"/>
    </row>
    <row r="1190" spans="1:30" ht="20.399999999999999" customHeight="1">
      <c r="A1190" s="794"/>
      <c r="B1190" s="670" t="s">
        <v>1468</v>
      </c>
      <c r="C1190" s="276">
        <v>1</v>
      </c>
      <c r="D1190" s="276">
        <v>1</v>
      </c>
      <c r="E1190" s="276">
        <v>0</v>
      </c>
      <c r="F1190" s="276">
        <v>0</v>
      </c>
      <c r="G1190" s="1043">
        <v>100</v>
      </c>
      <c r="H1190" s="276">
        <v>0</v>
      </c>
      <c r="I1190" s="276">
        <v>0</v>
      </c>
      <c r="J1190" s="276">
        <v>0</v>
      </c>
      <c r="K1190" s="276">
        <v>0</v>
      </c>
      <c r="L1190" s="276">
        <v>1</v>
      </c>
      <c r="M1190" s="276">
        <v>0</v>
      </c>
      <c r="N1190" s="276">
        <v>0</v>
      </c>
      <c r="O1190" s="276">
        <v>0</v>
      </c>
      <c r="P1190" s="276">
        <v>0</v>
      </c>
      <c r="Q1190" s="276">
        <v>0</v>
      </c>
      <c r="R1190" s="276">
        <v>0</v>
      </c>
      <c r="S1190" s="276">
        <v>0</v>
      </c>
      <c r="T1190" s="276">
        <v>0</v>
      </c>
      <c r="U1190" s="276">
        <v>0</v>
      </c>
      <c r="V1190" s="1044">
        <v>0</v>
      </c>
      <c r="W1190" s="276">
        <v>0</v>
      </c>
      <c r="X1190" s="276">
        <v>0</v>
      </c>
      <c r="Y1190" s="276">
        <v>0</v>
      </c>
      <c r="Z1190" s="276">
        <v>0</v>
      </c>
      <c r="AA1190" s="276">
        <v>0</v>
      </c>
      <c r="AB1190" s="276">
        <v>0</v>
      </c>
      <c r="AC1190" s="276">
        <v>0</v>
      </c>
      <c r="AD1190" s="448"/>
    </row>
    <row r="1191" spans="1:30" ht="20.399999999999999" customHeight="1">
      <c r="A1191" s="794"/>
      <c r="B1191" s="670" t="s">
        <v>1467</v>
      </c>
      <c r="C1191" s="276">
        <v>1</v>
      </c>
      <c r="D1191" s="276">
        <v>1</v>
      </c>
      <c r="E1191" s="276">
        <v>0</v>
      </c>
      <c r="F1191" s="276">
        <v>0</v>
      </c>
      <c r="G1191" s="1043">
        <v>100</v>
      </c>
      <c r="H1191" s="276">
        <v>0</v>
      </c>
      <c r="I1191" s="276">
        <v>0</v>
      </c>
      <c r="J1191" s="276">
        <v>0</v>
      </c>
      <c r="K1191" s="276">
        <v>0</v>
      </c>
      <c r="L1191" s="276">
        <v>0</v>
      </c>
      <c r="M1191" s="276">
        <v>0</v>
      </c>
      <c r="N1191" s="276">
        <v>0</v>
      </c>
      <c r="O1191" s="276">
        <v>0</v>
      </c>
      <c r="P1191" s="276">
        <v>0</v>
      </c>
      <c r="Q1191" s="276">
        <v>0</v>
      </c>
      <c r="R1191" s="276">
        <v>0</v>
      </c>
      <c r="S1191" s="276">
        <v>0</v>
      </c>
      <c r="T1191" s="276">
        <v>0</v>
      </c>
      <c r="U1191" s="276">
        <v>0</v>
      </c>
      <c r="V1191" s="1044">
        <v>0</v>
      </c>
      <c r="W1191" s="276">
        <v>0</v>
      </c>
      <c r="X1191" s="276">
        <v>0</v>
      </c>
      <c r="Y1191" s="276">
        <v>0</v>
      </c>
      <c r="Z1191" s="276">
        <v>1</v>
      </c>
      <c r="AA1191" s="276">
        <v>0</v>
      </c>
      <c r="AB1191" s="276">
        <v>0</v>
      </c>
      <c r="AC1191" s="276">
        <v>0</v>
      </c>
      <c r="AD1191" s="448"/>
    </row>
    <row r="1192" spans="1:30" ht="20.399999999999999" customHeight="1">
      <c r="A1192" s="794"/>
      <c r="B1192" s="670" t="s">
        <v>4104</v>
      </c>
      <c r="C1192" s="276">
        <v>0</v>
      </c>
      <c r="D1192" s="276">
        <v>0</v>
      </c>
      <c r="E1192" s="276">
        <v>0</v>
      </c>
      <c r="F1192" s="276">
        <v>0</v>
      </c>
      <c r="G1192" s="1043">
        <v>0</v>
      </c>
      <c r="H1192" s="276">
        <v>0</v>
      </c>
      <c r="I1192" s="276">
        <v>0</v>
      </c>
      <c r="J1192" s="276">
        <v>0</v>
      </c>
      <c r="K1192" s="276">
        <v>0</v>
      </c>
      <c r="L1192" s="276">
        <v>0</v>
      </c>
      <c r="M1192" s="276">
        <v>0</v>
      </c>
      <c r="N1192" s="276">
        <v>0</v>
      </c>
      <c r="O1192" s="276">
        <v>0</v>
      </c>
      <c r="P1192" s="276">
        <v>0</v>
      </c>
      <c r="Q1192" s="276">
        <v>0</v>
      </c>
      <c r="R1192" s="276">
        <v>0</v>
      </c>
      <c r="S1192" s="276">
        <v>0</v>
      </c>
      <c r="T1192" s="276">
        <v>0</v>
      </c>
      <c r="U1192" s="276">
        <v>0</v>
      </c>
      <c r="V1192" s="1044">
        <v>0</v>
      </c>
      <c r="W1192" s="276">
        <v>0</v>
      </c>
      <c r="X1192" s="276">
        <v>0</v>
      </c>
      <c r="Y1192" s="276">
        <v>0</v>
      </c>
      <c r="Z1192" s="276">
        <v>0</v>
      </c>
      <c r="AA1192" s="276">
        <v>0</v>
      </c>
      <c r="AB1192" s="276">
        <v>0</v>
      </c>
      <c r="AC1192" s="276">
        <v>0</v>
      </c>
      <c r="AD1192" s="448"/>
    </row>
    <row r="1193" spans="1:30" ht="20.399999999999999" customHeight="1">
      <c r="A1193" s="407"/>
      <c r="B1193" s="407"/>
      <c r="C1193" s="407"/>
      <c r="D1193" s="407"/>
      <c r="E1193" s="407"/>
      <c r="F1193" s="407"/>
      <c r="G1193" s="407"/>
      <c r="H1193" s="407"/>
      <c r="I1193" s="407"/>
      <c r="J1193" s="407"/>
      <c r="K1193" s="407"/>
      <c r="L1193" s="407"/>
      <c r="M1193" s="407"/>
      <c r="N1193" s="407"/>
      <c r="O1193" s="407"/>
      <c r="P1193" s="407"/>
      <c r="Q1193" s="407"/>
      <c r="R1193" s="407"/>
      <c r="S1193" s="407"/>
      <c r="T1193" s="407"/>
      <c r="U1193" s="407"/>
      <c r="V1193" s="407"/>
      <c r="W1193" s="407"/>
      <c r="X1193" s="407"/>
      <c r="Y1193" s="407"/>
      <c r="Z1193" s="407"/>
      <c r="AA1193" s="407"/>
      <c r="AB1193" s="407"/>
      <c r="AC1193" s="407"/>
      <c r="AD1193" s="448"/>
    </row>
    <row r="1194" spans="1:30" ht="20.399999999999999" customHeight="1">
      <c r="A1194" s="796" t="s">
        <v>3189</v>
      </c>
      <c r="B1194" s="669" t="s">
        <v>3188</v>
      </c>
      <c r="C1194" s="275">
        <v>2</v>
      </c>
      <c r="D1194" s="275">
        <v>2</v>
      </c>
      <c r="E1194" s="275">
        <v>0</v>
      </c>
      <c r="F1194" s="275">
        <v>0</v>
      </c>
      <c r="G1194" s="1041">
        <v>100</v>
      </c>
      <c r="H1194" s="275">
        <v>0</v>
      </c>
      <c r="I1194" s="275">
        <v>0</v>
      </c>
      <c r="J1194" s="275">
        <v>0</v>
      </c>
      <c r="K1194" s="275">
        <v>0</v>
      </c>
      <c r="L1194" s="275">
        <v>2</v>
      </c>
      <c r="M1194" s="275">
        <v>0</v>
      </c>
      <c r="N1194" s="275">
        <v>0</v>
      </c>
      <c r="O1194" s="275">
        <v>0</v>
      </c>
      <c r="P1194" s="275">
        <v>0</v>
      </c>
      <c r="Q1194" s="275">
        <v>0</v>
      </c>
      <c r="R1194" s="275">
        <v>0</v>
      </c>
      <c r="S1194" s="275">
        <v>0</v>
      </c>
      <c r="T1194" s="275">
        <v>0</v>
      </c>
      <c r="U1194" s="275">
        <v>0</v>
      </c>
      <c r="V1194" s="1042">
        <v>0</v>
      </c>
      <c r="W1194" s="275">
        <v>0</v>
      </c>
      <c r="X1194" s="275">
        <v>0</v>
      </c>
      <c r="Y1194" s="275">
        <v>0</v>
      </c>
      <c r="Z1194" s="275">
        <v>0</v>
      </c>
      <c r="AA1194" s="275">
        <v>0</v>
      </c>
      <c r="AB1194" s="275">
        <v>0</v>
      </c>
      <c r="AC1194" s="275">
        <v>0</v>
      </c>
      <c r="AD1194" s="448"/>
    </row>
    <row r="1195" spans="1:30" ht="20.399999999999999" customHeight="1">
      <c r="A1195" s="669"/>
      <c r="B1195" s="669" t="s">
        <v>3187</v>
      </c>
      <c r="C1195" s="797"/>
      <c r="D1195" s="797"/>
      <c r="E1195" s="797"/>
      <c r="F1195" s="797"/>
      <c r="G1195" s="797"/>
      <c r="H1195" s="797"/>
      <c r="I1195" s="797"/>
      <c r="J1195" s="797"/>
      <c r="K1195" s="797"/>
      <c r="L1195" s="797"/>
      <c r="M1195" s="797"/>
      <c r="N1195" s="797"/>
      <c r="O1195" s="797"/>
      <c r="P1195" s="797"/>
      <c r="Q1195" s="797"/>
      <c r="R1195" s="797"/>
      <c r="S1195" s="797"/>
      <c r="T1195" s="797"/>
      <c r="U1195" s="797"/>
      <c r="V1195" s="797"/>
      <c r="W1195" s="797"/>
      <c r="X1195" s="797"/>
      <c r="Y1195" s="797"/>
      <c r="Z1195" s="797"/>
      <c r="AA1195" s="797"/>
      <c r="AB1195" s="797"/>
      <c r="AC1195" s="797"/>
      <c r="AD1195" s="448"/>
    </row>
    <row r="1196" spans="1:30" ht="20.399999999999999" customHeight="1">
      <c r="A1196" s="794"/>
      <c r="B1196" s="670" t="s">
        <v>1468</v>
      </c>
      <c r="C1196" s="276">
        <v>2</v>
      </c>
      <c r="D1196" s="276">
        <v>2</v>
      </c>
      <c r="E1196" s="276">
        <v>0</v>
      </c>
      <c r="F1196" s="276">
        <v>0</v>
      </c>
      <c r="G1196" s="1043">
        <v>100</v>
      </c>
      <c r="H1196" s="276">
        <v>0</v>
      </c>
      <c r="I1196" s="276">
        <v>0</v>
      </c>
      <c r="J1196" s="276">
        <v>0</v>
      </c>
      <c r="K1196" s="276">
        <v>0</v>
      </c>
      <c r="L1196" s="276">
        <v>2</v>
      </c>
      <c r="M1196" s="276">
        <v>0</v>
      </c>
      <c r="N1196" s="276">
        <v>0</v>
      </c>
      <c r="O1196" s="276">
        <v>0</v>
      </c>
      <c r="P1196" s="276">
        <v>0</v>
      </c>
      <c r="Q1196" s="276">
        <v>0</v>
      </c>
      <c r="R1196" s="276">
        <v>0</v>
      </c>
      <c r="S1196" s="276">
        <v>0</v>
      </c>
      <c r="T1196" s="276">
        <v>0</v>
      </c>
      <c r="U1196" s="276">
        <v>0</v>
      </c>
      <c r="V1196" s="1044">
        <v>0</v>
      </c>
      <c r="W1196" s="276">
        <v>0</v>
      </c>
      <c r="X1196" s="276">
        <v>0</v>
      </c>
      <c r="Y1196" s="276">
        <v>0</v>
      </c>
      <c r="Z1196" s="276">
        <v>0</v>
      </c>
      <c r="AA1196" s="276">
        <v>0</v>
      </c>
      <c r="AB1196" s="276">
        <v>0</v>
      </c>
      <c r="AC1196" s="276">
        <v>0</v>
      </c>
      <c r="AD1196" s="448"/>
    </row>
    <row r="1197" spans="1:30" ht="20.399999999999999" customHeight="1">
      <c r="A1197" s="794"/>
      <c r="B1197" s="670" t="s">
        <v>1467</v>
      </c>
      <c r="C1197" s="276">
        <v>0</v>
      </c>
      <c r="D1197" s="276">
        <v>0</v>
      </c>
      <c r="E1197" s="276">
        <v>0</v>
      </c>
      <c r="F1197" s="276">
        <v>0</v>
      </c>
      <c r="G1197" s="1043">
        <v>0</v>
      </c>
      <c r="H1197" s="276">
        <v>0</v>
      </c>
      <c r="I1197" s="276">
        <v>0</v>
      </c>
      <c r="J1197" s="276">
        <v>0</v>
      </c>
      <c r="K1197" s="276">
        <v>0</v>
      </c>
      <c r="L1197" s="276">
        <v>0</v>
      </c>
      <c r="M1197" s="276">
        <v>0</v>
      </c>
      <c r="N1197" s="276">
        <v>0</v>
      </c>
      <c r="O1197" s="276">
        <v>0</v>
      </c>
      <c r="P1197" s="276">
        <v>0</v>
      </c>
      <c r="Q1197" s="276">
        <v>0</v>
      </c>
      <c r="R1197" s="276">
        <v>0</v>
      </c>
      <c r="S1197" s="276">
        <v>0</v>
      </c>
      <c r="T1197" s="276">
        <v>0</v>
      </c>
      <c r="U1197" s="276">
        <v>0</v>
      </c>
      <c r="V1197" s="1044">
        <v>0</v>
      </c>
      <c r="W1197" s="276">
        <v>0</v>
      </c>
      <c r="X1197" s="276">
        <v>0</v>
      </c>
      <c r="Y1197" s="276">
        <v>0</v>
      </c>
      <c r="Z1197" s="276">
        <v>0</v>
      </c>
      <c r="AA1197" s="276">
        <v>0</v>
      </c>
      <c r="AB1197" s="276">
        <v>0</v>
      </c>
      <c r="AC1197" s="276">
        <v>0</v>
      </c>
      <c r="AD1197" s="448"/>
    </row>
    <row r="1198" spans="1:30" ht="20.399999999999999" customHeight="1">
      <c r="A1198" s="794"/>
      <c r="B1198" s="670" t="s">
        <v>4104</v>
      </c>
      <c r="C1198" s="276">
        <v>0</v>
      </c>
      <c r="D1198" s="276">
        <v>0</v>
      </c>
      <c r="E1198" s="276">
        <v>0</v>
      </c>
      <c r="F1198" s="276">
        <v>0</v>
      </c>
      <c r="G1198" s="1043">
        <v>0</v>
      </c>
      <c r="H1198" s="276">
        <v>0</v>
      </c>
      <c r="I1198" s="276">
        <v>0</v>
      </c>
      <c r="J1198" s="276">
        <v>0</v>
      </c>
      <c r="K1198" s="276">
        <v>0</v>
      </c>
      <c r="L1198" s="276">
        <v>0</v>
      </c>
      <c r="M1198" s="276">
        <v>0</v>
      </c>
      <c r="N1198" s="276">
        <v>0</v>
      </c>
      <c r="O1198" s="276">
        <v>0</v>
      </c>
      <c r="P1198" s="276">
        <v>0</v>
      </c>
      <c r="Q1198" s="276">
        <v>0</v>
      </c>
      <c r="R1198" s="276">
        <v>0</v>
      </c>
      <c r="S1198" s="276">
        <v>0</v>
      </c>
      <c r="T1198" s="276">
        <v>0</v>
      </c>
      <c r="U1198" s="276">
        <v>0</v>
      </c>
      <c r="V1198" s="1044">
        <v>0</v>
      </c>
      <c r="W1198" s="276">
        <v>0</v>
      </c>
      <c r="X1198" s="276">
        <v>0</v>
      </c>
      <c r="Y1198" s="276">
        <v>0</v>
      </c>
      <c r="Z1198" s="276">
        <v>0</v>
      </c>
      <c r="AA1198" s="276">
        <v>0</v>
      </c>
      <c r="AB1198" s="276">
        <v>0</v>
      </c>
      <c r="AC1198" s="276">
        <v>0</v>
      </c>
      <c r="AD1198" s="448"/>
    </row>
    <row r="1199" spans="1:30" ht="20.399999999999999" customHeight="1">
      <c r="A1199" s="407"/>
      <c r="B1199" s="407"/>
      <c r="C1199" s="407"/>
      <c r="D1199" s="407"/>
      <c r="E1199" s="407"/>
      <c r="F1199" s="407"/>
      <c r="G1199" s="407"/>
      <c r="H1199" s="407"/>
      <c r="I1199" s="407"/>
      <c r="J1199" s="407"/>
      <c r="K1199" s="407"/>
      <c r="L1199" s="407"/>
      <c r="M1199" s="407"/>
      <c r="N1199" s="407"/>
      <c r="O1199" s="407"/>
      <c r="P1199" s="407"/>
      <c r="Q1199" s="407"/>
      <c r="R1199" s="407"/>
      <c r="S1199" s="407"/>
      <c r="T1199" s="407"/>
      <c r="U1199" s="407"/>
      <c r="V1199" s="407"/>
      <c r="W1199" s="407"/>
      <c r="X1199" s="407"/>
      <c r="Y1199" s="407"/>
      <c r="Z1199" s="407"/>
      <c r="AA1199" s="407"/>
      <c r="AB1199" s="407"/>
      <c r="AC1199" s="407"/>
      <c r="AD1199" s="448"/>
    </row>
    <row r="1200" spans="1:30" ht="20.399999999999999" customHeight="1">
      <c r="A1200" s="796" t="s">
        <v>3186</v>
      </c>
      <c r="B1200" s="669" t="s">
        <v>3185</v>
      </c>
      <c r="C1200" s="275">
        <v>1</v>
      </c>
      <c r="D1200" s="275">
        <v>1</v>
      </c>
      <c r="E1200" s="275">
        <v>0</v>
      </c>
      <c r="F1200" s="275">
        <v>0</v>
      </c>
      <c r="G1200" s="1041">
        <v>100</v>
      </c>
      <c r="H1200" s="275">
        <v>1</v>
      </c>
      <c r="I1200" s="275">
        <v>0</v>
      </c>
      <c r="J1200" s="275">
        <v>0</v>
      </c>
      <c r="K1200" s="275">
        <v>1</v>
      </c>
      <c r="L1200" s="275">
        <v>0</v>
      </c>
      <c r="M1200" s="275">
        <v>0</v>
      </c>
      <c r="N1200" s="275">
        <v>0</v>
      </c>
      <c r="O1200" s="275">
        <v>0</v>
      </c>
      <c r="P1200" s="275">
        <v>0</v>
      </c>
      <c r="Q1200" s="275">
        <v>0</v>
      </c>
      <c r="R1200" s="275">
        <v>0</v>
      </c>
      <c r="S1200" s="275">
        <v>0</v>
      </c>
      <c r="T1200" s="275">
        <v>0</v>
      </c>
      <c r="U1200" s="275">
        <v>0</v>
      </c>
      <c r="V1200" s="1042">
        <v>0</v>
      </c>
      <c r="W1200" s="275">
        <v>0</v>
      </c>
      <c r="X1200" s="275">
        <v>0</v>
      </c>
      <c r="Y1200" s="275">
        <v>0</v>
      </c>
      <c r="Z1200" s="275">
        <v>0</v>
      </c>
      <c r="AA1200" s="275">
        <v>0</v>
      </c>
      <c r="AB1200" s="275">
        <v>0</v>
      </c>
      <c r="AC1200" s="275">
        <v>0</v>
      </c>
      <c r="AD1200" s="448"/>
    </row>
    <row r="1201" spans="1:30" ht="20.399999999999999" customHeight="1">
      <c r="A1201" s="669"/>
      <c r="B1201" s="669" t="s">
        <v>3184</v>
      </c>
      <c r="C1201" s="797"/>
      <c r="D1201" s="797"/>
      <c r="E1201" s="797"/>
      <c r="F1201" s="797"/>
      <c r="G1201" s="797"/>
      <c r="H1201" s="797"/>
      <c r="I1201" s="797"/>
      <c r="J1201" s="797"/>
      <c r="K1201" s="797"/>
      <c r="L1201" s="797"/>
      <c r="M1201" s="797"/>
      <c r="N1201" s="797"/>
      <c r="O1201" s="797"/>
      <c r="P1201" s="797"/>
      <c r="Q1201" s="797"/>
      <c r="R1201" s="797"/>
      <c r="S1201" s="797"/>
      <c r="T1201" s="797"/>
      <c r="U1201" s="797"/>
      <c r="V1201" s="797"/>
      <c r="W1201" s="797"/>
      <c r="X1201" s="797"/>
      <c r="Y1201" s="797"/>
      <c r="Z1201" s="797"/>
      <c r="AA1201" s="797"/>
      <c r="AB1201" s="797"/>
      <c r="AC1201" s="797"/>
      <c r="AD1201" s="448"/>
    </row>
    <row r="1202" spans="1:30" ht="20.399999999999999" customHeight="1">
      <c r="A1202" s="794"/>
      <c r="B1202" s="670" t="s">
        <v>1468</v>
      </c>
      <c r="C1202" s="276">
        <v>0</v>
      </c>
      <c r="D1202" s="276">
        <v>0</v>
      </c>
      <c r="E1202" s="276">
        <v>0</v>
      </c>
      <c r="F1202" s="276">
        <v>0</v>
      </c>
      <c r="G1202" s="1043">
        <v>0</v>
      </c>
      <c r="H1202" s="276">
        <v>0</v>
      </c>
      <c r="I1202" s="276">
        <v>0</v>
      </c>
      <c r="J1202" s="276">
        <v>0</v>
      </c>
      <c r="K1202" s="276">
        <v>0</v>
      </c>
      <c r="L1202" s="276">
        <v>0</v>
      </c>
      <c r="M1202" s="276">
        <v>0</v>
      </c>
      <c r="N1202" s="276">
        <v>0</v>
      </c>
      <c r="O1202" s="276">
        <v>0</v>
      </c>
      <c r="P1202" s="276">
        <v>0</v>
      </c>
      <c r="Q1202" s="276">
        <v>0</v>
      </c>
      <c r="R1202" s="276">
        <v>0</v>
      </c>
      <c r="S1202" s="276">
        <v>0</v>
      </c>
      <c r="T1202" s="276">
        <v>0</v>
      </c>
      <c r="U1202" s="276">
        <v>0</v>
      </c>
      <c r="V1202" s="1044">
        <v>0</v>
      </c>
      <c r="W1202" s="276">
        <v>0</v>
      </c>
      <c r="X1202" s="276">
        <v>0</v>
      </c>
      <c r="Y1202" s="276">
        <v>0</v>
      </c>
      <c r="Z1202" s="276">
        <v>0</v>
      </c>
      <c r="AA1202" s="276">
        <v>0</v>
      </c>
      <c r="AB1202" s="276">
        <v>0</v>
      </c>
      <c r="AC1202" s="276">
        <v>0</v>
      </c>
      <c r="AD1202" s="448"/>
    </row>
    <row r="1203" spans="1:30" ht="20.399999999999999" customHeight="1">
      <c r="A1203" s="794"/>
      <c r="B1203" s="670" t="s">
        <v>1467</v>
      </c>
      <c r="C1203" s="276">
        <v>1</v>
      </c>
      <c r="D1203" s="276">
        <v>1</v>
      </c>
      <c r="E1203" s="276">
        <v>0</v>
      </c>
      <c r="F1203" s="276">
        <v>0</v>
      </c>
      <c r="G1203" s="1043">
        <v>100</v>
      </c>
      <c r="H1203" s="276">
        <v>1</v>
      </c>
      <c r="I1203" s="276">
        <v>0</v>
      </c>
      <c r="J1203" s="276">
        <v>0</v>
      </c>
      <c r="K1203" s="276">
        <v>1</v>
      </c>
      <c r="L1203" s="276">
        <v>0</v>
      </c>
      <c r="M1203" s="276">
        <v>0</v>
      </c>
      <c r="N1203" s="276">
        <v>0</v>
      </c>
      <c r="O1203" s="276">
        <v>0</v>
      </c>
      <c r="P1203" s="276">
        <v>0</v>
      </c>
      <c r="Q1203" s="276">
        <v>0</v>
      </c>
      <c r="R1203" s="276">
        <v>0</v>
      </c>
      <c r="S1203" s="276">
        <v>0</v>
      </c>
      <c r="T1203" s="276">
        <v>0</v>
      </c>
      <c r="U1203" s="276">
        <v>0</v>
      </c>
      <c r="V1203" s="1044">
        <v>0</v>
      </c>
      <c r="W1203" s="276">
        <v>0</v>
      </c>
      <c r="X1203" s="276">
        <v>0</v>
      </c>
      <c r="Y1203" s="276">
        <v>0</v>
      </c>
      <c r="Z1203" s="276">
        <v>0</v>
      </c>
      <c r="AA1203" s="276">
        <v>0</v>
      </c>
      <c r="AB1203" s="276">
        <v>0</v>
      </c>
      <c r="AC1203" s="276">
        <v>0</v>
      </c>
      <c r="AD1203" s="448"/>
    </row>
    <row r="1204" spans="1:30" ht="20.399999999999999" customHeight="1">
      <c r="A1204" s="794"/>
      <c r="B1204" s="670" t="s">
        <v>4104</v>
      </c>
      <c r="C1204" s="276">
        <v>0</v>
      </c>
      <c r="D1204" s="276">
        <v>0</v>
      </c>
      <c r="E1204" s="276">
        <v>0</v>
      </c>
      <c r="F1204" s="276">
        <v>0</v>
      </c>
      <c r="G1204" s="1043">
        <v>0</v>
      </c>
      <c r="H1204" s="276">
        <v>0</v>
      </c>
      <c r="I1204" s="276">
        <v>0</v>
      </c>
      <c r="J1204" s="276">
        <v>0</v>
      </c>
      <c r="K1204" s="276">
        <v>0</v>
      </c>
      <c r="L1204" s="276">
        <v>0</v>
      </c>
      <c r="M1204" s="276">
        <v>0</v>
      </c>
      <c r="N1204" s="276">
        <v>0</v>
      </c>
      <c r="O1204" s="276">
        <v>0</v>
      </c>
      <c r="P1204" s="276">
        <v>0</v>
      </c>
      <c r="Q1204" s="276">
        <v>0</v>
      </c>
      <c r="R1204" s="276">
        <v>0</v>
      </c>
      <c r="S1204" s="276">
        <v>0</v>
      </c>
      <c r="T1204" s="276">
        <v>0</v>
      </c>
      <c r="U1204" s="276">
        <v>0</v>
      </c>
      <c r="V1204" s="1044">
        <v>0</v>
      </c>
      <c r="W1204" s="276">
        <v>0</v>
      </c>
      <c r="X1204" s="276">
        <v>0</v>
      </c>
      <c r="Y1204" s="276">
        <v>0</v>
      </c>
      <c r="Z1204" s="276">
        <v>0</v>
      </c>
      <c r="AA1204" s="276">
        <v>0</v>
      </c>
      <c r="AB1204" s="276">
        <v>0</v>
      </c>
      <c r="AC1204" s="276">
        <v>0</v>
      </c>
      <c r="AD1204" s="448"/>
    </row>
    <row r="1205" spans="1:30" ht="20.399999999999999" customHeight="1">
      <c r="A1205" s="407"/>
      <c r="B1205" s="407"/>
      <c r="C1205" s="407"/>
      <c r="D1205" s="407"/>
      <c r="E1205" s="407"/>
      <c r="F1205" s="407"/>
      <c r="G1205" s="407"/>
      <c r="H1205" s="407"/>
      <c r="I1205" s="407"/>
      <c r="J1205" s="407"/>
      <c r="K1205" s="407"/>
      <c r="L1205" s="407"/>
      <c r="M1205" s="407"/>
      <c r="N1205" s="407"/>
      <c r="O1205" s="407"/>
      <c r="P1205" s="407"/>
      <c r="Q1205" s="407"/>
      <c r="R1205" s="407"/>
      <c r="S1205" s="407"/>
      <c r="T1205" s="407"/>
      <c r="U1205" s="407"/>
      <c r="V1205" s="407"/>
      <c r="W1205" s="407"/>
      <c r="X1205" s="407"/>
      <c r="Y1205" s="407"/>
      <c r="Z1205" s="407"/>
      <c r="AA1205" s="407"/>
      <c r="AB1205" s="407"/>
      <c r="AC1205" s="407"/>
      <c r="AD1205" s="448"/>
    </row>
    <row r="1206" spans="1:30" ht="20.399999999999999" customHeight="1">
      <c r="A1206" s="796" t="s">
        <v>3183</v>
      </c>
      <c r="B1206" s="669" t="s">
        <v>3182</v>
      </c>
      <c r="C1206" s="275">
        <v>3</v>
      </c>
      <c r="D1206" s="275">
        <v>3</v>
      </c>
      <c r="E1206" s="275">
        <v>0</v>
      </c>
      <c r="F1206" s="275">
        <v>0</v>
      </c>
      <c r="G1206" s="1041">
        <v>100</v>
      </c>
      <c r="H1206" s="275">
        <v>1</v>
      </c>
      <c r="I1206" s="275">
        <v>1</v>
      </c>
      <c r="J1206" s="275">
        <v>0</v>
      </c>
      <c r="K1206" s="275">
        <v>0</v>
      </c>
      <c r="L1206" s="275">
        <v>0</v>
      </c>
      <c r="M1206" s="275">
        <v>0</v>
      </c>
      <c r="N1206" s="275">
        <v>0</v>
      </c>
      <c r="O1206" s="275">
        <v>0</v>
      </c>
      <c r="P1206" s="275">
        <v>0</v>
      </c>
      <c r="Q1206" s="275">
        <v>0</v>
      </c>
      <c r="R1206" s="275">
        <v>0</v>
      </c>
      <c r="S1206" s="275">
        <v>1</v>
      </c>
      <c r="T1206" s="275">
        <v>0</v>
      </c>
      <c r="U1206" s="275">
        <v>0</v>
      </c>
      <c r="V1206" s="1042">
        <v>1</v>
      </c>
      <c r="W1206" s="275">
        <v>0</v>
      </c>
      <c r="X1206" s="275">
        <v>0</v>
      </c>
      <c r="Y1206" s="275">
        <v>0</v>
      </c>
      <c r="Z1206" s="275">
        <v>0</v>
      </c>
      <c r="AA1206" s="275">
        <v>0</v>
      </c>
      <c r="AB1206" s="275">
        <v>0</v>
      </c>
      <c r="AC1206" s="275">
        <v>0</v>
      </c>
      <c r="AD1206" s="448"/>
    </row>
    <row r="1207" spans="1:30" ht="20.399999999999999" customHeight="1">
      <c r="A1207" s="669"/>
      <c r="B1207" s="669" t="s">
        <v>3181</v>
      </c>
      <c r="C1207" s="797"/>
      <c r="D1207" s="797"/>
      <c r="E1207" s="797"/>
      <c r="F1207" s="797"/>
      <c r="G1207" s="797"/>
      <c r="H1207" s="797"/>
      <c r="I1207" s="797"/>
      <c r="J1207" s="797"/>
      <c r="K1207" s="797"/>
      <c r="L1207" s="797"/>
      <c r="M1207" s="797"/>
      <c r="N1207" s="797"/>
      <c r="O1207" s="797"/>
      <c r="P1207" s="797"/>
      <c r="Q1207" s="797"/>
      <c r="R1207" s="797"/>
      <c r="S1207" s="797"/>
      <c r="T1207" s="797"/>
      <c r="U1207" s="797"/>
      <c r="V1207" s="797"/>
      <c r="W1207" s="797"/>
      <c r="X1207" s="797"/>
      <c r="Y1207" s="797"/>
      <c r="Z1207" s="797"/>
      <c r="AA1207" s="797"/>
      <c r="AB1207" s="797"/>
      <c r="AC1207" s="797"/>
      <c r="AD1207" s="448"/>
    </row>
    <row r="1208" spans="1:30" ht="20.399999999999999" customHeight="1">
      <c r="A1208" s="794"/>
      <c r="B1208" s="670" t="s">
        <v>1468</v>
      </c>
      <c r="C1208" s="276">
        <v>3</v>
      </c>
      <c r="D1208" s="276">
        <v>3</v>
      </c>
      <c r="E1208" s="276">
        <v>0</v>
      </c>
      <c r="F1208" s="276">
        <v>0</v>
      </c>
      <c r="G1208" s="1043">
        <v>100</v>
      </c>
      <c r="H1208" s="276">
        <v>1</v>
      </c>
      <c r="I1208" s="276">
        <v>1</v>
      </c>
      <c r="J1208" s="276">
        <v>0</v>
      </c>
      <c r="K1208" s="276">
        <v>0</v>
      </c>
      <c r="L1208" s="276">
        <v>0</v>
      </c>
      <c r="M1208" s="276">
        <v>0</v>
      </c>
      <c r="N1208" s="276">
        <v>0</v>
      </c>
      <c r="O1208" s="276">
        <v>0</v>
      </c>
      <c r="P1208" s="276">
        <v>0</v>
      </c>
      <c r="Q1208" s="276">
        <v>0</v>
      </c>
      <c r="R1208" s="276">
        <v>0</v>
      </c>
      <c r="S1208" s="276">
        <v>1</v>
      </c>
      <c r="T1208" s="276">
        <v>0</v>
      </c>
      <c r="U1208" s="276">
        <v>0</v>
      </c>
      <c r="V1208" s="1044">
        <v>1</v>
      </c>
      <c r="W1208" s="276">
        <v>0</v>
      </c>
      <c r="X1208" s="276">
        <v>0</v>
      </c>
      <c r="Y1208" s="276">
        <v>0</v>
      </c>
      <c r="Z1208" s="276">
        <v>0</v>
      </c>
      <c r="AA1208" s="276">
        <v>0</v>
      </c>
      <c r="AB1208" s="276">
        <v>0</v>
      </c>
      <c r="AC1208" s="276">
        <v>0</v>
      </c>
      <c r="AD1208" s="448"/>
    </row>
    <row r="1209" spans="1:30" ht="20.399999999999999" customHeight="1">
      <c r="A1209" s="794"/>
      <c r="B1209" s="670" t="s">
        <v>1467</v>
      </c>
      <c r="C1209" s="276">
        <v>0</v>
      </c>
      <c r="D1209" s="276">
        <v>0</v>
      </c>
      <c r="E1209" s="276">
        <v>0</v>
      </c>
      <c r="F1209" s="276">
        <v>0</v>
      </c>
      <c r="G1209" s="1043">
        <v>0</v>
      </c>
      <c r="H1209" s="276">
        <v>0</v>
      </c>
      <c r="I1209" s="276">
        <v>0</v>
      </c>
      <c r="J1209" s="276">
        <v>0</v>
      </c>
      <c r="K1209" s="276">
        <v>0</v>
      </c>
      <c r="L1209" s="276">
        <v>0</v>
      </c>
      <c r="M1209" s="276">
        <v>0</v>
      </c>
      <c r="N1209" s="276">
        <v>0</v>
      </c>
      <c r="O1209" s="276">
        <v>0</v>
      </c>
      <c r="P1209" s="276">
        <v>0</v>
      </c>
      <c r="Q1209" s="276">
        <v>0</v>
      </c>
      <c r="R1209" s="276">
        <v>0</v>
      </c>
      <c r="S1209" s="276">
        <v>0</v>
      </c>
      <c r="T1209" s="276">
        <v>0</v>
      </c>
      <c r="U1209" s="276">
        <v>0</v>
      </c>
      <c r="V1209" s="1044">
        <v>0</v>
      </c>
      <c r="W1209" s="276">
        <v>0</v>
      </c>
      <c r="X1209" s="276">
        <v>0</v>
      </c>
      <c r="Y1209" s="276">
        <v>0</v>
      </c>
      <c r="Z1209" s="276">
        <v>0</v>
      </c>
      <c r="AA1209" s="276">
        <v>0</v>
      </c>
      <c r="AB1209" s="276">
        <v>0</v>
      </c>
      <c r="AC1209" s="276">
        <v>0</v>
      </c>
      <c r="AD1209" s="448"/>
    </row>
    <row r="1210" spans="1:30" ht="20.399999999999999" customHeight="1">
      <c r="A1210" s="794"/>
      <c r="B1210" s="670" t="s">
        <v>4104</v>
      </c>
      <c r="C1210" s="276">
        <v>0</v>
      </c>
      <c r="D1210" s="276">
        <v>0</v>
      </c>
      <c r="E1210" s="276">
        <v>0</v>
      </c>
      <c r="F1210" s="276">
        <v>0</v>
      </c>
      <c r="G1210" s="1043">
        <v>0</v>
      </c>
      <c r="H1210" s="276">
        <v>0</v>
      </c>
      <c r="I1210" s="276">
        <v>0</v>
      </c>
      <c r="J1210" s="276">
        <v>0</v>
      </c>
      <c r="K1210" s="276">
        <v>0</v>
      </c>
      <c r="L1210" s="276">
        <v>0</v>
      </c>
      <c r="M1210" s="276">
        <v>0</v>
      </c>
      <c r="N1210" s="276">
        <v>0</v>
      </c>
      <c r="O1210" s="276">
        <v>0</v>
      </c>
      <c r="P1210" s="276">
        <v>0</v>
      </c>
      <c r="Q1210" s="276">
        <v>0</v>
      </c>
      <c r="R1210" s="276">
        <v>0</v>
      </c>
      <c r="S1210" s="276">
        <v>0</v>
      </c>
      <c r="T1210" s="276">
        <v>0</v>
      </c>
      <c r="U1210" s="276">
        <v>0</v>
      </c>
      <c r="V1210" s="1044">
        <v>0</v>
      </c>
      <c r="W1210" s="276">
        <v>0</v>
      </c>
      <c r="X1210" s="276">
        <v>0</v>
      </c>
      <c r="Y1210" s="276">
        <v>0</v>
      </c>
      <c r="Z1210" s="276">
        <v>0</v>
      </c>
      <c r="AA1210" s="276">
        <v>0</v>
      </c>
      <c r="AB1210" s="276">
        <v>0</v>
      </c>
      <c r="AC1210" s="276">
        <v>0</v>
      </c>
      <c r="AD1210" s="448"/>
    </row>
    <row r="1211" spans="1:30" ht="20.399999999999999" customHeight="1">
      <c r="A1211" s="407"/>
      <c r="B1211" s="407"/>
      <c r="C1211" s="407"/>
      <c r="D1211" s="407"/>
      <c r="E1211" s="407"/>
      <c r="F1211" s="407"/>
      <c r="G1211" s="407"/>
      <c r="H1211" s="407"/>
      <c r="I1211" s="407"/>
      <c r="J1211" s="407"/>
      <c r="K1211" s="407"/>
      <c r="L1211" s="407"/>
      <c r="M1211" s="407"/>
      <c r="N1211" s="407"/>
      <c r="O1211" s="407"/>
      <c r="P1211" s="407"/>
      <c r="Q1211" s="407"/>
      <c r="R1211" s="407"/>
      <c r="S1211" s="407"/>
      <c r="T1211" s="407"/>
      <c r="U1211" s="407"/>
      <c r="V1211" s="407"/>
      <c r="W1211" s="407"/>
      <c r="X1211" s="407"/>
      <c r="Y1211" s="407"/>
      <c r="Z1211" s="407"/>
      <c r="AA1211" s="407"/>
      <c r="AB1211" s="407"/>
      <c r="AC1211" s="407"/>
      <c r="AD1211" s="448"/>
    </row>
    <row r="1212" spans="1:30" ht="20.399999999999999" customHeight="1">
      <c r="A1212" s="796" t="s">
        <v>3180</v>
      </c>
      <c r="B1212" s="669" t="s">
        <v>3179</v>
      </c>
      <c r="C1212" s="275">
        <v>5</v>
      </c>
      <c r="D1212" s="275">
        <v>5</v>
      </c>
      <c r="E1212" s="275">
        <v>0</v>
      </c>
      <c r="F1212" s="275">
        <v>0</v>
      </c>
      <c r="G1212" s="1041">
        <v>100</v>
      </c>
      <c r="H1212" s="275">
        <v>0</v>
      </c>
      <c r="I1212" s="275">
        <v>0</v>
      </c>
      <c r="J1212" s="275">
        <v>0</v>
      </c>
      <c r="K1212" s="275">
        <v>0</v>
      </c>
      <c r="L1212" s="275">
        <v>0</v>
      </c>
      <c r="M1212" s="275">
        <v>0</v>
      </c>
      <c r="N1212" s="275">
        <v>2</v>
      </c>
      <c r="O1212" s="275">
        <v>1</v>
      </c>
      <c r="P1212" s="275">
        <v>2</v>
      </c>
      <c r="Q1212" s="275">
        <v>0</v>
      </c>
      <c r="R1212" s="275">
        <v>0</v>
      </c>
      <c r="S1212" s="275">
        <v>0</v>
      </c>
      <c r="T1212" s="275">
        <v>0</v>
      </c>
      <c r="U1212" s="275">
        <v>0</v>
      </c>
      <c r="V1212" s="1042">
        <v>0</v>
      </c>
      <c r="W1212" s="275">
        <v>0</v>
      </c>
      <c r="X1212" s="275">
        <v>0</v>
      </c>
      <c r="Y1212" s="275">
        <v>0</v>
      </c>
      <c r="Z1212" s="275">
        <v>0</v>
      </c>
      <c r="AA1212" s="275">
        <v>0</v>
      </c>
      <c r="AB1212" s="275">
        <v>0</v>
      </c>
      <c r="AC1212" s="275">
        <v>0</v>
      </c>
      <c r="AD1212" s="448"/>
    </row>
    <row r="1213" spans="1:30" ht="20.399999999999999" customHeight="1">
      <c r="A1213" s="669"/>
      <c r="B1213" s="669" t="s">
        <v>3178</v>
      </c>
      <c r="C1213" s="797"/>
      <c r="D1213" s="797"/>
      <c r="E1213" s="797"/>
      <c r="F1213" s="797"/>
      <c r="G1213" s="797"/>
      <c r="H1213" s="797"/>
      <c r="I1213" s="797"/>
      <c r="J1213" s="797"/>
      <c r="K1213" s="797"/>
      <c r="L1213" s="797"/>
      <c r="M1213" s="797"/>
      <c r="N1213" s="797"/>
      <c r="O1213" s="797"/>
      <c r="P1213" s="797"/>
      <c r="Q1213" s="797"/>
      <c r="R1213" s="797"/>
      <c r="S1213" s="797"/>
      <c r="T1213" s="797"/>
      <c r="U1213" s="797"/>
      <c r="V1213" s="797"/>
      <c r="W1213" s="797"/>
      <c r="X1213" s="797"/>
      <c r="Y1213" s="797"/>
      <c r="Z1213" s="797"/>
      <c r="AA1213" s="797"/>
      <c r="AB1213" s="797"/>
      <c r="AC1213" s="797"/>
      <c r="AD1213" s="448"/>
    </row>
    <row r="1214" spans="1:30" ht="20.399999999999999" customHeight="1">
      <c r="A1214" s="794"/>
      <c r="B1214" s="670" t="s">
        <v>1468</v>
      </c>
      <c r="C1214" s="276">
        <v>3</v>
      </c>
      <c r="D1214" s="276">
        <v>3</v>
      </c>
      <c r="E1214" s="276">
        <v>0</v>
      </c>
      <c r="F1214" s="276">
        <v>0</v>
      </c>
      <c r="G1214" s="1043">
        <v>100</v>
      </c>
      <c r="H1214" s="276">
        <v>0</v>
      </c>
      <c r="I1214" s="276">
        <v>0</v>
      </c>
      <c r="J1214" s="276">
        <v>0</v>
      </c>
      <c r="K1214" s="276">
        <v>0</v>
      </c>
      <c r="L1214" s="276">
        <v>0</v>
      </c>
      <c r="M1214" s="276">
        <v>0</v>
      </c>
      <c r="N1214" s="276">
        <v>1</v>
      </c>
      <c r="O1214" s="276">
        <v>0</v>
      </c>
      <c r="P1214" s="276">
        <v>2</v>
      </c>
      <c r="Q1214" s="276">
        <v>0</v>
      </c>
      <c r="R1214" s="276">
        <v>0</v>
      </c>
      <c r="S1214" s="276">
        <v>0</v>
      </c>
      <c r="T1214" s="276">
        <v>0</v>
      </c>
      <c r="U1214" s="276">
        <v>0</v>
      </c>
      <c r="V1214" s="1044">
        <v>0</v>
      </c>
      <c r="W1214" s="276">
        <v>0</v>
      </c>
      <c r="X1214" s="276">
        <v>0</v>
      </c>
      <c r="Y1214" s="276">
        <v>0</v>
      </c>
      <c r="Z1214" s="276">
        <v>0</v>
      </c>
      <c r="AA1214" s="276">
        <v>0</v>
      </c>
      <c r="AB1214" s="276">
        <v>0</v>
      </c>
      <c r="AC1214" s="276">
        <v>0</v>
      </c>
      <c r="AD1214" s="448"/>
    </row>
    <row r="1215" spans="1:30" ht="20.399999999999999" customHeight="1">
      <c r="A1215" s="794"/>
      <c r="B1215" s="670" t="s">
        <v>1467</v>
      </c>
      <c r="C1215" s="276">
        <v>2</v>
      </c>
      <c r="D1215" s="276">
        <v>2</v>
      </c>
      <c r="E1215" s="276">
        <v>0</v>
      </c>
      <c r="F1215" s="276">
        <v>0</v>
      </c>
      <c r="G1215" s="1043">
        <v>100</v>
      </c>
      <c r="H1215" s="276">
        <v>0</v>
      </c>
      <c r="I1215" s="276">
        <v>0</v>
      </c>
      <c r="J1215" s="276">
        <v>0</v>
      </c>
      <c r="K1215" s="276">
        <v>0</v>
      </c>
      <c r="L1215" s="276">
        <v>0</v>
      </c>
      <c r="M1215" s="276">
        <v>0</v>
      </c>
      <c r="N1215" s="276">
        <v>1</v>
      </c>
      <c r="O1215" s="276">
        <v>1</v>
      </c>
      <c r="P1215" s="276">
        <v>0</v>
      </c>
      <c r="Q1215" s="276">
        <v>0</v>
      </c>
      <c r="R1215" s="276">
        <v>0</v>
      </c>
      <c r="S1215" s="276">
        <v>0</v>
      </c>
      <c r="T1215" s="276">
        <v>0</v>
      </c>
      <c r="U1215" s="276">
        <v>0</v>
      </c>
      <c r="V1215" s="1044">
        <v>0</v>
      </c>
      <c r="W1215" s="276">
        <v>0</v>
      </c>
      <c r="X1215" s="276">
        <v>0</v>
      </c>
      <c r="Y1215" s="276">
        <v>0</v>
      </c>
      <c r="Z1215" s="276">
        <v>0</v>
      </c>
      <c r="AA1215" s="276">
        <v>0</v>
      </c>
      <c r="AB1215" s="276">
        <v>0</v>
      </c>
      <c r="AC1215" s="276">
        <v>0</v>
      </c>
      <c r="AD1215" s="448"/>
    </row>
    <row r="1216" spans="1:30" ht="20.399999999999999" customHeight="1">
      <c r="A1216" s="794"/>
      <c r="B1216" s="670" t="s">
        <v>4104</v>
      </c>
      <c r="C1216" s="276">
        <v>0</v>
      </c>
      <c r="D1216" s="276">
        <v>0</v>
      </c>
      <c r="E1216" s="276">
        <v>0</v>
      </c>
      <c r="F1216" s="276">
        <v>0</v>
      </c>
      <c r="G1216" s="1043">
        <v>0</v>
      </c>
      <c r="H1216" s="276">
        <v>0</v>
      </c>
      <c r="I1216" s="276">
        <v>0</v>
      </c>
      <c r="J1216" s="276">
        <v>0</v>
      </c>
      <c r="K1216" s="276">
        <v>0</v>
      </c>
      <c r="L1216" s="276">
        <v>0</v>
      </c>
      <c r="M1216" s="276">
        <v>0</v>
      </c>
      <c r="N1216" s="276">
        <v>0</v>
      </c>
      <c r="O1216" s="276">
        <v>0</v>
      </c>
      <c r="P1216" s="276">
        <v>0</v>
      </c>
      <c r="Q1216" s="276">
        <v>0</v>
      </c>
      <c r="R1216" s="276">
        <v>0</v>
      </c>
      <c r="S1216" s="276">
        <v>0</v>
      </c>
      <c r="T1216" s="276">
        <v>0</v>
      </c>
      <c r="U1216" s="276">
        <v>0</v>
      </c>
      <c r="V1216" s="1044">
        <v>0</v>
      </c>
      <c r="W1216" s="276">
        <v>0</v>
      </c>
      <c r="X1216" s="276">
        <v>0</v>
      </c>
      <c r="Y1216" s="276">
        <v>0</v>
      </c>
      <c r="Z1216" s="276">
        <v>0</v>
      </c>
      <c r="AA1216" s="276">
        <v>0</v>
      </c>
      <c r="AB1216" s="276">
        <v>0</v>
      </c>
      <c r="AC1216" s="276">
        <v>0</v>
      </c>
      <c r="AD1216" s="448"/>
    </row>
    <row r="1217" spans="1:30" ht="20.399999999999999" customHeight="1">
      <c r="A1217" s="407"/>
      <c r="B1217" s="407"/>
      <c r="C1217" s="407"/>
      <c r="D1217" s="407"/>
      <c r="E1217" s="407"/>
      <c r="F1217" s="407"/>
      <c r="G1217" s="407"/>
      <c r="H1217" s="407"/>
      <c r="I1217" s="407"/>
      <c r="J1217" s="407"/>
      <c r="K1217" s="407"/>
      <c r="L1217" s="407"/>
      <c r="M1217" s="407"/>
      <c r="N1217" s="407"/>
      <c r="O1217" s="407"/>
      <c r="P1217" s="407"/>
      <c r="Q1217" s="407"/>
      <c r="R1217" s="407"/>
      <c r="S1217" s="407"/>
      <c r="T1217" s="407"/>
      <c r="U1217" s="407"/>
      <c r="V1217" s="407"/>
      <c r="W1217" s="407"/>
      <c r="X1217" s="407"/>
      <c r="Y1217" s="407"/>
      <c r="Z1217" s="407"/>
      <c r="AA1217" s="407"/>
      <c r="AB1217" s="407"/>
      <c r="AC1217" s="407"/>
      <c r="AD1217" s="448"/>
    </row>
    <row r="1218" spans="1:30" ht="20.399999999999999" customHeight="1">
      <c r="A1218" s="796" t="s">
        <v>3177</v>
      </c>
      <c r="B1218" s="669" t="s">
        <v>3176</v>
      </c>
      <c r="C1218" s="275">
        <v>10</v>
      </c>
      <c r="D1218" s="275">
        <v>10</v>
      </c>
      <c r="E1218" s="275">
        <v>0</v>
      </c>
      <c r="F1218" s="275">
        <v>0</v>
      </c>
      <c r="G1218" s="1041">
        <v>100</v>
      </c>
      <c r="H1218" s="275">
        <v>0</v>
      </c>
      <c r="I1218" s="275">
        <v>0</v>
      </c>
      <c r="J1218" s="275">
        <v>0</v>
      </c>
      <c r="K1218" s="275">
        <v>0</v>
      </c>
      <c r="L1218" s="275">
        <v>0</v>
      </c>
      <c r="M1218" s="275">
        <v>0</v>
      </c>
      <c r="N1218" s="275">
        <v>0</v>
      </c>
      <c r="O1218" s="275">
        <v>0</v>
      </c>
      <c r="P1218" s="275">
        <v>0</v>
      </c>
      <c r="Q1218" s="275">
        <v>0</v>
      </c>
      <c r="R1218" s="275">
        <v>0</v>
      </c>
      <c r="S1218" s="275">
        <v>0</v>
      </c>
      <c r="T1218" s="275">
        <v>1</v>
      </c>
      <c r="U1218" s="275">
        <v>0</v>
      </c>
      <c r="V1218" s="1042">
        <v>0</v>
      </c>
      <c r="W1218" s="275">
        <v>0</v>
      </c>
      <c r="X1218" s="275">
        <v>0</v>
      </c>
      <c r="Y1218" s="275">
        <v>3</v>
      </c>
      <c r="Z1218" s="275">
        <v>2</v>
      </c>
      <c r="AA1218" s="275">
        <v>1</v>
      </c>
      <c r="AB1218" s="275">
        <v>0</v>
      </c>
      <c r="AC1218" s="275">
        <v>3</v>
      </c>
      <c r="AD1218" s="448"/>
    </row>
    <row r="1219" spans="1:30" ht="20.399999999999999" customHeight="1">
      <c r="A1219" s="669"/>
      <c r="B1219" s="669" t="s">
        <v>3175</v>
      </c>
      <c r="C1219" s="797"/>
      <c r="D1219" s="797"/>
      <c r="E1219" s="797"/>
      <c r="F1219" s="797"/>
      <c r="G1219" s="797"/>
      <c r="H1219" s="797"/>
      <c r="I1219" s="797"/>
      <c r="J1219" s="797"/>
      <c r="K1219" s="797"/>
      <c r="L1219" s="797"/>
      <c r="M1219" s="797"/>
      <c r="N1219" s="797"/>
      <c r="O1219" s="797"/>
      <c r="P1219" s="797"/>
      <c r="Q1219" s="797"/>
      <c r="R1219" s="797"/>
      <c r="S1219" s="797"/>
      <c r="T1219" s="797"/>
      <c r="U1219" s="797"/>
      <c r="V1219" s="797"/>
      <c r="W1219" s="797"/>
      <c r="X1219" s="797"/>
      <c r="Y1219" s="797"/>
      <c r="Z1219" s="797"/>
      <c r="AA1219" s="797"/>
      <c r="AB1219" s="797"/>
      <c r="AC1219" s="797"/>
      <c r="AD1219" s="448"/>
    </row>
    <row r="1220" spans="1:30" ht="20.399999999999999" customHeight="1">
      <c r="A1220" s="794"/>
      <c r="B1220" s="670" t="s">
        <v>1468</v>
      </c>
      <c r="C1220" s="276">
        <v>6</v>
      </c>
      <c r="D1220" s="276">
        <v>6</v>
      </c>
      <c r="E1220" s="276">
        <v>0</v>
      </c>
      <c r="F1220" s="276">
        <v>0</v>
      </c>
      <c r="G1220" s="1043">
        <v>100</v>
      </c>
      <c r="H1220" s="276">
        <v>0</v>
      </c>
      <c r="I1220" s="276">
        <v>0</v>
      </c>
      <c r="J1220" s="276">
        <v>0</v>
      </c>
      <c r="K1220" s="276">
        <v>0</v>
      </c>
      <c r="L1220" s="276">
        <v>0</v>
      </c>
      <c r="M1220" s="276">
        <v>0</v>
      </c>
      <c r="N1220" s="276">
        <v>0</v>
      </c>
      <c r="O1220" s="276">
        <v>0</v>
      </c>
      <c r="P1220" s="276">
        <v>0</v>
      </c>
      <c r="Q1220" s="276">
        <v>0</v>
      </c>
      <c r="R1220" s="276">
        <v>0</v>
      </c>
      <c r="S1220" s="276">
        <v>0</v>
      </c>
      <c r="T1220" s="276">
        <v>1</v>
      </c>
      <c r="U1220" s="276">
        <v>0</v>
      </c>
      <c r="V1220" s="1044">
        <v>0</v>
      </c>
      <c r="W1220" s="276">
        <v>0</v>
      </c>
      <c r="X1220" s="276">
        <v>0</v>
      </c>
      <c r="Y1220" s="276">
        <v>3</v>
      </c>
      <c r="Z1220" s="276">
        <v>2</v>
      </c>
      <c r="AA1220" s="276">
        <v>0</v>
      </c>
      <c r="AB1220" s="276">
        <v>0</v>
      </c>
      <c r="AC1220" s="276">
        <v>0</v>
      </c>
      <c r="AD1220" s="448"/>
    </row>
    <row r="1221" spans="1:30" ht="20.399999999999999" customHeight="1">
      <c r="A1221" s="794"/>
      <c r="B1221" s="670" t="s">
        <v>1467</v>
      </c>
      <c r="C1221" s="276">
        <v>4</v>
      </c>
      <c r="D1221" s="276">
        <v>4</v>
      </c>
      <c r="E1221" s="276">
        <v>0</v>
      </c>
      <c r="F1221" s="276">
        <v>0</v>
      </c>
      <c r="G1221" s="1043">
        <v>100</v>
      </c>
      <c r="H1221" s="276">
        <v>0</v>
      </c>
      <c r="I1221" s="276">
        <v>0</v>
      </c>
      <c r="J1221" s="276">
        <v>0</v>
      </c>
      <c r="K1221" s="276">
        <v>0</v>
      </c>
      <c r="L1221" s="276">
        <v>0</v>
      </c>
      <c r="M1221" s="276">
        <v>0</v>
      </c>
      <c r="N1221" s="276">
        <v>0</v>
      </c>
      <c r="O1221" s="276">
        <v>0</v>
      </c>
      <c r="P1221" s="276">
        <v>0</v>
      </c>
      <c r="Q1221" s="276">
        <v>0</v>
      </c>
      <c r="R1221" s="276">
        <v>0</v>
      </c>
      <c r="S1221" s="276">
        <v>0</v>
      </c>
      <c r="T1221" s="276">
        <v>0</v>
      </c>
      <c r="U1221" s="276">
        <v>0</v>
      </c>
      <c r="V1221" s="1044">
        <v>0</v>
      </c>
      <c r="W1221" s="276">
        <v>0</v>
      </c>
      <c r="X1221" s="276">
        <v>0</v>
      </c>
      <c r="Y1221" s="276">
        <v>0</v>
      </c>
      <c r="Z1221" s="276">
        <v>0</v>
      </c>
      <c r="AA1221" s="276">
        <v>1</v>
      </c>
      <c r="AB1221" s="276">
        <v>0</v>
      </c>
      <c r="AC1221" s="276">
        <v>3</v>
      </c>
      <c r="AD1221" s="448"/>
    </row>
    <row r="1222" spans="1:30" ht="20.399999999999999" customHeight="1">
      <c r="A1222" s="794"/>
      <c r="B1222" s="670" t="s">
        <v>4104</v>
      </c>
      <c r="C1222" s="276">
        <v>0</v>
      </c>
      <c r="D1222" s="276">
        <v>0</v>
      </c>
      <c r="E1222" s="276">
        <v>0</v>
      </c>
      <c r="F1222" s="276">
        <v>0</v>
      </c>
      <c r="G1222" s="1043">
        <v>0</v>
      </c>
      <c r="H1222" s="276">
        <v>0</v>
      </c>
      <c r="I1222" s="276">
        <v>0</v>
      </c>
      <c r="J1222" s="276">
        <v>0</v>
      </c>
      <c r="K1222" s="276">
        <v>0</v>
      </c>
      <c r="L1222" s="276">
        <v>0</v>
      </c>
      <c r="M1222" s="276">
        <v>0</v>
      </c>
      <c r="N1222" s="276">
        <v>0</v>
      </c>
      <c r="O1222" s="276">
        <v>0</v>
      </c>
      <c r="P1222" s="276">
        <v>0</v>
      </c>
      <c r="Q1222" s="276">
        <v>0</v>
      </c>
      <c r="R1222" s="276">
        <v>0</v>
      </c>
      <c r="S1222" s="276">
        <v>0</v>
      </c>
      <c r="T1222" s="276">
        <v>0</v>
      </c>
      <c r="U1222" s="276">
        <v>0</v>
      </c>
      <c r="V1222" s="1044">
        <v>0</v>
      </c>
      <c r="W1222" s="276">
        <v>0</v>
      </c>
      <c r="X1222" s="276">
        <v>0</v>
      </c>
      <c r="Y1222" s="276">
        <v>0</v>
      </c>
      <c r="Z1222" s="276">
        <v>0</v>
      </c>
      <c r="AA1222" s="276">
        <v>0</v>
      </c>
      <c r="AB1222" s="276">
        <v>0</v>
      </c>
      <c r="AC1222" s="276">
        <v>0</v>
      </c>
      <c r="AD1222" s="448"/>
    </row>
    <row r="1223" spans="1:30" ht="20.399999999999999" customHeight="1">
      <c r="A1223" s="407"/>
      <c r="B1223" s="407"/>
      <c r="C1223" s="407"/>
      <c r="D1223" s="407"/>
      <c r="E1223" s="407"/>
      <c r="F1223" s="407"/>
      <c r="G1223" s="407"/>
      <c r="H1223" s="407"/>
      <c r="I1223" s="407"/>
      <c r="J1223" s="407"/>
      <c r="K1223" s="407"/>
      <c r="L1223" s="407"/>
      <c r="M1223" s="407"/>
      <c r="N1223" s="407"/>
      <c r="O1223" s="407"/>
      <c r="P1223" s="407"/>
      <c r="Q1223" s="407"/>
      <c r="R1223" s="407"/>
      <c r="S1223" s="407"/>
      <c r="T1223" s="407"/>
      <c r="U1223" s="407"/>
      <c r="V1223" s="407"/>
      <c r="W1223" s="407"/>
      <c r="X1223" s="407"/>
      <c r="Y1223" s="407"/>
      <c r="Z1223" s="407"/>
      <c r="AA1223" s="407"/>
      <c r="AB1223" s="407"/>
      <c r="AC1223" s="407"/>
      <c r="AD1223" s="448"/>
    </row>
    <row r="1224" spans="1:30" ht="20.399999999999999" customHeight="1">
      <c r="A1224" s="796" t="s">
        <v>3174</v>
      </c>
      <c r="B1224" s="669" t="s">
        <v>3173</v>
      </c>
      <c r="C1224" s="275">
        <v>2</v>
      </c>
      <c r="D1224" s="275">
        <v>2</v>
      </c>
      <c r="E1224" s="275">
        <v>0</v>
      </c>
      <c r="F1224" s="275">
        <v>0</v>
      </c>
      <c r="G1224" s="1041">
        <v>100</v>
      </c>
      <c r="H1224" s="275">
        <v>0</v>
      </c>
      <c r="I1224" s="275">
        <v>0</v>
      </c>
      <c r="J1224" s="275">
        <v>0</v>
      </c>
      <c r="K1224" s="275">
        <v>0</v>
      </c>
      <c r="L1224" s="275">
        <v>0</v>
      </c>
      <c r="M1224" s="275">
        <v>0</v>
      </c>
      <c r="N1224" s="275">
        <v>0</v>
      </c>
      <c r="O1224" s="275">
        <v>0</v>
      </c>
      <c r="P1224" s="275">
        <v>1</v>
      </c>
      <c r="Q1224" s="275">
        <v>0</v>
      </c>
      <c r="R1224" s="275">
        <v>0</v>
      </c>
      <c r="S1224" s="275">
        <v>0</v>
      </c>
      <c r="T1224" s="275">
        <v>0</v>
      </c>
      <c r="U1224" s="275">
        <v>0</v>
      </c>
      <c r="V1224" s="1042">
        <v>0</v>
      </c>
      <c r="W1224" s="275">
        <v>0</v>
      </c>
      <c r="X1224" s="275">
        <v>0</v>
      </c>
      <c r="Y1224" s="275">
        <v>1</v>
      </c>
      <c r="Z1224" s="275">
        <v>0</v>
      </c>
      <c r="AA1224" s="275">
        <v>0</v>
      </c>
      <c r="AB1224" s="275">
        <v>0</v>
      </c>
      <c r="AC1224" s="275">
        <v>0</v>
      </c>
      <c r="AD1224" s="448"/>
    </row>
    <row r="1225" spans="1:30" ht="20.399999999999999" customHeight="1">
      <c r="A1225" s="669"/>
      <c r="B1225" s="669" t="s">
        <v>3172</v>
      </c>
      <c r="C1225" s="797"/>
      <c r="D1225" s="797"/>
      <c r="E1225" s="797"/>
      <c r="F1225" s="797"/>
      <c r="G1225" s="797"/>
      <c r="H1225" s="797"/>
      <c r="I1225" s="797"/>
      <c r="J1225" s="797"/>
      <c r="K1225" s="797"/>
      <c r="L1225" s="797"/>
      <c r="M1225" s="797"/>
      <c r="N1225" s="797"/>
      <c r="O1225" s="797"/>
      <c r="P1225" s="797"/>
      <c r="Q1225" s="797"/>
      <c r="R1225" s="797"/>
      <c r="S1225" s="797"/>
      <c r="T1225" s="797"/>
      <c r="U1225" s="797"/>
      <c r="V1225" s="797"/>
      <c r="W1225" s="797"/>
      <c r="X1225" s="797"/>
      <c r="Y1225" s="797"/>
      <c r="Z1225" s="797"/>
      <c r="AA1225" s="797"/>
      <c r="AB1225" s="797"/>
      <c r="AC1225" s="797"/>
      <c r="AD1225" s="448"/>
    </row>
    <row r="1226" spans="1:30" ht="20.399999999999999" customHeight="1">
      <c r="A1226" s="794"/>
      <c r="B1226" s="670" t="s">
        <v>1468</v>
      </c>
      <c r="C1226" s="276">
        <v>2</v>
      </c>
      <c r="D1226" s="276">
        <v>2</v>
      </c>
      <c r="E1226" s="276">
        <v>0</v>
      </c>
      <c r="F1226" s="276">
        <v>0</v>
      </c>
      <c r="G1226" s="1043">
        <v>100</v>
      </c>
      <c r="H1226" s="276">
        <v>0</v>
      </c>
      <c r="I1226" s="276">
        <v>0</v>
      </c>
      <c r="J1226" s="276">
        <v>0</v>
      </c>
      <c r="K1226" s="276">
        <v>0</v>
      </c>
      <c r="L1226" s="276">
        <v>0</v>
      </c>
      <c r="M1226" s="276">
        <v>0</v>
      </c>
      <c r="N1226" s="276">
        <v>0</v>
      </c>
      <c r="O1226" s="276">
        <v>0</v>
      </c>
      <c r="P1226" s="276">
        <v>1</v>
      </c>
      <c r="Q1226" s="276">
        <v>0</v>
      </c>
      <c r="R1226" s="276">
        <v>0</v>
      </c>
      <c r="S1226" s="276">
        <v>0</v>
      </c>
      <c r="T1226" s="276">
        <v>0</v>
      </c>
      <c r="U1226" s="276">
        <v>0</v>
      </c>
      <c r="V1226" s="1044">
        <v>0</v>
      </c>
      <c r="W1226" s="276">
        <v>0</v>
      </c>
      <c r="X1226" s="276">
        <v>0</v>
      </c>
      <c r="Y1226" s="276">
        <v>1</v>
      </c>
      <c r="Z1226" s="276">
        <v>0</v>
      </c>
      <c r="AA1226" s="276">
        <v>0</v>
      </c>
      <c r="AB1226" s="276">
        <v>0</v>
      </c>
      <c r="AC1226" s="276">
        <v>0</v>
      </c>
      <c r="AD1226" s="448"/>
    </row>
    <row r="1227" spans="1:30" ht="20.399999999999999" customHeight="1">
      <c r="A1227" s="794"/>
      <c r="B1227" s="670" t="s">
        <v>1467</v>
      </c>
      <c r="C1227" s="276">
        <v>0</v>
      </c>
      <c r="D1227" s="276">
        <v>0</v>
      </c>
      <c r="E1227" s="276">
        <v>0</v>
      </c>
      <c r="F1227" s="276">
        <v>0</v>
      </c>
      <c r="G1227" s="1043">
        <v>0</v>
      </c>
      <c r="H1227" s="276">
        <v>0</v>
      </c>
      <c r="I1227" s="276">
        <v>0</v>
      </c>
      <c r="J1227" s="276">
        <v>0</v>
      </c>
      <c r="K1227" s="276">
        <v>0</v>
      </c>
      <c r="L1227" s="276">
        <v>0</v>
      </c>
      <c r="M1227" s="276">
        <v>0</v>
      </c>
      <c r="N1227" s="276">
        <v>0</v>
      </c>
      <c r="O1227" s="276">
        <v>0</v>
      </c>
      <c r="P1227" s="276">
        <v>0</v>
      </c>
      <c r="Q1227" s="276">
        <v>0</v>
      </c>
      <c r="R1227" s="276">
        <v>0</v>
      </c>
      <c r="S1227" s="276">
        <v>0</v>
      </c>
      <c r="T1227" s="276">
        <v>0</v>
      </c>
      <c r="U1227" s="276">
        <v>0</v>
      </c>
      <c r="V1227" s="1044">
        <v>0</v>
      </c>
      <c r="W1227" s="276">
        <v>0</v>
      </c>
      <c r="X1227" s="276">
        <v>0</v>
      </c>
      <c r="Y1227" s="276">
        <v>0</v>
      </c>
      <c r="Z1227" s="276">
        <v>0</v>
      </c>
      <c r="AA1227" s="276">
        <v>0</v>
      </c>
      <c r="AB1227" s="276">
        <v>0</v>
      </c>
      <c r="AC1227" s="276">
        <v>0</v>
      </c>
      <c r="AD1227" s="448"/>
    </row>
    <row r="1228" spans="1:30" ht="20.399999999999999" customHeight="1">
      <c r="A1228" s="794"/>
      <c r="B1228" s="670" t="s">
        <v>4104</v>
      </c>
      <c r="C1228" s="276">
        <v>0</v>
      </c>
      <c r="D1228" s="276">
        <v>0</v>
      </c>
      <c r="E1228" s="276">
        <v>0</v>
      </c>
      <c r="F1228" s="276">
        <v>0</v>
      </c>
      <c r="G1228" s="1043">
        <v>0</v>
      </c>
      <c r="H1228" s="276">
        <v>0</v>
      </c>
      <c r="I1228" s="276">
        <v>0</v>
      </c>
      <c r="J1228" s="276">
        <v>0</v>
      </c>
      <c r="K1228" s="276">
        <v>0</v>
      </c>
      <c r="L1228" s="276">
        <v>0</v>
      </c>
      <c r="M1228" s="276">
        <v>0</v>
      </c>
      <c r="N1228" s="276">
        <v>0</v>
      </c>
      <c r="O1228" s="276">
        <v>0</v>
      </c>
      <c r="P1228" s="276">
        <v>0</v>
      </c>
      <c r="Q1228" s="276">
        <v>0</v>
      </c>
      <c r="R1228" s="276">
        <v>0</v>
      </c>
      <c r="S1228" s="276">
        <v>0</v>
      </c>
      <c r="T1228" s="276">
        <v>0</v>
      </c>
      <c r="U1228" s="276">
        <v>0</v>
      </c>
      <c r="V1228" s="1044">
        <v>0</v>
      </c>
      <c r="W1228" s="276">
        <v>0</v>
      </c>
      <c r="X1228" s="276">
        <v>0</v>
      </c>
      <c r="Y1228" s="276">
        <v>0</v>
      </c>
      <c r="Z1228" s="276">
        <v>0</v>
      </c>
      <c r="AA1228" s="276">
        <v>0</v>
      </c>
      <c r="AB1228" s="276">
        <v>0</v>
      </c>
      <c r="AC1228" s="276">
        <v>0</v>
      </c>
      <c r="AD1228" s="448"/>
    </row>
    <row r="1229" spans="1:30" ht="20.399999999999999" customHeight="1">
      <c r="A1229" s="407"/>
      <c r="B1229" s="407"/>
      <c r="C1229" s="407"/>
      <c r="D1229" s="407"/>
      <c r="E1229" s="407"/>
      <c r="F1229" s="407"/>
      <c r="G1229" s="407"/>
      <c r="H1229" s="407"/>
      <c r="I1229" s="407"/>
      <c r="J1229" s="407"/>
      <c r="K1229" s="407"/>
      <c r="L1229" s="407"/>
      <c r="M1229" s="407"/>
      <c r="N1229" s="407"/>
      <c r="O1229" s="407"/>
      <c r="P1229" s="407"/>
      <c r="Q1229" s="407"/>
      <c r="R1229" s="407"/>
      <c r="S1229" s="407"/>
      <c r="T1229" s="407"/>
      <c r="U1229" s="407"/>
      <c r="V1229" s="407"/>
      <c r="W1229" s="407"/>
      <c r="X1229" s="407"/>
      <c r="Y1229" s="407"/>
      <c r="Z1229" s="407"/>
      <c r="AA1229" s="407"/>
      <c r="AB1229" s="407"/>
      <c r="AC1229" s="407"/>
      <c r="AD1229" s="448"/>
    </row>
    <row r="1230" spans="1:30" ht="20.399999999999999" customHeight="1">
      <c r="A1230" s="796" t="s">
        <v>3171</v>
      </c>
      <c r="B1230" s="669" t="s">
        <v>3170</v>
      </c>
      <c r="C1230" s="275">
        <v>5</v>
      </c>
      <c r="D1230" s="275">
        <v>5</v>
      </c>
      <c r="E1230" s="275">
        <v>0</v>
      </c>
      <c r="F1230" s="275">
        <v>0</v>
      </c>
      <c r="G1230" s="1041">
        <v>100</v>
      </c>
      <c r="H1230" s="275">
        <v>0</v>
      </c>
      <c r="I1230" s="275">
        <v>0</v>
      </c>
      <c r="J1230" s="275">
        <v>0</v>
      </c>
      <c r="K1230" s="275">
        <v>0</v>
      </c>
      <c r="L1230" s="275">
        <v>0</v>
      </c>
      <c r="M1230" s="275">
        <v>0</v>
      </c>
      <c r="N1230" s="275">
        <v>0</v>
      </c>
      <c r="O1230" s="275">
        <v>0</v>
      </c>
      <c r="P1230" s="275">
        <v>0</v>
      </c>
      <c r="Q1230" s="275">
        <v>0</v>
      </c>
      <c r="R1230" s="275">
        <v>0</v>
      </c>
      <c r="S1230" s="275">
        <v>1</v>
      </c>
      <c r="T1230" s="275">
        <v>0</v>
      </c>
      <c r="U1230" s="275">
        <v>1</v>
      </c>
      <c r="V1230" s="1042">
        <v>1</v>
      </c>
      <c r="W1230" s="275">
        <v>1</v>
      </c>
      <c r="X1230" s="275">
        <v>0</v>
      </c>
      <c r="Y1230" s="275">
        <v>0</v>
      </c>
      <c r="Z1230" s="275">
        <v>0</v>
      </c>
      <c r="AA1230" s="275">
        <v>1</v>
      </c>
      <c r="AB1230" s="275">
        <v>0</v>
      </c>
      <c r="AC1230" s="275">
        <v>0</v>
      </c>
      <c r="AD1230" s="448"/>
    </row>
    <row r="1231" spans="1:30" ht="20.399999999999999" customHeight="1">
      <c r="A1231" s="794"/>
      <c r="B1231" s="670" t="s">
        <v>1468</v>
      </c>
      <c r="C1231" s="276">
        <v>3</v>
      </c>
      <c r="D1231" s="276">
        <v>3</v>
      </c>
      <c r="E1231" s="276">
        <v>0</v>
      </c>
      <c r="F1231" s="276">
        <v>0</v>
      </c>
      <c r="G1231" s="1043">
        <v>100</v>
      </c>
      <c r="H1231" s="276">
        <v>0</v>
      </c>
      <c r="I1231" s="276">
        <v>0</v>
      </c>
      <c r="J1231" s="276">
        <v>0</v>
      </c>
      <c r="K1231" s="276">
        <v>0</v>
      </c>
      <c r="L1231" s="276">
        <v>0</v>
      </c>
      <c r="M1231" s="276">
        <v>0</v>
      </c>
      <c r="N1231" s="276">
        <v>0</v>
      </c>
      <c r="O1231" s="276">
        <v>0</v>
      </c>
      <c r="P1231" s="276">
        <v>0</v>
      </c>
      <c r="Q1231" s="276">
        <v>0</v>
      </c>
      <c r="R1231" s="276">
        <v>0</v>
      </c>
      <c r="S1231" s="276">
        <v>1</v>
      </c>
      <c r="T1231" s="276">
        <v>0</v>
      </c>
      <c r="U1231" s="276">
        <v>1</v>
      </c>
      <c r="V1231" s="1044">
        <v>0</v>
      </c>
      <c r="W1231" s="276">
        <v>1</v>
      </c>
      <c r="X1231" s="276">
        <v>0</v>
      </c>
      <c r="Y1231" s="276">
        <v>0</v>
      </c>
      <c r="Z1231" s="276">
        <v>0</v>
      </c>
      <c r="AA1231" s="276">
        <v>0</v>
      </c>
      <c r="AB1231" s="276">
        <v>0</v>
      </c>
      <c r="AC1231" s="276">
        <v>0</v>
      </c>
      <c r="AD1231" s="448"/>
    </row>
    <row r="1232" spans="1:30" ht="20.399999999999999" customHeight="1">
      <c r="A1232" s="794"/>
      <c r="B1232" s="670" t="s">
        <v>1467</v>
      </c>
      <c r="C1232" s="276">
        <v>2</v>
      </c>
      <c r="D1232" s="276">
        <v>2</v>
      </c>
      <c r="E1232" s="276">
        <v>0</v>
      </c>
      <c r="F1232" s="276">
        <v>0</v>
      </c>
      <c r="G1232" s="1043">
        <v>100</v>
      </c>
      <c r="H1232" s="276">
        <v>0</v>
      </c>
      <c r="I1232" s="276">
        <v>0</v>
      </c>
      <c r="J1232" s="276">
        <v>0</v>
      </c>
      <c r="K1232" s="276">
        <v>0</v>
      </c>
      <c r="L1232" s="276">
        <v>0</v>
      </c>
      <c r="M1232" s="276">
        <v>0</v>
      </c>
      <c r="N1232" s="276">
        <v>0</v>
      </c>
      <c r="O1232" s="276">
        <v>0</v>
      </c>
      <c r="P1232" s="276">
        <v>0</v>
      </c>
      <c r="Q1232" s="276">
        <v>0</v>
      </c>
      <c r="R1232" s="276">
        <v>0</v>
      </c>
      <c r="S1232" s="276">
        <v>0</v>
      </c>
      <c r="T1232" s="276">
        <v>0</v>
      </c>
      <c r="U1232" s="276">
        <v>0</v>
      </c>
      <c r="V1232" s="1044">
        <v>1</v>
      </c>
      <c r="W1232" s="276">
        <v>0</v>
      </c>
      <c r="X1232" s="276">
        <v>0</v>
      </c>
      <c r="Y1232" s="276">
        <v>0</v>
      </c>
      <c r="Z1232" s="276">
        <v>0</v>
      </c>
      <c r="AA1232" s="276">
        <v>1</v>
      </c>
      <c r="AB1232" s="276">
        <v>0</v>
      </c>
      <c r="AC1232" s="276">
        <v>0</v>
      </c>
      <c r="AD1232" s="448"/>
    </row>
    <row r="1233" spans="1:30" ht="20.399999999999999" customHeight="1">
      <c r="A1233" s="794"/>
      <c r="B1233" s="670" t="s">
        <v>4104</v>
      </c>
      <c r="C1233" s="276">
        <v>0</v>
      </c>
      <c r="D1233" s="276">
        <v>0</v>
      </c>
      <c r="E1233" s="276">
        <v>0</v>
      </c>
      <c r="F1233" s="276">
        <v>0</v>
      </c>
      <c r="G1233" s="1043">
        <v>0</v>
      </c>
      <c r="H1233" s="276">
        <v>0</v>
      </c>
      <c r="I1233" s="276">
        <v>0</v>
      </c>
      <c r="J1233" s="276">
        <v>0</v>
      </c>
      <c r="K1233" s="276">
        <v>0</v>
      </c>
      <c r="L1233" s="276">
        <v>0</v>
      </c>
      <c r="M1233" s="276">
        <v>0</v>
      </c>
      <c r="N1233" s="276">
        <v>0</v>
      </c>
      <c r="O1233" s="276">
        <v>0</v>
      </c>
      <c r="P1233" s="276">
        <v>0</v>
      </c>
      <c r="Q1233" s="276">
        <v>0</v>
      </c>
      <c r="R1233" s="276">
        <v>0</v>
      </c>
      <c r="S1233" s="276">
        <v>0</v>
      </c>
      <c r="T1233" s="276">
        <v>0</v>
      </c>
      <c r="U1233" s="276">
        <v>0</v>
      </c>
      <c r="V1233" s="1044">
        <v>0</v>
      </c>
      <c r="W1233" s="276">
        <v>0</v>
      </c>
      <c r="X1233" s="276">
        <v>0</v>
      </c>
      <c r="Y1233" s="276">
        <v>0</v>
      </c>
      <c r="Z1233" s="276">
        <v>0</v>
      </c>
      <c r="AA1233" s="276">
        <v>0</v>
      </c>
      <c r="AB1233" s="276">
        <v>0</v>
      </c>
      <c r="AC1233" s="276">
        <v>0</v>
      </c>
      <c r="AD1233" s="448"/>
    </row>
    <row r="1234" spans="1:30" ht="20.399999999999999" customHeight="1">
      <c r="A1234" s="407"/>
      <c r="B1234" s="407"/>
      <c r="C1234" s="407"/>
      <c r="D1234" s="407"/>
      <c r="E1234" s="407"/>
      <c r="F1234" s="407"/>
      <c r="G1234" s="407"/>
      <c r="H1234" s="407"/>
      <c r="I1234" s="407"/>
      <c r="J1234" s="407"/>
      <c r="K1234" s="407"/>
      <c r="L1234" s="407"/>
      <c r="M1234" s="407"/>
      <c r="N1234" s="407"/>
      <c r="O1234" s="407"/>
      <c r="P1234" s="407"/>
      <c r="Q1234" s="407"/>
      <c r="R1234" s="407"/>
      <c r="S1234" s="407"/>
      <c r="T1234" s="407"/>
      <c r="U1234" s="407"/>
      <c r="V1234" s="407"/>
      <c r="W1234" s="407"/>
      <c r="X1234" s="407"/>
      <c r="Y1234" s="407"/>
      <c r="Z1234" s="407"/>
      <c r="AA1234" s="407"/>
      <c r="AB1234" s="407"/>
      <c r="AC1234" s="407"/>
      <c r="AD1234" s="448"/>
    </row>
    <row r="1235" spans="1:30" ht="20.399999999999999" customHeight="1">
      <c r="A1235" s="796" t="s">
        <v>3169</v>
      </c>
      <c r="B1235" s="669" t="s">
        <v>3168</v>
      </c>
      <c r="C1235" s="275">
        <v>22</v>
      </c>
      <c r="D1235" s="275">
        <v>22</v>
      </c>
      <c r="E1235" s="275">
        <v>0</v>
      </c>
      <c r="F1235" s="275">
        <v>0</v>
      </c>
      <c r="G1235" s="1041">
        <v>100</v>
      </c>
      <c r="H1235" s="275">
        <v>1</v>
      </c>
      <c r="I1235" s="275">
        <v>0</v>
      </c>
      <c r="J1235" s="275">
        <v>0</v>
      </c>
      <c r="K1235" s="275">
        <v>1</v>
      </c>
      <c r="L1235" s="275">
        <v>1</v>
      </c>
      <c r="M1235" s="275">
        <v>1</v>
      </c>
      <c r="N1235" s="275">
        <v>1</v>
      </c>
      <c r="O1235" s="275">
        <v>0</v>
      </c>
      <c r="P1235" s="275">
        <v>1</v>
      </c>
      <c r="Q1235" s="275">
        <v>0</v>
      </c>
      <c r="R1235" s="275">
        <v>2</v>
      </c>
      <c r="S1235" s="275">
        <v>0</v>
      </c>
      <c r="T1235" s="275">
        <v>0</v>
      </c>
      <c r="U1235" s="275">
        <v>1</v>
      </c>
      <c r="V1235" s="1042">
        <v>1</v>
      </c>
      <c r="W1235" s="275">
        <v>0</v>
      </c>
      <c r="X1235" s="275">
        <v>0</v>
      </c>
      <c r="Y1235" s="275">
        <v>1</v>
      </c>
      <c r="Z1235" s="275">
        <v>2</v>
      </c>
      <c r="AA1235" s="275">
        <v>0</v>
      </c>
      <c r="AB1235" s="275">
        <v>2</v>
      </c>
      <c r="AC1235" s="275">
        <v>8</v>
      </c>
      <c r="AD1235" s="448"/>
    </row>
    <row r="1236" spans="1:30" ht="20.399999999999999" customHeight="1">
      <c r="A1236" s="794"/>
      <c r="B1236" s="670" t="s">
        <v>1468</v>
      </c>
      <c r="C1236" s="276">
        <v>10</v>
      </c>
      <c r="D1236" s="276">
        <v>10</v>
      </c>
      <c r="E1236" s="276">
        <v>0</v>
      </c>
      <c r="F1236" s="276">
        <v>0</v>
      </c>
      <c r="G1236" s="1043">
        <v>100</v>
      </c>
      <c r="H1236" s="276">
        <v>1</v>
      </c>
      <c r="I1236" s="276">
        <v>0</v>
      </c>
      <c r="J1236" s="276">
        <v>0</v>
      </c>
      <c r="K1236" s="276">
        <v>1</v>
      </c>
      <c r="L1236" s="276">
        <v>0</v>
      </c>
      <c r="M1236" s="276">
        <v>0</v>
      </c>
      <c r="N1236" s="276">
        <v>0</v>
      </c>
      <c r="O1236" s="276">
        <v>0</v>
      </c>
      <c r="P1236" s="276">
        <v>0</v>
      </c>
      <c r="Q1236" s="276">
        <v>0</v>
      </c>
      <c r="R1236" s="276">
        <v>2</v>
      </c>
      <c r="S1236" s="276">
        <v>0</v>
      </c>
      <c r="T1236" s="276">
        <v>0</v>
      </c>
      <c r="U1236" s="276">
        <v>0</v>
      </c>
      <c r="V1236" s="1044">
        <v>1</v>
      </c>
      <c r="W1236" s="276">
        <v>0</v>
      </c>
      <c r="X1236" s="276">
        <v>0</v>
      </c>
      <c r="Y1236" s="276">
        <v>1</v>
      </c>
      <c r="Z1236" s="276">
        <v>2</v>
      </c>
      <c r="AA1236" s="276">
        <v>0</v>
      </c>
      <c r="AB1236" s="276">
        <v>2</v>
      </c>
      <c r="AC1236" s="276">
        <v>1</v>
      </c>
      <c r="AD1236" s="448"/>
    </row>
    <row r="1237" spans="1:30" ht="20.399999999999999" customHeight="1">
      <c r="A1237" s="794"/>
      <c r="B1237" s="670" t="s">
        <v>1467</v>
      </c>
      <c r="C1237" s="276">
        <v>12</v>
      </c>
      <c r="D1237" s="276">
        <v>12</v>
      </c>
      <c r="E1237" s="276">
        <v>0</v>
      </c>
      <c r="F1237" s="276">
        <v>0</v>
      </c>
      <c r="G1237" s="1043">
        <v>100</v>
      </c>
      <c r="H1237" s="276">
        <v>0</v>
      </c>
      <c r="I1237" s="276">
        <v>0</v>
      </c>
      <c r="J1237" s="276">
        <v>0</v>
      </c>
      <c r="K1237" s="276">
        <v>0</v>
      </c>
      <c r="L1237" s="276">
        <v>1</v>
      </c>
      <c r="M1237" s="276">
        <v>1</v>
      </c>
      <c r="N1237" s="276">
        <v>1</v>
      </c>
      <c r="O1237" s="276">
        <v>0</v>
      </c>
      <c r="P1237" s="276">
        <v>1</v>
      </c>
      <c r="Q1237" s="276">
        <v>0</v>
      </c>
      <c r="R1237" s="276">
        <v>0</v>
      </c>
      <c r="S1237" s="276">
        <v>0</v>
      </c>
      <c r="T1237" s="276">
        <v>0</v>
      </c>
      <c r="U1237" s="276">
        <v>1</v>
      </c>
      <c r="V1237" s="1044">
        <v>0</v>
      </c>
      <c r="W1237" s="276">
        <v>0</v>
      </c>
      <c r="X1237" s="276">
        <v>0</v>
      </c>
      <c r="Y1237" s="276">
        <v>0</v>
      </c>
      <c r="Z1237" s="276">
        <v>0</v>
      </c>
      <c r="AA1237" s="276">
        <v>0</v>
      </c>
      <c r="AB1237" s="276">
        <v>0</v>
      </c>
      <c r="AC1237" s="276">
        <v>7</v>
      </c>
      <c r="AD1237" s="448"/>
    </row>
    <row r="1238" spans="1:30" ht="20.399999999999999" customHeight="1">
      <c r="A1238" s="794"/>
      <c r="B1238" s="670" t="s">
        <v>4104</v>
      </c>
      <c r="C1238" s="276">
        <v>0</v>
      </c>
      <c r="D1238" s="276">
        <v>0</v>
      </c>
      <c r="E1238" s="276">
        <v>0</v>
      </c>
      <c r="F1238" s="276">
        <v>0</v>
      </c>
      <c r="G1238" s="1043">
        <v>0</v>
      </c>
      <c r="H1238" s="276">
        <v>0</v>
      </c>
      <c r="I1238" s="276">
        <v>0</v>
      </c>
      <c r="J1238" s="276">
        <v>0</v>
      </c>
      <c r="K1238" s="276">
        <v>0</v>
      </c>
      <c r="L1238" s="276">
        <v>0</v>
      </c>
      <c r="M1238" s="276">
        <v>0</v>
      </c>
      <c r="N1238" s="276">
        <v>0</v>
      </c>
      <c r="O1238" s="276">
        <v>0</v>
      </c>
      <c r="P1238" s="276">
        <v>0</v>
      </c>
      <c r="Q1238" s="276">
        <v>0</v>
      </c>
      <c r="R1238" s="276">
        <v>0</v>
      </c>
      <c r="S1238" s="276">
        <v>0</v>
      </c>
      <c r="T1238" s="276">
        <v>0</v>
      </c>
      <c r="U1238" s="276">
        <v>0</v>
      </c>
      <c r="V1238" s="1044">
        <v>0</v>
      </c>
      <c r="W1238" s="276">
        <v>0</v>
      </c>
      <c r="X1238" s="276">
        <v>0</v>
      </c>
      <c r="Y1238" s="276">
        <v>0</v>
      </c>
      <c r="Z1238" s="276">
        <v>0</v>
      </c>
      <c r="AA1238" s="276">
        <v>0</v>
      </c>
      <c r="AB1238" s="276">
        <v>0</v>
      </c>
      <c r="AC1238" s="276">
        <v>0</v>
      </c>
      <c r="AD1238" s="448"/>
    </row>
    <row r="1239" spans="1:30" ht="20.399999999999999" customHeight="1">
      <c r="A1239" s="407"/>
      <c r="B1239" s="407"/>
      <c r="C1239" s="407"/>
      <c r="D1239" s="407"/>
      <c r="E1239" s="407"/>
      <c r="F1239" s="407"/>
      <c r="G1239" s="407"/>
      <c r="H1239" s="407"/>
      <c r="I1239" s="407"/>
      <c r="J1239" s="407"/>
      <c r="K1239" s="407"/>
      <c r="L1239" s="407"/>
      <c r="M1239" s="407"/>
      <c r="N1239" s="407"/>
      <c r="O1239" s="407"/>
      <c r="P1239" s="407"/>
      <c r="Q1239" s="407"/>
      <c r="R1239" s="407"/>
      <c r="S1239" s="407"/>
      <c r="T1239" s="407"/>
      <c r="U1239" s="407"/>
      <c r="V1239" s="407"/>
      <c r="W1239" s="407"/>
      <c r="X1239" s="407"/>
      <c r="Y1239" s="407"/>
      <c r="Z1239" s="407"/>
      <c r="AA1239" s="407"/>
      <c r="AB1239" s="407"/>
      <c r="AC1239" s="407"/>
      <c r="AD1239" s="448"/>
    </row>
    <row r="1240" spans="1:30" ht="20.399999999999999" customHeight="1">
      <c r="A1240" s="796" t="s">
        <v>3167</v>
      </c>
      <c r="B1240" s="669" t="s">
        <v>3166</v>
      </c>
      <c r="C1240" s="275">
        <v>10</v>
      </c>
      <c r="D1240" s="275">
        <v>10</v>
      </c>
      <c r="E1240" s="275">
        <v>0</v>
      </c>
      <c r="F1240" s="275">
        <v>0</v>
      </c>
      <c r="G1240" s="1041">
        <v>100</v>
      </c>
      <c r="H1240" s="275">
        <v>0</v>
      </c>
      <c r="I1240" s="275">
        <v>0</v>
      </c>
      <c r="J1240" s="275">
        <v>0</v>
      </c>
      <c r="K1240" s="275">
        <v>0</v>
      </c>
      <c r="L1240" s="275">
        <v>0</v>
      </c>
      <c r="M1240" s="275">
        <v>0</v>
      </c>
      <c r="N1240" s="275">
        <v>0</v>
      </c>
      <c r="O1240" s="275">
        <v>0</v>
      </c>
      <c r="P1240" s="275">
        <v>0</v>
      </c>
      <c r="Q1240" s="275">
        <v>0</v>
      </c>
      <c r="R1240" s="275">
        <v>0</v>
      </c>
      <c r="S1240" s="275">
        <v>0</v>
      </c>
      <c r="T1240" s="275">
        <v>0</v>
      </c>
      <c r="U1240" s="275">
        <v>1</v>
      </c>
      <c r="V1240" s="1042">
        <v>0</v>
      </c>
      <c r="W1240" s="275">
        <v>3</v>
      </c>
      <c r="X1240" s="275">
        <v>1</v>
      </c>
      <c r="Y1240" s="275">
        <v>1</v>
      </c>
      <c r="Z1240" s="275">
        <v>2</v>
      </c>
      <c r="AA1240" s="275">
        <v>1</v>
      </c>
      <c r="AB1240" s="275">
        <v>1</v>
      </c>
      <c r="AC1240" s="275">
        <v>0</v>
      </c>
      <c r="AD1240" s="448"/>
    </row>
    <row r="1241" spans="1:30" ht="20.399999999999999" customHeight="1">
      <c r="A1241" s="794"/>
      <c r="B1241" s="670" t="s">
        <v>1468</v>
      </c>
      <c r="C1241" s="276">
        <v>5</v>
      </c>
      <c r="D1241" s="276">
        <v>5</v>
      </c>
      <c r="E1241" s="276">
        <v>0</v>
      </c>
      <c r="F1241" s="276">
        <v>0</v>
      </c>
      <c r="G1241" s="1043">
        <v>100</v>
      </c>
      <c r="H1241" s="276">
        <v>0</v>
      </c>
      <c r="I1241" s="276">
        <v>0</v>
      </c>
      <c r="J1241" s="276">
        <v>0</v>
      </c>
      <c r="K1241" s="276">
        <v>0</v>
      </c>
      <c r="L1241" s="276">
        <v>0</v>
      </c>
      <c r="M1241" s="276">
        <v>0</v>
      </c>
      <c r="N1241" s="276">
        <v>0</v>
      </c>
      <c r="O1241" s="276">
        <v>0</v>
      </c>
      <c r="P1241" s="276">
        <v>0</v>
      </c>
      <c r="Q1241" s="276">
        <v>0</v>
      </c>
      <c r="R1241" s="276">
        <v>0</v>
      </c>
      <c r="S1241" s="276">
        <v>0</v>
      </c>
      <c r="T1241" s="276">
        <v>0</v>
      </c>
      <c r="U1241" s="276">
        <v>0</v>
      </c>
      <c r="V1241" s="1044">
        <v>0</v>
      </c>
      <c r="W1241" s="276">
        <v>2</v>
      </c>
      <c r="X1241" s="276">
        <v>0</v>
      </c>
      <c r="Y1241" s="276">
        <v>1</v>
      </c>
      <c r="Z1241" s="276">
        <v>1</v>
      </c>
      <c r="AA1241" s="276">
        <v>1</v>
      </c>
      <c r="AB1241" s="276">
        <v>0</v>
      </c>
      <c r="AC1241" s="276">
        <v>0</v>
      </c>
      <c r="AD1241" s="448"/>
    </row>
    <row r="1242" spans="1:30" ht="20.399999999999999" customHeight="1">
      <c r="A1242" s="794"/>
      <c r="B1242" s="670" t="s">
        <v>1467</v>
      </c>
      <c r="C1242" s="276">
        <v>5</v>
      </c>
      <c r="D1242" s="276">
        <v>5</v>
      </c>
      <c r="E1242" s="276">
        <v>0</v>
      </c>
      <c r="F1242" s="276">
        <v>0</v>
      </c>
      <c r="G1242" s="1043">
        <v>100</v>
      </c>
      <c r="H1242" s="276">
        <v>0</v>
      </c>
      <c r="I1242" s="276">
        <v>0</v>
      </c>
      <c r="J1242" s="276">
        <v>0</v>
      </c>
      <c r="K1242" s="276">
        <v>0</v>
      </c>
      <c r="L1242" s="276">
        <v>0</v>
      </c>
      <c r="M1242" s="276">
        <v>0</v>
      </c>
      <c r="N1242" s="276">
        <v>0</v>
      </c>
      <c r="O1242" s="276">
        <v>0</v>
      </c>
      <c r="P1242" s="276">
        <v>0</v>
      </c>
      <c r="Q1242" s="276">
        <v>0</v>
      </c>
      <c r="R1242" s="276">
        <v>0</v>
      </c>
      <c r="S1242" s="276">
        <v>0</v>
      </c>
      <c r="T1242" s="276">
        <v>0</v>
      </c>
      <c r="U1242" s="276">
        <v>1</v>
      </c>
      <c r="V1242" s="1044">
        <v>0</v>
      </c>
      <c r="W1242" s="276">
        <v>1</v>
      </c>
      <c r="X1242" s="276">
        <v>1</v>
      </c>
      <c r="Y1242" s="276">
        <v>0</v>
      </c>
      <c r="Z1242" s="276">
        <v>1</v>
      </c>
      <c r="AA1242" s="276">
        <v>0</v>
      </c>
      <c r="AB1242" s="276">
        <v>1</v>
      </c>
      <c r="AC1242" s="276">
        <v>0</v>
      </c>
      <c r="AD1242" s="448"/>
    </row>
    <row r="1243" spans="1:30" ht="20.399999999999999" customHeight="1">
      <c r="A1243" s="794"/>
      <c r="B1243" s="670" t="s">
        <v>4104</v>
      </c>
      <c r="C1243" s="276">
        <v>0</v>
      </c>
      <c r="D1243" s="276">
        <v>0</v>
      </c>
      <c r="E1243" s="276">
        <v>0</v>
      </c>
      <c r="F1243" s="276">
        <v>0</v>
      </c>
      <c r="G1243" s="1043">
        <v>0</v>
      </c>
      <c r="H1243" s="276">
        <v>0</v>
      </c>
      <c r="I1243" s="276">
        <v>0</v>
      </c>
      <c r="J1243" s="276">
        <v>0</v>
      </c>
      <c r="K1243" s="276">
        <v>0</v>
      </c>
      <c r="L1243" s="276">
        <v>0</v>
      </c>
      <c r="M1243" s="276">
        <v>0</v>
      </c>
      <c r="N1243" s="276">
        <v>0</v>
      </c>
      <c r="O1243" s="276">
        <v>0</v>
      </c>
      <c r="P1243" s="276">
        <v>0</v>
      </c>
      <c r="Q1243" s="276">
        <v>0</v>
      </c>
      <c r="R1243" s="276">
        <v>0</v>
      </c>
      <c r="S1243" s="276">
        <v>0</v>
      </c>
      <c r="T1243" s="276">
        <v>0</v>
      </c>
      <c r="U1243" s="276">
        <v>0</v>
      </c>
      <c r="V1243" s="1044">
        <v>0</v>
      </c>
      <c r="W1243" s="276">
        <v>0</v>
      </c>
      <c r="X1243" s="276">
        <v>0</v>
      </c>
      <c r="Y1243" s="276">
        <v>0</v>
      </c>
      <c r="Z1243" s="276">
        <v>0</v>
      </c>
      <c r="AA1243" s="276">
        <v>0</v>
      </c>
      <c r="AB1243" s="276">
        <v>0</v>
      </c>
      <c r="AC1243" s="276">
        <v>0</v>
      </c>
      <c r="AD1243" s="448"/>
    </row>
    <row r="1244" spans="1:30" ht="20.399999999999999" customHeight="1">
      <c r="A1244" s="407"/>
      <c r="B1244" s="407"/>
      <c r="C1244" s="407"/>
      <c r="D1244" s="407"/>
      <c r="E1244" s="407"/>
      <c r="F1244" s="407"/>
      <c r="G1244" s="407"/>
      <c r="H1244" s="407"/>
      <c r="I1244" s="407"/>
      <c r="J1244" s="407"/>
      <c r="K1244" s="407"/>
      <c r="L1244" s="407"/>
      <c r="M1244" s="407"/>
      <c r="N1244" s="407"/>
      <c r="O1244" s="407"/>
      <c r="P1244" s="407"/>
      <c r="Q1244" s="407"/>
      <c r="R1244" s="407"/>
      <c r="S1244" s="407"/>
      <c r="T1244" s="407"/>
      <c r="U1244" s="407"/>
      <c r="V1244" s="407"/>
      <c r="W1244" s="407"/>
      <c r="X1244" s="407"/>
      <c r="Y1244" s="407"/>
      <c r="Z1244" s="407"/>
      <c r="AA1244" s="407"/>
      <c r="AB1244" s="407"/>
      <c r="AC1244" s="407"/>
      <c r="AD1244" s="448"/>
    </row>
    <row r="1245" spans="1:30" ht="20.399999999999999" customHeight="1">
      <c r="A1245" s="796" t="s">
        <v>3165</v>
      </c>
      <c r="B1245" s="669" t="s">
        <v>3164</v>
      </c>
      <c r="C1245" s="275">
        <v>82</v>
      </c>
      <c r="D1245" s="275">
        <v>82</v>
      </c>
      <c r="E1245" s="275">
        <v>0</v>
      </c>
      <c r="F1245" s="275">
        <v>0</v>
      </c>
      <c r="G1245" s="1041">
        <v>100</v>
      </c>
      <c r="H1245" s="275">
        <v>0</v>
      </c>
      <c r="I1245" s="275">
        <v>0</v>
      </c>
      <c r="J1245" s="275">
        <v>0</v>
      </c>
      <c r="K1245" s="275">
        <v>0</v>
      </c>
      <c r="L1245" s="275">
        <v>0</v>
      </c>
      <c r="M1245" s="275">
        <v>0</v>
      </c>
      <c r="N1245" s="275">
        <v>0</v>
      </c>
      <c r="O1245" s="275">
        <v>0</v>
      </c>
      <c r="P1245" s="275">
        <v>0</v>
      </c>
      <c r="Q1245" s="275">
        <v>0</v>
      </c>
      <c r="R1245" s="275">
        <v>0</v>
      </c>
      <c r="S1245" s="275">
        <v>0</v>
      </c>
      <c r="T1245" s="275">
        <v>0</v>
      </c>
      <c r="U1245" s="275">
        <v>0</v>
      </c>
      <c r="V1245" s="1042">
        <v>1</v>
      </c>
      <c r="W1245" s="275">
        <v>1</v>
      </c>
      <c r="X1245" s="275">
        <v>1</v>
      </c>
      <c r="Y1245" s="275">
        <v>3</v>
      </c>
      <c r="Z1245" s="275">
        <v>6</v>
      </c>
      <c r="AA1245" s="275">
        <v>12</v>
      </c>
      <c r="AB1245" s="275">
        <v>19</v>
      </c>
      <c r="AC1245" s="275">
        <v>39</v>
      </c>
      <c r="AD1245" s="448"/>
    </row>
    <row r="1246" spans="1:30" ht="20.399999999999999" customHeight="1">
      <c r="A1246" s="794"/>
      <c r="B1246" s="670" t="s">
        <v>1468</v>
      </c>
      <c r="C1246" s="276">
        <v>35</v>
      </c>
      <c r="D1246" s="276">
        <v>35</v>
      </c>
      <c r="E1246" s="276">
        <v>0</v>
      </c>
      <c r="F1246" s="276">
        <v>0</v>
      </c>
      <c r="G1246" s="1043">
        <v>100</v>
      </c>
      <c r="H1246" s="276">
        <v>0</v>
      </c>
      <c r="I1246" s="276">
        <v>0</v>
      </c>
      <c r="J1246" s="276">
        <v>0</v>
      </c>
      <c r="K1246" s="276">
        <v>0</v>
      </c>
      <c r="L1246" s="276">
        <v>0</v>
      </c>
      <c r="M1246" s="276">
        <v>0</v>
      </c>
      <c r="N1246" s="276">
        <v>0</v>
      </c>
      <c r="O1246" s="276">
        <v>0</v>
      </c>
      <c r="P1246" s="276">
        <v>0</v>
      </c>
      <c r="Q1246" s="276">
        <v>0</v>
      </c>
      <c r="R1246" s="276">
        <v>0</v>
      </c>
      <c r="S1246" s="276">
        <v>0</v>
      </c>
      <c r="T1246" s="276">
        <v>0</v>
      </c>
      <c r="U1246" s="276">
        <v>0</v>
      </c>
      <c r="V1246" s="1044">
        <v>1</v>
      </c>
      <c r="W1246" s="276">
        <v>0</v>
      </c>
      <c r="X1246" s="276">
        <v>1</v>
      </c>
      <c r="Y1246" s="276">
        <v>3</v>
      </c>
      <c r="Z1246" s="276">
        <v>4</v>
      </c>
      <c r="AA1246" s="276">
        <v>7</v>
      </c>
      <c r="AB1246" s="276">
        <v>7</v>
      </c>
      <c r="AC1246" s="276">
        <v>12</v>
      </c>
      <c r="AD1246" s="448"/>
    </row>
    <row r="1247" spans="1:30" ht="20.399999999999999" customHeight="1">
      <c r="A1247" s="794"/>
      <c r="B1247" s="670" t="s">
        <v>1467</v>
      </c>
      <c r="C1247" s="276">
        <v>47</v>
      </c>
      <c r="D1247" s="276">
        <v>47</v>
      </c>
      <c r="E1247" s="276">
        <v>0</v>
      </c>
      <c r="F1247" s="276">
        <v>0</v>
      </c>
      <c r="G1247" s="1043">
        <v>100</v>
      </c>
      <c r="H1247" s="276">
        <v>0</v>
      </c>
      <c r="I1247" s="276">
        <v>0</v>
      </c>
      <c r="J1247" s="276">
        <v>0</v>
      </c>
      <c r="K1247" s="276">
        <v>0</v>
      </c>
      <c r="L1247" s="276">
        <v>0</v>
      </c>
      <c r="M1247" s="276">
        <v>0</v>
      </c>
      <c r="N1247" s="276">
        <v>0</v>
      </c>
      <c r="O1247" s="276">
        <v>0</v>
      </c>
      <c r="P1247" s="276">
        <v>0</v>
      </c>
      <c r="Q1247" s="276">
        <v>0</v>
      </c>
      <c r="R1247" s="276">
        <v>0</v>
      </c>
      <c r="S1247" s="276">
        <v>0</v>
      </c>
      <c r="T1247" s="276">
        <v>0</v>
      </c>
      <c r="U1247" s="276">
        <v>0</v>
      </c>
      <c r="V1247" s="1044">
        <v>0</v>
      </c>
      <c r="W1247" s="276">
        <v>1</v>
      </c>
      <c r="X1247" s="276">
        <v>0</v>
      </c>
      <c r="Y1247" s="276">
        <v>0</v>
      </c>
      <c r="Z1247" s="276">
        <v>2</v>
      </c>
      <c r="AA1247" s="276">
        <v>5</v>
      </c>
      <c r="AB1247" s="276">
        <v>12</v>
      </c>
      <c r="AC1247" s="276">
        <v>27</v>
      </c>
      <c r="AD1247" s="448"/>
    </row>
    <row r="1248" spans="1:30" ht="20.399999999999999" customHeight="1">
      <c r="A1248" s="794"/>
      <c r="B1248" s="670" t="s">
        <v>4104</v>
      </c>
      <c r="C1248" s="276">
        <v>0</v>
      </c>
      <c r="D1248" s="276">
        <v>0</v>
      </c>
      <c r="E1248" s="276">
        <v>0</v>
      </c>
      <c r="F1248" s="276">
        <v>0</v>
      </c>
      <c r="G1248" s="1043">
        <v>0</v>
      </c>
      <c r="H1248" s="276">
        <v>0</v>
      </c>
      <c r="I1248" s="276">
        <v>0</v>
      </c>
      <c r="J1248" s="276">
        <v>0</v>
      </c>
      <c r="K1248" s="276">
        <v>0</v>
      </c>
      <c r="L1248" s="276">
        <v>0</v>
      </c>
      <c r="M1248" s="276">
        <v>0</v>
      </c>
      <c r="N1248" s="276">
        <v>0</v>
      </c>
      <c r="O1248" s="276">
        <v>0</v>
      </c>
      <c r="P1248" s="276">
        <v>0</v>
      </c>
      <c r="Q1248" s="276">
        <v>0</v>
      </c>
      <c r="R1248" s="276">
        <v>0</v>
      </c>
      <c r="S1248" s="276">
        <v>0</v>
      </c>
      <c r="T1248" s="276">
        <v>0</v>
      </c>
      <c r="U1248" s="276">
        <v>0</v>
      </c>
      <c r="V1248" s="1044">
        <v>0</v>
      </c>
      <c r="W1248" s="276">
        <v>0</v>
      </c>
      <c r="X1248" s="276">
        <v>0</v>
      </c>
      <c r="Y1248" s="276">
        <v>0</v>
      </c>
      <c r="Z1248" s="276">
        <v>0</v>
      </c>
      <c r="AA1248" s="276">
        <v>0</v>
      </c>
      <c r="AB1248" s="276">
        <v>0</v>
      </c>
      <c r="AC1248" s="276">
        <v>0</v>
      </c>
      <c r="AD1248" s="448"/>
    </row>
    <row r="1249" spans="1:30" ht="20.399999999999999" customHeight="1">
      <c r="A1249" s="407"/>
      <c r="B1249" s="407"/>
      <c r="C1249" s="407"/>
      <c r="D1249" s="407"/>
      <c r="E1249" s="407"/>
      <c r="F1249" s="407"/>
      <c r="G1249" s="407"/>
      <c r="H1249" s="407"/>
      <c r="I1249" s="407"/>
      <c r="J1249" s="407"/>
      <c r="K1249" s="407"/>
      <c r="L1249" s="407"/>
      <c r="M1249" s="407"/>
      <c r="N1249" s="407"/>
      <c r="O1249" s="407"/>
      <c r="P1249" s="407"/>
      <c r="Q1249" s="407"/>
      <c r="R1249" s="407"/>
      <c r="S1249" s="407"/>
      <c r="T1249" s="407"/>
      <c r="U1249" s="407"/>
      <c r="V1249" s="407"/>
      <c r="W1249" s="407"/>
      <c r="X1249" s="407"/>
      <c r="Y1249" s="407"/>
      <c r="Z1249" s="407"/>
      <c r="AA1249" s="407"/>
      <c r="AB1249" s="407"/>
      <c r="AC1249" s="407"/>
      <c r="AD1249" s="448"/>
    </row>
    <row r="1250" spans="1:30" ht="20.399999999999999" customHeight="1">
      <c r="A1250" s="796" t="s">
        <v>3163</v>
      </c>
      <c r="B1250" s="669" t="s">
        <v>3162</v>
      </c>
      <c r="C1250" s="275">
        <v>143</v>
      </c>
      <c r="D1250" s="275">
        <v>143</v>
      </c>
      <c r="E1250" s="275">
        <v>0</v>
      </c>
      <c r="F1250" s="275">
        <v>0</v>
      </c>
      <c r="G1250" s="1041">
        <v>100</v>
      </c>
      <c r="H1250" s="275">
        <v>1</v>
      </c>
      <c r="I1250" s="275">
        <v>1</v>
      </c>
      <c r="J1250" s="275">
        <v>0</v>
      </c>
      <c r="K1250" s="275">
        <v>0</v>
      </c>
      <c r="L1250" s="275">
        <v>1</v>
      </c>
      <c r="M1250" s="275">
        <v>0</v>
      </c>
      <c r="N1250" s="275">
        <v>0</v>
      </c>
      <c r="O1250" s="275">
        <v>0</v>
      </c>
      <c r="P1250" s="275">
        <v>0</v>
      </c>
      <c r="Q1250" s="275">
        <v>2</v>
      </c>
      <c r="R1250" s="275">
        <v>0</v>
      </c>
      <c r="S1250" s="275">
        <v>3</v>
      </c>
      <c r="T1250" s="275">
        <v>0</v>
      </c>
      <c r="U1250" s="275">
        <v>2</v>
      </c>
      <c r="V1250" s="1042">
        <v>0</v>
      </c>
      <c r="W1250" s="275">
        <v>6</v>
      </c>
      <c r="X1250" s="275">
        <v>11</v>
      </c>
      <c r="Y1250" s="275">
        <v>10</v>
      </c>
      <c r="Z1250" s="275">
        <v>19</v>
      </c>
      <c r="AA1250" s="275">
        <v>19</v>
      </c>
      <c r="AB1250" s="275">
        <v>25</v>
      </c>
      <c r="AC1250" s="275">
        <v>44</v>
      </c>
      <c r="AD1250" s="448"/>
    </row>
    <row r="1251" spans="1:30" ht="20.399999999999999" customHeight="1">
      <c r="A1251" s="669"/>
      <c r="B1251" s="669" t="s">
        <v>3161</v>
      </c>
      <c r="C1251" s="797"/>
      <c r="D1251" s="797"/>
      <c r="E1251" s="797"/>
      <c r="F1251" s="797"/>
      <c r="G1251" s="797"/>
      <c r="H1251" s="797"/>
      <c r="I1251" s="797"/>
      <c r="J1251" s="797"/>
      <c r="K1251" s="797"/>
      <c r="L1251" s="797"/>
      <c r="M1251" s="797"/>
      <c r="N1251" s="797"/>
      <c r="O1251" s="797"/>
      <c r="P1251" s="797"/>
      <c r="Q1251" s="797"/>
      <c r="R1251" s="797"/>
      <c r="S1251" s="797"/>
      <c r="T1251" s="797"/>
      <c r="U1251" s="797"/>
      <c r="V1251" s="797"/>
      <c r="W1251" s="797"/>
      <c r="X1251" s="797"/>
      <c r="Y1251" s="797"/>
      <c r="Z1251" s="797"/>
      <c r="AA1251" s="797"/>
      <c r="AB1251" s="797"/>
      <c r="AC1251" s="797"/>
      <c r="AD1251" s="448"/>
    </row>
    <row r="1252" spans="1:30" ht="20.399999999999999" customHeight="1">
      <c r="A1252" s="794"/>
      <c r="B1252" s="670" t="s">
        <v>1468</v>
      </c>
      <c r="C1252" s="276">
        <v>64</v>
      </c>
      <c r="D1252" s="276">
        <v>64</v>
      </c>
      <c r="E1252" s="276">
        <v>0</v>
      </c>
      <c r="F1252" s="276">
        <v>0</v>
      </c>
      <c r="G1252" s="1043">
        <v>100</v>
      </c>
      <c r="H1252" s="276">
        <v>1</v>
      </c>
      <c r="I1252" s="276">
        <v>1</v>
      </c>
      <c r="J1252" s="276">
        <v>0</v>
      </c>
      <c r="K1252" s="276">
        <v>0</v>
      </c>
      <c r="L1252" s="276">
        <v>1</v>
      </c>
      <c r="M1252" s="276">
        <v>0</v>
      </c>
      <c r="N1252" s="276">
        <v>0</v>
      </c>
      <c r="O1252" s="276">
        <v>0</v>
      </c>
      <c r="P1252" s="276">
        <v>0</v>
      </c>
      <c r="Q1252" s="276">
        <v>1</v>
      </c>
      <c r="R1252" s="276">
        <v>0</v>
      </c>
      <c r="S1252" s="276">
        <v>3</v>
      </c>
      <c r="T1252" s="276">
        <v>0</v>
      </c>
      <c r="U1252" s="276">
        <v>2</v>
      </c>
      <c r="V1252" s="1044">
        <v>0</v>
      </c>
      <c r="W1252" s="276">
        <v>2</v>
      </c>
      <c r="X1252" s="276">
        <v>4</v>
      </c>
      <c r="Y1252" s="276">
        <v>4</v>
      </c>
      <c r="Z1252" s="276">
        <v>8</v>
      </c>
      <c r="AA1252" s="276">
        <v>9</v>
      </c>
      <c r="AB1252" s="276">
        <v>12</v>
      </c>
      <c r="AC1252" s="276">
        <v>17</v>
      </c>
      <c r="AD1252" s="448"/>
    </row>
    <row r="1253" spans="1:30" ht="20.399999999999999" customHeight="1">
      <c r="A1253" s="794"/>
      <c r="B1253" s="670" t="s">
        <v>1467</v>
      </c>
      <c r="C1253" s="276">
        <v>79</v>
      </c>
      <c r="D1253" s="276">
        <v>79</v>
      </c>
      <c r="E1253" s="276">
        <v>0</v>
      </c>
      <c r="F1253" s="276">
        <v>0</v>
      </c>
      <c r="G1253" s="1043">
        <v>100</v>
      </c>
      <c r="H1253" s="276">
        <v>0</v>
      </c>
      <c r="I1253" s="276">
        <v>0</v>
      </c>
      <c r="J1253" s="276">
        <v>0</v>
      </c>
      <c r="K1253" s="276">
        <v>0</v>
      </c>
      <c r="L1253" s="276">
        <v>0</v>
      </c>
      <c r="M1253" s="276">
        <v>0</v>
      </c>
      <c r="N1253" s="276">
        <v>0</v>
      </c>
      <c r="O1253" s="276">
        <v>0</v>
      </c>
      <c r="P1253" s="276">
        <v>0</v>
      </c>
      <c r="Q1253" s="276">
        <v>1</v>
      </c>
      <c r="R1253" s="276">
        <v>0</v>
      </c>
      <c r="S1253" s="276">
        <v>0</v>
      </c>
      <c r="T1253" s="276">
        <v>0</v>
      </c>
      <c r="U1253" s="276">
        <v>0</v>
      </c>
      <c r="V1253" s="1044">
        <v>0</v>
      </c>
      <c r="W1253" s="276">
        <v>4</v>
      </c>
      <c r="X1253" s="276">
        <v>7</v>
      </c>
      <c r="Y1253" s="276">
        <v>6</v>
      </c>
      <c r="Z1253" s="276">
        <v>11</v>
      </c>
      <c r="AA1253" s="276">
        <v>10</v>
      </c>
      <c r="AB1253" s="276">
        <v>13</v>
      </c>
      <c r="AC1253" s="276">
        <v>27</v>
      </c>
      <c r="AD1253" s="448"/>
    </row>
    <row r="1254" spans="1:30" ht="20.399999999999999" customHeight="1">
      <c r="A1254" s="794"/>
      <c r="B1254" s="670" t="s">
        <v>4104</v>
      </c>
      <c r="C1254" s="276">
        <v>0</v>
      </c>
      <c r="D1254" s="276">
        <v>0</v>
      </c>
      <c r="E1254" s="276">
        <v>0</v>
      </c>
      <c r="F1254" s="276">
        <v>0</v>
      </c>
      <c r="G1254" s="1043">
        <v>0</v>
      </c>
      <c r="H1254" s="276">
        <v>0</v>
      </c>
      <c r="I1254" s="276">
        <v>0</v>
      </c>
      <c r="J1254" s="276">
        <v>0</v>
      </c>
      <c r="K1254" s="276">
        <v>0</v>
      </c>
      <c r="L1254" s="276">
        <v>0</v>
      </c>
      <c r="M1254" s="276">
        <v>0</v>
      </c>
      <c r="N1254" s="276">
        <v>0</v>
      </c>
      <c r="O1254" s="276">
        <v>0</v>
      </c>
      <c r="P1254" s="276">
        <v>0</v>
      </c>
      <c r="Q1254" s="276">
        <v>0</v>
      </c>
      <c r="R1254" s="276">
        <v>0</v>
      </c>
      <c r="S1254" s="276">
        <v>0</v>
      </c>
      <c r="T1254" s="276">
        <v>0</v>
      </c>
      <c r="U1254" s="276">
        <v>0</v>
      </c>
      <c r="V1254" s="1044">
        <v>0</v>
      </c>
      <c r="W1254" s="276">
        <v>0</v>
      </c>
      <c r="X1254" s="276">
        <v>0</v>
      </c>
      <c r="Y1254" s="276">
        <v>0</v>
      </c>
      <c r="Z1254" s="276">
        <v>0</v>
      </c>
      <c r="AA1254" s="276">
        <v>0</v>
      </c>
      <c r="AB1254" s="276">
        <v>0</v>
      </c>
      <c r="AC1254" s="276">
        <v>0</v>
      </c>
      <c r="AD1254" s="448"/>
    </row>
    <row r="1255" spans="1:30" ht="20.399999999999999" customHeight="1">
      <c r="A1255" s="407"/>
      <c r="B1255" s="407"/>
      <c r="C1255" s="407"/>
      <c r="D1255" s="407"/>
      <c r="E1255" s="407"/>
      <c r="F1255" s="407"/>
      <c r="G1255" s="407"/>
      <c r="H1255" s="407"/>
      <c r="I1255" s="407"/>
      <c r="J1255" s="407"/>
      <c r="K1255" s="407"/>
      <c r="L1255" s="407"/>
      <c r="M1255" s="407"/>
      <c r="N1255" s="407"/>
      <c r="O1255" s="407"/>
      <c r="P1255" s="407"/>
      <c r="Q1255" s="407"/>
      <c r="R1255" s="407"/>
      <c r="S1255" s="407"/>
      <c r="T1255" s="407"/>
      <c r="U1255" s="407"/>
      <c r="V1255" s="407"/>
      <c r="W1255" s="407"/>
      <c r="X1255" s="407"/>
      <c r="Y1255" s="407"/>
      <c r="Z1255" s="407"/>
      <c r="AA1255" s="407"/>
      <c r="AB1255" s="407"/>
      <c r="AC1255" s="407"/>
      <c r="AD1255" s="448"/>
    </row>
    <row r="1256" spans="1:30" ht="20.399999999999999" customHeight="1">
      <c r="A1256" s="796" t="s">
        <v>3160</v>
      </c>
      <c r="B1256" s="669" t="s">
        <v>3159</v>
      </c>
      <c r="C1256" s="275">
        <v>41</v>
      </c>
      <c r="D1256" s="275">
        <v>41</v>
      </c>
      <c r="E1256" s="275">
        <v>0</v>
      </c>
      <c r="F1256" s="275">
        <v>0</v>
      </c>
      <c r="G1256" s="1041">
        <v>100</v>
      </c>
      <c r="H1256" s="275">
        <v>4</v>
      </c>
      <c r="I1256" s="275">
        <v>0</v>
      </c>
      <c r="J1256" s="275">
        <v>0</v>
      </c>
      <c r="K1256" s="275">
        <v>4</v>
      </c>
      <c r="L1256" s="275">
        <v>3</v>
      </c>
      <c r="M1256" s="275">
        <v>1</v>
      </c>
      <c r="N1256" s="275">
        <v>0</v>
      </c>
      <c r="O1256" s="275">
        <v>0</v>
      </c>
      <c r="P1256" s="275">
        <v>0</v>
      </c>
      <c r="Q1256" s="275">
        <v>0</v>
      </c>
      <c r="R1256" s="275">
        <v>0</v>
      </c>
      <c r="S1256" s="275">
        <v>1</v>
      </c>
      <c r="T1256" s="275">
        <v>0</v>
      </c>
      <c r="U1256" s="275">
        <v>0</v>
      </c>
      <c r="V1256" s="1042">
        <v>0</v>
      </c>
      <c r="W1256" s="275">
        <v>1</v>
      </c>
      <c r="X1256" s="275">
        <v>1</v>
      </c>
      <c r="Y1256" s="275">
        <v>3</v>
      </c>
      <c r="Z1256" s="275">
        <v>7</v>
      </c>
      <c r="AA1256" s="275">
        <v>6</v>
      </c>
      <c r="AB1256" s="275">
        <v>8</v>
      </c>
      <c r="AC1256" s="275">
        <v>6</v>
      </c>
      <c r="AD1256" s="448"/>
    </row>
    <row r="1257" spans="1:30" ht="20.399999999999999" customHeight="1">
      <c r="A1257" s="794"/>
      <c r="B1257" s="670" t="s">
        <v>1468</v>
      </c>
      <c r="C1257" s="276">
        <v>22</v>
      </c>
      <c r="D1257" s="276">
        <v>22</v>
      </c>
      <c r="E1257" s="276">
        <v>0</v>
      </c>
      <c r="F1257" s="276">
        <v>0</v>
      </c>
      <c r="G1257" s="1043">
        <v>100</v>
      </c>
      <c r="H1257" s="276">
        <v>2</v>
      </c>
      <c r="I1257" s="276">
        <v>0</v>
      </c>
      <c r="J1257" s="276">
        <v>0</v>
      </c>
      <c r="K1257" s="276">
        <v>2</v>
      </c>
      <c r="L1257" s="276">
        <v>1</v>
      </c>
      <c r="M1257" s="276">
        <v>0</v>
      </c>
      <c r="N1257" s="276">
        <v>0</v>
      </c>
      <c r="O1257" s="276">
        <v>0</v>
      </c>
      <c r="P1257" s="276">
        <v>0</v>
      </c>
      <c r="Q1257" s="276">
        <v>0</v>
      </c>
      <c r="R1257" s="276">
        <v>0</v>
      </c>
      <c r="S1257" s="276">
        <v>1</v>
      </c>
      <c r="T1257" s="276">
        <v>0</v>
      </c>
      <c r="U1257" s="276">
        <v>0</v>
      </c>
      <c r="V1257" s="1044">
        <v>0</v>
      </c>
      <c r="W1257" s="276">
        <v>1</v>
      </c>
      <c r="X1257" s="276">
        <v>1</v>
      </c>
      <c r="Y1257" s="276">
        <v>3</v>
      </c>
      <c r="Z1257" s="276">
        <v>3</v>
      </c>
      <c r="AA1257" s="276">
        <v>5</v>
      </c>
      <c r="AB1257" s="276">
        <v>3</v>
      </c>
      <c r="AC1257" s="276">
        <v>2</v>
      </c>
      <c r="AD1257" s="448"/>
    </row>
    <row r="1258" spans="1:30" ht="20.399999999999999" customHeight="1">
      <c r="A1258" s="794"/>
      <c r="B1258" s="670" t="s">
        <v>1467</v>
      </c>
      <c r="C1258" s="276">
        <v>19</v>
      </c>
      <c r="D1258" s="276">
        <v>19</v>
      </c>
      <c r="E1258" s="276">
        <v>0</v>
      </c>
      <c r="F1258" s="276">
        <v>0</v>
      </c>
      <c r="G1258" s="1043">
        <v>100</v>
      </c>
      <c r="H1258" s="276">
        <v>2</v>
      </c>
      <c r="I1258" s="276">
        <v>0</v>
      </c>
      <c r="J1258" s="276">
        <v>0</v>
      </c>
      <c r="K1258" s="276">
        <v>2</v>
      </c>
      <c r="L1258" s="276">
        <v>2</v>
      </c>
      <c r="M1258" s="276">
        <v>1</v>
      </c>
      <c r="N1258" s="276">
        <v>0</v>
      </c>
      <c r="O1258" s="276">
        <v>0</v>
      </c>
      <c r="P1258" s="276">
        <v>0</v>
      </c>
      <c r="Q1258" s="276">
        <v>0</v>
      </c>
      <c r="R1258" s="276">
        <v>0</v>
      </c>
      <c r="S1258" s="276">
        <v>0</v>
      </c>
      <c r="T1258" s="276">
        <v>0</v>
      </c>
      <c r="U1258" s="276">
        <v>0</v>
      </c>
      <c r="V1258" s="1044">
        <v>0</v>
      </c>
      <c r="W1258" s="276">
        <v>0</v>
      </c>
      <c r="X1258" s="276">
        <v>0</v>
      </c>
      <c r="Y1258" s="276">
        <v>0</v>
      </c>
      <c r="Z1258" s="276">
        <v>4</v>
      </c>
      <c r="AA1258" s="276">
        <v>1</v>
      </c>
      <c r="AB1258" s="276">
        <v>5</v>
      </c>
      <c r="AC1258" s="276">
        <v>4</v>
      </c>
      <c r="AD1258" s="448"/>
    </row>
    <row r="1259" spans="1:30" ht="20.399999999999999" customHeight="1">
      <c r="A1259" s="794"/>
      <c r="B1259" s="670" t="s">
        <v>4104</v>
      </c>
      <c r="C1259" s="276">
        <v>0</v>
      </c>
      <c r="D1259" s="276">
        <v>0</v>
      </c>
      <c r="E1259" s="276">
        <v>0</v>
      </c>
      <c r="F1259" s="276">
        <v>0</v>
      </c>
      <c r="G1259" s="1043">
        <v>0</v>
      </c>
      <c r="H1259" s="276">
        <v>0</v>
      </c>
      <c r="I1259" s="276">
        <v>0</v>
      </c>
      <c r="J1259" s="276">
        <v>0</v>
      </c>
      <c r="K1259" s="276">
        <v>0</v>
      </c>
      <c r="L1259" s="276">
        <v>0</v>
      </c>
      <c r="M1259" s="276">
        <v>0</v>
      </c>
      <c r="N1259" s="276">
        <v>0</v>
      </c>
      <c r="O1259" s="276">
        <v>0</v>
      </c>
      <c r="P1259" s="276">
        <v>0</v>
      </c>
      <c r="Q1259" s="276">
        <v>0</v>
      </c>
      <c r="R1259" s="276">
        <v>0</v>
      </c>
      <c r="S1259" s="276">
        <v>0</v>
      </c>
      <c r="T1259" s="276">
        <v>0</v>
      </c>
      <c r="U1259" s="276">
        <v>0</v>
      </c>
      <c r="V1259" s="1044">
        <v>0</v>
      </c>
      <c r="W1259" s="276">
        <v>0</v>
      </c>
      <c r="X1259" s="276">
        <v>0</v>
      </c>
      <c r="Y1259" s="276">
        <v>0</v>
      </c>
      <c r="Z1259" s="276">
        <v>0</v>
      </c>
      <c r="AA1259" s="276">
        <v>0</v>
      </c>
      <c r="AB1259" s="276">
        <v>0</v>
      </c>
      <c r="AC1259" s="276">
        <v>0</v>
      </c>
      <c r="AD1259" s="448"/>
    </row>
    <row r="1260" spans="1:30" ht="20.399999999999999" customHeight="1">
      <c r="A1260" s="407"/>
      <c r="B1260" s="407"/>
      <c r="C1260" s="407"/>
      <c r="D1260" s="407"/>
      <c r="E1260" s="407"/>
      <c r="F1260" s="407"/>
      <c r="G1260" s="407"/>
      <c r="H1260" s="407"/>
      <c r="I1260" s="407"/>
      <c r="J1260" s="407"/>
      <c r="K1260" s="407"/>
      <c r="L1260" s="407"/>
      <c r="M1260" s="407"/>
      <c r="N1260" s="407"/>
      <c r="O1260" s="407"/>
      <c r="P1260" s="407"/>
      <c r="Q1260" s="407"/>
      <c r="R1260" s="407"/>
      <c r="S1260" s="407"/>
      <c r="T1260" s="407"/>
      <c r="U1260" s="407"/>
      <c r="V1260" s="407"/>
      <c r="W1260" s="407"/>
      <c r="X1260" s="407"/>
      <c r="Y1260" s="407"/>
      <c r="Z1260" s="407"/>
      <c r="AA1260" s="407"/>
      <c r="AB1260" s="407"/>
      <c r="AC1260" s="407"/>
      <c r="AD1260" s="448"/>
    </row>
    <row r="1261" spans="1:30" ht="20.399999999999999" customHeight="1">
      <c r="A1261" s="796" t="s">
        <v>3158</v>
      </c>
      <c r="B1261" s="669" t="s">
        <v>3157</v>
      </c>
      <c r="C1261" s="275">
        <v>382</v>
      </c>
      <c r="D1261" s="275">
        <v>382</v>
      </c>
      <c r="E1261" s="275">
        <v>0</v>
      </c>
      <c r="F1261" s="275">
        <v>0</v>
      </c>
      <c r="G1261" s="1041">
        <v>100</v>
      </c>
      <c r="H1261" s="275">
        <v>0</v>
      </c>
      <c r="I1261" s="275">
        <v>0</v>
      </c>
      <c r="J1261" s="275">
        <v>0</v>
      </c>
      <c r="K1261" s="275">
        <v>0</v>
      </c>
      <c r="L1261" s="275">
        <v>0</v>
      </c>
      <c r="M1261" s="275">
        <v>0</v>
      </c>
      <c r="N1261" s="275">
        <v>0</v>
      </c>
      <c r="O1261" s="275">
        <v>0</v>
      </c>
      <c r="P1261" s="275">
        <v>0</v>
      </c>
      <c r="Q1261" s="275">
        <v>0</v>
      </c>
      <c r="R1261" s="275">
        <v>0</v>
      </c>
      <c r="S1261" s="275">
        <v>0</v>
      </c>
      <c r="T1261" s="275">
        <v>0</v>
      </c>
      <c r="U1261" s="275">
        <v>0</v>
      </c>
      <c r="V1261" s="1042">
        <v>0</v>
      </c>
      <c r="W1261" s="275">
        <v>0</v>
      </c>
      <c r="X1261" s="275">
        <v>1</v>
      </c>
      <c r="Y1261" s="275">
        <v>2</v>
      </c>
      <c r="Z1261" s="275">
        <v>21</v>
      </c>
      <c r="AA1261" s="275">
        <v>35</v>
      </c>
      <c r="AB1261" s="275">
        <v>72</v>
      </c>
      <c r="AC1261" s="275">
        <v>251</v>
      </c>
      <c r="AD1261" s="448"/>
    </row>
    <row r="1262" spans="1:30" ht="20.399999999999999" customHeight="1">
      <c r="A1262" s="794"/>
      <c r="B1262" s="670" t="s">
        <v>1468</v>
      </c>
      <c r="C1262" s="276">
        <v>123</v>
      </c>
      <c r="D1262" s="276">
        <v>123</v>
      </c>
      <c r="E1262" s="276">
        <v>0</v>
      </c>
      <c r="F1262" s="276">
        <v>0</v>
      </c>
      <c r="G1262" s="1043">
        <v>100</v>
      </c>
      <c r="H1262" s="276">
        <v>0</v>
      </c>
      <c r="I1262" s="276">
        <v>0</v>
      </c>
      <c r="J1262" s="276">
        <v>0</v>
      </c>
      <c r="K1262" s="276">
        <v>0</v>
      </c>
      <c r="L1262" s="276">
        <v>0</v>
      </c>
      <c r="M1262" s="276">
        <v>0</v>
      </c>
      <c r="N1262" s="276">
        <v>0</v>
      </c>
      <c r="O1262" s="276">
        <v>0</v>
      </c>
      <c r="P1262" s="276">
        <v>0</v>
      </c>
      <c r="Q1262" s="276">
        <v>0</v>
      </c>
      <c r="R1262" s="276">
        <v>0</v>
      </c>
      <c r="S1262" s="276">
        <v>0</v>
      </c>
      <c r="T1262" s="276">
        <v>0</v>
      </c>
      <c r="U1262" s="276">
        <v>0</v>
      </c>
      <c r="V1262" s="1044">
        <v>0</v>
      </c>
      <c r="W1262" s="276">
        <v>0</v>
      </c>
      <c r="X1262" s="276">
        <v>1</v>
      </c>
      <c r="Y1262" s="276">
        <v>1</v>
      </c>
      <c r="Z1262" s="276">
        <v>8</v>
      </c>
      <c r="AA1262" s="276">
        <v>14</v>
      </c>
      <c r="AB1262" s="276">
        <v>33</v>
      </c>
      <c r="AC1262" s="276">
        <v>66</v>
      </c>
      <c r="AD1262" s="448"/>
    </row>
    <row r="1263" spans="1:30" ht="20.399999999999999" customHeight="1">
      <c r="A1263" s="794"/>
      <c r="B1263" s="670" t="s">
        <v>1467</v>
      </c>
      <c r="C1263" s="276">
        <v>259</v>
      </c>
      <c r="D1263" s="276">
        <v>259</v>
      </c>
      <c r="E1263" s="276">
        <v>0</v>
      </c>
      <c r="F1263" s="276">
        <v>0</v>
      </c>
      <c r="G1263" s="1043">
        <v>100</v>
      </c>
      <c r="H1263" s="276">
        <v>0</v>
      </c>
      <c r="I1263" s="276">
        <v>0</v>
      </c>
      <c r="J1263" s="276">
        <v>0</v>
      </c>
      <c r="K1263" s="276">
        <v>0</v>
      </c>
      <c r="L1263" s="276">
        <v>0</v>
      </c>
      <c r="M1263" s="276">
        <v>0</v>
      </c>
      <c r="N1263" s="276">
        <v>0</v>
      </c>
      <c r="O1263" s="276">
        <v>0</v>
      </c>
      <c r="P1263" s="276">
        <v>0</v>
      </c>
      <c r="Q1263" s="276">
        <v>0</v>
      </c>
      <c r="R1263" s="276">
        <v>0</v>
      </c>
      <c r="S1263" s="276">
        <v>0</v>
      </c>
      <c r="T1263" s="276">
        <v>0</v>
      </c>
      <c r="U1263" s="276">
        <v>0</v>
      </c>
      <c r="V1263" s="1044">
        <v>0</v>
      </c>
      <c r="W1263" s="276">
        <v>0</v>
      </c>
      <c r="X1263" s="276">
        <v>0</v>
      </c>
      <c r="Y1263" s="276">
        <v>1</v>
      </c>
      <c r="Z1263" s="276">
        <v>13</v>
      </c>
      <c r="AA1263" s="276">
        <v>21</v>
      </c>
      <c r="AB1263" s="276">
        <v>39</v>
      </c>
      <c r="AC1263" s="276">
        <v>185</v>
      </c>
      <c r="AD1263" s="448"/>
    </row>
    <row r="1264" spans="1:30" ht="20.399999999999999" customHeight="1">
      <c r="A1264" s="794"/>
      <c r="B1264" s="670" t="s">
        <v>4104</v>
      </c>
      <c r="C1264" s="276">
        <v>0</v>
      </c>
      <c r="D1264" s="276">
        <v>0</v>
      </c>
      <c r="E1264" s="276">
        <v>0</v>
      </c>
      <c r="F1264" s="276">
        <v>0</v>
      </c>
      <c r="G1264" s="1043">
        <v>0</v>
      </c>
      <c r="H1264" s="276">
        <v>0</v>
      </c>
      <c r="I1264" s="276">
        <v>0</v>
      </c>
      <c r="J1264" s="276">
        <v>0</v>
      </c>
      <c r="K1264" s="276">
        <v>0</v>
      </c>
      <c r="L1264" s="276">
        <v>0</v>
      </c>
      <c r="M1264" s="276">
        <v>0</v>
      </c>
      <c r="N1264" s="276">
        <v>0</v>
      </c>
      <c r="O1264" s="276">
        <v>0</v>
      </c>
      <c r="P1264" s="276">
        <v>0</v>
      </c>
      <c r="Q1264" s="276">
        <v>0</v>
      </c>
      <c r="R1264" s="276">
        <v>0</v>
      </c>
      <c r="S1264" s="276">
        <v>0</v>
      </c>
      <c r="T1264" s="276">
        <v>0</v>
      </c>
      <c r="U1264" s="276">
        <v>0</v>
      </c>
      <c r="V1264" s="1044">
        <v>0</v>
      </c>
      <c r="W1264" s="276">
        <v>0</v>
      </c>
      <c r="X1264" s="276">
        <v>0</v>
      </c>
      <c r="Y1264" s="276">
        <v>0</v>
      </c>
      <c r="Z1264" s="276">
        <v>0</v>
      </c>
      <c r="AA1264" s="276">
        <v>0</v>
      </c>
      <c r="AB1264" s="276">
        <v>0</v>
      </c>
      <c r="AC1264" s="276">
        <v>0</v>
      </c>
      <c r="AD1264" s="448"/>
    </row>
    <row r="1265" spans="1:30" ht="20.399999999999999" customHeight="1">
      <c r="A1265" s="407"/>
      <c r="B1265" s="407"/>
      <c r="C1265" s="407"/>
      <c r="D1265" s="407"/>
      <c r="E1265" s="407"/>
      <c r="F1265" s="407"/>
      <c r="G1265" s="407"/>
      <c r="H1265" s="407"/>
      <c r="I1265" s="407"/>
      <c r="J1265" s="407"/>
      <c r="K1265" s="407"/>
      <c r="L1265" s="407"/>
      <c r="M1265" s="407"/>
      <c r="N1265" s="407"/>
      <c r="O1265" s="407"/>
      <c r="P1265" s="407"/>
      <c r="Q1265" s="407"/>
      <c r="R1265" s="407"/>
      <c r="S1265" s="407"/>
      <c r="T1265" s="407"/>
      <c r="U1265" s="407"/>
      <c r="V1265" s="407"/>
      <c r="W1265" s="407"/>
      <c r="X1265" s="407"/>
      <c r="Y1265" s="407"/>
      <c r="Z1265" s="407"/>
      <c r="AA1265" s="407"/>
      <c r="AB1265" s="407"/>
      <c r="AC1265" s="407"/>
      <c r="AD1265" s="448"/>
    </row>
    <row r="1266" spans="1:30" ht="20.399999999999999" customHeight="1">
      <c r="A1266" s="796" t="s">
        <v>3156</v>
      </c>
      <c r="B1266" s="669" t="s">
        <v>3155</v>
      </c>
      <c r="C1266" s="275">
        <v>1457</v>
      </c>
      <c r="D1266" s="275">
        <v>1457</v>
      </c>
      <c r="E1266" s="275">
        <v>0</v>
      </c>
      <c r="F1266" s="275">
        <v>0</v>
      </c>
      <c r="G1266" s="1041">
        <v>100</v>
      </c>
      <c r="H1266" s="275">
        <v>0</v>
      </c>
      <c r="I1266" s="275">
        <v>0</v>
      </c>
      <c r="J1266" s="275">
        <v>0</v>
      </c>
      <c r="K1266" s="275">
        <v>0</v>
      </c>
      <c r="L1266" s="275">
        <v>0</v>
      </c>
      <c r="M1266" s="275">
        <v>0</v>
      </c>
      <c r="N1266" s="275">
        <v>0</v>
      </c>
      <c r="O1266" s="275">
        <v>0</v>
      </c>
      <c r="P1266" s="275">
        <v>0</v>
      </c>
      <c r="Q1266" s="275">
        <v>0</v>
      </c>
      <c r="R1266" s="275">
        <v>0</v>
      </c>
      <c r="S1266" s="275">
        <v>0</v>
      </c>
      <c r="T1266" s="275">
        <v>0</v>
      </c>
      <c r="U1266" s="275">
        <v>1</v>
      </c>
      <c r="V1266" s="1042">
        <v>0</v>
      </c>
      <c r="W1266" s="275">
        <v>1</v>
      </c>
      <c r="X1266" s="275">
        <v>2</v>
      </c>
      <c r="Y1266" s="275">
        <v>25</v>
      </c>
      <c r="Z1266" s="275">
        <v>57</v>
      </c>
      <c r="AA1266" s="275">
        <v>113</v>
      </c>
      <c r="AB1266" s="275">
        <v>293</v>
      </c>
      <c r="AC1266" s="275">
        <v>965</v>
      </c>
      <c r="AD1266" s="448"/>
    </row>
    <row r="1267" spans="1:30" ht="20.399999999999999" customHeight="1">
      <c r="A1267" s="794"/>
      <c r="B1267" s="670" t="s">
        <v>1468</v>
      </c>
      <c r="C1267" s="276">
        <v>479</v>
      </c>
      <c r="D1267" s="276">
        <v>479</v>
      </c>
      <c r="E1267" s="276">
        <v>0</v>
      </c>
      <c r="F1267" s="276">
        <v>0</v>
      </c>
      <c r="G1267" s="1043">
        <v>100</v>
      </c>
      <c r="H1267" s="276">
        <v>0</v>
      </c>
      <c r="I1267" s="276">
        <v>0</v>
      </c>
      <c r="J1267" s="276">
        <v>0</v>
      </c>
      <c r="K1267" s="276">
        <v>0</v>
      </c>
      <c r="L1267" s="276">
        <v>0</v>
      </c>
      <c r="M1267" s="276">
        <v>0</v>
      </c>
      <c r="N1267" s="276">
        <v>0</v>
      </c>
      <c r="O1267" s="276">
        <v>0</v>
      </c>
      <c r="P1267" s="276">
        <v>0</v>
      </c>
      <c r="Q1267" s="276">
        <v>0</v>
      </c>
      <c r="R1267" s="276">
        <v>0</v>
      </c>
      <c r="S1267" s="276">
        <v>0</v>
      </c>
      <c r="T1267" s="276">
        <v>0</v>
      </c>
      <c r="U1267" s="276">
        <v>1</v>
      </c>
      <c r="V1267" s="1044">
        <v>0</v>
      </c>
      <c r="W1267" s="276">
        <v>0</v>
      </c>
      <c r="X1267" s="276">
        <v>1</v>
      </c>
      <c r="Y1267" s="276">
        <v>18</v>
      </c>
      <c r="Z1267" s="276">
        <v>37</v>
      </c>
      <c r="AA1267" s="276">
        <v>59</v>
      </c>
      <c r="AB1267" s="276">
        <v>120</v>
      </c>
      <c r="AC1267" s="276">
        <v>243</v>
      </c>
      <c r="AD1267" s="448"/>
    </row>
    <row r="1268" spans="1:30" ht="20.399999999999999" customHeight="1">
      <c r="A1268" s="794"/>
      <c r="B1268" s="670" t="s">
        <v>1467</v>
      </c>
      <c r="C1268" s="276">
        <v>978</v>
      </c>
      <c r="D1268" s="276">
        <v>978</v>
      </c>
      <c r="E1268" s="276">
        <v>0</v>
      </c>
      <c r="F1268" s="276">
        <v>0</v>
      </c>
      <c r="G1268" s="1043">
        <v>100</v>
      </c>
      <c r="H1268" s="276">
        <v>0</v>
      </c>
      <c r="I1268" s="276">
        <v>0</v>
      </c>
      <c r="J1268" s="276">
        <v>0</v>
      </c>
      <c r="K1268" s="276">
        <v>0</v>
      </c>
      <c r="L1268" s="276">
        <v>0</v>
      </c>
      <c r="M1268" s="276">
        <v>0</v>
      </c>
      <c r="N1268" s="276">
        <v>0</v>
      </c>
      <c r="O1268" s="276">
        <v>0</v>
      </c>
      <c r="P1268" s="276">
        <v>0</v>
      </c>
      <c r="Q1268" s="276">
        <v>0</v>
      </c>
      <c r="R1268" s="276">
        <v>0</v>
      </c>
      <c r="S1268" s="276">
        <v>0</v>
      </c>
      <c r="T1268" s="276">
        <v>0</v>
      </c>
      <c r="U1268" s="276">
        <v>0</v>
      </c>
      <c r="V1268" s="1044">
        <v>0</v>
      </c>
      <c r="W1268" s="276">
        <v>1</v>
      </c>
      <c r="X1268" s="276">
        <v>1</v>
      </c>
      <c r="Y1268" s="276">
        <v>7</v>
      </c>
      <c r="Z1268" s="276">
        <v>20</v>
      </c>
      <c r="AA1268" s="276">
        <v>54</v>
      </c>
      <c r="AB1268" s="276">
        <v>173</v>
      </c>
      <c r="AC1268" s="276">
        <v>722</v>
      </c>
      <c r="AD1268" s="448"/>
    </row>
    <row r="1269" spans="1:30" ht="20.399999999999999" customHeight="1">
      <c r="A1269" s="794"/>
      <c r="B1269" s="670" t="s">
        <v>4104</v>
      </c>
      <c r="C1269" s="276">
        <v>0</v>
      </c>
      <c r="D1269" s="276">
        <v>0</v>
      </c>
      <c r="E1269" s="276">
        <v>0</v>
      </c>
      <c r="F1269" s="276">
        <v>0</v>
      </c>
      <c r="G1269" s="1043">
        <v>0</v>
      </c>
      <c r="H1269" s="276">
        <v>0</v>
      </c>
      <c r="I1269" s="276">
        <v>0</v>
      </c>
      <c r="J1269" s="276">
        <v>0</v>
      </c>
      <c r="K1269" s="276">
        <v>0</v>
      </c>
      <c r="L1269" s="276">
        <v>0</v>
      </c>
      <c r="M1269" s="276">
        <v>0</v>
      </c>
      <c r="N1269" s="276">
        <v>0</v>
      </c>
      <c r="O1269" s="276">
        <v>0</v>
      </c>
      <c r="P1269" s="276">
        <v>0</v>
      </c>
      <c r="Q1269" s="276">
        <v>0</v>
      </c>
      <c r="R1269" s="276">
        <v>0</v>
      </c>
      <c r="S1269" s="276">
        <v>0</v>
      </c>
      <c r="T1269" s="276">
        <v>0</v>
      </c>
      <c r="U1269" s="276">
        <v>0</v>
      </c>
      <c r="V1269" s="1044">
        <v>0</v>
      </c>
      <c r="W1269" s="276">
        <v>0</v>
      </c>
      <c r="X1269" s="276">
        <v>0</v>
      </c>
      <c r="Y1269" s="276">
        <v>0</v>
      </c>
      <c r="Z1269" s="276">
        <v>0</v>
      </c>
      <c r="AA1269" s="276">
        <v>0</v>
      </c>
      <c r="AB1269" s="276">
        <v>0</v>
      </c>
      <c r="AC1269" s="276">
        <v>0</v>
      </c>
      <c r="AD1269" s="448"/>
    </row>
    <row r="1270" spans="1:30" ht="20.399999999999999" customHeight="1">
      <c r="A1270" s="407"/>
      <c r="B1270" s="407"/>
      <c r="C1270" s="407"/>
      <c r="D1270" s="407"/>
      <c r="E1270" s="407"/>
      <c r="F1270" s="407"/>
      <c r="G1270" s="407"/>
      <c r="H1270" s="407"/>
      <c r="I1270" s="407"/>
      <c r="J1270" s="407"/>
      <c r="K1270" s="407"/>
      <c r="L1270" s="407"/>
      <c r="M1270" s="407"/>
      <c r="N1270" s="407"/>
      <c r="O1270" s="407"/>
      <c r="P1270" s="407"/>
      <c r="Q1270" s="407"/>
      <c r="R1270" s="407"/>
      <c r="S1270" s="407"/>
      <c r="T1270" s="407"/>
      <c r="U1270" s="407"/>
      <c r="V1270" s="407"/>
      <c r="W1270" s="407"/>
      <c r="X1270" s="407"/>
      <c r="Y1270" s="407"/>
      <c r="Z1270" s="407"/>
      <c r="AA1270" s="407"/>
      <c r="AB1270" s="407"/>
      <c r="AC1270" s="407"/>
      <c r="AD1270" s="448"/>
    </row>
    <row r="1271" spans="1:30" ht="20.399999999999999" customHeight="1">
      <c r="A1271" s="796" t="s">
        <v>4738</v>
      </c>
      <c r="B1271" s="669" t="s">
        <v>4739</v>
      </c>
      <c r="C1271" s="275">
        <v>1</v>
      </c>
      <c r="D1271" s="275">
        <v>1</v>
      </c>
      <c r="E1271" s="275">
        <v>0</v>
      </c>
      <c r="F1271" s="275">
        <v>0</v>
      </c>
      <c r="G1271" s="1041">
        <v>100</v>
      </c>
      <c r="H1271" s="275">
        <v>0</v>
      </c>
      <c r="I1271" s="275">
        <v>0</v>
      </c>
      <c r="J1271" s="275">
        <v>0</v>
      </c>
      <c r="K1271" s="275">
        <v>0</v>
      </c>
      <c r="L1271" s="275">
        <v>0</v>
      </c>
      <c r="M1271" s="275">
        <v>0</v>
      </c>
      <c r="N1271" s="275">
        <v>0</v>
      </c>
      <c r="O1271" s="275">
        <v>0</v>
      </c>
      <c r="P1271" s="275">
        <v>0</v>
      </c>
      <c r="Q1271" s="275">
        <v>0</v>
      </c>
      <c r="R1271" s="275">
        <v>0</v>
      </c>
      <c r="S1271" s="275">
        <v>0</v>
      </c>
      <c r="T1271" s="275">
        <v>0</v>
      </c>
      <c r="U1271" s="275">
        <v>0</v>
      </c>
      <c r="V1271" s="1042">
        <v>0</v>
      </c>
      <c r="W1271" s="275">
        <v>0</v>
      </c>
      <c r="X1271" s="275">
        <v>0</v>
      </c>
      <c r="Y1271" s="275">
        <v>0</v>
      </c>
      <c r="Z1271" s="275">
        <v>0</v>
      </c>
      <c r="AA1271" s="275">
        <v>0</v>
      </c>
      <c r="AB1271" s="275">
        <v>0</v>
      </c>
      <c r="AC1271" s="275">
        <v>1</v>
      </c>
      <c r="AD1271" s="448"/>
    </row>
    <row r="1272" spans="1:30" ht="20.399999999999999" customHeight="1">
      <c r="A1272" s="669"/>
      <c r="B1272" s="669" t="s">
        <v>4740</v>
      </c>
      <c r="C1272" s="797"/>
      <c r="D1272" s="797"/>
      <c r="E1272" s="797"/>
      <c r="F1272" s="797"/>
      <c r="G1272" s="797"/>
      <c r="H1272" s="797"/>
      <c r="I1272" s="797"/>
      <c r="J1272" s="797"/>
      <c r="K1272" s="797"/>
      <c r="L1272" s="797"/>
      <c r="M1272" s="797"/>
      <c r="N1272" s="797"/>
      <c r="O1272" s="797"/>
      <c r="P1272" s="797"/>
      <c r="Q1272" s="797"/>
      <c r="R1272" s="797"/>
      <c r="S1272" s="797"/>
      <c r="T1272" s="797"/>
      <c r="U1272" s="797"/>
      <c r="V1272" s="797"/>
      <c r="W1272" s="797"/>
      <c r="X1272" s="797"/>
      <c r="Y1272" s="797"/>
      <c r="Z1272" s="797"/>
      <c r="AA1272" s="797"/>
      <c r="AB1272" s="797"/>
      <c r="AC1272" s="797"/>
      <c r="AD1272" s="448"/>
    </row>
    <row r="1273" spans="1:30" ht="20.399999999999999" customHeight="1">
      <c r="A1273" s="794"/>
      <c r="B1273" s="670" t="s">
        <v>1468</v>
      </c>
      <c r="C1273" s="276">
        <v>1</v>
      </c>
      <c r="D1273" s="276">
        <v>1</v>
      </c>
      <c r="E1273" s="276">
        <v>0</v>
      </c>
      <c r="F1273" s="276">
        <v>0</v>
      </c>
      <c r="G1273" s="1043">
        <v>100</v>
      </c>
      <c r="H1273" s="276">
        <v>0</v>
      </c>
      <c r="I1273" s="276">
        <v>0</v>
      </c>
      <c r="J1273" s="276">
        <v>0</v>
      </c>
      <c r="K1273" s="276">
        <v>0</v>
      </c>
      <c r="L1273" s="276">
        <v>0</v>
      </c>
      <c r="M1273" s="276">
        <v>0</v>
      </c>
      <c r="N1273" s="276">
        <v>0</v>
      </c>
      <c r="O1273" s="276">
        <v>0</v>
      </c>
      <c r="P1273" s="276">
        <v>0</v>
      </c>
      <c r="Q1273" s="276">
        <v>0</v>
      </c>
      <c r="R1273" s="276">
        <v>0</v>
      </c>
      <c r="S1273" s="276">
        <v>0</v>
      </c>
      <c r="T1273" s="276">
        <v>0</v>
      </c>
      <c r="U1273" s="276">
        <v>0</v>
      </c>
      <c r="V1273" s="1044">
        <v>0</v>
      </c>
      <c r="W1273" s="276">
        <v>0</v>
      </c>
      <c r="X1273" s="276">
        <v>0</v>
      </c>
      <c r="Y1273" s="276">
        <v>0</v>
      </c>
      <c r="Z1273" s="276">
        <v>0</v>
      </c>
      <c r="AA1273" s="276">
        <v>0</v>
      </c>
      <c r="AB1273" s="276">
        <v>0</v>
      </c>
      <c r="AC1273" s="276">
        <v>1</v>
      </c>
      <c r="AD1273" s="448"/>
    </row>
    <row r="1274" spans="1:30" ht="20.399999999999999" customHeight="1">
      <c r="A1274" s="794"/>
      <c r="B1274" s="670" t="s">
        <v>1467</v>
      </c>
      <c r="C1274" s="276">
        <v>0</v>
      </c>
      <c r="D1274" s="276">
        <v>0</v>
      </c>
      <c r="E1274" s="276">
        <v>0</v>
      </c>
      <c r="F1274" s="276">
        <v>0</v>
      </c>
      <c r="G1274" s="1043">
        <v>0</v>
      </c>
      <c r="H1274" s="276">
        <v>0</v>
      </c>
      <c r="I1274" s="276">
        <v>0</v>
      </c>
      <c r="J1274" s="276">
        <v>0</v>
      </c>
      <c r="K1274" s="276">
        <v>0</v>
      </c>
      <c r="L1274" s="276">
        <v>0</v>
      </c>
      <c r="M1274" s="276">
        <v>0</v>
      </c>
      <c r="N1274" s="276">
        <v>0</v>
      </c>
      <c r="O1274" s="276">
        <v>0</v>
      </c>
      <c r="P1274" s="276">
        <v>0</v>
      </c>
      <c r="Q1274" s="276">
        <v>0</v>
      </c>
      <c r="R1274" s="276">
        <v>0</v>
      </c>
      <c r="S1274" s="276">
        <v>0</v>
      </c>
      <c r="T1274" s="276">
        <v>0</v>
      </c>
      <c r="U1274" s="276">
        <v>0</v>
      </c>
      <c r="V1274" s="1044">
        <v>0</v>
      </c>
      <c r="W1274" s="276">
        <v>0</v>
      </c>
      <c r="X1274" s="276">
        <v>0</v>
      </c>
      <c r="Y1274" s="276">
        <v>0</v>
      </c>
      <c r="Z1274" s="276">
        <v>0</v>
      </c>
      <c r="AA1274" s="276">
        <v>0</v>
      </c>
      <c r="AB1274" s="276">
        <v>0</v>
      </c>
      <c r="AC1274" s="276">
        <v>0</v>
      </c>
      <c r="AD1274" s="448"/>
    </row>
    <row r="1275" spans="1:30" ht="20.399999999999999" customHeight="1">
      <c r="A1275" s="794"/>
      <c r="B1275" s="670" t="s">
        <v>4104</v>
      </c>
      <c r="C1275" s="276">
        <v>0</v>
      </c>
      <c r="D1275" s="276">
        <v>0</v>
      </c>
      <c r="E1275" s="276">
        <v>0</v>
      </c>
      <c r="F1275" s="276">
        <v>0</v>
      </c>
      <c r="G1275" s="1043">
        <v>0</v>
      </c>
      <c r="H1275" s="276">
        <v>0</v>
      </c>
      <c r="I1275" s="276">
        <v>0</v>
      </c>
      <c r="J1275" s="276">
        <v>0</v>
      </c>
      <c r="K1275" s="276">
        <v>0</v>
      </c>
      <c r="L1275" s="276">
        <v>0</v>
      </c>
      <c r="M1275" s="276">
        <v>0</v>
      </c>
      <c r="N1275" s="276">
        <v>0</v>
      </c>
      <c r="O1275" s="276">
        <v>0</v>
      </c>
      <c r="P1275" s="276">
        <v>0</v>
      </c>
      <c r="Q1275" s="276">
        <v>0</v>
      </c>
      <c r="R1275" s="276">
        <v>0</v>
      </c>
      <c r="S1275" s="276">
        <v>0</v>
      </c>
      <c r="T1275" s="276">
        <v>0</v>
      </c>
      <c r="U1275" s="276">
        <v>0</v>
      </c>
      <c r="V1275" s="1044">
        <v>0</v>
      </c>
      <c r="W1275" s="276">
        <v>0</v>
      </c>
      <c r="X1275" s="276">
        <v>0</v>
      </c>
      <c r="Y1275" s="276">
        <v>0</v>
      </c>
      <c r="Z1275" s="276">
        <v>0</v>
      </c>
      <c r="AA1275" s="276">
        <v>0</v>
      </c>
      <c r="AB1275" s="276">
        <v>0</v>
      </c>
      <c r="AC1275" s="276">
        <v>0</v>
      </c>
      <c r="AD1275" s="448"/>
    </row>
    <row r="1276" spans="1:30" ht="20.399999999999999" customHeight="1">
      <c r="A1276" s="407"/>
      <c r="B1276" s="407"/>
      <c r="C1276" s="407"/>
      <c r="D1276" s="407"/>
      <c r="E1276" s="407"/>
      <c r="F1276" s="407"/>
      <c r="G1276" s="407"/>
      <c r="H1276" s="407"/>
      <c r="I1276" s="407"/>
      <c r="J1276" s="407"/>
      <c r="K1276" s="407"/>
      <c r="L1276" s="407"/>
      <c r="M1276" s="407"/>
      <c r="N1276" s="407"/>
      <c r="O1276" s="407"/>
      <c r="P1276" s="407"/>
      <c r="Q1276" s="407"/>
      <c r="R1276" s="407"/>
      <c r="S1276" s="407"/>
      <c r="T1276" s="407"/>
      <c r="U1276" s="407"/>
      <c r="V1276" s="407"/>
      <c r="W1276" s="407"/>
      <c r="X1276" s="407"/>
      <c r="Y1276" s="407"/>
      <c r="Z1276" s="407"/>
      <c r="AA1276" s="407"/>
      <c r="AB1276" s="407"/>
      <c r="AC1276" s="407"/>
      <c r="AD1276" s="448"/>
    </row>
    <row r="1277" spans="1:30" ht="20.399999999999999" customHeight="1">
      <c r="A1277" s="796" t="s">
        <v>3154</v>
      </c>
      <c r="B1277" s="669" t="s">
        <v>3150</v>
      </c>
      <c r="C1277" s="275">
        <v>146</v>
      </c>
      <c r="D1277" s="275">
        <v>146</v>
      </c>
      <c r="E1277" s="275">
        <v>0</v>
      </c>
      <c r="F1277" s="275">
        <v>0</v>
      </c>
      <c r="G1277" s="1041">
        <v>100</v>
      </c>
      <c r="H1277" s="275">
        <v>0</v>
      </c>
      <c r="I1277" s="275">
        <v>0</v>
      </c>
      <c r="J1277" s="275">
        <v>0</v>
      </c>
      <c r="K1277" s="275">
        <v>0</v>
      </c>
      <c r="L1277" s="275">
        <v>0</v>
      </c>
      <c r="M1277" s="275">
        <v>0</v>
      </c>
      <c r="N1277" s="275">
        <v>0</v>
      </c>
      <c r="O1277" s="275">
        <v>0</v>
      </c>
      <c r="P1277" s="275">
        <v>0</v>
      </c>
      <c r="Q1277" s="275">
        <v>1</v>
      </c>
      <c r="R1277" s="275">
        <v>3</v>
      </c>
      <c r="S1277" s="275">
        <v>8</v>
      </c>
      <c r="T1277" s="275">
        <v>7</v>
      </c>
      <c r="U1277" s="275">
        <v>20</v>
      </c>
      <c r="V1277" s="1042">
        <v>17</v>
      </c>
      <c r="W1277" s="275">
        <v>23</v>
      </c>
      <c r="X1277" s="275">
        <v>20</v>
      </c>
      <c r="Y1277" s="275">
        <v>14</v>
      </c>
      <c r="Z1277" s="275">
        <v>13</v>
      </c>
      <c r="AA1277" s="275">
        <v>9</v>
      </c>
      <c r="AB1277" s="275">
        <v>8</v>
      </c>
      <c r="AC1277" s="275">
        <v>3</v>
      </c>
      <c r="AD1277" s="448"/>
    </row>
    <row r="1278" spans="1:30" ht="20.399999999999999" customHeight="1">
      <c r="A1278" s="669"/>
      <c r="B1278" s="669" t="s">
        <v>3153</v>
      </c>
      <c r="C1278" s="797"/>
      <c r="D1278" s="797"/>
      <c r="E1278" s="797"/>
      <c r="F1278" s="797"/>
      <c r="G1278" s="797"/>
      <c r="H1278" s="797"/>
      <c r="I1278" s="797"/>
      <c r="J1278" s="797"/>
      <c r="K1278" s="797"/>
      <c r="L1278" s="797"/>
      <c r="M1278" s="797"/>
      <c r="N1278" s="797"/>
      <c r="O1278" s="797"/>
      <c r="P1278" s="797"/>
      <c r="Q1278" s="797"/>
      <c r="R1278" s="797"/>
      <c r="S1278" s="797"/>
      <c r="T1278" s="797"/>
      <c r="U1278" s="797"/>
      <c r="V1278" s="797"/>
      <c r="W1278" s="797"/>
      <c r="X1278" s="797"/>
      <c r="Y1278" s="797"/>
      <c r="Z1278" s="797"/>
      <c r="AA1278" s="797"/>
      <c r="AB1278" s="797"/>
      <c r="AC1278" s="797"/>
      <c r="AD1278" s="448"/>
    </row>
    <row r="1279" spans="1:30" ht="20.399999999999999" customHeight="1">
      <c r="A1279" s="794"/>
      <c r="B1279" s="670" t="s">
        <v>1468</v>
      </c>
      <c r="C1279" s="276">
        <v>136</v>
      </c>
      <c r="D1279" s="276">
        <v>136</v>
      </c>
      <c r="E1279" s="276">
        <v>0</v>
      </c>
      <c r="F1279" s="276">
        <v>0</v>
      </c>
      <c r="G1279" s="1043">
        <v>100</v>
      </c>
      <c r="H1279" s="276">
        <v>0</v>
      </c>
      <c r="I1279" s="276">
        <v>0</v>
      </c>
      <c r="J1279" s="276">
        <v>0</v>
      </c>
      <c r="K1279" s="276">
        <v>0</v>
      </c>
      <c r="L1279" s="276">
        <v>0</v>
      </c>
      <c r="M1279" s="276">
        <v>0</v>
      </c>
      <c r="N1279" s="276">
        <v>0</v>
      </c>
      <c r="O1279" s="276">
        <v>0</v>
      </c>
      <c r="P1279" s="276">
        <v>0</v>
      </c>
      <c r="Q1279" s="276">
        <v>1</v>
      </c>
      <c r="R1279" s="276">
        <v>3</v>
      </c>
      <c r="S1279" s="276">
        <v>7</v>
      </c>
      <c r="T1279" s="276">
        <v>7</v>
      </c>
      <c r="U1279" s="276">
        <v>18</v>
      </c>
      <c r="V1279" s="1044">
        <v>15</v>
      </c>
      <c r="W1279" s="276">
        <v>21</v>
      </c>
      <c r="X1279" s="276">
        <v>19</v>
      </c>
      <c r="Y1279" s="276">
        <v>12</v>
      </c>
      <c r="Z1279" s="276">
        <v>13</v>
      </c>
      <c r="AA1279" s="276">
        <v>9</v>
      </c>
      <c r="AB1279" s="276">
        <v>8</v>
      </c>
      <c r="AC1279" s="276">
        <v>3</v>
      </c>
      <c r="AD1279" s="448"/>
    </row>
    <row r="1280" spans="1:30" ht="20.399999999999999" customHeight="1">
      <c r="A1280" s="794"/>
      <c r="B1280" s="670" t="s">
        <v>1467</v>
      </c>
      <c r="C1280" s="276">
        <v>10</v>
      </c>
      <c r="D1280" s="276">
        <v>10</v>
      </c>
      <c r="E1280" s="276">
        <v>0</v>
      </c>
      <c r="F1280" s="276">
        <v>0</v>
      </c>
      <c r="G1280" s="1043">
        <v>100</v>
      </c>
      <c r="H1280" s="276">
        <v>0</v>
      </c>
      <c r="I1280" s="276">
        <v>0</v>
      </c>
      <c r="J1280" s="276">
        <v>0</v>
      </c>
      <c r="K1280" s="276">
        <v>0</v>
      </c>
      <c r="L1280" s="276">
        <v>0</v>
      </c>
      <c r="M1280" s="276">
        <v>0</v>
      </c>
      <c r="N1280" s="276">
        <v>0</v>
      </c>
      <c r="O1280" s="276">
        <v>0</v>
      </c>
      <c r="P1280" s="276">
        <v>0</v>
      </c>
      <c r="Q1280" s="276">
        <v>0</v>
      </c>
      <c r="R1280" s="276">
        <v>0</v>
      </c>
      <c r="S1280" s="276">
        <v>1</v>
      </c>
      <c r="T1280" s="276">
        <v>0</v>
      </c>
      <c r="U1280" s="276">
        <v>2</v>
      </c>
      <c r="V1280" s="1044">
        <v>2</v>
      </c>
      <c r="W1280" s="276">
        <v>2</v>
      </c>
      <c r="X1280" s="276">
        <v>1</v>
      </c>
      <c r="Y1280" s="276">
        <v>2</v>
      </c>
      <c r="Z1280" s="276">
        <v>0</v>
      </c>
      <c r="AA1280" s="276">
        <v>0</v>
      </c>
      <c r="AB1280" s="276">
        <v>0</v>
      </c>
      <c r="AC1280" s="276">
        <v>0</v>
      </c>
      <c r="AD1280" s="448"/>
    </row>
    <row r="1281" spans="1:30" ht="20.399999999999999" customHeight="1">
      <c r="A1281" s="794"/>
      <c r="B1281" s="670" t="s">
        <v>4104</v>
      </c>
      <c r="C1281" s="276">
        <v>0</v>
      </c>
      <c r="D1281" s="276">
        <v>0</v>
      </c>
      <c r="E1281" s="276">
        <v>0</v>
      </c>
      <c r="F1281" s="276">
        <v>0</v>
      </c>
      <c r="G1281" s="1043">
        <v>0</v>
      </c>
      <c r="H1281" s="276">
        <v>0</v>
      </c>
      <c r="I1281" s="276">
        <v>0</v>
      </c>
      <c r="J1281" s="276">
        <v>0</v>
      </c>
      <c r="K1281" s="276">
        <v>0</v>
      </c>
      <c r="L1281" s="276">
        <v>0</v>
      </c>
      <c r="M1281" s="276">
        <v>0</v>
      </c>
      <c r="N1281" s="276">
        <v>0</v>
      </c>
      <c r="O1281" s="276">
        <v>0</v>
      </c>
      <c r="P1281" s="276">
        <v>0</v>
      </c>
      <c r="Q1281" s="276">
        <v>0</v>
      </c>
      <c r="R1281" s="276">
        <v>0</v>
      </c>
      <c r="S1281" s="276">
        <v>0</v>
      </c>
      <c r="T1281" s="276">
        <v>0</v>
      </c>
      <c r="U1281" s="276">
        <v>0</v>
      </c>
      <c r="V1281" s="1044">
        <v>0</v>
      </c>
      <c r="W1281" s="276">
        <v>0</v>
      </c>
      <c r="X1281" s="276">
        <v>0</v>
      </c>
      <c r="Y1281" s="276">
        <v>0</v>
      </c>
      <c r="Z1281" s="276">
        <v>0</v>
      </c>
      <c r="AA1281" s="276">
        <v>0</v>
      </c>
      <c r="AB1281" s="276">
        <v>0</v>
      </c>
      <c r="AC1281" s="276">
        <v>0</v>
      </c>
      <c r="AD1281" s="448"/>
    </row>
    <row r="1282" spans="1:30" ht="20.399999999999999" customHeight="1">
      <c r="A1282" s="407"/>
      <c r="B1282" s="407"/>
      <c r="C1282" s="407"/>
      <c r="D1282" s="407"/>
      <c r="E1282" s="407"/>
      <c r="F1282" s="407"/>
      <c r="G1282" s="407"/>
      <c r="H1282" s="407"/>
      <c r="I1282" s="407"/>
      <c r="J1282" s="407"/>
      <c r="K1282" s="407"/>
      <c r="L1282" s="407"/>
      <c r="M1282" s="407"/>
      <c r="N1282" s="407"/>
      <c r="O1282" s="407"/>
      <c r="P1282" s="407"/>
      <c r="Q1282" s="407"/>
      <c r="R1282" s="407"/>
      <c r="S1282" s="407"/>
      <c r="T1282" s="407"/>
      <c r="U1282" s="407"/>
      <c r="V1282" s="407"/>
      <c r="W1282" s="407"/>
      <c r="X1282" s="407"/>
      <c r="Y1282" s="407"/>
      <c r="Z1282" s="407"/>
      <c r="AA1282" s="407"/>
      <c r="AB1282" s="407"/>
      <c r="AC1282" s="407"/>
      <c r="AD1282" s="448"/>
    </row>
    <row r="1283" spans="1:30" ht="20.399999999999999" customHeight="1">
      <c r="A1283" s="796" t="s">
        <v>3152</v>
      </c>
      <c r="B1283" s="669" t="s">
        <v>3150</v>
      </c>
      <c r="C1283" s="275">
        <v>14</v>
      </c>
      <c r="D1283" s="275">
        <v>14</v>
      </c>
      <c r="E1283" s="275">
        <v>0</v>
      </c>
      <c r="F1283" s="275">
        <v>0</v>
      </c>
      <c r="G1283" s="1041">
        <v>100</v>
      </c>
      <c r="H1283" s="275">
        <v>0</v>
      </c>
      <c r="I1283" s="275">
        <v>0</v>
      </c>
      <c r="J1283" s="275">
        <v>0</v>
      </c>
      <c r="K1283" s="275">
        <v>0</v>
      </c>
      <c r="L1283" s="275">
        <v>0</v>
      </c>
      <c r="M1283" s="275">
        <v>0</v>
      </c>
      <c r="N1283" s="275">
        <v>0</v>
      </c>
      <c r="O1283" s="275">
        <v>0</v>
      </c>
      <c r="P1283" s="275">
        <v>0</v>
      </c>
      <c r="Q1283" s="275">
        <v>0</v>
      </c>
      <c r="R1283" s="275">
        <v>0</v>
      </c>
      <c r="S1283" s="275">
        <v>0</v>
      </c>
      <c r="T1283" s="275">
        <v>2</v>
      </c>
      <c r="U1283" s="275">
        <v>1</v>
      </c>
      <c r="V1283" s="1042">
        <v>1</v>
      </c>
      <c r="W1283" s="275">
        <v>0</v>
      </c>
      <c r="X1283" s="275">
        <v>1</v>
      </c>
      <c r="Y1283" s="275">
        <v>3</v>
      </c>
      <c r="Z1283" s="275">
        <v>6</v>
      </c>
      <c r="AA1283" s="275">
        <v>0</v>
      </c>
      <c r="AB1283" s="275">
        <v>0</v>
      </c>
      <c r="AC1283" s="275">
        <v>0</v>
      </c>
      <c r="AD1283" s="448"/>
    </row>
    <row r="1284" spans="1:30" ht="20.399999999999999" customHeight="1">
      <c r="A1284" s="669"/>
      <c r="B1284" s="669" t="s">
        <v>3151</v>
      </c>
      <c r="C1284" s="797"/>
      <c r="D1284" s="797"/>
      <c r="E1284" s="797"/>
      <c r="F1284" s="797"/>
      <c r="G1284" s="797"/>
      <c r="H1284" s="797"/>
      <c r="I1284" s="797"/>
      <c r="J1284" s="797"/>
      <c r="K1284" s="797"/>
      <c r="L1284" s="797"/>
      <c r="M1284" s="797"/>
      <c r="N1284" s="797"/>
      <c r="O1284" s="797"/>
      <c r="P1284" s="797"/>
      <c r="Q1284" s="797"/>
      <c r="R1284" s="797"/>
      <c r="S1284" s="797"/>
      <c r="T1284" s="797"/>
      <c r="U1284" s="797"/>
      <c r="V1284" s="797"/>
      <c r="W1284" s="797"/>
      <c r="X1284" s="797"/>
      <c r="Y1284" s="797"/>
      <c r="Z1284" s="797"/>
      <c r="AA1284" s="797"/>
      <c r="AB1284" s="797"/>
      <c r="AC1284" s="797"/>
      <c r="AD1284" s="448"/>
    </row>
    <row r="1285" spans="1:30" ht="20.399999999999999" customHeight="1">
      <c r="A1285" s="794"/>
      <c r="B1285" s="670" t="s">
        <v>1468</v>
      </c>
      <c r="C1285" s="276">
        <v>10</v>
      </c>
      <c r="D1285" s="276">
        <v>10</v>
      </c>
      <c r="E1285" s="276">
        <v>0</v>
      </c>
      <c r="F1285" s="276">
        <v>0</v>
      </c>
      <c r="G1285" s="1043">
        <v>100</v>
      </c>
      <c r="H1285" s="276">
        <v>0</v>
      </c>
      <c r="I1285" s="276">
        <v>0</v>
      </c>
      <c r="J1285" s="276">
        <v>0</v>
      </c>
      <c r="K1285" s="276">
        <v>0</v>
      </c>
      <c r="L1285" s="276">
        <v>0</v>
      </c>
      <c r="M1285" s="276">
        <v>0</v>
      </c>
      <c r="N1285" s="276">
        <v>0</v>
      </c>
      <c r="O1285" s="276">
        <v>0</v>
      </c>
      <c r="P1285" s="276">
        <v>0</v>
      </c>
      <c r="Q1285" s="276">
        <v>0</v>
      </c>
      <c r="R1285" s="276">
        <v>0</v>
      </c>
      <c r="S1285" s="276">
        <v>0</v>
      </c>
      <c r="T1285" s="276">
        <v>1</v>
      </c>
      <c r="U1285" s="276">
        <v>1</v>
      </c>
      <c r="V1285" s="1044">
        <v>1</v>
      </c>
      <c r="W1285" s="276">
        <v>0</v>
      </c>
      <c r="X1285" s="276">
        <v>1</v>
      </c>
      <c r="Y1285" s="276">
        <v>3</v>
      </c>
      <c r="Z1285" s="276">
        <v>3</v>
      </c>
      <c r="AA1285" s="276">
        <v>0</v>
      </c>
      <c r="AB1285" s="276">
        <v>0</v>
      </c>
      <c r="AC1285" s="276">
        <v>0</v>
      </c>
      <c r="AD1285" s="448"/>
    </row>
    <row r="1286" spans="1:30" ht="20.399999999999999" customHeight="1">
      <c r="A1286" s="794"/>
      <c r="B1286" s="670" t="s">
        <v>1467</v>
      </c>
      <c r="C1286" s="276">
        <v>4</v>
      </c>
      <c r="D1286" s="276">
        <v>4</v>
      </c>
      <c r="E1286" s="276">
        <v>0</v>
      </c>
      <c r="F1286" s="276">
        <v>0</v>
      </c>
      <c r="G1286" s="1043">
        <v>100</v>
      </c>
      <c r="H1286" s="276">
        <v>0</v>
      </c>
      <c r="I1286" s="276">
        <v>0</v>
      </c>
      <c r="J1286" s="276">
        <v>0</v>
      </c>
      <c r="K1286" s="276">
        <v>0</v>
      </c>
      <c r="L1286" s="276">
        <v>0</v>
      </c>
      <c r="M1286" s="276">
        <v>0</v>
      </c>
      <c r="N1286" s="276">
        <v>0</v>
      </c>
      <c r="O1286" s="276">
        <v>0</v>
      </c>
      <c r="P1286" s="276">
        <v>0</v>
      </c>
      <c r="Q1286" s="276">
        <v>0</v>
      </c>
      <c r="R1286" s="276">
        <v>0</v>
      </c>
      <c r="S1286" s="276">
        <v>0</v>
      </c>
      <c r="T1286" s="276">
        <v>1</v>
      </c>
      <c r="U1286" s="276">
        <v>0</v>
      </c>
      <c r="V1286" s="1044">
        <v>0</v>
      </c>
      <c r="W1286" s="276">
        <v>0</v>
      </c>
      <c r="X1286" s="276">
        <v>0</v>
      </c>
      <c r="Y1286" s="276">
        <v>0</v>
      </c>
      <c r="Z1286" s="276">
        <v>3</v>
      </c>
      <c r="AA1286" s="276">
        <v>0</v>
      </c>
      <c r="AB1286" s="276">
        <v>0</v>
      </c>
      <c r="AC1286" s="276">
        <v>0</v>
      </c>
      <c r="AD1286" s="448"/>
    </row>
    <row r="1287" spans="1:30" ht="20.399999999999999" customHeight="1">
      <c r="A1287" s="794"/>
      <c r="B1287" s="670" t="s">
        <v>4104</v>
      </c>
      <c r="C1287" s="276">
        <v>0</v>
      </c>
      <c r="D1287" s="276">
        <v>0</v>
      </c>
      <c r="E1287" s="276">
        <v>0</v>
      </c>
      <c r="F1287" s="276">
        <v>0</v>
      </c>
      <c r="G1287" s="1043">
        <v>0</v>
      </c>
      <c r="H1287" s="276">
        <v>0</v>
      </c>
      <c r="I1287" s="276">
        <v>0</v>
      </c>
      <c r="J1287" s="276">
        <v>0</v>
      </c>
      <c r="K1287" s="276">
        <v>0</v>
      </c>
      <c r="L1287" s="276">
        <v>0</v>
      </c>
      <c r="M1287" s="276">
        <v>0</v>
      </c>
      <c r="N1287" s="276">
        <v>0</v>
      </c>
      <c r="O1287" s="276">
        <v>0</v>
      </c>
      <c r="P1287" s="276">
        <v>0</v>
      </c>
      <c r="Q1287" s="276">
        <v>0</v>
      </c>
      <c r="R1287" s="276">
        <v>0</v>
      </c>
      <c r="S1287" s="276">
        <v>0</v>
      </c>
      <c r="T1287" s="276">
        <v>0</v>
      </c>
      <c r="U1287" s="276">
        <v>0</v>
      </c>
      <c r="V1287" s="1044">
        <v>0</v>
      </c>
      <c r="W1287" s="276">
        <v>0</v>
      </c>
      <c r="X1287" s="276">
        <v>0</v>
      </c>
      <c r="Y1287" s="276">
        <v>0</v>
      </c>
      <c r="Z1287" s="276">
        <v>0</v>
      </c>
      <c r="AA1287" s="276">
        <v>0</v>
      </c>
      <c r="AB1287" s="276">
        <v>0</v>
      </c>
      <c r="AC1287" s="276">
        <v>0</v>
      </c>
      <c r="AD1287" s="448"/>
    </row>
    <row r="1288" spans="1:30" ht="20.399999999999999" customHeight="1">
      <c r="A1288" s="407"/>
      <c r="B1288" s="407"/>
      <c r="C1288" s="407"/>
      <c r="D1288" s="407"/>
      <c r="E1288" s="407"/>
      <c r="F1288" s="407"/>
      <c r="G1288" s="407"/>
      <c r="H1288" s="407"/>
      <c r="I1288" s="407"/>
      <c r="J1288" s="407"/>
      <c r="K1288" s="407"/>
      <c r="L1288" s="407"/>
      <c r="M1288" s="407"/>
      <c r="N1288" s="407"/>
      <c r="O1288" s="407"/>
      <c r="P1288" s="407"/>
      <c r="Q1288" s="407"/>
      <c r="R1288" s="407"/>
      <c r="S1288" s="407"/>
      <c r="T1288" s="407"/>
      <c r="U1288" s="407"/>
      <c r="V1288" s="407"/>
      <c r="W1288" s="407"/>
      <c r="X1288" s="407"/>
      <c r="Y1288" s="407"/>
      <c r="Z1288" s="407"/>
      <c r="AA1288" s="407"/>
      <c r="AB1288" s="407"/>
      <c r="AC1288" s="407"/>
      <c r="AD1288" s="448"/>
    </row>
    <row r="1289" spans="1:30" ht="20.399999999999999" customHeight="1">
      <c r="A1289" s="796" t="s">
        <v>3149</v>
      </c>
      <c r="B1289" s="669" t="s">
        <v>3148</v>
      </c>
      <c r="C1289" s="275">
        <v>35</v>
      </c>
      <c r="D1289" s="275">
        <v>35</v>
      </c>
      <c r="E1289" s="275">
        <v>0</v>
      </c>
      <c r="F1289" s="275">
        <v>0</v>
      </c>
      <c r="G1289" s="1041">
        <v>100</v>
      </c>
      <c r="H1289" s="275">
        <v>0</v>
      </c>
      <c r="I1289" s="275">
        <v>0</v>
      </c>
      <c r="J1289" s="275">
        <v>0</v>
      </c>
      <c r="K1289" s="275">
        <v>0</v>
      </c>
      <c r="L1289" s="275">
        <v>0</v>
      </c>
      <c r="M1289" s="275">
        <v>0</v>
      </c>
      <c r="N1289" s="275">
        <v>1</v>
      </c>
      <c r="O1289" s="275">
        <v>1</v>
      </c>
      <c r="P1289" s="275">
        <v>0</v>
      </c>
      <c r="Q1289" s="275">
        <v>0</v>
      </c>
      <c r="R1289" s="275">
        <v>0</v>
      </c>
      <c r="S1289" s="275">
        <v>0</v>
      </c>
      <c r="T1289" s="275">
        <v>0</v>
      </c>
      <c r="U1289" s="275">
        <v>3</v>
      </c>
      <c r="V1289" s="1042">
        <v>2</v>
      </c>
      <c r="W1289" s="275">
        <v>5</v>
      </c>
      <c r="X1289" s="275">
        <v>6</v>
      </c>
      <c r="Y1289" s="275">
        <v>6</v>
      </c>
      <c r="Z1289" s="275">
        <v>5</v>
      </c>
      <c r="AA1289" s="275">
        <v>0</v>
      </c>
      <c r="AB1289" s="275">
        <v>2</v>
      </c>
      <c r="AC1289" s="275">
        <v>4</v>
      </c>
      <c r="AD1289" s="448"/>
    </row>
    <row r="1290" spans="1:30" ht="20.399999999999999" customHeight="1">
      <c r="A1290" s="794"/>
      <c r="B1290" s="670" t="s">
        <v>1468</v>
      </c>
      <c r="C1290" s="276">
        <v>20</v>
      </c>
      <c r="D1290" s="276">
        <v>20</v>
      </c>
      <c r="E1290" s="276">
        <v>0</v>
      </c>
      <c r="F1290" s="276">
        <v>0</v>
      </c>
      <c r="G1290" s="1043">
        <v>100</v>
      </c>
      <c r="H1290" s="276">
        <v>0</v>
      </c>
      <c r="I1290" s="276">
        <v>0</v>
      </c>
      <c r="J1290" s="276">
        <v>0</v>
      </c>
      <c r="K1290" s="276">
        <v>0</v>
      </c>
      <c r="L1290" s="276">
        <v>0</v>
      </c>
      <c r="M1290" s="276">
        <v>0</v>
      </c>
      <c r="N1290" s="276">
        <v>1</v>
      </c>
      <c r="O1290" s="276">
        <v>1</v>
      </c>
      <c r="P1290" s="276">
        <v>0</v>
      </c>
      <c r="Q1290" s="276">
        <v>0</v>
      </c>
      <c r="R1290" s="276">
        <v>0</v>
      </c>
      <c r="S1290" s="276">
        <v>0</v>
      </c>
      <c r="T1290" s="276">
        <v>0</v>
      </c>
      <c r="U1290" s="276">
        <v>0</v>
      </c>
      <c r="V1290" s="1044">
        <v>1</v>
      </c>
      <c r="W1290" s="276">
        <v>4</v>
      </c>
      <c r="X1290" s="276">
        <v>5</v>
      </c>
      <c r="Y1290" s="276">
        <v>4</v>
      </c>
      <c r="Z1290" s="276">
        <v>2</v>
      </c>
      <c r="AA1290" s="276">
        <v>0</v>
      </c>
      <c r="AB1290" s="276">
        <v>1</v>
      </c>
      <c r="AC1290" s="276">
        <v>1</v>
      </c>
      <c r="AD1290" s="448"/>
    </row>
    <row r="1291" spans="1:30" ht="20.399999999999999" customHeight="1">
      <c r="A1291" s="794"/>
      <c r="B1291" s="670" t="s">
        <v>1467</v>
      </c>
      <c r="C1291" s="276">
        <v>15</v>
      </c>
      <c r="D1291" s="276">
        <v>15</v>
      </c>
      <c r="E1291" s="276">
        <v>0</v>
      </c>
      <c r="F1291" s="276">
        <v>0</v>
      </c>
      <c r="G1291" s="1043">
        <v>100</v>
      </c>
      <c r="H1291" s="276">
        <v>0</v>
      </c>
      <c r="I1291" s="276">
        <v>0</v>
      </c>
      <c r="J1291" s="276">
        <v>0</v>
      </c>
      <c r="K1291" s="276">
        <v>0</v>
      </c>
      <c r="L1291" s="276">
        <v>0</v>
      </c>
      <c r="M1291" s="276">
        <v>0</v>
      </c>
      <c r="N1291" s="276">
        <v>0</v>
      </c>
      <c r="O1291" s="276">
        <v>0</v>
      </c>
      <c r="P1291" s="276">
        <v>0</v>
      </c>
      <c r="Q1291" s="276">
        <v>0</v>
      </c>
      <c r="R1291" s="276">
        <v>0</v>
      </c>
      <c r="S1291" s="276">
        <v>0</v>
      </c>
      <c r="T1291" s="276">
        <v>0</v>
      </c>
      <c r="U1291" s="276">
        <v>3</v>
      </c>
      <c r="V1291" s="1044">
        <v>1</v>
      </c>
      <c r="W1291" s="276">
        <v>1</v>
      </c>
      <c r="X1291" s="276">
        <v>1</v>
      </c>
      <c r="Y1291" s="276">
        <v>2</v>
      </c>
      <c r="Z1291" s="276">
        <v>3</v>
      </c>
      <c r="AA1291" s="276">
        <v>0</v>
      </c>
      <c r="AB1291" s="276">
        <v>1</v>
      </c>
      <c r="AC1291" s="276">
        <v>3</v>
      </c>
      <c r="AD1291" s="448"/>
    </row>
    <row r="1292" spans="1:30" ht="20.399999999999999" customHeight="1">
      <c r="A1292" s="794"/>
      <c r="B1292" s="670" t="s">
        <v>4104</v>
      </c>
      <c r="C1292" s="276">
        <v>0</v>
      </c>
      <c r="D1292" s="276">
        <v>0</v>
      </c>
      <c r="E1292" s="276">
        <v>0</v>
      </c>
      <c r="F1292" s="276">
        <v>0</v>
      </c>
      <c r="G1292" s="1043">
        <v>0</v>
      </c>
      <c r="H1292" s="276">
        <v>0</v>
      </c>
      <c r="I1292" s="276">
        <v>0</v>
      </c>
      <c r="J1292" s="276">
        <v>0</v>
      </c>
      <c r="K1292" s="276">
        <v>0</v>
      </c>
      <c r="L1292" s="276">
        <v>0</v>
      </c>
      <c r="M1292" s="276">
        <v>0</v>
      </c>
      <c r="N1292" s="276">
        <v>0</v>
      </c>
      <c r="O1292" s="276">
        <v>0</v>
      </c>
      <c r="P1292" s="276">
        <v>0</v>
      </c>
      <c r="Q1292" s="276">
        <v>0</v>
      </c>
      <c r="R1292" s="276">
        <v>0</v>
      </c>
      <c r="S1292" s="276">
        <v>0</v>
      </c>
      <c r="T1292" s="276">
        <v>0</v>
      </c>
      <c r="U1292" s="276">
        <v>0</v>
      </c>
      <c r="V1292" s="1044">
        <v>0</v>
      </c>
      <c r="W1292" s="276">
        <v>0</v>
      </c>
      <c r="X1292" s="276">
        <v>0</v>
      </c>
      <c r="Y1292" s="276">
        <v>0</v>
      </c>
      <c r="Z1292" s="276">
        <v>0</v>
      </c>
      <c r="AA1292" s="276">
        <v>0</v>
      </c>
      <c r="AB1292" s="276">
        <v>0</v>
      </c>
      <c r="AC1292" s="276">
        <v>0</v>
      </c>
      <c r="AD1292" s="448"/>
    </row>
    <row r="1293" spans="1:30" ht="20.399999999999999" customHeight="1">
      <c r="A1293" s="407"/>
      <c r="B1293" s="407"/>
      <c r="C1293" s="407"/>
      <c r="D1293" s="407"/>
      <c r="E1293" s="407"/>
      <c r="F1293" s="407"/>
      <c r="G1293" s="407"/>
      <c r="H1293" s="407"/>
      <c r="I1293" s="407"/>
      <c r="J1293" s="407"/>
      <c r="K1293" s="407"/>
      <c r="L1293" s="407"/>
      <c r="M1293" s="407"/>
      <c r="N1293" s="407"/>
      <c r="O1293" s="407"/>
      <c r="P1293" s="407"/>
      <c r="Q1293" s="407"/>
      <c r="R1293" s="407"/>
      <c r="S1293" s="407"/>
      <c r="T1293" s="407"/>
      <c r="U1293" s="407"/>
      <c r="V1293" s="407"/>
      <c r="W1293" s="407"/>
      <c r="X1293" s="407"/>
      <c r="Y1293" s="407"/>
      <c r="Z1293" s="407"/>
      <c r="AA1293" s="407"/>
      <c r="AB1293" s="407"/>
      <c r="AC1293" s="407"/>
      <c r="AD1293" s="448"/>
    </row>
    <row r="1294" spans="1:30" ht="20.399999999999999" customHeight="1">
      <c r="A1294" s="796" t="s">
        <v>3147</v>
      </c>
      <c r="B1294" s="669" t="s">
        <v>3146</v>
      </c>
      <c r="C1294" s="275">
        <v>4</v>
      </c>
      <c r="D1294" s="275">
        <v>4</v>
      </c>
      <c r="E1294" s="275">
        <v>0</v>
      </c>
      <c r="F1294" s="275">
        <v>0</v>
      </c>
      <c r="G1294" s="1041">
        <v>100</v>
      </c>
      <c r="H1294" s="275">
        <v>0</v>
      </c>
      <c r="I1294" s="275">
        <v>0</v>
      </c>
      <c r="J1294" s="275">
        <v>0</v>
      </c>
      <c r="K1294" s="275">
        <v>0</v>
      </c>
      <c r="L1294" s="275">
        <v>0</v>
      </c>
      <c r="M1294" s="275">
        <v>0</v>
      </c>
      <c r="N1294" s="275">
        <v>0</v>
      </c>
      <c r="O1294" s="275">
        <v>0</v>
      </c>
      <c r="P1294" s="275">
        <v>0</v>
      </c>
      <c r="Q1294" s="275">
        <v>0</v>
      </c>
      <c r="R1294" s="275">
        <v>0</v>
      </c>
      <c r="S1294" s="275">
        <v>1</v>
      </c>
      <c r="T1294" s="275">
        <v>0</v>
      </c>
      <c r="U1294" s="275">
        <v>1</v>
      </c>
      <c r="V1294" s="1042">
        <v>0</v>
      </c>
      <c r="W1294" s="275">
        <v>0</v>
      </c>
      <c r="X1294" s="275">
        <v>0</v>
      </c>
      <c r="Y1294" s="275">
        <v>0</v>
      </c>
      <c r="Z1294" s="275">
        <v>1</v>
      </c>
      <c r="AA1294" s="275">
        <v>1</v>
      </c>
      <c r="AB1294" s="275">
        <v>0</v>
      </c>
      <c r="AC1294" s="275">
        <v>0</v>
      </c>
      <c r="AD1294" s="448"/>
    </row>
    <row r="1295" spans="1:30" ht="20.399999999999999" customHeight="1">
      <c r="A1295" s="794"/>
      <c r="B1295" s="670" t="s">
        <v>1468</v>
      </c>
      <c r="C1295" s="276">
        <v>1</v>
      </c>
      <c r="D1295" s="276">
        <v>1</v>
      </c>
      <c r="E1295" s="276">
        <v>0</v>
      </c>
      <c r="F1295" s="276">
        <v>0</v>
      </c>
      <c r="G1295" s="1043">
        <v>100</v>
      </c>
      <c r="H1295" s="276">
        <v>0</v>
      </c>
      <c r="I1295" s="276">
        <v>0</v>
      </c>
      <c r="J1295" s="276">
        <v>0</v>
      </c>
      <c r="K1295" s="276">
        <v>0</v>
      </c>
      <c r="L1295" s="276">
        <v>0</v>
      </c>
      <c r="M1295" s="276">
        <v>0</v>
      </c>
      <c r="N1295" s="276">
        <v>0</v>
      </c>
      <c r="O1295" s="276">
        <v>0</v>
      </c>
      <c r="P1295" s="276">
        <v>0</v>
      </c>
      <c r="Q1295" s="276">
        <v>0</v>
      </c>
      <c r="R1295" s="276">
        <v>0</v>
      </c>
      <c r="S1295" s="276">
        <v>0</v>
      </c>
      <c r="T1295" s="276">
        <v>0</v>
      </c>
      <c r="U1295" s="276">
        <v>0</v>
      </c>
      <c r="V1295" s="1044">
        <v>0</v>
      </c>
      <c r="W1295" s="276">
        <v>0</v>
      </c>
      <c r="X1295" s="276">
        <v>0</v>
      </c>
      <c r="Y1295" s="276">
        <v>0</v>
      </c>
      <c r="Z1295" s="276">
        <v>0</v>
      </c>
      <c r="AA1295" s="276">
        <v>1</v>
      </c>
      <c r="AB1295" s="276">
        <v>0</v>
      </c>
      <c r="AC1295" s="276">
        <v>0</v>
      </c>
      <c r="AD1295" s="448"/>
    </row>
    <row r="1296" spans="1:30" ht="20.399999999999999" customHeight="1">
      <c r="A1296" s="794"/>
      <c r="B1296" s="670" t="s">
        <v>1467</v>
      </c>
      <c r="C1296" s="276">
        <v>3</v>
      </c>
      <c r="D1296" s="276">
        <v>3</v>
      </c>
      <c r="E1296" s="276">
        <v>0</v>
      </c>
      <c r="F1296" s="276">
        <v>0</v>
      </c>
      <c r="G1296" s="1043">
        <v>100</v>
      </c>
      <c r="H1296" s="276">
        <v>0</v>
      </c>
      <c r="I1296" s="276">
        <v>0</v>
      </c>
      <c r="J1296" s="276">
        <v>0</v>
      </c>
      <c r="K1296" s="276">
        <v>0</v>
      </c>
      <c r="L1296" s="276">
        <v>0</v>
      </c>
      <c r="M1296" s="276">
        <v>0</v>
      </c>
      <c r="N1296" s="276">
        <v>0</v>
      </c>
      <c r="O1296" s="276">
        <v>0</v>
      </c>
      <c r="P1296" s="276">
        <v>0</v>
      </c>
      <c r="Q1296" s="276">
        <v>0</v>
      </c>
      <c r="R1296" s="276">
        <v>0</v>
      </c>
      <c r="S1296" s="276">
        <v>1</v>
      </c>
      <c r="T1296" s="276">
        <v>0</v>
      </c>
      <c r="U1296" s="276">
        <v>1</v>
      </c>
      <c r="V1296" s="1044">
        <v>0</v>
      </c>
      <c r="W1296" s="276">
        <v>0</v>
      </c>
      <c r="X1296" s="276">
        <v>0</v>
      </c>
      <c r="Y1296" s="276">
        <v>0</v>
      </c>
      <c r="Z1296" s="276">
        <v>1</v>
      </c>
      <c r="AA1296" s="276">
        <v>0</v>
      </c>
      <c r="AB1296" s="276">
        <v>0</v>
      </c>
      <c r="AC1296" s="276">
        <v>0</v>
      </c>
      <c r="AD1296" s="448"/>
    </row>
    <row r="1297" spans="1:30" ht="20.399999999999999" customHeight="1">
      <c r="A1297" s="794"/>
      <c r="B1297" s="670" t="s">
        <v>4104</v>
      </c>
      <c r="C1297" s="276">
        <v>0</v>
      </c>
      <c r="D1297" s="276">
        <v>0</v>
      </c>
      <c r="E1297" s="276">
        <v>0</v>
      </c>
      <c r="F1297" s="276">
        <v>0</v>
      </c>
      <c r="G1297" s="1043">
        <v>0</v>
      </c>
      <c r="H1297" s="276">
        <v>0</v>
      </c>
      <c r="I1297" s="276">
        <v>0</v>
      </c>
      <c r="J1297" s="276">
        <v>0</v>
      </c>
      <c r="K1297" s="276">
        <v>0</v>
      </c>
      <c r="L1297" s="276">
        <v>0</v>
      </c>
      <c r="M1297" s="276">
        <v>0</v>
      </c>
      <c r="N1297" s="276">
        <v>0</v>
      </c>
      <c r="O1297" s="276">
        <v>0</v>
      </c>
      <c r="P1297" s="276">
        <v>0</v>
      </c>
      <c r="Q1297" s="276">
        <v>0</v>
      </c>
      <c r="R1297" s="276">
        <v>0</v>
      </c>
      <c r="S1297" s="276">
        <v>0</v>
      </c>
      <c r="T1297" s="276">
        <v>0</v>
      </c>
      <c r="U1297" s="276">
        <v>0</v>
      </c>
      <c r="V1297" s="1044">
        <v>0</v>
      </c>
      <c r="W1297" s="276">
        <v>0</v>
      </c>
      <c r="X1297" s="276">
        <v>0</v>
      </c>
      <c r="Y1297" s="276">
        <v>0</v>
      </c>
      <c r="Z1297" s="276">
        <v>0</v>
      </c>
      <c r="AA1297" s="276">
        <v>0</v>
      </c>
      <c r="AB1297" s="276">
        <v>0</v>
      </c>
      <c r="AC1297" s="276">
        <v>0</v>
      </c>
      <c r="AD1297" s="448"/>
    </row>
    <row r="1298" spans="1:30" ht="20.399999999999999" customHeight="1">
      <c r="A1298" s="407"/>
      <c r="B1298" s="407"/>
      <c r="C1298" s="407"/>
      <c r="D1298" s="407"/>
      <c r="E1298" s="407"/>
      <c r="F1298" s="407"/>
      <c r="G1298" s="407"/>
      <c r="H1298" s="407"/>
      <c r="I1298" s="407"/>
      <c r="J1298" s="407"/>
      <c r="K1298" s="407"/>
      <c r="L1298" s="407"/>
      <c r="M1298" s="407"/>
      <c r="N1298" s="407"/>
      <c r="O1298" s="407"/>
      <c r="P1298" s="407"/>
      <c r="Q1298" s="407"/>
      <c r="R1298" s="407"/>
      <c r="S1298" s="407"/>
      <c r="T1298" s="407"/>
      <c r="U1298" s="407"/>
      <c r="V1298" s="407"/>
      <c r="W1298" s="407"/>
      <c r="X1298" s="407"/>
      <c r="Y1298" s="407"/>
      <c r="Z1298" s="407"/>
      <c r="AA1298" s="407"/>
      <c r="AB1298" s="407"/>
      <c r="AC1298" s="407"/>
      <c r="AD1298" s="448"/>
    </row>
    <row r="1299" spans="1:30" ht="20.399999999999999" customHeight="1">
      <c r="A1299" s="796" t="s">
        <v>4741</v>
      </c>
      <c r="B1299" s="669" t="s">
        <v>4742</v>
      </c>
      <c r="C1299" s="275">
        <v>1</v>
      </c>
      <c r="D1299" s="275">
        <v>1</v>
      </c>
      <c r="E1299" s="275">
        <v>0</v>
      </c>
      <c r="F1299" s="275">
        <v>0</v>
      </c>
      <c r="G1299" s="1041">
        <v>100</v>
      </c>
      <c r="H1299" s="275">
        <v>0</v>
      </c>
      <c r="I1299" s="275">
        <v>0</v>
      </c>
      <c r="J1299" s="275">
        <v>0</v>
      </c>
      <c r="K1299" s="275">
        <v>0</v>
      </c>
      <c r="L1299" s="275">
        <v>0</v>
      </c>
      <c r="M1299" s="275">
        <v>0</v>
      </c>
      <c r="N1299" s="275">
        <v>0</v>
      </c>
      <c r="O1299" s="275">
        <v>0</v>
      </c>
      <c r="P1299" s="275">
        <v>0</v>
      </c>
      <c r="Q1299" s="275">
        <v>0</v>
      </c>
      <c r="R1299" s="275">
        <v>0</v>
      </c>
      <c r="S1299" s="275">
        <v>0</v>
      </c>
      <c r="T1299" s="275">
        <v>0</v>
      </c>
      <c r="U1299" s="275">
        <v>0</v>
      </c>
      <c r="V1299" s="1042">
        <v>0</v>
      </c>
      <c r="W1299" s="275">
        <v>0</v>
      </c>
      <c r="X1299" s="275">
        <v>0</v>
      </c>
      <c r="Y1299" s="275">
        <v>0</v>
      </c>
      <c r="Z1299" s="275">
        <v>0</v>
      </c>
      <c r="AA1299" s="275">
        <v>0</v>
      </c>
      <c r="AB1299" s="275">
        <v>1</v>
      </c>
      <c r="AC1299" s="275">
        <v>0</v>
      </c>
      <c r="AD1299" s="448"/>
    </row>
    <row r="1300" spans="1:30" ht="20.399999999999999" customHeight="1">
      <c r="A1300" s="794"/>
      <c r="B1300" s="670" t="s">
        <v>1468</v>
      </c>
      <c r="C1300" s="276">
        <v>1</v>
      </c>
      <c r="D1300" s="276">
        <v>1</v>
      </c>
      <c r="E1300" s="276">
        <v>0</v>
      </c>
      <c r="F1300" s="276">
        <v>0</v>
      </c>
      <c r="G1300" s="1043">
        <v>100</v>
      </c>
      <c r="H1300" s="276">
        <v>0</v>
      </c>
      <c r="I1300" s="276">
        <v>0</v>
      </c>
      <c r="J1300" s="276">
        <v>0</v>
      </c>
      <c r="K1300" s="276">
        <v>0</v>
      </c>
      <c r="L1300" s="276">
        <v>0</v>
      </c>
      <c r="M1300" s="276">
        <v>0</v>
      </c>
      <c r="N1300" s="276">
        <v>0</v>
      </c>
      <c r="O1300" s="276">
        <v>0</v>
      </c>
      <c r="P1300" s="276">
        <v>0</v>
      </c>
      <c r="Q1300" s="276">
        <v>0</v>
      </c>
      <c r="R1300" s="276">
        <v>0</v>
      </c>
      <c r="S1300" s="276">
        <v>0</v>
      </c>
      <c r="T1300" s="276">
        <v>0</v>
      </c>
      <c r="U1300" s="276">
        <v>0</v>
      </c>
      <c r="V1300" s="1044">
        <v>0</v>
      </c>
      <c r="W1300" s="276">
        <v>0</v>
      </c>
      <c r="X1300" s="276">
        <v>0</v>
      </c>
      <c r="Y1300" s="276">
        <v>0</v>
      </c>
      <c r="Z1300" s="276">
        <v>0</v>
      </c>
      <c r="AA1300" s="276">
        <v>0</v>
      </c>
      <c r="AB1300" s="276">
        <v>1</v>
      </c>
      <c r="AC1300" s="276">
        <v>0</v>
      </c>
      <c r="AD1300" s="448"/>
    </row>
    <row r="1301" spans="1:30" ht="20.399999999999999" customHeight="1">
      <c r="A1301" s="794"/>
      <c r="B1301" s="670" t="s">
        <v>1467</v>
      </c>
      <c r="C1301" s="276">
        <v>0</v>
      </c>
      <c r="D1301" s="276">
        <v>0</v>
      </c>
      <c r="E1301" s="276">
        <v>0</v>
      </c>
      <c r="F1301" s="276">
        <v>0</v>
      </c>
      <c r="G1301" s="1043">
        <v>0</v>
      </c>
      <c r="H1301" s="276">
        <v>0</v>
      </c>
      <c r="I1301" s="276">
        <v>0</v>
      </c>
      <c r="J1301" s="276">
        <v>0</v>
      </c>
      <c r="K1301" s="276">
        <v>0</v>
      </c>
      <c r="L1301" s="276">
        <v>0</v>
      </c>
      <c r="M1301" s="276">
        <v>0</v>
      </c>
      <c r="N1301" s="276">
        <v>0</v>
      </c>
      <c r="O1301" s="276">
        <v>0</v>
      </c>
      <c r="P1301" s="276">
        <v>0</v>
      </c>
      <c r="Q1301" s="276">
        <v>0</v>
      </c>
      <c r="R1301" s="276">
        <v>0</v>
      </c>
      <c r="S1301" s="276">
        <v>0</v>
      </c>
      <c r="T1301" s="276">
        <v>0</v>
      </c>
      <c r="U1301" s="276">
        <v>0</v>
      </c>
      <c r="V1301" s="1044">
        <v>0</v>
      </c>
      <c r="W1301" s="276">
        <v>0</v>
      </c>
      <c r="X1301" s="276">
        <v>0</v>
      </c>
      <c r="Y1301" s="276">
        <v>0</v>
      </c>
      <c r="Z1301" s="276">
        <v>0</v>
      </c>
      <c r="AA1301" s="276">
        <v>0</v>
      </c>
      <c r="AB1301" s="276">
        <v>0</v>
      </c>
      <c r="AC1301" s="276">
        <v>0</v>
      </c>
      <c r="AD1301" s="448"/>
    </row>
    <row r="1302" spans="1:30" ht="20.399999999999999" customHeight="1">
      <c r="A1302" s="794"/>
      <c r="B1302" s="670" t="s">
        <v>4104</v>
      </c>
      <c r="C1302" s="276">
        <v>0</v>
      </c>
      <c r="D1302" s="276">
        <v>0</v>
      </c>
      <c r="E1302" s="276">
        <v>0</v>
      </c>
      <c r="F1302" s="276">
        <v>0</v>
      </c>
      <c r="G1302" s="1043">
        <v>0</v>
      </c>
      <c r="H1302" s="276">
        <v>0</v>
      </c>
      <c r="I1302" s="276">
        <v>0</v>
      </c>
      <c r="J1302" s="276">
        <v>0</v>
      </c>
      <c r="K1302" s="276">
        <v>0</v>
      </c>
      <c r="L1302" s="276">
        <v>0</v>
      </c>
      <c r="M1302" s="276">
        <v>0</v>
      </c>
      <c r="N1302" s="276">
        <v>0</v>
      </c>
      <c r="O1302" s="276">
        <v>0</v>
      </c>
      <c r="P1302" s="276">
        <v>0</v>
      </c>
      <c r="Q1302" s="276">
        <v>0</v>
      </c>
      <c r="R1302" s="276">
        <v>0</v>
      </c>
      <c r="S1302" s="276">
        <v>0</v>
      </c>
      <c r="T1302" s="276">
        <v>0</v>
      </c>
      <c r="U1302" s="276">
        <v>0</v>
      </c>
      <c r="V1302" s="1044">
        <v>0</v>
      </c>
      <c r="W1302" s="276">
        <v>0</v>
      </c>
      <c r="X1302" s="276">
        <v>0</v>
      </c>
      <c r="Y1302" s="276">
        <v>0</v>
      </c>
      <c r="Z1302" s="276">
        <v>0</v>
      </c>
      <c r="AA1302" s="276">
        <v>0</v>
      </c>
      <c r="AB1302" s="276">
        <v>0</v>
      </c>
      <c r="AC1302" s="276">
        <v>0</v>
      </c>
      <c r="AD1302" s="448"/>
    </row>
    <row r="1303" spans="1:30" ht="20.399999999999999" customHeight="1">
      <c r="A1303" s="407"/>
      <c r="B1303" s="407"/>
      <c r="C1303" s="407"/>
      <c r="D1303" s="407"/>
      <c r="E1303" s="407"/>
      <c r="F1303" s="407"/>
      <c r="G1303" s="407"/>
      <c r="H1303" s="407"/>
      <c r="I1303" s="407"/>
      <c r="J1303" s="407"/>
      <c r="K1303" s="407"/>
      <c r="L1303" s="407"/>
      <c r="M1303" s="407"/>
      <c r="N1303" s="407"/>
      <c r="O1303" s="407"/>
      <c r="P1303" s="407"/>
      <c r="Q1303" s="407"/>
      <c r="R1303" s="407"/>
      <c r="S1303" s="407"/>
      <c r="T1303" s="407"/>
      <c r="U1303" s="407"/>
      <c r="V1303" s="407"/>
      <c r="W1303" s="407"/>
      <c r="X1303" s="407"/>
      <c r="Y1303" s="407"/>
      <c r="Z1303" s="407"/>
      <c r="AA1303" s="407"/>
      <c r="AB1303" s="407"/>
      <c r="AC1303" s="407"/>
      <c r="AD1303" s="448"/>
    </row>
    <row r="1304" spans="1:30" ht="20.399999999999999" customHeight="1">
      <c r="A1304" s="796" t="s">
        <v>4743</v>
      </c>
      <c r="B1304" s="669" t="s">
        <v>4744</v>
      </c>
      <c r="C1304" s="275">
        <v>1</v>
      </c>
      <c r="D1304" s="275">
        <v>1</v>
      </c>
      <c r="E1304" s="275">
        <v>0</v>
      </c>
      <c r="F1304" s="275">
        <v>0</v>
      </c>
      <c r="G1304" s="1041">
        <v>100</v>
      </c>
      <c r="H1304" s="275">
        <v>0</v>
      </c>
      <c r="I1304" s="275">
        <v>0</v>
      </c>
      <c r="J1304" s="275">
        <v>0</v>
      </c>
      <c r="K1304" s="275">
        <v>0</v>
      </c>
      <c r="L1304" s="275">
        <v>0</v>
      </c>
      <c r="M1304" s="275">
        <v>0</v>
      </c>
      <c r="N1304" s="275">
        <v>0</v>
      </c>
      <c r="O1304" s="275">
        <v>0</v>
      </c>
      <c r="P1304" s="275">
        <v>0</v>
      </c>
      <c r="Q1304" s="275">
        <v>0</v>
      </c>
      <c r="R1304" s="275">
        <v>0</v>
      </c>
      <c r="S1304" s="275">
        <v>0</v>
      </c>
      <c r="T1304" s="275">
        <v>0</v>
      </c>
      <c r="U1304" s="275">
        <v>0</v>
      </c>
      <c r="V1304" s="1042">
        <v>0</v>
      </c>
      <c r="W1304" s="275">
        <v>0</v>
      </c>
      <c r="X1304" s="275">
        <v>0</v>
      </c>
      <c r="Y1304" s="275">
        <v>0</v>
      </c>
      <c r="Z1304" s="275">
        <v>0</v>
      </c>
      <c r="AA1304" s="275">
        <v>0</v>
      </c>
      <c r="AB1304" s="275">
        <v>0</v>
      </c>
      <c r="AC1304" s="275">
        <v>1</v>
      </c>
      <c r="AD1304" s="448"/>
    </row>
    <row r="1305" spans="1:30" ht="20.399999999999999" customHeight="1">
      <c r="A1305" s="794"/>
      <c r="B1305" s="670" t="s">
        <v>1468</v>
      </c>
      <c r="C1305" s="276">
        <v>0</v>
      </c>
      <c r="D1305" s="276">
        <v>0</v>
      </c>
      <c r="E1305" s="276">
        <v>0</v>
      </c>
      <c r="F1305" s="276">
        <v>0</v>
      </c>
      <c r="G1305" s="1043">
        <v>0</v>
      </c>
      <c r="H1305" s="276">
        <v>0</v>
      </c>
      <c r="I1305" s="276">
        <v>0</v>
      </c>
      <c r="J1305" s="276">
        <v>0</v>
      </c>
      <c r="K1305" s="276">
        <v>0</v>
      </c>
      <c r="L1305" s="276">
        <v>0</v>
      </c>
      <c r="M1305" s="276">
        <v>0</v>
      </c>
      <c r="N1305" s="276">
        <v>0</v>
      </c>
      <c r="O1305" s="276">
        <v>0</v>
      </c>
      <c r="P1305" s="276">
        <v>0</v>
      </c>
      <c r="Q1305" s="276">
        <v>0</v>
      </c>
      <c r="R1305" s="276">
        <v>0</v>
      </c>
      <c r="S1305" s="276">
        <v>0</v>
      </c>
      <c r="T1305" s="276">
        <v>0</v>
      </c>
      <c r="U1305" s="276">
        <v>0</v>
      </c>
      <c r="V1305" s="1044">
        <v>0</v>
      </c>
      <c r="W1305" s="276">
        <v>0</v>
      </c>
      <c r="X1305" s="276">
        <v>0</v>
      </c>
      <c r="Y1305" s="276">
        <v>0</v>
      </c>
      <c r="Z1305" s="276">
        <v>0</v>
      </c>
      <c r="AA1305" s="276">
        <v>0</v>
      </c>
      <c r="AB1305" s="276">
        <v>0</v>
      </c>
      <c r="AC1305" s="276">
        <v>0</v>
      </c>
      <c r="AD1305" s="448"/>
    </row>
    <row r="1306" spans="1:30" ht="20.399999999999999" customHeight="1">
      <c r="A1306" s="794"/>
      <c r="B1306" s="670" t="s">
        <v>1467</v>
      </c>
      <c r="C1306" s="276">
        <v>1</v>
      </c>
      <c r="D1306" s="276">
        <v>1</v>
      </c>
      <c r="E1306" s="276">
        <v>0</v>
      </c>
      <c r="F1306" s="276">
        <v>0</v>
      </c>
      <c r="G1306" s="1043">
        <v>100</v>
      </c>
      <c r="H1306" s="276">
        <v>0</v>
      </c>
      <c r="I1306" s="276">
        <v>0</v>
      </c>
      <c r="J1306" s="276">
        <v>0</v>
      </c>
      <c r="K1306" s="276">
        <v>0</v>
      </c>
      <c r="L1306" s="276">
        <v>0</v>
      </c>
      <c r="M1306" s="276">
        <v>0</v>
      </c>
      <c r="N1306" s="276">
        <v>0</v>
      </c>
      <c r="O1306" s="276">
        <v>0</v>
      </c>
      <c r="P1306" s="276">
        <v>0</v>
      </c>
      <c r="Q1306" s="276">
        <v>0</v>
      </c>
      <c r="R1306" s="276">
        <v>0</v>
      </c>
      <c r="S1306" s="276">
        <v>0</v>
      </c>
      <c r="T1306" s="276">
        <v>0</v>
      </c>
      <c r="U1306" s="276">
        <v>0</v>
      </c>
      <c r="V1306" s="1044">
        <v>0</v>
      </c>
      <c r="W1306" s="276">
        <v>0</v>
      </c>
      <c r="X1306" s="276">
        <v>0</v>
      </c>
      <c r="Y1306" s="276">
        <v>0</v>
      </c>
      <c r="Z1306" s="276">
        <v>0</v>
      </c>
      <c r="AA1306" s="276">
        <v>0</v>
      </c>
      <c r="AB1306" s="276">
        <v>0</v>
      </c>
      <c r="AC1306" s="276">
        <v>1</v>
      </c>
      <c r="AD1306" s="448"/>
    </row>
    <row r="1307" spans="1:30" ht="20.399999999999999" customHeight="1">
      <c r="A1307" s="794"/>
      <c r="B1307" s="670" t="s">
        <v>4104</v>
      </c>
      <c r="C1307" s="276">
        <v>0</v>
      </c>
      <c r="D1307" s="276">
        <v>0</v>
      </c>
      <c r="E1307" s="276">
        <v>0</v>
      </c>
      <c r="F1307" s="276">
        <v>0</v>
      </c>
      <c r="G1307" s="1043">
        <v>0</v>
      </c>
      <c r="H1307" s="276">
        <v>0</v>
      </c>
      <c r="I1307" s="276">
        <v>0</v>
      </c>
      <c r="J1307" s="276">
        <v>0</v>
      </c>
      <c r="K1307" s="276">
        <v>0</v>
      </c>
      <c r="L1307" s="276">
        <v>0</v>
      </c>
      <c r="M1307" s="276">
        <v>0</v>
      </c>
      <c r="N1307" s="276">
        <v>0</v>
      </c>
      <c r="O1307" s="276">
        <v>0</v>
      </c>
      <c r="P1307" s="276">
        <v>0</v>
      </c>
      <c r="Q1307" s="276">
        <v>0</v>
      </c>
      <c r="R1307" s="276">
        <v>0</v>
      </c>
      <c r="S1307" s="276">
        <v>0</v>
      </c>
      <c r="T1307" s="276">
        <v>0</v>
      </c>
      <c r="U1307" s="276">
        <v>0</v>
      </c>
      <c r="V1307" s="1044">
        <v>0</v>
      </c>
      <c r="W1307" s="276">
        <v>0</v>
      </c>
      <c r="X1307" s="276">
        <v>0</v>
      </c>
      <c r="Y1307" s="276">
        <v>0</v>
      </c>
      <c r="Z1307" s="276">
        <v>0</v>
      </c>
      <c r="AA1307" s="276">
        <v>0</v>
      </c>
      <c r="AB1307" s="276">
        <v>0</v>
      </c>
      <c r="AC1307" s="276">
        <v>0</v>
      </c>
      <c r="AD1307" s="448"/>
    </row>
    <row r="1308" spans="1:30" ht="20.399999999999999" customHeight="1">
      <c r="A1308" s="407"/>
      <c r="B1308" s="407"/>
      <c r="C1308" s="407"/>
      <c r="D1308" s="407"/>
      <c r="E1308" s="407"/>
      <c r="F1308" s="407"/>
      <c r="G1308" s="407"/>
      <c r="H1308" s="407"/>
      <c r="I1308" s="407"/>
      <c r="J1308" s="407"/>
      <c r="K1308" s="407"/>
      <c r="L1308" s="407"/>
      <c r="M1308" s="407"/>
      <c r="N1308" s="407"/>
      <c r="O1308" s="407"/>
      <c r="P1308" s="407"/>
      <c r="Q1308" s="407"/>
      <c r="R1308" s="407"/>
      <c r="S1308" s="407"/>
      <c r="T1308" s="407"/>
      <c r="U1308" s="407"/>
      <c r="V1308" s="407"/>
      <c r="W1308" s="407"/>
      <c r="X1308" s="407"/>
      <c r="Y1308" s="407"/>
      <c r="Z1308" s="407"/>
      <c r="AA1308" s="407"/>
      <c r="AB1308" s="407"/>
      <c r="AC1308" s="407"/>
      <c r="AD1308" s="448"/>
    </row>
    <row r="1309" spans="1:30" ht="20.399999999999999" customHeight="1">
      <c r="A1309" s="796" t="s">
        <v>4745</v>
      </c>
      <c r="B1309" s="669" t="s">
        <v>4746</v>
      </c>
      <c r="C1309" s="275">
        <v>1</v>
      </c>
      <c r="D1309" s="275">
        <v>1</v>
      </c>
      <c r="E1309" s="275">
        <v>0</v>
      </c>
      <c r="F1309" s="275">
        <v>0</v>
      </c>
      <c r="G1309" s="1041">
        <v>100</v>
      </c>
      <c r="H1309" s="275">
        <v>0</v>
      </c>
      <c r="I1309" s="275">
        <v>0</v>
      </c>
      <c r="J1309" s="275">
        <v>0</v>
      </c>
      <c r="K1309" s="275">
        <v>0</v>
      </c>
      <c r="L1309" s="275">
        <v>0</v>
      </c>
      <c r="M1309" s="275">
        <v>0</v>
      </c>
      <c r="N1309" s="275">
        <v>0</v>
      </c>
      <c r="O1309" s="275">
        <v>0</v>
      </c>
      <c r="P1309" s="275">
        <v>0</v>
      </c>
      <c r="Q1309" s="275">
        <v>0</v>
      </c>
      <c r="R1309" s="275">
        <v>0</v>
      </c>
      <c r="S1309" s="275">
        <v>0</v>
      </c>
      <c r="T1309" s="275">
        <v>0</v>
      </c>
      <c r="U1309" s="275">
        <v>0</v>
      </c>
      <c r="V1309" s="1042">
        <v>0</v>
      </c>
      <c r="W1309" s="275">
        <v>0</v>
      </c>
      <c r="X1309" s="275">
        <v>0</v>
      </c>
      <c r="Y1309" s="275">
        <v>0</v>
      </c>
      <c r="Z1309" s="275">
        <v>0</v>
      </c>
      <c r="AA1309" s="275">
        <v>1</v>
      </c>
      <c r="AB1309" s="275">
        <v>0</v>
      </c>
      <c r="AC1309" s="275">
        <v>0</v>
      </c>
      <c r="AD1309" s="448"/>
    </row>
    <row r="1310" spans="1:30" ht="20.399999999999999" customHeight="1">
      <c r="A1310" s="794"/>
      <c r="B1310" s="670" t="s">
        <v>1468</v>
      </c>
      <c r="C1310" s="276">
        <v>0</v>
      </c>
      <c r="D1310" s="276">
        <v>0</v>
      </c>
      <c r="E1310" s="276">
        <v>0</v>
      </c>
      <c r="F1310" s="276">
        <v>0</v>
      </c>
      <c r="G1310" s="1043">
        <v>0</v>
      </c>
      <c r="H1310" s="276">
        <v>0</v>
      </c>
      <c r="I1310" s="276">
        <v>0</v>
      </c>
      <c r="J1310" s="276">
        <v>0</v>
      </c>
      <c r="K1310" s="276">
        <v>0</v>
      </c>
      <c r="L1310" s="276">
        <v>0</v>
      </c>
      <c r="M1310" s="276">
        <v>0</v>
      </c>
      <c r="N1310" s="276">
        <v>0</v>
      </c>
      <c r="O1310" s="276">
        <v>0</v>
      </c>
      <c r="P1310" s="276">
        <v>0</v>
      </c>
      <c r="Q1310" s="276">
        <v>0</v>
      </c>
      <c r="R1310" s="276">
        <v>0</v>
      </c>
      <c r="S1310" s="276">
        <v>0</v>
      </c>
      <c r="T1310" s="276">
        <v>0</v>
      </c>
      <c r="U1310" s="276">
        <v>0</v>
      </c>
      <c r="V1310" s="1044">
        <v>0</v>
      </c>
      <c r="W1310" s="276">
        <v>0</v>
      </c>
      <c r="X1310" s="276">
        <v>0</v>
      </c>
      <c r="Y1310" s="276">
        <v>0</v>
      </c>
      <c r="Z1310" s="276">
        <v>0</v>
      </c>
      <c r="AA1310" s="276">
        <v>0</v>
      </c>
      <c r="AB1310" s="276">
        <v>0</v>
      </c>
      <c r="AC1310" s="276">
        <v>0</v>
      </c>
      <c r="AD1310" s="448"/>
    </row>
    <row r="1311" spans="1:30" ht="20.399999999999999" customHeight="1">
      <c r="A1311" s="794"/>
      <c r="B1311" s="670" t="s">
        <v>1467</v>
      </c>
      <c r="C1311" s="276">
        <v>1</v>
      </c>
      <c r="D1311" s="276">
        <v>1</v>
      </c>
      <c r="E1311" s="276">
        <v>0</v>
      </c>
      <c r="F1311" s="276">
        <v>0</v>
      </c>
      <c r="G1311" s="1043">
        <v>100</v>
      </c>
      <c r="H1311" s="276">
        <v>0</v>
      </c>
      <c r="I1311" s="276">
        <v>0</v>
      </c>
      <c r="J1311" s="276">
        <v>0</v>
      </c>
      <c r="K1311" s="276">
        <v>0</v>
      </c>
      <c r="L1311" s="276">
        <v>0</v>
      </c>
      <c r="M1311" s="276">
        <v>0</v>
      </c>
      <c r="N1311" s="276">
        <v>0</v>
      </c>
      <c r="O1311" s="276">
        <v>0</v>
      </c>
      <c r="P1311" s="276">
        <v>0</v>
      </c>
      <c r="Q1311" s="276">
        <v>0</v>
      </c>
      <c r="R1311" s="276">
        <v>0</v>
      </c>
      <c r="S1311" s="276">
        <v>0</v>
      </c>
      <c r="T1311" s="276">
        <v>0</v>
      </c>
      <c r="U1311" s="276">
        <v>0</v>
      </c>
      <c r="V1311" s="1044">
        <v>0</v>
      </c>
      <c r="W1311" s="276">
        <v>0</v>
      </c>
      <c r="X1311" s="276">
        <v>0</v>
      </c>
      <c r="Y1311" s="276">
        <v>0</v>
      </c>
      <c r="Z1311" s="276">
        <v>0</v>
      </c>
      <c r="AA1311" s="276">
        <v>1</v>
      </c>
      <c r="AB1311" s="276">
        <v>0</v>
      </c>
      <c r="AC1311" s="276">
        <v>0</v>
      </c>
      <c r="AD1311" s="448"/>
    </row>
    <row r="1312" spans="1:30" ht="20.399999999999999" customHeight="1">
      <c r="A1312" s="794"/>
      <c r="B1312" s="670" t="s">
        <v>4104</v>
      </c>
      <c r="C1312" s="276">
        <v>0</v>
      </c>
      <c r="D1312" s="276">
        <v>0</v>
      </c>
      <c r="E1312" s="276">
        <v>0</v>
      </c>
      <c r="F1312" s="276">
        <v>0</v>
      </c>
      <c r="G1312" s="1043">
        <v>0</v>
      </c>
      <c r="H1312" s="276">
        <v>0</v>
      </c>
      <c r="I1312" s="276">
        <v>0</v>
      </c>
      <c r="J1312" s="276">
        <v>0</v>
      </c>
      <c r="K1312" s="276">
        <v>0</v>
      </c>
      <c r="L1312" s="276">
        <v>0</v>
      </c>
      <c r="M1312" s="276">
        <v>0</v>
      </c>
      <c r="N1312" s="276">
        <v>0</v>
      </c>
      <c r="O1312" s="276">
        <v>0</v>
      </c>
      <c r="P1312" s="276">
        <v>0</v>
      </c>
      <c r="Q1312" s="276">
        <v>0</v>
      </c>
      <c r="R1312" s="276">
        <v>0</v>
      </c>
      <c r="S1312" s="276">
        <v>0</v>
      </c>
      <c r="T1312" s="276">
        <v>0</v>
      </c>
      <c r="U1312" s="276">
        <v>0</v>
      </c>
      <c r="V1312" s="1044">
        <v>0</v>
      </c>
      <c r="W1312" s="276">
        <v>0</v>
      </c>
      <c r="X1312" s="276">
        <v>0</v>
      </c>
      <c r="Y1312" s="276">
        <v>0</v>
      </c>
      <c r="Z1312" s="276">
        <v>0</v>
      </c>
      <c r="AA1312" s="276">
        <v>0</v>
      </c>
      <c r="AB1312" s="276">
        <v>0</v>
      </c>
      <c r="AC1312" s="276">
        <v>0</v>
      </c>
      <c r="AD1312" s="448"/>
    </row>
    <row r="1313" spans="1:30" ht="20.399999999999999" customHeight="1">
      <c r="A1313" s="407"/>
      <c r="B1313" s="407"/>
      <c r="C1313" s="407"/>
      <c r="D1313" s="407"/>
      <c r="E1313" s="407"/>
      <c r="F1313" s="407"/>
      <c r="G1313" s="407"/>
      <c r="H1313" s="407"/>
      <c r="I1313" s="407"/>
      <c r="J1313" s="407"/>
      <c r="K1313" s="407"/>
      <c r="L1313" s="407"/>
      <c r="M1313" s="407"/>
      <c r="N1313" s="407"/>
      <c r="O1313" s="407"/>
      <c r="P1313" s="407"/>
      <c r="Q1313" s="407"/>
      <c r="R1313" s="407"/>
      <c r="S1313" s="407"/>
      <c r="T1313" s="407"/>
      <c r="U1313" s="407"/>
      <c r="V1313" s="407"/>
      <c r="W1313" s="407"/>
      <c r="X1313" s="407"/>
      <c r="Y1313" s="407"/>
      <c r="Z1313" s="407"/>
      <c r="AA1313" s="407"/>
      <c r="AB1313" s="407"/>
      <c r="AC1313" s="407"/>
      <c r="AD1313" s="448"/>
    </row>
    <row r="1314" spans="1:30" ht="20.399999999999999" customHeight="1">
      <c r="A1314" s="796" t="s">
        <v>4747</v>
      </c>
      <c r="B1314" s="669" t="s">
        <v>4748</v>
      </c>
      <c r="C1314" s="275">
        <v>1</v>
      </c>
      <c r="D1314" s="275">
        <v>1</v>
      </c>
      <c r="E1314" s="275">
        <v>0</v>
      </c>
      <c r="F1314" s="275">
        <v>0</v>
      </c>
      <c r="G1314" s="1041">
        <v>100</v>
      </c>
      <c r="H1314" s="275">
        <v>0</v>
      </c>
      <c r="I1314" s="275">
        <v>0</v>
      </c>
      <c r="J1314" s="275">
        <v>0</v>
      </c>
      <c r="K1314" s="275">
        <v>0</v>
      </c>
      <c r="L1314" s="275">
        <v>0</v>
      </c>
      <c r="M1314" s="275">
        <v>0</v>
      </c>
      <c r="N1314" s="275">
        <v>0</v>
      </c>
      <c r="O1314" s="275">
        <v>0</v>
      </c>
      <c r="P1314" s="275">
        <v>0</v>
      </c>
      <c r="Q1314" s="275">
        <v>0</v>
      </c>
      <c r="R1314" s="275">
        <v>0</v>
      </c>
      <c r="S1314" s="275">
        <v>0</v>
      </c>
      <c r="T1314" s="275">
        <v>0</v>
      </c>
      <c r="U1314" s="275">
        <v>0</v>
      </c>
      <c r="V1314" s="1042">
        <v>1</v>
      </c>
      <c r="W1314" s="275">
        <v>0</v>
      </c>
      <c r="X1314" s="275">
        <v>0</v>
      </c>
      <c r="Y1314" s="275">
        <v>0</v>
      </c>
      <c r="Z1314" s="275">
        <v>0</v>
      </c>
      <c r="AA1314" s="275">
        <v>0</v>
      </c>
      <c r="AB1314" s="275">
        <v>0</v>
      </c>
      <c r="AC1314" s="275">
        <v>0</v>
      </c>
      <c r="AD1314" s="448"/>
    </row>
    <row r="1315" spans="1:30" ht="20.399999999999999" customHeight="1">
      <c r="A1315" s="794"/>
      <c r="B1315" s="670" t="s">
        <v>1468</v>
      </c>
      <c r="C1315" s="276">
        <v>1</v>
      </c>
      <c r="D1315" s="276">
        <v>1</v>
      </c>
      <c r="E1315" s="276">
        <v>0</v>
      </c>
      <c r="F1315" s="276">
        <v>0</v>
      </c>
      <c r="G1315" s="1043">
        <v>100</v>
      </c>
      <c r="H1315" s="276">
        <v>0</v>
      </c>
      <c r="I1315" s="276">
        <v>0</v>
      </c>
      <c r="J1315" s="276">
        <v>0</v>
      </c>
      <c r="K1315" s="276">
        <v>0</v>
      </c>
      <c r="L1315" s="276">
        <v>0</v>
      </c>
      <c r="M1315" s="276">
        <v>0</v>
      </c>
      <c r="N1315" s="276">
        <v>0</v>
      </c>
      <c r="O1315" s="276">
        <v>0</v>
      </c>
      <c r="P1315" s="276">
        <v>0</v>
      </c>
      <c r="Q1315" s="276">
        <v>0</v>
      </c>
      <c r="R1315" s="276">
        <v>0</v>
      </c>
      <c r="S1315" s="276">
        <v>0</v>
      </c>
      <c r="T1315" s="276">
        <v>0</v>
      </c>
      <c r="U1315" s="276">
        <v>0</v>
      </c>
      <c r="V1315" s="1044">
        <v>1</v>
      </c>
      <c r="W1315" s="276">
        <v>0</v>
      </c>
      <c r="X1315" s="276">
        <v>0</v>
      </c>
      <c r="Y1315" s="276">
        <v>0</v>
      </c>
      <c r="Z1315" s="276">
        <v>0</v>
      </c>
      <c r="AA1315" s="276">
        <v>0</v>
      </c>
      <c r="AB1315" s="276">
        <v>0</v>
      </c>
      <c r="AC1315" s="276">
        <v>0</v>
      </c>
      <c r="AD1315" s="448"/>
    </row>
    <row r="1316" spans="1:30" ht="20.399999999999999" customHeight="1">
      <c r="A1316" s="794"/>
      <c r="B1316" s="670" t="s">
        <v>1467</v>
      </c>
      <c r="C1316" s="276">
        <v>0</v>
      </c>
      <c r="D1316" s="276">
        <v>0</v>
      </c>
      <c r="E1316" s="276">
        <v>0</v>
      </c>
      <c r="F1316" s="276">
        <v>0</v>
      </c>
      <c r="G1316" s="1043">
        <v>0</v>
      </c>
      <c r="H1316" s="276">
        <v>0</v>
      </c>
      <c r="I1316" s="276">
        <v>0</v>
      </c>
      <c r="J1316" s="276">
        <v>0</v>
      </c>
      <c r="K1316" s="276">
        <v>0</v>
      </c>
      <c r="L1316" s="276">
        <v>0</v>
      </c>
      <c r="M1316" s="276">
        <v>0</v>
      </c>
      <c r="N1316" s="276">
        <v>0</v>
      </c>
      <c r="O1316" s="276">
        <v>0</v>
      </c>
      <c r="P1316" s="276">
        <v>0</v>
      </c>
      <c r="Q1316" s="276">
        <v>0</v>
      </c>
      <c r="R1316" s="276">
        <v>0</v>
      </c>
      <c r="S1316" s="276">
        <v>0</v>
      </c>
      <c r="T1316" s="276">
        <v>0</v>
      </c>
      <c r="U1316" s="276">
        <v>0</v>
      </c>
      <c r="V1316" s="1044">
        <v>0</v>
      </c>
      <c r="W1316" s="276">
        <v>0</v>
      </c>
      <c r="X1316" s="276">
        <v>0</v>
      </c>
      <c r="Y1316" s="276">
        <v>0</v>
      </c>
      <c r="Z1316" s="276">
        <v>0</v>
      </c>
      <c r="AA1316" s="276">
        <v>0</v>
      </c>
      <c r="AB1316" s="276">
        <v>0</v>
      </c>
      <c r="AC1316" s="276">
        <v>0</v>
      </c>
      <c r="AD1316" s="448"/>
    </row>
    <row r="1317" spans="1:30" ht="20.399999999999999" customHeight="1">
      <c r="A1317" s="794"/>
      <c r="B1317" s="670" t="s">
        <v>4104</v>
      </c>
      <c r="C1317" s="276">
        <v>0</v>
      </c>
      <c r="D1317" s="276">
        <v>0</v>
      </c>
      <c r="E1317" s="276">
        <v>0</v>
      </c>
      <c r="F1317" s="276">
        <v>0</v>
      </c>
      <c r="G1317" s="1043">
        <v>0</v>
      </c>
      <c r="H1317" s="276">
        <v>0</v>
      </c>
      <c r="I1317" s="276">
        <v>0</v>
      </c>
      <c r="J1317" s="276">
        <v>0</v>
      </c>
      <c r="K1317" s="276">
        <v>0</v>
      </c>
      <c r="L1317" s="276">
        <v>0</v>
      </c>
      <c r="M1317" s="276">
        <v>0</v>
      </c>
      <c r="N1317" s="276">
        <v>0</v>
      </c>
      <c r="O1317" s="276">
        <v>0</v>
      </c>
      <c r="P1317" s="276">
        <v>0</v>
      </c>
      <c r="Q1317" s="276">
        <v>0</v>
      </c>
      <c r="R1317" s="276">
        <v>0</v>
      </c>
      <c r="S1317" s="276">
        <v>0</v>
      </c>
      <c r="T1317" s="276">
        <v>0</v>
      </c>
      <c r="U1317" s="276">
        <v>0</v>
      </c>
      <c r="V1317" s="1044">
        <v>0</v>
      </c>
      <c r="W1317" s="276">
        <v>0</v>
      </c>
      <c r="X1317" s="276">
        <v>0</v>
      </c>
      <c r="Y1317" s="276">
        <v>0</v>
      </c>
      <c r="Z1317" s="276">
        <v>0</v>
      </c>
      <c r="AA1317" s="276">
        <v>0</v>
      </c>
      <c r="AB1317" s="276">
        <v>0</v>
      </c>
      <c r="AC1317" s="276">
        <v>0</v>
      </c>
      <c r="AD1317" s="448"/>
    </row>
    <row r="1318" spans="1:30" ht="20.399999999999999" customHeight="1">
      <c r="A1318" s="407"/>
      <c r="B1318" s="407"/>
      <c r="C1318" s="407"/>
      <c r="D1318" s="407"/>
      <c r="E1318" s="407"/>
      <c r="F1318" s="407"/>
      <c r="G1318" s="407"/>
      <c r="H1318" s="407"/>
      <c r="I1318" s="407"/>
      <c r="J1318" s="407"/>
      <c r="K1318" s="407"/>
      <c r="L1318" s="407"/>
      <c r="M1318" s="407"/>
      <c r="N1318" s="407"/>
      <c r="O1318" s="407"/>
      <c r="P1318" s="407"/>
      <c r="Q1318" s="407"/>
      <c r="R1318" s="407"/>
      <c r="S1318" s="407"/>
      <c r="T1318" s="407"/>
      <c r="U1318" s="407"/>
      <c r="V1318" s="407"/>
      <c r="W1318" s="407"/>
      <c r="X1318" s="407"/>
      <c r="Y1318" s="407"/>
      <c r="Z1318" s="407"/>
      <c r="AA1318" s="407"/>
      <c r="AB1318" s="407"/>
      <c r="AC1318" s="407"/>
      <c r="AD1318" s="448"/>
    </row>
    <row r="1319" spans="1:30" ht="20.399999999999999" customHeight="1">
      <c r="A1319" s="796" t="s">
        <v>3145</v>
      </c>
      <c r="B1319" s="669" t="s">
        <v>3144</v>
      </c>
      <c r="C1319" s="275">
        <v>2</v>
      </c>
      <c r="D1319" s="275">
        <v>2</v>
      </c>
      <c r="E1319" s="275">
        <v>0</v>
      </c>
      <c r="F1319" s="275">
        <v>0</v>
      </c>
      <c r="G1319" s="1041">
        <v>100</v>
      </c>
      <c r="H1319" s="275">
        <v>0</v>
      </c>
      <c r="I1319" s="275">
        <v>0</v>
      </c>
      <c r="J1319" s="275">
        <v>0</v>
      </c>
      <c r="K1319" s="275">
        <v>0</v>
      </c>
      <c r="L1319" s="275">
        <v>0</v>
      </c>
      <c r="M1319" s="275">
        <v>0</v>
      </c>
      <c r="N1319" s="275">
        <v>0</v>
      </c>
      <c r="O1319" s="275">
        <v>0</v>
      </c>
      <c r="P1319" s="275">
        <v>0</v>
      </c>
      <c r="Q1319" s="275">
        <v>0</v>
      </c>
      <c r="R1319" s="275">
        <v>0</v>
      </c>
      <c r="S1319" s="275">
        <v>0</v>
      </c>
      <c r="T1319" s="275">
        <v>0</v>
      </c>
      <c r="U1319" s="275">
        <v>1</v>
      </c>
      <c r="V1319" s="1042">
        <v>0</v>
      </c>
      <c r="W1319" s="275">
        <v>0</v>
      </c>
      <c r="X1319" s="275">
        <v>0</v>
      </c>
      <c r="Y1319" s="275">
        <v>0</v>
      </c>
      <c r="Z1319" s="275">
        <v>1</v>
      </c>
      <c r="AA1319" s="275">
        <v>0</v>
      </c>
      <c r="AB1319" s="275">
        <v>0</v>
      </c>
      <c r="AC1319" s="275">
        <v>0</v>
      </c>
      <c r="AD1319" s="448"/>
    </row>
    <row r="1320" spans="1:30" ht="20.399999999999999" customHeight="1">
      <c r="A1320" s="794"/>
      <c r="B1320" s="670" t="s">
        <v>1468</v>
      </c>
      <c r="C1320" s="276">
        <v>1</v>
      </c>
      <c r="D1320" s="276">
        <v>1</v>
      </c>
      <c r="E1320" s="276">
        <v>0</v>
      </c>
      <c r="F1320" s="276">
        <v>0</v>
      </c>
      <c r="G1320" s="1043">
        <v>100</v>
      </c>
      <c r="H1320" s="276">
        <v>0</v>
      </c>
      <c r="I1320" s="276">
        <v>0</v>
      </c>
      <c r="J1320" s="276">
        <v>0</v>
      </c>
      <c r="K1320" s="276">
        <v>0</v>
      </c>
      <c r="L1320" s="276">
        <v>0</v>
      </c>
      <c r="M1320" s="276">
        <v>0</v>
      </c>
      <c r="N1320" s="276">
        <v>0</v>
      </c>
      <c r="O1320" s="276">
        <v>0</v>
      </c>
      <c r="P1320" s="276">
        <v>0</v>
      </c>
      <c r="Q1320" s="276">
        <v>0</v>
      </c>
      <c r="R1320" s="276">
        <v>0</v>
      </c>
      <c r="S1320" s="276">
        <v>0</v>
      </c>
      <c r="T1320" s="276">
        <v>0</v>
      </c>
      <c r="U1320" s="276">
        <v>0</v>
      </c>
      <c r="V1320" s="1044">
        <v>0</v>
      </c>
      <c r="W1320" s="276">
        <v>0</v>
      </c>
      <c r="X1320" s="276">
        <v>0</v>
      </c>
      <c r="Y1320" s="276">
        <v>0</v>
      </c>
      <c r="Z1320" s="276">
        <v>1</v>
      </c>
      <c r="AA1320" s="276">
        <v>0</v>
      </c>
      <c r="AB1320" s="276">
        <v>0</v>
      </c>
      <c r="AC1320" s="276">
        <v>0</v>
      </c>
      <c r="AD1320" s="448"/>
    </row>
    <row r="1321" spans="1:30" ht="20.399999999999999" customHeight="1">
      <c r="A1321" s="794"/>
      <c r="B1321" s="670" t="s">
        <v>1467</v>
      </c>
      <c r="C1321" s="276">
        <v>1</v>
      </c>
      <c r="D1321" s="276">
        <v>1</v>
      </c>
      <c r="E1321" s="276">
        <v>0</v>
      </c>
      <c r="F1321" s="276">
        <v>0</v>
      </c>
      <c r="G1321" s="1043">
        <v>100</v>
      </c>
      <c r="H1321" s="276">
        <v>0</v>
      </c>
      <c r="I1321" s="276">
        <v>0</v>
      </c>
      <c r="J1321" s="276">
        <v>0</v>
      </c>
      <c r="K1321" s="276">
        <v>0</v>
      </c>
      <c r="L1321" s="276">
        <v>0</v>
      </c>
      <c r="M1321" s="276">
        <v>0</v>
      </c>
      <c r="N1321" s="276">
        <v>0</v>
      </c>
      <c r="O1321" s="276">
        <v>0</v>
      </c>
      <c r="P1321" s="276">
        <v>0</v>
      </c>
      <c r="Q1321" s="276">
        <v>0</v>
      </c>
      <c r="R1321" s="276">
        <v>0</v>
      </c>
      <c r="S1321" s="276">
        <v>0</v>
      </c>
      <c r="T1321" s="276">
        <v>0</v>
      </c>
      <c r="U1321" s="276">
        <v>1</v>
      </c>
      <c r="V1321" s="1044">
        <v>0</v>
      </c>
      <c r="W1321" s="276">
        <v>0</v>
      </c>
      <c r="X1321" s="276">
        <v>0</v>
      </c>
      <c r="Y1321" s="276">
        <v>0</v>
      </c>
      <c r="Z1321" s="276">
        <v>0</v>
      </c>
      <c r="AA1321" s="276">
        <v>0</v>
      </c>
      <c r="AB1321" s="276">
        <v>0</v>
      </c>
      <c r="AC1321" s="276">
        <v>0</v>
      </c>
      <c r="AD1321" s="448"/>
    </row>
    <row r="1322" spans="1:30" ht="20.399999999999999" customHeight="1">
      <c r="A1322" s="794"/>
      <c r="B1322" s="670" t="s">
        <v>4104</v>
      </c>
      <c r="C1322" s="276">
        <v>0</v>
      </c>
      <c r="D1322" s="276">
        <v>0</v>
      </c>
      <c r="E1322" s="276">
        <v>0</v>
      </c>
      <c r="F1322" s="276">
        <v>0</v>
      </c>
      <c r="G1322" s="1043">
        <v>0</v>
      </c>
      <c r="H1322" s="276">
        <v>0</v>
      </c>
      <c r="I1322" s="276">
        <v>0</v>
      </c>
      <c r="J1322" s="276">
        <v>0</v>
      </c>
      <c r="K1322" s="276">
        <v>0</v>
      </c>
      <c r="L1322" s="276">
        <v>0</v>
      </c>
      <c r="M1322" s="276">
        <v>0</v>
      </c>
      <c r="N1322" s="276">
        <v>0</v>
      </c>
      <c r="O1322" s="276">
        <v>0</v>
      </c>
      <c r="P1322" s="276">
        <v>0</v>
      </c>
      <c r="Q1322" s="276">
        <v>0</v>
      </c>
      <c r="R1322" s="276">
        <v>0</v>
      </c>
      <c r="S1322" s="276">
        <v>0</v>
      </c>
      <c r="T1322" s="276">
        <v>0</v>
      </c>
      <c r="U1322" s="276">
        <v>0</v>
      </c>
      <c r="V1322" s="1044">
        <v>0</v>
      </c>
      <c r="W1322" s="276">
        <v>0</v>
      </c>
      <c r="X1322" s="276">
        <v>0</v>
      </c>
      <c r="Y1322" s="276">
        <v>0</v>
      </c>
      <c r="Z1322" s="276">
        <v>0</v>
      </c>
      <c r="AA1322" s="276">
        <v>0</v>
      </c>
      <c r="AB1322" s="276">
        <v>0</v>
      </c>
      <c r="AC1322" s="276">
        <v>0</v>
      </c>
      <c r="AD1322" s="448"/>
    </row>
    <row r="1323" spans="1:30" ht="20.399999999999999" customHeight="1">
      <c r="A1323" s="407"/>
      <c r="B1323" s="407"/>
      <c r="C1323" s="407"/>
      <c r="D1323" s="407"/>
      <c r="E1323" s="407"/>
      <c r="F1323" s="407"/>
      <c r="G1323" s="407"/>
      <c r="H1323" s="407"/>
      <c r="I1323" s="407"/>
      <c r="J1323" s="407"/>
      <c r="K1323" s="407"/>
      <c r="L1323" s="407"/>
      <c r="M1323" s="407"/>
      <c r="N1323" s="407"/>
      <c r="O1323" s="407"/>
      <c r="P1323" s="407"/>
      <c r="Q1323" s="407"/>
      <c r="R1323" s="407"/>
      <c r="S1323" s="407"/>
      <c r="T1323" s="407"/>
      <c r="U1323" s="407"/>
      <c r="V1323" s="407"/>
      <c r="W1323" s="407"/>
      <c r="X1323" s="407"/>
      <c r="Y1323" s="407"/>
      <c r="Z1323" s="407"/>
      <c r="AA1323" s="407"/>
      <c r="AB1323" s="407"/>
      <c r="AC1323" s="407"/>
      <c r="AD1323" s="448"/>
    </row>
    <row r="1324" spans="1:30" ht="20.399999999999999" customHeight="1">
      <c r="A1324" s="796" t="s">
        <v>3143</v>
      </c>
      <c r="B1324" s="669" t="s">
        <v>3142</v>
      </c>
      <c r="C1324" s="275">
        <v>16</v>
      </c>
      <c r="D1324" s="275">
        <v>16</v>
      </c>
      <c r="E1324" s="275">
        <v>0</v>
      </c>
      <c r="F1324" s="275">
        <v>0</v>
      </c>
      <c r="G1324" s="1041">
        <v>100</v>
      </c>
      <c r="H1324" s="275">
        <v>0</v>
      </c>
      <c r="I1324" s="275">
        <v>0</v>
      </c>
      <c r="J1324" s="275">
        <v>0</v>
      </c>
      <c r="K1324" s="275">
        <v>0</v>
      </c>
      <c r="L1324" s="275">
        <v>0</v>
      </c>
      <c r="M1324" s="275">
        <v>0</v>
      </c>
      <c r="N1324" s="275">
        <v>0</v>
      </c>
      <c r="O1324" s="275">
        <v>0</v>
      </c>
      <c r="P1324" s="275">
        <v>0</v>
      </c>
      <c r="Q1324" s="275">
        <v>0</v>
      </c>
      <c r="R1324" s="275">
        <v>1</v>
      </c>
      <c r="S1324" s="275">
        <v>2</v>
      </c>
      <c r="T1324" s="275">
        <v>3</v>
      </c>
      <c r="U1324" s="275">
        <v>3</v>
      </c>
      <c r="V1324" s="1042">
        <v>2</v>
      </c>
      <c r="W1324" s="275">
        <v>2</v>
      </c>
      <c r="X1324" s="275">
        <v>2</v>
      </c>
      <c r="Y1324" s="275">
        <v>1</v>
      </c>
      <c r="Z1324" s="275">
        <v>0</v>
      </c>
      <c r="AA1324" s="275">
        <v>0</v>
      </c>
      <c r="AB1324" s="275">
        <v>0</v>
      </c>
      <c r="AC1324" s="275">
        <v>0</v>
      </c>
      <c r="AD1324" s="448"/>
    </row>
    <row r="1325" spans="1:30" ht="20.399999999999999" customHeight="1">
      <c r="A1325" s="794"/>
      <c r="B1325" s="670" t="s">
        <v>1468</v>
      </c>
      <c r="C1325" s="276">
        <v>11</v>
      </c>
      <c r="D1325" s="276">
        <v>11</v>
      </c>
      <c r="E1325" s="276">
        <v>0</v>
      </c>
      <c r="F1325" s="276">
        <v>0</v>
      </c>
      <c r="G1325" s="1043">
        <v>100</v>
      </c>
      <c r="H1325" s="276">
        <v>0</v>
      </c>
      <c r="I1325" s="276">
        <v>0</v>
      </c>
      <c r="J1325" s="276">
        <v>0</v>
      </c>
      <c r="K1325" s="276">
        <v>0</v>
      </c>
      <c r="L1325" s="276">
        <v>0</v>
      </c>
      <c r="M1325" s="276">
        <v>0</v>
      </c>
      <c r="N1325" s="276">
        <v>0</v>
      </c>
      <c r="O1325" s="276">
        <v>0</v>
      </c>
      <c r="P1325" s="276">
        <v>0</v>
      </c>
      <c r="Q1325" s="276">
        <v>0</v>
      </c>
      <c r="R1325" s="276">
        <v>1</v>
      </c>
      <c r="S1325" s="276">
        <v>1</v>
      </c>
      <c r="T1325" s="276">
        <v>3</v>
      </c>
      <c r="U1325" s="276">
        <v>3</v>
      </c>
      <c r="V1325" s="1044">
        <v>0</v>
      </c>
      <c r="W1325" s="276">
        <v>0</v>
      </c>
      <c r="X1325" s="276">
        <v>2</v>
      </c>
      <c r="Y1325" s="276">
        <v>1</v>
      </c>
      <c r="Z1325" s="276">
        <v>0</v>
      </c>
      <c r="AA1325" s="276">
        <v>0</v>
      </c>
      <c r="AB1325" s="276">
        <v>0</v>
      </c>
      <c r="AC1325" s="276">
        <v>0</v>
      </c>
      <c r="AD1325" s="448"/>
    </row>
    <row r="1326" spans="1:30" ht="20.399999999999999" customHeight="1">
      <c r="A1326" s="794"/>
      <c r="B1326" s="670" t="s">
        <v>1467</v>
      </c>
      <c r="C1326" s="276">
        <v>5</v>
      </c>
      <c r="D1326" s="276">
        <v>5</v>
      </c>
      <c r="E1326" s="276">
        <v>0</v>
      </c>
      <c r="F1326" s="276">
        <v>0</v>
      </c>
      <c r="G1326" s="1043">
        <v>100</v>
      </c>
      <c r="H1326" s="276">
        <v>0</v>
      </c>
      <c r="I1326" s="276">
        <v>0</v>
      </c>
      <c r="J1326" s="276">
        <v>0</v>
      </c>
      <c r="K1326" s="276">
        <v>0</v>
      </c>
      <c r="L1326" s="276">
        <v>0</v>
      </c>
      <c r="M1326" s="276">
        <v>0</v>
      </c>
      <c r="N1326" s="276">
        <v>0</v>
      </c>
      <c r="O1326" s="276">
        <v>0</v>
      </c>
      <c r="P1326" s="276">
        <v>0</v>
      </c>
      <c r="Q1326" s="276">
        <v>0</v>
      </c>
      <c r="R1326" s="276">
        <v>0</v>
      </c>
      <c r="S1326" s="276">
        <v>1</v>
      </c>
      <c r="T1326" s="276">
        <v>0</v>
      </c>
      <c r="U1326" s="276">
        <v>0</v>
      </c>
      <c r="V1326" s="1044">
        <v>2</v>
      </c>
      <c r="W1326" s="276">
        <v>2</v>
      </c>
      <c r="X1326" s="276">
        <v>0</v>
      </c>
      <c r="Y1326" s="276">
        <v>0</v>
      </c>
      <c r="Z1326" s="276">
        <v>0</v>
      </c>
      <c r="AA1326" s="276">
        <v>0</v>
      </c>
      <c r="AB1326" s="276">
        <v>0</v>
      </c>
      <c r="AC1326" s="276">
        <v>0</v>
      </c>
      <c r="AD1326" s="448"/>
    </row>
    <row r="1327" spans="1:30" ht="20.399999999999999" customHeight="1">
      <c r="A1327" s="794"/>
      <c r="B1327" s="670" t="s">
        <v>4104</v>
      </c>
      <c r="C1327" s="276">
        <v>0</v>
      </c>
      <c r="D1327" s="276">
        <v>0</v>
      </c>
      <c r="E1327" s="276">
        <v>0</v>
      </c>
      <c r="F1327" s="276">
        <v>0</v>
      </c>
      <c r="G1327" s="1043">
        <v>0</v>
      </c>
      <c r="H1327" s="276">
        <v>0</v>
      </c>
      <c r="I1327" s="276">
        <v>0</v>
      </c>
      <c r="J1327" s="276">
        <v>0</v>
      </c>
      <c r="K1327" s="276">
        <v>0</v>
      </c>
      <c r="L1327" s="276">
        <v>0</v>
      </c>
      <c r="M1327" s="276">
        <v>0</v>
      </c>
      <c r="N1327" s="276">
        <v>0</v>
      </c>
      <c r="O1327" s="276">
        <v>0</v>
      </c>
      <c r="P1327" s="276">
        <v>0</v>
      </c>
      <c r="Q1327" s="276">
        <v>0</v>
      </c>
      <c r="R1327" s="276">
        <v>0</v>
      </c>
      <c r="S1327" s="276">
        <v>0</v>
      </c>
      <c r="T1327" s="276">
        <v>0</v>
      </c>
      <c r="U1327" s="276">
        <v>0</v>
      </c>
      <c r="V1327" s="1044">
        <v>0</v>
      </c>
      <c r="W1327" s="276">
        <v>0</v>
      </c>
      <c r="X1327" s="276">
        <v>0</v>
      </c>
      <c r="Y1327" s="276">
        <v>0</v>
      </c>
      <c r="Z1327" s="276">
        <v>0</v>
      </c>
      <c r="AA1327" s="276">
        <v>0</v>
      </c>
      <c r="AB1327" s="276">
        <v>0</v>
      </c>
      <c r="AC1327" s="276">
        <v>0</v>
      </c>
      <c r="AD1327" s="448"/>
    </row>
    <row r="1328" spans="1:30" ht="20.399999999999999" customHeight="1">
      <c r="A1328" s="407"/>
      <c r="B1328" s="407"/>
      <c r="C1328" s="407"/>
      <c r="D1328" s="407"/>
      <c r="E1328" s="407"/>
      <c r="F1328" s="407"/>
      <c r="G1328" s="407"/>
      <c r="H1328" s="407"/>
      <c r="I1328" s="407"/>
      <c r="J1328" s="407"/>
      <c r="K1328" s="407"/>
      <c r="L1328" s="407"/>
      <c r="M1328" s="407"/>
      <c r="N1328" s="407"/>
      <c r="O1328" s="407"/>
      <c r="P1328" s="407"/>
      <c r="Q1328" s="407"/>
      <c r="R1328" s="407"/>
      <c r="S1328" s="407"/>
      <c r="T1328" s="407"/>
      <c r="U1328" s="407"/>
      <c r="V1328" s="407"/>
      <c r="W1328" s="407"/>
      <c r="X1328" s="407"/>
      <c r="Y1328" s="407"/>
      <c r="Z1328" s="407"/>
      <c r="AA1328" s="407"/>
      <c r="AB1328" s="407"/>
      <c r="AC1328" s="407"/>
      <c r="AD1328" s="448"/>
    </row>
    <row r="1329" spans="1:30" ht="20.399999999999999" customHeight="1">
      <c r="A1329" s="796" t="s">
        <v>3141</v>
      </c>
      <c r="B1329" s="669" t="s">
        <v>3140</v>
      </c>
      <c r="C1329" s="275">
        <v>3</v>
      </c>
      <c r="D1329" s="275">
        <v>3</v>
      </c>
      <c r="E1329" s="275">
        <v>0</v>
      </c>
      <c r="F1329" s="275">
        <v>0</v>
      </c>
      <c r="G1329" s="1041">
        <v>100</v>
      </c>
      <c r="H1329" s="275">
        <v>0</v>
      </c>
      <c r="I1329" s="275">
        <v>0</v>
      </c>
      <c r="J1329" s="275">
        <v>0</v>
      </c>
      <c r="K1329" s="275">
        <v>0</v>
      </c>
      <c r="L1329" s="275">
        <v>0</v>
      </c>
      <c r="M1329" s="275">
        <v>0</v>
      </c>
      <c r="N1329" s="275">
        <v>0</v>
      </c>
      <c r="O1329" s="275">
        <v>1</v>
      </c>
      <c r="P1329" s="275">
        <v>1</v>
      </c>
      <c r="Q1329" s="275">
        <v>0</v>
      </c>
      <c r="R1329" s="275">
        <v>0</v>
      </c>
      <c r="S1329" s="275">
        <v>0</v>
      </c>
      <c r="T1329" s="275">
        <v>0</v>
      </c>
      <c r="U1329" s="275">
        <v>0</v>
      </c>
      <c r="V1329" s="1042">
        <v>0</v>
      </c>
      <c r="W1329" s="275">
        <v>0</v>
      </c>
      <c r="X1329" s="275">
        <v>0</v>
      </c>
      <c r="Y1329" s="275">
        <v>0</v>
      </c>
      <c r="Z1329" s="275">
        <v>0</v>
      </c>
      <c r="AA1329" s="275">
        <v>1</v>
      </c>
      <c r="AB1329" s="275">
        <v>0</v>
      </c>
      <c r="AC1329" s="275">
        <v>0</v>
      </c>
      <c r="AD1329" s="448"/>
    </row>
    <row r="1330" spans="1:30" ht="20.399999999999999" customHeight="1">
      <c r="A1330" s="794"/>
      <c r="B1330" s="670" t="s">
        <v>1468</v>
      </c>
      <c r="C1330" s="276">
        <v>0</v>
      </c>
      <c r="D1330" s="276">
        <v>0</v>
      </c>
      <c r="E1330" s="276">
        <v>0</v>
      </c>
      <c r="F1330" s="276">
        <v>0</v>
      </c>
      <c r="G1330" s="1043">
        <v>0</v>
      </c>
      <c r="H1330" s="276">
        <v>0</v>
      </c>
      <c r="I1330" s="276">
        <v>0</v>
      </c>
      <c r="J1330" s="276">
        <v>0</v>
      </c>
      <c r="K1330" s="276">
        <v>0</v>
      </c>
      <c r="L1330" s="276">
        <v>0</v>
      </c>
      <c r="M1330" s="276">
        <v>0</v>
      </c>
      <c r="N1330" s="276">
        <v>0</v>
      </c>
      <c r="O1330" s="276">
        <v>0</v>
      </c>
      <c r="P1330" s="276">
        <v>0</v>
      </c>
      <c r="Q1330" s="276">
        <v>0</v>
      </c>
      <c r="R1330" s="276">
        <v>0</v>
      </c>
      <c r="S1330" s="276">
        <v>0</v>
      </c>
      <c r="T1330" s="276">
        <v>0</v>
      </c>
      <c r="U1330" s="276">
        <v>0</v>
      </c>
      <c r="V1330" s="1044">
        <v>0</v>
      </c>
      <c r="W1330" s="276">
        <v>0</v>
      </c>
      <c r="X1330" s="276">
        <v>0</v>
      </c>
      <c r="Y1330" s="276">
        <v>0</v>
      </c>
      <c r="Z1330" s="276">
        <v>0</v>
      </c>
      <c r="AA1330" s="276">
        <v>0</v>
      </c>
      <c r="AB1330" s="276">
        <v>0</v>
      </c>
      <c r="AC1330" s="276">
        <v>0</v>
      </c>
      <c r="AD1330" s="448"/>
    </row>
    <row r="1331" spans="1:30" ht="20.399999999999999" customHeight="1">
      <c r="A1331" s="794"/>
      <c r="B1331" s="670" t="s">
        <v>1467</v>
      </c>
      <c r="C1331" s="276">
        <v>3</v>
      </c>
      <c r="D1331" s="276">
        <v>3</v>
      </c>
      <c r="E1331" s="276">
        <v>0</v>
      </c>
      <c r="F1331" s="276">
        <v>0</v>
      </c>
      <c r="G1331" s="1043">
        <v>100</v>
      </c>
      <c r="H1331" s="276">
        <v>0</v>
      </c>
      <c r="I1331" s="276">
        <v>0</v>
      </c>
      <c r="J1331" s="276">
        <v>0</v>
      </c>
      <c r="K1331" s="276">
        <v>0</v>
      </c>
      <c r="L1331" s="276">
        <v>0</v>
      </c>
      <c r="M1331" s="276">
        <v>0</v>
      </c>
      <c r="N1331" s="276">
        <v>0</v>
      </c>
      <c r="O1331" s="276">
        <v>1</v>
      </c>
      <c r="P1331" s="276">
        <v>1</v>
      </c>
      <c r="Q1331" s="276">
        <v>0</v>
      </c>
      <c r="R1331" s="276">
        <v>0</v>
      </c>
      <c r="S1331" s="276">
        <v>0</v>
      </c>
      <c r="T1331" s="276">
        <v>0</v>
      </c>
      <c r="U1331" s="276">
        <v>0</v>
      </c>
      <c r="V1331" s="1044">
        <v>0</v>
      </c>
      <c r="W1331" s="276">
        <v>0</v>
      </c>
      <c r="X1331" s="276">
        <v>0</v>
      </c>
      <c r="Y1331" s="276">
        <v>0</v>
      </c>
      <c r="Z1331" s="276">
        <v>0</v>
      </c>
      <c r="AA1331" s="276">
        <v>1</v>
      </c>
      <c r="AB1331" s="276">
        <v>0</v>
      </c>
      <c r="AC1331" s="276">
        <v>0</v>
      </c>
      <c r="AD1331" s="448"/>
    </row>
    <row r="1332" spans="1:30" ht="20.399999999999999" customHeight="1">
      <c r="A1332" s="794"/>
      <c r="B1332" s="670" t="s">
        <v>4104</v>
      </c>
      <c r="C1332" s="276">
        <v>0</v>
      </c>
      <c r="D1332" s="276">
        <v>0</v>
      </c>
      <c r="E1332" s="276">
        <v>0</v>
      </c>
      <c r="F1332" s="276">
        <v>0</v>
      </c>
      <c r="G1332" s="1043">
        <v>0</v>
      </c>
      <c r="H1332" s="276">
        <v>0</v>
      </c>
      <c r="I1332" s="276">
        <v>0</v>
      </c>
      <c r="J1332" s="276">
        <v>0</v>
      </c>
      <c r="K1332" s="276">
        <v>0</v>
      </c>
      <c r="L1332" s="276">
        <v>0</v>
      </c>
      <c r="M1332" s="276">
        <v>0</v>
      </c>
      <c r="N1332" s="276">
        <v>0</v>
      </c>
      <c r="O1332" s="276">
        <v>0</v>
      </c>
      <c r="P1332" s="276">
        <v>0</v>
      </c>
      <c r="Q1332" s="276">
        <v>0</v>
      </c>
      <c r="R1332" s="276">
        <v>0</v>
      </c>
      <c r="S1332" s="276">
        <v>0</v>
      </c>
      <c r="T1332" s="276">
        <v>0</v>
      </c>
      <c r="U1332" s="276">
        <v>0</v>
      </c>
      <c r="V1332" s="1044">
        <v>0</v>
      </c>
      <c r="W1332" s="276">
        <v>0</v>
      </c>
      <c r="X1332" s="276">
        <v>0</v>
      </c>
      <c r="Y1332" s="276">
        <v>0</v>
      </c>
      <c r="Z1332" s="276">
        <v>0</v>
      </c>
      <c r="AA1332" s="276">
        <v>0</v>
      </c>
      <c r="AB1332" s="276">
        <v>0</v>
      </c>
      <c r="AC1332" s="276">
        <v>0</v>
      </c>
      <c r="AD1332" s="448"/>
    </row>
    <row r="1333" spans="1:30" ht="20.399999999999999" customHeight="1">
      <c r="A1333" s="407"/>
      <c r="B1333" s="407"/>
      <c r="C1333" s="407"/>
      <c r="D1333" s="407"/>
      <c r="E1333" s="407"/>
      <c r="F1333" s="407"/>
      <c r="G1333" s="407"/>
      <c r="H1333" s="407"/>
      <c r="I1333" s="407"/>
      <c r="J1333" s="407"/>
      <c r="K1333" s="407"/>
      <c r="L1333" s="407"/>
      <c r="M1333" s="407"/>
      <c r="N1333" s="407"/>
      <c r="O1333" s="407"/>
      <c r="P1333" s="407"/>
      <c r="Q1333" s="407"/>
      <c r="R1333" s="407"/>
      <c r="S1333" s="407"/>
      <c r="T1333" s="407"/>
      <c r="U1333" s="407"/>
      <c r="V1333" s="407"/>
      <c r="W1333" s="407"/>
      <c r="X1333" s="407"/>
      <c r="Y1333" s="407"/>
      <c r="Z1333" s="407"/>
      <c r="AA1333" s="407"/>
      <c r="AB1333" s="407"/>
      <c r="AC1333" s="407"/>
      <c r="AD1333" s="448"/>
    </row>
    <row r="1334" spans="1:30" ht="20.399999999999999" customHeight="1">
      <c r="A1334" s="796" t="s">
        <v>3139</v>
      </c>
      <c r="B1334" s="669" t="s">
        <v>3138</v>
      </c>
      <c r="C1334" s="275">
        <v>62</v>
      </c>
      <c r="D1334" s="275">
        <v>62</v>
      </c>
      <c r="E1334" s="275">
        <v>0</v>
      </c>
      <c r="F1334" s="275">
        <v>0</v>
      </c>
      <c r="G1334" s="1041">
        <v>100</v>
      </c>
      <c r="H1334" s="275">
        <v>6</v>
      </c>
      <c r="I1334" s="275">
        <v>0</v>
      </c>
      <c r="J1334" s="275">
        <v>2</v>
      </c>
      <c r="K1334" s="275">
        <v>4</v>
      </c>
      <c r="L1334" s="275">
        <v>2</v>
      </c>
      <c r="M1334" s="275">
        <v>1</v>
      </c>
      <c r="N1334" s="275">
        <v>1</v>
      </c>
      <c r="O1334" s="275">
        <v>0</v>
      </c>
      <c r="P1334" s="275">
        <v>1</v>
      </c>
      <c r="Q1334" s="275">
        <v>2</v>
      </c>
      <c r="R1334" s="275">
        <v>1</v>
      </c>
      <c r="S1334" s="275">
        <v>2</v>
      </c>
      <c r="T1334" s="275">
        <v>2</v>
      </c>
      <c r="U1334" s="275">
        <v>7</v>
      </c>
      <c r="V1334" s="1042">
        <v>6</v>
      </c>
      <c r="W1334" s="275">
        <v>6</v>
      </c>
      <c r="X1334" s="275">
        <v>5</v>
      </c>
      <c r="Y1334" s="275">
        <v>6</v>
      </c>
      <c r="Z1334" s="275">
        <v>5</v>
      </c>
      <c r="AA1334" s="275">
        <v>1</v>
      </c>
      <c r="AB1334" s="275">
        <v>3</v>
      </c>
      <c r="AC1334" s="275">
        <v>5</v>
      </c>
      <c r="AD1334" s="448"/>
    </row>
    <row r="1335" spans="1:30" ht="20.399999999999999" customHeight="1">
      <c r="A1335" s="669"/>
      <c r="B1335" s="669" t="s">
        <v>3137</v>
      </c>
      <c r="C1335" s="797"/>
      <c r="D1335" s="797"/>
      <c r="E1335" s="797"/>
      <c r="F1335" s="797"/>
      <c r="G1335" s="797"/>
      <c r="H1335" s="797"/>
      <c r="I1335" s="797"/>
      <c r="J1335" s="797"/>
      <c r="K1335" s="797"/>
      <c r="L1335" s="797"/>
      <c r="M1335" s="797"/>
      <c r="N1335" s="797"/>
      <c r="O1335" s="797"/>
      <c r="P1335" s="797"/>
      <c r="Q1335" s="797"/>
      <c r="R1335" s="797"/>
      <c r="S1335" s="797"/>
      <c r="T1335" s="797"/>
      <c r="U1335" s="797"/>
      <c r="V1335" s="797"/>
      <c r="W1335" s="797"/>
      <c r="X1335" s="797"/>
      <c r="Y1335" s="797"/>
      <c r="Z1335" s="797"/>
      <c r="AA1335" s="797"/>
      <c r="AB1335" s="797"/>
      <c r="AC1335" s="797"/>
      <c r="AD1335" s="448"/>
    </row>
    <row r="1336" spans="1:30" ht="20.399999999999999" customHeight="1">
      <c r="A1336" s="794"/>
      <c r="B1336" s="670" t="s">
        <v>1468</v>
      </c>
      <c r="C1336" s="276">
        <v>37</v>
      </c>
      <c r="D1336" s="276">
        <v>37</v>
      </c>
      <c r="E1336" s="276">
        <v>0</v>
      </c>
      <c r="F1336" s="276">
        <v>0</v>
      </c>
      <c r="G1336" s="1043">
        <v>100</v>
      </c>
      <c r="H1336" s="276">
        <v>3</v>
      </c>
      <c r="I1336" s="276">
        <v>0</v>
      </c>
      <c r="J1336" s="276">
        <v>1</v>
      </c>
      <c r="K1336" s="276">
        <v>2</v>
      </c>
      <c r="L1336" s="276">
        <v>1</v>
      </c>
      <c r="M1336" s="276">
        <v>1</v>
      </c>
      <c r="N1336" s="276">
        <v>1</v>
      </c>
      <c r="O1336" s="276">
        <v>0</v>
      </c>
      <c r="P1336" s="276">
        <v>1</v>
      </c>
      <c r="Q1336" s="276">
        <v>1</v>
      </c>
      <c r="R1336" s="276">
        <v>0</v>
      </c>
      <c r="S1336" s="276">
        <v>2</v>
      </c>
      <c r="T1336" s="276">
        <v>1</v>
      </c>
      <c r="U1336" s="276">
        <v>6</v>
      </c>
      <c r="V1336" s="1044">
        <v>4</v>
      </c>
      <c r="W1336" s="276">
        <v>5</v>
      </c>
      <c r="X1336" s="276">
        <v>2</v>
      </c>
      <c r="Y1336" s="276">
        <v>4</v>
      </c>
      <c r="Z1336" s="276">
        <v>3</v>
      </c>
      <c r="AA1336" s="276">
        <v>0</v>
      </c>
      <c r="AB1336" s="276">
        <v>0</v>
      </c>
      <c r="AC1336" s="276">
        <v>2</v>
      </c>
      <c r="AD1336" s="448"/>
    </row>
    <row r="1337" spans="1:30" ht="20.399999999999999" customHeight="1">
      <c r="A1337" s="794"/>
      <c r="B1337" s="670" t="s">
        <v>1467</v>
      </c>
      <c r="C1337" s="276">
        <v>25</v>
      </c>
      <c r="D1337" s="276">
        <v>25</v>
      </c>
      <c r="E1337" s="276">
        <v>0</v>
      </c>
      <c r="F1337" s="276">
        <v>0</v>
      </c>
      <c r="G1337" s="1043">
        <v>100</v>
      </c>
      <c r="H1337" s="276">
        <v>3</v>
      </c>
      <c r="I1337" s="276">
        <v>0</v>
      </c>
      <c r="J1337" s="276">
        <v>1</v>
      </c>
      <c r="K1337" s="276">
        <v>2</v>
      </c>
      <c r="L1337" s="276">
        <v>1</v>
      </c>
      <c r="M1337" s="276">
        <v>0</v>
      </c>
      <c r="N1337" s="276">
        <v>0</v>
      </c>
      <c r="O1337" s="276">
        <v>0</v>
      </c>
      <c r="P1337" s="276">
        <v>0</v>
      </c>
      <c r="Q1337" s="276">
        <v>1</v>
      </c>
      <c r="R1337" s="276">
        <v>1</v>
      </c>
      <c r="S1337" s="276">
        <v>0</v>
      </c>
      <c r="T1337" s="276">
        <v>1</v>
      </c>
      <c r="U1337" s="276">
        <v>1</v>
      </c>
      <c r="V1337" s="1044">
        <v>2</v>
      </c>
      <c r="W1337" s="276">
        <v>1</v>
      </c>
      <c r="X1337" s="276">
        <v>3</v>
      </c>
      <c r="Y1337" s="276">
        <v>2</v>
      </c>
      <c r="Z1337" s="276">
        <v>2</v>
      </c>
      <c r="AA1337" s="276">
        <v>1</v>
      </c>
      <c r="AB1337" s="276">
        <v>3</v>
      </c>
      <c r="AC1337" s="276">
        <v>3</v>
      </c>
      <c r="AD1337" s="448"/>
    </row>
    <row r="1338" spans="1:30" ht="20.399999999999999" customHeight="1">
      <c r="A1338" s="794"/>
      <c r="B1338" s="670" t="s">
        <v>4104</v>
      </c>
      <c r="C1338" s="276">
        <v>0</v>
      </c>
      <c r="D1338" s="276">
        <v>0</v>
      </c>
      <c r="E1338" s="276">
        <v>0</v>
      </c>
      <c r="F1338" s="276">
        <v>0</v>
      </c>
      <c r="G1338" s="1043">
        <v>0</v>
      </c>
      <c r="H1338" s="276">
        <v>0</v>
      </c>
      <c r="I1338" s="276">
        <v>0</v>
      </c>
      <c r="J1338" s="276">
        <v>0</v>
      </c>
      <c r="K1338" s="276">
        <v>0</v>
      </c>
      <c r="L1338" s="276">
        <v>0</v>
      </c>
      <c r="M1338" s="276">
        <v>0</v>
      </c>
      <c r="N1338" s="276">
        <v>0</v>
      </c>
      <c r="O1338" s="276">
        <v>0</v>
      </c>
      <c r="P1338" s="276">
        <v>0</v>
      </c>
      <c r="Q1338" s="276">
        <v>0</v>
      </c>
      <c r="R1338" s="276">
        <v>0</v>
      </c>
      <c r="S1338" s="276">
        <v>0</v>
      </c>
      <c r="T1338" s="276">
        <v>0</v>
      </c>
      <c r="U1338" s="276">
        <v>0</v>
      </c>
      <c r="V1338" s="1044">
        <v>0</v>
      </c>
      <c r="W1338" s="276">
        <v>0</v>
      </c>
      <c r="X1338" s="276">
        <v>0</v>
      </c>
      <c r="Y1338" s="276">
        <v>0</v>
      </c>
      <c r="Z1338" s="276">
        <v>0</v>
      </c>
      <c r="AA1338" s="276">
        <v>0</v>
      </c>
      <c r="AB1338" s="276">
        <v>0</v>
      </c>
      <c r="AC1338" s="276">
        <v>0</v>
      </c>
      <c r="AD1338" s="448"/>
    </row>
    <row r="1339" spans="1:30" ht="20.399999999999999" customHeight="1">
      <c r="A1339" s="407"/>
      <c r="B1339" s="407"/>
      <c r="C1339" s="407"/>
      <c r="D1339" s="407"/>
      <c r="E1339" s="407"/>
      <c r="F1339" s="407"/>
      <c r="G1339" s="407"/>
      <c r="H1339" s="407"/>
      <c r="I1339" s="407"/>
      <c r="J1339" s="407"/>
      <c r="K1339" s="407"/>
      <c r="L1339" s="407"/>
      <c r="M1339" s="407"/>
      <c r="N1339" s="407"/>
      <c r="O1339" s="407"/>
      <c r="P1339" s="407"/>
      <c r="Q1339" s="407"/>
      <c r="R1339" s="407"/>
      <c r="S1339" s="407"/>
      <c r="T1339" s="407"/>
      <c r="U1339" s="407"/>
      <c r="V1339" s="407"/>
      <c r="W1339" s="407"/>
      <c r="X1339" s="407"/>
      <c r="Y1339" s="407"/>
      <c r="Z1339" s="407"/>
      <c r="AA1339" s="407"/>
      <c r="AB1339" s="407"/>
      <c r="AC1339" s="407"/>
      <c r="AD1339" s="448"/>
    </row>
    <row r="1340" spans="1:30" ht="20.399999999999999" customHeight="1">
      <c r="A1340" s="796" t="s">
        <v>3136</v>
      </c>
      <c r="B1340" s="669" t="s">
        <v>3135</v>
      </c>
      <c r="C1340" s="275">
        <v>19</v>
      </c>
      <c r="D1340" s="275">
        <v>19</v>
      </c>
      <c r="E1340" s="275">
        <v>0</v>
      </c>
      <c r="F1340" s="275">
        <v>0</v>
      </c>
      <c r="G1340" s="1041">
        <v>100</v>
      </c>
      <c r="H1340" s="275">
        <v>0</v>
      </c>
      <c r="I1340" s="275">
        <v>0</v>
      </c>
      <c r="J1340" s="275">
        <v>0</v>
      </c>
      <c r="K1340" s="275">
        <v>0</v>
      </c>
      <c r="L1340" s="275">
        <v>0</v>
      </c>
      <c r="M1340" s="275">
        <v>0</v>
      </c>
      <c r="N1340" s="275">
        <v>0</v>
      </c>
      <c r="O1340" s="275">
        <v>1</v>
      </c>
      <c r="P1340" s="275">
        <v>0</v>
      </c>
      <c r="Q1340" s="275">
        <v>0</v>
      </c>
      <c r="R1340" s="275">
        <v>1</v>
      </c>
      <c r="S1340" s="275">
        <v>0</v>
      </c>
      <c r="T1340" s="275">
        <v>1</v>
      </c>
      <c r="U1340" s="275">
        <v>0</v>
      </c>
      <c r="V1340" s="1042">
        <v>3</v>
      </c>
      <c r="W1340" s="275">
        <v>4</v>
      </c>
      <c r="X1340" s="275">
        <v>1</v>
      </c>
      <c r="Y1340" s="275">
        <v>2</v>
      </c>
      <c r="Z1340" s="275">
        <v>3</v>
      </c>
      <c r="AA1340" s="275">
        <v>1</v>
      </c>
      <c r="AB1340" s="275">
        <v>1</v>
      </c>
      <c r="AC1340" s="275">
        <v>1</v>
      </c>
      <c r="AD1340" s="448"/>
    </row>
    <row r="1341" spans="1:30" ht="20.399999999999999" customHeight="1">
      <c r="A1341" s="669"/>
      <c r="B1341" s="669" t="s">
        <v>2290</v>
      </c>
      <c r="C1341" s="797"/>
      <c r="D1341" s="797"/>
      <c r="E1341" s="797"/>
      <c r="F1341" s="797"/>
      <c r="G1341" s="797"/>
      <c r="H1341" s="797"/>
      <c r="I1341" s="797"/>
      <c r="J1341" s="797"/>
      <c r="K1341" s="797"/>
      <c r="L1341" s="797"/>
      <c r="M1341" s="797"/>
      <c r="N1341" s="797"/>
      <c r="O1341" s="797"/>
      <c r="P1341" s="797"/>
      <c r="Q1341" s="797"/>
      <c r="R1341" s="797"/>
      <c r="S1341" s="797"/>
      <c r="T1341" s="797"/>
      <c r="U1341" s="797"/>
      <c r="V1341" s="797"/>
      <c r="W1341" s="797"/>
      <c r="X1341" s="797"/>
      <c r="Y1341" s="797"/>
      <c r="Z1341" s="797"/>
      <c r="AA1341" s="797"/>
      <c r="AB1341" s="797"/>
      <c r="AC1341" s="797"/>
      <c r="AD1341" s="448"/>
    </row>
    <row r="1342" spans="1:30" ht="20.399999999999999" customHeight="1">
      <c r="A1342" s="794"/>
      <c r="B1342" s="670" t="s">
        <v>1468</v>
      </c>
      <c r="C1342" s="276">
        <v>13</v>
      </c>
      <c r="D1342" s="276">
        <v>13</v>
      </c>
      <c r="E1342" s="276">
        <v>0</v>
      </c>
      <c r="F1342" s="276">
        <v>0</v>
      </c>
      <c r="G1342" s="1043">
        <v>100</v>
      </c>
      <c r="H1342" s="276">
        <v>0</v>
      </c>
      <c r="I1342" s="276">
        <v>0</v>
      </c>
      <c r="J1342" s="276">
        <v>0</v>
      </c>
      <c r="K1342" s="276">
        <v>0</v>
      </c>
      <c r="L1342" s="276">
        <v>0</v>
      </c>
      <c r="M1342" s="276">
        <v>0</v>
      </c>
      <c r="N1342" s="276">
        <v>0</v>
      </c>
      <c r="O1342" s="276">
        <v>0</v>
      </c>
      <c r="P1342" s="276">
        <v>0</v>
      </c>
      <c r="Q1342" s="276">
        <v>0</v>
      </c>
      <c r="R1342" s="276">
        <v>1</v>
      </c>
      <c r="S1342" s="276">
        <v>0</v>
      </c>
      <c r="T1342" s="276">
        <v>1</v>
      </c>
      <c r="U1342" s="276">
        <v>0</v>
      </c>
      <c r="V1342" s="1044">
        <v>2</v>
      </c>
      <c r="W1342" s="276">
        <v>3</v>
      </c>
      <c r="X1342" s="276">
        <v>1</v>
      </c>
      <c r="Y1342" s="276">
        <v>0</v>
      </c>
      <c r="Z1342" s="276">
        <v>3</v>
      </c>
      <c r="AA1342" s="276">
        <v>0</v>
      </c>
      <c r="AB1342" s="276">
        <v>1</v>
      </c>
      <c r="AC1342" s="276">
        <v>1</v>
      </c>
      <c r="AD1342" s="448"/>
    </row>
    <row r="1343" spans="1:30" ht="20.399999999999999" customHeight="1">
      <c r="A1343" s="794"/>
      <c r="B1343" s="670" t="s">
        <v>1467</v>
      </c>
      <c r="C1343" s="276">
        <v>6</v>
      </c>
      <c r="D1343" s="276">
        <v>6</v>
      </c>
      <c r="E1343" s="276">
        <v>0</v>
      </c>
      <c r="F1343" s="276">
        <v>0</v>
      </c>
      <c r="G1343" s="1043">
        <v>100</v>
      </c>
      <c r="H1343" s="276">
        <v>0</v>
      </c>
      <c r="I1343" s="276">
        <v>0</v>
      </c>
      <c r="J1343" s="276">
        <v>0</v>
      </c>
      <c r="K1343" s="276">
        <v>0</v>
      </c>
      <c r="L1343" s="276">
        <v>0</v>
      </c>
      <c r="M1343" s="276">
        <v>0</v>
      </c>
      <c r="N1343" s="276">
        <v>0</v>
      </c>
      <c r="O1343" s="276">
        <v>1</v>
      </c>
      <c r="P1343" s="276">
        <v>0</v>
      </c>
      <c r="Q1343" s="276">
        <v>0</v>
      </c>
      <c r="R1343" s="276">
        <v>0</v>
      </c>
      <c r="S1343" s="276">
        <v>0</v>
      </c>
      <c r="T1343" s="276">
        <v>0</v>
      </c>
      <c r="U1343" s="276">
        <v>0</v>
      </c>
      <c r="V1343" s="1044">
        <v>1</v>
      </c>
      <c r="W1343" s="276">
        <v>1</v>
      </c>
      <c r="X1343" s="276">
        <v>0</v>
      </c>
      <c r="Y1343" s="276">
        <v>2</v>
      </c>
      <c r="Z1343" s="276">
        <v>0</v>
      </c>
      <c r="AA1343" s="276">
        <v>1</v>
      </c>
      <c r="AB1343" s="276">
        <v>0</v>
      </c>
      <c r="AC1343" s="276">
        <v>0</v>
      </c>
      <c r="AD1343" s="448"/>
    </row>
    <row r="1344" spans="1:30" ht="20.399999999999999" customHeight="1">
      <c r="A1344" s="794"/>
      <c r="B1344" s="670" t="s">
        <v>4104</v>
      </c>
      <c r="C1344" s="276">
        <v>0</v>
      </c>
      <c r="D1344" s="276">
        <v>0</v>
      </c>
      <c r="E1344" s="276">
        <v>0</v>
      </c>
      <c r="F1344" s="276">
        <v>0</v>
      </c>
      <c r="G1344" s="1043">
        <v>0</v>
      </c>
      <c r="H1344" s="276">
        <v>0</v>
      </c>
      <c r="I1344" s="276">
        <v>0</v>
      </c>
      <c r="J1344" s="276">
        <v>0</v>
      </c>
      <c r="K1344" s="276">
        <v>0</v>
      </c>
      <c r="L1344" s="276">
        <v>0</v>
      </c>
      <c r="M1344" s="276">
        <v>0</v>
      </c>
      <c r="N1344" s="276">
        <v>0</v>
      </c>
      <c r="O1344" s="276">
        <v>0</v>
      </c>
      <c r="P1344" s="276">
        <v>0</v>
      </c>
      <c r="Q1344" s="276">
        <v>0</v>
      </c>
      <c r="R1344" s="276">
        <v>0</v>
      </c>
      <c r="S1344" s="276">
        <v>0</v>
      </c>
      <c r="T1344" s="276">
        <v>0</v>
      </c>
      <c r="U1344" s="276">
        <v>0</v>
      </c>
      <c r="V1344" s="1044">
        <v>0</v>
      </c>
      <c r="W1344" s="276">
        <v>0</v>
      </c>
      <c r="X1344" s="276">
        <v>0</v>
      </c>
      <c r="Y1344" s="276">
        <v>0</v>
      </c>
      <c r="Z1344" s="276">
        <v>0</v>
      </c>
      <c r="AA1344" s="276">
        <v>0</v>
      </c>
      <c r="AB1344" s="276">
        <v>0</v>
      </c>
      <c r="AC1344" s="276">
        <v>0</v>
      </c>
      <c r="AD1344" s="448"/>
    </row>
    <row r="1345" spans="1:30" ht="20.399999999999999" customHeight="1">
      <c r="A1345" s="407"/>
      <c r="B1345" s="407"/>
      <c r="C1345" s="407"/>
      <c r="D1345" s="407"/>
      <c r="E1345" s="407"/>
      <c r="F1345" s="407"/>
      <c r="G1345" s="407"/>
      <c r="H1345" s="407"/>
      <c r="I1345" s="407"/>
      <c r="J1345" s="407"/>
      <c r="K1345" s="407"/>
      <c r="L1345" s="407"/>
      <c r="M1345" s="407"/>
      <c r="N1345" s="407"/>
      <c r="O1345" s="407"/>
      <c r="P1345" s="407"/>
      <c r="Q1345" s="407"/>
      <c r="R1345" s="407"/>
      <c r="S1345" s="407"/>
      <c r="T1345" s="407"/>
      <c r="U1345" s="407"/>
      <c r="V1345" s="407"/>
      <c r="W1345" s="407"/>
      <c r="X1345" s="407"/>
      <c r="Y1345" s="407"/>
      <c r="Z1345" s="407"/>
      <c r="AA1345" s="407"/>
      <c r="AB1345" s="407"/>
      <c r="AC1345" s="407"/>
      <c r="AD1345" s="448"/>
    </row>
    <row r="1346" spans="1:30" ht="20.399999999999999" customHeight="1">
      <c r="A1346" s="796" t="s">
        <v>3134</v>
      </c>
      <c r="B1346" s="669" t="s">
        <v>3133</v>
      </c>
      <c r="C1346" s="275">
        <v>23</v>
      </c>
      <c r="D1346" s="275">
        <v>23</v>
      </c>
      <c r="E1346" s="275">
        <v>0</v>
      </c>
      <c r="F1346" s="275">
        <v>0</v>
      </c>
      <c r="G1346" s="1041">
        <v>100</v>
      </c>
      <c r="H1346" s="275">
        <v>0</v>
      </c>
      <c r="I1346" s="275">
        <v>0</v>
      </c>
      <c r="J1346" s="275">
        <v>0</v>
      </c>
      <c r="K1346" s="275">
        <v>0</v>
      </c>
      <c r="L1346" s="275">
        <v>1</v>
      </c>
      <c r="M1346" s="275">
        <v>1</v>
      </c>
      <c r="N1346" s="275">
        <v>0</v>
      </c>
      <c r="O1346" s="275">
        <v>0</v>
      </c>
      <c r="P1346" s="275">
        <v>0</v>
      </c>
      <c r="Q1346" s="275">
        <v>1</v>
      </c>
      <c r="R1346" s="275">
        <v>4</v>
      </c>
      <c r="S1346" s="275">
        <v>0</v>
      </c>
      <c r="T1346" s="275">
        <v>3</v>
      </c>
      <c r="U1346" s="275">
        <v>1</v>
      </c>
      <c r="V1346" s="1042">
        <v>1</v>
      </c>
      <c r="W1346" s="275">
        <v>2</v>
      </c>
      <c r="X1346" s="275">
        <v>2</v>
      </c>
      <c r="Y1346" s="275">
        <v>1</v>
      </c>
      <c r="Z1346" s="275">
        <v>2</v>
      </c>
      <c r="AA1346" s="275">
        <v>2</v>
      </c>
      <c r="AB1346" s="275">
        <v>2</v>
      </c>
      <c r="AC1346" s="275">
        <v>0</v>
      </c>
      <c r="AD1346" s="448"/>
    </row>
    <row r="1347" spans="1:30" ht="20.399999999999999" customHeight="1">
      <c r="A1347" s="794"/>
      <c r="B1347" s="670" t="s">
        <v>1468</v>
      </c>
      <c r="C1347" s="276">
        <v>12</v>
      </c>
      <c r="D1347" s="276">
        <v>12</v>
      </c>
      <c r="E1347" s="276">
        <v>0</v>
      </c>
      <c r="F1347" s="276">
        <v>0</v>
      </c>
      <c r="G1347" s="1043">
        <v>100</v>
      </c>
      <c r="H1347" s="276">
        <v>0</v>
      </c>
      <c r="I1347" s="276">
        <v>0</v>
      </c>
      <c r="J1347" s="276">
        <v>0</v>
      </c>
      <c r="K1347" s="276">
        <v>0</v>
      </c>
      <c r="L1347" s="276">
        <v>0</v>
      </c>
      <c r="M1347" s="276">
        <v>1</v>
      </c>
      <c r="N1347" s="276">
        <v>0</v>
      </c>
      <c r="O1347" s="276">
        <v>0</v>
      </c>
      <c r="P1347" s="276">
        <v>0</v>
      </c>
      <c r="Q1347" s="276">
        <v>1</v>
      </c>
      <c r="R1347" s="276">
        <v>2</v>
      </c>
      <c r="S1347" s="276">
        <v>0</v>
      </c>
      <c r="T1347" s="276">
        <v>1</v>
      </c>
      <c r="U1347" s="276">
        <v>1</v>
      </c>
      <c r="V1347" s="1044">
        <v>0</v>
      </c>
      <c r="W1347" s="276">
        <v>1</v>
      </c>
      <c r="X1347" s="276">
        <v>1</v>
      </c>
      <c r="Y1347" s="276">
        <v>1</v>
      </c>
      <c r="Z1347" s="276">
        <v>1</v>
      </c>
      <c r="AA1347" s="276">
        <v>1</v>
      </c>
      <c r="AB1347" s="276">
        <v>1</v>
      </c>
      <c r="AC1347" s="276">
        <v>0</v>
      </c>
      <c r="AD1347" s="448"/>
    </row>
    <row r="1348" spans="1:30" ht="20.399999999999999" customHeight="1">
      <c r="A1348" s="794"/>
      <c r="B1348" s="670" t="s">
        <v>1467</v>
      </c>
      <c r="C1348" s="276">
        <v>11</v>
      </c>
      <c r="D1348" s="276">
        <v>11</v>
      </c>
      <c r="E1348" s="276">
        <v>0</v>
      </c>
      <c r="F1348" s="276">
        <v>0</v>
      </c>
      <c r="G1348" s="1043">
        <v>100</v>
      </c>
      <c r="H1348" s="276">
        <v>0</v>
      </c>
      <c r="I1348" s="276">
        <v>0</v>
      </c>
      <c r="J1348" s="276">
        <v>0</v>
      </c>
      <c r="K1348" s="276">
        <v>0</v>
      </c>
      <c r="L1348" s="276">
        <v>1</v>
      </c>
      <c r="M1348" s="276">
        <v>0</v>
      </c>
      <c r="N1348" s="276">
        <v>0</v>
      </c>
      <c r="O1348" s="276">
        <v>0</v>
      </c>
      <c r="P1348" s="276">
        <v>0</v>
      </c>
      <c r="Q1348" s="276">
        <v>0</v>
      </c>
      <c r="R1348" s="276">
        <v>2</v>
      </c>
      <c r="S1348" s="276">
        <v>0</v>
      </c>
      <c r="T1348" s="276">
        <v>2</v>
      </c>
      <c r="U1348" s="276">
        <v>0</v>
      </c>
      <c r="V1348" s="1044">
        <v>1</v>
      </c>
      <c r="W1348" s="276">
        <v>1</v>
      </c>
      <c r="X1348" s="276">
        <v>1</v>
      </c>
      <c r="Y1348" s="276">
        <v>0</v>
      </c>
      <c r="Z1348" s="276">
        <v>1</v>
      </c>
      <c r="AA1348" s="276">
        <v>1</v>
      </c>
      <c r="AB1348" s="276">
        <v>1</v>
      </c>
      <c r="AC1348" s="276">
        <v>0</v>
      </c>
      <c r="AD1348" s="448"/>
    </row>
    <row r="1349" spans="1:30" ht="20.399999999999999" customHeight="1">
      <c r="A1349" s="794"/>
      <c r="B1349" s="670" t="s">
        <v>4104</v>
      </c>
      <c r="C1349" s="276">
        <v>0</v>
      </c>
      <c r="D1349" s="276">
        <v>0</v>
      </c>
      <c r="E1349" s="276">
        <v>0</v>
      </c>
      <c r="F1349" s="276">
        <v>0</v>
      </c>
      <c r="G1349" s="1043">
        <v>0</v>
      </c>
      <c r="H1349" s="276">
        <v>0</v>
      </c>
      <c r="I1349" s="276">
        <v>0</v>
      </c>
      <c r="J1349" s="276">
        <v>0</v>
      </c>
      <c r="K1349" s="276">
        <v>0</v>
      </c>
      <c r="L1349" s="276">
        <v>0</v>
      </c>
      <c r="M1349" s="276">
        <v>0</v>
      </c>
      <c r="N1349" s="276">
        <v>0</v>
      </c>
      <c r="O1349" s="276">
        <v>0</v>
      </c>
      <c r="P1349" s="276">
        <v>0</v>
      </c>
      <c r="Q1349" s="276">
        <v>0</v>
      </c>
      <c r="R1349" s="276">
        <v>0</v>
      </c>
      <c r="S1349" s="276">
        <v>0</v>
      </c>
      <c r="T1349" s="276">
        <v>0</v>
      </c>
      <c r="U1349" s="276">
        <v>0</v>
      </c>
      <c r="V1349" s="1044">
        <v>0</v>
      </c>
      <c r="W1349" s="276">
        <v>0</v>
      </c>
      <c r="X1349" s="276">
        <v>0</v>
      </c>
      <c r="Y1349" s="276">
        <v>0</v>
      </c>
      <c r="Z1349" s="276">
        <v>0</v>
      </c>
      <c r="AA1349" s="276">
        <v>0</v>
      </c>
      <c r="AB1349" s="276">
        <v>0</v>
      </c>
      <c r="AC1349" s="276">
        <v>0</v>
      </c>
      <c r="AD1349" s="448"/>
    </row>
    <row r="1350" spans="1:30" ht="20.399999999999999" customHeight="1">
      <c r="A1350" s="407"/>
      <c r="B1350" s="407"/>
      <c r="C1350" s="407"/>
      <c r="D1350" s="407"/>
      <c r="E1350" s="407"/>
      <c r="F1350" s="407"/>
      <c r="G1350" s="407"/>
      <c r="H1350" s="407"/>
      <c r="I1350" s="407"/>
      <c r="J1350" s="407"/>
      <c r="K1350" s="407"/>
      <c r="L1350" s="407"/>
      <c r="M1350" s="407"/>
      <c r="N1350" s="407"/>
      <c r="O1350" s="407"/>
      <c r="P1350" s="407"/>
      <c r="Q1350" s="407"/>
      <c r="R1350" s="407"/>
      <c r="S1350" s="407"/>
      <c r="T1350" s="407"/>
      <c r="U1350" s="407"/>
      <c r="V1350" s="407"/>
      <c r="W1350" s="407"/>
      <c r="X1350" s="407"/>
      <c r="Y1350" s="407"/>
      <c r="Z1350" s="407"/>
      <c r="AA1350" s="407"/>
      <c r="AB1350" s="407"/>
      <c r="AC1350" s="407"/>
      <c r="AD1350" s="448"/>
    </row>
    <row r="1351" spans="1:30" ht="20.399999999999999" customHeight="1">
      <c r="A1351" s="796" t="s">
        <v>3132</v>
      </c>
      <c r="B1351" s="669" t="s">
        <v>3131</v>
      </c>
      <c r="C1351" s="275">
        <v>7</v>
      </c>
      <c r="D1351" s="275">
        <v>7</v>
      </c>
      <c r="E1351" s="275">
        <v>0</v>
      </c>
      <c r="F1351" s="275">
        <v>0</v>
      </c>
      <c r="G1351" s="1041">
        <v>100</v>
      </c>
      <c r="H1351" s="275">
        <v>0</v>
      </c>
      <c r="I1351" s="275">
        <v>0</v>
      </c>
      <c r="J1351" s="275">
        <v>0</v>
      </c>
      <c r="K1351" s="275">
        <v>0</v>
      </c>
      <c r="L1351" s="275">
        <v>0</v>
      </c>
      <c r="M1351" s="275">
        <v>0</v>
      </c>
      <c r="N1351" s="275">
        <v>1</v>
      </c>
      <c r="O1351" s="275">
        <v>0</v>
      </c>
      <c r="P1351" s="275">
        <v>0</v>
      </c>
      <c r="Q1351" s="275">
        <v>1</v>
      </c>
      <c r="R1351" s="275">
        <v>0</v>
      </c>
      <c r="S1351" s="275">
        <v>1</v>
      </c>
      <c r="T1351" s="275">
        <v>0</v>
      </c>
      <c r="U1351" s="275">
        <v>0</v>
      </c>
      <c r="V1351" s="1042">
        <v>1</v>
      </c>
      <c r="W1351" s="275">
        <v>2</v>
      </c>
      <c r="X1351" s="275">
        <v>0</v>
      </c>
      <c r="Y1351" s="275">
        <v>1</v>
      </c>
      <c r="Z1351" s="275">
        <v>0</v>
      </c>
      <c r="AA1351" s="275">
        <v>0</v>
      </c>
      <c r="AB1351" s="275">
        <v>0</v>
      </c>
      <c r="AC1351" s="275">
        <v>0</v>
      </c>
      <c r="AD1351" s="448"/>
    </row>
    <row r="1352" spans="1:30" ht="20.399999999999999" customHeight="1">
      <c r="A1352" s="794"/>
      <c r="B1352" s="670" t="s">
        <v>1468</v>
      </c>
      <c r="C1352" s="276">
        <v>4</v>
      </c>
      <c r="D1352" s="276">
        <v>4</v>
      </c>
      <c r="E1352" s="276">
        <v>0</v>
      </c>
      <c r="F1352" s="276">
        <v>0</v>
      </c>
      <c r="G1352" s="1043">
        <v>100</v>
      </c>
      <c r="H1352" s="276">
        <v>0</v>
      </c>
      <c r="I1352" s="276">
        <v>0</v>
      </c>
      <c r="J1352" s="276">
        <v>0</v>
      </c>
      <c r="K1352" s="276">
        <v>0</v>
      </c>
      <c r="L1352" s="276">
        <v>0</v>
      </c>
      <c r="M1352" s="276">
        <v>0</v>
      </c>
      <c r="N1352" s="276">
        <v>1</v>
      </c>
      <c r="O1352" s="276">
        <v>0</v>
      </c>
      <c r="P1352" s="276">
        <v>0</v>
      </c>
      <c r="Q1352" s="276">
        <v>1</v>
      </c>
      <c r="R1352" s="276">
        <v>0</v>
      </c>
      <c r="S1352" s="276">
        <v>1</v>
      </c>
      <c r="T1352" s="276">
        <v>0</v>
      </c>
      <c r="U1352" s="276">
        <v>0</v>
      </c>
      <c r="V1352" s="1044">
        <v>1</v>
      </c>
      <c r="W1352" s="276">
        <v>0</v>
      </c>
      <c r="X1352" s="276">
        <v>0</v>
      </c>
      <c r="Y1352" s="276">
        <v>0</v>
      </c>
      <c r="Z1352" s="276">
        <v>0</v>
      </c>
      <c r="AA1352" s="276">
        <v>0</v>
      </c>
      <c r="AB1352" s="276">
        <v>0</v>
      </c>
      <c r="AC1352" s="276">
        <v>0</v>
      </c>
      <c r="AD1352" s="448"/>
    </row>
    <row r="1353" spans="1:30" ht="20.399999999999999" customHeight="1">
      <c r="A1353" s="794"/>
      <c r="B1353" s="670" t="s">
        <v>1467</v>
      </c>
      <c r="C1353" s="276">
        <v>3</v>
      </c>
      <c r="D1353" s="276">
        <v>3</v>
      </c>
      <c r="E1353" s="276">
        <v>0</v>
      </c>
      <c r="F1353" s="276">
        <v>0</v>
      </c>
      <c r="G1353" s="1043">
        <v>100</v>
      </c>
      <c r="H1353" s="276">
        <v>0</v>
      </c>
      <c r="I1353" s="276">
        <v>0</v>
      </c>
      <c r="J1353" s="276">
        <v>0</v>
      </c>
      <c r="K1353" s="276">
        <v>0</v>
      </c>
      <c r="L1353" s="276">
        <v>0</v>
      </c>
      <c r="M1353" s="276">
        <v>0</v>
      </c>
      <c r="N1353" s="276">
        <v>0</v>
      </c>
      <c r="O1353" s="276">
        <v>0</v>
      </c>
      <c r="P1353" s="276">
        <v>0</v>
      </c>
      <c r="Q1353" s="276">
        <v>0</v>
      </c>
      <c r="R1353" s="276">
        <v>0</v>
      </c>
      <c r="S1353" s="276">
        <v>0</v>
      </c>
      <c r="T1353" s="276">
        <v>0</v>
      </c>
      <c r="U1353" s="276">
        <v>0</v>
      </c>
      <c r="V1353" s="1044">
        <v>0</v>
      </c>
      <c r="W1353" s="276">
        <v>2</v>
      </c>
      <c r="X1353" s="276">
        <v>0</v>
      </c>
      <c r="Y1353" s="276">
        <v>1</v>
      </c>
      <c r="Z1353" s="276">
        <v>0</v>
      </c>
      <c r="AA1353" s="276">
        <v>0</v>
      </c>
      <c r="AB1353" s="276">
        <v>0</v>
      </c>
      <c r="AC1353" s="276">
        <v>0</v>
      </c>
      <c r="AD1353" s="448"/>
    </row>
    <row r="1354" spans="1:30" ht="20.399999999999999" customHeight="1">
      <c r="A1354" s="794"/>
      <c r="B1354" s="670" t="s">
        <v>4104</v>
      </c>
      <c r="C1354" s="276">
        <v>0</v>
      </c>
      <c r="D1354" s="276">
        <v>0</v>
      </c>
      <c r="E1354" s="276">
        <v>0</v>
      </c>
      <c r="F1354" s="276">
        <v>0</v>
      </c>
      <c r="G1354" s="1043">
        <v>0</v>
      </c>
      <c r="H1354" s="276">
        <v>0</v>
      </c>
      <c r="I1354" s="276">
        <v>0</v>
      </c>
      <c r="J1354" s="276">
        <v>0</v>
      </c>
      <c r="K1354" s="276">
        <v>0</v>
      </c>
      <c r="L1354" s="276">
        <v>0</v>
      </c>
      <c r="M1354" s="276">
        <v>0</v>
      </c>
      <c r="N1354" s="276">
        <v>0</v>
      </c>
      <c r="O1354" s="276">
        <v>0</v>
      </c>
      <c r="P1354" s="276">
        <v>0</v>
      </c>
      <c r="Q1354" s="276">
        <v>0</v>
      </c>
      <c r="R1354" s="276">
        <v>0</v>
      </c>
      <c r="S1354" s="276">
        <v>0</v>
      </c>
      <c r="T1354" s="276">
        <v>0</v>
      </c>
      <c r="U1354" s="276">
        <v>0</v>
      </c>
      <c r="V1354" s="1044">
        <v>0</v>
      </c>
      <c r="W1354" s="276">
        <v>0</v>
      </c>
      <c r="X1354" s="276">
        <v>0</v>
      </c>
      <c r="Y1354" s="276">
        <v>0</v>
      </c>
      <c r="Z1354" s="276">
        <v>0</v>
      </c>
      <c r="AA1354" s="276">
        <v>0</v>
      </c>
      <c r="AB1354" s="276">
        <v>0</v>
      </c>
      <c r="AC1354" s="276">
        <v>0</v>
      </c>
      <c r="AD1354" s="448"/>
    </row>
    <row r="1355" spans="1:30" ht="20.399999999999999" customHeight="1">
      <c r="A1355" s="407"/>
      <c r="B1355" s="407"/>
      <c r="C1355" s="407"/>
      <c r="D1355" s="407"/>
      <c r="E1355" s="407"/>
      <c r="F1355" s="407"/>
      <c r="G1355" s="407"/>
      <c r="H1355" s="407"/>
      <c r="I1355" s="407"/>
      <c r="J1355" s="407"/>
      <c r="K1355" s="407"/>
      <c r="L1355" s="407"/>
      <c r="M1355" s="407"/>
      <c r="N1355" s="407"/>
      <c r="O1355" s="407"/>
      <c r="P1355" s="407"/>
      <c r="Q1355" s="407"/>
      <c r="R1355" s="407"/>
      <c r="S1355" s="407"/>
      <c r="T1355" s="407"/>
      <c r="U1355" s="407"/>
      <c r="V1355" s="407"/>
      <c r="W1355" s="407"/>
      <c r="X1355" s="407"/>
      <c r="Y1355" s="407"/>
      <c r="Z1355" s="407"/>
      <c r="AA1355" s="407"/>
      <c r="AB1355" s="407"/>
      <c r="AC1355" s="407"/>
      <c r="AD1355" s="448"/>
    </row>
    <row r="1356" spans="1:30" ht="20.399999999999999" customHeight="1">
      <c r="A1356" s="796" t="s">
        <v>4749</v>
      </c>
      <c r="B1356" s="669" t="s">
        <v>4750</v>
      </c>
      <c r="C1356" s="275">
        <v>2</v>
      </c>
      <c r="D1356" s="275">
        <v>2</v>
      </c>
      <c r="E1356" s="275">
        <v>0</v>
      </c>
      <c r="F1356" s="275">
        <v>0</v>
      </c>
      <c r="G1356" s="1041">
        <v>100</v>
      </c>
      <c r="H1356" s="275">
        <v>0</v>
      </c>
      <c r="I1356" s="275">
        <v>0</v>
      </c>
      <c r="J1356" s="275">
        <v>0</v>
      </c>
      <c r="K1356" s="275">
        <v>0</v>
      </c>
      <c r="L1356" s="275">
        <v>0</v>
      </c>
      <c r="M1356" s="275">
        <v>0</v>
      </c>
      <c r="N1356" s="275">
        <v>0</v>
      </c>
      <c r="O1356" s="275">
        <v>0</v>
      </c>
      <c r="P1356" s="275">
        <v>0</v>
      </c>
      <c r="Q1356" s="275">
        <v>1</v>
      </c>
      <c r="R1356" s="275">
        <v>1</v>
      </c>
      <c r="S1356" s="275">
        <v>0</v>
      </c>
      <c r="T1356" s="275">
        <v>0</v>
      </c>
      <c r="U1356" s="275">
        <v>0</v>
      </c>
      <c r="V1356" s="1042">
        <v>0</v>
      </c>
      <c r="W1356" s="275">
        <v>0</v>
      </c>
      <c r="X1356" s="275">
        <v>0</v>
      </c>
      <c r="Y1356" s="275">
        <v>0</v>
      </c>
      <c r="Z1356" s="275">
        <v>0</v>
      </c>
      <c r="AA1356" s="275">
        <v>0</v>
      </c>
      <c r="AB1356" s="275">
        <v>0</v>
      </c>
      <c r="AC1356" s="275">
        <v>0</v>
      </c>
      <c r="AD1356" s="448"/>
    </row>
    <row r="1357" spans="1:30" ht="20.399999999999999" customHeight="1">
      <c r="A1357" s="669"/>
      <c r="B1357" s="669" t="s">
        <v>4751</v>
      </c>
      <c r="C1357" s="797"/>
      <c r="D1357" s="797"/>
      <c r="E1357" s="797"/>
      <c r="F1357" s="797"/>
      <c r="G1357" s="797"/>
      <c r="H1357" s="797"/>
      <c r="I1357" s="797"/>
      <c r="J1357" s="797"/>
      <c r="K1357" s="797"/>
      <c r="L1357" s="797"/>
      <c r="M1357" s="797"/>
      <c r="N1357" s="797"/>
      <c r="O1357" s="797"/>
      <c r="P1357" s="797"/>
      <c r="Q1357" s="797"/>
      <c r="R1357" s="797"/>
      <c r="S1357" s="797"/>
      <c r="T1357" s="797"/>
      <c r="U1357" s="797"/>
      <c r="V1357" s="797"/>
      <c r="W1357" s="797"/>
      <c r="X1357" s="797"/>
      <c r="Y1357" s="797"/>
      <c r="Z1357" s="797"/>
      <c r="AA1357" s="797"/>
      <c r="AB1357" s="797"/>
      <c r="AC1357" s="797"/>
      <c r="AD1357" s="448"/>
    </row>
    <row r="1358" spans="1:30" ht="20.399999999999999" customHeight="1">
      <c r="A1358" s="794"/>
      <c r="B1358" s="670" t="s">
        <v>1468</v>
      </c>
      <c r="C1358" s="276">
        <v>0</v>
      </c>
      <c r="D1358" s="276">
        <v>0</v>
      </c>
      <c r="E1358" s="276">
        <v>0</v>
      </c>
      <c r="F1358" s="276">
        <v>0</v>
      </c>
      <c r="G1358" s="1043">
        <v>0</v>
      </c>
      <c r="H1358" s="276">
        <v>0</v>
      </c>
      <c r="I1358" s="276">
        <v>0</v>
      </c>
      <c r="J1358" s="276">
        <v>0</v>
      </c>
      <c r="K1358" s="276">
        <v>0</v>
      </c>
      <c r="L1358" s="276">
        <v>0</v>
      </c>
      <c r="M1358" s="276">
        <v>0</v>
      </c>
      <c r="N1358" s="276">
        <v>0</v>
      </c>
      <c r="O1358" s="276">
        <v>0</v>
      </c>
      <c r="P1358" s="276">
        <v>0</v>
      </c>
      <c r="Q1358" s="276">
        <v>0</v>
      </c>
      <c r="R1358" s="276">
        <v>0</v>
      </c>
      <c r="S1358" s="276">
        <v>0</v>
      </c>
      <c r="T1358" s="276">
        <v>0</v>
      </c>
      <c r="U1358" s="276">
        <v>0</v>
      </c>
      <c r="V1358" s="1044">
        <v>0</v>
      </c>
      <c r="W1358" s="276">
        <v>0</v>
      </c>
      <c r="X1358" s="276">
        <v>0</v>
      </c>
      <c r="Y1358" s="276">
        <v>0</v>
      </c>
      <c r="Z1358" s="276">
        <v>0</v>
      </c>
      <c r="AA1358" s="276">
        <v>0</v>
      </c>
      <c r="AB1358" s="276">
        <v>0</v>
      </c>
      <c r="AC1358" s="276">
        <v>0</v>
      </c>
      <c r="AD1358" s="448"/>
    </row>
    <row r="1359" spans="1:30" ht="20.399999999999999" customHeight="1">
      <c r="A1359" s="794"/>
      <c r="B1359" s="670" t="s">
        <v>1467</v>
      </c>
      <c r="C1359" s="276">
        <v>2</v>
      </c>
      <c r="D1359" s="276">
        <v>2</v>
      </c>
      <c r="E1359" s="276">
        <v>0</v>
      </c>
      <c r="F1359" s="276">
        <v>0</v>
      </c>
      <c r="G1359" s="1043">
        <v>100</v>
      </c>
      <c r="H1359" s="276">
        <v>0</v>
      </c>
      <c r="I1359" s="276">
        <v>0</v>
      </c>
      <c r="J1359" s="276">
        <v>0</v>
      </c>
      <c r="K1359" s="276">
        <v>0</v>
      </c>
      <c r="L1359" s="276">
        <v>0</v>
      </c>
      <c r="M1359" s="276">
        <v>0</v>
      </c>
      <c r="N1359" s="276">
        <v>0</v>
      </c>
      <c r="O1359" s="276">
        <v>0</v>
      </c>
      <c r="P1359" s="276">
        <v>0</v>
      </c>
      <c r="Q1359" s="276">
        <v>1</v>
      </c>
      <c r="R1359" s="276">
        <v>1</v>
      </c>
      <c r="S1359" s="276">
        <v>0</v>
      </c>
      <c r="T1359" s="276">
        <v>0</v>
      </c>
      <c r="U1359" s="276">
        <v>0</v>
      </c>
      <c r="V1359" s="1044">
        <v>0</v>
      </c>
      <c r="W1359" s="276">
        <v>0</v>
      </c>
      <c r="X1359" s="276">
        <v>0</v>
      </c>
      <c r="Y1359" s="276">
        <v>0</v>
      </c>
      <c r="Z1359" s="276">
        <v>0</v>
      </c>
      <c r="AA1359" s="276">
        <v>0</v>
      </c>
      <c r="AB1359" s="276">
        <v>0</v>
      </c>
      <c r="AC1359" s="276">
        <v>0</v>
      </c>
      <c r="AD1359" s="448"/>
    </row>
    <row r="1360" spans="1:30" ht="20.399999999999999" customHeight="1">
      <c r="A1360" s="794"/>
      <c r="B1360" s="670" t="s">
        <v>4104</v>
      </c>
      <c r="C1360" s="276">
        <v>0</v>
      </c>
      <c r="D1360" s="276">
        <v>0</v>
      </c>
      <c r="E1360" s="276">
        <v>0</v>
      </c>
      <c r="F1360" s="276">
        <v>0</v>
      </c>
      <c r="G1360" s="1043">
        <v>0</v>
      </c>
      <c r="H1360" s="276">
        <v>0</v>
      </c>
      <c r="I1360" s="276">
        <v>0</v>
      </c>
      <c r="J1360" s="276">
        <v>0</v>
      </c>
      <c r="K1360" s="276">
        <v>0</v>
      </c>
      <c r="L1360" s="276">
        <v>0</v>
      </c>
      <c r="M1360" s="276">
        <v>0</v>
      </c>
      <c r="N1360" s="276">
        <v>0</v>
      </c>
      <c r="O1360" s="276">
        <v>0</v>
      </c>
      <c r="P1360" s="276">
        <v>0</v>
      </c>
      <c r="Q1360" s="276">
        <v>0</v>
      </c>
      <c r="R1360" s="276">
        <v>0</v>
      </c>
      <c r="S1360" s="276">
        <v>0</v>
      </c>
      <c r="T1360" s="276">
        <v>0</v>
      </c>
      <c r="U1360" s="276">
        <v>0</v>
      </c>
      <c r="V1360" s="1044">
        <v>0</v>
      </c>
      <c r="W1360" s="276">
        <v>0</v>
      </c>
      <c r="X1360" s="276">
        <v>0</v>
      </c>
      <c r="Y1360" s="276">
        <v>0</v>
      </c>
      <c r="Z1360" s="276">
        <v>0</v>
      </c>
      <c r="AA1360" s="276">
        <v>0</v>
      </c>
      <c r="AB1360" s="276">
        <v>0</v>
      </c>
      <c r="AC1360" s="276">
        <v>0</v>
      </c>
      <c r="AD1360" s="448"/>
    </row>
    <row r="1361" spans="1:30" ht="20.399999999999999" customHeight="1">
      <c r="A1361" s="407"/>
      <c r="B1361" s="407"/>
      <c r="C1361" s="407"/>
      <c r="D1361" s="407"/>
      <c r="E1361" s="407"/>
      <c r="F1361" s="407"/>
      <c r="G1361" s="407"/>
      <c r="H1361" s="407"/>
      <c r="I1361" s="407"/>
      <c r="J1361" s="407"/>
      <c r="K1361" s="407"/>
      <c r="L1361" s="407"/>
      <c r="M1361" s="407"/>
      <c r="N1361" s="407"/>
      <c r="O1361" s="407"/>
      <c r="P1361" s="407"/>
      <c r="Q1361" s="407"/>
      <c r="R1361" s="407"/>
      <c r="S1361" s="407"/>
      <c r="T1361" s="407"/>
      <c r="U1361" s="407"/>
      <c r="V1361" s="407"/>
      <c r="W1361" s="407"/>
      <c r="X1361" s="407"/>
      <c r="Y1361" s="407"/>
      <c r="Z1361" s="407"/>
      <c r="AA1361" s="407"/>
      <c r="AB1361" s="407"/>
      <c r="AC1361" s="407"/>
      <c r="AD1361" s="448"/>
    </row>
    <row r="1362" spans="1:30" ht="20.399999999999999" customHeight="1">
      <c r="A1362" s="796" t="s">
        <v>3130</v>
      </c>
      <c r="B1362" s="669" t="s">
        <v>3129</v>
      </c>
      <c r="C1362" s="275">
        <v>17</v>
      </c>
      <c r="D1362" s="275">
        <v>17</v>
      </c>
      <c r="E1362" s="275">
        <v>0</v>
      </c>
      <c r="F1362" s="275">
        <v>0</v>
      </c>
      <c r="G1362" s="1041">
        <v>100</v>
      </c>
      <c r="H1362" s="275">
        <v>0</v>
      </c>
      <c r="I1362" s="275">
        <v>0</v>
      </c>
      <c r="J1362" s="275">
        <v>0</v>
      </c>
      <c r="K1362" s="275">
        <v>0</v>
      </c>
      <c r="L1362" s="275">
        <v>1</v>
      </c>
      <c r="M1362" s="275">
        <v>0</v>
      </c>
      <c r="N1362" s="275">
        <v>0</v>
      </c>
      <c r="O1362" s="275">
        <v>1</v>
      </c>
      <c r="P1362" s="275">
        <v>0</v>
      </c>
      <c r="Q1362" s="275">
        <v>1</v>
      </c>
      <c r="R1362" s="275">
        <v>2</v>
      </c>
      <c r="S1362" s="275">
        <v>2</v>
      </c>
      <c r="T1362" s="275">
        <v>0</v>
      </c>
      <c r="U1362" s="275">
        <v>2</v>
      </c>
      <c r="V1362" s="1042">
        <v>1</v>
      </c>
      <c r="W1362" s="275">
        <v>1</v>
      </c>
      <c r="X1362" s="275">
        <v>1</v>
      </c>
      <c r="Y1362" s="275">
        <v>3</v>
      </c>
      <c r="Z1362" s="275">
        <v>0</v>
      </c>
      <c r="AA1362" s="275">
        <v>0</v>
      </c>
      <c r="AB1362" s="275">
        <v>2</v>
      </c>
      <c r="AC1362" s="275">
        <v>0</v>
      </c>
      <c r="AD1362" s="448"/>
    </row>
    <row r="1363" spans="1:30" ht="20.399999999999999" customHeight="1">
      <c r="A1363" s="669"/>
      <c r="B1363" s="669" t="s">
        <v>3100</v>
      </c>
      <c r="C1363" s="797"/>
      <c r="D1363" s="797"/>
      <c r="E1363" s="797"/>
      <c r="F1363" s="797"/>
      <c r="G1363" s="797"/>
      <c r="H1363" s="797"/>
      <c r="I1363" s="797"/>
      <c r="J1363" s="797"/>
      <c r="K1363" s="797"/>
      <c r="L1363" s="797"/>
      <c r="M1363" s="797"/>
      <c r="N1363" s="797"/>
      <c r="O1363" s="797"/>
      <c r="P1363" s="797"/>
      <c r="Q1363" s="797"/>
      <c r="R1363" s="797"/>
      <c r="S1363" s="797"/>
      <c r="T1363" s="797"/>
      <c r="U1363" s="797"/>
      <c r="V1363" s="797"/>
      <c r="W1363" s="797"/>
      <c r="X1363" s="797"/>
      <c r="Y1363" s="797"/>
      <c r="Z1363" s="797"/>
      <c r="AA1363" s="797"/>
      <c r="AB1363" s="797"/>
      <c r="AC1363" s="797"/>
      <c r="AD1363" s="448"/>
    </row>
    <row r="1364" spans="1:30" ht="20.399999999999999" customHeight="1">
      <c r="A1364" s="794"/>
      <c r="B1364" s="670" t="s">
        <v>1468</v>
      </c>
      <c r="C1364" s="276">
        <v>7</v>
      </c>
      <c r="D1364" s="276">
        <v>7</v>
      </c>
      <c r="E1364" s="276">
        <v>0</v>
      </c>
      <c r="F1364" s="276">
        <v>0</v>
      </c>
      <c r="G1364" s="1043">
        <v>100</v>
      </c>
      <c r="H1364" s="276">
        <v>0</v>
      </c>
      <c r="I1364" s="276">
        <v>0</v>
      </c>
      <c r="J1364" s="276">
        <v>0</v>
      </c>
      <c r="K1364" s="276">
        <v>0</v>
      </c>
      <c r="L1364" s="276">
        <v>0</v>
      </c>
      <c r="M1364" s="276">
        <v>0</v>
      </c>
      <c r="N1364" s="276">
        <v>0</v>
      </c>
      <c r="O1364" s="276">
        <v>1</v>
      </c>
      <c r="P1364" s="276">
        <v>0</v>
      </c>
      <c r="Q1364" s="276">
        <v>1</v>
      </c>
      <c r="R1364" s="276">
        <v>0</v>
      </c>
      <c r="S1364" s="276">
        <v>1</v>
      </c>
      <c r="T1364" s="276">
        <v>0</v>
      </c>
      <c r="U1364" s="276">
        <v>1</v>
      </c>
      <c r="V1364" s="1044">
        <v>1</v>
      </c>
      <c r="W1364" s="276">
        <v>0</v>
      </c>
      <c r="X1364" s="276">
        <v>1</v>
      </c>
      <c r="Y1364" s="276">
        <v>1</v>
      </c>
      <c r="Z1364" s="276">
        <v>0</v>
      </c>
      <c r="AA1364" s="276">
        <v>0</v>
      </c>
      <c r="AB1364" s="276">
        <v>0</v>
      </c>
      <c r="AC1364" s="276">
        <v>0</v>
      </c>
      <c r="AD1364" s="448"/>
    </row>
    <row r="1365" spans="1:30" ht="20.399999999999999" customHeight="1">
      <c r="A1365" s="794"/>
      <c r="B1365" s="670" t="s">
        <v>1467</v>
      </c>
      <c r="C1365" s="276">
        <v>10</v>
      </c>
      <c r="D1365" s="276">
        <v>10</v>
      </c>
      <c r="E1365" s="276">
        <v>0</v>
      </c>
      <c r="F1365" s="276">
        <v>0</v>
      </c>
      <c r="G1365" s="1043">
        <v>100</v>
      </c>
      <c r="H1365" s="276">
        <v>0</v>
      </c>
      <c r="I1365" s="276">
        <v>0</v>
      </c>
      <c r="J1365" s="276">
        <v>0</v>
      </c>
      <c r="K1365" s="276">
        <v>0</v>
      </c>
      <c r="L1365" s="276">
        <v>1</v>
      </c>
      <c r="M1365" s="276">
        <v>0</v>
      </c>
      <c r="N1365" s="276">
        <v>0</v>
      </c>
      <c r="O1365" s="276">
        <v>0</v>
      </c>
      <c r="P1365" s="276">
        <v>0</v>
      </c>
      <c r="Q1365" s="276">
        <v>0</v>
      </c>
      <c r="R1365" s="276">
        <v>2</v>
      </c>
      <c r="S1365" s="276">
        <v>1</v>
      </c>
      <c r="T1365" s="276">
        <v>0</v>
      </c>
      <c r="U1365" s="276">
        <v>1</v>
      </c>
      <c r="V1365" s="1044">
        <v>0</v>
      </c>
      <c r="W1365" s="276">
        <v>1</v>
      </c>
      <c r="X1365" s="276">
        <v>0</v>
      </c>
      <c r="Y1365" s="276">
        <v>2</v>
      </c>
      <c r="Z1365" s="276">
        <v>0</v>
      </c>
      <c r="AA1365" s="276">
        <v>0</v>
      </c>
      <c r="AB1365" s="276">
        <v>2</v>
      </c>
      <c r="AC1365" s="276">
        <v>0</v>
      </c>
      <c r="AD1365" s="448"/>
    </row>
    <row r="1366" spans="1:30" ht="20.399999999999999" customHeight="1">
      <c r="A1366" s="794"/>
      <c r="B1366" s="670" t="s">
        <v>4104</v>
      </c>
      <c r="C1366" s="276">
        <v>0</v>
      </c>
      <c r="D1366" s="276">
        <v>0</v>
      </c>
      <c r="E1366" s="276">
        <v>0</v>
      </c>
      <c r="F1366" s="276">
        <v>0</v>
      </c>
      <c r="G1366" s="1043">
        <v>0</v>
      </c>
      <c r="H1366" s="276">
        <v>0</v>
      </c>
      <c r="I1366" s="276">
        <v>0</v>
      </c>
      <c r="J1366" s="276">
        <v>0</v>
      </c>
      <c r="K1366" s="276">
        <v>0</v>
      </c>
      <c r="L1366" s="276">
        <v>0</v>
      </c>
      <c r="M1366" s="276">
        <v>0</v>
      </c>
      <c r="N1366" s="276">
        <v>0</v>
      </c>
      <c r="O1366" s="276">
        <v>0</v>
      </c>
      <c r="P1366" s="276">
        <v>0</v>
      </c>
      <c r="Q1366" s="276">
        <v>0</v>
      </c>
      <c r="R1366" s="276">
        <v>0</v>
      </c>
      <c r="S1366" s="276">
        <v>0</v>
      </c>
      <c r="T1366" s="276">
        <v>0</v>
      </c>
      <c r="U1366" s="276">
        <v>0</v>
      </c>
      <c r="V1366" s="1044">
        <v>0</v>
      </c>
      <c r="W1366" s="276">
        <v>0</v>
      </c>
      <c r="X1366" s="276">
        <v>0</v>
      </c>
      <c r="Y1366" s="276">
        <v>0</v>
      </c>
      <c r="Z1366" s="276">
        <v>0</v>
      </c>
      <c r="AA1366" s="276">
        <v>0</v>
      </c>
      <c r="AB1366" s="276">
        <v>0</v>
      </c>
      <c r="AC1366" s="276">
        <v>0</v>
      </c>
      <c r="AD1366" s="448"/>
    </row>
    <row r="1367" spans="1:30" ht="20.399999999999999" customHeight="1">
      <c r="A1367" s="407"/>
      <c r="B1367" s="407"/>
      <c r="C1367" s="407"/>
      <c r="D1367" s="407"/>
      <c r="E1367" s="407"/>
      <c r="F1367" s="407"/>
      <c r="G1367" s="407"/>
      <c r="H1367" s="407"/>
      <c r="I1367" s="407"/>
      <c r="J1367" s="407"/>
      <c r="K1367" s="407"/>
      <c r="L1367" s="407"/>
      <c r="M1367" s="407"/>
      <c r="N1367" s="407"/>
      <c r="O1367" s="407"/>
      <c r="P1367" s="407"/>
      <c r="Q1367" s="407"/>
      <c r="R1367" s="407"/>
      <c r="S1367" s="407"/>
      <c r="T1367" s="407"/>
      <c r="U1367" s="407"/>
      <c r="V1367" s="407"/>
      <c r="W1367" s="407"/>
      <c r="X1367" s="407"/>
      <c r="Y1367" s="407"/>
      <c r="Z1367" s="407"/>
      <c r="AA1367" s="407"/>
      <c r="AB1367" s="407"/>
      <c r="AC1367" s="407"/>
      <c r="AD1367" s="448"/>
    </row>
    <row r="1368" spans="1:30" ht="20.399999999999999" customHeight="1">
      <c r="A1368" s="796" t="s">
        <v>3128</v>
      </c>
      <c r="B1368" s="669" t="s">
        <v>3127</v>
      </c>
      <c r="C1368" s="275">
        <v>10</v>
      </c>
      <c r="D1368" s="275">
        <v>10</v>
      </c>
      <c r="E1368" s="275">
        <v>0</v>
      </c>
      <c r="F1368" s="275">
        <v>0</v>
      </c>
      <c r="G1368" s="1041">
        <v>100</v>
      </c>
      <c r="H1368" s="275">
        <v>0</v>
      </c>
      <c r="I1368" s="275">
        <v>0</v>
      </c>
      <c r="J1368" s="275">
        <v>0</v>
      </c>
      <c r="K1368" s="275">
        <v>0</v>
      </c>
      <c r="L1368" s="275">
        <v>0</v>
      </c>
      <c r="M1368" s="275">
        <v>0</v>
      </c>
      <c r="N1368" s="275">
        <v>0</v>
      </c>
      <c r="O1368" s="275">
        <v>0</v>
      </c>
      <c r="P1368" s="275">
        <v>0</v>
      </c>
      <c r="Q1368" s="275">
        <v>0</v>
      </c>
      <c r="R1368" s="275">
        <v>0</v>
      </c>
      <c r="S1368" s="275">
        <v>1</v>
      </c>
      <c r="T1368" s="275">
        <v>0</v>
      </c>
      <c r="U1368" s="275">
        <v>1</v>
      </c>
      <c r="V1368" s="1042">
        <v>3</v>
      </c>
      <c r="W1368" s="275">
        <v>0</v>
      </c>
      <c r="X1368" s="275">
        <v>1</v>
      </c>
      <c r="Y1368" s="275">
        <v>2</v>
      </c>
      <c r="Z1368" s="275">
        <v>1</v>
      </c>
      <c r="AA1368" s="275">
        <v>1</v>
      </c>
      <c r="AB1368" s="275">
        <v>0</v>
      </c>
      <c r="AC1368" s="275">
        <v>0</v>
      </c>
      <c r="AD1368" s="448"/>
    </row>
    <row r="1369" spans="1:30" ht="20.399999999999999" customHeight="1">
      <c r="A1369" s="794"/>
      <c r="B1369" s="670" t="s">
        <v>1468</v>
      </c>
      <c r="C1369" s="276">
        <v>2</v>
      </c>
      <c r="D1369" s="276">
        <v>2</v>
      </c>
      <c r="E1369" s="276">
        <v>0</v>
      </c>
      <c r="F1369" s="276">
        <v>0</v>
      </c>
      <c r="G1369" s="1043">
        <v>100</v>
      </c>
      <c r="H1369" s="276">
        <v>0</v>
      </c>
      <c r="I1369" s="276">
        <v>0</v>
      </c>
      <c r="J1369" s="276">
        <v>0</v>
      </c>
      <c r="K1369" s="276">
        <v>0</v>
      </c>
      <c r="L1369" s="276">
        <v>0</v>
      </c>
      <c r="M1369" s="276">
        <v>0</v>
      </c>
      <c r="N1369" s="276">
        <v>0</v>
      </c>
      <c r="O1369" s="276">
        <v>0</v>
      </c>
      <c r="P1369" s="276">
        <v>0</v>
      </c>
      <c r="Q1369" s="276">
        <v>0</v>
      </c>
      <c r="R1369" s="276">
        <v>0</v>
      </c>
      <c r="S1369" s="276">
        <v>0</v>
      </c>
      <c r="T1369" s="276">
        <v>0</v>
      </c>
      <c r="U1369" s="276">
        <v>0</v>
      </c>
      <c r="V1369" s="1044">
        <v>0</v>
      </c>
      <c r="W1369" s="276">
        <v>0</v>
      </c>
      <c r="X1369" s="276">
        <v>0</v>
      </c>
      <c r="Y1369" s="276">
        <v>0</v>
      </c>
      <c r="Z1369" s="276">
        <v>1</v>
      </c>
      <c r="AA1369" s="276">
        <v>1</v>
      </c>
      <c r="AB1369" s="276">
        <v>0</v>
      </c>
      <c r="AC1369" s="276">
        <v>0</v>
      </c>
      <c r="AD1369" s="448"/>
    </row>
    <row r="1370" spans="1:30" ht="20.399999999999999" customHeight="1">
      <c r="A1370" s="794"/>
      <c r="B1370" s="670" t="s">
        <v>1467</v>
      </c>
      <c r="C1370" s="276">
        <v>8</v>
      </c>
      <c r="D1370" s="276">
        <v>8</v>
      </c>
      <c r="E1370" s="276">
        <v>0</v>
      </c>
      <c r="F1370" s="276">
        <v>0</v>
      </c>
      <c r="G1370" s="1043">
        <v>100</v>
      </c>
      <c r="H1370" s="276">
        <v>0</v>
      </c>
      <c r="I1370" s="276">
        <v>0</v>
      </c>
      <c r="J1370" s="276">
        <v>0</v>
      </c>
      <c r="K1370" s="276">
        <v>0</v>
      </c>
      <c r="L1370" s="276">
        <v>0</v>
      </c>
      <c r="M1370" s="276">
        <v>0</v>
      </c>
      <c r="N1370" s="276">
        <v>0</v>
      </c>
      <c r="O1370" s="276">
        <v>0</v>
      </c>
      <c r="P1370" s="276">
        <v>0</v>
      </c>
      <c r="Q1370" s="276">
        <v>0</v>
      </c>
      <c r="R1370" s="276">
        <v>0</v>
      </c>
      <c r="S1370" s="276">
        <v>1</v>
      </c>
      <c r="T1370" s="276">
        <v>0</v>
      </c>
      <c r="U1370" s="276">
        <v>1</v>
      </c>
      <c r="V1370" s="1044">
        <v>3</v>
      </c>
      <c r="W1370" s="276">
        <v>0</v>
      </c>
      <c r="X1370" s="276">
        <v>1</v>
      </c>
      <c r="Y1370" s="276">
        <v>2</v>
      </c>
      <c r="Z1370" s="276">
        <v>0</v>
      </c>
      <c r="AA1370" s="276">
        <v>0</v>
      </c>
      <c r="AB1370" s="276">
        <v>0</v>
      </c>
      <c r="AC1370" s="276">
        <v>0</v>
      </c>
      <c r="AD1370" s="448"/>
    </row>
    <row r="1371" spans="1:30" ht="20.399999999999999" customHeight="1">
      <c r="A1371" s="794"/>
      <c r="B1371" s="670" t="s">
        <v>4104</v>
      </c>
      <c r="C1371" s="276">
        <v>0</v>
      </c>
      <c r="D1371" s="276">
        <v>0</v>
      </c>
      <c r="E1371" s="276">
        <v>0</v>
      </c>
      <c r="F1371" s="276">
        <v>0</v>
      </c>
      <c r="G1371" s="1043">
        <v>0</v>
      </c>
      <c r="H1371" s="276">
        <v>0</v>
      </c>
      <c r="I1371" s="276">
        <v>0</v>
      </c>
      <c r="J1371" s="276">
        <v>0</v>
      </c>
      <c r="K1371" s="276">
        <v>0</v>
      </c>
      <c r="L1371" s="276">
        <v>0</v>
      </c>
      <c r="M1371" s="276">
        <v>0</v>
      </c>
      <c r="N1371" s="276">
        <v>0</v>
      </c>
      <c r="O1371" s="276">
        <v>0</v>
      </c>
      <c r="P1371" s="276">
        <v>0</v>
      </c>
      <c r="Q1371" s="276">
        <v>0</v>
      </c>
      <c r="R1371" s="276">
        <v>0</v>
      </c>
      <c r="S1371" s="276">
        <v>0</v>
      </c>
      <c r="T1371" s="276">
        <v>0</v>
      </c>
      <c r="U1371" s="276">
        <v>0</v>
      </c>
      <c r="V1371" s="1044">
        <v>0</v>
      </c>
      <c r="W1371" s="276">
        <v>0</v>
      </c>
      <c r="X1371" s="276">
        <v>0</v>
      </c>
      <c r="Y1371" s="276">
        <v>0</v>
      </c>
      <c r="Z1371" s="276">
        <v>0</v>
      </c>
      <c r="AA1371" s="276">
        <v>0</v>
      </c>
      <c r="AB1371" s="276">
        <v>0</v>
      </c>
      <c r="AC1371" s="276">
        <v>0</v>
      </c>
      <c r="AD1371" s="448"/>
    </row>
    <row r="1372" spans="1:30" ht="20.399999999999999" customHeight="1">
      <c r="A1372" s="407"/>
      <c r="B1372" s="407"/>
      <c r="C1372" s="407"/>
      <c r="D1372" s="407"/>
      <c r="E1372" s="407"/>
      <c r="F1372" s="407"/>
      <c r="G1372" s="407"/>
      <c r="H1372" s="407"/>
      <c r="I1372" s="407"/>
      <c r="J1372" s="407"/>
      <c r="K1372" s="407"/>
      <c r="L1372" s="407"/>
      <c r="M1372" s="407"/>
      <c r="N1372" s="407"/>
      <c r="O1372" s="407"/>
      <c r="P1372" s="407"/>
      <c r="Q1372" s="407"/>
      <c r="R1372" s="407"/>
      <c r="S1372" s="407"/>
      <c r="T1372" s="407"/>
      <c r="U1372" s="407"/>
      <c r="V1372" s="407"/>
      <c r="W1372" s="407"/>
      <c r="X1372" s="407"/>
      <c r="Y1372" s="407"/>
      <c r="Z1372" s="407"/>
      <c r="AA1372" s="407"/>
      <c r="AB1372" s="407"/>
      <c r="AC1372" s="407"/>
      <c r="AD1372" s="448"/>
    </row>
    <row r="1373" spans="1:30" ht="20.399999999999999" customHeight="1">
      <c r="A1373" s="796" t="s">
        <v>3126</v>
      </c>
      <c r="B1373" s="669" t="s">
        <v>3125</v>
      </c>
      <c r="C1373" s="275">
        <v>5</v>
      </c>
      <c r="D1373" s="275">
        <v>5</v>
      </c>
      <c r="E1373" s="275">
        <v>0</v>
      </c>
      <c r="F1373" s="275">
        <v>0</v>
      </c>
      <c r="G1373" s="1041">
        <v>100</v>
      </c>
      <c r="H1373" s="275">
        <v>0</v>
      </c>
      <c r="I1373" s="275">
        <v>0</v>
      </c>
      <c r="J1373" s="275">
        <v>0</v>
      </c>
      <c r="K1373" s="275">
        <v>0</v>
      </c>
      <c r="L1373" s="275">
        <v>0</v>
      </c>
      <c r="M1373" s="275">
        <v>0</v>
      </c>
      <c r="N1373" s="275">
        <v>0</v>
      </c>
      <c r="O1373" s="275">
        <v>0</v>
      </c>
      <c r="P1373" s="275">
        <v>0</v>
      </c>
      <c r="Q1373" s="275">
        <v>2</v>
      </c>
      <c r="R1373" s="275">
        <v>0</v>
      </c>
      <c r="S1373" s="275">
        <v>0</v>
      </c>
      <c r="T1373" s="275">
        <v>0</v>
      </c>
      <c r="U1373" s="275">
        <v>0</v>
      </c>
      <c r="V1373" s="1042">
        <v>0</v>
      </c>
      <c r="W1373" s="275">
        <v>0</v>
      </c>
      <c r="X1373" s="275">
        <v>0</v>
      </c>
      <c r="Y1373" s="275">
        <v>1</v>
      </c>
      <c r="Z1373" s="275">
        <v>1</v>
      </c>
      <c r="AA1373" s="275">
        <v>0</v>
      </c>
      <c r="AB1373" s="275">
        <v>0</v>
      </c>
      <c r="AC1373" s="275">
        <v>1</v>
      </c>
      <c r="AD1373" s="448"/>
    </row>
    <row r="1374" spans="1:30" ht="20.399999999999999" customHeight="1">
      <c r="A1374" s="794"/>
      <c r="B1374" s="670" t="s">
        <v>1468</v>
      </c>
      <c r="C1374" s="276">
        <v>4</v>
      </c>
      <c r="D1374" s="276">
        <v>4</v>
      </c>
      <c r="E1374" s="276">
        <v>0</v>
      </c>
      <c r="F1374" s="276">
        <v>0</v>
      </c>
      <c r="G1374" s="1043">
        <v>100</v>
      </c>
      <c r="H1374" s="276">
        <v>0</v>
      </c>
      <c r="I1374" s="276">
        <v>0</v>
      </c>
      <c r="J1374" s="276">
        <v>0</v>
      </c>
      <c r="K1374" s="276">
        <v>0</v>
      </c>
      <c r="L1374" s="276">
        <v>0</v>
      </c>
      <c r="M1374" s="276">
        <v>0</v>
      </c>
      <c r="N1374" s="276">
        <v>0</v>
      </c>
      <c r="O1374" s="276">
        <v>0</v>
      </c>
      <c r="P1374" s="276">
        <v>0</v>
      </c>
      <c r="Q1374" s="276">
        <v>1</v>
      </c>
      <c r="R1374" s="276">
        <v>0</v>
      </c>
      <c r="S1374" s="276">
        <v>0</v>
      </c>
      <c r="T1374" s="276">
        <v>0</v>
      </c>
      <c r="U1374" s="276">
        <v>0</v>
      </c>
      <c r="V1374" s="1044">
        <v>0</v>
      </c>
      <c r="W1374" s="276">
        <v>0</v>
      </c>
      <c r="X1374" s="276">
        <v>0</v>
      </c>
      <c r="Y1374" s="276">
        <v>1</v>
      </c>
      <c r="Z1374" s="276">
        <v>1</v>
      </c>
      <c r="AA1374" s="276">
        <v>0</v>
      </c>
      <c r="AB1374" s="276">
        <v>0</v>
      </c>
      <c r="AC1374" s="276">
        <v>1</v>
      </c>
      <c r="AD1374" s="448"/>
    </row>
    <row r="1375" spans="1:30" ht="20.399999999999999" customHeight="1">
      <c r="A1375" s="794"/>
      <c r="B1375" s="670" t="s">
        <v>1467</v>
      </c>
      <c r="C1375" s="276">
        <v>1</v>
      </c>
      <c r="D1375" s="276">
        <v>1</v>
      </c>
      <c r="E1375" s="276">
        <v>0</v>
      </c>
      <c r="F1375" s="276">
        <v>0</v>
      </c>
      <c r="G1375" s="1043">
        <v>100</v>
      </c>
      <c r="H1375" s="276">
        <v>0</v>
      </c>
      <c r="I1375" s="276">
        <v>0</v>
      </c>
      <c r="J1375" s="276">
        <v>0</v>
      </c>
      <c r="K1375" s="276">
        <v>0</v>
      </c>
      <c r="L1375" s="276">
        <v>0</v>
      </c>
      <c r="M1375" s="276">
        <v>0</v>
      </c>
      <c r="N1375" s="276">
        <v>0</v>
      </c>
      <c r="O1375" s="276">
        <v>0</v>
      </c>
      <c r="P1375" s="276">
        <v>0</v>
      </c>
      <c r="Q1375" s="276">
        <v>1</v>
      </c>
      <c r="R1375" s="276">
        <v>0</v>
      </c>
      <c r="S1375" s="276">
        <v>0</v>
      </c>
      <c r="T1375" s="276">
        <v>0</v>
      </c>
      <c r="U1375" s="276">
        <v>0</v>
      </c>
      <c r="V1375" s="1044">
        <v>0</v>
      </c>
      <c r="W1375" s="276">
        <v>0</v>
      </c>
      <c r="X1375" s="276">
        <v>0</v>
      </c>
      <c r="Y1375" s="276">
        <v>0</v>
      </c>
      <c r="Z1375" s="276">
        <v>0</v>
      </c>
      <c r="AA1375" s="276">
        <v>0</v>
      </c>
      <c r="AB1375" s="276">
        <v>0</v>
      </c>
      <c r="AC1375" s="276">
        <v>0</v>
      </c>
      <c r="AD1375" s="448"/>
    </row>
    <row r="1376" spans="1:30" ht="20.399999999999999" customHeight="1">
      <c r="A1376" s="794"/>
      <c r="B1376" s="670" t="s">
        <v>4104</v>
      </c>
      <c r="C1376" s="276">
        <v>0</v>
      </c>
      <c r="D1376" s="276">
        <v>0</v>
      </c>
      <c r="E1376" s="276">
        <v>0</v>
      </c>
      <c r="F1376" s="276">
        <v>0</v>
      </c>
      <c r="G1376" s="1043">
        <v>0</v>
      </c>
      <c r="H1376" s="276">
        <v>0</v>
      </c>
      <c r="I1376" s="276">
        <v>0</v>
      </c>
      <c r="J1376" s="276">
        <v>0</v>
      </c>
      <c r="K1376" s="276">
        <v>0</v>
      </c>
      <c r="L1376" s="276">
        <v>0</v>
      </c>
      <c r="M1376" s="276">
        <v>0</v>
      </c>
      <c r="N1376" s="276">
        <v>0</v>
      </c>
      <c r="O1376" s="276">
        <v>0</v>
      </c>
      <c r="P1376" s="276">
        <v>0</v>
      </c>
      <c r="Q1376" s="276">
        <v>0</v>
      </c>
      <c r="R1376" s="276">
        <v>0</v>
      </c>
      <c r="S1376" s="276">
        <v>0</v>
      </c>
      <c r="T1376" s="276">
        <v>0</v>
      </c>
      <c r="U1376" s="276">
        <v>0</v>
      </c>
      <c r="V1376" s="1044">
        <v>0</v>
      </c>
      <c r="W1376" s="276">
        <v>0</v>
      </c>
      <c r="X1376" s="276">
        <v>0</v>
      </c>
      <c r="Y1376" s="276">
        <v>0</v>
      </c>
      <c r="Z1376" s="276">
        <v>0</v>
      </c>
      <c r="AA1376" s="276">
        <v>0</v>
      </c>
      <c r="AB1376" s="276">
        <v>0</v>
      </c>
      <c r="AC1376" s="276">
        <v>0</v>
      </c>
      <c r="AD1376" s="448"/>
    </row>
    <row r="1377" spans="1:30" ht="20.399999999999999" customHeight="1">
      <c r="A1377" s="407"/>
      <c r="B1377" s="407"/>
      <c r="C1377" s="407"/>
      <c r="D1377" s="407"/>
      <c r="E1377" s="407"/>
      <c r="F1377" s="407"/>
      <c r="G1377" s="407"/>
      <c r="H1377" s="407"/>
      <c r="I1377" s="407"/>
      <c r="J1377" s="407"/>
      <c r="K1377" s="407"/>
      <c r="L1377" s="407"/>
      <c r="M1377" s="407"/>
      <c r="N1377" s="407"/>
      <c r="O1377" s="407"/>
      <c r="P1377" s="407"/>
      <c r="Q1377" s="407"/>
      <c r="R1377" s="407"/>
      <c r="S1377" s="407"/>
      <c r="T1377" s="407"/>
      <c r="U1377" s="407"/>
      <c r="V1377" s="407"/>
      <c r="W1377" s="407"/>
      <c r="X1377" s="407"/>
      <c r="Y1377" s="407"/>
      <c r="Z1377" s="407"/>
      <c r="AA1377" s="407"/>
      <c r="AB1377" s="407"/>
      <c r="AC1377" s="407"/>
      <c r="AD1377" s="448"/>
    </row>
    <row r="1378" spans="1:30" ht="20.399999999999999" customHeight="1">
      <c r="A1378" s="796" t="s">
        <v>3124</v>
      </c>
      <c r="B1378" s="669" t="s">
        <v>3123</v>
      </c>
      <c r="C1378" s="275">
        <v>151</v>
      </c>
      <c r="D1378" s="275">
        <v>151</v>
      </c>
      <c r="E1378" s="275">
        <v>0</v>
      </c>
      <c r="F1378" s="275">
        <v>0</v>
      </c>
      <c r="G1378" s="1041">
        <v>100</v>
      </c>
      <c r="H1378" s="275">
        <v>5</v>
      </c>
      <c r="I1378" s="275">
        <v>0</v>
      </c>
      <c r="J1378" s="275">
        <v>0</v>
      </c>
      <c r="K1378" s="275">
        <v>5</v>
      </c>
      <c r="L1378" s="275">
        <v>0</v>
      </c>
      <c r="M1378" s="275">
        <v>0</v>
      </c>
      <c r="N1378" s="275">
        <v>0</v>
      </c>
      <c r="O1378" s="275">
        <v>0</v>
      </c>
      <c r="P1378" s="275">
        <v>2</v>
      </c>
      <c r="Q1378" s="275">
        <v>0</v>
      </c>
      <c r="R1378" s="275">
        <v>0</v>
      </c>
      <c r="S1378" s="275">
        <v>0</v>
      </c>
      <c r="T1378" s="275">
        <v>7</v>
      </c>
      <c r="U1378" s="275">
        <v>9</v>
      </c>
      <c r="V1378" s="1042">
        <v>16</v>
      </c>
      <c r="W1378" s="275">
        <v>21</v>
      </c>
      <c r="X1378" s="275">
        <v>17</v>
      </c>
      <c r="Y1378" s="275">
        <v>26</v>
      </c>
      <c r="Z1378" s="275">
        <v>12</v>
      </c>
      <c r="AA1378" s="275">
        <v>17</v>
      </c>
      <c r="AB1378" s="275">
        <v>12</v>
      </c>
      <c r="AC1378" s="275">
        <v>7</v>
      </c>
      <c r="AD1378" s="448"/>
    </row>
    <row r="1379" spans="1:30" ht="20.399999999999999" customHeight="1">
      <c r="A1379" s="794"/>
      <c r="B1379" s="670" t="s">
        <v>1468</v>
      </c>
      <c r="C1379" s="276">
        <v>90</v>
      </c>
      <c r="D1379" s="276">
        <v>90</v>
      </c>
      <c r="E1379" s="276">
        <v>0</v>
      </c>
      <c r="F1379" s="276">
        <v>0</v>
      </c>
      <c r="G1379" s="1043">
        <v>100</v>
      </c>
      <c r="H1379" s="276">
        <v>4</v>
      </c>
      <c r="I1379" s="276">
        <v>0</v>
      </c>
      <c r="J1379" s="276">
        <v>0</v>
      </c>
      <c r="K1379" s="276">
        <v>4</v>
      </c>
      <c r="L1379" s="276">
        <v>0</v>
      </c>
      <c r="M1379" s="276">
        <v>0</v>
      </c>
      <c r="N1379" s="276">
        <v>0</v>
      </c>
      <c r="O1379" s="276">
        <v>0</v>
      </c>
      <c r="P1379" s="276">
        <v>1</v>
      </c>
      <c r="Q1379" s="276">
        <v>0</v>
      </c>
      <c r="R1379" s="276">
        <v>0</v>
      </c>
      <c r="S1379" s="276">
        <v>0</v>
      </c>
      <c r="T1379" s="276">
        <v>5</v>
      </c>
      <c r="U1379" s="276">
        <v>8</v>
      </c>
      <c r="V1379" s="1044">
        <v>14</v>
      </c>
      <c r="W1379" s="276">
        <v>13</v>
      </c>
      <c r="X1379" s="276">
        <v>11</v>
      </c>
      <c r="Y1379" s="276">
        <v>13</v>
      </c>
      <c r="Z1379" s="276">
        <v>5</v>
      </c>
      <c r="AA1379" s="276">
        <v>8</v>
      </c>
      <c r="AB1379" s="276">
        <v>4</v>
      </c>
      <c r="AC1379" s="276">
        <v>4</v>
      </c>
      <c r="AD1379" s="448"/>
    </row>
    <row r="1380" spans="1:30" ht="20.399999999999999" customHeight="1">
      <c r="A1380" s="794"/>
      <c r="B1380" s="670" t="s">
        <v>1467</v>
      </c>
      <c r="C1380" s="276">
        <v>61</v>
      </c>
      <c r="D1380" s="276">
        <v>61</v>
      </c>
      <c r="E1380" s="276">
        <v>0</v>
      </c>
      <c r="F1380" s="276">
        <v>0</v>
      </c>
      <c r="G1380" s="1043">
        <v>100</v>
      </c>
      <c r="H1380" s="276">
        <v>1</v>
      </c>
      <c r="I1380" s="276">
        <v>0</v>
      </c>
      <c r="J1380" s="276">
        <v>0</v>
      </c>
      <c r="K1380" s="276">
        <v>1</v>
      </c>
      <c r="L1380" s="276">
        <v>0</v>
      </c>
      <c r="M1380" s="276">
        <v>0</v>
      </c>
      <c r="N1380" s="276">
        <v>0</v>
      </c>
      <c r="O1380" s="276">
        <v>0</v>
      </c>
      <c r="P1380" s="276">
        <v>1</v>
      </c>
      <c r="Q1380" s="276">
        <v>0</v>
      </c>
      <c r="R1380" s="276">
        <v>0</v>
      </c>
      <c r="S1380" s="276">
        <v>0</v>
      </c>
      <c r="T1380" s="276">
        <v>2</v>
      </c>
      <c r="U1380" s="276">
        <v>1</v>
      </c>
      <c r="V1380" s="1044">
        <v>2</v>
      </c>
      <c r="W1380" s="276">
        <v>8</v>
      </c>
      <c r="X1380" s="276">
        <v>6</v>
      </c>
      <c r="Y1380" s="276">
        <v>13</v>
      </c>
      <c r="Z1380" s="276">
        <v>7</v>
      </c>
      <c r="AA1380" s="276">
        <v>9</v>
      </c>
      <c r="AB1380" s="276">
        <v>8</v>
      </c>
      <c r="AC1380" s="276">
        <v>3</v>
      </c>
      <c r="AD1380" s="448"/>
    </row>
    <row r="1381" spans="1:30" ht="20.399999999999999" customHeight="1">
      <c r="A1381" s="794"/>
      <c r="B1381" s="670" t="s">
        <v>4104</v>
      </c>
      <c r="C1381" s="276">
        <v>0</v>
      </c>
      <c r="D1381" s="276">
        <v>0</v>
      </c>
      <c r="E1381" s="276">
        <v>0</v>
      </c>
      <c r="F1381" s="276">
        <v>0</v>
      </c>
      <c r="G1381" s="1043">
        <v>0</v>
      </c>
      <c r="H1381" s="276">
        <v>0</v>
      </c>
      <c r="I1381" s="276">
        <v>0</v>
      </c>
      <c r="J1381" s="276">
        <v>0</v>
      </c>
      <c r="K1381" s="276">
        <v>0</v>
      </c>
      <c r="L1381" s="276">
        <v>0</v>
      </c>
      <c r="M1381" s="276">
        <v>0</v>
      </c>
      <c r="N1381" s="276">
        <v>0</v>
      </c>
      <c r="O1381" s="276">
        <v>0</v>
      </c>
      <c r="P1381" s="276">
        <v>0</v>
      </c>
      <c r="Q1381" s="276">
        <v>0</v>
      </c>
      <c r="R1381" s="276">
        <v>0</v>
      </c>
      <c r="S1381" s="276">
        <v>0</v>
      </c>
      <c r="T1381" s="276">
        <v>0</v>
      </c>
      <c r="U1381" s="276">
        <v>0</v>
      </c>
      <c r="V1381" s="1044">
        <v>0</v>
      </c>
      <c r="W1381" s="276">
        <v>0</v>
      </c>
      <c r="X1381" s="276">
        <v>0</v>
      </c>
      <c r="Y1381" s="276">
        <v>0</v>
      </c>
      <c r="Z1381" s="276">
        <v>0</v>
      </c>
      <c r="AA1381" s="276">
        <v>0</v>
      </c>
      <c r="AB1381" s="276">
        <v>0</v>
      </c>
      <c r="AC1381" s="276">
        <v>0</v>
      </c>
      <c r="AD1381" s="448"/>
    </row>
    <row r="1382" spans="1:30" ht="20.399999999999999" customHeight="1">
      <c r="A1382" s="407"/>
      <c r="B1382" s="407"/>
      <c r="C1382" s="407"/>
      <c r="D1382" s="407"/>
      <c r="E1382" s="407"/>
      <c r="F1382" s="407"/>
      <c r="G1382" s="407"/>
      <c r="H1382" s="407"/>
      <c r="I1382" s="407"/>
      <c r="J1382" s="407"/>
      <c r="K1382" s="407"/>
      <c r="L1382" s="407"/>
      <c r="M1382" s="407"/>
      <c r="N1382" s="407"/>
      <c r="O1382" s="407"/>
      <c r="P1382" s="407"/>
      <c r="Q1382" s="407"/>
      <c r="R1382" s="407"/>
      <c r="S1382" s="407"/>
      <c r="T1382" s="407"/>
      <c r="U1382" s="407"/>
      <c r="V1382" s="407"/>
      <c r="W1382" s="407"/>
      <c r="X1382" s="407"/>
      <c r="Y1382" s="407"/>
      <c r="Z1382" s="407"/>
      <c r="AA1382" s="407"/>
      <c r="AB1382" s="407"/>
      <c r="AC1382" s="407"/>
      <c r="AD1382" s="448"/>
    </row>
    <row r="1383" spans="1:30" ht="20.399999999999999" customHeight="1">
      <c r="A1383" s="796" t="s">
        <v>3122</v>
      </c>
      <c r="B1383" s="669" t="s">
        <v>3121</v>
      </c>
      <c r="C1383" s="275">
        <v>755</v>
      </c>
      <c r="D1383" s="275">
        <v>755</v>
      </c>
      <c r="E1383" s="275">
        <v>0</v>
      </c>
      <c r="F1383" s="275">
        <v>0</v>
      </c>
      <c r="G1383" s="1041">
        <v>100</v>
      </c>
      <c r="H1383" s="275">
        <v>0</v>
      </c>
      <c r="I1383" s="275">
        <v>0</v>
      </c>
      <c r="J1383" s="275">
        <v>0</v>
      </c>
      <c r="K1383" s="275">
        <v>0</v>
      </c>
      <c r="L1383" s="275">
        <v>0</v>
      </c>
      <c r="M1383" s="275">
        <v>0</v>
      </c>
      <c r="N1383" s="275">
        <v>0</v>
      </c>
      <c r="O1383" s="275">
        <v>0</v>
      </c>
      <c r="P1383" s="275">
        <v>0</v>
      </c>
      <c r="Q1383" s="275">
        <v>0</v>
      </c>
      <c r="R1383" s="275">
        <v>0</v>
      </c>
      <c r="S1383" s="275">
        <v>1</v>
      </c>
      <c r="T1383" s="275">
        <v>0</v>
      </c>
      <c r="U1383" s="275">
        <v>3</v>
      </c>
      <c r="V1383" s="1042">
        <v>1</v>
      </c>
      <c r="W1383" s="275">
        <v>7</v>
      </c>
      <c r="X1383" s="275">
        <v>17</v>
      </c>
      <c r="Y1383" s="275">
        <v>41</v>
      </c>
      <c r="Z1383" s="275">
        <v>81</v>
      </c>
      <c r="AA1383" s="275">
        <v>134</v>
      </c>
      <c r="AB1383" s="275">
        <v>202</v>
      </c>
      <c r="AC1383" s="275">
        <v>268</v>
      </c>
      <c r="AD1383" s="448"/>
    </row>
    <row r="1384" spans="1:30" ht="20.399999999999999" customHeight="1">
      <c r="A1384" s="794"/>
      <c r="B1384" s="670" t="s">
        <v>1468</v>
      </c>
      <c r="C1384" s="276">
        <v>382</v>
      </c>
      <c r="D1384" s="276">
        <v>382</v>
      </c>
      <c r="E1384" s="276">
        <v>0</v>
      </c>
      <c r="F1384" s="276">
        <v>0</v>
      </c>
      <c r="G1384" s="1043">
        <v>100</v>
      </c>
      <c r="H1384" s="276">
        <v>0</v>
      </c>
      <c r="I1384" s="276">
        <v>0</v>
      </c>
      <c r="J1384" s="276">
        <v>0</v>
      </c>
      <c r="K1384" s="276">
        <v>0</v>
      </c>
      <c r="L1384" s="276">
        <v>0</v>
      </c>
      <c r="M1384" s="276">
        <v>0</v>
      </c>
      <c r="N1384" s="276">
        <v>0</v>
      </c>
      <c r="O1384" s="276">
        <v>0</v>
      </c>
      <c r="P1384" s="276">
        <v>0</v>
      </c>
      <c r="Q1384" s="276">
        <v>0</v>
      </c>
      <c r="R1384" s="276">
        <v>0</v>
      </c>
      <c r="S1384" s="276">
        <v>1</v>
      </c>
      <c r="T1384" s="276">
        <v>0</v>
      </c>
      <c r="U1384" s="276">
        <v>0</v>
      </c>
      <c r="V1384" s="1044">
        <v>0</v>
      </c>
      <c r="W1384" s="276">
        <v>4</v>
      </c>
      <c r="X1384" s="276">
        <v>10</v>
      </c>
      <c r="Y1384" s="276">
        <v>18</v>
      </c>
      <c r="Z1384" s="276">
        <v>49</v>
      </c>
      <c r="AA1384" s="276">
        <v>76</v>
      </c>
      <c r="AB1384" s="276">
        <v>107</v>
      </c>
      <c r="AC1384" s="276">
        <v>117</v>
      </c>
      <c r="AD1384" s="448"/>
    </row>
    <row r="1385" spans="1:30" ht="20.399999999999999" customHeight="1">
      <c r="A1385" s="794"/>
      <c r="B1385" s="670" t="s">
        <v>1467</v>
      </c>
      <c r="C1385" s="276">
        <v>373</v>
      </c>
      <c r="D1385" s="276">
        <v>373</v>
      </c>
      <c r="E1385" s="276">
        <v>0</v>
      </c>
      <c r="F1385" s="276">
        <v>0</v>
      </c>
      <c r="G1385" s="1043">
        <v>100</v>
      </c>
      <c r="H1385" s="276">
        <v>0</v>
      </c>
      <c r="I1385" s="276">
        <v>0</v>
      </c>
      <c r="J1385" s="276">
        <v>0</v>
      </c>
      <c r="K1385" s="276">
        <v>0</v>
      </c>
      <c r="L1385" s="276">
        <v>0</v>
      </c>
      <c r="M1385" s="276">
        <v>0</v>
      </c>
      <c r="N1385" s="276">
        <v>0</v>
      </c>
      <c r="O1385" s="276">
        <v>0</v>
      </c>
      <c r="P1385" s="276">
        <v>0</v>
      </c>
      <c r="Q1385" s="276">
        <v>0</v>
      </c>
      <c r="R1385" s="276">
        <v>0</v>
      </c>
      <c r="S1385" s="276">
        <v>0</v>
      </c>
      <c r="T1385" s="276">
        <v>0</v>
      </c>
      <c r="U1385" s="276">
        <v>3</v>
      </c>
      <c r="V1385" s="1044">
        <v>1</v>
      </c>
      <c r="W1385" s="276">
        <v>3</v>
      </c>
      <c r="X1385" s="276">
        <v>7</v>
      </c>
      <c r="Y1385" s="276">
        <v>23</v>
      </c>
      <c r="Z1385" s="276">
        <v>32</v>
      </c>
      <c r="AA1385" s="276">
        <v>58</v>
      </c>
      <c r="AB1385" s="276">
        <v>95</v>
      </c>
      <c r="AC1385" s="276">
        <v>151</v>
      </c>
      <c r="AD1385" s="448"/>
    </row>
    <row r="1386" spans="1:30" ht="20.399999999999999" customHeight="1">
      <c r="A1386" s="794"/>
      <c r="B1386" s="670" t="s">
        <v>4104</v>
      </c>
      <c r="C1386" s="276">
        <v>0</v>
      </c>
      <c r="D1386" s="276">
        <v>0</v>
      </c>
      <c r="E1386" s="276">
        <v>0</v>
      </c>
      <c r="F1386" s="276">
        <v>0</v>
      </c>
      <c r="G1386" s="1043">
        <v>0</v>
      </c>
      <c r="H1386" s="276">
        <v>0</v>
      </c>
      <c r="I1386" s="276">
        <v>0</v>
      </c>
      <c r="J1386" s="276">
        <v>0</v>
      </c>
      <c r="K1386" s="276">
        <v>0</v>
      </c>
      <c r="L1386" s="276">
        <v>0</v>
      </c>
      <c r="M1386" s="276">
        <v>0</v>
      </c>
      <c r="N1386" s="276">
        <v>0</v>
      </c>
      <c r="O1386" s="276">
        <v>0</v>
      </c>
      <c r="P1386" s="276">
        <v>0</v>
      </c>
      <c r="Q1386" s="276">
        <v>0</v>
      </c>
      <c r="R1386" s="276">
        <v>0</v>
      </c>
      <c r="S1386" s="276">
        <v>0</v>
      </c>
      <c r="T1386" s="276">
        <v>0</v>
      </c>
      <c r="U1386" s="276">
        <v>0</v>
      </c>
      <c r="V1386" s="1044">
        <v>0</v>
      </c>
      <c r="W1386" s="276">
        <v>0</v>
      </c>
      <c r="X1386" s="276">
        <v>0</v>
      </c>
      <c r="Y1386" s="276">
        <v>0</v>
      </c>
      <c r="Z1386" s="276">
        <v>0</v>
      </c>
      <c r="AA1386" s="276">
        <v>0</v>
      </c>
      <c r="AB1386" s="276">
        <v>0</v>
      </c>
      <c r="AC1386" s="276">
        <v>0</v>
      </c>
      <c r="AD1386" s="448"/>
    </row>
    <row r="1387" spans="1:30" ht="20.399999999999999" customHeight="1">
      <c r="A1387" s="407"/>
      <c r="B1387" s="407"/>
      <c r="C1387" s="407"/>
      <c r="D1387" s="407"/>
      <c r="E1387" s="407"/>
      <c r="F1387" s="407"/>
      <c r="G1387" s="407"/>
      <c r="H1387" s="407"/>
      <c r="I1387" s="407"/>
      <c r="J1387" s="407"/>
      <c r="K1387" s="407"/>
      <c r="L1387" s="407"/>
      <c r="M1387" s="407"/>
      <c r="N1387" s="407"/>
      <c r="O1387" s="407"/>
      <c r="P1387" s="407"/>
      <c r="Q1387" s="407"/>
      <c r="R1387" s="407"/>
      <c r="S1387" s="407"/>
      <c r="T1387" s="407"/>
      <c r="U1387" s="407"/>
      <c r="V1387" s="407"/>
      <c r="W1387" s="407"/>
      <c r="X1387" s="407"/>
      <c r="Y1387" s="407"/>
      <c r="Z1387" s="407"/>
      <c r="AA1387" s="407"/>
      <c r="AB1387" s="407"/>
      <c r="AC1387" s="407"/>
      <c r="AD1387" s="448"/>
    </row>
    <row r="1388" spans="1:30" ht="20.399999999999999" customHeight="1">
      <c r="A1388" s="796" t="s">
        <v>3120</v>
      </c>
      <c r="B1388" s="669" t="s">
        <v>3119</v>
      </c>
      <c r="C1388" s="275">
        <v>4</v>
      </c>
      <c r="D1388" s="275">
        <v>4</v>
      </c>
      <c r="E1388" s="275">
        <v>0</v>
      </c>
      <c r="F1388" s="275">
        <v>0</v>
      </c>
      <c r="G1388" s="1041">
        <v>100</v>
      </c>
      <c r="H1388" s="275">
        <v>0</v>
      </c>
      <c r="I1388" s="275">
        <v>0</v>
      </c>
      <c r="J1388" s="275">
        <v>0</v>
      </c>
      <c r="K1388" s="275">
        <v>0</v>
      </c>
      <c r="L1388" s="275">
        <v>0</v>
      </c>
      <c r="M1388" s="275">
        <v>0</v>
      </c>
      <c r="N1388" s="275">
        <v>0</v>
      </c>
      <c r="O1388" s="275">
        <v>0</v>
      </c>
      <c r="P1388" s="275">
        <v>0</v>
      </c>
      <c r="Q1388" s="275">
        <v>0</v>
      </c>
      <c r="R1388" s="275">
        <v>0</v>
      </c>
      <c r="S1388" s="275">
        <v>0</v>
      </c>
      <c r="T1388" s="275">
        <v>0</v>
      </c>
      <c r="U1388" s="275">
        <v>0</v>
      </c>
      <c r="V1388" s="1042">
        <v>1</v>
      </c>
      <c r="W1388" s="275">
        <v>0</v>
      </c>
      <c r="X1388" s="275">
        <v>0</v>
      </c>
      <c r="Y1388" s="275">
        <v>1</v>
      </c>
      <c r="Z1388" s="275">
        <v>0</v>
      </c>
      <c r="AA1388" s="275">
        <v>1</v>
      </c>
      <c r="AB1388" s="275">
        <v>1</v>
      </c>
      <c r="AC1388" s="275">
        <v>0</v>
      </c>
      <c r="AD1388" s="448"/>
    </row>
    <row r="1389" spans="1:30" ht="20.399999999999999" customHeight="1">
      <c r="A1389" s="794"/>
      <c r="B1389" s="670" t="s">
        <v>1468</v>
      </c>
      <c r="C1389" s="276">
        <v>1</v>
      </c>
      <c r="D1389" s="276">
        <v>1</v>
      </c>
      <c r="E1389" s="276">
        <v>0</v>
      </c>
      <c r="F1389" s="276">
        <v>0</v>
      </c>
      <c r="G1389" s="1043">
        <v>100</v>
      </c>
      <c r="H1389" s="276">
        <v>0</v>
      </c>
      <c r="I1389" s="276">
        <v>0</v>
      </c>
      <c r="J1389" s="276">
        <v>0</v>
      </c>
      <c r="K1389" s="276">
        <v>0</v>
      </c>
      <c r="L1389" s="276">
        <v>0</v>
      </c>
      <c r="M1389" s="276">
        <v>0</v>
      </c>
      <c r="N1389" s="276">
        <v>0</v>
      </c>
      <c r="O1389" s="276">
        <v>0</v>
      </c>
      <c r="P1389" s="276">
        <v>0</v>
      </c>
      <c r="Q1389" s="276">
        <v>0</v>
      </c>
      <c r="R1389" s="276">
        <v>0</v>
      </c>
      <c r="S1389" s="276">
        <v>0</v>
      </c>
      <c r="T1389" s="276">
        <v>0</v>
      </c>
      <c r="U1389" s="276">
        <v>0</v>
      </c>
      <c r="V1389" s="1044">
        <v>0</v>
      </c>
      <c r="W1389" s="276">
        <v>0</v>
      </c>
      <c r="X1389" s="276">
        <v>0</v>
      </c>
      <c r="Y1389" s="276">
        <v>0</v>
      </c>
      <c r="Z1389" s="276">
        <v>0</v>
      </c>
      <c r="AA1389" s="276">
        <v>1</v>
      </c>
      <c r="AB1389" s="276">
        <v>0</v>
      </c>
      <c r="AC1389" s="276">
        <v>0</v>
      </c>
      <c r="AD1389" s="448"/>
    </row>
    <row r="1390" spans="1:30" ht="20.399999999999999" customHeight="1">
      <c r="A1390" s="794"/>
      <c r="B1390" s="670" t="s">
        <v>1467</v>
      </c>
      <c r="C1390" s="276">
        <v>3</v>
      </c>
      <c r="D1390" s="276">
        <v>3</v>
      </c>
      <c r="E1390" s="276">
        <v>0</v>
      </c>
      <c r="F1390" s="276">
        <v>0</v>
      </c>
      <c r="G1390" s="1043">
        <v>100</v>
      </c>
      <c r="H1390" s="276">
        <v>0</v>
      </c>
      <c r="I1390" s="276">
        <v>0</v>
      </c>
      <c r="J1390" s="276">
        <v>0</v>
      </c>
      <c r="K1390" s="276">
        <v>0</v>
      </c>
      <c r="L1390" s="276">
        <v>0</v>
      </c>
      <c r="M1390" s="276">
        <v>0</v>
      </c>
      <c r="N1390" s="276">
        <v>0</v>
      </c>
      <c r="O1390" s="276">
        <v>0</v>
      </c>
      <c r="P1390" s="276">
        <v>0</v>
      </c>
      <c r="Q1390" s="276">
        <v>0</v>
      </c>
      <c r="R1390" s="276">
        <v>0</v>
      </c>
      <c r="S1390" s="276">
        <v>0</v>
      </c>
      <c r="T1390" s="276">
        <v>0</v>
      </c>
      <c r="U1390" s="276">
        <v>0</v>
      </c>
      <c r="V1390" s="1044">
        <v>1</v>
      </c>
      <c r="W1390" s="276">
        <v>0</v>
      </c>
      <c r="X1390" s="276">
        <v>0</v>
      </c>
      <c r="Y1390" s="276">
        <v>1</v>
      </c>
      <c r="Z1390" s="276">
        <v>0</v>
      </c>
      <c r="AA1390" s="276">
        <v>0</v>
      </c>
      <c r="AB1390" s="276">
        <v>1</v>
      </c>
      <c r="AC1390" s="276">
        <v>0</v>
      </c>
      <c r="AD1390" s="448"/>
    </row>
    <row r="1391" spans="1:30" ht="20.399999999999999" customHeight="1">
      <c r="A1391" s="794"/>
      <c r="B1391" s="670" t="s">
        <v>4104</v>
      </c>
      <c r="C1391" s="276">
        <v>0</v>
      </c>
      <c r="D1391" s="276">
        <v>0</v>
      </c>
      <c r="E1391" s="276">
        <v>0</v>
      </c>
      <c r="F1391" s="276">
        <v>0</v>
      </c>
      <c r="G1391" s="1043">
        <v>0</v>
      </c>
      <c r="H1391" s="276">
        <v>0</v>
      </c>
      <c r="I1391" s="276">
        <v>0</v>
      </c>
      <c r="J1391" s="276">
        <v>0</v>
      </c>
      <c r="K1391" s="276">
        <v>0</v>
      </c>
      <c r="L1391" s="276">
        <v>0</v>
      </c>
      <c r="M1391" s="276">
        <v>0</v>
      </c>
      <c r="N1391" s="276">
        <v>0</v>
      </c>
      <c r="O1391" s="276">
        <v>0</v>
      </c>
      <c r="P1391" s="276">
        <v>0</v>
      </c>
      <c r="Q1391" s="276">
        <v>0</v>
      </c>
      <c r="R1391" s="276">
        <v>0</v>
      </c>
      <c r="S1391" s="276">
        <v>0</v>
      </c>
      <c r="T1391" s="276">
        <v>0</v>
      </c>
      <c r="U1391" s="276">
        <v>0</v>
      </c>
      <c r="V1391" s="1044">
        <v>0</v>
      </c>
      <c r="W1391" s="276">
        <v>0</v>
      </c>
      <c r="X1391" s="276">
        <v>0</v>
      </c>
      <c r="Y1391" s="276">
        <v>0</v>
      </c>
      <c r="Z1391" s="276">
        <v>0</v>
      </c>
      <c r="AA1391" s="276">
        <v>0</v>
      </c>
      <c r="AB1391" s="276">
        <v>0</v>
      </c>
      <c r="AC1391" s="276">
        <v>0</v>
      </c>
      <c r="AD1391" s="448"/>
    </row>
    <row r="1392" spans="1:30" ht="20.399999999999999" customHeight="1">
      <c r="A1392" s="407"/>
      <c r="B1392" s="407"/>
      <c r="C1392" s="407"/>
      <c r="D1392" s="407"/>
      <c r="E1392" s="407"/>
      <c r="F1392" s="407"/>
      <c r="G1392" s="407"/>
      <c r="H1392" s="407"/>
      <c r="I1392" s="407"/>
      <c r="J1392" s="407"/>
      <c r="K1392" s="407"/>
      <c r="L1392" s="407"/>
      <c r="M1392" s="407"/>
      <c r="N1392" s="407"/>
      <c r="O1392" s="407"/>
      <c r="P1392" s="407"/>
      <c r="Q1392" s="407"/>
      <c r="R1392" s="407"/>
      <c r="S1392" s="407"/>
      <c r="T1392" s="407"/>
      <c r="U1392" s="407"/>
      <c r="V1392" s="407"/>
      <c r="W1392" s="407"/>
      <c r="X1392" s="407"/>
      <c r="Y1392" s="407"/>
      <c r="Z1392" s="407"/>
      <c r="AA1392" s="407"/>
      <c r="AB1392" s="407"/>
      <c r="AC1392" s="407"/>
      <c r="AD1392" s="448"/>
    </row>
    <row r="1393" spans="1:30" ht="20.399999999999999" customHeight="1">
      <c r="A1393" s="796" t="s">
        <v>3118</v>
      </c>
      <c r="B1393" s="669" t="s">
        <v>3117</v>
      </c>
      <c r="C1393" s="275">
        <v>10</v>
      </c>
      <c r="D1393" s="275">
        <v>10</v>
      </c>
      <c r="E1393" s="275">
        <v>0</v>
      </c>
      <c r="F1393" s="275">
        <v>0</v>
      </c>
      <c r="G1393" s="1041">
        <v>100</v>
      </c>
      <c r="H1393" s="275">
        <v>0</v>
      </c>
      <c r="I1393" s="275">
        <v>0</v>
      </c>
      <c r="J1393" s="275">
        <v>0</v>
      </c>
      <c r="K1393" s="275">
        <v>0</v>
      </c>
      <c r="L1393" s="275">
        <v>0</v>
      </c>
      <c r="M1393" s="275">
        <v>0</v>
      </c>
      <c r="N1393" s="275">
        <v>0</v>
      </c>
      <c r="O1393" s="275">
        <v>0</v>
      </c>
      <c r="P1393" s="275">
        <v>1</v>
      </c>
      <c r="Q1393" s="275">
        <v>1</v>
      </c>
      <c r="R1393" s="275">
        <v>0</v>
      </c>
      <c r="S1393" s="275">
        <v>0</v>
      </c>
      <c r="T1393" s="275">
        <v>0</v>
      </c>
      <c r="U1393" s="275">
        <v>0</v>
      </c>
      <c r="V1393" s="1042">
        <v>0</v>
      </c>
      <c r="W1393" s="275">
        <v>1</v>
      </c>
      <c r="X1393" s="275">
        <v>3</v>
      </c>
      <c r="Y1393" s="275">
        <v>1</v>
      </c>
      <c r="Z1393" s="275">
        <v>1</v>
      </c>
      <c r="AA1393" s="275">
        <v>1</v>
      </c>
      <c r="AB1393" s="275">
        <v>0</v>
      </c>
      <c r="AC1393" s="275">
        <v>1</v>
      </c>
      <c r="AD1393" s="448"/>
    </row>
    <row r="1394" spans="1:30" ht="20.399999999999999" customHeight="1">
      <c r="A1394" s="669"/>
      <c r="B1394" s="669" t="s">
        <v>3116</v>
      </c>
      <c r="C1394" s="797"/>
      <c r="D1394" s="797"/>
      <c r="E1394" s="797"/>
      <c r="F1394" s="797"/>
      <c r="G1394" s="797"/>
      <c r="H1394" s="797"/>
      <c r="I1394" s="797"/>
      <c r="J1394" s="797"/>
      <c r="K1394" s="797"/>
      <c r="L1394" s="797"/>
      <c r="M1394" s="797"/>
      <c r="N1394" s="797"/>
      <c r="O1394" s="797"/>
      <c r="P1394" s="797"/>
      <c r="Q1394" s="797"/>
      <c r="R1394" s="797"/>
      <c r="S1394" s="797"/>
      <c r="T1394" s="797"/>
      <c r="U1394" s="797"/>
      <c r="V1394" s="797"/>
      <c r="W1394" s="797"/>
      <c r="X1394" s="797"/>
      <c r="Y1394" s="797"/>
      <c r="Z1394" s="797"/>
      <c r="AA1394" s="797"/>
      <c r="AB1394" s="797"/>
      <c r="AC1394" s="797"/>
      <c r="AD1394" s="448"/>
    </row>
    <row r="1395" spans="1:30" ht="20.399999999999999" customHeight="1">
      <c r="A1395" s="794"/>
      <c r="B1395" s="670" t="s">
        <v>1468</v>
      </c>
      <c r="C1395" s="276">
        <v>5</v>
      </c>
      <c r="D1395" s="276">
        <v>5</v>
      </c>
      <c r="E1395" s="276">
        <v>0</v>
      </c>
      <c r="F1395" s="276">
        <v>0</v>
      </c>
      <c r="G1395" s="1043">
        <v>100</v>
      </c>
      <c r="H1395" s="276">
        <v>0</v>
      </c>
      <c r="I1395" s="276">
        <v>0</v>
      </c>
      <c r="J1395" s="276">
        <v>0</v>
      </c>
      <c r="K1395" s="276">
        <v>0</v>
      </c>
      <c r="L1395" s="276">
        <v>0</v>
      </c>
      <c r="M1395" s="276">
        <v>0</v>
      </c>
      <c r="N1395" s="276">
        <v>0</v>
      </c>
      <c r="O1395" s="276">
        <v>0</v>
      </c>
      <c r="P1395" s="276">
        <v>1</v>
      </c>
      <c r="Q1395" s="276">
        <v>0</v>
      </c>
      <c r="R1395" s="276">
        <v>0</v>
      </c>
      <c r="S1395" s="276">
        <v>0</v>
      </c>
      <c r="T1395" s="276">
        <v>0</v>
      </c>
      <c r="U1395" s="276">
        <v>0</v>
      </c>
      <c r="V1395" s="1044">
        <v>0</v>
      </c>
      <c r="W1395" s="276">
        <v>1</v>
      </c>
      <c r="X1395" s="276">
        <v>2</v>
      </c>
      <c r="Y1395" s="276">
        <v>0</v>
      </c>
      <c r="Z1395" s="276">
        <v>0</v>
      </c>
      <c r="AA1395" s="276">
        <v>1</v>
      </c>
      <c r="AB1395" s="276">
        <v>0</v>
      </c>
      <c r="AC1395" s="276">
        <v>0</v>
      </c>
      <c r="AD1395" s="448"/>
    </row>
    <row r="1396" spans="1:30" ht="20.399999999999999" customHeight="1">
      <c r="A1396" s="794"/>
      <c r="B1396" s="670" t="s">
        <v>1467</v>
      </c>
      <c r="C1396" s="276">
        <v>5</v>
      </c>
      <c r="D1396" s="276">
        <v>5</v>
      </c>
      <c r="E1396" s="276">
        <v>0</v>
      </c>
      <c r="F1396" s="276">
        <v>0</v>
      </c>
      <c r="G1396" s="1043">
        <v>100</v>
      </c>
      <c r="H1396" s="276">
        <v>0</v>
      </c>
      <c r="I1396" s="276">
        <v>0</v>
      </c>
      <c r="J1396" s="276">
        <v>0</v>
      </c>
      <c r="K1396" s="276">
        <v>0</v>
      </c>
      <c r="L1396" s="276">
        <v>0</v>
      </c>
      <c r="M1396" s="276">
        <v>0</v>
      </c>
      <c r="N1396" s="276">
        <v>0</v>
      </c>
      <c r="O1396" s="276">
        <v>0</v>
      </c>
      <c r="P1396" s="276">
        <v>0</v>
      </c>
      <c r="Q1396" s="276">
        <v>1</v>
      </c>
      <c r="R1396" s="276">
        <v>0</v>
      </c>
      <c r="S1396" s="276">
        <v>0</v>
      </c>
      <c r="T1396" s="276">
        <v>0</v>
      </c>
      <c r="U1396" s="276">
        <v>0</v>
      </c>
      <c r="V1396" s="1044">
        <v>0</v>
      </c>
      <c r="W1396" s="276">
        <v>0</v>
      </c>
      <c r="X1396" s="276">
        <v>1</v>
      </c>
      <c r="Y1396" s="276">
        <v>1</v>
      </c>
      <c r="Z1396" s="276">
        <v>1</v>
      </c>
      <c r="AA1396" s="276">
        <v>0</v>
      </c>
      <c r="AB1396" s="276">
        <v>0</v>
      </c>
      <c r="AC1396" s="276">
        <v>1</v>
      </c>
      <c r="AD1396" s="448"/>
    </row>
    <row r="1397" spans="1:30" ht="20.399999999999999" customHeight="1">
      <c r="A1397" s="794"/>
      <c r="B1397" s="670" t="s">
        <v>4104</v>
      </c>
      <c r="C1397" s="276">
        <v>0</v>
      </c>
      <c r="D1397" s="276">
        <v>0</v>
      </c>
      <c r="E1397" s="276">
        <v>0</v>
      </c>
      <c r="F1397" s="276">
        <v>0</v>
      </c>
      <c r="G1397" s="1043">
        <v>0</v>
      </c>
      <c r="H1397" s="276">
        <v>0</v>
      </c>
      <c r="I1397" s="276">
        <v>0</v>
      </c>
      <c r="J1397" s="276">
        <v>0</v>
      </c>
      <c r="K1397" s="276">
        <v>0</v>
      </c>
      <c r="L1397" s="276">
        <v>0</v>
      </c>
      <c r="M1397" s="276">
        <v>0</v>
      </c>
      <c r="N1397" s="276">
        <v>0</v>
      </c>
      <c r="O1397" s="276">
        <v>0</v>
      </c>
      <c r="P1397" s="276">
        <v>0</v>
      </c>
      <c r="Q1397" s="276">
        <v>0</v>
      </c>
      <c r="R1397" s="276">
        <v>0</v>
      </c>
      <c r="S1397" s="276">
        <v>0</v>
      </c>
      <c r="T1397" s="276">
        <v>0</v>
      </c>
      <c r="U1397" s="276">
        <v>0</v>
      </c>
      <c r="V1397" s="1044">
        <v>0</v>
      </c>
      <c r="W1397" s="276">
        <v>0</v>
      </c>
      <c r="X1397" s="276">
        <v>0</v>
      </c>
      <c r="Y1397" s="276">
        <v>0</v>
      </c>
      <c r="Z1397" s="276">
        <v>0</v>
      </c>
      <c r="AA1397" s="276">
        <v>0</v>
      </c>
      <c r="AB1397" s="276">
        <v>0</v>
      </c>
      <c r="AC1397" s="276">
        <v>0</v>
      </c>
      <c r="AD1397" s="448"/>
    </row>
    <row r="1398" spans="1:30" ht="20.399999999999999" customHeight="1">
      <c r="A1398" s="407"/>
      <c r="B1398" s="407"/>
      <c r="C1398" s="407"/>
      <c r="D1398" s="407"/>
      <c r="E1398" s="407"/>
      <c r="F1398" s="407"/>
      <c r="G1398" s="407"/>
      <c r="H1398" s="407"/>
      <c r="I1398" s="407"/>
      <c r="J1398" s="407"/>
      <c r="K1398" s="407"/>
      <c r="L1398" s="407"/>
      <c r="M1398" s="407"/>
      <c r="N1398" s="407"/>
      <c r="O1398" s="407"/>
      <c r="P1398" s="407"/>
      <c r="Q1398" s="407"/>
      <c r="R1398" s="407"/>
      <c r="S1398" s="407"/>
      <c r="T1398" s="407"/>
      <c r="U1398" s="407"/>
      <c r="V1398" s="407"/>
      <c r="W1398" s="407"/>
      <c r="X1398" s="407"/>
      <c r="Y1398" s="407"/>
      <c r="Z1398" s="407"/>
      <c r="AA1398" s="407"/>
      <c r="AB1398" s="407"/>
      <c r="AC1398" s="407"/>
      <c r="AD1398" s="448"/>
    </row>
    <row r="1399" spans="1:30" ht="20.399999999999999" customHeight="1">
      <c r="A1399" s="796" t="s">
        <v>3115</v>
      </c>
      <c r="B1399" s="669" t="s">
        <v>3114</v>
      </c>
      <c r="C1399" s="275">
        <v>1</v>
      </c>
      <c r="D1399" s="275">
        <v>1</v>
      </c>
      <c r="E1399" s="275">
        <v>0</v>
      </c>
      <c r="F1399" s="275">
        <v>0</v>
      </c>
      <c r="G1399" s="1041">
        <v>100</v>
      </c>
      <c r="H1399" s="275">
        <v>0</v>
      </c>
      <c r="I1399" s="275">
        <v>0</v>
      </c>
      <c r="J1399" s="275">
        <v>0</v>
      </c>
      <c r="K1399" s="275">
        <v>0</v>
      </c>
      <c r="L1399" s="275">
        <v>0</v>
      </c>
      <c r="M1399" s="275">
        <v>0</v>
      </c>
      <c r="N1399" s="275">
        <v>0</v>
      </c>
      <c r="O1399" s="275">
        <v>0</v>
      </c>
      <c r="P1399" s="275">
        <v>0</v>
      </c>
      <c r="Q1399" s="275">
        <v>0</v>
      </c>
      <c r="R1399" s="275">
        <v>0</v>
      </c>
      <c r="S1399" s="275">
        <v>0</v>
      </c>
      <c r="T1399" s="275">
        <v>0</v>
      </c>
      <c r="U1399" s="275">
        <v>0</v>
      </c>
      <c r="V1399" s="1042">
        <v>0</v>
      </c>
      <c r="W1399" s="275">
        <v>0</v>
      </c>
      <c r="X1399" s="275">
        <v>0</v>
      </c>
      <c r="Y1399" s="275">
        <v>0</v>
      </c>
      <c r="Z1399" s="275">
        <v>0</v>
      </c>
      <c r="AA1399" s="275">
        <v>1</v>
      </c>
      <c r="AB1399" s="275">
        <v>0</v>
      </c>
      <c r="AC1399" s="275">
        <v>0</v>
      </c>
      <c r="AD1399" s="448"/>
    </row>
    <row r="1400" spans="1:30" ht="20.399999999999999" customHeight="1">
      <c r="A1400" s="794"/>
      <c r="B1400" s="670" t="s">
        <v>1468</v>
      </c>
      <c r="C1400" s="276">
        <v>1</v>
      </c>
      <c r="D1400" s="276">
        <v>1</v>
      </c>
      <c r="E1400" s="276">
        <v>0</v>
      </c>
      <c r="F1400" s="276">
        <v>0</v>
      </c>
      <c r="G1400" s="1043">
        <v>100</v>
      </c>
      <c r="H1400" s="276">
        <v>0</v>
      </c>
      <c r="I1400" s="276">
        <v>0</v>
      </c>
      <c r="J1400" s="276">
        <v>0</v>
      </c>
      <c r="K1400" s="276">
        <v>0</v>
      </c>
      <c r="L1400" s="276">
        <v>0</v>
      </c>
      <c r="M1400" s="276">
        <v>0</v>
      </c>
      <c r="N1400" s="276">
        <v>0</v>
      </c>
      <c r="O1400" s="276">
        <v>0</v>
      </c>
      <c r="P1400" s="276">
        <v>0</v>
      </c>
      <c r="Q1400" s="276">
        <v>0</v>
      </c>
      <c r="R1400" s="276">
        <v>0</v>
      </c>
      <c r="S1400" s="276">
        <v>0</v>
      </c>
      <c r="T1400" s="276">
        <v>0</v>
      </c>
      <c r="U1400" s="276">
        <v>0</v>
      </c>
      <c r="V1400" s="1044">
        <v>0</v>
      </c>
      <c r="W1400" s="276">
        <v>0</v>
      </c>
      <c r="X1400" s="276">
        <v>0</v>
      </c>
      <c r="Y1400" s="276">
        <v>0</v>
      </c>
      <c r="Z1400" s="276">
        <v>0</v>
      </c>
      <c r="AA1400" s="276">
        <v>1</v>
      </c>
      <c r="AB1400" s="276">
        <v>0</v>
      </c>
      <c r="AC1400" s="276">
        <v>0</v>
      </c>
      <c r="AD1400" s="448"/>
    </row>
    <row r="1401" spans="1:30" ht="20.399999999999999" customHeight="1">
      <c r="A1401" s="794"/>
      <c r="B1401" s="670" t="s">
        <v>1467</v>
      </c>
      <c r="C1401" s="276">
        <v>0</v>
      </c>
      <c r="D1401" s="276">
        <v>0</v>
      </c>
      <c r="E1401" s="276">
        <v>0</v>
      </c>
      <c r="F1401" s="276">
        <v>0</v>
      </c>
      <c r="G1401" s="1043">
        <v>0</v>
      </c>
      <c r="H1401" s="276">
        <v>0</v>
      </c>
      <c r="I1401" s="276">
        <v>0</v>
      </c>
      <c r="J1401" s="276">
        <v>0</v>
      </c>
      <c r="K1401" s="276">
        <v>0</v>
      </c>
      <c r="L1401" s="276">
        <v>0</v>
      </c>
      <c r="M1401" s="276">
        <v>0</v>
      </c>
      <c r="N1401" s="276">
        <v>0</v>
      </c>
      <c r="O1401" s="276">
        <v>0</v>
      </c>
      <c r="P1401" s="276">
        <v>0</v>
      </c>
      <c r="Q1401" s="276">
        <v>0</v>
      </c>
      <c r="R1401" s="276">
        <v>0</v>
      </c>
      <c r="S1401" s="276">
        <v>0</v>
      </c>
      <c r="T1401" s="276">
        <v>0</v>
      </c>
      <c r="U1401" s="276">
        <v>0</v>
      </c>
      <c r="V1401" s="1044">
        <v>0</v>
      </c>
      <c r="W1401" s="276">
        <v>0</v>
      </c>
      <c r="X1401" s="276">
        <v>0</v>
      </c>
      <c r="Y1401" s="276">
        <v>0</v>
      </c>
      <c r="Z1401" s="276">
        <v>0</v>
      </c>
      <c r="AA1401" s="276">
        <v>0</v>
      </c>
      <c r="AB1401" s="276">
        <v>0</v>
      </c>
      <c r="AC1401" s="276">
        <v>0</v>
      </c>
      <c r="AD1401" s="448"/>
    </row>
    <row r="1402" spans="1:30" ht="20.399999999999999" customHeight="1">
      <c r="A1402" s="794"/>
      <c r="B1402" s="670" t="s">
        <v>4104</v>
      </c>
      <c r="C1402" s="276">
        <v>0</v>
      </c>
      <c r="D1402" s="276">
        <v>0</v>
      </c>
      <c r="E1402" s="276">
        <v>0</v>
      </c>
      <c r="F1402" s="276">
        <v>0</v>
      </c>
      <c r="G1402" s="1043">
        <v>0</v>
      </c>
      <c r="H1402" s="276">
        <v>0</v>
      </c>
      <c r="I1402" s="276">
        <v>0</v>
      </c>
      <c r="J1402" s="276">
        <v>0</v>
      </c>
      <c r="K1402" s="276">
        <v>0</v>
      </c>
      <c r="L1402" s="276">
        <v>0</v>
      </c>
      <c r="M1402" s="276">
        <v>0</v>
      </c>
      <c r="N1402" s="276">
        <v>0</v>
      </c>
      <c r="O1402" s="276">
        <v>0</v>
      </c>
      <c r="P1402" s="276">
        <v>0</v>
      </c>
      <c r="Q1402" s="276">
        <v>0</v>
      </c>
      <c r="R1402" s="276">
        <v>0</v>
      </c>
      <c r="S1402" s="276">
        <v>0</v>
      </c>
      <c r="T1402" s="276">
        <v>0</v>
      </c>
      <c r="U1402" s="276">
        <v>0</v>
      </c>
      <c r="V1402" s="1044">
        <v>0</v>
      </c>
      <c r="W1402" s="276">
        <v>0</v>
      </c>
      <c r="X1402" s="276">
        <v>0</v>
      </c>
      <c r="Y1402" s="276">
        <v>0</v>
      </c>
      <c r="Z1402" s="276">
        <v>0</v>
      </c>
      <c r="AA1402" s="276">
        <v>0</v>
      </c>
      <c r="AB1402" s="276">
        <v>0</v>
      </c>
      <c r="AC1402" s="276">
        <v>0</v>
      </c>
      <c r="AD1402" s="448"/>
    </row>
    <row r="1403" spans="1:30" ht="20.399999999999999" customHeight="1">
      <c r="A1403" s="407"/>
      <c r="B1403" s="407"/>
      <c r="C1403" s="407"/>
      <c r="D1403" s="407"/>
      <c r="E1403" s="407"/>
      <c r="F1403" s="407"/>
      <c r="G1403" s="407"/>
      <c r="H1403" s="407"/>
      <c r="I1403" s="407"/>
      <c r="J1403" s="407"/>
      <c r="K1403" s="407"/>
      <c r="L1403" s="407"/>
      <c r="M1403" s="407"/>
      <c r="N1403" s="407"/>
      <c r="O1403" s="407"/>
      <c r="P1403" s="407"/>
      <c r="Q1403" s="407"/>
      <c r="R1403" s="407"/>
      <c r="S1403" s="407"/>
      <c r="T1403" s="407"/>
      <c r="U1403" s="407"/>
      <c r="V1403" s="407"/>
      <c r="W1403" s="407"/>
      <c r="X1403" s="407"/>
      <c r="Y1403" s="407"/>
      <c r="Z1403" s="407"/>
      <c r="AA1403" s="407"/>
      <c r="AB1403" s="407"/>
      <c r="AC1403" s="407"/>
      <c r="AD1403" s="448"/>
    </row>
    <row r="1404" spans="1:30" ht="20.399999999999999" customHeight="1">
      <c r="A1404" s="796" t="s">
        <v>3113</v>
      </c>
      <c r="B1404" s="669" t="s">
        <v>3112</v>
      </c>
      <c r="C1404" s="275">
        <v>4</v>
      </c>
      <c r="D1404" s="275">
        <v>4</v>
      </c>
      <c r="E1404" s="275">
        <v>0</v>
      </c>
      <c r="F1404" s="275">
        <v>0</v>
      </c>
      <c r="G1404" s="1041">
        <v>100</v>
      </c>
      <c r="H1404" s="275">
        <v>0</v>
      </c>
      <c r="I1404" s="275">
        <v>0</v>
      </c>
      <c r="J1404" s="275">
        <v>0</v>
      </c>
      <c r="K1404" s="275">
        <v>0</v>
      </c>
      <c r="L1404" s="275">
        <v>0</v>
      </c>
      <c r="M1404" s="275">
        <v>0</v>
      </c>
      <c r="N1404" s="275">
        <v>0</v>
      </c>
      <c r="O1404" s="275">
        <v>0</v>
      </c>
      <c r="P1404" s="275">
        <v>0</v>
      </c>
      <c r="Q1404" s="275">
        <v>0</v>
      </c>
      <c r="R1404" s="275">
        <v>0</v>
      </c>
      <c r="S1404" s="275">
        <v>0</v>
      </c>
      <c r="T1404" s="275">
        <v>0</v>
      </c>
      <c r="U1404" s="275">
        <v>1</v>
      </c>
      <c r="V1404" s="1042">
        <v>0</v>
      </c>
      <c r="W1404" s="275">
        <v>0</v>
      </c>
      <c r="X1404" s="275">
        <v>1</v>
      </c>
      <c r="Y1404" s="275">
        <v>0</v>
      </c>
      <c r="Z1404" s="275">
        <v>1</v>
      </c>
      <c r="AA1404" s="275">
        <v>0</v>
      </c>
      <c r="AB1404" s="275">
        <v>1</v>
      </c>
      <c r="AC1404" s="275">
        <v>0</v>
      </c>
      <c r="AD1404" s="448"/>
    </row>
    <row r="1405" spans="1:30" ht="20.399999999999999" customHeight="1">
      <c r="A1405" s="794"/>
      <c r="B1405" s="670" t="s">
        <v>1468</v>
      </c>
      <c r="C1405" s="276">
        <v>1</v>
      </c>
      <c r="D1405" s="276">
        <v>1</v>
      </c>
      <c r="E1405" s="276">
        <v>0</v>
      </c>
      <c r="F1405" s="276">
        <v>0</v>
      </c>
      <c r="G1405" s="1043">
        <v>100</v>
      </c>
      <c r="H1405" s="276">
        <v>0</v>
      </c>
      <c r="I1405" s="276">
        <v>0</v>
      </c>
      <c r="J1405" s="276">
        <v>0</v>
      </c>
      <c r="K1405" s="276">
        <v>0</v>
      </c>
      <c r="L1405" s="276">
        <v>0</v>
      </c>
      <c r="M1405" s="276">
        <v>0</v>
      </c>
      <c r="N1405" s="276">
        <v>0</v>
      </c>
      <c r="O1405" s="276">
        <v>0</v>
      </c>
      <c r="P1405" s="276">
        <v>0</v>
      </c>
      <c r="Q1405" s="276">
        <v>0</v>
      </c>
      <c r="R1405" s="276">
        <v>0</v>
      </c>
      <c r="S1405" s="276">
        <v>0</v>
      </c>
      <c r="T1405" s="276">
        <v>0</v>
      </c>
      <c r="U1405" s="276">
        <v>0</v>
      </c>
      <c r="V1405" s="1044">
        <v>0</v>
      </c>
      <c r="W1405" s="276">
        <v>0</v>
      </c>
      <c r="X1405" s="276">
        <v>0</v>
      </c>
      <c r="Y1405" s="276">
        <v>0</v>
      </c>
      <c r="Z1405" s="276">
        <v>1</v>
      </c>
      <c r="AA1405" s="276">
        <v>0</v>
      </c>
      <c r="AB1405" s="276">
        <v>0</v>
      </c>
      <c r="AC1405" s="276">
        <v>0</v>
      </c>
      <c r="AD1405" s="448"/>
    </row>
    <row r="1406" spans="1:30" ht="20.399999999999999" customHeight="1">
      <c r="A1406" s="794"/>
      <c r="B1406" s="670" t="s">
        <v>1467</v>
      </c>
      <c r="C1406" s="276">
        <v>3</v>
      </c>
      <c r="D1406" s="276">
        <v>3</v>
      </c>
      <c r="E1406" s="276">
        <v>0</v>
      </c>
      <c r="F1406" s="276">
        <v>0</v>
      </c>
      <c r="G1406" s="1043">
        <v>100</v>
      </c>
      <c r="H1406" s="276">
        <v>0</v>
      </c>
      <c r="I1406" s="276">
        <v>0</v>
      </c>
      <c r="J1406" s="276">
        <v>0</v>
      </c>
      <c r="K1406" s="276">
        <v>0</v>
      </c>
      <c r="L1406" s="276">
        <v>0</v>
      </c>
      <c r="M1406" s="276">
        <v>0</v>
      </c>
      <c r="N1406" s="276">
        <v>0</v>
      </c>
      <c r="O1406" s="276">
        <v>0</v>
      </c>
      <c r="P1406" s="276">
        <v>0</v>
      </c>
      <c r="Q1406" s="276">
        <v>0</v>
      </c>
      <c r="R1406" s="276">
        <v>0</v>
      </c>
      <c r="S1406" s="276">
        <v>0</v>
      </c>
      <c r="T1406" s="276">
        <v>0</v>
      </c>
      <c r="U1406" s="276">
        <v>1</v>
      </c>
      <c r="V1406" s="1044">
        <v>0</v>
      </c>
      <c r="W1406" s="276">
        <v>0</v>
      </c>
      <c r="X1406" s="276">
        <v>1</v>
      </c>
      <c r="Y1406" s="276">
        <v>0</v>
      </c>
      <c r="Z1406" s="276">
        <v>0</v>
      </c>
      <c r="AA1406" s="276">
        <v>0</v>
      </c>
      <c r="AB1406" s="276">
        <v>1</v>
      </c>
      <c r="AC1406" s="276">
        <v>0</v>
      </c>
      <c r="AD1406" s="448"/>
    </row>
    <row r="1407" spans="1:30" ht="20.399999999999999" customHeight="1">
      <c r="A1407" s="794"/>
      <c r="B1407" s="670" t="s">
        <v>4104</v>
      </c>
      <c r="C1407" s="276">
        <v>0</v>
      </c>
      <c r="D1407" s="276">
        <v>0</v>
      </c>
      <c r="E1407" s="276">
        <v>0</v>
      </c>
      <c r="F1407" s="276">
        <v>0</v>
      </c>
      <c r="G1407" s="1043">
        <v>0</v>
      </c>
      <c r="H1407" s="276">
        <v>0</v>
      </c>
      <c r="I1407" s="276">
        <v>0</v>
      </c>
      <c r="J1407" s="276">
        <v>0</v>
      </c>
      <c r="K1407" s="276">
        <v>0</v>
      </c>
      <c r="L1407" s="276">
        <v>0</v>
      </c>
      <c r="M1407" s="276">
        <v>0</v>
      </c>
      <c r="N1407" s="276">
        <v>0</v>
      </c>
      <c r="O1407" s="276">
        <v>0</v>
      </c>
      <c r="P1407" s="276">
        <v>0</v>
      </c>
      <c r="Q1407" s="276">
        <v>0</v>
      </c>
      <c r="R1407" s="276">
        <v>0</v>
      </c>
      <c r="S1407" s="276">
        <v>0</v>
      </c>
      <c r="T1407" s="276">
        <v>0</v>
      </c>
      <c r="U1407" s="276">
        <v>0</v>
      </c>
      <c r="V1407" s="1044">
        <v>0</v>
      </c>
      <c r="W1407" s="276">
        <v>0</v>
      </c>
      <c r="X1407" s="276">
        <v>0</v>
      </c>
      <c r="Y1407" s="276">
        <v>0</v>
      </c>
      <c r="Z1407" s="276">
        <v>0</v>
      </c>
      <c r="AA1407" s="276">
        <v>0</v>
      </c>
      <c r="AB1407" s="276">
        <v>0</v>
      </c>
      <c r="AC1407" s="276">
        <v>0</v>
      </c>
      <c r="AD1407" s="448"/>
    </row>
    <row r="1408" spans="1:30" ht="20.399999999999999" customHeight="1">
      <c r="A1408" s="407"/>
      <c r="B1408" s="407"/>
      <c r="C1408" s="407"/>
      <c r="D1408" s="407"/>
      <c r="E1408" s="407"/>
      <c r="F1408" s="407"/>
      <c r="G1408" s="407"/>
      <c r="H1408" s="407"/>
      <c r="I1408" s="407"/>
      <c r="J1408" s="407"/>
      <c r="K1408" s="407"/>
      <c r="L1408" s="407"/>
      <c r="M1408" s="407"/>
      <c r="N1408" s="407"/>
      <c r="O1408" s="407"/>
      <c r="P1408" s="407"/>
      <c r="Q1408" s="407"/>
      <c r="R1408" s="407"/>
      <c r="S1408" s="407"/>
      <c r="T1408" s="407"/>
      <c r="U1408" s="407"/>
      <c r="V1408" s="407"/>
      <c r="W1408" s="407"/>
      <c r="X1408" s="407"/>
      <c r="Y1408" s="407"/>
      <c r="Z1408" s="407"/>
      <c r="AA1408" s="407"/>
      <c r="AB1408" s="407"/>
      <c r="AC1408" s="407"/>
      <c r="AD1408" s="448"/>
    </row>
    <row r="1409" spans="1:30" ht="20.399999999999999" customHeight="1">
      <c r="A1409" s="796" t="s">
        <v>3111</v>
      </c>
      <c r="B1409" s="669" t="s">
        <v>3110</v>
      </c>
      <c r="C1409" s="275">
        <v>1756</v>
      </c>
      <c r="D1409" s="275">
        <v>1756</v>
      </c>
      <c r="E1409" s="275">
        <v>0</v>
      </c>
      <c r="F1409" s="275">
        <v>0</v>
      </c>
      <c r="G1409" s="1041">
        <v>100</v>
      </c>
      <c r="H1409" s="275">
        <v>0</v>
      </c>
      <c r="I1409" s="275">
        <v>0</v>
      </c>
      <c r="J1409" s="275">
        <v>0</v>
      </c>
      <c r="K1409" s="275">
        <v>0</v>
      </c>
      <c r="L1409" s="275">
        <v>0</v>
      </c>
      <c r="M1409" s="275">
        <v>0</v>
      </c>
      <c r="N1409" s="275">
        <v>0</v>
      </c>
      <c r="O1409" s="275">
        <v>0</v>
      </c>
      <c r="P1409" s="275">
        <v>0</v>
      </c>
      <c r="Q1409" s="275">
        <v>0</v>
      </c>
      <c r="R1409" s="275">
        <v>0</v>
      </c>
      <c r="S1409" s="275">
        <v>0</v>
      </c>
      <c r="T1409" s="275">
        <v>0</v>
      </c>
      <c r="U1409" s="275">
        <v>0</v>
      </c>
      <c r="V1409" s="1042">
        <v>0</v>
      </c>
      <c r="W1409" s="275">
        <v>5</v>
      </c>
      <c r="X1409" s="275">
        <v>18</v>
      </c>
      <c r="Y1409" s="275">
        <v>49</v>
      </c>
      <c r="Z1409" s="275">
        <v>96</v>
      </c>
      <c r="AA1409" s="275">
        <v>228</v>
      </c>
      <c r="AB1409" s="275">
        <v>452</v>
      </c>
      <c r="AC1409" s="275">
        <v>908</v>
      </c>
      <c r="AD1409" s="448"/>
    </row>
    <row r="1410" spans="1:30" ht="20.399999999999999" customHeight="1">
      <c r="A1410" s="794"/>
      <c r="B1410" s="670" t="s">
        <v>1468</v>
      </c>
      <c r="C1410" s="276">
        <v>578</v>
      </c>
      <c r="D1410" s="276">
        <v>578</v>
      </c>
      <c r="E1410" s="276">
        <v>0</v>
      </c>
      <c r="F1410" s="276">
        <v>0</v>
      </c>
      <c r="G1410" s="1043">
        <v>100</v>
      </c>
      <c r="H1410" s="276">
        <v>0</v>
      </c>
      <c r="I1410" s="276">
        <v>0</v>
      </c>
      <c r="J1410" s="276">
        <v>0</v>
      </c>
      <c r="K1410" s="276">
        <v>0</v>
      </c>
      <c r="L1410" s="276">
        <v>0</v>
      </c>
      <c r="M1410" s="276">
        <v>0</v>
      </c>
      <c r="N1410" s="276">
        <v>0</v>
      </c>
      <c r="O1410" s="276">
        <v>0</v>
      </c>
      <c r="P1410" s="276">
        <v>0</v>
      </c>
      <c r="Q1410" s="276">
        <v>0</v>
      </c>
      <c r="R1410" s="276">
        <v>0</v>
      </c>
      <c r="S1410" s="276">
        <v>0</v>
      </c>
      <c r="T1410" s="276">
        <v>0</v>
      </c>
      <c r="U1410" s="276">
        <v>0</v>
      </c>
      <c r="V1410" s="1044">
        <v>0</v>
      </c>
      <c r="W1410" s="276">
        <v>0</v>
      </c>
      <c r="X1410" s="276">
        <v>7</v>
      </c>
      <c r="Y1410" s="276">
        <v>18</v>
      </c>
      <c r="Z1410" s="276">
        <v>50</v>
      </c>
      <c r="AA1410" s="276">
        <v>103</v>
      </c>
      <c r="AB1410" s="276">
        <v>168</v>
      </c>
      <c r="AC1410" s="276">
        <v>232</v>
      </c>
      <c r="AD1410" s="448"/>
    </row>
    <row r="1411" spans="1:30" ht="20.399999999999999" customHeight="1">
      <c r="A1411" s="794"/>
      <c r="B1411" s="670" t="s">
        <v>1467</v>
      </c>
      <c r="C1411" s="276">
        <v>1178</v>
      </c>
      <c r="D1411" s="276">
        <v>1178</v>
      </c>
      <c r="E1411" s="276">
        <v>0</v>
      </c>
      <c r="F1411" s="276">
        <v>0</v>
      </c>
      <c r="G1411" s="1043">
        <v>100</v>
      </c>
      <c r="H1411" s="276">
        <v>0</v>
      </c>
      <c r="I1411" s="276">
        <v>0</v>
      </c>
      <c r="J1411" s="276">
        <v>0</v>
      </c>
      <c r="K1411" s="276">
        <v>0</v>
      </c>
      <c r="L1411" s="276">
        <v>0</v>
      </c>
      <c r="M1411" s="276">
        <v>0</v>
      </c>
      <c r="N1411" s="276">
        <v>0</v>
      </c>
      <c r="O1411" s="276">
        <v>0</v>
      </c>
      <c r="P1411" s="276">
        <v>0</v>
      </c>
      <c r="Q1411" s="276">
        <v>0</v>
      </c>
      <c r="R1411" s="276">
        <v>0</v>
      </c>
      <c r="S1411" s="276">
        <v>0</v>
      </c>
      <c r="T1411" s="276">
        <v>0</v>
      </c>
      <c r="U1411" s="276">
        <v>0</v>
      </c>
      <c r="V1411" s="1044">
        <v>0</v>
      </c>
      <c r="W1411" s="276">
        <v>5</v>
      </c>
      <c r="X1411" s="276">
        <v>11</v>
      </c>
      <c r="Y1411" s="276">
        <v>31</v>
      </c>
      <c r="Z1411" s="276">
        <v>46</v>
      </c>
      <c r="AA1411" s="276">
        <v>125</v>
      </c>
      <c r="AB1411" s="276">
        <v>284</v>
      </c>
      <c r="AC1411" s="276">
        <v>676</v>
      </c>
      <c r="AD1411" s="448"/>
    </row>
    <row r="1412" spans="1:30" ht="20.399999999999999" customHeight="1">
      <c r="A1412" s="794"/>
      <c r="B1412" s="670" t="s">
        <v>4104</v>
      </c>
      <c r="C1412" s="276">
        <v>0</v>
      </c>
      <c r="D1412" s="276">
        <v>0</v>
      </c>
      <c r="E1412" s="276">
        <v>0</v>
      </c>
      <c r="F1412" s="276">
        <v>0</v>
      </c>
      <c r="G1412" s="1043">
        <v>0</v>
      </c>
      <c r="H1412" s="276">
        <v>0</v>
      </c>
      <c r="I1412" s="276">
        <v>0</v>
      </c>
      <c r="J1412" s="276">
        <v>0</v>
      </c>
      <c r="K1412" s="276">
        <v>0</v>
      </c>
      <c r="L1412" s="276">
        <v>0</v>
      </c>
      <c r="M1412" s="276">
        <v>0</v>
      </c>
      <c r="N1412" s="276">
        <v>0</v>
      </c>
      <c r="O1412" s="276">
        <v>0</v>
      </c>
      <c r="P1412" s="276">
        <v>0</v>
      </c>
      <c r="Q1412" s="276">
        <v>0</v>
      </c>
      <c r="R1412" s="276">
        <v>0</v>
      </c>
      <c r="S1412" s="276">
        <v>0</v>
      </c>
      <c r="T1412" s="276">
        <v>0</v>
      </c>
      <c r="U1412" s="276">
        <v>0</v>
      </c>
      <c r="V1412" s="1044">
        <v>0</v>
      </c>
      <c r="W1412" s="276">
        <v>0</v>
      </c>
      <c r="X1412" s="276">
        <v>0</v>
      </c>
      <c r="Y1412" s="276">
        <v>0</v>
      </c>
      <c r="Z1412" s="276">
        <v>0</v>
      </c>
      <c r="AA1412" s="276">
        <v>0</v>
      </c>
      <c r="AB1412" s="276">
        <v>0</v>
      </c>
      <c r="AC1412" s="276">
        <v>0</v>
      </c>
      <c r="AD1412" s="448"/>
    </row>
    <row r="1413" spans="1:30" ht="20.399999999999999" customHeight="1">
      <c r="A1413" s="407"/>
      <c r="B1413" s="407"/>
      <c r="C1413" s="407"/>
      <c r="D1413" s="407"/>
      <c r="E1413" s="407"/>
      <c r="F1413" s="407"/>
      <c r="G1413" s="407"/>
      <c r="H1413" s="407"/>
      <c r="I1413" s="407"/>
      <c r="J1413" s="407"/>
      <c r="K1413" s="407"/>
      <c r="L1413" s="407"/>
      <c r="M1413" s="407"/>
      <c r="N1413" s="407"/>
      <c r="O1413" s="407"/>
      <c r="P1413" s="407"/>
      <c r="Q1413" s="407"/>
      <c r="R1413" s="407"/>
      <c r="S1413" s="407"/>
      <c r="T1413" s="407"/>
      <c r="U1413" s="407"/>
      <c r="V1413" s="407"/>
      <c r="W1413" s="407"/>
      <c r="X1413" s="407"/>
      <c r="Y1413" s="407"/>
      <c r="Z1413" s="407"/>
      <c r="AA1413" s="407"/>
      <c r="AB1413" s="407"/>
      <c r="AC1413" s="407"/>
      <c r="AD1413" s="448"/>
    </row>
    <row r="1414" spans="1:30" ht="20.399999999999999" customHeight="1">
      <c r="A1414" s="796" t="s">
        <v>3109</v>
      </c>
      <c r="B1414" s="669" t="s">
        <v>3108</v>
      </c>
      <c r="C1414" s="275">
        <v>40</v>
      </c>
      <c r="D1414" s="275">
        <v>40</v>
      </c>
      <c r="E1414" s="275">
        <v>0</v>
      </c>
      <c r="F1414" s="275">
        <v>0</v>
      </c>
      <c r="G1414" s="1041">
        <v>100</v>
      </c>
      <c r="H1414" s="275">
        <v>0</v>
      </c>
      <c r="I1414" s="275">
        <v>0</v>
      </c>
      <c r="J1414" s="275">
        <v>0</v>
      </c>
      <c r="K1414" s="275">
        <v>0</v>
      </c>
      <c r="L1414" s="275">
        <v>0</v>
      </c>
      <c r="M1414" s="275">
        <v>0</v>
      </c>
      <c r="N1414" s="275">
        <v>0</v>
      </c>
      <c r="O1414" s="275">
        <v>1</v>
      </c>
      <c r="P1414" s="275">
        <v>0</v>
      </c>
      <c r="Q1414" s="275">
        <v>0</v>
      </c>
      <c r="R1414" s="275">
        <v>0</v>
      </c>
      <c r="S1414" s="275">
        <v>0</v>
      </c>
      <c r="T1414" s="275">
        <v>1</v>
      </c>
      <c r="U1414" s="275">
        <v>0</v>
      </c>
      <c r="V1414" s="1042">
        <v>4</v>
      </c>
      <c r="W1414" s="275">
        <v>1</v>
      </c>
      <c r="X1414" s="275">
        <v>6</v>
      </c>
      <c r="Y1414" s="275">
        <v>3</v>
      </c>
      <c r="Z1414" s="275">
        <v>6</v>
      </c>
      <c r="AA1414" s="275">
        <v>4</v>
      </c>
      <c r="AB1414" s="275">
        <v>5</v>
      </c>
      <c r="AC1414" s="275">
        <v>9</v>
      </c>
      <c r="AD1414" s="448"/>
    </row>
    <row r="1415" spans="1:30" ht="20.399999999999999" customHeight="1">
      <c r="A1415" s="669"/>
      <c r="B1415" s="669" t="s">
        <v>3107</v>
      </c>
      <c r="C1415" s="797"/>
      <c r="D1415" s="797"/>
      <c r="E1415" s="797"/>
      <c r="F1415" s="797"/>
      <c r="G1415" s="797"/>
      <c r="H1415" s="797"/>
      <c r="I1415" s="797"/>
      <c r="J1415" s="797"/>
      <c r="K1415" s="797"/>
      <c r="L1415" s="797"/>
      <c r="M1415" s="797"/>
      <c r="N1415" s="797"/>
      <c r="O1415" s="797"/>
      <c r="P1415" s="797"/>
      <c r="Q1415" s="797"/>
      <c r="R1415" s="797"/>
      <c r="S1415" s="797"/>
      <c r="T1415" s="797"/>
      <c r="U1415" s="797"/>
      <c r="V1415" s="797"/>
      <c r="W1415" s="797"/>
      <c r="X1415" s="797"/>
      <c r="Y1415" s="797"/>
      <c r="Z1415" s="797"/>
      <c r="AA1415" s="797"/>
      <c r="AB1415" s="797"/>
      <c r="AC1415" s="797"/>
      <c r="AD1415" s="448"/>
    </row>
    <row r="1416" spans="1:30" ht="20.399999999999999" customHeight="1">
      <c r="A1416" s="794"/>
      <c r="B1416" s="670" t="s">
        <v>1468</v>
      </c>
      <c r="C1416" s="276">
        <v>22</v>
      </c>
      <c r="D1416" s="276">
        <v>22</v>
      </c>
      <c r="E1416" s="276">
        <v>0</v>
      </c>
      <c r="F1416" s="276">
        <v>0</v>
      </c>
      <c r="G1416" s="1043">
        <v>100</v>
      </c>
      <c r="H1416" s="276">
        <v>0</v>
      </c>
      <c r="I1416" s="276">
        <v>0</v>
      </c>
      <c r="J1416" s="276">
        <v>0</v>
      </c>
      <c r="K1416" s="276">
        <v>0</v>
      </c>
      <c r="L1416" s="276">
        <v>0</v>
      </c>
      <c r="M1416" s="276">
        <v>0</v>
      </c>
      <c r="N1416" s="276">
        <v>0</v>
      </c>
      <c r="O1416" s="276">
        <v>1</v>
      </c>
      <c r="P1416" s="276">
        <v>0</v>
      </c>
      <c r="Q1416" s="276">
        <v>0</v>
      </c>
      <c r="R1416" s="276">
        <v>0</v>
      </c>
      <c r="S1416" s="276">
        <v>0</v>
      </c>
      <c r="T1416" s="276">
        <v>0</v>
      </c>
      <c r="U1416" s="276">
        <v>0</v>
      </c>
      <c r="V1416" s="1044">
        <v>2</v>
      </c>
      <c r="W1416" s="276">
        <v>1</v>
      </c>
      <c r="X1416" s="276">
        <v>4</v>
      </c>
      <c r="Y1416" s="276">
        <v>0</v>
      </c>
      <c r="Z1416" s="276">
        <v>3</v>
      </c>
      <c r="AA1416" s="276">
        <v>2</v>
      </c>
      <c r="AB1416" s="276">
        <v>3</v>
      </c>
      <c r="AC1416" s="276">
        <v>6</v>
      </c>
      <c r="AD1416" s="448"/>
    </row>
    <row r="1417" spans="1:30" ht="20.399999999999999" customHeight="1">
      <c r="A1417" s="794"/>
      <c r="B1417" s="670" t="s">
        <v>1467</v>
      </c>
      <c r="C1417" s="276">
        <v>18</v>
      </c>
      <c r="D1417" s="276">
        <v>18</v>
      </c>
      <c r="E1417" s="276">
        <v>0</v>
      </c>
      <c r="F1417" s="276">
        <v>0</v>
      </c>
      <c r="G1417" s="1043">
        <v>100</v>
      </c>
      <c r="H1417" s="276">
        <v>0</v>
      </c>
      <c r="I1417" s="276">
        <v>0</v>
      </c>
      <c r="J1417" s="276">
        <v>0</v>
      </c>
      <c r="K1417" s="276">
        <v>0</v>
      </c>
      <c r="L1417" s="276">
        <v>0</v>
      </c>
      <c r="M1417" s="276">
        <v>0</v>
      </c>
      <c r="N1417" s="276">
        <v>0</v>
      </c>
      <c r="O1417" s="276">
        <v>0</v>
      </c>
      <c r="P1417" s="276">
        <v>0</v>
      </c>
      <c r="Q1417" s="276">
        <v>0</v>
      </c>
      <c r="R1417" s="276">
        <v>0</v>
      </c>
      <c r="S1417" s="276">
        <v>0</v>
      </c>
      <c r="T1417" s="276">
        <v>1</v>
      </c>
      <c r="U1417" s="276">
        <v>0</v>
      </c>
      <c r="V1417" s="1044">
        <v>2</v>
      </c>
      <c r="W1417" s="276">
        <v>0</v>
      </c>
      <c r="X1417" s="276">
        <v>2</v>
      </c>
      <c r="Y1417" s="276">
        <v>3</v>
      </c>
      <c r="Z1417" s="276">
        <v>3</v>
      </c>
      <c r="AA1417" s="276">
        <v>2</v>
      </c>
      <c r="AB1417" s="276">
        <v>2</v>
      </c>
      <c r="AC1417" s="276">
        <v>3</v>
      </c>
      <c r="AD1417" s="448"/>
    </row>
    <row r="1418" spans="1:30" ht="20.399999999999999" customHeight="1">
      <c r="A1418" s="794"/>
      <c r="B1418" s="670" t="s">
        <v>4104</v>
      </c>
      <c r="C1418" s="276">
        <v>0</v>
      </c>
      <c r="D1418" s="276">
        <v>0</v>
      </c>
      <c r="E1418" s="276">
        <v>0</v>
      </c>
      <c r="F1418" s="276">
        <v>0</v>
      </c>
      <c r="G1418" s="1043">
        <v>0</v>
      </c>
      <c r="H1418" s="276">
        <v>0</v>
      </c>
      <c r="I1418" s="276">
        <v>0</v>
      </c>
      <c r="J1418" s="276">
        <v>0</v>
      </c>
      <c r="K1418" s="276">
        <v>0</v>
      </c>
      <c r="L1418" s="276">
        <v>0</v>
      </c>
      <c r="M1418" s="276">
        <v>0</v>
      </c>
      <c r="N1418" s="276">
        <v>0</v>
      </c>
      <c r="O1418" s="276">
        <v>0</v>
      </c>
      <c r="P1418" s="276">
        <v>0</v>
      </c>
      <c r="Q1418" s="276">
        <v>0</v>
      </c>
      <c r="R1418" s="276">
        <v>0</v>
      </c>
      <c r="S1418" s="276">
        <v>0</v>
      </c>
      <c r="T1418" s="276">
        <v>0</v>
      </c>
      <c r="U1418" s="276">
        <v>0</v>
      </c>
      <c r="V1418" s="1044">
        <v>0</v>
      </c>
      <c r="W1418" s="276">
        <v>0</v>
      </c>
      <c r="X1418" s="276">
        <v>0</v>
      </c>
      <c r="Y1418" s="276">
        <v>0</v>
      </c>
      <c r="Z1418" s="276">
        <v>0</v>
      </c>
      <c r="AA1418" s="276">
        <v>0</v>
      </c>
      <c r="AB1418" s="276">
        <v>0</v>
      </c>
      <c r="AC1418" s="276">
        <v>0</v>
      </c>
      <c r="AD1418" s="448"/>
    </row>
    <row r="1419" spans="1:30" ht="20.399999999999999" customHeight="1">
      <c r="A1419" s="407"/>
      <c r="B1419" s="407"/>
      <c r="C1419" s="407"/>
      <c r="D1419" s="407"/>
      <c r="E1419" s="407"/>
      <c r="F1419" s="407"/>
      <c r="G1419" s="407"/>
      <c r="H1419" s="407"/>
      <c r="I1419" s="407"/>
      <c r="J1419" s="407"/>
      <c r="K1419" s="407"/>
      <c r="L1419" s="407"/>
      <c r="M1419" s="407"/>
      <c r="N1419" s="407"/>
      <c r="O1419" s="407"/>
      <c r="P1419" s="407"/>
      <c r="Q1419" s="407"/>
      <c r="R1419" s="407"/>
      <c r="S1419" s="407"/>
      <c r="T1419" s="407"/>
      <c r="U1419" s="407"/>
      <c r="V1419" s="407"/>
      <c r="W1419" s="407"/>
      <c r="X1419" s="407"/>
      <c r="Y1419" s="407"/>
      <c r="Z1419" s="407"/>
      <c r="AA1419" s="407"/>
      <c r="AB1419" s="407"/>
      <c r="AC1419" s="407"/>
      <c r="AD1419" s="448"/>
    </row>
    <row r="1420" spans="1:30" ht="20.399999999999999" customHeight="1">
      <c r="A1420" s="796" t="s">
        <v>3106</v>
      </c>
      <c r="B1420" s="669" t="s">
        <v>3105</v>
      </c>
      <c r="C1420" s="275">
        <v>23</v>
      </c>
      <c r="D1420" s="275">
        <v>23</v>
      </c>
      <c r="E1420" s="275">
        <v>0</v>
      </c>
      <c r="F1420" s="275">
        <v>0</v>
      </c>
      <c r="G1420" s="1041">
        <v>100</v>
      </c>
      <c r="H1420" s="275">
        <v>0</v>
      </c>
      <c r="I1420" s="275">
        <v>0</v>
      </c>
      <c r="J1420" s="275">
        <v>0</v>
      </c>
      <c r="K1420" s="275">
        <v>0</v>
      </c>
      <c r="L1420" s="275">
        <v>0</v>
      </c>
      <c r="M1420" s="275">
        <v>0</v>
      </c>
      <c r="N1420" s="275">
        <v>0</v>
      </c>
      <c r="O1420" s="275">
        <v>0</v>
      </c>
      <c r="P1420" s="275">
        <v>0</v>
      </c>
      <c r="Q1420" s="275">
        <v>0</v>
      </c>
      <c r="R1420" s="275">
        <v>0</v>
      </c>
      <c r="S1420" s="275">
        <v>2</v>
      </c>
      <c r="T1420" s="275">
        <v>1</v>
      </c>
      <c r="U1420" s="275">
        <v>1</v>
      </c>
      <c r="V1420" s="1042">
        <v>4</v>
      </c>
      <c r="W1420" s="275">
        <v>3</v>
      </c>
      <c r="X1420" s="275">
        <v>4</v>
      </c>
      <c r="Y1420" s="275">
        <v>2</v>
      </c>
      <c r="Z1420" s="275">
        <v>3</v>
      </c>
      <c r="AA1420" s="275">
        <v>2</v>
      </c>
      <c r="AB1420" s="275">
        <v>1</v>
      </c>
      <c r="AC1420" s="275">
        <v>0</v>
      </c>
      <c r="AD1420" s="448"/>
    </row>
    <row r="1421" spans="1:30" ht="20.399999999999999" customHeight="1">
      <c r="A1421" s="794"/>
      <c r="B1421" s="670" t="s">
        <v>1468</v>
      </c>
      <c r="C1421" s="276">
        <v>12</v>
      </c>
      <c r="D1421" s="276">
        <v>12</v>
      </c>
      <c r="E1421" s="276">
        <v>0</v>
      </c>
      <c r="F1421" s="276">
        <v>0</v>
      </c>
      <c r="G1421" s="1043">
        <v>100</v>
      </c>
      <c r="H1421" s="276">
        <v>0</v>
      </c>
      <c r="I1421" s="276">
        <v>0</v>
      </c>
      <c r="J1421" s="276">
        <v>0</v>
      </c>
      <c r="K1421" s="276">
        <v>0</v>
      </c>
      <c r="L1421" s="276">
        <v>0</v>
      </c>
      <c r="M1421" s="276">
        <v>0</v>
      </c>
      <c r="N1421" s="276">
        <v>0</v>
      </c>
      <c r="O1421" s="276">
        <v>0</v>
      </c>
      <c r="P1421" s="276">
        <v>0</v>
      </c>
      <c r="Q1421" s="276">
        <v>0</v>
      </c>
      <c r="R1421" s="276">
        <v>0</v>
      </c>
      <c r="S1421" s="276">
        <v>0</v>
      </c>
      <c r="T1421" s="276">
        <v>1</v>
      </c>
      <c r="U1421" s="276">
        <v>0</v>
      </c>
      <c r="V1421" s="1044">
        <v>0</v>
      </c>
      <c r="W1421" s="276">
        <v>3</v>
      </c>
      <c r="X1421" s="276">
        <v>4</v>
      </c>
      <c r="Y1421" s="276">
        <v>1</v>
      </c>
      <c r="Z1421" s="276">
        <v>1</v>
      </c>
      <c r="AA1421" s="276">
        <v>2</v>
      </c>
      <c r="AB1421" s="276">
        <v>0</v>
      </c>
      <c r="AC1421" s="276">
        <v>0</v>
      </c>
      <c r="AD1421" s="448"/>
    </row>
    <row r="1422" spans="1:30" ht="20.399999999999999" customHeight="1">
      <c r="A1422" s="794"/>
      <c r="B1422" s="670" t="s">
        <v>1467</v>
      </c>
      <c r="C1422" s="276">
        <v>11</v>
      </c>
      <c r="D1422" s="276">
        <v>11</v>
      </c>
      <c r="E1422" s="276">
        <v>0</v>
      </c>
      <c r="F1422" s="276">
        <v>0</v>
      </c>
      <c r="G1422" s="1043">
        <v>100</v>
      </c>
      <c r="H1422" s="276">
        <v>0</v>
      </c>
      <c r="I1422" s="276">
        <v>0</v>
      </c>
      <c r="J1422" s="276">
        <v>0</v>
      </c>
      <c r="K1422" s="276">
        <v>0</v>
      </c>
      <c r="L1422" s="276">
        <v>0</v>
      </c>
      <c r="M1422" s="276">
        <v>0</v>
      </c>
      <c r="N1422" s="276">
        <v>0</v>
      </c>
      <c r="O1422" s="276">
        <v>0</v>
      </c>
      <c r="P1422" s="276">
        <v>0</v>
      </c>
      <c r="Q1422" s="276">
        <v>0</v>
      </c>
      <c r="R1422" s="276">
        <v>0</v>
      </c>
      <c r="S1422" s="276">
        <v>2</v>
      </c>
      <c r="T1422" s="276">
        <v>0</v>
      </c>
      <c r="U1422" s="276">
        <v>1</v>
      </c>
      <c r="V1422" s="1044">
        <v>4</v>
      </c>
      <c r="W1422" s="276">
        <v>0</v>
      </c>
      <c r="X1422" s="276">
        <v>0</v>
      </c>
      <c r="Y1422" s="276">
        <v>1</v>
      </c>
      <c r="Z1422" s="276">
        <v>2</v>
      </c>
      <c r="AA1422" s="276">
        <v>0</v>
      </c>
      <c r="AB1422" s="276">
        <v>1</v>
      </c>
      <c r="AC1422" s="276">
        <v>0</v>
      </c>
      <c r="AD1422" s="448"/>
    </row>
    <row r="1423" spans="1:30" ht="20.399999999999999" customHeight="1">
      <c r="A1423" s="794"/>
      <c r="B1423" s="670" t="s">
        <v>4104</v>
      </c>
      <c r="C1423" s="276">
        <v>0</v>
      </c>
      <c r="D1423" s="276">
        <v>0</v>
      </c>
      <c r="E1423" s="276">
        <v>0</v>
      </c>
      <c r="F1423" s="276">
        <v>0</v>
      </c>
      <c r="G1423" s="1043">
        <v>0</v>
      </c>
      <c r="H1423" s="276">
        <v>0</v>
      </c>
      <c r="I1423" s="276">
        <v>0</v>
      </c>
      <c r="J1423" s="276">
        <v>0</v>
      </c>
      <c r="K1423" s="276">
        <v>0</v>
      </c>
      <c r="L1423" s="276">
        <v>0</v>
      </c>
      <c r="M1423" s="276">
        <v>0</v>
      </c>
      <c r="N1423" s="276">
        <v>0</v>
      </c>
      <c r="O1423" s="276">
        <v>0</v>
      </c>
      <c r="P1423" s="276">
        <v>0</v>
      </c>
      <c r="Q1423" s="276">
        <v>0</v>
      </c>
      <c r="R1423" s="276">
        <v>0</v>
      </c>
      <c r="S1423" s="276">
        <v>0</v>
      </c>
      <c r="T1423" s="276">
        <v>0</v>
      </c>
      <c r="U1423" s="276">
        <v>0</v>
      </c>
      <c r="V1423" s="1044">
        <v>0</v>
      </c>
      <c r="W1423" s="276">
        <v>0</v>
      </c>
      <c r="X1423" s="276">
        <v>0</v>
      </c>
      <c r="Y1423" s="276">
        <v>0</v>
      </c>
      <c r="Z1423" s="276">
        <v>0</v>
      </c>
      <c r="AA1423" s="276">
        <v>0</v>
      </c>
      <c r="AB1423" s="276">
        <v>0</v>
      </c>
      <c r="AC1423" s="276">
        <v>0</v>
      </c>
      <c r="AD1423" s="448"/>
    </row>
    <row r="1424" spans="1:30" ht="20.399999999999999" customHeight="1">
      <c r="A1424" s="407"/>
      <c r="B1424" s="407"/>
      <c r="C1424" s="407"/>
      <c r="D1424" s="407"/>
      <c r="E1424" s="407"/>
      <c r="F1424" s="407"/>
      <c r="G1424" s="407"/>
      <c r="H1424" s="407"/>
      <c r="I1424" s="407"/>
      <c r="J1424" s="407"/>
      <c r="K1424" s="407"/>
      <c r="L1424" s="407"/>
      <c r="M1424" s="407"/>
      <c r="N1424" s="407"/>
      <c r="O1424" s="407"/>
      <c r="P1424" s="407"/>
      <c r="Q1424" s="407"/>
      <c r="R1424" s="407"/>
      <c r="S1424" s="407"/>
      <c r="T1424" s="407"/>
      <c r="U1424" s="407"/>
      <c r="V1424" s="407"/>
      <c r="W1424" s="407"/>
      <c r="X1424" s="407"/>
      <c r="Y1424" s="407"/>
      <c r="Z1424" s="407"/>
      <c r="AA1424" s="407"/>
      <c r="AB1424" s="407"/>
      <c r="AC1424" s="407"/>
      <c r="AD1424" s="448"/>
    </row>
    <row r="1425" spans="1:30" ht="20.399999999999999" customHeight="1">
      <c r="A1425" s="796" t="s">
        <v>3104</v>
      </c>
      <c r="B1425" s="669" t="s">
        <v>3103</v>
      </c>
      <c r="C1425" s="275">
        <v>1</v>
      </c>
      <c r="D1425" s="275">
        <v>1</v>
      </c>
      <c r="E1425" s="275">
        <v>0</v>
      </c>
      <c r="F1425" s="275">
        <v>0</v>
      </c>
      <c r="G1425" s="1041">
        <v>100</v>
      </c>
      <c r="H1425" s="275">
        <v>0</v>
      </c>
      <c r="I1425" s="275">
        <v>0</v>
      </c>
      <c r="J1425" s="275">
        <v>0</v>
      </c>
      <c r="K1425" s="275">
        <v>0</v>
      </c>
      <c r="L1425" s="275">
        <v>0</v>
      </c>
      <c r="M1425" s="275">
        <v>0</v>
      </c>
      <c r="N1425" s="275">
        <v>0</v>
      </c>
      <c r="O1425" s="275">
        <v>0</v>
      </c>
      <c r="P1425" s="275">
        <v>1</v>
      </c>
      <c r="Q1425" s="275">
        <v>0</v>
      </c>
      <c r="R1425" s="275">
        <v>0</v>
      </c>
      <c r="S1425" s="275">
        <v>0</v>
      </c>
      <c r="T1425" s="275">
        <v>0</v>
      </c>
      <c r="U1425" s="275">
        <v>0</v>
      </c>
      <c r="V1425" s="1042">
        <v>0</v>
      </c>
      <c r="W1425" s="275">
        <v>0</v>
      </c>
      <c r="X1425" s="275">
        <v>0</v>
      </c>
      <c r="Y1425" s="275">
        <v>0</v>
      </c>
      <c r="Z1425" s="275">
        <v>0</v>
      </c>
      <c r="AA1425" s="275">
        <v>0</v>
      </c>
      <c r="AB1425" s="275">
        <v>0</v>
      </c>
      <c r="AC1425" s="275">
        <v>0</v>
      </c>
      <c r="AD1425" s="448"/>
    </row>
    <row r="1426" spans="1:30" ht="20.399999999999999" customHeight="1">
      <c r="A1426" s="794"/>
      <c r="B1426" s="670" t="s">
        <v>1468</v>
      </c>
      <c r="C1426" s="276">
        <v>0</v>
      </c>
      <c r="D1426" s="276">
        <v>0</v>
      </c>
      <c r="E1426" s="276">
        <v>0</v>
      </c>
      <c r="F1426" s="276">
        <v>0</v>
      </c>
      <c r="G1426" s="1043">
        <v>0</v>
      </c>
      <c r="H1426" s="276">
        <v>0</v>
      </c>
      <c r="I1426" s="276">
        <v>0</v>
      </c>
      <c r="J1426" s="276">
        <v>0</v>
      </c>
      <c r="K1426" s="276">
        <v>0</v>
      </c>
      <c r="L1426" s="276">
        <v>0</v>
      </c>
      <c r="M1426" s="276">
        <v>0</v>
      </c>
      <c r="N1426" s="276">
        <v>0</v>
      </c>
      <c r="O1426" s="276">
        <v>0</v>
      </c>
      <c r="P1426" s="276">
        <v>0</v>
      </c>
      <c r="Q1426" s="276">
        <v>0</v>
      </c>
      <c r="R1426" s="276">
        <v>0</v>
      </c>
      <c r="S1426" s="276">
        <v>0</v>
      </c>
      <c r="T1426" s="276">
        <v>0</v>
      </c>
      <c r="U1426" s="276">
        <v>0</v>
      </c>
      <c r="V1426" s="1044">
        <v>0</v>
      </c>
      <c r="W1426" s="276">
        <v>0</v>
      </c>
      <c r="X1426" s="276">
        <v>0</v>
      </c>
      <c r="Y1426" s="276">
        <v>0</v>
      </c>
      <c r="Z1426" s="276">
        <v>0</v>
      </c>
      <c r="AA1426" s="276">
        <v>0</v>
      </c>
      <c r="AB1426" s="276">
        <v>0</v>
      </c>
      <c r="AC1426" s="276">
        <v>0</v>
      </c>
      <c r="AD1426" s="448"/>
    </row>
    <row r="1427" spans="1:30" ht="20.399999999999999" customHeight="1">
      <c r="A1427" s="794"/>
      <c r="B1427" s="670" t="s">
        <v>1467</v>
      </c>
      <c r="C1427" s="276">
        <v>1</v>
      </c>
      <c r="D1427" s="276">
        <v>1</v>
      </c>
      <c r="E1427" s="276">
        <v>0</v>
      </c>
      <c r="F1427" s="276">
        <v>0</v>
      </c>
      <c r="G1427" s="1043">
        <v>100</v>
      </c>
      <c r="H1427" s="276">
        <v>0</v>
      </c>
      <c r="I1427" s="276">
        <v>0</v>
      </c>
      <c r="J1427" s="276">
        <v>0</v>
      </c>
      <c r="K1427" s="276">
        <v>0</v>
      </c>
      <c r="L1427" s="276">
        <v>0</v>
      </c>
      <c r="M1427" s="276">
        <v>0</v>
      </c>
      <c r="N1427" s="276">
        <v>0</v>
      </c>
      <c r="O1427" s="276">
        <v>0</v>
      </c>
      <c r="P1427" s="276">
        <v>1</v>
      </c>
      <c r="Q1427" s="276">
        <v>0</v>
      </c>
      <c r="R1427" s="276">
        <v>0</v>
      </c>
      <c r="S1427" s="276">
        <v>0</v>
      </c>
      <c r="T1427" s="276">
        <v>0</v>
      </c>
      <c r="U1427" s="276">
        <v>0</v>
      </c>
      <c r="V1427" s="1044">
        <v>0</v>
      </c>
      <c r="W1427" s="276">
        <v>0</v>
      </c>
      <c r="X1427" s="276">
        <v>0</v>
      </c>
      <c r="Y1427" s="276">
        <v>0</v>
      </c>
      <c r="Z1427" s="276">
        <v>0</v>
      </c>
      <c r="AA1427" s="276">
        <v>0</v>
      </c>
      <c r="AB1427" s="276">
        <v>0</v>
      </c>
      <c r="AC1427" s="276">
        <v>0</v>
      </c>
      <c r="AD1427" s="448"/>
    </row>
    <row r="1428" spans="1:30" ht="20.399999999999999" customHeight="1">
      <c r="A1428" s="794"/>
      <c r="B1428" s="670" t="s">
        <v>4104</v>
      </c>
      <c r="C1428" s="276">
        <v>0</v>
      </c>
      <c r="D1428" s="276">
        <v>0</v>
      </c>
      <c r="E1428" s="276">
        <v>0</v>
      </c>
      <c r="F1428" s="276">
        <v>0</v>
      </c>
      <c r="G1428" s="1043">
        <v>0</v>
      </c>
      <c r="H1428" s="276">
        <v>0</v>
      </c>
      <c r="I1428" s="276">
        <v>0</v>
      </c>
      <c r="J1428" s="276">
        <v>0</v>
      </c>
      <c r="K1428" s="276">
        <v>0</v>
      </c>
      <c r="L1428" s="276">
        <v>0</v>
      </c>
      <c r="M1428" s="276">
        <v>0</v>
      </c>
      <c r="N1428" s="276">
        <v>0</v>
      </c>
      <c r="O1428" s="276">
        <v>0</v>
      </c>
      <c r="P1428" s="276">
        <v>0</v>
      </c>
      <c r="Q1428" s="276">
        <v>0</v>
      </c>
      <c r="R1428" s="276">
        <v>0</v>
      </c>
      <c r="S1428" s="276">
        <v>0</v>
      </c>
      <c r="T1428" s="276">
        <v>0</v>
      </c>
      <c r="U1428" s="276">
        <v>0</v>
      </c>
      <c r="V1428" s="1044">
        <v>0</v>
      </c>
      <c r="W1428" s="276">
        <v>0</v>
      </c>
      <c r="X1428" s="276">
        <v>0</v>
      </c>
      <c r="Y1428" s="276">
        <v>0</v>
      </c>
      <c r="Z1428" s="276">
        <v>0</v>
      </c>
      <c r="AA1428" s="276">
        <v>0</v>
      </c>
      <c r="AB1428" s="276">
        <v>0</v>
      </c>
      <c r="AC1428" s="276">
        <v>0</v>
      </c>
      <c r="AD1428" s="448"/>
    </row>
    <row r="1429" spans="1:30" ht="20.399999999999999" customHeight="1">
      <c r="A1429" s="407"/>
      <c r="B1429" s="407"/>
      <c r="C1429" s="407"/>
      <c r="D1429" s="407"/>
      <c r="E1429" s="407"/>
      <c r="F1429" s="407"/>
      <c r="G1429" s="407"/>
      <c r="H1429" s="407"/>
      <c r="I1429" s="407"/>
      <c r="J1429" s="407"/>
      <c r="K1429" s="407"/>
      <c r="L1429" s="407"/>
      <c r="M1429" s="407"/>
      <c r="N1429" s="407"/>
      <c r="O1429" s="407"/>
      <c r="P1429" s="407"/>
      <c r="Q1429" s="407"/>
      <c r="R1429" s="407"/>
      <c r="S1429" s="407"/>
      <c r="T1429" s="407"/>
      <c r="U1429" s="407"/>
      <c r="V1429" s="407"/>
      <c r="W1429" s="407"/>
      <c r="X1429" s="407"/>
      <c r="Y1429" s="407"/>
      <c r="Z1429" s="407"/>
      <c r="AA1429" s="407"/>
      <c r="AB1429" s="407"/>
      <c r="AC1429" s="407"/>
      <c r="AD1429" s="448"/>
    </row>
    <row r="1430" spans="1:30" ht="20.399999999999999" customHeight="1">
      <c r="A1430" s="796" t="s">
        <v>3102</v>
      </c>
      <c r="B1430" s="669" t="s">
        <v>3101</v>
      </c>
      <c r="C1430" s="275">
        <v>9</v>
      </c>
      <c r="D1430" s="275">
        <v>9</v>
      </c>
      <c r="E1430" s="275">
        <v>0</v>
      </c>
      <c r="F1430" s="275">
        <v>0</v>
      </c>
      <c r="G1430" s="1041">
        <v>100</v>
      </c>
      <c r="H1430" s="275">
        <v>0</v>
      </c>
      <c r="I1430" s="275">
        <v>0</v>
      </c>
      <c r="J1430" s="275">
        <v>0</v>
      </c>
      <c r="K1430" s="275">
        <v>0</v>
      </c>
      <c r="L1430" s="275">
        <v>0</v>
      </c>
      <c r="M1430" s="275">
        <v>0</v>
      </c>
      <c r="N1430" s="275">
        <v>0</v>
      </c>
      <c r="O1430" s="275">
        <v>0</v>
      </c>
      <c r="P1430" s="275">
        <v>0</v>
      </c>
      <c r="Q1430" s="275">
        <v>0</v>
      </c>
      <c r="R1430" s="275">
        <v>0</v>
      </c>
      <c r="S1430" s="275">
        <v>0</v>
      </c>
      <c r="T1430" s="275">
        <v>1</v>
      </c>
      <c r="U1430" s="275">
        <v>1</v>
      </c>
      <c r="V1430" s="1042">
        <v>0</v>
      </c>
      <c r="W1430" s="275">
        <v>1</v>
      </c>
      <c r="X1430" s="275">
        <v>1</v>
      </c>
      <c r="Y1430" s="275">
        <v>3</v>
      </c>
      <c r="Z1430" s="275">
        <v>0</v>
      </c>
      <c r="AA1430" s="275">
        <v>1</v>
      </c>
      <c r="AB1430" s="275">
        <v>1</v>
      </c>
      <c r="AC1430" s="275">
        <v>0</v>
      </c>
      <c r="AD1430" s="448"/>
    </row>
    <row r="1431" spans="1:30" ht="20.399999999999999" customHeight="1">
      <c r="A1431" s="669"/>
      <c r="B1431" s="669" t="s">
        <v>3100</v>
      </c>
      <c r="C1431" s="797"/>
      <c r="D1431" s="797"/>
      <c r="E1431" s="797"/>
      <c r="F1431" s="797"/>
      <c r="G1431" s="797"/>
      <c r="H1431" s="797"/>
      <c r="I1431" s="797"/>
      <c r="J1431" s="797"/>
      <c r="K1431" s="797"/>
      <c r="L1431" s="797"/>
      <c r="M1431" s="797"/>
      <c r="N1431" s="797"/>
      <c r="O1431" s="797"/>
      <c r="P1431" s="797"/>
      <c r="Q1431" s="797"/>
      <c r="R1431" s="797"/>
      <c r="S1431" s="797"/>
      <c r="T1431" s="797"/>
      <c r="U1431" s="797"/>
      <c r="V1431" s="797"/>
      <c r="W1431" s="797"/>
      <c r="X1431" s="797"/>
      <c r="Y1431" s="797"/>
      <c r="Z1431" s="797"/>
      <c r="AA1431" s="797"/>
      <c r="AB1431" s="797"/>
      <c r="AC1431" s="797"/>
      <c r="AD1431" s="448"/>
    </row>
    <row r="1432" spans="1:30" ht="20.399999999999999" customHeight="1">
      <c r="A1432" s="794"/>
      <c r="B1432" s="670" t="s">
        <v>1468</v>
      </c>
      <c r="C1432" s="276">
        <v>3</v>
      </c>
      <c r="D1432" s="276">
        <v>3</v>
      </c>
      <c r="E1432" s="276">
        <v>0</v>
      </c>
      <c r="F1432" s="276">
        <v>0</v>
      </c>
      <c r="G1432" s="1043">
        <v>100</v>
      </c>
      <c r="H1432" s="276">
        <v>0</v>
      </c>
      <c r="I1432" s="276">
        <v>0</v>
      </c>
      <c r="J1432" s="276">
        <v>0</v>
      </c>
      <c r="K1432" s="276">
        <v>0</v>
      </c>
      <c r="L1432" s="276">
        <v>0</v>
      </c>
      <c r="M1432" s="276">
        <v>0</v>
      </c>
      <c r="N1432" s="276">
        <v>0</v>
      </c>
      <c r="O1432" s="276">
        <v>0</v>
      </c>
      <c r="P1432" s="276">
        <v>0</v>
      </c>
      <c r="Q1432" s="276">
        <v>0</v>
      </c>
      <c r="R1432" s="276">
        <v>0</v>
      </c>
      <c r="S1432" s="276">
        <v>0</v>
      </c>
      <c r="T1432" s="276">
        <v>0</v>
      </c>
      <c r="U1432" s="276">
        <v>1</v>
      </c>
      <c r="V1432" s="1044">
        <v>0</v>
      </c>
      <c r="W1432" s="276">
        <v>1</v>
      </c>
      <c r="X1432" s="276">
        <v>0</v>
      </c>
      <c r="Y1432" s="276">
        <v>0</v>
      </c>
      <c r="Z1432" s="276">
        <v>0</v>
      </c>
      <c r="AA1432" s="276">
        <v>1</v>
      </c>
      <c r="AB1432" s="276">
        <v>0</v>
      </c>
      <c r="AC1432" s="276">
        <v>0</v>
      </c>
      <c r="AD1432" s="448"/>
    </row>
    <row r="1433" spans="1:30" ht="20.399999999999999" customHeight="1">
      <c r="A1433" s="794"/>
      <c r="B1433" s="670" t="s">
        <v>1467</v>
      </c>
      <c r="C1433" s="276">
        <v>6</v>
      </c>
      <c r="D1433" s="276">
        <v>6</v>
      </c>
      <c r="E1433" s="276">
        <v>0</v>
      </c>
      <c r="F1433" s="276">
        <v>0</v>
      </c>
      <c r="G1433" s="1043">
        <v>100</v>
      </c>
      <c r="H1433" s="276">
        <v>0</v>
      </c>
      <c r="I1433" s="276">
        <v>0</v>
      </c>
      <c r="J1433" s="276">
        <v>0</v>
      </c>
      <c r="K1433" s="276">
        <v>0</v>
      </c>
      <c r="L1433" s="276">
        <v>0</v>
      </c>
      <c r="M1433" s="276">
        <v>0</v>
      </c>
      <c r="N1433" s="276">
        <v>0</v>
      </c>
      <c r="O1433" s="276">
        <v>0</v>
      </c>
      <c r="P1433" s="276">
        <v>0</v>
      </c>
      <c r="Q1433" s="276">
        <v>0</v>
      </c>
      <c r="R1433" s="276">
        <v>0</v>
      </c>
      <c r="S1433" s="276">
        <v>0</v>
      </c>
      <c r="T1433" s="276">
        <v>1</v>
      </c>
      <c r="U1433" s="276">
        <v>0</v>
      </c>
      <c r="V1433" s="1044">
        <v>0</v>
      </c>
      <c r="W1433" s="276">
        <v>0</v>
      </c>
      <c r="X1433" s="276">
        <v>1</v>
      </c>
      <c r="Y1433" s="276">
        <v>3</v>
      </c>
      <c r="Z1433" s="276">
        <v>0</v>
      </c>
      <c r="AA1433" s="276">
        <v>0</v>
      </c>
      <c r="AB1433" s="276">
        <v>1</v>
      </c>
      <c r="AC1433" s="276">
        <v>0</v>
      </c>
      <c r="AD1433" s="448"/>
    </row>
    <row r="1434" spans="1:30" ht="20.399999999999999" customHeight="1">
      <c r="A1434" s="794"/>
      <c r="B1434" s="670" t="s">
        <v>4104</v>
      </c>
      <c r="C1434" s="276">
        <v>0</v>
      </c>
      <c r="D1434" s="276">
        <v>0</v>
      </c>
      <c r="E1434" s="276">
        <v>0</v>
      </c>
      <c r="F1434" s="276">
        <v>0</v>
      </c>
      <c r="G1434" s="1043">
        <v>0</v>
      </c>
      <c r="H1434" s="276">
        <v>0</v>
      </c>
      <c r="I1434" s="276">
        <v>0</v>
      </c>
      <c r="J1434" s="276">
        <v>0</v>
      </c>
      <c r="K1434" s="276">
        <v>0</v>
      </c>
      <c r="L1434" s="276">
        <v>0</v>
      </c>
      <c r="M1434" s="276">
        <v>0</v>
      </c>
      <c r="N1434" s="276">
        <v>0</v>
      </c>
      <c r="O1434" s="276">
        <v>0</v>
      </c>
      <c r="P1434" s="276">
        <v>0</v>
      </c>
      <c r="Q1434" s="276">
        <v>0</v>
      </c>
      <c r="R1434" s="276">
        <v>0</v>
      </c>
      <c r="S1434" s="276">
        <v>0</v>
      </c>
      <c r="T1434" s="276">
        <v>0</v>
      </c>
      <c r="U1434" s="276">
        <v>0</v>
      </c>
      <c r="V1434" s="1044">
        <v>0</v>
      </c>
      <c r="W1434" s="276">
        <v>0</v>
      </c>
      <c r="X1434" s="276">
        <v>0</v>
      </c>
      <c r="Y1434" s="276">
        <v>0</v>
      </c>
      <c r="Z1434" s="276">
        <v>0</v>
      </c>
      <c r="AA1434" s="276">
        <v>0</v>
      </c>
      <c r="AB1434" s="276">
        <v>0</v>
      </c>
      <c r="AC1434" s="276">
        <v>0</v>
      </c>
      <c r="AD1434" s="448"/>
    </row>
    <row r="1435" spans="1:30" ht="20.399999999999999" customHeight="1">
      <c r="A1435" s="407"/>
      <c r="B1435" s="407"/>
      <c r="C1435" s="407"/>
      <c r="D1435" s="407"/>
      <c r="E1435" s="407"/>
      <c r="F1435" s="407"/>
      <c r="G1435" s="407"/>
      <c r="H1435" s="407"/>
      <c r="I1435" s="407"/>
      <c r="J1435" s="407"/>
      <c r="K1435" s="407"/>
      <c r="L1435" s="407"/>
      <c r="M1435" s="407"/>
      <c r="N1435" s="407"/>
      <c r="O1435" s="407"/>
      <c r="P1435" s="407"/>
      <c r="Q1435" s="407"/>
      <c r="R1435" s="407"/>
      <c r="S1435" s="407"/>
      <c r="T1435" s="407"/>
      <c r="U1435" s="407"/>
      <c r="V1435" s="407"/>
      <c r="W1435" s="407"/>
      <c r="X1435" s="407"/>
      <c r="Y1435" s="407"/>
      <c r="Z1435" s="407"/>
      <c r="AA1435" s="407"/>
      <c r="AB1435" s="407"/>
      <c r="AC1435" s="407"/>
      <c r="AD1435" s="448"/>
    </row>
    <row r="1436" spans="1:30" ht="20.399999999999999" customHeight="1">
      <c r="A1436" s="796" t="s">
        <v>3099</v>
      </c>
      <c r="B1436" s="669" t="s">
        <v>3098</v>
      </c>
      <c r="C1436" s="275">
        <v>251</v>
      </c>
      <c r="D1436" s="275">
        <v>251</v>
      </c>
      <c r="E1436" s="275">
        <v>0</v>
      </c>
      <c r="F1436" s="275">
        <v>0</v>
      </c>
      <c r="G1436" s="1041">
        <v>100</v>
      </c>
      <c r="H1436" s="275">
        <v>2</v>
      </c>
      <c r="I1436" s="275">
        <v>0</v>
      </c>
      <c r="J1436" s="275">
        <v>0</v>
      </c>
      <c r="K1436" s="275">
        <v>2</v>
      </c>
      <c r="L1436" s="275">
        <v>4</v>
      </c>
      <c r="M1436" s="275">
        <v>7</v>
      </c>
      <c r="N1436" s="275">
        <v>5</v>
      </c>
      <c r="O1436" s="275">
        <v>11</v>
      </c>
      <c r="P1436" s="275">
        <v>9</v>
      </c>
      <c r="Q1436" s="275">
        <v>12</v>
      </c>
      <c r="R1436" s="275">
        <v>12</v>
      </c>
      <c r="S1436" s="275">
        <v>13</v>
      </c>
      <c r="T1436" s="275">
        <v>10</v>
      </c>
      <c r="U1436" s="275">
        <v>24</v>
      </c>
      <c r="V1436" s="1042">
        <v>21</v>
      </c>
      <c r="W1436" s="275">
        <v>19</v>
      </c>
      <c r="X1436" s="275">
        <v>18</v>
      </c>
      <c r="Y1436" s="275">
        <v>17</v>
      </c>
      <c r="Z1436" s="275">
        <v>18</v>
      </c>
      <c r="AA1436" s="275">
        <v>15</v>
      </c>
      <c r="AB1436" s="275">
        <v>14</v>
      </c>
      <c r="AC1436" s="275">
        <v>20</v>
      </c>
      <c r="AD1436" s="448"/>
    </row>
    <row r="1437" spans="1:30" ht="20.399999999999999" customHeight="1">
      <c r="A1437" s="794"/>
      <c r="B1437" s="670" t="s">
        <v>1468</v>
      </c>
      <c r="C1437" s="276">
        <v>150</v>
      </c>
      <c r="D1437" s="276">
        <v>150</v>
      </c>
      <c r="E1437" s="276">
        <v>0</v>
      </c>
      <c r="F1437" s="276">
        <v>0</v>
      </c>
      <c r="G1437" s="1043">
        <v>100</v>
      </c>
      <c r="H1437" s="276">
        <v>1</v>
      </c>
      <c r="I1437" s="276">
        <v>0</v>
      </c>
      <c r="J1437" s="276">
        <v>0</v>
      </c>
      <c r="K1437" s="276">
        <v>1</v>
      </c>
      <c r="L1437" s="276">
        <v>3</v>
      </c>
      <c r="M1437" s="276">
        <v>4</v>
      </c>
      <c r="N1437" s="276">
        <v>3</v>
      </c>
      <c r="O1437" s="276">
        <v>4</v>
      </c>
      <c r="P1437" s="276">
        <v>6</v>
      </c>
      <c r="Q1437" s="276">
        <v>9</v>
      </c>
      <c r="R1437" s="276">
        <v>7</v>
      </c>
      <c r="S1437" s="276">
        <v>6</v>
      </c>
      <c r="T1437" s="276">
        <v>5</v>
      </c>
      <c r="U1437" s="276">
        <v>20</v>
      </c>
      <c r="V1437" s="1044">
        <v>15</v>
      </c>
      <c r="W1437" s="276">
        <v>16</v>
      </c>
      <c r="X1437" s="276">
        <v>8</v>
      </c>
      <c r="Y1437" s="276">
        <v>12</v>
      </c>
      <c r="Z1437" s="276">
        <v>12</v>
      </c>
      <c r="AA1437" s="276">
        <v>8</v>
      </c>
      <c r="AB1437" s="276">
        <v>5</v>
      </c>
      <c r="AC1437" s="276">
        <v>6</v>
      </c>
      <c r="AD1437" s="448"/>
    </row>
    <row r="1438" spans="1:30" ht="20.399999999999999" customHeight="1">
      <c r="A1438" s="794"/>
      <c r="B1438" s="670" t="s">
        <v>1467</v>
      </c>
      <c r="C1438" s="276">
        <v>101</v>
      </c>
      <c r="D1438" s="276">
        <v>101</v>
      </c>
      <c r="E1438" s="276">
        <v>0</v>
      </c>
      <c r="F1438" s="276">
        <v>0</v>
      </c>
      <c r="G1438" s="1043">
        <v>100</v>
      </c>
      <c r="H1438" s="276">
        <v>1</v>
      </c>
      <c r="I1438" s="276">
        <v>0</v>
      </c>
      <c r="J1438" s="276">
        <v>0</v>
      </c>
      <c r="K1438" s="276">
        <v>1</v>
      </c>
      <c r="L1438" s="276">
        <v>1</v>
      </c>
      <c r="M1438" s="276">
        <v>3</v>
      </c>
      <c r="N1438" s="276">
        <v>2</v>
      </c>
      <c r="O1438" s="276">
        <v>7</v>
      </c>
      <c r="P1438" s="276">
        <v>3</v>
      </c>
      <c r="Q1438" s="276">
        <v>3</v>
      </c>
      <c r="R1438" s="276">
        <v>5</v>
      </c>
      <c r="S1438" s="276">
        <v>7</v>
      </c>
      <c r="T1438" s="276">
        <v>5</v>
      </c>
      <c r="U1438" s="276">
        <v>4</v>
      </c>
      <c r="V1438" s="1044">
        <v>6</v>
      </c>
      <c r="W1438" s="276">
        <v>3</v>
      </c>
      <c r="X1438" s="276">
        <v>10</v>
      </c>
      <c r="Y1438" s="276">
        <v>5</v>
      </c>
      <c r="Z1438" s="276">
        <v>6</v>
      </c>
      <c r="AA1438" s="276">
        <v>7</v>
      </c>
      <c r="AB1438" s="276">
        <v>9</v>
      </c>
      <c r="AC1438" s="276">
        <v>14</v>
      </c>
      <c r="AD1438" s="448"/>
    </row>
    <row r="1439" spans="1:30" ht="20.399999999999999" customHeight="1">
      <c r="A1439" s="794"/>
      <c r="B1439" s="670" t="s">
        <v>4104</v>
      </c>
      <c r="C1439" s="276">
        <v>0</v>
      </c>
      <c r="D1439" s="276">
        <v>0</v>
      </c>
      <c r="E1439" s="276">
        <v>0</v>
      </c>
      <c r="F1439" s="276">
        <v>0</v>
      </c>
      <c r="G1439" s="1043">
        <v>0</v>
      </c>
      <c r="H1439" s="276">
        <v>0</v>
      </c>
      <c r="I1439" s="276">
        <v>0</v>
      </c>
      <c r="J1439" s="276">
        <v>0</v>
      </c>
      <c r="K1439" s="276">
        <v>0</v>
      </c>
      <c r="L1439" s="276">
        <v>0</v>
      </c>
      <c r="M1439" s="276">
        <v>0</v>
      </c>
      <c r="N1439" s="276">
        <v>0</v>
      </c>
      <c r="O1439" s="276">
        <v>0</v>
      </c>
      <c r="P1439" s="276">
        <v>0</v>
      </c>
      <c r="Q1439" s="276">
        <v>0</v>
      </c>
      <c r="R1439" s="276">
        <v>0</v>
      </c>
      <c r="S1439" s="276">
        <v>0</v>
      </c>
      <c r="T1439" s="276">
        <v>0</v>
      </c>
      <c r="U1439" s="276">
        <v>0</v>
      </c>
      <c r="V1439" s="1044">
        <v>0</v>
      </c>
      <c r="W1439" s="276">
        <v>0</v>
      </c>
      <c r="X1439" s="276">
        <v>0</v>
      </c>
      <c r="Y1439" s="276">
        <v>0</v>
      </c>
      <c r="Z1439" s="276">
        <v>0</v>
      </c>
      <c r="AA1439" s="276">
        <v>0</v>
      </c>
      <c r="AB1439" s="276">
        <v>0</v>
      </c>
      <c r="AC1439" s="276">
        <v>0</v>
      </c>
      <c r="AD1439" s="448"/>
    </row>
    <row r="1440" spans="1:30" ht="20.399999999999999" customHeight="1">
      <c r="A1440" s="407"/>
      <c r="B1440" s="407"/>
      <c r="C1440" s="407"/>
      <c r="D1440" s="407"/>
      <c r="E1440" s="407"/>
      <c r="F1440" s="407"/>
      <c r="G1440" s="407"/>
      <c r="H1440" s="407"/>
      <c r="I1440" s="407"/>
      <c r="J1440" s="407"/>
      <c r="K1440" s="407"/>
      <c r="L1440" s="407"/>
      <c r="M1440" s="407"/>
      <c r="N1440" s="407"/>
      <c r="O1440" s="407"/>
      <c r="P1440" s="407"/>
      <c r="Q1440" s="407"/>
      <c r="R1440" s="407"/>
      <c r="S1440" s="407"/>
      <c r="T1440" s="407"/>
      <c r="U1440" s="407"/>
      <c r="V1440" s="407"/>
      <c r="W1440" s="407"/>
      <c r="X1440" s="407"/>
      <c r="Y1440" s="407"/>
      <c r="Z1440" s="407"/>
      <c r="AA1440" s="407"/>
      <c r="AB1440" s="407"/>
      <c r="AC1440" s="407"/>
      <c r="AD1440" s="448"/>
    </row>
    <row r="1441" spans="1:30" ht="20.399999999999999" customHeight="1">
      <c r="A1441" s="796" t="s">
        <v>3097</v>
      </c>
      <c r="B1441" s="669" t="s">
        <v>3096</v>
      </c>
      <c r="C1441" s="275">
        <v>42</v>
      </c>
      <c r="D1441" s="275">
        <v>42</v>
      </c>
      <c r="E1441" s="275">
        <v>0</v>
      </c>
      <c r="F1441" s="275">
        <v>0</v>
      </c>
      <c r="G1441" s="1041">
        <v>100</v>
      </c>
      <c r="H1441" s="275">
        <v>0</v>
      </c>
      <c r="I1441" s="275">
        <v>0</v>
      </c>
      <c r="J1441" s="275">
        <v>0</v>
      </c>
      <c r="K1441" s="275">
        <v>0</v>
      </c>
      <c r="L1441" s="275">
        <v>0</v>
      </c>
      <c r="M1441" s="275">
        <v>0</v>
      </c>
      <c r="N1441" s="275">
        <v>0</v>
      </c>
      <c r="O1441" s="275">
        <v>1</v>
      </c>
      <c r="P1441" s="275">
        <v>3</v>
      </c>
      <c r="Q1441" s="275">
        <v>3</v>
      </c>
      <c r="R1441" s="275">
        <v>4</v>
      </c>
      <c r="S1441" s="275">
        <v>4</v>
      </c>
      <c r="T1441" s="275">
        <v>1</v>
      </c>
      <c r="U1441" s="275">
        <v>1</v>
      </c>
      <c r="V1441" s="1042">
        <v>2</v>
      </c>
      <c r="W1441" s="275">
        <v>4</v>
      </c>
      <c r="X1441" s="275">
        <v>0</v>
      </c>
      <c r="Y1441" s="275">
        <v>5</v>
      </c>
      <c r="Z1441" s="275">
        <v>3</v>
      </c>
      <c r="AA1441" s="275">
        <v>4</v>
      </c>
      <c r="AB1441" s="275">
        <v>3</v>
      </c>
      <c r="AC1441" s="275">
        <v>4</v>
      </c>
      <c r="AD1441" s="448"/>
    </row>
    <row r="1442" spans="1:30" ht="20.399999999999999" customHeight="1">
      <c r="A1442" s="794"/>
      <c r="B1442" s="670" t="s">
        <v>1468</v>
      </c>
      <c r="C1442" s="276">
        <v>29</v>
      </c>
      <c r="D1442" s="276">
        <v>29</v>
      </c>
      <c r="E1442" s="276">
        <v>0</v>
      </c>
      <c r="F1442" s="276">
        <v>0</v>
      </c>
      <c r="G1442" s="1043">
        <v>100</v>
      </c>
      <c r="H1442" s="276">
        <v>0</v>
      </c>
      <c r="I1442" s="276">
        <v>0</v>
      </c>
      <c r="J1442" s="276">
        <v>0</v>
      </c>
      <c r="K1442" s="276">
        <v>0</v>
      </c>
      <c r="L1442" s="276">
        <v>0</v>
      </c>
      <c r="M1442" s="276">
        <v>0</v>
      </c>
      <c r="N1442" s="276">
        <v>0</v>
      </c>
      <c r="O1442" s="276">
        <v>0</v>
      </c>
      <c r="P1442" s="276">
        <v>3</v>
      </c>
      <c r="Q1442" s="276">
        <v>1</v>
      </c>
      <c r="R1442" s="276">
        <v>4</v>
      </c>
      <c r="S1442" s="276">
        <v>4</v>
      </c>
      <c r="T1442" s="276">
        <v>1</v>
      </c>
      <c r="U1442" s="276">
        <v>0</v>
      </c>
      <c r="V1442" s="1044">
        <v>1</v>
      </c>
      <c r="W1442" s="276">
        <v>4</v>
      </c>
      <c r="X1442" s="276">
        <v>0</v>
      </c>
      <c r="Y1442" s="276">
        <v>3</v>
      </c>
      <c r="Z1442" s="276">
        <v>3</v>
      </c>
      <c r="AA1442" s="276">
        <v>2</v>
      </c>
      <c r="AB1442" s="276">
        <v>1</v>
      </c>
      <c r="AC1442" s="276">
        <v>2</v>
      </c>
      <c r="AD1442" s="448"/>
    </row>
    <row r="1443" spans="1:30" ht="20.399999999999999" customHeight="1">
      <c r="A1443" s="794"/>
      <c r="B1443" s="670" t="s">
        <v>1467</v>
      </c>
      <c r="C1443" s="276">
        <v>13</v>
      </c>
      <c r="D1443" s="276">
        <v>13</v>
      </c>
      <c r="E1443" s="276">
        <v>0</v>
      </c>
      <c r="F1443" s="276">
        <v>0</v>
      </c>
      <c r="G1443" s="1043">
        <v>100</v>
      </c>
      <c r="H1443" s="276">
        <v>0</v>
      </c>
      <c r="I1443" s="276">
        <v>0</v>
      </c>
      <c r="J1443" s="276">
        <v>0</v>
      </c>
      <c r="K1443" s="276">
        <v>0</v>
      </c>
      <c r="L1443" s="276">
        <v>0</v>
      </c>
      <c r="M1443" s="276">
        <v>0</v>
      </c>
      <c r="N1443" s="276">
        <v>0</v>
      </c>
      <c r="O1443" s="276">
        <v>1</v>
      </c>
      <c r="P1443" s="276">
        <v>0</v>
      </c>
      <c r="Q1443" s="276">
        <v>2</v>
      </c>
      <c r="R1443" s="276">
        <v>0</v>
      </c>
      <c r="S1443" s="276">
        <v>0</v>
      </c>
      <c r="T1443" s="276">
        <v>0</v>
      </c>
      <c r="U1443" s="276">
        <v>1</v>
      </c>
      <c r="V1443" s="1044">
        <v>1</v>
      </c>
      <c r="W1443" s="276">
        <v>0</v>
      </c>
      <c r="X1443" s="276">
        <v>0</v>
      </c>
      <c r="Y1443" s="276">
        <v>2</v>
      </c>
      <c r="Z1443" s="276">
        <v>0</v>
      </c>
      <c r="AA1443" s="276">
        <v>2</v>
      </c>
      <c r="AB1443" s="276">
        <v>2</v>
      </c>
      <c r="AC1443" s="276">
        <v>2</v>
      </c>
      <c r="AD1443" s="448"/>
    </row>
    <row r="1444" spans="1:30" ht="20.399999999999999" customHeight="1">
      <c r="A1444" s="794"/>
      <c r="B1444" s="670" t="s">
        <v>4104</v>
      </c>
      <c r="C1444" s="276">
        <v>0</v>
      </c>
      <c r="D1444" s="276">
        <v>0</v>
      </c>
      <c r="E1444" s="276">
        <v>0</v>
      </c>
      <c r="F1444" s="276">
        <v>0</v>
      </c>
      <c r="G1444" s="1043">
        <v>0</v>
      </c>
      <c r="H1444" s="276">
        <v>0</v>
      </c>
      <c r="I1444" s="276">
        <v>0</v>
      </c>
      <c r="J1444" s="276">
        <v>0</v>
      </c>
      <c r="K1444" s="276">
        <v>0</v>
      </c>
      <c r="L1444" s="276">
        <v>0</v>
      </c>
      <c r="M1444" s="276">
        <v>0</v>
      </c>
      <c r="N1444" s="276">
        <v>0</v>
      </c>
      <c r="O1444" s="276">
        <v>0</v>
      </c>
      <c r="P1444" s="276">
        <v>0</v>
      </c>
      <c r="Q1444" s="276">
        <v>0</v>
      </c>
      <c r="R1444" s="276">
        <v>0</v>
      </c>
      <c r="S1444" s="276">
        <v>0</v>
      </c>
      <c r="T1444" s="276">
        <v>0</v>
      </c>
      <c r="U1444" s="276">
        <v>0</v>
      </c>
      <c r="V1444" s="1044">
        <v>0</v>
      </c>
      <c r="W1444" s="276">
        <v>0</v>
      </c>
      <c r="X1444" s="276">
        <v>0</v>
      </c>
      <c r="Y1444" s="276">
        <v>0</v>
      </c>
      <c r="Z1444" s="276">
        <v>0</v>
      </c>
      <c r="AA1444" s="276">
        <v>0</v>
      </c>
      <c r="AB1444" s="276">
        <v>0</v>
      </c>
      <c r="AC1444" s="276">
        <v>0</v>
      </c>
      <c r="AD1444" s="448"/>
    </row>
    <row r="1445" spans="1:30" ht="20.399999999999999" customHeight="1">
      <c r="A1445" s="407"/>
      <c r="B1445" s="407"/>
      <c r="C1445" s="407"/>
      <c r="D1445" s="407"/>
      <c r="E1445" s="407"/>
      <c r="F1445" s="407"/>
      <c r="G1445" s="407"/>
      <c r="H1445" s="407"/>
      <c r="I1445" s="407"/>
      <c r="J1445" s="407"/>
      <c r="K1445" s="407"/>
      <c r="L1445" s="407"/>
      <c r="M1445" s="407"/>
      <c r="N1445" s="407"/>
      <c r="O1445" s="407"/>
      <c r="P1445" s="407"/>
      <c r="Q1445" s="407"/>
      <c r="R1445" s="407"/>
      <c r="S1445" s="407"/>
      <c r="T1445" s="407"/>
      <c r="U1445" s="407"/>
      <c r="V1445" s="407"/>
      <c r="W1445" s="407"/>
      <c r="X1445" s="407"/>
      <c r="Y1445" s="407"/>
      <c r="Z1445" s="407"/>
      <c r="AA1445" s="407"/>
      <c r="AB1445" s="407"/>
      <c r="AC1445" s="407"/>
      <c r="AD1445" s="448"/>
    </row>
    <row r="1446" spans="1:30" ht="20.399999999999999" customHeight="1">
      <c r="A1446" s="796" t="s">
        <v>3095</v>
      </c>
      <c r="B1446" s="669" t="s">
        <v>3094</v>
      </c>
      <c r="C1446" s="275">
        <v>4</v>
      </c>
      <c r="D1446" s="275">
        <v>4</v>
      </c>
      <c r="E1446" s="275">
        <v>0</v>
      </c>
      <c r="F1446" s="275">
        <v>0</v>
      </c>
      <c r="G1446" s="1041">
        <v>100</v>
      </c>
      <c r="H1446" s="275">
        <v>0</v>
      </c>
      <c r="I1446" s="275">
        <v>0</v>
      </c>
      <c r="J1446" s="275">
        <v>0</v>
      </c>
      <c r="K1446" s="275">
        <v>0</v>
      </c>
      <c r="L1446" s="275">
        <v>0</v>
      </c>
      <c r="M1446" s="275">
        <v>0</v>
      </c>
      <c r="N1446" s="275">
        <v>0</v>
      </c>
      <c r="O1446" s="275">
        <v>0</v>
      </c>
      <c r="P1446" s="275">
        <v>0</v>
      </c>
      <c r="Q1446" s="275">
        <v>0</v>
      </c>
      <c r="R1446" s="275">
        <v>0</v>
      </c>
      <c r="S1446" s="275">
        <v>0</v>
      </c>
      <c r="T1446" s="275">
        <v>0</v>
      </c>
      <c r="U1446" s="275">
        <v>0</v>
      </c>
      <c r="V1446" s="1042">
        <v>0</v>
      </c>
      <c r="W1446" s="275">
        <v>0</v>
      </c>
      <c r="X1446" s="275">
        <v>0</v>
      </c>
      <c r="Y1446" s="275">
        <v>0</v>
      </c>
      <c r="Z1446" s="275">
        <v>0</v>
      </c>
      <c r="AA1446" s="275">
        <v>1</v>
      </c>
      <c r="AB1446" s="275">
        <v>1</v>
      </c>
      <c r="AC1446" s="275">
        <v>2</v>
      </c>
      <c r="AD1446" s="448"/>
    </row>
    <row r="1447" spans="1:30" ht="20.399999999999999" customHeight="1">
      <c r="A1447" s="669"/>
      <c r="B1447" s="669" t="s">
        <v>3093</v>
      </c>
      <c r="C1447" s="797"/>
      <c r="D1447" s="797"/>
      <c r="E1447" s="797"/>
      <c r="F1447" s="797"/>
      <c r="G1447" s="797"/>
      <c r="H1447" s="797"/>
      <c r="I1447" s="797"/>
      <c r="J1447" s="797"/>
      <c r="K1447" s="797"/>
      <c r="L1447" s="797"/>
      <c r="M1447" s="797"/>
      <c r="N1447" s="797"/>
      <c r="O1447" s="797"/>
      <c r="P1447" s="797"/>
      <c r="Q1447" s="797"/>
      <c r="R1447" s="797"/>
      <c r="S1447" s="797"/>
      <c r="T1447" s="797"/>
      <c r="U1447" s="797"/>
      <c r="V1447" s="797"/>
      <c r="W1447" s="797"/>
      <c r="X1447" s="797"/>
      <c r="Y1447" s="797"/>
      <c r="Z1447" s="797"/>
      <c r="AA1447" s="797"/>
      <c r="AB1447" s="797"/>
      <c r="AC1447" s="797"/>
      <c r="AD1447" s="448"/>
    </row>
    <row r="1448" spans="1:30" ht="20.399999999999999" customHeight="1">
      <c r="A1448" s="794"/>
      <c r="B1448" s="670" t="s">
        <v>1468</v>
      </c>
      <c r="C1448" s="276">
        <v>1</v>
      </c>
      <c r="D1448" s="276">
        <v>1</v>
      </c>
      <c r="E1448" s="276">
        <v>0</v>
      </c>
      <c r="F1448" s="276">
        <v>0</v>
      </c>
      <c r="G1448" s="1043">
        <v>100</v>
      </c>
      <c r="H1448" s="276">
        <v>0</v>
      </c>
      <c r="I1448" s="276">
        <v>0</v>
      </c>
      <c r="J1448" s="276">
        <v>0</v>
      </c>
      <c r="K1448" s="276">
        <v>0</v>
      </c>
      <c r="L1448" s="276">
        <v>0</v>
      </c>
      <c r="M1448" s="276">
        <v>0</v>
      </c>
      <c r="N1448" s="276">
        <v>0</v>
      </c>
      <c r="O1448" s="276">
        <v>0</v>
      </c>
      <c r="P1448" s="276">
        <v>0</v>
      </c>
      <c r="Q1448" s="276">
        <v>0</v>
      </c>
      <c r="R1448" s="276">
        <v>0</v>
      </c>
      <c r="S1448" s="276">
        <v>0</v>
      </c>
      <c r="T1448" s="276">
        <v>0</v>
      </c>
      <c r="U1448" s="276">
        <v>0</v>
      </c>
      <c r="V1448" s="1044">
        <v>0</v>
      </c>
      <c r="W1448" s="276">
        <v>0</v>
      </c>
      <c r="X1448" s="276">
        <v>0</v>
      </c>
      <c r="Y1448" s="276">
        <v>0</v>
      </c>
      <c r="Z1448" s="276">
        <v>0</v>
      </c>
      <c r="AA1448" s="276">
        <v>0</v>
      </c>
      <c r="AB1448" s="276">
        <v>1</v>
      </c>
      <c r="AC1448" s="276">
        <v>0</v>
      </c>
      <c r="AD1448" s="448"/>
    </row>
    <row r="1449" spans="1:30" ht="20.399999999999999" customHeight="1">
      <c r="A1449" s="794"/>
      <c r="B1449" s="670" t="s">
        <v>1467</v>
      </c>
      <c r="C1449" s="276">
        <v>3</v>
      </c>
      <c r="D1449" s="276">
        <v>3</v>
      </c>
      <c r="E1449" s="276">
        <v>0</v>
      </c>
      <c r="F1449" s="276">
        <v>0</v>
      </c>
      <c r="G1449" s="1043">
        <v>100</v>
      </c>
      <c r="H1449" s="276">
        <v>0</v>
      </c>
      <c r="I1449" s="276">
        <v>0</v>
      </c>
      <c r="J1449" s="276">
        <v>0</v>
      </c>
      <c r="K1449" s="276">
        <v>0</v>
      </c>
      <c r="L1449" s="276">
        <v>0</v>
      </c>
      <c r="M1449" s="276">
        <v>0</v>
      </c>
      <c r="N1449" s="276">
        <v>0</v>
      </c>
      <c r="O1449" s="276">
        <v>0</v>
      </c>
      <c r="P1449" s="276">
        <v>0</v>
      </c>
      <c r="Q1449" s="276">
        <v>0</v>
      </c>
      <c r="R1449" s="276">
        <v>0</v>
      </c>
      <c r="S1449" s="276">
        <v>0</v>
      </c>
      <c r="T1449" s="276">
        <v>0</v>
      </c>
      <c r="U1449" s="276">
        <v>0</v>
      </c>
      <c r="V1449" s="1044">
        <v>0</v>
      </c>
      <c r="W1449" s="276">
        <v>0</v>
      </c>
      <c r="X1449" s="276">
        <v>0</v>
      </c>
      <c r="Y1449" s="276">
        <v>0</v>
      </c>
      <c r="Z1449" s="276">
        <v>0</v>
      </c>
      <c r="AA1449" s="276">
        <v>1</v>
      </c>
      <c r="AB1449" s="276">
        <v>0</v>
      </c>
      <c r="AC1449" s="276">
        <v>2</v>
      </c>
      <c r="AD1449" s="448"/>
    </row>
    <row r="1450" spans="1:30" ht="20.399999999999999" customHeight="1">
      <c r="A1450" s="794"/>
      <c r="B1450" s="670" t="s">
        <v>4104</v>
      </c>
      <c r="C1450" s="276">
        <v>0</v>
      </c>
      <c r="D1450" s="276">
        <v>0</v>
      </c>
      <c r="E1450" s="276">
        <v>0</v>
      </c>
      <c r="F1450" s="276">
        <v>0</v>
      </c>
      <c r="G1450" s="1043">
        <v>0</v>
      </c>
      <c r="H1450" s="276">
        <v>0</v>
      </c>
      <c r="I1450" s="276">
        <v>0</v>
      </c>
      <c r="J1450" s="276">
        <v>0</v>
      </c>
      <c r="K1450" s="276">
        <v>0</v>
      </c>
      <c r="L1450" s="276">
        <v>0</v>
      </c>
      <c r="M1450" s="276">
        <v>0</v>
      </c>
      <c r="N1450" s="276">
        <v>0</v>
      </c>
      <c r="O1450" s="276">
        <v>0</v>
      </c>
      <c r="P1450" s="276">
        <v>0</v>
      </c>
      <c r="Q1450" s="276">
        <v>0</v>
      </c>
      <c r="R1450" s="276">
        <v>0</v>
      </c>
      <c r="S1450" s="276">
        <v>0</v>
      </c>
      <c r="T1450" s="276">
        <v>0</v>
      </c>
      <c r="U1450" s="276">
        <v>0</v>
      </c>
      <c r="V1450" s="1044">
        <v>0</v>
      </c>
      <c r="W1450" s="276">
        <v>0</v>
      </c>
      <c r="X1450" s="276">
        <v>0</v>
      </c>
      <c r="Y1450" s="276">
        <v>0</v>
      </c>
      <c r="Z1450" s="276">
        <v>0</v>
      </c>
      <c r="AA1450" s="276">
        <v>0</v>
      </c>
      <c r="AB1450" s="276">
        <v>0</v>
      </c>
      <c r="AC1450" s="276">
        <v>0</v>
      </c>
      <c r="AD1450" s="448"/>
    </row>
    <row r="1451" spans="1:30" ht="20.399999999999999" customHeight="1">
      <c r="A1451" s="407"/>
      <c r="B1451" s="407"/>
      <c r="C1451" s="407"/>
      <c r="D1451" s="407"/>
      <c r="E1451" s="407"/>
      <c r="F1451" s="407"/>
      <c r="G1451" s="407"/>
      <c r="H1451" s="407"/>
      <c r="I1451" s="407"/>
      <c r="J1451" s="407"/>
      <c r="K1451" s="407"/>
      <c r="L1451" s="407"/>
      <c r="M1451" s="407"/>
      <c r="N1451" s="407"/>
      <c r="O1451" s="407"/>
      <c r="P1451" s="407"/>
      <c r="Q1451" s="407"/>
      <c r="R1451" s="407"/>
      <c r="S1451" s="407"/>
      <c r="T1451" s="407"/>
      <c r="U1451" s="407"/>
      <c r="V1451" s="407"/>
      <c r="W1451" s="407"/>
      <c r="X1451" s="407"/>
      <c r="Y1451" s="407"/>
      <c r="Z1451" s="407"/>
      <c r="AA1451" s="407"/>
      <c r="AB1451" s="407"/>
      <c r="AC1451" s="407"/>
      <c r="AD1451" s="448"/>
    </row>
    <row r="1452" spans="1:30" ht="20.399999999999999" customHeight="1">
      <c r="A1452" s="796" t="s">
        <v>3092</v>
      </c>
      <c r="B1452" s="669" t="s">
        <v>3091</v>
      </c>
      <c r="C1452" s="275">
        <v>5</v>
      </c>
      <c r="D1452" s="275">
        <v>5</v>
      </c>
      <c r="E1452" s="275">
        <v>0</v>
      </c>
      <c r="F1452" s="275">
        <v>0</v>
      </c>
      <c r="G1452" s="1041">
        <v>100</v>
      </c>
      <c r="H1452" s="275">
        <v>0</v>
      </c>
      <c r="I1452" s="275">
        <v>0</v>
      </c>
      <c r="J1452" s="275">
        <v>0</v>
      </c>
      <c r="K1452" s="275">
        <v>0</v>
      </c>
      <c r="L1452" s="275">
        <v>0</v>
      </c>
      <c r="M1452" s="275">
        <v>0</v>
      </c>
      <c r="N1452" s="275">
        <v>0</v>
      </c>
      <c r="O1452" s="275">
        <v>0</v>
      </c>
      <c r="P1452" s="275">
        <v>0</v>
      </c>
      <c r="Q1452" s="275">
        <v>0</v>
      </c>
      <c r="R1452" s="275">
        <v>0</v>
      </c>
      <c r="S1452" s="275">
        <v>0</v>
      </c>
      <c r="T1452" s="275">
        <v>0</v>
      </c>
      <c r="U1452" s="275">
        <v>0</v>
      </c>
      <c r="V1452" s="1042">
        <v>0</v>
      </c>
      <c r="W1452" s="275">
        <v>0</v>
      </c>
      <c r="X1452" s="275">
        <v>2</v>
      </c>
      <c r="Y1452" s="275">
        <v>1</v>
      </c>
      <c r="Z1452" s="275">
        <v>0</v>
      </c>
      <c r="AA1452" s="275">
        <v>0</v>
      </c>
      <c r="AB1452" s="275">
        <v>0</v>
      </c>
      <c r="AC1452" s="275">
        <v>2</v>
      </c>
      <c r="AD1452" s="448"/>
    </row>
    <row r="1453" spans="1:30" ht="20.399999999999999" customHeight="1">
      <c r="A1453" s="794"/>
      <c r="B1453" s="670" t="s">
        <v>1468</v>
      </c>
      <c r="C1453" s="276">
        <v>2</v>
      </c>
      <c r="D1453" s="276">
        <v>2</v>
      </c>
      <c r="E1453" s="276">
        <v>0</v>
      </c>
      <c r="F1453" s="276">
        <v>0</v>
      </c>
      <c r="G1453" s="1043">
        <v>100</v>
      </c>
      <c r="H1453" s="276">
        <v>0</v>
      </c>
      <c r="I1453" s="276">
        <v>0</v>
      </c>
      <c r="J1453" s="276">
        <v>0</v>
      </c>
      <c r="K1453" s="276">
        <v>0</v>
      </c>
      <c r="L1453" s="276">
        <v>0</v>
      </c>
      <c r="M1453" s="276">
        <v>0</v>
      </c>
      <c r="N1453" s="276">
        <v>0</v>
      </c>
      <c r="O1453" s="276">
        <v>0</v>
      </c>
      <c r="P1453" s="276">
        <v>0</v>
      </c>
      <c r="Q1453" s="276">
        <v>0</v>
      </c>
      <c r="R1453" s="276">
        <v>0</v>
      </c>
      <c r="S1453" s="276">
        <v>0</v>
      </c>
      <c r="T1453" s="276">
        <v>0</v>
      </c>
      <c r="U1453" s="276">
        <v>0</v>
      </c>
      <c r="V1453" s="1044">
        <v>0</v>
      </c>
      <c r="W1453" s="276">
        <v>0</v>
      </c>
      <c r="X1453" s="276">
        <v>1</v>
      </c>
      <c r="Y1453" s="276">
        <v>1</v>
      </c>
      <c r="Z1453" s="276">
        <v>0</v>
      </c>
      <c r="AA1453" s="276">
        <v>0</v>
      </c>
      <c r="AB1453" s="276">
        <v>0</v>
      </c>
      <c r="AC1453" s="276">
        <v>0</v>
      </c>
      <c r="AD1453" s="448"/>
    </row>
    <row r="1454" spans="1:30" ht="20.399999999999999" customHeight="1">
      <c r="A1454" s="794"/>
      <c r="B1454" s="670" t="s">
        <v>1467</v>
      </c>
      <c r="C1454" s="276">
        <v>3</v>
      </c>
      <c r="D1454" s="276">
        <v>3</v>
      </c>
      <c r="E1454" s="276">
        <v>0</v>
      </c>
      <c r="F1454" s="276">
        <v>0</v>
      </c>
      <c r="G1454" s="1043">
        <v>100</v>
      </c>
      <c r="H1454" s="276">
        <v>0</v>
      </c>
      <c r="I1454" s="276">
        <v>0</v>
      </c>
      <c r="J1454" s="276">
        <v>0</v>
      </c>
      <c r="K1454" s="276">
        <v>0</v>
      </c>
      <c r="L1454" s="276">
        <v>0</v>
      </c>
      <c r="M1454" s="276">
        <v>0</v>
      </c>
      <c r="N1454" s="276">
        <v>0</v>
      </c>
      <c r="O1454" s="276">
        <v>0</v>
      </c>
      <c r="P1454" s="276">
        <v>0</v>
      </c>
      <c r="Q1454" s="276">
        <v>0</v>
      </c>
      <c r="R1454" s="276">
        <v>0</v>
      </c>
      <c r="S1454" s="276">
        <v>0</v>
      </c>
      <c r="T1454" s="276">
        <v>0</v>
      </c>
      <c r="U1454" s="276">
        <v>0</v>
      </c>
      <c r="V1454" s="1044">
        <v>0</v>
      </c>
      <c r="W1454" s="276">
        <v>0</v>
      </c>
      <c r="X1454" s="276">
        <v>1</v>
      </c>
      <c r="Y1454" s="276">
        <v>0</v>
      </c>
      <c r="Z1454" s="276">
        <v>0</v>
      </c>
      <c r="AA1454" s="276">
        <v>0</v>
      </c>
      <c r="AB1454" s="276">
        <v>0</v>
      </c>
      <c r="AC1454" s="276">
        <v>2</v>
      </c>
      <c r="AD1454" s="448"/>
    </row>
    <row r="1455" spans="1:30" ht="20.399999999999999" customHeight="1">
      <c r="A1455" s="794"/>
      <c r="B1455" s="670" t="s">
        <v>4104</v>
      </c>
      <c r="C1455" s="276">
        <v>0</v>
      </c>
      <c r="D1455" s="276">
        <v>0</v>
      </c>
      <c r="E1455" s="276">
        <v>0</v>
      </c>
      <c r="F1455" s="276">
        <v>0</v>
      </c>
      <c r="G1455" s="1043">
        <v>0</v>
      </c>
      <c r="H1455" s="276">
        <v>0</v>
      </c>
      <c r="I1455" s="276">
        <v>0</v>
      </c>
      <c r="J1455" s="276">
        <v>0</v>
      </c>
      <c r="K1455" s="276">
        <v>0</v>
      </c>
      <c r="L1455" s="276">
        <v>0</v>
      </c>
      <c r="M1455" s="276">
        <v>0</v>
      </c>
      <c r="N1455" s="276">
        <v>0</v>
      </c>
      <c r="O1455" s="276">
        <v>0</v>
      </c>
      <c r="P1455" s="276">
        <v>0</v>
      </c>
      <c r="Q1455" s="276">
        <v>0</v>
      </c>
      <c r="R1455" s="276">
        <v>0</v>
      </c>
      <c r="S1455" s="276">
        <v>0</v>
      </c>
      <c r="T1455" s="276">
        <v>0</v>
      </c>
      <c r="U1455" s="276">
        <v>0</v>
      </c>
      <c r="V1455" s="1044">
        <v>0</v>
      </c>
      <c r="W1455" s="276">
        <v>0</v>
      </c>
      <c r="X1455" s="276">
        <v>0</v>
      </c>
      <c r="Y1455" s="276">
        <v>0</v>
      </c>
      <c r="Z1455" s="276">
        <v>0</v>
      </c>
      <c r="AA1455" s="276">
        <v>0</v>
      </c>
      <c r="AB1455" s="276">
        <v>0</v>
      </c>
      <c r="AC1455" s="276">
        <v>0</v>
      </c>
      <c r="AD1455" s="448"/>
    </row>
    <row r="1456" spans="1:30" ht="20.399999999999999" customHeight="1">
      <c r="A1456" s="407"/>
      <c r="B1456" s="407"/>
      <c r="C1456" s="407"/>
      <c r="D1456" s="407"/>
      <c r="E1456" s="407"/>
      <c r="F1456" s="407"/>
      <c r="G1456" s="407"/>
      <c r="H1456" s="407"/>
      <c r="I1456" s="407"/>
      <c r="J1456" s="407"/>
      <c r="K1456" s="407"/>
      <c r="L1456" s="407"/>
      <c r="M1456" s="407"/>
      <c r="N1456" s="407"/>
      <c r="O1456" s="407"/>
      <c r="P1456" s="407"/>
      <c r="Q1456" s="407"/>
      <c r="R1456" s="407"/>
      <c r="S1456" s="407"/>
      <c r="T1456" s="407"/>
      <c r="U1456" s="407"/>
      <c r="V1456" s="407"/>
      <c r="W1456" s="407"/>
      <c r="X1456" s="407"/>
      <c r="Y1456" s="407"/>
      <c r="Z1456" s="407"/>
      <c r="AA1456" s="407"/>
      <c r="AB1456" s="407"/>
      <c r="AC1456" s="407"/>
      <c r="AD1456" s="448"/>
    </row>
    <row r="1457" spans="1:30" ht="20.399999999999999" customHeight="1">
      <c r="A1457" s="796" t="s">
        <v>4752</v>
      </c>
      <c r="B1457" s="669" t="s">
        <v>4753</v>
      </c>
      <c r="C1457" s="275">
        <v>1</v>
      </c>
      <c r="D1457" s="275">
        <v>1</v>
      </c>
      <c r="E1457" s="275">
        <v>0</v>
      </c>
      <c r="F1457" s="275">
        <v>0</v>
      </c>
      <c r="G1457" s="1041">
        <v>100</v>
      </c>
      <c r="H1457" s="275">
        <v>0</v>
      </c>
      <c r="I1457" s="275">
        <v>0</v>
      </c>
      <c r="J1457" s="275">
        <v>0</v>
      </c>
      <c r="K1457" s="275">
        <v>0</v>
      </c>
      <c r="L1457" s="275">
        <v>0</v>
      </c>
      <c r="M1457" s="275">
        <v>0</v>
      </c>
      <c r="N1457" s="275">
        <v>0</v>
      </c>
      <c r="O1457" s="275">
        <v>0</v>
      </c>
      <c r="P1457" s="275">
        <v>0</v>
      </c>
      <c r="Q1457" s="275">
        <v>0</v>
      </c>
      <c r="R1457" s="275">
        <v>0</v>
      </c>
      <c r="S1457" s="275">
        <v>0</v>
      </c>
      <c r="T1457" s="275">
        <v>0</v>
      </c>
      <c r="U1457" s="275">
        <v>0</v>
      </c>
      <c r="V1457" s="1042">
        <v>0</v>
      </c>
      <c r="W1457" s="275">
        <v>0</v>
      </c>
      <c r="X1457" s="275">
        <v>0</v>
      </c>
      <c r="Y1457" s="275">
        <v>0</v>
      </c>
      <c r="Z1457" s="275">
        <v>0</v>
      </c>
      <c r="AA1457" s="275">
        <v>0</v>
      </c>
      <c r="AB1457" s="275">
        <v>0</v>
      </c>
      <c r="AC1457" s="275">
        <v>1</v>
      </c>
      <c r="AD1457" s="448"/>
    </row>
    <row r="1458" spans="1:30" ht="20.399999999999999" customHeight="1">
      <c r="A1458" s="794"/>
      <c r="B1458" s="670" t="s">
        <v>1468</v>
      </c>
      <c r="C1458" s="276">
        <v>0</v>
      </c>
      <c r="D1458" s="276">
        <v>0</v>
      </c>
      <c r="E1458" s="276">
        <v>0</v>
      </c>
      <c r="F1458" s="276">
        <v>0</v>
      </c>
      <c r="G1458" s="1043">
        <v>0</v>
      </c>
      <c r="H1458" s="276">
        <v>0</v>
      </c>
      <c r="I1458" s="276">
        <v>0</v>
      </c>
      <c r="J1458" s="276">
        <v>0</v>
      </c>
      <c r="K1458" s="276">
        <v>0</v>
      </c>
      <c r="L1458" s="276">
        <v>0</v>
      </c>
      <c r="M1458" s="276">
        <v>0</v>
      </c>
      <c r="N1458" s="276">
        <v>0</v>
      </c>
      <c r="O1458" s="276">
        <v>0</v>
      </c>
      <c r="P1458" s="276">
        <v>0</v>
      </c>
      <c r="Q1458" s="276">
        <v>0</v>
      </c>
      <c r="R1458" s="276">
        <v>0</v>
      </c>
      <c r="S1458" s="276">
        <v>0</v>
      </c>
      <c r="T1458" s="276">
        <v>0</v>
      </c>
      <c r="U1458" s="276">
        <v>0</v>
      </c>
      <c r="V1458" s="1044">
        <v>0</v>
      </c>
      <c r="W1458" s="276">
        <v>0</v>
      </c>
      <c r="X1458" s="276">
        <v>0</v>
      </c>
      <c r="Y1458" s="276">
        <v>0</v>
      </c>
      <c r="Z1458" s="276">
        <v>0</v>
      </c>
      <c r="AA1458" s="276">
        <v>0</v>
      </c>
      <c r="AB1458" s="276">
        <v>0</v>
      </c>
      <c r="AC1458" s="276">
        <v>0</v>
      </c>
      <c r="AD1458" s="448"/>
    </row>
    <row r="1459" spans="1:30" ht="20.399999999999999" customHeight="1">
      <c r="A1459" s="794"/>
      <c r="B1459" s="670" t="s">
        <v>1467</v>
      </c>
      <c r="C1459" s="276">
        <v>1</v>
      </c>
      <c r="D1459" s="276">
        <v>1</v>
      </c>
      <c r="E1459" s="276">
        <v>0</v>
      </c>
      <c r="F1459" s="276">
        <v>0</v>
      </c>
      <c r="G1459" s="1043">
        <v>100</v>
      </c>
      <c r="H1459" s="276">
        <v>0</v>
      </c>
      <c r="I1459" s="276">
        <v>0</v>
      </c>
      <c r="J1459" s="276">
        <v>0</v>
      </c>
      <c r="K1459" s="276">
        <v>0</v>
      </c>
      <c r="L1459" s="276">
        <v>0</v>
      </c>
      <c r="M1459" s="276">
        <v>0</v>
      </c>
      <c r="N1459" s="276">
        <v>0</v>
      </c>
      <c r="O1459" s="276">
        <v>0</v>
      </c>
      <c r="P1459" s="276">
        <v>0</v>
      </c>
      <c r="Q1459" s="276">
        <v>0</v>
      </c>
      <c r="R1459" s="276">
        <v>0</v>
      </c>
      <c r="S1459" s="276">
        <v>0</v>
      </c>
      <c r="T1459" s="276">
        <v>0</v>
      </c>
      <c r="U1459" s="276">
        <v>0</v>
      </c>
      <c r="V1459" s="1044">
        <v>0</v>
      </c>
      <c r="W1459" s="276">
        <v>0</v>
      </c>
      <c r="X1459" s="276">
        <v>0</v>
      </c>
      <c r="Y1459" s="276">
        <v>0</v>
      </c>
      <c r="Z1459" s="276">
        <v>0</v>
      </c>
      <c r="AA1459" s="276">
        <v>0</v>
      </c>
      <c r="AB1459" s="276">
        <v>0</v>
      </c>
      <c r="AC1459" s="276">
        <v>1</v>
      </c>
      <c r="AD1459" s="448"/>
    </row>
    <row r="1460" spans="1:30" ht="20.399999999999999" customHeight="1">
      <c r="A1460" s="794"/>
      <c r="B1460" s="670" t="s">
        <v>4104</v>
      </c>
      <c r="C1460" s="276">
        <v>0</v>
      </c>
      <c r="D1460" s="276">
        <v>0</v>
      </c>
      <c r="E1460" s="276">
        <v>0</v>
      </c>
      <c r="F1460" s="276">
        <v>0</v>
      </c>
      <c r="G1460" s="1043">
        <v>0</v>
      </c>
      <c r="H1460" s="276">
        <v>0</v>
      </c>
      <c r="I1460" s="276">
        <v>0</v>
      </c>
      <c r="J1460" s="276">
        <v>0</v>
      </c>
      <c r="K1460" s="276">
        <v>0</v>
      </c>
      <c r="L1460" s="276">
        <v>0</v>
      </c>
      <c r="M1460" s="276">
        <v>0</v>
      </c>
      <c r="N1460" s="276">
        <v>0</v>
      </c>
      <c r="O1460" s="276">
        <v>0</v>
      </c>
      <c r="P1460" s="276">
        <v>0</v>
      </c>
      <c r="Q1460" s="276">
        <v>0</v>
      </c>
      <c r="R1460" s="276">
        <v>0</v>
      </c>
      <c r="S1460" s="276">
        <v>0</v>
      </c>
      <c r="T1460" s="276">
        <v>0</v>
      </c>
      <c r="U1460" s="276">
        <v>0</v>
      </c>
      <c r="V1460" s="1044">
        <v>0</v>
      </c>
      <c r="W1460" s="276">
        <v>0</v>
      </c>
      <c r="X1460" s="276">
        <v>0</v>
      </c>
      <c r="Y1460" s="276">
        <v>0</v>
      </c>
      <c r="Z1460" s="276">
        <v>0</v>
      </c>
      <c r="AA1460" s="276">
        <v>0</v>
      </c>
      <c r="AB1460" s="276">
        <v>0</v>
      </c>
      <c r="AC1460" s="276">
        <v>0</v>
      </c>
      <c r="AD1460" s="448"/>
    </row>
    <row r="1461" spans="1:30" ht="20.399999999999999" customHeight="1">
      <c r="A1461" s="407"/>
      <c r="B1461" s="407"/>
      <c r="C1461" s="407"/>
      <c r="D1461" s="407"/>
      <c r="E1461" s="407"/>
      <c r="F1461" s="407"/>
      <c r="G1461" s="407"/>
      <c r="H1461" s="407"/>
      <c r="I1461" s="407"/>
      <c r="J1461" s="407"/>
      <c r="K1461" s="407"/>
      <c r="L1461" s="407"/>
      <c r="M1461" s="407"/>
      <c r="N1461" s="407"/>
      <c r="O1461" s="407"/>
      <c r="P1461" s="407"/>
      <c r="Q1461" s="407"/>
      <c r="R1461" s="407"/>
      <c r="S1461" s="407"/>
      <c r="T1461" s="407"/>
      <c r="U1461" s="407"/>
      <c r="V1461" s="407"/>
      <c r="W1461" s="407"/>
      <c r="X1461" s="407"/>
      <c r="Y1461" s="407"/>
      <c r="Z1461" s="407"/>
      <c r="AA1461" s="407"/>
      <c r="AB1461" s="407"/>
      <c r="AC1461" s="407"/>
      <c r="AD1461" s="448"/>
    </row>
    <row r="1462" spans="1:30" ht="20.399999999999999" customHeight="1">
      <c r="A1462" s="796" t="s">
        <v>3090</v>
      </c>
      <c r="B1462" s="669" t="s">
        <v>3089</v>
      </c>
      <c r="C1462" s="275">
        <v>34</v>
      </c>
      <c r="D1462" s="275">
        <v>34</v>
      </c>
      <c r="E1462" s="275">
        <v>0</v>
      </c>
      <c r="F1462" s="275">
        <v>0</v>
      </c>
      <c r="G1462" s="1041">
        <v>100</v>
      </c>
      <c r="H1462" s="275">
        <v>0</v>
      </c>
      <c r="I1462" s="275">
        <v>0</v>
      </c>
      <c r="J1462" s="275">
        <v>0</v>
      </c>
      <c r="K1462" s="275">
        <v>0</v>
      </c>
      <c r="L1462" s="275">
        <v>0</v>
      </c>
      <c r="M1462" s="275">
        <v>0</v>
      </c>
      <c r="N1462" s="275">
        <v>0</v>
      </c>
      <c r="O1462" s="275">
        <v>0</v>
      </c>
      <c r="P1462" s="275">
        <v>1</v>
      </c>
      <c r="Q1462" s="275">
        <v>0</v>
      </c>
      <c r="R1462" s="275">
        <v>0</v>
      </c>
      <c r="S1462" s="275">
        <v>0</v>
      </c>
      <c r="T1462" s="275">
        <v>1</v>
      </c>
      <c r="U1462" s="275">
        <v>0</v>
      </c>
      <c r="V1462" s="1042">
        <v>2</v>
      </c>
      <c r="W1462" s="275">
        <v>1</v>
      </c>
      <c r="X1462" s="275">
        <v>2</v>
      </c>
      <c r="Y1462" s="275">
        <v>3</v>
      </c>
      <c r="Z1462" s="275">
        <v>9</v>
      </c>
      <c r="AA1462" s="275">
        <v>6</v>
      </c>
      <c r="AB1462" s="275">
        <v>5</v>
      </c>
      <c r="AC1462" s="275">
        <v>4</v>
      </c>
      <c r="AD1462" s="448"/>
    </row>
    <row r="1463" spans="1:30" ht="20.399999999999999" customHeight="1">
      <c r="A1463" s="794"/>
      <c r="B1463" s="670" t="s">
        <v>1468</v>
      </c>
      <c r="C1463" s="276">
        <v>20</v>
      </c>
      <c r="D1463" s="276">
        <v>20</v>
      </c>
      <c r="E1463" s="276">
        <v>0</v>
      </c>
      <c r="F1463" s="276">
        <v>0</v>
      </c>
      <c r="G1463" s="1043">
        <v>100</v>
      </c>
      <c r="H1463" s="276">
        <v>0</v>
      </c>
      <c r="I1463" s="276">
        <v>0</v>
      </c>
      <c r="J1463" s="276">
        <v>0</v>
      </c>
      <c r="K1463" s="276">
        <v>0</v>
      </c>
      <c r="L1463" s="276">
        <v>0</v>
      </c>
      <c r="M1463" s="276">
        <v>0</v>
      </c>
      <c r="N1463" s="276">
        <v>0</v>
      </c>
      <c r="O1463" s="276">
        <v>0</v>
      </c>
      <c r="P1463" s="276">
        <v>1</v>
      </c>
      <c r="Q1463" s="276">
        <v>0</v>
      </c>
      <c r="R1463" s="276">
        <v>0</v>
      </c>
      <c r="S1463" s="276">
        <v>0</v>
      </c>
      <c r="T1463" s="276">
        <v>1</v>
      </c>
      <c r="U1463" s="276">
        <v>0</v>
      </c>
      <c r="V1463" s="1044">
        <v>1</v>
      </c>
      <c r="W1463" s="276">
        <v>0</v>
      </c>
      <c r="X1463" s="276">
        <v>0</v>
      </c>
      <c r="Y1463" s="276">
        <v>3</v>
      </c>
      <c r="Z1463" s="276">
        <v>6</v>
      </c>
      <c r="AA1463" s="276">
        <v>3</v>
      </c>
      <c r="AB1463" s="276">
        <v>2</v>
      </c>
      <c r="AC1463" s="276">
        <v>3</v>
      </c>
      <c r="AD1463" s="448"/>
    </row>
    <row r="1464" spans="1:30" ht="20.399999999999999" customHeight="1">
      <c r="A1464" s="794"/>
      <c r="B1464" s="670" t="s">
        <v>1467</v>
      </c>
      <c r="C1464" s="276">
        <v>14</v>
      </c>
      <c r="D1464" s="276">
        <v>14</v>
      </c>
      <c r="E1464" s="276">
        <v>0</v>
      </c>
      <c r="F1464" s="276">
        <v>0</v>
      </c>
      <c r="G1464" s="1043">
        <v>100</v>
      </c>
      <c r="H1464" s="276">
        <v>0</v>
      </c>
      <c r="I1464" s="276">
        <v>0</v>
      </c>
      <c r="J1464" s="276">
        <v>0</v>
      </c>
      <c r="K1464" s="276">
        <v>0</v>
      </c>
      <c r="L1464" s="276">
        <v>0</v>
      </c>
      <c r="M1464" s="276">
        <v>0</v>
      </c>
      <c r="N1464" s="276">
        <v>0</v>
      </c>
      <c r="O1464" s="276">
        <v>0</v>
      </c>
      <c r="P1464" s="276">
        <v>0</v>
      </c>
      <c r="Q1464" s="276">
        <v>0</v>
      </c>
      <c r="R1464" s="276">
        <v>0</v>
      </c>
      <c r="S1464" s="276">
        <v>0</v>
      </c>
      <c r="T1464" s="276">
        <v>0</v>
      </c>
      <c r="U1464" s="276">
        <v>0</v>
      </c>
      <c r="V1464" s="1044">
        <v>1</v>
      </c>
      <c r="W1464" s="276">
        <v>1</v>
      </c>
      <c r="X1464" s="276">
        <v>2</v>
      </c>
      <c r="Y1464" s="276">
        <v>0</v>
      </c>
      <c r="Z1464" s="276">
        <v>3</v>
      </c>
      <c r="AA1464" s="276">
        <v>3</v>
      </c>
      <c r="AB1464" s="276">
        <v>3</v>
      </c>
      <c r="AC1464" s="276">
        <v>1</v>
      </c>
      <c r="AD1464" s="448"/>
    </row>
    <row r="1465" spans="1:30" ht="20.399999999999999" customHeight="1">
      <c r="A1465" s="794"/>
      <c r="B1465" s="670" t="s">
        <v>4104</v>
      </c>
      <c r="C1465" s="276">
        <v>0</v>
      </c>
      <c r="D1465" s="276">
        <v>0</v>
      </c>
      <c r="E1465" s="276">
        <v>0</v>
      </c>
      <c r="F1465" s="276">
        <v>0</v>
      </c>
      <c r="G1465" s="1043">
        <v>0</v>
      </c>
      <c r="H1465" s="276">
        <v>0</v>
      </c>
      <c r="I1465" s="276">
        <v>0</v>
      </c>
      <c r="J1465" s="276">
        <v>0</v>
      </c>
      <c r="K1465" s="276">
        <v>0</v>
      </c>
      <c r="L1465" s="276">
        <v>0</v>
      </c>
      <c r="M1465" s="276">
        <v>0</v>
      </c>
      <c r="N1465" s="276">
        <v>0</v>
      </c>
      <c r="O1465" s="276">
        <v>0</v>
      </c>
      <c r="P1465" s="276">
        <v>0</v>
      </c>
      <c r="Q1465" s="276">
        <v>0</v>
      </c>
      <c r="R1465" s="276">
        <v>0</v>
      </c>
      <c r="S1465" s="276">
        <v>0</v>
      </c>
      <c r="T1465" s="276">
        <v>0</v>
      </c>
      <c r="U1465" s="276">
        <v>0</v>
      </c>
      <c r="V1465" s="1044">
        <v>0</v>
      </c>
      <c r="W1465" s="276">
        <v>0</v>
      </c>
      <c r="X1465" s="276">
        <v>0</v>
      </c>
      <c r="Y1465" s="276">
        <v>0</v>
      </c>
      <c r="Z1465" s="276">
        <v>0</v>
      </c>
      <c r="AA1465" s="276">
        <v>0</v>
      </c>
      <c r="AB1465" s="276">
        <v>0</v>
      </c>
      <c r="AC1465" s="276">
        <v>0</v>
      </c>
      <c r="AD1465" s="448"/>
    </row>
    <row r="1466" spans="1:30" ht="20.399999999999999" customHeight="1">
      <c r="A1466" s="407"/>
      <c r="B1466" s="407"/>
      <c r="C1466" s="407"/>
      <c r="D1466" s="407"/>
      <c r="E1466" s="407"/>
      <c r="F1466" s="407"/>
      <c r="G1466" s="407"/>
      <c r="H1466" s="407"/>
      <c r="I1466" s="407"/>
      <c r="J1466" s="407"/>
      <c r="K1466" s="407"/>
      <c r="L1466" s="407"/>
      <c r="M1466" s="407"/>
      <c r="N1466" s="407"/>
      <c r="O1466" s="407"/>
      <c r="P1466" s="407"/>
      <c r="Q1466" s="407"/>
      <c r="R1466" s="407"/>
      <c r="S1466" s="407"/>
      <c r="T1466" s="407"/>
      <c r="U1466" s="407"/>
      <c r="V1466" s="407"/>
      <c r="W1466" s="407"/>
      <c r="X1466" s="407"/>
      <c r="Y1466" s="407"/>
      <c r="Z1466" s="407"/>
      <c r="AA1466" s="407"/>
      <c r="AB1466" s="407"/>
      <c r="AC1466" s="407"/>
      <c r="AD1466" s="448"/>
    </row>
    <row r="1467" spans="1:30" ht="20.399999999999999" customHeight="1">
      <c r="A1467" s="796" t="s">
        <v>3088</v>
      </c>
      <c r="B1467" s="669" t="s">
        <v>3087</v>
      </c>
      <c r="C1467" s="275">
        <v>13</v>
      </c>
      <c r="D1467" s="275">
        <v>13</v>
      </c>
      <c r="E1467" s="275">
        <v>0</v>
      </c>
      <c r="F1467" s="275">
        <v>0</v>
      </c>
      <c r="G1467" s="1041">
        <v>100</v>
      </c>
      <c r="H1467" s="275">
        <v>0</v>
      </c>
      <c r="I1467" s="275">
        <v>0</v>
      </c>
      <c r="J1467" s="275">
        <v>0</v>
      </c>
      <c r="K1467" s="275">
        <v>0</v>
      </c>
      <c r="L1467" s="275">
        <v>0</v>
      </c>
      <c r="M1467" s="275">
        <v>0</v>
      </c>
      <c r="N1467" s="275">
        <v>0</v>
      </c>
      <c r="O1467" s="275">
        <v>0</v>
      </c>
      <c r="P1467" s="275">
        <v>0</v>
      </c>
      <c r="Q1467" s="275">
        <v>0</v>
      </c>
      <c r="R1467" s="275">
        <v>0</v>
      </c>
      <c r="S1467" s="275">
        <v>0</v>
      </c>
      <c r="T1467" s="275">
        <v>0</v>
      </c>
      <c r="U1467" s="275">
        <v>1</v>
      </c>
      <c r="V1467" s="1042">
        <v>1</v>
      </c>
      <c r="W1467" s="275">
        <v>3</v>
      </c>
      <c r="X1467" s="275">
        <v>1</v>
      </c>
      <c r="Y1467" s="275">
        <v>1</v>
      </c>
      <c r="Z1467" s="275">
        <v>1</v>
      </c>
      <c r="AA1467" s="275">
        <v>3</v>
      </c>
      <c r="AB1467" s="275">
        <v>1</v>
      </c>
      <c r="AC1467" s="275">
        <v>1</v>
      </c>
      <c r="AD1467" s="448"/>
    </row>
    <row r="1468" spans="1:30" ht="20.399999999999999" customHeight="1">
      <c r="A1468" s="794"/>
      <c r="B1468" s="670" t="s">
        <v>1468</v>
      </c>
      <c r="C1468" s="276">
        <v>6</v>
      </c>
      <c r="D1468" s="276">
        <v>6</v>
      </c>
      <c r="E1468" s="276">
        <v>0</v>
      </c>
      <c r="F1468" s="276">
        <v>0</v>
      </c>
      <c r="G1468" s="1043">
        <v>100</v>
      </c>
      <c r="H1468" s="276">
        <v>0</v>
      </c>
      <c r="I1468" s="276">
        <v>0</v>
      </c>
      <c r="J1468" s="276">
        <v>0</v>
      </c>
      <c r="K1468" s="276">
        <v>0</v>
      </c>
      <c r="L1468" s="276">
        <v>0</v>
      </c>
      <c r="M1468" s="276">
        <v>0</v>
      </c>
      <c r="N1468" s="276">
        <v>0</v>
      </c>
      <c r="O1468" s="276">
        <v>0</v>
      </c>
      <c r="P1468" s="276">
        <v>0</v>
      </c>
      <c r="Q1468" s="276">
        <v>0</v>
      </c>
      <c r="R1468" s="276">
        <v>0</v>
      </c>
      <c r="S1468" s="276">
        <v>0</v>
      </c>
      <c r="T1468" s="276">
        <v>0</v>
      </c>
      <c r="U1468" s="276">
        <v>1</v>
      </c>
      <c r="V1468" s="1044">
        <v>1</v>
      </c>
      <c r="W1468" s="276">
        <v>2</v>
      </c>
      <c r="X1468" s="276">
        <v>0</v>
      </c>
      <c r="Y1468" s="276">
        <v>0</v>
      </c>
      <c r="Z1468" s="276">
        <v>0</v>
      </c>
      <c r="AA1468" s="276">
        <v>2</v>
      </c>
      <c r="AB1468" s="276">
        <v>0</v>
      </c>
      <c r="AC1468" s="276">
        <v>0</v>
      </c>
      <c r="AD1468" s="448"/>
    </row>
    <row r="1469" spans="1:30" ht="20.399999999999999" customHeight="1">
      <c r="A1469" s="794"/>
      <c r="B1469" s="670" t="s">
        <v>1467</v>
      </c>
      <c r="C1469" s="276">
        <v>7</v>
      </c>
      <c r="D1469" s="276">
        <v>7</v>
      </c>
      <c r="E1469" s="276">
        <v>0</v>
      </c>
      <c r="F1469" s="276">
        <v>0</v>
      </c>
      <c r="G1469" s="1043">
        <v>100</v>
      </c>
      <c r="H1469" s="276">
        <v>0</v>
      </c>
      <c r="I1469" s="276">
        <v>0</v>
      </c>
      <c r="J1469" s="276">
        <v>0</v>
      </c>
      <c r="K1469" s="276">
        <v>0</v>
      </c>
      <c r="L1469" s="276">
        <v>0</v>
      </c>
      <c r="M1469" s="276">
        <v>0</v>
      </c>
      <c r="N1469" s="276">
        <v>0</v>
      </c>
      <c r="O1469" s="276">
        <v>0</v>
      </c>
      <c r="P1469" s="276">
        <v>0</v>
      </c>
      <c r="Q1469" s="276">
        <v>0</v>
      </c>
      <c r="R1469" s="276">
        <v>0</v>
      </c>
      <c r="S1469" s="276">
        <v>0</v>
      </c>
      <c r="T1469" s="276">
        <v>0</v>
      </c>
      <c r="U1469" s="276">
        <v>0</v>
      </c>
      <c r="V1469" s="1044">
        <v>0</v>
      </c>
      <c r="W1469" s="276">
        <v>1</v>
      </c>
      <c r="X1469" s="276">
        <v>1</v>
      </c>
      <c r="Y1469" s="276">
        <v>1</v>
      </c>
      <c r="Z1469" s="276">
        <v>1</v>
      </c>
      <c r="AA1469" s="276">
        <v>1</v>
      </c>
      <c r="AB1469" s="276">
        <v>1</v>
      </c>
      <c r="AC1469" s="276">
        <v>1</v>
      </c>
      <c r="AD1469" s="448"/>
    </row>
    <row r="1470" spans="1:30" ht="20.399999999999999" customHeight="1">
      <c r="A1470" s="794"/>
      <c r="B1470" s="670" t="s">
        <v>4104</v>
      </c>
      <c r="C1470" s="276">
        <v>0</v>
      </c>
      <c r="D1470" s="276">
        <v>0</v>
      </c>
      <c r="E1470" s="276">
        <v>0</v>
      </c>
      <c r="F1470" s="276">
        <v>0</v>
      </c>
      <c r="G1470" s="1043">
        <v>0</v>
      </c>
      <c r="H1470" s="276">
        <v>0</v>
      </c>
      <c r="I1470" s="276">
        <v>0</v>
      </c>
      <c r="J1470" s="276">
        <v>0</v>
      </c>
      <c r="K1470" s="276">
        <v>0</v>
      </c>
      <c r="L1470" s="276">
        <v>0</v>
      </c>
      <c r="M1470" s="276">
        <v>0</v>
      </c>
      <c r="N1470" s="276">
        <v>0</v>
      </c>
      <c r="O1470" s="276">
        <v>0</v>
      </c>
      <c r="P1470" s="276">
        <v>0</v>
      </c>
      <c r="Q1470" s="276">
        <v>0</v>
      </c>
      <c r="R1470" s="276">
        <v>0</v>
      </c>
      <c r="S1470" s="276">
        <v>0</v>
      </c>
      <c r="T1470" s="276">
        <v>0</v>
      </c>
      <c r="U1470" s="276">
        <v>0</v>
      </c>
      <c r="V1470" s="1044">
        <v>0</v>
      </c>
      <c r="W1470" s="276">
        <v>0</v>
      </c>
      <c r="X1470" s="276">
        <v>0</v>
      </c>
      <c r="Y1470" s="276">
        <v>0</v>
      </c>
      <c r="Z1470" s="276">
        <v>0</v>
      </c>
      <c r="AA1470" s="276">
        <v>0</v>
      </c>
      <c r="AB1470" s="276">
        <v>0</v>
      </c>
      <c r="AC1470" s="276">
        <v>0</v>
      </c>
      <c r="AD1470" s="448"/>
    </row>
    <row r="1471" spans="1:30" ht="20.399999999999999" customHeight="1">
      <c r="A1471" s="407"/>
      <c r="B1471" s="407"/>
      <c r="C1471" s="407"/>
      <c r="D1471" s="407"/>
      <c r="E1471" s="407"/>
      <c r="F1471" s="407"/>
      <c r="G1471" s="407"/>
      <c r="H1471" s="407"/>
      <c r="I1471" s="407"/>
      <c r="J1471" s="407"/>
      <c r="K1471" s="407"/>
      <c r="L1471" s="407"/>
      <c r="M1471" s="407"/>
      <c r="N1471" s="407"/>
      <c r="O1471" s="407"/>
      <c r="P1471" s="407"/>
      <c r="Q1471" s="407"/>
      <c r="R1471" s="407"/>
      <c r="S1471" s="407"/>
      <c r="T1471" s="407"/>
      <c r="U1471" s="407"/>
      <c r="V1471" s="407"/>
      <c r="W1471" s="407"/>
      <c r="X1471" s="407"/>
      <c r="Y1471" s="407"/>
      <c r="Z1471" s="407"/>
      <c r="AA1471" s="407"/>
      <c r="AB1471" s="407"/>
      <c r="AC1471" s="407"/>
      <c r="AD1471" s="448"/>
    </row>
    <row r="1472" spans="1:30" ht="20.399999999999999" customHeight="1">
      <c r="A1472" s="796" t="s">
        <v>3086</v>
      </c>
      <c r="B1472" s="669" t="s">
        <v>3085</v>
      </c>
      <c r="C1472" s="275">
        <v>14</v>
      </c>
      <c r="D1472" s="275">
        <v>14</v>
      </c>
      <c r="E1472" s="275">
        <v>0</v>
      </c>
      <c r="F1472" s="275">
        <v>0</v>
      </c>
      <c r="G1472" s="1041">
        <v>100</v>
      </c>
      <c r="H1472" s="275">
        <v>0</v>
      </c>
      <c r="I1472" s="275">
        <v>0</v>
      </c>
      <c r="J1472" s="275">
        <v>0</v>
      </c>
      <c r="K1472" s="275">
        <v>0</v>
      </c>
      <c r="L1472" s="275">
        <v>0</v>
      </c>
      <c r="M1472" s="275">
        <v>0</v>
      </c>
      <c r="N1472" s="275">
        <v>0</v>
      </c>
      <c r="O1472" s="275">
        <v>0</v>
      </c>
      <c r="P1472" s="275">
        <v>0</v>
      </c>
      <c r="Q1472" s="275">
        <v>0</v>
      </c>
      <c r="R1472" s="275">
        <v>0</v>
      </c>
      <c r="S1472" s="275">
        <v>0</v>
      </c>
      <c r="T1472" s="275">
        <v>2</v>
      </c>
      <c r="U1472" s="275">
        <v>0</v>
      </c>
      <c r="V1472" s="1042">
        <v>2</v>
      </c>
      <c r="W1472" s="275">
        <v>0</v>
      </c>
      <c r="X1472" s="275">
        <v>0</v>
      </c>
      <c r="Y1472" s="275">
        <v>1</v>
      </c>
      <c r="Z1472" s="275">
        <v>3</v>
      </c>
      <c r="AA1472" s="275">
        <v>2</v>
      </c>
      <c r="AB1472" s="275">
        <v>0</v>
      </c>
      <c r="AC1472" s="275">
        <v>4</v>
      </c>
      <c r="AD1472" s="448"/>
    </row>
    <row r="1473" spans="1:30" ht="20.399999999999999" customHeight="1">
      <c r="A1473" s="669"/>
      <c r="B1473" s="669" t="s">
        <v>3084</v>
      </c>
      <c r="C1473" s="797"/>
      <c r="D1473" s="797"/>
      <c r="E1473" s="797"/>
      <c r="F1473" s="797"/>
      <c r="G1473" s="797"/>
      <c r="H1473" s="797"/>
      <c r="I1473" s="797"/>
      <c r="J1473" s="797"/>
      <c r="K1473" s="797"/>
      <c r="L1473" s="797"/>
      <c r="M1473" s="797"/>
      <c r="N1473" s="797"/>
      <c r="O1473" s="797"/>
      <c r="P1473" s="797"/>
      <c r="Q1473" s="797"/>
      <c r="R1473" s="797"/>
      <c r="S1473" s="797"/>
      <c r="T1473" s="797"/>
      <c r="U1473" s="797"/>
      <c r="V1473" s="797"/>
      <c r="W1473" s="797"/>
      <c r="X1473" s="797"/>
      <c r="Y1473" s="797"/>
      <c r="Z1473" s="797"/>
      <c r="AA1473" s="797"/>
      <c r="AB1473" s="797"/>
      <c r="AC1473" s="797"/>
      <c r="AD1473" s="448"/>
    </row>
    <row r="1474" spans="1:30" ht="20.399999999999999" customHeight="1">
      <c r="A1474" s="794"/>
      <c r="B1474" s="670" t="s">
        <v>1468</v>
      </c>
      <c r="C1474" s="276">
        <v>5</v>
      </c>
      <c r="D1474" s="276">
        <v>5</v>
      </c>
      <c r="E1474" s="276">
        <v>0</v>
      </c>
      <c r="F1474" s="276">
        <v>0</v>
      </c>
      <c r="G1474" s="1043">
        <v>100</v>
      </c>
      <c r="H1474" s="276">
        <v>0</v>
      </c>
      <c r="I1474" s="276">
        <v>0</v>
      </c>
      <c r="J1474" s="276">
        <v>0</v>
      </c>
      <c r="K1474" s="276">
        <v>0</v>
      </c>
      <c r="L1474" s="276">
        <v>0</v>
      </c>
      <c r="M1474" s="276">
        <v>0</v>
      </c>
      <c r="N1474" s="276">
        <v>0</v>
      </c>
      <c r="O1474" s="276">
        <v>0</v>
      </c>
      <c r="P1474" s="276">
        <v>0</v>
      </c>
      <c r="Q1474" s="276">
        <v>0</v>
      </c>
      <c r="R1474" s="276">
        <v>0</v>
      </c>
      <c r="S1474" s="276">
        <v>0</v>
      </c>
      <c r="T1474" s="276">
        <v>0</v>
      </c>
      <c r="U1474" s="276">
        <v>0</v>
      </c>
      <c r="V1474" s="1044">
        <v>0</v>
      </c>
      <c r="W1474" s="276">
        <v>0</v>
      </c>
      <c r="X1474" s="276">
        <v>0</v>
      </c>
      <c r="Y1474" s="276">
        <v>1</v>
      </c>
      <c r="Z1474" s="276">
        <v>2</v>
      </c>
      <c r="AA1474" s="276">
        <v>1</v>
      </c>
      <c r="AB1474" s="276">
        <v>0</v>
      </c>
      <c r="AC1474" s="276">
        <v>1</v>
      </c>
      <c r="AD1474" s="448"/>
    </row>
    <row r="1475" spans="1:30" ht="20.399999999999999" customHeight="1">
      <c r="A1475" s="794"/>
      <c r="B1475" s="670" t="s">
        <v>1467</v>
      </c>
      <c r="C1475" s="276">
        <v>9</v>
      </c>
      <c r="D1475" s="276">
        <v>9</v>
      </c>
      <c r="E1475" s="276">
        <v>0</v>
      </c>
      <c r="F1475" s="276">
        <v>0</v>
      </c>
      <c r="G1475" s="1043">
        <v>100</v>
      </c>
      <c r="H1475" s="276">
        <v>0</v>
      </c>
      <c r="I1475" s="276">
        <v>0</v>
      </c>
      <c r="J1475" s="276">
        <v>0</v>
      </c>
      <c r="K1475" s="276">
        <v>0</v>
      </c>
      <c r="L1475" s="276">
        <v>0</v>
      </c>
      <c r="M1475" s="276">
        <v>0</v>
      </c>
      <c r="N1475" s="276">
        <v>0</v>
      </c>
      <c r="O1475" s="276">
        <v>0</v>
      </c>
      <c r="P1475" s="276">
        <v>0</v>
      </c>
      <c r="Q1475" s="276">
        <v>0</v>
      </c>
      <c r="R1475" s="276">
        <v>0</v>
      </c>
      <c r="S1475" s="276">
        <v>0</v>
      </c>
      <c r="T1475" s="276">
        <v>2</v>
      </c>
      <c r="U1475" s="276">
        <v>0</v>
      </c>
      <c r="V1475" s="1044">
        <v>2</v>
      </c>
      <c r="W1475" s="276">
        <v>0</v>
      </c>
      <c r="X1475" s="276">
        <v>0</v>
      </c>
      <c r="Y1475" s="276">
        <v>0</v>
      </c>
      <c r="Z1475" s="276">
        <v>1</v>
      </c>
      <c r="AA1475" s="276">
        <v>1</v>
      </c>
      <c r="AB1475" s="276">
        <v>0</v>
      </c>
      <c r="AC1475" s="276">
        <v>3</v>
      </c>
      <c r="AD1475" s="448"/>
    </row>
    <row r="1476" spans="1:30" ht="20.399999999999999" customHeight="1">
      <c r="A1476" s="794"/>
      <c r="B1476" s="670" t="s">
        <v>4104</v>
      </c>
      <c r="C1476" s="276">
        <v>0</v>
      </c>
      <c r="D1476" s="276">
        <v>0</v>
      </c>
      <c r="E1476" s="276">
        <v>0</v>
      </c>
      <c r="F1476" s="276">
        <v>0</v>
      </c>
      <c r="G1476" s="1043">
        <v>0</v>
      </c>
      <c r="H1476" s="276">
        <v>0</v>
      </c>
      <c r="I1476" s="276">
        <v>0</v>
      </c>
      <c r="J1476" s="276">
        <v>0</v>
      </c>
      <c r="K1476" s="276">
        <v>0</v>
      </c>
      <c r="L1476" s="276">
        <v>0</v>
      </c>
      <c r="M1476" s="276">
        <v>0</v>
      </c>
      <c r="N1476" s="276">
        <v>0</v>
      </c>
      <c r="O1476" s="276">
        <v>0</v>
      </c>
      <c r="P1476" s="276">
        <v>0</v>
      </c>
      <c r="Q1476" s="276">
        <v>0</v>
      </c>
      <c r="R1476" s="276">
        <v>0</v>
      </c>
      <c r="S1476" s="276">
        <v>0</v>
      </c>
      <c r="T1476" s="276">
        <v>0</v>
      </c>
      <c r="U1476" s="276">
        <v>0</v>
      </c>
      <c r="V1476" s="1044">
        <v>0</v>
      </c>
      <c r="W1476" s="276">
        <v>0</v>
      </c>
      <c r="X1476" s="276">
        <v>0</v>
      </c>
      <c r="Y1476" s="276">
        <v>0</v>
      </c>
      <c r="Z1476" s="276">
        <v>0</v>
      </c>
      <c r="AA1476" s="276">
        <v>0</v>
      </c>
      <c r="AB1476" s="276">
        <v>0</v>
      </c>
      <c r="AC1476" s="276">
        <v>0</v>
      </c>
      <c r="AD1476" s="448"/>
    </row>
    <row r="1477" spans="1:30" ht="20.399999999999999" customHeight="1">
      <c r="A1477" s="407"/>
      <c r="B1477" s="407"/>
      <c r="C1477" s="407"/>
      <c r="D1477" s="407"/>
      <c r="E1477" s="407"/>
      <c r="F1477" s="407"/>
      <c r="G1477" s="407"/>
      <c r="H1477" s="407"/>
      <c r="I1477" s="407"/>
      <c r="J1477" s="407"/>
      <c r="K1477" s="407"/>
      <c r="L1477" s="407"/>
      <c r="M1477" s="407"/>
      <c r="N1477" s="407"/>
      <c r="O1477" s="407"/>
      <c r="P1477" s="407"/>
      <c r="Q1477" s="407"/>
      <c r="R1477" s="407"/>
      <c r="S1477" s="407"/>
      <c r="T1477" s="407"/>
      <c r="U1477" s="407"/>
      <c r="V1477" s="407"/>
      <c r="W1477" s="407"/>
      <c r="X1477" s="407"/>
      <c r="Y1477" s="407"/>
      <c r="Z1477" s="407"/>
      <c r="AA1477" s="407"/>
      <c r="AB1477" s="407"/>
      <c r="AC1477" s="407"/>
      <c r="AD1477" s="448"/>
    </row>
    <row r="1478" spans="1:30" ht="20.399999999999999" customHeight="1">
      <c r="A1478" s="796" t="s">
        <v>3083</v>
      </c>
      <c r="B1478" s="669" t="s">
        <v>3082</v>
      </c>
      <c r="C1478" s="275">
        <v>64</v>
      </c>
      <c r="D1478" s="275">
        <v>64</v>
      </c>
      <c r="E1478" s="275">
        <v>0</v>
      </c>
      <c r="F1478" s="275">
        <v>0</v>
      </c>
      <c r="G1478" s="1041">
        <v>100</v>
      </c>
      <c r="H1478" s="275">
        <v>4</v>
      </c>
      <c r="I1478" s="275">
        <v>0</v>
      </c>
      <c r="J1478" s="275">
        <v>1</v>
      </c>
      <c r="K1478" s="275">
        <v>3</v>
      </c>
      <c r="L1478" s="275">
        <v>2</v>
      </c>
      <c r="M1478" s="275">
        <v>2</v>
      </c>
      <c r="N1478" s="275">
        <v>5</v>
      </c>
      <c r="O1478" s="275">
        <v>6</v>
      </c>
      <c r="P1478" s="275">
        <v>3</v>
      </c>
      <c r="Q1478" s="275">
        <v>2</v>
      </c>
      <c r="R1478" s="275">
        <v>1</v>
      </c>
      <c r="S1478" s="275">
        <v>2</v>
      </c>
      <c r="T1478" s="275">
        <v>5</v>
      </c>
      <c r="U1478" s="275">
        <v>8</v>
      </c>
      <c r="V1478" s="1042">
        <v>8</v>
      </c>
      <c r="W1478" s="275">
        <v>3</v>
      </c>
      <c r="X1478" s="275">
        <v>3</v>
      </c>
      <c r="Y1478" s="275">
        <v>4</v>
      </c>
      <c r="Z1478" s="275">
        <v>1</v>
      </c>
      <c r="AA1478" s="275">
        <v>2</v>
      </c>
      <c r="AB1478" s="275">
        <v>1</v>
      </c>
      <c r="AC1478" s="275">
        <v>2</v>
      </c>
      <c r="AD1478" s="448"/>
    </row>
    <row r="1479" spans="1:30" ht="20.399999999999999" customHeight="1">
      <c r="A1479" s="794"/>
      <c r="B1479" s="670" t="s">
        <v>1468</v>
      </c>
      <c r="C1479" s="276">
        <v>41</v>
      </c>
      <c r="D1479" s="276">
        <v>41</v>
      </c>
      <c r="E1479" s="276">
        <v>0</v>
      </c>
      <c r="F1479" s="276">
        <v>0</v>
      </c>
      <c r="G1479" s="1043">
        <v>100</v>
      </c>
      <c r="H1479" s="276">
        <v>2</v>
      </c>
      <c r="I1479" s="276">
        <v>0</v>
      </c>
      <c r="J1479" s="276">
        <v>1</v>
      </c>
      <c r="K1479" s="276">
        <v>1</v>
      </c>
      <c r="L1479" s="276">
        <v>0</v>
      </c>
      <c r="M1479" s="276">
        <v>2</v>
      </c>
      <c r="N1479" s="276">
        <v>2</v>
      </c>
      <c r="O1479" s="276">
        <v>5</v>
      </c>
      <c r="P1479" s="276">
        <v>3</v>
      </c>
      <c r="Q1479" s="276">
        <v>2</v>
      </c>
      <c r="R1479" s="276">
        <v>1</v>
      </c>
      <c r="S1479" s="276">
        <v>1</v>
      </c>
      <c r="T1479" s="276">
        <v>3</v>
      </c>
      <c r="U1479" s="276">
        <v>4</v>
      </c>
      <c r="V1479" s="1044">
        <v>6</v>
      </c>
      <c r="W1479" s="276">
        <v>3</v>
      </c>
      <c r="X1479" s="276">
        <v>2</v>
      </c>
      <c r="Y1479" s="276">
        <v>0</v>
      </c>
      <c r="Z1479" s="276">
        <v>1</v>
      </c>
      <c r="AA1479" s="276">
        <v>1</v>
      </c>
      <c r="AB1479" s="276">
        <v>1</v>
      </c>
      <c r="AC1479" s="276">
        <v>2</v>
      </c>
      <c r="AD1479" s="448"/>
    </row>
    <row r="1480" spans="1:30" ht="20.399999999999999" customHeight="1">
      <c r="A1480" s="794"/>
      <c r="B1480" s="670" t="s">
        <v>1467</v>
      </c>
      <c r="C1480" s="276">
        <v>23</v>
      </c>
      <c r="D1480" s="276">
        <v>23</v>
      </c>
      <c r="E1480" s="276">
        <v>0</v>
      </c>
      <c r="F1480" s="276">
        <v>0</v>
      </c>
      <c r="G1480" s="1043">
        <v>100</v>
      </c>
      <c r="H1480" s="276">
        <v>2</v>
      </c>
      <c r="I1480" s="276">
        <v>0</v>
      </c>
      <c r="J1480" s="276">
        <v>0</v>
      </c>
      <c r="K1480" s="276">
        <v>2</v>
      </c>
      <c r="L1480" s="276">
        <v>2</v>
      </c>
      <c r="M1480" s="276">
        <v>0</v>
      </c>
      <c r="N1480" s="276">
        <v>3</v>
      </c>
      <c r="O1480" s="276">
        <v>1</v>
      </c>
      <c r="P1480" s="276">
        <v>0</v>
      </c>
      <c r="Q1480" s="276">
        <v>0</v>
      </c>
      <c r="R1480" s="276">
        <v>0</v>
      </c>
      <c r="S1480" s="276">
        <v>1</v>
      </c>
      <c r="T1480" s="276">
        <v>2</v>
      </c>
      <c r="U1480" s="276">
        <v>4</v>
      </c>
      <c r="V1480" s="1044">
        <v>2</v>
      </c>
      <c r="W1480" s="276">
        <v>0</v>
      </c>
      <c r="X1480" s="276">
        <v>1</v>
      </c>
      <c r="Y1480" s="276">
        <v>4</v>
      </c>
      <c r="Z1480" s="276">
        <v>0</v>
      </c>
      <c r="AA1480" s="276">
        <v>1</v>
      </c>
      <c r="AB1480" s="276">
        <v>0</v>
      </c>
      <c r="AC1480" s="276">
        <v>0</v>
      </c>
      <c r="AD1480" s="448"/>
    </row>
    <row r="1481" spans="1:30" ht="20.399999999999999" customHeight="1">
      <c r="A1481" s="794"/>
      <c r="B1481" s="670" t="s">
        <v>4104</v>
      </c>
      <c r="C1481" s="276">
        <v>0</v>
      </c>
      <c r="D1481" s="276">
        <v>0</v>
      </c>
      <c r="E1481" s="276">
        <v>0</v>
      </c>
      <c r="F1481" s="276">
        <v>0</v>
      </c>
      <c r="G1481" s="1043">
        <v>0</v>
      </c>
      <c r="H1481" s="276">
        <v>0</v>
      </c>
      <c r="I1481" s="276">
        <v>0</v>
      </c>
      <c r="J1481" s="276">
        <v>0</v>
      </c>
      <c r="K1481" s="276">
        <v>0</v>
      </c>
      <c r="L1481" s="276">
        <v>0</v>
      </c>
      <c r="M1481" s="276">
        <v>0</v>
      </c>
      <c r="N1481" s="276">
        <v>0</v>
      </c>
      <c r="O1481" s="276">
        <v>0</v>
      </c>
      <c r="P1481" s="276">
        <v>0</v>
      </c>
      <c r="Q1481" s="276">
        <v>0</v>
      </c>
      <c r="R1481" s="276">
        <v>0</v>
      </c>
      <c r="S1481" s="276">
        <v>0</v>
      </c>
      <c r="T1481" s="276">
        <v>0</v>
      </c>
      <c r="U1481" s="276">
        <v>0</v>
      </c>
      <c r="V1481" s="1044">
        <v>0</v>
      </c>
      <c r="W1481" s="276">
        <v>0</v>
      </c>
      <c r="X1481" s="276">
        <v>0</v>
      </c>
      <c r="Y1481" s="276">
        <v>0</v>
      </c>
      <c r="Z1481" s="276">
        <v>0</v>
      </c>
      <c r="AA1481" s="276">
        <v>0</v>
      </c>
      <c r="AB1481" s="276">
        <v>0</v>
      </c>
      <c r="AC1481" s="276">
        <v>0</v>
      </c>
      <c r="AD1481" s="448"/>
    </row>
    <row r="1482" spans="1:30" ht="20.399999999999999" customHeight="1">
      <c r="A1482" s="407"/>
      <c r="B1482" s="407"/>
      <c r="C1482" s="407"/>
      <c r="D1482" s="407"/>
      <c r="E1482" s="407"/>
      <c r="F1482" s="407"/>
      <c r="G1482" s="407"/>
      <c r="H1482" s="407"/>
      <c r="I1482" s="407"/>
      <c r="J1482" s="407"/>
      <c r="K1482" s="407"/>
      <c r="L1482" s="407"/>
      <c r="M1482" s="407"/>
      <c r="N1482" s="407"/>
      <c r="O1482" s="407"/>
      <c r="P1482" s="407"/>
      <c r="Q1482" s="407"/>
      <c r="R1482" s="407"/>
      <c r="S1482" s="407"/>
      <c r="T1482" s="407"/>
      <c r="U1482" s="407"/>
      <c r="V1482" s="407"/>
      <c r="W1482" s="407"/>
      <c r="X1482" s="407"/>
      <c r="Y1482" s="407"/>
      <c r="Z1482" s="407"/>
      <c r="AA1482" s="407"/>
      <c r="AB1482" s="407"/>
      <c r="AC1482" s="407"/>
      <c r="AD1482" s="448"/>
    </row>
    <row r="1483" spans="1:30" ht="20.399999999999999" customHeight="1">
      <c r="A1483" s="796" t="s">
        <v>3081</v>
      </c>
      <c r="B1483" s="669" t="s">
        <v>3080</v>
      </c>
      <c r="C1483" s="275">
        <v>3</v>
      </c>
      <c r="D1483" s="275">
        <v>3</v>
      </c>
      <c r="E1483" s="275">
        <v>0</v>
      </c>
      <c r="F1483" s="275">
        <v>0</v>
      </c>
      <c r="G1483" s="1041">
        <v>100</v>
      </c>
      <c r="H1483" s="275">
        <v>0</v>
      </c>
      <c r="I1483" s="275">
        <v>0</v>
      </c>
      <c r="J1483" s="275">
        <v>0</v>
      </c>
      <c r="K1483" s="275">
        <v>0</v>
      </c>
      <c r="L1483" s="275">
        <v>1</v>
      </c>
      <c r="M1483" s="275">
        <v>0</v>
      </c>
      <c r="N1483" s="275">
        <v>0</v>
      </c>
      <c r="O1483" s="275">
        <v>0</v>
      </c>
      <c r="P1483" s="275">
        <v>0</v>
      </c>
      <c r="Q1483" s="275">
        <v>0</v>
      </c>
      <c r="R1483" s="275">
        <v>0</v>
      </c>
      <c r="S1483" s="275">
        <v>0</v>
      </c>
      <c r="T1483" s="275">
        <v>0</v>
      </c>
      <c r="U1483" s="275">
        <v>0</v>
      </c>
      <c r="V1483" s="1042">
        <v>0</v>
      </c>
      <c r="W1483" s="275">
        <v>0</v>
      </c>
      <c r="X1483" s="275">
        <v>0</v>
      </c>
      <c r="Y1483" s="275">
        <v>1</v>
      </c>
      <c r="Z1483" s="275">
        <v>1</v>
      </c>
      <c r="AA1483" s="275">
        <v>0</v>
      </c>
      <c r="AB1483" s="275">
        <v>0</v>
      </c>
      <c r="AC1483" s="275">
        <v>0</v>
      </c>
      <c r="AD1483" s="448"/>
    </row>
    <row r="1484" spans="1:30" ht="20.399999999999999" customHeight="1">
      <c r="A1484" s="794"/>
      <c r="B1484" s="670" t="s">
        <v>1468</v>
      </c>
      <c r="C1484" s="276">
        <v>1</v>
      </c>
      <c r="D1484" s="276">
        <v>1</v>
      </c>
      <c r="E1484" s="276">
        <v>0</v>
      </c>
      <c r="F1484" s="276">
        <v>0</v>
      </c>
      <c r="G1484" s="1043">
        <v>100</v>
      </c>
      <c r="H1484" s="276">
        <v>0</v>
      </c>
      <c r="I1484" s="276">
        <v>0</v>
      </c>
      <c r="J1484" s="276">
        <v>0</v>
      </c>
      <c r="K1484" s="276">
        <v>0</v>
      </c>
      <c r="L1484" s="276">
        <v>1</v>
      </c>
      <c r="M1484" s="276">
        <v>0</v>
      </c>
      <c r="N1484" s="276">
        <v>0</v>
      </c>
      <c r="O1484" s="276">
        <v>0</v>
      </c>
      <c r="P1484" s="276">
        <v>0</v>
      </c>
      <c r="Q1484" s="276">
        <v>0</v>
      </c>
      <c r="R1484" s="276">
        <v>0</v>
      </c>
      <c r="S1484" s="276">
        <v>0</v>
      </c>
      <c r="T1484" s="276">
        <v>0</v>
      </c>
      <c r="U1484" s="276">
        <v>0</v>
      </c>
      <c r="V1484" s="1044">
        <v>0</v>
      </c>
      <c r="W1484" s="276">
        <v>0</v>
      </c>
      <c r="X1484" s="276">
        <v>0</v>
      </c>
      <c r="Y1484" s="276">
        <v>0</v>
      </c>
      <c r="Z1484" s="276">
        <v>0</v>
      </c>
      <c r="AA1484" s="276">
        <v>0</v>
      </c>
      <c r="AB1484" s="276">
        <v>0</v>
      </c>
      <c r="AC1484" s="276">
        <v>0</v>
      </c>
      <c r="AD1484" s="448"/>
    </row>
    <row r="1485" spans="1:30" ht="20.399999999999999" customHeight="1">
      <c r="A1485" s="794"/>
      <c r="B1485" s="670" t="s">
        <v>1467</v>
      </c>
      <c r="C1485" s="276">
        <v>2</v>
      </c>
      <c r="D1485" s="276">
        <v>2</v>
      </c>
      <c r="E1485" s="276">
        <v>0</v>
      </c>
      <c r="F1485" s="276">
        <v>0</v>
      </c>
      <c r="G1485" s="1043">
        <v>100</v>
      </c>
      <c r="H1485" s="276">
        <v>0</v>
      </c>
      <c r="I1485" s="276">
        <v>0</v>
      </c>
      <c r="J1485" s="276">
        <v>0</v>
      </c>
      <c r="K1485" s="276">
        <v>0</v>
      </c>
      <c r="L1485" s="276">
        <v>0</v>
      </c>
      <c r="M1485" s="276">
        <v>0</v>
      </c>
      <c r="N1485" s="276">
        <v>0</v>
      </c>
      <c r="O1485" s="276">
        <v>0</v>
      </c>
      <c r="P1485" s="276">
        <v>0</v>
      </c>
      <c r="Q1485" s="276">
        <v>0</v>
      </c>
      <c r="R1485" s="276">
        <v>0</v>
      </c>
      <c r="S1485" s="276">
        <v>0</v>
      </c>
      <c r="T1485" s="276">
        <v>0</v>
      </c>
      <c r="U1485" s="276">
        <v>0</v>
      </c>
      <c r="V1485" s="1044">
        <v>0</v>
      </c>
      <c r="W1485" s="276">
        <v>0</v>
      </c>
      <c r="X1485" s="276">
        <v>0</v>
      </c>
      <c r="Y1485" s="276">
        <v>1</v>
      </c>
      <c r="Z1485" s="276">
        <v>1</v>
      </c>
      <c r="AA1485" s="276">
        <v>0</v>
      </c>
      <c r="AB1485" s="276">
        <v>0</v>
      </c>
      <c r="AC1485" s="276">
        <v>0</v>
      </c>
      <c r="AD1485" s="448"/>
    </row>
    <row r="1486" spans="1:30" ht="20.399999999999999" customHeight="1">
      <c r="A1486" s="794"/>
      <c r="B1486" s="670" t="s">
        <v>4104</v>
      </c>
      <c r="C1486" s="276">
        <v>0</v>
      </c>
      <c r="D1486" s="276">
        <v>0</v>
      </c>
      <c r="E1486" s="276">
        <v>0</v>
      </c>
      <c r="F1486" s="276">
        <v>0</v>
      </c>
      <c r="G1486" s="1043">
        <v>0</v>
      </c>
      <c r="H1486" s="276">
        <v>0</v>
      </c>
      <c r="I1486" s="276">
        <v>0</v>
      </c>
      <c r="J1486" s="276">
        <v>0</v>
      </c>
      <c r="K1486" s="276">
        <v>0</v>
      </c>
      <c r="L1486" s="276">
        <v>0</v>
      </c>
      <c r="M1486" s="276">
        <v>0</v>
      </c>
      <c r="N1486" s="276">
        <v>0</v>
      </c>
      <c r="O1486" s="276">
        <v>0</v>
      </c>
      <c r="P1486" s="276">
        <v>0</v>
      </c>
      <c r="Q1486" s="276">
        <v>0</v>
      </c>
      <c r="R1486" s="276">
        <v>0</v>
      </c>
      <c r="S1486" s="276">
        <v>0</v>
      </c>
      <c r="T1486" s="276">
        <v>0</v>
      </c>
      <c r="U1486" s="276">
        <v>0</v>
      </c>
      <c r="V1486" s="1044">
        <v>0</v>
      </c>
      <c r="W1486" s="276">
        <v>0</v>
      </c>
      <c r="X1486" s="276">
        <v>0</v>
      </c>
      <c r="Y1486" s="276">
        <v>0</v>
      </c>
      <c r="Z1486" s="276">
        <v>0</v>
      </c>
      <c r="AA1486" s="276">
        <v>0</v>
      </c>
      <c r="AB1486" s="276">
        <v>0</v>
      </c>
      <c r="AC1486" s="276">
        <v>0</v>
      </c>
      <c r="AD1486" s="448"/>
    </row>
    <row r="1487" spans="1:30" ht="20.399999999999999" customHeight="1">
      <c r="A1487" s="407"/>
      <c r="B1487" s="407"/>
      <c r="C1487" s="407"/>
      <c r="D1487" s="407"/>
      <c r="E1487" s="407"/>
      <c r="F1487" s="407"/>
      <c r="G1487" s="407"/>
      <c r="H1487" s="407"/>
      <c r="I1487" s="407"/>
      <c r="J1487" s="407"/>
      <c r="K1487" s="407"/>
      <c r="L1487" s="407"/>
      <c r="M1487" s="407"/>
      <c r="N1487" s="407"/>
      <c r="O1487" s="407"/>
      <c r="P1487" s="407"/>
      <c r="Q1487" s="407"/>
      <c r="R1487" s="407"/>
      <c r="S1487" s="407"/>
      <c r="T1487" s="407"/>
      <c r="U1487" s="407"/>
      <c r="V1487" s="407"/>
      <c r="W1487" s="407"/>
      <c r="X1487" s="407"/>
      <c r="Y1487" s="407"/>
      <c r="Z1487" s="407"/>
      <c r="AA1487" s="407"/>
      <c r="AB1487" s="407"/>
      <c r="AC1487" s="407"/>
      <c r="AD1487" s="448"/>
    </row>
    <row r="1488" spans="1:30" ht="20.399999999999999" customHeight="1">
      <c r="A1488" s="796" t="s">
        <v>3079</v>
      </c>
      <c r="B1488" s="669" t="s">
        <v>3078</v>
      </c>
      <c r="C1488" s="275">
        <v>168</v>
      </c>
      <c r="D1488" s="275">
        <v>168</v>
      </c>
      <c r="E1488" s="275">
        <v>0</v>
      </c>
      <c r="F1488" s="275">
        <v>0</v>
      </c>
      <c r="G1488" s="1041">
        <v>100</v>
      </c>
      <c r="H1488" s="275">
        <v>5</v>
      </c>
      <c r="I1488" s="275">
        <v>0</v>
      </c>
      <c r="J1488" s="275">
        <v>0</v>
      </c>
      <c r="K1488" s="275">
        <v>5</v>
      </c>
      <c r="L1488" s="275">
        <v>8</v>
      </c>
      <c r="M1488" s="275">
        <v>13</v>
      </c>
      <c r="N1488" s="275">
        <v>27</v>
      </c>
      <c r="O1488" s="275">
        <v>23</v>
      </c>
      <c r="P1488" s="275">
        <v>26</v>
      </c>
      <c r="Q1488" s="275">
        <v>12</v>
      </c>
      <c r="R1488" s="275">
        <v>11</v>
      </c>
      <c r="S1488" s="275">
        <v>10</v>
      </c>
      <c r="T1488" s="275">
        <v>10</v>
      </c>
      <c r="U1488" s="275">
        <v>12</v>
      </c>
      <c r="V1488" s="1042">
        <v>4</v>
      </c>
      <c r="W1488" s="275">
        <v>0</v>
      </c>
      <c r="X1488" s="275">
        <v>3</v>
      </c>
      <c r="Y1488" s="275">
        <v>0</v>
      </c>
      <c r="Z1488" s="275">
        <v>3</v>
      </c>
      <c r="AA1488" s="275">
        <v>0</v>
      </c>
      <c r="AB1488" s="275">
        <v>1</v>
      </c>
      <c r="AC1488" s="275">
        <v>0</v>
      </c>
      <c r="AD1488" s="448"/>
    </row>
    <row r="1489" spans="1:30" ht="20.399999999999999" customHeight="1">
      <c r="A1489" s="794"/>
      <c r="B1489" s="670" t="s">
        <v>1468</v>
      </c>
      <c r="C1489" s="276">
        <v>106</v>
      </c>
      <c r="D1489" s="276">
        <v>106</v>
      </c>
      <c r="E1489" s="276">
        <v>0</v>
      </c>
      <c r="F1489" s="276">
        <v>0</v>
      </c>
      <c r="G1489" s="1043">
        <v>100</v>
      </c>
      <c r="H1489" s="276">
        <v>2</v>
      </c>
      <c r="I1489" s="276">
        <v>0</v>
      </c>
      <c r="J1489" s="276">
        <v>0</v>
      </c>
      <c r="K1489" s="276">
        <v>2</v>
      </c>
      <c r="L1489" s="276">
        <v>6</v>
      </c>
      <c r="M1489" s="276">
        <v>9</v>
      </c>
      <c r="N1489" s="276">
        <v>15</v>
      </c>
      <c r="O1489" s="276">
        <v>20</v>
      </c>
      <c r="P1489" s="276">
        <v>18</v>
      </c>
      <c r="Q1489" s="276">
        <v>5</v>
      </c>
      <c r="R1489" s="276">
        <v>7</v>
      </c>
      <c r="S1489" s="276">
        <v>5</v>
      </c>
      <c r="T1489" s="276">
        <v>8</v>
      </c>
      <c r="U1489" s="276">
        <v>6</v>
      </c>
      <c r="V1489" s="1044">
        <v>2</v>
      </c>
      <c r="W1489" s="276">
        <v>0</v>
      </c>
      <c r="X1489" s="276">
        <v>1</v>
      </c>
      <c r="Y1489" s="276">
        <v>0</v>
      </c>
      <c r="Z1489" s="276">
        <v>1</v>
      </c>
      <c r="AA1489" s="276">
        <v>0</v>
      </c>
      <c r="AB1489" s="276">
        <v>1</v>
      </c>
      <c r="AC1489" s="276">
        <v>0</v>
      </c>
      <c r="AD1489" s="448"/>
    </row>
    <row r="1490" spans="1:30" ht="20.399999999999999" customHeight="1">
      <c r="A1490" s="794"/>
      <c r="B1490" s="670" t="s">
        <v>1467</v>
      </c>
      <c r="C1490" s="276">
        <v>62</v>
      </c>
      <c r="D1490" s="276">
        <v>62</v>
      </c>
      <c r="E1490" s="276">
        <v>0</v>
      </c>
      <c r="F1490" s="276">
        <v>0</v>
      </c>
      <c r="G1490" s="1043">
        <v>100</v>
      </c>
      <c r="H1490" s="276">
        <v>3</v>
      </c>
      <c r="I1490" s="276">
        <v>0</v>
      </c>
      <c r="J1490" s="276">
        <v>0</v>
      </c>
      <c r="K1490" s="276">
        <v>3</v>
      </c>
      <c r="L1490" s="276">
        <v>2</v>
      </c>
      <c r="M1490" s="276">
        <v>4</v>
      </c>
      <c r="N1490" s="276">
        <v>12</v>
      </c>
      <c r="O1490" s="276">
        <v>3</v>
      </c>
      <c r="P1490" s="276">
        <v>8</v>
      </c>
      <c r="Q1490" s="276">
        <v>7</v>
      </c>
      <c r="R1490" s="276">
        <v>4</v>
      </c>
      <c r="S1490" s="276">
        <v>5</v>
      </c>
      <c r="T1490" s="276">
        <v>2</v>
      </c>
      <c r="U1490" s="276">
        <v>6</v>
      </c>
      <c r="V1490" s="1044">
        <v>2</v>
      </c>
      <c r="W1490" s="276">
        <v>0</v>
      </c>
      <c r="X1490" s="276">
        <v>2</v>
      </c>
      <c r="Y1490" s="276">
        <v>0</v>
      </c>
      <c r="Z1490" s="276">
        <v>2</v>
      </c>
      <c r="AA1490" s="276">
        <v>0</v>
      </c>
      <c r="AB1490" s="276">
        <v>0</v>
      </c>
      <c r="AC1490" s="276">
        <v>0</v>
      </c>
      <c r="AD1490" s="448"/>
    </row>
    <row r="1491" spans="1:30" ht="20.399999999999999" customHeight="1">
      <c r="A1491" s="794"/>
      <c r="B1491" s="670" t="s">
        <v>4104</v>
      </c>
      <c r="C1491" s="276">
        <v>0</v>
      </c>
      <c r="D1491" s="276">
        <v>0</v>
      </c>
      <c r="E1491" s="276">
        <v>0</v>
      </c>
      <c r="F1491" s="276">
        <v>0</v>
      </c>
      <c r="G1491" s="1043">
        <v>0</v>
      </c>
      <c r="H1491" s="276">
        <v>0</v>
      </c>
      <c r="I1491" s="276">
        <v>0</v>
      </c>
      <c r="J1491" s="276">
        <v>0</v>
      </c>
      <c r="K1491" s="276">
        <v>0</v>
      </c>
      <c r="L1491" s="276">
        <v>0</v>
      </c>
      <c r="M1491" s="276">
        <v>0</v>
      </c>
      <c r="N1491" s="276">
        <v>0</v>
      </c>
      <c r="O1491" s="276">
        <v>0</v>
      </c>
      <c r="P1491" s="276">
        <v>0</v>
      </c>
      <c r="Q1491" s="276">
        <v>0</v>
      </c>
      <c r="R1491" s="276">
        <v>0</v>
      </c>
      <c r="S1491" s="276">
        <v>0</v>
      </c>
      <c r="T1491" s="276">
        <v>0</v>
      </c>
      <c r="U1491" s="276">
        <v>0</v>
      </c>
      <c r="V1491" s="1044">
        <v>0</v>
      </c>
      <c r="W1491" s="276">
        <v>0</v>
      </c>
      <c r="X1491" s="276">
        <v>0</v>
      </c>
      <c r="Y1491" s="276">
        <v>0</v>
      </c>
      <c r="Z1491" s="276">
        <v>0</v>
      </c>
      <c r="AA1491" s="276">
        <v>0</v>
      </c>
      <c r="AB1491" s="276">
        <v>0</v>
      </c>
      <c r="AC1491" s="276">
        <v>0</v>
      </c>
      <c r="AD1491" s="448"/>
    </row>
    <row r="1492" spans="1:30" ht="20.399999999999999" customHeight="1">
      <c r="A1492" s="407"/>
      <c r="B1492" s="407"/>
      <c r="C1492" s="407"/>
      <c r="D1492" s="407"/>
      <c r="E1492" s="407"/>
      <c r="F1492" s="407"/>
      <c r="G1492" s="407"/>
      <c r="H1492" s="407"/>
      <c r="I1492" s="407"/>
      <c r="J1492" s="407"/>
      <c r="K1492" s="407"/>
      <c r="L1492" s="407"/>
      <c r="M1492" s="407"/>
      <c r="N1492" s="407"/>
      <c r="O1492" s="407"/>
      <c r="P1492" s="407"/>
      <c r="Q1492" s="407"/>
      <c r="R1492" s="407"/>
      <c r="S1492" s="407"/>
      <c r="T1492" s="407"/>
      <c r="U1492" s="407"/>
      <c r="V1492" s="407"/>
      <c r="W1492" s="407"/>
      <c r="X1492" s="407"/>
      <c r="Y1492" s="407"/>
      <c r="Z1492" s="407"/>
      <c r="AA1492" s="407"/>
      <c r="AB1492" s="407"/>
      <c r="AC1492" s="407"/>
      <c r="AD1492" s="448"/>
    </row>
    <row r="1493" spans="1:30" ht="20.399999999999999" customHeight="1">
      <c r="A1493" s="796" t="s">
        <v>3077</v>
      </c>
      <c r="B1493" s="669" t="s">
        <v>3076</v>
      </c>
      <c r="C1493" s="275">
        <v>25</v>
      </c>
      <c r="D1493" s="275">
        <v>25</v>
      </c>
      <c r="E1493" s="275">
        <v>0</v>
      </c>
      <c r="F1493" s="275">
        <v>0</v>
      </c>
      <c r="G1493" s="1041">
        <v>100</v>
      </c>
      <c r="H1493" s="275">
        <v>0</v>
      </c>
      <c r="I1493" s="275">
        <v>0</v>
      </c>
      <c r="J1493" s="275">
        <v>0</v>
      </c>
      <c r="K1493" s="275">
        <v>0</v>
      </c>
      <c r="L1493" s="275">
        <v>0</v>
      </c>
      <c r="M1493" s="275">
        <v>0</v>
      </c>
      <c r="N1493" s="275">
        <v>0</v>
      </c>
      <c r="O1493" s="275">
        <v>1</v>
      </c>
      <c r="P1493" s="275">
        <v>0</v>
      </c>
      <c r="Q1493" s="275">
        <v>1</v>
      </c>
      <c r="R1493" s="275">
        <v>1</v>
      </c>
      <c r="S1493" s="275">
        <v>3</v>
      </c>
      <c r="T1493" s="275">
        <v>0</v>
      </c>
      <c r="U1493" s="275">
        <v>0</v>
      </c>
      <c r="V1493" s="1042">
        <v>2</v>
      </c>
      <c r="W1493" s="275">
        <v>1</v>
      </c>
      <c r="X1493" s="275">
        <v>5</v>
      </c>
      <c r="Y1493" s="275">
        <v>6</v>
      </c>
      <c r="Z1493" s="275">
        <v>3</v>
      </c>
      <c r="AA1493" s="275">
        <v>1</v>
      </c>
      <c r="AB1493" s="275">
        <v>1</v>
      </c>
      <c r="AC1493" s="275">
        <v>0</v>
      </c>
      <c r="AD1493" s="448"/>
    </row>
    <row r="1494" spans="1:30" ht="20.399999999999999" customHeight="1">
      <c r="A1494" s="794"/>
      <c r="B1494" s="670" t="s">
        <v>1468</v>
      </c>
      <c r="C1494" s="276">
        <v>17</v>
      </c>
      <c r="D1494" s="276">
        <v>17</v>
      </c>
      <c r="E1494" s="276">
        <v>0</v>
      </c>
      <c r="F1494" s="276">
        <v>0</v>
      </c>
      <c r="G1494" s="1043">
        <v>100</v>
      </c>
      <c r="H1494" s="276">
        <v>0</v>
      </c>
      <c r="I1494" s="276">
        <v>0</v>
      </c>
      <c r="J1494" s="276">
        <v>0</v>
      </c>
      <c r="K1494" s="276">
        <v>0</v>
      </c>
      <c r="L1494" s="276">
        <v>0</v>
      </c>
      <c r="M1494" s="276">
        <v>0</v>
      </c>
      <c r="N1494" s="276">
        <v>0</v>
      </c>
      <c r="O1494" s="276">
        <v>0</v>
      </c>
      <c r="P1494" s="276">
        <v>0</v>
      </c>
      <c r="Q1494" s="276">
        <v>1</v>
      </c>
      <c r="R1494" s="276">
        <v>1</v>
      </c>
      <c r="S1494" s="276">
        <v>3</v>
      </c>
      <c r="T1494" s="276">
        <v>0</v>
      </c>
      <c r="U1494" s="276">
        <v>0</v>
      </c>
      <c r="V1494" s="1044">
        <v>1</v>
      </c>
      <c r="W1494" s="276">
        <v>1</v>
      </c>
      <c r="X1494" s="276">
        <v>3</v>
      </c>
      <c r="Y1494" s="276">
        <v>4</v>
      </c>
      <c r="Z1494" s="276">
        <v>2</v>
      </c>
      <c r="AA1494" s="276">
        <v>1</v>
      </c>
      <c r="AB1494" s="276">
        <v>0</v>
      </c>
      <c r="AC1494" s="276">
        <v>0</v>
      </c>
      <c r="AD1494" s="448"/>
    </row>
    <row r="1495" spans="1:30" ht="20.399999999999999" customHeight="1">
      <c r="A1495" s="794"/>
      <c r="B1495" s="670" t="s">
        <v>1467</v>
      </c>
      <c r="C1495" s="276">
        <v>8</v>
      </c>
      <c r="D1495" s="276">
        <v>8</v>
      </c>
      <c r="E1495" s="276">
        <v>0</v>
      </c>
      <c r="F1495" s="276">
        <v>0</v>
      </c>
      <c r="G1495" s="1043">
        <v>100</v>
      </c>
      <c r="H1495" s="276">
        <v>0</v>
      </c>
      <c r="I1495" s="276">
        <v>0</v>
      </c>
      <c r="J1495" s="276">
        <v>0</v>
      </c>
      <c r="K1495" s="276">
        <v>0</v>
      </c>
      <c r="L1495" s="276">
        <v>0</v>
      </c>
      <c r="M1495" s="276">
        <v>0</v>
      </c>
      <c r="N1495" s="276">
        <v>0</v>
      </c>
      <c r="O1495" s="276">
        <v>1</v>
      </c>
      <c r="P1495" s="276">
        <v>0</v>
      </c>
      <c r="Q1495" s="276">
        <v>0</v>
      </c>
      <c r="R1495" s="276">
        <v>0</v>
      </c>
      <c r="S1495" s="276">
        <v>0</v>
      </c>
      <c r="T1495" s="276">
        <v>0</v>
      </c>
      <c r="U1495" s="276">
        <v>0</v>
      </c>
      <c r="V1495" s="1044">
        <v>1</v>
      </c>
      <c r="W1495" s="276">
        <v>0</v>
      </c>
      <c r="X1495" s="276">
        <v>2</v>
      </c>
      <c r="Y1495" s="276">
        <v>2</v>
      </c>
      <c r="Z1495" s="276">
        <v>1</v>
      </c>
      <c r="AA1495" s="276">
        <v>0</v>
      </c>
      <c r="AB1495" s="276">
        <v>1</v>
      </c>
      <c r="AC1495" s="276">
        <v>0</v>
      </c>
      <c r="AD1495" s="448"/>
    </row>
    <row r="1496" spans="1:30" ht="20.399999999999999" customHeight="1">
      <c r="A1496" s="794"/>
      <c r="B1496" s="670" t="s">
        <v>4104</v>
      </c>
      <c r="C1496" s="276">
        <v>0</v>
      </c>
      <c r="D1496" s="276">
        <v>0</v>
      </c>
      <c r="E1496" s="276">
        <v>0</v>
      </c>
      <c r="F1496" s="276">
        <v>0</v>
      </c>
      <c r="G1496" s="1043">
        <v>0</v>
      </c>
      <c r="H1496" s="276">
        <v>0</v>
      </c>
      <c r="I1496" s="276">
        <v>0</v>
      </c>
      <c r="J1496" s="276">
        <v>0</v>
      </c>
      <c r="K1496" s="276">
        <v>0</v>
      </c>
      <c r="L1496" s="276">
        <v>0</v>
      </c>
      <c r="M1496" s="276">
        <v>0</v>
      </c>
      <c r="N1496" s="276">
        <v>0</v>
      </c>
      <c r="O1496" s="276">
        <v>0</v>
      </c>
      <c r="P1496" s="276">
        <v>0</v>
      </c>
      <c r="Q1496" s="276">
        <v>0</v>
      </c>
      <c r="R1496" s="276">
        <v>0</v>
      </c>
      <c r="S1496" s="276">
        <v>0</v>
      </c>
      <c r="T1496" s="276">
        <v>0</v>
      </c>
      <c r="U1496" s="276">
        <v>0</v>
      </c>
      <c r="V1496" s="1044">
        <v>0</v>
      </c>
      <c r="W1496" s="276">
        <v>0</v>
      </c>
      <c r="X1496" s="276">
        <v>0</v>
      </c>
      <c r="Y1496" s="276">
        <v>0</v>
      </c>
      <c r="Z1496" s="276">
        <v>0</v>
      </c>
      <c r="AA1496" s="276">
        <v>0</v>
      </c>
      <c r="AB1496" s="276">
        <v>0</v>
      </c>
      <c r="AC1496" s="276">
        <v>0</v>
      </c>
      <c r="AD1496" s="448"/>
    </row>
    <row r="1497" spans="1:30" ht="20.399999999999999" customHeight="1">
      <c r="A1497" s="407"/>
      <c r="B1497" s="407"/>
      <c r="C1497" s="407"/>
      <c r="D1497" s="407"/>
      <c r="E1497" s="407"/>
      <c r="F1497" s="407"/>
      <c r="G1497" s="407"/>
      <c r="H1497" s="407"/>
      <c r="I1497" s="407"/>
      <c r="J1497" s="407"/>
      <c r="K1497" s="407"/>
      <c r="L1497" s="407"/>
      <c r="M1497" s="407"/>
      <c r="N1497" s="407"/>
      <c r="O1497" s="407"/>
      <c r="P1497" s="407"/>
      <c r="Q1497" s="407"/>
      <c r="R1497" s="407"/>
      <c r="S1497" s="407"/>
      <c r="T1497" s="407"/>
      <c r="U1497" s="407"/>
      <c r="V1497" s="407"/>
      <c r="W1497" s="407"/>
      <c r="X1497" s="407"/>
      <c r="Y1497" s="407"/>
      <c r="Z1497" s="407"/>
      <c r="AA1497" s="407"/>
      <c r="AB1497" s="407"/>
      <c r="AC1497" s="407"/>
      <c r="AD1497" s="448"/>
    </row>
    <row r="1498" spans="1:30" ht="20.399999999999999" customHeight="1">
      <c r="A1498" s="796" t="s">
        <v>3075</v>
      </c>
      <c r="B1498" s="669" t="s">
        <v>3074</v>
      </c>
      <c r="C1498" s="275">
        <v>1</v>
      </c>
      <c r="D1498" s="275">
        <v>1</v>
      </c>
      <c r="E1498" s="275">
        <v>0</v>
      </c>
      <c r="F1498" s="275">
        <v>0</v>
      </c>
      <c r="G1498" s="1041">
        <v>100</v>
      </c>
      <c r="H1498" s="275">
        <v>0</v>
      </c>
      <c r="I1498" s="275">
        <v>0</v>
      </c>
      <c r="J1498" s="275">
        <v>0</v>
      </c>
      <c r="K1498" s="275">
        <v>0</v>
      </c>
      <c r="L1498" s="275">
        <v>0</v>
      </c>
      <c r="M1498" s="275">
        <v>0</v>
      </c>
      <c r="N1498" s="275">
        <v>0</v>
      </c>
      <c r="O1498" s="275">
        <v>0</v>
      </c>
      <c r="P1498" s="275">
        <v>0</v>
      </c>
      <c r="Q1498" s="275">
        <v>0</v>
      </c>
      <c r="R1498" s="275">
        <v>0</v>
      </c>
      <c r="S1498" s="275">
        <v>0</v>
      </c>
      <c r="T1498" s="275">
        <v>0</v>
      </c>
      <c r="U1498" s="275">
        <v>0</v>
      </c>
      <c r="V1498" s="1042">
        <v>0</v>
      </c>
      <c r="W1498" s="275">
        <v>0</v>
      </c>
      <c r="X1498" s="275">
        <v>1</v>
      </c>
      <c r="Y1498" s="275">
        <v>0</v>
      </c>
      <c r="Z1498" s="275">
        <v>0</v>
      </c>
      <c r="AA1498" s="275">
        <v>0</v>
      </c>
      <c r="AB1498" s="275">
        <v>0</v>
      </c>
      <c r="AC1498" s="275">
        <v>0</v>
      </c>
      <c r="AD1498" s="448"/>
    </row>
    <row r="1499" spans="1:30" ht="20.399999999999999" customHeight="1">
      <c r="A1499" s="794"/>
      <c r="B1499" s="670" t="s">
        <v>1468</v>
      </c>
      <c r="C1499" s="276">
        <v>1</v>
      </c>
      <c r="D1499" s="276">
        <v>1</v>
      </c>
      <c r="E1499" s="276">
        <v>0</v>
      </c>
      <c r="F1499" s="276">
        <v>0</v>
      </c>
      <c r="G1499" s="1043">
        <v>100</v>
      </c>
      <c r="H1499" s="276">
        <v>0</v>
      </c>
      <c r="I1499" s="276">
        <v>0</v>
      </c>
      <c r="J1499" s="276">
        <v>0</v>
      </c>
      <c r="K1499" s="276">
        <v>0</v>
      </c>
      <c r="L1499" s="276">
        <v>0</v>
      </c>
      <c r="M1499" s="276">
        <v>0</v>
      </c>
      <c r="N1499" s="276">
        <v>0</v>
      </c>
      <c r="O1499" s="276">
        <v>0</v>
      </c>
      <c r="P1499" s="276">
        <v>0</v>
      </c>
      <c r="Q1499" s="276">
        <v>0</v>
      </c>
      <c r="R1499" s="276">
        <v>0</v>
      </c>
      <c r="S1499" s="276">
        <v>0</v>
      </c>
      <c r="T1499" s="276">
        <v>0</v>
      </c>
      <c r="U1499" s="276">
        <v>0</v>
      </c>
      <c r="V1499" s="1044">
        <v>0</v>
      </c>
      <c r="W1499" s="276">
        <v>0</v>
      </c>
      <c r="X1499" s="276">
        <v>1</v>
      </c>
      <c r="Y1499" s="276">
        <v>0</v>
      </c>
      <c r="Z1499" s="276">
        <v>0</v>
      </c>
      <c r="AA1499" s="276">
        <v>0</v>
      </c>
      <c r="AB1499" s="276">
        <v>0</v>
      </c>
      <c r="AC1499" s="276">
        <v>0</v>
      </c>
      <c r="AD1499" s="448"/>
    </row>
    <row r="1500" spans="1:30" ht="20.399999999999999" customHeight="1">
      <c r="A1500" s="794"/>
      <c r="B1500" s="670" t="s">
        <v>1467</v>
      </c>
      <c r="C1500" s="276">
        <v>0</v>
      </c>
      <c r="D1500" s="276">
        <v>0</v>
      </c>
      <c r="E1500" s="276">
        <v>0</v>
      </c>
      <c r="F1500" s="276">
        <v>0</v>
      </c>
      <c r="G1500" s="1043">
        <v>0</v>
      </c>
      <c r="H1500" s="276">
        <v>0</v>
      </c>
      <c r="I1500" s="276">
        <v>0</v>
      </c>
      <c r="J1500" s="276">
        <v>0</v>
      </c>
      <c r="K1500" s="276">
        <v>0</v>
      </c>
      <c r="L1500" s="276">
        <v>0</v>
      </c>
      <c r="M1500" s="276">
        <v>0</v>
      </c>
      <c r="N1500" s="276">
        <v>0</v>
      </c>
      <c r="O1500" s="276">
        <v>0</v>
      </c>
      <c r="P1500" s="276">
        <v>0</v>
      </c>
      <c r="Q1500" s="276">
        <v>0</v>
      </c>
      <c r="R1500" s="276">
        <v>0</v>
      </c>
      <c r="S1500" s="276">
        <v>0</v>
      </c>
      <c r="T1500" s="276">
        <v>0</v>
      </c>
      <c r="U1500" s="276">
        <v>0</v>
      </c>
      <c r="V1500" s="1044">
        <v>0</v>
      </c>
      <c r="W1500" s="276">
        <v>0</v>
      </c>
      <c r="X1500" s="276">
        <v>0</v>
      </c>
      <c r="Y1500" s="276">
        <v>0</v>
      </c>
      <c r="Z1500" s="276">
        <v>0</v>
      </c>
      <c r="AA1500" s="276">
        <v>0</v>
      </c>
      <c r="AB1500" s="276">
        <v>0</v>
      </c>
      <c r="AC1500" s="276">
        <v>0</v>
      </c>
      <c r="AD1500" s="448"/>
    </row>
    <row r="1501" spans="1:30" ht="20.399999999999999" customHeight="1">
      <c r="A1501" s="794"/>
      <c r="B1501" s="670" t="s">
        <v>4104</v>
      </c>
      <c r="C1501" s="276">
        <v>0</v>
      </c>
      <c r="D1501" s="276">
        <v>0</v>
      </c>
      <c r="E1501" s="276">
        <v>0</v>
      </c>
      <c r="F1501" s="276">
        <v>0</v>
      </c>
      <c r="G1501" s="1043">
        <v>0</v>
      </c>
      <c r="H1501" s="276">
        <v>0</v>
      </c>
      <c r="I1501" s="276">
        <v>0</v>
      </c>
      <c r="J1501" s="276">
        <v>0</v>
      </c>
      <c r="K1501" s="276">
        <v>0</v>
      </c>
      <c r="L1501" s="276">
        <v>0</v>
      </c>
      <c r="M1501" s="276">
        <v>0</v>
      </c>
      <c r="N1501" s="276">
        <v>0</v>
      </c>
      <c r="O1501" s="276">
        <v>0</v>
      </c>
      <c r="P1501" s="276">
        <v>0</v>
      </c>
      <c r="Q1501" s="276">
        <v>0</v>
      </c>
      <c r="R1501" s="276">
        <v>0</v>
      </c>
      <c r="S1501" s="276">
        <v>0</v>
      </c>
      <c r="T1501" s="276">
        <v>0</v>
      </c>
      <c r="U1501" s="276">
        <v>0</v>
      </c>
      <c r="V1501" s="1044">
        <v>0</v>
      </c>
      <c r="W1501" s="276">
        <v>0</v>
      </c>
      <c r="X1501" s="276">
        <v>0</v>
      </c>
      <c r="Y1501" s="276">
        <v>0</v>
      </c>
      <c r="Z1501" s="276">
        <v>0</v>
      </c>
      <c r="AA1501" s="276">
        <v>0</v>
      </c>
      <c r="AB1501" s="276">
        <v>0</v>
      </c>
      <c r="AC1501" s="276">
        <v>0</v>
      </c>
      <c r="AD1501" s="448"/>
    </row>
    <row r="1502" spans="1:30" ht="20.399999999999999" customHeight="1">
      <c r="A1502" s="407"/>
      <c r="B1502" s="407"/>
      <c r="C1502" s="407"/>
      <c r="D1502" s="407"/>
      <c r="E1502" s="407"/>
      <c r="F1502" s="407"/>
      <c r="G1502" s="407"/>
      <c r="H1502" s="407"/>
      <c r="I1502" s="407"/>
      <c r="J1502" s="407"/>
      <c r="K1502" s="407"/>
      <c r="L1502" s="407"/>
      <c r="M1502" s="407"/>
      <c r="N1502" s="407"/>
      <c r="O1502" s="407"/>
      <c r="P1502" s="407"/>
      <c r="Q1502" s="407"/>
      <c r="R1502" s="407"/>
      <c r="S1502" s="407"/>
      <c r="T1502" s="407"/>
      <c r="U1502" s="407"/>
      <c r="V1502" s="407"/>
      <c r="W1502" s="407"/>
      <c r="X1502" s="407"/>
      <c r="Y1502" s="407"/>
      <c r="Z1502" s="407"/>
      <c r="AA1502" s="407"/>
      <c r="AB1502" s="407"/>
      <c r="AC1502" s="407"/>
      <c r="AD1502" s="448"/>
    </row>
    <row r="1503" spans="1:30" ht="20.399999999999999" customHeight="1">
      <c r="A1503" s="796" t="s">
        <v>3073</v>
      </c>
      <c r="B1503" s="669" t="s">
        <v>3072</v>
      </c>
      <c r="C1503" s="275">
        <v>13</v>
      </c>
      <c r="D1503" s="275">
        <v>13</v>
      </c>
      <c r="E1503" s="275">
        <v>0</v>
      </c>
      <c r="F1503" s="275">
        <v>0</v>
      </c>
      <c r="G1503" s="1041">
        <v>100</v>
      </c>
      <c r="H1503" s="275">
        <v>0</v>
      </c>
      <c r="I1503" s="275">
        <v>0</v>
      </c>
      <c r="J1503" s="275">
        <v>0</v>
      </c>
      <c r="K1503" s="275">
        <v>0</v>
      </c>
      <c r="L1503" s="275">
        <v>0</v>
      </c>
      <c r="M1503" s="275">
        <v>0</v>
      </c>
      <c r="N1503" s="275">
        <v>0</v>
      </c>
      <c r="O1503" s="275">
        <v>0</v>
      </c>
      <c r="P1503" s="275">
        <v>1</v>
      </c>
      <c r="Q1503" s="275">
        <v>1</v>
      </c>
      <c r="R1503" s="275">
        <v>0</v>
      </c>
      <c r="S1503" s="275">
        <v>1</v>
      </c>
      <c r="T1503" s="275">
        <v>2</v>
      </c>
      <c r="U1503" s="275">
        <v>3</v>
      </c>
      <c r="V1503" s="1042">
        <v>0</v>
      </c>
      <c r="W1503" s="275">
        <v>0</v>
      </c>
      <c r="X1503" s="275">
        <v>2</v>
      </c>
      <c r="Y1503" s="275">
        <v>1</v>
      </c>
      <c r="Z1503" s="275">
        <v>1</v>
      </c>
      <c r="AA1503" s="275">
        <v>0</v>
      </c>
      <c r="AB1503" s="275">
        <v>1</v>
      </c>
      <c r="AC1503" s="275">
        <v>0</v>
      </c>
      <c r="AD1503" s="448"/>
    </row>
    <row r="1504" spans="1:30" ht="20.399999999999999" customHeight="1">
      <c r="A1504" s="794"/>
      <c r="B1504" s="670" t="s">
        <v>1468</v>
      </c>
      <c r="C1504" s="276">
        <v>10</v>
      </c>
      <c r="D1504" s="276">
        <v>10</v>
      </c>
      <c r="E1504" s="276">
        <v>0</v>
      </c>
      <c r="F1504" s="276">
        <v>0</v>
      </c>
      <c r="G1504" s="1043">
        <v>100</v>
      </c>
      <c r="H1504" s="276">
        <v>0</v>
      </c>
      <c r="I1504" s="276">
        <v>0</v>
      </c>
      <c r="J1504" s="276">
        <v>0</v>
      </c>
      <c r="K1504" s="276">
        <v>0</v>
      </c>
      <c r="L1504" s="276">
        <v>0</v>
      </c>
      <c r="M1504" s="276">
        <v>0</v>
      </c>
      <c r="N1504" s="276">
        <v>0</v>
      </c>
      <c r="O1504" s="276">
        <v>0</v>
      </c>
      <c r="P1504" s="276">
        <v>1</v>
      </c>
      <c r="Q1504" s="276">
        <v>1</v>
      </c>
      <c r="R1504" s="276">
        <v>0</v>
      </c>
      <c r="S1504" s="276">
        <v>1</v>
      </c>
      <c r="T1504" s="276">
        <v>1</v>
      </c>
      <c r="U1504" s="276">
        <v>2</v>
      </c>
      <c r="V1504" s="1044">
        <v>0</v>
      </c>
      <c r="W1504" s="276">
        <v>0</v>
      </c>
      <c r="X1504" s="276">
        <v>2</v>
      </c>
      <c r="Y1504" s="276">
        <v>1</v>
      </c>
      <c r="Z1504" s="276">
        <v>0</v>
      </c>
      <c r="AA1504" s="276">
        <v>0</v>
      </c>
      <c r="AB1504" s="276">
        <v>1</v>
      </c>
      <c r="AC1504" s="276">
        <v>0</v>
      </c>
      <c r="AD1504" s="448"/>
    </row>
    <row r="1505" spans="1:30" ht="20.399999999999999" customHeight="1">
      <c r="A1505" s="794"/>
      <c r="B1505" s="670" t="s">
        <v>1467</v>
      </c>
      <c r="C1505" s="276">
        <v>3</v>
      </c>
      <c r="D1505" s="276">
        <v>3</v>
      </c>
      <c r="E1505" s="276">
        <v>0</v>
      </c>
      <c r="F1505" s="276">
        <v>0</v>
      </c>
      <c r="G1505" s="1043">
        <v>100</v>
      </c>
      <c r="H1505" s="276">
        <v>0</v>
      </c>
      <c r="I1505" s="276">
        <v>0</v>
      </c>
      <c r="J1505" s="276">
        <v>0</v>
      </c>
      <c r="K1505" s="276">
        <v>0</v>
      </c>
      <c r="L1505" s="276">
        <v>0</v>
      </c>
      <c r="M1505" s="276">
        <v>0</v>
      </c>
      <c r="N1505" s="276">
        <v>0</v>
      </c>
      <c r="O1505" s="276">
        <v>0</v>
      </c>
      <c r="P1505" s="276">
        <v>0</v>
      </c>
      <c r="Q1505" s="276">
        <v>0</v>
      </c>
      <c r="R1505" s="276">
        <v>0</v>
      </c>
      <c r="S1505" s="276">
        <v>0</v>
      </c>
      <c r="T1505" s="276">
        <v>1</v>
      </c>
      <c r="U1505" s="276">
        <v>1</v>
      </c>
      <c r="V1505" s="1044">
        <v>0</v>
      </c>
      <c r="W1505" s="276">
        <v>0</v>
      </c>
      <c r="X1505" s="276">
        <v>0</v>
      </c>
      <c r="Y1505" s="276">
        <v>0</v>
      </c>
      <c r="Z1505" s="276">
        <v>1</v>
      </c>
      <c r="AA1505" s="276">
        <v>0</v>
      </c>
      <c r="AB1505" s="276">
        <v>0</v>
      </c>
      <c r="AC1505" s="276">
        <v>0</v>
      </c>
      <c r="AD1505" s="448"/>
    </row>
    <row r="1506" spans="1:30" ht="20.399999999999999" customHeight="1">
      <c r="A1506" s="794"/>
      <c r="B1506" s="670" t="s">
        <v>4104</v>
      </c>
      <c r="C1506" s="276">
        <v>0</v>
      </c>
      <c r="D1506" s="276">
        <v>0</v>
      </c>
      <c r="E1506" s="276">
        <v>0</v>
      </c>
      <c r="F1506" s="276">
        <v>0</v>
      </c>
      <c r="G1506" s="1043">
        <v>0</v>
      </c>
      <c r="H1506" s="276">
        <v>0</v>
      </c>
      <c r="I1506" s="276">
        <v>0</v>
      </c>
      <c r="J1506" s="276">
        <v>0</v>
      </c>
      <c r="K1506" s="276">
        <v>0</v>
      </c>
      <c r="L1506" s="276">
        <v>0</v>
      </c>
      <c r="M1506" s="276">
        <v>0</v>
      </c>
      <c r="N1506" s="276">
        <v>0</v>
      </c>
      <c r="O1506" s="276">
        <v>0</v>
      </c>
      <c r="P1506" s="276">
        <v>0</v>
      </c>
      <c r="Q1506" s="276">
        <v>0</v>
      </c>
      <c r="R1506" s="276">
        <v>0</v>
      </c>
      <c r="S1506" s="276">
        <v>0</v>
      </c>
      <c r="T1506" s="276">
        <v>0</v>
      </c>
      <c r="U1506" s="276">
        <v>0</v>
      </c>
      <c r="V1506" s="1044">
        <v>0</v>
      </c>
      <c r="W1506" s="276">
        <v>0</v>
      </c>
      <c r="X1506" s="276">
        <v>0</v>
      </c>
      <c r="Y1506" s="276">
        <v>0</v>
      </c>
      <c r="Z1506" s="276">
        <v>0</v>
      </c>
      <c r="AA1506" s="276">
        <v>0</v>
      </c>
      <c r="AB1506" s="276">
        <v>0</v>
      </c>
      <c r="AC1506" s="276">
        <v>0</v>
      </c>
      <c r="AD1506" s="448"/>
    </row>
    <row r="1507" spans="1:30" ht="20.399999999999999" customHeight="1">
      <c r="A1507" s="407"/>
      <c r="B1507" s="407"/>
      <c r="C1507" s="407"/>
      <c r="D1507" s="407"/>
      <c r="E1507" s="407"/>
      <c r="F1507" s="407"/>
      <c r="G1507" s="407"/>
      <c r="H1507" s="407"/>
      <c r="I1507" s="407"/>
      <c r="J1507" s="407"/>
      <c r="K1507" s="407"/>
      <c r="L1507" s="407"/>
      <c r="M1507" s="407"/>
      <c r="N1507" s="407"/>
      <c r="O1507" s="407"/>
      <c r="P1507" s="407"/>
      <c r="Q1507" s="407"/>
      <c r="R1507" s="407"/>
      <c r="S1507" s="407"/>
      <c r="T1507" s="407"/>
      <c r="U1507" s="407"/>
      <c r="V1507" s="407"/>
      <c r="W1507" s="407"/>
      <c r="X1507" s="407"/>
      <c r="Y1507" s="407"/>
      <c r="Z1507" s="407"/>
      <c r="AA1507" s="407"/>
      <c r="AB1507" s="407"/>
      <c r="AC1507" s="407"/>
      <c r="AD1507" s="448"/>
    </row>
    <row r="1508" spans="1:30" ht="20.399999999999999" customHeight="1">
      <c r="A1508" s="796" t="s">
        <v>3071</v>
      </c>
      <c r="B1508" s="669" t="s">
        <v>3070</v>
      </c>
      <c r="C1508" s="275">
        <v>20</v>
      </c>
      <c r="D1508" s="275">
        <v>20</v>
      </c>
      <c r="E1508" s="275">
        <v>0</v>
      </c>
      <c r="F1508" s="275">
        <v>0</v>
      </c>
      <c r="G1508" s="1041">
        <v>100</v>
      </c>
      <c r="H1508" s="275">
        <v>0</v>
      </c>
      <c r="I1508" s="275">
        <v>0</v>
      </c>
      <c r="J1508" s="275">
        <v>0</v>
      </c>
      <c r="K1508" s="275">
        <v>0</v>
      </c>
      <c r="L1508" s="275">
        <v>0</v>
      </c>
      <c r="M1508" s="275">
        <v>0</v>
      </c>
      <c r="N1508" s="275">
        <v>1</v>
      </c>
      <c r="O1508" s="275">
        <v>0</v>
      </c>
      <c r="P1508" s="275">
        <v>2</v>
      </c>
      <c r="Q1508" s="275">
        <v>1</v>
      </c>
      <c r="R1508" s="275">
        <v>0</v>
      </c>
      <c r="S1508" s="275">
        <v>2</v>
      </c>
      <c r="T1508" s="275">
        <v>2</v>
      </c>
      <c r="U1508" s="275">
        <v>0</v>
      </c>
      <c r="V1508" s="1042">
        <v>3</v>
      </c>
      <c r="W1508" s="275">
        <v>0</v>
      </c>
      <c r="X1508" s="275">
        <v>0</v>
      </c>
      <c r="Y1508" s="275">
        <v>1</v>
      </c>
      <c r="Z1508" s="275">
        <v>2</v>
      </c>
      <c r="AA1508" s="275">
        <v>0</v>
      </c>
      <c r="AB1508" s="275">
        <v>4</v>
      </c>
      <c r="AC1508" s="275">
        <v>2</v>
      </c>
      <c r="AD1508" s="448"/>
    </row>
    <row r="1509" spans="1:30" ht="20.399999999999999" customHeight="1">
      <c r="A1509" s="794"/>
      <c r="B1509" s="670" t="s">
        <v>1468</v>
      </c>
      <c r="C1509" s="276">
        <v>11</v>
      </c>
      <c r="D1509" s="276">
        <v>11</v>
      </c>
      <c r="E1509" s="276">
        <v>0</v>
      </c>
      <c r="F1509" s="276">
        <v>0</v>
      </c>
      <c r="G1509" s="1043">
        <v>100</v>
      </c>
      <c r="H1509" s="276">
        <v>0</v>
      </c>
      <c r="I1509" s="276">
        <v>0</v>
      </c>
      <c r="J1509" s="276">
        <v>0</v>
      </c>
      <c r="K1509" s="276">
        <v>0</v>
      </c>
      <c r="L1509" s="276">
        <v>0</v>
      </c>
      <c r="M1509" s="276">
        <v>0</v>
      </c>
      <c r="N1509" s="276">
        <v>1</v>
      </c>
      <c r="O1509" s="276">
        <v>0</v>
      </c>
      <c r="P1509" s="276">
        <v>2</v>
      </c>
      <c r="Q1509" s="276">
        <v>1</v>
      </c>
      <c r="R1509" s="276">
        <v>0</v>
      </c>
      <c r="S1509" s="276">
        <v>2</v>
      </c>
      <c r="T1509" s="276">
        <v>1</v>
      </c>
      <c r="U1509" s="276">
        <v>0</v>
      </c>
      <c r="V1509" s="1044">
        <v>2</v>
      </c>
      <c r="W1509" s="276">
        <v>0</v>
      </c>
      <c r="X1509" s="276">
        <v>0</v>
      </c>
      <c r="Y1509" s="276">
        <v>0</v>
      </c>
      <c r="Z1509" s="276">
        <v>1</v>
      </c>
      <c r="AA1509" s="276">
        <v>0</v>
      </c>
      <c r="AB1509" s="276">
        <v>1</v>
      </c>
      <c r="AC1509" s="276">
        <v>0</v>
      </c>
      <c r="AD1509" s="448"/>
    </row>
    <row r="1510" spans="1:30" ht="20.399999999999999" customHeight="1">
      <c r="A1510" s="794"/>
      <c r="B1510" s="670" t="s">
        <v>1467</v>
      </c>
      <c r="C1510" s="276">
        <v>9</v>
      </c>
      <c r="D1510" s="276">
        <v>9</v>
      </c>
      <c r="E1510" s="276">
        <v>0</v>
      </c>
      <c r="F1510" s="276">
        <v>0</v>
      </c>
      <c r="G1510" s="1043">
        <v>100</v>
      </c>
      <c r="H1510" s="276">
        <v>0</v>
      </c>
      <c r="I1510" s="276">
        <v>0</v>
      </c>
      <c r="J1510" s="276">
        <v>0</v>
      </c>
      <c r="K1510" s="276">
        <v>0</v>
      </c>
      <c r="L1510" s="276">
        <v>0</v>
      </c>
      <c r="M1510" s="276">
        <v>0</v>
      </c>
      <c r="N1510" s="276">
        <v>0</v>
      </c>
      <c r="O1510" s="276">
        <v>0</v>
      </c>
      <c r="P1510" s="276">
        <v>0</v>
      </c>
      <c r="Q1510" s="276">
        <v>0</v>
      </c>
      <c r="R1510" s="276">
        <v>0</v>
      </c>
      <c r="S1510" s="276">
        <v>0</v>
      </c>
      <c r="T1510" s="276">
        <v>1</v>
      </c>
      <c r="U1510" s="276">
        <v>0</v>
      </c>
      <c r="V1510" s="1044">
        <v>1</v>
      </c>
      <c r="W1510" s="276">
        <v>0</v>
      </c>
      <c r="X1510" s="276">
        <v>0</v>
      </c>
      <c r="Y1510" s="276">
        <v>1</v>
      </c>
      <c r="Z1510" s="276">
        <v>1</v>
      </c>
      <c r="AA1510" s="276">
        <v>0</v>
      </c>
      <c r="AB1510" s="276">
        <v>3</v>
      </c>
      <c r="AC1510" s="276">
        <v>2</v>
      </c>
      <c r="AD1510" s="448"/>
    </row>
    <row r="1511" spans="1:30" ht="20.399999999999999" customHeight="1">
      <c r="A1511" s="794"/>
      <c r="B1511" s="670" t="s">
        <v>4104</v>
      </c>
      <c r="C1511" s="276">
        <v>0</v>
      </c>
      <c r="D1511" s="276">
        <v>0</v>
      </c>
      <c r="E1511" s="276">
        <v>0</v>
      </c>
      <c r="F1511" s="276">
        <v>0</v>
      </c>
      <c r="G1511" s="1043">
        <v>0</v>
      </c>
      <c r="H1511" s="276">
        <v>0</v>
      </c>
      <c r="I1511" s="276">
        <v>0</v>
      </c>
      <c r="J1511" s="276">
        <v>0</v>
      </c>
      <c r="K1511" s="276">
        <v>0</v>
      </c>
      <c r="L1511" s="276">
        <v>0</v>
      </c>
      <c r="M1511" s="276">
        <v>0</v>
      </c>
      <c r="N1511" s="276">
        <v>0</v>
      </c>
      <c r="O1511" s="276">
        <v>0</v>
      </c>
      <c r="P1511" s="276">
        <v>0</v>
      </c>
      <c r="Q1511" s="276">
        <v>0</v>
      </c>
      <c r="R1511" s="276">
        <v>0</v>
      </c>
      <c r="S1511" s="276">
        <v>0</v>
      </c>
      <c r="T1511" s="276">
        <v>0</v>
      </c>
      <c r="U1511" s="276">
        <v>0</v>
      </c>
      <c r="V1511" s="1044">
        <v>0</v>
      </c>
      <c r="W1511" s="276">
        <v>0</v>
      </c>
      <c r="X1511" s="276">
        <v>0</v>
      </c>
      <c r="Y1511" s="276">
        <v>0</v>
      </c>
      <c r="Z1511" s="276">
        <v>0</v>
      </c>
      <c r="AA1511" s="276">
        <v>0</v>
      </c>
      <c r="AB1511" s="276">
        <v>0</v>
      </c>
      <c r="AC1511" s="276">
        <v>0</v>
      </c>
      <c r="AD1511" s="448"/>
    </row>
    <row r="1512" spans="1:30" ht="20.399999999999999" customHeight="1">
      <c r="A1512" s="407"/>
      <c r="B1512" s="407"/>
      <c r="C1512" s="407"/>
      <c r="D1512" s="407"/>
      <c r="E1512" s="407"/>
      <c r="F1512" s="407"/>
      <c r="G1512" s="407"/>
      <c r="H1512" s="407"/>
      <c r="I1512" s="407"/>
      <c r="J1512" s="407"/>
      <c r="K1512" s="407"/>
      <c r="L1512" s="407"/>
      <c r="M1512" s="407"/>
      <c r="N1512" s="407"/>
      <c r="O1512" s="407"/>
      <c r="P1512" s="407"/>
      <c r="Q1512" s="407"/>
      <c r="R1512" s="407"/>
      <c r="S1512" s="407"/>
      <c r="T1512" s="407"/>
      <c r="U1512" s="407"/>
      <c r="V1512" s="407"/>
      <c r="W1512" s="407"/>
      <c r="X1512" s="407"/>
      <c r="Y1512" s="407"/>
      <c r="Z1512" s="407"/>
      <c r="AA1512" s="407"/>
      <c r="AB1512" s="407"/>
      <c r="AC1512" s="407"/>
      <c r="AD1512" s="448"/>
    </row>
    <row r="1513" spans="1:30" ht="20.399999999999999" customHeight="1">
      <c r="A1513" s="796" t="s">
        <v>3069</v>
      </c>
      <c r="B1513" s="669" t="s">
        <v>3068</v>
      </c>
      <c r="C1513" s="275">
        <v>24</v>
      </c>
      <c r="D1513" s="275">
        <v>24</v>
      </c>
      <c r="E1513" s="275">
        <v>0</v>
      </c>
      <c r="F1513" s="275">
        <v>0</v>
      </c>
      <c r="G1513" s="1041">
        <v>100</v>
      </c>
      <c r="H1513" s="275">
        <v>0</v>
      </c>
      <c r="I1513" s="275">
        <v>0</v>
      </c>
      <c r="J1513" s="275">
        <v>0</v>
      </c>
      <c r="K1513" s="275">
        <v>0</v>
      </c>
      <c r="L1513" s="275">
        <v>0</v>
      </c>
      <c r="M1513" s="275">
        <v>0</v>
      </c>
      <c r="N1513" s="275">
        <v>0</v>
      </c>
      <c r="O1513" s="275">
        <v>0</v>
      </c>
      <c r="P1513" s="275">
        <v>2</v>
      </c>
      <c r="Q1513" s="275">
        <v>0</v>
      </c>
      <c r="R1513" s="275">
        <v>0</v>
      </c>
      <c r="S1513" s="275">
        <v>0</v>
      </c>
      <c r="T1513" s="275">
        <v>0</v>
      </c>
      <c r="U1513" s="275">
        <v>0</v>
      </c>
      <c r="V1513" s="1042">
        <v>1</v>
      </c>
      <c r="W1513" s="275">
        <v>2</v>
      </c>
      <c r="X1513" s="275">
        <v>0</v>
      </c>
      <c r="Y1513" s="275">
        <v>3</v>
      </c>
      <c r="Z1513" s="275">
        <v>0</v>
      </c>
      <c r="AA1513" s="275">
        <v>4</v>
      </c>
      <c r="AB1513" s="275">
        <v>6</v>
      </c>
      <c r="AC1513" s="275">
        <v>6</v>
      </c>
      <c r="AD1513" s="448"/>
    </row>
    <row r="1514" spans="1:30" ht="20.399999999999999" customHeight="1">
      <c r="A1514" s="794"/>
      <c r="B1514" s="670" t="s">
        <v>1468</v>
      </c>
      <c r="C1514" s="276">
        <v>9</v>
      </c>
      <c r="D1514" s="276">
        <v>9</v>
      </c>
      <c r="E1514" s="276">
        <v>0</v>
      </c>
      <c r="F1514" s="276">
        <v>0</v>
      </c>
      <c r="G1514" s="1043">
        <v>100</v>
      </c>
      <c r="H1514" s="276">
        <v>0</v>
      </c>
      <c r="I1514" s="276">
        <v>0</v>
      </c>
      <c r="J1514" s="276">
        <v>0</v>
      </c>
      <c r="K1514" s="276">
        <v>0</v>
      </c>
      <c r="L1514" s="276">
        <v>0</v>
      </c>
      <c r="M1514" s="276">
        <v>0</v>
      </c>
      <c r="N1514" s="276">
        <v>0</v>
      </c>
      <c r="O1514" s="276">
        <v>0</v>
      </c>
      <c r="P1514" s="276">
        <v>0</v>
      </c>
      <c r="Q1514" s="276">
        <v>0</v>
      </c>
      <c r="R1514" s="276">
        <v>0</v>
      </c>
      <c r="S1514" s="276">
        <v>0</v>
      </c>
      <c r="T1514" s="276">
        <v>0</v>
      </c>
      <c r="U1514" s="276">
        <v>0</v>
      </c>
      <c r="V1514" s="1044">
        <v>1</v>
      </c>
      <c r="W1514" s="276">
        <v>2</v>
      </c>
      <c r="X1514" s="276">
        <v>0</v>
      </c>
      <c r="Y1514" s="276">
        <v>2</v>
      </c>
      <c r="Z1514" s="276">
        <v>0</v>
      </c>
      <c r="AA1514" s="276">
        <v>1</v>
      </c>
      <c r="AB1514" s="276">
        <v>2</v>
      </c>
      <c r="AC1514" s="276">
        <v>1</v>
      </c>
      <c r="AD1514" s="448"/>
    </row>
    <row r="1515" spans="1:30" ht="20.399999999999999" customHeight="1">
      <c r="A1515" s="794"/>
      <c r="B1515" s="670" t="s">
        <v>1467</v>
      </c>
      <c r="C1515" s="276">
        <v>15</v>
      </c>
      <c r="D1515" s="276">
        <v>15</v>
      </c>
      <c r="E1515" s="276">
        <v>0</v>
      </c>
      <c r="F1515" s="276">
        <v>0</v>
      </c>
      <c r="G1515" s="1043">
        <v>100</v>
      </c>
      <c r="H1515" s="276">
        <v>0</v>
      </c>
      <c r="I1515" s="276">
        <v>0</v>
      </c>
      <c r="J1515" s="276">
        <v>0</v>
      </c>
      <c r="K1515" s="276">
        <v>0</v>
      </c>
      <c r="L1515" s="276">
        <v>0</v>
      </c>
      <c r="M1515" s="276">
        <v>0</v>
      </c>
      <c r="N1515" s="276">
        <v>0</v>
      </c>
      <c r="O1515" s="276">
        <v>0</v>
      </c>
      <c r="P1515" s="276">
        <v>2</v>
      </c>
      <c r="Q1515" s="276">
        <v>0</v>
      </c>
      <c r="R1515" s="276">
        <v>0</v>
      </c>
      <c r="S1515" s="276">
        <v>0</v>
      </c>
      <c r="T1515" s="276">
        <v>0</v>
      </c>
      <c r="U1515" s="276">
        <v>0</v>
      </c>
      <c r="V1515" s="1044">
        <v>0</v>
      </c>
      <c r="W1515" s="276">
        <v>0</v>
      </c>
      <c r="X1515" s="276">
        <v>0</v>
      </c>
      <c r="Y1515" s="276">
        <v>1</v>
      </c>
      <c r="Z1515" s="276">
        <v>0</v>
      </c>
      <c r="AA1515" s="276">
        <v>3</v>
      </c>
      <c r="AB1515" s="276">
        <v>4</v>
      </c>
      <c r="AC1515" s="276">
        <v>5</v>
      </c>
      <c r="AD1515" s="448"/>
    </row>
    <row r="1516" spans="1:30" ht="20.399999999999999" customHeight="1">
      <c r="A1516" s="794"/>
      <c r="B1516" s="670" t="s">
        <v>4104</v>
      </c>
      <c r="C1516" s="276">
        <v>0</v>
      </c>
      <c r="D1516" s="276">
        <v>0</v>
      </c>
      <c r="E1516" s="276">
        <v>0</v>
      </c>
      <c r="F1516" s="276">
        <v>0</v>
      </c>
      <c r="G1516" s="1043">
        <v>0</v>
      </c>
      <c r="H1516" s="276">
        <v>0</v>
      </c>
      <c r="I1516" s="276">
        <v>0</v>
      </c>
      <c r="J1516" s="276">
        <v>0</v>
      </c>
      <c r="K1516" s="276">
        <v>0</v>
      </c>
      <c r="L1516" s="276">
        <v>0</v>
      </c>
      <c r="M1516" s="276">
        <v>0</v>
      </c>
      <c r="N1516" s="276">
        <v>0</v>
      </c>
      <c r="O1516" s="276">
        <v>0</v>
      </c>
      <c r="P1516" s="276">
        <v>0</v>
      </c>
      <c r="Q1516" s="276">
        <v>0</v>
      </c>
      <c r="R1516" s="276">
        <v>0</v>
      </c>
      <c r="S1516" s="276">
        <v>0</v>
      </c>
      <c r="T1516" s="276">
        <v>0</v>
      </c>
      <c r="U1516" s="276">
        <v>0</v>
      </c>
      <c r="V1516" s="1044">
        <v>0</v>
      </c>
      <c r="W1516" s="276">
        <v>0</v>
      </c>
      <c r="X1516" s="276">
        <v>0</v>
      </c>
      <c r="Y1516" s="276">
        <v>0</v>
      </c>
      <c r="Z1516" s="276">
        <v>0</v>
      </c>
      <c r="AA1516" s="276">
        <v>0</v>
      </c>
      <c r="AB1516" s="276">
        <v>0</v>
      </c>
      <c r="AC1516" s="276">
        <v>0</v>
      </c>
      <c r="AD1516" s="448"/>
    </row>
    <row r="1517" spans="1:30" ht="20.399999999999999" customHeight="1">
      <c r="A1517" s="407"/>
      <c r="B1517" s="407"/>
      <c r="C1517" s="407"/>
      <c r="D1517" s="407"/>
      <c r="E1517" s="407"/>
      <c r="F1517" s="407"/>
      <c r="G1517" s="407"/>
      <c r="H1517" s="407"/>
      <c r="I1517" s="407"/>
      <c r="J1517" s="407"/>
      <c r="K1517" s="407"/>
      <c r="L1517" s="407"/>
      <c r="M1517" s="407"/>
      <c r="N1517" s="407"/>
      <c r="O1517" s="407"/>
      <c r="P1517" s="407"/>
      <c r="Q1517" s="407"/>
      <c r="R1517" s="407"/>
      <c r="S1517" s="407"/>
      <c r="T1517" s="407"/>
      <c r="U1517" s="407"/>
      <c r="V1517" s="407"/>
      <c r="W1517" s="407"/>
      <c r="X1517" s="407"/>
      <c r="Y1517" s="407"/>
      <c r="Z1517" s="407"/>
      <c r="AA1517" s="407"/>
      <c r="AB1517" s="407"/>
      <c r="AC1517" s="407"/>
      <c r="AD1517" s="448"/>
    </row>
    <row r="1518" spans="1:30" ht="20.399999999999999" customHeight="1">
      <c r="A1518" s="796" t="s">
        <v>3067</v>
      </c>
      <c r="B1518" s="669" t="s">
        <v>3066</v>
      </c>
      <c r="C1518" s="275">
        <v>109</v>
      </c>
      <c r="D1518" s="275">
        <v>109</v>
      </c>
      <c r="E1518" s="275">
        <v>0</v>
      </c>
      <c r="F1518" s="275">
        <v>0</v>
      </c>
      <c r="G1518" s="1041">
        <v>100</v>
      </c>
      <c r="H1518" s="275">
        <v>1</v>
      </c>
      <c r="I1518" s="275">
        <v>0</v>
      </c>
      <c r="J1518" s="275">
        <v>0</v>
      </c>
      <c r="K1518" s="275">
        <v>1</v>
      </c>
      <c r="L1518" s="275">
        <v>1</v>
      </c>
      <c r="M1518" s="275">
        <v>0</v>
      </c>
      <c r="N1518" s="275">
        <v>1</v>
      </c>
      <c r="O1518" s="275">
        <v>4</v>
      </c>
      <c r="P1518" s="275">
        <v>3</v>
      </c>
      <c r="Q1518" s="275">
        <v>4</v>
      </c>
      <c r="R1518" s="275">
        <v>5</v>
      </c>
      <c r="S1518" s="275">
        <v>5</v>
      </c>
      <c r="T1518" s="275">
        <v>6</v>
      </c>
      <c r="U1518" s="275">
        <v>5</v>
      </c>
      <c r="V1518" s="1042">
        <v>13</v>
      </c>
      <c r="W1518" s="275">
        <v>16</v>
      </c>
      <c r="X1518" s="275">
        <v>10</v>
      </c>
      <c r="Y1518" s="275">
        <v>10</v>
      </c>
      <c r="Z1518" s="275">
        <v>6</v>
      </c>
      <c r="AA1518" s="275">
        <v>10</v>
      </c>
      <c r="AB1518" s="275">
        <v>5</v>
      </c>
      <c r="AC1518" s="275">
        <v>4</v>
      </c>
      <c r="AD1518" s="448"/>
    </row>
    <row r="1519" spans="1:30" ht="20.399999999999999" customHeight="1">
      <c r="A1519" s="794"/>
      <c r="B1519" s="670" t="s">
        <v>1468</v>
      </c>
      <c r="C1519" s="276">
        <v>64</v>
      </c>
      <c r="D1519" s="276">
        <v>64</v>
      </c>
      <c r="E1519" s="276">
        <v>0</v>
      </c>
      <c r="F1519" s="276">
        <v>0</v>
      </c>
      <c r="G1519" s="1043">
        <v>100</v>
      </c>
      <c r="H1519" s="276">
        <v>1</v>
      </c>
      <c r="I1519" s="276">
        <v>0</v>
      </c>
      <c r="J1519" s="276">
        <v>0</v>
      </c>
      <c r="K1519" s="276">
        <v>1</v>
      </c>
      <c r="L1519" s="276">
        <v>0</v>
      </c>
      <c r="M1519" s="276">
        <v>0</v>
      </c>
      <c r="N1519" s="276">
        <v>1</v>
      </c>
      <c r="O1519" s="276">
        <v>1</v>
      </c>
      <c r="P1519" s="276">
        <v>3</v>
      </c>
      <c r="Q1519" s="276">
        <v>2</v>
      </c>
      <c r="R1519" s="276">
        <v>4</v>
      </c>
      <c r="S1519" s="276">
        <v>0</v>
      </c>
      <c r="T1519" s="276">
        <v>3</v>
      </c>
      <c r="U1519" s="276">
        <v>4</v>
      </c>
      <c r="V1519" s="1044">
        <v>9</v>
      </c>
      <c r="W1519" s="276">
        <v>10</v>
      </c>
      <c r="X1519" s="276">
        <v>6</v>
      </c>
      <c r="Y1519" s="276">
        <v>5</v>
      </c>
      <c r="Z1519" s="276">
        <v>3</v>
      </c>
      <c r="AA1519" s="276">
        <v>6</v>
      </c>
      <c r="AB1519" s="276">
        <v>5</v>
      </c>
      <c r="AC1519" s="276">
        <v>1</v>
      </c>
      <c r="AD1519" s="448"/>
    </row>
    <row r="1520" spans="1:30" ht="20.399999999999999" customHeight="1">
      <c r="A1520" s="794"/>
      <c r="B1520" s="670" t="s">
        <v>1467</v>
      </c>
      <c r="C1520" s="276">
        <v>45</v>
      </c>
      <c r="D1520" s="276">
        <v>45</v>
      </c>
      <c r="E1520" s="276">
        <v>0</v>
      </c>
      <c r="F1520" s="276">
        <v>0</v>
      </c>
      <c r="G1520" s="1043">
        <v>100</v>
      </c>
      <c r="H1520" s="276">
        <v>0</v>
      </c>
      <c r="I1520" s="276">
        <v>0</v>
      </c>
      <c r="J1520" s="276">
        <v>0</v>
      </c>
      <c r="K1520" s="276">
        <v>0</v>
      </c>
      <c r="L1520" s="276">
        <v>1</v>
      </c>
      <c r="M1520" s="276">
        <v>0</v>
      </c>
      <c r="N1520" s="276">
        <v>0</v>
      </c>
      <c r="O1520" s="276">
        <v>3</v>
      </c>
      <c r="P1520" s="276">
        <v>0</v>
      </c>
      <c r="Q1520" s="276">
        <v>2</v>
      </c>
      <c r="R1520" s="276">
        <v>1</v>
      </c>
      <c r="S1520" s="276">
        <v>5</v>
      </c>
      <c r="T1520" s="276">
        <v>3</v>
      </c>
      <c r="U1520" s="276">
        <v>1</v>
      </c>
      <c r="V1520" s="1044">
        <v>4</v>
      </c>
      <c r="W1520" s="276">
        <v>6</v>
      </c>
      <c r="X1520" s="276">
        <v>4</v>
      </c>
      <c r="Y1520" s="276">
        <v>5</v>
      </c>
      <c r="Z1520" s="276">
        <v>3</v>
      </c>
      <c r="AA1520" s="276">
        <v>4</v>
      </c>
      <c r="AB1520" s="276">
        <v>0</v>
      </c>
      <c r="AC1520" s="276">
        <v>3</v>
      </c>
      <c r="AD1520" s="448"/>
    </row>
    <row r="1521" spans="1:30" ht="20.399999999999999" customHeight="1">
      <c r="A1521" s="794"/>
      <c r="B1521" s="670" t="s">
        <v>4104</v>
      </c>
      <c r="C1521" s="276">
        <v>0</v>
      </c>
      <c r="D1521" s="276">
        <v>0</v>
      </c>
      <c r="E1521" s="276">
        <v>0</v>
      </c>
      <c r="F1521" s="276">
        <v>0</v>
      </c>
      <c r="G1521" s="1043">
        <v>0</v>
      </c>
      <c r="H1521" s="276">
        <v>0</v>
      </c>
      <c r="I1521" s="276">
        <v>0</v>
      </c>
      <c r="J1521" s="276">
        <v>0</v>
      </c>
      <c r="K1521" s="276">
        <v>0</v>
      </c>
      <c r="L1521" s="276">
        <v>0</v>
      </c>
      <c r="M1521" s="276">
        <v>0</v>
      </c>
      <c r="N1521" s="276">
        <v>0</v>
      </c>
      <c r="O1521" s="276">
        <v>0</v>
      </c>
      <c r="P1521" s="276">
        <v>0</v>
      </c>
      <c r="Q1521" s="276">
        <v>0</v>
      </c>
      <c r="R1521" s="276">
        <v>0</v>
      </c>
      <c r="S1521" s="276">
        <v>0</v>
      </c>
      <c r="T1521" s="276">
        <v>0</v>
      </c>
      <c r="U1521" s="276">
        <v>0</v>
      </c>
      <c r="V1521" s="1044">
        <v>0</v>
      </c>
      <c r="W1521" s="276">
        <v>0</v>
      </c>
      <c r="X1521" s="276">
        <v>0</v>
      </c>
      <c r="Y1521" s="276">
        <v>0</v>
      </c>
      <c r="Z1521" s="276">
        <v>0</v>
      </c>
      <c r="AA1521" s="276">
        <v>0</v>
      </c>
      <c r="AB1521" s="276">
        <v>0</v>
      </c>
      <c r="AC1521" s="276">
        <v>0</v>
      </c>
      <c r="AD1521" s="448"/>
    </row>
    <row r="1522" spans="1:30" ht="20.399999999999999" customHeight="1">
      <c r="A1522" s="407"/>
      <c r="B1522" s="407"/>
      <c r="C1522" s="407"/>
      <c r="D1522" s="407"/>
      <c r="E1522" s="407"/>
      <c r="F1522" s="407"/>
      <c r="G1522" s="407"/>
      <c r="H1522" s="407"/>
      <c r="I1522" s="407"/>
      <c r="J1522" s="407"/>
      <c r="K1522" s="407"/>
      <c r="L1522" s="407"/>
      <c r="M1522" s="407"/>
      <c r="N1522" s="407"/>
      <c r="O1522" s="407"/>
      <c r="P1522" s="407"/>
      <c r="Q1522" s="407"/>
      <c r="R1522" s="407"/>
      <c r="S1522" s="407"/>
      <c r="T1522" s="407"/>
      <c r="U1522" s="407"/>
      <c r="V1522" s="407"/>
      <c r="W1522" s="407"/>
      <c r="X1522" s="407"/>
      <c r="Y1522" s="407"/>
      <c r="Z1522" s="407"/>
      <c r="AA1522" s="407"/>
      <c r="AB1522" s="407"/>
      <c r="AC1522" s="407"/>
      <c r="AD1522" s="448"/>
    </row>
    <row r="1523" spans="1:30" ht="20.399999999999999" customHeight="1">
      <c r="A1523" s="796" t="s">
        <v>3065</v>
      </c>
      <c r="B1523" s="669" t="s">
        <v>3064</v>
      </c>
      <c r="C1523" s="275">
        <v>9</v>
      </c>
      <c r="D1523" s="275">
        <v>9</v>
      </c>
      <c r="E1523" s="275">
        <v>0</v>
      </c>
      <c r="F1523" s="275">
        <v>0</v>
      </c>
      <c r="G1523" s="1041">
        <v>100</v>
      </c>
      <c r="H1523" s="275">
        <v>0</v>
      </c>
      <c r="I1523" s="275">
        <v>0</v>
      </c>
      <c r="J1523" s="275">
        <v>0</v>
      </c>
      <c r="K1523" s="275">
        <v>0</v>
      </c>
      <c r="L1523" s="275">
        <v>0</v>
      </c>
      <c r="M1523" s="275">
        <v>0</v>
      </c>
      <c r="N1523" s="275">
        <v>0</v>
      </c>
      <c r="O1523" s="275">
        <v>0</v>
      </c>
      <c r="P1523" s="275">
        <v>0</v>
      </c>
      <c r="Q1523" s="275">
        <v>0</v>
      </c>
      <c r="R1523" s="275">
        <v>0</v>
      </c>
      <c r="S1523" s="275">
        <v>0</v>
      </c>
      <c r="T1523" s="275">
        <v>0</v>
      </c>
      <c r="U1523" s="275">
        <v>0</v>
      </c>
      <c r="V1523" s="1042">
        <v>2</v>
      </c>
      <c r="W1523" s="275">
        <v>0</v>
      </c>
      <c r="X1523" s="275">
        <v>1</v>
      </c>
      <c r="Y1523" s="275">
        <v>3</v>
      </c>
      <c r="Z1523" s="275">
        <v>0</v>
      </c>
      <c r="AA1523" s="275">
        <v>1</v>
      </c>
      <c r="AB1523" s="275">
        <v>1</v>
      </c>
      <c r="AC1523" s="275">
        <v>1</v>
      </c>
      <c r="AD1523" s="448"/>
    </row>
    <row r="1524" spans="1:30" ht="20.399999999999999" customHeight="1">
      <c r="A1524" s="794"/>
      <c r="B1524" s="670" t="s">
        <v>1468</v>
      </c>
      <c r="C1524" s="276">
        <v>4</v>
      </c>
      <c r="D1524" s="276">
        <v>4</v>
      </c>
      <c r="E1524" s="276">
        <v>0</v>
      </c>
      <c r="F1524" s="276">
        <v>0</v>
      </c>
      <c r="G1524" s="1043">
        <v>100</v>
      </c>
      <c r="H1524" s="276">
        <v>0</v>
      </c>
      <c r="I1524" s="276">
        <v>0</v>
      </c>
      <c r="J1524" s="276">
        <v>0</v>
      </c>
      <c r="K1524" s="276">
        <v>0</v>
      </c>
      <c r="L1524" s="276">
        <v>0</v>
      </c>
      <c r="M1524" s="276">
        <v>0</v>
      </c>
      <c r="N1524" s="276">
        <v>0</v>
      </c>
      <c r="O1524" s="276">
        <v>0</v>
      </c>
      <c r="P1524" s="276">
        <v>0</v>
      </c>
      <c r="Q1524" s="276">
        <v>0</v>
      </c>
      <c r="R1524" s="276">
        <v>0</v>
      </c>
      <c r="S1524" s="276">
        <v>0</v>
      </c>
      <c r="T1524" s="276">
        <v>0</v>
      </c>
      <c r="U1524" s="276">
        <v>0</v>
      </c>
      <c r="V1524" s="1044">
        <v>1</v>
      </c>
      <c r="W1524" s="276">
        <v>0</v>
      </c>
      <c r="X1524" s="276">
        <v>0</v>
      </c>
      <c r="Y1524" s="276">
        <v>1</v>
      </c>
      <c r="Z1524" s="276">
        <v>0</v>
      </c>
      <c r="AA1524" s="276">
        <v>1</v>
      </c>
      <c r="AB1524" s="276">
        <v>1</v>
      </c>
      <c r="AC1524" s="276">
        <v>0</v>
      </c>
      <c r="AD1524" s="448"/>
    </row>
    <row r="1525" spans="1:30" ht="20.399999999999999" customHeight="1">
      <c r="A1525" s="794"/>
      <c r="B1525" s="670" t="s">
        <v>1467</v>
      </c>
      <c r="C1525" s="276">
        <v>5</v>
      </c>
      <c r="D1525" s="276">
        <v>5</v>
      </c>
      <c r="E1525" s="276">
        <v>0</v>
      </c>
      <c r="F1525" s="276">
        <v>0</v>
      </c>
      <c r="G1525" s="1043">
        <v>100</v>
      </c>
      <c r="H1525" s="276">
        <v>0</v>
      </c>
      <c r="I1525" s="276">
        <v>0</v>
      </c>
      <c r="J1525" s="276">
        <v>0</v>
      </c>
      <c r="K1525" s="276">
        <v>0</v>
      </c>
      <c r="L1525" s="276">
        <v>0</v>
      </c>
      <c r="M1525" s="276">
        <v>0</v>
      </c>
      <c r="N1525" s="276">
        <v>0</v>
      </c>
      <c r="O1525" s="276">
        <v>0</v>
      </c>
      <c r="P1525" s="276">
        <v>0</v>
      </c>
      <c r="Q1525" s="276">
        <v>0</v>
      </c>
      <c r="R1525" s="276">
        <v>0</v>
      </c>
      <c r="S1525" s="276">
        <v>0</v>
      </c>
      <c r="T1525" s="276">
        <v>0</v>
      </c>
      <c r="U1525" s="276">
        <v>0</v>
      </c>
      <c r="V1525" s="1044">
        <v>1</v>
      </c>
      <c r="W1525" s="276">
        <v>0</v>
      </c>
      <c r="X1525" s="276">
        <v>1</v>
      </c>
      <c r="Y1525" s="276">
        <v>2</v>
      </c>
      <c r="Z1525" s="276">
        <v>0</v>
      </c>
      <c r="AA1525" s="276">
        <v>0</v>
      </c>
      <c r="AB1525" s="276">
        <v>0</v>
      </c>
      <c r="AC1525" s="276">
        <v>1</v>
      </c>
      <c r="AD1525" s="448"/>
    </row>
    <row r="1526" spans="1:30" ht="20.399999999999999" customHeight="1">
      <c r="A1526" s="794"/>
      <c r="B1526" s="670" t="s">
        <v>4104</v>
      </c>
      <c r="C1526" s="276">
        <v>0</v>
      </c>
      <c r="D1526" s="276">
        <v>0</v>
      </c>
      <c r="E1526" s="276">
        <v>0</v>
      </c>
      <c r="F1526" s="276">
        <v>0</v>
      </c>
      <c r="G1526" s="1043">
        <v>0</v>
      </c>
      <c r="H1526" s="276">
        <v>0</v>
      </c>
      <c r="I1526" s="276">
        <v>0</v>
      </c>
      <c r="J1526" s="276">
        <v>0</v>
      </c>
      <c r="K1526" s="276">
        <v>0</v>
      </c>
      <c r="L1526" s="276">
        <v>0</v>
      </c>
      <c r="M1526" s="276">
        <v>0</v>
      </c>
      <c r="N1526" s="276">
        <v>0</v>
      </c>
      <c r="O1526" s="276">
        <v>0</v>
      </c>
      <c r="P1526" s="276">
        <v>0</v>
      </c>
      <c r="Q1526" s="276">
        <v>0</v>
      </c>
      <c r="R1526" s="276">
        <v>0</v>
      </c>
      <c r="S1526" s="276">
        <v>0</v>
      </c>
      <c r="T1526" s="276">
        <v>0</v>
      </c>
      <c r="U1526" s="276">
        <v>0</v>
      </c>
      <c r="V1526" s="1044">
        <v>0</v>
      </c>
      <c r="W1526" s="276">
        <v>0</v>
      </c>
      <c r="X1526" s="276">
        <v>0</v>
      </c>
      <c r="Y1526" s="276">
        <v>0</v>
      </c>
      <c r="Z1526" s="276">
        <v>0</v>
      </c>
      <c r="AA1526" s="276">
        <v>0</v>
      </c>
      <c r="AB1526" s="276">
        <v>0</v>
      </c>
      <c r="AC1526" s="276">
        <v>0</v>
      </c>
      <c r="AD1526" s="448"/>
    </row>
    <row r="1527" spans="1:30" ht="20.399999999999999" customHeight="1">
      <c r="A1527" s="407"/>
      <c r="B1527" s="407"/>
      <c r="C1527" s="407"/>
      <c r="D1527" s="407"/>
      <c r="E1527" s="407"/>
      <c r="F1527" s="407"/>
      <c r="G1527" s="407"/>
      <c r="H1527" s="407"/>
      <c r="I1527" s="407"/>
      <c r="J1527" s="407"/>
      <c r="K1527" s="407"/>
      <c r="L1527" s="407"/>
      <c r="M1527" s="407"/>
      <c r="N1527" s="407"/>
      <c r="O1527" s="407"/>
      <c r="P1527" s="407"/>
      <c r="Q1527" s="407"/>
      <c r="R1527" s="407"/>
      <c r="S1527" s="407"/>
      <c r="T1527" s="407"/>
      <c r="U1527" s="407"/>
      <c r="V1527" s="407"/>
      <c r="W1527" s="407"/>
      <c r="X1527" s="407"/>
      <c r="Y1527" s="407"/>
      <c r="Z1527" s="407"/>
      <c r="AA1527" s="407"/>
      <c r="AB1527" s="407"/>
      <c r="AC1527" s="407"/>
      <c r="AD1527" s="448"/>
    </row>
    <row r="1528" spans="1:30" ht="20.399999999999999" customHeight="1">
      <c r="A1528" s="796" t="s">
        <v>3063</v>
      </c>
      <c r="B1528" s="669" t="s">
        <v>3062</v>
      </c>
      <c r="C1528" s="275">
        <v>7</v>
      </c>
      <c r="D1528" s="275">
        <v>7</v>
      </c>
      <c r="E1528" s="275">
        <v>0</v>
      </c>
      <c r="F1528" s="275">
        <v>0</v>
      </c>
      <c r="G1528" s="1041">
        <v>100</v>
      </c>
      <c r="H1528" s="275">
        <v>0</v>
      </c>
      <c r="I1528" s="275">
        <v>0</v>
      </c>
      <c r="J1528" s="275">
        <v>0</v>
      </c>
      <c r="K1528" s="275">
        <v>0</v>
      </c>
      <c r="L1528" s="275">
        <v>0</v>
      </c>
      <c r="M1528" s="275">
        <v>0</v>
      </c>
      <c r="N1528" s="275">
        <v>1</v>
      </c>
      <c r="O1528" s="275">
        <v>0</v>
      </c>
      <c r="P1528" s="275">
        <v>0</v>
      </c>
      <c r="Q1528" s="275">
        <v>0</v>
      </c>
      <c r="R1528" s="275">
        <v>0</v>
      </c>
      <c r="S1528" s="275">
        <v>1</v>
      </c>
      <c r="T1528" s="275">
        <v>1</v>
      </c>
      <c r="U1528" s="275">
        <v>0</v>
      </c>
      <c r="V1528" s="1042">
        <v>0</v>
      </c>
      <c r="W1528" s="275">
        <v>2</v>
      </c>
      <c r="X1528" s="275">
        <v>0</v>
      </c>
      <c r="Y1528" s="275">
        <v>1</v>
      </c>
      <c r="Z1528" s="275">
        <v>0</v>
      </c>
      <c r="AA1528" s="275">
        <v>0</v>
      </c>
      <c r="AB1528" s="275">
        <v>1</v>
      </c>
      <c r="AC1528" s="275">
        <v>0</v>
      </c>
      <c r="AD1528" s="448"/>
    </row>
    <row r="1529" spans="1:30" ht="20.399999999999999" customHeight="1">
      <c r="A1529" s="669"/>
      <c r="B1529" s="669" t="s">
        <v>3061</v>
      </c>
      <c r="C1529" s="797"/>
      <c r="D1529" s="797"/>
      <c r="E1529" s="797"/>
      <c r="F1529" s="797"/>
      <c r="G1529" s="797"/>
      <c r="H1529" s="797"/>
      <c r="I1529" s="797"/>
      <c r="J1529" s="797"/>
      <c r="K1529" s="797"/>
      <c r="L1529" s="797"/>
      <c r="M1529" s="797"/>
      <c r="N1529" s="797"/>
      <c r="O1529" s="797"/>
      <c r="P1529" s="797"/>
      <c r="Q1529" s="797"/>
      <c r="R1529" s="797"/>
      <c r="S1529" s="797"/>
      <c r="T1529" s="797"/>
      <c r="U1529" s="797"/>
      <c r="V1529" s="797"/>
      <c r="W1529" s="797"/>
      <c r="X1529" s="797"/>
      <c r="Y1529" s="797"/>
      <c r="Z1529" s="797"/>
      <c r="AA1529" s="797"/>
      <c r="AB1529" s="797"/>
      <c r="AC1529" s="797"/>
      <c r="AD1529" s="448"/>
    </row>
    <row r="1530" spans="1:30" ht="20.399999999999999" customHeight="1">
      <c r="A1530" s="794"/>
      <c r="B1530" s="670" t="s">
        <v>1468</v>
      </c>
      <c r="C1530" s="276">
        <v>5</v>
      </c>
      <c r="D1530" s="276">
        <v>5</v>
      </c>
      <c r="E1530" s="276">
        <v>0</v>
      </c>
      <c r="F1530" s="276">
        <v>0</v>
      </c>
      <c r="G1530" s="1043">
        <v>100</v>
      </c>
      <c r="H1530" s="276">
        <v>0</v>
      </c>
      <c r="I1530" s="276">
        <v>0</v>
      </c>
      <c r="J1530" s="276">
        <v>0</v>
      </c>
      <c r="K1530" s="276">
        <v>0</v>
      </c>
      <c r="L1530" s="276">
        <v>0</v>
      </c>
      <c r="M1530" s="276">
        <v>0</v>
      </c>
      <c r="N1530" s="276">
        <v>1</v>
      </c>
      <c r="O1530" s="276">
        <v>0</v>
      </c>
      <c r="P1530" s="276">
        <v>0</v>
      </c>
      <c r="Q1530" s="276">
        <v>0</v>
      </c>
      <c r="R1530" s="276">
        <v>0</v>
      </c>
      <c r="S1530" s="276">
        <v>1</v>
      </c>
      <c r="T1530" s="276">
        <v>1</v>
      </c>
      <c r="U1530" s="276">
        <v>0</v>
      </c>
      <c r="V1530" s="1044">
        <v>0</v>
      </c>
      <c r="W1530" s="276">
        <v>2</v>
      </c>
      <c r="X1530" s="276">
        <v>0</v>
      </c>
      <c r="Y1530" s="276">
        <v>0</v>
      </c>
      <c r="Z1530" s="276">
        <v>0</v>
      </c>
      <c r="AA1530" s="276">
        <v>0</v>
      </c>
      <c r="AB1530" s="276">
        <v>0</v>
      </c>
      <c r="AC1530" s="276">
        <v>0</v>
      </c>
      <c r="AD1530" s="448"/>
    </row>
    <row r="1531" spans="1:30" ht="20.399999999999999" customHeight="1">
      <c r="A1531" s="794"/>
      <c r="B1531" s="670" t="s">
        <v>1467</v>
      </c>
      <c r="C1531" s="276">
        <v>2</v>
      </c>
      <c r="D1531" s="276">
        <v>2</v>
      </c>
      <c r="E1531" s="276">
        <v>0</v>
      </c>
      <c r="F1531" s="276">
        <v>0</v>
      </c>
      <c r="G1531" s="1043">
        <v>100</v>
      </c>
      <c r="H1531" s="276">
        <v>0</v>
      </c>
      <c r="I1531" s="276">
        <v>0</v>
      </c>
      <c r="J1531" s="276">
        <v>0</v>
      </c>
      <c r="K1531" s="276">
        <v>0</v>
      </c>
      <c r="L1531" s="276">
        <v>0</v>
      </c>
      <c r="M1531" s="276">
        <v>0</v>
      </c>
      <c r="N1531" s="276">
        <v>0</v>
      </c>
      <c r="O1531" s="276">
        <v>0</v>
      </c>
      <c r="P1531" s="276">
        <v>0</v>
      </c>
      <c r="Q1531" s="276">
        <v>0</v>
      </c>
      <c r="R1531" s="276">
        <v>0</v>
      </c>
      <c r="S1531" s="276">
        <v>0</v>
      </c>
      <c r="T1531" s="276">
        <v>0</v>
      </c>
      <c r="U1531" s="276">
        <v>0</v>
      </c>
      <c r="V1531" s="1044">
        <v>0</v>
      </c>
      <c r="W1531" s="276">
        <v>0</v>
      </c>
      <c r="X1531" s="276">
        <v>0</v>
      </c>
      <c r="Y1531" s="276">
        <v>1</v>
      </c>
      <c r="Z1531" s="276">
        <v>0</v>
      </c>
      <c r="AA1531" s="276">
        <v>0</v>
      </c>
      <c r="AB1531" s="276">
        <v>1</v>
      </c>
      <c r="AC1531" s="276">
        <v>0</v>
      </c>
      <c r="AD1531" s="448"/>
    </row>
    <row r="1532" spans="1:30" ht="20.399999999999999" customHeight="1">
      <c r="A1532" s="794"/>
      <c r="B1532" s="670" t="s">
        <v>4104</v>
      </c>
      <c r="C1532" s="276">
        <v>0</v>
      </c>
      <c r="D1532" s="276">
        <v>0</v>
      </c>
      <c r="E1532" s="276">
        <v>0</v>
      </c>
      <c r="F1532" s="276">
        <v>0</v>
      </c>
      <c r="G1532" s="1043">
        <v>0</v>
      </c>
      <c r="H1532" s="276">
        <v>0</v>
      </c>
      <c r="I1532" s="276">
        <v>0</v>
      </c>
      <c r="J1532" s="276">
        <v>0</v>
      </c>
      <c r="K1532" s="276">
        <v>0</v>
      </c>
      <c r="L1532" s="276">
        <v>0</v>
      </c>
      <c r="M1532" s="276">
        <v>0</v>
      </c>
      <c r="N1532" s="276">
        <v>0</v>
      </c>
      <c r="O1532" s="276">
        <v>0</v>
      </c>
      <c r="P1532" s="276">
        <v>0</v>
      </c>
      <c r="Q1532" s="276">
        <v>0</v>
      </c>
      <c r="R1532" s="276">
        <v>0</v>
      </c>
      <c r="S1532" s="276">
        <v>0</v>
      </c>
      <c r="T1532" s="276">
        <v>0</v>
      </c>
      <c r="U1532" s="276">
        <v>0</v>
      </c>
      <c r="V1532" s="1044">
        <v>0</v>
      </c>
      <c r="W1532" s="276">
        <v>0</v>
      </c>
      <c r="X1532" s="276">
        <v>0</v>
      </c>
      <c r="Y1532" s="276">
        <v>0</v>
      </c>
      <c r="Z1532" s="276">
        <v>0</v>
      </c>
      <c r="AA1532" s="276">
        <v>0</v>
      </c>
      <c r="AB1532" s="276">
        <v>0</v>
      </c>
      <c r="AC1532" s="276">
        <v>0</v>
      </c>
      <c r="AD1532" s="448"/>
    </row>
    <row r="1533" spans="1:30" ht="20.399999999999999" customHeight="1">
      <c r="A1533" s="407"/>
      <c r="B1533" s="407"/>
      <c r="C1533" s="407"/>
      <c r="D1533" s="407"/>
      <c r="E1533" s="407"/>
      <c r="F1533" s="407"/>
      <c r="G1533" s="407"/>
      <c r="H1533" s="407"/>
      <c r="I1533" s="407"/>
      <c r="J1533" s="407"/>
      <c r="K1533" s="407"/>
      <c r="L1533" s="407"/>
      <c r="M1533" s="407"/>
      <c r="N1533" s="407"/>
      <c r="O1533" s="407"/>
      <c r="P1533" s="407"/>
      <c r="Q1533" s="407"/>
      <c r="R1533" s="407"/>
      <c r="S1533" s="407"/>
      <c r="T1533" s="407"/>
      <c r="U1533" s="407"/>
      <c r="V1533" s="407"/>
      <c r="W1533" s="407"/>
      <c r="X1533" s="407"/>
      <c r="Y1533" s="407"/>
      <c r="Z1533" s="407"/>
      <c r="AA1533" s="407"/>
      <c r="AB1533" s="407"/>
      <c r="AC1533" s="407"/>
      <c r="AD1533" s="448"/>
    </row>
    <row r="1534" spans="1:30" ht="20.399999999999999" customHeight="1">
      <c r="A1534" s="796" t="s">
        <v>4754</v>
      </c>
      <c r="B1534" s="669" t="s">
        <v>4755</v>
      </c>
      <c r="C1534" s="275">
        <v>1</v>
      </c>
      <c r="D1534" s="275">
        <v>1</v>
      </c>
      <c r="E1534" s="275">
        <v>0</v>
      </c>
      <c r="F1534" s="275">
        <v>0</v>
      </c>
      <c r="G1534" s="1041">
        <v>100</v>
      </c>
      <c r="H1534" s="275">
        <v>0</v>
      </c>
      <c r="I1534" s="275">
        <v>0</v>
      </c>
      <c r="J1534" s="275">
        <v>0</v>
      </c>
      <c r="K1534" s="275">
        <v>0</v>
      </c>
      <c r="L1534" s="275">
        <v>0</v>
      </c>
      <c r="M1534" s="275">
        <v>0</v>
      </c>
      <c r="N1534" s="275">
        <v>0</v>
      </c>
      <c r="O1534" s="275">
        <v>0</v>
      </c>
      <c r="P1534" s="275">
        <v>0</v>
      </c>
      <c r="Q1534" s="275">
        <v>0</v>
      </c>
      <c r="R1534" s="275">
        <v>0</v>
      </c>
      <c r="S1534" s="275">
        <v>0</v>
      </c>
      <c r="T1534" s="275">
        <v>0</v>
      </c>
      <c r="U1534" s="275">
        <v>0</v>
      </c>
      <c r="V1534" s="1042">
        <v>0</v>
      </c>
      <c r="W1534" s="275">
        <v>0</v>
      </c>
      <c r="X1534" s="275">
        <v>1</v>
      </c>
      <c r="Y1534" s="275">
        <v>0</v>
      </c>
      <c r="Z1534" s="275">
        <v>0</v>
      </c>
      <c r="AA1534" s="275">
        <v>0</v>
      </c>
      <c r="AB1534" s="275">
        <v>0</v>
      </c>
      <c r="AC1534" s="275">
        <v>0</v>
      </c>
      <c r="AD1534" s="448"/>
    </row>
    <row r="1535" spans="1:30" ht="20.399999999999999" customHeight="1">
      <c r="A1535" s="794"/>
      <c r="B1535" s="670" t="s">
        <v>1468</v>
      </c>
      <c r="C1535" s="276">
        <v>1</v>
      </c>
      <c r="D1535" s="276">
        <v>1</v>
      </c>
      <c r="E1535" s="276">
        <v>0</v>
      </c>
      <c r="F1535" s="276">
        <v>0</v>
      </c>
      <c r="G1535" s="1043">
        <v>100</v>
      </c>
      <c r="H1535" s="276">
        <v>0</v>
      </c>
      <c r="I1535" s="276">
        <v>0</v>
      </c>
      <c r="J1535" s="276">
        <v>0</v>
      </c>
      <c r="K1535" s="276">
        <v>0</v>
      </c>
      <c r="L1535" s="276">
        <v>0</v>
      </c>
      <c r="M1535" s="276">
        <v>0</v>
      </c>
      <c r="N1535" s="276">
        <v>0</v>
      </c>
      <c r="O1535" s="276">
        <v>0</v>
      </c>
      <c r="P1535" s="276">
        <v>0</v>
      </c>
      <c r="Q1535" s="276">
        <v>0</v>
      </c>
      <c r="R1535" s="276">
        <v>0</v>
      </c>
      <c r="S1535" s="276">
        <v>0</v>
      </c>
      <c r="T1535" s="276">
        <v>0</v>
      </c>
      <c r="U1535" s="276">
        <v>0</v>
      </c>
      <c r="V1535" s="1044">
        <v>0</v>
      </c>
      <c r="W1535" s="276">
        <v>0</v>
      </c>
      <c r="X1535" s="276">
        <v>1</v>
      </c>
      <c r="Y1535" s="276">
        <v>0</v>
      </c>
      <c r="Z1535" s="276">
        <v>0</v>
      </c>
      <c r="AA1535" s="276">
        <v>0</v>
      </c>
      <c r="AB1535" s="276">
        <v>0</v>
      </c>
      <c r="AC1535" s="276">
        <v>0</v>
      </c>
      <c r="AD1535" s="448"/>
    </row>
    <row r="1536" spans="1:30" ht="20.399999999999999" customHeight="1">
      <c r="A1536" s="794"/>
      <c r="B1536" s="670" t="s">
        <v>1467</v>
      </c>
      <c r="C1536" s="276">
        <v>0</v>
      </c>
      <c r="D1536" s="276">
        <v>0</v>
      </c>
      <c r="E1536" s="276">
        <v>0</v>
      </c>
      <c r="F1536" s="276">
        <v>0</v>
      </c>
      <c r="G1536" s="1043">
        <v>0</v>
      </c>
      <c r="H1536" s="276">
        <v>0</v>
      </c>
      <c r="I1536" s="276">
        <v>0</v>
      </c>
      <c r="J1536" s="276">
        <v>0</v>
      </c>
      <c r="K1536" s="276">
        <v>0</v>
      </c>
      <c r="L1536" s="276">
        <v>0</v>
      </c>
      <c r="M1536" s="276">
        <v>0</v>
      </c>
      <c r="N1536" s="276">
        <v>0</v>
      </c>
      <c r="O1536" s="276">
        <v>0</v>
      </c>
      <c r="P1536" s="276">
        <v>0</v>
      </c>
      <c r="Q1536" s="276">
        <v>0</v>
      </c>
      <c r="R1536" s="276">
        <v>0</v>
      </c>
      <c r="S1536" s="276">
        <v>0</v>
      </c>
      <c r="T1536" s="276">
        <v>0</v>
      </c>
      <c r="U1536" s="276">
        <v>0</v>
      </c>
      <c r="V1536" s="1044">
        <v>0</v>
      </c>
      <c r="W1536" s="276">
        <v>0</v>
      </c>
      <c r="X1536" s="276">
        <v>0</v>
      </c>
      <c r="Y1536" s="276">
        <v>0</v>
      </c>
      <c r="Z1536" s="276">
        <v>0</v>
      </c>
      <c r="AA1536" s="276">
        <v>0</v>
      </c>
      <c r="AB1536" s="276">
        <v>0</v>
      </c>
      <c r="AC1536" s="276">
        <v>0</v>
      </c>
      <c r="AD1536" s="448"/>
    </row>
    <row r="1537" spans="1:30" ht="20.399999999999999" customHeight="1">
      <c r="A1537" s="794"/>
      <c r="B1537" s="670" t="s">
        <v>4104</v>
      </c>
      <c r="C1537" s="276">
        <v>0</v>
      </c>
      <c r="D1537" s="276">
        <v>0</v>
      </c>
      <c r="E1537" s="276">
        <v>0</v>
      </c>
      <c r="F1537" s="276">
        <v>0</v>
      </c>
      <c r="G1537" s="1043">
        <v>0</v>
      </c>
      <c r="H1537" s="276">
        <v>0</v>
      </c>
      <c r="I1537" s="276">
        <v>0</v>
      </c>
      <c r="J1537" s="276">
        <v>0</v>
      </c>
      <c r="K1537" s="276">
        <v>0</v>
      </c>
      <c r="L1537" s="276">
        <v>0</v>
      </c>
      <c r="M1537" s="276">
        <v>0</v>
      </c>
      <c r="N1537" s="276">
        <v>0</v>
      </c>
      <c r="O1537" s="276">
        <v>0</v>
      </c>
      <c r="P1537" s="276">
        <v>0</v>
      </c>
      <c r="Q1537" s="276">
        <v>0</v>
      </c>
      <c r="R1537" s="276">
        <v>0</v>
      </c>
      <c r="S1537" s="276">
        <v>0</v>
      </c>
      <c r="T1537" s="276">
        <v>0</v>
      </c>
      <c r="U1537" s="276">
        <v>0</v>
      </c>
      <c r="V1537" s="1044">
        <v>0</v>
      </c>
      <c r="W1537" s="276">
        <v>0</v>
      </c>
      <c r="X1537" s="276">
        <v>0</v>
      </c>
      <c r="Y1537" s="276">
        <v>0</v>
      </c>
      <c r="Z1537" s="276">
        <v>0</v>
      </c>
      <c r="AA1537" s="276">
        <v>0</v>
      </c>
      <c r="AB1537" s="276">
        <v>0</v>
      </c>
      <c r="AC1537" s="276">
        <v>0</v>
      </c>
      <c r="AD1537" s="448"/>
    </row>
    <row r="1538" spans="1:30" ht="20.399999999999999" customHeight="1">
      <c r="A1538" s="407"/>
      <c r="B1538" s="407"/>
      <c r="C1538" s="407"/>
      <c r="D1538" s="407"/>
      <c r="E1538" s="407"/>
      <c r="F1538" s="407"/>
      <c r="G1538" s="407"/>
      <c r="H1538" s="407"/>
      <c r="I1538" s="407"/>
      <c r="J1538" s="407"/>
      <c r="K1538" s="407"/>
      <c r="L1538" s="407"/>
      <c r="M1538" s="407"/>
      <c r="N1538" s="407"/>
      <c r="O1538" s="407"/>
      <c r="P1538" s="407"/>
      <c r="Q1538" s="407"/>
      <c r="R1538" s="407"/>
      <c r="S1538" s="407"/>
      <c r="T1538" s="407"/>
      <c r="U1538" s="407"/>
      <c r="V1538" s="407"/>
      <c r="W1538" s="407"/>
      <c r="X1538" s="407"/>
      <c r="Y1538" s="407"/>
      <c r="Z1538" s="407"/>
      <c r="AA1538" s="407"/>
      <c r="AB1538" s="407"/>
      <c r="AC1538" s="407"/>
      <c r="AD1538" s="448"/>
    </row>
    <row r="1539" spans="1:30" ht="20.399999999999999" customHeight="1">
      <c r="A1539" s="796" t="s">
        <v>4756</v>
      </c>
      <c r="B1539" s="669" t="s">
        <v>4757</v>
      </c>
      <c r="C1539" s="275">
        <v>1</v>
      </c>
      <c r="D1539" s="275">
        <v>1</v>
      </c>
      <c r="E1539" s="275">
        <v>0</v>
      </c>
      <c r="F1539" s="275">
        <v>0</v>
      </c>
      <c r="G1539" s="1041">
        <v>100</v>
      </c>
      <c r="H1539" s="275">
        <v>0</v>
      </c>
      <c r="I1539" s="275">
        <v>0</v>
      </c>
      <c r="J1539" s="275">
        <v>0</v>
      </c>
      <c r="K1539" s="275">
        <v>0</v>
      </c>
      <c r="L1539" s="275">
        <v>0</v>
      </c>
      <c r="M1539" s="275">
        <v>0</v>
      </c>
      <c r="N1539" s="275">
        <v>1</v>
      </c>
      <c r="O1539" s="275">
        <v>0</v>
      </c>
      <c r="P1539" s="275">
        <v>0</v>
      </c>
      <c r="Q1539" s="275">
        <v>0</v>
      </c>
      <c r="R1539" s="275">
        <v>0</v>
      </c>
      <c r="S1539" s="275">
        <v>0</v>
      </c>
      <c r="T1539" s="275">
        <v>0</v>
      </c>
      <c r="U1539" s="275">
        <v>0</v>
      </c>
      <c r="V1539" s="1042">
        <v>0</v>
      </c>
      <c r="W1539" s="275">
        <v>0</v>
      </c>
      <c r="X1539" s="275">
        <v>0</v>
      </c>
      <c r="Y1539" s="275">
        <v>0</v>
      </c>
      <c r="Z1539" s="275">
        <v>0</v>
      </c>
      <c r="AA1539" s="275">
        <v>0</v>
      </c>
      <c r="AB1539" s="275">
        <v>0</v>
      </c>
      <c r="AC1539" s="275">
        <v>0</v>
      </c>
      <c r="AD1539" s="448"/>
    </row>
    <row r="1540" spans="1:30" ht="20.399999999999999" customHeight="1">
      <c r="A1540" s="794"/>
      <c r="B1540" s="670" t="s">
        <v>1468</v>
      </c>
      <c r="C1540" s="276">
        <v>1</v>
      </c>
      <c r="D1540" s="276">
        <v>1</v>
      </c>
      <c r="E1540" s="276">
        <v>0</v>
      </c>
      <c r="F1540" s="276">
        <v>0</v>
      </c>
      <c r="G1540" s="1043">
        <v>100</v>
      </c>
      <c r="H1540" s="276">
        <v>0</v>
      </c>
      <c r="I1540" s="276">
        <v>0</v>
      </c>
      <c r="J1540" s="276">
        <v>0</v>
      </c>
      <c r="K1540" s="276">
        <v>0</v>
      </c>
      <c r="L1540" s="276">
        <v>0</v>
      </c>
      <c r="M1540" s="276">
        <v>0</v>
      </c>
      <c r="N1540" s="276">
        <v>1</v>
      </c>
      <c r="O1540" s="276">
        <v>0</v>
      </c>
      <c r="P1540" s="276">
        <v>0</v>
      </c>
      <c r="Q1540" s="276">
        <v>0</v>
      </c>
      <c r="R1540" s="276">
        <v>0</v>
      </c>
      <c r="S1540" s="276">
        <v>0</v>
      </c>
      <c r="T1540" s="276">
        <v>0</v>
      </c>
      <c r="U1540" s="276">
        <v>0</v>
      </c>
      <c r="V1540" s="1044">
        <v>0</v>
      </c>
      <c r="W1540" s="276">
        <v>0</v>
      </c>
      <c r="X1540" s="276">
        <v>0</v>
      </c>
      <c r="Y1540" s="276">
        <v>0</v>
      </c>
      <c r="Z1540" s="276">
        <v>0</v>
      </c>
      <c r="AA1540" s="276">
        <v>0</v>
      </c>
      <c r="AB1540" s="276">
        <v>0</v>
      </c>
      <c r="AC1540" s="276">
        <v>0</v>
      </c>
      <c r="AD1540" s="448"/>
    </row>
    <row r="1541" spans="1:30" ht="20.399999999999999" customHeight="1">
      <c r="A1541" s="794"/>
      <c r="B1541" s="670" t="s">
        <v>1467</v>
      </c>
      <c r="C1541" s="276">
        <v>0</v>
      </c>
      <c r="D1541" s="276">
        <v>0</v>
      </c>
      <c r="E1541" s="276">
        <v>0</v>
      </c>
      <c r="F1541" s="276">
        <v>0</v>
      </c>
      <c r="G1541" s="1043">
        <v>0</v>
      </c>
      <c r="H1541" s="276">
        <v>0</v>
      </c>
      <c r="I1541" s="276">
        <v>0</v>
      </c>
      <c r="J1541" s="276">
        <v>0</v>
      </c>
      <c r="K1541" s="276">
        <v>0</v>
      </c>
      <c r="L1541" s="276">
        <v>0</v>
      </c>
      <c r="M1541" s="276">
        <v>0</v>
      </c>
      <c r="N1541" s="276">
        <v>0</v>
      </c>
      <c r="O1541" s="276">
        <v>0</v>
      </c>
      <c r="P1541" s="276">
        <v>0</v>
      </c>
      <c r="Q1541" s="276">
        <v>0</v>
      </c>
      <c r="R1541" s="276">
        <v>0</v>
      </c>
      <c r="S1541" s="276">
        <v>0</v>
      </c>
      <c r="T1541" s="276">
        <v>0</v>
      </c>
      <c r="U1541" s="276">
        <v>0</v>
      </c>
      <c r="V1541" s="1044">
        <v>0</v>
      </c>
      <c r="W1541" s="276">
        <v>0</v>
      </c>
      <c r="X1541" s="276">
        <v>0</v>
      </c>
      <c r="Y1541" s="276">
        <v>0</v>
      </c>
      <c r="Z1541" s="276">
        <v>0</v>
      </c>
      <c r="AA1541" s="276">
        <v>0</v>
      </c>
      <c r="AB1541" s="276">
        <v>0</v>
      </c>
      <c r="AC1541" s="276">
        <v>0</v>
      </c>
      <c r="AD1541" s="448"/>
    </row>
    <row r="1542" spans="1:30" ht="20.399999999999999" customHeight="1">
      <c r="A1542" s="794"/>
      <c r="B1542" s="670" t="s">
        <v>4104</v>
      </c>
      <c r="C1542" s="276">
        <v>0</v>
      </c>
      <c r="D1542" s="276">
        <v>0</v>
      </c>
      <c r="E1542" s="276">
        <v>0</v>
      </c>
      <c r="F1542" s="276">
        <v>0</v>
      </c>
      <c r="G1542" s="1043">
        <v>0</v>
      </c>
      <c r="H1542" s="276">
        <v>0</v>
      </c>
      <c r="I1542" s="276">
        <v>0</v>
      </c>
      <c r="J1542" s="276">
        <v>0</v>
      </c>
      <c r="K1542" s="276">
        <v>0</v>
      </c>
      <c r="L1542" s="276">
        <v>0</v>
      </c>
      <c r="M1542" s="276">
        <v>0</v>
      </c>
      <c r="N1542" s="276">
        <v>0</v>
      </c>
      <c r="O1542" s="276">
        <v>0</v>
      </c>
      <c r="P1542" s="276">
        <v>0</v>
      </c>
      <c r="Q1542" s="276">
        <v>0</v>
      </c>
      <c r="R1542" s="276">
        <v>0</v>
      </c>
      <c r="S1542" s="276">
        <v>0</v>
      </c>
      <c r="T1542" s="276">
        <v>0</v>
      </c>
      <c r="U1542" s="276">
        <v>0</v>
      </c>
      <c r="V1542" s="1044">
        <v>0</v>
      </c>
      <c r="W1542" s="276">
        <v>0</v>
      </c>
      <c r="X1542" s="276">
        <v>0</v>
      </c>
      <c r="Y1542" s="276">
        <v>0</v>
      </c>
      <c r="Z1542" s="276">
        <v>0</v>
      </c>
      <c r="AA1542" s="276">
        <v>0</v>
      </c>
      <c r="AB1542" s="276">
        <v>0</v>
      </c>
      <c r="AC1542" s="276">
        <v>0</v>
      </c>
      <c r="AD1542" s="448"/>
    </row>
    <row r="1543" spans="1:30" ht="20.399999999999999" customHeight="1">
      <c r="A1543" s="407"/>
      <c r="B1543" s="407"/>
      <c r="C1543" s="407"/>
      <c r="D1543" s="407"/>
      <c r="E1543" s="407"/>
      <c r="F1543" s="407"/>
      <c r="G1543" s="407"/>
      <c r="H1543" s="407"/>
      <c r="I1543" s="407"/>
      <c r="J1543" s="407"/>
      <c r="K1543" s="407"/>
      <c r="L1543" s="407"/>
      <c r="M1543" s="407"/>
      <c r="N1543" s="407"/>
      <c r="O1543" s="407"/>
      <c r="P1543" s="407"/>
      <c r="Q1543" s="407"/>
      <c r="R1543" s="407"/>
      <c r="S1543" s="407"/>
      <c r="T1543" s="407"/>
      <c r="U1543" s="407"/>
      <c r="V1543" s="407"/>
      <c r="W1543" s="407"/>
      <c r="X1543" s="407"/>
      <c r="Y1543" s="407"/>
      <c r="Z1543" s="407"/>
      <c r="AA1543" s="407"/>
      <c r="AB1543" s="407"/>
      <c r="AC1543" s="407"/>
      <c r="AD1543" s="448"/>
    </row>
    <row r="1544" spans="1:30" ht="20.399999999999999" customHeight="1">
      <c r="A1544" s="796" t="s">
        <v>3060</v>
      </c>
      <c r="B1544" s="669" t="s">
        <v>3059</v>
      </c>
      <c r="C1544" s="275">
        <v>1</v>
      </c>
      <c r="D1544" s="275">
        <v>1</v>
      </c>
      <c r="E1544" s="275">
        <v>0</v>
      </c>
      <c r="F1544" s="275">
        <v>0</v>
      </c>
      <c r="G1544" s="1041">
        <v>100</v>
      </c>
      <c r="H1544" s="275">
        <v>0</v>
      </c>
      <c r="I1544" s="275">
        <v>0</v>
      </c>
      <c r="J1544" s="275">
        <v>0</v>
      </c>
      <c r="K1544" s="275">
        <v>0</v>
      </c>
      <c r="L1544" s="275">
        <v>0</v>
      </c>
      <c r="M1544" s="275">
        <v>0</v>
      </c>
      <c r="N1544" s="275">
        <v>0</v>
      </c>
      <c r="O1544" s="275">
        <v>0</v>
      </c>
      <c r="P1544" s="275">
        <v>0</v>
      </c>
      <c r="Q1544" s="275">
        <v>0</v>
      </c>
      <c r="R1544" s="275">
        <v>1</v>
      </c>
      <c r="S1544" s="275">
        <v>0</v>
      </c>
      <c r="T1544" s="275">
        <v>0</v>
      </c>
      <c r="U1544" s="275">
        <v>0</v>
      </c>
      <c r="V1544" s="1042">
        <v>0</v>
      </c>
      <c r="W1544" s="275">
        <v>0</v>
      </c>
      <c r="X1544" s="275">
        <v>0</v>
      </c>
      <c r="Y1544" s="275">
        <v>0</v>
      </c>
      <c r="Z1544" s="275">
        <v>0</v>
      </c>
      <c r="AA1544" s="275">
        <v>0</v>
      </c>
      <c r="AB1544" s="275">
        <v>0</v>
      </c>
      <c r="AC1544" s="275">
        <v>0</v>
      </c>
      <c r="AD1544" s="448"/>
    </row>
    <row r="1545" spans="1:30" ht="20.399999999999999" customHeight="1">
      <c r="A1545" s="794"/>
      <c r="B1545" s="670" t="s">
        <v>1468</v>
      </c>
      <c r="C1545" s="276">
        <v>0</v>
      </c>
      <c r="D1545" s="276">
        <v>0</v>
      </c>
      <c r="E1545" s="276">
        <v>0</v>
      </c>
      <c r="F1545" s="276">
        <v>0</v>
      </c>
      <c r="G1545" s="1043">
        <v>0</v>
      </c>
      <c r="H1545" s="276">
        <v>0</v>
      </c>
      <c r="I1545" s="276">
        <v>0</v>
      </c>
      <c r="J1545" s="276">
        <v>0</v>
      </c>
      <c r="K1545" s="276">
        <v>0</v>
      </c>
      <c r="L1545" s="276">
        <v>0</v>
      </c>
      <c r="M1545" s="276">
        <v>0</v>
      </c>
      <c r="N1545" s="276">
        <v>0</v>
      </c>
      <c r="O1545" s="276">
        <v>0</v>
      </c>
      <c r="P1545" s="276">
        <v>0</v>
      </c>
      <c r="Q1545" s="276">
        <v>0</v>
      </c>
      <c r="R1545" s="276">
        <v>0</v>
      </c>
      <c r="S1545" s="276">
        <v>0</v>
      </c>
      <c r="T1545" s="276">
        <v>0</v>
      </c>
      <c r="U1545" s="276">
        <v>0</v>
      </c>
      <c r="V1545" s="1044">
        <v>0</v>
      </c>
      <c r="W1545" s="276">
        <v>0</v>
      </c>
      <c r="X1545" s="276">
        <v>0</v>
      </c>
      <c r="Y1545" s="276">
        <v>0</v>
      </c>
      <c r="Z1545" s="276">
        <v>0</v>
      </c>
      <c r="AA1545" s="276">
        <v>0</v>
      </c>
      <c r="AB1545" s="276">
        <v>0</v>
      </c>
      <c r="AC1545" s="276">
        <v>0</v>
      </c>
      <c r="AD1545" s="448"/>
    </row>
    <row r="1546" spans="1:30" ht="20.399999999999999" customHeight="1">
      <c r="A1546" s="794"/>
      <c r="B1546" s="670" t="s">
        <v>1467</v>
      </c>
      <c r="C1546" s="276">
        <v>1</v>
      </c>
      <c r="D1546" s="276">
        <v>1</v>
      </c>
      <c r="E1546" s="276">
        <v>0</v>
      </c>
      <c r="F1546" s="276">
        <v>0</v>
      </c>
      <c r="G1546" s="1043">
        <v>100</v>
      </c>
      <c r="H1546" s="276">
        <v>0</v>
      </c>
      <c r="I1546" s="276">
        <v>0</v>
      </c>
      <c r="J1546" s="276">
        <v>0</v>
      </c>
      <c r="K1546" s="276">
        <v>0</v>
      </c>
      <c r="L1546" s="276">
        <v>0</v>
      </c>
      <c r="M1546" s="276">
        <v>0</v>
      </c>
      <c r="N1546" s="276">
        <v>0</v>
      </c>
      <c r="O1546" s="276">
        <v>0</v>
      </c>
      <c r="P1546" s="276">
        <v>0</v>
      </c>
      <c r="Q1546" s="276">
        <v>0</v>
      </c>
      <c r="R1546" s="276">
        <v>1</v>
      </c>
      <c r="S1546" s="276">
        <v>0</v>
      </c>
      <c r="T1546" s="276">
        <v>0</v>
      </c>
      <c r="U1546" s="276">
        <v>0</v>
      </c>
      <c r="V1546" s="1044">
        <v>0</v>
      </c>
      <c r="W1546" s="276">
        <v>0</v>
      </c>
      <c r="X1546" s="276">
        <v>0</v>
      </c>
      <c r="Y1546" s="276">
        <v>0</v>
      </c>
      <c r="Z1546" s="276">
        <v>0</v>
      </c>
      <c r="AA1546" s="276">
        <v>0</v>
      </c>
      <c r="AB1546" s="276">
        <v>0</v>
      </c>
      <c r="AC1546" s="276">
        <v>0</v>
      </c>
      <c r="AD1546" s="448"/>
    </row>
    <row r="1547" spans="1:30" ht="20.399999999999999" customHeight="1">
      <c r="A1547" s="794"/>
      <c r="B1547" s="670" t="s">
        <v>4104</v>
      </c>
      <c r="C1547" s="276">
        <v>0</v>
      </c>
      <c r="D1547" s="276">
        <v>0</v>
      </c>
      <c r="E1547" s="276">
        <v>0</v>
      </c>
      <c r="F1547" s="276">
        <v>0</v>
      </c>
      <c r="G1547" s="1043">
        <v>0</v>
      </c>
      <c r="H1547" s="276">
        <v>0</v>
      </c>
      <c r="I1547" s="276">
        <v>0</v>
      </c>
      <c r="J1547" s="276">
        <v>0</v>
      </c>
      <c r="K1547" s="276">
        <v>0</v>
      </c>
      <c r="L1547" s="276">
        <v>0</v>
      </c>
      <c r="M1547" s="276">
        <v>0</v>
      </c>
      <c r="N1547" s="276">
        <v>0</v>
      </c>
      <c r="O1547" s="276">
        <v>0</v>
      </c>
      <c r="P1547" s="276">
        <v>0</v>
      </c>
      <c r="Q1547" s="276">
        <v>0</v>
      </c>
      <c r="R1547" s="276">
        <v>0</v>
      </c>
      <c r="S1547" s="276">
        <v>0</v>
      </c>
      <c r="T1547" s="276">
        <v>0</v>
      </c>
      <c r="U1547" s="276">
        <v>0</v>
      </c>
      <c r="V1547" s="1044">
        <v>0</v>
      </c>
      <c r="W1547" s="276">
        <v>0</v>
      </c>
      <c r="X1547" s="276">
        <v>0</v>
      </c>
      <c r="Y1547" s="276">
        <v>0</v>
      </c>
      <c r="Z1547" s="276">
        <v>0</v>
      </c>
      <c r="AA1547" s="276">
        <v>0</v>
      </c>
      <c r="AB1547" s="276">
        <v>0</v>
      </c>
      <c r="AC1547" s="276">
        <v>0</v>
      </c>
      <c r="AD1547" s="448"/>
    </row>
    <row r="1548" spans="1:30" ht="20.399999999999999" customHeight="1">
      <c r="A1548" s="407"/>
      <c r="B1548" s="407"/>
      <c r="C1548" s="407"/>
      <c r="D1548" s="407"/>
      <c r="E1548" s="407"/>
      <c r="F1548" s="407"/>
      <c r="G1548" s="407"/>
      <c r="H1548" s="407"/>
      <c r="I1548" s="407"/>
      <c r="J1548" s="407"/>
      <c r="K1548" s="407"/>
      <c r="L1548" s="407"/>
      <c r="M1548" s="407"/>
      <c r="N1548" s="407"/>
      <c r="O1548" s="407"/>
      <c r="P1548" s="407"/>
      <c r="Q1548" s="407"/>
      <c r="R1548" s="407"/>
      <c r="S1548" s="407"/>
      <c r="T1548" s="407"/>
      <c r="U1548" s="407"/>
      <c r="V1548" s="407"/>
      <c r="W1548" s="407"/>
      <c r="X1548" s="407"/>
      <c r="Y1548" s="407"/>
      <c r="Z1548" s="407"/>
      <c r="AA1548" s="407"/>
      <c r="AB1548" s="407"/>
      <c r="AC1548" s="407"/>
      <c r="AD1548" s="448"/>
    </row>
    <row r="1549" spans="1:30" ht="20.399999999999999" customHeight="1">
      <c r="A1549" s="796" t="s">
        <v>3058</v>
      </c>
      <c r="B1549" s="669" t="s">
        <v>3057</v>
      </c>
      <c r="C1549" s="275">
        <v>34</v>
      </c>
      <c r="D1549" s="275">
        <v>34</v>
      </c>
      <c r="E1549" s="275">
        <v>0</v>
      </c>
      <c r="F1549" s="275">
        <v>0</v>
      </c>
      <c r="G1549" s="1041">
        <v>100</v>
      </c>
      <c r="H1549" s="275">
        <v>0</v>
      </c>
      <c r="I1549" s="275">
        <v>0</v>
      </c>
      <c r="J1549" s="275">
        <v>0</v>
      </c>
      <c r="K1549" s="275">
        <v>0</v>
      </c>
      <c r="L1549" s="275">
        <v>0</v>
      </c>
      <c r="M1549" s="275">
        <v>0</v>
      </c>
      <c r="N1549" s="275">
        <v>0</v>
      </c>
      <c r="O1549" s="275">
        <v>0</v>
      </c>
      <c r="P1549" s="275">
        <v>0</v>
      </c>
      <c r="Q1549" s="275">
        <v>0</v>
      </c>
      <c r="R1549" s="275">
        <v>1</v>
      </c>
      <c r="S1549" s="275">
        <v>0</v>
      </c>
      <c r="T1549" s="275">
        <v>0</v>
      </c>
      <c r="U1549" s="275">
        <v>0</v>
      </c>
      <c r="V1549" s="1042">
        <v>6</v>
      </c>
      <c r="W1549" s="275">
        <v>4</v>
      </c>
      <c r="X1549" s="275">
        <v>5</v>
      </c>
      <c r="Y1549" s="275">
        <v>8</v>
      </c>
      <c r="Z1549" s="275">
        <v>3</v>
      </c>
      <c r="AA1549" s="275">
        <v>0</v>
      </c>
      <c r="AB1549" s="275">
        <v>4</v>
      </c>
      <c r="AC1549" s="275">
        <v>3</v>
      </c>
      <c r="AD1549" s="448"/>
    </row>
    <row r="1550" spans="1:30" ht="20.399999999999999" customHeight="1">
      <c r="A1550" s="794"/>
      <c r="B1550" s="670" t="s">
        <v>1468</v>
      </c>
      <c r="C1550" s="276">
        <v>15</v>
      </c>
      <c r="D1550" s="276">
        <v>15</v>
      </c>
      <c r="E1550" s="276">
        <v>0</v>
      </c>
      <c r="F1550" s="276">
        <v>0</v>
      </c>
      <c r="G1550" s="1043">
        <v>100</v>
      </c>
      <c r="H1550" s="276">
        <v>0</v>
      </c>
      <c r="I1550" s="276">
        <v>0</v>
      </c>
      <c r="J1550" s="276">
        <v>0</v>
      </c>
      <c r="K1550" s="276">
        <v>0</v>
      </c>
      <c r="L1550" s="276">
        <v>0</v>
      </c>
      <c r="M1550" s="276">
        <v>0</v>
      </c>
      <c r="N1550" s="276">
        <v>0</v>
      </c>
      <c r="O1550" s="276">
        <v>0</v>
      </c>
      <c r="P1550" s="276">
        <v>0</v>
      </c>
      <c r="Q1550" s="276">
        <v>0</v>
      </c>
      <c r="R1550" s="276">
        <v>1</v>
      </c>
      <c r="S1550" s="276">
        <v>0</v>
      </c>
      <c r="T1550" s="276">
        <v>0</v>
      </c>
      <c r="U1550" s="276">
        <v>0</v>
      </c>
      <c r="V1550" s="1044">
        <v>0</v>
      </c>
      <c r="W1550" s="276">
        <v>2</v>
      </c>
      <c r="X1550" s="276">
        <v>3</v>
      </c>
      <c r="Y1550" s="276">
        <v>2</v>
      </c>
      <c r="Z1550" s="276">
        <v>2</v>
      </c>
      <c r="AA1550" s="276">
        <v>0</v>
      </c>
      <c r="AB1550" s="276">
        <v>4</v>
      </c>
      <c r="AC1550" s="276">
        <v>1</v>
      </c>
      <c r="AD1550" s="448"/>
    </row>
    <row r="1551" spans="1:30" ht="20.399999999999999" customHeight="1">
      <c r="A1551" s="794"/>
      <c r="B1551" s="670" t="s">
        <v>1467</v>
      </c>
      <c r="C1551" s="276">
        <v>19</v>
      </c>
      <c r="D1551" s="276">
        <v>19</v>
      </c>
      <c r="E1551" s="276">
        <v>0</v>
      </c>
      <c r="F1551" s="276">
        <v>0</v>
      </c>
      <c r="G1551" s="1043">
        <v>100</v>
      </c>
      <c r="H1551" s="276">
        <v>0</v>
      </c>
      <c r="I1551" s="276">
        <v>0</v>
      </c>
      <c r="J1551" s="276">
        <v>0</v>
      </c>
      <c r="K1551" s="276">
        <v>0</v>
      </c>
      <c r="L1551" s="276">
        <v>0</v>
      </c>
      <c r="M1551" s="276">
        <v>0</v>
      </c>
      <c r="N1551" s="276">
        <v>0</v>
      </c>
      <c r="O1551" s="276">
        <v>0</v>
      </c>
      <c r="P1551" s="276">
        <v>0</v>
      </c>
      <c r="Q1551" s="276">
        <v>0</v>
      </c>
      <c r="R1551" s="276">
        <v>0</v>
      </c>
      <c r="S1551" s="276">
        <v>0</v>
      </c>
      <c r="T1551" s="276">
        <v>0</v>
      </c>
      <c r="U1551" s="276">
        <v>0</v>
      </c>
      <c r="V1551" s="1044">
        <v>6</v>
      </c>
      <c r="W1551" s="276">
        <v>2</v>
      </c>
      <c r="X1551" s="276">
        <v>2</v>
      </c>
      <c r="Y1551" s="276">
        <v>6</v>
      </c>
      <c r="Z1551" s="276">
        <v>1</v>
      </c>
      <c r="AA1551" s="276">
        <v>0</v>
      </c>
      <c r="AB1551" s="276">
        <v>0</v>
      </c>
      <c r="AC1551" s="276">
        <v>2</v>
      </c>
      <c r="AD1551" s="448"/>
    </row>
    <row r="1552" spans="1:30" ht="20.399999999999999" customHeight="1">
      <c r="A1552" s="794"/>
      <c r="B1552" s="670" t="s">
        <v>4104</v>
      </c>
      <c r="C1552" s="276">
        <v>0</v>
      </c>
      <c r="D1552" s="276">
        <v>0</v>
      </c>
      <c r="E1552" s="276">
        <v>0</v>
      </c>
      <c r="F1552" s="276">
        <v>0</v>
      </c>
      <c r="G1552" s="1043">
        <v>0</v>
      </c>
      <c r="H1552" s="276">
        <v>0</v>
      </c>
      <c r="I1552" s="276">
        <v>0</v>
      </c>
      <c r="J1552" s="276">
        <v>0</v>
      </c>
      <c r="K1552" s="276">
        <v>0</v>
      </c>
      <c r="L1552" s="276">
        <v>0</v>
      </c>
      <c r="M1552" s="276">
        <v>0</v>
      </c>
      <c r="N1552" s="276">
        <v>0</v>
      </c>
      <c r="O1552" s="276">
        <v>0</v>
      </c>
      <c r="P1552" s="276">
        <v>0</v>
      </c>
      <c r="Q1552" s="276">
        <v>0</v>
      </c>
      <c r="R1552" s="276">
        <v>0</v>
      </c>
      <c r="S1552" s="276">
        <v>0</v>
      </c>
      <c r="T1552" s="276">
        <v>0</v>
      </c>
      <c r="U1552" s="276">
        <v>0</v>
      </c>
      <c r="V1552" s="1044">
        <v>0</v>
      </c>
      <c r="W1552" s="276">
        <v>0</v>
      </c>
      <c r="X1552" s="276">
        <v>0</v>
      </c>
      <c r="Y1552" s="276">
        <v>0</v>
      </c>
      <c r="Z1552" s="276">
        <v>0</v>
      </c>
      <c r="AA1552" s="276">
        <v>0</v>
      </c>
      <c r="AB1552" s="276">
        <v>0</v>
      </c>
      <c r="AC1552" s="276">
        <v>0</v>
      </c>
      <c r="AD1552" s="448"/>
    </row>
    <row r="1553" spans="1:30" ht="20.399999999999999" customHeight="1">
      <c r="A1553" s="407"/>
      <c r="B1553" s="407"/>
      <c r="C1553" s="407"/>
      <c r="D1553" s="407"/>
      <c r="E1553" s="407"/>
      <c r="F1553" s="407"/>
      <c r="G1553" s="407"/>
      <c r="H1553" s="407"/>
      <c r="I1553" s="407"/>
      <c r="J1553" s="407"/>
      <c r="K1553" s="407"/>
      <c r="L1553" s="407"/>
      <c r="M1553" s="407"/>
      <c r="N1553" s="407"/>
      <c r="O1553" s="407"/>
      <c r="P1553" s="407"/>
      <c r="Q1553" s="407"/>
      <c r="R1553" s="407"/>
      <c r="S1553" s="407"/>
      <c r="T1553" s="407"/>
      <c r="U1553" s="407"/>
      <c r="V1553" s="407"/>
      <c r="W1553" s="407"/>
      <c r="X1553" s="407"/>
      <c r="Y1553" s="407"/>
      <c r="Z1553" s="407"/>
      <c r="AA1553" s="407"/>
      <c r="AB1553" s="407"/>
      <c r="AC1553" s="407"/>
      <c r="AD1553" s="448"/>
    </row>
    <row r="1554" spans="1:30" ht="20.399999999999999" customHeight="1">
      <c r="A1554" s="796" t="s">
        <v>3056</v>
      </c>
      <c r="B1554" s="669" t="s">
        <v>3055</v>
      </c>
      <c r="C1554" s="275">
        <v>1</v>
      </c>
      <c r="D1554" s="275">
        <v>1</v>
      </c>
      <c r="E1554" s="275">
        <v>0</v>
      </c>
      <c r="F1554" s="275">
        <v>0</v>
      </c>
      <c r="G1554" s="1041">
        <v>100</v>
      </c>
      <c r="H1554" s="275">
        <v>0</v>
      </c>
      <c r="I1554" s="275">
        <v>0</v>
      </c>
      <c r="J1554" s="275">
        <v>0</v>
      </c>
      <c r="K1554" s="275">
        <v>0</v>
      </c>
      <c r="L1554" s="275">
        <v>0</v>
      </c>
      <c r="M1554" s="275">
        <v>0</v>
      </c>
      <c r="N1554" s="275">
        <v>0</v>
      </c>
      <c r="O1554" s="275">
        <v>0</v>
      </c>
      <c r="P1554" s="275">
        <v>0</v>
      </c>
      <c r="Q1554" s="275">
        <v>0</v>
      </c>
      <c r="R1554" s="275">
        <v>0</v>
      </c>
      <c r="S1554" s="275">
        <v>0</v>
      </c>
      <c r="T1554" s="275">
        <v>0</v>
      </c>
      <c r="U1554" s="275">
        <v>0</v>
      </c>
      <c r="V1554" s="1042">
        <v>0</v>
      </c>
      <c r="W1554" s="275">
        <v>0</v>
      </c>
      <c r="X1554" s="275">
        <v>0</v>
      </c>
      <c r="Y1554" s="275">
        <v>1</v>
      </c>
      <c r="Z1554" s="275">
        <v>0</v>
      </c>
      <c r="AA1554" s="275">
        <v>0</v>
      </c>
      <c r="AB1554" s="275">
        <v>0</v>
      </c>
      <c r="AC1554" s="275">
        <v>0</v>
      </c>
      <c r="AD1554" s="448"/>
    </row>
    <row r="1555" spans="1:30" ht="20.399999999999999" customHeight="1">
      <c r="A1555" s="794"/>
      <c r="B1555" s="670" t="s">
        <v>1468</v>
      </c>
      <c r="C1555" s="276">
        <v>0</v>
      </c>
      <c r="D1555" s="276">
        <v>0</v>
      </c>
      <c r="E1555" s="276">
        <v>0</v>
      </c>
      <c r="F1555" s="276">
        <v>0</v>
      </c>
      <c r="G1555" s="1043">
        <v>0</v>
      </c>
      <c r="H1555" s="276">
        <v>0</v>
      </c>
      <c r="I1555" s="276">
        <v>0</v>
      </c>
      <c r="J1555" s="276">
        <v>0</v>
      </c>
      <c r="K1555" s="276">
        <v>0</v>
      </c>
      <c r="L1555" s="276">
        <v>0</v>
      </c>
      <c r="M1555" s="276">
        <v>0</v>
      </c>
      <c r="N1555" s="276">
        <v>0</v>
      </c>
      <c r="O1555" s="276">
        <v>0</v>
      </c>
      <c r="P1555" s="276">
        <v>0</v>
      </c>
      <c r="Q1555" s="276">
        <v>0</v>
      </c>
      <c r="R1555" s="276">
        <v>0</v>
      </c>
      <c r="S1555" s="276">
        <v>0</v>
      </c>
      <c r="T1555" s="276">
        <v>0</v>
      </c>
      <c r="U1555" s="276">
        <v>0</v>
      </c>
      <c r="V1555" s="1044">
        <v>0</v>
      </c>
      <c r="W1555" s="276">
        <v>0</v>
      </c>
      <c r="X1555" s="276">
        <v>0</v>
      </c>
      <c r="Y1555" s="276">
        <v>0</v>
      </c>
      <c r="Z1555" s="276">
        <v>0</v>
      </c>
      <c r="AA1555" s="276">
        <v>0</v>
      </c>
      <c r="AB1555" s="276">
        <v>0</v>
      </c>
      <c r="AC1555" s="276">
        <v>0</v>
      </c>
      <c r="AD1555" s="448"/>
    </row>
    <row r="1556" spans="1:30" ht="20.399999999999999" customHeight="1">
      <c r="A1556" s="794"/>
      <c r="B1556" s="670" t="s">
        <v>1467</v>
      </c>
      <c r="C1556" s="276">
        <v>1</v>
      </c>
      <c r="D1556" s="276">
        <v>1</v>
      </c>
      <c r="E1556" s="276">
        <v>0</v>
      </c>
      <c r="F1556" s="276">
        <v>0</v>
      </c>
      <c r="G1556" s="1043">
        <v>100</v>
      </c>
      <c r="H1556" s="276">
        <v>0</v>
      </c>
      <c r="I1556" s="276">
        <v>0</v>
      </c>
      <c r="J1556" s="276">
        <v>0</v>
      </c>
      <c r="K1556" s="276">
        <v>0</v>
      </c>
      <c r="L1556" s="276">
        <v>0</v>
      </c>
      <c r="M1556" s="276">
        <v>0</v>
      </c>
      <c r="N1556" s="276">
        <v>0</v>
      </c>
      <c r="O1556" s="276">
        <v>0</v>
      </c>
      <c r="P1556" s="276">
        <v>0</v>
      </c>
      <c r="Q1556" s="276">
        <v>0</v>
      </c>
      <c r="R1556" s="276">
        <v>0</v>
      </c>
      <c r="S1556" s="276">
        <v>0</v>
      </c>
      <c r="T1556" s="276">
        <v>0</v>
      </c>
      <c r="U1556" s="276">
        <v>0</v>
      </c>
      <c r="V1556" s="1044">
        <v>0</v>
      </c>
      <c r="W1556" s="276">
        <v>0</v>
      </c>
      <c r="X1556" s="276">
        <v>0</v>
      </c>
      <c r="Y1556" s="276">
        <v>1</v>
      </c>
      <c r="Z1556" s="276">
        <v>0</v>
      </c>
      <c r="AA1556" s="276">
        <v>0</v>
      </c>
      <c r="AB1556" s="276">
        <v>0</v>
      </c>
      <c r="AC1556" s="276">
        <v>0</v>
      </c>
      <c r="AD1556" s="448"/>
    </row>
    <row r="1557" spans="1:30" ht="20.399999999999999" customHeight="1">
      <c r="A1557" s="794"/>
      <c r="B1557" s="670" t="s">
        <v>4104</v>
      </c>
      <c r="C1557" s="276">
        <v>0</v>
      </c>
      <c r="D1557" s="276">
        <v>0</v>
      </c>
      <c r="E1557" s="276">
        <v>0</v>
      </c>
      <c r="F1557" s="276">
        <v>0</v>
      </c>
      <c r="G1557" s="1043">
        <v>0</v>
      </c>
      <c r="H1557" s="276">
        <v>0</v>
      </c>
      <c r="I1557" s="276">
        <v>0</v>
      </c>
      <c r="J1557" s="276">
        <v>0</v>
      </c>
      <c r="K1557" s="276">
        <v>0</v>
      </c>
      <c r="L1557" s="276">
        <v>0</v>
      </c>
      <c r="M1557" s="276">
        <v>0</v>
      </c>
      <c r="N1557" s="276">
        <v>0</v>
      </c>
      <c r="O1557" s="276">
        <v>0</v>
      </c>
      <c r="P1557" s="276">
        <v>0</v>
      </c>
      <c r="Q1557" s="276">
        <v>0</v>
      </c>
      <c r="R1557" s="276">
        <v>0</v>
      </c>
      <c r="S1557" s="276">
        <v>0</v>
      </c>
      <c r="T1557" s="276">
        <v>0</v>
      </c>
      <c r="U1557" s="276">
        <v>0</v>
      </c>
      <c r="V1557" s="1044">
        <v>0</v>
      </c>
      <c r="W1557" s="276">
        <v>0</v>
      </c>
      <c r="X1557" s="276">
        <v>0</v>
      </c>
      <c r="Y1557" s="276">
        <v>0</v>
      </c>
      <c r="Z1557" s="276">
        <v>0</v>
      </c>
      <c r="AA1557" s="276">
        <v>0</v>
      </c>
      <c r="AB1557" s="276">
        <v>0</v>
      </c>
      <c r="AC1557" s="276">
        <v>0</v>
      </c>
      <c r="AD1557" s="448"/>
    </row>
    <row r="1558" spans="1:30" ht="20.399999999999999" customHeight="1">
      <c r="A1558" s="407"/>
      <c r="B1558" s="407"/>
      <c r="C1558" s="407"/>
      <c r="D1558" s="407"/>
      <c r="E1558" s="407"/>
      <c r="F1558" s="407"/>
      <c r="G1558" s="407"/>
      <c r="H1558" s="407"/>
      <c r="I1558" s="407"/>
      <c r="J1558" s="407"/>
      <c r="K1558" s="407"/>
      <c r="L1558" s="407"/>
      <c r="M1558" s="407"/>
      <c r="N1558" s="407"/>
      <c r="O1558" s="407"/>
      <c r="P1558" s="407"/>
      <c r="Q1558" s="407"/>
      <c r="R1558" s="407"/>
      <c r="S1558" s="407"/>
      <c r="T1558" s="407"/>
      <c r="U1558" s="407"/>
      <c r="V1558" s="407"/>
      <c r="W1558" s="407"/>
      <c r="X1558" s="407"/>
      <c r="Y1558" s="407"/>
      <c r="Z1558" s="407"/>
      <c r="AA1558" s="407"/>
      <c r="AB1558" s="407"/>
      <c r="AC1558" s="407"/>
      <c r="AD1558" s="448"/>
    </row>
    <row r="1559" spans="1:30" ht="20.399999999999999" customHeight="1">
      <c r="A1559" s="796" t="s">
        <v>3054</v>
      </c>
      <c r="B1559" s="669" t="s">
        <v>3053</v>
      </c>
      <c r="C1559" s="275">
        <v>4</v>
      </c>
      <c r="D1559" s="275">
        <v>4</v>
      </c>
      <c r="E1559" s="275">
        <v>0</v>
      </c>
      <c r="F1559" s="275">
        <v>0</v>
      </c>
      <c r="G1559" s="1041">
        <v>100</v>
      </c>
      <c r="H1559" s="275">
        <v>0</v>
      </c>
      <c r="I1559" s="275">
        <v>0</v>
      </c>
      <c r="J1559" s="275">
        <v>0</v>
      </c>
      <c r="K1559" s="275">
        <v>0</v>
      </c>
      <c r="L1559" s="275">
        <v>0</v>
      </c>
      <c r="M1559" s="275">
        <v>0</v>
      </c>
      <c r="N1559" s="275">
        <v>1</v>
      </c>
      <c r="O1559" s="275">
        <v>0</v>
      </c>
      <c r="P1559" s="275">
        <v>0</v>
      </c>
      <c r="Q1559" s="275">
        <v>0</v>
      </c>
      <c r="R1559" s="275">
        <v>0</v>
      </c>
      <c r="S1559" s="275">
        <v>0</v>
      </c>
      <c r="T1559" s="275">
        <v>0</v>
      </c>
      <c r="U1559" s="275">
        <v>0</v>
      </c>
      <c r="V1559" s="1042">
        <v>0</v>
      </c>
      <c r="W1559" s="275">
        <v>0</v>
      </c>
      <c r="X1559" s="275">
        <v>2</v>
      </c>
      <c r="Y1559" s="275">
        <v>0</v>
      </c>
      <c r="Z1559" s="275">
        <v>0</v>
      </c>
      <c r="AA1559" s="275">
        <v>0</v>
      </c>
      <c r="AB1559" s="275">
        <v>1</v>
      </c>
      <c r="AC1559" s="275">
        <v>0</v>
      </c>
      <c r="AD1559" s="448"/>
    </row>
    <row r="1560" spans="1:30" ht="20.399999999999999" customHeight="1">
      <c r="A1560" s="794"/>
      <c r="B1560" s="670" t="s">
        <v>1468</v>
      </c>
      <c r="C1560" s="276">
        <v>1</v>
      </c>
      <c r="D1560" s="276">
        <v>1</v>
      </c>
      <c r="E1560" s="276">
        <v>0</v>
      </c>
      <c r="F1560" s="276">
        <v>0</v>
      </c>
      <c r="G1560" s="1043">
        <v>100</v>
      </c>
      <c r="H1560" s="276">
        <v>0</v>
      </c>
      <c r="I1560" s="276">
        <v>0</v>
      </c>
      <c r="J1560" s="276">
        <v>0</v>
      </c>
      <c r="K1560" s="276">
        <v>0</v>
      </c>
      <c r="L1560" s="276">
        <v>0</v>
      </c>
      <c r="M1560" s="276">
        <v>0</v>
      </c>
      <c r="N1560" s="276">
        <v>1</v>
      </c>
      <c r="O1560" s="276">
        <v>0</v>
      </c>
      <c r="P1560" s="276">
        <v>0</v>
      </c>
      <c r="Q1560" s="276">
        <v>0</v>
      </c>
      <c r="R1560" s="276">
        <v>0</v>
      </c>
      <c r="S1560" s="276">
        <v>0</v>
      </c>
      <c r="T1560" s="276">
        <v>0</v>
      </c>
      <c r="U1560" s="276">
        <v>0</v>
      </c>
      <c r="V1560" s="1044">
        <v>0</v>
      </c>
      <c r="W1560" s="276">
        <v>0</v>
      </c>
      <c r="X1560" s="276">
        <v>0</v>
      </c>
      <c r="Y1560" s="276">
        <v>0</v>
      </c>
      <c r="Z1560" s="276">
        <v>0</v>
      </c>
      <c r="AA1560" s="276">
        <v>0</v>
      </c>
      <c r="AB1560" s="276">
        <v>0</v>
      </c>
      <c r="AC1560" s="276">
        <v>0</v>
      </c>
      <c r="AD1560" s="448"/>
    </row>
    <row r="1561" spans="1:30" ht="20.399999999999999" customHeight="1">
      <c r="A1561" s="794"/>
      <c r="B1561" s="670" t="s">
        <v>1467</v>
      </c>
      <c r="C1561" s="276">
        <v>3</v>
      </c>
      <c r="D1561" s="276">
        <v>3</v>
      </c>
      <c r="E1561" s="276">
        <v>0</v>
      </c>
      <c r="F1561" s="276">
        <v>0</v>
      </c>
      <c r="G1561" s="1043">
        <v>100</v>
      </c>
      <c r="H1561" s="276">
        <v>0</v>
      </c>
      <c r="I1561" s="276">
        <v>0</v>
      </c>
      <c r="J1561" s="276">
        <v>0</v>
      </c>
      <c r="K1561" s="276">
        <v>0</v>
      </c>
      <c r="L1561" s="276">
        <v>0</v>
      </c>
      <c r="M1561" s="276">
        <v>0</v>
      </c>
      <c r="N1561" s="276">
        <v>0</v>
      </c>
      <c r="O1561" s="276">
        <v>0</v>
      </c>
      <c r="P1561" s="276">
        <v>0</v>
      </c>
      <c r="Q1561" s="276">
        <v>0</v>
      </c>
      <c r="R1561" s="276">
        <v>0</v>
      </c>
      <c r="S1561" s="276">
        <v>0</v>
      </c>
      <c r="T1561" s="276">
        <v>0</v>
      </c>
      <c r="U1561" s="276">
        <v>0</v>
      </c>
      <c r="V1561" s="1044">
        <v>0</v>
      </c>
      <c r="W1561" s="276">
        <v>0</v>
      </c>
      <c r="X1561" s="276">
        <v>2</v>
      </c>
      <c r="Y1561" s="276">
        <v>0</v>
      </c>
      <c r="Z1561" s="276">
        <v>0</v>
      </c>
      <c r="AA1561" s="276">
        <v>0</v>
      </c>
      <c r="AB1561" s="276">
        <v>1</v>
      </c>
      <c r="AC1561" s="276">
        <v>0</v>
      </c>
      <c r="AD1561" s="448"/>
    </row>
    <row r="1562" spans="1:30" ht="20.399999999999999" customHeight="1">
      <c r="A1562" s="794"/>
      <c r="B1562" s="670" t="s">
        <v>4104</v>
      </c>
      <c r="C1562" s="276">
        <v>0</v>
      </c>
      <c r="D1562" s="276">
        <v>0</v>
      </c>
      <c r="E1562" s="276">
        <v>0</v>
      </c>
      <c r="F1562" s="276">
        <v>0</v>
      </c>
      <c r="G1562" s="1043">
        <v>0</v>
      </c>
      <c r="H1562" s="276">
        <v>0</v>
      </c>
      <c r="I1562" s="276">
        <v>0</v>
      </c>
      <c r="J1562" s="276">
        <v>0</v>
      </c>
      <c r="K1562" s="276">
        <v>0</v>
      </c>
      <c r="L1562" s="276">
        <v>0</v>
      </c>
      <c r="M1562" s="276">
        <v>0</v>
      </c>
      <c r="N1562" s="276">
        <v>0</v>
      </c>
      <c r="O1562" s="276">
        <v>0</v>
      </c>
      <c r="P1562" s="276">
        <v>0</v>
      </c>
      <c r="Q1562" s="276">
        <v>0</v>
      </c>
      <c r="R1562" s="276">
        <v>0</v>
      </c>
      <c r="S1562" s="276">
        <v>0</v>
      </c>
      <c r="T1562" s="276">
        <v>0</v>
      </c>
      <c r="U1562" s="276">
        <v>0</v>
      </c>
      <c r="V1562" s="1044">
        <v>0</v>
      </c>
      <c r="W1562" s="276">
        <v>0</v>
      </c>
      <c r="X1562" s="276">
        <v>0</v>
      </c>
      <c r="Y1562" s="276">
        <v>0</v>
      </c>
      <c r="Z1562" s="276">
        <v>0</v>
      </c>
      <c r="AA1562" s="276">
        <v>0</v>
      </c>
      <c r="AB1562" s="276">
        <v>0</v>
      </c>
      <c r="AC1562" s="276">
        <v>0</v>
      </c>
      <c r="AD1562" s="448"/>
    </row>
    <row r="1563" spans="1:30" ht="20.399999999999999" customHeight="1">
      <c r="A1563" s="407"/>
      <c r="B1563" s="407"/>
      <c r="C1563" s="407"/>
      <c r="D1563" s="407"/>
      <c r="E1563" s="407"/>
      <c r="F1563" s="407"/>
      <c r="G1563" s="407"/>
      <c r="H1563" s="407"/>
      <c r="I1563" s="407"/>
      <c r="J1563" s="407"/>
      <c r="K1563" s="407"/>
      <c r="L1563" s="407"/>
      <c r="M1563" s="407"/>
      <c r="N1563" s="407"/>
      <c r="O1563" s="407"/>
      <c r="P1563" s="407"/>
      <c r="Q1563" s="407"/>
      <c r="R1563" s="407"/>
      <c r="S1563" s="407"/>
      <c r="T1563" s="407"/>
      <c r="U1563" s="407"/>
      <c r="V1563" s="407"/>
      <c r="W1563" s="407"/>
      <c r="X1563" s="407"/>
      <c r="Y1563" s="407"/>
      <c r="Z1563" s="407"/>
      <c r="AA1563" s="407"/>
      <c r="AB1563" s="407"/>
      <c r="AC1563" s="407"/>
      <c r="AD1563" s="448"/>
    </row>
    <row r="1564" spans="1:30" ht="20.399999999999999" customHeight="1">
      <c r="A1564" s="796" t="s">
        <v>3052</v>
      </c>
      <c r="B1564" s="669" t="s">
        <v>3051</v>
      </c>
      <c r="C1564" s="275">
        <v>66</v>
      </c>
      <c r="D1564" s="275">
        <v>66</v>
      </c>
      <c r="E1564" s="275">
        <v>0</v>
      </c>
      <c r="F1564" s="275">
        <v>0</v>
      </c>
      <c r="G1564" s="1041">
        <v>100</v>
      </c>
      <c r="H1564" s="275">
        <v>0</v>
      </c>
      <c r="I1564" s="275">
        <v>0</v>
      </c>
      <c r="J1564" s="275">
        <v>0</v>
      </c>
      <c r="K1564" s="275">
        <v>0</v>
      </c>
      <c r="L1564" s="275">
        <v>0</v>
      </c>
      <c r="M1564" s="275">
        <v>0</v>
      </c>
      <c r="N1564" s="275">
        <v>0</v>
      </c>
      <c r="O1564" s="275">
        <v>0</v>
      </c>
      <c r="P1564" s="275">
        <v>0</v>
      </c>
      <c r="Q1564" s="275">
        <v>0</v>
      </c>
      <c r="R1564" s="275">
        <v>0</v>
      </c>
      <c r="S1564" s="275">
        <v>0</v>
      </c>
      <c r="T1564" s="275">
        <v>2</v>
      </c>
      <c r="U1564" s="275">
        <v>6</v>
      </c>
      <c r="V1564" s="1042">
        <v>8</v>
      </c>
      <c r="W1564" s="275">
        <v>5</v>
      </c>
      <c r="X1564" s="275">
        <v>6</v>
      </c>
      <c r="Y1564" s="275">
        <v>11</v>
      </c>
      <c r="Z1564" s="275">
        <v>10</v>
      </c>
      <c r="AA1564" s="275">
        <v>4</v>
      </c>
      <c r="AB1564" s="275">
        <v>6</v>
      </c>
      <c r="AC1564" s="275">
        <v>8</v>
      </c>
      <c r="AD1564" s="448"/>
    </row>
    <row r="1565" spans="1:30" ht="20.399999999999999" customHeight="1">
      <c r="A1565" s="794"/>
      <c r="B1565" s="670" t="s">
        <v>1468</v>
      </c>
      <c r="C1565" s="276">
        <v>35</v>
      </c>
      <c r="D1565" s="276">
        <v>35</v>
      </c>
      <c r="E1565" s="276">
        <v>0</v>
      </c>
      <c r="F1565" s="276">
        <v>0</v>
      </c>
      <c r="G1565" s="1043">
        <v>100</v>
      </c>
      <c r="H1565" s="276">
        <v>0</v>
      </c>
      <c r="I1565" s="276">
        <v>0</v>
      </c>
      <c r="J1565" s="276">
        <v>0</v>
      </c>
      <c r="K1565" s="276">
        <v>0</v>
      </c>
      <c r="L1565" s="276">
        <v>0</v>
      </c>
      <c r="M1565" s="276">
        <v>0</v>
      </c>
      <c r="N1565" s="276">
        <v>0</v>
      </c>
      <c r="O1565" s="276">
        <v>0</v>
      </c>
      <c r="P1565" s="276">
        <v>0</v>
      </c>
      <c r="Q1565" s="276">
        <v>0</v>
      </c>
      <c r="R1565" s="276">
        <v>0</v>
      </c>
      <c r="S1565" s="276">
        <v>0</v>
      </c>
      <c r="T1565" s="276">
        <v>1</v>
      </c>
      <c r="U1565" s="276">
        <v>5</v>
      </c>
      <c r="V1565" s="1044">
        <v>4</v>
      </c>
      <c r="W1565" s="276">
        <v>1</v>
      </c>
      <c r="X1565" s="276">
        <v>4</v>
      </c>
      <c r="Y1565" s="276">
        <v>8</v>
      </c>
      <c r="Z1565" s="276">
        <v>4</v>
      </c>
      <c r="AA1565" s="276">
        <v>4</v>
      </c>
      <c r="AB1565" s="276">
        <v>2</v>
      </c>
      <c r="AC1565" s="276">
        <v>2</v>
      </c>
      <c r="AD1565" s="448"/>
    </row>
    <row r="1566" spans="1:30" ht="20.399999999999999" customHeight="1">
      <c r="A1566" s="794"/>
      <c r="B1566" s="670" t="s">
        <v>1467</v>
      </c>
      <c r="C1566" s="276">
        <v>31</v>
      </c>
      <c r="D1566" s="276">
        <v>31</v>
      </c>
      <c r="E1566" s="276">
        <v>0</v>
      </c>
      <c r="F1566" s="276">
        <v>0</v>
      </c>
      <c r="G1566" s="1043">
        <v>100</v>
      </c>
      <c r="H1566" s="276">
        <v>0</v>
      </c>
      <c r="I1566" s="276">
        <v>0</v>
      </c>
      <c r="J1566" s="276">
        <v>0</v>
      </c>
      <c r="K1566" s="276">
        <v>0</v>
      </c>
      <c r="L1566" s="276">
        <v>0</v>
      </c>
      <c r="M1566" s="276">
        <v>0</v>
      </c>
      <c r="N1566" s="276">
        <v>0</v>
      </c>
      <c r="O1566" s="276">
        <v>0</v>
      </c>
      <c r="P1566" s="276">
        <v>0</v>
      </c>
      <c r="Q1566" s="276">
        <v>0</v>
      </c>
      <c r="R1566" s="276">
        <v>0</v>
      </c>
      <c r="S1566" s="276">
        <v>0</v>
      </c>
      <c r="T1566" s="276">
        <v>1</v>
      </c>
      <c r="U1566" s="276">
        <v>1</v>
      </c>
      <c r="V1566" s="1044">
        <v>4</v>
      </c>
      <c r="W1566" s="276">
        <v>4</v>
      </c>
      <c r="X1566" s="276">
        <v>2</v>
      </c>
      <c r="Y1566" s="276">
        <v>3</v>
      </c>
      <c r="Z1566" s="276">
        <v>6</v>
      </c>
      <c r="AA1566" s="276">
        <v>0</v>
      </c>
      <c r="AB1566" s="276">
        <v>4</v>
      </c>
      <c r="AC1566" s="276">
        <v>6</v>
      </c>
      <c r="AD1566" s="448"/>
    </row>
    <row r="1567" spans="1:30" ht="20.399999999999999" customHeight="1">
      <c r="A1567" s="794"/>
      <c r="B1567" s="670" t="s">
        <v>4104</v>
      </c>
      <c r="C1567" s="276">
        <v>0</v>
      </c>
      <c r="D1567" s="276">
        <v>0</v>
      </c>
      <c r="E1567" s="276">
        <v>0</v>
      </c>
      <c r="F1567" s="276">
        <v>0</v>
      </c>
      <c r="G1567" s="1043">
        <v>0</v>
      </c>
      <c r="H1567" s="276">
        <v>0</v>
      </c>
      <c r="I1567" s="276">
        <v>0</v>
      </c>
      <c r="J1567" s="276">
        <v>0</v>
      </c>
      <c r="K1567" s="276">
        <v>0</v>
      </c>
      <c r="L1567" s="276">
        <v>0</v>
      </c>
      <c r="M1567" s="276">
        <v>0</v>
      </c>
      <c r="N1567" s="276">
        <v>0</v>
      </c>
      <c r="O1567" s="276">
        <v>0</v>
      </c>
      <c r="P1567" s="276">
        <v>0</v>
      </c>
      <c r="Q1567" s="276">
        <v>0</v>
      </c>
      <c r="R1567" s="276">
        <v>0</v>
      </c>
      <c r="S1567" s="276">
        <v>0</v>
      </c>
      <c r="T1567" s="276">
        <v>0</v>
      </c>
      <c r="U1567" s="276">
        <v>0</v>
      </c>
      <c r="V1567" s="1044">
        <v>0</v>
      </c>
      <c r="W1567" s="276">
        <v>0</v>
      </c>
      <c r="X1567" s="276">
        <v>0</v>
      </c>
      <c r="Y1567" s="276">
        <v>0</v>
      </c>
      <c r="Z1567" s="276">
        <v>0</v>
      </c>
      <c r="AA1567" s="276">
        <v>0</v>
      </c>
      <c r="AB1567" s="276">
        <v>0</v>
      </c>
      <c r="AC1567" s="276">
        <v>0</v>
      </c>
      <c r="AD1567" s="448"/>
    </row>
    <row r="1568" spans="1:30" ht="20.399999999999999" customHeight="1">
      <c r="A1568" s="407"/>
      <c r="B1568" s="407"/>
      <c r="C1568" s="407"/>
      <c r="D1568" s="407"/>
      <c r="E1568" s="407"/>
      <c r="F1568" s="407"/>
      <c r="G1568" s="407"/>
      <c r="H1568" s="407"/>
      <c r="I1568" s="407"/>
      <c r="J1568" s="407"/>
      <c r="K1568" s="407"/>
      <c r="L1568" s="407"/>
      <c r="M1568" s="407"/>
      <c r="N1568" s="407"/>
      <c r="O1568" s="407"/>
      <c r="P1568" s="407"/>
      <c r="Q1568" s="407"/>
      <c r="R1568" s="407"/>
      <c r="S1568" s="407"/>
      <c r="T1568" s="407"/>
      <c r="U1568" s="407"/>
      <c r="V1568" s="407"/>
      <c r="W1568" s="407"/>
      <c r="X1568" s="407"/>
      <c r="Y1568" s="407"/>
      <c r="Z1568" s="407"/>
      <c r="AA1568" s="407"/>
      <c r="AB1568" s="407"/>
      <c r="AC1568" s="407"/>
      <c r="AD1568" s="448"/>
    </row>
    <row r="1569" spans="1:30" ht="20.399999999999999" customHeight="1">
      <c r="A1569" s="796" t="s">
        <v>3050</v>
      </c>
      <c r="B1569" s="669" t="s">
        <v>3049</v>
      </c>
      <c r="C1569" s="275">
        <v>7</v>
      </c>
      <c r="D1569" s="275">
        <v>7</v>
      </c>
      <c r="E1569" s="275">
        <v>0</v>
      </c>
      <c r="F1569" s="275">
        <v>0</v>
      </c>
      <c r="G1569" s="1041">
        <v>100</v>
      </c>
      <c r="H1569" s="275">
        <v>0</v>
      </c>
      <c r="I1569" s="275">
        <v>0</v>
      </c>
      <c r="J1569" s="275">
        <v>0</v>
      </c>
      <c r="K1569" s="275">
        <v>0</v>
      </c>
      <c r="L1569" s="275">
        <v>0</v>
      </c>
      <c r="M1569" s="275">
        <v>0</v>
      </c>
      <c r="N1569" s="275">
        <v>0</v>
      </c>
      <c r="O1569" s="275">
        <v>0</v>
      </c>
      <c r="P1569" s="275">
        <v>0</v>
      </c>
      <c r="Q1569" s="275">
        <v>0</v>
      </c>
      <c r="R1569" s="275">
        <v>0</v>
      </c>
      <c r="S1569" s="275">
        <v>0</v>
      </c>
      <c r="T1569" s="275">
        <v>0</v>
      </c>
      <c r="U1569" s="275">
        <v>1</v>
      </c>
      <c r="V1569" s="1042">
        <v>0</v>
      </c>
      <c r="W1569" s="275">
        <v>0</v>
      </c>
      <c r="X1569" s="275">
        <v>0</v>
      </c>
      <c r="Y1569" s="275">
        <v>2</v>
      </c>
      <c r="Z1569" s="275">
        <v>0</v>
      </c>
      <c r="AA1569" s="275">
        <v>2</v>
      </c>
      <c r="AB1569" s="275">
        <v>2</v>
      </c>
      <c r="AC1569" s="275">
        <v>0</v>
      </c>
      <c r="AD1569" s="448"/>
    </row>
    <row r="1570" spans="1:30" ht="20.399999999999999" customHeight="1">
      <c r="A1570" s="794"/>
      <c r="B1570" s="670" t="s">
        <v>1468</v>
      </c>
      <c r="C1570" s="276">
        <v>3</v>
      </c>
      <c r="D1570" s="276">
        <v>3</v>
      </c>
      <c r="E1570" s="276">
        <v>0</v>
      </c>
      <c r="F1570" s="276">
        <v>0</v>
      </c>
      <c r="G1570" s="1043">
        <v>100</v>
      </c>
      <c r="H1570" s="276">
        <v>0</v>
      </c>
      <c r="I1570" s="276">
        <v>0</v>
      </c>
      <c r="J1570" s="276">
        <v>0</v>
      </c>
      <c r="K1570" s="276">
        <v>0</v>
      </c>
      <c r="L1570" s="276">
        <v>0</v>
      </c>
      <c r="M1570" s="276">
        <v>0</v>
      </c>
      <c r="N1570" s="276">
        <v>0</v>
      </c>
      <c r="O1570" s="276">
        <v>0</v>
      </c>
      <c r="P1570" s="276">
        <v>0</v>
      </c>
      <c r="Q1570" s="276">
        <v>0</v>
      </c>
      <c r="R1570" s="276">
        <v>0</v>
      </c>
      <c r="S1570" s="276">
        <v>0</v>
      </c>
      <c r="T1570" s="276">
        <v>0</v>
      </c>
      <c r="U1570" s="276">
        <v>1</v>
      </c>
      <c r="V1570" s="1044">
        <v>0</v>
      </c>
      <c r="W1570" s="276">
        <v>0</v>
      </c>
      <c r="X1570" s="276">
        <v>0</v>
      </c>
      <c r="Y1570" s="276">
        <v>1</v>
      </c>
      <c r="Z1570" s="276">
        <v>0</v>
      </c>
      <c r="AA1570" s="276">
        <v>1</v>
      </c>
      <c r="AB1570" s="276">
        <v>0</v>
      </c>
      <c r="AC1570" s="276">
        <v>0</v>
      </c>
      <c r="AD1570" s="448"/>
    </row>
    <row r="1571" spans="1:30" ht="20.399999999999999" customHeight="1">
      <c r="A1571" s="794"/>
      <c r="B1571" s="670" t="s">
        <v>1467</v>
      </c>
      <c r="C1571" s="276">
        <v>4</v>
      </c>
      <c r="D1571" s="276">
        <v>4</v>
      </c>
      <c r="E1571" s="276">
        <v>0</v>
      </c>
      <c r="F1571" s="276">
        <v>0</v>
      </c>
      <c r="G1571" s="1043">
        <v>100</v>
      </c>
      <c r="H1571" s="276">
        <v>0</v>
      </c>
      <c r="I1571" s="276">
        <v>0</v>
      </c>
      <c r="J1571" s="276">
        <v>0</v>
      </c>
      <c r="K1571" s="276">
        <v>0</v>
      </c>
      <c r="L1571" s="276">
        <v>0</v>
      </c>
      <c r="M1571" s="276">
        <v>0</v>
      </c>
      <c r="N1571" s="276">
        <v>0</v>
      </c>
      <c r="O1571" s="276">
        <v>0</v>
      </c>
      <c r="P1571" s="276">
        <v>0</v>
      </c>
      <c r="Q1571" s="276">
        <v>0</v>
      </c>
      <c r="R1571" s="276">
        <v>0</v>
      </c>
      <c r="S1571" s="276">
        <v>0</v>
      </c>
      <c r="T1571" s="276">
        <v>0</v>
      </c>
      <c r="U1571" s="276">
        <v>0</v>
      </c>
      <c r="V1571" s="1044">
        <v>0</v>
      </c>
      <c r="W1571" s="276">
        <v>0</v>
      </c>
      <c r="X1571" s="276">
        <v>0</v>
      </c>
      <c r="Y1571" s="276">
        <v>1</v>
      </c>
      <c r="Z1571" s="276">
        <v>0</v>
      </c>
      <c r="AA1571" s="276">
        <v>1</v>
      </c>
      <c r="AB1571" s="276">
        <v>2</v>
      </c>
      <c r="AC1571" s="276">
        <v>0</v>
      </c>
      <c r="AD1571" s="448"/>
    </row>
    <row r="1572" spans="1:30" ht="20.399999999999999" customHeight="1">
      <c r="A1572" s="794"/>
      <c r="B1572" s="670" t="s">
        <v>4104</v>
      </c>
      <c r="C1572" s="276">
        <v>0</v>
      </c>
      <c r="D1572" s="276">
        <v>0</v>
      </c>
      <c r="E1572" s="276">
        <v>0</v>
      </c>
      <c r="F1572" s="276">
        <v>0</v>
      </c>
      <c r="G1572" s="1043">
        <v>0</v>
      </c>
      <c r="H1572" s="276">
        <v>0</v>
      </c>
      <c r="I1572" s="276">
        <v>0</v>
      </c>
      <c r="J1572" s="276">
        <v>0</v>
      </c>
      <c r="K1572" s="276">
        <v>0</v>
      </c>
      <c r="L1572" s="276">
        <v>0</v>
      </c>
      <c r="M1572" s="276">
        <v>0</v>
      </c>
      <c r="N1572" s="276">
        <v>0</v>
      </c>
      <c r="O1572" s="276">
        <v>0</v>
      </c>
      <c r="P1572" s="276">
        <v>0</v>
      </c>
      <c r="Q1572" s="276">
        <v>0</v>
      </c>
      <c r="R1572" s="276">
        <v>0</v>
      </c>
      <c r="S1572" s="276">
        <v>0</v>
      </c>
      <c r="T1572" s="276">
        <v>0</v>
      </c>
      <c r="U1572" s="276">
        <v>0</v>
      </c>
      <c r="V1572" s="1044">
        <v>0</v>
      </c>
      <c r="W1572" s="276">
        <v>0</v>
      </c>
      <c r="X1572" s="276">
        <v>0</v>
      </c>
      <c r="Y1572" s="276">
        <v>0</v>
      </c>
      <c r="Z1572" s="276">
        <v>0</v>
      </c>
      <c r="AA1572" s="276">
        <v>0</v>
      </c>
      <c r="AB1572" s="276">
        <v>0</v>
      </c>
      <c r="AC1572" s="276">
        <v>0</v>
      </c>
      <c r="AD1572" s="448"/>
    </row>
    <row r="1573" spans="1:30" ht="20.399999999999999" customHeight="1">
      <c r="A1573" s="407"/>
      <c r="B1573" s="407"/>
      <c r="C1573" s="407"/>
      <c r="D1573" s="407"/>
      <c r="E1573" s="407"/>
      <c r="F1573" s="407"/>
      <c r="G1573" s="407"/>
      <c r="H1573" s="407"/>
      <c r="I1573" s="407"/>
      <c r="J1573" s="407"/>
      <c r="K1573" s="407"/>
      <c r="L1573" s="407"/>
      <c r="M1573" s="407"/>
      <c r="N1573" s="407"/>
      <c r="O1573" s="407"/>
      <c r="P1573" s="407"/>
      <c r="Q1573" s="407"/>
      <c r="R1573" s="407"/>
      <c r="S1573" s="407"/>
      <c r="T1573" s="407"/>
      <c r="U1573" s="407"/>
      <c r="V1573" s="407"/>
      <c r="W1573" s="407"/>
      <c r="X1573" s="407"/>
      <c r="Y1573" s="407"/>
      <c r="Z1573" s="407"/>
      <c r="AA1573" s="407"/>
      <c r="AB1573" s="407"/>
      <c r="AC1573" s="407"/>
      <c r="AD1573" s="448"/>
    </row>
    <row r="1574" spans="1:30" ht="20.399999999999999" customHeight="1">
      <c r="A1574" s="796" t="s">
        <v>3048</v>
      </c>
      <c r="B1574" s="669" t="s">
        <v>3047</v>
      </c>
      <c r="C1574" s="275">
        <v>1675</v>
      </c>
      <c r="D1574" s="275">
        <v>1675</v>
      </c>
      <c r="E1574" s="275">
        <v>0</v>
      </c>
      <c r="F1574" s="275">
        <v>0</v>
      </c>
      <c r="G1574" s="1041">
        <v>100</v>
      </c>
      <c r="H1574" s="275">
        <v>0</v>
      </c>
      <c r="I1574" s="275">
        <v>0</v>
      </c>
      <c r="J1574" s="275">
        <v>0</v>
      </c>
      <c r="K1574" s="275">
        <v>0</v>
      </c>
      <c r="L1574" s="275">
        <v>0</v>
      </c>
      <c r="M1574" s="275">
        <v>0</v>
      </c>
      <c r="N1574" s="275">
        <v>0</v>
      </c>
      <c r="O1574" s="275">
        <v>0</v>
      </c>
      <c r="P1574" s="275">
        <v>0</v>
      </c>
      <c r="Q1574" s="275">
        <v>0</v>
      </c>
      <c r="R1574" s="275">
        <v>0</v>
      </c>
      <c r="S1574" s="275">
        <v>1</v>
      </c>
      <c r="T1574" s="275">
        <v>6</v>
      </c>
      <c r="U1574" s="275">
        <v>6</v>
      </c>
      <c r="V1574" s="1042">
        <v>14</v>
      </c>
      <c r="W1574" s="275">
        <v>34</v>
      </c>
      <c r="X1574" s="275">
        <v>46</v>
      </c>
      <c r="Y1574" s="275">
        <v>74</v>
      </c>
      <c r="Z1574" s="275">
        <v>135</v>
      </c>
      <c r="AA1574" s="275">
        <v>180</v>
      </c>
      <c r="AB1574" s="275">
        <v>318</v>
      </c>
      <c r="AC1574" s="275">
        <v>861</v>
      </c>
      <c r="AD1574" s="448"/>
    </row>
    <row r="1575" spans="1:30" ht="20.399999999999999" customHeight="1">
      <c r="A1575" s="794"/>
      <c r="B1575" s="670" t="s">
        <v>1468</v>
      </c>
      <c r="C1575" s="276">
        <v>677</v>
      </c>
      <c r="D1575" s="276">
        <v>677</v>
      </c>
      <c r="E1575" s="276">
        <v>0</v>
      </c>
      <c r="F1575" s="276">
        <v>0</v>
      </c>
      <c r="G1575" s="1043">
        <v>100</v>
      </c>
      <c r="H1575" s="276">
        <v>0</v>
      </c>
      <c r="I1575" s="276">
        <v>0</v>
      </c>
      <c r="J1575" s="276">
        <v>0</v>
      </c>
      <c r="K1575" s="276">
        <v>0</v>
      </c>
      <c r="L1575" s="276">
        <v>0</v>
      </c>
      <c r="M1575" s="276">
        <v>0</v>
      </c>
      <c r="N1575" s="276">
        <v>0</v>
      </c>
      <c r="O1575" s="276">
        <v>0</v>
      </c>
      <c r="P1575" s="276">
        <v>0</v>
      </c>
      <c r="Q1575" s="276">
        <v>0</v>
      </c>
      <c r="R1575" s="276">
        <v>0</v>
      </c>
      <c r="S1575" s="276">
        <v>1</v>
      </c>
      <c r="T1575" s="276">
        <v>4</v>
      </c>
      <c r="U1575" s="276">
        <v>5</v>
      </c>
      <c r="V1575" s="1044">
        <v>9</v>
      </c>
      <c r="W1575" s="276">
        <v>16</v>
      </c>
      <c r="X1575" s="276">
        <v>33</v>
      </c>
      <c r="Y1575" s="276">
        <v>43</v>
      </c>
      <c r="Z1575" s="276">
        <v>78</v>
      </c>
      <c r="AA1575" s="276">
        <v>89</v>
      </c>
      <c r="AB1575" s="276">
        <v>147</v>
      </c>
      <c r="AC1575" s="276">
        <v>252</v>
      </c>
      <c r="AD1575" s="448"/>
    </row>
    <row r="1576" spans="1:30" ht="20.399999999999999" customHeight="1">
      <c r="A1576" s="794"/>
      <c r="B1576" s="670" t="s">
        <v>1467</v>
      </c>
      <c r="C1576" s="276">
        <v>998</v>
      </c>
      <c r="D1576" s="276">
        <v>998</v>
      </c>
      <c r="E1576" s="276">
        <v>0</v>
      </c>
      <c r="F1576" s="276">
        <v>0</v>
      </c>
      <c r="G1576" s="1043">
        <v>100</v>
      </c>
      <c r="H1576" s="276">
        <v>0</v>
      </c>
      <c r="I1576" s="276">
        <v>0</v>
      </c>
      <c r="J1576" s="276">
        <v>0</v>
      </c>
      <c r="K1576" s="276">
        <v>0</v>
      </c>
      <c r="L1576" s="276">
        <v>0</v>
      </c>
      <c r="M1576" s="276">
        <v>0</v>
      </c>
      <c r="N1576" s="276">
        <v>0</v>
      </c>
      <c r="O1576" s="276">
        <v>0</v>
      </c>
      <c r="P1576" s="276">
        <v>0</v>
      </c>
      <c r="Q1576" s="276">
        <v>0</v>
      </c>
      <c r="R1576" s="276">
        <v>0</v>
      </c>
      <c r="S1576" s="276">
        <v>0</v>
      </c>
      <c r="T1576" s="276">
        <v>2</v>
      </c>
      <c r="U1576" s="276">
        <v>1</v>
      </c>
      <c r="V1576" s="1044">
        <v>5</v>
      </c>
      <c r="W1576" s="276">
        <v>18</v>
      </c>
      <c r="X1576" s="276">
        <v>13</v>
      </c>
      <c r="Y1576" s="276">
        <v>31</v>
      </c>
      <c r="Z1576" s="276">
        <v>57</v>
      </c>
      <c r="AA1576" s="276">
        <v>91</v>
      </c>
      <c r="AB1576" s="276">
        <v>171</v>
      </c>
      <c r="AC1576" s="276">
        <v>609</v>
      </c>
      <c r="AD1576" s="448"/>
    </row>
    <row r="1577" spans="1:30" ht="20.399999999999999" customHeight="1">
      <c r="A1577" s="794"/>
      <c r="B1577" s="670" t="s">
        <v>4104</v>
      </c>
      <c r="C1577" s="276">
        <v>0</v>
      </c>
      <c r="D1577" s="276">
        <v>0</v>
      </c>
      <c r="E1577" s="276">
        <v>0</v>
      </c>
      <c r="F1577" s="276">
        <v>0</v>
      </c>
      <c r="G1577" s="1043">
        <v>0</v>
      </c>
      <c r="H1577" s="276">
        <v>0</v>
      </c>
      <c r="I1577" s="276">
        <v>0</v>
      </c>
      <c r="J1577" s="276">
        <v>0</v>
      </c>
      <c r="K1577" s="276">
        <v>0</v>
      </c>
      <c r="L1577" s="276">
        <v>0</v>
      </c>
      <c r="M1577" s="276">
        <v>0</v>
      </c>
      <c r="N1577" s="276">
        <v>0</v>
      </c>
      <c r="O1577" s="276">
        <v>0</v>
      </c>
      <c r="P1577" s="276">
        <v>0</v>
      </c>
      <c r="Q1577" s="276">
        <v>0</v>
      </c>
      <c r="R1577" s="276">
        <v>0</v>
      </c>
      <c r="S1577" s="276">
        <v>0</v>
      </c>
      <c r="T1577" s="276">
        <v>0</v>
      </c>
      <c r="U1577" s="276">
        <v>0</v>
      </c>
      <c r="V1577" s="1044">
        <v>0</v>
      </c>
      <c r="W1577" s="276">
        <v>0</v>
      </c>
      <c r="X1577" s="276">
        <v>0</v>
      </c>
      <c r="Y1577" s="276">
        <v>0</v>
      </c>
      <c r="Z1577" s="276">
        <v>0</v>
      </c>
      <c r="AA1577" s="276">
        <v>0</v>
      </c>
      <c r="AB1577" s="276">
        <v>0</v>
      </c>
      <c r="AC1577" s="276">
        <v>0</v>
      </c>
      <c r="AD1577" s="448"/>
    </row>
    <row r="1578" spans="1:30" ht="20.399999999999999" customHeight="1">
      <c r="A1578" s="407"/>
      <c r="B1578" s="407"/>
      <c r="C1578" s="407"/>
      <c r="D1578" s="407"/>
      <c r="E1578" s="407"/>
      <c r="F1578" s="407"/>
      <c r="G1578" s="407"/>
      <c r="H1578" s="407"/>
      <c r="I1578" s="407"/>
      <c r="J1578" s="407"/>
      <c r="K1578" s="407"/>
      <c r="L1578" s="407"/>
      <c r="M1578" s="407"/>
      <c r="N1578" s="407"/>
      <c r="O1578" s="407"/>
      <c r="P1578" s="407"/>
      <c r="Q1578" s="407"/>
      <c r="R1578" s="407"/>
      <c r="S1578" s="407"/>
      <c r="T1578" s="407"/>
      <c r="U1578" s="407"/>
      <c r="V1578" s="407"/>
      <c r="W1578" s="407"/>
      <c r="X1578" s="407"/>
      <c r="Y1578" s="407"/>
      <c r="Z1578" s="407"/>
      <c r="AA1578" s="407"/>
      <c r="AB1578" s="407"/>
      <c r="AC1578" s="407"/>
      <c r="AD1578" s="448"/>
    </row>
    <row r="1579" spans="1:30" ht="20.399999999999999" customHeight="1">
      <c r="A1579" s="796" t="s">
        <v>3046</v>
      </c>
      <c r="B1579" s="669" t="s">
        <v>3045</v>
      </c>
      <c r="C1579" s="275">
        <v>1914</v>
      </c>
      <c r="D1579" s="275">
        <v>1914</v>
      </c>
      <c r="E1579" s="275">
        <v>0</v>
      </c>
      <c r="F1579" s="275">
        <v>0</v>
      </c>
      <c r="G1579" s="1041">
        <v>100</v>
      </c>
      <c r="H1579" s="275">
        <v>0</v>
      </c>
      <c r="I1579" s="275">
        <v>0</v>
      </c>
      <c r="J1579" s="275">
        <v>0</v>
      </c>
      <c r="K1579" s="275">
        <v>0</v>
      </c>
      <c r="L1579" s="275">
        <v>0</v>
      </c>
      <c r="M1579" s="275">
        <v>0</v>
      </c>
      <c r="N1579" s="275">
        <v>0</v>
      </c>
      <c r="O1579" s="275">
        <v>0</v>
      </c>
      <c r="P1579" s="275">
        <v>0</v>
      </c>
      <c r="Q1579" s="275">
        <v>1</v>
      </c>
      <c r="R1579" s="275">
        <v>3</v>
      </c>
      <c r="S1579" s="275">
        <v>12</v>
      </c>
      <c r="T1579" s="275">
        <v>11</v>
      </c>
      <c r="U1579" s="275">
        <v>18</v>
      </c>
      <c r="V1579" s="1042">
        <v>36</v>
      </c>
      <c r="W1579" s="275">
        <v>59</v>
      </c>
      <c r="X1579" s="275">
        <v>73</v>
      </c>
      <c r="Y1579" s="275">
        <v>119</v>
      </c>
      <c r="Z1579" s="275">
        <v>166</v>
      </c>
      <c r="AA1579" s="275">
        <v>225</v>
      </c>
      <c r="AB1579" s="275">
        <v>368</v>
      </c>
      <c r="AC1579" s="275">
        <v>823</v>
      </c>
      <c r="AD1579" s="448"/>
    </row>
    <row r="1580" spans="1:30" ht="20.399999999999999" customHeight="1">
      <c r="A1580" s="794"/>
      <c r="B1580" s="670" t="s">
        <v>1468</v>
      </c>
      <c r="C1580" s="276">
        <v>794</v>
      </c>
      <c r="D1580" s="276">
        <v>794</v>
      </c>
      <c r="E1580" s="276">
        <v>0</v>
      </c>
      <c r="F1580" s="276">
        <v>0</v>
      </c>
      <c r="G1580" s="1043">
        <v>100</v>
      </c>
      <c r="H1580" s="276">
        <v>0</v>
      </c>
      <c r="I1580" s="276">
        <v>0</v>
      </c>
      <c r="J1580" s="276">
        <v>0</v>
      </c>
      <c r="K1580" s="276">
        <v>0</v>
      </c>
      <c r="L1580" s="276">
        <v>0</v>
      </c>
      <c r="M1580" s="276">
        <v>0</v>
      </c>
      <c r="N1580" s="276">
        <v>0</v>
      </c>
      <c r="O1580" s="276">
        <v>0</v>
      </c>
      <c r="P1580" s="276">
        <v>0</v>
      </c>
      <c r="Q1580" s="276">
        <v>0</v>
      </c>
      <c r="R1580" s="276">
        <v>3</v>
      </c>
      <c r="S1580" s="276">
        <v>10</v>
      </c>
      <c r="T1580" s="276">
        <v>10</v>
      </c>
      <c r="U1580" s="276">
        <v>14</v>
      </c>
      <c r="V1580" s="1044">
        <v>18</v>
      </c>
      <c r="W1580" s="276">
        <v>44</v>
      </c>
      <c r="X1580" s="276">
        <v>42</v>
      </c>
      <c r="Y1580" s="276">
        <v>71</v>
      </c>
      <c r="Z1580" s="276">
        <v>91</v>
      </c>
      <c r="AA1580" s="276">
        <v>116</v>
      </c>
      <c r="AB1580" s="276">
        <v>146</v>
      </c>
      <c r="AC1580" s="276">
        <v>229</v>
      </c>
      <c r="AD1580" s="448"/>
    </row>
    <row r="1581" spans="1:30" ht="20.399999999999999" customHeight="1">
      <c r="A1581" s="794"/>
      <c r="B1581" s="670" t="s">
        <v>1467</v>
      </c>
      <c r="C1581" s="276">
        <v>1120</v>
      </c>
      <c r="D1581" s="276">
        <v>1120</v>
      </c>
      <c r="E1581" s="276">
        <v>0</v>
      </c>
      <c r="F1581" s="276">
        <v>0</v>
      </c>
      <c r="G1581" s="1043">
        <v>100</v>
      </c>
      <c r="H1581" s="276">
        <v>0</v>
      </c>
      <c r="I1581" s="276">
        <v>0</v>
      </c>
      <c r="J1581" s="276">
        <v>0</v>
      </c>
      <c r="K1581" s="276">
        <v>0</v>
      </c>
      <c r="L1581" s="276">
        <v>0</v>
      </c>
      <c r="M1581" s="276">
        <v>0</v>
      </c>
      <c r="N1581" s="276">
        <v>0</v>
      </c>
      <c r="O1581" s="276">
        <v>0</v>
      </c>
      <c r="P1581" s="276">
        <v>0</v>
      </c>
      <c r="Q1581" s="276">
        <v>1</v>
      </c>
      <c r="R1581" s="276">
        <v>0</v>
      </c>
      <c r="S1581" s="276">
        <v>2</v>
      </c>
      <c r="T1581" s="276">
        <v>1</v>
      </c>
      <c r="U1581" s="276">
        <v>4</v>
      </c>
      <c r="V1581" s="1044">
        <v>18</v>
      </c>
      <c r="W1581" s="276">
        <v>15</v>
      </c>
      <c r="X1581" s="276">
        <v>31</v>
      </c>
      <c r="Y1581" s="276">
        <v>48</v>
      </c>
      <c r="Z1581" s="276">
        <v>75</v>
      </c>
      <c r="AA1581" s="276">
        <v>109</v>
      </c>
      <c r="AB1581" s="276">
        <v>222</v>
      </c>
      <c r="AC1581" s="276">
        <v>594</v>
      </c>
      <c r="AD1581" s="448"/>
    </row>
    <row r="1582" spans="1:30" ht="20.399999999999999" customHeight="1">
      <c r="A1582" s="794"/>
      <c r="B1582" s="670" t="s">
        <v>4104</v>
      </c>
      <c r="C1582" s="276">
        <v>0</v>
      </c>
      <c r="D1582" s="276">
        <v>0</v>
      </c>
      <c r="E1582" s="276">
        <v>0</v>
      </c>
      <c r="F1582" s="276">
        <v>0</v>
      </c>
      <c r="G1582" s="1043">
        <v>0</v>
      </c>
      <c r="H1582" s="276">
        <v>0</v>
      </c>
      <c r="I1582" s="276">
        <v>0</v>
      </c>
      <c r="J1582" s="276">
        <v>0</v>
      </c>
      <c r="K1582" s="276">
        <v>0</v>
      </c>
      <c r="L1582" s="276">
        <v>0</v>
      </c>
      <c r="M1582" s="276">
        <v>0</v>
      </c>
      <c r="N1582" s="276">
        <v>0</v>
      </c>
      <c r="O1582" s="276">
        <v>0</v>
      </c>
      <c r="P1582" s="276">
        <v>0</v>
      </c>
      <c r="Q1582" s="276">
        <v>0</v>
      </c>
      <c r="R1582" s="276">
        <v>0</v>
      </c>
      <c r="S1582" s="276">
        <v>0</v>
      </c>
      <c r="T1582" s="276">
        <v>0</v>
      </c>
      <c r="U1582" s="276">
        <v>0</v>
      </c>
      <c r="V1582" s="1044">
        <v>0</v>
      </c>
      <c r="W1582" s="276">
        <v>0</v>
      </c>
      <c r="X1582" s="276">
        <v>0</v>
      </c>
      <c r="Y1582" s="276">
        <v>0</v>
      </c>
      <c r="Z1582" s="276">
        <v>0</v>
      </c>
      <c r="AA1582" s="276">
        <v>0</v>
      </c>
      <c r="AB1582" s="276">
        <v>0</v>
      </c>
      <c r="AC1582" s="276">
        <v>0</v>
      </c>
      <c r="AD1582" s="448"/>
    </row>
    <row r="1583" spans="1:30" ht="20.399999999999999" customHeight="1">
      <c r="A1583" s="407"/>
      <c r="B1583" s="407"/>
      <c r="C1583" s="407"/>
      <c r="D1583" s="407"/>
      <c r="E1583" s="407"/>
      <c r="F1583" s="407"/>
      <c r="G1583" s="407"/>
      <c r="H1583" s="407"/>
      <c r="I1583" s="407"/>
      <c r="J1583" s="407"/>
      <c r="K1583" s="407"/>
      <c r="L1583" s="407"/>
      <c r="M1583" s="407"/>
      <c r="N1583" s="407"/>
      <c r="O1583" s="407"/>
      <c r="P1583" s="407"/>
      <c r="Q1583" s="407"/>
      <c r="R1583" s="407"/>
      <c r="S1583" s="407"/>
      <c r="T1583" s="407"/>
      <c r="U1583" s="407"/>
      <c r="V1583" s="407"/>
      <c r="W1583" s="407"/>
      <c r="X1583" s="407"/>
      <c r="Y1583" s="407"/>
      <c r="Z1583" s="407"/>
      <c r="AA1583" s="407"/>
      <c r="AB1583" s="407"/>
      <c r="AC1583" s="407"/>
      <c r="AD1583" s="448"/>
    </row>
    <row r="1584" spans="1:30" ht="20.399999999999999" customHeight="1">
      <c r="A1584" s="796" t="s">
        <v>3044</v>
      </c>
      <c r="B1584" s="669" t="s">
        <v>3043</v>
      </c>
      <c r="C1584" s="275">
        <v>771</v>
      </c>
      <c r="D1584" s="275">
        <v>771</v>
      </c>
      <c r="E1584" s="275">
        <v>0</v>
      </c>
      <c r="F1584" s="275">
        <v>0</v>
      </c>
      <c r="G1584" s="1041">
        <v>100</v>
      </c>
      <c r="H1584" s="275">
        <v>0</v>
      </c>
      <c r="I1584" s="275">
        <v>0</v>
      </c>
      <c r="J1584" s="275">
        <v>0</v>
      </c>
      <c r="K1584" s="275">
        <v>0</v>
      </c>
      <c r="L1584" s="275">
        <v>0</v>
      </c>
      <c r="M1584" s="275">
        <v>0</v>
      </c>
      <c r="N1584" s="275">
        <v>0</v>
      </c>
      <c r="O1584" s="275">
        <v>0</v>
      </c>
      <c r="P1584" s="275">
        <v>0</v>
      </c>
      <c r="Q1584" s="275">
        <v>2</v>
      </c>
      <c r="R1584" s="275">
        <v>2</v>
      </c>
      <c r="S1584" s="275">
        <v>1</v>
      </c>
      <c r="T1584" s="275">
        <v>4</v>
      </c>
      <c r="U1584" s="275">
        <v>11</v>
      </c>
      <c r="V1584" s="1042">
        <v>13</v>
      </c>
      <c r="W1584" s="275">
        <v>30</v>
      </c>
      <c r="X1584" s="275">
        <v>40</v>
      </c>
      <c r="Y1584" s="275">
        <v>62</v>
      </c>
      <c r="Z1584" s="275">
        <v>80</v>
      </c>
      <c r="AA1584" s="275">
        <v>97</v>
      </c>
      <c r="AB1584" s="275">
        <v>145</v>
      </c>
      <c r="AC1584" s="275">
        <v>284</v>
      </c>
      <c r="AD1584" s="448"/>
    </row>
    <row r="1585" spans="1:30" ht="20.399999999999999" customHeight="1">
      <c r="A1585" s="794"/>
      <c r="B1585" s="670" t="s">
        <v>1468</v>
      </c>
      <c r="C1585" s="276">
        <v>345</v>
      </c>
      <c r="D1585" s="276">
        <v>345</v>
      </c>
      <c r="E1585" s="276">
        <v>0</v>
      </c>
      <c r="F1585" s="276">
        <v>0</v>
      </c>
      <c r="G1585" s="1043">
        <v>100</v>
      </c>
      <c r="H1585" s="276">
        <v>0</v>
      </c>
      <c r="I1585" s="276">
        <v>0</v>
      </c>
      <c r="J1585" s="276">
        <v>0</v>
      </c>
      <c r="K1585" s="276">
        <v>0</v>
      </c>
      <c r="L1585" s="276">
        <v>0</v>
      </c>
      <c r="M1585" s="276">
        <v>0</v>
      </c>
      <c r="N1585" s="276">
        <v>0</v>
      </c>
      <c r="O1585" s="276">
        <v>0</v>
      </c>
      <c r="P1585" s="276">
        <v>0</v>
      </c>
      <c r="Q1585" s="276">
        <v>1</v>
      </c>
      <c r="R1585" s="276">
        <v>2</v>
      </c>
      <c r="S1585" s="276">
        <v>0</v>
      </c>
      <c r="T1585" s="276">
        <v>2</v>
      </c>
      <c r="U1585" s="276">
        <v>6</v>
      </c>
      <c r="V1585" s="1044">
        <v>10</v>
      </c>
      <c r="W1585" s="276">
        <v>16</v>
      </c>
      <c r="X1585" s="276">
        <v>20</v>
      </c>
      <c r="Y1585" s="276">
        <v>41</v>
      </c>
      <c r="Z1585" s="276">
        <v>38</v>
      </c>
      <c r="AA1585" s="276">
        <v>56</v>
      </c>
      <c r="AB1585" s="276">
        <v>61</v>
      </c>
      <c r="AC1585" s="276">
        <v>92</v>
      </c>
      <c r="AD1585" s="448"/>
    </row>
    <row r="1586" spans="1:30" ht="20.399999999999999" customHeight="1">
      <c r="A1586" s="794"/>
      <c r="B1586" s="670" t="s">
        <v>1467</v>
      </c>
      <c r="C1586" s="276">
        <v>426</v>
      </c>
      <c r="D1586" s="276">
        <v>426</v>
      </c>
      <c r="E1586" s="276">
        <v>0</v>
      </c>
      <c r="F1586" s="276">
        <v>0</v>
      </c>
      <c r="G1586" s="1043">
        <v>100</v>
      </c>
      <c r="H1586" s="276">
        <v>0</v>
      </c>
      <c r="I1586" s="276">
        <v>0</v>
      </c>
      <c r="J1586" s="276">
        <v>0</v>
      </c>
      <c r="K1586" s="276">
        <v>0</v>
      </c>
      <c r="L1586" s="276">
        <v>0</v>
      </c>
      <c r="M1586" s="276">
        <v>0</v>
      </c>
      <c r="N1586" s="276">
        <v>0</v>
      </c>
      <c r="O1586" s="276">
        <v>0</v>
      </c>
      <c r="P1586" s="276">
        <v>0</v>
      </c>
      <c r="Q1586" s="276">
        <v>1</v>
      </c>
      <c r="R1586" s="276">
        <v>0</v>
      </c>
      <c r="S1586" s="276">
        <v>1</v>
      </c>
      <c r="T1586" s="276">
        <v>2</v>
      </c>
      <c r="U1586" s="276">
        <v>5</v>
      </c>
      <c r="V1586" s="1044">
        <v>3</v>
      </c>
      <c r="W1586" s="276">
        <v>14</v>
      </c>
      <c r="X1586" s="276">
        <v>20</v>
      </c>
      <c r="Y1586" s="276">
        <v>21</v>
      </c>
      <c r="Z1586" s="276">
        <v>42</v>
      </c>
      <c r="AA1586" s="276">
        <v>41</v>
      </c>
      <c r="AB1586" s="276">
        <v>84</v>
      </c>
      <c r="AC1586" s="276">
        <v>192</v>
      </c>
      <c r="AD1586" s="448"/>
    </row>
    <row r="1587" spans="1:30" ht="20.399999999999999" customHeight="1">
      <c r="A1587" s="794"/>
      <c r="B1587" s="670" t="s">
        <v>4104</v>
      </c>
      <c r="C1587" s="276">
        <v>0</v>
      </c>
      <c r="D1587" s="276">
        <v>0</v>
      </c>
      <c r="E1587" s="276">
        <v>0</v>
      </c>
      <c r="F1587" s="276">
        <v>0</v>
      </c>
      <c r="G1587" s="1043">
        <v>0</v>
      </c>
      <c r="H1587" s="276">
        <v>0</v>
      </c>
      <c r="I1587" s="276">
        <v>0</v>
      </c>
      <c r="J1587" s="276">
        <v>0</v>
      </c>
      <c r="K1587" s="276">
        <v>0</v>
      </c>
      <c r="L1587" s="276">
        <v>0</v>
      </c>
      <c r="M1587" s="276">
        <v>0</v>
      </c>
      <c r="N1587" s="276">
        <v>0</v>
      </c>
      <c r="O1587" s="276">
        <v>0</v>
      </c>
      <c r="P1587" s="276">
        <v>0</v>
      </c>
      <c r="Q1587" s="276">
        <v>0</v>
      </c>
      <c r="R1587" s="276">
        <v>0</v>
      </c>
      <c r="S1587" s="276">
        <v>0</v>
      </c>
      <c r="T1587" s="276">
        <v>0</v>
      </c>
      <c r="U1587" s="276">
        <v>0</v>
      </c>
      <c r="V1587" s="1044">
        <v>0</v>
      </c>
      <c r="W1587" s="276">
        <v>0</v>
      </c>
      <c r="X1587" s="276">
        <v>0</v>
      </c>
      <c r="Y1587" s="276">
        <v>0</v>
      </c>
      <c r="Z1587" s="276">
        <v>0</v>
      </c>
      <c r="AA1587" s="276">
        <v>0</v>
      </c>
      <c r="AB1587" s="276">
        <v>0</v>
      </c>
      <c r="AC1587" s="276">
        <v>0</v>
      </c>
      <c r="AD1587" s="448"/>
    </row>
    <row r="1588" spans="1:30" ht="20.399999999999999" customHeight="1">
      <c r="A1588" s="407"/>
      <c r="B1588" s="407"/>
      <c r="C1588" s="407"/>
      <c r="D1588" s="407"/>
      <c r="E1588" s="407"/>
      <c r="F1588" s="407"/>
      <c r="G1588" s="407"/>
      <c r="H1588" s="407"/>
      <c r="I1588" s="407"/>
      <c r="J1588" s="407"/>
      <c r="K1588" s="407"/>
      <c r="L1588" s="407"/>
      <c r="M1588" s="407"/>
      <c r="N1588" s="407"/>
      <c r="O1588" s="407"/>
      <c r="P1588" s="407"/>
      <c r="Q1588" s="407"/>
      <c r="R1588" s="407"/>
      <c r="S1588" s="407"/>
      <c r="T1588" s="407"/>
      <c r="U1588" s="407"/>
      <c r="V1588" s="407"/>
      <c r="W1588" s="407"/>
      <c r="X1588" s="407"/>
      <c r="Y1588" s="407"/>
      <c r="Z1588" s="407"/>
      <c r="AA1588" s="407"/>
      <c r="AB1588" s="407"/>
      <c r="AC1588" s="407"/>
      <c r="AD1588" s="448"/>
    </row>
    <row r="1589" spans="1:30" ht="20.399999999999999" customHeight="1">
      <c r="A1589" s="796" t="s">
        <v>3042</v>
      </c>
      <c r="B1589" s="669" t="s">
        <v>3041</v>
      </c>
      <c r="C1589" s="275">
        <v>214</v>
      </c>
      <c r="D1589" s="275">
        <v>214</v>
      </c>
      <c r="E1589" s="275">
        <v>0</v>
      </c>
      <c r="F1589" s="275">
        <v>0</v>
      </c>
      <c r="G1589" s="1041">
        <v>100</v>
      </c>
      <c r="H1589" s="275">
        <v>0</v>
      </c>
      <c r="I1589" s="275">
        <v>0</v>
      </c>
      <c r="J1589" s="275">
        <v>0</v>
      </c>
      <c r="K1589" s="275">
        <v>0</v>
      </c>
      <c r="L1589" s="275">
        <v>0</v>
      </c>
      <c r="M1589" s="275">
        <v>0</v>
      </c>
      <c r="N1589" s="275">
        <v>0</v>
      </c>
      <c r="O1589" s="275">
        <v>0</v>
      </c>
      <c r="P1589" s="275">
        <v>0</v>
      </c>
      <c r="Q1589" s="275">
        <v>0</v>
      </c>
      <c r="R1589" s="275">
        <v>0</v>
      </c>
      <c r="S1589" s="275">
        <v>0</v>
      </c>
      <c r="T1589" s="275">
        <v>1</v>
      </c>
      <c r="U1589" s="275">
        <v>1</v>
      </c>
      <c r="V1589" s="1042">
        <v>2</v>
      </c>
      <c r="W1589" s="275">
        <v>9</v>
      </c>
      <c r="X1589" s="275">
        <v>5</v>
      </c>
      <c r="Y1589" s="275">
        <v>14</v>
      </c>
      <c r="Z1589" s="275">
        <v>21</v>
      </c>
      <c r="AA1589" s="275">
        <v>29</v>
      </c>
      <c r="AB1589" s="275">
        <v>42</v>
      </c>
      <c r="AC1589" s="275">
        <v>90</v>
      </c>
      <c r="AD1589" s="448"/>
    </row>
    <row r="1590" spans="1:30" ht="20.399999999999999" customHeight="1">
      <c r="A1590" s="794"/>
      <c r="B1590" s="670" t="s">
        <v>1468</v>
      </c>
      <c r="C1590" s="276">
        <v>93</v>
      </c>
      <c r="D1590" s="276">
        <v>93</v>
      </c>
      <c r="E1590" s="276">
        <v>0</v>
      </c>
      <c r="F1590" s="276">
        <v>0</v>
      </c>
      <c r="G1590" s="1043">
        <v>100</v>
      </c>
      <c r="H1590" s="276">
        <v>0</v>
      </c>
      <c r="I1590" s="276">
        <v>0</v>
      </c>
      <c r="J1590" s="276">
        <v>0</v>
      </c>
      <c r="K1590" s="276">
        <v>0</v>
      </c>
      <c r="L1590" s="276">
        <v>0</v>
      </c>
      <c r="M1590" s="276">
        <v>0</v>
      </c>
      <c r="N1590" s="276">
        <v>0</v>
      </c>
      <c r="O1590" s="276">
        <v>0</v>
      </c>
      <c r="P1590" s="276">
        <v>0</v>
      </c>
      <c r="Q1590" s="276">
        <v>0</v>
      </c>
      <c r="R1590" s="276">
        <v>0</v>
      </c>
      <c r="S1590" s="276">
        <v>0</v>
      </c>
      <c r="T1590" s="276">
        <v>1</v>
      </c>
      <c r="U1590" s="276">
        <v>0</v>
      </c>
      <c r="V1590" s="1044">
        <v>1</v>
      </c>
      <c r="W1590" s="276">
        <v>3</v>
      </c>
      <c r="X1590" s="276">
        <v>3</v>
      </c>
      <c r="Y1590" s="276">
        <v>7</v>
      </c>
      <c r="Z1590" s="276">
        <v>10</v>
      </c>
      <c r="AA1590" s="276">
        <v>18</v>
      </c>
      <c r="AB1590" s="276">
        <v>20</v>
      </c>
      <c r="AC1590" s="276">
        <v>30</v>
      </c>
      <c r="AD1590" s="448"/>
    </row>
    <row r="1591" spans="1:30" ht="20.399999999999999" customHeight="1">
      <c r="A1591" s="794"/>
      <c r="B1591" s="670" t="s">
        <v>1467</v>
      </c>
      <c r="C1591" s="276">
        <v>121</v>
      </c>
      <c r="D1591" s="276">
        <v>121</v>
      </c>
      <c r="E1591" s="276">
        <v>0</v>
      </c>
      <c r="F1591" s="276">
        <v>0</v>
      </c>
      <c r="G1591" s="1043">
        <v>100</v>
      </c>
      <c r="H1591" s="276">
        <v>0</v>
      </c>
      <c r="I1591" s="276">
        <v>0</v>
      </c>
      <c r="J1591" s="276">
        <v>0</v>
      </c>
      <c r="K1591" s="276">
        <v>0</v>
      </c>
      <c r="L1591" s="276">
        <v>0</v>
      </c>
      <c r="M1591" s="276">
        <v>0</v>
      </c>
      <c r="N1591" s="276">
        <v>0</v>
      </c>
      <c r="O1591" s="276">
        <v>0</v>
      </c>
      <c r="P1591" s="276">
        <v>0</v>
      </c>
      <c r="Q1591" s="276">
        <v>0</v>
      </c>
      <c r="R1591" s="276">
        <v>0</v>
      </c>
      <c r="S1591" s="276">
        <v>0</v>
      </c>
      <c r="T1591" s="276">
        <v>0</v>
      </c>
      <c r="U1591" s="276">
        <v>1</v>
      </c>
      <c r="V1591" s="1044">
        <v>1</v>
      </c>
      <c r="W1591" s="276">
        <v>6</v>
      </c>
      <c r="X1591" s="276">
        <v>2</v>
      </c>
      <c r="Y1591" s="276">
        <v>7</v>
      </c>
      <c r="Z1591" s="276">
        <v>11</v>
      </c>
      <c r="AA1591" s="276">
        <v>11</v>
      </c>
      <c r="AB1591" s="276">
        <v>22</v>
      </c>
      <c r="AC1591" s="276">
        <v>60</v>
      </c>
      <c r="AD1591" s="448"/>
    </row>
    <row r="1592" spans="1:30" ht="20.399999999999999" customHeight="1">
      <c r="A1592" s="794"/>
      <c r="B1592" s="670" t="s">
        <v>4104</v>
      </c>
      <c r="C1592" s="276">
        <v>0</v>
      </c>
      <c r="D1592" s="276">
        <v>0</v>
      </c>
      <c r="E1592" s="276">
        <v>0</v>
      </c>
      <c r="F1592" s="276">
        <v>0</v>
      </c>
      <c r="G1592" s="1043">
        <v>0</v>
      </c>
      <c r="H1592" s="276">
        <v>0</v>
      </c>
      <c r="I1592" s="276">
        <v>0</v>
      </c>
      <c r="J1592" s="276">
        <v>0</v>
      </c>
      <c r="K1592" s="276">
        <v>0</v>
      </c>
      <c r="L1592" s="276">
        <v>0</v>
      </c>
      <c r="M1592" s="276">
        <v>0</v>
      </c>
      <c r="N1592" s="276">
        <v>0</v>
      </c>
      <c r="O1592" s="276">
        <v>0</v>
      </c>
      <c r="P1592" s="276">
        <v>0</v>
      </c>
      <c r="Q1592" s="276">
        <v>0</v>
      </c>
      <c r="R1592" s="276">
        <v>0</v>
      </c>
      <c r="S1592" s="276">
        <v>0</v>
      </c>
      <c r="T1592" s="276">
        <v>0</v>
      </c>
      <c r="U1592" s="276">
        <v>0</v>
      </c>
      <c r="V1592" s="1044">
        <v>0</v>
      </c>
      <c r="W1592" s="276">
        <v>0</v>
      </c>
      <c r="X1592" s="276">
        <v>0</v>
      </c>
      <c r="Y1592" s="276">
        <v>0</v>
      </c>
      <c r="Z1592" s="276">
        <v>0</v>
      </c>
      <c r="AA1592" s="276">
        <v>0</v>
      </c>
      <c r="AB1592" s="276">
        <v>0</v>
      </c>
      <c r="AC1592" s="276">
        <v>0</v>
      </c>
      <c r="AD1592" s="448"/>
    </row>
    <row r="1593" spans="1:30" ht="20.399999999999999" customHeight="1">
      <c r="A1593" s="407"/>
      <c r="B1593" s="407"/>
      <c r="C1593" s="407"/>
      <c r="D1593" s="407"/>
      <c r="E1593" s="407"/>
      <c r="F1593" s="407"/>
      <c r="G1593" s="407"/>
      <c r="H1593" s="407"/>
      <c r="I1593" s="407"/>
      <c r="J1593" s="407"/>
      <c r="K1593" s="407"/>
      <c r="L1593" s="407"/>
      <c r="M1593" s="407"/>
      <c r="N1593" s="407"/>
      <c r="O1593" s="407"/>
      <c r="P1593" s="407"/>
      <c r="Q1593" s="407"/>
      <c r="R1593" s="407"/>
      <c r="S1593" s="407"/>
      <c r="T1593" s="407"/>
      <c r="U1593" s="407"/>
      <c r="V1593" s="407"/>
      <c r="W1593" s="407"/>
      <c r="X1593" s="407"/>
      <c r="Y1593" s="407"/>
      <c r="Z1593" s="407"/>
      <c r="AA1593" s="407"/>
      <c r="AB1593" s="407"/>
      <c r="AC1593" s="407"/>
      <c r="AD1593" s="448"/>
    </row>
    <row r="1594" spans="1:30" ht="20.399999999999999" customHeight="1">
      <c r="A1594" s="796" t="s">
        <v>3040</v>
      </c>
      <c r="B1594" s="669" t="s">
        <v>3039</v>
      </c>
      <c r="C1594" s="275">
        <v>3</v>
      </c>
      <c r="D1594" s="275">
        <v>3</v>
      </c>
      <c r="E1594" s="275">
        <v>0</v>
      </c>
      <c r="F1594" s="275">
        <v>0</v>
      </c>
      <c r="G1594" s="1041">
        <v>100</v>
      </c>
      <c r="H1594" s="275">
        <v>0</v>
      </c>
      <c r="I1594" s="275">
        <v>0</v>
      </c>
      <c r="J1594" s="275">
        <v>0</v>
      </c>
      <c r="K1594" s="275">
        <v>0</v>
      </c>
      <c r="L1594" s="275">
        <v>0</v>
      </c>
      <c r="M1594" s="275">
        <v>0</v>
      </c>
      <c r="N1594" s="275">
        <v>0</v>
      </c>
      <c r="O1594" s="275">
        <v>0</v>
      </c>
      <c r="P1594" s="275">
        <v>0</v>
      </c>
      <c r="Q1594" s="275">
        <v>0</v>
      </c>
      <c r="R1594" s="275">
        <v>0</v>
      </c>
      <c r="S1594" s="275">
        <v>0</v>
      </c>
      <c r="T1594" s="275">
        <v>0</v>
      </c>
      <c r="U1594" s="275">
        <v>0</v>
      </c>
      <c r="V1594" s="1042">
        <v>0</v>
      </c>
      <c r="W1594" s="275">
        <v>0</v>
      </c>
      <c r="X1594" s="275">
        <v>0</v>
      </c>
      <c r="Y1594" s="275">
        <v>1</v>
      </c>
      <c r="Z1594" s="275">
        <v>0</v>
      </c>
      <c r="AA1594" s="275">
        <v>0</v>
      </c>
      <c r="AB1594" s="275">
        <v>1</v>
      </c>
      <c r="AC1594" s="275">
        <v>1</v>
      </c>
      <c r="AD1594" s="448"/>
    </row>
    <row r="1595" spans="1:30" ht="20.399999999999999" customHeight="1">
      <c r="A1595" s="794"/>
      <c r="B1595" s="670" t="s">
        <v>1468</v>
      </c>
      <c r="C1595" s="276">
        <v>2</v>
      </c>
      <c r="D1595" s="276">
        <v>2</v>
      </c>
      <c r="E1595" s="276">
        <v>0</v>
      </c>
      <c r="F1595" s="276">
        <v>0</v>
      </c>
      <c r="G1595" s="1043">
        <v>100</v>
      </c>
      <c r="H1595" s="276">
        <v>0</v>
      </c>
      <c r="I1595" s="276">
        <v>0</v>
      </c>
      <c r="J1595" s="276">
        <v>0</v>
      </c>
      <c r="K1595" s="276">
        <v>0</v>
      </c>
      <c r="L1595" s="276">
        <v>0</v>
      </c>
      <c r="M1595" s="276">
        <v>0</v>
      </c>
      <c r="N1595" s="276">
        <v>0</v>
      </c>
      <c r="O1595" s="276">
        <v>0</v>
      </c>
      <c r="P1595" s="276">
        <v>0</v>
      </c>
      <c r="Q1595" s="276">
        <v>0</v>
      </c>
      <c r="R1595" s="276">
        <v>0</v>
      </c>
      <c r="S1595" s="276">
        <v>0</v>
      </c>
      <c r="T1595" s="276">
        <v>0</v>
      </c>
      <c r="U1595" s="276">
        <v>0</v>
      </c>
      <c r="V1595" s="1044">
        <v>0</v>
      </c>
      <c r="W1595" s="276">
        <v>0</v>
      </c>
      <c r="X1595" s="276">
        <v>0</v>
      </c>
      <c r="Y1595" s="276">
        <v>1</v>
      </c>
      <c r="Z1595" s="276">
        <v>0</v>
      </c>
      <c r="AA1595" s="276">
        <v>0</v>
      </c>
      <c r="AB1595" s="276">
        <v>1</v>
      </c>
      <c r="AC1595" s="276">
        <v>0</v>
      </c>
      <c r="AD1595" s="448"/>
    </row>
    <row r="1596" spans="1:30" ht="20.399999999999999" customHeight="1">
      <c r="A1596" s="794"/>
      <c r="B1596" s="670" t="s">
        <v>1467</v>
      </c>
      <c r="C1596" s="276">
        <v>1</v>
      </c>
      <c r="D1596" s="276">
        <v>1</v>
      </c>
      <c r="E1596" s="276">
        <v>0</v>
      </c>
      <c r="F1596" s="276">
        <v>0</v>
      </c>
      <c r="G1596" s="1043">
        <v>100</v>
      </c>
      <c r="H1596" s="276">
        <v>0</v>
      </c>
      <c r="I1596" s="276">
        <v>0</v>
      </c>
      <c r="J1596" s="276">
        <v>0</v>
      </c>
      <c r="K1596" s="276">
        <v>0</v>
      </c>
      <c r="L1596" s="276">
        <v>0</v>
      </c>
      <c r="M1596" s="276">
        <v>0</v>
      </c>
      <c r="N1596" s="276">
        <v>0</v>
      </c>
      <c r="O1596" s="276">
        <v>0</v>
      </c>
      <c r="P1596" s="276">
        <v>0</v>
      </c>
      <c r="Q1596" s="276">
        <v>0</v>
      </c>
      <c r="R1596" s="276">
        <v>0</v>
      </c>
      <c r="S1596" s="276">
        <v>0</v>
      </c>
      <c r="T1596" s="276">
        <v>0</v>
      </c>
      <c r="U1596" s="276">
        <v>0</v>
      </c>
      <c r="V1596" s="1044">
        <v>0</v>
      </c>
      <c r="W1596" s="276">
        <v>0</v>
      </c>
      <c r="X1596" s="276">
        <v>0</v>
      </c>
      <c r="Y1596" s="276">
        <v>0</v>
      </c>
      <c r="Z1596" s="276">
        <v>0</v>
      </c>
      <c r="AA1596" s="276">
        <v>0</v>
      </c>
      <c r="AB1596" s="276">
        <v>0</v>
      </c>
      <c r="AC1596" s="276">
        <v>1</v>
      </c>
      <c r="AD1596" s="448"/>
    </row>
    <row r="1597" spans="1:30" ht="20.399999999999999" customHeight="1">
      <c r="A1597" s="794"/>
      <c r="B1597" s="670" t="s">
        <v>4104</v>
      </c>
      <c r="C1597" s="276">
        <v>0</v>
      </c>
      <c r="D1597" s="276">
        <v>0</v>
      </c>
      <c r="E1597" s="276">
        <v>0</v>
      </c>
      <c r="F1597" s="276">
        <v>0</v>
      </c>
      <c r="G1597" s="1043">
        <v>0</v>
      </c>
      <c r="H1597" s="276">
        <v>0</v>
      </c>
      <c r="I1597" s="276">
        <v>0</v>
      </c>
      <c r="J1597" s="276">
        <v>0</v>
      </c>
      <c r="K1597" s="276">
        <v>0</v>
      </c>
      <c r="L1597" s="276">
        <v>0</v>
      </c>
      <c r="M1597" s="276">
        <v>0</v>
      </c>
      <c r="N1597" s="276">
        <v>0</v>
      </c>
      <c r="O1597" s="276">
        <v>0</v>
      </c>
      <c r="P1597" s="276">
        <v>0</v>
      </c>
      <c r="Q1597" s="276">
        <v>0</v>
      </c>
      <c r="R1597" s="276">
        <v>0</v>
      </c>
      <c r="S1597" s="276">
        <v>0</v>
      </c>
      <c r="T1597" s="276">
        <v>0</v>
      </c>
      <c r="U1597" s="276">
        <v>0</v>
      </c>
      <c r="V1597" s="1044">
        <v>0</v>
      </c>
      <c r="W1597" s="276">
        <v>0</v>
      </c>
      <c r="X1597" s="276">
        <v>0</v>
      </c>
      <c r="Y1597" s="276">
        <v>0</v>
      </c>
      <c r="Z1597" s="276">
        <v>0</v>
      </c>
      <c r="AA1597" s="276">
        <v>0</v>
      </c>
      <c r="AB1597" s="276">
        <v>0</v>
      </c>
      <c r="AC1597" s="276">
        <v>0</v>
      </c>
      <c r="AD1597" s="448"/>
    </row>
    <row r="1598" spans="1:30" ht="20.399999999999999" customHeight="1">
      <c r="A1598" s="407"/>
      <c r="B1598" s="407"/>
      <c r="C1598" s="407"/>
      <c r="D1598" s="407"/>
      <c r="E1598" s="407"/>
      <c r="F1598" s="407"/>
      <c r="G1598" s="407"/>
      <c r="H1598" s="407"/>
      <c r="I1598" s="407"/>
      <c r="J1598" s="407"/>
      <c r="K1598" s="407"/>
      <c r="L1598" s="407"/>
      <c r="M1598" s="407"/>
      <c r="N1598" s="407"/>
      <c r="O1598" s="407"/>
      <c r="P1598" s="407"/>
      <c r="Q1598" s="407"/>
      <c r="R1598" s="407"/>
      <c r="S1598" s="407"/>
      <c r="T1598" s="407"/>
      <c r="U1598" s="407"/>
      <c r="V1598" s="407"/>
      <c r="W1598" s="407"/>
      <c r="X1598" s="407"/>
      <c r="Y1598" s="407"/>
      <c r="Z1598" s="407"/>
      <c r="AA1598" s="407"/>
      <c r="AB1598" s="407"/>
      <c r="AC1598" s="407"/>
      <c r="AD1598" s="448"/>
    </row>
    <row r="1599" spans="1:30" ht="20.399999999999999" customHeight="1">
      <c r="A1599" s="796" t="s">
        <v>3038</v>
      </c>
      <c r="B1599" s="669" t="s">
        <v>3037</v>
      </c>
      <c r="C1599" s="275">
        <v>6004</v>
      </c>
      <c r="D1599" s="275">
        <v>6004</v>
      </c>
      <c r="E1599" s="275">
        <v>0</v>
      </c>
      <c r="F1599" s="275">
        <v>0</v>
      </c>
      <c r="G1599" s="1041">
        <v>100</v>
      </c>
      <c r="H1599" s="275">
        <v>0</v>
      </c>
      <c r="I1599" s="275">
        <v>0</v>
      </c>
      <c r="J1599" s="275">
        <v>0</v>
      </c>
      <c r="K1599" s="275">
        <v>0</v>
      </c>
      <c r="L1599" s="275">
        <v>0</v>
      </c>
      <c r="M1599" s="275">
        <v>0</v>
      </c>
      <c r="N1599" s="275">
        <v>0</v>
      </c>
      <c r="O1599" s="275">
        <v>1</v>
      </c>
      <c r="P1599" s="275">
        <v>3</v>
      </c>
      <c r="Q1599" s="275">
        <v>13</v>
      </c>
      <c r="R1599" s="275">
        <v>18</v>
      </c>
      <c r="S1599" s="275">
        <v>46</v>
      </c>
      <c r="T1599" s="275">
        <v>114</v>
      </c>
      <c r="U1599" s="275">
        <v>219</v>
      </c>
      <c r="V1599" s="1042">
        <v>368</v>
      </c>
      <c r="W1599" s="275">
        <v>422</v>
      </c>
      <c r="X1599" s="275">
        <v>557</v>
      </c>
      <c r="Y1599" s="275">
        <v>661</v>
      </c>
      <c r="Z1599" s="275">
        <v>756</v>
      </c>
      <c r="AA1599" s="275">
        <v>737</v>
      </c>
      <c r="AB1599" s="275">
        <v>835</v>
      </c>
      <c r="AC1599" s="275">
        <v>1254</v>
      </c>
      <c r="AD1599" s="448"/>
    </row>
    <row r="1600" spans="1:30" ht="20.399999999999999" customHeight="1">
      <c r="A1600" s="794"/>
      <c r="B1600" s="670" t="s">
        <v>1468</v>
      </c>
      <c r="C1600" s="276">
        <v>3730</v>
      </c>
      <c r="D1600" s="276">
        <v>3730</v>
      </c>
      <c r="E1600" s="276">
        <v>0</v>
      </c>
      <c r="F1600" s="276">
        <v>0</v>
      </c>
      <c r="G1600" s="1043">
        <v>100</v>
      </c>
      <c r="H1600" s="276">
        <v>0</v>
      </c>
      <c r="I1600" s="276">
        <v>0</v>
      </c>
      <c r="J1600" s="276">
        <v>0</v>
      </c>
      <c r="K1600" s="276">
        <v>0</v>
      </c>
      <c r="L1600" s="276">
        <v>0</v>
      </c>
      <c r="M1600" s="276">
        <v>0</v>
      </c>
      <c r="N1600" s="276">
        <v>0</v>
      </c>
      <c r="O1600" s="276">
        <v>1</v>
      </c>
      <c r="P1600" s="276">
        <v>2</v>
      </c>
      <c r="Q1600" s="276">
        <v>11</v>
      </c>
      <c r="R1600" s="276">
        <v>14</v>
      </c>
      <c r="S1600" s="276">
        <v>39</v>
      </c>
      <c r="T1600" s="276">
        <v>89</v>
      </c>
      <c r="U1600" s="276">
        <v>175</v>
      </c>
      <c r="V1600" s="1044">
        <v>296</v>
      </c>
      <c r="W1600" s="276">
        <v>336</v>
      </c>
      <c r="X1600" s="276">
        <v>400</v>
      </c>
      <c r="Y1600" s="276">
        <v>477</v>
      </c>
      <c r="Z1600" s="276">
        <v>506</v>
      </c>
      <c r="AA1600" s="276">
        <v>448</v>
      </c>
      <c r="AB1600" s="276">
        <v>468</v>
      </c>
      <c r="AC1600" s="276">
        <v>468</v>
      </c>
      <c r="AD1600" s="448"/>
    </row>
    <row r="1601" spans="1:30" ht="20.399999999999999" customHeight="1">
      <c r="A1601" s="794"/>
      <c r="B1601" s="670" t="s">
        <v>1467</v>
      </c>
      <c r="C1601" s="276">
        <v>2274</v>
      </c>
      <c r="D1601" s="276">
        <v>2274</v>
      </c>
      <c r="E1601" s="276">
        <v>0</v>
      </c>
      <c r="F1601" s="276">
        <v>0</v>
      </c>
      <c r="G1601" s="1043">
        <v>100</v>
      </c>
      <c r="H1601" s="276">
        <v>0</v>
      </c>
      <c r="I1601" s="276">
        <v>0</v>
      </c>
      <c r="J1601" s="276">
        <v>0</v>
      </c>
      <c r="K1601" s="276">
        <v>0</v>
      </c>
      <c r="L1601" s="276">
        <v>0</v>
      </c>
      <c r="M1601" s="276">
        <v>0</v>
      </c>
      <c r="N1601" s="276">
        <v>0</v>
      </c>
      <c r="O1601" s="276">
        <v>0</v>
      </c>
      <c r="P1601" s="276">
        <v>1</v>
      </c>
      <c r="Q1601" s="276">
        <v>2</v>
      </c>
      <c r="R1601" s="276">
        <v>4</v>
      </c>
      <c r="S1601" s="276">
        <v>7</v>
      </c>
      <c r="T1601" s="276">
        <v>25</v>
      </c>
      <c r="U1601" s="276">
        <v>44</v>
      </c>
      <c r="V1601" s="1044">
        <v>72</v>
      </c>
      <c r="W1601" s="276">
        <v>86</v>
      </c>
      <c r="X1601" s="276">
        <v>157</v>
      </c>
      <c r="Y1601" s="276">
        <v>184</v>
      </c>
      <c r="Z1601" s="276">
        <v>250</v>
      </c>
      <c r="AA1601" s="276">
        <v>289</v>
      </c>
      <c r="AB1601" s="276">
        <v>367</v>
      </c>
      <c r="AC1601" s="276">
        <v>786</v>
      </c>
      <c r="AD1601" s="448"/>
    </row>
    <row r="1602" spans="1:30" ht="20.399999999999999" customHeight="1">
      <c r="A1602" s="794"/>
      <c r="B1602" s="670" t="s">
        <v>4104</v>
      </c>
      <c r="C1602" s="276">
        <v>0</v>
      </c>
      <c r="D1602" s="276">
        <v>0</v>
      </c>
      <c r="E1602" s="276">
        <v>0</v>
      </c>
      <c r="F1602" s="276">
        <v>0</v>
      </c>
      <c r="G1602" s="1043">
        <v>0</v>
      </c>
      <c r="H1602" s="276">
        <v>0</v>
      </c>
      <c r="I1602" s="276">
        <v>0</v>
      </c>
      <c r="J1602" s="276">
        <v>0</v>
      </c>
      <c r="K1602" s="276">
        <v>0</v>
      </c>
      <c r="L1602" s="276">
        <v>0</v>
      </c>
      <c r="M1602" s="276">
        <v>0</v>
      </c>
      <c r="N1602" s="276">
        <v>0</v>
      </c>
      <c r="O1602" s="276">
        <v>0</v>
      </c>
      <c r="P1602" s="276">
        <v>0</v>
      </c>
      <c r="Q1602" s="276">
        <v>0</v>
      </c>
      <c r="R1602" s="276">
        <v>0</v>
      </c>
      <c r="S1602" s="276">
        <v>0</v>
      </c>
      <c r="T1602" s="276">
        <v>0</v>
      </c>
      <c r="U1602" s="276">
        <v>0</v>
      </c>
      <c r="V1602" s="1044">
        <v>0</v>
      </c>
      <c r="W1602" s="276">
        <v>0</v>
      </c>
      <c r="X1602" s="276">
        <v>0</v>
      </c>
      <c r="Y1602" s="276">
        <v>0</v>
      </c>
      <c r="Z1602" s="276">
        <v>0</v>
      </c>
      <c r="AA1602" s="276">
        <v>0</v>
      </c>
      <c r="AB1602" s="276">
        <v>0</v>
      </c>
      <c r="AC1602" s="276">
        <v>0</v>
      </c>
      <c r="AD1602" s="448"/>
    </row>
    <row r="1603" spans="1:30" ht="20.399999999999999" customHeight="1">
      <c r="A1603" s="407"/>
      <c r="B1603" s="407"/>
      <c r="C1603" s="407"/>
      <c r="D1603" s="407"/>
      <c r="E1603" s="407"/>
      <c r="F1603" s="407"/>
      <c r="G1603" s="407"/>
      <c r="H1603" s="407"/>
      <c r="I1603" s="407"/>
      <c r="J1603" s="407"/>
      <c r="K1603" s="407"/>
      <c r="L1603" s="407"/>
      <c r="M1603" s="407"/>
      <c r="N1603" s="407"/>
      <c r="O1603" s="407"/>
      <c r="P1603" s="407"/>
      <c r="Q1603" s="407"/>
      <c r="R1603" s="407"/>
      <c r="S1603" s="407"/>
      <c r="T1603" s="407"/>
      <c r="U1603" s="407"/>
      <c r="V1603" s="407"/>
      <c r="W1603" s="407"/>
      <c r="X1603" s="407"/>
      <c r="Y1603" s="407"/>
      <c r="Z1603" s="407"/>
      <c r="AA1603" s="407"/>
      <c r="AB1603" s="407"/>
      <c r="AC1603" s="407"/>
      <c r="AD1603" s="448"/>
    </row>
    <row r="1604" spans="1:30" ht="20.399999999999999" customHeight="1">
      <c r="A1604" s="796" t="s">
        <v>4758</v>
      </c>
      <c r="B1604" s="669" t="s">
        <v>4759</v>
      </c>
      <c r="C1604" s="275">
        <v>1</v>
      </c>
      <c r="D1604" s="275">
        <v>1</v>
      </c>
      <c r="E1604" s="275">
        <v>0</v>
      </c>
      <c r="F1604" s="275">
        <v>0</v>
      </c>
      <c r="G1604" s="1041">
        <v>100</v>
      </c>
      <c r="H1604" s="275">
        <v>0</v>
      </c>
      <c r="I1604" s="275">
        <v>0</v>
      </c>
      <c r="J1604" s="275">
        <v>0</v>
      </c>
      <c r="K1604" s="275">
        <v>0</v>
      </c>
      <c r="L1604" s="275">
        <v>0</v>
      </c>
      <c r="M1604" s="275">
        <v>0</v>
      </c>
      <c r="N1604" s="275">
        <v>0</v>
      </c>
      <c r="O1604" s="275">
        <v>0</v>
      </c>
      <c r="P1604" s="275">
        <v>0</v>
      </c>
      <c r="Q1604" s="275">
        <v>0</v>
      </c>
      <c r="R1604" s="275">
        <v>0</v>
      </c>
      <c r="S1604" s="275">
        <v>0</v>
      </c>
      <c r="T1604" s="275">
        <v>0</v>
      </c>
      <c r="U1604" s="275">
        <v>0</v>
      </c>
      <c r="V1604" s="1042">
        <v>0</v>
      </c>
      <c r="W1604" s="275">
        <v>0</v>
      </c>
      <c r="X1604" s="275">
        <v>0</v>
      </c>
      <c r="Y1604" s="275">
        <v>1</v>
      </c>
      <c r="Z1604" s="275">
        <v>0</v>
      </c>
      <c r="AA1604" s="275">
        <v>0</v>
      </c>
      <c r="AB1604" s="275">
        <v>0</v>
      </c>
      <c r="AC1604" s="275">
        <v>0</v>
      </c>
      <c r="AD1604" s="448"/>
    </row>
    <row r="1605" spans="1:30" ht="20.399999999999999" customHeight="1">
      <c r="A1605" s="794"/>
      <c r="B1605" s="670" t="s">
        <v>1468</v>
      </c>
      <c r="C1605" s="276">
        <v>1</v>
      </c>
      <c r="D1605" s="276">
        <v>1</v>
      </c>
      <c r="E1605" s="276">
        <v>0</v>
      </c>
      <c r="F1605" s="276">
        <v>0</v>
      </c>
      <c r="G1605" s="1043">
        <v>100</v>
      </c>
      <c r="H1605" s="276">
        <v>0</v>
      </c>
      <c r="I1605" s="276">
        <v>0</v>
      </c>
      <c r="J1605" s="276">
        <v>0</v>
      </c>
      <c r="K1605" s="276">
        <v>0</v>
      </c>
      <c r="L1605" s="276">
        <v>0</v>
      </c>
      <c r="M1605" s="276">
        <v>0</v>
      </c>
      <c r="N1605" s="276">
        <v>0</v>
      </c>
      <c r="O1605" s="276">
        <v>0</v>
      </c>
      <c r="P1605" s="276">
        <v>0</v>
      </c>
      <c r="Q1605" s="276">
        <v>0</v>
      </c>
      <c r="R1605" s="276">
        <v>0</v>
      </c>
      <c r="S1605" s="276">
        <v>0</v>
      </c>
      <c r="T1605" s="276">
        <v>0</v>
      </c>
      <c r="U1605" s="276">
        <v>0</v>
      </c>
      <c r="V1605" s="1044">
        <v>0</v>
      </c>
      <c r="W1605" s="276">
        <v>0</v>
      </c>
      <c r="X1605" s="276">
        <v>0</v>
      </c>
      <c r="Y1605" s="276">
        <v>1</v>
      </c>
      <c r="Z1605" s="276">
        <v>0</v>
      </c>
      <c r="AA1605" s="276">
        <v>0</v>
      </c>
      <c r="AB1605" s="276">
        <v>0</v>
      </c>
      <c r="AC1605" s="276">
        <v>0</v>
      </c>
      <c r="AD1605" s="448"/>
    </row>
    <row r="1606" spans="1:30" ht="20.399999999999999" customHeight="1">
      <c r="A1606" s="794"/>
      <c r="B1606" s="670" t="s">
        <v>1467</v>
      </c>
      <c r="C1606" s="276">
        <v>0</v>
      </c>
      <c r="D1606" s="276">
        <v>0</v>
      </c>
      <c r="E1606" s="276">
        <v>0</v>
      </c>
      <c r="F1606" s="276">
        <v>0</v>
      </c>
      <c r="G1606" s="1043">
        <v>0</v>
      </c>
      <c r="H1606" s="276">
        <v>0</v>
      </c>
      <c r="I1606" s="276">
        <v>0</v>
      </c>
      <c r="J1606" s="276">
        <v>0</v>
      </c>
      <c r="K1606" s="276">
        <v>0</v>
      </c>
      <c r="L1606" s="276">
        <v>0</v>
      </c>
      <c r="M1606" s="276">
        <v>0</v>
      </c>
      <c r="N1606" s="276">
        <v>0</v>
      </c>
      <c r="O1606" s="276">
        <v>0</v>
      </c>
      <c r="P1606" s="276">
        <v>0</v>
      </c>
      <c r="Q1606" s="276">
        <v>0</v>
      </c>
      <c r="R1606" s="276">
        <v>0</v>
      </c>
      <c r="S1606" s="276">
        <v>0</v>
      </c>
      <c r="T1606" s="276">
        <v>0</v>
      </c>
      <c r="U1606" s="276">
        <v>0</v>
      </c>
      <c r="V1606" s="1044">
        <v>0</v>
      </c>
      <c r="W1606" s="276">
        <v>0</v>
      </c>
      <c r="X1606" s="276">
        <v>0</v>
      </c>
      <c r="Y1606" s="276">
        <v>0</v>
      </c>
      <c r="Z1606" s="276">
        <v>0</v>
      </c>
      <c r="AA1606" s="276">
        <v>0</v>
      </c>
      <c r="AB1606" s="276">
        <v>0</v>
      </c>
      <c r="AC1606" s="276">
        <v>0</v>
      </c>
      <c r="AD1606" s="448"/>
    </row>
    <row r="1607" spans="1:30" ht="20.399999999999999" customHeight="1">
      <c r="A1607" s="794"/>
      <c r="B1607" s="670" t="s">
        <v>4104</v>
      </c>
      <c r="C1607" s="276">
        <v>0</v>
      </c>
      <c r="D1607" s="276">
        <v>0</v>
      </c>
      <c r="E1607" s="276">
        <v>0</v>
      </c>
      <c r="F1607" s="276">
        <v>0</v>
      </c>
      <c r="G1607" s="1043">
        <v>0</v>
      </c>
      <c r="H1607" s="276">
        <v>0</v>
      </c>
      <c r="I1607" s="276">
        <v>0</v>
      </c>
      <c r="J1607" s="276">
        <v>0</v>
      </c>
      <c r="K1607" s="276">
        <v>0</v>
      </c>
      <c r="L1607" s="276">
        <v>0</v>
      </c>
      <c r="M1607" s="276">
        <v>0</v>
      </c>
      <c r="N1607" s="276">
        <v>0</v>
      </c>
      <c r="O1607" s="276">
        <v>0</v>
      </c>
      <c r="P1607" s="276">
        <v>0</v>
      </c>
      <c r="Q1607" s="276">
        <v>0</v>
      </c>
      <c r="R1607" s="276">
        <v>0</v>
      </c>
      <c r="S1607" s="276">
        <v>0</v>
      </c>
      <c r="T1607" s="276">
        <v>0</v>
      </c>
      <c r="U1607" s="276">
        <v>0</v>
      </c>
      <c r="V1607" s="1044">
        <v>0</v>
      </c>
      <c r="W1607" s="276">
        <v>0</v>
      </c>
      <c r="X1607" s="276">
        <v>0</v>
      </c>
      <c r="Y1607" s="276">
        <v>0</v>
      </c>
      <c r="Z1607" s="276">
        <v>0</v>
      </c>
      <c r="AA1607" s="276">
        <v>0</v>
      </c>
      <c r="AB1607" s="276">
        <v>0</v>
      </c>
      <c r="AC1607" s="276">
        <v>0</v>
      </c>
      <c r="AD1607" s="448"/>
    </row>
    <row r="1608" spans="1:30" ht="20.399999999999999" customHeight="1">
      <c r="A1608" s="407"/>
      <c r="B1608" s="407"/>
      <c r="C1608" s="407"/>
      <c r="D1608" s="407"/>
      <c r="E1608" s="407"/>
      <c r="F1608" s="407"/>
      <c r="G1608" s="407"/>
      <c r="H1608" s="407"/>
      <c r="I1608" s="407"/>
      <c r="J1608" s="407"/>
      <c r="K1608" s="407"/>
      <c r="L1608" s="407"/>
      <c r="M1608" s="407"/>
      <c r="N1608" s="407"/>
      <c r="O1608" s="407"/>
      <c r="P1608" s="407"/>
      <c r="Q1608" s="407"/>
      <c r="R1608" s="407"/>
      <c r="S1608" s="407"/>
      <c r="T1608" s="407"/>
      <c r="U1608" s="407"/>
      <c r="V1608" s="407"/>
      <c r="W1608" s="407"/>
      <c r="X1608" s="407"/>
      <c r="Y1608" s="407"/>
      <c r="Z1608" s="407"/>
      <c r="AA1608" s="407"/>
      <c r="AB1608" s="407"/>
      <c r="AC1608" s="407"/>
      <c r="AD1608" s="448"/>
    </row>
    <row r="1609" spans="1:30" ht="20.399999999999999" customHeight="1">
      <c r="A1609" s="796" t="s">
        <v>3036</v>
      </c>
      <c r="B1609" s="669" t="s">
        <v>3035</v>
      </c>
      <c r="C1609" s="275">
        <v>170</v>
      </c>
      <c r="D1609" s="275">
        <v>170</v>
      </c>
      <c r="E1609" s="275">
        <v>0</v>
      </c>
      <c r="F1609" s="275">
        <v>0</v>
      </c>
      <c r="G1609" s="1041">
        <v>100</v>
      </c>
      <c r="H1609" s="275">
        <v>0</v>
      </c>
      <c r="I1609" s="275">
        <v>0</v>
      </c>
      <c r="J1609" s="275">
        <v>0</v>
      </c>
      <c r="K1609" s="275">
        <v>0</v>
      </c>
      <c r="L1609" s="275">
        <v>0</v>
      </c>
      <c r="M1609" s="275">
        <v>0</v>
      </c>
      <c r="N1609" s="275">
        <v>0</v>
      </c>
      <c r="O1609" s="275">
        <v>0</v>
      </c>
      <c r="P1609" s="275">
        <v>0</v>
      </c>
      <c r="Q1609" s="275">
        <v>0</v>
      </c>
      <c r="R1609" s="275">
        <v>1</v>
      </c>
      <c r="S1609" s="275">
        <v>0</v>
      </c>
      <c r="T1609" s="275">
        <v>1</v>
      </c>
      <c r="U1609" s="275">
        <v>3</v>
      </c>
      <c r="V1609" s="1042">
        <v>1</v>
      </c>
      <c r="W1609" s="275">
        <v>5</v>
      </c>
      <c r="X1609" s="275">
        <v>11</v>
      </c>
      <c r="Y1609" s="275">
        <v>17</v>
      </c>
      <c r="Z1609" s="275">
        <v>30</v>
      </c>
      <c r="AA1609" s="275">
        <v>33</v>
      </c>
      <c r="AB1609" s="275">
        <v>27</v>
      </c>
      <c r="AC1609" s="275">
        <v>41</v>
      </c>
      <c r="AD1609" s="448"/>
    </row>
    <row r="1610" spans="1:30" ht="20.399999999999999" customHeight="1">
      <c r="A1610" s="794"/>
      <c r="B1610" s="670" t="s">
        <v>1468</v>
      </c>
      <c r="C1610" s="276">
        <v>95</v>
      </c>
      <c r="D1610" s="276">
        <v>95</v>
      </c>
      <c r="E1610" s="276">
        <v>0</v>
      </c>
      <c r="F1610" s="276">
        <v>0</v>
      </c>
      <c r="G1610" s="1043">
        <v>100</v>
      </c>
      <c r="H1610" s="276">
        <v>0</v>
      </c>
      <c r="I1610" s="276">
        <v>0</v>
      </c>
      <c r="J1610" s="276">
        <v>0</v>
      </c>
      <c r="K1610" s="276">
        <v>0</v>
      </c>
      <c r="L1610" s="276">
        <v>0</v>
      </c>
      <c r="M1610" s="276">
        <v>0</v>
      </c>
      <c r="N1610" s="276">
        <v>0</v>
      </c>
      <c r="O1610" s="276">
        <v>0</v>
      </c>
      <c r="P1610" s="276">
        <v>0</v>
      </c>
      <c r="Q1610" s="276">
        <v>0</v>
      </c>
      <c r="R1610" s="276">
        <v>1</v>
      </c>
      <c r="S1610" s="276">
        <v>0</v>
      </c>
      <c r="T1610" s="276">
        <v>1</v>
      </c>
      <c r="U1610" s="276">
        <v>2</v>
      </c>
      <c r="V1610" s="1044">
        <v>0</v>
      </c>
      <c r="W1610" s="276">
        <v>5</v>
      </c>
      <c r="X1610" s="276">
        <v>5</v>
      </c>
      <c r="Y1610" s="276">
        <v>14</v>
      </c>
      <c r="Z1610" s="276">
        <v>20</v>
      </c>
      <c r="AA1610" s="276">
        <v>15</v>
      </c>
      <c r="AB1610" s="276">
        <v>14</v>
      </c>
      <c r="AC1610" s="276">
        <v>18</v>
      </c>
      <c r="AD1610" s="448"/>
    </row>
    <row r="1611" spans="1:30" ht="20.399999999999999" customHeight="1">
      <c r="A1611" s="794"/>
      <c r="B1611" s="670" t="s">
        <v>1467</v>
      </c>
      <c r="C1611" s="276">
        <v>75</v>
      </c>
      <c r="D1611" s="276">
        <v>75</v>
      </c>
      <c r="E1611" s="276">
        <v>0</v>
      </c>
      <c r="F1611" s="276">
        <v>0</v>
      </c>
      <c r="G1611" s="1043">
        <v>100</v>
      </c>
      <c r="H1611" s="276">
        <v>0</v>
      </c>
      <c r="I1611" s="276">
        <v>0</v>
      </c>
      <c r="J1611" s="276">
        <v>0</v>
      </c>
      <c r="K1611" s="276">
        <v>0</v>
      </c>
      <c r="L1611" s="276">
        <v>0</v>
      </c>
      <c r="M1611" s="276">
        <v>0</v>
      </c>
      <c r="N1611" s="276">
        <v>0</v>
      </c>
      <c r="O1611" s="276">
        <v>0</v>
      </c>
      <c r="P1611" s="276">
        <v>0</v>
      </c>
      <c r="Q1611" s="276">
        <v>0</v>
      </c>
      <c r="R1611" s="276">
        <v>0</v>
      </c>
      <c r="S1611" s="276">
        <v>0</v>
      </c>
      <c r="T1611" s="276">
        <v>0</v>
      </c>
      <c r="U1611" s="276">
        <v>1</v>
      </c>
      <c r="V1611" s="1044">
        <v>1</v>
      </c>
      <c r="W1611" s="276">
        <v>0</v>
      </c>
      <c r="X1611" s="276">
        <v>6</v>
      </c>
      <c r="Y1611" s="276">
        <v>3</v>
      </c>
      <c r="Z1611" s="276">
        <v>10</v>
      </c>
      <c r="AA1611" s="276">
        <v>18</v>
      </c>
      <c r="AB1611" s="276">
        <v>13</v>
      </c>
      <c r="AC1611" s="276">
        <v>23</v>
      </c>
      <c r="AD1611" s="448"/>
    </row>
    <row r="1612" spans="1:30" ht="20.399999999999999" customHeight="1">
      <c r="A1612" s="794"/>
      <c r="B1612" s="670" t="s">
        <v>4104</v>
      </c>
      <c r="C1612" s="276">
        <v>0</v>
      </c>
      <c r="D1612" s="276">
        <v>0</v>
      </c>
      <c r="E1612" s="276">
        <v>0</v>
      </c>
      <c r="F1612" s="276">
        <v>0</v>
      </c>
      <c r="G1612" s="1043">
        <v>0</v>
      </c>
      <c r="H1612" s="276">
        <v>0</v>
      </c>
      <c r="I1612" s="276">
        <v>0</v>
      </c>
      <c r="J1612" s="276">
        <v>0</v>
      </c>
      <c r="K1612" s="276">
        <v>0</v>
      </c>
      <c r="L1612" s="276">
        <v>0</v>
      </c>
      <c r="M1612" s="276">
        <v>0</v>
      </c>
      <c r="N1612" s="276">
        <v>0</v>
      </c>
      <c r="O1612" s="276">
        <v>0</v>
      </c>
      <c r="P1612" s="276">
        <v>0</v>
      </c>
      <c r="Q1612" s="276">
        <v>0</v>
      </c>
      <c r="R1612" s="276">
        <v>0</v>
      </c>
      <c r="S1612" s="276">
        <v>0</v>
      </c>
      <c r="T1612" s="276">
        <v>0</v>
      </c>
      <c r="U1612" s="276">
        <v>0</v>
      </c>
      <c r="V1612" s="1044">
        <v>0</v>
      </c>
      <c r="W1612" s="276">
        <v>0</v>
      </c>
      <c r="X1612" s="276">
        <v>0</v>
      </c>
      <c r="Y1612" s="276">
        <v>0</v>
      </c>
      <c r="Z1612" s="276">
        <v>0</v>
      </c>
      <c r="AA1612" s="276">
        <v>0</v>
      </c>
      <c r="AB1612" s="276">
        <v>0</v>
      </c>
      <c r="AC1612" s="276">
        <v>0</v>
      </c>
      <c r="AD1612" s="448"/>
    </row>
    <row r="1613" spans="1:30" ht="20.399999999999999" customHeight="1">
      <c r="A1613" s="407"/>
      <c r="B1613" s="407"/>
      <c r="C1613" s="407"/>
      <c r="D1613" s="407"/>
      <c r="E1613" s="407"/>
      <c r="F1613" s="407"/>
      <c r="G1613" s="407"/>
      <c r="H1613" s="407"/>
      <c r="I1613" s="407"/>
      <c r="J1613" s="407"/>
      <c r="K1613" s="407"/>
      <c r="L1613" s="407"/>
      <c r="M1613" s="407"/>
      <c r="N1613" s="407"/>
      <c r="O1613" s="407"/>
      <c r="P1613" s="407"/>
      <c r="Q1613" s="407"/>
      <c r="R1613" s="407"/>
      <c r="S1613" s="407"/>
      <c r="T1613" s="407"/>
      <c r="U1613" s="407"/>
      <c r="V1613" s="407"/>
      <c r="W1613" s="407"/>
      <c r="X1613" s="407"/>
      <c r="Y1613" s="407"/>
      <c r="Z1613" s="407"/>
      <c r="AA1613" s="407"/>
      <c r="AB1613" s="407"/>
      <c r="AC1613" s="407"/>
      <c r="AD1613" s="448"/>
    </row>
    <row r="1614" spans="1:30" ht="20.399999999999999" customHeight="1">
      <c r="A1614" s="796" t="s">
        <v>3034</v>
      </c>
      <c r="B1614" s="669" t="s">
        <v>3033</v>
      </c>
      <c r="C1614" s="275">
        <v>1563</v>
      </c>
      <c r="D1614" s="275">
        <v>1563</v>
      </c>
      <c r="E1614" s="275">
        <v>0</v>
      </c>
      <c r="F1614" s="275">
        <v>0</v>
      </c>
      <c r="G1614" s="1041">
        <v>100</v>
      </c>
      <c r="H1614" s="275">
        <v>0</v>
      </c>
      <c r="I1614" s="275">
        <v>0</v>
      </c>
      <c r="J1614" s="275">
        <v>0</v>
      </c>
      <c r="K1614" s="275">
        <v>0</v>
      </c>
      <c r="L1614" s="275">
        <v>0</v>
      </c>
      <c r="M1614" s="275">
        <v>0</v>
      </c>
      <c r="N1614" s="275">
        <v>0</v>
      </c>
      <c r="O1614" s="275">
        <v>0</v>
      </c>
      <c r="P1614" s="275">
        <v>0</v>
      </c>
      <c r="Q1614" s="275">
        <v>2</v>
      </c>
      <c r="R1614" s="275">
        <v>2</v>
      </c>
      <c r="S1614" s="275">
        <v>6</v>
      </c>
      <c r="T1614" s="275">
        <v>14</v>
      </c>
      <c r="U1614" s="275">
        <v>30</v>
      </c>
      <c r="V1614" s="1042">
        <v>67</v>
      </c>
      <c r="W1614" s="275">
        <v>103</v>
      </c>
      <c r="X1614" s="275">
        <v>109</v>
      </c>
      <c r="Y1614" s="275">
        <v>150</v>
      </c>
      <c r="Z1614" s="275">
        <v>224</v>
      </c>
      <c r="AA1614" s="275">
        <v>195</v>
      </c>
      <c r="AB1614" s="275">
        <v>263</v>
      </c>
      <c r="AC1614" s="275">
        <v>398</v>
      </c>
      <c r="AD1614" s="448"/>
    </row>
    <row r="1615" spans="1:30" ht="20.399999999999999" customHeight="1">
      <c r="A1615" s="794"/>
      <c r="B1615" s="670" t="s">
        <v>1468</v>
      </c>
      <c r="C1615" s="276">
        <v>978</v>
      </c>
      <c r="D1615" s="276">
        <v>978</v>
      </c>
      <c r="E1615" s="276">
        <v>0</v>
      </c>
      <c r="F1615" s="276">
        <v>0</v>
      </c>
      <c r="G1615" s="1043">
        <v>100</v>
      </c>
      <c r="H1615" s="276">
        <v>0</v>
      </c>
      <c r="I1615" s="276">
        <v>0</v>
      </c>
      <c r="J1615" s="276">
        <v>0</v>
      </c>
      <c r="K1615" s="276">
        <v>0</v>
      </c>
      <c r="L1615" s="276">
        <v>0</v>
      </c>
      <c r="M1615" s="276">
        <v>0</v>
      </c>
      <c r="N1615" s="276">
        <v>0</v>
      </c>
      <c r="O1615" s="276">
        <v>0</v>
      </c>
      <c r="P1615" s="276">
        <v>0</v>
      </c>
      <c r="Q1615" s="276">
        <v>2</v>
      </c>
      <c r="R1615" s="276">
        <v>2</v>
      </c>
      <c r="S1615" s="276">
        <v>4</v>
      </c>
      <c r="T1615" s="276">
        <v>10</v>
      </c>
      <c r="U1615" s="276">
        <v>22</v>
      </c>
      <c r="V1615" s="1044">
        <v>57</v>
      </c>
      <c r="W1615" s="276">
        <v>76</v>
      </c>
      <c r="X1615" s="276">
        <v>88</v>
      </c>
      <c r="Y1615" s="276">
        <v>117</v>
      </c>
      <c r="Z1615" s="276">
        <v>153</v>
      </c>
      <c r="AA1615" s="276">
        <v>118</v>
      </c>
      <c r="AB1615" s="276">
        <v>162</v>
      </c>
      <c r="AC1615" s="276">
        <v>167</v>
      </c>
      <c r="AD1615" s="448"/>
    </row>
    <row r="1616" spans="1:30" ht="20.399999999999999" customHeight="1">
      <c r="A1616" s="794"/>
      <c r="B1616" s="670" t="s">
        <v>1467</v>
      </c>
      <c r="C1616" s="276">
        <v>585</v>
      </c>
      <c r="D1616" s="276">
        <v>585</v>
      </c>
      <c r="E1616" s="276">
        <v>0</v>
      </c>
      <c r="F1616" s="276">
        <v>0</v>
      </c>
      <c r="G1616" s="1043">
        <v>100</v>
      </c>
      <c r="H1616" s="276">
        <v>0</v>
      </c>
      <c r="I1616" s="276">
        <v>0</v>
      </c>
      <c r="J1616" s="276">
        <v>0</v>
      </c>
      <c r="K1616" s="276">
        <v>0</v>
      </c>
      <c r="L1616" s="276">
        <v>0</v>
      </c>
      <c r="M1616" s="276">
        <v>0</v>
      </c>
      <c r="N1616" s="276">
        <v>0</v>
      </c>
      <c r="O1616" s="276">
        <v>0</v>
      </c>
      <c r="P1616" s="276">
        <v>0</v>
      </c>
      <c r="Q1616" s="276">
        <v>0</v>
      </c>
      <c r="R1616" s="276">
        <v>0</v>
      </c>
      <c r="S1616" s="276">
        <v>2</v>
      </c>
      <c r="T1616" s="276">
        <v>4</v>
      </c>
      <c r="U1616" s="276">
        <v>8</v>
      </c>
      <c r="V1616" s="1044">
        <v>10</v>
      </c>
      <c r="W1616" s="276">
        <v>27</v>
      </c>
      <c r="X1616" s="276">
        <v>21</v>
      </c>
      <c r="Y1616" s="276">
        <v>33</v>
      </c>
      <c r="Z1616" s="276">
        <v>71</v>
      </c>
      <c r="AA1616" s="276">
        <v>77</v>
      </c>
      <c r="AB1616" s="276">
        <v>101</v>
      </c>
      <c r="AC1616" s="276">
        <v>231</v>
      </c>
      <c r="AD1616" s="448"/>
    </row>
    <row r="1617" spans="1:30" ht="20.399999999999999" customHeight="1">
      <c r="A1617" s="794"/>
      <c r="B1617" s="670" t="s">
        <v>4104</v>
      </c>
      <c r="C1617" s="276">
        <v>0</v>
      </c>
      <c r="D1617" s="276">
        <v>0</v>
      </c>
      <c r="E1617" s="276">
        <v>0</v>
      </c>
      <c r="F1617" s="276">
        <v>0</v>
      </c>
      <c r="G1617" s="1043">
        <v>0</v>
      </c>
      <c r="H1617" s="276">
        <v>0</v>
      </c>
      <c r="I1617" s="276">
        <v>0</v>
      </c>
      <c r="J1617" s="276">
        <v>0</v>
      </c>
      <c r="K1617" s="276">
        <v>0</v>
      </c>
      <c r="L1617" s="276">
        <v>0</v>
      </c>
      <c r="M1617" s="276">
        <v>0</v>
      </c>
      <c r="N1617" s="276">
        <v>0</v>
      </c>
      <c r="O1617" s="276">
        <v>0</v>
      </c>
      <c r="P1617" s="276">
        <v>0</v>
      </c>
      <c r="Q1617" s="276">
        <v>0</v>
      </c>
      <c r="R1617" s="276">
        <v>0</v>
      </c>
      <c r="S1617" s="276">
        <v>0</v>
      </c>
      <c r="T1617" s="276">
        <v>0</v>
      </c>
      <c r="U1617" s="276">
        <v>0</v>
      </c>
      <c r="V1617" s="1044">
        <v>0</v>
      </c>
      <c r="W1617" s="276">
        <v>0</v>
      </c>
      <c r="X1617" s="276">
        <v>0</v>
      </c>
      <c r="Y1617" s="276">
        <v>0</v>
      </c>
      <c r="Z1617" s="276">
        <v>0</v>
      </c>
      <c r="AA1617" s="276">
        <v>0</v>
      </c>
      <c r="AB1617" s="276">
        <v>0</v>
      </c>
      <c r="AC1617" s="276">
        <v>0</v>
      </c>
      <c r="AD1617" s="448"/>
    </row>
    <row r="1618" spans="1:30" ht="20.399999999999999" customHeight="1">
      <c r="A1618" s="407"/>
      <c r="B1618" s="407"/>
      <c r="C1618" s="407"/>
      <c r="D1618" s="407"/>
      <c r="E1618" s="407"/>
      <c r="F1618" s="407"/>
      <c r="G1618" s="407"/>
      <c r="H1618" s="407"/>
      <c r="I1618" s="407"/>
      <c r="J1618" s="407"/>
      <c r="K1618" s="407"/>
      <c r="L1618" s="407"/>
      <c r="M1618" s="407"/>
      <c r="N1618" s="407"/>
      <c r="O1618" s="407"/>
      <c r="P1618" s="407"/>
      <c r="Q1618" s="407"/>
      <c r="R1618" s="407"/>
      <c r="S1618" s="407"/>
      <c r="T1618" s="407"/>
      <c r="U1618" s="407"/>
      <c r="V1618" s="407"/>
      <c r="W1618" s="407"/>
      <c r="X1618" s="407"/>
      <c r="Y1618" s="407"/>
      <c r="Z1618" s="407"/>
      <c r="AA1618" s="407"/>
      <c r="AB1618" s="407"/>
      <c r="AC1618" s="407"/>
      <c r="AD1618" s="448"/>
    </row>
    <row r="1619" spans="1:30" ht="20.399999999999999" customHeight="1">
      <c r="A1619" s="796" t="s">
        <v>3032</v>
      </c>
      <c r="B1619" s="669" t="s">
        <v>3031</v>
      </c>
      <c r="C1619" s="275">
        <v>246</v>
      </c>
      <c r="D1619" s="275">
        <v>246</v>
      </c>
      <c r="E1619" s="275">
        <v>0</v>
      </c>
      <c r="F1619" s="275">
        <v>0</v>
      </c>
      <c r="G1619" s="1041">
        <v>100</v>
      </c>
      <c r="H1619" s="275">
        <v>0</v>
      </c>
      <c r="I1619" s="275">
        <v>0</v>
      </c>
      <c r="J1619" s="275">
        <v>0</v>
      </c>
      <c r="K1619" s="275">
        <v>0</v>
      </c>
      <c r="L1619" s="275">
        <v>0</v>
      </c>
      <c r="M1619" s="275">
        <v>0</v>
      </c>
      <c r="N1619" s="275">
        <v>1</v>
      </c>
      <c r="O1619" s="275">
        <v>5</v>
      </c>
      <c r="P1619" s="275">
        <v>1</v>
      </c>
      <c r="Q1619" s="275">
        <v>4</v>
      </c>
      <c r="R1619" s="275">
        <v>3</v>
      </c>
      <c r="S1619" s="275">
        <v>6</v>
      </c>
      <c r="T1619" s="275">
        <v>6</v>
      </c>
      <c r="U1619" s="275">
        <v>14</v>
      </c>
      <c r="V1619" s="1042">
        <v>15</v>
      </c>
      <c r="W1619" s="275">
        <v>8</v>
      </c>
      <c r="X1619" s="275">
        <v>12</v>
      </c>
      <c r="Y1619" s="275">
        <v>18</v>
      </c>
      <c r="Z1619" s="275">
        <v>37</v>
      </c>
      <c r="AA1619" s="275">
        <v>26</v>
      </c>
      <c r="AB1619" s="275">
        <v>32</v>
      </c>
      <c r="AC1619" s="275">
        <v>58</v>
      </c>
      <c r="AD1619" s="448"/>
    </row>
    <row r="1620" spans="1:30" ht="20.399999999999999" customHeight="1">
      <c r="A1620" s="794"/>
      <c r="B1620" s="670" t="s">
        <v>1468</v>
      </c>
      <c r="C1620" s="276">
        <v>107</v>
      </c>
      <c r="D1620" s="276">
        <v>107</v>
      </c>
      <c r="E1620" s="276">
        <v>0</v>
      </c>
      <c r="F1620" s="276">
        <v>0</v>
      </c>
      <c r="G1620" s="1043">
        <v>100</v>
      </c>
      <c r="H1620" s="276">
        <v>0</v>
      </c>
      <c r="I1620" s="276">
        <v>0</v>
      </c>
      <c r="J1620" s="276">
        <v>0</v>
      </c>
      <c r="K1620" s="276">
        <v>0</v>
      </c>
      <c r="L1620" s="276">
        <v>0</v>
      </c>
      <c r="M1620" s="276">
        <v>0</v>
      </c>
      <c r="N1620" s="276">
        <v>1</v>
      </c>
      <c r="O1620" s="276">
        <v>3</v>
      </c>
      <c r="P1620" s="276">
        <v>1</v>
      </c>
      <c r="Q1620" s="276">
        <v>2</v>
      </c>
      <c r="R1620" s="276">
        <v>2</v>
      </c>
      <c r="S1620" s="276">
        <v>2</v>
      </c>
      <c r="T1620" s="276">
        <v>2</v>
      </c>
      <c r="U1620" s="276">
        <v>4</v>
      </c>
      <c r="V1620" s="1044">
        <v>9</v>
      </c>
      <c r="W1620" s="276">
        <v>6</v>
      </c>
      <c r="X1620" s="276">
        <v>6</v>
      </c>
      <c r="Y1620" s="276">
        <v>8</v>
      </c>
      <c r="Z1620" s="276">
        <v>18</v>
      </c>
      <c r="AA1620" s="276">
        <v>13</v>
      </c>
      <c r="AB1620" s="276">
        <v>12</v>
      </c>
      <c r="AC1620" s="276">
        <v>18</v>
      </c>
      <c r="AD1620" s="448"/>
    </row>
    <row r="1621" spans="1:30" ht="20.399999999999999" customHeight="1">
      <c r="A1621" s="794"/>
      <c r="B1621" s="670" t="s">
        <v>1467</v>
      </c>
      <c r="C1621" s="276">
        <v>139</v>
      </c>
      <c r="D1621" s="276">
        <v>139</v>
      </c>
      <c r="E1621" s="276">
        <v>0</v>
      </c>
      <c r="F1621" s="276">
        <v>0</v>
      </c>
      <c r="G1621" s="1043">
        <v>100</v>
      </c>
      <c r="H1621" s="276">
        <v>0</v>
      </c>
      <c r="I1621" s="276">
        <v>0</v>
      </c>
      <c r="J1621" s="276">
        <v>0</v>
      </c>
      <c r="K1621" s="276">
        <v>0</v>
      </c>
      <c r="L1621" s="276">
        <v>0</v>
      </c>
      <c r="M1621" s="276">
        <v>0</v>
      </c>
      <c r="N1621" s="276">
        <v>0</v>
      </c>
      <c r="O1621" s="276">
        <v>2</v>
      </c>
      <c r="P1621" s="276">
        <v>0</v>
      </c>
      <c r="Q1621" s="276">
        <v>2</v>
      </c>
      <c r="R1621" s="276">
        <v>1</v>
      </c>
      <c r="S1621" s="276">
        <v>4</v>
      </c>
      <c r="T1621" s="276">
        <v>4</v>
      </c>
      <c r="U1621" s="276">
        <v>10</v>
      </c>
      <c r="V1621" s="1044">
        <v>6</v>
      </c>
      <c r="W1621" s="276">
        <v>2</v>
      </c>
      <c r="X1621" s="276">
        <v>6</v>
      </c>
      <c r="Y1621" s="276">
        <v>10</v>
      </c>
      <c r="Z1621" s="276">
        <v>19</v>
      </c>
      <c r="AA1621" s="276">
        <v>13</v>
      </c>
      <c r="AB1621" s="276">
        <v>20</v>
      </c>
      <c r="AC1621" s="276">
        <v>40</v>
      </c>
      <c r="AD1621" s="448"/>
    </row>
    <row r="1622" spans="1:30" ht="20.399999999999999" customHeight="1">
      <c r="A1622" s="794"/>
      <c r="B1622" s="670" t="s">
        <v>4104</v>
      </c>
      <c r="C1622" s="276">
        <v>0</v>
      </c>
      <c r="D1622" s="276">
        <v>0</v>
      </c>
      <c r="E1622" s="276">
        <v>0</v>
      </c>
      <c r="F1622" s="276">
        <v>0</v>
      </c>
      <c r="G1622" s="1043">
        <v>0</v>
      </c>
      <c r="H1622" s="276">
        <v>0</v>
      </c>
      <c r="I1622" s="276">
        <v>0</v>
      </c>
      <c r="J1622" s="276">
        <v>0</v>
      </c>
      <c r="K1622" s="276">
        <v>0</v>
      </c>
      <c r="L1622" s="276">
        <v>0</v>
      </c>
      <c r="M1622" s="276">
        <v>0</v>
      </c>
      <c r="N1622" s="276">
        <v>0</v>
      </c>
      <c r="O1622" s="276">
        <v>0</v>
      </c>
      <c r="P1622" s="276">
        <v>0</v>
      </c>
      <c r="Q1622" s="276">
        <v>0</v>
      </c>
      <c r="R1622" s="276">
        <v>0</v>
      </c>
      <c r="S1622" s="276">
        <v>0</v>
      </c>
      <c r="T1622" s="276">
        <v>0</v>
      </c>
      <c r="U1622" s="276">
        <v>0</v>
      </c>
      <c r="V1622" s="1044">
        <v>0</v>
      </c>
      <c r="W1622" s="276">
        <v>0</v>
      </c>
      <c r="X1622" s="276">
        <v>0</v>
      </c>
      <c r="Y1622" s="276">
        <v>0</v>
      </c>
      <c r="Z1622" s="276">
        <v>0</v>
      </c>
      <c r="AA1622" s="276">
        <v>0</v>
      </c>
      <c r="AB1622" s="276">
        <v>0</v>
      </c>
      <c r="AC1622" s="276">
        <v>0</v>
      </c>
      <c r="AD1622" s="448"/>
    </row>
    <row r="1623" spans="1:30" ht="20.399999999999999" customHeight="1">
      <c r="A1623" s="407"/>
      <c r="B1623" s="407"/>
      <c r="C1623" s="407"/>
      <c r="D1623" s="407"/>
      <c r="E1623" s="407"/>
      <c r="F1623" s="407"/>
      <c r="G1623" s="407"/>
      <c r="H1623" s="407"/>
      <c r="I1623" s="407"/>
      <c r="J1623" s="407"/>
      <c r="K1623" s="407"/>
      <c r="L1623" s="407"/>
      <c r="M1623" s="407"/>
      <c r="N1623" s="407"/>
      <c r="O1623" s="407"/>
      <c r="P1623" s="407"/>
      <c r="Q1623" s="407"/>
      <c r="R1623" s="407"/>
      <c r="S1623" s="407"/>
      <c r="T1623" s="407"/>
      <c r="U1623" s="407"/>
      <c r="V1623" s="407"/>
      <c r="W1623" s="407"/>
      <c r="X1623" s="407"/>
      <c r="Y1623" s="407"/>
      <c r="Z1623" s="407"/>
      <c r="AA1623" s="407"/>
      <c r="AB1623" s="407"/>
      <c r="AC1623" s="407"/>
      <c r="AD1623" s="448"/>
    </row>
    <row r="1624" spans="1:30" ht="20.399999999999999" customHeight="1">
      <c r="A1624" s="796" t="s">
        <v>3030</v>
      </c>
      <c r="B1624" s="669" t="s">
        <v>3029</v>
      </c>
      <c r="C1624" s="275">
        <v>64</v>
      </c>
      <c r="D1624" s="275">
        <v>64</v>
      </c>
      <c r="E1624" s="275">
        <v>0</v>
      </c>
      <c r="F1624" s="275">
        <v>0</v>
      </c>
      <c r="G1624" s="1041">
        <v>100</v>
      </c>
      <c r="H1624" s="275">
        <v>0</v>
      </c>
      <c r="I1624" s="275">
        <v>0</v>
      </c>
      <c r="J1624" s="275">
        <v>0</v>
      </c>
      <c r="K1624" s="275">
        <v>0</v>
      </c>
      <c r="L1624" s="275">
        <v>2</v>
      </c>
      <c r="M1624" s="275">
        <v>0</v>
      </c>
      <c r="N1624" s="275">
        <v>0</v>
      </c>
      <c r="O1624" s="275">
        <v>2</v>
      </c>
      <c r="P1624" s="275">
        <v>0</v>
      </c>
      <c r="Q1624" s="275">
        <v>2</v>
      </c>
      <c r="R1624" s="275">
        <v>1</v>
      </c>
      <c r="S1624" s="275">
        <v>2</v>
      </c>
      <c r="T1624" s="275">
        <v>5</v>
      </c>
      <c r="U1624" s="275">
        <v>5</v>
      </c>
      <c r="V1624" s="1042">
        <v>2</v>
      </c>
      <c r="W1624" s="275">
        <v>1</v>
      </c>
      <c r="X1624" s="275">
        <v>7</v>
      </c>
      <c r="Y1624" s="275">
        <v>2</v>
      </c>
      <c r="Z1624" s="275">
        <v>5</v>
      </c>
      <c r="AA1624" s="275">
        <v>11</v>
      </c>
      <c r="AB1624" s="275">
        <v>7</v>
      </c>
      <c r="AC1624" s="275">
        <v>10</v>
      </c>
      <c r="AD1624" s="448"/>
    </row>
    <row r="1625" spans="1:30" ht="20.399999999999999" customHeight="1">
      <c r="A1625" s="794"/>
      <c r="B1625" s="670" t="s">
        <v>1468</v>
      </c>
      <c r="C1625" s="276">
        <v>25</v>
      </c>
      <c r="D1625" s="276">
        <v>25</v>
      </c>
      <c r="E1625" s="276">
        <v>0</v>
      </c>
      <c r="F1625" s="276">
        <v>0</v>
      </c>
      <c r="G1625" s="1043">
        <v>100</v>
      </c>
      <c r="H1625" s="276">
        <v>0</v>
      </c>
      <c r="I1625" s="276">
        <v>0</v>
      </c>
      <c r="J1625" s="276">
        <v>0</v>
      </c>
      <c r="K1625" s="276">
        <v>0</v>
      </c>
      <c r="L1625" s="276">
        <v>1</v>
      </c>
      <c r="M1625" s="276">
        <v>0</v>
      </c>
      <c r="N1625" s="276">
        <v>0</v>
      </c>
      <c r="O1625" s="276">
        <v>2</v>
      </c>
      <c r="P1625" s="276">
        <v>0</v>
      </c>
      <c r="Q1625" s="276">
        <v>0</v>
      </c>
      <c r="R1625" s="276">
        <v>0</v>
      </c>
      <c r="S1625" s="276">
        <v>1</v>
      </c>
      <c r="T1625" s="276">
        <v>2</v>
      </c>
      <c r="U1625" s="276">
        <v>3</v>
      </c>
      <c r="V1625" s="1044">
        <v>2</v>
      </c>
      <c r="W1625" s="276">
        <v>0</v>
      </c>
      <c r="X1625" s="276">
        <v>3</v>
      </c>
      <c r="Y1625" s="276">
        <v>0</v>
      </c>
      <c r="Z1625" s="276">
        <v>3</v>
      </c>
      <c r="AA1625" s="276">
        <v>5</v>
      </c>
      <c r="AB1625" s="276">
        <v>0</v>
      </c>
      <c r="AC1625" s="276">
        <v>3</v>
      </c>
      <c r="AD1625" s="448"/>
    </row>
    <row r="1626" spans="1:30" ht="20.399999999999999" customHeight="1">
      <c r="A1626" s="794"/>
      <c r="B1626" s="670" t="s">
        <v>1467</v>
      </c>
      <c r="C1626" s="276">
        <v>39</v>
      </c>
      <c r="D1626" s="276">
        <v>39</v>
      </c>
      <c r="E1626" s="276">
        <v>0</v>
      </c>
      <c r="F1626" s="276">
        <v>0</v>
      </c>
      <c r="G1626" s="1043">
        <v>100</v>
      </c>
      <c r="H1626" s="276">
        <v>0</v>
      </c>
      <c r="I1626" s="276">
        <v>0</v>
      </c>
      <c r="J1626" s="276">
        <v>0</v>
      </c>
      <c r="K1626" s="276">
        <v>0</v>
      </c>
      <c r="L1626" s="276">
        <v>1</v>
      </c>
      <c r="M1626" s="276">
        <v>0</v>
      </c>
      <c r="N1626" s="276">
        <v>0</v>
      </c>
      <c r="O1626" s="276">
        <v>0</v>
      </c>
      <c r="P1626" s="276">
        <v>0</v>
      </c>
      <c r="Q1626" s="276">
        <v>2</v>
      </c>
      <c r="R1626" s="276">
        <v>1</v>
      </c>
      <c r="S1626" s="276">
        <v>1</v>
      </c>
      <c r="T1626" s="276">
        <v>3</v>
      </c>
      <c r="U1626" s="276">
        <v>2</v>
      </c>
      <c r="V1626" s="1044">
        <v>0</v>
      </c>
      <c r="W1626" s="276">
        <v>1</v>
      </c>
      <c r="X1626" s="276">
        <v>4</v>
      </c>
      <c r="Y1626" s="276">
        <v>2</v>
      </c>
      <c r="Z1626" s="276">
        <v>2</v>
      </c>
      <c r="AA1626" s="276">
        <v>6</v>
      </c>
      <c r="AB1626" s="276">
        <v>7</v>
      </c>
      <c r="AC1626" s="276">
        <v>7</v>
      </c>
      <c r="AD1626" s="448"/>
    </row>
    <row r="1627" spans="1:30" ht="20.399999999999999" customHeight="1">
      <c r="A1627" s="794"/>
      <c r="B1627" s="670" t="s">
        <v>4104</v>
      </c>
      <c r="C1627" s="276">
        <v>0</v>
      </c>
      <c r="D1627" s="276">
        <v>0</v>
      </c>
      <c r="E1627" s="276">
        <v>0</v>
      </c>
      <c r="F1627" s="276">
        <v>0</v>
      </c>
      <c r="G1627" s="1043">
        <v>0</v>
      </c>
      <c r="H1627" s="276">
        <v>0</v>
      </c>
      <c r="I1627" s="276">
        <v>0</v>
      </c>
      <c r="J1627" s="276">
        <v>0</v>
      </c>
      <c r="K1627" s="276">
        <v>0</v>
      </c>
      <c r="L1627" s="276">
        <v>0</v>
      </c>
      <c r="M1627" s="276">
        <v>0</v>
      </c>
      <c r="N1627" s="276">
        <v>0</v>
      </c>
      <c r="O1627" s="276">
        <v>0</v>
      </c>
      <c r="P1627" s="276">
        <v>0</v>
      </c>
      <c r="Q1627" s="276">
        <v>0</v>
      </c>
      <c r="R1627" s="276">
        <v>0</v>
      </c>
      <c r="S1627" s="276">
        <v>0</v>
      </c>
      <c r="T1627" s="276">
        <v>0</v>
      </c>
      <c r="U1627" s="276">
        <v>0</v>
      </c>
      <c r="V1627" s="1044">
        <v>0</v>
      </c>
      <c r="W1627" s="276">
        <v>0</v>
      </c>
      <c r="X1627" s="276">
        <v>0</v>
      </c>
      <c r="Y1627" s="276">
        <v>0</v>
      </c>
      <c r="Z1627" s="276">
        <v>0</v>
      </c>
      <c r="AA1627" s="276">
        <v>0</v>
      </c>
      <c r="AB1627" s="276">
        <v>0</v>
      </c>
      <c r="AC1627" s="276">
        <v>0</v>
      </c>
      <c r="AD1627" s="448"/>
    </row>
    <row r="1628" spans="1:30" ht="20.399999999999999" customHeight="1">
      <c r="A1628" s="407"/>
      <c r="B1628" s="407"/>
      <c r="C1628" s="407"/>
      <c r="D1628" s="407"/>
      <c r="E1628" s="407"/>
      <c r="F1628" s="407"/>
      <c r="G1628" s="407"/>
      <c r="H1628" s="407"/>
      <c r="I1628" s="407"/>
      <c r="J1628" s="407"/>
      <c r="K1628" s="407"/>
      <c r="L1628" s="407"/>
      <c r="M1628" s="407"/>
      <c r="N1628" s="407"/>
      <c r="O1628" s="407"/>
      <c r="P1628" s="407"/>
      <c r="Q1628" s="407"/>
      <c r="R1628" s="407"/>
      <c r="S1628" s="407"/>
      <c r="T1628" s="407"/>
      <c r="U1628" s="407"/>
      <c r="V1628" s="407"/>
      <c r="W1628" s="407"/>
      <c r="X1628" s="407"/>
      <c r="Y1628" s="407"/>
      <c r="Z1628" s="407"/>
      <c r="AA1628" s="407"/>
      <c r="AB1628" s="407"/>
      <c r="AC1628" s="407"/>
      <c r="AD1628" s="448"/>
    </row>
    <row r="1629" spans="1:30" ht="20.399999999999999" customHeight="1">
      <c r="A1629" s="796" t="s">
        <v>3028</v>
      </c>
      <c r="B1629" s="669" t="s">
        <v>3027</v>
      </c>
      <c r="C1629" s="275">
        <v>3</v>
      </c>
      <c r="D1629" s="275">
        <v>3</v>
      </c>
      <c r="E1629" s="275">
        <v>0</v>
      </c>
      <c r="F1629" s="275">
        <v>0</v>
      </c>
      <c r="G1629" s="1041">
        <v>100</v>
      </c>
      <c r="H1629" s="275">
        <v>0</v>
      </c>
      <c r="I1629" s="275">
        <v>0</v>
      </c>
      <c r="J1629" s="275">
        <v>0</v>
      </c>
      <c r="K1629" s="275">
        <v>0</v>
      </c>
      <c r="L1629" s="275">
        <v>0</v>
      </c>
      <c r="M1629" s="275">
        <v>0</v>
      </c>
      <c r="N1629" s="275">
        <v>0</v>
      </c>
      <c r="O1629" s="275">
        <v>0</v>
      </c>
      <c r="P1629" s="275">
        <v>0</v>
      </c>
      <c r="Q1629" s="275">
        <v>0</v>
      </c>
      <c r="R1629" s="275">
        <v>0</v>
      </c>
      <c r="S1629" s="275">
        <v>0</v>
      </c>
      <c r="T1629" s="275">
        <v>0</v>
      </c>
      <c r="U1629" s="275">
        <v>0</v>
      </c>
      <c r="V1629" s="1042">
        <v>0</v>
      </c>
      <c r="W1629" s="275">
        <v>0</v>
      </c>
      <c r="X1629" s="275">
        <v>1</v>
      </c>
      <c r="Y1629" s="275">
        <v>2</v>
      </c>
      <c r="Z1629" s="275">
        <v>0</v>
      </c>
      <c r="AA1629" s="275">
        <v>0</v>
      </c>
      <c r="AB1629" s="275">
        <v>0</v>
      </c>
      <c r="AC1629" s="275">
        <v>0</v>
      </c>
      <c r="AD1629" s="448"/>
    </row>
    <row r="1630" spans="1:30" ht="20.399999999999999" customHeight="1">
      <c r="A1630" s="794"/>
      <c r="B1630" s="670" t="s">
        <v>1468</v>
      </c>
      <c r="C1630" s="276">
        <v>2</v>
      </c>
      <c r="D1630" s="276">
        <v>2</v>
      </c>
      <c r="E1630" s="276">
        <v>0</v>
      </c>
      <c r="F1630" s="276">
        <v>0</v>
      </c>
      <c r="G1630" s="1043">
        <v>100</v>
      </c>
      <c r="H1630" s="276">
        <v>0</v>
      </c>
      <c r="I1630" s="276">
        <v>0</v>
      </c>
      <c r="J1630" s="276">
        <v>0</v>
      </c>
      <c r="K1630" s="276">
        <v>0</v>
      </c>
      <c r="L1630" s="276">
        <v>0</v>
      </c>
      <c r="M1630" s="276">
        <v>0</v>
      </c>
      <c r="N1630" s="276">
        <v>0</v>
      </c>
      <c r="O1630" s="276">
        <v>0</v>
      </c>
      <c r="P1630" s="276">
        <v>0</v>
      </c>
      <c r="Q1630" s="276">
        <v>0</v>
      </c>
      <c r="R1630" s="276">
        <v>0</v>
      </c>
      <c r="S1630" s="276">
        <v>0</v>
      </c>
      <c r="T1630" s="276">
        <v>0</v>
      </c>
      <c r="U1630" s="276">
        <v>0</v>
      </c>
      <c r="V1630" s="1044">
        <v>0</v>
      </c>
      <c r="W1630" s="276">
        <v>0</v>
      </c>
      <c r="X1630" s="276">
        <v>1</v>
      </c>
      <c r="Y1630" s="276">
        <v>1</v>
      </c>
      <c r="Z1630" s="276">
        <v>0</v>
      </c>
      <c r="AA1630" s="276">
        <v>0</v>
      </c>
      <c r="AB1630" s="276">
        <v>0</v>
      </c>
      <c r="AC1630" s="276">
        <v>0</v>
      </c>
      <c r="AD1630" s="448"/>
    </row>
    <row r="1631" spans="1:30" ht="20.399999999999999" customHeight="1">
      <c r="A1631" s="794"/>
      <c r="B1631" s="670" t="s">
        <v>1467</v>
      </c>
      <c r="C1631" s="276">
        <v>1</v>
      </c>
      <c r="D1631" s="276">
        <v>1</v>
      </c>
      <c r="E1631" s="276">
        <v>0</v>
      </c>
      <c r="F1631" s="276">
        <v>0</v>
      </c>
      <c r="G1631" s="1043">
        <v>100</v>
      </c>
      <c r="H1631" s="276">
        <v>0</v>
      </c>
      <c r="I1631" s="276">
        <v>0</v>
      </c>
      <c r="J1631" s="276">
        <v>0</v>
      </c>
      <c r="K1631" s="276">
        <v>0</v>
      </c>
      <c r="L1631" s="276">
        <v>0</v>
      </c>
      <c r="M1631" s="276">
        <v>0</v>
      </c>
      <c r="N1631" s="276">
        <v>0</v>
      </c>
      <c r="O1631" s="276">
        <v>0</v>
      </c>
      <c r="P1631" s="276">
        <v>0</v>
      </c>
      <c r="Q1631" s="276">
        <v>0</v>
      </c>
      <c r="R1631" s="276">
        <v>0</v>
      </c>
      <c r="S1631" s="276">
        <v>0</v>
      </c>
      <c r="T1631" s="276">
        <v>0</v>
      </c>
      <c r="U1631" s="276">
        <v>0</v>
      </c>
      <c r="V1631" s="1044">
        <v>0</v>
      </c>
      <c r="W1631" s="276">
        <v>0</v>
      </c>
      <c r="X1631" s="276">
        <v>0</v>
      </c>
      <c r="Y1631" s="276">
        <v>1</v>
      </c>
      <c r="Z1631" s="276">
        <v>0</v>
      </c>
      <c r="AA1631" s="276">
        <v>0</v>
      </c>
      <c r="AB1631" s="276">
        <v>0</v>
      </c>
      <c r="AC1631" s="276">
        <v>0</v>
      </c>
      <c r="AD1631" s="448"/>
    </row>
    <row r="1632" spans="1:30" ht="20.399999999999999" customHeight="1">
      <c r="A1632" s="794"/>
      <c r="B1632" s="670" t="s">
        <v>4104</v>
      </c>
      <c r="C1632" s="276">
        <v>0</v>
      </c>
      <c r="D1632" s="276">
        <v>0</v>
      </c>
      <c r="E1632" s="276">
        <v>0</v>
      </c>
      <c r="F1632" s="276">
        <v>0</v>
      </c>
      <c r="G1632" s="1043">
        <v>0</v>
      </c>
      <c r="H1632" s="276">
        <v>0</v>
      </c>
      <c r="I1632" s="276">
        <v>0</v>
      </c>
      <c r="J1632" s="276">
        <v>0</v>
      </c>
      <c r="K1632" s="276">
        <v>0</v>
      </c>
      <c r="L1632" s="276">
        <v>0</v>
      </c>
      <c r="M1632" s="276">
        <v>0</v>
      </c>
      <c r="N1632" s="276">
        <v>0</v>
      </c>
      <c r="O1632" s="276">
        <v>0</v>
      </c>
      <c r="P1632" s="276">
        <v>0</v>
      </c>
      <c r="Q1632" s="276">
        <v>0</v>
      </c>
      <c r="R1632" s="276">
        <v>0</v>
      </c>
      <c r="S1632" s="276">
        <v>0</v>
      </c>
      <c r="T1632" s="276">
        <v>0</v>
      </c>
      <c r="U1632" s="276">
        <v>0</v>
      </c>
      <c r="V1632" s="1044">
        <v>0</v>
      </c>
      <c r="W1632" s="276">
        <v>0</v>
      </c>
      <c r="X1632" s="276">
        <v>0</v>
      </c>
      <c r="Y1632" s="276">
        <v>0</v>
      </c>
      <c r="Z1632" s="276">
        <v>0</v>
      </c>
      <c r="AA1632" s="276">
        <v>0</v>
      </c>
      <c r="AB1632" s="276">
        <v>0</v>
      </c>
      <c r="AC1632" s="276">
        <v>0</v>
      </c>
      <c r="AD1632" s="448"/>
    </row>
    <row r="1633" spans="1:30" ht="20.399999999999999" customHeight="1">
      <c r="A1633" s="407"/>
      <c r="B1633" s="407"/>
      <c r="C1633" s="407"/>
      <c r="D1633" s="407"/>
      <c r="E1633" s="407"/>
      <c r="F1633" s="407"/>
      <c r="G1633" s="407"/>
      <c r="H1633" s="407"/>
      <c r="I1633" s="407"/>
      <c r="J1633" s="407"/>
      <c r="K1633" s="407"/>
      <c r="L1633" s="407"/>
      <c r="M1633" s="407"/>
      <c r="N1633" s="407"/>
      <c r="O1633" s="407"/>
      <c r="P1633" s="407"/>
      <c r="Q1633" s="407"/>
      <c r="R1633" s="407"/>
      <c r="S1633" s="407"/>
      <c r="T1633" s="407"/>
      <c r="U1633" s="407"/>
      <c r="V1633" s="407"/>
      <c r="W1633" s="407"/>
      <c r="X1633" s="407"/>
      <c r="Y1633" s="407"/>
      <c r="Z1633" s="407"/>
      <c r="AA1633" s="407"/>
      <c r="AB1633" s="407"/>
      <c r="AC1633" s="407"/>
      <c r="AD1633" s="448"/>
    </row>
    <row r="1634" spans="1:30" ht="20.399999999999999" customHeight="1">
      <c r="A1634" s="796" t="s">
        <v>3026</v>
      </c>
      <c r="B1634" s="669" t="s">
        <v>3025</v>
      </c>
      <c r="C1634" s="275">
        <v>18</v>
      </c>
      <c r="D1634" s="275">
        <v>18</v>
      </c>
      <c r="E1634" s="275">
        <v>0</v>
      </c>
      <c r="F1634" s="275">
        <v>0</v>
      </c>
      <c r="G1634" s="1041">
        <v>100</v>
      </c>
      <c r="H1634" s="275">
        <v>0</v>
      </c>
      <c r="I1634" s="275">
        <v>0</v>
      </c>
      <c r="J1634" s="275">
        <v>0</v>
      </c>
      <c r="K1634" s="275">
        <v>0</v>
      </c>
      <c r="L1634" s="275">
        <v>0</v>
      </c>
      <c r="M1634" s="275">
        <v>0</v>
      </c>
      <c r="N1634" s="275">
        <v>0</v>
      </c>
      <c r="O1634" s="275">
        <v>0</v>
      </c>
      <c r="P1634" s="275">
        <v>1</v>
      </c>
      <c r="Q1634" s="275">
        <v>1</v>
      </c>
      <c r="R1634" s="275">
        <v>1</v>
      </c>
      <c r="S1634" s="275">
        <v>1</v>
      </c>
      <c r="T1634" s="275">
        <v>2</v>
      </c>
      <c r="U1634" s="275">
        <v>1</v>
      </c>
      <c r="V1634" s="1042">
        <v>1</v>
      </c>
      <c r="W1634" s="275">
        <v>0</v>
      </c>
      <c r="X1634" s="275">
        <v>3</v>
      </c>
      <c r="Y1634" s="275">
        <v>3</v>
      </c>
      <c r="Z1634" s="275">
        <v>2</v>
      </c>
      <c r="AA1634" s="275">
        <v>0</v>
      </c>
      <c r="AB1634" s="275">
        <v>1</v>
      </c>
      <c r="AC1634" s="275">
        <v>1</v>
      </c>
      <c r="AD1634" s="448"/>
    </row>
    <row r="1635" spans="1:30" ht="20.399999999999999" customHeight="1">
      <c r="A1635" s="794"/>
      <c r="B1635" s="670" t="s">
        <v>1468</v>
      </c>
      <c r="C1635" s="276">
        <v>10</v>
      </c>
      <c r="D1635" s="276">
        <v>10</v>
      </c>
      <c r="E1635" s="276">
        <v>0</v>
      </c>
      <c r="F1635" s="276">
        <v>0</v>
      </c>
      <c r="G1635" s="1043">
        <v>100</v>
      </c>
      <c r="H1635" s="276">
        <v>0</v>
      </c>
      <c r="I1635" s="276">
        <v>0</v>
      </c>
      <c r="J1635" s="276">
        <v>0</v>
      </c>
      <c r="K1635" s="276">
        <v>0</v>
      </c>
      <c r="L1635" s="276">
        <v>0</v>
      </c>
      <c r="M1635" s="276">
        <v>0</v>
      </c>
      <c r="N1635" s="276">
        <v>0</v>
      </c>
      <c r="O1635" s="276">
        <v>0</v>
      </c>
      <c r="P1635" s="276">
        <v>0</v>
      </c>
      <c r="Q1635" s="276">
        <v>0</v>
      </c>
      <c r="R1635" s="276">
        <v>1</v>
      </c>
      <c r="S1635" s="276">
        <v>1</v>
      </c>
      <c r="T1635" s="276">
        <v>2</v>
      </c>
      <c r="U1635" s="276">
        <v>1</v>
      </c>
      <c r="V1635" s="1044">
        <v>0</v>
      </c>
      <c r="W1635" s="276">
        <v>0</v>
      </c>
      <c r="X1635" s="276">
        <v>1</v>
      </c>
      <c r="Y1635" s="276">
        <v>1</v>
      </c>
      <c r="Z1635" s="276">
        <v>1</v>
      </c>
      <c r="AA1635" s="276">
        <v>0</v>
      </c>
      <c r="AB1635" s="276">
        <v>1</v>
      </c>
      <c r="AC1635" s="276">
        <v>1</v>
      </c>
      <c r="AD1635" s="448"/>
    </row>
    <row r="1636" spans="1:30" ht="20.399999999999999" customHeight="1">
      <c r="A1636" s="794"/>
      <c r="B1636" s="670" t="s">
        <v>1467</v>
      </c>
      <c r="C1636" s="276">
        <v>8</v>
      </c>
      <c r="D1636" s="276">
        <v>8</v>
      </c>
      <c r="E1636" s="276">
        <v>0</v>
      </c>
      <c r="F1636" s="276">
        <v>0</v>
      </c>
      <c r="G1636" s="1043">
        <v>100</v>
      </c>
      <c r="H1636" s="276">
        <v>0</v>
      </c>
      <c r="I1636" s="276">
        <v>0</v>
      </c>
      <c r="J1636" s="276">
        <v>0</v>
      </c>
      <c r="K1636" s="276">
        <v>0</v>
      </c>
      <c r="L1636" s="276">
        <v>0</v>
      </c>
      <c r="M1636" s="276">
        <v>0</v>
      </c>
      <c r="N1636" s="276">
        <v>0</v>
      </c>
      <c r="O1636" s="276">
        <v>0</v>
      </c>
      <c r="P1636" s="276">
        <v>1</v>
      </c>
      <c r="Q1636" s="276">
        <v>1</v>
      </c>
      <c r="R1636" s="276">
        <v>0</v>
      </c>
      <c r="S1636" s="276">
        <v>0</v>
      </c>
      <c r="T1636" s="276">
        <v>0</v>
      </c>
      <c r="U1636" s="276">
        <v>0</v>
      </c>
      <c r="V1636" s="1044">
        <v>1</v>
      </c>
      <c r="W1636" s="276">
        <v>0</v>
      </c>
      <c r="X1636" s="276">
        <v>2</v>
      </c>
      <c r="Y1636" s="276">
        <v>2</v>
      </c>
      <c r="Z1636" s="276">
        <v>1</v>
      </c>
      <c r="AA1636" s="276">
        <v>0</v>
      </c>
      <c r="AB1636" s="276">
        <v>0</v>
      </c>
      <c r="AC1636" s="276">
        <v>0</v>
      </c>
      <c r="AD1636" s="448"/>
    </row>
    <row r="1637" spans="1:30" ht="20.399999999999999" customHeight="1">
      <c r="A1637" s="794"/>
      <c r="B1637" s="670" t="s">
        <v>4104</v>
      </c>
      <c r="C1637" s="276">
        <v>0</v>
      </c>
      <c r="D1637" s="276">
        <v>0</v>
      </c>
      <c r="E1637" s="276">
        <v>0</v>
      </c>
      <c r="F1637" s="276">
        <v>0</v>
      </c>
      <c r="G1637" s="1043">
        <v>0</v>
      </c>
      <c r="H1637" s="276">
        <v>0</v>
      </c>
      <c r="I1637" s="276">
        <v>0</v>
      </c>
      <c r="J1637" s="276">
        <v>0</v>
      </c>
      <c r="K1637" s="276">
        <v>0</v>
      </c>
      <c r="L1637" s="276">
        <v>0</v>
      </c>
      <c r="M1637" s="276">
        <v>0</v>
      </c>
      <c r="N1637" s="276">
        <v>0</v>
      </c>
      <c r="O1637" s="276">
        <v>0</v>
      </c>
      <c r="P1637" s="276">
        <v>0</v>
      </c>
      <c r="Q1637" s="276">
        <v>0</v>
      </c>
      <c r="R1637" s="276">
        <v>0</v>
      </c>
      <c r="S1637" s="276">
        <v>0</v>
      </c>
      <c r="T1637" s="276">
        <v>0</v>
      </c>
      <c r="U1637" s="276">
        <v>0</v>
      </c>
      <c r="V1637" s="1044">
        <v>0</v>
      </c>
      <c r="W1637" s="276">
        <v>0</v>
      </c>
      <c r="X1637" s="276">
        <v>0</v>
      </c>
      <c r="Y1637" s="276">
        <v>0</v>
      </c>
      <c r="Z1637" s="276">
        <v>0</v>
      </c>
      <c r="AA1637" s="276">
        <v>0</v>
      </c>
      <c r="AB1637" s="276">
        <v>0</v>
      </c>
      <c r="AC1637" s="276">
        <v>0</v>
      </c>
      <c r="AD1637" s="448"/>
    </row>
    <row r="1638" spans="1:30" ht="20.399999999999999" customHeight="1">
      <c r="A1638" s="407"/>
      <c r="B1638" s="407"/>
      <c r="C1638" s="407"/>
      <c r="D1638" s="407"/>
      <c r="E1638" s="407"/>
      <c r="F1638" s="407"/>
      <c r="G1638" s="407"/>
      <c r="H1638" s="407"/>
      <c r="I1638" s="407"/>
      <c r="J1638" s="407"/>
      <c r="K1638" s="407"/>
      <c r="L1638" s="407"/>
      <c r="M1638" s="407"/>
      <c r="N1638" s="407"/>
      <c r="O1638" s="407"/>
      <c r="P1638" s="407"/>
      <c r="Q1638" s="407"/>
      <c r="R1638" s="407"/>
      <c r="S1638" s="407"/>
      <c r="T1638" s="407"/>
      <c r="U1638" s="407"/>
      <c r="V1638" s="407"/>
      <c r="W1638" s="407"/>
      <c r="X1638" s="407"/>
      <c r="Y1638" s="407"/>
      <c r="Z1638" s="407"/>
      <c r="AA1638" s="407"/>
      <c r="AB1638" s="407"/>
      <c r="AC1638" s="407"/>
      <c r="AD1638" s="448"/>
    </row>
    <row r="1639" spans="1:30" ht="20.399999999999999" customHeight="1">
      <c r="A1639" s="796" t="s">
        <v>3024</v>
      </c>
      <c r="B1639" s="669" t="s">
        <v>3023</v>
      </c>
      <c r="C1639" s="275">
        <v>119</v>
      </c>
      <c r="D1639" s="275">
        <v>119</v>
      </c>
      <c r="E1639" s="275">
        <v>0</v>
      </c>
      <c r="F1639" s="275">
        <v>0</v>
      </c>
      <c r="G1639" s="1041">
        <v>100</v>
      </c>
      <c r="H1639" s="275">
        <v>0</v>
      </c>
      <c r="I1639" s="275">
        <v>0</v>
      </c>
      <c r="J1639" s="275">
        <v>0</v>
      </c>
      <c r="K1639" s="275">
        <v>0</v>
      </c>
      <c r="L1639" s="275">
        <v>2</v>
      </c>
      <c r="M1639" s="275">
        <v>0</v>
      </c>
      <c r="N1639" s="275">
        <v>0</v>
      </c>
      <c r="O1639" s="275">
        <v>0</v>
      </c>
      <c r="P1639" s="275">
        <v>0</v>
      </c>
      <c r="Q1639" s="275">
        <v>1</v>
      </c>
      <c r="R1639" s="275">
        <v>2</v>
      </c>
      <c r="S1639" s="275">
        <v>2</v>
      </c>
      <c r="T1639" s="275">
        <v>6</v>
      </c>
      <c r="U1639" s="275">
        <v>8</v>
      </c>
      <c r="V1639" s="1042">
        <v>7</v>
      </c>
      <c r="W1639" s="275">
        <v>10</v>
      </c>
      <c r="X1639" s="275">
        <v>17</v>
      </c>
      <c r="Y1639" s="275">
        <v>22</v>
      </c>
      <c r="Z1639" s="275">
        <v>13</v>
      </c>
      <c r="AA1639" s="275">
        <v>8</v>
      </c>
      <c r="AB1639" s="275">
        <v>11</v>
      </c>
      <c r="AC1639" s="275">
        <v>10</v>
      </c>
      <c r="AD1639" s="448"/>
    </row>
    <row r="1640" spans="1:30" ht="20.399999999999999" customHeight="1">
      <c r="A1640" s="794"/>
      <c r="B1640" s="670" t="s">
        <v>1468</v>
      </c>
      <c r="C1640" s="276">
        <v>68</v>
      </c>
      <c r="D1640" s="276">
        <v>68</v>
      </c>
      <c r="E1640" s="276">
        <v>0</v>
      </c>
      <c r="F1640" s="276">
        <v>0</v>
      </c>
      <c r="G1640" s="1043">
        <v>100</v>
      </c>
      <c r="H1640" s="276">
        <v>0</v>
      </c>
      <c r="I1640" s="276">
        <v>0</v>
      </c>
      <c r="J1640" s="276">
        <v>0</v>
      </c>
      <c r="K1640" s="276">
        <v>0</v>
      </c>
      <c r="L1640" s="276">
        <v>1</v>
      </c>
      <c r="M1640" s="276">
        <v>0</v>
      </c>
      <c r="N1640" s="276">
        <v>0</v>
      </c>
      <c r="O1640" s="276">
        <v>0</v>
      </c>
      <c r="P1640" s="276">
        <v>0</v>
      </c>
      <c r="Q1640" s="276">
        <v>1</v>
      </c>
      <c r="R1640" s="276">
        <v>0</v>
      </c>
      <c r="S1640" s="276">
        <v>1</v>
      </c>
      <c r="T1640" s="276">
        <v>2</v>
      </c>
      <c r="U1640" s="276">
        <v>7</v>
      </c>
      <c r="V1640" s="1044">
        <v>6</v>
      </c>
      <c r="W1640" s="276">
        <v>7</v>
      </c>
      <c r="X1640" s="276">
        <v>11</v>
      </c>
      <c r="Y1640" s="276">
        <v>9</v>
      </c>
      <c r="Z1640" s="276">
        <v>6</v>
      </c>
      <c r="AA1640" s="276">
        <v>7</v>
      </c>
      <c r="AB1640" s="276">
        <v>5</v>
      </c>
      <c r="AC1640" s="276">
        <v>5</v>
      </c>
      <c r="AD1640" s="448"/>
    </row>
    <row r="1641" spans="1:30" ht="20.399999999999999" customHeight="1">
      <c r="A1641" s="794"/>
      <c r="B1641" s="670" t="s">
        <v>1467</v>
      </c>
      <c r="C1641" s="276">
        <v>51</v>
      </c>
      <c r="D1641" s="276">
        <v>51</v>
      </c>
      <c r="E1641" s="276">
        <v>0</v>
      </c>
      <c r="F1641" s="276">
        <v>0</v>
      </c>
      <c r="G1641" s="1043">
        <v>100</v>
      </c>
      <c r="H1641" s="276">
        <v>0</v>
      </c>
      <c r="I1641" s="276">
        <v>0</v>
      </c>
      <c r="J1641" s="276">
        <v>0</v>
      </c>
      <c r="K1641" s="276">
        <v>0</v>
      </c>
      <c r="L1641" s="276">
        <v>1</v>
      </c>
      <c r="M1641" s="276">
        <v>0</v>
      </c>
      <c r="N1641" s="276">
        <v>0</v>
      </c>
      <c r="O1641" s="276">
        <v>0</v>
      </c>
      <c r="P1641" s="276">
        <v>0</v>
      </c>
      <c r="Q1641" s="276">
        <v>0</v>
      </c>
      <c r="R1641" s="276">
        <v>2</v>
      </c>
      <c r="S1641" s="276">
        <v>1</v>
      </c>
      <c r="T1641" s="276">
        <v>4</v>
      </c>
      <c r="U1641" s="276">
        <v>1</v>
      </c>
      <c r="V1641" s="1044">
        <v>1</v>
      </c>
      <c r="W1641" s="276">
        <v>3</v>
      </c>
      <c r="X1641" s="276">
        <v>6</v>
      </c>
      <c r="Y1641" s="276">
        <v>13</v>
      </c>
      <c r="Z1641" s="276">
        <v>7</v>
      </c>
      <c r="AA1641" s="276">
        <v>1</v>
      </c>
      <c r="AB1641" s="276">
        <v>6</v>
      </c>
      <c r="AC1641" s="276">
        <v>5</v>
      </c>
      <c r="AD1641" s="448"/>
    </row>
    <row r="1642" spans="1:30" ht="20.399999999999999" customHeight="1">
      <c r="A1642" s="794"/>
      <c r="B1642" s="670" t="s">
        <v>4104</v>
      </c>
      <c r="C1642" s="276">
        <v>0</v>
      </c>
      <c r="D1642" s="276">
        <v>0</v>
      </c>
      <c r="E1642" s="276">
        <v>0</v>
      </c>
      <c r="F1642" s="276">
        <v>0</v>
      </c>
      <c r="G1642" s="1043">
        <v>0</v>
      </c>
      <c r="H1642" s="276">
        <v>0</v>
      </c>
      <c r="I1642" s="276">
        <v>0</v>
      </c>
      <c r="J1642" s="276">
        <v>0</v>
      </c>
      <c r="K1642" s="276">
        <v>0</v>
      </c>
      <c r="L1642" s="276">
        <v>0</v>
      </c>
      <c r="M1642" s="276">
        <v>0</v>
      </c>
      <c r="N1642" s="276">
        <v>0</v>
      </c>
      <c r="O1642" s="276">
        <v>0</v>
      </c>
      <c r="P1642" s="276">
        <v>0</v>
      </c>
      <c r="Q1642" s="276">
        <v>0</v>
      </c>
      <c r="R1642" s="276">
        <v>0</v>
      </c>
      <c r="S1642" s="276">
        <v>0</v>
      </c>
      <c r="T1642" s="276">
        <v>0</v>
      </c>
      <c r="U1642" s="276">
        <v>0</v>
      </c>
      <c r="V1642" s="1044">
        <v>0</v>
      </c>
      <c r="W1642" s="276">
        <v>0</v>
      </c>
      <c r="X1642" s="276">
        <v>0</v>
      </c>
      <c r="Y1642" s="276">
        <v>0</v>
      </c>
      <c r="Z1642" s="276">
        <v>0</v>
      </c>
      <c r="AA1642" s="276">
        <v>0</v>
      </c>
      <c r="AB1642" s="276">
        <v>0</v>
      </c>
      <c r="AC1642" s="276">
        <v>0</v>
      </c>
      <c r="AD1642" s="448"/>
    </row>
    <row r="1643" spans="1:30" ht="20.399999999999999" customHeight="1">
      <c r="A1643" s="407"/>
      <c r="B1643" s="407"/>
      <c r="C1643" s="407"/>
      <c r="D1643" s="407"/>
      <c r="E1643" s="407"/>
      <c r="F1643" s="407"/>
      <c r="G1643" s="407"/>
      <c r="H1643" s="407"/>
      <c r="I1643" s="407"/>
      <c r="J1643" s="407"/>
      <c r="K1643" s="407"/>
      <c r="L1643" s="407"/>
      <c r="M1643" s="407"/>
      <c r="N1643" s="407"/>
      <c r="O1643" s="407"/>
      <c r="P1643" s="407"/>
      <c r="Q1643" s="407"/>
      <c r="R1643" s="407"/>
      <c r="S1643" s="407"/>
      <c r="T1643" s="407"/>
      <c r="U1643" s="407"/>
      <c r="V1643" s="407"/>
      <c r="W1643" s="407"/>
      <c r="X1643" s="407"/>
      <c r="Y1643" s="407"/>
      <c r="Z1643" s="407"/>
      <c r="AA1643" s="407"/>
      <c r="AB1643" s="407"/>
      <c r="AC1643" s="407"/>
      <c r="AD1643" s="448"/>
    </row>
    <row r="1644" spans="1:30" ht="20.399999999999999" customHeight="1">
      <c r="A1644" s="796" t="s">
        <v>3022</v>
      </c>
      <c r="B1644" s="669" t="s">
        <v>3021</v>
      </c>
      <c r="C1644" s="275">
        <v>91</v>
      </c>
      <c r="D1644" s="275">
        <v>91</v>
      </c>
      <c r="E1644" s="275">
        <v>0</v>
      </c>
      <c r="F1644" s="275">
        <v>0</v>
      </c>
      <c r="G1644" s="1041">
        <v>100</v>
      </c>
      <c r="H1644" s="275">
        <v>0</v>
      </c>
      <c r="I1644" s="275">
        <v>0</v>
      </c>
      <c r="J1644" s="275">
        <v>0</v>
      </c>
      <c r="K1644" s="275">
        <v>0</v>
      </c>
      <c r="L1644" s="275">
        <v>0</v>
      </c>
      <c r="M1644" s="275">
        <v>0</v>
      </c>
      <c r="N1644" s="275">
        <v>0</v>
      </c>
      <c r="O1644" s="275">
        <v>0</v>
      </c>
      <c r="P1644" s="275">
        <v>0</v>
      </c>
      <c r="Q1644" s="275">
        <v>0</v>
      </c>
      <c r="R1644" s="275">
        <v>1</v>
      </c>
      <c r="S1644" s="275">
        <v>1</v>
      </c>
      <c r="T1644" s="275">
        <v>1</v>
      </c>
      <c r="U1644" s="275">
        <v>2</v>
      </c>
      <c r="V1644" s="1042">
        <v>7</v>
      </c>
      <c r="W1644" s="275">
        <v>3</v>
      </c>
      <c r="X1644" s="275">
        <v>11</v>
      </c>
      <c r="Y1644" s="275">
        <v>12</v>
      </c>
      <c r="Z1644" s="275">
        <v>15</v>
      </c>
      <c r="AA1644" s="275">
        <v>13</v>
      </c>
      <c r="AB1644" s="275">
        <v>11</v>
      </c>
      <c r="AC1644" s="275">
        <v>14</v>
      </c>
      <c r="AD1644" s="448"/>
    </row>
    <row r="1645" spans="1:30" ht="20.399999999999999" customHeight="1">
      <c r="A1645" s="794"/>
      <c r="B1645" s="670" t="s">
        <v>1468</v>
      </c>
      <c r="C1645" s="276">
        <v>43</v>
      </c>
      <c r="D1645" s="276">
        <v>43</v>
      </c>
      <c r="E1645" s="276">
        <v>0</v>
      </c>
      <c r="F1645" s="276">
        <v>0</v>
      </c>
      <c r="G1645" s="1043">
        <v>100</v>
      </c>
      <c r="H1645" s="276">
        <v>0</v>
      </c>
      <c r="I1645" s="276">
        <v>0</v>
      </c>
      <c r="J1645" s="276">
        <v>0</v>
      </c>
      <c r="K1645" s="276">
        <v>0</v>
      </c>
      <c r="L1645" s="276">
        <v>0</v>
      </c>
      <c r="M1645" s="276">
        <v>0</v>
      </c>
      <c r="N1645" s="276">
        <v>0</v>
      </c>
      <c r="O1645" s="276">
        <v>0</v>
      </c>
      <c r="P1645" s="276">
        <v>0</v>
      </c>
      <c r="Q1645" s="276">
        <v>0</v>
      </c>
      <c r="R1645" s="276">
        <v>1</v>
      </c>
      <c r="S1645" s="276">
        <v>0</v>
      </c>
      <c r="T1645" s="276">
        <v>0</v>
      </c>
      <c r="U1645" s="276">
        <v>2</v>
      </c>
      <c r="V1645" s="1044">
        <v>3</v>
      </c>
      <c r="W1645" s="276">
        <v>2</v>
      </c>
      <c r="X1645" s="276">
        <v>6</v>
      </c>
      <c r="Y1645" s="276">
        <v>6</v>
      </c>
      <c r="Z1645" s="276">
        <v>7</v>
      </c>
      <c r="AA1645" s="276">
        <v>4</v>
      </c>
      <c r="AB1645" s="276">
        <v>6</v>
      </c>
      <c r="AC1645" s="276">
        <v>6</v>
      </c>
      <c r="AD1645" s="448"/>
    </row>
    <row r="1646" spans="1:30" ht="20.399999999999999" customHeight="1">
      <c r="A1646" s="794"/>
      <c r="B1646" s="670" t="s">
        <v>1467</v>
      </c>
      <c r="C1646" s="276">
        <v>48</v>
      </c>
      <c r="D1646" s="276">
        <v>48</v>
      </c>
      <c r="E1646" s="276">
        <v>0</v>
      </c>
      <c r="F1646" s="276">
        <v>0</v>
      </c>
      <c r="G1646" s="1043">
        <v>100</v>
      </c>
      <c r="H1646" s="276">
        <v>0</v>
      </c>
      <c r="I1646" s="276">
        <v>0</v>
      </c>
      <c r="J1646" s="276">
        <v>0</v>
      </c>
      <c r="K1646" s="276">
        <v>0</v>
      </c>
      <c r="L1646" s="276">
        <v>0</v>
      </c>
      <c r="M1646" s="276">
        <v>0</v>
      </c>
      <c r="N1646" s="276">
        <v>0</v>
      </c>
      <c r="O1646" s="276">
        <v>0</v>
      </c>
      <c r="P1646" s="276">
        <v>0</v>
      </c>
      <c r="Q1646" s="276">
        <v>0</v>
      </c>
      <c r="R1646" s="276">
        <v>0</v>
      </c>
      <c r="S1646" s="276">
        <v>1</v>
      </c>
      <c r="T1646" s="276">
        <v>1</v>
      </c>
      <c r="U1646" s="276">
        <v>0</v>
      </c>
      <c r="V1646" s="1044">
        <v>4</v>
      </c>
      <c r="W1646" s="276">
        <v>1</v>
      </c>
      <c r="X1646" s="276">
        <v>5</v>
      </c>
      <c r="Y1646" s="276">
        <v>6</v>
      </c>
      <c r="Z1646" s="276">
        <v>8</v>
      </c>
      <c r="AA1646" s="276">
        <v>9</v>
      </c>
      <c r="AB1646" s="276">
        <v>5</v>
      </c>
      <c r="AC1646" s="276">
        <v>8</v>
      </c>
      <c r="AD1646" s="448"/>
    </row>
    <row r="1647" spans="1:30" ht="20.399999999999999" customHeight="1">
      <c r="A1647" s="794"/>
      <c r="B1647" s="670" t="s">
        <v>4104</v>
      </c>
      <c r="C1647" s="276">
        <v>0</v>
      </c>
      <c r="D1647" s="276">
        <v>0</v>
      </c>
      <c r="E1647" s="276">
        <v>0</v>
      </c>
      <c r="F1647" s="276">
        <v>0</v>
      </c>
      <c r="G1647" s="1043">
        <v>0</v>
      </c>
      <c r="H1647" s="276">
        <v>0</v>
      </c>
      <c r="I1647" s="276">
        <v>0</v>
      </c>
      <c r="J1647" s="276">
        <v>0</v>
      </c>
      <c r="K1647" s="276">
        <v>0</v>
      </c>
      <c r="L1647" s="276">
        <v>0</v>
      </c>
      <c r="M1647" s="276">
        <v>0</v>
      </c>
      <c r="N1647" s="276">
        <v>0</v>
      </c>
      <c r="O1647" s="276">
        <v>0</v>
      </c>
      <c r="P1647" s="276">
        <v>0</v>
      </c>
      <c r="Q1647" s="276">
        <v>0</v>
      </c>
      <c r="R1647" s="276">
        <v>0</v>
      </c>
      <c r="S1647" s="276">
        <v>0</v>
      </c>
      <c r="T1647" s="276">
        <v>0</v>
      </c>
      <c r="U1647" s="276">
        <v>0</v>
      </c>
      <c r="V1647" s="1044">
        <v>0</v>
      </c>
      <c r="W1647" s="276">
        <v>0</v>
      </c>
      <c r="X1647" s="276">
        <v>0</v>
      </c>
      <c r="Y1647" s="276">
        <v>0</v>
      </c>
      <c r="Z1647" s="276">
        <v>0</v>
      </c>
      <c r="AA1647" s="276">
        <v>0</v>
      </c>
      <c r="AB1647" s="276">
        <v>0</v>
      </c>
      <c r="AC1647" s="276">
        <v>0</v>
      </c>
      <c r="AD1647" s="448"/>
    </row>
    <row r="1648" spans="1:30" ht="20.399999999999999" customHeight="1">
      <c r="A1648" s="407"/>
      <c r="B1648" s="407"/>
      <c r="C1648" s="407"/>
      <c r="D1648" s="407"/>
      <c r="E1648" s="407"/>
      <c r="F1648" s="407"/>
      <c r="G1648" s="407"/>
      <c r="H1648" s="407"/>
      <c r="I1648" s="407"/>
      <c r="J1648" s="407"/>
      <c r="K1648" s="407"/>
      <c r="L1648" s="407"/>
      <c r="M1648" s="407"/>
      <c r="N1648" s="407"/>
      <c r="O1648" s="407"/>
      <c r="P1648" s="407"/>
      <c r="Q1648" s="407"/>
      <c r="R1648" s="407"/>
      <c r="S1648" s="407"/>
      <c r="T1648" s="407"/>
      <c r="U1648" s="407"/>
      <c r="V1648" s="407"/>
      <c r="W1648" s="407"/>
      <c r="X1648" s="407"/>
      <c r="Y1648" s="407"/>
      <c r="Z1648" s="407"/>
      <c r="AA1648" s="407"/>
      <c r="AB1648" s="407"/>
      <c r="AC1648" s="407"/>
      <c r="AD1648" s="448"/>
    </row>
    <row r="1649" spans="1:30" ht="20.399999999999999" customHeight="1">
      <c r="A1649" s="796" t="s">
        <v>3020</v>
      </c>
      <c r="B1649" s="669" t="s">
        <v>3019</v>
      </c>
      <c r="C1649" s="275">
        <v>210</v>
      </c>
      <c r="D1649" s="275">
        <v>210</v>
      </c>
      <c r="E1649" s="275">
        <v>0</v>
      </c>
      <c r="F1649" s="275">
        <v>0</v>
      </c>
      <c r="G1649" s="1041">
        <v>100</v>
      </c>
      <c r="H1649" s="275">
        <v>0</v>
      </c>
      <c r="I1649" s="275">
        <v>0</v>
      </c>
      <c r="J1649" s="275">
        <v>0</v>
      </c>
      <c r="K1649" s="275">
        <v>0</v>
      </c>
      <c r="L1649" s="275">
        <v>0</v>
      </c>
      <c r="M1649" s="275">
        <v>1</v>
      </c>
      <c r="N1649" s="275">
        <v>0</v>
      </c>
      <c r="O1649" s="275">
        <v>1</v>
      </c>
      <c r="P1649" s="275">
        <v>1</v>
      </c>
      <c r="Q1649" s="275">
        <v>2</v>
      </c>
      <c r="R1649" s="275">
        <v>1</v>
      </c>
      <c r="S1649" s="275">
        <v>4</v>
      </c>
      <c r="T1649" s="275">
        <v>3</v>
      </c>
      <c r="U1649" s="275">
        <v>8</v>
      </c>
      <c r="V1649" s="1042">
        <v>8</v>
      </c>
      <c r="W1649" s="275">
        <v>10</v>
      </c>
      <c r="X1649" s="275">
        <v>12</v>
      </c>
      <c r="Y1649" s="275">
        <v>17</v>
      </c>
      <c r="Z1649" s="275">
        <v>27</v>
      </c>
      <c r="AA1649" s="275">
        <v>26</v>
      </c>
      <c r="AB1649" s="275">
        <v>34</v>
      </c>
      <c r="AC1649" s="275">
        <v>55</v>
      </c>
      <c r="AD1649" s="448"/>
    </row>
    <row r="1650" spans="1:30" ht="20.399999999999999" customHeight="1">
      <c r="A1650" s="794"/>
      <c r="B1650" s="670" t="s">
        <v>1468</v>
      </c>
      <c r="C1650" s="276">
        <v>106</v>
      </c>
      <c r="D1650" s="276">
        <v>106</v>
      </c>
      <c r="E1650" s="276">
        <v>0</v>
      </c>
      <c r="F1650" s="276">
        <v>0</v>
      </c>
      <c r="G1650" s="1043">
        <v>100</v>
      </c>
      <c r="H1650" s="276">
        <v>0</v>
      </c>
      <c r="I1650" s="276">
        <v>0</v>
      </c>
      <c r="J1650" s="276">
        <v>0</v>
      </c>
      <c r="K1650" s="276">
        <v>0</v>
      </c>
      <c r="L1650" s="276">
        <v>0</v>
      </c>
      <c r="M1650" s="276">
        <v>1</v>
      </c>
      <c r="N1650" s="276">
        <v>0</v>
      </c>
      <c r="O1650" s="276">
        <v>0</v>
      </c>
      <c r="P1650" s="276">
        <v>1</v>
      </c>
      <c r="Q1650" s="276">
        <v>2</v>
      </c>
      <c r="R1650" s="276">
        <v>0</v>
      </c>
      <c r="S1650" s="276">
        <v>4</v>
      </c>
      <c r="T1650" s="276">
        <v>1</v>
      </c>
      <c r="U1650" s="276">
        <v>6</v>
      </c>
      <c r="V1650" s="1044">
        <v>3</v>
      </c>
      <c r="W1650" s="276">
        <v>6</v>
      </c>
      <c r="X1650" s="276">
        <v>10</v>
      </c>
      <c r="Y1650" s="276">
        <v>14</v>
      </c>
      <c r="Z1650" s="276">
        <v>15</v>
      </c>
      <c r="AA1650" s="276">
        <v>13</v>
      </c>
      <c r="AB1650" s="276">
        <v>10</v>
      </c>
      <c r="AC1650" s="276">
        <v>20</v>
      </c>
      <c r="AD1650" s="448"/>
    </row>
    <row r="1651" spans="1:30" ht="20.399999999999999" customHeight="1">
      <c r="A1651" s="794"/>
      <c r="B1651" s="670" t="s">
        <v>1467</v>
      </c>
      <c r="C1651" s="276">
        <v>104</v>
      </c>
      <c r="D1651" s="276">
        <v>104</v>
      </c>
      <c r="E1651" s="276">
        <v>0</v>
      </c>
      <c r="F1651" s="276">
        <v>0</v>
      </c>
      <c r="G1651" s="1043">
        <v>100</v>
      </c>
      <c r="H1651" s="276">
        <v>0</v>
      </c>
      <c r="I1651" s="276">
        <v>0</v>
      </c>
      <c r="J1651" s="276">
        <v>0</v>
      </c>
      <c r="K1651" s="276">
        <v>0</v>
      </c>
      <c r="L1651" s="276">
        <v>0</v>
      </c>
      <c r="M1651" s="276">
        <v>0</v>
      </c>
      <c r="N1651" s="276">
        <v>0</v>
      </c>
      <c r="O1651" s="276">
        <v>1</v>
      </c>
      <c r="P1651" s="276">
        <v>0</v>
      </c>
      <c r="Q1651" s="276">
        <v>0</v>
      </c>
      <c r="R1651" s="276">
        <v>1</v>
      </c>
      <c r="S1651" s="276">
        <v>0</v>
      </c>
      <c r="T1651" s="276">
        <v>2</v>
      </c>
      <c r="U1651" s="276">
        <v>2</v>
      </c>
      <c r="V1651" s="1044">
        <v>5</v>
      </c>
      <c r="W1651" s="276">
        <v>4</v>
      </c>
      <c r="X1651" s="276">
        <v>2</v>
      </c>
      <c r="Y1651" s="276">
        <v>3</v>
      </c>
      <c r="Z1651" s="276">
        <v>12</v>
      </c>
      <c r="AA1651" s="276">
        <v>13</v>
      </c>
      <c r="AB1651" s="276">
        <v>24</v>
      </c>
      <c r="AC1651" s="276">
        <v>35</v>
      </c>
      <c r="AD1651" s="448"/>
    </row>
    <row r="1652" spans="1:30" ht="20.399999999999999" customHeight="1">
      <c r="A1652" s="794"/>
      <c r="B1652" s="670" t="s">
        <v>4104</v>
      </c>
      <c r="C1652" s="276">
        <v>0</v>
      </c>
      <c r="D1652" s="276">
        <v>0</v>
      </c>
      <c r="E1652" s="276">
        <v>0</v>
      </c>
      <c r="F1652" s="276">
        <v>0</v>
      </c>
      <c r="G1652" s="1043">
        <v>0</v>
      </c>
      <c r="H1652" s="276">
        <v>0</v>
      </c>
      <c r="I1652" s="276">
        <v>0</v>
      </c>
      <c r="J1652" s="276">
        <v>0</v>
      </c>
      <c r="K1652" s="276">
        <v>0</v>
      </c>
      <c r="L1652" s="276">
        <v>0</v>
      </c>
      <c r="M1652" s="276">
        <v>0</v>
      </c>
      <c r="N1652" s="276">
        <v>0</v>
      </c>
      <c r="O1652" s="276">
        <v>0</v>
      </c>
      <c r="P1652" s="276">
        <v>0</v>
      </c>
      <c r="Q1652" s="276">
        <v>0</v>
      </c>
      <c r="R1652" s="276">
        <v>0</v>
      </c>
      <c r="S1652" s="276">
        <v>0</v>
      </c>
      <c r="T1652" s="276">
        <v>0</v>
      </c>
      <c r="U1652" s="276">
        <v>0</v>
      </c>
      <c r="V1652" s="1044">
        <v>0</v>
      </c>
      <c r="W1652" s="276">
        <v>0</v>
      </c>
      <c r="X1652" s="276">
        <v>0</v>
      </c>
      <c r="Y1652" s="276">
        <v>0</v>
      </c>
      <c r="Z1652" s="276">
        <v>0</v>
      </c>
      <c r="AA1652" s="276">
        <v>0</v>
      </c>
      <c r="AB1652" s="276">
        <v>0</v>
      </c>
      <c r="AC1652" s="276">
        <v>0</v>
      </c>
      <c r="AD1652" s="448"/>
    </row>
    <row r="1653" spans="1:30" ht="20.399999999999999" customHeight="1">
      <c r="A1653" s="407"/>
      <c r="B1653" s="407"/>
      <c r="C1653" s="407"/>
      <c r="D1653" s="407"/>
      <c r="E1653" s="407"/>
      <c r="F1653" s="407"/>
      <c r="G1653" s="407"/>
      <c r="H1653" s="407"/>
      <c r="I1653" s="407"/>
      <c r="J1653" s="407"/>
      <c r="K1653" s="407"/>
      <c r="L1653" s="407"/>
      <c r="M1653" s="407"/>
      <c r="N1653" s="407"/>
      <c r="O1653" s="407"/>
      <c r="P1653" s="407"/>
      <c r="Q1653" s="407"/>
      <c r="R1653" s="407"/>
      <c r="S1653" s="407"/>
      <c r="T1653" s="407"/>
      <c r="U1653" s="407"/>
      <c r="V1653" s="407"/>
      <c r="W1653" s="407"/>
      <c r="X1653" s="407"/>
      <c r="Y1653" s="407"/>
      <c r="Z1653" s="407"/>
      <c r="AA1653" s="407"/>
      <c r="AB1653" s="407"/>
      <c r="AC1653" s="407"/>
      <c r="AD1653" s="448"/>
    </row>
    <row r="1654" spans="1:30" ht="20.399999999999999" customHeight="1">
      <c r="A1654" s="796" t="s">
        <v>3018</v>
      </c>
      <c r="B1654" s="669" t="s">
        <v>3017</v>
      </c>
      <c r="C1654" s="275">
        <v>30</v>
      </c>
      <c r="D1654" s="275">
        <v>30</v>
      </c>
      <c r="E1654" s="275">
        <v>0</v>
      </c>
      <c r="F1654" s="275">
        <v>0</v>
      </c>
      <c r="G1654" s="1041">
        <v>100</v>
      </c>
      <c r="H1654" s="275">
        <v>0</v>
      </c>
      <c r="I1654" s="275">
        <v>0</v>
      </c>
      <c r="J1654" s="275">
        <v>0</v>
      </c>
      <c r="K1654" s="275">
        <v>0</v>
      </c>
      <c r="L1654" s="275">
        <v>0</v>
      </c>
      <c r="M1654" s="275">
        <v>0</v>
      </c>
      <c r="N1654" s="275">
        <v>0</v>
      </c>
      <c r="O1654" s="275">
        <v>0</v>
      </c>
      <c r="P1654" s="275">
        <v>0</v>
      </c>
      <c r="Q1654" s="275">
        <v>0</v>
      </c>
      <c r="R1654" s="275">
        <v>0</v>
      </c>
      <c r="S1654" s="275">
        <v>0</v>
      </c>
      <c r="T1654" s="275">
        <v>1</v>
      </c>
      <c r="U1654" s="275">
        <v>2</v>
      </c>
      <c r="V1654" s="1042">
        <v>0</v>
      </c>
      <c r="W1654" s="275">
        <v>3</v>
      </c>
      <c r="X1654" s="275">
        <v>2</v>
      </c>
      <c r="Y1654" s="275">
        <v>2</v>
      </c>
      <c r="Z1654" s="275">
        <v>3</v>
      </c>
      <c r="AA1654" s="275">
        <v>7</v>
      </c>
      <c r="AB1654" s="275">
        <v>5</v>
      </c>
      <c r="AC1654" s="275">
        <v>5</v>
      </c>
      <c r="AD1654" s="448"/>
    </row>
    <row r="1655" spans="1:30" ht="20.399999999999999" customHeight="1">
      <c r="A1655" s="794"/>
      <c r="B1655" s="670" t="s">
        <v>1468</v>
      </c>
      <c r="C1655" s="276">
        <v>14</v>
      </c>
      <c r="D1655" s="276">
        <v>14</v>
      </c>
      <c r="E1655" s="276">
        <v>0</v>
      </c>
      <c r="F1655" s="276">
        <v>0</v>
      </c>
      <c r="G1655" s="1043">
        <v>100</v>
      </c>
      <c r="H1655" s="276">
        <v>0</v>
      </c>
      <c r="I1655" s="276">
        <v>0</v>
      </c>
      <c r="J1655" s="276">
        <v>0</v>
      </c>
      <c r="K1655" s="276">
        <v>0</v>
      </c>
      <c r="L1655" s="276">
        <v>0</v>
      </c>
      <c r="M1655" s="276">
        <v>0</v>
      </c>
      <c r="N1655" s="276">
        <v>0</v>
      </c>
      <c r="O1655" s="276">
        <v>0</v>
      </c>
      <c r="P1655" s="276">
        <v>0</v>
      </c>
      <c r="Q1655" s="276">
        <v>0</v>
      </c>
      <c r="R1655" s="276">
        <v>0</v>
      </c>
      <c r="S1655" s="276">
        <v>0</v>
      </c>
      <c r="T1655" s="276">
        <v>0</v>
      </c>
      <c r="U1655" s="276">
        <v>1</v>
      </c>
      <c r="V1655" s="1044">
        <v>0</v>
      </c>
      <c r="W1655" s="276">
        <v>1</v>
      </c>
      <c r="X1655" s="276">
        <v>1</v>
      </c>
      <c r="Y1655" s="276">
        <v>1</v>
      </c>
      <c r="Z1655" s="276">
        <v>1</v>
      </c>
      <c r="AA1655" s="276">
        <v>3</v>
      </c>
      <c r="AB1655" s="276">
        <v>5</v>
      </c>
      <c r="AC1655" s="276">
        <v>1</v>
      </c>
      <c r="AD1655" s="448"/>
    </row>
    <row r="1656" spans="1:30" ht="20.399999999999999" customHeight="1">
      <c r="A1656" s="794"/>
      <c r="B1656" s="670" t="s">
        <v>1467</v>
      </c>
      <c r="C1656" s="276">
        <v>16</v>
      </c>
      <c r="D1656" s="276">
        <v>16</v>
      </c>
      <c r="E1656" s="276">
        <v>0</v>
      </c>
      <c r="F1656" s="276">
        <v>0</v>
      </c>
      <c r="G1656" s="1043">
        <v>100</v>
      </c>
      <c r="H1656" s="276">
        <v>0</v>
      </c>
      <c r="I1656" s="276">
        <v>0</v>
      </c>
      <c r="J1656" s="276">
        <v>0</v>
      </c>
      <c r="K1656" s="276">
        <v>0</v>
      </c>
      <c r="L1656" s="276">
        <v>0</v>
      </c>
      <c r="M1656" s="276">
        <v>0</v>
      </c>
      <c r="N1656" s="276">
        <v>0</v>
      </c>
      <c r="O1656" s="276">
        <v>0</v>
      </c>
      <c r="P1656" s="276">
        <v>0</v>
      </c>
      <c r="Q1656" s="276">
        <v>0</v>
      </c>
      <c r="R1656" s="276">
        <v>0</v>
      </c>
      <c r="S1656" s="276">
        <v>0</v>
      </c>
      <c r="T1656" s="276">
        <v>1</v>
      </c>
      <c r="U1656" s="276">
        <v>1</v>
      </c>
      <c r="V1656" s="1044">
        <v>0</v>
      </c>
      <c r="W1656" s="276">
        <v>2</v>
      </c>
      <c r="X1656" s="276">
        <v>1</v>
      </c>
      <c r="Y1656" s="276">
        <v>1</v>
      </c>
      <c r="Z1656" s="276">
        <v>2</v>
      </c>
      <c r="AA1656" s="276">
        <v>4</v>
      </c>
      <c r="AB1656" s="276">
        <v>0</v>
      </c>
      <c r="AC1656" s="276">
        <v>4</v>
      </c>
      <c r="AD1656" s="448"/>
    </row>
    <row r="1657" spans="1:30" ht="20.399999999999999" customHeight="1">
      <c r="A1657" s="794"/>
      <c r="B1657" s="670" t="s">
        <v>4104</v>
      </c>
      <c r="C1657" s="276">
        <v>0</v>
      </c>
      <c r="D1657" s="276">
        <v>0</v>
      </c>
      <c r="E1657" s="276">
        <v>0</v>
      </c>
      <c r="F1657" s="276">
        <v>0</v>
      </c>
      <c r="G1657" s="1043">
        <v>0</v>
      </c>
      <c r="H1657" s="276">
        <v>0</v>
      </c>
      <c r="I1657" s="276">
        <v>0</v>
      </c>
      <c r="J1657" s="276">
        <v>0</v>
      </c>
      <c r="K1657" s="276">
        <v>0</v>
      </c>
      <c r="L1657" s="276">
        <v>0</v>
      </c>
      <c r="M1657" s="276">
        <v>0</v>
      </c>
      <c r="N1657" s="276">
        <v>0</v>
      </c>
      <c r="O1657" s="276">
        <v>0</v>
      </c>
      <c r="P1657" s="276">
        <v>0</v>
      </c>
      <c r="Q1657" s="276">
        <v>0</v>
      </c>
      <c r="R1657" s="276">
        <v>0</v>
      </c>
      <c r="S1657" s="276">
        <v>0</v>
      </c>
      <c r="T1657" s="276">
        <v>0</v>
      </c>
      <c r="U1657" s="276">
        <v>0</v>
      </c>
      <c r="V1657" s="1044">
        <v>0</v>
      </c>
      <c r="W1657" s="276">
        <v>0</v>
      </c>
      <c r="X1657" s="276">
        <v>0</v>
      </c>
      <c r="Y1657" s="276">
        <v>0</v>
      </c>
      <c r="Z1657" s="276">
        <v>0</v>
      </c>
      <c r="AA1657" s="276">
        <v>0</v>
      </c>
      <c r="AB1657" s="276">
        <v>0</v>
      </c>
      <c r="AC1657" s="276">
        <v>0</v>
      </c>
      <c r="AD1657" s="448"/>
    </row>
    <row r="1658" spans="1:30" ht="20.399999999999999" customHeight="1">
      <c r="A1658" s="407"/>
      <c r="B1658" s="407"/>
      <c r="C1658" s="407"/>
      <c r="D1658" s="407"/>
      <c r="E1658" s="407"/>
      <c r="F1658" s="407"/>
      <c r="G1658" s="407"/>
      <c r="H1658" s="407"/>
      <c r="I1658" s="407"/>
      <c r="J1658" s="407"/>
      <c r="K1658" s="407"/>
      <c r="L1658" s="407"/>
      <c r="M1658" s="407"/>
      <c r="N1658" s="407"/>
      <c r="O1658" s="407"/>
      <c r="P1658" s="407"/>
      <c r="Q1658" s="407"/>
      <c r="R1658" s="407"/>
      <c r="S1658" s="407"/>
      <c r="T1658" s="407"/>
      <c r="U1658" s="407"/>
      <c r="V1658" s="407"/>
      <c r="W1658" s="407"/>
      <c r="X1658" s="407"/>
      <c r="Y1658" s="407"/>
      <c r="Z1658" s="407"/>
      <c r="AA1658" s="407"/>
      <c r="AB1658" s="407"/>
      <c r="AC1658" s="407"/>
      <c r="AD1658" s="448"/>
    </row>
    <row r="1659" spans="1:30" ht="20.399999999999999" customHeight="1">
      <c r="A1659" s="796" t="s">
        <v>3016</v>
      </c>
      <c r="B1659" s="669" t="s">
        <v>3015</v>
      </c>
      <c r="C1659" s="275">
        <v>3</v>
      </c>
      <c r="D1659" s="275">
        <v>3</v>
      </c>
      <c r="E1659" s="275">
        <v>0</v>
      </c>
      <c r="F1659" s="275">
        <v>0</v>
      </c>
      <c r="G1659" s="1041">
        <v>100</v>
      </c>
      <c r="H1659" s="275">
        <v>0</v>
      </c>
      <c r="I1659" s="275">
        <v>0</v>
      </c>
      <c r="J1659" s="275">
        <v>0</v>
      </c>
      <c r="K1659" s="275">
        <v>0</v>
      </c>
      <c r="L1659" s="275">
        <v>0</v>
      </c>
      <c r="M1659" s="275">
        <v>0</v>
      </c>
      <c r="N1659" s="275">
        <v>0</v>
      </c>
      <c r="O1659" s="275">
        <v>0</v>
      </c>
      <c r="P1659" s="275">
        <v>0</v>
      </c>
      <c r="Q1659" s="275">
        <v>0</v>
      </c>
      <c r="R1659" s="275">
        <v>0</v>
      </c>
      <c r="S1659" s="275">
        <v>0</v>
      </c>
      <c r="T1659" s="275">
        <v>2</v>
      </c>
      <c r="U1659" s="275">
        <v>0</v>
      </c>
      <c r="V1659" s="1042">
        <v>1</v>
      </c>
      <c r="W1659" s="275">
        <v>0</v>
      </c>
      <c r="X1659" s="275">
        <v>0</v>
      </c>
      <c r="Y1659" s="275">
        <v>0</v>
      </c>
      <c r="Z1659" s="275">
        <v>0</v>
      </c>
      <c r="AA1659" s="275">
        <v>0</v>
      </c>
      <c r="AB1659" s="275">
        <v>0</v>
      </c>
      <c r="AC1659" s="275">
        <v>0</v>
      </c>
      <c r="AD1659" s="448"/>
    </row>
    <row r="1660" spans="1:30" ht="20.399999999999999" customHeight="1">
      <c r="A1660" s="794"/>
      <c r="B1660" s="670" t="s">
        <v>1468</v>
      </c>
      <c r="C1660" s="276">
        <v>2</v>
      </c>
      <c r="D1660" s="276">
        <v>2</v>
      </c>
      <c r="E1660" s="276">
        <v>0</v>
      </c>
      <c r="F1660" s="276">
        <v>0</v>
      </c>
      <c r="G1660" s="1043">
        <v>100</v>
      </c>
      <c r="H1660" s="276">
        <v>0</v>
      </c>
      <c r="I1660" s="276">
        <v>0</v>
      </c>
      <c r="J1660" s="276">
        <v>0</v>
      </c>
      <c r="K1660" s="276">
        <v>0</v>
      </c>
      <c r="L1660" s="276">
        <v>0</v>
      </c>
      <c r="M1660" s="276">
        <v>0</v>
      </c>
      <c r="N1660" s="276">
        <v>0</v>
      </c>
      <c r="O1660" s="276">
        <v>0</v>
      </c>
      <c r="P1660" s="276">
        <v>0</v>
      </c>
      <c r="Q1660" s="276">
        <v>0</v>
      </c>
      <c r="R1660" s="276">
        <v>0</v>
      </c>
      <c r="S1660" s="276">
        <v>0</v>
      </c>
      <c r="T1660" s="276">
        <v>2</v>
      </c>
      <c r="U1660" s="276">
        <v>0</v>
      </c>
      <c r="V1660" s="1044">
        <v>0</v>
      </c>
      <c r="W1660" s="276">
        <v>0</v>
      </c>
      <c r="X1660" s="276">
        <v>0</v>
      </c>
      <c r="Y1660" s="276">
        <v>0</v>
      </c>
      <c r="Z1660" s="276">
        <v>0</v>
      </c>
      <c r="AA1660" s="276">
        <v>0</v>
      </c>
      <c r="AB1660" s="276">
        <v>0</v>
      </c>
      <c r="AC1660" s="276">
        <v>0</v>
      </c>
      <c r="AD1660" s="448"/>
    </row>
    <row r="1661" spans="1:30" ht="20.399999999999999" customHeight="1">
      <c r="A1661" s="794"/>
      <c r="B1661" s="670" t="s">
        <v>1467</v>
      </c>
      <c r="C1661" s="276">
        <v>1</v>
      </c>
      <c r="D1661" s="276">
        <v>1</v>
      </c>
      <c r="E1661" s="276">
        <v>0</v>
      </c>
      <c r="F1661" s="276">
        <v>0</v>
      </c>
      <c r="G1661" s="1043">
        <v>100</v>
      </c>
      <c r="H1661" s="276">
        <v>0</v>
      </c>
      <c r="I1661" s="276">
        <v>0</v>
      </c>
      <c r="J1661" s="276">
        <v>0</v>
      </c>
      <c r="K1661" s="276">
        <v>0</v>
      </c>
      <c r="L1661" s="276">
        <v>0</v>
      </c>
      <c r="M1661" s="276">
        <v>0</v>
      </c>
      <c r="N1661" s="276">
        <v>0</v>
      </c>
      <c r="O1661" s="276">
        <v>0</v>
      </c>
      <c r="P1661" s="276">
        <v>0</v>
      </c>
      <c r="Q1661" s="276">
        <v>0</v>
      </c>
      <c r="R1661" s="276">
        <v>0</v>
      </c>
      <c r="S1661" s="276">
        <v>0</v>
      </c>
      <c r="T1661" s="276">
        <v>0</v>
      </c>
      <c r="U1661" s="276">
        <v>0</v>
      </c>
      <c r="V1661" s="1044">
        <v>1</v>
      </c>
      <c r="W1661" s="276">
        <v>0</v>
      </c>
      <c r="X1661" s="276">
        <v>0</v>
      </c>
      <c r="Y1661" s="276">
        <v>0</v>
      </c>
      <c r="Z1661" s="276">
        <v>0</v>
      </c>
      <c r="AA1661" s="276">
        <v>0</v>
      </c>
      <c r="AB1661" s="276">
        <v>0</v>
      </c>
      <c r="AC1661" s="276">
        <v>0</v>
      </c>
      <c r="AD1661" s="448"/>
    </row>
    <row r="1662" spans="1:30" ht="20.399999999999999" customHeight="1">
      <c r="A1662" s="794"/>
      <c r="B1662" s="670" t="s">
        <v>4104</v>
      </c>
      <c r="C1662" s="276">
        <v>0</v>
      </c>
      <c r="D1662" s="276">
        <v>0</v>
      </c>
      <c r="E1662" s="276">
        <v>0</v>
      </c>
      <c r="F1662" s="276">
        <v>0</v>
      </c>
      <c r="G1662" s="1043">
        <v>0</v>
      </c>
      <c r="H1662" s="276">
        <v>0</v>
      </c>
      <c r="I1662" s="276">
        <v>0</v>
      </c>
      <c r="J1662" s="276">
        <v>0</v>
      </c>
      <c r="K1662" s="276">
        <v>0</v>
      </c>
      <c r="L1662" s="276">
        <v>0</v>
      </c>
      <c r="M1662" s="276">
        <v>0</v>
      </c>
      <c r="N1662" s="276">
        <v>0</v>
      </c>
      <c r="O1662" s="276">
        <v>0</v>
      </c>
      <c r="P1662" s="276">
        <v>0</v>
      </c>
      <c r="Q1662" s="276">
        <v>0</v>
      </c>
      <c r="R1662" s="276">
        <v>0</v>
      </c>
      <c r="S1662" s="276">
        <v>0</v>
      </c>
      <c r="T1662" s="276">
        <v>0</v>
      </c>
      <c r="U1662" s="276">
        <v>0</v>
      </c>
      <c r="V1662" s="1044">
        <v>0</v>
      </c>
      <c r="W1662" s="276">
        <v>0</v>
      </c>
      <c r="X1662" s="276">
        <v>0</v>
      </c>
      <c r="Y1662" s="276">
        <v>0</v>
      </c>
      <c r="Z1662" s="276">
        <v>0</v>
      </c>
      <c r="AA1662" s="276">
        <v>0</v>
      </c>
      <c r="AB1662" s="276">
        <v>0</v>
      </c>
      <c r="AC1662" s="276">
        <v>0</v>
      </c>
      <c r="AD1662" s="448"/>
    </row>
    <row r="1663" spans="1:30" ht="20.399999999999999" customHeight="1">
      <c r="A1663" s="407"/>
      <c r="B1663" s="407"/>
      <c r="C1663" s="407"/>
      <c r="D1663" s="407"/>
      <c r="E1663" s="407"/>
      <c r="F1663" s="407"/>
      <c r="G1663" s="407"/>
      <c r="H1663" s="407"/>
      <c r="I1663" s="407"/>
      <c r="J1663" s="407"/>
      <c r="K1663" s="407"/>
      <c r="L1663" s="407"/>
      <c r="M1663" s="407"/>
      <c r="N1663" s="407"/>
      <c r="O1663" s="407"/>
      <c r="P1663" s="407"/>
      <c r="Q1663" s="407"/>
      <c r="R1663" s="407"/>
      <c r="S1663" s="407"/>
      <c r="T1663" s="407"/>
      <c r="U1663" s="407"/>
      <c r="V1663" s="407"/>
      <c r="W1663" s="407"/>
      <c r="X1663" s="407"/>
      <c r="Y1663" s="407"/>
      <c r="Z1663" s="407"/>
      <c r="AA1663" s="407"/>
      <c r="AB1663" s="407"/>
      <c r="AC1663" s="407"/>
      <c r="AD1663" s="448"/>
    </row>
    <row r="1664" spans="1:30" ht="20.399999999999999" customHeight="1">
      <c r="A1664" s="796" t="s">
        <v>3014</v>
      </c>
      <c r="B1664" s="669" t="s">
        <v>3013</v>
      </c>
      <c r="C1664" s="275">
        <v>554</v>
      </c>
      <c r="D1664" s="275">
        <v>554</v>
      </c>
      <c r="E1664" s="275">
        <v>0</v>
      </c>
      <c r="F1664" s="275">
        <v>0</v>
      </c>
      <c r="G1664" s="1041">
        <v>100</v>
      </c>
      <c r="H1664" s="275">
        <v>5</v>
      </c>
      <c r="I1664" s="275">
        <v>0</v>
      </c>
      <c r="J1664" s="275">
        <v>2</v>
      </c>
      <c r="K1664" s="275">
        <v>3</v>
      </c>
      <c r="L1664" s="275">
        <v>2</v>
      </c>
      <c r="M1664" s="275">
        <v>2</v>
      </c>
      <c r="N1664" s="275">
        <v>2</v>
      </c>
      <c r="O1664" s="275">
        <v>7</v>
      </c>
      <c r="P1664" s="275">
        <v>7</v>
      </c>
      <c r="Q1664" s="275">
        <v>5</v>
      </c>
      <c r="R1664" s="275">
        <v>12</v>
      </c>
      <c r="S1664" s="275">
        <v>14</v>
      </c>
      <c r="T1664" s="275">
        <v>19</v>
      </c>
      <c r="U1664" s="275">
        <v>22</v>
      </c>
      <c r="V1664" s="1042">
        <v>44</v>
      </c>
      <c r="W1664" s="275">
        <v>50</v>
      </c>
      <c r="X1664" s="275">
        <v>55</v>
      </c>
      <c r="Y1664" s="275">
        <v>59</v>
      </c>
      <c r="Z1664" s="275">
        <v>65</v>
      </c>
      <c r="AA1664" s="275">
        <v>53</v>
      </c>
      <c r="AB1664" s="275">
        <v>58</v>
      </c>
      <c r="AC1664" s="275">
        <v>73</v>
      </c>
      <c r="AD1664" s="448"/>
    </row>
    <row r="1665" spans="1:30" ht="20.399999999999999" customHeight="1">
      <c r="A1665" s="794"/>
      <c r="B1665" s="670" t="s">
        <v>1468</v>
      </c>
      <c r="C1665" s="276">
        <v>372</v>
      </c>
      <c r="D1665" s="276">
        <v>372</v>
      </c>
      <c r="E1665" s="276">
        <v>0</v>
      </c>
      <c r="F1665" s="276">
        <v>0</v>
      </c>
      <c r="G1665" s="1043">
        <v>100</v>
      </c>
      <c r="H1665" s="276">
        <v>3</v>
      </c>
      <c r="I1665" s="276">
        <v>0</v>
      </c>
      <c r="J1665" s="276">
        <v>2</v>
      </c>
      <c r="K1665" s="276">
        <v>1</v>
      </c>
      <c r="L1665" s="276">
        <v>0</v>
      </c>
      <c r="M1665" s="276">
        <v>1</v>
      </c>
      <c r="N1665" s="276">
        <v>1</v>
      </c>
      <c r="O1665" s="276">
        <v>6</v>
      </c>
      <c r="P1665" s="276">
        <v>4</v>
      </c>
      <c r="Q1665" s="276">
        <v>4</v>
      </c>
      <c r="R1665" s="276">
        <v>12</v>
      </c>
      <c r="S1665" s="276">
        <v>13</v>
      </c>
      <c r="T1665" s="276">
        <v>15</v>
      </c>
      <c r="U1665" s="276">
        <v>18</v>
      </c>
      <c r="V1665" s="1044">
        <v>39</v>
      </c>
      <c r="W1665" s="276">
        <v>40</v>
      </c>
      <c r="X1665" s="276">
        <v>46</v>
      </c>
      <c r="Y1665" s="276">
        <v>44</v>
      </c>
      <c r="Z1665" s="276">
        <v>35</v>
      </c>
      <c r="AA1665" s="276">
        <v>29</v>
      </c>
      <c r="AB1665" s="276">
        <v>29</v>
      </c>
      <c r="AC1665" s="276">
        <v>33</v>
      </c>
      <c r="AD1665" s="448"/>
    </row>
    <row r="1666" spans="1:30" ht="20.399999999999999" customHeight="1">
      <c r="A1666" s="794"/>
      <c r="B1666" s="670" t="s">
        <v>1467</v>
      </c>
      <c r="C1666" s="276">
        <v>182</v>
      </c>
      <c r="D1666" s="276">
        <v>182</v>
      </c>
      <c r="E1666" s="276">
        <v>0</v>
      </c>
      <c r="F1666" s="276">
        <v>0</v>
      </c>
      <c r="G1666" s="1043">
        <v>100</v>
      </c>
      <c r="H1666" s="276">
        <v>2</v>
      </c>
      <c r="I1666" s="276">
        <v>0</v>
      </c>
      <c r="J1666" s="276">
        <v>0</v>
      </c>
      <c r="K1666" s="276">
        <v>2</v>
      </c>
      <c r="L1666" s="276">
        <v>2</v>
      </c>
      <c r="M1666" s="276">
        <v>1</v>
      </c>
      <c r="N1666" s="276">
        <v>1</v>
      </c>
      <c r="O1666" s="276">
        <v>1</v>
      </c>
      <c r="P1666" s="276">
        <v>3</v>
      </c>
      <c r="Q1666" s="276">
        <v>1</v>
      </c>
      <c r="R1666" s="276">
        <v>0</v>
      </c>
      <c r="S1666" s="276">
        <v>1</v>
      </c>
      <c r="T1666" s="276">
        <v>4</v>
      </c>
      <c r="U1666" s="276">
        <v>4</v>
      </c>
      <c r="V1666" s="1044">
        <v>5</v>
      </c>
      <c r="W1666" s="276">
        <v>10</v>
      </c>
      <c r="X1666" s="276">
        <v>9</v>
      </c>
      <c r="Y1666" s="276">
        <v>15</v>
      </c>
      <c r="Z1666" s="276">
        <v>30</v>
      </c>
      <c r="AA1666" s="276">
        <v>24</v>
      </c>
      <c r="AB1666" s="276">
        <v>29</v>
      </c>
      <c r="AC1666" s="276">
        <v>40</v>
      </c>
      <c r="AD1666" s="448"/>
    </row>
    <row r="1667" spans="1:30" ht="20.399999999999999" customHeight="1">
      <c r="A1667" s="794"/>
      <c r="B1667" s="670" t="s">
        <v>4104</v>
      </c>
      <c r="C1667" s="276">
        <v>0</v>
      </c>
      <c r="D1667" s="276">
        <v>0</v>
      </c>
      <c r="E1667" s="276">
        <v>0</v>
      </c>
      <c r="F1667" s="276">
        <v>0</v>
      </c>
      <c r="G1667" s="1043">
        <v>0</v>
      </c>
      <c r="H1667" s="276">
        <v>0</v>
      </c>
      <c r="I1667" s="276">
        <v>0</v>
      </c>
      <c r="J1667" s="276">
        <v>0</v>
      </c>
      <c r="K1667" s="276">
        <v>0</v>
      </c>
      <c r="L1667" s="276">
        <v>0</v>
      </c>
      <c r="M1667" s="276">
        <v>0</v>
      </c>
      <c r="N1667" s="276">
        <v>0</v>
      </c>
      <c r="O1667" s="276">
        <v>0</v>
      </c>
      <c r="P1667" s="276">
        <v>0</v>
      </c>
      <c r="Q1667" s="276">
        <v>0</v>
      </c>
      <c r="R1667" s="276">
        <v>0</v>
      </c>
      <c r="S1667" s="276">
        <v>0</v>
      </c>
      <c r="T1667" s="276">
        <v>0</v>
      </c>
      <c r="U1667" s="276">
        <v>0</v>
      </c>
      <c r="V1667" s="1044">
        <v>0</v>
      </c>
      <c r="W1667" s="276">
        <v>0</v>
      </c>
      <c r="X1667" s="276">
        <v>0</v>
      </c>
      <c r="Y1667" s="276">
        <v>0</v>
      </c>
      <c r="Z1667" s="276">
        <v>0</v>
      </c>
      <c r="AA1667" s="276">
        <v>0</v>
      </c>
      <c r="AB1667" s="276">
        <v>0</v>
      </c>
      <c r="AC1667" s="276">
        <v>0</v>
      </c>
      <c r="AD1667" s="448"/>
    </row>
    <row r="1668" spans="1:30" ht="20.399999999999999" customHeight="1">
      <c r="A1668" s="407"/>
      <c r="B1668" s="407"/>
      <c r="C1668" s="407"/>
      <c r="D1668" s="407"/>
      <c r="E1668" s="407"/>
      <c r="F1668" s="407"/>
      <c r="G1668" s="407"/>
      <c r="H1668" s="407"/>
      <c r="I1668" s="407"/>
      <c r="J1668" s="407"/>
      <c r="K1668" s="407"/>
      <c r="L1668" s="407"/>
      <c r="M1668" s="407"/>
      <c r="N1668" s="407"/>
      <c r="O1668" s="407"/>
      <c r="P1668" s="407"/>
      <c r="Q1668" s="407"/>
      <c r="R1668" s="407"/>
      <c r="S1668" s="407"/>
      <c r="T1668" s="407"/>
      <c r="U1668" s="407"/>
      <c r="V1668" s="407"/>
      <c r="W1668" s="407"/>
      <c r="X1668" s="407"/>
      <c r="Y1668" s="407"/>
      <c r="Z1668" s="407"/>
      <c r="AA1668" s="407"/>
      <c r="AB1668" s="407"/>
      <c r="AC1668" s="407"/>
      <c r="AD1668" s="448"/>
    </row>
    <row r="1669" spans="1:30" ht="20.399999999999999" customHeight="1">
      <c r="A1669" s="796" t="s">
        <v>3012</v>
      </c>
      <c r="B1669" s="669" t="s">
        <v>3011</v>
      </c>
      <c r="C1669" s="275">
        <v>129</v>
      </c>
      <c r="D1669" s="275">
        <v>129</v>
      </c>
      <c r="E1669" s="275">
        <v>0</v>
      </c>
      <c r="F1669" s="275">
        <v>0</v>
      </c>
      <c r="G1669" s="1041">
        <v>100</v>
      </c>
      <c r="H1669" s="275">
        <v>0</v>
      </c>
      <c r="I1669" s="275">
        <v>0</v>
      </c>
      <c r="J1669" s="275">
        <v>0</v>
      </c>
      <c r="K1669" s="275">
        <v>0</v>
      </c>
      <c r="L1669" s="275">
        <v>0</v>
      </c>
      <c r="M1669" s="275">
        <v>0</v>
      </c>
      <c r="N1669" s="275">
        <v>0</v>
      </c>
      <c r="O1669" s="275">
        <v>0</v>
      </c>
      <c r="P1669" s="275">
        <v>0</v>
      </c>
      <c r="Q1669" s="275">
        <v>0</v>
      </c>
      <c r="R1669" s="275">
        <v>0</v>
      </c>
      <c r="S1669" s="275">
        <v>0</v>
      </c>
      <c r="T1669" s="275">
        <v>1</v>
      </c>
      <c r="U1669" s="275">
        <v>3</v>
      </c>
      <c r="V1669" s="1042">
        <v>0</v>
      </c>
      <c r="W1669" s="275">
        <v>0</v>
      </c>
      <c r="X1669" s="275">
        <v>4</v>
      </c>
      <c r="Y1669" s="275">
        <v>5</v>
      </c>
      <c r="Z1669" s="275">
        <v>9</v>
      </c>
      <c r="AA1669" s="275">
        <v>25</v>
      </c>
      <c r="AB1669" s="275">
        <v>25</v>
      </c>
      <c r="AC1669" s="275">
        <v>57</v>
      </c>
      <c r="AD1669" s="448"/>
    </row>
    <row r="1670" spans="1:30" ht="20.399999999999999" customHeight="1">
      <c r="A1670" s="669"/>
      <c r="B1670" s="669" t="s">
        <v>3010</v>
      </c>
      <c r="C1670" s="797"/>
      <c r="D1670" s="797"/>
      <c r="E1670" s="797"/>
      <c r="F1670" s="797"/>
      <c r="G1670" s="797"/>
      <c r="H1670" s="797"/>
      <c r="I1670" s="797"/>
      <c r="J1670" s="797"/>
      <c r="K1670" s="797"/>
      <c r="L1670" s="797"/>
      <c r="M1670" s="797"/>
      <c r="N1670" s="797"/>
      <c r="O1670" s="797"/>
      <c r="P1670" s="797"/>
      <c r="Q1670" s="797"/>
      <c r="R1670" s="797"/>
      <c r="S1670" s="797"/>
      <c r="T1670" s="797"/>
      <c r="U1670" s="797"/>
      <c r="V1670" s="797"/>
      <c r="W1670" s="797"/>
      <c r="X1670" s="797"/>
      <c r="Y1670" s="797"/>
      <c r="Z1670" s="797"/>
      <c r="AA1670" s="797"/>
      <c r="AB1670" s="797"/>
      <c r="AC1670" s="797"/>
      <c r="AD1670" s="448"/>
    </row>
    <row r="1671" spans="1:30" ht="20.399999999999999" customHeight="1">
      <c r="A1671" s="794"/>
      <c r="B1671" s="670" t="s">
        <v>1468</v>
      </c>
      <c r="C1671" s="276">
        <v>55</v>
      </c>
      <c r="D1671" s="276">
        <v>55</v>
      </c>
      <c r="E1671" s="276">
        <v>0</v>
      </c>
      <c r="F1671" s="276">
        <v>0</v>
      </c>
      <c r="G1671" s="1043">
        <v>100</v>
      </c>
      <c r="H1671" s="276">
        <v>0</v>
      </c>
      <c r="I1671" s="276">
        <v>0</v>
      </c>
      <c r="J1671" s="276">
        <v>0</v>
      </c>
      <c r="K1671" s="276">
        <v>0</v>
      </c>
      <c r="L1671" s="276">
        <v>0</v>
      </c>
      <c r="M1671" s="276">
        <v>0</v>
      </c>
      <c r="N1671" s="276">
        <v>0</v>
      </c>
      <c r="O1671" s="276">
        <v>0</v>
      </c>
      <c r="P1671" s="276">
        <v>0</v>
      </c>
      <c r="Q1671" s="276">
        <v>0</v>
      </c>
      <c r="R1671" s="276">
        <v>0</v>
      </c>
      <c r="S1671" s="276">
        <v>0</v>
      </c>
      <c r="T1671" s="276">
        <v>1</v>
      </c>
      <c r="U1671" s="276">
        <v>2</v>
      </c>
      <c r="V1671" s="1044">
        <v>0</v>
      </c>
      <c r="W1671" s="276">
        <v>0</v>
      </c>
      <c r="X1671" s="276">
        <v>2</v>
      </c>
      <c r="Y1671" s="276">
        <v>1</v>
      </c>
      <c r="Z1671" s="276">
        <v>6</v>
      </c>
      <c r="AA1671" s="276">
        <v>11</v>
      </c>
      <c r="AB1671" s="276">
        <v>11</v>
      </c>
      <c r="AC1671" s="276">
        <v>21</v>
      </c>
      <c r="AD1671" s="448"/>
    </row>
    <row r="1672" spans="1:30" ht="20.399999999999999" customHeight="1">
      <c r="A1672" s="794"/>
      <c r="B1672" s="670" t="s">
        <v>1467</v>
      </c>
      <c r="C1672" s="276">
        <v>74</v>
      </c>
      <c r="D1672" s="276">
        <v>74</v>
      </c>
      <c r="E1672" s="276">
        <v>0</v>
      </c>
      <c r="F1672" s="276">
        <v>0</v>
      </c>
      <c r="G1672" s="1043">
        <v>100</v>
      </c>
      <c r="H1672" s="276">
        <v>0</v>
      </c>
      <c r="I1672" s="276">
        <v>0</v>
      </c>
      <c r="J1672" s="276">
        <v>0</v>
      </c>
      <c r="K1672" s="276">
        <v>0</v>
      </c>
      <c r="L1672" s="276">
        <v>0</v>
      </c>
      <c r="M1672" s="276">
        <v>0</v>
      </c>
      <c r="N1672" s="276">
        <v>0</v>
      </c>
      <c r="O1672" s="276">
        <v>0</v>
      </c>
      <c r="P1672" s="276">
        <v>0</v>
      </c>
      <c r="Q1672" s="276">
        <v>0</v>
      </c>
      <c r="R1672" s="276">
        <v>0</v>
      </c>
      <c r="S1672" s="276">
        <v>0</v>
      </c>
      <c r="T1672" s="276">
        <v>0</v>
      </c>
      <c r="U1672" s="276">
        <v>1</v>
      </c>
      <c r="V1672" s="1044">
        <v>0</v>
      </c>
      <c r="W1672" s="276">
        <v>0</v>
      </c>
      <c r="X1672" s="276">
        <v>2</v>
      </c>
      <c r="Y1672" s="276">
        <v>4</v>
      </c>
      <c r="Z1672" s="276">
        <v>3</v>
      </c>
      <c r="AA1672" s="276">
        <v>14</v>
      </c>
      <c r="AB1672" s="276">
        <v>14</v>
      </c>
      <c r="AC1672" s="276">
        <v>36</v>
      </c>
      <c r="AD1672" s="448"/>
    </row>
    <row r="1673" spans="1:30" ht="20.399999999999999" customHeight="1">
      <c r="A1673" s="794"/>
      <c r="B1673" s="670" t="s">
        <v>4104</v>
      </c>
      <c r="C1673" s="276">
        <v>0</v>
      </c>
      <c r="D1673" s="276">
        <v>0</v>
      </c>
      <c r="E1673" s="276">
        <v>0</v>
      </c>
      <c r="F1673" s="276">
        <v>0</v>
      </c>
      <c r="G1673" s="1043">
        <v>0</v>
      </c>
      <c r="H1673" s="276">
        <v>0</v>
      </c>
      <c r="I1673" s="276">
        <v>0</v>
      </c>
      <c r="J1673" s="276">
        <v>0</v>
      </c>
      <c r="K1673" s="276">
        <v>0</v>
      </c>
      <c r="L1673" s="276">
        <v>0</v>
      </c>
      <c r="M1673" s="276">
        <v>0</v>
      </c>
      <c r="N1673" s="276">
        <v>0</v>
      </c>
      <c r="O1673" s="276">
        <v>0</v>
      </c>
      <c r="P1673" s="276">
        <v>0</v>
      </c>
      <c r="Q1673" s="276">
        <v>0</v>
      </c>
      <c r="R1673" s="276">
        <v>0</v>
      </c>
      <c r="S1673" s="276">
        <v>0</v>
      </c>
      <c r="T1673" s="276">
        <v>0</v>
      </c>
      <c r="U1673" s="276">
        <v>0</v>
      </c>
      <c r="V1673" s="1044">
        <v>0</v>
      </c>
      <c r="W1673" s="276">
        <v>0</v>
      </c>
      <c r="X1673" s="276">
        <v>0</v>
      </c>
      <c r="Y1673" s="276">
        <v>0</v>
      </c>
      <c r="Z1673" s="276">
        <v>0</v>
      </c>
      <c r="AA1673" s="276">
        <v>0</v>
      </c>
      <c r="AB1673" s="276">
        <v>0</v>
      </c>
      <c r="AC1673" s="276">
        <v>0</v>
      </c>
      <c r="AD1673" s="448"/>
    </row>
    <row r="1674" spans="1:30" ht="20.399999999999999" customHeight="1">
      <c r="A1674" s="407"/>
      <c r="B1674" s="407"/>
      <c r="C1674" s="407"/>
      <c r="D1674" s="407"/>
      <c r="E1674" s="407"/>
      <c r="F1674" s="407"/>
      <c r="G1674" s="407"/>
      <c r="H1674" s="407"/>
      <c r="I1674" s="407"/>
      <c r="J1674" s="407"/>
      <c r="K1674" s="407"/>
      <c r="L1674" s="407"/>
      <c r="M1674" s="407"/>
      <c r="N1674" s="407"/>
      <c r="O1674" s="407"/>
      <c r="P1674" s="407"/>
      <c r="Q1674" s="407"/>
      <c r="R1674" s="407"/>
      <c r="S1674" s="407"/>
      <c r="T1674" s="407"/>
      <c r="U1674" s="407"/>
      <c r="V1674" s="407"/>
      <c r="W1674" s="407"/>
      <c r="X1674" s="407"/>
      <c r="Y1674" s="407"/>
      <c r="Z1674" s="407"/>
      <c r="AA1674" s="407"/>
      <c r="AB1674" s="407"/>
      <c r="AC1674" s="407"/>
      <c r="AD1674" s="448"/>
    </row>
    <row r="1675" spans="1:30" ht="20.399999999999999" customHeight="1">
      <c r="A1675" s="796" t="s">
        <v>3009</v>
      </c>
      <c r="B1675" s="669" t="s">
        <v>3008</v>
      </c>
      <c r="C1675" s="275">
        <v>15</v>
      </c>
      <c r="D1675" s="275">
        <v>15</v>
      </c>
      <c r="E1675" s="275">
        <v>0</v>
      </c>
      <c r="F1675" s="275">
        <v>0</v>
      </c>
      <c r="G1675" s="1041">
        <v>100</v>
      </c>
      <c r="H1675" s="275">
        <v>1</v>
      </c>
      <c r="I1675" s="275">
        <v>0</v>
      </c>
      <c r="J1675" s="275">
        <v>0</v>
      </c>
      <c r="K1675" s="275">
        <v>1</v>
      </c>
      <c r="L1675" s="275">
        <v>0</v>
      </c>
      <c r="M1675" s="275">
        <v>1</v>
      </c>
      <c r="N1675" s="275">
        <v>0</v>
      </c>
      <c r="O1675" s="275">
        <v>0</v>
      </c>
      <c r="P1675" s="275">
        <v>1</v>
      </c>
      <c r="Q1675" s="275">
        <v>0</v>
      </c>
      <c r="R1675" s="275">
        <v>0</v>
      </c>
      <c r="S1675" s="275">
        <v>0</v>
      </c>
      <c r="T1675" s="275">
        <v>0</v>
      </c>
      <c r="U1675" s="275">
        <v>1</v>
      </c>
      <c r="V1675" s="1042">
        <v>1</v>
      </c>
      <c r="W1675" s="275">
        <v>0</v>
      </c>
      <c r="X1675" s="275">
        <v>1</v>
      </c>
      <c r="Y1675" s="275">
        <v>0</v>
      </c>
      <c r="Z1675" s="275">
        <v>1</v>
      </c>
      <c r="AA1675" s="275">
        <v>0</v>
      </c>
      <c r="AB1675" s="275">
        <v>1</v>
      </c>
      <c r="AC1675" s="275">
        <v>7</v>
      </c>
      <c r="AD1675" s="448"/>
    </row>
    <row r="1676" spans="1:30" ht="20.399999999999999" customHeight="1">
      <c r="A1676" s="794"/>
      <c r="B1676" s="670" t="s">
        <v>1468</v>
      </c>
      <c r="C1676" s="276">
        <v>8</v>
      </c>
      <c r="D1676" s="276">
        <v>8</v>
      </c>
      <c r="E1676" s="276">
        <v>0</v>
      </c>
      <c r="F1676" s="276">
        <v>0</v>
      </c>
      <c r="G1676" s="1043">
        <v>100</v>
      </c>
      <c r="H1676" s="276">
        <v>1</v>
      </c>
      <c r="I1676" s="276">
        <v>0</v>
      </c>
      <c r="J1676" s="276">
        <v>0</v>
      </c>
      <c r="K1676" s="276">
        <v>1</v>
      </c>
      <c r="L1676" s="276">
        <v>0</v>
      </c>
      <c r="M1676" s="276">
        <v>1</v>
      </c>
      <c r="N1676" s="276">
        <v>0</v>
      </c>
      <c r="O1676" s="276">
        <v>0</v>
      </c>
      <c r="P1676" s="276">
        <v>1</v>
      </c>
      <c r="Q1676" s="276">
        <v>0</v>
      </c>
      <c r="R1676" s="276">
        <v>0</v>
      </c>
      <c r="S1676" s="276">
        <v>0</v>
      </c>
      <c r="T1676" s="276">
        <v>0</v>
      </c>
      <c r="U1676" s="276">
        <v>0</v>
      </c>
      <c r="V1676" s="1044">
        <v>1</v>
      </c>
      <c r="W1676" s="276">
        <v>0</v>
      </c>
      <c r="X1676" s="276">
        <v>1</v>
      </c>
      <c r="Y1676" s="276">
        <v>0</v>
      </c>
      <c r="Z1676" s="276">
        <v>1</v>
      </c>
      <c r="AA1676" s="276">
        <v>0</v>
      </c>
      <c r="AB1676" s="276">
        <v>0</v>
      </c>
      <c r="AC1676" s="276">
        <v>2</v>
      </c>
      <c r="AD1676" s="448"/>
    </row>
    <row r="1677" spans="1:30" ht="20.399999999999999" customHeight="1">
      <c r="A1677" s="794"/>
      <c r="B1677" s="670" t="s">
        <v>1467</v>
      </c>
      <c r="C1677" s="276">
        <v>7</v>
      </c>
      <c r="D1677" s="276">
        <v>7</v>
      </c>
      <c r="E1677" s="276">
        <v>0</v>
      </c>
      <c r="F1677" s="276">
        <v>0</v>
      </c>
      <c r="G1677" s="1043">
        <v>100</v>
      </c>
      <c r="H1677" s="276">
        <v>0</v>
      </c>
      <c r="I1677" s="276">
        <v>0</v>
      </c>
      <c r="J1677" s="276">
        <v>0</v>
      </c>
      <c r="K1677" s="276">
        <v>0</v>
      </c>
      <c r="L1677" s="276">
        <v>0</v>
      </c>
      <c r="M1677" s="276">
        <v>0</v>
      </c>
      <c r="N1677" s="276">
        <v>0</v>
      </c>
      <c r="O1677" s="276">
        <v>0</v>
      </c>
      <c r="P1677" s="276">
        <v>0</v>
      </c>
      <c r="Q1677" s="276">
        <v>0</v>
      </c>
      <c r="R1677" s="276">
        <v>0</v>
      </c>
      <c r="S1677" s="276">
        <v>0</v>
      </c>
      <c r="T1677" s="276">
        <v>0</v>
      </c>
      <c r="U1677" s="276">
        <v>1</v>
      </c>
      <c r="V1677" s="1044">
        <v>0</v>
      </c>
      <c r="W1677" s="276">
        <v>0</v>
      </c>
      <c r="X1677" s="276">
        <v>0</v>
      </c>
      <c r="Y1677" s="276">
        <v>0</v>
      </c>
      <c r="Z1677" s="276">
        <v>0</v>
      </c>
      <c r="AA1677" s="276">
        <v>0</v>
      </c>
      <c r="AB1677" s="276">
        <v>1</v>
      </c>
      <c r="AC1677" s="276">
        <v>5</v>
      </c>
      <c r="AD1677" s="448"/>
    </row>
    <row r="1678" spans="1:30" ht="20.399999999999999" customHeight="1">
      <c r="A1678" s="794"/>
      <c r="B1678" s="670" t="s">
        <v>4104</v>
      </c>
      <c r="C1678" s="276">
        <v>0</v>
      </c>
      <c r="D1678" s="276">
        <v>0</v>
      </c>
      <c r="E1678" s="276">
        <v>0</v>
      </c>
      <c r="F1678" s="276">
        <v>0</v>
      </c>
      <c r="G1678" s="1043">
        <v>0</v>
      </c>
      <c r="H1678" s="276">
        <v>0</v>
      </c>
      <c r="I1678" s="276">
        <v>0</v>
      </c>
      <c r="J1678" s="276">
        <v>0</v>
      </c>
      <c r="K1678" s="276">
        <v>0</v>
      </c>
      <c r="L1678" s="276">
        <v>0</v>
      </c>
      <c r="M1678" s="276">
        <v>0</v>
      </c>
      <c r="N1678" s="276">
        <v>0</v>
      </c>
      <c r="O1678" s="276">
        <v>0</v>
      </c>
      <c r="P1678" s="276">
        <v>0</v>
      </c>
      <c r="Q1678" s="276">
        <v>0</v>
      </c>
      <c r="R1678" s="276">
        <v>0</v>
      </c>
      <c r="S1678" s="276">
        <v>0</v>
      </c>
      <c r="T1678" s="276">
        <v>0</v>
      </c>
      <c r="U1678" s="276">
        <v>0</v>
      </c>
      <c r="V1678" s="1044">
        <v>0</v>
      </c>
      <c r="W1678" s="276">
        <v>0</v>
      </c>
      <c r="X1678" s="276">
        <v>0</v>
      </c>
      <c r="Y1678" s="276">
        <v>0</v>
      </c>
      <c r="Z1678" s="276">
        <v>0</v>
      </c>
      <c r="AA1678" s="276">
        <v>0</v>
      </c>
      <c r="AB1678" s="276">
        <v>0</v>
      </c>
      <c r="AC1678" s="276">
        <v>0</v>
      </c>
      <c r="AD1678" s="448"/>
    </row>
    <row r="1679" spans="1:30" ht="20.399999999999999" customHeight="1">
      <c r="A1679" s="407"/>
      <c r="B1679" s="407"/>
      <c r="C1679" s="407"/>
      <c r="D1679" s="407"/>
      <c r="E1679" s="407"/>
      <c r="F1679" s="407"/>
      <c r="G1679" s="407"/>
      <c r="H1679" s="407"/>
      <c r="I1679" s="407"/>
      <c r="J1679" s="407"/>
      <c r="K1679" s="407"/>
      <c r="L1679" s="407"/>
      <c r="M1679" s="407"/>
      <c r="N1679" s="407"/>
      <c r="O1679" s="407"/>
      <c r="P1679" s="407"/>
      <c r="Q1679" s="407"/>
      <c r="R1679" s="407"/>
      <c r="S1679" s="407"/>
      <c r="T1679" s="407"/>
      <c r="U1679" s="407"/>
      <c r="V1679" s="407"/>
      <c r="W1679" s="407"/>
      <c r="X1679" s="407"/>
      <c r="Y1679" s="407"/>
      <c r="Z1679" s="407"/>
      <c r="AA1679" s="407"/>
      <c r="AB1679" s="407"/>
      <c r="AC1679" s="407"/>
      <c r="AD1679" s="448"/>
    </row>
    <row r="1680" spans="1:30" ht="20.399999999999999" customHeight="1">
      <c r="A1680" s="796" t="s">
        <v>4760</v>
      </c>
      <c r="B1680" s="669" t="s">
        <v>4761</v>
      </c>
      <c r="C1680" s="275">
        <v>1</v>
      </c>
      <c r="D1680" s="275">
        <v>1</v>
      </c>
      <c r="E1680" s="275">
        <v>0</v>
      </c>
      <c r="F1680" s="275">
        <v>0</v>
      </c>
      <c r="G1680" s="1041">
        <v>100</v>
      </c>
      <c r="H1680" s="275">
        <v>0</v>
      </c>
      <c r="I1680" s="275">
        <v>0</v>
      </c>
      <c r="J1680" s="275">
        <v>0</v>
      </c>
      <c r="K1680" s="275">
        <v>0</v>
      </c>
      <c r="L1680" s="275">
        <v>0</v>
      </c>
      <c r="M1680" s="275">
        <v>0</v>
      </c>
      <c r="N1680" s="275">
        <v>0</v>
      </c>
      <c r="O1680" s="275">
        <v>0</v>
      </c>
      <c r="P1680" s="275">
        <v>0</v>
      </c>
      <c r="Q1680" s="275">
        <v>0</v>
      </c>
      <c r="R1680" s="275">
        <v>0</v>
      </c>
      <c r="S1680" s="275">
        <v>0</v>
      </c>
      <c r="T1680" s="275">
        <v>0</v>
      </c>
      <c r="U1680" s="275">
        <v>0</v>
      </c>
      <c r="V1680" s="1042">
        <v>0</v>
      </c>
      <c r="W1680" s="275">
        <v>0</v>
      </c>
      <c r="X1680" s="275">
        <v>0</v>
      </c>
      <c r="Y1680" s="275">
        <v>0</v>
      </c>
      <c r="Z1680" s="275">
        <v>0</v>
      </c>
      <c r="AA1680" s="275">
        <v>1</v>
      </c>
      <c r="AB1680" s="275">
        <v>0</v>
      </c>
      <c r="AC1680" s="275">
        <v>0</v>
      </c>
      <c r="AD1680" s="448"/>
    </row>
    <row r="1681" spans="1:30" ht="20.399999999999999" customHeight="1">
      <c r="A1681" s="794"/>
      <c r="B1681" s="670" t="s">
        <v>1468</v>
      </c>
      <c r="C1681" s="276">
        <v>1</v>
      </c>
      <c r="D1681" s="276">
        <v>1</v>
      </c>
      <c r="E1681" s="276">
        <v>0</v>
      </c>
      <c r="F1681" s="276">
        <v>0</v>
      </c>
      <c r="G1681" s="1043">
        <v>100</v>
      </c>
      <c r="H1681" s="276">
        <v>0</v>
      </c>
      <c r="I1681" s="276">
        <v>0</v>
      </c>
      <c r="J1681" s="276">
        <v>0</v>
      </c>
      <c r="K1681" s="276">
        <v>0</v>
      </c>
      <c r="L1681" s="276">
        <v>0</v>
      </c>
      <c r="M1681" s="276">
        <v>0</v>
      </c>
      <c r="N1681" s="276">
        <v>0</v>
      </c>
      <c r="O1681" s="276">
        <v>0</v>
      </c>
      <c r="P1681" s="276">
        <v>0</v>
      </c>
      <c r="Q1681" s="276">
        <v>0</v>
      </c>
      <c r="R1681" s="276">
        <v>0</v>
      </c>
      <c r="S1681" s="276">
        <v>0</v>
      </c>
      <c r="T1681" s="276">
        <v>0</v>
      </c>
      <c r="U1681" s="276">
        <v>0</v>
      </c>
      <c r="V1681" s="1044">
        <v>0</v>
      </c>
      <c r="W1681" s="276">
        <v>0</v>
      </c>
      <c r="X1681" s="276">
        <v>0</v>
      </c>
      <c r="Y1681" s="276">
        <v>0</v>
      </c>
      <c r="Z1681" s="276">
        <v>0</v>
      </c>
      <c r="AA1681" s="276">
        <v>1</v>
      </c>
      <c r="AB1681" s="276">
        <v>0</v>
      </c>
      <c r="AC1681" s="276">
        <v>0</v>
      </c>
      <c r="AD1681" s="448"/>
    </row>
    <row r="1682" spans="1:30" ht="20.399999999999999" customHeight="1">
      <c r="A1682" s="794"/>
      <c r="B1682" s="670" t="s">
        <v>1467</v>
      </c>
      <c r="C1682" s="276">
        <v>0</v>
      </c>
      <c r="D1682" s="276">
        <v>0</v>
      </c>
      <c r="E1682" s="276">
        <v>0</v>
      </c>
      <c r="F1682" s="276">
        <v>0</v>
      </c>
      <c r="G1682" s="1043">
        <v>0</v>
      </c>
      <c r="H1682" s="276">
        <v>0</v>
      </c>
      <c r="I1682" s="276">
        <v>0</v>
      </c>
      <c r="J1682" s="276">
        <v>0</v>
      </c>
      <c r="K1682" s="276">
        <v>0</v>
      </c>
      <c r="L1682" s="276">
        <v>0</v>
      </c>
      <c r="M1682" s="276">
        <v>0</v>
      </c>
      <c r="N1682" s="276">
        <v>0</v>
      </c>
      <c r="O1682" s="276">
        <v>0</v>
      </c>
      <c r="P1682" s="276">
        <v>0</v>
      </c>
      <c r="Q1682" s="276">
        <v>0</v>
      </c>
      <c r="R1682" s="276">
        <v>0</v>
      </c>
      <c r="S1682" s="276">
        <v>0</v>
      </c>
      <c r="T1682" s="276">
        <v>0</v>
      </c>
      <c r="U1682" s="276">
        <v>0</v>
      </c>
      <c r="V1682" s="1044">
        <v>0</v>
      </c>
      <c r="W1682" s="276">
        <v>0</v>
      </c>
      <c r="X1682" s="276">
        <v>0</v>
      </c>
      <c r="Y1682" s="276">
        <v>0</v>
      </c>
      <c r="Z1682" s="276">
        <v>0</v>
      </c>
      <c r="AA1682" s="276">
        <v>0</v>
      </c>
      <c r="AB1682" s="276">
        <v>0</v>
      </c>
      <c r="AC1682" s="276">
        <v>0</v>
      </c>
      <c r="AD1682" s="448"/>
    </row>
    <row r="1683" spans="1:30" ht="20.399999999999999" customHeight="1">
      <c r="A1683" s="794"/>
      <c r="B1683" s="670" t="s">
        <v>4104</v>
      </c>
      <c r="C1683" s="276">
        <v>0</v>
      </c>
      <c r="D1683" s="276">
        <v>0</v>
      </c>
      <c r="E1683" s="276">
        <v>0</v>
      </c>
      <c r="F1683" s="276">
        <v>0</v>
      </c>
      <c r="G1683" s="1043">
        <v>0</v>
      </c>
      <c r="H1683" s="276">
        <v>0</v>
      </c>
      <c r="I1683" s="276">
        <v>0</v>
      </c>
      <c r="J1683" s="276">
        <v>0</v>
      </c>
      <c r="K1683" s="276">
        <v>0</v>
      </c>
      <c r="L1683" s="276">
        <v>0</v>
      </c>
      <c r="M1683" s="276">
        <v>0</v>
      </c>
      <c r="N1683" s="276">
        <v>0</v>
      </c>
      <c r="O1683" s="276">
        <v>0</v>
      </c>
      <c r="P1683" s="276">
        <v>0</v>
      </c>
      <c r="Q1683" s="276">
        <v>0</v>
      </c>
      <c r="R1683" s="276">
        <v>0</v>
      </c>
      <c r="S1683" s="276">
        <v>0</v>
      </c>
      <c r="T1683" s="276">
        <v>0</v>
      </c>
      <c r="U1683" s="276">
        <v>0</v>
      </c>
      <c r="V1683" s="1044">
        <v>0</v>
      </c>
      <c r="W1683" s="276">
        <v>0</v>
      </c>
      <c r="X1683" s="276">
        <v>0</v>
      </c>
      <c r="Y1683" s="276">
        <v>0</v>
      </c>
      <c r="Z1683" s="276">
        <v>0</v>
      </c>
      <c r="AA1683" s="276">
        <v>0</v>
      </c>
      <c r="AB1683" s="276">
        <v>0</v>
      </c>
      <c r="AC1683" s="276">
        <v>0</v>
      </c>
      <c r="AD1683" s="448"/>
    </row>
    <row r="1684" spans="1:30" ht="20.399999999999999" customHeight="1">
      <c r="A1684" s="407"/>
      <c r="B1684" s="407"/>
      <c r="C1684" s="407"/>
      <c r="D1684" s="407"/>
      <c r="E1684" s="407"/>
      <c r="F1684" s="407"/>
      <c r="G1684" s="407"/>
      <c r="H1684" s="407"/>
      <c r="I1684" s="407"/>
      <c r="J1684" s="407"/>
      <c r="K1684" s="407"/>
      <c r="L1684" s="407"/>
      <c r="M1684" s="407"/>
      <c r="N1684" s="407"/>
      <c r="O1684" s="407"/>
      <c r="P1684" s="407"/>
      <c r="Q1684" s="407"/>
      <c r="R1684" s="407"/>
      <c r="S1684" s="407"/>
      <c r="T1684" s="407"/>
      <c r="U1684" s="407"/>
      <c r="V1684" s="407"/>
      <c r="W1684" s="407"/>
      <c r="X1684" s="407"/>
      <c r="Y1684" s="407"/>
      <c r="Z1684" s="407"/>
      <c r="AA1684" s="407"/>
      <c r="AB1684" s="407"/>
      <c r="AC1684" s="407"/>
      <c r="AD1684" s="448"/>
    </row>
    <row r="1685" spans="1:30" ht="20.399999999999999" customHeight="1">
      <c r="A1685" s="796" t="s">
        <v>3007</v>
      </c>
      <c r="B1685" s="669" t="s">
        <v>3006</v>
      </c>
      <c r="C1685" s="275">
        <v>10</v>
      </c>
      <c r="D1685" s="275">
        <v>10</v>
      </c>
      <c r="E1685" s="275">
        <v>0</v>
      </c>
      <c r="F1685" s="275">
        <v>0</v>
      </c>
      <c r="G1685" s="1041">
        <v>100</v>
      </c>
      <c r="H1685" s="275">
        <v>1</v>
      </c>
      <c r="I1685" s="275">
        <v>0</v>
      </c>
      <c r="J1685" s="275">
        <v>0</v>
      </c>
      <c r="K1685" s="275">
        <v>1</v>
      </c>
      <c r="L1685" s="275">
        <v>0</v>
      </c>
      <c r="M1685" s="275">
        <v>0</v>
      </c>
      <c r="N1685" s="275">
        <v>0</v>
      </c>
      <c r="O1685" s="275">
        <v>0</v>
      </c>
      <c r="P1685" s="275">
        <v>0</v>
      </c>
      <c r="Q1685" s="275">
        <v>0</v>
      </c>
      <c r="R1685" s="275">
        <v>0</v>
      </c>
      <c r="S1685" s="275">
        <v>1</v>
      </c>
      <c r="T1685" s="275">
        <v>0</v>
      </c>
      <c r="U1685" s="275">
        <v>0</v>
      </c>
      <c r="V1685" s="1042">
        <v>1</v>
      </c>
      <c r="W1685" s="275">
        <v>0</v>
      </c>
      <c r="X1685" s="275">
        <v>0</v>
      </c>
      <c r="Y1685" s="275">
        <v>0</v>
      </c>
      <c r="Z1685" s="275">
        <v>0</v>
      </c>
      <c r="AA1685" s="275">
        <v>1</v>
      </c>
      <c r="AB1685" s="275">
        <v>2</v>
      </c>
      <c r="AC1685" s="275">
        <v>4</v>
      </c>
      <c r="AD1685" s="448"/>
    </row>
    <row r="1686" spans="1:30" ht="20.399999999999999" customHeight="1">
      <c r="A1686" s="794"/>
      <c r="B1686" s="670" t="s">
        <v>1468</v>
      </c>
      <c r="C1686" s="276">
        <v>5</v>
      </c>
      <c r="D1686" s="276">
        <v>5</v>
      </c>
      <c r="E1686" s="276">
        <v>0</v>
      </c>
      <c r="F1686" s="276">
        <v>0</v>
      </c>
      <c r="G1686" s="1043">
        <v>100</v>
      </c>
      <c r="H1686" s="276">
        <v>1</v>
      </c>
      <c r="I1686" s="276">
        <v>0</v>
      </c>
      <c r="J1686" s="276">
        <v>0</v>
      </c>
      <c r="K1686" s="276">
        <v>1</v>
      </c>
      <c r="L1686" s="276">
        <v>0</v>
      </c>
      <c r="M1686" s="276">
        <v>0</v>
      </c>
      <c r="N1686" s="276">
        <v>0</v>
      </c>
      <c r="O1686" s="276">
        <v>0</v>
      </c>
      <c r="P1686" s="276">
        <v>0</v>
      </c>
      <c r="Q1686" s="276">
        <v>0</v>
      </c>
      <c r="R1686" s="276">
        <v>0</v>
      </c>
      <c r="S1686" s="276">
        <v>1</v>
      </c>
      <c r="T1686" s="276">
        <v>0</v>
      </c>
      <c r="U1686" s="276">
        <v>0</v>
      </c>
      <c r="V1686" s="1044">
        <v>0</v>
      </c>
      <c r="W1686" s="276">
        <v>0</v>
      </c>
      <c r="X1686" s="276">
        <v>0</v>
      </c>
      <c r="Y1686" s="276">
        <v>0</v>
      </c>
      <c r="Z1686" s="276">
        <v>0</v>
      </c>
      <c r="AA1686" s="276">
        <v>0</v>
      </c>
      <c r="AB1686" s="276">
        <v>1</v>
      </c>
      <c r="AC1686" s="276">
        <v>2</v>
      </c>
      <c r="AD1686" s="448"/>
    </row>
    <row r="1687" spans="1:30" ht="20.399999999999999" customHeight="1">
      <c r="A1687" s="794"/>
      <c r="B1687" s="670" t="s">
        <v>1467</v>
      </c>
      <c r="C1687" s="276">
        <v>5</v>
      </c>
      <c r="D1687" s="276">
        <v>5</v>
      </c>
      <c r="E1687" s="276">
        <v>0</v>
      </c>
      <c r="F1687" s="276">
        <v>0</v>
      </c>
      <c r="G1687" s="1043">
        <v>100</v>
      </c>
      <c r="H1687" s="276">
        <v>0</v>
      </c>
      <c r="I1687" s="276">
        <v>0</v>
      </c>
      <c r="J1687" s="276">
        <v>0</v>
      </c>
      <c r="K1687" s="276">
        <v>0</v>
      </c>
      <c r="L1687" s="276">
        <v>0</v>
      </c>
      <c r="M1687" s="276">
        <v>0</v>
      </c>
      <c r="N1687" s="276">
        <v>0</v>
      </c>
      <c r="O1687" s="276">
        <v>0</v>
      </c>
      <c r="P1687" s="276">
        <v>0</v>
      </c>
      <c r="Q1687" s="276">
        <v>0</v>
      </c>
      <c r="R1687" s="276">
        <v>0</v>
      </c>
      <c r="S1687" s="276">
        <v>0</v>
      </c>
      <c r="T1687" s="276">
        <v>0</v>
      </c>
      <c r="U1687" s="276">
        <v>0</v>
      </c>
      <c r="V1687" s="1044">
        <v>1</v>
      </c>
      <c r="W1687" s="276">
        <v>0</v>
      </c>
      <c r="X1687" s="276">
        <v>0</v>
      </c>
      <c r="Y1687" s="276">
        <v>0</v>
      </c>
      <c r="Z1687" s="276">
        <v>0</v>
      </c>
      <c r="AA1687" s="276">
        <v>1</v>
      </c>
      <c r="AB1687" s="276">
        <v>1</v>
      </c>
      <c r="AC1687" s="276">
        <v>2</v>
      </c>
      <c r="AD1687" s="448"/>
    </row>
    <row r="1688" spans="1:30" ht="20.399999999999999" customHeight="1">
      <c r="A1688" s="794"/>
      <c r="B1688" s="670" t="s">
        <v>4104</v>
      </c>
      <c r="C1688" s="276">
        <v>0</v>
      </c>
      <c r="D1688" s="276">
        <v>0</v>
      </c>
      <c r="E1688" s="276">
        <v>0</v>
      </c>
      <c r="F1688" s="276">
        <v>0</v>
      </c>
      <c r="G1688" s="1043">
        <v>0</v>
      </c>
      <c r="H1688" s="276">
        <v>0</v>
      </c>
      <c r="I1688" s="276">
        <v>0</v>
      </c>
      <c r="J1688" s="276">
        <v>0</v>
      </c>
      <c r="K1688" s="276">
        <v>0</v>
      </c>
      <c r="L1688" s="276">
        <v>0</v>
      </c>
      <c r="M1688" s="276">
        <v>0</v>
      </c>
      <c r="N1688" s="276">
        <v>0</v>
      </c>
      <c r="O1688" s="276">
        <v>0</v>
      </c>
      <c r="P1688" s="276">
        <v>0</v>
      </c>
      <c r="Q1688" s="276">
        <v>0</v>
      </c>
      <c r="R1688" s="276">
        <v>0</v>
      </c>
      <c r="S1688" s="276">
        <v>0</v>
      </c>
      <c r="T1688" s="276">
        <v>0</v>
      </c>
      <c r="U1688" s="276">
        <v>0</v>
      </c>
      <c r="V1688" s="1044">
        <v>0</v>
      </c>
      <c r="W1688" s="276">
        <v>0</v>
      </c>
      <c r="X1688" s="276">
        <v>0</v>
      </c>
      <c r="Y1688" s="276">
        <v>0</v>
      </c>
      <c r="Z1688" s="276">
        <v>0</v>
      </c>
      <c r="AA1688" s="276">
        <v>0</v>
      </c>
      <c r="AB1688" s="276">
        <v>0</v>
      </c>
      <c r="AC1688" s="276">
        <v>0</v>
      </c>
      <c r="AD1688" s="448"/>
    </row>
    <row r="1689" spans="1:30" ht="20.399999999999999" customHeight="1">
      <c r="A1689" s="407"/>
      <c r="B1689" s="407"/>
      <c r="C1689" s="407"/>
      <c r="D1689" s="407"/>
      <c r="E1689" s="407"/>
      <c r="F1689" s="407"/>
      <c r="G1689" s="407"/>
      <c r="H1689" s="407"/>
      <c r="I1689" s="407"/>
      <c r="J1689" s="407"/>
      <c r="K1689" s="407"/>
      <c r="L1689" s="407"/>
      <c r="M1689" s="407"/>
      <c r="N1689" s="407"/>
      <c r="O1689" s="407"/>
      <c r="P1689" s="407"/>
      <c r="Q1689" s="407"/>
      <c r="R1689" s="407"/>
      <c r="S1689" s="407"/>
      <c r="T1689" s="407"/>
      <c r="U1689" s="407"/>
      <c r="V1689" s="407"/>
      <c r="W1689" s="407"/>
      <c r="X1689" s="407"/>
      <c r="Y1689" s="407"/>
      <c r="Z1689" s="407"/>
      <c r="AA1689" s="407"/>
      <c r="AB1689" s="407"/>
      <c r="AC1689" s="407"/>
      <c r="AD1689" s="448"/>
    </row>
    <row r="1690" spans="1:30" ht="20.399999999999999" customHeight="1">
      <c r="A1690" s="796" t="s">
        <v>3005</v>
      </c>
      <c r="B1690" s="669" t="s">
        <v>3004</v>
      </c>
      <c r="C1690" s="275">
        <v>1015</v>
      </c>
      <c r="D1690" s="275">
        <v>1015</v>
      </c>
      <c r="E1690" s="275">
        <v>0</v>
      </c>
      <c r="F1690" s="275">
        <v>0</v>
      </c>
      <c r="G1690" s="1041">
        <v>100</v>
      </c>
      <c r="H1690" s="275">
        <v>0</v>
      </c>
      <c r="I1690" s="275">
        <v>0</v>
      </c>
      <c r="J1690" s="275">
        <v>0</v>
      </c>
      <c r="K1690" s="275">
        <v>0</v>
      </c>
      <c r="L1690" s="275">
        <v>0</v>
      </c>
      <c r="M1690" s="275">
        <v>0</v>
      </c>
      <c r="N1690" s="275">
        <v>0</v>
      </c>
      <c r="O1690" s="275">
        <v>0</v>
      </c>
      <c r="P1690" s="275">
        <v>0</v>
      </c>
      <c r="Q1690" s="275">
        <v>0</v>
      </c>
      <c r="R1690" s="275">
        <v>1</v>
      </c>
      <c r="S1690" s="275">
        <v>1</v>
      </c>
      <c r="T1690" s="275">
        <v>1</v>
      </c>
      <c r="U1690" s="275">
        <v>6</v>
      </c>
      <c r="V1690" s="1042">
        <v>6</v>
      </c>
      <c r="W1690" s="275">
        <v>14</v>
      </c>
      <c r="X1690" s="275">
        <v>28</v>
      </c>
      <c r="Y1690" s="275">
        <v>54</v>
      </c>
      <c r="Z1690" s="275">
        <v>91</v>
      </c>
      <c r="AA1690" s="275">
        <v>161</v>
      </c>
      <c r="AB1690" s="275">
        <v>227</v>
      </c>
      <c r="AC1690" s="275">
        <v>425</v>
      </c>
      <c r="AD1690" s="448"/>
    </row>
    <row r="1691" spans="1:30" ht="20.399999999999999" customHeight="1">
      <c r="A1691" s="794"/>
      <c r="B1691" s="670" t="s">
        <v>1468</v>
      </c>
      <c r="C1691" s="276">
        <v>420</v>
      </c>
      <c r="D1691" s="276">
        <v>420</v>
      </c>
      <c r="E1691" s="276">
        <v>0</v>
      </c>
      <c r="F1691" s="276">
        <v>0</v>
      </c>
      <c r="G1691" s="1043">
        <v>100</v>
      </c>
      <c r="H1691" s="276">
        <v>0</v>
      </c>
      <c r="I1691" s="276">
        <v>0</v>
      </c>
      <c r="J1691" s="276">
        <v>0</v>
      </c>
      <c r="K1691" s="276">
        <v>0</v>
      </c>
      <c r="L1691" s="276">
        <v>0</v>
      </c>
      <c r="M1691" s="276">
        <v>0</v>
      </c>
      <c r="N1691" s="276">
        <v>0</v>
      </c>
      <c r="O1691" s="276">
        <v>0</v>
      </c>
      <c r="P1691" s="276">
        <v>0</v>
      </c>
      <c r="Q1691" s="276">
        <v>0</v>
      </c>
      <c r="R1691" s="276">
        <v>1</v>
      </c>
      <c r="S1691" s="276">
        <v>0</v>
      </c>
      <c r="T1691" s="276">
        <v>0</v>
      </c>
      <c r="U1691" s="276">
        <v>5</v>
      </c>
      <c r="V1691" s="1044">
        <v>4</v>
      </c>
      <c r="W1691" s="276">
        <v>7</v>
      </c>
      <c r="X1691" s="276">
        <v>18</v>
      </c>
      <c r="Y1691" s="276">
        <v>30</v>
      </c>
      <c r="Z1691" s="276">
        <v>51</v>
      </c>
      <c r="AA1691" s="276">
        <v>81</v>
      </c>
      <c r="AB1691" s="276">
        <v>92</v>
      </c>
      <c r="AC1691" s="276">
        <v>131</v>
      </c>
      <c r="AD1691" s="448"/>
    </row>
    <row r="1692" spans="1:30" ht="20.399999999999999" customHeight="1">
      <c r="A1692" s="794"/>
      <c r="B1692" s="670" t="s">
        <v>1467</v>
      </c>
      <c r="C1692" s="276">
        <v>595</v>
      </c>
      <c r="D1692" s="276">
        <v>595</v>
      </c>
      <c r="E1692" s="276">
        <v>0</v>
      </c>
      <c r="F1692" s="276">
        <v>0</v>
      </c>
      <c r="G1692" s="1043">
        <v>100</v>
      </c>
      <c r="H1692" s="276">
        <v>0</v>
      </c>
      <c r="I1692" s="276">
        <v>0</v>
      </c>
      <c r="J1692" s="276">
        <v>0</v>
      </c>
      <c r="K1692" s="276">
        <v>0</v>
      </c>
      <c r="L1692" s="276">
        <v>0</v>
      </c>
      <c r="M1692" s="276">
        <v>0</v>
      </c>
      <c r="N1692" s="276">
        <v>0</v>
      </c>
      <c r="O1692" s="276">
        <v>0</v>
      </c>
      <c r="P1692" s="276">
        <v>0</v>
      </c>
      <c r="Q1692" s="276">
        <v>0</v>
      </c>
      <c r="R1692" s="276">
        <v>0</v>
      </c>
      <c r="S1692" s="276">
        <v>1</v>
      </c>
      <c r="T1692" s="276">
        <v>1</v>
      </c>
      <c r="U1692" s="276">
        <v>1</v>
      </c>
      <c r="V1692" s="1044">
        <v>2</v>
      </c>
      <c r="W1692" s="276">
        <v>7</v>
      </c>
      <c r="X1692" s="276">
        <v>10</v>
      </c>
      <c r="Y1692" s="276">
        <v>24</v>
      </c>
      <c r="Z1692" s="276">
        <v>40</v>
      </c>
      <c r="AA1692" s="276">
        <v>80</v>
      </c>
      <c r="AB1692" s="276">
        <v>135</v>
      </c>
      <c r="AC1692" s="276">
        <v>294</v>
      </c>
      <c r="AD1692" s="448"/>
    </row>
    <row r="1693" spans="1:30" ht="20.399999999999999" customHeight="1">
      <c r="A1693" s="794"/>
      <c r="B1693" s="670" t="s">
        <v>4104</v>
      </c>
      <c r="C1693" s="276">
        <v>0</v>
      </c>
      <c r="D1693" s="276">
        <v>0</v>
      </c>
      <c r="E1693" s="276">
        <v>0</v>
      </c>
      <c r="F1693" s="276">
        <v>0</v>
      </c>
      <c r="G1693" s="1043">
        <v>0</v>
      </c>
      <c r="H1693" s="276">
        <v>0</v>
      </c>
      <c r="I1693" s="276">
        <v>0</v>
      </c>
      <c r="J1693" s="276">
        <v>0</v>
      </c>
      <c r="K1693" s="276">
        <v>0</v>
      </c>
      <c r="L1693" s="276">
        <v>0</v>
      </c>
      <c r="M1693" s="276">
        <v>0</v>
      </c>
      <c r="N1693" s="276">
        <v>0</v>
      </c>
      <c r="O1693" s="276">
        <v>0</v>
      </c>
      <c r="P1693" s="276">
        <v>0</v>
      </c>
      <c r="Q1693" s="276">
        <v>0</v>
      </c>
      <c r="R1693" s="276">
        <v>0</v>
      </c>
      <c r="S1693" s="276">
        <v>0</v>
      </c>
      <c r="T1693" s="276">
        <v>0</v>
      </c>
      <c r="U1693" s="276">
        <v>0</v>
      </c>
      <c r="V1693" s="1044">
        <v>0</v>
      </c>
      <c r="W1693" s="276">
        <v>0</v>
      </c>
      <c r="X1693" s="276">
        <v>0</v>
      </c>
      <c r="Y1693" s="276">
        <v>0</v>
      </c>
      <c r="Z1693" s="276">
        <v>0</v>
      </c>
      <c r="AA1693" s="276">
        <v>0</v>
      </c>
      <c r="AB1693" s="276">
        <v>0</v>
      </c>
      <c r="AC1693" s="276">
        <v>0</v>
      </c>
      <c r="AD1693" s="448"/>
    </row>
    <row r="1694" spans="1:30" ht="20.399999999999999" customHeight="1">
      <c r="A1694" s="407"/>
      <c r="B1694" s="407"/>
      <c r="C1694" s="407"/>
      <c r="D1694" s="407"/>
      <c r="E1694" s="407"/>
      <c r="F1694" s="407"/>
      <c r="G1694" s="407"/>
      <c r="H1694" s="407"/>
      <c r="I1694" s="407"/>
      <c r="J1694" s="407"/>
      <c r="K1694" s="407"/>
      <c r="L1694" s="407"/>
      <c r="M1694" s="407"/>
      <c r="N1694" s="407"/>
      <c r="O1694" s="407"/>
      <c r="P1694" s="407"/>
      <c r="Q1694" s="407"/>
      <c r="R1694" s="407"/>
      <c r="S1694" s="407"/>
      <c r="T1694" s="407"/>
      <c r="U1694" s="407"/>
      <c r="V1694" s="407"/>
      <c r="W1694" s="407"/>
      <c r="X1694" s="407"/>
      <c r="Y1694" s="407"/>
      <c r="Z1694" s="407"/>
      <c r="AA1694" s="407"/>
      <c r="AB1694" s="407"/>
      <c r="AC1694" s="407"/>
      <c r="AD1694" s="448"/>
    </row>
    <row r="1695" spans="1:30" ht="20.399999999999999" customHeight="1">
      <c r="A1695" s="796" t="s">
        <v>3003</v>
      </c>
      <c r="B1695" s="669" t="s">
        <v>3002</v>
      </c>
      <c r="C1695" s="275">
        <v>355</v>
      </c>
      <c r="D1695" s="275">
        <v>355</v>
      </c>
      <c r="E1695" s="275">
        <v>0</v>
      </c>
      <c r="F1695" s="275">
        <v>0</v>
      </c>
      <c r="G1695" s="1041">
        <v>100</v>
      </c>
      <c r="H1695" s="275">
        <v>0</v>
      </c>
      <c r="I1695" s="275">
        <v>0</v>
      </c>
      <c r="J1695" s="275">
        <v>0</v>
      </c>
      <c r="K1695" s="275">
        <v>0</v>
      </c>
      <c r="L1695" s="275">
        <v>0</v>
      </c>
      <c r="M1695" s="275">
        <v>0</v>
      </c>
      <c r="N1695" s="275">
        <v>0</v>
      </c>
      <c r="O1695" s="275">
        <v>1</v>
      </c>
      <c r="P1695" s="275">
        <v>4</v>
      </c>
      <c r="Q1695" s="275">
        <v>1</v>
      </c>
      <c r="R1695" s="275">
        <v>1</v>
      </c>
      <c r="S1695" s="275">
        <v>2</v>
      </c>
      <c r="T1695" s="275">
        <v>7</v>
      </c>
      <c r="U1695" s="275">
        <v>7</v>
      </c>
      <c r="V1695" s="1042">
        <v>8</v>
      </c>
      <c r="W1695" s="275">
        <v>15</v>
      </c>
      <c r="X1695" s="275">
        <v>16</v>
      </c>
      <c r="Y1695" s="275">
        <v>28</v>
      </c>
      <c r="Z1695" s="275">
        <v>31</v>
      </c>
      <c r="AA1695" s="275">
        <v>48</v>
      </c>
      <c r="AB1695" s="275">
        <v>55</v>
      </c>
      <c r="AC1695" s="275">
        <v>131</v>
      </c>
      <c r="AD1695" s="448"/>
    </row>
    <row r="1696" spans="1:30" ht="20.399999999999999" customHeight="1">
      <c r="A1696" s="794"/>
      <c r="B1696" s="670" t="s">
        <v>1468</v>
      </c>
      <c r="C1696" s="276">
        <v>162</v>
      </c>
      <c r="D1696" s="276">
        <v>162</v>
      </c>
      <c r="E1696" s="276">
        <v>0</v>
      </c>
      <c r="F1696" s="276">
        <v>0</v>
      </c>
      <c r="G1696" s="1043">
        <v>100</v>
      </c>
      <c r="H1696" s="276">
        <v>0</v>
      </c>
      <c r="I1696" s="276">
        <v>0</v>
      </c>
      <c r="J1696" s="276">
        <v>0</v>
      </c>
      <c r="K1696" s="276">
        <v>0</v>
      </c>
      <c r="L1696" s="276">
        <v>0</v>
      </c>
      <c r="M1696" s="276">
        <v>0</v>
      </c>
      <c r="N1696" s="276">
        <v>0</v>
      </c>
      <c r="O1696" s="276">
        <v>1</v>
      </c>
      <c r="P1696" s="276">
        <v>3</v>
      </c>
      <c r="Q1696" s="276">
        <v>1</v>
      </c>
      <c r="R1696" s="276">
        <v>1</v>
      </c>
      <c r="S1696" s="276">
        <v>1</v>
      </c>
      <c r="T1696" s="276">
        <v>6</v>
      </c>
      <c r="U1696" s="276">
        <v>5</v>
      </c>
      <c r="V1696" s="1044">
        <v>5</v>
      </c>
      <c r="W1696" s="276">
        <v>10</v>
      </c>
      <c r="X1696" s="276">
        <v>11</v>
      </c>
      <c r="Y1696" s="276">
        <v>16</v>
      </c>
      <c r="Z1696" s="276">
        <v>14</v>
      </c>
      <c r="AA1696" s="276">
        <v>19</v>
      </c>
      <c r="AB1696" s="276">
        <v>23</v>
      </c>
      <c r="AC1696" s="276">
        <v>46</v>
      </c>
      <c r="AD1696" s="448"/>
    </row>
    <row r="1697" spans="1:30" ht="20.399999999999999" customHeight="1">
      <c r="A1697" s="794"/>
      <c r="B1697" s="670" t="s">
        <v>1467</v>
      </c>
      <c r="C1697" s="276">
        <v>193</v>
      </c>
      <c r="D1697" s="276">
        <v>193</v>
      </c>
      <c r="E1697" s="276">
        <v>0</v>
      </c>
      <c r="F1697" s="276">
        <v>0</v>
      </c>
      <c r="G1697" s="1043">
        <v>100</v>
      </c>
      <c r="H1697" s="276">
        <v>0</v>
      </c>
      <c r="I1697" s="276">
        <v>0</v>
      </c>
      <c r="J1697" s="276">
        <v>0</v>
      </c>
      <c r="K1697" s="276">
        <v>0</v>
      </c>
      <c r="L1697" s="276">
        <v>0</v>
      </c>
      <c r="M1697" s="276">
        <v>0</v>
      </c>
      <c r="N1697" s="276">
        <v>0</v>
      </c>
      <c r="O1697" s="276">
        <v>0</v>
      </c>
      <c r="P1697" s="276">
        <v>1</v>
      </c>
      <c r="Q1697" s="276">
        <v>0</v>
      </c>
      <c r="R1697" s="276">
        <v>0</v>
      </c>
      <c r="S1697" s="276">
        <v>1</v>
      </c>
      <c r="T1697" s="276">
        <v>1</v>
      </c>
      <c r="U1697" s="276">
        <v>2</v>
      </c>
      <c r="V1697" s="1044">
        <v>3</v>
      </c>
      <c r="W1697" s="276">
        <v>5</v>
      </c>
      <c r="X1697" s="276">
        <v>5</v>
      </c>
      <c r="Y1697" s="276">
        <v>12</v>
      </c>
      <c r="Z1697" s="276">
        <v>17</v>
      </c>
      <c r="AA1697" s="276">
        <v>29</v>
      </c>
      <c r="AB1697" s="276">
        <v>32</v>
      </c>
      <c r="AC1697" s="276">
        <v>85</v>
      </c>
      <c r="AD1697" s="448"/>
    </row>
    <row r="1698" spans="1:30" ht="20.399999999999999" customHeight="1">
      <c r="A1698" s="794"/>
      <c r="B1698" s="670" t="s">
        <v>4104</v>
      </c>
      <c r="C1698" s="276">
        <v>0</v>
      </c>
      <c r="D1698" s="276">
        <v>0</v>
      </c>
      <c r="E1698" s="276">
        <v>0</v>
      </c>
      <c r="F1698" s="276">
        <v>0</v>
      </c>
      <c r="G1698" s="1043">
        <v>0</v>
      </c>
      <c r="H1698" s="276">
        <v>0</v>
      </c>
      <c r="I1698" s="276">
        <v>0</v>
      </c>
      <c r="J1698" s="276">
        <v>0</v>
      </c>
      <c r="K1698" s="276">
        <v>0</v>
      </c>
      <c r="L1698" s="276">
        <v>0</v>
      </c>
      <c r="M1698" s="276">
        <v>0</v>
      </c>
      <c r="N1698" s="276">
        <v>0</v>
      </c>
      <c r="O1698" s="276">
        <v>0</v>
      </c>
      <c r="P1698" s="276">
        <v>0</v>
      </c>
      <c r="Q1698" s="276">
        <v>0</v>
      </c>
      <c r="R1698" s="276">
        <v>0</v>
      </c>
      <c r="S1698" s="276">
        <v>0</v>
      </c>
      <c r="T1698" s="276">
        <v>0</v>
      </c>
      <c r="U1698" s="276">
        <v>0</v>
      </c>
      <c r="V1698" s="1044">
        <v>0</v>
      </c>
      <c r="W1698" s="276">
        <v>0</v>
      </c>
      <c r="X1698" s="276">
        <v>0</v>
      </c>
      <c r="Y1698" s="276">
        <v>0</v>
      </c>
      <c r="Z1698" s="276">
        <v>0</v>
      </c>
      <c r="AA1698" s="276">
        <v>0</v>
      </c>
      <c r="AB1698" s="276">
        <v>0</v>
      </c>
      <c r="AC1698" s="276">
        <v>0</v>
      </c>
      <c r="AD1698" s="448"/>
    </row>
    <row r="1699" spans="1:30" ht="20.399999999999999" customHeight="1">
      <c r="A1699" s="407"/>
      <c r="B1699" s="407"/>
      <c r="C1699" s="407"/>
      <c r="D1699" s="407"/>
      <c r="E1699" s="407"/>
      <c r="F1699" s="407"/>
      <c r="G1699" s="407"/>
      <c r="H1699" s="407"/>
      <c r="I1699" s="407"/>
      <c r="J1699" s="407"/>
      <c r="K1699" s="407"/>
      <c r="L1699" s="407"/>
      <c r="M1699" s="407"/>
      <c r="N1699" s="407"/>
      <c r="O1699" s="407"/>
      <c r="P1699" s="407"/>
      <c r="Q1699" s="407"/>
      <c r="R1699" s="407"/>
      <c r="S1699" s="407"/>
      <c r="T1699" s="407"/>
      <c r="U1699" s="407"/>
      <c r="V1699" s="407"/>
      <c r="W1699" s="407"/>
      <c r="X1699" s="407"/>
      <c r="Y1699" s="407"/>
      <c r="Z1699" s="407"/>
      <c r="AA1699" s="407"/>
      <c r="AB1699" s="407"/>
      <c r="AC1699" s="407"/>
      <c r="AD1699" s="448"/>
    </row>
    <row r="1700" spans="1:30" ht="20.399999999999999" customHeight="1">
      <c r="A1700" s="796" t="s">
        <v>3001</v>
      </c>
      <c r="B1700" s="669" t="s">
        <v>3000</v>
      </c>
      <c r="C1700" s="275">
        <v>1922</v>
      </c>
      <c r="D1700" s="275">
        <v>1922</v>
      </c>
      <c r="E1700" s="275">
        <v>0</v>
      </c>
      <c r="F1700" s="275">
        <v>0</v>
      </c>
      <c r="G1700" s="1041">
        <v>100</v>
      </c>
      <c r="H1700" s="275">
        <v>0</v>
      </c>
      <c r="I1700" s="275">
        <v>0</v>
      </c>
      <c r="J1700" s="275">
        <v>0</v>
      </c>
      <c r="K1700" s="275">
        <v>0</v>
      </c>
      <c r="L1700" s="275">
        <v>0</v>
      </c>
      <c r="M1700" s="275">
        <v>0</v>
      </c>
      <c r="N1700" s="275">
        <v>2</v>
      </c>
      <c r="O1700" s="275">
        <v>2</v>
      </c>
      <c r="P1700" s="275">
        <v>3</v>
      </c>
      <c r="Q1700" s="275">
        <v>4</v>
      </c>
      <c r="R1700" s="275">
        <v>4</v>
      </c>
      <c r="S1700" s="275">
        <v>7</v>
      </c>
      <c r="T1700" s="275">
        <v>12</v>
      </c>
      <c r="U1700" s="275">
        <v>27</v>
      </c>
      <c r="V1700" s="1042">
        <v>36</v>
      </c>
      <c r="W1700" s="275">
        <v>62</v>
      </c>
      <c r="X1700" s="275">
        <v>73</v>
      </c>
      <c r="Y1700" s="275">
        <v>121</v>
      </c>
      <c r="Z1700" s="275">
        <v>181</v>
      </c>
      <c r="AA1700" s="275">
        <v>252</v>
      </c>
      <c r="AB1700" s="275">
        <v>366</v>
      </c>
      <c r="AC1700" s="275">
        <v>770</v>
      </c>
      <c r="AD1700" s="448"/>
    </row>
    <row r="1701" spans="1:30" ht="20.399999999999999" customHeight="1">
      <c r="A1701" s="794"/>
      <c r="B1701" s="670" t="s">
        <v>1468</v>
      </c>
      <c r="C1701" s="276">
        <v>851</v>
      </c>
      <c r="D1701" s="276">
        <v>851</v>
      </c>
      <c r="E1701" s="276">
        <v>0</v>
      </c>
      <c r="F1701" s="276">
        <v>0</v>
      </c>
      <c r="G1701" s="1043">
        <v>100</v>
      </c>
      <c r="H1701" s="276">
        <v>0</v>
      </c>
      <c r="I1701" s="276">
        <v>0</v>
      </c>
      <c r="J1701" s="276">
        <v>0</v>
      </c>
      <c r="K1701" s="276">
        <v>0</v>
      </c>
      <c r="L1701" s="276">
        <v>0</v>
      </c>
      <c r="M1701" s="276">
        <v>0</v>
      </c>
      <c r="N1701" s="276">
        <v>2</v>
      </c>
      <c r="O1701" s="276">
        <v>1</v>
      </c>
      <c r="P1701" s="276">
        <v>3</v>
      </c>
      <c r="Q1701" s="276">
        <v>2</v>
      </c>
      <c r="R1701" s="276">
        <v>2</v>
      </c>
      <c r="S1701" s="276">
        <v>7</v>
      </c>
      <c r="T1701" s="276">
        <v>9</v>
      </c>
      <c r="U1701" s="276">
        <v>17</v>
      </c>
      <c r="V1701" s="1044">
        <v>28</v>
      </c>
      <c r="W1701" s="276">
        <v>45</v>
      </c>
      <c r="X1701" s="276">
        <v>43</v>
      </c>
      <c r="Y1701" s="276">
        <v>78</v>
      </c>
      <c r="Z1701" s="276">
        <v>107</v>
      </c>
      <c r="AA1701" s="276">
        <v>121</v>
      </c>
      <c r="AB1701" s="276">
        <v>144</v>
      </c>
      <c r="AC1701" s="276">
        <v>242</v>
      </c>
      <c r="AD1701" s="448"/>
    </row>
    <row r="1702" spans="1:30" ht="20.399999999999999" customHeight="1">
      <c r="A1702" s="794"/>
      <c r="B1702" s="670" t="s">
        <v>1467</v>
      </c>
      <c r="C1702" s="276">
        <v>1071</v>
      </c>
      <c r="D1702" s="276">
        <v>1071</v>
      </c>
      <c r="E1702" s="276">
        <v>0</v>
      </c>
      <c r="F1702" s="276">
        <v>0</v>
      </c>
      <c r="G1702" s="1043">
        <v>100</v>
      </c>
      <c r="H1702" s="276">
        <v>0</v>
      </c>
      <c r="I1702" s="276">
        <v>0</v>
      </c>
      <c r="J1702" s="276">
        <v>0</v>
      </c>
      <c r="K1702" s="276">
        <v>0</v>
      </c>
      <c r="L1702" s="276">
        <v>0</v>
      </c>
      <c r="M1702" s="276">
        <v>0</v>
      </c>
      <c r="N1702" s="276">
        <v>0</v>
      </c>
      <c r="O1702" s="276">
        <v>1</v>
      </c>
      <c r="P1702" s="276">
        <v>0</v>
      </c>
      <c r="Q1702" s="276">
        <v>2</v>
      </c>
      <c r="R1702" s="276">
        <v>2</v>
      </c>
      <c r="S1702" s="276">
        <v>0</v>
      </c>
      <c r="T1702" s="276">
        <v>3</v>
      </c>
      <c r="U1702" s="276">
        <v>10</v>
      </c>
      <c r="V1702" s="1044">
        <v>8</v>
      </c>
      <c r="W1702" s="276">
        <v>17</v>
      </c>
      <c r="X1702" s="276">
        <v>30</v>
      </c>
      <c r="Y1702" s="276">
        <v>43</v>
      </c>
      <c r="Z1702" s="276">
        <v>74</v>
      </c>
      <c r="AA1702" s="276">
        <v>131</v>
      </c>
      <c r="AB1702" s="276">
        <v>222</v>
      </c>
      <c r="AC1702" s="276">
        <v>528</v>
      </c>
      <c r="AD1702" s="448"/>
    </row>
    <row r="1703" spans="1:30" ht="20.399999999999999" customHeight="1">
      <c r="A1703" s="794"/>
      <c r="B1703" s="670" t="s">
        <v>4104</v>
      </c>
      <c r="C1703" s="276">
        <v>0</v>
      </c>
      <c r="D1703" s="276">
        <v>0</v>
      </c>
      <c r="E1703" s="276">
        <v>0</v>
      </c>
      <c r="F1703" s="276">
        <v>0</v>
      </c>
      <c r="G1703" s="1043">
        <v>0</v>
      </c>
      <c r="H1703" s="276">
        <v>0</v>
      </c>
      <c r="I1703" s="276">
        <v>0</v>
      </c>
      <c r="J1703" s="276">
        <v>0</v>
      </c>
      <c r="K1703" s="276">
        <v>0</v>
      </c>
      <c r="L1703" s="276">
        <v>0</v>
      </c>
      <c r="M1703" s="276">
        <v>0</v>
      </c>
      <c r="N1703" s="276">
        <v>0</v>
      </c>
      <c r="O1703" s="276">
        <v>0</v>
      </c>
      <c r="P1703" s="276">
        <v>0</v>
      </c>
      <c r="Q1703" s="276">
        <v>0</v>
      </c>
      <c r="R1703" s="276">
        <v>0</v>
      </c>
      <c r="S1703" s="276">
        <v>0</v>
      </c>
      <c r="T1703" s="276">
        <v>0</v>
      </c>
      <c r="U1703" s="276">
        <v>0</v>
      </c>
      <c r="V1703" s="1044">
        <v>0</v>
      </c>
      <c r="W1703" s="276">
        <v>0</v>
      </c>
      <c r="X1703" s="276">
        <v>0</v>
      </c>
      <c r="Y1703" s="276">
        <v>0</v>
      </c>
      <c r="Z1703" s="276">
        <v>0</v>
      </c>
      <c r="AA1703" s="276">
        <v>0</v>
      </c>
      <c r="AB1703" s="276">
        <v>0</v>
      </c>
      <c r="AC1703" s="276">
        <v>0</v>
      </c>
      <c r="AD1703" s="448"/>
    </row>
    <row r="1704" spans="1:30" ht="20.399999999999999" customHeight="1">
      <c r="A1704" s="407"/>
      <c r="B1704" s="407"/>
      <c r="C1704" s="407"/>
      <c r="D1704" s="407"/>
      <c r="E1704" s="407"/>
      <c r="F1704" s="407"/>
      <c r="G1704" s="407"/>
      <c r="H1704" s="407"/>
      <c r="I1704" s="407"/>
      <c r="J1704" s="407"/>
      <c r="K1704" s="407"/>
      <c r="L1704" s="407"/>
      <c r="M1704" s="407"/>
      <c r="N1704" s="407"/>
      <c r="O1704" s="407"/>
      <c r="P1704" s="407"/>
      <c r="Q1704" s="407"/>
      <c r="R1704" s="407"/>
      <c r="S1704" s="407"/>
      <c r="T1704" s="407"/>
      <c r="U1704" s="407"/>
      <c r="V1704" s="407"/>
      <c r="W1704" s="407"/>
      <c r="X1704" s="407"/>
      <c r="Y1704" s="407"/>
      <c r="Z1704" s="407"/>
      <c r="AA1704" s="407"/>
      <c r="AB1704" s="407"/>
      <c r="AC1704" s="407"/>
      <c r="AD1704" s="448"/>
    </row>
    <row r="1705" spans="1:30" ht="20.399999999999999" customHeight="1">
      <c r="A1705" s="796" t="s">
        <v>2999</v>
      </c>
      <c r="B1705" s="669" t="s">
        <v>2998</v>
      </c>
      <c r="C1705" s="275">
        <v>282</v>
      </c>
      <c r="D1705" s="275">
        <v>282</v>
      </c>
      <c r="E1705" s="275">
        <v>0</v>
      </c>
      <c r="F1705" s="275">
        <v>0</v>
      </c>
      <c r="G1705" s="1041">
        <v>100</v>
      </c>
      <c r="H1705" s="275">
        <v>2</v>
      </c>
      <c r="I1705" s="275">
        <v>0</v>
      </c>
      <c r="J1705" s="275">
        <v>0</v>
      </c>
      <c r="K1705" s="275">
        <v>2</v>
      </c>
      <c r="L1705" s="275">
        <v>0</v>
      </c>
      <c r="M1705" s="275">
        <v>0</v>
      </c>
      <c r="N1705" s="275">
        <v>0</v>
      </c>
      <c r="O1705" s="275">
        <v>4</v>
      </c>
      <c r="P1705" s="275">
        <v>8</v>
      </c>
      <c r="Q1705" s="275">
        <v>9</v>
      </c>
      <c r="R1705" s="275">
        <v>1</v>
      </c>
      <c r="S1705" s="275">
        <v>3</v>
      </c>
      <c r="T1705" s="275">
        <v>14</v>
      </c>
      <c r="U1705" s="275">
        <v>16</v>
      </c>
      <c r="V1705" s="1042">
        <v>20</v>
      </c>
      <c r="W1705" s="275">
        <v>20</v>
      </c>
      <c r="X1705" s="275">
        <v>18</v>
      </c>
      <c r="Y1705" s="275">
        <v>28</v>
      </c>
      <c r="Z1705" s="275">
        <v>36</v>
      </c>
      <c r="AA1705" s="275">
        <v>18</v>
      </c>
      <c r="AB1705" s="275">
        <v>31</v>
      </c>
      <c r="AC1705" s="275">
        <v>54</v>
      </c>
      <c r="AD1705" s="448"/>
    </row>
    <row r="1706" spans="1:30" ht="20.399999999999999" customHeight="1">
      <c r="A1706" s="669"/>
      <c r="B1706" s="669" t="s">
        <v>2997</v>
      </c>
      <c r="C1706" s="797"/>
      <c r="D1706" s="797"/>
      <c r="E1706" s="797"/>
      <c r="F1706" s="797"/>
      <c r="G1706" s="797"/>
      <c r="H1706" s="797"/>
      <c r="I1706" s="797"/>
      <c r="J1706" s="797"/>
      <c r="K1706" s="797"/>
      <c r="L1706" s="797"/>
      <c r="M1706" s="797"/>
      <c r="N1706" s="797"/>
      <c r="O1706" s="797"/>
      <c r="P1706" s="797"/>
      <c r="Q1706" s="797"/>
      <c r="R1706" s="797"/>
      <c r="S1706" s="797"/>
      <c r="T1706" s="797"/>
      <c r="U1706" s="797"/>
      <c r="V1706" s="797"/>
      <c r="W1706" s="797"/>
      <c r="X1706" s="797"/>
      <c r="Y1706" s="797"/>
      <c r="Z1706" s="797"/>
      <c r="AA1706" s="797"/>
      <c r="AB1706" s="797"/>
      <c r="AC1706" s="797"/>
      <c r="AD1706" s="448"/>
    </row>
    <row r="1707" spans="1:30" ht="20.399999999999999" customHeight="1">
      <c r="A1707" s="794"/>
      <c r="B1707" s="670" t="s">
        <v>1468</v>
      </c>
      <c r="C1707" s="276">
        <v>166</v>
      </c>
      <c r="D1707" s="276">
        <v>166</v>
      </c>
      <c r="E1707" s="276">
        <v>0</v>
      </c>
      <c r="F1707" s="276">
        <v>0</v>
      </c>
      <c r="G1707" s="1043">
        <v>100</v>
      </c>
      <c r="H1707" s="276">
        <v>1</v>
      </c>
      <c r="I1707" s="276">
        <v>0</v>
      </c>
      <c r="J1707" s="276">
        <v>0</v>
      </c>
      <c r="K1707" s="276">
        <v>1</v>
      </c>
      <c r="L1707" s="276">
        <v>0</v>
      </c>
      <c r="M1707" s="276">
        <v>0</v>
      </c>
      <c r="N1707" s="276">
        <v>0</v>
      </c>
      <c r="O1707" s="276">
        <v>1</v>
      </c>
      <c r="P1707" s="276">
        <v>6</v>
      </c>
      <c r="Q1707" s="276">
        <v>8</v>
      </c>
      <c r="R1707" s="276">
        <v>1</v>
      </c>
      <c r="S1707" s="276">
        <v>2</v>
      </c>
      <c r="T1707" s="276">
        <v>8</v>
      </c>
      <c r="U1707" s="276">
        <v>13</v>
      </c>
      <c r="V1707" s="1044">
        <v>14</v>
      </c>
      <c r="W1707" s="276">
        <v>12</v>
      </c>
      <c r="X1707" s="276">
        <v>10</v>
      </c>
      <c r="Y1707" s="276">
        <v>20</v>
      </c>
      <c r="Z1707" s="276">
        <v>23</v>
      </c>
      <c r="AA1707" s="276">
        <v>10</v>
      </c>
      <c r="AB1707" s="276">
        <v>20</v>
      </c>
      <c r="AC1707" s="276">
        <v>17</v>
      </c>
      <c r="AD1707" s="448"/>
    </row>
    <row r="1708" spans="1:30" ht="20.399999999999999" customHeight="1">
      <c r="A1708" s="794"/>
      <c r="B1708" s="670" t="s">
        <v>1467</v>
      </c>
      <c r="C1708" s="276">
        <v>116</v>
      </c>
      <c r="D1708" s="276">
        <v>116</v>
      </c>
      <c r="E1708" s="276">
        <v>0</v>
      </c>
      <c r="F1708" s="276">
        <v>0</v>
      </c>
      <c r="G1708" s="1043">
        <v>100</v>
      </c>
      <c r="H1708" s="276">
        <v>1</v>
      </c>
      <c r="I1708" s="276">
        <v>0</v>
      </c>
      <c r="J1708" s="276">
        <v>0</v>
      </c>
      <c r="K1708" s="276">
        <v>1</v>
      </c>
      <c r="L1708" s="276">
        <v>0</v>
      </c>
      <c r="M1708" s="276">
        <v>0</v>
      </c>
      <c r="N1708" s="276">
        <v>0</v>
      </c>
      <c r="O1708" s="276">
        <v>3</v>
      </c>
      <c r="P1708" s="276">
        <v>2</v>
      </c>
      <c r="Q1708" s="276">
        <v>1</v>
      </c>
      <c r="R1708" s="276">
        <v>0</v>
      </c>
      <c r="S1708" s="276">
        <v>1</v>
      </c>
      <c r="T1708" s="276">
        <v>6</v>
      </c>
      <c r="U1708" s="276">
        <v>3</v>
      </c>
      <c r="V1708" s="1044">
        <v>6</v>
      </c>
      <c r="W1708" s="276">
        <v>8</v>
      </c>
      <c r="X1708" s="276">
        <v>8</v>
      </c>
      <c r="Y1708" s="276">
        <v>8</v>
      </c>
      <c r="Z1708" s="276">
        <v>13</v>
      </c>
      <c r="AA1708" s="276">
        <v>8</v>
      </c>
      <c r="AB1708" s="276">
        <v>11</v>
      </c>
      <c r="AC1708" s="276">
        <v>37</v>
      </c>
      <c r="AD1708" s="448"/>
    </row>
    <row r="1709" spans="1:30" ht="20.399999999999999" customHeight="1">
      <c r="A1709" s="794"/>
      <c r="B1709" s="670" t="s">
        <v>4104</v>
      </c>
      <c r="C1709" s="276">
        <v>0</v>
      </c>
      <c r="D1709" s="276">
        <v>0</v>
      </c>
      <c r="E1709" s="276">
        <v>0</v>
      </c>
      <c r="F1709" s="276">
        <v>0</v>
      </c>
      <c r="G1709" s="1043">
        <v>0</v>
      </c>
      <c r="H1709" s="276">
        <v>0</v>
      </c>
      <c r="I1709" s="276">
        <v>0</v>
      </c>
      <c r="J1709" s="276">
        <v>0</v>
      </c>
      <c r="K1709" s="276">
        <v>0</v>
      </c>
      <c r="L1709" s="276">
        <v>0</v>
      </c>
      <c r="M1709" s="276">
        <v>0</v>
      </c>
      <c r="N1709" s="276">
        <v>0</v>
      </c>
      <c r="O1709" s="276">
        <v>0</v>
      </c>
      <c r="P1709" s="276">
        <v>0</v>
      </c>
      <c r="Q1709" s="276">
        <v>0</v>
      </c>
      <c r="R1709" s="276">
        <v>0</v>
      </c>
      <c r="S1709" s="276">
        <v>0</v>
      </c>
      <c r="T1709" s="276">
        <v>0</v>
      </c>
      <c r="U1709" s="276">
        <v>0</v>
      </c>
      <c r="V1709" s="1044">
        <v>0</v>
      </c>
      <c r="W1709" s="276">
        <v>0</v>
      </c>
      <c r="X1709" s="276">
        <v>0</v>
      </c>
      <c r="Y1709" s="276">
        <v>0</v>
      </c>
      <c r="Z1709" s="276">
        <v>0</v>
      </c>
      <c r="AA1709" s="276">
        <v>0</v>
      </c>
      <c r="AB1709" s="276">
        <v>0</v>
      </c>
      <c r="AC1709" s="276">
        <v>0</v>
      </c>
      <c r="AD1709" s="448"/>
    </row>
    <row r="1710" spans="1:30" ht="20.399999999999999" customHeight="1">
      <c r="A1710" s="407"/>
      <c r="B1710" s="407"/>
      <c r="C1710" s="407"/>
      <c r="D1710" s="407"/>
      <c r="E1710" s="407"/>
      <c r="F1710" s="407"/>
      <c r="G1710" s="407"/>
      <c r="H1710" s="407"/>
      <c r="I1710" s="407"/>
      <c r="J1710" s="407"/>
      <c r="K1710" s="407"/>
      <c r="L1710" s="407"/>
      <c r="M1710" s="407"/>
      <c r="N1710" s="407"/>
      <c r="O1710" s="407"/>
      <c r="P1710" s="407"/>
      <c r="Q1710" s="407"/>
      <c r="R1710" s="407"/>
      <c r="S1710" s="407"/>
      <c r="T1710" s="407"/>
      <c r="U1710" s="407"/>
      <c r="V1710" s="407"/>
      <c r="W1710" s="407"/>
      <c r="X1710" s="407"/>
      <c r="Y1710" s="407"/>
      <c r="Z1710" s="407"/>
      <c r="AA1710" s="407"/>
      <c r="AB1710" s="407"/>
      <c r="AC1710" s="407"/>
      <c r="AD1710" s="448"/>
    </row>
    <row r="1711" spans="1:30" ht="20.399999999999999" customHeight="1">
      <c r="A1711" s="796" t="s">
        <v>2996</v>
      </c>
      <c r="B1711" s="669" t="s">
        <v>2995</v>
      </c>
      <c r="C1711" s="275">
        <v>524</v>
      </c>
      <c r="D1711" s="275">
        <v>524</v>
      </c>
      <c r="E1711" s="275">
        <v>0</v>
      </c>
      <c r="F1711" s="275">
        <v>0</v>
      </c>
      <c r="G1711" s="1041">
        <v>100</v>
      </c>
      <c r="H1711" s="275">
        <v>0</v>
      </c>
      <c r="I1711" s="275">
        <v>0</v>
      </c>
      <c r="J1711" s="275">
        <v>0</v>
      </c>
      <c r="K1711" s="275">
        <v>0</v>
      </c>
      <c r="L1711" s="275">
        <v>0</v>
      </c>
      <c r="M1711" s="275">
        <v>1</v>
      </c>
      <c r="N1711" s="275">
        <v>0</v>
      </c>
      <c r="O1711" s="275">
        <v>2</v>
      </c>
      <c r="P1711" s="275">
        <v>6</v>
      </c>
      <c r="Q1711" s="275">
        <v>1</v>
      </c>
      <c r="R1711" s="275">
        <v>10</v>
      </c>
      <c r="S1711" s="275">
        <v>23</v>
      </c>
      <c r="T1711" s="275">
        <v>30</v>
      </c>
      <c r="U1711" s="275">
        <v>41</v>
      </c>
      <c r="V1711" s="1042">
        <v>56</v>
      </c>
      <c r="W1711" s="275">
        <v>53</v>
      </c>
      <c r="X1711" s="275">
        <v>46</v>
      </c>
      <c r="Y1711" s="275">
        <v>55</v>
      </c>
      <c r="Z1711" s="275">
        <v>69</v>
      </c>
      <c r="AA1711" s="275">
        <v>51</v>
      </c>
      <c r="AB1711" s="275">
        <v>34</v>
      </c>
      <c r="AC1711" s="275">
        <v>46</v>
      </c>
      <c r="AD1711" s="448"/>
    </row>
    <row r="1712" spans="1:30" ht="20.399999999999999" customHeight="1">
      <c r="A1712" s="794"/>
      <c r="B1712" s="670" t="s">
        <v>1468</v>
      </c>
      <c r="C1712" s="276">
        <v>184</v>
      </c>
      <c r="D1712" s="276">
        <v>184</v>
      </c>
      <c r="E1712" s="276">
        <v>0</v>
      </c>
      <c r="F1712" s="276">
        <v>0</v>
      </c>
      <c r="G1712" s="1043">
        <v>100</v>
      </c>
      <c r="H1712" s="276">
        <v>0</v>
      </c>
      <c r="I1712" s="276">
        <v>0</v>
      </c>
      <c r="J1712" s="276">
        <v>0</v>
      </c>
      <c r="K1712" s="276">
        <v>0</v>
      </c>
      <c r="L1712" s="276">
        <v>0</v>
      </c>
      <c r="M1712" s="276">
        <v>0</v>
      </c>
      <c r="N1712" s="276">
        <v>0</v>
      </c>
      <c r="O1712" s="276">
        <v>0</v>
      </c>
      <c r="P1712" s="276">
        <v>6</v>
      </c>
      <c r="Q1712" s="276">
        <v>1</v>
      </c>
      <c r="R1712" s="276">
        <v>5</v>
      </c>
      <c r="S1712" s="276">
        <v>8</v>
      </c>
      <c r="T1712" s="276">
        <v>12</v>
      </c>
      <c r="U1712" s="276">
        <v>16</v>
      </c>
      <c r="V1712" s="1044">
        <v>26</v>
      </c>
      <c r="W1712" s="276">
        <v>22</v>
      </c>
      <c r="X1712" s="276">
        <v>19</v>
      </c>
      <c r="Y1712" s="276">
        <v>16</v>
      </c>
      <c r="Z1712" s="276">
        <v>23</v>
      </c>
      <c r="AA1712" s="276">
        <v>17</v>
      </c>
      <c r="AB1712" s="276">
        <v>3</v>
      </c>
      <c r="AC1712" s="276">
        <v>10</v>
      </c>
      <c r="AD1712" s="448"/>
    </row>
    <row r="1713" spans="1:30" ht="20.399999999999999" customHeight="1">
      <c r="A1713" s="794"/>
      <c r="B1713" s="670" t="s">
        <v>1467</v>
      </c>
      <c r="C1713" s="276">
        <v>340</v>
      </c>
      <c r="D1713" s="276">
        <v>340</v>
      </c>
      <c r="E1713" s="276">
        <v>0</v>
      </c>
      <c r="F1713" s="276">
        <v>0</v>
      </c>
      <c r="G1713" s="1043">
        <v>100</v>
      </c>
      <c r="H1713" s="276">
        <v>0</v>
      </c>
      <c r="I1713" s="276">
        <v>0</v>
      </c>
      <c r="J1713" s="276">
        <v>0</v>
      </c>
      <c r="K1713" s="276">
        <v>0</v>
      </c>
      <c r="L1713" s="276">
        <v>0</v>
      </c>
      <c r="M1713" s="276">
        <v>1</v>
      </c>
      <c r="N1713" s="276">
        <v>0</v>
      </c>
      <c r="O1713" s="276">
        <v>2</v>
      </c>
      <c r="P1713" s="276">
        <v>0</v>
      </c>
      <c r="Q1713" s="276">
        <v>0</v>
      </c>
      <c r="R1713" s="276">
        <v>5</v>
      </c>
      <c r="S1713" s="276">
        <v>15</v>
      </c>
      <c r="T1713" s="276">
        <v>18</v>
      </c>
      <c r="U1713" s="276">
        <v>25</v>
      </c>
      <c r="V1713" s="1044">
        <v>30</v>
      </c>
      <c r="W1713" s="276">
        <v>31</v>
      </c>
      <c r="X1713" s="276">
        <v>27</v>
      </c>
      <c r="Y1713" s="276">
        <v>39</v>
      </c>
      <c r="Z1713" s="276">
        <v>46</v>
      </c>
      <c r="AA1713" s="276">
        <v>34</v>
      </c>
      <c r="AB1713" s="276">
        <v>31</v>
      </c>
      <c r="AC1713" s="276">
        <v>36</v>
      </c>
      <c r="AD1713" s="448"/>
    </row>
    <row r="1714" spans="1:30" ht="20.399999999999999" customHeight="1">
      <c r="A1714" s="794"/>
      <c r="B1714" s="670" t="s">
        <v>4104</v>
      </c>
      <c r="C1714" s="276">
        <v>0</v>
      </c>
      <c r="D1714" s="276">
        <v>0</v>
      </c>
      <c r="E1714" s="276">
        <v>0</v>
      </c>
      <c r="F1714" s="276">
        <v>0</v>
      </c>
      <c r="G1714" s="1043">
        <v>0</v>
      </c>
      <c r="H1714" s="276">
        <v>0</v>
      </c>
      <c r="I1714" s="276">
        <v>0</v>
      </c>
      <c r="J1714" s="276">
        <v>0</v>
      </c>
      <c r="K1714" s="276">
        <v>0</v>
      </c>
      <c r="L1714" s="276">
        <v>0</v>
      </c>
      <c r="M1714" s="276">
        <v>0</v>
      </c>
      <c r="N1714" s="276">
        <v>0</v>
      </c>
      <c r="O1714" s="276">
        <v>0</v>
      </c>
      <c r="P1714" s="276">
        <v>0</v>
      </c>
      <c r="Q1714" s="276">
        <v>0</v>
      </c>
      <c r="R1714" s="276">
        <v>0</v>
      </c>
      <c r="S1714" s="276">
        <v>0</v>
      </c>
      <c r="T1714" s="276">
        <v>0</v>
      </c>
      <c r="U1714" s="276">
        <v>0</v>
      </c>
      <c r="V1714" s="1044">
        <v>0</v>
      </c>
      <c r="W1714" s="276">
        <v>0</v>
      </c>
      <c r="X1714" s="276">
        <v>0</v>
      </c>
      <c r="Y1714" s="276">
        <v>0</v>
      </c>
      <c r="Z1714" s="276">
        <v>0</v>
      </c>
      <c r="AA1714" s="276">
        <v>0</v>
      </c>
      <c r="AB1714" s="276">
        <v>0</v>
      </c>
      <c r="AC1714" s="276">
        <v>0</v>
      </c>
      <c r="AD1714" s="448"/>
    </row>
    <row r="1715" spans="1:30" ht="20.399999999999999" customHeight="1">
      <c r="A1715" s="407"/>
      <c r="B1715" s="407"/>
      <c r="C1715" s="407"/>
      <c r="D1715" s="407"/>
      <c r="E1715" s="407"/>
      <c r="F1715" s="407"/>
      <c r="G1715" s="407"/>
      <c r="H1715" s="407"/>
      <c r="I1715" s="407"/>
      <c r="J1715" s="407"/>
      <c r="K1715" s="407"/>
      <c r="L1715" s="407"/>
      <c r="M1715" s="407"/>
      <c r="N1715" s="407"/>
      <c r="O1715" s="407"/>
      <c r="P1715" s="407"/>
      <c r="Q1715" s="407"/>
      <c r="R1715" s="407"/>
      <c r="S1715" s="407"/>
      <c r="T1715" s="407"/>
      <c r="U1715" s="407"/>
      <c r="V1715" s="407"/>
      <c r="W1715" s="407"/>
      <c r="X1715" s="407"/>
      <c r="Y1715" s="407"/>
      <c r="Z1715" s="407"/>
      <c r="AA1715" s="407"/>
      <c r="AB1715" s="407"/>
      <c r="AC1715" s="407"/>
      <c r="AD1715" s="448"/>
    </row>
    <row r="1716" spans="1:30" ht="20.399999999999999" customHeight="1">
      <c r="A1716" s="796" t="s">
        <v>2994</v>
      </c>
      <c r="B1716" s="669" t="s">
        <v>2993</v>
      </c>
      <c r="C1716" s="275">
        <v>1783</v>
      </c>
      <c r="D1716" s="275">
        <v>1783</v>
      </c>
      <c r="E1716" s="275">
        <v>0</v>
      </c>
      <c r="F1716" s="275">
        <v>0</v>
      </c>
      <c r="G1716" s="1041">
        <v>100</v>
      </c>
      <c r="H1716" s="275">
        <v>0</v>
      </c>
      <c r="I1716" s="275">
        <v>0</v>
      </c>
      <c r="J1716" s="275">
        <v>0</v>
      </c>
      <c r="K1716" s="275">
        <v>0</v>
      </c>
      <c r="L1716" s="275">
        <v>1</v>
      </c>
      <c r="M1716" s="275">
        <v>0</v>
      </c>
      <c r="N1716" s="275">
        <v>0</v>
      </c>
      <c r="O1716" s="275">
        <v>2</v>
      </c>
      <c r="P1716" s="275">
        <v>6</v>
      </c>
      <c r="Q1716" s="275">
        <v>6</v>
      </c>
      <c r="R1716" s="275">
        <v>13</v>
      </c>
      <c r="S1716" s="275">
        <v>31</v>
      </c>
      <c r="T1716" s="275">
        <v>50</v>
      </c>
      <c r="U1716" s="275">
        <v>91</v>
      </c>
      <c r="V1716" s="1042">
        <v>133</v>
      </c>
      <c r="W1716" s="275">
        <v>140</v>
      </c>
      <c r="X1716" s="275">
        <v>156</v>
      </c>
      <c r="Y1716" s="275">
        <v>188</v>
      </c>
      <c r="Z1716" s="275">
        <v>199</v>
      </c>
      <c r="AA1716" s="275">
        <v>245</v>
      </c>
      <c r="AB1716" s="275">
        <v>254</v>
      </c>
      <c r="AC1716" s="275">
        <v>268</v>
      </c>
      <c r="AD1716" s="448"/>
    </row>
    <row r="1717" spans="1:30" ht="20.399999999999999" customHeight="1">
      <c r="A1717" s="794"/>
      <c r="B1717" s="670" t="s">
        <v>1468</v>
      </c>
      <c r="C1717" s="276">
        <v>947</v>
      </c>
      <c r="D1717" s="276">
        <v>947</v>
      </c>
      <c r="E1717" s="276">
        <v>0</v>
      </c>
      <c r="F1717" s="276">
        <v>0</v>
      </c>
      <c r="G1717" s="1043">
        <v>100</v>
      </c>
      <c r="H1717" s="276">
        <v>0</v>
      </c>
      <c r="I1717" s="276">
        <v>0</v>
      </c>
      <c r="J1717" s="276">
        <v>0</v>
      </c>
      <c r="K1717" s="276">
        <v>0</v>
      </c>
      <c r="L1717" s="276">
        <v>0</v>
      </c>
      <c r="M1717" s="276">
        <v>0</v>
      </c>
      <c r="N1717" s="276">
        <v>0</v>
      </c>
      <c r="O1717" s="276">
        <v>2</v>
      </c>
      <c r="P1717" s="276">
        <v>3</v>
      </c>
      <c r="Q1717" s="276">
        <v>2</v>
      </c>
      <c r="R1717" s="276">
        <v>10</v>
      </c>
      <c r="S1717" s="276">
        <v>20</v>
      </c>
      <c r="T1717" s="276">
        <v>31</v>
      </c>
      <c r="U1717" s="276">
        <v>57</v>
      </c>
      <c r="V1717" s="1044">
        <v>84</v>
      </c>
      <c r="W1717" s="276">
        <v>74</v>
      </c>
      <c r="X1717" s="276">
        <v>114</v>
      </c>
      <c r="Y1717" s="276">
        <v>112</v>
      </c>
      <c r="Z1717" s="276">
        <v>116</v>
      </c>
      <c r="AA1717" s="276">
        <v>120</v>
      </c>
      <c r="AB1717" s="276">
        <v>115</v>
      </c>
      <c r="AC1717" s="276">
        <v>87</v>
      </c>
      <c r="AD1717" s="448"/>
    </row>
    <row r="1718" spans="1:30" ht="20.399999999999999" customHeight="1">
      <c r="A1718" s="794"/>
      <c r="B1718" s="670" t="s">
        <v>1467</v>
      </c>
      <c r="C1718" s="276">
        <v>836</v>
      </c>
      <c r="D1718" s="276">
        <v>836</v>
      </c>
      <c r="E1718" s="276">
        <v>0</v>
      </c>
      <c r="F1718" s="276">
        <v>0</v>
      </c>
      <c r="G1718" s="1043">
        <v>100</v>
      </c>
      <c r="H1718" s="276">
        <v>0</v>
      </c>
      <c r="I1718" s="276">
        <v>0</v>
      </c>
      <c r="J1718" s="276">
        <v>0</v>
      </c>
      <c r="K1718" s="276">
        <v>0</v>
      </c>
      <c r="L1718" s="276">
        <v>1</v>
      </c>
      <c r="M1718" s="276">
        <v>0</v>
      </c>
      <c r="N1718" s="276">
        <v>0</v>
      </c>
      <c r="O1718" s="276">
        <v>0</v>
      </c>
      <c r="P1718" s="276">
        <v>3</v>
      </c>
      <c r="Q1718" s="276">
        <v>4</v>
      </c>
      <c r="R1718" s="276">
        <v>3</v>
      </c>
      <c r="S1718" s="276">
        <v>11</v>
      </c>
      <c r="T1718" s="276">
        <v>19</v>
      </c>
      <c r="U1718" s="276">
        <v>34</v>
      </c>
      <c r="V1718" s="1044">
        <v>49</v>
      </c>
      <c r="W1718" s="276">
        <v>66</v>
      </c>
      <c r="X1718" s="276">
        <v>42</v>
      </c>
      <c r="Y1718" s="276">
        <v>76</v>
      </c>
      <c r="Z1718" s="276">
        <v>83</v>
      </c>
      <c r="AA1718" s="276">
        <v>125</v>
      </c>
      <c r="AB1718" s="276">
        <v>139</v>
      </c>
      <c r="AC1718" s="276">
        <v>181</v>
      </c>
      <c r="AD1718" s="448"/>
    </row>
    <row r="1719" spans="1:30" ht="20.399999999999999" customHeight="1">
      <c r="A1719" s="794"/>
      <c r="B1719" s="670" t="s">
        <v>4104</v>
      </c>
      <c r="C1719" s="276">
        <v>0</v>
      </c>
      <c r="D1719" s="276">
        <v>0</v>
      </c>
      <c r="E1719" s="276">
        <v>0</v>
      </c>
      <c r="F1719" s="276">
        <v>0</v>
      </c>
      <c r="G1719" s="1043">
        <v>0</v>
      </c>
      <c r="H1719" s="276">
        <v>0</v>
      </c>
      <c r="I1719" s="276">
        <v>0</v>
      </c>
      <c r="J1719" s="276">
        <v>0</v>
      </c>
      <c r="K1719" s="276">
        <v>0</v>
      </c>
      <c r="L1719" s="276">
        <v>0</v>
      </c>
      <c r="M1719" s="276">
        <v>0</v>
      </c>
      <c r="N1719" s="276">
        <v>0</v>
      </c>
      <c r="O1719" s="276">
        <v>0</v>
      </c>
      <c r="P1719" s="276">
        <v>0</v>
      </c>
      <c r="Q1719" s="276">
        <v>0</v>
      </c>
      <c r="R1719" s="276">
        <v>0</v>
      </c>
      <c r="S1719" s="276">
        <v>0</v>
      </c>
      <c r="T1719" s="276">
        <v>0</v>
      </c>
      <c r="U1719" s="276">
        <v>0</v>
      </c>
      <c r="V1719" s="1044">
        <v>0</v>
      </c>
      <c r="W1719" s="276">
        <v>0</v>
      </c>
      <c r="X1719" s="276">
        <v>0</v>
      </c>
      <c r="Y1719" s="276">
        <v>0</v>
      </c>
      <c r="Z1719" s="276">
        <v>0</v>
      </c>
      <c r="AA1719" s="276">
        <v>0</v>
      </c>
      <c r="AB1719" s="276">
        <v>0</v>
      </c>
      <c r="AC1719" s="276">
        <v>0</v>
      </c>
      <c r="AD1719" s="448"/>
    </row>
    <row r="1720" spans="1:30" ht="20.399999999999999" customHeight="1">
      <c r="A1720" s="407"/>
      <c r="B1720" s="407"/>
      <c r="C1720" s="407"/>
      <c r="D1720" s="407"/>
      <c r="E1720" s="407"/>
      <c r="F1720" s="407"/>
      <c r="G1720" s="407"/>
      <c r="H1720" s="407"/>
      <c r="I1720" s="407"/>
      <c r="J1720" s="407"/>
      <c r="K1720" s="407"/>
      <c r="L1720" s="407"/>
      <c r="M1720" s="407"/>
      <c r="N1720" s="407"/>
      <c r="O1720" s="407"/>
      <c r="P1720" s="407"/>
      <c r="Q1720" s="407"/>
      <c r="R1720" s="407"/>
      <c r="S1720" s="407"/>
      <c r="T1720" s="407"/>
      <c r="U1720" s="407"/>
      <c r="V1720" s="407"/>
      <c r="W1720" s="407"/>
      <c r="X1720" s="407"/>
      <c r="Y1720" s="407"/>
      <c r="Z1720" s="407"/>
      <c r="AA1720" s="407"/>
      <c r="AB1720" s="407"/>
      <c r="AC1720" s="407"/>
      <c r="AD1720" s="448"/>
    </row>
    <row r="1721" spans="1:30" ht="20.399999999999999" customHeight="1">
      <c r="A1721" s="796" t="s">
        <v>2992</v>
      </c>
      <c r="B1721" s="669" t="s">
        <v>2991</v>
      </c>
      <c r="C1721" s="275">
        <v>212</v>
      </c>
      <c r="D1721" s="275">
        <v>212</v>
      </c>
      <c r="E1721" s="275">
        <v>0</v>
      </c>
      <c r="F1721" s="275">
        <v>0</v>
      </c>
      <c r="G1721" s="1041">
        <v>100</v>
      </c>
      <c r="H1721" s="275">
        <v>1</v>
      </c>
      <c r="I1721" s="275">
        <v>0</v>
      </c>
      <c r="J1721" s="275">
        <v>0</v>
      </c>
      <c r="K1721" s="275">
        <v>1</v>
      </c>
      <c r="L1721" s="275">
        <v>0</v>
      </c>
      <c r="M1721" s="275">
        <v>0</v>
      </c>
      <c r="N1721" s="275">
        <v>1</v>
      </c>
      <c r="O1721" s="275">
        <v>0</v>
      </c>
      <c r="P1721" s="275">
        <v>0</v>
      </c>
      <c r="Q1721" s="275">
        <v>1</v>
      </c>
      <c r="R1721" s="275">
        <v>1</v>
      </c>
      <c r="S1721" s="275">
        <v>3</v>
      </c>
      <c r="T1721" s="275">
        <v>3</v>
      </c>
      <c r="U1721" s="275">
        <v>5</v>
      </c>
      <c r="V1721" s="1042">
        <v>10</v>
      </c>
      <c r="W1721" s="275">
        <v>8</v>
      </c>
      <c r="X1721" s="275">
        <v>15</v>
      </c>
      <c r="Y1721" s="275">
        <v>18</v>
      </c>
      <c r="Z1721" s="275">
        <v>26</v>
      </c>
      <c r="AA1721" s="275">
        <v>41</v>
      </c>
      <c r="AB1721" s="275">
        <v>35</v>
      </c>
      <c r="AC1721" s="275">
        <v>44</v>
      </c>
      <c r="AD1721" s="448"/>
    </row>
    <row r="1722" spans="1:30" ht="20.399999999999999" customHeight="1">
      <c r="A1722" s="794"/>
      <c r="B1722" s="670" t="s">
        <v>1468</v>
      </c>
      <c r="C1722" s="276">
        <v>124</v>
      </c>
      <c r="D1722" s="276">
        <v>124</v>
      </c>
      <c r="E1722" s="276">
        <v>0</v>
      </c>
      <c r="F1722" s="276">
        <v>0</v>
      </c>
      <c r="G1722" s="1043">
        <v>100</v>
      </c>
      <c r="H1722" s="276">
        <v>1</v>
      </c>
      <c r="I1722" s="276">
        <v>0</v>
      </c>
      <c r="J1722" s="276">
        <v>0</v>
      </c>
      <c r="K1722" s="276">
        <v>1</v>
      </c>
      <c r="L1722" s="276">
        <v>0</v>
      </c>
      <c r="M1722" s="276">
        <v>0</v>
      </c>
      <c r="N1722" s="276">
        <v>1</v>
      </c>
      <c r="O1722" s="276">
        <v>0</v>
      </c>
      <c r="P1722" s="276">
        <v>0</v>
      </c>
      <c r="Q1722" s="276">
        <v>1</v>
      </c>
      <c r="R1722" s="276">
        <v>1</v>
      </c>
      <c r="S1722" s="276">
        <v>1</v>
      </c>
      <c r="T1722" s="276">
        <v>3</v>
      </c>
      <c r="U1722" s="276">
        <v>4</v>
      </c>
      <c r="V1722" s="1044">
        <v>6</v>
      </c>
      <c r="W1722" s="276">
        <v>5</v>
      </c>
      <c r="X1722" s="276">
        <v>9</v>
      </c>
      <c r="Y1722" s="276">
        <v>10</v>
      </c>
      <c r="Z1722" s="276">
        <v>19</v>
      </c>
      <c r="AA1722" s="276">
        <v>24</v>
      </c>
      <c r="AB1722" s="276">
        <v>20</v>
      </c>
      <c r="AC1722" s="276">
        <v>19</v>
      </c>
      <c r="AD1722" s="448"/>
    </row>
    <row r="1723" spans="1:30" ht="20.399999999999999" customHeight="1">
      <c r="A1723" s="794"/>
      <c r="B1723" s="670" t="s">
        <v>1467</v>
      </c>
      <c r="C1723" s="276">
        <v>88</v>
      </c>
      <c r="D1723" s="276">
        <v>88</v>
      </c>
      <c r="E1723" s="276">
        <v>0</v>
      </c>
      <c r="F1723" s="276">
        <v>0</v>
      </c>
      <c r="G1723" s="1043">
        <v>100</v>
      </c>
      <c r="H1723" s="276">
        <v>0</v>
      </c>
      <c r="I1723" s="276">
        <v>0</v>
      </c>
      <c r="J1723" s="276">
        <v>0</v>
      </c>
      <c r="K1723" s="276">
        <v>0</v>
      </c>
      <c r="L1723" s="276">
        <v>0</v>
      </c>
      <c r="M1723" s="276">
        <v>0</v>
      </c>
      <c r="N1723" s="276">
        <v>0</v>
      </c>
      <c r="O1723" s="276">
        <v>0</v>
      </c>
      <c r="P1723" s="276">
        <v>0</v>
      </c>
      <c r="Q1723" s="276">
        <v>0</v>
      </c>
      <c r="R1723" s="276">
        <v>0</v>
      </c>
      <c r="S1723" s="276">
        <v>2</v>
      </c>
      <c r="T1723" s="276">
        <v>0</v>
      </c>
      <c r="U1723" s="276">
        <v>1</v>
      </c>
      <c r="V1723" s="1044">
        <v>4</v>
      </c>
      <c r="W1723" s="276">
        <v>3</v>
      </c>
      <c r="X1723" s="276">
        <v>6</v>
      </c>
      <c r="Y1723" s="276">
        <v>8</v>
      </c>
      <c r="Z1723" s="276">
        <v>7</v>
      </c>
      <c r="AA1723" s="276">
        <v>17</v>
      </c>
      <c r="AB1723" s="276">
        <v>15</v>
      </c>
      <c r="AC1723" s="276">
        <v>25</v>
      </c>
      <c r="AD1723" s="448"/>
    </row>
    <row r="1724" spans="1:30" ht="20.399999999999999" customHeight="1">
      <c r="A1724" s="794"/>
      <c r="B1724" s="670" t="s">
        <v>4104</v>
      </c>
      <c r="C1724" s="276">
        <v>0</v>
      </c>
      <c r="D1724" s="276">
        <v>0</v>
      </c>
      <c r="E1724" s="276">
        <v>0</v>
      </c>
      <c r="F1724" s="276">
        <v>0</v>
      </c>
      <c r="G1724" s="1043">
        <v>0</v>
      </c>
      <c r="H1724" s="276">
        <v>0</v>
      </c>
      <c r="I1724" s="276">
        <v>0</v>
      </c>
      <c r="J1724" s="276">
        <v>0</v>
      </c>
      <c r="K1724" s="276">
        <v>0</v>
      </c>
      <c r="L1724" s="276">
        <v>0</v>
      </c>
      <c r="M1724" s="276">
        <v>0</v>
      </c>
      <c r="N1724" s="276">
        <v>0</v>
      </c>
      <c r="O1724" s="276">
        <v>0</v>
      </c>
      <c r="P1724" s="276">
        <v>0</v>
      </c>
      <c r="Q1724" s="276">
        <v>0</v>
      </c>
      <c r="R1724" s="276">
        <v>0</v>
      </c>
      <c r="S1724" s="276">
        <v>0</v>
      </c>
      <c r="T1724" s="276">
        <v>0</v>
      </c>
      <c r="U1724" s="276">
        <v>0</v>
      </c>
      <c r="V1724" s="1044">
        <v>0</v>
      </c>
      <c r="W1724" s="276">
        <v>0</v>
      </c>
      <c r="X1724" s="276">
        <v>0</v>
      </c>
      <c r="Y1724" s="276">
        <v>0</v>
      </c>
      <c r="Z1724" s="276">
        <v>0</v>
      </c>
      <c r="AA1724" s="276">
        <v>0</v>
      </c>
      <c r="AB1724" s="276">
        <v>0</v>
      </c>
      <c r="AC1724" s="276">
        <v>0</v>
      </c>
      <c r="AD1724" s="448"/>
    </row>
    <row r="1725" spans="1:30" ht="20.399999999999999" customHeight="1">
      <c r="A1725" s="407"/>
      <c r="B1725" s="407"/>
      <c r="C1725" s="407"/>
      <c r="D1725" s="407"/>
      <c r="E1725" s="407"/>
      <c r="F1725" s="407"/>
      <c r="G1725" s="407"/>
      <c r="H1725" s="407"/>
      <c r="I1725" s="407"/>
      <c r="J1725" s="407"/>
      <c r="K1725" s="407"/>
      <c r="L1725" s="407"/>
      <c r="M1725" s="407"/>
      <c r="N1725" s="407"/>
      <c r="O1725" s="407"/>
      <c r="P1725" s="407"/>
      <c r="Q1725" s="407"/>
      <c r="R1725" s="407"/>
      <c r="S1725" s="407"/>
      <c r="T1725" s="407"/>
      <c r="U1725" s="407"/>
      <c r="V1725" s="407"/>
      <c r="W1725" s="407"/>
      <c r="X1725" s="407"/>
      <c r="Y1725" s="407"/>
      <c r="Z1725" s="407"/>
      <c r="AA1725" s="407"/>
      <c r="AB1725" s="407"/>
      <c r="AC1725" s="407"/>
      <c r="AD1725" s="448"/>
    </row>
    <row r="1726" spans="1:30" ht="20.399999999999999" customHeight="1">
      <c r="A1726" s="796" t="s">
        <v>2990</v>
      </c>
      <c r="B1726" s="669" t="s">
        <v>2989</v>
      </c>
      <c r="C1726" s="275">
        <v>474</v>
      </c>
      <c r="D1726" s="275">
        <v>474</v>
      </c>
      <c r="E1726" s="275">
        <v>0</v>
      </c>
      <c r="F1726" s="275">
        <v>0</v>
      </c>
      <c r="G1726" s="1041">
        <v>100</v>
      </c>
      <c r="H1726" s="275">
        <v>1</v>
      </c>
      <c r="I1726" s="275">
        <v>0</v>
      </c>
      <c r="J1726" s="275">
        <v>0</v>
      </c>
      <c r="K1726" s="275">
        <v>1</v>
      </c>
      <c r="L1726" s="275">
        <v>0</v>
      </c>
      <c r="M1726" s="275">
        <v>0</v>
      </c>
      <c r="N1726" s="275">
        <v>0</v>
      </c>
      <c r="O1726" s="275">
        <v>1</v>
      </c>
      <c r="P1726" s="275">
        <v>0</v>
      </c>
      <c r="Q1726" s="275">
        <v>1</v>
      </c>
      <c r="R1726" s="275">
        <v>3</v>
      </c>
      <c r="S1726" s="275">
        <v>5</v>
      </c>
      <c r="T1726" s="275">
        <v>4</v>
      </c>
      <c r="U1726" s="275">
        <v>7</v>
      </c>
      <c r="V1726" s="1042">
        <v>19</v>
      </c>
      <c r="W1726" s="275">
        <v>28</v>
      </c>
      <c r="X1726" s="275">
        <v>40</v>
      </c>
      <c r="Y1726" s="275">
        <v>41</v>
      </c>
      <c r="Z1726" s="275">
        <v>48</v>
      </c>
      <c r="AA1726" s="275">
        <v>67</v>
      </c>
      <c r="AB1726" s="275">
        <v>81</v>
      </c>
      <c r="AC1726" s="275">
        <v>128</v>
      </c>
      <c r="AD1726" s="448"/>
    </row>
    <row r="1727" spans="1:30" ht="20.399999999999999" customHeight="1">
      <c r="A1727" s="794"/>
      <c r="B1727" s="670" t="s">
        <v>1468</v>
      </c>
      <c r="C1727" s="276">
        <v>226</v>
      </c>
      <c r="D1727" s="276">
        <v>226</v>
      </c>
      <c r="E1727" s="276">
        <v>0</v>
      </c>
      <c r="F1727" s="276">
        <v>0</v>
      </c>
      <c r="G1727" s="1043">
        <v>100</v>
      </c>
      <c r="H1727" s="276">
        <v>1</v>
      </c>
      <c r="I1727" s="276">
        <v>0</v>
      </c>
      <c r="J1727" s="276">
        <v>0</v>
      </c>
      <c r="K1727" s="276">
        <v>1</v>
      </c>
      <c r="L1727" s="276">
        <v>0</v>
      </c>
      <c r="M1727" s="276">
        <v>0</v>
      </c>
      <c r="N1727" s="276">
        <v>0</v>
      </c>
      <c r="O1727" s="276">
        <v>0</v>
      </c>
      <c r="P1727" s="276">
        <v>0</v>
      </c>
      <c r="Q1727" s="276">
        <v>0</v>
      </c>
      <c r="R1727" s="276">
        <v>2</v>
      </c>
      <c r="S1727" s="276">
        <v>2</v>
      </c>
      <c r="T1727" s="276">
        <v>0</v>
      </c>
      <c r="U1727" s="276">
        <v>3</v>
      </c>
      <c r="V1727" s="1044">
        <v>13</v>
      </c>
      <c r="W1727" s="276">
        <v>20</v>
      </c>
      <c r="X1727" s="276">
        <v>24</v>
      </c>
      <c r="Y1727" s="276">
        <v>21</v>
      </c>
      <c r="Z1727" s="276">
        <v>32</v>
      </c>
      <c r="AA1727" s="276">
        <v>29</v>
      </c>
      <c r="AB1727" s="276">
        <v>37</v>
      </c>
      <c r="AC1727" s="276">
        <v>42</v>
      </c>
      <c r="AD1727" s="448"/>
    </row>
    <row r="1728" spans="1:30" ht="20.399999999999999" customHeight="1">
      <c r="A1728" s="794"/>
      <c r="B1728" s="670" t="s">
        <v>1467</v>
      </c>
      <c r="C1728" s="276">
        <v>248</v>
      </c>
      <c r="D1728" s="276">
        <v>248</v>
      </c>
      <c r="E1728" s="276">
        <v>0</v>
      </c>
      <c r="F1728" s="276">
        <v>0</v>
      </c>
      <c r="G1728" s="1043">
        <v>100</v>
      </c>
      <c r="H1728" s="276">
        <v>0</v>
      </c>
      <c r="I1728" s="276">
        <v>0</v>
      </c>
      <c r="J1728" s="276">
        <v>0</v>
      </c>
      <c r="K1728" s="276">
        <v>0</v>
      </c>
      <c r="L1728" s="276">
        <v>0</v>
      </c>
      <c r="M1728" s="276">
        <v>0</v>
      </c>
      <c r="N1728" s="276">
        <v>0</v>
      </c>
      <c r="O1728" s="276">
        <v>1</v>
      </c>
      <c r="P1728" s="276">
        <v>0</v>
      </c>
      <c r="Q1728" s="276">
        <v>1</v>
      </c>
      <c r="R1728" s="276">
        <v>1</v>
      </c>
      <c r="S1728" s="276">
        <v>3</v>
      </c>
      <c r="T1728" s="276">
        <v>4</v>
      </c>
      <c r="U1728" s="276">
        <v>4</v>
      </c>
      <c r="V1728" s="1044">
        <v>6</v>
      </c>
      <c r="W1728" s="276">
        <v>8</v>
      </c>
      <c r="X1728" s="276">
        <v>16</v>
      </c>
      <c r="Y1728" s="276">
        <v>20</v>
      </c>
      <c r="Z1728" s="276">
        <v>16</v>
      </c>
      <c r="AA1728" s="276">
        <v>38</v>
      </c>
      <c r="AB1728" s="276">
        <v>44</v>
      </c>
      <c r="AC1728" s="276">
        <v>86</v>
      </c>
      <c r="AD1728" s="448"/>
    </row>
    <row r="1729" spans="1:30" ht="20.399999999999999" customHeight="1">
      <c r="A1729" s="794"/>
      <c r="B1729" s="670" t="s">
        <v>4104</v>
      </c>
      <c r="C1729" s="276">
        <v>0</v>
      </c>
      <c r="D1729" s="276">
        <v>0</v>
      </c>
      <c r="E1729" s="276">
        <v>0</v>
      </c>
      <c r="F1729" s="276">
        <v>0</v>
      </c>
      <c r="G1729" s="1043">
        <v>0</v>
      </c>
      <c r="H1729" s="276">
        <v>0</v>
      </c>
      <c r="I1729" s="276">
        <v>0</v>
      </c>
      <c r="J1729" s="276">
        <v>0</v>
      </c>
      <c r="K1729" s="276">
        <v>0</v>
      </c>
      <c r="L1729" s="276">
        <v>0</v>
      </c>
      <c r="M1729" s="276">
        <v>0</v>
      </c>
      <c r="N1729" s="276">
        <v>0</v>
      </c>
      <c r="O1729" s="276">
        <v>0</v>
      </c>
      <c r="P1729" s="276">
        <v>0</v>
      </c>
      <c r="Q1729" s="276">
        <v>0</v>
      </c>
      <c r="R1729" s="276">
        <v>0</v>
      </c>
      <c r="S1729" s="276">
        <v>0</v>
      </c>
      <c r="T1729" s="276">
        <v>0</v>
      </c>
      <c r="U1729" s="276">
        <v>0</v>
      </c>
      <c r="V1729" s="1044">
        <v>0</v>
      </c>
      <c r="W1729" s="276">
        <v>0</v>
      </c>
      <c r="X1729" s="276">
        <v>0</v>
      </c>
      <c r="Y1729" s="276">
        <v>0</v>
      </c>
      <c r="Z1729" s="276">
        <v>0</v>
      </c>
      <c r="AA1729" s="276">
        <v>0</v>
      </c>
      <c r="AB1729" s="276">
        <v>0</v>
      </c>
      <c r="AC1729" s="276">
        <v>0</v>
      </c>
      <c r="AD1729" s="448"/>
    </row>
    <row r="1730" spans="1:30" ht="20.399999999999999" customHeight="1">
      <c r="A1730" s="407"/>
      <c r="B1730" s="407"/>
      <c r="C1730" s="407"/>
      <c r="D1730" s="407"/>
      <c r="E1730" s="407"/>
      <c r="F1730" s="407"/>
      <c r="G1730" s="407"/>
      <c r="H1730" s="407"/>
      <c r="I1730" s="407"/>
      <c r="J1730" s="407"/>
      <c r="K1730" s="407"/>
      <c r="L1730" s="407"/>
      <c r="M1730" s="407"/>
      <c r="N1730" s="407"/>
      <c r="O1730" s="407"/>
      <c r="P1730" s="407"/>
      <c r="Q1730" s="407"/>
      <c r="R1730" s="407"/>
      <c r="S1730" s="407"/>
      <c r="T1730" s="407"/>
      <c r="U1730" s="407"/>
      <c r="V1730" s="407"/>
      <c r="W1730" s="407"/>
      <c r="X1730" s="407"/>
      <c r="Y1730" s="407"/>
      <c r="Z1730" s="407"/>
      <c r="AA1730" s="407"/>
      <c r="AB1730" s="407"/>
      <c r="AC1730" s="407"/>
      <c r="AD1730" s="448"/>
    </row>
    <row r="1731" spans="1:30" ht="20.399999999999999" customHeight="1">
      <c r="A1731" s="796" t="s">
        <v>2988</v>
      </c>
      <c r="B1731" s="669" t="s">
        <v>2987</v>
      </c>
      <c r="C1731" s="275">
        <v>2597</v>
      </c>
      <c r="D1731" s="275">
        <v>2597</v>
      </c>
      <c r="E1731" s="275">
        <v>0</v>
      </c>
      <c r="F1731" s="275">
        <v>0</v>
      </c>
      <c r="G1731" s="1041">
        <v>100</v>
      </c>
      <c r="H1731" s="275">
        <v>0</v>
      </c>
      <c r="I1731" s="275">
        <v>0</v>
      </c>
      <c r="J1731" s="275">
        <v>0</v>
      </c>
      <c r="K1731" s="275">
        <v>0</v>
      </c>
      <c r="L1731" s="275">
        <v>0</v>
      </c>
      <c r="M1731" s="275">
        <v>0</v>
      </c>
      <c r="N1731" s="275">
        <v>0</v>
      </c>
      <c r="O1731" s="275">
        <v>1</v>
      </c>
      <c r="P1731" s="275">
        <v>0</v>
      </c>
      <c r="Q1731" s="275">
        <v>1</v>
      </c>
      <c r="R1731" s="275">
        <v>1</v>
      </c>
      <c r="S1731" s="275">
        <v>3</v>
      </c>
      <c r="T1731" s="275">
        <v>11</v>
      </c>
      <c r="U1731" s="275">
        <v>18</v>
      </c>
      <c r="V1731" s="1042">
        <v>47</v>
      </c>
      <c r="W1731" s="275">
        <v>66</v>
      </c>
      <c r="X1731" s="275">
        <v>104</v>
      </c>
      <c r="Y1731" s="275">
        <v>176</v>
      </c>
      <c r="Z1731" s="275">
        <v>269</v>
      </c>
      <c r="AA1731" s="275">
        <v>364</v>
      </c>
      <c r="AB1731" s="275">
        <v>518</v>
      </c>
      <c r="AC1731" s="275">
        <v>1018</v>
      </c>
      <c r="AD1731" s="448"/>
    </row>
    <row r="1732" spans="1:30" ht="20.399999999999999" customHeight="1">
      <c r="A1732" s="669"/>
      <c r="B1732" s="669" t="s">
        <v>2986</v>
      </c>
      <c r="C1732" s="797"/>
      <c r="D1732" s="797"/>
      <c r="E1732" s="797"/>
      <c r="F1732" s="797"/>
      <c r="G1732" s="797"/>
      <c r="H1732" s="797"/>
      <c r="I1732" s="797"/>
      <c r="J1732" s="797"/>
      <c r="K1732" s="797"/>
      <c r="L1732" s="797"/>
      <c r="M1732" s="797"/>
      <c r="N1732" s="797"/>
      <c r="O1732" s="797"/>
      <c r="P1732" s="797"/>
      <c r="Q1732" s="797"/>
      <c r="R1732" s="797"/>
      <c r="S1732" s="797"/>
      <c r="T1732" s="797"/>
      <c r="U1732" s="797"/>
      <c r="V1732" s="797"/>
      <c r="W1732" s="797"/>
      <c r="X1732" s="797"/>
      <c r="Y1732" s="797"/>
      <c r="Z1732" s="797"/>
      <c r="AA1732" s="797"/>
      <c r="AB1732" s="797"/>
      <c r="AC1732" s="797"/>
      <c r="AD1732" s="448"/>
    </row>
    <row r="1733" spans="1:30" ht="20.399999999999999" customHeight="1">
      <c r="A1733" s="794"/>
      <c r="B1733" s="670" t="s">
        <v>1468</v>
      </c>
      <c r="C1733" s="276">
        <v>1207</v>
      </c>
      <c r="D1733" s="276">
        <v>1207</v>
      </c>
      <c r="E1733" s="276">
        <v>0</v>
      </c>
      <c r="F1733" s="276">
        <v>0</v>
      </c>
      <c r="G1733" s="1043">
        <v>100</v>
      </c>
      <c r="H1733" s="276">
        <v>0</v>
      </c>
      <c r="I1733" s="276">
        <v>0</v>
      </c>
      <c r="J1733" s="276">
        <v>0</v>
      </c>
      <c r="K1733" s="276">
        <v>0</v>
      </c>
      <c r="L1733" s="276">
        <v>0</v>
      </c>
      <c r="M1733" s="276">
        <v>0</v>
      </c>
      <c r="N1733" s="276">
        <v>0</v>
      </c>
      <c r="O1733" s="276">
        <v>0</v>
      </c>
      <c r="P1733" s="276">
        <v>0</v>
      </c>
      <c r="Q1733" s="276">
        <v>1</v>
      </c>
      <c r="R1733" s="276">
        <v>0</v>
      </c>
      <c r="S1733" s="276">
        <v>2</v>
      </c>
      <c r="T1733" s="276">
        <v>5</v>
      </c>
      <c r="U1733" s="276">
        <v>12</v>
      </c>
      <c r="V1733" s="1044">
        <v>34</v>
      </c>
      <c r="W1733" s="276">
        <v>41</v>
      </c>
      <c r="X1733" s="276">
        <v>78</v>
      </c>
      <c r="Y1733" s="276">
        <v>109</v>
      </c>
      <c r="Z1733" s="276">
        <v>163</v>
      </c>
      <c r="AA1733" s="276">
        <v>184</v>
      </c>
      <c r="AB1733" s="276">
        <v>250</v>
      </c>
      <c r="AC1733" s="276">
        <v>328</v>
      </c>
      <c r="AD1733" s="448"/>
    </row>
    <row r="1734" spans="1:30" ht="20.399999999999999" customHeight="1">
      <c r="A1734" s="794"/>
      <c r="B1734" s="670" t="s">
        <v>1467</v>
      </c>
      <c r="C1734" s="276">
        <v>1390</v>
      </c>
      <c r="D1734" s="276">
        <v>1390</v>
      </c>
      <c r="E1734" s="276">
        <v>0</v>
      </c>
      <c r="F1734" s="276">
        <v>0</v>
      </c>
      <c r="G1734" s="1043">
        <v>100</v>
      </c>
      <c r="H1734" s="276">
        <v>0</v>
      </c>
      <c r="I1734" s="276">
        <v>0</v>
      </c>
      <c r="J1734" s="276">
        <v>0</v>
      </c>
      <c r="K1734" s="276">
        <v>0</v>
      </c>
      <c r="L1734" s="276">
        <v>0</v>
      </c>
      <c r="M1734" s="276">
        <v>0</v>
      </c>
      <c r="N1734" s="276">
        <v>0</v>
      </c>
      <c r="O1734" s="276">
        <v>1</v>
      </c>
      <c r="P1734" s="276">
        <v>0</v>
      </c>
      <c r="Q1734" s="276">
        <v>0</v>
      </c>
      <c r="R1734" s="276">
        <v>1</v>
      </c>
      <c r="S1734" s="276">
        <v>1</v>
      </c>
      <c r="T1734" s="276">
        <v>6</v>
      </c>
      <c r="U1734" s="276">
        <v>6</v>
      </c>
      <c r="V1734" s="1044">
        <v>13</v>
      </c>
      <c r="W1734" s="276">
        <v>25</v>
      </c>
      <c r="X1734" s="276">
        <v>26</v>
      </c>
      <c r="Y1734" s="276">
        <v>67</v>
      </c>
      <c r="Z1734" s="276">
        <v>106</v>
      </c>
      <c r="AA1734" s="276">
        <v>180</v>
      </c>
      <c r="AB1734" s="276">
        <v>268</v>
      </c>
      <c r="AC1734" s="276">
        <v>690</v>
      </c>
      <c r="AD1734" s="448"/>
    </row>
    <row r="1735" spans="1:30" ht="20.399999999999999" customHeight="1">
      <c r="A1735" s="794"/>
      <c r="B1735" s="670" t="s">
        <v>4104</v>
      </c>
      <c r="C1735" s="276">
        <v>0</v>
      </c>
      <c r="D1735" s="276">
        <v>0</v>
      </c>
      <c r="E1735" s="276">
        <v>0</v>
      </c>
      <c r="F1735" s="276">
        <v>0</v>
      </c>
      <c r="G1735" s="1043">
        <v>0</v>
      </c>
      <c r="H1735" s="276">
        <v>0</v>
      </c>
      <c r="I1735" s="276">
        <v>0</v>
      </c>
      <c r="J1735" s="276">
        <v>0</v>
      </c>
      <c r="K1735" s="276">
        <v>0</v>
      </c>
      <c r="L1735" s="276">
        <v>0</v>
      </c>
      <c r="M1735" s="276">
        <v>0</v>
      </c>
      <c r="N1735" s="276">
        <v>0</v>
      </c>
      <c r="O1735" s="276">
        <v>0</v>
      </c>
      <c r="P1735" s="276">
        <v>0</v>
      </c>
      <c r="Q1735" s="276">
        <v>0</v>
      </c>
      <c r="R1735" s="276">
        <v>0</v>
      </c>
      <c r="S1735" s="276">
        <v>0</v>
      </c>
      <c r="T1735" s="276">
        <v>0</v>
      </c>
      <c r="U1735" s="276">
        <v>0</v>
      </c>
      <c r="V1735" s="1044">
        <v>0</v>
      </c>
      <c r="W1735" s="276">
        <v>0</v>
      </c>
      <c r="X1735" s="276">
        <v>0</v>
      </c>
      <c r="Y1735" s="276">
        <v>0</v>
      </c>
      <c r="Z1735" s="276">
        <v>0</v>
      </c>
      <c r="AA1735" s="276">
        <v>0</v>
      </c>
      <c r="AB1735" s="276">
        <v>0</v>
      </c>
      <c r="AC1735" s="276">
        <v>0</v>
      </c>
      <c r="AD1735" s="448"/>
    </row>
    <row r="1736" spans="1:30" ht="20.399999999999999" customHeight="1">
      <c r="A1736" s="407"/>
      <c r="B1736" s="407"/>
      <c r="C1736" s="407"/>
      <c r="D1736" s="407"/>
      <c r="E1736" s="407"/>
      <c r="F1736" s="407"/>
      <c r="G1736" s="407"/>
      <c r="H1736" s="407"/>
      <c r="I1736" s="407"/>
      <c r="J1736" s="407"/>
      <c r="K1736" s="407"/>
      <c r="L1736" s="407"/>
      <c r="M1736" s="407"/>
      <c r="N1736" s="407"/>
      <c r="O1736" s="407"/>
      <c r="P1736" s="407"/>
      <c r="Q1736" s="407"/>
      <c r="R1736" s="407"/>
      <c r="S1736" s="407"/>
      <c r="T1736" s="407"/>
      <c r="U1736" s="407"/>
      <c r="V1736" s="407"/>
      <c r="W1736" s="407"/>
      <c r="X1736" s="407"/>
      <c r="Y1736" s="407"/>
      <c r="Z1736" s="407"/>
      <c r="AA1736" s="407"/>
      <c r="AB1736" s="407"/>
      <c r="AC1736" s="407"/>
      <c r="AD1736" s="448"/>
    </row>
    <row r="1737" spans="1:30" ht="20.399999999999999" customHeight="1">
      <c r="A1737" s="796" t="s">
        <v>2985</v>
      </c>
      <c r="B1737" s="669" t="s">
        <v>2984</v>
      </c>
      <c r="C1737" s="275">
        <v>1154</v>
      </c>
      <c r="D1737" s="275">
        <v>1154</v>
      </c>
      <c r="E1737" s="275">
        <v>0</v>
      </c>
      <c r="F1737" s="275">
        <v>0</v>
      </c>
      <c r="G1737" s="1041">
        <v>100</v>
      </c>
      <c r="H1737" s="275">
        <v>0</v>
      </c>
      <c r="I1737" s="275">
        <v>0</v>
      </c>
      <c r="J1737" s="275">
        <v>0</v>
      </c>
      <c r="K1737" s="275">
        <v>0</v>
      </c>
      <c r="L1737" s="275">
        <v>0</v>
      </c>
      <c r="M1737" s="275">
        <v>0</v>
      </c>
      <c r="N1737" s="275">
        <v>1</v>
      </c>
      <c r="O1737" s="275">
        <v>0</v>
      </c>
      <c r="P1737" s="275">
        <v>1</v>
      </c>
      <c r="Q1737" s="275">
        <v>0</v>
      </c>
      <c r="R1737" s="275">
        <v>3</v>
      </c>
      <c r="S1737" s="275">
        <v>1</v>
      </c>
      <c r="T1737" s="275">
        <v>7</v>
      </c>
      <c r="U1737" s="275">
        <v>12</v>
      </c>
      <c r="V1737" s="1042">
        <v>31</v>
      </c>
      <c r="W1737" s="275">
        <v>36</v>
      </c>
      <c r="X1737" s="275">
        <v>58</v>
      </c>
      <c r="Y1737" s="275">
        <v>94</v>
      </c>
      <c r="Z1737" s="275">
        <v>120</v>
      </c>
      <c r="AA1737" s="275">
        <v>187</v>
      </c>
      <c r="AB1737" s="275">
        <v>241</v>
      </c>
      <c r="AC1737" s="275">
        <v>362</v>
      </c>
      <c r="AD1737" s="448"/>
    </row>
    <row r="1738" spans="1:30" ht="20.399999999999999" customHeight="1">
      <c r="A1738" s="794"/>
      <c r="B1738" s="670" t="s">
        <v>1468</v>
      </c>
      <c r="C1738" s="276">
        <v>568</v>
      </c>
      <c r="D1738" s="276">
        <v>568</v>
      </c>
      <c r="E1738" s="276">
        <v>0</v>
      </c>
      <c r="F1738" s="276">
        <v>0</v>
      </c>
      <c r="G1738" s="1043">
        <v>100</v>
      </c>
      <c r="H1738" s="276">
        <v>0</v>
      </c>
      <c r="I1738" s="276">
        <v>0</v>
      </c>
      <c r="J1738" s="276">
        <v>0</v>
      </c>
      <c r="K1738" s="276">
        <v>0</v>
      </c>
      <c r="L1738" s="276">
        <v>0</v>
      </c>
      <c r="M1738" s="276">
        <v>0</v>
      </c>
      <c r="N1738" s="276">
        <v>1</v>
      </c>
      <c r="O1738" s="276">
        <v>0</v>
      </c>
      <c r="P1738" s="276">
        <v>1</v>
      </c>
      <c r="Q1738" s="276">
        <v>0</v>
      </c>
      <c r="R1738" s="276">
        <v>2</v>
      </c>
      <c r="S1738" s="276">
        <v>0</v>
      </c>
      <c r="T1738" s="276">
        <v>3</v>
      </c>
      <c r="U1738" s="276">
        <v>8</v>
      </c>
      <c r="V1738" s="1044">
        <v>21</v>
      </c>
      <c r="W1738" s="276">
        <v>19</v>
      </c>
      <c r="X1738" s="276">
        <v>40</v>
      </c>
      <c r="Y1738" s="276">
        <v>62</v>
      </c>
      <c r="Z1738" s="276">
        <v>65</v>
      </c>
      <c r="AA1738" s="276">
        <v>97</v>
      </c>
      <c r="AB1738" s="276">
        <v>116</v>
      </c>
      <c r="AC1738" s="276">
        <v>133</v>
      </c>
      <c r="AD1738" s="448"/>
    </row>
    <row r="1739" spans="1:30" ht="20.399999999999999" customHeight="1">
      <c r="A1739" s="794"/>
      <c r="B1739" s="670" t="s">
        <v>1467</v>
      </c>
      <c r="C1739" s="276">
        <v>586</v>
      </c>
      <c r="D1739" s="276">
        <v>586</v>
      </c>
      <c r="E1739" s="276">
        <v>0</v>
      </c>
      <c r="F1739" s="276">
        <v>0</v>
      </c>
      <c r="G1739" s="1043">
        <v>100</v>
      </c>
      <c r="H1739" s="276">
        <v>0</v>
      </c>
      <c r="I1739" s="276">
        <v>0</v>
      </c>
      <c r="J1739" s="276">
        <v>0</v>
      </c>
      <c r="K1739" s="276">
        <v>0</v>
      </c>
      <c r="L1739" s="276">
        <v>0</v>
      </c>
      <c r="M1739" s="276">
        <v>0</v>
      </c>
      <c r="N1739" s="276">
        <v>0</v>
      </c>
      <c r="O1739" s="276">
        <v>0</v>
      </c>
      <c r="P1739" s="276">
        <v>0</v>
      </c>
      <c r="Q1739" s="276">
        <v>0</v>
      </c>
      <c r="R1739" s="276">
        <v>1</v>
      </c>
      <c r="S1739" s="276">
        <v>1</v>
      </c>
      <c r="T1739" s="276">
        <v>4</v>
      </c>
      <c r="U1739" s="276">
        <v>4</v>
      </c>
      <c r="V1739" s="1044">
        <v>10</v>
      </c>
      <c r="W1739" s="276">
        <v>17</v>
      </c>
      <c r="X1739" s="276">
        <v>18</v>
      </c>
      <c r="Y1739" s="276">
        <v>32</v>
      </c>
      <c r="Z1739" s="276">
        <v>55</v>
      </c>
      <c r="AA1739" s="276">
        <v>90</v>
      </c>
      <c r="AB1739" s="276">
        <v>125</v>
      </c>
      <c r="AC1739" s="276">
        <v>229</v>
      </c>
      <c r="AD1739" s="448"/>
    </row>
    <row r="1740" spans="1:30" ht="20.399999999999999" customHeight="1">
      <c r="A1740" s="794"/>
      <c r="B1740" s="670" t="s">
        <v>4104</v>
      </c>
      <c r="C1740" s="276">
        <v>0</v>
      </c>
      <c r="D1740" s="276">
        <v>0</v>
      </c>
      <c r="E1740" s="276">
        <v>0</v>
      </c>
      <c r="F1740" s="276">
        <v>0</v>
      </c>
      <c r="G1740" s="1043">
        <v>0</v>
      </c>
      <c r="H1740" s="276">
        <v>0</v>
      </c>
      <c r="I1740" s="276">
        <v>0</v>
      </c>
      <c r="J1740" s="276">
        <v>0</v>
      </c>
      <c r="K1740" s="276">
        <v>0</v>
      </c>
      <c r="L1740" s="276">
        <v>0</v>
      </c>
      <c r="M1740" s="276">
        <v>0</v>
      </c>
      <c r="N1740" s="276">
        <v>0</v>
      </c>
      <c r="O1740" s="276">
        <v>0</v>
      </c>
      <c r="P1740" s="276">
        <v>0</v>
      </c>
      <c r="Q1740" s="276">
        <v>0</v>
      </c>
      <c r="R1740" s="276">
        <v>0</v>
      </c>
      <c r="S1740" s="276">
        <v>0</v>
      </c>
      <c r="T1740" s="276">
        <v>0</v>
      </c>
      <c r="U1740" s="276">
        <v>0</v>
      </c>
      <c r="V1740" s="1044">
        <v>0</v>
      </c>
      <c r="W1740" s="276">
        <v>0</v>
      </c>
      <c r="X1740" s="276">
        <v>0</v>
      </c>
      <c r="Y1740" s="276">
        <v>0</v>
      </c>
      <c r="Z1740" s="276">
        <v>0</v>
      </c>
      <c r="AA1740" s="276">
        <v>0</v>
      </c>
      <c r="AB1740" s="276">
        <v>0</v>
      </c>
      <c r="AC1740" s="276">
        <v>0</v>
      </c>
      <c r="AD1740" s="448"/>
    </row>
    <row r="1741" spans="1:30" ht="20.399999999999999" customHeight="1">
      <c r="A1741" s="407"/>
      <c r="B1741" s="407"/>
      <c r="C1741" s="407"/>
      <c r="D1741" s="407"/>
      <c r="E1741" s="407"/>
      <c r="F1741" s="407"/>
      <c r="G1741" s="407"/>
      <c r="H1741" s="407"/>
      <c r="I1741" s="407"/>
      <c r="J1741" s="407"/>
      <c r="K1741" s="407"/>
      <c r="L1741" s="407"/>
      <c r="M1741" s="407"/>
      <c r="N1741" s="407"/>
      <c r="O1741" s="407"/>
      <c r="P1741" s="407"/>
      <c r="Q1741" s="407"/>
      <c r="R1741" s="407"/>
      <c r="S1741" s="407"/>
      <c r="T1741" s="407"/>
      <c r="U1741" s="407"/>
      <c r="V1741" s="407"/>
      <c r="W1741" s="407"/>
      <c r="X1741" s="407"/>
      <c r="Y1741" s="407"/>
      <c r="Z1741" s="407"/>
      <c r="AA1741" s="407"/>
      <c r="AB1741" s="407"/>
      <c r="AC1741" s="407"/>
      <c r="AD1741" s="448"/>
    </row>
    <row r="1742" spans="1:30" ht="20.399999999999999" customHeight="1">
      <c r="A1742" s="796" t="s">
        <v>2983</v>
      </c>
      <c r="B1742" s="669" t="s">
        <v>2982</v>
      </c>
      <c r="C1742" s="275">
        <v>2260</v>
      </c>
      <c r="D1742" s="275">
        <v>2260</v>
      </c>
      <c r="E1742" s="275">
        <v>0</v>
      </c>
      <c r="F1742" s="275">
        <v>0</v>
      </c>
      <c r="G1742" s="1041">
        <v>100</v>
      </c>
      <c r="H1742" s="275">
        <v>0</v>
      </c>
      <c r="I1742" s="275">
        <v>0</v>
      </c>
      <c r="J1742" s="275">
        <v>0</v>
      </c>
      <c r="K1742" s="275">
        <v>0</v>
      </c>
      <c r="L1742" s="275">
        <v>0</v>
      </c>
      <c r="M1742" s="275">
        <v>0</v>
      </c>
      <c r="N1742" s="275">
        <v>0</v>
      </c>
      <c r="O1742" s="275">
        <v>0</v>
      </c>
      <c r="P1742" s="275">
        <v>0</v>
      </c>
      <c r="Q1742" s="275">
        <v>0</v>
      </c>
      <c r="R1742" s="275">
        <v>2</v>
      </c>
      <c r="S1742" s="275">
        <v>3</v>
      </c>
      <c r="T1742" s="275">
        <v>3</v>
      </c>
      <c r="U1742" s="275">
        <v>3</v>
      </c>
      <c r="V1742" s="1042">
        <v>14</v>
      </c>
      <c r="W1742" s="275">
        <v>52</v>
      </c>
      <c r="X1742" s="275">
        <v>86</v>
      </c>
      <c r="Y1742" s="275">
        <v>153</v>
      </c>
      <c r="Z1742" s="275">
        <v>269</v>
      </c>
      <c r="AA1742" s="275">
        <v>389</v>
      </c>
      <c r="AB1742" s="275">
        <v>476</v>
      </c>
      <c r="AC1742" s="275">
        <v>810</v>
      </c>
      <c r="AD1742" s="448"/>
    </row>
    <row r="1743" spans="1:30" ht="20.399999999999999" customHeight="1">
      <c r="A1743" s="794"/>
      <c r="B1743" s="670" t="s">
        <v>1468</v>
      </c>
      <c r="C1743" s="276">
        <v>1194</v>
      </c>
      <c r="D1743" s="276">
        <v>1194</v>
      </c>
      <c r="E1743" s="276">
        <v>0</v>
      </c>
      <c r="F1743" s="276">
        <v>0</v>
      </c>
      <c r="G1743" s="1043">
        <v>100</v>
      </c>
      <c r="H1743" s="276">
        <v>0</v>
      </c>
      <c r="I1743" s="276">
        <v>0</v>
      </c>
      <c r="J1743" s="276">
        <v>0</v>
      </c>
      <c r="K1743" s="276">
        <v>0</v>
      </c>
      <c r="L1743" s="276">
        <v>0</v>
      </c>
      <c r="M1743" s="276">
        <v>0</v>
      </c>
      <c r="N1743" s="276">
        <v>0</v>
      </c>
      <c r="O1743" s="276">
        <v>0</v>
      </c>
      <c r="P1743" s="276">
        <v>0</v>
      </c>
      <c r="Q1743" s="276">
        <v>0</v>
      </c>
      <c r="R1743" s="276">
        <v>2</v>
      </c>
      <c r="S1743" s="276">
        <v>2</v>
      </c>
      <c r="T1743" s="276">
        <v>1</v>
      </c>
      <c r="U1743" s="276">
        <v>2</v>
      </c>
      <c r="V1743" s="1044">
        <v>7</v>
      </c>
      <c r="W1743" s="276">
        <v>32</v>
      </c>
      <c r="X1743" s="276">
        <v>60</v>
      </c>
      <c r="Y1743" s="276">
        <v>104</v>
      </c>
      <c r="Z1743" s="276">
        <v>189</v>
      </c>
      <c r="AA1743" s="276">
        <v>232</v>
      </c>
      <c r="AB1743" s="276">
        <v>252</v>
      </c>
      <c r="AC1743" s="276">
        <v>311</v>
      </c>
      <c r="AD1743" s="448"/>
    </row>
    <row r="1744" spans="1:30" ht="20.399999999999999" customHeight="1">
      <c r="A1744" s="794"/>
      <c r="B1744" s="670" t="s">
        <v>1467</v>
      </c>
      <c r="C1744" s="276">
        <v>1066</v>
      </c>
      <c r="D1744" s="276">
        <v>1066</v>
      </c>
      <c r="E1744" s="276">
        <v>0</v>
      </c>
      <c r="F1744" s="276">
        <v>0</v>
      </c>
      <c r="G1744" s="1043">
        <v>100</v>
      </c>
      <c r="H1744" s="276">
        <v>0</v>
      </c>
      <c r="I1744" s="276">
        <v>0</v>
      </c>
      <c r="J1744" s="276">
        <v>0</v>
      </c>
      <c r="K1744" s="276">
        <v>0</v>
      </c>
      <c r="L1744" s="276">
        <v>0</v>
      </c>
      <c r="M1744" s="276">
        <v>0</v>
      </c>
      <c r="N1744" s="276">
        <v>0</v>
      </c>
      <c r="O1744" s="276">
        <v>0</v>
      </c>
      <c r="P1744" s="276">
        <v>0</v>
      </c>
      <c r="Q1744" s="276">
        <v>0</v>
      </c>
      <c r="R1744" s="276">
        <v>0</v>
      </c>
      <c r="S1744" s="276">
        <v>1</v>
      </c>
      <c r="T1744" s="276">
        <v>2</v>
      </c>
      <c r="U1744" s="276">
        <v>1</v>
      </c>
      <c r="V1744" s="1044">
        <v>7</v>
      </c>
      <c r="W1744" s="276">
        <v>20</v>
      </c>
      <c r="X1744" s="276">
        <v>26</v>
      </c>
      <c r="Y1744" s="276">
        <v>49</v>
      </c>
      <c r="Z1744" s="276">
        <v>80</v>
      </c>
      <c r="AA1744" s="276">
        <v>157</v>
      </c>
      <c r="AB1744" s="276">
        <v>224</v>
      </c>
      <c r="AC1744" s="276">
        <v>499</v>
      </c>
      <c r="AD1744" s="448"/>
    </row>
    <row r="1745" spans="1:30" ht="20.399999999999999" customHeight="1">
      <c r="A1745" s="794"/>
      <c r="B1745" s="670" t="s">
        <v>4104</v>
      </c>
      <c r="C1745" s="276">
        <v>0</v>
      </c>
      <c r="D1745" s="276">
        <v>0</v>
      </c>
      <c r="E1745" s="276">
        <v>0</v>
      </c>
      <c r="F1745" s="276">
        <v>0</v>
      </c>
      <c r="G1745" s="1043">
        <v>0</v>
      </c>
      <c r="H1745" s="276">
        <v>0</v>
      </c>
      <c r="I1745" s="276">
        <v>0</v>
      </c>
      <c r="J1745" s="276">
        <v>0</v>
      </c>
      <c r="K1745" s="276">
        <v>0</v>
      </c>
      <c r="L1745" s="276">
        <v>0</v>
      </c>
      <c r="M1745" s="276">
        <v>0</v>
      </c>
      <c r="N1745" s="276">
        <v>0</v>
      </c>
      <c r="O1745" s="276">
        <v>0</v>
      </c>
      <c r="P1745" s="276">
        <v>0</v>
      </c>
      <c r="Q1745" s="276">
        <v>0</v>
      </c>
      <c r="R1745" s="276">
        <v>0</v>
      </c>
      <c r="S1745" s="276">
        <v>0</v>
      </c>
      <c r="T1745" s="276">
        <v>0</v>
      </c>
      <c r="U1745" s="276">
        <v>0</v>
      </c>
      <c r="V1745" s="1044">
        <v>0</v>
      </c>
      <c r="W1745" s="276">
        <v>0</v>
      </c>
      <c r="X1745" s="276">
        <v>0</v>
      </c>
      <c r="Y1745" s="276">
        <v>0</v>
      </c>
      <c r="Z1745" s="276">
        <v>0</v>
      </c>
      <c r="AA1745" s="276">
        <v>0</v>
      </c>
      <c r="AB1745" s="276">
        <v>0</v>
      </c>
      <c r="AC1745" s="276">
        <v>0</v>
      </c>
      <c r="AD1745" s="448"/>
    </row>
    <row r="1746" spans="1:30" ht="20.399999999999999" customHeight="1">
      <c r="A1746" s="407"/>
      <c r="B1746" s="407"/>
      <c r="C1746" s="407"/>
      <c r="D1746" s="407"/>
      <c r="E1746" s="407"/>
      <c r="F1746" s="407"/>
      <c r="G1746" s="407"/>
      <c r="H1746" s="407"/>
      <c r="I1746" s="407"/>
      <c r="J1746" s="407"/>
      <c r="K1746" s="407"/>
      <c r="L1746" s="407"/>
      <c r="M1746" s="407"/>
      <c r="N1746" s="407"/>
      <c r="O1746" s="407"/>
      <c r="P1746" s="407"/>
      <c r="Q1746" s="407"/>
      <c r="R1746" s="407"/>
      <c r="S1746" s="407"/>
      <c r="T1746" s="407"/>
      <c r="U1746" s="407"/>
      <c r="V1746" s="407"/>
      <c r="W1746" s="407"/>
      <c r="X1746" s="407"/>
      <c r="Y1746" s="407"/>
      <c r="Z1746" s="407"/>
      <c r="AA1746" s="407"/>
      <c r="AB1746" s="407"/>
      <c r="AC1746" s="407"/>
      <c r="AD1746" s="448"/>
    </row>
    <row r="1747" spans="1:30" ht="20.399999999999999" customHeight="1">
      <c r="A1747" s="796" t="s">
        <v>2981</v>
      </c>
      <c r="B1747" s="669" t="s">
        <v>2980</v>
      </c>
      <c r="C1747" s="275">
        <v>102</v>
      </c>
      <c r="D1747" s="275">
        <v>102</v>
      </c>
      <c r="E1747" s="275">
        <v>0</v>
      </c>
      <c r="F1747" s="275">
        <v>0</v>
      </c>
      <c r="G1747" s="1041">
        <v>100</v>
      </c>
      <c r="H1747" s="275">
        <v>0</v>
      </c>
      <c r="I1747" s="275">
        <v>0</v>
      </c>
      <c r="J1747" s="275">
        <v>0</v>
      </c>
      <c r="K1747" s="275">
        <v>0</v>
      </c>
      <c r="L1747" s="275">
        <v>0</v>
      </c>
      <c r="M1747" s="275">
        <v>0</v>
      </c>
      <c r="N1747" s="275">
        <v>0</v>
      </c>
      <c r="O1747" s="275">
        <v>0</v>
      </c>
      <c r="P1747" s="275">
        <v>0</v>
      </c>
      <c r="Q1747" s="275">
        <v>0</v>
      </c>
      <c r="R1747" s="275">
        <v>1</v>
      </c>
      <c r="S1747" s="275">
        <v>0</v>
      </c>
      <c r="T1747" s="275">
        <v>0</v>
      </c>
      <c r="U1747" s="275">
        <v>1</v>
      </c>
      <c r="V1747" s="1042">
        <v>3</v>
      </c>
      <c r="W1747" s="275">
        <v>2</v>
      </c>
      <c r="X1747" s="275">
        <v>1</v>
      </c>
      <c r="Y1747" s="275">
        <v>5</v>
      </c>
      <c r="Z1747" s="275">
        <v>9</v>
      </c>
      <c r="AA1747" s="275">
        <v>14</v>
      </c>
      <c r="AB1747" s="275">
        <v>14</v>
      </c>
      <c r="AC1747" s="275">
        <v>52</v>
      </c>
      <c r="AD1747" s="448"/>
    </row>
    <row r="1748" spans="1:30" ht="20.399999999999999" customHeight="1">
      <c r="A1748" s="794"/>
      <c r="B1748" s="670" t="s">
        <v>1468</v>
      </c>
      <c r="C1748" s="276">
        <v>45</v>
      </c>
      <c r="D1748" s="276">
        <v>45</v>
      </c>
      <c r="E1748" s="276">
        <v>0</v>
      </c>
      <c r="F1748" s="276">
        <v>0</v>
      </c>
      <c r="G1748" s="1043">
        <v>100</v>
      </c>
      <c r="H1748" s="276">
        <v>0</v>
      </c>
      <c r="I1748" s="276">
        <v>0</v>
      </c>
      <c r="J1748" s="276">
        <v>0</v>
      </c>
      <c r="K1748" s="276">
        <v>0</v>
      </c>
      <c r="L1748" s="276">
        <v>0</v>
      </c>
      <c r="M1748" s="276">
        <v>0</v>
      </c>
      <c r="N1748" s="276">
        <v>0</v>
      </c>
      <c r="O1748" s="276">
        <v>0</v>
      </c>
      <c r="P1748" s="276">
        <v>0</v>
      </c>
      <c r="Q1748" s="276">
        <v>0</v>
      </c>
      <c r="R1748" s="276">
        <v>1</v>
      </c>
      <c r="S1748" s="276">
        <v>0</v>
      </c>
      <c r="T1748" s="276">
        <v>0</v>
      </c>
      <c r="U1748" s="276">
        <v>1</v>
      </c>
      <c r="V1748" s="1044">
        <v>1</v>
      </c>
      <c r="W1748" s="276">
        <v>1</v>
      </c>
      <c r="X1748" s="276">
        <v>0</v>
      </c>
      <c r="Y1748" s="276">
        <v>3</v>
      </c>
      <c r="Z1748" s="276">
        <v>6</v>
      </c>
      <c r="AA1748" s="276">
        <v>7</v>
      </c>
      <c r="AB1748" s="276">
        <v>8</v>
      </c>
      <c r="AC1748" s="276">
        <v>17</v>
      </c>
      <c r="AD1748" s="448"/>
    </row>
    <row r="1749" spans="1:30" ht="20.399999999999999" customHeight="1">
      <c r="A1749" s="794"/>
      <c r="B1749" s="670" t="s">
        <v>1467</v>
      </c>
      <c r="C1749" s="276">
        <v>57</v>
      </c>
      <c r="D1749" s="276">
        <v>57</v>
      </c>
      <c r="E1749" s="276">
        <v>0</v>
      </c>
      <c r="F1749" s="276">
        <v>0</v>
      </c>
      <c r="G1749" s="1043">
        <v>100</v>
      </c>
      <c r="H1749" s="276">
        <v>0</v>
      </c>
      <c r="I1749" s="276">
        <v>0</v>
      </c>
      <c r="J1749" s="276">
        <v>0</v>
      </c>
      <c r="K1749" s="276">
        <v>0</v>
      </c>
      <c r="L1749" s="276">
        <v>0</v>
      </c>
      <c r="M1749" s="276">
        <v>0</v>
      </c>
      <c r="N1749" s="276">
        <v>0</v>
      </c>
      <c r="O1749" s="276">
        <v>0</v>
      </c>
      <c r="P1749" s="276">
        <v>0</v>
      </c>
      <c r="Q1749" s="276">
        <v>0</v>
      </c>
      <c r="R1749" s="276">
        <v>0</v>
      </c>
      <c r="S1749" s="276">
        <v>0</v>
      </c>
      <c r="T1749" s="276">
        <v>0</v>
      </c>
      <c r="U1749" s="276">
        <v>0</v>
      </c>
      <c r="V1749" s="1044">
        <v>2</v>
      </c>
      <c r="W1749" s="276">
        <v>1</v>
      </c>
      <c r="X1749" s="276">
        <v>1</v>
      </c>
      <c r="Y1749" s="276">
        <v>2</v>
      </c>
      <c r="Z1749" s="276">
        <v>3</v>
      </c>
      <c r="AA1749" s="276">
        <v>7</v>
      </c>
      <c r="AB1749" s="276">
        <v>6</v>
      </c>
      <c r="AC1749" s="276">
        <v>35</v>
      </c>
      <c r="AD1749" s="448"/>
    </row>
    <row r="1750" spans="1:30" ht="20.399999999999999" customHeight="1">
      <c r="A1750" s="794"/>
      <c r="B1750" s="670" t="s">
        <v>4104</v>
      </c>
      <c r="C1750" s="276">
        <v>0</v>
      </c>
      <c r="D1750" s="276">
        <v>0</v>
      </c>
      <c r="E1750" s="276">
        <v>0</v>
      </c>
      <c r="F1750" s="276">
        <v>0</v>
      </c>
      <c r="G1750" s="1043">
        <v>0</v>
      </c>
      <c r="H1750" s="276">
        <v>0</v>
      </c>
      <c r="I1750" s="276">
        <v>0</v>
      </c>
      <c r="J1750" s="276">
        <v>0</v>
      </c>
      <c r="K1750" s="276">
        <v>0</v>
      </c>
      <c r="L1750" s="276">
        <v>0</v>
      </c>
      <c r="M1750" s="276">
        <v>0</v>
      </c>
      <c r="N1750" s="276">
        <v>0</v>
      </c>
      <c r="O1750" s="276">
        <v>0</v>
      </c>
      <c r="P1750" s="276">
        <v>0</v>
      </c>
      <c r="Q1750" s="276">
        <v>0</v>
      </c>
      <c r="R1750" s="276">
        <v>0</v>
      </c>
      <c r="S1750" s="276">
        <v>0</v>
      </c>
      <c r="T1750" s="276">
        <v>0</v>
      </c>
      <c r="U1750" s="276">
        <v>0</v>
      </c>
      <c r="V1750" s="1044">
        <v>0</v>
      </c>
      <c r="W1750" s="276">
        <v>0</v>
      </c>
      <c r="X1750" s="276">
        <v>0</v>
      </c>
      <c r="Y1750" s="276">
        <v>0</v>
      </c>
      <c r="Z1750" s="276">
        <v>0</v>
      </c>
      <c r="AA1750" s="276">
        <v>0</v>
      </c>
      <c r="AB1750" s="276">
        <v>0</v>
      </c>
      <c r="AC1750" s="276">
        <v>0</v>
      </c>
      <c r="AD1750" s="448"/>
    </row>
    <row r="1751" spans="1:30" ht="20.399999999999999" customHeight="1">
      <c r="A1751" s="407"/>
      <c r="B1751" s="407"/>
      <c r="C1751" s="407"/>
      <c r="D1751" s="407"/>
      <c r="E1751" s="407"/>
      <c r="F1751" s="407"/>
      <c r="G1751" s="407"/>
      <c r="H1751" s="407"/>
      <c r="I1751" s="407"/>
      <c r="J1751" s="407"/>
      <c r="K1751" s="407"/>
      <c r="L1751" s="407"/>
      <c r="M1751" s="407"/>
      <c r="N1751" s="407"/>
      <c r="O1751" s="407"/>
      <c r="P1751" s="407"/>
      <c r="Q1751" s="407"/>
      <c r="R1751" s="407"/>
      <c r="S1751" s="407"/>
      <c r="T1751" s="407"/>
      <c r="U1751" s="407"/>
      <c r="V1751" s="407"/>
      <c r="W1751" s="407"/>
      <c r="X1751" s="407"/>
      <c r="Y1751" s="407"/>
      <c r="Z1751" s="407"/>
      <c r="AA1751" s="407"/>
      <c r="AB1751" s="407"/>
      <c r="AC1751" s="407"/>
      <c r="AD1751" s="448"/>
    </row>
    <row r="1752" spans="1:30" ht="20.399999999999999" customHeight="1">
      <c r="A1752" s="796" t="s">
        <v>2979</v>
      </c>
      <c r="B1752" s="669" t="s">
        <v>2978</v>
      </c>
      <c r="C1752" s="275">
        <v>465</v>
      </c>
      <c r="D1752" s="275">
        <v>465</v>
      </c>
      <c r="E1752" s="275">
        <v>0</v>
      </c>
      <c r="F1752" s="275">
        <v>0</v>
      </c>
      <c r="G1752" s="1041">
        <v>100</v>
      </c>
      <c r="H1752" s="275">
        <v>0</v>
      </c>
      <c r="I1752" s="275">
        <v>0</v>
      </c>
      <c r="J1752" s="275">
        <v>0</v>
      </c>
      <c r="K1752" s="275">
        <v>0</v>
      </c>
      <c r="L1752" s="275">
        <v>0</v>
      </c>
      <c r="M1752" s="275">
        <v>0</v>
      </c>
      <c r="N1752" s="275">
        <v>0</v>
      </c>
      <c r="O1752" s="275">
        <v>1</v>
      </c>
      <c r="P1752" s="275">
        <v>4</v>
      </c>
      <c r="Q1752" s="275">
        <v>0</v>
      </c>
      <c r="R1752" s="275">
        <v>3</v>
      </c>
      <c r="S1752" s="275">
        <v>2</v>
      </c>
      <c r="T1752" s="275">
        <v>7</v>
      </c>
      <c r="U1752" s="275">
        <v>20</v>
      </c>
      <c r="V1752" s="1042">
        <v>29</v>
      </c>
      <c r="W1752" s="275">
        <v>37</v>
      </c>
      <c r="X1752" s="275">
        <v>38</v>
      </c>
      <c r="Y1752" s="275">
        <v>63</v>
      </c>
      <c r="Z1752" s="275">
        <v>65</v>
      </c>
      <c r="AA1752" s="275">
        <v>66</v>
      </c>
      <c r="AB1752" s="275">
        <v>60</v>
      </c>
      <c r="AC1752" s="275">
        <v>70</v>
      </c>
      <c r="AD1752" s="448"/>
    </row>
    <row r="1753" spans="1:30" ht="20.399999999999999" customHeight="1">
      <c r="A1753" s="794"/>
      <c r="B1753" s="670" t="s">
        <v>1468</v>
      </c>
      <c r="C1753" s="276">
        <v>283</v>
      </c>
      <c r="D1753" s="276">
        <v>283</v>
      </c>
      <c r="E1753" s="276">
        <v>0</v>
      </c>
      <c r="F1753" s="276">
        <v>0</v>
      </c>
      <c r="G1753" s="1043">
        <v>100</v>
      </c>
      <c r="H1753" s="276">
        <v>0</v>
      </c>
      <c r="I1753" s="276">
        <v>0</v>
      </c>
      <c r="J1753" s="276">
        <v>0</v>
      </c>
      <c r="K1753" s="276">
        <v>0</v>
      </c>
      <c r="L1753" s="276">
        <v>0</v>
      </c>
      <c r="M1753" s="276">
        <v>0</v>
      </c>
      <c r="N1753" s="276">
        <v>0</v>
      </c>
      <c r="O1753" s="276">
        <v>0</v>
      </c>
      <c r="P1753" s="276">
        <v>3</v>
      </c>
      <c r="Q1753" s="276">
        <v>0</v>
      </c>
      <c r="R1753" s="276">
        <v>3</v>
      </c>
      <c r="S1753" s="276">
        <v>2</v>
      </c>
      <c r="T1753" s="276">
        <v>6</v>
      </c>
      <c r="U1753" s="276">
        <v>15</v>
      </c>
      <c r="V1753" s="1044">
        <v>20</v>
      </c>
      <c r="W1753" s="276">
        <v>25</v>
      </c>
      <c r="X1753" s="276">
        <v>24</v>
      </c>
      <c r="Y1753" s="276">
        <v>41</v>
      </c>
      <c r="Z1753" s="276">
        <v>44</v>
      </c>
      <c r="AA1753" s="276">
        <v>43</v>
      </c>
      <c r="AB1753" s="276">
        <v>29</v>
      </c>
      <c r="AC1753" s="276">
        <v>28</v>
      </c>
      <c r="AD1753" s="448"/>
    </row>
    <row r="1754" spans="1:30" ht="20.399999999999999" customHeight="1">
      <c r="A1754" s="794"/>
      <c r="B1754" s="670" t="s">
        <v>1467</v>
      </c>
      <c r="C1754" s="276">
        <v>182</v>
      </c>
      <c r="D1754" s="276">
        <v>182</v>
      </c>
      <c r="E1754" s="276">
        <v>0</v>
      </c>
      <c r="F1754" s="276">
        <v>0</v>
      </c>
      <c r="G1754" s="1043">
        <v>100</v>
      </c>
      <c r="H1754" s="276">
        <v>0</v>
      </c>
      <c r="I1754" s="276">
        <v>0</v>
      </c>
      <c r="J1754" s="276">
        <v>0</v>
      </c>
      <c r="K1754" s="276">
        <v>0</v>
      </c>
      <c r="L1754" s="276">
        <v>0</v>
      </c>
      <c r="M1754" s="276">
        <v>0</v>
      </c>
      <c r="N1754" s="276">
        <v>0</v>
      </c>
      <c r="O1754" s="276">
        <v>1</v>
      </c>
      <c r="P1754" s="276">
        <v>1</v>
      </c>
      <c r="Q1754" s="276">
        <v>0</v>
      </c>
      <c r="R1754" s="276">
        <v>0</v>
      </c>
      <c r="S1754" s="276">
        <v>0</v>
      </c>
      <c r="T1754" s="276">
        <v>1</v>
      </c>
      <c r="U1754" s="276">
        <v>5</v>
      </c>
      <c r="V1754" s="1044">
        <v>9</v>
      </c>
      <c r="W1754" s="276">
        <v>12</v>
      </c>
      <c r="X1754" s="276">
        <v>14</v>
      </c>
      <c r="Y1754" s="276">
        <v>22</v>
      </c>
      <c r="Z1754" s="276">
        <v>21</v>
      </c>
      <c r="AA1754" s="276">
        <v>23</v>
      </c>
      <c r="AB1754" s="276">
        <v>31</v>
      </c>
      <c r="AC1754" s="276">
        <v>42</v>
      </c>
      <c r="AD1754" s="448"/>
    </row>
    <row r="1755" spans="1:30" ht="20.399999999999999" customHeight="1">
      <c r="A1755" s="794"/>
      <c r="B1755" s="670" t="s">
        <v>4104</v>
      </c>
      <c r="C1755" s="276">
        <v>0</v>
      </c>
      <c r="D1755" s="276">
        <v>0</v>
      </c>
      <c r="E1755" s="276">
        <v>0</v>
      </c>
      <c r="F1755" s="276">
        <v>0</v>
      </c>
      <c r="G1755" s="1043">
        <v>0</v>
      </c>
      <c r="H1755" s="276">
        <v>0</v>
      </c>
      <c r="I1755" s="276">
        <v>0</v>
      </c>
      <c r="J1755" s="276">
        <v>0</v>
      </c>
      <c r="K1755" s="276">
        <v>0</v>
      </c>
      <c r="L1755" s="276">
        <v>0</v>
      </c>
      <c r="M1755" s="276">
        <v>0</v>
      </c>
      <c r="N1755" s="276">
        <v>0</v>
      </c>
      <c r="O1755" s="276">
        <v>0</v>
      </c>
      <c r="P1755" s="276">
        <v>0</v>
      </c>
      <c r="Q1755" s="276">
        <v>0</v>
      </c>
      <c r="R1755" s="276">
        <v>0</v>
      </c>
      <c r="S1755" s="276">
        <v>0</v>
      </c>
      <c r="T1755" s="276">
        <v>0</v>
      </c>
      <c r="U1755" s="276">
        <v>0</v>
      </c>
      <c r="V1755" s="1044">
        <v>0</v>
      </c>
      <c r="W1755" s="276">
        <v>0</v>
      </c>
      <c r="X1755" s="276">
        <v>0</v>
      </c>
      <c r="Y1755" s="276">
        <v>0</v>
      </c>
      <c r="Z1755" s="276">
        <v>0</v>
      </c>
      <c r="AA1755" s="276">
        <v>0</v>
      </c>
      <c r="AB1755" s="276">
        <v>0</v>
      </c>
      <c r="AC1755" s="276">
        <v>0</v>
      </c>
      <c r="AD1755" s="448"/>
    </row>
    <row r="1756" spans="1:30" ht="20.399999999999999" customHeight="1">
      <c r="A1756" s="407"/>
      <c r="B1756" s="407"/>
      <c r="C1756" s="407"/>
      <c r="D1756" s="407"/>
      <c r="E1756" s="407"/>
      <c r="F1756" s="407"/>
      <c r="G1756" s="407"/>
      <c r="H1756" s="407"/>
      <c r="I1756" s="407"/>
      <c r="J1756" s="407"/>
      <c r="K1756" s="407"/>
      <c r="L1756" s="407"/>
      <c r="M1756" s="407"/>
      <c r="N1756" s="407"/>
      <c r="O1756" s="407"/>
      <c r="P1756" s="407"/>
      <c r="Q1756" s="407"/>
      <c r="R1756" s="407"/>
      <c r="S1756" s="407"/>
      <c r="T1756" s="407"/>
      <c r="U1756" s="407"/>
      <c r="V1756" s="407"/>
      <c r="W1756" s="407"/>
      <c r="X1756" s="407"/>
      <c r="Y1756" s="407"/>
      <c r="Z1756" s="407"/>
      <c r="AA1756" s="407"/>
      <c r="AB1756" s="407"/>
      <c r="AC1756" s="407"/>
      <c r="AD1756" s="448"/>
    </row>
    <row r="1757" spans="1:30" ht="20.399999999999999" customHeight="1">
      <c r="A1757" s="796" t="s">
        <v>2977</v>
      </c>
      <c r="B1757" s="669" t="s">
        <v>2976</v>
      </c>
      <c r="C1757" s="275">
        <v>17</v>
      </c>
      <c r="D1757" s="275">
        <v>17</v>
      </c>
      <c r="E1757" s="275">
        <v>0</v>
      </c>
      <c r="F1757" s="275">
        <v>0</v>
      </c>
      <c r="G1757" s="1041">
        <v>100</v>
      </c>
      <c r="H1757" s="275">
        <v>0</v>
      </c>
      <c r="I1757" s="275">
        <v>0</v>
      </c>
      <c r="J1757" s="275">
        <v>0</v>
      </c>
      <c r="K1757" s="275">
        <v>0</v>
      </c>
      <c r="L1757" s="275">
        <v>0</v>
      </c>
      <c r="M1757" s="275">
        <v>0</v>
      </c>
      <c r="N1757" s="275">
        <v>0</v>
      </c>
      <c r="O1757" s="275">
        <v>0</v>
      </c>
      <c r="P1757" s="275">
        <v>0</v>
      </c>
      <c r="Q1757" s="275">
        <v>0</v>
      </c>
      <c r="R1757" s="275">
        <v>0</v>
      </c>
      <c r="S1757" s="275">
        <v>0</v>
      </c>
      <c r="T1757" s="275">
        <v>1</v>
      </c>
      <c r="U1757" s="275">
        <v>1</v>
      </c>
      <c r="V1757" s="1042">
        <v>0</v>
      </c>
      <c r="W1757" s="275">
        <v>3</v>
      </c>
      <c r="X1757" s="275">
        <v>2</v>
      </c>
      <c r="Y1757" s="275">
        <v>2</v>
      </c>
      <c r="Z1757" s="275">
        <v>3</v>
      </c>
      <c r="AA1757" s="275">
        <v>1</v>
      </c>
      <c r="AB1757" s="275">
        <v>3</v>
      </c>
      <c r="AC1757" s="275">
        <v>1</v>
      </c>
      <c r="AD1757" s="448"/>
    </row>
    <row r="1758" spans="1:30" ht="20.399999999999999" customHeight="1">
      <c r="A1758" s="794"/>
      <c r="B1758" s="670" t="s">
        <v>1468</v>
      </c>
      <c r="C1758" s="276">
        <v>11</v>
      </c>
      <c r="D1758" s="276">
        <v>11</v>
      </c>
      <c r="E1758" s="276">
        <v>0</v>
      </c>
      <c r="F1758" s="276">
        <v>0</v>
      </c>
      <c r="G1758" s="1043">
        <v>100</v>
      </c>
      <c r="H1758" s="276">
        <v>0</v>
      </c>
      <c r="I1758" s="276">
        <v>0</v>
      </c>
      <c r="J1758" s="276">
        <v>0</v>
      </c>
      <c r="K1758" s="276">
        <v>0</v>
      </c>
      <c r="L1758" s="276">
        <v>0</v>
      </c>
      <c r="M1758" s="276">
        <v>0</v>
      </c>
      <c r="N1758" s="276">
        <v>0</v>
      </c>
      <c r="O1758" s="276">
        <v>0</v>
      </c>
      <c r="P1758" s="276">
        <v>0</v>
      </c>
      <c r="Q1758" s="276">
        <v>0</v>
      </c>
      <c r="R1758" s="276">
        <v>0</v>
      </c>
      <c r="S1758" s="276">
        <v>0</v>
      </c>
      <c r="T1758" s="276">
        <v>1</v>
      </c>
      <c r="U1758" s="276">
        <v>1</v>
      </c>
      <c r="V1758" s="1044">
        <v>0</v>
      </c>
      <c r="W1758" s="276">
        <v>1</v>
      </c>
      <c r="X1758" s="276">
        <v>1</v>
      </c>
      <c r="Y1758" s="276">
        <v>1</v>
      </c>
      <c r="Z1758" s="276">
        <v>2</v>
      </c>
      <c r="AA1758" s="276">
        <v>0</v>
      </c>
      <c r="AB1758" s="276">
        <v>3</v>
      </c>
      <c r="AC1758" s="276">
        <v>1</v>
      </c>
      <c r="AD1758" s="448"/>
    </row>
    <row r="1759" spans="1:30" ht="20.399999999999999" customHeight="1">
      <c r="A1759" s="794"/>
      <c r="B1759" s="670" t="s">
        <v>1467</v>
      </c>
      <c r="C1759" s="276">
        <v>6</v>
      </c>
      <c r="D1759" s="276">
        <v>6</v>
      </c>
      <c r="E1759" s="276">
        <v>0</v>
      </c>
      <c r="F1759" s="276">
        <v>0</v>
      </c>
      <c r="G1759" s="1043">
        <v>100</v>
      </c>
      <c r="H1759" s="276">
        <v>0</v>
      </c>
      <c r="I1759" s="276">
        <v>0</v>
      </c>
      <c r="J1759" s="276">
        <v>0</v>
      </c>
      <c r="K1759" s="276">
        <v>0</v>
      </c>
      <c r="L1759" s="276">
        <v>0</v>
      </c>
      <c r="M1759" s="276">
        <v>0</v>
      </c>
      <c r="N1759" s="276">
        <v>0</v>
      </c>
      <c r="O1759" s="276">
        <v>0</v>
      </c>
      <c r="P1759" s="276">
        <v>0</v>
      </c>
      <c r="Q1759" s="276">
        <v>0</v>
      </c>
      <c r="R1759" s="276">
        <v>0</v>
      </c>
      <c r="S1759" s="276">
        <v>0</v>
      </c>
      <c r="T1759" s="276">
        <v>0</v>
      </c>
      <c r="U1759" s="276">
        <v>0</v>
      </c>
      <c r="V1759" s="1044">
        <v>0</v>
      </c>
      <c r="W1759" s="276">
        <v>2</v>
      </c>
      <c r="X1759" s="276">
        <v>1</v>
      </c>
      <c r="Y1759" s="276">
        <v>1</v>
      </c>
      <c r="Z1759" s="276">
        <v>1</v>
      </c>
      <c r="AA1759" s="276">
        <v>1</v>
      </c>
      <c r="AB1759" s="276">
        <v>0</v>
      </c>
      <c r="AC1759" s="276">
        <v>0</v>
      </c>
      <c r="AD1759" s="448"/>
    </row>
    <row r="1760" spans="1:30" ht="20.399999999999999" customHeight="1">
      <c r="A1760" s="794"/>
      <c r="B1760" s="670" t="s">
        <v>4104</v>
      </c>
      <c r="C1760" s="276">
        <v>0</v>
      </c>
      <c r="D1760" s="276">
        <v>0</v>
      </c>
      <c r="E1760" s="276">
        <v>0</v>
      </c>
      <c r="F1760" s="276">
        <v>0</v>
      </c>
      <c r="G1760" s="1043">
        <v>0</v>
      </c>
      <c r="H1760" s="276">
        <v>0</v>
      </c>
      <c r="I1760" s="276">
        <v>0</v>
      </c>
      <c r="J1760" s="276">
        <v>0</v>
      </c>
      <c r="K1760" s="276">
        <v>0</v>
      </c>
      <c r="L1760" s="276">
        <v>0</v>
      </c>
      <c r="M1760" s="276">
        <v>0</v>
      </c>
      <c r="N1760" s="276">
        <v>0</v>
      </c>
      <c r="O1760" s="276">
        <v>0</v>
      </c>
      <c r="P1760" s="276">
        <v>0</v>
      </c>
      <c r="Q1760" s="276">
        <v>0</v>
      </c>
      <c r="R1760" s="276">
        <v>0</v>
      </c>
      <c r="S1760" s="276">
        <v>0</v>
      </c>
      <c r="T1760" s="276">
        <v>0</v>
      </c>
      <c r="U1760" s="276">
        <v>0</v>
      </c>
      <c r="V1760" s="1044">
        <v>0</v>
      </c>
      <c r="W1760" s="276">
        <v>0</v>
      </c>
      <c r="X1760" s="276">
        <v>0</v>
      </c>
      <c r="Y1760" s="276">
        <v>0</v>
      </c>
      <c r="Z1760" s="276">
        <v>0</v>
      </c>
      <c r="AA1760" s="276">
        <v>0</v>
      </c>
      <c r="AB1760" s="276">
        <v>0</v>
      </c>
      <c r="AC1760" s="276">
        <v>0</v>
      </c>
      <c r="AD1760" s="448"/>
    </row>
    <row r="1761" spans="1:30" ht="20.399999999999999" customHeight="1">
      <c r="A1761" s="407"/>
      <c r="B1761" s="407"/>
      <c r="C1761" s="407"/>
      <c r="D1761" s="407"/>
      <c r="E1761" s="407"/>
      <c r="F1761" s="407"/>
      <c r="G1761" s="407"/>
      <c r="H1761" s="407"/>
      <c r="I1761" s="407"/>
      <c r="J1761" s="407"/>
      <c r="K1761" s="407"/>
      <c r="L1761" s="407"/>
      <c r="M1761" s="407"/>
      <c r="N1761" s="407"/>
      <c r="O1761" s="407"/>
      <c r="P1761" s="407"/>
      <c r="Q1761" s="407"/>
      <c r="R1761" s="407"/>
      <c r="S1761" s="407"/>
      <c r="T1761" s="407"/>
      <c r="U1761" s="407"/>
      <c r="V1761" s="407"/>
      <c r="W1761" s="407"/>
      <c r="X1761" s="407"/>
      <c r="Y1761" s="407"/>
      <c r="Z1761" s="407"/>
      <c r="AA1761" s="407"/>
      <c r="AB1761" s="407"/>
      <c r="AC1761" s="407"/>
      <c r="AD1761" s="448"/>
    </row>
    <row r="1762" spans="1:30" ht="20.399999999999999" customHeight="1">
      <c r="A1762" s="796" t="s">
        <v>2975</v>
      </c>
      <c r="B1762" s="669" t="s">
        <v>2974</v>
      </c>
      <c r="C1762" s="275">
        <v>208</v>
      </c>
      <c r="D1762" s="275">
        <v>208</v>
      </c>
      <c r="E1762" s="275">
        <v>0</v>
      </c>
      <c r="F1762" s="275">
        <v>0</v>
      </c>
      <c r="G1762" s="1041">
        <v>100</v>
      </c>
      <c r="H1762" s="275">
        <v>0</v>
      </c>
      <c r="I1762" s="275">
        <v>0</v>
      </c>
      <c r="J1762" s="275">
        <v>0</v>
      </c>
      <c r="K1762" s="275">
        <v>0</v>
      </c>
      <c r="L1762" s="275">
        <v>0</v>
      </c>
      <c r="M1762" s="275">
        <v>0</v>
      </c>
      <c r="N1762" s="275">
        <v>0</v>
      </c>
      <c r="O1762" s="275">
        <v>0</v>
      </c>
      <c r="P1762" s="275">
        <v>0</v>
      </c>
      <c r="Q1762" s="275">
        <v>0</v>
      </c>
      <c r="R1762" s="275">
        <v>0</v>
      </c>
      <c r="S1762" s="275">
        <v>0</v>
      </c>
      <c r="T1762" s="275">
        <v>2</v>
      </c>
      <c r="U1762" s="275">
        <v>1</v>
      </c>
      <c r="V1762" s="1042">
        <v>3</v>
      </c>
      <c r="W1762" s="275">
        <v>3</v>
      </c>
      <c r="X1762" s="275">
        <v>12</v>
      </c>
      <c r="Y1762" s="275">
        <v>10</v>
      </c>
      <c r="Z1762" s="275">
        <v>21</v>
      </c>
      <c r="AA1762" s="275">
        <v>31</v>
      </c>
      <c r="AB1762" s="275">
        <v>36</v>
      </c>
      <c r="AC1762" s="275">
        <v>89</v>
      </c>
      <c r="AD1762" s="448"/>
    </row>
    <row r="1763" spans="1:30" ht="20.399999999999999" customHeight="1">
      <c r="A1763" s="794"/>
      <c r="B1763" s="670" t="s">
        <v>1468</v>
      </c>
      <c r="C1763" s="276">
        <v>114</v>
      </c>
      <c r="D1763" s="276">
        <v>114</v>
      </c>
      <c r="E1763" s="276">
        <v>0</v>
      </c>
      <c r="F1763" s="276">
        <v>0</v>
      </c>
      <c r="G1763" s="1043">
        <v>100</v>
      </c>
      <c r="H1763" s="276">
        <v>0</v>
      </c>
      <c r="I1763" s="276">
        <v>0</v>
      </c>
      <c r="J1763" s="276">
        <v>0</v>
      </c>
      <c r="K1763" s="276">
        <v>0</v>
      </c>
      <c r="L1763" s="276">
        <v>0</v>
      </c>
      <c r="M1763" s="276">
        <v>0</v>
      </c>
      <c r="N1763" s="276">
        <v>0</v>
      </c>
      <c r="O1763" s="276">
        <v>0</v>
      </c>
      <c r="P1763" s="276">
        <v>0</v>
      </c>
      <c r="Q1763" s="276">
        <v>0</v>
      </c>
      <c r="R1763" s="276">
        <v>0</v>
      </c>
      <c r="S1763" s="276">
        <v>0</v>
      </c>
      <c r="T1763" s="276">
        <v>2</v>
      </c>
      <c r="U1763" s="276">
        <v>0</v>
      </c>
      <c r="V1763" s="1044">
        <v>1</v>
      </c>
      <c r="W1763" s="276">
        <v>1</v>
      </c>
      <c r="X1763" s="276">
        <v>9</v>
      </c>
      <c r="Y1763" s="276">
        <v>6</v>
      </c>
      <c r="Z1763" s="276">
        <v>13</v>
      </c>
      <c r="AA1763" s="276">
        <v>20</v>
      </c>
      <c r="AB1763" s="276">
        <v>24</v>
      </c>
      <c r="AC1763" s="276">
        <v>38</v>
      </c>
      <c r="AD1763" s="448"/>
    </row>
    <row r="1764" spans="1:30" ht="20.399999999999999" customHeight="1">
      <c r="A1764" s="794"/>
      <c r="B1764" s="670" t="s">
        <v>1467</v>
      </c>
      <c r="C1764" s="276">
        <v>94</v>
      </c>
      <c r="D1764" s="276">
        <v>94</v>
      </c>
      <c r="E1764" s="276">
        <v>0</v>
      </c>
      <c r="F1764" s="276">
        <v>0</v>
      </c>
      <c r="G1764" s="1043">
        <v>100</v>
      </c>
      <c r="H1764" s="276">
        <v>0</v>
      </c>
      <c r="I1764" s="276">
        <v>0</v>
      </c>
      <c r="J1764" s="276">
        <v>0</v>
      </c>
      <c r="K1764" s="276">
        <v>0</v>
      </c>
      <c r="L1764" s="276">
        <v>0</v>
      </c>
      <c r="M1764" s="276">
        <v>0</v>
      </c>
      <c r="N1764" s="276">
        <v>0</v>
      </c>
      <c r="O1764" s="276">
        <v>0</v>
      </c>
      <c r="P1764" s="276">
        <v>0</v>
      </c>
      <c r="Q1764" s="276">
        <v>0</v>
      </c>
      <c r="R1764" s="276">
        <v>0</v>
      </c>
      <c r="S1764" s="276">
        <v>0</v>
      </c>
      <c r="T1764" s="276">
        <v>0</v>
      </c>
      <c r="U1764" s="276">
        <v>1</v>
      </c>
      <c r="V1764" s="1044">
        <v>2</v>
      </c>
      <c r="W1764" s="276">
        <v>2</v>
      </c>
      <c r="X1764" s="276">
        <v>3</v>
      </c>
      <c r="Y1764" s="276">
        <v>4</v>
      </c>
      <c r="Z1764" s="276">
        <v>8</v>
      </c>
      <c r="AA1764" s="276">
        <v>11</v>
      </c>
      <c r="AB1764" s="276">
        <v>12</v>
      </c>
      <c r="AC1764" s="276">
        <v>51</v>
      </c>
      <c r="AD1764" s="448"/>
    </row>
    <row r="1765" spans="1:30" ht="20.399999999999999" customHeight="1">
      <c r="A1765" s="794"/>
      <c r="B1765" s="670" t="s">
        <v>4104</v>
      </c>
      <c r="C1765" s="276">
        <v>0</v>
      </c>
      <c r="D1765" s="276">
        <v>0</v>
      </c>
      <c r="E1765" s="276">
        <v>0</v>
      </c>
      <c r="F1765" s="276">
        <v>0</v>
      </c>
      <c r="G1765" s="1043">
        <v>0</v>
      </c>
      <c r="H1765" s="276">
        <v>0</v>
      </c>
      <c r="I1765" s="276">
        <v>0</v>
      </c>
      <c r="J1765" s="276">
        <v>0</v>
      </c>
      <c r="K1765" s="276">
        <v>0</v>
      </c>
      <c r="L1765" s="276">
        <v>0</v>
      </c>
      <c r="M1765" s="276">
        <v>0</v>
      </c>
      <c r="N1765" s="276">
        <v>0</v>
      </c>
      <c r="O1765" s="276">
        <v>0</v>
      </c>
      <c r="P1765" s="276">
        <v>0</v>
      </c>
      <c r="Q1765" s="276">
        <v>0</v>
      </c>
      <c r="R1765" s="276">
        <v>0</v>
      </c>
      <c r="S1765" s="276">
        <v>0</v>
      </c>
      <c r="T1765" s="276">
        <v>0</v>
      </c>
      <c r="U1765" s="276">
        <v>0</v>
      </c>
      <c r="V1765" s="1044">
        <v>0</v>
      </c>
      <c r="W1765" s="276">
        <v>0</v>
      </c>
      <c r="X1765" s="276">
        <v>0</v>
      </c>
      <c r="Y1765" s="276">
        <v>0</v>
      </c>
      <c r="Z1765" s="276">
        <v>0</v>
      </c>
      <c r="AA1765" s="276">
        <v>0</v>
      </c>
      <c r="AB1765" s="276">
        <v>0</v>
      </c>
      <c r="AC1765" s="276">
        <v>0</v>
      </c>
      <c r="AD1765" s="448"/>
    </row>
    <row r="1766" spans="1:30" ht="20.399999999999999" customHeight="1">
      <c r="A1766" s="407"/>
      <c r="B1766" s="407"/>
      <c r="C1766" s="407"/>
      <c r="D1766" s="407"/>
      <c r="E1766" s="407"/>
      <c r="F1766" s="407"/>
      <c r="G1766" s="407"/>
      <c r="H1766" s="407"/>
      <c r="I1766" s="407"/>
      <c r="J1766" s="407"/>
      <c r="K1766" s="407"/>
      <c r="L1766" s="407"/>
      <c r="M1766" s="407"/>
      <c r="N1766" s="407"/>
      <c r="O1766" s="407"/>
      <c r="P1766" s="407"/>
      <c r="Q1766" s="407"/>
      <c r="R1766" s="407"/>
      <c r="S1766" s="407"/>
      <c r="T1766" s="407"/>
      <c r="U1766" s="407"/>
      <c r="V1766" s="407"/>
      <c r="W1766" s="407"/>
      <c r="X1766" s="407"/>
      <c r="Y1766" s="407"/>
      <c r="Z1766" s="407"/>
      <c r="AA1766" s="407"/>
      <c r="AB1766" s="407"/>
      <c r="AC1766" s="407"/>
      <c r="AD1766" s="448"/>
    </row>
    <row r="1767" spans="1:30" ht="20.399999999999999" customHeight="1">
      <c r="A1767" s="796" t="s">
        <v>2973</v>
      </c>
      <c r="B1767" s="669" t="s">
        <v>2972</v>
      </c>
      <c r="C1767" s="275">
        <v>24</v>
      </c>
      <c r="D1767" s="275">
        <v>24</v>
      </c>
      <c r="E1767" s="275">
        <v>0</v>
      </c>
      <c r="F1767" s="275">
        <v>0</v>
      </c>
      <c r="G1767" s="1041">
        <v>100</v>
      </c>
      <c r="H1767" s="275">
        <v>0</v>
      </c>
      <c r="I1767" s="275">
        <v>0</v>
      </c>
      <c r="J1767" s="275">
        <v>0</v>
      </c>
      <c r="K1767" s="275">
        <v>0</v>
      </c>
      <c r="L1767" s="275">
        <v>0</v>
      </c>
      <c r="M1767" s="275">
        <v>0</v>
      </c>
      <c r="N1767" s="275">
        <v>0</v>
      </c>
      <c r="O1767" s="275">
        <v>0</v>
      </c>
      <c r="P1767" s="275">
        <v>0</v>
      </c>
      <c r="Q1767" s="275">
        <v>0</v>
      </c>
      <c r="R1767" s="275">
        <v>0</v>
      </c>
      <c r="S1767" s="275">
        <v>0</v>
      </c>
      <c r="T1767" s="275">
        <v>0</v>
      </c>
      <c r="U1767" s="275">
        <v>1</v>
      </c>
      <c r="V1767" s="1042">
        <v>1</v>
      </c>
      <c r="W1767" s="275">
        <v>0</v>
      </c>
      <c r="X1767" s="275">
        <v>2</v>
      </c>
      <c r="Y1767" s="275">
        <v>2</v>
      </c>
      <c r="Z1767" s="275">
        <v>4</v>
      </c>
      <c r="AA1767" s="275">
        <v>3</v>
      </c>
      <c r="AB1767" s="275">
        <v>6</v>
      </c>
      <c r="AC1767" s="275">
        <v>5</v>
      </c>
      <c r="AD1767" s="448"/>
    </row>
    <row r="1768" spans="1:30" ht="20.399999999999999" customHeight="1">
      <c r="A1768" s="794"/>
      <c r="B1768" s="670" t="s">
        <v>1468</v>
      </c>
      <c r="C1768" s="276">
        <v>11</v>
      </c>
      <c r="D1768" s="276">
        <v>11</v>
      </c>
      <c r="E1768" s="276">
        <v>0</v>
      </c>
      <c r="F1768" s="276">
        <v>0</v>
      </c>
      <c r="G1768" s="1043">
        <v>100</v>
      </c>
      <c r="H1768" s="276">
        <v>0</v>
      </c>
      <c r="I1768" s="276">
        <v>0</v>
      </c>
      <c r="J1768" s="276">
        <v>0</v>
      </c>
      <c r="K1768" s="276">
        <v>0</v>
      </c>
      <c r="L1768" s="276">
        <v>0</v>
      </c>
      <c r="M1768" s="276">
        <v>0</v>
      </c>
      <c r="N1768" s="276">
        <v>0</v>
      </c>
      <c r="O1768" s="276">
        <v>0</v>
      </c>
      <c r="P1768" s="276">
        <v>0</v>
      </c>
      <c r="Q1768" s="276">
        <v>0</v>
      </c>
      <c r="R1768" s="276">
        <v>0</v>
      </c>
      <c r="S1768" s="276">
        <v>0</v>
      </c>
      <c r="T1768" s="276">
        <v>0</v>
      </c>
      <c r="U1768" s="276">
        <v>0</v>
      </c>
      <c r="V1768" s="1044">
        <v>1</v>
      </c>
      <c r="W1768" s="276">
        <v>0</v>
      </c>
      <c r="X1768" s="276">
        <v>1</v>
      </c>
      <c r="Y1768" s="276">
        <v>2</v>
      </c>
      <c r="Z1768" s="276">
        <v>2</v>
      </c>
      <c r="AA1768" s="276">
        <v>2</v>
      </c>
      <c r="AB1768" s="276">
        <v>3</v>
      </c>
      <c r="AC1768" s="276">
        <v>0</v>
      </c>
      <c r="AD1768" s="448"/>
    </row>
    <row r="1769" spans="1:30" ht="20.399999999999999" customHeight="1">
      <c r="A1769" s="794"/>
      <c r="B1769" s="670" t="s">
        <v>1467</v>
      </c>
      <c r="C1769" s="276">
        <v>13</v>
      </c>
      <c r="D1769" s="276">
        <v>13</v>
      </c>
      <c r="E1769" s="276">
        <v>0</v>
      </c>
      <c r="F1769" s="276">
        <v>0</v>
      </c>
      <c r="G1769" s="1043">
        <v>100</v>
      </c>
      <c r="H1769" s="276">
        <v>0</v>
      </c>
      <c r="I1769" s="276">
        <v>0</v>
      </c>
      <c r="J1769" s="276">
        <v>0</v>
      </c>
      <c r="K1769" s="276">
        <v>0</v>
      </c>
      <c r="L1769" s="276">
        <v>0</v>
      </c>
      <c r="M1769" s="276">
        <v>0</v>
      </c>
      <c r="N1769" s="276">
        <v>0</v>
      </c>
      <c r="O1769" s="276">
        <v>0</v>
      </c>
      <c r="P1769" s="276">
        <v>0</v>
      </c>
      <c r="Q1769" s="276">
        <v>0</v>
      </c>
      <c r="R1769" s="276">
        <v>0</v>
      </c>
      <c r="S1769" s="276">
        <v>0</v>
      </c>
      <c r="T1769" s="276">
        <v>0</v>
      </c>
      <c r="U1769" s="276">
        <v>1</v>
      </c>
      <c r="V1769" s="1044">
        <v>0</v>
      </c>
      <c r="W1769" s="276">
        <v>0</v>
      </c>
      <c r="X1769" s="276">
        <v>1</v>
      </c>
      <c r="Y1769" s="276">
        <v>0</v>
      </c>
      <c r="Z1769" s="276">
        <v>2</v>
      </c>
      <c r="AA1769" s="276">
        <v>1</v>
      </c>
      <c r="AB1769" s="276">
        <v>3</v>
      </c>
      <c r="AC1769" s="276">
        <v>5</v>
      </c>
      <c r="AD1769" s="448"/>
    </row>
    <row r="1770" spans="1:30" ht="20.399999999999999" customHeight="1">
      <c r="A1770" s="794"/>
      <c r="B1770" s="670" t="s">
        <v>4104</v>
      </c>
      <c r="C1770" s="276">
        <v>0</v>
      </c>
      <c r="D1770" s="276">
        <v>0</v>
      </c>
      <c r="E1770" s="276">
        <v>0</v>
      </c>
      <c r="F1770" s="276">
        <v>0</v>
      </c>
      <c r="G1770" s="1043">
        <v>0</v>
      </c>
      <c r="H1770" s="276">
        <v>0</v>
      </c>
      <c r="I1770" s="276">
        <v>0</v>
      </c>
      <c r="J1770" s="276">
        <v>0</v>
      </c>
      <c r="K1770" s="276">
        <v>0</v>
      </c>
      <c r="L1770" s="276">
        <v>0</v>
      </c>
      <c r="M1770" s="276">
        <v>0</v>
      </c>
      <c r="N1770" s="276">
        <v>0</v>
      </c>
      <c r="O1770" s="276">
        <v>0</v>
      </c>
      <c r="P1770" s="276">
        <v>0</v>
      </c>
      <c r="Q1770" s="276">
        <v>0</v>
      </c>
      <c r="R1770" s="276">
        <v>0</v>
      </c>
      <c r="S1770" s="276">
        <v>0</v>
      </c>
      <c r="T1770" s="276">
        <v>0</v>
      </c>
      <c r="U1770" s="276">
        <v>0</v>
      </c>
      <c r="V1770" s="1044">
        <v>0</v>
      </c>
      <c r="W1770" s="276">
        <v>0</v>
      </c>
      <c r="X1770" s="276">
        <v>0</v>
      </c>
      <c r="Y1770" s="276">
        <v>0</v>
      </c>
      <c r="Z1770" s="276">
        <v>0</v>
      </c>
      <c r="AA1770" s="276">
        <v>0</v>
      </c>
      <c r="AB1770" s="276">
        <v>0</v>
      </c>
      <c r="AC1770" s="276">
        <v>0</v>
      </c>
      <c r="AD1770" s="448"/>
    </row>
    <row r="1771" spans="1:30" ht="20.399999999999999" customHeight="1">
      <c r="A1771" s="407"/>
      <c r="B1771" s="407"/>
      <c r="C1771" s="407"/>
      <c r="D1771" s="407"/>
      <c r="E1771" s="407"/>
      <c r="F1771" s="407"/>
      <c r="G1771" s="407"/>
      <c r="H1771" s="407"/>
      <c r="I1771" s="407"/>
      <c r="J1771" s="407"/>
      <c r="K1771" s="407"/>
      <c r="L1771" s="407"/>
      <c r="M1771" s="407"/>
      <c r="N1771" s="407"/>
      <c r="O1771" s="407"/>
      <c r="P1771" s="407"/>
      <c r="Q1771" s="407"/>
      <c r="R1771" s="407"/>
      <c r="S1771" s="407"/>
      <c r="T1771" s="407"/>
      <c r="U1771" s="407"/>
      <c r="V1771" s="407"/>
      <c r="W1771" s="407"/>
      <c r="X1771" s="407"/>
      <c r="Y1771" s="407"/>
      <c r="Z1771" s="407"/>
      <c r="AA1771" s="407"/>
      <c r="AB1771" s="407"/>
      <c r="AC1771" s="407"/>
      <c r="AD1771" s="448"/>
    </row>
    <row r="1772" spans="1:30" ht="20.399999999999999" customHeight="1">
      <c r="A1772" s="796" t="s">
        <v>2971</v>
      </c>
      <c r="B1772" s="669" t="s">
        <v>2970</v>
      </c>
      <c r="C1772" s="275">
        <v>104</v>
      </c>
      <c r="D1772" s="275">
        <v>104</v>
      </c>
      <c r="E1772" s="275">
        <v>0</v>
      </c>
      <c r="F1772" s="275">
        <v>0</v>
      </c>
      <c r="G1772" s="1041">
        <v>100</v>
      </c>
      <c r="H1772" s="275">
        <v>0</v>
      </c>
      <c r="I1772" s="275">
        <v>0</v>
      </c>
      <c r="J1772" s="275">
        <v>0</v>
      </c>
      <c r="K1772" s="275">
        <v>0</v>
      </c>
      <c r="L1772" s="275">
        <v>0</v>
      </c>
      <c r="M1772" s="275">
        <v>1</v>
      </c>
      <c r="N1772" s="275">
        <v>0</v>
      </c>
      <c r="O1772" s="275">
        <v>0</v>
      </c>
      <c r="P1772" s="275">
        <v>1</v>
      </c>
      <c r="Q1772" s="275">
        <v>2</v>
      </c>
      <c r="R1772" s="275">
        <v>0</v>
      </c>
      <c r="S1772" s="275">
        <v>0</v>
      </c>
      <c r="T1772" s="275">
        <v>2</v>
      </c>
      <c r="U1772" s="275">
        <v>2</v>
      </c>
      <c r="V1772" s="1042">
        <v>4</v>
      </c>
      <c r="W1772" s="275">
        <v>8</v>
      </c>
      <c r="X1772" s="275">
        <v>9</v>
      </c>
      <c r="Y1772" s="275">
        <v>13</v>
      </c>
      <c r="Z1772" s="275">
        <v>12</v>
      </c>
      <c r="AA1772" s="275">
        <v>15</v>
      </c>
      <c r="AB1772" s="275">
        <v>14</v>
      </c>
      <c r="AC1772" s="275">
        <v>21</v>
      </c>
      <c r="AD1772" s="448"/>
    </row>
    <row r="1773" spans="1:30" ht="20.399999999999999" customHeight="1">
      <c r="A1773" s="794"/>
      <c r="B1773" s="670" t="s">
        <v>1468</v>
      </c>
      <c r="C1773" s="276">
        <v>47</v>
      </c>
      <c r="D1773" s="276">
        <v>47</v>
      </c>
      <c r="E1773" s="276">
        <v>0</v>
      </c>
      <c r="F1773" s="276">
        <v>0</v>
      </c>
      <c r="G1773" s="1043">
        <v>100</v>
      </c>
      <c r="H1773" s="276">
        <v>0</v>
      </c>
      <c r="I1773" s="276">
        <v>0</v>
      </c>
      <c r="J1773" s="276">
        <v>0</v>
      </c>
      <c r="K1773" s="276">
        <v>0</v>
      </c>
      <c r="L1773" s="276">
        <v>0</v>
      </c>
      <c r="M1773" s="276">
        <v>0</v>
      </c>
      <c r="N1773" s="276">
        <v>0</v>
      </c>
      <c r="O1773" s="276">
        <v>0</v>
      </c>
      <c r="P1773" s="276">
        <v>0</v>
      </c>
      <c r="Q1773" s="276">
        <v>1</v>
      </c>
      <c r="R1773" s="276">
        <v>0</v>
      </c>
      <c r="S1773" s="276">
        <v>0</v>
      </c>
      <c r="T1773" s="276">
        <v>1</v>
      </c>
      <c r="U1773" s="276">
        <v>1</v>
      </c>
      <c r="V1773" s="1044">
        <v>2</v>
      </c>
      <c r="W1773" s="276">
        <v>3</v>
      </c>
      <c r="X1773" s="276">
        <v>6</v>
      </c>
      <c r="Y1773" s="276">
        <v>8</v>
      </c>
      <c r="Z1773" s="276">
        <v>6</v>
      </c>
      <c r="AA1773" s="276">
        <v>7</v>
      </c>
      <c r="AB1773" s="276">
        <v>5</v>
      </c>
      <c r="AC1773" s="276">
        <v>7</v>
      </c>
      <c r="AD1773" s="448"/>
    </row>
    <row r="1774" spans="1:30" ht="20.399999999999999" customHeight="1">
      <c r="A1774" s="794"/>
      <c r="B1774" s="670" t="s">
        <v>1467</v>
      </c>
      <c r="C1774" s="276">
        <v>57</v>
      </c>
      <c r="D1774" s="276">
        <v>57</v>
      </c>
      <c r="E1774" s="276">
        <v>0</v>
      </c>
      <c r="F1774" s="276">
        <v>0</v>
      </c>
      <c r="G1774" s="1043">
        <v>100</v>
      </c>
      <c r="H1774" s="276">
        <v>0</v>
      </c>
      <c r="I1774" s="276">
        <v>0</v>
      </c>
      <c r="J1774" s="276">
        <v>0</v>
      </c>
      <c r="K1774" s="276">
        <v>0</v>
      </c>
      <c r="L1774" s="276">
        <v>0</v>
      </c>
      <c r="M1774" s="276">
        <v>1</v>
      </c>
      <c r="N1774" s="276">
        <v>0</v>
      </c>
      <c r="O1774" s="276">
        <v>0</v>
      </c>
      <c r="P1774" s="276">
        <v>1</v>
      </c>
      <c r="Q1774" s="276">
        <v>1</v>
      </c>
      <c r="R1774" s="276">
        <v>0</v>
      </c>
      <c r="S1774" s="276">
        <v>0</v>
      </c>
      <c r="T1774" s="276">
        <v>1</v>
      </c>
      <c r="U1774" s="276">
        <v>1</v>
      </c>
      <c r="V1774" s="1044">
        <v>2</v>
      </c>
      <c r="W1774" s="276">
        <v>5</v>
      </c>
      <c r="X1774" s="276">
        <v>3</v>
      </c>
      <c r="Y1774" s="276">
        <v>5</v>
      </c>
      <c r="Z1774" s="276">
        <v>6</v>
      </c>
      <c r="AA1774" s="276">
        <v>8</v>
      </c>
      <c r="AB1774" s="276">
        <v>9</v>
      </c>
      <c r="AC1774" s="276">
        <v>14</v>
      </c>
      <c r="AD1774" s="448"/>
    </row>
    <row r="1775" spans="1:30" ht="20.399999999999999" customHeight="1">
      <c r="A1775" s="794"/>
      <c r="B1775" s="670" t="s">
        <v>4104</v>
      </c>
      <c r="C1775" s="276">
        <v>0</v>
      </c>
      <c r="D1775" s="276">
        <v>0</v>
      </c>
      <c r="E1775" s="276">
        <v>0</v>
      </c>
      <c r="F1775" s="276">
        <v>0</v>
      </c>
      <c r="G1775" s="1043">
        <v>0</v>
      </c>
      <c r="H1775" s="276">
        <v>0</v>
      </c>
      <c r="I1775" s="276">
        <v>0</v>
      </c>
      <c r="J1775" s="276">
        <v>0</v>
      </c>
      <c r="K1775" s="276">
        <v>0</v>
      </c>
      <c r="L1775" s="276">
        <v>0</v>
      </c>
      <c r="M1775" s="276">
        <v>0</v>
      </c>
      <c r="N1775" s="276">
        <v>0</v>
      </c>
      <c r="O1775" s="276">
        <v>0</v>
      </c>
      <c r="P1775" s="276">
        <v>0</v>
      </c>
      <c r="Q1775" s="276">
        <v>0</v>
      </c>
      <c r="R1775" s="276">
        <v>0</v>
      </c>
      <c r="S1775" s="276">
        <v>0</v>
      </c>
      <c r="T1775" s="276">
        <v>0</v>
      </c>
      <c r="U1775" s="276">
        <v>0</v>
      </c>
      <c r="V1775" s="1044">
        <v>0</v>
      </c>
      <c r="W1775" s="276">
        <v>0</v>
      </c>
      <c r="X1775" s="276">
        <v>0</v>
      </c>
      <c r="Y1775" s="276">
        <v>0</v>
      </c>
      <c r="Z1775" s="276">
        <v>0</v>
      </c>
      <c r="AA1775" s="276">
        <v>0</v>
      </c>
      <c r="AB1775" s="276">
        <v>0</v>
      </c>
      <c r="AC1775" s="276">
        <v>0</v>
      </c>
      <c r="AD1775" s="448"/>
    </row>
    <row r="1776" spans="1:30" ht="20.399999999999999" customHeight="1">
      <c r="A1776" s="407"/>
      <c r="B1776" s="407"/>
      <c r="C1776" s="407"/>
      <c r="D1776" s="407"/>
      <c r="E1776" s="407"/>
      <c r="F1776" s="407"/>
      <c r="G1776" s="407"/>
      <c r="H1776" s="407"/>
      <c r="I1776" s="407"/>
      <c r="J1776" s="407"/>
      <c r="K1776" s="407"/>
      <c r="L1776" s="407"/>
      <c r="M1776" s="407"/>
      <c r="N1776" s="407"/>
      <c r="O1776" s="407"/>
      <c r="P1776" s="407"/>
      <c r="Q1776" s="407"/>
      <c r="R1776" s="407"/>
      <c r="S1776" s="407"/>
      <c r="T1776" s="407"/>
      <c r="U1776" s="407"/>
      <c r="V1776" s="407"/>
      <c r="W1776" s="407"/>
      <c r="X1776" s="407"/>
      <c r="Y1776" s="407"/>
      <c r="Z1776" s="407"/>
      <c r="AA1776" s="407"/>
      <c r="AB1776" s="407"/>
      <c r="AC1776" s="407"/>
      <c r="AD1776" s="448"/>
    </row>
    <row r="1777" spans="1:30" ht="20.399999999999999" customHeight="1">
      <c r="A1777" s="796" t="s">
        <v>2969</v>
      </c>
      <c r="B1777" s="669" t="s">
        <v>2968</v>
      </c>
      <c r="C1777" s="275">
        <v>1</v>
      </c>
      <c r="D1777" s="275">
        <v>1</v>
      </c>
      <c r="E1777" s="275">
        <v>0</v>
      </c>
      <c r="F1777" s="275">
        <v>0</v>
      </c>
      <c r="G1777" s="1041">
        <v>100</v>
      </c>
      <c r="H1777" s="275">
        <v>0</v>
      </c>
      <c r="I1777" s="275">
        <v>0</v>
      </c>
      <c r="J1777" s="275">
        <v>0</v>
      </c>
      <c r="K1777" s="275">
        <v>0</v>
      </c>
      <c r="L1777" s="275">
        <v>0</v>
      </c>
      <c r="M1777" s="275">
        <v>0</v>
      </c>
      <c r="N1777" s="275">
        <v>0</v>
      </c>
      <c r="O1777" s="275">
        <v>0</v>
      </c>
      <c r="P1777" s="275">
        <v>0</v>
      </c>
      <c r="Q1777" s="275">
        <v>0</v>
      </c>
      <c r="R1777" s="275">
        <v>0</v>
      </c>
      <c r="S1777" s="275">
        <v>0</v>
      </c>
      <c r="T1777" s="275">
        <v>0</v>
      </c>
      <c r="U1777" s="275">
        <v>0</v>
      </c>
      <c r="V1777" s="1042">
        <v>0</v>
      </c>
      <c r="W1777" s="275">
        <v>0</v>
      </c>
      <c r="X1777" s="275">
        <v>0</v>
      </c>
      <c r="Y1777" s="275">
        <v>1</v>
      </c>
      <c r="Z1777" s="275">
        <v>0</v>
      </c>
      <c r="AA1777" s="275">
        <v>0</v>
      </c>
      <c r="AB1777" s="275">
        <v>0</v>
      </c>
      <c r="AC1777" s="275">
        <v>0</v>
      </c>
      <c r="AD1777" s="448"/>
    </row>
    <row r="1778" spans="1:30" ht="20.399999999999999" customHeight="1">
      <c r="A1778" s="794"/>
      <c r="B1778" s="670" t="s">
        <v>1468</v>
      </c>
      <c r="C1778" s="276">
        <v>1</v>
      </c>
      <c r="D1778" s="276">
        <v>1</v>
      </c>
      <c r="E1778" s="276">
        <v>0</v>
      </c>
      <c r="F1778" s="276">
        <v>0</v>
      </c>
      <c r="G1778" s="1043">
        <v>100</v>
      </c>
      <c r="H1778" s="276">
        <v>0</v>
      </c>
      <c r="I1778" s="276">
        <v>0</v>
      </c>
      <c r="J1778" s="276">
        <v>0</v>
      </c>
      <c r="K1778" s="276">
        <v>0</v>
      </c>
      <c r="L1778" s="276">
        <v>0</v>
      </c>
      <c r="M1778" s="276">
        <v>0</v>
      </c>
      <c r="N1778" s="276">
        <v>0</v>
      </c>
      <c r="O1778" s="276">
        <v>0</v>
      </c>
      <c r="P1778" s="276">
        <v>0</v>
      </c>
      <c r="Q1778" s="276">
        <v>0</v>
      </c>
      <c r="R1778" s="276">
        <v>0</v>
      </c>
      <c r="S1778" s="276">
        <v>0</v>
      </c>
      <c r="T1778" s="276">
        <v>0</v>
      </c>
      <c r="U1778" s="276">
        <v>0</v>
      </c>
      <c r="V1778" s="1044">
        <v>0</v>
      </c>
      <c r="W1778" s="276">
        <v>0</v>
      </c>
      <c r="X1778" s="276">
        <v>0</v>
      </c>
      <c r="Y1778" s="276">
        <v>1</v>
      </c>
      <c r="Z1778" s="276">
        <v>0</v>
      </c>
      <c r="AA1778" s="276">
        <v>0</v>
      </c>
      <c r="AB1778" s="276">
        <v>0</v>
      </c>
      <c r="AC1778" s="276">
        <v>0</v>
      </c>
      <c r="AD1778" s="448"/>
    </row>
    <row r="1779" spans="1:30" ht="20.399999999999999" customHeight="1">
      <c r="A1779" s="794"/>
      <c r="B1779" s="670" t="s">
        <v>1467</v>
      </c>
      <c r="C1779" s="276">
        <v>0</v>
      </c>
      <c r="D1779" s="276">
        <v>0</v>
      </c>
      <c r="E1779" s="276">
        <v>0</v>
      </c>
      <c r="F1779" s="276">
        <v>0</v>
      </c>
      <c r="G1779" s="1043">
        <v>0</v>
      </c>
      <c r="H1779" s="276">
        <v>0</v>
      </c>
      <c r="I1779" s="276">
        <v>0</v>
      </c>
      <c r="J1779" s="276">
        <v>0</v>
      </c>
      <c r="K1779" s="276">
        <v>0</v>
      </c>
      <c r="L1779" s="276">
        <v>0</v>
      </c>
      <c r="M1779" s="276">
        <v>0</v>
      </c>
      <c r="N1779" s="276">
        <v>0</v>
      </c>
      <c r="O1779" s="276">
        <v>0</v>
      </c>
      <c r="P1779" s="276">
        <v>0</v>
      </c>
      <c r="Q1779" s="276">
        <v>0</v>
      </c>
      <c r="R1779" s="276">
        <v>0</v>
      </c>
      <c r="S1779" s="276">
        <v>0</v>
      </c>
      <c r="T1779" s="276">
        <v>0</v>
      </c>
      <c r="U1779" s="276">
        <v>0</v>
      </c>
      <c r="V1779" s="1044">
        <v>0</v>
      </c>
      <c r="W1779" s="276">
        <v>0</v>
      </c>
      <c r="X1779" s="276">
        <v>0</v>
      </c>
      <c r="Y1779" s="276">
        <v>0</v>
      </c>
      <c r="Z1779" s="276">
        <v>0</v>
      </c>
      <c r="AA1779" s="276">
        <v>0</v>
      </c>
      <c r="AB1779" s="276">
        <v>0</v>
      </c>
      <c r="AC1779" s="276">
        <v>0</v>
      </c>
      <c r="AD1779" s="448"/>
    </row>
    <row r="1780" spans="1:30" ht="20.399999999999999" customHeight="1">
      <c r="A1780" s="794"/>
      <c r="B1780" s="670" t="s">
        <v>4104</v>
      </c>
      <c r="C1780" s="276">
        <v>0</v>
      </c>
      <c r="D1780" s="276">
        <v>0</v>
      </c>
      <c r="E1780" s="276">
        <v>0</v>
      </c>
      <c r="F1780" s="276">
        <v>0</v>
      </c>
      <c r="G1780" s="1043">
        <v>0</v>
      </c>
      <c r="H1780" s="276">
        <v>0</v>
      </c>
      <c r="I1780" s="276">
        <v>0</v>
      </c>
      <c r="J1780" s="276">
        <v>0</v>
      </c>
      <c r="K1780" s="276">
        <v>0</v>
      </c>
      <c r="L1780" s="276">
        <v>0</v>
      </c>
      <c r="M1780" s="276">
        <v>0</v>
      </c>
      <c r="N1780" s="276">
        <v>0</v>
      </c>
      <c r="O1780" s="276">
        <v>0</v>
      </c>
      <c r="P1780" s="276">
        <v>0</v>
      </c>
      <c r="Q1780" s="276">
        <v>0</v>
      </c>
      <c r="R1780" s="276">
        <v>0</v>
      </c>
      <c r="S1780" s="276">
        <v>0</v>
      </c>
      <c r="T1780" s="276">
        <v>0</v>
      </c>
      <c r="U1780" s="276">
        <v>0</v>
      </c>
      <c r="V1780" s="1044">
        <v>0</v>
      </c>
      <c r="W1780" s="276">
        <v>0</v>
      </c>
      <c r="X1780" s="276">
        <v>0</v>
      </c>
      <c r="Y1780" s="276">
        <v>0</v>
      </c>
      <c r="Z1780" s="276">
        <v>0</v>
      </c>
      <c r="AA1780" s="276">
        <v>0</v>
      </c>
      <c r="AB1780" s="276">
        <v>0</v>
      </c>
      <c r="AC1780" s="276">
        <v>0</v>
      </c>
      <c r="AD1780" s="448"/>
    </row>
    <row r="1781" spans="1:30" ht="20.399999999999999" customHeight="1">
      <c r="A1781" s="407"/>
      <c r="B1781" s="407"/>
      <c r="C1781" s="407"/>
      <c r="D1781" s="407"/>
      <c r="E1781" s="407"/>
      <c r="F1781" s="407"/>
      <c r="G1781" s="407"/>
      <c r="H1781" s="407"/>
      <c r="I1781" s="407"/>
      <c r="J1781" s="407"/>
      <c r="K1781" s="407"/>
      <c r="L1781" s="407"/>
      <c r="M1781" s="407"/>
      <c r="N1781" s="407"/>
      <c r="O1781" s="407"/>
      <c r="P1781" s="407"/>
      <c r="Q1781" s="407"/>
      <c r="R1781" s="407"/>
      <c r="S1781" s="407"/>
      <c r="T1781" s="407"/>
      <c r="U1781" s="407"/>
      <c r="V1781" s="407"/>
      <c r="W1781" s="407"/>
      <c r="X1781" s="407"/>
      <c r="Y1781" s="407"/>
      <c r="Z1781" s="407"/>
      <c r="AA1781" s="407"/>
      <c r="AB1781" s="407"/>
      <c r="AC1781" s="407"/>
      <c r="AD1781" s="448"/>
    </row>
    <row r="1782" spans="1:30" ht="20.399999999999999" customHeight="1">
      <c r="A1782" s="796" t="s">
        <v>2967</v>
      </c>
      <c r="B1782" s="669" t="s">
        <v>2966</v>
      </c>
      <c r="C1782" s="275">
        <v>128</v>
      </c>
      <c r="D1782" s="275">
        <v>128</v>
      </c>
      <c r="E1782" s="275">
        <v>0</v>
      </c>
      <c r="F1782" s="275">
        <v>0</v>
      </c>
      <c r="G1782" s="1041">
        <v>100</v>
      </c>
      <c r="H1782" s="275">
        <v>0</v>
      </c>
      <c r="I1782" s="275">
        <v>0</v>
      </c>
      <c r="J1782" s="275">
        <v>0</v>
      </c>
      <c r="K1782" s="275">
        <v>0</v>
      </c>
      <c r="L1782" s="275">
        <v>0</v>
      </c>
      <c r="M1782" s="275">
        <v>1</v>
      </c>
      <c r="N1782" s="275">
        <v>0</v>
      </c>
      <c r="O1782" s="275">
        <v>2</v>
      </c>
      <c r="P1782" s="275">
        <v>0</v>
      </c>
      <c r="Q1782" s="275">
        <v>0</v>
      </c>
      <c r="R1782" s="275">
        <v>2</v>
      </c>
      <c r="S1782" s="275">
        <v>1</v>
      </c>
      <c r="T1782" s="275">
        <v>5</v>
      </c>
      <c r="U1782" s="275">
        <v>3</v>
      </c>
      <c r="V1782" s="1042">
        <v>6</v>
      </c>
      <c r="W1782" s="275">
        <v>2</v>
      </c>
      <c r="X1782" s="275">
        <v>12</v>
      </c>
      <c r="Y1782" s="275">
        <v>12</v>
      </c>
      <c r="Z1782" s="275">
        <v>6</v>
      </c>
      <c r="AA1782" s="275">
        <v>23</v>
      </c>
      <c r="AB1782" s="275">
        <v>19</v>
      </c>
      <c r="AC1782" s="275">
        <v>34</v>
      </c>
      <c r="AD1782" s="448"/>
    </row>
    <row r="1783" spans="1:30" ht="20.399999999999999" customHeight="1">
      <c r="A1783" s="794"/>
      <c r="B1783" s="670" t="s">
        <v>1468</v>
      </c>
      <c r="C1783" s="276">
        <v>52</v>
      </c>
      <c r="D1783" s="276">
        <v>52</v>
      </c>
      <c r="E1783" s="276">
        <v>0</v>
      </c>
      <c r="F1783" s="276">
        <v>0</v>
      </c>
      <c r="G1783" s="1043">
        <v>100</v>
      </c>
      <c r="H1783" s="276">
        <v>0</v>
      </c>
      <c r="I1783" s="276">
        <v>0</v>
      </c>
      <c r="J1783" s="276">
        <v>0</v>
      </c>
      <c r="K1783" s="276">
        <v>0</v>
      </c>
      <c r="L1783" s="276">
        <v>0</v>
      </c>
      <c r="M1783" s="276">
        <v>0</v>
      </c>
      <c r="N1783" s="276">
        <v>0</v>
      </c>
      <c r="O1783" s="276">
        <v>0</v>
      </c>
      <c r="P1783" s="276">
        <v>0</v>
      </c>
      <c r="Q1783" s="276">
        <v>0</v>
      </c>
      <c r="R1783" s="276">
        <v>1</v>
      </c>
      <c r="S1783" s="276">
        <v>1</v>
      </c>
      <c r="T1783" s="276">
        <v>0</v>
      </c>
      <c r="U1783" s="276">
        <v>2</v>
      </c>
      <c r="V1783" s="1044">
        <v>3</v>
      </c>
      <c r="W1783" s="276">
        <v>2</v>
      </c>
      <c r="X1783" s="276">
        <v>7</v>
      </c>
      <c r="Y1783" s="276">
        <v>5</v>
      </c>
      <c r="Z1783" s="276">
        <v>3</v>
      </c>
      <c r="AA1783" s="276">
        <v>16</v>
      </c>
      <c r="AB1783" s="276">
        <v>4</v>
      </c>
      <c r="AC1783" s="276">
        <v>8</v>
      </c>
      <c r="AD1783" s="448"/>
    </row>
    <row r="1784" spans="1:30" ht="20.399999999999999" customHeight="1">
      <c r="A1784" s="794"/>
      <c r="B1784" s="670" t="s">
        <v>1467</v>
      </c>
      <c r="C1784" s="276">
        <v>76</v>
      </c>
      <c r="D1784" s="276">
        <v>76</v>
      </c>
      <c r="E1784" s="276">
        <v>0</v>
      </c>
      <c r="F1784" s="276">
        <v>0</v>
      </c>
      <c r="G1784" s="1043">
        <v>100</v>
      </c>
      <c r="H1784" s="276">
        <v>0</v>
      </c>
      <c r="I1784" s="276">
        <v>0</v>
      </c>
      <c r="J1784" s="276">
        <v>0</v>
      </c>
      <c r="K1784" s="276">
        <v>0</v>
      </c>
      <c r="L1784" s="276">
        <v>0</v>
      </c>
      <c r="M1784" s="276">
        <v>1</v>
      </c>
      <c r="N1784" s="276">
        <v>0</v>
      </c>
      <c r="O1784" s="276">
        <v>2</v>
      </c>
      <c r="P1784" s="276">
        <v>0</v>
      </c>
      <c r="Q1784" s="276">
        <v>0</v>
      </c>
      <c r="R1784" s="276">
        <v>1</v>
      </c>
      <c r="S1784" s="276">
        <v>0</v>
      </c>
      <c r="T1784" s="276">
        <v>5</v>
      </c>
      <c r="U1784" s="276">
        <v>1</v>
      </c>
      <c r="V1784" s="1044">
        <v>3</v>
      </c>
      <c r="W1784" s="276">
        <v>0</v>
      </c>
      <c r="X1784" s="276">
        <v>5</v>
      </c>
      <c r="Y1784" s="276">
        <v>7</v>
      </c>
      <c r="Z1784" s="276">
        <v>3</v>
      </c>
      <c r="AA1784" s="276">
        <v>7</v>
      </c>
      <c r="AB1784" s="276">
        <v>15</v>
      </c>
      <c r="AC1784" s="276">
        <v>26</v>
      </c>
      <c r="AD1784" s="448"/>
    </row>
    <row r="1785" spans="1:30" ht="20.399999999999999" customHeight="1">
      <c r="A1785" s="794"/>
      <c r="B1785" s="670" t="s">
        <v>4104</v>
      </c>
      <c r="C1785" s="276">
        <v>0</v>
      </c>
      <c r="D1785" s="276">
        <v>0</v>
      </c>
      <c r="E1785" s="276">
        <v>0</v>
      </c>
      <c r="F1785" s="276">
        <v>0</v>
      </c>
      <c r="G1785" s="1043">
        <v>0</v>
      </c>
      <c r="H1785" s="276">
        <v>0</v>
      </c>
      <c r="I1785" s="276">
        <v>0</v>
      </c>
      <c r="J1785" s="276">
        <v>0</v>
      </c>
      <c r="K1785" s="276">
        <v>0</v>
      </c>
      <c r="L1785" s="276">
        <v>0</v>
      </c>
      <c r="M1785" s="276">
        <v>0</v>
      </c>
      <c r="N1785" s="276">
        <v>0</v>
      </c>
      <c r="O1785" s="276">
        <v>0</v>
      </c>
      <c r="P1785" s="276">
        <v>0</v>
      </c>
      <c r="Q1785" s="276">
        <v>0</v>
      </c>
      <c r="R1785" s="276">
        <v>0</v>
      </c>
      <c r="S1785" s="276">
        <v>0</v>
      </c>
      <c r="T1785" s="276">
        <v>0</v>
      </c>
      <c r="U1785" s="276">
        <v>0</v>
      </c>
      <c r="V1785" s="1044">
        <v>0</v>
      </c>
      <c r="W1785" s="276">
        <v>0</v>
      </c>
      <c r="X1785" s="276">
        <v>0</v>
      </c>
      <c r="Y1785" s="276">
        <v>0</v>
      </c>
      <c r="Z1785" s="276">
        <v>0</v>
      </c>
      <c r="AA1785" s="276">
        <v>0</v>
      </c>
      <c r="AB1785" s="276">
        <v>0</v>
      </c>
      <c r="AC1785" s="276">
        <v>0</v>
      </c>
      <c r="AD1785" s="448"/>
    </row>
    <row r="1786" spans="1:30" ht="20.399999999999999" customHeight="1">
      <c r="A1786" s="407"/>
      <c r="B1786" s="407"/>
      <c r="C1786" s="407"/>
      <c r="D1786" s="407"/>
      <c r="E1786" s="407"/>
      <c r="F1786" s="407"/>
      <c r="G1786" s="407"/>
      <c r="H1786" s="407"/>
      <c r="I1786" s="407"/>
      <c r="J1786" s="407"/>
      <c r="K1786" s="407"/>
      <c r="L1786" s="407"/>
      <c r="M1786" s="407"/>
      <c r="N1786" s="407"/>
      <c r="O1786" s="407"/>
      <c r="P1786" s="407"/>
      <c r="Q1786" s="407"/>
      <c r="R1786" s="407"/>
      <c r="S1786" s="407"/>
      <c r="T1786" s="407"/>
      <c r="U1786" s="407"/>
      <c r="V1786" s="407"/>
      <c r="W1786" s="407"/>
      <c r="X1786" s="407"/>
      <c r="Y1786" s="407"/>
      <c r="Z1786" s="407"/>
      <c r="AA1786" s="407"/>
      <c r="AB1786" s="407"/>
      <c r="AC1786" s="407"/>
      <c r="AD1786" s="448"/>
    </row>
    <row r="1787" spans="1:30" ht="20.399999999999999" customHeight="1">
      <c r="A1787" s="796" t="s">
        <v>2965</v>
      </c>
      <c r="B1787" s="669" t="s">
        <v>2964</v>
      </c>
      <c r="C1787" s="275">
        <v>1</v>
      </c>
      <c r="D1787" s="275">
        <v>1</v>
      </c>
      <c r="E1787" s="275">
        <v>0</v>
      </c>
      <c r="F1787" s="275">
        <v>0</v>
      </c>
      <c r="G1787" s="1041">
        <v>100</v>
      </c>
      <c r="H1787" s="275">
        <v>0</v>
      </c>
      <c r="I1787" s="275">
        <v>0</v>
      </c>
      <c r="J1787" s="275">
        <v>0</v>
      </c>
      <c r="K1787" s="275">
        <v>0</v>
      </c>
      <c r="L1787" s="275">
        <v>0</v>
      </c>
      <c r="M1787" s="275">
        <v>0</v>
      </c>
      <c r="N1787" s="275">
        <v>0</v>
      </c>
      <c r="O1787" s="275">
        <v>0</v>
      </c>
      <c r="P1787" s="275">
        <v>0</v>
      </c>
      <c r="Q1787" s="275">
        <v>0</v>
      </c>
      <c r="R1787" s="275">
        <v>0</v>
      </c>
      <c r="S1787" s="275">
        <v>0</v>
      </c>
      <c r="T1787" s="275">
        <v>0</v>
      </c>
      <c r="U1787" s="275">
        <v>0</v>
      </c>
      <c r="V1787" s="1042">
        <v>0</v>
      </c>
      <c r="W1787" s="275">
        <v>0</v>
      </c>
      <c r="X1787" s="275">
        <v>0</v>
      </c>
      <c r="Y1787" s="275">
        <v>0</v>
      </c>
      <c r="Z1787" s="275">
        <v>1</v>
      </c>
      <c r="AA1787" s="275">
        <v>0</v>
      </c>
      <c r="AB1787" s="275">
        <v>0</v>
      </c>
      <c r="AC1787" s="275">
        <v>0</v>
      </c>
      <c r="AD1787" s="448"/>
    </row>
    <row r="1788" spans="1:30" ht="20.399999999999999" customHeight="1">
      <c r="A1788" s="794"/>
      <c r="B1788" s="670" t="s">
        <v>1468</v>
      </c>
      <c r="C1788" s="276">
        <v>0</v>
      </c>
      <c r="D1788" s="276">
        <v>0</v>
      </c>
      <c r="E1788" s="276">
        <v>0</v>
      </c>
      <c r="F1788" s="276">
        <v>0</v>
      </c>
      <c r="G1788" s="1043">
        <v>0</v>
      </c>
      <c r="H1788" s="276">
        <v>0</v>
      </c>
      <c r="I1788" s="276">
        <v>0</v>
      </c>
      <c r="J1788" s="276">
        <v>0</v>
      </c>
      <c r="K1788" s="276">
        <v>0</v>
      </c>
      <c r="L1788" s="276">
        <v>0</v>
      </c>
      <c r="M1788" s="276">
        <v>0</v>
      </c>
      <c r="N1788" s="276">
        <v>0</v>
      </c>
      <c r="O1788" s="276">
        <v>0</v>
      </c>
      <c r="P1788" s="276">
        <v>0</v>
      </c>
      <c r="Q1788" s="276">
        <v>0</v>
      </c>
      <c r="R1788" s="276">
        <v>0</v>
      </c>
      <c r="S1788" s="276">
        <v>0</v>
      </c>
      <c r="T1788" s="276">
        <v>0</v>
      </c>
      <c r="U1788" s="276">
        <v>0</v>
      </c>
      <c r="V1788" s="1044">
        <v>0</v>
      </c>
      <c r="W1788" s="276">
        <v>0</v>
      </c>
      <c r="X1788" s="276">
        <v>0</v>
      </c>
      <c r="Y1788" s="276">
        <v>0</v>
      </c>
      <c r="Z1788" s="276">
        <v>0</v>
      </c>
      <c r="AA1788" s="276">
        <v>0</v>
      </c>
      <c r="AB1788" s="276">
        <v>0</v>
      </c>
      <c r="AC1788" s="276">
        <v>0</v>
      </c>
      <c r="AD1788" s="448"/>
    </row>
    <row r="1789" spans="1:30" ht="20.399999999999999" customHeight="1">
      <c r="A1789" s="794"/>
      <c r="B1789" s="670" t="s">
        <v>1467</v>
      </c>
      <c r="C1789" s="276">
        <v>1</v>
      </c>
      <c r="D1789" s="276">
        <v>1</v>
      </c>
      <c r="E1789" s="276">
        <v>0</v>
      </c>
      <c r="F1789" s="276">
        <v>0</v>
      </c>
      <c r="G1789" s="1043">
        <v>100</v>
      </c>
      <c r="H1789" s="276">
        <v>0</v>
      </c>
      <c r="I1789" s="276">
        <v>0</v>
      </c>
      <c r="J1789" s="276">
        <v>0</v>
      </c>
      <c r="K1789" s="276">
        <v>0</v>
      </c>
      <c r="L1789" s="276">
        <v>0</v>
      </c>
      <c r="M1789" s="276">
        <v>0</v>
      </c>
      <c r="N1789" s="276">
        <v>0</v>
      </c>
      <c r="O1789" s="276">
        <v>0</v>
      </c>
      <c r="P1789" s="276">
        <v>0</v>
      </c>
      <c r="Q1789" s="276">
        <v>0</v>
      </c>
      <c r="R1789" s="276">
        <v>0</v>
      </c>
      <c r="S1789" s="276">
        <v>0</v>
      </c>
      <c r="T1789" s="276">
        <v>0</v>
      </c>
      <c r="U1789" s="276">
        <v>0</v>
      </c>
      <c r="V1789" s="1044">
        <v>0</v>
      </c>
      <c r="W1789" s="276">
        <v>0</v>
      </c>
      <c r="X1789" s="276">
        <v>0</v>
      </c>
      <c r="Y1789" s="276">
        <v>0</v>
      </c>
      <c r="Z1789" s="276">
        <v>1</v>
      </c>
      <c r="AA1789" s="276">
        <v>0</v>
      </c>
      <c r="AB1789" s="276">
        <v>0</v>
      </c>
      <c r="AC1789" s="276">
        <v>0</v>
      </c>
      <c r="AD1789" s="448"/>
    </row>
    <row r="1790" spans="1:30" ht="20.399999999999999" customHeight="1">
      <c r="A1790" s="794"/>
      <c r="B1790" s="670" t="s">
        <v>4104</v>
      </c>
      <c r="C1790" s="276">
        <v>0</v>
      </c>
      <c r="D1790" s="276">
        <v>0</v>
      </c>
      <c r="E1790" s="276">
        <v>0</v>
      </c>
      <c r="F1790" s="276">
        <v>0</v>
      </c>
      <c r="G1790" s="1043">
        <v>0</v>
      </c>
      <c r="H1790" s="276">
        <v>0</v>
      </c>
      <c r="I1790" s="276">
        <v>0</v>
      </c>
      <c r="J1790" s="276">
        <v>0</v>
      </c>
      <c r="K1790" s="276">
        <v>0</v>
      </c>
      <c r="L1790" s="276">
        <v>0</v>
      </c>
      <c r="M1790" s="276">
        <v>0</v>
      </c>
      <c r="N1790" s="276">
        <v>0</v>
      </c>
      <c r="O1790" s="276">
        <v>0</v>
      </c>
      <c r="P1790" s="276">
        <v>0</v>
      </c>
      <c r="Q1790" s="276">
        <v>0</v>
      </c>
      <c r="R1790" s="276">
        <v>0</v>
      </c>
      <c r="S1790" s="276">
        <v>0</v>
      </c>
      <c r="T1790" s="276">
        <v>0</v>
      </c>
      <c r="U1790" s="276">
        <v>0</v>
      </c>
      <c r="V1790" s="1044">
        <v>0</v>
      </c>
      <c r="W1790" s="276">
        <v>0</v>
      </c>
      <c r="X1790" s="276">
        <v>0</v>
      </c>
      <c r="Y1790" s="276">
        <v>0</v>
      </c>
      <c r="Z1790" s="276">
        <v>0</v>
      </c>
      <c r="AA1790" s="276">
        <v>0</v>
      </c>
      <c r="AB1790" s="276">
        <v>0</v>
      </c>
      <c r="AC1790" s="276">
        <v>0</v>
      </c>
      <c r="AD1790" s="448"/>
    </row>
    <row r="1791" spans="1:30" ht="20.399999999999999" customHeight="1">
      <c r="A1791" s="407"/>
      <c r="B1791" s="407"/>
      <c r="C1791" s="407"/>
      <c r="D1791" s="407"/>
      <c r="E1791" s="407"/>
      <c r="F1791" s="407"/>
      <c r="G1791" s="407"/>
      <c r="H1791" s="407"/>
      <c r="I1791" s="407"/>
      <c r="J1791" s="407"/>
      <c r="K1791" s="407"/>
      <c r="L1791" s="407"/>
      <c r="M1791" s="407"/>
      <c r="N1791" s="407"/>
      <c r="O1791" s="407"/>
      <c r="P1791" s="407"/>
      <c r="Q1791" s="407"/>
      <c r="R1791" s="407"/>
      <c r="S1791" s="407"/>
      <c r="T1791" s="407"/>
      <c r="U1791" s="407"/>
      <c r="V1791" s="407"/>
      <c r="W1791" s="407"/>
      <c r="X1791" s="407"/>
      <c r="Y1791" s="407"/>
      <c r="Z1791" s="407"/>
      <c r="AA1791" s="407"/>
      <c r="AB1791" s="407"/>
      <c r="AC1791" s="407"/>
      <c r="AD1791" s="448"/>
    </row>
    <row r="1792" spans="1:30" ht="20.399999999999999" customHeight="1">
      <c r="A1792" s="796" t="s">
        <v>2963</v>
      </c>
      <c r="B1792" s="669" t="s">
        <v>2962</v>
      </c>
      <c r="C1792" s="275">
        <v>23</v>
      </c>
      <c r="D1792" s="275">
        <v>23</v>
      </c>
      <c r="E1792" s="275">
        <v>0</v>
      </c>
      <c r="F1792" s="275">
        <v>0</v>
      </c>
      <c r="G1792" s="1041">
        <v>100</v>
      </c>
      <c r="H1792" s="275">
        <v>0</v>
      </c>
      <c r="I1792" s="275">
        <v>0</v>
      </c>
      <c r="J1792" s="275">
        <v>0</v>
      </c>
      <c r="K1792" s="275">
        <v>0</v>
      </c>
      <c r="L1792" s="275">
        <v>0</v>
      </c>
      <c r="M1792" s="275">
        <v>0</v>
      </c>
      <c r="N1792" s="275">
        <v>0</v>
      </c>
      <c r="O1792" s="275">
        <v>0</v>
      </c>
      <c r="P1792" s="275">
        <v>0</v>
      </c>
      <c r="Q1792" s="275">
        <v>0</v>
      </c>
      <c r="R1792" s="275">
        <v>2</v>
      </c>
      <c r="S1792" s="275">
        <v>1</v>
      </c>
      <c r="T1792" s="275">
        <v>1</v>
      </c>
      <c r="U1792" s="275">
        <v>2</v>
      </c>
      <c r="V1792" s="1042">
        <v>0</v>
      </c>
      <c r="W1792" s="275">
        <v>1</v>
      </c>
      <c r="X1792" s="275">
        <v>1</v>
      </c>
      <c r="Y1792" s="275">
        <v>2</v>
      </c>
      <c r="Z1792" s="275">
        <v>4</v>
      </c>
      <c r="AA1792" s="275">
        <v>2</v>
      </c>
      <c r="AB1792" s="275">
        <v>2</v>
      </c>
      <c r="AC1792" s="275">
        <v>5</v>
      </c>
      <c r="AD1792" s="448"/>
    </row>
    <row r="1793" spans="1:30" ht="20.399999999999999" customHeight="1">
      <c r="A1793" s="794"/>
      <c r="B1793" s="670" t="s">
        <v>1468</v>
      </c>
      <c r="C1793" s="276">
        <v>12</v>
      </c>
      <c r="D1793" s="276">
        <v>12</v>
      </c>
      <c r="E1793" s="276">
        <v>0</v>
      </c>
      <c r="F1793" s="276">
        <v>0</v>
      </c>
      <c r="G1793" s="1043">
        <v>100</v>
      </c>
      <c r="H1793" s="276">
        <v>0</v>
      </c>
      <c r="I1793" s="276">
        <v>0</v>
      </c>
      <c r="J1793" s="276">
        <v>0</v>
      </c>
      <c r="K1793" s="276">
        <v>0</v>
      </c>
      <c r="L1793" s="276">
        <v>0</v>
      </c>
      <c r="M1793" s="276">
        <v>0</v>
      </c>
      <c r="N1793" s="276">
        <v>0</v>
      </c>
      <c r="O1793" s="276">
        <v>0</v>
      </c>
      <c r="P1793" s="276">
        <v>0</v>
      </c>
      <c r="Q1793" s="276">
        <v>0</v>
      </c>
      <c r="R1793" s="276">
        <v>1</v>
      </c>
      <c r="S1793" s="276">
        <v>1</v>
      </c>
      <c r="T1793" s="276">
        <v>0</v>
      </c>
      <c r="U1793" s="276">
        <v>2</v>
      </c>
      <c r="V1793" s="1044">
        <v>0</v>
      </c>
      <c r="W1793" s="276">
        <v>1</v>
      </c>
      <c r="X1793" s="276">
        <v>1</v>
      </c>
      <c r="Y1793" s="276">
        <v>1</v>
      </c>
      <c r="Z1793" s="276">
        <v>2</v>
      </c>
      <c r="AA1793" s="276">
        <v>0</v>
      </c>
      <c r="AB1793" s="276">
        <v>1</v>
      </c>
      <c r="AC1793" s="276">
        <v>2</v>
      </c>
      <c r="AD1793" s="448"/>
    </row>
    <row r="1794" spans="1:30" ht="20.399999999999999" customHeight="1">
      <c r="A1794" s="794"/>
      <c r="B1794" s="670" t="s">
        <v>1467</v>
      </c>
      <c r="C1794" s="276">
        <v>11</v>
      </c>
      <c r="D1794" s="276">
        <v>11</v>
      </c>
      <c r="E1794" s="276">
        <v>0</v>
      </c>
      <c r="F1794" s="276">
        <v>0</v>
      </c>
      <c r="G1794" s="1043">
        <v>100</v>
      </c>
      <c r="H1794" s="276">
        <v>0</v>
      </c>
      <c r="I1794" s="276">
        <v>0</v>
      </c>
      <c r="J1794" s="276">
        <v>0</v>
      </c>
      <c r="K1794" s="276">
        <v>0</v>
      </c>
      <c r="L1794" s="276">
        <v>0</v>
      </c>
      <c r="M1794" s="276">
        <v>0</v>
      </c>
      <c r="N1794" s="276">
        <v>0</v>
      </c>
      <c r="O1794" s="276">
        <v>0</v>
      </c>
      <c r="P1794" s="276">
        <v>0</v>
      </c>
      <c r="Q1794" s="276">
        <v>0</v>
      </c>
      <c r="R1794" s="276">
        <v>1</v>
      </c>
      <c r="S1794" s="276">
        <v>0</v>
      </c>
      <c r="T1794" s="276">
        <v>1</v>
      </c>
      <c r="U1794" s="276">
        <v>0</v>
      </c>
      <c r="V1794" s="1044">
        <v>0</v>
      </c>
      <c r="W1794" s="276">
        <v>0</v>
      </c>
      <c r="X1794" s="276">
        <v>0</v>
      </c>
      <c r="Y1794" s="276">
        <v>1</v>
      </c>
      <c r="Z1794" s="276">
        <v>2</v>
      </c>
      <c r="AA1794" s="276">
        <v>2</v>
      </c>
      <c r="AB1794" s="276">
        <v>1</v>
      </c>
      <c r="AC1794" s="276">
        <v>3</v>
      </c>
      <c r="AD1794" s="448"/>
    </row>
    <row r="1795" spans="1:30" ht="20.399999999999999" customHeight="1">
      <c r="A1795" s="794"/>
      <c r="B1795" s="670" t="s">
        <v>4104</v>
      </c>
      <c r="C1795" s="276">
        <v>0</v>
      </c>
      <c r="D1795" s="276">
        <v>0</v>
      </c>
      <c r="E1795" s="276">
        <v>0</v>
      </c>
      <c r="F1795" s="276">
        <v>0</v>
      </c>
      <c r="G1795" s="1043">
        <v>0</v>
      </c>
      <c r="H1795" s="276">
        <v>0</v>
      </c>
      <c r="I1795" s="276">
        <v>0</v>
      </c>
      <c r="J1795" s="276">
        <v>0</v>
      </c>
      <c r="K1795" s="276">
        <v>0</v>
      </c>
      <c r="L1795" s="276">
        <v>0</v>
      </c>
      <c r="M1795" s="276">
        <v>0</v>
      </c>
      <c r="N1795" s="276">
        <v>0</v>
      </c>
      <c r="O1795" s="276">
        <v>0</v>
      </c>
      <c r="P1795" s="276">
        <v>0</v>
      </c>
      <c r="Q1795" s="276">
        <v>0</v>
      </c>
      <c r="R1795" s="276">
        <v>0</v>
      </c>
      <c r="S1795" s="276">
        <v>0</v>
      </c>
      <c r="T1795" s="276">
        <v>0</v>
      </c>
      <c r="U1795" s="276">
        <v>0</v>
      </c>
      <c r="V1795" s="1044">
        <v>0</v>
      </c>
      <c r="W1795" s="276">
        <v>0</v>
      </c>
      <c r="X1795" s="276">
        <v>0</v>
      </c>
      <c r="Y1795" s="276">
        <v>0</v>
      </c>
      <c r="Z1795" s="276">
        <v>0</v>
      </c>
      <c r="AA1795" s="276">
        <v>0</v>
      </c>
      <c r="AB1795" s="276">
        <v>0</v>
      </c>
      <c r="AC1795" s="276">
        <v>0</v>
      </c>
      <c r="AD1795" s="448"/>
    </row>
    <row r="1796" spans="1:30" ht="20.399999999999999" customHeight="1">
      <c r="A1796" s="407"/>
      <c r="B1796" s="407"/>
      <c r="C1796" s="407"/>
      <c r="D1796" s="407"/>
      <c r="E1796" s="407"/>
      <c r="F1796" s="407"/>
      <c r="G1796" s="407"/>
      <c r="H1796" s="407"/>
      <c r="I1796" s="407"/>
      <c r="J1796" s="407"/>
      <c r="K1796" s="407"/>
      <c r="L1796" s="407"/>
      <c r="M1796" s="407"/>
      <c r="N1796" s="407"/>
      <c r="O1796" s="407"/>
      <c r="P1796" s="407"/>
      <c r="Q1796" s="407"/>
      <c r="R1796" s="407"/>
      <c r="S1796" s="407"/>
      <c r="T1796" s="407"/>
      <c r="U1796" s="407"/>
      <c r="V1796" s="407"/>
      <c r="W1796" s="407"/>
      <c r="X1796" s="407"/>
      <c r="Y1796" s="407"/>
      <c r="Z1796" s="407"/>
      <c r="AA1796" s="407"/>
      <c r="AB1796" s="407"/>
      <c r="AC1796" s="407"/>
      <c r="AD1796" s="448"/>
    </row>
    <row r="1797" spans="1:30" ht="20.399999999999999" customHeight="1">
      <c r="A1797" s="796" t="s">
        <v>2961</v>
      </c>
      <c r="B1797" s="669" t="s">
        <v>2960</v>
      </c>
      <c r="C1797" s="275">
        <v>21</v>
      </c>
      <c r="D1797" s="275">
        <v>21</v>
      </c>
      <c r="E1797" s="275">
        <v>0</v>
      </c>
      <c r="F1797" s="275">
        <v>0</v>
      </c>
      <c r="G1797" s="1041">
        <v>100</v>
      </c>
      <c r="H1797" s="275">
        <v>0</v>
      </c>
      <c r="I1797" s="275">
        <v>0</v>
      </c>
      <c r="J1797" s="275">
        <v>0</v>
      </c>
      <c r="K1797" s="275">
        <v>0</v>
      </c>
      <c r="L1797" s="275">
        <v>0</v>
      </c>
      <c r="M1797" s="275">
        <v>0</v>
      </c>
      <c r="N1797" s="275">
        <v>0</v>
      </c>
      <c r="O1797" s="275">
        <v>0</v>
      </c>
      <c r="P1797" s="275">
        <v>0</v>
      </c>
      <c r="Q1797" s="275">
        <v>0</v>
      </c>
      <c r="R1797" s="275">
        <v>0</v>
      </c>
      <c r="S1797" s="275">
        <v>0</v>
      </c>
      <c r="T1797" s="275">
        <v>0</v>
      </c>
      <c r="U1797" s="275">
        <v>1</v>
      </c>
      <c r="V1797" s="1042">
        <v>3</v>
      </c>
      <c r="W1797" s="275">
        <v>2</v>
      </c>
      <c r="X1797" s="275">
        <v>2</v>
      </c>
      <c r="Y1797" s="275">
        <v>2</v>
      </c>
      <c r="Z1797" s="275">
        <v>2</v>
      </c>
      <c r="AA1797" s="275">
        <v>3</v>
      </c>
      <c r="AB1797" s="275">
        <v>2</v>
      </c>
      <c r="AC1797" s="275">
        <v>4</v>
      </c>
      <c r="AD1797" s="448"/>
    </row>
    <row r="1798" spans="1:30" ht="20.399999999999999" customHeight="1">
      <c r="A1798" s="794"/>
      <c r="B1798" s="670" t="s">
        <v>1468</v>
      </c>
      <c r="C1798" s="276">
        <v>9</v>
      </c>
      <c r="D1798" s="276">
        <v>9</v>
      </c>
      <c r="E1798" s="276">
        <v>0</v>
      </c>
      <c r="F1798" s="276">
        <v>0</v>
      </c>
      <c r="G1798" s="1043">
        <v>100</v>
      </c>
      <c r="H1798" s="276">
        <v>0</v>
      </c>
      <c r="I1798" s="276">
        <v>0</v>
      </c>
      <c r="J1798" s="276">
        <v>0</v>
      </c>
      <c r="K1798" s="276">
        <v>0</v>
      </c>
      <c r="L1798" s="276">
        <v>0</v>
      </c>
      <c r="M1798" s="276">
        <v>0</v>
      </c>
      <c r="N1798" s="276">
        <v>0</v>
      </c>
      <c r="O1798" s="276">
        <v>0</v>
      </c>
      <c r="P1798" s="276">
        <v>0</v>
      </c>
      <c r="Q1798" s="276">
        <v>0</v>
      </c>
      <c r="R1798" s="276">
        <v>0</v>
      </c>
      <c r="S1798" s="276">
        <v>0</v>
      </c>
      <c r="T1798" s="276">
        <v>0</v>
      </c>
      <c r="U1798" s="276">
        <v>0</v>
      </c>
      <c r="V1798" s="1044">
        <v>2</v>
      </c>
      <c r="W1798" s="276">
        <v>0</v>
      </c>
      <c r="X1798" s="276">
        <v>2</v>
      </c>
      <c r="Y1798" s="276">
        <v>1</v>
      </c>
      <c r="Z1798" s="276">
        <v>1</v>
      </c>
      <c r="AA1798" s="276">
        <v>2</v>
      </c>
      <c r="AB1798" s="276">
        <v>1</v>
      </c>
      <c r="AC1798" s="276">
        <v>0</v>
      </c>
      <c r="AD1798" s="448"/>
    </row>
    <row r="1799" spans="1:30" ht="20.399999999999999" customHeight="1">
      <c r="A1799" s="794"/>
      <c r="B1799" s="670" t="s">
        <v>1467</v>
      </c>
      <c r="C1799" s="276">
        <v>12</v>
      </c>
      <c r="D1799" s="276">
        <v>12</v>
      </c>
      <c r="E1799" s="276">
        <v>0</v>
      </c>
      <c r="F1799" s="276">
        <v>0</v>
      </c>
      <c r="G1799" s="1043">
        <v>100</v>
      </c>
      <c r="H1799" s="276">
        <v>0</v>
      </c>
      <c r="I1799" s="276">
        <v>0</v>
      </c>
      <c r="J1799" s="276">
        <v>0</v>
      </c>
      <c r="K1799" s="276">
        <v>0</v>
      </c>
      <c r="L1799" s="276">
        <v>0</v>
      </c>
      <c r="M1799" s="276">
        <v>0</v>
      </c>
      <c r="N1799" s="276">
        <v>0</v>
      </c>
      <c r="O1799" s="276">
        <v>0</v>
      </c>
      <c r="P1799" s="276">
        <v>0</v>
      </c>
      <c r="Q1799" s="276">
        <v>0</v>
      </c>
      <c r="R1799" s="276">
        <v>0</v>
      </c>
      <c r="S1799" s="276">
        <v>0</v>
      </c>
      <c r="T1799" s="276">
        <v>0</v>
      </c>
      <c r="U1799" s="276">
        <v>1</v>
      </c>
      <c r="V1799" s="1044">
        <v>1</v>
      </c>
      <c r="W1799" s="276">
        <v>2</v>
      </c>
      <c r="X1799" s="276">
        <v>0</v>
      </c>
      <c r="Y1799" s="276">
        <v>1</v>
      </c>
      <c r="Z1799" s="276">
        <v>1</v>
      </c>
      <c r="AA1799" s="276">
        <v>1</v>
      </c>
      <c r="AB1799" s="276">
        <v>1</v>
      </c>
      <c r="AC1799" s="276">
        <v>4</v>
      </c>
      <c r="AD1799" s="448"/>
    </row>
    <row r="1800" spans="1:30" ht="20.399999999999999" customHeight="1">
      <c r="A1800" s="794"/>
      <c r="B1800" s="670" t="s">
        <v>4104</v>
      </c>
      <c r="C1800" s="276">
        <v>0</v>
      </c>
      <c r="D1800" s="276">
        <v>0</v>
      </c>
      <c r="E1800" s="276">
        <v>0</v>
      </c>
      <c r="F1800" s="276">
        <v>0</v>
      </c>
      <c r="G1800" s="1043">
        <v>0</v>
      </c>
      <c r="H1800" s="276">
        <v>0</v>
      </c>
      <c r="I1800" s="276">
        <v>0</v>
      </c>
      <c r="J1800" s="276">
        <v>0</v>
      </c>
      <c r="K1800" s="276">
        <v>0</v>
      </c>
      <c r="L1800" s="276">
        <v>0</v>
      </c>
      <c r="M1800" s="276">
        <v>0</v>
      </c>
      <c r="N1800" s="276">
        <v>0</v>
      </c>
      <c r="O1800" s="276">
        <v>0</v>
      </c>
      <c r="P1800" s="276">
        <v>0</v>
      </c>
      <c r="Q1800" s="276">
        <v>0</v>
      </c>
      <c r="R1800" s="276">
        <v>0</v>
      </c>
      <c r="S1800" s="276">
        <v>0</v>
      </c>
      <c r="T1800" s="276">
        <v>0</v>
      </c>
      <c r="U1800" s="276">
        <v>0</v>
      </c>
      <c r="V1800" s="1044">
        <v>0</v>
      </c>
      <c r="W1800" s="276">
        <v>0</v>
      </c>
      <c r="X1800" s="276">
        <v>0</v>
      </c>
      <c r="Y1800" s="276">
        <v>0</v>
      </c>
      <c r="Z1800" s="276">
        <v>0</v>
      </c>
      <c r="AA1800" s="276">
        <v>0</v>
      </c>
      <c r="AB1800" s="276">
        <v>0</v>
      </c>
      <c r="AC1800" s="276">
        <v>0</v>
      </c>
      <c r="AD1800" s="448"/>
    </row>
    <row r="1801" spans="1:30" ht="20.399999999999999" customHeight="1">
      <c r="A1801" s="407"/>
      <c r="B1801" s="407"/>
      <c r="C1801" s="407"/>
      <c r="D1801" s="407"/>
      <c r="E1801" s="407"/>
      <c r="F1801" s="407"/>
      <c r="G1801" s="407"/>
      <c r="H1801" s="407"/>
      <c r="I1801" s="407"/>
      <c r="J1801" s="407"/>
      <c r="K1801" s="407"/>
      <c r="L1801" s="407"/>
      <c r="M1801" s="407"/>
      <c r="N1801" s="407"/>
      <c r="O1801" s="407"/>
      <c r="P1801" s="407"/>
      <c r="Q1801" s="407"/>
      <c r="R1801" s="407"/>
      <c r="S1801" s="407"/>
      <c r="T1801" s="407"/>
      <c r="U1801" s="407"/>
      <c r="V1801" s="407"/>
      <c r="W1801" s="407"/>
      <c r="X1801" s="407"/>
      <c r="Y1801" s="407"/>
      <c r="Z1801" s="407"/>
      <c r="AA1801" s="407"/>
      <c r="AB1801" s="407"/>
      <c r="AC1801" s="407"/>
      <c r="AD1801" s="448"/>
    </row>
    <row r="1802" spans="1:30" ht="20.399999999999999" customHeight="1">
      <c r="A1802" s="796" t="s">
        <v>2959</v>
      </c>
      <c r="B1802" s="669" t="s">
        <v>2958</v>
      </c>
      <c r="C1802" s="275">
        <v>1</v>
      </c>
      <c r="D1802" s="275">
        <v>1</v>
      </c>
      <c r="E1802" s="275">
        <v>0</v>
      </c>
      <c r="F1802" s="275">
        <v>0</v>
      </c>
      <c r="G1802" s="1041">
        <v>100</v>
      </c>
      <c r="H1802" s="275">
        <v>0</v>
      </c>
      <c r="I1802" s="275">
        <v>0</v>
      </c>
      <c r="J1802" s="275">
        <v>0</v>
      </c>
      <c r="K1802" s="275">
        <v>0</v>
      </c>
      <c r="L1802" s="275">
        <v>0</v>
      </c>
      <c r="M1802" s="275">
        <v>0</v>
      </c>
      <c r="N1802" s="275">
        <v>0</v>
      </c>
      <c r="O1802" s="275">
        <v>0</v>
      </c>
      <c r="P1802" s="275">
        <v>0</v>
      </c>
      <c r="Q1802" s="275">
        <v>0</v>
      </c>
      <c r="R1802" s="275">
        <v>0</v>
      </c>
      <c r="S1802" s="275">
        <v>0</v>
      </c>
      <c r="T1802" s="275">
        <v>0</v>
      </c>
      <c r="U1802" s="275">
        <v>0</v>
      </c>
      <c r="V1802" s="1042">
        <v>0</v>
      </c>
      <c r="W1802" s="275">
        <v>0</v>
      </c>
      <c r="X1802" s="275">
        <v>0</v>
      </c>
      <c r="Y1802" s="275">
        <v>0</v>
      </c>
      <c r="Z1802" s="275">
        <v>0</v>
      </c>
      <c r="AA1802" s="275">
        <v>0</v>
      </c>
      <c r="AB1802" s="275">
        <v>0</v>
      </c>
      <c r="AC1802" s="275">
        <v>1</v>
      </c>
      <c r="AD1802" s="448"/>
    </row>
    <row r="1803" spans="1:30" ht="20.399999999999999" customHeight="1">
      <c r="A1803" s="794"/>
      <c r="B1803" s="670" t="s">
        <v>1468</v>
      </c>
      <c r="C1803" s="276">
        <v>0</v>
      </c>
      <c r="D1803" s="276">
        <v>0</v>
      </c>
      <c r="E1803" s="276">
        <v>0</v>
      </c>
      <c r="F1803" s="276">
        <v>0</v>
      </c>
      <c r="G1803" s="1043">
        <v>0</v>
      </c>
      <c r="H1803" s="276">
        <v>0</v>
      </c>
      <c r="I1803" s="276">
        <v>0</v>
      </c>
      <c r="J1803" s="276">
        <v>0</v>
      </c>
      <c r="K1803" s="276">
        <v>0</v>
      </c>
      <c r="L1803" s="276">
        <v>0</v>
      </c>
      <c r="M1803" s="276">
        <v>0</v>
      </c>
      <c r="N1803" s="276">
        <v>0</v>
      </c>
      <c r="O1803" s="276">
        <v>0</v>
      </c>
      <c r="P1803" s="276">
        <v>0</v>
      </c>
      <c r="Q1803" s="276">
        <v>0</v>
      </c>
      <c r="R1803" s="276">
        <v>0</v>
      </c>
      <c r="S1803" s="276">
        <v>0</v>
      </c>
      <c r="T1803" s="276">
        <v>0</v>
      </c>
      <c r="U1803" s="276">
        <v>0</v>
      </c>
      <c r="V1803" s="1044">
        <v>0</v>
      </c>
      <c r="W1803" s="276">
        <v>0</v>
      </c>
      <c r="X1803" s="276">
        <v>0</v>
      </c>
      <c r="Y1803" s="276">
        <v>0</v>
      </c>
      <c r="Z1803" s="276">
        <v>0</v>
      </c>
      <c r="AA1803" s="276">
        <v>0</v>
      </c>
      <c r="AB1803" s="276">
        <v>0</v>
      </c>
      <c r="AC1803" s="276">
        <v>0</v>
      </c>
      <c r="AD1803" s="448"/>
    </row>
    <row r="1804" spans="1:30" ht="20.399999999999999" customHeight="1">
      <c r="A1804" s="794"/>
      <c r="B1804" s="670" t="s">
        <v>1467</v>
      </c>
      <c r="C1804" s="276">
        <v>1</v>
      </c>
      <c r="D1804" s="276">
        <v>1</v>
      </c>
      <c r="E1804" s="276">
        <v>0</v>
      </c>
      <c r="F1804" s="276">
        <v>0</v>
      </c>
      <c r="G1804" s="1043">
        <v>100</v>
      </c>
      <c r="H1804" s="276">
        <v>0</v>
      </c>
      <c r="I1804" s="276">
        <v>0</v>
      </c>
      <c r="J1804" s="276">
        <v>0</v>
      </c>
      <c r="K1804" s="276">
        <v>0</v>
      </c>
      <c r="L1804" s="276">
        <v>0</v>
      </c>
      <c r="M1804" s="276">
        <v>0</v>
      </c>
      <c r="N1804" s="276">
        <v>0</v>
      </c>
      <c r="O1804" s="276">
        <v>0</v>
      </c>
      <c r="P1804" s="276">
        <v>0</v>
      </c>
      <c r="Q1804" s="276">
        <v>0</v>
      </c>
      <c r="R1804" s="276">
        <v>0</v>
      </c>
      <c r="S1804" s="276">
        <v>0</v>
      </c>
      <c r="T1804" s="276">
        <v>0</v>
      </c>
      <c r="U1804" s="276">
        <v>0</v>
      </c>
      <c r="V1804" s="1044">
        <v>0</v>
      </c>
      <c r="W1804" s="276">
        <v>0</v>
      </c>
      <c r="X1804" s="276">
        <v>0</v>
      </c>
      <c r="Y1804" s="276">
        <v>0</v>
      </c>
      <c r="Z1804" s="276">
        <v>0</v>
      </c>
      <c r="AA1804" s="276">
        <v>0</v>
      </c>
      <c r="AB1804" s="276">
        <v>0</v>
      </c>
      <c r="AC1804" s="276">
        <v>1</v>
      </c>
      <c r="AD1804" s="448"/>
    </row>
    <row r="1805" spans="1:30" ht="20.399999999999999" customHeight="1">
      <c r="A1805" s="794"/>
      <c r="B1805" s="670" t="s">
        <v>4104</v>
      </c>
      <c r="C1805" s="276">
        <v>0</v>
      </c>
      <c r="D1805" s="276">
        <v>0</v>
      </c>
      <c r="E1805" s="276">
        <v>0</v>
      </c>
      <c r="F1805" s="276">
        <v>0</v>
      </c>
      <c r="G1805" s="1043">
        <v>0</v>
      </c>
      <c r="H1805" s="276">
        <v>0</v>
      </c>
      <c r="I1805" s="276">
        <v>0</v>
      </c>
      <c r="J1805" s="276">
        <v>0</v>
      </c>
      <c r="K1805" s="276">
        <v>0</v>
      </c>
      <c r="L1805" s="276">
        <v>0</v>
      </c>
      <c r="M1805" s="276">
        <v>0</v>
      </c>
      <c r="N1805" s="276">
        <v>0</v>
      </c>
      <c r="O1805" s="276">
        <v>0</v>
      </c>
      <c r="P1805" s="276">
        <v>0</v>
      </c>
      <c r="Q1805" s="276">
        <v>0</v>
      </c>
      <c r="R1805" s="276">
        <v>0</v>
      </c>
      <c r="S1805" s="276">
        <v>0</v>
      </c>
      <c r="T1805" s="276">
        <v>0</v>
      </c>
      <c r="U1805" s="276">
        <v>0</v>
      </c>
      <c r="V1805" s="1044">
        <v>0</v>
      </c>
      <c r="W1805" s="276">
        <v>0</v>
      </c>
      <c r="X1805" s="276">
        <v>0</v>
      </c>
      <c r="Y1805" s="276">
        <v>0</v>
      </c>
      <c r="Z1805" s="276">
        <v>0</v>
      </c>
      <c r="AA1805" s="276">
        <v>0</v>
      </c>
      <c r="AB1805" s="276">
        <v>0</v>
      </c>
      <c r="AC1805" s="276">
        <v>0</v>
      </c>
      <c r="AD1805" s="448"/>
    </row>
    <row r="1806" spans="1:30" ht="20.399999999999999" customHeight="1">
      <c r="A1806" s="407"/>
      <c r="B1806" s="407"/>
      <c r="C1806" s="407"/>
      <c r="D1806" s="407"/>
      <c r="E1806" s="407"/>
      <c r="F1806" s="407"/>
      <c r="G1806" s="407"/>
      <c r="H1806" s="407"/>
      <c r="I1806" s="407"/>
      <c r="J1806" s="407"/>
      <c r="K1806" s="407"/>
      <c r="L1806" s="407"/>
      <c r="M1806" s="407"/>
      <c r="N1806" s="407"/>
      <c r="O1806" s="407"/>
      <c r="P1806" s="407"/>
      <c r="Q1806" s="407"/>
      <c r="R1806" s="407"/>
      <c r="S1806" s="407"/>
      <c r="T1806" s="407"/>
      <c r="U1806" s="407"/>
      <c r="V1806" s="407"/>
      <c r="W1806" s="407"/>
      <c r="X1806" s="407"/>
      <c r="Y1806" s="407"/>
      <c r="Z1806" s="407"/>
      <c r="AA1806" s="407"/>
      <c r="AB1806" s="407"/>
      <c r="AC1806" s="407"/>
      <c r="AD1806" s="448"/>
    </row>
    <row r="1807" spans="1:30" ht="20.399999999999999" customHeight="1">
      <c r="A1807" s="796" t="s">
        <v>2957</v>
      </c>
      <c r="B1807" s="669" t="s">
        <v>2956</v>
      </c>
      <c r="C1807" s="275">
        <v>49</v>
      </c>
      <c r="D1807" s="275">
        <v>49</v>
      </c>
      <c r="E1807" s="275">
        <v>0</v>
      </c>
      <c r="F1807" s="275">
        <v>0</v>
      </c>
      <c r="G1807" s="1041">
        <v>100</v>
      </c>
      <c r="H1807" s="275">
        <v>0</v>
      </c>
      <c r="I1807" s="275">
        <v>0</v>
      </c>
      <c r="J1807" s="275">
        <v>0</v>
      </c>
      <c r="K1807" s="275">
        <v>0</v>
      </c>
      <c r="L1807" s="275">
        <v>0</v>
      </c>
      <c r="M1807" s="275">
        <v>0</v>
      </c>
      <c r="N1807" s="275">
        <v>0</v>
      </c>
      <c r="O1807" s="275">
        <v>0</v>
      </c>
      <c r="P1807" s="275">
        <v>0</v>
      </c>
      <c r="Q1807" s="275">
        <v>0</v>
      </c>
      <c r="R1807" s="275">
        <v>1</v>
      </c>
      <c r="S1807" s="275">
        <v>0</v>
      </c>
      <c r="T1807" s="275">
        <v>2</v>
      </c>
      <c r="U1807" s="275">
        <v>3</v>
      </c>
      <c r="V1807" s="1042">
        <v>2</v>
      </c>
      <c r="W1807" s="275">
        <v>5</v>
      </c>
      <c r="X1807" s="275">
        <v>12</v>
      </c>
      <c r="Y1807" s="275">
        <v>9</v>
      </c>
      <c r="Z1807" s="275">
        <v>5</v>
      </c>
      <c r="AA1807" s="275">
        <v>5</v>
      </c>
      <c r="AB1807" s="275">
        <v>5</v>
      </c>
      <c r="AC1807" s="275">
        <v>0</v>
      </c>
      <c r="AD1807" s="448"/>
    </row>
    <row r="1808" spans="1:30" ht="20.399999999999999" customHeight="1">
      <c r="A1808" s="794"/>
      <c r="B1808" s="670" t="s">
        <v>1468</v>
      </c>
      <c r="C1808" s="276">
        <v>32</v>
      </c>
      <c r="D1808" s="276">
        <v>32</v>
      </c>
      <c r="E1808" s="276">
        <v>0</v>
      </c>
      <c r="F1808" s="276">
        <v>0</v>
      </c>
      <c r="G1808" s="1043">
        <v>100</v>
      </c>
      <c r="H1808" s="276">
        <v>0</v>
      </c>
      <c r="I1808" s="276">
        <v>0</v>
      </c>
      <c r="J1808" s="276">
        <v>0</v>
      </c>
      <c r="K1808" s="276">
        <v>0</v>
      </c>
      <c r="L1808" s="276">
        <v>0</v>
      </c>
      <c r="M1808" s="276">
        <v>0</v>
      </c>
      <c r="N1808" s="276">
        <v>0</v>
      </c>
      <c r="O1808" s="276">
        <v>0</v>
      </c>
      <c r="P1808" s="276">
        <v>0</v>
      </c>
      <c r="Q1808" s="276">
        <v>0</v>
      </c>
      <c r="R1808" s="276">
        <v>1</v>
      </c>
      <c r="S1808" s="276">
        <v>0</v>
      </c>
      <c r="T1808" s="276">
        <v>2</v>
      </c>
      <c r="U1808" s="276">
        <v>3</v>
      </c>
      <c r="V1808" s="1044">
        <v>2</v>
      </c>
      <c r="W1808" s="276">
        <v>4</v>
      </c>
      <c r="X1808" s="276">
        <v>7</v>
      </c>
      <c r="Y1808" s="276">
        <v>6</v>
      </c>
      <c r="Z1808" s="276">
        <v>4</v>
      </c>
      <c r="AA1808" s="276">
        <v>2</v>
      </c>
      <c r="AB1808" s="276">
        <v>1</v>
      </c>
      <c r="AC1808" s="276">
        <v>0</v>
      </c>
      <c r="AD1808" s="448"/>
    </row>
    <row r="1809" spans="1:30" ht="20.399999999999999" customHeight="1">
      <c r="A1809" s="794"/>
      <c r="B1809" s="670" t="s">
        <v>1467</v>
      </c>
      <c r="C1809" s="276">
        <v>17</v>
      </c>
      <c r="D1809" s="276">
        <v>17</v>
      </c>
      <c r="E1809" s="276">
        <v>0</v>
      </c>
      <c r="F1809" s="276">
        <v>0</v>
      </c>
      <c r="G1809" s="1043">
        <v>100</v>
      </c>
      <c r="H1809" s="276">
        <v>0</v>
      </c>
      <c r="I1809" s="276">
        <v>0</v>
      </c>
      <c r="J1809" s="276">
        <v>0</v>
      </c>
      <c r="K1809" s="276">
        <v>0</v>
      </c>
      <c r="L1809" s="276">
        <v>0</v>
      </c>
      <c r="M1809" s="276">
        <v>0</v>
      </c>
      <c r="N1809" s="276">
        <v>0</v>
      </c>
      <c r="O1809" s="276">
        <v>0</v>
      </c>
      <c r="P1809" s="276">
        <v>0</v>
      </c>
      <c r="Q1809" s="276">
        <v>0</v>
      </c>
      <c r="R1809" s="276">
        <v>0</v>
      </c>
      <c r="S1809" s="276">
        <v>0</v>
      </c>
      <c r="T1809" s="276">
        <v>0</v>
      </c>
      <c r="U1809" s="276">
        <v>0</v>
      </c>
      <c r="V1809" s="1044">
        <v>0</v>
      </c>
      <c r="W1809" s="276">
        <v>1</v>
      </c>
      <c r="X1809" s="276">
        <v>5</v>
      </c>
      <c r="Y1809" s="276">
        <v>3</v>
      </c>
      <c r="Z1809" s="276">
        <v>1</v>
      </c>
      <c r="AA1809" s="276">
        <v>3</v>
      </c>
      <c r="AB1809" s="276">
        <v>4</v>
      </c>
      <c r="AC1809" s="276">
        <v>0</v>
      </c>
      <c r="AD1809" s="448"/>
    </row>
    <row r="1810" spans="1:30" ht="20.399999999999999" customHeight="1">
      <c r="A1810" s="794"/>
      <c r="B1810" s="670" t="s">
        <v>4104</v>
      </c>
      <c r="C1810" s="276">
        <v>0</v>
      </c>
      <c r="D1810" s="276">
        <v>0</v>
      </c>
      <c r="E1810" s="276">
        <v>0</v>
      </c>
      <c r="F1810" s="276">
        <v>0</v>
      </c>
      <c r="G1810" s="1043">
        <v>0</v>
      </c>
      <c r="H1810" s="276">
        <v>0</v>
      </c>
      <c r="I1810" s="276">
        <v>0</v>
      </c>
      <c r="J1810" s="276">
        <v>0</v>
      </c>
      <c r="K1810" s="276">
        <v>0</v>
      </c>
      <c r="L1810" s="276">
        <v>0</v>
      </c>
      <c r="M1810" s="276">
        <v>0</v>
      </c>
      <c r="N1810" s="276">
        <v>0</v>
      </c>
      <c r="O1810" s="276">
        <v>0</v>
      </c>
      <c r="P1810" s="276">
        <v>0</v>
      </c>
      <c r="Q1810" s="276">
        <v>0</v>
      </c>
      <c r="R1810" s="276">
        <v>0</v>
      </c>
      <c r="S1810" s="276">
        <v>0</v>
      </c>
      <c r="T1810" s="276">
        <v>0</v>
      </c>
      <c r="U1810" s="276">
        <v>0</v>
      </c>
      <c r="V1810" s="1044">
        <v>0</v>
      </c>
      <c r="W1810" s="276">
        <v>0</v>
      </c>
      <c r="X1810" s="276">
        <v>0</v>
      </c>
      <c r="Y1810" s="276">
        <v>0</v>
      </c>
      <c r="Z1810" s="276">
        <v>0</v>
      </c>
      <c r="AA1810" s="276">
        <v>0</v>
      </c>
      <c r="AB1810" s="276">
        <v>0</v>
      </c>
      <c r="AC1810" s="276">
        <v>0</v>
      </c>
      <c r="AD1810" s="448"/>
    </row>
    <row r="1811" spans="1:30" ht="20.399999999999999" customHeight="1">
      <c r="A1811" s="407"/>
      <c r="B1811" s="407"/>
      <c r="C1811" s="407"/>
      <c r="D1811" s="407"/>
      <c r="E1811" s="407"/>
      <c r="F1811" s="407"/>
      <c r="G1811" s="407"/>
      <c r="H1811" s="407"/>
      <c r="I1811" s="407"/>
      <c r="J1811" s="407"/>
      <c r="K1811" s="407"/>
      <c r="L1811" s="407"/>
      <c r="M1811" s="407"/>
      <c r="N1811" s="407"/>
      <c r="O1811" s="407"/>
      <c r="P1811" s="407"/>
      <c r="Q1811" s="407"/>
      <c r="R1811" s="407"/>
      <c r="S1811" s="407"/>
      <c r="T1811" s="407"/>
      <c r="U1811" s="407"/>
      <c r="V1811" s="407"/>
      <c r="W1811" s="407"/>
      <c r="X1811" s="407"/>
      <c r="Y1811" s="407"/>
      <c r="Z1811" s="407"/>
      <c r="AA1811" s="407"/>
      <c r="AB1811" s="407"/>
      <c r="AC1811" s="407"/>
      <c r="AD1811" s="448"/>
    </row>
    <row r="1812" spans="1:30" ht="20.399999999999999" customHeight="1">
      <c r="A1812" s="796" t="s">
        <v>2955</v>
      </c>
      <c r="B1812" s="669" t="s">
        <v>2954</v>
      </c>
      <c r="C1812" s="275">
        <v>6</v>
      </c>
      <c r="D1812" s="275">
        <v>6</v>
      </c>
      <c r="E1812" s="275">
        <v>0</v>
      </c>
      <c r="F1812" s="275">
        <v>0</v>
      </c>
      <c r="G1812" s="1041">
        <v>100</v>
      </c>
      <c r="H1812" s="275">
        <v>0</v>
      </c>
      <c r="I1812" s="275">
        <v>0</v>
      </c>
      <c r="J1812" s="275">
        <v>0</v>
      </c>
      <c r="K1812" s="275">
        <v>0</v>
      </c>
      <c r="L1812" s="275">
        <v>0</v>
      </c>
      <c r="M1812" s="275">
        <v>0</v>
      </c>
      <c r="N1812" s="275">
        <v>0</v>
      </c>
      <c r="O1812" s="275">
        <v>0</v>
      </c>
      <c r="P1812" s="275">
        <v>0</v>
      </c>
      <c r="Q1812" s="275">
        <v>0</v>
      </c>
      <c r="R1812" s="275">
        <v>0</v>
      </c>
      <c r="S1812" s="275">
        <v>0</v>
      </c>
      <c r="T1812" s="275">
        <v>0</v>
      </c>
      <c r="U1812" s="275">
        <v>0</v>
      </c>
      <c r="V1812" s="1042">
        <v>0</v>
      </c>
      <c r="W1812" s="275">
        <v>0</v>
      </c>
      <c r="X1812" s="275">
        <v>0</v>
      </c>
      <c r="Y1812" s="275">
        <v>0</v>
      </c>
      <c r="Z1812" s="275">
        <v>2</v>
      </c>
      <c r="AA1812" s="275">
        <v>1</v>
      </c>
      <c r="AB1812" s="275">
        <v>2</v>
      </c>
      <c r="AC1812" s="275">
        <v>1</v>
      </c>
      <c r="AD1812" s="448"/>
    </row>
    <row r="1813" spans="1:30" ht="20.399999999999999" customHeight="1">
      <c r="A1813" s="794"/>
      <c r="B1813" s="670" t="s">
        <v>1468</v>
      </c>
      <c r="C1813" s="276">
        <v>1</v>
      </c>
      <c r="D1813" s="276">
        <v>1</v>
      </c>
      <c r="E1813" s="276">
        <v>0</v>
      </c>
      <c r="F1813" s="276">
        <v>0</v>
      </c>
      <c r="G1813" s="1043">
        <v>100</v>
      </c>
      <c r="H1813" s="276">
        <v>0</v>
      </c>
      <c r="I1813" s="276">
        <v>0</v>
      </c>
      <c r="J1813" s="276">
        <v>0</v>
      </c>
      <c r="K1813" s="276">
        <v>0</v>
      </c>
      <c r="L1813" s="276">
        <v>0</v>
      </c>
      <c r="M1813" s="276">
        <v>0</v>
      </c>
      <c r="N1813" s="276">
        <v>0</v>
      </c>
      <c r="O1813" s="276">
        <v>0</v>
      </c>
      <c r="P1813" s="276">
        <v>0</v>
      </c>
      <c r="Q1813" s="276">
        <v>0</v>
      </c>
      <c r="R1813" s="276">
        <v>0</v>
      </c>
      <c r="S1813" s="276">
        <v>0</v>
      </c>
      <c r="T1813" s="276">
        <v>0</v>
      </c>
      <c r="U1813" s="276">
        <v>0</v>
      </c>
      <c r="V1813" s="1044">
        <v>0</v>
      </c>
      <c r="W1813" s="276">
        <v>0</v>
      </c>
      <c r="X1813" s="276">
        <v>0</v>
      </c>
      <c r="Y1813" s="276">
        <v>0</v>
      </c>
      <c r="Z1813" s="276">
        <v>0</v>
      </c>
      <c r="AA1813" s="276">
        <v>0</v>
      </c>
      <c r="AB1813" s="276">
        <v>1</v>
      </c>
      <c r="AC1813" s="276">
        <v>0</v>
      </c>
      <c r="AD1813" s="448"/>
    </row>
    <row r="1814" spans="1:30" ht="20.399999999999999" customHeight="1">
      <c r="A1814" s="794"/>
      <c r="B1814" s="670" t="s">
        <v>1467</v>
      </c>
      <c r="C1814" s="276">
        <v>5</v>
      </c>
      <c r="D1814" s="276">
        <v>5</v>
      </c>
      <c r="E1814" s="276">
        <v>0</v>
      </c>
      <c r="F1814" s="276">
        <v>0</v>
      </c>
      <c r="G1814" s="1043">
        <v>100</v>
      </c>
      <c r="H1814" s="276">
        <v>0</v>
      </c>
      <c r="I1814" s="276">
        <v>0</v>
      </c>
      <c r="J1814" s="276">
        <v>0</v>
      </c>
      <c r="K1814" s="276">
        <v>0</v>
      </c>
      <c r="L1814" s="276">
        <v>0</v>
      </c>
      <c r="M1814" s="276">
        <v>0</v>
      </c>
      <c r="N1814" s="276">
        <v>0</v>
      </c>
      <c r="O1814" s="276">
        <v>0</v>
      </c>
      <c r="P1814" s="276">
        <v>0</v>
      </c>
      <c r="Q1814" s="276">
        <v>0</v>
      </c>
      <c r="R1814" s="276">
        <v>0</v>
      </c>
      <c r="S1814" s="276">
        <v>0</v>
      </c>
      <c r="T1814" s="276">
        <v>0</v>
      </c>
      <c r="U1814" s="276">
        <v>0</v>
      </c>
      <c r="V1814" s="1044">
        <v>0</v>
      </c>
      <c r="W1814" s="276">
        <v>0</v>
      </c>
      <c r="X1814" s="276">
        <v>0</v>
      </c>
      <c r="Y1814" s="276">
        <v>0</v>
      </c>
      <c r="Z1814" s="276">
        <v>2</v>
      </c>
      <c r="AA1814" s="276">
        <v>1</v>
      </c>
      <c r="AB1814" s="276">
        <v>1</v>
      </c>
      <c r="AC1814" s="276">
        <v>1</v>
      </c>
      <c r="AD1814" s="448"/>
    </row>
    <row r="1815" spans="1:30" ht="20.399999999999999" customHeight="1">
      <c r="A1815" s="794"/>
      <c r="B1815" s="670" t="s">
        <v>4104</v>
      </c>
      <c r="C1815" s="276">
        <v>0</v>
      </c>
      <c r="D1815" s="276">
        <v>0</v>
      </c>
      <c r="E1815" s="276">
        <v>0</v>
      </c>
      <c r="F1815" s="276">
        <v>0</v>
      </c>
      <c r="G1815" s="1043">
        <v>0</v>
      </c>
      <c r="H1815" s="276">
        <v>0</v>
      </c>
      <c r="I1815" s="276">
        <v>0</v>
      </c>
      <c r="J1815" s="276">
        <v>0</v>
      </c>
      <c r="K1815" s="276">
        <v>0</v>
      </c>
      <c r="L1815" s="276">
        <v>0</v>
      </c>
      <c r="M1815" s="276">
        <v>0</v>
      </c>
      <c r="N1815" s="276">
        <v>0</v>
      </c>
      <c r="O1815" s="276">
        <v>0</v>
      </c>
      <c r="P1815" s="276">
        <v>0</v>
      </c>
      <c r="Q1815" s="276">
        <v>0</v>
      </c>
      <c r="R1815" s="276">
        <v>0</v>
      </c>
      <c r="S1815" s="276">
        <v>0</v>
      </c>
      <c r="T1815" s="276">
        <v>0</v>
      </c>
      <c r="U1815" s="276">
        <v>0</v>
      </c>
      <c r="V1815" s="1044">
        <v>0</v>
      </c>
      <c r="W1815" s="276">
        <v>0</v>
      </c>
      <c r="X1815" s="276">
        <v>0</v>
      </c>
      <c r="Y1815" s="276">
        <v>0</v>
      </c>
      <c r="Z1815" s="276">
        <v>0</v>
      </c>
      <c r="AA1815" s="276">
        <v>0</v>
      </c>
      <c r="AB1815" s="276">
        <v>0</v>
      </c>
      <c r="AC1815" s="276">
        <v>0</v>
      </c>
      <c r="AD1815" s="448"/>
    </row>
    <row r="1816" spans="1:30" ht="20.399999999999999" customHeight="1">
      <c r="A1816" s="407"/>
      <c r="B1816" s="407"/>
      <c r="C1816" s="407"/>
      <c r="D1816" s="407"/>
      <c r="E1816" s="407"/>
      <c r="F1816" s="407"/>
      <c r="G1816" s="407"/>
      <c r="H1816" s="407"/>
      <c r="I1816" s="407"/>
      <c r="J1816" s="407"/>
      <c r="K1816" s="407"/>
      <c r="L1816" s="407"/>
      <c r="M1816" s="407"/>
      <c r="N1816" s="407"/>
      <c r="O1816" s="407"/>
      <c r="P1816" s="407"/>
      <c r="Q1816" s="407"/>
      <c r="R1816" s="407"/>
      <c r="S1816" s="407"/>
      <c r="T1816" s="407"/>
      <c r="U1816" s="407"/>
      <c r="V1816" s="407"/>
      <c r="W1816" s="407"/>
      <c r="X1816" s="407"/>
      <c r="Y1816" s="407"/>
      <c r="Z1816" s="407"/>
      <c r="AA1816" s="407"/>
      <c r="AB1816" s="407"/>
      <c r="AC1816" s="407"/>
      <c r="AD1816" s="448"/>
    </row>
    <row r="1817" spans="1:30" ht="20.399999999999999" customHeight="1">
      <c r="A1817" s="796" t="s">
        <v>2953</v>
      </c>
      <c r="B1817" s="669" t="s">
        <v>2952</v>
      </c>
      <c r="C1817" s="275">
        <v>1</v>
      </c>
      <c r="D1817" s="275">
        <v>1</v>
      </c>
      <c r="E1817" s="275">
        <v>0</v>
      </c>
      <c r="F1817" s="275">
        <v>0</v>
      </c>
      <c r="G1817" s="1041">
        <v>100</v>
      </c>
      <c r="H1817" s="275">
        <v>0</v>
      </c>
      <c r="I1817" s="275">
        <v>0</v>
      </c>
      <c r="J1817" s="275">
        <v>0</v>
      </c>
      <c r="K1817" s="275">
        <v>0</v>
      </c>
      <c r="L1817" s="275">
        <v>0</v>
      </c>
      <c r="M1817" s="275">
        <v>0</v>
      </c>
      <c r="N1817" s="275">
        <v>0</v>
      </c>
      <c r="O1817" s="275">
        <v>0</v>
      </c>
      <c r="P1817" s="275">
        <v>1</v>
      </c>
      <c r="Q1817" s="275">
        <v>0</v>
      </c>
      <c r="R1817" s="275">
        <v>0</v>
      </c>
      <c r="S1817" s="275">
        <v>0</v>
      </c>
      <c r="T1817" s="275">
        <v>0</v>
      </c>
      <c r="U1817" s="275">
        <v>0</v>
      </c>
      <c r="V1817" s="1042">
        <v>0</v>
      </c>
      <c r="W1817" s="275">
        <v>0</v>
      </c>
      <c r="X1817" s="275">
        <v>0</v>
      </c>
      <c r="Y1817" s="275">
        <v>0</v>
      </c>
      <c r="Z1817" s="275">
        <v>0</v>
      </c>
      <c r="AA1817" s="275">
        <v>0</v>
      </c>
      <c r="AB1817" s="275">
        <v>0</v>
      </c>
      <c r="AC1817" s="275">
        <v>0</v>
      </c>
      <c r="AD1817" s="448"/>
    </row>
    <row r="1818" spans="1:30" ht="20.399999999999999" customHeight="1">
      <c r="A1818" s="794"/>
      <c r="B1818" s="670" t="s">
        <v>1468</v>
      </c>
      <c r="C1818" s="276">
        <v>0</v>
      </c>
      <c r="D1818" s="276">
        <v>0</v>
      </c>
      <c r="E1818" s="276">
        <v>0</v>
      </c>
      <c r="F1818" s="276">
        <v>0</v>
      </c>
      <c r="G1818" s="1043">
        <v>0</v>
      </c>
      <c r="H1818" s="276">
        <v>0</v>
      </c>
      <c r="I1818" s="276">
        <v>0</v>
      </c>
      <c r="J1818" s="276">
        <v>0</v>
      </c>
      <c r="K1818" s="276">
        <v>0</v>
      </c>
      <c r="L1818" s="276">
        <v>0</v>
      </c>
      <c r="M1818" s="276">
        <v>0</v>
      </c>
      <c r="N1818" s="276">
        <v>0</v>
      </c>
      <c r="O1818" s="276">
        <v>0</v>
      </c>
      <c r="P1818" s="276">
        <v>0</v>
      </c>
      <c r="Q1818" s="276">
        <v>0</v>
      </c>
      <c r="R1818" s="276">
        <v>0</v>
      </c>
      <c r="S1818" s="276">
        <v>0</v>
      </c>
      <c r="T1818" s="276">
        <v>0</v>
      </c>
      <c r="U1818" s="276">
        <v>0</v>
      </c>
      <c r="V1818" s="1044">
        <v>0</v>
      </c>
      <c r="W1818" s="276">
        <v>0</v>
      </c>
      <c r="X1818" s="276">
        <v>0</v>
      </c>
      <c r="Y1818" s="276">
        <v>0</v>
      </c>
      <c r="Z1818" s="276">
        <v>0</v>
      </c>
      <c r="AA1818" s="276">
        <v>0</v>
      </c>
      <c r="AB1818" s="276">
        <v>0</v>
      </c>
      <c r="AC1818" s="276">
        <v>0</v>
      </c>
      <c r="AD1818" s="448"/>
    </row>
    <row r="1819" spans="1:30" ht="20.399999999999999" customHeight="1">
      <c r="A1819" s="794"/>
      <c r="B1819" s="670" t="s">
        <v>1467</v>
      </c>
      <c r="C1819" s="276">
        <v>1</v>
      </c>
      <c r="D1819" s="276">
        <v>1</v>
      </c>
      <c r="E1819" s="276">
        <v>0</v>
      </c>
      <c r="F1819" s="276">
        <v>0</v>
      </c>
      <c r="G1819" s="1043">
        <v>100</v>
      </c>
      <c r="H1819" s="276">
        <v>0</v>
      </c>
      <c r="I1819" s="276">
        <v>0</v>
      </c>
      <c r="J1819" s="276">
        <v>0</v>
      </c>
      <c r="K1819" s="276">
        <v>0</v>
      </c>
      <c r="L1819" s="276">
        <v>0</v>
      </c>
      <c r="M1819" s="276">
        <v>0</v>
      </c>
      <c r="N1819" s="276">
        <v>0</v>
      </c>
      <c r="O1819" s="276">
        <v>0</v>
      </c>
      <c r="P1819" s="276">
        <v>1</v>
      </c>
      <c r="Q1819" s="276">
        <v>0</v>
      </c>
      <c r="R1819" s="276">
        <v>0</v>
      </c>
      <c r="S1819" s="276">
        <v>0</v>
      </c>
      <c r="T1819" s="276">
        <v>0</v>
      </c>
      <c r="U1819" s="276">
        <v>0</v>
      </c>
      <c r="V1819" s="1044">
        <v>0</v>
      </c>
      <c r="W1819" s="276">
        <v>0</v>
      </c>
      <c r="X1819" s="276">
        <v>0</v>
      </c>
      <c r="Y1819" s="276">
        <v>0</v>
      </c>
      <c r="Z1819" s="276">
        <v>0</v>
      </c>
      <c r="AA1819" s="276">
        <v>0</v>
      </c>
      <c r="AB1819" s="276">
        <v>0</v>
      </c>
      <c r="AC1819" s="276">
        <v>0</v>
      </c>
      <c r="AD1819" s="448"/>
    </row>
    <row r="1820" spans="1:30" ht="20.399999999999999" customHeight="1">
      <c r="A1820" s="794"/>
      <c r="B1820" s="670" t="s">
        <v>4104</v>
      </c>
      <c r="C1820" s="276">
        <v>0</v>
      </c>
      <c r="D1820" s="276">
        <v>0</v>
      </c>
      <c r="E1820" s="276">
        <v>0</v>
      </c>
      <c r="F1820" s="276">
        <v>0</v>
      </c>
      <c r="G1820" s="1043">
        <v>0</v>
      </c>
      <c r="H1820" s="276">
        <v>0</v>
      </c>
      <c r="I1820" s="276">
        <v>0</v>
      </c>
      <c r="J1820" s="276">
        <v>0</v>
      </c>
      <c r="K1820" s="276">
        <v>0</v>
      </c>
      <c r="L1820" s="276">
        <v>0</v>
      </c>
      <c r="M1820" s="276">
        <v>0</v>
      </c>
      <c r="N1820" s="276">
        <v>0</v>
      </c>
      <c r="O1820" s="276">
        <v>0</v>
      </c>
      <c r="P1820" s="276">
        <v>0</v>
      </c>
      <c r="Q1820" s="276">
        <v>0</v>
      </c>
      <c r="R1820" s="276">
        <v>0</v>
      </c>
      <c r="S1820" s="276">
        <v>0</v>
      </c>
      <c r="T1820" s="276">
        <v>0</v>
      </c>
      <c r="U1820" s="276">
        <v>0</v>
      </c>
      <c r="V1820" s="1044">
        <v>0</v>
      </c>
      <c r="W1820" s="276">
        <v>0</v>
      </c>
      <c r="X1820" s="276">
        <v>0</v>
      </c>
      <c r="Y1820" s="276">
        <v>0</v>
      </c>
      <c r="Z1820" s="276">
        <v>0</v>
      </c>
      <c r="AA1820" s="276">
        <v>0</v>
      </c>
      <c r="AB1820" s="276">
        <v>0</v>
      </c>
      <c r="AC1820" s="276">
        <v>0</v>
      </c>
      <c r="AD1820" s="448"/>
    </row>
    <row r="1821" spans="1:30" ht="20.399999999999999" customHeight="1">
      <c r="A1821" s="407"/>
      <c r="B1821" s="407"/>
      <c r="C1821" s="407"/>
      <c r="D1821" s="407"/>
      <c r="E1821" s="407"/>
      <c r="F1821" s="407"/>
      <c r="G1821" s="407"/>
      <c r="H1821" s="407"/>
      <c r="I1821" s="407"/>
      <c r="J1821" s="407"/>
      <c r="K1821" s="407"/>
      <c r="L1821" s="407"/>
      <c r="M1821" s="407"/>
      <c r="N1821" s="407"/>
      <c r="O1821" s="407"/>
      <c r="P1821" s="407"/>
      <c r="Q1821" s="407"/>
      <c r="R1821" s="407"/>
      <c r="S1821" s="407"/>
      <c r="T1821" s="407"/>
      <c r="U1821" s="407"/>
      <c r="V1821" s="407"/>
      <c r="W1821" s="407"/>
      <c r="X1821" s="407"/>
      <c r="Y1821" s="407"/>
      <c r="Z1821" s="407"/>
      <c r="AA1821" s="407"/>
      <c r="AB1821" s="407"/>
      <c r="AC1821" s="407"/>
      <c r="AD1821" s="448"/>
    </row>
    <row r="1822" spans="1:30" ht="20.399999999999999" customHeight="1">
      <c r="A1822" s="796" t="s">
        <v>2951</v>
      </c>
      <c r="B1822" s="669" t="s">
        <v>2950</v>
      </c>
      <c r="C1822" s="275">
        <v>3</v>
      </c>
      <c r="D1822" s="275">
        <v>3</v>
      </c>
      <c r="E1822" s="275">
        <v>0</v>
      </c>
      <c r="F1822" s="275">
        <v>0</v>
      </c>
      <c r="G1822" s="1041">
        <v>100</v>
      </c>
      <c r="H1822" s="275">
        <v>0</v>
      </c>
      <c r="I1822" s="275">
        <v>0</v>
      </c>
      <c r="J1822" s="275">
        <v>0</v>
      </c>
      <c r="K1822" s="275">
        <v>0</v>
      </c>
      <c r="L1822" s="275">
        <v>0</v>
      </c>
      <c r="M1822" s="275">
        <v>0</v>
      </c>
      <c r="N1822" s="275">
        <v>0</v>
      </c>
      <c r="O1822" s="275">
        <v>0</v>
      </c>
      <c r="P1822" s="275">
        <v>0</v>
      </c>
      <c r="Q1822" s="275">
        <v>0</v>
      </c>
      <c r="R1822" s="275">
        <v>0</v>
      </c>
      <c r="S1822" s="275">
        <v>0</v>
      </c>
      <c r="T1822" s="275">
        <v>0</v>
      </c>
      <c r="U1822" s="275">
        <v>0</v>
      </c>
      <c r="V1822" s="1042">
        <v>0</v>
      </c>
      <c r="W1822" s="275">
        <v>0</v>
      </c>
      <c r="X1822" s="275">
        <v>0</v>
      </c>
      <c r="Y1822" s="275">
        <v>0</v>
      </c>
      <c r="Z1822" s="275">
        <v>0</v>
      </c>
      <c r="AA1822" s="275">
        <v>1</v>
      </c>
      <c r="AB1822" s="275">
        <v>2</v>
      </c>
      <c r="AC1822" s="275">
        <v>0</v>
      </c>
      <c r="AD1822" s="448"/>
    </row>
    <row r="1823" spans="1:30" ht="20.399999999999999" customHeight="1">
      <c r="A1823" s="669"/>
      <c r="B1823" s="669" t="s">
        <v>2949</v>
      </c>
      <c r="C1823" s="797"/>
      <c r="D1823" s="797"/>
      <c r="E1823" s="797"/>
      <c r="F1823" s="797"/>
      <c r="G1823" s="797"/>
      <c r="H1823" s="797"/>
      <c r="I1823" s="797"/>
      <c r="J1823" s="797"/>
      <c r="K1823" s="797"/>
      <c r="L1823" s="797"/>
      <c r="M1823" s="797"/>
      <c r="N1823" s="797"/>
      <c r="O1823" s="797"/>
      <c r="P1823" s="797"/>
      <c r="Q1823" s="797"/>
      <c r="R1823" s="797"/>
      <c r="S1823" s="797"/>
      <c r="T1823" s="797"/>
      <c r="U1823" s="797"/>
      <c r="V1823" s="797"/>
      <c r="W1823" s="797"/>
      <c r="X1823" s="797"/>
      <c r="Y1823" s="797"/>
      <c r="Z1823" s="797"/>
      <c r="AA1823" s="797"/>
      <c r="AB1823" s="797"/>
      <c r="AC1823" s="797"/>
      <c r="AD1823" s="448"/>
    </row>
    <row r="1824" spans="1:30" ht="20.399999999999999" customHeight="1">
      <c r="A1824" s="794"/>
      <c r="B1824" s="670" t="s">
        <v>1468</v>
      </c>
      <c r="C1824" s="276">
        <v>0</v>
      </c>
      <c r="D1824" s="276">
        <v>0</v>
      </c>
      <c r="E1824" s="276">
        <v>0</v>
      </c>
      <c r="F1824" s="276">
        <v>0</v>
      </c>
      <c r="G1824" s="1043">
        <v>0</v>
      </c>
      <c r="H1824" s="276">
        <v>0</v>
      </c>
      <c r="I1824" s="276">
        <v>0</v>
      </c>
      <c r="J1824" s="276">
        <v>0</v>
      </c>
      <c r="K1824" s="276">
        <v>0</v>
      </c>
      <c r="L1824" s="276">
        <v>0</v>
      </c>
      <c r="M1824" s="276">
        <v>0</v>
      </c>
      <c r="N1824" s="276">
        <v>0</v>
      </c>
      <c r="O1824" s="276">
        <v>0</v>
      </c>
      <c r="P1824" s="276">
        <v>0</v>
      </c>
      <c r="Q1824" s="276">
        <v>0</v>
      </c>
      <c r="R1824" s="276">
        <v>0</v>
      </c>
      <c r="S1824" s="276">
        <v>0</v>
      </c>
      <c r="T1824" s="276">
        <v>0</v>
      </c>
      <c r="U1824" s="276">
        <v>0</v>
      </c>
      <c r="V1824" s="1044">
        <v>0</v>
      </c>
      <c r="W1824" s="276">
        <v>0</v>
      </c>
      <c r="X1824" s="276">
        <v>0</v>
      </c>
      <c r="Y1824" s="276">
        <v>0</v>
      </c>
      <c r="Z1824" s="276">
        <v>0</v>
      </c>
      <c r="AA1824" s="276">
        <v>0</v>
      </c>
      <c r="AB1824" s="276">
        <v>0</v>
      </c>
      <c r="AC1824" s="276">
        <v>0</v>
      </c>
      <c r="AD1824" s="448"/>
    </row>
    <row r="1825" spans="1:30" ht="20.399999999999999" customHeight="1">
      <c r="A1825" s="794"/>
      <c r="B1825" s="670" t="s">
        <v>1467</v>
      </c>
      <c r="C1825" s="276">
        <v>3</v>
      </c>
      <c r="D1825" s="276">
        <v>3</v>
      </c>
      <c r="E1825" s="276">
        <v>0</v>
      </c>
      <c r="F1825" s="276">
        <v>0</v>
      </c>
      <c r="G1825" s="1043">
        <v>100</v>
      </c>
      <c r="H1825" s="276">
        <v>0</v>
      </c>
      <c r="I1825" s="276">
        <v>0</v>
      </c>
      <c r="J1825" s="276">
        <v>0</v>
      </c>
      <c r="K1825" s="276">
        <v>0</v>
      </c>
      <c r="L1825" s="276">
        <v>0</v>
      </c>
      <c r="M1825" s="276">
        <v>0</v>
      </c>
      <c r="N1825" s="276">
        <v>0</v>
      </c>
      <c r="O1825" s="276">
        <v>0</v>
      </c>
      <c r="P1825" s="276">
        <v>0</v>
      </c>
      <c r="Q1825" s="276">
        <v>0</v>
      </c>
      <c r="R1825" s="276">
        <v>0</v>
      </c>
      <c r="S1825" s="276">
        <v>0</v>
      </c>
      <c r="T1825" s="276">
        <v>0</v>
      </c>
      <c r="U1825" s="276">
        <v>0</v>
      </c>
      <c r="V1825" s="1044">
        <v>0</v>
      </c>
      <c r="W1825" s="276">
        <v>0</v>
      </c>
      <c r="X1825" s="276">
        <v>0</v>
      </c>
      <c r="Y1825" s="276">
        <v>0</v>
      </c>
      <c r="Z1825" s="276">
        <v>0</v>
      </c>
      <c r="AA1825" s="276">
        <v>1</v>
      </c>
      <c r="AB1825" s="276">
        <v>2</v>
      </c>
      <c r="AC1825" s="276">
        <v>0</v>
      </c>
      <c r="AD1825" s="448"/>
    </row>
    <row r="1826" spans="1:30" ht="20.399999999999999" customHeight="1">
      <c r="A1826" s="794"/>
      <c r="B1826" s="670" t="s">
        <v>4104</v>
      </c>
      <c r="C1826" s="276">
        <v>0</v>
      </c>
      <c r="D1826" s="276">
        <v>0</v>
      </c>
      <c r="E1826" s="276">
        <v>0</v>
      </c>
      <c r="F1826" s="276">
        <v>0</v>
      </c>
      <c r="G1826" s="1043">
        <v>0</v>
      </c>
      <c r="H1826" s="276">
        <v>0</v>
      </c>
      <c r="I1826" s="276">
        <v>0</v>
      </c>
      <c r="J1826" s="276">
        <v>0</v>
      </c>
      <c r="K1826" s="276">
        <v>0</v>
      </c>
      <c r="L1826" s="276">
        <v>0</v>
      </c>
      <c r="M1826" s="276">
        <v>0</v>
      </c>
      <c r="N1826" s="276">
        <v>0</v>
      </c>
      <c r="O1826" s="276">
        <v>0</v>
      </c>
      <c r="P1826" s="276">
        <v>0</v>
      </c>
      <c r="Q1826" s="276">
        <v>0</v>
      </c>
      <c r="R1826" s="276">
        <v>0</v>
      </c>
      <c r="S1826" s="276">
        <v>0</v>
      </c>
      <c r="T1826" s="276">
        <v>0</v>
      </c>
      <c r="U1826" s="276">
        <v>0</v>
      </c>
      <c r="V1826" s="1044">
        <v>0</v>
      </c>
      <c r="W1826" s="276">
        <v>0</v>
      </c>
      <c r="X1826" s="276">
        <v>0</v>
      </c>
      <c r="Y1826" s="276">
        <v>0</v>
      </c>
      <c r="Z1826" s="276">
        <v>0</v>
      </c>
      <c r="AA1826" s="276">
        <v>0</v>
      </c>
      <c r="AB1826" s="276">
        <v>0</v>
      </c>
      <c r="AC1826" s="276">
        <v>0</v>
      </c>
      <c r="AD1826" s="448"/>
    </row>
    <row r="1827" spans="1:30" ht="20.399999999999999" customHeight="1">
      <c r="A1827" s="407"/>
      <c r="B1827" s="407"/>
      <c r="C1827" s="407"/>
      <c r="D1827" s="407"/>
      <c r="E1827" s="407"/>
      <c r="F1827" s="407"/>
      <c r="G1827" s="407"/>
      <c r="H1827" s="407"/>
      <c r="I1827" s="407"/>
      <c r="J1827" s="407"/>
      <c r="K1827" s="407"/>
      <c r="L1827" s="407"/>
      <c r="M1827" s="407"/>
      <c r="N1827" s="407"/>
      <c r="O1827" s="407"/>
      <c r="P1827" s="407"/>
      <c r="Q1827" s="407"/>
      <c r="R1827" s="407"/>
      <c r="S1827" s="407"/>
      <c r="T1827" s="407"/>
      <c r="U1827" s="407"/>
      <c r="V1827" s="407"/>
      <c r="W1827" s="407"/>
      <c r="X1827" s="407"/>
      <c r="Y1827" s="407"/>
      <c r="Z1827" s="407"/>
      <c r="AA1827" s="407"/>
      <c r="AB1827" s="407"/>
      <c r="AC1827" s="407"/>
      <c r="AD1827" s="448"/>
    </row>
    <row r="1828" spans="1:30" ht="20.399999999999999" customHeight="1">
      <c r="A1828" s="796" t="s">
        <v>2948</v>
      </c>
      <c r="B1828" s="669" t="s">
        <v>2947</v>
      </c>
      <c r="C1828" s="275">
        <v>2</v>
      </c>
      <c r="D1828" s="275">
        <v>2</v>
      </c>
      <c r="E1828" s="275">
        <v>0</v>
      </c>
      <c r="F1828" s="275">
        <v>0</v>
      </c>
      <c r="G1828" s="1041">
        <v>100</v>
      </c>
      <c r="H1828" s="275">
        <v>0</v>
      </c>
      <c r="I1828" s="275">
        <v>0</v>
      </c>
      <c r="J1828" s="275">
        <v>0</v>
      </c>
      <c r="K1828" s="275">
        <v>0</v>
      </c>
      <c r="L1828" s="275">
        <v>0</v>
      </c>
      <c r="M1828" s="275">
        <v>0</v>
      </c>
      <c r="N1828" s="275">
        <v>0</v>
      </c>
      <c r="O1828" s="275">
        <v>0</v>
      </c>
      <c r="P1828" s="275">
        <v>0</v>
      </c>
      <c r="Q1828" s="275">
        <v>0</v>
      </c>
      <c r="R1828" s="275">
        <v>0</v>
      </c>
      <c r="S1828" s="275">
        <v>0</v>
      </c>
      <c r="T1828" s="275">
        <v>0</v>
      </c>
      <c r="U1828" s="275">
        <v>0</v>
      </c>
      <c r="V1828" s="1042">
        <v>0</v>
      </c>
      <c r="W1828" s="275">
        <v>0</v>
      </c>
      <c r="X1828" s="275">
        <v>0</v>
      </c>
      <c r="Y1828" s="275">
        <v>0</v>
      </c>
      <c r="Z1828" s="275">
        <v>0</v>
      </c>
      <c r="AA1828" s="275">
        <v>0</v>
      </c>
      <c r="AB1828" s="275">
        <v>1</v>
      </c>
      <c r="AC1828" s="275">
        <v>1</v>
      </c>
      <c r="AD1828" s="448"/>
    </row>
    <row r="1829" spans="1:30" ht="20.399999999999999" customHeight="1">
      <c r="A1829" s="794"/>
      <c r="B1829" s="670" t="s">
        <v>1468</v>
      </c>
      <c r="C1829" s="276">
        <v>1</v>
      </c>
      <c r="D1829" s="276">
        <v>1</v>
      </c>
      <c r="E1829" s="276">
        <v>0</v>
      </c>
      <c r="F1829" s="276">
        <v>0</v>
      </c>
      <c r="G1829" s="1043">
        <v>100</v>
      </c>
      <c r="H1829" s="276">
        <v>0</v>
      </c>
      <c r="I1829" s="276">
        <v>0</v>
      </c>
      <c r="J1829" s="276">
        <v>0</v>
      </c>
      <c r="K1829" s="276">
        <v>0</v>
      </c>
      <c r="L1829" s="276">
        <v>0</v>
      </c>
      <c r="M1829" s="276">
        <v>0</v>
      </c>
      <c r="N1829" s="276">
        <v>0</v>
      </c>
      <c r="O1829" s="276">
        <v>0</v>
      </c>
      <c r="P1829" s="276">
        <v>0</v>
      </c>
      <c r="Q1829" s="276">
        <v>0</v>
      </c>
      <c r="R1829" s="276">
        <v>0</v>
      </c>
      <c r="S1829" s="276">
        <v>0</v>
      </c>
      <c r="T1829" s="276">
        <v>0</v>
      </c>
      <c r="U1829" s="276">
        <v>0</v>
      </c>
      <c r="V1829" s="1044">
        <v>0</v>
      </c>
      <c r="W1829" s="276">
        <v>0</v>
      </c>
      <c r="X1829" s="276">
        <v>0</v>
      </c>
      <c r="Y1829" s="276">
        <v>0</v>
      </c>
      <c r="Z1829" s="276">
        <v>0</v>
      </c>
      <c r="AA1829" s="276">
        <v>0</v>
      </c>
      <c r="AB1829" s="276">
        <v>1</v>
      </c>
      <c r="AC1829" s="276">
        <v>0</v>
      </c>
      <c r="AD1829" s="448"/>
    </row>
    <row r="1830" spans="1:30" ht="20.399999999999999" customHeight="1">
      <c r="A1830" s="794"/>
      <c r="B1830" s="670" t="s">
        <v>1467</v>
      </c>
      <c r="C1830" s="276">
        <v>1</v>
      </c>
      <c r="D1830" s="276">
        <v>1</v>
      </c>
      <c r="E1830" s="276">
        <v>0</v>
      </c>
      <c r="F1830" s="276">
        <v>0</v>
      </c>
      <c r="G1830" s="1043">
        <v>100</v>
      </c>
      <c r="H1830" s="276">
        <v>0</v>
      </c>
      <c r="I1830" s="276">
        <v>0</v>
      </c>
      <c r="J1830" s="276">
        <v>0</v>
      </c>
      <c r="K1830" s="276">
        <v>0</v>
      </c>
      <c r="L1830" s="276">
        <v>0</v>
      </c>
      <c r="M1830" s="276">
        <v>0</v>
      </c>
      <c r="N1830" s="276">
        <v>0</v>
      </c>
      <c r="O1830" s="276">
        <v>0</v>
      </c>
      <c r="P1830" s="276">
        <v>0</v>
      </c>
      <c r="Q1830" s="276">
        <v>0</v>
      </c>
      <c r="R1830" s="276">
        <v>0</v>
      </c>
      <c r="S1830" s="276">
        <v>0</v>
      </c>
      <c r="T1830" s="276">
        <v>0</v>
      </c>
      <c r="U1830" s="276">
        <v>0</v>
      </c>
      <c r="V1830" s="1044">
        <v>0</v>
      </c>
      <c r="W1830" s="276">
        <v>0</v>
      </c>
      <c r="X1830" s="276">
        <v>0</v>
      </c>
      <c r="Y1830" s="276">
        <v>0</v>
      </c>
      <c r="Z1830" s="276">
        <v>0</v>
      </c>
      <c r="AA1830" s="276">
        <v>0</v>
      </c>
      <c r="AB1830" s="276">
        <v>0</v>
      </c>
      <c r="AC1830" s="276">
        <v>1</v>
      </c>
      <c r="AD1830" s="448"/>
    </row>
    <row r="1831" spans="1:30" ht="20.399999999999999" customHeight="1">
      <c r="A1831" s="794"/>
      <c r="B1831" s="670" t="s">
        <v>4104</v>
      </c>
      <c r="C1831" s="276">
        <v>0</v>
      </c>
      <c r="D1831" s="276">
        <v>0</v>
      </c>
      <c r="E1831" s="276">
        <v>0</v>
      </c>
      <c r="F1831" s="276">
        <v>0</v>
      </c>
      <c r="G1831" s="1043">
        <v>0</v>
      </c>
      <c r="H1831" s="276">
        <v>0</v>
      </c>
      <c r="I1831" s="276">
        <v>0</v>
      </c>
      <c r="J1831" s="276">
        <v>0</v>
      </c>
      <c r="K1831" s="276">
        <v>0</v>
      </c>
      <c r="L1831" s="276">
        <v>0</v>
      </c>
      <c r="M1831" s="276">
        <v>0</v>
      </c>
      <c r="N1831" s="276">
        <v>0</v>
      </c>
      <c r="O1831" s="276">
        <v>0</v>
      </c>
      <c r="P1831" s="276">
        <v>0</v>
      </c>
      <c r="Q1831" s="276">
        <v>0</v>
      </c>
      <c r="R1831" s="276">
        <v>0</v>
      </c>
      <c r="S1831" s="276">
        <v>0</v>
      </c>
      <c r="T1831" s="276">
        <v>0</v>
      </c>
      <c r="U1831" s="276">
        <v>0</v>
      </c>
      <c r="V1831" s="1044">
        <v>0</v>
      </c>
      <c r="W1831" s="276">
        <v>0</v>
      </c>
      <c r="X1831" s="276">
        <v>0</v>
      </c>
      <c r="Y1831" s="276">
        <v>0</v>
      </c>
      <c r="Z1831" s="276">
        <v>0</v>
      </c>
      <c r="AA1831" s="276">
        <v>0</v>
      </c>
      <c r="AB1831" s="276">
        <v>0</v>
      </c>
      <c r="AC1831" s="276">
        <v>0</v>
      </c>
      <c r="AD1831" s="448"/>
    </row>
    <row r="1832" spans="1:30" ht="20.399999999999999" customHeight="1">
      <c r="A1832" s="407"/>
      <c r="B1832" s="407"/>
      <c r="C1832" s="407"/>
      <c r="D1832" s="407"/>
      <c r="E1832" s="407"/>
      <c r="F1832" s="407"/>
      <c r="G1832" s="407"/>
      <c r="H1832" s="407"/>
      <c r="I1832" s="407"/>
      <c r="J1832" s="407"/>
      <c r="K1832" s="407"/>
      <c r="L1832" s="407"/>
      <c r="M1832" s="407"/>
      <c r="N1832" s="407"/>
      <c r="O1832" s="407"/>
      <c r="P1832" s="407"/>
      <c r="Q1832" s="407"/>
      <c r="R1832" s="407"/>
      <c r="S1832" s="407"/>
      <c r="T1832" s="407"/>
      <c r="U1832" s="407"/>
      <c r="V1832" s="407"/>
      <c r="W1832" s="407"/>
      <c r="X1832" s="407"/>
      <c r="Y1832" s="407"/>
      <c r="Z1832" s="407"/>
      <c r="AA1832" s="407"/>
      <c r="AB1832" s="407"/>
      <c r="AC1832" s="407"/>
      <c r="AD1832" s="448"/>
    </row>
    <row r="1833" spans="1:30" ht="20.399999999999999" customHeight="1">
      <c r="A1833" s="796" t="s">
        <v>2946</v>
      </c>
      <c r="B1833" s="669" t="s">
        <v>2945</v>
      </c>
      <c r="C1833" s="275">
        <v>6</v>
      </c>
      <c r="D1833" s="275">
        <v>6</v>
      </c>
      <c r="E1833" s="275">
        <v>0</v>
      </c>
      <c r="F1833" s="275">
        <v>0</v>
      </c>
      <c r="G1833" s="1041">
        <v>100</v>
      </c>
      <c r="H1833" s="275">
        <v>0</v>
      </c>
      <c r="I1833" s="275">
        <v>0</v>
      </c>
      <c r="J1833" s="275">
        <v>0</v>
      </c>
      <c r="K1833" s="275">
        <v>0</v>
      </c>
      <c r="L1833" s="275">
        <v>0</v>
      </c>
      <c r="M1833" s="275">
        <v>0</v>
      </c>
      <c r="N1833" s="275">
        <v>0</v>
      </c>
      <c r="O1833" s="275">
        <v>0</v>
      </c>
      <c r="P1833" s="275">
        <v>0</v>
      </c>
      <c r="Q1833" s="275">
        <v>0</v>
      </c>
      <c r="R1833" s="275">
        <v>0</v>
      </c>
      <c r="S1833" s="275">
        <v>0</v>
      </c>
      <c r="T1833" s="275">
        <v>0</v>
      </c>
      <c r="U1833" s="275">
        <v>0</v>
      </c>
      <c r="V1833" s="1042">
        <v>1</v>
      </c>
      <c r="W1833" s="275">
        <v>0</v>
      </c>
      <c r="X1833" s="275">
        <v>0</v>
      </c>
      <c r="Y1833" s="275">
        <v>0</v>
      </c>
      <c r="Z1833" s="275">
        <v>0</v>
      </c>
      <c r="AA1833" s="275">
        <v>2</v>
      </c>
      <c r="AB1833" s="275">
        <v>1</v>
      </c>
      <c r="AC1833" s="275">
        <v>2</v>
      </c>
      <c r="AD1833" s="448"/>
    </row>
    <row r="1834" spans="1:30" ht="20.399999999999999" customHeight="1">
      <c r="A1834" s="794"/>
      <c r="B1834" s="670" t="s">
        <v>1468</v>
      </c>
      <c r="C1834" s="276">
        <v>4</v>
      </c>
      <c r="D1834" s="276">
        <v>4</v>
      </c>
      <c r="E1834" s="276">
        <v>0</v>
      </c>
      <c r="F1834" s="276">
        <v>0</v>
      </c>
      <c r="G1834" s="1043">
        <v>100</v>
      </c>
      <c r="H1834" s="276">
        <v>0</v>
      </c>
      <c r="I1834" s="276">
        <v>0</v>
      </c>
      <c r="J1834" s="276">
        <v>0</v>
      </c>
      <c r="K1834" s="276">
        <v>0</v>
      </c>
      <c r="L1834" s="276">
        <v>0</v>
      </c>
      <c r="M1834" s="276">
        <v>0</v>
      </c>
      <c r="N1834" s="276">
        <v>0</v>
      </c>
      <c r="O1834" s="276">
        <v>0</v>
      </c>
      <c r="P1834" s="276">
        <v>0</v>
      </c>
      <c r="Q1834" s="276">
        <v>0</v>
      </c>
      <c r="R1834" s="276">
        <v>0</v>
      </c>
      <c r="S1834" s="276">
        <v>0</v>
      </c>
      <c r="T1834" s="276">
        <v>0</v>
      </c>
      <c r="U1834" s="276">
        <v>0</v>
      </c>
      <c r="V1834" s="1044">
        <v>0</v>
      </c>
      <c r="W1834" s="276">
        <v>0</v>
      </c>
      <c r="X1834" s="276">
        <v>0</v>
      </c>
      <c r="Y1834" s="276">
        <v>0</v>
      </c>
      <c r="Z1834" s="276">
        <v>0</v>
      </c>
      <c r="AA1834" s="276">
        <v>2</v>
      </c>
      <c r="AB1834" s="276">
        <v>1</v>
      </c>
      <c r="AC1834" s="276">
        <v>1</v>
      </c>
      <c r="AD1834" s="448"/>
    </row>
    <row r="1835" spans="1:30" ht="20.399999999999999" customHeight="1">
      <c r="A1835" s="794"/>
      <c r="B1835" s="670" t="s">
        <v>1467</v>
      </c>
      <c r="C1835" s="276">
        <v>2</v>
      </c>
      <c r="D1835" s="276">
        <v>2</v>
      </c>
      <c r="E1835" s="276">
        <v>0</v>
      </c>
      <c r="F1835" s="276">
        <v>0</v>
      </c>
      <c r="G1835" s="1043">
        <v>100</v>
      </c>
      <c r="H1835" s="276">
        <v>0</v>
      </c>
      <c r="I1835" s="276">
        <v>0</v>
      </c>
      <c r="J1835" s="276">
        <v>0</v>
      </c>
      <c r="K1835" s="276">
        <v>0</v>
      </c>
      <c r="L1835" s="276">
        <v>0</v>
      </c>
      <c r="M1835" s="276">
        <v>0</v>
      </c>
      <c r="N1835" s="276">
        <v>0</v>
      </c>
      <c r="O1835" s="276">
        <v>0</v>
      </c>
      <c r="P1835" s="276">
        <v>0</v>
      </c>
      <c r="Q1835" s="276">
        <v>0</v>
      </c>
      <c r="R1835" s="276">
        <v>0</v>
      </c>
      <c r="S1835" s="276">
        <v>0</v>
      </c>
      <c r="T1835" s="276">
        <v>0</v>
      </c>
      <c r="U1835" s="276">
        <v>0</v>
      </c>
      <c r="V1835" s="1044">
        <v>1</v>
      </c>
      <c r="W1835" s="276">
        <v>0</v>
      </c>
      <c r="X1835" s="276">
        <v>0</v>
      </c>
      <c r="Y1835" s="276">
        <v>0</v>
      </c>
      <c r="Z1835" s="276">
        <v>0</v>
      </c>
      <c r="AA1835" s="276">
        <v>0</v>
      </c>
      <c r="AB1835" s="276">
        <v>0</v>
      </c>
      <c r="AC1835" s="276">
        <v>1</v>
      </c>
      <c r="AD1835" s="448"/>
    </row>
    <row r="1836" spans="1:30" ht="20.399999999999999" customHeight="1">
      <c r="A1836" s="794"/>
      <c r="B1836" s="670" t="s">
        <v>4104</v>
      </c>
      <c r="C1836" s="276">
        <v>0</v>
      </c>
      <c r="D1836" s="276">
        <v>0</v>
      </c>
      <c r="E1836" s="276">
        <v>0</v>
      </c>
      <c r="F1836" s="276">
        <v>0</v>
      </c>
      <c r="G1836" s="1043">
        <v>0</v>
      </c>
      <c r="H1836" s="276">
        <v>0</v>
      </c>
      <c r="I1836" s="276">
        <v>0</v>
      </c>
      <c r="J1836" s="276">
        <v>0</v>
      </c>
      <c r="K1836" s="276">
        <v>0</v>
      </c>
      <c r="L1836" s="276">
        <v>0</v>
      </c>
      <c r="M1836" s="276">
        <v>0</v>
      </c>
      <c r="N1836" s="276">
        <v>0</v>
      </c>
      <c r="O1836" s="276">
        <v>0</v>
      </c>
      <c r="P1836" s="276">
        <v>0</v>
      </c>
      <c r="Q1836" s="276">
        <v>0</v>
      </c>
      <c r="R1836" s="276">
        <v>0</v>
      </c>
      <c r="S1836" s="276">
        <v>0</v>
      </c>
      <c r="T1836" s="276">
        <v>0</v>
      </c>
      <c r="U1836" s="276">
        <v>0</v>
      </c>
      <c r="V1836" s="1044">
        <v>0</v>
      </c>
      <c r="W1836" s="276">
        <v>0</v>
      </c>
      <c r="X1836" s="276">
        <v>0</v>
      </c>
      <c r="Y1836" s="276">
        <v>0</v>
      </c>
      <c r="Z1836" s="276">
        <v>0</v>
      </c>
      <c r="AA1836" s="276">
        <v>0</v>
      </c>
      <c r="AB1836" s="276">
        <v>0</v>
      </c>
      <c r="AC1836" s="276">
        <v>0</v>
      </c>
      <c r="AD1836" s="448"/>
    </row>
    <row r="1837" spans="1:30" ht="20.399999999999999" customHeight="1">
      <c r="A1837" s="407"/>
      <c r="B1837" s="407"/>
      <c r="C1837" s="407"/>
      <c r="D1837" s="407"/>
      <c r="E1837" s="407"/>
      <c r="F1837" s="407"/>
      <c r="G1837" s="407"/>
      <c r="H1837" s="407"/>
      <c r="I1837" s="407"/>
      <c r="J1837" s="407"/>
      <c r="K1837" s="407"/>
      <c r="L1837" s="407"/>
      <c r="M1837" s="407"/>
      <c r="N1837" s="407"/>
      <c r="O1837" s="407"/>
      <c r="P1837" s="407"/>
      <c r="Q1837" s="407"/>
      <c r="R1837" s="407"/>
      <c r="S1837" s="407"/>
      <c r="T1837" s="407"/>
      <c r="U1837" s="407"/>
      <c r="V1837" s="407"/>
      <c r="W1837" s="407"/>
      <c r="X1837" s="407"/>
      <c r="Y1837" s="407"/>
      <c r="Z1837" s="407"/>
      <c r="AA1837" s="407"/>
      <c r="AB1837" s="407"/>
      <c r="AC1837" s="407"/>
      <c r="AD1837" s="448"/>
    </row>
    <row r="1838" spans="1:30" ht="20.399999999999999" customHeight="1">
      <c r="A1838" s="796" t="s">
        <v>4762</v>
      </c>
      <c r="B1838" s="669" t="s">
        <v>4763</v>
      </c>
      <c r="C1838" s="275">
        <v>1</v>
      </c>
      <c r="D1838" s="275">
        <v>1</v>
      </c>
      <c r="E1838" s="275">
        <v>0</v>
      </c>
      <c r="F1838" s="275">
        <v>0</v>
      </c>
      <c r="G1838" s="1041">
        <v>100</v>
      </c>
      <c r="H1838" s="275">
        <v>1</v>
      </c>
      <c r="I1838" s="275">
        <v>0</v>
      </c>
      <c r="J1838" s="275">
        <v>0</v>
      </c>
      <c r="K1838" s="275">
        <v>1</v>
      </c>
      <c r="L1838" s="275">
        <v>0</v>
      </c>
      <c r="M1838" s="275">
        <v>0</v>
      </c>
      <c r="N1838" s="275">
        <v>0</v>
      </c>
      <c r="O1838" s="275">
        <v>0</v>
      </c>
      <c r="P1838" s="275">
        <v>0</v>
      </c>
      <c r="Q1838" s="275">
        <v>0</v>
      </c>
      <c r="R1838" s="275">
        <v>0</v>
      </c>
      <c r="S1838" s="275">
        <v>0</v>
      </c>
      <c r="T1838" s="275">
        <v>0</v>
      </c>
      <c r="U1838" s="275">
        <v>0</v>
      </c>
      <c r="V1838" s="1042">
        <v>0</v>
      </c>
      <c r="W1838" s="275">
        <v>0</v>
      </c>
      <c r="X1838" s="275">
        <v>0</v>
      </c>
      <c r="Y1838" s="275">
        <v>0</v>
      </c>
      <c r="Z1838" s="275">
        <v>0</v>
      </c>
      <c r="AA1838" s="275">
        <v>0</v>
      </c>
      <c r="AB1838" s="275">
        <v>0</v>
      </c>
      <c r="AC1838" s="275">
        <v>0</v>
      </c>
      <c r="AD1838" s="448"/>
    </row>
    <row r="1839" spans="1:30" ht="20.399999999999999" customHeight="1">
      <c r="A1839" s="794"/>
      <c r="B1839" s="670" t="s">
        <v>1468</v>
      </c>
      <c r="C1839" s="276">
        <v>1</v>
      </c>
      <c r="D1839" s="276">
        <v>1</v>
      </c>
      <c r="E1839" s="276">
        <v>0</v>
      </c>
      <c r="F1839" s="276">
        <v>0</v>
      </c>
      <c r="G1839" s="1043">
        <v>100</v>
      </c>
      <c r="H1839" s="276">
        <v>1</v>
      </c>
      <c r="I1839" s="276">
        <v>0</v>
      </c>
      <c r="J1839" s="276">
        <v>0</v>
      </c>
      <c r="K1839" s="276">
        <v>1</v>
      </c>
      <c r="L1839" s="276">
        <v>0</v>
      </c>
      <c r="M1839" s="276">
        <v>0</v>
      </c>
      <c r="N1839" s="276">
        <v>0</v>
      </c>
      <c r="O1839" s="276">
        <v>0</v>
      </c>
      <c r="P1839" s="276">
        <v>0</v>
      </c>
      <c r="Q1839" s="276">
        <v>0</v>
      </c>
      <c r="R1839" s="276">
        <v>0</v>
      </c>
      <c r="S1839" s="276">
        <v>0</v>
      </c>
      <c r="T1839" s="276">
        <v>0</v>
      </c>
      <c r="U1839" s="276">
        <v>0</v>
      </c>
      <c r="V1839" s="1044">
        <v>0</v>
      </c>
      <c r="W1839" s="276">
        <v>0</v>
      </c>
      <c r="X1839" s="276">
        <v>0</v>
      </c>
      <c r="Y1839" s="276">
        <v>0</v>
      </c>
      <c r="Z1839" s="276">
        <v>0</v>
      </c>
      <c r="AA1839" s="276">
        <v>0</v>
      </c>
      <c r="AB1839" s="276">
        <v>0</v>
      </c>
      <c r="AC1839" s="276">
        <v>0</v>
      </c>
      <c r="AD1839" s="448"/>
    </row>
    <row r="1840" spans="1:30" ht="20.399999999999999" customHeight="1">
      <c r="A1840" s="794"/>
      <c r="B1840" s="670" t="s">
        <v>1467</v>
      </c>
      <c r="C1840" s="276">
        <v>0</v>
      </c>
      <c r="D1840" s="276">
        <v>0</v>
      </c>
      <c r="E1840" s="276">
        <v>0</v>
      </c>
      <c r="F1840" s="276">
        <v>0</v>
      </c>
      <c r="G1840" s="1043">
        <v>0</v>
      </c>
      <c r="H1840" s="276">
        <v>0</v>
      </c>
      <c r="I1840" s="276">
        <v>0</v>
      </c>
      <c r="J1840" s="276">
        <v>0</v>
      </c>
      <c r="K1840" s="276">
        <v>0</v>
      </c>
      <c r="L1840" s="276">
        <v>0</v>
      </c>
      <c r="M1840" s="276">
        <v>0</v>
      </c>
      <c r="N1840" s="276">
        <v>0</v>
      </c>
      <c r="O1840" s="276">
        <v>0</v>
      </c>
      <c r="P1840" s="276">
        <v>0</v>
      </c>
      <c r="Q1840" s="276">
        <v>0</v>
      </c>
      <c r="R1840" s="276">
        <v>0</v>
      </c>
      <c r="S1840" s="276">
        <v>0</v>
      </c>
      <c r="T1840" s="276">
        <v>0</v>
      </c>
      <c r="U1840" s="276">
        <v>0</v>
      </c>
      <c r="V1840" s="1044">
        <v>0</v>
      </c>
      <c r="W1840" s="276">
        <v>0</v>
      </c>
      <c r="X1840" s="276">
        <v>0</v>
      </c>
      <c r="Y1840" s="276">
        <v>0</v>
      </c>
      <c r="Z1840" s="276">
        <v>0</v>
      </c>
      <c r="AA1840" s="276">
        <v>0</v>
      </c>
      <c r="AB1840" s="276">
        <v>0</v>
      </c>
      <c r="AC1840" s="276">
        <v>0</v>
      </c>
      <c r="AD1840" s="448"/>
    </row>
    <row r="1841" spans="1:30" ht="20.399999999999999" customHeight="1">
      <c r="A1841" s="794"/>
      <c r="B1841" s="670" t="s">
        <v>4104</v>
      </c>
      <c r="C1841" s="276">
        <v>0</v>
      </c>
      <c r="D1841" s="276">
        <v>0</v>
      </c>
      <c r="E1841" s="276">
        <v>0</v>
      </c>
      <c r="F1841" s="276">
        <v>0</v>
      </c>
      <c r="G1841" s="1043">
        <v>0</v>
      </c>
      <c r="H1841" s="276">
        <v>0</v>
      </c>
      <c r="I1841" s="276">
        <v>0</v>
      </c>
      <c r="J1841" s="276">
        <v>0</v>
      </c>
      <c r="K1841" s="276">
        <v>0</v>
      </c>
      <c r="L1841" s="276">
        <v>0</v>
      </c>
      <c r="M1841" s="276">
        <v>0</v>
      </c>
      <c r="N1841" s="276">
        <v>0</v>
      </c>
      <c r="O1841" s="276">
        <v>0</v>
      </c>
      <c r="P1841" s="276">
        <v>0</v>
      </c>
      <c r="Q1841" s="276">
        <v>0</v>
      </c>
      <c r="R1841" s="276">
        <v>0</v>
      </c>
      <c r="S1841" s="276">
        <v>0</v>
      </c>
      <c r="T1841" s="276">
        <v>0</v>
      </c>
      <c r="U1841" s="276">
        <v>0</v>
      </c>
      <c r="V1841" s="1044">
        <v>0</v>
      </c>
      <c r="W1841" s="276">
        <v>0</v>
      </c>
      <c r="X1841" s="276">
        <v>0</v>
      </c>
      <c r="Y1841" s="276">
        <v>0</v>
      </c>
      <c r="Z1841" s="276">
        <v>0</v>
      </c>
      <c r="AA1841" s="276">
        <v>0</v>
      </c>
      <c r="AB1841" s="276">
        <v>0</v>
      </c>
      <c r="AC1841" s="276">
        <v>0</v>
      </c>
      <c r="AD1841" s="448"/>
    </row>
    <row r="1842" spans="1:30" ht="20.399999999999999" customHeight="1">
      <c r="A1842" s="407"/>
      <c r="B1842" s="407"/>
      <c r="C1842" s="407"/>
      <c r="D1842" s="407"/>
      <c r="E1842" s="407"/>
      <c r="F1842" s="407"/>
      <c r="G1842" s="407"/>
      <c r="H1842" s="407"/>
      <c r="I1842" s="407"/>
      <c r="J1842" s="407"/>
      <c r="K1842" s="407"/>
      <c r="L1842" s="407"/>
      <c r="M1842" s="407"/>
      <c r="N1842" s="407"/>
      <c r="O1842" s="407"/>
      <c r="P1842" s="407"/>
      <c r="Q1842" s="407"/>
      <c r="R1842" s="407"/>
      <c r="S1842" s="407"/>
      <c r="T1842" s="407"/>
      <c r="U1842" s="407"/>
      <c r="V1842" s="407"/>
      <c r="W1842" s="407"/>
      <c r="X1842" s="407"/>
      <c r="Y1842" s="407"/>
      <c r="Z1842" s="407"/>
      <c r="AA1842" s="407"/>
      <c r="AB1842" s="407"/>
      <c r="AC1842" s="407"/>
      <c r="AD1842" s="448"/>
    </row>
    <row r="1843" spans="1:30" ht="20.399999999999999" customHeight="1">
      <c r="A1843" s="796" t="s">
        <v>4764</v>
      </c>
      <c r="B1843" s="669" t="s">
        <v>4765</v>
      </c>
      <c r="C1843" s="275">
        <v>2</v>
      </c>
      <c r="D1843" s="275">
        <v>2</v>
      </c>
      <c r="E1843" s="275">
        <v>0</v>
      </c>
      <c r="F1843" s="275">
        <v>0</v>
      </c>
      <c r="G1843" s="1041">
        <v>100</v>
      </c>
      <c r="H1843" s="275">
        <v>0</v>
      </c>
      <c r="I1843" s="275">
        <v>0</v>
      </c>
      <c r="J1843" s="275">
        <v>0</v>
      </c>
      <c r="K1843" s="275">
        <v>0</v>
      </c>
      <c r="L1843" s="275">
        <v>0</v>
      </c>
      <c r="M1843" s="275">
        <v>0</v>
      </c>
      <c r="N1843" s="275">
        <v>0</v>
      </c>
      <c r="O1843" s="275">
        <v>0</v>
      </c>
      <c r="P1843" s="275">
        <v>0</v>
      </c>
      <c r="Q1843" s="275">
        <v>0</v>
      </c>
      <c r="R1843" s="275">
        <v>0</v>
      </c>
      <c r="S1843" s="275">
        <v>0</v>
      </c>
      <c r="T1843" s="275">
        <v>0</v>
      </c>
      <c r="U1843" s="275">
        <v>1</v>
      </c>
      <c r="V1843" s="1042">
        <v>0</v>
      </c>
      <c r="W1843" s="275">
        <v>0</v>
      </c>
      <c r="X1843" s="275">
        <v>0</v>
      </c>
      <c r="Y1843" s="275">
        <v>0</v>
      </c>
      <c r="Z1843" s="275">
        <v>0</v>
      </c>
      <c r="AA1843" s="275">
        <v>0</v>
      </c>
      <c r="AB1843" s="275">
        <v>1</v>
      </c>
      <c r="AC1843" s="275">
        <v>0</v>
      </c>
      <c r="AD1843" s="448"/>
    </row>
    <row r="1844" spans="1:30" ht="20.399999999999999" customHeight="1">
      <c r="A1844" s="794"/>
      <c r="B1844" s="670" t="s">
        <v>1468</v>
      </c>
      <c r="C1844" s="276">
        <v>1</v>
      </c>
      <c r="D1844" s="276">
        <v>1</v>
      </c>
      <c r="E1844" s="276">
        <v>0</v>
      </c>
      <c r="F1844" s="276">
        <v>0</v>
      </c>
      <c r="G1844" s="1043">
        <v>100</v>
      </c>
      <c r="H1844" s="276">
        <v>0</v>
      </c>
      <c r="I1844" s="276">
        <v>0</v>
      </c>
      <c r="J1844" s="276">
        <v>0</v>
      </c>
      <c r="K1844" s="276">
        <v>0</v>
      </c>
      <c r="L1844" s="276">
        <v>0</v>
      </c>
      <c r="M1844" s="276">
        <v>0</v>
      </c>
      <c r="N1844" s="276">
        <v>0</v>
      </c>
      <c r="O1844" s="276">
        <v>0</v>
      </c>
      <c r="P1844" s="276">
        <v>0</v>
      </c>
      <c r="Q1844" s="276">
        <v>0</v>
      </c>
      <c r="R1844" s="276">
        <v>0</v>
      </c>
      <c r="S1844" s="276">
        <v>0</v>
      </c>
      <c r="T1844" s="276">
        <v>0</v>
      </c>
      <c r="U1844" s="276">
        <v>0</v>
      </c>
      <c r="V1844" s="1044">
        <v>0</v>
      </c>
      <c r="W1844" s="276">
        <v>0</v>
      </c>
      <c r="X1844" s="276">
        <v>0</v>
      </c>
      <c r="Y1844" s="276">
        <v>0</v>
      </c>
      <c r="Z1844" s="276">
        <v>0</v>
      </c>
      <c r="AA1844" s="276">
        <v>0</v>
      </c>
      <c r="AB1844" s="276">
        <v>1</v>
      </c>
      <c r="AC1844" s="276">
        <v>0</v>
      </c>
      <c r="AD1844" s="448"/>
    </row>
    <row r="1845" spans="1:30" ht="20.399999999999999" customHeight="1">
      <c r="A1845" s="794"/>
      <c r="B1845" s="670" t="s">
        <v>1467</v>
      </c>
      <c r="C1845" s="276">
        <v>1</v>
      </c>
      <c r="D1845" s="276">
        <v>1</v>
      </c>
      <c r="E1845" s="276">
        <v>0</v>
      </c>
      <c r="F1845" s="276">
        <v>0</v>
      </c>
      <c r="G1845" s="1043">
        <v>100</v>
      </c>
      <c r="H1845" s="276">
        <v>0</v>
      </c>
      <c r="I1845" s="276">
        <v>0</v>
      </c>
      <c r="J1845" s="276">
        <v>0</v>
      </c>
      <c r="K1845" s="276">
        <v>0</v>
      </c>
      <c r="L1845" s="276">
        <v>0</v>
      </c>
      <c r="M1845" s="276">
        <v>0</v>
      </c>
      <c r="N1845" s="276">
        <v>0</v>
      </c>
      <c r="O1845" s="276">
        <v>0</v>
      </c>
      <c r="P1845" s="276">
        <v>0</v>
      </c>
      <c r="Q1845" s="276">
        <v>0</v>
      </c>
      <c r="R1845" s="276">
        <v>0</v>
      </c>
      <c r="S1845" s="276">
        <v>0</v>
      </c>
      <c r="T1845" s="276">
        <v>0</v>
      </c>
      <c r="U1845" s="276">
        <v>1</v>
      </c>
      <c r="V1845" s="1044">
        <v>0</v>
      </c>
      <c r="W1845" s="276">
        <v>0</v>
      </c>
      <c r="X1845" s="276">
        <v>0</v>
      </c>
      <c r="Y1845" s="276">
        <v>0</v>
      </c>
      <c r="Z1845" s="276">
        <v>0</v>
      </c>
      <c r="AA1845" s="276">
        <v>0</v>
      </c>
      <c r="AB1845" s="276">
        <v>0</v>
      </c>
      <c r="AC1845" s="276">
        <v>0</v>
      </c>
      <c r="AD1845" s="448"/>
    </row>
    <row r="1846" spans="1:30" ht="20.399999999999999" customHeight="1">
      <c r="A1846" s="794"/>
      <c r="B1846" s="670" t="s">
        <v>4104</v>
      </c>
      <c r="C1846" s="276">
        <v>0</v>
      </c>
      <c r="D1846" s="276">
        <v>0</v>
      </c>
      <c r="E1846" s="276">
        <v>0</v>
      </c>
      <c r="F1846" s="276">
        <v>0</v>
      </c>
      <c r="G1846" s="1043">
        <v>0</v>
      </c>
      <c r="H1846" s="276">
        <v>0</v>
      </c>
      <c r="I1846" s="276">
        <v>0</v>
      </c>
      <c r="J1846" s="276">
        <v>0</v>
      </c>
      <c r="K1846" s="276">
        <v>0</v>
      </c>
      <c r="L1846" s="276">
        <v>0</v>
      </c>
      <c r="M1846" s="276">
        <v>0</v>
      </c>
      <c r="N1846" s="276">
        <v>0</v>
      </c>
      <c r="O1846" s="276">
        <v>0</v>
      </c>
      <c r="P1846" s="276">
        <v>0</v>
      </c>
      <c r="Q1846" s="276">
        <v>0</v>
      </c>
      <c r="R1846" s="276">
        <v>0</v>
      </c>
      <c r="S1846" s="276">
        <v>0</v>
      </c>
      <c r="T1846" s="276">
        <v>0</v>
      </c>
      <c r="U1846" s="276">
        <v>0</v>
      </c>
      <c r="V1846" s="1044">
        <v>0</v>
      </c>
      <c r="W1846" s="276">
        <v>0</v>
      </c>
      <c r="X1846" s="276">
        <v>0</v>
      </c>
      <c r="Y1846" s="276">
        <v>0</v>
      </c>
      <c r="Z1846" s="276">
        <v>0</v>
      </c>
      <c r="AA1846" s="276">
        <v>0</v>
      </c>
      <c r="AB1846" s="276">
        <v>0</v>
      </c>
      <c r="AC1846" s="276">
        <v>0</v>
      </c>
      <c r="AD1846" s="448"/>
    </row>
    <row r="1847" spans="1:30" ht="20.399999999999999" customHeight="1">
      <c r="A1847" s="407"/>
      <c r="B1847" s="407"/>
      <c r="C1847" s="407"/>
      <c r="D1847" s="407"/>
      <c r="E1847" s="407"/>
      <c r="F1847" s="407"/>
      <c r="G1847" s="407"/>
      <c r="H1847" s="407"/>
      <c r="I1847" s="407"/>
      <c r="J1847" s="407"/>
      <c r="K1847" s="407"/>
      <c r="L1847" s="407"/>
      <c r="M1847" s="407"/>
      <c r="N1847" s="407"/>
      <c r="O1847" s="407"/>
      <c r="P1847" s="407"/>
      <c r="Q1847" s="407"/>
      <c r="R1847" s="407"/>
      <c r="S1847" s="407"/>
      <c r="T1847" s="407"/>
      <c r="U1847" s="407"/>
      <c r="V1847" s="407"/>
      <c r="W1847" s="407"/>
      <c r="X1847" s="407"/>
      <c r="Y1847" s="407"/>
      <c r="Z1847" s="407"/>
      <c r="AA1847" s="407"/>
      <c r="AB1847" s="407"/>
      <c r="AC1847" s="407"/>
      <c r="AD1847" s="448"/>
    </row>
    <row r="1848" spans="1:30" ht="20.399999999999999" customHeight="1">
      <c r="A1848" s="796" t="s">
        <v>2944</v>
      </c>
      <c r="B1848" s="669" t="s">
        <v>2943</v>
      </c>
      <c r="C1848" s="275">
        <v>2</v>
      </c>
      <c r="D1848" s="275">
        <v>2</v>
      </c>
      <c r="E1848" s="275">
        <v>0</v>
      </c>
      <c r="F1848" s="275">
        <v>0</v>
      </c>
      <c r="G1848" s="1041">
        <v>100</v>
      </c>
      <c r="H1848" s="275">
        <v>0</v>
      </c>
      <c r="I1848" s="275">
        <v>0</v>
      </c>
      <c r="J1848" s="275">
        <v>0</v>
      </c>
      <c r="K1848" s="275">
        <v>0</v>
      </c>
      <c r="L1848" s="275">
        <v>0</v>
      </c>
      <c r="M1848" s="275">
        <v>0</v>
      </c>
      <c r="N1848" s="275">
        <v>0</v>
      </c>
      <c r="O1848" s="275">
        <v>0</v>
      </c>
      <c r="P1848" s="275">
        <v>0</v>
      </c>
      <c r="Q1848" s="275">
        <v>0</v>
      </c>
      <c r="R1848" s="275">
        <v>0</v>
      </c>
      <c r="S1848" s="275">
        <v>0</v>
      </c>
      <c r="T1848" s="275">
        <v>0</v>
      </c>
      <c r="U1848" s="275">
        <v>0</v>
      </c>
      <c r="V1848" s="1042">
        <v>0</v>
      </c>
      <c r="W1848" s="275">
        <v>0</v>
      </c>
      <c r="X1848" s="275">
        <v>0</v>
      </c>
      <c r="Y1848" s="275">
        <v>0</v>
      </c>
      <c r="Z1848" s="275">
        <v>2</v>
      </c>
      <c r="AA1848" s="275">
        <v>0</v>
      </c>
      <c r="AB1848" s="275">
        <v>0</v>
      </c>
      <c r="AC1848" s="275">
        <v>0</v>
      </c>
      <c r="AD1848" s="448"/>
    </row>
    <row r="1849" spans="1:30" ht="20.399999999999999" customHeight="1">
      <c r="A1849" s="794"/>
      <c r="B1849" s="670" t="s">
        <v>1468</v>
      </c>
      <c r="C1849" s="276">
        <v>1</v>
      </c>
      <c r="D1849" s="276">
        <v>1</v>
      </c>
      <c r="E1849" s="276">
        <v>0</v>
      </c>
      <c r="F1849" s="276">
        <v>0</v>
      </c>
      <c r="G1849" s="1043">
        <v>100</v>
      </c>
      <c r="H1849" s="276">
        <v>0</v>
      </c>
      <c r="I1849" s="276">
        <v>0</v>
      </c>
      <c r="J1849" s="276">
        <v>0</v>
      </c>
      <c r="K1849" s="276">
        <v>0</v>
      </c>
      <c r="L1849" s="276">
        <v>0</v>
      </c>
      <c r="M1849" s="276">
        <v>0</v>
      </c>
      <c r="N1849" s="276">
        <v>0</v>
      </c>
      <c r="O1849" s="276">
        <v>0</v>
      </c>
      <c r="P1849" s="276">
        <v>0</v>
      </c>
      <c r="Q1849" s="276">
        <v>0</v>
      </c>
      <c r="R1849" s="276">
        <v>0</v>
      </c>
      <c r="S1849" s="276">
        <v>0</v>
      </c>
      <c r="T1849" s="276">
        <v>0</v>
      </c>
      <c r="U1849" s="276">
        <v>0</v>
      </c>
      <c r="V1849" s="1044">
        <v>0</v>
      </c>
      <c r="W1849" s="276">
        <v>0</v>
      </c>
      <c r="X1849" s="276">
        <v>0</v>
      </c>
      <c r="Y1849" s="276">
        <v>0</v>
      </c>
      <c r="Z1849" s="276">
        <v>1</v>
      </c>
      <c r="AA1849" s="276">
        <v>0</v>
      </c>
      <c r="AB1849" s="276">
        <v>0</v>
      </c>
      <c r="AC1849" s="276">
        <v>0</v>
      </c>
      <c r="AD1849" s="448"/>
    </row>
    <row r="1850" spans="1:30" ht="20.399999999999999" customHeight="1">
      <c r="A1850" s="794"/>
      <c r="B1850" s="670" t="s">
        <v>1467</v>
      </c>
      <c r="C1850" s="276">
        <v>1</v>
      </c>
      <c r="D1850" s="276">
        <v>1</v>
      </c>
      <c r="E1850" s="276">
        <v>0</v>
      </c>
      <c r="F1850" s="276">
        <v>0</v>
      </c>
      <c r="G1850" s="1043">
        <v>100</v>
      </c>
      <c r="H1850" s="276">
        <v>0</v>
      </c>
      <c r="I1850" s="276">
        <v>0</v>
      </c>
      <c r="J1850" s="276">
        <v>0</v>
      </c>
      <c r="K1850" s="276">
        <v>0</v>
      </c>
      <c r="L1850" s="276">
        <v>0</v>
      </c>
      <c r="M1850" s="276">
        <v>0</v>
      </c>
      <c r="N1850" s="276">
        <v>0</v>
      </c>
      <c r="O1850" s="276">
        <v>0</v>
      </c>
      <c r="P1850" s="276">
        <v>0</v>
      </c>
      <c r="Q1850" s="276">
        <v>0</v>
      </c>
      <c r="R1850" s="276">
        <v>0</v>
      </c>
      <c r="S1850" s="276">
        <v>0</v>
      </c>
      <c r="T1850" s="276">
        <v>0</v>
      </c>
      <c r="U1850" s="276">
        <v>0</v>
      </c>
      <c r="V1850" s="1044">
        <v>0</v>
      </c>
      <c r="W1850" s="276">
        <v>0</v>
      </c>
      <c r="X1850" s="276">
        <v>0</v>
      </c>
      <c r="Y1850" s="276">
        <v>0</v>
      </c>
      <c r="Z1850" s="276">
        <v>1</v>
      </c>
      <c r="AA1850" s="276">
        <v>0</v>
      </c>
      <c r="AB1850" s="276">
        <v>0</v>
      </c>
      <c r="AC1850" s="276">
        <v>0</v>
      </c>
      <c r="AD1850" s="448"/>
    </row>
    <row r="1851" spans="1:30" ht="20.399999999999999" customHeight="1">
      <c r="A1851" s="794"/>
      <c r="B1851" s="670" t="s">
        <v>4104</v>
      </c>
      <c r="C1851" s="276">
        <v>0</v>
      </c>
      <c r="D1851" s="276">
        <v>0</v>
      </c>
      <c r="E1851" s="276">
        <v>0</v>
      </c>
      <c r="F1851" s="276">
        <v>0</v>
      </c>
      <c r="G1851" s="1043">
        <v>0</v>
      </c>
      <c r="H1851" s="276">
        <v>0</v>
      </c>
      <c r="I1851" s="276">
        <v>0</v>
      </c>
      <c r="J1851" s="276">
        <v>0</v>
      </c>
      <c r="K1851" s="276">
        <v>0</v>
      </c>
      <c r="L1851" s="276">
        <v>0</v>
      </c>
      <c r="M1851" s="276">
        <v>0</v>
      </c>
      <c r="N1851" s="276">
        <v>0</v>
      </c>
      <c r="O1851" s="276">
        <v>0</v>
      </c>
      <c r="P1851" s="276">
        <v>0</v>
      </c>
      <c r="Q1851" s="276">
        <v>0</v>
      </c>
      <c r="R1851" s="276">
        <v>0</v>
      </c>
      <c r="S1851" s="276">
        <v>0</v>
      </c>
      <c r="T1851" s="276">
        <v>0</v>
      </c>
      <c r="U1851" s="276">
        <v>0</v>
      </c>
      <c r="V1851" s="1044">
        <v>0</v>
      </c>
      <c r="W1851" s="276">
        <v>0</v>
      </c>
      <c r="X1851" s="276">
        <v>0</v>
      </c>
      <c r="Y1851" s="276">
        <v>0</v>
      </c>
      <c r="Z1851" s="276">
        <v>0</v>
      </c>
      <c r="AA1851" s="276">
        <v>0</v>
      </c>
      <c r="AB1851" s="276">
        <v>0</v>
      </c>
      <c r="AC1851" s="276">
        <v>0</v>
      </c>
      <c r="AD1851" s="448"/>
    </row>
    <row r="1852" spans="1:30" ht="20.399999999999999" customHeight="1">
      <c r="A1852" s="407"/>
      <c r="B1852" s="407"/>
      <c r="C1852" s="407"/>
      <c r="D1852" s="407"/>
      <c r="E1852" s="407"/>
      <c r="F1852" s="407"/>
      <c r="G1852" s="407"/>
      <c r="H1852" s="407"/>
      <c r="I1852" s="407"/>
      <c r="J1852" s="407"/>
      <c r="K1852" s="407"/>
      <c r="L1852" s="407"/>
      <c r="M1852" s="407"/>
      <c r="N1852" s="407"/>
      <c r="O1852" s="407"/>
      <c r="P1852" s="407"/>
      <c r="Q1852" s="407"/>
      <c r="R1852" s="407"/>
      <c r="S1852" s="407"/>
      <c r="T1852" s="407"/>
      <c r="U1852" s="407"/>
      <c r="V1852" s="407"/>
      <c r="W1852" s="407"/>
      <c r="X1852" s="407"/>
      <c r="Y1852" s="407"/>
      <c r="Z1852" s="407"/>
      <c r="AA1852" s="407"/>
      <c r="AB1852" s="407"/>
      <c r="AC1852" s="407"/>
      <c r="AD1852" s="448"/>
    </row>
    <row r="1853" spans="1:30" ht="20.399999999999999" customHeight="1">
      <c r="A1853" s="796" t="s">
        <v>4766</v>
      </c>
      <c r="B1853" s="669" t="s">
        <v>4767</v>
      </c>
      <c r="C1853" s="275">
        <v>2</v>
      </c>
      <c r="D1853" s="275">
        <v>2</v>
      </c>
      <c r="E1853" s="275">
        <v>0</v>
      </c>
      <c r="F1853" s="275">
        <v>0</v>
      </c>
      <c r="G1853" s="1041">
        <v>100</v>
      </c>
      <c r="H1853" s="275">
        <v>0</v>
      </c>
      <c r="I1853" s="275">
        <v>0</v>
      </c>
      <c r="J1853" s="275">
        <v>0</v>
      </c>
      <c r="K1853" s="275">
        <v>0</v>
      </c>
      <c r="L1853" s="275">
        <v>0</v>
      </c>
      <c r="M1853" s="275">
        <v>0</v>
      </c>
      <c r="N1853" s="275">
        <v>0</v>
      </c>
      <c r="O1853" s="275">
        <v>0</v>
      </c>
      <c r="P1853" s="275">
        <v>0</v>
      </c>
      <c r="Q1853" s="275">
        <v>0</v>
      </c>
      <c r="R1853" s="275">
        <v>0</v>
      </c>
      <c r="S1853" s="275">
        <v>0</v>
      </c>
      <c r="T1853" s="275">
        <v>0</v>
      </c>
      <c r="U1853" s="275">
        <v>0</v>
      </c>
      <c r="V1853" s="1042">
        <v>0</v>
      </c>
      <c r="W1853" s="275">
        <v>0</v>
      </c>
      <c r="X1853" s="275">
        <v>0</v>
      </c>
      <c r="Y1853" s="275">
        <v>0</v>
      </c>
      <c r="Z1853" s="275">
        <v>1</v>
      </c>
      <c r="AA1853" s="275">
        <v>0</v>
      </c>
      <c r="AB1853" s="275">
        <v>0</v>
      </c>
      <c r="AC1853" s="275">
        <v>1</v>
      </c>
      <c r="AD1853" s="448"/>
    </row>
    <row r="1854" spans="1:30" ht="20.399999999999999" customHeight="1">
      <c r="A1854" s="669"/>
      <c r="B1854" s="669" t="s">
        <v>4768</v>
      </c>
      <c r="C1854" s="797"/>
      <c r="D1854" s="797"/>
      <c r="E1854" s="797"/>
      <c r="F1854" s="797"/>
      <c r="G1854" s="797"/>
      <c r="H1854" s="797"/>
      <c r="I1854" s="797"/>
      <c r="J1854" s="797"/>
      <c r="K1854" s="797"/>
      <c r="L1854" s="797"/>
      <c r="M1854" s="797"/>
      <c r="N1854" s="797"/>
      <c r="O1854" s="797"/>
      <c r="P1854" s="797"/>
      <c r="Q1854" s="797"/>
      <c r="R1854" s="797"/>
      <c r="S1854" s="797"/>
      <c r="T1854" s="797"/>
      <c r="U1854" s="797"/>
      <c r="V1854" s="797"/>
      <c r="W1854" s="797"/>
      <c r="X1854" s="797"/>
      <c r="Y1854" s="797"/>
      <c r="Z1854" s="797"/>
      <c r="AA1854" s="797"/>
      <c r="AB1854" s="797"/>
      <c r="AC1854" s="797"/>
      <c r="AD1854" s="448"/>
    </row>
    <row r="1855" spans="1:30" ht="20.399999999999999" customHeight="1">
      <c r="A1855" s="794"/>
      <c r="B1855" s="670" t="s">
        <v>1468</v>
      </c>
      <c r="C1855" s="276">
        <v>0</v>
      </c>
      <c r="D1855" s="276">
        <v>0</v>
      </c>
      <c r="E1855" s="276">
        <v>0</v>
      </c>
      <c r="F1855" s="276">
        <v>0</v>
      </c>
      <c r="G1855" s="1043">
        <v>0</v>
      </c>
      <c r="H1855" s="276">
        <v>0</v>
      </c>
      <c r="I1855" s="276">
        <v>0</v>
      </c>
      <c r="J1855" s="276">
        <v>0</v>
      </c>
      <c r="K1855" s="276">
        <v>0</v>
      </c>
      <c r="L1855" s="276">
        <v>0</v>
      </c>
      <c r="M1855" s="276">
        <v>0</v>
      </c>
      <c r="N1855" s="276">
        <v>0</v>
      </c>
      <c r="O1855" s="276">
        <v>0</v>
      </c>
      <c r="P1855" s="276">
        <v>0</v>
      </c>
      <c r="Q1855" s="276">
        <v>0</v>
      </c>
      <c r="R1855" s="276">
        <v>0</v>
      </c>
      <c r="S1855" s="276">
        <v>0</v>
      </c>
      <c r="T1855" s="276">
        <v>0</v>
      </c>
      <c r="U1855" s="276">
        <v>0</v>
      </c>
      <c r="V1855" s="1044">
        <v>0</v>
      </c>
      <c r="W1855" s="276">
        <v>0</v>
      </c>
      <c r="X1855" s="276">
        <v>0</v>
      </c>
      <c r="Y1855" s="276">
        <v>0</v>
      </c>
      <c r="Z1855" s="276">
        <v>0</v>
      </c>
      <c r="AA1855" s="276">
        <v>0</v>
      </c>
      <c r="AB1855" s="276">
        <v>0</v>
      </c>
      <c r="AC1855" s="276">
        <v>0</v>
      </c>
      <c r="AD1855" s="448"/>
    </row>
    <row r="1856" spans="1:30" ht="20.399999999999999" customHeight="1">
      <c r="A1856" s="794"/>
      <c r="B1856" s="670" t="s">
        <v>1467</v>
      </c>
      <c r="C1856" s="276">
        <v>2</v>
      </c>
      <c r="D1856" s="276">
        <v>2</v>
      </c>
      <c r="E1856" s="276">
        <v>0</v>
      </c>
      <c r="F1856" s="276">
        <v>0</v>
      </c>
      <c r="G1856" s="1043">
        <v>100</v>
      </c>
      <c r="H1856" s="276">
        <v>0</v>
      </c>
      <c r="I1856" s="276">
        <v>0</v>
      </c>
      <c r="J1856" s="276">
        <v>0</v>
      </c>
      <c r="K1856" s="276">
        <v>0</v>
      </c>
      <c r="L1856" s="276">
        <v>0</v>
      </c>
      <c r="M1856" s="276">
        <v>0</v>
      </c>
      <c r="N1856" s="276">
        <v>0</v>
      </c>
      <c r="O1856" s="276">
        <v>0</v>
      </c>
      <c r="P1856" s="276">
        <v>0</v>
      </c>
      <c r="Q1856" s="276">
        <v>0</v>
      </c>
      <c r="R1856" s="276">
        <v>0</v>
      </c>
      <c r="S1856" s="276">
        <v>0</v>
      </c>
      <c r="T1856" s="276">
        <v>0</v>
      </c>
      <c r="U1856" s="276">
        <v>0</v>
      </c>
      <c r="V1856" s="1044">
        <v>0</v>
      </c>
      <c r="W1856" s="276">
        <v>0</v>
      </c>
      <c r="X1856" s="276">
        <v>0</v>
      </c>
      <c r="Y1856" s="276">
        <v>0</v>
      </c>
      <c r="Z1856" s="276">
        <v>1</v>
      </c>
      <c r="AA1856" s="276">
        <v>0</v>
      </c>
      <c r="AB1856" s="276">
        <v>0</v>
      </c>
      <c r="AC1856" s="276">
        <v>1</v>
      </c>
      <c r="AD1856" s="448"/>
    </row>
    <row r="1857" spans="1:30" ht="20.399999999999999" customHeight="1">
      <c r="A1857" s="794"/>
      <c r="B1857" s="670" t="s">
        <v>4104</v>
      </c>
      <c r="C1857" s="276">
        <v>0</v>
      </c>
      <c r="D1857" s="276">
        <v>0</v>
      </c>
      <c r="E1857" s="276">
        <v>0</v>
      </c>
      <c r="F1857" s="276">
        <v>0</v>
      </c>
      <c r="G1857" s="1043">
        <v>0</v>
      </c>
      <c r="H1857" s="276">
        <v>0</v>
      </c>
      <c r="I1857" s="276">
        <v>0</v>
      </c>
      <c r="J1857" s="276">
        <v>0</v>
      </c>
      <c r="K1857" s="276">
        <v>0</v>
      </c>
      <c r="L1857" s="276">
        <v>0</v>
      </c>
      <c r="M1857" s="276">
        <v>0</v>
      </c>
      <c r="N1857" s="276">
        <v>0</v>
      </c>
      <c r="O1857" s="276">
        <v>0</v>
      </c>
      <c r="P1857" s="276">
        <v>0</v>
      </c>
      <c r="Q1857" s="276">
        <v>0</v>
      </c>
      <c r="R1857" s="276">
        <v>0</v>
      </c>
      <c r="S1857" s="276">
        <v>0</v>
      </c>
      <c r="T1857" s="276">
        <v>0</v>
      </c>
      <c r="U1857" s="276">
        <v>0</v>
      </c>
      <c r="V1857" s="1044">
        <v>0</v>
      </c>
      <c r="W1857" s="276">
        <v>0</v>
      </c>
      <c r="X1857" s="276">
        <v>0</v>
      </c>
      <c r="Y1857" s="276">
        <v>0</v>
      </c>
      <c r="Z1857" s="276">
        <v>0</v>
      </c>
      <c r="AA1857" s="276">
        <v>0</v>
      </c>
      <c r="AB1857" s="276">
        <v>0</v>
      </c>
      <c r="AC1857" s="276">
        <v>0</v>
      </c>
      <c r="AD1857" s="448"/>
    </row>
    <row r="1858" spans="1:30" ht="20.399999999999999" customHeight="1">
      <c r="A1858" s="407"/>
      <c r="B1858" s="407"/>
      <c r="C1858" s="407"/>
      <c r="D1858" s="407"/>
      <c r="E1858" s="407"/>
      <c r="F1858" s="407"/>
      <c r="G1858" s="407"/>
      <c r="H1858" s="407"/>
      <c r="I1858" s="407"/>
      <c r="J1858" s="407"/>
      <c r="K1858" s="407"/>
      <c r="L1858" s="407"/>
      <c r="M1858" s="407"/>
      <c r="N1858" s="407"/>
      <c r="O1858" s="407"/>
      <c r="P1858" s="407"/>
      <c r="Q1858" s="407"/>
      <c r="R1858" s="407"/>
      <c r="S1858" s="407"/>
      <c r="T1858" s="407"/>
      <c r="U1858" s="407"/>
      <c r="V1858" s="407"/>
      <c r="W1858" s="407"/>
      <c r="X1858" s="407"/>
      <c r="Y1858" s="407"/>
      <c r="Z1858" s="407"/>
      <c r="AA1858" s="407"/>
      <c r="AB1858" s="407"/>
      <c r="AC1858" s="407"/>
      <c r="AD1858" s="448"/>
    </row>
    <row r="1859" spans="1:30" ht="20.399999999999999" customHeight="1">
      <c r="A1859" s="796" t="s">
        <v>4769</v>
      </c>
      <c r="B1859" s="669" t="s">
        <v>4770</v>
      </c>
      <c r="C1859" s="275">
        <v>14</v>
      </c>
      <c r="D1859" s="275">
        <v>14</v>
      </c>
      <c r="E1859" s="275">
        <v>0</v>
      </c>
      <c r="F1859" s="275">
        <v>0</v>
      </c>
      <c r="G1859" s="1041">
        <v>100</v>
      </c>
      <c r="H1859" s="275">
        <v>1</v>
      </c>
      <c r="I1859" s="275">
        <v>0</v>
      </c>
      <c r="J1859" s="275">
        <v>0</v>
      </c>
      <c r="K1859" s="275">
        <v>1</v>
      </c>
      <c r="L1859" s="275">
        <v>0</v>
      </c>
      <c r="M1859" s="275">
        <v>0</v>
      </c>
      <c r="N1859" s="275">
        <v>0</v>
      </c>
      <c r="O1859" s="275">
        <v>0</v>
      </c>
      <c r="P1859" s="275">
        <v>1</v>
      </c>
      <c r="Q1859" s="275">
        <v>1</v>
      </c>
      <c r="R1859" s="275">
        <v>1</v>
      </c>
      <c r="S1859" s="275">
        <v>1</v>
      </c>
      <c r="T1859" s="275">
        <v>1</v>
      </c>
      <c r="U1859" s="275">
        <v>2</v>
      </c>
      <c r="V1859" s="1042">
        <v>1</v>
      </c>
      <c r="W1859" s="275">
        <v>1</v>
      </c>
      <c r="X1859" s="275">
        <v>3</v>
      </c>
      <c r="Y1859" s="275">
        <v>0</v>
      </c>
      <c r="Z1859" s="275">
        <v>1</v>
      </c>
      <c r="AA1859" s="275">
        <v>0</v>
      </c>
      <c r="AB1859" s="275">
        <v>0</v>
      </c>
      <c r="AC1859" s="275">
        <v>0</v>
      </c>
      <c r="AD1859" s="448"/>
    </row>
    <row r="1860" spans="1:30" ht="20.399999999999999" customHeight="1">
      <c r="A1860" s="669"/>
      <c r="B1860" s="669" t="s">
        <v>4771</v>
      </c>
      <c r="C1860" s="797"/>
      <c r="D1860" s="797"/>
      <c r="E1860" s="797"/>
      <c r="F1860" s="797"/>
      <c r="G1860" s="797"/>
      <c r="H1860" s="797"/>
      <c r="I1860" s="797"/>
      <c r="J1860" s="797"/>
      <c r="K1860" s="797"/>
      <c r="L1860" s="797"/>
      <c r="M1860" s="797"/>
      <c r="N1860" s="797"/>
      <c r="O1860" s="797"/>
      <c r="P1860" s="797"/>
      <c r="Q1860" s="797"/>
      <c r="R1860" s="797"/>
      <c r="S1860" s="797"/>
      <c r="T1860" s="797"/>
      <c r="U1860" s="797"/>
      <c r="V1860" s="797"/>
      <c r="W1860" s="797"/>
      <c r="X1860" s="797"/>
      <c r="Y1860" s="797"/>
      <c r="Z1860" s="797"/>
      <c r="AA1860" s="797"/>
      <c r="AB1860" s="797"/>
      <c r="AC1860" s="797"/>
      <c r="AD1860" s="448"/>
    </row>
    <row r="1861" spans="1:30" ht="20.399999999999999" customHeight="1">
      <c r="A1861" s="794"/>
      <c r="B1861" s="670" t="s">
        <v>1468</v>
      </c>
      <c r="C1861" s="276">
        <v>10</v>
      </c>
      <c r="D1861" s="276">
        <v>10</v>
      </c>
      <c r="E1861" s="276">
        <v>0</v>
      </c>
      <c r="F1861" s="276">
        <v>0</v>
      </c>
      <c r="G1861" s="1043">
        <v>100</v>
      </c>
      <c r="H1861" s="276">
        <v>1</v>
      </c>
      <c r="I1861" s="276">
        <v>0</v>
      </c>
      <c r="J1861" s="276">
        <v>0</v>
      </c>
      <c r="K1861" s="276">
        <v>1</v>
      </c>
      <c r="L1861" s="276">
        <v>0</v>
      </c>
      <c r="M1861" s="276">
        <v>0</v>
      </c>
      <c r="N1861" s="276">
        <v>0</v>
      </c>
      <c r="O1861" s="276">
        <v>0</v>
      </c>
      <c r="P1861" s="276">
        <v>0</v>
      </c>
      <c r="Q1861" s="276">
        <v>1</v>
      </c>
      <c r="R1861" s="276">
        <v>1</v>
      </c>
      <c r="S1861" s="276">
        <v>1</v>
      </c>
      <c r="T1861" s="276">
        <v>1</v>
      </c>
      <c r="U1861" s="276">
        <v>1</v>
      </c>
      <c r="V1861" s="1044">
        <v>1</v>
      </c>
      <c r="W1861" s="276">
        <v>0</v>
      </c>
      <c r="X1861" s="276">
        <v>2</v>
      </c>
      <c r="Y1861" s="276">
        <v>0</v>
      </c>
      <c r="Z1861" s="276">
        <v>1</v>
      </c>
      <c r="AA1861" s="276">
        <v>0</v>
      </c>
      <c r="AB1861" s="276">
        <v>0</v>
      </c>
      <c r="AC1861" s="276">
        <v>0</v>
      </c>
      <c r="AD1861" s="448"/>
    </row>
    <row r="1862" spans="1:30" ht="20.399999999999999" customHeight="1">
      <c r="A1862" s="794"/>
      <c r="B1862" s="670" t="s">
        <v>1467</v>
      </c>
      <c r="C1862" s="276">
        <v>4</v>
      </c>
      <c r="D1862" s="276">
        <v>4</v>
      </c>
      <c r="E1862" s="276">
        <v>0</v>
      </c>
      <c r="F1862" s="276">
        <v>0</v>
      </c>
      <c r="G1862" s="1043">
        <v>100</v>
      </c>
      <c r="H1862" s="276">
        <v>0</v>
      </c>
      <c r="I1862" s="276">
        <v>0</v>
      </c>
      <c r="J1862" s="276">
        <v>0</v>
      </c>
      <c r="K1862" s="276">
        <v>0</v>
      </c>
      <c r="L1862" s="276">
        <v>0</v>
      </c>
      <c r="M1862" s="276">
        <v>0</v>
      </c>
      <c r="N1862" s="276">
        <v>0</v>
      </c>
      <c r="O1862" s="276">
        <v>0</v>
      </c>
      <c r="P1862" s="276">
        <v>1</v>
      </c>
      <c r="Q1862" s="276">
        <v>0</v>
      </c>
      <c r="R1862" s="276">
        <v>0</v>
      </c>
      <c r="S1862" s="276">
        <v>0</v>
      </c>
      <c r="T1862" s="276">
        <v>0</v>
      </c>
      <c r="U1862" s="276">
        <v>1</v>
      </c>
      <c r="V1862" s="1044">
        <v>0</v>
      </c>
      <c r="W1862" s="276">
        <v>1</v>
      </c>
      <c r="X1862" s="276">
        <v>1</v>
      </c>
      <c r="Y1862" s="276">
        <v>0</v>
      </c>
      <c r="Z1862" s="276">
        <v>0</v>
      </c>
      <c r="AA1862" s="276">
        <v>0</v>
      </c>
      <c r="AB1862" s="276">
        <v>0</v>
      </c>
      <c r="AC1862" s="276">
        <v>0</v>
      </c>
      <c r="AD1862" s="448"/>
    </row>
    <row r="1863" spans="1:30" ht="20.399999999999999" customHeight="1">
      <c r="A1863" s="794"/>
      <c r="B1863" s="670" t="s">
        <v>4104</v>
      </c>
      <c r="C1863" s="276">
        <v>0</v>
      </c>
      <c r="D1863" s="276">
        <v>0</v>
      </c>
      <c r="E1863" s="276">
        <v>0</v>
      </c>
      <c r="F1863" s="276">
        <v>0</v>
      </c>
      <c r="G1863" s="1043">
        <v>0</v>
      </c>
      <c r="H1863" s="276">
        <v>0</v>
      </c>
      <c r="I1863" s="276">
        <v>0</v>
      </c>
      <c r="J1863" s="276">
        <v>0</v>
      </c>
      <c r="K1863" s="276">
        <v>0</v>
      </c>
      <c r="L1863" s="276">
        <v>0</v>
      </c>
      <c r="M1863" s="276">
        <v>0</v>
      </c>
      <c r="N1863" s="276">
        <v>0</v>
      </c>
      <c r="O1863" s="276">
        <v>0</v>
      </c>
      <c r="P1863" s="276">
        <v>0</v>
      </c>
      <c r="Q1863" s="276">
        <v>0</v>
      </c>
      <c r="R1863" s="276">
        <v>0</v>
      </c>
      <c r="S1863" s="276">
        <v>0</v>
      </c>
      <c r="T1863" s="276">
        <v>0</v>
      </c>
      <c r="U1863" s="276">
        <v>0</v>
      </c>
      <c r="V1863" s="1044">
        <v>0</v>
      </c>
      <c r="W1863" s="276">
        <v>0</v>
      </c>
      <c r="X1863" s="276">
        <v>0</v>
      </c>
      <c r="Y1863" s="276">
        <v>0</v>
      </c>
      <c r="Z1863" s="276">
        <v>0</v>
      </c>
      <c r="AA1863" s="276">
        <v>0</v>
      </c>
      <c r="AB1863" s="276">
        <v>0</v>
      </c>
      <c r="AC1863" s="276">
        <v>0</v>
      </c>
      <c r="AD1863" s="448"/>
    </row>
    <row r="1864" spans="1:30" ht="20.399999999999999" customHeight="1">
      <c r="A1864" s="407"/>
      <c r="B1864" s="407"/>
      <c r="C1864" s="407"/>
      <c r="D1864" s="407"/>
      <c r="E1864" s="407"/>
      <c r="F1864" s="407"/>
      <c r="G1864" s="407"/>
      <c r="H1864" s="407"/>
      <c r="I1864" s="407"/>
      <c r="J1864" s="407"/>
      <c r="K1864" s="407"/>
      <c r="L1864" s="407"/>
      <c r="M1864" s="407"/>
      <c r="N1864" s="407"/>
      <c r="O1864" s="407"/>
      <c r="P1864" s="407"/>
      <c r="Q1864" s="407"/>
      <c r="R1864" s="407"/>
      <c r="S1864" s="407"/>
      <c r="T1864" s="407"/>
      <c r="U1864" s="407"/>
      <c r="V1864" s="407"/>
      <c r="W1864" s="407"/>
      <c r="X1864" s="407"/>
      <c r="Y1864" s="407"/>
      <c r="Z1864" s="407"/>
      <c r="AA1864" s="407"/>
      <c r="AB1864" s="407"/>
      <c r="AC1864" s="407"/>
      <c r="AD1864" s="448"/>
    </row>
    <row r="1865" spans="1:30" ht="20.399999999999999" customHeight="1">
      <c r="A1865" s="796" t="s">
        <v>2942</v>
      </c>
      <c r="B1865" s="669" t="s">
        <v>2941</v>
      </c>
      <c r="C1865" s="275">
        <v>8</v>
      </c>
      <c r="D1865" s="275">
        <v>8</v>
      </c>
      <c r="E1865" s="275">
        <v>0</v>
      </c>
      <c r="F1865" s="275">
        <v>0</v>
      </c>
      <c r="G1865" s="1041">
        <v>100</v>
      </c>
      <c r="H1865" s="275">
        <v>0</v>
      </c>
      <c r="I1865" s="275">
        <v>0</v>
      </c>
      <c r="J1865" s="275">
        <v>0</v>
      </c>
      <c r="K1865" s="275">
        <v>0</v>
      </c>
      <c r="L1865" s="275">
        <v>0</v>
      </c>
      <c r="M1865" s="275">
        <v>0</v>
      </c>
      <c r="N1865" s="275">
        <v>0</v>
      </c>
      <c r="O1865" s="275">
        <v>0</v>
      </c>
      <c r="P1865" s="275">
        <v>0</v>
      </c>
      <c r="Q1865" s="275">
        <v>1</v>
      </c>
      <c r="R1865" s="275">
        <v>0</v>
      </c>
      <c r="S1865" s="275">
        <v>0</v>
      </c>
      <c r="T1865" s="275">
        <v>0</v>
      </c>
      <c r="U1865" s="275">
        <v>1</v>
      </c>
      <c r="V1865" s="1042">
        <v>3</v>
      </c>
      <c r="W1865" s="275">
        <v>0</v>
      </c>
      <c r="X1865" s="275">
        <v>0</v>
      </c>
      <c r="Y1865" s="275">
        <v>0</v>
      </c>
      <c r="Z1865" s="275">
        <v>0</v>
      </c>
      <c r="AA1865" s="275">
        <v>0</v>
      </c>
      <c r="AB1865" s="275">
        <v>1</v>
      </c>
      <c r="AC1865" s="275">
        <v>2</v>
      </c>
      <c r="AD1865" s="448"/>
    </row>
    <row r="1866" spans="1:30" ht="20.399999999999999" customHeight="1">
      <c r="A1866" s="669"/>
      <c r="B1866" s="669" t="s">
        <v>2940</v>
      </c>
      <c r="C1866" s="797"/>
      <c r="D1866" s="797"/>
      <c r="E1866" s="797"/>
      <c r="F1866" s="797"/>
      <c r="G1866" s="797"/>
      <c r="H1866" s="797"/>
      <c r="I1866" s="797"/>
      <c r="J1866" s="797"/>
      <c r="K1866" s="797"/>
      <c r="L1866" s="797"/>
      <c r="M1866" s="797"/>
      <c r="N1866" s="797"/>
      <c r="O1866" s="797"/>
      <c r="P1866" s="797"/>
      <c r="Q1866" s="797"/>
      <c r="R1866" s="797"/>
      <c r="S1866" s="797"/>
      <c r="T1866" s="797"/>
      <c r="U1866" s="797"/>
      <c r="V1866" s="797"/>
      <c r="W1866" s="797"/>
      <c r="X1866" s="797"/>
      <c r="Y1866" s="797"/>
      <c r="Z1866" s="797"/>
      <c r="AA1866" s="797"/>
      <c r="AB1866" s="797"/>
      <c r="AC1866" s="797"/>
      <c r="AD1866" s="448"/>
    </row>
    <row r="1867" spans="1:30" ht="20.399999999999999" customHeight="1">
      <c r="A1867" s="794"/>
      <c r="B1867" s="670" t="s">
        <v>1468</v>
      </c>
      <c r="C1867" s="276">
        <v>3</v>
      </c>
      <c r="D1867" s="276">
        <v>3</v>
      </c>
      <c r="E1867" s="276">
        <v>0</v>
      </c>
      <c r="F1867" s="276">
        <v>0</v>
      </c>
      <c r="G1867" s="1043">
        <v>100</v>
      </c>
      <c r="H1867" s="276">
        <v>0</v>
      </c>
      <c r="I1867" s="276">
        <v>0</v>
      </c>
      <c r="J1867" s="276">
        <v>0</v>
      </c>
      <c r="K1867" s="276">
        <v>0</v>
      </c>
      <c r="L1867" s="276">
        <v>0</v>
      </c>
      <c r="M1867" s="276">
        <v>0</v>
      </c>
      <c r="N1867" s="276">
        <v>0</v>
      </c>
      <c r="O1867" s="276">
        <v>0</v>
      </c>
      <c r="P1867" s="276">
        <v>0</v>
      </c>
      <c r="Q1867" s="276">
        <v>0</v>
      </c>
      <c r="R1867" s="276">
        <v>0</v>
      </c>
      <c r="S1867" s="276">
        <v>0</v>
      </c>
      <c r="T1867" s="276">
        <v>0</v>
      </c>
      <c r="U1867" s="276">
        <v>1</v>
      </c>
      <c r="V1867" s="1044">
        <v>1</v>
      </c>
      <c r="W1867" s="276">
        <v>0</v>
      </c>
      <c r="X1867" s="276">
        <v>0</v>
      </c>
      <c r="Y1867" s="276">
        <v>0</v>
      </c>
      <c r="Z1867" s="276">
        <v>0</v>
      </c>
      <c r="AA1867" s="276">
        <v>0</v>
      </c>
      <c r="AB1867" s="276">
        <v>0</v>
      </c>
      <c r="AC1867" s="276">
        <v>1</v>
      </c>
      <c r="AD1867" s="448"/>
    </row>
    <row r="1868" spans="1:30" ht="20.399999999999999" customHeight="1">
      <c r="A1868" s="794"/>
      <c r="B1868" s="670" t="s">
        <v>1467</v>
      </c>
      <c r="C1868" s="276">
        <v>5</v>
      </c>
      <c r="D1868" s="276">
        <v>5</v>
      </c>
      <c r="E1868" s="276">
        <v>0</v>
      </c>
      <c r="F1868" s="276">
        <v>0</v>
      </c>
      <c r="G1868" s="1043">
        <v>100</v>
      </c>
      <c r="H1868" s="276">
        <v>0</v>
      </c>
      <c r="I1868" s="276">
        <v>0</v>
      </c>
      <c r="J1868" s="276">
        <v>0</v>
      </c>
      <c r="K1868" s="276">
        <v>0</v>
      </c>
      <c r="L1868" s="276">
        <v>0</v>
      </c>
      <c r="M1868" s="276">
        <v>0</v>
      </c>
      <c r="N1868" s="276">
        <v>0</v>
      </c>
      <c r="O1868" s="276">
        <v>0</v>
      </c>
      <c r="P1868" s="276">
        <v>0</v>
      </c>
      <c r="Q1868" s="276">
        <v>1</v>
      </c>
      <c r="R1868" s="276">
        <v>0</v>
      </c>
      <c r="S1868" s="276">
        <v>0</v>
      </c>
      <c r="T1868" s="276">
        <v>0</v>
      </c>
      <c r="U1868" s="276">
        <v>0</v>
      </c>
      <c r="V1868" s="1044">
        <v>2</v>
      </c>
      <c r="W1868" s="276">
        <v>0</v>
      </c>
      <c r="X1868" s="276">
        <v>0</v>
      </c>
      <c r="Y1868" s="276">
        <v>0</v>
      </c>
      <c r="Z1868" s="276">
        <v>0</v>
      </c>
      <c r="AA1868" s="276">
        <v>0</v>
      </c>
      <c r="AB1868" s="276">
        <v>1</v>
      </c>
      <c r="AC1868" s="276">
        <v>1</v>
      </c>
      <c r="AD1868" s="448"/>
    </row>
    <row r="1869" spans="1:30" ht="20.399999999999999" customHeight="1">
      <c r="A1869" s="794"/>
      <c r="B1869" s="670" t="s">
        <v>4104</v>
      </c>
      <c r="C1869" s="276">
        <v>0</v>
      </c>
      <c r="D1869" s="276">
        <v>0</v>
      </c>
      <c r="E1869" s="276">
        <v>0</v>
      </c>
      <c r="F1869" s="276">
        <v>0</v>
      </c>
      <c r="G1869" s="1043">
        <v>0</v>
      </c>
      <c r="H1869" s="276">
        <v>0</v>
      </c>
      <c r="I1869" s="276">
        <v>0</v>
      </c>
      <c r="J1869" s="276">
        <v>0</v>
      </c>
      <c r="K1869" s="276">
        <v>0</v>
      </c>
      <c r="L1869" s="276">
        <v>0</v>
      </c>
      <c r="M1869" s="276">
        <v>0</v>
      </c>
      <c r="N1869" s="276">
        <v>0</v>
      </c>
      <c r="O1869" s="276">
        <v>0</v>
      </c>
      <c r="P1869" s="276">
        <v>0</v>
      </c>
      <c r="Q1869" s="276">
        <v>0</v>
      </c>
      <c r="R1869" s="276">
        <v>0</v>
      </c>
      <c r="S1869" s="276">
        <v>0</v>
      </c>
      <c r="T1869" s="276">
        <v>0</v>
      </c>
      <c r="U1869" s="276">
        <v>0</v>
      </c>
      <c r="V1869" s="1044">
        <v>0</v>
      </c>
      <c r="W1869" s="276">
        <v>0</v>
      </c>
      <c r="X1869" s="276">
        <v>0</v>
      </c>
      <c r="Y1869" s="276">
        <v>0</v>
      </c>
      <c r="Z1869" s="276">
        <v>0</v>
      </c>
      <c r="AA1869" s="276">
        <v>0</v>
      </c>
      <c r="AB1869" s="276">
        <v>0</v>
      </c>
      <c r="AC1869" s="276">
        <v>0</v>
      </c>
      <c r="AD1869" s="448"/>
    </row>
    <row r="1870" spans="1:30" ht="20.399999999999999" customHeight="1">
      <c r="A1870" s="407"/>
      <c r="B1870" s="407"/>
      <c r="C1870" s="407"/>
      <c r="D1870" s="407"/>
      <c r="E1870" s="407"/>
      <c r="F1870" s="407"/>
      <c r="G1870" s="407"/>
      <c r="H1870" s="407"/>
      <c r="I1870" s="407"/>
      <c r="J1870" s="407"/>
      <c r="K1870" s="407"/>
      <c r="L1870" s="407"/>
      <c r="M1870" s="407"/>
      <c r="N1870" s="407"/>
      <c r="O1870" s="407"/>
      <c r="P1870" s="407"/>
      <c r="Q1870" s="407"/>
      <c r="R1870" s="407"/>
      <c r="S1870" s="407"/>
      <c r="T1870" s="407"/>
      <c r="U1870" s="407"/>
      <c r="V1870" s="407"/>
      <c r="W1870" s="407"/>
      <c r="X1870" s="407"/>
      <c r="Y1870" s="407"/>
      <c r="Z1870" s="407"/>
      <c r="AA1870" s="407"/>
      <c r="AB1870" s="407"/>
      <c r="AC1870" s="407"/>
      <c r="AD1870" s="448"/>
    </row>
    <row r="1871" spans="1:30" ht="20.399999999999999" customHeight="1">
      <c r="A1871" s="796" t="s">
        <v>2939</v>
      </c>
      <c r="B1871" s="669" t="s">
        <v>2938</v>
      </c>
      <c r="C1871" s="275">
        <v>1</v>
      </c>
      <c r="D1871" s="275">
        <v>1</v>
      </c>
      <c r="E1871" s="275">
        <v>0</v>
      </c>
      <c r="F1871" s="275">
        <v>0</v>
      </c>
      <c r="G1871" s="1041">
        <v>100</v>
      </c>
      <c r="H1871" s="275">
        <v>0</v>
      </c>
      <c r="I1871" s="275">
        <v>0</v>
      </c>
      <c r="J1871" s="275">
        <v>0</v>
      </c>
      <c r="K1871" s="275">
        <v>0</v>
      </c>
      <c r="L1871" s="275">
        <v>0</v>
      </c>
      <c r="M1871" s="275">
        <v>0</v>
      </c>
      <c r="N1871" s="275">
        <v>0</v>
      </c>
      <c r="O1871" s="275">
        <v>0</v>
      </c>
      <c r="P1871" s="275">
        <v>0</v>
      </c>
      <c r="Q1871" s="275">
        <v>0</v>
      </c>
      <c r="R1871" s="275">
        <v>0</v>
      </c>
      <c r="S1871" s="275">
        <v>0</v>
      </c>
      <c r="T1871" s="275">
        <v>0</v>
      </c>
      <c r="U1871" s="275">
        <v>0</v>
      </c>
      <c r="V1871" s="1042">
        <v>0</v>
      </c>
      <c r="W1871" s="275">
        <v>0</v>
      </c>
      <c r="X1871" s="275">
        <v>0</v>
      </c>
      <c r="Y1871" s="275">
        <v>1</v>
      </c>
      <c r="Z1871" s="275">
        <v>0</v>
      </c>
      <c r="AA1871" s="275">
        <v>0</v>
      </c>
      <c r="AB1871" s="275">
        <v>0</v>
      </c>
      <c r="AC1871" s="275">
        <v>0</v>
      </c>
      <c r="AD1871" s="448"/>
    </row>
    <row r="1872" spans="1:30" ht="20.399999999999999" customHeight="1">
      <c r="A1872" s="794"/>
      <c r="B1872" s="670" t="s">
        <v>1468</v>
      </c>
      <c r="C1872" s="276">
        <v>1</v>
      </c>
      <c r="D1872" s="276">
        <v>1</v>
      </c>
      <c r="E1872" s="276">
        <v>0</v>
      </c>
      <c r="F1872" s="276">
        <v>0</v>
      </c>
      <c r="G1872" s="1043">
        <v>100</v>
      </c>
      <c r="H1872" s="276">
        <v>0</v>
      </c>
      <c r="I1872" s="276">
        <v>0</v>
      </c>
      <c r="J1872" s="276">
        <v>0</v>
      </c>
      <c r="K1872" s="276">
        <v>0</v>
      </c>
      <c r="L1872" s="276">
        <v>0</v>
      </c>
      <c r="M1872" s="276">
        <v>0</v>
      </c>
      <c r="N1872" s="276">
        <v>0</v>
      </c>
      <c r="O1872" s="276">
        <v>0</v>
      </c>
      <c r="P1872" s="276">
        <v>0</v>
      </c>
      <c r="Q1872" s="276">
        <v>0</v>
      </c>
      <c r="R1872" s="276">
        <v>0</v>
      </c>
      <c r="S1872" s="276">
        <v>0</v>
      </c>
      <c r="T1872" s="276">
        <v>0</v>
      </c>
      <c r="U1872" s="276">
        <v>0</v>
      </c>
      <c r="V1872" s="1044">
        <v>0</v>
      </c>
      <c r="W1872" s="276">
        <v>0</v>
      </c>
      <c r="X1872" s="276">
        <v>0</v>
      </c>
      <c r="Y1872" s="276">
        <v>1</v>
      </c>
      <c r="Z1872" s="276">
        <v>0</v>
      </c>
      <c r="AA1872" s="276">
        <v>0</v>
      </c>
      <c r="AB1872" s="276">
        <v>0</v>
      </c>
      <c r="AC1872" s="276">
        <v>0</v>
      </c>
      <c r="AD1872" s="448"/>
    </row>
    <row r="1873" spans="1:30" ht="20.399999999999999" customHeight="1">
      <c r="A1873" s="794"/>
      <c r="B1873" s="670" t="s">
        <v>1467</v>
      </c>
      <c r="C1873" s="276">
        <v>0</v>
      </c>
      <c r="D1873" s="276">
        <v>0</v>
      </c>
      <c r="E1873" s="276">
        <v>0</v>
      </c>
      <c r="F1873" s="276">
        <v>0</v>
      </c>
      <c r="G1873" s="1043">
        <v>0</v>
      </c>
      <c r="H1873" s="276">
        <v>0</v>
      </c>
      <c r="I1873" s="276">
        <v>0</v>
      </c>
      <c r="J1873" s="276">
        <v>0</v>
      </c>
      <c r="K1873" s="276">
        <v>0</v>
      </c>
      <c r="L1873" s="276">
        <v>0</v>
      </c>
      <c r="M1873" s="276">
        <v>0</v>
      </c>
      <c r="N1873" s="276">
        <v>0</v>
      </c>
      <c r="O1873" s="276">
        <v>0</v>
      </c>
      <c r="P1873" s="276">
        <v>0</v>
      </c>
      <c r="Q1873" s="276">
        <v>0</v>
      </c>
      <c r="R1873" s="276">
        <v>0</v>
      </c>
      <c r="S1873" s="276">
        <v>0</v>
      </c>
      <c r="T1873" s="276">
        <v>0</v>
      </c>
      <c r="U1873" s="276">
        <v>0</v>
      </c>
      <c r="V1873" s="1044">
        <v>0</v>
      </c>
      <c r="W1873" s="276">
        <v>0</v>
      </c>
      <c r="X1873" s="276">
        <v>0</v>
      </c>
      <c r="Y1873" s="276">
        <v>0</v>
      </c>
      <c r="Z1873" s="276">
        <v>0</v>
      </c>
      <c r="AA1873" s="276">
        <v>0</v>
      </c>
      <c r="AB1873" s="276">
        <v>0</v>
      </c>
      <c r="AC1873" s="276">
        <v>0</v>
      </c>
      <c r="AD1873" s="448"/>
    </row>
    <row r="1874" spans="1:30" ht="20.399999999999999" customHeight="1">
      <c r="A1874" s="794"/>
      <c r="B1874" s="670" t="s">
        <v>4104</v>
      </c>
      <c r="C1874" s="276">
        <v>0</v>
      </c>
      <c r="D1874" s="276">
        <v>0</v>
      </c>
      <c r="E1874" s="276">
        <v>0</v>
      </c>
      <c r="F1874" s="276">
        <v>0</v>
      </c>
      <c r="G1874" s="1043">
        <v>0</v>
      </c>
      <c r="H1874" s="276">
        <v>0</v>
      </c>
      <c r="I1874" s="276">
        <v>0</v>
      </c>
      <c r="J1874" s="276">
        <v>0</v>
      </c>
      <c r="K1874" s="276">
        <v>0</v>
      </c>
      <c r="L1874" s="276">
        <v>0</v>
      </c>
      <c r="M1874" s="276">
        <v>0</v>
      </c>
      <c r="N1874" s="276">
        <v>0</v>
      </c>
      <c r="O1874" s="276">
        <v>0</v>
      </c>
      <c r="P1874" s="276">
        <v>0</v>
      </c>
      <c r="Q1874" s="276">
        <v>0</v>
      </c>
      <c r="R1874" s="276">
        <v>0</v>
      </c>
      <c r="S1874" s="276">
        <v>0</v>
      </c>
      <c r="T1874" s="276">
        <v>0</v>
      </c>
      <c r="U1874" s="276">
        <v>0</v>
      </c>
      <c r="V1874" s="1044">
        <v>0</v>
      </c>
      <c r="W1874" s="276">
        <v>0</v>
      </c>
      <c r="X1874" s="276">
        <v>0</v>
      </c>
      <c r="Y1874" s="276">
        <v>0</v>
      </c>
      <c r="Z1874" s="276">
        <v>0</v>
      </c>
      <c r="AA1874" s="276">
        <v>0</v>
      </c>
      <c r="AB1874" s="276">
        <v>0</v>
      </c>
      <c r="AC1874" s="276">
        <v>0</v>
      </c>
      <c r="AD1874" s="448"/>
    </row>
    <row r="1875" spans="1:30" ht="20.399999999999999" customHeight="1">
      <c r="A1875" s="407"/>
      <c r="B1875" s="407"/>
      <c r="C1875" s="407"/>
      <c r="D1875" s="407"/>
      <c r="E1875" s="407"/>
      <c r="F1875" s="407"/>
      <c r="G1875" s="407"/>
      <c r="H1875" s="407"/>
      <c r="I1875" s="407"/>
      <c r="J1875" s="407"/>
      <c r="K1875" s="407"/>
      <c r="L1875" s="407"/>
      <c r="M1875" s="407"/>
      <c r="N1875" s="407"/>
      <c r="O1875" s="407"/>
      <c r="P1875" s="407"/>
      <c r="Q1875" s="407"/>
      <c r="R1875" s="407"/>
      <c r="S1875" s="407"/>
      <c r="T1875" s="407"/>
      <c r="U1875" s="407"/>
      <c r="V1875" s="407"/>
      <c r="W1875" s="407"/>
      <c r="X1875" s="407"/>
      <c r="Y1875" s="407"/>
      <c r="Z1875" s="407"/>
      <c r="AA1875" s="407"/>
      <c r="AB1875" s="407"/>
      <c r="AC1875" s="407"/>
      <c r="AD1875" s="448"/>
    </row>
    <row r="1876" spans="1:30" ht="20.399999999999999" customHeight="1">
      <c r="A1876" s="796" t="s">
        <v>2937</v>
      </c>
      <c r="B1876" s="669" t="s">
        <v>2936</v>
      </c>
      <c r="C1876" s="275">
        <v>44</v>
      </c>
      <c r="D1876" s="275">
        <v>44</v>
      </c>
      <c r="E1876" s="275">
        <v>0</v>
      </c>
      <c r="F1876" s="275">
        <v>0</v>
      </c>
      <c r="G1876" s="1041">
        <v>100</v>
      </c>
      <c r="H1876" s="275">
        <v>7</v>
      </c>
      <c r="I1876" s="275">
        <v>0</v>
      </c>
      <c r="J1876" s="275">
        <v>0</v>
      </c>
      <c r="K1876" s="275">
        <v>7</v>
      </c>
      <c r="L1876" s="275">
        <v>3</v>
      </c>
      <c r="M1876" s="275">
        <v>1</v>
      </c>
      <c r="N1876" s="275">
        <v>0</v>
      </c>
      <c r="O1876" s="275">
        <v>0</v>
      </c>
      <c r="P1876" s="275">
        <v>0</v>
      </c>
      <c r="Q1876" s="275">
        <v>0</v>
      </c>
      <c r="R1876" s="275">
        <v>2</v>
      </c>
      <c r="S1876" s="275">
        <v>0</v>
      </c>
      <c r="T1876" s="275">
        <v>1</v>
      </c>
      <c r="U1876" s="275">
        <v>1</v>
      </c>
      <c r="V1876" s="1042">
        <v>1</v>
      </c>
      <c r="W1876" s="275">
        <v>1</v>
      </c>
      <c r="X1876" s="275">
        <v>1</v>
      </c>
      <c r="Y1876" s="275">
        <v>2</v>
      </c>
      <c r="Z1876" s="275">
        <v>1</v>
      </c>
      <c r="AA1876" s="275">
        <v>2</v>
      </c>
      <c r="AB1876" s="275">
        <v>7</v>
      </c>
      <c r="AC1876" s="275">
        <v>14</v>
      </c>
      <c r="AD1876" s="448"/>
    </row>
    <row r="1877" spans="1:30" ht="20.399999999999999" customHeight="1">
      <c r="A1877" s="794"/>
      <c r="B1877" s="670" t="s">
        <v>1468</v>
      </c>
      <c r="C1877" s="276">
        <v>24</v>
      </c>
      <c r="D1877" s="276">
        <v>24</v>
      </c>
      <c r="E1877" s="276">
        <v>0</v>
      </c>
      <c r="F1877" s="276">
        <v>0</v>
      </c>
      <c r="G1877" s="1043">
        <v>100</v>
      </c>
      <c r="H1877" s="276">
        <v>6</v>
      </c>
      <c r="I1877" s="276">
        <v>0</v>
      </c>
      <c r="J1877" s="276">
        <v>0</v>
      </c>
      <c r="K1877" s="276">
        <v>6</v>
      </c>
      <c r="L1877" s="276">
        <v>2</v>
      </c>
      <c r="M1877" s="276">
        <v>1</v>
      </c>
      <c r="N1877" s="276">
        <v>0</v>
      </c>
      <c r="O1877" s="276">
        <v>0</v>
      </c>
      <c r="P1877" s="276">
        <v>0</v>
      </c>
      <c r="Q1877" s="276">
        <v>0</v>
      </c>
      <c r="R1877" s="276">
        <v>1</v>
      </c>
      <c r="S1877" s="276">
        <v>0</v>
      </c>
      <c r="T1877" s="276">
        <v>0</v>
      </c>
      <c r="U1877" s="276">
        <v>0</v>
      </c>
      <c r="V1877" s="1044">
        <v>1</v>
      </c>
      <c r="W1877" s="276">
        <v>1</v>
      </c>
      <c r="X1877" s="276">
        <v>0</v>
      </c>
      <c r="Y1877" s="276">
        <v>1</v>
      </c>
      <c r="Z1877" s="276">
        <v>0</v>
      </c>
      <c r="AA1877" s="276">
        <v>1</v>
      </c>
      <c r="AB1877" s="276">
        <v>4</v>
      </c>
      <c r="AC1877" s="276">
        <v>6</v>
      </c>
      <c r="AD1877" s="448"/>
    </row>
    <row r="1878" spans="1:30" ht="20.399999999999999" customHeight="1">
      <c r="A1878" s="794"/>
      <c r="B1878" s="670" t="s">
        <v>1467</v>
      </c>
      <c r="C1878" s="276">
        <v>20</v>
      </c>
      <c r="D1878" s="276">
        <v>20</v>
      </c>
      <c r="E1878" s="276">
        <v>0</v>
      </c>
      <c r="F1878" s="276">
        <v>0</v>
      </c>
      <c r="G1878" s="1043">
        <v>100</v>
      </c>
      <c r="H1878" s="276">
        <v>1</v>
      </c>
      <c r="I1878" s="276">
        <v>0</v>
      </c>
      <c r="J1878" s="276">
        <v>0</v>
      </c>
      <c r="K1878" s="276">
        <v>1</v>
      </c>
      <c r="L1878" s="276">
        <v>1</v>
      </c>
      <c r="M1878" s="276">
        <v>0</v>
      </c>
      <c r="N1878" s="276">
        <v>0</v>
      </c>
      <c r="O1878" s="276">
        <v>0</v>
      </c>
      <c r="P1878" s="276">
        <v>0</v>
      </c>
      <c r="Q1878" s="276">
        <v>0</v>
      </c>
      <c r="R1878" s="276">
        <v>1</v>
      </c>
      <c r="S1878" s="276">
        <v>0</v>
      </c>
      <c r="T1878" s="276">
        <v>1</v>
      </c>
      <c r="U1878" s="276">
        <v>1</v>
      </c>
      <c r="V1878" s="1044">
        <v>0</v>
      </c>
      <c r="W1878" s="276">
        <v>0</v>
      </c>
      <c r="X1878" s="276">
        <v>1</v>
      </c>
      <c r="Y1878" s="276">
        <v>1</v>
      </c>
      <c r="Z1878" s="276">
        <v>1</v>
      </c>
      <c r="AA1878" s="276">
        <v>1</v>
      </c>
      <c r="AB1878" s="276">
        <v>3</v>
      </c>
      <c r="AC1878" s="276">
        <v>8</v>
      </c>
      <c r="AD1878" s="448"/>
    </row>
    <row r="1879" spans="1:30" ht="20.399999999999999" customHeight="1">
      <c r="A1879" s="794"/>
      <c r="B1879" s="670" t="s">
        <v>4104</v>
      </c>
      <c r="C1879" s="276">
        <v>0</v>
      </c>
      <c r="D1879" s="276">
        <v>0</v>
      </c>
      <c r="E1879" s="276">
        <v>0</v>
      </c>
      <c r="F1879" s="276">
        <v>0</v>
      </c>
      <c r="G1879" s="1043">
        <v>0</v>
      </c>
      <c r="H1879" s="276">
        <v>0</v>
      </c>
      <c r="I1879" s="276">
        <v>0</v>
      </c>
      <c r="J1879" s="276">
        <v>0</v>
      </c>
      <c r="K1879" s="276">
        <v>0</v>
      </c>
      <c r="L1879" s="276">
        <v>0</v>
      </c>
      <c r="M1879" s="276">
        <v>0</v>
      </c>
      <c r="N1879" s="276">
        <v>0</v>
      </c>
      <c r="O1879" s="276">
        <v>0</v>
      </c>
      <c r="P1879" s="276">
        <v>0</v>
      </c>
      <c r="Q1879" s="276">
        <v>0</v>
      </c>
      <c r="R1879" s="276">
        <v>0</v>
      </c>
      <c r="S1879" s="276">
        <v>0</v>
      </c>
      <c r="T1879" s="276">
        <v>0</v>
      </c>
      <c r="U1879" s="276">
        <v>0</v>
      </c>
      <c r="V1879" s="1044">
        <v>0</v>
      </c>
      <c r="W1879" s="276">
        <v>0</v>
      </c>
      <c r="X1879" s="276">
        <v>0</v>
      </c>
      <c r="Y1879" s="276">
        <v>0</v>
      </c>
      <c r="Z1879" s="276">
        <v>0</v>
      </c>
      <c r="AA1879" s="276">
        <v>0</v>
      </c>
      <c r="AB1879" s="276">
        <v>0</v>
      </c>
      <c r="AC1879" s="276">
        <v>0</v>
      </c>
      <c r="AD1879" s="448"/>
    </row>
    <row r="1880" spans="1:30" ht="20.399999999999999" customHeight="1">
      <c r="A1880" s="407"/>
      <c r="B1880" s="407"/>
      <c r="C1880" s="407"/>
      <c r="D1880" s="407"/>
      <c r="E1880" s="407"/>
      <c r="F1880" s="407"/>
      <c r="G1880" s="407"/>
      <c r="H1880" s="407"/>
      <c r="I1880" s="407"/>
      <c r="J1880" s="407"/>
      <c r="K1880" s="407"/>
      <c r="L1880" s="407"/>
      <c r="M1880" s="407"/>
      <c r="N1880" s="407"/>
      <c r="O1880" s="407"/>
      <c r="P1880" s="407"/>
      <c r="Q1880" s="407"/>
      <c r="R1880" s="407"/>
      <c r="S1880" s="407"/>
      <c r="T1880" s="407"/>
      <c r="U1880" s="407"/>
      <c r="V1880" s="407"/>
      <c r="W1880" s="407"/>
      <c r="X1880" s="407"/>
      <c r="Y1880" s="407"/>
      <c r="Z1880" s="407"/>
      <c r="AA1880" s="407"/>
      <c r="AB1880" s="407"/>
      <c r="AC1880" s="407"/>
      <c r="AD1880" s="448"/>
    </row>
    <row r="1881" spans="1:30" ht="20.399999999999999" customHeight="1">
      <c r="A1881" s="796" t="s">
        <v>2935</v>
      </c>
      <c r="B1881" s="669" t="s">
        <v>2934</v>
      </c>
      <c r="C1881" s="275">
        <v>5</v>
      </c>
      <c r="D1881" s="275">
        <v>5</v>
      </c>
      <c r="E1881" s="275">
        <v>0</v>
      </c>
      <c r="F1881" s="275">
        <v>0</v>
      </c>
      <c r="G1881" s="1041">
        <v>100</v>
      </c>
      <c r="H1881" s="275">
        <v>0</v>
      </c>
      <c r="I1881" s="275">
        <v>0</v>
      </c>
      <c r="J1881" s="275">
        <v>0</v>
      </c>
      <c r="K1881" s="275">
        <v>0</v>
      </c>
      <c r="L1881" s="275">
        <v>0</v>
      </c>
      <c r="M1881" s="275">
        <v>0</v>
      </c>
      <c r="N1881" s="275">
        <v>0</v>
      </c>
      <c r="O1881" s="275">
        <v>0</v>
      </c>
      <c r="P1881" s="275">
        <v>0</v>
      </c>
      <c r="Q1881" s="275">
        <v>1</v>
      </c>
      <c r="R1881" s="275">
        <v>0</v>
      </c>
      <c r="S1881" s="275">
        <v>0</v>
      </c>
      <c r="T1881" s="275">
        <v>0</v>
      </c>
      <c r="U1881" s="275">
        <v>1</v>
      </c>
      <c r="V1881" s="1042">
        <v>0</v>
      </c>
      <c r="W1881" s="275">
        <v>0</v>
      </c>
      <c r="X1881" s="275">
        <v>0</v>
      </c>
      <c r="Y1881" s="275">
        <v>1</v>
      </c>
      <c r="Z1881" s="275">
        <v>0</v>
      </c>
      <c r="AA1881" s="275">
        <v>0</v>
      </c>
      <c r="AB1881" s="275">
        <v>0</v>
      </c>
      <c r="AC1881" s="275">
        <v>2</v>
      </c>
      <c r="AD1881" s="448"/>
    </row>
    <row r="1882" spans="1:30" ht="20.399999999999999" customHeight="1">
      <c r="A1882" s="794"/>
      <c r="B1882" s="670" t="s">
        <v>1468</v>
      </c>
      <c r="C1882" s="276">
        <v>5</v>
      </c>
      <c r="D1882" s="276">
        <v>5</v>
      </c>
      <c r="E1882" s="276">
        <v>0</v>
      </c>
      <c r="F1882" s="276">
        <v>0</v>
      </c>
      <c r="G1882" s="1043">
        <v>100</v>
      </c>
      <c r="H1882" s="276">
        <v>0</v>
      </c>
      <c r="I1882" s="276">
        <v>0</v>
      </c>
      <c r="J1882" s="276">
        <v>0</v>
      </c>
      <c r="K1882" s="276">
        <v>0</v>
      </c>
      <c r="L1882" s="276">
        <v>0</v>
      </c>
      <c r="M1882" s="276">
        <v>0</v>
      </c>
      <c r="N1882" s="276">
        <v>0</v>
      </c>
      <c r="O1882" s="276">
        <v>0</v>
      </c>
      <c r="P1882" s="276">
        <v>0</v>
      </c>
      <c r="Q1882" s="276">
        <v>1</v>
      </c>
      <c r="R1882" s="276">
        <v>0</v>
      </c>
      <c r="S1882" s="276">
        <v>0</v>
      </c>
      <c r="T1882" s="276">
        <v>0</v>
      </c>
      <c r="U1882" s="276">
        <v>1</v>
      </c>
      <c r="V1882" s="1044">
        <v>0</v>
      </c>
      <c r="W1882" s="276">
        <v>0</v>
      </c>
      <c r="X1882" s="276">
        <v>0</v>
      </c>
      <c r="Y1882" s="276">
        <v>1</v>
      </c>
      <c r="Z1882" s="276">
        <v>0</v>
      </c>
      <c r="AA1882" s="276">
        <v>0</v>
      </c>
      <c r="AB1882" s="276">
        <v>0</v>
      </c>
      <c r="AC1882" s="276">
        <v>2</v>
      </c>
      <c r="AD1882" s="448"/>
    </row>
    <row r="1883" spans="1:30" ht="20.399999999999999" customHeight="1">
      <c r="A1883" s="794"/>
      <c r="B1883" s="670" t="s">
        <v>1467</v>
      </c>
      <c r="C1883" s="276">
        <v>0</v>
      </c>
      <c r="D1883" s="276">
        <v>0</v>
      </c>
      <c r="E1883" s="276">
        <v>0</v>
      </c>
      <c r="F1883" s="276">
        <v>0</v>
      </c>
      <c r="G1883" s="1043">
        <v>0</v>
      </c>
      <c r="H1883" s="276">
        <v>0</v>
      </c>
      <c r="I1883" s="276">
        <v>0</v>
      </c>
      <c r="J1883" s="276">
        <v>0</v>
      </c>
      <c r="K1883" s="276">
        <v>0</v>
      </c>
      <c r="L1883" s="276">
        <v>0</v>
      </c>
      <c r="M1883" s="276">
        <v>0</v>
      </c>
      <c r="N1883" s="276">
        <v>0</v>
      </c>
      <c r="O1883" s="276">
        <v>0</v>
      </c>
      <c r="P1883" s="276">
        <v>0</v>
      </c>
      <c r="Q1883" s="276">
        <v>0</v>
      </c>
      <c r="R1883" s="276">
        <v>0</v>
      </c>
      <c r="S1883" s="276">
        <v>0</v>
      </c>
      <c r="T1883" s="276">
        <v>0</v>
      </c>
      <c r="U1883" s="276">
        <v>0</v>
      </c>
      <c r="V1883" s="1044">
        <v>0</v>
      </c>
      <c r="W1883" s="276">
        <v>0</v>
      </c>
      <c r="X1883" s="276">
        <v>0</v>
      </c>
      <c r="Y1883" s="276">
        <v>0</v>
      </c>
      <c r="Z1883" s="276">
        <v>0</v>
      </c>
      <c r="AA1883" s="276">
        <v>0</v>
      </c>
      <c r="AB1883" s="276">
        <v>0</v>
      </c>
      <c r="AC1883" s="276">
        <v>0</v>
      </c>
      <c r="AD1883" s="448"/>
    </row>
    <row r="1884" spans="1:30" ht="20.399999999999999" customHeight="1">
      <c r="A1884" s="794"/>
      <c r="B1884" s="670" t="s">
        <v>4104</v>
      </c>
      <c r="C1884" s="276">
        <v>0</v>
      </c>
      <c r="D1884" s="276">
        <v>0</v>
      </c>
      <c r="E1884" s="276">
        <v>0</v>
      </c>
      <c r="F1884" s="276">
        <v>0</v>
      </c>
      <c r="G1884" s="1043">
        <v>0</v>
      </c>
      <c r="H1884" s="276">
        <v>0</v>
      </c>
      <c r="I1884" s="276">
        <v>0</v>
      </c>
      <c r="J1884" s="276">
        <v>0</v>
      </c>
      <c r="K1884" s="276">
        <v>0</v>
      </c>
      <c r="L1884" s="276">
        <v>0</v>
      </c>
      <c r="M1884" s="276">
        <v>0</v>
      </c>
      <c r="N1884" s="276">
        <v>0</v>
      </c>
      <c r="O1884" s="276">
        <v>0</v>
      </c>
      <c r="P1884" s="276">
        <v>0</v>
      </c>
      <c r="Q1884" s="276">
        <v>0</v>
      </c>
      <c r="R1884" s="276">
        <v>0</v>
      </c>
      <c r="S1884" s="276">
        <v>0</v>
      </c>
      <c r="T1884" s="276">
        <v>0</v>
      </c>
      <c r="U1884" s="276">
        <v>0</v>
      </c>
      <c r="V1884" s="1044">
        <v>0</v>
      </c>
      <c r="W1884" s="276">
        <v>0</v>
      </c>
      <c r="X1884" s="276">
        <v>0</v>
      </c>
      <c r="Y1884" s="276">
        <v>0</v>
      </c>
      <c r="Z1884" s="276">
        <v>0</v>
      </c>
      <c r="AA1884" s="276">
        <v>0</v>
      </c>
      <c r="AB1884" s="276">
        <v>0</v>
      </c>
      <c r="AC1884" s="276">
        <v>0</v>
      </c>
      <c r="AD1884" s="448"/>
    </row>
    <row r="1885" spans="1:30" ht="20.399999999999999" customHeight="1">
      <c r="A1885" s="407"/>
      <c r="B1885" s="407"/>
      <c r="C1885" s="407"/>
      <c r="D1885" s="407"/>
      <c r="E1885" s="407"/>
      <c r="F1885" s="407"/>
      <c r="G1885" s="407"/>
      <c r="H1885" s="407"/>
      <c r="I1885" s="407"/>
      <c r="J1885" s="407"/>
      <c r="K1885" s="407"/>
      <c r="L1885" s="407"/>
      <c r="M1885" s="407"/>
      <c r="N1885" s="407"/>
      <c r="O1885" s="407"/>
      <c r="P1885" s="407"/>
      <c r="Q1885" s="407"/>
      <c r="R1885" s="407"/>
      <c r="S1885" s="407"/>
      <c r="T1885" s="407"/>
      <c r="U1885" s="407"/>
      <c r="V1885" s="407"/>
      <c r="W1885" s="407"/>
      <c r="X1885" s="407"/>
      <c r="Y1885" s="407"/>
      <c r="Z1885" s="407"/>
      <c r="AA1885" s="407"/>
      <c r="AB1885" s="407"/>
      <c r="AC1885" s="407"/>
      <c r="AD1885" s="448"/>
    </row>
    <row r="1886" spans="1:30" ht="20.399999999999999" customHeight="1">
      <c r="A1886" s="796" t="s">
        <v>2933</v>
      </c>
      <c r="B1886" s="669" t="s">
        <v>2932</v>
      </c>
      <c r="C1886" s="275">
        <v>129</v>
      </c>
      <c r="D1886" s="275">
        <v>129</v>
      </c>
      <c r="E1886" s="275">
        <v>0</v>
      </c>
      <c r="F1886" s="275">
        <v>0</v>
      </c>
      <c r="G1886" s="1041">
        <v>100</v>
      </c>
      <c r="H1886" s="275">
        <v>1</v>
      </c>
      <c r="I1886" s="275">
        <v>0</v>
      </c>
      <c r="J1886" s="275">
        <v>0</v>
      </c>
      <c r="K1886" s="275">
        <v>1</v>
      </c>
      <c r="L1886" s="275">
        <v>0</v>
      </c>
      <c r="M1886" s="275">
        <v>1</v>
      </c>
      <c r="N1886" s="275">
        <v>0</v>
      </c>
      <c r="O1886" s="275">
        <v>1</v>
      </c>
      <c r="P1886" s="275">
        <v>0</v>
      </c>
      <c r="Q1886" s="275">
        <v>0</v>
      </c>
      <c r="R1886" s="275">
        <v>1</v>
      </c>
      <c r="S1886" s="275">
        <v>1</v>
      </c>
      <c r="T1886" s="275">
        <v>2</v>
      </c>
      <c r="U1886" s="275">
        <v>0</v>
      </c>
      <c r="V1886" s="1042">
        <v>0</v>
      </c>
      <c r="W1886" s="275">
        <v>2</v>
      </c>
      <c r="X1886" s="275">
        <v>4</v>
      </c>
      <c r="Y1886" s="275">
        <v>5</v>
      </c>
      <c r="Z1886" s="275">
        <v>9</v>
      </c>
      <c r="AA1886" s="275">
        <v>7</v>
      </c>
      <c r="AB1886" s="275">
        <v>26</v>
      </c>
      <c r="AC1886" s="275">
        <v>69</v>
      </c>
      <c r="AD1886" s="448"/>
    </row>
    <row r="1887" spans="1:30" ht="20.399999999999999" customHeight="1">
      <c r="A1887" s="794"/>
      <c r="B1887" s="670" t="s">
        <v>1468</v>
      </c>
      <c r="C1887" s="276">
        <v>64</v>
      </c>
      <c r="D1887" s="276">
        <v>64</v>
      </c>
      <c r="E1887" s="276">
        <v>0</v>
      </c>
      <c r="F1887" s="276">
        <v>0</v>
      </c>
      <c r="G1887" s="1043">
        <v>100</v>
      </c>
      <c r="H1887" s="276">
        <v>1</v>
      </c>
      <c r="I1887" s="276">
        <v>0</v>
      </c>
      <c r="J1887" s="276">
        <v>0</v>
      </c>
      <c r="K1887" s="276">
        <v>1</v>
      </c>
      <c r="L1887" s="276">
        <v>0</v>
      </c>
      <c r="M1887" s="276">
        <v>1</v>
      </c>
      <c r="N1887" s="276">
        <v>0</v>
      </c>
      <c r="O1887" s="276">
        <v>1</v>
      </c>
      <c r="P1887" s="276">
        <v>0</v>
      </c>
      <c r="Q1887" s="276">
        <v>0</v>
      </c>
      <c r="R1887" s="276">
        <v>1</v>
      </c>
      <c r="S1887" s="276">
        <v>0</v>
      </c>
      <c r="T1887" s="276">
        <v>2</v>
      </c>
      <c r="U1887" s="276">
        <v>0</v>
      </c>
      <c r="V1887" s="1044">
        <v>0</v>
      </c>
      <c r="W1887" s="276">
        <v>1</v>
      </c>
      <c r="X1887" s="276">
        <v>4</v>
      </c>
      <c r="Y1887" s="276">
        <v>4</v>
      </c>
      <c r="Z1887" s="276">
        <v>4</v>
      </c>
      <c r="AA1887" s="276">
        <v>4</v>
      </c>
      <c r="AB1887" s="276">
        <v>15</v>
      </c>
      <c r="AC1887" s="276">
        <v>26</v>
      </c>
      <c r="AD1887" s="448"/>
    </row>
    <row r="1888" spans="1:30" ht="20.399999999999999" customHeight="1">
      <c r="A1888" s="794"/>
      <c r="B1888" s="670" t="s">
        <v>1467</v>
      </c>
      <c r="C1888" s="276">
        <v>65</v>
      </c>
      <c r="D1888" s="276">
        <v>65</v>
      </c>
      <c r="E1888" s="276">
        <v>0</v>
      </c>
      <c r="F1888" s="276">
        <v>0</v>
      </c>
      <c r="G1888" s="1043">
        <v>100</v>
      </c>
      <c r="H1888" s="276">
        <v>0</v>
      </c>
      <c r="I1888" s="276">
        <v>0</v>
      </c>
      <c r="J1888" s="276">
        <v>0</v>
      </c>
      <c r="K1888" s="276">
        <v>0</v>
      </c>
      <c r="L1888" s="276">
        <v>0</v>
      </c>
      <c r="M1888" s="276">
        <v>0</v>
      </c>
      <c r="N1888" s="276">
        <v>0</v>
      </c>
      <c r="O1888" s="276">
        <v>0</v>
      </c>
      <c r="P1888" s="276">
        <v>0</v>
      </c>
      <c r="Q1888" s="276">
        <v>0</v>
      </c>
      <c r="R1888" s="276">
        <v>0</v>
      </c>
      <c r="S1888" s="276">
        <v>1</v>
      </c>
      <c r="T1888" s="276">
        <v>0</v>
      </c>
      <c r="U1888" s="276">
        <v>0</v>
      </c>
      <c r="V1888" s="1044">
        <v>0</v>
      </c>
      <c r="W1888" s="276">
        <v>1</v>
      </c>
      <c r="X1888" s="276">
        <v>0</v>
      </c>
      <c r="Y1888" s="276">
        <v>1</v>
      </c>
      <c r="Z1888" s="276">
        <v>5</v>
      </c>
      <c r="AA1888" s="276">
        <v>3</v>
      </c>
      <c r="AB1888" s="276">
        <v>11</v>
      </c>
      <c r="AC1888" s="276">
        <v>43</v>
      </c>
      <c r="AD1888" s="448"/>
    </row>
    <row r="1889" spans="1:30" ht="20.399999999999999" customHeight="1">
      <c r="A1889" s="794"/>
      <c r="B1889" s="670" t="s">
        <v>4104</v>
      </c>
      <c r="C1889" s="276">
        <v>0</v>
      </c>
      <c r="D1889" s="276">
        <v>0</v>
      </c>
      <c r="E1889" s="276">
        <v>0</v>
      </c>
      <c r="F1889" s="276">
        <v>0</v>
      </c>
      <c r="G1889" s="1043">
        <v>0</v>
      </c>
      <c r="H1889" s="276">
        <v>0</v>
      </c>
      <c r="I1889" s="276">
        <v>0</v>
      </c>
      <c r="J1889" s="276">
        <v>0</v>
      </c>
      <c r="K1889" s="276">
        <v>0</v>
      </c>
      <c r="L1889" s="276">
        <v>0</v>
      </c>
      <c r="M1889" s="276">
        <v>0</v>
      </c>
      <c r="N1889" s="276">
        <v>0</v>
      </c>
      <c r="O1889" s="276">
        <v>0</v>
      </c>
      <c r="P1889" s="276">
        <v>0</v>
      </c>
      <c r="Q1889" s="276">
        <v>0</v>
      </c>
      <c r="R1889" s="276">
        <v>0</v>
      </c>
      <c r="S1889" s="276">
        <v>0</v>
      </c>
      <c r="T1889" s="276">
        <v>0</v>
      </c>
      <c r="U1889" s="276">
        <v>0</v>
      </c>
      <c r="V1889" s="1044">
        <v>0</v>
      </c>
      <c r="W1889" s="276">
        <v>0</v>
      </c>
      <c r="X1889" s="276">
        <v>0</v>
      </c>
      <c r="Y1889" s="276">
        <v>0</v>
      </c>
      <c r="Z1889" s="276">
        <v>0</v>
      </c>
      <c r="AA1889" s="276">
        <v>0</v>
      </c>
      <c r="AB1889" s="276">
        <v>0</v>
      </c>
      <c r="AC1889" s="276">
        <v>0</v>
      </c>
      <c r="AD1889" s="448"/>
    </row>
    <row r="1890" spans="1:30" ht="20.399999999999999" customHeight="1">
      <c r="A1890" s="407"/>
      <c r="B1890" s="407"/>
      <c r="C1890" s="407"/>
      <c r="D1890" s="407"/>
      <c r="E1890" s="407"/>
      <c r="F1890" s="407"/>
      <c r="G1890" s="407"/>
      <c r="H1890" s="407"/>
      <c r="I1890" s="407"/>
      <c r="J1890" s="407"/>
      <c r="K1890" s="407"/>
      <c r="L1890" s="407"/>
      <c r="M1890" s="407"/>
      <c r="N1890" s="407"/>
      <c r="O1890" s="407"/>
      <c r="P1890" s="407"/>
      <c r="Q1890" s="407"/>
      <c r="R1890" s="407"/>
      <c r="S1890" s="407"/>
      <c r="T1890" s="407"/>
      <c r="U1890" s="407"/>
      <c r="V1890" s="407"/>
      <c r="W1890" s="407"/>
      <c r="X1890" s="407"/>
      <c r="Y1890" s="407"/>
      <c r="Z1890" s="407"/>
      <c r="AA1890" s="407"/>
      <c r="AB1890" s="407"/>
      <c r="AC1890" s="407"/>
      <c r="AD1890" s="448"/>
    </row>
    <row r="1891" spans="1:30" ht="20.399999999999999" customHeight="1">
      <c r="A1891" s="796" t="s">
        <v>2931</v>
      </c>
      <c r="B1891" s="669" t="s">
        <v>2930</v>
      </c>
      <c r="C1891" s="275">
        <v>4173</v>
      </c>
      <c r="D1891" s="275">
        <v>4173</v>
      </c>
      <c r="E1891" s="275">
        <v>0</v>
      </c>
      <c r="F1891" s="275">
        <v>0</v>
      </c>
      <c r="G1891" s="1041">
        <v>100</v>
      </c>
      <c r="H1891" s="275">
        <v>28</v>
      </c>
      <c r="I1891" s="275">
        <v>0</v>
      </c>
      <c r="J1891" s="275">
        <v>5</v>
      </c>
      <c r="K1891" s="275">
        <v>23</v>
      </c>
      <c r="L1891" s="275">
        <v>3</v>
      </c>
      <c r="M1891" s="275">
        <v>1</v>
      </c>
      <c r="N1891" s="275">
        <v>2</v>
      </c>
      <c r="O1891" s="275">
        <v>5</v>
      </c>
      <c r="P1891" s="275">
        <v>1</v>
      </c>
      <c r="Q1891" s="275">
        <v>4</v>
      </c>
      <c r="R1891" s="275">
        <v>13</v>
      </c>
      <c r="S1891" s="275">
        <v>26</v>
      </c>
      <c r="T1891" s="275">
        <v>37</v>
      </c>
      <c r="U1891" s="275">
        <v>41</v>
      </c>
      <c r="V1891" s="1042">
        <v>66</v>
      </c>
      <c r="W1891" s="275">
        <v>95</v>
      </c>
      <c r="X1891" s="275">
        <v>95</v>
      </c>
      <c r="Y1891" s="275">
        <v>151</v>
      </c>
      <c r="Z1891" s="275">
        <v>303</v>
      </c>
      <c r="AA1891" s="275">
        <v>427</v>
      </c>
      <c r="AB1891" s="275">
        <v>761</v>
      </c>
      <c r="AC1891" s="275">
        <v>2114</v>
      </c>
      <c r="AD1891" s="448"/>
    </row>
    <row r="1892" spans="1:30" ht="20.399999999999999" customHeight="1">
      <c r="A1892" s="794"/>
      <c r="B1892" s="670" t="s">
        <v>1468</v>
      </c>
      <c r="C1892" s="276">
        <v>1995</v>
      </c>
      <c r="D1892" s="276">
        <v>1995</v>
      </c>
      <c r="E1892" s="276">
        <v>0</v>
      </c>
      <c r="F1892" s="276">
        <v>0</v>
      </c>
      <c r="G1892" s="1043">
        <v>100</v>
      </c>
      <c r="H1892" s="276">
        <v>15</v>
      </c>
      <c r="I1892" s="276">
        <v>0</v>
      </c>
      <c r="J1892" s="276">
        <v>3</v>
      </c>
      <c r="K1892" s="276">
        <v>12</v>
      </c>
      <c r="L1892" s="276">
        <v>1</v>
      </c>
      <c r="M1892" s="276">
        <v>0</v>
      </c>
      <c r="N1892" s="276">
        <v>1</v>
      </c>
      <c r="O1892" s="276">
        <v>4</v>
      </c>
      <c r="P1892" s="276">
        <v>0</v>
      </c>
      <c r="Q1892" s="276">
        <v>3</v>
      </c>
      <c r="R1892" s="276">
        <v>6</v>
      </c>
      <c r="S1892" s="276">
        <v>19</v>
      </c>
      <c r="T1892" s="276">
        <v>31</v>
      </c>
      <c r="U1892" s="276">
        <v>30</v>
      </c>
      <c r="V1892" s="1044">
        <v>54</v>
      </c>
      <c r="W1892" s="276">
        <v>73</v>
      </c>
      <c r="X1892" s="276">
        <v>65</v>
      </c>
      <c r="Y1892" s="276">
        <v>111</v>
      </c>
      <c r="Z1892" s="276">
        <v>171</v>
      </c>
      <c r="AA1892" s="276">
        <v>234</v>
      </c>
      <c r="AB1892" s="276">
        <v>394</v>
      </c>
      <c r="AC1892" s="276">
        <v>783</v>
      </c>
      <c r="AD1892" s="448"/>
    </row>
    <row r="1893" spans="1:30" ht="20.399999999999999" customHeight="1">
      <c r="A1893" s="794"/>
      <c r="B1893" s="670" t="s">
        <v>1467</v>
      </c>
      <c r="C1893" s="276">
        <v>2178</v>
      </c>
      <c r="D1893" s="276">
        <v>2178</v>
      </c>
      <c r="E1893" s="276">
        <v>0</v>
      </c>
      <c r="F1893" s="276">
        <v>0</v>
      </c>
      <c r="G1893" s="1043">
        <v>100</v>
      </c>
      <c r="H1893" s="276">
        <v>13</v>
      </c>
      <c r="I1893" s="276">
        <v>0</v>
      </c>
      <c r="J1893" s="276">
        <v>2</v>
      </c>
      <c r="K1893" s="276">
        <v>11</v>
      </c>
      <c r="L1893" s="276">
        <v>2</v>
      </c>
      <c r="M1893" s="276">
        <v>1</v>
      </c>
      <c r="N1893" s="276">
        <v>1</v>
      </c>
      <c r="O1893" s="276">
        <v>1</v>
      </c>
      <c r="P1893" s="276">
        <v>1</v>
      </c>
      <c r="Q1893" s="276">
        <v>1</v>
      </c>
      <c r="R1893" s="276">
        <v>7</v>
      </c>
      <c r="S1893" s="276">
        <v>7</v>
      </c>
      <c r="T1893" s="276">
        <v>6</v>
      </c>
      <c r="U1893" s="276">
        <v>11</v>
      </c>
      <c r="V1893" s="1044">
        <v>12</v>
      </c>
      <c r="W1893" s="276">
        <v>22</v>
      </c>
      <c r="X1893" s="276">
        <v>30</v>
      </c>
      <c r="Y1893" s="276">
        <v>40</v>
      </c>
      <c r="Z1893" s="276">
        <v>132</v>
      </c>
      <c r="AA1893" s="276">
        <v>193</v>
      </c>
      <c r="AB1893" s="276">
        <v>367</v>
      </c>
      <c r="AC1893" s="276">
        <v>1331</v>
      </c>
      <c r="AD1893" s="448"/>
    </row>
    <row r="1894" spans="1:30" ht="20.399999999999999" customHeight="1">
      <c r="A1894" s="794"/>
      <c r="B1894" s="670" t="s">
        <v>4104</v>
      </c>
      <c r="C1894" s="276">
        <v>0</v>
      </c>
      <c r="D1894" s="276">
        <v>0</v>
      </c>
      <c r="E1894" s="276">
        <v>0</v>
      </c>
      <c r="F1894" s="276">
        <v>0</v>
      </c>
      <c r="G1894" s="1043">
        <v>0</v>
      </c>
      <c r="H1894" s="276">
        <v>0</v>
      </c>
      <c r="I1894" s="276">
        <v>0</v>
      </c>
      <c r="J1894" s="276">
        <v>0</v>
      </c>
      <c r="K1894" s="276">
        <v>0</v>
      </c>
      <c r="L1894" s="276">
        <v>0</v>
      </c>
      <c r="M1894" s="276">
        <v>0</v>
      </c>
      <c r="N1894" s="276">
        <v>0</v>
      </c>
      <c r="O1894" s="276">
        <v>0</v>
      </c>
      <c r="P1894" s="276">
        <v>0</v>
      </c>
      <c r="Q1894" s="276">
        <v>0</v>
      </c>
      <c r="R1894" s="276">
        <v>0</v>
      </c>
      <c r="S1894" s="276">
        <v>0</v>
      </c>
      <c r="T1894" s="276">
        <v>0</v>
      </c>
      <c r="U1894" s="276">
        <v>0</v>
      </c>
      <c r="V1894" s="1044">
        <v>0</v>
      </c>
      <c r="W1894" s="276">
        <v>0</v>
      </c>
      <c r="X1894" s="276">
        <v>0</v>
      </c>
      <c r="Y1894" s="276">
        <v>0</v>
      </c>
      <c r="Z1894" s="276">
        <v>0</v>
      </c>
      <c r="AA1894" s="276">
        <v>0</v>
      </c>
      <c r="AB1894" s="276">
        <v>0</v>
      </c>
      <c r="AC1894" s="276">
        <v>0</v>
      </c>
      <c r="AD1894" s="448"/>
    </row>
    <row r="1895" spans="1:30" ht="20.399999999999999" customHeight="1">
      <c r="A1895" s="407"/>
      <c r="B1895" s="407"/>
      <c r="C1895" s="407"/>
      <c r="D1895" s="407"/>
      <c r="E1895" s="407"/>
      <c r="F1895" s="407"/>
      <c r="G1895" s="407"/>
      <c r="H1895" s="407"/>
      <c r="I1895" s="407"/>
      <c r="J1895" s="407"/>
      <c r="K1895" s="407"/>
      <c r="L1895" s="407"/>
      <c r="M1895" s="407"/>
      <c r="N1895" s="407"/>
      <c r="O1895" s="407"/>
      <c r="P1895" s="407"/>
      <c r="Q1895" s="407"/>
      <c r="R1895" s="407"/>
      <c r="S1895" s="407"/>
      <c r="T1895" s="407"/>
      <c r="U1895" s="407"/>
      <c r="V1895" s="407"/>
      <c r="W1895" s="407"/>
      <c r="X1895" s="407"/>
      <c r="Y1895" s="407"/>
      <c r="Z1895" s="407"/>
      <c r="AA1895" s="407"/>
      <c r="AB1895" s="407"/>
      <c r="AC1895" s="407"/>
      <c r="AD1895" s="448"/>
    </row>
    <row r="1896" spans="1:30" ht="20.399999999999999" customHeight="1">
      <c r="A1896" s="796" t="s">
        <v>2929</v>
      </c>
      <c r="B1896" s="669" t="s">
        <v>2928</v>
      </c>
      <c r="C1896" s="275">
        <v>64</v>
      </c>
      <c r="D1896" s="275">
        <v>64</v>
      </c>
      <c r="E1896" s="275">
        <v>0</v>
      </c>
      <c r="F1896" s="275">
        <v>0</v>
      </c>
      <c r="G1896" s="1041">
        <v>100</v>
      </c>
      <c r="H1896" s="275">
        <v>2</v>
      </c>
      <c r="I1896" s="275">
        <v>0</v>
      </c>
      <c r="J1896" s="275">
        <v>0</v>
      </c>
      <c r="K1896" s="275">
        <v>2</v>
      </c>
      <c r="L1896" s="275">
        <v>0</v>
      </c>
      <c r="M1896" s="275">
        <v>0</v>
      </c>
      <c r="N1896" s="275">
        <v>0</v>
      </c>
      <c r="O1896" s="275">
        <v>0</v>
      </c>
      <c r="P1896" s="275">
        <v>0</v>
      </c>
      <c r="Q1896" s="275">
        <v>0</v>
      </c>
      <c r="R1896" s="275">
        <v>0</v>
      </c>
      <c r="S1896" s="275">
        <v>1</v>
      </c>
      <c r="T1896" s="275">
        <v>0</v>
      </c>
      <c r="U1896" s="275">
        <v>0</v>
      </c>
      <c r="V1896" s="1042">
        <v>0</v>
      </c>
      <c r="W1896" s="275">
        <v>0</v>
      </c>
      <c r="X1896" s="275">
        <v>1</v>
      </c>
      <c r="Y1896" s="275">
        <v>5</v>
      </c>
      <c r="Z1896" s="275">
        <v>0</v>
      </c>
      <c r="AA1896" s="275">
        <v>5</v>
      </c>
      <c r="AB1896" s="275">
        <v>10</v>
      </c>
      <c r="AC1896" s="275">
        <v>40</v>
      </c>
      <c r="AD1896" s="448"/>
    </row>
    <row r="1897" spans="1:30" ht="20.399999999999999" customHeight="1">
      <c r="A1897" s="794"/>
      <c r="B1897" s="670" t="s">
        <v>1468</v>
      </c>
      <c r="C1897" s="276">
        <v>28</v>
      </c>
      <c r="D1897" s="276">
        <v>28</v>
      </c>
      <c r="E1897" s="276">
        <v>0</v>
      </c>
      <c r="F1897" s="276">
        <v>0</v>
      </c>
      <c r="G1897" s="1043">
        <v>100</v>
      </c>
      <c r="H1897" s="276">
        <v>2</v>
      </c>
      <c r="I1897" s="276">
        <v>0</v>
      </c>
      <c r="J1897" s="276">
        <v>0</v>
      </c>
      <c r="K1897" s="276">
        <v>2</v>
      </c>
      <c r="L1897" s="276">
        <v>0</v>
      </c>
      <c r="M1897" s="276">
        <v>0</v>
      </c>
      <c r="N1897" s="276">
        <v>0</v>
      </c>
      <c r="O1897" s="276">
        <v>0</v>
      </c>
      <c r="P1897" s="276">
        <v>0</v>
      </c>
      <c r="Q1897" s="276">
        <v>0</v>
      </c>
      <c r="R1897" s="276">
        <v>0</v>
      </c>
      <c r="S1897" s="276">
        <v>1</v>
      </c>
      <c r="T1897" s="276">
        <v>0</v>
      </c>
      <c r="U1897" s="276">
        <v>0</v>
      </c>
      <c r="V1897" s="1044">
        <v>0</v>
      </c>
      <c r="W1897" s="276">
        <v>0</v>
      </c>
      <c r="X1897" s="276">
        <v>0</v>
      </c>
      <c r="Y1897" s="276">
        <v>3</v>
      </c>
      <c r="Z1897" s="276">
        <v>0</v>
      </c>
      <c r="AA1897" s="276">
        <v>2</v>
      </c>
      <c r="AB1897" s="276">
        <v>6</v>
      </c>
      <c r="AC1897" s="276">
        <v>14</v>
      </c>
      <c r="AD1897" s="448"/>
    </row>
    <row r="1898" spans="1:30" ht="20.399999999999999" customHeight="1">
      <c r="A1898" s="794"/>
      <c r="B1898" s="670" t="s">
        <v>1467</v>
      </c>
      <c r="C1898" s="276">
        <v>36</v>
      </c>
      <c r="D1898" s="276">
        <v>36</v>
      </c>
      <c r="E1898" s="276">
        <v>0</v>
      </c>
      <c r="F1898" s="276">
        <v>0</v>
      </c>
      <c r="G1898" s="1043">
        <v>100</v>
      </c>
      <c r="H1898" s="276">
        <v>0</v>
      </c>
      <c r="I1898" s="276">
        <v>0</v>
      </c>
      <c r="J1898" s="276">
        <v>0</v>
      </c>
      <c r="K1898" s="276">
        <v>0</v>
      </c>
      <c r="L1898" s="276">
        <v>0</v>
      </c>
      <c r="M1898" s="276">
        <v>0</v>
      </c>
      <c r="N1898" s="276">
        <v>0</v>
      </c>
      <c r="O1898" s="276">
        <v>0</v>
      </c>
      <c r="P1898" s="276">
        <v>0</v>
      </c>
      <c r="Q1898" s="276">
        <v>0</v>
      </c>
      <c r="R1898" s="276">
        <v>0</v>
      </c>
      <c r="S1898" s="276">
        <v>0</v>
      </c>
      <c r="T1898" s="276">
        <v>0</v>
      </c>
      <c r="U1898" s="276">
        <v>0</v>
      </c>
      <c r="V1898" s="1044">
        <v>0</v>
      </c>
      <c r="W1898" s="276">
        <v>0</v>
      </c>
      <c r="X1898" s="276">
        <v>1</v>
      </c>
      <c r="Y1898" s="276">
        <v>2</v>
      </c>
      <c r="Z1898" s="276">
        <v>0</v>
      </c>
      <c r="AA1898" s="276">
        <v>3</v>
      </c>
      <c r="AB1898" s="276">
        <v>4</v>
      </c>
      <c r="AC1898" s="276">
        <v>26</v>
      </c>
      <c r="AD1898" s="448"/>
    </row>
    <row r="1899" spans="1:30" ht="20.399999999999999" customHeight="1">
      <c r="A1899" s="794"/>
      <c r="B1899" s="670" t="s">
        <v>4104</v>
      </c>
      <c r="C1899" s="276">
        <v>0</v>
      </c>
      <c r="D1899" s="276">
        <v>0</v>
      </c>
      <c r="E1899" s="276">
        <v>0</v>
      </c>
      <c r="F1899" s="276">
        <v>0</v>
      </c>
      <c r="G1899" s="1043">
        <v>0</v>
      </c>
      <c r="H1899" s="276">
        <v>0</v>
      </c>
      <c r="I1899" s="276">
        <v>0</v>
      </c>
      <c r="J1899" s="276">
        <v>0</v>
      </c>
      <c r="K1899" s="276">
        <v>0</v>
      </c>
      <c r="L1899" s="276">
        <v>0</v>
      </c>
      <c r="M1899" s="276">
        <v>0</v>
      </c>
      <c r="N1899" s="276">
        <v>0</v>
      </c>
      <c r="O1899" s="276">
        <v>0</v>
      </c>
      <c r="P1899" s="276">
        <v>0</v>
      </c>
      <c r="Q1899" s="276">
        <v>0</v>
      </c>
      <c r="R1899" s="276">
        <v>0</v>
      </c>
      <c r="S1899" s="276">
        <v>0</v>
      </c>
      <c r="T1899" s="276">
        <v>0</v>
      </c>
      <c r="U1899" s="276">
        <v>0</v>
      </c>
      <c r="V1899" s="1044">
        <v>0</v>
      </c>
      <c r="W1899" s="276">
        <v>0</v>
      </c>
      <c r="X1899" s="276">
        <v>0</v>
      </c>
      <c r="Y1899" s="276">
        <v>0</v>
      </c>
      <c r="Z1899" s="276">
        <v>0</v>
      </c>
      <c r="AA1899" s="276">
        <v>0</v>
      </c>
      <c r="AB1899" s="276">
        <v>0</v>
      </c>
      <c r="AC1899" s="276">
        <v>0</v>
      </c>
      <c r="AD1899" s="448"/>
    </row>
    <row r="1900" spans="1:30" ht="20.399999999999999" customHeight="1">
      <c r="A1900" s="407"/>
      <c r="B1900" s="407"/>
      <c r="C1900" s="407"/>
      <c r="D1900" s="407"/>
      <c r="E1900" s="407"/>
      <c r="F1900" s="407"/>
      <c r="G1900" s="407"/>
      <c r="H1900" s="407"/>
      <c r="I1900" s="407"/>
      <c r="J1900" s="407"/>
      <c r="K1900" s="407"/>
      <c r="L1900" s="407"/>
      <c r="M1900" s="407"/>
      <c r="N1900" s="407"/>
      <c r="O1900" s="407"/>
      <c r="P1900" s="407"/>
      <c r="Q1900" s="407"/>
      <c r="R1900" s="407"/>
      <c r="S1900" s="407"/>
      <c r="T1900" s="407"/>
      <c r="U1900" s="407"/>
      <c r="V1900" s="407"/>
      <c r="W1900" s="407"/>
      <c r="X1900" s="407"/>
      <c r="Y1900" s="407"/>
      <c r="Z1900" s="407"/>
      <c r="AA1900" s="407"/>
      <c r="AB1900" s="407"/>
      <c r="AC1900" s="407"/>
      <c r="AD1900" s="448"/>
    </row>
    <row r="1901" spans="1:30" ht="20.399999999999999" customHeight="1">
      <c r="A1901" s="796" t="s">
        <v>2927</v>
      </c>
      <c r="B1901" s="669" t="s">
        <v>2926</v>
      </c>
      <c r="C1901" s="275">
        <v>4</v>
      </c>
      <c r="D1901" s="275">
        <v>4</v>
      </c>
      <c r="E1901" s="275">
        <v>0</v>
      </c>
      <c r="F1901" s="275">
        <v>0</v>
      </c>
      <c r="G1901" s="1041">
        <v>100</v>
      </c>
      <c r="H1901" s="275">
        <v>4</v>
      </c>
      <c r="I1901" s="275">
        <v>0</v>
      </c>
      <c r="J1901" s="275">
        <v>1</v>
      </c>
      <c r="K1901" s="275">
        <v>3</v>
      </c>
      <c r="L1901" s="275">
        <v>0</v>
      </c>
      <c r="M1901" s="275">
        <v>0</v>
      </c>
      <c r="N1901" s="275">
        <v>0</v>
      </c>
      <c r="O1901" s="275">
        <v>0</v>
      </c>
      <c r="P1901" s="275">
        <v>0</v>
      </c>
      <c r="Q1901" s="275">
        <v>0</v>
      </c>
      <c r="R1901" s="275">
        <v>0</v>
      </c>
      <c r="S1901" s="275">
        <v>0</v>
      </c>
      <c r="T1901" s="275">
        <v>0</v>
      </c>
      <c r="U1901" s="275">
        <v>0</v>
      </c>
      <c r="V1901" s="1042">
        <v>0</v>
      </c>
      <c r="W1901" s="275">
        <v>0</v>
      </c>
      <c r="X1901" s="275">
        <v>0</v>
      </c>
      <c r="Y1901" s="275">
        <v>0</v>
      </c>
      <c r="Z1901" s="275">
        <v>0</v>
      </c>
      <c r="AA1901" s="275">
        <v>0</v>
      </c>
      <c r="AB1901" s="275">
        <v>0</v>
      </c>
      <c r="AC1901" s="275">
        <v>0</v>
      </c>
      <c r="AD1901" s="448"/>
    </row>
    <row r="1902" spans="1:30" ht="20.399999999999999" customHeight="1">
      <c r="A1902" s="794"/>
      <c r="B1902" s="670" t="s">
        <v>1468</v>
      </c>
      <c r="C1902" s="276">
        <v>3</v>
      </c>
      <c r="D1902" s="276">
        <v>3</v>
      </c>
      <c r="E1902" s="276">
        <v>0</v>
      </c>
      <c r="F1902" s="276">
        <v>0</v>
      </c>
      <c r="G1902" s="1043">
        <v>100</v>
      </c>
      <c r="H1902" s="276">
        <v>3</v>
      </c>
      <c r="I1902" s="276">
        <v>0</v>
      </c>
      <c r="J1902" s="276">
        <v>1</v>
      </c>
      <c r="K1902" s="276">
        <v>2</v>
      </c>
      <c r="L1902" s="276">
        <v>0</v>
      </c>
      <c r="M1902" s="276">
        <v>0</v>
      </c>
      <c r="N1902" s="276">
        <v>0</v>
      </c>
      <c r="O1902" s="276">
        <v>0</v>
      </c>
      <c r="P1902" s="276">
        <v>0</v>
      </c>
      <c r="Q1902" s="276">
        <v>0</v>
      </c>
      <c r="R1902" s="276">
        <v>0</v>
      </c>
      <c r="S1902" s="276">
        <v>0</v>
      </c>
      <c r="T1902" s="276">
        <v>0</v>
      </c>
      <c r="U1902" s="276">
        <v>0</v>
      </c>
      <c r="V1902" s="1044">
        <v>0</v>
      </c>
      <c r="W1902" s="276">
        <v>0</v>
      </c>
      <c r="X1902" s="276">
        <v>0</v>
      </c>
      <c r="Y1902" s="276">
        <v>0</v>
      </c>
      <c r="Z1902" s="276">
        <v>0</v>
      </c>
      <c r="AA1902" s="276">
        <v>0</v>
      </c>
      <c r="AB1902" s="276">
        <v>0</v>
      </c>
      <c r="AC1902" s="276">
        <v>0</v>
      </c>
      <c r="AD1902" s="448"/>
    </row>
    <row r="1903" spans="1:30" ht="20.399999999999999" customHeight="1">
      <c r="A1903" s="794"/>
      <c r="B1903" s="670" t="s">
        <v>1467</v>
      </c>
      <c r="C1903" s="276">
        <v>1</v>
      </c>
      <c r="D1903" s="276">
        <v>1</v>
      </c>
      <c r="E1903" s="276">
        <v>0</v>
      </c>
      <c r="F1903" s="276">
        <v>0</v>
      </c>
      <c r="G1903" s="1043">
        <v>100</v>
      </c>
      <c r="H1903" s="276">
        <v>1</v>
      </c>
      <c r="I1903" s="276">
        <v>0</v>
      </c>
      <c r="J1903" s="276">
        <v>0</v>
      </c>
      <c r="K1903" s="276">
        <v>1</v>
      </c>
      <c r="L1903" s="276">
        <v>0</v>
      </c>
      <c r="M1903" s="276">
        <v>0</v>
      </c>
      <c r="N1903" s="276">
        <v>0</v>
      </c>
      <c r="O1903" s="276">
        <v>0</v>
      </c>
      <c r="P1903" s="276">
        <v>0</v>
      </c>
      <c r="Q1903" s="276">
        <v>0</v>
      </c>
      <c r="R1903" s="276">
        <v>0</v>
      </c>
      <c r="S1903" s="276">
        <v>0</v>
      </c>
      <c r="T1903" s="276">
        <v>0</v>
      </c>
      <c r="U1903" s="276">
        <v>0</v>
      </c>
      <c r="V1903" s="1044">
        <v>0</v>
      </c>
      <c r="W1903" s="276">
        <v>0</v>
      </c>
      <c r="X1903" s="276">
        <v>0</v>
      </c>
      <c r="Y1903" s="276">
        <v>0</v>
      </c>
      <c r="Z1903" s="276">
        <v>0</v>
      </c>
      <c r="AA1903" s="276">
        <v>0</v>
      </c>
      <c r="AB1903" s="276">
        <v>0</v>
      </c>
      <c r="AC1903" s="276">
        <v>0</v>
      </c>
      <c r="AD1903" s="448"/>
    </row>
    <row r="1904" spans="1:30" ht="20.399999999999999" customHeight="1">
      <c r="A1904" s="794"/>
      <c r="B1904" s="670" t="s">
        <v>4104</v>
      </c>
      <c r="C1904" s="276">
        <v>0</v>
      </c>
      <c r="D1904" s="276">
        <v>0</v>
      </c>
      <c r="E1904" s="276">
        <v>0</v>
      </c>
      <c r="F1904" s="276">
        <v>0</v>
      </c>
      <c r="G1904" s="1043">
        <v>0</v>
      </c>
      <c r="H1904" s="276">
        <v>0</v>
      </c>
      <c r="I1904" s="276">
        <v>0</v>
      </c>
      <c r="J1904" s="276">
        <v>0</v>
      </c>
      <c r="K1904" s="276">
        <v>0</v>
      </c>
      <c r="L1904" s="276">
        <v>0</v>
      </c>
      <c r="M1904" s="276">
        <v>0</v>
      </c>
      <c r="N1904" s="276">
        <v>0</v>
      </c>
      <c r="O1904" s="276">
        <v>0</v>
      </c>
      <c r="P1904" s="276">
        <v>0</v>
      </c>
      <c r="Q1904" s="276">
        <v>0</v>
      </c>
      <c r="R1904" s="276">
        <v>0</v>
      </c>
      <c r="S1904" s="276">
        <v>0</v>
      </c>
      <c r="T1904" s="276">
        <v>0</v>
      </c>
      <c r="U1904" s="276">
        <v>0</v>
      </c>
      <c r="V1904" s="1044">
        <v>0</v>
      </c>
      <c r="W1904" s="276">
        <v>0</v>
      </c>
      <c r="X1904" s="276">
        <v>0</v>
      </c>
      <c r="Y1904" s="276">
        <v>0</v>
      </c>
      <c r="Z1904" s="276">
        <v>0</v>
      </c>
      <c r="AA1904" s="276">
        <v>0</v>
      </c>
      <c r="AB1904" s="276">
        <v>0</v>
      </c>
      <c r="AC1904" s="276">
        <v>0</v>
      </c>
      <c r="AD1904" s="448"/>
    </row>
    <row r="1905" spans="1:30" ht="20.399999999999999" customHeight="1">
      <c r="A1905" s="407"/>
      <c r="B1905" s="407"/>
      <c r="C1905" s="407"/>
      <c r="D1905" s="407"/>
      <c r="E1905" s="407"/>
      <c r="F1905" s="407"/>
      <c r="G1905" s="407"/>
      <c r="H1905" s="407"/>
      <c r="I1905" s="407"/>
      <c r="J1905" s="407"/>
      <c r="K1905" s="407"/>
      <c r="L1905" s="407"/>
      <c r="M1905" s="407"/>
      <c r="N1905" s="407"/>
      <c r="O1905" s="407"/>
      <c r="P1905" s="407"/>
      <c r="Q1905" s="407"/>
      <c r="R1905" s="407"/>
      <c r="S1905" s="407"/>
      <c r="T1905" s="407"/>
      <c r="U1905" s="407"/>
      <c r="V1905" s="407"/>
      <c r="W1905" s="407"/>
      <c r="X1905" s="407"/>
      <c r="Y1905" s="407"/>
      <c r="Z1905" s="407"/>
      <c r="AA1905" s="407"/>
      <c r="AB1905" s="407"/>
      <c r="AC1905" s="407"/>
      <c r="AD1905" s="448"/>
    </row>
    <row r="1906" spans="1:30" ht="20.399999999999999" customHeight="1">
      <c r="A1906" s="796" t="s">
        <v>2925</v>
      </c>
      <c r="B1906" s="669" t="s">
        <v>2924</v>
      </c>
      <c r="C1906" s="275">
        <v>5</v>
      </c>
      <c r="D1906" s="275">
        <v>5</v>
      </c>
      <c r="E1906" s="275">
        <v>0</v>
      </c>
      <c r="F1906" s="275">
        <v>0</v>
      </c>
      <c r="G1906" s="1041">
        <v>100</v>
      </c>
      <c r="H1906" s="275">
        <v>0</v>
      </c>
      <c r="I1906" s="275">
        <v>0</v>
      </c>
      <c r="J1906" s="275">
        <v>0</v>
      </c>
      <c r="K1906" s="275">
        <v>0</v>
      </c>
      <c r="L1906" s="275">
        <v>0</v>
      </c>
      <c r="M1906" s="275">
        <v>0</v>
      </c>
      <c r="N1906" s="275">
        <v>0</v>
      </c>
      <c r="O1906" s="275">
        <v>0</v>
      </c>
      <c r="P1906" s="275">
        <v>0</v>
      </c>
      <c r="Q1906" s="275">
        <v>0</v>
      </c>
      <c r="R1906" s="275">
        <v>0</v>
      </c>
      <c r="S1906" s="275">
        <v>0</v>
      </c>
      <c r="T1906" s="275">
        <v>0</v>
      </c>
      <c r="U1906" s="275">
        <v>0</v>
      </c>
      <c r="V1906" s="1042">
        <v>0</v>
      </c>
      <c r="W1906" s="275">
        <v>1</v>
      </c>
      <c r="X1906" s="275">
        <v>0</v>
      </c>
      <c r="Y1906" s="275">
        <v>1</v>
      </c>
      <c r="Z1906" s="275">
        <v>0</v>
      </c>
      <c r="AA1906" s="275">
        <v>0</v>
      </c>
      <c r="AB1906" s="275">
        <v>0</v>
      </c>
      <c r="AC1906" s="275">
        <v>3</v>
      </c>
      <c r="AD1906" s="448"/>
    </row>
    <row r="1907" spans="1:30" ht="20.399999999999999" customHeight="1">
      <c r="A1907" s="669"/>
      <c r="B1907" s="669" t="s">
        <v>2923</v>
      </c>
      <c r="C1907" s="797"/>
      <c r="D1907" s="797"/>
      <c r="E1907" s="797"/>
      <c r="F1907" s="797"/>
      <c r="G1907" s="797"/>
      <c r="H1907" s="797"/>
      <c r="I1907" s="797"/>
      <c r="J1907" s="797"/>
      <c r="K1907" s="797"/>
      <c r="L1907" s="797"/>
      <c r="M1907" s="797"/>
      <c r="N1907" s="797"/>
      <c r="O1907" s="797"/>
      <c r="P1907" s="797"/>
      <c r="Q1907" s="797"/>
      <c r="R1907" s="797"/>
      <c r="S1907" s="797"/>
      <c r="T1907" s="797"/>
      <c r="U1907" s="797"/>
      <c r="V1907" s="797"/>
      <c r="W1907" s="797"/>
      <c r="X1907" s="797"/>
      <c r="Y1907" s="797"/>
      <c r="Z1907" s="797"/>
      <c r="AA1907" s="797"/>
      <c r="AB1907" s="797"/>
      <c r="AC1907" s="797"/>
      <c r="AD1907" s="448"/>
    </row>
    <row r="1908" spans="1:30" ht="20.399999999999999" customHeight="1">
      <c r="A1908" s="794"/>
      <c r="B1908" s="670" t="s">
        <v>1468</v>
      </c>
      <c r="C1908" s="276">
        <v>2</v>
      </c>
      <c r="D1908" s="276">
        <v>2</v>
      </c>
      <c r="E1908" s="276">
        <v>0</v>
      </c>
      <c r="F1908" s="276">
        <v>0</v>
      </c>
      <c r="G1908" s="1043">
        <v>100</v>
      </c>
      <c r="H1908" s="276">
        <v>0</v>
      </c>
      <c r="I1908" s="276">
        <v>0</v>
      </c>
      <c r="J1908" s="276">
        <v>0</v>
      </c>
      <c r="K1908" s="276">
        <v>0</v>
      </c>
      <c r="L1908" s="276">
        <v>0</v>
      </c>
      <c r="M1908" s="276">
        <v>0</v>
      </c>
      <c r="N1908" s="276">
        <v>0</v>
      </c>
      <c r="O1908" s="276">
        <v>0</v>
      </c>
      <c r="P1908" s="276">
        <v>0</v>
      </c>
      <c r="Q1908" s="276">
        <v>0</v>
      </c>
      <c r="R1908" s="276">
        <v>0</v>
      </c>
      <c r="S1908" s="276">
        <v>0</v>
      </c>
      <c r="T1908" s="276">
        <v>0</v>
      </c>
      <c r="U1908" s="276">
        <v>0</v>
      </c>
      <c r="V1908" s="1044">
        <v>0</v>
      </c>
      <c r="W1908" s="276">
        <v>1</v>
      </c>
      <c r="X1908" s="276">
        <v>0</v>
      </c>
      <c r="Y1908" s="276">
        <v>0</v>
      </c>
      <c r="Z1908" s="276">
        <v>0</v>
      </c>
      <c r="AA1908" s="276">
        <v>0</v>
      </c>
      <c r="AB1908" s="276">
        <v>0</v>
      </c>
      <c r="AC1908" s="276">
        <v>1</v>
      </c>
      <c r="AD1908" s="448"/>
    </row>
    <row r="1909" spans="1:30" ht="20.399999999999999" customHeight="1">
      <c r="A1909" s="794"/>
      <c r="B1909" s="670" t="s">
        <v>1467</v>
      </c>
      <c r="C1909" s="276">
        <v>3</v>
      </c>
      <c r="D1909" s="276">
        <v>3</v>
      </c>
      <c r="E1909" s="276">
        <v>0</v>
      </c>
      <c r="F1909" s="276">
        <v>0</v>
      </c>
      <c r="G1909" s="1043">
        <v>100</v>
      </c>
      <c r="H1909" s="276">
        <v>0</v>
      </c>
      <c r="I1909" s="276">
        <v>0</v>
      </c>
      <c r="J1909" s="276">
        <v>0</v>
      </c>
      <c r="K1909" s="276">
        <v>0</v>
      </c>
      <c r="L1909" s="276">
        <v>0</v>
      </c>
      <c r="M1909" s="276">
        <v>0</v>
      </c>
      <c r="N1909" s="276">
        <v>0</v>
      </c>
      <c r="O1909" s="276">
        <v>0</v>
      </c>
      <c r="P1909" s="276">
        <v>0</v>
      </c>
      <c r="Q1909" s="276">
        <v>0</v>
      </c>
      <c r="R1909" s="276">
        <v>0</v>
      </c>
      <c r="S1909" s="276">
        <v>0</v>
      </c>
      <c r="T1909" s="276">
        <v>0</v>
      </c>
      <c r="U1909" s="276">
        <v>0</v>
      </c>
      <c r="V1909" s="1044">
        <v>0</v>
      </c>
      <c r="W1909" s="276">
        <v>0</v>
      </c>
      <c r="X1909" s="276">
        <v>0</v>
      </c>
      <c r="Y1909" s="276">
        <v>1</v>
      </c>
      <c r="Z1909" s="276">
        <v>0</v>
      </c>
      <c r="AA1909" s="276">
        <v>0</v>
      </c>
      <c r="AB1909" s="276">
        <v>0</v>
      </c>
      <c r="AC1909" s="276">
        <v>2</v>
      </c>
      <c r="AD1909" s="448"/>
    </row>
    <row r="1910" spans="1:30" ht="20.399999999999999" customHeight="1">
      <c r="A1910" s="794"/>
      <c r="B1910" s="670" t="s">
        <v>4104</v>
      </c>
      <c r="C1910" s="276">
        <v>0</v>
      </c>
      <c r="D1910" s="276">
        <v>0</v>
      </c>
      <c r="E1910" s="276">
        <v>0</v>
      </c>
      <c r="F1910" s="276">
        <v>0</v>
      </c>
      <c r="G1910" s="1043">
        <v>0</v>
      </c>
      <c r="H1910" s="276">
        <v>0</v>
      </c>
      <c r="I1910" s="276">
        <v>0</v>
      </c>
      <c r="J1910" s="276">
        <v>0</v>
      </c>
      <c r="K1910" s="276">
        <v>0</v>
      </c>
      <c r="L1910" s="276">
        <v>0</v>
      </c>
      <c r="M1910" s="276">
        <v>0</v>
      </c>
      <c r="N1910" s="276">
        <v>0</v>
      </c>
      <c r="O1910" s="276">
        <v>0</v>
      </c>
      <c r="P1910" s="276">
        <v>0</v>
      </c>
      <c r="Q1910" s="276">
        <v>0</v>
      </c>
      <c r="R1910" s="276">
        <v>0</v>
      </c>
      <c r="S1910" s="276">
        <v>0</v>
      </c>
      <c r="T1910" s="276">
        <v>0</v>
      </c>
      <c r="U1910" s="276">
        <v>0</v>
      </c>
      <c r="V1910" s="1044">
        <v>0</v>
      </c>
      <c r="W1910" s="276">
        <v>0</v>
      </c>
      <c r="X1910" s="276">
        <v>0</v>
      </c>
      <c r="Y1910" s="276">
        <v>0</v>
      </c>
      <c r="Z1910" s="276">
        <v>0</v>
      </c>
      <c r="AA1910" s="276">
        <v>0</v>
      </c>
      <c r="AB1910" s="276">
        <v>0</v>
      </c>
      <c r="AC1910" s="276">
        <v>0</v>
      </c>
      <c r="AD1910" s="448"/>
    </row>
    <row r="1911" spans="1:30" ht="20.399999999999999" customHeight="1">
      <c r="A1911" s="407"/>
      <c r="B1911" s="407"/>
      <c r="C1911" s="407"/>
      <c r="D1911" s="407"/>
      <c r="E1911" s="407"/>
      <c r="F1911" s="407"/>
      <c r="G1911" s="407"/>
      <c r="H1911" s="407"/>
      <c r="I1911" s="407"/>
      <c r="J1911" s="407"/>
      <c r="K1911" s="407"/>
      <c r="L1911" s="407"/>
      <c r="M1911" s="407"/>
      <c r="N1911" s="407"/>
      <c r="O1911" s="407"/>
      <c r="P1911" s="407"/>
      <c r="Q1911" s="407"/>
      <c r="R1911" s="407"/>
      <c r="S1911" s="407"/>
      <c r="T1911" s="407"/>
      <c r="U1911" s="407"/>
      <c r="V1911" s="407"/>
      <c r="W1911" s="407"/>
      <c r="X1911" s="407"/>
      <c r="Y1911" s="407"/>
      <c r="Z1911" s="407"/>
      <c r="AA1911" s="407"/>
      <c r="AB1911" s="407"/>
      <c r="AC1911" s="407"/>
      <c r="AD1911" s="448"/>
    </row>
    <row r="1912" spans="1:30" ht="20.399999999999999" customHeight="1">
      <c r="A1912" s="796" t="s">
        <v>4772</v>
      </c>
      <c r="B1912" s="669" t="s">
        <v>4773</v>
      </c>
      <c r="C1912" s="275">
        <v>1</v>
      </c>
      <c r="D1912" s="275">
        <v>1</v>
      </c>
      <c r="E1912" s="275">
        <v>0</v>
      </c>
      <c r="F1912" s="275">
        <v>0</v>
      </c>
      <c r="G1912" s="1041">
        <v>100</v>
      </c>
      <c r="H1912" s="275">
        <v>0</v>
      </c>
      <c r="I1912" s="275">
        <v>0</v>
      </c>
      <c r="J1912" s="275">
        <v>0</v>
      </c>
      <c r="K1912" s="275">
        <v>0</v>
      </c>
      <c r="L1912" s="275">
        <v>0</v>
      </c>
      <c r="M1912" s="275">
        <v>0</v>
      </c>
      <c r="N1912" s="275">
        <v>0</v>
      </c>
      <c r="O1912" s="275">
        <v>0</v>
      </c>
      <c r="P1912" s="275">
        <v>0</v>
      </c>
      <c r="Q1912" s="275">
        <v>0</v>
      </c>
      <c r="R1912" s="275">
        <v>0</v>
      </c>
      <c r="S1912" s="275">
        <v>0</v>
      </c>
      <c r="T1912" s="275">
        <v>0</v>
      </c>
      <c r="U1912" s="275">
        <v>0</v>
      </c>
      <c r="V1912" s="1042">
        <v>1</v>
      </c>
      <c r="W1912" s="275">
        <v>0</v>
      </c>
      <c r="X1912" s="275">
        <v>0</v>
      </c>
      <c r="Y1912" s="275">
        <v>0</v>
      </c>
      <c r="Z1912" s="275">
        <v>0</v>
      </c>
      <c r="AA1912" s="275">
        <v>0</v>
      </c>
      <c r="AB1912" s="275">
        <v>0</v>
      </c>
      <c r="AC1912" s="275">
        <v>0</v>
      </c>
      <c r="AD1912" s="448"/>
    </row>
    <row r="1913" spans="1:30" ht="20.399999999999999" customHeight="1">
      <c r="A1913" s="669"/>
      <c r="B1913" s="669" t="s">
        <v>4774</v>
      </c>
      <c r="C1913" s="797"/>
      <c r="D1913" s="797"/>
      <c r="E1913" s="797"/>
      <c r="F1913" s="797"/>
      <c r="G1913" s="797"/>
      <c r="H1913" s="797"/>
      <c r="I1913" s="797"/>
      <c r="J1913" s="797"/>
      <c r="K1913" s="797"/>
      <c r="L1913" s="797"/>
      <c r="M1913" s="797"/>
      <c r="N1913" s="797"/>
      <c r="O1913" s="797"/>
      <c r="P1913" s="797"/>
      <c r="Q1913" s="797"/>
      <c r="R1913" s="797"/>
      <c r="S1913" s="797"/>
      <c r="T1913" s="797"/>
      <c r="U1913" s="797"/>
      <c r="V1913" s="797"/>
      <c r="W1913" s="797"/>
      <c r="X1913" s="797"/>
      <c r="Y1913" s="797"/>
      <c r="Z1913" s="797"/>
      <c r="AA1913" s="797"/>
      <c r="AB1913" s="797"/>
      <c r="AC1913" s="797"/>
      <c r="AD1913" s="448"/>
    </row>
    <row r="1914" spans="1:30" ht="20.399999999999999" customHeight="1">
      <c r="A1914" s="794"/>
      <c r="B1914" s="670" t="s">
        <v>1468</v>
      </c>
      <c r="C1914" s="276">
        <v>0</v>
      </c>
      <c r="D1914" s="276">
        <v>0</v>
      </c>
      <c r="E1914" s="276">
        <v>0</v>
      </c>
      <c r="F1914" s="276">
        <v>0</v>
      </c>
      <c r="G1914" s="1043">
        <v>0</v>
      </c>
      <c r="H1914" s="276">
        <v>0</v>
      </c>
      <c r="I1914" s="276">
        <v>0</v>
      </c>
      <c r="J1914" s="276">
        <v>0</v>
      </c>
      <c r="K1914" s="276">
        <v>0</v>
      </c>
      <c r="L1914" s="276">
        <v>0</v>
      </c>
      <c r="M1914" s="276">
        <v>0</v>
      </c>
      <c r="N1914" s="276">
        <v>0</v>
      </c>
      <c r="O1914" s="276">
        <v>0</v>
      </c>
      <c r="P1914" s="276">
        <v>0</v>
      </c>
      <c r="Q1914" s="276">
        <v>0</v>
      </c>
      <c r="R1914" s="276">
        <v>0</v>
      </c>
      <c r="S1914" s="276">
        <v>0</v>
      </c>
      <c r="T1914" s="276">
        <v>0</v>
      </c>
      <c r="U1914" s="276">
        <v>0</v>
      </c>
      <c r="V1914" s="1044">
        <v>0</v>
      </c>
      <c r="W1914" s="276">
        <v>0</v>
      </c>
      <c r="X1914" s="276">
        <v>0</v>
      </c>
      <c r="Y1914" s="276">
        <v>0</v>
      </c>
      <c r="Z1914" s="276">
        <v>0</v>
      </c>
      <c r="AA1914" s="276">
        <v>0</v>
      </c>
      <c r="AB1914" s="276">
        <v>0</v>
      </c>
      <c r="AC1914" s="276">
        <v>0</v>
      </c>
      <c r="AD1914" s="448"/>
    </row>
    <row r="1915" spans="1:30" ht="20.399999999999999" customHeight="1">
      <c r="A1915" s="794"/>
      <c r="B1915" s="670" t="s">
        <v>1467</v>
      </c>
      <c r="C1915" s="276">
        <v>1</v>
      </c>
      <c r="D1915" s="276">
        <v>1</v>
      </c>
      <c r="E1915" s="276">
        <v>0</v>
      </c>
      <c r="F1915" s="276">
        <v>0</v>
      </c>
      <c r="G1915" s="1043">
        <v>100</v>
      </c>
      <c r="H1915" s="276">
        <v>0</v>
      </c>
      <c r="I1915" s="276">
        <v>0</v>
      </c>
      <c r="J1915" s="276">
        <v>0</v>
      </c>
      <c r="K1915" s="276">
        <v>0</v>
      </c>
      <c r="L1915" s="276">
        <v>0</v>
      </c>
      <c r="M1915" s="276">
        <v>0</v>
      </c>
      <c r="N1915" s="276">
        <v>0</v>
      </c>
      <c r="O1915" s="276">
        <v>0</v>
      </c>
      <c r="P1915" s="276">
        <v>0</v>
      </c>
      <c r="Q1915" s="276">
        <v>0</v>
      </c>
      <c r="R1915" s="276">
        <v>0</v>
      </c>
      <c r="S1915" s="276">
        <v>0</v>
      </c>
      <c r="T1915" s="276">
        <v>0</v>
      </c>
      <c r="U1915" s="276">
        <v>0</v>
      </c>
      <c r="V1915" s="1044">
        <v>1</v>
      </c>
      <c r="W1915" s="276">
        <v>0</v>
      </c>
      <c r="X1915" s="276">
        <v>0</v>
      </c>
      <c r="Y1915" s="276">
        <v>0</v>
      </c>
      <c r="Z1915" s="276">
        <v>0</v>
      </c>
      <c r="AA1915" s="276">
        <v>0</v>
      </c>
      <c r="AB1915" s="276">
        <v>0</v>
      </c>
      <c r="AC1915" s="276">
        <v>0</v>
      </c>
      <c r="AD1915" s="448"/>
    </row>
    <row r="1916" spans="1:30" ht="20.399999999999999" customHeight="1">
      <c r="A1916" s="794"/>
      <c r="B1916" s="670" t="s">
        <v>4104</v>
      </c>
      <c r="C1916" s="276">
        <v>0</v>
      </c>
      <c r="D1916" s="276">
        <v>0</v>
      </c>
      <c r="E1916" s="276">
        <v>0</v>
      </c>
      <c r="F1916" s="276">
        <v>0</v>
      </c>
      <c r="G1916" s="1043">
        <v>0</v>
      </c>
      <c r="H1916" s="276">
        <v>0</v>
      </c>
      <c r="I1916" s="276">
        <v>0</v>
      </c>
      <c r="J1916" s="276">
        <v>0</v>
      </c>
      <c r="K1916" s="276">
        <v>0</v>
      </c>
      <c r="L1916" s="276">
        <v>0</v>
      </c>
      <c r="M1916" s="276">
        <v>0</v>
      </c>
      <c r="N1916" s="276">
        <v>0</v>
      </c>
      <c r="O1916" s="276">
        <v>0</v>
      </c>
      <c r="P1916" s="276">
        <v>0</v>
      </c>
      <c r="Q1916" s="276">
        <v>0</v>
      </c>
      <c r="R1916" s="276">
        <v>0</v>
      </c>
      <c r="S1916" s="276">
        <v>0</v>
      </c>
      <c r="T1916" s="276">
        <v>0</v>
      </c>
      <c r="U1916" s="276">
        <v>0</v>
      </c>
      <c r="V1916" s="1044">
        <v>0</v>
      </c>
      <c r="W1916" s="276">
        <v>0</v>
      </c>
      <c r="X1916" s="276">
        <v>0</v>
      </c>
      <c r="Y1916" s="276">
        <v>0</v>
      </c>
      <c r="Z1916" s="276">
        <v>0</v>
      </c>
      <c r="AA1916" s="276">
        <v>0</v>
      </c>
      <c r="AB1916" s="276">
        <v>0</v>
      </c>
      <c r="AC1916" s="276">
        <v>0</v>
      </c>
      <c r="AD1916" s="448"/>
    </row>
    <row r="1917" spans="1:30" ht="20.399999999999999" customHeight="1">
      <c r="A1917" s="407"/>
      <c r="B1917" s="407"/>
      <c r="C1917" s="407"/>
      <c r="D1917" s="407"/>
      <c r="E1917" s="407"/>
      <c r="F1917" s="407"/>
      <c r="G1917" s="407"/>
      <c r="H1917" s="407"/>
      <c r="I1917" s="407"/>
      <c r="J1917" s="407"/>
      <c r="K1917" s="407"/>
      <c r="L1917" s="407"/>
      <c r="M1917" s="407"/>
      <c r="N1917" s="407"/>
      <c r="O1917" s="407"/>
      <c r="P1917" s="407"/>
      <c r="Q1917" s="407"/>
      <c r="R1917" s="407"/>
      <c r="S1917" s="407"/>
      <c r="T1917" s="407"/>
      <c r="U1917" s="407"/>
      <c r="V1917" s="407"/>
      <c r="W1917" s="407"/>
      <c r="X1917" s="407"/>
      <c r="Y1917" s="407"/>
      <c r="Z1917" s="407"/>
      <c r="AA1917" s="407"/>
      <c r="AB1917" s="407"/>
      <c r="AC1917" s="407"/>
      <c r="AD1917" s="448"/>
    </row>
    <row r="1918" spans="1:30" ht="20.399999999999999" customHeight="1">
      <c r="A1918" s="796" t="s">
        <v>2922</v>
      </c>
      <c r="B1918" s="669" t="s">
        <v>2921</v>
      </c>
      <c r="C1918" s="275">
        <v>1</v>
      </c>
      <c r="D1918" s="275">
        <v>1</v>
      </c>
      <c r="E1918" s="275">
        <v>0</v>
      </c>
      <c r="F1918" s="275">
        <v>0</v>
      </c>
      <c r="G1918" s="1041">
        <v>100</v>
      </c>
      <c r="H1918" s="275">
        <v>0</v>
      </c>
      <c r="I1918" s="275">
        <v>0</v>
      </c>
      <c r="J1918" s="275">
        <v>0</v>
      </c>
      <c r="K1918" s="275">
        <v>0</v>
      </c>
      <c r="L1918" s="275">
        <v>0</v>
      </c>
      <c r="M1918" s="275">
        <v>0</v>
      </c>
      <c r="N1918" s="275">
        <v>0</v>
      </c>
      <c r="O1918" s="275">
        <v>0</v>
      </c>
      <c r="P1918" s="275">
        <v>0</v>
      </c>
      <c r="Q1918" s="275">
        <v>1</v>
      </c>
      <c r="R1918" s="275">
        <v>0</v>
      </c>
      <c r="S1918" s="275">
        <v>0</v>
      </c>
      <c r="T1918" s="275">
        <v>0</v>
      </c>
      <c r="U1918" s="275">
        <v>0</v>
      </c>
      <c r="V1918" s="1042">
        <v>0</v>
      </c>
      <c r="W1918" s="275">
        <v>0</v>
      </c>
      <c r="X1918" s="275">
        <v>0</v>
      </c>
      <c r="Y1918" s="275">
        <v>0</v>
      </c>
      <c r="Z1918" s="275">
        <v>0</v>
      </c>
      <c r="AA1918" s="275">
        <v>0</v>
      </c>
      <c r="AB1918" s="275">
        <v>0</v>
      </c>
      <c r="AC1918" s="275">
        <v>0</v>
      </c>
      <c r="AD1918" s="448"/>
    </row>
    <row r="1919" spans="1:30" ht="20.399999999999999" customHeight="1">
      <c r="A1919" s="794"/>
      <c r="B1919" s="670" t="s">
        <v>1468</v>
      </c>
      <c r="C1919" s="276">
        <v>1</v>
      </c>
      <c r="D1919" s="276">
        <v>1</v>
      </c>
      <c r="E1919" s="276">
        <v>0</v>
      </c>
      <c r="F1919" s="276">
        <v>0</v>
      </c>
      <c r="G1919" s="1043">
        <v>100</v>
      </c>
      <c r="H1919" s="276">
        <v>0</v>
      </c>
      <c r="I1919" s="276">
        <v>0</v>
      </c>
      <c r="J1919" s="276">
        <v>0</v>
      </c>
      <c r="K1919" s="276">
        <v>0</v>
      </c>
      <c r="L1919" s="276">
        <v>0</v>
      </c>
      <c r="M1919" s="276">
        <v>0</v>
      </c>
      <c r="N1919" s="276">
        <v>0</v>
      </c>
      <c r="O1919" s="276">
        <v>0</v>
      </c>
      <c r="P1919" s="276">
        <v>0</v>
      </c>
      <c r="Q1919" s="276">
        <v>1</v>
      </c>
      <c r="R1919" s="276">
        <v>0</v>
      </c>
      <c r="S1919" s="276">
        <v>0</v>
      </c>
      <c r="T1919" s="276">
        <v>0</v>
      </c>
      <c r="U1919" s="276">
        <v>0</v>
      </c>
      <c r="V1919" s="1044">
        <v>0</v>
      </c>
      <c r="W1919" s="276">
        <v>0</v>
      </c>
      <c r="X1919" s="276">
        <v>0</v>
      </c>
      <c r="Y1919" s="276">
        <v>0</v>
      </c>
      <c r="Z1919" s="276">
        <v>0</v>
      </c>
      <c r="AA1919" s="276">
        <v>0</v>
      </c>
      <c r="AB1919" s="276">
        <v>0</v>
      </c>
      <c r="AC1919" s="276">
        <v>0</v>
      </c>
      <c r="AD1919" s="448"/>
    </row>
    <row r="1920" spans="1:30" ht="20.399999999999999" customHeight="1">
      <c r="A1920" s="794"/>
      <c r="B1920" s="670" t="s">
        <v>1467</v>
      </c>
      <c r="C1920" s="276">
        <v>0</v>
      </c>
      <c r="D1920" s="276">
        <v>0</v>
      </c>
      <c r="E1920" s="276">
        <v>0</v>
      </c>
      <c r="F1920" s="276">
        <v>0</v>
      </c>
      <c r="G1920" s="1043">
        <v>0</v>
      </c>
      <c r="H1920" s="276">
        <v>0</v>
      </c>
      <c r="I1920" s="276">
        <v>0</v>
      </c>
      <c r="J1920" s="276">
        <v>0</v>
      </c>
      <c r="K1920" s="276">
        <v>0</v>
      </c>
      <c r="L1920" s="276">
        <v>0</v>
      </c>
      <c r="M1920" s="276">
        <v>0</v>
      </c>
      <c r="N1920" s="276">
        <v>0</v>
      </c>
      <c r="O1920" s="276">
        <v>0</v>
      </c>
      <c r="P1920" s="276">
        <v>0</v>
      </c>
      <c r="Q1920" s="276">
        <v>0</v>
      </c>
      <c r="R1920" s="276">
        <v>0</v>
      </c>
      <c r="S1920" s="276">
        <v>0</v>
      </c>
      <c r="T1920" s="276">
        <v>0</v>
      </c>
      <c r="U1920" s="276">
        <v>0</v>
      </c>
      <c r="V1920" s="1044">
        <v>0</v>
      </c>
      <c r="W1920" s="276">
        <v>0</v>
      </c>
      <c r="X1920" s="276">
        <v>0</v>
      </c>
      <c r="Y1920" s="276">
        <v>0</v>
      </c>
      <c r="Z1920" s="276">
        <v>0</v>
      </c>
      <c r="AA1920" s="276">
        <v>0</v>
      </c>
      <c r="AB1920" s="276">
        <v>0</v>
      </c>
      <c r="AC1920" s="276">
        <v>0</v>
      </c>
      <c r="AD1920" s="448"/>
    </row>
    <row r="1921" spans="1:30" ht="20.399999999999999" customHeight="1">
      <c r="A1921" s="794"/>
      <c r="B1921" s="670" t="s">
        <v>4104</v>
      </c>
      <c r="C1921" s="276">
        <v>0</v>
      </c>
      <c r="D1921" s="276">
        <v>0</v>
      </c>
      <c r="E1921" s="276">
        <v>0</v>
      </c>
      <c r="F1921" s="276">
        <v>0</v>
      </c>
      <c r="G1921" s="1043">
        <v>0</v>
      </c>
      <c r="H1921" s="276">
        <v>0</v>
      </c>
      <c r="I1921" s="276">
        <v>0</v>
      </c>
      <c r="J1921" s="276">
        <v>0</v>
      </c>
      <c r="K1921" s="276">
        <v>0</v>
      </c>
      <c r="L1921" s="276">
        <v>0</v>
      </c>
      <c r="M1921" s="276">
        <v>0</v>
      </c>
      <c r="N1921" s="276">
        <v>0</v>
      </c>
      <c r="O1921" s="276">
        <v>0</v>
      </c>
      <c r="P1921" s="276">
        <v>0</v>
      </c>
      <c r="Q1921" s="276">
        <v>0</v>
      </c>
      <c r="R1921" s="276">
        <v>0</v>
      </c>
      <c r="S1921" s="276">
        <v>0</v>
      </c>
      <c r="T1921" s="276">
        <v>0</v>
      </c>
      <c r="U1921" s="276">
        <v>0</v>
      </c>
      <c r="V1921" s="1044">
        <v>0</v>
      </c>
      <c r="W1921" s="276">
        <v>0</v>
      </c>
      <c r="X1921" s="276">
        <v>0</v>
      </c>
      <c r="Y1921" s="276">
        <v>0</v>
      </c>
      <c r="Z1921" s="276">
        <v>0</v>
      </c>
      <c r="AA1921" s="276">
        <v>0</v>
      </c>
      <c r="AB1921" s="276">
        <v>0</v>
      </c>
      <c r="AC1921" s="276">
        <v>0</v>
      </c>
      <c r="AD1921" s="448"/>
    </row>
    <row r="1922" spans="1:30" ht="20.399999999999999" customHeight="1">
      <c r="A1922" s="407"/>
      <c r="B1922" s="407"/>
      <c r="C1922" s="407"/>
      <c r="D1922" s="407"/>
      <c r="E1922" s="407"/>
      <c r="F1922" s="407"/>
      <c r="G1922" s="407"/>
      <c r="H1922" s="407"/>
      <c r="I1922" s="407"/>
      <c r="J1922" s="407"/>
      <c r="K1922" s="407"/>
      <c r="L1922" s="407"/>
      <c r="M1922" s="407"/>
      <c r="N1922" s="407"/>
      <c r="O1922" s="407"/>
      <c r="P1922" s="407"/>
      <c r="Q1922" s="407"/>
      <c r="R1922" s="407"/>
      <c r="S1922" s="407"/>
      <c r="T1922" s="407"/>
      <c r="U1922" s="407"/>
      <c r="V1922" s="407"/>
      <c r="W1922" s="407"/>
      <c r="X1922" s="407"/>
      <c r="Y1922" s="407"/>
      <c r="Z1922" s="407"/>
      <c r="AA1922" s="407"/>
      <c r="AB1922" s="407"/>
      <c r="AC1922" s="407"/>
      <c r="AD1922" s="448"/>
    </row>
    <row r="1923" spans="1:30" ht="20.399999999999999" customHeight="1">
      <c r="A1923" s="796" t="s">
        <v>2920</v>
      </c>
      <c r="B1923" s="669" t="s">
        <v>2919</v>
      </c>
      <c r="C1923" s="275">
        <v>1</v>
      </c>
      <c r="D1923" s="275">
        <v>1</v>
      </c>
      <c r="E1923" s="275">
        <v>0</v>
      </c>
      <c r="F1923" s="275">
        <v>0</v>
      </c>
      <c r="G1923" s="1041">
        <v>100</v>
      </c>
      <c r="H1923" s="275">
        <v>0</v>
      </c>
      <c r="I1923" s="275">
        <v>0</v>
      </c>
      <c r="J1923" s="275">
        <v>0</v>
      </c>
      <c r="K1923" s="275">
        <v>0</v>
      </c>
      <c r="L1923" s="275">
        <v>0</v>
      </c>
      <c r="M1923" s="275">
        <v>0</v>
      </c>
      <c r="N1923" s="275">
        <v>0</v>
      </c>
      <c r="O1923" s="275">
        <v>0</v>
      </c>
      <c r="P1923" s="275">
        <v>0</v>
      </c>
      <c r="Q1923" s="275">
        <v>0</v>
      </c>
      <c r="R1923" s="275">
        <v>0</v>
      </c>
      <c r="S1923" s="275">
        <v>0</v>
      </c>
      <c r="T1923" s="275">
        <v>0</v>
      </c>
      <c r="U1923" s="275">
        <v>0</v>
      </c>
      <c r="V1923" s="1042">
        <v>0</v>
      </c>
      <c r="W1923" s="275">
        <v>0</v>
      </c>
      <c r="X1923" s="275">
        <v>0</v>
      </c>
      <c r="Y1923" s="275">
        <v>0</v>
      </c>
      <c r="Z1923" s="275">
        <v>1</v>
      </c>
      <c r="AA1923" s="275">
        <v>0</v>
      </c>
      <c r="AB1923" s="275">
        <v>0</v>
      </c>
      <c r="AC1923" s="275">
        <v>0</v>
      </c>
      <c r="AD1923" s="448"/>
    </row>
    <row r="1924" spans="1:30" ht="20.399999999999999" customHeight="1">
      <c r="A1924" s="794"/>
      <c r="B1924" s="670" t="s">
        <v>1468</v>
      </c>
      <c r="C1924" s="276">
        <v>1</v>
      </c>
      <c r="D1924" s="276">
        <v>1</v>
      </c>
      <c r="E1924" s="276">
        <v>0</v>
      </c>
      <c r="F1924" s="276">
        <v>0</v>
      </c>
      <c r="G1924" s="1043">
        <v>100</v>
      </c>
      <c r="H1924" s="276">
        <v>0</v>
      </c>
      <c r="I1924" s="276">
        <v>0</v>
      </c>
      <c r="J1924" s="276">
        <v>0</v>
      </c>
      <c r="K1924" s="276">
        <v>0</v>
      </c>
      <c r="L1924" s="276">
        <v>0</v>
      </c>
      <c r="M1924" s="276">
        <v>0</v>
      </c>
      <c r="N1924" s="276">
        <v>0</v>
      </c>
      <c r="O1924" s="276">
        <v>0</v>
      </c>
      <c r="P1924" s="276">
        <v>0</v>
      </c>
      <c r="Q1924" s="276">
        <v>0</v>
      </c>
      <c r="R1924" s="276">
        <v>0</v>
      </c>
      <c r="S1924" s="276">
        <v>0</v>
      </c>
      <c r="T1924" s="276">
        <v>0</v>
      </c>
      <c r="U1924" s="276">
        <v>0</v>
      </c>
      <c r="V1924" s="1044">
        <v>0</v>
      </c>
      <c r="W1924" s="276">
        <v>0</v>
      </c>
      <c r="X1924" s="276">
        <v>0</v>
      </c>
      <c r="Y1924" s="276">
        <v>0</v>
      </c>
      <c r="Z1924" s="276">
        <v>1</v>
      </c>
      <c r="AA1924" s="276">
        <v>0</v>
      </c>
      <c r="AB1924" s="276">
        <v>0</v>
      </c>
      <c r="AC1924" s="276">
        <v>0</v>
      </c>
      <c r="AD1924" s="448"/>
    </row>
    <row r="1925" spans="1:30" ht="20.399999999999999" customHeight="1">
      <c r="A1925" s="794"/>
      <c r="B1925" s="670" t="s">
        <v>1467</v>
      </c>
      <c r="C1925" s="276">
        <v>0</v>
      </c>
      <c r="D1925" s="276">
        <v>0</v>
      </c>
      <c r="E1925" s="276">
        <v>0</v>
      </c>
      <c r="F1925" s="276">
        <v>0</v>
      </c>
      <c r="G1925" s="1043">
        <v>0</v>
      </c>
      <c r="H1925" s="276">
        <v>0</v>
      </c>
      <c r="I1925" s="276">
        <v>0</v>
      </c>
      <c r="J1925" s="276">
        <v>0</v>
      </c>
      <c r="K1925" s="276">
        <v>0</v>
      </c>
      <c r="L1925" s="276">
        <v>0</v>
      </c>
      <c r="M1925" s="276">
        <v>0</v>
      </c>
      <c r="N1925" s="276">
        <v>0</v>
      </c>
      <c r="O1925" s="276">
        <v>0</v>
      </c>
      <c r="P1925" s="276">
        <v>0</v>
      </c>
      <c r="Q1925" s="276">
        <v>0</v>
      </c>
      <c r="R1925" s="276">
        <v>0</v>
      </c>
      <c r="S1925" s="276">
        <v>0</v>
      </c>
      <c r="T1925" s="276">
        <v>0</v>
      </c>
      <c r="U1925" s="276">
        <v>0</v>
      </c>
      <c r="V1925" s="1044">
        <v>0</v>
      </c>
      <c r="W1925" s="276">
        <v>0</v>
      </c>
      <c r="X1925" s="276">
        <v>0</v>
      </c>
      <c r="Y1925" s="276">
        <v>0</v>
      </c>
      <c r="Z1925" s="276">
        <v>0</v>
      </c>
      <c r="AA1925" s="276">
        <v>0</v>
      </c>
      <c r="AB1925" s="276">
        <v>0</v>
      </c>
      <c r="AC1925" s="276">
        <v>0</v>
      </c>
      <c r="AD1925" s="448"/>
    </row>
    <row r="1926" spans="1:30" ht="20.399999999999999" customHeight="1">
      <c r="A1926" s="794"/>
      <c r="B1926" s="670" t="s">
        <v>4104</v>
      </c>
      <c r="C1926" s="276">
        <v>0</v>
      </c>
      <c r="D1926" s="276">
        <v>0</v>
      </c>
      <c r="E1926" s="276">
        <v>0</v>
      </c>
      <c r="F1926" s="276">
        <v>0</v>
      </c>
      <c r="G1926" s="1043">
        <v>0</v>
      </c>
      <c r="H1926" s="276">
        <v>0</v>
      </c>
      <c r="I1926" s="276">
        <v>0</v>
      </c>
      <c r="J1926" s="276">
        <v>0</v>
      </c>
      <c r="K1926" s="276">
        <v>0</v>
      </c>
      <c r="L1926" s="276">
        <v>0</v>
      </c>
      <c r="M1926" s="276">
        <v>0</v>
      </c>
      <c r="N1926" s="276">
        <v>0</v>
      </c>
      <c r="O1926" s="276">
        <v>0</v>
      </c>
      <c r="P1926" s="276">
        <v>0</v>
      </c>
      <c r="Q1926" s="276">
        <v>0</v>
      </c>
      <c r="R1926" s="276">
        <v>0</v>
      </c>
      <c r="S1926" s="276">
        <v>0</v>
      </c>
      <c r="T1926" s="276">
        <v>0</v>
      </c>
      <c r="U1926" s="276">
        <v>0</v>
      </c>
      <c r="V1926" s="1044">
        <v>0</v>
      </c>
      <c r="W1926" s="276">
        <v>0</v>
      </c>
      <c r="X1926" s="276">
        <v>0</v>
      </c>
      <c r="Y1926" s="276">
        <v>0</v>
      </c>
      <c r="Z1926" s="276">
        <v>0</v>
      </c>
      <c r="AA1926" s="276">
        <v>0</v>
      </c>
      <c r="AB1926" s="276">
        <v>0</v>
      </c>
      <c r="AC1926" s="276">
        <v>0</v>
      </c>
      <c r="AD1926" s="448"/>
    </row>
    <row r="1927" spans="1:30" ht="20.399999999999999" customHeight="1">
      <c r="A1927" s="407"/>
      <c r="B1927" s="407"/>
      <c r="C1927" s="407"/>
      <c r="D1927" s="407"/>
      <c r="E1927" s="407"/>
      <c r="F1927" s="407"/>
      <c r="G1927" s="407"/>
      <c r="H1927" s="407"/>
      <c r="I1927" s="407"/>
      <c r="J1927" s="407"/>
      <c r="K1927" s="407"/>
      <c r="L1927" s="407"/>
      <c r="M1927" s="407"/>
      <c r="N1927" s="407"/>
      <c r="O1927" s="407"/>
      <c r="P1927" s="407"/>
      <c r="Q1927" s="407"/>
      <c r="R1927" s="407"/>
      <c r="S1927" s="407"/>
      <c r="T1927" s="407"/>
      <c r="U1927" s="407"/>
      <c r="V1927" s="407"/>
      <c r="W1927" s="407"/>
      <c r="X1927" s="407"/>
      <c r="Y1927" s="407"/>
      <c r="Z1927" s="407"/>
      <c r="AA1927" s="407"/>
      <c r="AB1927" s="407"/>
      <c r="AC1927" s="407"/>
      <c r="AD1927" s="448"/>
    </row>
    <row r="1928" spans="1:30" ht="20.399999999999999" customHeight="1">
      <c r="A1928" s="796" t="s">
        <v>2918</v>
      </c>
      <c r="B1928" s="669" t="s">
        <v>2917</v>
      </c>
      <c r="C1928" s="275">
        <v>2</v>
      </c>
      <c r="D1928" s="275">
        <v>2</v>
      </c>
      <c r="E1928" s="275">
        <v>0</v>
      </c>
      <c r="F1928" s="275">
        <v>0</v>
      </c>
      <c r="G1928" s="1041">
        <v>100</v>
      </c>
      <c r="H1928" s="275">
        <v>0</v>
      </c>
      <c r="I1928" s="275">
        <v>0</v>
      </c>
      <c r="J1928" s="275">
        <v>0</v>
      </c>
      <c r="K1928" s="275">
        <v>0</v>
      </c>
      <c r="L1928" s="275">
        <v>0</v>
      </c>
      <c r="M1928" s="275">
        <v>0</v>
      </c>
      <c r="N1928" s="275">
        <v>0</v>
      </c>
      <c r="O1928" s="275">
        <v>0</v>
      </c>
      <c r="P1928" s="275">
        <v>0</v>
      </c>
      <c r="Q1928" s="275">
        <v>0</v>
      </c>
      <c r="R1928" s="275">
        <v>0</v>
      </c>
      <c r="S1928" s="275">
        <v>0</v>
      </c>
      <c r="T1928" s="275">
        <v>0</v>
      </c>
      <c r="U1928" s="275">
        <v>0</v>
      </c>
      <c r="V1928" s="1042">
        <v>0</v>
      </c>
      <c r="W1928" s="275">
        <v>0</v>
      </c>
      <c r="X1928" s="275">
        <v>0</v>
      </c>
      <c r="Y1928" s="275">
        <v>0</v>
      </c>
      <c r="Z1928" s="275">
        <v>1</v>
      </c>
      <c r="AA1928" s="275">
        <v>0</v>
      </c>
      <c r="AB1928" s="275">
        <v>0</v>
      </c>
      <c r="AC1928" s="275">
        <v>1</v>
      </c>
      <c r="AD1928" s="448"/>
    </row>
    <row r="1929" spans="1:30" ht="20.399999999999999" customHeight="1">
      <c r="A1929" s="669"/>
      <c r="B1929" s="669" t="s">
        <v>2916</v>
      </c>
      <c r="C1929" s="797"/>
      <c r="D1929" s="797"/>
      <c r="E1929" s="797"/>
      <c r="F1929" s="797"/>
      <c r="G1929" s="797"/>
      <c r="H1929" s="797"/>
      <c r="I1929" s="797"/>
      <c r="J1929" s="797"/>
      <c r="K1929" s="797"/>
      <c r="L1929" s="797"/>
      <c r="M1929" s="797"/>
      <c r="N1929" s="797"/>
      <c r="O1929" s="797"/>
      <c r="P1929" s="797"/>
      <c r="Q1929" s="797"/>
      <c r="R1929" s="797"/>
      <c r="S1929" s="797"/>
      <c r="T1929" s="797"/>
      <c r="U1929" s="797"/>
      <c r="V1929" s="797"/>
      <c r="W1929" s="797"/>
      <c r="X1929" s="797"/>
      <c r="Y1929" s="797"/>
      <c r="Z1929" s="797"/>
      <c r="AA1929" s="797"/>
      <c r="AB1929" s="797"/>
      <c r="AC1929" s="797"/>
      <c r="AD1929" s="448"/>
    </row>
    <row r="1930" spans="1:30" ht="20.399999999999999" customHeight="1">
      <c r="A1930" s="794"/>
      <c r="B1930" s="670" t="s">
        <v>1468</v>
      </c>
      <c r="C1930" s="276">
        <v>1</v>
      </c>
      <c r="D1930" s="276">
        <v>1</v>
      </c>
      <c r="E1930" s="276">
        <v>0</v>
      </c>
      <c r="F1930" s="276">
        <v>0</v>
      </c>
      <c r="G1930" s="1043">
        <v>100</v>
      </c>
      <c r="H1930" s="276">
        <v>0</v>
      </c>
      <c r="I1930" s="276">
        <v>0</v>
      </c>
      <c r="J1930" s="276">
        <v>0</v>
      </c>
      <c r="K1930" s="276">
        <v>0</v>
      </c>
      <c r="L1930" s="276">
        <v>0</v>
      </c>
      <c r="M1930" s="276">
        <v>0</v>
      </c>
      <c r="N1930" s="276">
        <v>0</v>
      </c>
      <c r="O1930" s="276">
        <v>0</v>
      </c>
      <c r="P1930" s="276">
        <v>0</v>
      </c>
      <c r="Q1930" s="276">
        <v>0</v>
      </c>
      <c r="R1930" s="276">
        <v>0</v>
      </c>
      <c r="S1930" s="276">
        <v>0</v>
      </c>
      <c r="T1930" s="276">
        <v>0</v>
      </c>
      <c r="U1930" s="276">
        <v>0</v>
      </c>
      <c r="V1930" s="1044">
        <v>0</v>
      </c>
      <c r="W1930" s="276">
        <v>0</v>
      </c>
      <c r="X1930" s="276">
        <v>0</v>
      </c>
      <c r="Y1930" s="276">
        <v>0</v>
      </c>
      <c r="Z1930" s="276">
        <v>1</v>
      </c>
      <c r="AA1930" s="276">
        <v>0</v>
      </c>
      <c r="AB1930" s="276">
        <v>0</v>
      </c>
      <c r="AC1930" s="276">
        <v>0</v>
      </c>
      <c r="AD1930" s="448"/>
    </row>
    <row r="1931" spans="1:30" ht="20.399999999999999" customHeight="1">
      <c r="A1931" s="794"/>
      <c r="B1931" s="670" t="s">
        <v>1467</v>
      </c>
      <c r="C1931" s="276">
        <v>1</v>
      </c>
      <c r="D1931" s="276">
        <v>1</v>
      </c>
      <c r="E1931" s="276">
        <v>0</v>
      </c>
      <c r="F1931" s="276">
        <v>0</v>
      </c>
      <c r="G1931" s="1043">
        <v>100</v>
      </c>
      <c r="H1931" s="276">
        <v>0</v>
      </c>
      <c r="I1931" s="276">
        <v>0</v>
      </c>
      <c r="J1931" s="276">
        <v>0</v>
      </c>
      <c r="K1931" s="276">
        <v>0</v>
      </c>
      <c r="L1931" s="276">
        <v>0</v>
      </c>
      <c r="M1931" s="276">
        <v>0</v>
      </c>
      <c r="N1931" s="276">
        <v>0</v>
      </c>
      <c r="O1931" s="276">
        <v>0</v>
      </c>
      <c r="P1931" s="276">
        <v>0</v>
      </c>
      <c r="Q1931" s="276">
        <v>0</v>
      </c>
      <c r="R1931" s="276">
        <v>0</v>
      </c>
      <c r="S1931" s="276">
        <v>0</v>
      </c>
      <c r="T1931" s="276">
        <v>0</v>
      </c>
      <c r="U1931" s="276">
        <v>0</v>
      </c>
      <c r="V1931" s="1044">
        <v>0</v>
      </c>
      <c r="W1931" s="276">
        <v>0</v>
      </c>
      <c r="X1931" s="276">
        <v>0</v>
      </c>
      <c r="Y1931" s="276">
        <v>0</v>
      </c>
      <c r="Z1931" s="276">
        <v>0</v>
      </c>
      <c r="AA1931" s="276">
        <v>0</v>
      </c>
      <c r="AB1931" s="276">
        <v>0</v>
      </c>
      <c r="AC1931" s="276">
        <v>1</v>
      </c>
      <c r="AD1931" s="448"/>
    </row>
    <row r="1932" spans="1:30" ht="20.399999999999999" customHeight="1">
      <c r="A1932" s="794"/>
      <c r="B1932" s="670" t="s">
        <v>4104</v>
      </c>
      <c r="C1932" s="276">
        <v>0</v>
      </c>
      <c r="D1932" s="276">
        <v>0</v>
      </c>
      <c r="E1932" s="276">
        <v>0</v>
      </c>
      <c r="F1932" s="276">
        <v>0</v>
      </c>
      <c r="G1932" s="1043">
        <v>0</v>
      </c>
      <c r="H1932" s="276">
        <v>0</v>
      </c>
      <c r="I1932" s="276">
        <v>0</v>
      </c>
      <c r="J1932" s="276">
        <v>0</v>
      </c>
      <c r="K1932" s="276">
        <v>0</v>
      </c>
      <c r="L1932" s="276">
        <v>0</v>
      </c>
      <c r="M1932" s="276">
        <v>0</v>
      </c>
      <c r="N1932" s="276">
        <v>0</v>
      </c>
      <c r="O1932" s="276">
        <v>0</v>
      </c>
      <c r="P1932" s="276">
        <v>0</v>
      </c>
      <c r="Q1932" s="276">
        <v>0</v>
      </c>
      <c r="R1932" s="276">
        <v>0</v>
      </c>
      <c r="S1932" s="276">
        <v>0</v>
      </c>
      <c r="T1932" s="276">
        <v>0</v>
      </c>
      <c r="U1932" s="276">
        <v>0</v>
      </c>
      <c r="V1932" s="1044">
        <v>0</v>
      </c>
      <c r="W1932" s="276">
        <v>0</v>
      </c>
      <c r="X1932" s="276">
        <v>0</v>
      </c>
      <c r="Y1932" s="276">
        <v>0</v>
      </c>
      <c r="Z1932" s="276">
        <v>0</v>
      </c>
      <c r="AA1932" s="276">
        <v>0</v>
      </c>
      <c r="AB1932" s="276">
        <v>0</v>
      </c>
      <c r="AC1932" s="276">
        <v>0</v>
      </c>
      <c r="AD1932" s="448"/>
    </row>
    <row r="1933" spans="1:30" ht="20.399999999999999" customHeight="1">
      <c r="A1933" s="407"/>
      <c r="B1933" s="407"/>
      <c r="C1933" s="407"/>
      <c r="D1933" s="407"/>
      <c r="E1933" s="407"/>
      <c r="F1933" s="407"/>
      <c r="G1933" s="407"/>
      <c r="H1933" s="407"/>
      <c r="I1933" s="407"/>
      <c r="J1933" s="407"/>
      <c r="K1933" s="407"/>
      <c r="L1933" s="407"/>
      <c r="M1933" s="407"/>
      <c r="N1933" s="407"/>
      <c r="O1933" s="407"/>
      <c r="P1933" s="407"/>
      <c r="Q1933" s="407"/>
      <c r="R1933" s="407"/>
      <c r="S1933" s="407"/>
      <c r="T1933" s="407"/>
      <c r="U1933" s="407"/>
      <c r="V1933" s="407"/>
      <c r="W1933" s="407"/>
      <c r="X1933" s="407"/>
      <c r="Y1933" s="407"/>
      <c r="Z1933" s="407"/>
      <c r="AA1933" s="407"/>
      <c r="AB1933" s="407"/>
      <c r="AC1933" s="407"/>
      <c r="AD1933" s="448"/>
    </row>
    <row r="1934" spans="1:30" ht="20.399999999999999" customHeight="1">
      <c r="A1934" s="796" t="s">
        <v>2915</v>
      </c>
      <c r="B1934" s="669" t="s">
        <v>2914</v>
      </c>
      <c r="C1934" s="275">
        <v>2</v>
      </c>
      <c r="D1934" s="275">
        <v>2</v>
      </c>
      <c r="E1934" s="275">
        <v>0</v>
      </c>
      <c r="F1934" s="275">
        <v>0</v>
      </c>
      <c r="G1934" s="1041">
        <v>100</v>
      </c>
      <c r="H1934" s="275">
        <v>0</v>
      </c>
      <c r="I1934" s="275">
        <v>0</v>
      </c>
      <c r="J1934" s="275">
        <v>0</v>
      </c>
      <c r="K1934" s="275">
        <v>0</v>
      </c>
      <c r="L1934" s="275">
        <v>1</v>
      </c>
      <c r="M1934" s="275">
        <v>0</v>
      </c>
      <c r="N1934" s="275">
        <v>0</v>
      </c>
      <c r="O1934" s="275">
        <v>0</v>
      </c>
      <c r="P1934" s="275">
        <v>0</v>
      </c>
      <c r="Q1934" s="275">
        <v>0</v>
      </c>
      <c r="R1934" s="275">
        <v>0</v>
      </c>
      <c r="S1934" s="275">
        <v>0</v>
      </c>
      <c r="T1934" s="275">
        <v>0</v>
      </c>
      <c r="U1934" s="275">
        <v>1</v>
      </c>
      <c r="V1934" s="1042">
        <v>0</v>
      </c>
      <c r="W1934" s="275">
        <v>0</v>
      </c>
      <c r="X1934" s="275">
        <v>0</v>
      </c>
      <c r="Y1934" s="275">
        <v>0</v>
      </c>
      <c r="Z1934" s="275">
        <v>0</v>
      </c>
      <c r="AA1934" s="275">
        <v>0</v>
      </c>
      <c r="AB1934" s="275">
        <v>0</v>
      </c>
      <c r="AC1934" s="275">
        <v>0</v>
      </c>
      <c r="AD1934" s="448"/>
    </row>
    <row r="1935" spans="1:30" ht="20.399999999999999" customHeight="1">
      <c r="A1935" s="669"/>
      <c r="B1935" s="669" t="s">
        <v>2913</v>
      </c>
      <c r="C1935" s="797"/>
      <c r="D1935" s="797"/>
      <c r="E1935" s="797"/>
      <c r="F1935" s="797"/>
      <c r="G1935" s="797"/>
      <c r="H1935" s="797"/>
      <c r="I1935" s="797"/>
      <c r="J1935" s="797"/>
      <c r="K1935" s="797"/>
      <c r="L1935" s="797"/>
      <c r="M1935" s="797"/>
      <c r="N1935" s="797"/>
      <c r="O1935" s="797"/>
      <c r="P1935" s="797"/>
      <c r="Q1935" s="797"/>
      <c r="R1935" s="797"/>
      <c r="S1935" s="797"/>
      <c r="T1935" s="797"/>
      <c r="U1935" s="797"/>
      <c r="V1935" s="797"/>
      <c r="W1935" s="797"/>
      <c r="X1935" s="797"/>
      <c r="Y1935" s="797"/>
      <c r="Z1935" s="797"/>
      <c r="AA1935" s="797"/>
      <c r="AB1935" s="797"/>
      <c r="AC1935" s="797"/>
      <c r="AD1935" s="448"/>
    </row>
    <row r="1936" spans="1:30" ht="20.399999999999999" customHeight="1">
      <c r="A1936" s="794"/>
      <c r="B1936" s="670" t="s">
        <v>1468</v>
      </c>
      <c r="C1936" s="276">
        <v>0</v>
      </c>
      <c r="D1936" s="276">
        <v>0</v>
      </c>
      <c r="E1936" s="276">
        <v>0</v>
      </c>
      <c r="F1936" s="276">
        <v>0</v>
      </c>
      <c r="G1936" s="1043">
        <v>0</v>
      </c>
      <c r="H1936" s="276">
        <v>0</v>
      </c>
      <c r="I1936" s="276">
        <v>0</v>
      </c>
      <c r="J1936" s="276">
        <v>0</v>
      </c>
      <c r="K1936" s="276">
        <v>0</v>
      </c>
      <c r="L1936" s="276">
        <v>0</v>
      </c>
      <c r="M1936" s="276">
        <v>0</v>
      </c>
      <c r="N1936" s="276">
        <v>0</v>
      </c>
      <c r="O1936" s="276">
        <v>0</v>
      </c>
      <c r="P1936" s="276">
        <v>0</v>
      </c>
      <c r="Q1936" s="276">
        <v>0</v>
      </c>
      <c r="R1936" s="276">
        <v>0</v>
      </c>
      <c r="S1936" s="276">
        <v>0</v>
      </c>
      <c r="T1936" s="276">
        <v>0</v>
      </c>
      <c r="U1936" s="276">
        <v>0</v>
      </c>
      <c r="V1936" s="1044">
        <v>0</v>
      </c>
      <c r="W1936" s="276">
        <v>0</v>
      </c>
      <c r="X1936" s="276">
        <v>0</v>
      </c>
      <c r="Y1936" s="276">
        <v>0</v>
      </c>
      <c r="Z1936" s="276">
        <v>0</v>
      </c>
      <c r="AA1936" s="276">
        <v>0</v>
      </c>
      <c r="AB1936" s="276">
        <v>0</v>
      </c>
      <c r="AC1936" s="276">
        <v>0</v>
      </c>
      <c r="AD1936" s="448"/>
    </row>
    <row r="1937" spans="1:30" ht="20.399999999999999" customHeight="1">
      <c r="A1937" s="794"/>
      <c r="B1937" s="670" t="s">
        <v>1467</v>
      </c>
      <c r="C1937" s="276">
        <v>2</v>
      </c>
      <c r="D1937" s="276">
        <v>2</v>
      </c>
      <c r="E1937" s="276">
        <v>0</v>
      </c>
      <c r="F1937" s="276">
        <v>0</v>
      </c>
      <c r="G1937" s="1043">
        <v>100</v>
      </c>
      <c r="H1937" s="276">
        <v>0</v>
      </c>
      <c r="I1937" s="276">
        <v>0</v>
      </c>
      <c r="J1937" s="276">
        <v>0</v>
      </c>
      <c r="K1937" s="276">
        <v>0</v>
      </c>
      <c r="L1937" s="276">
        <v>1</v>
      </c>
      <c r="M1937" s="276">
        <v>0</v>
      </c>
      <c r="N1937" s="276">
        <v>0</v>
      </c>
      <c r="O1937" s="276">
        <v>0</v>
      </c>
      <c r="P1937" s="276">
        <v>0</v>
      </c>
      <c r="Q1937" s="276">
        <v>0</v>
      </c>
      <c r="R1937" s="276">
        <v>0</v>
      </c>
      <c r="S1937" s="276">
        <v>0</v>
      </c>
      <c r="T1937" s="276">
        <v>0</v>
      </c>
      <c r="U1937" s="276">
        <v>1</v>
      </c>
      <c r="V1937" s="1044">
        <v>0</v>
      </c>
      <c r="W1937" s="276">
        <v>0</v>
      </c>
      <c r="X1937" s="276">
        <v>0</v>
      </c>
      <c r="Y1937" s="276">
        <v>0</v>
      </c>
      <c r="Z1937" s="276">
        <v>0</v>
      </c>
      <c r="AA1937" s="276">
        <v>0</v>
      </c>
      <c r="AB1937" s="276">
        <v>0</v>
      </c>
      <c r="AC1937" s="276">
        <v>0</v>
      </c>
      <c r="AD1937" s="448"/>
    </row>
    <row r="1938" spans="1:30" ht="20.399999999999999" customHeight="1">
      <c r="A1938" s="794"/>
      <c r="B1938" s="670" t="s">
        <v>4104</v>
      </c>
      <c r="C1938" s="276">
        <v>0</v>
      </c>
      <c r="D1938" s="276">
        <v>0</v>
      </c>
      <c r="E1938" s="276">
        <v>0</v>
      </c>
      <c r="F1938" s="276">
        <v>0</v>
      </c>
      <c r="G1938" s="1043">
        <v>0</v>
      </c>
      <c r="H1938" s="276">
        <v>0</v>
      </c>
      <c r="I1938" s="276">
        <v>0</v>
      </c>
      <c r="J1938" s="276">
        <v>0</v>
      </c>
      <c r="K1938" s="276">
        <v>0</v>
      </c>
      <c r="L1938" s="276">
        <v>0</v>
      </c>
      <c r="M1938" s="276">
        <v>0</v>
      </c>
      <c r="N1938" s="276">
        <v>0</v>
      </c>
      <c r="O1938" s="276">
        <v>0</v>
      </c>
      <c r="P1938" s="276">
        <v>0</v>
      </c>
      <c r="Q1938" s="276">
        <v>0</v>
      </c>
      <c r="R1938" s="276">
        <v>0</v>
      </c>
      <c r="S1938" s="276">
        <v>0</v>
      </c>
      <c r="T1938" s="276">
        <v>0</v>
      </c>
      <c r="U1938" s="276">
        <v>0</v>
      </c>
      <c r="V1938" s="1044">
        <v>0</v>
      </c>
      <c r="W1938" s="276">
        <v>0</v>
      </c>
      <c r="X1938" s="276">
        <v>0</v>
      </c>
      <c r="Y1938" s="276">
        <v>0</v>
      </c>
      <c r="Z1938" s="276">
        <v>0</v>
      </c>
      <c r="AA1938" s="276">
        <v>0</v>
      </c>
      <c r="AB1938" s="276">
        <v>0</v>
      </c>
      <c r="AC1938" s="276">
        <v>0</v>
      </c>
      <c r="AD1938" s="448"/>
    </row>
    <row r="1939" spans="1:30" ht="20.399999999999999" customHeight="1">
      <c r="A1939" s="407"/>
      <c r="B1939" s="407"/>
      <c r="C1939" s="407"/>
      <c r="D1939" s="407"/>
      <c r="E1939" s="407"/>
      <c r="F1939" s="407"/>
      <c r="G1939" s="407"/>
      <c r="H1939" s="407"/>
      <c r="I1939" s="407"/>
      <c r="J1939" s="407"/>
      <c r="K1939" s="407"/>
      <c r="L1939" s="407"/>
      <c r="M1939" s="407"/>
      <c r="N1939" s="407"/>
      <c r="O1939" s="407"/>
      <c r="P1939" s="407"/>
      <c r="Q1939" s="407"/>
      <c r="R1939" s="407"/>
      <c r="S1939" s="407"/>
      <c r="T1939" s="407"/>
      <c r="U1939" s="407"/>
      <c r="V1939" s="407"/>
      <c r="W1939" s="407"/>
      <c r="X1939" s="407"/>
      <c r="Y1939" s="407"/>
      <c r="Z1939" s="407"/>
      <c r="AA1939" s="407"/>
      <c r="AB1939" s="407"/>
      <c r="AC1939" s="407"/>
      <c r="AD1939" s="448"/>
    </row>
    <row r="1940" spans="1:30" ht="20.399999999999999" customHeight="1">
      <c r="A1940" s="796" t="s">
        <v>2912</v>
      </c>
      <c r="B1940" s="669" t="s">
        <v>2911</v>
      </c>
      <c r="C1940" s="275">
        <v>28</v>
      </c>
      <c r="D1940" s="275">
        <v>28</v>
      </c>
      <c r="E1940" s="275">
        <v>0</v>
      </c>
      <c r="F1940" s="275">
        <v>0</v>
      </c>
      <c r="G1940" s="1041">
        <v>100</v>
      </c>
      <c r="H1940" s="275">
        <v>0</v>
      </c>
      <c r="I1940" s="275">
        <v>0</v>
      </c>
      <c r="J1940" s="275">
        <v>0</v>
      </c>
      <c r="K1940" s="275">
        <v>0</v>
      </c>
      <c r="L1940" s="275">
        <v>0</v>
      </c>
      <c r="M1940" s="275">
        <v>0</v>
      </c>
      <c r="N1940" s="275">
        <v>0</v>
      </c>
      <c r="O1940" s="275">
        <v>0</v>
      </c>
      <c r="P1940" s="275">
        <v>0</v>
      </c>
      <c r="Q1940" s="275">
        <v>1</v>
      </c>
      <c r="R1940" s="275">
        <v>0</v>
      </c>
      <c r="S1940" s="275">
        <v>0</v>
      </c>
      <c r="T1940" s="275">
        <v>1</v>
      </c>
      <c r="U1940" s="275">
        <v>0</v>
      </c>
      <c r="V1940" s="1042">
        <v>0</v>
      </c>
      <c r="W1940" s="275">
        <v>0</v>
      </c>
      <c r="X1940" s="275">
        <v>1</v>
      </c>
      <c r="Y1940" s="275">
        <v>0</v>
      </c>
      <c r="Z1940" s="275">
        <v>3</v>
      </c>
      <c r="AA1940" s="275">
        <v>2</v>
      </c>
      <c r="AB1940" s="275">
        <v>4</v>
      </c>
      <c r="AC1940" s="275">
        <v>16</v>
      </c>
      <c r="AD1940" s="448"/>
    </row>
    <row r="1941" spans="1:30" ht="20.399999999999999" customHeight="1">
      <c r="A1941" s="794"/>
      <c r="B1941" s="670" t="s">
        <v>1468</v>
      </c>
      <c r="C1941" s="276">
        <v>15</v>
      </c>
      <c r="D1941" s="276">
        <v>15</v>
      </c>
      <c r="E1941" s="276">
        <v>0</v>
      </c>
      <c r="F1941" s="276">
        <v>0</v>
      </c>
      <c r="G1941" s="1043">
        <v>100</v>
      </c>
      <c r="H1941" s="276">
        <v>0</v>
      </c>
      <c r="I1941" s="276">
        <v>0</v>
      </c>
      <c r="J1941" s="276">
        <v>0</v>
      </c>
      <c r="K1941" s="276">
        <v>0</v>
      </c>
      <c r="L1941" s="276">
        <v>0</v>
      </c>
      <c r="M1941" s="276">
        <v>0</v>
      </c>
      <c r="N1941" s="276">
        <v>0</v>
      </c>
      <c r="O1941" s="276">
        <v>0</v>
      </c>
      <c r="P1941" s="276">
        <v>0</v>
      </c>
      <c r="Q1941" s="276">
        <v>0</v>
      </c>
      <c r="R1941" s="276">
        <v>0</v>
      </c>
      <c r="S1941" s="276">
        <v>0</v>
      </c>
      <c r="T1941" s="276">
        <v>1</v>
      </c>
      <c r="U1941" s="276">
        <v>0</v>
      </c>
      <c r="V1941" s="1044">
        <v>0</v>
      </c>
      <c r="W1941" s="276">
        <v>0</v>
      </c>
      <c r="X1941" s="276">
        <v>1</v>
      </c>
      <c r="Y1941" s="276">
        <v>0</v>
      </c>
      <c r="Z1941" s="276">
        <v>2</v>
      </c>
      <c r="AA1941" s="276">
        <v>1</v>
      </c>
      <c r="AB1941" s="276">
        <v>2</v>
      </c>
      <c r="AC1941" s="276">
        <v>8</v>
      </c>
      <c r="AD1941" s="448"/>
    </row>
    <row r="1942" spans="1:30" ht="20.399999999999999" customHeight="1">
      <c r="A1942" s="794"/>
      <c r="B1942" s="670" t="s">
        <v>1467</v>
      </c>
      <c r="C1942" s="276">
        <v>13</v>
      </c>
      <c r="D1942" s="276">
        <v>13</v>
      </c>
      <c r="E1942" s="276">
        <v>0</v>
      </c>
      <c r="F1942" s="276">
        <v>0</v>
      </c>
      <c r="G1942" s="1043">
        <v>100</v>
      </c>
      <c r="H1942" s="276">
        <v>0</v>
      </c>
      <c r="I1942" s="276">
        <v>0</v>
      </c>
      <c r="J1942" s="276">
        <v>0</v>
      </c>
      <c r="K1942" s="276">
        <v>0</v>
      </c>
      <c r="L1942" s="276">
        <v>0</v>
      </c>
      <c r="M1942" s="276">
        <v>0</v>
      </c>
      <c r="N1942" s="276">
        <v>0</v>
      </c>
      <c r="O1942" s="276">
        <v>0</v>
      </c>
      <c r="P1942" s="276">
        <v>0</v>
      </c>
      <c r="Q1942" s="276">
        <v>1</v>
      </c>
      <c r="R1942" s="276">
        <v>0</v>
      </c>
      <c r="S1942" s="276">
        <v>0</v>
      </c>
      <c r="T1942" s="276">
        <v>0</v>
      </c>
      <c r="U1942" s="276">
        <v>0</v>
      </c>
      <c r="V1942" s="1044">
        <v>0</v>
      </c>
      <c r="W1942" s="276">
        <v>0</v>
      </c>
      <c r="X1942" s="276">
        <v>0</v>
      </c>
      <c r="Y1942" s="276">
        <v>0</v>
      </c>
      <c r="Z1942" s="276">
        <v>1</v>
      </c>
      <c r="AA1942" s="276">
        <v>1</v>
      </c>
      <c r="AB1942" s="276">
        <v>2</v>
      </c>
      <c r="AC1942" s="276">
        <v>8</v>
      </c>
      <c r="AD1942" s="448"/>
    </row>
    <row r="1943" spans="1:30" ht="20.399999999999999" customHeight="1">
      <c r="A1943" s="794"/>
      <c r="B1943" s="670" t="s">
        <v>4104</v>
      </c>
      <c r="C1943" s="276">
        <v>0</v>
      </c>
      <c r="D1943" s="276">
        <v>0</v>
      </c>
      <c r="E1943" s="276">
        <v>0</v>
      </c>
      <c r="F1943" s="276">
        <v>0</v>
      </c>
      <c r="G1943" s="1043">
        <v>0</v>
      </c>
      <c r="H1943" s="276">
        <v>0</v>
      </c>
      <c r="I1943" s="276">
        <v>0</v>
      </c>
      <c r="J1943" s="276">
        <v>0</v>
      </c>
      <c r="K1943" s="276">
        <v>0</v>
      </c>
      <c r="L1943" s="276">
        <v>0</v>
      </c>
      <c r="M1943" s="276">
        <v>0</v>
      </c>
      <c r="N1943" s="276">
        <v>0</v>
      </c>
      <c r="O1943" s="276">
        <v>0</v>
      </c>
      <c r="P1943" s="276">
        <v>0</v>
      </c>
      <c r="Q1943" s="276">
        <v>0</v>
      </c>
      <c r="R1943" s="276">
        <v>0</v>
      </c>
      <c r="S1943" s="276">
        <v>0</v>
      </c>
      <c r="T1943" s="276">
        <v>0</v>
      </c>
      <c r="U1943" s="276">
        <v>0</v>
      </c>
      <c r="V1943" s="1044">
        <v>0</v>
      </c>
      <c r="W1943" s="276">
        <v>0</v>
      </c>
      <c r="X1943" s="276">
        <v>0</v>
      </c>
      <c r="Y1943" s="276">
        <v>0</v>
      </c>
      <c r="Z1943" s="276">
        <v>0</v>
      </c>
      <c r="AA1943" s="276">
        <v>0</v>
      </c>
      <c r="AB1943" s="276">
        <v>0</v>
      </c>
      <c r="AC1943" s="276">
        <v>0</v>
      </c>
      <c r="AD1943" s="448"/>
    </row>
    <row r="1944" spans="1:30" ht="20.399999999999999" customHeight="1">
      <c r="A1944" s="407"/>
      <c r="B1944" s="407"/>
      <c r="C1944" s="407"/>
      <c r="D1944" s="407"/>
      <c r="E1944" s="407"/>
      <c r="F1944" s="407"/>
      <c r="G1944" s="407"/>
      <c r="H1944" s="407"/>
      <c r="I1944" s="407"/>
      <c r="J1944" s="407"/>
      <c r="K1944" s="407"/>
      <c r="L1944" s="407"/>
      <c r="M1944" s="407"/>
      <c r="N1944" s="407"/>
      <c r="O1944" s="407"/>
      <c r="P1944" s="407"/>
      <c r="Q1944" s="407"/>
      <c r="R1944" s="407"/>
      <c r="S1944" s="407"/>
      <c r="T1944" s="407"/>
      <c r="U1944" s="407"/>
      <c r="V1944" s="407"/>
      <c r="W1944" s="407"/>
      <c r="X1944" s="407"/>
      <c r="Y1944" s="407"/>
      <c r="Z1944" s="407"/>
      <c r="AA1944" s="407"/>
      <c r="AB1944" s="407"/>
      <c r="AC1944" s="407"/>
      <c r="AD1944" s="448"/>
    </row>
    <row r="1945" spans="1:30" ht="20.399999999999999" customHeight="1">
      <c r="A1945" s="796" t="s">
        <v>2910</v>
      </c>
      <c r="B1945" s="669" t="s">
        <v>2909</v>
      </c>
      <c r="C1945" s="275">
        <v>1</v>
      </c>
      <c r="D1945" s="275">
        <v>1</v>
      </c>
      <c r="E1945" s="275">
        <v>0</v>
      </c>
      <c r="F1945" s="275">
        <v>0</v>
      </c>
      <c r="G1945" s="1041">
        <v>100</v>
      </c>
      <c r="H1945" s="275">
        <v>0</v>
      </c>
      <c r="I1945" s="275">
        <v>0</v>
      </c>
      <c r="J1945" s="275">
        <v>0</v>
      </c>
      <c r="K1945" s="275">
        <v>0</v>
      </c>
      <c r="L1945" s="275">
        <v>0</v>
      </c>
      <c r="M1945" s="275">
        <v>0</v>
      </c>
      <c r="N1945" s="275">
        <v>0</v>
      </c>
      <c r="O1945" s="275">
        <v>0</v>
      </c>
      <c r="P1945" s="275">
        <v>0</v>
      </c>
      <c r="Q1945" s="275">
        <v>0</v>
      </c>
      <c r="R1945" s="275">
        <v>0</v>
      </c>
      <c r="S1945" s="275">
        <v>0</v>
      </c>
      <c r="T1945" s="275">
        <v>0</v>
      </c>
      <c r="U1945" s="275">
        <v>0</v>
      </c>
      <c r="V1945" s="1042">
        <v>0</v>
      </c>
      <c r="W1945" s="275">
        <v>0</v>
      </c>
      <c r="X1945" s="275">
        <v>0</v>
      </c>
      <c r="Y1945" s="275">
        <v>0</v>
      </c>
      <c r="Z1945" s="275">
        <v>0</v>
      </c>
      <c r="AA1945" s="275">
        <v>1</v>
      </c>
      <c r="AB1945" s="275">
        <v>0</v>
      </c>
      <c r="AC1945" s="275">
        <v>0</v>
      </c>
      <c r="AD1945" s="448"/>
    </row>
    <row r="1946" spans="1:30" ht="20.399999999999999" customHeight="1">
      <c r="A1946" s="794"/>
      <c r="B1946" s="670" t="s">
        <v>1468</v>
      </c>
      <c r="C1946" s="276">
        <v>1</v>
      </c>
      <c r="D1946" s="276">
        <v>1</v>
      </c>
      <c r="E1946" s="276">
        <v>0</v>
      </c>
      <c r="F1946" s="276">
        <v>0</v>
      </c>
      <c r="G1946" s="1043">
        <v>100</v>
      </c>
      <c r="H1946" s="276">
        <v>0</v>
      </c>
      <c r="I1946" s="276">
        <v>0</v>
      </c>
      <c r="J1946" s="276">
        <v>0</v>
      </c>
      <c r="K1946" s="276">
        <v>0</v>
      </c>
      <c r="L1946" s="276">
        <v>0</v>
      </c>
      <c r="M1946" s="276">
        <v>0</v>
      </c>
      <c r="N1946" s="276">
        <v>0</v>
      </c>
      <c r="O1946" s="276">
        <v>0</v>
      </c>
      <c r="P1946" s="276">
        <v>0</v>
      </c>
      <c r="Q1946" s="276">
        <v>0</v>
      </c>
      <c r="R1946" s="276">
        <v>0</v>
      </c>
      <c r="S1946" s="276">
        <v>0</v>
      </c>
      <c r="T1946" s="276">
        <v>0</v>
      </c>
      <c r="U1946" s="276">
        <v>0</v>
      </c>
      <c r="V1946" s="1044">
        <v>0</v>
      </c>
      <c r="W1946" s="276">
        <v>0</v>
      </c>
      <c r="X1946" s="276">
        <v>0</v>
      </c>
      <c r="Y1946" s="276">
        <v>0</v>
      </c>
      <c r="Z1946" s="276">
        <v>0</v>
      </c>
      <c r="AA1946" s="276">
        <v>1</v>
      </c>
      <c r="AB1946" s="276">
        <v>0</v>
      </c>
      <c r="AC1946" s="276">
        <v>0</v>
      </c>
      <c r="AD1946" s="448"/>
    </row>
    <row r="1947" spans="1:30" ht="20.399999999999999" customHeight="1">
      <c r="A1947" s="794"/>
      <c r="B1947" s="670" t="s">
        <v>1467</v>
      </c>
      <c r="C1947" s="276">
        <v>0</v>
      </c>
      <c r="D1947" s="276">
        <v>0</v>
      </c>
      <c r="E1947" s="276">
        <v>0</v>
      </c>
      <c r="F1947" s="276">
        <v>0</v>
      </c>
      <c r="G1947" s="1043">
        <v>0</v>
      </c>
      <c r="H1947" s="276">
        <v>0</v>
      </c>
      <c r="I1947" s="276">
        <v>0</v>
      </c>
      <c r="J1947" s="276">
        <v>0</v>
      </c>
      <c r="K1947" s="276">
        <v>0</v>
      </c>
      <c r="L1947" s="276">
        <v>0</v>
      </c>
      <c r="M1947" s="276">
        <v>0</v>
      </c>
      <c r="N1947" s="276">
        <v>0</v>
      </c>
      <c r="O1947" s="276">
        <v>0</v>
      </c>
      <c r="P1947" s="276">
        <v>0</v>
      </c>
      <c r="Q1947" s="276">
        <v>0</v>
      </c>
      <c r="R1947" s="276">
        <v>0</v>
      </c>
      <c r="S1947" s="276">
        <v>0</v>
      </c>
      <c r="T1947" s="276">
        <v>0</v>
      </c>
      <c r="U1947" s="276">
        <v>0</v>
      </c>
      <c r="V1947" s="1044">
        <v>0</v>
      </c>
      <c r="W1947" s="276">
        <v>0</v>
      </c>
      <c r="X1947" s="276">
        <v>0</v>
      </c>
      <c r="Y1947" s="276">
        <v>0</v>
      </c>
      <c r="Z1947" s="276">
        <v>0</v>
      </c>
      <c r="AA1947" s="276">
        <v>0</v>
      </c>
      <c r="AB1947" s="276">
        <v>0</v>
      </c>
      <c r="AC1947" s="276">
        <v>0</v>
      </c>
      <c r="AD1947" s="448"/>
    </row>
    <row r="1948" spans="1:30" ht="20.399999999999999" customHeight="1">
      <c r="A1948" s="794"/>
      <c r="B1948" s="670" t="s">
        <v>4104</v>
      </c>
      <c r="C1948" s="276">
        <v>0</v>
      </c>
      <c r="D1948" s="276">
        <v>0</v>
      </c>
      <c r="E1948" s="276">
        <v>0</v>
      </c>
      <c r="F1948" s="276">
        <v>0</v>
      </c>
      <c r="G1948" s="1043">
        <v>0</v>
      </c>
      <c r="H1948" s="276">
        <v>0</v>
      </c>
      <c r="I1948" s="276">
        <v>0</v>
      </c>
      <c r="J1948" s="276">
        <v>0</v>
      </c>
      <c r="K1948" s="276">
        <v>0</v>
      </c>
      <c r="L1948" s="276">
        <v>0</v>
      </c>
      <c r="M1948" s="276">
        <v>0</v>
      </c>
      <c r="N1948" s="276">
        <v>0</v>
      </c>
      <c r="O1948" s="276">
        <v>0</v>
      </c>
      <c r="P1948" s="276">
        <v>0</v>
      </c>
      <c r="Q1948" s="276">
        <v>0</v>
      </c>
      <c r="R1948" s="276">
        <v>0</v>
      </c>
      <c r="S1948" s="276">
        <v>0</v>
      </c>
      <c r="T1948" s="276">
        <v>0</v>
      </c>
      <c r="U1948" s="276">
        <v>0</v>
      </c>
      <c r="V1948" s="1044">
        <v>0</v>
      </c>
      <c r="W1948" s="276">
        <v>0</v>
      </c>
      <c r="X1948" s="276">
        <v>0</v>
      </c>
      <c r="Y1948" s="276">
        <v>0</v>
      </c>
      <c r="Z1948" s="276">
        <v>0</v>
      </c>
      <c r="AA1948" s="276">
        <v>0</v>
      </c>
      <c r="AB1948" s="276">
        <v>0</v>
      </c>
      <c r="AC1948" s="276">
        <v>0</v>
      </c>
      <c r="AD1948" s="448"/>
    </row>
    <row r="1949" spans="1:30" ht="20.399999999999999" customHeight="1">
      <c r="A1949" s="407"/>
      <c r="B1949" s="407"/>
      <c r="C1949" s="407"/>
      <c r="D1949" s="407"/>
      <c r="E1949" s="407"/>
      <c r="F1949" s="407"/>
      <c r="G1949" s="407"/>
      <c r="H1949" s="407"/>
      <c r="I1949" s="407"/>
      <c r="J1949" s="407"/>
      <c r="K1949" s="407"/>
      <c r="L1949" s="407"/>
      <c r="M1949" s="407"/>
      <c r="N1949" s="407"/>
      <c r="O1949" s="407"/>
      <c r="P1949" s="407"/>
      <c r="Q1949" s="407"/>
      <c r="R1949" s="407"/>
      <c r="S1949" s="407"/>
      <c r="T1949" s="407"/>
      <c r="U1949" s="407"/>
      <c r="V1949" s="407"/>
      <c r="W1949" s="407"/>
      <c r="X1949" s="407"/>
      <c r="Y1949" s="407"/>
      <c r="Z1949" s="407"/>
      <c r="AA1949" s="407"/>
      <c r="AB1949" s="407"/>
      <c r="AC1949" s="407"/>
      <c r="AD1949" s="448"/>
    </row>
    <row r="1950" spans="1:30" ht="20.399999999999999" customHeight="1">
      <c r="A1950" s="796" t="s">
        <v>2908</v>
      </c>
      <c r="B1950" s="669" t="s">
        <v>2907</v>
      </c>
      <c r="C1950" s="275">
        <v>22</v>
      </c>
      <c r="D1950" s="275">
        <v>22</v>
      </c>
      <c r="E1950" s="275">
        <v>0</v>
      </c>
      <c r="F1950" s="275">
        <v>0</v>
      </c>
      <c r="G1950" s="1041">
        <v>100</v>
      </c>
      <c r="H1950" s="275">
        <v>0</v>
      </c>
      <c r="I1950" s="275">
        <v>0</v>
      </c>
      <c r="J1950" s="275">
        <v>0</v>
      </c>
      <c r="K1950" s="275">
        <v>0</v>
      </c>
      <c r="L1950" s="275">
        <v>0</v>
      </c>
      <c r="M1950" s="275">
        <v>0</v>
      </c>
      <c r="N1950" s="275">
        <v>0</v>
      </c>
      <c r="O1950" s="275">
        <v>0</v>
      </c>
      <c r="P1950" s="275">
        <v>0</v>
      </c>
      <c r="Q1950" s="275">
        <v>0</v>
      </c>
      <c r="R1950" s="275">
        <v>0</v>
      </c>
      <c r="S1950" s="275">
        <v>0</v>
      </c>
      <c r="T1950" s="275">
        <v>0</v>
      </c>
      <c r="U1950" s="275">
        <v>1</v>
      </c>
      <c r="V1950" s="1042">
        <v>0</v>
      </c>
      <c r="W1950" s="275">
        <v>0</v>
      </c>
      <c r="X1950" s="275">
        <v>2</v>
      </c>
      <c r="Y1950" s="275">
        <v>1</v>
      </c>
      <c r="Z1950" s="275">
        <v>1</v>
      </c>
      <c r="AA1950" s="275">
        <v>1</v>
      </c>
      <c r="AB1950" s="275">
        <v>3</v>
      </c>
      <c r="AC1950" s="275">
        <v>13</v>
      </c>
      <c r="AD1950" s="448"/>
    </row>
    <row r="1951" spans="1:30" ht="20.399999999999999" customHeight="1">
      <c r="A1951" s="794"/>
      <c r="B1951" s="670" t="s">
        <v>1468</v>
      </c>
      <c r="C1951" s="276">
        <v>11</v>
      </c>
      <c r="D1951" s="276">
        <v>11</v>
      </c>
      <c r="E1951" s="276">
        <v>0</v>
      </c>
      <c r="F1951" s="276">
        <v>0</v>
      </c>
      <c r="G1951" s="1043">
        <v>100</v>
      </c>
      <c r="H1951" s="276">
        <v>0</v>
      </c>
      <c r="I1951" s="276">
        <v>0</v>
      </c>
      <c r="J1951" s="276">
        <v>0</v>
      </c>
      <c r="K1951" s="276">
        <v>0</v>
      </c>
      <c r="L1951" s="276">
        <v>0</v>
      </c>
      <c r="M1951" s="276">
        <v>0</v>
      </c>
      <c r="N1951" s="276">
        <v>0</v>
      </c>
      <c r="O1951" s="276">
        <v>0</v>
      </c>
      <c r="P1951" s="276">
        <v>0</v>
      </c>
      <c r="Q1951" s="276">
        <v>0</v>
      </c>
      <c r="R1951" s="276">
        <v>0</v>
      </c>
      <c r="S1951" s="276">
        <v>0</v>
      </c>
      <c r="T1951" s="276">
        <v>0</v>
      </c>
      <c r="U1951" s="276">
        <v>1</v>
      </c>
      <c r="V1951" s="1044">
        <v>0</v>
      </c>
      <c r="W1951" s="276">
        <v>0</v>
      </c>
      <c r="X1951" s="276">
        <v>1</v>
      </c>
      <c r="Y1951" s="276">
        <v>0</v>
      </c>
      <c r="Z1951" s="276">
        <v>1</v>
      </c>
      <c r="AA1951" s="276">
        <v>0</v>
      </c>
      <c r="AB1951" s="276">
        <v>2</v>
      </c>
      <c r="AC1951" s="276">
        <v>6</v>
      </c>
      <c r="AD1951" s="448"/>
    </row>
    <row r="1952" spans="1:30" ht="20.399999999999999" customHeight="1">
      <c r="A1952" s="794"/>
      <c r="B1952" s="670" t="s">
        <v>1467</v>
      </c>
      <c r="C1952" s="276">
        <v>11</v>
      </c>
      <c r="D1952" s="276">
        <v>11</v>
      </c>
      <c r="E1952" s="276">
        <v>0</v>
      </c>
      <c r="F1952" s="276">
        <v>0</v>
      </c>
      <c r="G1952" s="1043">
        <v>100</v>
      </c>
      <c r="H1952" s="276">
        <v>0</v>
      </c>
      <c r="I1952" s="276">
        <v>0</v>
      </c>
      <c r="J1952" s="276">
        <v>0</v>
      </c>
      <c r="K1952" s="276">
        <v>0</v>
      </c>
      <c r="L1952" s="276">
        <v>0</v>
      </c>
      <c r="M1952" s="276">
        <v>0</v>
      </c>
      <c r="N1952" s="276">
        <v>0</v>
      </c>
      <c r="O1952" s="276">
        <v>0</v>
      </c>
      <c r="P1952" s="276">
        <v>0</v>
      </c>
      <c r="Q1952" s="276">
        <v>0</v>
      </c>
      <c r="R1952" s="276">
        <v>0</v>
      </c>
      <c r="S1952" s="276">
        <v>0</v>
      </c>
      <c r="T1952" s="276">
        <v>0</v>
      </c>
      <c r="U1952" s="276">
        <v>0</v>
      </c>
      <c r="V1952" s="1044">
        <v>0</v>
      </c>
      <c r="W1952" s="276">
        <v>0</v>
      </c>
      <c r="X1952" s="276">
        <v>1</v>
      </c>
      <c r="Y1952" s="276">
        <v>1</v>
      </c>
      <c r="Z1952" s="276">
        <v>0</v>
      </c>
      <c r="AA1952" s="276">
        <v>1</v>
      </c>
      <c r="AB1952" s="276">
        <v>1</v>
      </c>
      <c r="AC1952" s="276">
        <v>7</v>
      </c>
      <c r="AD1952" s="448"/>
    </row>
    <row r="1953" spans="1:30" ht="20.399999999999999" customHeight="1">
      <c r="A1953" s="794"/>
      <c r="B1953" s="670" t="s">
        <v>4104</v>
      </c>
      <c r="C1953" s="276">
        <v>0</v>
      </c>
      <c r="D1953" s="276">
        <v>0</v>
      </c>
      <c r="E1953" s="276">
        <v>0</v>
      </c>
      <c r="F1953" s="276">
        <v>0</v>
      </c>
      <c r="G1953" s="1043">
        <v>0</v>
      </c>
      <c r="H1953" s="276">
        <v>0</v>
      </c>
      <c r="I1953" s="276">
        <v>0</v>
      </c>
      <c r="J1953" s="276">
        <v>0</v>
      </c>
      <c r="K1953" s="276">
        <v>0</v>
      </c>
      <c r="L1953" s="276">
        <v>0</v>
      </c>
      <c r="M1953" s="276">
        <v>0</v>
      </c>
      <c r="N1953" s="276">
        <v>0</v>
      </c>
      <c r="O1953" s="276">
        <v>0</v>
      </c>
      <c r="P1953" s="276">
        <v>0</v>
      </c>
      <c r="Q1953" s="276">
        <v>0</v>
      </c>
      <c r="R1953" s="276">
        <v>0</v>
      </c>
      <c r="S1953" s="276">
        <v>0</v>
      </c>
      <c r="T1953" s="276">
        <v>0</v>
      </c>
      <c r="U1953" s="276">
        <v>0</v>
      </c>
      <c r="V1953" s="1044">
        <v>0</v>
      </c>
      <c r="W1953" s="276">
        <v>0</v>
      </c>
      <c r="X1953" s="276">
        <v>0</v>
      </c>
      <c r="Y1953" s="276">
        <v>0</v>
      </c>
      <c r="Z1953" s="276">
        <v>0</v>
      </c>
      <c r="AA1953" s="276">
        <v>0</v>
      </c>
      <c r="AB1953" s="276">
        <v>0</v>
      </c>
      <c r="AC1953" s="276">
        <v>0</v>
      </c>
      <c r="AD1953" s="448"/>
    </row>
    <row r="1954" spans="1:30" ht="20.399999999999999" customHeight="1">
      <c r="A1954" s="407"/>
      <c r="B1954" s="407"/>
      <c r="C1954" s="407"/>
      <c r="D1954" s="407"/>
      <c r="E1954" s="407"/>
      <c r="F1954" s="407"/>
      <c r="G1954" s="407"/>
      <c r="H1954" s="407"/>
      <c r="I1954" s="407"/>
      <c r="J1954" s="407"/>
      <c r="K1954" s="407"/>
      <c r="L1954" s="407"/>
      <c r="M1954" s="407"/>
      <c r="N1954" s="407"/>
      <c r="O1954" s="407"/>
      <c r="P1954" s="407"/>
      <c r="Q1954" s="407"/>
      <c r="R1954" s="407"/>
      <c r="S1954" s="407"/>
      <c r="T1954" s="407"/>
      <c r="U1954" s="407"/>
      <c r="V1954" s="407"/>
      <c r="W1954" s="407"/>
      <c r="X1954" s="407"/>
      <c r="Y1954" s="407"/>
      <c r="Z1954" s="407"/>
      <c r="AA1954" s="407"/>
      <c r="AB1954" s="407"/>
      <c r="AC1954" s="407"/>
      <c r="AD1954" s="448"/>
    </row>
    <row r="1955" spans="1:30" ht="20.399999999999999" customHeight="1">
      <c r="A1955" s="796" t="s">
        <v>2906</v>
      </c>
      <c r="B1955" s="669" t="s">
        <v>2905</v>
      </c>
      <c r="C1955" s="275">
        <v>118</v>
      </c>
      <c r="D1955" s="275">
        <v>118</v>
      </c>
      <c r="E1955" s="275">
        <v>0</v>
      </c>
      <c r="F1955" s="275">
        <v>0</v>
      </c>
      <c r="G1955" s="1041">
        <v>100</v>
      </c>
      <c r="H1955" s="275">
        <v>0</v>
      </c>
      <c r="I1955" s="275">
        <v>0</v>
      </c>
      <c r="J1955" s="275">
        <v>0</v>
      </c>
      <c r="K1955" s="275">
        <v>0</v>
      </c>
      <c r="L1955" s="275">
        <v>0</v>
      </c>
      <c r="M1955" s="275">
        <v>0</v>
      </c>
      <c r="N1955" s="275">
        <v>0</v>
      </c>
      <c r="O1955" s="275">
        <v>0</v>
      </c>
      <c r="P1955" s="275">
        <v>0</v>
      </c>
      <c r="Q1955" s="275">
        <v>0</v>
      </c>
      <c r="R1955" s="275">
        <v>0</v>
      </c>
      <c r="S1955" s="275">
        <v>0</v>
      </c>
      <c r="T1955" s="275">
        <v>0</v>
      </c>
      <c r="U1955" s="275">
        <v>1</v>
      </c>
      <c r="V1955" s="1042">
        <v>2</v>
      </c>
      <c r="W1955" s="275">
        <v>1</v>
      </c>
      <c r="X1955" s="275">
        <v>12</v>
      </c>
      <c r="Y1955" s="275">
        <v>12</v>
      </c>
      <c r="Z1955" s="275">
        <v>15</v>
      </c>
      <c r="AA1955" s="275">
        <v>13</v>
      </c>
      <c r="AB1955" s="275">
        <v>24</v>
      </c>
      <c r="AC1955" s="275">
        <v>38</v>
      </c>
      <c r="AD1955" s="448"/>
    </row>
    <row r="1956" spans="1:30" ht="20.399999999999999" customHeight="1">
      <c r="A1956" s="794"/>
      <c r="B1956" s="670" t="s">
        <v>1468</v>
      </c>
      <c r="C1956" s="276">
        <v>69</v>
      </c>
      <c r="D1956" s="276">
        <v>69</v>
      </c>
      <c r="E1956" s="276">
        <v>0</v>
      </c>
      <c r="F1956" s="276">
        <v>0</v>
      </c>
      <c r="G1956" s="1043">
        <v>100</v>
      </c>
      <c r="H1956" s="276">
        <v>0</v>
      </c>
      <c r="I1956" s="276">
        <v>0</v>
      </c>
      <c r="J1956" s="276">
        <v>0</v>
      </c>
      <c r="K1956" s="276">
        <v>0</v>
      </c>
      <c r="L1956" s="276">
        <v>0</v>
      </c>
      <c r="M1956" s="276">
        <v>0</v>
      </c>
      <c r="N1956" s="276">
        <v>0</v>
      </c>
      <c r="O1956" s="276">
        <v>0</v>
      </c>
      <c r="P1956" s="276">
        <v>0</v>
      </c>
      <c r="Q1956" s="276">
        <v>0</v>
      </c>
      <c r="R1956" s="276">
        <v>0</v>
      </c>
      <c r="S1956" s="276">
        <v>0</v>
      </c>
      <c r="T1956" s="276">
        <v>0</v>
      </c>
      <c r="U1956" s="276">
        <v>1</v>
      </c>
      <c r="V1956" s="1044">
        <v>2</v>
      </c>
      <c r="W1956" s="276">
        <v>1</v>
      </c>
      <c r="X1956" s="276">
        <v>7</v>
      </c>
      <c r="Y1956" s="276">
        <v>7</v>
      </c>
      <c r="Z1956" s="276">
        <v>11</v>
      </c>
      <c r="AA1956" s="276">
        <v>8</v>
      </c>
      <c r="AB1956" s="276">
        <v>17</v>
      </c>
      <c r="AC1956" s="276">
        <v>15</v>
      </c>
      <c r="AD1956" s="448"/>
    </row>
    <row r="1957" spans="1:30" ht="20.399999999999999" customHeight="1">
      <c r="A1957" s="794"/>
      <c r="B1957" s="670" t="s">
        <v>1467</v>
      </c>
      <c r="C1957" s="276">
        <v>49</v>
      </c>
      <c r="D1957" s="276">
        <v>49</v>
      </c>
      <c r="E1957" s="276">
        <v>0</v>
      </c>
      <c r="F1957" s="276">
        <v>0</v>
      </c>
      <c r="G1957" s="1043">
        <v>100</v>
      </c>
      <c r="H1957" s="276">
        <v>0</v>
      </c>
      <c r="I1957" s="276">
        <v>0</v>
      </c>
      <c r="J1957" s="276">
        <v>0</v>
      </c>
      <c r="K1957" s="276">
        <v>0</v>
      </c>
      <c r="L1957" s="276">
        <v>0</v>
      </c>
      <c r="M1957" s="276">
        <v>0</v>
      </c>
      <c r="N1957" s="276">
        <v>0</v>
      </c>
      <c r="O1957" s="276">
        <v>0</v>
      </c>
      <c r="P1957" s="276">
        <v>0</v>
      </c>
      <c r="Q1957" s="276">
        <v>0</v>
      </c>
      <c r="R1957" s="276">
        <v>0</v>
      </c>
      <c r="S1957" s="276">
        <v>0</v>
      </c>
      <c r="T1957" s="276">
        <v>0</v>
      </c>
      <c r="U1957" s="276">
        <v>0</v>
      </c>
      <c r="V1957" s="1044">
        <v>0</v>
      </c>
      <c r="W1957" s="276">
        <v>0</v>
      </c>
      <c r="X1957" s="276">
        <v>5</v>
      </c>
      <c r="Y1957" s="276">
        <v>5</v>
      </c>
      <c r="Z1957" s="276">
        <v>4</v>
      </c>
      <c r="AA1957" s="276">
        <v>5</v>
      </c>
      <c r="AB1957" s="276">
        <v>7</v>
      </c>
      <c r="AC1957" s="276">
        <v>23</v>
      </c>
      <c r="AD1957" s="448"/>
    </row>
    <row r="1958" spans="1:30" ht="20.399999999999999" customHeight="1">
      <c r="A1958" s="794"/>
      <c r="B1958" s="670" t="s">
        <v>4104</v>
      </c>
      <c r="C1958" s="276">
        <v>0</v>
      </c>
      <c r="D1958" s="276">
        <v>0</v>
      </c>
      <c r="E1958" s="276">
        <v>0</v>
      </c>
      <c r="F1958" s="276">
        <v>0</v>
      </c>
      <c r="G1958" s="1043">
        <v>0</v>
      </c>
      <c r="H1958" s="276">
        <v>0</v>
      </c>
      <c r="I1958" s="276">
        <v>0</v>
      </c>
      <c r="J1958" s="276">
        <v>0</v>
      </c>
      <c r="K1958" s="276">
        <v>0</v>
      </c>
      <c r="L1958" s="276">
        <v>0</v>
      </c>
      <c r="M1958" s="276">
        <v>0</v>
      </c>
      <c r="N1958" s="276">
        <v>0</v>
      </c>
      <c r="O1958" s="276">
        <v>0</v>
      </c>
      <c r="P1958" s="276">
        <v>0</v>
      </c>
      <c r="Q1958" s="276">
        <v>0</v>
      </c>
      <c r="R1958" s="276">
        <v>0</v>
      </c>
      <c r="S1958" s="276">
        <v>0</v>
      </c>
      <c r="T1958" s="276">
        <v>0</v>
      </c>
      <c r="U1958" s="276">
        <v>0</v>
      </c>
      <c r="V1958" s="1044">
        <v>0</v>
      </c>
      <c r="W1958" s="276">
        <v>0</v>
      </c>
      <c r="X1958" s="276">
        <v>0</v>
      </c>
      <c r="Y1958" s="276">
        <v>0</v>
      </c>
      <c r="Z1958" s="276">
        <v>0</v>
      </c>
      <c r="AA1958" s="276">
        <v>0</v>
      </c>
      <c r="AB1958" s="276">
        <v>0</v>
      </c>
      <c r="AC1958" s="276">
        <v>0</v>
      </c>
      <c r="AD1958" s="448"/>
    </row>
    <row r="1959" spans="1:30" ht="20.399999999999999" customHeight="1">
      <c r="A1959" s="407"/>
      <c r="B1959" s="407"/>
      <c r="C1959" s="407"/>
      <c r="D1959" s="407"/>
      <c r="E1959" s="407"/>
      <c r="F1959" s="407"/>
      <c r="G1959" s="407"/>
      <c r="H1959" s="407"/>
      <c r="I1959" s="407"/>
      <c r="J1959" s="407"/>
      <c r="K1959" s="407"/>
      <c r="L1959" s="407"/>
      <c r="M1959" s="407"/>
      <c r="N1959" s="407"/>
      <c r="O1959" s="407"/>
      <c r="P1959" s="407"/>
      <c r="Q1959" s="407"/>
      <c r="R1959" s="407"/>
      <c r="S1959" s="407"/>
      <c r="T1959" s="407"/>
      <c r="U1959" s="407"/>
      <c r="V1959" s="407"/>
      <c r="W1959" s="407"/>
      <c r="X1959" s="407"/>
      <c r="Y1959" s="407"/>
      <c r="Z1959" s="407"/>
      <c r="AA1959" s="407"/>
      <c r="AB1959" s="407"/>
      <c r="AC1959" s="407"/>
      <c r="AD1959" s="448"/>
    </row>
    <row r="1960" spans="1:30" ht="20.399999999999999" customHeight="1">
      <c r="A1960" s="796" t="s">
        <v>2904</v>
      </c>
      <c r="B1960" s="669" t="s">
        <v>2903</v>
      </c>
      <c r="C1960" s="275">
        <v>2729</v>
      </c>
      <c r="D1960" s="275">
        <v>2729</v>
      </c>
      <c r="E1960" s="275">
        <v>0</v>
      </c>
      <c r="F1960" s="275">
        <v>0</v>
      </c>
      <c r="G1960" s="1041">
        <v>100</v>
      </c>
      <c r="H1960" s="275">
        <v>1</v>
      </c>
      <c r="I1960" s="275">
        <v>0</v>
      </c>
      <c r="J1960" s="275">
        <v>0</v>
      </c>
      <c r="K1960" s="275">
        <v>1</v>
      </c>
      <c r="L1960" s="275">
        <v>0</v>
      </c>
      <c r="M1960" s="275">
        <v>1</v>
      </c>
      <c r="N1960" s="275">
        <v>0</v>
      </c>
      <c r="O1960" s="275">
        <v>1</v>
      </c>
      <c r="P1960" s="275">
        <v>3</v>
      </c>
      <c r="Q1960" s="275">
        <v>2</v>
      </c>
      <c r="R1960" s="275">
        <v>3</v>
      </c>
      <c r="S1960" s="275">
        <v>1</v>
      </c>
      <c r="T1960" s="275">
        <v>4</v>
      </c>
      <c r="U1960" s="275">
        <v>10</v>
      </c>
      <c r="V1960" s="1042">
        <v>15</v>
      </c>
      <c r="W1960" s="275">
        <v>48</v>
      </c>
      <c r="X1960" s="275">
        <v>114</v>
      </c>
      <c r="Y1960" s="275">
        <v>195</v>
      </c>
      <c r="Z1960" s="275">
        <v>300</v>
      </c>
      <c r="AA1960" s="275">
        <v>389</v>
      </c>
      <c r="AB1960" s="275">
        <v>580</v>
      </c>
      <c r="AC1960" s="275">
        <v>1062</v>
      </c>
      <c r="AD1960" s="448"/>
    </row>
    <row r="1961" spans="1:30" ht="20.399999999999999" customHeight="1">
      <c r="A1961" s="669"/>
      <c r="B1961" s="669" t="s">
        <v>2902</v>
      </c>
      <c r="C1961" s="797"/>
      <c r="D1961" s="797"/>
      <c r="E1961" s="797"/>
      <c r="F1961" s="797"/>
      <c r="G1961" s="797"/>
      <c r="H1961" s="797"/>
      <c r="I1961" s="797"/>
      <c r="J1961" s="797"/>
      <c r="K1961" s="797"/>
      <c r="L1961" s="797"/>
      <c r="M1961" s="797"/>
      <c r="N1961" s="797"/>
      <c r="O1961" s="797"/>
      <c r="P1961" s="797"/>
      <c r="Q1961" s="797"/>
      <c r="R1961" s="797"/>
      <c r="S1961" s="797"/>
      <c r="T1961" s="797"/>
      <c r="U1961" s="797"/>
      <c r="V1961" s="797"/>
      <c r="W1961" s="797"/>
      <c r="X1961" s="797"/>
      <c r="Y1961" s="797"/>
      <c r="Z1961" s="797"/>
      <c r="AA1961" s="797"/>
      <c r="AB1961" s="797"/>
      <c r="AC1961" s="797"/>
      <c r="AD1961" s="448"/>
    </row>
    <row r="1962" spans="1:30" ht="20.399999999999999" customHeight="1">
      <c r="A1962" s="794"/>
      <c r="B1962" s="670" t="s">
        <v>1468</v>
      </c>
      <c r="C1962" s="276">
        <v>1435</v>
      </c>
      <c r="D1962" s="276">
        <v>1435</v>
      </c>
      <c r="E1962" s="276">
        <v>0</v>
      </c>
      <c r="F1962" s="276">
        <v>0</v>
      </c>
      <c r="G1962" s="1043">
        <v>100</v>
      </c>
      <c r="H1962" s="276">
        <v>1</v>
      </c>
      <c r="I1962" s="276">
        <v>0</v>
      </c>
      <c r="J1962" s="276">
        <v>0</v>
      </c>
      <c r="K1962" s="276">
        <v>1</v>
      </c>
      <c r="L1962" s="276">
        <v>0</v>
      </c>
      <c r="M1962" s="276">
        <v>0</v>
      </c>
      <c r="N1962" s="276">
        <v>0</v>
      </c>
      <c r="O1962" s="276">
        <v>1</v>
      </c>
      <c r="P1962" s="276">
        <v>2</v>
      </c>
      <c r="Q1962" s="276">
        <v>2</v>
      </c>
      <c r="R1962" s="276">
        <v>2</v>
      </c>
      <c r="S1962" s="276">
        <v>1</v>
      </c>
      <c r="T1962" s="276">
        <v>3</v>
      </c>
      <c r="U1962" s="276">
        <v>7</v>
      </c>
      <c r="V1962" s="1044">
        <v>9</v>
      </c>
      <c r="W1962" s="276">
        <v>27</v>
      </c>
      <c r="X1962" s="276">
        <v>61</v>
      </c>
      <c r="Y1962" s="276">
        <v>109</v>
      </c>
      <c r="Z1962" s="276">
        <v>173</v>
      </c>
      <c r="AA1962" s="276">
        <v>219</v>
      </c>
      <c r="AB1962" s="276">
        <v>346</v>
      </c>
      <c r="AC1962" s="276">
        <v>472</v>
      </c>
      <c r="AD1962" s="448"/>
    </row>
    <row r="1963" spans="1:30" ht="20.399999999999999" customHeight="1">
      <c r="A1963" s="794"/>
      <c r="B1963" s="670" t="s">
        <v>1467</v>
      </c>
      <c r="C1963" s="276">
        <v>1294</v>
      </c>
      <c r="D1963" s="276">
        <v>1294</v>
      </c>
      <c r="E1963" s="276">
        <v>0</v>
      </c>
      <c r="F1963" s="276">
        <v>0</v>
      </c>
      <c r="G1963" s="1043">
        <v>100</v>
      </c>
      <c r="H1963" s="276">
        <v>0</v>
      </c>
      <c r="I1963" s="276">
        <v>0</v>
      </c>
      <c r="J1963" s="276">
        <v>0</v>
      </c>
      <c r="K1963" s="276">
        <v>0</v>
      </c>
      <c r="L1963" s="276">
        <v>0</v>
      </c>
      <c r="M1963" s="276">
        <v>1</v>
      </c>
      <c r="N1963" s="276">
        <v>0</v>
      </c>
      <c r="O1963" s="276">
        <v>0</v>
      </c>
      <c r="P1963" s="276">
        <v>1</v>
      </c>
      <c r="Q1963" s="276">
        <v>0</v>
      </c>
      <c r="R1963" s="276">
        <v>1</v>
      </c>
      <c r="S1963" s="276">
        <v>0</v>
      </c>
      <c r="T1963" s="276">
        <v>1</v>
      </c>
      <c r="U1963" s="276">
        <v>3</v>
      </c>
      <c r="V1963" s="1044">
        <v>6</v>
      </c>
      <c r="W1963" s="276">
        <v>21</v>
      </c>
      <c r="X1963" s="276">
        <v>53</v>
      </c>
      <c r="Y1963" s="276">
        <v>86</v>
      </c>
      <c r="Z1963" s="276">
        <v>127</v>
      </c>
      <c r="AA1963" s="276">
        <v>170</v>
      </c>
      <c r="AB1963" s="276">
        <v>234</v>
      </c>
      <c r="AC1963" s="276">
        <v>590</v>
      </c>
      <c r="AD1963" s="448"/>
    </row>
    <row r="1964" spans="1:30" ht="20.399999999999999" customHeight="1">
      <c r="A1964" s="794"/>
      <c r="B1964" s="670" t="s">
        <v>4104</v>
      </c>
      <c r="C1964" s="276">
        <v>0</v>
      </c>
      <c r="D1964" s="276">
        <v>0</v>
      </c>
      <c r="E1964" s="276">
        <v>0</v>
      </c>
      <c r="F1964" s="276">
        <v>0</v>
      </c>
      <c r="G1964" s="1043">
        <v>0</v>
      </c>
      <c r="H1964" s="276">
        <v>0</v>
      </c>
      <c r="I1964" s="276">
        <v>0</v>
      </c>
      <c r="J1964" s="276">
        <v>0</v>
      </c>
      <c r="K1964" s="276">
        <v>0</v>
      </c>
      <c r="L1964" s="276">
        <v>0</v>
      </c>
      <c r="M1964" s="276">
        <v>0</v>
      </c>
      <c r="N1964" s="276">
        <v>0</v>
      </c>
      <c r="O1964" s="276">
        <v>0</v>
      </c>
      <c r="P1964" s="276">
        <v>0</v>
      </c>
      <c r="Q1964" s="276">
        <v>0</v>
      </c>
      <c r="R1964" s="276">
        <v>0</v>
      </c>
      <c r="S1964" s="276">
        <v>0</v>
      </c>
      <c r="T1964" s="276">
        <v>0</v>
      </c>
      <c r="U1964" s="276">
        <v>0</v>
      </c>
      <c r="V1964" s="1044">
        <v>0</v>
      </c>
      <c r="W1964" s="276">
        <v>0</v>
      </c>
      <c r="X1964" s="276">
        <v>0</v>
      </c>
      <c r="Y1964" s="276">
        <v>0</v>
      </c>
      <c r="Z1964" s="276">
        <v>0</v>
      </c>
      <c r="AA1964" s="276">
        <v>0</v>
      </c>
      <c r="AB1964" s="276">
        <v>0</v>
      </c>
      <c r="AC1964" s="276">
        <v>0</v>
      </c>
      <c r="AD1964" s="448"/>
    </row>
    <row r="1965" spans="1:30" ht="20.399999999999999" customHeight="1">
      <c r="A1965" s="407"/>
      <c r="B1965" s="407"/>
      <c r="C1965" s="407"/>
      <c r="D1965" s="407"/>
      <c r="E1965" s="407"/>
      <c r="F1965" s="407"/>
      <c r="G1965" s="407"/>
      <c r="H1965" s="407"/>
      <c r="I1965" s="407"/>
      <c r="J1965" s="407"/>
      <c r="K1965" s="407"/>
      <c r="L1965" s="407"/>
      <c r="M1965" s="407"/>
      <c r="N1965" s="407"/>
      <c r="O1965" s="407"/>
      <c r="P1965" s="407"/>
      <c r="Q1965" s="407"/>
      <c r="R1965" s="407"/>
      <c r="S1965" s="407"/>
      <c r="T1965" s="407"/>
      <c r="U1965" s="407"/>
      <c r="V1965" s="407"/>
      <c r="W1965" s="407"/>
      <c r="X1965" s="407"/>
      <c r="Y1965" s="407"/>
      <c r="Z1965" s="407"/>
      <c r="AA1965" s="407"/>
      <c r="AB1965" s="407"/>
      <c r="AC1965" s="407"/>
      <c r="AD1965" s="448"/>
    </row>
    <row r="1966" spans="1:30" ht="20.399999999999999" customHeight="1">
      <c r="A1966" s="796" t="s">
        <v>2901</v>
      </c>
      <c r="B1966" s="669" t="s">
        <v>2900</v>
      </c>
      <c r="C1966" s="275">
        <v>236</v>
      </c>
      <c r="D1966" s="275">
        <v>236</v>
      </c>
      <c r="E1966" s="275">
        <v>0</v>
      </c>
      <c r="F1966" s="275">
        <v>0</v>
      </c>
      <c r="G1966" s="1041">
        <v>100</v>
      </c>
      <c r="H1966" s="275">
        <v>0</v>
      </c>
      <c r="I1966" s="275">
        <v>0</v>
      </c>
      <c r="J1966" s="275">
        <v>0</v>
      </c>
      <c r="K1966" s="275">
        <v>0</v>
      </c>
      <c r="L1966" s="275">
        <v>0</v>
      </c>
      <c r="M1966" s="275">
        <v>0</v>
      </c>
      <c r="N1966" s="275">
        <v>1</v>
      </c>
      <c r="O1966" s="275">
        <v>2</v>
      </c>
      <c r="P1966" s="275">
        <v>3</v>
      </c>
      <c r="Q1966" s="275">
        <v>2</v>
      </c>
      <c r="R1966" s="275">
        <v>3</v>
      </c>
      <c r="S1966" s="275">
        <v>1</v>
      </c>
      <c r="T1966" s="275">
        <v>6</v>
      </c>
      <c r="U1966" s="275">
        <v>5</v>
      </c>
      <c r="V1966" s="1042">
        <v>4</v>
      </c>
      <c r="W1966" s="275">
        <v>13</v>
      </c>
      <c r="X1966" s="275">
        <v>12</v>
      </c>
      <c r="Y1966" s="275">
        <v>19</v>
      </c>
      <c r="Z1966" s="275">
        <v>15</v>
      </c>
      <c r="AA1966" s="275">
        <v>29</v>
      </c>
      <c r="AB1966" s="275">
        <v>48</v>
      </c>
      <c r="AC1966" s="275">
        <v>73</v>
      </c>
      <c r="AD1966" s="448"/>
    </row>
    <row r="1967" spans="1:30" ht="20.399999999999999" customHeight="1">
      <c r="A1967" s="794"/>
      <c r="B1967" s="670" t="s">
        <v>1468</v>
      </c>
      <c r="C1967" s="276">
        <v>83</v>
      </c>
      <c r="D1967" s="276">
        <v>83</v>
      </c>
      <c r="E1967" s="276">
        <v>0</v>
      </c>
      <c r="F1967" s="276">
        <v>0</v>
      </c>
      <c r="G1967" s="1043">
        <v>100</v>
      </c>
      <c r="H1967" s="276">
        <v>0</v>
      </c>
      <c r="I1967" s="276">
        <v>0</v>
      </c>
      <c r="J1967" s="276">
        <v>0</v>
      </c>
      <c r="K1967" s="276">
        <v>0</v>
      </c>
      <c r="L1967" s="276">
        <v>0</v>
      </c>
      <c r="M1967" s="276">
        <v>0</v>
      </c>
      <c r="N1967" s="276">
        <v>1</v>
      </c>
      <c r="O1967" s="276">
        <v>1</v>
      </c>
      <c r="P1967" s="276">
        <v>3</v>
      </c>
      <c r="Q1967" s="276">
        <v>2</v>
      </c>
      <c r="R1967" s="276">
        <v>2</v>
      </c>
      <c r="S1967" s="276">
        <v>0</v>
      </c>
      <c r="T1967" s="276">
        <v>3</v>
      </c>
      <c r="U1967" s="276">
        <v>4</v>
      </c>
      <c r="V1967" s="1044">
        <v>1</v>
      </c>
      <c r="W1967" s="276">
        <v>5</v>
      </c>
      <c r="X1967" s="276">
        <v>3</v>
      </c>
      <c r="Y1967" s="276">
        <v>7</v>
      </c>
      <c r="Z1967" s="276">
        <v>6</v>
      </c>
      <c r="AA1967" s="276">
        <v>8</v>
      </c>
      <c r="AB1967" s="276">
        <v>17</v>
      </c>
      <c r="AC1967" s="276">
        <v>20</v>
      </c>
      <c r="AD1967" s="448"/>
    </row>
    <row r="1968" spans="1:30" ht="20.399999999999999" customHeight="1">
      <c r="A1968" s="794"/>
      <c r="B1968" s="670" t="s">
        <v>1467</v>
      </c>
      <c r="C1968" s="276">
        <v>153</v>
      </c>
      <c r="D1968" s="276">
        <v>153</v>
      </c>
      <c r="E1968" s="276">
        <v>0</v>
      </c>
      <c r="F1968" s="276">
        <v>0</v>
      </c>
      <c r="G1968" s="1043">
        <v>100</v>
      </c>
      <c r="H1968" s="276">
        <v>0</v>
      </c>
      <c r="I1968" s="276">
        <v>0</v>
      </c>
      <c r="J1968" s="276">
        <v>0</v>
      </c>
      <c r="K1968" s="276">
        <v>0</v>
      </c>
      <c r="L1968" s="276">
        <v>0</v>
      </c>
      <c r="M1968" s="276">
        <v>0</v>
      </c>
      <c r="N1968" s="276">
        <v>0</v>
      </c>
      <c r="O1968" s="276">
        <v>1</v>
      </c>
      <c r="P1968" s="276">
        <v>0</v>
      </c>
      <c r="Q1968" s="276">
        <v>0</v>
      </c>
      <c r="R1968" s="276">
        <v>1</v>
      </c>
      <c r="S1968" s="276">
        <v>1</v>
      </c>
      <c r="T1968" s="276">
        <v>3</v>
      </c>
      <c r="U1968" s="276">
        <v>1</v>
      </c>
      <c r="V1968" s="1044">
        <v>3</v>
      </c>
      <c r="W1968" s="276">
        <v>8</v>
      </c>
      <c r="X1968" s="276">
        <v>9</v>
      </c>
      <c r="Y1968" s="276">
        <v>12</v>
      </c>
      <c r="Z1968" s="276">
        <v>9</v>
      </c>
      <c r="AA1968" s="276">
        <v>21</v>
      </c>
      <c r="AB1968" s="276">
        <v>31</v>
      </c>
      <c r="AC1968" s="276">
        <v>53</v>
      </c>
      <c r="AD1968" s="448"/>
    </row>
    <row r="1969" spans="1:30" ht="20.399999999999999" customHeight="1">
      <c r="A1969" s="794"/>
      <c r="B1969" s="670" t="s">
        <v>4104</v>
      </c>
      <c r="C1969" s="276">
        <v>0</v>
      </c>
      <c r="D1969" s="276">
        <v>0</v>
      </c>
      <c r="E1969" s="276">
        <v>0</v>
      </c>
      <c r="F1969" s="276">
        <v>0</v>
      </c>
      <c r="G1969" s="1043">
        <v>0</v>
      </c>
      <c r="H1969" s="276">
        <v>0</v>
      </c>
      <c r="I1969" s="276">
        <v>0</v>
      </c>
      <c r="J1969" s="276">
        <v>0</v>
      </c>
      <c r="K1969" s="276">
        <v>0</v>
      </c>
      <c r="L1969" s="276">
        <v>0</v>
      </c>
      <c r="M1969" s="276">
        <v>0</v>
      </c>
      <c r="N1969" s="276">
        <v>0</v>
      </c>
      <c r="O1969" s="276">
        <v>0</v>
      </c>
      <c r="P1969" s="276">
        <v>0</v>
      </c>
      <c r="Q1969" s="276">
        <v>0</v>
      </c>
      <c r="R1969" s="276">
        <v>0</v>
      </c>
      <c r="S1969" s="276">
        <v>0</v>
      </c>
      <c r="T1969" s="276">
        <v>0</v>
      </c>
      <c r="U1969" s="276">
        <v>0</v>
      </c>
      <c r="V1969" s="1044">
        <v>0</v>
      </c>
      <c r="W1969" s="276">
        <v>0</v>
      </c>
      <c r="X1969" s="276">
        <v>0</v>
      </c>
      <c r="Y1969" s="276">
        <v>0</v>
      </c>
      <c r="Z1969" s="276">
        <v>0</v>
      </c>
      <c r="AA1969" s="276">
        <v>0</v>
      </c>
      <c r="AB1969" s="276">
        <v>0</v>
      </c>
      <c r="AC1969" s="276">
        <v>0</v>
      </c>
      <c r="AD1969" s="448"/>
    </row>
    <row r="1970" spans="1:30" ht="20.399999999999999" customHeight="1">
      <c r="A1970" s="407"/>
      <c r="B1970" s="407"/>
      <c r="C1970" s="407"/>
      <c r="D1970" s="407"/>
      <c r="E1970" s="407"/>
      <c r="F1970" s="407"/>
      <c r="G1970" s="407"/>
      <c r="H1970" s="407"/>
      <c r="I1970" s="407"/>
      <c r="J1970" s="407"/>
      <c r="K1970" s="407"/>
      <c r="L1970" s="407"/>
      <c r="M1970" s="407"/>
      <c r="N1970" s="407"/>
      <c r="O1970" s="407"/>
      <c r="P1970" s="407"/>
      <c r="Q1970" s="407"/>
      <c r="R1970" s="407"/>
      <c r="S1970" s="407"/>
      <c r="T1970" s="407"/>
      <c r="U1970" s="407"/>
      <c r="V1970" s="407"/>
      <c r="W1970" s="407"/>
      <c r="X1970" s="407"/>
      <c r="Y1970" s="407"/>
      <c r="Z1970" s="407"/>
      <c r="AA1970" s="407"/>
      <c r="AB1970" s="407"/>
      <c r="AC1970" s="407"/>
      <c r="AD1970" s="448"/>
    </row>
    <row r="1971" spans="1:30" ht="20.399999999999999" customHeight="1">
      <c r="A1971" s="796" t="s">
        <v>2899</v>
      </c>
      <c r="B1971" s="669" t="s">
        <v>2898</v>
      </c>
      <c r="C1971" s="275">
        <v>11</v>
      </c>
      <c r="D1971" s="275">
        <v>11</v>
      </c>
      <c r="E1971" s="275">
        <v>0</v>
      </c>
      <c r="F1971" s="275">
        <v>0</v>
      </c>
      <c r="G1971" s="1041">
        <v>100</v>
      </c>
      <c r="H1971" s="275">
        <v>0</v>
      </c>
      <c r="I1971" s="275">
        <v>0</v>
      </c>
      <c r="J1971" s="275">
        <v>0</v>
      </c>
      <c r="K1971" s="275">
        <v>0</v>
      </c>
      <c r="L1971" s="275">
        <v>0</v>
      </c>
      <c r="M1971" s="275">
        <v>0</v>
      </c>
      <c r="N1971" s="275">
        <v>0</v>
      </c>
      <c r="O1971" s="275">
        <v>0</v>
      </c>
      <c r="P1971" s="275">
        <v>1</v>
      </c>
      <c r="Q1971" s="275">
        <v>0</v>
      </c>
      <c r="R1971" s="275">
        <v>1</v>
      </c>
      <c r="S1971" s="275">
        <v>0</v>
      </c>
      <c r="T1971" s="275">
        <v>2</v>
      </c>
      <c r="U1971" s="275">
        <v>1</v>
      </c>
      <c r="V1971" s="1042">
        <v>0</v>
      </c>
      <c r="W1971" s="275">
        <v>2</v>
      </c>
      <c r="X1971" s="275">
        <v>0</v>
      </c>
      <c r="Y1971" s="275">
        <v>0</v>
      </c>
      <c r="Z1971" s="275">
        <v>2</v>
      </c>
      <c r="AA1971" s="275">
        <v>0</v>
      </c>
      <c r="AB1971" s="275">
        <v>2</v>
      </c>
      <c r="AC1971" s="275">
        <v>0</v>
      </c>
      <c r="AD1971" s="448"/>
    </row>
    <row r="1972" spans="1:30" ht="20.399999999999999" customHeight="1">
      <c r="A1972" s="794"/>
      <c r="B1972" s="670" t="s">
        <v>1468</v>
      </c>
      <c r="C1972" s="276">
        <v>4</v>
      </c>
      <c r="D1972" s="276">
        <v>4</v>
      </c>
      <c r="E1972" s="276">
        <v>0</v>
      </c>
      <c r="F1972" s="276">
        <v>0</v>
      </c>
      <c r="G1972" s="1043">
        <v>100</v>
      </c>
      <c r="H1972" s="276">
        <v>0</v>
      </c>
      <c r="I1972" s="276">
        <v>0</v>
      </c>
      <c r="J1972" s="276">
        <v>0</v>
      </c>
      <c r="K1972" s="276">
        <v>0</v>
      </c>
      <c r="L1972" s="276">
        <v>0</v>
      </c>
      <c r="M1972" s="276">
        <v>0</v>
      </c>
      <c r="N1972" s="276">
        <v>0</v>
      </c>
      <c r="O1972" s="276">
        <v>0</v>
      </c>
      <c r="P1972" s="276">
        <v>1</v>
      </c>
      <c r="Q1972" s="276">
        <v>0</v>
      </c>
      <c r="R1972" s="276">
        <v>0</v>
      </c>
      <c r="S1972" s="276">
        <v>0</v>
      </c>
      <c r="T1972" s="276">
        <v>0</v>
      </c>
      <c r="U1972" s="276">
        <v>1</v>
      </c>
      <c r="V1972" s="1044">
        <v>0</v>
      </c>
      <c r="W1972" s="276">
        <v>1</v>
      </c>
      <c r="X1972" s="276">
        <v>0</v>
      </c>
      <c r="Y1972" s="276">
        <v>0</v>
      </c>
      <c r="Z1972" s="276">
        <v>0</v>
      </c>
      <c r="AA1972" s="276">
        <v>0</v>
      </c>
      <c r="AB1972" s="276">
        <v>1</v>
      </c>
      <c r="AC1972" s="276">
        <v>0</v>
      </c>
      <c r="AD1972" s="448"/>
    </row>
    <row r="1973" spans="1:30" ht="20.399999999999999" customHeight="1">
      <c r="A1973" s="794"/>
      <c r="B1973" s="670" t="s">
        <v>1467</v>
      </c>
      <c r="C1973" s="276">
        <v>7</v>
      </c>
      <c r="D1973" s="276">
        <v>7</v>
      </c>
      <c r="E1973" s="276">
        <v>0</v>
      </c>
      <c r="F1973" s="276">
        <v>0</v>
      </c>
      <c r="G1973" s="1043">
        <v>100</v>
      </c>
      <c r="H1973" s="276">
        <v>0</v>
      </c>
      <c r="I1973" s="276">
        <v>0</v>
      </c>
      <c r="J1973" s="276">
        <v>0</v>
      </c>
      <c r="K1973" s="276">
        <v>0</v>
      </c>
      <c r="L1973" s="276">
        <v>0</v>
      </c>
      <c r="M1973" s="276">
        <v>0</v>
      </c>
      <c r="N1973" s="276">
        <v>0</v>
      </c>
      <c r="O1973" s="276">
        <v>0</v>
      </c>
      <c r="P1973" s="276">
        <v>0</v>
      </c>
      <c r="Q1973" s="276">
        <v>0</v>
      </c>
      <c r="R1973" s="276">
        <v>1</v>
      </c>
      <c r="S1973" s="276">
        <v>0</v>
      </c>
      <c r="T1973" s="276">
        <v>2</v>
      </c>
      <c r="U1973" s="276">
        <v>0</v>
      </c>
      <c r="V1973" s="1044">
        <v>0</v>
      </c>
      <c r="W1973" s="276">
        <v>1</v>
      </c>
      <c r="X1973" s="276">
        <v>0</v>
      </c>
      <c r="Y1973" s="276">
        <v>0</v>
      </c>
      <c r="Z1973" s="276">
        <v>2</v>
      </c>
      <c r="AA1973" s="276">
        <v>0</v>
      </c>
      <c r="AB1973" s="276">
        <v>1</v>
      </c>
      <c r="AC1973" s="276">
        <v>0</v>
      </c>
      <c r="AD1973" s="448"/>
    </row>
    <row r="1974" spans="1:30" ht="20.399999999999999" customHeight="1">
      <c r="A1974" s="794"/>
      <c r="B1974" s="670" t="s">
        <v>4104</v>
      </c>
      <c r="C1974" s="276">
        <v>0</v>
      </c>
      <c r="D1974" s="276">
        <v>0</v>
      </c>
      <c r="E1974" s="276">
        <v>0</v>
      </c>
      <c r="F1974" s="276">
        <v>0</v>
      </c>
      <c r="G1974" s="1043">
        <v>0</v>
      </c>
      <c r="H1974" s="276">
        <v>0</v>
      </c>
      <c r="I1974" s="276">
        <v>0</v>
      </c>
      <c r="J1974" s="276">
        <v>0</v>
      </c>
      <c r="K1974" s="276">
        <v>0</v>
      </c>
      <c r="L1974" s="276">
        <v>0</v>
      </c>
      <c r="M1974" s="276">
        <v>0</v>
      </c>
      <c r="N1974" s="276">
        <v>0</v>
      </c>
      <c r="O1974" s="276">
        <v>0</v>
      </c>
      <c r="P1974" s="276">
        <v>0</v>
      </c>
      <c r="Q1974" s="276">
        <v>0</v>
      </c>
      <c r="R1974" s="276">
        <v>0</v>
      </c>
      <c r="S1974" s="276">
        <v>0</v>
      </c>
      <c r="T1974" s="276">
        <v>0</v>
      </c>
      <c r="U1974" s="276">
        <v>0</v>
      </c>
      <c r="V1974" s="1044">
        <v>0</v>
      </c>
      <c r="W1974" s="276">
        <v>0</v>
      </c>
      <c r="X1974" s="276">
        <v>0</v>
      </c>
      <c r="Y1974" s="276">
        <v>0</v>
      </c>
      <c r="Z1974" s="276">
        <v>0</v>
      </c>
      <c r="AA1974" s="276">
        <v>0</v>
      </c>
      <c r="AB1974" s="276">
        <v>0</v>
      </c>
      <c r="AC1974" s="276">
        <v>0</v>
      </c>
      <c r="AD1974" s="448"/>
    </row>
    <row r="1975" spans="1:30" ht="20.399999999999999" customHeight="1">
      <c r="A1975" s="407"/>
      <c r="B1975" s="407"/>
      <c r="C1975" s="407"/>
      <c r="D1975" s="407"/>
      <c r="E1975" s="407"/>
      <c r="F1975" s="407"/>
      <c r="G1975" s="407"/>
      <c r="H1975" s="407"/>
      <c r="I1975" s="407"/>
      <c r="J1975" s="407"/>
      <c r="K1975" s="407"/>
      <c r="L1975" s="407"/>
      <c r="M1975" s="407"/>
      <c r="N1975" s="407"/>
      <c r="O1975" s="407"/>
      <c r="P1975" s="407"/>
      <c r="Q1975" s="407"/>
      <c r="R1975" s="407"/>
      <c r="S1975" s="407"/>
      <c r="T1975" s="407"/>
      <c r="U1975" s="407"/>
      <c r="V1975" s="407"/>
      <c r="W1975" s="407"/>
      <c r="X1975" s="407"/>
      <c r="Y1975" s="407"/>
      <c r="Z1975" s="407"/>
      <c r="AA1975" s="407"/>
      <c r="AB1975" s="407"/>
      <c r="AC1975" s="407"/>
      <c r="AD1975" s="448"/>
    </row>
    <row r="1976" spans="1:30" ht="20.399999999999999" customHeight="1">
      <c r="A1976" s="796" t="s">
        <v>2897</v>
      </c>
      <c r="B1976" s="669" t="s">
        <v>2896</v>
      </c>
      <c r="C1976" s="275">
        <v>26</v>
      </c>
      <c r="D1976" s="275">
        <v>26</v>
      </c>
      <c r="E1976" s="275">
        <v>0</v>
      </c>
      <c r="F1976" s="275">
        <v>0</v>
      </c>
      <c r="G1976" s="1041">
        <v>100</v>
      </c>
      <c r="H1976" s="275">
        <v>0</v>
      </c>
      <c r="I1976" s="275">
        <v>0</v>
      </c>
      <c r="J1976" s="275">
        <v>0</v>
      </c>
      <c r="K1976" s="275">
        <v>0</v>
      </c>
      <c r="L1976" s="275">
        <v>0</v>
      </c>
      <c r="M1976" s="275">
        <v>0</v>
      </c>
      <c r="N1976" s="275">
        <v>0</v>
      </c>
      <c r="O1976" s="275">
        <v>0</v>
      </c>
      <c r="P1976" s="275">
        <v>1</v>
      </c>
      <c r="Q1976" s="275">
        <v>0</v>
      </c>
      <c r="R1976" s="275">
        <v>0</v>
      </c>
      <c r="S1976" s="275">
        <v>0</v>
      </c>
      <c r="T1976" s="275">
        <v>0</v>
      </c>
      <c r="U1976" s="275">
        <v>0</v>
      </c>
      <c r="V1976" s="1042">
        <v>3</v>
      </c>
      <c r="W1976" s="275">
        <v>1</v>
      </c>
      <c r="X1976" s="275">
        <v>2</v>
      </c>
      <c r="Y1976" s="275">
        <v>3</v>
      </c>
      <c r="Z1976" s="275">
        <v>3</v>
      </c>
      <c r="AA1976" s="275">
        <v>3</v>
      </c>
      <c r="AB1976" s="275">
        <v>4</v>
      </c>
      <c r="AC1976" s="275">
        <v>6</v>
      </c>
      <c r="AD1976" s="448"/>
    </row>
    <row r="1977" spans="1:30" ht="20.399999999999999" customHeight="1">
      <c r="A1977" s="794"/>
      <c r="B1977" s="670" t="s">
        <v>1468</v>
      </c>
      <c r="C1977" s="276">
        <v>9</v>
      </c>
      <c r="D1977" s="276">
        <v>9</v>
      </c>
      <c r="E1977" s="276">
        <v>0</v>
      </c>
      <c r="F1977" s="276">
        <v>0</v>
      </c>
      <c r="G1977" s="1043">
        <v>100</v>
      </c>
      <c r="H1977" s="276">
        <v>0</v>
      </c>
      <c r="I1977" s="276">
        <v>0</v>
      </c>
      <c r="J1977" s="276">
        <v>0</v>
      </c>
      <c r="K1977" s="276">
        <v>0</v>
      </c>
      <c r="L1977" s="276">
        <v>0</v>
      </c>
      <c r="M1977" s="276">
        <v>0</v>
      </c>
      <c r="N1977" s="276">
        <v>0</v>
      </c>
      <c r="O1977" s="276">
        <v>0</v>
      </c>
      <c r="P1977" s="276">
        <v>0</v>
      </c>
      <c r="Q1977" s="276">
        <v>0</v>
      </c>
      <c r="R1977" s="276">
        <v>0</v>
      </c>
      <c r="S1977" s="276">
        <v>0</v>
      </c>
      <c r="T1977" s="276">
        <v>0</v>
      </c>
      <c r="U1977" s="276">
        <v>0</v>
      </c>
      <c r="V1977" s="1044">
        <v>3</v>
      </c>
      <c r="W1977" s="276">
        <v>1</v>
      </c>
      <c r="X1977" s="276">
        <v>1</v>
      </c>
      <c r="Y1977" s="276">
        <v>0</v>
      </c>
      <c r="Z1977" s="276">
        <v>0</v>
      </c>
      <c r="AA1977" s="276">
        <v>0</v>
      </c>
      <c r="AB1977" s="276">
        <v>1</v>
      </c>
      <c r="AC1977" s="276">
        <v>3</v>
      </c>
      <c r="AD1977" s="448"/>
    </row>
    <row r="1978" spans="1:30" ht="20.399999999999999" customHeight="1">
      <c r="A1978" s="794"/>
      <c r="B1978" s="670" t="s">
        <v>1467</v>
      </c>
      <c r="C1978" s="276">
        <v>17</v>
      </c>
      <c r="D1978" s="276">
        <v>17</v>
      </c>
      <c r="E1978" s="276">
        <v>0</v>
      </c>
      <c r="F1978" s="276">
        <v>0</v>
      </c>
      <c r="G1978" s="1043">
        <v>100</v>
      </c>
      <c r="H1978" s="276">
        <v>0</v>
      </c>
      <c r="I1978" s="276">
        <v>0</v>
      </c>
      <c r="J1978" s="276">
        <v>0</v>
      </c>
      <c r="K1978" s="276">
        <v>0</v>
      </c>
      <c r="L1978" s="276">
        <v>0</v>
      </c>
      <c r="M1978" s="276">
        <v>0</v>
      </c>
      <c r="N1978" s="276">
        <v>0</v>
      </c>
      <c r="O1978" s="276">
        <v>0</v>
      </c>
      <c r="P1978" s="276">
        <v>1</v>
      </c>
      <c r="Q1978" s="276">
        <v>0</v>
      </c>
      <c r="R1978" s="276">
        <v>0</v>
      </c>
      <c r="S1978" s="276">
        <v>0</v>
      </c>
      <c r="T1978" s="276">
        <v>0</v>
      </c>
      <c r="U1978" s="276">
        <v>0</v>
      </c>
      <c r="V1978" s="1044">
        <v>0</v>
      </c>
      <c r="W1978" s="276">
        <v>0</v>
      </c>
      <c r="X1978" s="276">
        <v>1</v>
      </c>
      <c r="Y1978" s="276">
        <v>3</v>
      </c>
      <c r="Z1978" s="276">
        <v>3</v>
      </c>
      <c r="AA1978" s="276">
        <v>3</v>
      </c>
      <c r="AB1978" s="276">
        <v>3</v>
      </c>
      <c r="AC1978" s="276">
        <v>3</v>
      </c>
      <c r="AD1978" s="448"/>
    </row>
    <row r="1979" spans="1:30" ht="20.399999999999999" customHeight="1">
      <c r="A1979" s="794"/>
      <c r="B1979" s="670" t="s">
        <v>4104</v>
      </c>
      <c r="C1979" s="276">
        <v>0</v>
      </c>
      <c r="D1979" s="276">
        <v>0</v>
      </c>
      <c r="E1979" s="276">
        <v>0</v>
      </c>
      <c r="F1979" s="276">
        <v>0</v>
      </c>
      <c r="G1979" s="1043">
        <v>0</v>
      </c>
      <c r="H1979" s="276">
        <v>0</v>
      </c>
      <c r="I1979" s="276">
        <v>0</v>
      </c>
      <c r="J1979" s="276">
        <v>0</v>
      </c>
      <c r="K1979" s="276">
        <v>0</v>
      </c>
      <c r="L1979" s="276">
        <v>0</v>
      </c>
      <c r="M1979" s="276">
        <v>0</v>
      </c>
      <c r="N1979" s="276">
        <v>0</v>
      </c>
      <c r="O1979" s="276">
        <v>0</v>
      </c>
      <c r="P1979" s="276">
        <v>0</v>
      </c>
      <c r="Q1979" s="276">
        <v>0</v>
      </c>
      <c r="R1979" s="276">
        <v>0</v>
      </c>
      <c r="S1979" s="276">
        <v>0</v>
      </c>
      <c r="T1979" s="276">
        <v>0</v>
      </c>
      <c r="U1979" s="276">
        <v>0</v>
      </c>
      <c r="V1979" s="1044">
        <v>0</v>
      </c>
      <c r="W1979" s="276">
        <v>0</v>
      </c>
      <c r="X1979" s="276">
        <v>0</v>
      </c>
      <c r="Y1979" s="276">
        <v>0</v>
      </c>
      <c r="Z1979" s="276">
        <v>0</v>
      </c>
      <c r="AA1979" s="276">
        <v>0</v>
      </c>
      <c r="AB1979" s="276">
        <v>0</v>
      </c>
      <c r="AC1979" s="276">
        <v>0</v>
      </c>
      <c r="AD1979" s="448"/>
    </row>
    <row r="1980" spans="1:30" ht="20.399999999999999" customHeight="1">
      <c r="A1980" s="407"/>
      <c r="B1980" s="407"/>
      <c r="C1980" s="407"/>
      <c r="D1980" s="407"/>
      <c r="E1980" s="407"/>
      <c r="F1980" s="407"/>
      <c r="G1980" s="407"/>
      <c r="H1980" s="407"/>
      <c r="I1980" s="407"/>
      <c r="J1980" s="407"/>
      <c r="K1980" s="407"/>
      <c r="L1980" s="407"/>
      <c r="M1980" s="407"/>
      <c r="N1980" s="407"/>
      <c r="O1980" s="407"/>
      <c r="P1980" s="407"/>
      <c r="Q1980" s="407"/>
      <c r="R1980" s="407"/>
      <c r="S1980" s="407"/>
      <c r="T1980" s="407"/>
      <c r="U1980" s="407"/>
      <c r="V1980" s="407"/>
      <c r="W1980" s="407"/>
      <c r="X1980" s="407"/>
      <c r="Y1980" s="407"/>
      <c r="Z1980" s="407"/>
      <c r="AA1980" s="407"/>
      <c r="AB1980" s="407"/>
      <c r="AC1980" s="407"/>
      <c r="AD1980" s="448"/>
    </row>
    <row r="1981" spans="1:30" ht="20.399999999999999" customHeight="1">
      <c r="A1981" s="796" t="s">
        <v>4775</v>
      </c>
      <c r="B1981" s="669" t="s">
        <v>4776</v>
      </c>
      <c r="C1981" s="275">
        <v>3</v>
      </c>
      <c r="D1981" s="275">
        <v>3</v>
      </c>
      <c r="E1981" s="275">
        <v>0</v>
      </c>
      <c r="F1981" s="275">
        <v>0</v>
      </c>
      <c r="G1981" s="1041">
        <v>100</v>
      </c>
      <c r="H1981" s="275">
        <v>0</v>
      </c>
      <c r="I1981" s="275">
        <v>0</v>
      </c>
      <c r="J1981" s="275">
        <v>0</v>
      </c>
      <c r="K1981" s="275">
        <v>0</v>
      </c>
      <c r="L1981" s="275">
        <v>0</v>
      </c>
      <c r="M1981" s="275">
        <v>0</v>
      </c>
      <c r="N1981" s="275">
        <v>0</v>
      </c>
      <c r="O1981" s="275">
        <v>0</v>
      </c>
      <c r="P1981" s="275">
        <v>0</v>
      </c>
      <c r="Q1981" s="275">
        <v>0</v>
      </c>
      <c r="R1981" s="275">
        <v>0</v>
      </c>
      <c r="S1981" s="275">
        <v>0</v>
      </c>
      <c r="T1981" s="275">
        <v>0</v>
      </c>
      <c r="U1981" s="275">
        <v>0</v>
      </c>
      <c r="V1981" s="1042">
        <v>0</v>
      </c>
      <c r="W1981" s="275">
        <v>0</v>
      </c>
      <c r="X1981" s="275">
        <v>0</v>
      </c>
      <c r="Y1981" s="275">
        <v>1</v>
      </c>
      <c r="Z1981" s="275">
        <v>0</v>
      </c>
      <c r="AA1981" s="275">
        <v>2</v>
      </c>
      <c r="AB1981" s="275">
        <v>0</v>
      </c>
      <c r="AC1981" s="275">
        <v>0</v>
      </c>
      <c r="AD1981" s="448"/>
    </row>
    <row r="1982" spans="1:30" ht="20.399999999999999" customHeight="1">
      <c r="A1982" s="794"/>
      <c r="B1982" s="670" t="s">
        <v>1468</v>
      </c>
      <c r="C1982" s="276">
        <v>2</v>
      </c>
      <c r="D1982" s="276">
        <v>2</v>
      </c>
      <c r="E1982" s="276">
        <v>0</v>
      </c>
      <c r="F1982" s="276">
        <v>0</v>
      </c>
      <c r="G1982" s="1043">
        <v>100</v>
      </c>
      <c r="H1982" s="276">
        <v>0</v>
      </c>
      <c r="I1982" s="276">
        <v>0</v>
      </c>
      <c r="J1982" s="276">
        <v>0</v>
      </c>
      <c r="K1982" s="276">
        <v>0</v>
      </c>
      <c r="L1982" s="276">
        <v>0</v>
      </c>
      <c r="M1982" s="276">
        <v>0</v>
      </c>
      <c r="N1982" s="276">
        <v>0</v>
      </c>
      <c r="O1982" s="276">
        <v>0</v>
      </c>
      <c r="P1982" s="276">
        <v>0</v>
      </c>
      <c r="Q1982" s="276">
        <v>0</v>
      </c>
      <c r="R1982" s="276">
        <v>0</v>
      </c>
      <c r="S1982" s="276">
        <v>0</v>
      </c>
      <c r="T1982" s="276">
        <v>0</v>
      </c>
      <c r="U1982" s="276">
        <v>0</v>
      </c>
      <c r="V1982" s="1044">
        <v>0</v>
      </c>
      <c r="W1982" s="276">
        <v>0</v>
      </c>
      <c r="X1982" s="276">
        <v>0</v>
      </c>
      <c r="Y1982" s="276">
        <v>1</v>
      </c>
      <c r="Z1982" s="276">
        <v>0</v>
      </c>
      <c r="AA1982" s="276">
        <v>1</v>
      </c>
      <c r="AB1982" s="276">
        <v>0</v>
      </c>
      <c r="AC1982" s="276">
        <v>0</v>
      </c>
      <c r="AD1982" s="448"/>
    </row>
    <row r="1983" spans="1:30" ht="20.399999999999999" customHeight="1">
      <c r="A1983" s="794"/>
      <c r="B1983" s="670" t="s">
        <v>1467</v>
      </c>
      <c r="C1983" s="276">
        <v>1</v>
      </c>
      <c r="D1983" s="276">
        <v>1</v>
      </c>
      <c r="E1983" s="276">
        <v>0</v>
      </c>
      <c r="F1983" s="276">
        <v>0</v>
      </c>
      <c r="G1983" s="1043">
        <v>100</v>
      </c>
      <c r="H1983" s="276">
        <v>0</v>
      </c>
      <c r="I1983" s="276">
        <v>0</v>
      </c>
      <c r="J1983" s="276">
        <v>0</v>
      </c>
      <c r="K1983" s="276">
        <v>0</v>
      </c>
      <c r="L1983" s="276">
        <v>0</v>
      </c>
      <c r="M1983" s="276">
        <v>0</v>
      </c>
      <c r="N1983" s="276">
        <v>0</v>
      </c>
      <c r="O1983" s="276">
        <v>0</v>
      </c>
      <c r="P1983" s="276">
        <v>0</v>
      </c>
      <c r="Q1983" s="276">
        <v>0</v>
      </c>
      <c r="R1983" s="276">
        <v>0</v>
      </c>
      <c r="S1983" s="276">
        <v>0</v>
      </c>
      <c r="T1983" s="276">
        <v>0</v>
      </c>
      <c r="U1983" s="276">
        <v>0</v>
      </c>
      <c r="V1983" s="1044">
        <v>0</v>
      </c>
      <c r="W1983" s="276">
        <v>0</v>
      </c>
      <c r="X1983" s="276">
        <v>0</v>
      </c>
      <c r="Y1983" s="276">
        <v>0</v>
      </c>
      <c r="Z1983" s="276">
        <v>0</v>
      </c>
      <c r="AA1983" s="276">
        <v>1</v>
      </c>
      <c r="AB1983" s="276">
        <v>0</v>
      </c>
      <c r="AC1983" s="276">
        <v>0</v>
      </c>
      <c r="AD1983" s="448"/>
    </row>
    <row r="1984" spans="1:30" ht="20.399999999999999" customHeight="1">
      <c r="A1984" s="794"/>
      <c r="B1984" s="670" t="s">
        <v>4104</v>
      </c>
      <c r="C1984" s="276">
        <v>0</v>
      </c>
      <c r="D1984" s="276">
        <v>0</v>
      </c>
      <c r="E1984" s="276">
        <v>0</v>
      </c>
      <c r="F1984" s="276">
        <v>0</v>
      </c>
      <c r="G1984" s="1043">
        <v>0</v>
      </c>
      <c r="H1984" s="276">
        <v>0</v>
      </c>
      <c r="I1984" s="276">
        <v>0</v>
      </c>
      <c r="J1984" s="276">
        <v>0</v>
      </c>
      <c r="K1984" s="276">
        <v>0</v>
      </c>
      <c r="L1984" s="276">
        <v>0</v>
      </c>
      <c r="M1984" s="276">
        <v>0</v>
      </c>
      <c r="N1984" s="276">
        <v>0</v>
      </c>
      <c r="O1984" s="276">
        <v>0</v>
      </c>
      <c r="P1984" s="276">
        <v>0</v>
      </c>
      <c r="Q1984" s="276">
        <v>0</v>
      </c>
      <c r="R1984" s="276">
        <v>0</v>
      </c>
      <c r="S1984" s="276">
        <v>0</v>
      </c>
      <c r="T1984" s="276">
        <v>0</v>
      </c>
      <c r="U1984" s="276">
        <v>0</v>
      </c>
      <c r="V1984" s="1044">
        <v>0</v>
      </c>
      <c r="W1984" s="276">
        <v>0</v>
      </c>
      <c r="X1984" s="276">
        <v>0</v>
      </c>
      <c r="Y1984" s="276">
        <v>0</v>
      </c>
      <c r="Z1984" s="276">
        <v>0</v>
      </c>
      <c r="AA1984" s="276">
        <v>0</v>
      </c>
      <c r="AB1984" s="276">
        <v>0</v>
      </c>
      <c r="AC1984" s="276">
        <v>0</v>
      </c>
      <c r="AD1984" s="448"/>
    </row>
    <row r="1985" spans="1:30" ht="20.399999999999999" customHeight="1">
      <c r="A1985" s="407"/>
      <c r="B1985" s="407"/>
      <c r="C1985" s="407"/>
      <c r="D1985" s="407"/>
      <c r="E1985" s="407"/>
      <c r="F1985" s="407"/>
      <c r="G1985" s="407"/>
      <c r="H1985" s="407"/>
      <c r="I1985" s="407"/>
      <c r="J1985" s="407"/>
      <c r="K1985" s="407"/>
      <c r="L1985" s="407"/>
      <c r="M1985" s="407"/>
      <c r="N1985" s="407"/>
      <c r="O1985" s="407"/>
      <c r="P1985" s="407"/>
      <c r="Q1985" s="407"/>
      <c r="R1985" s="407"/>
      <c r="S1985" s="407"/>
      <c r="T1985" s="407"/>
      <c r="U1985" s="407"/>
      <c r="V1985" s="407"/>
      <c r="W1985" s="407"/>
      <c r="X1985" s="407"/>
      <c r="Y1985" s="407"/>
      <c r="Z1985" s="407"/>
      <c r="AA1985" s="407"/>
      <c r="AB1985" s="407"/>
      <c r="AC1985" s="407"/>
      <c r="AD1985" s="448"/>
    </row>
    <row r="1986" spans="1:30" ht="20.399999999999999" customHeight="1">
      <c r="A1986" s="796" t="s">
        <v>2895</v>
      </c>
      <c r="B1986" s="669" t="s">
        <v>2894</v>
      </c>
      <c r="C1986" s="275">
        <v>4</v>
      </c>
      <c r="D1986" s="275">
        <v>4</v>
      </c>
      <c r="E1986" s="275">
        <v>0</v>
      </c>
      <c r="F1986" s="275">
        <v>0</v>
      </c>
      <c r="G1986" s="1041">
        <v>100</v>
      </c>
      <c r="H1986" s="275">
        <v>0</v>
      </c>
      <c r="I1986" s="275">
        <v>0</v>
      </c>
      <c r="J1986" s="275">
        <v>0</v>
      </c>
      <c r="K1986" s="275">
        <v>0</v>
      </c>
      <c r="L1986" s="275">
        <v>0</v>
      </c>
      <c r="M1986" s="275">
        <v>0</v>
      </c>
      <c r="N1986" s="275">
        <v>0</v>
      </c>
      <c r="O1986" s="275">
        <v>0</v>
      </c>
      <c r="P1986" s="275">
        <v>0</v>
      </c>
      <c r="Q1986" s="275">
        <v>0</v>
      </c>
      <c r="R1986" s="275">
        <v>0</v>
      </c>
      <c r="S1986" s="275">
        <v>0</v>
      </c>
      <c r="T1986" s="275">
        <v>0</v>
      </c>
      <c r="U1986" s="275">
        <v>0</v>
      </c>
      <c r="V1986" s="1042">
        <v>0</v>
      </c>
      <c r="W1986" s="275">
        <v>0</v>
      </c>
      <c r="X1986" s="275">
        <v>1</v>
      </c>
      <c r="Y1986" s="275">
        <v>0</v>
      </c>
      <c r="Z1986" s="275">
        <v>0</v>
      </c>
      <c r="AA1986" s="275">
        <v>1</v>
      </c>
      <c r="AB1986" s="275">
        <v>2</v>
      </c>
      <c r="AC1986" s="275">
        <v>0</v>
      </c>
      <c r="AD1986" s="448"/>
    </row>
    <row r="1987" spans="1:30" ht="20.399999999999999" customHeight="1">
      <c r="A1987" s="669"/>
      <c r="B1987" s="669" t="s">
        <v>2893</v>
      </c>
      <c r="C1987" s="797"/>
      <c r="D1987" s="797"/>
      <c r="E1987" s="797"/>
      <c r="F1987" s="797"/>
      <c r="G1987" s="797"/>
      <c r="H1987" s="797"/>
      <c r="I1987" s="797"/>
      <c r="J1987" s="797"/>
      <c r="K1987" s="797"/>
      <c r="L1987" s="797"/>
      <c r="M1987" s="797"/>
      <c r="N1987" s="797"/>
      <c r="O1987" s="797"/>
      <c r="P1987" s="797"/>
      <c r="Q1987" s="797"/>
      <c r="R1987" s="797"/>
      <c r="S1987" s="797"/>
      <c r="T1987" s="797"/>
      <c r="U1987" s="797"/>
      <c r="V1987" s="797"/>
      <c r="W1987" s="797"/>
      <c r="X1987" s="797"/>
      <c r="Y1987" s="797"/>
      <c r="Z1987" s="797"/>
      <c r="AA1987" s="797"/>
      <c r="AB1987" s="797"/>
      <c r="AC1987" s="797"/>
      <c r="AD1987" s="448"/>
    </row>
    <row r="1988" spans="1:30" ht="20.399999999999999" customHeight="1">
      <c r="A1988" s="794"/>
      <c r="B1988" s="670" t="s">
        <v>1468</v>
      </c>
      <c r="C1988" s="276">
        <v>4</v>
      </c>
      <c r="D1988" s="276">
        <v>4</v>
      </c>
      <c r="E1988" s="276">
        <v>0</v>
      </c>
      <c r="F1988" s="276">
        <v>0</v>
      </c>
      <c r="G1988" s="1043">
        <v>100</v>
      </c>
      <c r="H1988" s="276">
        <v>0</v>
      </c>
      <c r="I1988" s="276">
        <v>0</v>
      </c>
      <c r="J1988" s="276">
        <v>0</v>
      </c>
      <c r="K1988" s="276">
        <v>0</v>
      </c>
      <c r="L1988" s="276">
        <v>0</v>
      </c>
      <c r="M1988" s="276">
        <v>0</v>
      </c>
      <c r="N1988" s="276">
        <v>0</v>
      </c>
      <c r="O1988" s="276">
        <v>0</v>
      </c>
      <c r="P1988" s="276">
        <v>0</v>
      </c>
      <c r="Q1988" s="276">
        <v>0</v>
      </c>
      <c r="R1988" s="276">
        <v>0</v>
      </c>
      <c r="S1988" s="276">
        <v>0</v>
      </c>
      <c r="T1988" s="276">
        <v>0</v>
      </c>
      <c r="U1988" s="276">
        <v>0</v>
      </c>
      <c r="V1988" s="1044">
        <v>0</v>
      </c>
      <c r="W1988" s="276">
        <v>0</v>
      </c>
      <c r="X1988" s="276">
        <v>1</v>
      </c>
      <c r="Y1988" s="276">
        <v>0</v>
      </c>
      <c r="Z1988" s="276">
        <v>0</v>
      </c>
      <c r="AA1988" s="276">
        <v>1</v>
      </c>
      <c r="AB1988" s="276">
        <v>2</v>
      </c>
      <c r="AC1988" s="276">
        <v>0</v>
      </c>
      <c r="AD1988" s="448"/>
    </row>
    <row r="1989" spans="1:30" ht="20.399999999999999" customHeight="1">
      <c r="A1989" s="794"/>
      <c r="B1989" s="670" t="s">
        <v>1467</v>
      </c>
      <c r="C1989" s="276">
        <v>0</v>
      </c>
      <c r="D1989" s="276">
        <v>0</v>
      </c>
      <c r="E1989" s="276">
        <v>0</v>
      </c>
      <c r="F1989" s="276">
        <v>0</v>
      </c>
      <c r="G1989" s="1043">
        <v>0</v>
      </c>
      <c r="H1989" s="276">
        <v>0</v>
      </c>
      <c r="I1989" s="276">
        <v>0</v>
      </c>
      <c r="J1989" s="276">
        <v>0</v>
      </c>
      <c r="K1989" s="276">
        <v>0</v>
      </c>
      <c r="L1989" s="276">
        <v>0</v>
      </c>
      <c r="M1989" s="276">
        <v>0</v>
      </c>
      <c r="N1989" s="276">
        <v>0</v>
      </c>
      <c r="O1989" s="276">
        <v>0</v>
      </c>
      <c r="P1989" s="276">
        <v>0</v>
      </c>
      <c r="Q1989" s="276">
        <v>0</v>
      </c>
      <c r="R1989" s="276">
        <v>0</v>
      </c>
      <c r="S1989" s="276">
        <v>0</v>
      </c>
      <c r="T1989" s="276">
        <v>0</v>
      </c>
      <c r="U1989" s="276">
        <v>0</v>
      </c>
      <c r="V1989" s="1044">
        <v>0</v>
      </c>
      <c r="W1989" s="276">
        <v>0</v>
      </c>
      <c r="X1989" s="276">
        <v>0</v>
      </c>
      <c r="Y1989" s="276">
        <v>0</v>
      </c>
      <c r="Z1989" s="276">
        <v>0</v>
      </c>
      <c r="AA1989" s="276">
        <v>0</v>
      </c>
      <c r="AB1989" s="276">
        <v>0</v>
      </c>
      <c r="AC1989" s="276">
        <v>0</v>
      </c>
      <c r="AD1989" s="448"/>
    </row>
    <row r="1990" spans="1:30" ht="20.399999999999999" customHeight="1">
      <c r="A1990" s="794"/>
      <c r="B1990" s="670" t="s">
        <v>4104</v>
      </c>
      <c r="C1990" s="276">
        <v>0</v>
      </c>
      <c r="D1990" s="276">
        <v>0</v>
      </c>
      <c r="E1990" s="276">
        <v>0</v>
      </c>
      <c r="F1990" s="276">
        <v>0</v>
      </c>
      <c r="G1990" s="1043">
        <v>0</v>
      </c>
      <c r="H1990" s="276">
        <v>0</v>
      </c>
      <c r="I1990" s="276">
        <v>0</v>
      </c>
      <c r="J1990" s="276">
        <v>0</v>
      </c>
      <c r="K1990" s="276">
        <v>0</v>
      </c>
      <c r="L1990" s="276">
        <v>0</v>
      </c>
      <c r="M1990" s="276">
        <v>0</v>
      </c>
      <c r="N1990" s="276">
        <v>0</v>
      </c>
      <c r="O1990" s="276">
        <v>0</v>
      </c>
      <c r="P1990" s="276">
        <v>0</v>
      </c>
      <c r="Q1990" s="276">
        <v>0</v>
      </c>
      <c r="R1990" s="276">
        <v>0</v>
      </c>
      <c r="S1990" s="276">
        <v>0</v>
      </c>
      <c r="T1990" s="276">
        <v>0</v>
      </c>
      <c r="U1990" s="276">
        <v>0</v>
      </c>
      <c r="V1990" s="1044">
        <v>0</v>
      </c>
      <c r="W1990" s="276">
        <v>0</v>
      </c>
      <c r="X1990" s="276">
        <v>0</v>
      </c>
      <c r="Y1990" s="276">
        <v>0</v>
      </c>
      <c r="Z1990" s="276">
        <v>0</v>
      </c>
      <c r="AA1990" s="276">
        <v>0</v>
      </c>
      <c r="AB1990" s="276">
        <v>0</v>
      </c>
      <c r="AC1990" s="276">
        <v>0</v>
      </c>
      <c r="AD1990" s="448"/>
    </row>
    <row r="1991" spans="1:30" ht="20.399999999999999" customHeight="1">
      <c r="A1991" s="407"/>
      <c r="B1991" s="407"/>
      <c r="C1991" s="407"/>
      <c r="D1991" s="407"/>
      <c r="E1991" s="407"/>
      <c r="F1991" s="407"/>
      <c r="G1991" s="407"/>
      <c r="H1991" s="407"/>
      <c r="I1991" s="407"/>
      <c r="J1991" s="407"/>
      <c r="K1991" s="407"/>
      <c r="L1991" s="407"/>
      <c r="M1991" s="407"/>
      <c r="N1991" s="407"/>
      <c r="O1991" s="407"/>
      <c r="P1991" s="407"/>
      <c r="Q1991" s="407"/>
      <c r="R1991" s="407"/>
      <c r="S1991" s="407"/>
      <c r="T1991" s="407"/>
      <c r="U1991" s="407"/>
      <c r="V1991" s="407"/>
      <c r="W1991" s="407"/>
      <c r="X1991" s="407"/>
      <c r="Y1991" s="407"/>
      <c r="Z1991" s="407"/>
      <c r="AA1991" s="407"/>
      <c r="AB1991" s="407"/>
      <c r="AC1991" s="407"/>
      <c r="AD1991" s="448"/>
    </row>
    <row r="1992" spans="1:30" ht="20.399999999999999" customHeight="1">
      <c r="A1992" s="796" t="s">
        <v>2892</v>
      </c>
      <c r="B1992" s="669" t="s">
        <v>2891</v>
      </c>
      <c r="C1992" s="275">
        <v>76</v>
      </c>
      <c r="D1992" s="275">
        <v>76</v>
      </c>
      <c r="E1992" s="275">
        <v>0</v>
      </c>
      <c r="F1992" s="275">
        <v>0</v>
      </c>
      <c r="G1992" s="1041">
        <v>100</v>
      </c>
      <c r="H1992" s="275">
        <v>0</v>
      </c>
      <c r="I1992" s="275">
        <v>0</v>
      </c>
      <c r="J1992" s="275">
        <v>0</v>
      </c>
      <c r="K1992" s="275">
        <v>0</v>
      </c>
      <c r="L1992" s="275">
        <v>0</v>
      </c>
      <c r="M1992" s="275">
        <v>0</v>
      </c>
      <c r="N1992" s="275">
        <v>0</v>
      </c>
      <c r="O1992" s="275">
        <v>0</v>
      </c>
      <c r="P1992" s="275">
        <v>0</v>
      </c>
      <c r="Q1992" s="275">
        <v>0</v>
      </c>
      <c r="R1992" s="275">
        <v>0</v>
      </c>
      <c r="S1992" s="275">
        <v>0</v>
      </c>
      <c r="T1992" s="275">
        <v>0</v>
      </c>
      <c r="U1992" s="275">
        <v>1</v>
      </c>
      <c r="V1992" s="1042">
        <v>1</v>
      </c>
      <c r="W1992" s="275">
        <v>3</v>
      </c>
      <c r="X1992" s="275">
        <v>6</v>
      </c>
      <c r="Y1992" s="275">
        <v>8</v>
      </c>
      <c r="Z1992" s="275">
        <v>9</v>
      </c>
      <c r="AA1992" s="275">
        <v>17</v>
      </c>
      <c r="AB1992" s="275">
        <v>12</v>
      </c>
      <c r="AC1992" s="275">
        <v>19</v>
      </c>
      <c r="AD1992" s="448"/>
    </row>
    <row r="1993" spans="1:30" ht="20.399999999999999" customHeight="1">
      <c r="A1993" s="794"/>
      <c r="B1993" s="670" t="s">
        <v>1468</v>
      </c>
      <c r="C1993" s="276">
        <v>74</v>
      </c>
      <c r="D1993" s="276">
        <v>74</v>
      </c>
      <c r="E1993" s="276">
        <v>0</v>
      </c>
      <c r="F1993" s="276">
        <v>0</v>
      </c>
      <c r="G1993" s="1043">
        <v>100</v>
      </c>
      <c r="H1993" s="276">
        <v>0</v>
      </c>
      <c r="I1993" s="276">
        <v>0</v>
      </c>
      <c r="J1993" s="276">
        <v>0</v>
      </c>
      <c r="K1993" s="276">
        <v>0</v>
      </c>
      <c r="L1993" s="276">
        <v>0</v>
      </c>
      <c r="M1993" s="276">
        <v>0</v>
      </c>
      <c r="N1993" s="276">
        <v>0</v>
      </c>
      <c r="O1993" s="276">
        <v>0</v>
      </c>
      <c r="P1993" s="276">
        <v>0</v>
      </c>
      <c r="Q1993" s="276">
        <v>0</v>
      </c>
      <c r="R1993" s="276">
        <v>0</v>
      </c>
      <c r="S1993" s="276">
        <v>0</v>
      </c>
      <c r="T1993" s="276">
        <v>0</v>
      </c>
      <c r="U1993" s="276">
        <v>1</v>
      </c>
      <c r="V1993" s="1044">
        <v>1</v>
      </c>
      <c r="W1993" s="276">
        <v>3</v>
      </c>
      <c r="X1993" s="276">
        <v>6</v>
      </c>
      <c r="Y1993" s="276">
        <v>8</v>
      </c>
      <c r="Z1993" s="276">
        <v>8</v>
      </c>
      <c r="AA1993" s="276">
        <v>17</v>
      </c>
      <c r="AB1993" s="276">
        <v>11</v>
      </c>
      <c r="AC1993" s="276">
        <v>19</v>
      </c>
      <c r="AD1993" s="448"/>
    </row>
    <row r="1994" spans="1:30" ht="20.399999999999999" customHeight="1">
      <c r="A1994" s="794"/>
      <c r="B1994" s="670" t="s">
        <v>1467</v>
      </c>
      <c r="C1994" s="276">
        <v>2</v>
      </c>
      <c r="D1994" s="276">
        <v>2</v>
      </c>
      <c r="E1994" s="276">
        <v>0</v>
      </c>
      <c r="F1994" s="276">
        <v>0</v>
      </c>
      <c r="G1994" s="1043">
        <v>100</v>
      </c>
      <c r="H1994" s="276">
        <v>0</v>
      </c>
      <c r="I1994" s="276">
        <v>0</v>
      </c>
      <c r="J1994" s="276">
        <v>0</v>
      </c>
      <c r="K1994" s="276">
        <v>0</v>
      </c>
      <c r="L1994" s="276">
        <v>0</v>
      </c>
      <c r="M1994" s="276">
        <v>0</v>
      </c>
      <c r="N1994" s="276">
        <v>0</v>
      </c>
      <c r="O1994" s="276">
        <v>0</v>
      </c>
      <c r="P1994" s="276">
        <v>0</v>
      </c>
      <c r="Q1994" s="276">
        <v>0</v>
      </c>
      <c r="R1994" s="276">
        <v>0</v>
      </c>
      <c r="S1994" s="276">
        <v>0</v>
      </c>
      <c r="T1994" s="276">
        <v>0</v>
      </c>
      <c r="U1994" s="276">
        <v>0</v>
      </c>
      <c r="V1994" s="1044">
        <v>0</v>
      </c>
      <c r="W1994" s="276">
        <v>0</v>
      </c>
      <c r="X1994" s="276">
        <v>0</v>
      </c>
      <c r="Y1994" s="276">
        <v>0</v>
      </c>
      <c r="Z1994" s="276">
        <v>1</v>
      </c>
      <c r="AA1994" s="276">
        <v>0</v>
      </c>
      <c r="AB1994" s="276">
        <v>1</v>
      </c>
      <c r="AC1994" s="276">
        <v>0</v>
      </c>
      <c r="AD1994" s="448"/>
    </row>
    <row r="1995" spans="1:30" ht="20.399999999999999" customHeight="1">
      <c r="A1995" s="794"/>
      <c r="B1995" s="670" t="s">
        <v>4104</v>
      </c>
      <c r="C1995" s="276">
        <v>0</v>
      </c>
      <c r="D1995" s="276">
        <v>0</v>
      </c>
      <c r="E1995" s="276">
        <v>0</v>
      </c>
      <c r="F1995" s="276">
        <v>0</v>
      </c>
      <c r="G1995" s="1043">
        <v>0</v>
      </c>
      <c r="H1995" s="276">
        <v>0</v>
      </c>
      <c r="I1995" s="276">
        <v>0</v>
      </c>
      <c r="J1995" s="276">
        <v>0</v>
      </c>
      <c r="K1995" s="276">
        <v>0</v>
      </c>
      <c r="L1995" s="276">
        <v>0</v>
      </c>
      <c r="M1995" s="276">
        <v>0</v>
      </c>
      <c r="N1995" s="276">
        <v>0</v>
      </c>
      <c r="O1995" s="276">
        <v>0</v>
      </c>
      <c r="P1995" s="276">
        <v>0</v>
      </c>
      <c r="Q1995" s="276">
        <v>0</v>
      </c>
      <c r="R1995" s="276">
        <v>0</v>
      </c>
      <c r="S1995" s="276">
        <v>0</v>
      </c>
      <c r="T1995" s="276">
        <v>0</v>
      </c>
      <c r="U1995" s="276">
        <v>0</v>
      </c>
      <c r="V1995" s="1044">
        <v>0</v>
      </c>
      <c r="W1995" s="276">
        <v>0</v>
      </c>
      <c r="X1995" s="276">
        <v>0</v>
      </c>
      <c r="Y1995" s="276">
        <v>0</v>
      </c>
      <c r="Z1995" s="276">
        <v>0</v>
      </c>
      <c r="AA1995" s="276">
        <v>0</v>
      </c>
      <c r="AB1995" s="276">
        <v>0</v>
      </c>
      <c r="AC1995" s="276">
        <v>0</v>
      </c>
      <c r="AD1995" s="448"/>
    </row>
    <row r="1996" spans="1:30" ht="20.399999999999999" customHeight="1">
      <c r="A1996" s="407"/>
      <c r="B1996" s="407"/>
      <c r="C1996" s="407"/>
      <c r="D1996" s="407"/>
      <c r="E1996" s="407"/>
      <c r="F1996" s="407"/>
      <c r="G1996" s="407"/>
      <c r="H1996" s="407"/>
      <c r="I1996" s="407"/>
      <c r="J1996" s="407"/>
      <c r="K1996" s="407"/>
      <c r="L1996" s="407"/>
      <c r="M1996" s="407"/>
      <c r="N1996" s="407"/>
      <c r="O1996" s="407"/>
      <c r="P1996" s="407"/>
      <c r="Q1996" s="407"/>
      <c r="R1996" s="407"/>
      <c r="S1996" s="407"/>
      <c r="T1996" s="407"/>
      <c r="U1996" s="407"/>
      <c r="V1996" s="407"/>
      <c r="W1996" s="407"/>
      <c r="X1996" s="407"/>
      <c r="Y1996" s="407"/>
      <c r="Z1996" s="407"/>
      <c r="AA1996" s="407"/>
      <c r="AB1996" s="407"/>
      <c r="AC1996" s="407"/>
      <c r="AD1996" s="448"/>
    </row>
    <row r="1997" spans="1:30" ht="20.399999999999999" customHeight="1">
      <c r="A1997" s="796" t="s">
        <v>2890</v>
      </c>
      <c r="B1997" s="669" t="s">
        <v>2889</v>
      </c>
      <c r="C1997" s="275">
        <v>8</v>
      </c>
      <c r="D1997" s="275">
        <v>8</v>
      </c>
      <c r="E1997" s="275">
        <v>0</v>
      </c>
      <c r="F1997" s="275">
        <v>0</v>
      </c>
      <c r="G1997" s="1041">
        <v>100</v>
      </c>
      <c r="H1997" s="275">
        <v>0</v>
      </c>
      <c r="I1997" s="275">
        <v>0</v>
      </c>
      <c r="J1997" s="275">
        <v>0</v>
      </c>
      <c r="K1997" s="275">
        <v>0</v>
      </c>
      <c r="L1997" s="275">
        <v>0</v>
      </c>
      <c r="M1997" s="275">
        <v>0</v>
      </c>
      <c r="N1997" s="275">
        <v>0</v>
      </c>
      <c r="O1997" s="275">
        <v>0</v>
      </c>
      <c r="P1997" s="275">
        <v>0</v>
      </c>
      <c r="Q1997" s="275">
        <v>0</v>
      </c>
      <c r="R1997" s="275">
        <v>0</v>
      </c>
      <c r="S1997" s="275">
        <v>0</v>
      </c>
      <c r="T1997" s="275">
        <v>0</v>
      </c>
      <c r="U1997" s="275">
        <v>0</v>
      </c>
      <c r="V1997" s="1042">
        <v>0</v>
      </c>
      <c r="W1997" s="275">
        <v>0</v>
      </c>
      <c r="X1997" s="275">
        <v>1</v>
      </c>
      <c r="Y1997" s="275">
        <v>1</v>
      </c>
      <c r="Z1997" s="275">
        <v>0</v>
      </c>
      <c r="AA1997" s="275">
        <v>2</v>
      </c>
      <c r="AB1997" s="275">
        <v>3</v>
      </c>
      <c r="AC1997" s="275">
        <v>1</v>
      </c>
      <c r="AD1997" s="448"/>
    </row>
    <row r="1998" spans="1:30" ht="20.399999999999999" customHeight="1">
      <c r="A1998" s="794"/>
      <c r="B1998" s="670" t="s">
        <v>1468</v>
      </c>
      <c r="C1998" s="276">
        <v>7</v>
      </c>
      <c r="D1998" s="276">
        <v>7</v>
      </c>
      <c r="E1998" s="276">
        <v>0</v>
      </c>
      <c r="F1998" s="276">
        <v>0</v>
      </c>
      <c r="G1998" s="1043">
        <v>100</v>
      </c>
      <c r="H1998" s="276">
        <v>0</v>
      </c>
      <c r="I1998" s="276">
        <v>0</v>
      </c>
      <c r="J1998" s="276">
        <v>0</v>
      </c>
      <c r="K1998" s="276">
        <v>0</v>
      </c>
      <c r="L1998" s="276">
        <v>0</v>
      </c>
      <c r="M1998" s="276">
        <v>0</v>
      </c>
      <c r="N1998" s="276">
        <v>0</v>
      </c>
      <c r="O1998" s="276">
        <v>0</v>
      </c>
      <c r="P1998" s="276">
        <v>0</v>
      </c>
      <c r="Q1998" s="276">
        <v>0</v>
      </c>
      <c r="R1998" s="276">
        <v>0</v>
      </c>
      <c r="S1998" s="276">
        <v>0</v>
      </c>
      <c r="T1998" s="276">
        <v>0</v>
      </c>
      <c r="U1998" s="276">
        <v>0</v>
      </c>
      <c r="V1998" s="1044">
        <v>0</v>
      </c>
      <c r="W1998" s="276">
        <v>0</v>
      </c>
      <c r="X1998" s="276">
        <v>1</v>
      </c>
      <c r="Y1998" s="276">
        <v>1</v>
      </c>
      <c r="Z1998" s="276">
        <v>0</v>
      </c>
      <c r="AA1998" s="276">
        <v>1</v>
      </c>
      <c r="AB1998" s="276">
        <v>3</v>
      </c>
      <c r="AC1998" s="276">
        <v>1</v>
      </c>
      <c r="AD1998" s="448"/>
    </row>
    <row r="1999" spans="1:30" ht="20.399999999999999" customHeight="1">
      <c r="A1999" s="794"/>
      <c r="B1999" s="670" t="s">
        <v>1467</v>
      </c>
      <c r="C1999" s="276">
        <v>1</v>
      </c>
      <c r="D1999" s="276">
        <v>1</v>
      </c>
      <c r="E1999" s="276">
        <v>0</v>
      </c>
      <c r="F1999" s="276">
        <v>0</v>
      </c>
      <c r="G1999" s="1043">
        <v>100</v>
      </c>
      <c r="H1999" s="276">
        <v>0</v>
      </c>
      <c r="I1999" s="276">
        <v>0</v>
      </c>
      <c r="J1999" s="276">
        <v>0</v>
      </c>
      <c r="K1999" s="276">
        <v>0</v>
      </c>
      <c r="L1999" s="276">
        <v>0</v>
      </c>
      <c r="M1999" s="276">
        <v>0</v>
      </c>
      <c r="N1999" s="276">
        <v>0</v>
      </c>
      <c r="O1999" s="276">
        <v>0</v>
      </c>
      <c r="P1999" s="276">
        <v>0</v>
      </c>
      <c r="Q1999" s="276">
        <v>0</v>
      </c>
      <c r="R1999" s="276">
        <v>0</v>
      </c>
      <c r="S1999" s="276">
        <v>0</v>
      </c>
      <c r="T1999" s="276">
        <v>0</v>
      </c>
      <c r="U1999" s="276">
        <v>0</v>
      </c>
      <c r="V1999" s="1044">
        <v>0</v>
      </c>
      <c r="W1999" s="276">
        <v>0</v>
      </c>
      <c r="X1999" s="276">
        <v>0</v>
      </c>
      <c r="Y1999" s="276">
        <v>0</v>
      </c>
      <c r="Z1999" s="276">
        <v>0</v>
      </c>
      <c r="AA1999" s="276">
        <v>1</v>
      </c>
      <c r="AB1999" s="276">
        <v>0</v>
      </c>
      <c r="AC1999" s="276">
        <v>0</v>
      </c>
      <c r="AD1999" s="448"/>
    </row>
    <row r="2000" spans="1:30" ht="20.399999999999999" customHeight="1">
      <c r="A2000" s="794"/>
      <c r="B2000" s="670" t="s">
        <v>4104</v>
      </c>
      <c r="C2000" s="276">
        <v>0</v>
      </c>
      <c r="D2000" s="276">
        <v>0</v>
      </c>
      <c r="E2000" s="276">
        <v>0</v>
      </c>
      <c r="F2000" s="276">
        <v>0</v>
      </c>
      <c r="G2000" s="1043">
        <v>0</v>
      </c>
      <c r="H2000" s="276">
        <v>0</v>
      </c>
      <c r="I2000" s="276">
        <v>0</v>
      </c>
      <c r="J2000" s="276">
        <v>0</v>
      </c>
      <c r="K2000" s="276">
        <v>0</v>
      </c>
      <c r="L2000" s="276">
        <v>0</v>
      </c>
      <c r="M2000" s="276">
        <v>0</v>
      </c>
      <c r="N2000" s="276">
        <v>0</v>
      </c>
      <c r="O2000" s="276">
        <v>0</v>
      </c>
      <c r="P2000" s="276">
        <v>0</v>
      </c>
      <c r="Q2000" s="276">
        <v>0</v>
      </c>
      <c r="R2000" s="276">
        <v>0</v>
      </c>
      <c r="S2000" s="276">
        <v>0</v>
      </c>
      <c r="T2000" s="276">
        <v>0</v>
      </c>
      <c r="U2000" s="276">
        <v>0</v>
      </c>
      <c r="V2000" s="1044">
        <v>0</v>
      </c>
      <c r="W2000" s="276">
        <v>0</v>
      </c>
      <c r="X2000" s="276">
        <v>0</v>
      </c>
      <c r="Y2000" s="276">
        <v>0</v>
      </c>
      <c r="Z2000" s="276">
        <v>0</v>
      </c>
      <c r="AA2000" s="276">
        <v>0</v>
      </c>
      <c r="AB2000" s="276">
        <v>0</v>
      </c>
      <c r="AC2000" s="276">
        <v>0</v>
      </c>
      <c r="AD2000" s="448"/>
    </row>
    <row r="2001" spans="1:30" ht="20.399999999999999" customHeight="1">
      <c r="A2001" s="407"/>
      <c r="B2001" s="407"/>
      <c r="C2001" s="407"/>
      <c r="D2001" s="407"/>
      <c r="E2001" s="407"/>
      <c r="F2001" s="407"/>
      <c r="G2001" s="407"/>
      <c r="H2001" s="407"/>
      <c r="I2001" s="407"/>
      <c r="J2001" s="407"/>
      <c r="K2001" s="407"/>
      <c r="L2001" s="407"/>
      <c r="M2001" s="407"/>
      <c r="N2001" s="407"/>
      <c r="O2001" s="407"/>
      <c r="P2001" s="407"/>
      <c r="Q2001" s="407"/>
      <c r="R2001" s="407"/>
      <c r="S2001" s="407"/>
      <c r="T2001" s="407"/>
      <c r="U2001" s="407"/>
      <c r="V2001" s="407"/>
      <c r="W2001" s="407"/>
      <c r="X2001" s="407"/>
      <c r="Y2001" s="407"/>
      <c r="Z2001" s="407"/>
      <c r="AA2001" s="407"/>
      <c r="AB2001" s="407"/>
      <c r="AC2001" s="407"/>
      <c r="AD2001" s="448"/>
    </row>
    <row r="2002" spans="1:30" ht="20.399999999999999" customHeight="1">
      <c r="A2002" s="796" t="s">
        <v>2888</v>
      </c>
      <c r="B2002" s="669" t="s">
        <v>2887</v>
      </c>
      <c r="C2002" s="275">
        <v>1</v>
      </c>
      <c r="D2002" s="275">
        <v>1</v>
      </c>
      <c r="E2002" s="275">
        <v>0</v>
      </c>
      <c r="F2002" s="275">
        <v>0</v>
      </c>
      <c r="G2002" s="1041">
        <v>100</v>
      </c>
      <c r="H2002" s="275">
        <v>0</v>
      </c>
      <c r="I2002" s="275">
        <v>0</v>
      </c>
      <c r="J2002" s="275">
        <v>0</v>
      </c>
      <c r="K2002" s="275">
        <v>0</v>
      </c>
      <c r="L2002" s="275">
        <v>0</v>
      </c>
      <c r="M2002" s="275">
        <v>0</v>
      </c>
      <c r="N2002" s="275">
        <v>0</v>
      </c>
      <c r="O2002" s="275">
        <v>0</v>
      </c>
      <c r="P2002" s="275">
        <v>0</v>
      </c>
      <c r="Q2002" s="275">
        <v>0</v>
      </c>
      <c r="R2002" s="275">
        <v>0</v>
      </c>
      <c r="S2002" s="275">
        <v>0</v>
      </c>
      <c r="T2002" s="275">
        <v>0</v>
      </c>
      <c r="U2002" s="275">
        <v>0</v>
      </c>
      <c r="V2002" s="1042">
        <v>0</v>
      </c>
      <c r="W2002" s="275">
        <v>0</v>
      </c>
      <c r="X2002" s="275">
        <v>0</v>
      </c>
      <c r="Y2002" s="275">
        <v>0</v>
      </c>
      <c r="Z2002" s="275">
        <v>0</v>
      </c>
      <c r="AA2002" s="275">
        <v>1</v>
      </c>
      <c r="AB2002" s="275">
        <v>0</v>
      </c>
      <c r="AC2002" s="275">
        <v>0</v>
      </c>
      <c r="AD2002" s="448"/>
    </row>
    <row r="2003" spans="1:30" ht="20.399999999999999" customHeight="1">
      <c r="A2003" s="794"/>
      <c r="B2003" s="670" t="s">
        <v>1468</v>
      </c>
      <c r="C2003" s="276">
        <v>1</v>
      </c>
      <c r="D2003" s="276">
        <v>1</v>
      </c>
      <c r="E2003" s="276">
        <v>0</v>
      </c>
      <c r="F2003" s="276">
        <v>0</v>
      </c>
      <c r="G2003" s="1043">
        <v>100</v>
      </c>
      <c r="H2003" s="276">
        <v>0</v>
      </c>
      <c r="I2003" s="276">
        <v>0</v>
      </c>
      <c r="J2003" s="276">
        <v>0</v>
      </c>
      <c r="K2003" s="276">
        <v>0</v>
      </c>
      <c r="L2003" s="276">
        <v>0</v>
      </c>
      <c r="M2003" s="276">
        <v>0</v>
      </c>
      <c r="N2003" s="276">
        <v>0</v>
      </c>
      <c r="O2003" s="276">
        <v>0</v>
      </c>
      <c r="P2003" s="276">
        <v>0</v>
      </c>
      <c r="Q2003" s="276">
        <v>0</v>
      </c>
      <c r="R2003" s="276">
        <v>0</v>
      </c>
      <c r="S2003" s="276">
        <v>0</v>
      </c>
      <c r="T2003" s="276">
        <v>0</v>
      </c>
      <c r="U2003" s="276">
        <v>0</v>
      </c>
      <c r="V2003" s="1044">
        <v>0</v>
      </c>
      <c r="W2003" s="276">
        <v>0</v>
      </c>
      <c r="X2003" s="276">
        <v>0</v>
      </c>
      <c r="Y2003" s="276">
        <v>0</v>
      </c>
      <c r="Z2003" s="276">
        <v>0</v>
      </c>
      <c r="AA2003" s="276">
        <v>1</v>
      </c>
      <c r="AB2003" s="276">
        <v>0</v>
      </c>
      <c r="AC2003" s="276">
        <v>0</v>
      </c>
      <c r="AD2003" s="448"/>
    </row>
    <row r="2004" spans="1:30" ht="20.399999999999999" customHeight="1">
      <c r="A2004" s="794"/>
      <c r="B2004" s="670" t="s">
        <v>1467</v>
      </c>
      <c r="C2004" s="276">
        <v>0</v>
      </c>
      <c r="D2004" s="276">
        <v>0</v>
      </c>
      <c r="E2004" s="276">
        <v>0</v>
      </c>
      <c r="F2004" s="276">
        <v>0</v>
      </c>
      <c r="G2004" s="1043">
        <v>0</v>
      </c>
      <c r="H2004" s="276">
        <v>0</v>
      </c>
      <c r="I2004" s="276">
        <v>0</v>
      </c>
      <c r="J2004" s="276">
        <v>0</v>
      </c>
      <c r="K2004" s="276">
        <v>0</v>
      </c>
      <c r="L2004" s="276">
        <v>0</v>
      </c>
      <c r="M2004" s="276">
        <v>0</v>
      </c>
      <c r="N2004" s="276">
        <v>0</v>
      </c>
      <c r="O2004" s="276">
        <v>0</v>
      </c>
      <c r="P2004" s="276">
        <v>0</v>
      </c>
      <c r="Q2004" s="276">
        <v>0</v>
      </c>
      <c r="R2004" s="276">
        <v>0</v>
      </c>
      <c r="S2004" s="276">
        <v>0</v>
      </c>
      <c r="T2004" s="276">
        <v>0</v>
      </c>
      <c r="U2004" s="276">
        <v>0</v>
      </c>
      <c r="V2004" s="1044">
        <v>0</v>
      </c>
      <c r="W2004" s="276">
        <v>0</v>
      </c>
      <c r="X2004" s="276">
        <v>0</v>
      </c>
      <c r="Y2004" s="276">
        <v>0</v>
      </c>
      <c r="Z2004" s="276">
        <v>0</v>
      </c>
      <c r="AA2004" s="276">
        <v>0</v>
      </c>
      <c r="AB2004" s="276">
        <v>0</v>
      </c>
      <c r="AC2004" s="276">
        <v>0</v>
      </c>
      <c r="AD2004" s="448"/>
    </row>
    <row r="2005" spans="1:30" ht="20.399999999999999" customHeight="1">
      <c r="A2005" s="794"/>
      <c r="B2005" s="670" t="s">
        <v>4104</v>
      </c>
      <c r="C2005" s="276">
        <v>0</v>
      </c>
      <c r="D2005" s="276">
        <v>0</v>
      </c>
      <c r="E2005" s="276">
        <v>0</v>
      </c>
      <c r="F2005" s="276">
        <v>0</v>
      </c>
      <c r="G2005" s="1043">
        <v>0</v>
      </c>
      <c r="H2005" s="276">
        <v>0</v>
      </c>
      <c r="I2005" s="276">
        <v>0</v>
      </c>
      <c r="J2005" s="276">
        <v>0</v>
      </c>
      <c r="K2005" s="276">
        <v>0</v>
      </c>
      <c r="L2005" s="276">
        <v>0</v>
      </c>
      <c r="M2005" s="276">
        <v>0</v>
      </c>
      <c r="N2005" s="276">
        <v>0</v>
      </c>
      <c r="O2005" s="276">
        <v>0</v>
      </c>
      <c r="P2005" s="276">
        <v>0</v>
      </c>
      <c r="Q2005" s="276">
        <v>0</v>
      </c>
      <c r="R2005" s="276">
        <v>0</v>
      </c>
      <c r="S2005" s="276">
        <v>0</v>
      </c>
      <c r="T2005" s="276">
        <v>0</v>
      </c>
      <c r="U2005" s="276">
        <v>0</v>
      </c>
      <c r="V2005" s="1044">
        <v>0</v>
      </c>
      <c r="W2005" s="276">
        <v>0</v>
      </c>
      <c r="X2005" s="276">
        <v>0</v>
      </c>
      <c r="Y2005" s="276">
        <v>0</v>
      </c>
      <c r="Z2005" s="276">
        <v>0</v>
      </c>
      <c r="AA2005" s="276">
        <v>0</v>
      </c>
      <c r="AB2005" s="276">
        <v>0</v>
      </c>
      <c r="AC2005" s="276">
        <v>0</v>
      </c>
      <c r="AD2005" s="448"/>
    </row>
    <row r="2006" spans="1:30" ht="20.399999999999999" customHeight="1">
      <c r="A2006" s="407"/>
      <c r="B2006" s="407"/>
      <c r="C2006" s="407"/>
      <c r="D2006" s="407"/>
      <c r="E2006" s="407"/>
      <c r="F2006" s="407"/>
      <c r="G2006" s="407"/>
      <c r="H2006" s="407"/>
      <c r="I2006" s="407"/>
      <c r="J2006" s="407"/>
      <c r="K2006" s="407"/>
      <c r="L2006" s="407"/>
      <c r="M2006" s="407"/>
      <c r="N2006" s="407"/>
      <c r="O2006" s="407"/>
      <c r="P2006" s="407"/>
      <c r="Q2006" s="407"/>
      <c r="R2006" s="407"/>
      <c r="S2006" s="407"/>
      <c r="T2006" s="407"/>
      <c r="U2006" s="407"/>
      <c r="V2006" s="407"/>
      <c r="W2006" s="407"/>
      <c r="X2006" s="407"/>
      <c r="Y2006" s="407"/>
      <c r="Z2006" s="407"/>
      <c r="AA2006" s="407"/>
      <c r="AB2006" s="407"/>
      <c r="AC2006" s="407"/>
      <c r="AD2006" s="448"/>
    </row>
    <row r="2007" spans="1:30" ht="20.399999999999999" customHeight="1">
      <c r="A2007" s="796" t="s">
        <v>2886</v>
      </c>
      <c r="B2007" s="669" t="s">
        <v>2885</v>
      </c>
      <c r="C2007" s="275">
        <v>2</v>
      </c>
      <c r="D2007" s="275">
        <v>2</v>
      </c>
      <c r="E2007" s="275">
        <v>0</v>
      </c>
      <c r="F2007" s="275">
        <v>0</v>
      </c>
      <c r="G2007" s="1041">
        <v>100</v>
      </c>
      <c r="H2007" s="275">
        <v>0</v>
      </c>
      <c r="I2007" s="275">
        <v>0</v>
      </c>
      <c r="J2007" s="275">
        <v>0</v>
      </c>
      <c r="K2007" s="275">
        <v>0</v>
      </c>
      <c r="L2007" s="275">
        <v>0</v>
      </c>
      <c r="M2007" s="275">
        <v>0</v>
      </c>
      <c r="N2007" s="275">
        <v>0</v>
      </c>
      <c r="O2007" s="275">
        <v>0</v>
      </c>
      <c r="P2007" s="275">
        <v>0</v>
      </c>
      <c r="Q2007" s="275">
        <v>0</v>
      </c>
      <c r="R2007" s="275">
        <v>0</v>
      </c>
      <c r="S2007" s="275">
        <v>0</v>
      </c>
      <c r="T2007" s="275">
        <v>0</v>
      </c>
      <c r="U2007" s="275">
        <v>0</v>
      </c>
      <c r="V2007" s="1042">
        <v>1</v>
      </c>
      <c r="W2007" s="275">
        <v>0</v>
      </c>
      <c r="X2007" s="275">
        <v>0</v>
      </c>
      <c r="Y2007" s="275">
        <v>1</v>
      </c>
      <c r="Z2007" s="275">
        <v>0</v>
      </c>
      <c r="AA2007" s="275">
        <v>0</v>
      </c>
      <c r="AB2007" s="275">
        <v>0</v>
      </c>
      <c r="AC2007" s="275">
        <v>0</v>
      </c>
      <c r="AD2007" s="448"/>
    </row>
    <row r="2008" spans="1:30" ht="20.399999999999999" customHeight="1">
      <c r="A2008" s="669"/>
      <c r="B2008" s="669" t="s">
        <v>2884</v>
      </c>
      <c r="C2008" s="797"/>
      <c r="D2008" s="797"/>
      <c r="E2008" s="797"/>
      <c r="F2008" s="797"/>
      <c r="G2008" s="797"/>
      <c r="H2008" s="797"/>
      <c r="I2008" s="797"/>
      <c r="J2008" s="797"/>
      <c r="K2008" s="797"/>
      <c r="L2008" s="797"/>
      <c r="M2008" s="797"/>
      <c r="N2008" s="797"/>
      <c r="O2008" s="797"/>
      <c r="P2008" s="797"/>
      <c r="Q2008" s="797"/>
      <c r="R2008" s="797"/>
      <c r="S2008" s="797"/>
      <c r="T2008" s="797"/>
      <c r="U2008" s="797"/>
      <c r="V2008" s="797"/>
      <c r="W2008" s="797"/>
      <c r="X2008" s="797"/>
      <c r="Y2008" s="797"/>
      <c r="Z2008" s="797"/>
      <c r="AA2008" s="797"/>
      <c r="AB2008" s="797"/>
      <c r="AC2008" s="797"/>
      <c r="AD2008" s="448"/>
    </row>
    <row r="2009" spans="1:30" ht="20.399999999999999" customHeight="1">
      <c r="A2009" s="794"/>
      <c r="B2009" s="670" t="s">
        <v>1468</v>
      </c>
      <c r="C2009" s="276">
        <v>1</v>
      </c>
      <c r="D2009" s="276">
        <v>1</v>
      </c>
      <c r="E2009" s="276">
        <v>0</v>
      </c>
      <c r="F2009" s="276">
        <v>0</v>
      </c>
      <c r="G2009" s="1043">
        <v>100</v>
      </c>
      <c r="H2009" s="276">
        <v>0</v>
      </c>
      <c r="I2009" s="276">
        <v>0</v>
      </c>
      <c r="J2009" s="276">
        <v>0</v>
      </c>
      <c r="K2009" s="276">
        <v>0</v>
      </c>
      <c r="L2009" s="276">
        <v>0</v>
      </c>
      <c r="M2009" s="276">
        <v>0</v>
      </c>
      <c r="N2009" s="276">
        <v>0</v>
      </c>
      <c r="O2009" s="276">
        <v>0</v>
      </c>
      <c r="P2009" s="276">
        <v>0</v>
      </c>
      <c r="Q2009" s="276">
        <v>0</v>
      </c>
      <c r="R2009" s="276">
        <v>0</v>
      </c>
      <c r="S2009" s="276">
        <v>0</v>
      </c>
      <c r="T2009" s="276">
        <v>0</v>
      </c>
      <c r="U2009" s="276">
        <v>0</v>
      </c>
      <c r="V2009" s="1044">
        <v>1</v>
      </c>
      <c r="W2009" s="276">
        <v>0</v>
      </c>
      <c r="X2009" s="276">
        <v>0</v>
      </c>
      <c r="Y2009" s="276">
        <v>0</v>
      </c>
      <c r="Z2009" s="276">
        <v>0</v>
      </c>
      <c r="AA2009" s="276">
        <v>0</v>
      </c>
      <c r="AB2009" s="276">
        <v>0</v>
      </c>
      <c r="AC2009" s="276">
        <v>0</v>
      </c>
      <c r="AD2009" s="448"/>
    </row>
    <row r="2010" spans="1:30" ht="20.399999999999999" customHeight="1">
      <c r="A2010" s="794"/>
      <c r="B2010" s="670" t="s">
        <v>1467</v>
      </c>
      <c r="C2010" s="276">
        <v>1</v>
      </c>
      <c r="D2010" s="276">
        <v>1</v>
      </c>
      <c r="E2010" s="276">
        <v>0</v>
      </c>
      <c r="F2010" s="276">
        <v>0</v>
      </c>
      <c r="G2010" s="1043">
        <v>100</v>
      </c>
      <c r="H2010" s="276">
        <v>0</v>
      </c>
      <c r="I2010" s="276">
        <v>0</v>
      </c>
      <c r="J2010" s="276">
        <v>0</v>
      </c>
      <c r="K2010" s="276">
        <v>0</v>
      </c>
      <c r="L2010" s="276">
        <v>0</v>
      </c>
      <c r="M2010" s="276">
        <v>0</v>
      </c>
      <c r="N2010" s="276">
        <v>0</v>
      </c>
      <c r="O2010" s="276">
        <v>0</v>
      </c>
      <c r="P2010" s="276">
        <v>0</v>
      </c>
      <c r="Q2010" s="276">
        <v>0</v>
      </c>
      <c r="R2010" s="276">
        <v>0</v>
      </c>
      <c r="S2010" s="276">
        <v>0</v>
      </c>
      <c r="T2010" s="276">
        <v>0</v>
      </c>
      <c r="U2010" s="276">
        <v>0</v>
      </c>
      <c r="V2010" s="1044">
        <v>0</v>
      </c>
      <c r="W2010" s="276">
        <v>0</v>
      </c>
      <c r="X2010" s="276">
        <v>0</v>
      </c>
      <c r="Y2010" s="276">
        <v>1</v>
      </c>
      <c r="Z2010" s="276">
        <v>0</v>
      </c>
      <c r="AA2010" s="276">
        <v>0</v>
      </c>
      <c r="AB2010" s="276">
        <v>0</v>
      </c>
      <c r="AC2010" s="276">
        <v>0</v>
      </c>
      <c r="AD2010" s="448"/>
    </row>
    <row r="2011" spans="1:30" ht="20.399999999999999" customHeight="1">
      <c r="A2011" s="794"/>
      <c r="B2011" s="670" t="s">
        <v>4104</v>
      </c>
      <c r="C2011" s="276">
        <v>0</v>
      </c>
      <c r="D2011" s="276">
        <v>0</v>
      </c>
      <c r="E2011" s="276">
        <v>0</v>
      </c>
      <c r="F2011" s="276">
        <v>0</v>
      </c>
      <c r="G2011" s="1043">
        <v>0</v>
      </c>
      <c r="H2011" s="276">
        <v>0</v>
      </c>
      <c r="I2011" s="276">
        <v>0</v>
      </c>
      <c r="J2011" s="276">
        <v>0</v>
      </c>
      <c r="K2011" s="276">
        <v>0</v>
      </c>
      <c r="L2011" s="276">
        <v>0</v>
      </c>
      <c r="M2011" s="276">
        <v>0</v>
      </c>
      <c r="N2011" s="276">
        <v>0</v>
      </c>
      <c r="O2011" s="276">
        <v>0</v>
      </c>
      <c r="P2011" s="276">
        <v>0</v>
      </c>
      <c r="Q2011" s="276">
        <v>0</v>
      </c>
      <c r="R2011" s="276">
        <v>0</v>
      </c>
      <c r="S2011" s="276">
        <v>0</v>
      </c>
      <c r="T2011" s="276">
        <v>0</v>
      </c>
      <c r="U2011" s="276">
        <v>0</v>
      </c>
      <c r="V2011" s="1044">
        <v>0</v>
      </c>
      <c r="W2011" s="276">
        <v>0</v>
      </c>
      <c r="X2011" s="276">
        <v>0</v>
      </c>
      <c r="Y2011" s="276">
        <v>0</v>
      </c>
      <c r="Z2011" s="276">
        <v>0</v>
      </c>
      <c r="AA2011" s="276">
        <v>0</v>
      </c>
      <c r="AB2011" s="276">
        <v>0</v>
      </c>
      <c r="AC2011" s="276">
        <v>0</v>
      </c>
      <c r="AD2011" s="448"/>
    </row>
    <row r="2012" spans="1:30" ht="20.399999999999999" customHeight="1">
      <c r="A2012" s="407"/>
      <c r="B2012" s="407"/>
      <c r="C2012" s="407"/>
      <c r="D2012" s="407"/>
      <c r="E2012" s="407"/>
      <c r="F2012" s="407"/>
      <c r="G2012" s="407"/>
      <c r="H2012" s="407"/>
      <c r="I2012" s="407"/>
      <c r="J2012" s="407"/>
      <c r="K2012" s="407"/>
      <c r="L2012" s="407"/>
      <c r="M2012" s="407"/>
      <c r="N2012" s="407"/>
      <c r="O2012" s="407"/>
      <c r="P2012" s="407"/>
      <c r="Q2012" s="407"/>
      <c r="R2012" s="407"/>
      <c r="S2012" s="407"/>
      <c r="T2012" s="407"/>
      <c r="U2012" s="407"/>
      <c r="V2012" s="407"/>
      <c r="W2012" s="407"/>
      <c r="X2012" s="407"/>
      <c r="Y2012" s="407"/>
      <c r="Z2012" s="407"/>
      <c r="AA2012" s="407"/>
      <c r="AB2012" s="407"/>
      <c r="AC2012" s="407"/>
      <c r="AD2012" s="448"/>
    </row>
    <row r="2013" spans="1:30" ht="20.399999999999999" customHeight="1">
      <c r="A2013" s="796" t="s">
        <v>4777</v>
      </c>
      <c r="B2013" s="669" t="s">
        <v>4778</v>
      </c>
      <c r="C2013" s="275">
        <v>3</v>
      </c>
      <c r="D2013" s="275">
        <v>3</v>
      </c>
      <c r="E2013" s="275">
        <v>0</v>
      </c>
      <c r="F2013" s="275">
        <v>0</v>
      </c>
      <c r="G2013" s="1041">
        <v>100</v>
      </c>
      <c r="H2013" s="275">
        <v>0</v>
      </c>
      <c r="I2013" s="275">
        <v>0</v>
      </c>
      <c r="J2013" s="275">
        <v>0</v>
      </c>
      <c r="K2013" s="275">
        <v>0</v>
      </c>
      <c r="L2013" s="275">
        <v>0</v>
      </c>
      <c r="M2013" s="275">
        <v>0</v>
      </c>
      <c r="N2013" s="275">
        <v>0</v>
      </c>
      <c r="O2013" s="275">
        <v>0</v>
      </c>
      <c r="P2013" s="275">
        <v>0</v>
      </c>
      <c r="Q2013" s="275">
        <v>0</v>
      </c>
      <c r="R2013" s="275">
        <v>0</v>
      </c>
      <c r="S2013" s="275">
        <v>0</v>
      </c>
      <c r="T2013" s="275">
        <v>0</v>
      </c>
      <c r="U2013" s="275">
        <v>0</v>
      </c>
      <c r="V2013" s="1042">
        <v>0</v>
      </c>
      <c r="W2013" s="275">
        <v>0</v>
      </c>
      <c r="X2013" s="275">
        <v>0</v>
      </c>
      <c r="Y2013" s="275">
        <v>1</v>
      </c>
      <c r="Z2013" s="275">
        <v>1</v>
      </c>
      <c r="AA2013" s="275">
        <v>0</v>
      </c>
      <c r="AB2013" s="275">
        <v>0</v>
      </c>
      <c r="AC2013" s="275">
        <v>1</v>
      </c>
      <c r="AD2013" s="448"/>
    </row>
    <row r="2014" spans="1:30" ht="20.399999999999999" customHeight="1">
      <c r="A2014" s="669"/>
      <c r="B2014" s="669" t="s">
        <v>4779</v>
      </c>
      <c r="C2014" s="797"/>
      <c r="D2014" s="797"/>
      <c r="E2014" s="797"/>
      <c r="F2014" s="797"/>
      <c r="G2014" s="797"/>
      <c r="H2014" s="797"/>
      <c r="I2014" s="797"/>
      <c r="J2014" s="797"/>
      <c r="K2014" s="797"/>
      <c r="L2014" s="797"/>
      <c r="M2014" s="797"/>
      <c r="N2014" s="797"/>
      <c r="O2014" s="797"/>
      <c r="P2014" s="797"/>
      <c r="Q2014" s="797"/>
      <c r="R2014" s="797"/>
      <c r="S2014" s="797"/>
      <c r="T2014" s="797"/>
      <c r="U2014" s="797"/>
      <c r="V2014" s="797"/>
      <c r="W2014" s="797"/>
      <c r="X2014" s="797"/>
      <c r="Y2014" s="797"/>
      <c r="Z2014" s="797"/>
      <c r="AA2014" s="797"/>
      <c r="AB2014" s="797"/>
      <c r="AC2014" s="797"/>
      <c r="AD2014" s="448"/>
    </row>
    <row r="2015" spans="1:30" ht="20.399999999999999" customHeight="1">
      <c r="A2015" s="794"/>
      <c r="B2015" s="670" t="s">
        <v>1468</v>
      </c>
      <c r="C2015" s="276">
        <v>2</v>
      </c>
      <c r="D2015" s="276">
        <v>2</v>
      </c>
      <c r="E2015" s="276">
        <v>0</v>
      </c>
      <c r="F2015" s="276">
        <v>0</v>
      </c>
      <c r="G2015" s="1043">
        <v>100</v>
      </c>
      <c r="H2015" s="276">
        <v>0</v>
      </c>
      <c r="I2015" s="276">
        <v>0</v>
      </c>
      <c r="J2015" s="276">
        <v>0</v>
      </c>
      <c r="K2015" s="276">
        <v>0</v>
      </c>
      <c r="L2015" s="276">
        <v>0</v>
      </c>
      <c r="M2015" s="276">
        <v>0</v>
      </c>
      <c r="N2015" s="276">
        <v>0</v>
      </c>
      <c r="O2015" s="276">
        <v>0</v>
      </c>
      <c r="P2015" s="276">
        <v>0</v>
      </c>
      <c r="Q2015" s="276">
        <v>0</v>
      </c>
      <c r="R2015" s="276">
        <v>0</v>
      </c>
      <c r="S2015" s="276">
        <v>0</v>
      </c>
      <c r="T2015" s="276">
        <v>0</v>
      </c>
      <c r="U2015" s="276">
        <v>0</v>
      </c>
      <c r="V2015" s="1044">
        <v>0</v>
      </c>
      <c r="W2015" s="276">
        <v>0</v>
      </c>
      <c r="X2015" s="276">
        <v>0</v>
      </c>
      <c r="Y2015" s="276">
        <v>1</v>
      </c>
      <c r="Z2015" s="276">
        <v>1</v>
      </c>
      <c r="AA2015" s="276">
        <v>0</v>
      </c>
      <c r="AB2015" s="276">
        <v>0</v>
      </c>
      <c r="AC2015" s="276">
        <v>0</v>
      </c>
      <c r="AD2015" s="448"/>
    </row>
    <row r="2016" spans="1:30" ht="20.399999999999999" customHeight="1">
      <c r="A2016" s="794"/>
      <c r="B2016" s="670" t="s">
        <v>1467</v>
      </c>
      <c r="C2016" s="276">
        <v>1</v>
      </c>
      <c r="D2016" s="276">
        <v>1</v>
      </c>
      <c r="E2016" s="276">
        <v>0</v>
      </c>
      <c r="F2016" s="276">
        <v>0</v>
      </c>
      <c r="G2016" s="1043">
        <v>100</v>
      </c>
      <c r="H2016" s="276">
        <v>0</v>
      </c>
      <c r="I2016" s="276">
        <v>0</v>
      </c>
      <c r="J2016" s="276">
        <v>0</v>
      </c>
      <c r="K2016" s="276">
        <v>0</v>
      </c>
      <c r="L2016" s="276">
        <v>0</v>
      </c>
      <c r="M2016" s="276">
        <v>0</v>
      </c>
      <c r="N2016" s="276">
        <v>0</v>
      </c>
      <c r="O2016" s="276">
        <v>0</v>
      </c>
      <c r="P2016" s="276">
        <v>0</v>
      </c>
      <c r="Q2016" s="276">
        <v>0</v>
      </c>
      <c r="R2016" s="276">
        <v>0</v>
      </c>
      <c r="S2016" s="276">
        <v>0</v>
      </c>
      <c r="T2016" s="276">
        <v>0</v>
      </c>
      <c r="U2016" s="276">
        <v>0</v>
      </c>
      <c r="V2016" s="1044">
        <v>0</v>
      </c>
      <c r="W2016" s="276">
        <v>0</v>
      </c>
      <c r="X2016" s="276">
        <v>0</v>
      </c>
      <c r="Y2016" s="276">
        <v>0</v>
      </c>
      <c r="Z2016" s="276">
        <v>0</v>
      </c>
      <c r="AA2016" s="276">
        <v>0</v>
      </c>
      <c r="AB2016" s="276">
        <v>0</v>
      </c>
      <c r="AC2016" s="276">
        <v>1</v>
      </c>
      <c r="AD2016" s="448"/>
    </row>
    <row r="2017" spans="1:30" ht="20.399999999999999" customHeight="1">
      <c r="A2017" s="794"/>
      <c r="B2017" s="670" t="s">
        <v>4104</v>
      </c>
      <c r="C2017" s="276">
        <v>0</v>
      </c>
      <c r="D2017" s="276">
        <v>0</v>
      </c>
      <c r="E2017" s="276">
        <v>0</v>
      </c>
      <c r="F2017" s="276">
        <v>0</v>
      </c>
      <c r="G2017" s="1043">
        <v>0</v>
      </c>
      <c r="H2017" s="276">
        <v>0</v>
      </c>
      <c r="I2017" s="276">
        <v>0</v>
      </c>
      <c r="J2017" s="276">
        <v>0</v>
      </c>
      <c r="K2017" s="276">
        <v>0</v>
      </c>
      <c r="L2017" s="276">
        <v>0</v>
      </c>
      <c r="M2017" s="276">
        <v>0</v>
      </c>
      <c r="N2017" s="276">
        <v>0</v>
      </c>
      <c r="O2017" s="276">
        <v>0</v>
      </c>
      <c r="P2017" s="276">
        <v>0</v>
      </c>
      <c r="Q2017" s="276">
        <v>0</v>
      </c>
      <c r="R2017" s="276">
        <v>0</v>
      </c>
      <c r="S2017" s="276">
        <v>0</v>
      </c>
      <c r="T2017" s="276">
        <v>0</v>
      </c>
      <c r="U2017" s="276">
        <v>0</v>
      </c>
      <c r="V2017" s="1044">
        <v>0</v>
      </c>
      <c r="W2017" s="276">
        <v>0</v>
      </c>
      <c r="X2017" s="276">
        <v>0</v>
      </c>
      <c r="Y2017" s="276">
        <v>0</v>
      </c>
      <c r="Z2017" s="276">
        <v>0</v>
      </c>
      <c r="AA2017" s="276">
        <v>0</v>
      </c>
      <c r="AB2017" s="276">
        <v>0</v>
      </c>
      <c r="AC2017" s="276">
        <v>0</v>
      </c>
      <c r="AD2017" s="448"/>
    </row>
    <row r="2018" spans="1:30" ht="20.399999999999999" customHeight="1">
      <c r="A2018" s="407"/>
      <c r="B2018" s="407"/>
      <c r="C2018" s="407"/>
      <c r="D2018" s="407"/>
      <c r="E2018" s="407"/>
      <c r="F2018" s="407"/>
      <c r="G2018" s="407"/>
      <c r="H2018" s="407"/>
      <c r="I2018" s="407"/>
      <c r="J2018" s="407"/>
      <c r="K2018" s="407"/>
      <c r="L2018" s="407"/>
      <c r="M2018" s="407"/>
      <c r="N2018" s="407"/>
      <c r="O2018" s="407"/>
      <c r="P2018" s="407"/>
      <c r="Q2018" s="407"/>
      <c r="R2018" s="407"/>
      <c r="S2018" s="407"/>
      <c r="T2018" s="407"/>
      <c r="U2018" s="407"/>
      <c r="V2018" s="407"/>
      <c r="W2018" s="407"/>
      <c r="X2018" s="407"/>
      <c r="Y2018" s="407"/>
      <c r="Z2018" s="407"/>
      <c r="AA2018" s="407"/>
      <c r="AB2018" s="407"/>
      <c r="AC2018" s="407"/>
      <c r="AD2018" s="448"/>
    </row>
    <row r="2019" spans="1:30" ht="20.399999999999999" customHeight="1">
      <c r="A2019" s="796" t="s">
        <v>2883</v>
      </c>
      <c r="B2019" s="669" t="s">
        <v>2882</v>
      </c>
      <c r="C2019" s="275">
        <v>437</v>
      </c>
      <c r="D2019" s="275">
        <v>437</v>
      </c>
      <c r="E2019" s="275">
        <v>0</v>
      </c>
      <c r="F2019" s="275">
        <v>0</v>
      </c>
      <c r="G2019" s="1041">
        <v>100</v>
      </c>
      <c r="H2019" s="275">
        <v>3</v>
      </c>
      <c r="I2019" s="275">
        <v>0</v>
      </c>
      <c r="J2019" s="275">
        <v>0</v>
      </c>
      <c r="K2019" s="275">
        <v>3</v>
      </c>
      <c r="L2019" s="275">
        <v>0</v>
      </c>
      <c r="M2019" s="275">
        <v>0</v>
      </c>
      <c r="N2019" s="275">
        <v>0</v>
      </c>
      <c r="O2019" s="275">
        <v>1</v>
      </c>
      <c r="P2019" s="275">
        <v>0</v>
      </c>
      <c r="Q2019" s="275">
        <v>3</v>
      </c>
      <c r="R2019" s="275">
        <v>0</v>
      </c>
      <c r="S2019" s="275">
        <v>2</v>
      </c>
      <c r="T2019" s="275">
        <v>3</v>
      </c>
      <c r="U2019" s="275">
        <v>3</v>
      </c>
      <c r="V2019" s="1042">
        <v>6</v>
      </c>
      <c r="W2019" s="275">
        <v>7</v>
      </c>
      <c r="X2019" s="275">
        <v>12</v>
      </c>
      <c r="Y2019" s="275">
        <v>16</v>
      </c>
      <c r="Z2019" s="275">
        <v>32</v>
      </c>
      <c r="AA2019" s="275">
        <v>46</v>
      </c>
      <c r="AB2019" s="275">
        <v>86</v>
      </c>
      <c r="AC2019" s="275">
        <v>217</v>
      </c>
      <c r="AD2019" s="448"/>
    </row>
    <row r="2020" spans="1:30" ht="20.399999999999999" customHeight="1">
      <c r="A2020" s="794"/>
      <c r="B2020" s="670" t="s">
        <v>1468</v>
      </c>
      <c r="C2020" s="276">
        <v>224</v>
      </c>
      <c r="D2020" s="276">
        <v>224</v>
      </c>
      <c r="E2020" s="276">
        <v>0</v>
      </c>
      <c r="F2020" s="276">
        <v>0</v>
      </c>
      <c r="G2020" s="1043">
        <v>100</v>
      </c>
      <c r="H2020" s="276">
        <v>0</v>
      </c>
      <c r="I2020" s="276">
        <v>0</v>
      </c>
      <c r="J2020" s="276">
        <v>0</v>
      </c>
      <c r="K2020" s="276">
        <v>0</v>
      </c>
      <c r="L2020" s="276">
        <v>0</v>
      </c>
      <c r="M2020" s="276">
        <v>0</v>
      </c>
      <c r="N2020" s="276">
        <v>0</v>
      </c>
      <c r="O2020" s="276">
        <v>0</v>
      </c>
      <c r="P2020" s="276">
        <v>0</v>
      </c>
      <c r="Q2020" s="276">
        <v>3</v>
      </c>
      <c r="R2020" s="276">
        <v>0</v>
      </c>
      <c r="S2020" s="276">
        <v>1</v>
      </c>
      <c r="T2020" s="276">
        <v>1</v>
      </c>
      <c r="U2020" s="276">
        <v>2</v>
      </c>
      <c r="V2020" s="1044">
        <v>3</v>
      </c>
      <c r="W2020" s="276">
        <v>5</v>
      </c>
      <c r="X2020" s="276">
        <v>7</v>
      </c>
      <c r="Y2020" s="276">
        <v>13</v>
      </c>
      <c r="Z2020" s="276">
        <v>21</v>
      </c>
      <c r="AA2020" s="276">
        <v>32</v>
      </c>
      <c r="AB2020" s="276">
        <v>42</v>
      </c>
      <c r="AC2020" s="276">
        <v>94</v>
      </c>
      <c r="AD2020" s="448"/>
    </row>
    <row r="2021" spans="1:30" ht="20.399999999999999" customHeight="1">
      <c r="A2021" s="794"/>
      <c r="B2021" s="670" t="s">
        <v>1467</v>
      </c>
      <c r="C2021" s="276">
        <v>213</v>
      </c>
      <c r="D2021" s="276">
        <v>213</v>
      </c>
      <c r="E2021" s="276">
        <v>0</v>
      </c>
      <c r="F2021" s="276">
        <v>0</v>
      </c>
      <c r="G2021" s="1043">
        <v>100</v>
      </c>
      <c r="H2021" s="276">
        <v>3</v>
      </c>
      <c r="I2021" s="276">
        <v>0</v>
      </c>
      <c r="J2021" s="276">
        <v>0</v>
      </c>
      <c r="K2021" s="276">
        <v>3</v>
      </c>
      <c r="L2021" s="276">
        <v>0</v>
      </c>
      <c r="M2021" s="276">
        <v>0</v>
      </c>
      <c r="N2021" s="276">
        <v>0</v>
      </c>
      <c r="O2021" s="276">
        <v>1</v>
      </c>
      <c r="P2021" s="276">
        <v>0</v>
      </c>
      <c r="Q2021" s="276">
        <v>0</v>
      </c>
      <c r="R2021" s="276">
        <v>0</v>
      </c>
      <c r="S2021" s="276">
        <v>1</v>
      </c>
      <c r="T2021" s="276">
        <v>2</v>
      </c>
      <c r="U2021" s="276">
        <v>1</v>
      </c>
      <c r="V2021" s="1044">
        <v>3</v>
      </c>
      <c r="W2021" s="276">
        <v>2</v>
      </c>
      <c r="X2021" s="276">
        <v>5</v>
      </c>
      <c r="Y2021" s="276">
        <v>3</v>
      </c>
      <c r="Z2021" s="276">
        <v>11</v>
      </c>
      <c r="AA2021" s="276">
        <v>14</v>
      </c>
      <c r="AB2021" s="276">
        <v>44</v>
      </c>
      <c r="AC2021" s="276">
        <v>123</v>
      </c>
      <c r="AD2021" s="448"/>
    </row>
    <row r="2022" spans="1:30" ht="20.399999999999999" customHeight="1">
      <c r="A2022" s="794"/>
      <c r="B2022" s="670" t="s">
        <v>4104</v>
      </c>
      <c r="C2022" s="276">
        <v>0</v>
      </c>
      <c r="D2022" s="276">
        <v>0</v>
      </c>
      <c r="E2022" s="276">
        <v>0</v>
      </c>
      <c r="F2022" s="276">
        <v>0</v>
      </c>
      <c r="G2022" s="1043">
        <v>0</v>
      </c>
      <c r="H2022" s="276">
        <v>0</v>
      </c>
      <c r="I2022" s="276">
        <v>0</v>
      </c>
      <c r="J2022" s="276">
        <v>0</v>
      </c>
      <c r="K2022" s="276">
        <v>0</v>
      </c>
      <c r="L2022" s="276">
        <v>0</v>
      </c>
      <c r="M2022" s="276">
        <v>0</v>
      </c>
      <c r="N2022" s="276">
        <v>0</v>
      </c>
      <c r="O2022" s="276">
        <v>0</v>
      </c>
      <c r="P2022" s="276">
        <v>0</v>
      </c>
      <c r="Q2022" s="276">
        <v>0</v>
      </c>
      <c r="R2022" s="276">
        <v>0</v>
      </c>
      <c r="S2022" s="276">
        <v>0</v>
      </c>
      <c r="T2022" s="276">
        <v>0</v>
      </c>
      <c r="U2022" s="276">
        <v>0</v>
      </c>
      <c r="V2022" s="1044">
        <v>0</v>
      </c>
      <c r="W2022" s="276">
        <v>0</v>
      </c>
      <c r="X2022" s="276">
        <v>0</v>
      </c>
      <c r="Y2022" s="276">
        <v>0</v>
      </c>
      <c r="Z2022" s="276">
        <v>0</v>
      </c>
      <c r="AA2022" s="276">
        <v>0</v>
      </c>
      <c r="AB2022" s="276">
        <v>0</v>
      </c>
      <c r="AC2022" s="276">
        <v>0</v>
      </c>
      <c r="AD2022" s="448"/>
    </row>
    <row r="2023" spans="1:30" ht="20.399999999999999" customHeight="1">
      <c r="A2023" s="407"/>
      <c r="B2023" s="407"/>
      <c r="C2023" s="407"/>
      <c r="D2023" s="407"/>
      <c r="E2023" s="407"/>
      <c r="F2023" s="407"/>
      <c r="G2023" s="407"/>
      <c r="H2023" s="407"/>
      <c r="I2023" s="407"/>
      <c r="J2023" s="407"/>
      <c r="K2023" s="407"/>
      <c r="L2023" s="407"/>
      <c r="M2023" s="407"/>
      <c r="N2023" s="407"/>
      <c r="O2023" s="407"/>
      <c r="P2023" s="407"/>
      <c r="Q2023" s="407"/>
      <c r="R2023" s="407"/>
      <c r="S2023" s="407"/>
      <c r="T2023" s="407"/>
      <c r="U2023" s="407"/>
      <c r="V2023" s="407"/>
      <c r="W2023" s="407"/>
      <c r="X2023" s="407"/>
      <c r="Y2023" s="407"/>
      <c r="Z2023" s="407"/>
      <c r="AA2023" s="407"/>
      <c r="AB2023" s="407"/>
      <c r="AC2023" s="407"/>
      <c r="AD2023" s="448"/>
    </row>
    <row r="2024" spans="1:30" ht="20.399999999999999" customHeight="1">
      <c r="A2024" s="796" t="s">
        <v>4780</v>
      </c>
      <c r="B2024" s="669" t="s">
        <v>4781</v>
      </c>
      <c r="C2024" s="275">
        <v>1</v>
      </c>
      <c r="D2024" s="275">
        <v>1</v>
      </c>
      <c r="E2024" s="275">
        <v>0</v>
      </c>
      <c r="F2024" s="275">
        <v>0</v>
      </c>
      <c r="G2024" s="1041">
        <v>100</v>
      </c>
      <c r="H2024" s="275">
        <v>0</v>
      </c>
      <c r="I2024" s="275">
        <v>0</v>
      </c>
      <c r="J2024" s="275">
        <v>0</v>
      </c>
      <c r="K2024" s="275">
        <v>0</v>
      </c>
      <c r="L2024" s="275">
        <v>0</v>
      </c>
      <c r="M2024" s="275">
        <v>0</v>
      </c>
      <c r="N2024" s="275">
        <v>0</v>
      </c>
      <c r="O2024" s="275">
        <v>0</v>
      </c>
      <c r="P2024" s="275">
        <v>0</v>
      </c>
      <c r="Q2024" s="275">
        <v>0</v>
      </c>
      <c r="R2024" s="275">
        <v>0</v>
      </c>
      <c r="S2024" s="275">
        <v>0</v>
      </c>
      <c r="T2024" s="275">
        <v>1</v>
      </c>
      <c r="U2024" s="275">
        <v>0</v>
      </c>
      <c r="V2024" s="1042">
        <v>0</v>
      </c>
      <c r="W2024" s="275">
        <v>0</v>
      </c>
      <c r="X2024" s="275">
        <v>0</v>
      </c>
      <c r="Y2024" s="275">
        <v>0</v>
      </c>
      <c r="Z2024" s="275">
        <v>0</v>
      </c>
      <c r="AA2024" s="275">
        <v>0</v>
      </c>
      <c r="AB2024" s="275">
        <v>0</v>
      </c>
      <c r="AC2024" s="275">
        <v>0</v>
      </c>
      <c r="AD2024" s="448"/>
    </row>
    <row r="2025" spans="1:30" ht="20.399999999999999" customHeight="1">
      <c r="A2025" s="669"/>
      <c r="B2025" s="669" t="s">
        <v>4782</v>
      </c>
      <c r="C2025" s="797"/>
      <c r="D2025" s="797"/>
      <c r="E2025" s="797"/>
      <c r="F2025" s="797"/>
      <c r="G2025" s="797"/>
      <c r="H2025" s="797"/>
      <c r="I2025" s="797"/>
      <c r="J2025" s="797"/>
      <c r="K2025" s="797"/>
      <c r="L2025" s="797"/>
      <c r="M2025" s="797"/>
      <c r="N2025" s="797"/>
      <c r="O2025" s="797"/>
      <c r="P2025" s="797"/>
      <c r="Q2025" s="797"/>
      <c r="R2025" s="797"/>
      <c r="S2025" s="797"/>
      <c r="T2025" s="797"/>
      <c r="U2025" s="797"/>
      <c r="V2025" s="797"/>
      <c r="W2025" s="797"/>
      <c r="X2025" s="797"/>
      <c r="Y2025" s="797"/>
      <c r="Z2025" s="797"/>
      <c r="AA2025" s="797"/>
      <c r="AB2025" s="797"/>
      <c r="AC2025" s="797"/>
      <c r="AD2025" s="448"/>
    </row>
    <row r="2026" spans="1:30" ht="20.399999999999999" customHeight="1">
      <c r="A2026" s="794"/>
      <c r="B2026" s="670" t="s">
        <v>1468</v>
      </c>
      <c r="C2026" s="276">
        <v>1</v>
      </c>
      <c r="D2026" s="276">
        <v>1</v>
      </c>
      <c r="E2026" s="276">
        <v>0</v>
      </c>
      <c r="F2026" s="276">
        <v>0</v>
      </c>
      <c r="G2026" s="1043">
        <v>100</v>
      </c>
      <c r="H2026" s="276">
        <v>0</v>
      </c>
      <c r="I2026" s="276">
        <v>0</v>
      </c>
      <c r="J2026" s="276">
        <v>0</v>
      </c>
      <c r="K2026" s="276">
        <v>0</v>
      </c>
      <c r="L2026" s="276">
        <v>0</v>
      </c>
      <c r="M2026" s="276">
        <v>0</v>
      </c>
      <c r="N2026" s="276">
        <v>0</v>
      </c>
      <c r="O2026" s="276">
        <v>0</v>
      </c>
      <c r="P2026" s="276">
        <v>0</v>
      </c>
      <c r="Q2026" s="276">
        <v>0</v>
      </c>
      <c r="R2026" s="276">
        <v>0</v>
      </c>
      <c r="S2026" s="276">
        <v>0</v>
      </c>
      <c r="T2026" s="276">
        <v>1</v>
      </c>
      <c r="U2026" s="276">
        <v>0</v>
      </c>
      <c r="V2026" s="1044">
        <v>0</v>
      </c>
      <c r="W2026" s="276">
        <v>0</v>
      </c>
      <c r="X2026" s="276">
        <v>0</v>
      </c>
      <c r="Y2026" s="276">
        <v>0</v>
      </c>
      <c r="Z2026" s="276">
        <v>0</v>
      </c>
      <c r="AA2026" s="276">
        <v>0</v>
      </c>
      <c r="AB2026" s="276">
        <v>0</v>
      </c>
      <c r="AC2026" s="276">
        <v>0</v>
      </c>
      <c r="AD2026" s="448"/>
    </row>
    <row r="2027" spans="1:30" ht="20.399999999999999" customHeight="1">
      <c r="A2027" s="794"/>
      <c r="B2027" s="670" t="s">
        <v>1467</v>
      </c>
      <c r="C2027" s="276">
        <v>0</v>
      </c>
      <c r="D2027" s="276">
        <v>0</v>
      </c>
      <c r="E2027" s="276">
        <v>0</v>
      </c>
      <c r="F2027" s="276">
        <v>0</v>
      </c>
      <c r="G2027" s="1043">
        <v>0</v>
      </c>
      <c r="H2027" s="276">
        <v>0</v>
      </c>
      <c r="I2027" s="276">
        <v>0</v>
      </c>
      <c r="J2027" s="276">
        <v>0</v>
      </c>
      <c r="K2027" s="276">
        <v>0</v>
      </c>
      <c r="L2027" s="276">
        <v>0</v>
      </c>
      <c r="M2027" s="276">
        <v>0</v>
      </c>
      <c r="N2027" s="276">
        <v>0</v>
      </c>
      <c r="O2027" s="276">
        <v>0</v>
      </c>
      <c r="P2027" s="276">
        <v>0</v>
      </c>
      <c r="Q2027" s="276">
        <v>0</v>
      </c>
      <c r="R2027" s="276">
        <v>0</v>
      </c>
      <c r="S2027" s="276">
        <v>0</v>
      </c>
      <c r="T2027" s="276">
        <v>0</v>
      </c>
      <c r="U2027" s="276">
        <v>0</v>
      </c>
      <c r="V2027" s="1044">
        <v>0</v>
      </c>
      <c r="W2027" s="276">
        <v>0</v>
      </c>
      <c r="X2027" s="276">
        <v>0</v>
      </c>
      <c r="Y2027" s="276">
        <v>0</v>
      </c>
      <c r="Z2027" s="276">
        <v>0</v>
      </c>
      <c r="AA2027" s="276">
        <v>0</v>
      </c>
      <c r="AB2027" s="276">
        <v>0</v>
      </c>
      <c r="AC2027" s="276">
        <v>0</v>
      </c>
      <c r="AD2027" s="448"/>
    </row>
    <row r="2028" spans="1:30" ht="20.399999999999999" customHeight="1">
      <c r="A2028" s="794"/>
      <c r="B2028" s="670" t="s">
        <v>4104</v>
      </c>
      <c r="C2028" s="276">
        <v>0</v>
      </c>
      <c r="D2028" s="276">
        <v>0</v>
      </c>
      <c r="E2028" s="276">
        <v>0</v>
      </c>
      <c r="F2028" s="276">
        <v>0</v>
      </c>
      <c r="G2028" s="1043">
        <v>0</v>
      </c>
      <c r="H2028" s="276">
        <v>0</v>
      </c>
      <c r="I2028" s="276">
        <v>0</v>
      </c>
      <c r="J2028" s="276">
        <v>0</v>
      </c>
      <c r="K2028" s="276">
        <v>0</v>
      </c>
      <c r="L2028" s="276">
        <v>0</v>
      </c>
      <c r="M2028" s="276">
        <v>0</v>
      </c>
      <c r="N2028" s="276">
        <v>0</v>
      </c>
      <c r="O2028" s="276">
        <v>0</v>
      </c>
      <c r="P2028" s="276">
        <v>0</v>
      </c>
      <c r="Q2028" s="276">
        <v>0</v>
      </c>
      <c r="R2028" s="276">
        <v>0</v>
      </c>
      <c r="S2028" s="276">
        <v>0</v>
      </c>
      <c r="T2028" s="276">
        <v>0</v>
      </c>
      <c r="U2028" s="276">
        <v>0</v>
      </c>
      <c r="V2028" s="1044">
        <v>0</v>
      </c>
      <c r="W2028" s="276">
        <v>0</v>
      </c>
      <c r="X2028" s="276">
        <v>0</v>
      </c>
      <c r="Y2028" s="276">
        <v>0</v>
      </c>
      <c r="Z2028" s="276">
        <v>0</v>
      </c>
      <c r="AA2028" s="276">
        <v>0</v>
      </c>
      <c r="AB2028" s="276">
        <v>0</v>
      </c>
      <c r="AC2028" s="276">
        <v>0</v>
      </c>
      <c r="AD2028" s="448"/>
    </row>
    <row r="2029" spans="1:30" ht="20.399999999999999" customHeight="1">
      <c r="A2029" s="407"/>
      <c r="B2029" s="407"/>
      <c r="C2029" s="407"/>
      <c r="D2029" s="407"/>
      <c r="E2029" s="407"/>
      <c r="F2029" s="407"/>
      <c r="G2029" s="407"/>
      <c r="H2029" s="407"/>
      <c r="I2029" s="407"/>
      <c r="J2029" s="407"/>
      <c r="K2029" s="407"/>
      <c r="L2029" s="407"/>
      <c r="M2029" s="407"/>
      <c r="N2029" s="407"/>
      <c r="O2029" s="407"/>
      <c r="P2029" s="407"/>
      <c r="Q2029" s="407"/>
      <c r="R2029" s="407"/>
      <c r="S2029" s="407"/>
      <c r="T2029" s="407"/>
      <c r="U2029" s="407"/>
      <c r="V2029" s="407"/>
      <c r="W2029" s="407"/>
      <c r="X2029" s="407"/>
      <c r="Y2029" s="407"/>
      <c r="Z2029" s="407"/>
      <c r="AA2029" s="407"/>
      <c r="AB2029" s="407"/>
      <c r="AC2029" s="407"/>
      <c r="AD2029" s="448"/>
    </row>
    <row r="2030" spans="1:30" ht="20.399999999999999" customHeight="1">
      <c r="A2030" s="796" t="s">
        <v>2881</v>
      </c>
      <c r="B2030" s="669" t="s">
        <v>2880</v>
      </c>
      <c r="C2030" s="275">
        <v>29</v>
      </c>
      <c r="D2030" s="275">
        <v>29</v>
      </c>
      <c r="E2030" s="275">
        <v>0</v>
      </c>
      <c r="F2030" s="275">
        <v>0</v>
      </c>
      <c r="G2030" s="1041">
        <v>100</v>
      </c>
      <c r="H2030" s="275">
        <v>0</v>
      </c>
      <c r="I2030" s="275">
        <v>0</v>
      </c>
      <c r="J2030" s="275">
        <v>0</v>
      </c>
      <c r="K2030" s="275">
        <v>0</v>
      </c>
      <c r="L2030" s="275">
        <v>0</v>
      </c>
      <c r="M2030" s="275">
        <v>0</v>
      </c>
      <c r="N2030" s="275">
        <v>0</v>
      </c>
      <c r="O2030" s="275">
        <v>0</v>
      </c>
      <c r="P2030" s="275">
        <v>0</v>
      </c>
      <c r="Q2030" s="275">
        <v>0</v>
      </c>
      <c r="R2030" s="275">
        <v>0</v>
      </c>
      <c r="S2030" s="275">
        <v>0</v>
      </c>
      <c r="T2030" s="275">
        <v>0</v>
      </c>
      <c r="U2030" s="275">
        <v>0</v>
      </c>
      <c r="V2030" s="1042">
        <v>2</v>
      </c>
      <c r="W2030" s="275">
        <v>2</v>
      </c>
      <c r="X2030" s="275">
        <v>4</v>
      </c>
      <c r="Y2030" s="275">
        <v>2</v>
      </c>
      <c r="Z2030" s="275">
        <v>4</v>
      </c>
      <c r="AA2030" s="275">
        <v>2</v>
      </c>
      <c r="AB2030" s="275">
        <v>6</v>
      </c>
      <c r="AC2030" s="275">
        <v>7</v>
      </c>
      <c r="AD2030" s="448"/>
    </row>
    <row r="2031" spans="1:30" ht="20.399999999999999" customHeight="1">
      <c r="A2031" s="794"/>
      <c r="B2031" s="670" t="s">
        <v>1468</v>
      </c>
      <c r="C2031" s="276">
        <v>10</v>
      </c>
      <c r="D2031" s="276">
        <v>10</v>
      </c>
      <c r="E2031" s="276">
        <v>0</v>
      </c>
      <c r="F2031" s="276">
        <v>0</v>
      </c>
      <c r="G2031" s="1043">
        <v>100</v>
      </c>
      <c r="H2031" s="276">
        <v>0</v>
      </c>
      <c r="I2031" s="276">
        <v>0</v>
      </c>
      <c r="J2031" s="276">
        <v>0</v>
      </c>
      <c r="K2031" s="276">
        <v>0</v>
      </c>
      <c r="L2031" s="276">
        <v>0</v>
      </c>
      <c r="M2031" s="276">
        <v>0</v>
      </c>
      <c r="N2031" s="276">
        <v>0</v>
      </c>
      <c r="O2031" s="276">
        <v>0</v>
      </c>
      <c r="P2031" s="276">
        <v>0</v>
      </c>
      <c r="Q2031" s="276">
        <v>0</v>
      </c>
      <c r="R2031" s="276">
        <v>0</v>
      </c>
      <c r="S2031" s="276">
        <v>0</v>
      </c>
      <c r="T2031" s="276">
        <v>0</v>
      </c>
      <c r="U2031" s="276">
        <v>0</v>
      </c>
      <c r="V2031" s="1044">
        <v>1</v>
      </c>
      <c r="W2031" s="276">
        <v>1</v>
      </c>
      <c r="X2031" s="276">
        <v>2</v>
      </c>
      <c r="Y2031" s="276">
        <v>0</v>
      </c>
      <c r="Z2031" s="276">
        <v>2</v>
      </c>
      <c r="AA2031" s="276">
        <v>1</v>
      </c>
      <c r="AB2031" s="276">
        <v>2</v>
      </c>
      <c r="AC2031" s="276">
        <v>1</v>
      </c>
      <c r="AD2031" s="448"/>
    </row>
    <row r="2032" spans="1:30" ht="20.399999999999999" customHeight="1">
      <c r="A2032" s="794"/>
      <c r="B2032" s="670" t="s">
        <v>1467</v>
      </c>
      <c r="C2032" s="276">
        <v>19</v>
      </c>
      <c r="D2032" s="276">
        <v>19</v>
      </c>
      <c r="E2032" s="276">
        <v>0</v>
      </c>
      <c r="F2032" s="276">
        <v>0</v>
      </c>
      <c r="G2032" s="1043">
        <v>100</v>
      </c>
      <c r="H2032" s="276">
        <v>0</v>
      </c>
      <c r="I2032" s="276">
        <v>0</v>
      </c>
      <c r="J2032" s="276">
        <v>0</v>
      </c>
      <c r="K2032" s="276">
        <v>0</v>
      </c>
      <c r="L2032" s="276">
        <v>0</v>
      </c>
      <c r="M2032" s="276">
        <v>0</v>
      </c>
      <c r="N2032" s="276">
        <v>0</v>
      </c>
      <c r="O2032" s="276">
        <v>0</v>
      </c>
      <c r="P2032" s="276">
        <v>0</v>
      </c>
      <c r="Q2032" s="276">
        <v>0</v>
      </c>
      <c r="R2032" s="276">
        <v>0</v>
      </c>
      <c r="S2032" s="276">
        <v>0</v>
      </c>
      <c r="T2032" s="276">
        <v>0</v>
      </c>
      <c r="U2032" s="276">
        <v>0</v>
      </c>
      <c r="V2032" s="1044">
        <v>1</v>
      </c>
      <c r="W2032" s="276">
        <v>1</v>
      </c>
      <c r="X2032" s="276">
        <v>2</v>
      </c>
      <c r="Y2032" s="276">
        <v>2</v>
      </c>
      <c r="Z2032" s="276">
        <v>2</v>
      </c>
      <c r="AA2032" s="276">
        <v>1</v>
      </c>
      <c r="AB2032" s="276">
        <v>4</v>
      </c>
      <c r="AC2032" s="276">
        <v>6</v>
      </c>
      <c r="AD2032" s="448"/>
    </row>
    <row r="2033" spans="1:30" ht="20.399999999999999" customHeight="1">
      <c r="A2033" s="794"/>
      <c r="B2033" s="670" t="s">
        <v>4104</v>
      </c>
      <c r="C2033" s="276">
        <v>0</v>
      </c>
      <c r="D2033" s="276">
        <v>0</v>
      </c>
      <c r="E2033" s="276">
        <v>0</v>
      </c>
      <c r="F2033" s="276">
        <v>0</v>
      </c>
      <c r="G2033" s="1043">
        <v>0</v>
      </c>
      <c r="H2033" s="276">
        <v>0</v>
      </c>
      <c r="I2033" s="276">
        <v>0</v>
      </c>
      <c r="J2033" s="276">
        <v>0</v>
      </c>
      <c r="K2033" s="276">
        <v>0</v>
      </c>
      <c r="L2033" s="276">
        <v>0</v>
      </c>
      <c r="M2033" s="276">
        <v>0</v>
      </c>
      <c r="N2033" s="276">
        <v>0</v>
      </c>
      <c r="O2033" s="276">
        <v>0</v>
      </c>
      <c r="P2033" s="276">
        <v>0</v>
      </c>
      <c r="Q2033" s="276">
        <v>0</v>
      </c>
      <c r="R2033" s="276">
        <v>0</v>
      </c>
      <c r="S2033" s="276">
        <v>0</v>
      </c>
      <c r="T2033" s="276">
        <v>0</v>
      </c>
      <c r="U2033" s="276">
        <v>0</v>
      </c>
      <c r="V2033" s="1044">
        <v>0</v>
      </c>
      <c r="W2033" s="276">
        <v>0</v>
      </c>
      <c r="X2033" s="276">
        <v>0</v>
      </c>
      <c r="Y2033" s="276">
        <v>0</v>
      </c>
      <c r="Z2033" s="276">
        <v>0</v>
      </c>
      <c r="AA2033" s="276">
        <v>0</v>
      </c>
      <c r="AB2033" s="276">
        <v>0</v>
      </c>
      <c r="AC2033" s="276">
        <v>0</v>
      </c>
      <c r="AD2033" s="448"/>
    </row>
    <row r="2034" spans="1:30" ht="20.399999999999999" customHeight="1">
      <c r="A2034" s="407"/>
      <c r="B2034" s="407"/>
      <c r="C2034" s="407"/>
      <c r="D2034" s="407"/>
      <c r="E2034" s="407"/>
      <c r="F2034" s="407"/>
      <c r="G2034" s="407"/>
      <c r="H2034" s="407"/>
      <c r="I2034" s="407"/>
      <c r="J2034" s="407"/>
      <c r="K2034" s="407"/>
      <c r="L2034" s="407"/>
      <c r="M2034" s="407"/>
      <c r="N2034" s="407"/>
      <c r="O2034" s="407"/>
      <c r="P2034" s="407"/>
      <c r="Q2034" s="407"/>
      <c r="R2034" s="407"/>
      <c r="S2034" s="407"/>
      <c r="T2034" s="407"/>
      <c r="U2034" s="407"/>
      <c r="V2034" s="407"/>
      <c r="W2034" s="407"/>
      <c r="X2034" s="407"/>
      <c r="Y2034" s="407"/>
      <c r="Z2034" s="407"/>
      <c r="AA2034" s="407"/>
      <c r="AB2034" s="407"/>
      <c r="AC2034" s="407"/>
      <c r="AD2034" s="448"/>
    </row>
    <row r="2035" spans="1:30" ht="20.399999999999999" customHeight="1">
      <c r="A2035" s="796" t="s">
        <v>2879</v>
      </c>
      <c r="B2035" s="669" t="s">
        <v>2878</v>
      </c>
      <c r="C2035" s="275">
        <v>157</v>
      </c>
      <c r="D2035" s="275">
        <v>157</v>
      </c>
      <c r="E2035" s="275">
        <v>0</v>
      </c>
      <c r="F2035" s="275">
        <v>0</v>
      </c>
      <c r="G2035" s="1041">
        <v>100</v>
      </c>
      <c r="H2035" s="275">
        <v>1</v>
      </c>
      <c r="I2035" s="275">
        <v>0</v>
      </c>
      <c r="J2035" s="275">
        <v>0</v>
      </c>
      <c r="K2035" s="275">
        <v>1</v>
      </c>
      <c r="L2035" s="275">
        <v>0</v>
      </c>
      <c r="M2035" s="275">
        <v>0</v>
      </c>
      <c r="N2035" s="275">
        <v>1</v>
      </c>
      <c r="O2035" s="275">
        <v>2</v>
      </c>
      <c r="P2035" s="275">
        <v>5</v>
      </c>
      <c r="Q2035" s="275">
        <v>16</v>
      </c>
      <c r="R2035" s="275">
        <v>9</v>
      </c>
      <c r="S2035" s="275">
        <v>10</v>
      </c>
      <c r="T2035" s="275">
        <v>17</v>
      </c>
      <c r="U2035" s="275">
        <v>8</v>
      </c>
      <c r="V2035" s="1042">
        <v>24</v>
      </c>
      <c r="W2035" s="275">
        <v>20</v>
      </c>
      <c r="X2035" s="275">
        <v>11</v>
      </c>
      <c r="Y2035" s="275">
        <v>7</v>
      </c>
      <c r="Z2035" s="275">
        <v>8</v>
      </c>
      <c r="AA2035" s="275">
        <v>10</v>
      </c>
      <c r="AB2035" s="275">
        <v>3</v>
      </c>
      <c r="AC2035" s="275">
        <v>5</v>
      </c>
      <c r="AD2035" s="448"/>
    </row>
    <row r="2036" spans="1:30" ht="20.399999999999999" customHeight="1">
      <c r="A2036" s="794"/>
      <c r="B2036" s="670" t="s">
        <v>1468</v>
      </c>
      <c r="C2036" s="276">
        <v>118</v>
      </c>
      <c r="D2036" s="276">
        <v>118</v>
      </c>
      <c r="E2036" s="276">
        <v>0</v>
      </c>
      <c r="F2036" s="276">
        <v>0</v>
      </c>
      <c r="G2036" s="1043">
        <v>100</v>
      </c>
      <c r="H2036" s="276">
        <v>0</v>
      </c>
      <c r="I2036" s="276">
        <v>0</v>
      </c>
      <c r="J2036" s="276">
        <v>0</v>
      </c>
      <c r="K2036" s="276">
        <v>0</v>
      </c>
      <c r="L2036" s="276">
        <v>0</v>
      </c>
      <c r="M2036" s="276">
        <v>0</v>
      </c>
      <c r="N2036" s="276">
        <v>1</v>
      </c>
      <c r="O2036" s="276">
        <v>2</v>
      </c>
      <c r="P2036" s="276">
        <v>5</v>
      </c>
      <c r="Q2036" s="276">
        <v>11</v>
      </c>
      <c r="R2036" s="276">
        <v>5</v>
      </c>
      <c r="S2036" s="276">
        <v>6</v>
      </c>
      <c r="T2036" s="276">
        <v>14</v>
      </c>
      <c r="U2036" s="276">
        <v>5</v>
      </c>
      <c r="V2036" s="1044">
        <v>19</v>
      </c>
      <c r="W2036" s="276">
        <v>19</v>
      </c>
      <c r="X2036" s="276">
        <v>8</v>
      </c>
      <c r="Y2036" s="276">
        <v>6</v>
      </c>
      <c r="Z2036" s="276">
        <v>7</v>
      </c>
      <c r="AA2036" s="276">
        <v>8</v>
      </c>
      <c r="AB2036" s="276">
        <v>0</v>
      </c>
      <c r="AC2036" s="276">
        <v>2</v>
      </c>
      <c r="AD2036" s="448"/>
    </row>
    <row r="2037" spans="1:30" ht="20.399999999999999" customHeight="1">
      <c r="A2037" s="794"/>
      <c r="B2037" s="670" t="s">
        <v>1467</v>
      </c>
      <c r="C2037" s="276">
        <v>39</v>
      </c>
      <c r="D2037" s="276">
        <v>39</v>
      </c>
      <c r="E2037" s="276">
        <v>0</v>
      </c>
      <c r="F2037" s="276">
        <v>0</v>
      </c>
      <c r="G2037" s="1043">
        <v>100</v>
      </c>
      <c r="H2037" s="276">
        <v>1</v>
      </c>
      <c r="I2037" s="276">
        <v>0</v>
      </c>
      <c r="J2037" s="276">
        <v>0</v>
      </c>
      <c r="K2037" s="276">
        <v>1</v>
      </c>
      <c r="L2037" s="276">
        <v>0</v>
      </c>
      <c r="M2037" s="276">
        <v>0</v>
      </c>
      <c r="N2037" s="276">
        <v>0</v>
      </c>
      <c r="O2037" s="276">
        <v>0</v>
      </c>
      <c r="P2037" s="276">
        <v>0</v>
      </c>
      <c r="Q2037" s="276">
        <v>5</v>
      </c>
      <c r="R2037" s="276">
        <v>4</v>
      </c>
      <c r="S2037" s="276">
        <v>4</v>
      </c>
      <c r="T2037" s="276">
        <v>3</v>
      </c>
      <c r="U2037" s="276">
        <v>3</v>
      </c>
      <c r="V2037" s="1044">
        <v>5</v>
      </c>
      <c r="W2037" s="276">
        <v>1</v>
      </c>
      <c r="X2037" s="276">
        <v>3</v>
      </c>
      <c r="Y2037" s="276">
        <v>1</v>
      </c>
      <c r="Z2037" s="276">
        <v>1</v>
      </c>
      <c r="AA2037" s="276">
        <v>2</v>
      </c>
      <c r="AB2037" s="276">
        <v>3</v>
      </c>
      <c r="AC2037" s="276">
        <v>3</v>
      </c>
      <c r="AD2037" s="448"/>
    </row>
    <row r="2038" spans="1:30" ht="20.399999999999999" customHeight="1">
      <c r="A2038" s="794"/>
      <c r="B2038" s="670" t="s">
        <v>4104</v>
      </c>
      <c r="C2038" s="276">
        <v>0</v>
      </c>
      <c r="D2038" s="276">
        <v>0</v>
      </c>
      <c r="E2038" s="276">
        <v>0</v>
      </c>
      <c r="F2038" s="276">
        <v>0</v>
      </c>
      <c r="G2038" s="1043">
        <v>0</v>
      </c>
      <c r="H2038" s="276">
        <v>0</v>
      </c>
      <c r="I2038" s="276">
        <v>0</v>
      </c>
      <c r="J2038" s="276">
        <v>0</v>
      </c>
      <c r="K2038" s="276">
        <v>0</v>
      </c>
      <c r="L2038" s="276">
        <v>0</v>
      </c>
      <c r="M2038" s="276">
        <v>0</v>
      </c>
      <c r="N2038" s="276">
        <v>0</v>
      </c>
      <c r="O2038" s="276">
        <v>0</v>
      </c>
      <c r="P2038" s="276">
        <v>0</v>
      </c>
      <c r="Q2038" s="276">
        <v>0</v>
      </c>
      <c r="R2038" s="276">
        <v>0</v>
      </c>
      <c r="S2038" s="276">
        <v>0</v>
      </c>
      <c r="T2038" s="276">
        <v>0</v>
      </c>
      <c r="U2038" s="276">
        <v>0</v>
      </c>
      <c r="V2038" s="1044">
        <v>0</v>
      </c>
      <c r="W2038" s="276">
        <v>0</v>
      </c>
      <c r="X2038" s="276">
        <v>0</v>
      </c>
      <c r="Y2038" s="276">
        <v>0</v>
      </c>
      <c r="Z2038" s="276">
        <v>0</v>
      </c>
      <c r="AA2038" s="276">
        <v>0</v>
      </c>
      <c r="AB2038" s="276">
        <v>0</v>
      </c>
      <c r="AC2038" s="276">
        <v>0</v>
      </c>
      <c r="AD2038" s="448"/>
    </row>
    <row r="2039" spans="1:30" ht="20.399999999999999" customHeight="1">
      <c r="A2039" s="407"/>
      <c r="B2039" s="407"/>
      <c r="C2039" s="407"/>
      <c r="D2039" s="407"/>
      <c r="E2039" s="407"/>
      <c r="F2039" s="407"/>
      <c r="G2039" s="407"/>
      <c r="H2039" s="407"/>
      <c r="I2039" s="407"/>
      <c r="J2039" s="407"/>
      <c r="K2039" s="407"/>
      <c r="L2039" s="407"/>
      <c r="M2039" s="407"/>
      <c r="N2039" s="407"/>
      <c r="O2039" s="407"/>
      <c r="P2039" s="407"/>
      <c r="Q2039" s="407"/>
      <c r="R2039" s="407"/>
      <c r="S2039" s="407"/>
      <c r="T2039" s="407"/>
      <c r="U2039" s="407"/>
      <c r="V2039" s="407"/>
      <c r="W2039" s="407"/>
      <c r="X2039" s="407"/>
      <c r="Y2039" s="407"/>
      <c r="Z2039" s="407"/>
      <c r="AA2039" s="407"/>
      <c r="AB2039" s="407"/>
      <c r="AC2039" s="407"/>
      <c r="AD2039" s="448"/>
    </row>
    <row r="2040" spans="1:30" ht="20.399999999999999" customHeight="1">
      <c r="A2040" s="796" t="s">
        <v>4783</v>
      </c>
      <c r="B2040" s="669" t="s">
        <v>4784</v>
      </c>
      <c r="C2040" s="275">
        <v>1</v>
      </c>
      <c r="D2040" s="275">
        <v>1</v>
      </c>
      <c r="E2040" s="275">
        <v>0</v>
      </c>
      <c r="F2040" s="275">
        <v>0</v>
      </c>
      <c r="G2040" s="1041">
        <v>100</v>
      </c>
      <c r="H2040" s="275">
        <v>0</v>
      </c>
      <c r="I2040" s="275">
        <v>0</v>
      </c>
      <c r="J2040" s="275">
        <v>0</v>
      </c>
      <c r="K2040" s="275">
        <v>0</v>
      </c>
      <c r="L2040" s="275">
        <v>0</v>
      </c>
      <c r="M2040" s="275">
        <v>0</v>
      </c>
      <c r="N2040" s="275">
        <v>0</v>
      </c>
      <c r="O2040" s="275">
        <v>0</v>
      </c>
      <c r="P2040" s="275">
        <v>0</v>
      </c>
      <c r="Q2040" s="275">
        <v>0</v>
      </c>
      <c r="R2040" s="275">
        <v>0</v>
      </c>
      <c r="S2040" s="275">
        <v>0</v>
      </c>
      <c r="T2040" s="275">
        <v>0</v>
      </c>
      <c r="U2040" s="275">
        <v>0</v>
      </c>
      <c r="V2040" s="1042">
        <v>0</v>
      </c>
      <c r="W2040" s="275">
        <v>0</v>
      </c>
      <c r="X2040" s="275">
        <v>0</v>
      </c>
      <c r="Y2040" s="275">
        <v>0</v>
      </c>
      <c r="Z2040" s="275">
        <v>0</v>
      </c>
      <c r="AA2040" s="275">
        <v>0</v>
      </c>
      <c r="AB2040" s="275">
        <v>0</v>
      </c>
      <c r="AC2040" s="275">
        <v>1</v>
      </c>
      <c r="AD2040" s="448"/>
    </row>
    <row r="2041" spans="1:30" ht="20.399999999999999" customHeight="1">
      <c r="A2041" s="794"/>
      <c r="B2041" s="670" t="s">
        <v>1468</v>
      </c>
      <c r="C2041" s="276">
        <v>0</v>
      </c>
      <c r="D2041" s="276">
        <v>0</v>
      </c>
      <c r="E2041" s="276">
        <v>0</v>
      </c>
      <c r="F2041" s="276">
        <v>0</v>
      </c>
      <c r="G2041" s="1043">
        <v>0</v>
      </c>
      <c r="H2041" s="276">
        <v>0</v>
      </c>
      <c r="I2041" s="276">
        <v>0</v>
      </c>
      <c r="J2041" s="276">
        <v>0</v>
      </c>
      <c r="K2041" s="276">
        <v>0</v>
      </c>
      <c r="L2041" s="276">
        <v>0</v>
      </c>
      <c r="M2041" s="276">
        <v>0</v>
      </c>
      <c r="N2041" s="276">
        <v>0</v>
      </c>
      <c r="O2041" s="276">
        <v>0</v>
      </c>
      <c r="P2041" s="276">
        <v>0</v>
      </c>
      <c r="Q2041" s="276">
        <v>0</v>
      </c>
      <c r="R2041" s="276">
        <v>0</v>
      </c>
      <c r="S2041" s="276">
        <v>0</v>
      </c>
      <c r="T2041" s="276">
        <v>0</v>
      </c>
      <c r="U2041" s="276">
        <v>0</v>
      </c>
      <c r="V2041" s="1044">
        <v>0</v>
      </c>
      <c r="W2041" s="276">
        <v>0</v>
      </c>
      <c r="X2041" s="276">
        <v>0</v>
      </c>
      <c r="Y2041" s="276">
        <v>0</v>
      </c>
      <c r="Z2041" s="276">
        <v>0</v>
      </c>
      <c r="AA2041" s="276">
        <v>0</v>
      </c>
      <c r="AB2041" s="276">
        <v>0</v>
      </c>
      <c r="AC2041" s="276">
        <v>0</v>
      </c>
      <c r="AD2041" s="448"/>
    </row>
    <row r="2042" spans="1:30" ht="20.399999999999999" customHeight="1">
      <c r="A2042" s="794"/>
      <c r="B2042" s="670" t="s">
        <v>1467</v>
      </c>
      <c r="C2042" s="276">
        <v>1</v>
      </c>
      <c r="D2042" s="276">
        <v>1</v>
      </c>
      <c r="E2042" s="276">
        <v>0</v>
      </c>
      <c r="F2042" s="276">
        <v>0</v>
      </c>
      <c r="G2042" s="1043">
        <v>100</v>
      </c>
      <c r="H2042" s="276">
        <v>0</v>
      </c>
      <c r="I2042" s="276">
        <v>0</v>
      </c>
      <c r="J2042" s="276">
        <v>0</v>
      </c>
      <c r="K2042" s="276">
        <v>0</v>
      </c>
      <c r="L2042" s="276">
        <v>0</v>
      </c>
      <c r="M2042" s="276">
        <v>0</v>
      </c>
      <c r="N2042" s="276">
        <v>0</v>
      </c>
      <c r="O2042" s="276">
        <v>0</v>
      </c>
      <c r="P2042" s="276">
        <v>0</v>
      </c>
      <c r="Q2042" s="276">
        <v>0</v>
      </c>
      <c r="R2042" s="276">
        <v>0</v>
      </c>
      <c r="S2042" s="276">
        <v>0</v>
      </c>
      <c r="T2042" s="276">
        <v>0</v>
      </c>
      <c r="U2042" s="276">
        <v>0</v>
      </c>
      <c r="V2042" s="1044">
        <v>0</v>
      </c>
      <c r="W2042" s="276">
        <v>0</v>
      </c>
      <c r="X2042" s="276">
        <v>0</v>
      </c>
      <c r="Y2042" s="276">
        <v>0</v>
      </c>
      <c r="Z2042" s="276">
        <v>0</v>
      </c>
      <c r="AA2042" s="276">
        <v>0</v>
      </c>
      <c r="AB2042" s="276">
        <v>0</v>
      </c>
      <c r="AC2042" s="276">
        <v>1</v>
      </c>
      <c r="AD2042" s="448"/>
    </row>
    <row r="2043" spans="1:30" ht="20.399999999999999" customHeight="1">
      <c r="A2043" s="794"/>
      <c r="B2043" s="670" t="s">
        <v>4104</v>
      </c>
      <c r="C2043" s="276">
        <v>0</v>
      </c>
      <c r="D2043" s="276">
        <v>0</v>
      </c>
      <c r="E2043" s="276">
        <v>0</v>
      </c>
      <c r="F2043" s="276">
        <v>0</v>
      </c>
      <c r="G2043" s="1043">
        <v>0</v>
      </c>
      <c r="H2043" s="276">
        <v>0</v>
      </c>
      <c r="I2043" s="276">
        <v>0</v>
      </c>
      <c r="J2043" s="276">
        <v>0</v>
      </c>
      <c r="K2043" s="276">
        <v>0</v>
      </c>
      <c r="L2043" s="276">
        <v>0</v>
      </c>
      <c r="M2043" s="276">
        <v>0</v>
      </c>
      <c r="N2043" s="276">
        <v>0</v>
      </c>
      <c r="O2043" s="276">
        <v>0</v>
      </c>
      <c r="P2043" s="276">
        <v>0</v>
      </c>
      <c r="Q2043" s="276">
        <v>0</v>
      </c>
      <c r="R2043" s="276">
        <v>0</v>
      </c>
      <c r="S2043" s="276">
        <v>0</v>
      </c>
      <c r="T2043" s="276">
        <v>0</v>
      </c>
      <c r="U2043" s="276">
        <v>0</v>
      </c>
      <c r="V2043" s="1044">
        <v>0</v>
      </c>
      <c r="W2043" s="276">
        <v>0</v>
      </c>
      <c r="X2043" s="276">
        <v>0</v>
      </c>
      <c r="Y2043" s="276">
        <v>0</v>
      </c>
      <c r="Z2043" s="276">
        <v>0</v>
      </c>
      <c r="AA2043" s="276">
        <v>0</v>
      </c>
      <c r="AB2043" s="276">
        <v>0</v>
      </c>
      <c r="AC2043" s="276">
        <v>0</v>
      </c>
      <c r="AD2043" s="448"/>
    </row>
    <row r="2044" spans="1:30" ht="20.399999999999999" customHeight="1">
      <c r="A2044" s="407"/>
      <c r="B2044" s="407"/>
      <c r="C2044" s="407"/>
      <c r="D2044" s="407"/>
      <c r="E2044" s="407"/>
      <c r="F2044" s="407"/>
      <c r="G2044" s="407"/>
      <c r="H2044" s="407"/>
      <c r="I2044" s="407"/>
      <c r="J2044" s="407"/>
      <c r="K2044" s="407"/>
      <c r="L2044" s="407"/>
      <c r="M2044" s="407"/>
      <c r="N2044" s="407"/>
      <c r="O2044" s="407"/>
      <c r="P2044" s="407"/>
      <c r="Q2044" s="407"/>
      <c r="R2044" s="407"/>
      <c r="S2044" s="407"/>
      <c r="T2044" s="407"/>
      <c r="U2044" s="407"/>
      <c r="V2044" s="407"/>
      <c r="W2044" s="407"/>
      <c r="X2044" s="407"/>
      <c r="Y2044" s="407"/>
      <c r="Z2044" s="407"/>
      <c r="AA2044" s="407"/>
      <c r="AB2044" s="407"/>
      <c r="AC2044" s="407"/>
      <c r="AD2044" s="448"/>
    </row>
    <row r="2045" spans="1:30" ht="20.399999999999999" customHeight="1">
      <c r="A2045" s="796" t="s">
        <v>2877</v>
      </c>
      <c r="B2045" s="669" t="s">
        <v>2876</v>
      </c>
      <c r="C2045" s="275">
        <v>1303</v>
      </c>
      <c r="D2045" s="275">
        <v>1303</v>
      </c>
      <c r="E2045" s="275">
        <v>0</v>
      </c>
      <c r="F2045" s="275">
        <v>0</v>
      </c>
      <c r="G2045" s="1041">
        <v>100</v>
      </c>
      <c r="H2045" s="275">
        <v>3</v>
      </c>
      <c r="I2045" s="275">
        <v>0</v>
      </c>
      <c r="J2045" s="275">
        <v>0</v>
      </c>
      <c r="K2045" s="275">
        <v>3</v>
      </c>
      <c r="L2045" s="275">
        <v>0</v>
      </c>
      <c r="M2045" s="275">
        <v>0</v>
      </c>
      <c r="N2045" s="275">
        <v>0</v>
      </c>
      <c r="O2045" s="275">
        <v>0</v>
      </c>
      <c r="P2045" s="275">
        <v>0</v>
      </c>
      <c r="Q2045" s="275">
        <v>1</v>
      </c>
      <c r="R2045" s="275">
        <v>2</v>
      </c>
      <c r="S2045" s="275">
        <v>1</v>
      </c>
      <c r="T2045" s="275">
        <v>2</v>
      </c>
      <c r="U2045" s="275">
        <v>8</v>
      </c>
      <c r="V2045" s="1042">
        <v>27</v>
      </c>
      <c r="W2045" s="275">
        <v>49</v>
      </c>
      <c r="X2045" s="275">
        <v>77</v>
      </c>
      <c r="Y2045" s="275">
        <v>130</v>
      </c>
      <c r="Z2045" s="275">
        <v>210</v>
      </c>
      <c r="AA2045" s="275">
        <v>228</v>
      </c>
      <c r="AB2045" s="275">
        <v>248</v>
      </c>
      <c r="AC2045" s="275">
        <v>317</v>
      </c>
      <c r="AD2045" s="448"/>
    </row>
    <row r="2046" spans="1:30" ht="20.399999999999999" customHeight="1">
      <c r="A2046" s="794"/>
      <c r="B2046" s="670" t="s">
        <v>1468</v>
      </c>
      <c r="C2046" s="276">
        <v>572</v>
      </c>
      <c r="D2046" s="276">
        <v>572</v>
      </c>
      <c r="E2046" s="276">
        <v>0</v>
      </c>
      <c r="F2046" s="276">
        <v>0</v>
      </c>
      <c r="G2046" s="1043">
        <v>100</v>
      </c>
      <c r="H2046" s="276">
        <v>1</v>
      </c>
      <c r="I2046" s="276">
        <v>0</v>
      </c>
      <c r="J2046" s="276">
        <v>0</v>
      </c>
      <c r="K2046" s="276">
        <v>1</v>
      </c>
      <c r="L2046" s="276">
        <v>0</v>
      </c>
      <c r="M2046" s="276">
        <v>0</v>
      </c>
      <c r="N2046" s="276">
        <v>0</v>
      </c>
      <c r="O2046" s="276">
        <v>0</v>
      </c>
      <c r="P2046" s="276">
        <v>0</v>
      </c>
      <c r="Q2046" s="276">
        <v>0</v>
      </c>
      <c r="R2046" s="276">
        <v>1</v>
      </c>
      <c r="S2046" s="276">
        <v>0</v>
      </c>
      <c r="T2046" s="276">
        <v>2</v>
      </c>
      <c r="U2046" s="276">
        <v>5</v>
      </c>
      <c r="V2046" s="1044">
        <v>15</v>
      </c>
      <c r="W2046" s="276">
        <v>28</v>
      </c>
      <c r="X2046" s="276">
        <v>44</v>
      </c>
      <c r="Y2046" s="276">
        <v>68</v>
      </c>
      <c r="Z2046" s="276">
        <v>94</v>
      </c>
      <c r="AA2046" s="276">
        <v>121</v>
      </c>
      <c r="AB2046" s="276">
        <v>93</v>
      </c>
      <c r="AC2046" s="276">
        <v>100</v>
      </c>
      <c r="AD2046" s="448"/>
    </row>
    <row r="2047" spans="1:30" ht="20.399999999999999" customHeight="1">
      <c r="A2047" s="794"/>
      <c r="B2047" s="670" t="s">
        <v>1467</v>
      </c>
      <c r="C2047" s="276">
        <v>731</v>
      </c>
      <c r="D2047" s="276">
        <v>731</v>
      </c>
      <c r="E2047" s="276">
        <v>0</v>
      </c>
      <c r="F2047" s="276">
        <v>0</v>
      </c>
      <c r="G2047" s="1043">
        <v>100</v>
      </c>
      <c r="H2047" s="276">
        <v>2</v>
      </c>
      <c r="I2047" s="276">
        <v>0</v>
      </c>
      <c r="J2047" s="276">
        <v>0</v>
      </c>
      <c r="K2047" s="276">
        <v>2</v>
      </c>
      <c r="L2047" s="276">
        <v>0</v>
      </c>
      <c r="M2047" s="276">
        <v>0</v>
      </c>
      <c r="N2047" s="276">
        <v>0</v>
      </c>
      <c r="O2047" s="276">
        <v>0</v>
      </c>
      <c r="P2047" s="276">
        <v>0</v>
      </c>
      <c r="Q2047" s="276">
        <v>1</v>
      </c>
      <c r="R2047" s="276">
        <v>1</v>
      </c>
      <c r="S2047" s="276">
        <v>1</v>
      </c>
      <c r="T2047" s="276">
        <v>0</v>
      </c>
      <c r="U2047" s="276">
        <v>3</v>
      </c>
      <c r="V2047" s="1044">
        <v>12</v>
      </c>
      <c r="W2047" s="276">
        <v>21</v>
      </c>
      <c r="X2047" s="276">
        <v>33</v>
      </c>
      <c r="Y2047" s="276">
        <v>62</v>
      </c>
      <c r="Z2047" s="276">
        <v>116</v>
      </c>
      <c r="AA2047" s="276">
        <v>107</v>
      </c>
      <c r="AB2047" s="276">
        <v>155</v>
      </c>
      <c r="AC2047" s="276">
        <v>217</v>
      </c>
      <c r="AD2047" s="448"/>
    </row>
    <row r="2048" spans="1:30" ht="20.399999999999999" customHeight="1">
      <c r="A2048" s="794"/>
      <c r="B2048" s="670" t="s">
        <v>4104</v>
      </c>
      <c r="C2048" s="276">
        <v>0</v>
      </c>
      <c r="D2048" s="276">
        <v>0</v>
      </c>
      <c r="E2048" s="276">
        <v>0</v>
      </c>
      <c r="F2048" s="276">
        <v>0</v>
      </c>
      <c r="G2048" s="1043">
        <v>0</v>
      </c>
      <c r="H2048" s="276">
        <v>0</v>
      </c>
      <c r="I2048" s="276">
        <v>0</v>
      </c>
      <c r="J2048" s="276">
        <v>0</v>
      </c>
      <c r="K2048" s="276">
        <v>0</v>
      </c>
      <c r="L2048" s="276">
        <v>0</v>
      </c>
      <c r="M2048" s="276">
        <v>0</v>
      </c>
      <c r="N2048" s="276">
        <v>0</v>
      </c>
      <c r="O2048" s="276">
        <v>0</v>
      </c>
      <c r="P2048" s="276">
        <v>0</v>
      </c>
      <c r="Q2048" s="276">
        <v>0</v>
      </c>
      <c r="R2048" s="276">
        <v>0</v>
      </c>
      <c r="S2048" s="276">
        <v>0</v>
      </c>
      <c r="T2048" s="276">
        <v>0</v>
      </c>
      <c r="U2048" s="276">
        <v>0</v>
      </c>
      <c r="V2048" s="1044">
        <v>0</v>
      </c>
      <c r="W2048" s="276">
        <v>0</v>
      </c>
      <c r="X2048" s="276">
        <v>0</v>
      </c>
      <c r="Y2048" s="276">
        <v>0</v>
      </c>
      <c r="Z2048" s="276">
        <v>0</v>
      </c>
      <c r="AA2048" s="276">
        <v>0</v>
      </c>
      <c r="AB2048" s="276">
        <v>0</v>
      </c>
      <c r="AC2048" s="276">
        <v>0</v>
      </c>
      <c r="AD2048" s="448"/>
    </row>
    <row r="2049" spans="1:30" ht="20.399999999999999" customHeight="1">
      <c r="A2049" s="407"/>
      <c r="B2049" s="407"/>
      <c r="C2049" s="407"/>
      <c r="D2049" s="407"/>
      <c r="E2049" s="407"/>
      <c r="F2049" s="407"/>
      <c r="G2049" s="407"/>
      <c r="H2049" s="407"/>
      <c r="I2049" s="407"/>
      <c r="J2049" s="407"/>
      <c r="K2049" s="407"/>
      <c r="L2049" s="407"/>
      <c r="M2049" s="407"/>
      <c r="N2049" s="407"/>
      <c r="O2049" s="407"/>
      <c r="P2049" s="407"/>
      <c r="Q2049" s="407"/>
      <c r="R2049" s="407"/>
      <c r="S2049" s="407"/>
      <c r="T2049" s="407"/>
      <c r="U2049" s="407"/>
      <c r="V2049" s="407"/>
      <c r="W2049" s="407"/>
      <c r="X2049" s="407"/>
      <c r="Y2049" s="407"/>
      <c r="Z2049" s="407"/>
      <c r="AA2049" s="407"/>
      <c r="AB2049" s="407"/>
      <c r="AC2049" s="407"/>
      <c r="AD2049" s="448"/>
    </row>
    <row r="2050" spans="1:30" ht="20.399999999999999" customHeight="1">
      <c r="A2050" s="796" t="s">
        <v>2875</v>
      </c>
      <c r="B2050" s="669" t="s">
        <v>2874</v>
      </c>
      <c r="C2050" s="275">
        <v>15</v>
      </c>
      <c r="D2050" s="275">
        <v>15</v>
      </c>
      <c r="E2050" s="275">
        <v>0</v>
      </c>
      <c r="F2050" s="275">
        <v>0</v>
      </c>
      <c r="G2050" s="1041">
        <v>100</v>
      </c>
      <c r="H2050" s="275">
        <v>0</v>
      </c>
      <c r="I2050" s="275">
        <v>0</v>
      </c>
      <c r="J2050" s="275">
        <v>0</v>
      </c>
      <c r="K2050" s="275">
        <v>0</v>
      </c>
      <c r="L2050" s="275">
        <v>0</v>
      </c>
      <c r="M2050" s="275">
        <v>0</v>
      </c>
      <c r="N2050" s="275">
        <v>0</v>
      </c>
      <c r="O2050" s="275">
        <v>0</v>
      </c>
      <c r="P2050" s="275">
        <v>0</v>
      </c>
      <c r="Q2050" s="275">
        <v>0</v>
      </c>
      <c r="R2050" s="275">
        <v>2</v>
      </c>
      <c r="S2050" s="275">
        <v>1</v>
      </c>
      <c r="T2050" s="275">
        <v>1</v>
      </c>
      <c r="U2050" s="275">
        <v>0</v>
      </c>
      <c r="V2050" s="1042">
        <v>2</v>
      </c>
      <c r="W2050" s="275">
        <v>2</v>
      </c>
      <c r="X2050" s="275">
        <v>0</v>
      </c>
      <c r="Y2050" s="275">
        <v>0</v>
      </c>
      <c r="Z2050" s="275">
        <v>1</v>
      </c>
      <c r="AA2050" s="275">
        <v>1</v>
      </c>
      <c r="AB2050" s="275">
        <v>2</v>
      </c>
      <c r="AC2050" s="275">
        <v>3</v>
      </c>
      <c r="AD2050" s="448"/>
    </row>
    <row r="2051" spans="1:30" ht="20.399999999999999" customHeight="1">
      <c r="A2051" s="794"/>
      <c r="B2051" s="670" t="s">
        <v>1468</v>
      </c>
      <c r="C2051" s="276">
        <v>8</v>
      </c>
      <c r="D2051" s="276">
        <v>8</v>
      </c>
      <c r="E2051" s="276">
        <v>0</v>
      </c>
      <c r="F2051" s="276">
        <v>0</v>
      </c>
      <c r="G2051" s="1043">
        <v>100</v>
      </c>
      <c r="H2051" s="276">
        <v>0</v>
      </c>
      <c r="I2051" s="276">
        <v>0</v>
      </c>
      <c r="J2051" s="276">
        <v>0</v>
      </c>
      <c r="K2051" s="276">
        <v>0</v>
      </c>
      <c r="L2051" s="276">
        <v>0</v>
      </c>
      <c r="M2051" s="276">
        <v>0</v>
      </c>
      <c r="N2051" s="276">
        <v>0</v>
      </c>
      <c r="O2051" s="276">
        <v>0</v>
      </c>
      <c r="P2051" s="276">
        <v>0</v>
      </c>
      <c r="Q2051" s="276">
        <v>0</v>
      </c>
      <c r="R2051" s="276">
        <v>1</v>
      </c>
      <c r="S2051" s="276">
        <v>0</v>
      </c>
      <c r="T2051" s="276">
        <v>1</v>
      </c>
      <c r="U2051" s="276">
        <v>0</v>
      </c>
      <c r="V2051" s="1044">
        <v>2</v>
      </c>
      <c r="W2051" s="276">
        <v>0</v>
      </c>
      <c r="X2051" s="276">
        <v>0</v>
      </c>
      <c r="Y2051" s="276">
        <v>0</v>
      </c>
      <c r="Z2051" s="276">
        <v>1</v>
      </c>
      <c r="AA2051" s="276">
        <v>1</v>
      </c>
      <c r="AB2051" s="276">
        <v>2</v>
      </c>
      <c r="AC2051" s="276">
        <v>0</v>
      </c>
      <c r="AD2051" s="448"/>
    </row>
    <row r="2052" spans="1:30" ht="20.399999999999999" customHeight="1">
      <c r="A2052" s="794"/>
      <c r="B2052" s="670" t="s">
        <v>1467</v>
      </c>
      <c r="C2052" s="276">
        <v>7</v>
      </c>
      <c r="D2052" s="276">
        <v>7</v>
      </c>
      <c r="E2052" s="276">
        <v>0</v>
      </c>
      <c r="F2052" s="276">
        <v>0</v>
      </c>
      <c r="G2052" s="1043">
        <v>100</v>
      </c>
      <c r="H2052" s="276">
        <v>0</v>
      </c>
      <c r="I2052" s="276">
        <v>0</v>
      </c>
      <c r="J2052" s="276">
        <v>0</v>
      </c>
      <c r="K2052" s="276">
        <v>0</v>
      </c>
      <c r="L2052" s="276">
        <v>0</v>
      </c>
      <c r="M2052" s="276">
        <v>0</v>
      </c>
      <c r="N2052" s="276">
        <v>0</v>
      </c>
      <c r="O2052" s="276">
        <v>0</v>
      </c>
      <c r="P2052" s="276">
        <v>0</v>
      </c>
      <c r="Q2052" s="276">
        <v>0</v>
      </c>
      <c r="R2052" s="276">
        <v>1</v>
      </c>
      <c r="S2052" s="276">
        <v>1</v>
      </c>
      <c r="T2052" s="276">
        <v>0</v>
      </c>
      <c r="U2052" s="276">
        <v>0</v>
      </c>
      <c r="V2052" s="1044">
        <v>0</v>
      </c>
      <c r="W2052" s="276">
        <v>2</v>
      </c>
      <c r="X2052" s="276">
        <v>0</v>
      </c>
      <c r="Y2052" s="276">
        <v>0</v>
      </c>
      <c r="Z2052" s="276">
        <v>0</v>
      </c>
      <c r="AA2052" s="276">
        <v>0</v>
      </c>
      <c r="AB2052" s="276">
        <v>0</v>
      </c>
      <c r="AC2052" s="276">
        <v>3</v>
      </c>
      <c r="AD2052" s="448"/>
    </row>
    <row r="2053" spans="1:30" ht="20.399999999999999" customHeight="1">
      <c r="A2053" s="794"/>
      <c r="B2053" s="670" t="s">
        <v>4104</v>
      </c>
      <c r="C2053" s="276">
        <v>0</v>
      </c>
      <c r="D2053" s="276">
        <v>0</v>
      </c>
      <c r="E2053" s="276">
        <v>0</v>
      </c>
      <c r="F2053" s="276">
        <v>0</v>
      </c>
      <c r="G2053" s="1043">
        <v>0</v>
      </c>
      <c r="H2053" s="276">
        <v>0</v>
      </c>
      <c r="I2053" s="276">
        <v>0</v>
      </c>
      <c r="J2053" s="276">
        <v>0</v>
      </c>
      <c r="K2053" s="276">
        <v>0</v>
      </c>
      <c r="L2053" s="276">
        <v>0</v>
      </c>
      <c r="M2053" s="276">
        <v>0</v>
      </c>
      <c r="N2053" s="276">
        <v>0</v>
      </c>
      <c r="O2053" s="276">
        <v>0</v>
      </c>
      <c r="P2053" s="276">
        <v>0</v>
      </c>
      <c r="Q2053" s="276">
        <v>0</v>
      </c>
      <c r="R2053" s="276">
        <v>0</v>
      </c>
      <c r="S2053" s="276">
        <v>0</v>
      </c>
      <c r="T2053" s="276">
        <v>0</v>
      </c>
      <c r="U2053" s="276">
        <v>0</v>
      </c>
      <c r="V2053" s="1044">
        <v>0</v>
      </c>
      <c r="W2053" s="276">
        <v>0</v>
      </c>
      <c r="X2053" s="276">
        <v>0</v>
      </c>
      <c r="Y2053" s="276">
        <v>0</v>
      </c>
      <c r="Z2053" s="276">
        <v>0</v>
      </c>
      <c r="AA2053" s="276">
        <v>0</v>
      </c>
      <c r="AB2053" s="276">
        <v>0</v>
      </c>
      <c r="AC2053" s="276">
        <v>0</v>
      </c>
      <c r="AD2053" s="448"/>
    </row>
    <row r="2054" spans="1:30" ht="20.399999999999999" customHeight="1">
      <c r="A2054" s="407"/>
      <c r="B2054" s="407"/>
      <c r="C2054" s="407"/>
      <c r="D2054" s="407"/>
      <c r="E2054" s="407"/>
      <c r="F2054" s="407"/>
      <c r="G2054" s="407"/>
      <c r="H2054" s="407"/>
      <c r="I2054" s="407"/>
      <c r="J2054" s="407"/>
      <c r="K2054" s="407"/>
      <c r="L2054" s="407"/>
      <c r="M2054" s="407"/>
      <c r="N2054" s="407"/>
      <c r="O2054" s="407"/>
      <c r="P2054" s="407"/>
      <c r="Q2054" s="407"/>
      <c r="R2054" s="407"/>
      <c r="S2054" s="407"/>
      <c r="T2054" s="407"/>
      <c r="U2054" s="407"/>
      <c r="V2054" s="407"/>
      <c r="W2054" s="407"/>
      <c r="X2054" s="407"/>
      <c r="Y2054" s="407"/>
      <c r="Z2054" s="407"/>
      <c r="AA2054" s="407"/>
      <c r="AB2054" s="407"/>
      <c r="AC2054" s="407"/>
      <c r="AD2054" s="448"/>
    </row>
    <row r="2055" spans="1:30" ht="20.399999999999999" customHeight="1">
      <c r="A2055" s="796" t="s">
        <v>2873</v>
      </c>
      <c r="B2055" s="669" t="s">
        <v>2872</v>
      </c>
      <c r="C2055" s="275">
        <v>20</v>
      </c>
      <c r="D2055" s="275">
        <v>20</v>
      </c>
      <c r="E2055" s="275">
        <v>0</v>
      </c>
      <c r="F2055" s="275">
        <v>0</v>
      </c>
      <c r="G2055" s="1041">
        <v>100</v>
      </c>
      <c r="H2055" s="275">
        <v>0</v>
      </c>
      <c r="I2055" s="275">
        <v>0</v>
      </c>
      <c r="J2055" s="275">
        <v>0</v>
      </c>
      <c r="K2055" s="275">
        <v>0</v>
      </c>
      <c r="L2055" s="275">
        <v>0</v>
      </c>
      <c r="M2055" s="275">
        <v>0</v>
      </c>
      <c r="N2055" s="275">
        <v>0</v>
      </c>
      <c r="O2055" s="275">
        <v>0</v>
      </c>
      <c r="P2055" s="275">
        <v>0</v>
      </c>
      <c r="Q2055" s="275">
        <v>0</v>
      </c>
      <c r="R2055" s="275">
        <v>1</v>
      </c>
      <c r="S2055" s="275">
        <v>0</v>
      </c>
      <c r="T2055" s="275">
        <v>2</v>
      </c>
      <c r="U2055" s="275">
        <v>0</v>
      </c>
      <c r="V2055" s="1042">
        <v>0</v>
      </c>
      <c r="W2055" s="275">
        <v>1</v>
      </c>
      <c r="X2055" s="275">
        <v>4</v>
      </c>
      <c r="Y2055" s="275">
        <v>0</v>
      </c>
      <c r="Z2055" s="275">
        <v>4</v>
      </c>
      <c r="AA2055" s="275">
        <v>5</v>
      </c>
      <c r="AB2055" s="275">
        <v>1</v>
      </c>
      <c r="AC2055" s="275">
        <v>2</v>
      </c>
      <c r="AD2055" s="448"/>
    </row>
    <row r="2056" spans="1:30" ht="20.399999999999999" customHeight="1">
      <c r="A2056" s="794"/>
      <c r="B2056" s="670" t="s">
        <v>1468</v>
      </c>
      <c r="C2056" s="276">
        <v>13</v>
      </c>
      <c r="D2056" s="276">
        <v>13</v>
      </c>
      <c r="E2056" s="276">
        <v>0</v>
      </c>
      <c r="F2056" s="276">
        <v>0</v>
      </c>
      <c r="G2056" s="1043">
        <v>100</v>
      </c>
      <c r="H2056" s="276">
        <v>0</v>
      </c>
      <c r="I2056" s="276">
        <v>0</v>
      </c>
      <c r="J2056" s="276">
        <v>0</v>
      </c>
      <c r="K2056" s="276">
        <v>0</v>
      </c>
      <c r="L2056" s="276">
        <v>0</v>
      </c>
      <c r="M2056" s="276">
        <v>0</v>
      </c>
      <c r="N2056" s="276">
        <v>0</v>
      </c>
      <c r="O2056" s="276">
        <v>0</v>
      </c>
      <c r="P2056" s="276">
        <v>0</v>
      </c>
      <c r="Q2056" s="276">
        <v>0</v>
      </c>
      <c r="R2056" s="276">
        <v>1</v>
      </c>
      <c r="S2056" s="276">
        <v>0</v>
      </c>
      <c r="T2056" s="276">
        <v>1</v>
      </c>
      <c r="U2056" s="276">
        <v>0</v>
      </c>
      <c r="V2056" s="1044">
        <v>0</v>
      </c>
      <c r="W2056" s="276">
        <v>1</v>
      </c>
      <c r="X2056" s="276">
        <v>4</v>
      </c>
      <c r="Y2056" s="276">
        <v>0</v>
      </c>
      <c r="Z2056" s="276">
        <v>3</v>
      </c>
      <c r="AA2056" s="276">
        <v>1</v>
      </c>
      <c r="AB2056" s="276">
        <v>1</v>
      </c>
      <c r="AC2056" s="276">
        <v>1</v>
      </c>
      <c r="AD2056" s="448"/>
    </row>
    <row r="2057" spans="1:30" ht="20.399999999999999" customHeight="1">
      <c r="A2057" s="794"/>
      <c r="B2057" s="670" t="s">
        <v>1467</v>
      </c>
      <c r="C2057" s="276">
        <v>7</v>
      </c>
      <c r="D2057" s="276">
        <v>7</v>
      </c>
      <c r="E2057" s="276">
        <v>0</v>
      </c>
      <c r="F2057" s="276">
        <v>0</v>
      </c>
      <c r="G2057" s="1043">
        <v>100</v>
      </c>
      <c r="H2057" s="276">
        <v>0</v>
      </c>
      <c r="I2057" s="276">
        <v>0</v>
      </c>
      <c r="J2057" s="276">
        <v>0</v>
      </c>
      <c r="K2057" s="276">
        <v>0</v>
      </c>
      <c r="L2057" s="276">
        <v>0</v>
      </c>
      <c r="M2057" s="276">
        <v>0</v>
      </c>
      <c r="N2057" s="276">
        <v>0</v>
      </c>
      <c r="O2057" s="276">
        <v>0</v>
      </c>
      <c r="P2057" s="276">
        <v>0</v>
      </c>
      <c r="Q2057" s="276">
        <v>0</v>
      </c>
      <c r="R2057" s="276">
        <v>0</v>
      </c>
      <c r="S2057" s="276">
        <v>0</v>
      </c>
      <c r="T2057" s="276">
        <v>1</v>
      </c>
      <c r="U2057" s="276">
        <v>0</v>
      </c>
      <c r="V2057" s="1044">
        <v>0</v>
      </c>
      <c r="W2057" s="276">
        <v>0</v>
      </c>
      <c r="X2057" s="276">
        <v>0</v>
      </c>
      <c r="Y2057" s="276">
        <v>0</v>
      </c>
      <c r="Z2057" s="276">
        <v>1</v>
      </c>
      <c r="AA2057" s="276">
        <v>4</v>
      </c>
      <c r="AB2057" s="276">
        <v>0</v>
      </c>
      <c r="AC2057" s="276">
        <v>1</v>
      </c>
      <c r="AD2057" s="448"/>
    </row>
    <row r="2058" spans="1:30" ht="20.399999999999999" customHeight="1">
      <c r="A2058" s="794"/>
      <c r="B2058" s="670" t="s">
        <v>4104</v>
      </c>
      <c r="C2058" s="276">
        <v>0</v>
      </c>
      <c r="D2058" s="276">
        <v>0</v>
      </c>
      <c r="E2058" s="276">
        <v>0</v>
      </c>
      <c r="F2058" s="276">
        <v>0</v>
      </c>
      <c r="G2058" s="1043">
        <v>0</v>
      </c>
      <c r="H2058" s="276">
        <v>0</v>
      </c>
      <c r="I2058" s="276">
        <v>0</v>
      </c>
      <c r="J2058" s="276">
        <v>0</v>
      </c>
      <c r="K2058" s="276">
        <v>0</v>
      </c>
      <c r="L2058" s="276">
        <v>0</v>
      </c>
      <c r="M2058" s="276">
        <v>0</v>
      </c>
      <c r="N2058" s="276">
        <v>0</v>
      </c>
      <c r="O2058" s="276">
        <v>0</v>
      </c>
      <c r="P2058" s="276">
        <v>0</v>
      </c>
      <c r="Q2058" s="276">
        <v>0</v>
      </c>
      <c r="R2058" s="276">
        <v>0</v>
      </c>
      <c r="S2058" s="276">
        <v>0</v>
      </c>
      <c r="T2058" s="276">
        <v>0</v>
      </c>
      <c r="U2058" s="276">
        <v>0</v>
      </c>
      <c r="V2058" s="1044">
        <v>0</v>
      </c>
      <c r="W2058" s="276">
        <v>0</v>
      </c>
      <c r="X2058" s="276">
        <v>0</v>
      </c>
      <c r="Y2058" s="276">
        <v>0</v>
      </c>
      <c r="Z2058" s="276">
        <v>0</v>
      </c>
      <c r="AA2058" s="276">
        <v>0</v>
      </c>
      <c r="AB2058" s="276">
        <v>0</v>
      </c>
      <c r="AC2058" s="276">
        <v>0</v>
      </c>
      <c r="AD2058" s="448"/>
    </row>
    <row r="2059" spans="1:30" ht="20.399999999999999" customHeight="1">
      <c r="A2059" s="407"/>
      <c r="B2059" s="407"/>
      <c r="C2059" s="407"/>
      <c r="D2059" s="407"/>
      <c r="E2059" s="407"/>
      <c r="F2059" s="407"/>
      <c r="G2059" s="407"/>
      <c r="H2059" s="407"/>
      <c r="I2059" s="407"/>
      <c r="J2059" s="407"/>
      <c r="K2059" s="407"/>
      <c r="L2059" s="407"/>
      <c r="M2059" s="407"/>
      <c r="N2059" s="407"/>
      <c r="O2059" s="407"/>
      <c r="P2059" s="407"/>
      <c r="Q2059" s="407"/>
      <c r="R2059" s="407"/>
      <c r="S2059" s="407"/>
      <c r="T2059" s="407"/>
      <c r="U2059" s="407"/>
      <c r="V2059" s="407"/>
      <c r="W2059" s="407"/>
      <c r="X2059" s="407"/>
      <c r="Y2059" s="407"/>
      <c r="Z2059" s="407"/>
      <c r="AA2059" s="407"/>
      <c r="AB2059" s="407"/>
      <c r="AC2059" s="407"/>
      <c r="AD2059" s="448"/>
    </row>
    <row r="2060" spans="1:30" ht="20.399999999999999" customHeight="1">
      <c r="A2060" s="796" t="s">
        <v>2871</v>
      </c>
      <c r="B2060" s="669" t="s">
        <v>2870</v>
      </c>
      <c r="C2060" s="275">
        <v>43</v>
      </c>
      <c r="D2060" s="275">
        <v>43</v>
      </c>
      <c r="E2060" s="275">
        <v>0</v>
      </c>
      <c r="F2060" s="275">
        <v>0</v>
      </c>
      <c r="G2060" s="1041">
        <v>100</v>
      </c>
      <c r="H2060" s="275">
        <v>0</v>
      </c>
      <c r="I2060" s="275">
        <v>0</v>
      </c>
      <c r="J2060" s="275">
        <v>0</v>
      </c>
      <c r="K2060" s="275">
        <v>0</v>
      </c>
      <c r="L2060" s="275">
        <v>0</v>
      </c>
      <c r="M2060" s="275">
        <v>0</v>
      </c>
      <c r="N2060" s="275">
        <v>1</v>
      </c>
      <c r="O2060" s="275">
        <v>0</v>
      </c>
      <c r="P2060" s="275">
        <v>0</v>
      </c>
      <c r="Q2060" s="275">
        <v>0</v>
      </c>
      <c r="R2060" s="275">
        <v>0</v>
      </c>
      <c r="S2060" s="275">
        <v>0</v>
      </c>
      <c r="T2060" s="275">
        <v>0</v>
      </c>
      <c r="U2060" s="275">
        <v>1</v>
      </c>
      <c r="V2060" s="1042">
        <v>2</v>
      </c>
      <c r="W2060" s="275">
        <v>1</v>
      </c>
      <c r="X2060" s="275">
        <v>3</v>
      </c>
      <c r="Y2060" s="275">
        <v>3</v>
      </c>
      <c r="Z2060" s="275">
        <v>5</v>
      </c>
      <c r="AA2060" s="275">
        <v>8</v>
      </c>
      <c r="AB2060" s="275">
        <v>6</v>
      </c>
      <c r="AC2060" s="275">
        <v>13</v>
      </c>
      <c r="AD2060" s="448"/>
    </row>
    <row r="2061" spans="1:30" ht="20.399999999999999" customHeight="1">
      <c r="A2061" s="794"/>
      <c r="B2061" s="670" t="s">
        <v>1468</v>
      </c>
      <c r="C2061" s="276">
        <v>25</v>
      </c>
      <c r="D2061" s="276">
        <v>25</v>
      </c>
      <c r="E2061" s="276">
        <v>0</v>
      </c>
      <c r="F2061" s="276">
        <v>0</v>
      </c>
      <c r="G2061" s="1043">
        <v>100</v>
      </c>
      <c r="H2061" s="276">
        <v>0</v>
      </c>
      <c r="I2061" s="276">
        <v>0</v>
      </c>
      <c r="J2061" s="276">
        <v>0</v>
      </c>
      <c r="K2061" s="276">
        <v>0</v>
      </c>
      <c r="L2061" s="276">
        <v>0</v>
      </c>
      <c r="M2061" s="276">
        <v>0</v>
      </c>
      <c r="N2061" s="276">
        <v>1</v>
      </c>
      <c r="O2061" s="276">
        <v>0</v>
      </c>
      <c r="P2061" s="276">
        <v>0</v>
      </c>
      <c r="Q2061" s="276">
        <v>0</v>
      </c>
      <c r="R2061" s="276">
        <v>0</v>
      </c>
      <c r="S2061" s="276">
        <v>0</v>
      </c>
      <c r="T2061" s="276">
        <v>0</v>
      </c>
      <c r="U2061" s="276">
        <v>1</v>
      </c>
      <c r="V2061" s="1044">
        <v>2</v>
      </c>
      <c r="W2061" s="276">
        <v>0</v>
      </c>
      <c r="X2061" s="276">
        <v>0</v>
      </c>
      <c r="Y2061" s="276">
        <v>3</v>
      </c>
      <c r="Z2061" s="276">
        <v>2</v>
      </c>
      <c r="AA2061" s="276">
        <v>6</v>
      </c>
      <c r="AB2061" s="276">
        <v>3</v>
      </c>
      <c r="AC2061" s="276">
        <v>7</v>
      </c>
      <c r="AD2061" s="448"/>
    </row>
    <row r="2062" spans="1:30" ht="20.399999999999999" customHeight="1">
      <c r="A2062" s="794"/>
      <c r="B2062" s="670" t="s">
        <v>1467</v>
      </c>
      <c r="C2062" s="276">
        <v>18</v>
      </c>
      <c r="D2062" s="276">
        <v>18</v>
      </c>
      <c r="E2062" s="276">
        <v>0</v>
      </c>
      <c r="F2062" s="276">
        <v>0</v>
      </c>
      <c r="G2062" s="1043">
        <v>100</v>
      </c>
      <c r="H2062" s="276">
        <v>0</v>
      </c>
      <c r="I2062" s="276">
        <v>0</v>
      </c>
      <c r="J2062" s="276">
        <v>0</v>
      </c>
      <c r="K2062" s="276">
        <v>0</v>
      </c>
      <c r="L2062" s="276">
        <v>0</v>
      </c>
      <c r="M2062" s="276">
        <v>0</v>
      </c>
      <c r="N2062" s="276">
        <v>0</v>
      </c>
      <c r="O2062" s="276">
        <v>0</v>
      </c>
      <c r="P2062" s="276">
        <v>0</v>
      </c>
      <c r="Q2062" s="276">
        <v>0</v>
      </c>
      <c r="R2062" s="276">
        <v>0</v>
      </c>
      <c r="S2062" s="276">
        <v>0</v>
      </c>
      <c r="T2062" s="276">
        <v>0</v>
      </c>
      <c r="U2062" s="276">
        <v>0</v>
      </c>
      <c r="V2062" s="1044">
        <v>0</v>
      </c>
      <c r="W2062" s="276">
        <v>1</v>
      </c>
      <c r="X2062" s="276">
        <v>3</v>
      </c>
      <c r="Y2062" s="276">
        <v>0</v>
      </c>
      <c r="Z2062" s="276">
        <v>3</v>
      </c>
      <c r="AA2062" s="276">
        <v>2</v>
      </c>
      <c r="AB2062" s="276">
        <v>3</v>
      </c>
      <c r="AC2062" s="276">
        <v>6</v>
      </c>
      <c r="AD2062" s="448"/>
    </row>
    <row r="2063" spans="1:30" ht="20.399999999999999" customHeight="1">
      <c r="A2063" s="794"/>
      <c r="B2063" s="670" t="s">
        <v>4104</v>
      </c>
      <c r="C2063" s="276">
        <v>0</v>
      </c>
      <c r="D2063" s="276">
        <v>0</v>
      </c>
      <c r="E2063" s="276">
        <v>0</v>
      </c>
      <c r="F2063" s="276">
        <v>0</v>
      </c>
      <c r="G2063" s="1043">
        <v>0</v>
      </c>
      <c r="H2063" s="276">
        <v>0</v>
      </c>
      <c r="I2063" s="276">
        <v>0</v>
      </c>
      <c r="J2063" s="276">
        <v>0</v>
      </c>
      <c r="K2063" s="276">
        <v>0</v>
      </c>
      <c r="L2063" s="276">
        <v>0</v>
      </c>
      <c r="M2063" s="276">
        <v>0</v>
      </c>
      <c r="N2063" s="276">
        <v>0</v>
      </c>
      <c r="O2063" s="276">
        <v>0</v>
      </c>
      <c r="P2063" s="276">
        <v>0</v>
      </c>
      <c r="Q2063" s="276">
        <v>0</v>
      </c>
      <c r="R2063" s="276">
        <v>0</v>
      </c>
      <c r="S2063" s="276">
        <v>0</v>
      </c>
      <c r="T2063" s="276">
        <v>0</v>
      </c>
      <c r="U2063" s="276">
        <v>0</v>
      </c>
      <c r="V2063" s="1044">
        <v>0</v>
      </c>
      <c r="W2063" s="276">
        <v>0</v>
      </c>
      <c r="X2063" s="276">
        <v>0</v>
      </c>
      <c r="Y2063" s="276">
        <v>0</v>
      </c>
      <c r="Z2063" s="276">
        <v>0</v>
      </c>
      <c r="AA2063" s="276">
        <v>0</v>
      </c>
      <c r="AB2063" s="276">
        <v>0</v>
      </c>
      <c r="AC2063" s="276">
        <v>0</v>
      </c>
      <c r="AD2063" s="448"/>
    </row>
    <row r="2064" spans="1:30" ht="20.399999999999999" customHeight="1">
      <c r="A2064" s="407"/>
      <c r="B2064" s="407"/>
      <c r="C2064" s="407"/>
      <c r="D2064" s="407"/>
      <c r="E2064" s="407"/>
      <c r="F2064" s="407"/>
      <c r="G2064" s="407"/>
      <c r="H2064" s="407"/>
      <c r="I2064" s="407"/>
      <c r="J2064" s="407"/>
      <c r="K2064" s="407"/>
      <c r="L2064" s="407"/>
      <c r="M2064" s="407"/>
      <c r="N2064" s="407"/>
      <c r="O2064" s="407"/>
      <c r="P2064" s="407"/>
      <c r="Q2064" s="407"/>
      <c r="R2064" s="407"/>
      <c r="S2064" s="407"/>
      <c r="T2064" s="407"/>
      <c r="U2064" s="407"/>
      <c r="V2064" s="407"/>
      <c r="W2064" s="407"/>
      <c r="X2064" s="407"/>
      <c r="Y2064" s="407"/>
      <c r="Z2064" s="407"/>
      <c r="AA2064" s="407"/>
      <c r="AB2064" s="407"/>
      <c r="AC2064" s="407"/>
      <c r="AD2064" s="448"/>
    </row>
    <row r="2065" spans="1:30" ht="20.399999999999999" customHeight="1">
      <c r="A2065" s="796" t="s">
        <v>2869</v>
      </c>
      <c r="B2065" s="669" t="s">
        <v>2868</v>
      </c>
      <c r="C2065" s="275">
        <v>11</v>
      </c>
      <c r="D2065" s="275">
        <v>11</v>
      </c>
      <c r="E2065" s="275">
        <v>0</v>
      </c>
      <c r="F2065" s="275">
        <v>0</v>
      </c>
      <c r="G2065" s="1041">
        <v>100</v>
      </c>
      <c r="H2065" s="275">
        <v>0</v>
      </c>
      <c r="I2065" s="275">
        <v>0</v>
      </c>
      <c r="J2065" s="275">
        <v>0</v>
      </c>
      <c r="K2065" s="275">
        <v>0</v>
      </c>
      <c r="L2065" s="275">
        <v>0</v>
      </c>
      <c r="M2065" s="275">
        <v>0</v>
      </c>
      <c r="N2065" s="275">
        <v>0</v>
      </c>
      <c r="O2065" s="275">
        <v>0</v>
      </c>
      <c r="P2065" s="275">
        <v>0</v>
      </c>
      <c r="Q2065" s="275">
        <v>0</v>
      </c>
      <c r="R2065" s="275">
        <v>0</v>
      </c>
      <c r="S2065" s="275">
        <v>0</v>
      </c>
      <c r="T2065" s="275">
        <v>1</v>
      </c>
      <c r="U2065" s="275">
        <v>0</v>
      </c>
      <c r="V2065" s="1042">
        <v>0</v>
      </c>
      <c r="W2065" s="275">
        <v>1</v>
      </c>
      <c r="X2065" s="275">
        <v>2</v>
      </c>
      <c r="Y2065" s="275">
        <v>1</v>
      </c>
      <c r="Z2065" s="275">
        <v>3</v>
      </c>
      <c r="AA2065" s="275">
        <v>0</v>
      </c>
      <c r="AB2065" s="275">
        <v>1</v>
      </c>
      <c r="AC2065" s="275">
        <v>2</v>
      </c>
      <c r="AD2065" s="448"/>
    </row>
    <row r="2066" spans="1:30" ht="20.399999999999999" customHeight="1">
      <c r="A2066" s="794"/>
      <c r="B2066" s="670" t="s">
        <v>1468</v>
      </c>
      <c r="C2066" s="276">
        <v>7</v>
      </c>
      <c r="D2066" s="276">
        <v>7</v>
      </c>
      <c r="E2066" s="276">
        <v>0</v>
      </c>
      <c r="F2066" s="276">
        <v>0</v>
      </c>
      <c r="G2066" s="1043">
        <v>100</v>
      </c>
      <c r="H2066" s="276">
        <v>0</v>
      </c>
      <c r="I2066" s="276">
        <v>0</v>
      </c>
      <c r="J2066" s="276">
        <v>0</v>
      </c>
      <c r="K2066" s="276">
        <v>0</v>
      </c>
      <c r="L2066" s="276">
        <v>0</v>
      </c>
      <c r="M2066" s="276">
        <v>0</v>
      </c>
      <c r="N2066" s="276">
        <v>0</v>
      </c>
      <c r="O2066" s="276">
        <v>0</v>
      </c>
      <c r="P2066" s="276">
        <v>0</v>
      </c>
      <c r="Q2066" s="276">
        <v>0</v>
      </c>
      <c r="R2066" s="276">
        <v>0</v>
      </c>
      <c r="S2066" s="276">
        <v>0</v>
      </c>
      <c r="T2066" s="276">
        <v>1</v>
      </c>
      <c r="U2066" s="276">
        <v>0</v>
      </c>
      <c r="V2066" s="1044">
        <v>0</v>
      </c>
      <c r="W2066" s="276">
        <v>0</v>
      </c>
      <c r="X2066" s="276">
        <v>2</v>
      </c>
      <c r="Y2066" s="276">
        <v>1</v>
      </c>
      <c r="Z2066" s="276">
        <v>2</v>
      </c>
      <c r="AA2066" s="276">
        <v>0</v>
      </c>
      <c r="AB2066" s="276">
        <v>0</v>
      </c>
      <c r="AC2066" s="276">
        <v>1</v>
      </c>
      <c r="AD2066" s="448"/>
    </row>
    <row r="2067" spans="1:30" ht="20.399999999999999" customHeight="1">
      <c r="A2067" s="794"/>
      <c r="B2067" s="670" t="s">
        <v>1467</v>
      </c>
      <c r="C2067" s="276">
        <v>4</v>
      </c>
      <c r="D2067" s="276">
        <v>4</v>
      </c>
      <c r="E2067" s="276">
        <v>0</v>
      </c>
      <c r="F2067" s="276">
        <v>0</v>
      </c>
      <c r="G2067" s="1043">
        <v>100</v>
      </c>
      <c r="H2067" s="276">
        <v>0</v>
      </c>
      <c r="I2067" s="276">
        <v>0</v>
      </c>
      <c r="J2067" s="276">
        <v>0</v>
      </c>
      <c r="K2067" s="276">
        <v>0</v>
      </c>
      <c r="L2067" s="276">
        <v>0</v>
      </c>
      <c r="M2067" s="276">
        <v>0</v>
      </c>
      <c r="N2067" s="276">
        <v>0</v>
      </c>
      <c r="O2067" s="276">
        <v>0</v>
      </c>
      <c r="P2067" s="276">
        <v>0</v>
      </c>
      <c r="Q2067" s="276">
        <v>0</v>
      </c>
      <c r="R2067" s="276">
        <v>0</v>
      </c>
      <c r="S2067" s="276">
        <v>0</v>
      </c>
      <c r="T2067" s="276">
        <v>0</v>
      </c>
      <c r="U2067" s="276">
        <v>0</v>
      </c>
      <c r="V2067" s="1044">
        <v>0</v>
      </c>
      <c r="W2067" s="276">
        <v>1</v>
      </c>
      <c r="X2067" s="276">
        <v>0</v>
      </c>
      <c r="Y2067" s="276">
        <v>0</v>
      </c>
      <c r="Z2067" s="276">
        <v>1</v>
      </c>
      <c r="AA2067" s="276">
        <v>0</v>
      </c>
      <c r="AB2067" s="276">
        <v>1</v>
      </c>
      <c r="AC2067" s="276">
        <v>1</v>
      </c>
      <c r="AD2067" s="448"/>
    </row>
    <row r="2068" spans="1:30" ht="20.399999999999999" customHeight="1">
      <c r="A2068" s="794"/>
      <c r="B2068" s="670" t="s">
        <v>4104</v>
      </c>
      <c r="C2068" s="276">
        <v>0</v>
      </c>
      <c r="D2068" s="276">
        <v>0</v>
      </c>
      <c r="E2068" s="276">
        <v>0</v>
      </c>
      <c r="F2068" s="276">
        <v>0</v>
      </c>
      <c r="G2068" s="1043">
        <v>0</v>
      </c>
      <c r="H2068" s="276">
        <v>0</v>
      </c>
      <c r="I2068" s="276">
        <v>0</v>
      </c>
      <c r="J2068" s="276">
        <v>0</v>
      </c>
      <c r="K2068" s="276">
        <v>0</v>
      </c>
      <c r="L2068" s="276">
        <v>0</v>
      </c>
      <c r="M2068" s="276">
        <v>0</v>
      </c>
      <c r="N2068" s="276">
        <v>0</v>
      </c>
      <c r="O2068" s="276">
        <v>0</v>
      </c>
      <c r="P2068" s="276">
        <v>0</v>
      </c>
      <c r="Q2068" s="276">
        <v>0</v>
      </c>
      <c r="R2068" s="276">
        <v>0</v>
      </c>
      <c r="S2068" s="276">
        <v>0</v>
      </c>
      <c r="T2068" s="276">
        <v>0</v>
      </c>
      <c r="U2068" s="276">
        <v>0</v>
      </c>
      <c r="V2068" s="1044">
        <v>0</v>
      </c>
      <c r="W2068" s="276">
        <v>0</v>
      </c>
      <c r="X2068" s="276">
        <v>0</v>
      </c>
      <c r="Y2068" s="276">
        <v>0</v>
      </c>
      <c r="Z2068" s="276">
        <v>0</v>
      </c>
      <c r="AA2068" s="276">
        <v>0</v>
      </c>
      <c r="AB2068" s="276">
        <v>0</v>
      </c>
      <c r="AC2068" s="276">
        <v>0</v>
      </c>
      <c r="AD2068" s="448"/>
    </row>
    <row r="2069" spans="1:30" ht="20.399999999999999" customHeight="1">
      <c r="A2069" s="407"/>
      <c r="B2069" s="407"/>
      <c r="C2069" s="407"/>
      <c r="D2069" s="407"/>
      <c r="E2069" s="407"/>
      <c r="F2069" s="407"/>
      <c r="G2069" s="407"/>
      <c r="H2069" s="407"/>
      <c r="I2069" s="407"/>
      <c r="J2069" s="407"/>
      <c r="K2069" s="407"/>
      <c r="L2069" s="407"/>
      <c r="M2069" s="407"/>
      <c r="N2069" s="407"/>
      <c r="O2069" s="407"/>
      <c r="P2069" s="407"/>
      <c r="Q2069" s="407"/>
      <c r="R2069" s="407"/>
      <c r="S2069" s="407"/>
      <c r="T2069" s="407"/>
      <c r="U2069" s="407"/>
      <c r="V2069" s="407"/>
      <c r="W2069" s="407"/>
      <c r="X2069" s="407"/>
      <c r="Y2069" s="407"/>
      <c r="Z2069" s="407"/>
      <c r="AA2069" s="407"/>
      <c r="AB2069" s="407"/>
      <c r="AC2069" s="407"/>
      <c r="AD2069" s="448"/>
    </row>
    <row r="2070" spans="1:30" ht="20.399999999999999" customHeight="1">
      <c r="A2070" s="796" t="s">
        <v>2867</v>
      </c>
      <c r="B2070" s="669" t="s">
        <v>2866</v>
      </c>
      <c r="C2070" s="275">
        <v>6</v>
      </c>
      <c r="D2070" s="275">
        <v>6</v>
      </c>
      <c r="E2070" s="275">
        <v>0</v>
      </c>
      <c r="F2070" s="275">
        <v>0</v>
      </c>
      <c r="G2070" s="1041">
        <v>100</v>
      </c>
      <c r="H2070" s="275">
        <v>0</v>
      </c>
      <c r="I2070" s="275">
        <v>0</v>
      </c>
      <c r="J2070" s="275">
        <v>0</v>
      </c>
      <c r="K2070" s="275">
        <v>0</v>
      </c>
      <c r="L2070" s="275">
        <v>0</v>
      </c>
      <c r="M2070" s="275">
        <v>0</v>
      </c>
      <c r="N2070" s="275">
        <v>0</v>
      </c>
      <c r="O2070" s="275">
        <v>0</v>
      </c>
      <c r="P2070" s="275">
        <v>0</v>
      </c>
      <c r="Q2070" s="275">
        <v>1</v>
      </c>
      <c r="R2070" s="275">
        <v>0</v>
      </c>
      <c r="S2070" s="275">
        <v>0</v>
      </c>
      <c r="T2070" s="275">
        <v>0</v>
      </c>
      <c r="U2070" s="275">
        <v>1</v>
      </c>
      <c r="V2070" s="1042">
        <v>0</v>
      </c>
      <c r="W2070" s="275">
        <v>1</v>
      </c>
      <c r="X2070" s="275">
        <v>0</v>
      </c>
      <c r="Y2070" s="275">
        <v>2</v>
      </c>
      <c r="Z2070" s="275">
        <v>0</v>
      </c>
      <c r="AA2070" s="275">
        <v>0</v>
      </c>
      <c r="AB2070" s="275">
        <v>1</v>
      </c>
      <c r="AC2070" s="275">
        <v>0</v>
      </c>
      <c r="AD2070" s="448"/>
    </row>
    <row r="2071" spans="1:30" ht="20.399999999999999" customHeight="1">
      <c r="A2071" s="794"/>
      <c r="B2071" s="670" t="s">
        <v>1468</v>
      </c>
      <c r="C2071" s="276">
        <v>4</v>
      </c>
      <c r="D2071" s="276">
        <v>4</v>
      </c>
      <c r="E2071" s="276">
        <v>0</v>
      </c>
      <c r="F2071" s="276">
        <v>0</v>
      </c>
      <c r="G2071" s="1043">
        <v>100</v>
      </c>
      <c r="H2071" s="276">
        <v>0</v>
      </c>
      <c r="I2071" s="276">
        <v>0</v>
      </c>
      <c r="J2071" s="276">
        <v>0</v>
      </c>
      <c r="K2071" s="276">
        <v>0</v>
      </c>
      <c r="L2071" s="276">
        <v>0</v>
      </c>
      <c r="M2071" s="276">
        <v>0</v>
      </c>
      <c r="N2071" s="276">
        <v>0</v>
      </c>
      <c r="O2071" s="276">
        <v>0</v>
      </c>
      <c r="P2071" s="276">
        <v>0</v>
      </c>
      <c r="Q2071" s="276">
        <v>1</v>
      </c>
      <c r="R2071" s="276">
        <v>0</v>
      </c>
      <c r="S2071" s="276">
        <v>0</v>
      </c>
      <c r="T2071" s="276">
        <v>0</v>
      </c>
      <c r="U2071" s="276">
        <v>1</v>
      </c>
      <c r="V2071" s="1044">
        <v>0</v>
      </c>
      <c r="W2071" s="276">
        <v>1</v>
      </c>
      <c r="X2071" s="276">
        <v>0</v>
      </c>
      <c r="Y2071" s="276">
        <v>1</v>
      </c>
      <c r="Z2071" s="276">
        <v>0</v>
      </c>
      <c r="AA2071" s="276">
        <v>0</v>
      </c>
      <c r="AB2071" s="276">
        <v>0</v>
      </c>
      <c r="AC2071" s="276">
        <v>0</v>
      </c>
      <c r="AD2071" s="448"/>
    </row>
    <row r="2072" spans="1:30" ht="20.399999999999999" customHeight="1">
      <c r="A2072" s="794"/>
      <c r="B2072" s="670" t="s">
        <v>1467</v>
      </c>
      <c r="C2072" s="276">
        <v>2</v>
      </c>
      <c r="D2072" s="276">
        <v>2</v>
      </c>
      <c r="E2072" s="276">
        <v>0</v>
      </c>
      <c r="F2072" s="276">
        <v>0</v>
      </c>
      <c r="G2072" s="1043">
        <v>100</v>
      </c>
      <c r="H2072" s="276">
        <v>0</v>
      </c>
      <c r="I2072" s="276">
        <v>0</v>
      </c>
      <c r="J2072" s="276">
        <v>0</v>
      </c>
      <c r="K2072" s="276">
        <v>0</v>
      </c>
      <c r="L2072" s="276">
        <v>0</v>
      </c>
      <c r="M2072" s="276">
        <v>0</v>
      </c>
      <c r="N2072" s="276">
        <v>0</v>
      </c>
      <c r="O2072" s="276">
        <v>0</v>
      </c>
      <c r="P2072" s="276">
        <v>0</v>
      </c>
      <c r="Q2072" s="276">
        <v>0</v>
      </c>
      <c r="R2072" s="276">
        <v>0</v>
      </c>
      <c r="S2072" s="276">
        <v>0</v>
      </c>
      <c r="T2072" s="276">
        <v>0</v>
      </c>
      <c r="U2072" s="276">
        <v>0</v>
      </c>
      <c r="V2072" s="1044">
        <v>0</v>
      </c>
      <c r="W2072" s="276">
        <v>0</v>
      </c>
      <c r="X2072" s="276">
        <v>0</v>
      </c>
      <c r="Y2072" s="276">
        <v>1</v>
      </c>
      <c r="Z2072" s="276">
        <v>0</v>
      </c>
      <c r="AA2072" s="276">
        <v>0</v>
      </c>
      <c r="AB2072" s="276">
        <v>1</v>
      </c>
      <c r="AC2072" s="276">
        <v>0</v>
      </c>
      <c r="AD2072" s="448"/>
    </row>
    <row r="2073" spans="1:30" ht="20.399999999999999" customHeight="1">
      <c r="A2073" s="794"/>
      <c r="B2073" s="670" t="s">
        <v>4104</v>
      </c>
      <c r="C2073" s="276">
        <v>0</v>
      </c>
      <c r="D2073" s="276">
        <v>0</v>
      </c>
      <c r="E2073" s="276">
        <v>0</v>
      </c>
      <c r="F2073" s="276">
        <v>0</v>
      </c>
      <c r="G2073" s="1043">
        <v>0</v>
      </c>
      <c r="H2073" s="276">
        <v>0</v>
      </c>
      <c r="I2073" s="276">
        <v>0</v>
      </c>
      <c r="J2073" s="276">
        <v>0</v>
      </c>
      <c r="K2073" s="276">
        <v>0</v>
      </c>
      <c r="L2073" s="276">
        <v>0</v>
      </c>
      <c r="M2073" s="276">
        <v>0</v>
      </c>
      <c r="N2073" s="276">
        <v>0</v>
      </c>
      <c r="O2073" s="276">
        <v>0</v>
      </c>
      <c r="P2073" s="276">
        <v>0</v>
      </c>
      <c r="Q2073" s="276">
        <v>0</v>
      </c>
      <c r="R2073" s="276">
        <v>0</v>
      </c>
      <c r="S2073" s="276">
        <v>0</v>
      </c>
      <c r="T2073" s="276">
        <v>0</v>
      </c>
      <c r="U2073" s="276">
        <v>0</v>
      </c>
      <c r="V2073" s="1044">
        <v>0</v>
      </c>
      <c r="W2073" s="276">
        <v>0</v>
      </c>
      <c r="X2073" s="276">
        <v>0</v>
      </c>
      <c r="Y2073" s="276">
        <v>0</v>
      </c>
      <c r="Z2073" s="276">
        <v>0</v>
      </c>
      <c r="AA2073" s="276">
        <v>0</v>
      </c>
      <c r="AB2073" s="276">
        <v>0</v>
      </c>
      <c r="AC2073" s="276">
        <v>0</v>
      </c>
      <c r="AD2073" s="448"/>
    </row>
    <row r="2074" spans="1:30" ht="20.399999999999999" customHeight="1">
      <c r="A2074" s="407"/>
      <c r="B2074" s="407"/>
      <c r="C2074" s="407"/>
      <c r="D2074" s="407"/>
      <c r="E2074" s="407"/>
      <c r="F2074" s="407"/>
      <c r="G2074" s="407"/>
      <c r="H2074" s="407"/>
      <c r="I2074" s="407"/>
      <c r="J2074" s="407"/>
      <c r="K2074" s="407"/>
      <c r="L2074" s="407"/>
      <c r="M2074" s="407"/>
      <c r="N2074" s="407"/>
      <c r="O2074" s="407"/>
      <c r="P2074" s="407"/>
      <c r="Q2074" s="407"/>
      <c r="R2074" s="407"/>
      <c r="S2074" s="407"/>
      <c r="T2074" s="407"/>
      <c r="U2074" s="407"/>
      <c r="V2074" s="407"/>
      <c r="W2074" s="407"/>
      <c r="X2074" s="407"/>
      <c r="Y2074" s="407"/>
      <c r="Z2074" s="407"/>
      <c r="AA2074" s="407"/>
      <c r="AB2074" s="407"/>
      <c r="AC2074" s="407"/>
      <c r="AD2074" s="448"/>
    </row>
    <row r="2075" spans="1:30" ht="20.399999999999999" customHeight="1">
      <c r="A2075" s="796" t="s">
        <v>2865</v>
      </c>
      <c r="B2075" s="669" t="s">
        <v>2864</v>
      </c>
      <c r="C2075" s="275">
        <v>173</v>
      </c>
      <c r="D2075" s="275">
        <v>173</v>
      </c>
      <c r="E2075" s="275">
        <v>0</v>
      </c>
      <c r="F2075" s="275">
        <v>0</v>
      </c>
      <c r="G2075" s="1041">
        <v>100</v>
      </c>
      <c r="H2075" s="275">
        <v>0</v>
      </c>
      <c r="I2075" s="275">
        <v>0</v>
      </c>
      <c r="J2075" s="275">
        <v>0</v>
      </c>
      <c r="K2075" s="275">
        <v>0</v>
      </c>
      <c r="L2075" s="275">
        <v>0</v>
      </c>
      <c r="M2075" s="275">
        <v>0</v>
      </c>
      <c r="N2075" s="275">
        <v>0</v>
      </c>
      <c r="O2075" s="275">
        <v>0</v>
      </c>
      <c r="P2075" s="275">
        <v>2</v>
      </c>
      <c r="Q2075" s="275">
        <v>0</v>
      </c>
      <c r="R2075" s="275">
        <v>2</v>
      </c>
      <c r="S2075" s="275">
        <v>0</v>
      </c>
      <c r="T2075" s="275">
        <v>0</v>
      </c>
      <c r="U2075" s="275">
        <v>3</v>
      </c>
      <c r="V2075" s="1042">
        <v>3</v>
      </c>
      <c r="W2075" s="275">
        <v>4</v>
      </c>
      <c r="X2075" s="275">
        <v>10</v>
      </c>
      <c r="Y2075" s="275">
        <v>11</v>
      </c>
      <c r="Z2075" s="275">
        <v>13</v>
      </c>
      <c r="AA2075" s="275">
        <v>16</v>
      </c>
      <c r="AB2075" s="275">
        <v>37</v>
      </c>
      <c r="AC2075" s="275">
        <v>72</v>
      </c>
      <c r="AD2075" s="448"/>
    </row>
    <row r="2076" spans="1:30" ht="20.399999999999999" customHeight="1">
      <c r="A2076" s="669"/>
      <c r="B2076" s="669" t="s">
        <v>2702</v>
      </c>
      <c r="C2076" s="797"/>
      <c r="D2076" s="797"/>
      <c r="E2076" s="797"/>
      <c r="F2076" s="797"/>
      <c r="G2076" s="797"/>
      <c r="H2076" s="797"/>
      <c r="I2076" s="797"/>
      <c r="J2076" s="797"/>
      <c r="K2076" s="797"/>
      <c r="L2076" s="797"/>
      <c r="M2076" s="797"/>
      <c r="N2076" s="797"/>
      <c r="O2076" s="797"/>
      <c r="P2076" s="797"/>
      <c r="Q2076" s="797"/>
      <c r="R2076" s="797"/>
      <c r="S2076" s="797"/>
      <c r="T2076" s="797"/>
      <c r="U2076" s="797"/>
      <c r="V2076" s="797"/>
      <c r="W2076" s="797"/>
      <c r="X2076" s="797"/>
      <c r="Y2076" s="797"/>
      <c r="Z2076" s="797"/>
      <c r="AA2076" s="797"/>
      <c r="AB2076" s="797"/>
      <c r="AC2076" s="797"/>
      <c r="AD2076" s="448"/>
    </row>
    <row r="2077" spans="1:30" ht="20.399999999999999" customHeight="1">
      <c r="A2077" s="794"/>
      <c r="B2077" s="670" t="s">
        <v>1468</v>
      </c>
      <c r="C2077" s="276">
        <v>76</v>
      </c>
      <c r="D2077" s="276">
        <v>76</v>
      </c>
      <c r="E2077" s="276">
        <v>0</v>
      </c>
      <c r="F2077" s="276">
        <v>0</v>
      </c>
      <c r="G2077" s="1043">
        <v>100</v>
      </c>
      <c r="H2077" s="276">
        <v>0</v>
      </c>
      <c r="I2077" s="276">
        <v>0</v>
      </c>
      <c r="J2077" s="276">
        <v>0</v>
      </c>
      <c r="K2077" s="276">
        <v>0</v>
      </c>
      <c r="L2077" s="276">
        <v>0</v>
      </c>
      <c r="M2077" s="276">
        <v>0</v>
      </c>
      <c r="N2077" s="276">
        <v>0</v>
      </c>
      <c r="O2077" s="276">
        <v>0</v>
      </c>
      <c r="P2077" s="276">
        <v>1</v>
      </c>
      <c r="Q2077" s="276">
        <v>0</v>
      </c>
      <c r="R2077" s="276">
        <v>2</v>
      </c>
      <c r="S2077" s="276">
        <v>0</v>
      </c>
      <c r="T2077" s="276">
        <v>0</v>
      </c>
      <c r="U2077" s="276">
        <v>2</v>
      </c>
      <c r="V2077" s="1044">
        <v>3</v>
      </c>
      <c r="W2077" s="276">
        <v>2</v>
      </c>
      <c r="X2077" s="276">
        <v>7</v>
      </c>
      <c r="Y2077" s="276">
        <v>8</v>
      </c>
      <c r="Z2077" s="276">
        <v>10</v>
      </c>
      <c r="AA2077" s="276">
        <v>7</v>
      </c>
      <c r="AB2077" s="276">
        <v>13</v>
      </c>
      <c r="AC2077" s="276">
        <v>21</v>
      </c>
      <c r="AD2077" s="448"/>
    </row>
    <row r="2078" spans="1:30" ht="20.399999999999999" customHeight="1">
      <c r="A2078" s="794"/>
      <c r="B2078" s="670" t="s">
        <v>1467</v>
      </c>
      <c r="C2078" s="276">
        <v>97</v>
      </c>
      <c r="D2078" s="276">
        <v>97</v>
      </c>
      <c r="E2078" s="276">
        <v>0</v>
      </c>
      <c r="F2078" s="276">
        <v>0</v>
      </c>
      <c r="G2078" s="1043">
        <v>100</v>
      </c>
      <c r="H2078" s="276">
        <v>0</v>
      </c>
      <c r="I2078" s="276">
        <v>0</v>
      </c>
      <c r="J2078" s="276">
        <v>0</v>
      </c>
      <c r="K2078" s="276">
        <v>0</v>
      </c>
      <c r="L2078" s="276">
        <v>0</v>
      </c>
      <c r="M2078" s="276">
        <v>0</v>
      </c>
      <c r="N2078" s="276">
        <v>0</v>
      </c>
      <c r="O2078" s="276">
        <v>0</v>
      </c>
      <c r="P2078" s="276">
        <v>1</v>
      </c>
      <c r="Q2078" s="276">
        <v>0</v>
      </c>
      <c r="R2078" s="276">
        <v>0</v>
      </c>
      <c r="S2078" s="276">
        <v>0</v>
      </c>
      <c r="T2078" s="276">
        <v>0</v>
      </c>
      <c r="U2078" s="276">
        <v>1</v>
      </c>
      <c r="V2078" s="1044">
        <v>0</v>
      </c>
      <c r="W2078" s="276">
        <v>2</v>
      </c>
      <c r="X2078" s="276">
        <v>3</v>
      </c>
      <c r="Y2078" s="276">
        <v>3</v>
      </c>
      <c r="Z2078" s="276">
        <v>3</v>
      </c>
      <c r="AA2078" s="276">
        <v>9</v>
      </c>
      <c r="AB2078" s="276">
        <v>24</v>
      </c>
      <c r="AC2078" s="276">
        <v>51</v>
      </c>
      <c r="AD2078" s="448"/>
    </row>
    <row r="2079" spans="1:30" ht="20.399999999999999" customHeight="1">
      <c r="A2079" s="794"/>
      <c r="B2079" s="670" t="s">
        <v>4104</v>
      </c>
      <c r="C2079" s="276">
        <v>0</v>
      </c>
      <c r="D2079" s="276">
        <v>0</v>
      </c>
      <c r="E2079" s="276">
        <v>0</v>
      </c>
      <c r="F2079" s="276">
        <v>0</v>
      </c>
      <c r="G2079" s="1043">
        <v>0</v>
      </c>
      <c r="H2079" s="276">
        <v>0</v>
      </c>
      <c r="I2079" s="276">
        <v>0</v>
      </c>
      <c r="J2079" s="276">
        <v>0</v>
      </c>
      <c r="K2079" s="276">
        <v>0</v>
      </c>
      <c r="L2079" s="276">
        <v>0</v>
      </c>
      <c r="M2079" s="276">
        <v>0</v>
      </c>
      <c r="N2079" s="276">
        <v>0</v>
      </c>
      <c r="O2079" s="276">
        <v>0</v>
      </c>
      <c r="P2079" s="276">
        <v>0</v>
      </c>
      <c r="Q2079" s="276">
        <v>0</v>
      </c>
      <c r="R2079" s="276">
        <v>0</v>
      </c>
      <c r="S2079" s="276">
        <v>0</v>
      </c>
      <c r="T2079" s="276">
        <v>0</v>
      </c>
      <c r="U2079" s="276">
        <v>0</v>
      </c>
      <c r="V2079" s="1044">
        <v>0</v>
      </c>
      <c r="W2079" s="276">
        <v>0</v>
      </c>
      <c r="X2079" s="276">
        <v>0</v>
      </c>
      <c r="Y2079" s="276">
        <v>0</v>
      </c>
      <c r="Z2079" s="276">
        <v>0</v>
      </c>
      <c r="AA2079" s="276">
        <v>0</v>
      </c>
      <c r="AB2079" s="276">
        <v>0</v>
      </c>
      <c r="AC2079" s="276">
        <v>0</v>
      </c>
      <c r="AD2079" s="448"/>
    </row>
    <row r="2080" spans="1:30" ht="20.399999999999999" customHeight="1">
      <c r="A2080" s="407"/>
      <c r="B2080" s="407"/>
      <c r="C2080" s="407"/>
      <c r="D2080" s="407"/>
      <c r="E2080" s="407"/>
      <c r="F2080" s="407"/>
      <c r="G2080" s="407"/>
      <c r="H2080" s="407"/>
      <c r="I2080" s="407"/>
      <c r="J2080" s="407"/>
      <c r="K2080" s="407"/>
      <c r="L2080" s="407"/>
      <c r="M2080" s="407"/>
      <c r="N2080" s="407"/>
      <c r="O2080" s="407"/>
      <c r="P2080" s="407"/>
      <c r="Q2080" s="407"/>
      <c r="R2080" s="407"/>
      <c r="S2080" s="407"/>
      <c r="T2080" s="407"/>
      <c r="U2080" s="407"/>
      <c r="V2080" s="407"/>
      <c r="W2080" s="407"/>
      <c r="X2080" s="407"/>
      <c r="Y2080" s="407"/>
      <c r="Z2080" s="407"/>
      <c r="AA2080" s="407"/>
      <c r="AB2080" s="407"/>
      <c r="AC2080" s="407"/>
      <c r="AD2080" s="448"/>
    </row>
    <row r="2081" spans="1:30" ht="20.399999999999999" customHeight="1">
      <c r="A2081" s="796" t="s">
        <v>2863</v>
      </c>
      <c r="B2081" s="669" t="s">
        <v>2862</v>
      </c>
      <c r="C2081" s="275">
        <v>344</v>
      </c>
      <c r="D2081" s="275">
        <v>344</v>
      </c>
      <c r="E2081" s="275">
        <v>0</v>
      </c>
      <c r="F2081" s="275">
        <v>0</v>
      </c>
      <c r="G2081" s="1041">
        <v>100</v>
      </c>
      <c r="H2081" s="275">
        <v>3</v>
      </c>
      <c r="I2081" s="275">
        <v>0</v>
      </c>
      <c r="J2081" s="275">
        <v>0</v>
      </c>
      <c r="K2081" s="275">
        <v>3</v>
      </c>
      <c r="L2081" s="275">
        <v>2</v>
      </c>
      <c r="M2081" s="275">
        <v>0</v>
      </c>
      <c r="N2081" s="275">
        <v>0</v>
      </c>
      <c r="O2081" s="275">
        <v>1</v>
      </c>
      <c r="P2081" s="275">
        <v>1</v>
      </c>
      <c r="Q2081" s="275">
        <v>2</v>
      </c>
      <c r="R2081" s="275">
        <v>2</v>
      </c>
      <c r="S2081" s="275">
        <v>0</v>
      </c>
      <c r="T2081" s="275">
        <v>3</v>
      </c>
      <c r="U2081" s="275">
        <v>6</v>
      </c>
      <c r="V2081" s="1042">
        <v>13</v>
      </c>
      <c r="W2081" s="275">
        <v>14</v>
      </c>
      <c r="X2081" s="275">
        <v>23</v>
      </c>
      <c r="Y2081" s="275">
        <v>20</v>
      </c>
      <c r="Z2081" s="275">
        <v>34</v>
      </c>
      <c r="AA2081" s="275">
        <v>50</v>
      </c>
      <c r="AB2081" s="275">
        <v>60</v>
      </c>
      <c r="AC2081" s="275">
        <v>110</v>
      </c>
      <c r="AD2081" s="448"/>
    </row>
    <row r="2082" spans="1:30" ht="20.399999999999999" customHeight="1">
      <c r="A2082" s="794"/>
      <c r="B2082" s="670" t="s">
        <v>1468</v>
      </c>
      <c r="C2082" s="276">
        <v>193</v>
      </c>
      <c r="D2082" s="276">
        <v>193</v>
      </c>
      <c r="E2082" s="276">
        <v>0</v>
      </c>
      <c r="F2082" s="276">
        <v>0</v>
      </c>
      <c r="G2082" s="1043">
        <v>100</v>
      </c>
      <c r="H2082" s="276">
        <v>1</v>
      </c>
      <c r="I2082" s="276">
        <v>0</v>
      </c>
      <c r="J2082" s="276">
        <v>0</v>
      </c>
      <c r="K2082" s="276">
        <v>1</v>
      </c>
      <c r="L2082" s="276">
        <v>2</v>
      </c>
      <c r="M2082" s="276">
        <v>0</v>
      </c>
      <c r="N2082" s="276">
        <v>0</v>
      </c>
      <c r="O2082" s="276">
        <v>0</v>
      </c>
      <c r="P2082" s="276">
        <v>1</v>
      </c>
      <c r="Q2082" s="276">
        <v>0</v>
      </c>
      <c r="R2082" s="276">
        <v>2</v>
      </c>
      <c r="S2082" s="276">
        <v>0</v>
      </c>
      <c r="T2082" s="276">
        <v>1</v>
      </c>
      <c r="U2082" s="276">
        <v>6</v>
      </c>
      <c r="V2082" s="1044">
        <v>10</v>
      </c>
      <c r="W2082" s="276">
        <v>10</v>
      </c>
      <c r="X2082" s="276">
        <v>17</v>
      </c>
      <c r="Y2082" s="276">
        <v>10</v>
      </c>
      <c r="Z2082" s="276">
        <v>21</v>
      </c>
      <c r="AA2082" s="276">
        <v>36</v>
      </c>
      <c r="AB2082" s="276">
        <v>27</v>
      </c>
      <c r="AC2082" s="276">
        <v>49</v>
      </c>
      <c r="AD2082" s="448"/>
    </row>
    <row r="2083" spans="1:30" ht="20.399999999999999" customHeight="1">
      <c r="A2083" s="794"/>
      <c r="B2083" s="670" t="s">
        <v>1467</v>
      </c>
      <c r="C2083" s="276">
        <v>151</v>
      </c>
      <c r="D2083" s="276">
        <v>151</v>
      </c>
      <c r="E2083" s="276">
        <v>0</v>
      </c>
      <c r="F2083" s="276">
        <v>0</v>
      </c>
      <c r="G2083" s="1043">
        <v>100</v>
      </c>
      <c r="H2083" s="276">
        <v>2</v>
      </c>
      <c r="I2083" s="276">
        <v>0</v>
      </c>
      <c r="J2083" s="276">
        <v>0</v>
      </c>
      <c r="K2083" s="276">
        <v>2</v>
      </c>
      <c r="L2083" s="276">
        <v>0</v>
      </c>
      <c r="M2083" s="276">
        <v>0</v>
      </c>
      <c r="N2083" s="276">
        <v>0</v>
      </c>
      <c r="O2083" s="276">
        <v>1</v>
      </c>
      <c r="P2083" s="276">
        <v>0</v>
      </c>
      <c r="Q2083" s="276">
        <v>2</v>
      </c>
      <c r="R2083" s="276">
        <v>0</v>
      </c>
      <c r="S2083" s="276">
        <v>0</v>
      </c>
      <c r="T2083" s="276">
        <v>2</v>
      </c>
      <c r="U2083" s="276">
        <v>0</v>
      </c>
      <c r="V2083" s="1044">
        <v>3</v>
      </c>
      <c r="W2083" s="276">
        <v>4</v>
      </c>
      <c r="X2083" s="276">
        <v>6</v>
      </c>
      <c r="Y2083" s="276">
        <v>10</v>
      </c>
      <c r="Z2083" s="276">
        <v>13</v>
      </c>
      <c r="AA2083" s="276">
        <v>14</v>
      </c>
      <c r="AB2083" s="276">
        <v>33</v>
      </c>
      <c r="AC2083" s="276">
        <v>61</v>
      </c>
      <c r="AD2083" s="448"/>
    </row>
    <row r="2084" spans="1:30" ht="20.399999999999999" customHeight="1">
      <c r="A2084" s="794"/>
      <c r="B2084" s="670" t="s">
        <v>4104</v>
      </c>
      <c r="C2084" s="276">
        <v>0</v>
      </c>
      <c r="D2084" s="276">
        <v>0</v>
      </c>
      <c r="E2084" s="276">
        <v>0</v>
      </c>
      <c r="F2084" s="276">
        <v>0</v>
      </c>
      <c r="G2084" s="1043">
        <v>0</v>
      </c>
      <c r="H2084" s="276">
        <v>0</v>
      </c>
      <c r="I2084" s="276">
        <v>0</v>
      </c>
      <c r="J2084" s="276">
        <v>0</v>
      </c>
      <c r="K2084" s="276">
        <v>0</v>
      </c>
      <c r="L2084" s="276">
        <v>0</v>
      </c>
      <c r="M2084" s="276">
        <v>0</v>
      </c>
      <c r="N2084" s="276">
        <v>0</v>
      </c>
      <c r="O2084" s="276">
        <v>0</v>
      </c>
      <c r="P2084" s="276">
        <v>0</v>
      </c>
      <c r="Q2084" s="276">
        <v>0</v>
      </c>
      <c r="R2084" s="276">
        <v>0</v>
      </c>
      <c r="S2084" s="276">
        <v>0</v>
      </c>
      <c r="T2084" s="276">
        <v>0</v>
      </c>
      <c r="U2084" s="276">
        <v>0</v>
      </c>
      <c r="V2084" s="1044">
        <v>0</v>
      </c>
      <c r="W2084" s="276">
        <v>0</v>
      </c>
      <c r="X2084" s="276">
        <v>0</v>
      </c>
      <c r="Y2084" s="276">
        <v>0</v>
      </c>
      <c r="Z2084" s="276">
        <v>0</v>
      </c>
      <c r="AA2084" s="276">
        <v>0</v>
      </c>
      <c r="AB2084" s="276">
        <v>0</v>
      </c>
      <c r="AC2084" s="276">
        <v>0</v>
      </c>
      <c r="AD2084" s="448"/>
    </row>
    <row r="2085" spans="1:30" ht="20.399999999999999" customHeight="1">
      <c r="A2085" s="407"/>
      <c r="B2085" s="407"/>
      <c r="C2085" s="407"/>
      <c r="D2085" s="407"/>
      <c r="E2085" s="407"/>
      <c r="F2085" s="407"/>
      <c r="G2085" s="407"/>
      <c r="H2085" s="407"/>
      <c r="I2085" s="407"/>
      <c r="J2085" s="407"/>
      <c r="K2085" s="407"/>
      <c r="L2085" s="407"/>
      <c r="M2085" s="407"/>
      <c r="N2085" s="407"/>
      <c r="O2085" s="407"/>
      <c r="P2085" s="407"/>
      <c r="Q2085" s="407"/>
      <c r="R2085" s="407"/>
      <c r="S2085" s="407"/>
      <c r="T2085" s="407"/>
      <c r="U2085" s="407"/>
      <c r="V2085" s="407"/>
      <c r="W2085" s="407"/>
      <c r="X2085" s="407"/>
      <c r="Y2085" s="407"/>
      <c r="Z2085" s="407"/>
      <c r="AA2085" s="407"/>
      <c r="AB2085" s="407"/>
      <c r="AC2085" s="407"/>
      <c r="AD2085" s="448"/>
    </row>
    <row r="2086" spans="1:30" ht="20.399999999999999" customHeight="1">
      <c r="A2086" s="796" t="s">
        <v>4785</v>
      </c>
      <c r="B2086" s="669" t="s">
        <v>4786</v>
      </c>
      <c r="C2086" s="275">
        <v>1</v>
      </c>
      <c r="D2086" s="275">
        <v>1</v>
      </c>
      <c r="E2086" s="275">
        <v>0</v>
      </c>
      <c r="F2086" s="275">
        <v>0</v>
      </c>
      <c r="G2086" s="1041">
        <v>100</v>
      </c>
      <c r="H2086" s="275">
        <v>0</v>
      </c>
      <c r="I2086" s="275">
        <v>0</v>
      </c>
      <c r="J2086" s="275">
        <v>0</v>
      </c>
      <c r="K2086" s="275">
        <v>0</v>
      </c>
      <c r="L2086" s="275">
        <v>0</v>
      </c>
      <c r="M2086" s="275">
        <v>0</v>
      </c>
      <c r="N2086" s="275">
        <v>0</v>
      </c>
      <c r="O2086" s="275">
        <v>0</v>
      </c>
      <c r="P2086" s="275">
        <v>0</v>
      </c>
      <c r="Q2086" s="275">
        <v>0</v>
      </c>
      <c r="R2086" s="275">
        <v>1</v>
      </c>
      <c r="S2086" s="275">
        <v>0</v>
      </c>
      <c r="T2086" s="275">
        <v>0</v>
      </c>
      <c r="U2086" s="275">
        <v>0</v>
      </c>
      <c r="V2086" s="1042">
        <v>0</v>
      </c>
      <c r="W2086" s="275">
        <v>0</v>
      </c>
      <c r="X2086" s="275">
        <v>0</v>
      </c>
      <c r="Y2086" s="275">
        <v>0</v>
      </c>
      <c r="Z2086" s="275">
        <v>0</v>
      </c>
      <c r="AA2086" s="275">
        <v>0</v>
      </c>
      <c r="AB2086" s="275">
        <v>0</v>
      </c>
      <c r="AC2086" s="275">
        <v>0</v>
      </c>
      <c r="AD2086" s="448"/>
    </row>
    <row r="2087" spans="1:30" ht="20.399999999999999" customHeight="1">
      <c r="A2087" s="669"/>
      <c r="B2087" s="669" t="s">
        <v>4787</v>
      </c>
      <c r="C2087" s="797"/>
      <c r="D2087" s="797"/>
      <c r="E2087" s="797"/>
      <c r="F2087" s="797"/>
      <c r="G2087" s="797"/>
      <c r="H2087" s="797"/>
      <c r="I2087" s="797"/>
      <c r="J2087" s="797"/>
      <c r="K2087" s="797"/>
      <c r="L2087" s="797"/>
      <c r="M2087" s="797"/>
      <c r="N2087" s="797"/>
      <c r="O2087" s="797"/>
      <c r="P2087" s="797"/>
      <c r="Q2087" s="797"/>
      <c r="R2087" s="797"/>
      <c r="S2087" s="797"/>
      <c r="T2087" s="797"/>
      <c r="U2087" s="797"/>
      <c r="V2087" s="797"/>
      <c r="W2087" s="797"/>
      <c r="X2087" s="797"/>
      <c r="Y2087" s="797"/>
      <c r="Z2087" s="797"/>
      <c r="AA2087" s="797"/>
      <c r="AB2087" s="797"/>
      <c r="AC2087" s="797"/>
      <c r="AD2087" s="448"/>
    </row>
    <row r="2088" spans="1:30" ht="20.399999999999999" customHeight="1">
      <c r="A2088" s="794"/>
      <c r="B2088" s="670" t="s">
        <v>1468</v>
      </c>
      <c r="C2088" s="276">
        <v>0</v>
      </c>
      <c r="D2088" s="276">
        <v>0</v>
      </c>
      <c r="E2088" s="276">
        <v>0</v>
      </c>
      <c r="F2088" s="276">
        <v>0</v>
      </c>
      <c r="G2088" s="1043">
        <v>0</v>
      </c>
      <c r="H2088" s="276">
        <v>0</v>
      </c>
      <c r="I2088" s="276">
        <v>0</v>
      </c>
      <c r="J2088" s="276">
        <v>0</v>
      </c>
      <c r="K2088" s="276">
        <v>0</v>
      </c>
      <c r="L2088" s="276">
        <v>0</v>
      </c>
      <c r="M2088" s="276">
        <v>0</v>
      </c>
      <c r="N2088" s="276">
        <v>0</v>
      </c>
      <c r="O2088" s="276">
        <v>0</v>
      </c>
      <c r="P2088" s="276">
        <v>0</v>
      </c>
      <c r="Q2088" s="276">
        <v>0</v>
      </c>
      <c r="R2088" s="276">
        <v>0</v>
      </c>
      <c r="S2088" s="276">
        <v>0</v>
      </c>
      <c r="T2088" s="276">
        <v>0</v>
      </c>
      <c r="U2088" s="276">
        <v>0</v>
      </c>
      <c r="V2088" s="1044">
        <v>0</v>
      </c>
      <c r="W2088" s="276">
        <v>0</v>
      </c>
      <c r="X2088" s="276">
        <v>0</v>
      </c>
      <c r="Y2088" s="276">
        <v>0</v>
      </c>
      <c r="Z2088" s="276">
        <v>0</v>
      </c>
      <c r="AA2088" s="276">
        <v>0</v>
      </c>
      <c r="AB2088" s="276">
        <v>0</v>
      </c>
      <c r="AC2088" s="276">
        <v>0</v>
      </c>
      <c r="AD2088" s="448"/>
    </row>
    <row r="2089" spans="1:30" ht="20.399999999999999" customHeight="1">
      <c r="A2089" s="794"/>
      <c r="B2089" s="670" t="s">
        <v>1467</v>
      </c>
      <c r="C2089" s="276">
        <v>1</v>
      </c>
      <c r="D2089" s="276">
        <v>1</v>
      </c>
      <c r="E2089" s="276">
        <v>0</v>
      </c>
      <c r="F2089" s="276">
        <v>0</v>
      </c>
      <c r="G2089" s="1043">
        <v>100</v>
      </c>
      <c r="H2089" s="276">
        <v>0</v>
      </c>
      <c r="I2089" s="276">
        <v>0</v>
      </c>
      <c r="J2089" s="276">
        <v>0</v>
      </c>
      <c r="K2089" s="276">
        <v>0</v>
      </c>
      <c r="L2089" s="276">
        <v>0</v>
      </c>
      <c r="M2089" s="276">
        <v>0</v>
      </c>
      <c r="N2089" s="276">
        <v>0</v>
      </c>
      <c r="O2089" s="276">
        <v>0</v>
      </c>
      <c r="P2089" s="276">
        <v>0</v>
      </c>
      <c r="Q2089" s="276">
        <v>0</v>
      </c>
      <c r="R2089" s="276">
        <v>1</v>
      </c>
      <c r="S2089" s="276">
        <v>0</v>
      </c>
      <c r="T2089" s="276">
        <v>0</v>
      </c>
      <c r="U2089" s="276">
        <v>0</v>
      </c>
      <c r="V2089" s="1044">
        <v>0</v>
      </c>
      <c r="W2089" s="276">
        <v>0</v>
      </c>
      <c r="X2089" s="276">
        <v>0</v>
      </c>
      <c r="Y2089" s="276">
        <v>0</v>
      </c>
      <c r="Z2089" s="276">
        <v>0</v>
      </c>
      <c r="AA2089" s="276">
        <v>0</v>
      </c>
      <c r="AB2089" s="276">
        <v>0</v>
      </c>
      <c r="AC2089" s="276">
        <v>0</v>
      </c>
      <c r="AD2089" s="448"/>
    </row>
    <row r="2090" spans="1:30" ht="20.399999999999999" customHeight="1">
      <c r="A2090" s="794"/>
      <c r="B2090" s="670" t="s">
        <v>4104</v>
      </c>
      <c r="C2090" s="276">
        <v>0</v>
      </c>
      <c r="D2090" s="276">
        <v>0</v>
      </c>
      <c r="E2090" s="276">
        <v>0</v>
      </c>
      <c r="F2090" s="276">
        <v>0</v>
      </c>
      <c r="G2090" s="1043">
        <v>0</v>
      </c>
      <c r="H2090" s="276">
        <v>0</v>
      </c>
      <c r="I2090" s="276">
        <v>0</v>
      </c>
      <c r="J2090" s="276">
        <v>0</v>
      </c>
      <c r="K2090" s="276">
        <v>0</v>
      </c>
      <c r="L2090" s="276">
        <v>0</v>
      </c>
      <c r="M2090" s="276">
        <v>0</v>
      </c>
      <c r="N2090" s="276">
        <v>0</v>
      </c>
      <c r="O2090" s="276">
        <v>0</v>
      </c>
      <c r="P2090" s="276">
        <v>0</v>
      </c>
      <c r="Q2090" s="276">
        <v>0</v>
      </c>
      <c r="R2090" s="276">
        <v>0</v>
      </c>
      <c r="S2090" s="276">
        <v>0</v>
      </c>
      <c r="T2090" s="276">
        <v>0</v>
      </c>
      <c r="U2090" s="276">
        <v>0</v>
      </c>
      <c r="V2090" s="1044">
        <v>0</v>
      </c>
      <c r="W2090" s="276">
        <v>0</v>
      </c>
      <c r="X2090" s="276">
        <v>0</v>
      </c>
      <c r="Y2090" s="276">
        <v>0</v>
      </c>
      <c r="Z2090" s="276">
        <v>0</v>
      </c>
      <c r="AA2090" s="276">
        <v>0</v>
      </c>
      <c r="AB2090" s="276">
        <v>0</v>
      </c>
      <c r="AC2090" s="276">
        <v>0</v>
      </c>
      <c r="AD2090" s="448"/>
    </row>
    <row r="2091" spans="1:30" ht="20.399999999999999" customHeight="1">
      <c r="A2091" s="407"/>
      <c r="B2091" s="407"/>
      <c r="C2091" s="407"/>
      <c r="D2091" s="407"/>
      <c r="E2091" s="407"/>
      <c r="F2091" s="407"/>
      <c r="G2091" s="407"/>
      <c r="H2091" s="407"/>
      <c r="I2091" s="407"/>
      <c r="J2091" s="407"/>
      <c r="K2091" s="407"/>
      <c r="L2091" s="407"/>
      <c r="M2091" s="407"/>
      <c r="N2091" s="407"/>
      <c r="O2091" s="407"/>
      <c r="P2091" s="407"/>
      <c r="Q2091" s="407"/>
      <c r="R2091" s="407"/>
      <c r="S2091" s="407"/>
      <c r="T2091" s="407"/>
      <c r="U2091" s="407"/>
      <c r="V2091" s="407"/>
      <c r="W2091" s="407"/>
      <c r="X2091" s="407"/>
      <c r="Y2091" s="407"/>
      <c r="Z2091" s="407"/>
      <c r="AA2091" s="407"/>
      <c r="AB2091" s="407"/>
      <c r="AC2091" s="407"/>
      <c r="AD2091" s="448"/>
    </row>
    <row r="2092" spans="1:30" ht="20.399999999999999" customHeight="1">
      <c r="A2092" s="796" t="s">
        <v>4788</v>
      </c>
      <c r="B2092" s="669" t="s">
        <v>4789</v>
      </c>
      <c r="C2092" s="275">
        <v>1</v>
      </c>
      <c r="D2092" s="275">
        <v>1</v>
      </c>
      <c r="E2092" s="275">
        <v>0</v>
      </c>
      <c r="F2092" s="275">
        <v>0</v>
      </c>
      <c r="G2092" s="1041">
        <v>100</v>
      </c>
      <c r="H2092" s="275">
        <v>0</v>
      </c>
      <c r="I2092" s="275">
        <v>0</v>
      </c>
      <c r="J2092" s="275">
        <v>0</v>
      </c>
      <c r="K2092" s="275">
        <v>0</v>
      </c>
      <c r="L2092" s="275">
        <v>0</v>
      </c>
      <c r="M2092" s="275">
        <v>0</v>
      </c>
      <c r="N2092" s="275">
        <v>0</v>
      </c>
      <c r="O2092" s="275">
        <v>0</v>
      </c>
      <c r="P2092" s="275">
        <v>0</v>
      </c>
      <c r="Q2092" s="275">
        <v>0</v>
      </c>
      <c r="R2092" s="275">
        <v>0</v>
      </c>
      <c r="S2092" s="275">
        <v>0</v>
      </c>
      <c r="T2092" s="275">
        <v>0</v>
      </c>
      <c r="U2092" s="275">
        <v>0</v>
      </c>
      <c r="V2092" s="1042">
        <v>0</v>
      </c>
      <c r="W2092" s="275">
        <v>0</v>
      </c>
      <c r="X2092" s="275">
        <v>0</v>
      </c>
      <c r="Y2092" s="275">
        <v>1</v>
      </c>
      <c r="Z2092" s="275">
        <v>0</v>
      </c>
      <c r="AA2092" s="275">
        <v>0</v>
      </c>
      <c r="AB2092" s="275">
        <v>0</v>
      </c>
      <c r="AC2092" s="275">
        <v>0</v>
      </c>
      <c r="AD2092" s="448"/>
    </row>
    <row r="2093" spans="1:30" ht="20.399999999999999" customHeight="1">
      <c r="A2093" s="794"/>
      <c r="B2093" s="670" t="s">
        <v>1468</v>
      </c>
      <c r="C2093" s="276">
        <v>1</v>
      </c>
      <c r="D2093" s="276">
        <v>1</v>
      </c>
      <c r="E2093" s="276">
        <v>0</v>
      </c>
      <c r="F2093" s="276">
        <v>0</v>
      </c>
      <c r="G2093" s="1043">
        <v>100</v>
      </c>
      <c r="H2093" s="276">
        <v>0</v>
      </c>
      <c r="I2093" s="276">
        <v>0</v>
      </c>
      <c r="J2093" s="276">
        <v>0</v>
      </c>
      <c r="K2093" s="276">
        <v>0</v>
      </c>
      <c r="L2093" s="276">
        <v>0</v>
      </c>
      <c r="M2093" s="276">
        <v>0</v>
      </c>
      <c r="N2093" s="276">
        <v>0</v>
      </c>
      <c r="O2093" s="276">
        <v>0</v>
      </c>
      <c r="P2093" s="276">
        <v>0</v>
      </c>
      <c r="Q2093" s="276">
        <v>0</v>
      </c>
      <c r="R2093" s="276">
        <v>0</v>
      </c>
      <c r="S2093" s="276">
        <v>0</v>
      </c>
      <c r="T2093" s="276">
        <v>0</v>
      </c>
      <c r="U2093" s="276">
        <v>0</v>
      </c>
      <c r="V2093" s="1044">
        <v>0</v>
      </c>
      <c r="W2093" s="276">
        <v>0</v>
      </c>
      <c r="X2093" s="276">
        <v>0</v>
      </c>
      <c r="Y2093" s="276">
        <v>1</v>
      </c>
      <c r="Z2093" s="276">
        <v>0</v>
      </c>
      <c r="AA2093" s="276">
        <v>0</v>
      </c>
      <c r="AB2093" s="276">
        <v>0</v>
      </c>
      <c r="AC2093" s="276">
        <v>0</v>
      </c>
      <c r="AD2093" s="448"/>
    </row>
    <row r="2094" spans="1:30" ht="20.399999999999999" customHeight="1">
      <c r="A2094" s="794"/>
      <c r="B2094" s="670" t="s">
        <v>1467</v>
      </c>
      <c r="C2094" s="276">
        <v>0</v>
      </c>
      <c r="D2094" s="276">
        <v>0</v>
      </c>
      <c r="E2094" s="276">
        <v>0</v>
      </c>
      <c r="F2094" s="276">
        <v>0</v>
      </c>
      <c r="G2094" s="1043">
        <v>0</v>
      </c>
      <c r="H2094" s="276">
        <v>0</v>
      </c>
      <c r="I2094" s="276">
        <v>0</v>
      </c>
      <c r="J2094" s="276">
        <v>0</v>
      </c>
      <c r="K2094" s="276">
        <v>0</v>
      </c>
      <c r="L2094" s="276">
        <v>0</v>
      </c>
      <c r="M2094" s="276">
        <v>0</v>
      </c>
      <c r="N2094" s="276">
        <v>0</v>
      </c>
      <c r="O2094" s="276">
        <v>0</v>
      </c>
      <c r="P2094" s="276">
        <v>0</v>
      </c>
      <c r="Q2094" s="276">
        <v>0</v>
      </c>
      <c r="R2094" s="276">
        <v>0</v>
      </c>
      <c r="S2094" s="276">
        <v>0</v>
      </c>
      <c r="T2094" s="276">
        <v>0</v>
      </c>
      <c r="U2094" s="276">
        <v>0</v>
      </c>
      <c r="V2094" s="1044">
        <v>0</v>
      </c>
      <c r="W2094" s="276">
        <v>0</v>
      </c>
      <c r="X2094" s="276">
        <v>0</v>
      </c>
      <c r="Y2094" s="276">
        <v>0</v>
      </c>
      <c r="Z2094" s="276">
        <v>0</v>
      </c>
      <c r="AA2094" s="276">
        <v>0</v>
      </c>
      <c r="AB2094" s="276">
        <v>0</v>
      </c>
      <c r="AC2094" s="276">
        <v>0</v>
      </c>
      <c r="AD2094" s="448"/>
    </row>
    <row r="2095" spans="1:30" ht="20.399999999999999" customHeight="1">
      <c r="A2095" s="794"/>
      <c r="B2095" s="670" t="s">
        <v>4104</v>
      </c>
      <c r="C2095" s="276">
        <v>0</v>
      </c>
      <c r="D2095" s="276">
        <v>0</v>
      </c>
      <c r="E2095" s="276">
        <v>0</v>
      </c>
      <c r="F2095" s="276">
        <v>0</v>
      </c>
      <c r="G2095" s="1043">
        <v>0</v>
      </c>
      <c r="H2095" s="276">
        <v>0</v>
      </c>
      <c r="I2095" s="276">
        <v>0</v>
      </c>
      <c r="J2095" s="276">
        <v>0</v>
      </c>
      <c r="K2095" s="276">
        <v>0</v>
      </c>
      <c r="L2095" s="276">
        <v>0</v>
      </c>
      <c r="M2095" s="276">
        <v>0</v>
      </c>
      <c r="N2095" s="276">
        <v>0</v>
      </c>
      <c r="O2095" s="276">
        <v>0</v>
      </c>
      <c r="P2095" s="276">
        <v>0</v>
      </c>
      <c r="Q2095" s="276">
        <v>0</v>
      </c>
      <c r="R2095" s="276">
        <v>0</v>
      </c>
      <c r="S2095" s="276">
        <v>0</v>
      </c>
      <c r="T2095" s="276">
        <v>0</v>
      </c>
      <c r="U2095" s="276">
        <v>0</v>
      </c>
      <c r="V2095" s="1044">
        <v>0</v>
      </c>
      <c r="W2095" s="276">
        <v>0</v>
      </c>
      <c r="X2095" s="276">
        <v>0</v>
      </c>
      <c r="Y2095" s="276">
        <v>0</v>
      </c>
      <c r="Z2095" s="276">
        <v>0</v>
      </c>
      <c r="AA2095" s="276">
        <v>0</v>
      </c>
      <c r="AB2095" s="276">
        <v>0</v>
      </c>
      <c r="AC2095" s="276">
        <v>0</v>
      </c>
      <c r="AD2095" s="448"/>
    </row>
    <row r="2096" spans="1:30" ht="20.399999999999999" customHeight="1">
      <c r="A2096" s="407"/>
      <c r="B2096" s="407"/>
      <c r="C2096" s="407"/>
      <c r="D2096" s="407"/>
      <c r="E2096" s="407"/>
      <c r="F2096" s="407"/>
      <c r="G2096" s="407"/>
      <c r="H2096" s="407"/>
      <c r="I2096" s="407"/>
      <c r="J2096" s="407"/>
      <c r="K2096" s="407"/>
      <c r="L2096" s="407"/>
      <c r="M2096" s="407"/>
      <c r="N2096" s="407"/>
      <c r="O2096" s="407"/>
      <c r="P2096" s="407"/>
      <c r="Q2096" s="407"/>
      <c r="R2096" s="407"/>
      <c r="S2096" s="407"/>
      <c r="T2096" s="407"/>
      <c r="U2096" s="407"/>
      <c r="V2096" s="407"/>
      <c r="W2096" s="407"/>
      <c r="X2096" s="407"/>
      <c r="Y2096" s="407"/>
      <c r="Z2096" s="407"/>
      <c r="AA2096" s="407"/>
      <c r="AB2096" s="407"/>
      <c r="AC2096" s="407"/>
      <c r="AD2096" s="448"/>
    </row>
    <row r="2097" spans="1:30" ht="20.399999999999999" customHeight="1">
      <c r="A2097" s="796" t="s">
        <v>4790</v>
      </c>
      <c r="B2097" s="669" t="s">
        <v>4791</v>
      </c>
      <c r="C2097" s="275">
        <v>2</v>
      </c>
      <c r="D2097" s="275">
        <v>2</v>
      </c>
      <c r="E2097" s="275">
        <v>0</v>
      </c>
      <c r="F2097" s="275">
        <v>0</v>
      </c>
      <c r="G2097" s="1041">
        <v>100</v>
      </c>
      <c r="H2097" s="275">
        <v>0</v>
      </c>
      <c r="I2097" s="275">
        <v>0</v>
      </c>
      <c r="J2097" s="275">
        <v>0</v>
      </c>
      <c r="K2097" s="275">
        <v>0</v>
      </c>
      <c r="L2097" s="275">
        <v>0</v>
      </c>
      <c r="M2097" s="275">
        <v>0</v>
      </c>
      <c r="N2097" s="275">
        <v>0</v>
      </c>
      <c r="O2097" s="275">
        <v>0</v>
      </c>
      <c r="P2097" s="275">
        <v>0</v>
      </c>
      <c r="Q2097" s="275">
        <v>0</v>
      </c>
      <c r="R2097" s="275">
        <v>0</v>
      </c>
      <c r="S2097" s="275">
        <v>0</v>
      </c>
      <c r="T2097" s="275">
        <v>0</v>
      </c>
      <c r="U2097" s="275">
        <v>0</v>
      </c>
      <c r="V2097" s="1042">
        <v>0</v>
      </c>
      <c r="W2097" s="275">
        <v>0</v>
      </c>
      <c r="X2097" s="275">
        <v>0</v>
      </c>
      <c r="Y2097" s="275">
        <v>0</v>
      </c>
      <c r="Z2097" s="275">
        <v>0</v>
      </c>
      <c r="AA2097" s="275">
        <v>0</v>
      </c>
      <c r="AB2097" s="275">
        <v>1</v>
      </c>
      <c r="AC2097" s="275">
        <v>1</v>
      </c>
      <c r="AD2097" s="448"/>
    </row>
    <row r="2098" spans="1:30" ht="20.399999999999999" customHeight="1">
      <c r="A2098" s="794"/>
      <c r="B2098" s="670" t="s">
        <v>1468</v>
      </c>
      <c r="C2098" s="276">
        <v>2</v>
      </c>
      <c r="D2098" s="276">
        <v>2</v>
      </c>
      <c r="E2098" s="276">
        <v>0</v>
      </c>
      <c r="F2098" s="276">
        <v>0</v>
      </c>
      <c r="G2098" s="1043">
        <v>100</v>
      </c>
      <c r="H2098" s="276">
        <v>0</v>
      </c>
      <c r="I2098" s="276">
        <v>0</v>
      </c>
      <c r="J2098" s="276">
        <v>0</v>
      </c>
      <c r="K2098" s="276">
        <v>0</v>
      </c>
      <c r="L2098" s="276">
        <v>0</v>
      </c>
      <c r="M2098" s="276">
        <v>0</v>
      </c>
      <c r="N2098" s="276">
        <v>0</v>
      </c>
      <c r="O2098" s="276">
        <v>0</v>
      </c>
      <c r="P2098" s="276">
        <v>0</v>
      </c>
      <c r="Q2098" s="276">
        <v>0</v>
      </c>
      <c r="R2098" s="276">
        <v>0</v>
      </c>
      <c r="S2098" s="276">
        <v>0</v>
      </c>
      <c r="T2098" s="276">
        <v>0</v>
      </c>
      <c r="U2098" s="276">
        <v>0</v>
      </c>
      <c r="V2098" s="1044">
        <v>0</v>
      </c>
      <c r="W2098" s="276">
        <v>0</v>
      </c>
      <c r="X2098" s="276">
        <v>0</v>
      </c>
      <c r="Y2098" s="276">
        <v>0</v>
      </c>
      <c r="Z2098" s="276">
        <v>0</v>
      </c>
      <c r="AA2098" s="276">
        <v>0</v>
      </c>
      <c r="AB2098" s="276">
        <v>1</v>
      </c>
      <c r="AC2098" s="276">
        <v>1</v>
      </c>
      <c r="AD2098" s="448"/>
    </row>
    <row r="2099" spans="1:30" ht="20.399999999999999" customHeight="1">
      <c r="A2099" s="794"/>
      <c r="B2099" s="670" t="s">
        <v>1467</v>
      </c>
      <c r="C2099" s="276">
        <v>0</v>
      </c>
      <c r="D2099" s="276">
        <v>0</v>
      </c>
      <c r="E2099" s="276">
        <v>0</v>
      </c>
      <c r="F2099" s="276">
        <v>0</v>
      </c>
      <c r="G2099" s="1043">
        <v>0</v>
      </c>
      <c r="H2099" s="276">
        <v>0</v>
      </c>
      <c r="I2099" s="276">
        <v>0</v>
      </c>
      <c r="J2099" s="276">
        <v>0</v>
      </c>
      <c r="K2099" s="276">
        <v>0</v>
      </c>
      <c r="L2099" s="276">
        <v>0</v>
      </c>
      <c r="M2099" s="276">
        <v>0</v>
      </c>
      <c r="N2099" s="276">
        <v>0</v>
      </c>
      <c r="O2099" s="276">
        <v>0</v>
      </c>
      <c r="P2099" s="276">
        <v>0</v>
      </c>
      <c r="Q2099" s="276">
        <v>0</v>
      </c>
      <c r="R2099" s="276">
        <v>0</v>
      </c>
      <c r="S2099" s="276">
        <v>0</v>
      </c>
      <c r="T2099" s="276">
        <v>0</v>
      </c>
      <c r="U2099" s="276">
        <v>0</v>
      </c>
      <c r="V2099" s="1044">
        <v>0</v>
      </c>
      <c r="W2099" s="276">
        <v>0</v>
      </c>
      <c r="X2099" s="276">
        <v>0</v>
      </c>
      <c r="Y2099" s="276">
        <v>0</v>
      </c>
      <c r="Z2099" s="276">
        <v>0</v>
      </c>
      <c r="AA2099" s="276">
        <v>0</v>
      </c>
      <c r="AB2099" s="276">
        <v>0</v>
      </c>
      <c r="AC2099" s="276">
        <v>0</v>
      </c>
      <c r="AD2099" s="448"/>
    </row>
    <row r="2100" spans="1:30" ht="20.399999999999999" customHeight="1">
      <c r="A2100" s="794"/>
      <c r="B2100" s="670" t="s">
        <v>4104</v>
      </c>
      <c r="C2100" s="276">
        <v>0</v>
      </c>
      <c r="D2100" s="276">
        <v>0</v>
      </c>
      <c r="E2100" s="276">
        <v>0</v>
      </c>
      <c r="F2100" s="276">
        <v>0</v>
      </c>
      <c r="G2100" s="1043">
        <v>0</v>
      </c>
      <c r="H2100" s="276">
        <v>0</v>
      </c>
      <c r="I2100" s="276">
        <v>0</v>
      </c>
      <c r="J2100" s="276">
        <v>0</v>
      </c>
      <c r="K2100" s="276">
        <v>0</v>
      </c>
      <c r="L2100" s="276">
        <v>0</v>
      </c>
      <c r="M2100" s="276">
        <v>0</v>
      </c>
      <c r="N2100" s="276">
        <v>0</v>
      </c>
      <c r="O2100" s="276">
        <v>0</v>
      </c>
      <c r="P2100" s="276">
        <v>0</v>
      </c>
      <c r="Q2100" s="276">
        <v>0</v>
      </c>
      <c r="R2100" s="276">
        <v>0</v>
      </c>
      <c r="S2100" s="276">
        <v>0</v>
      </c>
      <c r="T2100" s="276">
        <v>0</v>
      </c>
      <c r="U2100" s="276">
        <v>0</v>
      </c>
      <c r="V2100" s="1044">
        <v>0</v>
      </c>
      <c r="W2100" s="276">
        <v>0</v>
      </c>
      <c r="X2100" s="276">
        <v>0</v>
      </c>
      <c r="Y2100" s="276">
        <v>0</v>
      </c>
      <c r="Z2100" s="276">
        <v>0</v>
      </c>
      <c r="AA2100" s="276">
        <v>0</v>
      </c>
      <c r="AB2100" s="276">
        <v>0</v>
      </c>
      <c r="AC2100" s="276">
        <v>0</v>
      </c>
      <c r="AD2100" s="448"/>
    </row>
    <row r="2101" spans="1:30" ht="20.399999999999999" customHeight="1">
      <c r="A2101" s="407"/>
      <c r="B2101" s="407"/>
      <c r="C2101" s="407"/>
      <c r="D2101" s="407"/>
      <c r="E2101" s="407"/>
      <c r="F2101" s="407"/>
      <c r="G2101" s="407"/>
      <c r="H2101" s="407"/>
      <c r="I2101" s="407"/>
      <c r="J2101" s="407"/>
      <c r="K2101" s="407"/>
      <c r="L2101" s="407"/>
      <c r="M2101" s="407"/>
      <c r="N2101" s="407"/>
      <c r="O2101" s="407"/>
      <c r="P2101" s="407"/>
      <c r="Q2101" s="407"/>
      <c r="R2101" s="407"/>
      <c r="S2101" s="407"/>
      <c r="T2101" s="407"/>
      <c r="U2101" s="407"/>
      <c r="V2101" s="407"/>
      <c r="W2101" s="407"/>
      <c r="X2101" s="407"/>
      <c r="Y2101" s="407"/>
      <c r="Z2101" s="407"/>
      <c r="AA2101" s="407"/>
      <c r="AB2101" s="407"/>
      <c r="AC2101" s="407"/>
      <c r="AD2101" s="448"/>
    </row>
    <row r="2102" spans="1:30" ht="20.399999999999999" customHeight="1">
      <c r="A2102" s="796" t="s">
        <v>4792</v>
      </c>
      <c r="B2102" s="669" t="s">
        <v>4793</v>
      </c>
      <c r="C2102" s="275">
        <v>2</v>
      </c>
      <c r="D2102" s="275">
        <v>2</v>
      </c>
      <c r="E2102" s="275">
        <v>0</v>
      </c>
      <c r="F2102" s="275">
        <v>0</v>
      </c>
      <c r="G2102" s="1041">
        <v>100</v>
      </c>
      <c r="H2102" s="275">
        <v>0</v>
      </c>
      <c r="I2102" s="275">
        <v>0</v>
      </c>
      <c r="J2102" s="275">
        <v>0</v>
      </c>
      <c r="K2102" s="275">
        <v>0</v>
      </c>
      <c r="L2102" s="275">
        <v>0</v>
      </c>
      <c r="M2102" s="275">
        <v>0</v>
      </c>
      <c r="N2102" s="275">
        <v>0</v>
      </c>
      <c r="O2102" s="275">
        <v>0</v>
      </c>
      <c r="P2102" s="275">
        <v>0</v>
      </c>
      <c r="Q2102" s="275">
        <v>0</v>
      </c>
      <c r="R2102" s="275">
        <v>0</v>
      </c>
      <c r="S2102" s="275">
        <v>0</v>
      </c>
      <c r="T2102" s="275">
        <v>0</v>
      </c>
      <c r="U2102" s="275">
        <v>0</v>
      </c>
      <c r="V2102" s="1042">
        <v>0</v>
      </c>
      <c r="W2102" s="275">
        <v>0</v>
      </c>
      <c r="X2102" s="275">
        <v>0</v>
      </c>
      <c r="Y2102" s="275">
        <v>0</v>
      </c>
      <c r="Z2102" s="275">
        <v>0</v>
      </c>
      <c r="AA2102" s="275">
        <v>0</v>
      </c>
      <c r="AB2102" s="275">
        <v>0</v>
      </c>
      <c r="AC2102" s="275">
        <v>2</v>
      </c>
      <c r="AD2102" s="448"/>
    </row>
    <row r="2103" spans="1:30" ht="20.399999999999999" customHeight="1">
      <c r="A2103" s="794"/>
      <c r="B2103" s="670" t="s">
        <v>1468</v>
      </c>
      <c r="C2103" s="276">
        <v>0</v>
      </c>
      <c r="D2103" s="276">
        <v>0</v>
      </c>
      <c r="E2103" s="276">
        <v>0</v>
      </c>
      <c r="F2103" s="276">
        <v>0</v>
      </c>
      <c r="G2103" s="1043">
        <v>0</v>
      </c>
      <c r="H2103" s="276">
        <v>0</v>
      </c>
      <c r="I2103" s="276">
        <v>0</v>
      </c>
      <c r="J2103" s="276">
        <v>0</v>
      </c>
      <c r="K2103" s="276">
        <v>0</v>
      </c>
      <c r="L2103" s="276">
        <v>0</v>
      </c>
      <c r="M2103" s="276">
        <v>0</v>
      </c>
      <c r="N2103" s="276">
        <v>0</v>
      </c>
      <c r="O2103" s="276">
        <v>0</v>
      </c>
      <c r="P2103" s="276">
        <v>0</v>
      </c>
      <c r="Q2103" s="276">
        <v>0</v>
      </c>
      <c r="R2103" s="276">
        <v>0</v>
      </c>
      <c r="S2103" s="276">
        <v>0</v>
      </c>
      <c r="T2103" s="276">
        <v>0</v>
      </c>
      <c r="U2103" s="276">
        <v>0</v>
      </c>
      <c r="V2103" s="1044">
        <v>0</v>
      </c>
      <c r="W2103" s="276">
        <v>0</v>
      </c>
      <c r="X2103" s="276">
        <v>0</v>
      </c>
      <c r="Y2103" s="276">
        <v>0</v>
      </c>
      <c r="Z2103" s="276">
        <v>0</v>
      </c>
      <c r="AA2103" s="276">
        <v>0</v>
      </c>
      <c r="AB2103" s="276">
        <v>0</v>
      </c>
      <c r="AC2103" s="276">
        <v>0</v>
      </c>
      <c r="AD2103" s="448"/>
    </row>
    <row r="2104" spans="1:30" ht="20.399999999999999" customHeight="1">
      <c r="A2104" s="794"/>
      <c r="B2104" s="670" t="s">
        <v>1467</v>
      </c>
      <c r="C2104" s="276">
        <v>2</v>
      </c>
      <c r="D2104" s="276">
        <v>2</v>
      </c>
      <c r="E2104" s="276">
        <v>0</v>
      </c>
      <c r="F2104" s="276">
        <v>0</v>
      </c>
      <c r="G2104" s="1043">
        <v>100</v>
      </c>
      <c r="H2104" s="276">
        <v>0</v>
      </c>
      <c r="I2104" s="276">
        <v>0</v>
      </c>
      <c r="J2104" s="276">
        <v>0</v>
      </c>
      <c r="K2104" s="276">
        <v>0</v>
      </c>
      <c r="L2104" s="276">
        <v>0</v>
      </c>
      <c r="M2104" s="276">
        <v>0</v>
      </c>
      <c r="N2104" s="276">
        <v>0</v>
      </c>
      <c r="O2104" s="276">
        <v>0</v>
      </c>
      <c r="P2104" s="276">
        <v>0</v>
      </c>
      <c r="Q2104" s="276">
        <v>0</v>
      </c>
      <c r="R2104" s="276">
        <v>0</v>
      </c>
      <c r="S2104" s="276">
        <v>0</v>
      </c>
      <c r="T2104" s="276">
        <v>0</v>
      </c>
      <c r="U2104" s="276">
        <v>0</v>
      </c>
      <c r="V2104" s="1044">
        <v>0</v>
      </c>
      <c r="W2104" s="276">
        <v>0</v>
      </c>
      <c r="X2104" s="276">
        <v>0</v>
      </c>
      <c r="Y2104" s="276">
        <v>0</v>
      </c>
      <c r="Z2104" s="276">
        <v>0</v>
      </c>
      <c r="AA2104" s="276">
        <v>0</v>
      </c>
      <c r="AB2104" s="276">
        <v>0</v>
      </c>
      <c r="AC2104" s="276">
        <v>2</v>
      </c>
      <c r="AD2104" s="448"/>
    </row>
    <row r="2105" spans="1:30" ht="20.399999999999999" customHeight="1">
      <c r="A2105" s="794"/>
      <c r="B2105" s="670" t="s">
        <v>4104</v>
      </c>
      <c r="C2105" s="276">
        <v>0</v>
      </c>
      <c r="D2105" s="276">
        <v>0</v>
      </c>
      <c r="E2105" s="276">
        <v>0</v>
      </c>
      <c r="F2105" s="276">
        <v>0</v>
      </c>
      <c r="G2105" s="1043">
        <v>0</v>
      </c>
      <c r="H2105" s="276">
        <v>0</v>
      </c>
      <c r="I2105" s="276">
        <v>0</v>
      </c>
      <c r="J2105" s="276">
        <v>0</v>
      </c>
      <c r="K2105" s="276">
        <v>0</v>
      </c>
      <c r="L2105" s="276">
        <v>0</v>
      </c>
      <c r="M2105" s="276">
        <v>0</v>
      </c>
      <c r="N2105" s="276">
        <v>0</v>
      </c>
      <c r="O2105" s="276">
        <v>0</v>
      </c>
      <c r="P2105" s="276">
        <v>0</v>
      </c>
      <c r="Q2105" s="276">
        <v>0</v>
      </c>
      <c r="R2105" s="276">
        <v>0</v>
      </c>
      <c r="S2105" s="276">
        <v>0</v>
      </c>
      <c r="T2105" s="276">
        <v>0</v>
      </c>
      <c r="U2105" s="276">
        <v>0</v>
      </c>
      <c r="V2105" s="1044">
        <v>0</v>
      </c>
      <c r="W2105" s="276">
        <v>0</v>
      </c>
      <c r="X2105" s="276">
        <v>0</v>
      </c>
      <c r="Y2105" s="276">
        <v>0</v>
      </c>
      <c r="Z2105" s="276">
        <v>0</v>
      </c>
      <c r="AA2105" s="276">
        <v>0</v>
      </c>
      <c r="AB2105" s="276">
        <v>0</v>
      </c>
      <c r="AC2105" s="276">
        <v>0</v>
      </c>
      <c r="AD2105" s="448"/>
    </row>
    <row r="2106" spans="1:30" ht="20.399999999999999" customHeight="1">
      <c r="A2106" s="407"/>
      <c r="B2106" s="407"/>
      <c r="C2106" s="407"/>
      <c r="D2106" s="407"/>
      <c r="E2106" s="407"/>
      <c r="F2106" s="407"/>
      <c r="G2106" s="407"/>
      <c r="H2106" s="407"/>
      <c r="I2106" s="407"/>
      <c r="J2106" s="407"/>
      <c r="K2106" s="407"/>
      <c r="L2106" s="407"/>
      <c r="M2106" s="407"/>
      <c r="N2106" s="407"/>
      <c r="O2106" s="407"/>
      <c r="P2106" s="407"/>
      <c r="Q2106" s="407"/>
      <c r="R2106" s="407"/>
      <c r="S2106" s="407"/>
      <c r="T2106" s="407"/>
      <c r="U2106" s="407"/>
      <c r="V2106" s="407"/>
      <c r="W2106" s="407"/>
      <c r="X2106" s="407"/>
      <c r="Y2106" s="407"/>
      <c r="Z2106" s="407"/>
      <c r="AA2106" s="407"/>
      <c r="AB2106" s="407"/>
      <c r="AC2106" s="407"/>
      <c r="AD2106" s="448"/>
    </row>
    <row r="2107" spans="1:30" ht="20.399999999999999" customHeight="1">
      <c r="A2107" s="796" t="s">
        <v>2861</v>
      </c>
      <c r="B2107" s="669" t="s">
        <v>2860</v>
      </c>
      <c r="C2107" s="275">
        <v>4</v>
      </c>
      <c r="D2107" s="275">
        <v>4</v>
      </c>
      <c r="E2107" s="275">
        <v>0</v>
      </c>
      <c r="F2107" s="275">
        <v>0</v>
      </c>
      <c r="G2107" s="1041">
        <v>100</v>
      </c>
      <c r="H2107" s="275">
        <v>0</v>
      </c>
      <c r="I2107" s="275">
        <v>0</v>
      </c>
      <c r="J2107" s="275">
        <v>0</v>
      </c>
      <c r="K2107" s="275">
        <v>0</v>
      </c>
      <c r="L2107" s="275">
        <v>0</v>
      </c>
      <c r="M2107" s="275">
        <v>0</v>
      </c>
      <c r="N2107" s="275">
        <v>0</v>
      </c>
      <c r="O2107" s="275">
        <v>0</v>
      </c>
      <c r="P2107" s="275">
        <v>0</v>
      </c>
      <c r="Q2107" s="275">
        <v>0</v>
      </c>
      <c r="R2107" s="275">
        <v>0</v>
      </c>
      <c r="S2107" s="275">
        <v>0</v>
      </c>
      <c r="T2107" s="275">
        <v>0</v>
      </c>
      <c r="U2107" s="275">
        <v>0</v>
      </c>
      <c r="V2107" s="1042">
        <v>0</v>
      </c>
      <c r="W2107" s="275">
        <v>1</v>
      </c>
      <c r="X2107" s="275">
        <v>0</v>
      </c>
      <c r="Y2107" s="275">
        <v>0</v>
      </c>
      <c r="Z2107" s="275">
        <v>0</v>
      </c>
      <c r="AA2107" s="275">
        <v>0</v>
      </c>
      <c r="AB2107" s="275">
        <v>1</v>
      </c>
      <c r="AC2107" s="275">
        <v>2</v>
      </c>
      <c r="AD2107" s="448"/>
    </row>
    <row r="2108" spans="1:30" ht="20.399999999999999" customHeight="1">
      <c r="A2108" s="794"/>
      <c r="B2108" s="670" t="s">
        <v>1468</v>
      </c>
      <c r="C2108" s="276">
        <v>2</v>
      </c>
      <c r="D2108" s="276">
        <v>2</v>
      </c>
      <c r="E2108" s="276">
        <v>0</v>
      </c>
      <c r="F2108" s="276">
        <v>0</v>
      </c>
      <c r="G2108" s="1043">
        <v>100</v>
      </c>
      <c r="H2108" s="276">
        <v>0</v>
      </c>
      <c r="I2108" s="276">
        <v>0</v>
      </c>
      <c r="J2108" s="276">
        <v>0</v>
      </c>
      <c r="K2108" s="276">
        <v>0</v>
      </c>
      <c r="L2108" s="276">
        <v>0</v>
      </c>
      <c r="M2108" s="276">
        <v>0</v>
      </c>
      <c r="N2108" s="276">
        <v>0</v>
      </c>
      <c r="O2108" s="276">
        <v>0</v>
      </c>
      <c r="P2108" s="276">
        <v>0</v>
      </c>
      <c r="Q2108" s="276">
        <v>0</v>
      </c>
      <c r="R2108" s="276">
        <v>0</v>
      </c>
      <c r="S2108" s="276">
        <v>0</v>
      </c>
      <c r="T2108" s="276">
        <v>0</v>
      </c>
      <c r="U2108" s="276">
        <v>0</v>
      </c>
      <c r="V2108" s="1044">
        <v>0</v>
      </c>
      <c r="W2108" s="276">
        <v>1</v>
      </c>
      <c r="X2108" s="276">
        <v>0</v>
      </c>
      <c r="Y2108" s="276">
        <v>0</v>
      </c>
      <c r="Z2108" s="276">
        <v>0</v>
      </c>
      <c r="AA2108" s="276">
        <v>0</v>
      </c>
      <c r="AB2108" s="276">
        <v>1</v>
      </c>
      <c r="AC2108" s="276">
        <v>0</v>
      </c>
      <c r="AD2108" s="448"/>
    </row>
    <row r="2109" spans="1:30" ht="20.399999999999999" customHeight="1">
      <c r="A2109" s="794"/>
      <c r="B2109" s="670" t="s">
        <v>1467</v>
      </c>
      <c r="C2109" s="276">
        <v>2</v>
      </c>
      <c r="D2109" s="276">
        <v>2</v>
      </c>
      <c r="E2109" s="276">
        <v>0</v>
      </c>
      <c r="F2109" s="276">
        <v>0</v>
      </c>
      <c r="G2109" s="1043">
        <v>100</v>
      </c>
      <c r="H2109" s="276">
        <v>0</v>
      </c>
      <c r="I2109" s="276">
        <v>0</v>
      </c>
      <c r="J2109" s="276">
        <v>0</v>
      </c>
      <c r="K2109" s="276">
        <v>0</v>
      </c>
      <c r="L2109" s="276">
        <v>0</v>
      </c>
      <c r="M2109" s="276">
        <v>0</v>
      </c>
      <c r="N2109" s="276">
        <v>0</v>
      </c>
      <c r="O2109" s="276">
        <v>0</v>
      </c>
      <c r="P2109" s="276">
        <v>0</v>
      </c>
      <c r="Q2109" s="276">
        <v>0</v>
      </c>
      <c r="R2109" s="276">
        <v>0</v>
      </c>
      <c r="S2109" s="276">
        <v>0</v>
      </c>
      <c r="T2109" s="276">
        <v>0</v>
      </c>
      <c r="U2109" s="276">
        <v>0</v>
      </c>
      <c r="V2109" s="1044">
        <v>0</v>
      </c>
      <c r="W2109" s="276">
        <v>0</v>
      </c>
      <c r="X2109" s="276">
        <v>0</v>
      </c>
      <c r="Y2109" s="276">
        <v>0</v>
      </c>
      <c r="Z2109" s="276">
        <v>0</v>
      </c>
      <c r="AA2109" s="276">
        <v>0</v>
      </c>
      <c r="AB2109" s="276">
        <v>0</v>
      </c>
      <c r="AC2109" s="276">
        <v>2</v>
      </c>
      <c r="AD2109" s="448"/>
    </row>
    <row r="2110" spans="1:30" ht="20.399999999999999" customHeight="1">
      <c r="A2110" s="794"/>
      <c r="B2110" s="670" t="s">
        <v>4104</v>
      </c>
      <c r="C2110" s="276">
        <v>0</v>
      </c>
      <c r="D2110" s="276">
        <v>0</v>
      </c>
      <c r="E2110" s="276">
        <v>0</v>
      </c>
      <c r="F2110" s="276">
        <v>0</v>
      </c>
      <c r="G2110" s="1043">
        <v>0</v>
      </c>
      <c r="H2110" s="276">
        <v>0</v>
      </c>
      <c r="I2110" s="276">
        <v>0</v>
      </c>
      <c r="J2110" s="276">
        <v>0</v>
      </c>
      <c r="K2110" s="276">
        <v>0</v>
      </c>
      <c r="L2110" s="276">
        <v>0</v>
      </c>
      <c r="M2110" s="276">
        <v>0</v>
      </c>
      <c r="N2110" s="276">
        <v>0</v>
      </c>
      <c r="O2110" s="276">
        <v>0</v>
      </c>
      <c r="P2110" s="276">
        <v>0</v>
      </c>
      <c r="Q2110" s="276">
        <v>0</v>
      </c>
      <c r="R2110" s="276">
        <v>0</v>
      </c>
      <c r="S2110" s="276">
        <v>0</v>
      </c>
      <c r="T2110" s="276">
        <v>0</v>
      </c>
      <c r="U2110" s="276">
        <v>0</v>
      </c>
      <c r="V2110" s="1044">
        <v>0</v>
      </c>
      <c r="W2110" s="276">
        <v>0</v>
      </c>
      <c r="X2110" s="276">
        <v>0</v>
      </c>
      <c r="Y2110" s="276">
        <v>0</v>
      </c>
      <c r="Z2110" s="276">
        <v>0</v>
      </c>
      <c r="AA2110" s="276">
        <v>0</v>
      </c>
      <c r="AB2110" s="276">
        <v>0</v>
      </c>
      <c r="AC2110" s="276">
        <v>0</v>
      </c>
      <c r="AD2110" s="448"/>
    </row>
    <row r="2111" spans="1:30" ht="20.399999999999999" customHeight="1">
      <c r="A2111" s="407"/>
      <c r="B2111" s="407"/>
      <c r="C2111" s="407"/>
      <c r="D2111" s="407"/>
      <c r="E2111" s="407"/>
      <c r="F2111" s="407"/>
      <c r="G2111" s="407"/>
      <c r="H2111" s="407"/>
      <c r="I2111" s="407"/>
      <c r="J2111" s="407"/>
      <c r="K2111" s="407"/>
      <c r="L2111" s="407"/>
      <c r="M2111" s="407"/>
      <c r="N2111" s="407"/>
      <c r="O2111" s="407"/>
      <c r="P2111" s="407"/>
      <c r="Q2111" s="407"/>
      <c r="R2111" s="407"/>
      <c r="S2111" s="407"/>
      <c r="T2111" s="407"/>
      <c r="U2111" s="407"/>
      <c r="V2111" s="407"/>
      <c r="W2111" s="407"/>
      <c r="X2111" s="407"/>
      <c r="Y2111" s="407"/>
      <c r="Z2111" s="407"/>
      <c r="AA2111" s="407"/>
      <c r="AB2111" s="407"/>
      <c r="AC2111" s="407"/>
      <c r="AD2111" s="448"/>
    </row>
    <row r="2112" spans="1:30" ht="20.399999999999999" customHeight="1">
      <c r="A2112" s="796" t="s">
        <v>2859</v>
      </c>
      <c r="B2112" s="669" t="s">
        <v>2858</v>
      </c>
      <c r="C2112" s="275">
        <v>5</v>
      </c>
      <c r="D2112" s="275">
        <v>5</v>
      </c>
      <c r="E2112" s="275">
        <v>0</v>
      </c>
      <c r="F2112" s="275">
        <v>0</v>
      </c>
      <c r="G2112" s="1041">
        <v>100</v>
      </c>
      <c r="H2112" s="275">
        <v>0</v>
      </c>
      <c r="I2112" s="275">
        <v>0</v>
      </c>
      <c r="J2112" s="275">
        <v>0</v>
      </c>
      <c r="K2112" s="275">
        <v>0</v>
      </c>
      <c r="L2112" s="275">
        <v>0</v>
      </c>
      <c r="M2112" s="275">
        <v>0</v>
      </c>
      <c r="N2112" s="275">
        <v>0</v>
      </c>
      <c r="O2112" s="275">
        <v>0</v>
      </c>
      <c r="P2112" s="275">
        <v>0</v>
      </c>
      <c r="Q2112" s="275">
        <v>0</v>
      </c>
      <c r="R2112" s="275">
        <v>0</v>
      </c>
      <c r="S2112" s="275">
        <v>0</v>
      </c>
      <c r="T2112" s="275">
        <v>0</v>
      </c>
      <c r="U2112" s="275">
        <v>1</v>
      </c>
      <c r="V2112" s="1042">
        <v>0</v>
      </c>
      <c r="W2112" s="275">
        <v>0</v>
      </c>
      <c r="X2112" s="275">
        <v>0</v>
      </c>
      <c r="Y2112" s="275">
        <v>0</v>
      </c>
      <c r="Z2112" s="275">
        <v>1</v>
      </c>
      <c r="AA2112" s="275">
        <v>0</v>
      </c>
      <c r="AB2112" s="275">
        <v>1</v>
      </c>
      <c r="AC2112" s="275">
        <v>2</v>
      </c>
      <c r="AD2112" s="448"/>
    </row>
    <row r="2113" spans="1:30" ht="20.399999999999999" customHeight="1">
      <c r="A2113" s="794"/>
      <c r="B2113" s="670" t="s">
        <v>1468</v>
      </c>
      <c r="C2113" s="276">
        <v>2</v>
      </c>
      <c r="D2113" s="276">
        <v>2</v>
      </c>
      <c r="E2113" s="276">
        <v>0</v>
      </c>
      <c r="F2113" s="276">
        <v>0</v>
      </c>
      <c r="G2113" s="1043">
        <v>100</v>
      </c>
      <c r="H2113" s="276">
        <v>0</v>
      </c>
      <c r="I2113" s="276">
        <v>0</v>
      </c>
      <c r="J2113" s="276">
        <v>0</v>
      </c>
      <c r="K2113" s="276">
        <v>0</v>
      </c>
      <c r="L2113" s="276">
        <v>0</v>
      </c>
      <c r="M2113" s="276">
        <v>0</v>
      </c>
      <c r="N2113" s="276">
        <v>0</v>
      </c>
      <c r="O2113" s="276">
        <v>0</v>
      </c>
      <c r="P2113" s="276">
        <v>0</v>
      </c>
      <c r="Q2113" s="276">
        <v>0</v>
      </c>
      <c r="R2113" s="276">
        <v>0</v>
      </c>
      <c r="S2113" s="276">
        <v>0</v>
      </c>
      <c r="T2113" s="276">
        <v>0</v>
      </c>
      <c r="U2113" s="276">
        <v>1</v>
      </c>
      <c r="V2113" s="1044">
        <v>0</v>
      </c>
      <c r="W2113" s="276">
        <v>0</v>
      </c>
      <c r="X2113" s="276">
        <v>0</v>
      </c>
      <c r="Y2113" s="276">
        <v>0</v>
      </c>
      <c r="Z2113" s="276">
        <v>1</v>
      </c>
      <c r="AA2113" s="276">
        <v>0</v>
      </c>
      <c r="AB2113" s="276">
        <v>0</v>
      </c>
      <c r="AC2113" s="276">
        <v>0</v>
      </c>
      <c r="AD2113" s="448"/>
    </row>
    <row r="2114" spans="1:30" ht="20.399999999999999" customHeight="1">
      <c r="A2114" s="794"/>
      <c r="B2114" s="670" t="s">
        <v>1467</v>
      </c>
      <c r="C2114" s="276">
        <v>3</v>
      </c>
      <c r="D2114" s="276">
        <v>3</v>
      </c>
      <c r="E2114" s="276">
        <v>0</v>
      </c>
      <c r="F2114" s="276">
        <v>0</v>
      </c>
      <c r="G2114" s="1043">
        <v>100</v>
      </c>
      <c r="H2114" s="276">
        <v>0</v>
      </c>
      <c r="I2114" s="276">
        <v>0</v>
      </c>
      <c r="J2114" s="276">
        <v>0</v>
      </c>
      <c r="K2114" s="276">
        <v>0</v>
      </c>
      <c r="L2114" s="276">
        <v>0</v>
      </c>
      <c r="M2114" s="276">
        <v>0</v>
      </c>
      <c r="N2114" s="276">
        <v>0</v>
      </c>
      <c r="O2114" s="276">
        <v>0</v>
      </c>
      <c r="P2114" s="276">
        <v>0</v>
      </c>
      <c r="Q2114" s="276">
        <v>0</v>
      </c>
      <c r="R2114" s="276">
        <v>0</v>
      </c>
      <c r="S2114" s="276">
        <v>0</v>
      </c>
      <c r="T2114" s="276">
        <v>0</v>
      </c>
      <c r="U2114" s="276">
        <v>0</v>
      </c>
      <c r="V2114" s="1044">
        <v>0</v>
      </c>
      <c r="W2114" s="276">
        <v>0</v>
      </c>
      <c r="X2114" s="276">
        <v>0</v>
      </c>
      <c r="Y2114" s="276">
        <v>0</v>
      </c>
      <c r="Z2114" s="276">
        <v>0</v>
      </c>
      <c r="AA2114" s="276">
        <v>0</v>
      </c>
      <c r="AB2114" s="276">
        <v>1</v>
      </c>
      <c r="AC2114" s="276">
        <v>2</v>
      </c>
      <c r="AD2114" s="448"/>
    </row>
    <row r="2115" spans="1:30" ht="20.399999999999999" customHeight="1">
      <c r="A2115" s="794"/>
      <c r="B2115" s="670" t="s">
        <v>4104</v>
      </c>
      <c r="C2115" s="276">
        <v>0</v>
      </c>
      <c r="D2115" s="276">
        <v>0</v>
      </c>
      <c r="E2115" s="276">
        <v>0</v>
      </c>
      <c r="F2115" s="276">
        <v>0</v>
      </c>
      <c r="G2115" s="1043">
        <v>0</v>
      </c>
      <c r="H2115" s="276">
        <v>0</v>
      </c>
      <c r="I2115" s="276">
        <v>0</v>
      </c>
      <c r="J2115" s="276">
        <v>0</v>
      </c>
      <c r="K2115" s="276">
        <v>0</v>
      </c>
      <c r="L2115" s="276">
        <v>0</v>
      </c>
      <c r="M2115" s="276">
        <v>0</v>
      </c>
      <c r="N2115" s="276">
        <v>0</v>
      </c>
      <c r="O2115" s="276">
        <v>0</v>
      </c>
      <c r="P2115" s="276">
        <v>0</v>
      </c>
      <c r="Q2115" s="276">
        <v>0</v>
      </c>
      <c r="R2115" s="276">
        <v>0</v>
      </c>
      <c r="S2115" s="276">
        <v>0</v>
      </c>
      <c r="T2115" s="276">
        <v>0</v>
      </c>
      <c r="U2115" s="276">
        <v>0</v>
      </c>
      <c r="V2115" s="1044">
        <v>0</v>
      </c>
      <c r="W2115" s="276">
        <v>0</v>
      </c>
      <c r="X2115" s="276">
        <v>0</v>
      </c>
      <c r="Y2115" s="276">
        <v>0</v>
      </c>
      <c r="Z2115" s="276">
        <v>0</v>
      </c>
      <c r="AA2115" s="276">
        <v>0</v>
      </c>
      <c r="AB2115" s="276">
        <v>0</v>
      </c>
      <c r="AC2115" s="276">
        <v>0</v>
      </c>
      <c r="AD2115" s="448"/>
    </row>
    <row r="2116" spans="1:30" ht="20.399999999999999" customHeight="1">
      <c r="A2116" s="407"/>
      <c r="B2116" s="407"/>
      <c r="C2116" s="407"/>
      <c r="D2116" s="407"/>
      <c r="E2116" s="407"/>
      <c r="F2116" s="407"/>
      <c r="G2116" s="407"/>
      <c r="H2116" s="407"/>
      <c r="I2116" s="407"/>
      <c r="J2116" s="407"/>
      <c r="K2116" s="407"/>
      <c r="L2116" s="407"/>
      <c r="M2116" s="407"/>
      <c r="N2116" s="407"/>
      <c r="O2116" s="407"/>
      <c r="P2116" s="407"/>
      <c r="Q2116" s="407"/>
      <c r="R2116" s="407"/>
      <c r="S2116" s="407"/>
      <c r="T2116" s="407"/>
      <c r="U2116" s="407"/>
      <c r="V2116" s="407"/>
      <c r="W2116" s="407"/>
      <c r="X2116" s="407"/>
      <c r="Y2116" s="407"/>
      <c r="Z2116" s="407"/>
      <c r="AA2116" s="407"/>
      <c r="AB2116" s="407"/>
      <c r="AC2116" s="407"/>
      <c r="AD2116" s="448"/>
    </row>
    <row r="2117" spans="1:30" ht="20.399999999999999" customHeight="1">
      <c r="A2117" s="796" t="s">
        <v>2857</v>
      </c>
      <c r="B2117" s="669" t="s">
        <v>2856</v>
      </c>
      <c r="C2117" s="275">
        <v>31</v>
      </c>
      <c r="D2117" s="275">
        <v>31</v>
      </c>
      <c r="E2117" s="275">
        <v>0</v>
      </c>
      <c r="F2117" s="275">
        <v>0</v>
      </c>
      <c r="G2117" s="1041">
        <v>100</v>
      </c>
      <c r="H2117" s="275">
        <v>0</v>
      </c>
      <c r="I2117" s="275">
        <v>0</v>
      </c>
      <c r="J2117" s="275">
        <v>0</v>
      </c>
      <c r="K2117" s="275">
        <v>0</v>
      </c>
      <c r="L2117" s="275">
        <v>0</v>
      </c>
      <c r="M2117" s="275">
        <v>0</v>
      </c>
      <c r="N2117" s="275">
        <v>0</v>
      </c>
      <c r="O2117" s="275">
        <v>0</v>
      </c>
      <c r="P2117" s="275">
        <v>0</v>
      </c>
      <c r="Q2117" s="275">
        <v>0</v>
      </c>
      <c r="R2117" s="275">
        <v>0</v>
      </c>
      <c r="S2117" s="275">
        <v>0</v>
      </c>
      <c r="T2117" s="275">
        <v>1</v>
      </c>
      <c r="U2117" s="275">
        <v>2</v>
      </c>
      <c r="V2117" s="1042">
        <v>1</v>
      </c>
      <c r="W2117" s="275">
        <v>1</v>
      </c>
      <c r="X2117" s="275">
        <v>3</v>
      </c>
      <c r="Y2117" s="275">
        <v>2</v>
      </c>
      <c r="Z2117" s="275">
        <v>2</v>
      </c>
      <c r="AA2117" s="275">
        <v>6</v>
      </c>
      <c r="AB2117" s="275">
        <v>7</v>
      </c>
      <c r="AC2117" s="275">
        <v>6</v>
      </c>
      <c r="AD2117" s="448"/>
    </row>
    <row r="2118" spans="1:30" ht="20.399999999999999" customHeight="1">
      <c r="A2118" s="794"/>
      <c r="B2118" s="670" t="s">
        <v>1468</v>
      </c>
      <c r="C2118" s="276">
        <v>12</v>
      </c>
      <c r="D2118" s="276">
        <v>12</v>
      </c>
      <c r="E2118" s="276">
        <v>0</v>
      </c>
      <c r="F2118" s="276">
        <v>0</v>
      </c>
      <c r="G2118" s="1043">
        <v>100</v>
      </c>
      <c r="H2118" s="276">
        <v>0</v>
      </c>
      <c r="I2118" s="276">
        <v>0</v>
      </c>
      <c r="J2118" s="276">
        <v>0</v>
      </c>
      <c r="K2118" s="276">
        <v>0</v>
      </c>
      <c r="L2118" s="276">
        <v>0</v>
      </c>
      <c r="M2118" s="276">
        <v>0</v>
      </c>
      <c r="N2118" s="276">
        <v>0</v>
      </c>
      <c r="O2118" s="276">
        <v>0</v>
      </c>
      <c r="P2118" s="276">
        <v>0</v>
      </c>
      <c r="Q2118" s="276">
        <v>0</v>
      </c>
      <c r="R2118" s="276">
        <v>0</v>
      </c>
      <c r="S2118" s="276">
        <v>0</v>
      </c>
      <c r="T2118" s="276">
        <v>0</v>
      </c>
      <c r="U2118" s="276">
        <v>2</v>
      </c>
      <c r="V2118" s="1044">
        <v>0</v>
      </c>
      <c r="W2118" s="276">
        <v>0</v>
      </c>
      <c r="X2118" s="276">
        <v>2</v>
      </c>
      <c r="Y2118" s="276">
        <v>0</v>
      </c>
      <c r="Z2118" s="276">
        <v>1</v>
      </c>
      <c r="AA2118" s="276">
        <v>2</v>
      </c>
      <c r="AB2118" s="276">
        <v>4</v>
      </c>
      <c r="AC2118" s="276">
        <v>1</v>
      </c>
      <c r="AD2118" s="448"/>
    </row>
    <row r="2119" spans="1:30" ht="20.399999999999999" customHeight="1">
      <c r="A2119" s="794"/>
      <c r="B2119" s="670" t="s">
        <v>1467</v>
      </c>
      <c r="C2119" s="276">
        <v>19</v>
      </c>
      <c r="D2119" s="276">
        <v>19</v>
      </c>
      <c r="E2119" s="276">
        <v>0</v>
      </c>
      <c r="F2119" s="276">
        <v>0</v>
      </c>
      <c r="G2119" s="1043">
        <v>100</v>
      </c>
      <c r="H2119" s="276">
        <v>0</v>
      </c>
      <c r="I2119" s="276">
        <v>0</v>
      </c>
      <c r="J2119" s="276">
        <v>0</v>
      </c>
      <c r="K2119" s="276">
        <v>0</v>
      </c>
      <c r="L2119" s="276">
        <v>0</v>
      </c>
      <c r="M2119" s="276">
        <v>0</v>
      </c>
      <c r="N2119" s="276">
        <v>0</v>
      </c>
      <c r="O2119" s="276">
        <v>0</v>
      </c>
      <c r="P2119" s="276">
        <v>0</v>
      </c>
      <c r="Q2119" s="276">
        <v>0</v>
      </c>
      <c r="R2119" s="276">
        <v>0</v>
      </c>
      <c r="S2119" s="276">
        <v>0</v>
      </c>
      <c r="T2119" s="276">
        <v>1</v>
      </c>
      <c r="U2119" s="276">
        <v>0</v>
      </c>
      <c r="V2119" s="1044">
        <v>1</v>
      </c>
      <c r="W2119" s="276">
        <v>1</v>
      </c>
      <c r="X2119" s="276">
        <v>1</v>
      </c>
      <c r="Y2119" s="276">
        <v>2</v>
      </c>
      <c r="Z2119" s="276">
        <v>1</v>
      </c>
      <c r="AA2119" s="276">
        <v>4</v>
      </c>
      <c r="AB2119" s="276">
        <v>3</v>
      </c>
      <c r="AC2119" s="276">
        <v>5</v>
      </c>
      <c r="AD2119" s="448"/>
    </row>
    <row r="2120" spans="1:30" ht="20.399999999999999" customHeight="1">
      <c r="A2120" s="794"/>
      <c r="B2120" s="670" t="s">
        <v>4104</v>
      </c>
      <c r="C2120" s="276">
        <v>0</v>
      </c>
      <c r="D2120" s="276">
        <v>0</v>
      </c>
      <c r="E2120" s="276">
        <v>0</v>
      </c>
      <c r="F2120" s="276">
        <v>0</v>
      </c>
      <c r="G2120" s="1043">
        <v>0</v>
      </c>
      <c r="H2120" s="276">
        <v>0</v>
      </c>
      <c r="I2120" s="276">
        <v>0</v>
      </c>
      <c r="J2120" s="276">
        <v>0</v>
      </c>
      <c r="K2120" s="276">
        <v>0</v>
      </c>
      <c r="L2120" s="276">
        <v>0</v>
      </c>
      <c r="M2120" s="276">
        <v>0</v>
      </c>
      <c r="N2120" s="276">
        <v>0</v>
      </c>
      <c r="O2120" s="276">
        <v>0</v>
      </c>
      <c r="P2120" s="276">
        <v>0</v>
      </c>
      <c r="Q2120" s="276">
        <v>0</v>
      </c>
      <c r="R2120" s="276">
        <v>0</v>
      </c>
      <c r="S2120" s="276">
        <v>0</v>
      </c>
      <c r="T2120" s="276">
        <v>0</v>
      </c>
      <c r="U2120" s="276">
        <v>0</v>
      </c>
      <c r="V2120" s="1044">
        <v>0</v>
      </c>
      <c r="W2120" s="276">
        <v>0</v>
      </c>
      <c r="X2120" s="276">
        <v>0</v>
      </c>
      <c r="Y2120" s="276">
        <v>0</v>
      </c>
      <c r="Z2120" s="276">
        <v>0</v>
      </c>
      <c r="AA2120" s="276">
        <v>0</v>
      </c>
      <c r="AB2120" s="276">
        <v>0</v>
      </c>
      <c r="AC2120" s="276">
        <v>0</v>
      </c>
      <c r="AD2120" s="448"/>
    </row>
    <row r="2121" spans="1:30" ht="20.399999999999999" customHeight="1">
      <c r="A2121" s="407"/>
      <c r="B2121" s="407"/>
      <c r="C2121" s="407"/>
      <c r="D2121" s="407"/>
      <c r="E2121" s="407"/>
      <c r="F2121" s="407"/>
      <c r="G2121" s="407"/>
      <c r="H2121" s="407"/>
      <c r="I2121" s="407"/>
      <c r="J2121" s="407"/>
      <c r="K2121" s="407"/>
      <c r="L2121" s="407"/>
      <c r="M2121" s="407"/>
      <c r="N2121" s="407"/>
      <c r="O2121" s="407"/>
      <c r="P2121" s="407"/>
      <c r="Q2121" s="407"/>
      <c r="R2121" s="407"/>
      <c r="S2121" s="407"/>
      <c r="T2121" s="407"/>
      <c r="U2121" s="407"/>
      <c r="V2121" s="407"/>
      <c r="W2121" s="407"/>
      <c r="X2121" s="407"/>
      <c r="Y2121" s="407"/>
      <c r="Z2121" s="407"/>
      <c r="AA2121" s="407"/>
      <c r="AB2121" s="407"/>
      <c r="AC2121" s="407"/>
      <c r="AD2121" s="448"/>
    </row>
    <row r="2122" spans="1:30" ht="20.399999999999999" customHeight="1">
      <c r="A2122" s="796" t="s">
        <v>2855</v>
      </c>
      <c r="B2122" s="669" t="s">
        <v>2854</v>
      </c>
      <c r="C2122" s="275">
        <v>89</v>
      </c>
      <c r="D2122" s="275">
        <v>89</v>
      </c>
      <c r="E2122" s="275">
        <v>0</v>
      </c>
      <c r="F2122" s="275">
        <v>0</v>
      </c>
      <c r="G2122" s="1041">
        <v>100</v>
      </c>
      <c r="H2122" s="275">
        <v>0</v>
      </c>
      <c r="I2122" s="275">
        <v>0</v>
      </c>
      <c r="J2122" s="275">
        <v>0</v>
      </c>
      <c r="K2122" s="275">
        <v>0</v>
      </c>
      <c r="L2122" s="275">
        <v>0</v>
      </c>
      <c r="M2122" s="275">
        <v>0</v>
      </c>
      <c r="N2122" s="275">
        <v>0</v>
      </c>
      <c r="O2122" s="275">
        <v>0</v>
      </c>
      <c r="P2122" s="275">
        <v>0</v>
      </c>
      <c r="Q2122" s="275">
        <v>1</v>
      </c>
      <c r="R2122" s="275">
        <v>1</v>
      </c>
      <c r="S2122" s="275">
        <v>3</v>
      </c>
      <c r="T2122" s="275">
        <v>5</v>
      </c>
      <c r="U2122" s="275">
        <v>4</v>
      </c>
      <c r="V2122" s="1042">
        <v>4</v>
      </c>
      <c r="W2122" s="275">
        <v>8</v>
      </c>
      <c r="X2122" s="275">
        <v>10</v>
      </c>
      <c r="Y2122" s="275">
        <v>6</v>
      </c>
      <c r="Z2122" s="275">
        <v>6</v>
      </c>
      <c r="AA2122" s="275">
        <v>13</v>
      </c>
      <c r="AB2122" s="275">
        <v>15</v>
      </c>
      <c r="AC2122" s="275">
        <v>13</v>
      </c>
      <c r="AD2122" s="448"/>
    </row>
    <row r="2123" spans="1:30" ht="20.399999999999999" customHeight="1">
      <c r="A2123" s="794"/>
      <c r="B2123" s="670" t="s">
        <v>1468</v>
      </c>
      <c r="C2123" s="276">
        <v>53</v>
      </c>
      <c r="D2123" s="276">
        <v>53</v>
      </c>
      <c r="E2123" s="276">
        <v>0</v>
      </c>
      <c r="F2123" s="276">
        <v>0</v>
      </c>
      <c r="G2123" s="1043">
        <v>100</v>
      </c>
      <c r="H2123" s="276">
        <v>0</v>
      </c>
      <c r="I2123" s="276">
        <v>0</v>
      </c>
      <c r="J2123" s="276">
        <v>0</v>
      </c>
      <c r="K2123" s="276">
        <v>0</v>
      </c>
      <c r="L2123" s="276">
        <v>0</v>
      </c>
      <c r="M2123" s="276">
        <v>0</v>
      </c>
      <c r="N2123" s="276">
        <v>0</v>
      </c>
      <c r="O2123" s="276">
        <v>0</v>
      </c>
      <c r="P2123" s="276">
        <v>0</v>
      </c>
      <c r="Q2123" s="276">
        <v>0</v>
      </c>
      <c r="R2123" s="276">
        <v>1</v>
      </c>
      <c r="S2123" s="276">
        <v>3</v>
      </c>
      <c r="T2123" s="276">
        <v>4</v>
      </c>
      <c r="U2123" s="276">
        <v>4</v>
      </c>
      <c r="V2123" s="1044">
        <v>4</v>
      </c>
      <c r="W2123" s="276">
        <v>4</v>
      </c>
      <c r="X2123" s="276">
        <v>5</v>
      </c>
      <c r="Y2123" s="276">
        <v>2</v>
      </c>
      <c r="Z2123" s="276">
        <v>4</v>
      </c>
      <c r="AA2123" s="276">
        <v>10</v>
      </c>
      <c r="AB2123" s="276">
        <v>8</v>
      </c>
      <c r="AC2123" s="276">
        <v>4</v>
      </c>
      <c r="AD2123" s="448"/>
    </row>
    <row r="2124" spans="1:30" ht="20.399999999999999" customHeight="1">
      <c r="A2124" s="794"/>
      <c r="B2124" s="670" t="s">
        <v>1467</v>
      </c>
      <c r="C2124" s="276">
        <v>36</v>
      </c>
      <c r="D2124" s="276">
        <v>36</v>
      </c>
      <c r="E2124" s="276">
        <v>0</v>
      </c>
      <c r="F2124" s="276">
        <v>0</v>
      </c>
      <c r="G2124" s="1043">
        <v>100</v>
      </c>
      <c r="H2124" s="276">
        <v>0</v>
      </c>
      <c r="I2124" s="276">
        <v>0</v>
      </c>
      <c r="J2124" s="276">
        <v>0</v>
      </c>
      <c r="K2124" s="276">
        <v>0</v>
      </c>
      <c r="L2124" s="276">
        <v>0</v>
      </c>
      <c r="M2124" s="276">
        <v>0</v>
      </c>
      <c r="N2124" s="276">
        <v>0</v>
      </c>
      <c r="O2124" s="276">
        <v>0</v>
      </c>
      <c r="P2124" s="276">
        <v>0</v>
      </c>
      <c r="Q2124" s="276">
        <v>1</v>
      </c>
      <c r="R2124" s="276">
        <v>0</v>
      </c>
      <c r="S2124" s="276">
        <v>0</v>
      </c>
      <c r="T2124" s="276">
        <v>1</v>
      </c>
      <c r="U2124" s="276">
        <v>0</v>
      </c>
      <c r="V2124" s="1044">
        <v>0</v>
      </c>
      <c r="W2124" s="276">
        <v>4</v>
      </c>
      <c r="X2124" s="276">
        <v>5</v>
      </c>
      <c r="Y2124" s="276">
        <v>4</v>
      </c>
      <c r="Z2124" s="276">
        <v>2</v>
      </c>
      <c r="AA2124" s="276">
        <v>3</v>
      </c>
      <c r="AB2124" s="276">
        <v>7</v>
      </c>
      <c r="AC2124" s="276">
        <v>9</v>
      </c>
      <c r="AD2124" s="448"/>
    </row>
    <row r="2125" spans="1:30" ht="20.399999999999999" customHeight="1">
      <c r="A2125" s="794"/>
      <c r="B2125" s="670" t="s">
        <v>4104</v>
      </c>
      <c r="C2125" s="276">
        <v>0</v>
      </c>
      <c r="D2125" s="276">
        <v>0</v>
      </c>
      <c r="E2125" s="276">
        <v>0</v>
      </c>
      <c r="F2125" s="276">
        <v>0</v>
      </c>
      <c r="G2125" s="1043">
        <v>0</v>
      </c>
      <c r="H2125" s="276">
        <v>0</v>
      </c>
      <c r="I2125" s="276">
        <v>0</v>
      </c>
      <c r="J2125" s="276">
        <v>0</v>
      </c>
      <c r="K2125" s="276">
        <v>0</v>
      </c>
      <c r="L2125" s="276">
        <v>0</v>
      </c>
      <c r="M2125" s="276">
        <v>0</v>
      </c>
      <c r="N2125" s="276">
        <v>0</v>
      </c>
      <c r="O2125" s="276">
        <v>0</v>
      </c>
      <c r="P2125" s="276">
        <v>0</v>
      </c>
      <c r="Q2125" s="276">
        <v>0</v>
      </c>
      <c r="R2125" s="276">
        <v>0</v>
      </c>
      <c r="S2125" s="276">
        <v>0</v>
      </c>
      <c r="T2125" s="276">
        <v>0</v>
      </c>
      <c r="U2125" s="276">
        <v>0</v>
      </c>
      <c r="V2125" s="1044">
        <v>0</v>
      </c>
      <c r="W2125" s="276">
        <v>0</v>
      </c>
      <c r="X2125" s="276">
        <v>0</v>
      </c>
      <c r="Y2125" s="276">
        <v>0</v>
      </c>
      <c r="Z2125" s="276">
        <v>0</v>
      </c>
      <c r="AA2125" s="276">
        <v>0</v>
      </c>
      <c r="AB2125" s="276">
        <v>0</v>
      </c>
      <c r="AC2125" s="276">
        <v>0</v>
      </c>
      <c r="AD2125" s="448"/>
    </row>
    <row r="2126" spans="1:30" ht="20.399999999999999" customHeight="1">
      <c r="A2126" s="407"/>
      <c r="B2126" s="407"/>
      <c r="C2126" s="407"/>
      <c r="D2126" s="407"/>
      <c r="E2126" s="407"/>
      <c r="F2126" s="407"/>
      <c r="G2126" s="407"/>
      <c r="H2126" s="407"/>
      <c r="I2126" s="407"/>
      <c r="J2126" s="407"/>
      <c r="K2126" s="407"/>
      <c r="L2126" s="407"/>
      <c r="M2126" s="407"/>
      <c r="N2126" s="407"/>
      <c r="O2126" s="407"/>
      <c r="P2126" s="407"/>
      <c r="Q2126" s="407"/>
      <c r="R2126" s="407"/>
      <c r="S2126" s="407"/>
      <c r="T2126" s="407"/>
      <c r="U2126" s="407"/>
      <c r="V2126" s="407"/>
      <c r="W2126" s="407"/>
      <c r="X2126" s="407"/>
      <c r="Y2126" s="407"/>
      <c r="Z2126" s="407"/>
      <c r="AA2126" s="407"/>
      <c r="AB2126" s="407"/>
      <c r="AC2126" s="407"/>
      <c r="AD2126" s="448"/>
    </row>
    <row r="2127" spans="1:30" ht="20.399999999999999" customHeight="1">
      <c r="A2127" s="796" t="s">
        <v>2853</v>
      </c>
      <c r="B2127" s="669" t="s">
        <v>2852</v>
      </c>
      <c r="C2127" s="275">
        <v>60</v>
      </c>
      <c r="D2127" s="275">
        <v>60</v>
      </c>
      <c r="E2127" s="275">
        <v>0</v>
      </c>
      <c r="F2127" s="275">
        <v>0</v>
      </c>
      <c r="G2127" s="1041">
        <v>100</v>
      </c>
      <c r="H2127" s="275">
        <v>0</v>
      </c>
      <c r="I2127" s="275">
        <v>0</v>
      </c>
      <c r="J2127" s="275">
        <v>0</v>
      </c>
      <c r="K2127" s="275">
        <v>0</v>
      </c>
      <c r="L2127" s="275">
        <v>0</v>
      </c>
      <c r="M2127" s="275">
        <v>0</v>
      </c>
      <c r="N2127" s="275">
        <v>0</v>
      </c>
      <c r="O2127" s="275">
        <v>0</v>
      </c>
      <c r="P2127" s="275">
        <v>0</v>
      </c>
      <c r="Q2127" s="275">
        <v>0</v>
      </c>
      <c r="R2127" s="275">
        <v>0</v>
      </c>
      <c r="S2127" s="275">
        <v>0</v>
      </c>
      <c r="T2127" s="275">
        <v>2</v>
      </c>
      <c r="U2127" s="275">
        <v>1</v>
      </c>
      <c r="V2127" s="1042">
        <v>0</v>
      </c>
      <c r="W2127" s="275">
        <v>4</v>
      </c>
      <c r="X2127" s="275">
        <v>3</v>
      </c>
      <c r="Y2127" s="275">
        <v>6</v>
      </c>
      <c r="Z2127" s="275">
        <v>10</v>
      </c>
      <c r="AA2127" s="275">
        <v>10</v>
      </c>
      <c r="AB2127" s="275">
        <v>15</v>
      </c>
      <c r="AC2127" s="275">
        <v>9</v>
      </c>
      <c r="AD2127" s="448"/>
    </row>
    <row r="2128" spans="1:30" ht="20.399999999999999" customHeight="1">
      <c r="A2128" s="794"/>
      <c r="B2128" s="670" t="s">
        <v>1468</v>
      </c>
      <c r="C2128" s="276">
        <v>35</v>
      </c>
      <c r="D2128" s="276">
        <v>35</v>
      </c>
      <c r="E2128" s="276">
        <v>0</v>
      </c>
      <c r="F2128" s="276">
        <v>0</v>
      </c>
      <c r="G2128" s="1043">
        <v>100</v>
      </c>
      <c r="H2128" s="276">
        <v>0</v>
      </c>
      <c r="I2128" s="276">
        <v>0</v>
      </c>
      <c r="J2128" s="276">
        <v>0</v>
      </c>
      <c r="K2128" s="276">
        <v>0</v>
      </c>
      <c r="L2128" s="276">
        <v>0</v>
      </c>
      <c r="M2128" s="276">
        <v>0</v>
      </c>
      <c r="N2128" s="276">
        <v>0</v>
      </c>
      <c r="O2128" s="276">
        <v>0</v>
      </c>
      <c r="P2128" s="276">
        <v>0</v>
      </c>
      <c r="Q2128" s="276">
        <v>0</v>
      </c>
      <c r="R2128" s="276">
        <v>0</v>
      </c>
      <c r="S2128" s="276">
        <v>0</v>
      </c>
      <c r="T2128" s="276">
        <v>1</v>
      </c>
      <c r="U2128" s="276">
        <v>1</v>
      </c>
      <c r="V2128" s="1044">
        <v>0</v>
      </c>
      <c r="W2128" s="276">
        <v>3</v>
      </c>
      <c r="X2128" s="276">
        <v>3</v>
      </c>
      <c r="Y2128" s="276">
        <v>3</v>
      </c>
      <c r="Z2128" s="276">
        <v>8</v>
      </c>
      <c r="AA2128" s="276">
        <v>5</v>
      </c>
      <c r="AB2128" s="276">
        <v>8</v>
      </c>
      <c r="AC2128" s="276">
        <v>3</v>
      </c>
      <c r="AD2128" s="448"/>
    </row>
    <row r="2129" spans="1:30" ht="20.399999999999999" customHeight="1">
      <c r="A2129" s="794"/>
      <c r="B2129" s="670" t="s">
        <v>1467</v>
      </c>
      <c r="C2129" s="276">
        <v>25</v>
      </c>
      <c r="D2129" s="276">
        <v>25</v>
      </c>
      <c r="E2129" s="276">
        <v>0</v>
      </c>
      <c r="F2129" s="276">
        <v>0</v>
      </c>
      <c r="G2129" s="1043">
        <v>100</v>
      </c>
      <c r="H2129" s="276">
        <v>0</v>
      </c>
      <c r="I2129" s="276">
        <v>0</v>
      </c>
      <c r="J2129" s="276">
        <v>0</v>
      </c>
      <c r="K2129" s="276">
        <v>0</v>
      </c>
      <c r="L2129" s="276">
        <v>0</v>
      </c>
      <c r="M2129" s="276">
        <v>0</v>
      </c>
      <c r="N2129" s="276">
        <v>0</v>
      </c>
      <c r="O2129" s="276">
        <v>0</v>
      </c>
      <c r="P2129" s="276">
        <v>0</v>
      </c>
      <c r="Q2129" s="276">
        <v>0</v>
      </c>
      <c r="R2129" s="276">
        <v>0</v>
      </c>
      <c r="S2129" s="276">
        <v>0</v>
      </c>
      <c r="T2129" s="276">
        <v>1</v>
      </c>
      <c r="U2129" s="276">
        <v>0</v>
      </c>
      <c r="V2129" s="1044">
        <v>0</v>
      </c>
      <c r="W2129" s="276">
        <v>1</v>
      </c>
      <c r="X2129" s="276">
        <v>0</v>
      </c>
      <c r="Y2129" s="276">
        <v>3</v>
      </c>
      <c r="Z2129" s="276">
        <v>2</v>
      </c>
      <c r="AA2129" s="276">
        <v>5</v>
      </c>
      <c r="AB2129" s="276">
        <v>7</v>
      </c>
      <c r="AC2129" s="276">
        <v>6</v>
      </c>
      <c r="AD2129" s="448"/>
    </row>
    <row r="2130" spans="1:30" ht="20.399999999999999" customHeight="1">
      <c r="A2130" s="794"/>
      <c r="B2130" s="670" t="s">
        <v>4104</v>
      </c>
      <c r="C2130" s="276">
        <v>0</v>
      </c>
      <c r="D2130" s="276">
        <v>0</v>
      </c>
      <c r="E2130" s="276">
        <v>0</v>
      </c>
      <c r="F2130" s="276">
        <v>0</v>
      </c>
      <c r="G2130" s="1043">
        <v>0</v>
      </c>
      <c r="H2130" s="276">
        <v>0</v>
      </c>
      <c r="I2130" s="276">
        <v>0</v>
      </c>
      <c r="J2130" s="276">
        <v>0</v>
      </c>
      <c r="K2130" s="276">
        <v>0</v>
      </c>
      <c r="L2130" s="276">
        <v>0</v>
      </c>
      <c r="M2130" s="276">
        <v>0</v>
      </c>
      <c r="N2130" s="276">
        <v>0</v>
      </c>
      <c r="O2130" s="276">
        <v>0</v>
      </c>
      <c r="P2130" s="276">
        <v>0</v>
      </c>
      <c r="Q2130" s="276">
        <v>0</v>
      </c>
      <c r="R2130" s="276">
        <v>0</v>
      </c>
      <c r="S2130" s="276">
        <v>0</v>
      </c>
      <c r="T2130" s="276">
        <v>0</v>
      </c>
      <c r="U2130" s="276">
        <v>0</v>
      </c>
      <c r="V2130" s="1044">
        <v>0</v>
      </c>
      <c r="W2130" s="276">
        <v>0</v>
      </c>
      <c r="X2130" s="276">
        <v>0</v>
      </c>
      <c r="Y2130" s="276">
        <v>0</v>
      </c>
      <c r="Z2130" s="276">
        <v>0</v>
      </c>
      <c r="AA2130" s="276">
        <v>0</v>
      </c>
      <c r="AB2130" s="276">
        <v>0</v>
      </c>
      <c r="AC2130" s="276">
        <v>0</v>
      </c>
      <c r="AD2130" s="448"/>
    </row>
    <row r="2131" spans="1:30" ht="20.399999999999999" customHeight="1">
      <c r="A2131" s="407"/>
      <c r="B2131" s="407"/>
      <c r="C2131" s="407"/>
      <c r="D2131" s="407"/>
      <c r="E2131" s="407"/>
      <c r="F2131" s="407"/>
      <c r="G2131" s="407"/>
      <c r="H2131" s="407"/>
      <c r="I2131" s="407"/>
      <c r="J2131" s="407"/>
      <c r="K2131" s="407"/>
      <c r="L2131" s="407"/>
      <c r="M2131" s="407"/>
      <c r="N2131" s="407"/>
      <c r="O2131" s="407"/>
      <c r="P2131" s="407"/>
      <c r="Q2131" s="407"/>
      <c r="R2131" s="407"/>
      <c r="S2131" s="407"/>
      <c r="T2131" s="407"/>
      <c r="U2131" s="407"/>
      <c r="V2131" s="407"/>
      <c r="W2131" s="407"/>
      <c r="X2131" s="407"/>
      <c r="Y2131" s="407"/>
      <c r="Z2131" s="407"/>
      <c r="AA2131" s="407"/>
      <c r="AB2131" s="407"/>
      <c r="AC2131" s="407"/>
      <c r="AD2131" s="448"/>
    </row>
    <row r="2132" spans="1:30" ht="20.399999999999999" customHeight="1">
      <c r="A2132" s="796" t="s">
        <v>2851</v>
      </c>
      <c r="B2132" s="669" t="s">
        <v>2850</v>
      </c>
      <c r="C2132" s="275">
        <v>25</v>
      </c>
      <c r="D2132" s="275">
        <v>25</v>
      </c>
      <c r="E2132" s="275">
        <v>0</v>
      </c>
      <c r="F2132" s="275">
        <v>0</v>
      </c>
      <c r="G2132" s="1041">
        <v>100</v>
      </c>
      <c r="H2132" s="275">
        <v>0</v>
      </c>
      <c r="I2132" s="275">
        <v>0</v>
      </c>
      <c r="J2132" s="275">
        <v>0</v>
      </c>
      <c r="K2132" s="275">
        <v>0</v>
      </c>
      <c r="L2132" s="275">
        <v>0</v>
      </c>
      <c r="M2132" s="275">
        <v>0</v>
      </c>
      <c r="N2132" s="275">
        <v>0</v>
      </c>
      <c r="O2132" s="275">
        <v>0</v>
      </c>
      <c r="P2132" s="275">
        <v>0</v>
      </c>
      <c r="Q2132" s="275">
        <v>0</v>
      </c>
      <c r="R2132" s="275">
        <v>0</v>
      </c>
      <c r="S2132" s="275">
        <v>0</v>
      </c>
      <c r="T2132" s="275">
        <v>1</v>
      </c>
      <c r="U2132" s="275">
        <v>1</v>
      </c>
      <c r="V2132" s="1042">
        <v>3</v>
      </c>
      <c r="W2132" s="275">
        <v>0</v>
      </c>
      <c r="X2132" s="275">
        <v>0</v>
      </c>
      <c r="Y2132" s="275">
        <v>1</v>
      </c>
      <c r="Z2132" s="275">
        <v>2</v>
      </c>
      <c r="AA2132" s="275">
        <v>5</v>
      </c>
      <c r="AB2132" s="275">
        <v>5</v>
      </c>
      <c r="AC2132" s="275">
        <v>7</v>
      </c>
      <c r="AD2132" s="448"/>
    </row>
    <row r="2133" spans="1:30" ht="20.399999999999999" customHeight="1">
      <c r="A2133" s="794"/>
      <c r="B2133" s="670" t="s">
        <v>1468</v>
      </c>
      <c r="C2133" s="276">
        <v>9</v>
      </c>
      <c r="D2133" s="276">
        <v>9</v>
      </c>
      <c r="E2133" s="276">
        <v>0</v>
      </c>
      <c r="F2133" s="276">
        <v>0</v>
      </c>
      <c r="G2133" s="1043">
        <v>100</v>
      </c>
      <c r="H2133" s="276">
        <v>0</v>
      </c>
      <c r="I2133" s="276">
        <v>0</v>
      </c>
      <c r="J2133" s="276">
        <v>0</v>
      </c>
      <c r="K2133" s="276">
        <v>0</v>
      </c>
      <c r="L2133" s="276">
        <v>0</v>
      </c>
      <c r="M2133" s="276">
        <v>0</v>
      </c>
      <c r="N2133" s="276">
        <v>0</v>
      </c>
      <c r="O2133" s="276">
        <v>0</v>
      </c>
      <c r="P2133" s="276">
        <v>0</v>
      </c>
      <c r="Q2133" s="276">
        <v>0</v>
      </c>
      <c r="R2133" s="276">
        <v>0</v>
      </c>
      <c r="S2133" s="276">
        <v>0</v>
      </c>
      <c r="T2133" s="276">
        <v>0</v>
      </c>
      <c r="U2133" s="276">
        <v>0</v>
      </c>
      <c r="V2133" s="1044">
        <v>3</v>
      </c>
      <c r="W2133" s="276">
        <v>0</v>
      </c>
      <c r="X2133" s="276">
        <v>0</v>
      </c>
      <c r="Y2133" s="276">
        <v>0</v>
      </c>
      <c r="Z2133" s="276">
        <v>1</v>
      </c>
      <c r="AA2133" s="276">
        <v>1</v>
      </c>
      <c r="AB2133" s="276">
        <v>2</v>
      </c>
      <c r="AC2133" s="276">
        <v>2</v>
      </c>
      <c r="AD2133" s="448"/>
    </row>
    <row r="2134" spans="1:30" ht="20.399999999999999" customHeight="1">
      <c r="A2134" s="794"/>
      <c r="B2134" s="670" t="s">
        <v>1467</v>
      </c>
      <c r="C2134" s="276">
        <v>16</v>
      </c>
      <c r="D2134" s="276">
        <v>16</v>
      </c>
      <c r="E2134" s="276">
        <v>0</v>
      </c>
      <c r="F2134" s="276">
        <v>0</v>
      </c>
      <c r="G2134" s="1043">
        <v>100</v>
      </c>
      <c r="H2134" s="276">
        <v>0</v>
      </c>
      <c r="I2134" s="276">
        <v>0</v>
      </c>
      <c r="J2134" s="276">
        <v>0</v>
      </c>
      <c r="K2134" s="276">
        <v>0</v>
      </c>
      <c r="L2134" s="276">
        <v>0</v>
      </c>
      <c r="M2134" s="276">
        <v>0</v>
      </c>
      <c r="N2134" s="276">
        <v>0</v>
      </c>
      <c r="O2134" s="276">
        <v>0</v>
      </c>
      <c r="P2134" s="276">
        <v>0</v>
      </c>
      <c r="Q2134" s="276">
        <v>0</v>
      </c>
      <c r="R2134" s="276">
        <v>0</v>
      </c>
      <c r="S2134" s="276">
        <v>0</v>
      </c>
      <c r="T2134" s="276">
        <v>1</v>
      </c>
      <c r="U2134" s="276">
        <v>1</v>
      </c>
      <c r="V2134" s="1044">
        <v>0</v>
      </c>
      <c r="W2134" s="276">
        <v>0</v>
      </c>
      <c r="X2134" s="276">
        <v>0</v>
      </c>
      <c r="Y2134" s="276">
        <v>1</v>
      </c>
      <c r="Z2134" s="276">
        <v>1</v>
      </c>
      <c r="AA2134" s="276">
        <v>4</v>
      </c>
      <c r="AB2134" s="276">
        <v>3</v>
      </c>
      <c r="AC2134" s="276">
        <v>5</v>
      </c>
      <c r="AD2134" s="448"/>
    </row>
    <row r="2135" spans="1:30" ht="20.399999999999999" customHeight="1">
      <c r="A2135" s="794"/>
      <c r="B2135" s="670" t="s">
        <v>4104</v>
      </c>
      <c r="C2135" s="276">
        <v>0</v>
      </c>
      <c r="D2135" s="276">
        <v>0</v>
      </c>
      <c r="E2135" s="276">
        <v>0</v>
      </c>
      <c r="F2135" s="276">
        <v>0</v>
      </c>
      <c r="G2135" s="1043">
        <v>0</v>
      </c>
      <c r="H2135" s="276">
        <v>0</v>
      </c>
      <c r="I2135" s="276">
        <v>0</v>
      </c>
      <c r="J2135" s="276">
        <v>0</v>
      </c>
      <c r="K2135" s="276">
        <v>0</v>
      </c>
      <c r="L2135" s="276">
        <v>0</v>
      </c>
      <c r="M2135" s="276">
        <v>0</v>
      </c>
      <c r="N2135" s="276">
        <v>0</v>
      </c>
      <c r="O2135" s="276">
        <v>0</v>
      </c>
      <c r="P2135" s="276">
        <v>0</v>
      </c>
      <c r="Q2135" s="276">
        <v>0</v>
      </c>
      <c r="R2135" s="276">
        <v>0</v>
      </c>
      <c r="S2135" s="276">
        <v>0</v>
      </c>
      <c r="T2135" s="276">
        <v>0</v>
      </c>
      <c r="U2135" s="276">
        <v>0</v>
      </c>
      <c r="V2135" s="1044">
        <v>0</v>
      </c>
      <c r="W2135" s="276">
        <v>0</v>
      </c>
      <c r="X2135" s="276">
        <v>0</v>
      </c>
      <c r="Y2135" s="276">
        <v>0</v>
      </c>
      <c r="Z2135" s="276">
        <v>0</v>
      </c>
      <c r="AA2135" s="276">
        <v>0</v>
      </c>
      <c r="AB2135" s="276">
        <v>0</v>
      </c>
      <c r="AC2135" s="276">
        <v>0</v>
      </c>
      <c r="AD2135" s="448"/>
    </row>
    <row r="2136" spans="1:30" ht="20.399999999999999" customHeight="1">
      <c r="A2136" s="407"/>
      <c r="B2136" s="407"/>
      <c r="C2136" s="407"/>
      <c r="D2136" s="407"/>
      <c r="E2136" s="407"/>
      <c r="F2136" s="407"/>
      <c r="G2136" s="407"/>
      <c r="H2136" s="407"/>
      <c r="I2136" s="407"/>
      <c r="J2136" s="407"/>
      <c r="K2136" s="407"/>
      <c r="L2136" s="407"/>
      <c r="M2136" s="407"/>
      <c r="N2136" s="407"/>
      <c r="O2136" s="407"/>
      <c r="P2136" s="407"/>
      <c r="Q2136" s="407"/>
      <c r="R2136" s="407"/>
      <c r="S2136" s="407"/>
      <c r="T2136" s="407"/>
      <c r="U2136" s="407"/>
      <c r="V2136" s="407"/>
      <c r="W2136" s="407"/>
      <c r="X2136" s="407"/>
      <c r="Y2136" s="407"/>
      <c r="Z2136" s="407"/>
      <c r="AA2136" s="407"/>
      <c r="AB2136" s="407"/>
      <c r="AC2136" s="407"/>
      <c r="AD2136" s="448"/>
    </row>
    <row r="2137" spans="1:30" ht="20.399999999999999" customHeight="1">
      <c r="A2137" s="796" t="s">
        <v>4794</v>
      </c>
      <c r="B2137" s="669" t="s">
        <v>4795</v>
      </c>
      <c r="C2137" s="275">
        <v>1</v>
      </c>
      <c r="D2137" s="275">
        <v>1</v>
      </c>
      <c r="E2137" s="275">
        <v>0</v>
      </c>
      <c r="F2137" s="275">
        <v>0</v>
      </c>
      <c r="G2137" s="1041">
        <v>100</v>
      </c>
      <c r="H2137" s="275">
        <v>0</v>
      </c>
      <c r="I2137" s="275">
        <v>0</v>
      </c>
      <c r="J2137" s="275">
        <v>0</v>
      </c>
      <c r="K2137" s="275">
        <v>0</v>
      </c>
      <c r="L2137" s="275">
        <v>0</v>
      </c>
      <c r="M2137" s="275">
        <v>0</v>
      </c>
      <c r="N2137" s="275">
        <v>0</v>
      </c>
      <c r="O2137" s="275">
        <v>0</v>
      </c>
      <c r="P2137" s="275">
        <v>0</v>
      </c>
      <c r="Q2137" s="275">
        <v>0</v>
      </c>
      <c r="R2137" s="275">
        <v>0</v>
      </c>
      <c r="S2137" s="275">
        <v>0</v>
      </c>
      <c r="T2137" s="275">
        <v>0</v>
      </c>
      <c r="U2137" s="275">
        <v>0</v>
      </c>
      <c r="V2137" s="1042">
        <v>0</v>
      </c>
      <c r="W2137" s="275">
        <v>0</v>
      </c>
      <c r="X2137" s="275">
        <v>0</v>
      </c>
      <c r="Y2137" s="275">
        <v>0</v>
      </c>
      <c r="Z2137" s="275">
        <v>0</v>
      </c>
      <c r="AA2137" s="275">
        <v>0</v>
      </c>
      <c r="AB2137" s="275">
        <v>0</v>
      </c>
      <c r="AC2137" s="275">
        <v>1</v>
      </c>
      <c r="AD2137" s="448"/>
    </row>
    <row r="2138" spans="1:30" ht="20.399999999999999" customHeight="1">
      <c r="A2138" s="794"/>
      <c r="B2138" s="670" t="s">
        <v>1468</v>
      </c>
      <c r="C2138" s="276">
        <v>0</v>
      </c>
      <c r="D2138" s="276">
        <v>0</v>
      </c>
      <c r="E2138" s="276">
        <v>0</v>
      </c>
      <c r="F2138" s="276">
        <v>0</v>
      </c>
      <c r="G2138" s="1043">
        <v>0</v>
      </c>
      <c r="H2138" s="276">
        <v>0</v>
      </c>
      <c r="I2138" s="276">
        <v>0</v>
      </c>
      <c r="J2138" s="276">
        <v>0</v>
      </c>
      <c r="K2138" s="276">
        <v>0</v>
      </c>
      <c r="L2138" s="276">
        <v>0</v>
      </c>
      <c r="M2138" s="276">
        <v>0</v>
      </c>
      <c r="N2138" s="276">
        <v>0</v>
      </c>
      <c r="O2138" s="276">
        <v>0</v>
      </c>
      <c r="P2138" s="276">
        <v>0</v>
      </c>
      <c r="Q2138" s="276">
        <v>0</v>
      </c>
      <c r="R2138" s="276">
        <v>0</v>
      </c>
      <c r="S2138" s="276">
        <v>0</v>
      </c>
      <c r="T2138" s="276">
        <v>0</v>
      </c>
      <c r="U2138" s="276">
        <v>0</v>
      </c>
      <c r="V2138" s="1044">
        <v>0</v>
      </c>
      <c r="W2138" s="276">
        <v>0</v>
      </c>
      <c r="X2138" s="276">
        <v>0</v>
      </c>
      <c r="Y2138" s="276">
        <v>0</v>
      </c>
      <c r="Z2138" s="276">
        <v>0</v>
      </c>
      <c r="AA2138" s="276">
        <v>0</v>
      </c>
      <c r="AB2138" s="276">
        <v>0</v>
      </c>
      <c r="AC2138" s="276">
        <v>0</v>
      </c>
      <c r="AD2138" s="448"/>
    </row>
    <row r="2139" spans="1:30" ht="20.399999999999999" customHeight="1">
      <c r="A2139" s="794"/>
      <c r="B2139" s="670" t="s">
        <v>1467</v>
      </c>
      <c r="C2139" s="276">
        <v>1</v>
      </c>
      <c r="D2139" s="276">
        <v>1</v>
      </c>
      <c r="E2139" s="276">
        <v>0</v>
      </c>
      <c r="F2139" s="276">
        <v>0</v>
      </c>
      <c r="G2139" s="1043">
        <v>100</v>
      </c>
      <c r="H2139" s="276">
        <v>0</v>
      </c>
      <c r="I2139" s="276">
        <v>0</v>
      </c>
      <c r="J2139" s="276">
        <v>0</v>
      </c>
      <c r="K2139" s="276">
        <v>0</v>
      </c>
      <c r="L2139" s="276">
        <v>0</v>
      </c>
      <c r="M2139" s="276">
        <v>0</v>
      </c>
      <c r="N2139" s="276">
        <v>0</v>
      </c>
      <c r="O2139" s="276">
        <v>0</v>
      </c>
      <c r="P2139" s="276">
        <v>0</v>
      </c>
      <c r="Q2139" s="276">
        <v>0</v>
      </c>
      <c r="R2139" s="276">
        <v>0</v>
      </c>
      <c r="S2139" s="276">
        <v>0</v>
      </c>
      <c r="T2139" s="276">
        <v>0</v>
      </c>
      <c r="U2139" s="276">
        <v>0</v>
      </c>
      <c r="V2139" s="1044">
        <v>0</v>
      </c>
      <c r="W2139" s="276">
        <v>0</v>
      </c>
      <c r="X2139" s="276">
        <v>0</v>
      </c>
      <c r="Y2139" s="276">
        <v>0</v>
      </c>
      <c r="Z2139" s="276">
        <v>0</v>
      </c>
      <c r="AA2139" s="276">
        <v>0</v>
      </c>
      <c r="AB2139" s="276">
        <v>0</v>
      </c>
      <c r="AC2139" s="276">
        <v>1</v>
      </c>
      <c r="AD2139" s="448"/>
    </row>
    <row r="2140" spans="1:30" ht="20.399999999999999" customHeight="1">
      <c r="A2140" s="794"/>
      <c r="B2140" s="670" t="s">
        <v>4104</v>
      </c>
      <c r="C2140" s="276">
        <v>0</v>
      </c>
      <c r="D2140" s="276">
        <v>0</v>
      </c>
      <c r="E2140" s="276">
        <v>0</v>
      </c>
      <c r="F2140" s="276">
        <v>0</v>
      </c>
      <c r="G2140" s="1043">
        <v>0</v>
      </c>
      <c r="H2140" s="276">
        <v>0</v>
      </c>
      <c r="I2140" s="276">
        <v>0</v>
      </c>
      <c r="J2140" s="276">
        <v>0</v>
      </c>
      <c r="K2140" s="276">
        <v>0</v>
      </c>
      <c r="L2140" s="276">
        <v>0</v>
      </c>
      <c r="M2140" s="276">
        <v>0</v>
      </c>
      <c r="N2140" s="276">
        <v>0</v>
      </c>
      <c r="O2140" s="276">
        <v>0</v>
      </c>
      <c r="P2140" s="276">
        <v>0</v>
      </c>
      <c r="Q2140" s="276">
        <v>0</v>
      </c>
      <c r="R2140" s="276">
        <v>0</v>
      </c>
      <c r="S2140" s="276">
        <v>0</v>
      </c>
      <c r="T2140" s="276">
        <v>0</v>
      </c>
      <c r="U2140" s="276">
        <v>0</v>
      </c>
      <c r="V2140" s="1044">
        <v>0</v>
      </c>
      <c r="W2140" s="276">
        <v>0</v>
      </c>
      <c r="X2140" s="276">
        <v>0</v>
      </c>
      <c r="Y2140" s="276">
        <v>0</v>
      </c>
      <c r="Z2140" s="276">
        <v>0</v>
      </c>
      <c r="AA2140" s="276">
        <v>0</v>
      </c>
      <c r="AB2140" s="276">
        <v>0</v>
      </c>
      <c r="AC2140" s="276">
        <v>0</v>
      </c>
      <c r="AD2140" s="448"/>
    </row>
    <row r="2141" spans="1:30" ht="20.399999999999999" customHeight="1">
      <c r="A2141" s="407"/>
      <c r="B2141" s="407"/>
      <c r="C2141" s="407"/>
      <c r="D2141" s="407"/>
      <c r="E2141" s="407"/>
      <c r="F2141" s="407"/>
      <c r="G2141" s="407"/>
      <c r="H2141" s="407"/>
      <c r="I2141" s="407"/>
      <c r="J2141" s="407"/>
      <c r="K2141" s="407"/>
      <c r="L2141" s="407"/>
      <c r="M2141" s="407"/>
      <c r="N2141" s="407"/>
      <c r="O2141" s="407"/>
      <c r="P2141" s="407"/>
      <c r="Q2141" s="407"/>
      <c r="R2141" s="407"/>
      <c r="S2141" s="407"/>
      <c r="T2141" s="407"/>
      <c r="U2141" s="407"/>
      <c r="V2141" s="407"/>
      <c r="W2141" s="407"/>
      <c r="X2141" s="407"/>
      <c r="Y2141" s="407"/>
      <c r="Z2141" s="407"/>
      <c r="AA2141" s="407"/>
      <c r="AB2141" s="407"/>
      <c r="AC2141" s="407"/>
      <c r="AD2141" s="448"/>
    </row>
    <row r="2142" spans="1:30" ht="20.399999999999999" customHeight="1">
      <c r="A2142" s="796" t="s">
        <v>2849</v>
      </c>
      <c r="B2142" s="669" t="s">
        <v>2848</v>
      </c>
      <c r="C2142" s="275">
        <v>25</v>
      </c>
      <c r="D2142" s="275">
        <v>25</v>
      </c>
      <c r="E2142" s="275">
        <v>0</v>
      </c>
      <c r="F2142" s="275">
        <v>0</v>
      </c>
      <c r="G2142" s="1041">
        <v>100</v>
      </c>
      <c r="H2142" s="275">
        <v>0</v>
      </c>
      <c r="I2142" s="275">
        <v>0</v>
      </c>
      <c r="J2142" s="275">
        <v>0</v>
      </c>
      <c r="K2142" s="275">
        <v>0</v>
      </c>
      <c r="L2142" s="275">
        <v>0</v>
      </c>
      <c r="M2142" s="275">
        <v>0</v>
      </c>
      <c r="N2142" s="275">
        <v>0</v>
      </c>
      <c r="O2142" s="275">
        <v>1</v>
      </c>
      <c r="P2142" s="275">
        <v>0</v>
      </c>
      <c r="Q2142" s="275">
        <v>0</v>
      </c>
      <c r="R2142" s="275">
        <v>0</v>
      </c>
      <c r="S2142" s="275">
        <v>0</v>
      </c>
      <c r="T2142" s="275">
        <v>0</v>
      </c>
      <c r="U2142" s="275">
        <v>1</v>
      </c>
      <c r="V2142" s="1042">
        <v>2</v>
      </c>
      <c r="W2142" s="275">
        <v>1</v>
      </c>
      <c r="X2142" s="275">
        <v>4</v>
      </c>
      <c r="Y2142" s="275">
        <v>4</v>
      </c>
      <c r="Z2142" s="275">
        <v>4</v>
      </c>
      <c r="AA2142" s="275">
        <v>1</v>
      </c>
      <c r="AB2142" s="275">
        <v>1</v>
      </c>
      <c r="AC2142" s="275">
        <v>6</v>
      </c>
      <c r="AD2142" s="448"/>
    </row>
    <row r="2143" spans="1:30" ht="20.399999999999999" customHeight="1">
      <c r="A2143" s="794"/>
      <c r="B2143" s="670" t="s">
        <v>1468</v>
      </c>
      <c r="C2143" s="276">
        <v>18</v>
      </c>
      <c r="D2143" s="276">
        <v>18</v>
      </c>
      <c r="E2143" s="276">
        <v>0</v>
      </c>
      <c r="F2143" s="276">
        <v>0</v>
      </c>
      <c r="G2143" s="1043">
        <v>100</v>
      </c>
      <c r="H2143" s="276">
        <v>0</v>
      </c>
      <c r="I2143" s="276">
        <v>0</v>
      </c>
      <c r="J2143" s="276">
        <v>0</v>
      </c>
      <c r="K2143" s="276">
        <v>0</v>
      </c>
      <c r="L2143" s="276">
        <v>0</v>
      </c>
      <c r="M2143" s="276">
        <v>0</v>
      </c>
      <c r="N2143" s="276">
        <v>0</v>
      </c>
      <c r="O2143" s="276">
        <v>1</v>
      </c>
      <c r="P2143" s="276">
        <v>0</v>
      </c>
      <c r="Q2143" s="276">
        <v>0</v>
      </c>
      <c r="R2143" s="276">
        <v>0</v>
      </c>
      <c r="S2143" s="276">
        <v>0</v>
      </c>
      <c r="T2143" s="276">
        <v>0</v>
      </c>
      <c r="U2143" s="276">
        <v>1</v>
      </c>
      <c r="V2143" s="1044">
        <v>2</v>
      </c>
      <c r="W2143" s="276">
        <v>1</v>
      </c>
      <c r="X2143" s="276">
        <v>4</v>
      </c>
      <c r="Y2143" s="276">
        <v>2</v>
      </c>
      <c r="Z2143" s="276">
        <v>3</v>
      </c>
      <c r="AA2143" s="276">
        <v>0</v>
      </c>
      <c r="AB2143" s="276">
        <v>0</v>
      </c>
      <c r="AC2143" s="276">
        <v>4</v>
      </c>
      <c r="AD2143" s="448"/>
    </row>
    <row r="2144" spans="1:30" ht="20.399999999999999" customHeight="1">
      <c r="A2144" s="794"/>
      <c r="B2144" s="670" t="s">
        <v>1467</v>
      </c>
      <c r="C2144" s="276">
        <v>7</v>
      </c>
      <c r="D2144" s="276">
        <v>7</v>
      </c>
      <c r="E2144" s="276">
        <v>0</v>
      </c>
      <c r="F2144" s="276">
        <v>0</v>
      </c>
      <c r="G2144" s="1043">
        <v>100</v>
      </c>
      <c r="H2144" s="276">
        <v>0</v>
      </c>
      <c r="I2144" s="276">
        <v>0</v>
      </c>
      <c r="J2144" s="276">
        <v>0</v>
      </c>
      <c r="K2144" s="276">
        <v>0</v>
      </c>
      <c r="L2144" s="276">
        <v>0</v>
      </c>
      <c r="M2144" s="276">
        <v>0</v>
      </c>
      <c r="N2144" s="276">
        <v>0</v>
      </c>
      <c r="O2144" s="276">
        <v>0</v>
      </c>
      <c r="P2144" s="276">
        <v>0</v>
      </c>
      <c r="Q2144" s="276">
        <v>0</v>
      </c>
      <c r="R2144" s="276">
        <v>0</v>
      </c>
      <c r="S2144" s="276">
        <v>0</v>
      </c>
      <c r="T2144" s="276">
        <v>0</v>
      </c>
      <c r="U2144" s="276">
        <v>0</v>
      </c>
      <c r="V2144" s="1044">
        <v>0</v>
      </c>
      <c r="W2144" s="276">
        <v>0</v>
      </c>
      <c r="X2144" s="276">
        <v>0</v>
      </c>
      <c r="Y2144" s="276">
        <v>2</v>
      </c>
      <c r="Z2144" s="276">
        <v>1</v>
      </c>
      <c r="AA2144" s="276">
        <v>1</v>
      </c>
      <c r="AB2144" s="276">
        <v>1</v>
      </c>
      <c r="AC2144" s="276">
        <v>2</v>
      </c>
      <c r="AD2144" s="448"/>
    </row>
    <row r="2145" spans="1:30" ht="20.399999999999999" customHeight="1">
      <c r="A2145" s="794"/>
      <c r="B2145" s="670" t="s">
        <v>4104</v>
      </c>
      <c r="C2145" s="276">
        <v>0</v>
      </c>
      <c r="D2145" s="276">
        <v>0</v>
      </c>
      <c r="E2145" s="276">
        <v>0</v>
      </c>
      <c r="F2145" s="276">
        <v>0</v>
      </c>
      <c r="G2145" s="1043">
        <v>0</v>
      </c>
      <c r="H2145" s="276">
        <v>0</v>
      </c>
      <c r="I2145" s="276">
        <v>0</v>
      </c>
      <c r="J2145" s="276">
        <v>0</v>
      </c>
      <c r="K2145" s="276">
        <v>0</v>
      </c>
      <c r="L2145" s="276">
        <v>0</v>
      </c>
      <c r="M2145" s="276">
        <v>0</v>
      </c>
      <c r="N2145" s="276">
        <v>0</v>
      </c>
      <c r="O2145" s="276">
        <v>0</v>
      </c>
      <c r="P2145" s="276">
        <v>0</v>
      </c>
      <c r="Q2145" s="276">
        <v>0</v>
      </c>
      <c r="R2145" s="276">
        <v>0</v>
      </c>
      <c r="S2145" s="276">
        <v>0</v>
      </c>
      <c r="T2145" s="276">
        <v>0</v>
      </c>
      <c r="U2145" s="276">
        <v>0</v>
      </c>
      <c r="V2145" s="1044">
        <v>0</v>
      </c>
      <c r="W2145" s="276">
        <v>0</v>
      </c>
      <c r="X2145" s="276">
        <v>0</v>
      </c>
      <c r="Y2145" s="276">
        <v>0</v>
      </c>
      <c r="Z2145" s="276">
        <v>0</v>
      </c>
      <c r="AA2145" s="276">
        <v>0</v>
      </c>
      <c r="AB2145" s="276">
        <v>0</v>
      </c>
      <c r="AC2145" s="276">
        <v>0</v>
      </c>
      <c r="AD2145" s="448"/>
    </row>
    <row r="2146" spans="1:30" ht="20.399999999999999" customHeight="1">
      <c r="A2146" s="407"/>
      <c r="B2146" s="407"/>
      <c r="C2146" s="407"/>
      <c r="D2146" s="407"/>
      <c r="E2146" s="407"/>
      <c r="F2146" s="407"/>
      <c r="G2146" s="407"/>
      <c r="H2146" s="407"/>
      <c r="I2146" s="407"/>
      <c r="J2146" s="407"/>
      <c r="K2146" s="407"/>
      <c r="L2146" s="407"/>
      <c r="M2146" s="407"/>
      <c r="N2146" s="407"/>
      <c r="O2146" s="407"/>
      <c r="P2146" s="407"/>
      <c r="Q2146" s="407"/>
      <c r="R2146" s="407"/>
      <c r="S2146" s="407"/>
      <c r="T2146" s="407"/>
      <c r="U2146" s="407"/>
      <c r="V2146" s="407"/>
      <c r="W2146" s="407"/>
      <c r="X2146" s="407"/>
      <c r="Y2146" s="407"/>
      <c r="Z2146" s="407"/>
      <c r="AA2146" s="407"/>
      <c r="AB2146" s="407"/>
      <c r="AC2146" s="407"/>
      <c r="AD2146" s="448"/>
    </row>
    <row r="2147" spans="1:30" ht="20.399999999999999" customHeight="1">
      <c r="A2147" s="796" t="s">
        <v>2847</v>
      </c>
      <c r="B2147" s="669" t="s">
        <v>2846</v>
      </c>
      <c r="C2147" s="275">
        <v>40</v>
      </c>
      <c r="D2147" s="275">
        <v>40</v>
      </c>
      <c r="E2147" s="275">
        <v>0</v>
      </c>
      <c r="F2147" s="275">
        <v>0</v>
      </c>
      <c r="G2147" s="1041">
        <v>100</v>
      </c>
      <c r="H2147" s="275">
        <v>0</v>
      </c>
      <c r="I2147" s="275">
        <v>0</v>
      </c>
      <c r="J2147" s="275">
        <v>0</v>
      </c>
      <c r="K2147" s="275">
        <v>0</v>
      </c>
      <c r="L2147" s="275">
        <v>1</v>
      </c>
      <c r="M2147" s="275">
        <v>0</v>
      </c>
      <c r="N2147" s="275">
        <v>0</v>
      </c>
      <c r="O2147" s="275">
        <v>0</v>
      </c>
      <c r="P2147" s="275">
        <v>0</v>
      </c>
      <c r="Q2147" s="275">
        <v>0</v>
      </c>
      <c r="R2147" s="275">
        <v>0</v>
      </c>
      <c r="S2147" s="275">
        <v>4</v>
      </c>
      <c r="T2147" s="275">
        <v>1</v>
      </c>
      <c r="U2147" s="275">
        <v>0</v>
      </c>
      <c r="V2147" s="1042">
        <v>0</v>
      </c>
      <c r="W2147" s="275">
        <v>1</v>
      </c>
      <c r="X2147" s="275">
        <v>2</v>
      </c>
      <c r="Y2147" s="275">
        <v>5</v>
      </c>
      <c r="Z2147" s="275">
        <v>4</v>
      </c>
      <c r="AA2147" s="275">
        <v>6</v>
      </c>
      <c r="AB2147" s="275">
        <v>4</v>
      </c>
      <c r="AC2147" s="275">
        <v>12</v>
      </c>
      <c r="AD2147" s="448"/>
    </row>
    <row r="2148" spans="1:30" ht="20.399999999999999" customHeight="1">
      <c r="A2148" s="794"/>
      <c r="B2148" s="670" t="s">
        <v>1468</v>
      </c>
      <c r="C2148" s="276">
        <v>20</v>
      </c>
      <c r="D2148" s="276">
        <v>20</v>
      </c>
      <c r="E2148" s="276">
        <v>0</v>
      </c>
      <c r="F2148" s="276">
        <v>0</v>
      </c>
      <c r="G2148" s="1043">
        <v>100</v>
      </c>
      <c r="H2148" s="276">
        <v>0</v>
      </c>
      <c r="I2148" s="276">
        <v>0</v>
      </c>
      <c r="J2148" s="276">
        <v>0</v>
      </c>
      <c r="K2148" s="276">
        <v>0</v>
      </c>
      <c r="L2148" s="276">
        <v>1</v>
      </c>
      <c r="M2148" s="276">
        <v>0</v>
      </c>
      <c r="N2148" s="276">
        <v>0</v>
      </c>
      <c r="O2148" s="276">
        <v>0</v>
      </c>
      <c r="P2148" s="276">
        <v>0</v>
      </c>
      <c r="Q2148" s="276">
        <v>0</v>
      </c>
      <c r="R2148" s="276">
        <v>0</v>
      </c>
      <c r="S2148" s="276">
        <v>1</v>
      </c>
      <c r="T2148" s="276">
        <v>0</v>
      </c>
      <c r="U2148" s="276">
        <v>0</v>
      </c>
      <c r="V2148" s="1044">
        <v>0</v>
      </c>
      <c r="W2148" s="276">
        <v>1</v>
      </c>
      <c r="X2148" s="276">
        <v>1</v>
      </c>
      <c r="Y2148" s="276">
        <v>4</v>
      </c>
      <c r="Z2148" s="276">
        <v>4</v>
      </c>
      <c r="AA2148" s="276">
        <v>2</v>
      </c>
      <c r="AB2148" s="276">
        <v>2</v>
      </c>
      <c r="AC2148" s="276">
        <v>4</v>
      </c>
      <c r="AD2148" s="448"/>
    </row>
    <row r="2149" spans="1:30" ht="20.399999999999999" customHeight="1">
      <c r="A2149" s="794"/>
      <c r="B2149" s="670" t="s">
        <v>1467</v>
      </c>
      <c r="C2149" s="276">
        <v>20</v>
      </c>
      <c r="D2149" s="276">
        <v>20</v>
      </c>
      <c r="E2149" s="276">
        <v>0</v>
      </c>
      <c r="F2149" s="276">
        <v>0</v>
      </c>
      <c r="G2149" s="1043">
        <v>100</v>
      </c>
      <c r="H2149" s="276">
        <v>0</v>
      </c>
      <c r="I2149" s="276">
        <v>0</v>
      </c>
      <c r="J2149" s="276">
        <v>0</v>
      </c>
      <c r="K2149" s="276">
        <v>0</v>
      </c>
      <c r="L2149" s="276">
        <v>0</v>
      </c>
      <c r="M2149" s="276">
        <v>0</v>
      </c>
      <c r="N2149" s="276">
        <v>0</v>
      </c>
      <c r="O2149" s="276">
        <v>0</v>
      </c>
      <c r="P2149" s="276">
        <v>0</v>
      </c>
      <c r="Q2149" s="276">
        <v>0</v>
      </c>
      <c r="R2149" s="276">
        <v>0</v>
      </c>
      <c r="S2149" s="276">
        <v>3</v>
      </c>
      <c r="T2149" s="276">
        <v>1</v>
      </c>
      <c r="U2149" s="276">
        <v>0</v>
      </c>
      <c r="V2149" s="1044">
        <v>0</v>
      </c>
      <c r="W2149" s="276">
        <v>0</v>
      </c>
      <c r="X2149" s="276">
        <v>1</v>
      </c>
      <c r="Y2149" s="276">
        <v>1</v>
      </c>
      <c r="Z2149" s="276">
        <v>0</v>
      </c>
      <c r="AA2149" s="276">
        <v>4</v>
      </c>
      <c r="AB2149" s="276">
        <v>2</v>
      </c>
      <c r="AC2149" s="276">
        <v>8</v>
      </c>
      <c r="AD2149" s="448"/>
    </row>
    <row r="2150" spans="1:30" ht="20.399999999999999" customHeight="1">
      <c r="A2150" s="794"/>
      <c r="B2150" s="670" t="s">
        <v>4104</v>
      </c>
      <c r="C2150" s="276">
        <v>0</v>
      </c>
      <c r="D2150" s="276">
        <v>0</v>
      </c>
      <c r="E2150" s="276">
        <v>0</v>
      </c>
      <c r="F2150" s="276">
        <v>0</v>
      </c>
      <c r="G2150" s="1043">
        <v>0</v>
      </c>
      <c r="H2150" s="276">
        <v>0</v>
      </c>
      <c r="I2150" s="276">
        <v>0</v>
      </c>
      <c r="J2150" s="276">
        <v>0</v>
      </c>
      <c r="K2150" s="276">
        <v>0</v>
      </c>
      <c r="L2150" s="276">
        <v>0</v>
      </c>
      <c r="M2150" s="276">
        <v>0</v>
      </c>
      <c r="N2150" s="276">
        <v>0</v>
      </c>
      <c r="O2150" s="276">
        <v>0</v>
      </c>
      <c r="P2150" s="276">
        <v>0</v>
      </c>
      <c r="Q2150" s="276">
        <v>0</v>
      </c>
      <c r="R2150" s="276">
        <v>0</v>
      </c>
      <c r="S2150" s="276">
        <v>0</v>
      </c>
      <c r="T2150" s="276">
        <v>0</v>
      </c>
      <c r="U2150" s="276">
        <v>0</v>
      </c>
      <c r="V2150" s="1044">
        <v>0</v>
      </c>
      <c r="W2150" s="276">
        <v>0</v>
      </c>
      <c r="X2150" s="276">
        <v>0</v>
      </c>
      <c r="Y2150" s="276">
        <v>0</v>
      </c>
      <c r="Z2150" s="276">
        <v>0</v>
      </c>
      <c r="AA2150" s="276">
        <v>0</v>
      </c>
      <c r="AB2150" s="276">
        <v>0</v>
      </c>
      <c r="AC2150" s="276">
        <v>0</v>
      </c>
      <c r="AD2150" s="448"/>
    </row>
    <row r="2151" spans="1:30" ht="20.399999999999999" customHeight="1">
      <c r="A2151" s="407"/>
      <c r="B2151" s="407"/>
      <c r="C2151" s="407"/>
      <c r="D2151" s="407"/>
      <c r="E2151" s="407"/>
      <c r="F2151" s="407"/>
      <c r="G2151" s="407"/>
      <c r="H2151" s="407"/>
      <c r="I2151" s="407"/>
      <c r="J2151" s="407"/>
      <c r="K2151" s="407"/>
      <c r="L2151" s="407"/>
      <c r="M2151" s="407"/>
      <c r="N2151" s="407"/>
      <c r="O2151" s="407"/>
      <c r="P2151" s="407"/>
      <c r="Q2151" s="407"/>
      <c r="R2151" s="407"/>
      <c r="S2151" s="407"/>
      <c r="T2151" s="407"/>
      <c r="U2151" s="407"/>
      <c r="V2151" s="407"/>
      <c r="W2151" s="407"/>
      <c r="X2151" s="407"/>
      <c r="Y2151" s="407"/>
      <c r="Z2151" s="407"/>
      <c r="AA2151" s="407"/>
      <c r="AB2151" s="407"/>
      <c r="AC2151" s="407"/>
      <c r="AD2151" s="448"/>
    </row>
    <row r="2152" spans="1:30" ht="20.399999999999999" customHeight="1">
      <c r="A2152" s="796" t="s">
        <v>2845</v>
      </c>
      <c r="B2152" s="669" t="s">
        <v>2844</v>
      </c>
      <c r="C2152" s="275">
        <v>22</v>
      </c>
      <c r="D2152" s="275">
        <v>22</v>
      </c>
      <c r="E2152" s="275">
        <v>0</v>
      </c>
      <c r="F2152" s="275">
        <v>0</v>
      </c>
      <c r="G2152" s="1041">
        <v>100</v>
      </c>
      <c r="H2152" s="275">
        <v>0</v>
      </c>
      <c r="I2152" s="275">
        <v>0</v>
      </c>
      <c r="J2152" s="275">
        <v>0</v>
      </c>
      <c r="K2152" s="275">
        <v>0</v>
      </c>
      <c r="L2152" s="275">
        <v>0</v>
      </c>
      <c r="M2152" s="275">
        <v>0</v>
      </c>
      <c r="N2152" s="275">
        <v>1</v>
      </c>
      <c r="O2152" s="275">
        <v>1</v>
      </c>
      <c r="P2152" s="275">
        <v>0</v>
      </c>
      <c r="Q2152" s="275">
        <v>0</v>
      </c>
      <c r="R2152" s="275">
        <v>1</v>
      </c>
      <c r="S2152" s="275">
        <v>0</v>
      </c>
      <c r="T2152" s="275">
        <v>2</v>
      </c>
      <c r="U2152" s="275">
        <v>3</v>
      </c>
      <c r="V2152" s="1042">
        <v>2</v>
      </c>
      <c r="W2152" s="275">
        <v>3</v>
      </c>
      <c r="X2152" s="275">
        <v>1</v>
      </c>
      <c r="Y2152" s="275">
        <v>1</v>
      </c>
      <c r="Z2152" s="275">
        <v>4</v>
      </c>
      <c r="AA2152" s="275">
        <v>0</v>
      </c>
      <c r="AB2152" s="275">
        <v>2</v>
      </c>
      <c r="AC2152" s="275">
        <v>1</v>
      </c>
      <c r="AD2152" s="448"/>
    </row>
    <row r="2153" spans="1:30" ht="20.399999999999999" customHeight="1">
      <c r="A2153" s="794"/>
      <c r="B2153" s="670" t="s">
        <v>1468</v>
      </c>
      <c r="C2153" s="276">
        <v>13</v>
      </c>
      <c r="D2153" s="276">
        <v>13</v>
      </c>
      <c r="E2153" s="276">
        <v>0</v>
      </c>
      <c r="F2153" s="276">
        <v>0</v>
      </c>
      <c r="G2153" s="1043">
        <v>100</v>
      </c>
      <c r="H2153" s="276">
        <v>0</v>
      </c>
      <c r="I2153" s="276">
        <v>0</v>
      </c>
      <c r="J2153" s="276">
        <v>0</v>
      </c>
      <c r="K2153" s="276">
        <v>0</v>
      </c>
      <c r="L2153" s="276">
        <v>0</v>
      </c>
      <c r="M2153" s="276">
        <v>0</v>
      </c>
      <c r="N2153" s="276">
        <v>0</v>
      </c>
      <c r="O2153" s="276">
        <v>1</v>
      </c>
      <c r="P2153" s="276">
        <v>0</v>
      </c>
      <c r="Q2153" s="276">
        <v>0</v>
      </c>
      <c r="R2153" s="276">
        <v>1</v>
      </c>
      <c r="S2153" s="276">
        <v>0</v>
      </c>
      <c r="T2153" s="276">
        <v>0</v>
      </c>
      <c r="U2153" s="276">
        <v>2</v>
      </c>
      <c r="V2153" s="1044">
        <v>2</v>
      </c>
      <c r="W2153" s="276">
        <v>3</v>
      </c>
      <c r="X2153" s="276">
        <v>1</v>
      </c>
      <c r="Y2153" s="276">
        <v>0</v>
      </c>
      <c r="Z2153" s="276">
        <v>2</v>
      </c>
      <c r="AA2153" s="276">
        <v>0</v>
      </c>
      <c r="AB2153" s="276">
        <v>0</v>
      </c>
      <c r="AC2153" s="276">
        <v>1</v>
      </c>
      <c r="AD2153" s="448"/>
    </row>
    <row r="2154" spans="1:30" ht="20.399999999999999" customHeight="1">
      <c r="A2154" s="794"/>
      <c r="B2154" s="670" t="s">
        <v>1467</v>
      </c>
      <c r="C2154" s="276">
        <v>9</v>
      </c>
      <c r="D2154" s="276">
        <v>9</v>
      </c>
      <c r="E2154" s="276">
        <v>0</v>
      </c>
      <c r="F2154" s="276">
        <v>0</v>
      </c>
      <c r="G2154" s="1043">
        <v>100</v>
      </c>
      <c r="H2154" s="276">
        <v>0</v>
      </c>
      <c r="I2154" s="276">
        <v>0</v>
      </c>
      <c r="J2154" s="276">
        <v>0</v>
      </c>
      <c r="K2154" s="276">
        <v>0</v>
      </c>
      <c r="L2154" s="276">
        <v>0</v>
      </c>
      <c r="M2154" s="276">
        <v>0</v>
      </c>
      <c r="N2154" s="276">
        <v>1</v>
      </c>
      <c r="O2154" s="276">
        <v>0</v>
      </c>
      <c r="P2154" s="276">
        <v>0</v>
      </c>
      <c r="Q2154" s="276">
        <v>0</v>
      </c>
      <c r="R2154" s="276">
        <v>0</v>
      </c>
      <c r="S2154" s="276">
        <v>0</v>
      </c>
      <c r="T2154" s="276">
        <v>2</v>
      </c>
      <c r="U2154" s="276">
        <v>1</v>
      </c>
      <c r="V2154" s="1044">
        <v>0</v>
      </c>
      <c r="W2154" s="276">
        <v>0</v>
      </c>
      <c r="X2154" s="276">
        <v>0</v>
      </c>
      <c r="Y2154" s="276">
        <v>1</v>
      </c>
      <c r="Z2154" s="276">
        <v>2</v>
      </c>
      <c r="AA2154" s="276">
        <v>0</v>
      </c>
      <c r="AB2154" s="276">
        <v>2</v>
      </c>
      <c r="AC2154" s="276">
        <v>0</v>
      </c>
      <c r="AD2154" s="448"/>
    </row>
    <row r="2155" spans="1:30" ht="20.399999999999999" customHeight="1">
      <c r="A2155" s="794"/>
      <c r="B2155" s="670" t="s">
        <v>4104</v>
      </c>
      <c r="C2155" s="276">
        <v>0</v>
      </c>
      <c r="D2155" s="276">
        <v>0</v>
      </c>
      <c r="E2155" s="276">
        <v>0</v>
      </c>
      <c r="F2155" s="276">
        <v>0</v>
      </c>
      <c r="G2155" s="1043">
        <v>0</v>
      </c>
      <c r="H2155" s="276">
        <v>0</v>
      </c>
      <c r="I2155" s="276">
        <v>0</v>
      </c>
      <c r="J2155" s="276">
        <v>0</v>
      </c>
      <c r="K2155" s="276">
        <v>0</v>
      </c>
      <c r="L2155" s="276">
        <v>0</v>
      </c>
      <c r="M2155" s="276">
        <v>0</v>
      </c>
      <c r="N2155" s="276">
        <v>0</v>
      </c>
      <c r="O2155" s="276">
        <v>0</v>
      </c>
      <c r="P2155" s="276">
        <v>0</v>
      </c>
      <c r="Q2155" s="276">
        <v>0</v>
      </c>
      <c r="R2155" s="276">
        <v>0</v>
      </c>
      <c r="S2155" s="276">
        <v>0</v>
      </c>
      <c r="T2155" s="276">
        <v>0</v>
      </c>
      <c r="U2155" s="276">
        <v>0</v>
      </c>
      <c r="V2155" s="1044">
        <v>0</v>
      </c>
      <c r="W2155" s="276">
        <v>0</v>
      </c>
      <c r="X2155" s="276">
        <v>0</v>
      </c>
      <c r="Y2155" s="276">
        <v>0</v>
      </c>
      <c r="Z2155" s="276">
        <v>0</v>
      </c>
      <c r="AA2155" s="276">
        <v>0</v>
      </c>
      <c r="AB2155" s="276">
        <v>0</v>
      </c>
      <c r="AC2155" s="276">
        <v>0</v>
      </c>
      <c r="AD2155" s="448"/>
    </row>
    <row r="2156" spans="1:30" ht="20.399999999999999" customHeight="1">
      <c r="A2156" s="407"/>
      <c r="B2156" s="407"/>
      <c r="C2156" s="407"/>
      <c r="D2156" s="407"/>
      <c r="E2156" s="407"/>
      <c r="F2156" s="407"/>
      <c r="G2156" s="407"/>
      <c r="H2156" s="407"/>
      <c r="I2156" s="407"/>
      <c r="J2156" s="407"/>
      <c r="K2156" s="407"/>
      <c r="L2156" s="407"/>
      <c r="M2156" s="407"/>
      <c r="N2156" s="407"/>
      <c r="O2156" s="407"/>
      <c r="P2156" s="407"/>
      <c r="Q2156" s="407"/>
      <c r="R2156" s="407"/>
      <c r="S2156" s="407"/>
      <c r="T2156" s="407"/>
      <c r="U2156" s="407"/>
      <c r="V2156" s="407"/>
      <c r="W2156" s="407"/>
      <c r="X2156" s="407"/>
      <c r="Y2156" s="407"/>
      <c r="Z2156" s="407"/>
      <c r="AA2156" s="407"/>
      <c r="AB2156" s="407"/>
      <c r="AC2156" s="407"/>
      <c r="AD2156" s="448"/>
    </row>
    <row r="2157" spans="1:30" ht="20.399999999999999" customHeight="1">
      <c r="A2157" s="796" t="s">
        <v>2843</v>
      </c>
      <c r="B2157" s="669" t="s">
        <v>2842</v>
      </c>
      <c r="C2157" s="275">
        <v>1</v>
      </c>
      <c r="D2157" s="275">
        <v>1</v>
      </c>
      <c r="E2157" s="275">
        <v>0</v>
      </c>
      <c r="F2157" s="275">
        <v>0</v>
      </c>
      <c r="G2157" s="1041">
        <v>100</v>
      </c>
      <c r="H2157" s="275">
        <v>0</v>
      </c>
      <c r="I2157" s="275">
        <v>0</v>
      </c>
      <c r="J2157" s="275">
        <v>0</v>
      </c>
      <c r="K2157" s="275">
        <v>0</v>
      </c>
      <c r="L2157" s="275">
        <v>0</v>
      </c>
      <c r="M2157" s="275">
        <v>0</v>
      </c>
      <c r="N2157" s="275">
        <v>0</v>
      </c>
      <c r="O2157" s="275">
        <v>0</v>
      </c>
      <c r="P2157" s="275">
        <v>0</v>
      </c>
      <c r="Q2157" s="275">
        <v>0</v>
      </c>
      <c r="R2157" s="275">
        <v>0</v>
      </c>
      <c r="S2157" s="275">
        <v>0</v>
      </c>
      <c r="T2157" s="275">
        <v>0</v>
      </c>
      <c r="U2157" s="275">
        <v>0</v>
      </c>
      <c r="V2157" s="1042">
        <v>0</v>
      </c>
      <c r="W2157" s="275">
        <v>0</v>
      </c>
      <c r="X2157" s="275">
        <v>1</v>
      </c>
      <c r="Y2157" s="275">
        <v>0</v>
      </c>
      <c r="Z2157" s="275">
        <v>0</v>
      </c>
      <c r="AA2157" s="275">
        <v>0</v>
      </c>
      <c r="AB2157" s="275">
        <v>0</v>
      </c>
      <c r="AC2157" s="275">
        <v>0</v>
      </c>
      <c r="AD2157" s="448"/>
    </row>
    <row r="2158" spans="1:30" ht="20.399999999999999" customHeight="1">
      <c r="A2158" s="794"/>
      <c r="B2158" s="670" t="s">
        <v>1468</v>
      </c>
      <c r="C2158" s="276">
        <v>0</v>
      </c>
      <c r="D2158" s="276">
        <v>0</v>
      </c>
      <c r="E2158" s="276">
        <v>0</v>
      </c>
      <c r="F2158" s="276">
        <v>0</v>
      </c>
      <c r="G2158" s="1043">
        <v>0</v>
      </c>
      <c r="H2158" s="276">
        <v>0</v>
      </c>
      <c r="I2158" s="276">
        <v>0</v>
      </c>
      <c r="J2158" s="276">
        <v>0</v>
      </c>
      <c r="K2158" s="276">
        <v>0</v>
      </c>
      <c r="L2158" s="276">
        <v>0</v>
      </c>
      <c r="M2158" s="276">
        <v>0</v>
      </c>
      <c r="N2158" s="276">
        <v>0</v>
      </c>
      <c r="O2158" s="276">
        <v>0</v>
      </c>
      <c r="P2158" s="276">
        <v>0</v>
      </c>
      <c r="Q2158" s="276">
        <v>0</v>
      </c>
      <c r="R2158" s="276">
        <v>0</v>
      </c>
      <c r="S2158" s="276">
        <v>0</v>
      </c>
      <c r="T2158" s="276">
        <v>0</v>
      </c>
      <c r="U2158" s="276">
        <v>0</v>
      </c>
      <c r="V2158" s="1044">
        <v>0</v>
      </c>
      <c r="W2158" s="276">
        <v>0</v>
      </c>
      <c r="X2158" s="276">
        <v>0</v>
      </c>
      <c r="Y2158" s="276">
        <v>0</v>
      </c>
      <c r="Z2158" s="276">
        <v>0</v>
      </c>
      <c r="AA2158" s="276">
        <v>0</v>
      </c>
      <c r="AB2158" s="276">
        <v>0</v>
      </c>
      <c r="AC2158" s="276">
        <v>0</v>
      </c>
      <c r="AD2158" s="448"/>
    </row>
    <row r="2159" spans="1:30" ht="20.399999999999999" customHeight="1">
      <c r="A2159" s="794"/>
      <c r="B2159" s="670" t="s">
        <v>1467</v>
      </c>
      <c r="C2159" s="276">
        <v>1</v>
      </c>
      <c r="D2159" s="276">
        <v>1</v>
      </c>
      <c r="E2159" s="276">
        <v>0</v>
      </c>
      <c r="F2159" s="276">
        <v>0</v>
      </c>
      <c r="G2159" s="1043">
        <v>100</v>
      </c>
      <c r="H2159" s="276">
        <v>0</v>
      </c>
      <c r="I2159" s="276">
        <v>0</v>
      </c>
      <c r="J2159" s="276">
        <v>0</v>
      </c>
      <c r="K2159" s="276">
        <v>0</v>
      </c>
      <c r="L2159" s="276">
        <v>0</v>
      </c>
      <c r="M2159" s="276">
        <v>0</v>
      </c>
      <c r="N2159" s="276">
        <v>0</v>
      </c>
      <c r="O2159" s="276">
        <v>0</v>
      </c>
      <c r="P2159" s="276">
        <v>0</v>
      </c>
      <c r="Q2159" s="276">
        <v>0</v>
      </c>
      <c r="R2159" s="276">
        <v>0</v>
      </c>
      <c r="S2159" s="276">
        <v>0</v>
      </c>
      <c r="T2159" s="276">
        <v>0</v>
      </c>
      <c r="U2159" s="276">
        <v>0</v>
      </c>
      <c r="V2159" s="1044">
        <v>0</v>
      </c>
      <c r="W2159" s="276">
        <v>0</v>
      </c>
      <c r="X2159" s="276">
        <v>1</v>
      </c>
      <c r="Y2159" s="276">
        <v>0</v>
      </c>
      <c r="Z2159" s="276">
        <v>0</v>
      </c>
      <c r="AA2159" s="276">
        <v>0</v>
      </c>
      <c r="AB2159" s="276">
        <v>0</v>
      </c>
      <c r="AC2159" s="276">
        <v>0</v>
      </c>
      <c r="AD2159" s="448"/>
    </row>
    <row r="2160" spans="1:30" ht="20.399999999999999" customHeight="1">
      <c r="A2160" s="794"/>
      <c r="B2160" s="670" t="s">
        <v>4104</v>
      </c>
      <c r="C2160" s="276">
        <v>0</v>
      </c>
      <c r="D2160" s="276">
        <v>0</v>
      </c>
      <c r="E2160" s="276">
        <v>0</v>
      </c>
      <c r="F2160" s="276">
        <v>0</v>
      </c>
      <c r="G2160" s="1043">
        <v>0</v>
      </c>
      <c r="H2160" s="276">
        <v>0</v>
      </c>
      <c r="I2160" s="276">
        <v>0</v>
      </c>
      <c r="J2160" s="276">
        <v>0</v>
      </c>
      <c r="K2160" s="276">
        <v>0</v>
      </c>
      <c r="L2160" s="276">
        <v>0</v>
      </c>
      <c r="M2160" s="276">
        <v>0</v>
      </c>
      <c r="N2160" s="276">
        <v>0</v>
      </c>
      <c r="O2160" s="276">
        <v>0</v>
      </c>
      <c r="P2160" s="276">
        <v>0</v>
      </c>
      <c r="Q2160" s="276">
        <v>0</v>
      </c>
      <c r="R2160" s="276">
        <v>0</v>
      </c>
      <c r="S2160" s="276">
        <v>0</v>
      </c>
      <c r="T2160" s="276">
        <v>0</v>
      </c>
      <c r="U2160" s="276">
        <v>0</v>
      </c>
      <c r="V2160" s="1044">
        <v>0</v>
      </c>
      <c r="W2160" s="276">
        <v>0</v>
      </c>
      <c r="X2160" s="276">
        <v>0</v>
      </c>
      <c r="Y2160" s="276">
        <v>0</v>
      </c>
      <c r="Z2160" s="276">
        <v>0</v>
      </c>
      <c r="AA2160" s="276">
        <v>0</v>
      </c>
      <c r="AB2160" s="276">
        <v>0</v>
      </c>
      <c r="AC2160" s="276">
        <v>0</v>
      </c>
      <c r="AD2160" s="448"/>
    </row>
    <row r="2161" spans="1:30" ht="20.399999999999999" customHeight="1">
      <c r="A2161" s="407"/>
      <c r="B2161" s="407"/>
      <c r="C2161" s="407"/>
      <c r="D2161" s="407"/>
      <c r="E2161" s="407"/>
      <c r="F2161" s="407"/>
      <c r="G2161" s="407"/>
      <c r="H2161" s="407"/>
      <c r="I2161" s="407"/>
      <c r="J2161" s="407"/>
      <c r="K2161" s="407"/>
      <c r="L2161" s="407"/>
      <c r="M2161" s="407"/>
      <c r="N2161" s="407"/>
      <c r="O2161" s="407"/>
      <c r="P2161" s="407"/>
      <c r="Q2161" s="407"/>
      <c r="R2161" s="407"/>
      <c r="S2161" s="407"/>
      <c r="T2161" s="407"/>
      <c r="U2161" s="407"/>
      <c r="V2161" s="407"/>
      <c r="W2161" s="407"/>
      <c r="X2161" s="407"/>
      <c r="Y2161" s="407"/>
      <c r="Z2161" s="407"/>
      <c r="AA2161" s="407"/>
      <c r="AB2161" s="407"/>
      <c r="AC2161" s="407"/>
      <c r="AD2161" s="448"/>
    </row>
    <row r="2162" spans="1:30" ht="20.399999999999999" customHeight="1">
      <c r="A2162" s="796" t="s">
        <v>2841</v>
      </c>
      <c r="B2162" s="669" t="s">
        <v>2840</v>
      </c>
      <c r="C2162" s="275">
        <v>1</v>
      </c>
      <c r="D2162" s="275">
        <v>1</v>
      </c>
      <c r="E2162" s="275">
        <v>0</v>
      </c>
      <c r="F2162" s="275">
        <v>0</v>
      </c>
      <c r="G2162" s="1041">
        <v>100</v>
      </c>
      <c r="H2162" s="275">
        <v>0</v>
      </c>
      <c r="I2162" s="275">
        <v>0</v>
      </c>
      <c r="J2162" s="275">
        <v>0</v>
      </c>
      <c r="K2162" s="275">
        <v>0</v>
      </c>
      <c r="L2162" s="275">
        <v>0</v>
      </c>
      <c r="M2162" s="275">
        <v>0</v>
      </c>
      <c r="N2162" s="275">
        <v>0</v>
      </c>
      <c r="O2162" s="275">
        <v>0</v>
      </c>
      <c r="P2162" s="275">
        <v>0</v>
      </c>
      <c r="Q2162" s="275">
        <v>0</v>
      </c>
      <c r="R2162" s="275">
        <v>0</v>
      </c>
      <c r="S2162" s="275">
        <v>0</v>
      </c>
      <c r="T2162" s="275">
        <v>0</v>
      </c>
      <c r="U2162" s="275">
        <v>0</v>
      </c>
      <c r="V2162" s="1042">
        <v>0</v>
      </c>
      <c r="W2162" s="275">
        <v>0</v>
      </c>
      <c r="X2162" s="275">
        <v>0</v>
      </c>
      <c r="Y2162" s="275">
        <v>1</v>
      </c>
      <c r="Z2162" s="275">
        <v>0</v>
      </c>
      <c r="AA2162" s="275">
        <v>0</v>
      </c>
      <c r="AB2162" s="275">
        <v>0</v>
      </c>
      <c r="AC2162" s="275">
        <v>0</v>
      </c>
      <c r="AD2162" s="448"/>
    </row>
    <row r="2163" spans="1:30" ht="20.399999999999999" customHeight="1">
      <c r="A2163" s="794"/>
      <c r="B2163" s="670" t="s">
        <v>1468</v>
      </c>
      <c r="C2163" s="276">
        <v>0</v>
      </c>
      <c r="D2163" s="276">
        <v>0</v>
      </c>
      <c r="E2163" s="276">
        <v>0</v>
      </c>
      <c r="F2163" s="276">
        <v>0</v>
      </c>
      <c r="G2163" s="1043">
        <v>0</v>
      </c>
      <c r="H2163" s="276">
        <v>0</v>
      </c>
      <c r="I2163" s="276">
        <v>0</v>
      </c>
      <c r="J2163" s="276">
        <v>0</v>
      </c>
      <c r="K2163" s="276">
        <v>0</v>
      </c>
      <c r="L2163" s="276">
        <v>0</v>
      </c>
      <c r="M2163" s="276">
        <v>0</v>
      </c>
      <c r="N2163" s="276">
        <v>0</v>
      </c>
      <c r="O2163" s="276">
        <v>0</v>
      </c>
      <c r="P2163" s="276">
        <v>0</v>
      </c>
      <c r="Q2163" s="276">
        <v>0</v>
      </c>
      <c r="R2163" s="276">
        <v>0</v>
      </c>
      <c r="S2163" s="276">
        <v>0</v>
      </c>
      <c r="T2163" s="276">
        <v>0</v>
      </c>
      <c r="U2163" s="276">
        <v>0</v>
      </c>
      <c r="V2163" s="1044">
        <v>0</v>
      </c>
      <c r="W2163" s="276">
        <v>0</v>
      </c>
      <c r="X2163" s="276">
        <v>0</v>
      </c>
      <c r="Y2163" s="276">
        <v>0</v>
      </c>
      <c r="Z2163" s="276">
        <v>0</v>
      </c>
      <c r="AA2163" s="276">
        <v>0</v>
      </c>
      <c r="AB2163" s="276">
        <v>0</v>
      </c>
      <c r="AC2163" s="276">
        <v>0</v>
      </c>
      <c r="AD2163" s="448"/>
    </row>
    <row r="2164" spans="1:30" ht="20.399999999999999" customHeight="1">
      <c r="A2164" s="794"/>
      <c r="B2164" s="670" t="s">
        <v>1467</v>
      </c>
      <c r="C2164" s="276">
        <v>1</v>
      </c>
      <c r="D2164" s="276">
        <v>1</v>
      </c>
      <c r="E2164" s="276">
        <v>0</v>
      </c>
      <c r="F2164" s="276">
        <v>0</v>
      </c>
      <c r="G2164" s="1043">
        <v>100</v>
      </c>
      <c r="H2164" s="276">
        <v>0</v>
      </c>
      <c r="I2164" s="276">
        <v>0</v>
      </c>
      <c r="J2164" s="276">
        <v>0</v>
      </c>
      <c r="K2164" s="276">
        <v>0</v>
      </c>
      <c r="L2164" s="276">
        <v>0</v>
      </c>
      <c r="M2164" s="276">
        <v>0</v>
      </c>
      <c r="N2164" s="276">
        <v>0</v>
      </c>
      <c r="O2164" s="276">
        <v>0</v>
      </c>
      <c r="P2164" s="276">
        <v>0</v>
      </c>
      <c r="Q2164" s="276">
        <v>0</v>
      </c>
      <c r="R2164" s="276">
        <v>0</v>
      </c>
      <c r="S2164" s="276">
        <v>0</v>
      </c>
      <c r="T2164" s="276">
        <v>0</v>
      </c>
      <c r="U2164" s="276">
        <v>0</v>
      </c>
      <c r="V2164" s="1044">
        <v>0</v>
      </c>
      <c r="W2164" s="276">
        <v>0</v>
      </c>
      <c r="X2164" s="276">
        <v>0</v>
      </c>
      <c r="Y2164" s="276">
        <v>1</v>
      </c>
      <c r="Z2164" s="276">
        <v>0</v>
      </c>
      <c r="AA2164" s="276">
        <v>0</v>
      </c>
      <c r="AB2164" s="276">
        <v>0</v>
      </c>
      <c r="AC2164" s="276">
        <v>0</v>
      </c>
      <c r="AD2164" s="448"/>
    </row>
    <row r="2165" spans="1:30" ht="20.399999999999999" customHeight="1">
      <c r="A2165" s="794"/>
      <c r="B2165" s="670" t="s">
        <v>4104</v>
      </c>
      <c r="C2165" s="276">
        <v>0</v>
      </c>
      <c r="D2165" s="276">
        <v>0</v>
      </c>
      <c r="E2165" s="276">
        <v>0</v>
      </c>
      <c r="F2165" s="276">
        <v>0</v>
      </c>
      <c r="G2165" s="1043">
        <v>0</v>
      </c>
      <c r="H2165" s="276">
        <v>0</v>
      </c>
      <c r="I2165" s="276">
        <v>0</v>
      </c>
      <c r="J2165" s="276">
        <v>0</v>
      </c>
      <c r="K2165" s="276">
        <v>0</v>
      </c>
      <c r="L2165" s="276">
        <v>0</v>
      </c>
      <c r="M2165" s="276">
        <v>0</v>
      </c>
      <c r="N2165" s="276">
        <v>0</v>
      </c>
      <c r="O2165" s="276">
        <v>0</v>
      </c>
      <c r="P2165" s="276">
        <v>0</v>
      </c>
      <c r="Q2165" s="276">
        <v>0</v>
      </c>
      <c r="R2165" s="276">
        <v>0</v>
      </c>
      <c r="S2165" s="276">
        <v>0</v>
      </c>
      <c r="T2165" s="276">
        <v>0</v>
      </c>
      <c r="U2165" s="276">
        <v>0</v>
      </c>
      <c r="V2165" s="1044">
        <v>0</v>
      </c>
      <c r="W2165" s="276">
        <v>0</v>
      </c>
      <c r="X2165" s="276">
        <v>0</v>
      </c>
      <c r="Y2165" s="276">
        <v>0</v>
      </c>
      <c r="Z2165" s="276">
        <v>0</v>
      </c>
      <c r="AA2165" s="276">
        <v>0</v>
      </c>
      <c r="AB2165" s="276">
        <v>0</v>
      </c>
      <c r="AC2165" s="276">
        <v>0</v>
      </c>
      <c r="AD2165" s="448"/>
    </row>
    <row r="2166" spans="1:30" ht="20.399999999999999" customHeight="1">
      <c r="A2166" s="407"/>
      <c r="B2166" s="407"/>
      <c r="C2166" s="407"/>
      <c r="D2166" s="407"/>
      <c r="E2166" s="407"/>
      <c r="F2166" s="407"/>
      <c r="G2166" s="407"/>
      <c r="H2166" s="407"/>
      <c r="I2166" s="407"/>
      <c r="J2166" s="407"/>
      <c r="K2166" s="407"/>
      <c r="L2166" s="407"/>
      <c r="M2166" s="407"/>
      <c r="N2166" s="407"/>
      <c r="O2166" s="407"/>
      <c r="P2166" s="407"/>
      <c r="Q2166" s="407"/>
      <c r="R2166" s="407"/>
      <c r="S2166" s="407"/>
      <c r="T2166" s="407"/>
      <c r="U2166" s="407"/>
      <c r="V2166" s="407"/>
      <c r="W2166" s="407"/>
      <c r="X2166" s="407"/>
      <c r="Y2166" s="407"/>
      <c r="Z2166" s="407"/>
      <c r="AA2166" s="407"/>
      <c r="AB2166" s="407"/>
      <c r="AC2166" s="407"/>
      <c r="AD2166" s="448"/>
    </row>
    <row r="2167" spans="1:30" ht="20.399999999999999" customHeight="1">
      <c r="A2167" s="796" t="s">
        <v>2839</v>
      </c>
      <c r="B2167" s="669" t="s">
        <v>2838</v>
      </c>
      <c r="C2167" s="275">
        <v>65</v>
      </c>
      <c r="D2167" s="275">
        <v>65</v>
      </c>
      <c r="E2167" s="275">
        <v>0</v>
      </c>
      <c r="F2167" s="275">
        <v>0</v>
      </c>
      <c r="G2167" s="1041">
        <v>100</v>
      </c>
      <c r="H2167" s="275">
        <v>0</v>
      </c>
      <c r="I2167" s="275">
        <v>0</v>
      </c>
      <c r="J2167" s="275">
        <v>0</v>
      </c>
      <c r="K2167" s="275">
        <v>0</v>
      </c>
      <c r="L2167" s="275">
        <v>0</v>
      </c>
      <c r="M2167" s="275">
        <v>0</v>
      </c>
      <c r="N2167" s="275">
        <v>0</v>
      </c>
      <c r="O2167" s="275">
        <v>0</v>
      </c>
      <c r="P2167" s="275">
        <v>0</v>
      </c>
      <c r="Q2167" s="275">
        <v>0</v>
      </c>
      <c r="R2167" s="275">
        <v>0</v>
      </c>
      <c r="S2167" s="275">
        <v>0</v>
      </c>
      <c r="T2167" s="275">
        <v>0</v>
      </c>
      <c r="U2167" s="275">
        <v>0</v>
      </c>
      <c r="V2167" s="1042">
        <v>1</v>
      </c>
      <c r="W2167" s="275">
        <v>4</v>
      </c>
      <c r="X2167" s="275">
        <v>4</v>
      </c>
      <c r="Y2167" s="275">
        <v>3</v>
      </c>
      <c r="Z2167" s="275">
        <v>8</v>
      </c>
      <c r="AA2167" s="275">
        <v>9</v>
      </c>
      <c r="AB2167" s="275">
        <v>13</v>
      </c>
      <c r="AC2167" s="275">
        <v>23</v>
      </c>
      <c r="AD2167" s="448"/>
    </row>
    <row r="2168" spans="1:30" ht="20.399999999999999" customHeight="1">
      <c r="A2168" s="794"/>
      <c r="B2168" s="670" t="s">
        <v>1468</v>
      </c>
      <c r="C2168" s="276">
        <v>42</v>
      </c>
      <c r="D2168" s="276">
        <v>42</v>
      </c>
      <c r="E2168" s="276">
        <v>0</v>
      </c>
      <c r="F2168" s="276">
        <v>0</v>
      </c>
      <c r="G2168" s="1043">
        <v>100</v>
      </c>
      <c r="H2168" s="276">
        <v>0</v>
      </c>
      <c r="I2168" s="276">
        <v>0</v>
      </c>
      <c r="J2168" s="276">
        <v>0</v>
      </c>
      <c r="K2168" s="276">
        <v>0</v>
      </c>
      <c r="L2168" s="276">
        <v>0</v>
      </c>
      <c r="M2168" s="276">
        <v>0</v>
      </c>
      <c r="N2168" s="276">
        <v>0</v>
      </c>
      <c r="O2168" s="276">
        <v>0</v>
      </c>
      <c r="P2168" s="276">
        <v>0</v>
      </c>
      <c r="Q2168" s="276">
        <v>0</v>
      </c>
      <c r="R2168" s="276">
        <v>0</v>
      </c>
      <c r="S2168" s="276">
        <v>0</v>
      </c>
      <c r="T2168" s="276">
        <v>0</v>
      </c>
      <c r="U2168" s="276">
        <v>0</v>
      </c>
      <c r="V2168" s="1044">
        <v>1</v>
      </c>
      <c r="W2168" s="276">
        <v>4</v>
      </c>
      <c r="X2168" s="276">
        <v>3</v>
      </c>
      <c r="Y2168" s="276">
        <v>3</v>
      </c>
      <c r="Z2168" s="276">
        <v>6</v>
      </c>
      <c r="AA2168" s="276">
        <v>7</v>
      </c>
      <c r="AB2168" s="276">
        <v>7</v>
      </c>
      <c r="AC2168" s="276">
        <v>11</v>
      </c>
      <c r="AD2168" s="448"/>
    </row>
    <row r="2169" spans="1:30" ht="20.399999999999999" customHeight="1">
      <c r="A2169" s="794"/>
      <c r="B2169" s="670" t="s">
        <v>1467</v>
      </c>
      <c r="C2169" s="276">
        <v>23</v>
      </c>
      <c r="D2169" s="276">
        <v>23</v>
      </c>
      <c r="E2169" s="276">
        <v>0</v>
      </c>
      <c r="F2169" s="276">
        <v>0</v>
      </c>
      <c r="G2169" s="1043">
        <v>100</v>
      </c>
      <c r="H2169" s="276">
        <v>0</v>
      </c>
      <c r="I2169" s="276">
        <v>0</v>
      </c>
      <c r="J2169" s="276">
        <v>0</v>
      </c>
      <c r="K2169" s="276">
        <v>0</v>
      </c>
      <c r="L2169" s="276">
        <v>0</v>
      </c>
      <c r="M2169" s="276">
        <v>0</v>
      </c>
      <c r="N2169" s="276">
        <v>0</v>
      </c>
      <c r="O2169" s="276">
        <v>0</v>
      </c>
      <c r="P2169" s="276">
        <v>0</v>
      </c>
      <c r="Q2169" s="276">
        <v>0</v>
      </c>
      <c r="R2169" s="276">
        <v>0</v>
      </c>
      <c r="S2169" s="276">
        <v>0</v>
      </c>
      <c r="T2169" s="276">
        <v>0</v>
      </c>
      <c r="U2169" s="276">
        <v>0</v>
      </c>
      <c r="V2169" s="1044">
        <v>0</v>
      </c>
      <c r="W2169" s="276">
        <v>0</v>
      </c>
      <c r="X2169" s="276">
        <v>1</v>
      </c>
      <c r="Y2169" s="276">
        <v>0</v>
      </c>
      <c r="Z2169" s="276">
        <v>2</v>
      </c>
      <c r="AA2169" s="276">
        <v>2</v>
      </c>
      <c r="AB2169" s="276">
        <v>6</v>
      </c>
      <c r="AC2169" s="276">
        <v>12</v>
      </c>
      <c r="AD2169" s="448"/>
    </row>
    <row r="2170" spans="1:30" ht="20.399999999999999" customHeight="1">
      <c r="A2170" s="794"/>
      <c r="B2170" s="670" t="s">
        <v>4104</v>
      </c>
      <c r="C2170" s="276">
        <v>0</v>
      </c>
      <c r="D2170" s="276">
        <v>0</v>
      </c>
      <c r="E2170" s="276">
        <v>0</v>
      </c>
      <c r="F2170" s="276">
        <v>0</v>
      </c>
      <c r="G2170" s="1043">
        <v>0</v>
      </c>
      <c r="H2170" s="276">
        <v>0</v>
      </c>
      <c r="I2170" s="276">
        <v>0</v>
      </c>
      <c r="J2170" s="276">
        <v>0</v>
      </c>
      <c r="K2170" s="276">
        <v>0</v>
      </c>
      <c r="L2170" s="276">
        <v>0</v>
      </c>
      <c r="M2170" s="276">
        <v>0</v>
      </c>
      <c r="N2170" s="276">
        <v>0</v>
      </c>
      <c r="O2170" s="276">
        <v>0</v>
      </c>
      <c r="P2170" s="276">
        <v>0</v>
      </c>
      <c r="Q2170" s="276">
        <v>0</v>
      </c>
      <c r="R2170" s="276">
        <v>0</v>
      </c>
      <c r="S2170" s="276">
        <v>0</v>
      </c>
      <c r="T2170" s="276">
        <v>0</v>
      </c>
      <c r="U2170" s="276">
        <v>0</v>
      </c>
      <c r="V2170" s="1044">
        <v>0</v>
      </c>
      <c r="W2170" s="276">
        <v>0</v>
      </c>
      <c r="X2170" s="276">
        <v>0</v>
      </c>
      <c r="Y2170" s="276">
        <v>0</v>
      </c>
      <c r="Z2170" s="276">
        <v>0</v>
      </c>
      <c r="AA2170" s="276">
        <v>0</v>
      </c>
      <c r="AB2170" s="276">
        <v>0</v>
      </c>
      <c r="AC2170" s="276">
        <v>0</v>
      </c>
      <c r="AD2170" s="448"/>
    </row>
    <row r="2171" spans="1:30" ht="20.399999999999999" customHeight="1">
      <c r="A2171" s="407"/>
      <c r="B2171" s="407"/>
      <c r="C2171" s="407"/>
      <c r="D2171" s="407"/>
      <c r="E2171" s="407"/>
      <c r="F2171" s="407"/>
      <c r="G2171" s="407"/>
      <c r="H2171" s="407"/>
      <c r="I2171" s="407"/>
      <c r="J2171" s="407"/>
      <c r="K2171" s="407"/>
      <c r="L2171" s="407"/>
      <c r="M2171" s="407"/>
      <c r="N2171" s="407"/>
      <c r="O2171" s="407"/>
      <c r="P2171" s="407"/>
      <c r="Q2171" s="407"/>
      <c r="R2171" s="407"/>
      <c r="S2171" s="407"/>
      <c r="T2171" s="407"/>
      <c r="U2171" s="407"/>
      <c r="V2171" s="407"/>
      <c r="W2171" s="407"/>
      <c r="X2171" s="407"/>
      <c r="Y2171" s="407"/>
      <c r="Z2171" s="407"/>
      <c r="AA2171" s="407"/>
      <c r="AB2171" s="407"/>
      <c r="AC2171" s="407"/>
      <c r="AD2171" s="448"/>
    </row>
    <row r="2172" spans="1:30" ht="20.399999999999999" customHeight="1">
      <c r="A2172" s="796" t="s">
        <v>2837</v>
      </c>
      <c r="B2172" s="669" t="s">
        <v>2836</v>
      </c>
      <c r="C2172" s="275">
        <v>16</v>
      </c>
      <c r="D2172" s="275">
        <v>16</v>
      </c>
      <c r="E2172" s="275">
        <v>0</v>
      </c>
      <c r="F2172" s="275">
        <v>0</v>
      </c>
      <c r="G2172" s="1041">
        <v>100</v>
      </c>
      <c r="H2172" s="275">
        <v>0</v>
      </c>
      <c r="I2172" s="275">
        <v>0</v>
      </c>
      <c r="J2172" s="275">
        <v>0</v>
      </c>
      <c r="K2172" s="275">
        <v>0</v>
      </c>
      <c r="L2172" s="275">
        <v>0</v>
      </c>
      <c r="M2172" s="275">
        <v>0</v>
      </c>
      <c r="N2172" s="275">
        <v>0</v>
      </c>
      <c r="O2172" s="275">
        <v>0</v>
      </c>
      <c r="P2172" s="275">
        <v>0</v>
      </c>
      <c r="Q2172" s="275">
        <v>0</v>
      </c>
      <c r="R2172" s="275">
        <v>0</v>
      </c>
      <c r="S2172" s="275">
        <v>0</v>
      </c>
      <c r="T2172" s="275">
        <v>0</v>
      </c>
      <c r="U2172" s="275">
        <v>0</v>
      </c>
      <c r="V2172" s="1042">
        <v>0</v>
      </c>
      <c r="W2172" s="275">
        <v>0</v>
      </c>
      <c r="X2172" s="275">
        <v>1</v>
      </c>
      <c r="Y2172" s="275">
        <v>0</v>
      </c>
      <c r="Z2172" s="275">
        <v>1</v>
      </c>
      <c r="AA2172" s="275">
        <v>2</v>
      </c>
      <c r="AB2172" s="275">
        <v>6</v>
      </c>
      <c r="AC2172" s="275">
        <v>6</v>
      </c>
      <c r="AD2172" s="448"/>
    </row>
    <row r="2173" spans="1:30" ht="20.399999999999999" customHeight="1">
      <c r="A2173" s="794"/>
      <c r="B2173" s="670" t="s">
        <v>1468</v>
      </c>
      <c r="C2173" s="276">
        <v>1</v>
      </c>
      <c r="D2173" s="276">
        <v>1</v>
      </c>
      <c r="E2173" s="276">
        <v>0</v>
      </c>
      <c r="F2173" s="276">
        <v>0</v>
      </c>
      <c r="G2173" s="1043">
        <v>100</v>
      </c>
      <c r="H2173" s="276">
        <v>0</v>
      </c>
      <c r="I2173" s="276">
        <v>0</v>
      </c>
      <c r="J2173" s="276">
        <v>0</v>
      </c>
      <c r="K2173" s="276">
        <v>0</v>
      </c>
      <c r="L2173" s="276">
        <v>0</v>
      </c>
      <c r="M2173" s="276">
        <v>0</v>
      </c>
      <c r="N2173" s="276">
        <v>0</v>
      </c>
      <c r="O2173" s="276">
        <v>0</v>
      </c>
      <c r="P2173" s="276">
        <v>0</v>
      </c>
      <c r="Q2173" s="276">
        <v>0</v>
      </c>
      <c r="R2173" s="276">
        <v>0</v>
      </c>
      <c r="S2173" s="276">
        <v>0</v>
      </c>
      <c r="T2173" s="276">
        <v>0</v>
      </c>
      <c r="U2173" s="276">
        <v>0</v>
      </c>
      <c r="V2173" s="1044">
        <v>0</v>
      </c>
      <c r="W2173" s="276">
        <v>0</v>
      </c>
      <c r="X2173" s="276">
        <v>0</v>
      </c>
      <c r="Y2173" s="276">
        <v>0</v>
      </c>
      <c r="Z2173" s="276">
        <v>0</v>
      </c>
      <c r="AA2173" s="276">
        <v>0</v>
      </c>
      <c r="AB2173" s="276">
        <v>1</v>
      </c>
      <c r="AC2173" s="276">
        <v>0</v>
      </c>
      <c r="AD2173" s="448"/>
    </row>
    <row r="2174" spans="1:30" ht="20.399999999999999" customHeight="1">
      <c r="A2174" s="794"/>
      <c r="B2174" s="670" t="s">
        <v>1467</v>
      </c>
      <c r="C2174" s="276">
        <v>15</v>
      </c>
      <c r="D2174" s="276">
        <v>15</v>
      </c>
      <c r="E2174" s="276">
        <v>0</v>
      </c>
      <c r="F2174" s="276">
        <v>0</v>
      </c>
      <c r="G2174" s="1043">
        <v>100</v>
      </c>
      <c r="H2174" s="276">
        <v>0</v>
      </c>
      <c r="I2174" s="276">
        <v>0</v>
      </c>
      <c r="J2174" s="276">
        <v>0</v>
      </c>
      <c r="K2174" s="276">
        <v>0</v>
      </c>
      <c r="L2174" s="276">
        <v>0</v>
      </c>
      <c r="M2174" s="276">
        <v>0</v>
      </c>
      <c r="N2174" s="276">
        <v>0</v>
      </c>
      <c r="O2174" s="276">
        <v>0</v>
      </c>
      <c r="P2174" s="276">
        <v>0</v>
      </c>
      <c r="Q2174" s="276">
        <v>0</v>
      </c>
      <c r="R2174" s="276">
        <v>0</v>
      </c>
      <c r="S2174" s="276">
        <v>0</v>
      </c>
      <c r="T2174" s="276">
        <v>0</v>
      </c>
      <c r="U2174" s="276">
        <v>0</v>
      </c>
      <c r="V2174" s="1044">
        <v>0</v>
      </c>
      <c r="W2174" s="276">
        <v>0</v>
      </c>
      <c r="X2174" s="276">
        <v>1</v>
      </c>
      <c r="Y2174" s="276">
        <v>0</v>
      </c>
      <c r="Z2174" s="276">
        <v>1</v>
      </c>
      <c r="AA2174" s="276">
        <v>2</v>
      </c>
      <c r="AB2174" s="276">
        <v>5</v>
      </c>
      <c r="AC2174" s="276">
        <v>6</v>
      </c>
      <c r="AD2174" s="448"/>
    </row>
    <row r="2175" spans="1:30" ht="20.399999999999999" customHeight="1">
      <c r="A2175" s="794"/>
      <c r="B2175" s="670" t="s">
        <v>4104</v>
      </c>
      <c r="C2175" s="276">
        <v>0</v>
      </c>
      <c r="D2175" s="276">
        <v>0</v>
      </c>
      <c r="E2175" s="276">
        <v>0</v>
      </c>
      <c r="F2175" s="276">
        <v>0</v>
      </c>
      <c r="G2175" s="1043">
        <v>0</v>
      </c>
      <c r="H2175" s="276">
        <v>0</v>
      </c>
      <c r="I2175" s="276">
        <v>0</v>
      </c>
      <c r="J2175" s="276">
        <v>0</v>
      </c>
      <c r="K2175" s="276">
        <v>0</v>
      </c>
      <c r="L2175" s="276">
        <v>0</v>
      </c>
      <c r="M2175" s="276">
        <v>0</v>
      </c>
      <c r="N2175" s="276">
        <v>0</v>
      </c>
      <c r="O2175" s="276">
        <v>0</v>
      </c>
      <c r="P2175" s="276">
        <v>0</v>
      </c>
      <c r="Q2175" s="276">
        <v>0</v>
      </c>
      <c r="R2175" s="276">
        <v>0</v>
      </c>
      <c r="S2175" s="276">
        <v>0</v>
      </c>
      <c r="T2175" s="276">
        <v>0</v>
      </c>
      <c r="U2175" s="276">
        <v>0</v>
      </c>
      <c r="V2175" s="1044">
        <v>0</v>
      </c>
      <c r="W2175" s="276">
        <v>0</v>
      </c>
      <c r="X2175" s="276">
        <v>0</v>
      </c>
      <c r="Y2175" s="276">
        <v>0</v>
      </c>
      <c r="Z2175" s="276">
        <v>0</v>
      </c>
      <c r="AA2175" s="276">
        <v>0</v>
      </c>
      <c r="AB2175" s="276">
        <v>0</v>
      </c>
      <c r="AC2175" s="276">
        <v>0</v>
      </c>
      <c r="AD2175" s="448"/>
    </row>
    <row r="2176" spans="1:30" ht="20.399999999999999" customHeight="1">
      <c r="A2176" s="407"/>
      <c r="B2176" s="407"/>
      <c r="C2176" s="407"/>
      <c r="D2176" s="407"/>
      <c r="E2176" s="407"/>
      <c r="F2176" s="407"/>
      <c r="G2176" s="407"/>
      <c r="H2176" s="407"/>
      <c r="I2176" s="407"/>
      <c r="J2176" s="407"/>
      <c r="K2176" s="407"/>
      <c r="L2176" s="407"/>
      <c r="M2176" s="407"/>
      <c r="N2176" s="407"/>
      <c r="O2176" s="407"/>
      <c r="P2176" s="407"/>
      <c r="Q2176" s="407"/>
      <c r="R2176" s="407"/>
      <c r="S2176" s="407"/>
      <c r="T2176" s="407"/>
      <c r="U2176" s="407"/>
      <c r="V2176" s="407"/>
      <c r="W2176" s="407"/>
      <c r="X2176" s="407"/>
      <c r="Y2176" s="407"/>
      <c r="Z2176" s="407"/>
      <c r="AA2176" s="407"/>
      <c r="AB2176" s="407"/>
      <c r="AC2176" s="407"/>
      <c r="AD2176" s="448"/>
    </row>
    <row r="2177" spans="1:30" ht="20.399999999999999" customHeight="1">
      <c r="A2177" s="796" t="s">
        <v>2835</v>
      </c>
      <c r="B2177" s="669" t="s">
        <v>2834</v>
      </c>
      <c r="C2177" s="275">
        <v>29</v>
      </c>
      <c r="D2177" s="275">
        <v>29</v>
      </c>
      <c r="E2177" s="275">
        <v>0</v>
      </c>
      <c r="F2177" s="275">
        <v>0</v>
      </c>
      <c r="G2177" s="1041">
        <v>100</v>
      </c>
      <c r="H2177" s="275">
        <v>0</v>
      </c>
      <c r="I2177" s="275">
        <v>0</v>
      </c>
      <c r="J2177" s="275">
        <v>0</v>
      </c>
      <c r="K2177" s="275">
        <v>0</v>
      </c>
      <c r="L2177" s="275">
        <v>0</v>
      </c>
      <c r="M2177" s="275">
        <v>0</v>
      </c>
      <c r="N2177" s="275">
        <v>0</v>
      </c>
      <c r="O2177" s="275">
        <v>0</v>
      </c>
      <c r="P2177" s="275">
        <v>0</v>
      </c>
      <c r="Q2177" s="275">
        <v>0</v>
      </c>
      <c r="R2177" s="275">
        <v>0</v>
      </c>
      <c r="S2177" s="275">
        <v>0</v>
      </c>
      <c r="T2177" s="275">
        <v>0</v>
      </c>
      <c r="U2177" s="275">
        <v>0</v>
      </c>
      <c r="V2177" s="1042">
        <v>0</v>
      </c>
      <c r="W2177" s="275">
        <v>2</v>
      </c>
      <c r="X2177" s="275">
        <v>3</v>
      </c>
      <c r="Y2177" s="275">
        <v>2</v>
      </c>
      <c r="Z2177" s="275">
        <v>6</v>
      </c>
      <c r="AA2177" s="275">
        <v>3</v>
      </c>
      <c r="AB2177" s="275">
        <v>4</v>
      </c>
      <c r="AC2177" s="275">
        <v>9</v>
      </c>
      <c r="AD2177" s="448"/>
    </row>
    <row r="2178" spans="1:30" ht="20.399999999999999" customHeight="1">
      <c r="A2178" s="794"/>
      <c r="B2178" s="670" t="s">
        <v>1468</v>
      </c>
      <c r="C2178" s="276">
        <v>4</v>
      </c>
      <c r="D2178" s="276">
        <v>4</v>
      </c>
      <c r="E2178" s="276">
        <v>0</v>
      </c>
      <c r="F2178" s="276">
        <v>0</v>
      </c>
      <c r="G2178" s="1043">
        <v>100</v>
      </c>
      <c r="H2178" s="276">
        <v>0</v>
      </c>
      <c r="I2178" s="276">
        <v>0</v>
      </c>
      <c r="J2178" s="276">
        <v>0</v>
      </c>
      <c r="K2178" s="276">
        <v>0</v>
      </c>
      <c r="L2178" s="276">
        <v>0</v>
      </c>
      <c r="M2178" s="276">
        <v>0</v>
      </c>
      <c r="N2178" s="276">
        <v>0</v>
      </c>
      <c r="O2178" s="276">
        <v>0</v>
      </c>
      <c r="P2178" s="276">
        <v>0</v>
      </c>
      <c r="Q2178" s="276">
        <v>0</v>
      </c>
      <c r="R2178" s="276">
        <v>0</v>
      </c>
      <c r="S2178" s="276">
        <v>0</v>
      </c>
      <c r="T2178" s="276">
        <v>0</v>
      </c>
      <c r="U2178" s="276">
        <v>0</v>
      </c>
      <c r="V2178" s="1044">
        <v>0</v>
      </c>
      <c r="W2178" s="276">
        <v>1</v>
      </c>
      <c r="X2178" s="276">
        <v>1</v>
      </c>
      <c r="Y2178" s="276">
        <v>0</v>
      </c>
      <c r="Z2178" s="276">
        <v>0</v>
      </c>
      <c r="AA2178" s="276">
        <v>0</v>
      </c>
      <c r="AB2178" s="276">
        <v>1</v>
      </c>
      <c r="AC2178" s="276">
        <v>1</v>
      </c>
      <c r="AD2178" s="448"/>
    </row>
    <row r="2179" spans="1:30" ht="20.399999999999999" customHeight="1">
      <c r="A2179" s="794"/>
      <c r="B2179" s="670" t="s">
        <v>1467</v>
      </c>
      <c r="C2179" s="276">
        <v>25</v>
      </c>
      <c r="D2179" s="276">
        <v>25</v>
      </c>
      <c r="E2179" s="276">
        <v>0</v>
      </c>
      <c r="F2179" s="276">
        <v>0</v>
      </c>
      <c r="G2179" s="1043">
        <v>100</v>
      </c>
      <c r="H2179" s="276">
        <v>0</v>
      </c>
      <c r="I2179" s="276">
        <v>0</v>
      </c>
      <c r="J2179" s="276">
        <v>0</v>
      </c>
      <c r="K2179" s="276">
        <v>0</v>
      </c>
      <c r="L2179" s="276">
        <v>0</v>
      </c>
      <c r="M2179" s="276">
        <v>0</v>
      </c>
      <c r="N2179" s="276">
        <v>0</v>
      </c>
      <c r="O2179" s="276">
        <v>0</v>
      </c>
      <c r="P2179" s="276">
        <v>0</v>
      </c>
      <c r="Q2179" s="276">
        <v>0</v>
      </c>
      <c r="R2179" s="276">
        <v>0</v>
      </c>
      <c r="S2179" s="276">
        <v>0</v>
      </c>
      <c r="T2179" s="276">
        <v>0</v>
      </c>
      <c r="U2179" s="276">
        <v>0</v>
      </c>
      <c r="V2179" s="1044">
        <v>0</v>
      </c>
      <c r="W2179" s="276">
        <v>1</v>
      </c>
      <c r="X2179" s="276">
        <v>2</v>
      </c>
      <c r="Y2179" s="276">
        <v>2</v>
      </c>
      <c r="Z2179" s="276">
        <v>6</v>
      </c>
      <c r="AA2179" s="276">
        <v>3</v>
      </c>
      <c r="AB2179" s="276">
        <v>3</v>
      </c>
      <c r="AC2179" s="276">
        <v>8</v>
      </c>
      <c r="AD2179" s="448"/>
    </row>
    <row r="2180" spans="1:30" ht="20.399999999999999" customHeight="1">
      <c r="A2180" s="794"/>
      <c r="B2180" s="670" t="s">
        <v>4104</v>
      </c>
      <c r="C2180" s="276">
        <v>0</v>
      </c>
      <c r="D2180" s="276">
        <v>0</v>
      </c>
      <c r="E2180" s="276">
        <v>0</v>
      </c>
      <c r="F2180" s="276">
        <v>0</v>
      </c>
      <c r="G2180" s="1043">
        <v>0</v>
      </c>
      <c r="H2180" s="276">
        <v>0</v>
      </c>
      <c r="I2180" s="276">
        <v>0</v>
      </c>
      <c r="J2180" s="276">
        <v>0</v>
      </c>
      <c r="K2180" s="276">
        <v>0</v>
      </c>
      <c r="L2180" s="276">
        <v>0</v>
      </c>
      <c r="M2180" s="276">
        <v>0</v>
      </c>
      <c r="N2180" s="276">
        <v>0</v>
      </c>
      <c r="O2180" s="276">
        <v>0</v>
      </c>
      <c r="P2180" s="276">
        <v>0</v>
      </c>
      <c r="Q2180" s="276">
        <v>0</v>
      </c>
      <c r="R2180" s="276">
        <v>0</v>
      </c>
      <c r="S2180" s="276">
        <v>0</v>
      </c>
      <c r="T2180" s="276">
        <v>0</v>
      </c>
      <c r="U2180" s="276">
        <v>0</v>
      </c>
      <c r="V2180" s="1044">
        <v>0</v>
      </c>
      <c r="W2180" s="276">
        <v>0</v>
      </c>
      <c r="X2180" s="276">
        <v>0</v>
      </c>
      <c r="Y2180" s="276">
        <v>0</v>
      </c>
      <c r="Z2180" s="276">
        <v>0</v>
      </c>
      <c r="AA2180" s="276">
        <v>0</v>
      </c>
      <c r="AB2180" s="276">
        <v>0</v>
      </c>
      <c r="AC2180" s="276">
        <v>0</v>
      </c>
      <c r="AD2180" s="448"/>
    </row>
    <row r="2181" spans="1:30" ht="20.399999999999999" customHeight="1">
      <c r="A2181" s="407"/>
      <c r="B2181" s="407"/>
      <c r="C2181" s="407"/>
      <c r="D2181" s="407"/>
      <c r="E2181" s="407"/>
      <c r="F2181" s="407"/>
      <c r="G2181" s="407"/>
      <c r="H2181" s="407"/>
      <c r="I2181" s="407"/>
      <c r="J2181" s="407"/>
      <c r="K2181" s="407"/>
      <c r="L2181" s="407"/>
      <c r="M2181" s="407"/>
      <c r="N2181" s="407"/>
      <c r="O2181" s="407"/>
      <c r="P2181" s="407"/>
      <c r="Q2181" s="407"/>
      <c r="R2181" s="407"/>
      <c r="S2181" s="407"/>
      <c r="T2181" s="407"/>
      <c r="U2181" s="407"/>
      <c r="V2181" s="407"/>
      <c r="W2181" s="407"/>
      <c r="X2181" s="407"/>
      <c r="Y2181" s="407"/>
      <c r="Z2181" s="407"/>
      <c r="AA2181" s="407"/>
      <c r="AB2181" s="407"/>
      <c r="AC2181" s="407"/>
      <c r="AD2181" s="448"/>
    </row>
    <row r="2182" spans="1:30" ht="20.399999999999999" customHeight="1">
      <c r="A2182" s="796" t="s">
        <v>2833</v>
      </c>
      <c r="B2182" s="669" t="s">
        <v>2832</v>
      </c>
      <c r="C2182" s="275">
        <v>35</v>
      </c>
      <c r="D2182" s="275">
        <v>35</v>
      </c>
      <c r="E2182" s="275">
        <v>0</v>
      </c>
      <c r="F2182" s="275">
        <v>0</v>
      </c>
      <c r="G2182" s="1041">
        <v>100</v>
      </c>
      <c r="H2182" s="275">
        <v>0</v>
      </c>
      <c r="I2182" s="275">
        <v>0</v>
      </c>
      <c r="J2182" s="275">
        <v>0</v>
      </c>
      <c r="K2182" s="275">
        <v>0</v>
      </c>
      <c r="L2182" s="275">
        <v>0</v>
      </c>
      <c r="M2182" s="275">
        <v>0</v>
      </c>
      <c r="N2182" s="275">
        <v>0</v>
      </c>
      <c r="O2182" s="275">
        <v>0</v>
      </c>
      <c r="P2182" s="275">
        <v>0</v>
      </c>
      <c r="Q2182" s="275">
        <v>0</v>
      </c>
      <c r="R2182" s="275">
        <v>0</v>
      </c>
      <c r="S2182" s="275">
        <v>0</v>
      </c>
      <c r="T2182" s="275">
        <v>0</v>
      </c>
      <c r="U2182" s="275">
        <v>1</v>
      </c>
      <c r="V2182" s="1042">
        <v>1</v>
      </c>
      <c r="W2182" s="275">
        <v>0</v>
      </c>
      <c r="X2182" s="275">
        <v>4</v>
      </c>
      <c r="Y2182" s="275">
        <v>8</v>
      </c>
      <c r="Z2182" s="275">
        <v>4</v>
      </c>
      <c r="AA2182" s="275">
        <v>5</v>
      </c>
      <c r="AB2182" s="275">
        <v>3</v>
      </c>
      <c r="AC2182" s="275">
        <v>9</v>
      </c>
      <c r="AD2182" s="448"/>
    </row>
    <row r="2183" spans="1:30" ht="20.399999999999999" customHeight="1">
      <c r="A2183" s="794"/>
      <c r="B2183" s="670" t="s">
        <v>1468</v>
      </c>
      <c r="C2183" s="276">
        <v>4</v>
      </c>
      <c r="D2183" s="276">
        <v>4</v>
      </c>
      <c r="E2183" s="276">
        <v>0</v>
      </c>
      <c r="F2183" s="276">
        <v>0</v>
      </c>
      <c r="G2183" s="1043">
        <v>100</v>
      </c>
      <c r="H2183" s="276">
        <v>0</v>
      </c>
      <c r="I2183" s="276">
        <v>0</v>
      </c>
      <c r="J2183" s="276">
        <v>0</v>
      </c>
      <c r="K2183" s="276">
        <v>0</v>
      </c>
      <c r="L2183" s="276">
        <v>0</v>
      </c>
      <c r="M2183" s="276">
        <v>0</v>
      </c>
      <c r="N2183" s="276">
        <v>0</v>
      </c>
      <c r="O2183" s="276">
        <v>0</v>
      </c>
      <c r="P2183" s="276">
        <v>0</v>
      </c>
      <c r="Q2183" s="276">
        <v>0</v>
      </c>
      <c r="R2183" s="276">
        <v>0</v>
      </c>
      <c r="S2183" s="276">
        <v>0</v>
      </c>
      <c r="T2183" s="276">
        <v>0</v>
      </c>
      <c r="U2183" s="276">
        <v>0</v>
      </c>
      <c r="V2183" s="1044">
        <v>0</v>
      </c>
      <c r="W2183" s="276">
        <v>0</v>
      </c>
      <c r="X2183" s="276">
        <v>1</v>
      </c>
      <c r="Y2183" s="276">
        <v>0</v>
      </c>
      <c r="Z2183" s="276">
        <v>0</v>
      </c>
      <c r="AA2183" s="276">
        <v>1</v>
      </c>
      <c r="AB2183" s="276">
        <v>0</v>
      </c>
      <c r="AC2183" s="276">
        <v>2</v>
      </c>
      <c r="AD2183" s="448"/>
    </row>
    <row r="2184" spans="1:30" ht="20.399999999999999" customHeight="1">
      <c r="A2184" s="794"/>
      <c r="B2184" s="670" t="s">
        <v>1467</v>
      </c>
      <c r="C2184" s="276">
        <v>31</v>
      </c>
      <c r="D2184" s="276">
        <v>31</v>
      </c>
      <c r="E2184" s="276">
        <v>0</v>
      </c>
      <c r="F2184" s="276">
        <v>0</v>
      </c>
      <c r="G2184" s="1043">
        <v>100</v>
      </c>
      <c r="H2184" s="276">
        <v>0</v>
      </c>
      <c r="I2184" s="276">
        <v>0</v>
      </c>
      <c r="J2184" s="276">
        <v>0</v>
      </c>
      <c r="K2184" s="276">
        <v>0</v>
      </c>
      <c r="L2184" s="276">
        <v>0</v>
      </c>
      <c r="M2184" s="276">
        <v>0</v>
      </c>
      <c r="N2184" s="276">
        <v>0</v>
      </c>
      <c r="O2184" s="276">
        <v>0</v>
      </c>
      <c r="P2184" s="276">
        <v>0</v>
      </c>
      <c r="Q2184" s="276">
        <v>0</v>
      </c>
      <c r="R2184" s="276">
        <v>0</v>
      </c>
      <c r="S2184" s="276">
        <v>0</v>
      </c>
      <c r="T2184" s="276">
        <v>0</v>
      </c>
      <c r="U2184" s="276">
        <v>1</v>
      </c>
      <c r="V2184" s="1044">
        <v>1</v>
      </c>
      <c r="W2184" s="276">
        <v>0</v>
      </c>
      <c r="X2184" s="276">
        <v>3</v>
      </c>
      <c r="Y2184" s="276">
        <v>8</v>
      </c>
      <c r="Z2184" s="276">
        <v>4</v>
      </c>
      <c r="AA2184" s="276">
        <v>4</v>
      </c>
      <c r="AB2184" s="276">
        <v>3</v>
      </c>
      <c r="AC2184" s="276">
        <v>7</v>
      </c>
      <c r="AD2184" s="448"/>
    </row>
    <row r="2185" spans="1:30" ht="20.399999999999999" customHeight="1">
      <c r="A2185" s="794"/>
      <c r="B2185" s="670" t="s">
        <v>4104</v>
      </c>
      <c r="C2185" s="276">
        <v>0</v>
      </c>
      <c r="D2185" s="276">
        <v>0</v>
      </c>
      <c r="E2185" s="276">
        <v>0</v>
      </c>
      <c r="F2185" s="276">
        <v>0</v>
      </c>
      <c r="G2185" s="1043">
        <v>0</v>
      </c>
      <c r="H2185" s="276">
        <v>0</v>
      </c>
      <c r="I2185" s="276">
        <v>0</v>
      </c>
      <c r="J2185" s="276">
        <v>0</v>
      </c>
      <c r="K2185" s="276">
        <v>0</v>
      </c>
      <c r="L2185" s="276">
        <v>0</v>
      </c>
      <c r="M2185" s="276">
        <v>0</v>
      </c>
      <c r="N2185" s="276">
        <v>0</v>
      </c>
      <c r="O2185" s="276">
        <v>0</v>
      </c>
      <c r="P2185" s="276">
        <v>0</v>
      </c>
      <c r="Q2185" s="276">
        <v>0</v>
      </c>
      <c r="R2185" s="276">
        <v>0</v>
      </c>
      <c r="S2185" s="276">
        <v>0</v>
      </c>
      <c r="T2185" s="276">
        <v>0</v>
      </c>
      <c r="U2185" s="276">
        <v>0</v>
      </c>
      <c r="V2185" s="1044">
        <v>0</v>
      </c>
      <c r="W2185" s="276">
        <v>0</v>
      </c>
      <c r="X2185" s="276">
        <v>0</v>
      </c>
      <c r="Y2185" s="276">
        <v>0</v>
      </c>
      <c r="Z2185" s="276">
        <v>0</v>
      </c>
      <c r="AA2185" s="276">
        <v>0</v>
      </c>
      <c r="AB2185" s="276">
        <v>0</v>
      </c>
      <c r="AC2185" s="276">
        <v>0</v>
      </c>
      <c r="AD2185" s="448"/>
    </row>
    <row r="2186" spans="1:30" ht="20.399999999999999" customHeight="1">
      <c r="A2186" s="407"/>
      <c r="B2186" s="407"/>
      <c r="C2186" s="407"/>
      <c r="D2186" s="407"/>
      <c r="E2186" s="407"/>
      <c r="F2186" s="407"/>
      <c r="G2186" s="407"/>
      <c r="H2186" s="407"/>
      <c r="I2186" s="407"/>
      <c r="J2186" s="407"/>
      <c r="K2186" s="407"/>
      <c r="L2186" s="407"/>
      <c r="M2186" s="407"/>
      <c r="N2186" s="407"/>
      <c r="O2186" s="407"/>
      <c r="P2186" s="407"/>
      <c r="Q2186" s="407"/>
      <c r="R2186" s="407"/>
      <c r="S2186" s="407"/>
      <c r="T2186" s="407"/>
      <c r="U2186" s="407"/>
      <c r="V2186" s="407"/>
      <c r="W2186" s="407"/>
      <c r="X2186" s="407"/>
      <c r="Y2186" s="407"/>
      <c r="Z2186" s="407"/>
      <c r="AA2186" s="407"/>
      <c r="AB2186" s="407"/>
      <c r="AC2186" s="407"/>
      <c r="AD2186" s="448"/>
    </row>
    <row r="2187" spans="1:30" ht="20.399999999999999" customHeight="1">
      <c r="A2187" s="796" t="s">
        <v>2831</v>
      </c>
      <c r="B2187" s="669" t="s">
        <v>2830</v>
      </c>
      <c r="C2187" s="275">
        <v>18</v>
      </c>
      <c r="D2187" s="275">
        <v>18</v>
      </c>
      <c r="E2187" s="275">
        <v>0</v>
      </c>
      <c r="F2187" s="275">
        <v>0</v>
      </c>
      <c r="G2187" s="1041">
        <v>100</v>
      </c>
      <c r="H2187" s="275">
        <v>0</v>
      </c>
      <c r="I2187" s="275">
        <v>0</v>
      </c>
      <c r="J2187" s="275">
        <v>0</v>
      </c>
      <c r="K2187" s="275">
        <v>0</v>
      </c>
      <c r="L2187" s="275">
        <v>0</v>
      </c>
      <c r="M2187" s="275">
        <v>0</v>
      </c>
      <c r="N2187" s="275">
        <v>0</v>
      </c>
      <c r="O2187" s="275">
        <v>0</v>
      </c>
      <c r="P2187" s="275">
        <v>0</v>
      </c>
      <c r="Q2187" s="275">
        <v>0</v>
      </c>
      <c r="R2187" s="275">
        <v>0</v>
      </c>
      <c r="S2187" s="275">
        <v>1</v>
      </c>
      <c r="T2187" s="275">
        <v>2</v>
      </c>
      <c r="U2187" s="275">
        <v>1</v>
      </c>
      <c r="V2187" s="1042">
        <v>0</v>
      </c>
      <c r="W2187" s="275">
        <v>0</v>
      </c>
      <c r="X2187" s="275">
        <v>1</v>
      </c>
      <c r="Y2187" s="275">
        <v>1</v>
      </c>
      <c r="Z2187" s="275">
        <v>1</v>
      </c>
      <c r="AA2187" s="275">
        <v>2</v>
      </c>
      <c r="AB2187" s="275">
        <v>5</v>
      </c>
      <c r="AC2187" s="275">
        <v>4</v>
      </c>
      <c r="AD2187" s="448"/>
    </row>
    <row r="2188" spans="1:30" ht="20.399999999999999" customHeight="1">
      <c r="A2188" s="794"/>
      <c r="B2188" s="670" t="s">
        <v>1468</v>
      </c>
      <c r="C2188" s="276">
        <v>11</v>
      </c>
      <c r="D2188" s="276">
        <v>11</v>
      </c>
      <c r="E2188" s="276">
        <v>0</v>
      </c>
      <c r="F2188" s="276">
        <v>0</v>
      </c>
      <c r="G2188" s="1043">
        <v>100</v>
      </c>
      <c r="H2188" s="276">
        <v>0</v>
      </c>
      <c r="I2188" s="276">
        <v>0</v>
      </c>
      <c r="J2188" s="276">
        <v>0</v>
      </c>
      <c r="K2188" s="276">
        <v>0</v>
      </c>
      <c r="L2188" s="276">
        <v>0</v>
      </c>
      <c r="M2188" s="276">
        <v>0</v>
      </c>
      <c r="N2188" s="276">
        <v>0</v>
      </c>
      <c r="O2188" s="276">
        <v>0</v>
      </c>
      <c r="P2188" s="276">
        <v>0</v>
      </c>
      <c r="Q2188" s="276">
        <v>0</v>
      </c>
      <c r="R2188" s="276">
        <v>0</v>
      </c>
      <c r="S2188" s="276">
        <v>1</v>
      </c>
      <c r="T2188" s="276">
        <v>2</v>
      </c>
      <c r="U2188" s="276">
        <v>0</v>
      </c>
      <c r="V2188" s="1044">
        <v>0</v>
      </c>
      <c r="W2188" s="276">
        <v>0</v>
      </c>
      <c r="X2188" s="276">
        <v>1</v>
      </c>
      <c r="Y2188" s="276">
        <v>1</v>
      </c>
      <c r="Z2188" s="276">
        <v>0</v>
      </c>
      <c r="AA2188" s="276">
        <v>2</v>
      </c>
      <c r="AB2188" s="276">
        <v>3</v>
      </c>
      <c r="AC2188" s="276">
        <v>1</v>
      </c>
      <c r="AD2188" s="448"/>
    </row>
    <row r="2189" spans="1:30" ht="20.399999999999999" customHeight="1">
      <c r="A2189" s="794"/>
      <c r="B2189" s="670" t="s">
        <v>1467</v>
      </c>
      <c r="C2189" s="276">
        <v>7</v>
      </c>
      <c r="D2189" s="276">
        <v>7</v>
      </c>
      <c r="E2189" s="276">
        <v>0</v>
      </c>
      <c r="F2189" s="276">
        <v>0</v>
      </c>
      <c r="G2189" s="1043">
        <v>100</v>
      </c>
      <c r="H2189" s="276">
        <v>0</v>
      </c>
      <c r="I2189" s="276">
        <v>0</v>
      </c>
      <c r="J2189" s="276">
        <v>0</v>
      </c>
      <c r="K2189" s="276">
        <v>0</v>
      </c>
      <c r="L2189" s="276">
        <v>0</v>
      </c>
      <c r="M2189" s="276">
        <v>0</v>
      </c>
      <c r="N2189" s="276">
        <v>0</v>
      </c>
      <c r="O2189" s="276">
        <v>0</v>
      </c>
      <c r="P2189" s="276">
        <v>0</v>
      </c>
      <c r="Q2189" s="276">
        <v>0</v>
      </c>
      <c r="R2189" s="276">
        <v>0</v>
      </c>
      <c r="S2189" s="276">
        <v>0</v>
      </c>
      <c r="T2189" s="276">
        <v>0</v>
      </c>
      <c r="U2189" s="276">
        <v>1</v>
      </c>
      <c r="V2189" s="1044">
        <v>0</v>
      </c>
      <c r="W2189" s="276">
        <v>0</v>
      </c>
      <c r="X2189" s="276">
        <v>0</v>
      </c>
      <c r="Y2189" s="276">
        <v>0</v>
      </c>
      <c r="Z2189" s="276">
        <v>1</v>
      </c>
      <c r="AA2189" s="276">
        <v>0</v>
      </c>
      <c r="AB2189" s="276">
        <v>2</v>
      </c>
      <c r="AC2189" s="276">
        <v>3</v>
      </c>
      <c r="AD2189" s="448"/>
    </row>
    <row r="2190" spans="1:30" ht="20.399999999999999" customHeight="1">
      <c r="A2190" s="794"/>
      <c r="B2190" s="670" t="s">
        <v>4104</v>
      </c>
      <c r="C2190" s="276">
        <v>0</v>
      </c>
      <c r="D2190" s="276">
        <v>0</v>
      </c>
      <c r="E2190" s="276">
        <v>0</v>
      </c>
      <c r="F2190" s="276">
        <v>0</v>
      </c>
      <c r="G2190" s="1043">
        <v>0</v>
      </c>
      <c r="H2190" s="276">
        <v>0</v>
      </c>
      <c r="I2190" s="276">
        <v>0</v>
      </c>
      <c r="J2190" s="276">
        <v>0</v>
      </c>
      <c r="K2190" s="276">
        <v>0</v>
      </c>
      <c r="L2190" s="276">
        <v>0</v>
      </c>
      <c r="M2190" s="276">
        <v>0</v>
      </c>
      <c r="N2190" s="276">
        <v>0</v>
      </c>
      <c r="O2190" s="276">
        <v>0</v>
      </c>
      <c r="P2190" s="276">
        <v>0</v>
      </c>
      <c r="Q2190" s="276">
        <v>0</v>
      </c>
      <c r="R2190" s="276">
        <v>0</v>
      </c>
      <c r="S2190" s="276">
        <v>0</v>
      </c>
      <c r="T2190" s="276">
        <v>0</v>
      </c>
      <c r="U2190" s="276">
        <v>0</v>
      </c>
      <c r="V2190" s="1044">
        <v>0</v>
      </c>
      <c r="W2190" s="276">
        <v>0</v>
      </c>
      <c r="X2190" s="276">
        <v>0</v>
      </c>
      <c r="Y2190" s="276">
        <v>0</v>
      </c>
      <c r="Z2190" s="276">
        <v>0</v>
      </c>
      <c r="AA2190" s="276">
        <v>0</v>
      </c>
      <c r="AB2190" s="276">
        <v>0</v>
      </c>
      <c r="AC2190" s="276">
        <v>0</v>
      </c>
      <c r="AD2190" s="448"/>
    </row>
    <row r="2191" spans="1:30" ht="20.399999999999999" customHeight="1">
      <c r="A2191" s="407"/>
      <c r="B2191" s="407"/>
      <c r="C2191" s="407"/>
      <c r="D2191" s="407"/>
      <c r="E2191" s="407"/>
      <c r="F2191" s="407"/>
      <c r="G2191" s="407"/>
      <c r="H2191" s="407"/>
      <c r="I2191" s="407"/>
      <c r="J2191" s="407"/>
      <c r="K2191" s="407"/>
      <c r="L2191" s="407"/>
      <c r="M2191" s="407"/>
      <c r="N2191" s="407"/>
      <c r="O2191" s="407"/>
      <c r="P2191" s="407"/>
      <c r="Q2191" s="407"/>
      <c r="R2191" s="407"/>
      <c r="S2191" s="407"/>
      <c r="T2191" s="407"/>
      <c r="U2191" s="407"/>
      <c r="V2191" s="407"/>
      <c r="W2191" s="407"/>
      <c r="X2191" s="407"/>
      <c r="Y2191" s="407"/>
      <c r="Z2191" s="407"/>
      <c r="AA2191" s="407"/>
      <c r="AB2191" s="407"/>
      <c r="AC2191" s="407"/>
      <c r="AD2191" s="448"/>
    </row>
    <row r="2192" spans="1:30" ht="20.399999999999999" customHeight="1">
      <c r="A2192" s="796" t="s">
        <v>2829</v>
      </c>
      <c r="B2192" s="669" t="s">
        <v>2828</v>
      </c>
      <c r="C2192" s="275">
        <v>39</v>
      </c>
      <c r="D2192" s="275">
        <v>39</v>
      </c>
      <c r="E2192" s="275">
        <v>0</v>
      </c>
      <c r="F2192" s="275">
        <v>0</v>
      </c>
      <c r="G2192" s="1041">
        <v>100</v>
      </c>
      <c r="H2192" s="275">
        <v>0</v>
      </c>
      <c r="I2192" s="275">
        <v>0</v>
      </c>
      <c r="J2192" s="275">
        <v>0</v>
      </c>
      <c r="K2192" s="275">
        <v>0</v>
      </c>
      <c r="L2192" s="275">
        <v>0</v>
      </c>
      <c r="M2192" s="275">
        <v>0</v>
      </c>
      <c r="N2192" s="275">
        <v>0</v>
      </c>
      <c r="O2192" s="275">
        <v>0</v>
      </c>
      <c r="P2192" s="275">
        <v>0</v>
      </c>
      <c r="Q2192" s="275">
        <v>0</v>
      </c>
      <c r="R2192" s="275">
        <v>0</v>
      </c>
      <c r="S2192" s="275">
        <v>0</v>
      </c>
      <c r="T2192" s="275">
        <v>0</v>
      </c>
      <c r="U2192" s="275">
        <v>3</v>
      </c>
      <c r="V2192" s="1042">
        <v>2</v>
      </c>
      <c r="W2192" s="275">
        <v>3</v>
      </c>
      <c r="X2192" s="275">
        <v>3</v>
      </c>
      <c r="Y2192" s="275">
        <v>6</v>
      </c>
      <c r="Z2192" s="275">
        <v>8</v>
      </c>
      <c r="AA2192" s="275">
        <v>1</v>
      </c>
      <c r="AB2192" s="275">
        <v>6</v>
      </c>
      <c r="AC2192" s="275">
        <v>7</v>
      </c>
      <c r="AD2192" s="448"/>
    </row>
    <row r="2193" spans="1:30" ht="20.399999999999999" customHeight="1">
      <c r="A2193" s="794"/>
      <c r="B2193" s="670" t="s">
        <v>1468</v>
      </c>
      <c r="C2193" s="276">
        <v>10</v>
      </c>
      <c r="D2193" s="276">
        <v>10</v>
      </c>
      <c r="E2193" s="276">
        <v>0</v>
      </c>
      <c r="F2193" s="276">
        <v>0</v>
      </c>
      <c r="G2193" s="1043">
        <v>100</v>
      </c>
      <c r="H2193" s="276">
        <v>0</v>
      </c>
      <c r="I2193" s="276">
        <v>0</v>
      </c>
      <c r="J2193" s="276">
        <v>0</v>
      </c>
      <c r="K2193" s="276">
        <v>0</v>
      </c>
      <c r="L2193" s="276">
        <v>0</v>
      </c>
      <c r="M2193" s="276">
        <v>0</v>
      </c>
      <c r="N2193" s="276">
        <v>0</v>
      </c>
      <c r="O2193" s="276">
        <v>0</v>
      </c>
      <c r="P2193" s="276">
        <v>0</v>
      </c>
      <c r="Q2193" s="276">
        <v>0</v>
      </c>
      <c r="R2193" s="276">
        <v>0</v>
      </c>
      <c r="S2193" s="276">
        <v>0</v>
      </c>
      <c r="T2193" s="276">
        <v>0</v>
      </c>
      <c r="U2193" s="276">
        <v>0</v>
      </c>
      <c r="V2193" s="1044">
        <v>1</v>
      </c>
      <c r="W2193" s="276">
        <v>2</v>
      </c>
      <c r="X2193" s="276">
        <v>1</v>
      </c>
      <c r="Y2193" s="276">
        <v>3</v>
      </c>
      <c r="Z2193" s="276">
        <v>1</v>
      </c>
      <c r="AA2193" s="276">
        <v>0</v>
      </c>
      <c r="AB2193" s="276">
        <v>1</v>
      </c>
      <c r="AC2193" s="276">
        <v>1</v>
      </c>
      <c r="AD2193" s="448"/>
    </row>
    <row r="2194" spans="1:30" ht="20.399999999999999" customHeight="1">
      <c r="A2194" s="794"/>
      <c r="B2194" s="670" t="s">
        <v>1467</v>
      </c>
      <c r="C2194" s="276">
        <v>29</v>
      </c>
      <c r="D2194" s="276">
        <v>29</v>
      </c>
      <c r="E2194" s="276">
        <v>0</v>
      </c>
      <c r="F2194" s="276">
        <v>0</v>
      </c>
      <c r="G2194" s="1043">
        <v>100</v>
      </c>
      <c r="H2194" s="276">
        <v>0</v>
      </c>
      <c r="I2194" s="276">
        <v>0</v>
      </c>
      <c r="J2194" s="276">
        <v>0</v>
      </c>
      <c r="K2194" s="276">
        <v>0</v>
      </c>
      <c r="L2194" s="276">
        <v>0</v>
      </c>
      <c r="M2194" s="276">
        <v>0</v>
      </c>
      <c r="N2194" s="276">
        <v>0</v>
      </c>
      <c r="O2194" s="276">
        <v>0</v>
      </c>
      <c r="P2194" s="276">
        <v>0</v>
      </c>
      <c r="Q2194" s="276">
        <v>0</v>
      </c>
      <c r="R2194" s="276">
        <v>0</v>
      </c>
      <c r="S2194" s="276">
        <v>0</v>
      </c>
      <c r="T2194" s="276">
        <v>0</v>
      </c>
      <c r="U2194" s="276">
        <v>3</v>
      </c>
      <c r="V2194" s="1044">
        <v>1</v>
      </c>
      <c r="W2194" s="276">
        <v>1</v>
      </c>
      <c r="X2194" s="276">
        <v>2</v>
      </c>
      <c r="Y2194" s="276">
        <v>3</v>
      </c>
      <c r="Z2194" s="276">
        <v>7</v>
      </c>
      <c r="AA2194" s="276">
        <v>1</v>
      </c>
      <c r="AB2194" s="276">
        <v>5</v>
      </c>
      <c r="AC2194" s="276">
        <v>6</v>
      </c>
      <c r="AD2194" s="448"/>
    </row>
    <row r="2195" spans="1:30" ht="20.399999999999999" customHeight="1">
      <c r="A2195" s="794"/>
      <c r="B2195" s="670" t="s">
        <v>4104</v>
      </c>
      <c r="C2195" s="276">
        <v>0</v>
      </c>
      <c r="D2195" s="276">
        <v>0</v>
      </c>
      <c r="E2195" s="276">
        <v>0</v>
      </c>
      <c r="F2195" s="276">
        <v>0</v>
      </c>
      <c r="G2195" s="1043">
        <v>0</v>
      </c>
      <c r="H2195" s="276">
        <v>0</v>
      </c>
      <c r="I2195" s="276">
        <v>0</v>
      </c>
      <c r="J2195" s="276">
        <v>0</v>
      </c>
      <c r="K2195" s="276">
        <v>0</v>
      </c>
      <c r="L2195" s="276">
        <v>0</v>
      </c>
      <c r="M2195" s="276">
        <v>0</v>
      </c>
      <c r="N2195" s="276">
        <v>0</v>
      </c>
      <c r="O2195" s="276">
        <v>0</v>
      </c>
      <c r="P2195" s="276">
        <v>0</v>
      </c>
      <c r="Q2195" s="276">
        <v>0</v>
      </c>
      <c r="R2195" s="276">
        <v>0</v>
      </c>
      <c r="S2195" s="276">
        <v>0</v>
      </c>
      <c r="T2195" s="276">
        <v>0</v>
      </c>
      <c r="U2195" s="276">
        <v>0</v>
      </c>
      <c r="V2195" s="1044">
        <v>0</v>
      </c>
      <c r="W2195" s="276">
        <v>0</v>
      </c>
      <c r="X2195" s="276">
        <v>0</v>
      </c>
      <c r="Y2195" s="276">
        <v>0</v>
      </c>
      <c r="Z2195" s="276">
        <v>0</v>
      </c>
      <c r="AA2195" s="276">
        <v>0</v>
      </c>
      <c r="AB2195" s="276">
        <v>0</v>
      </c>
      <c r="AC2195" s="276">
        <v>0</v>
      </c>
      <c r="AD2195" s="448"/>
    </row>
    <row r="2196" spans="1:30" ht="20.399999999999999" customHeight="1">
      <c r="A2196" s="407"/>
      <c r="B2196" s="407"/>
      <c r="C2196" s="407"/>
      <c r="D2196" s="407"/>
      <c r="E2196" s="407"/>
      <c r="F2196" s="407"/>
      <c r="G2196" s="407"/>
      <c r="H2196" s="407"/>
      <c r="I2196" s="407"/>
      <c r="J2196" s="407"/>
      <c r="K2196" s="407"/>
      <c r="L2196" s="407"/>
      <c r="M2196" s="407"/>
      <c r="N2196" s="407"/>
      <c r="O2196" s="407"/>
      <c r="P2196" s="407"/>
      <c r="Q2196" s="407"/>
      <c r="R2196" s="407"/>
      <c r="S2196" s="407"/>
      <c r="T2196" s="407"/>
      <c r="U2196" s="407"/>
      <c r="V2196" s="407"/>
      <c r="W2196" s="407"/>
      <c r="X2196" s="407"/>
      <c r="Y2196" s="407"/>
      <c r="Z2196" s="407"/>
      <c r="AA2196" s="407"/>
      <c r="AB2196" s="407"/>
      <c r="AC2196" s="407"/>
      <c r="AD2196" s="448"/>
    </row>
    <row r="2197" spans="1:30" ht="20.399999999999999" customHeight="1">
      <c r="A2197" s="796" t="s">
        <v>2827</v>
      </c>
      <c r="B2197" s="669" t="s">
        <v>2826</v>
      </c>
      <c r="C2197" s="275">
        <v>14</v>
      </c>
      <c r="D2197" s="275">
        <v>14</v>
      </c>
      <c r="E2197" s="275">
        <v>0</v>
      </c>
      <c r="F2197" s="275">
        <v>0</v>
      </c>
      <c r="G2197" s="1041">
        <v>100</v>
      </c>
      <c r="H2197" s="275">
        <v>0</v>
      </c>
      <c r="I2197" s="275">
        <v>0</v>
      </c>
      <c r="J2197" s="275">
        <v>0</v>
      </c>
      <c r="K2197" s="275">
        <v>0</v>
      </c>
      <c r="L2197" s="275">
        <v>0</v>
      </c>
      <c r="M2197" s="275">
        <v>1</v>
      </c>
      <c r="N2197" s="275">
        <v>0</v>
      </c>
      <c r="O2197" s="275">
        <v>0</v>
      </c>
      <c r="P2197" s="275">
        <v>0</v>
      </c>
      <c r="Q2197" s="275">
        <v>0</v>
      </c>
      <c r="R2197" s="275">
        <v>0</v>
      </c>
      <c r="S2197" s="275">
        <v>0</v>
      </c>
      <c r="T2197" s="275">
        <v>2</v>
      </c>
      <c r="U2197" s="275">
        <v>1</v>
      </c>
      <c r="V2197" s="1042">
        <v>2</v>
      </c>
      <c r="W2197" s="275">
        <v>0</v>
      </c>
      <c r="X2197" s="275">
        <v>2</v>
      </c>
      <c r="Y2197" s="275">
        <v>1</v>
      </c>
      <c r="Z2197" s="275">
        <v>0</v>
      </c>
      <c r="AA2197" s="275">
        <v>1</v>
      </c>
      <c r="AB2197" s="275">
        <v>3</v>
      </c>
      <c r="AC2197" s="275">
        <v>1</v>
      </c>
      <c r="AD2197" s="448"/>
    </row>
    <row r="2198" spans="1:30" ht="20.399999999999999" customHeight="1">
      <c r="A2198" s="794"/>
      <c r="B2198" s="670" t="s">
        <v>1468</v>
      </c>
      <c r="C2198" s="276">
        <v>9</v>
      </c>
      <c r="D2198" s="276">
        <v>9</v>
      </c>
      <c r="E2198" s="276">
        <v>0</v>
      </c>
      <c r="F2198" s="276">
        <v>0</v>
      </c>
      <c r="G2198" s="1043">
        <v>100</v>
      </c>
      <c r="H2198" s="276">
        <v>0</v>
      </c>
      <c r="I2198" s="276">
        <v>0</v>
      </c>
      <c r="J2198" s="276">
        <v>0</v>
      </c>
      <c r="K2198" s="276">
        <v>0</v>
      </c>
      <c r="L2198" s="276">
        <v>0</v>
      </c>
      <c r="M2198" s="276">
        <v>1</v>
      </c>
      <c r="N2198" s="276">
        <v>0</v>
      </c>
      <c r="O2198" s="276">
        <v>0</v>
      </c>
      <c r="P2198" s="276">
        <v>0</v>
      </c>
      <c r="Q2198" s="276">
        <v>0</v>
      </c>
      <c r="R2198" s="276">
        <v>0</v>
      </c>
      <c r="S2198" s="276">
        <v>0</v>
      </c>
      <c r="T2198" s="276">
        <v>2</v>
      </c>
      <c r="U2198" s="276">
        <v>1</v>
      </c>
      <c r="V2198" s="1044">
        <v>1</v>
      </c>
      <c r="W2198" s="276">
        <v>0</v>
      </c>
      <c r="X2198" s="276">
        <v>2</v>
      </c>
      <c r="Y2198" s="276">
        <v>0</v>
      </c>
      <c r="Z2198" s="276">
        <v>0</v>
      </c>
      <c r="AA2198" s="276">
        <v>0</v>
      </c>
      <c r="AB2198" s="276">
        <v>2</v>
      </c>
      <c r="AC2198" s="276">
        <v>0</v>
      </c>
      <c r="AD2198" s="448"/>
    </row>
    <row r="2199" spans="1:30" ht="20.399999999999999" customHeight="1">
      <c r="A2199" s="794"/>
      <c r="B2199" s="670" t="s">
        <v>1467</v>
      </c>
      <c r="C2199" s="276">
        <v>5</v>
      </c>
      <c r="D2199" s="276">
        <v>5</v>
      </c>
      <c r="E2199" s="276">
        <v>0</v>
      </c>
      <c r="F2199" s="276">
        <v>0</v>
      </c>
      <c r="G2199" s="1043">
        <v>100</v>
      </c>
      <c r="H2199" s="276">
        <v>0</v>
      </c>
      <c r="I2199" s="276">
        <v>0</v>
      </c>
      <c r="J2199" s="276">
        <v>0</v>
      </c>
      <c r="K2199" s="276">
        <v>0</v>
      </c>
      <c r="L2199" s="276">
        <v>0</v>
      </c>
      <c r="M2199" s="276">
        <v>0</v>
      </c>
      <c r="N2199" s="276">
        <v>0</v>
      </c>
      <c r="O2199" s="276">
        <v>0</v>
      </c>
      <c r="P2199" s="276">
        <v>0</v>
      </c>
      <c r="Q2199" s="276">
        <v>0</v>
      </c>
      <c r="R2199" s="276">
        <v>0</v>
      </c>
      <c r="S2199" s="276">
        <v>0</v>
      </c>
      <c r="T2199" s="276">
        <v>0</v>
      </c>
      <c r="U2199" s="276">
        <v>0</v>
      </c>
      <c r="V2199" s="1044">
        <v>1</v>
      </c>
      <c r="W2199" s="276">
        <v>0</v>
      </c>
      <c r="X2199" s="276">
        <v>0</v>
      </c>
      <c r="Y2199" s="276">
        <v>1</v>
      </c>
      <c r="Z2199" s="276">
        <v>0</v>
      </c>
      <c r="AA2199" s="276">
        <v>1</v>
      </c>
      <c r="AB2199" s="276">
        <v>1</v>
      </c>
      <c r="AC2199" s="276">
        <v>1</v>
      </c>
      <c r="AD2199" s="448"/>
    </row>
    <row r="2200" spans="1:30" ht="20.399999999999999" customHeight="1">
      <c r="A2200" s="794"/>
      <c r="B2200" s="670" t="s">
        <v>4104</v>
      </c>
      <c r="C2200" s="276">
        <v>0</v>
      </c>
      <c r="D2200" s="276">
        <v>0</v>
      </c>
      <c r="E2200" s="276">
        <v>0</v>
      </c>
      <c r="F2200" s="276">
        <v>0</v>
      </c>
      <c r="G2200" s="1043">
        <v>0</v>
      </c>
      <c r="H2200" s="276">
        <v>0</v>
      </c>
      <c r="I2200" s="276">
        <v>0</v>
      </c>
      <c r="J2200" s="276">
        <v>0</v>
      </c>
      <c r="K2200" s="276">
        <v>0</v>
      </c>
      <c r="L2200" s="276">
        <v>0</v>
      </c>
      <c r="M2200" s="276">
        <v>0</v>
      </c>
      <c r="N2200" s="276">
        <v>0</v>
      </c>
      <c r="O2200" s="276">
        <v>0</v>
      </c>
      <c r="P2200" s="276">
        <v>0</v>
      </c>
      <c r="Q2200" s="276">
        <v>0</v>
      </c>
      <c r="R2200" s="276">
        <v>0</v>
      </c>
      <c r="S2200" s="276">
        <v>0</v>
      </c>
      <c r="T2200" s="276">
        <v>0</v>
      </c>
      <c r="U2200" s="276">
        <v>0</v>
      </c>
      <c r="V2200" s="1044">
        <v>0</v>
      </c>
      <c r="W2200" s="276">
        <v>0</v>
      </c>
      <c r="X2200" s="276">
        <v>0</v>
      </c>
      <c r="Y2200" s="276">
        <v>0</v>
      </c>
      <c r="Z2200" s="276">
        <v>0</v>
      </c>
      <c r="AA2200" s="276">
        <v>0</v>
      </c>
      <c r="AB2200" s="276">
        <v>0</v>
      </c>
      <c r="AC2200" s="276">
        <v>0</v>
      </c>
      <c r="AD2200" s="448"/>
    </row>
    <row r="2201" spans="1:30" ht="20.399999999999999" customHeight="1">
      <c r="A2201" s="407"/>
      <c r="B2201" s="407"/>
      <c r="C2201" s="407"/>
      <c r="D2201" s="407"/>
      <c r="E2201" s="407"/>
      <c r="F2201" s="407"/>
      <c r="G2201" s="407"/>
      <c r="H2201" s="407"/>
      <c r="I2201" s="407"/>
      <c r="J2201" s="407"/>
      <c r="K2201" s="407"/>
      <c r="L2201" s="407"/>
      <c r="M2201" s="407"/>
      <c r="N2201" s="407"/>
      <c r="O2201" s="407"/>
      <c r="P2201" s="407"/>
      <c r="Q2201" s="407"/>
      <c r="R2201" s="407"/>
      <c r="S2201" s="407"/>
      <c r="T2201" s="407"/>
      <c r="U2201" s="407"/>
      <c r="V2201" s="407"/>
      <c r="W2201" s="407"/>
      <c r="X2201" s="407"/>
      <c r="Y2201" s="407"/>
      <c r="Z2201" s="407"/>
      <c r="AA2201" s="407"/>
      <c r="AB2201" s="407"/>
      <c r="AC2201" s="407"/>
      <c r="AD2201" s="448"/>
    </row>
    <row r="2202" spans="1:30" ht="20.399999999999999" customHeight="1">
      <c r="A2202" s="796" t="s">
        <v>2825</v>
      </c>
      <c r="B2202" s="669" t="s">
        <v>2824</v>
      </c>
      <c r="C2202" s="275">
        <v>20</v>
      </c>
      <c r="D2202" s="275">
        <v>20</v>
      </c>
      <c r="E2202" s="275">
        <v>0</v>
      </c>
      <c r="F2202" s="275">
        <v>0</v>
      </c>
      <c r="G2202" s="1041">
        <v>100</v>
      </c>
      <c r="H2202" s="275">
        <v>0</v>
      </c>
      <c r="I2202" s="275">
        <v>0</v>
      </c>
      <c r="J2202" s="275">
        <v>0</v>
      </c>
      <c r="K2202" s="275">
        <v>0</v>
      </c>
      <c r="L2202" s="275">
        <v>0</v>
      </c>
      <c r="M2202" s="275">
        <v>0</v>
      </c>
      <c r="N2202" s="275">
        <v>0</v>
      </c>
      <c r="O2202" s="275">
        <v>0</v>
      </c>
      <c r="P2202" s="275">
        <v>0</v>
      </c>
      <c r="Q2202" s="275">
        <v>1</v>
      </c>
      <c r="R2202" s="275">
        <v>1</v>
      </c>
      <c r="S2202" s="275">
        <v>0</v>
      </c>
      <c r="T2202" s="275">
        <v>0</v>
      </c>
      <c r="U2202" s="275">
        <v>0</v>
      </c>
      <c r="V2202" s="1042">
        <v>4</v>
      </c>
      <c r="W2202" s="275">
        <v>2</v>
      </c>
      <c r="X2202" s="275">
        <v>1</v>
      </c>
      <c r="Y2202" s="275">
        <v>0</v>
      </c>
      <c r="Z2202" s="275">
        <v>1</v>
      </c>
      <c r="AA2202" s="275">
        <v>3</v>
      </c>
      <c r="AB2202" s="275">
        <v>5</v>
      </c>
      <c r="AC2202" s="275">
        <v>2</v>
      </c>
      <c r="AD2202" s="448"/>
    </row>
    <row r="2203" spans="1:30" ht="20.399999999999999" customHeight="1">
      <c r="A2203" s="794"/>
      <c r="B2203" s="670" t="s">
        <v>1468</v>
      </c>
      <c r="C2203" s="276">
        <v>8</v>
      </c>
      <c r="D2203" s="276">
        <v>8</v>
      </c>
      <c r="E2203" s="276">
        <v>0</v>
      </c>
      <c r="F2203" s="276">
        <v>0</v>
      </c>
      <c r="G2203" s="1043">
        <v>100</v>
      </c>
      <c r="H2203" s="276">
        <v>0</v>
      </c>
      <c r="I2203" s="276">
        <v>0</v>
      </c>
      <c r="J2203" s="276">
        <v>0</v>
      </c>
      <c r="K2203" s="276">
        <v>0</v>
      </c>
      <c r="L2203" s="276">
        <v>0</v>
      </c>
      <c r="M2203" s="276">
        <v>0</v>
      </c>
      <c r="N2203" s="276">
        <v>0</v>
      </c>
      <c r="O2203" s="276">
        <v>0</v>
      </c>
      <c r="P2203" s="276">
        <v>0</v>
      </c>
      <c r="Q2203" s="276">
        <v>0</v>
      </c>
      <c r="R2203" s="276">
        <v>0</v>
      </c>
      <c r="S2203" s="276">
        <v>0</v>
      </c>
      <c r="T2203" s="276">
        <v>0</v>
      </c>
      <c r="U2203" s="276">
        <v>0</v>
      </c>
      <c r="V2203" s="1044">
        <v>3</v>
      </c>
      <c r="W2203" s="276">
        <v>0</v>
      </c>
      <c r="X2203" s="276">
        <v>0</v>
      </c>
      <c r="Y2203" s="276">
        <v>0</v>
      </c>
      <c r="Z2203" s="276">
        <v>1</v>
      </c>
      <c r="AA2203" s="276">
        <v>2</v>
      </c>
      <c r="AB2203" s="276">
        <v>2</v>
      </c>
      <c r="AC2203" s="276">
        <v>0</v>
      </c>
      <c r="AD2203" s="448"/>
    </row>
    <row r="2204" spans="1:30" ht="20.399999999999999" customHeight="1">
      <c r="A2204" s="794"/>
      <c r="B2204" s="670" t="s">
        <v>1467</v>
      </c>
      <c r="C2204" s="276">
        <v>12</v>
      </c>
      <c r="D2204" s="276">
        <v>12</v>
      </c>
      <c r="E2204" s="276">
        <v>0</v>
      </c>
      <c r="F2204" s="276">
        <v>0</v>
      </c>
      <c r="G2204" s="1043">
        <v>100</v>
      </c>
      <c r="H2204" s="276">
        <v>0</v>
      </c>
      <c r="I2204" s="276">
        <v>0</v>
      </c>
      <c r="J2204" s="276">
        <v>0</v>
      </c>
      <c r="K2204" s="276">
        <v>0</v>
      </c>
      <c r="L2204" s="276">
        <v>0</v>
      </c>
      <c r="M2204" s="276">
        <v>0</v>
      </c>
      <c r="N2204" s="276">
        <v>0</v>
      </c>
      <c r="O2204" s="276">
        <v>0</v>
      </c>
      <c r="P2204" s="276">
        <v>0</v>
      </c>
      <c r="Q2204" s="276">
        <v>1</v>
      </c>
      <c r="R2204" s="276">
        <v>1</v>
      </c>
      <c r="S2204" s="276">
        <v>0</v>
      </c>
      <c r="T2204" s="276">
        <v>0</v>
      </c>
      <c r="U2204" s="276">
        <v>0</v>
      </c>
      <c r="V2204" s="1044">
        <v>1</v>
      </c>
      <c r="W2204" s="276">
        <v>2</v>
      </c>
      <c r="X2204" s="276">
        <v>1</v>
      </c>
      <c r="Y2204" s="276">
        <v>0</v>
      </c>
      <c r="Z2204" s="276">
        <v>0</v>
      </c>
      <c r="AA2204" s="276">
        <v>1</v>
      </c>
      <c r="AB2204" s="276">
        <v>3</v>
      </c>
      <c r="AC2204" s="276">
        <v>2</v>
      </c>
      <c r="AD2204" s="448"/>
    </row>
    <row r="2205" spans="1:30" ht="20.399999999999999" customHeight="1">
      <c r="A2205" s="794"/>
      <c r="B2205" s="670" t="s">
        <v>4104</v>
      </c>
      <c r="C2205" s="276">
        <v>0</v>
      </c>
      <c r="D2205" s="276">
        <v>0</v>
      </c>
      <c r="E2205" s="276">
        <v>0</v>
      </c>
      <c r="F2205" s="276">
        <v>0</v>
      </c>
      <c r="G2205" s="1043">
        <v>0</v>
      </c>
      <c r="H2205" s="276">
        <v>0</v>
      </c>
      <c r="I2205" s="276">
        <v>0</v>
      </c>
      <c r="J2205" s="276">
        <v>0</v>
      </c>
      <c r="K2205" s="276">
        <v>0</v>
      </c>
      <c r="L2205" s="276">
        <v>0</v>
      </c>
      <c r="M2205" s="276">
        <v>0</v>
      </c>
      <c r="N2205" s="276">
        <v>0</v>
      </c>
      <c r="O2205" s="276">
        <v>0</v>
      </c>
      <c r="P2205" s="276">
        <v>0</v>
      </c>
      <c r="Q2205" s="276">
        <v>0</v>
      </c>
      <c r="R2205" s="276">
        <v>0</v>
      </c>
      <c r="S2205" s="276">
        <v>0</v>
      </c>
      <c r="T2205" s="276">
        <v>0</v>
      </c>
      <c r="U2205" s="276">
        <v>0</v>
      </c>
      <c r="V2205" s="1044">
        <v>0</v>
      </c>
      <c r="W2205" s="276">
        <v>0</v>
      </c>
      <c r="X2205" s="276">
        <v>0</v>
      </c>
      <c r="Y2205" s="276">
        <v>0</v>
      </c>
      <c r="Z2205" s="276">
        <v>0</v>
      </c>
      <c r="AA2205" s="276">
        <v>0</v>
      </c>
      <c r="AB2205" s="276">
        <v>0</v>
      </c>
      <c r="AC2205" s="276">
        <v>0</v>
      </c>
      <c r="AD2205" s="448"/>
    </row>
    <row r="2206" spans="1:30" ht="20.399999999999999" customHeight="1">
      <c r="A2206" s="407"/>
      <c r="B2206" s="407"/>
      <c r="C2206" s="407"/>
      <c r="D2206" s="407"/>
      <c r="E2206" s="407"/>
      <c r="F2206" s="407"/>
      <c r="G2206" s="407"/>
      <c r="H2206" s="407"/>
      <c r="I2206" s="407"/>
      <c r="J2206" s="407"/>
      <c r="K2206" s="407"/>
      <c r="L2206" s="407"/>
      <c r="M2206" s="407"/>
      <c r="N2206" s="407"/>
      <c r="O2206" s="407"/>
      <c r="P2206" s="407"/>
      <c r="Q2206" s="407"/>
      <c r="R2206" s="407"/>
      <c r="S2206" s="407"/>
      <c r="T2206" s="407"/>
      <c r="U2206" s="407"/>
      <c r="V2206" s="407"/>
      <c r="W2206" s="407"/>
      <c r="X2206" s="407"/>
      <c r="Y2206" s="407"/>
      <c r="Z2206" s="407"/>
      <c r="AA2206" s="407"/>
      <c r="AB2206" s="407"/>
      <c r="AC2206" s="407"/>
      <c r="AD2206" s="448"/>
    </row>
    <row r="2207" spans="1:30" ht="20.399999999999999" customHeight="1">
      <c r="A2207" s="796" t="s">
        <v>2823</v>
      </c>
      <c r="B2207" s="669" t="s">
        <v>2822</v>
      </c>
      <c r="C2207" s="275">
        <v>9</v>
      </c>
      <c r="D2207" s="275">
        <v>9</v>
      </c>
      <c r="E2207" s="275">
        <v>0</v>
      </c>
      <c r="F2207" s="275">
        <v>0</v>
      </c>
      <c r="G2207" s="1041">
        <v>100</v>
      </c>
      <c r="H2207" s="275">
        <v>0</v>
      </c>
      <c r="I2207" s="275">
        <v>0</v>
      </c>
      <c r="J2207" s="275">
        <v>0</v>
      </c>
      <c r="K2207" s="275">
        <v>0</v>
      </c>
      <c r="L2207" s="275">
        <v>0</v>
      </c>
      <c r="M2207" s="275">
        <v>0</v>
      </c>
      <c r="N2207" s="275">
        <v>0</v>
      </c>
      <c r="O2207" s="275">
        <v>0</v>
      </c>
      <c r="P2207" s="275">
        <v>0</v>
      </c>
      <c r="Q2207" s="275">
        <v>0</v>
      </c>
      <c r="R2207" s="275">
        <v>0</v>
      </c>
      <c r="S2207" s="275">
        <v>0</v>
      </c>
      <c r="T2207" s="275">
        <v>0</v>
      </c>
      <c r="U2207" s="275">
        <v>0</v>
      </c>
      <c r="V2207" s="1042">
        <v>0</v>
      </c>
      <c r="W2207" s="275">
        <v>1</v>
      </c>
      <c r="X2207" s="275">
        <v>0</v>
      </c>
      <c r="Y2207" s="275">
        <v>1</v>
      </c>
      <c r="Z2207" s="275">
        <v>1</v>
      </c>
      <c r="AA2207" s="275">
        <v>0</v>
      </c>
      <c r="AB2207" s="275">
        <v>1</v>
      </c>
      <c r="AC2207" s="275">
        <v>5</v>
      </c>
      <c r="AD2207" s="448"/>
    </row>
    <row r="2208" spans="1:30" ht="20.399999999999999" customHeight="1">
      <c r="A2208" s="794"/>
      <c r="B2208" s="670" t="s">
        <v>1468</v>
      </c>
      <c r="C2208" s="276">
        <v>3</v>
      </c>
      <c r="D2208" s="276">
        <v>3</v>
      </c>
      <c r="E2208" s="276">
        <v>0</v>
      </c>
      <c r="F2208" s="276">
        <v>0</v>
      </c>
      <c r="G2208" s="1043">
        <v>100</v>
      </c>
      <c r="H2208" s="276">
        <v>0</v>
      </c>
      <c r="I2208" s="276">
        <v>0</v>
      </c>
      <c r="J2208" s="276">
        <v>0</v>
      </c>
      <c r="K2208" s="276">
        <v>0</v>
      </c>
      <c r="L2208" s="276">
        <v>0</v>
      </c>
      <c r="M2208" s="276">
        <v>0</v>
      </c>
      <c r="N2208" s="276">
        <v>0</v>
      </c>
      <c r="O2208" s="276">
        <v>0</v>
      </c>
      <c r="P2208" s="276">
        <v>0</v>
      </c>
      <c r="Q2208" s="276">
        <v>0</v>
      </c>
      <c r="R2208" s="276">
        <v>0</v>
      </c>
      <c r="S2208" s="276">
        <v>0</v>
      </c>
      <c r="T2208" s="276">
        <v>0</v>
      </c>
      <c r="U2208" s="276">
        <v>0</v>
      </c>
      <c r="V2208" s="1044">
        <v>0</v>
      </c>
      <c r="W2208" s="276">
        <v>0</v>
      </c>
      <c r="X2208" s="276">
        <v>0</v>
      </c>
      <c r="Y2208" s="276">
        <v>1</v>
      </c>
      <c r="Z2208" s="276">
        <v>0</v>
      </c>
      <c r="AA2208" s="276">
        <v>0</v>
      </c>
      <c r="AB2208" s="276">
        <v>0</v>
      </c>
      <c r="AC2208" s="276">
        <v>2</v>
      </c>
      <c r="AD2208" s="448"/>
    </row>
    <row r="2209" spans="1:30" ht="20.399999999999999" customHeight="1">
      <c r="A2209" s="794"/>
      <c r="B2209" s="670" t="s">
        <v>1467</v>
      </c>
      <c r="C2209" s="276">
        <v>6</v>
      </c>
      <c r="D2209" s="276">
        <v>6</v>
      </c>
      <c r="E2209" s="276">
        <v>0</v>
      </c>
      <c r="F2209" s="276">
        <v>0</v>
      </c>
      <c r="G2209" s="1043">
        <v>100</v>
      </c>
      <c r="H2209" s="276">
        <v>0</v>
      </c>
      <c r="I2209" s="276">
        <v>0</v>
      </c>
      <c r="J2209" s="276">
        <v>0</v>
      </c>
      <c r="K2209" s="276">
        <v>0</v>
      </c>
      <c r="L2209" s="276">
        <v>0</v>
      </c>
      <c r="M2209" s="276">
        <v>0</v>
      </c>
      <c r="N2209" s="276">
        <v>0</v>
      </c>
      <c r="O2209" s="276">
        <v>0</v>
      </c>
      <c r="P2209" s="276">
        <v>0</v>
      </c>
      <c r="Q2209" s="276">
        <v>0</v>
      </c>
      <c r="R2209" s="276">
        <v>0</v>
      </c>
      <c r="S2209" s="276">
        <v>0</v>
      </c>
      <c r="T2209" s="276">
        <v>0</v>
      </c>
      <c r="U2209" s="276">
        <v>0</v>
      </c>
      <c r="V2209" s="1044">
        <v>0</v>
      </c>
      <c r="W2209" s="276">
        <v>1</v>
      </c>
      <c r="X2209" s="276">
        <v>0</v>
      </c>
      <c r="Y2209" s="276">
        <v>0</v>
      </c>
      <c r="Z2209" s="276">
        <v>1</v>
      </c>
      <c r="AA2209" s="276">
        <v>0</v>
      </c>
      <c r="AB2209" s="276">
        <v>1</v>
      </c>
      <c r="AC2209" s="276">
        <v>3</v>
      </c>
      <c r="AD2209" s="448"/>
    </row>
    <row r="2210" spans="1:30" ht="20.399999999999999" customHeight="1">
      <c r="A2210" s="794"/>
      <c r="B2210" s="670" t="s">
        <v>4104</v>
      </c>
      <c r="C2210" s="276">
        <v>0</v>
      </c>
      <c r="D2210" s="276">
        <v>0</v>
      </c>
      <c r="E2210" s="276">
        <v>0</v>
      </c>
      <c r="F2210" s="276">
        <v>0</v>
      </c>
      <c r="G2210" s="1043">
        <v>0</v>
      </c>
      <c r="H2210" s="276">
        <v>0</v>
      </c>
      <c r="I2210" s="276">
        <v>0</v>
      </c>
      <c r="J2210" s="276">
        <v>0</v>
      </c>
      <c r="K2210" s="276">
        <v>0</v>
      </c>
      <c r="L2210" s="276">
        <v>0</v>
      </c>
      <c r="M2210" s="276">
        <v>0</v>
      </c>
      <c r="N2210" s="276">
        <v>0</v>
      </c>
      <c r="O2210" s="276">
        <v>0</v>
      </c>
      <c r="P2210" s="276">
        <v>0</v>
      </c>
      <c r="Q2210" s="276">
        <v>0</v>
      </c>
      <c r="R2210" s="276">
        <v>0</v>
      </c>
      <c r="S2210" s="276">
        <v>0</v>
      </c>
      <c r="T2210" s="276">
        <v>0</v>
      </c>
      <c r="U2210" s="276">
        <v>0</v>
      </c>
      <c r="V2210" s="1044">
        <v>0</v>
      </c>
      <c r="W2210" s="276">
        <v>0</v>
      </c>
      <c r="X2210" s="276">
        <v>0</v>
      </c>
      <c r="Y2210" s="276">
        <v>0</v>
      </c>
      <c r="Z2210" s="276">
        <v>0</v>
      </c>
      <c r="AA2210" s="276">
        <v>0</v>
      </c>
      <c r="AB2210" s="276">
        <v>0</v>
      </c>
      <c r="AC2210" s="276">
        <v>0</v>
      </c>
      <c r="AD2210" s="448"/>
    </row>
    <row r="2211" spans="1:30" ht="20.399999999999999" customHeight="1">
      <c r="A2211" s="407"/>
      <c r="B2211" s="407"/>
      <c r="C2211" s="407"/>
      <c r="D2211" s="407"/>
      <c r="E2211" s="407"/>
      <c r="F2211" s="407"/>
      <c r="G2211" s="407"/>
      <c r="H2211" s="407"/>
      <c r="I2211" s="407"/>
      <c r="J2211" s="407"/>
      <c r="K2211" s="407"/>
      <c r="L2211" s="407"/>
      <c r="M2211" s="407"/>
      <c r="N2211" s="407"/>
      <c r="O2211" s="407"/>
      <c r="P2211" s="407"/>
      <c r="Q2211" s="407"/>
      <c r="R2211" s="407"/>
      <c r="S2211" s="407"/>
      <c r="T2211" s="407"/>
      <c r="U2211" s="407"/>
      <c r="V2211" s="407"/>
      <c r="W2211" s="407"/>
      <c r="X2211" s="407"/>
      <c r="Y2211" s="407"/>
      <c r="Z2211" s="407"/>
      <c r="AA2211" s="407"/>
      <c r="AB2211" s="407"/>
      <c r="AC2211" s="407"/>
      <c r="AD2211" s="448"/>
    </row>
    <row r="2212" spans="1:30" ht="20.399999999999999" customHeight="1">
      <c r="A2212" s="796" t="s">
        <v>2821</v>
      </c>
      <c r="B2212" s="669" t="s">
        <v>2820</v>
      </c>
      <c r="C2212" s="275">
        <v>413</v>
      </c>
      <c r="D2212" s="275">
        <v>413</v>
      </c>
      <c r="E2212" s="275">
        <v>0</v>
      </c>
      <c r="F2212" s="275">
        <v>0</v>
      </c>
      <c r="G2212" s="1041">
        <v>100</v>
      </c>
      <c r="H2212" s="275">
        <v>0</v>
      </c>
      <c r="I2212" s="275">
        <v>0</v>
      </c>
      <c r="J2212" s="275">
        <v>0</v>
      </c>
      <c r="K2212" s="275">
        <v>0</v>
      </c>
      <c r="L2212" s="275">
        <v>0</v>
      </c>
      <c r="M2212" s="275">
        <v>0</v>
      </c>
      <c r="N2212" s="275">
        <v>0</v>
      </c>
      <c r="O2212" s="275">
        <v>0</v>
      </c>
      <c r="P2212" s="275">
        <v>1</v>
      </c>
      <c r="Q2212" s="275">
        <v>0</v>
      </c>
      <c r="R2212" s="275">
        <v>1</v>
      </c>
      <c r="S2212" s="275">
        <v>1</v>
      </c>
      <c r="T2212" s="275">
        <v>7</v>
      </c>
      <c r="U2212" s="275">
        <v>8</v>
      </c>
      <c r="V2212" s="1042">
        <v>10</v>
      </c>
      <c r="W2212" s="275">
        <v>14</v>
      </c>
      <c r="X2212" s="275">
        <v>27</v>
      </c>
      <c r="Y2212" s="275">
        <v>40</v>
      </c>
      <c r="Z2212" s="275">
        <v>53</v>
      </c>
      <c r="AA2212" s="275">
        <v>69</v>
      </c>
      <c r="AB2212" s="275">
        <v>76</v>
      </c>
      <c r="AC2212" s="275">
        <v>106</v>
      </c>
      <c r="AD2212" s="448"/>
    </row>
    <row r="2213" spans="1:30" ht="20.399999999999999" customHeight="1">
      <c r="A2213" s="794"/>
      <c r="B2213" s="670" t="s">
        <v>1468</v>
      </c>
      <c r="C2213" s="276">
        <v>183</v>
      </c>
      <c r="D2213" s="276">
        <v>183</v>
      </c>
      <c r="E2213" s="276">
        <v>0</v>
      </c>
      <c r="F2213" s="276">
        <v>0</v>
      </c>
      <c r="G2213" s="1043">
        <v>100</v>
      </c>
      <c r="H2213" s="276">
        <v>0</v>
      </c>
      <c r="I2213" s="276">
        <v>0</v>
      </c>
      <c r="J2213" s="276">
        <v>0</v>
      </c>
      <c r="K2213" s="276">
        <v>0</v>
      </c>
      <c r="L2213" s="276">
        <v>0</v>
      </c>
      <c r="M2213" s="276">
        <v>0</v>
      </c>
      <c r="N2213" s="276">
        <v>0</v>
      </c>
      <c r="O2213" s="276">
        <v>0</v>
      </c>
      <c r="P2213" s="276">
        <v>1</v>
      </c>
      <c r="Q2213" s="276">
        <v>0</v>
      </c>
      <c r="R2213" s="276">
        <v>0</v>
      </c>
      <c r="S2213" s="276">
        <v>0</v>
      </c>
      <c r="T2213" s="276">
        <v>4</v>
      </c>
      <c r="U2213" s="276">
        <v>2</v>
      </c>
      <c r="V2213" s="1044">
        <v>3</v>
      </c>
      <c r="W2213" s="276">
        <v>7</v>
      </c>
      <c r="X2213" s="276">
        <v>17</v>
      </c>
      <c r="Y2213" s="276">
        <v>21</v>
      </c>
      <c r="Z2213" s="276">
        <v>30</v>
      </c>
      <c r="AA2213" s="276">
        <v>31</v>
      </c>
      <c r="AB2213" s="276">
        <v>35</v>
      </c>
      <c r="AC2213" s="276">
        <v>32</v>
      </c>
      <c r="AD2213" s="448"/>
    </row>
    <row r="2214" spans="1:30" ht="20.399999999999999" customHeight="1">
      <c r="A2214" s="794"/>
      <c r="B2214" s="670" t="s">
        <v>1467</v>
      </c>
      <c r="C2214" s="276">
        <v>230</v>
      </c>
      <c r="D2214" s="276">
        <v>230</v>
      </c>
      <c r="E2214" s="276">
        <v>0</v>
      </c>
      <c r="F2214" s="276">
        <v>0</v>
      </c>
      <c r="G2214" s="1043">
        <v>100</v>
      </c>
      <c r="H2214" s="276">
        <v>0</v>
      </c>
      <c r="I2214" s="276">
        <v>0</v>
      </c>
      <c r="J2214" s="276">
        <v>0</v>
      </c>
      <c r="K2214" s="276">
        <v>0</v>
      </c>
      <c r="L2214" s="276">
        <v>0</v>
      </c>
      <c r="M2214" s="276">
        <v>0</v>
      </c>
      <c r="N2214" s="276">
        <v>0</v>
      </c>
      <c r="O2214" s="276">
        <v>0</v>
      </c>
      <c r="P2214" s="276">
        <v>0</v>
      </c>
      <c r="Q2214" s="276">
        <v>0</v>
      </c>
      <c r="R2214" s="276">
        <v>1</v>
      </c>
      <c r="S2214" s="276">
        <v>1</v>
      </c>
      <c r="T2214" s="276">
        <v>3</v>
      </c>
      <c r="U2214" s="276">
        <v>6</v>
      </c>
      <c r="V2214" s="1044">
        <v>7</v>
      </c>
      <c r="W2214" s="276">
        <v>7</v>
      </c>
      <c r="X2214" s="276">
        <v>10</v>
      </c>
      <c r="Y2214" s="276">
        <v>19</v>
      </c>
      <c r="Z2214" s="276">
        <v>23</v>
      </c>
      <c r="AA2214" s="276">
        <v>38</v>
      </c>
      <c r="AB2214" s="276">
        <v>41</v>
      </c>
      <c r="AC2214" s="276">
        <v>74</v>
      </c>
      <c r="AD2214" s="448"/>
    </row>
    <row r="2215" spans="1:30" ht="20.399999999999999" customHeight="1">
      <c r="A2215" s="794"/>
      <c r="B2215" s="670" t="s">
        <v>4104</v>
      </c>
      <c r="C2215" s="276">
        <v>0</v>
      </c>
      <c r="D2215" s="276">
        <v>0</v>
      </c>
      <c r="E2215" s="276">
        <v>0</v>
      </c>
      <c r="F2215" s="276">
        <v>0</v>
      </c>
      <c r="G2215" s="1043">
        <v>0</v>
      </c>
      <c r="H2215" s="276">
        <v>0</v>
      </c>
      <c r="I2215" s="276">
        <v>0</v>
      </c>
      <c r="J2215" s="276">
        <v>0</v>
      </c>
      <c r="K2215" s="276">
        <v>0</v>
      </c>
      <c r="L2215" s="276">
        <v>0</v>
      </c>
      <c r="M2215" s="276">
        <v>0</v>
      </c>
      <c r="N2215" s="276">
        <v>0</v>
      </c>
      <c r="O2215" s="276">
        <v>0</v>
      </c>
      <c r="P2215" s="276">
        <v>0</v>
      </c>
      <c r="Q2215" s="276">
        <v>0</v>
      </c>
      <c r="R2215" s="276">
        <v>0</v>
      </c>
      <c r="S2215" s="276">
        <v>0</v>
      </c>
      <c r="T2215" s="276">
        <v>0</v>
      </c>
      <c r="U2215" s="276">
        <v>0</v>
      </c>
      <c r="V2215" s="1044">
        <v>0</v>
      </c>
      <c r="W2215" s="276">
        <v>0</v>
      </c>
      <c r="X2215" s="276">
        <v>0</v>
      </c>
      <c r="Y2215" s="276">
        <v>0</v>
      </c>
      <c r="Z2215" s="276">
        <v>0</v>
      </c>
      <c r="AA2215" s="276">
        <v>0</v>
      </c>
      <c r="AB2215" s="276">
        <v>0</v>
      </c>
      <c r="AC2215" s="276">
        <v>0</v>
      </c>
      <c r="AD2215" s="448"/>
    </row>
    <row r="2216" spans="1:30" ht="20.399999999999999" customHeight="1">
      <c r="A2216" s="407"/>
      <c r="B2216" s="407"/>
      <c r="C2216" s="407"/>
      <c r="D2216" s="407"/>
      <c r="E2216" s="407"/>
      <c r="F2216" s="407"/>
      <c r="G2216" s="407"/>
      <c r="H2216" s="407"/>
      <c r="I2216" s="407"/>
      <c r="J2216" s="407"/>
      <c r="K2216" s="407"/>
      <c r="L2216" s="407"/>
      <c r="M2216" s="407"/>
      <c r="N2216" s="407"/>
      <c r="O2216" s="407"/>
      <c r="P2216" s="407"/>
      <c r="Q2216" s="407"/>
      <c r="R2216" s="407"/>
      <c r="S2216" s="407"/>
      <c r="T2216" s="407"/>
      <c r="U2216" s="407"/>
      <c r="V2216" s="407"/>
      <c r="W2216" s="407"/>
      <c r="X2216" s="407"/>
      <c r="Y2216" s="407"/>
      <c r="Z2216" s="407"/>
      <c r="AA2216" s="407"/>
      <c r="AB2216" s="407"/>
      <c r="AC2216" s="407"/>
      <c r="AD2216" s="448"/>
    </row>
    <row r="2217" spans="1:30" ht="20.399999999999999" customHeight="1">
      <c r="A2217" s="796" t="s">
        <v>2819</v>
      </c>
      <c r="B2217" s="669" t="s">
        <v>2818</v>
      </c>
      <c r="C2217" s="275">
        <v>523</v>
      </c>
      <c r="D2217" s="275">
        <v>523</v>
      </c>
      <c r="E2217" s="275">
        <v>0</v>
      </c>
      <c r="F2217" s="275">
        <v>0</v>
      </c>
      <c r="G2217" s="1041">
        <v>100</v>
      </c>
      <c r="H2217" s="275">
        <v>2</v>
      </c>
      <c r="I2217" s="275">
        <v>0</v>
      </c>
      <c r="J2217" s="275">
        <v>0</v>
      </c>
      <c r="K2217" s="275">
        <v>2</v>
      </c>
      <c r="L2217" s="275">
        <v>1</v>
      </c>
      <c r="M2217" s="275">
        <v>0</v>
      </c>
      <c r="N2217" s="275">
        <v>0</v>
      </c>
      <c r="O2217" s="275">
        <v>1</v>
      </c>
      <c r="P2217" s="275">
        <v>2</v>
      </c>
      <c r="Q2217" s="275">
        <v>3</v>
      </c>
      <c r="R2217" s="275">
        <v>2</v>
      </c>
      <c r="S2217" s="275">
        <v>1</v>
      </c>
      <c r="T2217" s="275">
        <v>3</v>
      </c>
      <c r="U2217" s="275">
        <v>6</v>
      </c>
      <c r="V2217" s="1042">
        <v>10</v>
      </c>
      <c r="W2217" s="275">
        <v>13</v>
      </c>
      <c r="X2217" s="275">
        <v>21</v>
      </c>
      <c r="Y2217" s="275">
        <v>24</v>
      </c>
      <c r="Z2217" s="275">
        <v>51</v>
      </c>
      <c r="AA2217" s="275">
        <v>70</v>
      </c>
      <c r="AB2217" s="275">
        <v>113</v>
      </c>
      <c r="AC2217" s="275">
        <v>200</v>
      </c>
      <c r="AD2217" s="448"/>
    </row>
    <row r="2218" spans="1:30" ht="20.399999999999999" customHeight="1">
      <c r="A2218" s="669"/>
      <c r="B2218" s="669" t="s">
        <v>2817</v>
      </c>
      <c r="C2218" s="797"/>
      <c r="D2218" s="797"/>
      <c r="E2218" s="797"/>
      <c r="F2218" s="797"/>
      <c r="G2218" s="797"/>
      <c r="H2218" s="797"/>
      <c r="I2218" s="797"/>
      <c r="J2218" s="797"/>
      <c r="K2218" s="797"/>
      <c r="L2218" s="797"/>
      <c r="M2218" s="797"/>
      <c r="N2218" s="797"/>
      <c r="O2218" s="797"/>
      <c r="P2218" s="797"/>
      <c r="Q2218" s="797"/>
      <c r="R2218" s="797"/>
      <c r="S2218" s="797"/>
      <c r="T2218" s="797"/>
      <c r="U2218" s="797"/>
      <c r="V2218" s="797"/>
      <c r="W2218" s="797"/>
      <c r="X2218" s="797"/>
      <c r="Y2218" s="797"/>
      <c r="Z2218" s="797"/>
      <c r="AA2218" s="797"/>
      <c r="AB2218" s="797"/>
      <c r="AC2218" s="797"/>
      <c r="AD2218" s="448"/>
    </row>
    <row r="2219" spans="1:30" ht="20.399999999999999" customHeight="1">
      <c r="A2219" s="794"/>
      <c r="B2219" s="670" t="s">
        <v>1468</v>
      </c>
      <c r="C2219" s="276">
        <v>235</v>
      </c>
      <c r="D2219" s="276">
        <v>235</v>
      </c>
      <c r="E2219" s="276">
        <v>0</v>
      </c>
      <c r="F2219" s="276">
        <v>0</v>
      </c>
      <c r="G2219" s="1043">
        <v>100</v>
      </c>
      <c r="H2219" s="276">
        <v>1</v>
      </c>
      <c r="I2219" s="276">
        <v>0</v>
      </c>
      <c r="J2219" s="276">
        <v>0</v>
      </c>
      <c r="K2219" s="276">
        <v>1</v>
      </c>
      <c r="L2219" s="276">
        <v>0</v>
      </c>
      <c r="M2219" s="276">
        <v>0</v>
      </c>
      <c r="N2219" s="276">
        <v>0</v>
      </c>
      <c r="O2219" s="276">
        <v>0</v>
      </c>
      <c r="P2219" s="276">
        <v>1</v>
      </c>
      <c r="Q2219" s="276">
        <v>2</v>
      </c>
      <c r="R2219" s="276">
        <v>2</v>
      </c>
      <c r="S2219" s="276">
        <v>1</v>
      </c>
      <c r="T2219" s="276">
        <v>2</v>
      </c>
      <c r="U2219" s="276">
        <v>4</v>
      </c>
      <c r="V2219" s="1044">
        <v>5</v>
      </c>
      <c r="W2219" s="276">
        <v>10</v>
      </c>
      <c r="X2219" s="276">
        <v>13</v>
      </c>
      <c r="Y2219" s="276">
        <v>10</v>
      </c>
      <c r="Z2219" s="276">
        <v>29</v>
      </c>
      <c r="AA2219" s="276">
        <v>39</v>
      </c>
      <c r="AB2219" s="276">
        <v>46</v>
      </c>
      <c r="AC2219" s="276">
        <v>70</v>
      </c>
      <c r="AD2219" s="448"/>
    </row>
    <row r="2220" spans="1:30" ht="20.399999999999999" customHeight="1">
      <c r="A2220" s="794"/>
      <c r="B2220" s="670" t="s">
        <v>1467</v>
      </c>
      <c r="C2220" s="276">
        <v>288</v>
      </c>
      <c r="D2220" s="276">
        <v>288</v>
      </c>
      <c r="E2220" s="276">
        <v>0</v>
      </c>
      <c r="F2220" s="276">
        <v>0</v>
      </c>
      <c r="G2220" s="1043">
        <v>100</v>
      </c>
      <c r="H2220" s="276">
        <v>1</v>
      </c>
      <c r="I2220" s="276">
        <v>0</v>
      </c>
      <c r="J2220" s="276">
        <v>0</v>
      </c>
      <c r="K2220" s="276">
        <v>1</v>
      </c>
      <c r="L2220" s="276">
        <v>1</v>
      </c>
      <c r="M2220" s="276">
        <v>0</v>
      </c>
      <c r="N2220" s="276">
        <v>0</v>
      </c>
      <c r="O2220" s="276">
        <v>1</v>
      </c>
      <c r="P2220" s="276">
        <v>1</v>
      </c>
      <c r="Q2220" s="276">
        <v>1</v>
      </c>
      <c r="R2220" s="276">
        <v>0</v>
      </c>
      <c r="S2220" s="276">
        <v>0</v>
      </c>
      <c r="T2220" s="276">
        <v>1</v>
      </c>
      <c r="U2220" s="276">
        <v>2</v>
      </c>
      <c r="V2220" s="1044">
        <v>5</v>
      </c>
      <c r="W2220" s="276">
        <v>3</v>
      </c>
      <c r="X2220" s="276">
        <v>8</v>
      </c>
      <c r="Y2220" s="276">
        <v>14</v>
      </c>
      <c r="Z2220" s="276">
        <v>22</v>
      </c>
      <c r="AA2220" s="276">
        <v>31</v>
      </c>
      <c r="AB2220" s="276">
        <v>67</v>
      </c>
      <c r="AC2220" s="276">
        <v>130</v>
      </c>
      <c r="AD2220" s="448"/>
    </row>
    <row r="2221" spans="1:30" ht="20.399999999999999" customHeight="1">
      <c r="A2221" s="794"/>
      <c r="B2221" s="670" t="s">
        <v>4104</v>
      </c>
      <c r="C2221" s="276">
        <v>0</v>
      </c>
      <c r="D2221" s="276">
        <v>0</v>
      </c>
      <c r="E2221" s="276">
        <v>0</v>
      </c>
      <c r="F2221" s="276">
        <v>0</v>
      </c>
      <c r="G2221" s="1043">
        <v>0</v>
      </c>
      <c r="H2221" s="276">
        <v>0</v>
      </c>
      <c r="I2221" s="276">
        <v>0</v>
      </c>
      <c r="J2221" s="276">
        <v>0</v>
      </c>
      <c r="K2221" s="276">
        <v>0</v>
      </c>
      <c r="L2221" s="276">
        <v>0</v>
      </c>
      <c r="M2221" s="276">
        <v>0</v>
      </c>
      <c r="N2221" s="276">
        <v>0</v>
      </c>
      <c r="O2221" s="276">
        <v>0</v>
      </c>
      <c r="P2221" s="276">
        <v>0</v>
      </c>
      <c r="Q2221" s="276">
        <v>0</v>
      </c>
      <c r="R2221" s="276">
        <v>0</v>
      </c>
      <c r="S2221" s="276">
        <v>0</v>
      </c>
      <c r="T2221" s="276">
        <v>0</v>
      </c>
      <c r="U2221" s="276">
        <v>0</v>
      </c>
      <c r="V2221" s="1044">
        <v>0</v>
      </c>
      <c r="W2221" s="276">
        <v>0</v>
      </c>
      <c r="X2221" s="276">
        <v>0</v>
      </c>
      <c r="Y2221" s="276">
        <v>0</v>
      </c>
      <c r="Z2221" s="276">
        <v>0</v>
      </c>
      <c r="AA2221" s="276">
        <v>0</v>
      </c>
      <c r="AB2221" s="276">
        <v>0</v>
      </c>
      <c r="AC2221" s="276">
        <v>0</v>
      </c>
      <c r="AD2221" s="448"/>
    </row>
    <row r="2222" spans="1:30" ht="20.399999999999999" customHeight="1">
      <c r="A2222" s="407"/>
      <c r="B2222" s="407"/>
      <c r="C2222" s="407"/>
      <c r="D2222" s="407"/>
      <c r="E2222" s="407"/>
      <c r="F2222" s="407"/>
      <c r="G2222" s="407"/>
      <c r="H2222" s="407"/>
      <c r="I2222" s="407"/>
      <c r="J2222" s="407"/>
      <c r="K2222" s="407"/>
      <c r="L2222" s="407"/>
      <c r="M2222" s="407"/>
      <c r="N2222" s="407"/>
      <c r="O2222" s="407"/>
      <c r="P2222" s="407"/>
      <c r="Q2222" s="407"/>
      <c r="R2222" s="407"/>
      <c r="S2222" s="407"/>
      <c r="T2222" s="407"/>
      <c r="U2222" s="407"/>
      <c r="V2222" s="407"/>
      <c r="W2222" s="407"/>
      <c r="X2222" s="407"/>
      <c r="Y2222" s="407"/>
      <c r="Z2222" s="407"/>
      <c r="AA2222" s="407"/>
      <c r="AB2222" s="407"/>
      <c r="AC2222" s="407"/>
      <c r="AD2222" s="448"/>
    </row>
    <row r="2223" spans="1:30" ht="20.399999999999999" customHeight="1">
      <c r="A2223" s="796" t="s">
        <v>2816</v>
      </c>
      <c r="B2223" s="669" t="s">
        <v>2815</v>
      </c>
      <c r="C2223" s="275">
        <v>88</v>
      </c>
      <c r="D2223" s="275">
        <v>88</v>
      </c>
      <c r="E2223" s="275">
        <v>0</v>
      </c>
      <c r="F2223" s="275">
        <v>0</v>
      </c>
      <c r="G2223" s="1041">
        <v>100</v>
      </c>
      <c r="H2223" s="275">
        <v>0</v>
      </c>
      <c r="I2223" s="275">
        <v>0</v>
      </c>
      <c r="J2223" s="275">
        <v>0</v>
      </c>
      <c r="K2223" s="275">
        <v>0</v>
      </c>
      <c r="L2223" s="275">
        <v>0</v>
      </c>
      <c r="M2223" s="275">
        <v>0</v>
      </c>
      <c r="N2223" s="275">
        <v>0</v>
      </c>
      <c r="O2223" s="275">
        <v>0</v>
      </c>
      <c r="P2223" s="275">
        <v>0</v>
      </c>
      <c r="Q2223" s="275">
        <v>0</v>
      </c>
      <c r="R2223" s="275">
        <v>0</v>
      </c>
      <c r="S2223" s="275">
        <v>1</v>
      </c>
      <c r="T2223" s="275">
        <v>1</v>
      </c>
      <c r="U2223" s="275">
        <v>1</v>
      </c>
      <c r="V2223" s="1042">
        <v>3</v>
      </c>
      <c r="W2223" s="275">
        <v>9</v>
      </c>
      <c r="X2223" s="275">
        <v>2</v>
      </c>
      <c r="Y2223" s="275">
        <v>5</v>
      </c>
      <c r="Z2223" s="275">
        <v>6</v>
      </c>
      <c r="AA2223" s="275">
        <v>17</v>
      </c>
      <c r="AB2223" s="275">
        <v>15</v>
      </c>
      <c r="AC2223" s="275">
        <v>28</v>
      </c>
      <c r="AD2223" s="448"/>
    </row>
    <row r="2224" spans="1:30" ht="20.399999999999999" customHeight="1">
      <c r="A2224" s="794"/>
      <c r="B2224" s="670" t="s">
        <v>1468</v>
      </c>
      <c r="C2224" s="276">
        <v>28</v>
      </c>
      <c r="D2224" s="276">
        <v>28</v>
      </c>
      <c r="E2224" s="276">
        <v>0</v>
      </c>
      <c r="F2224" s="276">
        <v>0</v>
      </c>
      <c r="G2224" s="1043">
        <v>100</v>
      </c>
      <c r="H2224" s="276">
        <v>0</v>
      </c>
      <c r="I2224" s="276">
        <v>0</v>
      </c>
      <c r="J2224" s="276">
        <v>0</v>
      </c>
      <c r="K2224" s="276">
        <v>0</v>
      </c>
      <c r="L2224" s="276">
        <v>0</v>
      </c>
      <c r="M2224" s="276">
        <v>0</v>
      </c>
      <c r="N2224" s="276">
        <v>0</v>
      </c>
      <c r="O2224" s="276">
        <v>0</v>
      </c>
      <c r="P2224" s="276">
        <v>0</v>
      </c>
      <c r="Q2224" s="276">
        <v>0</v>
      </c>
      <c r="R2224" s="276">
        <v>0</v>
      </c>
      <c r="S2224" s="276">
        <v>1</v>
      </c>
      <c r="T2224" s="276">
        <v>1</v>
      </c>
      <c r="U2224" s="276">
        <v>1</v>
      </c>
      <c r="V2224" s="1044">
        <v>1</v>
      </c>
      <c r="W2224" s="276">
        <v>4</v>
      </c>
      <c r="X2224" s="276">
        <v>1</v>
      </c>
      <c r="Y2224" s="276">
        <v>3</v>
      </c>
      <c r="Z2224" s="276">
        <v>1</v>
      </c>
      <c r="AA2224" s="276">
        <v>5</v>
      </c>
      <c r="AB2224" s="276">
        <v>4</v>
      </c>
      <c r="AC2224" s="276">
        <v>6</v>
      </c>
      <c r="AD2224" s="448"/>
    </row>
    <row r="2225" spans="1:30" ht="20.399999999999999" customHeight="1">
      <c r="A2225" s="794"/>
      <c r="B2225" s="670" t="s">
        <v>1467</v>
      </c>
      <c r="C2225" s="276">
        <v>60</v>
      </c>
      <c r="D2225" s="276">
        <v>60</v>
      </c>
      <c r="E2225" s="276">
        <v>0</v>
      </c>
      <c r="F2225" s="276">
        <v>0</v>
      </c>
      <c r="G2225" s="1043">
        <v>100</v>
      </c>
      <c r="H2225" s="276">
        <v>0</v>
      </c>
      <c r="I2225" s="276">
        <v>0</v>
      </c>
      <c r="J2225" s="276">
        <v>0</v>
      </c>
      <c r="K2225" s="276">
        <v>0</v>
      </c>
      <c r="L2225" s="276">
        <v>0</v>
      </c>
      <c r="M2225" s="276">
        <v>0</v>
      </c>
      <c r="N2225" s="276">
        <v>0</v>
      </c>
      <c r="O2225" s="276">
        <v>0</v>
      </c>
      <c r="P2225" s="276">
        <v>0</v>
      </c>
      <c r="Q2225" s="276">
        <v>0</v>
      </c>
      <c r="R2225" s="276">
        <v>0</v>
      </c>
      <c r="S2225" s="276">
        <v>0</v>
      </c>
      <c r="T2225" s="276">
        <v>0</v>
      </c>
      <c r="U2225" s="276">
        <v>0</v>
      </c>
      <c r="V2225" s="1044">
        <v>2</v>
      </c>
      <c r="W2225" s="276">
        <v>5</v>
      </c>
      <c r="X2225" s="276">
        <v>1</v>
      </c>
      <c r="Y2225" s="276">
        <v>2</v>
      </c>
      <c r="Z2225" s="276">
        <v>5</v>
      </c>
      <c r="AA2225" s="276">
        <v>12</v>
      </c>
      <c r="AB2225" s="276">
        <v>11</v>
      </c>
      <c r="AC2225" s="276">
        <v>22</v>
      </c>
      <c r="AD2225" s="448"/>
    </row>
    <row r="2226" spans="1:30" ht="20.399999999999999" customHeight="1">
      <c r="A2226" s="794"/>
      <c r="B2226" s="670" t="s">
        <v>4104</v>
      </c>
      <c r="C2226" s="276">
        <v>0</v>
      </c>
      <c r="D2226" s="276">
        <v>0</v>
      </c>
      <c r="E2226" s="276">
        <v>0</v>
      </c>
      <c r="F2226" s="276">
        <v>0</v>
      </c>
      <c r="G2226" s="1043">
        <v>0</v>
      </c>
      <c r="H2226" s="276">
        <v>0</v>
      </c>
      <c r="I2226" s="276">
        <v>0</v>
      </c>
      <c r="J2226" s="276">
        <v>0</v>
      </c>
      <c r="K2226" s="276">
        <v>0</v>
      </c>
      <c r="L2226" s="276">
        <v>0</v>
      </c>
      <c r="M2226" s="276">
        <v>0</v>
      </c>
      <c r="N2226" s="276">
        <v>0</v>
      </c>
      <c r="O2226" s="276">
        <v>0</v>
      </c>
      <c r="P2226" s="276">
        <v>0</v>
      </c>
      <c r="Q2226" s="276">
        <v>0</v>
      </c>
      <c r="R2226" s="276">
        <v>0</v>
      </c>
      <c r="S2226" s="276">
        <v>0</v>
      </c>
      <c r="T2226" s="276">
        <v>0</v>
      </c>
      <c r="U2226" s="276">
        <v>0</v>
      </c>
      <c r="V2226" s="1044">
        <v>0</v>
      </c>
      <c r="W2226" s="276">
        <v>0</v>
      </c>
      <c r="X2226" s="276">
        <v>0</v>
      </c>
      <c r="Y2226" s="276">
        <v>0</v>
      </c>
      <c r="Z2226" s="276">
        <v>0</v>
      </c>
      <c r="AA2226" s="276">
        <v>0</v>
      </c>
      <c r="AB2226" s="276">
        <v>0</v>
      </c>
      <c r="AC2226" s="276">
        <v>0</v>
      </c>
      <c r="AD2226" s="448"/>
    </row>
    <row r="2227" spans="1:30" ht="20.399999999999999" customHeight="1">
      <c r="A2227" s="407"/>
      <c r="B2227" s="407"/>
      <c r="C2227" s="407"/>
      <c r="D2227" s="407"/>
      <c r="E2227" s="407"/>
      <c r="F2227" s="407"/>
      <c r="G2227" s="407"/>
      <c r="H2227" s="407"/>
      <c r="I2227" s="407"/>
      <c r="J2227" s="407"/>
      <c r="K2227" s="407"/>
      <c r="L2227" s="407"/>
      <c r="M2227" s="407"/>
      <c r="N2227" s="407"/>
      <c r="O2227" s="407"/>
      <c r="P2227" s="407"/>
      <c r="Q2227" s="407"/>
      <c r="R2227" s="407"/>
      <c r="S2227" s="407"/>
      <c r="T2227" s="407"/>
      <c r="U2227" s="407"/>
      <c r="V2227" s="407"/>
      <c r="W2227" s="407"/>
      <c r="X2227" s="407"/>
      <c r="Y2227" s="407"/>
      <c r="Z2227" s="407"/>
      <c r="AA2227" s="407"/>
      <c r="AB2227" s="407"/>
      <c r="AC2227" s="407"/>
      <c r="AD2227" s="448"/>
    </row>
    <row r="2228" spans="1:30" ht="20.399999999999999" customHeight="1">
      <c r="A2228" s="796" t="s">
        <v>2814</v>
      </c>
      <c r="B2228" s="669" t="s">
        <v>2813</v>
      </c>
      <c r="C2228" s="275">
        <v>18</v>
      </c>
      <c r="D2228" s="275">
        <v>18</v>
      </c>
      <c r="E2228" s="275">
        <v>0</v>
      </c>
      <c r="F2228" s="275">
        <v>0</v>
      </c>
      <c r="G2228" s="1041">
        <v>100</v>
      </c>
      <c r="H2228" s="275">
        <v>0</v>
      </c>
      <c r="I2228" s="275">
        <v>0</v>
      </c>
      <c r="J2228" s="275">
        <v>0</v>
      </c>
      <c r="K2228" s="275">
        <v>0</v>
      </c>
      <c r="L2228" s="275">
        <v>0</v>
      </c>
      <c r="M2228" s="275">
        <v>0</v>
      </c>
      <c r="N2228" s="275">
        <v>0</v>
      </c>
      <c r="O2228" s="275">
        <v>0</v>
      </c>
      <c r="P2228" s="275">
        <v>0</v>
      </c>
      <c r="Q2228" s="275">
        <v>0</v>
      </c>
      <c r="R2228" s="275">
        <v>0</v>
      </c>
      <c r="S2228" s="275">
        <v>0</v>
      </c>
      <c r="T2228" s="275">
        <v>1</v>
      </c>
      <c r="U2228" s="275">
        <v>0</v>
      </c>
      <c r="V2228" s="1042">
        <v>0</v>
      </c>
      <c r="W2228" s="275">
        <v>1</v>
      </c>
      <c r="X2228" s="275">
        <v>0</v>
      </c>
      <c r="Y2228" s="275">
        <v>1</v>
      </c>
      <c r="Z2228" s="275">
        <v>3</v>
      </c>
      <c r="AA2228" s="275">
        <v>3</v>
      </c>
      <c r="AB2228" s="275">
        <v>4</v>
      </c>
      <c r="AC2228" s="275">
        <v>5</v>
      </c>
      <c r="AD2228" s="448"/>
    </row>
    <row r="2229" spans="1:30" ht="20.399999999999999" customHeight="1">
      <c r="A2229" s="794"/>
      <c r="B2229" s="670" t="s">
        <v>1468</v>
      </c>
      <c r="C2229" s="276">
        <v>9</v>
      </c>
      <c r="D2229" s="276">
        <v>9</v>
      </c>
      <c r="E2229" s="276">
        <v>0</v>
      </c>
      <c r="F2229" s="276">
        <v>0</v>
      </c>
      <c r="G2229" s="1043">
        <v>100</v>
      </c>
      <c r="H2229" s="276">
        <v>0</v>
      </c>
      <c r="I2229" s="276">
        <v>0</v>
      </c>
      <c r="J2229" s="276">
        <v>0</v>
      </c>
      <c r="K2229" s="276">
        <v>0</v>
      </c>
      <c r="L2229" s="276">
        <v>0</v>
      </c>
      <c r="M2229" s="276">
        <v>0</v>
      </c>
      <c r="N2229" s="276">
        <v>0</v>
      </c>
      <c r="O2229" s="276">
        <v>0</v>
      </c>
      <c r="P2229" s="276">
        <v>0</v>
      </c>
      <c r="Q2229" s="276">
        <v>0</v>
      </c>
      <c r="R2229" s="276">
        <v>0</v>
      </c>
      <c r="S2229" s="276">
        <v>0</v>
      </c>
      <c r="T2229" s="276">
        <v>1</v>
      </c>
      <c r="U2229" s="276">
        <v>0</v>
      </c>
      <c r="V2229" s="1044">
        <v>0</v>
      </c>
      <c r="W2229" s="276">
        <v>0</v>
      </c>
      <c r="X2229" s="276">
        <v>0</v>
      </c>
      <c r="Y2229" s="276">
        <v>0</v>
      </c>
      <c r="Z2229" s="276">
        <v>2</v>
      </c>
      <c r="AA2229" s="276">
        <v>1</v>
      </c>
      <c r="AB2229" s="276">
        <v>3</v>
      </c>
      <c r="AC2229" s="276">
        <v>2</v>
      </c>
      <c r="AD2229" s="448"/>
    </row>
    <row r="2230" spans="1:30" ht="20.399999999999999" customHeight="1">
      <c r="A2230" s="794"/>
      <c r="B2230" s="670" t="s">
        <v>1467</v>
      </c>
      <c r="C2230" s="276">
        <v>9</v>
      </c>
      <c r="D2230" s="276">
        <v>9</v>
      </c>
      <c r="E2230" s="276">
        <v>0</v>
      </c>
      <c r="F2230" s="276">
        <v>0</v>
      </c>
      <c r="G2230" s="1043">
        <v>100</v>
      </c>
      <c r="H2230" s="276">
        <v>0</v>
      </c>
      <c r="I2230" s="276">
        <v>0</v>
      </c>
      <c r="J2230" s="276">
        <v>0</v>
      </c>
      <c r="K2230" s="276">
        <v>0</v>
      </c>
      <c r="L2230" s="276">
        <v>0</v>
      </c>
      <c r="M2230" s="276">
        <v>0</v>
      </c>
      <c r="N2230" s="276">
        <v>0</v>
      </c>
      <c r="O2230" s="276">
        <v>0</v>
      </c>
      <c r="P2230" s="276">
        <v>0</v>
      </c>
      <c r="Q2230" s="276">
        <v>0</v>
      </c>
      <c r="R2230" s="276">
        <v>0</v>
      </c>
      <c r="S2230" s="276">
        <v>0</v>
      </c>
      <c r="T2230" s="276">
        <v>0</v>
      </c>
      <c r="U2230" s="276">
        <v>0</v>
      </c>
      <c r="V2230" s="1044">
        <v>0</v>
      </c>
      <c r="W2230" s="276">
        <v>1</v>
      </c>
      <c r="X2230" s="276">
        <v>0</v>
      </c>
      <c r="Y2230" s="276">
        <v>1</v>
      </c>
      <c r="Z2230" s="276">
        <v>1</v>
      </c>
      <c r="AA2230" s="276">
        <v>2</v>
      </c>
      <c r="AB2230" s="276">
        <v>1</v>
      </c>
      <c r="AC2230" s="276">
        <v>3</v>
      </c>
      <c r="AD2230" s="448"/>
    </row>
    <row r="2231" spans="1:30" ht="20.399999999999999" customHeight="1">
      <c r="A2231" s="794"/>
      <c r="B2231" s="670" t="s">
        <v>4104</v>
      </c>
      <c r="C2231" s="276">
        <v>0</v>
      </c>
      <c r="D2231" s="276">
        <v>0</v>
      </c>
      <c r="E2231" s="276">
        <v>0</v>
      </c>
      <c r="F2231" s="276">
        <v>0</v>
      </c>
      <c r="G2231" s="1043">
        <v>0</v>
      </c>
      <c r="H2231" s="276">
        <v>0</v>
      </c>
      <c r="I2231" s="276">
        <v>0</v>
      </c>
      <c r="J2231" s="276">
        <v>0</v>
      </c>
      <c r="K2231" s="276">
        <v>0</v>
      </c>
      <c r="L2231" s="276">
        <v>0</v>
      </c>
      <c r="M2231" s="276">
        <v>0</v>
      </c>
      <c r="N2231" s="276">
        <v>0</v>
      </c>
      <c r="O2231" s="276">
        <v>0</v>
      </c>
      <c r="P2231" s="276">
        <v>0</v>
      </c>
      <c r="Q2231" s="276">
        <v>0</v>
      </c>
      <c r="R2231" s="276">
        <v>0</v>
      </c>
      <c r="S2231" s="276">
        <v>0</v>
      </c>
      <c r="T2231" s="276">
        <v>0</v>
      </c>
      <c r="U2231" s="276">
        <v>0</v>
      </c>
      <c r="V2231" s="1044">
        <v>0</v>
      </c>
      <c r="W2231" s="276">
        <v>0</v>
      </c>
      <c r="X2231" s="276">
        <v>0</v>
      </c>
      <c r="Y2231" s="276">
        <v>0</v>
      </c>
      <c r="Z2231" s="276">
        <v>0</v>
      </c>
      <c r="AA2231" s="276">
        <v>0</v>
      </c>
      <c r="AB2231" s="276">
        <v>0</v>
      </c>
      <c r="AC2231" s="276">
        <v>0</v>
      </c>
      <c r="AD2231" s="448"/>
    </row>
    <row r="2232" spans="1:30" ht="20.399999999999999" customHeight="1">
      <c r="A2232" s="407"/>
      <c r="B2232" s="407"/>
      <c r="C2232" s="407"/>
      <c r="D2232" s="407"/>
      <c r="E2232" s="407"/>
      <c r="F2232" s="407"/>
      <c r="G2232" s="407"/>
      <c r="H2232" s="407"/>
      <c r="I2232" s="407"/>
      <c r="J2232" s="407"/>
      <c r="K2232" s="407"/>
      <c r="L2232" s="407"/>
      <c r="M2232" s="407"/>
      <c r="N2232" s="407"/>
      <c r="O2232" s="407"/>
      <c r="P2232" s="407"/>
      <c r="Q2232" s="407"/>
      <c r="R2232" s="407"/>
      <c r="S2232" s="407"/>
      <c r="T2232" s="407"/>
      <c r="U2232" s="407"/>
      <c r="V2232" s="407"/>
      <c r="W2232" s="407"/>
      <c r="X2232" s="407"/>
      <c r="Y2232" s="407"/>
      <c r="Z2232" s="407"/>
      <c r="AA2232" s="407"/>
      <c r="AB2232" s="407"/>
      <c r="AC2232" s="407"/>
      <c r="AD2232" s="448"/>
    </row>
    <row r="2233" spans="1:30" ht="20.399999999999999" customHeight="1">
      <c r="A2233" s="796" t="s">
        <v>4796</v>
      </c>
      <c r="B2233" s="669" t="s">
        <v>4797</v>
      </c>
      <c r="C2233" s="275">
        <v>1</v>
      </c>
      <c r="D2233" s="275">
        <v>1</v>
      </c>
      <c r="E2233" s="275">
        <v>0</v>
      </c>
      <c r="F2233" s="275">
        <v>0</v>
      </c>
      <c r="G2233" s="1041">
        <v>100</v>
      </c>
      <c r="H2233" s="275">
        <v>0</v>
      </c>
      <c r="I2233" s="275">
        <v>0</v>
      </c>
      <c r="J2233" s="275">
        <v>0</v>
      </c>
      <c r="K2233" s="275">
        <v>0</v>
      </c>
      <c r="L2233" s="275">
        <v>0</v>
      </c>
      <c r="M2233" s="275">
        <v>0</v>
      </c>
      <c r="N2233" s="275">
        <v>0</v>
      </c>
      <c r="O2233" s="275">
        <v>0</v>
      </c>
      <c r="P2233" s="275">
        <v>0</v>
      </c>
      <c r="Q2233" s="275">
        <v>0</v>
      </c>
      <c r="R2233" s="275">
        <v>0</v>
      </c>
      <c r="S2233" s="275">
        <v>0</v>
      </c>
      <c r="T2233" s="275">
        <v>0</v>
      </c>
      <c r="U2233" s="275">
        <v>0</v>
      </c>
      <c r="V2233" s="1042">
        <v>0</v>
      </c>
      <c r="W2233" s="275">
        <v>0</v>
      </c>
      <c r="X2233" s="275">
        <v>0</v>
      </c>
      <c r="Y2233" s="275">
        <v>0</v>
      </c>
      <c r="Z2233" s="275">
        <v>0</v>
      </c>
      <c r="AA2233" s="275">
        <v>0</v>
      </c>
      <c r="AB2233" s="275">
        <v>0</v>
      </c>
      <c r="AC2233" s="275">
        <v>1</v>
      </c>
      <c r="AD2233" s="448"/>
    </row>
    <row r="2234" spans="1:30" ht="20.399999999999999" customHeight="1">
      <c r="A2234" s="794"/>
      <c r="B2234" s="670" t="s">
        <v>1468</v>
      </c>
      <c r="C2234" s="276">
        <v>0</v>
      </c>
      <c r="D2234" s="276">
        <v>0</v>
      </c>
      <c r="E2234" s="276">
        <v>0</v>
      </c>
      <c r="F2234" s="276">
        <v>0</v>
      </c>
      <c r="G2234" s="1043">
        <v>0</v>
      </c>
      <c r="H2234" s="276">
        <v>0</v>
      </c>
      <c r="I2234" s="276">
        <v>0</v>
      </c>
      <c r="J2234" s="276">
        <v>0</v>
      </c>
      <c r="K2234" s="276">
        <v>0</v>
      </c>
      <c r="L2234" s="276">
        <v>0</v>
      </c>
      <c r="M2234" s="276">
        <v>0</v>
      </c>
      <c r="N2234" s="276">
        <v>0</v>
      </c>
      <c r="O2234" s="276">
        <v>0</v>
      </c>
      <c r="P2234" s="276">
        <v>0</v>
      </c>
      <c r="Q2234" s="276">
        <v>0</v>
      </c>
      <c r="R2234" s="276">
        <v>0</v>
      </c>
      <c r="S2234" s="276">
        <v>0</v>
      </c>
      <c r="T2234" s="276">
        <v>0</v>
      </c>
      <c r="U2234" s="276">
        <v>0</v>
      </c>
      <c r="V2234" s="1044">
        <v>0</v>
      </c>
      <c r="W2234" s="276">
        <v>0</v>
      </c>
      <c r="X2234" s="276">
        <v>0</v>
      </c>
      <c r="Y2234" s="276">
        <v>0</v>
      </c>
      <c r="Z2234" s="276">
        <v>0</v>
      </c>
      <c r="AA2234" s="276">
        <v>0</v>
      </c>
      <c r="AB2234" s="276">
        <v>0</v>
      </c>
      <c r="AC2234" s="276">
        <v>0</v>
      </c>
      <c r="AD2234" s="448"/>
    </row>
    <row r="2235" spans="1:30" ht="20.399999999999999" customHeight="1">
      <c r="A2235" s="794"/>
      <c r="B2235" s="670" t="s">
        <v>1467</v>
      </c>
      <c r="C2235" s="276">
        <v>1</v>
      </c>
      <c r="D2235" s="276">
        <v>1</v>
      </c>
      <c r="E2235" s="276">
        <v>0</v>
      </c>
      <c r="F2235" s="276">
        <v>0</v>
      </c>
      <c r="G2235" s="1043">
        <v>100</v>
      </c>
      <c r="H2235" s="276">
        <v>0</v>
      </c>
      <c r="I2235" s="276">
        <v>0</v>
      </c>
      <c r="J2235" s="276">
        <v>0</v>
      </c>
      <c r="K2235" s="276">
        <v>0</v>
      </c>
      <c r="L2235" s="276">
        <v>0</v>
      </c>
      <c r="M2235" s="276">
        <v>0</v>
      </c>
      <c r="N2235" s="276">
        <v>0</v>
      </c>
      <c r="O2235" s="276">
        <v>0</v>
      </c>
      <c r="P2235" s="276">
        <v>0</v>
      </c>
      <c r="Q2235" s="276">
        <v>0</v>
      </c>
      <c r="R2235" s="276">
        <v>0</v>
      </c>
      <c r="S2235" s="276">
        <v>0</v>
      </c>
      <c r="T2235" s="276">
        <v>0</v>
      </c>
      <c r="U2235" s="276">
        <v>0</v>
      </c>
      <c r="V2235" s="1044">
        <v>0</v>
      </c>
      <c r="W2235" s="276">
        <v>0</v>
      </c>
      <c r="X2235" s="276">
        <v>0</v>
      </c>
      <c r="Y2235" s="276">
        <v>0</v>
      </c>
      <c r="Z2235" s="276">
        <v>0</v>
      </c>
      <c r="AA2235" s="276">
        <v>0</v>
      </c>
      <c r="AB2235" s="276">
        <v>0</v>
      </c>
      <c r="AC2235" s="276">
        <v>1</v>
      </c>
      <c r="AD2235" s="448"/>
    </row>
    <row r="2236" spans="1:30" ht="20.399999999999999" customHeight="1">
      <c r="A2236" s="794"/>
      <c r="B2236" s="670" t="s">
        <v>4104</v>
      </c>
      <c r="C2236" s="276">
        <v>0</v>
      </c>
      <c r="D2236" s="276">
        <v>0</v>
      </c>
      <c r="E2236" s="276">
        <v>0</v>
      </c>
      <c r="F2236" s="276">
        <v>0</v>
      </c>
      <c r="G2236" s="1043">
        <v>0</v>
      </c>
      <c r="H2236" s="276">
        <v>0</v>
      </c>
      <c r="I2236" s="276">
        <v>0</v>
      </c>
      <c r="J2236" s="276">
        <v>0</v>
      </c>
      <c r="K2236" s="276">
        <v>0</v>
      </c>
      <c r="L2236" s="276">
        <v>0</v>
      </c>
      <c r="M2236" s="276">
        <v>0</v>
      </c>
      <c r="N2236" s="276">
        <v>0</v>
      </c>
      <c r="O2236" s="276">
        <v>0</v>
      </c>
      <c r="P2236" s="276">
        <v>0</v>
      </c>
      <c r="Q2236" s="276">
        <v>0</v>
      </c>
      <c r="R2236" s="276">
        <v>0</v>
      </c>
      <c r="S2236" s="276">
        <v>0</v>
      </c>
      <c r="T2236" s="276">
        <v>0</v>
      </c>
      <c r="U2236" s="276">
        <v>0</v>
      </c>
      <c r="V2236" s="1044">
        <v>0</v>
      </c>
      <c r="W2236" s="276">
        <v>0</v>
      </c>
      <c r="X2236" s="276">
        <v>0</v>
      </c>
      <c r="Y2236" s="276">
        <v>0</v>
      </c>
      <c r="Z2236" s="276">
        <v>0</v>
      </c>
      <c r="AA2236" s="276">
        <v>0</v>
      </c>
      <c r="AB2236" s="276">
        <v>0</v>
      </c>
      <c r="AC2236" s="276">
        <v>0</v>
      </c>
      <c r="AD2236" s="448"/>
    </row>
    <row r="2237" spans="1:30" ht="20.399999999999999" customHeight="1">
      <c r="A2237" s="407"/>
      <c r="B2237" s="407"/>
      <c r="C2237" s="407"/>
      <c r="D2237" s="407"/>
      <c r="E2237" s="407"/>
      <c r="F2237" s="407"/>
      <c r="G2237" s="407"/>
      <c r="H2237" s="407"/>
      <c r="I2237" s="407"/>
      <c r="J2237" s="407"/>
      <c r="K2237" s="407"/>
      <c r="L2237" s="407"/>
      <c r="M2237" s="407"/>
      <c r="N2237" s="407"/>
      <c r="O2237" s="407"/>
      <c r="P2237" s="407"/>
      <c r="Q2237" s="407"/>
      <c r="R2237" s="407"/>
      <c r="S2237" s="407"/>
      <c r="T2237" s="407"/>
      <c r="U2237" s="407"/>
      <c r="V2237" s="407"/>
      <c r="W2237" s="407"/>
      <c r="X2237" s="407"/>
      <c r="Y2237" s="407"/>
      <c r="Z2237" s="407"/>
      <c r="AA2237" s="407"/>
      <c r="AB2237" s="407"/>
      <c r="AC2237" s="407"/>
      <c r="AD2237" s="448"/>
    </row>
    <row r="2238" spans="1:30" ht="20.399999999999999" customHeight="1">
      <c r="A2238" s="796" t="s">
        <v>2812</v>
      </c>
      <c r="B2238" s="669" t="s">
        <v>2811</v>
      </c>
      <c r="C2238" s="275">
        <v>2</v>
      </c>
      <c r="D2238" s="275">
        <v>2</v>
      </c>
      <c r="E2238" s="275">
        <v>0</v>
      </c>
      <c r="F2238" s="275">
        <v>0</v>
      </c>
      <c r="G2238" s="1041">
        <v>100</v>
      </c>
      <c r="H2238" s="275">
        <v>0</v>
      </c>
      <c r="I2238" s="275">
        <v>0</v>
      </c>
      <c r="J2238" s="275">
        <v>0</v>
      </c>
      <c r="K2238" s="275">
        <v>0</v>
      </c>
      <c r="L2238" s="275">
        <v>0</v>
      </c>
      <c r="M2238" s="275">
        <v>0</v>
      </c>
      <c r="N2238" s="275">
        <v>0</v>
      </c>
      <c r="O2238" s="275">
        <v>0</v>
      </c>
      <c r="P2238" s="275">
        <v>0</v>
      </c>
      <c r="Q2238" s="275">
        <v>0</v>
      </c>
      <c r="R2238" s="275">
        <v>0</v>
      </c>
      <c r="S2238" s="275">
        <v>0</v>
      </c>
      <c r="T2238" s="275">
        <v>0</v>
      </c>
      <c r="U2238" s="275">
        <v>0</v>
      </c>
      <c r="V2238" s="1042">
        <v>0</v>
      </c>
      <c r="W2238" s="275">
        <v>0</v>
      </c>
      <c r="X2238" s="275">
        <v>0</v>
      </c>
      <c r="Y2238" s="275">
        <v>1</v>
      </c>
      <c r="Z2238" s="275">
        <v>0</v>
      </c>
      <c r="AA2238" s="275">
        <v>0</v>
      </c>
      <c r="AB2238" s="275">
        <v>1</v>
      </c>
      <c r="AC2238" s="275">
        <v>0</v>
      </c>
      <c r="AD2238" s="448"/>
    </row>
    <row r="2239" spans="1:30" ht="20.399999999999999" customHeight="1">
      <c r="A2239" s="794"/>
      <c r="B2239" s="670" t="s">
        <v>1468</v>
      </c>
      <c r="C2239" s="276">
        <v>2</v>
      </c>
      <c r="D2239" s="276">
        <v>2</v>
      </c>
      <c r="E2239" s="276">
        <v>0</v>
      </c>
      <c r="F2239" s="276">
        <v>0</v>
      </c>
      <c r="G2239" s="1043">
        <v>100</v>
      </c>
      <c r="H2239" s="276">
        <v>0</v>
      </c>
      <c r="I2239" s="276">
        <v>0</v>
      </c>
      <c r="J2239" s="276">
        <v>0</v>
      </c>
      <c r="K2239" s="276">
        <v>0</v>
      </c>
      <c r="L2239" s="276">
        <v>0</v>
      </c>
      <c r="M2239" s="276">
        <v>0</v>
      </c>
      <c r="N2239" s="276">
        <v>0</v>
      </c>
      <c r="O2239" s="276">
        <v>0</v>
      </c>
      <c r="P2239" s="276">
        <v>0</v>
      </c>
      <c r="Q2239" s="276">
        <v>0</v>
      </c>
      <c r="R2239" s="276">
        <v>0</v>
      </c>
      <c r="S2239" s="276">
        <v>0</v>
      </c>
      <c r="T2239" s="276">
        <v>0</v>
      </c>
      <c r="U2239" s="276">
        <v>0</v>
      </c>
      <c r="V2239" s="1044">
        <v>0</v>
      </c>
      <c r="W2239" s="276">
        <v>0</v>
      </c>
      <c r="X2239" s="276">
        <v>0</v>
      </c>
      <c r="Y2239" s="276">
        <v>1</v>
      </c>
      <c r="Z2239" s="276">
        <v>0</v>
      </c>
      <c r="AA2239" s="276">
        <v>0</v>
      </c>
      <c r="AB2239" s="276">
        <v>1</v>
      </c>
      <c r="AC2239" s="276">
        <v>0</v>
      </c>
      <c r="AD2239" s="448"/>
    </row>
    <row r="2240" spans="1:30" ht="20.399999999999999" customHeight="1">
      <c r="A2240" s="794"/>
      <c r="B2240" s="670" t="s">
        <v>1467</v>
      </c>
      <c r="C2240" s="276">
        <v>0</v>
      </c>
      <c r="D2240" s="276">
        <v>0</v>
      </c>
      <c r="E2240" s="276">
        <v>0</v>
      </c>
      <c r="F2240" s="276">
        <v>0</v>
      </c>
      <c r="G2240" s="1043">
        <v>0</v>
      </c>
      <c r="H2240" s="276">
        <v>0</v>
      </c>
      <c r="I2240" s="276">
        <v>0</v>
      </c>
      <c r="J2240" s="276">
        <v>0</v>
      </c>
      <c r="K2240" s="276">
        <v>0</v>
      </c>
      <c r="L2240" s="276">
        <v>0</v>
      </c>
      <c r="M2240" s="276">
        <v>0</v>
      </c>
      <c r="N2240" s="276">
        <v>0</v>
      </c>
      <c r="O2240" s="276">
        <v>0</v>
      </c>
      <c r="P2240" s="276">
        <v>0</v>
      </c>
      <c r="Q2240" s="276">
        <v>0</v>
      </c>
      <c r="R2240" s="276">
        <v>0</v>
      </c>
      <c r="S2240" s="276">
        <v>0</v>
      </c>
      <c r="T2240" s="276">
        <v>0</v>
      </c>
      <c r="U2240" s="276">
        <v>0</v>
      </c>
      <c r="V2240" s="1044">
        <v>0</v>
      </c>
      <c r="W2240" s="276">
        <v>0</v>
      </c>
      <c r="X2240" s="276">
        <v>0</v>
      </c>
      <c r="Y2240" s="276">
        <v>0</v>
      </c>
      <c r="Z2240" s="276">
        <v>0</v>
      </c>
      <c r="AA2240" s="276">
        <v>0</v>
      </c>
      <c r="AB2240" s="276">
        <v>0</v>
      </c>
      <c r="AC2240" s="276">
        <v>0</v>
      </c>
      <c r="AD2240" s="448"/>
    </row>
    <row r="2241" spans="1:30" ht="20.399999999999999" customHeight="1">
      <c r="A2241" s="794"/>
      <c r="B2241" s="670" t="s">
        <v>4104</v>
      </c>
      <c r="C2241" s="276">
        <v>0</v>
      </c>
      <c r="D2241" s="276">
        <v>0</v>
      </c>
      <c r="E2241" s="276">
        <v>0</v>
      </c>
      <c r="F2241" s="276">
        <v>0</v>
      </c>
      <c r="G2241" s="1043">
        <v>0</v>
      </c>
      <c r="H2241" s="276">
        <v>0</v>
      </c>
      <c r="I2241" s="276">
        <v>0</v>
      </c>
      <c r="J2241" s="276">
        <v>0</v>
      </c>
      <c r="K2241" s="276">
        <v>0</v>
      </c>
      <c r="L2241" s="276">
        <v>0</v>
      </c>
      <c r="M2241" s="276">
        <v>0</v>
      </c>
      <c r="N2241" s="276">
        <v>0</v>
      </c>
      <c r="O2241" s="276">
        <v>0</v>
      </c>
      <c r="P2241" s="276">
        <v>0</v>
      </c>
      <c r="Q2241" s="276">
        <v>0</v>
      </c>
      <c r="R2241" s="276">
        <v>0</v>
      </c>
      <c r="S2241" s="276">
        <v>0</v>
      </c>
      <c r="T2241" s="276">
        <v>0</v>
      </c>
      <c r="U2241" s="276">
        <v>0</v>
      </c>
      <c r="V2241" s="1044">
        <v>0</v>
      </c>
      <c r="W2241" s="276">
        <v>0</v>
      </c>
      <c r="X2241" s="276">
        <v>0</v>
      </c>
      <c r="Y2241" s="276">
        <v>0</v>
      </c>
      <c r="Z2241" s="276">
        <v>0</v>
      </c>
      <c r="AA2241" s="276">
        <v>0</v>
      </c>
      <c r="AB2241" s="276">
        <v>0</v>
      </c>
      <c r="AC2241" s="276">
        <v>0</v>
      </c>
      <c r="AD2241" s="448"/>
    </row>
    <row r="2242" spans="1:30" ht="20.399999999999999" customHeight="1">
      <c r="A2242" s="407"/>
      <c r="B2242" s="407"/>
      <c r="C2242" s="407"/>
      <c r="D2242" s="407"/>
      <c r="E2242" s="407"/>
      <c r="F2242" s="407"/>
      <c r="G2242" s="407"/>
      <c r="H2242" s="407"/>
      <c r="I2242" s="407"/>
      <c r="J2242" s="407"/>
      <c r="K2242" s="407"/>
      <c r="L2242" s="407"/>
      <c r="M2242" s="407"/>
      <c r="N2242" s="407"/>
      <c r="O2242" s="407"/>
      <c r="P2242" s="407"/>
      <c r="Q2242" s="407"/>
      <c r="R2242" s="407"/>
      <c r="S2242" s="407"/>
      <c r="T2242" s="407"/>
      <c r="U2242" s="407"/>
      <c r="V2242" s="407"/>
      <c r="W2242" s="407"/>
      <c r="X2242" s="407"/>
      <c r="Y2242" s="407"/>
      <c r="Z2242" s="407"/>
      <c r="AA2242" s="407"/>
      <c r="AB2242" s="407"/>
      <c r="AC2242" s="407"/>
      <c r="AD2242" s="448"/>
    </row>
    <row r="2243" spans="1:30" ht="20.399999999999999" customHeight="1">
      <c r="A2243" s="796" t="s">
        <v>2810</v>
      </c>
      <c r="B2243" s="669" t="s">
        <v>2809</v>
      </c>
      <c r="C2243" s="275">
        <v>10</v>
      </c>
      <c r="D2243" s="275">
        <v>10</v>
      </c>
      <c r="E2243" s="275">
        <v>0</v>
      </c>
      <c r="F2243" s="275">
        <v>0</v>
      </c>
      <c r="G2243" s="1041">
        <v>100</v>
      </c>
      <c r="H2243" s="275">
        <v>0</v>
      </c>
      <c r="I2243" s="275">
        <v>0</v>
      </c>
      <c r="J2243" s="275">
        <v>0</v>
      </c>
      <c r="K2243" s="275">
        <v>0</v>
      </c>
      <c r="L2243" s="275">
        <v>0</v>
      </c>
      <c r="M2243" s="275">
        <v>0</v>
      </c>
      <c r="N2243" s="275">
        <v>0</v>
      </c>
      <c r="O2243" s="275">
        <v>0</v>
      </c>
      <c r="P2243" s="275">
        <v>0</v>
      </c>
      <c r="Q2243" s="275">
        <v>0</v>
      </c>
      <c r="R2243" s="275">
        <v>0</v>
      </c>
      <c r="S2243" s="275">
        <v>1</v>
      </c>
      <c r="T2243" s="275">
        <v>0</v>
      </c>
      <c r="U2243" s="275">
        <v>0</v>
      </c>
      <c r="V2243" s="1042">
        <v>0</v>
      </c>
      <c r="W2243" s="275">
        <v>1</v>
      </c>
      <c r="X2243" s="275">
        <v>0</v>
      </c>
      <c r="Y2243" s="275">
        <v>0</v>
      </c>
      <c r="Z2243" s="275">
        <v>0</v>
      </c>
      <c r="AA2243" s="275">
        <v>0</v>
      </c>
      <c r="AB2243" s="275">
        <v>3</v>
      </c>
      <c r="AC2243" s="275">
        <v>5</v>
      </c>
      <c r="AD2243" s="448"/>
    </row>
    <row r="2244" spans="1:30" ht="20.399999999999999" customHeight="1">
      <c r="A2244" s="794"/>
      <c r="B2244" s="670" t="s">
        <v>1468</v>
      </c>
      <c r="C2244" s="276">
        <v>3</v>
      </c>
      <c r="D2244" s="276">
        <v>3</v>
      </c>
      <c r="E2244" s="276">
        <v>0</v>
      </c>
      <c r="F2244" s="276">
        <v>0</v>
      </c>
      <c r="G2244" s="1043">
        <v>100</v>
      </c>
      <c r="H2244" s="276">
        <v>0</v>
      </c>
      <c r="I2244" s="276">
        <v>0</v>
      </c>
      <c r="J2244" s="276">
        <v>0</v>
      </c>
      <c r="K2244" s="276">
        <v>0</v>
      </c>
      <c r="L2244" s="276">
        <v>0</v>
      </c>
      <c r="M2244" s="276">
        <v>0</v>
      </c>
      <c r="N2244" s="276">
        <v>0</v>
      </c>
      <c r="O2244" s="276">
        <v>0</v>
      </c>
      <c r="P2244" s="276">
        <v>0</v>
      </c>
      <c r="Q2244" s="276">
        <v>0</v>
      </c>
      <c r="R2244" s="276">
        <v>0</v>
      </c>
      <c r="S2244" s="276">
        <v>0</v>
      </c>
      <c r="T2244" s="276">
        <v>0</v>
      </c>
      <c r="U2244" s="276">
        <v>0</v>
      </c>
      <c r="V2244" s="1044">
        <v>0</v>
      </c>
      <c r="W2244" s="276">
        <v>1</v>
      </c>
      <c r="X2244" s="276">
        <v>0</v>
      </c>
      <c r="Y2244" s="276">
        <v>0</v>
      </c>
      <c r="Z2244" s="276">
        <v>0</v>
      </c>
      <c r="AA2244" s="276">
        <v>0</v>
      </c>
      <c r="AB2244" s="276">
        <v>1</v>
      </c>
      <c r="AC2244" s="276">
        <v>1</v>
      </c>
      <c r="AD2244" s="448"/>
    </row>
    <row r="2245" spans="1:30" ht="20.399999999999999" customHeight="1">
      <c r="A2245" s="794"/>
      <c r="B2245" s="670" t="s">
        <v>1467</v>
      </c>
      <c r="C2245" s="276">
        <v>7</v>
      </c>
      <c r="D2245" s="276">
        <v>7</v>
      </c>
      <c r="E2245" s="276">
        <v>0</v>
      </c>
      <c r="F2245" s="276">
        <v>0</v>
      </c>
      <c r="G2245" s="1043">
        <v>100</v>
      </c>
      <c r="H2245" s="276">
        <v>0</v>
      </c>
      <c r="I2245" s="276">
        <v>0</v>
      </c>
      <c r="J2245" s="276">
        <v>0</v>
      </c>
      <c r="K2245" s="276">
        <v>0</v>
      </c>
      <c r="L2245" s="276">
        <v>0</v>
      </c>
      <c r="M2245" s="276">
        <v>0</v>
      </c>
      <c r="N2245" s="276">
        <v>0</v>
      </c>
      <c r="O2245" s="276">
        <v>0</v>
      </c>
      <c r="P2245" s="276">
        <v>0</v>
      </c>
      <c r="Q2245" s="276">
        <v>0</v>
      </c>
      <c r="R2245" s="276">
        <v>0</v>
      </c>
      <c r="S2245" s="276">
        <v>1</v>
      </c>
      <c r="T2245" s="276">
        <v>0</v>
      </c>
      <c r="U2245" s="276">
        <v>0</v>
      </c>
      <c r="V2245" s="1044">
        <v>0</v>
      </c>
      <c r="W2245" s="276">
        <v>0</v>
      </c>
      <c r="X2245" s="276">
        <v>0</v>
      </c>
      <c r="Y2245" s="276">
        <v>0</v>
      </c>
      <c r="Z2245" s="276">
        <v>0</v>
      </c>
      <c r="AA2245" s="276">
        <v>0</v>
      </c>
      <c r="AB2245" s="276">
        <v>2</v>
      </c>
      <c r="AC2245" s="276">
        <v>4</v>
      </c>
      <c r="AD2245" s="448"/>
    </row>
    <row r="2246" spans="1:30" ht="20.399999999999999" customHeight="1">
      <c r="A2246" s="794"/>
      <c r="B2246" s="670" t="s">
        <v>4104</v>
      </c>
      <c r="C2246" s="276">
        <v>0</v>
      </c>
      <c r="D2246" s="276">
        <v>0</v>
      </c>
      <c r="E2246" s="276">
        <v>0</v>
      </c>
      <c r="F2246" s="276">
        <v>0</v>
      </c>
      <c r="G2246" s="1043">
        <v>0</v>
      </c>
      <c r="H2246" s="276">
        <v>0</v>
      </c>
      <c r="I2246" s="276">
        <v>0</v>
      </c>
      <c r="J2246" s="276">
        <v>0</v>
      </c>
      <c r="K2246" s="276">
        <v>0</v>
      </c>
      <c r="L2246" s="276">
        <v>0</v>
      </c>
      <c r="M2246" s="276">
        <v>0</v>
      </c>
      <c r="N2246" s="276">
        <v>0</v>
      </c>
      <c r="O2246" s="276">
        <v>0</v>
      </c>
      <c r="P2246" s="276">
        <v>0</v>
      </c>
      <c r="Q2246" s="276">
        <v>0</v>
      </c>
      <c r="R2246" s="276">
        <v>0</v>
      </c>
      <c r="S2246" s="276">
        <v>0</v>
      </c>
      <c r="T2246" s="276">
        <v>0</v>
      </c>
      <c r="U2246" s="276">
        <v>0</v>
      </c>
      <c r="V2246" s="1044">
        <v>0</v>
      </c>
      <c r="W2246" s="276">
        <v>0</v>
      </c>
      <c r="X2246" s="276">
        <v>0</v>
      </c>
      <c r="Y2246" s="276">
        <v>0</v>
      </c>
      <c r="Z2246" s="276">
        <v>0</v>
      </c>
      <c r="AA2246" s="276">
        <v>0</v>
      </c>
      <c r="AB2246" s="276">
        <v>0</v>
      </c>
      <c r="AC2246" s="276">
        <v>0</v>
      </c>
      <c r="AD2246" s="448"/>
    </row>
    <row r="2247" spans="1:30" ht="20.399999999999999" customHeight="1">
      <c r="A2247" s="407"/>
      <c r="B2247" s="407"/>
      <c r="C2247" s="407"/>
      <c r="D2247" s="407"/>
      <c r="E2247" s="407"/>
      <c r="F2247" s="407"/>
      <c r="G2247" s="407"/>
      <c r="H2247" s="407"/>
      <c r="I2247" s="407"/>
      <c r="J2247" s="407"/>
      <c r="K2247" s="407"/>
      <c r="L2247" s="407"/>
      <c r="M2247" s="407"/>
      <c r="N2247" s="407"/>
      <c r="O2247" s="407"/>
      <c r="P2247" s="407"/>
      <c r="Q2247" s="407"/>
      <c r="R2247" s="407"/>
      <c r="S2247" s="407"/>
      <c r="T2247" s="407"/>
      <c r="U2247" s="407"/>
      <c r="V2247" s="407"/>
      <c r="W2247" s="407"/>
      <c r="X2247" s="407"/>
      <c r="Y2247" s="407"/>
      <c r="Z2247" s="407"/>
      <c r="AA2247" s="407"/>
      <c r="AB2247" s="407"/>
      <c r="AC2247" s="407"/>
      <c r="AD2247" s="448"/>
    </row>
    <row r="2248" spans="1:30" ht="20.399999999999999" customHeight="1">
      <c r="A2248" s="796" t="s">
        <v>2808</v>
      </c>
      <c r="B2248" s="669" t="s">
        <v>2807</v>
      </c>
      <c r="C2248" s="275">
        <v>156</v>
      </c>
      <c r="D2248" s="275">
        <v>156</v>
      </c>
      <c r="E2248" s="275">
        <v>0</v>
      </c>
      <c r="F2248" s="275">
        <v>0</v>
      </c>
      <c r="G2248" s="1041">
        <v>100</v>
      </c>
      <c r="H2248" s="275">
        <v>1</v>
      </c>
      <c r="I2248" s="275">
        <v>0</v>
      </c>
      <c r="J2248" s="275">
        <v>0</v>
      </c>
      <c r="K2248" s="275">
        <v>1</v>
      </c>
      <c r="L2248" s="275">
        <v>1</v>
      </c>
      <c r="M2248" s="275">
        <v>0</v>
      </c>
      <c r="N2248" s="275">
        <v>1</v>
      </c>
      <c r="O2248" s="275">
        <v>0</v>
      </c>
      <c r="P2248" s="275">
        <v>0</v>
      </c>
      <c r="Q2248" s="275">
        <v>2</v>
      </c>
      <c r="R2248" s="275">
        <v>2</v>
      </c>
      <c r="S2248" s="275">
        <v>0</v>
      </c>
      <c r="T2248" s="275">
        <v>4</v>
      </c>
      <c r="U2248" s="275">
        <v>6</v>
      </c>
      <c r="V2248" s="1042">
        <v>11</v>
      </c>
      <c r="W2248" s="275">
        <v>7</v>
      </c>
      <c r="X2248" s="275">
        <v>11</v>
      </c>
      <c r="Y2248" s="275">
        <v>14</v>
      </c>
      <c r="Z2248" s="275">
        <v>14</v>
      </c>
      <c r="AA2248" s="275">
        <v>25</v>
      </c>
      <c r="AB2248" s="275">
        <v>21</v>
      </c>
      <c r="AC2248" s="275">
        <v>36</v>
      </c>
      <c r="AD2248" s="448"/>
    </row>
    <row r="2249" spans="1:30" ht="20.399999999999999" customHeight="1">
      <c r="A2249" s="794"/>
      <c r="B2249" s="670" t="s">
        <v>1468</v>
      </c>
      <c r="C2249" s="276">
        <v>69</v>
      </c>
      <c r="D2249" s="276">
        <v>69</v>
      </c>
      <c r="E2249" s="276">
        <v>0</v>
      </c>
      <c r="F2249" s="276">
        <v>0</v>
      </c>
      <c r="G2249" s="1043">
        <v>100</v>
      </c>
      <c r="H2249" s="276">
        <v>0</v>
      </c>
      <c r="I2249" s="276">
        <v>0</v>
      </c>
      <c r="J2249" s="276">
        <v>0</v>
      </c>
      <c r="K2249" s="276">
        <v>0</v>
      </c>
      <c r="L2249" s="276">
        <v>0</v>
      </c>
      <c r="M2249" s="276">
        <v>0</v>
      </c>
      <c r="N2249" s="276">
        <v>1</v>
      </c>
      <c r="O2249" s="276">
        <v>0</v>
      </c>
      <c r="P2249" s="276">
        <v>0</v>
      </c>
      <c r="Q2249" s="276">
        <v>2</v>
      </c>
      <c r="R2249" s="276">
        <v>0</v>
      </c>
      <c r="S2249" s="276">
        <v>0</v>
      </c>
      <c r="T2249" s="276">
        <v>2</v>
      </c>
      <c r="U2249" s="276">
        <v>2</v>
      </c>
      <c r="V2249" s="1044">
        <v>7</v>
      </c>
      <c r="W2249" s="276">
        <v>2</v>
      </c>
      <c r="X2249" s="276">
        <v>8</v>
      </c>
      <c r="Y2249" s="276">
        <v>9</v>
      </c>
      <c r="Z2249" s="276">
        <v>5</v>
      </c>
      <c r="AA2249" s="276">
        <v>10</v>
      </c>
      <c r="AB2249" s="276">
        <v>9</v>
      </c>
      <c r="AC2249" s="276">
        <v>12</v>
      </c>
      <c r="AD2249" s="448"/>
    </row>
    <row r="2250" spans="1:30" ht="20.399999999999999" customHeight="1">
      <c r="A2250" s="794"/>
      <c r="B2250" s="670" t="s">
        <v>1467</v>
      </c>
      <c r="C2250" s="276">
        <v>87</v>
      </c>
      <c r="D2250" s="276">
        <v>87</v>
      </c>
      <c r="E2250" s="276">
        <v>0</v>
      </c>
      <c r="F2250" s="276">
        <v>0</v>
      </c>
      <c r="G2250" s="1043">
        <v>100</v>
      </c>
      <c r="H2250" s="276">
        <v>1</v>
      </c>
      <c r="I2250" s="276">
        <v>0</v>
      </c>
      <c r="J2250" s="276">
        <v>0</v>
      </c>
      <c r="K2250" s="276">
        <v>1</v>
      </c>
      <c r="L2250" s="276">
        <v>1</v>
      </c>
      <c r="M2250" s="276">
        <v>0</v>
      </c>
      <c r="N2250" s="276">
        <v>0</v>
      </c>
      <c r="O2250" s="276">
        <v>0</v>
      </c>
      <c r="P2250" s="276">
        <v>0</v>
      </c>
      <c r="Q2250" s="276">
        <v>0</v>
      </c>
      <c r="R2250" s="276">
        <v>2</v>
      </c>
      <c r="S2250" s="276">
        <v>0</v>
      </c>
      <c r="T2250" s="276">
        <v>2</v>
      </c>
      <c r="U2250" s="276">
        <v>4</v>
      </c>
      <c r="V2250" s="1044">
        <v>4</v>
      </c>
      <c r="W2250" s="276">
        <v>5</v>
      </c>
      <c r="X2250" s="276">
        <v>3</v>
      </c>
      <c r="Y2250" s="276">
        <v>5</v>
      </c>
      <c r="Z2250" s="276">
        <v>9</v>
      </c>
      <c r="AA2250" s="276">
        <v>15</v>
      </c>
      <c r="AB2250" s="276">
        <v>12</v>
      </c>
      <c r="AC2250" s="276">
        <v>24</v>
      </c>
      <c r="AD2250" s="448"/>
    </row>
    <row r="2251" spans="1:30" ht="20.399999999999999" customHeight="1">
      <c r="A2251" s="794"/>
      <c r="B2251" s="670" t="s">
        <v>4104</v>
      </c>
      <c r="C2251" s="276">
        <v>0</v>
      </c>
      <c r="D2251" s="276">
        <v>0</v>
      </c>
      <c r="E2251" s="276">
        <v>0</v>
      </c>
      <c r="F2251" s="276">
        <v>0</v>
      </c>
      <c r="G2251" s="1043">
        <v>0</v>
      </c>
      <c r="H2251" s="276">
        <v>0</v>
      </c>
      <c r="I2251" s="276">
        <v>0</v>
      </c>
      <c r="J2251" s="276">
        <v>0</v>
      </c>
      <c r="K2251" s="276">
        <v>0</v>
      </c>
      <c r="L2251" s="276">
        <v>0</v>
      </c>
      <c r="M2251" s="276">
        <v>0</v>
      </c>
      <c r="N2251" s="276">
        <v>0</v>
      </c>
      <c r="O2251" s="276">
        <v>0</v>
      </c>
      <c r="P2251" s="276">
        <v>0</v>
      </c>
      <c r="Q2251" s="276">
        <v>0</v>
      </c>
      <c r="R2251" s="276">
        <v>0</v>
      </c>
      <c r="S2251" s="276">
        <v>0</v>
      </c>
      <c r="T2251" s="276">
        <v>0</v>
      </c>
      <c r="U2251" s="276">
        <v>0</v>
      </c>
      <c r="V2251" s="1044">
        <v>0</v>
      </c>
      <c r="W2251" s="276">
        <v>0</v>
      </c>
      <c r="X2251" s="276">
        <v>0</v>
      </c>
      <c r="Y2251" s="276">
        <v>0</v>
      </c>
      <c r="Z2251" s="276">
        <v>0</v>
      </c>
      <c r="AA2251" s="276">
        <v>0</v>
      </c>
      <c r="AB2251" s="276">
        <v>0</v>
      </c>
      <c r="AC2251" s="276">
        <v>0</v>
      </c>
      <c r="AD2251" s="448"/>
    </row>
    <row r="2252" spans="1:30" ht="20.399999999999999" customHeight="1">
      <c r="A2252" s="407"/>
      <c r="B2252" s="407"/>
      <c r="C2252" s="407"/>
      <c r="D2252" s="407"/>
      <c r="E2252" s="407"/>
      <c r="F2252" s="407"/>
      <c r="G2252" s="407"/>
      <c r="H2252" s="407"/>
      <c r="I2252" s="407"/>
      <c r="J2252" s="407"/>
      <c r="K2252" s="407"/>
      <c r="L2252" s="407"/>
      <c r="M2252" s="407"/>
      <c r="N2252" s="407"/>
      <c r="O2252" s="407"/>
      <c r="P2252" s="407"/>
      <c r="Q2252" s="407"/>
      <c r="R2252" s="407"/>
      <c r="S2252" s="407"/>
      <c r="T2252" s="407"/>
      <c r="U2252" s="407"/>
      <c r="V2252" s="407"/>
      <c r="W2252" s="407"/>
      <c r="X2252" s="407"/>
      <c r="Y2252" s="407"/>
      <c r="Z2252" s="407"/>
      <c r="AA2252" s="407"/>
      <c r="AB2252" s="407"/>
      <c r="AC2252" s="407"/>
      <c r="AD2252" s="448"/>
    </row>
    <row r="2253" spans="1:30" ht="20.399999999999999" customHeight="1">
      <c r="A2253" s="796" t="s">
        <v>2806</v>
      </c>
      <c r="B2253" s="669" t="s">
        <v>2805</v>
      </c>
      <c r="C2253" s="275">
        <v>130</v>
      </c>
      <c r="D2253" s="275">
        <v>130</v>
      </c>
      <c r="E2253" s="275">
        <v>0</v>
      </c>
      <c r="F2253" s="275">
        <v>0</v>
      </c>
      <c r="G2253" s="1041">
        <v>100</v>
      </c>
      <c r="H2253" s="275">
        <v>1</v>
      </c>
      <c r="I2253" s="275">
        <v>0</v>
      </c>
      <c r="J2253" s="275">
        <v>0</v>
      </c>
      <c r="K2253" s="275">
        <v>1</v>
      </c>
      <c r="L2253" s="275">
        <v>0</v>
      </c>
      <c r="M2253" s="275">
        <v>0</v>
      </c>
      <c r="N2253" s="275">
        <v>0</v>
      </c>
      <c r="O2253" s="275">
        <v>1</v>
      </c>
      <c r="P2253" s="275">
        <v>1</v>
      </c>
      <c r="Q2253" s="275">
        <v>2</v>
      </c>
      <c r="R2253" s="275">
        <v>0</v>
      </c>
      <c r="S2253" s="275">
        <v>1</v>
      </c>
      <c r="T2253" s="275">
        <v>1</v>
      </c>
      <c r="U2253" s="275">
        <v>6</v>
      </c>
      <c r="V2253" s="1042">
        <v>15</v>
      </c>
      <c r="W2253" s="275">
        <v>10</v>
      </c>
      <c r="X2253" s="275">
        <v>13</v>
      </c>
      <c r="Y2253" s="275">
        <v>15</v>
      </c>
      <c r="Z2253" s="275">
        <v>18</v>
      </c>
      <c r="AA2253" s="275">
        <v>16</v>
      </c>
      <c r="AB2253" s="275">
        <v>14</v>
      </c>
      <c r="AC2253" s="275">
        <v>16</v>
      </c>
      <c r="AD2253" s="448"/>
    </row>
    <row r="2254" spans="1:30" ht="20.399999999999999" customHeight="1">
      <c r="A2254" s="794"/>
      <c r="B2254" s="670" t="s">
        <v>1468</v>
      </c>
      <c r="C2254" s="276">
        <v>59</v>
      </c>
      <c r="D2254" s="276">
        <v>59</v>
      </c>
      <c r="E2254" s="276">
        <v>0</v>
      </c>
      <c r="F2254" s="276">
        <v>0</v>
      </c>
      <c r="G2254" s="1043">
        <v>100</v>
      </c>
      <c r="H2254" s="276">
        <v>0</v>
      </c>
      <c r="I2254" s="276">
        <v>0</v>
      </c>
      <c r="J2254" s="276">
        <v>0</v>
      </c>
      <c r="K2254" s="276">
        <v>0</v>
      </c>
      <c r="L2254" s="276">
        <v>0</v>
      </c>
      <c r="M2254" s="276">
        <v>0</v>
      </c>
      <c r="N2254" s="276">
        <v>0</v>
      </c>
      <c r="O2254" s="276">
        <v>0</v>
      </c>
      <c r="P2254" s="276">
        <v>0</v>
      </c>
      <c r="Q2254" s="276">
        <v>2</v>
      </c>
      <c r="R2254" s="276">
        <v>0</v>
      </c>
      <c r="S2254" s="276">
        <v>0</v>
      </c>
      <c r="T2254" s="276">
        <v>1</v>
      </c>
      <c r="U2254" s="276">
        <v>3</v>
      </c>
      <c r="V2254" s="1044">
        <v>7</v>
      </c>
      <c r="W2254" s="276">
        <v>3</v>
      </c>
      <c r="X2254" s="276">
        <v>7</v>
      </c>
      <c r="Y2254" s="276">
        <v>6</v>
      </c>
      <c r="Z2254" s="276">
        <v>10</v>
      </c>
      <c r="AA2254" s="276">
        <v>8</v>
      </c>
      <c r="AB2254" s="276">
        <v>3</v>
      </c>
      <c r="AC2254" s="276">
        <v>9</v>
      </c>
      <c r="AD2254" s="448"/>
    </row>
    <row r="2255" spans="1:30" ht="20.399999999999999" customHeight="1">
      <c r="A2255" s="794"/>
      <c r="B2255" s="670" t="s">
        <v>1467</v>
      </c>
      <c r="C2255" s="276">
        <v>71</v>
      </c>
      <c r="D2255" s="276">
        <v>71</v>
      </c>
      <c r="E2255" s="276">
        <v>0</v>
      </c>
      <c r="F2255" s="276">
        <v>0</v>
      </c>
      <c r="G2255" s="1043">
        <v>100</v>
      </c>
      <c r="H2255" s="276">
        <v>1</v>
      </c>
      <c r="I2255" s="276">
        <v>0</v>
      </c>
      <c r="J2255" s="276">
        <v>0</v>
      </c>
      <c r="K2255" s="276">
        <v>1</v>
      </c>
      <c r="L2255" s="276">
        <v>0</v>
      </c>
      <c r="M2255" s="276">
        <v>0</v>
      </c>
      <c r="N2255" s="276">
        <v>0</v>
      </c>
      <c r="O2255" s="276">
        <v>1</v>
      </c>
      <c r="P2255" s="276">
        <v>1</v>
      </c>
      <c r="Q2255" s="276">
        <v>0</v>
      </c>
      <c r="R2255" s="276">
        <v>0</v>
      </c>
      <c r="S2255" s="276">
        <v>1</v>
      </c>
      <c r="T2255" s="276">
        <v>0</v>
      </c>
      <c r="U2255" s="276">
        <v>3</v>
      </c>
      <c r="V2255" s="1044">
        <v>8</v>
      </c>
      <c r="W2255" s="276">
        <v>7</v>
      </c>
      <c r="X2255" s="276">
        <v>6</v>
      </c>
      <c r="Y2255" s="276">
        <v>9</v>
      </c>
      <c r="Z2255" s="276">
        <v>8</v>
      </c>
      <c r="AA2255" s="276">
        <v>8</v>
      </c>
      <c r="AB2255" s="276">
        <v>11</v>
      </c>
      <c r="AC2255" s="276">
        <v>7</v>
      </c>
      <c r="AD2255" s="448"/>
    </row>
    <row r="2256" spans="1:30" ht="20.399999999999999" customHeight="1">
      <c r="A2256" s="794"/>
      <c r="B2256" s="670" t="s">
        <v>4104</v>
      </c>
      <c r="C2256" s="276">
        <v>0</v>
      </c>
      <c r="D2256" s="276">
        <v>0</v>
      </c>
      <c r="E2256" s="276">
        <v>0</v>
      </c>
      <c r="F2256" s="276">
        <v>0</v>
      </c>
      <c r="G2256" s="1043">
        <v>0</v>
      </c>
      <c r="H2256" s="276">
        <v>0</v>
      </c>
      <c r="I2256" s="276">
        <v>0</v>
      </c>
      <c r="J2256" s="276">
        <v>0</v>
      </c>
      <c r="K2256" s="276">
        <v>0</v>
      </c>
      <c r="L2256" s="276">
        <v>0</v>
      </c>
      <c r="M2256" s="276">
        <v>0</v>
      </c>
      <c r="N2256" s="276">
        <v>0</v>
      </c>
      <c r="O2256" s="276">
        <v>0</v>
      </c>
      <c r="P2256" s="276">
        <v>0</v>
      </c>
      <c r="Q2256" s="276">
        <v>0</v>
      </c>
      <c r="R2256" s="276">
        <v>0</v>
      </c>
      <c r="S2256" s="276">
        <v>0</v>
      </c>
      <c r="T2256" s="276">
        <v>0</v>
      </c>
      <c r="U2256" s="276">
        <v>0</v>
      </c>
      <c r="V2256" s="1044">
        <v>0</v>
      </c>
      <c r="W2256" s="276">
        <v>0</v>
      </c>
      <c r="X2256" s="276">
        <v>0</v>
      </c>
      <c r="Y2256" s="276">
        <v>0</v>
      </c>
      <c r="Z2256" s="276">
        <v>0</v>
      </c>
      <c r="AA2256" s="276">
        <v>0</v>
      </c>
      <c r="AB2256" s="276">
        <v>0</v>
      </c>
      <c r="AC2256" s="276">
        <v>0</v>
      </c>
      <c r="AD2256" s="448"/>
    </row>
    <row r="2257" spans="1:30" ht="20.399999999999999" customHeight="1">
      <c r="A2257" s="407"/>
      <c r="B2257" s="407"/>
      <c r="C2257" s="407"/>
      <c r="D2257" s="407"/>
      <c r="E2257" s="407"/>
      <c r="F2257" s="407"/>
      <c r="G2257" s="407"/>
      <c r="H2257" s="407"/>
      <c r="I2257" s="407"/>
      <c r="J2257" s="407"/>
      <c r="K2257" s="407"/>
      <c r="L2257" s="407"/>
      <c r="M2257" s="407"/>
      <c r="N2257" s="407"/>
      <c r="O2257" s="407"/>
      <c r="P2257" s="407"/>
      <c r="Q2257" s="407"/>
      <c r="R2257" s="407"/>
      <c r="S2257" s="407"/>
      <c r="T2257" s="407"/>
      <c r="U2257" s="407"/>
      <c r="V2257" s="407"/>
      <c r="W2257" s="407"/>
      <c r="X2257" s="407"/>
      <c r="Y2257" s="407"/>
      <c r="Z2257" s="407"/>
      <c r="AA2257" s="407"/>
      <c r="AB2257" s="407"/>
      <c r="AC2257" s="407"/>
      <c r="AD2257" s="448"/>
    </row>
    <row r="2258" spans="1:30" ht="20.399999999999999" customHeight="1">
      <c r="A2258" s="796" t="s">
        <v>2804</v>
      </c>
      <c r="B2258" s="669" t="s">
        <v>2803</v>
      </c>
      <c r="C2258" s="275">
        <v>20</v>
      </c>
      <c r="D2258" s="275">
        <v>20</v>
      </c>
      <c r="E2258" s="275">
        <v>0</v>
      </c>
      <c r="F2258" s="275">
        <v>0</v>
      </c>
      <c r="G2258" s="1041">
        <v>100</v>
      </c>
      <c r="H2258" s="275">
        <v>0</v>
      </c>
      <c r="I2258" s="275">
        <v>0</v>
      </c>
      <c r="J2258" s="275">
        <v>0</v>
      </c>
      <c r="K2258" s="275">
        <v>0</v>
      </c>
      <c r="L2258" s="275">
        <v>0</v>
      </c>
      <c r="M2258" s="275">
        <v>0</v>
      </c>
      <c r="N2258" s="275">
        <v>0</v>
      </c>
      <c r="O2258" s="275">
        <v>0</v>
      </c>
      <c r="P2258" s="275">
        <v>0</v>
      </c>
      <c r="Q2258" s="275">
        <v>0</v>
      </c>
      <c r="R2258" s="275">
        <v>0</v>
      </c>
      <c r="S2258" s="275">
        <v>0</v>
      </c>
      <c r="T2258" s="275">
        <v>1</v>
      </c>
      <c r="U2258" s="275">
        <v>2</v>
      </c>
      <c r="V2258" s="1042">
        <v>1</v>
      </c>
      <c r="W2258" s="275">
        <v>2</v>
      </c>
      <c r="X2258" s="275">
        <v>2</v>
      </c>
      <c r="Y2258" s="275">
        <v>2</v>
      </c>
      <c r="Z2258" s="275">
        <v>2</v>
      </c>
      <c r="AA2258" s="275">
        <v>5</v>
      </c>
      <c r="AB2258" s="275">
        <v>3</v>
      </c>
      <c r="AC2258" s="275">
        <v>0</v>
      </c>
      <c r="AD2258" s="448"/>
    </row>
    <row r="2259" spans="1:30" ht="20.399999999999999" customHeight="1">
      <c r="A2259" s="794"/>
      <c r="B2259" s="670" t="s">
        <v>1468</v>
      </c>
      <c r="C2259" s="276">
        <v>9</v>
      </c>
      <c r="D2259" s="276">
        <v>9</v>
      </c>
      <c r="E2259" s="276">
        <v>0</v>
      </c>
      <c r="F2259" s="276">
        <v>0</v>
      </c>
      <c r="G2259" s="1043">
        <v>100</v>
      </c>
      <c r="H2259" s="276">
        <v>0</v>
      </c>
      <c r="I2259" s="276">
        <v>0</v>
      </c>
      <c r="J2259" s="276">
        <v>0</v>
      </c>
      <c r="K2259" s="276">
        <v>0</v>
      </c>
      <c r="L2259" s="276">
        <v>0</v>
      </c>
      <c r="M2259" s="276">
        <v>0</v>
      </c>
      <c r="N2259" s="276">
        <v>0</v>
      </c>
      <c r="O2259" s="276">
        <v>0</v>
      </c>
      <c r="P2259" s="276">
        <v>0</v>
      </c>
      <c r="Q2259" s="276">
        <v>0</v>
      </c>
      <c r="R2259" s="276">
        <v>0</v>
      </c>
      <c r="S2259" s="276">
        <v>0</v>
      </c>
      <c r="T2259" s="276">
        <v>0</v>
      </c>
      <c r="U2259" s="276">
        <v>2</v>
      </c>
      <c r="V2259" s="1044">
        <v>1</v>
      </c>
      <c r="W2259" s="276">
        <v>2</v>
      </c>
      <c r="X2259" s="276">
        <v>0</v>
      </c>
      <c r="Y2259" s="276">
        <v>0</v>
      </c>
      <c r="Z2259" s="276">
        <v>0</v>
      </c>
      <c r="AA2259" s="276">
        <v>3</v>
      </c>
      <c r="AB2259" s="276">
        <v>1</v>
      </c>
      <c r="AC2259" s="276">
        <v>0</v>
      </c>
      <c r="AD2259" s="448"/>
    </row>
    <row r="2260" spans="1:30" ht="20.399999999999999" customHeight="1">
      <c r="A2260" s="794"/>
      <c r="B2260" s="670" t="s">
        <v>1467</v>
      </c>
      <c r="C2260" s="276">
        <v>11</v>
      </c>
      <c r="D2260" s="276">
        <v>11</v>
      </c>
      <c r="E2260" s="276">
        <v>0</v>
      </c>
      <c r="F2260" s="276">
        <v>0</v>
      </c>
      <c r="G2260" s="1043">
        <v>100</v>
      </c>
      <c r="H2260" s="276">
        <v>0</v>
      </c>
      <c r="I2260" s="276">
        <v>0</v>
      </c>
      <c r="J2260" s="276">
        <v>0</v>
      </c>
      <c r="K2260" s="276">
        <v>0</v>
      </c>
      <c r="L2260" s="276">
        <v>0</v>
      </c>
      <c r="M2260" s="276">
        <v>0</v>
      </c>
      <c r="N2260" s="276">
        <v>0</v>
      </c>
      <c r="O2260" s="276">
        <v>0</v>
      </c>
      <c r="P2260" s="276">
        <v>0</v>
      </c>
      <c r="Q2260" s="276">
        <v>0</v>
      </c>
      <c r="R2260" s="276">
        <v>0</v>
      </c>
      <c r="S2260" s="276">
        <v>0</v>
      </c>
      <c r="T2260" s="276">
        <v>1</v>
      </c>
      <c r="U2260" s="276">
        <v>0</v>
      </c>
      <c r="V2260" s="1044">
        <v>0</v>
      </c>
      <c r="W2260" s="276">
        <v>0</v>
      </c>
      <c r="X2260" s="276">
        <v>2</v>
      </c>
      <c r="Y2260" s="276">
        <v>2</v>
      </c>
      <c r="Z2260" s="276">
        <v>2</v>
      </c>
      <c r="AA2260" s="276">
        <v>2</v>
      </c>
      <c r="AB2260" s="276">
        <v>2</v>
      </c>
      <c r="AC2260" s="276">
        <v>0</v>
      </c>
      <c r="AD2260" s="448"/>
    </row>
    <row r="2261" spans="1:30" ht="20.399999999999999" customHeight="1">
      <c r="A2261" s="794"/>
      <c r="B2261" s="670" t="s">
        <v>4104</v>
      </c>
      <c r="C2261" s="276">
        <v>0</v>
      </c>
      <c r="D2261" s="276">
        <v>0</v>
      </c>
      <c r="E2261" s="276">
        <v>0</v>
      </c>
      <c r="F2261" s="276">
        <v>0</v>
      </c>
      <c r="G2261" s="1043">
        <v>0</v>
      </c>
      <c r="H2261" s="276">
        <v>0</v>
      </c>
      <c r="I2261" s="276">
        <v>0</v>
      </c>
      <c r="J2261" s="276">
        <v>0</v>
      </c>
      <c r="K2261" s="276">
        <v>0</v>
      </c>
      <c r="L2261" s="276">
        <v>0</v>
      </c>
      <c r="M2261" s="276">
        <v>0</v>
      </c>
      <c r="N2261" s="276">
        <v>0</v>
      </c>
      <c r="O2261" s="276">
        <v>0</v>
      </c>
      <c r="P2261" s="276">
        <v>0</v>
      </c>
      <c r="Q2261" s="276">
        <v>0</v>
      </c>
      <c r="R2261" s="276">
        <v>0</v>
      </c>
      <c r="S2261" s="276">
        <v>0</v>
      </c>
      <c r="T2261" s="276">
        <v>0</v>
      </c>
      <c r="U2261" s="276">
        <v>0</v>
      </c>
      <c r="V2261" s="1044">
        <v>0</v>
      </c>
      <c r="W2261" s="276">
        <v>0</v>
      </c>
      <c r="X2261" s="276">
        <v>0</v>
      </c>
      <c r="Y2261" s="276">
        <v>0</v>
      </c>
      <c r="Z2261" s="276">
        <v>0</v>
      </c>
      <c r="AA2261" s="276">
        <v>0</v>
      </c>
      <c r="AB2261" s="276">
        <v>0</v>
      </c>
      <c r="AC2261" s="276">
        <v>0</v>
      </c>
      <c r="AD2261" s="448"/>
    </row>
    <row r="2262" spans="1:30" ht="20.399999999999999" customHeight="1">
      <c r="A2262" s="407"/>
      <c r="B2262" s="407"/>
      <c r="C2262" s="407"/>
      <c r="D2262" s="407"/>
      <c r="E2262" s="407"/>
      <c r="F2262" s="407"/>
      <c r="G2262" s="407"/>
      <c r="H2262" s="407"/>
      <c r="I2262" s="407"/>
      <c r="J2262" s="407"/>
      <c r="K2262" s="407"/>
      <c r="L2262" s="407"/>
      <c r="M2262" s="407"/>
      <c r="N2262" s="407"/>
      <c r="O2262" s="407"/>
      <c r="P2262" s="407"/>
      <c r="Q2262" s="407"/>
      <c r="R2262" s="407"/>
      <c r="S2262" s="407"/>
      <c r="T2262" s="407"/>
      <c r="U2262" s="407"/>
      <c r="V2262" s="407"/>
      <c r="W2262" s="407"/>
      <c r="X2262" s="407"/>
      <c r="Y2262" s="407"/>
      <c r="Z2262" s="407"/>
      <c r="AA2262" s="407"/>
      <c r="AB2262" s="407"/>
      <c r="AC2262" s="407"/>
      <c r="AD2262" s="448"/>
    </row>
    <row r="2263" spans="1:30" ht="20.399999999999999" customHeight="1">
      <c r="A2263" s="796" t="s">
        <v>2802</v>
      </c>
      <c r="B2263" s="669" t="s">
        <v>2801</v>
      </c>
      <c r="C2263" s="275">
        <v>1552</v>
      </c>
      <c r="D2263" s="275">
        <v>1552</v>
      </c>
      <c r="E2263" s="275">
        <v>0</v>
      </c>
      <c r="F2263" s="275">
        <v>0</v>
      </c>
      <c r="G2263" s="1041">
        <v>100</v>
      </c>
      <c r="H2263" s="275">
        <v>0</v>
      </c>
      <c r="I2263" s="275">
        <v>0</v>
      </c>
      <c r="J2263" s="275">
        <v>0</v>
      </c>
      <c r="K2263" s="275">
        <v>0</v>
      </c>
      <c r="L2263" s="275">
        <v>0</v>
      </c>
      <c r="M2263" s="275">
        <v>0</v>
      </c>
      <c r="N2263" s="275">
        <v>0</v>
      </c>
      <c r="O2263" s="275">
        <v>0</v>
      </c>
      <c r="P2263" s="275">
        <v>3</v>
      </c>
      <c r="Q2263" s="275">
        <v>5</v>
      </c>
      <c r="R2263" s="275">
        <v>22</v>
      </c>
      <c r="S2263" s="275">
        <v>50</v>
      </c>
      <c r="T2263" s="275">
        <v>107</v>
      </c>
      <c r="U2263" s="275">
        <v>195</v>
      </c>
      <c r="V2263" s="1042">
        <v>247</v>
      </c>
      <c r="W2263" s="275">
        <v>232</v>
      </c>
      <c r="X2263" s="275">
        <v>220</v>
      </c>
      <c r="Y2263" s="275">
        <v>204</v>
      </c>
      <c r="Z2263" s="275">
        <v>143</v>
      </c>
      <c r="AA2263" s="275">
        <v>69</v>
      </c>
      <c r="AB2263" s="275">
        <v>30</v>
      </c>
      <c r="AC2263" s="275">
        <v>25</v>
      </c>
      <c r="AD2263" s="448"/>
    </row>
    <row r="2264" spans="1:30" ht="20.399999999999999" customHeight="1">
      <c r="A2264" s="794"/>
      <c r="B2264" s="670" t="s">
        <v>1468</v>
      </c>
      <c r="C2264" s="276">
        <v>1320</v>
      </c>
      <c r="D2264" s="276">
        <v>1320</v>
      </c>
      <c r="E2264" s="276">
        <v>0</v>
      </c>
      <c r="F2264" s="276">
        <v>0</v>
      </c>
      <c r="G2264" s="1043">
        <v>100</v>
      </c>
      <c r="H2264" s="276">
        <v>0</v>
      </c>
      <c r="I2264" s="276">
        <v>0</v>
      </c>
      <c r="J2264" s="276">
        <v>0</v>
      </c>
      <c r="K2264" s="276">
        <v>0</v>
      </c>
      <c r="L2264" s="276">
        <v>0</v>
      </c>
      <c r="M2264" s="276">
        <v>0</v>
      </c>
      <c r="N2264" s="276">
        <v>0</v>
      </c>
      <c r="O2264" s="276">
        <v>0</v>
      </c>
      <c r="P2264" s="276">
        <v>3</v>
      </c>
      <c r="Q2264" s="276">
        <v>3</v>
      </c>
      <c r="R2264" s="276">
        <v>20</v>
      </c>
      <c r="S2264" s="276">
        <v>43</v>
      </c>
      <c r="T2264" s="276">
        <v>85</v>
      </c>
      <c r="U2264" s="276">
        <v>165</v>
      </c>
      <c r="V2264" s="1044">
        <v>213</v>
      </c>
      <c r="W2264" s="276">
        <v>191</v>
      </c>
      <c r="X2264" s="276">
        <v>184</v>
      </c>
      <c r="Y2264" s="276">
        <v>182</v>
      </c>
      <c r="Z2264" s="276">
        <v>129</v>
      </c>
      <c r="AA2264" s="276">
        <v>58</v>
      </c>
      <c r="AB2264" s="276">
        <v>25</v>
      </c>
      <c r="AC2264" s="276">
        <v>19</v>
      </c>
      <c r="AD2264" s="448"/>
    </row>
    <row r="2265" spans="1:30" ht="20.399999999999999" customHeight="1">
      <c r="A2265" s="794"/>
      <c r="B2265" s="670" t="s">
        <v>1467</v>
      </c>
      <c r="C2265" s="276">
        <v>232</v>
      </c>
      <c r="D2265" s="276">
        <v>232</v>
      </c>
      <c r="E2265" s="276">
        <v>0</v>
      </c>
      <c r="F2265" s="276">
        <v>0</v>
      </c>
      <c r="G2265" s="1043">
        <v>100</v>
      </c>
      <c r="H2265" s="276">
        <v>0</v>
      </c>
      <c r="I2265" s="276">
        <v>0</v>
      </c>
      <c r="J2265" s="276">
        <v>0</v>
      </c>
      <c r="K2265" s="276">
        <v>0</v>
      </c>
      <c r="L2265" s="276">
        <v>0</v>
      </c>
      <c r="M2265" s="276">
        <v>0</v>
      </c>
      <c r="N2265" s="276">
        <v>0</v>
      </c>
      <c r="O2265" s="276">
        <v>0</v>
      </c>
      <c r="P2265" s="276">
        <v>0</v>
      </c>
      <c r="Q2265" s="276">
        <v>2</v>
      </c>
      <c r="R2265" s="276">
        <v>2</v>
      </c>
      <c r="S2265" s="276">
        <v>7</v>
      </c>
      <c r="T2265" s="276">
        <v>22</v>
      </c>
      <c r="U2265" s="276">
        <v>30</v>
      </c>
      <c r="V2265" s="1044">
        <v>34</v>
      </c>
      <c r="W2265" s="276">
        <v>41</v>
      </c>
      <c r="X2265" s="276">
        <v>36</v>
      </c>
      <c r="Y2265" s="276">
        <v>22</v>
      </c>
      <c r="Z2265" s="276">
        <v>14</v>
      </c>
      <c r="AA2265" s="276">
        <v>11</v>
      </c>
      <c r="AB2265" s="276">
        <v>5</v>
      </c>
      <c r="AC2265" s="276">
        <v>6</v>
      </c>
      <c r="AD2265" s="448"/>
    </row>
    <row r="2266" spans="1:30" ht="20.399999999999999" customHeight="1">
      <c r="A2266" s="794"/>
      <c r="B2266" s="670" t="s">
        <v>4104</v>
      </c>
      <c r="C2266" s="276">
        <v>0</v>
      </c>
      <c r="D2266" s="276">
        <v>0</v>
      </c>
      <c r="E2266" s="276">
        <v>0</v>
      </c>
      <c r="F2266" s="276">
        <v>0</v>
      </c>
      <c r="G2266" s="1043">
        <v>0</v>
      </c>
      <c r="H2266" s="276">
        <v>0</v>
      </c>
      <c r="I2266" s="276">
        <v>0</v>
      </c>
      <c r="J2266" s="276">
        <v>0</v>
      </c>
      <c r="K2266" s="276">
        <v>0</v>
      </c>
      <c r="L2266" s="276">
        <v>0</v>
      </c>
      <c r="M2266" s="276">
        <v>0</v>
      </c>
      <c r="N2266" s="276">
        <v>0</v>
      </c>
      <c r="O2266" s="276">
        <v>0</v>
      </c>
      <c r="P2266" s="276">
        <v>0</v>
      </c>
      <c r="Q2266" s="276">
        <v>0</v>
      </c>
      <c r="R2266" s="276">
        <v>0</v>
      </c>
      <c r="S2266" s="276">
        <v>0</v>
      </c>
      <c r="T2266" s="276">
        <v>0</v>
      </c>
      <c r="U2266" s="276">
        <v>0</v>
      </c>
      <c r="V2266" s="1044">
        <v>0</v>
      </c>
      <c r="W2266" s="276">
        <v>0</v>
      </c>
      <c r="X2266" s="276">
        <v>0</v>
      </c>
      <c r="Y2266" s="276">
        <v>0</v>
      </c>
      <c r="Z2266" s="276">
        <v>0</v>
      </c>
      <c r="AA2266" s="276">
        <v>0</v>
      </c>
      <c r="AB2266" s="276">
        <v>0</v>
      </c>
      <c r="AC2266" s="276">
        <v>0</v>
      </c>
      <c r="AD2266" s="448"/>
    </row>
    <row r="2267" spans="1:30" ht="20.399999999999999" customHeight="1">
      <c r="A2267" s="407"/>
      <c r="B2267" s="407"/>
      <c r="C2267" s="407"/>
      <c r="D2267" s="407"/>
      <c r="E2267" s="407"/>
      <c r="F2267" s="407"/>
      <c r="G2267" s="407"/>
      <c r="H2267" s="407"/>
      <c r="I2267" s="407"/>
      <c r="J2267" s="407"/>
      <c r="K2267" s="407"/>
      <c r="L2267" s="407"/>
      <c r="M2267" s="407"/>
      <c r="N2267" s="407"/>
      <c r="O2267" s="407"/>
      <c r="P2267" s="407"/>
      <c r="Q2267" s="407"/>
      <c r="R2267" s="407"/>
      <c r="S2267" s="407"/>
      <c r="T2267" s="407"/>
      <c r="U2267" s="407"/>
      <c r="V2267" s="407"/>
      <c r="W2267" s="407"/>
      <c r="X2267" s="407"/>
      <c r="Y2267" s="407"/>
      <c r="Z2267" s="407"/>
      <c r="AA2267" s="407"/>
      <c r="AB2267" s="407"/>
      <c r="AC2267" s="407"/>
      <c r="AD2267" s="448"/>
    </row>
    <row r="2268" spans="1:30" ht="20.399999999999999" customHeight="1">
      <c r="A2268" s="796" t="s">
        <v>2800</v>
      </c>
      <c r="B2268" s="669" t="s">
        <v>2799</v>
      </c>
      <c r="C2268" s="275">
        <v>5</v>
      </c>
      <c r="D2268" s="275">
        <v>5</v>
      </c>
      <c r="E2268" s="275">
        <v>0</v>
      </c>
      <c r="F2268" s="275">
        <v>0</v>
      </c>
      <c r="G2268" s="1041">
        <v>100</v>
      </c>
      <c r="H2268" s="275">
        <v>0</v>
      </c>
      <c r="I2268" s="275">
        <v>0</v>
      </c>
      <c r="J2268" s="275">
        <v>0</v>
      </c>
      <c r="K2268" s="275">
        <v>0</v>
      </c>
      <c r="L2268" s="275">
        <v>0</v>
      </c>
      <c r="M2268" s="275">
        <v>0</v>
      </c>
      <c r="N2268" s="275">
        <v>0</v>
      </c>
      <c r="O2268" s="275">
        <v>0</v>
      </c>
      <c r="P2268" s="275">
        <v>0</v>
      </c>
      <c r="Q2268" s="275">
        <v>0</v>
      </c>
      <c r="R2268" s="275">
        <v>0</v>
      </c>
      <c r="S2268" s="275">
        <v>0</v>
      </c>
      <c r="T2268" s="275">
        <v>0</v>
      </c>
      <c r="U2268" s="275">
        <v>1</v>
      </c>
      <c r="V2268" s="1042">
        <v>0</v>
      </c>
      <c r="W2268" s="275">
        <v>0</v>
      </c>
      <c r="X2268" s="275">
        <v>1</v>
      </c>
      <c r="Y2268" s="275">
        <v>0</v>
      </c>
      <c r="Z2268" s="275">
        <v>0</v>
      </c>
      <c r="AA2268" s="275">
        <v>1</v>
      </c>
      <c r="AB2268" s="275">
        <v>0</v>
      </c>
      <c r="AC2268" s="275">
        <v>2</v>
      </c>
      <c r="AD2268" s="448"/>
    </row>
    <row r="2269" spans="1:30" ht="20.399999999999999" customHeight="1">
      <c r="A2269" s="794"/>
      <c r="B2269" s="670" t="s">
        <v>1468</v>
      </c>
      <c r="C2269" s="276">
        <v>1</v>
      </c>
      <c r="D2269" s="276">
        <v>1</v>
      </c>
      <c r="E2269" s="276">
        <v>0</v>
      </c>
      <c r="F2269" s="276">
        <v>0</v>
      </c>
      <c r="G2269" s="1043">
        <v>100</v>
      </c>
      <c r="H2269" s="276">
        <v>0</v>
      </c>
      <c r="I2269" s="276">
        <v>0</v>
      </c>
      <c r="J2269" s="276">
        <v>0</v>
      </c>
      <c r="K2269" s="276">
        <v>0</v>
      </c>
      <c r="L2269" s="276">
        <v>0</v>
      </c>
      <c r="M2269" s="276">
        <v>0</v>
      </c>
      <c r="N2269" s="276">
        <v>0</v>
      </c>
      <c r="O2269" s="276">
        <v>0</v>
      </c>
      <c r="P2269" s="276">
        <v>0</v>
      </c>
      <c r="Q2269" s="276">
        <v>0</v>
      </c>
      <c r="R2269" s="276">
        <v>0</v>
      </c>
      <c r="S2269" s="276">
        <v>0</v>
      </c>
      <c r="T2269" s="276">
        <v>0</v>
      </c>
      <c r="U2269" s="276">
        <v>0</v>
      </c>
      <c r="V2269" s="1044">
        <v>0</v>
      </c>
      <c r="W2269" s="276">
        <v>0</v>
      </c>
      <c r="X2269" s="276">
        <v>0</v>
      </c>
      <c r="Y2269" s="276">
        <v>0</v>
      </c>
      <c r="Z2269" s="276">
        <v>0</v>
      </c>
      <c r="AA2269" s="276">
        <v>0</v>
      </c>
      <c r="AB2269" s="276">
        <v>0</v>
      </c>
      <c r="AC2269" s="276">
        <v>1</v>
      </c>
      <c r="AD2269" s="448"/>
    </row>
    <row r="2270" spans="1:30" ht="20.399999999999999" customHeight="1">
      <c r="A2270" s="794"/>
      <c r="B2270" s="670" t="s">
        <v>1467</v>
      </c>
      <c r="C2270" s="276">
        <v>4</v>
      </c>
      <c r="D2270" s="276">
        <v>4</v>
      </c>
      <c r="E2270" s="276">
        <v>0</v>
      </c>
      <c r="F2270" s="276">
        <v>0</v>
      </c>
      <c r="G2270" s="1043">
        <v>100</v>
      </c>
      <c r="H2270" s="276">
        <v>0</v>
      </c>
      <c r="I2270" s="276">
        <v>0</v>
      </c>
      <c r="J2270" s="276">
        <v>0</v>
      </c>
      <c r="K2270" s="276">
        <v>0</v>
      </c>
      <c r="L2270" s="276">
        <v>0</v>
      </c>
      <c r="M2270" s="276">
        <v>0</v>
      </c>
      <c r="N2270" s="276">
        <v>0</v>
      </c>
      <c r="O2270" s="276">
        <v>0</v>
      </c>
      <c r="P2270" s="276">
        <v>0</v>
      </c>
      <c r="Q2270" s="276">
        <v>0</v>
      </c>
      <c r="R2270" s="276">
        <v>0</v>
      </c>
      <c r="S2270" s="276">
        <v>0</v>
      </c>
      <c r="T2270" s="276">
        <v>0</v>
      </c>
      <c r="U2270" s="276">
        <v>1</v>
      </c>
      <c r="V2270" s="1044">
        <v>0</v>
      </c>
      <c r="W2270" s="276">
        <v>0</v>
      </c>
      <c r="X2270" s="276">
        <v>1</v>
      </c>
      <c r="Y2270" s="276">
        <v>0</v>
      </c>
      <c r="Z2270" s="276">
        <v>0</v>
      </c>
      <c r="AA2270" s="276">
        <v>1</v>
      </c>
      <c r="AB2270" s="276">
        <v>0</v>
      </c>
      <c r="AC2270" s="276">
        <v>1</v>
      </c>
      <c r="AD2270" s="448"/>
    </row>
    <row r="2271" spans="1:30" ht="20.399999999999999" customHeight="1">
      <c r="A2271" s="794"/>
      <c r="B2271" s="670" t="s">
        <v>4104</v>
      </c>
      <c r="C2271" s="276">
        <v>0</v>
      </c>
      <c r="D2271" s="276">
        <v>0</v>
      </c>
      <c r="E2271" s="276">
        <v>0</v>
      </c>
      <c r="F2271" s="276">
        <v>0</v>
      </c>
      <c r="G2271" s="1043">
        <v>0</v>
      </c>
      <c r="H2271" s="276">
        <v>0</v>
      </c>
      <c r="I2271" s="276">
        <v>0</v>
      </c>
      <c r="J2271" s="276">
        <v>0</v>
      </c>
      <c r="K2271" s="276">
        <v>0</v>
      </c>
      <c r="L2271" s="276">
        <v>0</v>
      </c>
      <c r="M2271" s="276">
        <v>0</v>
      </c>
      <c r="N2271" s="276">
        <v>0</v>
      </c>
      <c r="O2271" s="276">
        <v>0</v>
      </c>
      <c r="P2271" s="276">
        <v>0</v>
      </c>
      <c r="Q2271" s="276">
        <v>0</v>
      </c>
      <c r="R2271" s="276">
        <v>0</v>
      </c>
      <c r="S2271" s="276">
        <v>0</v>
      </c>
      <c r="T2271" s="276">
        <v>0</v>
      </c>
      <c r="U2271" s="276">
        <v>0</v>
      </c>
      <c r="V2271" s="1044">
        <v>0</v>
      </c>
      <c r="W2271" s="276">
        <v>0</v>
      </c>
      <c r="X2271" s="276">
        <v>0</v>
      </c>
      <c r="Y2271" s="276">
        <v>0</v>
      </c>
      <c r="Z2271" s="276">
        <v>0</v>
      </c>
      <c r="AA2271" s="276">
        <v>0</v>
      </c>
      <c r="AB2271" s="276">
        <v>0</v>
      </c>
      <c r="AC2271" s="276">
        <v>0</v>
      </c>
      <c r="AD2271" s="448"/>
    </row>
    <row r="2272" spans="1:30" ht="20.399999999999999" customHeight="1">
      <c r="A2272" s="407"/>
      <c r="B2272" s="407"/>
      <c r="C2272" s="407"/>
      <c r="D2272" s="407"/>
      <c r="E2272" s="407"/>
      <c r="F2272" s="407"/>
      <c r="G2272" s="407"/>
      <c r="H2272" s="407"/>
      <c r="I2272" s="407"/>
      <c r="J2272" s="407"/>
      <c r="K2272" s="407"/>
      <c r="L2272" s="407"/>
      <c r="M2272" s="407"/>
      <c r="N2272" s="407"/>
      <c r="O2272" s="407"/>
      <c r="P2272" s="407"/>
      <c r="Q2272" s="407"/>
      <c r="R2272" s="407"/>
      <c r="S2272" s="407"/>
      <c r="T2272" s="407"/>
      <c r="U2272" s="407"/>
      <c r="V2272" s="407"/>
      <c r="W2272" s="407"/>
      <c r="X2272" s="407"/>
      <c r="Y2272" s="407"/>
      <c r="Z2272" s="407"/>
      <c r="AA2272" s="407"/>
      <c r="AB2272" s="407"/>
      <c r="AC2272" s="407"/>
      <c r="AD2272" s="448"/>
    </row>
    <row r="2273" spans="1:30" ht="20.399999999999999" customHeight="1">
      <c r="A2273" s="796" t="s">
        <v>2798</v>
      </c>
      <c r="B2273" s="669" t="s">
        <v>2797</v>
      </c>
      <c r="C2273" s="275">
        <v>192</v>
      </c>
      <c r="D2273" s="275">
        <v>192</v>
      </c>
      <c r="E2273" s="275">
        <v>0</v>
      </c>
      <c r="F2273" s="275">
        <v>0</v>
      </c>
      <c r="G2273" s="1041">
        <v>100</v>
      </c>
      <c r="H2273" s="275">
        <v>3</v>
      </c>
      <c r="I2273" s="275">
        <v>0</v>
      </c>
      <c r="J2273" s="275">
        <v>0</v>
      </c>
      <c r="K2273" s="275">
        <v>3</v>
      </c>
      <c r="L2273" s="275">
        <v>1</v>
      </c>
      <c r="M2273" s="275">
        <v>0</v>
      </c>
      <c r="N2273" s="275">
        <v>0</v>
      </c>
      <c r="O2273" s="275">
        <v>2</v>
      </c>
      <c r="P2273" s="275">
        <v>1</v>
      </c>
      <c r="Q2273" s="275">
        <v>4</v>
      </c>
      <c r="R2273" s="275">
        <v>2</v>
      </c>
      <c r="S2273" s="275">
        <v>1</v>
      </c>
      <c r="T2273" s="275">
        <v>3</v>
      </c>
      <c r="U2273" s="275">
        <v>14</v>
      </c>
      <c r="V2273" s="1042">
        <v>14</v>
      </c>
      <c r="W2273" s="275">
        <v>18</v>
      </c>
      <c r="X2273" s="275">
        <v>20</v>
      </c>
      <c r="Y2273" s="275">
        <v>25</v>
      </c>
      <c r="Z2273" s="275">
        <v>25</v>
      </c>
      <c r="AA2273" s="275">
        <v>24</v>
      </c>
      <c r="AB2273" s="275">
        <v>17</v>
      </c>
      <c r="AC2273" s="275">
        <v>18</v>
      </c>
      <c r="AD2273" s="448"/>
    </row>
    <row r="2274" spans="1:30" ht="20.399999999999999" customHeight="1">
      <c r="A2274" s="669"/>
      <c r="B2274" s="669" t="s">
        <v>2702</v>
      </c>
      <c r="C2274" s="797"/>
      <c r="D2274" s="797"/>
      <c r="E2274" s="797"/>
      <c r="F2274" s="797"/>
      <c r="G2274" s="797"/>
      <c r="H2274" s="797"/>
      <c r="I2274" s="797"/>
      <c r="J2274" s="797"/>
      <c r="K2274" s="797"/>
      <c r="L2274" s="797"/>
      <c r="M2274" s="797"/>
      <c r="N2274" s="797"/>
      <c r="O2274" s="797"/>
      <c r="P2274" s="797"/>
      <c r="Q2274" s="797"/>
      <c r="R2274" s="797"/>
      <c r="S2274" s="797"/>
      <c r="T2274" s="797"/>
      <c r="U2274" s="797"/>
      <c r="V2274" s="797"/>
      <c r="W2274" s="797"/>
      <c r="X2274" s="797"/>
      <c r="Y2274" s="797"/>
      <c r="Z2274" s="797"/>
      <c r="AA2274" s="797"/>
      <c r="AB2274" s="797"/>
      <c r="AC2274" s="797"/>
      <c r="AD2274" s="448"/>
    </row>
    <row r="2275" spans="1:30" ht="20.399999999999999" customHeight="1">
      <c r="A2275" s="794"/>
      <c r="B2275" s="670" t="s">
        <v>1468</v>
      </c>
      <c r="C2275" s="276">
        <v>104</v>
      </c>
      <c r="D2275" s="276">
        <v>104</v>
      </c>
      <c r="E2275" s="276">
        <v>0</v>
      </c>
      <c r="F2275" s="276">
        <v>0</v>
      </c>
      <c r="G2275" s="1043">
        <v>100</v>
      </c>
      <c r="H2275" s="276">
        <v>1</v>
      </c>
      <c r="I2275" s="276">
        <v>0</v>
      </c>
      <c r="J2275" s="276">
        <v>0</v>
      </c>
      <c r="K2275" s="276">
        <v>1</v>
      </c>
      <c r="L2275" s="276">
        <v>1</v>
      </c>
      <c r="M2275" s="276">
        <v>0</v>
      </c>
      <c r="N2275" s="276">
        <v>0</v>
      </c>
      <c r="O2275" s="276">
        <v>0</v>
      </c>
      <c r="P2275" s="276">
        <v>1</v>
      </c>
      <c r="Q2275" s="276">
        <v>2</v>
      </c>
      <c r="R2275" s="276">
        <v>0</v>
      </c>
      <c r="S2275" s="276">
        <v>1</v>
      </c>
      <c r="T2275" s="276">
        <v>1</v>
      </c>
      <c r="U2275" s="276">
        <v>9</v>
      </c>
      <c r="V2275" s="1044">
        <v>8</v>
      </c>
      <c r="W2275" s="276">
        <v>13</v>
      </c>
      <c r="X2275" s="276">
        <v>11</v>
      </c>
      <c r="Y2275" s="276">
        <v>15</v>
      </c>
      <c r="Z2275" s="276">
        <v>19</v>
      </c>
      <c r="AA2275" s="276">
        <v>11</v>
      </c>
      <c r="AB2275" s="276">
        <v>6</v>
      </c>
      <c r="AC2275" s="276">
        <v>5</v>
      </c>
      <c r="AD2275" s="448"/>
    </row>
    <row r="2276" spans="1:30" ht="20.399999999999999" customHeight="1">
      <c r="A2276" s="794"/>
      <c r="B2276" s="670" t="s">
        <v>1467</v>
      </c>
      <c r="C2276" s="276">
        <v>88</v>
      </c>
      <c r="D2276" s="276">
        <v>88</v>
      </c>
      <c r="E2276" s="276">
        <v>0</v>
      </c>
      <c r="F2276" s="276">
        <v>0</v>
      </c>
      <c r="G2276" s="1043">
        <v>100</v>
      </c>
      <c r="H2276" s="276">
        <v>2</v>
      </c>
      <c r="I2276" s="276">
        <v>0</v>
      </c>
      <c r="J2276" s="276">
        <v>0</v>
      </c>
      <c r="K2276" s="276">
        <v>2</v>
      </c>
      <c r="L2276" s="276">
        <v>0</v>
      </c>
      <c r="M2276" s="276">
        <v>0</v>
      </c>
      <c r="N2276" s="276">
        <v>0</v>
      </c>
      <c r="O2276" s="276">
        <v>2</v>
      </c>
      <c r="P2276" s="276">
        <v>0</v>
      </c>
      <c r="Q2276" s="276">
        <v>2</v>
      </c>
      <c r="R2276" s="276">
        <v>2</v>
      </c>
      <c r="S2276" s="276">
        <v>0</v>
      </c>
      <c r="T2276" s="276">
        <v>2</v>
      </c>
      <c r="U2276" s="276">
        <v>5</v>
      </c>
      <c r="V2276" s="1044">
        <v>6</v>
      </c>
      <c r="W2276" s="276">
        <v>5</v>
      </c>
      <c r="X2276" s="276">
        <v>9</v>
      </c>
      <c r="Y2276" s="276">
        <v>10</v>
      </c>
      <c r="Z2276" s="276">
        <v>6</v>
      </c>
      <c r="AA2276" s="276">
        <v>13</v>
      </c>
      <c r="AB2276" s="276">
        <v>11</v>
      </c>
      <c r="AC2276" s="276">
        <v>13</v>
      </c>
      <c r="AD2276" s="448"/>
    </row>
    <row r="2277" spans="1:30" ht="20.399999999999999" customHeight="1">
      <c r="A2277" s="794"/>
      <c r="B2277" s="670" t="s">
        <v>4104</v>
      </c>
      <c r="C2277" s="276">
        <v>0</v>
      </c>
      <c r="D2277" s="276">
        <v>0</v>
      </c>
      <c r="E2277" s="276">
        <v>0</v>
      </c>
      <c r="F2277" s="276">
        <v>0</v>
      </c>
      <c r="G2277" s="1043">
        <v>0</v>
      </c>
      <c r="H2277" s="276">
        <v>0</v>
      </c>
      <c r="I2277" s="276">
        <v>0</v>
      </c>
      <c r="J2277" s="276">
        <v>0</v>
      </c>
      <c r="K2277" s="276">
        <v>0</v>
      </c>
      <c r="L2277" s="276">
        <v>0</v>
      </c>
      <c r="M2277" s="276">
        <v>0</v>
      </c>
      <c r="N2277" s="276">
        <v>0</v>
      </c>
      <c r="O2277" s="276">
        <v>0</v>
      </c>
      <c r="P2277" s="276">
        <v>0</v>
      </c>
      <c r="Q2277" s="276">
        <v>0</v>
      </c>
      <c r="R2277" s="276">
        <v>0</v>
      </c>
      <c r="S2277" s="276">
        <v>0</v>
      </c>
      <c r="T2277" s="276">
        <v>0</v>
      </c>
      <c r="U2277" s="276">
        <v>0</v>
      </c>
      <c r="V2277" s="1044">
        <v>0</v>
      </c>
      <c r="W2277" s="276">
        <v>0</v>
      </c>
      <c r="X2277" s="276">
        <v>0</v>
      </c>
      <c r="Y2277" s="276">
        <v>0</v>
      </c>
      <c r="Z2277" s="276">
        <v>0</v>
      </c>
      <c r="AA2277" s="276">
        <v>0</v>
      </c>
      <c r="AB2277" s="276">
        <v>0</v>
      </c>
      <c r="AC2277" s="276">
        <v>0</v>
      </c>
      <c r="AD2277" s="448"/>
    </row>
    <row r="2278" spans="1:30" ht="20.399999999999999" customHeight="1">
      <c r="A2278" s="407"/>
      <c r="B2278" s="407"/>
      <c r="C2278" s="407"/>
      <c r="D2278" s="407"/>
      <c r="E2278" s="407"/>
      <c r="F2278" s="407"/>
      <c r="G2278" s="407"/>
      <c r="H2278" s="407"/>
      <c r="I2278" s="407"/>
      <c r="J2278" s="407"/>
      <c r="K2278" s="407"/>
      <c r="L2278" s="407"/>
      <c r="M2278" s="407"/>
      <c r="N2278" s="407"/>
      <c r="O2278" s="407"/>
      <c r="P2278" s="407"/>
      <c r="Q2278" s="407"/>
      <c r="R2278" s="407"/>
      <c r="S2278" s="407"/>
      <c r="T2278" s="407"/>
      <c r="U2278" s="407"/>
      <c r="V2278" s="407"/>
      <c r="W2278" s="407"/>
      <c r="X2278" s="407"/>
      <c r="Y2278" s="407"/>
      <c r="Z2278" s="407"/>
      <c r="AA2278" s="407"/>
      <c r="AB2278" s="407"/>
      <c r="AC2278" s="407"/>
      <c r="AD2278" s="448"/>
    </row>
    <row r="2279" spans="1:30" ht="20.399999999999999" customHeight="1">
      <c r="A2279" s="796" t="s">
        <v>2796</v>
      </c>
      <c r="B2279" s="669" t="s">
        <v>2795</v>
      </c>
      <c r="C2279" s="275">
        <v>2</v>
      </c>
      <c r="D2279" s="275">
        <v>2</v>
      </c>
      <c r="E2279" s="275">
        <v>0</v>
      </c>
      <c r="F2279" s="275">
        <v>0</v>
      </c>
      <c r="G2279" s="1041">
        <v>100</v>
      </c>
      <c r="H2279" s="275">
        <v>0</v>
      </c>
      <c r="I2279" s="275">
        <v>0</v>
      </c>
      <c r="J2279" s="275">
        <v>0</v>
      </c>
      <c r="K2279" s="275">
        <v>0</v>
      </c>
      <c r="L2279" s="275">
        <v>0</v>
      </c>
      <c r="M2279" s="275">
        <v>0</v>
      </c>
      <c r="N2279" s="275">
        <v>0</v>
      </c>
      <c r="O2279" s="275">
        <v>0</v>
      </c>
      <c r="P2279" s="275">
        <v>0</v>
      </c>
      <c r="Q2279" s="275">
        <v>0</v>
      </c>
      <c r="R2279" s="275">
        <v>0</v>
      </c>
      <c r="S2279" s="275">
        <v>0</v>
      </c>
      <c r="T2279" s="275">
        <v>0</v>
      </c>
      <c r="U2279" s="275">
        <v>0</v>
      </c>
      <c r="V2279" s="1042">
        <v>0</v>
      </c>
      <c r="W2279" s="275">
        <v>1</v>
      </c>
      <c r="X2279" s="275">
        <v>0</v>
      </c>
      <c r="Y2279" s="275">
        <v>1</v>
      </c>
      <c r="Z2279" s="275">
        <v>0</v>
      </c>
      <c r="AA2279" s="275">
        <v>0</v>
      </c>
      <c r="AB2279" s="275">
        <v>0</v>
      </c>
      <c r="AC2279" s="275">
        <v>0</v>
      </c>
      <c r="AD2279" s="448"/>
    </row>
    <row r="2280" spans="1:30" ht="20.399999999999999" customHeight="1">
      <c r="A2280" s="794"/>
      <c r="B2280" s="670" t="s">
        <v>1468</v>
      </c>
      <c r="C2280" s="276">
        <v>1</v>
      </c>
      <c r="D2280" s="276">
        <v>1</v>
      </c>
      <c r="E2280" s="276">
        <v>0</v>
      </c>
      <c r="F2280" s="276">
        <v>0</v>
      </c>
      <c r="G2280" s="1043">
        <v>100</v>
      </c>
      <c r="H2280" s="276">
        <v>0</v>
      </c>
      <c r="I2280" s="276">
        <v>0</v>
      </c>
      <c r="J2280" s="276">
        <v>0</v>
      </c>
      <c r="K2280" s="276">
        <v>0</v>
      </c>
      <c r="L2280" s="276">
        <v>0</v>
      </c>
      <c r="M2280" s="276">
        <v>0</v>
      </c>
      <c r="N2280" s="276">
        <v>0</v>
      </c>
      <c r="O2280" s="276">
        <v>0</v>
      </c>
      <c r="P2280" s="276">
        <v>0</v>
      </c>
      <c r="Q2280" s="276">
        <v>0</v>
      </c>
      <c r="R2280" s="276">
        <v>0</v>
      </c>
      <c r="S2280" s="276">
        <v>0</v>
      </c>
      <c r="T2280" s="276">
        <v>0</v>
      </c>
      <c r="U2280" s="276">
        <v>0</v>
      </c>
      <c r="V2280" s="1044">
        <v>0</v>
      </c>
      <c r="W2280" s="276">
        <v>1</v>
      </c>
      <c r="X2280" s="276">
        <v>0</v>
      </c>
      <c r="Y2280" s="276">
        <v>0</v>
      </c>
      <c r="Z2280" s="276">
        <v>0</v>
      </c>
      <c r="AA2280" s="276">
        <v>0</v>
      </c>
      <c r="AB2280" s="276">
        <v>0</v>
      </c>
      <c r="AC2280" s="276">
        <v>0</v>
      </c>
      <c r="AD2280" s="448"/>
    </row>
    <row r="2281" spans="1:30" ht="20.399999999999999" customHeight="1">
      <c r="A2281" s="794"/>
      <c r="B2281" s="670" t="s">
        <v>1467</v>
      </c>
      <c r="C2281" s="276">
        <v>1</v>
      </c>
      <c r="D2281" s="276">
        <v>1</v>
      </c>
      <c r="E2281" s="276">
        <v>0</v>
      </c>
      <c r="F2281" s="276">
        <v>0</v>
      </c>
      <c r="G2281" s="1043">
        <v>100</v>
      </c>
      <c r="H2281" s="276">
        <v>0</v>
      </c>
      <c r="I2281" s="276">
        <v>0</v>
      </c>
      <c r="J2281" s="276">
        <v>0</v>
      </c>
      <c r="K2281" s="276">
        <v>0</v>
      </c>
      <c r="L2281" s="276">
        <v>0</v>
      </c>
      <c r="M2281" s="276">
        <v>0</v>
      </c>
      <c r="N2281" s="276">
        <v>0</v>
      </c>
      <c r="O2281" s="276">
        <v>0</v>
      </c>
      <c r="P2281" s="276">
        <v>0</v>
      </c>
      <c r="Q2281" s="276">
        <v>0</v>
      </c>
      <c r="R2281" s="276">
        <v>0</v>
      </c>
      <c r="S2281" s="276">
        <v>0</v>
      </c>
      <c r="T2281" s="276">
        <v>0</v>
      </c>
      <c r="U2281" s="276">
        <v>0</v>
      </c>
      <c r="V2281" s="1044">
        <v>0</v>
      </c>
      <c r="W2281" s="276">
        <v>0</v>
      </c>
      <c r="X2281" s="276">
        <v>0</v>
      </c>
      <c r="Y2281" s="276">
        <v>1</v>
      </c>
      <c r="Z2281" s="276">
        <v>0</v>
      </c>
      <c r="AA2281" s="276">
        <v>0</v>
      </c>
      <c r="AB2281" s="276">
        <v>0</v>
      </c>
      <c r="AC2281" s="276">
        <v>0</v>
      </c>
      <c r="AD2281" s="448"/>
    </row>
    <row r="2282" spans="1:30" ht="20.399999999999999" customHeight="1">
      <c r="A2282" s="794"/>
      <c r="B2282" s="670" t="s">
        <v>4104</v>
      </c>
      <c r="C2282" s="276">
        <v>0</v>
      </c>
      <c r="D2282" s="276">
        <v>0</v>
      </c>
      <c r="E2282" s="276">
        <v>0</v>
      </c>
      <c r="F2282" s="276">
        <v>0</v>
      </c>
      <c r="G2282" s="1043">
        <v>0</v>
      </c>
      <c r="H2282" s="276">
        <v>0</v>
      </c>
      <c r="I2282" s="276">
        <v>0</v>
      </c>
      <c r="J2282" s="276">
        <v>0</v>
      </c>
      <c r="K2282" s="276">
        <v>0</v>
      </c>
      <c r="L2282" s="276">
        <v>0</v>
      </c>
      <c r="M2282" s="276">
        <v>0</v>
      </c>
      <c r="N2282" s="276">
        <v>0</v>
      </c>
      <c r="O2282" s="276">
        <v>0</v>
      </c>
      <c r="P2282" s="276">
        <v>0</v>
      </c>
      <c r="Q2282" s="276">
        <v>0</v>
      </c>
      <c r="R2282" s="276">
        <v>0</v>
      </c>
      <c r="S2282" s="276">
        <v>0</v>
      </c>
      <c r="T2282" s="276">
        <v>0</v>
      </c>
      <c r="U2282" s="276">
        <v>0</v>
      </c>
      <c r="V2282" s="1044">
        <v>0</v>
      </c>
      <c r="W2282" s="276">
        <v>0</v>
      </c>
      <c r="X2282" s="276">
        <v>0</v>
      </c>
      <c r="Y2282" s="276">
        <v>0</v>
      </c>
      <c r="Z2282" s="276">
        <v>0</v>
      </c>
      <c r="AA2282" s="276">
        <v>0</v>
      </c>
      <c r="AB2282" s="276">
        <v>0</v>
      </c>
      <c r="AC2282" s="276">
        <v>0</v>
      </c>
      <c r="AD2282" s="448"/>
    </row>
    <row r="2283" spans="1:30" ht="20.399999999999999" customHeight="1">
      <c r="A2283" s="407"/>
      <c r="B2283" s="407"/>
      <c r="C2283" s="407"/>
      <c r="D2283" s="407"/>
      <c r="E2283" s="407"/>
      <c r="F2283" s="407"/>
      <c r="G2283" s="407"/>
      <c r="H2283" s="407"/>
      <c r="I2283" s="407"/>
      <c r="J2283" s="407"/>
      <c r="K2283" s="407"/>
      <c r="L2283" s="407"/>
      <c r="M2283" s="407"/>
      <c r="N2283" s="407"/>
      <c r="O2283" s="407"/>
      <c r="P2283" s="407"/>
      <c r="Q2283" s="407"/>
      <c r="R2283" s="407"/>
      <c r="S2283" s="407"/>
      <c r="T2283" s="407"/>
      <c r="U2283" s="407"/>
      <c r="V2283" s="407"/>
      <c r="W2283" s="407"/>
      <c r="X2283" s="407"/>
      <c r="Y2283" s="407"/>
      <c r="Z2283" s="407"/>
      <c r="AA2283" s="407"/>
      <c r="AB2283" s="407"/>
      <c r="AC2283" s="407"/>
      <c r="AD2283" s="448"/>
    </row>
    <row r="2284" spans="1:30" ht="20.399999999999999" customHeight="1">
      <c r="A2284" s="796" t="s">
        <v>2794</v>
      </c>
      <c r="B2284" s="669" t="s">
        <v>2793</v>
      </c>
      <c r="C2284" s="275">
        <v>968</v>
      </c>
      <c r="D2284" s="275">
        <v>968</v>
      </c>
      <c r="E2284" s="275">
        <v>0</v>
      </c>
      <c r="F2284" s="275">
        <v>0</v>
      </c>
      <c r="G2284" s="1041">
        <v>100</v>
      </c>
      <c r="H2284" s="275">
        <v>0</v>
      </c>
      <c r="I2284" s="275">
        <v>0</v>
      </c>
      <c r="J2284" s="275">
        <v>0</v>
      </c>
      <c r="K2284" s="275">
        <v>0</v>
      </c>
      <c r="L2284" s="275">
        <v>1</v>
      </c>
      <c r="M2284" s="275">
        <v>0</v>
      </c>
      <c r="N2284" s="275">
        <v>0</v>
      </c>
      <c r="O2284" s="275">
        <v>0</v>
      </c>
      <c r="P2284" s="275">
        <v>0</v>
      </c>
      <c r="Q2284" s="275">
        <v>1</v>
      </c>
      <c r="R2284" s="275">
        <v>7</v>
      </c>
      <c r="S2284" s="275">
        <v>18</v>
      </c>
      <c r="T2284" s="275">
        <v>40</v>
      </c>
      <c r="U2284" s="275">
        <v>74</v>
      </c>
      <c r="V2284" s="1042">
        <v>113</v>
      </c>
      <c r="W2284" s="275">
        <v>108</v>
      </c>
      <c r="X2284" s="275">
        <v>151</v>
      </c>
      <c r="Y2284" s="275">
        <v>150</v>
      </c>
      <c r="Z2284" s="275">
        <v>118</v>
      </c>
      <c r="AA2284" s="275">
        <v>89</v>
      </c>
      <c r="AB2284" s="275">
        <v>66</v>
      </c>
      <c r="AC2284" s="275">
        <v>32</v>
      </c>
      <c r="AD2284" s="448"/>
    </row>
    <row r="2285" spans="1:30" ht="20.399999999999999" customHeight="1">
      <c r="A2285" s="794"/>
      <c r="B2285" s="670" t="s">
        <v>1468</v>
      </c>
      <c r="C2285" s="276">
        <v>634</v>
      </c>
      <c r="D2285" s="276">
        <v>634</v>
      </c>
      <c r="E2285" s="276">
        <v>0</v>
      </c>
      <c r="F2285" s="276">
        <v>0</v>
      </c>
      <c r="G2285" s="1043">
        <v>100</v>
      </c>
      <c r="H2285" s="276">
        <v>0</v>
      </c>
      <c r="I2285" s="276">
        <v>0</v>
      </c>
      <c r="J2285" s="276">
        <v>0</v>
      </c>
      <c r="K2285" s="276">
        <v>0</v>
      </c>
      <c r="L2285" s="276">
        <v>1</v>
      </c>
      <c r="M2285" s="276">
        <v>0</v>
      </c>
      <c r="N2285" s="276">
        <v>0</v>
      </c>
      <c r="O2285" s="276">
        <v>0</v>
      </c>
      <c r="P2285" s="276">
        <v>0</v>
      </c>
      <c r="Q2285" s="276">
        <v>0</v>
      </c>
      <c r="R2285" s="276">
        <v>7</v>
      </c>
      <c r="S2285" s="276">
        <v>13</v>
      </c>
      <c r="T2285" s="276">
        <v>35</v>
      </c>
      <c r="U2285" s="276">
        <v>65</v>
      </c>
      <c r="V2285" s="1044">
        <v>75</v>
      </c>
      <c r="W2285" s="276">
        <v>84</v>
      </c>
      <c r="X2285" s="276">
        <v>104</v>
      </c>
      <c r="Y2285" s="276">
        <v>96</v>
      </c>
      <c r="Z2285" s="276">
        <v>63</v>
      </c>
      <c r="AA2285" s="276">
        <v>47</v>
      </c>
      <c r="AB2285" s="276">
        <v>31</v>
      </c>
      <c r="AC2285" s="276">
        <v>13</v>
      </c>
      <c r="AD2285" s="448"/>
    </row>
    <row r="2286" spans="1:30" ht="20.399999999999999" customHeight="1">
      <c r="A2286" s="794"/>
      <c r="B2286" s="670" t="s">
        <v>1467</v>
      </c>
      <c r="C2286" s="276">
        <v>334</v>
      </c>
      <c r="D2286" s="276">
        <v>334</v>
      </c>
      <c r="E2286" s="276">
        <v>0</v>
      </c>
      <c r="F2286" s="276">
        <v>0</v>
      </c>
      <c r="G2286" s="1043">
        <v>100</v>
      </c>
      <c r="H2286" s="276">
        <v>0</v>
      </c>
      <c r="I2286" s="276">
        <v>0</v>
      </c>
      <c r="J2286" s="276">
        <v>0</v>
      </c>
      <c r="K2286" s="276">
        <v>0</v>
      </c>
      <c r="L2286" s="276">
        <v>0</v>
      </c>
      <c r="M2286" s="276">
        <v>0</v>
      </c>
      <c r="N2286" s="276">
        <v>0</v>
      </c>
      <c r="O2286" s="276">
        <v>0</v>
      </c>
      <c r="P2286" s="276">
        <v>0</v>
      </c>
      <c r="Q2286" s="276">
        <v>1</v>
      </c>
      <c r="R2286" s="276">
        <v>0</v>
      </c>
      <c r="S2286" s="276">
        <v>5</v>
      </c>
      <c r="T2286" s="276">
        <v>5</v>
      </c>
      <c r="U2286" s="276">
        <v>9</v>
      </c>
      <c r="V2286" s="1044">
        <v>38</v>
      </c>
      <c r="W2286" s="276">
        <v>24</v>
      </c>
      <c r="X2286" s="276">
        <v>47</v>
      </c>
      <c r="Y2286" s="276">
        <v>54</v>
      </c>
      <c r="Z2286" s="276">
        <v>55</v>
      </c>
      <c r="AA2286" s="276">
        <v>42</v>
      </c>
      <c r="AB2286" s="276">
        <v>35</v>
      </c>
      <c r="AC2286" s="276">
        <v>19</v>
      </c>
      <c r="AD2286" s="448"/>
    </row>
    <row r="2287" spans="1:30" ht="20.399999999999999" customHeight="1">
      <c r="A2287" s="794"/>
      <c r="B2287" s="670" t="s">
        <v>4104</v>
      </c>
      <c r="C2287" s="276">
        <v>0</v>
      </c>
      <c r="D2287" s="276">
        <v>0</v>
      </c>
      <c r="E2287" s="276">
        <v>0</v>
      </c>
      <c r="F2287" s="276">
        <v>0</v>
      </c>
      <c r="G2287" s="1043">
        <v>0</v>
      </c>
      <c r="H2287" s="276">
        <v>0</v>
      </c>
      <c r="I2287" s="276">
        <v>0</v>
      </c>
      <c r="J2287" s="276">
        <v>0</v>
      </c>
      <c r="K2287" s="276">
        <v>0</v>
      </c>
      <c r="L2287" s="276">
        <v>0</v>
      </c>
      <c r="M2287" s="276">
        <v>0</v>
      </c>
      <c r="N2287" s="276">
        <v>0</v>
      </c>
      <c r="O2287" s="276">
        <v>0</v>
      </c>
      <c r="P2287" s="276">
        <v>0</v>
      </c>
      <c r="Q2287" s="276">
        <v>0</v>
      </c>
      <c r="R2287" s="276">
        <v>0</v>
      </c>
      <c r="S2287" s="276">
        <v>0</v>
      </c>
      <c r="T2287" s="276">
        <v>0</v>
      </c>
      <c r="U2287" s="276">
        <v>0</v>
      </c>
      <c r="V2287" s="1044">
        <v>0</v>
      </c>
      <c r="W2287" s="276">
        <v>0</v>
      </c>
      <c r="X2287" s="276">
        <v>0</v>
      </c>
      <c r="Y2287" s="276">
        <v>0</v>
      </c>
      <c r="Z2287" s="276">
        <v>0</v>
      </c>
      <c r="AA2287" s="276">
        <v>0</v>
      </c>
      <c r="AB2287" s="276">
        <v>0</v>
      </c>
      <c r="AC2287" s="276">
        <v>0</v>
      </c>
      <c r="AD2287" s="448"/>
    </row>
    <row r="2288" spans="1:30" ht="20.399999999999999" customHeight="1">
      <c r="A2288" s="407"/>
      <c r="B2288" s="407"/>
      <c r="C2288" s="407"/>
      <c r="D2288" s="407"/>
      <c r="E2288" s="407"/>
      <c r="F2288" s="407"/>
      <c r="G2288" s="407"/>
      <c r="H2288" s="407"/>
      <c r="I2288" s="407"/>
      <c r="J2288" s="407"/>
      <c r="K2288" s="407"/>
      <c r="L2288" s="407"/>
      <c r="M2288" s="407"/>
      <c r="N2288" s="407"/>
      <c r="O2288" s="407"/>
      <c r="P2288" s="407"/>
      <c r="Q2288" s="407"/>
      <c r="R2288" s="407"/>
      <c r="S2288" s="407"/>
      <c r="T2288" s="407"/>
      <c r="U2288" s="407"/>
      <c r="V2288" s="407"/>
      <c r="W2288" s="407"/>
      <c r="X2288" s="407"/>
      <c r="Y2288" s="407"/>
      <c r="Z2288" s="407"/>
      <c r="AA2288" s="407"/>
      <c r="AB2288" s="407"/>
      <c r="AC2288" s="407"/>
      <c r="AD2288" s="448"/>
    </row>
    <row r="2289" spans="1:30" ht="20.399999999999999" customHeight="1">
      <c r="A2289" s="796" t="s">
        <v>2792</v>
      </c>
      <c r="B2289" s="669" t="s">
        <v>2791</v>
      </c>
      <c r="C2289" s="275">
        <v>53</v>
      </c>
      <c r="D2289" s="275">
        <v>53</v>
      </c>
      <c r="E2289" s="275">
        <v>0</v>
      </c>
      <c r="F2289" s="275">
        <v>0</v>
      </c>
      <c r="G2289" s="1041">
        <v>100</v>
      </c>
      <c r="H2289" s="275">
        <v>0</v>
      </c>
      <c r="I2289" s="275">
        <v>0</v>
      </c>
      <c r="J2289" s="275">
        <v>0</v>
      </c>
      <c r="K2289" s="275">
        <v>0</v>
      </c>
      <c r="L2289" s="275">
        <v>0</v>
      </c>
      <c r="M2289" s="275">
        <v>0</v>
      </c>
      <c r="N2289" s="275">
        <v>0</v>
      </c>
      <c r="O2289" s="275">
        <v>0</v>
      </c>
      <c r="P2289" s="275">
        <v>0</v>
      </c>
      <c r="Q2289" s="275">
        <v>1</v>
      </c>
      <c r="R2289" s="275">
        <v>0</v>
      </c>
      <c r="S2289" s="275">
        <v>0</v>
      </c>
      <c r="T2289" s="275">
        <v>4</v>
      </c>
      <c r="U2289" s="275">
        <v>2</v>
      </c>
      <c r="V2289" s="1042">
        <v>3</v>
      </c>
      <c r="W2289" s="275">
        <v>6</v>
      </c>
      <c r="X2289" s="275">
        <v>5</v>
      </c>
      <c r="Y2289" s="275">
        <v>10</v>
      </c>
      <c r="Z2289" s="275">
        <v>8</v>
      </c>
      <c r="AA2289" s="275">
        <v>7</v>
      </c>
      <c r="AB2289" s="275">
        <v>3</v>
      </c>
      <c r="AC2289" s="275">
        <v>4</v>
      </c>
      <c r="AD2289" s="448"/>
    </row>
    <row r="2290" spans="1:30" ht="20.399999999999999" customHeight="1">
      <c r="A2290" s="794"/>
      <c r="B2290" s="670" t="s">
        <v>1468</v>
      </c>
      <c r="C2290" s="276">
        <v>18</v>
      </c>
      <c r="D2290" s="276">
        <v>18</v>
      </c>
      <c r="E2290" s="276">
        <v>0</v>
      </c>
      <c r="F2290" s="276">
        <v>0</v>
      </c>
      <c r="G2290" s="1043">
        <v>100</v>
      </c>
      <c r="H2290" s="276">
        <v>0</v>
      </c>
      <c r="I2290" s="276">
        <v>0</v>
      </c>
      <c r="J2290" s="276">
        <v>0</v>
      </c>
      <c r="K2290" s="276">
        <v>0</v>
      </c>
      <c r="L2290" s="276">
        <v>0</v>
      </c>
      <c r="M2290" s="276">
        <v>0</v>
      </c>
      <c r="N2290" s="276">
        <v>0</v>
      </c>
      <c r="O2290" s="276">
        <v>0</v>
      </c>
      <c r="P2290" s="276">
        <v>0</v>
      </c>
      <c r="Q2290" s="276">
        <v>1</v>
      </c>
      <c r="R2290" s="276">
        <v>0</v>
      </c>
      <c r="S2290" s="276">
        <v>0</v>
      </c>
      <c r="T2290" s="276">
        <v>2</v>
      </c>
      <c r="U2290" s="276">
        <v>0</v>
      </c>
      <c r="V2290" s="1044">
        <v>1</v>
      </c>
      <c r="W2290" s="276">
        <v>5</v>
      </c>
      <c r="X2290" s="276">
        <v>1</v>
      </c>
      <c r="Y2290" s="276">
        <v>2</v>
      </c>
      <c r="Z2290" s="276">
        <v>3</v>
      </c>
      <c r="AA2290" s="276">
        <v>2</v>
      </c>
      <c r="AB2290" s="276">
        <v>1</v>
      </c>
      <c r="AC2290" s="276">
        <v>0</v>
      </c>
      <c r="AD2290" s="448"/>
    </row>
    <row r="2291" spans="1:30" ht="20.399999999999999" customHeight="1">
      <c r="A2291" s="794"/>
      <c r="B2291" s="670" t="s">
        <v>1467</v>
      </c>
      <c r="C2291" s="276">
        <v>35</v>
      </c>
      <c r="D2291" s="276">
        <v>35</v>
      </c>
      <c r="E2291" s="276">
        <v>0</v>
      </c>
      <c r="F2291" s="276">
        <v>0</v>
      </c>
      <c r="G2291" s="1043">
        <v>100</v>
      </c>
      <c r="H2291" s="276">
        <v>0</v>
      </c>
      <c r="I2291" s="276">
        <v>0</v>
      </c>
      <c r="J2291" s="276">
        <v>0</v>
      </c>
      <c r="K2291" s="276">
        <v>0</v>
      </c>
      <c r="L2291" s="276">
        <v>0</v>
      </c>
      <c r="M2291" s="276">
        <v>0</v>
      </c>
      <c r="N2291" s="276">
        <v>0</v>
      </c>
      <c r="O2291" s="276">
        <v>0</v>
      </c>
      <c r="P2291" s="276">
        <v>0</v>
      </c>
      <c r="Q2291" s="276">
        <v>0</v>
      </c>
      <c r="R2291" s="276">
        <v>0</v>
      </c>
      <c r="S2291" s="276">
        <v>0</v>
      </c>
      <c r="T2291" s="276">
        <v>2</v>
      </c>
      <c r="U2291" s="276">
        <v>2</v>
      </c>
      <c r="V2291" s="1044">
        <v>2</v>
      </c>
      <c r="W2291" s="276">
        <v>1</v>
      </c>
      <c r="X2291" s="276">
        <v>4</v>
      </c>
      <c r="Y2291" s="276">
        <v>8</v>
      </c>
      <c r="Z2291" s="276">
        <v>5</v>
      </c>
      <c r="AA2291" s="276">
        <v>5</v>
      </c>
      <c r="AB2291" s="276">
        <v>2</v>
      </c>
      <c r="AC2291" s="276">
        <v>4</v>
      </c>
      <c r="AD2291" s="448"/>
    </row>
    <row r="2292" spans="1:30" ht="20.399999999999999" customHeight="1">
      <c r="A2292" s="794"/>
      <c r="B2292" s="670" t="s">
        <v>4104</v>
      </c>
      <c r="C2292" s="276">
        <v>0</v>
      </c>
      <c r="D2292" s="276">
        <v>0</v>
      </c>
      <c r="E2292" s="276">
        <v>0</v>
      </c>
      <c r="F2292" s="276">
        <v>0</v>
      </c>
      <c r="G2292" s="1043">
        <v>0</v>
      </c>
      <c r="H2292" s="276">
        <v>0</v>
      </c>
      <c r="I2292" s="276">
        <v>0</v>
      </c>
      <c r="J2292" s="276">
        <v>0</v>
      </c>
      <c r="K2292" s="276">
        <v>0</v>
      </c>
      <c r="L2292" s="276">
        <v>0</v>
      </c>
      <c r="M2292" s="276">
        <v>0</v>
      </c>
      <c r="N2292" s="276">
        <v>0</v>
      </c>
      <c r="O2292" s="276">
        <v>0</v>
      </c>
      <c r="P2292" s="276">
        <v>0</v>
      </c>
      <c r="Q2292" s="276">
        <v>0</v>
      </c>
      <c r="R2292" s="276">
        <v>0</v>
      </c>
      <c r="S2292" s="276">
        <v>0</v>
      </c>
      <c r="T2292" s="276">
        <v>0</v>
      </c>
      <c r="U2292" s="276">
        <v>0</v>
      </c>
      <c r="V2292" s="1044">
        <v>0</v>
      </c>
      <c r="W2292" s="276">
        <v>0</v>
      </c>
      <c r="X2292" s="276">
        <v>0</v>
      </c>
      <c r="Y2292" s="276">
        <v>0</v>
      </c>
      <c r="Z2292" s="276">
        <v>0</v>
      </c>
      <c r="AA2292" s="276">
        <v>0</v>
      </c>
      <c r="AB2292" s="276">
        <v>0</v>
      </c>
      <c r="AC2292" s="276">
        <v>0</v>
      </c>
      <c r="AD2292" s="448"/>
    </row>
    <row r="2293" spans="1:30" ht="20.399999999999999" customHeight="1">
      <c r="A2293" s="407"/>
      <c r="B2293" s="407"/>
      <c r="C2293" s="407"/>
      <c r="D2293" s="407"/>
      <c r="E2293" s="407"/>
      <c r="F2293" s="407"/>
      <c r="G2293" s="407"/>
      <c r="H2293" s="407"/>
      <c r="I2293" s="407"/>
      <c r="J2293" s="407"/>
      <c r="K2293" s="407"/>
      <c r="L2293" s="407"/>
      <c r="M2293" s="407"/>
      <c r="N2293" s="407"/>
      <c r="O2293" s="407"/>
      <c r="P2293" s="407"/>
      <c r="Q2293" s="407"/>
      <c r="R2293" s="407"/>
      <c r="S2293" s="407"/>
      <c r="T2293" s="407"/>
      <c r="U2293" s="407"/>
      <c r="V2293" s="407"/>
      <c r="W2293" s="407"/>
      <c r="X2293" s="407"/>
      <c r="Y2293" s="407"/>
      <c r="Z2293" s="407"/>
      <c r="AA2293" s="407"/>
      <c r="AB2293" s="407"/>
      <c r="AC2293" s="407"/>
      <c r="AD2293" s="448"/>
    </row>
    <row r="2294" spans="1:30" ht="20.399999999999999" customHeight="1">
      <c r="A2294" s="796" t="s">
        <v>2790</v>
      </c>
      <c r="B2294" s="669" t="s">
        <v>2789</v>
      </c>
      <c r="C2294" s="275">
        <v>1449</v>
      </c>
      <c r="D2294" s="275">
        <v>1449</v>
      </c>
      <c r="E2294" s="275">
        <v>0</v>
      </c>
      <c r="F2294" s="275">
        <v>0</v>
      </c>
      <c r="G2294" s="1041">
        <v>100</v>
      </c>
      <c r="H2294" s="275">
        <v>1</v>
      </c>
      <c r="I2294" s="275">
        <v>0</v>
      </c>
      <c r="J2294" s="275">
        <v>0</v>
      </c>
      <c r="K2294" s="275">
        <v>1</v>
      </c>
      <c r="L2294" s="275">
        <v>0</v>
      </c>
      <c r="M2294" s="275">
        <v>0</v>
      </c>
      <c r="N2294" s="275">
        <v>0</v>
      </c>
      <c r="O2294" s="275">
        <v>0</v>
      </c>
      <c r="P2294" s="275">
        <v>1</v>
      </c>
      <c r="Q2294" s="275">
        <v>6</v>
      </c>
      <c r="R2294" s="275">
        <v>7</v>
      </c>
      <c r="S2294" s="275">
        <v>19</v>
      </c>
      <c r="T2294" s="275">
        <v>56</v>
      </c>
      <c r="U2294" s="275">
        <v>67</v>
      </c>
      <c r="V2294" s="1042">
        <v>141</v>
      </c>
      <c r="W2294" s="275">
        <v>159</v>
      </c>
      <c r="X2294" s="275">
        <v>205</v>
      </c>
      <c r="Y2294" s="275">
        <v>210</v>
      </c>
      <c r="Z2294" s="275">
        <v>191</v>
      </c>
      <c r="AA2294" s="275">
        <v>184</v>
      </c>
      <c r="AB2294" s="275">
        <v>109</v>
      </c>
      <c r="AC2294" s="275">
        <v>93</v>
      </c>
      <c r="AD2294" s="448"/>
    </row>
    <row r="2295" spans="1:30" ht="20.399999999999999" customHeight="1">
      <c r="A2295" s="794"/>
      <c r="B2295" s="670" t="s">
        <v>1468</v>
      </c>
      <c r="C2295" s="276">
        <v>899</v>
      </c>
      <c r="D2295" s="276">
        <v>899</v>
      </c>
      <c r="E2295" s="276">
        <v>0</v>
      </c>
      <c r="F2295" s="276">
        <v>0</v>
      </c>
      <c r="G2295" s="1043">
        <v>100</v>
      </c>
      <c r="H2295" s="276">
        <v>0</v>
      </c>
      <c r="I2295" s="276">
        <v>0</v>
      </c>
      <c r="J2295" s="276">
        <v>0</v>
      </c>
      <c r="K2295" s="276">
        <v>0</v>
      </c>
      <c r="L2295" s="276">
        <v>0</v>
      </c>
      <c r="M2295" s="276">
        <v>0</v>
      </c>
      <c r="N2295" s="276">
        <v>0</v>
      </c>
      <c r="O2295" s="276">
        <v>0</v>
      </c>
      <c r="P2295" s="276">
        <v>1</v>
      </c>
      <c r="Q2295" s="276">
        <v>3</v>
      </c>
      <c r="R2295" s="276">
        <v>5</v>
      </c>
      <c r="S2295" s="276">
        <v>12</v>
      </c>
      <c r="T2295" s="276">
        <v>45</v>
      </c>
      <c r="U2295" s="276">
        <v>52</v>
      </c>
      <c r="V2295" s="1044">
        <v>105</v>
      </c>
      <c r="W2295" s="276">
        <v>118</v>
      </c>
      <c r="X2295" s="276">
        <v>128</v>
      </c>
      <c r="Y2295" s="276">
        <v>129</v>
      </c>
      <c r="Z2295" s="276">
        <v>106</v>
      </c>
      <c r="AA2295" s="276">
        <v>97</v>
      </c>
      <c r="AB2295" s="276">
        <v>57</v>
      </c>
      <c r="AC2295" s="276">
        <v>41</v>
      </c>
      <c r="AD2295" s="448"/>
    </row>
    <row r="2296" spans="1:30" ht="20.399999999999999" customHeight="1">
      <c r="A2296" s="794"/>
      <c r="B2296" s="670" t="s">
        <v>1467</v>
      </c>
      <c r="C2296" s="276">
        <v>550</v>
      </c>
      <c r="D2296" s="276">
        <v>550</v>
      </c>
      <c r="E2296" s="276">
        <v>0</v>
      </c>
      <c r="F2296" s="276">
        <v>0</v>
      </c>
      <c r="G2296" s="1043">
        <v>100</v>
      </c>
      <c r="H2296" s="276">
        <v>1</v>
      </c>
      <c r="I2296" s="276">
        <v>0</v>
      </c>
      <c r="J2296" s="276">
        <v>0</v>
      </c>
      <c r="K2296" s="276">
        <v>1</v>
      </c>
      <c r="L2296" s="276">
        <v>0</v>
      </c>
      <c r="M2296" s="276">
        <v>0</v>
      </c>
      <c r="N2296" s="276">
        <v>0</v>
      </c>
      <c r="O2296" s="276">
        <v>0</v>
      </c>
      <c r="P2296" s="276">
        <v>0</v>
      </c>
      <c r="Q2296" s="276">
        <v>3</v>
      </c>
      <c r="R2296" s="276">
        <v>2</v>
      </c>
      <c r="S2296" s="276">
        <v>7</v>
      </c>
      <c r="T2296" s="276">
        <v>11</v>
      </c>
      <c r="U2296" s="276">
        <v>15</v>
      </c>
      <c r="V2296" s="1044">
        <v>36</v>
      </c>
      <c r="W2296" s="276">
        <v>41</v>
      </c>
      <c r="X2296" s="276">
        <v>77</v>
      </c>
      <c r="Y2296" s="276">
        <v>81</v>
      </c>
      <c r="Z2296" s="276">
        <v>85</v>
      </c>
      <c r="AA2296" s="276">
        <v>87</v>
      </c>
      <c r="AB2296" s="276">
        <v>52</v>
      </c>
      <c r="AC2296" s="276">
        <v>52</v>
      </c>
      <c r="AD2296" s="448"/>
    </row>
    <row r="2297" spans="1:30" ht="20.399999999999999" customHeight="1">
      <c r="A2297" s="794"/>
      <c r="B2297" s="670" t="s">
        <v>4104</v>
      </c>
      <c r="C2297" s="276">
        <v>0</v>
      </c>
      <c r="D2297" s="276">
        <v>0</v>
      </c>
      <c r="E2297" s="276">
        <v>0</v>
      </c>
      <c r="F2297" s="276">
        <v>0</v>
      </c>
      <c r="G2297" s="1043">
        <v>0</v>
      </c>
      <c r="H2297" s="276">
        <v>0</v>
      </c>
      <c r="I2297" s="276">
        <v>0</v>
      </c>
      <c r="J2297" s="276">
        <v>0</v>
      </c>
      <c r="K2297" s="276">
        <v>0</v>
      </c>
      <c r="L2297" s="276">
        <v>0</v>
      </c>
      <c r="M2297" s="276">
        <v>0</v>
      </c>
      <c r="N2297" s="276">
        <v>0</v>
      </c>
      <c r="O2297" s="276">
        <v>0</v>
      </c>
      <c r="P2297" s="276">
        <v>0</v>
      </c>
      <c r="Q2297" s="276">
        <v>0</v>
      </c>
      <c r="R2297" s="276">
        <v>0</v>
      </c>
      <c r="S2297" s="276">
        <v>0</v>
      </c>
      <c r="T2297" s="276">
        <v>0</v>
      </c>
      <c r="U2297" s="276">
        <v>0</v>
      </c>
      <c r="V2297" s="1044">
        <v>0</v>
      </c>
      <c r="W2297" s="276">
        <v>0</v>
      </c>
      <c r="X2297" s="276">
        <v>0</v>
      </c>
      <c r="Y2297" s="276">
        <v>0</v>
      </c>
      <c r="Z2297" s="276">
        <v>0</v>
      </c>
      <c r="AA2297" s="276">
        <v>0</v>
      </c>
      <c r="AB2297" s="276">
        <v>0</v>
      </c>
      <c r="AC2297" s="276">
        <v>0</v>
      </c>
      <c r="AD2297" s="448"/>
    </row>
    <row r="2298" spans="1:30" ht="20.399999999999999" customHeight="1">
      <c r="A2298" s="407"/>
      <c r="B2298" s="407"/>
      <c r="C2298" s="407"/>
      <c r="D2298" s="407"/>
      <c r="E2298" s="407"/>
      <c r="F2298" s="407"/>
      <c r="G2298" s="407"/>
      <c r="H2298" s="407"/>
      <c r="I2298" s="407"/>
      <c r="J2298" s="407"/>
      <c r="K2298" s="407"/>
      <c r="L2298" s="407"/>
      <c r="M2298" s="407"/>
      <c r="N2298" s="407"/>
      <c r="O2298" s="407"/>
      <c r="P2298" s="407"/>
      <c r="Q2298" s="407"/>
      <c r="R2298" s="407"/>
      <c r="S2298" s="407"/>
      <c r="T2298" s="407"/>
      <c r="U2298" s="407"/>
      <c r="V2298" s="407"/>
      <c r="W2298" s="407"/>
      <c r="X2298" s="407"/>
      <c r="Y2298" s="407"/>
      <c r="Z2298" s="407"/>
      <c r="AA2298" s="407"/>
      <c r="AB2298" s="407"/>
      <c r="AC2298" s="407"/>
      <c r="AD2298" s="448"/>
    </row>
    <row r="2299" spans="1:30" ht="20.399999999999999" customHeight="1">
      <c r="A2299" s="796" t="s">
        <v>2788</v>
      </c>
      <c r="B2299" s="669" t="s">
        <v>2787</v>
      </c>
      <c r="C2299" s="275">
        <v>116</v>
      </c>
      <c r="D2299" s="275">
        <v>116</v>
      </c>
      <c r="E2299" s="275">
        <v>0</v>
      </c>
      <c r="F2299" s="275">
        <v>0</v>
      </c>
      <c r="G2299" s="1041">
        <v>100</v>
      </c>
      <c r="H2299" s="275">
        <v>0</v>
      </c>
      <c r="I2299" s="275">
        <v>0</v>
      </c>
      <c r="J2299" s="275">
        <v>0</v>
      </c>
      <c r="K2299" s="275">
        <v>0</v>
      </c>
      <c r="L2299" s="275">
        <v>0</v>
      </c>
      <c r="M2299" s="275">
        <v>0</v>
      </c>
      <c r="N2299" s="275">
        <v>0</v>
      </c>
      <c r="O2299" s="275">
        <v>0</v>
      </c>
      <c r="P2299" s="275">
        <v>2</v>
      </c>
      <c r="Q2299" s="275">
        <v>1</v>
      </c>
      <c r="R2299" s="275">
        <v>0</v>
      </c>
      <c r="S2299" s="275">
        <v>2</v>
      </c>
      <c r="T2299" s="275">
        <v>2</v>
      </c>
      <c r="U2299" s="275">
        <v>1</v>
      </c>
      <c r="V2299" s="1042">
        <v>1</v>
      </c>
      <c r="W2299" s="275">
        <v>4</v>
      </c>
      <c r="X2299" s="275">
        <v>5</v>
      </c>
      <c r="Y2299" s="275">
        <v>13</v>
      </c>
      <c r="Z2299" s="275">
        <v>9</v>
      </c>
      <c r="AA2299" s="275">
        <v>16</v>
      </c>
      <c r="AB2299" s="275">
        <v>19</v>
      </c>
      <c r="AC2299" s="275">
        <v>41</v>
      </c>
      <c r="AD2299" s="448"/>
    </row>
    <row r="2300" spans="1:30" ht="20.399999999999999" customHeight="1">
      <c r="A2300" s="794"/>
      <c r="B2300" s="670" t="s">
        <v>1468</v>
      </c>
      <c r="C2300" s="276">
        <v>46</v>
      </c>
      <c r="D2300" s="276">
        <v>46</v>
      </c>
      <c r="E2300" s="276">
        <v>0</v>
      </c>
      <c r="F2300" s="276">
        <v>0</v>
      </c>
      <c r="G2300" s="1043">
        <v>100</v>
      </c>
      <c r="H2300" s="276">
        <v>0</v>
      </c>
      <c r="I2300" s="276">
        <v>0</v>
      </c>
      <c r="J2300" s="276">
        <v>0</v>
      </c>
      <c r="K2300" s="276">
        <v>0</v>
      </c>
      <c r="L2300" s="276">
        <v>0</v>
      </c>
      <c r="M2300" s="276">
        <v>0</v>
      </c>
      <c r="N2300" s="276">
        <v>0</v>
      </c>
      <c r="O2300" s="276">
        <v>0</v>
      </c>
      <c r="P2300" s="276">
        <v>1</v>
      </c>
      <c r="Q2300" s="276">
        <v>0</v>
      </c>
      <c r="R2300" s="276">
        <v>0</v>
      </c>
      <c r="S2300" s="276">
        <v>1</v>
      </c>
      <c r="T2300" s="276">
        <v>0</v>
      </c>
      <c r="U2300" s="276">
        <v>1</v>
      </c>
      <c r="V2300" s="1044">
        <v>0</v>
      </c>
      <c r="W2300" s="276">
        <v>0</v>
      </c>
      <c r="X2300" s="276">
        <v>4</v>
      </c>
      <c r="Y2300" s="276">
        <v>7</v>
      </c>
      <c r="Z2300" s="276">
        <v>3</v>
      </c>
      <c r="AA2300" s="276">
        <v>10</v>
      </c>
      <c r="AB2300" s="276">
        <v>7</v>
      </c>
      <c r="AC2300" s="276">
        <v>12</v>
      </c>
      <c r="AD2300" s="448"/>
    </row>
    <row r="2301" spans="1:30" ht="20.399999999999999" customHeight="1">
      <c r="A2301" s="794"/>
      <c r="B2301" s="670" t="s">
        <v>1467</v>
      </c>
      <c r="C2301" s="276">
        <v>70</v>
      </c>
      <c r="D2301" s="276">
        <v>70</v>
      </c>
      <c r="E2301" s="276">
        <v>0</v>
      </c>
      <c r="F2301" s="276">
        <v>0</v>
      </c>
      <c r="G2301" s="1043">
        <v>100</v>
      </c>
      <c r="H2301" s="276">
        <v>0</v>
      </c>
      <c r="I2301" s="276">
        <v>0</v>
      </c>
      <c r="J2301" s="276">
        <v>0</v>
      </c>
      <c r="K2301" s="276">
        <v>0</v>
      </c>
      <c r="L2301" s="276">
        <v>0</v>
      </c>
      <c r="M2301" s="276">
        <v>0</v>
      </c>
      <c r="N2301" s="276">
        <v>0</v>
      </c>
      <c r="O2301" s="276">
        <v>0</v>
      </c>
      <c r="P2301" s="276">
        <v>1</v>
      </c>
      <c r="Q2301" s="276">
        <v>1</v>
      </c>
      <c r="R2301" s="276">
        <v>0</v>
      </c>
      <c r="S2301" s="276">
        <v>1</v>
      </c>
      <c r="T2301" s="276">
        <v>2</v>
      </c>
      <c r="U2301" s="276">
        <v>0</v>
      </c>
      <c r="V2301" s="1044">
        <v>1</v>
      </c>
      <c r="W2301" s="276">
        <v>4</v>
      </c>
      <c r="X2301" s="276">
        <v>1</v>
      </c>
      <c r="Y2301" s="276">
        <v>6</v>
      </c>
      <c r="Z2301" s="276">
        <v>6</v>
      </c>
      <c r="AA2301" s="276">
        <v>6</v>
      </c>
      <c r="AB2301" s="276">
        <v>12</v>
      </c>
      <c r="AC2301" s="276">
        <v>29</v>
      </c>
      <c r="AD2301" s="448"/>
    </row>
    <row r="2302" spans="1:30" ht="20.399999999999999" customHeight="1">
      <c r="A2302" s="794"/>
      <c r="B2302" s="670" t="s">
        <v>4104</v>
      </c>
      <c r="C2302" s="276">
        <v>0</v>
      </c>
      <c r="D2302" s="276">
        <v>0</v>
      </c>
      <c r="E2302" s="276">
        <v>0</v>
      </c>
      <c r="F2302" s="276">
        <v>0</v>
      </c>
      <c r="G2302" s="1043">
        <v>0</v>
      </c>
      <c r="H2302" s="276">
        <v>0</v>
      </c>
      <c r="I2302" s="276">
        <v>0</v>
      </c>
      <c r="J2302" s="276">
        <v>0</v>
      </c>
      <c r="K2302" s="276">
        <v>0</v>
      </c>
      <c r="L2302" s="276">
        <v>0</v>
      </c>
      <c r="M2302" s="276">
        <v>0</v>
      </c>
      <c r="N2302" s="276">
        <v>0</v>
      </c>
      <c r="O2302" s="276">
        <v>0</v>
      </c>
      <c r="P2302" s="276">
        <v>0</v>
      </c>
      <c r="Q2302" s="276">
        <v>0</v>
      </c>
      <c r="R2302" s="276">
        <v>0</v>
      </c>
      <c r="S2302" s="276">
        <v>0</v>
      </c>
      <c r="T2302" s="276">
        <v>0</v>
      </c>
      <c r="U2302" s="276">
        <v>0</v>
      </c>
      <c r="V2302" s="1044">
        <v>0</v>
      </c>
      <c r="W2302" s="276">
        <v>0</v>
      </c>
      <c r="X2302" s="276">
        <v>0</v>
      </c>
      <c r="Y2302" s="276">
        <v>0</v>
      </c>
      <c r="Z2302" s="276">
        <v>0</v>
      </c>
      <c r="AA2302" s="276">
        <v>0</v>
      </c>
      <c r="AB2302" s="276">
        <v>0</v>
      </c>
      <c r="AC2302" s="276">
        <v>0</v>
      </c>
      <c r="AD2302" s="448"/>
    </row>
    <row r="2303" spans="1:30" ht="20.399999999999999" customHeight="1">
      <c r="A2303" s="407"/>
      <c r="B2303" s="407"/>
      <c r="C2303" s="407"/>
      <c r="D2303" s="407"/>
      <c r="E2303" s="407"/>
      <c r="F2303" s="407"/>
      <c r="G2303" s="407"/>
      <c r="H2303" s="407"/>
      <c r="I2303" s="407"/>
      <c r="J2303" s="407"/>
      <c r="K2303" s="407"/>
      <c r="L2303" s="407"/>
      <c r="M2303" s="407"/>
      <c r="N2303" s="407"/>
      <c r="O2303" s="407"/>
      <c r="P2303" s="407"/>
      <c r="Q2303" s="407"/>
      <c r="R2303" s="407"/>
      <c r="S2303" s="407"/>
      <c r="T2303" s="407"/>
      <c r="U2303" s="407"/>
      <c r="V2303" s="407"/>
      <c r="W2303" s="407"/>
      <c r="X2303" s="407"/>
      <c r="Y2303" s="407"/>
      <c r="Z2303" s="407"/>
      <c r="AA2303" s="407"/>
      <c r="AB2303" s="407"/>
      <c r="AC2303" s="407"/>
      <c r="AD2303" s="448"/>
    </row>
    <row r="2304" spans="1:30" ht="20.399999999999999" customHeight="1">
      <c r="A2304" s="796" t="s">
        <v>2786</v>
      </c>
      <c r="B2304" s="669" t="s">
        <v>2785</v>
      </c>
      <c r="C2304" s="275">
        <v>90</v>
      </c>
      <c r="D2304" s="275">
        <v>90</v>
      </c>
      <c r="E2304" s="275">
        <v>0</v>
      </c>
      <c r="F2304" s="275">
        <v>0</v>
      </c>
      <c r="G2304" s="1041">
        <v>100</v>
      </c>
      <c r="H2304" s="275">
        <v>0</v>
      </c>
      <c r="I2304" s="275">
        <v>0</v>
      </c>
      <c r="J2304" s="275">
        <v>0</v>
      </c>
      <c r="K2304" s="275">
        <v>0</v>
      </c>
      <c r="L2304" s="275">
        <v>0</v>
      </c>
      <c r="M2304" s="275">
        <v>0</v>
      </c>
      <c r="N2304" s="275">
        <v>0</v>
      </c>
      <c r="O2304" s="275">
        <v>0</v>
      </c>
      <c r="P2304" s="275">
        <v>0</v>
      </c>
      <c r="Q2304" s="275">
        <v>0</v>
      </c>
      <c r="R2304" s="275">
        <v>0</v>
      </c>
      <c r="S2304" s="275">
        <v>0</v>
      </c>
      <c r="T2304" s="275">
        <v>0</v>
      </c>
      <c r="U2304" s="275">
        <v>4</v>
      </c>
      <c r="V2304" s="1042">
        <v>11</v>
      </c>
      <c r="W2304" s="275">
        <v>4</v>
      </c>
      <c r="X2304" s="275">
        <v>3</v>
      </c>
      <c r="Y2304" s="275">
        <v>1</v>
      </c>
      <c r="Z2304" s="275">
        <v>14</v>
      </c>
      <c r="AA2304" s="275">
        <v>12</v>
      </c>
      <c r="AB2304" s="275">
        <v>12</v>
      </c>
      <c r="AC2304" s="275">
        <v>29</v>
      </c>
      <c r="AD2304" s="448"/>
    </row>
    <row r="2305" spans="1:30" ht="20.399999999999999" customHeight="1">
      <c r="A2305" s="794"/>
      <c r="B2305" s="670" t="s">
        <v>1468</v>
      </c>
      <c r="C2305" s="276">
        <v>47</v>
      </c>
      <c r="D2305" s="276">
        <v>47</v>
      </c>
      <c r="E2305" s="276">
        <v>0</v>
      </c>
      <c r="F2305" s="276">
        <v>0</v>
      </c>
      <c r="G2305" s="1043">
        <v>100</v>
      </c>
      <c r="H2305" s="276">
        <v>0</v>
      </c>
      <c r="I2305" s="276">
        <v>0</v>
      </c>
      <c r="J2305" s="276">
        <v>0</v>
      </c>
      <c r="K2305" s="276">
        <v>0</v>
      </c>
      <c r="L2305" s="276">
        <v>0</v>
      </c>
      <c r="M2305" s="276">
        <v>0</v>
      </c>
      <c r="N2305" s="276">
        <v>0</v>
      </c>
      <c r="O2305" s="276">
        <v>0</v>
      </c>
      <c r="P2305" s="276">
        <v>0</v>
      </c>
      <c r="Q2305" s="276">
        <v>0</v>
      </c>
      <c r="R2305" s="276">
        <v>0</v>
      </c>
      <c r="S2305" s="276">
        <v>0</v>
      </c>
      <c r="T2305" s="276">
        <v>0</v>
      </c>
      <c r="U2305" s="276">
        <v>3</v>
      </c>
      <c r="V2305" s="1044">
        <v>5</v>
      </c>
      <c r="W2305" s="276">
        <v>1</v>
      </c>
      <c r="X2305" s="276">
        <v>1</v>
      </c>
      <c r="Y2305" s="276">
        <v>1</v>
      </c>
      <c r="Z2305" s="276">
        <v>8</v>
      </c>
      <c r="AA2305" s="276">
        <v>8</v>
      </c>
      <c r="AB2305" s="276">
        <v>6</v>
      </c>
      <c r="AC2305" s="276">
        <v>14</v>
      </c>
      <c r="AD2305" s="448"/>
    </row>
    <row r="2306" spans="1:30" ht="20.399999999999999" customHeight="1">
      <c r="A2306" s="794"/>
      <c r="B2306" s="670" t="s">
        <v>1467</v>
      </c>
      <c r="C2306" s="276">
        <v>43</v>
      </c>
      <c r="D2306" s="276">
        <v>43</v>
      </c>
      <c r="E2306" s="276">
        <v>0</v>
      </c>
      <c r="F2306" s="276">
        <v>0</v>
      </c>
      <c r="G2306" s="1043">
        <v>100</v>
      </c>
      <c r="H2306" s="276">
        <v>0</v>
      </c>
      <c r="I2306" s="276">
        <v>0</v>
      </c>
      <c r="J2306" s="276">
        <v>0</v>
      </c>
      <c r="K2306" s="276">
        <v>0</v>
      </c>
      <c r="L2306" s="276">
        <v>0</v>
      </c>
      <c r="M2306" s="276">
        <v>0</v>
      </c>
      <c r="N2306" s="276">
        <v>0</v>
      </c>
      <c r="O2306" s="276">
        <v>0</v>
      </c>
      <c r="P2306" s="276">
        <v>0</v>
      </c>
      <c r="Q2306" s="276">
        <v>0</v>
      </c>
      <c r="R2306" s="276">
        <v>0</v>
      </c>
      <c r="S2306" s="276">
        <v>0</v>
      </c>
      <c r="T2306" s="276">
        <v>0</v>
      </c>
      <c r="U2306" s="276">
        <v>1</v>
      </c>
      <c r="V2306" s="1044">
        <v>6</v>
      </c>
      <c r="W2306" s="276">
        <v>3</v>
      </c>
      <c r="X2306" s="276">
        <v>2</v>
      </c>
      <c r="Y2306" s="276">
        <v>0</v>
      </c>
      <c r="Z2306" s="276">
        <v>6</v>
      </c>
      <c r="AA2306" s="276">
        <v>4</v>
      </c>
      <c r="AB2306" s="276">
        <v>6</v>
      </c>
      <c r="AC2306" s="276">
        <v>15</v>
      </c>
      <c r="AD2306" s="448"/>
    </row>
    <row r="2307" spans="1:30" ht="20.399999999999999" customHeight="1">
      <c r="A2307" s="794"/>
      <c r="B2307" s="670" t="s">
        <v>4104</v>
      </c>
      <c r="C2307" s="276">
        <v>0</v>
      </c>
      <c r="D2307" s="276">
        <v>0</v>
      </c>
      <c r="E2307" s="276">
        <v>0</v>
      </c>
      <c r="F2307" s="276">
        <v>0</v>
      </c>
      <c r="G2307" s="1043">
        <v>0</v>
      </c>
      <c r="H2307" s="276">
        <v>0</v>
      </c>
      <c r="I2307" s="276">
        <v>0</v>
      </c>
      <c r="J2307" s="276">
        <v>0</v>
      </c>
      <c r="K2307" s="276">
        <v>0</v>
      </c>
      <c r="L2307" s="276">
        <v>0</v>
      </c>
      <c r="M2307" s="276">
        <v>0</v>
      </c>
      <c r="N2307" s="276">
        <v>0</v>
      </c>
      <c r="O2307" s="276">
        <v>0</v>
      </c>
      <c r="P2307" s="276">
        <v>0</v>
      </c>
      <c r="Q2307" s="276">
        <v>0</v>
      </c>
      <c r="R2307" s="276">
        <v>0</v>
      </c>
      <c r="S2307" s="276">
        <v>0</v>
      </c>
      <c r="T2307" s="276">
        <v>0</v>
      </c>
      <c r="U2307" s="276">
        <v>0</v>
      </c>
      <c r="V2307" s="1044">
        <v>0</v>
      </c>
      <c r="W2307" s="276">
        <v>0</v>
      </c>
      <c r="X2307" s="276">
        <v>0</v>
      </c>
      <c r="Y2307" s="276">
        <v>0</v>
      </c>
      <c r="Z2307" s="276">
        <v>0</v>
      </c>
      <c r="AA2307" s="276">
        <v>0</v>
      </c>
      <c r="AB2307" s="276">
        <v>0</v>
      </c>
      <c r="AC2307" s="276">
        <v>0</v>
      </c>
      <c r="AD2307" s="448"/>
    </row>
    <row r="2308" spans="1:30" ht="20.399999999999999" customHeight="1">
      <c r="A2308" s="407"/>
      <c r="B2308" s="407"/>
      <c r="C2308" s="407"/>
      <c r="D2308" s="407"/>
      <c r="E2308" s="407"/>
      <c r="F2308" s="407"/>
      <c r="G2308" s="407"/>
      <c r="H2308" s="407"/>
      <c r="I2308" s="407"/>
      <c r="J2308" s="407"/>
      <c r="K2308" s="407"/>
      <c r="L2308" s="407"/>
      <c r="M2308" s="407"/>
      <c r="N2308" s="407"/>
      <c r="O2308" s="407"/>
      <c r="P2308" s="407"/>
      <c r="Q2308" s="407"/>
      <c r="R2308" s="407"/>
      <c r="S2308" s="407"/>
      <c r="T2308" s="407"/>
      <c r="U2308" s="407"/>
      <c r="V2308" s="407"/>
      <c r="W2308" s="407"/>
      <c r="X2308" s="407"/>
      <c r="Y2308" s="407"/>
      <c r="Z2308" s="407"/>
      <c r="AA2308" s="407"/>
      <c r="AB2308" s="407"/>
      <c r="AC2308" s="407"/>
      <c r="AD2308" s="448"/>
    </row>
    <row r="2309" spans="1:30" ht="20.399999999999999" customHeight="1">
      <c r="A2309" s="796" t="s">
        <v>2784</v>
      </c>
      <c r="B2309" s="669" t="s">
        <v>2783</v>
      </c>
      <c r="C2309" s="275">
        <v>21</v>
      </c>
      <c r="D2309" s="275">
        <v>21</v>
      </c>
      <c r="E2309" s="275">
        <v>0</v>
      </c>
      <c r="F2309" s="275">
        <v>0</v>
      </c>
      <c r="G2309" s="1041">
        <v>100</v>
      </c>
      <c r="H2309" s="275">
        <v>0</v>
      </c>
      <c r="I2309" s="275">
        <v>0</v>
      </c>
      <c r="J2309" s="275">
        <v>0</v>
      </c>
      <c r="K2309" s="275">
        <v>0</v>
      </c>
      <c r="L2309" s="275">
        <v>0</v>
      </c>
      <c r="M2309" s="275">
        <v>0</v>
      </c>
      <c r="N2309" s="275">
        <v>0</v>
      </c>
      <c r="O2309" s="275">
        <v>0</v>
      </c>
      <c r="P2309" s="275">
        <v>0</v>
      </c>
      <c r="Q2309" s="275">
        <v>0</v>
      </c>
      <c r="R2309" s="275">
        <v>0</v>
      </c>
      <c r="S2309" s="275">
        <v>0</v>
      </c>
      <c r="T2309" s="275">
        <v>0</v>
      </c>
      <c r="U2309" s="275">
        <v>1</v>
      </c>
      <c r="V2309" s="1042">
        <v>1</v>
      </c>
      <c r="W2309" s="275">
        <v>3</v>
      </c>
      <c r="X2309" s="275">
        <v>0</v>
      </c>
      <c r="Y2309" s="275">
        <v>2</v>
      </c>
      <c r="Z2309" s="275">
        <v>3</v>
      </c>
      <c r="AA2309" s="275">
        <v>1</v>
      </c>
      <c r="AB2309" s="275">
        <v>6</v>
      </c>
      <c r="AC2309" s="275">
        <v>4</v>
      </c>
      <c r="AD2309" s="448"/>
    </row>
    <row r="2310" spans="1:30" ht="20.399999999999999" customHeight="1">
      <c r="A2310" s="794"/>
      <c r="B2310" s="670" t="s">
        <v>1468</v>
      </c>
      <c r="C2310" s="276">
        <v>6</v>
      </c>
      <c r="D2310" s="276">
        <v>6</v>
      </c>
      <c r="E2310" s="276">
        <v>0</v>
      </c>
      <c r="F2310" s="276">
        <v>0</v>
      </c>
      <c r="G2310" s="1043">
        <v>100</v>
      </c>
      <c r="H2310" s="276">
        <v>0</v>
      </c>
      <c r="I2310" s="276">
        <v>0</v>
      </c>
      <c r="J2310" s="276">
        <v>0</v>
      </c>
      <c r="K2310" s="276">
        <v>0</v>
      </c>
      <c r="L2310" s="276">
        <v>0</v>
      </c>
      <c r="M2310" s="276">
        <v>0</v>
      </c>
      <c r="N2310" s="276">
        <v>0</v>
      </c>
      <c r="O2310" s="276">
        <v>0</v>
      </c>
      <c r="P2310" s="276">
        <v>0</v>
      </c>
      <c r="Q2310" s="276">
        <v>0</v>
      </c>
      <c r="R2310" s="276">
        <v>0</v>
      </c>
      <c r="S2310" s="276">
        <v>0</v>
      </c>
      <c r="T2310" s="276">
        <v>0</v>
      </c>
      <c r="U2310" s="276">
        <v>0</v>
      </c>
      <c r="V2310" s="1044">
        <v>0</v>
      </c>
      <c r="W2310" s="276">
        <v>1</v>
      </c>
      <c r="X2310" s="276">
        <v>0</v>
      </c>
      <c r="Y2310" s="276">
        <v>1</v>
      </c>
      <c r="Z2310" s="276">
        <v>0</v>
      </c>
      <c r="AA2310" s="276">
        <v>0</v>
      </c>
      <c r="AB2310" s="276">
        <v>3</v>
      </c>
      <c r="AC2310" s="276">
        <v>1</v>
      </c>
      <c r="AD2310" s="448"/>
    </row>
    <row r="2311" spans="1:30" ht="20.399999999999999" customHeight="1">
      <c r="A2311" s="794"/>
      <c r="B2311" s="670" t="s">
        <v>1467</v>
      </c>
      <c r="C2311" s="276">
        <v>15</v>
      </c>
      <c r="D2311" s="276">
        <v>15</v>
      </c>
      <c r="E2311" s="276">
        <v>0</v>
      </c>
      <c r="F2311" s="276">
        <v>0</v>
      </c>
      <c r="G2311" s="1043">
        <v>100</v>
      </c>
      <c r="H2311" s="276">
        <v>0</v>
      </c>
      <c r="I2311" s="276">
        <v>0</v>
      </c>
      <c r="J2311" s="276">
        <v>0</v>
      </c>
      <c r="K2311" s="276">
        <v>0</v>
      </c>
      <c r="L2311" s="276">
        <v>0</v>
      </c>
      <c r="M2311" s="276">
        <v>0</v>
      </c>
      <c r="N2311" s="276">
        <v>0</v>
      </c>
      <c r="O2311" s="276">
        <v>0</v>
      </c>
      <c r="P2311" s="276">
        <v>0</v>
      </c>
      <c r="Q2311" s="276">
        <v>0</v>
      </c>
      <c r="R2311" s="276">
        <v>0</v>
      </c>
      <c r="S2311" s="276">
        <v>0</v>
      </c>
      <c r="T2311" s="276">
        <v>0</v>
      </c>
      <c r="U2311" s="276">
        <v>1</v>
      </c>
      <c r="V2311" s="1044">
        <v>1</v>
      </c>
      <c r="W2311" s="276">
        <v>2</v>
      </c>
      <c r="X2311" s="276">
        <v>0</v>
      </c>
      <c r="Y2311" s="276">
        <v>1</v>
      </c>
      <c r="Z2311" s="276">
        <v>3</v>
      </c>
      <c r="AA2311" s="276">
        <v>1</v>
      </c>
      <c r="AB2311" s="276">
        <v>3</v>
      </c>
      <c r="AC2311" s="276">
        <v>3</v>
      </c>
      <c r="AD2311" s="448"/>
    </row>
    <row r="2312" spans="1:30" ht="20.399999999999999" customHeight="1">
      <c r="A2312" s="794"/>
      <c r="B2312" s="670" t="s">
        <v>4104</v>
      </c>
      <c r="C2312" s="276">
        <v>0</v>
      </c>
      <c r="D2312" s="276">
        <v>0</v>
      </c>
      <c r="E2312" s="276">
        <v>0</v>
      </c>
      <c r="F2312" s="276">
        <v>0</v>
      </c>
      <c r="G2312" s="1043">
        <v>0</v>
      </c>
      <c r="H2312" s="276">
        <v>0</v>
      </c>
      <c r="I2312" s="276">
        <v>0</v>
      </c>
      <c r="J2312" s="276">
        <v>0</v>
      </c>
      <c r="K2312" s="276">
        <v>0</v>
      </c>
      <c r="L2312" s="276">
        <v>0</v>
      </c>
      <c r="M2312" s="276">
        <v>0</v>
      </c>
      <c r="N2312" s="276">
        <v>0</v>
      </c>
      <c r="O2312" s="276">
        <v>0</v>
      </c>
      <c r="P2312" s="276">
        <v>0</v>
      </c>
      <c r="Q2312" s="276">
        <v>0</v>
      </c>
      <c r="R2312" s="276">
        <v>0</v>
      </c>
      <c r="S2312" s="276">
        <v>0</v>
      </c>
      <c r="T2312" s="276">
        <v>0</v>
      </c>
      <c r="U2312" s="276">
        <v>0</v>
      </c>
      <c r="V2312" s="1044">
        <v>0</v>
      </c>
      <c r="W2312" s="276">
        <v>0</v>
      </c>
      <c r="X2312" s="276">
        <v>0</v>
      </c>
      <c r="Y2312" s="276">
        <v>0</v>
      </c>
      <c r="Z2312" s="276">
        <v>0</v>
      </c>
      <c r="AA2312" s="276">
        <v>0</v>
      </c>
      <c r="AB2312" s="276">
        <v>0</v>
      </c>
      <c r="AC2312" s="276">
        <v>0</v>
      </c>
      <c r="AD2312" s="448"/>
    </row>
    <row r="2313" spans="1:30" ht="20.399999999999999" customHeight="1">
      <c r="A2313" s="407"/>
      <c r="B2313" s="407"/>
      <c r="C2313" s="407"/>
      <c r="D2313" s="407"/>
      <c r="E2313" s="407"/>
      <c r="F2313" s="407"/>
      <c r="G2313" s="407"/>
      <c r="H2313" s="407"/>
      <c r="I2313" s="407"/>
      <c r="J2313" s="407"/>
      <c r="K2313" s="407"/>
      <c r="L2313" s="407"/>
      <c r="M2313" s="407"/>
      <c r="N2313" s="407"/>
      <c r="O2313" s="407"/>
      <c r="P2313" s="407"/>
      <c r="Q2313" s="407"/>
      <c r="R2313" s="407"/>
      <c r="S2313" s="407"/>
      <c r="T2313" s="407"/>
      <c r="U2313" s="407"/>
      <c r="V2313" s="407"/>
      <c r="W2313" s="407"/>
      <c r="X2313" s="407"/>
      <c r="Y2313" s="407"/>
      <c r="Z2313" s="407"/>
      <c r="AA2313" s="407"/>
      <c r="AB2313" s="407"/>
      <c r="AC2313" s="407"/>
      <c r="AD2313" s="448"/>
    </row>
    <row r="2314" spans="1:30" ht="20.399999999999999" customHeight="1">
      <c r="A2314" s="796" t="s">
        <v>2782</v>
      </c>
      <c r="B2314" s="669" t="s">
        <v>2781</v>
      </c>
      <c r="C2314" s="275">
        <v>205</v>
      </c>
      <c r="D2314" s="275">
        <v>205</v>
      </c>
      <c r="E2314" s="275">
        <v>0</v>
      </c>
      <c r="F2314" s="275">
        <v>0</v>
      </c>
      <c r="G2314" s="1041">
        <v>100</v>
      </c>
      <c r="H2314" s="275">
        <v>0</v>
      </c>
      <c r="I2314" s="275">
        <v>0</v>
      </c>
      <c r="J2314" s="275">
        <v>0</v>
      </c>
      <c r="K2314" s="275">
        <v>0</v>
      </c>
      <c r="L2314" s="275">
        <v>0</v>
      </c>
      <c r="M2314" s="275">
        <v>0</v>
      </c>
      <c r="N2314" s="275">
        <v>0</v>
      </c>
      <c r="O2314" s="275">
        <v>0</v>
      </c>
      <c r="P2314" s="275">
        <v>1</v>
      </c>
      <c r="Q2314" s="275">
        <v>0</v>
      </c>
      <c r="R2314" s="275">
        <v>1</v>
      </c>
      <c r="S2314" s="275">
        <v>1</v>
      </c>
      <c r="T2314" s="275">
        <v>0</v>
      </c>
      <c r="U2314" s="275">
        <v>5</v>
      </c>
      <c r="V2314" s="1042">
        <v>2</v>
      </c>
      <c r="W2314" s="275">
        <v>3</v>
      </c>
      <c r="X2314" s="275">
        <v>9</v>
      </c>
      <c r="Y2314" s="275">
        <v>13</v>
      </c>
      <c r="Z2314" s="275">
        <v>19</v>
      </c>
      <c r="AA2314" s="275">
        <v>37</v>
      </c>
      <c r="AB2314" s="275">
        <v>46</v>
      </c>
      <c r="AC2314" s="275">
        <v>68</v>
      </c>
      <c r="AD2314" s="448"/>
    </row>
    <row r="2315" spans="1:30" ht="20.399999999999999" customHeight="1">
      <c r="A2315" s="794"/>
      <c r="B2315" s="670" t="s">
        <v>1468</v>
      </c>
      <c r="C2315" s="276">
        <v>95</v>
      </c>
      <c r="D2315" s="276">
        <v>95</v>
      </c>
      <c r="E2315" s="276">
        <v>0</v>
      </c>
      <c r="F2315" s="276">
        <v>0</v>
      </c>
      <c r="G2315" s="1043">
        <v>100</v>
      </c>
      <c r="H2315" s="276">
        <v>0</v>
      </c>
      <c r="I2315" s="276">
        <v>0</v>
      </c>
      <c r="J2315" s="276">
        <v>0</v>
      </c>
      <c r="K2315" s="276">
        <v>0</v>
      </c>
      <c r="L2315" s="276">
        <v>0</v>
      </c>
      <c r="M2315" s="276">
        <v>0</v>
      </c>
      <c r="N2315" s="276">
        <v>0</v>
      </c>
      <c r="O2315" s="276">
        <v>0</v>
      </c>
      <c r="P2315" s="276">
        <v>0</v>
      </c>
      <c r="Q2315" s="276">
        <v>0</v>
      </c>
      <c r="R2315" s="276">
        <v>0</v>
      </c>
      <c r="S2315" s="276">
        <v>0</v>
      </c>
      <c r="T2315" s="276">
        <v>0</v>
      </c>
      <c r="U2315" s="276">
        <v>3</v>
      </c>
      <c r="V2315" s="1044">
        <v>0</v>
      </c>
      <c r="W2315" s="276">
        <v>2</v>
      </c>
      <c r="X2315" s="276">
        <v>5</v>
      </c>
      <c r="Y2315" s="276">
        <v>8</v>
      </c>
      <c r="Z2315" s="276">
        <v>10</v>
      </c>
      <c r="AA2315" s="276">
        <v>19</v>
      </c>
      <c r="AB2315" s="276">
        <v>23</v>
      </c>
      <c r="AC2315" s="276">
        <v>25</v>
      </c>
      <c r="AD2315" s="448"/>
    </row>
    <row r="2316" spans="1:30" ht="20.399999999999999" customHeight="1">
      <c r="A2316" s="794"/>
      <c r="B2316" s="670" t="s">
        <v>1467</v>
      </c>
      <c r="C2316" s="276">
        <v>110</v>
      </c>
      <c r="D2316" s="276">
        <v>110</v>
      </c>
      <c r="E2316" s="276">
        <v>0</v>
      </c>
      <c r="F2316" s="276">
        <v>0</v>
      </c>
      <c r="G2316" s="1043">
        <v>100</v>
      </c>
      <c r="H2316" s="276">
        <v>0</v>
      </c>
      <c r="I2316" s="276">
        <v>0</v>
      </c>
      <c r="J2316" s="276">
        <v>0</v>
      </c>
      <c r="K2316" s="276">
        <v>0</v>
      </c>
      <c r="L2316" s="276">
        <v>0</v>
      </c>
      <c r="M2316" s="276">
        <v>0</v>
      </c>
      <c r="N2316" s="276">
        <v>0</v>
      </c>
      <c r="O2316" s="276">
        <v>0</v>
      </c>
      <c r="P2316" s="276">
        <v>1</v>
      </c>
      <c r="Q2316" s="276">
        <v>0</v>
      </c>
      <c r="R2316" s="276">
        <v>1</v>
      </c>
      <c r="S2316" s="276">
        <v>1</v>
      </c>
      <c r="T2316" s="276">
        <v>0</v>
      </c>
      <c r="U2316" s="276">
        <v>2</v>
      </c>
      <c r="V2316" s="1044">
        <v>2</v>
      </c>
      <c r="W2316" s="276">
        <v>1</v>
      </c>
      <c r="X2316" s="276">
        <v>4</v>
      </c>
      <c r="Y2316" s="276">
        <v>5</v>
      </c>
      <c r="Z2316" s="276">
        <v>9</v>
      </c>
      <c r="AA2316" s="276">
        <v>18</v>
      </c>
      <c r="AB2316" s="276">
        <v>23</v>
      </c>
      <c r="AC2316" s="276">
        <v>43</v>
      </c>
      <c r="AD2316" s="448"/>
    </row>
    <row r="2317" spans="1:30" ht="20.399999999999999" customHeight="1">
      <c r="A2317" s="794"/>
      <c r="B2317" s="670" t="s">
        <v>4104</v>
      </c>
      <c r="C2317" s="276">
        <v>0</v>
      </c>
      <c r="D2317" s="276">
        <v>0</v>
      </c>
      <c r="E2317" s="276">
        <v>0</v>
      </c>
      <c r="F2317" s="276">
        <v>0</v>
      </c>
      <c r="G2317" s="1043">
        <v>0</v>
      </c>
      <c r="H2317" s="276">
        <v>0</v>
      </c>
      <c r="I2317" s="276">
        <v>0</v>
      </c>
      <c r="J2317" s="276">
        <v>0</v>
      </c>
      <c r="K2317" s="276">
        <v>0</v>
      </c>
      <c r="L2317" s="276">
        <v>0</v>
      </c>
      <c r="M2317" s="276">
        <v>0</v>
      </c>
      <c r="N2317" s="276">
        <v>0</v>
      </c>
      <c r="O2317" s="276">
        <v>0</v>
      </c>
      <c r="P2317" s="276">
        <v>0</v>
      </c>
      <c r="Q2317" s="276">
        <v>0</v>
      </c>
      <c r="R2317" s="276">
        <v>0</v>
      </c>
      <c r="S2317" s="276">
        <v>0</v>
      </c>
      <c r="T2317" s="276">
        <v>0</v>
      </c>
      <c r="U2317" s="276">
        <v>0</v>
      </c>
      <c r="V2317" s="1044">
        <v>0</v>
      </c>
      <c r="W2317" s="276">
        <v>0</v>
      </c>
      <c r="X2317" s="276">
        <v>0</v>
      </c>
      <c r="Y2317" s="276">
        <v>0</v>
      </c>
      <c r="Z2317" s="276">
        <v>0</v>
      </c>
      <c r="AA2317" s="276">
        <v>0</v>
      </c>
      <c r="AB2317" s="276">
        <v>0</v>
      </c>
      <c r="AC2317" s="276">
        <v>0</v>
      </c>
      <c r="AD2317" s="448"/>
    </row>
    <row r="2318" spans="1:30" ht="20.399999999999999" customHeight="1">
      <c r="A2318" s="407"/>
      <c r="B2318" s="407"/>
      <c r="C2318" s="407"/>
      <c r="D2318" s="407"/>
      <c r="E2318" s="407"/>
      <c r="F2318" s="407"/>
      <c r="G2318" s="407"/>
      <c r="H2318" s="407"/>
      <c r="I2318" s="407"/>
      <c r="J2318" s="407"/>
      <c r="K2318" s="407"/>
      <c r="L2318" s="407"/>
      <c r="M2318" s="407"/>
      <c r="N2318" s="407"/>
      <c r="O2318" s="407"/>
      <c r="P2318" s="407"/>
      <c r="Q2318" s="407"/>
      <c r="R2318" s="407"/>
      <c r="S2318" s="407"/>
      <c r="T2318" s="407"/>
      <c r="U2318" s="407"/>
      <c r="V2318" s="407"/>
      <c r="W2318" s="407"/>
      <c r="X2318" s="407"/>
      <c r="Y2318" s="407"/>
      <c r="Z2318" s="407"/>
      <c r="AA2318" s="407"/>
      <c r="AB2318" s="407"/>
      <c r="AC2318" s="407"/>
      <c r="AD2318" s="448"/>
    </row>
    <row r="2319" spans="1:30" ht="20.399999999999999" customHeight="1">
      <c r="A2319" s="796" t="s">
        <v>2780</v>
      </c>
      <c r="B2319" s="669" t="s">
        <v>2779</v>
      </c>
      <c r="C2319" s="275">
        <v>313</v>
      </c>
      <c r="D2319" s="275">
        <v>313</v>
      </c>
      <c r="E2319" s="275">
        <v>0</v>
      </c>
      <c r="F2319" s="275">
        <v>0</v>
      </c>
      <c r="G2319" s="1041">
        <v>100</v>
      </c>
      <c r="H2319" s="275">
        <v>0</v>
      </c>
      <c r="I2319" s="275">
        <v>0</v>
      </c>
      <c r="J2319" s="275">
        <v>0</v>
      </c>
      <c r="K2319" s="275">
        <v>0</v>
      </c>
      <c r="L2319" s="275">
        <v>0</v>
      </c>
      <c r="M2319" s="275">
        <v>1</v>
      </c>
      <c r="N2319" s="275">
        <v>1</v>
      </c>
      <c r="O2319" s="275">
        <v>1</v>
      </c>
      <c r="P2319" s="275">
        <v>2</v>
      </c>
      <c r="Q2319" s="275">
        <v>2</v>
      </c>
      <c r="R2319" s="275">
        <v>6</v>
      </c>
      <c r="S2319" s="275">
        <v>7</v>
      </c>
      <c r="T2319" s="275">
        <v>17</v>
      </c>
      <c r="U2319" s="275">
        <v>12</v>
      </c>
      <c r="V2319" s="1042">
        <v>21</v>
      </c>
      <c r="W2319" s="275">
        <v>30</v>
      </c>
      <c r="X2319" s="275">
        <v>30</v>
      </c>
      <c r="Y2319" s="275">
        <v>25</v>
      </c>
      <c r="Z2319" s="275">
        <v>33</v>
      </c>
      <c r="AA2319" s="275">
        <v>45</v>
      </c>
      <c r="AB2319" s="275">
        <v>36</v>
      </c>
      <c r="AC2319" s="275">
        <v>44</v>
      </c>
      <c r="AD2319" s="448"/>
    </row>
    <row r="2320" spans="1:30" ht="20.399999999999999" customHeight="1">
      <c r="A2320" s="794"/>
      <c r="B2320" s="670" t="s">
        <v>1468</v>
      </c>
      <c r="C2320" s="276">
        <v>200</v>
      </c>
      <c r="D2320" s="276">
        <v>200</v>
      </c>
      <c r="E2320" s="276">
        <v>0</v>
      </c>
      <c r="F2320" s="276">
        <v>0</v>
      </c>
      <c r="G2320" s="1043">
        <v>100</v>
      </c>
      <c r="H2320" s="276">
        <v>0</v>
      </c>
      <c r="I2320" s="276">
        <v>0</v>
      </c>
      <c r="J2320" s="276">
        <v>0</v>
      </c>
      <c r="K2320" s="276">
        <v>0</v>
      </c>
      <c r="L2320" s="276">
        <v>0</v>
      </c>
      <c r="M2320" s="276">
        <v>1</v>
      </c>
      <c r="N2320" s="276">
        <v>0</v>
      </c>
      <c r="O2320" s="276">
        <v>1</v>
      </c>
      <c r="P2320" s="276">
        <v>1</v>
      </c>
      <c r="Q2320" s="276">
        <v>2</v>
      </c>
      <c r="R2320" s="276">
        <v>4</v>
      </c>
      <c r="S2320" s="276">
        <v>5</v>
      </c>
      <c r="T2320" s="276">
        <v>12</v>
      </c>
      <c r="U2320" s="276">
        <v>10</v>
      </c>
      <c r="V2320" s="1044">
        <v>11</v>
      </c>
      <c r="W2320" s="276">
        <v>22</v>
      </c>
      <c r="X2320" s="276">
        <v>21</v>
      </c>
      <c r="Y2320" s="276">
        <v>17</v>
      </c>
      <c r="Z2320" s="276">
        <v>21</v>
      </c>
      <c r="AA2320" s="276">
        <v>29</v>
      </c>
      <c r="AB2320" s="276">
        <v>25</v>
      </c>
      <c r="AC2320" s="276">
        <v>18</v>
      </c>
      <c r="AD2320" s="448"/>
    </row>
    <row r="2321" spans="1:30" ht="20.399999999999999" customHeight="1">
      <c r="A2321" s="794"/>
      <c r="B2321" s="670" t="s">
        <v>1467</v>
      </c>
      <c r="C2321" s="276">
        <v>113</v>
      </c>
      <c r="D2321" s="276">
        <v>113</v>
      </c>
      <c r="E2321" s="276">
        <v>0</v>
      </c>
      <c r="F2321" s="276">
        <v>0</v>
      </c>
      <c r="G2321" s="1043">
        <v>100</v>
      </c>
      <c r="H2321" s="276">
        <v>0</v>
      </c>
      <c r="I2321" s="276">
        <v>0</v>
      </c>
      <c r="J2321" s="276">
        <v>0</v>
      </c>
      <c r="K2321" s="276">
        <v>0</v>
      </c>
      <c r="L2321" s="276">
        <v>0</v>
      </c>
      <c r="M2321" s="276">
        <v>0</v>
      </c>
      <c r="N2321" s="276">
        <v>1</v>
      </c>
      <c r="O2321" s="276">
        <v>0</v>
      </c>
      <c r="P2321" s="276">
        <v>1</v>
      </c>
      <c r="Q2321" s="276">
        <v>0</v>
      </c>
      <c r="R2321" s="276">
        <v>2</v>
      </c>
      <c r="S2321" s="276">
        <v>2</v>
      </c>
      <c r="T2321" s="276">
        <v>5</v>
      </c>
      <c r="U2321" s="276">
        <v>2</v>
      </c>
      <c r="V2321" s="1044">
        <v>10</v>
      </c>
      <c r="W2321" s="276">
        <v>8</v>
      </c>
      <c r="X2321" s="276">
        <v>9</v>
      </c>
      <c r="Y2321" s="276">
        <v>8</v>
      </c>
      <c r="Z2321" s="276">
        <v>12</v>
      </c>
      <c r="AA2321" s="276">
        <v>16</v>
      </c>
      <c r="AB2321" s="276">
        <v>11</v>
      </c>
      <c r="AC2321" s="276">
        <v>26</v>
      </c>
      <c r="AD2321" s="448"/>
    </row>
    <row r="2322" spans="1:30" ht="20.399999999999999" customHeight="1">
      <c r="A2322" s="794"/>
      <c r="B2322" s="670" t="s">
        <v>4104</v>
      </c>
      <c r="C2322" s="276">
        <v>0</v>
      </c>
      <c r="D2322" s="276">
        <v>0</v>
      </c>
      <c r="E2322" s="276">
        <v>0</v>
      </c>
      <c r="F2322" s="276">
        <v>0</v>
      </c>
      <c r="G2322" s="1043">
        <v>0</v>
      </c>
      <c r="H2322" s="276">
        <v>0</v>
      </c>
      <c r="I2322" s="276">
        <v>0</v>
      </c>
      <c r="J2322" s="276">
        <v>0</v>
      </c>
      <c r="K2322" s="276">
        <v>0</v>
      </c>
      <c r="L2322" s="276">
        <v>0</v>
      </c>
      <c r="M2322" s="276">
        <v>0</v>
      </c>
      <c r="N2322" s="276">
        <v>0</v>
      </c>
      <c r="O2322" s="276">
        <v>0</v>
      </c>
      <c r="P2322" s="276">
        <v>0</v>
      </c>
      <c r="Q2322" s="276">
        <v>0</v>
      </c>
      <c r="R2322" s="276">
        <v>0</v>
      </c>
      <c r="S2322" s="276">
        <v>0</v>
      </c>
      <c r="T2322" s="276">
        <v>0</v>
      </c>
      <c r="U2322" s="276">
        <v>0</v>
      </c>
      <c r="V2322" s="1044">
        <v>0</v>
      </c>
      <c r="W2322" s="276">
        <v>0</v>
      </c>
      <c r="X2322" s="276">
        <v>0</v>
      </c>
      <c r="Y2322" s="276">
        <v>0</v>
      </c>
      <c r="Z2322" s="276">
        <v>0</v>
      </c>
      <c r="AA2322" s="276">
        <v>0</v>
      </c>
      <c r="AB2322" s="276">
        <v>0</v>
      </c>
      <c r="AC2322" s="276">
        <v>0</v>
      </c>
      <c r="AD2322" s="448"/>
    </row>
    <row r="2323" spans="1:30" ht="20.399999999999999" customHeight="1">
      <c r="A2323" s="407"/>
      <c r="B2323" s="407"/>
      <c r="C2323" s="407"/>
      <c r="D2323" s="407"/>
      <c r="E2323" s="407"/>
      <c r="F2323" s="407"/>
      <c r="G2323" s="407"/>
      <c r="H2323" s="407"/>
      <c r="I2323" s="407"/>
      <c r="J2323" s="407"/>
      <c r="K2323" s="407"/>
      <c r="L2323" s="407"/>
      <c r="M2323" s="407"/>
      <c r="N2323" s="407"/>
      <c r="O2323" s="407"/>
      <c r="P2323" s="407"/>
      <c r="Q2323" s="407"/>
      <c r="R2323" s="407"/>
      <c r="S2323" s="407"/>
      <c r="T2323" s="407"/>
      <c r="U2323" s="407"/>
      <c r="V2323" s="407"/>
      <c r="W2323" s="407"/>
      <c r="X2323" s="407"/>
      <c r="Y2323" s="407"/>
      <c r="Z2323" s="407"/>
      <c r="AA2323" s="407"/>
      <c r="AB2323" s="407"/>
      <c r="AC2323" s="407"/>
      <c r="AD2323" s="448"/>
    </row>
    <row r="2324" spans="1:30" ht="20.399999999999999" customHeight="1">
      <c r="A2324" s="796" t="s">
        <v>4798</v>
      </c>
      <c r="B2324" s="669" t="s">
        <v>4799</v>
      </c>
      <c r="C2324" s="275">
        <v>6</v>
      </c>
      <c r="D2324" s="275">
        <v>6</v>
      </c>
      <c r="E2324" s="275">
        <v>0</v>
      </c>
      <c r="F2324" s="275">
        <v>0</v>
      </c>
      <c r="G2324" s="1041">
        <v>100</v>
      </c>
      <c r="H2324" s="275">
        <v>0</v>
      </c>
      <c r="I2324" s="275">
        <v>0</v>
      </c>
      <c r="J2324" s="275">
        <v>0</v>
      </c>
      <c r="K2324" s="275">
        <v>0</v>
      </c>
      <c r="L2324" s="275">
        <v>0</v>
      </c>
      <c r="M2324" s="275">
        <v>0</v>
      </c>
      <c r="N2324" s="275">
        <v>0</v>
      </c>
      <c r="O2324" s="275">
        <v>0</v>
      </c>
      <c r="P2324" s="275">
        <v>0</v>
      </c>
      <c r="Q2324" s="275">
        <v>0</v>
      </c>
      <c r="R2324" s="275">
        <v>0</v>
      </c>
      <c r="S2324" s="275">
        <v>0</v>
      </c>
      <c r="T2324" s="275">
        <v>1</v>
      </c>
      <c r="U2324" s="275">
        <v>2</v>
      </c>
      <c r="V2324" s="1042">
        <v>0</v>
      </c>
      <c r="W2324" s="275">
        <v>0</v>
      </c>
      <c r="X2324" s="275">
        <v>1</v>
      </c>
      <c r="Y2324" s="275">
        <v>1</v>
      </c>
      <c r="Z2324" s="275">
        <v>0</v>
      </c>
      <c r="AA2324" s="275">
        <v>1</v>
      </c>
      <c r="AB2324" s="275">
        <v>0</v>
      </c>
      <c r="AC2324" s="275">
        <v>0</v>
      </c>
      <c r="AD2324" s="448"/>
    </row>
    <row r="2325" spans="1:30" ht="20.399999999999999" customHeight="1">
      <c r="A2325" s="794"/>
      <c r="B2325" s="670" t="s">
        <v>1468</v>
      </c>
      <c r="C2325" s="276">
        <v>5</v>
      </c>
      <c r="D2325" s="276">
        <v>5</v>
      </c>
      <c r="E2325" s="276">
        <v>0</v>
      </c>
      <c r="F2325" s="276">
        <v>0</v>
      </c>
      <c r="G2325" s="1043">
        <v>100</v>
      </c>
      <c r="H2325" s="276">
        <v>0</v>
      </c>
      <c r="I2325" s="276">
        <v>0</v>
      </c>
      <c r="J2325" s="276">
        <v>0</v>
      </c>
      <c r="K2325" s="276">
        <v>0</v>
      </c>
      <c r="L2325" s="276">
        <v>0</v>
      </c>
      <c r="M2325" s="276">
        <v>0</v>
      </c>
      <c r="N2325" s="276">
        <v>0</v>
      </c>
      <c r="O2325" s="276">
        <v>0</v>
      </c>
      <c r="P2325" s="276">
        <v>0</v>
      </c>
      <c r="Q2325" s="276">
        <v>0</v>
      </c>
      <c r="R2325" s="276">
        <v>0</v>
      </c>
      <c r="S2325" s="276">
        <v>0</v>
      </c>
      <c r="T2325" s="276">
        <v>1</v>
      </c>
      <c r="U2325" s="276">
        <v>2</v>
      </c>
      <c r="V2325" s="1044">
        <v>0</v>
      </c>
      <c r="W2325" s="276">
        <v>0</v>
      </c>
      <c r="X2325" s="276">
        <v>1</v>
      </c>
      <c r="Y2325" s="276">
        <v>0</v>
      </c>
      <c r="Z2325" s="276">
        <v>0</v>
      </c>
      <c r="AA2325" s="276">
        <v>1</v>
      </c>
      <c r="AB2325" s="276">
        <v>0</v>
      </c>
      <c r="AC2325" s="276">
        <v>0</v>
      </c>
      <c r="AD2325" s="448"/>
    </row>
    <row r="2326" spans="1:30" ht="20.399999999999999" customHeight="1">
      <c r="A2326" s="794"/>
      <c r="B2326" s="670" t="s">
        <v>1467</v>
      </c>
      <c r="C2326" s="276">
        <v>1</v>
      </c>
      <c r="D2326" s="276">
        <v>1</v>
      </c>
      <c r="E2326" s="276">
        <v>0</v>
      </c>
      <c r="F2326" s="276">
        <v>0</v>
      </c>
      <c r="G2326" s="1043">
        <v>100</v>
      </c>
      <c r="H2326" s="276">
        <v>0</v>
      </c>
      <c r="I2326" s="276">
        <v>0</v>
      </c>
      <c r="J2326" s="276">
        <v>0</v>
      </c>
      <c r="K2326" s="276">
        <v>0</v>
      </c>
      <c r="L2326" s="276">
        <v>0</v>
      </c>
      <c r="M2326" s="276">
        <v>0</v>
      </c>
      <c r="N2326" s="276">
        <v>0</v>
      </c>
      <c r="O2326" s="276">
        <v>0</v>
      </c>
      <c r="P2326" s="276">
        <v>0</v>
      </c>
      <c r="Q2326" s="276">
        <v>0</v>
      </c>
      <c r="R2326" s="276">
        <v>0</v>
      </c>
      <c r="S2326" s="276">
        <v>0</v>
      </c>
      <c r="T2326" s="276">
        <v>0</v>
      </c>
      <c r="U2326" s="276">
        <v>0</v>
      </c>
      <c r="V2326" s="1044">
        <v>0</v>
      </c>
      <c r="W2326" s="276">
        <v>0</v>
      </c>
      <c r="X2326" s="276">
        <v>0</v>
      </c>
      <c r="Y2326" s="276">
        <v>1</v>
      </c>
      <c r="Z2326" s="276">
        <v>0</v>
      </c>
      <c r="AA2326" s="276">
        <v>0</v>
      </c>
      <c r="AB2326" s="276">
        <v>0</v>
      </c>
      <c r="AC2326" s="276">
        <v>0</v>
      </c>
      <c r="AD2326" s="448"/>
    </row>
    <row r="2327" spans="1:30" ht="20.399999999999999" customHeight="1">
      <c r="A2327" s="794"/>
      <c r="B2327" s="670" t="s">
        <v>4104</v>
      </c>
      <c r="C2327" s="276">
        <v>0</v>
      </c>
      <c r="D2327" s="276">
        <v>0</v>
      </c>
      <c r="E2327" s="276">
        <v>0</v>
      </c>
      <c r="F2327" s="276">
        <v>0</v>
      </c>
      <c r="G2327" s="1043">
        <v>0</v>
      </c>
      <c r="H2327" s="276">
        <v>0</v>
      </c>
      <c r="I2327" s="276">
        <v>0</v>
      </c>
      <c r="J2327" s="276">
        <v>0</v>
      </c>
      <c r="K2327" s="276">
        <v>0</v>
      </c>
      <c r="L2327" s="276">
        <v>0</v>
      </c>
      <c r="M2327" s="276">
        <v>0</v>
      </c>
      <c r="N2327" s="276">
        <v>0</v>
      </c>
      <c r="O2327" s="276">
        <v>0</v>
      </c>
      <c r="P2327" s="276">
        <v>0</v>
      </c>
      <c r="Q2327" s="276">
        <v>0</v>
      </c>
      <c r="R2327" s="276">
        <v>0</v>
      </c>
      <c r="S2327" s="276">
        <v>0</v>
      </c>
      <c r="T2327" s="276">
        <v>0</v>
      </c>
      <c r="U2327" s="276">
        <v>0</v>
      </c>
      <c r="V2327" s="1044">
        <v>0</v>
      </c>
      <c r="W2327" s="276">
        <v>0</v>
      </c>
      <c r="X2327" s="276">
        <v>0</v>
      </c>
      <c r="Y2327" s="276">
        <v>0</v>
      </c>
      <c r="Z2327" s="276">
        <v>0</v>
      </c>
      <c r="AA2327" s="276">
        <v>0</v>
      </c>
      <c r="AB2327" s="276">
        <v>0</v>
      </c>
      <c r="AC2327" s="276">
        <v>0</v>
      </c>
      <c r="AD2327" s="448"/>
    </row>
    <row r="2328" spans="1:30" ht="20.399999999999999" customHeight="1">
      <c r="A2328" s="407"/>
      <c r="B2328" s="407"/>
      <c r="C2328" s="407"/>
      <c r="D2328" s="407"/>
      <c r="E2328" s="407"/>
      <c r="F2328" s="407"/>
      <c r="G2328" s="407"/>
      <c r="H2328" s="407"/>
      <c r="I2328" s="407"/>
      <c r="J2328" s="407"/>
      <c r="K2328" s="407"/>
      <c r="L2328" s="407"/>
      <c r="M2328" s="407"/>
      <c r="N2328" s="407"/>
      <c r="O2328" s="407"/>
      <c r="P2328" s="407"/>
      <c r="Q2328" s="407"/>
      <c r="R2328" s="407"/>
      <c r="S2328" s="407"/>
      <c r="T2328" s="407"/>
      <c r="U2328" s="407"/>
      <c r="V2328" s="407"/>
      <c r="W2328" s="407"/>
      <c r="X2328" s="407"/>
      <c r="Y2328" s="407"/>
      <c r="Z2328" s="407"/>
      <c r="AA2328" s="407"/>
      <c r="AB2328" s="407"/>
      <c r="AC2328" s="407"/>
      <c r="AD2328" s="448"/>
    </row>
    <row r="2329" spans="1:30" ht="20.399999999999999" customHeight="1">
      <c r="A2329" s="796" t="s">
        <v>2778</v>
      </c>
      <c r="B2329" s="669" t="s">
        <v>2777</v>
      </c>
      <c r="C2329" s="275">
        <v>8</v>
      </c>
      <c r="D2329" s="275">
        <v>8</v>
      </c>
      <c r="E2329" s="275">
        <v>0</v>
      </c>
      <c r="F2329" s="275">
        <v>0</v>
      </c>
      <c r="G2329" s="1041">
        <v>100</v>
      </c>
      <c r="H2329" s="275">
        <v>0</v>
      </c>
      <c r="I2329" s="275">
        <v>0</v>
      </c>
      <c r="J2329" s="275">
        <v>0</v>
      </c>
      <c r="K2329" s="275">
        <v>0</v>
      </c>
      <c r="L2329" s="275">
        <v>0</v>
      </c>
      <c r="M2329" s="275">
        <v>0</v>
      </c>
      <c r="N2329" s="275">
        <v>0</v>
      </c>
      <c r="O2329" s="275">
        <v>0</v>
      </c>
      <c r="P2329" s="275">
        <v>0</v>
      </c>
      <c r="Q2329" s="275">
        <v>0</v>
      </c>
      <c r="R2329" s="275">
        <v>0</v>
      </c>
      <c r="S2329" s="275">
        <v>0</v>
      </c>
      <c r="T2329" s="275">
        <v>1</v>
      </c>
      <c r="U2329" s="275">
        <v>1</v>
      </c>
      <c r="V2329" s="1042">
        <v>0</v>
      </c>
      <c r="W2329" s="275">
        <v>2</v>
      </c>
      <c r="X2329" s="275">
        <v>2</v>
      </c>
      <c r="Y2329" s="275">
        <v>0</v>
      </c>
      <c r="Z2329" s="275">
        <v>0</v>
      </c>
      <c r="AA2329" s="275">
        <v>0</v>
      </c>
      <c r="AB2329" s="275">
        <v>2</v>
      </c>
      <c r="AC2329" s="275">
        <v>0</v>
      </c>
      <c r="AD2329" s="448"/>
    </row>
    <row r="2330" spans="1:30" ht="20.399999999999999" customHeight="1">
      <c r="A2330" s="794"/>
      <c r="B2330" s="670" t="s">
        <v>1468</v>
      </c>
      <c r="C2330" s="276">
        <v>3</v>
      </c>
      <c r="D2330" s="276">
        <v>3</v>
      </c>
      <c r="E2330" s="276">
        <v>0</v>
      </c>
      <c r="F2330" s="276">
        <v>0</v>
      </c>
      <c r="G2330" s="1043">
        <v>100</v>
      </c>
      <c r="H2330" s="276">
        <v>0</v>
      </c>
      <c r="I2330" s="276">
        <v>0</v>
      </c>
      <c r="J2330" s="276">
        <v>0</v>
      </c>
      <c r="K2330" s="276">
        <v>0</v>
      </c>
      <c r="L2330" s="276">
        <v>0</v>
      </c>
      <c r="M2330" s="276">
        <v>0</v>
      </c>
      <c r="N2330" s="276">
        <v>0</v>
      </c>
      <c r="O2330" s="276">
        <v>0</v>
      </c>
      <c r="P2330" s="276">
        <v>0</v>
      </c>
      <c r="Q2330" s="276">
        <v>0</v>
      </c>
      <c r="R2330" s="276">
        <v>0</v>
      </c>
      <c r="S2330" s="276">
        <v>0</v>
      </c>
      <c r="T2330" s="276">
        <v>0</v>
      </c>
      <c r="U2330" s="276">
        <v>0</v>
      </c>
      <c r="V2330" s="1044">
        <v>0</v>
      </c>
      <c r="W2330" s="276">
        <v>2</v>
      </c>
      <c r="X2330" s="276">
        <v>0</v>
      </c>
      <c r="Y2330" s="276">
        <v>0</v>
      </c>
      <c r="Z2330" s="276">
        <v>0</v>
      </c>
      <c r="AA2330" s="276">
        <v>0</v>
      </c>
      <c r="AB2330" s="276">
        <v>1</v>
      </c>
      <c r="AC2330" s="276">
        <v>0</v>
      </c>
      <c r="AD2330" s="448"/>
    </row>
    <row r="2331" spans="1:30" ht="20.399999999999999" customHeight="1">
      <c r="A2331" s="794"/>
      <c r="B2331" s="670" t="s">
        <v>1467</v>
      </c>
      <c r="C2331" s="276">
        <v>5</v>
      </c>
      <c r="D2331" s="276">
        <v>5</v>
      </c>
      <c r="E2331" s="276">
        <v>0</v>
      </c>
      <c r="F2331" s="276">
        <v>0</v>
      </c>
      <c r="G2331" s="1043">
        <v>100</v>
      </c>
      <c r="H2331" s="276">
        <v>0</v>
      </c>
      <c r="I2331" s="276">
        <v>0</v>
      </c>
      <c r="J2331" s="276">
        <v>0</v>
      </c>
      <c r="K2331" s="276">
        <v>0</v>
      </c>
      <c r="L2331" s="276">
        <v>0</v>
      </c>
      <c r="M2331" s="276">
        <v>0</v>
      </c>
      <c r="N2331" s="276">
        <v>0</v>
      </c>
      <c r="O2331" s="276">
        <v>0</v>
      </c>
      <c r="P2331" s="276">
        <v>0</v>
      </c>
      <c r="Q2331" s="276">
        <v>0</v>
      </c>
      <c r="R2331" s="276">
        <v>0</v>
      </c>
      <c r="S2331" s="276">
        <v>0</v>
      </c>
      <c r="T2331" s="276">
        <v>1</v>
      </c>
      <c r="U2331" s="276">
        <v>1</v>
      </c>
      <c r="V2331" s="1044">
        <v>0</v>
      </c>
      <c r="W2331" s="276">
        <v>0</v>
      </c>
      <c r="X2331" s="276">
        <v>2</v>
      </c>
      <c r="Y2331" s="276">
        <v>0</v>
      </c>
      <c r="Z2331" s="276">
        <v>0</v>
      </c>
      <c r="AA2331" s="276">
        <v>0</v>
      </c>
      <c r="AB2331" s="276">
        <v>1</v>
      </c>
      <c r="AC2331" s="276">
        <v>0</v>
      </c>
      <c r="AD2331" s="448"/>
    </row>
    <row r="2332" spans="1:30" ht="20.399999999999999" customHeight="1">
      <c r="A2332" s="794"/>
      <c r="B2332" s="670" t="s">
        <v>4104</v>
      </c>
      <c r="C2332" s="276">
        <v>0</v>
      </c>
      <c r="D2332" s="276">
        <v>0</v>
      </c>
      <c r="E2332" s="276">
        <v>0</v>
      </c>
      <c r="F2332" s="276">
        <v>0</v>
      </c>
      <c r="G2332" s="1043">
        <v>0</v>
      </c>
      <c r="H2332" s="276">
        <v>0</v>
      </c>
      <c r="I2332" s="276">
        <v>0</v>
      </c>
      <c r="J2332" s="276">
        <v>0</v>
      </c>
      <c r="K2332" s="276">
        <v>0</v>
      </c>
      <c r="L2332" s="276">
        <v>0</v>
      </c>
      <c r="M2332" s="276">
        <v>0</v>
      </c>
      <c r="N2332" s="276">
        <v>0</v>
      </c>
      <c r="O2332" s="276">
        <v>0</v>
      </c>
      <c r="P2332" s="276">
        <v>0</v>
      </c>
      <c r="Q2332" s="276">
        <v>0</v>
      </c>
      <c r="R2332" s="276">
        <v>0</v>
      </c>
      <c r="S2332" s="276">
        <v>0</v>
      </c>
      <c r="T2332" s="276">
        <v>0</v>
      </c>
      <c r="U2332" s="276">
        <v>0</v>
      </c>
      <c r="V2332" s="1044">
        <v>0</v>
      </c>
      <c r="W2332" s="276">
        <v>0</v>
      </c>
      <c r="X2332" s="276">
        <v>0</v>
      </c>
      <c r="Y2332" s="276">
        <v>0</v>
      </c>
      <c r="Z2332" s="276">
        <v>0</v>
      </c>
      <c r="AA2332" s="276">
        <v>0</v>
      </c>
      <c r="AB2332" s="276">
        <v>0</v>
      </c>
      <c r="AC2332" s="276">
        <v>0</v>
      </c>
      <c r="AD2332" s="448"/>
    </row>
    <row r="2333" spans="1:30" ht="20.399999999999999" customHeight="1">
      <c r="A2333" s="407"/>
      <c r="B2333" s="407"/>
      <c r="C2333" s="407"/>
      <c r="D2333" s="407"/>
      <c r="E2333" s="407"/>
      <c r="F2333" s="407"/>
      <c r="G2333" s="407"/>
      <c r="H2333" s="407"/>
      <c r="I2333" s="407"/>
      <c r="J2333" s="407"/>
      <c r="K2333" s="407"/>
      <c r="L2333" s="407"/>
      <c r="M2333" s="407"/>
      <c r="N2333" s="407"/>
      <c r="O2333" s="407"/>
      <c r="P2333" s="407"/>
      <c r="Q2333" s="407"/>
      <c r="R2333" s="407"/>
      <c r="S2333" s="407"/>
      <c r="T2333" s="407"/>
      <c r="U2333" s="407"/>
      <c r="V2333" s="407"/>
      <c r="W2333" s="407"/>
      <c r="X2333" s="407"/>
      <c r="Y2333" s="407"/>
      <c r="Z2333" s="407"/>
      <c r="AA2333" s="407"/>
      <c r="AB2333" s="407"/>
      <c r="AC2333" s="407"/>
      <c r="AD2333" s="448"/>
    </row>
    <row r="2334" spans="1:30" ht="20.399999999999999" customHeight="1">
      <c r="A2334" s="796" t="s">
        <v>2776</v>
      </c>
      <c r="B2334" s="669" t="s">
        <v>2775</v>
      </c>
      <c r="C2334" s="275">
        <v>453</v>
      </c>
      <c r="D2334" s="275">
        <v>453</v>
      </c>
      <c r="E2334" s="275">
        <v>0</v>
      </c>
      <c r="F2334" s="275">
        <v>0</v>
      </c>
      <c r="G2334" s="1041">
        <v>100</v>
      </c>
      <c r="H2334" s="275">
        <v>0</v>
      </c>
      <c r="I2334" s="275">
        <v>0</v>
      </c>
      <c r="J2334" s="275">
        <v>0</v>
      </c>
      <c r="K2334" s="275">
        <v>0</v>
      </c>
      <c r="L2334" s="275">
        <v>0</v>
      </c>
      <c r="M2334" s="275">
        <v>0</v>
      </c>
      <c r="N2334" s="275">
        <v>0</v>
      </c>
      <c r="O2334" s="275">
        <v>1</v>
      </c>
      <c r="P2334" s="275">
        <v>1</v>
      </c>
      <c r="Q2334" s="275">
        <v>1</v>
      </c>
      <c r="R2334" s="275">
        <v>1</v>
      </c>
      <c r="S2334" s="275">
        <v>3</v>
      </c>
      <c r="T2334" s="275">
        <v>5</v>
      </c>
      <c r="U2334" s="275">
        <v>10</v>
      </c>
      <c r="V2334" s="1042">
        <v>25</v>
      </c>
      <c r="W2334" s="275">
        <v>21</v>
      </c>
      <c r="X2334" s="275">
        <v>25</v>
      </c>
      <c r="Y2334" s="275">
        <v>40</v>
      </c>
      <c r="Z2334" s="275">
        <v>40</v>
      </c>
      <c r="AA2334" s="275">
        <v>72</v>
      </c>
      <c r="AB2334" s="275">
        <v>65</v>
      </c>
      <c r="AC2334" s="275">
        <v>143</v>
      </c>
      <c r="AD2334" s="448"/>
    </row>
    <row r="2335" spans="1:30" ht="20.399999999999999" customHeight="1">
      <c r="A2335" s="794"/>
      <c r="B2335" s="670" t="s">
        <v>1468</v>
      </c>
      <c r="C2335" s="276">
        <v>238</v>
      </c>
      <c r="D2335" s="276">
        <v>238</v>
      </c>
      <c r="E2335" s="276">
        <v>0</v>
      </c>
      <c r="F2335" s="276">
        <v>0</v>
      </c>
      <c r="G2335" s="1043">
        <v>100</v>
      </c>
      <c r="H2335" s="276">
        <v>0</v>
      </c>
      <c r="I2335" s="276">
        <v>0</v>
      </c>
      <c r="J2335" s="276">
        <v>0</v>
      </c>
      <c r="K2335" s="276">
        <v>0</v>
      </c>
      <c r="L2335" s="276">
        <v>0</v>
      </c>
      <c r="M2335" s="276">
        <v>0</v>
      </c>
      <c r="N2335" s="276">
        <v>0</v>
      </c>
      <c r="O2335" s="276">
        <v>0</v>
      </c>
      <c r="P2335" s="276">
        <v>1</v>
      </c>
      <c r="Q2335" s="276">
        <v>0</v>
      </c>
      <c r="R2335" s="276">
        <v>1</v>
      </c>
      <c r="S2335" s="276">
        <v>1</v>
      </c>
      <c r="T2335" s="276">
        <v>5</v>
      </c>
      <c r="U2335" s="276">
        <v>8</v>
      </c>
      <c r="V2335" s="1044">
        <v>20</v>
      </c>
      <c r="W2335" s="276">
        <v>15</v>
      </c>
      <c r="X2335" s="276">
        <v>17</v>
      </c>
      <c r="Y2335" s="276">
        <v>30</v>
      </c>
      <c r="Z2335" s="276">
        <v>25</v>
      </c>
      <c r="AA2335" s="276">
        <v>40</v>
      </c>
      <c r="AB2335" s="276">
        <v>33</v>
      </c>
      <c r="AC2335" s="276">
        <v>42</v>
      </c>
      <c r="AD2335" s="448"/>
    </row>
    <row r="2336" spans="1:30" ht="20.399999999999999" customHeight="1">
      <c r="A2336" s="794"/>
      <c r="B2336" s="670" t="s">
        <v>1467</v>
      </c>
      <c r="C2336" s="276">
        <v>215</v>
      </c>
      <c r="D2336" s="276">
        <v>215</v>
      </c>
      <c r="E2336" s="276">
        <v>0</v>
      </c>
      <c r="F2336" s="276">
        <v>0</v>
      </c>
      <c r="G2336" s="1043">
        <v>100</v>
      </c>
      <c r="H2336" s="276">
        <v>0</v>
      </c>
      <c r="I2336" s="276">
        <v>0</v>
      </c>
      <c r="J2336" s="276">
        <v>0</v>
      </c>
      <c r="K2336" s="276">
        <v>0</v>
      </c>
      <c r="L2336" s="276">
        <v>0</v>
      </c>
      <c r="M2336" s="276">
        <v>0</v>
      </c>
      <c r="N2336" s="276">
        <v>0</v>
      </c>
      <c r="O2336" s="276">
        <v>1</v>
      </c>
      <c r="P2336" s="276">
        <v>0</v>
      </c>
      <c r="Q2336" s="276">
        <v>1</v>
      </c>
      <c r="R2336" s="276">
        <v>0</v>
      </c>
      <c r="S2336" s="276">
        <v>2</v>
      </c>
      <c r="T2336" s="276">
        <v>0</v>
      </c>
      <c r="U2336" s="276">
        <v>2</v>
      </c>
      <c r="V2336" s="1044">
        <v>5</v>
      </c>
      <c r="W2336" s="276">
        <v>6</v>
      </c>
      <c r="X2336" s="276">
        <v>8</v>
      </c>
      <c r="Y2336" s="276">
        <v>10</v>
      </c>
      <c r="Z2336" s="276">
        <v>15</v>
      </c>
      <c r="AA2336" s="276">
        <v>32</v>
      </c>
      <c r="AB2336" s="276">
        <v>32</v>
      </c>
      <c r="AC2336" s="276">
        <v>101</v>
      </c>
      <c r="AD2336" s="448"/>
    </row>
    <row r="2337" spans="1:30" ht="20.399999999999999" customHeight="1">
      <c r="A2337" s="794"/>
      <c r="B2337" s="670" t="s">
        <v>4104</v>
      </c>
      <c r="C2337" s="276">
        <v>0</v>
      </c>
      <c r="D2337" s="276">
        <v>0</v>
      </c>
      <c r="E2337" s="276">
        <v>0</v>
      </c>
      <c r="F2337" s="276">
        <v>0</v>
      </c>
      <c r="G2337" s="1043">
        <v>0</v>
      </c>
      <c r="H2337" s="276">
        <v>0</v>
      </c>
      <c r="I2337" s="276">
        <v>0</v>
      </c>
      <c r="J2337" s="276">
        <v>0</v>
      </c>
      <c r="K2337" s="276">
        <v>0</v>
      </c>
      <c r="L2337" s="276">
        <v>0</v>
      </c>
      <c r="M2337" s="276">
        <v>0</v>
      </c>
      <c r="N2337" s="276">
        <v>0</v>
      </c>
      <c r="O2337" s="276">
        <v>0</v>
      </c>
      <c r="P2337" s="276">
        <v>0</v>
      </c>
      <c r="Q2337" s="276">
        <v>0</v>
      </c>
      <c r="R2337" s="276">
        <v>0</v>
      </c>
      <c r="S2337" s="276">
        <v>0</v>
      </c>
      <c r="T2337" s="276">
        <v>0</v>
      </c>
      <c r="U2337" s="276">
        <v>0</v>
      </c>
      <c r="V2337" s="1044">
        <v>0</v>
      </c>
      <c r="W2337" s="276">
        <v>0</v>
      </c>
      <c r="X2337" s="276">
        <v>0</v>
      </c>
      <c r="Y2337" s="276">
        <v>0</v>
      </c>
      <c r="Z2337" s="276">
        <v>0</v>
      </c>
      <c r="AA2337" s="276">
        <v>0</v>
      </c>
      <c r="AB2337" s="276">
        <v>0</v>
      </c>
      <c r="AC2337" s="276">
        <v>0</v>
      </c>
      <c r="AD2337" s="448"/>
    </row>
    <row r="2338" spans="1:30" ht="20.399999999999999" customHeight="1">
      <c r="A2338" s="407"/>
      <c r="B2338" s="407"/>
      <c r="C2338" s="407"/>
      <c r="D2338" s="407"/>
      <c r="E2338" s="407"/>
      <c r="F2338" s="407"/>
      <c r="G2338" s="407"/>
      <c r="H2338" s="407"/>
      <c r="I2338" s="407"/>
      <c r="J2338" s="407"/>
      <c r="K2338" s="407"/>
      <c r="L2338" s="407"/>
      <c r="M2338" s="407"/>
      <c r="N2338" s="407"/>
      <c r="O2338" s="407"/>
      <c r="P2338" s="407"/>
      <c r="Q2338" s="407"/>
      <c r="R2338" s="407"/>
      <c r="S2338" s="407"/>
      <c r="T2338" s="407"/>
      <c r="U2338" s="407"/>
      <c r="V2338" s="407"/>
      <c r="W2338" s="407"/>
      <c r="X2338" s="407"/>
      <c r="Y2338" s="407"/>
      <c r="Z2338" s="407"/>
      <c r="AA2338" s="407"/>
      <c r="AB2338" s="407"/>
      <c r="AC2338" s="407"/>
      <c r="AD2338" s="448"/>
    </row>
    <row r="2339" spans="1:30" ht="20.399999999999999" customHeight="1">
      <c r="A2339" s="796" t="s">
        <v>2774</v>
      </c>
      <c r="B2339" s="669" t="s">
        <v>2773</v>
      </c>
      <c r="C2339" s="275">
        <v>8</v>
      </c>
      <c r="D2339" s="275">
        <v>8</v>
      </c>
      <c r="E2339" s="275">
        <v>0</v>
      </c>
      <c r="F2339" s="275">
        <v>0</v>
      </c>
      <c r="G2339" s="1041">
        <v>100</v>
      </c>
      <c r="H2339" s="275">
        <v>0</v>
      </c>
      <c r="I2339" s="275">
        <v>0</v>
      </c>
      <c r="J2339" s="275">
        <v>0</v>
      </c>
      <c r="K2339" s="275">
        <v>0</v>
      </c>
      <c r="L2339" s="275">
        <v>0</v>
      </c>
      <c r="M2339" s="275">
        <v>0</v>
      </c>
      <c r="N2339" s="275">
        <v>0</v>
      </c>
      <c r="O2339" s="275">
        <v>0</v>
      </c>
      <c r="P2339" s="275">
        <v>0</v>
      </c>
      <c r="Q2339" s="275">
        <v>0</v>
      </c>
      <c r="R2339" s="275">
        <v>0</v>
      </c>
      <c r="S2339" s="275">
        <v>0</v>
      </c>
      <c r="T2339" s="275">
        <v>0</v>
      </c>
      <c r="U2339" s="275">
        <v>0</v>
      </c>
      <c r="V2339" s="1042">
        <v>0</v>
      </c>
      <c r="W2339" s="275">
        <v>0</v>
      </c>
      <c r="X2339" s="275">
        <v>0</v>
      </c>
      <c r="Y2339" s="275">
        <v>3</v>
      </c>
      <c r="Z2339" s="275">
        <v>1</v>
      </c>
      <c r="AA2339" s="275">
        <v>4</v>
      </c>
      <c r="AB2339" s="275">
        <v>0</v>
      </c>
      <c r="AC2339" s="275">
        <v>0</v>
      </c>
      <c r="AD2339" s="448"/>
    </row>
    <row r="2340" spans="1:30" ht="20.399999999999999" customHeight="1">
      <c r="A2340" s="794"/>
      <c r="B2340" s="670" t="s">
        <v>1468</v>
      </c>
      <c r="C2340" s="276">
        <v>5</v>
      </c>
      <c r="D2340" s="276">
        <v>5</v>
      </c>
      <c r="E2340" s="276">
        <v>0</v>
      </c>
      <c r="F2340" s="276">
        <v>0</v>
      </c>
      <c r="G2340" s="1043">
        <v>100</v>
      </c>
      <c r="H2340" s="276">
        <v>0</v>
      </c>
      <c r="I2340" s="276">
        <v>0</v>
      </c>
      <c r="J2340" s="276">
        <v>0</v>
      </c>
      <c r="K2340" s="276">
        <v>0</v>
      </c>
      <c r="L2340" s="276">
        <v>0</v>
      </c>
      <c r="M2340" s="276">
        <v>0</v>
      </c>
      <c r="N2340" s="276">
        <v>0</v>
      </c>
      <c r="O2340" s="276">
        <v>0</v>
      </c>
      <c r="P2340" s="276">
        <v>0</v>
      </c>
      <c r="Q2340" s="276">
        <v>0</v>
      </c>
      <c r="R2340" s="276">
        <v>0</v>
      </c>
      <c r="S2340" s="276">
        <v>0</v>
      </c>
      <c r="T2340" s="276">
        <v>0</v>
      </c>
      <c r="U2340" s="276">
        <v>0</v>
      </c>
      <c r="V2340" s="1044">
        <v>0</v>
      </c>
      <c r="W2340" s="276">
        <v>0</v>
      </c>
      <c r="X2340" s="276">
        <v>0</v>
      </c>
      <c r="Y2340" s="276">
        <v>2</v>
      </c>
      <c r="Z2340" s="276">
        <v>1</v>
      </c>
      <c r="AA2340" s="276">
        <v>2</v>
      </c>
      <c r="AB2340" s="276">
        <v>0</v>
      </c>
      <c r="AC2340" s="276">
        <v>0</v>
      </c>
      <c r="AD2340" s="448"/>
    </row>
    <row r="2341" spans="1:30" ht="20.399999999999999" customHeight="1">
      <c r="A2341" s="794"/>
      <c r="B2341" s="670" t="s">
        <v>1467</v>
      </c>
      <c r="C2341" s="276">
        <v>3</v>
      </c>
      <c r="D2341" s="276">
        <v>3</v>
      </c>
      <c r="E2341" s="276">
        <v>0</v>
      </c>
      <c r="F2341" s="276">
        <v>0</v>
      </c>
      <c r="G2341" s="1043">
        <v>100</v>
      </c>
      <c r="H2341" s="276">
        <v>0</v>
      </c>
      <c r="I2341" s="276">
        <v>0</v>
      </c>
      <c r="J2341" s="276">
        <v>0</v>
      </c>
      <c r="K2341" s="276">
        <v>0</v>
      </c>
      <c r="L2341" s="276">
        <v>0</v>
      </c>
      <c r="M2341" s="276">
        <v>0</v>
      </c>
      <c r="N2341" s="276">
        <v>0</v>
      </c>
      <c r="O2341" s="276">
        <v>0</v>
      </c>
      <c r="P2341" s="276">
        <v>0</v>
      </c>
      <c r="Q2341" s="276">
        <v>0</v>
      </c>
      <c r="R2341" s="276">
        <v>0</v>
      </c>
      <c r="S2341" s="276">
        <v>0</v>
      </c>
      <c r="T2341" s="276">
        <v>0</v>
      </c>
      <c r="U2341" s="276">
        <v>0</v>
      </c>
      <c r="V2341" s="1044">
        <v>0</v>
      </c>
      <c r="W2341" s="276">
        <v>0</v>
      </c>
      <c r="X2341" s="276">
        <v>0</v>
      </c>
      <c r="Y2341" s="276">
        <v>1</v>
      </c>
      <c r="Z2341" s="276">
        <v>0</v>
      </c>
      <c r="AA2341" s="276">
        <v>2</v>
      </c>
      <c r="AB2341" s="276">
        <v>0</v>
      </c>
      <c r="AC2341" s="276">
        <v>0</v>
      </c>
      <c r="AD2341" s="448"/>
    </row>
    <row r="2342" spans="1:30" ht="20.399999999999999" customHeight="1">
      <c r="A2342" s="794"/>
      <c r="B2342" s="670" t="s">
        <v>4104</v>
      </c>
      <c r="C2342" s="276">
        <v>0</v>
      </c>
      <c r="D2342" s="276">
        <v>0</v>
      </c>
      <c r="E2342" s="276">
        <v>0</v>
      </c>
      <c r="F2342" s="276">
        <v>0</v>
      </c>
      <c r="G2342" s="1043">
        <v>0</v>
      </c>
      <c r="H2342" s="276">
        <v>0</v>
      </c>
      <c r="I2342" s="276">
        <v>0</v>
      </c>
      <c r="J2342" s="276">
        <v>0</v>
      </c>
      <c r="K2342" s="276">
        <v>0</v>
      </c>
      <c r="L2342" s="276">
        <v>0</v>
      </c>
      <c r="M2342" s="276">
        <v>0</v>
      </c>
      <c r="N2342" s="276">
        <v>0</v>
      </c>
      <c r="O2342" s="276">
        <v>0</v>
      </c>
      <c r="P2342" s="276">
        <v>0</v>
      </c>
      <c r="Q2342" s="276">
        <v>0</v>
      </c>
      <c r="R2342" s="276">
        <v>0</v>
      </c>
      <c r="S2342" s="276">
        <v>0</v>
      </c>
      <c r="T2342" s="276">
        <v>0</v>
      </c>
      <c r="U2342" s="276">
        <v>0</v>
      </c>
      <c r="V2342" s="1044">
        <v>0</v>
      </c>
      <c r="W2342" s="276">
        <v>0</v>
      </c>
      <c r="X2342" s="276">
        <v>0</v>
      </c>
      <c r="Y2342" s="276">
        <v>0</v>
      </c>
      <c r="Z2342" s="276">
        <v>0</v>
      </c>
      <c r="AA2342" s="276">
        <v>0</v>
      </c>
      <c r="AB2342" s="276">
        <v>0</v>
      </c>
      <c r="AC2342" s="276">
        <v>0</v>
      </c>
      <c r="AD2342" s="448"/>
    </row>
    <row r="2343" spans="1:30" ht="20.399999999999999" customHeight="1">
      <c r="A2343" s="407"/>
      <c r="B2343" s="407"/>
      <c r="C2343" s="407"/>
      <c r="D2343" s="407"/>
      <c r="E2343" s="407"/>
      <c r="F2343" s="407"/>
      <c r="G2343" s="407"/>
      <c r="H2343" s="407"/>
      <c r="I2343" s="407"/>
      <c r="J2343" s="407"/>
      <c r="K2343" s="407"/>
      <c r="L2343" s="407"/>
      <c r="M2343" s="407"/>
      <c r="N2343" s="407"/>
      <c r="O2343" s="407"/>
      <c r="P2343" s="407"/>
      <c r="Q2343" s="407"/>
      <c r="R2343" s="407"/>
      <c r="S2343" s="407"/>
      <c r="T2343" s="407"/>
      <c r="U2343" s="407"/>
      <c r="V2343" s="407"/>
      <c r="W2343" s="407"/>
      <c r="X2343" s="407"/>
      <c r="Y2343" s="407"/>
      <c r="Z2343" s="407"/>
      <c r="AA2343" s="407"/>
      <c r="AB2343" s="407"/>
      <c r="AC2343" s="407"/>
      <c r="AD2343" s="448"/>
    </row>
    <row r="2344" spans="1:30" ht="20.399999999999999" customHeight="1">
      <c r="A2344" s="796" t="s">
        <v>2772</v>
      </c>
      <c r="B2344" s="669" t="s">
        <v>2771</v>
      </c>
      <c r="C2344" s="275">
        <v>12</v>
      </c>
      <c r="D2344" s="275">
        <v>12</v>
      </c>
      <c r="E2344" s="275">
        <v>0</v>
      </c>
      <c r="F2344" s="275">
        <v>0</v>
      </c>
      <c r="G2344" s="1041">
        <v>100</v>
      </c>
      <c r="H2344" s="275">
        <v>0</v>
      </c>
      <c r="I2344" s="275">
        <v>0</v>
      </c>
      <c r="J2344" s="275">
        <v>0</v>
      </c>
      <c r="K2344" s="275">
        <v>0</v>
      </c>
      <c r="L2344" s="275">
        <v>0</v>
      </c>
      <c r="M2344" s="275">
        <v>0</v>
      </c>
      <c r="N2344" s="275">
        <v>0</v>
      </c>
      <c r="O2344" s="275">
        <v>0</v>
      </c>
      <c r="P2344" s="275">
        <v>0</v>
      </c>
      <c r="Q2344" s="275">
        <v>0</v>
      </c>
      <c r="R2344" s="275">
        <v>0</v>
      </c>
      <c r="S2344" s="275">
        <v>0</v>
      </c>
      <c r="T2344" s="275">
        <v>0</v>
      </c>
      <c r="U2344" s="275">
        <v>0</v>
      </c>
      <c r="V2344" s="1042">
        <v>0</v>
      </c>
      <c r="W2344" s="275">
        <v>0</v>
      </c>
      <c r="X2344" s="275">
        <v>0</v>
      </c>
      <c r="Y2344" s="275">
        <v>1</v>
      </c>
      <c r="Z2344" s="275">
        <v>0</v>
      </c>
      <c r="AA2344" s="275">
        <v>1</v>
      </c>
      <c r="AB2344" s="275">
        <v>4</v>
      </c>
      <c r="AC2344" s="275">
        <v>6</v>
      </c>
      <c r="AD2344" s="448"/>
    </row>
    <row r="2345" spans="1:30" ht="20.399999999999999" customHeight="1">
      <c r="A2345" s="794"/>
      <c r="B2345" s="670" t="s">
        <v>1468</v>
      </c>
      <c r="C2345" s="276">
        <v>4</v>
      </c>
      <c r="D2345" s="276">
        <v>4</v>
      </c>
      <c r="E2345" s="276">
        <v>0</v>
      </c>
      <c r="F2345" s="276">
        <v>0</v>
      </c>
      <c r="G2345" s="1043">
        <v>100</v>
      </c>
      <c r="H2345" s="276">
        <v>0</v>
      </c>
      <c r="I2345" s="276">
        <v>0</v>
      </c>
      <c r="J2345" s="276">
        <v>0</v>
      </c>
      <c r="K2345" s="276">
        <v>0</v>
      </c>
      <c r="L2345" s="276">
        <v>0</v>
      </c>
      <c r="M2345" s="276">
        <v>0</v>
      </c>
      <c r="N2345" s="276">
        <v>0</v>
      </c>
      <c r="O2345" s="276">
        <v>0</v>
      </c>
      <c r="P2345" s="276">
        <v>0</v>
      </c>
      <c r="Q2345" s="276">
        <v>0</v>
      </c>
      <c r="R2345" s="276">
        <v>0</v>
      </c>
      <c r="S2345" s="276">
        <v>0</v>
      </c>
      <c r="T2345" s="276">
        <v>0</v>
      </c>
      <c r="U2345" s="276">
        <v>0</v>
      </c>
      <c r="V2345" s="1044">
        <v>0</v>
      </c>
      <c r="W2345" s="276">
        <v>0</v>
      </c>
      <c r="X2345" s="276">
        <v>0</v>
      </c>
      <c r="Y2345" s="276">
        <v>0</v>
      </c>
      <c r="Z2345" s="276">
        <v>0</v>
      </c>
      <c r="AA2345" s="276">
        <v>0</v>
      </c>
      <c r="AB2345" s="276">
        <v>2</v>
      </c>
      <c r="AC2345" s="276">
        <v>2</v>
      </c>
      <c r="AD2345" s="448"/>
    </row>
    <row r="2346" spans="1:30" ht="20.399999999999999" customHeight="1">
      <c r="A2346" s="794"/>
      <c r="B2346" s="670" t="s">
        <v>1467</v>
      </c>
      <c r="C2346" s="276">
        <v>8</v>
      </c>
      <c r="D2346" s="276">
        <v>8</v>
      </c>
      <c r="E2346" s="276">
        <v>0</v>
      </c>
      <c r="F2346" s="276">
        <v>0</v>
      </c>
      <c r="G2346" s="1043">
        <v>100</v>
      </c>
      <c r="H2346" s="276">
        <v>0</v>
      </c>
      <c r="I2346" s="276">
        <v>0</v>
      </c>
      <c r="J2346" s="276">
        <v>0</v>
      </c>
      <c r="K2346" s="276">
        <v>0</v>
      </c>
      <c r="L2346" s="276">
        <v>0</v>
      </c>
      <c r="M2346" s="276">
        <v>0</v>
      </c>
      <c r="N2346" s="276">
        <v>0</v>
      </c>
      <c r="O2346" s="276">
        <v>0</v>
      </c>
      <c r="P2346" s="276">
        <v>0</v>
      </c>
      <c r="Q2346" s="276">
        <v>0</v>
      </c>
      <c r="R2346" s="276">
        <v>0</v>
      </c>
      <c r="S2346" s="276">
        <v>0</v>
      </c>
      <c r="T2346" s="276">
        <v>0</v>
      </c>
      <c r="U2346" s="276">
        <v>0</v>
      </c>
      <c r="V2346" s="1044">
        <v>0</v>
      </c>
      <c r="W2346" s="276">
        <v>0</v>
      </c>
      <c r="X2346" s="276">
        <v>0</v>
      </c>
      <c r="Y2346" s="276">
        <v>1</v>
      </c>
      <c r="Z2346" s="276">
        <v>0</v>
      </c>
      <c r="AA2346" s="276">
        <v>1</v>
      </c>
      <c r="AB2346" s="276">
        <v>2</v>
      </c>
      <c r="AC2346" s="276">
        <v>4</v>
      </c>
      <c r="AD2346" s="448"/>
    </row>
    <row r="2347" spans="1:30" ht="20.399999999999999" customHeight="1">
      <c r="A2347" s="794"/>
      <c r="B2347" s="670" t="s">
        <v>4104</v>
      </c>
      <c r="C2347" s="276">
        <v>0</v>
      </c>
      <c r="D2347" s="276">
        <v>0</v>
      </c>
      <c r="E2347" s="276">
        <v>0</v>
      </c>
      <c r="F2347" s="276">
        <v>0</v>
      </c>
      <c r="G2347" s="1043">
        <v>0</v>
      </c>
      <c r="H2347" s="276">
        <v>0</v>
      </c>
      <c r="I2347" s="276">
        <v>0</v>
      </c>
      <c r="J2347" s="276">
        <v>0</v>
      </c>
      <c r="K2347" s="276">
        <v>0</v>
      </c>
      <c r="L2347" s="276">
        <v>0</v>
      </c>
      <c r="M2347" s="276">
        <v>0</v>
      </c>
      <c r="N2347" s="276">
        <v>0</v>
      </c>
      <c r="O2347" s="276">
        <v>0</v>
      </c>
      <c r="P2347" s="276">
        <v>0</v>
      </c>
      <c r="Q2347" s="276">
        <v>0</v>
      </c>
      <c r="R2347" s="276">
        <v>0</v>
      </c>
      <c r="S2347" s="276">
        <v>0</v>
      </c>
      <c r="T2347" s="276">
        <v>0</v>
      </c>
      <c r="U2347" s="276">
        <v>0</v>
      </c>
      <c r="V2347" s="1044">
        <v>0</v>
      </c>
      <c r="W2347" s="276">
        <v>0</v>
      </c>
      <c r="X2347" s="276">
        <v>0</v>
      </c>
      <c r="Y2347" s="276">
        <v>0</v>
      </c>
      <c r="Z2347" s="276">
        <v>0</v>
      </c>
      <c r="AA2347" s="276">
        <v>0</v>
      </c>
      <c r="AB2347" s="276">
        <v>0</v>
      </c>
      <c r="AC2347" s="276">
        <v>0</v>
      </c>
      <c r="AD2347" s="448"/>
    </row>
    <row r="2348" spans="1:30" ht="20.399999999999999" customHeight="1">
      <c r="A2348" s="407"/>
      <c r="B2348" s="407"/>
      <c r="C2348" s="407"/>
      <c r="D2348" s="407"/>
      <c r="E2348" s="407"/>
      <c r="F2348" s="407"/>
      <c r="G2348" s="407"/>
      <c r="H2348" s="407"/>
      <c r="I2348" s="407"/>
      <c r="J2348" s="407"/>
      <c r="K2348" s="407"/>
      <c r="L2348" s="407"/>
      <c r="M2348" s="407"/>
      <c r="N2348" s="407"/>
      <c r="O2348" s="407"/>
      <c r="P2348" s="407"/>
      <c r="Q2348" s="407"/>
      <c r="R2348" s="407"/>
      <c r="S2348" s="407"/>
      <c r="T2348" s="407"/>
      <c r="U2348" s="407"/>
      <c r="V2348" s="407"/>
      <c r="W2348" s="407"/>
      <c r="X2348" s="407"/>
      <c r="Y2348" s="407"/>
      <c r="Z2348" s="407"/>
      <c r="AA2348" s="407"/>
      <c r="AB2348" s="407"/>
      <c r="AC2348" s="407"/>
      <c r="AD2348" s="448"/>
    </row>
    <row r="2349" spans="1:30" ht="20.399999999999999" customHeight="1">
      <c r="A2349" s="796" t="s">
        <v>2770</v>
      </c>
      <c r="B2349" s="669" t="s">
        <v>2769</v>
      </c>
      <c r="C2349" s="275">
        <v>3</v>
      </c>
      <c r="D2349" s="275">
        <v>3</v>
      </c>
      <c r="E2349" s="275">
        <v>0</v>
      </c>
      <c r="F2349" s="275">
        <v>0</v>
      </c>
      <c r="G2349" s="1041">
        <v>100</v>
      </c>
      <c r="H2349" s="275">
        <v>0</v>
      </c>
      <c r="I2349" s="275">
        <v>0</v>
      </c>
      <c r="J2349" s="275">
        <v>0</v>
      </c>
      <c r="K2349" s="275">
        <v>0</v>
      </c>
      <c r="L2349" s="275">
        <v>0</v>
      </c>
      <c r="M2349" s="275">
        <v>0</v>
      </c>
      <c r="N2349" s="275">
        <v>0</v>
      </c>
      <c r="O2349" s="275">
        <v>0</v>
      </c>
      <c r="P2349" s="275">
        <v>0</v>
      </c>
      <c r="Q2349" s="275">
        <v>0</v>
      </c>
      <c r="R2349" s="275">
        <v>0</v>
      </c>
      <c r="S2349" s="275">
        <v>0</v>
      </c>
      <c r="T2349" s="275">
        <v>0</v>
      </c>
      <c r="U2349" s="275">
        <v>0</v>
      </c>
      <c r="V2349" s="1042">
        <v>0</v>
      </c>
      <c r="W2349" s="275">
        <v>0</v>
      </c>
      <c r="X2349" s="275">
        <v>1</v>
      </c>
      <c r="Y2349" s="275">
        <v>0</v>
      </c>
      <c r="Z2349" s="275">
        <v>1</v>
      </c>
      <c r="AA2349" s="275">
        <v>0</v>
      </c>
      <c r="AB2349" s="275">
        <v>0</v>
      </c>
      <c r="AC2349" s="275">
        <v>1</v>
      </c>
      <c r="AD2349" s="448"/>
    </row>
    <row r="2350" spans="1:30" ht="20.399999999999999" customHeight="1">
      <c r="A2350" s="669"/>
      <c r="B2350" s="669" t="s">
        <v>2768</v>
      </c>
      <c r="C2350" s="797"/>
      <c r="D2350" s="797"/>
      <c r="E2350" s="797"/>
      <c r="F2350" s="797"/>
      <c r="G2350" s="797"/>
      <c r="H2350" s="797"/>
      <c r="I2350" s="797"/>
      <c r="J2350" s="797"/>
      <c r="K2350" s="797"/>
      <c r="L2350" s="797"/>
      <c r="M2350" s="797"/>
      <c r="N2350" s="797"/>
      <c r="O2350" s="797"/>
      <c r="P2350" s="797"/>
      <c r="Q2350" s="797"/>
      <c r="R2350" s="797"/>
      <c r="S2350" s="797"/>
      <c r="T2350" s="797"/>
      <c r="U2350" s="797"/>
      <c r="V2350" s="797"/>
      <c r="W2350" s="797"/>
      <c r="X2350" s="797"/>
      <c r="Y2350" s="797"/>
      <c r="Z2350" s="797"/>
      <c r="AA2350" s="797"/>
      <c r="AB2350" s="797"/>
      <c r="AC2350" s="797"/>
      <c r="AD2350" s="448"/>
    </row>
    <row r="2351" spans="1:30" ht="20.399999999999999" customHeight="1">
      <c r="A2351" s="794"/>
      <c r="B2351" s="670" t="s">
        <v>1468</v>
      </c>
      <c r="C2351" s="276">
        <v>1</v>
      </c>
      <c r="D2351" s="276">
        <v>1</v>
      </c>
      <c r="E2351" s="276">
        <v>0</v>
      </c>
      <c r="F2351" s="276">
        <v>0</v>
      </c>
      <c r="G2351" s="1043">
        <v>100</v>
      </c>
      <c r="H2351" s="276">
        <v>0</v>
      </c>
      <c r="I2351" s="276">
        <v>0</v>
      </c>
      <c r="J2351" s="276">
        <v>0</v>
      </c>
      <c r="K2351" s="276">
        <v>0</v>
      </c>
      <c r="L2351" s="276">
        <v>0</v>
      </c>
      <c r="M2351" s="276">
        <v>0</v>
      </c>
      <c r="N2351" s="276">
        <v>0</v>
      </c>
      <c r="O2351" s="276">
        <v>0</v>
      </c>
      <c r="P2351" s="276">
        <v>0</v>
      </c>
      <c r="Q2351" s="276">
        <v>0</v>
      </c>
      <c r="R2351" s="276">
        <v>0</v>
      </c>
      <c r="S2351" s="276">
        <v>0</v>
      </c>
      <c r="T2351" s="276">
        <v>0</v>
      </c>
      <c r="U2351" s="276">
        <v>0</v>
      </c>
      <c r="V2351" s="1044">
        <v>0</v>
      </c>
      <c r="W2351" s="276">
        <v>0</v>
      </c>
      <c r="X2351" s="276">
        <v>0</v>
      </c>
      <c r="Y2351" s="276">
        <v>0</v>
      </c>
      <c r="Z2351" s="276">
        <v>0</v>
      </c>
      <c r="AA2351" s="276">
        <v>0</v>
      </c>
      <c r="AB2351" s="276">
        <v>0</v>
      </c>
      <c r="AC2351" s="276">
        <v>1</v>
      </c>
      <c r="AD2351" s="448"/>
    </row>
    <row r="2352" spans="1:30" ht="20.399999999999999" customHeight="1">
      <c r="A2352" s="794"/>
      <c r="B2352" s="670" t="s">
        <v>1467</v>
      </c>
      <c r="C2352" s="276">
        <v>2</v>
      </c>
      <c r="D2352" s="276">
        <v>2</v>
      </c>
      <c r="E2352" s="276">
        <v>0</v>
      </c>
      <c r="F2352" s="276">
        <v>0</v>
      </c>
      <c r="G2352" s="1043">
        <v>100</v>
      </c>
      <c r="H2352" s="276">
        <v>0</v>
      </c>
      <c r="I2352" s="276">
        <v>0</v>
      </c>
      <c r="J2352" s="276">
        <v>0</v>
      </c>
      <c r="K2352" s="276">
        <v>0</v>
      </c>
      <c r="L2352" s="276">
        <v>0</v>
      </c>
      <c r="M2352" s="276">
        <v>0</v>
      </c>
      <c r="N2352" s="276">
        <v>0</v>
      </c>
      <c r="O2352" s="276">
        <v>0</v>
      </c>
      <c r="P2352" s="276">
        <v>0</v>
      </c>
      <c r="Q2352" s="276">
        <v>0</v>
      </c>
      <c r="R2352" s="276">
        <v>0</v>
      </c>
      <c r="S2352" s="276">
        <v>0</v>
      </c>
      <c r="T2352" s="276">
        <v>0</v>
      </c>
      <c r="U2352" s="276">
        <v>0</v>
      </c>
      <c r="V2352" s="1044">
        <v>0</v>
      </c>
      <c r="W2352" s="276">
        <v>0</v>
      </c>
      <c r="X2352" s="276">
        <v>1</v>
      </c>
      <c r="Y2352" s="276">
        <v>0</v>
      </c>
      <c r="Z2352" s="276">
        <v>1</v>
      </c>
      <c r="AA2352" s="276">
        <v>0</v>
      </c>
      <c r="AB2352" s="276">
        <v>0</v>
      </c>
      <c r="AC2352" s="276">
        <v>0</v>
      </c>
      <c r="AD2352" s="448"/>
    </row>
    <row r="2353" spans="1:30" ht="20.399999999999999" customHeight="1">
      <c r="A2353" s="794"/>
      <c r="B2353" s="670" t="s">
        <v>4104</v>
      </c>
      <c r="C2353" s="276">
        <v>0</v>
      </c>
      <c r="D2353" s="276">
        <v>0</v>
      </c>
      <c r="E2353" s="276">
        <v>0</v>
      </c>
      <c r="F2353" s="276">
        <v>0</v>
      </c>
      <c r="G2353" s="1043">
        <v>0</v>
      </c>
      <c r="H2353" s="276">
        <v>0</v>
      </c>
      <c r="I2353" s="276">
        <v>0</v>
      </c>
      <c r="J2353" s="276">
        <v>0</v>
      </c>
      <c r="K2353" s="276">
        <v>0</v>
      </c>
      <c r="L2353" s="276">
        <v>0</v>
      </c>
      <c r="M2353" s="276">
        <v>0</v>
      </c>
      <c r="N2353" s="276">
        <v>0</v>
      </c>
      <c r="O2353" s="276">
        <v>0</v>
      </c>
      <c r="P2353" s="276">
        <v>0</v>
      </c>
      <c r="Q2353" s="276">
        <v>0</v>
      </c>
      <c r="R2353" s="276">
        <v>0</v>
      </c>
      <c r="S2353" s="276">
        <v>0</v>
      </c>
      <c r="T2353" s="276">
        <v>0</v>
      </c>
      <c r="U2353" s="276">
        <v>0</v>
      </c>
      <c r="V2353" s="1044">
        <v>0</v>
      </c>
      <c r="W2353" s="276">
        <v>0</v>
      </c>
      <c r="X2353" s="276">
        <v>0</v>
      </c>
      <c r="Y2353" s="276">
        <v>0</v>
      </c>
      <c r="Z2353" s="276">
        <v>0</v>
      </c>
      <c r="AA2353" s="276">
        <v>0</v>
      </c>
      <c r="AB2353" s="276">
        <v>0</v>
      </c>
      <c r="AC2353" s="276">
        <v>0</v>
      </c>
      <c r="AD2353" s="448"/>
    </row>
    <row r="2354" spans="1:30" ht="20.399999999999999" customHeight="1">
      <c r="A2354" s="407"/>
      <c r="B2354" s="407"/>
      <c r="C2354" s="407"/>
      <c r="D2354" s="407"/>
      <c r="E2354" s="407"/>
      <c r="F2354" s="407"/>
      <c r="G2354" s="407"/>
      <c r="H2354" s="407"/>
      <c r="I2354" s="407"/>
      <c r="J2354" s="407"/>
      <c r="K2354" s="407"/>
      <c r="L2354" s="407"/>
      <c r="M2354" s="407"/>
      <c r="N2354" s="407"/>
      <c r="O2354" s="407"/>
      <c r="P2354" s="407"/>
      <c r="Q2354" s="407"/>
      <c r="R2354" s="407"/>
      <c r="S2354" s="407"/>
      <c r="T2354" s="407"/>
      <c r="U2354" s="407"/>
      <c r="V2354" s="407"/>
      <c r="W2354" s="407"/>
      <c r="X2354" s="407"/>
      <c r="Y2354" s="407"/>
      <c r="Z2354" s="407"/>
      <c r="AA2354" s="407"/>
      <c r="AB2354" s="407"/>
      <c r="AC2354" s="407"/>
      <c r="AD2354" s="448"/>
    </row>
    <row r="2355" spans="1:30" ht="20.399999999999999" customHeight="1">
      <c r="A2355" s="796" t="s">
        <v>2767</v>
      </c>
      <c r="B2355" s="669" t="s">
        <v>2766</v>
      </c>
      <c r="C2355" s="275">
        <v>4</v>
      </c>
      <c r="D2355" s="275">
        <v>4</v>
      </c>
      <c r="E2355" s="275">
        <v>0</v>
      </c>
      <c r="F2355" s="275">
        <v>0</v>
      </c>
      <c r="G2355" s="1041">
        <v>100</v>
      </c>
      <c r="H2355" s="275">
        <v>0</v>
      </c>
      <c r="I2355" s="275">
        <v>0</v>
      </c>
      <c r="J2355" s="275">
        <v>0</v>
      </c>
      <c r="K2355" s="275">
        <v>0</v>
      </c>
      <c r="L2355" s="275">
        <v>0</v>
      </c>
      <c r="M2355" s="275">
        <v>0</v>
      </c>
      <c r="N2355" s="275">
        <v>0</v>
      </c>
      <c r="O2355" s="275">
        <v>0</v>
      </c>
      <c r="P2355" s="275">
        <v>0</v>
      </c>
      <c r="Q2355" s="275">
        <v>0</v>
      </c>
      <c r="R2355" s="275">
        <v>0</v>
      </c>
      <c r="S2355" s="275">
        <v>0</v>
      </c>
      <c r="T2355" s="275">
        <v>0</v>
      </c>
      <c r="U2355" s="275">
        <v>0</v>
      </c>
      <c r="V2355" s="1042">
        <v>0</v>
      </c>
      <c r="W2355" s="275">
        <v>0</v>
      </c>
      <c r="X2355" s="275">
        <v>1</v>
      </c>
      <c r="Y2355" s="275">
        <v>0</v>
      </c>
      <c r="Z2355" s="275">
        <v>1</v>
      </c>
      <c r="AA2355" s="275">
        <v>0</v>
      </c>
      <c r="AB2355" s="275">
        <v>2</v>
      </c>
      <c r="AC2355" s="275">
        <v>0</v>
      </c>
      <c r="AD2355" s="448"/>
    </row>
    <row r="2356" spans="1:30" ht="20.399999999999999" customHeight="1">
      <c r="A2356" s="794"/>
      <c r="B2356" s="670" t="s">
        <v>1468</v>
      </c>
      <c r="C2356" s="276">
        <v>3</v>
      </c>
      <c r="D2356" s="276">
        <v>3</v>
      </c>
      <c r="E2356" s="276">
        <v>0</v>
      </c>
      <c r="F2356" s="276">
        <v>0</v>
      </c>
      <c r="G2356" s="1043">
        <v>100</v>
      </c>
      <c r="H2356" s="276">
        <v>0</v>
      </c>
      <c r="I2356" s="276">
        <v>0</v>
      </c>
      <c r="J2356" s="276">
        <v>0</v>
      </c>
      <c r="K2356" s="276">
        <v>0</v>
      </c>
      <c r="L2356" s="276">
        <v>0</v>
      </c>
      <c r="M2356" s="276">
        <v>0</v>
      </c>
      <c r="N2356" s="276">
        <v>0</v>
      </c>
      <c r="O2356" s="276">
        <v>0</v>
      </c>
      <c r="P2356" s="276">
        <v>0</v>
      </c>
      <c r="Q2356" s="276">
        <v>0</v>
      </c>
      <c r="R2356" s="276">
        <v>0</v>
      </c>
      <c r="S2356" s="276">
        <v>0</v>
      </c>
      <c r="T2356" s="276">
        <v>0</v>
      </c>
      <c r="U2356" s="276">
        <v>0</v>
      </c>
      <c r="V2356" s="1044">
        <v>0</v>
      </c>
      <c r="W2356" s="276">
        <v>0</v>
      </c>
      <c r="X2356" s="276">
        <v>1</v>
      </c>
      <c r="Y2356" s="276">
        <v>0</v>
      </c>
      <c r="Z2356" s="276">
        <v>0</v>
      </c>
      <c r="AA2356" s="276">
        <v>0</v>
      </c>
      <c r="AB2356" s="276">
        <v>2</v>
      </c>
      <c r="AC2356" s="276">
        <v>0</v>
      </c>
      <c r="AD2356" s="448"/>
    </row>
    <row r="2357" spans="1:30" ht="20.399999999999999" customHeight="1">
      <c r="A2357" s="794"/>
      <c r="B2357" s="670" t="s">
        <v>1467</v>
      </c>
      <c r="C2357" s="276">
        <v>1</v>
      </c>
      <c r="D2357" s="276">
        <v>1</v>
      </c>
      <c r="E2357" s="276">
        <v>0</v>
      </c>
      <c r="F2357" s="276">
        <v>0</v>
      </c>
      <c r="G2357" s="1043">
        <v>100</v>
      </c>
      <c r="H2357" s="276">
        <v>0</v>
      </c>
      <c r="I2357" s="276">
        <v>0</v>
      </c>
      <c r="J2357" s="276">
        <v>0</v>
      </c>
      <c r="K2357" s="276">
        <v>0</v>
      </c>
      <c r="L2357" s="276">
        <v>0</v>
      </c>
      <c r="M2357" s="276">
        <v>0</v>
      </c>
      <c r="N2357" s="276">
        <v>0</v>
      </c>
      <c r="O2357" s="276">
        <v>0</v>
      </c>
      <c r="P2357" s="276">
        <v>0</v>
      </c>
      <c r="Q2357" s="276">
        <v>0</v>
      </c>
      <c r="R2357" s="276">
        <v>0</v>
      </c>
      <c r="S2357" s="276">
        <v>0</v>
      </c>
      <c r="T2357" s="276">
        <v>0</v>
      </c>
      <c r="U2357" s="276">
        <v>0</v>
      </c>
      <c r="V2357" s="1044">
        <v>0</v>
      </c>
      <c r="W2357" s="276">
        <v>0</v>
      </c>
      <c r="X2357" s="276">
        <v>0</v>
      </c>
      <c r="Y2357" s="276">
        <v>0</v>
      </c>
      <c r="Z2357" s="276">
        <v>1</v>
      </c>
      <c r="AA2357" s="276">
        <v>0</v>
      </c>
      <c r="AB2357" s="276">
        <v>0</v>
      </c>
      <c r="AC2357" s="276">
        <v>0</v>
      </c>
      <c r="AD2357" s="448"/>
    </row>
    <row r="2358" spans="1:30" ht="20.399999999999999" customHeight="1">
      <c r="A2358" s="794"/>
      <c r="B2358" s="670" t="s">
        <v>4104</v>
      </c>
      <c r="C2358" s="276">
        <v>0</v>
      </c>
      <c r="D2358" s="276">
        <v>0</v>
      </c>
      <c r="E2358" s="276">
        <v>0</v>
      </c>
      <c r="F2358" s="276">
        <v>0</v>
      </c>
      <c r="G2358" s="1043">
        <v>0</v>
      </c>
      <c r="H2358" s="276">
        <v>0</v>
      </c>
      <c r="I2358" s="276">
        <v>0</v>
      </c>
      <c r="J2358" s="276">
        <v>0</v>
      </c>
      <c r="K2358" s="276">
        <v>0</v>
      </c>
      <c r="L2358" s="276">
        <v>0</v>
      </c>
      <c r="M2358" s="276">
        <v>0</v>
      </c>
      <c r="N2358" s="276">
        <v>0</v>
      </c>
      <c r="O2358" s="276">
        <v>0</v>
      </c>
      <c r="P2358" s="276">
        <v>0</v>
      </c>
      <c r="Q2358" s="276">
        <v>0</v>
      </c>
      <c r="R2358" s="276">
        <v>0</v>
      </c>
      <c r="S2358" s="276">
        <v>0</v>
      </c>
      <c r="T2358" s="276">
        <v>0</v>
      </c>
      <c r="U2358" s="276">
        <v>0</v>
      </c>
      <c r="V2358" s="1044">
        <v>0</v>
      </c>
      <c r="W2358" s="276">
        <v>0</v>
      </c>
      <c r="X2358" s="276">
        <v>0</v>
      </c>
      <c r="Y2358" s="276">
        <v>0</v>
      </c>
      <c r="Z2358" s="276">
        <v>0</v>
      </c>
      <c r="AA2358" s="276">
        <v>0</v>
      </c>
      <c r="AB2358" s="276">
        <v>0</v>
      </c>
      <c r="AC2358" s="276">
        <v>0</v>
      </c>
      <c r="AD2358" s="448"/>
    </row>
    <row r="2359" spans="1:30" ht="20.399999999999999" customHeight="1">
      <c r="A2359" s="407"/>
      <c r="B2359" s="407"/>
      <c r="C2359" s="407"/>
      <c r="D2359" s="407"/>
      <c r="E2359" s="407"/>
      <c r="F2359" s="407"/>
      <c r="G2359" s="407"/>
      <c r="H2359" s="407"/>
      <c r="I2359" s="407"/>
      <c r="J2359" s="407"/>
      <c r="K2359" s="407"/>
      <c r="L2359" s="407"/>
      <c r="M2359" s="407"/>
      <c r="N2359" s="407"/>
      <c r="O2359" s="407"/>
      <c r="P2359" s="407"/>
      <c r="Q2359" s="407"/>
      <c r="R2359" s="407"/>
      <c r="S2359" s="407"/>
      <c r="T2359" s="407"/>
      <c r="U2359" s="407"/>
      <c r="V2359" s="407"/>
      <c r="W2359" s="407"/>
      <c r="X2359" s="407"/>
      <c r="Y2359" s="407"/>
      <c r="Z2359" s="407"/>
      <c r="AA2359" s="407"/>
      <c r="AB2359" s="407"/>
      <c r="AC2359" s="407"/>
      <c r="AD2359" s="448"/>
    </row>
    <row r="2360" spans="1:30" ht="20.399999999999999" customHeight="1">
      <c r="A2360" s="796" t="s">
        <v>2765</v>
      </c>
      <c r="B2360" s="669" t="s">
        <v>2764</v>
      </c>
      <c r="C2360" s="275">
        <v>4</v>
      </c>
      <c r="D2360" s="275">
        <v>4</v>
      </c>
      <c r="E2360" s="275">
        <v>0</v>
      </c>
      <c r="F2360" s="275">
        <v>0</v>
      </c>
      <c r="G2360" s="1041">
        <v>100</v>
      </c>
      <c r="H2360" s="275">
        <v>0</v>
      </c>
      <c r="I2360" s="275">
        <v>0</v>
      </c>
      <c r="J2360" s="275">
        <v>0</v>
      </c>
      <c r="K2360" s="275">
        <v>0</v>
      </c>
      <c r="L2360" s="275">
        <v>0</v>
      </c>
      <c r="M2360" s="275">
        <v>0</v>
      </c>
      <c r="N2360" s="275">
        <v>0</v>
      </c>
      <c r="O2360" s="275">
        <v>0</v>
      </c>
      <c r="P2360" s="275">
        <v>0</v>
      </c>
      <c r="Q2360" s="275">
        <v>0</v>
      </c>
      <c r="R2360" s="275">
        <v>0</v>
      </c>
      <c r="S2360" s="275">
        <v>1</v>
      </c>
      <c r="T2360" s="275">
        <v>1</v>
      </c>
      <c r="U2360" s="275">
        <v>1</v>
      </c>
      <c r="V2360" s="1042">
        <v>0</v>
      </c>
      <c r="W2360" s="275">
        <v>0</v>
      </c>
      <c r="X2360" s="275">
        <v>0</v>
      </c>
      <c r="Y2360" s="275">
        <v>1</v>
      </c>
      <c r="Z2360" s="275">
        <v>0</v>
      </c>
      <c r="AA2360" s="275">
        <v>0</v>
      </c>
      <c r="AB2360" s="275">
        <v>0</v>
      </c>
      <c r="AC2360" s="275">
        <v>0</v>
      </c>
      <c r="AD2360" s="448"/>
    </row>
    <row r="2361" spans="1:30" ht="20.399999999999999" customHeight="1">
      <c r="A2361" s="794"/>
      <c r="B2361" s="670" t="s">
        <v>1468</v>
      </c>
      <c r="C2361" s="276">
        <v>3</v>
      </c>
      <c r="D2361" s="276">
        <v>3</v>
      </c>
      <c r="E2361" s="276">
        <v>0</v>
      </c>
      <c r="F2361" s="276">
        <v>0</v>
      </c>
      <c r="G2361" s="1043">
        <v>100</v>
      </c>
      <c r="H2361" s="276">
        <v>0</v>
      </c>
      <c r="I2361" s="276">
        <v>0</v>
      </c>
      <c r="J2361" s="276">
        <v>0</v>
      </c>
      <c r="K2361" s="276">
        <v>0</v>
      </c>
      <c r="L2361" s="276">
        <v>0</v>
      </c>
      <c r="M2361" s="276">
        <v>0</v>
      </c>
      <c r="N2361" s="276">
        <v>0</v>
      </c>
      <c r="O2361" s="276">
        <v>0</v>
      </c>
      <c r="P2361" s="276">
        <v>0</v>
      </c>
      <c r="Q2361" s="276">
        <v>0</v>
      </c>
      <c r="R2361" s="276">
        <v>0</v>
      </c>
      <c r="S2361" s="276">
        <v>1</v>
      </c>
      <c r="T2361" s="276">
        <v>1</v>
      </c>
      <c r="U2361" s="276">
        <v>1</v>
      </c>
      <c r="V2361" s="1044">
        <v>0</v>
      </c>
      <c r="W2361" s="276">
        <v>0</v>
      </c>
      <c r="X2361" s="276">
        <v>0</v>
      </c>
      <c r="Y2361" s="276">
        <v>0</v>
      </c>
      <c r="Z2361" s="276">
        <v>0</v>
      </c>
      <c r="AA2361" s="276">
        <v>0</v>
      </c>
      <c r="AB2361" s="276">
        <v>0</v>
      </c>
      <c r="AC2361" s="276">
        <v>0</v>
      </c>
      <c r="AD2361" s="448"/>
    </row>
    <row r="2362" spans="1:30" ht="20.399999999999999" customHeight="1">
      <c r="A2362" s="794"/>
      <c r="B2362" s="670" t="s">
        <v>1467</v>
      </c>
      <c r="C2362" s="276">
        <v>1</v>
      </c>
      <c r="D2362" s="276">
        <v>1</v>
      </c>
      <c r="E2362" s="276">
        <v>0</v>
      </c>
      <c r="F2362" s="276">
        <v>0</v>
      </c>
      <c r="G2362" s="1043">
        <v>100</v>
      </c>
      <c r="H2362" s="276">
        <v>0</v>
      </c>
      <c r="I2362" s="276">
        <v>0</v>
      </c>
      <c r="J2362" s="276">
        <v>0</v>
      </c>
      <c r="K2362" s="276">
        <v>0</v>
      </c>
      <c r="L2362" s="276">
        <v>0</v>
      </c>
      <c r="M2362" s="276">
        <v>0</v>
      </c>
      <c r="N2362" s="276">
        <v>0</v>
      </c>
      <c r="O2362" s="276">
        <v>0</v>
      </c>
      <c r="P2362" s="276">
        <v>0</v>
      </c>
      <c r="Q2362" s="276">
        <v>0</v>
      </c>
      <c r="R2362" s="276">
        <v>0</v>
      </c>
      <c r="S2362" s="276">
        <v>0</v>
      </c>
      <c r="T2362" s="276">
        <v>0</v>
      </c>
      <c r="U2362" s="276">
        <v>0</v>
      </c>
      <c r="V2362" s="1044">
        <v>0</v>
      </c>
      <c r="W2362" s="276">
        <v>0</v>
      </c>
      <c r="X2362" s="276">
        <v>0</v>
      </c>
      <c r="Y2362" s="276">
        <v>1</v>
      </c>
      <c r="Z2362" s="276">
        <v>0</v>
      </c>
      <c r="AA2362" s="276">
        <v>0</v>
      </c>
      <c r="AB2362" s="276">
        <v>0</v>
      </c>
      <c r="AC2362" s="276">
        <v>0</v>
      </c>
      <c r="AD2362" s="448"/>
    </row>
    <row r="2363" spans="1:30" ht="20.399999999999999" customHeight="1">
      <c r="A2363" s="794"/>
      <c r="B2363" s="670" t="s">
        <v>4104</v>
      </c>
      <c r="C2363" s="276">
        <v>0</v>
      </c>
      <c r="D2363" s="276">
        <v>0</v>
      </c>
      <c r="E2363" s="276">
        <v>0</v>
      </c>
      <c r="F2363" s="276">
        <v>0</v>
      </c>
      <c r="G2363" s="1043">
        <v>0</v>
      </c>
      <c r="H2363" s="276">
        <v>0</v>
      </c>
      <c r="I2363" s="276">
        <v>0</v>
      </c>
      <c r="J2363" s="276">
        <v>0</v>
      </c>
      <c r="K2363" s="276">
        <v>0</v>
      </c>
      <c r="L2363" s="276">
        <v>0</v>
      </c>
      <c r="M2363" s="276">
        <v>0</v>
      </c>
      <c r="N2363" s="276">
        <v>0</v>
      </c>
      <c r="O2363" s="276">
        <v>0</v>
      </c>
      <c r="P2363" s="276">
        <v>0</v>
      </c>
      <c r="Q2363" s="276">
        <v>0</v>
      </c>
      <c r="R2363" s="276">
        <v>0</v>
      </c>
      <c r="S2363" s="276">
        <v>0</v>
      </c>
      <c r="T2363" s="276">
        <v>0</v>
      </c>
      <c r="U2363" s="276">
        <v>0</v>
      </c>
      <c r="V2363" s="1044">
        <v>0</v>
      </c>
      <c r="W2363" s="276">
        <v>0</v>
      </c>
      <c r="X2363" s="276">
        <v>0</v>
      </c>
      <c r="Y2363" s="276">
        <v>0</v>
      </c>
      <c r="Z2363" s="276">
        <v>0</v>
      </c>
      <c r="AA2363" s="276">
        <v>0</v>
      </c>
      <c r="AB2363" s="276">
        <v>0</v>
      </c>
      <c r="AC2363" s="276">
        <v>0</v>
      </c>
      <c r="AD2363" s="448"/>
    </row>
    <row r="2364" spans="1:30" ht="20.399999999999999" customHeight="1">
      <c r="A2364" s="407"/>
      <c r="B2364" s="407"/>
      <c r="C2364" s="407"/>
      <c r="D2364" s="407"/>
      <c r="E2364" s="407"/>
      <c r="F2364" s="407"/>
      <c r="G2364" s="407"/>
      <c r="H2364" s="407"/>
      <c r="I2364" s="407"/>
      <c r="J2364" s="407"/>
      <c r="K2364" s="407"/>
      <c r="L2364" s="407"/>
      <c r="M2364" s="407"/>
      <c r="N2364" s="407"/>
      <c r="O2364" s="407"/>
      <c r="P2364" s="407"/>
      <c r="Q2364" s="407"/>
      <c r="R2364" s="407"/>
      <c r="S2364" s="407"/>
      <c r="T2364" s="407"/>
      <c r="U2364" s="407"/>
      <c r="V2364" s="407"/>
      <c r="W2364" s="407"/>
      <c r="X2364" s="407"/>
      <c r="Y2364" s="407"/>
      <c r="Z2364" s="407"/>
      <c r="AA2364" s="407"/>
      <c r="AB2364" s="407"/>
      <c r="AC2364" s="407"/>
      <c r="AD2364" s="448"/>
    </row>
    <row r="2365" spans="1:30" ht="20.399999999999999" customHeight="1">
      <c r="A2365" s="796" t="s">
        <v>2763</v>
      </c>
      <c r="B2365" s="669" t="s">
        <v>2762</v>
      </c>
      <c r="C2365" s="275">
        <v>5</v>
      </c>
      <c r="D2365" s="275">
        <v>5</v>
      </c>
      <c r="E2365" s="275">
        <v>0</v>
      </c>
      <c r="F2365" s="275">
        <v>0</v>
      </c>
      <c r="G2365" s="1041">
        <v>100</v>
      </c>
      <c r="H2365" s="275">
        <v>0</v>
      </c>
      <c r="I2365" s="275">
        <v>0</v>
      </c>
      <c r="J2365" s="275">
        <v>0</v>
      </c>
      <c r="K2365" s="275">
        <v>0</v>
      </c>
      <c r="L2365" s="275">
        <v>0</v>
      </c>
      <c r="M2365" s="275">
        <v>0</v>
      </c>
      <c r="N2365" s="275">
        <v>0</v>
      </c>
      <c r="O2365" s="275">
        <v>0</v>
      </c>
      <c r="P2365" s="275">
        <v>0</v>
      </c>
      <c r="Q2365" s="275">
        <v>0</v>
      </c>
      <c r="R2365" s="275">
        <v>0</v>
      </c>
      <c r="S2365" s="275">
        <v>0</v>
      </c>
      <c r="T2365" s="275">
        <v>0</v>
      </c>
      <c r="U2365" s="275">
        <v>0</v>
      </c>
      <c r="V2365" s="1042">
        <v>0</v>
      </c>
      <c r="W2365" s="275">
        <v>0</v>
      </c>
      <c r="X2365" s="275">
        <v>0</v>
      </c>
      <c r="Y2365" s="275">
        <v>0</v>
      </c>
      <c r="Z2365" s="275">
        <v>1</v>
      </c>
      <c r="AA2365" s="275">
        <v>3</v>
      </c>
      <c r="AB2365" s="275">
        <v>0</v>
      </c>
      <c r="AC2365" s="275">
        <v>1</v>
      </c>
      <c r="AD2365" s="448"/>
    </row>
    <row r="2366" spans="1:30" ht="20.399999999999999" customHeight="1">
      <c r="A2366" s="794"/>
      <c r="B2366" s="670" t="s">
        <v>1468</v>
      </c>
      <c r="C2366" s="276">
        <v>1</v>
      </c>
      <c r="D2366" s="276">
        <v>1</v>
      </c>
      <c r="E2366" s="276">
        <v>0</v>
      </c>
      <c r="F2366" s="276">
        <v>0</v>
      </c>
      <c r="G2366" s="1043">
        <v>100</v>
      </c>
      <c r="H2366" s="276">
        <v>0</v>
      </c>
      <c r="I2366" s="276">
        <v>0</v>
      </c>
      <c r="J2366" s="276">
        <v>0</v>
      </c>
      <c r="K2366" s="276">
        <v>0</v>
      </c>
      <c r="L2366" s="276">
        <v>0</v>
      </c>
      <c r="M2366" s="276">
        <v>0</v>
      </c>
      <c r="N2366" s="276">
        <v>0</v>
      </c>
      <c r="O2366" s="276">
        <v>0</v>
      </c>
      <c r="P2366" s="276">
        <v>0</v>
      </c>
      <c r="Q2366" s="276">
        <v>0</v>
      </c>
      <c r="R2366" s="276">
        <v>0</v>
      </c>
      <c r="S2366" s="276">
        <v>0</v>
      </c>
      <c r="T2366" s="276">
        <v>0</v>
      </c>
      <c r="U2366" s="276">
        <v>0</v>
      </c>
      <c r="V2366" s="1044">
        <v>0</v>
      </c>
      <c r="W2366" s="276">
        <v>0</v>
      </c>
      <c r="X2366" s="276">
        <v>0</v>
      </c>
      <c r="Y2366" s="276">
        <v>0</v>
      </c>
      <c r="Z2366" s="276">
        <v>0</v>
      </c>
      <c r="AA2366" s="276">
        <v>1</v>
      </c>
      <c r="AB2366" s="276">
        <v>0</v>
      </c>
      <c r="AC2366" s="276">
        <v>0</v>
      </c>
      <c r="AD2366" s="448"/>
    </row>
    <row r="2367" spans="1:30" ht="20.399999999999999" customHeight="1">
      <c r="A2367" s="794"/>
      <c r="B2367" s="670" t="s">
        <v>1467</v>
      </c>
      <c r="C2367" s="276">
        <v>4</v>
      </c>
      <c r="D2367" s="276">
        <v>4</v>
      </c>
      <c r="E2367" s="276">
        <v>0</v>
      </c>
      <c r="F2367" s="276">
        <v>0</v>
      </c>
      <c r="G2367" s="1043">
        <v>100</v>
      </c>
      <c r="H2367" s="276">
        <v>0</v>
      </c>
      <c r="I2367" s="276">
        <v>0</v>
      </c>
      <c r="J2367" s="276">
        <v>0</v>
      </c>
      <c r="K2367" s="276">
        <v>0</v>
      </c>
      <c r="L2367" s="276">
        <v>0</v>
      </c>
      <c r="M2367" s="276">
        <v>0</v>
      </c>
      <c r="N2367" s="276">
        <v>0</v>
      </c>
      <c r="O2367" s="276">
        <v>0</v>
      </c>
      <c r="P2367" s="276">
        <v>0</v>
      </c>
      <c r="Q2367" s="276">
        <v>0</v>
      </c>
      <c r="R2367" s="276">
        <v>0</v>
      </c>
      <c r="S2367" s="276">
        <v>0</v>
      </c>
      <c r="T2367" s="276">
        <v>0</v>
      </c>
      <c r="U2367" s="276">
        <v>0</v>
      </c>
      <c r="V2367" s="1044">
        <v>0</v>
      </c>
      <c r="W2367" s="276">
        <v>0</v>
      </c>
      <c r="X2367" s="276">
        <v>0</v>
      </c>
      <c r="Y2367" s="276">
        <v>0</v>
      </c>
      <c r="Z2367" s="276">
        <v>1</v>
      </c>
      <c r="AA2367" s="276">
        <v>2</v>
      </c>
      <c r="AB2367" s="276">
        <v>0</v>
      </c>
      <c r="AC2367" s="276">
        <v>1</v>
      </c>
      <c r="AD2367" s="448"/>
    </row>
    <row r="2368" spans="1:30" ht="20.399999999999999" customHeight="1">
      <c r="A2368" s="794"/>
      <c r="B2368" s="670" t="s">
        <v>4104</v>
      </c>
      <c r="C2368" s="276">
        <v>0</v>
      </c>
      <c r="D2368" s="276">
        <v>0</v>
      </c>
      <c r="E2368" s="276">
        <v>0</v>
      </c>
      <c r="F2368" s="276">
        <v>0</v>
      </c>
      <c r="G2368" s="1043">
        <v>0</v>
      </c>
      <c r="H2368" s="276">
        <v>0</v>
      </c>
      <c r="I2368" s="276">
        <v>0</v>
      </c>
      <c r="J2368" s="276">
        <v>0</v>
      </c>
      <c r="K2368" s="276">
        <v>0</v>
      </c>
      <c r="L2368" s="276">
        <v>0</v>
      </c>
      <c r="M2368" s="276">
        <v>0</v>
      </c>
      <c r="N2368" s="276">
        <v>0</v>
      </c>
      <c r="O2368" s="276">
        <v>0</v>
      </c>
      <c r="P2368" s="276">
        <v>0</v>
      </c>
      <c r="Q2368" s="276">
        <v>0</v>
      </c>
      <c r="R2368" s="276">
        <v>0</v>
      </c>
      <c r="S2368" s="276">
        <v>0</v>
      </c>
      <c r="T2368" s="276">
        <v>0</v>
      </c>
      <c r="U2368" s="276">
        <v>0</v>
      </c>
      <c r="V2368" s="1044">
        <v>0</v>
      </c>
      <c r="W2368" s="276">
        <v>0</v>
      </c>
      <c r="X2368" s="276">
        <v>0</v>
      </c>
      <c r="Y2368" s="276">
        <v>0</v>
      </c>
      <c r="Z2368" s="276">
        <v>0</v>
      </c>
      <c r="AA2368" s="276">
        <v>0</v>
      </c>
      <c r="AB2368" s="276">
        <v>0</v>
      </c>
      <c r="AC2368" s="276">
        <v>0</v>
      </c>
      <c r="AD2368" s="448"/>
    </row>
    <row r="2369" spans="1:30" ht="20.399999999999999" customHeight="1">
      <c r="A2369" s="407"/>
      <c r="B2369" s="407"/>
      <c r="C2369" s="407"/>
      <c r="D2369" s="407"/>
      <c r="E2369" s="407"/>
      <c r="F2369" s="407"/>
      <c r="G2369" s="407"/>
      <c r="H2369" s="407"/>
      <c r="I2369" s="407"/>
      <c r="J2369" s="407"/>
      <c r="K2369" s="407"/>
      <c r="L2369" s="407"/>
      <c r="M2369" s="407"/>
      <c r="N2369" s="407"/>
      <c r="O2369" s="407"/>
      <c r="P2369" s="407"/>
      <c r="Q2369" s="407"/>
      <c r="R2369" s="407"/>
      <c r="S2369" s="407"/>
      <c r="T2369" s="407"/>
      <c r="U2369" s="407"/>
      <c r="V2369" s="407"/>
      <c r="W2369" s="407"/>
      <c r="X2369" s="407"/>
      <c r="Y2369" s="407"/>
      <c r="Z2369" s="407"/>
      <c r="AA2369" s="407"/>
      <c r="AB2369" s="407"/>
      <c r="AC2369" s="407"/>
      <c r="AD2369" s="448"/>
    </row>
    <row r="2370" spans="1:30" ht="20.399999999999999" customHeight="1">
      <c r="A2370" s="796" t="s">
        <v>4800</v>
      </c>
      <c r="B2370" s="669" t="s">
        <v>4801</v>
      </c>
      <c r="C2370" s="275">
        <v>1</v>
      </c>
      <c r="D2370" s="275">
        <v>1</v>
      </c>
      <c r="E2370" s="275">
        <v>0</v>
      </c>
      <c r="F2370" s="275">
        <v>0</v>
      </c>
      <c r="G2370" s="1041">
        <v>100</v>
      </c>
      <c r="H2370" s="275">
        <v>0</v>
      </c>
      <c r="I2370" s="275">
        <v>0</v>
      </c>
      <c r="J2370" s="275">
        <v>0</v>
      </c>
      <c r="K2370" s="275">
        <v>0</v>
      </c>
      <c r="L2370" s="275">
        <v>0</v>
      </c>
      <c r="M2370" s="275">
        <v>0</v>
      </c>
      <c r="N2370" s="275">
        <v>0</v>
      </c>
      <c r="O2370" s="275">
        <v>0</v>
      </c>
      <c r="P2370" s="275">
        <v>0</v>
      </c>
      <c r="Q2370" s="275">
        <v>0</v>
      </c>
      <c r="R2370" s="275">
        <v>0</v>
      </c>
      <c r="S2370" s="275">
        <v>0</v>
      </c>
      <c r="T2370" s="275">
        <v>0</v>
      </c>
      <c r="U2370" s="275">
        <v>0</v>
      </c>
      <c r="V2370" s="1042">
        <v>0</v>
      </c>
      <c r="W2370" s="275">
        <v>1</v>
      </c>
      <c r="X2370" s="275">
        <v>0</v>
      </c>
      <c r="Y2370" s="275">
        <v>0</v>
      </c>
      <c r="Z2370" s="275">
        <v>0</v>
      </c>
      <c r="AA2370" s="275">
        <v>0</v>
      </c>
      <c r="AB2370" s="275">
        <v>0</v>
      </c>
      <c r="AC2370" s="275">
        <v>0</v>
      </c>
      <c r="AD2370" s="448"/>
    </row>
    <row r="2371" spans="1:30" ht="20.399999999999999" customHeight="1">
      <c r="A2371" s="794"/>
      <c r="B2371" s="670" t="s">
        <v>1468</v>
      </c>
      <c r="C2371" s="276">
        <v>1</v>
      </c>
      <c r="D2371" s="276">
        <v>1</v>
      </c>
      <c r="E2371" s="276">
        <v>0</v>
      </c>
      <c r="F2371" s="276">
        <v>0</v>
      </c>
      <c r="G2371" s="1043">
        <v>100</v>
      </c>
      <c r="H2371" s="276">
        <v>0</v>
      </c>
      <c r="I2371" s="276">
        <v>0</v>
      </c>
      <c r="J2371" s="276">
        <v>0</v>
      </c>
      <c r="K2371" s="276">
        <v>0</v>
      </c>
      <c r="L2371" s="276">
        <v>0</v>
      </c>
      <c r="M2371" s="276">
        <v>0</v>
      </c>
      <c r="N2371" s="276">
        <v>0</v>
      </c>
      <c r="O2371" s="276">
        <v>0</v>
      </c>
      <c r="P2371" s="276">
        <v>0</v>
      </c>
      <c r="Q2371" s="276">
        <v>0</v>
      </c>
      <c r="R2371" s="276">
        <v>0</v>
      </c>
      <c r="S2371" s="276">
        <v>0</v>
      </c>
      <c r="T2371" s="276">
        <v>0</v>
      </c>
      <c r="U2371" s="276">
        <v>0</v>
      </c>
      <c r="V2371" s="1044">
        <v>0</v>
      </c>
      <c r="W2371" s="276">
        <v>1</v>
      </c>
      <c r="X2371" s="276">
        <v>0</v>
      </c>
      <c r="Y2371" s="276">
        <v>0</v>
      </c>
      <c r="Z2371" s="276">
        <v>0</v>
      </c>
      <c r="AA2371" s="276">
        <v>0</v>
      </c>
      <c r="AB2371" s="276">
        <v>0</v>
      </c>
      <c r="AC2371" s="276">
        <v>0</v>
      </c>
      <c r="AD2371" s="448"/>
    </row>
    <row r="2372" spans="1:30" ht="20.399999999999999" customHeight="1">
      <c r="A2372" s="794"/>
      <c r="B2372" s="670" t="s">
        <v>1467</v>
      </c>
      <c r="C2372" s="276">
        <v>0</v>
      </c>
      <c r="D2372" s="276">
        <v>0</v>
      </c>
      <c r="E2372" s="276">
        <v>0</v>
      </c>
      <c r="F2372" s="276">
        <v>0</v>
      </c>
      <c r="G2372" s="1043">
        <v>0</v>
      </c>
      <c r="H2372" s="276">
        <v>0</v>
      </c>
      <c r="I2372" s="276">
        <v>0</v>
      </c>
      <c r="J2372" s="276">
        <v>0</v>
      </c>
      <c r="K2372" s="276">
        <v>0</v>
      </c>
      <c r="L2372" s="276">
        <v>0</v>
      </c>
      <c r="M2372" s="276">
        <v>0</v>
      </c>
      <c r="N2372" s="276">
        <v>0</v>
      </c>
      <c r="O2372" s="276">
        <v>0</v>
      </c>
      <c r="P2372" s="276">
        <v>0</v>
      </c>
      <c r="Q2372" s="276">
        <v>0</v>
      </c>
      <c r="R2372" s="276">
        <v>0</v>
      </c>
      <c r="S2372" s="276">
        <v>0</v>
      </c>
      <c r="T2372" s="276">
        <v>0</v>
      </c>
      <c r="U2372" s="276">
        <v>0</v>
      </c>
      <c r="V2372" s="1044">
        <v>0</v>
      </c>
      <c r="W2372" s="276">
        <v>0</v>
      </c>
      <c r="X2372" s="276">
        <v>0</v>
      </c>
      <c r="Y2372" s="276">
        <v>0</v>
      </c>
      <c r="Z2372" s="276">
        <v>0</v>
      </c>
      <c r="AA2372" s="276">
        <v>0</v>
      </c>
      <c r="AB2372" s="276">
        <v>0</v>
      </c>
      <c r="AC2372" s="276">
        <v>0</v>
      </c>
      <c r="AD2372" s="448"/>
    </row>
    <row r="2373" spans="1:30" ht="20.399999999999999" customHeight="1">
      <c r="A2373" s="794"/>
      <c r="B2373" s="670" t="s">
        <v>4104</v>
      </c>
      <c r="C2373" s="276">
        <v>0</v>
      </c>
      <c r="D2373" s="276">
        <v>0</v>
      </c>
      <c r="E2373" s="276">
        <v>0</v>
      </c>
      <c r="F2373" s="276">
        <v>0</v>
      </c>
      <c r="G2373" s="1043">
        <v>0</v>
      </c>
      <c r="H2373" s="276">
        <v>0</v>
      </c>
      <c r="I2373" s="276">
        <v>0</v>
      </c>
      <c r="J2373" s="276">
        <v>0</v>
      </c>
      <c r="K2373" s="276">
        <v>0</v>
      </c>
      <c r="L2373" s="276">
        <v>0</v>
      </c>
      <c r="M2373" s="276">
        <v>0</v>
      </c>
      <c r="N2373" s="276">
        <v>0</v>
      </c>
      <c r="O2373" s="276">
        <v>0</v>
      </c>
      <c r="P2373" s="276">
        <v>0</v>
      </c>
      <c r="Q2373" s="276">
        <v>0</v>
      </c>
      <c r="R2373" s="276">
        <v>0</v>
      </c>
      <c r="S2373" s="276">
        <v>0</v>
      </c>
      <c r="T2373" s="276">
        <v>0</v>
      </c>
      <c r="U2373" s="276">
        <v>0</v>
      </c>
      <c r="V2373" s="1044">
        <v>0</v>
      </c>
      <c r="W2373" s="276">
        <v>0</v>
      </c>
      <c r="X2373" s="276">
        <v>0</v>
      </c>
      <c r="Y2373" s="276">
        <v>0</v>
      </c>
      <c r="Z2373" s="276">
        <v>0</v>
      </c>
      <c r="AA2373" s="276">
        <v>0</v>
      </c>
      <c r="AB2373" s="276">
        <v>0</v>
      </c>
      <c r="AC2373" s="276">
        <v>0</v>
      </c>
      <c r="AD2373" s="448"/>
    </row>
    <row r="2374" spans="1:30" ht="20.399999999999999" customHeight="1">
      <c r="A2374" s="407"/>
      <c r="B2374" s="407"/>
      <c r="C2374" s="407"/>
      <c r="D2374" s="407"/>
      <c r="E2374" s="407"/>
      <c r="F2374" s="407"/>
      <c r="G2374" s="407"/>
      <c r="H2374" s="407"/>
      <c r="I2374" s="407"/>
      <c r="J2374" s="407"/>
      <c r="K2374" s="407"/>
      <c r="L2374" s="407"/>
      <c r="M2374" s="407"/>
      <c r="N2374" s="407"/>
      <c r="O2374" s="407"/>
      <c r="P2374" s="407"/>
      <c r="Q2374" s="407"/>
      <c r="R2374" s="407"/>
      <c r="S2374" s="407"/>
      <c r="T2374" s="407"/>
      <c r="U2374" s="407"/>
      <c r="V2374" s="407"/>
      <c r="W2374" s="407"/>
      <c r="X2374" s="407"/>
      <c r="Y2374" s="407"/>
      <c r="Z2374" s="407"/>
      <c r="AA2374" s="407"/>
      <c r="AB2374" s="407"/>
      <c r="AC2374" s="407"/>
      <c r="AD2374" s="448"/>
    </row>
    <row r="2375" spans="1:30" ht="20.399999999999999" customHeight="1">
      <c r="A2375" s="796" t="s">
        <v>2761</v>
      </c>
      <c r="B2375" s="669" t="s">
        <v>2760</v>
      </c>
      <c r="C2375" s="275">
        <v>204</v>
      </c>
      <c r="D2375" s="275">
        <v>204</v>
      </c>
      <c r="E2375" s="275">
        <v>0</v>
      </c>
      <c r="F2375" s="275">
        <v>0</v>
      </c>
      <c r="G2375" s="1041">
        <v>100</v>
      </c>
      <c r="H2375" s="275">
        <v>0</v>
      </c>
      <c r="I2375" s="275">
        <v>0</v>
      </c>
      <c r="J2375" s="275">
        <v>0</v>
      </c>
      <c r="K2375" s="275">
        <v>0</v>
      </c>
      <c r="L2375" s="275">
        <v>0</v>
      </c>
      <c r="M2375" s="275">
        <v>0</v>
      </c>
      <c r="N2375" s="275">
        <v>0</v>
      </c>
      <c r="O2375" s="275">
        <v>0</v>
      </c>
      <c r="P2375" s="275">
        <v>0</v>
      </c>
      <c r="Q2375" s="275">
        <v>0</v>
      </c>
      <c r="R2375" s="275">
        <v>0</v>
      </c>
      <c r="S2375" s="275">
        <v>0</v>
      </c>
      <c r="T2375" s="275">
        <v>0</v>
      </c>
      <c r="U2375" s="275">
        <v>1</v>
      </c>
      <c r="V2375" s="1042">
        <v>0</v>
      </c>
      <c r="W2375" s="275">
        <v>2</v>
      </c>
      <c r="X2375" s="275">
        <v>3</v>
      </c>
      <c r="Y2375" s="275">
        <v>4</v>
      </c>
      <c r="Z2375" s="275">
        <v>14</v>
      </c>
      <c r="AA2375" s="275">
        <v>17</v>
      </c>
      <c r="AB2375" s="275">
        <v>47</v>
      </c>
      <c r="AC2375" s="275">
        <v>116</v>
      </c>
      <c r="AD2375" s="448"/>
    </row>
    <row r="2376" spans="1:30" ht="20.399999999999999" customHeight="1">
      <c r="A2376" s="794"/>
      <c r="B2376" s="670" t="s">
        <v>1468</v>
      </c>
      <c r="C2376" s="276">
        <v>76</v>
      </c>
      <c r="D2376" s="276">
        <v>76</v>
      </c>
      <c r="E2376" s="276">
        <v>0</v>
      </c>
      <c r="F2376" s="276">
        <v>0</v>
      </c>
      <c r="G2376" s="1043">
        <v>100</v>
      </c>
      <c r="H2376" s="276">
        <v>0</v>
      </c>
      <c r="I2376" s="276">
        <v>0</v>
      </c>
      <c r="J2376" s="276">
        <v>0</v>
      </c>
      <c r="K2376" s="276">
        <v>0</v>
      </c>
      <c r="L2376" s="276">
        <v>0</v>
      </c>
      <c r="M2376" s="276">
        <v>0</v>
      </c>
      <c r="N2376" s="276">
        <v>0</v>
      </c>
      <c r="O2376" s="276">
        <v>0</v>
      </c>
      <c r="P2376" s="276">
        <v>0</v>
      </c>
      <c r="Q2376" s="276">
        <v>0</v>
      </c>
      <c r="R2376" s="276">
        <v>0</v>
      </c>
      <c r="S2376" s="276">
        <v>0</v>
      </c>
      <c r="T2376" s="276">
        <v>0</v>
      </c>
      <c r="U2376" s="276">
        <v>0</v>
      </c>
      <c r="V2376" s="1044">
        <v>0</v>
      </c>
      <c r="W2376" s="276">
        <v>1</v>
      </c>
      <c r="X2376" s="276">
        <v>2</v>
      </c>
      <c r="Y2376" s="276">
        <v>4</v>
      </c>
      <c r="Z2376" s="276">
        <v>9</v>
      </c>
      <c r="AA2376" s="276">
        <v>8</v>
      </c>
      <c r="AB2376" s="276">
        <v>16</v>
      </c>
      <c r="AC2376" s="276">
        <v>36</v>
      </c>
      <c r="AD2376" s="448"/>
    </row>
    <row r="2377" spans="1:30" ht="20.399999999999999" customHeight="1">
      <c r="A2377" s="794"/>
      <c r="B2377" s="670" t="s">
        <v>1467</v>
      </c>
      <c r="C2377" s="276">
        <v>128</v>
      </c>
      <c r="D2377" s="276">
        <v>128</v>
      </c>
      <c r="E2377" s="276">
        <v>0</v>
      </c>
      <c r="F2377" s="276">
        <v>0</v>
      </c>
      <c r="G2377" s="1043">
        <v>100</v>
      </c>
      <c r="H2377" s="276">
        <v>0</v>
      </c>
      <c r="I2377" s="276">
        <v>0</v>
      </c>
      <c r="J2377" s="276">
        <v>0</v>
      </c>
      <c r="K2377" s="276">
        <v>0</v>
      </c>
      <c r="L2377" s="276">
        <v>0</v>
      </c>
      <c r="M2377" s="276">
        <v>0</v>
      </c>
      <c r="N2377" s="276">
        <v>0</v>
      </c>
      <c r="O2377" s="276">
        <v>0</v>
      </c>
      <c r="P2377" s="276">
        <v>0</v>
      </c>
      <c r="Q2377" s="276">
        <v>0</v>
      </c>
      <c r="R2377" s="276">
        <v>0</v>
      </c>
      <c r="S2377" s="276">
        <v>0</v>
      </c>
      <c r="T2377" s="276">
        <v>0</v>
      </c>
      <c r="U2377" s="276">
        <v>1</v>
      </c>
      <c r="V2377" s="1044">
        <v>0</v>
      </c>
      <c r="W2377" s="276">
        <v>1</v>
      </c>
      <c r="X2377" s="276">
        <v>1</v>
      </c>
      <c r="Y2377" s="276">
        <v>0</v>
      </c>
      <c r="Z2377" s="276">
        <v>5</v>
      </c>
      <c r="AA2377" s="276">
        <v>9</v>
      </c>
      <c r="AB2377" s="276">
        <v>31</v>
      </c>
      <c r="AC2377" s="276">
        <v>80</v>
      </c>
      <c r="AD2377" s="448"/>
    </row>
    <row r="2378" spans="1:30" ht="20.399999999999999" customHeight="1">
      <c r="A2378" s="794"/>
      <c r="B2378" s="670" t="s">
        <v>4104</v>
      </c>
      <c r="C2378" s="276">
        <v>0</v>
      </c>
      <c r="D2378" s="276">
        <v>0</v>
      </c>
      <c r="E2378" s="276">
        <v>0</v>
      </c>
      <c r="F2378" s="276">
        <v>0</v>
      </c>
      <c r="G2378" s="1043">
        <v>0</v>
      </c>
      <c r="H2378" s="276">
        <v>0</v>
      </c>
      <c r="I2378" s="276">
        <v>0</v>
      </c>
      <c r="J2378" s="276">
        <v>0</v>
      </c>
      <c r="K2378" s="276">
        <v>0</v>
      </c>
      <c r="L2378" s="276">
        <v>0</v>
      </c>
      <c r="M2378" s="276">
        <v>0</v>
      </c>
      <c r="N2378" s="276">
        <v>0</v>
      </c>
      <c r="O2378" s="276">
        <v>0</v>
      </c>
      <c r="P2378" s="276">
        <v>0</v>
      </c>
      <c r="Q2378" s="276">
        <v>0</v>
      </c>
      <c r="R2378" s="276">
        <v>0</v>
      </c>
      <c r="S2378" s="276">
        <v>0</v>
      </c>
      <c r="T2378" s="276">
        <v>0</v>
      </c>
      <c r="U2378" s="276">
        <v>0</v>
      </c>
      <c r="V2378" s="1044">
        <v>0</v>
      </c>
      <c r="W2378" s="276">
        <v>0</v>
      </c>
      <c r="X2378" s="276">
        <v>0</v>
      </c>
      <c r="Y2378" s="276">
        <v>0</v>
      </c>
      <c r="Z2378" s="276">
        <v>0</v>
      </c>
      <c r="AA2378" s="276">
        <v>0</v>
      </c>
      <c r="AB2378" s="276">
        <v>0</v>
      </c>
      <c r="AC2378" s="276">
        <v>0</v>
      </c>
      <c r="AD2378" s="448"/>
    </row>
    <row r="2379" spans="1:30" ht="20.399999999999999" customHeight="1">
      <c r="A2379" s="407"/>
      <c r="B2379" s="407"/>
      <c r="C2379" s="407"/>
      <c r="D2379" s="407"/>
      <c r="E2379" s="407"/>
      <c r="F2379" s="407"/>
      <c r="G2379" s="407"/>
      <c r="H2379" s="407"/>
      <c r="I2379" s="407"/>
      <c r="J2379" s="407"/>
      <c r="K2379" s="407"/>
      <c r="L2379" s="407"/>
      <c r="M2379" s="407"/>
      <c r="N2379" s="407"/>
      <c r="O2379" s="407"/>
      <c r="P2379" s="407"/>
      <c r="Q2379" s="407"/>
      <c r="R2379" s="407"/>
      <c r="S2379" s="407"/>
      <c r="T2379" s="407"/>
      <c r="U2379" s="407"/>
      <c r="V2379" s="407"/>
      <c r="W2379" s="407"/>
      <c r="X2379" s="407"/>
      <c r="Y2379" s="407"/>
      <c r="Z2379" s="407"/>
      <c r="AA2379" s="407"/>
      <c r="AB2379" s="407"/>
      <c r="AC2379" s="407"/>
      <c r="AD2379" s="448"/>
    </row>
    <row r="2380" spans="1:30" ht="20.399999999999999" customHeight="1">
      <c r="A2380" s="796" t="s">
        <v>4802</v>
      </c>
      <c r="B2380" s="669" t="s">
        <v>4803</v>
      </c>
      <c r="C2380" s="275">
        <v>3</v>
      </c>
      <c r="D2380" s="275">
        <v>3</v>
      </c>
      <c r="E2380" s="275">
        <v>0</v>
      </c>
      <c r="F2380" s="275">
        <v>0</v>
      </c>
      <c r="G2380" s="1041">
        <v>100</v>
      </c>
      <c r="H2380" s="275">
        <v>0</v>
      </c>
      <c r="I2380" s="275">
        <v>0</v>
      </c>
      <c r="J2380" s="275">
        <v>0</v>
      </c>
      <c r="K2380" s="275">
        <v>0</v>
      </c>
      <c r="L2380" s="275">
        <v>0</v>
      </c>
      <c r="M2380" s="275">
        <v>0</v>
      </c>
      <c r="N2380" s="275">
        <v>0</v>
      </c>
      <c r="O2380" s="275">
        <v>0</v>
      </c>
      <c r="P2380" s="275">
        <v>0</v>
      </c>
      <c r="Q2380" s="275">
        <v>0</v>
      </c>
      <c r="R2380" s="275">
        <v>0</v>
      </c>
      <c r="S2380" s="275">
        <v>0</v>
      </c>
      <c r="T2380" s="275">
        <v>0</v>
      </c>
      <c r="U2380" s="275">
        <v>0</v>
      </c>
      <c r="V2380" s="1042">
        <v>0</v>
      </c>
      <c r="W2380" s="275">
        <v>0</v>
      </c>
      <c r="X2380" s="275">
        <v>0</v>
      </c>
      <c r="Y2380" s="275">
        <v>0</v>
      </c>
      <c r="Z2380" s="275">
        <v>0</v>
      </c>
      <c r="AA2380" s="275">
        <v>0</v>
      </c>
      <c r="AB2380" s="275">
        <v>0</v>
      </c>
      <c r="AC2380" s="275">
        <v>3</v>
      </c>
      <c r="AD2380" s="448"/>
    </row>
    <row r="2381" spans="1:30" ht="20.399999999999999" customHeight="1">
      <c r="A2381" s="794"/>
      <c r="B2381" s="670" t="s">
        <v>1468</v>
      </c>
      <c r="C2381" s="276">
        <v>0</v>
      </c>
      <c r="D2381" s="276">
        <v>0</v>
      </c>
      <c r="E2381" s="276">
        <v>0</v>
      </c>
      <c r="F2381" s="276">
        <v>0</v>
      </c>
      <c r="G2381" s="1043">
        <v>0</v>
      </c>
      <c r="H2381" s="276">
        <v>0</v>
      </c>
      <c r="I2381" s="276">
        <v>0</v>
      </c>
      <c r="J2381" s="276">
        <v>0</v>
      </c>
      <c r="K2381" s="276">
        <v>0</v>
      </c>
      <c r="L2381" s="276">
        <v>0</v>
      </c>
      <c r="M2381" s="276">
        <v>0</v>
      </c>
      <c r="N2381" s="276">
        <v>0</v>
      </c>
      <c r="O2381" s="276">
        <v>0</v>
      </c>
      <c r="P2381" s="276">
        <v>0</v>
      </c>
      <c r="Q2381" s="276">
        <v>0</v>
      </c>
      <c r="R2381" s="276">
        <v>0</v>
      </c>
      <c r="S2381" s="276">
        <v>0</v>
      </c>
      <c r="T2381" s="276">
        <v>0</v>
      </c>
      <c r="U2381" s="276">
        <v>0</v>
      </c>
      <c r="V2381" s="1044">
        <v>0</v>
      </c>
      <c r="W2381" s="276">
        <v>0</v>
      </c>
      <c r="X2381" s="276">
        <v>0</v>
      </c>
      <c r="Y2381" s="276">
        <v>0</v>
      </c>
      <c r="Z2381" s="276">
        <v>0</v>
      </c>
      <c r="AA2381" s="276">
        <v>0</v>
      </c>
      <c r="AB2381" s="276">
        <v>0</v>
      </c>
      <c r="AC2381" s="276">
        <v>0</v>
      </c>
      <c r="AD2381" s="448"/>
    </row>
    <row r="2382" spans="1:30" ht="20.399999999999999" customHeight="1">
      <c r="A2382" s="794"/>
      <c r="B2382" s="670" t="s">
        <v>1467</v>
      </c>
      <c r="C2382" s="276">
        <v>3</v>
      </c>
      <c r="D2382" s="276">
        <v>3</v>
      </c>
      <c r="E2382" s="276">
        <v>0</v>
      </c>
      <c r="F2382" s="276">
        <v>0</v>
      </c>
      <c r="G2382" s="1043">
        <v>100</v>
      </c>
      <c r="H2382" s="276">
        <v>0</v>
      </c>
      <c r="I2382" s="276">
        <v>0</v>
      </c>
      <c r="J2382" s="276">
        <v>0</v>
      </c>
      <c r="K2382" s="276">
        <v>0</v>
      </c>
      <c r="L2382" s="276">
        <v>0</v>
      </c>
      <c r="M2382" s="276">
        <v>0</v>
      </c>
      <c r="N2382" s="276">
        <v>0</v>
      </c>
      <c r="O2382" s="276">
        <v>0</v>
      </c>
      <c r="P2382" s="276">
        <v>0</v>
      </c>
      <c r="Q2382" s="276">
        <v>0</v>
      </c>
      <c r="R2382" s="276">
        <v>0</v>
      </c>
      <c r="S2382" s="276">
        <v>0</v>
      </c>
      <c r="T2382" s="276">
        <v>0</v>
      </c>
      <c r="U2382" s="276">
        <v>0</v>
      </c>
      <c r="V2382" s="1044">
        <v>0</v>
      </c>
      <c r="W2382" s="276">
        <v>0</v>
      </c>
      <c r="X2382" s="276">
        <v>0</v>
      </c>
      <c r="Y2382" s="276">
        <v>0</v>
      </c>
      <c r="Z2382" s="276">
        <v>0</v>
      </c>
      <c r="AA2382" s="276">
        <v>0</v>
      </c>
      <c r="AB2382" s="276">
        <v>0</v>
      </c>
      <c r="AC2382" s="276">
        <v>3</v>
      </c>
      <c r="AD2382" s="448"/>
    </row>
    <row r="2383" spans="1:30" ht="20.399999999999999" customHeight="1">
      <c r="A2383" s="794"/>
      <c r="B2383" s="670" t="s">
        <v>4104</v>
      </c>
      <c r="C2383" s="276">
        <v>0</v>
      </c>
      <c r="D2383" s="276">
        <v>0</v>
      </c>
      <c r="E2383" s="276">
        <v>0</v>
      </c>
      <c r="F2383" s="276">
        <v>0</v>
      </c>
      <c r="G2383" s="1043">
        <v>0</v>
      </c>
      <c r="H2383" s="276">
        <v>0</v>
      </c>
      <c r="I2383" s="276">
        <v>0</v>
      </c>
      <c r="J2383" s="276">
        <v>0</v>
      </c>
      <c r="K2383" s="276">
        <v>0</v>
      </c>
      <c r="L2383" s="276">
        <v>0</v>
      </c>
      <c r="M2383" s="276">
        <v>0</v>
      </c>
      <c r="N2383" s="276">
        <v>0</v>
      </c>
      <c r="O2383" s="276">
        <v>0</v>
      </c>
      <c r="P2383" s="276">
        <v>0</v>
      </c>
      <c r="Q2383" s="276">
        <v>0</v>
      </c>
      <c r="R2383" s="276">
        <v>0</v>
      </c>
      <c r="S2383" s="276">
        <v>0</v>
      </c>
      <c r="T2383" s="276">
        <v>0</v>
      </c>
      <c r="U2383" s="276">
        <v>0</v>
      </c>
      <c r="V2383" s="1044">
        <v>0</v>
      </c>
      <c r="W2383" s="276">
        <v>0</v>
      </c>
      <c r="X2383" s="276">
        <v>0</v>
      </c>
      <c r="Y2383" s="276">
        <v>0</v>
      </c>
      <c r="Z2383" s="276">
        <v>0</v>
      </c>
      <c r="AA2383" s="276">
        <v>0</v>
      </c>
      <c r="AB2383" s="276">
        <v>0</v>
      </c>
      <c r="AC2383" s="276">
        <v>0</v>
      </c>
      <c r="AD2383" s="448"/>
    </row>
    <row r="2384" spans="1:30" ht="20.399999999999999" customHeight="1">
      <c r="A2384" s="407"/>
      <c r="B2384" s="407"/>
      <c r="C2384" s="407"/>
      <c r="D2384" s="407"/>
      <c r="E2384" s="407"/>
      <c r="F2384" s="407"/>
      <c r="G2384" s="407"/>
      <c r="H2384" s="407"/>
      <c r="I2384" s="407"/>
      <c r="J2384" s="407"/>
      <c r="K2384" s="407"/>
      <c r="L2384" s="407"/>
      <c r="M2384" s="407"/>
      <c r="N2384" s="407"/>
      <c r="O2384" s="407"/>
      <c r="P2384" s="407"/>
      <c r="Q2384" s="407"/>
      <c r="R2384" s="407"/>
      <c r="S2384" s="407"/>
      <c r="T2384" s="407"/>
      <c r="U2384" s="407"/>
      <c r="V2384" s="407"/>
      <c r="W2384" s="407"/>
      <c r="X2384" s="407"/>
      <c r="Y2384" s="407"/>
      <c r="Z2384" s="407"/>
      <c r="AA2384" s="407"/>
      <c r="AB2384" s="407"/>
      <c r="AC2384" s="407"/>
      <c r="AD2384" s="448"/>
    </row>
    <row r="2385" spans="1:30" ht="20.399999999999999" customHeight="1">
      <c r="A2385" s="796" t="s">
        <v>2759</v>
      </c>
      <c r="B2385" s="669" t="s">
        <v>2758</v>
      </c>
      <c r="C2385" s="275">
        <v>5</v>
      </c>
      <c r="D2385" s="275">
        <v>5</v>
      </c>
      <c r="E2385" s="275">
        <v>0</v>
      </c>
      <c r="F2385" s="275">
        <v>0</v>
      </c>
      <c r="G2385" s="1041">
        <v>100</v>
      </c>
      <c r="H2385" s="275">
        <v>0</v>
      </c>
      <c r="I2385" s="275">
        <v>0</v>
      </c>
      <c r="J2385" s="275">
        <v>0</v>
      </c>
      <c r="K2385" s="275">
        <v>0</v>
      </c>
      <c r="L2385" s="275">
        <v>0</v>
      </c>
      <c r="M2385" s="275">
        <v>0</v>
      </c>
      <c r="N2385" s="275">
        <v>0</v>
      </c>
      <c r="O2385" s="275">
        <v>0</v>
      </c>
      <c r="P2385" s="275">
        <v>0</v>
      </c>
      <c r="Q2385" s="275">
        <v>0</v>
      </c>
      <c r="R2385" s="275">
        <v>0</v>
      </c>
      <c r="S2385" s="275">
        <v>0</v>
      </c>
      <c r="T2385" s="275">
        <v>0</v>
      </c>
      <c r="U2385" s="275">
        <v>0</v>
      </c>
      <c r="V2385" s="1042">
        <v>0</v>
      </c>
      <c r="W2385" s="275">
        <v>0</v>
      </c>
      <c r="X2385" s="275">
        <v>1</v>
      </c>
      <c r="Y2385" s="275">
        <v>0</v>
      </c>
      <c r="Z2385" s="275">
        <v>0</v>
      </c>
      <c r="AA2385" s="275">
        <v>1</v>
      </c>
      <c r="AB2385" s="275">
        <v>1</v>
      </c>
      <c r="AC2385" s="275">
        <v>2</v>
      </c>
      <c r="AD2385" s="448"/>
    </row>
    <row r="2386" spans="1:30" ht="20.399999999999999" customHeight="1">
      <c r="A2386" s="669"/>
      <c r="B2386" s="669" t="s">
        <v>2702</v>
      </c>
      <c r="C2386" s="797"/>
      <c r="D2386" s="797"/>
      <c r="E2386" s="797"/>
      <c r="F2386" s="797"/>
      <c r="G2386" s="797"/>
      <c r="H2386" s="797"/>
      <c r="I2386" s="797"/>
      <c r="J2386" s="797"/>
      <c r="K2386" s="797"/>
      <c r="L2386" s="797"/>
      <c r="M2386" s="797"/>
      <c r="N2386" s="797"/>
      <c r="O2386" s="797"/>
      <c r="P2386" s="797"/>
      <c r="Q2386" s="797"/>
      <c r="R2386" s="797"/>
      <c r="S2386" s="797"/>
      <c r="T2386" s="797"/>
      <c r="U2386" s="797"/>
      <c r="V2386" s="797"/>
      <c r="W2386" s="797"/>
      <c r="X2386" s="797"/>
      <c r="Y2386" s="797"/>
      <c r="Z2386" s="797"/>
      <c r="AA2386" s="797"/>
      <c r="AB2386" s="797"/>
      <c r="AC2386" s="797"/>
      <c r="AD2386" s="448"/>
    </row>
    <row r="2387" spans="1:30" ht="20.399999999999999" customHeight="1">
      <c r="A2387" s="794"/>
      <c r="B2387" s="670" t="s">
        <v>1468</v>
      </c>
      <c r="C2387" s="276">
        <v>1</v>
      </c>
      <c r="D2387" s="276">
        <v>1</v>
      </c>
      <c r="E2387" s="276">
        <v>0</v>
      </c>
      <c r="F2387" s="276">
        <v>0</v>
      </c>
      <c r="G2387" s="1043">
        <v>100</v>
      </c>
      <c r="H2387" s="276">
        <v>0</v>
      </c>
      <c r="I2387" s="276">
        <v>0</v>
      </c>
      <c r="J2387" s="276">
        <v>0</v>
      </c>
      <c r="K2387" s="276">
        <v>0</v>
      </c>
      <c r="L2387" s="276">
        <v>0</v>
      </c>
      <c r="M2387" s="276">
        <v>0</v>
      </c>
      <c r="N2387" s="276">
        <v>0</v>
      </c>
      <c r="O2387" s="276">
        <v>0</v>
      </c>
      <c r="P2387" s="276">
        <v>0</v>
      </c>
      <c r="Q2387" s="276">
        <v>0</v>
      </c>
      <c r="R2387" s="276">
        <v>0</v>
      </c>
      <c r="S2387" s="276">
        <v>0</v>
      </c>
      <c r="T2387" s="276">
        <v>0</v>
      </c>
      <c r="U2387" s="276">
        <v>0</v>
      </c>
      <c r="V2387" s="1044">
        <v>0</v>
      </c>
      <c r="W2387" s="276">
        <v>0</v>
      </c>
      <c r="X2387" s="276">
        <v>0</v>
      </c>
      <c r="Y2387" s="276">
        <v>0</v>
      </c>
      <c r="Z2387" s="276">
        <v>0</v>
      </c>
      <c r="AA2387" s="276">
        <v>0</v>
      </c>
      <c r="AB2387" s="276">
        <v>0</v>
      </c>
      <c r="AC2387" s="276">
        <v>1</v>
      </c>
      <c r="AD2387" s="448"/>
    </row>
    <row r="2388" spans="1:30" ht="20.399999999999999" customHeight="1">
      <c r="A2388" s="794"/>
      <c r="B2388" s="670" t="s">
        <v>1467</v>
      </c>
      <c r="C2388" s="276">
        <v>4</v>
      </c>
      <c r="D2388" s="276">
        <v>4</v>
      </c>
      <c r="E2388" s="276">
        <v>0</v>
      </c>
      <c r="F2388" s="276">
        <v>0</v>
      </c>
      <c r="G2388" s="1043">
        <v>100</v>
      </c>
      <c r="H2388" s="276">
        <v>0</v>
      </c>
      <c r="I2388" s="276">
        <v>0</v>
      </c>
      <c r="J2388" s="276">
        <v>0</v>
      </c>
      <c r="K2388" s="276">
        <v>0</v>
      </c>
      <c r="L2388" s="276">
        <v>0</v>
      </c>
      <c r="M2388" s="276">
        <v>0</v>
      </c>
      <c r="N2388" s="276">
        <v>0</v>
      </c>
      <c r="O2388" s="276">
        <v>0</v>
      </c>
      <c r="P2388" s="276">
        <v>0</v>
      </c>
      <c r="Q2388" s="276">
        <v>0</v>
      </c>
      <c r="R2388" s="276">
        <v>0</v>
      </c>
      <c r="S2388" s="276">
        <v>0</v>
      </c>
      <c r="T2388" s="276">
        <v>0</v>
      </c>
      <c r="U2388" s="276">
        <v>0</v>
      </c>
      <c r="V2388" s="1044">
        <v>0</v>
      </c>
      <c r="W2388" s="276">
        <v>0</v>
      </c>
      <c r="X2388" s="276">
        <v>1</v>
      </c>
      <c r="Y2388" s="276">
        <v>0</v>
      </c>
      <c r="Z2388" s="276">
        <v>0</v>
      </c>
      <c r="AA2388" s="276">
        <v>1</v>
      </c>
      <c r="AB2388" s="276">
        <v>1</v>
      </c>
      <c r="AC2388" s="276">
        <v>1</v>
      </c>
      <c r="AD2388" s="448"/>
    </row>
    <row r="2389" spans="1:30" ht="20.399999999999999" customHeight="1">
      <c r="A2389" s="794"/>
      <c r="B2389" s="670" t="s">
        <v>4104</v>
      </c>
      <c r="C2389" s="276">
        <v>0</v>
      </c>
      <c r="D2389" s="276">
        <v>0</v>
      </c>
      <c r="E2389" s="276">
        <v>0</v>
      </c>
      <c r="F2389" s="276">
        <v>0</v>
      </c>
      <c r="G2389" s="1043">
        <v>0</v>
      </c>
      <c r="H2389" s="276">
        <v>0</v>
      </c>
      <c r="I2389" s="276">
        <v>0</v>
      </c>
      <c r="J2389" s="276">
        <v>0</v>
      </c>
      <c r="K2389" s="276">
        <v>0</v>
      </c>
      <c r="L2389" s="276">
        <v>0</v>
      </c>
      <c r="M2389" s="276">
        <v>0</v>
      </c>
      <c r="N2389" s="276">
        <v>0</v>
      </c>
      <c r="O2389" s="276">
        <v>0</v>
      </c>
      <c r="P2389" s="276">
        <v>0</v>
      </c>
      <c r="Q2389" s="276">
        <v>0</v>
      </c>
      <c r="R2389" s="276">
        <v>0</v>
      </c>
      <c r="S2389" s="276">
        <v>0</v>
      </c>
      <c r="T2389" s="276">
        <v>0</v>
      </c>
      <c r="U2389" s="276">
        <v>0</v>
      </c>
      <c r="V2389" s="1044">
        <v>0</v>
      </c>
      <c r="W2389" s="276">
        <v>0</v>
      </c>
      <c r="X2389" s="276">
        <v>0</v>
      </c>
      <c r="Y2389" s="276">
        <v>0</v>
      </c>
      <c r="Z2389" s="276">
        <v>0</v>
      </c>
      <c r="AA2389" s="276">
        <v>0</v>
      </c>
      <c r="AB2389" s="276">
        <v>0</v>
      </c>
      <c r="AC2389" s="276">
        <v>0</v>
      </c>
      <c r="AD2389" s="448"/>
    </row>
    <row r="2390" spans="1:30" ht="20.399999999999999" customHeight="1">
      <c r="A2390" s="407"/>
      <c r="B2390" s="407"/>
      <c r="C2390" s="407"/>
      <c r="D2390" s="407"/>
      <c r="E2390" s="407"/>
      <c r="F2390" s="407"/>
      <c r="G2390" s="407"/>
      <c r="H2390" s="407"/>
      <c r="I2390" s="407"/>
      <c r="J2390" s="407"/>
      <c r="K2390" s="407"/>
      <c r="L2390" s="407"/>
      <c r="M2390" s="407"/>
      <c r="N2390" s="407"/>
      <c r="O2390" s="407"/>
      <c r="P2390" s="407"/>
      <c r="Q2390" s="407"/>
      <c r="R2390" s="407"/>
      <c r="S2390" s="407"/>
      <c r="T2390" s="407"/>
      <c r="U2390" s="407"/>
      <c r="V2390" s="407"/>
      <c r="W2390" s="407"/>
      <c r="X2390" s="407"/>
      <c r="Y2390" s="407"/>
      <c r="Z2390" s="407"/>
      <c r="AA2390" s="407"/>
      <c r="AB2390" s="407"/>
      <c r="AC2390" s="407"/>
      <c r="AD2390" s="448"/>
    </row>
    <row r="2391" spans="1:30" ht="20.399999999999999" customHeight="1">
      <c r="A2391" s="796" t="s">
        <v>2757</v>
      </c>
      <c r="B2391" s="669" t="s">
        <v>2756</v>
      </c>
      <c r="C2391" s="275">
        <v>2</v>
      </c>
      <c r="D2391" s="275">
        <v>2</v>
      </c>
      <c r="E2391" s="275">
        <v>0</v>
      </c>
      <c r="F2391" s="275">
        <v>0</v>
      </c>
      <c r="G2391" s="1041">
        <v>100</v>
      </c>
      <c r="H2391" s="275">
        <v>0</v>
      </c>
      <c r="I2391" s="275">
        <v>0</v>
      </c>
      <c r="J2391" s="275">
        <v>0</v>
      </c>
      <c r="K2391" s="275">
        <v>0</v>
      </c>
      <c r="L2391" s="275">
        <v>0</v>
      </c>
      <c r="M2391" s="275">
        <v>0</v>
      </c>
      <c r="N2391" s="275">
        <v>0</v>
      </c>
      <c r="O2391" s="275">
        <v>0</v>
      </c>
      <c r="P2391" s="275">
        <v>0</v>
      </c>
      <c r="Q2391" s="275">
        <v>0</v>
      </c>
      <c r="R2391" s="275">
        <v>0</v>
      </c>
      <c r="S2391" s="275">
        <v>0</v>
      </c>
      <c r="T2391" s="275">
        <v>0</v>
      </c>
      <c r="U2391" s="275">
        <v>0</v>
      </c>
      <c r="V2391" s="1042">
        <v>0</v>
      </c>
      <c r="W2391" s="275">
        <v>0</v>
      </c>
      <c r="X2391" s="275">
        <v>0</v>
      </c>
      <c r="Y2391" s="275">
        <v>0</v>
      </c>
      <c r="Z2391" s="275">
        <v>0</v>
      </c>
      <c r="AA2391" s="275">
        <v>1</v>
      </c>
      <c r="AB2391" s="275">
        <v>0</v>
      </c>
      <c r="AC2391" s="275">
        <v>1</v>
      </c>
      <c r="AD2391" s="448"/>
    </row>
    <row r="2392" spans="1:30" ht="20.399999999999999" customHeight="1">
      <c r="A2392" s="669"/>
      <c r="B2392" s="669" t="s">
        <v>2755</v>
      </c>
      <c r="C2392" s="797"/>
      <c r="D2392" s="797"/>
      <c r="E2392" s="797"/>
      <c r="F2392" s="797"/>
      <c r="G2392" s="797"/>
      <c r="H2392" s="797"/>
      <c r="I2392" s="797"/>
      <c r="J2392" s="797"/>
      <c r="K2392" s="797"/>
      <c r="L2392" s="797"/>
      <c r="M2392" s="797"/>
      <c r="N2392" s="797"/>
      <c r="O2392" s="797"/>
      <c r="P2392" s="797"/>
      <c r="Q2392" s="797"/>
      <c r="R2392" s="797"/>
      <c r="S2392" s="797"/>
      <c r="T2392" s="797"/>
      <c r="U2392" s="797"/>
      <c r="V2392" s="797"/>
      <c r="W2392" s="797"/>
      <c r="X2392" s="797"/>
      <c r="Y2392" s="797"/>
      <c r="Z2392" s="797"/>
      <c r="AA2392" s="797"/>
      <c r="AB2392" s="797"/>
      <c r="AC2392" s="797"/>
      <c r="AD2392" s="448"/>
    </row>
    <row r="2393" spans="1:30" ht="20.399999999999999" customHeight="1">
      <c r="A2393" s="794"/>
      <c r="B2393" s="670" t="s">
        <v>1468</v>
      </c>
      <c r="C2393" s="276">
        <v>2</v>
      </c>
      <c r="D2393" s="276">
        <v>2</v>
      </c>
      <c r="E2393" s="276">
        <v>0</v>
      </c>
      <c r="F2393" s="276">
        <v>0</v>
      </c>
      <c r="G2393" s="1043">
        <v>100</v>
      </c>
      <c r="H2393" s="276">
        <v>0</v>
      </c>
      <c r="I2393" s="276">
        <v>0</v>
      </c>
      <c r="J2393" s="276">
        <v>0</v>
      </c>
      <c r="K2393" s="276">
        <v>0</v>
      </c>
      <c r="L2393" s="276">
        <v>0</v>
      </c>
      <c r="M2393" s="276">
        <v>0</v>
      </c>
      <c r="N2393" s="276">
        <v>0</v>
      </c>
      <c r="O2393" s="276">
        <v>0</v>
      </c>
      <c r="P2393" s="276">
        <v>0</v>
      </c>
      <c r="Q2393" s="276">
        <v>0</v>
      </c>
      <c r="R2393" s="276">
        <v>0</v>
      </c>
      <c r="S2393" s="276">
        <v>0</v>
      </c>
      <c r="T2393" s="276">
        <v>0</v>
      </c>
      <c r="U2393" s="276">
        <v>0</v>
      </c>
      <c r="V2393" s="1044">
        <v>0</v>
      </c>
      <c r="W2393" s="276">
        <v>0</v>
      </c>
      <c r="X2393" s="276">
        <v>0</v>
      </c>
      <c r="Y2393" s="276">
        <v>0</v>
      </c>
      <c r="Z2393" s="276">
        <v>0</v>
      </c>
      <c r="AA2393" s="276">
        <v>1</v>
      </c>
      <c r="AB2393" s="276">
        <v>0</v>
      </c>
      <c r="AC2393" s="276">
        <v>1</v>
      </c>
      <c r="AD2393" s="448"/>
    </row>
    <row r="2394" spans="1:30" ht="20.399999999999999" customHeight="1">
      <c r="A2394" s="794"/>
      <c r="B2394" s="670" t="s">
        <v>1467</v>
      </c>
      <c r="C2394" s="276">
        <v>0</v>
      </c>
      <c r="D2394" s="276">
        <v>0</v>
      </c>
      <c r="E2394" s="276">
        <v>0</v>
      </c>
      <c r="F2394" s="276">
        <v>0</v>
      </c>
      <c r="G2394" s="1043">
        <v>0</v>
      </c>
      <c r="H2394" s="276">
        <v>0</v>
      </c>
      <c r="I2394" s="276">
        <v>0</v>
      </c>
      <c r="J2394" s="276">
        <v>0</v>
      </c>
      <c r="K2394" s="276">
        <v>0</v>
      </c>
      <c r="L2394" s="276">
        <v>0</v>
      </c>
      <c r="M2394" s="276">
        <v>0</v>
      </c>
      <c r="N2394" s="276">
        <v>0</v>
      </c>
      <c r="O2394" s="276">
        <v>0</v>
      </c>
      <c r="P2394" s="276">
        <v>0</v>
      </c>
      <c r="Q2394" s="276">
        <v>0</v>
      </c>
      <c r="R2394" s="276">
        <v>0</v>
      </c>
      <c r="S2394" s="276">
        <v>0</v>
      </c>
      <c r="T2394" s="276">
        <v>0</v>
      </c>
      <c r="U2394" s="276">
        <v>0</v>
      </c>
      <c r="V2394" s="1044">
        <v>0</v>
      </c>
      <c r="W2394" s="276">
        <v>0</v>
      </c>
      <c r="X2394" s="276">
        <v>0</v>
      </c>
      <c r="Y2394" s="276">
        <v>0</v>
      </c>
      <c r="Z2394" s="276">
        <v>0</v>
      </c>
      <c r="AA2394" s="276">
        <v>0</v>
      </c>
      <c r="AB2394" s="276">
        <v>0</v>
      </c>
      <c r="AC2394" s="276">
        <v>0</v>
      </c>
      <c r="AD2394" s="448"/>
    </row>
    <row r="2395" spans="1:30" ht="20.399999999999999" customHeight="1">
      <c r="A2395" s="794"/>
      <c r="B2395" s="670" t="s">
        <v>4104</v>
      </c>
      <c r="C2395" s="276">
        <v>0</v>
      </c>
      <c r="D2395" s="276">
        <v>0</v>
      </c>
      <c r="E2395" s="276">
        <v>0</v>
      </c>
      <c r="F2395" s="276">
        <v>0</v>
      </c>
      <c r="G2395" s="1043">
        <v>0</v>
      </c>
      <c r="H2395" s="276">
        <v>0</v>
      </c>
      <c r="I2395" s="276">
        <v>0</v>
      </c>
      <c r="J2395" s="276">
        <v>0</v>
      </c>
      <c r="K2395" s="276">
        <v>0</v>
      </c>
      <c r="L2395" s="276">
        <v>0</v>
      </c>
      <c r="M2395" s="276">
        <v>0</v>
      </c>
      <c r="N2395" s="276">
        <v>0</v>
      </c>
      <c r="O2395" s="276">
        <v>0</v>
      </c>
      <c r="P2395" s="276">
        <v>0</v>
      </c>
      <c r="Q2395" s="276">
        <v>0</v>
      </c>
      <c r="R2395" s="276">
        <v>0</v>
      </c>
      <c r="S2395" s="276">
        <v>0</v>
      </c>
      <c r="T2395" s="276">
        <v>0</v>
      </c>
      <c r="U2395" s="276">
        <v>0</v>
      </c>
      <c r="V2395" s="1044">
        <v>0</v>
      </c>
      <c r="W2395" s="276">
        <v>0</v>
      </c>
      <c r="X2395" s="276">
        <v>0</v>
      </c>
      <c r="Y2395" s="276">
        <v>0</v>
      </c>
      <c r="Z2395" s="276">
        <v>0</v>
      </c>
      <c r="AA2395" s="276">
        <v>0</v>
      </c>
      <c r="AB2395" s="276">
        <v>0</v>
      </c>
      <c r="AC2395" s="276">
        <v>0</v>
      </c>
      <c r="AD2395" s="448"/>
    </row>
    <row r="2396" spans="1:30" ht="20.399999999999999" customHeight="1">
      <c r="A2396" s="407"/>
      <c r="B2396" s="407"/>
      <c r="C2396" s="407"/>
      <c r="D2396" s="407"/>
      <c r="E2396" s="407"/>
      <c r="F2396" s="407"/>
      <c r="G2396" s="407"/>
      <c r="H2396" s="407"/>
      <c r="I2396" s="407"/>
      <c r="J2396" s="407"/>
      <c r="K2396" s="407"/>
      <c r="L2396" s="407"/>
      <c r="M2396" s="407"/>
      <c r="N2396" s="407"/>
      <c r="O2396" s="407"/>
      <c r="P2396" s="407"/>
      <c r="Q2396" s="407"/>
      <c r="R2396" s="407"/>
      <c r="S2396" s="407"/>
      <c r="T2396" s="407"/>
      <c r="U2396" s="407"/>
      <c r="V2396" s="407"/>
      <c r="W2396" s="407"/>
      <c r="X2396" s="407"/>
      <c r="Y2396" s="407"/>
      <c r="Z2396" s="407"/>
      <c r="AA2396" s="407"/>
      <c r="AB2396" s="407"/>
      <c r="AC2396" s="407"/>
      <c r="AD2396" s="448"/>
    </row>
    <row r="2397" spans="1:30" ht="20.399999999999999" customHeight="1">
      <c r="A2397" s="796" t="s">
        <v>2754</v>
      </c>
      <c r="B2397" s="669" t="s">
        <v>2753</v>
      </c>
      <c r="C2397" s="275">
        <v>11</v>
      </c>
      <c r="D2397" s="275">
        <v>11</v>
      </c>
      <c r="E2397" s="275">
        <v>0</v>
      </c>
      <c r="F2397" s="275">
        <v>0</v>
      </c>
      <c r="G2397" s="1041">
        <v>100</v>
      </c>
      <c r="H2397" s="275">
        <v>0</v>
      </c>
      <c r="I2397" s="275">
        <v>0</v>
      </c>
      <c r="J2397" s="275">
        <v>0</v>
      </c>
      <c r="K2397" s="275">
        <v>0</v>
      </c>
      <c r="L2397" s="275">
        <v>0</v>
      </c>
      <c r="M2397" s="275">
        <v>0</v>
      </c>
      <c r="N2397" s="275">
        <v>0</v>
      </c>
      <c r="O2397" s="275">
        <v>0</v>
      </c>
      <c r="P2397" s="275">
        <v>0</v>
      </c>
      <c r="Q2397" s="275">
        <v>0</v>
      </c>
      <c r="R2397" s="275">
        <v>0</v>
      </c>
      <c r="S2397" s="275">
        <v>1</v>
      </c>
      <c r="T2397" s="275">
        <v>0</v>
      </c>
      <c r="U2397" s="275">
        <v>1</v>
      </c>
      <c r="V2397" s="1042">
        <v>0</v>
      </c>
      <c r="W2397" s="275">
        <v>1</v>
      </c>
      <c r="X2397" s="275">
        <v>0</v>
      </c>
      <c r="Y2397" s="275">
        <v>2</v>
      </c>
      <c r="Z2397" s="275">
        <v>1</v>
      </c>
      <c r="AA2397" s="275">
        <v>1</v>
      </c>
      <c r="AB2397" s="275">
        <v>1</v>
      </c>
      <c r="AC2397" s="275">
        <v>3</v>
      </c>
      <c r="AD2397" s="448"/>
    </row>
    <row r="2398" spans="1:30" ht="20.399999999999999" customHeight="1">
      <c r="A2398" s="794"/>
      <c r="B2398" s="670" t="s">
        <v>1468</v>
      </c>
      <c r="C2398" s="276">
        <v>8</v>
      </c>
      <c r="D2398" s="276">
        <v>8</v>
      </c>
      <c r="E2398" s="276">
        <v>0</v>
      </c>
      <c r="F2398" s="276">
        <v>0</v>
      </c>
      <c r="G2398" s="1043">
        <v>100</v>
      </c>
      <c r="H2398" s="276">
        <v>0</v>
      </c>
      <c r="I2398" s="276">
        <v>0</v>
      </c>
      <c r="J2398" s="276">
        <v>0</v>
      </c>
      <c r="K2398" s="276">
        <v>0</v>
      </c>
      <c r="L2398" s="276">
        <v>0</v>
      </c>
      <c r="M2398" s="276">
        <v>0</v>
      </c>
      <c r="N2398" s="276">
        <v>0</v>
      </c>
      <c r="O2398" s="276">
        <v>0</v>
      </c>
      <c r="P2398" s="276">
        <v>0</v>
      </c>
      <c r="Q2398" s="276">
        <v>0</v>
      </c>
      <c r="R2398" s="276">
        <v>0</v>
      </c>
      <c r="S2398" s="276">
        <v>1</v>
      </c>
      <c r="T2398" s="276">
        <v>0</v>
      </c>
      <c r="U2398" s="276">
        <v>1</v>
      </c>
      <c r="V2398" s="1044">
        <v>0</v>
      </c>
      <c r="W2398" s="276">
        <v>1</v>
      </c>
      <c r="X2398" s="276">
        <v>0</v>
      </c>
      <c r="Y2398" s="276">
        <v>2</v>
      </c>
      <c r="Z2398" s="276">
        <v>1</v>
      </c>
      <c r="AA2398" s="276">
        <v>0</v>
      </c>
      <c r="AB2398" s="276">
        <v>1</v>
      </c>
      <c r="AC2398" s="276">
        <v>1</v>
      </c>
      <c r="AD2398" s="448"/>
    </row>
    <row r="2399" spans="1:30" ht="20.399999999999999" customHeight="1">
      <c r="A2399" s="794"/>
      <c r="B2399" s="670" t="s">
        <v>1467</v>
      </c>
      <c r="C2399" s="276">
        <v>3</v>
      </c>
      <c r="D2399" s="276">
        <v>3</v>
      </c>
      <c r="E2399" s="276">
        <v>0</v>
      </c>
      <c r="F2399" s="276">
        <v>0</v>
      </c>
      <c r="G2399" s="1043">
        <v>100</v>
      </c>
      <c r="H2399" s="276">
        <v>0</v>
      </c>
      <c r="I2399" s="276">
        <v>0</v>
      </c>
      <c r="J2399" s="276">
        <v>0</v>
      </c>
      <c r="K2399" s="276">
        <v>0</v>
      </c>
      <c r="L2399" s="276">
        <v>0</v>
      </c>
      <c r="M2399" s="276">
        <v>0</v>
      </c>
      <c r="N2399" s="276">
        <v>0</v>
      </c>
      <c r="O2399" s="276">
        <v>0</v>
      </c>
      <c r="P2399" s="276">
        <v>0</v>
      </c>
      <c r="Q2399" s="276">
        <v>0</v>
      </c>
      <c r="R2399" s="276">
        <v>0</v>
      </c>
      <c r="S2399" s="276">
        <v>0</v>
      </c>
      <c r="T2399" s="276">
        <v>0</v>
      </c>
      <c r="U2399" s="276">
        <v>0</v>
      </c>
      <c r="V2399" s="1044">
        <v>0</v>
      </c>
      <c r="W2399" s="276">
        <v>0</v>
      </c>
      <c r="X2399" s="276">
        <v>0</v>
      </c>
      <c r="Y2399" s="276">
        <v>0</v>
      </c>
      <c r="Z2399" s="276">
        <v>0</v>
      </c>
      <c r="AA2399" s="276">
        <v>1</v>
      </c>
      <c r="AB2399" s="276">
        <v>0</v>
      </c>
      <c r="AC2399" s="276">
        <v>2</v>
      </c>
      <c r="AD2399" s="448"/>
    </row>
    <row r="2400" spans="1:30" ht="20.399999999999999" customHeight="1">
      <c r="A2400" s="794"/>
      <c r="B2400" s="670" t="s">
        <v>4104</v>
      </c>
      <c r="C2400" s="276">
        <v>0</v>
      </c>
      <c r="D2400" s="276">
        <v>0</v>
      </c>
      <c r="E2400" s="276">
        <v>0</v>
      </c>
      <c r="F2400" s="276">
        <v>0</v>
      </c>
      <c r="G2400" s="1043">
        <v>0</v>
      </c>
      <c r="H2400" s="276">
        <v>0</v>
      </c>
      <c r="I2400" s="276">
        <v>0</v>
      </c>
      <c r="J2400" s="276">
        <v>0</v>
      </c>
      <c r="K2400" s="276">
        <v>0</v>
      </c>
      <c r="L2400" s="276">
        <v>0</v>
      </c>
      <c r="M2400" s="276">
        <v>0</v>
      </c>
      <c r="N2400" s="276">
        <v>0</v>
      </c>
      <c r="O2400" s="276">
        <v>0</v>
      </c>
      <c r="P2400" s="276">
        <v>0</v>
      </c>
      <c r="Q2400" s="276">
        <v>0</v>
      </c>
      <c r="R2400" s="276">
        <v>0</v>
      </c>
      <c r="S2400" s="276">
        <v>0</v>
      </c>
      <c r="T2400" s="276">
        <v>0</v>
      </c>
      <c r="U2400" s="276">
        <v>0</v>
      </c>
      <c r="V2400" s="1044">
        <v>0</v>
      </c>
      <c r="W2400" s="276">
        <v>0</v>
      </c>
      <c r="X2400" s="276">
        <v>0</v>
      </c>
      <c r="Y2400" s="276">
        <v>0</v>
      </c>
      <c r="Z2400" s="276">
        <v>0</v>
      </c>
      <c r="AA2400" s="276">
        <v>0</v>
      </c>
      <c r="AB2400" s="276">
        <v>0</v>
      </c>
      <c r="AC2400" s="276">
        <v>0</v>
      </c>
      <c r="AD2400" s="448"/>
    </row>
    <row r="2401" spans="1:30" ht="20.399999999999999" customHeight="1">
      <c r="A2401" s="407"/>
      <c r="B2401" s="407"/>
      <c r="C2401" s="407"/>
      <c r="D2401" s="407"/>
      <c r="E2401" s="407"/>
      <c r="F2401" s="407"/>
      <c r="G2401" s="407"/>
      <c r="H2401" s="407"/>
      <c r="I2401" s="407"/>
      <c r="J2401" s="407"/>
      <c r="K2401" s="407"/>
      <c r="L2401" s="407"/>
      <c r="M2401" s="407"/>
      <c r="N2401" s="407"/>
      <c r="O2401" s="407"/>
      <c r="P2401" s="407"/>
      <c r="Q2401" s="407"/>
      <c r="R2401" s="407"/>
      <c r="S2401" s="407"/>
      <c r="T2401" s="407"/>
      <c r="U2401" s="407"/>
      <c r="V2401" s="407"/>
      <c r="W2401" s="407"/>
      <c r="X2401" s="407"/>
      <c r="Y2401" s="407"/>
      <c r="Z2401" s="407"/>
      <c r="AA2401" s="407"/>
      <c r="AB2401" s="407"/>
      <c r="AC2401" s="407"/>
      <c r="AD2401" s="448"/>
    </row>
    <row r="2402" spans="1:30" ht="20.399999999999999" customHeight="1">
      <c r="A2402" s="796" t="s">
        <v>2752</v>
      </c>
      <c r="B2402" s="669" t="s">
        <v>2751</v>
      </c>
      <c r="C2402" s="275">
        <v>1</v>
      </c>
      <c r="D2402" s="275">
        <v>1</v>
      </c>
      <c r="E2402" s="275">
        <v>0</v>
      </c>
      <c r="F2402" s="275">
        <v>0</v>
      </c>
      <c r="G2402" s="1041">
        <v>100</v>
      </c>
      <c r="H2402" s="275">
        <v>0</v>
      </c>
      <c r="I2402" s="275">
        <v>0</v>
      </c>
      <c r="J2402" s="275">
        <v>0</v>
      </c>
      <c r="K2402" s="275">
        <v>0</v>
      </c>
      <c r="L2402" s="275">
        <v>0</v>
      </c>
      <c r="M2402" s="275">
        <v>0</v>
      </c>
      <c r="N2402" s="275">
        <v>0</v>
      </c>
      <c r="O2402" s="275">
        <v>0</v>
      </c>
      <c r="P2402" s="275">
        <v>0</v>
      </c>
      <c r="Q2402" s="275">
        <v>0</v>
      </c>
      <c r="R2402" s="275">
        <v>1</v>
      </c>
      <c r="S2402" s="275">
        <v>0</v>
      </c>
      <c r="T2402" s="275">
        <v>0</v>
      </c>
      <c r="U2402" s="275">
        <v>0</v>
      </c>
      <c r="V2402" s="1042">
        <v>0</v>
      </c>
      <c r="W2402" s="275">
        <v>0</v>
      </c>
      <c r="X2402" s="275">
        <v>0</v>
      </c>
      <c r="Y2402" s="275">
        <v>0</v>
      </c>
      <c r="Z2402" s="275">
        <v>0</v>
      </c>
      <c r="AA2402" s="275">
        <v>0</v>
      </c>
      <c r="AB2402" s="275">
        <v>0</v>
      </c>
      <c r="AC2402" s="275">
        <v>0</v>
      </c>
      <c r="AD2402" s="448"/>
    </row>
    <row r="2403" spans="1:30" ht="20.399999999999999" customHeight="1">
      <c r="A2403" s="794"/>
      <c r="B2403" s="670" t="s">
        <v>1468</v>
      </c>
      <c r="C2403" s="276">
        <v>0</v>
      </c>
      <c r="D2403" s="276">
        <v>0</v>
      </c>
      <c r="E2403" s="276">
        <v>0</v>
      </c>
      <c r="F2403" s="276">
        <v>0</v>
      </c>
      <c r="G2403" s="1043">
        <v>0</v>
      </c>
      <c r="H2403" s="276">
        <v>0</v>
      </c>
      <c r="I2403" s="276">
        <v>0</v>
      </c>
      <c r="J2403" s="276">
        <v>0</v>
      </c>
      <c r="K2403" s="276">
        <v>0</v>
      </c>
      <c r="L2403" s="276">
        <v>0</v>
      </c>
      <c r="M2403" s="276">
        <v>0</v>
      </c>
      <c r="N2403" s="276">
        <v>0</v>
      </c>
      <c r="O2403" s="276">
        <v>0</v>
      </c>
      <c r="P2403" s="276">
        <v>0</v>
      </c>
      <c r="Q2403" s="276">
        <v>0</v>
      </c>
      <c r="R2403" s="276">
        <v>0</v>
      </c>
      <c r="S2403" s="276">
        <v>0</v>
      </c>
      <c r="T2403" s="276">
        <v>0</v>
      </c>
      <c r="U2403" s="276">
        <v>0</v>
      </c>
      <c r="V2403" s="1044">
        <v>0</v>
      </c>
      <c r="W2403" s="276">
        <v>0</v>
      </c>
      <c r="X2403" s="276">
        <v>0</v>
      </c>
      <c r="Y2403" s="276">
        <v>0</v>
      </c>
      <c r="Z2403" s="276">
        <v>0</v>
      </c>
      <c r="AA2403" s="276">
        <v>0</v>
      </c>
      <c r="AB2403" s="276">
        <v>0</v>
      </c>
      <c r="AC2403" s="276">
        <v>0</v>
      </c>
      <c r="AD2403" s="448"/>
    </row>
    <row r="2404" spans="1:30" ht="20.399999999999999" customHeight="1">
      <c r="A2404" s="794"/>
      <c r="B2404" s="670" t="s">
        <v>1467</v>
      </c>
      <c r="C2404" s="276">
        <v>1</v>
      </c>
      <c r="D2404" s="276">
        <v>1</v>
      </c>
      <c r="E2404" s="276">
        <v>0</v>
      </c>
      <c r="F2404" s="276">
        <v>0</v>
      </c>
      <c r="G2404" s="1043">
        <v>100</v>
      </c>
      <c r="H2404" s="276">
        <v>0</v>
      </c>
      <c r="I2404" s="276">
        <v>0</v>
      </c>
      <c r="J2404" s="276">
        <v>0</v>
      </c>
      <c r="K2404" s="276">
        <v>0</v>
      </c>
      <c r="L2404" s="276">
        <v>0</v>
      </c>
      <c r="M2404" s="276">
        <v>0</v>
      </c>
      <c r="N2404" s="276">
        <v>0</v>
      </c>
      <c r="O2404" s="276">
        <v>0</v>
      </c>
      <c r="P2404" s="276">
        <v>0</v>
      </c>
      <c r="Q2404" s="276">
        <v>0</v>
      </c>
      <c r="R2404" s="276">
        <v>1</v>
      </c>
      <c r="S2404" s="276">
        <v>0</v>
      </c>
      <c r="T2404" s="276">
        <v>0</v>
      </c>
      <c r="U2404" s="276">
        <v>0</v>
      </c>
      <c r="V2404" s="1044">
        <v>0</v>
      </c>
      <c r="W2404" s="276">
        <v>0</v>
      </c>
      <c r="X2404" s="276">
        <v>0</v>
      </c>
      <c r="Y2404" s="276">
        <v>0</v>
      </c>
      <c r="Z2404" s="276">
        <v>0</v>
      </c>
      <c r="AA2404" s="276">
        <v>0</v>
      </c>
      <c r="AB2404" s="276">
        <v>0</v>
      </c>
      <c r="AC2404" s="276">
        <v>0</v>
      </c>
      <c r="AD2404" s="448"/>
    </row>
    <row r="2405" spans="1:30" ht="20.399999999999999" customHeight="1">
      <c r="A2405" s="794"/>
      <c r="B2405" s="670" t="s">
        <v>4104</v>
      </c>
      <c r="C2405" s="276">
        <v>0</v>
      </c>
      <c r="D2405" s="276">
        <v>0</v>
      </c>
      <c r="E2405" s="276">
        <v>0</v>
      </c>
      <c r="F2405" s="276">
        <v>0</v>
      </c>
      <c r="G2405" s="1043">
        <v>0</v>
      </c>
      <c r="H2405" s="276">
        <v>0</v>
      </c>
      <c r="I2405" s="276">
        <v>0</v>
      </c>
      <c r="J2405" s="276">
        <v>0</v>
      </c>
      <c r="K2405" s="276">
        <v>0</v>
      </c>
      <c r="L2405" s="276">
        <v>0</v>
      </c>
      <c r="M2405" s="276">
        <v>0</v>
      </c>
      <c r="N2405" s="276">
        <v>0</v>
      </c>
      <c r="O2405" s="276">
        <v>0</v>
      </c>
      <c r="P2405" s="276">
        <v>0</v>
      </c>
      <c r="Q2405" s="276">
        <v>0</v>
      </c>
      <c r="R2405" s="276">
        <v>0</v>
      </c>
      <c r="S2405" s="276">
        <v>0</v>
      </c>
      <c r="T2405" s="276">
        <v>0</v>
      </c>
      <c r="U2405" s="276">
        <v>0</v>
      </c>
      <c r="V2405" s="1044">
        <v>0</v>
      </c>
      <c r="W2405" s="276">
        <v>0</v>
      </c>
      <c r="X2405" s="276">
        <v>0</v>
      </c>
      <c r="Y2405" s="276">
        <v>0</v>
      </c>
      <c r="Z2405" s="276">
        <v>0</v>
      </c>
      <c r="AA2405" s="276">
        <v>0</v>
      </c>
      <c r="AB2405" s="276">
        <v>0</v>
      </c>
      <c r="AC2405" s="276">
        <v>0</v>
      </c>
      <c r="AD2405" s="448"/>
    </row>
    <row r="2406" spans="1:30" ht="20.399999999999999" customHeight="1">
      <c r="A2406" s="407"/>
      <c r="B2406" s="407"/>
      <c r="C2406" s="407"/>
      <c r="D2406" s="407"/>
      <c r="E2406" s="407"/>
      <c r="F2406" s="407"/>
      <c r="G2406" s="407"/>
      <c r="H2406" s="407"/>
      <c r="I2406" s="407"/>
      <c r="J2406" s="407"/>
      <c r="K2406" s="407"/>
      <c r="L2406" s="407"/>
      <c r="M2406" s="407"/>
      <c r="N2406" s="407"/>
      <c r="O2406" s="407"/>
      <c r="P2406" s="407"/>
      <c r="Q2406" s="407"/>
      <c r="R2406" s="407"/>
      <c r="S2406" s="407"/>
      <c r="T2406" s="407"/>
      <c r="U2406" s="407"/>
      <c r="V2406" s="407"/>
      <c r="W2406" s="407"/>
      <c r="X2406" s="407"/>
      <c r="Y2406" s="407"/>
      <c r="Z2406" s="407"/>
      <c r="AA2406" s="407"/>
      <c r="AB2406" s="407"/>
      <c r="AC2406" s="407"/>
      <c r="AD2406" s="448"/>
    </row>
    <row r="2407" spans="1:30" ht="20.399999999999999" customHeight="1">
      <c r="A2407" s="796" t="s">
        <v>2750</v>
      </c>
      <c r="B2407" s="669" t="s">
        <v>2749</v>
      </c>
      <c r="C2407" s="275">
        <v>117</v>
      </c>
      <c r="D2407" s="275">
        <v>117</v>
      </c>
      <c r="E2407" s="275">
        <v>0</v>
      </c>
      <c r="F2407" s="275">
        <v>0</v>
      </c>
      <c r="G2407" s="1041">
        <v>100</v>
      </c>
      <c r="H2407" s="275">
        <v>0</v>
      </c>
      <c r="I2407" s="275">
        <v>0</v>
      </c>
      <c r="J2407" s="275">
        <v>0</v>
      </c>
      <c r="K2407" s="275">
        <v>0</v>
      </c>
      <c r="L2407" s="275">
        <v>0</v>
      </c>
      <c r="M2407" s="275">
        <v>0</v>
      </c>
      <c r="N2407" s="275">
        <v>0</v>
      </c>
      <c r="O2407" s="275">
        <v>0</v>
      </c>
      <c r="P2407" s="275">
        <v>0</v>
      </c>
      <c r="Q2407" s="275">
        <v>0</v>
      </c>
      <c r="R2407" s="275">
        <v>0</v>
      </c>
      <c r="S2407" s="275">
        <v>1</v>
      </c>
      <c r="T2407" s="275">
        <v>1</v>
      </c>
      <c r="U2407" s="275">
        <v>3</v>
      </c>
      <c r="V2407" s="1042">
        <v>8</v>
      </c>
      <c r="W2407" s="275">
        <v>7</v>
      </c>
      <c r="X2407" s="275">
        <v>4</v>
      </c>
      <c r="Y2407" s="275">
        <v>18</v>
      </c>
      <c r="Z2407" s="275">
        <v>18</v>
      </c>
      <c r="AA2407" s="275">
        <v>15</v>
      </c>
      <c r="AB2407" s="275">
        <v>20</v>
      </c>
      <c r="AC2407" s="275">
        <v>22</v>
      </c>
      <c r="AD2407" s="448"/>
    </row>
    <row r="2408" spans="1:30" ht="20.399999999999999" customHeight="1">
      <c r="A2408" s="794"/>
      <c r="B2408" s="670" t="s">
        <v>1468</v>
      </c>
      <c r="C2408" s="276">
        <v>19</v>
      </c>
      <c r="D2408" s="276">
        <v>19</v>
      </c>
      <c r="E2408" s="276">
        <v>0</v>
      </c>
      <c r="F2408" s="276">
        <v>0</v>
      </c>
      <c r="G2408" s="1043">
        <v>100</v>
      </c>
      <c r="H2408" s="276">
        <v>0</v>
      </c>
      <c r="I2408" s="276">
        <v>0</v>
      </c>
      <c r="J2408" s="276">
        <v>0</v>
      </c>
      <c r="K2408" s="276">
        <v>0</v>
      </c>
      <c r="L2408" s="276">
        <v>0</v>
      </c>
      <c r="M2408" s="276">
        <v>0</v>
      </c>
      <c r="N2408" s="276">
        <v>0</v>
      </c>
      <c r="O2408" s="276">
        <v>0</v>
      </c>
      <c r="P2408" s="276">
        <v>0</v>
      </c>
      <c r="Q2408" s="276">
        <v>0</v>
      </c>
      <c r="R2408" s="276">
        <v>0</v>
      </c>
      <c r="S2408" s="276">
        <v>0</v>
      </c>
      <c r="T2408" s="276">
        <v>0</v>
      </c>
      <c r="U2408" s="276">
        <v>0</v>
      </c>
      <c r="V2408" s="1044">
        <v>1</v>
      </c>
      <c r="W2408" s="276">
        <v>2</v>
      </c>
      <c r="X2408" s="276">
        <v>0</v>
      </c>
      <c r="Y2408" s="276">
        <v>5</v>
      </c>
      <c r="Z2408" s="276">
        <v>4</v>
      </c>
      <c r="AA2408" s="276">
        <v>5</v>
      </c>
      <c r="AB2408" s="276">
        <v>1</v>
      </c>
      <c r="AC2408" s="276">
        <v>1</v>
      </c>
      <c r="AD2408" s="448"/>
    </row>
    <row r="2409" spans="1:30" ht="20.399999999999999" customHeight="1">
      <c r="A2409" s="794"/>
      <c r="B2409" s="670" t="s">
        <v>1467</v>
      </c>
      <c r="C2409" s="276">
        <v>98</v>
      </c>
      <c r="D2409" s="276">
        <v>98</v>
      </c>
      <c r="E2409" s="276">
        <v>0</v>
      </c>
      <c r="F2409" s="276">
        <v>0</v>
      </c>
      <c r="G2409" s="1043">
        <v>100</v>
      </c>
      <c r="H2409" s="276">
        <v>0</v>
      </c>
      <c r="I2409" s="276">
        <v>0</v>
      </c>
      <c r="J2409" s="276">
        <v>0</v>
      </c>
      <c r="K2409" s="276">
        <v>0</v>
      </c>
      <c r="L2409" s="276">
        <v>0</v>
      </c>
      <c r="M2409" s="276">
        <v>0</v>
      </c>
      <c r="N2409" s="276">
        <v>0</v>
      </c>
      <c r="O2409" s="276">
        <v>0</v>
      </c>
      <c r="P2409" s="276">
        <v>0</v>
      </c>
      <c r="Q2409" s="276">
        <v>0</v>
      </c>
      <c r="R2409" s="276">
        <v>0</v>
      </c>
      <c r="S2409" s="276">
        <v>1</v>
      </c>
      <c r="T2409" s="276">
        <v>1</v>
      </c>
      <c r="U2409" s="276">
        <v>3</v>
      </c>
      <c r="V2409" s="1044">
        <v>7</v>
      </c>
      <c r="W2409" s="276">
        <v>5</v>
      </c>
      <c r="X2409" s="276">
        <v>4</v>
      </c>
      <c r="Y2409" s="276">
        <v>13</v>
      </c>
      <c r="Z2409" s="276">
        <v>14</v>
      </c>
      <c r="AA2409" s="276">
        <v>10</v>
      </c>
      <c r="AB2409" s="276">
        <v>19</v>
      </c>
      <c r="AC2409" s="276">
        <v>21</v>
      </c>
      <c r="AD2409" s="448"/>
    </row>
    <row r="2410" spans="1:30" ht="20.399999999999999" customHeight="1">
      <c r="A2410" s="794"/>
      <c r="B2410" s="670" t="s">
        <v>4104</v>
      </c>
      <c r="C2410" s="276">
        <v>0</v>
      </c>
      <c r="D2410" s="276">
        <v>0</v>
      </c>
      <c r="E2410" s="276">
        <v>0</v>
      </c>
      <c r="F2410" s="276">
        <v>0</v>
      </c>
      <c r="G2410" s="1043">
        <v>0</v>
      </c>
      <c r="H2410" s="276">
        <v>0</v>
      </c>
      <c r="I2410" s="276">
        <v>0</v>
      </c>
      <c r="J2410" s="276">
        <v>0</v>
      </c>
      <c r="K2410" s="276">
        <v>0</v>
      </c>
      <c r="L2410" s="276">
        <v>0</v>
      </c>
      <c r="M2410" s="276">
        <v>0</v>
      </c>
      <c r="N2410" s="276">
        <v>0</v>
      </c>
      <c r="O2410" s="276">
        <v>0</v>
      </c>
      <c r="P2410" s="276">
        <v>0</v>
      </c>
      <c r="Q2410" s="276">
        <v>0</v>
      </c>
      <c r="R2410" s="276">
        <v>0</v>
      </c>
      <c r="S2410" s="276">
        <v>0</v>
      </c>
      <c r="T2410" s="276">
        <v>0</v>
      </c>
      <c r="U2410" s="276">
        <v>0</v>
      </c>
      <c r="V2410" s="1044">
        <v>0</v>
      </c>
      <c r="W2410" s="276">
        <v>0</v>
      </c>
      <c r="X2410" s="276">
        <v>0</v>
      </c>
      <c r="Y2410" s="276">
        <v>0</v>
      </c>
      <c r="Z2410" s="276">
        <v>0</v>
      </c>
      <c r="AA2410" s="276">
        <v>0</v>
      </c>
      <c r="AB2410" s="276">
        <v>0</v>
      </c>
      <c r="AC2410" s="276">
        <v>0</v>
      </c>
      <c r="AD2410" s="448"/>
    </row>
    <row r="2411" spans="1:30" ht="20.399999999999999" customHeight="1">
      <c r="A2411" s="407"/>
      <c r="B2411" s="407"/>
      <c r="C2411" s="407"/>
      <c r="D2411" s="407"/>
      <c r="E2411" s="407"/>
      <c r="F2411" s="407"/>
      <c r="G2411" s="407"/>
      <c r="H2411" s="407"/>
      <c r="I2411" s="407"/>
      <c r="J2411" s="407"/>
      <c r="K2411" s="407"/>
      <c r="L2411" s="407"/>
      <c r="M2411" s="407"/>
      <c r="N2411" s="407"/>
      <c r="O2411" s="407"/>
      <c r="P2411" s="407"/>
      <c r="Q2411" s="407"/>
      <c r="R2411" s="407"/>
      <c r="S2411" s="407"/>
      <c r="T2411" s="407"/>
      <c r="U2411" s="407"/>
      <c r="V2411" s="407"/>
      <c r="W2411" s="407"/>
      <c r="X2411" s="407"/>
      <c r="Y2411" s="407"/>
      <c r="Z2411" s="407"/>
      <c r="AA2411" s="407"/>
      <c r="AB2411" s="407"/>
      <c r="AC2411" s="407"/>
      <c r="AD2411" s="448"/>
    </row>
    <row r="2412" spans="1:30" ht="20.399999999999999" customHeight="1">
      <c r="A2412" s="796" t="s">
        <v>2748</v>
      </c>
      <c r="B2412" s="669" t="s">
        <v>2747</v>
      </c>
      <c r="C2412" s="275">
        <v>3</v>
      </c>
      <c r="D2412" s="275">
        <v>3</v>
      </c>
      <c r="E2412" s="275">
        <v>0</v>
      </c>
      <c r="F2412" s="275">
        <v>0</v>
      </c>
      <c r="G2412" s="1041">
        <v>100</v>
      </c>
      <c r="H2412" s="275">
        <v>0</v>
      </c>
      <c r="I2412" s="275">
        <v>0</v>
      </c>
      <c r="J2412" s="275">
        <v>0</v>
      </c>
      <c r="K2412" s="275">
        <v>0</v>
      </c>
      <c r="L2412" s="275">
        <v>0</v>
      </c>
      <c r="M2412" s="275">
        <v>1</v>
      </c>
      <c r="N2412" s="275">
        <v>0</v>
      </c>
      <c r="O2412" s="275">
        <v>1</v>
      </c>
      <c r="P2412" s="275">
        <v>0</v>
      </c>
      <c r="Q2412" s="275">
        <v>0</v>
      </c>
      <c r="R2412" s="275">
        <v>0</v>
      </c>
      <c r="S2412" s="275">
        <v>0</v>
      </c>
      <c r="T2412" s="275">
        <v>0</v>
      </c>
      <c r="U2412" s="275">
        <v>0</v>
      </c>
      <c r="V2412" s="1042">
        <v>0</v>
      </c>
      <c r="W2412" s="275">
        <v>0</v>
      </c>
      <c r="X2412" s="275">
        <v>0</v>
      </c>
      <c r="Y2412" s="275">
        <v>0</v>
      </c>
      <c r="Z2412" s="275">
        <v>0</v>
      </c>
      <c r="AA2412" s="275">
        <v>1</v>
      </c>
      <c r="AB2412" s="275">
        <v>0</v>
      </c>
      <c r="AC2412" s="275">
        <v>0</v>
      </c>
      <c r="AD2412" s="448"/>
    </row>
    <row r="2413" spans="1:30" ht="20.399999999999999" customHeight="1">
      <c r="A2413" s="794"/>
      <c r="B2413" s="670" t="s">
        <v>1468</v>
      </c>
      <c r="C2413" s="276">
        <v>1</v>
      </c>
      <c r="D2413" s="276">
        <v>1</v>
      </c>
      <c r="E2413" s="276">
        <v>0</v>
      </c>
      <c r="F2413" s="276">
        <v>0</v>
      </c>
      <c r="G2413" s="1043">
        <v>100</v>
      </c>
      <c r="H2413" s="276">
        <v>0</v>
      </c>
      <c r="I2413" s="276">
        <v>0</v>
      </c>
      <c r="J2413" s="276">
        <v>0</v>
      </c>
      <c r="K2413" s="276">
        <v>0</v>
      </c>
      <c r="L2413" s="276">
        <v>0</v>
      </c>
      <c r="M2413" s="276">
        <v>0</v>
      </c>
      <c r="N2413" s="276">
        <v>0</v>
      </c>
      <c r="O2413" s="276">
        <v>1</v>
      </c>
      <c r="P2413" s="276">
        <v>0</v>
      </c>
      <c r="Q2413" s="276">
        <v>0</v>
      </c>
      <c r="R2413" s="276">
        <v>0</v>
      </c>
      <c r="S2413" s="276">
        <v>0</v>
      </c>
      <c r="T2413" s="276">
        <v>0</v>
      </c>
      <c r="U2413" s="276">
        <v>0</v>
      </c>
      <c r="V2413" s="1044">
        <v>0</v>
      </c>
      <c r="W2413" s="276">
        <v>0</v>
      </c>
      <c r="X2413" s="276">
        <v>0</v>
      </c>
      <c r="Y2413" s="276">
        <v>0</v>
      </c>
      <c r="Z2413" s="276">
        <v>0</v>
      </c>
      <c r="AA2413" s="276">
        <v>0</v>
      </c>
      <c r="AB2413" s="276">
        <v>0</v>
      </c>
      <c r="AC2413" s="276">
        <v>0</v>
      </c>
      <c r="AD2413" s="448"/>
    </row>
    <row r="2414" spans="1:30" ht="20.399999999999999" customHeight="1">
      <c r="A2414" s="794"/>
      <c r="B2414" s="670" t="s">
        <v>1467</v>
      </c>
      <c r="C2414" s="276">
        <v>2</v>
      </c>
      <c r="D2414" s="276">
        <v>2</v>
      </c>
      <c r="E2414" s="276">
        <v>0</v>
      </c>
      <c r="F2414" s="276">
        <v>0</v>
      </c>
      <c r="G2414" s="1043">
        <v>100</v>
      </c>
      <c r="H2414" s="276">
        <v>0</v>
      </c>
      <c r="I2414" s="276">
        <v>0</v>
      </c>
      <c r="J2414" s="276">
        <v>0</v>
      </c>
      <c r="K2414" s="276">
        <v>0</v>
      </c>
      <c r="L2414" s="276">
        <v>0</v>
      </c>
      <c r="M2414" s="276">
        <v>1</v>
      </c>
      <c r="N2414" s="276">
        <v>0</v>
      </c>
      <c r="O2414" s="276">
        <v>0</v>
      </c>
      <c r="P2414" s="276">
        <v>0</v>
      </c>
      <c r="Q2414" s="276">
        <v>0</v>
      </c>
      <c r="R2414" s="276">
        <v>0</v>
      </c>
      <c r="S2414" s="276">
        <v>0</v>
      </c>
      <c r="T2414" s="276">
        <v>0</v>
      </c>
      <c r="U2414" s="276">
        <v>0</v>
      </c>
      <c r="V2414" s="1044">
        <v>0</v>
      </c>
      <c r="W2414" s="276">
        <v>0</v>
      </c>
      <c r="X2414" s="276">
        <v>0</v>
      </c>
      <c r="Y2414" s="276">
        <v>0</v>
      </c>
      <c r="Z2414" s="276">
        <v>0</v>
      </c>
      <c r="AA2414" s="276">
        <v>1</v>
      </c>
      <c r="AB2414" s="276">
        <v>0</v>
      </c>
      <c r="AC2414" s="276">
        <v>0</v>
      </c>
      <c r="AD2414" s="448"/>
    </row>
    <row r="2415" spans="1:30" ht="20.399999999999999" customHeight="1">
      <c r="A2415" s="794"/>
      <c r="B2415" s="670" t="s">
        <v>4104</v>
      </c>
      <c r="C2415" s="276">
        <v>0</v>
      </c>
      <c r="D2415" s="276">
        <v>0</v>
      </c>
      <c r="E2415" s="276">
        <v>0</v>
      </c>
      <c r="F2415" s="276">
        <v>0</v>
      </c>
      <c r="G2415" s="1043">
        <v>0</v>
      </c>
      <c r="H2415" s="276">
        <v>0</v>
      </c>
      <c r="I2415" s="276">
        <v>0</v>
      </c>
      <c r="J2415" s="276">
        <v>0</v>
      </c>
      <c r="K2415" s="276">
        <v>0</v>
      </c>
      <c r="L2415" s="276">
        <v>0</v>
      </c>
      <c r="M2415" s="276">
        <v>0</v>
      </c>
      <c r="N2415" s="276">
        <v>0</v>
      </c>
      <c r="O2415" s="276">
        <v>0</v>
      </c>
      <c r="P2415" s="276">
        <v>0</v>
      </c>
      <c r="Q2415" s="276">
        <v>0</v>
      </c>
      <c r="R2415" s="276">
        <v>0</v>
      </c>
      <c r="S2415" s="276">
        <v>0</v>
      </c>
      <c r="T2415" s="276">
        <v>0</v>
      </c>
      <c r="U2415" s="276">
        <v>0</v>
      </c>
      <c r="V2415" s="1044">
        <v>0</v>
      </c>
      <c r="W2415" s="276">
        <v>0</v>
      </c>
      <c r="X2415" s="276">
        <v>0</v>
      </c>
      <c r="Y2415" s="276">
        <v>0</v>
      </c>
      <c r="Z2415" s="276">
        <v>0</v>
      </c>
      <c r="AA2415" s="276">
        <v>0</v>
      </c>
      <c r="AB2415" s="276">
        <v>0</v>
      </c>
      <c r="AC2415" s="276">
        <v>0</v>
      </c>
      <c r="AD2415" s="448"/>
    </row>
    <row r="2416" spans="1:30" ht="20.399999999999999" customHeight="1">
      <c r="A2416" s="407"/>
      <c r="B2416" s="407"/>
      <c r="C2416" s="407"/>
      <c r="D2416" s="407"/>
      <c r="E2416" s="407"/>
      <c r="F2416" s="407"/>
      <c r="G2416" s="407"/>
      <c r="H2416" s="407"/>
      <c r="I2416" s="407"/>
      <c r="J2416" s="407"/>
      <c r="K2416" s="407"/>
      <c r="L2416" s="407"/>
      <c r="M2416" s="407"/>
      <c r="N2416" s="407"/>
      <c r="O2416" s="407"/>
      <c r="P2416" s="407"/>
      <c r="Q2416" s="407"/>
      <c r="R2416" s="407"/>
      <c r="S2416" s="407"/>
      <c r="T2416" s="407"/>
      <c r="U2416" s="407"/>
      <c r="V2416" s="407"/>
      <c r="W2416" s="407"/>
      <c r="X2416" s="407"/>
      <c r="Y2416" s="407"/>
      <c r="Z2416" s="407"/>
      <c r="AA2416" s="407"/>
      <c r="AB2416" s="407"/>
      <c r="AC2416" s="407"/>
      <c r="AD2416" s="448"/>
    </row>
    <row r="2417" spans="1:30" ht="20.399999999999999" customHeight="1">
      <c r="A2417" s="796" t="s">
        <v>2746</v>
      </c>
      <c r="B2417" s="669" t="s">
        <v>2745</v>
      </c>
      <c r="C2417" s="275">
        <v>5</v>
      </c>
      <c r="D2417" s="275">
        <v>5</v>
      </c>
      <c r="E2417" s="275">
        <v>0</v>
      </c>
      <c r="F2417" s="275">
        <v>0</v>
      </c>
      <c r="G2417" s="1041">
        <v>100</v>
      </c>
      <c r="H2417" s="275">
        <v>0</v>
      </c>
      <c r="I2417" s="275">
        <v>0</v>
      </c>
      <c r="J2417" s="275">
        <v>0</v>
      </c>
      <c r="K2417" s="275">
        <v>0</v>
      </c>
      <c r="L2417" s="275">
        <v>0</v>
      </c>
      <c r="M2417" s="275">
        <v>0</v>
      </c>
      <c r="N2417" s="275">
        <v>0</v>
      </c>
      <c r="O2417" s="275">
        <v>0</v>
      </c>
      <c r="P2417" s="275">
        <v>0</v>
      </c>
      <c r="Q2417" s="275">
        <v>0</v>
      </c>
      <c r="R2417" s="275">
        <v>0</v>
      </c>
      <c r="S2417" s="275">
        <v>0</v>
      </c>
      <c r="T2417" s="275">
        <v>0</v>
      </c>
      <c r="U2417" s="275">
        <v>1</v>
      </c>
      <c r="V2417" s="1042">
        <v>0</v>
      </c>
      <c r="W2417" s="275">
        <v>0</v>
      </c>
      <c r="X2417" s="275">
        <v>0</v>
      </c>
      <c r="Y2417" s="275">
        <v>0</v>
      </c>
      <c r="Z2417" s="275">
        <v>1</v>
      </c>
      <c r="AA2417" s="275">
        <v>0</v>
      </c>
      <c r="AB2417" s="275">
        <v>1</v>
      </c>
      <c r="AC2417" s="275">
        <v>2</v>
      </c>
      <c r="AD2417" s="448"/>
    </row>
    <row r="2418" spans="1:30" ht="20.399999999999999" customHeight="1">
      <c r="A2418" s="794"/>
      <c r="B2418" s="670" t="s">
        <v>1468</v>
      </c>
      <c r="C2418" s="276">
        <v>5</v>
      </c>
      <c r="D2418" s="276">
        <v>5</v>
      </c>
      <c r="E2418" s="276">
        <v>0</v>
      </c>
      <c r="F2418" s="276">
        <v>0</v>
      </c>
      <c r="G2418" s="1043">
        <v>100</v>
      </c>
      <c r="H2418" s="276">
        <v>0</v>
      </c>
      <c r="I2418" s="276">
        <v>0</v>
      </c>
      <c r="J2418" s="276">
        <v>0</v>
      </c>
      <c r="K2418" s="276">
        <v>0</v>
      </c>
      <c r="L2418" s="276">
        <v>0</v>
      </c>
      <c r="M2418" s="276">
        <v>0</v>
      </c>
      <c r="N2418" s="276">
        <v>0</v>
      </c>
      <c r="O2418" s="276">
        <v>0</v>
      </c>
      <c r="P2418" s="276">
        <v>0</v>
      </c>
      <c r="Q2418" s="276">
        <v>0</v>
      </c>
      <c r="R2418" s="276">
        <v>0</v>
      </c>
      <c r="S2418" s="276">
        <v>0</v>
      </c>
      <c r="T2418" s="276">
        <v>0</v>
      </c>
      <c r="U2418" s="276">
        <v>1</v>
      </c>
      <c r="V2418" s="1044">
        <v>0</v>
      </c>
      <c r="W2418" s="276">
        <v>0</v>
      </c>
      <c r="X2418" s="276">
        <v>0</v>
      </c>
      <c r="Y2418" s="276">
        <v>0</v>
      </c>
      <c r="Z2418" s="276">
        <v>1</v>
      </c>
      <c r="AA2418" s="276">
        <v>0</v>
      </c>
      <c r="AB2418" s="276">
        <v>1</v>
      </c>
      <c r="AC2418" s="276">
        <v>2</v>
      </c>
      <c r="AD2418" s="448"/>
    </row>
    <row r="2419" spans="1:30" ht="20.399999999999999" customHeight="1">
      <c r="A2419" s="794"/>
      <c r="B2419" s="670" t="s">
        <v>1467</v>
      </c>
      <c r="C2419" s="276">
        <v>0</v>
      </c>
      <c r="D2419" s="276">
        <v>0</v>
      </c>
      <c r="E2419" s="276">
        <v>0</v>
      </c>
      <c r="F2419" s="276">
        <v>0</v>
      </c>
      <c r="G2419" s="1043">
        <v>0</v>
      </c>
      <c r="H2419" s="276">
        <v>0</v>
      </c>
      <c r="I2419" s="276">
        <v>0</v>
      </c>
      <c r="J2419" s="276">
        <v>0</v>
      </c>
      <c r="K2419" s="276">
        <v>0</v>
      </c>
      <c r="L2419" s="276">
        <v>0</v>
      </c>
      <c r="M2419" s="276">
        <v>0</v>
      </c>
      <c r="N2419" s="276">
        <v>0</v>
      </c>
      <c r="O2419" s="276">
        <v>0</v>
      </c>
      <c r="P2419" s="276">
        <v>0</v>
      </c>
      <c r="Q2419" s="276">
        <v>0</v>
      </c>
      <c r="R2419" s="276">
        <v>0</v>
      </c>
      <c r="S2419" s="276">
        <v>0</v>
      </c>
      <c r="T2419" s="276">
        <v>0</v>
      </c>
      <c r="U2419" s="276">
        <v>0</v>
      </c>
      <c r="V2419" s="1044">
        <v>0</v>
      </c>
      <c r="W2419" s="276">
        <v>0</v>
      </c>
      <c r="X2419" s="276">
        <v>0</v>
      </c>
      <c r="Y2419" s="276">
        <v>0</v>
      </c>
      <c r="Z2419" s="276">
        <v>0</v>
      </c>
      <c r="AA2419" s="276">
        <v>0</v>
      </c>
      <c r="AB2419" s="276">
        <v>0</v>
      </c>
      <c r="AC2419" s="276">
        <v>0</v>
      </c>
      <c r="AD2419" s="448"/>
    </row>
    <row r="2420" spans="1:30" ht="20.399999999999999" customHeight="1">
      <c r="A2420" s="794"/>
      <c r="B2420" s="670" t="s">
        <v>4104</v>
      </c>
      <c r="C2420" s="276">
        <v>0</v>
      </c>
      <c r="D2420" s="276">
        <v>0</v>
      </c>
      <c r="E2420" s="276">
        <v>0</v>
      </c>
      <c r="F2420" s="276">
        <v>0</v>
      </c>
      <c r="G2420" s="1043">
        <v>0</v>
      </c>
      <c r="H2420" s="276">
        <v>0</v>
      </c>
      <c r="I2420" s="276">
        <v>0</v>
      </c>
      <c r="J2420" s="276">
        <v>0</v>
      </c>
      <c r="K2420" s="276">
        <v>0</v>
      </c>
      <c r="L2420" s="276">
        <v>0</v>
      </c>
      <c r="M2420" s="276">
        <v>0</v>
      </c>
      <c r="N2420" s="276">
        <v>0</v>
      </c>
      <c r="O2420" s="276">
        <v>0</v>
      </c>
      <c r="P2420" s="276">
        <v>0</v>
      </c>
      <c r="Q2420" s="276">
        <v>0</v>
      </c>
      <c r="R2420" s="276">
        <v>0</v>
      </c>
      <c r="S2420" s="276">
        <v>0</v>
      </c>
      <c r="T2420" s="276">
        <v>0</v>
      </c>
      <c r="U2420" s="276">
        <v>0</v>
      </c>
      <c r="V2420" s="1044">
        <v>0</v>
      </c>
      <c r="W2420" s="276">
        <v>0</v>
      </c>
      <c r="X2420" s="276">
        <v>0</v>
      </c>
      <c r="Y2420" s="276">
        <v>0</v>
      </c>
      <c r="Z2420" s="276">
        <v>0</v>
      </c>
      <c r="AA2420" s="276">
        <v>0</v>
      </c>
      <c r="AB2420" s="276">
        <v>0</v>
      </c>
      <c r="AC2420" s="276">
        <v>0</v>
      </c>
      <c r="AD2420" s="448"/>
    </row>
    <row r="2421" spans="1:30" ht="20.399999999999999" customHeight="1">
      <c r="A2421" s="407"/>
      <c r="B2421" s="407"/>
      <c r="C2421" s="407"/>
      <c r="D2421" s="407"/>
      <c r="E2421" s="407"/>
      <c r="F2421" s="407"/>
      <c r="G2421" s="407"/>
      <c r="H2421" s="407"/>
      <c r="I2421" s="407"/>
      <c r="J2421" s="407"/>
      <c r="K2421" s="407"/>
      <c r="L2421" s="407"/>
      <c r="M2421" s="407"/>
      <c r="N2421" s="407"/>
      <c r="O2421" s="407"/>
      <c r="P2421" s="407"/>
      <c r="Q2421" s="407"/>
      <c r="R2421" s="407"/>
      <c r="S2421" s="407"/>
      <c r="T2421" s="407"/>
      <c r="U2421" s="407"/>
      <c r="V2421" s="407"/>
      <c r="W2421" s="407"/>
      <c r="X2421" s="407"/>
      <c r="Y2421" s="407"/>
      <c r="Z2421" s="407"/>
      <c r="AA2421" s="407"/>
      <c r="AB2421" s="407"/>
      <c r="AC2421" s="407"/>
      <c r="AD2421" s="448"/>
    </row>
    <row r="2422" spans="1:30" ht="20.399999999999999" customHeight="1">
      <c r="A2422" s="796" t="s">
        <v>2744</v>
      </c>
      <c r="B2422" s="669" t="s">
        <v>2743</v>
      </c>
      <c r="C2422" s="275">
        <v>6</v>
      </c>
      <c r="D2422" s="275">
        <v>6</v>
      </c>
      <c r="E2422" s="275">
        <v>0</v>
      </c>
      <c r="F2422" s="275">
        <v>0</v>
      </c>
      <c r="G2422" s="1041">
        <v>100</v>
      </c>
      <c r="H2422" s="275">
        <v>0</v>
      </c>
      <c r="I2422" s="275">
        <v>0</v>
      </c>
      <c r="J2422" s="275">
        <v>0</v>
      </c>
      <c r="K2422" s="275">
        <v>0</v>
      </c>
      <c r="L2422" s="275">
        <v>0</v>
      </c>
      <c r="M2422" s="275">
        <v>0</v>
      </c>
      <c r="N2422" s="275">
        <v>0</v>
      </c>
      <c r="O2422" s="275">
        <v>0</v>
      </c>
      <c r="P2422" s="275">
        <v>0</v>
      </c>
      <c r="Q2422" s="275">
        <v>0</v>
      </c>
      <c r="R2422" s="275">
        <v>0</v>
      </c>
      <c r="S2422" s="275">
        <v>0</v>
      </c>
      <c r="T2422" s="275">
        <v>0</v>
      </c>
      <c r="U2422" s="275">
        <v>0</v>
      </c>
      <c r="V2422" s="1042">
        <v>0</v>
      </c>
      <c r="W2422" s="275">
        <v>0</v>
      </c>
      <c r="X2422" s="275">
        <v>0</v>
      </c>
      <c r="Y2422" s="275">
        <v>1</v>
      </c>
      <c r="Z2422" s="275">
        <v>0</v>
      </c>
      <c r="AA2422" s="275">
        <v>1</v>
      </c>
      <c r="AB2422" s="275">
        <v>1</v>
      </c>
      <c r="AC2422" s="275">
        <v>3</v>
      </c>
      <c r="AD2422" s="448"/>
    </row>
    <row r="2423" spans="1:30" ht="20.399999999999999" customHeight="1">
      <c r="A2423" s="794"/>
      <c r="B2423" s="670" t="s">
        <v>1468</v>
      </c>
      <c r="C2423" s="276">
        <v>2</v>
      </c>
      <c r="D2423" s="276">
        <v>2</v>
      </c>
      <c r="E2423" s="276">
        <v>0</v>
      </c>
      <c r="F2423" s="276">
        <v>0</v>
      </c>
      <c r="G2423" s="1043">
        <v>100</v>
      </c>
      <c r="H2423" s="276">
        <v>0</v>
      </c>
      <c r="I2423" s="276">
        <v>0</v>
      </c>
      <c r="J2423" s="276">
        <v>0</v>
      </c>
      <c r="K2423" s="276">
        <v>0</v>
      </c>
      <c r="L2423" s="276">
        <v>0</v>
      </c>
      <c r="M2423" s="276">
        <v>0</v>
      </c>
      <c r="N2423" s="276">
        <v>0</v>
      </c>
      <c r="O2423" s="276">
        <v>0</v>
      </c>
      <c r="P2423" s="276">
        <v>0</v>
      </c>
      <c r="Q2423" s="276">
        <v>0</v>
      </c>
      <c r="R2423" s="276">
        <v>0</v>
      </c>
      <c r="S2423" s="276">
        <v>0</v>
      </c>
      <c r="T2423" s="276">
        <v>0</v>
      </c>
      <c r="U2423" s="276">
        <v>0</v>
      </c>
      <c r="V2423" s="1044">
        <v>0</v>
      </c>
      <c r="W2423" s="276">
        <v>0</v>
      </c>
      <c r="X2423" s="276">
        <v>0</v>
      </c>
      <c r="Y2423" s="276">
        <v>1</v>
      </c>
      <c r="Z2423" s="276">
        <v>0</v>
      </c>
      <c r="AA2423" s="276">
        <v>1</v>
      </c>
      <c r="AB2423" s="276">
        <v>0</v>
      </c>
      <c r="AC2423" s="276">
        <v>0</v>
      </c>
      <c r="AD2423" s="448"/>
    </row>
    <row r="2424" spans="1:30" ht="20.399999999999999" customHeight="1">
      <c r="A2424" s="794"/>
      <c r="B2424" s="670" t="s">
        <v>1467</v>
      </c>
      <c r="C2424" s="276">
        <v>4</v>
      </c>
      <c r="D2424" s="276">
        <v>4</v>
      </c>
      <c r="E2424" s="276">
        <v>0</v>
      </c>
      <c r="F2424" s="276">
        <v>0</v>
      </c>
      <c r="G2424" s="1043">
        <v>100</v>
      </c>
      <c r="H2424" s="276">
        <v>0</v>
      </c>
      <c r="I2424" s="276">
        <v>0</v>
      </c>
      <c r="J2424" s="276">
        <v>0</v>
      </c>
      <c r="K2424" s="276">
        <v>0</v>
      </c>
      <c r="L2424" s="276">
        <v>0</v>
      </c>
      <c r="M2424" s="276">
        <v>0</v>
      </c>
      <c r="N2424" s="276">
        <v>0</v>
      </c>
      <c r="O2424" s="276">
        <v>0</v>
      </c>
      <c r="P2424" s="276">
        <v>0</v>
      </c>
      <c r="Q2424" s="276">
        <v>0</v>
      </c>
      <c r="R2424" s="276">
        <v>0</v>
      </c>
      <c r="S2424" s="276">
        <v>0</v>
      </c>
      <c r="T2424" s="276">
        <v>0</v>
      </c>
      <c r="U2424" s="276">
        <v>0</v>
      </c>
      <c r="V2424" s="1044">
        <v>0</v>
      </c>
      <c r="W2424" s="276">
        <v>0</v>
      </c>
      <c r="X2424" s="276">
        <v>0</v>
      </c>
      <c r="Y2424" s="276">
        <v>0</v>
      </c>
      <c r="Z2424" s="276">
        <v>0</v>
      </c>
      <c r="AA2424" s="276">
        <v>0</v>
      </c>
      <c r="AB2424" s="276">
        <v>1</v>
      </c>
      <c r="AC2424" s="276">
        <v>3</v>
      </c>
      <c r="AD2424" s="448"/>
    </row>
    <row r="2425" spans="1:30" ht="20.399999999999999" customHeight="1">
      <c r="A2425" s="794"/>
      <c r="B2425" s="670" t="s">
        <v>4104</v>
      </c>
      <c r="C2425" s="276">
        <v>0</v>
      </c>
      <c r="D2425" s="276">
        <v>0</v>
      </c>
      <c r="E2425" s="276">
        <v>0</v>
      </c>
      <c r="F2425" s="276">
        <v>0</v>
      </c>
      <c r="G2425" s="1043">
        <v>0</v>
      </c>
      <c r="H2425" s="276">
        <v>0</v>
      </c>
      <c r="I2425" s="276">
        <v>0</v>
      </c>
      <c r="J2425" s="276">
        <v>0</v>
      </c>
      <c r="K2425" s="276">
        <v>0</v>
      </c>
      <c r="L2425" s="276">
        <v>0</v>
      </c>
      <c r="M2425" s="276">
        <v>0</v>
      </c>
      <c r="N2425" s="276">
        <v>0</v>
      </c>
      <c r="O2425" s="276">
        <v>0</v>
      </c>
      <c r="P2425" s="276">
        <v>0</v>
      </c>
      <c r="Q2425" s="276">
        <v>0</v>
      </c>
      <c r="R2425" s="276">
        <v>0</v>
      </c>
      <c r="S2425" s="276">
        <v>0</v>
      </c>
      <c r="T2425" s="276">
        <v>0</v>
      </c>
      <c r="U2425" s="276">
        <v>0</v>
      </c>
      <c r="V2425" s="1044">
        <v>0</v>
      </c>
      <c r="W2425" s="276">
        <v>0</v>
      </c>
      <c r="X2425" s="276">
        <v>0</v>
      </c>
      <c r="Y2425" s="276">
        <v>0</v>
      </c>
      <c r="Z2425" s="276">
        <v>0</v>
      </c>
      <c r="AA2425" s="276">
        <v>0</v>
      </c>
      <c r="AB2425" s="276">
        <v>0</v>
      </c>
      <c r="AC2425" s="276">
        <v>0</v>
      </c>
      <c r="AD2425" s="448"/>
    </row>
    <row r="2426" spans="1:30" ht="20.399999999999999" customHeight="1">
      <c r="A2426" s="407"/>
      <c r="B2426" s="407"/>
      <c r="C2426" s="407"/>
      <c r="D2426" s="407"/>
      <c r="E2426" s="407"/>
      <c r="F2426" s="407"/>
      <c r="G2426" s="407"/>
      <c r="H2426" s="407"/>
      <c r="I2426" s="407"/>
      <c r="J2426" s="407"/>
      <c r="K2426" s="407"/>
      <c r="L2426" s="407"/>
      <c r="M2426" s="407"/>
      <c r="N2426" s="407"/>
      <c r="O2426" s="407"/>
      <c r="P2426" s="407"/>
      <c r="Q2426" s="407"/>
      <c r="R2426" s="407"/>
      <c r="S2426" s="407"/>
      <c r="T2426" s="407"/>
      <c r="U2426" s="407"/>
      <c r="V2426" s="407"/>
      <c r="W2426" s="407"/>
      <c r="X2426" s="407"/>
      <c r="Y2426" s="407"/>
      <c r="Z2426" s="407"/>
      <c r="AA2426" s="407"/>
      <c r="AB2426" s="407"/>
      <c r="AC2426" s="407"/>
      <c r="AD2426" s="448"/>
    </row>
    <row r="2427" spans="1:30" ht="20.399999999999999" customHeight="1">
      <c r="A2427" s="796" t="s">
        <v>2742</v>
      </c>
      <c r="B2427" s="669" t="s">
        <v>2741</v>
      </c>
      <c r="C2427" s="275">
        <v>10</v>
      </c>
      <c r="D2427" s="275">
        <v>10</v>
      </c>
      <c r="E2427" s="275">
        <v>0</v>
      </c>
      <c r="F2427" s="275">
        <v>0</v>
      </c>
      <c r="G2427" s="1041">
        <v>100</v>
      </c>
      <c r="H2427" s="275">
        <v>0</v>
      </c>
      <c r="I2427" s="275">
        <v>0</v>
      </c>
      <c r="J2427" s="275">
        <v>0</v>
      </c>
      <c r="K2427" s="275">
        <v>0</v>
      </c>
      <c r="L2427" s="275">
        <v>0</v>
      </c>
      <c r="M2427" s="275">
        <v>0</v>
      </c>
      <c r="N2427" s="275">
        <v>0</v>
      </c>
      <c r="O2427" s="275">
        <v>0</v>
      </c>
      <c r="P2427" s="275">
        <v>0</v>
      </c>
      <c r="Q2427" s="275">
        <v>0</v>
      </c>
      <c r="R2427" s="275">
        <v>0</v>
      </c>
      <c r="S2427" s="275">
        <v>0</v>
      </c>
      <c r="T2427" s="275">
        <v>0</v>
      </c>
      <c r="U2427" s="275">
        <v>0</v>
      </c>
      <c r="V2427" s="1042">
        <v>0</v>
      </c>
      <c r="W2427" s="275">
        <v>0</v>
      </c>
      <c r="X2427" s="275">
        <v>0</v>
      </c>
      <c r="Y2427" s="275">
        <v>1</v>
      </c>
      <c r="Z2427" s="275">
        <v>0</v>
      </c>
      <c r="AA2427" s="275">
        <v>0</v>
      </c>
      <c r="AB2427" s="275">
        <v>4</v>
      </c>
      <c r="AC2427" s="275">
        <v>5</v>
      </c>
      <c r="AD2427" s="448"/>
    </row>
    <row r="2428" spans="1:30" ht="20.399999999999999" customHeight="1">
      <c r="A2428" s="794"/>
      <c r="B2428" s="670" t="s">
        <v>1468</v>
      </c>
      <c r="C2428" s="276">
        <v>1</v>
      </c>
      <c r="D2428" s="276">
        <v>1</v>
      </c>
      <c r="E2428" s="276">
        <v>0</v>
      </c>
      <c r="F2428" s="276">
        <v>0</v>
      </c>
      <c r="G2428" s="1043">
        <v>100</v>
      </c>
      <c r="H2428" s="276">
        <v>0</v>
      </c>
      <c r="I2428" s="276">
        <v>0</v>
      </c>
      <c r="J2428" s="276">
        <v>0</v>
      </c>
      <c r="K2428" s="276">
        <v>0</v>
      </c>
      <c r="L2428" s="276">
        <v>0</v>
      </c>
      <c r="M2428" s="276">
        <v>0</v>
      </c>
      <c r="N2428" s="276">
        <v>0</v>
      </c>
      <c r="O2428" s="276">
        <v>0</v>
      </c>
      <c r="P2428" s="276">
        <v>0</v>
      </c>
      <c r="Q2428" s="276">
        <v>0</v>
      </c>
      <c r="R2428" s="276">
        <v>0</v>
      </c>
      <c r="S2428" s="276">
        <v>0</v>
      </c>
      <c r="T2428" s="276">
        <v>0</v>
      </c>
      <c r="U2428" s="276">
        <v>0</v>
      </c>
      <c r="V2428" s="1044">
        <v>0</v>
      </c>
      <c r="W2428" s="276">
        <v>0</v>
      </c>
      <c r="X2428" s="276">
        <v>0</v>
      </c>
      <c r="Y2428" s="276">
        <v>1</v>
      </c>
      <c r="Z2428" s="276">
        <v>0</v>
      </c>
      <c r="AA2428" s="276">
        <v>0</v>
      </c>
      <c r="AB2428" s="276">
        <v>0</v>
      </c>
      <c r="AC2428" s="276">
        <v>0</v>
      </c>
      <c r="AD2428" s="448"/>
    </row>
    <row r="2429" spans="1:30" ht="20.399999999999999" customHeight="1">
      <c r="A2429" s="794"/>
      <c r="B2429" s="670" t="s">
        <v>1467</v>
      </c>
      <c r="C2429" s="276">
        <v>9</v>
      </c>
      <c r="D2429" s="276">
        <v>9</v>
      </c>
      <c r="E2429" s="276">
        <v>0</v>
      </c>
      <c r="F2429" s="276">
        <v>0</v>
      </c>
      <c r="G2429" s="1043">
        <v>100</v>
      </c>
      <c r="H2429" s="276">
        <v>0</v>
      </c>
      <c r="I2429" s="276">
        <v>0</v>
      </c>
      <c r="J2429" s="276">
        <v>0</v>
      </c>
      <c r="K2429" s="276">
        <v>0</v>
      </c>
      <c r="L2429" s="276">
        <v>0</v>
      </c>
      <c r="M2429" s="276">
        <v>0</v>
      </c>
      <c r="N2429" s="276">
        <v>0</v>
      </c>
      <c r="O2429" s="276">
        <v>0</v>
      </c>
      <c r="P2429" s="276">
        <v>0</v>
      </c>
      <c r="Q2429" s="276">
        <v>0</v>
      </c>
      <c r="R2429" s="276">
        <v>0</v>
      </c>
      <c r="S2429" s="276">
        <v>0</v>
      </c>
      <c r="T2429" s="276">
        <v>0</v>
      </c>
      <c r="U2429" s="276">
        <v>0</v>
      </c>
      <c r="V2429" s="1044">
        <v>0</v>
      </c>
      <c r="W2429" s="276">
        <v>0</v>
      </c>
      <c r="X2429" s="276">
        <v>0</v>
      </c>
      <c r="Y2429" s="276">
        <v>0</v>
      </c>
      <c r="Z2429" s="276">
        <v>0</v>
      </c>
      <c r="AA2429" s="276">
        <v>0</v>
      </c>
      <c r="AB2429" s="276">
        <v>4</v>
      </c>
      <c r="AC2429" s="276">
        <v>5</v>
      </c>
      <c r="AD2429" s="448"/>
    </row>
    <row r="2430" spans="1:30" ht="20.399999999999999" customHeight="1">
      <c r="A2430" s="794"/>
      <c r="B2430" s="670" t="s">
        <v>4104</v>
      </c>
      <c r="C2430" s="276">
        <v>0</v>
      </c>
      <c r="D2430" s="276">
        <v>0</v>
      </c>
      <c r="E2430" s="276">
        <v>0</v>
      </c>
      <c r="F2430" s="276">
        <v>0</v>
      </c>
      <c r="G2430" s="1043">
        <v>0</v>
      </c>
      <c r="H2430" s="276">
        <v>0</v>
      </c>
      <c r="I2430" s="276">
        <v>0</v>
      </c>
      <c r="J2430" s="276">
        <v>0</v>
      </c>
      <c r="K2430" s="276">
        <v>0</v>
      </c>
      <c r="L2430" s="276">
        <v>0</v>
      </c>
      <c r="M2430" s="276">
        <v>0</v>
      </c>
      <c r="N2430" s="276">
        <v>0</v>
      </c>
      <c r="O2430" s="276">
        <v>0</v>
      </c>
      <c r="P2430" s="276">
        <v>0</v>
      </c>
      <c r="Q2430" s="276">
        <v>0</v>
      </c>
      <c r="R2430" s="276">
        <v>0</v>
      </c>
      <c r="S2430" s="276">
        <v>0</v>
      </c>
      <c r="T2430" s="276">
        <v>0</v>
      </c>
      <c r="U2430" s="276">
        <v>0</v>
      </c>
      <c r="V2430" s="1044">
        <v>0</v>
      </c>
      <c r="W2430" s="276">
        <v>0</v>
      </c>
      <c r="X2430" s="276">
        <v>0</v>
      </c>
      <c r="Y2430" s="276">
        <v>0</v>
      </c>
      <c r="Z2430" s="276">
        <v>0</v>
      </c>
      <c r="AA2430" s="276">
        <v>0</v>
      </c>
      <c r="AB2430" s="276">
        <v>0</v>
      </c>
      <c r="AC2430" s="276">
        <v>0</v>
      </c>
      <c r="AD2430" s="448"/>
    </row>
    <row r="2431" spans="1:30" ht="20.399999999999999" customHeight="1">
      <c r="A2431" s="407"/>
      <c r="B2431" s="407"/>
      <c r="C2431" s="407"/>
      <c r="D2431" s="407"/>
      <c r="E2431" s="407"/>
      <c r="F2431" s="407"/>
      <c r="G2431" s="407"/>
      <c r="H2431" s="407"/>
      <c r="I2431" s="407"/>
      <c r="J2431" s="407"/>
      <c r="K2431" s="407"/>
      <c r="L2431" s="407"/>
      <c r="M2431" s="407"/>
      <c r="N2431" s="407"/>
      <c r="O2431" s="407"/>
      <c r="P2431" s="407"/>
      <c r="Q2431" s="407"/>
      <c r="R2431" s="407"/>
      <c r="S2431" s="407"/>
      <c r="T2431" s="407"/>
      <c r="U2431" s="407"/>
      <c r="V2431" s="407"/>
      <c r="W2431" s="407"/>
      <c r="X2431" s="407"/>
      <c r="Y2431" s="407"/>
      <c r="Z2431" s="407"/>
      <c r="AA2431" s="407"/>
      <c r="AB2431" s="407"/>
      <c r="AC2431" s="407"/>
      <c r="AD2431" s="448"/>
    </row>
    <row r="2432" spans="1:30" ht="20.399999999999999" customHeight="1">
      <c r="A2432" s="796" t="s">
        <v>2740</v>
      </c>
      <c r="B2432" s="669" t="s">
        <v>2739</v>
      </c>
      <c r="C2432" s="275">
        <v>16</v>
      </c>
      <c r="D2432" s="275">
        <v>16</v>
      </c>
      <c r="E2432" s="275">
        <v>0</v>
      </c>
      <c r="F2432" s="275">
        <v>0</v>
      </c>
      <c r="G2432" s="1041">
        <v>100</v>
      </c>
      <c r="H2432" s="275">
        <v>0</v>
      </c>
      <c r="I2432" s="275">
        <v>0</v>
      </c>
      <c r="J2432" s="275">
        <v>0</v>
      </c>
      <c r="K2432" s="275">
        <v>0</v>
      </c>
      <c r="L2432" s="275">
        <v>0</v>
      </c>
      <c r="M2432" s="275">
        <v>0</v>
      </c>
      <c r="N2432" s="275">
        <v>0</v>
      </c>
      <c r="O2432" s="275">
        <v>0</v>
      </c>
      <c r="P2432" s="275">
        <v>0</v>
      </c>
      <c r="Q2432" s="275">
        <v>0</v>
      </c>
      <c r="R2432" s="275">
        <v>0</v>
      </c>
      <c r="S2432" s="275">
        <v>0</v>
      </c>
      <c r="T2432" s="275">
        <v>0</v>
      </c>
      <c r="U2432" s="275">
        <v>0</v>
      </c>
      <c r="V2432" s="1042">
        <v>0</v>
      </c>
      <c r="W2432" s="275">
        <v>0</v>
      </c>
      <c r="X2432" s="275">
        <v>2</v>
      </c>
      <c r="Y2432" s="275">
        <v>0</v>
      </c>
      <c r="Z2432" s="275">
        <v>1</v>
      </c>
      <c r="AA2432" s="275">
        <v>2</v>
      </c>
      <c r="AB2432" s="275">
        <v>5</v>
      </c>
      <c r="AC2432" s="275">
        <v>6</v>
      </c>
      <c r="AD2432" s="448"/>
    </row>
    <row r="2433" spans="1:30" ht="20.399999999999999" customHeight="1">
      <c r="A2433" s="794"/>
      <c r="B2433" s="670" t="s">
        <v>1468</v>
      </c>
      <c r="C2433" s="276">
        <v>8</v>
      </c>
      <c r="D2433" s="276">
        <v>8</v>
      </c>
      <c r="E2433" s="276">
        <v>0</v>
      </c>
      <c r="F2433" s="276">
        <v>0</v>
      </c>
      <c r="G2433" s="1043">
        <v>100</v>
      </c>
      <c r="H2433" s="276">
        <v>0</v>
      </c>
      <c r="I2433" s="276">
        <v>0</v>
      </c>
      <c r="J2433" s="276">
        <v>0</v>
      </c>
      <c r="K2433" s="276">
        <v>0</v>
      </c>
      <c r="L2433" s="276">
        <v>0</v>
      </c>
      <c r="M2433" s="276">
        <v>0</v>
      </c>
      <c r="N2433" s="276">
        <v>0</v>
      </c>
      <c r="O2433" s="276">
        <v>0</v>
      </c>
      <c r="P2433" s="276">
        <v>0</v>
      </c>
      <c r="Q2433" s="276">
        <v>0</v>
      </c>
      <c r="R2433" s="276">
        <v>0</v>
      </c>
      <c r="S2433" s="276">
        <v>0</v>
      </c>
      <c r="T2433" s="276">
        <v>0</v>
      </c>
      <c r="U2433" s="276">
        <v>0</v>
      </c>
      <c r="V2433" s="1044">
        <v>0</v>
      </c>
      <c r="W2433" s="276">
        <v>0</v>
      </c>
      <c r="X2433" s="276">
        <v>1</v>
      </c>
      <c r="Y2433" s="276">
        <v>0</v>
      </c>
      <c r="Z2433" s="276">
        <v>1</v>
      </c>
      <c r="AA2433" s="276">
        <v>2</v>
      </c>
      <c r="AB2433" s="276">
        <v>2</v>
      </c>
      <c r="AC2433" s="276">
        <v>2</v>
      </c>
      <c r="AD2433" s="448"/>
    </row>
    <row r="2434" spans="1:30" ht="20.399999999999999" customHeight="1">
      <c r="A2434" s="794"/>
      <c r="B2434" s="670" t="s">
        <v>1467</v>
      </c>
      <c r="C2434" s="276">
        <v>8</v>
      </c>
      <c r="D2434" s="276">
        <v>8</v>
      </c>
      <c r="E2434" s="276">
        <v>0</v>
      </c>
      <c r="F2434" s="276">
        <v>0</v>
      </c>
      <c r="G2434" s="1043">
        <v>100</v>
      </c>
      <c r="H2434" s="276">
        <v>0</v>
      </c>
      <c r="I2434" s="276">
        <v>0</v>
      </c>
      <c r="J2434" s="276">
        <v>0</v>
      </c>
      <c r="K2434" s="276">
        <v>0</v>
      </c>
      <c r="L2434" s="276">
        <v>0</v>
      </c>
      <c r="M2434" s="276">
        <v>0</v>
      </c>
      <c r="N2434" s="276">
        <v>0</v>
      </c>
      <c r="O2434" s="276">
        <v>0</v>
      </c>
      <c r="P2434" s="276">
        <v>0</v>
      </c>
      <c r="Q2434" s="276">
        <v>0</v>
      </c>
      <c r="R2434" s="276">
        <v>0</v>
      </c>
      <c r="S2434" s="276">
        <v>0</v>
      </c>
      <c r="T2434" s="276">
        <v>0</v>
      </c>
      <c r="U2434" s="276">
        <v>0</v>
      </c>
      <c r="V2434" s="1044">
        <v>0</v>
      </c>
      <c r="W2434" s="276">
        <v>0</v>
      </c>
      <c r="X2434" s="276">
        <v>1</v>
      </c>
      <c r="Y2434" s="276">
        <v>0</v>
      </c>
      <c r="Z2434" s="276">
        <v>0</v>
      </c>
      <c r="AA2434" s="276">
        <v>0</v>
      </c>
      <c r="AB2434" s="276">
        <v>3</v>
      </c>
      <c r="AC2434" s="276">
        <v>4</v>
      </c>
      <c r="AD2434" s="448"/>
    </row>
    <row r="2435" spans="1:30" ht="20.399999999999999" customHeight="1">
      <c r="A2435" s="794"/>
      <c r="B2435" s="670" t="s">
        <v>4104</v>
      </c>
      <c r="C2435" s="276">
        <v>0</v>
      </c>
      <c r="D2435" s="276">
        <v>0</v>
      </c>
      <c r="E2435" s="276">
        <v>0</v>
      </c>
      <c r="F2435" s="276">
        <v>0</v>
      </c>
      <c r="G2435" s="1043">
        <v>0</v>
      </c>
      <c r="H2435" s="276">
        <v>0</v>
      </c>
      <c r="I2435" s="276">
        <v>0</v>
      </c>
      <c r="J2435" s="276">
        <v>0</v>
      </c>
      <c r="K2435" s="276">
        <v>0</v>
      </c>
      <c r="L2435" s="276">
        <v>0</v>
      </c>
      <c r="M2435" s="276">
        <v>0</v>
      </c>
      <c r="N2435" s="276">
        <v>0</v>
      </c>
      <c r="O2435" s="276">
        <v>0</v>
      </c>
      <c r="P2435" s="276">
        <v>0</v>
      </c>
      <c r="Q2435" s="276">
        <v>0</v>
      </c>
      <c r="R2435" s="276">
        <v>0</v>
      </c>
      <c r="S2435" s="276">
        <v>0</v>
      </c>
      <c r="T2435" s="276">
        <v>0</v>
      </c>
      <c r="U2435" s="276">
        <v>0</v>
      </c>
      <c r="V2435" s="1044">
        <v>0</v>
      </c>
      <c r="W2435" s="276">
        <v>0</v>
      </c>
      <c r="X2435" s="276">
        <v>0</v>
      </c>
      <c r="Y2435" s="276">
        <v>0</v>
      </c>
      <c r="Z2435" s="276">
        <v>0</v>
      </c>
      <c r="AA2435" s="276">
        <v>0</v>
      </c>
      <c r="AB2435" s="276">
        <v>0</v>
      </c>
      <c r="AC2435" s="276">
        <v>0</v>
      </c>
      <c r="AD2435" s="448"/>
    </row>
    <row r="2436" spans="1:30" ht="20.399999999999999" customHeight="1">
      <c r="A2436" s="407"/>
      <c r="B2436" s="407"/>
      <c r="C2436" s="407"/>
      <c r="D2436" s="407"/>
      <c r="E2436" s="407"/>
      <c r="F2436" s="407"/>
      <c r="G2436" s="407"/>
      <c r="H2436" s="407"/>
      <c r="I2436" s="407"/>
      <c r="J2436" s="407"/>
      <c r="K2436" s="407"/>
      <c r="L2436" s="407"/>
      <c r="M2436" s="407"/>
      <c r="N2436" s="407"/>
      <c r="O2436" s="407"/>
      <c r="P2436" s="407"/>
      <c r="Q2436" s="407"/>
      <c r="R2436" s="407"/>
      <c r="S2436" s="407"/>
      <c r="T2436" s="407"/>
      <c r="U2436" s="407"/>
      <c r="V2436" s="407"/>
      <c r="W2436" s="407"/>
      <c r="X2436" s="407"/>
      <c r="Y2436" s="407"/>
      <c r="Z2436" s="407"/>
      <c r="AA2436" s="407"/>
      <c r="AB2436" s="407"/>
      <c r="AC2436" s="407"/>
      <c r="AD2436" s="448"/>
    </row>
    <row r="2437" spans="1:30" ht="20.399999999999999" customHeight="1">
      <c r="A2437" s="796" t="s">
        <v>2738</v>
      </c>
      <c r="B2437" s="669" t="s">
        <v>2737</v>
      </c>
      <c r="C2437" s="275">
        <v>6</v>
      </c>
      <c r="D2437" s="275">
        <v>6</v>
      </c>
      <c r="E2437" s="275">
        <v>0</v>
      </c>
      <c r="F2437" s="275">
        <v>0</v>
      </c>
      <c r="G2437" s="1041">
        <v>100</v>
      </c>
      <c r="H2437" s="275">
        <v>0</v>
      </c>
      <c r="I2437" s="275">
        <v>0</v>
      </c>
      <c r="J2437" s="275">
        <v>0</v>
      </c>
      <c r="K2437" s="275">
        <v>0</v>
      </c>
      <c r="L2437" s="275">
        <v>0</v>
      </c>
      <c r="M2437" s="275">
        <v>0</v>
      </c>
      <c r="N2437" s="275">
        <v>0</v>
      </c>
      <c r="O2437" s="275">
        <v>0</v>
      </c>
      <c r="P2437" s="275">
        <v>0</v>
      </c>
      <c r="Q2437" s="275">
        <v>0</v>
      </c>
      <c r="R2437" s="275">
        <v>0</v>
      </c>
      <c r="S2437" s="275">
        <v>0</v>
      </c>
      <c r="T2437" s="275">
        <v>0</v>
      </c>
      <c r="U2437" s="275">
        <v>0</v>
      </c>
      <c r="V2437" s="1042">
        <v>0</v>
      </c>
      <c r="W2437" s="275">
        <v>0</v>
      </c>
      <c r="X2437" s="275">
        <v>1</v>
      </c>
      <c r="Y2437" s="275">
        <v>0</v>
      </c>
      <c r="Z2437" s="275">
        <v>1</v>
      </c>
      <c r="AA2437" s="275">
        <v>1</v>
      </c>
      <c r="AB2437" s="275">
        <v>1</v>
      </c>
      <c r="AC2437" s="275">
        <v>2</v>
      </c>
      <c r="AD2437" s="448"/>
    </row>
    <row r="2438" spans="1:30" ht="20.399999999999999" customHeight="1">
      <c r="A2438" s="794"/>
      <c r="B2438" s="670" t="s">
        <v>1468</v>
      </c>
      <c r="C2438" s="276">
        <v>2</v>
      </c>
      <c r="D2438" s="276">
        <v>2</v>
      </c>
      <c r="E2438" s="276">
        <v>0</v>
      </c>
      <c r="F2438" s="276">
        <v>0</v>
      </c>
      <c r="G2438" s="1043">
        <v>100</v>
      </c>
      <c r="H2438" s="276">
        <v>0</v>
      </c>
      <c r="I2438" s="276">
        <v>0</v>
      </c>
      <c r="J2438" s="276">
        <v>0</v>
      </c>
      <c r="K2438" s="276">
        <v>0</v>
      </c>
      <c r="L2438" s="276">
        <v>0</v>
      </c>
      <c r="M2438" s="276">
        <v>0</v>
      </c>
      <c r="N2438" s="276">
        <v>0</v>
      </c>
      <c r="O2438" s="276">
        <v>0</v>
      </c>
      <c r="P2438" s="276">
        <v>0</v>
      </c>
      <c r="Q2438" s="276">
        <v>0</v>
      </c>
      <c r="R2438" s="276">
        <v>0</v>
      </c>
      <c r="S2438" s="276">
        <v>0</v>
      </c>
      <c r="T2438" s="276">
        <v>0</v>
      </c>
      <c r="U2438" s="276">
        <v>0</v>
      </c>
      <c r="V2438" s="1044">
        <v>0</v>
      </c>
      <c r="W2438" s="276">
        <v>0</v>
      </c>
      <c r="X2438" s="276">
        <v>1</v>
      </c>
      <c r="Y2438" s="276">
        <v>0</v>
      </c>
      <c r="Z2438" s="276">
        <v>0</v>
      </c>
      <c r="AA2438" s="276">
        <v>1</v>
      </c>
      <c r="AB2438" s="276">
        <v>0</v>
      </c>
      <c r="AC2438" s="276">
        <v>0</v>
      </c>
      <c r="AD2438" s="448"/>
    </row>
    <row r="2439" spans="1:30" ht="20.399999999999999" customHeight="1">
      <c r="A2439" s="794"/>
      <c r="B2439" s="670" t="s">
        <v>1467</v>
      </c>
      <c r="C2439" s="276">
        <v>4</v>
      </c>
      <c r="D2439" s="276">
        <v>4</v>
      </c>
      <c r="E2439" s="276">
        <v>0</v>
      </c>
      <c r="F2439" s="276">
        <v>0</v>
      </c>
      <c r="G2439" s="1043">
        <v>100</v>
      </c>
      <c r="H2439" s="276">
        <v>0</v>
      </c>
      <c r="I2439" s="276">
        <v>0</v>
      </c>
      <c r="J2439" s="276">
        <v>0</v>
      </c>
      <c r="K2439" s="276">
        <v>0</v>
      </c>
      <c r="L2439" s="276">
        <v>0</v>
      </c>
      <c r="M2439" s="276">
        <v>0</v>
      </c>
      <c r="N2439" s="276">
        <v>0</v>
      </c>
      <c r="O2439" s="276">
        <v>0</v>
      </c>
      <c r="P2439" s="276">
        <v>0</v>
      </c>
      <c r="Q2439" s="276">
        <v>0</v>
      </c>
      <c r="R2439" s="276">
        <v>0</v>
      </c>
      <c r="S2439" s="276">
        <v>0</v>
      </c>
      <c r="T2439" s="276">
        <v>0</v>
      </c>
      <c r="U2439" s="276">
        <v>0</v>
      </c>
      <c r="V2439" s="1044">
        <v>0</v>
      </c>
      <c r="W2439" s="276">
        <v>0</v>
      </c>
      <c r="X2439" s="276">
        <v>0</v>
      </c>
      <c r="Y2439" s="276">
        <v>0</v>
      </c>
      <c r="Z2439" s="276">
        <v>1</v>
      </c>
      <c r="AA2439" s="276">
        <v>0</v>
      </c>
      <c r="AB2439" s="276">
        <v>1</v>
      </c>
      <c r="AC2439" s="276">
        <v>2</v>
      </c>
      <c r="AD2439" s="448"/>
    </row>
    <row r="2440" spans="1:30" ht="20.399999999999999" customHeight="1">
      <c r="A2440" s="794"/>
      <c r="B2440" s="670" t="s">
        <v>4104</v>
      </c>
      <c r="C2440" s="276">
        <v>0</v>
      </c>
      <c r="D2440" s="276">
        <v>0</v>
      </c>
      <c r="E2440" s="276">
        <v>0</v>
      </c>
      <c r="F2440" s="276">
        <v>0</v>
      </c>
      <c r="G2440" s="1043">
        <v>0</v>
      </c>
      <c r="H2440" s="276">
        <v>0</v>
      </c>
      <c r="I2440" s="276">
        <v>0</v>
      </c>
      <c r="J2440" s="276">
        <v>0</v>
      </c>
      <c r="K2440" s="276">
        <v>0</v>
      </c>
      <c r="L2440" s="276">
        <v>0</v>
      </c>
      <c r="M2440" s="276">
        <v>0</v>
      </c>
      <c r="N2440" s="276">
        <v>0</v>
      </c>
      <c r="O2440" s="276">
        <v>0</v>
      </c>
      <c r="P2440" s="276">
        <v>0</v>
      </c>
      <c r="Q2440" s="276">
        <v>0</v>
      </c>
      <c r="R2440" s="276">
        <v>0</v>
      </c>
      <c r="S2440" s="276">
        <v>0</v>
      </c>
      <c r="T2440" s="276">
        <v>0</v>
      </c>
      <c r="U2440" s="276">
        <v>0</v>
      </c>
      <c r="V2440" s="1044">
        <v>0</v>
      </c>
      <c r="W2440" s="276">
        <v>0</v>
      </c>
      <c r="X2440" s="276">
        <v>0</v>
      </c>
      <c r="Y2440" s="276">
        <v>0</v>
      </c>
      <c r="Z2440" s="276">
        <v>0</v>
      </c>
      <c r="AA2440" s="276">
        <v>0</v>
      </c>
      <c r="AB2440" s="276">
        <v>0</v>
      </c>
      <c r="AC2440" s="276">
        <v>0</v>
      </c>
      <c r="AD2440" s="448"/>
    </row>
    <row r="2441" spans="1:30" ht="20.399999999999999" customHeight="1">
      <c r="A2441" s="407"/>
      <c r="B2441" s="407"/>
      <c r="C2441" s="407"/>
      <c r="D2441" s="407"/>
      <c r="E2441" s="407"/>
      <c r="F2441" s="407"/>
      <c r="G2441" s="407"/>
      <c r="H2441" s="407"/>
      <c r="I2441" s="407"/>
      <c r="J2441" s="407"/>
      <c r="K2441" s="407"/>
      <c r="L2441" s="407"/>
      <c r="M2441" s="407"/>
      <c r="N2441" s="407"/>
      <c r="O2441" s="407"/>
      <c r="P2441" s="407"/>
      <c r="Q2441" s="407"/>
      <c r="R2441" s="407"/>
      <c r="S2441" s="407"/>
      <c r="T2441" s="407"/>
      <c r="U2441" s="407"/>
      <c r="V2441" s="407"/>
      <c r="W2441" s="407"/>
      <c r="X2441" s="407"/>
      <c r="Y2441" s="407"/>
      <c r="Z2441" s="407"/>
      <c r="AA2441" s="407"/>
      <c r="AB2441" s="407"/>
      <c r="AC2441" s="407"/>
      <c r="AD2441" s="448"/>
    </row>
    <row r="2442" spans="1:30" ht="20.399999999999999" customHeight="1">
      <c r="A2442" s="796" t="s">
        <v>4804</v>
      </c>
      <c r="B2442" s="669" t="s">
        <v>4805</v>
      </c>
      <c r="C2442" s="275">
        <v>1</v>
      </c>
      <c r="D2442" s="275">
        <v>1</v>
      </c>
      <c r="E2442" s="275">
        <v>0</v>
      </c>
      <c r="F2442" s="275">
        <v>0</v>
      </c>
      <c r="G2442" s="1041">
        <v>100</v>
      </c>
      <c r="H2442" s="275">
        <v>0</v>
      </c>
      <c r="I2442" s="275">
        <v>0</v>
      </c>
      <c r="J2442" s="275">
        <v>0</v>
      </c>
      <c r="K2442" s="275">
        <v>0</v>
      </c>
      <c r="L2442" s="275">
        <v>0</v>
      </c>
      <c r="M2442" s="275">
        <v>0</v>
      </c>
      <c r="N2442" s="275">
        <v>0</v>
      </c>
      <c r="O2442" s="275">
        <v>0</v>
      </c>
      <c r="P2442" s="275">
        <v>0</v>
      </c>
      <c r="Q2442" s="275">
        <v>0</v>
      </c>
      <c r="R2442" s="275">
        <v>0</v>
      </c>
      <c r="S2442" s="275">
        <v>0</v>
      </c>
      <c r="T2442" s="275">
        <v>0</v>
      </c>
      <c r="U2442" s="275">
        <v>0</v>
      </c>
      <c r="V2442" s="1042">
        <v>0</v>
      </c>
      <c r="W2442" s="275">
        <v>0</v>
      </c>
      <c r="X2442" s="275">
        <v>0</v>
      </c>
      <c r="Y2442" s="275">
        <v>1</v>
      </c>
      <c r="Z2442" s="275">
        <v>0</v>
      </c>
      <c r="AA2442" s="275">
        <v>0</v>
      </c>
      <c r="AB2442" s="275">
        <v>0</v>
      </c>
      <c r="AC2442" s="275">
        <v>0</v>
      </c>
      <c r="AD2442" s="448"/>
    </row>
    <row r="2443" spans="1:30" ht="20.399999999999999" customHeight="1">
      <c r="A2443" s="669"/>
      <c r="B2443" s="669" t="s">
        <v>4806</v>
      </c>
      <c r="C2443" s="797"/>
      <c r="D2443" s="797"/>
      <c r="E2443" s="797"/>
      <c r="F2443" s="797"/>
      <c r="G2443" s="797"/>
      <c r="H2443" s="797"/>
      <c r="I2443" s="797"/>
      <c r="J2443" s="797"/>
      <c r="K2443" s="797"/>
      <c r="L2443" s="797"/>
      <c r="M2443" s="797"/>
      <c r="N2443" s="797"/>
      <c r="O2443" s="797"/>
      <c r="P2443" s="797"/>
      <c r="Q2443" s="797"/>
      <c r="R2443" s="797"/>
      <c r="S2443" s="797"/>
      <c r="T2443" s="797"/>
      <c r="U2443" s="797"/>
      <c r="V2443" s="797"/>
      <c r="W2443" s="797"/>
      <c r="X2443" s="797"/>
      <c r="Y2443" s="797"/>
      <c r="Z2443" s="797"/>
      <c r="AA2443" s="797"/>
      <c r="AB2443" s="797"/>
      <c r="AC2443" s="797"/>
      <c r="AD2443" s="448"/>
    </row>
    <row r="2444" spans="1:30" ht="20.399999999999999" customHeight="1">
      <c r="A2444" s="794"/>
      <c r="B2444" s="670" t="s">
        <v>1468</v>
      </c>
      <c r="C2444" s="276">
        <v>0</v>
      </c>
      <c r="D2444" s="276">
        <v>0</v>
      </c>
      <c r="E2444" s="276">
        <v>0</v>
      </c>
      <c r="F2444" s="276">
        <v>0</v>
      </c>
      <c r="G2444" s="1043">
        <v>0</v>
      </c>
      <c r="H2444" s="276">
        <v>0</v>
      </c>
      <c r="I2444" s="276">
        <v>0</v>
      </c>
      <c r="J2444" s="276">
        <v>0</v>
      </c>
      <c r="K2444" s="276">
        <v>0</v>
      </c>
      <c r="L2444" s="276">
        <v>0</v>
      </c>
      <c r="M2444" s="276">
        <v>0</v>
      </c>
      <c r="N2444" s="276">
        <v>0</v>
      </c>
      <c r="O2444" s="276">
        <v>0</v>
      </c>
      <c r="P2444" s="276">
        <v>0</v>
      </c>
      <c r="Q2444" s="276">
        <v>0</v>
      </c>
      <c r="R2444" s="276">
        <v>0</v>
      </c>
      <c r="S2444" s="276">
        <v>0</v>
      </c>
      <c r="T2444" s="276">
        <v>0</v>
      </c>
      <c r="U2444" s="276">
        <v>0</v>
      </c>
      <c r="V2444" s="1044">
        <v>0</v>
      </c>
      <c r="W2444" s="276">
        <v>0</v>
      </c>
      <c r="X2444" s="276">
        <v>0</v>
      </c>
      <c r="Y2444" s="276">
        <v>0</v>
      </c>
      <c r="Z2444" s="276">
        <v>0</v>
      </c>
      <c r="AA2444" s="276">
        <v>0</v>
      </c>
      <c r="AB2444" s="276">
        <v>0</v>
      </c>
      <c r="AC2444" s="276">
        <v>0</v>
      </c>
      <c r="AD2444" s="448"/>
    </row>
    <row r="2445" spans="1:30" ht="20.399999999999999" customHeight="1">
      <c r="A2445" s="794"/>
      <c r="B2445" s="670" t="s">
        <v>1467</v>
      </c>
      <c r="C2445" s="276">
        <v>1</v>
      </c>
      <c r="D2445" s="276">
        <v>1</v>
      </c>
      <c r="E2445" s="276">
        <v>0</v>
      </c>
      <c r="F2445" s="276">
        <v>0</v>
      </c>
      <c r="G2445" s="1043">
        <v>100</v>
      </c>
      <c r="H2445" s="276">
        <v>0</v>
      </c>
      <c r="I2445" s="276">
        <v>0</v>
      </c>
      <c r="J2445" s="276">
        <v>0</v>
      </c>
      <c r="K2445" s="276">
        <v>0</v>
      </c>
      <c r="L2445" s="276">
        <v>0</v>
      </c>
      <c r="M2445" s="276">
        <v>0</v>
      </c>
      <c r="N2445" s="276">
        <v>0</v>
      </c>
      <c r="O2445" s="276">
        <v>0</v>
      </c>
      <c r="P2445" s="276">
        <v>0</v>
      </c>
      <c r="Q2445" s="276">
        <v>0</v>
      </c>
      <c r="R2445" s="276">
        <v>0</v>
      </c>
      <c r="S2445" s="276">
        <v>0</v>
      </c>
      <c r="T2445" s="276">
        <v>0</v>
      </c>
      <c r="U2445" s="276">
        <v>0</v>
      </c>
      <c r="V2445" s="1044">
        <v>0</v>
      </c>
      <c r="W2445" s="276">
        <v>0</v>
      </c>
      <c r="X2445" s="276">
        <v>0</v>
      </c>
      <c r="Y2445" s="276">
        <v>1</v>
      </c>
      <c r="Z2445" s="276">
        <v>0</v>
      </c>
      <c r="AA2445" s="276">
        <v>0</v>
      </c>
      <c r="AB2445" s="276">
        <v>0</v>
      </c>
      <c r="AC2445" s="276">
        <v>0</v>
      </c>
      <c r="AD2445" s="448"/>
    </row>
    <row r="2446" spans="1:30" ht="20.399999999999999" customHeight="1">
      <c r="A2446" s="794"/>
      <c r="B2446" s="670" t="s">
        <v>4104</v>
      </c>
      <c r="C2446" s="276">
        <v>0</v>
      </c>
      <c r="D2446" s="276">
        <v>0</v>
      </c>
      <c r="E2446" s="276">
        <v>0</v>
      </c>
      <c r="F2446" s="276">
        <v>0</v>
      </c>
      <c r="G2446" s="1043">
        <v>0</v>
      </c>
      <c r="H2446" s="276">
        <v>0</v>
      </c>
      <c r="I2446" s="276">
        <v>0</v>
      </c>
      <c r="J2446" s="276">
        <v>0</v>
      </c>
      <c r="K2446" s="276">
        <v>0</v>
      </c>
      <c r="L2446" s="276">
        <v>0</v>
      </c>
      <c r="M2446" s="276">
        <v>0</v>
      </c>
      <c r="N2446" s="276">
        <v>0</v>
      </c>
      <c r="O2446" s="276">
        <v>0</v>
      </c>
      <c r="P2446" s="276">
        <v>0</v>
      </c>
      <c r="Q2446" s="276">
        <v>0</v>
      </c>
      <c r="R2446" s="276">
        <v>0</v>
      </c>
      <c r="S2446" s="276">
        <v>0</v>
      </c>
      <c r="T2446" s="276">
        <v>0</v>
      </c>
      <c r="U2446" s="276">
        <v>0</v>
      </c>
      <c r="V2446" s="1044">
        <v>0</v>
      </c>
      <c r="W2446" s="276">
        <v>0</v>
      </c>
      <c r="X2446" s="276">
        <v>0</v>
      </c>
      <c r="Y2446" s="276">
        <v>0</v>
      </c>
      <c r="Z2446" s="276">
        <v>0</v>
      </c>
      <c r="AA2446" s="276">
        <v>0</v>
      </c>
      <c r="AB2446" s="276">
        <v>0</v>
      </c>
      <c r="AC2446" s="276">
        <v>0</v>
      </c>
      <c r="AD2446" s="448"/>
    </row>
    <row r="2447" spans="1:30" ht="20.399999999999999" customHeight="1">
      <c r="A2447" s="407"/>
      <c r="B2447" s="407"/>
      <c r="C2447" s="407"/>
      <c r="D2447" s="407"/>
      <c r="E2447" s="407"/>
      <c r="F2447" s="407"/>
      <c r="G2447" s="407"/>
      <c r="H2447" s="407"/>
      <c r="I2447" s="407"/>
      <c r="J2447" s="407"/>
      <c r="K2447" s="407"/>
      <c r="L2447" s="407"/>
      <c r="M2447" s="407"/>
      <c r="N2447" s="407"/>
      <c r="O2447" s="407"/>
      <c r="P2447" s="407"/>
      <c r="Q2447" s="407"/>
      <c r="R2447" s="407"/>
      <c r="S2447" s="407"/>
      <c r="T2447" s="407"/>
      <c r="U2447" s="407"/>
      <c r="V2447" s="407"/>
      <c r="W2447" s="407"/>
      <c r="X2447" s="407"/>
      <c r="Y2447" s="407"/>
      <c r="Z2447" s="407"/>
      <c r="AA2447" s="407"/>
      <c r="AB2447" s="407"/>
      <c r="AC2447" s="407"/>
      <c r="AD2447" s="448"/>
    </row>
    <row r="2448" spans="1:30" ht="20.399999999999999" customHeight="1">
      <c r="A2448" s="796" t="s">
        <v>2736</v>
      </c>
      <c r="B2448" s="669" t="s">
        <v>2735</v>
      </c>
      <c r="C2448" s="275">
        <v>41</v>
      </c>
      <c r="D2448" s="275">
        <v>41</v>
      </c>
      <c r="E2448" s="275">
        <v>0</v>
      </c>
      <c r="F2448" s="275">
        <v>0</v>
      </c>
      <c r="G2448" s="1041">
        <v>100</v>
      </c>
      <c r="H2448" s="275">
        <v>0</v>
      </c>
      <c r="I2448" s="275">
        <v>0</v>
      </c>
      <c r="J2448" s="275">
        <v>0</v>
      </c>
      <c r="K2448" s="275">
        <v>0</v>
      </c>
      <c r="L2448" s="275">
        <v>0</v>
      </c>
      <c r="M2448" s="275">
        <v>0</v>
      </c>
      <c r="N2448" s="275">
        <v>0</v>
      </c>
      <c r="O2448" s="275">
        <v>0</v>
      </c>
      <c r="P2448" s="275">
        <v>0</v>
      </c>
      <c r="Q2448" s="275">
        <v>0</v>
      </c>
      <c r="R2448" s="275">
        <v>0</v>
      </c>
      <c r="S2448" s="275">
        <v>0</v>
      </c>
      <c r="T2448" s="275">
        <v>1</v>
      </c>
      <c r="U2448" s="275">
        <v>0</v>
      </c>
      <c r="V2448" s="1042">
        <v>0</v>
      </c>
      <c r="W2448" s="275">
        <v>1</v>
      </c>
      <c r="X2448" s="275">
        <v>0</v>
      </c>
      <c r="Y2448" s="275">
        <v>0</v>
      </c>
      <c r="Z2448" s="275">
        <v>0</v>
      </c>
      <c r="AA2448" s="275">
        <v>6</v>
      </c>
      <c r="AB2448" s="275">
        <v>11</v>
      </c>
      <c r="AC2448" s="275">
        <v>22</v>
      </c>
      <c r="AD2448" s="448"/>
    </row>
    <row r="2449" spans="1:30" ht="20.399999999999999" customHeight="1">
      <c r="A2449" s="794"/>
      <c r="B2449" s="670" t="s">
        <v>1468</v>
      </c>
      <c r="C2449" s="276">
        <v>14</v>
      </c>
      <c r="D2449" s="276">
        <v>14</v>
      </c>
      <c r="E2449" s="276">
        <v>0</v>
      </c>
      <c r="F2449" s="276">
        <v>0</v>
      </c>
      <c r="G2449" s="1043">
        <v>100</v>
      </c>
      <c r="H2449" s="276">
        <v>0</v>
      </c>
      <c r="I2449" s="276">
        <v>0</v>
      </c>
      <c r="J2449" s="276">
        <v>0</v>
      </c>
      <c r="K2449" s="276">
        <v>0</v>
      </c>
      <c r="L2449" s="276">
        <v>0</v>
      </c>
      <c r="M2449" s="276">
        <v>0</v>
      </c>
      <c r="N2449" s="276">
        <v>0</v>
      </c>
      <c r="O2449" s="276">
        <v>0</v>
      </c>
      <c r="P2449" s="276">
        <v>0</v>
      </c>
      <c r="Q2449" s="276">
        <v>0</v>
      </c>
      <c r="R2449" s="276">
        <v>0</v>
      </c>
      <c r="S2449" s="276">
        <v>0</v>
      </c>
      <c r="T2449" s="276">
        <v>0</v>
      </c>
      <c r="U2449" s="276">
        <v>0</v>
      </c>
      <c r="V2449" s="1044">
        <v>0</v>
      </c>
      <c r="W2449" s="276">
        <v>0</v>
      </c>
      <c r="X2449" s="276">
        <v>0</v>
      </c>
      <c r="Y2449" s="276">
        <v>0</v>
      </c>
      <c r="Z2449" s="276">
        <v>0</v>
      </c>
      <c r="AA2449" s="276">
        <v>0</v>
      </c>
      <c r="AB2449" s="276">
        <v>3</v>
      </c>
      <c r="AC2449" s="276">
        <v>11</v>
      </c>
      <c r="AD2449" s="448"/>
    </row>
    <row r="2450" spans="1:30" ht="20.399999999999999" customHeight="1">
      <c r="A2450" s="794"/>
      <c r="B2450" s="670" t="s">
        <v>1467</v>
      </c>
      <c r="C2450" s="276">
        <v>27</v>
      </c>
      <c r="D2450" s="276">
        <v>27</v>
      </c>
      <c r="E2450" s="276">
        <v>0</v>
      </c>
      <c r="F2450" s="276">
        <v>0</v>
      </c>
      <c r="G2450" s="1043">
        <v>100</v>
      </c>
      <c r="H2450" s="276">
        <v>0</v>
      </c>
      <c r="I2450" s="276">
        <v>0</v>
      </c>
      <c r="J2450" s="276">
        <v>0</v>
      </c>
      <c r="K2450" s="276">
        <v>0</v>
      </c>
      <c r="L2450" s="276">
        <v>0</v>
      </c>
      <c r="M2450" s="276">
        <v>0</v>
      </c>
      <c r="N2450" s="276">
        <v>0</v>
      </c>
      <c r="O2450" s="276">
        <v>0</v>
      </c>
      <c r="P2450" s="276">
        <v>0</v>
      </c>
      <c r="Q2450" s="276">
        <v>0</v>
      </c>
      <c r="R2450" s="276">
        <v>0</v>
      </c>
      <c r="S2450" s="276">
        <v>0</v>
      </c>
      <c r="T2450" s="276">
        <v>1</v>
      </c>
      <c r="U2450" s="276">
        <v>0</v>
      </c>
      <c r="V2450" s="1044">
        <v>0</v>
      </c>
      <c r="W2450" s="276">
        <v>1</v>
      </c>
      <c r="X2450" s="276">
        <v>0</v>
      </c>
      <c r="Y2450" s="276">
        <v>0</v>
      </c>
      <c r="Z2450" s="276">
        <v>0</v>
      </c>
      <c r="AA2450" s="276">
        <v>6</v>
      </c>
      <c r="AB2450" s="276">
        <v>8</v>
      </c>
      <c r="AC2450" s="276">
        <v>11</v>
      </c>
      <c r="AD2450" s="448"/>
    </row>
    <row r="2451" spans="1:30" ht="20.399999999999999" customHeight="1">
      <c r="A2451" s="794"/>
      <c r="B2451" s="670" t="s">
        <v>4104</v>
      </c>
      <c r="C2451" s="276">
        <v>0</v>
      </c>
      <c r="D2451" s="276">
        <v>0</v>
      </c>
      <c r="E2451" s="276">
        <v>0</v>
      </c>
      <c r="F2451" s="276">
        <v>0</v>
      </c>
      <c r="G2451" s="1043">
        <v>0</v>
      </c>
      <c r="H2451" s="276">
        <v>0</v>
      </c>
      <c r="I2451" s="276">
        <v>0</v>
      </c>
      <c r="J2451" s="276">
        <v>0</v>
      </c>
      <c r="K2451" s="276">
        <v>0</v>
      </c>
      <c r="L2451" s="276">
        <v>0</v>
      </c>
      <c r="M2451" s="276">
        <v>0</v>
      </c>
      <c r="N2451" s="276">
        <v>0</v>
      </c>
      <c r="O2451" s="276">
        <v>0</v>
      </c>
      <c r="P2451" s="276">
        <v>0</v>
      </c>
      <c r="Q2451" s="276">
        <v>0</v>
      </c>
      <c r="R2451" s="276">
        <v>0</v>
      </c>
      <c r="S2451" s="276">
        <v>0</v>
      </c>
      <c r="T2451" s="276">
        <v>0</v>
      </c>
      <c r="U2451" s="276">
        <v>0</v>
      </c>
      <c r="V2451" s="1044">
        <v>0</v>
      </c>
      <c r="W2451" s="276">
        <v>0</v>
      </c>
      <c r="X2451" s="276">
        <v>0</v>
      </c>
      <c r="Y2451" s="276">
        <v>0</v>
      </c>
      <c r="Z2451" s="276">
        <v>0</v>
      </c>
      <c r="AA2451" s="276">
        <v>0</v>
      </c>
      <c r="AB2451" s="276">
        <v>0</v>
      </c>
      <c r="AC2451" s="276">
        <v>0</v>
      </c>
      <c r="AD2451" s="448"/>
    </row>
    <row r="2452" spans="1:30" ht="20.399999999999999" customHeight="1">
      <c r="A2452" s="407"/>
      <c r="B2452" s="407"/>
      <c r="C2452" s="407"/>
      <c r="D2452" s="407"/>
      <c r="E2452" s="407"/>
      <c r="F2452" s="407"/>
      <c r="G2452" s="407"/>
      <c r="H2452" s="407"/>
      <c r="I2452" s="407"/>
      <c r="J2452" s="407"/>
      <c r="K2452" s="407"/>
      <c r="L2452" s="407"/>
      <c r="M2452" s="407"/>
      <c r="N2452" s="407"/>
      <c r="O2452" s="407"/>
      <c r="P2452" s="407"/>
      <c r="Q2452" s="407"/>
      <c r="R2452" s="407"/>
      <c r="S2452" s="407"/>
      <c r="T2452" s="407"/>
      <c r="U2452" s="407"/>
      <c r="V2452" s="407"/>
      <c r="W2452" s="407"/>
      <c r="X2452" s="407"/>
      <c r="Y2452" s="407"/>
      <c r="Z2452" s="407"/>
      <c r="AA2452" s="407"/>
      <c r="AB2452" s="407"/>
      <c r="AC2452" s="407"/>
      <c r="AD2452" s="448"/>
    </row>
    <row r="2453" spans="1:30" ht="20.399999999999999" customHeight="1">
      <c r="A2453" s="796" t="s">
        <v>2734</v>
      </c>
      <c r="B2453" s="669" t="s">
        <v>2733</v>
      </c>
      <c r="C2453" s="275">
        <v>1</v>
      </c>
      <c r="D2453" s="275">
        <v>1</v>
      </c>
      <c r="E2453" s="275">
        <v>0</v>
      </c>
      <c r="F2453" s="275">
        <v>0</v>
      </c>
      <c r="G2453" s="1041">
        <v>100</v>
      </c>
      <c r="H2453" s="275">
        <v>0</v>
      </c>
      <c r="I2453" s="275">
        <v>0</v>
      </c>
      <c r="J2453" s="275">
        <v>0</v>
      </c>
      <c r="K2453" s="275">
        <v>0</v>
      </c>
      <c r="L2453" s="275">
        <v>0</v>
      </c>
      <c r="M2453" s="275">
        <v>0</v>
      </c>
      <c r="N2453" s="275">
        <v>0</v>
      </c>
      <c r="O2453" s="275">
        <v>0</v>
      </c>
      <c r="P2453" s="275">
        <v>0</v>
      </c>
      <c r="Q2453" s="275">
        <v>0</v>
      </c>
      <c r="R2453" s="275">
        <v>0</v>
      </c>
      <c r="S2453" s="275">
        <v>0</v>
      </c>
      <c r="T2453" s="275">
        <v>0</v>
      </c>
      <c r="U2453" s="275">
        <v>0</v>
      </c>
      <c r="V2453" s="1042">
        <v>0</v>
      </c>
      <c r="W2453" s="275">
        <v>0</v>
      </c>
      <c r="X2453" s="275">
        <v>0</v>
      </c>
      <c r="Y2453" s="275">
        <v>0</v>
      </c>
      <c r="Z2453" s="275">
        <v>0</v>
      </c>
      <c r="AA2453" s="275">
        <v>1</v>
      </c>
      <c r="AB2453" s="275">
        <v>0</v>
      </c>
      <c r="AC2453" s="275">
        <v>0</v>
      </c>
      <c r="AD2453" s="448"/>
    </row>
    <row r="2454" spans="1:30" ht="20.399999999999999" customHeight="1">
      <c r="A2454" s="794"/>
      <c r="B2454" s="670" t="s">
        <v>1468</v>
      </c>
      <c r="C2454" s="276">
        <v>0</v>
      </c>
      <c r="D2454" s="276">
        <v>0</v>
      </c>
      <c r="E2454" s="276">
        <v>0</v>
      </c>
      <c r="F2454" s="276">
        <v>0</v>
      </c>
      <c r="G2454" s="1043">
        <v>0</v>
      </c>
      <c r="H2454" s="276">
        <v>0</v>
      </c>
      <c r="I2454" s="276">
        <v>0</v>
      </c>
      <c r="J2454" s="276">
        <v>0</v>
      </c>
      <c r="K2454" s="276">
        <v>0</v>
      </c>
      <c r="L2454" s="276">
        <v>0</v>
      </c>
      <c r="M2454" s="276">
        <v>0</v>
      </c>
      <c r="N2454" s="276">
        <v>0</v>
      </c>
      <c r="O2454" s="276">
        <v>0</v>
      </c>
      <c r="P2454" s="276">
        <v>0</v>
      </c>
      <c r="Q2454" s="276">
        <v>0</v>
      </c>
      <c r="R2454" s="276">
        <v>0</v>
      </c>
      <c r="S2454" s="276">
        <v>0</v>
      </c>
      <c r="T2454" s="276">
        <v>0</v>
      </c>
      <c r="U2454" s="276">
        <v>0</v>
      </c>
      <c r="V2454" s="1044">
        <v>0</v>
      </c>
      <c r="W2454" s="276">
        <v>0</v>
      </c>
      <c r="X2454" s="276">
        <v>0</v>
      </c>
      <c r="Y2454" s="276">
        <v>0</v>
      </c>
      <c r="Z2454" s="276">
        <v>0</v>
      </c>
      <c r="AA2454" s="276">
        <v>0</v>
      </c>
      <c r="AB2454" s="276">
        <v>0</v>
      </c>
      <c r="AC2454" s="276">
        <v>0</v>
      </c>
      <c r="AD2454" s="448"/>
    </row>
    <row r="2455" spans="1:30" ht="20.399999999999999" customHeight="1">
      <c r="A2455" s="794"/>
      <c r="B2455" s="670" t="s">
        <v>1467</v>
      </c>
      <c r="C2455" s="276">
        <v>1</v>
      </c>
      <c r="D2455" s="276">
        <v>1</v>
      </c>
      <c r="E2455" s="276">
        <v>0</v>
      </c>
      <c r="F2455" s="276">
        <v>0</v>
      </c>
      <c r="G2455" s="1043">
        <v>100</v>
      </c>
      <c r="H2455" s="276">
        <v>0</v>
      </c>
      <c r="I2455" s="276">
        <v>0</v>
      </c>
      <c r="J2455" s="276">
        <v>0</v>
      </c>
      <c r="K2455" s="276">
        <v>0</v>
      </c>
      <c r="L2455" s="276">
        <v>0</v>
      </c>
      <c r="M2455" s="276">
        <v>0</v>
      </c>
      <c r="N2455" s="276">
        <v>0</v>
      </c>
      <c r="O2455" s="276">
        <v>0</v>
      </c>
      <c r="P2455" s="276">
        <v>0</v>
      </c>
      <c r="Q2455" s="276">
        <v>0</v>
      </c>
      <c r="R2455" s="276">
        <v>0</v>
      </c>
      <c r="S2455" s="276">
        <v>0</v>
      </c>
      <c r="T2455" s="276">
        <v>0</v>
      </c>
      <c r="U2455" s="276">
        <v>0</v>
      </c>
      <c r="V2455" s="1044">
        <v>0</v>
      </c>
      <c r="W2455" s="276">
        <v>0</v>
      </c>
      <c r="X2455" s="276">
        <v>0</v>
      </c>
      <c r="Y2455" s="276">
        <v>0</v>
      </c>
      <c r="Z2455" s="276">
        <v>0</v>
      </c>
      <c r="AA2455" s="276">
        <v>1</v>
      </c>
      <c r="AB2455" s="276">
        <v>0</v>
      </c>
      <c r="AC2455" s="276">
        <v>0</v>
      </c>
      <c r="AD2455" s="448"/>
    </row>
    <row r="2456" spans="1:30" ht="20.399999999999999" customHeight="1">
      <c r="A2456" s="794"/>
      <c r="B2456" s="670" t="s">
        <v>4104</v>
      </c>
      <c r="C2456" s="276">
        <v>0</v>
      </c>
      <c r="D2456" s="276">
        <v>0</v>
      </c>
      <c r="E2456" s="276">
        <v>0</v>
      </c>
      <c r="F2456" s="276">
        <v>0</v>
      </c>
      <c r="G2456" s="1043">
        <v>0</v>
      </c>
      <c r="H2456" s="276">
        <v>0</v>
      </c>
      <c r="I2456" s="276">
        <v>0</v>
      </c>
      <c r="J2456" s="276">
        <v>0</v>
      </c>
      <c r="K2456" s="276">
        <v>0</v>
      </c>
      <c r="L2456" s="276">
        <v>0</v>
      </c>
      <c r="M2456" s="276">
        <v>0</v>
      </c>
      <c r="N2456" s="276">
        <v>0</v>
      </c>
      <c r="O2456" s="276">
        <v>0</v>
      </c>
      <c r="P2456" s="276">
        <v>0</v>
      </c>
      <c r="Q2456" s="276">
        <v>0</v>
      </c>
      <c r="R2456" s="276">
        <v>0</v>
      </c>
      <c r="S2456" s="276">
        <v>0</v>
      </c>
      <c r="T2456" s="276">
        <v>0</v>
      </c>
      <c r="U2456" s="276">
        <v>0</v>
      </c>
      <c r="V2456" s="1044">
        <v>0</v>
      </c>
      <c r="W2456" s="276">
        <v>0</v>
      </c>
      <c r="X2456" s="276">
        <v>0</v>
      </c>
      <c r="Y2456" s="276">
        <v>0</v>
      </c>
      <c r="Z2456" s="276">
        <v>0</v>
      </c>
      <c r="AA2456" s="276">
        <v>0</v>
      </c>
      <c r="AB2456" s="276">
        <v>0</v>
      </c>
      <c r="AC2456" s="276">
        <v>0</v>
      </c>
      <c r="AD2456" s="448"/>
    </row>
    <row r="2457" spans="1:30" ht="20.399999999999999" customHeight="1">
      <c r="A2457" s="407"/>
      <c r="B2457" s="407"/>
      <c r="C2457" s="407"/>
      <c r="D2457" s="407"/>
      <c r="E2457" s="407"/>
      <c r="F2457" s="407"/>
      <c r="G2457" s="407"/>
      <c r="H2457" s="407"/>
      <c r="I2457" s="407"/>
      <c r="J2457" s="407"/>
      <c r="K2457" s="407"/>
      <c r="L2457" s="407"/>
      <c r="M2457" s="407"/>
      <c r="N2457" s="407"/>
      <c r="O2457" s="407"/>
      <c r="P2457" s="407"/>
      <c r="Q2457" s="407"/>
      <c r="R2457" s="407"/>
      <c r="S2457" s="407"/>
      <c r="T2457" s="407"/>
      <c r="U2457" s="407"/>
      <c r="V2457" s="407"/>
      <c r="W2457" s="407"/>
      <c r="X2457" s="407"/>
      <c r="Y2457" s="407"/>
      <c r="Z2457" s="407"/>
      <c r="AA2457" s="407"/>
      <c r="AB2457" s="407"/>
      <c r="AC2457" s="407"/>
      <c r="AD2457" s="448"/>
    </row>
    <row r="2458" spans="1:30" ht="20.399999999999999" customHeight="1">
      <c r="A2458" s="796" t="s">
        <v>2732</v>
      </c>
      <c r="B2458" s="669" t="s">
        <v>2731</v>
      </c>
      <c r="C2458" s="275">
        <v>34</v>
      </c>
      <c r="D2458" s="275">
        <v>34</v>
      </c>
      <c r="E2458" s="275">
        <v>0</v>
      </c>
      <c r="F2458" s="275">
        <v>0</v>
      </c>
      <c r="G2458" s="1041">
        <v>100</v>
      </c>
      <c r="H2458" s="275">
        <v>0</v>
      </c>
      <c r="I2458" s="275">
        <v>0</v>
      </c>
      <c r="J2458" s="275">
        <v>0</v>
      </c>
      <c r="K2458" s="275">
        <v>0</v>
      </c>
      <c r="L2458" s="275">
        <v>0</v>
      </c>
      <c r="M2458" s="275">
        <v>0</v>
      </c>
      <c r="N2458" s="275">
        <v>0</v>
      </c>
      <c r="O2458" s="275">
        <v>0</v>
      </c>
      <c r="P2458" s="275">
        <v>0</v>
      </c>
      <c r="Q2458" s="275">
        <v>0</v>
      </c>
      <c r="R2458" s="275">
        <v>3</v>
      </c>
      <c r="S2458" s="275">
        <v>3</v>
      </c>
      <c r="T2458" s="275">
        <v>1</v>
      </c>
      <c r="U2458" s="275">
        <v>2</v>
      </c>
      <c r="V2458" s="1042">
        <v>1</v>
      </c>
      <c r="W2458" s="275">
        <v>4</v>
      </c>
      <c r="X2458" s="275">
        <v>3</v>
      </c>
      <c r="Y2458" s="275">
        <v>7</v>
      </c>
      <c r="Z2458" s="275">
        <v>5</v>
      </c>
      <c r="AA2458" s="275">
        <v>3</v>
      </c>
      <c r="AB2458" s="275">
        <v>1</v>
      </c>
      <c r="AC2458" s="275">
        <v>1</v>
      </c>
      <c r="AD2458" s="448"/>
    </row>
    <row r="2459" spans="1:30" ht="20.399999999999999" customHeight="1">
      <c r="A2459" s="794"/>
      <c r="B2459" s="670" t="s">
        <v>1468</v>
      </c>
      <c r="C2459" s="276">
        <v>18</v>
      </c>
      <c r="D2459" s="276">
        <v>18</v>
      </c>
      <c r="E2459" s="276">
        <v>0</v>
      </c>
      <c r="F2459" s="276">
        <v>0</v>
      </c>
      <c r="G2459" s="1043">
        <v>100</v>
      </c>
      <c r="H2459" s="276">
        <v>0</v>
      </c>
      <c r="I2459" s="276">
        <v>0</v>
      </c>
      <c r="J2459" s="276">
        <v>0</v>
      </c>
      <c r="K2459" s="276">
        <v>0</v>
      </c>
      <c r="L2459" s="276">
        <v>0</v>
      </c>
      <c r="M2459" s="276">
        <v>0</v>
      </c>
      <c r="N2459" s="276">
        <v>0</v>
      </c>
      <c r="O2459" s="276">
        <v>0</v>
      </c>
      <c r="P2459" s="276">
        <v>0</v>
      </c>
      <c r="Q2459" s="276">
        <v>0</v>
      </c>
      <c r="R2459" s="276">
        <v>0</v>
      </c>
      <c r="S2459" s="276">
        <v>2</v>
      </c>
      <c r="T2459" s="276">
        <v>1</v>
      </c>
      <c r="U2459" s="276">
        <v>1</v>
      </c>
      <c r="V2459" s="1044">
        <v>0</v>
      </c>
      <c r="W2459" s="276">
        <v>2</v>
      </c>
      <c r="X2459" s="276">
        <v>3</v>
      </c>
      <c r="Y2459" s="276">
        <v>4</v>
      </c>
      <c r="Z2459" s="276">
        <v>1</v>
      </c>
      <c r="AA2459" s="276">
        <v>2</v>
      </c>
      <c r="AB2459" s="276">
        <v>1</v>
      </c>
      <c r="AC2459" s="276">
        <v>1</v>
      </c>
      <c r="AD2459" s="448"/>
    </row>
    <row r="2460" spans="1:30" ht="20.399999999999999" customHeight="1">
      <c r="A2460" s="794"/>
      <c r="B2460" s="670" t="s">
        <v>1467</v>
      </c>
      <c r="C2460" s="276">
        <v>16</v>
      </c>
      <c r="D2460" s="276">
        <v>16</v>
      </c>
      <c r="E2460" s="276">
        <v>0</v>
      </c>
      <c r="F2460" s="276">
        <v>0</v>
      </c>
      <c r="G2460" s="1043">
        <v>100</v>
      </c>
      <c r="H2460" s="276">
        <v>0</v>
      </c>
      <c r="I2460" s="276">
        <v>0</v>
      </c>
      <c r="J2460" s="276">
        <v>0</v>
      </c>
      <c r="K2460" s="276">
        <v>0</v>
      </c>
      <c r="L2460" s="276">
        <v>0</v>
      </c>
      <c r="M2460" s="276">
        <v>0</v>
      </c>
      <c r="N2460" s="276">
        <v>0</v>
      </c>
      <c r="O2460" s="276">
        <v>0</v>
      </c>
      <c r="P2460" s="276">
        <v>0</v>
      </c>
      <c r="Q2460" s="276">
        <v>0</v>
      </c>
      <c r="R2460" s="276">
        <v>3</v>
      </c>
      <c r="S2460" s="276">
        <v>1</v>
      </c>
      <c r="T2460" s="276">
        <v>0</v>
      </c>
      <c r="U2460" s="276">
        <v>1</v>
      </c>
      <c r="V2460" s="1044">
        <v>1</v>
      </c>
      <c r="W2460" s="276">
        <v>2</v>
      </c>
      <c r="X2460" s="276">
        <v>0</v>
      </c>
      <c r="Y2460" s="276">
        <v>3</v>
      </c>
      <c r="Z2460" s="276">
        <v>4</v>
      </c>
      <c r="AA2460" s="276">
        <v>1</v>
      </c>
      <c r="AB2460" s="276">
        <v>0</v>
      </c>
      <c r="AC2460" s="276">
        <v>0</v>
      </c>
      <c r="AD2460" s="448"/>
    </row>
    <row r="2461" spans="1:30" ht="20.399999999999999" customHeight="1">
      <c r="A2461" s="794"/>
      <c r="B2461" s="670" t="s">
        <v>4104</v>
      </c>
      <c r="C2461" s="276">
        <v>0</v>
      </c>
      <c r="D2461" s="276">
        <v>0</v>
      </c>
      <c r="E2461" s="276">
        <v>0</v>
      </c>
      <c r="F2461" s="276">
        <v>0</v>
      </c>
      <c r="G2461" s="1043">
        <v>0</v>
      </c>
      <c r="H2461" s="276">
        <v>0</v>
      </c>
      <c r="I2461" s="276">
        <v>0</v>
      </c>
      <c r="J2461" s="276">
        <v>0</v>
      </c>
      <c r="K2461" s="276">
        <v>0</v>
      </c>
      <c r="L2461" s="276">
        <v>0</v>
      </c>
      <c r="M2461" s="276">
        <v>0</v>
      </c>
      <c r="N2461" s="276">
        <v>0</v>
      </c>
      <c r="O2461" s="276">
        <v>0</v>
      </c>
      <c r="P2461" s="276">
        <v>0</v>
      </c>
      <c r="Q2461" s="276">
        <v>0</v>
      </c>
      <c r="R2461" s="276">
        <v>0</v>
      </c>
      <c r="S2461" s="276">
        <v>0</v>
      </c>
      <c r="T2461" s="276">
        <v>0</v>
      </c>
      <c r="U2461" s="276">
        <v>0</v>
      </c>
      <c r="V2461" s="1044">
        <v>0</v>
      </c>
      <c r="W2461" s="276">
        <v>0</v>
      </c>
      <c r="X2461" s="276">
        <v>0</v>
      </c>
      <c r="Y2461" s="276">
        <v>0</v>
      </c>
      <c r="Z2461" s="276">
        <v>0</v>
      </c>
      <c r="AA2461" s="276">
        <v>0</v>
      </c>
      <c r="AB2461" s="276">
        <v>0</v>
      </c>
      <c r="AC2461" s="276">
        <v>0</v>
      </c>
      <c r="AD2461" s="448"/>
    </row>
    <row r="2462" spans="1:30" ht="20.399999999999999" customHeight="1">
      <c r="A2462" s="407"/>
      <c r="B2462" s="407"/>
      <c r="C2462" s="407"/>
      <c r="D2462" s="407"/>
      <c r="E2462" s="407"/>
      <c r="F2462" s="407"/>
      <c r="G2462" s="407"/>
      <c r="H2462" s="407"/>
      <c r="I2462" s="407"/>
      <c r="J2462" s="407"/>
      <c r="K2462" s="407"/>
      <c r="L2462" s="407"/>
      <c r="M2462" s="407"/>
      <c r="N2462" s="407"/>
      <c r="O2462" s="407"/>
      <c r="P2462" s="407"/>
      <c r="Q2462" s="407"/>
      <c r="R2462" s="407"/>
      <c r="S2462" s="407"/>
      <c r="T2462" s="407"/>
      <c r="U2462" s="407"/>
      <c r="V2462" s="407"/>
      <c r="W2462" s="407"/>
      <c r="X2462" s="407"/>
      <c r="Y2462" s="407"/>
      <c r="Z2462" s="407"/>
      <c r="AA2462" s="407"/>
      <c r="AB2462" s="407"/>
      <c r="AC2462" s="407"/>
      <c r="AD2462" s="448"/>
    </row>
    <row r="2463" spans="1:30" ht="20.399999999999999" customHeight="1">
      <c r="A2463" s="796" t="s">
        <v>2730</v>
      </c>
      <c r="B2463" s="669" t="s">
        <v>2729</v>
      </c>
      <c r="C2463" s="275">
        <v>96</v>
      </c>
      <c r="D2463" s="275">
        <v>96</v>
      </c>
      <c r="E2463" s="275">
        <v>0</v>
      </c>
      <c r="F2463" s="275">
        <v>0</v>
      </c>
      <c r="G2463" s="1041">
        <v>100</v>
      </c>
      <c r="H2463" s="275">
        <v>0</v>
      </c>
      <c r="I2463" s="275">
        <v>0</v>
      </c>
      <c r="J2463" s="275">
        <v>0</v>
      </c>
      <c r="K2463" s="275">
        <v>0</v>
      </c>
      <c r="L2463" s="275">
        <v>0</v>
      </c>
      <c r="M2463" s="275">
        <v>0</v>
      </c>
      <c r="N2463" s="275">
        <v>0</v>
      </c>
      <c r="O2463" s="275">
        <v>3</v>
      </c>
      <c r="P2463" s="275">
        <v>6</v>
      </c>
      <c r="Q2463" s="275">
        <v>3</v>
      </c>
      <c r="R2463" s="275">
        <v>6</v>
      </c>
      <c r="S2463" s="275">
        <v>8</v>
      </c>
      <c r="T2463" s="275">
        <v>8</v>
      </c>
      <c r="U2463" s="275">
        <v>6</v>
      </c>
      <c r="V2463" s="1042">
        <v>10</v>
      </c>
      <c r="W2463" s="275">
        <v>8</v>
      </c>
      <c r="X2463" s="275">
        <v>10</v>
      </c>
      <c r="Y2463" s="275">
        <v>10</v>
      </c>
      <c r="Z2463" s="275">
        <v>8</v>
      </c>
      <c r="AA2463" s="275">
        <v>4</v>
      </c>
      <c r="AB2463" s="275">
        <v>5</v>
      </c>
      <c r="AC2463" s="275">
        <v>1</v>
      </c>
      <c r="AD2463" s="448"/>
    </row>
    <row r="2464" spans="1:30" ht="20.399999999999999" customHeight="1">
      <c r="A2464" s="794"/>
      <c r="B2464" s="670" t="s">
        <v>1468</v>
      </c>
      <c r="C2464" s="276">
        <v>8</v>
      </c>
      <c r="D2464" s="276">
        <v>8</v>
      </c>
      <c r="E2464" s="276">
        <v>0</v>
      </c>
      <c r="F2464" s="276">
        <v>0</v>
      </c>
      <c r="G2464" s="1043">
        <v>100</v>
      </c>
      <c r="H2464" s="276">
        <v>0</v>
      </c>
      <c r="I2464" s="276">
        <v>0</v>
      </c>
      <c r="J2464" s="276">
        <v>0</v>
      </c>
      <c r="K2464" s="276">
        <v>0</v>
      </c>
      <c r="L2464" s="276">
        <v>0</v>
      </c>
      <c r="M2464" s="276">
        <v>0</v>
      </c>
      <c r="N2464" s="276">
        <v>0</v>
      </c>
      <c r="O2464" s="276">
        <v>0</v>
      </c>
      <c r="P2464" s="276">
        <v>1</v>
      </c>
      <c r="Q2464" s="276">
        <v>0</v>
      </c>
      <c r="R2464" s="276">
        <v>0</v>
      </c>
      <c r="S2464" s="276">
        <v>1</v>
      </c>
      <c r="T2464" s="276">
        <v>0</v>
      </c>
      <c r="U2464" s="276">
        <v>1</v>
      </c>
      <c r="V2464" s="1044">
        <v>1</v>
      </c>
      <c r="W2464" s="276">
        <v>2</v>
      </c>
      <c r="X2464" s="276">
        <v>1</v>
      </c>
      <c r="Y2464" s="276">
        <v>0</v>
      </c>
      <c r="Z2464" s="276">
        <v>1</v>
      </c>
      <c r="AA2464" s="276">
        <v>0</v>
      </c>
      <c r="AB2464" s="276">
        <v>0</v>
      </c>
      <c r="AC2464" s="276">
        <v>0</v>
      </c>
      <c r="AD2464" s="448"/>
    </row>
    <row r="2465" spans="1:30" ht="20.399999999999999" customHeight="1">
      <c r="A2465" s="794"/>
      <c r="B2465" s="670" t="s">
        <v>1467</v>
      </c>
      <c r="C2465" s="276">
        <v>88</v>
      </c>
      <c r="D2465" s="276">
        <v>88</v>
      </c>
      <c r="E2465" s="276">
        <v>0</v>
      </c>
      <c r="F2465" s="276">
        <v>0</v>
      </c>
      <c r="G2465" s="1043">
        <v>100</v>
      </c>
      <c r="H2465" s="276">
        <v>0</v>
      </c>
      <c r="I2465" s="276">
        <v>0</v>
      </c>
      <c r="J2465" s="276">
        <v>0</v>
      </c>
      <c r="K2465" s="276">
        <v>0</v>
      </c>
      <c r="L2465" s="276">
        <v>0</v>
      </c>
      <c r="M2465" s="276">
        <v>0</v>
      </c>
      <c r="N2465" s="276">
        <v>0</v>
      </c>
      <c r="O2465" s="276">
        <v>3</v>
      </c>
      <c r="P2465" s="276">
        <v>5</v>
      </c>
      <c r="Q2465" s="276">
        <v>3</v>
      </c>
      <c r="R2465" s="276">
        <v>6</v>
      </c>
      <c r="S2465" s="276">
        <v>7</v>
      </c>
      <c r="T2465" s="276">
        <v>8</v>
      </c>
      <c r="U2465" s="276">
        <v>5</v>
      </c>
      <c r="V2465" s="1044">
        <v>9</v>
      </c>
      <c r="W2465" s="276">
        <v>6</v>
      </c>
      <c r="X2465" s="276">
        <v>9</v>
      </c>
      <c r="Y2465" s="276">
        <v>10</v>
      </c>
      <c r="Z2465" s="276">
        <v>7</v>
      </c>
      <c r="AA2465" s="276">
        <v>4</v>
      </c>
      <c r="AB2465" s="276">
        <v>5</v>
      </c>
      <c r="AC2465" s="276">
        <v>1</v>
      </c>
      <c r="AD2465" s="448"/>
    </row>
    <row r="2466" spans="1:30" ht="20.399999999999999" customHeight="1">
      <c r="A2466" s="794"/>
      <c r="B2466" s="670" t="s">
        <v>4104</v>
      </c>
      <c r="C2466" s="276">
        <v>0</v>
      </c>
      <c r="D2466" s="276">
        <v>0</v>
      </c>
      <c r="E2466" s="276">
        <v>0</v>
      </c>
      <c r="F2466" s="276">
        <v>0</v>
      </c>
      <c r="G2466" s="1043">
        <v>0</v>
      </c>
      <c r="H2466" s="276">
        <v>0</v>
      </c>
      <c r="I2466" s="276">
        <v>0</v>
      </c>
      <c r="J2466" s="276">
        <v>0</v>
      </c>
      <c r="K2466" s="276">
        <v>0</v>
      </c>
      <c r="L2466" s="276">
        <v>0</v>
      </c>
      <c r="M2466" s="276">
        <v>0</v>
      </c>
      <c r="N2466" s="276">
        <v>0</v>
      </c>
      <c r="O2466" s="276">
        <v>0</v>
      </c>
      <c r="P2466" s="276">
        <v>0</v>
      </c>
      <c r="Q2466" s="276">
        <v>0</v>
      </c>
      <c r="R2466" s="276">
        <v>0</v>
      </c>
      <c r="S2466" s="276">
        <v>0</v>
      </c>
      <c r="T2466" s="276">
        <v>0</v>
      </c>
      <c r="U2466" s="276">
        <v>0</v>
      </c>
      <c r="V2466" s="1044">
        <v>0</v>
      </c>
      <c r="W2466" s="276">
        <v>0</v>
      </c>
      <c r="X2466" s="276">
        <v>0</v>
      </c>
      <c r="Y2466" s="276">
        <v>0</v>
      </c>
      <c r="Z2466" s="276">
        <v>0</v>
      </c>
      <c r="AA2466" s="276">
        <v>0</v>
      </c>
      <c r="AB2466" s="276">
        <v>0</v>
      </c>
      <c r="AC2466" s="276">
        <v>0</v>
      </c>
      <c r="AD2466" s="448"/>
    </row>
    <row r="2467" spans="1:30" ht="20.399999999999999" customHeight="1">
      <c r="A2467" s="407"/>
      <c r="B2467" s="407"/>
      <c r="C2467" s="407"/>
      <c r="D2467" s="407"/>
      <c r="E2467" s="407"/>
      <c r="F2467" s="407"/>
      <c r="G2467" s="407"/>
      <c r="H2467" s="407"/>
      <c r="I2467" s="407"/>
      <c r="J2467" s="407"/>
      <c r="K2467" s="407"/>
      <c r="L2467" s="407"/>
      <c r="M2467" s="407"/>
      <c r="N2467" s="407"/>
      <c r="O2467" s="407"/>
      <c r="P2467" s="407"/>
      <c r="Q2467" s="407"/>
      <c r="R2467" s="407"/>
      <c r="S2467" s="407"/>
      <c r="T2467" s="407"/>
      <c r="U2467" s="407"/>
      <c r="V2467" s="407"/>
      <c r="W2467" s="407"/>
      <c r="X2467" s="407"/>
      <c r="Y2467" s="407"/>
      <c r="Z2467" s="407"/>
      <c r="AA2467" s="407"/>
      <c r="AB2467" s="407"/>
      <c r="AC2467" s="407"/>
      <c r="AD2467" s="448"/>
    </row>
    <row r="2468" spans="1:30" ht="20.399999999999999" customHeight="1">
      <c r="A2468" s="796" t="s">
        <v>2728</v>
      </c>
      <c r="B2468" s="669" t="s">
        <v>2727</v>
      </c>
      <c r="C2468" s="275">
        <v>9</v>
      </c>
      <c r="D2468" s="275">
        <v>9</v>
      </c>
      <c r="E2468" s="275">
        <v>0</v>
      </c>
      <c r="F2468" s="275">
        <v>0</v>
      </c>
      <c r="G2468" s="1041">
        <v>100</v>
      </c>
      <c r="H2468" s="275">
        <v>0</v>
      </c>
      <c r="I2468" s="275">
        <v>0</v>
      </c>
      <c r="J2468" s="275">
        <v>0</v>
      </c>
      <c r="K2468" s="275">
        <v>0</v>
      </c>
      <c r="L2468" s="275">
        <v>0</v>
      </c>
      <c r="M2468" s="275">
        <v>0</v>
      </c>
      <c r="N2468" s="275">
        <v>0</v>
      </c>
      <c r="O2468" s="275">
        <v>0</v>
      </c>
      <c r="P2468" s="275">
        <v>0</v>
      </c>
      <c r="Q2468" s="275">
        <v>0</v>
      </c>
      <c r="R2468" s="275">
        <v>0</v>
      </c>
      <c r="S2468" s="275">
        <v>0</v>
      </c>
      <c r="T2468" s="275">
        <v>1</v>
      </c>
      <c r="U2468" s="275">
        <v>0</v>
      </c>
      <c r="V2468" s="1042">
        <v>1</v>
      </c>
      <c r="W2468" s="275">
        <v>1</v>
      </c>
      <c r="X2468" s="275">
        <v>2</v>
      </c>
      <c r="Y2468" s="275">
        <v>1</v>
      </c>
      <c r="Z2468" s="275">
        <v>1</v>
      </c>
      <c r="AA2468" s="275">
        <v>1</v>
      </c>
      <c r="AB2468" s="275">
        <v>1</v>
      </c>
      <c r="AC2468" s="275">
        <v>0</v>
      </c>
      <c r="AD2468" s="448"/>
    </row>
    <row r="2469" spans="1:30" ht="20.399999999999999" customHeight="1">
      <c r="A2469" s="794"/>
      <c r="B2469" s="670" t="s">
        <v>1468</v>
      </c>
      <c r="C2469" s="276">
        <v>3</v>
      </c>
      <c r="D2469" s="276">
        <v>3</v>
      </c>
      <c r="E2469" s="276">
        <v>0</v>
      </c>
      <c r="F2469" s="276">
        <v>0</v>
      </c>
      <c r="G2469" s="1043">
        <v>100</v>
      </c>
      <c r="H2469" s="276">
        <v>0</v>
      </c>
      <c r="I2469" s="276">
        <v>0</v>
      </c>
      <c r="J2469" s="276">
        <v>0</v>
      </c>
      <c r="K2469" s="276">
        <v>0</v>
      </c>
      <c r="L2469" s="276">
        <v>0</v>
      </c>
      <c r="M2469" s="276">
        <v>0</v>
      </c>
      <c r="N2469" s="276">
        <v>0</v>
      </c>
      <c r="O2469" s="276">
        <v>0</v>
      </c>
      <c r="P2469" s="276">
        <v>0</v>
      </c>
      <c r="Q2469" s="276">
        <v>0</v>
      </c>
      <c r="R2469" s="276">
        <v>0</v>
      </c>
      <c r="S2469" s="276">
        <v>0</v>
      </c>
      <c r="T2469" s="276">
        <v>1</v>
      </c>
      <c r="U2469" s="276">
        <v>0</v>
      </c>
      <c r="V2469" s="1044">
        <v>1</v>
      </c>
      <c r="W2469" s="276">
        <v>0</v>
      </c>
      <c r="X2469" s="276">
        <v>0</v>
      </c>
      <c r="Y2469" s="276">
        <v>0</v>
      </c>
      <c r="Z2469" s="276">
        <v>0</v>
      </c>
      <c r="AA2469" s="276">
        <v>1</v>
      </c>
      <c r="AB2469" s="276">
        <v>0</v>
      </c>
      <c r="AC2469" s="276">
        <v>0</v>
      </c>
      <c r="AD2469" s="448"/>
    </row>
    <row r="2470" spans="1:30" ht="20.399999999999999" customHeight="1">
      <c r="A2470" s="794"/>
      <c r="B2470" s="670" t="s">
        <v>1467</v>
      </c>
      <c r="C2470" s="276">
        <v>6</v>
      </c>
      <c r="D2470" s="276">
        <v>6</v>
      </c>
      <c r="E2470" s="276">
        <v>0</v>
      </c>
      <c r="F2470" s="276">
        <v>0</v>
      </c>
      <c r="G2470" s="1043">
        <v>100</v>
      </c>
      <c r="H2470" s="276">
        <v>0</v>
      </c>
      <c r="I2470" s="276">
        <v>0</v>
      </c>
      <c r="J2470" s="276">
        <v>0</v>
      </c>
      <c r="K2470" s="276">
        <v>0</v>
      </c>
      <c r="L2470" s="276">
        <v>0</v>
      </c>
      <c r="M2470" s="276">
        <v>0</v>
      </c>
      <c r="N2470" s="276">
        <v>0</v>
      </c>
      <c r="O2470" s="276">
        <v>0</v>
      </c>
      <c r="P2470" s="276">
        <v>0</v>
      </c>
      <c r="Q2470" s="276">
        <v>0</v>
      </c>
      <c r="R2470" s="276">
        <v>0</v>
      </c>
      <c r="S2470" s="276">
        <v>0</v>
      </c>
      <c r="T2470" s="276">
        <v>0</v>
      </c>
      <c r="U2470" s="276">
        <v>0</v>
      </c>
      <c r="V2470" s="1044">
        <v>0</v>
      </c>
      <c r="W2470" s="276">
        <v>1</v>
      </c>
      <c r="X2470" s="276">
        <v>2</v>
      </c>
      <c r="Y2470" s="276">
        <v>1</v>
      </c>
      <c r="Z2470" s="276">
        <v>1</v>
      </c>
      <c r="AA2470" s="276">
        <v>0</v>
      </c>
      <c r="AB2470" s="276">
        <v>1</v>
      </c>
      <c r="AC2470" s="276">
        <v>0</v>
      </c>
      <c r="AD2470" s="448"/>
    </row>
    <row r="2471" spans="1:30" ht="20.399999999999999" customHeight="1">
      <c r="A2471" s="794"/>
      <c r="B2471" s="670" t="s">
        <v>4104</v>
      </c>
      <c r="C2471" s="276">
        <v>0</v>
      </c>
      <c r="D2471" s="276">
        <v>0</v>
      </c>
      <c r="E2471" s="276">
        <v>0</v>
      </c>
      <c r="F2471" s="276">
        <v>0</v>
      </c>
      <c r="G2471" s="1043">
        <v>0</v>
      </c>
      <c r="H2471" s="276">
        <v>0</v>
      </c>
      <c r="I2471" s="276">
        <v>0</v>
      </c>
      <c r="J2471" s="276">
        <v>0</v>
      </c>
      <c r="K2471" s="276">
        <v>0</v>
      </c>
      <c r="L2471" s="276">
        <v>0</v>
      </c>
      <c r="M2471" s="276">
        <v>0</v>
      </c>
      <c r="N2471" s="276">
        <v>0</v>
      </c>
      <c r="O2471" s="276">
        <v>0</v>
      </c>
      <c r="P2471" s="276">
        <v>0</v>
      </c>
      <c r="Q2471" s="276">
        <v>0</v>
      </c>
      <c r="R2471" s="276">
        <v>0</v>
      </c>
      <c r="S2471" s="276">
        <v>0</v>
      </c>
      <c r="T2471" s="276">
        <v>0</v>
      </c>
      <c r="U2471" s="276">
        <v>0</v>
      </c>
      <c r="V2471" s="1044">
        <v>0</v>
      </c>
      <c r="W2471" s="276">
        <v>0</v>
      </c>
      <c r="X2471" s="276">
        <v>0</v>
      </c>
      <c r="Y2471" s="276">
        <v>0</v>
      </c>
      <c r="Z2471" s="276">
        <v>0</v>
      </c>
      <c r="AA2471" s="276">
        <v>0</v>
      </c>
      <c r="AB2471" s="276">
        <v>0</v>
      </c>
      <c r="AC2471" s="276">
        <v>0</v>
      </c>
      <c r="AD2471" s="448"/>
    </row>
    <row r="2472" spans="1:30" ht="20.399999999999999" customHeight="1">
      <c r="A2472" s="407"/>
      <c r="B2472" s="407"/>
      <c r="C2472" s="407"/>
      <c r="D2472" s="407"/>
      <c r="E2472" s="407"/>
      <c r="F2472" s="407"/>
      <c r="G2472" s="407"/>
      <c r="H2472" s="407"/>
      <c r="I2472" s="407"/>
      <c r="J2472" s="407"/>
      <c r="K2472" s="407"/>
      <c r="L2472" s="407"/>
      <c r="M2472" s="407"/>
      <c r="N2472" s="407"/>
      <c r="O2472" s="407"/>
      <c r="P2472" s="407"/>
      <c r="Q2472" s="407"/>
      <c r="R2472" s="407"/>
      <c r="S2472" s="407"/>
      <c r="T2472" s="407"/>
      <c r="U2472" s="407"/>
      <c r="V2472" s="407"/>
      <c r="W2472" s="407"/>
      <c r="X2472" s="407"/>
      <c r="Y2472" s="407"/>
      <c r="Z2472" s="407"/>
      <c r="AA2472" s="407"/>
      <c r="AB2472" s="407"/>
      <c r="AC2472" s="407"/>
      <c r="AD2472" s="448"/>
    </row>
    <row r="2473" spans="1:30" ht="20.399999999999999" customHeight="1">
      <c r="A2473" s="796" t="s">
        <v>2726</v>
      </c>
      <c r="B2473" s="669" t="s">
        <v>2725</v>
      </c>
      <c r="C2473" s="275">
        <v>42</v>
      </c>
      <c r="D2473" s="275">
        <v>42</v>
      </c>
      <c r="E2473" s="275">
        <v>0</v>
      </c>
      <c r="F2473" s="275">
        <v>0</v>
      </c>
      <c r="G2473" s="1041">
        <v>100</v>
      </c>
      <c r="H2473" s="275">
        <v>0</v>
      </c>
      <c r="I2473" s="275">
        <v>0</v>
      </c>
      <c r="J2473" s="275">
        <v>0</v>
      </c>
      <c r="K2473" s="275">
        <v>0</v>
      </c>
      <c r="L2473" s="275">
        <v>0</v>
      </c>
      <c r="M2473" s="275">
        <v>0</v>
      </c>
      <c r="N2473" s="275">
        <v>0</v>
      </c>
      <c r="O2473" s="275">
        <v>1</v>
      </c>
      <c r="P2473" s="275">
        <v>0</v>
      </c>
      <c r="Q2473" s="275">
        <v>0</v>
      </c>
      <c r="R2473" s="275">
        <v>1</v>
      </c>
      <c r="S2473" s="275">
        <v>0</v>
      </c>
      <c r="T2473" s="275">
        <v>2</v>
      </c>
      <c r="U2473" s="275">
        <v>4</v>
      </c>
      <c r="V2473" s="1042">
        <v>2</v>
      </c>
      <c r="W2473" s="275">
        <v>4</v>
      </c>
      <c r="X2473" s="275">
        <v>6</v>
      </c>
      <c r="Y2473" s="275">
        <v>7</v>
      </c>
      <c r="Z2473" s="275">
        <v>8</v>
      </c>
      <c r="AA2473" s="275">
        <v>2</v>
      </c>
      <c r="AB2473" s="275">
        <v>2</v>
      </c>
      <c r="AC2473" s="275">
        <v>3</v>
      </c>
      <c r="AD2473" s="448"/>
    </row>
    <row r="2474" spans="1:30" ht="20.399999999999999" customHeight="1">
      <c r="A2474" s="794"/>
      <c r="B2474" s="670" t="s">
        <v>1468</v>
      </c>
      <c r="C2474" s="276">
        <v>4</v>
      </c>
      <c r="D2474" s="276">
        <v>4</v>
      </c>
      <c r="E2474" s="276">
        <v>0</v>
      </c>
      <c r="F2474" s="276">
        <v>0</v>
      </c>
      <c r="G2474" s="1043">
        <v>100</v>
      </c>
      <c r="H2474" s="276">
        <v>0</v>
      </c>
      <c r="I2474" s="276">
        <v>0</v>
      </c>
      <c r="J2474" s="276">
        <v>0</v>
      </c>
      <c r="K2474" s="276">
        <v>0</v>
      </c>
      <c r="L2474" s="276">
        <v>0</v>
      </c>
      <c r="M2474" s="276">
        <v>0</v>
      </c>
      <c r="N2474" s="276">
        <v>0</v>
      </c>
      <c r="O2474" s="276">
        <v>0</v>
      </c>
      <c r="P2474" s="276">
        <v>0</v>
      </c>
      <c r="Q2474" s="276">
        <v>0</v>
      </c>
      <c r="R2474" s="276">
        <v>0</v>
      </c>
      <c r="S2474" s="276">
        <v>0</v>
      </c>
      <c r="T2474" s="276">
        <v>0</v>
      </c>
      <c r="U2474" s="276">
        <v>0</v>
      </c>
      <c r="V2474" s="1044">
        <v>0</v>
      </c>
      <c r="W2474" s="276">
        <v>1</v>
      </c>
      <c r="X2474" s="276">
        <v>1</v>
      </c>
      <c r="Y2474" s="276">
        <v>0</v>
      </c>
      <c r="Z2474" s="276">
        <v>1</v>
      </c>
      <c r="AA2474" s="276">
        <v>0</v>
      </c>
      <c r="AB2474" s="276">
        <v>0</v>
      </c>
      <c r="AC2474" s="276">
        <v>1</v>
      </c>
      <c r="AD2474" s="448"/>
    </row>
    <row r="2475" spans="1:30" ht="20.399999999999999" customHeight="1">
      <c r="A2475" s="794"/>
      <c r="B2475" s="670" t="s">
        <v>1467</v>
      </c>
      <c r="C2475" s="276">
        <v>38</v>
      </c>
      <c r="D2475" s="276">
        <v>38</v>
      </c>
      <c r="E2475" s="276">
        <v>0</v>
      </c>
      <c r="F2475" s="276">
        <v>0</v>
      </c>
      <c r="G2475" s="1043">
        <v>100</v>
      </c>
      <c r="H2475" s="276">
        <v>0</v>
      </c>
      <c r="I2475" s="276">
        <v>0</v>
      </c>
      <c r="J2475" s="276">
        <v>0</v>
      </c>
      <c r="K2475" s="276">
        <v>0</v>
      </c>
      <c r="L2475" s="276">
        <v>0</v>
      </c>
      <c r="M2475" s="276">
        <v>0</v>
      </c>
      <c r="N2475" s="276">
        <v>0</v>
      </c>
      <c r="O2475" s="276">
        <v>1</v>
      </c>
      <c r="P2475" s="276">
        <v>0</v>
      </c>
      <c r="Q2475" s="276">
        <v>0</v>
      </c>
      <c r="R2475" s="276">
        <v>1</v>
      </c>
      <c r="S2475" s="276">
        <v>0</v>
      </c>
      <c r="T2475" s="276">
        <v>2</v>
      </c>
      <c r="U2475" s="276">
        <v>4</v>
      </c>
      <c r="V2475" s="1044">
        <v>2</v>
      </c>
      <c r="W2475" s="276">
        <v>3</v>
      </c>
      <c r="X2475" s="276">
        <v>5</v>
      </c>
      <c r="Y2475" s="276">
        <v>7</v>
      </c>
      <c r="Z2475" s="276">
        <v>7</v>
      </c>
      <c r="AA2475" s="276">
        <v>2</v>
      </c>
      <c r="AB2475" s="276">
        <v>2</v>
      </c>
      <c r="AC2475" s="276">
        <v>2</v>
      </c>
      <c r="AD2475" s="448"/>
    </row>
    <row r="2476" spans="1:30" ht="20.399999999999999" customHeight="1">
      <c r="A2476" s="794"/>
      <c r="B2476" s="670" t="s">
        <v>4104</v>
      </c>
      <c r="C2476" s="276">
        <v>0</v>
      </c>
      <c r="D2476" s="276">
        <v>0</v>
      </c>
      <c r="E2476" s="276">
        <v>0</v>
      </c>
      <c r="F2476" s="276">
        <v>0</v>
      </c>
      <c r="G2476" s="1043">
        <v>0</v>
      </c>
      <c r="H2476" s="276">
        <v>0</v>
      </c>
      <c r="I2476" s="276">
        <v>0</v>
      </c>
      <c r="J2476" s="276">
        <v>0</v>
      </c>
      <c r="K2476" s="276">
        <v>0</v>
      </c>
      <c r="L2476" s="276">
        <v>0</v>
      </c>
      <c r="M2476" s="276">
        <v>0</v>
      </c>
      <c r="N2476" s="276">
        <v>0</v>
      </c>
      <c r="O2476" s="276">
        <v>0</v>
      </c>
      <c r="P2476" s="276">
        <v>0</v>
      </c>
      <c r="Q2476" s="276">
        <v>0</v>
      </c>
      <c r="R2476" s="276">
        <v>0</v>
      </c>
      <c r="S2476" s="276">
        <v>0</v>
      </c>
      <c r="T2476" s="276">
        <v>0</v>
      </c>
      <c r="U2476" s="276">
        <v>0</v>
      </c>
      <c r="V2476" s="1044">
        <v>0</v>
      </c>
      <c r="W2476" s="276">
        <v>0</v>
      </c>
      <c r="X2476" s="276">
        <v>0</v>
      </c>
      <c r="Y2476" s="276">
        <v>0</v>
      </c>
      <c r="Z2476" s="276">
        <v>0</v>
      </c>
      <c r="AA2476" s="276">
        <v>0</v>
      </c>
      <c r="AB2476" s="276">
        <v>0</v>
      </c>
      <c r="AC2476" s="276">
        <v>0</v>
      </c>
      <c r="AD2476" s="448"/>
    </row>
    <row r="2477" spans="1:30" ht="20.399999999999999" customHeight="1">
      <c r="A2477" s="407"/>
      <c r="B2477" s="407"/>
      <c r="C2477" s="407"/>
      <c r="D2477" s="407"/>
      <c r="E2477" s="407"/>
      <c r="F2477" s="407"/>
      <c r="G2477" s="407"/>
      <c r="H2477" s="407"/>
      <c r="I2477" s="407"/>
      <c r="J2477" s="407"/>
      <c r="K2477" s="407"/>
      <c r="L2477" s="407"/>
      <c r="M2477" s="407"/>
      <c r="N2477" s="407"/>
      <c r="O2477" s="407"/>
      <c r="P2477" s="407"/>
      <c r="Q2477" s="407"/>
      <c r="R2477" s="407"/>
      <c r="S2477" s="407"/>
      <c r="T2477" s="407"/>
      <c r="U2477" s="407"/>
      <c r="V2477" s="407"/>
      <c r="W2477" s="407"/>
      <c r="X2477" s="407"/>
      <c r="Y2477" s="407"/>
      <c r="Z2477" s="407"/>
      <c r="AA2477" s="407"/>
      <c r="AB2477" s="407"/>
      <c r="AC2477" s="407"/>
      <c r="AD2477" s="448"/>
    </row>
    <row r="2478" spans="1:30" ht="20.399999999999999" customHeight="1">
      <c r="A2478" s="796" t="s">
        <v>2724</v>
      </c>
      <c r="B2478" s="669" t="s">
        <v>2723</v>
      </c>
      <c r="C2478" s="275">
        <v>12</v>
      </c>
      <c r="D2478" s="275">
        <v>12</v>
      </c>
      <c r="E2478" s="275">
        <v>0</v>
      </c>
      <c r="F2478" s="275">
        <v>0</v>
      </c>
      <c r="G2478" s="1041">
        <v>100</v>
      </c>
      <c r="H2478" s="275">
        <v>0</v>
      </c>
      <c r="I2478" s="275">
        <v>0</v>
      </c>
      <c r="J2478" s="275">
        <v>0</v>
      </c>
      <c r="K2478" s="275">
        <v>0</v>
      </c>
      <c r="L2478" s="275">
        <v>0</v>
      </c>
      <c r="M2478" s="275">
        <v>0</v>
      </c>
      <c r="N2478" s="275">
        <v>0</v>
      </c>
      <c r="O2478" s="275">
        <v>0</v>
      </c>
      <c r="P2478" s="275">
        <v>0</v>
      </c>
      <c r="Q2478" s="275">
        <v>2</v>
      </c>
      <c r="R2478" s="275">
        <v>0</v>
      </c>
      <c r="S2478" s="275">
        <v>0</v>
      </c>
      <c r="T2478" s="275">
        <v>1</v>
      </c>
      <c r="U2478" s="275">
        <v>2</v>
      </c>
      <c r="V2478" s="1042">
        <v>0</v>
      </c>
      <c r="W2478" s="275">
        <v>2</v>
      </c>
      <c r="X2478" s="275">
        <v>2</v>
      </c>
      <c r="Y2478" s="275">
        <v>1</v>
      </c>
      <c r="Z2478" s="275">
        <v>1</v>
      </c>
      <c r="AA2478" s="275">
        <v>0</v>
      </c>
      <c r="AB2478" s="275">
        <v>0</v>
      </c>
      <c r="AC2478" s="275">
        <v>1</v>
      </c>
      <c r="AD2478" s="448"/>
    </row>
    <row r="2479" spans="1:30" ht="20.399999999999999" customHeight="1">
      <c r="A2479" s="794"/>
      <c r="B2479" s="670" t="s">
        <v>1468</v>
      </c>
      <c r="C2479" s="276">
        <v>1</v>
      </c>
      <c r="D2479" s="276">
        <v>1</v>
      </c>
      <c r="E2479" s="276">
        <v>0</v>
      </c>
      <c r="F2479" s="276">
        <v>0</v>
      </c>
      <c r="G2479" s="1043">
        <v>100</v>
      </c>
      <c r="H2479" s="276">
        <v>0</v>
      </c>
      <c r="I2479" s="276">
        <v>0</v>
      </c>
      <c r="J2479" s="276">
        <v>0</v>
      </c>
      <c r="K2479" s="276">
        <v>0</v>
      </c>
      <c r="L2479" s="276">
        <v>0</v>
      </c>
      <c r="M2479" s="276">
        <v>0</v>
      </c>
      <c r="N2479" s="276">
        <v>0</v>
      </c>
      <c r="O2479" s="276">
        <v>0</v>
      </c>
      <c r="P2479" s="276">
        <v>0</v>
      </c>
      <c r="Q2479" s="276">
        <v>0</v>
      </c>
      <c r="R2479" s="276">
        <v>0</v>
      </c>
      <c r="S2479" s="276">
        <v>0</v>
      </c>
      <c r="T2479" s="276">
        <v>1</v>
      </c>
      <c r="U2479" s="276">
        <v>0</v>
      </c>
      <c r="V2479" s="1044">
        <v>0</v>
      </c>
      <c r="W2479" s="276">
        <v>0</v>
      </c>
      <c r="X2479" s="276">
        <v>0</v>
      </c>
      <c r="Y2479" s="276">
        <v>0</v>
      </c>
      <c r="Z2479" s="276">
        <v>0</v>
      </c>
      <c r="AA2479" s="276">
        <v>0</v>
      </c>
      <c r="AB2479" s="276">
        <v>0</v>
      </c>
      <c r="AC2479" s="276">
        <v>0</v>
      </c>
      <c r="AD2479" s="448"/>
    </row>
    <row r="2480" spans="1:30" ht="20.399999999999999" customHeight="1">
      <c r="A2480" s="794"/>
      <c r="B2480" s="670" t="s">
        <v>1467</v>
      </c>
      <c r="C2480" s="276">
        <v>11</v>
      </c>
      <c r="D2480" s="276">
        <v>11</v>
      </c>
      <c r="E2480" s="276">
        <v>0</v>
      </c>
      <c r="F2480" s="276">
        <v>0</v>
      </c>
      <c r="G2480" s="1043">
        <v>100</v>
      </c>
      <c r="H2480" s="276">
        <v>0</v>
      </c>
      <c r="I2480" s="276">
        <v>0</v>
      </c>
      <c r="J2480" s="276">
        <v>0</v>
      </c>
      <c r="K2480" s="276">
        <v>0</v>
      </c>
      <c r="L2480" s="276">
        <v>0</v>
      </c>
      <c r="M2480" s="276">
        <v>0</v>
      </c>
      <c r="N2480" s="276">
        <v>0</v>
      </c>
      <c r="O2480" s="276">
        <v>0</v>
      </c>
      <c r="P2480" s="276">
        <v>0</v>
      </c>
      <c r="Q2480" s="276">
        <v>2</v>
      </c>
      <c r="R2480" s="276">
        <v>0</v>
      </c>
      <c r="S2480" s="276">
        <v>0</v>
      </c>
      <c r="T2480" s="276">
        <v>0</v>
      </c>
      <c r="U2480" s="276">
        <v>2</v>
      </c>
      <c r="V2480" s="1044">
        <v>0</v>
      </c>
      <c r="W2480" s="276">
        <v>2</v>
      </c>
      <c r="X2480" s="276">
        <v>2</v>
      </c>
      <c r="Y2480" s="276">
        <v>1</v>
      </c>
      <c r="Z2480" s="276">
        <v>1</v>
      </c>
      <c r="AA2480" s="276">
        <v>0</v>
      </c>
      <c r="AB2480" s="276">
        <v>0</v>
      </c>
      <c r="AC2480" s="276">
        <v>1</v>
      </c>
      <c r="AD2480" s="448"/>
    </row>
    <row r="2481" spans="1:30" ht="20.399999999999999" customHeight="1">
      <c r="A2481" s="794"/>
      <c r="B2481" s="670" t="s">
        <v>4104</v>
      </c>
      <c r="C2481" s="276">
        <v>0</v>
      </c>
      <c r="D2481" s="276">
        <v>0</v>
      </c>
      <c r="E2481" s="276">
        <v>0</v>
      </c>
      <c r="F2481" s="276">
        <v>0</v>
      </c>
      <c r="G2481" s="1043">
        <v>0</v>
      </c>
      <c r="H2481" s="276">
        <v>0</v>
      </c>
      <c r="I2481" s="276">
        <v>0</v>
      </c>
      <c r="J2481" s="276">
        <v>0</v>
      </c>
      <c r="K2481" s="276">
        <v>0</v>
      </c>
      <c r="L2481" s="276">
        <v>0</v>
      </c>
      <c r="M2481" s="276">
        <v>0</v>
      </c>
      <c r="N2481" s="276">
        <v>0</v>
      </c>
      <c r="O2481" s="276">
        <v>0</v>
      </c>
      <c r="P2481" s="276">
        <v>0</v>
      </c>
      <c r="Q2481" s="276">
        <v>0</v>
      </c>
      <c r="R2481" s="276">
        <v>0</v>
      </c>
      <c r="S2481" s="276">
        <v>0</v>
      </c>
      <c r="T2481" s="276">
        <v>0</v>
      </c>
      <c r="U2481" s="276">
        <v>0</v>
      </c>
      <c r="V2481" s="1044">
        <v>0</v>
      </c>
      <c r="W2481" s="276">
        <v>0</v>
      </c>
      <c r="X2481" s="276">
        <v>0</v>
      </c>
      <c r="Y2481" s="276">
        <v>0</v>
      </c>
      <c r="Z2481" s="276">
        <v>0</v>
      </c>
      <c r="AA2481" s="276">
        <v>0</v>
      </c>
      <c r="AB2481" s="276">
        <v>0</v>
      </c>
      <c r="AC2481" s="276">
        <v>0</v>
      </c>
      <c r="AD2481" s="448"/>
    </row>
    <row r="2482" spans="1:30" ht="20.399999999999999" customHeight="1">
      <c r="A2482" s="407"/>
      <c r="B2482" s="407"/>
      <c r="C2482" s="407"/>
      <c r="D2482" s="407"/>
      <c r="E2482" s="407"/>
      <c r="F2482" s="407"/>
      <c r="G2482" s="407"/>
      <c r="H2482" s="407"/>
      <c r="I2482" s="407"/>
      <c r="J2482" s="407"/>
      <c r="K2482" s="407"/>
      <c r="L2482" s="407"/>
      <c r="M2482" s="407"/>
      <c r="N2482" s="407"/>
      <c r="O2482" s="407"/>
      <c r="P2482" s="407"/>
      <c r="Q2482" s="407"/>
      <c r="R2482" s="407"/>
      <c r="S2482" s="407"/>
      <c r="T2482" s="407"/>
      <c r="U2482" s="407"/>
      <c r="V2482" s="407"/>
      <c r="W2482" s="407"/>
      <c r="X2482" s="407"/>
      <c r="Y2482" s="407"/>
      <c r="Z2482" s="407"/>
      <c r="AA2482" s="407"/>
      <c r="AB2482" s="407"/>
      <c r="AC2482" s="407"/>
      <c r="AD2482" s="448"/>
    </row>
    <row r="2483" spans="1:30" ht="20.399999999999999" customHeight="1">
      <c r="A2483" s="796" t="s">
        <v>2722</v>
      </c>
      <c r="B2483" s="669" t="s">
        <v>2721</v>
      </c>
      <c r="C2483" s="275">
        <v>11</v>
      </c>
      <c r="D2483" s="275">
        <v>11</v>
      </c>
      <c r="E2483" s="275">
        <v>0</v>
      </c>
      <c r="F2483" s="275">
        <v>0</v>
      </c>
      <c r="G2483" s="1041">
        <v>100</v>
      </c>
      <c r="H2483" s="275">
        <v>0</v>
      </c>
      <c r="I2483" s="275">
        <v>0</v>
      </c>
      <c r="J2483" s="275">
        <v>0</v>
      </c>
      <c r="K2483" s="275">
        <v>0</v>
      </c>
      <c r="L2483" s="275">
        <v>0</v>
      </c>
      <c r="M2483" s="275">
        <v>0</v>
      </c>
      <c r="N2483" s="275">
        <v>0</v>
      </c>
      <c r="O2483" s="275">
        <v>0</v>
      </c>
      <c r="P2483" s="275">
        <v>0</v>
      </c>
      <c r="Q2483" s="275">
        <v>0</v>
      </c>
      <c r="R2483" s="275">
        <v>0</v>
      </c>
      <c r="S2483" s="275">
        <v>1</v>
      </c>
      <c r="T2483" s="275">
        <v>1</v>
      </c>
      <c r="U2483" s="275">
        <v>0</v>
      </c>
      <c r="V2483" s="1042">
        <v>1</v>
      </c>
      <c r="W2483" s="275">
        <v>1</v>
      </c>
      <c r="X2483" s="275">
        <v>0</v>
      </c>
      <c r="Y2483" s="275">
        <v>2</v>
      </c>
      <c r="Z2483" s="275">
        <v>1</v>
      </c>
      <c r="AA2483" s="275">
        <v>1</v>
      </c>
      <c r="AB2483" s="275">
        <v>1</v>
      </c>
      <c r="AC2483" s="275">
        <v>2</v>
      </c>
      <c r="AD2483" s="448"/>
    </row>
    <row r="2484" spans="1:30" ht="20.399999999999999" customHeight="1">
      <c r="A2484" s="794"/>
      <c r="B2484" s="670" t="s">
        <v>1468</v>
      </c>
      <c r="C2484" s="276">
        <v>5</v>
      </c>
      <c r="D2484" s="276">
        <v>5</v>
      </c>
      <c r="E2484" s="276">
        <v>0</v>
      </c>
      <c r="F2484" s="276">
        <v>0</v>
      </c>
      <c r="G2484" s="1043">
        <v>100</v>
      </c>
      <c r="H2484" s="276">
        <v>0</v>
      </c>
      <c r="I2484" s="276">
        <v>0</v>
      </c>
      <c r="J2484" s="276">
        <v>0</v>
      </c>
      <c r="K2484" s="276">
        <v>0</v>
      </c>
      <c r="L2484" s="276">
        <v>0</v>
      </c>
      <c r="M2484" s="276">
        <v>0</v>
      </c>
      <c r="N2484" s="276">
        <v>0</v>
      </c>
      <c r="O2484" s="276">
        <v>0</v>
      </c>
      <c r="P2484" s="276">
        <v>0</v>
      </c>
      <c r="Q2484" s="276">
        <v>0</v>
      </c>
      <c r="R2484" s="276">
        <v>0</v>
      </c>
      <c r="S2484" s="276">
        <v>1</v>
      </c>
      <c r="T2484" s="276">
        <v>1</v>
      </c>
      <c r="U2484" s="276">
        <v>0</v>
      </c>
      <c r="V2484" s="1044">
        <v>0</v>
      </c>
      <c r="W2484" s="276">
        <v>1</v>
      </c>
      <c r="X2484" s="276">
        <v>0</v>
      </c>
      <c r="Y2484" s="276">
        <v>1</v>
      </c>
      <c r="Z2484" s="276">
        <v>0</v>
      </c>
      <c r="AA2484" s="276">
        <v>0</v>
      </c>
      <c r="AB2484" s="276">
        <v>1</v>
      </c>
      <c r="AC2484" s="276">
        <v>0</v>
      </c>
      <c r="AD2484" s="448"/>
    </row>
    <row r="2485" spans="1:30" ht="20.399999999999999" customHeight="1">
      <c r="A2485" s="794"/>
      <c r="B2485" s="670" t="s">
        <v>1467</v>
      </c>
      <c r="C2485" s="276">
        <v>6</v>
      </c>
      <c r="D2485" s="276">
        <v>6</v>
      </c>
      <c r="E2485" s="276">
        <v>0</v>
      </c>
      <c r="F2485" s="276">
        <v>0</v>
      </c>
      <c r="G2485" s="1043">
        <v>100</v>
      </c>
      <c r="H2485" s="276">
        <v>0</v>
      </c>
      <c r="I2485" s="276">
        <v>0</v>
      </c>
      <c r="J2485" s="276">
        <v>0</v>
      </c>
      <c r="K2485" s="276">
        <v>0</v>
      </c>
      <c r="L2485" s="276">
        <v>0</v>
      </c>
      <c r="M2485" s="276">
        <v>0</v>
      </c>
      <c r="N2485" s="276">
        <v>0</v>
      </c>
      <c r="O2485" s="276">
        <v>0</v>
      </c>
      <c r="P2485" s="276">
        <v>0</v>
      </c>
      <c r="Q2485" s="276">
        <v>0</v>
      </c>
      <c r="R2485" s="276">
        <v>0</v>
      </c>
      <c r="S2485" s="276">
        <v>0</v>
      </c>
      <c r="T2485" s="276">
        <v>0</v>
      </c>
      <c r="U2485" s="276">
        <v>0</v>
      </c>
      <c r="V2485" s="1044">
        <v>1</v>
      </c>
      <c r="W2485" s="276">
        <v>0</v>
      </c>
      <c r="X2485" s="276">
        <v>0</v>
      </c>
      <c r="Y2485" s="276">
        <v>1</v>
      </c>
      <c r="Z2485" s="276">
        <v>1</v>
      </c>
      <c r="AA2485" s="276">
        <v>1</v>
      </c>
      <c r="AB2485" s="276">
        <v>0</v>
      </c>
      <c r="AC2485" s="276">
        <v>2</v>
      </c>
      <c r="AD2485" s="448"/>
    </row>
    <row r="2486" spans="1:30" ht="20.399999999999999" customHeight="1">
      <c r="A2486" s="794"/>
      <c r="B2486" s="670" t="s">
        <v>4104</v>
      </c>
      <c r="C2486" s="276">
        <v>0</v>
      </c>
      <c r="D2486" s="276">
        <v>0</v>
      </c>
      <c r="E2486" s="276">
        <v>0</v>
      </c>
      <c r="F2486" s="276">
        <v>0</v>
      </c>
      <c r="G2486" s="1043">
        <v>0</v>
      </c>
      <c r="H2486" s="276">
        <v>0</v>
      </c>
      <c r="I2486" s="276">
        <v>0</v>
      </c>
      <c r="J2486" s="276">
        <v>0</v>
      </c>
      <c r="K2486" s="276">
        <v>0</v>
      </c>
      <c r="L2486" s="276">
        <v>0</v>
      </c>
      <c r="M2486" s="276">
        <v>0</v>
      </c>
      <c r="N2486" s="276">
        <v>0</v>
      </c>
      <c r="O2486" s="276">
        <v>0</v>
      </c>
      <c r="P2486" s="276">
        <v>0</v>
      </c>
      <c r="Q2486" s="276">
        <v>0</v>
      </c>
      <c r="R2486" s="276">
        <v>0</v>
      </c>
      <c r="S2486" s="276">
        <v>0</v>
      </c>
      <c r="T2486" s="276">
        <v>0</v>
      </c>
      <c r="U2486" s="276">
        <v>0</v>
      </c>
      <c r="V2486" s="1044">
        <v>0</v>
      </c>
      <c r="W2486" s="276">
        <v>0</v>
      </c>
      <c r="X2486" s="276">
        <v>0</v>
      </c>
      <c r="Y2486" s="276">
        <v>0</v>
      </c>
      <c r="Z2486" s="276">
        <v>0</v>
      </c>
      <c r="AA2486" s="276">
        <v>0</v>
      </c>
      <c r="AB2486" s="276">
        <v>0</v>
      </c>
      <c r="AC2486" s="276">
        <v>0</v>
      </c>
      <c r="AD2486" s="448"/>
    </row>
    <row r="2487" spans="1:30" ht="20.399999999999999" customHeight="1">
      <c r="A2487" s="407"/>
      <c r="B2487" s="407"/>
      <c r="C2487" s="407"/>
      <c r="D2487" s="407"/>
      <c r="E2487" s="407"/>
      <c r="F2487" s="407"/>
      <c r="G2487" s="407"/>
      <c r="H2487" s="407"/>
      <c r="I2487" s="407"/>
      <c r="J2487" s="407"/>
      <c r="K2487" s="407"/>
      <c r="L2487" s="407"/>
      <c r="M2487" s="407"/>
      <c r="N2487" s="407"/>
      <c r="O2487" s="407"/>
      <c r="P2487" s="407"/>
      <c r="Q2487" s="407"/>
      <c r="R2487" s="407"/>
      <c r="S2487" s="407"/>
      <c r="T2487" s="407"/>
      <c r="U2487" s="407"/>
      <c r="V2487" s="407"/>
      <c r="W2487" s="407"/>
      <c r="X2487" s="407"/>
      <c r="Y2487" s="407"/>
      <c r="Z2487" s="407"/>
      <c r="AA2487" s="407"/>
      <c r="AB2487" s="407"/>
      <c r="AC2487" s="407"/>
      <c r="AD2487" s="448"/>
    </row>
    <row r="2488" spans="1:30" ht="20.399999999999999" customHeight="1">
      <c r="A2488" s="796" t="s">
        <v>2720</v>
      </c>
      <c r="B2488" s="669" t="s">
        <v>2719</v>
      </c>
      <c r="C2488" s="275">
        <v>3</v>
      </c>
      <c r="D2488" s="275">
        <v>3</v>
      </c>
      <c r="E2488" s="275">
        <v>0</v>
      </c>
      <c r="F2488" s="275">
        <v>0</v>
      </c>
      <c r="G2488" s="1041">
        <v>100</v>
      </c>
      <c r="H2488" s="275">
        <v>0</v>
      </c>
      <c r="I2488" s="275">
        <v>0</v>
      </c>
      <c r="J2488" s="275">
        <v>0</v>
      </c>
      <c r="K2488" s="275">
        <v>0</v>
      </c>
      <c r="L2488" s="275">
        <v>0</v>
      </c>
      <c r="M2488" s="275">
        <v>0</v>
      </c>
      <c r="N2488" s="275">
        <v>0</v>
      </c>
      <c r="O2488" s="275">
        <v>0</v>
      </c>
      <c r="P2488" s="275">
        <v>0</v>
      </c>
      <c r="Q2488" s="275">
        <v>0</v>
      </c>
      <c r="R2488" s="275">
        <v>0</v>
      </c>
      <c r="S2488" s="275">
        <v>0</v>
      </c>
      <c r="T2488" s="275">
        <v>0</v>
      </c>
      <c r="U2488" s="275">
        <v>0</v>
      </c>
      <c r="V2488" s="1042">
        <v>0</v>
      </c>
      <c r="W2488" s="275">
        <v>0</v>
      </c>
      <c r="X2488" s="275">
        <v>0</v>
      </c>
      <c r="Y2488" s="275">
        <v>0</v>
      </c>
      <c r="Z2488" s="275">
        <v>2</v>
      </c>
      <c r="AA2488" s="275">
        <v>0</v>
      </c>
      <c r="AB2488" s="275">
        <v>1</v>
      </c>
      <c r="AC2488" s="275">
        <v>0</v>
      </c>
      <c r="AD2488" s="448"/>
    </row>
    <row r="2489" spans="1:30" ht="20.399999999999999" customHeight="1">
      <c r="A2489" s="794"/>
      <c r="B2489" s="670" t="s">
        <v>1468</v>
      </c>
      <c r="C2489" s="276">
        <v>2</v>
      </c>
      <c r="D2489" s="276">
        <v>2</v>
      </c>
      <c r="E2489" s="276">
        <v>0</v>
      </c>
      <c r="F2489" s="276">
        <v>0</v>
      </c>
      <c r="G2489" s="1043">
        <v>100</v>
      </c>
      <c r="H2489" s="276">
        <v>0</v>
      </c>
      <c r="I2489" s="276">
        <v>0</v>
      </c>
      <c r="J2489" s="276">
        <v>0</v>
      </c>
      <c r="K2489" s="276">
        <v>0</v>
      </c>
      <c r="L2489" s="276">
        <v>0</v>
      </c>
      <c r="M2489" s="276">
        <v>0</v>
      </c>
      <c r="N2489" s="276">
        <v>0</v>
      </c>
      <c r="O2489" s="276">
        <v>0</v>
      </c>
      <c r="P2489" s="276">
        <v>0</v>
      </c>
      <c r="Q2489" s="276">
        <v>0</v>
      </c>
      <c r="R2489" s="276">
        <v>0</v>
      </c>
      <c r="S2489" s="276">
        <v>0</v>
      </c>
      <c r="T2489" s="276">
        <v>0</v>
      </c>
      <c r="U2489" s="276">
        <v>0</v>
      </c>
      <c r="V2489" s="1044">
        <v>0</v>
      </c>
      <c r="W2489" s="276">
        <v>0</v>
      </c>
      <c r="X2489" s="276">
        <v>0</v>
      </c>
      <c r="Y2489" s="276">
        <v>0</v>
      </c>
      <c r="Z2489" s="276">
        <v>1</v>
      </c>
      <c r="AA2489" s="276">
        <v>0</v>
      </c>
      <c r="AB2489" s="276">
        <v>1</v>
      </c>
      <c r="AC2489" s="276">
        <v>0</v>
      </c>
      <c r="AD2489" s="448"/>
    </row>
    <row r="2490" spans="1:30" ht="20.399999999999999" customHeight="1">
      <c r="A2490" s="794"/>
      <c r="B2490" s="670" t="s">
        <v>1467</v>
      </c>
      <c r="C2490" s="276">
        <v>1</v>
      </c>
      <c r="D2490" s="276">
        <v>1</v>
      </c>
      <c r="E2490" s="276">
        <v>0</v>
      </c>
      <c r="F2490" s="276">
        <v>0</v>
      </c>
      <c r="G2490" s="1043">
        <v>100</v>
      </c>
      <c r="H2490" s="276">
        <v>0</v>
      </c>
      <c r="I2490" s="276">
        <v>0</v>
      </c>
      <c r="J2490" s="276">
        <v>0</v>
      </c>
      <c r="K2490" s="276">
        <v>0</v>
      </c>
      <c r="L2490" s="276">
        <v>0</v>
      </c>
      <c r="M2490" s="276">
        <v>0</v>
      </c>
      <c r="N2490" s="276">
        <v>0</v>
      </c>
      <c r="O2490" s="276">
        <v>0</v>
      </c>
      <c r="P2490" s="276">
        <v>0</v>
      </c>
      <c r="Q2490" s="276">
        <v>0</v>
      </c>
      <c r="R2490" s="276">
        <v>0</v>
      </c>
      <c r="S2490" s="276">
        <v>0</v>
      </c>
      <c r="T2490" s="276">
        <v>0</v>
      </c>
      <c r="U2490" s="276">
        <v>0</v>
      </c>
      <c r="V2490" s="1044">
        <v>0</v>
      </c>
      <c r="W2490" s="276">
        <v>0</v>
      </c>
      <c r="X2490" s="276">
        <v>0</v>
      </c>
      <c r="Y2490" s="276">
        <v>0</v>
      </c>
      <c r="Z2490" s="276">
        <v>1</v>
      </c>
      <c r="AA2490" s="276">
        <v>0</v>
      </c>
      <c r="AB2490" s="276">
        <v>0</v>
      </c>
      <c r="AC2490" s="276">
        <v>0</v>
      </c>
      <c r="AD2490" s="448"/>
    </row>
    <row r="2491" spans="1:30" ht="20.399999999999999" customHeight="1">
      <c r="A2491" s="794"/>
      <c r="B2491" s="670" t="s">
        <v>4104</v>
      </c>
      <c r="C2491" s="276">
        <v>0</v>
      </c>
      <c r="D2491" s="276">
        <v>0</v>
      </c>
      <c r="E2491" s="276">
        <v>0</v>
      </c>
      <c r="F2491" s="276">
        <v>0</v>
      </c>
      <c r="G2491" s="1043">
        <v>0</v>
      </c>
      <c r="H2491" s="276">
        <v>0</v>
      </c>
      <c r="I2491" s="276">
        <v>0</v>
      </c>
      <c r="J2491" s="276">
        <v>0</v>
      </c>
      <c r="K2491" s="276">
        <v>0</v>
      </c>
      <c r="L2491" s="276">
        <v>0</v>
      </c>
      <c r="M2491" s="276">
        <v>0</v>
      </c>
      <c r="N2491" s="276">
        <v>0</v>
      </c>
      <c r="O2491" s="276">
        <v>0</v>
      </c>
      <c r="P2491" s="276">
        <v>0</v>
      </c>
      <c r="Q2491" s="276">
        <v>0</v>
      </c>
      <c r="R2491" s="276">
        <v>0</v>
      </c>
      <c r="S2491" s="276">
        <v>0</v>
      </c>
      <c r="T2491" s="276">
        <v>0</v>
      </c>
      <c r="U2491" s="276">
        <v>0</v>
      </c>
      <c r="V2491" s="1044">
        <v>0</v>
      </c>
      <c r="W2491" s="276">
        <v>0</v>
      </c>
      <c r="X2491" s="276">
        <v>0</v>
      </c>
      <c r="Y2491" s="276">
        <v>0</v>
      </c>
      <c r="Z2491" s="276">
        <v>0</v>
      </c>
      <c r="AA2491" s="276">
        <v>0</v>
      </c>
      <c r="AB2491" s="276">
        <v>0</v>
      </c>
      <c r="AC2491" s="276">
        <v>0</v>
      </c>
      <c r="AD2491" s="448"/>
    </row>
    <row r="2492" spans="1:30" ht="20.399999999999999" customHeight="1">
      <c r="A2492" s="407"/>
      <c r="B2492" s="407"/>
      <c r="C2492" s="407"/>
      <c r="D2492" s="407"/>
      <c r="E2492" s="407"/>
      <c r="F2492" s="407"/>
      <c r="G2492" s="407"/>
      <c r="H2492" s="407"/>
      <c r="I2492" s="407"/>
      <c r="J2492" s="407"/>
      <c r="K2492" s="407"/>
      <c r="L2492" s="407"/>
      <c r="M2492" s="407"/>
      <c r="N2492" s="407"/>
      <c r="O2492" s="407"/>
      <c r="P2492" s="407"/>
      <c r="Q2492" s="407"/>
      <c r="R2492" s="407"/>
      <c r="S2492" s="407"/>
      <c r="T2492" s="407"/>
      <c r="U2492" s="407"/>
      <c r="V2492" s="407"/>
      <c r="W2492" s="407"/>
      <c r="X2492" s="407"/>
      <c r="Y2492" s="407"/>
      <c r="Z2492" s="407"/>
      <c r="AA2492" s="407"/>
      <c r="AB2492" s="407"/>
      <c r="AC2492" s="407"/>
      <c r="AD2492" s="448"/>
    </row>
    <row r="2493" spans="1:30" ht="20.399999999999999" customHeight="1">
      <c r="A2493" s="796" t="s">
        <v>2718</v>
      </c>
      <c r="B2493" s="669" t="s">
        <v>2717</v>
      </c>
      <c r="C2493" s="275">
        <v>12</v>
      </c>
      <c r="D2493" s="275">
        <v>12</v>
      </c>
      <c r="E2493" s="275">
        <v>0</v>
      </c>
      <c r="F2493" s="275">
        <v>0</v>
      </c>
      <c r="G2493" s="1041">
        <v>100</v>
      </c>
      <c r="H2493" s="275">
        <v>0</v>
      </c>
      <c r="I2493" s="275">
        <v>0</v>
      </c>
      <c r="J2493" s="275">
        <v>0</v>
      </c>
      <c r="K2493" s="275">
        <v>0</v>
      </c>
      <c r="L2493" s="275">
        <v>0</v>
      </c>
      <c r="M2493" s="275">
        <v>0</v>
      </c>
      <c r="N2493" s="275">
        <v>0</v>
      </c>
      <c r="O2493" s="275">
        <v>0</v>
      </c>
      <c r="P2493" s="275">
        <v>0</v>
      </c>
      <c r="Q2493" s="275">
        <v>0</v>
      </c>
      <c r="R2493" s="275">
        <v>0</v>
      </c>
      <c r="S2493" s="275">
        <v>0</v>
      </c>
      <c r="T2493" s="275">
        <v>0</v>
      </c>
      <c r="U2493" s="275">
        <v>1</v>
      </c>
      <c r="V2493" s="1042">
        <v>0</v>
      </c>
      <c r="W2493" s="275">
        <v>1</v>
      </c>
      <c r="X2493" s="275">
        <v>2</v>
      </c>
      <c r="Y2493" s="275">
        <v>3</v>
      </c>
      <c r="Z2493" s="275">
        <v>3</v>
      </c>
      <c r="AA2493" s="275">
        <v>1</v>
      </c>
      <c r="AB2493" s="275">
        <v>1</v>
      </c>
      <c r="AC2493" s="275">
        <v>0</v>
      </c>
      <c r="AD2493" s="448"/>
    </row>
    <row r="2494" spans="1:30" ht="20.399999999999999" customHeight="1">
      <c r="A2494" s="794"/>
      <c r="B2494" s="670" t="s">
        <v>1468</v>
      </c>
      <c r="C2494" s="276">
        <v>3</v>
      </c>
      <c r="D2494" s="276">
        <v>3</v>
      </c>
      <c r="E2494" s="276">
        <v>0</v>
      </c>
      <c r="F2494" s="276">
        <v>0</v>
      </c>
      <c r="G2494" s="1043">
        <v>100</v>
      </c>
      <c r="H2494" s="276">
        <v>0</v>
      </c>
      <c r="I2494" s="276">
        <v>0</v>
      </c>
      <c r="J2494" s="276">
        <v>0</v>
      </c>
      <c r="K2494" s="276">
        <v>0</v>
      </c>
      <c r="L2494" s="276">
        <v>0</v>
      </c>
      <c r="M2494" s="276">
        <v>0</v>
      </c>
      <c r="N2494" s="276">
        <v>0</v>
      </c>
      <c r="O2494" s="276">
        <v>0</v>
      </c>
      <c r="P2494" s="276">
        <v>0</v>
      </c>
      <c r="Q2494" s="276">
        <v>0</v>
      </c>
      <c r="R2494" s="276">
        <v>0</v>
      </c>
      <c r="S2494" s="276">
        <v>0</v>
      </c>
      <c r="T2494" s="276">
        <v>0</v>
      </c>
      <c r="U2494" s="276">
        <v>0</v>
      </c>
      <c r="V2494" s="1044">
        <v>0</v>
      </c>
      <c r="W2494" s="276">
        <v>0</v>
      </c>
      <c r="X2494" s="276">
        <v>0</v>
      </c>
      <c r="Y2494" s="276">
        <v>1</v>
      </c>
      <c r="Z2494" s="276">
        <v>2</v>
      </c>
      <c r="AA2494" s="276">
        <v>0</v>
      </c>
      <c r="AB2494" s="276">
        <v>0</v>
      </c>
      <c r="AC2494" s="276">
        <v>0</v>
      </c>
      <c r="AD2494" s="448"/>
    </row>
    <row r="2495" spans="1:30" ht="20.399999999999999" customHeight="1">
      <c r="A2495" s="794"/>
      <c r="B2495" s="670" t="s">
        <v>1467</v>
      </c>
      <c r="C2495" s="276">
        <v>9</v>
      </c>
      <c r="D2495" s="276">
        <v>9</v>
      </c>
      <c r="E2495" s="276">
        <v>0</v>
      </c>
      <c r="F2495" s="276">
        <v>0</v>
      </c>
      <c r="G2495" s="1043">
        <v>100</v>
      </c>
      <c r="H2495" s="276">
        <v>0</v>
      </c>
      <c r="I2495" s="276">
        <v>0</v>
      </c>
      <c r="J2495" s="276">
        <v>0</v>
      </c>
      <c r="K2495" s="276">
        <v>0</v>
      </c>
      <c r="L2495" s="276">
        <v>0</v>
      </c>
      <c r="M2495" s="276">
        <v>0</v>
      </c>
      <c r="N2495" s="276">
        <v>0</v>
      </c>
      <c r="O2495" s="276">
        <v>0</v>
      </c>
      <c r="P2495" s="276">
        <v>0</v>
      </c>
      <c r="Q2495" s="276">
        <v>0</v>
      </c>
      <c r="R2495" s="276">
        <v>0</v>
      </c>
      <c r="S2495" s="276">
        <v>0</v>
      </c>
      <c r="T2495" s="276">
        <v>0</v>
      </c>
      <c r="U2495" s="276">
        <v>1</v>
      </c>
      <c r="V2495" s="1044">
        <v>0</v>
      </c>
      <c r="W2495" s="276">
        <v>1</v>
      </c>
      <c r="X2495" s="276">
        <v>2</v>
      </c>
      <c r="Y2495" s="276">
        <v>2</v>
      </c>
      <c r="Z2495" s="276">
        <v>1</v>
      </c>
      <c r="AA2495" s="276">
        <v>1</v>
      </c>
      <c r="AB2495" s="276">
        <v>1</v>
      </c>
      <c r="AC2495" s="276">
        <v>0</v>
      </c>
      <c r="AD2495" s="448"/>
    </row>
    <row r="2496" spans="1:30" ht="20.399999999999999" customHeight="1">
      <c r="A2496" s="794"/>
      <c r="B2496" s="670" t="s">
        <v>4104</v>
      </c>
      <c r="C2496" s="276">
        <v>0</v>
      </c>
      <c r="D2496" s="276">
        <v>0</v>
      </c>
      <c r="E2496" s="276">
        <v>0</v>
      </c>
      <c r="F2496" s="276">
        <v>0</v>
      </c>
      <c r="G2496" s="1043">
        <v>0</v>
      </c>
      <c r="H2496" s="276">
        <v>0</v>
      </c>
      <c r="I2496" s="276">
        <v>0</v>
      </c>
      <c r="J2496" s="276">
        <v>0</v>
      </c>
      <c r="K2496" s="276">
        <v>0</v>
      </c>
      <c r="L2496" s="276">
        <v>0</v>
      </c>
      <c r="M2496" s="276">
        <v>0</v>
      </c>
      <c r="N2496" s="276">
        <v>0</v>
      </c>
      <c r="O2496" s="276">
        <v>0</v>
      </c>
      <c r="P2496" s="276">
        <v>0</v>
      </c>
      <c r="Q2496" s="276">
        <v>0</v>
      </c>
      <c r="R2496" s="276">
        <v>0</v>
      </c>
      <c r="S2496" s="276">
        <v>0</v>
      </c>
      <c r="T2496" s="276">
        <v>0</v>
      </c>
      <c r="U2496" s="276">
        <v>0</v>
      </c>
      <c r="V2496" s="1044">
        <v>0</v>
      </c>
      <c r="W2496" s="276">
        <v>0</v>
      </c>
      <c r="X2496" s="276">
        <v>0</v>
      </c>
      <c r="Y2496" s="276">
        <v>0</v>
      </c>
      <c r="Z2496" s="276">
        <v>0</v>
      </c>
      <c r="AA2496" s="276">
        <v>0</v>
      </c>
      <c r="AB2496" s="276">
        <v>0</v>
      </c>
      <c r="AC2496" s="276">
        <v>0</v>
      </c>
      <c r="AD2496" s="448"/>
    </row>
    <row r="2497" spans="1:30" ht="20.399999999999999" customHeight="1">
      <c r="A2497" s="407"/>
      <c r="B2497" s="407"/>
      <c r="C2497" s="407"/>
      <c r="D2497" s="407"/>
      <c r="E2497" s="407"/>
      <c r="F2497" s="407"/>
      <c r="G2497" s="407"/>
      <c r="H2497" s="407"/>
      <c r="I2497" s="407"/>
      <c r="J2497" s="407"/>
      <c r="K2497" s="407"/>
      <c r="L2497" s="407"/>
      <c r="M2497" s="407"/>
      <c r="N2497" s="407"/>
      <c r="O2497" s="407"/>
      <c r="P2497" s="407"/>
      <c r="Q2497" s="407"/>
      <c r="R2497" s="407"/>
      <c r="S2497" s="407"/>
      <c r="T2497" s="407"/>
      <c r="U2497" s="407"/>
      <c r="V2497" s="407"/>
      <c r="W2497" s="407"/>
      <c r="X2497" s="407"/>
      <c r="Y2497" s="407"/>
      <c r="Z2497" s="407"/>
      <c r="AA2497" s="407"/>
      <c r="AB2497" s="407"/>
      <c r="AC2497" s="407"/>
      <c r="AD2497" s="448"/>
    </row>
    <row r="2498" spans="1:30" ht="20.399999999999999" customHeight="1">
      <c r="A2498" s="796" t="s">
        <v>2716</v>
      </c>
      <c r="B2498" s="669" t="s">
        <v>2715</v>
      </c>
      <c r="C2498" s="275">
        <v>1</v>
      </c>
      <c r="D2498" s="275">
        <v>1</v>
      </c>
      <c r="E2498" s="275">
        <v>0</v>
      </c>
      <c r="F2498" s="275">
        <v>0</v>
      </c>
      <c r="G2498" s="1041">
        <v>100</v>
      </c>
      <c r="H2498" s="275">
        <v>0</v>
      </c>
      <c r="I2498" s="275">
        <v>0</v>
      </c>
      <c r="J2498" s="275">
        <v>0</v>
      </c>
      <c r="K2498" s="275">
        <v>0</v>
      </c>
      <c r="L2498" s="275">
        <v>0</v>
      </c>
      <c r="M2498" s="275">
        <v>0</v>
      </c>
      <c r="N2498" s="275">
        <v>0</v>
      </c>
      <c r="O2498" s="275">
        <v>0</v>
      </c>
      <c r="P2498" s="275">
        <v>0</v>
      </c>
      <c r="Q2498" s="275">
        <v>0</v>
      </c>
      <c r="R2498" s="275">
        <v>0</v>
      </c>
      <c r="S2498" s="275">
        <v>0</v>
      </c>
      <c r="T2498" s="275">
        <v>0</v>
      </c>
      <c r="U2498" s="275">
        <v>0</v>
      </c>
      <c r="V2498" s="1042">
        <v>0</v>
      </c>
      <c r="W2498" s="275">
        <v>0</v>
      </c>
      <c r="X2498" s="275">
        <v>1</v>
      </c>
      <c r="Y2498" s="275">
        <v>0</v>
      </c>
      <c r="Z2498" s="275">
        <v>0</v>
      </c>
      <c r="AA2498" s="275">
        <v>0</v>
      </c>
      <c r="AB2498" s="275">
        <v>0</v>
      </c>
      <c r="AC2498" s="275">
        <v>0</v>
      </c>
      <c r="AD2498" s="448"/>
    </row>
    <row r="2499" spans="1:30" ht="20.399999999999999" customHeight="1">
      <c r="A2499" s="794"/>
      <c r="B2499" s="670" t="s">
        <v>1468</v>
      </c>
      <c r="C2499" s="276">
        <v>1</v>
      </c>
      <c r="D2499" s="276">
        <v>1</v>
      </c>
      <c r="E2499" s="276">
        <v>0</v>
      </c>
      <c r="F2499" s="276">
        <v>0</v>
      </c>
      <c r="G2499" s="1043">
        <v>100</v>
      </c>
      <c r="H2499" s="276">
        <v>0</v>
      </c>
      <c r="I2499" s="276">
        <v>0</v>
      </c>
      <c r="J2499" s="276">
        <v>0</v>
      </c>
      <c r="K2499" s="276">
        <v>0</v>
      </c>
      <c r="L2499" s="276">
        <v>0</v>
      </c>
      <c r="M2499" s="276">
        <v>0</v>
      </c>
      <c r="N2499" s="276">
        <v>0</v>
      </c>
      <c r="O2499" s="276">
        <v>0</v>
      </c>
      <c r="P2499" s="276">
        <v>0</v>
      </c>
      <c r="Q2499" s="276">
        <v>0</v>
      </c>
      <c r="R2499" s="276">
        <v>0</v>
      </c>
      <c r="S2499" s="276">
        <v>0</v>
      </c>
      <c r="T2499" s="276">
        <v>0</v>
      </c>
      <c r="U2499" s="276">
        <v>0</v>
      </c>
      <c r="V2499" s="1044">
        <v>0</v>
      </c>
      <c r="W2499" s="276">
        <v>0</v>
      </c>
      <c r="X2499" s="276">
        <v>1</v>
      </c>
      <c r="Y2499" s="276">
        <v>0</v>
      </c>
      <c r="Z2499" s="276">
        <v>0</v>
      </c>
      <c r="AA2499" s="276">
        <v>0</v>
      </c>
      <c r="AB2499" s="276">
        <v>0</v>
      </c>
      <c r="AC2499" s="276">
        <v>0</v>
      </c>
      <c r="AD2499" s="448"/>
    </row>
    <row r="2500" spans="1:30" ht="20.399999999999999" customHeight="1">
      <c r="A2500" s="794"/>
      <c r="B2500" s="670" t="s">
        <v>1467</v>
      </c>
      <c r="C2500" s="276">
        <v>0</v>
      </c>
      <c r="D2500" s="276">
        <v>0</v>
      </c>
      <c r="E2500" s="276">
        <v>0</v>
      </c>
      <c r="F2500" s="276">
        <v>0</v>
      </c>
      <c r="G2500" s="1043">
        <v>0</v>
      </c>
      <c r="H2500" s="276">
        <v>0</v>
      </c>
      <c r="I2500" s="276">
        <v>0</v>
      </c>
      <c r="J2500" s="276">
        <v>0</v>
      </c>
      <c r="K2500" s="276">
        <v>0</v>
      </c>
      <c r="L2500" s="276">
        <v>0</v>
      </c>
      <c r="M2500" s="276">
        <v>0</v>
      </c>
      <c r="N2500" s="276">
        <v>0</v>
      </c>
      <c r="O2500" s="276">
        <v>0</v>
      </c>
      <c r="P2500" s="276">
        <v>0</v>
      </c>
      <c r="Q2500" s="276">
        <v>0</v>
      </c>
      <c r="R2500" s="276">
        <v>0</v>
      </c>
      <c r="S2500" s="276">
        <v>0</v>
      </c>
      <c r="T2500" s="276">
        <v>0</v>
      </c>
      <c r="U2500" s="276">
        <v>0</v>
      </c>
      <c r="V2500" s="1044">
        <v>0</v>
      </c>
      <c r="W2500" s="276">
        <v>0</v>
      </c>
      <c r="X2500" s="276">
        <v>0</v>
      </c>
      <c r="Y2500" s="276">
        <v>0</v>
      </c>
      <c r="Z2500" s="276">
        <v>0</v>
      </c>
      <c r="AA2500" s="276">
        <v>0</v>
      </c>
      <c r="AB2500" s="276">
        <v>0</v>
      </c>
      <c r="AC2500" s="276">
        <v>0</v>
      </c>
      <c r="AD2500" s="448"/>
    </row>
    <row r="2501" spans="1:30" ht="20.399999999999999" customHeight="1">
      <c r="A2501" s="794"/>
      <c r="B2501" s="670" t="s">
        <v>4104</v>
      </c>
      <c r="C2501" s="276">
        <v>0</v>
      </c>
      <c r="D2501" s="276">
        <v>0</v>
      </c>
      <c r="E2501" s="276">
        <v>0</v>
      </c>
      <c r="F2501" s="276">
        <v>0</v>
      </c>
      <c r="G2501" s="1043">
        <v>0</v>
      </c>
      <c r="H2501" s="276">
        <v>0</v>
      </c>
      <c r="I2501" s="276">
        <v>0</v>
      </c>
      <c r="J2501" s="276">
        <v>0</v>
      </c>
      <c r="K2501" s="276">
        <v>0</v>
      </c>
      <c r="L2501" s="276">
        <v>0</v>
      </c>
      <c r="M2501" s="276">
        <v>0</v>
      </c>
      <c r="N2501" s="276">
        <v>0</v>
      </c>
      <c r="O2501" s="276">
        <v>0</v>
      </c>
      <c r="P2501" s="276">
        <v>0</v>
      </c>
      <c r="Q2501" s="276">
        <v>0</v>
      </c>
      <c r="R2501" s="276">
        <v>0</v>
      </c>
      <c r="S2501" s="276">
        <v>0</v>
      </c>
      <c r="T2501" s="276">
        <v>0</v>
      </c>
      <c r="U2501" s="276">
        <v>0</v>
      </c>
      <c r="V2501" s="1044">
        <v>0</v>
      </c>
      <c r="W2501" s="276">
        <v>0</v>
      </c>
      <c r="X2501" s="276">
        <v>0</v>
      </c>
      <c r="Y2501" s="276">
        <v>0</v>
      </c>
      <c r="Z2501" s="276">
        <v>0</v>
      </c>
      <c r="AA2501" s="276">
        <v>0</v>
      </c>
      <c r="AB2501" s="276">
        <v>0</v>
      </c>
      <c r="AC2501" s="276">
        <v>0</v>
      </c>
      <c r="AD2501" s="448"/>
    </row>
    <row r="2502" spans="1:30" ht="20.399999999999999" customHeight="1">
      <c r="A2502" s="407"/>
      <c r="B2502" s="407"/>
      <c r="C2502" s="407"/>
      <c r="D2502" s="407"/>
      <c r="E2502" s="407"/>
      <c r="F2502" s="407"/>
      <c r="G2502" s="407"/>
      <c r="H2502" s="407"/>
      <c r="I2502" s="407"/>
      <c r="J2502" s="407"/>
      <c r="K2502" s="407"/>
      <c r="L2502" s="407"/>
      <c r="M2502" s="407"/>
      <c r="N2502" s="407"/>
      <c r="O2502" s="407"/>
      <c r="P2502" s="407"/>
      <c r="Q2502" s="407"/>
      <c r="R2502" s="407"/>
      <c r="S2502" s="407"/>
      <c r="T2502" s="407"/>
      <c r="U2502" s="407"/>
      <c r="V2502" s="407"/>
      <c r="W2502" s="407"/>
      <c r="X2502" s="407"/>
      <c r="Y2502" s="407"/>
      <c r="Z2502" s="407"/>
      <c r="AA2502" s="407"/>
      <c r="AB2502" s="407"/>
      <c r="AC2502" s="407"/>
      <c r="AD2502" s="448"/>
    </row>
    <row r="2503" spans="1:30" ht="20.399999999999999" customHeight="1">
      <c r="A2503" s="796" t="s">
        <v>2714</v>
      </c>
      <c r="B2503" s="669" t="s">
        <v>2713</v>
      </c>
      <c r="C2503" s="275">
        <v>7</v>
      </c>
      <c r="D2503" s="275">
        <v>7</v>
      </c>
      <c r="E2503" s="275">
        <v>0</v>
      </c>
      <c r="F2503" s="275">
        <v>0</v>
      </c>
      <c r="G2503" s="1041">
        <v>100</v>
      </c>
      <c r="H2503" s="275">
        <v>0</v>
      </c>
      <c r="I2503" s="275">
        <v>0</v>
      </c>
      <c r="J2503" s="275">
        <v>0</v>
      </c>
      <c r="K2503" s="275">
        <v>0</v>
      </c>
      <c r="L2503" s="275">
        <v>0</v>
      </c>
      <c r="M2503" s="275">
        <v>0</v>
      </c>
      <c r="N2503" s="275">
        <v>0</v>
      </c>
      <c r="O2503" s="275">
        <v>0</v>
      </c>
      <c r="P2503" s="275">
        <v>0</v>
      </c>
      <c r="Q2503" s="275">
        <v>0</v>
      </c>
      <c r="R2503" s="275">
        <v>0</v>
      </c>
      <c r="S2503" s="275">
        <v>0</v>
      </c>
      <c r="T2503" s="275">
        <v>0</v>
      </c>
      <c r="U2503" s="275">
        <v>0</v>
      </c>
      <c r="V2503" s="1042">
        <v>1</v>
      </c>
      <c r="W2503" s="275">
        <v>1</v>
      </c>
      <c r="X2503" s="275">
        <v>0</v>
      </c>
      <c r="Y2503" s="275">
        <v>1</v>
      </c>
      <c r="Z2503" s="275">
        <v>1</v>
      </c>
      <c r="AA2503" s="275">
        <v>1</v>
      </c>
      <c r="AB2503" s="275">
        <v>2</v>
      </c>
      <c r="AC2503" s="275">
        <v>0</v>
      </c>
      <c r="AD2503" s="448"/>
    </row>
    <row r="2504" spans="1:30" ht="20.399999999999999" customHeight="1">
      <c r="A2504" s="794"/>
      <c r="B2504" s="670" t="s">
        <v>1468</v>
      </c>
      <c r="C2504" s="276">
        <v>4</v>
      </c>
      <c r="D2504" s="276">
        <v>4</v>
      </c>
      <c r="E2504" s="276">
        <v>0</v>
      </c>
      <c r="F2504" s="276">
        <v>0</v>
      </c>
      <c r="G2504" s="1043">
        <v>100</v>
      </c>
      <c r="H2504" s="276">
        <v>0</v>
      </c>
      <c r="I2504" s="276">
        <v>0</v>
      </c>
      <c r="J2504" s="276">
        <v>0</v>
      </c>
      <c r="K2504" s="276">
        <v>0</v>
      </c>
      <c r="L2504" s="276">
        <v>0</v>
      </c>
      <c r="M2504" s="276">
        <v>0</v>
      </c>
      <c r="N2504" s="276">
        <v>0</v>
      </c>
      <c r="O2504" s="276">
        <v>0</v>
      </c>
      <c r="P2504" s="276">
        <v>0</v>
      </c>
      <c r="Q2504" s="276">
        <v>0</v>
      </c>
      <c r="R2504" s="276">
        <v>0</v>
      </c>
      <c r="S2504" s="276">
        <v>0</v>
      </c>
      <c r="T2504" s="276">
        <v>0</v>
      </c>
      <c r="U2504" s="276">
        <v>0</v>
      </c>
      <c r="V2504" s="1044">
        <v>0</v>
      </c>
      <c r="W2504" s="276">
        <v>1</v>
      </c>
      <c r="X2504" s="276">
        <v>0</v>
      </c>
      <c r="Y2504" s="276">
        <v>1</v>
      </c>
      <c r="Z2504" s="276">
        <v>1</v>
      </c>
      <c r="AA2504" s="276">
        <v>0</v>
      </c>
      <c r="AB2504" s="276">
        <v>1</v>
      </c>
      <c r="AC2504" s="276">
        <v>0</v>
      </c>
      <c r="AD2504" s="448"/>
    </row>
    <row r="2505" spans="1:30" ht="20.399999999999999" customHeight="1">
      <c r="A2505" s="794"/>
      <c r="B2505" s="670" t="s">
        <v>1467</v>
      </c>
      <c r="C2505" s="276">
        <v>3</v>
      </c>
      <c r="D2505" s="276">
        <v>3</v>
      </c>
      <c r="E2505" s="276">
        <v>0</v>
      </c>
      <c r="F2505" s="276">
        <v>0</v>
      </c>
      <c r="G2505" s="1043">
        <v>100</v>
      </c>
      <c r="H2505" s="276">
        <v>0</v>
      </c>
      <c r="I2505" s="276">
        <v>0</v>
      </c>
      <c r="J2505" s="276">
        <v>0</v>
      </c>
      <c r="K2505" s="276">
        <v>0</v>
      </c>
      <c r="L2505" s="276">
        <v>0</v>
      </c>
      <c r="M2505" s="276">
        <v>0</v>
      </c>
      <c r="N2505" s="276">
        <v>0</v>
      </c>
      <c r="O2505" s="276">
        <v>0</v>
      </c>
      <c r="P2505" s="276">
        <v>0</v>
      </c>
      <c r="Q2505" s="276">
        <v>0</v>
      </c>
      <c r="R2505" s="276">
        <v>0</v>
      </c>
      <c r="S2505" s="276">
        <v>0</v>
      </c>
      <c r="T2505" s="276">
        <v>0</v>
      </c>
      <c r="U2505" s="276">
        <v>0</v>
      </c>
      <c r="V2505" s="1044">
        <v>1</v>
      </c>
      <c r="W2505" s="276">
        <v>0</v>
      </c>
      <c r="X2505" s="276">
        <v>0</v>
      </c>
      <c r="Y2505" s="276">
        <v>0</v>
      </c>
      <c r="Z2505" s="276">
        <v>0</v>
      </c>
      <c r="AA2505" s="276">
        <v>1</v>
      </c>
      <c r="AB2505" s="276">
        <v>1</v>
      </c>
      <c r="AC2505" s="276">
        <v>0</v>
      </c>
      <c r="AD2505" s="448"/>
    </row>
    <row r="2506" spans="1:30" ht="20.399999999999999" customHeight="1">
      <c r="A2506" s="794"/>
      <c r="B2506" s="670" t="s">
        <v>4104</v>
      </c>
      <c r="C2506" s="276">
        <v>0</v>
      </c>
      <c r="D2506" s="276">
        <v>0</v>
      </c>
      <c r="E2506" s="276">
        <v>0</v>
      </c>
      <c r="F2506" s="276">
        <v>0</v>
      </c>
      <c r="G2506" s="1043">
        <v>0</v>
      </c>
      <c r="H2506" s="276">
        <v>0</v>
      </c>
      <c r="I2506" s="276">
        <v>0</v>
      </c>
      <c r="J2506" s="276">
        <v>0</v>
      </c>
      <c r="K2506" s="276">
        <v>0</v>
      </c>
      <c r="L2506" s="276">
        <v>0</v>
      </c>
      <c r="M2506" s="276">
        <v>0</v>
      </c>
      <c r="N2506" s="276">
        <v>0</v>
      </c>
      <c r="O2506" s="276">
        <v>0</v>
      </c>
      <c r="P2506" s="276">
        <v>0</v>
      </c>
      <c r="Q2506" s="276">
        <v>0</v>
      </c>
      <c r="R2506" s="276">
        <v>0</v>
      </c>
      <c r="S2506" s="276">
        <v>0</v>
      </c>
      <c r="T2506" s="276">
        <v>0</v>
      </c>
      <c r="U2506" s="276">
        <v>0</v>
      </c>
      <c r="V2506" s="1044">
        <v>0</v>
      </c>
      <c r="W2506" s="276">
        <v>0</v>
      </c>
      <c r="X2506" s="276">
        <v>0</v>
      </c>
      <c r="Y2506" s="276">
        <v>0</v>
      </c>
      <c r="Z2506" s="276">
        <v>0</v>
      </c>
      <c r="AA2506" s="276">
        <v>0</v>
      </c>
      <c r="AB2506" s="276">
        <v>0</v>
      </c>
      <c r="AC2506" s="276">
        <v>0</v>
      </c>
      <c r="AD2506" s="448"/>
    </row>
    <row r="2507" spans="1:30" ht="20.399999999999999" customHeight="1">
      <c r="A2507" s="407"/>
      <c r="B2507" s="407"/>
      <c r="C2507" s="407"/>
      <c r="D2507" s="407"/>
      <c r="E2507" s="407"/>
      <c r="F2507" s="407"/>
      <c r="G2507" s="407"/>
      <c r="H2507" s="407"/>
      <c r="I2507" s="407"/>
      <c r="J2507" s="407"/>
      <c r="K2507" s="407"/>
      <c r="L2507" s="407"/>
      <c r="M2507" s="407"/>
      <c r="N2507" s="407"/>
      <c r="O2507" s="407"/>
      <c r="P2507" s="407"/>
      <c r="Q2507" s="407"/>
      <c r="R2507" s="407"/>
      <c r="S2507" s="407"/>
      <c r="T2507" s="407"/>
      <c r="U2507" s="407"/>
      <c r="V2507" s="407"/>
      <c r="W2507" s="407"/>
      <c r="X2507" s="407"/>
      <c r="Y2507" s="407"/>
      <c r="Z2507" s="407"/>
      <c r="AA2507" s="407"/>
      <c r="AB2507" s="407"/>
      <c r="AC2507" s="407"/>
      <c r="AD2507" s="448"/>
    </row>
    <row r="2508" spans="1:30" ht="20.399999999999999" customHeight="1">
      <c r="A2508" s="796" t="s">
        <v>2712</v>
      </c>
      <c r="B2508" s="669" t="s">
        <v>2711</v>
      </c>
      <c r="C2508" s="275">
        <v>2</v>
      </c>
      <c r="D2508" s="275">
        <v>2</v>
      </c>
      <c r="E2508" s="275">
        <v>0</v>
      </c>
      <c r="F2508" s="275">
        <v>0</v>
      </c>
      <c r="G2508" s="1041">
        <v>100</v>
      </c>
      <c r="H2508" s="275">
        <v>0</v>
      </c>
      <c r="I2508" s="275">
        <v>0</v>
      </c>
      <c r="J2508" s="275">
        <v>0</v>
      </c>
      <c r="K2508" s="275">
        <v>0</v>
      </c>
      <c r="L2508" s="275">
        <v>0</v>
      </c>
      <c r="M2508" s="275">
        <v>0</v>
      </c>
      <c r="N2508" s="275">
        <v>0</v>
      </c>
      <c r="O2508" s="275">
        <v>0</v>
      </c>
      <c r="P2508" s="275">
        <v>0</v>
      </c>
      <c r="Q2508" s="275">
        <v>0</v>
      </c>
      <c r="R2508" s="275">
        <v>0</v>
      </c>
      <c r="S2508" s="275">
        <v>0</v>
      </c>
      <c r="T2508" s="275">
        <v>0</v>
      </c>
      <c r="U2508" s="275">
        <v>0</v>
      </c>
      <c r="V2508" s="1042">
        <v>0</v>
      </c>
      <c r="W2508" s="275">
        <v>1</v>
      </c>
      <c r="X2508" s="275">
        <v>0</v>
      </c>
      <c r="Y2508" s="275">
        <v>0</v>
      </c>
      <c r="Z2508" s="275">
        <v>0</v>
      </c>
      <c r="AA2508" s="275">
        <v>0</v>
      </c>
      <c r="AB2508" s="275">
        <v>1</v>
      </c>
      <c r="AC2508" s="275">
        <v>0</v>
      </c>
      <c r="AD2508" s="448"/>
    </row>
    <row r="2509" spans="1:30" ht="20.399999999999999" customHeight="1">
      <c r="A2509" s="794"/>
      <c r="B2509" s="670" t="s">
        <v>1468</v>
      </c>
      <c r="C2509" s="276">
        <v>0</v>
      </c>
      <c r="D2509" s="276">
        <v>0</v>
      </c>
      <c r="E2509" s="276">
        <v>0</v>
      </c>
      <c r="F2509" s="276">
        <v>0</v>
      </c>
      <c r="G2509" s="1043">
        <v>0</v>
      </c>
      <c r="H2509" s="276">
        <v>0</v>
      </c>
      <c r="I2509" s="276">
        <v>0</v>
      </c>
      <c r="J2509" s="276">
        <v>0</v>
      </c>
      <c r="K2509" s="276">
        <v>0</v>
      </c>
      <c r="L2509" s="276">
        <v>0</v>
      </c>
      <c r="M2509" s="276">
        <v>0</v>
      </c>
      <c r="N2509" s="276">
        <v>0</v>
      </c>
      <c r="O2509" s="276">
        <v>0</v>
      </c>
      <c r="P2509" s="276">
        <v>0</v>
      </c>
      <c r="Q2509" s="276">
        <v>0</v>
      </c>
      <c r="R2509" s="276">
        <v>0</v>
      </c>
      <c r="S2509" s="276">
        <v>0</v>
      </c>
      <c r="T2509" s="276">
        <v>0</v>
      </c>
      <c r="U2509" s="276">
        <v>0</v>
      </c>
      <c r="V2509" s="1044">
        <v>0</v>
      </c>
      <c r="W2509" s="276">
        <v>0</v>
      </c>
      <c r="X2509" s="276">
        <v>0</v>
      </c>
      <c r="Y2509" s="276">
        <v>0</v>
      </c>
      <c r="Z2509" s="276">
        <v>0</v>
      </c>
      <c r="AA2509" s="276">
        <v>0</v>
      </c>
      <c r="AB2509" s="276">
        <v>0</v>
      </c>
      <c r="AC2509" s="276">
        <v>0</v>
      </c>
      <c r="AD2509" s="448"/>
    </row>
    <row r="2510" spans="1:30" ht="20.399999999999999" customHeight="1">
      <c r="A2510" s="794"/>
      <c r="B2510" s="670" t="s">
        <v>1467</v>
      </c>
      <c r="C2510" s="276">
        <v>2</v>
      </c>
      <c r="D2510" s="276">
        <v>2</v>
      </c>
      <c r="E2510" s="276">
        <v>0</v>
      </c>
      <c r="F2510" s="276">
        <v>0</v>
      </c>
      <c r="G2510" s="1043">
        <v>100</v>
      </c>
      <c r="H2510" s="276">
        <v>0</v>
      </c>
      <c r="I2510" s="276">
        <v>0</v>
      </c>
      <c r="J2510" s="276">
        <v>0</v>
      </c>
      <c r="K2510" s="276">
        <v>0</v>
      </c>
      <c r="L2510" s="276">
        <v>0</v>
      </c>
      <c r="M2510" s="276">
        <v>0</v>
      </c>
      <c r="N2510" s="276">
        <v>0</v>
      </c>
      <c r="O2510" s="276">
        <v>0</v>
      </c>
      <c r="P2510" s="276">
        <v>0</v>
      </c>
      <c r="Q2510" s="276">
        <v>0</v>
      </c>
      <c r="R2510" s="276">
        <v>0</v>
      </c>
      <c r="S2510" s="276">
        <v>0</v>
      </c>
      <c r="T2510" s="276">
        <v>0</v>
      </c>
      <c r="U2510" s="276">
        <v>0</v>
      </c>
      <c r="V2510" s="1044">
        <v>0</v>
      </c>
      <c r="W2510" s="276">
        <v>1</v>
      </c>
      <c r="X2510" s="276">
        <v>0</v>
      </c>
      <c r="Y2510" s="276">
        <v>0</v>
      </c>
      <c r="Z2510" s="276">
        <v>0</v>
      </c>
      <c r="AA2510" s="276">
        <v>0</v>
      </c>
      <c r="AB2510" s="276">
        <v>1</v>
      </c>
      <c r="AC2510" s="276">
        <v>0</v>
      </c>
      <c r="AD2510" s="448"/>
    </row>
    <row r="2511" spans="1:30" ht="20.399999999999999" customHeight="1">
      <c r="A2511" s="794"/>
      <c r="B2511" s="670" t="s">
        <v>4104</v>
      </c>
      <c r="C2511" s="276">
        <v>0</v>
      </c>
      <c r="D2511" s="276">
        <v>0</v>
      </c>
      <c r="E2511" s="276">
        <v>0</v>
      </c>
      <c r="F2511" s="276">
        <v>0</v>
      </c>
      <c r="G2511" s="1043">
        <v>0</v>
      </c>
      <c r="H2511" s="276">
        <v>0</v>
      </c>
      <c r="I2511" s="276">
        <v>0</v>
      </c>
      <c r="J2511" s="276">
        <v>0</v>
      </c>
      <c r="K2511" s="276">
        <v>0</v>
      </c>
      <c r="L2511" s="276">
        <v>0</v>
      </c>
      <c r="M2511" s="276">
        <v>0</v>
      </c>
      <c r="N2511" s="276">
        <v>0</v>
      </c>
      <c r="O2511" s="276">
        <v>0</v>
      </c>
      <c r="P2511" s="276">
        <v>0</v>
      </c>
      <c r="Q2511" s="276">
        <v>0</v>
      </c>
      <c r="R2511" s="276">
        <v>0</v>
      </c>
      <c r="S2511" s="276">
        <v>0</v>
      </c>
      <c r="T2511" s="276">
        <v>0</v>
      </c>
      <c r="U2511" s="276">
        <v>0</v>
      </c>
      <c r="V2511" s="1044">
        <v>0</v>
      </c>
      <c r="W2511" s="276">
        <v>0</v>
      </c>
      <c r="X2511" s="276">
        <v>0</v>
      </c>
      <c r="Y2511" s="276">
        <v>0</v>
      </c>
      <c r="Z2511" s="276">
        <v>0</v>
      </c>
      <c r="AA2511" s="276">
        <v>0</v>
      </c>
      <c r="AB2511" s="276">
        <v>0</v>
      </c>
      <c r="AC2511" s="276">
        <v>0</v>
      </c>
      <c r="AD2511" s="448"/>
    </row>
    <row r="2512" spans="1:30" ht="20.399999999999999" customHeight="1">
      <c r="A2512" s="407"/>
      <c r="B2512" s="407"/>
      <c r="C2512" s="407"/>
      <c r="D2512" s="407"/>
      <c r="E2512" s="407"/>
      <c r="F2512" s="407"/>
      <c r="G2512" s="407"/>
      <c r="H2512" s="407"/>
      <c r="I2512" s="407"/>
      <c r="J2512" s="407"/>
      <c r="K2512" s="407"/>
      <c r="L2512" s="407"/>
      <c r="M2512" s="407"/>
      <c r="N2512" s="407"/>
      <c r="O2512" s="407"/>
      <c r="P2512" s="407"/>
      <c r="Q2512" s="407"/>
      <c r="R2512" s="407"/>
      <c r="S2512" s="407"/>
      <c r="T2512" s="407"/>
      <c r="U2512" s="407"/>
      <c r="V2512" s="407"/>
      <c r="W2512" s="407"/>
      <c r="X2512" s="407"/>
      <c r="Y2512" s="407"/>
      <c r="Z2512" s="407"/>
      <c r="AA2512" s="407"/>
      <c r="AB2512" s="407"/>
      <c r="AC2512" s="407"/>
      <c r="AD2512" s="448"/>
    </row>
    <row r="2513" spans="1:30" ht="20.399999999999999" customHeight="1">
      <c r="A2513" s="796" t="s">
        <v>2710</v>
      </c>
      <c r="B2513" s="669" t="s">
        <v>2709</v>
      </c>
      <c r="C2513" s="275">
        <v>10</v>
      </c>
      <c r="D2513" s="275">
        <v>10</v>
      </c>
      <c r="E2513" s="275">
        <v>0</v>
      </c>
      <c r="F2513" s="275">
        <v>0</v>
      </c>
      <c r="G2513" s="1041">
        <v>100</v>
      </c>
      <c r="H2513" s="275">
        <v>0</v>
      </c>
      <c r="I2513" s="275">
        <v>0</v>
      </c>
      <c r="J2513" s="275">
        <v>0</v>
      </c>
      <c r="K2513" s="275">
        <v>0</v>
      </c>
      <c r="L2513" s="275">
        <v>0</v>
      </c>
      <c r="M2513" s="275">
        <v>0</v>
      </c>
      <c r="N2513" s="275">
        <v>0</v>
      </c>
      <c r="O2513" s="275">
        <v>0</v>
      </c>
      <c r="P2513" s="275">
        <v>0</v>
      </c>
      <c r="Q2513" s="275">
        <v>0</v>
      </c>
      <c r="R2513" s="275">
        <v>0</v>
      </c>
      <c r="S2513" s="275">
        <v>1</v>
      </c>
      <c r="T2513" s="275">
        <v>1</v>
      </c>
      <c r="U2513" s="275">
        <v>0</v>
      </c>
      <c r="V2513" s="1042">
        <v>0</v>
      </c>
      <c r="W2513" s="275">
        <v>1</v>
      </c>
      <c r="X2513" s="275">
        <v>1</v>
      </c>
      <c r="Y2513" s="275">
        <v>1</v>
      </c>
      <c r="Z2513" s="275">
        <v>2</v>
      </c>
      <c r="AA2513" s="275">
        <v>1</v>
      </c>
      <c r="AB2513" s="275">
        <v>1</v>
      </c>
      <c r="AC2513" s="275">
        <v>1</v>
      </c>
      <c r="AD2513" s="448"/>
    </row>
    <row r="2514" spans="1:30" ht="20.399999999999999" customHeight="1">
      <c r="A2514" s="794"/>
      <c r="B2514" s="670" t="s">
        <v>1468</v>
      </c>
      <c r="C2514" s="276">
        <v>7</v>
      </c>
      <c r="D2514" s="276">
        <v>7</v>
      </c>
      <c r="E2514" s="276">
        <v>0</v>
      </c>
      <c r="F2514" s="276">
        <v>0</v>
      </c>
      <c r="G2514" s="1043">
        <v>100</v>
      </c>
      <c r="H2514" s="276">
        <v>0</v>
      </c>
      <c r="I2514" s="276">
        <v>0</v>
      </c>
      <c r="J2514" s="276">
        <v>0</v>
      </c>
      <c r="K2514" s="276">
        <v>0</v>
      </c>
      <c r="L2514" s="276">
        <v>0</v>
      </c>
      <c r="M2514" s="276">
        <v>0</v>
      </c>
      <c r="N2514" s="276">
        <v>0</v>
      </c>
      <c r="O2514" s="276">
        <v>0</v>
      </c>
      <c r="P2514" s="276">
        <v>0</v>
      </c>
      <c r="Q2514" s="276">
        <v>0</v>
      </c>
      <c r="R2514" s="276">
        <v>0</v>
      </c>
      <c r="S2514" s="276">
        <v>1</v>
      </c>
      <c r="T2514" s="276">
        <v>1</v>
      </c>
      <c r="U2514" s="276">
        <v>0</v>
      </c>
      <c r="V2514" s="1044">
        <v>0</v>
      </c>
      <c r="W2514" s="276">
        <v>1</v>
      </c>
      <c r="X2514" s="276">
        <v>1</v>
      </c>
      <c r="Y2514" s="276">
        <v>0</v>
      </c>
      <c r="Z2514" s="276">
        <v>1</v>
      </c>
      <c r="AA2514" s="276">
        <v>1</v>
      </c>
      <c r="AB2514" s="276">
        <v>1</v>
      </c>
      <c r="AC2514" s="276">
        <v>0</v>
      </c>
      <c r="AD2514" s="448"/>
    </row>
    <row r="2515" spans="1:30" ht="20.399999999999999" customHeight="1">
      <c r="A2515" s="794"/>
      <c r="B2515" s="670" t="s">
        <v>1467</v>
      </c>
      <c r="C2515" s="276">
        <v>3</v>
      </c>
      <c r="D2515" s="276">
        <v>3</v>
      </c>
      <c r="E2515" s="276">
        <v>0</v>
      </c>
      <c r="F2515" s="276">
        <v>0</v>
      </c>
      <c r="G2515" s="1043">
        <v>100</v>
      </c>
      <c r="H2515" s="276">
        <v>0</v>
      </c>
      <c r="I2515" s="276">
        <v>0</v>
      </c>
      <c r="J2515" s="276">
        <v>0</v>
      </c>
      <c r="K2515" s="276">
        <v>0</v>
      </c>
      <c r="L2515" s="276">
        <v>0</v>
      </c>
      <c r="M2515" s="276">
        <v>0</v>
      </c>
      <c r="N2515" s="276">
        <v>0</v>
      </c>
      <c r="O2515" s="276">
        <v>0</v>
      </c>
      <c r="P2515" s="276">
        <v>0</v>
      </c>
      <c r="Q2515" s="276">
        <v>0</v>
      </c>
      <c r="R2515" s="276">
        <v>0</v>
      </c>
      <c r="S2515" s="276">
        <v>0</v>
      </c>
      <c r="T2515" s="276">
        <v>0</v>
      </c>
      <c r="U2515" s="276">
        <v>0</v>
      </c>
      <c r="V2515" s="1044">
        <v>0</v>
      </c>
      <c r="W2515" s="276">
        <v>0</v>
      </c>
      <c r="X2515" s="276">
        <v>0</v>
      </c>
      <c r="Y2515" s="276">
        <v>1</v>
      </c>
      <c r="Z2515" s="276">
        <v>1</v>
      </c>
      <c r="AA2515" s="276">
        <v>0</v>
      </c>
      <c r="AB2515" s="276">
        <v>0</v>
      </c>
      <c r="AC2515" s="276">
        <v>1</v>
      </c>
      <c r="AD2515" s="448"/>
    </row>
    <row r="2516" spans="1:30" ht="20.399999999999999" customHeight="1">
      <c r="A2516" s="794"/>
      <c r="B2516" s="670" t="s">
        <v>4104</v>
      </c>
      <c r="C2516" s="276">
        <v>0</v>
      </c>
      <c r="D2516" s="276">
        <v>0</v>
      </c>
      <c r="E2516" s="276">
        <v>0</v>
      </c>
      <c r="F2516" s="276">
        <v>0</v>
      </c>
      <c r="G2516" s="1043">
        <v>0</v>
      </c>
      <c r="H2516" s="276">
        <v>0</v>
      </c>
      <c r="I2516" s="276">
        <v>0</v>
      </c>
      <c r="J2516" s="276">
        <v>0</v>
      </c>
      <c r="K2516" s="276">
        <v>0</v>
      </c>
      <c r="L2516" s="276">
        <v>0</v>
      </c>
      <c r="M2516" s="276">
        <v>0</v>
      </c>
      <c r="N2516" s="276">
        <v>0</v>
      </c>
      <c r="O2516" s="276">
        <v>0</v>
      </c>
      <c r="P2516" s="276">
        <v>0</v>
      </c>
      <c r="Q2516" s="276">
        <v>0</v>
      </c>
      <c r="R2516" s="276">
        <v>0</v>
      </c>
      <c r="S2516" s="276">
        <v>0</v>
      </c>
      <c r="T2516" s="276">
        <v>0</v>
      </c>
      <c r="U2516" s="276">
        <v>0</v>
      </c>
      <c r="V2516" s="1044">
        <v>0</v>
      </c>
      <c r="W2516" s="276">
        <v>0</v>
      </c>
      <c r="X2516" s="276">
        <v>0</v>
      </c>
      <c r="Y2516" s="276">
        <v>0</v>
      </c>
      <c r="Z2516" s="276">
        <v>0</v>
      </c>
      <c r="AA2516" s="276">
        <v>0</v>
      </c>
      <c r="AB2516" s="276">
        <v>0</v>
      </c>
      <c r="AC2516" s="276">
        <v>0</v>
      </c>
      <c r="AD2516" s="448"/>
    </row>
    <row r="2517" spans="1:30" ht="20.399999999999999" customHeight="1">
      <c r="A2517" s="407"/>
      <c r="B2517" s="407"/>
      <c r="C2517" s="407"/>
      <c r="D2517" s="407"/>
      <c r="E2517" s="407"/>
      <c r="F2517" s="407"/>
      <c r="G2517" s="407"/>
      <c r="H2517" s="407"/>
      <c r="I2517" s="407"/>
      <c r="J2517" s="407"/>
      <c r="K2517" s="407"/>
      <c r="L2517" s="407"/>
      <c r="M2517" s="407"/>
      <c r="N2517" s="407"/>
      <c r="O2517" s="407"/>
      <c r="P2517" s="407"/>
      <c r="Q2517" s="407"/>
      <c r="R2517" s="407"/>
      <c r="S2517" s="407"/>
      <c r="T2517" s="407"/>
      <c r="U2517" s="407"/>
      <c r="V2517" s="407"/>
      <c r="W2517" s="407"/>
      <c r="X2517" s="407"/>
      <c r="Y2517" s="407"/>
      <c r="Z2517" s="407"/>
      <c r="AA2517" s="407"/>
      <c r="AB2517" s="407"/>
      <c r="AC2517" s="407"/>
      <c r="AD2517" s="448"/>
    </row>
    <row r="2518" spans="1:30" ht="20.399999999999999" customHeight="1">
      <c r="A2518" s="796" t="s">
        <v>2708</v>
      </c>
      <c r="B2518" s="669" t="s">
        <v>2707</v>
      </c>
      <c r="C2518" s="275">
        <v>43</v>
      </c>
      <c r="D2518" s="275">
        <v>43</v>
      </c>
      <c r="E2518" s="275">
        <v>0</v>
      </c>
      <c r="F2518" s="275">
        <v>0</v>
      </c>
      <c r="G2518" s="1041">
        <v>100</v>
      </c>
      <c r="H2518" s="275">
        <v>0</v>
      </c>
      <c r="I2518" s="275">
        <v>0</v>
      </c>
      <c r="J2518" s="275">
        <v>0</v>
      </c>
      <c r="K2518" s="275">
        <v>0</v>
      </c>
      <c r="L2518" s="275">
        <v>0</v>
      </c>
      <c r="M2518" s="275">
        <v>0</v>
      </c>
      <c r="N2518" s="275">
        <v>0</v>
      </c>
      <c r="O2518" s="275">
        <v>0</v>
      </c>
      <c r="P2518" s="275">
        <v>0</v>
      </c>
      <c r="Q2518" s="275">
        <v>0</v>
      </c>
      <c r="R2518" s="275">
        <v>1</v>
      </c>
      <c r="S2518" s="275">
        <v>0</v>
      </c>
      <c r="T2518" s="275">
        <v>1</v>
      </c>
      <c r="U2518" s="275">
        <v>0</v>
      </c>
      <c r="V2518" s="1042">
        <v>9</v>
      </c>
      <c r="W2518" s="275">
        <v>3</v>
      </c>
      <c r="X2518" s="275">
        <v>5</v>
      </c>
      <c r="Y2518" s="275">
        <v>4</v>
      </c>
      <c r="Z2518" s="275">
        <v>7</v>
      </c>
      <c r="AA2518" s="275">
        <v>4</v>
      </c>
      <c r="AB2518" s="275">
        <v>6</v>
      </c>
      <c r="AC2518" s="275">
        <v>3</v>
      </c>
      <c r="AD2518" s="448"/>
    </row>
    <row r="2519" spans="1:30" ht="20.399999999999999" customHeight="1">
      <c r="A2519" s="794"/>
      <c r="B2519" s="670" t="s">
        <v>1468</v>
      </c>
      <c r="C2519" s="276">
        <v>13</v>
      </c>
      <c r="D2519" s="276">
        <v>13</v>
      </c>
      <c r="E2519" s="276">
        <v>0</v>
      </c>
      <c r="F2519" s="276">
        <v>0</v>
      </c>
      <c r="G2519" s="1043">
        <v>100</v>
      </c>
      <c r="H2519" s="276">
        <v>0</v>
      </c>
      <c r="I2519" s="276">
        <v>0</v>
      </c>
      <c r="J2519" s="276">
        <v>0</v>
      </c>
      <c r="K2519" s="276">
        <v>0</v>
      </c>
      <c r="L2519" s="276">
        <v>0</v>
      </c>
      <c r="M2519" s="276">
        <v>0</v>
      </c>
      <c r="N2519" s="276">
        <v>0</v>
      </c>
      <c r="O2519" s="276">
        <v>0</v>
      </c>
      <c r="P2519" s="276">
        <v>0</v>
      </c>
      <c r="Q2519" s="276">
        <v>0</v>
      </c>
      <c r="R2519" s="276">
        <v>0</v>
      </c>
      <c r="S2519" s="276">
        <v>0</v>
      </c>
      <c r="T2519" s="276">
        <v>0</v>
      </c>
      <c r="U2519" s="276">
        <v>0</v>
      </c>
      <c r="V2519" s="1044">
        <v>3</v>
      </c>
      <c r="W2519" s="276">
        <v>1</v>
      </c>
      <c r="X2519" s="276">
        <v>3</v>
      </c>
      <c r="Y2519" s="276">
        <v>2</v>
      </c>
      <c r="Z2519" s="276">
        <v>2</v>
      </c>
      <c r="AA2519" s="276">
        <v>1</v>
      </c>
      <c r="AB2519" s="276">
        <v>1</v>
      </c>
      <c r="AC2519" s="276">
        <v>0</v>
      </c>
      <c r="AD2519" s="448"/>
    </row>
    <row r="2520" spans="1:30" ht="20.399999999999999" customHeight="1">
      <c r="A2520" s="794"/>
      <c r="B2520" s="670" t="s">
        <v>1467</v>
      </c>
      <c r="C2520" s="276">
        <v>30</v>
      </c>
      <c r="D2520" s="276">
        <v>30</v>
      </c>
      <c r="E2520" s="276">
        <v>0</v>
      </c>
      <c r="F2520" s="276">
        <v>0</v>
      </c>
      <c r="G2520" s="1043">
        <v>100</v>
      </c>
      <c r="H2520" s="276">
        <v>0</v>
      </c>
      <c r="I2520" s="276">
        <v>0</v>
      </c>
      <c r="J2520" s="276">
        <v>0</v>
      </c>
      <c r="K2520" s="276">
        <v>0</v>
      </c>
      <c r="L2520" s="276">
        <v>0</v>
      </c>
      <c r="M2520" s="276">
        <v>0</v>
      </c>
      <c r="N2520" s="276">
        <v>0</v>
      </c>
      <c r="O2520" s="276">
        <v>0</v>
      </c>
      <c r="P2520" s="276">
        <v>0</v>
      </c>
      <c r="Q2520" s="276">
        <v>0</v>
      </c>
      <c r="R2520" s="276">
        <v>1</v>
      </c>
      <c r="S2520" s="276">
        <v>0</v>
      </c>
      <c r="T2520" s="276">
        <v>1</v>
      </c>
      <c r="U2520" s="276">
        <v>0</v>
      </c>
      <c r="V2520" s="1044">
        <v>6</v>
      </c>
      <c r="W2520" s="276">
        <v>2</v>
      </c>
      <c r="X2520" s="276">
        <v>2</v>
      </c>
      <c r="Y2520" s="276">
        <v>2</v>
      </c>
      <c r="Z2520" s="276">
        <v>5</v>
      </c>
      <c r="AA2520" s="276">
        <v>3</v>
      </c>
      <c r="AB2520" s="276">
        <v>5</v>
      </c>
      <c r="AC2520" s="276">
        <v>3</v>
      </c>
      <c r="AD2520" s="448"/>
    </row>
    <row r="2521" spans="1:30" ht="20.399999999999999" customHeight="1">
      <c r="A2521" s="794"/>
      <c r="B2521" s="670" t="s">
        <v>4104</v>
      </c>
      <c r="C2521" s="276">
        <v>0</v>
      </c>
      <c r="D2521" s="276">
        <v>0</v>
      </c>
      <c r="E2521" s="276">
        <v>0</v>
      </c>
      <c r="F2521" s="276">
        <v>0</v>
      </c>
      <c r="G2521" s="1043">
        <v>0</v>
      </c>
      <c r="H2521" s="276">
        <v>0</v>
      </c>
      <c r="I2521" s="276">
        <v>0</v>
      </c>
      <c r="J2521" s="276">
        <v>0</v>
      </c>
      <c r="K2521" s="276">
        <v>0</v>
      </c>
      <c r="L2521" s="276">
        <v>0</v>
      </c>
      <c r="M2521" s="276">
        <v>0</v>
      </c>
      <c r="N2521" s="276">
        <v>0</v>
      </c>
      <c r="O2521" s="276">
        <v>0</v>
      </c>
      <c r="P2521" s="276">
        <v>0</v>
      </c>
      <c r="Q2521" s="276">
        <v>0</v>
      </c>
      <c r="R2521" s="276">
        <v>0</v>
      </c>
      <c r="S2521" s="276">
        <v>0</v>
      </c>
      <c r="T2521" s="276">
        <v>0</v>
      </c>
      <c r="U2521" s="276">
        <v>0</v>
      </c>
      <c r="V2521" s="1044">
        <v>0</v>
      </c>
      <c r="W2521" s="276">
        <v>0</v>
      </c>
      <c r="X2521" s="276">
        <v>0</v>
      </c>
      <c r="Y2521" s="276">
        <v>0</v>
      </c>
      <c r="Z2521" s="276">
        <v>0</v>
      </c>
      <c r="AA2521" s="276">
        <v>0</v>
      </c>
      <c r="AB2521" s="276">
        <v>0</v>
      </c>
      <c r="AC2521" s="276">
        <v>0</v>
      </c>
      <c r="AD2521" s="448"/>
    </row>
    <row r="2522" spans="1:30" ht="20.399999999999999" customHeight="1">
      <c r="A2522" s="407"/>
      <c r="B2522" s="407"/>
      <c r="C2522" s="407"/>
      <c r="D2522" s="407"/>
      <c r="E2522" s="407"/>
      <c r="F2522" s="407"/>
      <c r="G2522" s="407"/>
      <c r="H2522" s="407"/>
      <c r="I2522" s="407"/>
      <c r="J2522" s="407"/>
      <c r="K2522" s="407"/>
      <c r="L2522" s="407"/>
      <c r="M2522" s="407"/>
      <c r="N2522" s="407"/>
      <c r="O2522" s="407"/>
      <c r="P2522" s="407"/>
      <c r="Q2522" s="407"/>
      <c r="R2522" s="407"/>
      <c r="S2522" s="407"/>
      <c r="T2522" s="407"/>
      <c r="U2522" s="407"/>
      <c r="V2522" s="407"/>
      <c r="W2522" s="407"/>
      <c r="X2522" s="407"/>
      <c r="Y2522" s="407"/>
      <c r="Z2522" s="407"/>
      <c r="AA2522" s="407"/>
      <c r="AB2522" s="407"/>
      <c r="AC2522" s="407"/>
      <c r="AD2522" s="448"/>
    </row>
    <row r="2523" spans="1:30" ht="20.399999999999999" customHeight="1">
      <c r="A2523" s="796" t="s">
        <v>2706</v>
      </c>
      <c r="B2523" s="669" t="s">
        <v>2705</v>
      </c>
      <c r="C2523" s="275">
        <v>3</v>
      </c>
      <c r="D2523" s="275">
        <v>3</v>
      </c>
      <c r="E2523" s="275">
        <v>0</v>
      </c>
      <c r="F2523" s="275">
        <v>0</v>
      </c>
      <c r="G2523" s="1041">
        <v>100</v>
      </c>
      <c r="H2523" s="275">
        <v>0</v>
      </c>
      <c r="I2523" s="275">
        <v>0</v>
      </c>
      <c r="J2523" s="275">
        <v>0</v>
      </c>
      <c r="K2523" s="275">
        <v>0</v>
      </c>
      <c r="L2523" s="275">
        <v>0</v>
      </c>
      <c r="M2523" s="275">
        <v>0</v>
      </c>
      <c r="N2523" s="275">
        <v>0</v>
      </c>
      <c r="O2523" s="275">
        <v>0</v>
      </c>
      <c r="P2523" s="275">
        <v>0</v>
      </c>
      <c r="Q2523" s="275">
        <v>0</v>
      </c>
      <c r="R2523" s="275">
        <v>0</v>
      </c>
      <c r="S2523" s="275">
        <v>0</v>
      </c>
      <c r="T2523" s="275">
        <v>0</v>
      </c>
      <c r="U2523" s="275">
        <v>0</v>
      </c>
      <c r="V2523" s="1042">
        <v>0</v>
      </c>
      <c r="W2523" s="275">
        <v>0</v>
      </c>
      <c r="X2523" s="275">
        <v>0</v>
      </c>
      <c r="Y2523" s="275">
        <v>0</v>
      </c>
      <c r="Z2523" s="275">
        <v>0</v>
      </c>
      <c r="AA2523" s="275">
        <v>0</v>
      </c>
      <c r="AB2523" s="275">
        <v>2</v>
      </c>
      <c r="AC2523" s="275">
        <v>1</v>
      </c>
      <c r="AD2523" s="448"/>
    </row>
    <row r="2524" spans="1:30" ht="20.399999999999999" customHeight="1">
      <c r="A2524" s="794"/>
      <c r="B2524" s="670" t="s">
        <v>1468</v>
      </c>
      <c r="C2524" s="276">
        <v>0</v>
      </c>
      <c r="D2524" s="276">
        <v>0</v>
      </c>
      <c r="E2524" s="276">
        <v>0</v>
      </c>
      <c r="F2524" s="276">
        <v>0</v>
      </c>
      <c r="G2524" s="1043">
        <v>0</v>
      </c>
      <c r="H2524" s="276">
        <v>0</v>
      </c>
      <c r="I2524" s="276">
        <v>0</v>
      </c>
      <c r="J2524" s="276">
        <v>0</v>
      </c>
      <c r="K2524" s="276">
        <v>0</v>
      </c>
      <c r="L2524" s="276">
        <v>0</v>
      </c>
      <c r="M2524" s="276">
        <v>0</v>
      </c>
      <c r="N2524" s="276">
        <v>0</v>
      </c>
      <c r="O2524" s="276">
        <v>0</v>
      </c>
      <c r="P2524" s="276">
        <v>0</v>
      </c>
      <c r="Q2524" s="276">
        <v>0</v>
      </c>
      <c r="R2524" s="276">
        <v>0</v>
      </c>
      <c r="S2524" s="276">
        <v>0</v>
      </c>
      <c r="T2524" s="276">
        <v>0</v>
      </c>
      <c r="U2524" s="276">
        <v>0</v>
      </c>
      <c r="V2524" s="1044">
        <v>0</v>
      </c>
      <c r="W2524" s="276">
        <v>0</v>
      </c>
      <c r="X2524" s="276">
        <v>0</v>
      </c>
      <c r="Y2524" s="276">
        <v>0</v>
      </c>
      <c r="Z2524" s="276">
        <v>0</v>
      </c>
      <c r="AA2524" s="276">
        <v>0</v>
      </c>
      <c r="AB2524" s="276">
        <v>0</v>
      </c>
      <c r="AC2524" s="276">
        <v>0</v>
      </c>
      <c r="AD2524" s="448"/>
    </row>
    <row r="2525" spans="1:30" ht="20.399999999999999" customHeight="1">
      <c r="A2525" s="794"/>
      <c r="B2525" s="670" t="s">
        <v>1467</v>
      </c>
      <c r="C2525" s="276">
        <v>3</v>
      </c>
      <c r="D2525" s="276">
        <v>3</v>
      </c>
      <c r="E2525" s="276">
        <v>0</v>
      </c>
      <c r="F2525" s="276">
        <v>0</v>
      </c>
      <c r="G2525" s="1043">
        <v>100</v>
      </c>
      <c r="H2525" s="276">
        <v>0</v>
      </c>
      <c r="I2525" s="276">
        <v>0</v>
      </c>
      <c r="J2525" s="276">
        <v>0</v>
      </c>
      <c r="K2525" s="276">
        <v>0</v>
      </c>
      <c r="L2525" s="276">
        <v>0</v>
      </c>
      <c r="M2525" s="276">
        <v>0</v>
      </c>
      <c r="N2525" s="276">
        <v>0</v>
      </c>
      <c r="O2525" s="276">
        <v>0</v>
      </c>
      <c r="P2525" s="276">
        <v>0</v>
      </c>
      <c r="Q2525" s="276">
        <v>0</v>
      </c>
      <c r="R2525" s="276">
        <v>0</v>
      </c>
      <c r="S2525" s="276">
        <v>0</v>
      </c>
      <c r="T2525" s="276">
        <v>0</v>
      </c>
      <c r="U2525" s="276">
        <v>0</v>
      </c>
      <c r="V2525" s="1044">
        <v>0</v>
      </c>
      <c r="W2525" s="276">
        <v>0</v>
      </c>
      <c r="X2525" s="276">
        <v>0</v>
      </c>
      <c r="Y2525" s="276">
        <v>0</v>
      </c>
      <c r="Z2525" s="276">
        <v>0</v>
      </c>
      <c r="AA2525" s="276">
        <v>0</v>
      </c>
      <c r="AB2525" s="276">
        <v>2</v>
      </c>
      <c r="AC2525" s="276">
        <v>1</v>
      </c>
      <c r="AD2525" s="448"/>
    </row>
    <row r="2526" spans="1:30" ht="20.399999999999999" customHeight="1">
      <c r="A2526" s="794"/>
      <c r="B2526" s="670" t="s">
        <v>4104</v>
      </c>
      <c r="C2526" s="276">
        <v>0</v>
      </c>
      <c r="D2526" s="276">
        <v>0</v>
      </c>
      <c r="E2526" s="276">
        <v>0</v>
      </c>
      <c r="F2526" s="276">
        <v>0</v>
      </c>
      <c r="G2526" s="1043">
        <v>0</v>
      </c>
      <c r="H2526" s="276">
        <v>0</v>
      </c>
      <c r="I2526" s="276">
        <v>0</v>
      </c>
      <c r="J2526" s="276">
        <v>0</v>
      </c>
      <c r="K2526" s="276">
        <v>0</v>
      </c>
      <c r="L2526" s="276">
        <v>0</v>
      </c>
      <c r="M2526" s="276">
        <v>0</v>
      </c>
      <c r="N2526" s="276">
        <v>0</v>
      </c>
      <c r="O2526" s="276">
        <v>0</v>
      </c>
      <c r="P2526" s="276">
        <v>0</v>
      </c>
      <c r="Q2526" s="276">
        <v>0</v>
      </c>
      <c r="R2526" s="276">
        <v>0</v>
      </c>
      <c r="S2526" s="276">
        <v>0</v>
      </c>
      <c r="T2526" s="276">
        <v>0</v>
      </c>
      <c r="U2526" s="276">
        <v>0</v>
      </c>
      <c r="V2526" s="1044">
        <v>0</v>
      </c>
      <c r="W2526" s="276">
        <v>0</v>
      </c>
      <c r="X2526" s="276">
        <v>0</v>
      </c>
      <c r="Y2526" s="276">
        <v>0</v>
      </c>
      <c r="Z2526" s="276">
        <v>0</v>
      </c>
      <c r="AA2526" s="276">
        <v>0</v>
      </c>
      <c r="AB2526" s="276">
        <v>0</v>
      </c>
      <c r="AC2526" s="276">
        <v>0</v>
      </c>
      <c r="AD2526" s="448"/>
    </row>
    <row r="2527" spans="1:30" ht="20.399999999999999" customHeight="1">
      <c r="A2527" s="407"/>
      <c r="B2527" s="407"/>
      <c r="C2527" s="407"/>
      <c r="D2527" s="407"/>
      <c r="E2527" s="407"/>
      <c r="F2527" s="407"/>
      <c r="G2527" s="407"/>
      <c r="H2527" s="407"/>
      <c r="I2527" s="407"/>
      <c r="J2527" s="407"/>
      <c r="K2527" s="407"/>
      <c r="L2527" s="407"/>
      <c r="M2527" s="407"/>
      <c r="N2527" s="407"/>
      <c r="O2527" s="407"/>
      <c r="P2527" s="407"/>
      <c r="Q2527" s="407"/>
      <c r="R2527" s="407"/>
      <c r="S2527" s="407"/>
      <c r="T2527" s="407"/>
      <c r="U2527" s="407"/>
      <c r="V2527" s="407"/>
      <c r="W2527" s="407"/>
      <c r="X2527" s="407"/>
      <c r="Y2527" s="407"/>
      <c r="Z2527" s="407"/>
      <c r="AA2527" s="407"/>
      <c r="AB2527" s="407"/>
      <c r="AC2527" s="407"/>
      <c r="AD2527" s="448"/>
    </row>
    <row r="2528" spans="1:30" ht="20.399999999999999" customHeight="1">
      <c r="A2528" s="796" t="s">
        <v>4807</v>
      </c>
      <c r="B2528" s="669" t="s">
        <v>4808</v>
      </c>
      <c r="C2528" s="275">
        <v>1</v>
      </c>
      <c r="D2528" s="275">
        <v>1</v>
      </c>
      <c r="E2528" s="275">
        <v>0</v>
      </c>
      <c r="F2528" s="275">
        <v>0</v>
      </c>
      <c r="G2528" s="1041">
        <v>100</v>
      </c>
      <c r="H2528" s="275">
        <v>0</v>
      </c>
      <c r="I2528" s="275">
        <v>0</v>
      </c>
      <c r="J2528" s="275">
        <v>0</v>
      </c>
      <c r="K2528" s="275">
        <v>0</v>
      </c>
      <c r="L2528" s="275">
        <v>0</v>
      </c>
      <c r="M2528" s="275">
        <v>0</v>
      </c>
      <c r="N2528" s="275">
        <v>0</v>
      </c>
      <c r="O2528" s="275">
        <v>0</v>
      </c>
      <c r="P2528" s="275">
        <v>0</v>
      </c>
      <c r="Q2528" s="275">
        <v>0</v>
      </c>
      <c r="R2528" s="275">
        <v>0</v>
      </c>
      <c r="S2528" s="275">
        <v>0</v>
      </c>
      <c r="T2528" s="275">
        <v>0</v>
      </c>
      <c r="U2528" s="275">
        <v>0</v>
      </c>
      <c r="V2528" s="1042">
        <v>0</v>
      </c>
      <c r="W2528" s="275">
        <v>0</v>
      </c>
      <c r="X2528" s="275">
        <v>0</v>
      </c>
      <c r="Y2528" s="275">
        <v>1</v>
      </c>
      <c r="Z2528" s="275">
        <v>0</v>
      </c>
      <c r="AA2528" s="275">
        <v>0</v>
      </c>
      <c r="AB2528" s="275">
        <v>0</v>
      </c>
      <c r="AC2528" s="275">
        <v>0</v>
      </c>
      <c r="AD2528" s="448"/>
    </row>
    <row r="2529" spans="1:30" ht="20.399999999999999" customHeight="1">
      <c r="A2529" s="794"/>
      <c r="B2529" s="670" t="s">
        <v>1468</v>
      </c>
      <c r="C2529" s="276">
        <v>0</v>
      </c>
      <c r="D2529" s="276">
        <v>0</v>
      </c>
      <c r="E2529" s="276">
        <v>0</v>
      </c>
      <c r="F2529" s="276">
        <v>0</v>
      </c>
      <c r="G2529" s="1043">
        <v>0</v>
      </c>
      <c r="H2529" s="276">
        <v>0</v>
      </c>
      <c r="I2529" s="276">
        <v>0</v>
      </c>
      <c r="J2529" s="276">
        <v>0</v>
      </c>
      <c r="K2529" s="276">
        <v>0</v>
      </c>
      <c r="L2529" s="276">
        <v>0</v>
      </c>
      <c r="M2529" s="276">
        <v>0</v>
      </c>
      <c r="N2529" s="276">
        <v>0</v>
      </c>
      <c r="O2529" s="276">
        <v>0</v>
      </c>
      <c r="P2529" s="276">
        <v>0</v>
      </c>
      <c r="Q2529" s="276">
        <v>0</v>
      </c>
      <c r="R2529" s="276">
        <v>0</v>
      </c>
      <c r="S2529" s="276">
        <v>0</v>
      </c>
      <c r="T2529" s="276">
        <v>0</v>
      </c>
      <c r="U2529" s="276">
        <v>0</v>
      </c>
      <c r="V2529" s="1044">
        <v>0</v>
      </c>
      <c r="W2529" s="276">
        <v>0</v>
      </c>
      <c r="X2529" s="276">
        <v>0</v>
      </c>
      <c r="Y2529" s="276">
        <v>0</v>
      </c>
      <c r="Z2529" s="276">
        <v>0</v>
      </c>
      <c r="AA2529" s="276">
        <v>0</v>
      </c>
      <c r="AB2529" s="276">
        <v>0</v>
      </c>
      <c r="AC2529" s="276">
        <v>0</v>
      </c>
      <c r="AD2529" s="448"/>
    </row>
    <row r="2530" spans="1:30" ht="20.399999999999999" customHeight="1">
      <c r="A2530" s="794"/>
      <c r="B2530" s="670" t="s">
        <v>1467</v>
      </c>
      <c r="C2530" s="276">
        <v>1</v>
      </c>
      <c r="D2530" s="276">
        <v>1</v>
      </c>
      <c r="E2530" s="276">
        <v>0</v>
      </c>
      <c r="F2530" s="276">
        <v>0</v>
      </c>
      <c r="G2530" s="1043">
        <v>100</v>
      </c>
      <c r="H2530" s="276">
        <v>0</v>
      </c>
      <c r="I2530" s="276">
        <v>0</v>
      </c>
      <c r="J2530" s="276">
        <v>0</v>
      </c>
      <c r="K2530" s="276">
        <v>0</v>
      </c>
      <c r="L2530" s="276">
        <v>0</v>
      </c>
      <c r="M2530" s="276">
        <v>0</v>
      </c>
      <c r="N2530" s="276">
        <v>0</v>
      </c>
      <c r="O2530" s="276">
        <v>0</v>
      </c>
      <c r="P2530" s="276">
        <v>0</v>
      </c>
      <c r="Q2530" s="276">
        <v>0</v>
      </c>
      <c r="R2530" s="276">
        <v>0</v>
      </c>
      <c r="S2530" s="276">
        <v>0</v>
      </c>
      <c r="T2530" s="276">
        <v>0</v>
      </c>
      <c r="U2530" s="276">
        <v>0</v>
      </c>
      <c r="V2530" s="1044">
        <v>0</v>
      </c>
      <c r="W2530" s="276">
        <v>0</v>
      </c>
      <c r="X2530" s="276">
        <v>0</v>
      </c>
      <c r="Y2530" s="276">
        <v>1</v>
      </c>
      <c r="Z2530" s="276">
        <v>0</v>
      </c>
      <c r="AA2530" s="276">
        <v>0</v>
      </c>
      <c r="AB2530" s="276">
        <v>0</v>
      </c>
      <c r="AC2530" s="276">
        <v>0</v>
      </c>
      <c r="AD2530" s="448"/>
    </row>
    <row r="2531" spans="1:30" ht="20.399999999999999" customHeight="1">
      <c r="A2531" s="794"/>
      <c r="B2531" s="670" t="s">
        <v>4104</v>
      </c>
      <c r="C2531" s="276">
        <v>0</v>
      </c>
      <c r="D2531" s="276">
        <v>0</v>
      </c>
      <c r="E2531" s="276">
        <v>0</v>
      </c>
      <c r="F2531" s="276">
        <v>0</v>
      </c>
      <c r="G2531" s="1043">
        <v>0</v>
      </c>
      <c r="H2531" s="276">
        <v>0</v>
      </c>
      <c r="I2531" s="276">
        <v>0</v>
      </c>
      <c r="J2531" s="276">
        <v>0</v>
      </c>
      <c r="K2531" s="276">
        <v>0</v>
      </c>
      <c r="L2531" s="276">
        <v>0</v>
      </c>
      <c r="M2531" s="276">
        <v>0</v>
      </c>
      <c r="N2531" s="276">
        <v>0</v>
      </c>
      <c r="O2531" s="276">
        <v>0</v>
      </c>
      <c r="P2531" s="276">
        <v>0</v>
      </c>
      <c r="Q2531" s="276">
        <v>0</v>
      </c>
      <c r="R2531" s="276">
        <v>0</v>
      </c>
      <c r="S2531" s="276">
        <v>0</v>
      </c>
      <c r="T2531" s="276">
        <v>0</v>
      </c>
      <c r="U2531" s="276">
        <v>0</v>
      </c>
      <c r="V2531" s="1044">
        <v>0</v>
      </c>
      <c r="W2531" s="276">
        <v>0</v>
      </c>
      <c r="X2531" s="276">
        <v>0</v>
      </c>
      <c r="Y2531" s="276">
        <v>0</v>
      </c>
      <c r="Z2531" s="276">
        <v>0</v>
      </c>
      <c r="AA2531" s="276">
        <v>0</v>
      </c>
      <c r="AB2531" s="276">
        <v>0</v>
      </c>
      <c r="AC2531" s="276">
        <v>0</v>
      </c>
      <c r="AD2531" s="448"/>
    </row>
    <row r="2532" spans="1:30" ht="20.399999999999999" customHeight="1">
      <c r="A2532" s="407"/>
      <c r="B2532" s="407"/>
      <c r="C2532" s="407"/>
      <c r="D2532" s="407"/>
      <c r="E2532" s="407"/>
      <c r="F2532" s="407"/>
      <c r="G2532" s="407"/>
      <c r="H2532" s="407"/>
      <c r="I2532" s="407"/>
      <c r="J2532" s="407"/>
      <c r="K2532" s="407"/>
      <c r="L2532" s="407"/>
      <c r="M2532" s="407"/>
      <c r="N2532" s="407"/>
      <c r="O2532" s="407"/>
      <c r="P2532" s="407"/>
      <c r="Q2532" s="407"/>
      <c r="R2532" s="407"/>
      <c r="S2532" s="407"/>
      <c r="T2532" s="407"/>
      <c r="U2532" s="407"/>
      <c r="V2532" s="407"/>
      <c r="W2532" s="407"/>
      <c r="X2532" s="407"/>
      <c r="Y2532" s="407"/>
      <c r="Z2532" s="407"/>
      <c r="AA2532" s="407"/>
      <c r="AB2532" s="407"/>
      <c r="AC2532" s="407"/>
      <c r="AD2532" s="448"/>
    </row>
    <row r="2533" spans="1:30" ht="20.399999999999999" customHeight="1">
      <c r="A2533" s="796" t="s">
        <v>2704</v>
      </c>
      <c r="B2533" s="669" t="s">
        <v>2703</v>
      </c>
      <c r="C2533" s="275">
        <v>31</v>
      </c>
      <c r="D2533" s="275">
        <v>31</v>
      </c>
      <c r="E2533" s="275">
        <v>0</v>
      </c>
      <c r="F2533" s="275">
        <v>0</v>
      </c>
      <c r="G2533" s="1041">
        <v>100</v>
      </c>
      <c r="H2533" s="275">
        <v>0</v>
      </c>
      <c r="I2533" s="275">
        <v>0</v>
      </c>
      <c r="J2533" s="275">
        <v>0</v>
      </c>
      <c r="K2533" s="275">
        <v>0</v>
      </c>
      <c r="L2533" s="275">
        <v>0</v>
      </c>
      <c r="M2533" s="275">
        <v>0</v>
      </c>
      <c r="N2533" s="275">
        <v>1</v>
      </c>
      <c r="O2533" s="275">
        <v>0</v>
      </c>
      <c r="P2533" s="275">
        <v>1</v>
      </c>
      <c r="Q2533" s="275">
        <v>0</v>
      </c>
      <c r="R2533" s="275">
        <v>0</v>
      </c>
      <c r="S2533" s="275">
        <v>1</v>
      </c>
      <c r="T2533" s="275">
        <v>0</v>
      </c>
      <c r="U2533" s="275">
        <v>1</v>
      </c>
      <c r="V2533" s="1042">
        <v>1</v>
      </c>
      <c r="W2533" s="275">
        <v>3</v>
      </c>
      <c r="X2533" s="275">
        <v>3</v>
      </c>
      <c r="Y2533" s="275">
        <v>1</v>
      </c>
      <c r="Z2533" s="275">
        <v>3</v>
      </c>
      <c r="AA2533" s="275">
        <v>5</v>
      </c>
      <c r="AB2533" s="275">
        <v>3</v>
      </c>
      <c r="AC2533" s="275">
        <v>8</v>
      </c>
      <c r="AD2533" s="448"/>
    </row>
    <row r="2534" spans="1:30" ht="20.399999999999999" customHeight="1">
      <c r="A2534" s="794"/>
      <c r="B2534" s="670" t="s">
        <v>1468</v>
      </c>
      <c r="C2534" s="276">
        <v>21</v>
      </c>
      <c r="D2534" s="276">
        <v>21</v>
      </c>
      <c r="E2534" s="276">
        <v>0</v>
      </c>
      <c r="F2534" s="276">
        <v>0</v>
      </c>
      <c r="G2534" s="1043">
        <v>100</v>
      </c>
      <c r="H2534" s="276">
        <v>0</v>
      </c>
      <c r="I2534" s="276">
        <v>0</v>
      </c>
      <c r="J2534" s="276">
        <v>0</v>
      </c>
      <c r="K2534" s="276">
        <v>0</v>
      </c>
      <c r="L2534" s="276">
        <v>0</v>
      </c>
      <c r="M2534" s="276">
        <v>0</v>
      </c>
      <c r="N2534" s="276">
        <v>1</v>
      </c>
      <c r="O2534" s="276">
        <v>0</v>
      </c>
      <c r="P2534" s="276">
        <v>1</v>
      </c>
      <c r="Q2534" s="276">
        <v>0</v>
      </c>
      <c r="R2534" s="276">
        <v>0</v>
      </c>
      <c r="S2534" s="276">
        <v>1</v>
      </c>
      <c r="T2534" s="276">
        <v>0</v>
      </c>
      <c r="U2534" s="276">
        <v>1</v>
      </c>
      <c r="V2534" s="1044">
        <v>0</v>
      </c>
      <c r="W2534" s="276">
        <v>3</v>
      </c>
      <c r="X2534" s="276">
        <v>3</v>
      </c>
      <c r="Y2534" s="276">
        <v>1</v>
      </c>
      <c r="Z2534" s="276">
        <v>3</v>
      </c>
      <c r="AA2534" s="276">
        <v>3</v>
      </c>
      <c r="AB2534" s="276">
        <v>2</v>
      </c>
      <c r="AC2534" s="276">
        <v>2</v>
      </c>
      <c r="AD2534" s="448"/>
    </row>
    <row r="2535" spans="1:30" ht="20.399999999999999" customHeight="1">
      <c r="A2535" s="794"/>
      <c r="B2535" s="670" t="s">
        <v>1467</v>
      </c>
      <c r="C2535" s="276">
        <v>10</v>
      </c>
      <c r="D2535" s="276">
        <v>10</v>
      </c>
      <c r="E2535" s="276">
        <v>0</v>
      </c>
      <c r="F2535" s="276">
        <v>0</v>
      </c>
      <c r="G2535" s="1043">
        <v>100</v>
      </c>
      <c r="H2535" s="276">
        <v>0</v>
      </c>
      <c r="I2535" s="276">
        <v>0</v>
      </c>
      <c r="J2535" s="276">
        <v>0</v>
      </c>
      <c r="K2535" s="276">
        <v>0</v>
      </c>
      <c r="L2535" s="276">
        <v>0</v>
      </c>
      <c r="M2535" s="276">
        <v>0</v>
      </c>
      <c r="N2535" s="276">
        <v>0</v>
      </c>
      <c r="O2535" s="276">
        <v>0</v>
      </c>
      <c r="P2535" s="276">
        <v>0</v>
      </c>
      <c r="Q2535" s="276">
        <v>0</v>
      </c>
      <c r="R2535" s="276">
        <v>0</v>
      </c>
      <c r="S2535" s="276">
        <v>0</v>
      </c>
      <c r="T2535" s="276">
        <v>0</v>
      </c>
      <c r="U2535" s="276">
        <v>0</v>
      </c>
      <c r="V2535" s="1044">
        <v>1</v>
      </c>
      <c r="W2535" s="276">
        <v>0</v>
      </c>
      <c r="X2535" s="276">
        <v>0</v>
      </c>
      <c r="Y2535" s="276">
        <v>0</v>
      </c>
      <c r="Z2535" s="276">
        <v>0</v>
      </c>
      <c r="AA2535" s="276">
        <v>2</v>
      </c>
      <c r="AB2535" s="276">
        <v>1</v>
      </c>
      <c r="AC2535" s="276">
        <v>6</v>
      </c>
      <c r="AD2535" s="448"/>
    </row>
    <row r="2536" spans="1:30" ht="20.399999999999999" customHeight="1">
      <c r="A2536" s="794"/>
      <c r="B2536" s="670" t="s">
        <v>4104</v>
      </c>
      <c r="C2536" s="276">
        <v>0</v>
      </c>
      <c r="D2536" s="276">
        <v>0</v>
      </c>
      <c r="E2536" s="276">
        <v>0</v>
      </c>
      <c r="F2536" s="276">
        <v>0</v>
      </c>
      <c r="G2536" s="1043">
        <v>0</v>
      </c>
      <c r="H2536" s="276">
        <v>0</v>
      </c>
      <c r="I2536" s="276">
        <v>0</v>
      </c>
      <c r="J2536" s="276">
        <v>0</v>
      </c>
      <c r="K2536" s="276">
        <v>0</v>
      </c>
      <c r="L2536" s="276">
        <v>0</v>
      </c>
      <c r="M2536" s="276">
        <v>0</v>
      </c>
      <c r="N2536" s="276">
        <v>0</v>
      </c>
      <c r="O2536" s="276">
        <v>0</v>
      </c>
      <c r="P2536" s="276">
        <v>0</v>
      </c>
      <c r="Q2536" s="276">
        <v>0</v>
      </c>
      <c r="R2536" s="276">
        <v>0</v>
      </c>
      <c r="S2536" s="276">
        <v>0</v>
      </c>
      <c r="T2536" s="276">
        <v>0</v>
      </c>
      <c r="U2536" s="276">
        <v>0</v>
      </c>
      <c r="V2536" s="1044">
        <v>0</v>
      </c>
      <c r="W2536" s="276">
        <v>0</v>
      </c>
      <c r="X2536" s="276">
        <v>0</v>
      </c>
      <c r="Y2536" s="276">
        <v>0</v>
      </c>
      <c r="Z2536" s="276">
        <v>0</v>
      </c>
      <c r="AA2536" s="276">
        <v>0</v>
      </c>
      <c r="AB2536" s="276">
        <v>0</v>
      </c>
      <c r="AC2536" s="276">
        <v>0</v>
      </c>
      <c r="AD2536" s="448"/>
    </row>
    <row r="2537" spans="1:30" ht="20.399999999999999" customHeight="1">
      <c r="A2537" s="407"/>
      <c r="B2537" s="407"/>
      <c r="C2537" s="407"/>
      <c r="D2537" s="407"/>
      <c r="E2537" s="407"/>
      <c r="F2537" s="407"/>
      <c r="G2537" s="407"/>
      <c r="H2537" s="407"/>
      <c r="I2537" s="407"/>
      <c r="J2537" s="407"/>
      <c r="K2537" s="407"/>
      <c r="L2537" s="407"/>
      <c r="M2537" s="407"/>
      <c r="N2537" s="407"/>
      <c r="O2537" s="407"/>
      <c r="P2537" s="407"/>
      <c r="Q2537" s="407"/>
      <c r="R2537" s="407"/>
      <c r="S2537" s="407"/>
      <c r="T2537" s="407"/>
      <c r="U2537" s="407"/>
      <c r="V2537" s="407"/>
      <c r="W2537" s="407"/>
      <c r="X2537" s="407"/>
      <c r="Y2537" s="407"/>
      <c r="Z2537" s="407"/>
      <c r="AA2537" s="407"/>
      <c r="AB2537" s="407"/>
      <c r="AC2537" s="407"/>
      <c r="AD2537" s="448"/>
    </row>
    <row r="2538" spans="1:30" ht="20.399999999999999" customHeight="1">
      <c r="A2538" s="796" t="s">
        <v>4809</v>
      </c>
      <c r="B2538" s="669" t="s">
        <v>4810</v>
      </c>
      <c r="C2538" s="275">
        <v>1</v>
      </c>
      <c r="D2538" s="275">
        <v>1</v>
      </c>
      <c r="E2538" s="275">
        <v>0</v>
      </c>
      <c r="F2538" s="275">
        <v>0</v>
      </c>
      <c r="G2538" s="1041">
        <v>100</v>
      </c>
      <c r="H2538" s="275">
        <v>0</v>
      </c>
      <c r="I2538" s="275">
        <v>0</v>
      </c>
      <c r="J2538" s="275">
        <v>0</v>
      </c>
      <c r="K2538" s="275">
        <v>0</v>
      </c>
      <c r="L2538" s="275">
        <v>0</v>
      </c>
      <c r="M2538" s="275">
        <v>0</v>
      </c>
      <c r="N2538" s="275">
        <v>0</v>
      </c>
      <c r="O2538" s="275">
        <v>0</v>
      </c>
      <c r="P2538" s="275">
        <v>0</v>
      </c>
      <c r="Q2538" s="275">
        <v>0</v>
      </c>
      <c r="R2538" s="275">
        <v>0</v>
      </c>
      <c r="S2538" s="275">
        <v>0</v>
      </c>
      <c r="T2538" s="275">
        <v>0</v>
      </c>
      <c r="U2538" s="275">
        <v>0</v>
      </c>
      <c r="V2538" s="1042">
        <v>0</v>
      </c>
      <c r="W2538" s="275">
        <v>0</v>
      </c>
      <c r="X2538" s="275">
        <v>0</v>
      </c>
      <c r="Y2538" s="275">
        <v>0</v>
      </c>
      <c r="Z2538" s="275">
        <v>0</v>
      </c>
      <c r="AA2538" s="275">
        <v>0</v>
      </c>
      <c r="AB2538" s="275">
        <v>0</v>
      </c>
      <c r="AC2538" s="275">
        <v>1</v>
      </c>
      <c r="AD2538" s="448"/>
    </row>
    <row r="2539" spans="1:30" ht="20.399999999999999" customHeight="1">
      <c r="A2539" s="794"/>
      <c r="B2539" s="670" t="s">
        <v>1468</v>
      </c>
      <c r="C2539" s="276">
        <v>0</v>
      </c>
      <c r="D2539" s="276">
        <v>0</v>
      </c>
      <c r="E2539" s="276">
        <v>0</v>
      </c>
      <c r="F2539" s="276">
        <v>0</v>
      </c>
      <c r="G2539" s="1043">
        <v>0</v>
      </c>
      <c r="H2539" s="276">
        <v>0</v>
      </c>
      <c r="I2539" s="276">
        <v>0</v>
      </c>
      <c r="J2539" s="276">
        <v>0</v>
      </c>
      <c r="K2539" s="276">
        <v>0</v>
      </c>
      <c r="L2539" s="276">
        <v>0</v>
      </c>
      <c r="M2539" s="276">
        <v>0</v>
      </c>
      <c r="N2539" s="276">
        <v>0</v>
      </c>
      <c r="O2539" s="276">
        <v>0</v>
      </c>
      <c r="P2539" s="276">
        <v>0</v>
      </c>
      <c r="Q2539" s="276">
        <v>0</v>
      </c>
      <c r="R2539" s="276">
        <v>0</v>
      </c>
      <c r="S2539" s="276">
        <v>0</v>
      </c>
      <c r="T2539" s="276">
        <v>0</v>
      </c>
      <c r="U2539" s="276">
        <v>0</v>
      </c>
      <c r="V2539" s="1044">
        <v>0</v>
      </c>
      <c r="W2539" s="276">
        <v>0</v>
      </c>
      <c r="X2539" s="276">
        <v>0</v>
      </c>
      <c r="Y2539" s="276">
        <v>0</v>
      </c>
      <c r="Z2539" s="276">
        <v>0</v>
      </c>
      <c r="AA2539" s="276">
        <v>0</v>
      </c>
      <c r="AB2539" s="276">
        <v>0</v>
      </c>
      <c r="AC2539" s="276">
        <v>0</v>
      </c>
      <c r="AD2539" s="448"/>
    </row>
    <row r="2540" spans="1:30" ht="20.399999999999999" customHeight="1">
      <c r="A2540" s="794"/>
      <c r="B2540" s="670" t="s">
        <v>1467</v>
      </c>
      <c r="C2540" s="276">
        <v>1</v>
      </c>
      <c r="D2540" s="276">
        <v>1</v>
      </c>
      <c r="E2540" s="276">
        <v>0</v>
      </c>
      <c r="F2540" s="276">
        <v>0</v>
      </c>
      <c r="G2540" s="1043">
        <v>100</v>
      </c>
      <c r="H2540" s="276">
        <v>0</v>
      </c>
      <c r="I2540" s="276">
        <v>0</v>
      </c>
      <c r="J2540" s="276">
        <v>0</v>
      </c>
      <c r="K2540" s="276">
        <v>0</v>
      </c>
      <c r="L2540" s="276">
        <v>0</v>
      </c>
      <c r="M2540" s="276">
        <v>0</v>
      </c>
      <c r="N2540" s="276">
        <v>0</v>
      </c>
      <c r="O2540" s="276">
        <v>0</v>
      </c>
      <c r="P2540" s="276">
        <v>0</v>
      </c>
      <c r="Q2540" s="276">
        <v>0</v>
      </c>
      <c r="R2540" s="276">
        <v>0</v>
      </c>
      <c r="S2540" s="276">
        <v>0</v>
      </c>
      <c r="T2540" s="276">
        <v>0</v>
      </c>
      <c r="U2540" s="276">
        <v>0</v>
      </c>
      <c r="V2540" s="1044">
        <v>0</v>
      </c>
      <c r="W2540" s="276">
        <v>0</v>
      </c>
      <c r="X2540" s="276">
        <v>0</v>
      </c>
      <c r="Y2540" s="276">
        <v>0</v>
      </c>
      <c r="Z2540" s="276">
        <v>0</v>
      </c>
      <c r="AA2540" s="276">
        <v>0</v>
      </c>
      <c r="AB2540" s="276">
        <v>0</v>
      </c>
      <c r="AC2540" s="276">
        <v>1</v>
      </c>
      <c r="AD2540" s="448"/>
    </row>
    <row r="2541" spans="1:30" ht="20.399999999999999" customHeight="1">
      <c r="A2541" s="794"/>
      <c r="B2541" s="670" t="s">
        <v>4104</v>
      </c>
      <c r="C2541" s="276">
        <v>0</v>
      </c>
      <c r="D2541" s="276">
        <v>0</v>
      </c>
      <c r="E2541" s="276">
        <v>0</v>
      </c>
      <c r="F2541" s="276">
        <v>0</v>
      </c>
      <c r="G2541" s="1043">
        <v>0</v>
      </c>
      <c r="H2541" s="276">
        <v>0</v>
      </c>
      <c r="I2541" s="276">
        <v>0</v>
      </c>
      <c r="J2541" s="276">
        <v>0</v>
      </c>
      <c r="K2541" s="276">
        <v>0</v>
      </c>
      <c r="L2541" s="276">
        <v>0</v>
      </c>
      <c r="M2541" s="276">
        <v>0</v>
      </c>
      <c r="N2541" s="276">
        <v>0</v>
      </c>
      <c r="O2541" s="276">
        <v>0</v>
      </c>
      <c r="P2541" s="276">
        <v>0</v>
      </c>
      <c r="Q2541" s="276">
        <v>0</v>
      </c>
      <c r="R2541" s="276">
        <v>0</v>
      </c>
      <c r="S2541" s="276">
        <v>0</v>
      </c>
      <c r="T2541" s="276">
        <v>0</v>
      </c>
      <c r="U2541" s="276">
        <v>0</v>
      </c>
      <c r="V2541" s="1044">
        <v>0</v>
      </c>
      <c r="W2541" s="276">
        <v>0</v>
      </c>
      <c r="X2541" s="276">
        <v>0</v>
      </c>
      <c r="Y2541" s="276">
        <v>0</v>
      </c>
      <c r="Z2541" s="276">
        <v>0</v>
      </c>
      <c r="AA2541" s="276">
        <v>0</v>
      </c>
      <c r="AB2541" s="276">
        <v>0</v>
      </c>
      <c r="AC2541" s="276">
        <v>0</v>
      </c>
      <c r="AD2541" s="448"/>
    </row>
    <row r="2542" spans="1:30" ht="20.399999999999999" customHeight="1">
      <c r="A2542" s="407"/>
      <c r="B2542" s="407"/>
      <c r="C2542" s="407"/>
      <c r="D2542" s="407"/>
      <c r="E2542" s="407"/>
      <c r="F2542" s="407"/>
      <c r="G2542" s="407"/>
      <c r="H2542" s="407"/>
      <c r="I2542" s="407"/>
      <c r="J2542" s="407"/>
      <c r="K2542" s="407"/>
      <c r="L2542" s="407"/>
      <c r="M2542" s="407"/>
      <c r="N2542" s="407"/>
      <c r="O2542" s="407"/>
      <c r="P2542" s="407"/>
      <c r="Q2542" s="407"/>
      <c r="R2542" s="407"/>
      <c r="S2542" s="407"/>
      <c r="T2542" s="407"/>
      <c r="U2542" s="407"/>
      <c r="V2542" s="407"/>
      <c r="W2542" s="407"/>
      <c r="X2542" s="407"/>
      <c r="Y2542" s="407"/>
      <c r="Z2542" s="407"/>
      <c r="AA2542" s="407"/>
      <c r="AB2542" s="407"/>
      <c r="AC2542" s="407"/>
      <c r="AD2542" s="448"/>
    </row>
    <row r="2543" spans="1:30" ht="20.399999999999999" customHeight="1">
      <c r="A2543" s="796" t="s">
        <v>4811</v>
      </c>
      <c r="B2543" s="669" t="s">
        <v>4812</v>
      </c>
      <c r="C2543" s="275">
        <v>1</v>
      </c>
      <c r="D2543" s="275">
        <v>1</v>
      </c>
      <c r="E2543" s="275">
        <v>0</v>
      </c>
      <c r="F2543" s="275">
        <v>0</v>
      </c>
      <c r="G2543" s="1041">
        <v>100</v>
      </c>
      <c r="H2543" s="275">
        <v>0</v>
      </c>
      <c r="I2543" s="275">
        <v>0</v>
      </c>
      <c r="J2543" s="275">
        <v>0</v>
      </c>
      <c r="K2543" s="275">
        <v>0</v>
      </c>
      <c r="L2543" s="275">
        <v>0</v>
      </c>
      <c r="M2543" s="275">
        <v>0</v>
      </c>
      <c r="N2543" s="275">
        <v>0</v>
      </c>
      <c r="O2543" s="275">
        <v>0</v>
      </c>
      <c r="P2543" s="275">
        <v>0</v>
      </c>
      <c r="Q2543" s="275">
        <v>0</v>
      </c>
      <c r="R2543" s="275">
        <v>0</v>
      </c>
      <c r="S2543" s="275">
        <v>0</v>
      </c>
      <c r="T2543" s="275">
        <v>0</v>
      </c>
      <c r="U2543" s="275">
        <v>0</v>
      </c>
      <c r="V2543" s="1042">
        <v>0</v>
      </c>
      <c r="W2543" s="275">
        <v>0</v>
      </c>
      <c r="X2543" s="275">
        <v>0</v>
      </c>
      <c r="Y2543" s="275">
        <v>1</v>
      </c>
      <c r="Z2543" s="275">
        <v>0</v>
      </c>
      <c r="AA2543" s="275">
        <v>0</v>
      </c>
      <c r="AB2543" s="275">
        <v>0</v>
      </c>
      <c r="AC2543" s="275">
        <v>0</v>
      </c>
      <c r="AD2543" s="448"/>
    </row>
    <row r="2544" spans="1:30" ht="20.399999999999999" customHeight="1">
      <c r="A2544" s="669"/>
      <c r="B2544" s="669" t="s">
        <v>4813</v>
      </c>
      <c r="C2544" s="797"/>
      <c r="D2544" s="797"/>
      <c r="E2544" s="797"/>
      <c r="F2544" s="797"/>
      <c r="G2544" s="797"/>
      <c r="H2544" s="797"/>
      <c r="I2544" s="797"/>
      <c r="J2544" s="797"/>
      <c r="K2544" s="797"/>
      <c r="L2544" s="797"/>
      <c r="M2544" s="797"/>
      <c r="N2544" s="797"/>
      <c r="O2544" s="797"/>
      <c r="P2544" s="797"/>
      <c r="Q2544" s="797"/>
      <c r="R2544" s="797"/>
      <c r="S2544" s="797"/>
      <c r="T2544" s="797"/>
      <c r="U2544" s="797"/>
      <c r="V2544" s="797"/>
      <c r="W2544" s="797"/>
      <c r="X2544" s="797"/>
      <c r="Y2544" s="797"/>
      <c r="Z2544" s="797"/>
      <c r="AA2544" s="797"/>
      <c r="AB2544" s="797"/>
      <c r="AC2544" s="797"/>
      <c r="AD2544" s="448"/>
    </row>
    <row r="2545" spans="1:30" ht="20.399999999999999" customHeight="1">
      <c r="A2545" s="794"/>
      <c r="B2545" s="670" t="s">
        <v>1468</v>
      </c>
      <c r="C2545" s="276">
        <v>1</v>
      </c>
      <c r="D2545" s="276">
        <v>1</v>
      </c>
      <c r="E2545" s="276">
        <v>0</v>
      </c>
      <c r="F2545" s="276">
        <v>0</v>
      </c>
      <c r="G2545" s="1043">
        <v>100</v>
      </c>
      <c r="H2545" s="276">
        <v>0</v>
      </c>
      <c r="I2545" s="276">
        <v>0</v>
      </c>
      <c r="J2545" s="276">
        <v>0</v>
      </c>
      <c r="K2545" s="276">
        <v>0</v>
      </c>
      <c r="L2545" s="276">
        <v>0</v>
      </c>
      <c r="M2545" s="276">
        <v>0</v>
      </c>
      <c r="N2545" s="276">
        <v>0</v>
      </c>
      <c r="O2545" s="276">
        <v>0</v>
      </c>
      <c r="P2545" s="276">
        <v>0</v>
      </c>
      <c r="Q2545" s="276">
        <v>0</v>
      </c>
      <c r="R2545" s="276">
        <v>0</v>
      </c>
      <c r="S2545" s="276">
        <v>0</v>
      </c>
      <c r="T2545" s="276">
        <v>0</v>
      </c>
      <c r="U2545" s="276">
        <v>0</v>
      </c>
      <c r="V2545" s="1044">
        <v>0</v>
      </c>
      <c r="W2545" s="276">
        <v>0</v>
      </c>
      <c r="X2545" s="276">
        <v>0</v>
      </c>
      <c r="Y2545" s="276">
        <v>1</v>
      </c>
      <c r="Z2545" s="276">
        <v>0</v>
      </c>
      <c r="AA2545" s="276">
        <v>0</v>
      </c>
      <c r="AB2545" s="276">
        <v>0</v>
      </c>
      <c r="AC2545" s="276">
        <v>0</v>
      </c>
      <c r="AD2545" s="448"/>
    </row>
    <row r="2546" spans="1:30" ht="20.399999999999999" customHeight="1">
      <c r="A2546" s="794"/>
      <c r="B2546" s="670" t="s">
        <v>1467</v>
      </c>
      <c r="C2546" s="276">
        <v>0</v>
      </c>
      <c r="D2546" s="276">
        <v>0</v>
      </c>
      <c r="E2546" s="276">
        <v>0</v>
      </c>
      <c r="F2546" s="276">
        <v>0</v>
      </c>
      <c r="G2546" s="1043">
        <v>0</v>
      </c>
      <c r="H2546" s="276">
        <v>0</v>
      </c>
      <c r="I2546" s="276">
        <v>0</v>
      </c>
      <c r="J2546" s="276">
        <v>0</v>
      </c>
      <c r="K2546" s="276">
        <v>0</v>
      </c>
      <c r="L2546" s="276">
        <v>0</v>
      </c>
      <c r="M2546" s="276">
        <v>0</v>
      </c>
      <c r="N2546" s="276">
        <v>0</v>
      </c>
      <c r="O2546" s="276">
        <v>0</v>
      </c>
      <c r="P2546" s="276">
        <v>0</v>
      </c>
      <c r="Q2546" s="276">
        <v>0</v>
      </c>
      <c r="R2546" s="276">
        <v>0</v>
      </c>
      <c r="S2546" s="276">
        <v>0</v>
      </c>
      <c r="T2546" s="276">
        <v>0</v>
      </c>
      <c r="U2546" s="276">
        <v>0</v>
      </c>
      <c r="V2546" s="1044">
        <v>0</v>
      </c>
      <c r="W2546" s="276">
        <v>0</v>
      </c>
      <c r="X2546" s="276">
        <v>0</v>
      </c>
      <c r="Y2546" s="276">
        <v>0</v>
      </c>
      <c r="Z2546" s="276">
        <v>0</v>
      </c>
      <c r="AA2546" s="276">
        <v>0</v>
      </c>
      <c r="AB2546" s="276">
        <v>0</v>
      </c>
      <c r="AC2546" s="276">
        <v>0</v>
      </c>
      <c r="AD2546" s="448"/>
    </row>
    <row r="2547" spans="1:30" ht="20.399999999999999" customHeight="1">
      <c r="A2547" s="794"/>
      <c r="B2547" s="670" t="s">
        <v>4104</v>
      </c>
      <c r="C2547" s="276">
        <v>0</v>
      </c>
      <c r="D2547" s="276">
        <v>0</v>
      </c>
      <c r="E2547" s="276">
        <v>0</v>
      </c>
      <c r="F2547" s="276">
        <v>0</v>
      </c>
      <c r="G2547" s="1043">
        <v>0</v>
      </c>
      <c r="H2547" s="276">
        <v>0</v>
      </c>
      <c r="I2547" s="276">
        <v>0</v>
      </c>
      <c r="J2547" s="276">
        <v>0</v>
      </c>
      <c r="K2547" s="276">
        <v>0</v>
      </c>
      <c r="L2547" s="276">
        <v>0</v>
      </c>
      <c r="M2547" s="276">
        <v>0</v>
      </c>
      <c r="N2547" s="276">
        <v>0</v>
      </c>
      <c r="O2547" s="276">
        <v>0</v>
      </c>
      <c r="P2547" s="276">
        <v>0</v>
      </c>
      <c r="Q2547" s="276">
        <v>0</v>
      </c>
      <c r="R2547" s="276">
        <v>0</v>
      </c>
      <c r="S2547" s="276">
        <v>0</v>
      </c>
      <c r="T2547" s="276">
        <v>0</v>
      </c>
      <c r="U2547" s="276">
        <v>0</v>
      </c>
      <c r="V2547" s="1044">
        <v>0</v>
      </c>
      <c r="W2547" s="276">
        <v>0</v>
      </c>
      <c r="X2547" s="276">
        <v>0</v>
      </c>
      <c r="Y2547" s="276">
        <v>0</v>
      </c>
      <c r="Z2547" s="276">
        <v>0</v>
      </c>
      <c r="AA2547" s="276">
        <v>0</v>
      </c>
      <c r="AB2547" s="276">
        <v>0</v>
      </c>
      <c r="AC2547" s="276">
        <v>0</v>
      </c>
      <c r="AD2547" s="448"/>
    </row>
    <row r="2548" spans="1:30" ht="20.399999999999999" customHeight="1">
      <c r="A2548" s="407"/>
      <c r="B2548" s="407"/>
      <c r="C2548" s="407"/>
      <c r="D2548" s="407"/>
      <c r="E2548" s="407"/>
      <c r="F2548" s="407"/>
      <c r="G2548" s="407"/>
      <c r="H2548" s="407"/>
      <c r="I2548" s="407"/>
      <c r="J2548" s="407"/>
      <c r="K2548" s="407"/>
      <c r="L2548" s="407"/>
      <c r="M2548" s="407"/>
      <c r="N2548" s="407"/>
      <c r="O2548" s="407"/>
      <c r="P2548" s="407"/>
      <c r="Q2548" s="407"/>
      <c r="R2548" s="407"/>
      <c r="S2548" s="407"/>
      <c r="T2548" s="407"/>
      <c r="U2548" s="407"/>
      <c r="V2548" s="407"/>
      <c r="W2548" s="407"/>
      <c r="X2548" s="407"/>
      <c r="Y2548" s="407"/>
      <c r="Z2548" s="407"/>
      <c r="AA2548" s="407"/>
      <c r="AB2548" s="407"/>
      <c r="AC2548" s="407"/>
      <c r="AD2548" s="448"/>
    </row>
    <row r="2549" spans="1:30" ht="20.399999999999999" customHeight="1">
      <c r="A2549" s="796" t="s">
        <v>4814</v>
      </c>
      <c r="B2549" s="669" t="s">
        <v>4815</v>
      </c>
      <c r="C2549" s="275">
        <v>1</v>
      </c>
      <c r="D2549" s="275">
        <v>1</v>
      </c>
      <c r="E2549" s="275">
        <v>0</v>
      </c>
      <c r="F2549" s="275">
        <v>0</v>
      </c>
      <c r="G2549" s="1041">
        <v>100</v>
      </c>
      <c r="H2549" s="275">
        <v>0</v>
      </c>
      <c r="I2549" s="275">
        <v>0</v>
      </c>
      <c r="J2549" s="275">
        <v>0</v>
      </c>
      <c r="K2549" s="275">
        <v>0</v>
      </c>
      <c r="L2549" s="275">
        <v>0</v>
      </c>
      <c r="M2549" s="275">
        <v>0</v>
      </c>
      <c r="N2549" s="275">
        <v>0</v>
      </c>
      <c r="O2549" s="275">
        <v>0</v>
      </c>
      <c r="P2549" s="275">
        <v>0</v>
      </c>
      <c r="Q2549" s="275">
        <v>0</v>
      </c>
      <c r="R2549" s="275">
        <v>0</v>
      </c>
      <c r="S2549" s="275">
        <v>0</v>
      </c>
      <c r="T2549" s="275">
        <v>0</v>
      </c>
      <c r="U2549" s="275">
        <v>0</v>
      </c>
      <c r="V2549" s="1042">
        <v>0</v>
      </c>
      <c r="W2549" s="275">
        <v>0</v>
      </c>
      <c r="X2549" s="275">
        <v>0</v>
      </c>
      <c r="Y2549" s="275">
        <v>0</v>
      </c>
      <c r="Z2549" s="275">
        <v>0</v>
      </c>
      <c r="AA2549" s="275">
        <v>0</v>
      </c>
      <c r="AB2549" s="275">
        <v>0</v>
      </c>
      <c r="AC2549" s="275">
        <v>1</v>
      </c>
      <c r="AD2549" s="448"/>
    </row>
    <row r="2550" spans="1:30" ht="20.399999999999999" customHeight="1">
      <c r="A2550" s="794"/>
      <c r="B2550" s="670" t="s">
        <v>1468</v>
      </c>
      <c r="C2550" s="276">
        <v>0</v>
      </c>
      <c r="D2550" s="276">
        <v>0</v>
      </c>
      <c r="E2550" s="276">
        <v>0</v>
      </c>
      <c r="F2550" s="276">
        <v>0</v>
      </c>
      <c r="G2550" s="1043">
        <v>0</v>
      </c>
      <c r="H2550" s="276">
        <v>0</v>
      </c>
      <c r="I2550" s="276">
        <v>0</v>
      </c>
      <c r="J2550" s="276">
        <v>0</v>
      </c>
      <c r="K2550" s="276">
        <v>0</v>
      </c>
      <c r="L2550" s="276">
        <v>0</v>
      </c>
      <c r="M2550" s="276">
        <v>0</v>
      </c>
      <c r="N2550" s="276">
        <v>0</v>
      </c>
      <c r="O2550" s="276">
        <v>0</v>
      </c>
      <c r="P2550" s="276">
        <v>0</v>
      </c>
      <c r="Q2550" s="276">
        <v>0</v>
      </c>
      <c r="R2550" s="276">
        <v>0</v>
      </c>
      <c r="S2550" s="276">
        <v>0</v>
      </c>
      <c r="T2550" s="276">
        <v>0</v>
      </c>
      <c r="U2550" s="276">
        <v>0</v>
      </c>
      <c r="V2550" s="1044">
        <v>0</v>
      </c>
      <c r="W2550" s="276">
        <v>0</v>
      </c>
      <c r="X2550" s="276">
        <v>0</v>
      </c>
      <c r="Y2550" s="276">
        <v>0</v>
      </c>
      <c r="Z2550" s="276">
        <v>0</v>
      </c>
      <c r="AA2550" s="276">
        <v>0</v>
      </c>
      <c r="AB2550" s="276">
        <v>0</v>
      </c>
      <c r="AC2550" s="276">
        <v>0</v>
      </c>
      <c r="AD2550" s="448"/>
    </row>
    <row r="2551" spans="1:30" ht="20.399999999999999" customHeight="1">
      <c r="A2551" s="794"/>
      <c r="B2551" s="670" t="s">
        <v>1467</v>
      </c>
      <c r="C2551" s="276">
        <v>1</v>
      </c>
      <c r="D2551" s="276">
        <v>1</v>
      </c>
      <c r="E2551" s="276">
        <v>0</v>
      </c>
      <c r="F2551" s="276">
        <v>0</v>
      </c>
      <c r="G2551" s="1043">
        <v>100</v>
      </c>
      <c r="H2551" s="276">
        <v>0</v>
      </c>
      <c r="I2551" s="276">
        <v>0</v>
      </c>
      <c r="J2551" s="276">
        <v>0</v>
      </c>
      <c r="K2551" s="276">
        <v>0</v>
      </c>
      <c r="L2551" s="276">
        <v>0</v>
      </c>
      <c r="M2551" s="276">
        <v>0</v>
      </c>
      <c r="N2551" s="276">
        <v>0</v>
      </c>
      <c r="O2551" s="276">
        <v>0</v>
      </c>
      <c r="P2551" s="276">
        <v>0</v>
      </c>
      <c r="Q2551" s="276">
        <v>0</v>
      </c>
      <c r="R2551" s="276">
        <v>0</v>
      </c>
      <c r="S2551" s="276">
        <v>0</v>
      </c>
      <c r="T2551" s="276">
        <v>0</v>
      </c>
      <c r="U2551" s="276">
        <v>0</v>
      </c>
      <c r="V2551" s="1044">
        <v>0</v>
      </c>
      <c r="W2551" s="276">
        <v>0</v>
      </c>
      <c r="X2551" s="276">
        <v>0</v>
      </c>
      <c r="Y2551" s="276">
        <v>0</v>
      </c>
      <c r="Z2551" s="276">
        <v>0</v>
      </c>
      <c r="AA2551" s="276">
        <v>0</v>
      </c>
      <c r="AB2551" s="276">
        <v>0</v>
      </c>
      <c r="AC2551" s="276">
        <v>1</v>
      </c>
      <c r="AD2551" s="448"/>
    </row>
    <row r="2552" spans="1:30" ht="20.399999999999999" customHeight="1">
      <c r="A2552" s="794"/>
      <c r="B2552" s="670" t="s">
        <v>4104</v>
      </c>
      <c r="C2552" s="276">
        <v>0</v>
      </c>
      <c r="D2552" s="276">
        <v>0</v>
      </c>
      <c r="E2552" s="276">
        <v>0</v>
      </c>
      <c r="F2552" s="276">
        <v>0</v>
      </c>
      <c r="G2552" s="1043">
        <v>0</v>
      </c>
      <c r="H2552" s="276">
        <v>0</v>
      </c>
      <c r="I2552" s="276">
        <v>0</v>
      </c>
      <c r="J2552" s="276">
        <v>0</v>
      </c>
      <c r="K2552" s="276">
        <v>0</v>
      </c>
      <c r="L2552" s="276">
        <v>0</v>
      </c>
      <c r="M2552" s="276">
        <v>0</v>
      </c>
      <c r="N2552" s="276">
        <v>0</v>
      </c>
      <c r="O2552" s="276">
        <v>0</v>
      </c>
      <c r="P2552" s="276">
        <v>0</v>
      </c>
      <c r="Q2552" s="276">
        <v>0</v>
      </c>
      <c r="R2552" s="276">
        <v>0</v>
      </c>
      <c r="S2552" s="276">
        <v>0</v>
      </c>
      <c r="T2552" s="276">
        <v>0</v>
      </c>
      <c r="U2552" s="276">
        <v>0</v>
      </c>
      <c r="V2552" s="1044">
        <v>0</v>
      </c>
      <c r="W2552" s="276">
        <v>0</v>
      </c>
      <c r="X2552" s="276">
        <v>0</v>
      </c>
      <c r="Y2552" s="276">
        <v>0</v>
      </c>
      <c r="Z2552" s="276">
        <v>0</v>
      </c>
      <c r="AA2552" s="276">
        <v>0</v>
      </c>
      <c r="AB2552" s="276">
        <v>0</v>
      </c>
      <c r="AC2552" s="276">
        <v>0</v>
      </c>
      <c r="AD2552" s="448"/>
    </row>
    <row r="2553" spans="1:30" ht="20.399999999999999" customHeight="1">
      <c r="A2553" s="407"/>
      <c r="B2553" s="407"/>
      <c r="C2553" s="407"/>
      <c r="D2553" s="407"/>
      <c r="E2553" s="407"/>
      <c r="F2553" s="407"/>
      <c r="G2553" s="407"/>
      <c r="H2553" s="407"/>
      <c r="I2553" s="407"/>
      <c r="J2553" s="407"/>
      <c r="K2553" s="407"/>
      <c r="L2553" s="407"/>
      <c r="M2553" s="407"/>
      <c r="N2553" s="407"/>
      <c r="O2553" s="407"/>
      <c r="P2553" s="407"/>
      <c r="Q2553" s="407"/>
      <c r="R2553" s="407"/>
      <c r="S2553" s="407"/>
      <c r="T2553" s="407"/>
      <c r="U2553" s="407"/>
      <c r="V2553" s="407"/>
      <c r="W2553" s="407"/>
      <c r="X2553" s="407"/>
      <c r="Y2553" s="407"/>
      <c r="Z2553" s="407"/>
      <c r="AA2553" s="407"/>
      <c r="AB2553" s="407"/>
      <c r="AC2553" s="407"/>
      <c r="AD2553" s="448"/>
    </row>
    <row r="2554" spans="1:30" ht="20.399999999999999" customHeight="1">
      <c r="A2554" s="796" t="s">
        <v>4816</v>
      </c>
      <c r="B2554" s="669" t="s">
        <v>4817</v>
      </c>
      <c r="C2554" s="275">
        <v>1</v>
      </c>
      <c r="D2554" s="275">
        <v>1</v>
      </c>
      <c r="E2554" s="275">
        <v>0</v>
      </c>
      <c r="F2554" s="275">
        <v>0</v>
      </c>
      <c r="G2554" s="1041">
        <v>100</v>
      </c>
      <c r="H2554" s="275">
        <v>0</v>
      </c>
      <c r="I2554" s="275">
        <v>0</v>
      </c>
      <c r="J2554" s="275">
        <v>0</v>
      </c>
      <c r="K2554" s="275">
        <v>0</v>
      </c>
      <c r="L2554" s="275">
        <v>0</v>
      </c>
      <c r="M2554" s="275">
        <v>0</v>
      </c>
      <c r="N2554" s="275">
        <v>0</v>
      </c>
      <c r="O2554" s="275">
        <v>0</v>
      </c>
      <c r="P2554" s="275">
        <v>0</v>
      </c>
      <c r="Q2554" s="275">
        <v>0</v>
      </c>
      <c r="R2554" s="275">
        <v>0</v>
      </c>
      <c r="S2554" s="275">
        <v>0</v>
      </c>
      <c r="T2554" s="275">
        <v>0</v>
      </c>
      <c r="U2554" s="275">
        <v>0</v>
      </c>
      <c r="V2554" s="1042">
        <v>0</v>
      </c>
      <c r="W2554" s="275">
        <v>0</v>
      </c>
      <c r="X2554" s="275">
        <v>0</v>
      </c>
      <c r="Y2554" s="275">
        <v>0</v>
      </c>
      <c r="Z2554" s="275">
        <v>0</v>
      </c>
      <c r="AA2554" s="275">
        <v>1</v>
      </c>
      <c r="AB2554" s="275">
        <v>0</v>
      </c>
      <c r="AC2554" s="275">
        <v>0</v>
      </c>
      <c r="AD2554" s="448"/>
    </row>
    <row r="2555" spans="1:30" ht="20.399999999999999" customHeight="1">
      <c r="A2555" s="794"/>
      <c r="B2555" s="670" t="s">
        <v>1468</v>
      </c>
      <c r="C2555" s="276">
        <v>1</v>
      </c>
      <c r="D2555" s="276">
        <v>1</v>
      </c>
      <c r="E2555" s="276">
        <v>0</v>
      </c>
      <c r="F2555" s="276">
        <v>0</v>
      </c>
      <c r="G2555" s="1043">
        <v>100</v>
      </c>
      <c r="H2555" s="276">
        <v>0</v>
      </c>
      <c r="I2555" s="276">
        <v>0</v>
      </c>
      <c r="J2555" s="276">
        <v>0</v>
      </c>
      <c r="K2555" s="276">
        <v>0</v>
      </c>
      <c r="L2555" s="276">
        <v>0</v>
      </c>
      <c r="M2555" s="276">
        <v>0</v>
      </c>
      <c r="N2555" s="276">
        <v>0</v>
      </c>
      <c r="O2555" s="276">
        <v>0</v>
      </c>
      <c r="P2555" s="276">
        <v>0</v>
      </c>
      <c r="Q2555" s="276">
        <v>0</v>
      </c>
      <c r="R2555" s="276">
        <v>0</v>
      </c>
      <c r="S2555" s="276">
        <v>0</v>
      </c>
      <c r="T2555" s="276">
        <v>0</v>
      </c>
      <c r="U2555" s="276">
        <v>0</v>
      </c>
      <c r="V2555" s="1044">
        <v>0</v>
      </c>
      <c r="W2555" s="276">
        <v>0</v>
      </c>
      <c r="X2555" s="276">
        <v>0</v>
      </c>
      <c r="Y2555" s="276">
        <v>0</v>
      </c>
      <c r="Z2555" s="276">
        <v>0</v>
      </c>
      <c r="AA2555" s="276">
        <v>1</v>
      </c>
      <c r="AB2555" s="276">
        <v>0</v>
      </c>
      <c r="AC2555" s="276">
        <v>0</v>
      </c>
      <c r="AD2555" s="448"/>
    </row>
    <row r="2556" spans="1:30" ht="20.399999999999999" customHeight="1">
      <c r="A2556" s="794"/>
      <c r="B2556" s="670" t="s">
        <v>1467</v>
      </c>
      <c r="C2556" s="276">
        <v>0</v>
      </c>
      <c r="D2556" s="276">
        <v>0</v>
      </c>
      <c r="E2556" s="276">
        <v>0</v>
      </c>
      <c r="F2556" s="276">
        <v>0</v>
      </c>
      <c r="G2556" s="1043">
        <v>0</v>
      </c>
      <c r="H2556" s="276">
        <v>0</v>
      </c>
      <c r="I2556" s="276">
        <v>0</v>
      </c>
      <c r="J2556" s="276">
        <v>0</v>
      </c>
      <c r="K2556" s="276">
        <v>0</v>
      </c>
      <c r="L2556" s="276">
        <v>0</v>
      </c>
      <c r="M2556" s="276">
        <v>0</v>
      </c>
      <c r="N2556" s="276">
        <v>0</v>
      </c>
      <c r="O2556" s="276">
        <v>0</v>
      </c>
      <c r="P2556" s="276">
        <v>0</v>
      </c>
      <c r="Q2556" s="276">
        <v>0</v>
      </c>
      <c r="R2556" s="276">
        <v>0</v>
      </c>
      <c r="S2556" s="276">
        <v>0</v>
      </c>
      <c r="T2556" s="276">
        <v>0</v>
      </c>
      <c r="U2556" s="276">
        <v>0</v>
      </c>
      <c r="V2556" s="1044">
        <v>0</v>
      </c>
      <c r="W2556" s="276">
        <v>0</v>
      </c>
      <c r="X2556" s="276">
        <v>0</v>
      </c>
      <c r="Y2556" s="276">
        <v>0</v>
      </c>
      <c r="Z2556" s="276">
        <v>0</v>
      </c>
      <c r="AA2556" s="276">
        <v>0</v>
      </c>
      <c r="AB2556" s="276">
        <v>0</v>
      </c>
      <c r="AC2556" s="276">
        <v>0</v>
      </c>
      <c r="AD2556" s="448"/>
    </row>
    <row r="2557" spans="1:30" ht="20.399999999999999" customHeight="1">
      <c r="A2557" s="794"/>
      <c r="B2557" s="670" t="s">
        <v>4104</v>
      </c>
      <c r="C2557" s="276">
        <v>0</v>
      </c>
      <c r="D2557" s="276">
        <v>0</v>
      </c>
      <c r="E2557" s="276">
        <v>0</v>
      </c>
      <c r="F2557" s="276">
        <v>0</v>
      </c>
      <c r="G2557" s="1043">
        <v>0</v>
      </c>
      <c r="H2557" s="276">
        <v>0</v>
      </c>
      <c r="I2557" s="276">
        <v>0</v>
      </c>
      <c r="J2557" s="276">
        <v>0</v>
      </c>
      <c r="K2557" s="276">
        <v>0</v>
      </c>
      <c r="L2557" s="276">
        <v>0</v>
      </c>
      <c r="M2557" s="276">
        <v>0</v>
      </c>
      <c r="N2557" s="276">
        <v>0</v>
      </c>
      <c r="O2557" s="276">
        <v>0</v>
      </c>
      <c r="P2557" s="276">
        <v>0</v>
      </c>
      <c r="Q2557" s="276">
        <v>0</v>
      </c>
      <c r="R2557" s="276">
        <v>0</v>
      </c>
      <c r="S2557" s="276">
        <v>0</v>
      </c>
      <c r="T2557" s="276">
        <v>0</v>
      </c>
      <c r="U2557" s="276">
        <v>0</v>
      </c>
      <c r="V2557" s="1044">
        <v>0</v>
      </c>
      <c r="W2557" s="276">
        <v>0</v>
      </c>
      <c r="X2557" s="276">
        <v>0</v>
      </c>
      <c r="Y2557" s="276">
        <v>0</v>
      </c>
      <c r="Z2557" s="276">
        <v>0</v>
      </c>
      <c r="AA2557" s="276">
        <v>0</v>
      </c>
      <c r="AB2557" s="276">
        <v>0</v>
      </c>
      <c r="AC2557" s="276">
        <v>0</v>
      </c>
      <c r="AD2557" s="448"/>
    </row>
    <row r="2558" spans="1:30" ht="20.399999999999999" customHeight="1">
      <c r="A2558" s="407"/>
      <c r="B2558" s="407"/>
      <c r="C2558" s="407"/>
      <c r="D2558" s="407"/>
      <c r="E2558" s="407"/>
      <c r="F2558" s="407"/>
      <c r="G2558" s="407"/>
      <c r="H2558" s="407"/>
      <c r="I2558" s="407"/>
      <c r="J2558" s="407"/>
      <c r="K2558" s="407"/>
      <c r="L2558" s="407"/>
      <c r="M2558" s="407"/>
      <c r="N2558" s="407"/>
      <c r="O2558" s="407"/>
      <c r="P2558" s="407"/>
      <c r="Q2558" s="407"/>
      <c r="R2558" s="407"/>
      <c r="S2558" s="407"/>
      <c r="T2558" s="407"/>
      <c r="U2558" s="407"/>
      <c r="V2558" s="407"/>
      <c r="W2558" s="407"/>
      <c r="X2558" s="407"/>
      <c r="Y2558" s="407"/>
      <c r="Z2558" s="407"/>
      <c r="AA2558" s="407"/>
      <c r="AB2558" s="407"/>
      <c r="AC2558" s="407"/>
      <c r="AD2558" s="448"/>
    </row>
    <row r="2559" spans="1:30" ht="20.399999999999999" customHeight="1">
      <c r="A2559" s="796" t="s">
        <v>2701</v>
      </c>
      <c r="B2559" s="669" t="s">
        <v>2700</v>
      </c>
      <c r="C2559" s="275">
        <v>9</v>
      </c>
      <c r="D2559" s="275">
        <v>9</v>
      </c>
      <c r="E2559" s="275">
        <v>0</v>
      </c>
      <c r="F2559" s="275">
        <v>0</v>
      </c>
      <c r="G2559" s="1041">
        <v>100</v>
      </c>
      <c r="H2559" s="275">
        <v>0</v>
      </c>
      <c r="I2559" s="275">
        <v>0</v>
      </c>
      <c r="J2559" s="275">
        <v>0</v>
      </c>
      <c r="K2559" s="275">
        <v>0</v>
      </c>
      <c r="L2559" s="275">
        <v>0</v>
      </c>
      <c r="M2559" s="275">
        <v>0</v>
      </c>
      <c r="N2559" s="275">
        <v>0</v>
      </c>
      <c r="O2559" s="275">
        <v>0</v>
      </c>
      <c r="P2559" s="275">
        <v>1</v>
      </c>
      <c r="Q2559" s="275">
        <v>0</v>
      </c>
      <c r="R2559" s="275">
        <v>0</v>
      </c>
      <c r="S2559" s="275">
        <v>0</v>
      </c>
      <c r="T2559" s="275">
        <v>2</v>
      </c>
      <c r="U2559" s="275">
        <v>0</v>
      </c>
      <c r="V2559" s="1042">
        <v>0</v>
      </c>
      <c r="W2559" s="275">
        <v>1</v>
      </c>
      <c r="X2559" s="275">
        <v>1</v>
      </c>
      <c r="Y2559" s="275">
        <v>2</v>
      </c>
      <c r="Z2559" s="275">
        <v>0</v>
      </c>
      <c r="AA2559" s="275">
        <v>1</v>
      </c>
      <c r="AB2559" s="275">
        <v>0</v>
      </c>
      <c r="AC2559" s="275">
        <v>1</v>
      </c>
      <c r="AD2559" s="448"/>
    </row>
    <row r="2560" spans="1:30" ht="20.399999999999999" customHeight="1">
      <c r="A2560" s="794"/>
      <c r="B2560" s="670" t="s">
        <v>1468</v>
      </c>
      <c r="C2560" s="276">
        <v>3</v>
      </c>
      <c r="D2560" s="276">
        <v>3</v>
      </c>
      <c r="E2560" s="276">
        <v>0</v>
      </c>
      <c r="F2560" s="276">
        <v>0</v>
      </c>
      <c r="G2560" s="1043">
        <v>100</v>
      </c>
      <c r="H2560" s="276">
        <v>0</v>
      </c>
      <c r="I2560" s="276">
        <v>0</v>
      </c>
      <c r="J2560" s="276">
        <v>0</v>
      </c>
      <c r="K2560" s="276">
        <v>0</v>
      </c>
      <c r="L2560" s="276">
        <v>0</v>
      </c>
      <c r="M2560" s="276">
        <v>0</v>
      </c>
      <c r="N2560" s="276">
        <v>0</v>
      </c>
      <c r="O2560" s="276">
        <v>0</v>
      </c>
      <c r="P2560" s="276">
        <v>0</v>
      </c>
      <c r="Q2560" s="276">
        <v>0</v>
      </c>
      <c r="R2560" s="276">
        <v>0</v>
      </c>
      <c r="S2560" s="276">
        <v>0</v>
      </c>
      <c r="T2560" s="276">
        <v>1</v>
      </c>
      <c r="U2560" s="276">
        <v>0</v>
      </c>
      <c r="V2560" s="1044">
        <v>0</v>
      </c>
      <c r="W2560" s="276">
        <v>0</v>
      </c>
      <c r="X2560" s="276">
        <v>0</v>
      </c>
      <c r="Y2560" s="276">
        <v>2</v>
      </c>
      <c r="Z2560" s="276">
        <v>0</v>
      </c>
      <c r="AA2560" s="276">
        <v>0</v>
      </c>
      <c r="AB2560" s="276">
        <v>0</v>
      </c>
      <c r="AC2560" s="276">
        <v>0</v>
      </c>
      <c r="AD2560" s="448"/>
    </row>
    <row r="2561" spans="1:30" ht="20.399999999999999" customHeight="1">
      <c r="A2561" s="794"/>
      <c r="B2561" s="670" t="s">
        <v>1467</v>
      </c>
      <c r="C2561" s="276">
        <v>6</v>
      </c>
      <c r="D2561" s="276">
        <v>6</v>
      </c>
      <c r="E2561" s="276">
        <v>0</v>
      </c>
      <c r="F2561" s="276">
        <v>0</v>
      </c>
      <c r="G2561" s="1043">
        <v>100</v>
      </c>
      <c r="H2561" s="276">
        <v>0</v>
      </c>
      <c r="I2561" s="276">
        <v>0</v>
      </c>
      <c r="J2561" s="276">
        <v>0</v>
      </c>
      <c r="K2561" s="276">
        <v>0</v>
      </c>
      <c r="L2561" s="276">
        <v>0</v>
      </c>
      <c r="M2561" s="276">
        <v>0</v>
      </c>
      <c r="N2561" s="276">
        <v>0</v>
      </c>
      <c r="O2561" s="276">
        <v>0</v>
      </c>
      <c r="P2561" s="276">
        <v>1</v>
      </c>
      <c r="Q2561" s="276">
        <v>0</v>
      </c>
      <c r="R2561" s="276">
        <v>0</v>
      </c>
      <c r="S2561" s="276">
        <v>0</v>
      </c>
      <c r="T2561" s="276">
        <v>1</v>
      </c>
      <c r="U2561" s="276">
        <v>0</v>
      </c>
      <c r="V2561" s="1044">
        <v>0</v>
      </c>
      <c r="W2561" s="276">
        <v>1</v>
      </c>
      <c r="X2561" s="276">
        <v>1</v>
      </c>
      <c r="Y2561" s="276">
        <v>0</v>
      </c>
      <c r="Z2561" s="276">
        <v>0</v>
      </c>
      <c r="AA2561" s="276">
        <v>1</v>
      </c>
      <c r="AB2561" s="276">
        <v>0</v>
      </c>
      <c r="AC2561" s="276">
        <v>1</v>
      </c>
      <c r="AD2561" s="448"/>
    </row>
    <row r="2562" spans="1:30" ht="20.399999999999999" customHeight="1">
      <c r="A2562" s="794"/>
      <c r="B2562" s="670" t="s">
        <v>4104</v>
      </c>
      <c r="C2562" s="276">
        <v>0</v>
      </c>
      <c r="D2562" s="276">
        <v>0</v>
      </c>
      <c r="E2562" s="276">
        <v>0</v>
      </c>
      <c r="F2562" s="276">
        <v>0</v>
      </c>
      <c r="G2562" s="1043">
        <v>0</v>
      </c>
      <c r="H2562" s="276">
        <v>0</v>
      </c>
      <c r="I2562" s="276">
        <v>0</v>
      </c>
      <c r="J2562" s="276">
        <v>0</v>
      </c>
      <c r="K2562" s="276">
        <v>0</v>
      </c>
      <c r="L2562" s="276">
        <v>0</v>
      </c>
      <c r="M2562" s="276">
        <v>0</v>
      </c>
      <c r="N2562" s="276">
        <v>0</v>
      </c>
      <c r="O2562" s="276">
        <v>0</v>
      </c>
      <c r="P2562" s="276">
        <v>0</v>
      </c>
      <c r="Q2562" s="276">
        <v>0</v>
      </c>
      <c r="R2562" s="276">
        <v>0</v>
      </c>
      <c r="S2562" s="276">
        <v>0</v>
      </c>
      <c r="T2562" s="276">
        <v>0</v>
      </c>
      <c r="U2562" s="276">
        <v>0</v>
      </c>
      <c r="V2562" s="1044">
        <v>0</v>
      </c>
      <c r="W2562" s="276">
        <v>0</v>
      </c>
      <c r="X2562" s="276">
        <v>0</v>
      </c>
      <c r="Y2562" s="276">
        <v>0</v>
      </c>
      <c r="Z2562" s="276">
        <v>0</v>
      </c>
      <c r="AA2562" s="276">
        <v>0</v>
      </c>
      <c r="AB2562" s="276">
        <v>0</v>
      </c>
      <c r="AC2562" s="276">
        <v>0</v>
      </c>
      <c r="AD2562" s="448"/>
    </row>
    <row r="2563" spans="1:30" ht="20.399999999999999" customHeight="1">
      <c r="A2563" s="407"/>
      <c r="B2563" s="407"/>
      <c r="C2563" s="407"/>
      <c r="D2563" s="407"/>
      <c r="E2563" s="407"/>
      <c r="F2563" s="407"/>
      <c r="G2563" s="407"/>
      <c r="H2563" s="407"/>
      <c r="I2563" s="407"/>
      <c r="J2563" s="407"/>
      <c r="K2563" s="407"/>
      <c r="L2563" s="407"/>
      <c r="M2563" s="407"/>
      <c r="N2563" s="407"/>
      <c r="O2563" s="407"/>
      <c r="P2563" s="407"/>
      <c r="Q2563" s="407"/>
      <c r="R2563" s="407"/>
      <c r="S2563" s="407"/>
      <c r="T2563" s="407"/>
      <c r="U2563" s="407"/>
      <c r="V2563" s="407"/>
      <c r="W2563" s="407"/>
      <c r="X2563" s="407"/>
      <c r="Y2563" s="407"/>
      <c r="Z2563" s="407"/>
      <c r="AA2563" s="407"/>
      <c r="AB2563" s="407"/>
      <c r="AC2563" s="407"/>
      <c r="AD2563" s="448"/>
    </row>
    <row r="2564" spans="1:30" ht="20.399999999999999" customHeight="1">
      <c r="A2564" s="796" t="s">
        <v>2699</v>
      </c>
      <c r="B2564" s="669" t="s">
        <v>2698</v>
      </c>
      <c r="C2564" s="275">
        <v>11</v>
      </c>
      <c r="D2564" s="275">
        <v>11</v>
      </c>
      <c r="E2564" s="275">
        <v>0</v>
      </c>
      <c r="F2564" s="275">
        <v>0</v>
      </c>
      <c r="G2564" s="1041">
        <v>100</v>
      </c>
      <c r="H2564" s="275">
        <v>0</v>
      </c>
      <c r="I2564" s="275">
        <v>0</v>
      </c>
      <c r="J2564" s="275">
        <v>0</v>
      </c>
      <c r="K2564" s="275">
        <v>0</v>
      </c>
      <c r="L2564" s="275">
        <v>1</v>
      </c>
      <c r="M2564" s="275">
        <v>0</v>
      </c>
      <c r="N2564" s="275">
        <v>0</v>
      </c>
      <c r="O2564" s="275">
        <v>0</v>
      </c>
      <c r="P2564" s="275">
        <v>1</v>
      </c>
      <c r="Q2564" s="275">
        <v>0</v>
      </c>
      <c r="R2564" s="275">
        <v>0</v>
      </c>
      <c r="S2564" s="275">
        <v>0</v>
      </c>
      <c r="T2564" s="275">
        <v>1</v>
      </c>
      <c r="U2564" s="275">
        <v>0</v>
      </c>
      <c r="V2564" s="1042">
        <v>0</v>
      </c>
      <c r="W2564" s="275">
        <v>2</v>
      </c>
      <c r="X2564" s="275">
        <v>1</v>
      </c>
      <c r="Y2564" s="275">
        <v>0</v>
      </c>
      <c r="Z2564" s="275">
        <v>1</v>
      </c>
      <c r="AA2564" s="275">
        <v>1</v>
      </c>
      <c r="AB2564" s="275">
        <v>1</v>
      </c>
      <c r="AC2564" s="275">
        <v>2</v>
      </c>
      <c r="AD2564" s="448"/>
    </row>
    <row r="2565" spans="1:30" ht="20.399999999999999" customHeight="1">
      <c r="A2565" s="794"/>
      <c r="B2565" s="670" t="s">
        <v>1468</v>
      </c>
      <c r="C2565" s="276">
        <v>7</v>
      </c>
      <c r="D2565" s="276">
        <v>7</v>
      </c>
      <c r="E2565" s="276">
        <v>0</v>
      </c>
      <c r="F2565" s="276">
        <v>0</v>
      </c>
      <c r="G2565" s="1043">
        <v>100</v>
      </c>
      <c r="H2565" s="276">
        <v>0</v>
      </c>
      <c r="I2565" s="276">
        <v>0</v>
      </c>
      <c r="J2565" s="276">
        <v>0</v>
      </c>
      <c r="K2565" s="276">
        <v>0</v>
      </c>
      <c r="L2565" s="276">
        <v>0</v>
      </c>
      <c r="M2565" s="276">
        <v>0</v>
      </c>
      <c r="N2565" s="276">
        <v>0</v>
      </c>
      <c r="O2565" s="276">
        <v>0</v>
      </c>
      <c r="P2565" s="276">
        <v>1</v>
      </c>
      <c r="Q2565" s="276">
        <v>0</v>
      </c>
      <c r="R2565" s="276">
        <v>0</v>
      </c>
      <c r="S2565" s="276">
        <v>0</v>
      </c>
      <c r="T2565" s="276">
        <v>1</v>
      </c>
      <c r="U2565" s="276">
        <v>0</v>
      </c>
      <c r="V2565" s="1044">
        <v>0</v>
      </c>
      <c r="W2565" s="276">
        <v>1</v>
      </c>
      <c r="X2565" s="276">
        <v>1</v>
      </c>
      <c r="Y2565" s="276">
        <v>0</v>
      </c>
      <c r="Z2565" s="276">
        <v>1</v>
      </c>
      <c r="AA2565" s="276">
        <v>1</v>
      </c>
      <c r="AB2565" s="276">
        <v>0</v>
      </c>
      <c r="AC2565" s="276">
        <v>1</v>
      </c>
      <c r="AD2565" s="448"/>
    </row>
    <row r="2566" spans="1:30" ht="20.399999999999999" customHeight="1">
      <c r="A2566" s="794"/>
      <c r="B2566" s="670" t="s">
        <v>1467</v>
      </c>
      <c r="C2566" s="276">
        <v>4</v>
      </c>
      <c r="D2566" s="276">
        <v>4</v>
      </c>
      <c r="E2566" s="276">
        <v>0</v>
      </c>
      <c r="F2566" s="276">
        <v>0</v>
      </c>
      <c r="G2566" s="1043">
        <v>100</v>
      </c>
      <c r="H2566" s="276">
        <v>0</v>
      </c>
      <c r="I2566" s="276">
        <v>0</v>
      </c>
      <c r="J2566" s="276">
        <v>0</v>
      </c>
      <c r="K2566" s="276">
        <v>0</v>
      </c>
      <c r="L2566" s="276">
        <v>1</v>
      </c>
      <c r="M2566" s="276">
        <v>0</v>
      </c>
      <c r="N2566" s="276">
        <v>0</v>
      </c>
      <c r="O2566" s="276">
        <v>0</v>
      </c>
      <c r="P2566" s="276">
        <v>0</v>
      </c>
      <c r="Q2566" s="276">
        <v>0</v>
      </c>
      <c r="R2566" s="276">
        <v>0</v>
      </c>
      <c r="S2566" s="276">
        <v>0</v>
      </c>
      <c r="T2566" s="276">
        <v>0</v>
      </c>
      <c r="U2566" s="276">
        <v>0</v>
      </c>
      <c r="V2566" s="1044">
        <v>0</v>
      </c>
      <c r="W2566" s="276">
        <v>1</v>
      </c>
      <c r="X2566" s="276">
        <v>0</v>
      </c>
      <c r="Y2566" s="276">
        <v>0</v>
      </c>
      <c r="Z2566" s="276">
        <v>0</v>
      </c>
      <c r="AA2566" s="276">
        <v>0</v>
      </c>
      <c r="AB2566" s="276">
        <v>1</v>
      </c>
      <c r="AC2566" s="276">
        <v>1</v>
      </c>
      <c r="AD2566" s="448"/>
    </row>
    <row r="2567" spans="1:30" ht="20.399999999999999" customHeight="1">
      <c r="A2567" s="794"/>
      <c r="B2567" s="670" t="s">
        <v>4104</v>
      </c>
      <c r="C2567" s="276">
        <v>0</v>
      </c>
      <c r="D2567" s="276">
        <v>0</v>
      </c>
      <c r="E2567" s="276">
        <v>0</v>
      </c>
      <c r="F2567" s="276">
        <v>0</v>
      </c>
      <c r="G2567" s="1043">
        <v>0</v>
      </c>
      <c r="H2567" s="276">
        <v>0</v>
      </c>
      <c r="I2567" s="276">
        <v>0</v>
      </c>
      <c r="J2567" s="276">
        <v>0</v>
      </c>
      <c r="K2567" s="276">
        <v>0</v>
      </c>
      <c r="L2567" s="276">
        <v>0</v>
      </c>
      <c r="M2567" s="276">
        <v>0</v>
      </c>
      <c r="N2567" s="276">
        <v>0</v>
      </c>
      <c r="O2567" s="276">
        <v>0</v>
      </c>
      <c r="P2567" s="276">
        <v>0</v>
      </c>
      <c r="Q2567" s="276">
        <v>0</v>
      </c>
      <c r="R2567" s="276">
        <v>0</v>
      </c>
      <c r="S2567" s="276">
        <v>0</v>
      </c>
      <c r="T2567" s="276">
        <v>0</v>
      </c>
      <c r="U2567" s="276">
        <v>0</v>
      </c>
      <c r="V2567" s="1044">
        <v>0</v>
      </c>
      <c r="W2567" s="276">
        <v>0</v>
      </c>
      <c r="X2567" s="276">
        <v>0</v>
      </c>
      <c r="Y2567" s="276">
        <v>0</v>
      </c>
      <c r="Z2567" s="276">
        <v>0</v>
      </c>
      <c r="AA2567" s="276">
        <v>0</v>
      </c>
      <c r="AB2567" s="276">
        <v>0</v>
      </c>
      <c r="AC2567" s="276">
        <v>0</v>
      </c>
      <c r="AD2567" s="448"/>
    </row>
    <row r="2568" spans="1:30" ht="20.399999999999999" customHeight="1">
      <c r="A2568" s="407"/>
      <c r="B2568" s="407"/>
      <c r="C2568" s="407"/>
      <c r="D2568" s="407"/>
      <c r="E2568" s="407"/>
      <c r="F2568" s="407"/>
      <c r="G2568" s="407"/>
      <c r="H2568" s="407"/>
      <c r="I2568" s="407"/>
      <c r="J2568" s="407"/>
      <c r="K2568" s="407"/>
      <c r="L2568" s="407"/>
      <c r="M2568" s="407"/>
      <c r="N2568" s="407"/>
      <c r="O2568" s="407"/>
      <c r="P2568" s="407"/>
      <c r="Q2568" s="407"/>
      <c r="R2568" s="407"/>
      <c r="S2568" s="407"/>
      <c r="T2568" s="407"/>
      <c r="U2568" s="407"/>
      <c r="V2568" s="407"/>
      <c r="W2568" s="407"/>
      <c r="X2568" s="407"/>
      <c r="Y2568" s="407"/>
      <c r="Z2568" s="407"/>
      <c r="AA2568" s="407"/>
      <c r="AB2568" s="407"/>
      <c r="AC2568" s="407"/>
      <c r="AD2568" s="448"/>
    </row>
    <row r="2569" spans="1:30" ht="20.399999999999999" customHeight="1">
      <c r="A2569" s="796" t="s">
        <v>2697</v>
      </c>
      <c r="B2569" s="669" t="s">
        <v>2696</v>
      </c>
      <c r="C2569" s="275">
        <v>7</v>
      </c>
      <c r="D2569" s="275">
        <v>7</v>
      </c>
      <c r="E2569" s="275">
        <v>0</v>
      </c>
      <c r="F2569" s="275">
        <v>0</v>
      </c>
      <c r="G2569" s="1041">
        <v>100</v>
      </c>
      <c r="H2569" s="275">
        <v>0</v>
      </c>
      <c r="I2569" s="275">
        <v>0</v>
      </c>
      <c r="J2569" s="275">
        <v>0</v>
      </c>
      <c r="K2569" s="275">
        <v>0</v>
      </c>
      <c r="L2569" s="275">
        <v>0</v>
      </c>
      <c r="M2569" s="275">
        <v>0</v>
      </c>
      <c r="N2569" s="275">
        <v>0</v>
      </c>
      <c r="O2569" s="275">
        <v>0</v>
      </c>
      <c r="P2569" s="275">
        <v>0</v>
      </c>
      <c r="Q2569" s="275">
        <v>0</v>
      </c>
      <c r="R2569" s="275">
        <v>0</v>
      </c>
      <c r="S2569" s="275">
        <v>1</v>
      </c>
      <c r="T2569" s="275">
        <v>0</v>
      </c>
      <c r="U2569" s="275">
        <v>1</v>
      </c>
      <c r="V2569" s="1042">
        <v>1</v>
      </c>
      <c r="W2569" s="275">
        <v>1</v>
      </c>
      <c r="X2569" s="275">
        <v>0</v>
      </c>
      <c r="Y2569" s="275">
        <v>1</v>
      </c>
      <c r="Z2569" s="275">
        <v>1</v>
      </c>
      <c r="AA2569" s="275">
        <v>0</v>
      </c>
      <c r="AB2569" s="275">
        <v>0</v>
      </c>
      <c r="AC2569" s="275">
        <v>1</v>
      </c>
      <c r="AD2569" s="448"/>
    </row>
    <row r="2570" spans="1:30" ht="20.399999999999999" customHeight="1">
      <c r="A2570" s="794"/>
      <c r="B2570" s="670" t="s">
        <v>1468</v>
      </c>
      <c r="C2570" s="276">
        <v>3</v>
      </c>
      <c r="D2570" s="276">
        <v>3</v>
      </c>
      <c r="E2570" s="276">
        <v>0</v>
      </c>
      <c r="F2570" s="276">
        <v>0</v>
      </c>
      <c r="G2570" s="1043">
        <v>100</v>
      </c>
      <c r="H2570" s="276">
        <v>0</v>
      </c>
      <c r="I2570" s="276">
        <v>0</v>
      </c>
      <c r="J2570" s="276">
        <v>0</v>
      </c>
      <c r="K2570" s="276">
        <v>0</v>
      </c>
      <c r="L2570" s="276">
        <v>0</v>
      </c>
      <c r="M2570" s="276">
        <v>0</v>
      </c>
      <c r="N2570" s="276">
        <v>0</v>
      </c>
      <c r="O2570" s="276">
        <v>0</v>
      </c>
      <c r="P2570" s="276">
        <v>0</v>
      </c>
      <c r="Q2570" s="276">
        <v>0</v>
      </c>
      <c r="R2570" s="276">
        <v>0</v>
      </c>
      <c r="S2570" s="276">
        <v>0</v>
      </c>
      <c r="T2570" s="276">
        <v>0</v>
      </c>
      <c r="U2570" s="276">
        <v>0</v>
      </c>
      <c r="V2570" s="1044">
        <v>0</v>
      </c>
      <c r="W2570" s="276">
        <v>1</v>
      </c>
      <c r="X2570" s="276">
        <v>0</v>
      </c>
      <c r="Y2570" s="276">
        <v>1</v>
      </c>
      <c r="Z2570" s="276">
        <v>1</v>
      </c>
      <c r="AA2570" s="276">
        <v>0</v>
      </c>
      <c r="AB2570" s="276">
        <v>0</v>
      </c>
      <c r="AC2570" s="276">
        <v>0</v>
      </c>
      <c r="AD2570" s="448"/>
    </row>
    <row r="2571" spans="1:30" ht="20.399999999999999" customHeight="1">
      <c r="A2571" s="794"/>
      <c r="B2571" s="670" t="s">
        <v>1467</v>
      </c>
      <c r="C2571" s="276">
        <v>4</v>
      </c>
      <c r="D2571" s="276">
        <v>4</v>
      </c>
      <c r="E2571" s="276">
        <v>0</v>
      </c>
      <c r="F2571" s="276">
        <v>0</v>
      </c>
      <c r="G2571" s="1043">
        <v>100</v>
      </c>
      <c r="H2571" s="276">
        <v>0</v>
      </c>
      <c r="I2571" s="276">
        <v>0</v>
      </c>
      <c r="J2571" s="276">
        <v>0</v>
      </c>
      <c r="K2571" s="276">
        <v>0</v>
      </c>
      <c r="L2571" s="276">
        <v>0</v>
      </c>
      <c r="M2571" s="276">
        <v>0</v>
      </c>
      <c r="N2571" s="276">
        <v>0</v>
      </c>
      <c r="O2571" s="276">
        <v>0</v>
      </c>
      <c r="P2571" s="276">
        <v>0</v>
      </c>
      <c r="Q2571" s="276">
        <v>0</v>
      </c>
      <c r="R2571" s="276">
        <v>0</v>
      </c>
      <c r="S2571" s="276">
        <v>1</v>
      </c>
      <c r="T2571" s="276">
        <v>0</v>
      </c>
      <c r="U2571" s="276">
        <v>1</v>
      </c>
      <c r="V2571" s="1044">
        <v>1</v>
      </c>
      <c r="W2571" s="276">
        <v>0</v>
      </c>
      <c r="X2571" s="276">
        <v>0</v>
      </c>
      <c r="Y2571" s="276">
        <v>0</v>
      </c>
      <c r="Z2571" s="276">
        <v>0</v>
      </c>
      <c r="AA2571" s="276">
        <v>0</v>
      </c>
      <c r="AB2571" s="276">
        <v>0</v>
      </c>
      <c r="AC2571" s="276">
        <v>1</v>
      </c>
      <c r="AD2571" s="448"/>
    </row>
    <row r="2572" spans="1:30" ht="20.399999999999999" customHeight="1">
      <c r="A2572" s="794"/>
      <c r="B2572" s="670" t="s">
        <v>4104</v>
      </c>
      <c r="C2572" s="276">
        <v>0</v>
      </c>
      <c r="D2572" s="276">
        <v>0</v>
      </c>
      <c r="E2572" s="276">
        <v>0</v>
      </c>
      <c r="F2572" s="276">
        <v>0</v>
      </c>
      <c r="G2572" s="1043">
        <v>0</v>
      </c>
      <c r="H2572" s="276">
        <v>0</v>
      </c>
      <c r="I2572" s="276">
        <v>0</v>
      </c>
      <c r="J2572" s="276">
        <v>0</v>
      </c>
      <c r="K2572" s="276">
        <v>0</v>
      </c>
      <c r="L2572" s="276">
        <v>0</v>
      </c>
      <c r="M2572" s="276">
        <v>0</v>
      </c>
      <c r="N2572" s="276">
        <v>0</v>
      </c>
      <c r="O2572" s="276">
        <v>0</v>
      </c>
      <c r="P2572" s="276">
        <v>0</v>
      </c>
      <c r="Q2572" s="276">
        <v>0</v>
      </c>
      <c r="R2572" s="276">
        <v>0</v>
      </c>
      <c r="S2572" s="276">
        <v>0</v>
      </c>
      <c r="T2572" s="276">
        <v>0</v>
      </c>
      <c r="U2572" s="276">
        <v>0</v>
      </c>
      <c r="V2572" s="1044">
        <v>0</v>
      </c>
      <c r="W2572" s="276">
        <v>0</v>
      </c>
      <c r="X2572" s="276">
        <v>0</v>
      </c>
      <c r="Y2572" s="276">
        <v>0</v>
      </c>
      <c r="Z2572" s="276">
        <v>0</v>
      </c>
      <c r="AA2572" s="276">
        <v>0</v>
      </c>
      <c r="AB2572" s="276">
        <v>0</v>
      </c>
      <c r="AC2572" s="276">
        <v>0</v>
      </c>
      <c r="AD2572" s="448"/>
    </row>
    <row r="2573" spans="1:30" ht="20.399999999999999" customHeight="1">
      <c r="A2573" s="407"/>
      <c r="B2573" s="407"/>
      <c r="C2573" s="407"/>
      <c r="D2573" s="407"/>
      <c r="E2573" s="407"/>
      <c r="F2573" s="407"/>
      <c r="G2573" s="407"/>
      <c r="H2573" s="407"/>
      <c r="I2573" s="407"/>
      <c r="J2573" s="407"/>
      <c r="K2573" s="407"/>
      <c r="L2573" s="407"/>
      <c r="M2573" s="407"/>
      <c r="N2573" s="407"/>
      <c r="O2573" s="407"/>
      <c r="P2573" s="407"/>
      <c r="Q2573" s="407"/>
      <c r="R2573" s="407"/>
      <c r="S2573" s="407"/>
      <c r="T2573" s="407"/>
      <c r="U2573" s="407"/>
      <c r="V2573" s="407"/>
      <c r="W2573" s="407"/>
      <c r="X2573" s="407"/>
      <c r="Y2573" s="407"/>
      <c r="Z2573" s="407"/>
      <c r="AA2573" s="407"/>
      <c r="AB2573" s="407"/>
      <c r="AC2573" s="407"/>
      <c r="AD2573" s="448"/>
    </row>
    <row r="2574" spans="1:30" ht="20.399999999999999" customHeight="1">
      <c r="A2574" s="796" t="s">
        <v>2695</v>
      </c>
      <c r="B2574" s="669" t="s">
        <v>2694</v>
      </c>
      <c r="C2574" s="275">
        <v>215</v>
      </c>
      <c r="D2574" s="275">
        <v>215</v>
      </c>
      <c r="E2574" s="275">
        <v>0</v>
      </c>
      <c r="F2574" s="275">
        <v>0</v>
      </c>
      <c r="G2574" s="1041">
        <v>100</v>
      </c>
      <c r="H2574" s="275">
        <v>0</v>
      </c>
      <c r="I2574" s="275">
        <v>0</v>
      </c>
      <c r="J2574" s="275">
        <v>0</v>
      </c>
      <c r="K2574" s="275">
        <v>0</v>
      </c>
      <c r="L2574" s="275">
        <v>0</v>
      </c>
      <c r="M2574" s="275">
        <v>0</v>
      </c>
      <c r="N2574" s="275">
        <v>0</v>
      </c>
      <c r="O2574" s="275">
        <v>0</v>
      </c>
      <c r="P2574" s="275">
        <v>2</v>
      </c>
      <c r="Q2574" s="275">
        <v>0</v>
      </c>
      <c r="R2574" s="275">
        <v>0</v>
      </c>
      <c r="S2574" s="275">
        <v>0</v>
      </c>
      <c r="T2574" s="275">
        <v>0</v>
      </c>
      <c r="U2574" s="275">
        <v>3</v>
      </c>
      <c r="V2574" s="1042">
        <v>3</v>
      </c>
      <c r="W2574" s="275">
        <v>5</v>
      </c>
      <c r="X2574" s="275">
        <v>8</v>
      </c>
      <c r="Y2574" s="275">
        <v>10</v>
      </c>
      <c r="Z2574" s="275">
        <v>21</v>
      </c>
      <c r="AA2574" s="275">
        <v>23</v>
      </c>
      <c r="AB2574" s="275">
        <v>51</v>
      </c>
      <c r="AC2574" s="275">
        <v>89</v>
      </c>
      <c r="AD2574" s="448"/>
    </row>
    <row r="2575" spans="1:30" ht="20.399999999999999" customHeight="1">
      <c r="A2575" s="794"/>
      <c r="B2575" s="670" t="s">
        <v>1468</v>
      </c>
      <c r="C2575" s="276">
        <v>88</v>
      </c>
      <c r="D2575" s="276">
        <v>88</v>
      </c>
      <c r="E2575" s="276">
        <v>0</v>
      </c>
      <c r="F2575" s="276">
        <v>0</v>
      </c>
      <c r="G2575" s="1043">
        <v>100</v>
      </c>
      <c r="H2575" s="276">
        <v>0</v>
      </c>
      <c r="I2575" s="276">
        <v>0</v>
      </c>
      <c r="J2575" s="276">
        <v>0</v>
      </c>
      <c r="K2575" s="276">
        <v>0</v>
      </c>
      <c r="L2575" s="276">
        <v>0</v>
      </c>
      <c r="M2575" s="276">
        <v>0</v>
      </c>
      <c r="N2575" s="276">
        <v>0</v>
      </c>
      <c r="O2575" s="276">
        <v>0</v>
      </c>
      <c r="P2575" s="276">
        <v>2</v>
      </c>
      <c r="Q2575" s="276">
        <v>0</v>
      </c>
      <c r="R2575" s="276">
        <v>0</v>
      </c>
      <c r="S2575" s="276">
        <v>0</v>
      </c>
      <c r="T2575" s="276">
        <v>0</v>
      </c>
      <c r="U2575" s="276">
        <v>0</v>
      </c>
      <c r="V2575" s="1044">
        <v>1</v>
      </c>
      <c r="W2575" s="276">
        <v>3</v>
      </c>
      <c r="X2575" s="276">
        <v>3</v>
      </c>
      <c r="Y2575" s="276">
        <v>4</v>
      </c>
      <c r="Z2575" s="276">
        <v>12</v>
      </c>
      <c r="AA2575" s="276">
        <v>14</v>
      </c>
      <c r="AB2575" s="276">
        <v>18</v>
      </c>
      <c r="AC2575" s="276">
        <v>31</v>
      </c>
      <c r="AD2575" s="448"/>
    </row>
    <row r="2576" spans="1:30" ht="20.399999999999999" customHeight="1">
      <c r="A2576" s="794"/>
      <c r="B2576" s="670" t="s">
        <v>1467</v>
      </c>
      <c r="C2576" s="276">
        <v>127</v>
      </c>
      <c r="D2576" s="276">
        <v>127</v>
      </c>
      <c r="E2576" s="276">
        <v>0</v>
      </c>
      <c r="F2576" s="276">
        <v>0</v>
      </c>
      <c r="G2576" s="1043">
        <v>100</v>
      </c>
      <c r="H2576" s="276">
        <v>0</v>
      </c>
      <c r="I2576" s="276">
        <v>0</v>
      </c>
      <c r="J2576" s="276">
        <v>0</v>
      </c>
      <c r="K2576" s="276">
        <v>0</v>
      </c>
      <c r="L2576" s="276">
        <v>0</v>
      </c>
      <c r="M2576" s="276">
        <v>0</v>
      </c>
      <c r="N2576" s="276">
        <v>0</v>
      </c>
      <c r="O2576" s="276">
        <v>0</v>
      </c>
      <c r="P2576" s="276">
        <v>0</v>
      </c>
      <c r="Q2576" s="276">
        <v>0</v>
      </c>
      <c r="R2576" s="276">
        <v>0</v>
      </c>
      <c r="S2576" s="276">
        <v>0</v>
      </c>
      <c r="T2576" s="276">
        <v>0</v>
      </c>
      <c r="U2576" s="276">
        <v>3</v>
      </c>
      <c r="V2576" s="1044">
        <v>2</v>
      </c>
      <c r="W2576" s="276">
        <v>2</v>
      </c>
      <c r="X2576" s="276">
        <v>5</v>
      </c>
      <c r="Y2576" s="276">
        <v>6</v>
      </c>
      <c r="Z2576" s="276">
        <v>9</v>
      </c>
      <c r="AA2576" s="276">
        <v>9</v>
      </c>
      <c r="AB2576" s="276">
        <v>33</v>
      </c>
      <c r="AC2576" s="276">
        <v>58</v>
      </c>
      <c r="AD2576" s="448"/>
    </row>
    <row r="2577" spans="1:30" ht="20.399999999999999" customHeight="1">
      <c r="A2577" s="794"/>
      <c r="B2577" s="670" t="s">
        <v>4104</v>
      </c>
      <c r="C2577" s="276">
        <v>0</v>
      </c>
      <c r="D2577" s="276">
        <v>0</v>
      </c>
      <c r="E2577" s="276">
        <v>0</v>
      </c>
      <c r="F2577" s="276">
        <v>0</v>
      </c>
      <c r="G2577" s="1043">
        <v>0</v>
      </c>
      <c r="H2577" s="276">
        <v>0</v>
      </c>
      <c r="I2577" s="276">
        <v>0</v>
      </c>
      <c r="J2577" s="276">
        <v>0</v>
      </c>
      <c r="K2577" s="276">
        <v>0</v>
      </c>
      <c r="L2577" s="276">
        <v>0</v>
      </c>
      <c r="M2577" s="276">
        <v>0</v>
      </c>
      <c r="N2577" s="276">
        <v>0</v>
      </c>
      <c r="O2577" s="276">
        <v>0</v>
      </c>
      <c r="P2577" s="276">
        <v>0</v>
      </c>
      <c r="Q2577" s="276">
        <v>0</v>
      </c>
      <c r="R2577" s="276">
        <v>0</v>
      </c>
      <c r="S2577" s="276">
        <v>0</v>
      </c>
      <c r="T2577" s="276">
        <v>0</v>
      </c>
      <c r="U2577" s="276">
        <v>0</v>
      </c>
      <c r="V2577" s="1044">
        <v>0</v>
      </c>
      <c r="W2577" s="276">
        <v>0</v>
      </c>
      <c r="X2577" s="276">
        <v>0</v>
      </c>
      <c r="Y2577" s="276">
        <v>0</v>
      </c>
      <c r="Z2577" s="276">
        <v>0</v>
      </c>
      <c r="AA2577" s="276">
        <v>0</v>
      </c>
      <c r="AB2577" s="276">
        <v>0</v>
      </c>
      <c r="AC2577" s="276">
        <v>0</v>
      </c>
      <c r="AD2577" s="448"/>
    </row>
    <row r="2578" spans="1:30" ht="20.399999999999999" customHeight="1">
      <c r="A2578" s="407"/>
      <c r="B2578" s="407"/>
      <c r="C2578" s="407"/>
      <c r="D2578" s="407"/>
      <c r="E2578" s="407"/>
      <c r="F2578" s="407"/>
      <c r="G2578" s="407"/>
      <c r="H2578" s="407"/>
      <c r="I2578" s="407"/>
      <c r="J2578" s="407"/>
      <c r="K2578" s="407"/>
      <c r="L2578" s="407"/>
      <c r="M2578" s="407"/>
      <c r="N2578" s="407"/>
      <c r="O2578" s="407"/>
      <c r="P2578" s="407"/>
      <c r="Q2578" s="407"/>
      <c r="R2578" s="407"/>
      <c r="S2578" s="407"/>
      <c r="T2578" s="407"/>
      <c r="U2578" s="407"/>
      <c r="V2578" s="407"/>
      <c r="W2578" s="407"/>
      <c r="X2578" s="407"/>
      <c r="Y2578" s="407"/>
      <c r="Z2578" s="407"/>
      <c r="AA2578" s="407"/>
      <c r="AB2578" s="407"/>
      <c r="AC2578" s="407"/>
      <c r="AD2578" s="448"/>
    </row>
    <row r="2579" spans="1:30" ht="20.399999999999999" customHeight="1">
      <c r="A2579" s="796" t="s">
        <v>2693</v>
      </c>
      <c r="B2579" s="669" t="s">
        <v>2692</v>
      </c>
      <c r="C2579" s="275">
        <v>5</v>
      </c>
      <c r="D2579" s="275">
        <v>5</v>
      </c>
      <c r="E2579" s="275">
        <v>0</v>
      </c>
      <c r="F2579" s="275">
        <v>0</v>
      </c>
      <c r="G2579" s="1041">
        <v>100</v>
      </c>
      <c r="H2579" s="275">
        <v>0</v>
      </c>
      <c r="I2579" s="275">
        <v>0</v>
      </c>
      <c r="J2579" s="275">
        <v>0</v>
      </c>
      <c r="K2579" s="275">
        <v>0</v>
      </c>
      <c r="L2579" s="275">
        <v>0</v>
      </c>
      <c r="M2579" s="275">
        <v>0</v>
      </c>
      <c r="N2579" s="275">
        <v>0</v>
      </c>
      <c r="O2579" s="275">
        <v>0</v>
      </c>
      <c r="P2579" s="275">
        <v>0</v>
      </c>
      <c r="Q2579" s="275">
        <v>0</v>
      </c>
      <c r="R2579" s="275">
        <v>0</v>
      </c>
      <c r="S2579" s="275">
        <v>0</v>
      </c>
      <c r="T2579" s="275">
        <v>0</v>
      </c>
      <c r="U2579" s="275">
        <v>0</v>
      </c>
      <c r="V2579" s="1042">
        <v>0</v>
      </c>
      <c r="W2579" s="275">
        <v>0</v>
      </c>
      <c r="X2579" s="275">
        <v>0</v>
      </c>
      <c r="Y2579" s="275">
        <v>0</v>
      </c>
      <c r="Z2579" s="275">
        <v>0</v>
      </c>
      <c r="AA2579" s="275">
        <v>1</v>
      </c>
      <c r="AB2579" s="275">
        <v>0</v>
      </c>
      <c r="AC2579" s="275">
        <v>4</v>
      </c>
      <c r="AD2579" s="448"/>
    </row>
    <row r="2580" spans="1:30" ht="20.399999999999999" customHeight="1">
      <c r="A2580" s="794"/>
      <c r="B2580" s="670" t="s">
        <v>1468</v>
      </c>
      <c r="C2580" s="276">
        <v>2</v>
      </c>
      <c r="D2580" s="276">
        <v>2</v>
      </c>
      <c r="E2580" s="276">
        <v>0</v>
      </c>
      <c r="F2580" s="276">
        <v>0</v>
      </c>
      <c r="G2580" s="1043">
        <v>100</v>
      </c>
      <c r="H2580" s="276">
        <v>0</v>
      </c>
      <c r="I2580" s="276">
        <v>0</v>
      </c>
      <c r="J2580" s="276">
        <v>0</v>
      </c>
      <c r="K2580" s="276">
        <v>0</v>
      </c>
      <c r="L2580" s="276">
        <v>0</v>
      </c>
      <c r="M2580" s="276">
        <v>0</v>
      </c>
      <c r="N2580" s="276">
        <v>0</v>
      </c>
      <c r="O2580" s="276">
        <v>0</v>
      </c>
      <c r="P2580" s="276">
        <v>0</v>
      </c>
      <c r="Q2580" s="276">
        <v>0</v>
      </c>
      <c r="R2580" s="276">
        <v>0</v>
      </c>
      <c r="S2580" s="276">
        <v>0</v>
      </c>
      <c r="T2580" s="276">
        <v>0</v>
      </c>
      <c r="U2580" s="276">
        <v>0</v>
      </c>
      <c r="V2580" s="1044">
        <v>0</v>
      </c>
      <c r="W2580" s="276">
        <v>0</v>
      </c>
      <c r="X2580" s="276">
        <v>0</v>
      </c>
      <c r="Y2580" s="276">
        <v>0</v>
      </c>
      <c r="Z2580" s="276">
        <v>0</v>
      </c>
      <c r="AA2580" s="276">
        <v>1</v>
      </c>
      <c r="AB2580" s="276">
        <v>0</v>
      </c>
      <c r="AC2580" s="276">
        <v>1</v>
      </c>
      <c r="AD2580" s="448"/>
    </row>
    <row r="2581" spans="1:30" ht="20.399999999999999" customHeight="1">
      <c r="A2581" s="794"/>
      <c r="B2581" s="670" t="s">
        <v>1467</v>
      </c>
      <c r="C2581" s="276">
        <v>3</v>
      </c>
      <c r="D2581" s="276">
        <v>3</v>
      </c>
      <c r="E2581" s="276">
        <v>0</v>
      </c>
      <c r="F2581" s="276">
        <v>0</v>
      </c>
      <c r="G2581" s="1043">
        <v>100</v>
      </c>
      <c r="H2581" s="276">
        <v>0</v>
      </c>
      <c r="I2581" s="276">
        <v>0</v>
      </c>
      <c r="J2581" s="276">
        <v>0</v>
      </c>
      <c r="K2581" s="276">
        <v>0</v>
      </c>
      <c r="L2581" s="276">
        <v>0</v>
      </c>
      <c r="M2581" s="276">
        <v>0</v>
      </c>
      <c r="N2581" s="276">
        <v>0</v>
      </c>
      <c r="O2581" s="276">
        <v>0</v>
      </c>
      <c r="P2581" s="276">
        <v>0</v>
      </c>
      <c r="Q2581" s="276">
        <v>0</v>
      </c>
      <c r="R2581" s="276">
        <v>0</v>
      </c>
      <c r="S2581" s="276">
        <v>0</v>
      </c>
      <c r="T2581" s="276">
        <v>0</v>
      </c>
      <c r="U2581" s="276">
        <v>0</v>
      </c>
      <c r="V2581" s="1044">
        <v>0</v>
      </c>
      <c r="W2581" s="276">
        <v>0</v>
      </c>
      <c r="X2581" s="276">
        <v>0</v>
      </c>
      <c r="Y2581" s="276">
        <v>0</v>
      </c>
      <c r="Z2581" s="276">
        <v>0</v>
      </c>
      <c r="AA2581" s="276">
        <v>0</v>
      </c>
      <c r="AB2581" s="276">
        <v>0</v>
      </c>
      <c r="AC2581" s="276">
        <v>3</v>
      </c>
      <c r="AD2581" s="448"/>
    </row>
    <row r="2582" spans="1:30" ht="20.399999999999999" customHeight="1">
      <c r="A2582" s="794"/>
      <c r="B2582" s="670" t="s">
        <v>4104</v>
      </c>
      <c r="C2582" s="276">
        <v>0</v>
      </c>
      <c r="D2582" s="276">
        <v>0</v>
      </c>
      <c r="E2582" s="276">
        <v>0</v>
      </c>
      <c r="F2582" s="276">
        <v>0</v>
      </c>
      <c r="G2582" s="1043">
        <v>0</v>
      </c>
      <c r="H2582" s="276">
        <v>0</v>
      </c>
      <c r="I2582" s="276">
        <v>0</v>
      </c>
      <c r="J2582" s="276">
        <v>0</v>
      </c>
      <c r="K2582" s="276">
        <v>0</v>
      </c>
      <c r="L2582" s="276">
        <v>0</v>
      </c>
      <c r="M2582" s="276">
        <v>0</v>
      </c>
      <c r="N2582" s="276">
        <v>0</v>
      </c>
      <c r="O2582" s="276">
        <v>0</v>
      </c>
      <c r="P2582" s="276">
        <v>0</v>
      </c>
      <c r="Q2582" s="276">
        <v>0</v>
      </c>
      <c r="R2582" s="276">
        <v>0</v>
      </c>
      <c r="S2582" s="276">
        <v>0</v>
      </c>
      <c r="T2582" s="276">
        <v>0</v>
      </c>
      <c r="U2582" s="276">
        <v>0</v>
      </c>
      <c r="V2582" s="1044">
        <v>0</v>
      </c>
      <c r="W2582" s="276">
        <v>0</v>
      </c>
      <c r="X2582" s="276">
        <v>0</v>
      </c>
      <c r="Y2582" s="276">
        <v>0</v>
      </c>
      <c r="Z2582" s="276">
        <v>0</v>
      </c>
      <c r="AA2582" s="276">
        <v>0</v>
      </c>
      <c r="AB2582" s="276">
        <v>0</v>
      </c>
      <c r="AC2582" s="276">
        <v>0</v>
      </c>
      <c r="AD2582" s="448"/>
    </row>
    <row r="2583" spans="1:30" ht="20.399999999999999" customHeight="1">
      <c r="A2583" s="407"/>
      <c r="B2583" s="407"/>
      <c r="C2583" s="407"/>
      <c r="D2583" s="407"/>
      <c r="E2583" s="407"/>
      <c r="F2583" s="407"/>
      <c r="G2583" s="407"/>
      <c r="H2583" s="407"/>
      <c r="I2583" s="407"/>
      <c r="J2583" s="407"/>
      <c r="K2583" s="407"/>
      <c r="L2583" s="407"/>
      <c r="M2583" s="407"/>
      <c r="N2583" s="407"/>
      <c r="O2583" s="407"/>
      <c r="P2583" s="407"/>
      <c r="Q2583" s="407"/>
      <c r="R2583" s="407"/>
      <c r="S2583" s="407"/>
      <c r="T2583" s="407"/>
      <c r="U2583" s="407"/>
      <c r="V2583" s="407"/>
      <c r="W2583" s="407"/>
      <c r="X2583" s="407"/>
      <c r="Y2583" s="407"/>
      <c r="Z2583" s="407"/>
      <c r="AA2583" s="407"/>
      <c r="AB2583" s="407"/>
      <c r="AC2583" s="407"/>
      <c r="AD2583" s="448"/>
    </row>
    <row r="2584" spans="1:30" ht="20.399999999999999" customHeight="1">
      <c r="A2584" s="796" t="s">
        <v>2691</v>
      </c>
      <c r="B2584" s="669" t="s">
        <v>2690</v>
      </c>
      <c r="C2584" s="275">
        <v>28</v>
      </c>
      <c r="D2584" s="275">
        <v>28</v>
      </c>
      <c r="E2584" s="275">
        <v>0</v>
      </c>
      <c r="F2584" s="275">
        <v>0</v>
      </c>
      <c r="G2584" s="1041">
        <v>100</v>
      </c>
      <c r="H2584" s="275">
        <v>0</v>
      </c>
      <c r="I2584" s="275">
        <v>0</v>
      </c>
      <c r="J2584" s="275">
        <v>0</v>
      </c>
      <c r="K2584" s="275">
        <v>0</v>
      </c>
      <c r="L2584" s="275">
        <v>0</v>
      </c>
      <c r="M2584" s="275">
        <v>0</v>
      </c>
      <c r="N2584" s="275">
        <v>0</v>
      </c>
      <c r="O2584" s="275">
        <v>0</v>
      </c>
      <c r="P2584" s="275">
        <v>0</v>
      </c>
      <c r="Q2584" s="275">
        <v>0</v>
      </c>
      <c r="R2584" s="275">
        <v>0</v>
      </c>
      <c r="S2584" s="275">
        <v>0</v>
      </c>
      <c r="T2584" s="275">
        <v>0</v>
      </c>
      <c r="U2584" s="275">
        <v>1</v>
      </c>
      <c r="V2584" s="1042">
        <v>1</v>
      </c>
      <c r="W2584" s="275">
        <v>0</v>
      </c>
      <c r="X2584" s="275">
        <v>2</v>
      </c>
      <c r="Y2584" s="275">
        <v>2</v>
      </c>
      <c r="Z2584" s="275">
        <v>2</v>
      </c>
      <c r="AA2584" s="275">
        <v>2</v>
      </c>
      <c r="AB2584" s="275">
        <v>6</v>
      </c>
      <c r="AC2584" s="275">
        <v>12</v>
      </c>
      <c r="AD2584" s="448"/>
    </row>
    <row r="2585" spans="1:30" ht="20.399999999999999" customHeight="1">
      <c r="A2585" s="669"/>
      <c r="B2585" s="669" t="s">
        <v>2689</v>
      </c>
      <c r="C2585" s="797"/>
      <c r="D2585" s="797"/>
      <c r="E2585" s="797"/>
      <c r="F2585" s="797"/>
      <c r="G2585" s="797"/>
      <c r="H2585" s="797"/>
      <c r="I2585" s="797"/>
      <c r="J2585" s="797"/>
      <c r="K2585" s="797"/>
      <c r="L2585" s="797"/>
      <c r="M2585" s="797"/>
      <c r="N2585" s="797"/>
      <c r="O2585" s="797"/>
      <c r="P2585" s="797"/>
      <c r="Q2585" s="797"/>
      <c r="R2585" s="797"/>
      <c r="S2585" s="797"/>
      <c r="T2585" s="797"/>
      <c r="U2585" s="797"/>
      <c r="V2585" s="797"/>
      <c r="W2585" s="797"/>
      <c r="X2585" s="797"/>
      <c r="Y2585" s="797"/>
      <c r="Z2585" s="797"/>
      <c r="AA2585" s="797"/>
      <c r="AB2585" s="797"/>
      <c r="AC2585" s="797"/>
      <c r="AD2585" s="448"/>
    </row>
    <row r="2586" spans="1:30" ht="20.399999999999999" customHeight="1">
      <c r="A2586" s="794"/>
      <c r="B2586" s="670" t="s">
        <v>1468</v>
      </c>
      <c r="C2586" s="276">
        <v>11</v>
      </c>
      <c r="D2586" s="276">
        <v>11</v>
      </c>
      <c r="E2586" s="276">
        <v>0</v>
      </c>
      <c r="F2586" s="276">
        <v>0</v>
      </c>
      <c r="G2586" s="1043">
        <v>100</v>
      </c>
      <c r="H2586" s="276">
        <v>0</v>
      </c>
      <c r="I2586" s="276">
        <v>0</v>
      </c>
      <c r="J2586" s="276">
        <v>0</v>
      </c>
      <c r="K2586" s="276">
        <v>0</v>
      </c>
      <c r="L2586" s="276">
        <v>0</v>
      </c>
      <c r="M2586" s="276">
        <v>0</v>
      </c>
      <c r="N2586" s="276">
        <v>0</v>
      </c>
      <c r="O2586" s="276">
        <v>0</v>
      </c>
      <c r="P2586" s="276">
        <v>0</v>
      </c>
      <c r="Q2586" s="276">
        <v>0</v>
      </c>
      <c r="R2586" s="276">
        <v>0</v>
      </c>
      <c r="S2586" s="276">
        <v>0</v>
      </c>
      <c r="T2586" s="276">
        <v>0</v>
      </c>
      <c r="U2586" s="276">
        <v>0</v>
      </c>
      <c r="V2586" s="1044">
        <v>0</v>
      </c>
      <c r="W2586" s="276">
        <v>0</v>
      </c>
      <c r="X2586" s="276">
        <v>1</v>
      </c>
      <c r="Y2586" s="276">
        <v>1</v>
      </c>
      <c r="Z2586" s="276">
        <v>2</v>
      </c>
      <c r="AA2586" s="276">
        <v>1</v>
      </c>
      <c r="AB2586" s="276">
        <v>2</v>
      </c>
      <c r="AC2586" s="276">
        <v>4</v>
      </c>
      <c r="AD2586" s="448"/>
    </row>
    <row r="2587" spans="1:30" ht="20.399999999999999" customHeight="1">
      <c r="A2587" s="794"/>
      <c r="B2587" s="670" t="s">
        <v>1467</v>
      </c>
      <c r="C2587" s="276">
        <v>17</v>
      </c>
      <c r="D2587" s="276">
        <v>17</v>
      </c>
      <c r="E2587" s="276">
        <v>0</v>
      </c>
      <c r="F2587" s="276">
        <v>0</v>
      </c>
      <c r="G2587" s="1043">
        <v>100</v>
      </c>
      <c r="H2587" s="276">
        <v>0</v>
      </c>
      <c r="I2587" s="276">
        <v>0</v>
      </c>
      <c r="J2587" s="276">
        <v>0</v>
      </c>
      <c r="K2587" s="276">
        <v>0</v>
      </c>
      <c r="L2587" s="276">
        <v>0</v>
      </c>
      <c r="M2587" s="276">
        <v>0</v>
      </c>
      <c r="N2587" s="276">
        <v>0</v>
      </c>
      <c r="O2587" s="276">
        <v>0</v>
      </c>
      <c r="P2587" s="276">
        <v>0</v>
      </c>
      <c r="Q2587" s="276">
        <v>0</v>
      </c>
      <c r="R2587" s="276">
        <v>0</v>
      </c>
      <c r="S2587" s="276">
        <v>0</v>
      </c>
      <c r="T2587" s="276">
        <v>0</v>
      </c>
      <c r="U2587" s="276">
        <v>1</v>
      </c>
      <c r="V2587" s="1044">
        <v>1</v>
      </c>
      <c r="W2587" s="276">
        <v>0</v>
      </c>
      <c r="X2587" s="276">
        <v>1</v>
      </c>
      <c r="Y2587" s="276">
        <v>1</v>
      </c>
      <c r="Z2587" s="276">
        <v>0</v>
      </c>
      <c r="AA2587" s="276">
        <v>1</v>
      </c>
      <c r="AB2587" s="276">
        <v>4</v>
      </c>
      <c r="AC2587" s="276">
        <v>8</v>
      </c>
      <c r="AD2587" s="448"/>
    </row>
    <row r="2588" spans="1:30" ht="20.399999999999999" customHeight="1">
      <c r="A2588" s="794"/>
      <c r="B2588" s="670" t="s">
        <v>4104</v>
      </c>
      <c r="C2588" s="276">
        <v>0</v>
      </c>
      <c r="D2588" s="276">
        <v>0</v>
      </c>
      <c r="E2588" s="276">
        <v>0</v>
      </c>
      <c r="F2588" s="276">
        <v>0</v>
      </c>
      <c r="G2588" s="1043">
        <v>0</v>
      </c>
      <c r="H2588" s="276">
        <v>0</v>
      </c>
      <c r="I2588" s="276">
        <v>0</v>
      </c>
      <c r="J2588" s="276">
        <v>0</v>
      </c>
      <c r="K2588" s="276">
        <v>0</v>
      </c>
      <c r="L2588" s="276">
        <v>0</v>
      </c>
      <c r="M2588" s="276">
        <v>0</v>
      </c>
      <c r="N2588" s="276">
        <v>0</v>
      </c>
      <c r="O2588" s="276">
        <v>0</v>
      </c>
      <c r="P2588" s="276">
        <v>0</v>
      </c>
      <c r="Q2588" s="276">
        <v>0</v>
      </c>
      <c r="R2588" s="276">
        <v>0</v>
      </c>
      <c r="S2588" s="276">
        <v>0</v>
      </c>
      <c r="T2588" s="276">
        <v>0</v>
      </c>
      <c r="U2588" s="276">
        <v>0</v>
      </c>
      <c r="V2588" s="1044">
        <v>0</v>
      </c>
      <c r="W2588" s="276">
        <v>0</v>
      </c>
      <c r="X2588" s="276">
        <v>0</v>
      </c>
      <c r="Y2588" s="276">
        <v>0</v>
      </c>
      <c r="Z2588" s="276">
        <v>0</v>
      </c>
      <c r="AA2588" s="276">
        <v>0</v>
      </c>
      <c r="AB2588" s="276">
        <v>0</v>
      </c>
      <c r="AC2588" s="276">
        <v>0</v>
      </c>
      <c r="AD2588" s="448"/>
    </row>
    <row r="2589" spans="1:30" ht="20.399999999999999" customHeight="1">
      <c r="A2589" s="407"/>
      <c r="B2589" s="407"/>
      <c r="C2589" s="407"/>
      <c r="D2589" s="407"/>
      <c r="E2589" s="407"/>
      <c r="F2589" s="407"/>
      <c r="G2589" s="407"/>
      <c r="H2589" s="407"/>
      <c r="I2589" s="407"/>
      <c r="J2589" s="407"/>
      <c r="K2589" s="407"/>
      <c r="L2589" s="407"/>
      <c r="M2589" s="407"/>
      <c r="N2589" s="407"/>
      <c r="O2589" s="407"/>
      <c r="P2589" s="407"/>
      <c r="Q2589" s="407"/>
      <c r="R2589" s="407"/>
      <c r="S2589" s="407"/>
      <c r="T2589" s="407"/>
      <c r="U2589" s="407"/>
      <c r="V2589" s="407"/>
      <c r="W2589" s="407"/>
      <c r="X2589" s="407"/>
      <c r="Y2589" s="407"/>
      <c r="Z2589" s="407"/>
      <c r="AA2589" s="407"/>
      <c r="AB2589" s="407"/>
      <c r="AC2589" s="407"/>
      <c r="AD2589" s="448"/>
    </row>
    <row r="2590" spans="1:30" ht="20.399999999999999" customHeight="1">
      <c r="A2590" s="796" t="s">
        <v>2688</v>
      </c>
      <c r="B2590" s="669" t="s">
        <v>2687</v>
      </c>
      <c r="C2590" s="275">
        <v>62</v>
      </c>
      <c r="D2590" s="275">
        <v>62</v>
      </c>
      <c r="E2590" s="275">
        <v>0</v>
      </c>
      <c r="F2590" s="275">
        <v>0</v>
      </c>
      <c r="G2590" s="1041">
        <v>100</v>
      </c>
      <c r="H2590" s="275">
        <v>0</v>
      </c>
      <c r="I2590" s="275">
        <v>0</v>
      </c>
      <c r="J2590" s="275">
        <v>0</v>
      </c>
      <c r="K2590" s="275">
        <v>0</v>
      </c>
      <c r="L2590" s="275">
        <v>0</v>
      </c>
      <c r="M2590" s="275">
        <v>0</v>
      </c>
      <c r="N2590" s="275">
        <v>0</v>
      </c>
      <c r="O2590" s="275">
        <v>0</v>
      </c>
      <c r="P2590" s="275">
        <v>0</v>
      </c>
      <c r="Q2590" s="275">
        <v>0</v>
      </c>
      <c r="R2590" s="275">
        <v>1</v>
      </c>
      <c r="S2590" s="275">
        <v>0</v>
      </c>
      <c r="T2590" s="275">
        <v>0</v>
      </c>
      <c r="U2590" s="275">
        <v>1</v>
      </c>
      <c r="V2590" s="1042">
        <v>3</v>
      </c>
      <c r="W2590" s="275">
        <v>4</v>
      </c>
      <c r="X2590" s="275">
        <v>3</v>
      </c>
      <c r="Y2590" s="275">
        <v>5</v>
      </c>
      <c r="Z2590" s="275">
        <v>4</v>
      </c>
      <c r="AA2590" s="275">
        <v>7</v>
      </c>
      <c r="AB2590" s="275">
        <v>12</v>
      </c>
      <c r="AC2590" s="275">
        <v>22</v>
      </c>
      <c r="AD2590" s="448"/>
    </row>
    <row r="2591" spans="1:30" ht="20.399999999999999" customHeight="1">
      <c r="A2591" s="794"/>
      <c r="B2591" s="670" t="s">
        <v>1468</v>
      </c>
      <c r="C2591" s="276">
        <v>55</v>
      </c>
      <c r="D2591" s="276">
        <v>55</v>
      </c>
      <c r="E2591" s="276">
        <v>0</v>
      </c>
      <c r="F2591" s="276">
        <v>0</v>
      </c>
      <c r="G2591" s="1043">
        <v>100</v>
      </c>
      <c r="H2591" s="276">
        <v>0</v>
      </c>
      <c r="I2591" s="276">
        <v>0</v>
      </c>
      <c r="J2591" s="276">
        <v>0</v>
      </c>
      <c r="K2591" s="276">
        <v>0</v>
      </c>
      <c r="L2591" s="276">
        <v>0</v>
      </c>
      <c r="M2591" s="276">
        <v>0</v>
      </c>
      <c r="N2591" s="276">
        <v>0</v>
      </c>
      <c r="O2591" s="276">
        <v>0</v>
      </c>
      <c r="P2591" s="276">
        <v>0</v>
      </c>
      <c r="Q2591" s="276">
        <v>0</v>
      </c>
      <c r="R2591" s="276">
        <v>0</v>
      </c>
      <c r="S2591" s="276">
        <v>0</v>
      </c>
      <c r="T2591" s="276">
        <v>0</v>
      </c>
      <c r="U2591" s="276">
        <v>0</v>
      </c>
      <c r="V2591" s="1044">
        <v>1</v>
      </c>
      <c r="W2591" s="276">
        <v>2</v>
      </c>
      <c r="X2591" s="276">
        <v>3</v>
      </c>
      <c r="Y2591" s="276">
        <v>5</v>
      </c>
      <c r="Z2591" s="276">
        <v>4</v>
      </c>
      <c r="AA2591" s="276">
        <v>7</v>
      </c>
      <c r="AB2591" s="276">
        <v>12</v>
      </c>
      <c r="AC2591" s="276">
        <v>21</v>
      </c>
      <c r="AD2591" s="448"/>
    </row>
    <row r="2592" spans="1:30" ht="20.399999999999999" customHeight="1">
      <c r="A2592" s="794"/>
      <c r="B2592" s="670" t="s">
        <v>1467</v>
      </c>
      <c r="C2592" s="276">
        <v>7</v>
      </c>
      <c r="D2592" s="276">
        <v>7</v>
      </c>
      <c r="E2592" s="276">
        <v>0</v>
      </c>
      <c r="F2592" s="276">
        <v>0</v>
      </c>
      <c r="G2592" s="1043">
        <v>100</v>
      </c>
      <c r="H2592" s="276">
        <v>0</v>
      </c>
      <c r="I2592" s="276">
        <v>0</v>
      </c>
      <c r="J2592" s="276">
        <v>0</v>
      </c>
      <c r="K2592" s="276">
        <v>0</v>
      </c>
      <c r="L2592" s="276">
        <v>0</v>
      </c>
      <c r="M2592" s="276">
        <v>0</v>
      </c>
      <c r="N2592" s="276">
        <v>0</v>
      </c>
      <c r="O2592" s="276">
        <v>0</v>
      </c>
      <c r="P2592" s="276">
        <v>0</v>
      </c>
      <c r="Q2592" s="276">
        <v>0</v>
      </c>
      <c r="R2592" s="276">
        <v>1</v>
      </c>
      <c r="S2592" s="276">
        <v>0</v>
      </c>
      <c r="T2592" s="276">
        <v>0</v>
      </c>
      <c r="U2592" s="276">
        <v>1</v>
      </c>
      <c r="V2592" s="1044">
        <v>2</v>
      </c>
      <c r="W2592" s="276">
        <v>2</v>
      </c>
      <c r="X2592" s="276">
        <v>0</v>
      </c>
      <c r="Y2592" s="276">
        <v>0</v>
      </c>
      <c r="Z2592" s="276">
        <v>0</v>
      </c>
      <c r="AA2592" s="276">
        <v>0</v>
      </c>
      <c r="AB2592" s="276">
        <v>0</v>
      </c>
      <c r="AC2592" s="276">
        <v>1</v>
      </c>
      <c r="AD2592" s="448"/>
    </row>
    <row r="2593" spans="1:30" ht="20.399999999999999" customHeight="1">
      <c r="A2593" s="794"/>
      <c r="B2593" s="670" t="s">
        <v>4104</v>
      </c>
      <c r="C2593" s="276">
        <v>0</v>
      </c>
      <c r="D2593" s="276">
        <v>0</v>
      </c>
      <c r="E2593" s="276">
        <v>0</v>
      </c>
      <c r="F2593" s="276">
        <v>0</v>
      </c>
      <c r="G2593" s="1043">
        <v>0</v>
      </c>
      <c r="H2593" s="276">
        <v>0</v>
      </c>
      <c r="I2593" s="276">
        <v>0</v>
      </c>
      <c r="J2593" s="276">
        <v>0</v>
      </c>
      <c r="K2593" s="276">
        <v>0</v>
      </c>
      <c r="L2593" s="276">
        <v>0</v>
      </c>
      <c r="M2593" s="276">
        <v>0</v>
      </c>
      <c r="N2593" s="276">
        <v>0</v>
      </c>
      <c r="O2593" s="276">
        <v>0</v>
      </c>
      <c r="P2593" s="276">
        <v>0</v>
      </c>
      <c r="Q2593" s="276">
        <v>0</v>
      </c>
      <c r="R2593" s="276">
        <v>0</v>
      </c>
      <c r="S2593" s="276">
        <v>0</v>
      </c>
      <c r="T2593" s="276">
        <v>0</v>
      </c>
      <c r="U2593" s="276">
        <v>0</v>
      </c>
      <c r="V2593" s="1044">
        <v>0</v>
      </c>
      <c r="W2593" s="276">
        <v>0</v>
      </c>
      <c r="X2593" s="276">
        <v>0</v>
      </c>
      <c r="Y2593" s="276">
        <v>0</v>
      </c>
      <c r="Z2593" s="276">
        <v>0</v>
      </c>
      <c r="AA2593" s="276">
        <v>0</v>
      </c>
      <c r="AB2593" s="276">
        <v>0</v>
      </c>
      <c r="AC2593" s="276">
        <v>0</v>
      </c>
      <c r="AD2593" s="448"/>
    </row>
    <row r="2594" spans="1:30" ht="20.399999999999999" customHeight="1">
      <c r="A2594" s="407"/>
      <c r="B2594" s="407"/>
      <c r="C2594" s="407"/>
      <c r="D2594" s="407"/>
      <c r="E2594" s="407"/>
      <c r="F2594" s="407"/>
      <c r="G2594" s="407"/>
      <c r="H2594" s="407"/>
      <c r="I2594" s="407"/>
      <c r="J2594" s="407"/>
      <c r="K2594" s="407"/>
      <c r="L2594" s="407"/>
      <c r="M2594" s="407"/>
      <c r="N2594" s="407"/>
      <c r="O2594" s="407"/>
      <c r="P2594" s="407"/>
      <c r="Q2594" s="407"/>
      <c r="R2594" s="407"/>
      <c r="S2594" s="407"/>
      <c r="T2594" s="407"/>
      <c r="U2594" s="407"/>
      <c r="V2594" s="407"/>
      <c r="W2594" s="407"/>
      <c r="X2594" s="407"/>
      <c r="Y2594" s="407"/>
      <c r="Z2594" s="407"/>
      <c r="AA2594" s="407"/>
      <c r="AB2594" s="407"/>
      <c r="AC2594" s="407"/>
      <c r="AD2594" s="448"/>
    </row>
    <row r="2595" spans="1:30" ht="20.399999999999999" customHeight="1">
      <c r="A2595" s="796" t="s">
        <v>2686</v>
      </c>
      <c r="B2595" s="669" t="s">
        <v>2685</v>
      </c>
      <c r="C2595" s="275">
        <v>14</v>
      </c>
      <c r="D2595" s="275">
        <v>14</v>
      </c>
      <c r="E2595" s="275">
        <v>0</v>
      </c>
      <c r="F2595" s="275">
        <v>0</v>
      </c>
      <c r="G2595" s="1041">
        <v>100</v>
      </c>
      <c r="H2595" s="275">
        <v>0</v>
      </c>
      <c r="I2595" s="275">
        <v>0</v>
      </c>
      <c r="J2595" s="275">
        <v>0</v>
      </c>
      <c r="K2595" s="275">
        <v>0</v>
      </c>
      <c r="L2595" s="275">
        <v>0</v>
      </c>
      <c r="M2595" s="275">
        <v>0</v>
      </c>
      <c r="N2595" s="275">
        <v>0</v>
      </c>
      <c r="O2595" s="275">
        <v>0</v>
      </c>
      <c r="P2595" s="275">
        <v>0</v>
      </c>
      <c r="Q2595" s="275">
        <v>0</v>
      </c>
      <c r="R2595" s="275">
        <v>0</v>
      </c>
      <c r="S2595" s="275">
        <v>0</v>
      </c>
      <c r="T2595" s="275">
        <v>0</v>
      </c>
      <c r="U2595" s="275">
        <v>0</v>
      </c>
      <c r="V2595" s="1042">
        <v>0</v>
      </c>
      <c r="W2595" s="275">
        <v>1</v>
      </c>
      <c r="X2595" s="275">
        <v>1</v>
      </c>
      <c r="Y2595" s="275">
        <v>2</v>
      </c>
      <c r="Z2595" s="275">
        <v>1</v>
      </c>
      <c r="AA2595" s="275">
        <v>3</v>
      </c>
      <c r="AB2595" s="275">
        <v>2</v>
      </c>
      <c r="AC2595" s="275">
        <v>4</v>
      </c>
      <c r="AD2595" s="448"/>
    </row>
    <row r="2596" spans="1:30" ht="20.399999999999999" customHeight="1">
      <c r="A2596" s="794"/>
      <c r="B2596" s="670" t="s">
        <v>1468</v>
      </c>
      <c r="C2596" s="276">
        <v>6</v>
      </c>
      <c r="D2596" s="276">
        <v>6</v>
      </c>
      <c r="E2596" s="276">
        <v>0</v>
      </c>
      <c r="F2596" s="276">
        <v>0</v>
      </c>
      <c r="G2596" s="1043">
        <v>100</v>
      </c>
      <c r="H2596" s="276">
        <v>0</v>
      </c>
      <c r="I2596" s="276">
        <v>0</v>
      </c>
      <c r="J2596" s="276">
        <v>0</v>
      </c>
      <c r="K2596" s="276">
        <v>0</v>
      </c>
      <c r="L2596" s="276">
        <v>0</v>
      </c>
      <c r="M2596" s="276">
        <v>0</v>
      </c>
      <c r="N2596" s="276">
        <v>0</v>
      </c>
      <c r="O2596" s="276">
        <v>0</v>
      </c>
      <c r="P2596" s="276">
        <v>0</v>
      </c>
      <c r="Q2596" s="276">
        <v>0</v>
      </c>
      <c r="R2596" s="276">
        <v>0</v>
      </c>
      <c r="S2596" s="276">
        <v>0</v>
      </c>
      <c r="T2596" s="276">
        <v>0</v>
      </c>
      <c r="U2596" s="276">
        <v>0</v>
      </c>
      <c r="V2596" s="1044">
        <v>0</v>
      </c>
      <c r="W2596" s="276">
        <v>0</v>
      </c>
      <c r="X2596" s="276">
        <v>0</v>
      </c>
      <c r="Y2596" s="276">
        <v>2</v>
      </c>
      <c r="Z2596" s="276">
        <v>0</v>
      </c>
      <c r="AA2596" s="276">
        <v>1</v>
      </c>
      <c r="AB2596" s="276">
        <v>2</v>
      </c>
      <c r="AC2596" s="276">
        <v>1</v>
      </c>
      <c r="AD2596" s="448"/>
    </row>
    <row r="2597" spans="1:30" ht="20.399999999999999" customHeight="1">
      <c r="A2597" s="794"/>
      <c r="B2597" s="670" t="s">
        <v>1467</v>
      </c>
      <c r="C2597" s="276">
        <v>8</v>
      </c>
      <c r="D2597" s="276">
        <v>8</v>
      </c>
      <c r="E2597" s="276">
        <v>0</v>
      </c>
      <c r="F2597" s="276">
        <v>0</v>
      </c>
      <c r="G2597" s="1043">
        <v>100</v>
      </c>
      <c r="H2597" s="276">
        <v>0</v>
      </c>
      <c r="I2597" s="276">
        <v>0</v>
      </c>
      <c r="J2597" s="276">
        <v>0</v>
      </c>
      <c r="K2597" s="276">
        <v>0</v>
      </c>
      <c r="L2597" s="276">
        <v>0</v>
      </c>
      <c r="M2597" s="276">
        <v>0</v>
      </c>
      <c r="N2597" s="276">
        <v>0</v>
      </c>
      <c r="O2597" s="276">
        <v>0</v>
      </c>
      <c r="P2597" s="276">
        <v>0</v>
      </c>
      <c r="Q2597" s="276">
        <v>0</v>
      </c>
      <c r="R2597" s="276">
        <v>0</v>
      </c>
      <c r="S2597" s="276">
        <v>0</v>
      </c>
      <c r="T2597" s="276">
        <v>0</v>
      </c>
      <c r="U2597" s="276">
        <v>0</v>
      </c>
      <c r="V2597" s="1044">
        <v>0</v>
      </c>
      <c r="W2597" s="276">
        <v>1</v>
      </c>
      <c r="X2597" s="276">
        <v>1</v>
      </c>
      <c r="Y2597" s="276">
        <v>0</v>
      </c>
      <c r="Z2597" s="276">
        <v>1</v>
      </c>
      <c r="AA2597" s="276">
        <v>2</v>
      </c>
      <c r="AB2597" s="276">
        <v>0</v>
      </c>
      <c r="AC2597" s="276">
        <v>3</v>
      </c>
      <c r="AD2597" s="448"/>
    </row>
    <row r="2598" spans="1:30" ht="20.399999999999999" customHeight="1">
      <c r="A2598" s="794"/>
      <c r="B2598" s="670" t="s">
        <v>4104</v>
      </c>
      <c r="C2598" s="276">
        <v>0</v>
      </c>
      <c r="D2598" s="276">
        <v>0</v>
      </c>
      <c r="E2598" s="276">
        <v>0</v>
      </c>
      <c r="F2598" s="276">
        <v>0</v>
      </c>
      <c r="G2598" s="1043">
        <v>0</v>
      </c>
      <c r="H2598" s="276">
        <v>0</v>
      </c>
      <c r="I2598" s="276">
        <v>0</v>
      </c>
      <c r="J2598" s="276">
        <v>0</v>
      </c>
      <c r="K2598" s="276">
        <v>0</v>
      </c>
      <c r="L2598" s="276">
        <v>0</v>
      </c>
      <c r="M2598" s="276">
        <v>0</v>
      </c>
      <c r="N2598" s="276">
        <v>0</v>
      </c>
      <c r="O2598" s="276">
        <v>0</v>
      </c>
      <c r="P2598" s="276">
        <v>0</v>
      </c>
      <c r="Q2598" s="276">
        <v>0</v>
      </c>
      <c r="R2598" s="276">
        <v>0</v>
      </c>
      <c r="S2598" s="276">
        <v>0</v>
      </c>
      <c r="T2598" s="276">
        <v>0</v>
      </c>
      <c r="U2598" s="276">
        <v>0</v>
      </c>
      <c r="V2598" s="1044">
        <v>0</v>
      </c>
      <c r="W2598" s="276">
        <v>0</v>
      </c>
      <c r="X2598" s="276">
        <v>0</v>
      </c>
      <c r="Y2598" s="276">
        <v>0</v>
      </c>
      <c r="Z2598" s="276">
        <v>0</v>
      </c>
      <c r="AA2598" s="276">
        <v>0</v>
      </c>
      <c r="AB2598" s="276">
        <v>0</v>
      </c>
      <c r="AC2598" s="276">
        <v>0</v>
      </c>
      <c r="AD2598" s="448"/>
    </row>
    <row r="2599" spans="1:30" ht="20.399999999999999" customHeight="1">
      <c r="A2599" s="407"/>
      <c r="B2599" s="407"/>
      <c r="C2599" s="407"/>
      <c r="D2599" s="407"/>
      <c r="E2599" s="407"/>
      <c r="F2599" s="407"/>
      <c r="G2599" s="407"/>
      <c r="H2599" s="407"/>
      <c r="I2599" s="407"/>
      <c r="J2599" s="407"/>
      <c r="K2599" s="407"/>
      <c r="L2599" s="407"/>
      <c r="M2599" s="407"/>
      <c r="N2599" s="407"/>
      <c r="O2599" s="407"/>
      <c r="P2599" s="407"/>
      <c r="Q2599" s="407"/>
      <c r="R2599" s="407"/>
      <c r="S2599" s="407"/>
      <c r="T2599" s="407"/>
      <c r="U2599" s="407"/>
      <c r="V2599" s="407"/>
      <c r="W2599" s="407"/>
      <c r="X2599" s="407"/>
      <c r="Y2599" s="407"/>
      <c r="Z2599" s="407"/>
      <c r="AA2599" s="407"/>
      <c r="AB2599" s="407"/>
      <c r="AC2599" s="407"/>
      <c r="AD2599" s="448"/>
    </row>
    <row r="2600" spans="1:30" ht="20.399999999999999" customHeight="1">
      <c r="A2600" s="796" t="s">
        <v>2684</v>
      </c>
      <c r="B2600" s="669" t="s">
        <v>2683</v>
      </c>
      <c r="C2600" s="275">
        <v>115</v>
      </c>
      <c r="D2600" s="275">
        <v>115</v>
      </c>
      <c r="E2600" s="275">
        <v>0</v>
      </c>
      <c r="F2600" s="275">
        <v>0</v>
      </c>
      <c r="G2600" s="1041">
        <v>100</v>
      </c>
      <c r="H2600" s="275">
        <v>0</v>
      </c>
      <c r="I2600" s="275">
        <v>0</v>
      </c>
      <c r="J2600" s="275">
        <v>0</v>
      </c>
      <c r="K2600" s="275">
        <v>0</v>
      </c>
      <c r="L2600" s="275">
        <v>0</v>
      </c>
      <c r="M2600" s="275">
        <v>0</v>
      </c>
      <c r="N2600" s="275">
        <v>0</v>
      </c>
      <c r="O2600" s="275">
        <v>0</v>
      </c>
      <c r="P2600" s="275">
        <v>0</v>
      </c>
      <c r="Q2600" s="275">
        <v>0</v>
      </c>
      <c r="R2600" s="275">
        <v>0</v>
      </c>
      <c r="S2600" s="275">
        <v>3</v>
      </c>
      <c r="T2600" s="275">
        <v>0</v>
      </c>
      <c r="U2600" s="275">
        <v>5</v>
      </c>
      <c r="V2600" s="1042">
        <v>1</v>
      </c>
      <c r="W2600" s="275">
        <v>1</v>
      </c>
      <c r="X2600" s="275">
        <v>5</v>
      </c>
      <c r="Y2600" s="275">
        <v>7</v>
      </c>
      <c r="Z2600" s="275">
        <v>12</v>
      </c>
      <c r="AA2600" s="275">
        <v>10</v>
      </c>
      <c r="AB2600" s="275">
        <v>18</v>
      </c>
      <c r="AC2600" s="275">
        <v>53</v>
      </c>
      <c r="AD2600" s="448"/>
    </row>
    <row r="2601" spans="1:30" ht="20.399999999999999" customHeight="1">
      <c r="A2601" s="794"/>
      <c r="B2601" s="670" t="s">
        <v>1468</v>
      </c>
      <c r="C2601" s="276">
        <v>57</v>
      </c>
      <c r="D2601" s="276">
        <v>57</v>
      </c>
      <c r="E2601" s="276">
        <v>0</v>
      </c>
      <c r="F2601" s="276">
        <v>0</v>
      </c>
      <c r="G2601" s="1043">
        <v>100</v>
      </c>
      <c r="H2601" s="276">
        <v>0</v>
      </c>
      <c r="I2601" s="276">
        <v>0</v>
      </c>
      <c r="J2601" s="276">
        <v>0</v>
      </c>
      <c r="K2601" s="276">
        <v>0</v>
      </c>
      <c r="L2601" s="276">
        <v>0</v>
      </c>
      <c r="M2601" s="276">
        <v>0</v>
      </c>
      <c r="N2601" s="276">
        <v>0</v>
      </c>
      <c r="O2601" s="276">
        <v>0</v>
      </c>
      <c r="P2601" s="276">
        <v>0</v>
      </c>
      <c r="Q2601" s="276">
        <v>0</v>
      </c>
      <c r="R2601" s="276">
        <v>0</v>
      </c>
      <c r="S2601" s="276">
        <v>2</v>
      </c>
      <c r="T2601" s="276">
        <v>0</v>
      </c>
      <c r="U2601" s="276">
        <v>4</v>
      </c>
      <c r="V2601" s="1044">
        <v>1</v>
      </c>
      <c r="W2601" s="276">
        <v>0</v>
      </c>
      <c r="X2601" s="276">
        <v>4</v>
      </c>
      <c r="Y2601" s="276">
        <v>5</v>
      </c>
      <c r="Z2601" s="276">
        <v>7</v>
      </c>
      <c r="AA2601" s="276">
        <v>6</v>
      </c>
      <c r="AB2601" s="276">
        <v>11</v>
      </c>
      <c r="AC2601" s="276">
        <v>17</v>
      </c>
      <c r="AD2601" s="448"/>
    </row>
    <row r="2602" spans="1:30" ht="20.399999999999999" customHeight="1">
      <c r="A2602" s="794"/>
      <c r="B2602" s="670" t="s">
        <v>1467</v>
      </c>
      <c r="C2602" s="276">
        <v>58</v>
      </c>
      <c r="D2602" s="276">
        <v>58</v>
      </c>
      <c r="E2602" s="276">
        <v>0</v>
      </c>
      <c r="F2602" s="276">
        <v>0</v>
      </c>
      <c r="G2602" s="1043">
        <v>100</v>
      </c>
      <c r="H2602" s="276">
        <v>0</v>
      </c>
      <c r="I2602" s="276">
        <v>0</v>
      </c>
      <c r="J2602" s="276">
        <v>0</v>
      </c>
      <c r="K2602" s="276">
        <v>0</v>
      </c>
      <c r="L2602" s="276">
        <v>0</v>
      </c>
      <c r="M2602" s="276">
        <v>0</v>
      </c>
      <c r="N2602" s="276">
        <v>0</v>
      </c>
      <c r="O2602" s="276">
        <v>0</v>
      </c>
      <c r="P2602" s="276">
        <v>0</v>
      </c>
      <c r="Q2602" s="276">
        <v>0</v>
      </c>
      <c r="R2602" s="276">
        <v>0</v>
      </c>
      <c r="S2602" s="276">
        <v>1</v>
      </c>
      <c r="T2602" s="276">
        <v>0</v>
      </c>
      <c r="U2602" s="276">
        <v>1</v>
      </c>
      <c r="V2602" s="1044">
        <v>0</v>
      </c>
      <c r="W2602" s="276">
        <v>1</v>
      </c>
      <c r="X2602" s="276">
        <v>1</v>
      </c>
      <c r="Y2602" s="276">
        <v>2</v>
      </c>
      <c r="Z2602" s="276">
        <v>5</v>
      </c>
      <c r="AA2602" s="276">
        <v>4</v>
      </c>
      <c r="AB2602" s="276">
        <v>7</v>
      </c>
      <c r="AC2602" s="276">
        <v>36</v>
      </c>
      <c r="AD2602" s="448"/>
    </row>
    <row r="2603" spans="1:30" ht="20.399999999999999" customHeight="1">
      <c r="A2603" s="794"/>
      <c r="B2603" s="670" t="s">
        <v>4104</v>
      </c>
      <c r="C2603" s="276">
        <v>0</v>
      </c>
      <c r="D2603" s="276">
        <v>0</v>
      </c>
      <c r="E2603" s="276">
        <v>0</v>
      </c>
      <c r="F2603" s="276">
        <v>0</v>
      </c>
      <c r="G2603" s="1043">
        <v>0</v>
      </c>
      <c r="H2603" s="276">
        <v>0</v>
      </c>
      <c r="I2603" s="276">
        <v>0</v>
      </c>
      <c r="J2603" s="276">
        <v>0</v>
      </c>
      <c r="K2603" s="276">
        <v>0</v>
      </c>
      <c r="L2603" s="276">
        <v>0</v>
      </c>
      <c r="M2603" s="276">
        <v>0</v>
      </c>
      <c r="N2603" s="276">
        <v>0</v>
      </c>
      <c r="O2603" s="276">
        <v>0</v>
      </c>
      <c r="P2603" s="276">
        <v>0</v>
      </c>
      <c r="Q2603" s="276">
        <v>0</v>
      </c>
      <c r="R2603" s="276">
        <v>0</v>
      </c>
      <c r="S2603" s="276">
        <v>0</v>
      </c>
      <c r="T2603" s="276">
        <v>0</v>
      </c>
      <c r="U2603" s="276">
        <v>0</v>
      </c>
      <c r="V2603" s="1044">
        <v>0</v>
      </c>
      <c r="W2603" s="276">
        <v>0</v>
      </c>
      <c r="X2603" s="276">
        <v>0</v>
      </c>
      <c r="Y2603" s="276">
        <v>0</v>
      </c>
      <c r="Z2603" s="276">
        <v>0</v>
      </c>
      <c r="AA2603" s="276">
        <v>0</v>
      </c>
      <c r="AB2603" s="276">
        <v>0</v>
      </c>
      <c r="AC2603" s="276">
        <v>0</v>
      </c>
      <c r="AD2603" s="448"/>
    </row>
    <row r="2604" spans="1:30" ht="20.399999999999999" customHeight="1">
      <c r="A2604" s="407"/>
      <c r="B2604" s="407"/>
      <c r="C2604" s="407"/>
      <c r="D2604" s="407"/>
      <c r="E2604" s="407"/>
      <c r="F2604" s="407"/>
      <c r="G2604" s="407"/>
      <c r="H2604" s="407"/>
      <c r="I2604" s="407"/>
      <c r="J2604" s="407"/>
      <c r="K2604" s="407"/>
      <c r="L2604" s="407"/>
      <c r="M2604" s="407"/>
      <c r="N2604" s="407"/>
      <c r="O2604" s="407"/>
      <c r="P2604" s="407"/>
      <c r="Q2604" s="407"/>
      <c r="R2604" s="407"/>
      <c r="S2604" s="407"/>
      <c r="T2604" s="407"/>
      <c r="U2604" s="407"/>
      <c r="V2604" s="407"/>
      <c r="W2604" s="407"/>
      <c r="X2604" s="407"/>
      <c r="Y2604" s="407"/>
      <c r="Z2604" s="407"/>
      <c r="AA2604" s="407"/>
      <c r="AB2604" s="407"/>
      <c r="AC2604" s="407"/>
      <c r="AD2604" s="448"/>
    </row>
    <row r="2605" spans="1:30" ht="20.399999999999999" customHeight="1">
      <c r="A2605" s="796" t="s">
        <v>2682</v>
      </c>
      <c r="B2605" s="669" t="s">
        <v>2681</v>
      </c>
      <c r="C2605" s="275">
        <v>1149</v>
      </c>
      <c r="D2605" s="275">
        <v>1149</v>
      </c>
      <c r="E2605" s="275">
        <v>0</v>
      </c>
      <c r="F2605" s="275">
        <v>0</v>
      </c>
      <c r="G2605" s="1041">
        <v>100</v>
      </c>
      <c r="H2605" s="275">
        <v>0</v>
      </c>
      <c r="I2605" s="275">
        <v>0</v>
      </c>
      <c r="J2605" s="275">
        <v>0</v>
      </c>
      <c r="K2605" s="275">
        <v>0</v>
      </c>
      <c r="L2605" s="275">
        <v>0</v>
      </c>
      <c r="M2605" s="275">
        <v>1</v>
      </c>
      <c r="N2605" s="275">
        <v>1</v>
      </c>
      <c r="O2605" s="275">
        <v>3</v>
      </c>
      <c r="P2605" s="275">
        <v>4</v>
      </c>
      <c r="Q2605" s="275">
        <v>0</v>
      </c>
      <c r="R2605" s="275">
        <v>5</v>
      </c>
      <c r="S2605" s="275">
        <v>7</v>
      </c>
      <c r="T2605" s="275">
        <v>8</v>
      </c>
      <c r="U2605" s="275">
        <v>25</v>
      </c>
      <c r="V2605" s="1042">
        <v>41</v>
      </c>
      <c r="W2605" s="275">
        <v>46</v>
      </c>
      <c r="X2605" s="275">
        <v>76</v>
      </c>
      <c r="Y2605" s="275">
        <v>118</v>
      </c>
      <c r="Z2605" s="275">
        <v>149</v>
      </c>
      <c r="AA2605" s="275">
        <v>145</v>
      </c>
      <c r="AB2605" s="275">
        <v>185</v>
      </c>
      <c r="AC2605" s="275">
        <v>335</v>
      </c>
      <c r="AD2605" s="448"/>
    </row>
    <row r="2606" spans="1:30" ht="20.399999999999999" customHeight="1">
      <c r="A2606" s="794"/>
      <c r="B2606" s="670" t="s">
        <v>1468</v>
      </c>
      <c r="C2606" s="276">
        <v>582</v>
      </c>
      <c r="D2606" s="276">
        <v>582</v>
      </c>
      <c r="E2606" s="276">
        <v>0</v>
      </c>
      <c r="F2606" s="276">
        <v>0</v>
      </c>
      <c r="G2606" s="1043">
        <v>100</v>
      </c>
      <c r="H2606" s="276">
        <v>0</v>
      </c>
      <c r="I2606" s="276">
        <v>0</v>
      </c>
      <c r="J2606" s="276">
        <v>0</v>
      </c>
      <c r="K2606" s="276">
        <v>0</v>
      </c>
      <c r="L2606" s="276">
        <v>0</v>
      </c>
      <c r="M2606" s="276">
        <v>0</v>
      </c>
      <c r="N2606" s="276">
        <v>1</v>
      </c>
      <c r="O2606" s="276">
        <v>2</v>
      </c>
      <c r="P2606" s="276">
        <v>3</v>
      </c>
      <c r="Q2606" s="276">
        <v>0</v>
      </c>
      <c r="R2606" s="276">
        <v>3</v>
      </c>
      <c r="S2606" s="276">
        <v>6</v>
      </c>
      <c r="T2606" s="276">
        <v>7</v>
      </c>
      <c r="U2606" s="276">
        <v>17</v>
      </c>
      <c r="V2606" s="1044">
        <v>25</v>
      </c>
      <c r="W2606" s="276">
        <v>26</v>
      </c>
      <c r="X2606" s="276">
        <v>44</v>
      </c>
      <c r="Y2606" s="276">
        <v>69</v>
      </c>
      <c r="Z2606" s="276">
        <v>75</v>
      </c>
      <c r="AA2606" s="276">
        <v>79</v>
      </c>
      <c r="AB2606" s="276">
        <v>89</v>
      </c>
      <c r="AC2606" s="276">
        <v>136</v>
      </c>
      <c r="AD2606" s="448"/>
    </row>
    <row r="2607" spans="1:30" ht="20.399999999999999" customHeight="1">
      <c r="A2607" s="794"/>
      <c r="B2607" s="670" t="s">
        <v>1467</v>
      </c>
      <c r="C2607" s="276">
        <v>567</v>
      </c>
      <c r="D2607" s="276">
        <v>567</v>
      </c>
      <c r="E2607" s="276">
        <v>0</v>
      </c>
      <c r="F2607" s="276">
        <v>0</v>
      </c>
      <c r="G2607" s="1043">
        <v>100</v>
      </c>
      <c r="H2607" s="276">
        <v>0</v>
      </c>
      <c r="I2607" s="276">
        <v>0</v>
      </c>
      <c r="J2607" s="276">
        <v>0</v>
      </c>
      <c r="K2607" s="276">
        <v>0</v>
      </c>
      <c r="L2607" s="276">
        <v>0</v>
      </c>
      <c r="M2607" s="276">
        <v>1</v>
      </c>
      <c r="N2607" s="276">
        <v>0</v>
      </c>
      <c r="O2607" s="276">
        <v>1</v>
      </c>
      <c r="P2607" s="276">
        <v>1</v>
      </c>
      <c r="Q2607" s="276">
        <v>0</v>
      </c>
      <c r="R2607" s="276">
        <v>2</v>
      </c>
      <c r="S2607" s="276">
        <v>1</v>
      </c>
      <c r="T2607" s="276">
        <v>1</v>
      </c>
      <c r="U2607" s="276">
        <v>8</v>
      </c>
      <c r="V2607" s="1044">
        <v>16</v>
      </c>
      <c r="W2607" s="276">
        <v>20</v>
      </c>
      <c r="X2607" s="276">
        <v>32</v>
      </c>
      <c r="Y2607" s="276">
        <v>49</v>
      </c>
      <c r="Z2607" s="276">
        <v>74</v>
      </c>
      <c r="AA2607" s="276">
        <v>66</v>
      </c>
      <c r="AB2607" s="276">
        <v>96</v>
      </c>
      <c r="AC2607" s="276">
        <v>199</v>
      </c>
      <c r="AD2607" s="448"/>
    </row>
    <row r="2608" spans="1:30" ht="20.399999999999999" customHeight="1">
      <c r="A2608" s="794"/>
      <c r="B2608" s="670" t="s">
        <v>4104</v>
      </c>
      <c r="C2608" s="276">
        <v>0</v>
      </c>
      <c r="D2608" s="276">
        <v>0</v>
      </c>
      <c r="E2608" s="276">
        <v>0</v>
      </c>
      <c r="F2608" s="276">
        <v>0</v>
      </c>
      <c r="G2608" s="1043">
        <v>0</v>
      </c>
      <c r="H2608" s="276">
        <v>0</v>
      </c>
      <c r="I2608" s="276">
        <v>0</v>
      </c>
      <c r="J2608" s="276">
        <v>0</v>
      </c>
      <c r="K2608" s="276">
        <v>0</v>
      </c>
      <c r="L2608" s="276">
        <v>0</v>
      </c>
      <c r="M2608" s="276">
        <v>0</v>
      </c>
      <c r="N2608" s="276">
        <v>0</v>
      </c>
      <c r="O2608" s="276">
        <v>0</v>
      </c>
      <c r="P2608" s="276">
        <v>0</v>
      </c>
      <c r="Q2608" s="276">
        <v>0</v>
      </c>
      <c r="R2608" s="276">
        <v>0</v>
      </c>
      <c r="S2608" s="276">
        <v>0</v>
      </c>
      <c r="T2608" s="276">
        <v>0</v>
      </c>
      <c r="U2608" s="276">
        <v>0</v>
      </c>
      <c r="V2608" s="1044">
        <v>0</v>
      </c>
      <c r="W2608" s="276">
        <v>0</v>
      </c>
      <c r="X2608" s="276">
        <v>0</v>
      </c>
      <c r="Y2608" s="276">
        <v>0</v>
      </c>
      <c r="Z2608" s="276">
        <v>0</v>
      </c>
      <c r="AA2608" s="276">
        <v>0</v>
      </c>
      <c r="AB2608" s="276">
        <v>0</v>
      </c>
      <c r="AC2608" s="276">
        <v>0</v>
      </c>
      <c r="AD2608" s="448"/>
    </row>
    <row r="2609" spans="1:30" ht="20.399999999999999" customHeight="1">
      <c r="A2609" s="407"/>
      <c r="B2609" s="407"/>
      <c r="C2609" s="407"/>
      <c r="D2609" s="407"/>
      <c r="E2609" s="407"/>
      <c r="F2609" s="407"/>
      <c r="G2609" s="407"/>
      <c r="H2609" s="407"/>
      <c r="I2609" s="407"/>
      <c r="J2609" s="407"/>
      <c r="K2609" s="407"/>
      <c r="L2609" s="407"/>
      <c r="M2609" s="407"/>
      <c r="N2609" s="407"/>
      <c r="O2609" s="407"/>
      <c r="P2609" s="407"/>
      <c r="Q2609" s="407"/>
      <c r="R2609" s="407"/>
      <c r="S2609" s="407"/>
      <c r="T2609" s="407"/>
      <c r="U2609" s="407"/>
      <c r="V2609" s="407"/>
      <c r="W2609" s="407"/>
      <c r="X2609" s="407"/>
      <c r="Y2609" s="407"/>
      <c r="Z2609" s="407"/>
      <c r="AA2609" s="407"/>
      <c r="AB2609" s="407"/>
      <c r="AC2609" s="407"/>
      <c r="AD2609" s="448"/>
    </row>
    <row r="2610" spans="1:30" ht="20.399999999999999" customHeight="1">
      <c r="A2610" s="796" t="s">
        <v>2680</v>
      </c>
      <c r="B2610" s="669" t="s">
        <v>2679</v>
      </c>
      <c r="C2610" s="275">
        <v>204</v>
      </c>
      <c r="D2610" s="275">
        <v>204</v>
      </c>
      <c r="E2610" s="275">
        <v>0</v>
      </c>
      <c r="F2610" s="275">
        <v>0</v>
      </c>
      <c r="G2610" s="1041">
        <v>100</v>
      </c>
      <c r="H2610" s="275">
        <v>0</v>
      </c>
      <c r="I2610" s="275">
        <v>0</v>
      </c>
      <c r="J2610" s="275">
        <v>0</v>
      </c>
      <c r="K2610" s="275">
        <v>0</v>
      </c>
      <c r="L2610" s="275">
        <v>0</v>
      </c>
      <c r="M2610" s="275">
        <v>1</v>
      </c>
      <c r="N2610" s="275">
        <v>0</v>
      </c>
      <c r="O2610" s="275">
        <v>0</v>
      </c>
      <c r="P2610" s="275">
        <v>0</v>
      </c>
      <c r="Q2610" s="275">
        <v>0</v>
      </c>
      <c r="R2610" s="275">
        <v>0</v>
      </c>
      <c r="S2610" s="275">
        <v>1</v>
      </c>
      <c r="T2610" s="275">
        <v>4</v>
      </c>
      <c r="U2610" s="275">
        <v>3</v>
      </c>
      <c r="V2610" s="1042">
        <v>7</v>
      </c>
      <c r="W2610" s="275">
        <v>5</v>
      </c>
      <c r="X2610" s="275">
        <v>5</v>
      </c>
      <c r="Y2610" s="275">
        <v>15</v>
      </c>
      <c r="Z2610" s="275">
        <v>21</v>
      </c>
      <c r="AA2610" s="275">
        <v>31</v>
      </c>
      <c r="AB2610" s="275">
        <v>32</v>
      </c>
      <c r="AC2610" s="275">
        <v>79</v>
      </c>
      <c r="AD2610" s="448"/>
    </row>
    <row r="2611" spans="1:30" ht="20.399999999999999" customHeight="1">
      <c r="A2611" s="794"/>
      <c r="B2611" s="670" t="s">
        <v>1468</v>
      </c>
      <c r="C2611" s="276">
        <v>96</v>
      </c>
      <c r="D2611" s="276">
        <v>96</v>
      </c>
      <c r="E2611" s="276">
        <v>0</v>
      </c>
      <c r="F2611" s="276">
        <v>0</v>
      </c>
      <c r="G2611" s="1043">
        <v>100</v>
      </c>
      <c r="H2611" s="276">
        <v>0</v>
      </c>
      <c r="I2611" s="276">
        <v>0</v>
      </c>
      <c r="J2611" s="276">
        <v>0</v>
      </c>
      <c r="K2611" s="276">
        <v>0</v>
      </c>
      <c r="L2611" s="276">
        <v>0</v>
      </c>
      <c r="M2611" s="276">
        <v>1</v>
      </c>
      <c r="N2611" s="276">
        <v>0</v>
      </c>
      <c r="O2611" s="276">
        <v>0</v>
      </c>
      <c r="P2611" s="276">
        <v>0</v>
      </c>
      <c r="Q2611" s="276">
        <v>0</v>
      </c>
      <c r="R2611" s="276">
        <v>0</v>
      </c>
      <c r="S2611" s="276">
        <v>0</v>
      </c>
      <c r="T2611" s="276">
        <v>2</v>
      </c>
      <c r="U2611" s="276">
        <v>2</v>
      </c>
      <c r="V2611" s="1044">
        <v>3</v>
      </c>
      <c r="W2611" s="276">
        <v>4</v>
      </c>
      <c r="X2611" s="276">
        <v>3</v>
      </c>
      <c r="Y2611" s="276">
        <v>5</v>
      </c>
      <c r="Z2611" s="276">
        <v>16</v>
      </c>
      <c r="AA2611" s="276">
        <v>11</v>
      </c>
      <c r="AB2611" s="276">
        <v>12</v>
      </c>
      <c r="AC2611" s="276">
        <v>37</v>
      </c>
      <c r="AD2611" s="448"/>
    </row>
    <row r="2612" spans="1:30" ht="20.399999999999999" customHeight="1">
      <c r="A2612" s="794"/>
      <c r="B2612" s="670" t="s">
        <v>1467</v>
      </c>
      <c r="C2612" s="276">
        <v>108</v>
      </c>
      <c r="D2612" s="276">
        <v>108</v>
      </c>
      <c r="E2612" s="276">
        <v>0</v>
      </c>
      <c r="F2612" s="276">
        <v>0</v>
      </c>
      <c r="G2612" s="1043">
        <v>100</v>
      </c>
      <c r="H2612" s="276">
        <v>0</v>
      </c>
      <c r="I2612" s="276">
        <v>0</v>
      </c>
      <c r="J2612" s="276">
        <v>0</v>
      </c>
      <c r="K2612" s="276">
        <v>0</v>
      </c>
      <c r="L2612" s="276">
        <v>0</v>
      </c>
      <c r="M2612" s="276">
        <v>0</v>
      </c>
      <c r="N2612" s="276">
        <v>0</v>
      </c>
      <c r="O2612" s="276">
        <v>0</v>
      </c>
      <c r="P2612" s="276">
        <v>0</v>
      </c>
      <c r="Q2612" s="276">
        <v>0</v>
      </c>
      <c r="R2612" s="276">
        <v>0</v>
      </c>
      <c r="S2612" s="276">
        <v>1</v>
      </c>
      <c r="T2612" s="276">
        <v>2</v>
      </c>
      <c r="U2612" s="276">
        <v>1</v>
      </c>
      <c r="V2612" s="1044">
        <v>4</v>
      </c>
      <c r="W2612" s="276">
        <v>1</v>
      </c>
      <c r="X2612" s="276">
        <v>2</v>
      </c>
      <c r="Y2612" s="276">
        <v>10</v>
      </c>
      <c r="Z2612" s="276">
        <v>5</v>
      </c>
      <c r="AA2612" s="276">
        <v>20</v>
      </c>
      <c r="AB2612" s="276">
        <v>20</v>
      </c>
      <c r="AC2612" s="276">
        <v>42</v>
      </c>
      <c r="AD2612" s="448"/>
    </row>
    <row r="2613" spans="1:30" ht="20.399999999999999" customHeight="1">
      <c r="A2613" s="794"/>
      <c r="B2613" s="670" t="s">
        <v>4104</v>
      </c>
      <c r="C2613" s="276">
        <v>0</v>
      </c>
      <c r="D2613" s="276">
        <v>0</v>
      </c>
      <c r="E2613" s="276">
        <v>0</v>
      </c>
      <c r="F2613" s="276">
        <v>0</v>
      </c>
      <c r="G2613" s="1043">
        <v>0</v>
      </c>
      <c r="H2613" s="276">
        <v>0</v>
      </c>
      <c r="I2613" s="276">
        <v>0</v>
      </c>
      <c r="J2613" s="276">
        <v>0</v>
      </c>
      <c r="K2613" s="276">
        <v>0</v>
      </c>
      <c r="L2613" s="276">
        <v>0</v>
      </c>
      <c r="M2613" s="276">
        <v>0</v>
      </c>
      <c r="N2613" s="276">
        <v>0</v>
      </c>
      <c r="O2613" s="276">
        <v>0</v>
      </c>
      <c r="P2613" s="276">
        <v>0</v>
      </c>
      <c r="Q2613" s="276">
        <v>0</v>
      </c>
      <c r="R2613" s="276">
        <v>0</v>
      </c>
      <c r="S2613" s="276">
        <v>0</v>
      </c>
      <c r="T2613" s="276">
        <v>0</v>
      </c>
      <c r="U2613" s="276">
        <v>0</v>
      </c>
      <c r="V2613" s="1044">
        <v>0</v>
      </c>
      <c r="W2613" s="276">
        <v>0</v>
      </c>
      <c r="X2613" s="276">
        <v>0</v>
      </c>
      <c r="Y2613" s="276">
        <v>0</v>
      </c>
      <c r="Z2613" s="276">
        <v>0</v>
      </c>
      <c r="AA2613" s="276">
        <v>0</v>
      </c>
      <c r="AB2613" s="276">
        <v>0</v>
      </c>
      <c r="AC2613" s="276">
        <v>0</v>
      </c>
      <c r="AD2613" s="448"/>
    </row>
    <row r="2614" spans="1:30" ht="20.399999999999999" customHeight="1">
      <c r="A2614" s="407"/>
      <c r="B2614" s="407"/>
      <c r="C2614" s="407"/>
      <c r="D2614" s="407"/>
      <c r="E2614" s="407"/>
      <c r="F2614" s="407"/>
      <c r="G2614" s="407"/>
      <c r="H2614" s="407"/>
      <c r="I2614" s="407"/>
      <c r="J2614" s="407"/>
      <c r="K2614" s="407"/>
      <c r="L2614" s="407"/>
      <c r="M2614" s="407"/>
      <c r="N2614" s="407"/>
      <c r="O2614" s="407"/>
      <c r="P2614" s="407"/>
      <c r="Q2614" s="407"/>
      <c r="R2614" s="407"/>
      <c r="S2614" s="407"/>
      <c r="T2614" s="407"/>
      <c r="U2614" s="407"/>
      <c r="V2614" s="407"/>
      <c r="W2614" s="407"/>
      <c r="X2614" s="407"/>
      <c r="Y2614" s="407"/>
      <c r="Z2614" s="407"/>
      <c r="AA2614" s="407"/>
      <c r="AB2614" s="407"/>
      <c r="AC2614" s="407"/>
      <c r="AD2614" s="448"/>
    </row>
    <row r="2615" spans="1:30" ht="20.399999999999999" customHeight="1">
      <c r="A2615" s="796" t="s">
        <v>2678</v>
      </c>
      <c r="B2615" s="669" t="s">
        <v>2677</v>
      </c>
      <c r="C2615" s="275">
        <v>11</v>
      </c>
      <c r="D2615" s="275">
        <v>11</v>
      </c>
      <c r="E2615" s="275">
        <v>0</v>
      </c>
      <c r="F2615" s="275">
        <v>0</v>
      </c>
      <c r="G2615" s="1041">
        <v>100</v>
      </c>
      <c r="H2615" s="275">
        <v>0</v>
      </c>
      <c r="I2615" s="275">
        <v>0</v>
      </c>
      <c r="J2615" s="275">
        <v>0</v>
      </c>
      <c r="K2615" s="275">
        <v>0</v>
      </c>
      <c r="L2615" s="275">
        <v>0</v>
      </c>
      <c r="M2615" s="275">
        <v>0</v>
      </c>
      <c r="N2615" s="275">
        <v>0</v>
      </c>
      <c r="O2615" s="275">
        <v>0</v>
      </c>
      <c r="P2615" s="275">
        <v>0</v>
      </c>
      <c r="Q2615" s="275">
        <v>0</v>
      </c>
      <c r="R2615" s="275">
        <v>0</v>
      </c>
      <c r="S2615" s="275">
        <v>0</v>
      </c>
      <c r="T2615" s="275">
        <v>0</v>
      </c>
      <c r="U2615" s="275">
        <v>0</v>
      </c>
      <c r="V2615" s="1042">
        <v>1</v>
      </c>
      <c r="W2615" s="275">
        <v>1</v>
      </c>
      <c r="X2615" s="275">
        <v>1</v>
      </c>
      <c r="Y2615" s="275">
        <v>2</v>
      </c>
      <c r="Z2615" s="275">
        <v>1</v>
      </c>
      <c r="AA2615" s="275">
        <v>2</v>
      </c>
      <c r="AB2615" s="275">
        <v>3</v>
      </c>
      <c r="AC2615" s="275">
        <v>0</v>
      </c>
      <c r="AD2615" s="448"/>
    </row>
    <row r="2616" spans="1:30" ht="20.399999999999999" customHeight="1">
      <c r="A2616" s="794"/>
      <c r="B2616" s="670" t="s">
        <v>1468</v>
      </c>
      <c r="C2616" s="276">
        <v>6</v>
      </c>
      <c r="D2616" s="276">
        <v>6</v>
      </c>
      <c r="E2616" s="276">
        <v>0</v>
      </c>
      <c r="F2616" s="276">
        <v>0</v>
      </c>
      <c r="G2616" s="1043">
        <v>100</v>
      </c>
      <c r="H2616" s="276">
        <v>0</v>
      </c>
      <c r="I2616" s="276">
        <v>0</v>
      </c>
      <c r="J2616" s="276">
        <v>0</v>
      </c>
      <c r="K2616" s="276">
        <v>0</v>
      </c>
      <c r="L2616" s="276">
        <v>0</v>
      </c>
      <c r="M2616" s="276">
        <v>0</v>
      </c>
      <c r="N2616" s="276">
        <v>0</v>
      </c>
      <c r="O2616" s="276">
        <v>0</v>
      </c>
      <c r="P2616" s="276">
        <v>0</v>
      </c>
      <c r="Q2616" s="276">
        <v>0</v>
      </c>
      <c r="R2616" s="276">
        <v>0</v>
      </c>
      <c r="S2616" s="276">
        <v>0</v>
      </c>
      <c r="T2616" s="276">
        <v>0</v>
      </c>
      <c r="U2616" s="276">
        <v>0</v>
      </c>
      <c r="V2616" s="1044">
        <v>1</v>
      </c>
      <c r="W2616" s="276">
        <v>0</v>
      </c>
      <c r="X2616" s="276">
        <v>1</v>
      </c>
      <c r="Y2616" s="276">
        <v>1</v>
      </c>
      <c r="Z2616" s="276">
        <v>1</v>
      </c>
      <c r="AA2616" s="276">
        <v>1</v>
      </c>
      <c r="AB2616" s="276">
        <v>1</v>
      </c>
      <c r="AC2616" s="276">
        <v>0</v>
      </c>
      <c r="AD2616" s="448"/>
    </row>
    <row r="2617" spans="1:30" ht="20.399999999999999" customHeight="1">
      <c r="A2617" s="794"/>
      <c r="B2617" s="670" t="s">
        <v>1467</v>
      </c>
      <c r="C2617" s="276">
        <v>5</v>
      </c>
      <c r="D2617" s="276">
        <v>5</v>
      </c>
      <c r="E2617" s="276">
        <v>0</v>
      </c>
      <c r="F2617" s="276">
        <v>0</v>
      </c>
      <c r="G2617" s="1043">
        <v>100</v>
      </c>
      <c r="H2617" s="276">
        <v>0</v>
      </c>
      <c r="I2617" s="276">
        <v>0</v>
      </c>
      <c r="J2617" s="276">
        <v>0</v>
      </c>
      <c r="K2617" s="276">
        <v>0</v>
      </c>
      <c r="L2617" s="276">
        <v>0</v>
      </c>
      <c r="M2617" s="276">
        <v>0</v>
      </c>
      <c r="N2617" s="276">
        <v>0</v>
      </c>
      <c r="O2617" s="276">
        <v>0</v>
      </c>
      <c r="P2617" s="276">
        <v>0</v>
      </c>
      <c r="Q2617" s="276">
        <v>0</v>
      </c>
      <c r="R2617" s="276">
        <v>0</v>
      </c>
      <c r="S2617" s="276">
        <v>0</v>
      </c>
      <c r="T2617" s="276">
        <v>0</v>
      </c>
      <c r="U2617" s="276">
        <v>0</v>
      </c>
      <c r="V2617" s="1044">
        <v>0</v>
      </c>
      <c r="W2617" s="276">
        <v>1</v>
      </c>
      <c r="X2617" s="276">
        <v>0</v>
      </c>
      <c r="Y2617" s="276">
        <v>1</v>
      </c>
      <c r="Z2617" s="276">
        <v>0</v>
      </c>
      <c r="AA2617" s="276">
        <v>1</v>
      </c>
      <c r="AB2617" s="276">
        <v>2</v>
      </c>
      <c r="AC2617" s="276">
        <v>0</v>
      </c>
      <c r="AD2617" s="448"/>
    </row>
    <row r="2618" spans="1:30" ht="20.399999999999999" customHeight="1">
      <c r="A2618" s="794"/>
      <c r="B2618" s="670" t="s">
        <v>4104</v>
      </c>
      <c r="C2618" s="276">
        <v>0</v>
      </c>
      <c r="D2618" s="276">
        <v>0</v>
      </c>
      <c r="E2618" s="276">
        <v>0</v>
      </c>
      <c r="F2618" s="276">
        <v>0</v>
      </c>
      <c r="G2618" s="1043">
        <v>0</v>
      </c>
      <c r="H2618" s="276">
        <v>0</v>
      </c>
      <c r="I2618" s="276">
        <v>0</v>
      </c>
      <c r="J2618" s="276">
        <v>0</v>
      </c>
      <c r="K2618" s="276">
        <v>0</v>
      </c>
      <c r="L2618" s="276">
        <v>0</v>
      </c>
      <c r="M2618" s="276">
        <v>0</v>
      </c>
      <c r="N2618" s="276">
        <v>0</v>
      </c>
      <c r="O2618" s="276">
        <v>0</v>
      </c>
      <c r="P2618" s="276">
        <v>0</v>
      </c>
      <c r="Q2618" s="276">
        <v>0</v>
      </c>
      <c r="R2618" s="276">
        <v>0</v>
      </c>
      <c r="S2618" s="276">
        <v>0</v>
      </c>
      <c r="T2618" s="276">
        <v>0</v>
      </c>
      <c r="U2618" s="276">
        <v>0</v>
      </c>
      <c r="V2618" s="1044">
        <v>0</v>
      </c>
      <c r="W2618" s="276">
        <v>0</v>
      </c>
      <c r="X2618" s="276">
        <v>0</v>
      </c>
      <c r="Y2618" s="276">
        <v>0</v>
      </c>
      <c r="Z2618" s="276">
        <v>0</v>
      </c>
      <c r="AA2618" s="276">
        <v>0</v>
      </c>
      <c r="AB2618" s="276">
        <v>0</v>
      </c>
      <c r="AC2618" s="276">
        <v>0</v>
      </c>
      <c r="AD2618" s="448"/>
    </row>
    <row r="2619" spans="1:30" ht="20.399999999999999" customHeight="1">
      <c r="A2619" s="407"/>
      <c r="B2619" s="407"/>
      <c r="C2619" s="407"/>
      <c r="D2619" s="407"/>
      <c r="E2619" s="407"/>
      <c r="F2619" s="407"/>
      <c r="G2619" s="407"/>
      <c r="H2619" s="407"/>
      <c r="I2619" s="407"/>
      <c r="J2619" s="407"/>
      <c r="K2619" s="407"/>
      <c r="L2619" s="407"/>
      <c r="M2619" s="407"/>
      <c r="N2619" s="407"/>
      <c r="O2619" s="407"/>
      <c r="P2619" s="407"/>
      <c r="Q2619" s="407"/>
      <c r="R2619" s="407"/>
      <c r="S2619" s="407"/>
      <c r="T2619" s="407"/>
      <c r="U2619" s="407"/>
      <c r="V2619" s="407"/>
      <c r="W2619" s="407"/>
      <c r="X2619" s="407"/>
      <c r="Y2619" s="407"/>
      <c r="Z2619" s="407"/>
      <c r="AA2619" s="407"/>
      <c r="AB2619" s="407"/>
      <c r="AC2619" s="407"/>
      <c r="AD2619" s="448"/>
    </row>
    <row r="2620" spans="1:30" ht="20.399999999999999" customHeight="1">
      <c r="A2620" s="796" t="s">
        <v>4818</v>
      </c>
      <c r="B2620" s="669" t="s">
        <v>4819</v>
      </c>
      <c r="C2620" s="275">
        <v>1</v>
      </c>
      <c r="D2620" s="275">
        <v>1</v>
      </c>
      <c r="E2620" s="275">
        <v>0</v>
      </c>
      <c r="F2620" s="275">
        <v>0</v>
      </c>
      <c r="G2620" s="1041">
        <v>100</v>
      </c>
      <c r="H2620" s="275">
        <v>0</v>
      </c>
      <c r="I2620" s="275">
        <v>0</v>
      </c>
      <c r="J2620" s="275">
        <v>0</v>
      </c>
      <c r="K2620" s="275">
        <v>0</v>
      </c>
      <c r="L2620" s="275">
        <v>0</v>
      </c>
      <c r="M2620" s="275">
        <v>0</v>
      </c>
      <c r="N2620" s="275">
        <v>0</v>
      </c>
      <c r="O2620" s="275">
        <v>0</v>
      </c>
      <c r="P2620" s="275">
        <v>0</v>
      </c>
      <c r="Q2620" s="275">
        <v>0</v>
      </c>
      <c r="R2620" s="275">
        <v>0</v>
      </c>
      <c r="S2620" s="275">
        <v>0</v>
      </c>
      <c r="T2620" s="275">
        <v>0</v>
      </c>
      <c r="U2620" s="275">
        <v>0</v>
      </c>
      <c r="V2620" s="1042">
        <v>0</v>
      </c>
      <c r="W2620" s="275">
        <v>0</v>
      </c>
      <c r="X2620" s="275">
        <v>0</v>
      </c>
      <c r="Y2620" s="275">
        <v>0</v>
      </c>
      <c r="Z2620" s="275">
        <v>0</v>
      </c>
      <c r="AA2620" s="275">
        <v>0</v>
      </c>
      <c r="AB2620" s="275">
        <v>0</v>
      </c>
      <c r="AC2620" s="275">
        <v>1</v>
      </c>
      <c r="AD2620" s="448"/>
    </row>
    <row r="2621" spans="1:30" ht="20.399999999999999" customHeight="1">
      <c r="A2621" s="794"/>
      <c r="B2621" s="670" t="s">
        <v>1468</v>
      </c>
      <c r="C2621" s="276">
        <v>0</v>
      </c>
      <c r="D2621" s="276">
        <v>0</v>
      </c>
      <c r="E2621" s="276">
        <v>0</v>
      </c>
      <c r="F2621" s="276">
        <v>0</v>
      </c>
      <c r="G2621" s="1043">
        <v>0</v>
      </c>
      <c r="H2621" s="276">
        <v>0</v>
      </c>
      <c r="I2621" s="276">
        <v>0</v>
      </c>
      <c r="J2621" s="276">
        <v>0</v>
      </c>
      <c r="K2621" s="276">
        <v>0</v>
      </c>
      <c r="L2621" s="276">
        <v>0</v>
      </c>
      <c r="M2621" s="276">
        <v>0</v>
      </c>
      <c r="N2621" s="276">
        <v>0</v>
      </c>
      <c r="O2621" s="276">
        <v>0</v>
      </c>
      <c r="P2621" s="276">
        <v>0</v>
      </c>
      <c r="Q2621" s="276">
        <v>0</v>
      </c>
      <c r="R2621" s="276">
        <v>0</v>
      </c>
      <c r="S2621" s="276">
        <v>0</v>
      </c>
      <c r="T2621" s="276">
        <v>0</v>
      </c>
      <c r="U2621" s="276">
        <v>0</v>
      </c>
      <c r="V2621" s="1044">
        <v>0</v>
      </c>
      <c r="W2621" s="276">
        <v>0</v>
      </c>
      <c r="X2621" s="276">
        <v>0</v>
      </c>
      <c r="Y2621" s="276">
        <v>0</v>
      </c>
      <c r="Z2621" s="276">
        <v>0</v>
      </c>
      <c r="AA2621" s="276">
        <v>0</v>
      </c>
      <c r="AB2621" s="276">
        <v>0</v>
      </c>
      <c r="AC2621" s="276">
        <v>0</v>
      </c>
      <c r="AD2621" s="448"/>
    </row>
    <row r="2622" spans="1:30" ht="20.399999999999999" customHeight="1">
      <c r="A2622" s="794"/>
      <c r="B2622" s="670" t="s">
        <v>1467</v>
      </c>
      <c r="C2622" s="276">
        <v>1</v>
      </c>
      <c r="D2622" s="276">
        <v>1</v>
      </c>
      <c r="E2622" s="276">
        <v>0</v>
      </c>
      <c r="F2622" s="276">
        <v>0</v>
      </c>
      <c r="G2622" s="1043">
        <v>100</v>
      </c>
      <c r="H2622" s="276">
        <v>0</v>
      </c>
      <c r="I2622" s="276">
        <v>0</v>
      </c>
      <c r="J2622" s="276">
        <v>0</v>
      </c>
      <c r="K2622" s="276">
        <v>0</v>
      </c>
      <c r="L2622" s="276">
        <v>0</v>
      </c>
      <c r="M2622" s="276">
        <v>0</v>
      </c>
      <c r="N2622" s="276">
        <v>0</v>
      </c>
      <c r="O2622" s="276">
        <v>0</v>
      </c>
      <c r="P2622" s="276">
        <v>0</v>
      </c>
      <c r="Q2622" s="276">
        <v>0</v>
      </c>
      <c r="R2622" s="276">
        <v>0</v>
      </c>
      <c r="S2622" s="276">
        <v>0</v>
      </c>
      <c r="T2622" s="276">
        <v>0</v>
      </c>
      <c r="U2622" s="276">
        <v>0</v>
      </c>
      <c r="V2622" s="1044">
        <v>0</v>
      </c>
      <c r="W2622" s="276">
        <v>0</v>
      </c>
      <c r="X2622" s="276">
        <v>0</v>
      </c>
      <c r="Y2622" s="276">
        <v>0</v>
      </c>
      <c r="Z2622" s="276">
        <v>0</v>
      </c>
      <c r="AA2622" s="276">
        <v>0</v>
      </c>
      <c r="AB2622" s="276">
        <v>0</v>
      </c>
      <c r="AC2622" s="276">
        <v>1</v>
      </c>
      <c r="AD2622" s="448"/>
    </row>
    <row r="2623" spans="1:30" ht="20.399999999999999" customHeight="1">
      <c r="A2623" s="794"/>
      <c r="B2623" s="670" t="s">
        <v>4104</v>
      </c>
      <c r="C2623" s="276">
        <v>0</v>
      </c>
      <c r="D2623" s="276">
        <v>0</v>
      </c>
      <c r="E2623" s="276">
        <v>0</v>
      </c>
      <c r="F2623" s="276">
        <v>0</v>
      </c>
      <c r="G2623" s="1043">
        <v>0</v>
      </c>
      <c r="H2623" s="276">
        <v>0</v>
      </c>
      <c r="I2623" s="276">
        <v>0</v>
      </c>
      <c r="J2623" s="276">
        <v>0</v>
      </c>
      <c r="K2623" s="276">
        <v>0</v>
      </c>
      <c r="L2623" s="276">
        <v>0</v>
      </c>
      <c r="M2623" s="276">
        <v>0</v>
      </c>
      <c r="N2623" s="276">
        <v>0</v>
      </c>
      <c r="O2623" s="276">
        <v>0</v>
      </c>
      <c r="P2623" s="276">
        <v>0</v>
      </c>
      <c r="Q2623" s="276">
        <v>0</v>
      </c>
      <c r="R2623" s="276">
        <v>0</v>
      </c>
      <c r="S2623" s="276">
        <v>0</v>
      </c>
      <c r="T2623" s="276">
        <v>0</v>
      </c>
      <c r="U2623" s="276">
        <v>0</v>
      </c>
      <c r="V2623" s="1044">
        <v>0</v>
      </c>
      <c r="W2623" s="276">
        <v>0</v>
      </c>
      <c r="X2623" s="276">
        <v>0</v>
      </c>
      <c r="Y2623" s="276">
        <v>0</v>
      </c>
      <c r="Z2623" s="276">
        <v>0</v>
      </c>
      <c r="AA2623" s="276">
        <v>0</v>
      </c>
      <c r="AB2623" s="276">
        <v>0</v>
      </c>
      <c r="AC2623" s="276">
        <v>0</v>
      </c>
      <c r="AD2623" s="448"/>
    </row>
    <row r="2624" spans="1:30" ht="20.399999999999999" customHeight="1">
      <c r="A2624" s="407"/>
      <c r="B2624" s="407"/>
      <c r="C2624" s="407"/>
      <c r="D2624" s="407"/>
      <c r="E2624" s="407"/>
      <c r="F2624" s="407"/>
      <c r="G2624" s="407"/>
      <c r="H2624" s="407"/>
      <c r="I2624" s="407"/>
      <c r="J2624" s="407"/>
      <c r="K2624" s="407"/>
      <c r="L2624" s="407"/>
      <c r="M2624" s="407"/>
      <c r="N2624" s="407"/>
      <c r="O2624" s="407"/>
      <c r="P2624" s="407"/>
      <c r="Q2624" s="407"/>
      <c r="R2624" s="407"/>
      <c r="S2624" s="407"/>
      <c r="T2624" s="407"/>
      <c r="U2624" s="407"/>
      <c r="V2624" s="407"/>
      <c r="W2624" s="407"/>
      <c r="X2624" s="407"/>
      <c r="Y2624" s="407"/>
      <c r="Z2624" s="407"/>
      <c r="AA2624" s="407"/>
      <c r="AB2624" s="407"/>
      <c r="AC2624" s="407"/>
      <c r="AD2624" s="448"/>
    </row>
    <row r="2625" spans="1:30" ht="20.399999999999999" customHeight="1">
      <c r="A2625" s="796" t="s">
        <v>4820</v>
      </c>
      <c r="B2625" s="669" t="s">
        <v>4821</v>
      </c>
      <c r="C2625" s="275">
        <v>1</v>
      </c>
      <c r="D2625" s="275">
        <v>1</v>
      </c>
      <c r="E2625" s="275">
        <v>0</v>
      </c>
      <c r="F2625" s="275">
        <v>0</v>
      </c>
      <c r="G2625" s="1041">
        <v>100</v>
      </c>
      <c r="H2625" s="275">
        <v>0</v>
      </c>
      <c r="I2625" s="275">
        <v>0</v>
      </c>
      <c r="J2625" s="275">
        <v>0</v>
      </c>
      <c r="K2625" s="275">
        <v>0</v>
      </c>
      <c r="L2625" s="275">
        <v>0</v>
      </c>
      <c r="M2625" s="275">
        <v>0</v>
      </c>
      <c r="N2625" s="275">
        <v>0</v>
      </c>
      <c r="O2625" s="275">
        <v>0</v>
      </c>
      <c r="P2625" s="275">
        <v>0</v>
      </c>
      <c r="Q2625" s="275">
        <v>0</v>
      </c>
      <c r="R2625" s="275">
        <v>0</v>
      </c>
      <c r="S2625" s="275">
        <v>0</v>
      </c>
      <c r="T2625" s="275">
        <v>0</v>
      </c>
      <c r="U2625" s="275">
        <v>0</v>
      </c>
      <c r="V2625" s="1042">
        <v>0</v>
      </c>
      <c r="W2625" s="275">
        <v>1</v>
      </c>
      <c r="X2625" s="275">
        <v>0</v>
      </c>
      <c r="Y2625" s="275">
        <v>0</v>
      </c>
      <c r="Z2625" s="275">
        <v>0</v>
      </c>
      <c r="AA2625" s="275">
        <v>0</v>
      </c>
      <c r="AB2625" s="275">
        <v>0</v>
      </c>
      <c r="AC2625" s="275">
        <v>0</v>
      </c>
      <c r="AD2625" s="448"/>
    </row>
    <row r="2626" spans="1:30" ht="20.399999999999999" customHeight="1">
      <c r="A2626" s="794"/>
      <c r="B2626" s="670" t="s">
        <v>1468</v>
      </c>
      <c r="C2626" s="276">
        <v>0</v>
      </c>
      <c r="D2626" s="276">
        <v>0</v>
      </c>
      <c r="E2626" s="276">
        <v>0</v>
      </c>
      <c r="F2626" s="276">
        <v>0</v>
      </c>
      <c r="G2626" s="1043">
        <v>0</v>
      </c>
      <c r="H2626" s="276">
        <v>0</v>
      </c>
      <c r="I2626" s="276">
        <v>0</v>
      </c>
      <c r="J2626" s="276">
        <v>0</v>
      </c>
      <c r="K2626" s="276">
        <v>0</v>
      </c>
      <c r="L2626" s="276">
        <v>0</v>
      </c>
      <c r="M2626" s="276">
        <v>0</v>
      </c>
      <c r="N2626" s="276">
        <v>0</v>
      </c>
      <c r="O2626" s="276">
        <v>0</v>
      </c>
      <c r="P2626" s="276">
        <v>0</v>
      </c>
      <c r="Q2626" s="276">
        <v>0</v>
      </c>
      <c r="R2626" s="276">
        <v>0</v>
      </c>
      <c r="S2626" s="276">
        <v>0</v>
      </c>
      <c r="T2626" s="276">
        <v>0</v>
      </c>
      <c r="U2626" s="276">
        <v>0</v>
      </c>
      <c r="V2626" s="1044">
        <v>0</v>
      </c>
      <c r="W2626" s="276">
        <v>0</v>
      </c>
      <c r="X2626" s="276">
        <v>0</v>
      </c>
      <c r="Y2626" s="276">
        <v>0</v>
      </c>
      <c r="Z2626" s="276">
        <v>0</v>
      </c>
      <c r="AA2626" s="276">
        <v>0</v>
      </c>
      <c r="AB2626" s="276">
        <v>0</v>
      </c>
      <c r="AC2626" s="276">
        <v>0</v>
      </c>
      <c r="AD2626" s="448"/>
    </row>
    <row r="2627" spans="1:30" ht="20.399999999999999" customHeight="1">
      <c r="A2627" s="794"/>
      <c r="B2627" s="670" t="s">
        <v>1467</v>
      </c>
      <c r="C2627" s="276">
        <v>1</v>
      </c>
      <c r="D2627" s="276">
        <v>1</v>
      </c>
      <c r="E2627" s="276">
        <v>0</v>
      </c>
      <c r="F2627" s="276">
        <v>0</v>
      </c>
      <c r="G2627" s="1043">
        <v>100</v>
      </c>
      <c r="H2627" s="276">
        <v>0</v>
      </c>
      <c r="I2627" s="276">
        <v>0</v>
      </c>
      <c r="J2627" s="276">
        <v>0</v>
      </c>
      <c r="K2627" s="276">
        <v>0</v>
      </c>
      <c r="L2627" s="276">
        <v>0</v>
      </c>
      <c r="M2627" s="276">
        <v>0</v>
      </c>
      <c r="N2627" s="276">
        <v>0</v>
      </c>
      <c r="O2627" s="276">
        <v>0</v>
      </c>
      <c r="P2627" s="276">
        <v>0</v>
      </c>
      <c r="Q2627" s="276">
        <v>0</v>
      </c>
      <c r="R2627" s="276">
        <v>0</v>
      </c>
      <c r="S2627" s="276">
        <v>0</v>
      </c>
      <c r="T2627" s="276">
        <v>0</v>
      </c>
      <c r="U2627" s="276">
        <v>0</v>
      </c>
      <c r="V2627" s="1044">
        <v>0</v>
      </c>
      <c r="W2627" s="276">
        <v>1</v>
      </c>
      <c r="X2627" s="276">
        <v>0</v>
      </c>
      <c r="Y2627" s="276">
        <v>0</v>
      </c>
      <c r="Z2627" s="276">
        <v>0</v>
      </c>
      <c r="AA2627" s="276">
        <v>0</v>
      </c>
      <c r="AB2627" s="276">
        <v>0</v>
      </c>
      <c r="AC2627" s="276">
        <v>0</v>
      </c>
      <c r="AD2627" s="448"/>
    </row>
    <row r="2628" spans="1:30" ht="20.399999999999999" customHeight="1">
      <c r="A2628" s="794"/>
      <c r="B2628" s="670" t="s">
        <v>4104</v>
      </c>
      <c r="C2628" s="276">
        <v>0</v>
      </c>
      <c r="D2628" s="276">
        <v>0</v>
      </c>
      <c r="E2628" s="276">
        <v>0</v>
      </c>
      <c r="F2628" s="276">
        <v>0</v>
      </c>
      <c r="G2628" s="1043">
        <v>0</v>
      </c>
      <c r="H2628" s="276">
        <v>0</v>
      </c>
      <c r="I2628" s="276">
        <v>0</v>
      </c>
      <c r="J2628" s="276">
        <v>0</v>
      </c>
      <c r="K2628" s="276">
        <v>0</v>
      </c>
      <c r="L2628" s="276">
        <v>0</v>
      </c>
      <c r="M2628" s="276">
        <v>0</v>
      </c>
      <c r="N2628" s="276">
        <v>0</v>
      </c>
      <c r="O2628" s="276">
        <v>0</v>
      </c>
      <c r="P2628" s="276">
        <v>0</v>
      </c>
      <c r="Q2628" s="276">
        <v>0</v>
      </c>
      <c r="R2628" s="276">
        <v>0</v>
      </c>
      <c r="S2628" s="276">
        <v>0</v>
      </c>
      <c r="T2628" s="276">
        <v>0</v>
      </c>
      <c r="U2628" s="276">
        <v>0</v>
      </c>
      <c r="V2628" s="1044">
        <v>0</v>
      </c>
      <c r="W2628" s="276">
        <v>0</v>
      </c>
      <c r="X2628" s="276">
        <v>0</v>
      </c>
      <c r="Y2628" s="276">
        <v>0</v>
      </c>
      <c r="Z2628" s="276">
        <v>0</v>
      </c>
      <c r="AA2628" s="276">
        <v>0</v>
      </c>
      <c r="AB2628" s="276">
        <v>0</v>
      </c>
      <c r="AC2628" s="276">
        <v>0</v>
      </c>
      <c r="AD2628" s="448"/>
    </row>
    <row r="2629" spans="1:30" ht="20.399999999999999" customHeight="1">
      <c r="A2629" s="407"/>
      <c r="B2629" s="407"/>
      <c r="C2629" s="407"/>
      <c r="D2629" s="407"/>
      <c r="E2629" s="407"/>
      <c r="F2629" s="407"/>
      <c r="G2629" s="407"/>
      <c r="H2629" s="407"/>
      <c r="I2629" s="407"/>
      <c r="J2629" s="407"/>
      <c r="K2629" s="407"/>
      <c r="L2629" s="407"/>
      <c r="M2629" s="407"/>
      <c r="N2629" s="407"/>
      <c r="O2629" s="407"/>
      <c r="P2629" s="407"/>
      <c r="Q2629" s="407"/>
      <c r="R2629" s="407"/>
      <c r="S2629" s="407"/>
      <c r="T2629" s="407"/>
      <c r="U2629" s="407"/>
      <c r="V2629" s="407"/>
      <c r="W2629" s="407"/>
      <c r="X2629" s="407"/>
      <c r="Y2629" s="407"/>
      <c r="Z2629" s="407"/>
      <c r="AA2629" s="407"/>
      <c r="AB2629" s="407"/>
      <c r="AC2629" s="407"/>
      <c r="AD2629" s="448"/>
    </row>
    <row r="2630" spans="1:30" ht="20.399999999999999" customHeight="1">
      <c r="A2630" s="796" t="s">
        <v>2676</v>
      </c>
      <c r="B2630" s="669" t="s">
        <v>2675</v>
      </c>
      <c r="C2630" s="275">
        <v>17</v>
      </c>
      <c r="D2630" s="275">
        <v>17</v>
      </c>
      <c r="E2630" s="275">
        <v>0</v>
      </c>
      <c r="F2630" s="275">
        <v>0</v>
      </c>
      <c r="G2630" s="1041">
        <v>100</v>
      </c>
      <c r="H2630" s="275">
        <v>0</v>
      </c>
      <c r="I2630" s="275">
        <v>0</v>
      </c>
      <c r="J2630" s="275">
        <v>0</v>
      </c>
      <c r="K2630" s="275">
        <v>0</v>
      </c>
      <c r="L2630" s="275">
        <v>0</v>
      </c>
      <c r="M2630" s="275">
        <v>0</v>
      </c>
      <c r="N2630" s="275">
        <v>0</v>
      </c>
      <c r="O2630" s="275">
        <v>0</v>
      </c>
      <c r="P2630" s="275">
        <v>0</v>
      </c>
      <c r="Q2630" s="275">
        <v>0</v>
      </c>
      <c r="R2630" s="275">
        <v>0</v>
      </c>
      <c r="S2630" s="275">
        <v>1</v>
      </c>
      <c r="T2630" s="275">
        <v>2</v>
      </c>
      <c r="U2630" s="275">
        <v>0</v>
      </c>
      <c r="V2630" s="1042">
        <v>0</v>
      </c>
      <c r="W2630" s="275">
        <v>0</v>
      </c>
      <c r="X2630" s="275">
        <v>0</v>
      </c>
      <c r="Y2630" s="275">
        <v>3</v>
      </c>
      <c r="Z2630" s="275">
        <v>0</v>
      </c>
      <c r="AA2630" s="275">
        <v>3</v>
      </c>
      <c r="AB2630" s="275">
        <v>4</v>
      </c>
      <c r="AC2630" s="275">
        <v>4</v>
      </c>
      <c r="AD2630" s="448"/>
    </row>
    <row r="2631" spans="1:30" ht="20.399999999999999" customHeight="1">
      <c r="A2631" s="669"/>
      <c r="B2631" s="669" t="s">
        <v>2674</v>
      </c>
      <c r="C2631" s="797"/>
      <c r="D2631" s="797"/>
      <c r="E2631" s="797"/>
      <c r="F2631" s="797"/>
      <c r="G2631" s="797"/>
      <c r="H2631" s="797"/>
      <c r="I2631" s="797"/>
      <c r="J2631" s="797"/>
      <c r="K2631" s="797"/>
      <c r="L2631" s="797"/>
      <c r="M2631" s="797"/>
      <c r="N2631" s="797"/>
      <c r="O2631" s="797"/>
      <c r="P2631" s="797"/>
      <c r="Q2631" s="797"/>
      <c r="R2631" s="797"/>
      <c r="S2631" s="797"/>
      <c r="T2631" s="797"/>
      <c r="U2631" s="797"/>
      <c r="V2631" s="797"/>
      <c r="W2631" s="797"/>
      <c r="X2631" s="797"/>
      <c r="Y2631" s="797"/>
      <c r="Z2631" s="797"/>
      <c r="AA2631" s="797"/>
      <c r="AB2631" s="797"/>
      <c r="AC2631" s="797"/>
      <c r="AD2631" s="448"/>
    </row>
    <row r="2632" spans="1:30" ht="20.399999999999999" customHeight="1">
      <c r="A2632" s="794"/>
      <c r="B2632" s="670" t="s">
        <v>1468</v>
      </c>
      <c r="C2632" s="276">
        <v>11</v>
      </c>
      <c r="D2632" s="276">
        <v>11</v>
      </c>
      <c r="E2632" s="276">
        <v>0</v>
      </c>
      <c r="F2632" s="276">
        <v>0</v>
      </c>
      <c r="G2632" s="1043">
        <v>100</v>
      </c>
      <c r="H2632" s="276">
        <v>0</v>
      </c>
      <c r="I2632" s="276">
        <v>0</v>
      </c>
      <c r="J2632" s="276">
        <v>0</v>
      </c>
      <c r="K2632" s="276">
        <v>0</v>
      </c>
      <c r="L2632" s="276">
        <v>0</v>
      </c>
      <c r="M2632" s="276">
        <v>0</v>
      </c>
      <c r="N2632" s="276">
        <v>0</v>
      </c>
      <c r="O2632" s="276">
        <v>0</v>
      </c>
      <c r="P2632" s="276">
        <v>0</v>
      </c>
      <c r="Q2632" s="276">
        <v>0</v>
      </c>
      <c r="R2632" s="276">
        <v>0</v>
      </c>
      <c r="S2632" s="276">
        <v>1</v>
      </c>
      <c r="T2632" s="276">
        <v>1</v>
      </c>
      <c r="U2632" s="276">
        <v>0</v>
      </c>
      <c r="V2632" s="1044">
        <v>0</v>
      </c>
      <c r="W2632" s="276">
        <v>0</v>
      </c>
      <c r="X2632" s="276">
        <v>0</v>
      </c>
      <c r="Y2632" s="276">
        <v>2</v>
      </c>
      <c r="Z2632" s="276">
        <v>0</v>
      </c>
      <c r="AA2632" s="276">
        <v>1</v>
      </c>
      <c r="AB2632" s="276">
        <v>3</v>
      </c>
      <c r="AC2632" s="276">
        <v>3</v>
      </c>
      <c r="AD2632" s="448"/>
    </row>
    <row r="2633" spans="1:30" ht="20.399999999999999" customHeight="1">
      <c r="A2633" s="794"/>
      <c r="B2633" s="670" t="s">
        <v>1467</v>
      </c>
      <c r="C2633" s="276">
        <v>6</v>
      </c>
      <c r="D2633" s="276">
        <v>6</v>
      </c>
      <c r="E2633" s="276">
        <v>0</v>
      </c>
      <c r="F2633" s="276">
        <v>0</v>
      </c>
      <c r="G2633" s="1043">
        <v>100</v>
      </c>
      <c r="H2633" s="276">
        <v>0</v>
      </c>
      <c r="I2633" s="276">
        <v>0</v>
      </c>
      <c r="J2633" s="276">
        <v>0</v>
      </c>
      <c r="K2633" s="276">
        <v>0</v>
      </c>
      <c r="L2633" s="276">
        <v>0</v>
      </c>
      <c r="M2633" s="276">
        <v>0</v>
      </c>
      <c r="N2633" s="276">
        <v>0</v>
      </c>
      <c r="O2633" s="276">
        <v>0</v>
      </c>
      <c r="P2633" s="276">
        <v>0</v>
      </c>
      <c r="Q2633" s="276">
        <v>0</v>
      </c>
      <c r="R2633" s="276">
        <v>0</v>
      </c>
      <c r="S2633" s="276">
        <v>0</v>
      </c>
      <c r="T2633" s="276">
        <v>1</v>
      </c>
      <c r="U2633" s="276">
        <v>0</v>
      </c>
      <c r="V2633" s="1044">
        <v>0</v>
      </c>
      <c r="W2633" s="276">
        <v>0</v>
      </c>
      <c r="X2633" s="276">
        <v>0</v>
      </c>
      <c r="Y2633" s="276">
        <v>1</v>
      </c>
      <c r="Z2633" s="276">
        <v>0</v>
      </c>
      <c r="AA2633" s="276">
        <v>2</v>
      </c>
      <c r="AB2633" s="276">
        <v>1</v>
      </c>
      <c r="AC2633" s="276">
        <v>1</v>
      </c>
      <c r="AD2633" s="448"/>
    </row>
    <row r="2634" spans="1:30" ht="20.399999999999999" customHeight="1">
      <c r="A2634" s="794"/>
      <c r="B2634" s="670" t="s">
        <v>4104</v>
      </c>
      <c r="C2634" s="276">
        <v>0</v>
      </c>
      <c r="D2634" s="276">
        <v>0</v>
      </c>
      <c r="E2634" s="276">
        <v>0</v>
      </c>
      <c r="F2634" s="276">
        <v>0</v>
      </c>
      <c r="G2634" s="1043">
        <v>0</v>
      </c>
      <c r="H2634" s="276">
        <v>0</v>
      </c>
      <c r="I2634" s="276">
        <v>0</v>
      </c>
      <c r="J2634" s="276">
        <v>0</v>
      </c>
      <c r="K2634" s="276">
        <v>0</v>
      </c>
      <c r="L2634" s="276">
        <v>0</v>
      </c>
      <c r="M2634" s="276">
        <v>0</v>
      </c>
      <c r="N2634" s="276">
        <v>0</v>
      </c>
      <c r="O2634" s="276">
        <v>0</v>
      </c>
      <c r="P2634" s="276">
        <v>0</v>
      </c>
      <c r="Q2634" s="276">
        <v>0</v>
      </c>
      <c r="R2634" s="276">
        <v>0</v>
      </c>
      <c r="S2634" s="276">
        <v>0</v>
      </c>
      <c r="T2634" s="276">
        <v>0</v>
      </c>
      <c r="U2634" s="276">
        <v>0</v>
      </c>
      <c r="V2634" s="1044">
        <v>0</v>
      </c>
      <c r="W2634" s="276">
        <v>0</v>
      </c>
      <c r="X2634" s="276">
        <v>0</v>
      </c>
      <c r="Y2634" s="276">
        <v>0</v>
      </c>
      <c r="Z2634" s="276">
        <v>0</v>
      </c>
      <c r="AA2634" s="276">
        <v>0</v>
      </c>
      <c r="AB2634" s="276">
        <v>0</v>
      </c>
      <c r="AC2634" s="276">
        <v>0</v>
      </c>
      <c r="AD2634" s="448"/>
    </row>
    <row r="2635" spans="1:30" ht="20.399999999999999" customHeight="1">
      <c r="A2635" s="407"/>
      <c r="B2635" s="407"/>
      <c r="C2635" s="407"/>
      <c r="D2635" s="407"/>
      <c r="E2635" s="407"/>
      <c r="F2635" s="407"/>
      <c r="G2635" s="407"/>
      <c r="H2635" s="407"/>
      <c r="I2635" s="407"/>
      <c r="J2635" s="407"/>
      <c r="K2635" s="407"/>
      <c r="L2635" s="407"/>
      <c r="M2635" s="407"/>
      <c r="N2635" s="407"/>
      <c r="O2635" s="407"/>
      <c r="P2635" s="407"/>
      <c r="Q2635" s="407"/>
      <c r="R2635" s="407"/>
      <c r="S2635" s="407"/>
      <c r="T2635" s="407"/>
      <c r="U2635" s="407"/>
      <c r="V2635" s="407"/>
      <c r="W2635" s="407"/>
      <c r="X2635" s="407"/>
      <c r="Y2635" s="407"/>
      <c r="Z2635" s="407"/>
      <c r="AA2635" s="407"/>
      <c r="AB2635" s="407"/>
      <c r="AC2635" s="407"/>
      <c r="AD2635" s="448"/>
    </row>
    <row r="2636" spans="1:30" ht="20.399999999999999" customHeight="1">
      <c r="A2636" s="796" t="s">
        <v>2673</v>
      </c>
      <c r="B2636" s="669" t="s">
        <v>2672</v>
      </c>
      <c r="C2636" s="275">
        <v>5</v>
      </c>
      <c r="D2636" s="275">
        <v>5</v>
      </c>
      <c r="E2636" s="275">
        <v>0</v>
      </c>
      <c r="F2636" s="275">
        <v>0</v>
      </c>
      <c r="G2636" s="1041">
        <v>100</v>
      </c>
      <c r="H2636" s="275">
        <v>0</v>
      </c>
      <c r="I2636" s="275">
        <v>0</v>
      </c>
      <c r="J2636" s="275">
        <v>0</v>
      </c>
      <c r="K2636" s="275">
        <v>0</v>
      </c>
      <c r="L2636" s="275">
        <v>0</v>
      </c>
      <c r="M2636" s="275">
        <v>0</v>
      </c>
      <c r="N2636" s="275">
        <v>0</v>
      </c>
      <c r="O2636" s="275">
        <v>0</v>
      </c>
      <c r="P2636" s="275">
        <v>0</v>
      </c>
      <c r="Q2636" s="275">
        <v>0</v>
      </c>
      <c r="R2636" s="275">
        <v>0</v>
      </c>
      <c r="S2636" s="275">
        <v>0</v>
      </c>
      <c r="T2636" s="275">
        <v>0</v>
      </c>
      <c r="U2636" s="275">
        <v>0</v>
      </c>
      <c r="V2636" s="1042">
        <v>0</v>
      </c>
      <c r="W2636" s="275">
        <v>0</v>
      </c>
      <c r="X2636" s="275">
        <v>0</v>
      </c>
      <c r="Y2636" s="275">
        <v>1</v>
      </c>
      <c r="Z2636" s="275">
        <v>1</v>
      </c>
      <c r="AA2636" s="275">
        <v>1</v>
      </c>
      <c r="AB2636" s="275">
        <v>2</v>
      </c>
      <c r="AC2636" s="275">
        <v>0</v>
      </c>
      <c r="AD2636" s="448"/>
    </row>
    <row r="2637" spans="1:30" ht="20.399999999999999" customHeight="1">
      <c r="A2637" s="794"/>
      <c r="B2637" s="670" t="s">
        <v>1468</v>
      </c>
      <c r="C2637" s="276">
        <v>3</v>
      </c>
      <c r="D2637" s="276">
        <v>3</v>
      </c>
      <c r="E2637" s="276">
        <v>0</v>
      </c>
      <c r="F2637" s="276">
        <v>0</v>
      </c>
      <c r="G2637" s="1043">
        <v>100</v>
      </c>
      <c r="H2637" s="276">
        <v>0</v>
      </c>
      <c r="I2637" s="276">
        <v>0</v>
      </c>
      <c r="J2637" s="276">
        <v>0</v>
      </c>
      <c r="K2637" s="276">
        <v>0</v>
      </c>
      <c r="L2637" s="276">
        <v>0</v>
      </c>
      <c r="M2637" s="276">
        <v>0</v>
      </c>
      <c r="N2637" s="276">
        <v>0</v>
      </c>
      <c r="O2637" s="276">
        <v>0</v>
      </c>
      <c r="P2637" s="276">
        <v>0</v>
      </c>
      <c r="Q2637" s="276">
        <v>0</v>
      </c>
      <c r="R2637" s="276">
        <v>0</v>
      </c>
      <c r="S2637" s="276">
        <v>0</v>
      </c>
      <c r="T2637" s="276">
        <v>0</v>
      </c>
      <c r="U2637" s="276">
        <v>0</v>
      </c>
      <c r="V2637" s="1044">
        <v>0</v>
      </c>
      <c r="W2637" s="276">
        <v>0</v>
      </c>
      <c r="X2637" s="276">
        <v>0</v>
      </c>
      <c r="Y2637" s="276">
        <v>0</v>
      </c>
      <c r="Z2637" s="276">
        <v>1</v>
      </c>
      <c r="AA2637" s="276">
        <v>1</v>
      </c>
      <c r="AB2637" s="276">
        <v>1</v>
      </c>
      <c r="AC2637" s="276">
        <v>0</v>
      </c>
      <c r="AD2637" s="448"/>
    </row>
    <row r="2638" spans="1:30" ht="20.399999999999999" customHeight="1">
      <c r="A2638" s="794"/>
      <c r="B2638" s="670" t="s">
        <v>1467</v>
      </c>
      <c r="C2638" s="276">
        <v>2</v>
      </c>
      <c r="D2638" s="276">
        <v>2</v>
      </c>
      <c r="E2638" s="276">
        <v>0</v>
      </c>
      <c r="F2638" s="276">
        <v>0</v>
      </c>
      <c r="G2638" s="1043">
        <v>100</v>
      </c>
      <c r="H2638" s="276">
        <v>0</v>
      </c>
      <c r="I2638" s="276">
        <v>0</v>
      </c>
      <c r="J2638" s="276">
        <v>0</v>
      </c>
      <c r="K2638" s="276">
        <v>0</v>
      </c>
      <c r="L2638" s="276">
        <v>0</v>
      </c>
      <c r="M2638" s="276">
        <v>0</v>
      </c>
      <c r="N2638" s="276">
        <v>0</v>
      </c>
      <c r="O2638" s="276">
        <v>0</v>
      </c>
      <c r="P2638" s="276">
        <v>0</v>
      </c>
      <c r="Q2638" s="276">
        <v>0</v>
      </c>
      <c r="R2638" s="276">
        <v>0</v>
      </c>
      <c r="S2638" s="276">
        <v>0</v>
      </c>
      <c r="T2638" s="276">
        <v>0</v>
      </c>
      <c r="U2638" s="276">
        <v>0</v>
      </c>
      <c r="V2638" s="1044">
        <v>0</v>
      </c>
      <c r="W2638" s="276">
        <v>0</v>
      </c>
      <c r="X2638" s="276">
        <v>0</v>
      </c>
      <c r="Y2638" s="276">
        <v>1</v>
      </c>
      <c r="Z2638" s="276">
        <v>0</v>
      </c>
      <c r="AA2638" s="276">
        <v>0</v>
      </c>
      <c r="AB2638" s="276">
        <v>1</v>
      </c>
      <c r="AC2638" s="276">
        <v>0</v>
      </c>
      <c r="AD2638" s="448"/>
    </row>
    <row r="2639" spans="1:30" ht="20.399999999999999" customHeight="1">
      <c r="A2639" s="794"/>
      <c r="B2639" s="670" t="s">
        <v>4104</v>
      </c>
      <c r="C2639" s="276">
        <v>0</v>
      </c>
      <c r="D2639" s="276">
        <v>0</v>
      </c>
      <c r="E2639" s="276">
        <v>0</v>
      </c>
      <c r="F2639" s="276">
        <v>0</v>
      </c>
      <c r="G2639" s="1043">
        <v>0</v>
      </c>
      <c r="H2639" s="276">
        <v>0</v>
      </c>
      <c r="I2639" s="276">
        <v>0</v>
      </c>
      <c r="J2639" s="276">
        <v>0</v>
      </c>
      <c r="K2639" s="276">
        <v>0</v>
      </c>
      <c r="L2639" s="276">
        <v>0</v>
      </c>
      <c r="M2639" s="276">
        <v>0</v>
      </c>
      <c r="N2639" s="276">
        <v>0</v>
      </c>
      <c r="O2639" s="276">
        <v>0</v>
      </c>
      <c r="P2639" s="276">
        <v>0</v>
      </c>
      <c r="Q2639" s="276">
        <v>0</v>
      </c>
      <c r="R2639" s="276">
        <v>0</v>
      </c>
      <c r="S2639" s="276">
        <v>0</v>
      </c>
      <c r="T2639" s="276">
        <v>0</v>
      </c>
      <c r="U2639" s="276">
        <v>0</v>
      </c>
      <c r="V2639" s="1044">
        <v>0</v>
      </c>
      <c r="W2639" s="276">
        <v>0</v>
      </c>
      <c r="X2639" s="276">
        <v>0</v>
      </c>
      <c r="Y2639" s="276">
        <v>0</v>
      </c>
      <c r="Z2639" s="276">
        <v>0</v>
      </c>
      <c r="AA2639" s="276">
        <v>0</v>
      </c>
      <c r="AB2639" s="276">
        <v>0</v>
      </c>
      <c r="AC2639" s="276">
        <v>0</v>
      </c>
      <c r="AD2639" s="448"/>
    </row>
    <row r="2640" spans="1:30" ht="20.399999999999999" customHeight="1">
      <c r="A2640" s="407"/>
      <c r="B2640" s="407"/>
      <c r="C2640" s="407"/>
      <c r="D2640" s="407"/>
      <c r="E2640" s="407"/>
      <c r="F2640" s="407"/>
      <c r="G2640" s="407"/>
      <c r="H2640" s="407"/>
      <c r="I2640" s="407"/>
      <c r="J2640" s="407"/>
      <c r="K2640" s="407"/>
      <c r="L2640" s="407"/>
      <c r="M2640" s="407"/>
      <c r="N2640" s="407"/>
      <c r="O2640" s="407"/>
      <c r="P2640" s="407"/>
      <c r="Q2640" s="407"/>
      <c r="R2640" s="407"/>
      <c r="S2640" s="407"/>
      <c r="T2640" s="407"/>
      <c r="U2640" s="407"/>
      <c r="V2640" s="407"/>
      <c r="W2640" s="407"/>
      <c r="X2640" s="407"/>
      <c r="Y2640" s="407"/>
      <c r="Z2640" s="407"/>
      <c r="AA2640" s="407"/>
      <c r="AB2640" s="407"/>
      <c r="AC2640" s="407"/>
      <c r="AD2640" s="448"/>
    </row>
    <row r="2641" spans="1:30" ht="20.399999999999999" customHeight="1">
      <c r="A2641" s="796" t="s">
        <v>2671</v>
      </c>
      <c r="B2641" s="669" t="s">
        <v>2670</v>
      </c>
      <c r="C2641" s="275">
        <v>7</v>
      </c>
      <c r="D2641" s="275">
        <v>7</v>
      </c>
      <c r="E2641" s="275">
        <v>0</v>
      </c>
      <c r="F2641" s="275">
        <v>0</v>
      </c>
      <c r="G2641" s="1041">
        <v>100</v>
      </c>
      <c r="H2641" s="275">
        <v>0</v>
      </c>
      <c r="I2641" s="275">
        <v>0</v>
      </c>
      <c r="J2641" s="275">
        <v>0</v>
      </c>
      <c r="K2641" s="275">
        <v>0</v>
      </c>
      <c r="L2641" s="275">
        <v>0</v>
      </c>
      <c r="M2641" s="275">
        <v>0</v>
      </c>
      <c r="N2641" s="275">
        <v>0</v>
      </c>
      <c r="O2641" s="275">
        <v>0</v>
      </c>
      <c r="P2641" s="275">
        <v>0</v>
      </c>
      <c r="Q2641" s="275">
        <v>0</v>
      </c>
      <c r="R2641" s="275">
        <v>0</v>
      </c>
      <c r="S2641" s="275">
        <v>0</v>
      </c>
      <c r="T2641" s="275">
        <v>1</v>
      </c>
      <c r="U2641" s="275">
        <v>0</v>
      </c>
      <c r="V2641" s="1042">
        <v>0</v>
      </c>
      <c r="W2641" s="275">
        <v>0</v>
      </c>
      <c r="X2641" s="275">
        <v>0</v>
      </c>
      <c r="Y2641" s="275">
        <v>1</v>
      </c>
      <c r="Z2641" s="275">
        <v>0</v>
      </c>
      <c r="AA2641" s="275">
        <v>2</v>
      </c>
      <c r="AB2641" s="275">
        <v>1</v>
      </c>
      <c r="AC2641" s="275">
        <v>2</v>
      </c>
      <c r="AD2641" s="448"/>
    </row>
    <row r="2642" spans="1:30" ht="20.399999999999999" customHeight="1">
      <c r="A2642" s="669"/>
      <c r="B2642" s="669" t="s">
        <v>2669</v>
      </c>
      <c r="C2642" s="797"/>
      <c r="D2642" s="797"/>
      <c r="E2642" s="797"/>
      <c r="F2642" s="797"/>
      <c r="G2642" s="797"/>
      <c r="H2642" s="797"/>
      <c r="I2642" s="797"/>
      <c r="J2642" s="797"/>
      <c r="K2642" s="797"/>
      <c r="L2642" s="797"/>
      <c r="M2642" s="797"/>
      <c r="N2642" s="797"/>
      <c r="O2642" s="797"/>
      <c r="P2642" s="797"/>
      <c r="Q2642" s="797"/>
      <c r="R2642" s="797"/>
      <c r="S2642" s="797"/>
      <c r="T2642" s="797"/>
      <c r="U2642" s="797"/>
      <c r="V2642" s="797"/>
      <c r="W2642" s="797"/>
      <c r="X2642" s="797"/>
      <c r="Y2642" s="797"/>
      <c r="Z2642" s="797"/>
      <c r="AA2642" s="797"/>
      <c r="AB2642" s="797"/>
      <c r="AC2642" s="797"/>
      <c r="AD2642" s="448"/>
    </row>
    <row r="2643" spans="1:30" ht="20.399999999999999" customHeight="1">
      <c r="A2643" s="794"/>
      <c r="B2643" s="670" t="s">
        <v>1468</v>
      </c>
      <c r="C2643" s="276">
        <v>3</v>
      </c>
      <c r="D2643" s="276">
        <v>3</v>
      </c>
      <c r="E2643" s="276">
        <v>0</v>
      </c>
      <c r="F2643" s="276">
        <v>0</v>
      </c>
      <c r="G2643" s="1043">
        <v>100</v>
      </c>
      <c r="H2643" s="276">
        <v>0</v>
      </c>
      <c r="I2643" s="276">
        <v>0</v>
      </c>
      <c r="J2643" s="276">
        <v>0</v>
      </c>
      <c r="K2643" s="276">
        <v>0</v>
      </c>
      <c r="L2643" s="276">
        <v>0</v>
      </c>
      <c r="M2643" s="276">
        <v>0</v>
      </c>
      <c r="N2643" s="276">
        <v>0</v>
      </c>
      <c r="O2643" s="276">
        <v>0</v>
      </c>
      <c r="P2643" s="276">
        <v>0</v>
      </c>
      <c r="Q2643" s="276">
        <v>0</v>
      </c>
      <c r="R2643" s="276">
        <v>0</v>
      </c>
      <c r="S2643" s="276">
        <v>0</v>
      </c>
      <c r="T2643" s="276">
        <v>1</v>
      </c>
      <c r="U2643" s="276">
        <v>0</v>
      </c>
      <c r="V2643" s="1044">
        <v>0</v>
      </c>
      <c r="W2643" s="276">
        <v>0</v>
      </c>
      <c r="X2643" s="276">
        <v>0</v>
      </c>
      <c r="Y2643" s="276">
        <v>1</v>
      </c>
      <c r="Z2643" s="276">
        <v>0</v>
      </c>
      <c r="AA2643" s="276">
        <v>0</v>
      </c>
      <c r="AB2643" s="276">
        <v>0</v>
      </c>
      <c r="AC2643" s="276">
        <v>1</v>
      </c>
      <c r="AD2643" s="448"/>
    </row>
    <row r="2644" spans="1:30" ht="20.399999999999999" customHeight="1">
      <c r="A2644" s="794"/>
      <c r="B2644" s="670" t="s">
        <v>1467</v>
      </c>
      <c r="C2644" s="276">
        <v>4</v>
      </c>
      <c r="D2644" s="276">
        <v>4</v>
      </c>
      <c r="E2644" s="276">
        <v>0</v>
      </c>
      <c r="F2644" s="276">
        <v>0</v>
      </c>
      <c r="G2644" s="1043">
        <v>100</v>
      </c>
      <c r="H2644" s="276">
        <v>0</v>
      </c>
      <c r="I2644" s="276">
        <v>0</v>
      </c>
      <c r="J2644" s="276">
        <v>0</v>
      </c>
      <c r="K2644" s="276">
        <v>0</v>
      </c>
      <c r="L2644" s="276">
        <v>0</v>
      </c>
      <c r="M2644" s="276">
        <v>0</v>
      </c>
      <c r="N2644" s="276">
        <v>0</v>
      </c>
      <c r="O2644" s="276">
        <v>0</v>
      </c>
      <c r="P2644" s="276">
        <v>0</v>
      </c>
      <c r="Q2644" s="276">
        <v>0</v>
      </c>
      <c r="R2644" s="276">
        <v>0</v>
      </c>
      <c r="S2644" s="276">
        <v>0</v>
      </c>
      <c r="T2644" s="276">
        <v>0</v>
      </c>
      <c r="U2644" s="276">
        <v>0</v>
      </c>
      <c r="V2644" s="1044">
        <v>0</v>
      </c>
      <c r="W2644" s="276">
        <v>0</v>
      </c>
      <c r="X2644" s="276">
        <v>0</v>
      </c>
      <c r="Y2644" s="276">
        <v>0</v>
      </c>
      <c r="Z2644" s="276">
        <v>0</v>
      </c>
      <c r="AA2644" s="276">
        <v>2</v>
      </c>
      <c r="AB2644" s="276">
        <v>1</v>
      </c>
      <c r="AC2644" s="276">
        <v>1</v>
      </c>
      <c r="AD2644" s="448"/>
    </row>
    <row r="2645" spans="1:30" ht="20.399999999999999" customHeight="1">
      <c r="A2645" s="794"/>
      <c r="B2645" s="670" t="s">
        <v>4104</v>
      </c>
      <c r="C2645" s="276">
        <v>0</v>
      </c>
      <c r="D2645" s="276">
        <v>0</v>
      </c>
      <c r="E2645" s="276">
        <v>0</v>
      </c>
      <c r="F2645" s="276">
        <v>0</v>
      </c>
      <c r="G2645" s="1043">
        <v>0</v>
      </c>
      <c r="H2645" s="276">
        <v>0</v>
      </c>
      <c r="I2645" s="276">
        <v>0</v>
      </c>
      <c r="J2645" s="276">
        <v>0</v>
      </c>
      <c r="K2645" s="276">
        <v>0</v>
      </c>
      <c r="L2645" s="276">
        <v>0</v>
      </c>
      <c r="M2645" s="276">
        <v>0</v>
      </c>
      <c r="N2645" s="276">
        <v>0</v>
      </c>
      <c r="O2645" s="276">
        <v>0</v>
      </c>
      <c r="P2645" s="276">
        <v>0</v>
      </c>
      <c r="Q2645" s="276">
        <v>0</v>
      </c>
      <c r="R2645" s="276">
        <v>0</v>
      </c>
      <c r="S2645" s="276">
        <v>0</v>
      </c>
      <c r="T2645" s="276">
        <v>0</v>
      </c>
      <c r="U2645" s="276">
        <v>0</v>
      </c>
      <c r="V2645" s="1044">
        <v>0</v>
      </c>
      <c r="W2645" s="276">
        <v>0</v>
      </c>
      <c r="X2645" s="276">
        <v>0</v>
      </c>
      <c r="Y2645" s="276">
        <v>0</v>
      </c>
      <c r="Z2645" s="276">
        <v>0</v>
      </c>
      <c r="AA2645" s="276">
        <v>0</v>
      </c>
      <c r="AB2645" s="276">
        <v>0</v>
      </c>
      <c r="AC2645" s="276">
        <v>0</v>
      </c>
      <c r="AD2645" s="448"/>
    </row>
    <row r="2646" spans="1:30" ht="20.399999999999999" customHeight="1">
      <c r="A2646" s="407"/>
      <c r="B2646" s="407"/>
      <c r="C2646" s="407"/>
      <c r="D2646" s="407"/>
      <c r="E2646" s="407"/>
      <c r="F2646" s="407"/>
      <c r="G2646" s="407"/>
      <c r="H2646" s="407"/>
      <c r="I2646" s="407"/>
      <c r="J2646" s="407"/>
      <c r="K2646" s="407"/>
      <c r="L2646" s="407"/>
      <c r="M2646" s="407"/>
      <c r="N2646" s="407"/>
      <c r="O2646" s="407"/>
      <c r="P2646" s="407"/>
      <c r="Q2646" s="407"/>
      <c r="R2646" s="407"/>
      <c r="S2646" s="407"/>
      <c r="T2646" s="407"/>
      <c r="U2646" s="407"/>
      <c r="V2646" s="407"/>
      <c r="W2646" s="407"/>
      <c r="X2646" s="407"/>
      <c r="Y2646" s="407"/>
      <c r="Z2646" s="407"/>
      <c r="AA2646" s="407"/>
      <c r="AB2646" s="407"/>
      <c r="AC2646" s="407"/>
      <c r="AD2646" s="448"/>
    </row>
    <row r="2647" spans="1:30" ht="20.399999999999999" customHeight="1">
      <c r="A2647" s="796" t="s">
        <v>2668</v>
      </c>
      <c r="B2647" s="669" t="s">
        <v>2667</v>
      </c>
      <c r="C2647" s="275">
        <v>5</v>
      </c>
      <c r="D2647" s="275">
        <v>5</v>
      </c>
      <c r="E2647" s="275">
        <v>0</v>
      </c>
      <c r="F2647" s="275">
        <v>0</v>
      </c>
      <c r="G2647" s="1041">
        <v>100</v>
      </c>
      <c r="H2647" s="275">
        <v>0</v>
      </c>
      <c r="I2647" s="275">
        <v>0</v>
      </c>
      <c r="J2647" s="275">
        <v>0</v>
      </c>
      <c r="K2647" s="275">
        <v>0</v>
      </c>
      <c r="L2647" s="275">
        <v>0</v>
      </c>
      <c r="M2647" s="275">
        <v>0</v>
      </c>
      <c r="N2647" s="275">
        <v>0</v>
      </c>
      <c r="O2647" s="275">
        <v>0</v>
      </c>
      <c r="P2647" s="275">
        <v>0</v>
      </c>
      <c r="Q2647" s="275">
        <v>0</v>
      </c>
      <c r="R2647" s="275">
        <v>0</v>
      </c>
      <c r="S2647" s="275">
        <v>0</v>
      </c>
      <c r="T2647" s="275">
        <v>0</v>
      </c>
      <c r="U2647" s="275">
        <v>0</v>
      </c>
      <c r="V2647" s="1042">
        <v>0</v>
      </c>
      <c r="W2647" s="275">
        <v>0</v>
      </c>
      <c r="X2647" s="275">
        <v>0</v>
      </c>
      <c r="Y2647" s="275">
        <v>0</v>
      </c>
      <c r="Z2647" s="275">
        <v>0</v>
      </c>
      <c r="AA2647" s="275">
        <v>2</v>
      </c>
      <c r="AB2647" s="275">
        <v>1</v>
      </c>
      <c r="AC2647" s="275">
        <v>2</v>
      </c>
      <c r="AD2647" s="448"/>
    </row>
    <row r="2648" spans="1:30" ht="20.399999999999999" customHeight="1">
      <c r="A2648" s="794"/>
      <c r="B2648" s="670" t="s">
        <v>1468</v>
      </c>
      <c r="C2648" s="276">
        <v>1</v>
      </c>
      <c r="D2648" s="276">
        <v>1</v>
      </c>
      <c r="E2648" s="276">
        <v>0</v>
      </c>
      <c r="F2648" s="276">
        <v>0</v>
      </c>
      <c r="G2648" s="1043">
        <v>100</v>
      </c>
      <c r="H2648" s="276">
        <v>0</v>
      </c>
      <c r="I2648" s="276">
        <v>0</v>
      </c>
      <c r="J2648" s="276">
        <v>0</v>
      </c>
      <c r="K2648" s="276">
        <v>0</v>
      </c>
      <c r="L2648" s="276">
        <v>0</v>
      </c>
      <c r="M2648" s="276">
        <v>0</v>
      </c>
      <c r="N2648" s="276">
        <v>0</v>
      </c>
      <c r="O2648" s="276">
        <v>0</v>
      </c>
      <c r="P2648" s="276">
        <v>0</v>
      </c>
      <c r="Q2648" s="276">
        <v>0</v>
      </c>
      <c r="R2648" s="276">
        <v>0</v>
      </c>
      <c r="S2648" s="276">
        <v>0</v>
      </c>
      <c r="T2648" s="276">
        <v>0</v>
      </c>
      <c r="U2648" s="276">
        <v>0</v>
      </c>
      <c r="V2648" s="1044">
        <v>0</v>
      </c>
      <c r="W2648" s="276">
        <v>0</v>
      </c>
      <c r="X2648" s="276">
        <v>0</v>
      </c>
      <c r="Y2648" s="276">
        <v>0</v>
      </c>
      <c r="Z2648" s="276">
        <v>0</v>
      </c>
      <c r="AA2648" s="276">
        <v>0</v>
      </c>
      <c r="AB2648" s="276">
        <v>1</v>
      </c>
      <c r="AC2648" s="276">
        <v>0</v>
      </c>
      <c r="AD2648" s="448"/>
    </row>
    <row r="2649" spans="1:30" ht="20.399999999999999" customHeight="1">
      <c r="A2649" s="794"/>
      <c r="B2649" s="670" t="s">
        <v>1467</v>
      </c>
      <c r="C2649" s="276">
        <v>4</v>
      </c>
      <c r="D2649" s="276">
        <v>4</v>
      </c>
      <c r="E2649" s="276">
        <v>0</v>
      </c>
      <c r="F2649" s="276">
        <v>0</v>
      </c>
      <c r="G2649" s="1043">
        <v>100</v>
      </c>
      <c r="H2649" s="276">
        <v>0</v>
      </c>
      <c r="I2649" s="276">
        <v>0</v>
      </c>
      <c r="J2649" s="276">
        <v>0</v>
      </c>
      <c r="K2649" s="276">
        <v>0</v>
      </c>
      <c r="L2649" s="276">
        <v>0</v>
      </c>
      <c r="M2649" s="276">
        <v>0</v>
      </c>
      <c r="N2649" s="276">
        <v>0</v>
      </c>
      <c r="O2649" s="276">
        <v>0</v>
      </c>
      <c r="P2649" s="276">
        <v>0</v>
      </c>
      <c r="Q2649" s="276">
        <v>0</v>
      </c>
      <c r="R2649" s="276">
        <v>0</v>
      </c>
      <c r="S2649" s="276">
        <v>0</v>
      </c>
      <c r="T2649" s="276">
        <v>0</v>
      </c>
      <c r="U2649" s="276">
        <v>0</v>
      </c>
      <c r="V2649" s="1044">
        <v>0</v>
      </c>
      <c r="W2649" s="276">
        <v>0</v>
      </c>
      <c r="X2649" s="276">
        <v>0</v>
      </c>
      <c r="Y2649" s="276">
        <v>0</v>
      </c>
      <c r="Z2649" s="276">
        <v>0</v>
      </c>
      <c r="AA2649" s="276">
        <v>2</v>
      </c>
      <c r="AB2649" s="276">
        <v>0</v>
      </c>
      <c r="AC2649" s="276">
        <v>2</v>
      </c>
      <c r="AD2649" s="448"/>
    </row>
    <row r="2650" spans="1:30" ht="20.399999999999999" customHeight="1">
      <c r="A2650" s="794"/>
      <c r="B2650" s="670" t="s">
        <v>4104</v>
      </c>
      <c r="C2650" s="276">
        <v>0</v>
      </c>
      <c r="D2650" s="276">
        <v>0</v>
      </c>
      <c r="E2650" s="276">
        <v>0</v>
      </c>
      <c r="F2650" s="276">
        <v>0</v>
      </c>
      <c r="G2650" s="1043">
        <v>0</v>
      </c>
      <c r="H2650" s="276">
        <v>0</v>
      </c>
      <c r="I2650" s="276">
        <v>0</v>
      </c>
      <c r="J2650" s="276">
        <v>0</v>
      </c>
      <c r="K2650" s="276">
        <v>0</v>
      </c>
      <c r="L2650" s="276">
        <v>0</v>
      </c>
      <c r="M2650" s="276">
        <v>0</v>
      </c>
      <c r="N2650" s="276">
        <v>0</v>
      </c>
      <c r="O2650" s="276">
        <v>0</v>
      </c>
      <c r="P2650" s="276">
        <v>0</v>
      </c>
      <c r="Q2650" s="276">
        <v>0</v>
      </c>
      <c r="R2650" s="276">
        <v>0</v>
      </c>
      <c r="S2650" s="276">
        <v>0</v>
      </c>
      <c r="T2650" s="276">
        <v>0</v>
      </c>
      <c r="U2650" s="276">
        <v>0</v>
      </c>
      <c r="V2650" s="1044">
        <v>0</v>
      </c>
      <c r="W2650" s="276">
        <v>0</v>
      </c>
      <c r="X2650" s="276">
        <v>0</v>
      </c>
      <c r="Y2650" s="276">
        <v>0</v>
      </c>
      <c r="Z2650" s="276">
        <v>0</v>
      </c>
      <c r="AA2650" s="276">
        <v>0</v>
      </c>
      <c r="AB2650" s="276">
        <v>0</v>
      </c>
      <c r="AC2650" s="276">
        <v>0</v>
      </c>
      <c r="AD2650" s="448"/>
    </row>
    <row r="2651" spans="1:30" ht="20.399999999999999" customHeight="1">
      <c r="A2651" s="407"/>
      <c r="B2651" s="407"/>
      <c r="C2651" s="407"/>
      <c r="D2651" s="407"/>
      <c r="E2651" s="407"/>
      <c r="F2651" s="407"/>
      <c r="G2651" s="407"/>
      <c r="H2651" s="407"/>
      <c r="I2651" s="407"/>
      <c r="J2651" s="407"/>
      <c r="K2651" s="407"/>
      <c r="L2651" s="407"/>
      <c r="M2651" s="407"/>
      <c r="N2651" s="407"/>
      <c r="O2651" s="407"/>
      <c r="P2651" s="407"/>
      <c r="Q2651" s="407"/>
      <c r="R2651" s="407"/>
      <c r="S2651" s="407"/>
      <c r="T2651" s="407"/>
      <c r="U2651" s="407"/>
      <c r="V2651" s="407"/>
      <c r="W2651" s="407"/>
      <c r="X2651" s="407"/>
      <c r="Y2651" s="407"/>
      <c r="Z2651" s="407"/>
      <c r="AA2651" s="407"/>
      <c r="AB2651" s="407"/>
      <c r="AC2651" s="407"/>
      <c r="AD2651" s="448"/>
    </row>
    <row r="2652" spans="1:30" ht="20.399999999999999" customHeight="1">
      <c r="A2652" s="796" t="s">
        <v>4822</v>
      </c>
      <c r="B2652" s="669" t="s">
        <v>4823</v>
      </c>
      <c r="C2652" s="275">
        <v>1</v>
      </c>
      <c r="D2652" s="275">
        <v>1</v>
      </c>
      <c r="E2652" s="275">
        <v>0</v>
      </c>
      <c r="F2652" s="275">
        <v>0</v>
      </c>
      <c r="G2652" s="1041">
        <v>100</v>
      </c>
      <c r="H2652" s="275">
        <v>0</v>
      </c>
      <c r="I2652" s="275">
        <v>0</v>
      </c>
      <c r="J2652" s="275">
        <v>0</v>
      </c>
      <c r="K2652" s="275">
        <v>0</v>
      </c>
      <c r="L2652" s="275">
        <v>0</v>
      </c>
      <c r="M2652" s="275">
        <v>0</v>
      </c>
      <c r="N2652" s="275">
        <v>0</v>
      </c>
      <c r="O2652" s="275">
        <v>0</v>
      </c>
      <c r="P2652" s="275">
        <v>0</v>
      </c>
      <c r="Q2652" s="275">
        <v>0</v>
      </c>
      <c r="R2652" s="275">
        <v>0</v>
      </c>
      <c r="S2652" s="275">
        <v>0</v>
      </c>
      <c r="T2652" s="275">
        <v>0</v>
      </c>
      <c r="U2652" s="275">
        <v>0</v>
      </c>
      <c r="V2652" s="1042">
        <v>0</v>
      </c>
      <c r="W2652" s="275">
        <v>0</v>
      </c>
      <c r="X2652" s="275">
        <v>0</v>
      </c>
      <c r="Y2652" s="275">
        <v>0</v>
      </c>
      <c r="Z2652" s="275">
        <v>0</v>
      </c>
      <c r="AA2652" s="275">
        <v>0</v>
      </c>
      <c r="AB2652" s="275">
        <v>1</v>
      </c>
      <c r="AC2652" s="275">
        <v>0</v>
      </c>
      <c r="AD2652" s="448"/>
    </row>
    <row r="2653" spans="1:30" ht="20.399999999999999" customHeight="1">
      <c r="A2653" s="794"/>
      <c r="B2653" s="670" t="s">
        <v>1468</v>
      </c>
      <c r="C2653" s="276">
        <v>1</v>
      </c>
      <c r="D2653" s="276">
        <v>1</v>
      </c>
      <c r="E2653" s="276">
        <v>0</v>
      </c>
      <c r="F2653" s="276">
        <v>0</v>
      </c>
      <c r="G2653" s="1043">
        <v>100</v>
      </c>
      <c r="H2653" s="276">
        <v>0</v>
      </c>
      <c r="I2653" s="276">
        <v>0</v>
      </c>
      <c r="J2653" s="276">
        <v>0</v>
      </c>
      <c r="K2653" s="276">
        <v>0</v>
      </c>
      <c r="L2653" s="276">
        <v>0</v>
      </c>
      <c r="M2653" s="276">
        <v>0</v>
      </c>
      <c r="N2653" s="276">
        <v>0</v>
      </c>
      <c r="O2653" s="276">
        <v>0</v>
      </c>
      <c r="P2653" s="276">
        <v>0</v>
      </c>
      <c r="Q2653" s="276">
        <v>0</v>
      </c>
      <c r="R2653" s="276">
        <v>0</v>
      </c>
      <c r="S2653" s="276">
        <v>0</v>
      </c>
      <c r="T2653" s="276">
        <v>0</v>
      </c>
      <c r="U2653" s="276">
        <v>0</v>
      </c>
      <c r="V2653" s="1044">
        <v>0</v>
      </c>
      <c r="W2653" s="276">
        <v>0</v>
      </c>
      <c r="X2653" s="276">
        <v>0</v>
      </c>
      <c r="Y2653" s="276">
        <v>0</v>
      </c>
      <c r="Z2653" s="276">
        <v>0</v>
      </c>
      <c r="AA2653" s="276">
        <v>0</v>
      </c>
      <c r="AB2653" s="276">
        <v>1</v>
      </c>
      <c r="AC2653" s="276">
        <v>0</v>
      </c>
      <c r="AD2653" s="448"/>
    </row>
    <row r="2654" spans="1:30" ht="20.399999999999999" customHeight="1">
      <c r="A2654" s="794"/>
      <c r="B2654" s="670" t="s">
        <v>1467</v>
      </c>
      <c r="C2654" s="276">
        <v>0</v>
      </c>
      <c r="D2654" s="276">
        <v>0</v>
      </c>
      <c r="E2654" s="276">
        <v>0</v>
      </c>
      <c r="F2654" s="276">
        <v>0</v>
      </c>
      <c r="G2654" s="1043">
        <v>0</v>
      </c>
      <c r="H2654" s="276">
        <v>0</v>
      </c>
      <c r="I2654" s="276">
        <v>0</v>
      </c>
      <c r="J2654" s="276">
        <v>0</v>
      </c>
      <c r="K2654" s="276">
        <v>0</v>
      </c>
      <c r="L2654" s="276">
        <v>0</v>
      </c>
      <c r="M2654" s="276">
        <v>0</v>
      </c>
      <c r="N2654" s="276">
        <v>0</v>
      </c>
      <c r="O2654" s="276">
        <v>0</v>
      </c>
      <c r="P2654" s="276">
        <v>0</v>
      </c>
      <c r="Q2654" s="276">
        <v>0</v>
      </c>
      <c r="R2654" s="276">
        <v>0</v>
      </c>
      <c r="S2654" s="276">
        <v>0</v>
      </c>
      <c r="T2654" s="276">
        <v>0</v>
      </c>
      <c r="U2654" s="276">
        <v>0</v>
      </c>
      <c r="V2654" s="1044">
        <v>0</v>
      </c>
      <c r="W2654" s="276">
        <v>0</v>
      </c>
      <c r="X2654" s="276">
        <v>0</v>
      </c>
      <c r="Y2654" s="276">
        <v>0</v>
      </c>
      <c r="Z2654" s="276">
        <v>0</v>
      </c>
      <c r="AA2654" s="276">
        <v>0</v>
      </c>
      <c r="AB2654" s="276">
        <v>0</v>
      </c>
      <c r="AC2654" s="276">
        <v>0</v>
      </c>
      <c r="AD2654" s="448"/>
    </row>
    <row r="2655" spans="1:30" ht="20.399999999999999" customHeight="1">
      <c r="A2655" s="794"/>
      <c r="B2655" s="670" t="s">
        <v>4104</v>
      </c>
      <c r="C2655" s="276">
        <v>0</v>
      </c>
      <c r="D2655" s="276">
        <v>0</v>
      </c>
      <c r="E2655" s="276">
        <v>0</v>
      </c>
      <c r="F2655" s="276">
        <v>0</v>
      </c>
      <c r="G2655" s="1043">
        <v>0</v>
      </c>
      <c r="H2655" s="276">
        <v>0</v>
      </c>
      <c r="I2655" s="276">
        <v>0</v>
      </c>
      <c r="J2655" s="276">
        <v>0</v>
      </c>
      <c r="K2655" s="276">
        <v>0</v>
      </c>
      <c r="L2655" s="276">
        <v>0</v>
      </c>
      <c r="M2655" s="276">
        <v>0</v>
      </c>
      <c r="N2655" s="276">
        <v>0</v>
      </c>
      <c r="O2655" s="276">
        <v>0</v>
      </c>
      <c r="P2655" s="276">
        <v>0</v>
      </c>
      <c r="Q2655" s="276">
        <v>0</v>
      </c>
      <c r="R2655" s="276">
        <v>0</v>
      </c>
      <c r="S2655" s="276">
        <v>0</v>
      </c>
      <c r="T2655" s="276">
        <v>0</v>
      </c>
      <c r="U2655" s="276">
        <v>0</v>
      </c>
      <c r="V2655" s="1044">
        <v>0</v>
      </c>
      <c r="W2655" s="276">
        <v>0</v>
      </c>
      <c r="X2655" s="276">
        <v>0</v>
      </c>
      <c r="Y2655" s="276">
        <v>0</v>
      </c>
      <c r="Z2655" s="276">
        <v>0</v>
      </c>
      <c r="AA2655" s="276">
        <v>0</v>
      </c>
      <c r="AB2655" s="276">
        <v>0</v>
      </c>
      <c r="AC2655" s="276">
        <v>0</v>
      </c>
      <c r="AD2655" s="448"/>
    </row>
    <row r="2656" spans="1:30" ht="20.399999999999999" customHeight="1">
      <c r="A2656" s="407"/>
      <c r="B2656" s="407"/>
      <c r="C2656" s="407"/>
      <c r="D2656" s="407"/>
      <c r="E2656" s="407"/>
      <c r="F2656" s="407"/>
      <c r="G2656" s="407"/>
      <c r="H2656" s="407"/>
      <c r="I2656" s="407"/>
      <c r="J2656" s="407"/>
      <c r="K2656" s="407"/>
      <c r="L2656" s="407"/>
      <c r="M2656" s="407"/>
      <c r="N2656" s="407"/>
      <c r="O2656" s="407"/>
      <c r="P2656" s="407"/>
      <c r="Q2656" s="407"/>
      <c r="R2656" s="407"/>
      <c r="S2656" s="407"/>
      <c r="T2656" s="407"/>
      <c r="U2656" s="407"/>
      <c r="V2656" s="407"/>
      <c r="W2656" s="407"/>
      <c r="X2656" s="407"/>
      <c r="Y2656" s="407"/>
      <c r="Z2656" s="407"/>
      <c r="AA2656" s="407"/>
      <c r="AB2656" s="407"/>
      <c r="AC2656" s="407"/>
      <c r="AD2656" s="448"/>
    </row>
    <row r="2657" spans="1:30" ht="20.399999999999999" customHeight="1">
      <c r="A2657" s="796" t="s">
        <v>2666</v>
      </c>
      <c r="B2657" s="669" t="s">
        <v>2665</v>
      </c>
      <c r="C2657" s="275">
        <v>2</v>
      </c>
      <c r="D2657" s="275">
        <v>2</v>
      </c>
      <c r="E2657" s="275">
        <v>0</v>
      </c>
      <c r="F2657" s="275">
        <v>0</v>
      </c>
      <c r="G2657" s="1041">
        <v>100</v>
      </c>
      <c r="H2657" s="275">
        <v>0</v>
      </c>
      <c r="I2657" s="275">
        <v>0</v>
      </c>
      <c r="J2657" s="275">
        <v>0</v>
      </c>
      <c r="K2657" s="275">
        <v>0</v>
      </c>
      <c r="L2657" s="275">
        <v>0</v>
      </c>
      <c r="M2657" s="275">
        <v>0</v>
      </c>
      <c r="N2657" s="275">
        <v>0</v>
      </c>
      <c r="O2657" s="275">
        <v>0</v>
      </c>
      <c r="P2657" s="275">
        <v>0</v>
      </c>
      <c r="Q2657" s="275">
        <v>0</v>
      </c>
      <c r="R2657" s="275">
        <v>0</v>
      </c>
      <c r="S2657" s="275">
        <v>0</v>
      </c>
      <c r="T2657" s="275">
        <v>0</v>
      </c>
      <c r="U2657" s="275">
        <v>0</v>
      </c>
      <c r="V2657" s="1042">
        <v>0</v>
      </c>
      <c r="W2657" s="275">
        <v>0</v>
      </c>
      <c r="X2657" s="275">
        <v>0</v>
      </c>
      <c r="Y2657" s="275">
        <v>0</v>
      </c>
      <c r="Z2657" s="275">
        <v>0</v>
      </c>
      <c r="AA2657" s="275">
        <v>1</v>
      </c>
      <c r="AB2657" s="275">
        <v>1</v>
      </c>
      <c r="AC2657" s="275">
        <v>0</v>
      </c>
      <c r="AD2657" s="448"/>
    </row>
    <row r="2658" spans="1:30" ht="20.399999999999999" customHeight="1">
      <c r="A2658" s="794"/>
      <c r="B2658" s="670" t="s">
        <v>1468</v>
      </c>
      <c r="C2658" s="276">
        <v>1</v>
      </c>
      <c r="D2658" s="276">
        <v>1</v>
      </c>
      <c r="E2658" s="276">
        <v>0</v>
      </c>
      <c r="F2658" s="276">
        <v>0</v>
      </c>
      <c r="G2658" s="1043">
        <v>100</v>
      </c>
      <c r="H2658" s="276">
        <v>0</v>
      </c>
      <c r="I2658" s="276">
        <v>0</v>
      </c>
      <c r="J2658" s="276">
        <v>0</v>
      </c>
      <c r="K2658" s="276">
        <v>0</v>
      </c>
      <c r="L2658" s="276">
        <v>0</v>
      </c>
      <c r="M2658" s="276">
        <v>0</v>
      </c>
      <c r="N2658" s="276">
        <v>0</v>
      </c>
      <c r="O2658" s="276">
        <v>0</v>
      </c>
      <c r="P2658" s="276">
        <v>0</v>
      </c>
      <c r="Q2658" s="276">
        <v>0</v>
      </c>
      <c r="R2658" s="276">
        <v>0</v>
      </c>
      <c r="S2658" s="276">
        <v>0</v>
      </c>
      <c r="T2658" s="276">
        <v>0</v>
      </c>
      <c r="U2658" s="276">
        <v>0</v>
      </c>
      <c r="V2658" s="1044">
        <v>0</v>
      </c>
      <c r="W2658" s="276">
        <v>0</v>
      </c>
      <c r="X2658" s="276">
        <v>0</v>
      </c>
      <c r="Y2658" s="276">
        <v>0</v>
      </c>
      <c r="Z2658" s="276">
        <v>0</v>
      </c>
      <c r="AA2658" s="276">
        <v>1</v>
      </c>
      <c r="AB2658" s="276">
        <v>0</v>
      </c>
      <c r="AC2658" s="276">
        <v>0</v>
      </c>
      <c r="AD2658" s="448"/>
    </row>
    <row r="2659" spans="1:30" ht="20.399999999999999" customHeight="1">
      <c r="A2659" s="794"/>
      <c r="B2659" s="670" t="s">
        <v>1467</v>
      </c>
      <c r="C2659" s="276">
        <v>1</v>
      </c>
      <c r="D2659" s="276">
        <v>1</v>
      </c>
      <c r="E2659" s="276">
        <v>0</v>
      </c>
      <c r="F2659" s="276">
        <v>0</v>
      </c>
      <c r="G2659" s="1043">
        <v>100</v>
      </c>
      <c r="H2659" s="276">
        <v>0</v>
      </c>
      <c r="I2659" s="276">
        <v>0</v>
      </c>
      <c r="J2659" s="276">
        <v>0</v>
      </c>
      <c r="K2659" s="276">
        <v>0</v>
      </c>
      <c r="L2659" s="276">
        <v>0</v>
      </c>
      <c r="M2659" s="276">
        <v>0</v>
      </c>
      <c r="N2659" s="276">
        <v>0</v>
      </c>
      <c r="O2659" s="276">
        <v>0</v>
      </c>
      <c r="P2659" s="276">
        <v>0</v>
      </c>
      <c r="Q2659" s="276">
        <v>0</v>
      </c>
      <c r="R2659" s="276">
        <v>0</v>
      </c>
      <c r="S2659" s="276">
        <v>0</v>
      </c>
      <c r="T2659" s="276">
        <v>0</v>
      </c>
      <c r="U2659" s="276">
        <v>0</v>
      </c>
      <c r="V2659" s="1044">
        <v>0</v>
      </c>
      <c r="W2659" s="276">
        <v>0</v>
      </c>
      <c r="X2659" s="276">
        <v>0</v>
      </c>
      <c r="Y2659" s="276">
        <v>0</v>
      </c>
      <c r="Z2659" s="276">
        <v>0</v>
      </c>
      <c r="AA2659" s="276">
        <v>0</v>
      </c>
      <c r="AB2659" s="276">
        <v>1</v>
      </c>
      <c r="AC2659" s="276">
        <v>0</v>
      </c>
      <c r="AD2659" s="448"/>
    </row>
    <row r="2660" spans="1:30" ht="20.399999999999999" customHeight="1">
      <c r="A2660" s="794"/>
      <c r="B2660" s="670" t="s">
        <v>4104</v>
      </c>
      <c r="C2660" s="276">
        <v>0</v>
      </c>
      <c r="D2660" s="276">
        <v>0</v>
      </c>
      <c r="E2660" s="276">
        <v>0</v>
      </c>
      <c r="F2660" s="276">
        <v>0</v>
      </c>
      <c r="G2660" s="1043">
        <v>0</v>
      </c>
      <c r="H2660" s="276">
        <v>0</v>
      </c>
      <c r="I2660" s="276">
        <v>0</v>
      </c>
      <c r="J2660" s="276">
        <v>0</v>
      </c>
      <c r="K2660" s="276">
        <v>0</v>
      </c>
      <c r="L2660" s="276">
        <v>0</v>
      </c>
      <c r="M2660" s="276">
        <v>0</v>
      </c>
      <c r="N2660" s="276">
        <v>0</v>
      </c>
      <c r="O2660" s="276">
        <v>0</v>
      </c>
      <c r="P2660" s="276">
        <v>0</v>
      </c>
      <c r="Q2660" s="276">
        <v>0</v>
      </c>
      <c r="R2660" s="276">
        <v>0</v>
      </c>
      <c r="S2660" s="276">
        <v>0</v>
      </c>
      <c r="T2660" s="276">
        <v>0</v>
      </c>
      <c r="U2660" s="276">
        <v>0</v>
      </c>
      <c r="V2660" s="1044">
        <v>0</v>
      </c>
      <c r="W2660" s="276">
        <v>0</v>
      </c>
      <c r="X2660" s="276">
        <v>0</v>
      </c>
      <c r="Y2660" s="276">
        <v>0</v>
      </c>
      <c r="Z2660" s="276">
        <v>0</v>
      </c>
      <c r="AA2660" s="276">
        <v>0</v>
      </c>
      <c r="AB2660" s="276">
        <v>0</v>
      </c>
      <c r="AC2660" s="276">
        <v>0</v>
      </c>
      <c r="AD2660" s="448"/>
    </row>
    <row r="2661" spans="1:30" ht="20.399999999999999" customHeight="1">
      <c r="A2661" s="407"/>
      <c r="B2661" s="407"/>
      <c r="C2661" s="407"/>
      <c r="D2661" s="407"/>
      <c r="E2661" s="407"/>
      <c r="F2661" s="407"/>
      <c r="G2661" s="407"/>
      <c r="H2661" s="407"/>
      <c r="I2661" s="407"/>
      <c r="J2661" s="407"/>
      <c r="K2661" s="407"/>
      <c r="L2661" s="407"/>
      <c r="M2661" s="407"/>
      <c r="N2661" s="407"/>
      <c r="O2661" s="407"/>
      <c r="P2661" s="407"/>
      <c r="Q2661" s="407"/>
      <c r="R2661" s="407"/>
      <c r="S2661" s="407"/>
      <c r="T2661" s="407"/>
      <c r="U2661" s="407"/>
      <c r="V2661" s="407"/>
      <c r="W2661" s="407"/>
      <c r="X2661" s="407"/>
      <c r="Y2661" s="407"/>
      <c r="Z2661" s="407"/>
      <c r="AA2661" s="407"/>
      <c r="AB2661" s="407"/>
      <c r="AC2661" s="407"/>
      <c r="AD2661" s="448"/>
    </row>
    <row r="2662" spans="1:30" ht="20.399999999999999" customHeight="1">
      <c r="A2662" s="796" t="s">
        <v>2664</v>
      </c>
      <c r="B2662" s="669" t="s">
        <v>2663</v>
      </c>
      <c r="C2662" s="275">
        <v>1</v>
      </c>
      <c r="D2662" s="275">
        <v>1</v>
      </c>
      <c r="E2662" s="275">
        <v>0</v>
      </c>
      <c r="F2662" s="275">
        <v>0</v>
      </c>
      <c r="G2662" s="1041">
        <v>100</v>
      </c>
      <c r="H2662" s="275">
        <v>0</v>
      </c>
      <c r="I2662" s="275">
        <v>0</v>
      </c>
      <c r="J2662" s="275">
        <v>0</v>
      </c>
      <c r="K2662" s="275">
        <v>0</v>
      </c>
      <c r="L2662" s="275">
        <v>0</v>
      </c>
      <c r="M2662" s="275">
        <v>0</v>
      </c>
      <c r="N2662" s="275">
        <v>0</v>
      </c>
      <c r="O2662" s="275">
        <v>0</v>
      </c>
      <c r="P2662" s="275">
        <v>0</v>
      </c>
      <c r="Q2662" s="275">
        <v>0</v>
      </c>
      <c r="R2662" s="275">
        <v>0</v>
      </c>
      <c r="S2662" s="275">
        <v>0</v>
      </c>
      <c r="T2662" s="275">
        <v>0</v>
      </c>
      <c r="U2662" s="275">
        <v>0</v>
      </c>
      <c r="V2662" s="1042">
        <v>0</v>
      </c>
      <c r="W2662" s="275">
        <v>0</v>
      </c>
      <c r="X2662" s="275">
        <v>0</v>
      </c>
      <c r="Y2662" s="275">
        <v>0</v>
      </c>
      <c r="Z2662" s="275">
        <v>0</v>
      </c>
      <c r="AA2662" s="275">
        <v>0</v>
      </c>
      <c r="AB2662" s="275">
        <v>0</v>
      </c>
      <c r="AC2662" s="275">
        <v>1</v>
      </c>
      <c r="AD2662" s="448"/>
    </row>
    <row r="2663" spans="1:30" ht="20.399999999999999" customHeight="1">
      <c r="A2663" s="794"/>
      <c r="B2663" s="670" t="s">
        <v>1468</v>
      </c>
      <c r="C2663" s="276">
        <v>1</v>
      </c>
      <c r="D2663" s="276">
        <v>1</v>
      </c>
      <c r="E2663" s="276">
        <v>0</v>
      </c>
      <c r="F2663" s="276">
        <v>0</v>
      </c>
      <c r="G2663" s="1043">
        <v>100</v>
      </c>
      <c r="H2663" s="276">
        <v>0</v>
      </c>
      <c r="I2663" s="276">
        <v>0</v>
      </c>
      <c r="J2663" s="276">
        <v>0</v>
      </c>
      <c r="K2663" s="276">
        <v>0</v>
      </c>
      <c r="L2663" s="276">
        <v>0</v>
      </c>
      <c r="M2663" s="276">
        <v>0</v>
      </c>
      <c r="N2663" s="276">
        <v>0</v>
      </c>
      <c r="O2663" s="276">
        <v>0</v>
      </c>
      <c r="P2663" s="276">
        <v>0</v>
      </c>
      <c r="Q2663" s="276">
        <v>0</v>
      </c>
      <c r="R2663" s="276">
        <v>0</v>
      </c>
      <c r="S2663" s="276">
        <v>0</v>
      </c>
      <c r="T2663" s="276">
        <v>0</v>
      </c>
      <c r="U2663" s="276">
        <v>0</v>
      </c>
      <c r="V2663" s="1044">
        <v>0</v>
      </c>
      <c r="W2663" s="276">
        <v>0</v>
      </c>
      <c r="X2663" s="276">
        <v>0</v>
      </c>
      <c r="Y2663" s="276">
        <v>0</v>
      </c>
      <c r="Z2663" s="276">
        <v>0</v>
      </c>
      <c r="AA2663" s="276">
        <v>0</v>
      </c>
      <c r="AB2663" s="276">
        <v>0</v>
      </c>
      <c r="AC2663" s="276">
        <v>1</v>
      </c>
      <c r="AD2663" s="448"/>
    </row>
    <row r="2664" spans="1:30" ht="20.399999999999999" customHeight="1">
      <c r="A2664" s="794"/>
      <c r="B2664" s="670" t="s">
        <v>1467</v>
      </c>
      <c r="C2664" s="276">
        <v>0</v>
      </c>
      <c r="D2664" s="276">
        <v>0</v>
      </c>
      <c r="E2664" s="276">
        <v>0</v>
      </c>
      <c r="F2664" s="276">
        <v>0</v>
      </c>
      <c r="G2664" s="1043">
        <v>0</v>
      </c>
      <c r="H2664" s="276">
        <v>0</v>
      </c>
      <c r="I2664" s="276">
        <v>0</v>
      </c>
      <c r="J2664" s="276">
        <v>0</v>
      </c>
      <c r="K2664" s="276">
        <v>0</v>
      </c>
      <c r="L2664" s="276">
        <v>0</v>
      </c>
      <c r="M2664" s="276">
        <v>0</v>
      </c>
      <c r="N2664" s="276">
        <v>0</v>
      </c>
      <c r="O2664" s="276">
        <v>0</v>
      </c>
      <c r="P2664" s="276">
        <v>0</v>
      </c>
      <c r="Q2664" s="276">
        <v>0</v>
      </c>
      <c r="R2664" s="276">
        <v>0</v>
      </c>
      <c r="S2664" s="276">
        <v>0</v>
      </c>
      <c r="T2664" s="276">
        <v>0</v>
      </c>
      <c r="U2664" s="276">
        <v>0</v>
      </c>
      <c r="V2664" s="1044">
        <v>0</v>
      </c>
      <c r="W2664" s="276">
        <v>0</v>
      </c>
      <c r="X2664" s="276">
        <v>0</v>
      </c>
      <c r="Y2664" s="276">
        <v>0</v>
      </c>
      <c r="Z2664" s="276">
        <v>0</v>
      </c>
      <c r="AA2664" s="276">
        <v>0</v>
      </c>
      <c r="AB2664" s="276">
        <v>0</v>
      </c>
      <c r="AC2664" s="276">
        <v>0</v>
      </c>
      <c r="AD2664" s="448"/>
    </row>
    <row r="2665" spans="1:30" ht="20.399999999999999" customHeight="1">
      <c r="A2665" s="794"/>
      <c r="B2665" s="670" t="s">
        <v>4104</v>
      </c>
      <c r="C2665" s="276">
        <v>0</v>
      </c>
      <c r="D2665" s="276">
        <v>0</v>
      </c>
      <c r="E2665" s="276">
        <v>0</v>
      </c>
      <c r="F2665" s="276">
        <v>0</v>
      </c>
      <c r="G2665" s="1043">
        <v>0</v>
      </c>
      <c r="H2665" s="276">
        <v>0</v>
      </c>
      <c r="I2665" s="276">
        <v>0</v>
      </c>
      <c r="J2665" s="276">
        <v>0</v>
      </c>
      <c r="K2665" s="276">
        <v>0</v>
      </c>
      <c r="L2665" s="276">
        <v>0</v>
      </c>
      <c r="M2665" s="276">
        <v>0</v>
      </c>
      <c r="N2665" s="276">
        <v>0</v>
      </c>
      <c r="O2665" s="276">
        <v>0</v>
      </c>
      <c r="P2665" s="276">
        <v>0</v>
      </c>
      <c r="Q2665" s="276">
        <v>0</v>
      </c>
      <c r="R2665" s="276">
        <v>0</v>
      </c>
      <c r="S2665" s="276">
        <v>0</v>
      </c>
      <c r="T2665" s="276">
        <v>0</v>
      </c>
      <c r="U2665" s="276">
        <v>0</v>
      </c>
      <c r="V2665" s="1044">
        <v>0</v>
      </c>
      <c r="W2665" s="276">
        <v>0</v>
      </c>
      <c r="X2665" s="276">
        <v>0</v>
      </c>
      <c r="Y2665" s="276">
        <v>0</v>
      </c>
      <c r="Z2665" s="276">
        <v>0</v>
      </c>
      <c r="AA2665" s="276">
        <v>0</v>
      </c>
      <c r="AB2665" s="276">
        <v>0</v>
      </c>
      <c r="AC2665" s="276">
        <v>0</v>
      </c>
      <c r="AD2665" s="448"/>
    </row>
    <row r="2666" spans="1:30" ht="20.399999999999999" customHeight="1">
      <c r="A2666" s="407"/>
      <c r="B2666" s="407"/>
      <c r="C2666" s="407"/>
      <c r="D2666" s="407"/>
      <c r="E2666" s="407"/>
      <c r="F2666" s="407"/>
      <c r="G2666" s="407"/>
      <c r="H2666" s="407"/>
      <c r="I2666" s="407"/>
      <c r="J2666" s="407"/>
      <c r="K2666" s="407"/>
      <c r="L2666" s="407"/>
      <c r="M2666" s="407"/>
      <c r="N2666" s="407"/>
      <c r="O2666" s="407"/>
      <c r="P2666" s="407"/>
      <c r="Q2666" s="407"/>
      <c r="R2666" s="407"/>
      <c r="S2666" s="407"/>
      <c r="T2666" s="407"/>
      <c r="U2666" s="407"/>
      <c r="V2666" s="407"/>
      <c r="W2666" s="407"/>
      <c r="X2666" s="407"/>
      <c r="Y2666" s="407"/>
      <c r="Z2666" s="407"/>
      <c r="AA2666" s="407"/>
      <c r="AB2666" s="407"/>
      <c r="AC2666" s="407"/>
      <c r="AD2666" s="448"/>
    </row>
    <row r="2667" spans="1:30" ht="20.399999999999999" customHeight="1">
      <c r="A2667" s="796" t="s">
        <v>2662</v>
      </c>
      <c r="B2667" s="669" t="s">
        <v>2661</v>
      </c>
      <c r="C2667" s="275">
        <v>926</v>
      </c>
      <c r="D2667" s="275">
        <v>926</v>
      </c>
      <c r="E2667" s="275">
        <v>0</v>
      </c>
      <c r="F2667" s="275">
        <v>0</v>
      </c>
      <c r="G2667" s="1041">
        <v>100</v>
      </c>
      <c r="H2667" s="275">
        <v>1</v>
      </c>
      <c r="I2667" s="275">
        <v>0</v>
      </c>
      <c r="J2667" s="275">
        <v>0</v>
      </c>
      <c r="K2667" s="275">
        <v>1</v>
      </c>
      <c r="L2667" s="275">
        <v>0</v>
      </c>
      <c r="M2667" s="275">
        <v>0</v>
      </c>
      <c r="N2667" s="275">
        <v>0</v>
      </c>
      <c r="O2667" s="275">
        <v>0</v>
      </c>
      <c r="P2667" s="275">
        <v>0</v>
      </c>
      <c r="Q2667" s="275">
        <v>0</v>
      </c>
      <c r="R2667" s="275">
        <v>0</v>
      </c>
      <c r="S2667" s="275">
        <v>3</v>
      </c>
      <c r="T2667" s="275">
        <v>2</v>
      </c>
      <c r="U2667" s="275">
        <v>9</v>
      </c>
      <c r="V2667" s="1042">
        <v>11</v>
      </c>
      <c r="W2667" s="275">
        <v>14</v>
      </c>
      <c r="X2667" s="275">
        <v>25</v>
      </c>
      <c r="Y2667" s="275">
        <v>58</v>
      </c>
      <c r="Z2667" s="275">
        <v>119</v>
      </c>
      <c r="AA2667" s="275">
        <v>118</v>
      </c>
      <c r="AB2667" s="275">
        <v>172</v>
      </c>
      <c r="AC2667" s="275">
        <v>394</v>
      </c>
      <c r="AD2667" s="448"/>
    </row>
    <row r="2668" spans="1:30" ht="20.399999999999999" customHeight="1">
      <c r="A2668" s="794"/>
      <c r="B2668" s="670" t="s">
        <v>1468</v>
      </c>
      <c r="C2668" s="276">
        <v>349</v>
      </c>
      <c r="D2668" s="276">
        <v>349</v>
      </c>
      <c r="E2668" s="276">
        <v>0</v>
      </c>
      <c r="F2668" s="276">
        <v>0</v>
      </c>
      <c r="G2668" s="1043">
        <v>100</v>
      </c>
      <c r="H2668" s="276">
        <v>0</v>
      </c>
      <c r="I2668" s="276">
        <v>0</v>
      </c>
      <c r="J2668" s="276">
        <v>0</v>
      </c>
      <c r="K2668" s="276">
        <v>0</v>
      </c>
      <c r="L2668" s="276">
        <v>0</v>
      </c>
      <c r="M2668" s="276">
        <v>0</v>
      </c>
      <c r="N2668" s="276">
        <v>0</v>
      </c>
      <c r="O2668" s="276">
        <v>0</v>
      </c>
      <c r="P2668" s="276">
        <v>0</v>
      </c>
      <c r="Q2668" s="276">
        <v>0</v>
      </c>
      <c r="R2668" s="276">
        <v>0</v>
      </c>
      <c r="S2668" s="276">
        <v>2</v>
      </c>
      <c r="T2668" s="276">
        <v>1</v>
      </c>
      <c r="U2668" s="276">
        <v>4</v>
      </c>
      <c r="V2668" s="1044">
        <v>2</v>
      </c>
      <c r="W2668" s="276">
        <v>7</v>
      </c>
      <c r="X2668" s="276">
        <v>15</v>
      </c>
      <c r="Y2668" s="276">
        <v>25</v>
      </c>
      <c r="Z2668" s="276">
        <v>63</v>
      </c>
      <c r="AA2668" s="276">
        <v>54</v>
      </c>
      <c r="AB2668" s="276">
        <v>60</v>
      </c>
      <c r="AC2668" s="276">
        <v>116</v>
      </c>
      <c r="AD2668" s="448"/>
    </row>
    <row r="2669" spans="1:30" ht="20.399999999999999" customHeight="1">
      <c r="A2669" s="794"/>
      <c r="B2669" s="670" t="s">
        <v>1467</v>
      </c>
      <c r="C2669" s="276">
        <v>577</v>
      </c>
      <c r="D2669" s="276">
        <v>577</v>
      </c>
      <c r="E2669" s="276">
        <v>0</v>
      </c>
      <c r="F2669" s="276">
        <v>0</v>
      </c>
      <c r="G2669" s="1043">
        <v>100</v>
      </c>
      <c r="H2669" s="276">
        <v>1</v>
      </c>
      <c r="I2669" s="276">
        <v>0</v>
      </c>
      <c r="J2669" s="276">
        <v>0</v>
      </c>
      <c r="K2669" s="276">
        <v>1</v>
      </c>
      <c r="L2669" s="276">
        <v>0</v>
      </c>
      <c r="M2669" s="276">
        <v>0</v>
      </c>
      <c r="N2669" s="276">
        <v>0</v>
      </c>
      <c r="O2669" s="276">
        <v>0</v>
      </c>
      <c r="P2669" s="276">
        <v>0</v>
      </c>
      <c r="Q2669" s="276">
        <v>0</v>
      </c>
      <c r="R2669" s="276">
        <v>0</v>
      </c>
      <c r="S2669" s="276">
        <v>1</v>
      </c>
      <c r="T2669" s="276">
        <v>1</v>
      </c>
      <c r="U2669" s="276">
        <v>5</v>
      </c>
      <c r="V2669" s="1044">
        <v>9</v>
      </c>
      <c r="W2669" s="276">
        <v>7</v>
      </c>
      <c r="X2669" s="276">
        <v>10</v>
      </c>
      <c r="Y2669" s="276">
        <v>33</v>
      </c>
      <c r="Z2669" s="276">
        <v>56</v>
      </c>
      <c r="AA2669" s="276">
        <v>64</v>
      </c>
      <c r="AB2669" s="276">
        <v>112</v>
      </c>
      <c r="AC2669" s="276">
        <v>278</v>
      </c>
      <c r="AD2669" s="448"/>
    </row>
    <row r="2670" spans="1:30" ht="20.399999999999999" customHeight="1">
      <c r="A2670" s="794"/>
      <c r="B2670" s="670" t="s">
        <v>4104</v>
      </c>
      <c r="C2670" s="276">
        <v>0</v>
      </c>
      <c r="D2670" s="276">
        <v>0</v>
      </c>
      <c r="E2670" s="276">
        <v>0</v>
      </c>
      <c r="F2670" s="276">
        <v>0</v>
      </c>
      <c r="G2670" s="1043">
        <v>0</v>
      </c>
      <c r="H2670" s="276">
        <v>0</v>
      </c>
      <c r="I2670" s="276">
        <v>0</v>
      </c>
      <c r="J2670" s="276">
        <v>0</v>
      </c>
      <c r="K2670" s="276">
        <v>0</v>
      </c>
      <c r="L2670" s="276">
        <v>0</v>
      </c>
      <c r="M2670" s="276">
        <v>0</v>
      </c>
      <c r="N2670" s="276">
        <v>0</v>
      </c>
      <c r="O2670" s="276">
        <v>0</v>
      </c>
      <c r="P2670" s="276">
        <v>0</v>
      </c>
      <c r="Q2670" s="276">
        <v>0</v>
      </c>
      <c r="R2670" s="276">
        <v>0</v>
      </c>
      <c r="S2670" s="276">
        <v>0</v>
      </c>
      <c r="T2670" s="276">
        <v>0</v>
      </c>
      <c r="U2670" s="276">
        <v>0</v>
      </c>
      <c r="V2670" s="1044">
        <v>0</v>
      </c>
      <c r="W2670" s="276">
        <v>0</v>
      </c>
      <c r="X2670" s="276">
        <v>0</v>
      </c>
      <c r="Y2670" s="276">
        <v>0</v>
      </c>
      <c r="Z2670" s="276">
        <v>0</v>
      </c>
      <c r="AA2670" s="276">
        <v>0</v>
      </c>
      <c r="AB2670" s="276">
        <v>0</v>
      </c>
      <c r="AC2670" s="276">
        <v>0</v>
      </c>
      <c r="AD2670" s="448"/>
    </row>
    <row r="2671" spans="1:30" ht="20.399999999999999" customHeight="1">
      <c r="A2671" s="407"/>
      <c r="B2671" s="407"/>
      <c r="C2671" s="407"/>
      <c r="D2671" s="407"/>
      <c r="E2671" s="407"/>
      <c r="F2671" s="407"/>
      <c r="G2671" s="407"/>
      <c r="H2671" s="407"/>
      <c r="I2671" s="407"/>
      <c r="J2671" s="407"/>
      <c r="K2671" s="407"/>
      <c r="L2671" s="407"/>
      <c r="M2671" s="407"/>
      <c r="N2671" s="407"/>
      <c r="O2671" s="407"/>
      <c r="P2671" s="407"/>
      <c r="Q2671" s="407"/>
      <c r="R2671" s="407"/>
      <c r="S2671" s="407"/>
      <c r="T2671" s="407"/>
      <c r="U2671" s="407"/>
      <c r="V2671" s="407"/>
      <c r="W2671" s="407"/>
      <c r="X2671" s="407"/>
      <c r="Y2671" s="407"/>
      <c r="Z2671" s="407"/>
      <c r="AA2671" s="407"/>
      <c r="AB2671" s="407"/>
      <c r="AC2671" s="407"/>
      <c r="AD2671" s="448"/>
    </row>
    <row r="2672" spans="1:30" ht="20.399999999999999" customHeight="1">
      <c r="A2672" s="796" t="s">
        <v>2660</v>
      </c>
      <c r="B2672" s="669" t="s">
        <v>2659</v>
      </c>
      <c r="C2672" s="275">
        <v>30</v>
      </c>
      <c r="D2672" s="275">
        <v>30</v>
      </c>
      <c r="E2672" s="275">
        <v>0</v>
      </c>
      <c r="F2672" s="275">
        <v>0</v>
      </c>
      <c r="G2672" s="1041">
        <v>100</v>
      </c>
      <c r="H2672" s="275">
        <v>0</v>
      </c>
      <c r="I2672" s="275">
        <v>0</v>
      </c>
      <c r="J2672" s="275">
        <v>0</v>
      </c>
      <c r="K2672" s="275">
        <v>0</v>
      </c>
      <c r="L2672" s="275">
        <v>0</v>
      </c>
      <c r="M2672" s="275">
        <v>0</v>
      </c>
      <c r="N2672" s="275">
        <v>0</v>
      </c>
      <c r="O2672" s="275">
        <v>0</v>
      </c>
      <c r="P2672" s="275">
        <v>0</v>
      </c>
      <c r="Q2672" s="275">
        <v>0</v>
      </c>
      <c r="R2672" s="275">
        <v>0</v>
      </c>
      <c r="S2672" s="275">
        <v>0</v>
      </c>
      <c r="T2672" s="275">
        <v>0</v>
      </c>
      <c r="U2672" s="275">
        <v>0</v>
      </c>
      <c r="V2672" s="1042">
        <v>0</v>
      </c>
      <c r="W2672" s="275">
        <v>0</v>
      </c>
      <c r="X2672" s="275">
        <v>0</v>
      </c>
      <c r="Y2672" s="275">
        <v>1</v>
      </c>
      <c r="Z2672" s="275">
        <v>3</v>
      </c>
      <c r="AA2672" s="275">
        <v>5</v>
      </c>
      <c r="AB2672" s="275">
        <v>7</v>
      </c>
      <c r="AC2672" s="275">
        <v>14</v>
      </c>
      <c r="AD2672" s="448"/>
    </row>
    <row r="2673" spans="1:30" ht="20.399999999999999" customHeight="1">
      <c r="A2673" s="794"/>
      <c r="B2673" s="670" t="s">
        <v>1468</v>
      </c>
      <c r="C2673" s="276">
        <v>30</v>
      </c>
      <c r="D2673" s="276">
        <v>30</v>
      </c>
      <c r="E2673" s="276">
        <v>0</v>
      </c>
      <c r="F2673" s="276">
        <v>0</v>
      </c>
      <c r="G2673" s="1043">
        <v>100</v>
      </c>
      <c r="H2673" s="276">
        <v>0</v>
      </c>
      <c r="I2673" s="276">
        <v>0</v>
      </c>
      <c r="J2673" s="276">
        <v>0</v>
      </c>
      <c r="K2673" s="276">
        <v>0</v>
      </c>
      <c r="L2673" s="276">
        <v>0</v>
      </c>
      <c r="M2673" s="276">
        <v>0</v>
      </c>
      <c r="N2673" s="276">
        <v>0</v>
      </c>
      <c r="O2673" s="276">
        <v>0</v>
      </c>
      <c r="P2673" s="276">
        <v>0</v>
      </c>
      <c r="Q2673" s="276">
        <v>0</v>
      </c>
      <c r="R2673" s="276">
        <v>0</v>
      </c>
      <c r="S2673" s="276">
        <v>0</v>
      </c>
      <c r="T2673" s="276">
        <v>0</v>
      </c>
      <c r="U2673" s="276">
        <v>0</v>
      </c>
      <c r="V2673" s="1044">
        <v>0</v>
      </c>
      <c r="W2673" s="276">
        <v>0</v>
      </c>
      <c r="X2673" s="276">
        <v>0</v>
      </c>
      <c r="Y2673" s="276">
        <v>1</v>
      </c>
      <c r="Z2673" s="276">
        <v>3</v>
      </c>
      <c r="AA2673" s="276">
        <v>5</v>
      </c>
      <c r="AB2673" s="276">
        <v>7</v>
      </c>
      <c r="AC2673" s="276">
        <v>14</v>
      </c>
      <c r="AD2673" s="448"/>
    </row>
    <row r="2674" spans="1:30" ht="20.399999999999999" customHeight="1">
      <c r="A2674" s="794"/>
      <c r="B2674" s="670" t="s">
        <v>1467</v>
      </c>
      <c r="C2674" s="276">
        <v>0</v>
      </c>
      <c r="D2674" s="276">
        <v>0</v>
      </c>
      <c r="E2674" s="276">
        <v>0</v>
      </c>
      <c r="F2674" s="276">
        <v>0</v>
      </c>
      <c r="G2674" s="1043">
        <v>0</v>
      </c>
      <c r="H2674" s="276">
        <v>0</v>
      </c>
      <c r="I2674" s="276">
        <v>0</v>
      </c>
      <c r="J2674" s="276">
        <v>0</v>
      </c>
      <c r="K2674" s="276">
        <v>0</v>
      </c>
      <c r="L2674" s="276">
        <v>0</v>
      </c>
      <c r="M2674" s="276">
        <v>0</v>
      </c>
      <c r="N2674" s="276">
        <v>0</v>
      </c>
      <c r="O2674" s="276">
        <v>0</v>
      </c>
      <c r="P2674" s="276">
        <v>0</v>
      </c>
      <c r="Q2674" s="276">
        <v>0</v>
      </c>
      <c r="R2674" s="276">
        <v>0</v>
      </c>
      <c r="S2674" s="276">
        <v>0</v>
      </c>
      <c r="T2674" s="276">
        <v>0</v>
      </c>
      <c r="U2674" s="276">
        <v>0</v>
      </c>
      <c r="V2674" s="1044">
        <v>0</v>
      </c>
      <c r="W2674" s="276">
        <v>0</v>
      </c>
      <c r="X2674" s="276">
        <v>0</v>
      </c>
      <c r="Y2674" s="276">
        <v>0</v>
      </c>
      <c r="Z2674" s="276">
        <v>0</v>
      </c>
      <c r="AA2674" s="276">
        <v>0</v>
      </c>
      <c r="AB2674" s="276">
        <v>0</v>
      </c>
      <c r="AC2674" s="276">
        <v>0</v>
      </c>
      <c r="AD2674" s="448"/>
    </row>
    <row r="2675" spans="1:30" ht="20.399999999999999" customHeight="1">
      <c r="A2675" s="794"/>
      <c r="B2675" s="670" t="s">
        <v>4104</v>
      </c>
      <c r="C2675" s="276">
        <v>0</v>
      </c>
      <c r="D2675" s="276">
        <v>0</v>
      </c>
      <c r="E2675" s="276">
        <v>0</v>
      </c>
      <c r="F2675" s="276">
        <v>0</v>
      </c>
      <c r="G2675" s="1043">
        <v>0</v>
      </c>
      <c r="H2675" s="276">
        <v>0</v>
      </c>
      <c r="I2675" s="276">
        <v>0</v>
      </c>
      <c r="J2675" s="276">
        <v>0</v>
      </c>
      <c r="K2675" s="276">
        <v>0</v>
      </c>
      <c r="L2675" s="276">
        <v>0</v>
      </c>
      <c r="M2675" s="276">
        <v>0</v>
      </c>
      <c r="N2675" s="276">
        <v>0</v>
      </c>
      <c r="O2675" s="276">
        <v>0</v>
      </c>
      <c r="P2675" s="276">
        <v>0</v>
      </c>
      <c r="Q2675" s="276">
        <v>0</v>
      </c>
      <c r="R2675" s="276">
        <v>0</v>
      </c>
      <c r="S2675" s="276">
        <v>0</v>
      </c>
      <c r="T2675" s="276">
        <v>0</v>
      </c>
      <c r="U2675" s="276">
        <v>0</v>
      </c>
      <c r="V2675" s="1044">
        <v>0</v>
      </c>
      <c r="W2675" s="276">
        <v>0</v>
      </c>
      <c r="X2675" s="276">
        <v>0</v>
      </c>
      <c r="Y2675" s="276">
        <v>0</v>
      </c>
      <c r="Z2675" s="276">
        <v>0</v>
      </c>
      <c r="AA2675" s="276">
        <v>0</v>
      </c>
      <c r="AB2675" s="276">
        <v>0</v>
      </c>
      <c r="AC2675" s="276">
        <v>0</v>
      </c>
      <c r="AD2675" s="448"/>
    </row>
    <row r="2676" spans="1:30" ht="20.399999999999999" customHeight="1">
      <c r="A2676" s="407"/>
      <c r="B2676" s="407"/>
      <c r="C2676" s="407"/>
      <c r="D2676" s="407"/>
      <c r="E2676" s="407"/>
      <c r="F2676" s="407"/>
      <c r="G2676" s="407"/>
      <c r="H2676" s="407"/>
      <c r="I2676" s="407"/>
      <c r="J2676" s="407"/>
      <c r="K2676" s="407"/>
      <c r="L2676" s="407"/>
      <c r="M2676" s="407"/>
      <c r="N2676" s="407"/>
      <c r="O2676" s="407"/>
      <c r="P2676" s="407"/>
      <c r="Q2676" s="407"/>
      <c r="R2676" s="407"/>
      <c r="S2676" s="407"/>
      <c r="T2676" s="407"/>
      <c r="U2676" s="407"/>
      <c r="V2676" s="407"/>
      <c r="W2676" s="407"/>
      <c r="X2676" s="407"/>
      <c r="Y2676" s="407"/>
      <c r="Z2676" s="407"/>
      <c r="AA2676" s="407"/>
      <c r="AB2676" s="407"/>
      <c r="AC2676" s="407"/>
      <c r="AD2676" s="448"/>
    </row>
    <row r="2677" spans="1:30" ht="20.399999999999999" customHeight="1">
      <c r="A2677" s="796" t="s">
        <v>2658</v>
      </c>
      <c r="B2677" s="669" t="s">
        <v>2657</v>
      </c>
      <c r="C2677" s="275">
        <v>3</v>
      </c>
      <c r="D2677" s="275">
        <v>3</v>
      </c>
      <c r="E2677" s="275">
        <v>0</v>
      </c>
      <c r="F2677" s="275">
        <v>0</v>
      </c>
      <c r="G2677" s="1041">
        <v>100</v>
      </c>
      <c r="H2677" s="275">
        <v>0</v>
      </c>
      <c r="I2677" s="275">
        <v>0</v>
      </c>
      <c r="J2677" s="275">
        <v>0</v>
      </c>
      <c r="K2677" s="275">
        <v>0</v>
      </c>
      <c r="L2677" s="275">
        <v>0</v>
      </c>
      <c r="M2677" s="275">
        <v>0</v>
      </c>
      <c r="N2677" s="275">
        <v>0</v>
      </c>
      <c r="O2677" s="275">
        <v>0</v>
      </c>
      <c r="P2677" s="275">
        <v>0</v>
      </c>
      <c r="Q2677" s="275">
        <v>0</v>
      </c>
      <c r="R2677" s="275">
        <v>0</v>
      </c>
      <c r="S2677" s="275">
        <v>0</v>
      </c>
      <c r="T2677" s="275">
        <v>0</v>
      </c>
      <c r="U2677" s="275">
        <v>0</v>
      </c>
      <c r="V2677" s="1042">
        <v>0</v>
      </c>
      <c r="W2677" s="275">
        <v>0</v>
      </c>
      <c r="X2677" s="275">
        <v>0</v>
      </c>
      <c r="Y2677" s="275">
        <v>0</v>
      </c>
      <c r="Z2677" s="275">
        <v>0</v>
      </c>
      <c r="AA2677" s="275">
        <v>1</v>
      </c>
      <c r="AB2677" s="275">
        <v>1</v>
      </c>
      <c r="AC2677" s="275">
        <v>1</v>
      </c>
      <c r="AD2677" s="448"/>
    </row>
    <row r="2678" spans="1:30" ht="20.399999999999999" customHeight="1">
      <c r="A2678" s="794"/>
      <c r="B2678" s="670" t="s">
        <v>1468</v>
      </c>
      <c r="C2678" s="276">
        <v>3</v>
      </c>
      <c r="D2678" s="276">
        <v>3</v>
      </c>
      <c r="E2678" s="276">
        <v>0</v>
      </c>
      <c r="F2678" s="276">
        <v>0</v>
      </c>
      <c r="G2678" s="1043">
        <v>100</v>
      </c>
      <c r="H2678" s="276">
        <v>0</v>
      </c>
      <c r="I2678" s="276">
        <v>0</v>
      </c>
      <c r="J2678" s="276">
        <v>0</v>
      </c>
      <c r="K2678" s="276">
        <v>0</v>
      </c>
      <c r="L2678" s="276">
        <v>0</v>
      </c>
      <c r="M2678" s="276">
        <v>0</v>
      </c>
      <c r="N2678" s="276">
        <v>0</v>
      </c>
      <c r="O2678" s="276">
        <v>0</v>
      </c>
      <c r="P2678" s="276">
        <v>0</v>
      </c>
      <c r="Q2678" s="276">
        <v>0</v>
      </c>
      <c r="R2678" s="276">
        <v>0</v>
      </c>
      <c r="S2678" s="276">
        <v>0</v>
      </c>
      <c r="T2678" s="276">
        <v>0</v>
      </c>
      <c r="U2678" s="276">
        <v>0</v>
      </c>
      <c r="V2678" s="1044">
        <v>0</v>
      </c>
      <c r="W2678" s="276">
        <v>0</v>
      </c>
      <c r="X2678" s="276">
        <v>0</v>
      </c>
      <c r="Y2678" s="276">
        <v>0</v>
      </c>
      <c r="Z2678" s="276">
        <v>0</v>
      </c>
      <c r="AA2678" s="276">
        <v>1</v>
      </c>
      <c r="AB2678" s="276">
        <v>1</v>
      </c>
      <c r="AC2678" s="276">
        <v>1</v>
      </c>
      <c r="AD2678" s="448"/>
    </row>
    <row r="2679" spans="1:30" ht="20.399999999999999" customHeight="1">
      <c r="A2679" s="794"/>
      <c r="B2679" s="670" t="s">
        <v>1467</v>
      </c>
      <c r="C2679" s="276">
        <v>0</v>
      </c>
      <c r="D2679" s="276">
        <v>0</v>
      </c>
      <c r="E2679" s="276">
        <v>0</v>
      </c>
      <c r="F2679" s="276">
        <v>0</v>
      </c>
      <c r="G2679" s="1043">
        <v>0</v>
      </c>
      <c r="H2679" s="276">
        <v>0</v>
      </c>
      <c r="I2679" s="276">
        <v>0</v>
      </c>
      <c r="J2679" s="276">
        <v>0</v>
      </c>
      <c r="K2679" s="276">
        <v>0</v>
      </c>
      <c r="L2679" s="276">
        <v>0</v>
      </c>
      <c r="M2679" s="276">
        <v>0</v>
      </c>
      <c r="N2679" s="276">
        <v>0</v>
      </c>
      <c r="O2679" s="276">
        <v>0</v>
      </c>
      <c r="P2679" s="276">
        <v>0</v>
      </c>
      <c r="Q2679" s="276">
        <v>0</v>
      </c>
      <c r="R2679" s="276">
        <v>0</v>
      </c>
      <c r="S2679" s="276">
        <v>0</v>
      </c>
      <c r="T2679" s="276">
        <v>0</v>
      </c>
      <c r="U2679" s="276">
        <v>0</v>
      </c>
      <c r="V2679" s="1044">
        <v>0</v>
      </c>
      <c r="W2679" s="276">
        <v>0</v>
      </c>
      <c r="X2679" s="276">
        <v>0</v>
      </c>
      <c r="Y2679" s="276">
        <v>0</v>
      </c>
      <c r="Z2679" s="276">
        <v>0</v>
      </c>
      <c r="AA2679" s="276">
        <v>0</v>
      </c>
      <c r="AB2679" s="276">
        <v>0</v>
      </c>
      <c r="AC2679" s="276">
        <v>0</v>
      </c>
      <c r="AD2679" s="448"/>
    </row>
    <row r="2680" spans="1:30" ht="20.399999999999999" customHeight="1">
      <c r="A2680" s="794"/>
      <c r="B2680" s="670" t="s">
        <v>4104</v>
      </c>
      <c r="C2680" s="276">
        <v>0</v>
      </c>
      <c r="D2680" s="276">
        <v>0</v>
      </c>
      <c r="E2680" s="276">
        <v>0</v>
      </c>
      <c r="F2680" s="276">
        <v>0</v>
      </c>
      <c r="G2680" s="1043">
        <v>0</v>
      </c>
      <c r="H2680" s="276">
        <v>0</v>
      </c>
      <c r="I2680" s="276">
        <v>0</v>
      </c>
      <c r="J2680" s="276">
        <v>0</v>
      </c>
      <c r="K2680" s="276">
        <v>0</v>
      </c>
      <c r="L2680" s="276">
        <v>0</v>
      </c>
      <c r="M2680" s="276">
        <v>0</v>
      </c>
      <c r="N2680" s="276">
        <v>0</v>
      </c>
      <c r="O2680" s="276">
        <v>0</v>
      </c>
      <c r="P2680" s="276">
        <v>0</v>
      </c>
      <c r="Q2680" s="276">
        <v>0</v>
      </c>
      <c r="R2680" s="276">
        <v>0</v>
      </c>
      <c r="S2680" s="276">
        <v>0</v>
      </c>
      <c r="T2680" s="276">
        <v>0</v>
      </c>
      <c r="U2680" s="276">
        <v>0</v>
      </c>
      <c r="V2680" s="1044">
        <v>0</v>
      </c>
      <c r="W2680" s="276">
        <v>0</v>
      </c>
      <c r="X2680" s="276">
        <v>0</v>
      </c>
      <c r="Y2680" s="276">
        <v>0</v>
      </c>
      <c r="Z2680" s="276">
        <v>0</v>
      </c>
      <c r="AA2680" s="276">
        <v>0</v>
      </c>
      <c r="AB2680" s="276">
        <v>0</v>
      </c>
      <c r="AC2680" s="276">
        <v>0</v>
      </c>
      <c r="AD2680" s="448"/>
    </row>
    <row r="2681" spans="1:30" ht="20.399999999999999" customHeight="1">
      <c r="A2681" s="407"/>
      <c r="B2681" s="407"/>
      <c r="C2681" s="407"/>
      <c r="D2681" s="407"/>
      <c r="E2681" s="407"/>
      <c r="F2681" s="407"/>
      <c r="G2681" s="407"/>
      <c r="H2681" s="407"/>
      <c r="I2681" s="407"/>
      <c r="J2681" s="407"/>
      <c r="K2681" s="407"/>
      <c r="L2681" s="407"/>
      <c r="M2681" s="407"/>
      <c r="N2681" s="407"/>
      <c r="O2681" s="407"/>
      <c r="P2681" s="407"/>
      <c r="Q2681" s="407"/>
      <c r="R2681" s="407"/>
      <c r="S2681" s="407"/>
      <c r="T2681" s="407"/>
      <c r="U2681" s="407"/>
      <c r="V2681" s="407"/>
      <c r="W2681" s="407"/>
      <c r="X2681" s="407"/>
      <c r="Y2681" s="407"/>
      <c r="Z2681" s="407"/>
      <c r="AA2681" s="407"/>
      <c r="AB2681" s="407"/>
      <c r="AC2681" s="407"/>
      <c r="AD2681" s="448"/>
    </row>
    <row r="2682" spans="1:30" ht="20.399999999999999" customHeight="1">
      <c r="A2682" s="796" t="s">
        <v>2656</v>
      </c>
      <c r="B2682" s="669" t="s">
        <v>2655</v>
      </c>
      <c r="C2682" s="275">
        <v>2</v>
      </c>
      <c r="D2682" s="275">
        <v>2</v>
      </c>
      <c r="E2682" s="275">
        <v>0</v>
      </c>
      <c r="F2682" s="275">
        <v>0</v>
      </c>
      <c r="G2682" s="1041">
        <v>100</v>
      </c>
      <c r="H2682" s="275">
        <v>0</v>
      </c>
      <c r="I2682" s="275">
        <v>0</v>
      </c>
      <c r="J2682" s="275">
        <v>0</v>
      </c>
      <c r="K2682" s="275">
        <v>0</v>
      </c>
      <c r="L2682" s="275">
        <v>0</v>
      </c>
      <c r="M2682" s="275">
        <v>0</v>
      </c>
      <c r="N2682" s="275">
        <v>0</v>
      </c>
      <c r="O2682" s="275">
        <v>0</v>
      </c>
      <c r="P2682" s="275">
        <v>0</v>
      </c>
      <c r="Q2682" s="275">
        <v>0</v>
      </c>
      <c r="R2682" s="275">
        <v>0</v>
      </c>
      <c r="S2682" s="275">
        <v>0</v>
      </c>
      <c r="T2682" s="275">
        <v>0</v>
      </c>
      <c r="U2682" s="275">
        <v>0</v>
      </c>
      <c r="V2682" s="1042">
        <v>0</v>
      </c>
      <c r="W2682" s="275">
        <v>0</v>
      </c>
      <c r="X2682" s="275">
        <v>1</v>
      </c>
      <c r="Y2682" s="275">
        <v>0</v>
      </c>
      <c r="Z2682" s="275">
        <v>0</v>
      </c>
      <c r="AA2682" s="275">
        <v>0</v>
      </c>
      <c r="AB2682" s="275">
        <v>1</v>
      </c>
      <c r="AC2682" s="275">
        <v>0</v>
      </c>
      <c r="AD2682" s="448"/>
    </row>
    <row r="2683" spans="1:30" ht="20.399999999999999" customHeight="1">
      <c r="A2683" s="794"/>
      <c r="B2683" s="670" t="s">
        <v>1468</v>
      </c>
      <c r="C2683" s="276">
        <v>2</v>
      </c>
      <c r="D2683" s="276">
        <v>2</v>
      </c>
      <c r="E2683" s="276">
        <v>0</v>
      </c>
      <c r="F2683" s="276">
        <v>0</v>
      </c>
      <c r="G2683" s="1043">
        <v>100</v>
      </c>
      <c r="H2683" s="276">
        <v>0</v>
      </c>
      <c r="I2683" s="276">
        <v>0</v>
      </c>
      <c r="J2683" s="276">
        <v>0</v>
      </c>
      <c r="K2683" s="276">
        <v>0</v>
      </c>
      <c r="L2683" s="276">
        <v>0</v>
      </c>
      <c r="M2683" s="276">
        <v>0</v>
      </c>
      <c r="N2683" s="276">
        <v>0</v>
      </c>
      <c r="O2683" s="276">
        <v>0</v>
      </c>
      <c r="P2683" s="276">
        <v>0</v>
      </c>
      <c r="Q2683" s="276">
        <v>0</v>
      </c>
      <c r="R2683" s="276">
        <v>0</v>
      </c>
      <c r="S2683" s="276">
        <v>0</v>
      </c>
      <c r="T2683" s="276">
        <v>0</v>
      </c>
      <c r="U2683" s="276">
        <v>0</v>
      </c>
      <c r="V2683" s="1044">
        <v>0</v>
      </c>
      <c r="W2683" s="276">
        <v>0</v>
      </c>
      <c r="X2683" s="276">
        <v>1</v>
      </c>
      <c r="Y2683" s="276">
        <v>0</v>
      </c>
      <c r="Z2683" s="276">
        <v>0</v>
      </c>
      <c r="AA2683" s="276">
        <v>0</v>
      </c>
      <c r="AB2683" s="276">
        <v>1</v>
      </c>
      <c r="AC2683" s="276">
        <v>0</v>
      </c>
      <c r="AD2683" s="448"/>
    </row>
    <row r="2684" spans="1:30" ht="20.399999999999999" customHeight="1">
      <c r="A2684" s="794"/>
      <c r="B2684" s="670" t="s">
        <v>1467</v>
      </c>
      <c r="C2684" s="276">
        <v>0</v>
      </c>
      <c r="D2684" s="276">
        <v>0</v>
      </c>
      <c r="E2684" s="276">
        <v>0</v>
      </c>
      <c r="F2684" s="276">
        <v>0</v>
      </c>
      <c r="G2684" s="1043">
        <v>0</v>
      </c>
      <c r="H2684" s="276">
        <v>0</v>
      </c>
      <c r="I2684" s="276">
        <v>0</v>
      </c>
      <c r="J2684" s="276">
        <v>0</v>
      </c>
      <c r="K2684" s="276">
        <v>0</v>
      </c>
      <c r="L2684" s="276">
        <v>0</v>
      </c>
      <c r="M2684" s="276">
        <v>0</v>
      </c>
      <c r="N2684" s="276">
        <v>0</v>
      </c>
      <c r="O2684" s="276">
        <v>0</v>
      </c>
      <c r="P2684" s="276">
        <v>0</v>
      </c>
      <c r="Q2684" s="276">
        <v>0</v>
      </c>
      <c r="R2684" s="276">
        <v>0</v>
      </c>
      <c r="S2684" s="276">
        <v>0</v>
      </c>
      <c r="T2684" s="276">
        <v>0</v>
      </c>
      <c r="U2684" s="276">
        <v>0</v>
      </c>
      <c r="V2684" s="1044">
        <v>0</v>
      </c>
      <c r="W2684" s="276">
        <v>0</v>
      </c>
      <c r="X2684" s="276">
        <v>0</v>
      </c>
      <c r="Y2684" s="276">
        <v>0</v>
      </c>
      <c r="Z2684" s="276">
        <v>0</v>
      </c>
      <c r="AA2684" s="276">
        <v>0</v>
      </c>
      <c r="AB2684" s="276">
        <v>0</v>
      </c>
      <c r="AC2684" s="276">
        <v>0</v>
      </c>
      <c r="AD2684" s="448"/>
    </row>
    <row r="2685" spans="1:30" ht="20.399999999999999" customHeight="1">
      <c r="A2685" s="794"/>
      <c r="B2685" s="670" t="s">
        <v>4104</v>
      </c>
      <c r="C2685" s="276">
        <v>0</v>
      </c>
      <c r="D2685" s="276">
        <v>0</v>
      </c>
      <c r="E2685" s="276">
        <v>0</v>
      </c>
      <c r="F2685" s="276">
        <v>0</v>
      </c>
      <c r="G2685" s="1043">
        <v>0</v>
      </c>
      <c r="H2685" s="276">
        <v>0</v>
      </c>
      <c r="I2685" s="276">
        <v>0</v>
      </c>
      <c r="J2685" s="276">
        <v>0</v>
      </c>
      <c r="K2685" s="276">
        <v>0</v>
      </c>
      <c r="L2685" s="276">
        <v>0</v>
      </c>
      <c r="M2685" s="276">
        <v>0</v>
      </c>
      <c r="N2685" s="276">
        <v>0</v>
      </c>
      <c r="O2685" s="276">
        <v>0</v>
      </c>
      <c r="P2685" s="276">
        <v>0</v>
      </c>
      <c r="Q2685" s="276">
        <v>0</v>
      </c>
      <c r="R2685" s="276">
        <v>0</v>
      </c>
      <c r="S2685" s="276">
        <v>0</v>
      </c>
      <c r="T2685" s="276">
        <v>0</v>
      </c>
      <c r="U2685" s="276">
        <v>0</v>
      </c>
      <c r="V2685" s="1044">
        <v>0</v>
      </c>
      <c r="W2685" s="276">
        <v>0</v>
      </c>
      <c r="X2685" s="276">
        <v>0</v>
      </c>
      <c r="Y2685" s="276">
        <v>0</v>
      </c>
      <c r="Z2685" s="276">
        <v>0</v>
      </c>
      <c r="AA2685" s="276">
        <v>0</v>
      </c>
      <c r="AB2685" s="276">
        <v>0</v>
      </c>
      <c r="AC2685" s="276">
        <v>0</v>
      </c>
      <c r="AD2685" s="448"/>
    </row>
    <row r="2686" spans="1:30" ht="20.399999999999999" customHeight="1">
      <c r="A2686" s="407"/>
      <c r="B2686" s="407"/>
      <c r="C2686" s="407"/>
      <c r="D2686" s="407"/>
      <c r="E2686" s="407"/>
      <c r="F2686" s="407"/>
      <c r="G2686" s="407"/>
      <c r="H2686" s="407"/>
      <c r="I2686" s="407"/>
      <c r="J2686" s="407"/>
      <c r="K2686" s="407"/>
      <c r="L2686" s="407"/>
      <c r="M2686" s="407"/>
      <c r="N2686" s="407"/>
      <c r="O2686" s="407"/>
      <c r="P2686" s="407"/>
      <c r="Q2686" s="407"/>
      <c r="R2686" s="407"/>
      <c r="S2686" s="407"/>
      <c r="T2686" s="407"/>
      <c r="U2686" s="407"/>
      <c r="V2686" s="407"/>
      <c r="W2686" s="407"/>
      <c r="X2686" s="407"/>
      <c r="Y2686" s="407"/>
      <c r="Z2686" s="407"/>
      <c r="AA2686" s="407"/>
      <c r="AB2686" s="407"/>
      <c r="AC2686" s="407"/>
      <c r="AD2686" s="448"/>
    </row>
    <row r="2687" spans="1:30" ht="20.399999999999999" customHeight="1">
      <c r="A2687" s="796" t="s">
        <v>2654</v>
      </c>
      <c r="B2687" s="669" t="s">
        <v>2653</v>
      </c>
      <c r="C2687" s="275">
        <v>3</v>
      </c>
      <c r="D2687" s="275">
        <v>3</v>
      </c>
      <c r="E2687" s="275">
        <v>0</v>
      </c>
      <c r="F2687" s="275">
        <v>0</v>
      </c>
      <c r="G2687" s="1041">
        <v>100</v>
      </c>
      <c r="H2687" s="275">
        <v>0</v>
      </c>
      <c r="I2687" s="275">
        <v>0</v>
      </c>
      <c r="J2687" s="275">
        <v>0</v>
      </c>
      <c r="K2687" s="275">
        <v>0</v>
      </c>
      <c r="L2687" s="275">
        <v>0</v>
      </c>
      <c r="M2687" s="275">
        <v>0</v>
      </c>
      <c r="N2687" s="275">
        <v>0</v>
      </c>
      <c r="O2687" s="275">
        <v>0</v>
      </c>
      <c r="P2687" s="275">
        <v>0</v>
      </c>
      <c r="Q2687" s="275">
        <v>0</v>
      </c>
      <c r="R2687" s="275">
        <v>0</v>
      </c>
      <c r="S2687" s="275">
        <v>0</v>
      </c>
      <c r="T2687" s="275">
        <v>0</v>
      </c>
      <c r="U2687" s="275">
        <v>1</v>
      </c>
      <c r="V2687" s="1042">
        <v>0</v>
      </c>
      <c r="W2687" s="275">
        <v>0</v>
      </c>
      <c r="X2687" s="275">
        <v>0</v>
      </c>
      <c r="Y2687" s="275">
        <v>1</v>
      </c>
      <c r="Z2687" s="275">
        <v>0</v>
      </c>
      <c r="AA2687" s="275">
        <v>0</v>
      </c>
      <c r="AB2687" s="275">
        <v>0</v>
      </c>
      <c r="AC2687" s="275">
        <v>1</v>
      </c>
      <c r="AD2687" s="448"/>
    </row>
    <row r="2688" spans="1:30" ht="20.399999999999999" customHeight="1">
      <c r="A2688" s="794"/>
      <c r="B2688" s="670" t="s">
        <v>1468</v>
      </c>
      <c r="C2688" s="276">
        <v>3</v>
      </c>
      <c r="D2688" s="276">
        <v>3</v>
      </c>
      <c r="E2688" s="276">
        <v>0</v>
      </c>
      <c r="F2688" s="276">
        <v>0</v>
      </c>
      <c r="G2688" s="1043">
        <v>100</v>
      </c>
      <c r="H2688" s="276">
        <v>0</v>
      </c>
      <c r="I2688" s="276">
        <v>0</v>
      </c>
      <c r="J2688" s="276">
        <v>0</v>
      </c>
      <c r="K2688" s="276">
        <v>0</v>
      </c>
      <c r="L2688" s="276">
        <v>0</v>
      </c>
      <c r="M2688" s="276">
        <v>0</v>
      </c>
      <c r="N2688" s="276">
        <v>0</v>
      </c>
      <c r="O2688" s="276">
        <v>0</v>
      </c>
      <c r="P2688" s="276">
        <v>0</v>
      </c>
      <c r="Q2688" s="276">
        <v>0</v>
      </c>
      <c r="R2688" s="276">
        <v>0</v>
      </c>
      <c r="S2688" s="276">
        <v>0</v>
      </c>
      <c r="T2688" s="276">
        <v>0</v>
      </c>
      <c r="U2688" s="276">
        <v>1</v>
      </c>
      <c r="V2688" s="1044">
        <v>0</v>
      </c>
      <c r="W2688" s="276">
        <v>0</v>
      </c>
      <c r="X2688" s="276">
        <v>0</v>
      </c>
      <c r="Y2688" s="276">
        <v>1</v>
      </c>
      <c r="Z2688" s="276">
        <v>0</v>
      </c>
      <c r="AA2688" s="276">
        <v>0</v>
      </c>
      <c r="AB2688" s="276">
        <v>0</v>
      </c>
      <c r="AC2688" s="276">
        <v>1</v>
      </c>
      <c r="AD2688" s="448"/>
    </row>
    <row r="2689" spans="1:30" ht="20.399999999999999" customHeight="1">
      <c r="A2689" s="794"/>
      <c r="B2689" s="670" t="s">
        <v>1467</v>
      </c>
      <c r="C2689" s="276">
        <v>0</v>
      </c>
      <c r="D2689" s="276">
        <v>0</v>
      </c>
      <c r="E2689" s="276">
        <v>0</v>
      </c>
      <c r="F2689" s="276">
        <v>0</v>
      </c>
      <c r="G2689" s="1043">
        <v>0</v>
      </c>
      <c r="H2689" s="276">
        <v>0</v>
      </c>
      <c r="I2689" s="276">
        <v>0</v>
      </c>
      <c r="J2689" s="276">
        <v>0</v>
      </c>
      <c r="K2689" s="276">
        <v>0</v>
      </c>
      <c r="L2689" s="276">
        <v>0</v>
      </c>
      <c r="M2689" s="276">
        <v>0</v>
      </c>
      <c r="N2689" s="276">
        <v>0</v>
      </c>
      <c r="O2689" s="276">
        <v>0</v>
      </c>
      <c r="P2689" s="276">
        <v>0</v>
      </c>
      <c r="Q2689" s="276">
        <v>0</v>
      </c>
      <c r="R2689" s="276">
        <v>0</v>
      </c>
      <c r="S2689" s="276">
        <v>0</v>
      </c>
      <c r="T2689" s="276">
        <v>0</v>
      </c>
      <c r="U2689" s="276">
        <v>0</v>
      </c>
      <c r="V2689" s="1044">
        <v>0</v>
      </c>
      <c r="W2689" s="276">
        <v>0</v>
      </c>
      <c r="X2689" s="276">
        <v>0</v>
      </c>
      <c r="Y2689" s="276">
        <v>0</v>
      </c>
      <c r="Z2689" s="276">
        <v>0</v>
      </c>
      <c r="AA2689" s="276">
        <v>0</v>
      </c>
      <c r="AB2689" s="276">
        <v>0</v>
      </c>
      <c r="AC2689" s="276">
        <v>0</v>
      </c>
      <c r="AD2689" s="448"/>
    </row>
    <row r="2690" spans="1:30" ht="20.399999999999999" customHeight="1">
      <c r="A2690" s="794"/>
      <c r="B2690" s="670" t="s">
        <v>4104</v>
      </c>
      <c r="C2690" s="276">
        <v>0</v>
      </c>
      <c r="D2690" s="276">
        <v>0</v>
      </c>
      <c r="E2690" s="276">
        <v>0</v>
      </c>
      <c r="F2690" s="276">
        <v>0</v>
      </c>
      <c r="G2690" s="1043">
        <v>0</v>
      </c>
      <c r="H2690" s="276">
        <v>0</v>
      </c>
      <c r="I2690" s="276">
        <v>0</v>
      </c>
      <c r="J2690" s="276">
        <v>0</v>
      </c>
      <c r="K2690" s="276">
        <v>0</v>
      </c>
      <c r="L2690" s="276">
        <v>0</v>
      </c>
      <c r="M2690" s="276">
        <v>0</v>
      </c>
      <c r="N2690" s="276">
        <v>0</v>
      </c>
      <c r="O2690" s="276">
        <v>0</v>
      </c>
      <c r="P2690" s="276">
        <v>0</v>
      </c>
      <c r="Q2690" s="276">
        <v>0</v>
      </c>
      <c r="R2690" s="276">
        <v>0</v>
      </c>
      <c r="S2690" s="276">
        <v>0</v>
      </c>
      <c r="T2690" s="276">
        <v>0</v>
      </c>
      <c r="U2690" s="276">
        <v>0</v>
      </c>
      <c r="V2690" s="1044">
        <v>0</v>
      </c>
      <c r="W2690" s="276">
        <v>0</v>
      </c>
      <c r="X2690" s="276">
        <v>0</v>
      </c>
      <c r="Y2690" s="276">
        <v>0</v>
      </c>
      <c r="Z2690" s="276">
        <v>0</v>
      </c>
      <c r="AA2690" s="276">
        <v>0</v>
      </c>
      <c r="AB2690" s="276">
        <v>0</v>
      </c>
      <c r="AC2690" s="276">
        <v>0</v>
      </c>
      <c r="AD2690" s="448"/>
    </row>
    <row r="2691" spans="1:30" ht="20.399999999999999" customHeight="1">
      <c r="A2691" s="407"/>
      <c r="B2691" s="407"/>
      <c r="C2691" s="407"/>
      <c r="D2691" s="407"/>
      <c r="E2691" s="407"/>
      <c r="F2691" s="407"/>
      <c r="G2691" s="407"/>
      <c r="H2691" s="407"/>
      <c r="I2691" s="407"/>
      <c r="J2691" s="407"/>
      <c r="K2691" s="407"/>
      <c r="L2691" s="407"/>
      <c r="M2691" s="407"/>
      <c r="N2691" s="407"/>
      <c r="O2691" s="407"/>
      <c r="P2691" s="407"/>
      <c r="Q2691" s="407"/>
      <c r="R2691" s="407"/>
      <c r="S2691" s="407"/>
      <c r="T2691" s="407"/>
      <c r="U2691" s="407"/>
      <c r="V2691" s="407"/>
      <c r="W2691" s="407"/>
      <c r="X2691" s="407"/>
      <c r="Y2691" s="407"/>
      <c r="Z2691" s="407"/>
      <c r="AA2691" s="407"/>
      <c r="AB2691" s="407"/>
      <c r="AC2691" s="407"/>
      <c r="AD2691" s="448"/>
    </row>
    <row r="2692" spans="1:30" ht="20.399999999999999" customHeight="1">
      <c r="A2692" s="796" t="s">
        <v>4824</v>
      </c>
      <c r="B2692" s="669" t="s">
        <v>4825</v>
      </c>
      <c r="C2692" s="275">
        <v>1</v>
      </c>
      <c r="D2692" s="275">
        <v>1</v>
      </c>
      <c r="E2692" s="275">
        <v>0</v>
      </c>
      <c r="F2692" s="275">
        <v>0</v>
      </c>
      <c r="G2692" s="1041">
        <v>100</v>
      </c>
      <c r="H2692" s="275">
        <v>0</v>
      </c>
      <c r="I2692" s="275">
        <v>0</v>
      </c>
      <c r="J2692" s="275">
        <v>0</v>
      </c>
      <c r="K2692" s="275">
        <v>0</v>
      </c>
      <c r="L2692" s="275">
        <v>0</v>
      </c>
      <c r="M2692" s="275">
        <v>0</v>
      </c>
      <c r="N2692" s="275">
        <v>0</v>
      </c>
      <c r="O2692" s="275">
        <v>0</v>
      </c>
      <c r="P2692" s="275">
        <v>0</v>
      </c>
      <c r="Q2692" s="275">
        <v>0</v>
      </c>
      <c r="R2692" s="275">
        <v>0</v>
      </c>
      <c r="S2692" s="275">
        <v>0</v>
      </c>
      <c r="T2692" s="275">
        <v>0</v>
      </c>
      <c r="U2692" s="275">
        <v>0</v>
      </c>
      <c r="V2692" s="1042">
        <v>0</v>
      </c>
      <c r="W2692" s="275">
        <v>0</v>
      </c>
      <c r="X2692" s="275">
        <v>0</v>
      </c>
      <c r="Y2692" s="275">
        <v>1</v>
      </c>
      <c r="Z2692" s="275">
        <v>0</v>
      </c>
      <c r="AA2692" s="275">
        <v>0</v>
      </c>
      <c r="AB2692" s="275">
        <v>0</v>
      </c>
      <c r="AC2692" s="275">
        <v>0</v>
      </c>
      <c r="AD2692" s="448"/>
    </row>
    <row r="2693" spans="1:30" ht="20.399999999999999" customHeight="1">
      <c r="A2693" s="794"/>
      <c r="B2693" s="670" t="s">
        <v>1468</v>
      </c>
      <c r="C2693" s="276">
        <v>1</v>
      </c>
      <c r="D2693" s="276">
        <v>1</v>
      </c>
      <c r="E2693" s="276">
        <v>0</v>
      </c>
      <c r="F2693" s="276">
        <v>0</v>
      </c>
      <c r="G2693" s="1043">
        <v>100</v>
      </c>
      <c r="H2693" s="276">
        <v>0</v>
      </c>
      <c r="I2693" s="276">
        <v>0</v>
      </c>
      <c r="J2693" s="276">
        <v>0</v>
      </c>
      <c r="K2693" s="276">
        <v>0</v>
      </c>
      <c r="L2693" s="276">
        <v>0</v>
      </c>
      <c r="M2693" s="276">
        <v>0</v>
      </c>
      <c r="N2693" s="276">
        <v>0</v>
      </c>
      <c r="O2693" s="276">
        <v>0</v>
      </c>
      <c r="P2693" s="276">
        <v>0</v>
      </c>
      <c r="Q2693" s="276">
        <v>0</v>
      </c>
      <c r="R2693" s="276">
        <v>0</v>
      </c>
      <c r="S2693" s="276">
        <v>0</v>
      </c>
      <c r="T2693" s="276">
        <v>0</v>
      </c>
      <c r="U2693" s="276">
        <v>0</v>
      </c>
      <c r="V2693" s="1044">
        <v>0</v>
      </c>
      <c r="W2693" s="276">
        <v>0</v>
      </c>
      <c r="X2693" s="276">
        <v>0</v>
      </c>
      <c r="Y2693" s="276">
        <v>1</v>
      </c>
      <c r="Z2693" s="276">
        <v>0</v>
      </c>
      <c r="AA2693" s="276">
        <v>0</v>
      </c>
      <c r="AB2693" s="276">
        <v>0</v>
      </c>
      <c r="AC2693" s="276">
        <v>0</v>
      </c>
      <c r="AD2693" s="448"/>
    </row>
    <row r="2694" spans="1:30" ht="20.399999999999999" customHeight="1">
      <c r="A2694" s="794"/>
      <c r="B2694" s="670" t="s">
        <v>1467</v>
      </c>
      <c r="C2694" s="276">
        <v>0</v>
      </c>
      <c r="D2694" s="276">
        <v>0</v>
      </c>
      <c r="E2694" s="276">
        <v>0</v>
      </c>
      <c r="F2694" s="276">
        <v>0</v>
      </c>
      <c r="G2694" s="1043">
        <v>0</v>
      </c>
      <c r="H2694" s="276">
        <v>0</v>
      </c>
      <c r="I2694" s="276">
        <v>0</v>
      </c>
      <c r="J2694" s="276">
        <v>0</v>
      </c>
      <c r="K2694" s="276">
        <v>0</v>
      </c>
      <c r="L2694" s="276">
        <v>0</v>
      </c>
      <c r="M2694" s="276">
        <v>0</v>
      </c>
      <c r="N2694" s="276">
        <v>0</v>
      </c>
      <c r="O2694" s="276">
        <v>0</v>
      </c>
      <c r="P2694" s="276">
        <v>0</v>
      </c>
      <c r="Q2694" s="276">
        <v>0</v>
      </c>
      <c r="R2694" s="276">
        <v>0</v>
      </c>
      <c r="S2694" s="276">
        <v>0</v>
      </c>
      <c r="T2694" s="276">
        <v>0</v>
      </c>
      <c r="U2694" s="276">
        <v>0</v>
      </c>
      <c r="V2694" s="1044">
        <v>0</v>
      </c>
      <c r="W2694" s="276">
        <v>0</v>
      </c>
      <c r="X2694" s="276">
        <v>0</v>
      </c>
      <c r="Y2694" s="276">
        <v>0</v>
      </c>
      <c r="Z2694" s="276">
        <v>0</v>
      </c>
      <c r="AA2694" s="276">
        <v>0</v>
      </c>
      <c r="AB2694" s="276">
        <v>0</v>
      </c>
      <c r="AC2694" s="276">
        <v>0</v>
      </c>
      <c r="AD2694" s="448"/>
    </row>
    <row r="2695" spans="1:30" ht="20.399999999999999" customHeight="1">
      <c r="A2695" s="794"/>
      <c r="B2695" s="670" t="s">
        <v>4104</v>
      </c>
      <c r="C2695" s="276">
        <v>0</v>
      </c>
      <c r="D2695" s="276">
        <v>0</v>
      </c>
      <c r="E2695" s="276">
        <v>0</v>
      </c>
      <c r="F2695" s="276">
        <v>0</v>
      </c>
      <c r="G2695" s="1043">
        <v>0</v>
      </c>
      <c r="H2695" s="276">
        <v>0</v>
      </c>
      <c r="I2695" s="276">
        <v>0</v>
      </c>
      <c r="J2695" s="276">
        <v>0</v>
      </c>
      <c r="K2695" s="276">
        <v>0</v>
      </c>
      <c r="L2695" s="276">
        <v>0</v>
      </c>
      <c r="M2695" s="276">
        <v>0</v>
      </c>
      <c r="N2695" s="276">
        <v>0</v>
      </c>
      <c r="O2695" s="276">
        <v>0</v>
      </c>
      <c r="P2695" s="276">
        <v>0</v>
      </c>
      <c r="Q2695" s="276">
        <v>0</v>
      </c>
      <c r="R2695" s="276">
        <v>0</v>
      </c>
      <c r="S2695" s="276">
        <v>0</v>
      </c>
      <c r="T2695" s="276">
        <v>0</v>
      </c>
      <c r="U2695" s="276">
        <v>0</v>
      </c>
      <c r="V2695" s="1044">
        <v>0</v>
      </c>
      <c r="W2695" s="276">
        <v>0</v>
      </c>
      <c r="X2695" s="276">
        <v>0</v>
      </c>
      <c r="Y2695" s="276">
        <v>0</v>
      </c>
      <c r="Z2695" s="276">
        <v>0</v>
      </c>
      <c r="AA2695" s="276">
        <v>0</v>
      </c>
      <c r="AB2695" s="276">
        <v>0</v>
      </c>
      <c r="AC2695" s="276">
        <v>0</v>
      </c>
      <c r="AD2695" s="448"/>
    </row>
    <row r="2696" spans="1:30" ht="20.399999999999999" customHeight="1">
      <c r="A2696" s="407"/>
      <c r="B2696" s="407"/>
      <c r="C2696" s="407"/>
      <c r="D2696" s="407"/>
      <c r="E2696" s="407"/>
      <c r="F2696" s="407"/>
      <c r="G2696" s="407"/>
      <c r="H2696" s="407"/>
      <c r="I2696" s="407"/>
      <c r="J2696" s="407"/>
      <c r="K2696" s="407"/>
      <c r="L2696" s="407"/>
      <c r="M2696" s="407"/>
      <c r="N2696" s="407"/>
      <c r="O2696" s="407"/>
      <c r="P2696" s="407"/>
      <c r="Q2696" s="407"/>
      <c r="R2696" s="407"/>
      <c r="S2696" s="407"/>
      <c r="T2696" s="407"/>
      <c r="U2696" s="407"/>
      <c r="V2696" s="407"/>
      <c r="W2696" s="407"/>
      <c r="X2696" s="407"/>
      <c r="Y2696" s="407"/>
      <c r="Z2696" s="407"/>
      <c r="AA2696" s="407"/>
      <c r="AB2696" s="407"/>
      <c r="AC2696" s="407"/>
      <c r="AD2696" s="448"/>
    </row>
    <row r="2697" spans="1:30" ht="20.399999999999999" customHeight="1">
      <c r="A2697" s="796" t="s">
        <v>2652</v>
      </c>
      <c r="B2697" s="669" t="s">
        <v>2651</v>
      </c>
      <c r="C2697" s="275">
        <v>26</v>
      </c>
      <c r="D2697" s="275">
        <v>26</v>
      </c>
      <c r="E2697" s="275">
        <v>0</v>
      </c>
      <c r="F2697" s="275">
        <v>0</v>
      </c>
      <c r="G2697" s="1041">
        <v>100</v>
      </c>
      <c r="H2697" s="275">
        <v>0</v>
      </c>
      <c r="I2697" s="275">
        <v>0</v>
      </c>
      <c r="J2697" s="275">
        <v>0</v>
      </c>
      <c r="K2697" s="275">
        <v>0</v>
      </c>
      <c r="L2697" s="275">
        <v>0</v>
      </c>
      <c r="M2697" s="275">
        <v>0</v>
      </c>
      <c r="N2697" s="275">
        <v>0</v>
      </c>
      <c r="O2697" s="275">
        <v>0</v>
      </c>
      <c r="P2697" s="275">
        <v>0</v>
      </c>
      <c r="Q2697" s="275">
        <v>0</v>
      </c>
      <c r="R2697" s="275">
        <v>0</v>
      </c>
      <c r="S2697" s="275">
        <v>0</v>
      </c>
      <c r="T2697" s="275">
        <v>2</v>
      </c>
      <c r="U2697" s="275">
        <v>2</v>
      </c>
      <c r="V2697" s="1042">
        <v>1</v>
      </c>
      <c r="W2697" s="275">
        <v>4</v>
      </c>
      <c r="X2697" s="275">
        <v>3</v>
      </c>
      <c r="Y2697" s="275">
        <v>3</v>
      </c>
      <c r="Z2697" s="275">
        <v>0</v>
      </c>
      <c r="AA2697" s="275">
        <v>4</v>
      </c>
      <c r="AB2697" s="275">
        <v>5</v>
      </c>
      <c r="AC2697" s="275">
        <v>2</v>
      </c>
      <c r="AD2697" s="448"/>
    </row>
    <row r="2698" spans="1:30" ht="20.399999999999999" customHeight="1">
      <c r="A2698" s="669"/>
      <c r="B2698" s="669" t="s">
        <v>2650</v>
      </c>
      <c r="C2698" s="797"/>
      <c r="D2698" s="797"/>
      <c r="E2698" s="797"/>
      <c r="F2698" s="797"/>
      <c r="G2698" s="797"/>
      <c r="H2698" s="797"/>
      <c r="I2698" s="797"/>
      <c r="J2698" s="797"/>
      <c r="K2698" s="797"/>
      <c r="L2698" s="797"/>
      <c r="M2698" s="797"/>
      <c r="N2698" s="797"/>
      <c r="O2698" s="797"/>
      <c r="P2698" s="797"/>
      <c r="Q2698" s="797"/>
      <c r="R2698" s="797"/>
      <c r="S2698" s="797"/>
      <c r="T2698" s="797"/>
      <c r="U2698" s="797"/>
      <c r="V2698" s="797"/>
      <c r="W2698" s="797"/>
      <c r="X2698" s="797"/>
      <c r="Y2698" s="797"/>
      <c r="Z2698" s="797"/>
      <c r="AA2698" s="797"/>
      <c r="AB2698" s="797"/>
      <c r="AC2698" s="797"/>
      <c r="AD2698" s="448"/>
    </row>
    <row r="2699" spans="1:30" ht="20.399999999999999" customHeight="1">
      <c r="A2699" s="794"/>
      <c r="B2699" s="670" t="s">
        <v>1468</v>
      </c>
      <c r="C2699" s="276">
        <v>26</v>
      </c>
      <c r="D2699" s="276">
        <v>26</v>
      </c>
      <c r="E2699" s="276">
        <v>0</v>
      </c>
      <c r="F2699" s="276">
        <v>0</v>
      </c>
      <c r="G2699" s="1043">
        <v>100</v>
      </c>
      <c r="H2699" s="276">
        <v>0</v>
      </c>
      <c r="I2699" s="276">
        <v>0</v>
      </c>
      <c r="J2699" s="276">
        <v>0</v>
      </c>
      <c r="K2699" s="276">
        <v>0</v>
      </c>
      <c r="L2699" s="276">
        <v>0</v>
      </c>
      <c r="M2699" s="276">
        <v>0</v>
      </c>
      <c r="N2699" s="276">
        <v>0</v>
      </c>
      <c r="O2699" s="276">
        <v>0</v>
      </c>
      <c r="P2699" s="276">
        <v>0</v>
      </c>
      <c r="Q2699" s="276">
        <v>0</v>
      </c>
      <c r="R2699" s="276">
        <v>0</v>
      </c>
      <c r="S2699" s="276">
        <v>0</v>
      </c>
      <c r="T2699" s="276">
        <v>2</v>
      </c>
      <c r="U2699" s="276">
        <v>2</v>
      </c>
      <c r="V2699" s="1044">
        <v>1</v>
      </c>
      <c r="W2699" s="276">
        <v>4</v>
      </c>
      <c r="X2699" s="276">
        <v>3</v>
      </c>
      <c r="Y2699" s="276">
        <v>3</v>
      </c>
      <c r="Z2699" s="276">
        <v>0</v>
      </c>
      <c r="AA2699" s="276">
        <v>4</v>
      </c>
      <c r="AB2699" s="276">
        <v>5</v>
      </c>
      <c r="AC2699" s="276">
        <v>2</v>
      </c>
      <c r="AD2699" s="448"/>
    </row>
    <row r="2700" spans="1:30" ht="20.399999999999999" customHeight="1">
      <c r="A2700" s="794"/>
      <c r="B2700" s="670" t="s">
        <v>1467</v>
      </c>
      <c r="C2700" s="276">
        <v>0</v>
      </c>
      <c r="D2700" s="276">
        <v>0</v>
      </c>
      <c r="E2700" s="276">
        <v>0</v>
      </c>
      <c r="F2700" s="276">
        <v>0</v>
      </c>
      <c r="G2700" s="1043">
        <v>0</v>
      </c>
      <c r="H2700" s="276">
        <v>0</v>
      </c>
      <c r="I2700" s="276">
        <v>0</v>
      </c>
      <c r="J2700" s="276">
        <v>0</v>
      </c>
      <c r="K2700" s="276">
        <v>0</v>
      </c>
      <c r="L2700" s="276">
        <v>0</v>
      </c>
      <c r="M2700" s="276">
        <v>0</v>
      </c>
      <c r="N2700" s="276">
        <v>0</v>
      </c>
      <c r="O2700" s="276">
        <v>0</v>
      </c>
      <c r="P2700" s="276">
        <v>0</v>
      </c>
      <c r="Q2700" s="276">
        <v>0</v>
      </c>
      <c r="R2700" s="276">
        <v>0</v>
      </c>
      <c r="S2700" s="276">
        <v>0</v>
      </c>
      <c r="T2700" s="276">
        <v>0</v>
      </c>
      <c r="U2700" s="276">
        <v>0</v>
      </c>
      <c r="V2700" s="1044">
        <v>0</v>
      </c>
      <c r="W2700" s="276">
        <v>0</v>
      </c>
      <c r="X2700" s="276">
        <v>0</v>
      </c>
      <c r="Y2700" s="276">
        <v>0</v>
      </c>
      <c r="Z2700" s="276">
        <v>0</v>
      </c>
      <c r="AA2700" s="276">
        <v>0</v>
      </c>
      <c r="AB2700" s="276">
        <v>0</v>
      </c>
      <c r="AC2700" s="276">
        <v>0</v>
      </c>
      <c r="AD2700" s="448"/>
    </row>
    <row r="2701" spans="1:30" ht="20.399999999999999" customHeight="1">
      <c r="A2701" s="794"/>
      <c r="B2701" s="670" t="s">
        <v>4104</v>
      </c>
      <c r="C2701" s="276">
        <v>0</v>
      </c>
      <c r="D2701" s="276">
        <v>0</v>
      </c>
      <c r="E2701" s="276">
        <v>0</v>
      </c>
      <c r="F2701" s="276">
        <v>0</v>
      </c>
      <c r="G2701" s="1043">
        <v>0</v>
      </c>
      <c r="H2701" s="276">
        <v>0</v>
      </c>
      <c r="I2701" s="276">
        <v>0</v>
      </c>
      <c r="J2701" s="276">
        <v>0</v>
      </c>
      <c r="K2701" s="276">
        <v>0</v>
      </c>
      <c r="L2701" s="276">
        <v>0</v>
      </c>
      <c r="M2701" s="276">
        <v>0</v>
      </c>
      <c r="N2701" s="276">
        <v>0</v>
      </c>
      <c r="O2701" s="276">
        <v>0</v>
      </c>
      <c r="P2701" s="276">
        <v>0</v>
      </c>
      <c r="Q2701" s="276">
        <v>0</v>
      </c>
      <c r="R2701" s="276">
        <v>0</v>
      </c>
      <c r="S2701" s="276">
        <v>0</v>
      </c>
      <c r="T2701" s="276">
        <v>0</v>
      </c>
      <c r="U2701" s="276">
        <v>0</v>
      </c>
      <c r="V2701" s="1044">
        <v>0</v>
      </c>
      <c r="W2701" s="276">
        <v>0</v>
      </c>
      <c r="X2701" s="276">
        <v>0</v>
      </c>
      <c r="Y2701" s="276">
        <v>0</v>
      </c>
      <c r="Z2701" s="276">
        <v>0</v>
      </c>
      <c r="AA2701" s="276">
        <v>0</v>
      </c>
      <c r="AB2701" s="276">
        <v>0</v>
      </c>
      <c r="AC2701" s="276">
        <v>0</v>
      </c>
      <c r="AD2701" s="448"/>
    </row>
    <row r="2702" spans="1:30" ht="20.399999999999999" customHeight="1">
      <c r="A2702" s="407"/>
      <c r="B2702" s="407"/>
      <c r="C2702" s="407"/>
      <c r="D2702" s="407"/>
      <c r="E2702" s="407"/>
      <c r="F2702" s="407"/>
      <c r="G2702" s="407"/>
      <c r="H2702" s="407"/>
      <c r="I2702" s="407"/>
      <c r="J2702" s="407"/>
      <c r="K2702" s="407"/>
      <c r="L2702" s="407"/>
      <c r="M2702" s="407"/>
      <c r="N2702" s="407"/>
      <c r="O2702" s="407"/>
      <c r="P2702" s="407"/>
      <c r="Q2702" s="407"/>
      <c r="R2702" s="407"/>
      <c r="S2702" s="407"/>
      <c r="T2702" s="407"/>
      <c r="U2702" s="407"/>
      <c r="V2702" s="407"/>
      <c r="W2702" s="407"/>
      <c r="X2702" s="407"/>
      <c r="Y2702" s="407"/>
      <c r="Z2702" s="407"/>
      <c r="AA2702" s="407"/>
      <c r="AB2702" s="407"/>
      <c r="AC2702" s="407"/>
      <c r="AD2702" s="448"/>
    </row>
    <row r="2703" spans="1:30" ht="20.399999999999999" customHeight="1">
      <c r="A2703" s="796" t="s">
        <v>2649</v>
      </c>
      <c r="B2703" s="669" t="s">
        <v>2648</v>
      </c>
      <c r="C2703" s="275">
        <v>4</v>
      </c>
      <c r="D2703" s="275">
        <v>4</v>
      </c>
      <c r="E2703" s="275">
        <v>0</v>
      </c>
      <c r="F2703" s="275">
        <v>0</v>
      </c>
      <c r="G2703" s="1041">
        <v>100</v>
      </c>
      <c r="H2703" s="275">
        <v>0</v>
      </c>
      <c r="I2703" s="275">
        <v>0</v>
      </c>
      <c r="J2703" s="275">
        <v>0</v>
      </c>
      <c r="K2703" s="275">
        <v>0</v>
      </c>
      <c r="L2703" s="275">
        <v>0</v>
      </c>
      <c r="M2703" s="275">
        <v>0</v>
      </c>
      <c r="N2703" s="275">
        <v>0</v>
      </c>
      <c r="O2703" s="275">
        <v>0</v>
      </c>
      <c r="P2703" s="275">
        <v>0</v>
      </c>
      <c r="Q2703" s="275">
        <v>0</v>
      </c>
      <c r="R2703" s="275">
        <v>0</v>
      </c>
      <c r="S2703" s="275">
        <v>1</v>
      </c>
      <c r="T2703" s="275">
        <v>0</v>
      </c>
      <c r="U2703" s="275">
        <v>1</v>
      </c>
      <c r="V2703" s="1042">
        <v>1</v>
      </c>
      <c r="W2703" s="275">
        <v>0</v>
      </c>
      <c r="X2703" s="275">
        <v>0</v>
      </c>
      <c r="Y2703" s="275">
        <v>1</v>
      </c>
      <c r="Z2703" s="275">
        <v>0</v>
      </c>
      <c r="AA2703" s="275">
        <v>0</v>
      </c>
      <c r="AB2703" s="275">
        <v>0</v>
      </c>
      <c r="AC2703" s="275">
        <v>0</v>
      </c>
      <c r="AD2703" s="448"/>
    </row>
    <row r="2704" spans="1:30" ht="20.399999999999999" customHeight="1">
      <c r="A2704" s="794"/>
      <c r="B2704" s="670" t="s">
        <v>1468</v>
      </c>
      <c r="C2704" s="276">
        <v>0</v>
      </c>
      <c r="D2704" s="276">
        <v>0</v>
      </c>
      <c r="E2704" s="276">
        <v>0</v>
      </c>
      <c r="F2704" s="276">
        <v>0</v>
      </c>
      <c r="G2704" s="1043">
        <v>0</v>
      </c>
      <c r="H2704" s="276">
        <v>0</v>
      </c>
      <c r="I2704" s="276">
        <v>0</v>
      </c>
      <c r="J2704" s="276">
        <v>0</v>
      </c>
      <c r="K2704" s="276">
        <v>0</v>
      </c>
      <c r="L2704" s="276">
        <v>0</v>
      </c>
      <c r="M2704" s="276">
        <v>0</v>
      </c>
      <c r="N2704" s="276">
        <v>0</v>
      </c>
      <c r="O2704" s="276">
        <v>0</v>
      </c>
      <c r="P2704" s="276">
        <v>0</v>
      </c>
      <c r="Q2704" s="276">
        <v>0</v>
      </c>
      <c r="R2704" s="276">
        <v>0</v>
      </c>
      <c r="S2704" s="276">
        <v>0</v>
      </c>
      <c r="T2704" s="276">
        <v>0</v>
      </c>
      <c r="U2704" s="276">
        <v>0</v>
      </c>
      <c r="V2704" s="1044">
        <v>0</v>
      </c>
      <c r="W2704" s="276">
        <v>0</v>
      </c>
      <c r="X2704" s="276">
        <v>0</v>
      </c>
      <c r="Y2704" s="276">
        <v>0</v>
      </c>
      <c r="Z2704" s="276">
        <v>0</v>
      </c>
      <c r="AA2704" s="276">
        <v>0</v>
      </c>
      <c r="AB2704" s="276">
        <v>0</v>
      </c>
      <c r="AC2704" s="276">
        <v>0</v>
      </c>
      <c r="AD2704" s="448"/>
    </row>
    <row r="2705" spans="1:30" ht="20.399999999999999" customHeight="1">
      <c r="A2705" s="794"/>
      <c r="B2705" s="670" t="s">
        <v>1467</v>
      </c>
      <c r="C2705" s="276">
        <v>4</v>
      </c>
      <c r="D2705" s="276">
        <v>4</v>
      </c>
      <c r="E2705" s="276">
        <v>0</v>
      </c>
      <c r="F2705" s="276">
        <v>0</v>
      </c>
      <c r="G2705" s="1043">
        <v>100</v>
      </c>
      <c r="H2705" s="276">
        <v>0</v>
      </c>
      <c r="I2705" s="276">
        <v>0</v>
      </c>
      <c r="J2705" s="276">
        <v>0</v>
      </c>
      <c r="K2705" s="276">
        <v>0</v>
      </c>
      <c r="L2705" s="276">
        <v>0</v>
      </c>
      <c r="M2705" s="276">
        <v>0</v>
      </c>
      <c r="N2705" s="276">
        <v>0</v>
      </c>
      <c r="O2705" s="276">
        <v>0</v>
      </c>
      <c r="P2705" s="276">
        <v>0</v>
      </c>
      <c r="Q2705" s="276">
        <v>0</v>
      </c>
      <c r="R2705" s="276">
        <v>0</v>
      </c>
      <c r="S2705" s="276">
        <v>1</v>
      </c>
      <c r="T2705" s="276">
        <v>0</v>
      </c>
      <c r="U2705" s="276">
        <v>1</v>
      </c>
      <c r="V2705" s="1044">
        <v>1</v>
      </c>
      <c r="W2705" s="276">
        <v>0</v>
      </c>
      <c r="X2705" s="276">
        <v>0</v>
      </c>
      <c r="Y2705" s="276">
        <v>1</v>
      </c>
      <c r="Z2705" s="276">
        <v>0</v>
      </c>
      <c r="AA2705" s="276">
        <v>0</v>
      </c>
      <c r="AB2705" s="276">
        <v>0</v>
      </c>
      <c r="AC2705" s="276">
        <v>0</v>
      </c>
      <c r="AD2705" s="448"/>
    </row>
    <row r="2706" spans="1:30" ht="20.399999999999999" customHeight="1">
      <c r="A2706" s="794"/>
      <c r="B2706" s="670" t="s">
        <v>4104</v>
      </c>
      <c r="C2706" s="276">
        <v>0</v>
      </c>
      <c r="D2706" s="276">
        <v>0</v>
      </c>
      <c r="E2706" s="276">
        <v>0</v>
      </c>
      <c r="F2706" s="276">
        <v>0</v>
      </c>
      <c r="G2706" s="1043">
        <v>0</v>
      </c>
      <c r="H2706" s="276">
        <v>0</v>
      </c>
      <c r="I2706" s="276">
        <v>0</v>
      </c>
      <c r="J2706" s="276">
        <v>0</v>
      </c>
      <c r="K2706" s="276">
        <v>0</v>
      </c>
      <c r="L2706" s="276">
        <v>0</v>
      </c>
      <c r="M2706" s="276">
        <v>0</v>
      </c>
      <c r="N2706" s="276">
        <v>0</v>
      </c>
      <c r="O2706" s="276">
        <v>0</v>
      </c>
      <c r="P2706" s="276">
        <v>0</v>
      </c>
      <c r="Q2706" s="276">
        <v>0</v>
      </c>
      <c r="R2706" s="276">
        <v>0</v>
      </c>
      <c r="S2706" s="276">
        <v>0</v>
      </c>
      <c r="T2706" s="276">
        <v>0</v>
      </c>
      <c r="U2706" s="276">
        <v>0</v>
      </c>
      <c r="V2706" s="1044">
        <v>0</v>
      </c>
      <c r="W2706" s="276">
        <v>0</v>
      </c>
      <c r="X2706" s="276">
        <v>0</v>
      </c>
      <c r="Y2706" s="276">
        <v>0</v>
      </c>
      <c r="Z2706" s="276">
        <v>0</v>
      </c>
      <c r="AA2706" s="276">
        <v>0</v>
      </c>
      <c r="AB2706" s="276">
        <v>0</v>
      </c>
      <c r="AC2706" s="276">
        <v>0</v>
      </c>
      <c r="AD2706" s="448"/>
    </row>
    <row r="2707" spans="1:30" ht="20.399999999999999" customHeight="1">
      <c r="A2707" s="407"/>
      <c r="B2707" s="407"/>
      <c r="C2707" s="407"/>
      <c r="D2707" s="407"/>
      <c r="E2707" s="407"/>
      <c r="F2707" s="407"/>
      <c r="G2707" s="407"/>
      <c r="H2707" s="407"/>
      <c r="I2707" s="407"/>
      <c r="J2707" s="407"/>
      <c r="K2707" s="407"/>
      <c r="L2707" s="407"/>
      <c r="M2707" s="407"/>
      <c r="N2707" s="407"/>
      <c r="O2707" s="407"/>
      <c r="P2707" s="407"/>
      <c r="Q2707" s="407"/>
      <c r="R2707" s="407"/>
      <c r="S2707" s="407"/>
      <c r="T2707" s="407"/>
      <c r="U2707" s="407"/>
      <c r="V2707" s="407"/>
      <c r="W2707" s="407"/>
      <c r="X2707" s="407"/>
      <c r="Y2707" s="407"/>
      <c r="Z2707" s="407"/>
      <c r="AA2707" s="407"/>
      <c r="AB2707" s="407"/>
      <c r="AC2707" s="407"/>
      <c r="AD2707" s="448"/>
    </row>
    <row r="2708" spans="1:30" ht="20.399999999999999" customHeight="1">
      <c r="A2708" s="796" t="s">
        <v>2647</v>
      </c>
      <c r="B2708" s="669" t="s">
        <v>2646</v>
      </c>
      <c r="C2708" s="275">
        <v>2</v>
      </c>
      <c r="D2708" s="275">
        <v>2</v>
      </c>
      <c r="E2708" s="275">
        <v>0</v>
      </c>
      <c r="F2708" s="275">
        <v>0</v>
      </c>
      <c r="G2708" s="1041">
        <v>100</v>
      </c>
      <c r="H2708" s="275">
        <v>0</v>
      </c>
      <c r="I2708" s="275">
        <v>0</v>
      </c>
      <c r="J2708" s="275">
        <v>0</v>
      </c>
      <c r="K2708" s="275">
        <v>0</v>
      </c>
      <c r="L2708" s="275">
        <v>0</v>
      </c>
      <c r="M2708" s="275">
        <v>0</v>
      </c>
      <c r="N2708" s="275">
        <v>0</v>
      </c>
      <c r="O2708" s="275">
        <v>0</v>
      </c>
      <c r="P2708" s="275">
        <v>0</v>
      </c>
      <c r="Q2708" s="275">
        <v>0</v>
      </c>
      <c r="R2708" s="275">
        <v>0</v>
      </c>
      <c r="S2708" s="275">
        <v>0</v>
      </c>
      <c r="T2708" s="275">
        <v>0</v>
      </c>
      <c r="U2708" s="275">
        <v>0</v>
      </c>
      <c r="V2708" s="1042">
        <v>1</v>
      </c>
      <c r="W2708" s="275">
        <v>0</v>
      </c>
      <c r="X2708" s="275">
        <v>0</v>
      </c>
      <c r="Y2708" s="275">
        <v>0</v>
      </c>
      <c r="Z2708" s="275">
        <v>0</v>
      </c>
      <c r="AA2708" s="275">
        <v>0</v>
      </c>
      <c r="AB2708" s="275">
        <v>0</v>
      </c>
      <c r="AC2708" s="275">
        <v>1</v>
      </c>
      <c r="AD2708" s="448"/>
    </row>
    <row r="2709" spans="1:30" ht="20.399999999999999" customHeight="1">
      <c r="A2709" s="669"/>
      <c r="B2709" s="669" t="s">
        <v>2645</v>
      </c>
      <c r="C2709" s="797"/>
      <c r="D2709" s="797"/>
      <c r="E2709" s="797"/>
      <c r="F2709" s="797"/>
      <c r="G2709" s="797"/>
      <c r="H2709" s="797"/>
      <c r="I2709" s="797"/>
      <c r="J2709" s="797"/>
      <c r="K2709" s="797"/>
      <c r="L2709" s="797"/>
      <c r="M2709" s="797"/>
      <c r="N2709" s="797"/>
      <c r="O2709" s="797"/>
      <c r="P2709" s="797"/>
      <c r="Q2709" s="797"/>
      <c r="R2709" s="797"/>
      <c r="S2709" s="797"/>
      <c r="T2709" s="797"/>
      <c r="U2709" s="797"/>
      <c r="V2709" s="797"/>
      <c r="W2709" s="797"/>
      <c r="X2709" s="797"/>
      <c r="Y2709" s="797"/>
      <c r="Z2709" s="797"/>
      <c r="AA2709" s="797"/>
      <c r="AB2709" s="797"/>
      <c r="AC2709" s="797"/>
      <c r="AD2709" s="448"/>
    </row>
    <row r="2710" spans="1:30" ht="20.399999999999999" customHeight="1">
      <c r="A2710" s="794"/>
      <c r="B2710" s="670" t="s">
        <v>1468</v>
      </c>
      <c r="C2710" s="276">
        <v>0</v>
      </c>
      <c r="D2710" s="276">
        <v>0</v>
      </c>
      <c r="E2710" s="276">
        <v>0</v>
      </c>
      <c r="F2710" s="276">
        <v>0</v>
      </c>
      <c r="G2710" s="1043">
        <v>0</v>
      </c>
      <c r="H2710" s="276">
        <v>0</v>
      </c>
      <c r="I2710" s="276">
        <v>0</v>
      </c>
      <c r="J2710" s="276">
        <v>0</v>
      </c>
      <c r="K2710" s="276">
        <v>0</v>
      </c>
      <c r="L2710" s="276">
        <v>0</v>
      </c>
      <c r="M2710" s="276">
        <v>0</v>
      </c>
      <c r="N2710" s="276">
        <v>0</v>
      </c>
      <c r="O2710" s="276">
        <v>0</v>
      </c>
      <c r="P2710" s="276">
        <v>0</v>
      </c>
      <c r="Q2710" s="276">
        <v>0</v>
      </c>
      <c r="R2710" s="276">
        <v>0</v>
      </c>
      <c r="S2710" s="276">
        <v>0</v>
      </c>
      <c r="T2710" s="276">
        <v>0</v>
      </c>
      <c r="U2710" s="276">
        <v>0</v>
      </c>
      <c r="V2710" s="1044">
        <v>0</v>
      </c>
      <c r="W2710" s="276">
        <v>0</v>
      </c>
      <c r="X2710" s="276">
        <v>0</v>
      </c>
      <c r="Y2710" s="276">
        <v>0</v>
      </c>
      <c r="Z2710" s="276">
        <v>0</v>
      </c>
      <c r="AA2710" s="276">
        <v>0</v>
      </c>
      <c r="AB2710" s="276">
        <v>0</v>
      </c>
      <c r="AC2710" s="276">
        <v>0</v>
      </c>
      <c r="AD2710" s="448"/>
    </row>
    <row r="2711" spans="1:30" ht="20.399999999999999" customHeight="1">
      <c r="A2711" s="794"/>
      <c r="B2711" s="670" t="s">
        <v>1467</v>
      </c>
      <c r="C2711" s="276">
        <v>2</v>
      </c>
      <c r="D2711" s="276">
        <v>2</v>
      </c>
      <c r="E2711" s="276">
        <v>0</v>
      </c>
      <c r="F2711" s="276">
        <v>0</v>
      </c>
      <c r="G2711" s="1043">
        <v>100</v>
      </c>
      <c r="H2711" s="276">
        <v>0</v>
      </c>
      <c r="I2711" s="276">
        <v>0</v>
      </c>
      <c r="J2711" s="276">
        <v>0</v>
      </c>
      <c r="K2711" s="276">
        <v>0</v>
      </c>
      <c r="L2711" s="276">
        <v>0</v>
      </c>
      <c r="M2711" s="276">
        <v>0</v>
      </c>
      <c r="N2711" s="276">
        <v>0</v>
      </c>
      <c r="O2711" s="276">
        <v>0</v>
      </c>
      <c r="P2711" s="276">
        <v>0</v>
      </c>
      <c r="Q2711" s="276">
        <v>0</v>
      </c>
      <c r="R2711" s="276">
        <v>0</v>
      </c>
      <c r="S2711" s="276">
        <v>0</v>
      </c>
      <c r="T2711" s="276">
        <v>0</v>
      </c>
      <c r="U2711" s="276">
        <v>0</v>
      </c>
      <c r="V2711" s="1044">
        <v>1</v>
      </c>
      <c r="W2711" s="276">
        <v>0</v>
      </c>
      <c r="X2711" s="276">
        <v>0</v>
      </c>
      <c r="Y2711" s="276">
        <v>0</v>
      </c>
      <c r="Z2711" s="276">
        <v>0</v>
      </c>
      <c r="AA2711" s="276">
        <v>0</v>
      </c>
      <c r="AB2711" s="276">
        <v>0</v>
      </c>
      <c r="AC2711" s="276">
        <v>1</v>
      </c>
      <c r="AD2711" s="448"/>
    </row>
    <row r="2712" spans="1:30" ht="20.399999999999999" customHeight="1">
      <c r="A2712" s="794"/>
      <c r="B2712" s="670" t="s">
        <v>4104</v>
      </c>
      <c r="C2712" s="276">
        <v>0</v>
      </c>
      <c r="D2712" s="276">
        <v>0</v>
      </c>
      <c r="E2712" s="276">
        <v>0</v>
      </c>
      <c r="F2712" s="276">
        <v>0</v>
      </c>
      <c r="G2712" s="1043">
        <v>0</v>
      </c>
      <c r="H2712" s="276">
        <v>0</v>
      </c>
      <c r="I2712" s="276">
        <v>0</v>
      </c>
      <c r="J2712" s="276">
        <v>0</v>
      </c>
      <c r="K2712" s="276">
        <v>0</v>
      </c>
      <c r="L2712" s="276">
        <v>0</v>
      </c>
      <c r="M2712" s="276">
        <v>0</v>
      </c>
      <c r="N2712" s="276">
        <v>0</v>
      </c>
      <c r="O2712" s="276">
        <v>0</v>
      </c>
      <c r="P2712" s="276">
        <v>0</v>
      </c>
      <c r="Q2712" s="276">
        <v>0</v>
      </c>
      <c r="R2712" s="276">
        <v>0</v>
      </c>
      <c r="S2712" s="276">
        <v>0</v>
      </c>
      <c r="T2712" s="276">
        <v>0</v>
      </c>
      <c r="U2712" s="276">
        <v>0</v>
      </c>
      <c r="V2712" s="1044">
        <v>0</v>
      </c>
      <c r="W2712" s="276">
        <v>0</v>
      </c>
      <c r="X2712" s="276">
        <v>0</v>
      </c>
      <c r="Y2712" s="276">
        <v>0</v>
      </c>
      <c r="Z2712" s="276">
        <v>0</v>
      </c>
      <c r="AA2712" s="276">
        <v>0</v>
      </c>
      <c r="AB2712" s="276">
        <v>0</v>
      </c>
      <c r="AC2712" s="276">
        <v>0</v>
      </c>
      <c r="AD2712" s="448"/>
    </row>
    <row r="2713" spans="1:30" ht="20.399999999999999" customHeight="1">
      <c r="A2713" s="407"/>
      <c r="B2713" s="407"/>
      <c r="C2713" s="407"/>
      <c r="D2713" s="407"/>
      <c r="E2713" s="407"/>
      <c r="F2713" s="407"/>
      <c r="G2713" s="407"/>
      <c r="H2713" s="407"/>
      <c r="I2713" s="407"/>
      <c r="J2713" s="407"/>
      <c r="K2713" s="407"/>
      <c r="L2713" s="407"/>
      <c r="M2713" s="407"/>
      <c r="N2713" s="407"/>
      <c r="O2713" s="407"/>
      <c r="P2713" s="407"/>
      <c r="Q2713" s="407"/>
      <c r="R2713" s="407"/>
      <c r="S2713" s="407"/>
      <c r="T2713" s="407"/>
      <c r="U2713" s="407"/>
      <c r="V2713" s="407"/>
      <c r="W2713" s="407"/>
      <c r="X2713" s="407"/>
      <c r="Y2713" s="407"/>
      <c r="Z2713" s="407"/>
      <c r="AA2713" s="407"/>
      <c r="AB2713" s="407"/>
      <c r="AC2713" s="407"/>
      <c r="AD2713" s="448"/>
    </row>
    <row r="2714" spans="1:30" ht="20.399999999999999" customHeight="1">
      <c r="A2714" s="796" t="s">
        <v>2644</v>
      </c>
      <c r="B2714" s="669" t="s">
        <v>2643</v>
      </c>
      <c r="C2714" s="275">
        <v>9</v>
      </c>
      <c r="D2714" s="275">
        <v>9</v>
      </c>
      <c r="E2714" s="275">
        <v>0</v>
      </c>
      <c r="F2714" s="275">
        <v>0</v>
      </c>
      <c r="G2714" s="1041">
        <v>100</v>
      </c>
      <c r="H2714" s="275">
        <v>0</v>
      </c>
      <c r="I2714" s="275">
        <v>0</v>
      </c>
      <c r="J2714" s="275">
        <v>0</v>
      </c>
      <c r="K2714" s="275">
        <v>0</v>
      </c>
      <c r="L2714" s="275">
        <v>0</v>
      </c>
      <c r="M2714" s="275">
        <v>0</v>
      </c>
      <c r="N2714" s="275">
        <v>0</v>
      </c>
      <c r="O2714" s="275">
        <v>0</v>
      </c>
      <c r="P2714" s="275">
        <v>0</v>
      </c>
      <c r="Q2714" s="275">
        <v>0</v>
      </c>
      <c r="R2714" s="275">
        <v>0</v>
      </c>
      <c r="S2714" s="275">
        <v>0</v>
      </c>
      <c r="T2714" s="275">
        <v>0</v>
      </c>
      <c r="U2714" s="275">
        <v>1</v>
      </c>
      <c r="V2714" s="1042">
        <v>0</v>
      </c>
      <c r="W2714" s="275">
        <v>2</v>
      </c>
      <c r="X2714" s="275">
        <v>0</v>
      </c>
      <c r="Y2714" s="275">
        <v>3</v>
      </c>
      <c r="Z2714" s="275">
        <v>0</v>
      </c>
      <c r="AA2714" s="275">
        <v>1</v>
      </c>
      <c r="AB2714" s="275">
        <v>2</v>
      </c>
      <c r="AC2714" s="275">
        <v>0</v>
      </c>
      <c r="AD2714" s="448"/>
    </row>
    <row r="2715" spans="1:30" ht="20.399999999999999" customHeight="1">
      <c r="A2715" s="669"/>
      <c r="B2715" s="669" t="s">
        <v>2642</v>
      </c>
      <c r="C2715" s="797"/>
      <c r="D2715" s="797"/>
      <c r="E2715" s="797"/>
      <c r="F2715" s="797"/>
      <c r="G2715" s="797"/>
      <c r="H2715" s="797"/>
      <c r="I2715" s="797"/>
      <c r="J2715" s="797"/>
      <c r="K2715" s="797"/>
      <c r="L2715" s="797"/>
      <c r="M2715" s="797"/>
      <c r="N2715" s="797"/>
      <c r="O2715" s="797"/>
      <c r="P2715" s="797"/>
      <c r="Q2715" s="797"/>
      <c r="R2715" s="797"/>
      <c r="S2715" s="797"/>
      <c r="T2715" s="797"/>
      <c r="U2715" s="797"/>
      <c r="V2715" s="797"/>
      <c r="W2715" s="797"/>
      <c r="X2715" s="797"/>
      <c r="Y2715" s="797"/>
      <c r="Z2715" s="797"/>
      <c r="AA2715" s="797"/>
      <c r="AB2715" s="797"/>
      <c r="AC2715" s="797"/>
      <c r="AD2715" s="448"/>
    </row>
    <row r="2716" spans="1:30" ht="20.399999999999999" customHeight="1">
      <c r="A2716" s="794"/>
      <c r="B2716" s="670" t="s">
        <v>1468</v>
      </c>
      <c r="C2716" s="276">
        <v>0</v>
      </c>
      <c r="D2716" s="276">
        <v>0</v>
      </c>
      <c r="E2716" s="276">
        <v>0</v>
      </c>
      <c r="F2716" s="276">
        <v>0</v>
      </c>
      <c r="G2716" s="1043">
        <v>0</v>
      </c>
      <c r="H2716" s="276">
        <v>0</v>
      </c>
      <c r="I2716" s="276">
        <v>0</v>
      </c>
      <c r="J2716" s="276">
        <v>0</v>
      </c>
      <c r="K2716" s="276">
        <v>0</v>
      </c>
      <c r="L2716" s="276">
        <v>0</v>
      </c>
      <c r="M2716" s="276">
        <v>0</v>
      </c>
      <c r="N2716" s="276">
        <v>0</v>
      </c>
      <c r="O2716" s="276">
        <v>0</v>
      </c>
      <c r="P2716" s="276">
        <v>0</v>
      </c>
      <c r="Q2716" s="276">
        <v>0</v>
      </c>
      <c r="R2716" s="276">
        <v>0</v>
      </c>
      <c r="S2716" s="276">
        <v>0</v>
      </c>
      <c r="T2716" s="276">
        <v>0</v>
      </c>
      <c r="U2716" s="276">
        <v>0</v>
      </c>
      <c r="V2716" s="1044">
        <v>0</v>
      </c>
      <c r="W2716" s="276">
        <v>0</v>
      </c>
      <c r="X2716" s="276">
        <v>0</v>
      </c>
      <c r="Y2716" s="276">
        <v>0</v>
      </c>
      <c r="Z2716" s="276">
        <v>0</v>
      </c>
      <c r="AA2716" s="276">
        <v>0</v>
      </c>
      <c r="AB2716" s="276">
        <v>0</v>
      </c>
      <c r="AC2716" s="276">
        <v>0</v>
      </c>
      <c r="AD2716" s="448"/>
    </row>
    <row r="2717" spans="1:30" ht="20.399999999999999" customHeight="1">
      <c r="A2717" s="794"/>
      <c r="B2717" s="670" t="s">
        <v>1467</v>
      </c>
      <c r="C2717" s="276">
        <v>9</v>
      </c>
      <c r="D2717" s="276">
        <v>9</v>
      </c>
      <c r="E2717" s="276">
        <v>0</v>
      </c>
      <c r="F2717" s="276">
        <v>0</v>
      </c>
      <c r="G2717" s="1043">
        <v>100</v>
      </c>
      <c r="H2717" s="276">
        <v>0</v>
      </c>
      <c r="I2717" s="276">
        <v>0</v>
      </c>
      <c r="J2717" s="276">
        <v>0</v>
      </c>
      <c r="K2717" s="276">
        <v>0</v>
      </c>
      <c r="L2717" s="276">
        <v>0</v>
      </c>
      <c r="M2717" s="276">
        <v>0</v>
      </c>
      <c r="N2717" s="276">
        <v>0</v>
      </c>
      <c r="O2717" s="276">
        <v>0</v>
      </c>
      <c r="P2717" s="276">
        <v>0</v>
      </c>
      <c r="Q2717" s="276">
        <v>0</v>
      </c>
      <c r="R2717" s="276">
        <v>0</v>
      </c>
      <c r="S2717" s="276">
        <v>0</v>
      </c>
      <c r="T2717" s="276">
        <v>0</v>
      </c>
      <c r="U2717" s="276">
        <v>1</v>
      </c>
      <c r="V2717" s="1044">
        <v>0</v>
      </c>
      <c r="W2717" s="276">
        <v>2</v>
      </c>
      <c r="X2717" s="276">
        <v>0</v>
      </c>
      <c r="Y2717" s="276">
        <v>3</v>
      </c>
      <c r="Z2717" s="276">
        <v>0</v>
      </c>
      <c r="AA2717" s="276">
        <v>1</v>
      </c>
      <c r="AB2717" s="276">
        <v>2</v>
      </c>
      <c r="AC2717" s="276">
        <v>0</v>
      </c>
      <c r="AD2717" s="448"/>
    </row>
    <row r="2718" spans="1:30" ht="20.399999999999999" customHeight="1">
      <c r="A2718" s="794"/>
      <c r="B2718" s="670" t="s">
        <v>4104</v>
      </c>
      <c r="C2718" s="276">
        <v>0</v>
      </c>
      <c r="D2718" s="276">
        <v>0</v>
      </c>
      <c r="E2718" s="276">
        <v>0</v>
      </c>
      <c r="F2718" s="276">
        <v>0</v>
      </c>
      <c r="G2718" s="1043">
        <v>0</v>
      </c>
      <c r="H2718" s="276">
        <v>0</v>
      </c>
      <c r="I2718" s="276">
        <v>0</v>
      </c>
      <c r="J2718" s="276">
        <v>0</v>
      </c>
      <c r="K2718" s="276">
        <v>0</v>
      </c>
      <c r="L2718" s="276">
        <v>0</v>
      </c>
      <c r="M2718" s="276">
        <v>0</v>
      </c>
      <c r="N2718" s="276">
        <v>0</v>
      </c>
      <c r="O2718" s="276">
        <v>0</v>
      </c>
      <c r="P2718" s="276">
        <v>0</v>
      </c>
      <c r="Q2718" s="276">
        <v>0</v>
      </c>
      <c r="R2718" s="276">
        <v>0</v>
      </c>
      <c r="S2718" s="276">
        <v>0</v>
      </c>
      <c r="T2718" s="276">
        <v>0</v>
      </c>
      <c r="U2718" s="276">
        <v>0</v>
      </c>
      <c r="V2718" s="1044">
        <v>0</v>
      </c>
      <c r="W2718" s="276">
        <v>0</v>
      </c>
      <c r="X2718" s="276">
        <v>0</v>
      </c>
      <c r="Y2718" s="276">
        <v>0</v>
      </c>
      <c r="Z2718" s="276">
        <v>0</v>
      </c>
      <c r="AA2718" s="276">
        <v>0</v>
      </c>
      <c r="AB2718" s="276">
        <v>0</v>
      </c>
      <c r="AC2718" s="276">
        <v>0</v>
      </c>
      <c r="AD2718" s="448"/>
    </row>
    <row r="2719" spans="1:30" ht="20.399999999999999" customHeight="1">
      <c r="A2719" s="407"/>
      <c r="B2719" s="407"/>
      <c r="C2719" s="407"/>
      <c r="D2719" s="407"/>
      <c r="E2719" s="407"/>
      <c r="F2719" s="407"/>
      <c r="G2719" s="407"/>
      <c r="H2719" s="407"/>
      <c r="I2719" s="407"/>
      <c r="J2719" s="407"/>
      <c r="K2719" s="407"/>
      <c r="L2719" s="407"/>
      <c r="M2719" s="407"/>
      <c r="N2719" s="407"/>
      <c r="O2719" s="407"/>
      <c r="P2719" s="407"/>
      <c r="Q2719" s="407"/>
      <c r="R2719" s="407"/>
      <c r="S2719" s="407"/>
      <c r="T2719" s="407"/>
      <c r="U2719" s="407"/>
      <c r="V2719" s="407"/>
      <c r="W2719" s="407"/>
      <c r="X2719" s="407"/>
      <c r="Y2719" s="407"/>
      <c r="Z2719" s="407"/>
      <c r="AA2719" s="407"/>
      <c r="AB2719" s="407"/>
      <c r="AC2719" s="407"/>
      <c r="AD2719" s="448"/>
    </row>
    <row r="2720" spans="1:30" ht="20.399999999999999" customHeight="1">
      <c r="A2720" s="796" t="s">
        <v>2641</v>
      </c>
      <c r="B2720" s="669" t="s">
        <v>2640</v>
      </c>
      <c r="C2720" s="275">
        <v>1</v>
      </c>
      <c r="D2720" s="275">
        <v>1</v>
      </c>
      <c r="E2720" s="275">
        <v>0</v>
      </c>
      <c r="F2720" s="275">
        <v>0</v>
      </c>
      <c r="G2720" s="1041">
        <v>100</v>
      </c>
      <c r="H2720" s="275">
        <v>0</v>
      </c>
      <c r="I2720" s="275">
        <v>0</v>
      </c>
      <c r="J2720" s="275">
        <v>0</v>
      </c>
      <c r="K2720" s="275">
        <v>0</v>
      </c>
      <c r="L2720" s="275">
        <v>0</v>
      </c>
      <c r="M2720" s="275">
        <v>0</v>
      </c>
      <c r="N2720" s="275">
        <v>0</v>
      </c>
      <c r="O2720" s="275">
        <v>0</v>
      </c>
      <c r="P2720" s="275">
        <v>0</v>
      </c>
      <c r="Q2720" s="275">
        <v>0</v>
      </c>
      <c r="R2720" s="275">
        <v>0</v>
      </c>
      <c r="S2720" s="275">
        <v>1</v>
      </c>
      <c r="T2720" s="275">
        <v>0</v>
      </c>
      <c r="U2720" s="275">
        <v>0</v>
      </c>
      <c r="V2720" s="1042">
        <v>0</v>
      </c>
      <c r="W2720" s="275">
        <v>0</v>
      </c>
      <c r="X2720" s="275">
        <v>0</v>
      </c>
      <c r="Y2720" s="275">
        <v>0</v>
      </c>
      <c r="Z2720" s="275">
        <v>0</v>
      </c>
      <c r="AA2720" s="275">
        <v>0</v>
      </c>
      <c r="AB2720" s="275">
        <v>0</v>
      </c>
      <c r="AC2720" s="275">
        <v>0</v>
      </c>
      <c r="AD2720" s="448"/>
    </row>
    <row r="2721" spans="1:30" ht="20.399999999999999" customHeight="1">
      <c r="A2721" s="794"/>
      <c r="B2721" s="670" t="s">
        <v>1468</v>
      </c>
      <c r="C2721" s="276">
        <v>0</v>
      </c>
      <c r="D2721" s="276">
        <v>0</v>
      </c>
      <c r="E2721" s="276">
        <v>0</v>
      </c>
      <c r="F2721" s="276">
        <v>0</v>
      </c>
      <c r="G2721" s="1043">
        <v>0</v>
      </c>
      <c r="H2721" s="276">
        <v>0</v>
      </c>
      <c r="I2721" s="276">
        <v>0</v>
      </c>
      <c r="J2721" s="276">
        <v>0</v>
      </c>
      <c r="K2721" s="276">
        <v>0</v>
      </c>
      <c r="L2721" s="276">
        <v>0</v>
      </c>
      <c r="M2721" s="276">
        <v>0</v>
      </c>
      <c r="N2721" s="276">
        <v>0</v>
      </c>
      <c r="O2721" s="276">
        <v>0</v>
      </c>
      <c r="P2721" s="276">
        <v>0</v>
      </c>
      <c r="Q2721" s="276">
        <v>0</v>
      </c>
      <c r="R2721" s="276">
        <v>0</v>
      </c>
      <c r="S2721" s="276">
        <v>0</v>
      </c>
      <c r="T2721" s="276">
        <v>0</v>
      </c>
      <c r="U2721" s="276">
        <v>0</v>
      </c>
      <c r="V2721" s="1044">
        <v>0</v>
      </c>
      <c r="W2721" s="276">
        <v>0</v>
      </c>
      <c r="X2721" s="276">
        <v>0</v>
      </c>
      <c r="Y2721" s="276">
        <v>0</v>
      </c>
      <c r="Z2721" s="276">
        <v>0</v>
      </c>
      <c r="AA2721" s="276">
        <v>0</v>
      </c>
      <c r="AB2721" s="276">
        <v>0</v>
      </c>
      <c r="AC2721" s="276">
        <v>0</v>
      </c>
      <c r="AD2721" s="448"/>
    </row>
    <row r="2722" spans="1:30" ht="20.399999999999999" customHeight="1">
      <c r="A2722" s="794"/>
      <c r="B2722" s="670" t="s">
        <v>1467</v>
      </c>
      <c r="C2722" s="276">
        <v>1</v>
      </c>
      <c r="D2722" s="276">
        <v>1</v>
      </c>
      <c r="E2722" s="276">
        <v>0</v>
      </c>
      <c r="F2722" s="276">
        <v>0</v>
      </c>
      <c r="G2722" s="1043">
        <v>100</v>
      </c>
      <c r="H2722" s="276">
        <v>0</v>
      </c>
      <c r="I2722" s="276">
        <v>0</v>
      </c>
      <c r="J2722" s="276">
        <v>0</v>
      </c>
      <c r="K2722" s="276">
        <v>0</v>
      </c>
      <c r="L2722" s="276">
        <v>0</v>
      </c>
      <c r="M2722" s="276">
        <v>0</v>
      </c>
      <c r="N2722" s="276">
        <v>0</v>
      </c>
      <c r="O2722" s="276">
        <v>0</v>
      </c>
      <c r="P2722" s="276">
        <v>0</v>
      </c>
      <c r="Q2722" s="276">
        <v>0</v>
      </c>
      <c r="R2722" s="276">
        <v>0</v>
      </c>
      <c r="S2722" s="276">
        <v>1</v>
      </c>
      <c r="T2722" s="276">
        <v>0</v>
      </c>
      <c r="U2722" s="276">
        <v>0</v>
      </c>
      <c r="V2722" s="1044">
        <v>0</v>
      </c>
      <c r="W2722" s="276">
        <v>0</v>
      </c>
      <c r="X2722" s="276">
        <v>0</v>
      </c>
      <c r="Y2722" s="276">
        <v>0</v>
      </c>
      <c r="Z2722" s="276">
        <v>0</v>
      </c>
      <c r="AA2722" s="276">
        <v>0</v>
      </c>
      <c r="AB2722" s="276">
        <v>0</v>
      </c>
      <c r="AC2722" s="276">
        <v>0</v>
      </c>
      <c r="AD2722" s="448"/>
    </row>
    <row r="2723" spans="1:30" ht="20.399999999999999" customHeight="1">
      <c r="A2723" s="794"/>
      <c r="B2723" s="670" t="s">
        <v>4104</v>
      </c>
      <c r="C2723" s="276">
        <v>0</v>
      </c>
      <c r="D2723" s="276">
        <v>0</v>
      </c>
      <c r="E2723" s="276">
        <v>0</v>
      </c>
      <c r="F2723" s="276">
        <v>0</v>
      </c>
      <c r="G2723" s="1043">
        <v>0</v>
      </c>
      <c r="H2723" s="276">
        <v>0</v>
      </c>
      <c r="I2723" s="276">
        <v>0</v>
      </c>
      <c r="J2723" s="276">
        <v>0</v>
      </c>
      <c r="K2723" s="276">
        <v>0</v>
      </c>
      <c r="L2723" s="276">
        <v>0</v>
      </c>
      <c r="M2723" s="276">
        <v>0</v>
      </c>
      <c r="N2723" s="276">
        <v>0</v>
      </c>
      <c r="O2723" s="276">
        <v>0</v>
      </c>
      <c r="P2723" s="276">
        <v>0</v>
      </c>
      <c r="Q2723" s="276">
        <v>0</v>
      </c>
      <c r="R2723" s="276">
        <v>0</v>
      </c>
      <c r="S2723" s="276">
        <v>0</v>
      </c>
      <c r="T2723" s="276">
        <v>0</v>
      </c>
      <c r="U2723" s="276">
        <v>0</v>
      </c>
      <c r="V2723" s="1044">
        <v>0</v>
      </c>
      <c r="W2723" s="276">
        <v>0</v>
      </c>
      <c r="X2723" s="276">
        <v>0</v>
      </c>
      <c r="Y2723" s="276">
        <v>0</v>
      </c>
      <c r="Z2723" s="276">
        <v>0</v>
      </c>
      <c r="AA2723" s="276">
        <v>0</v>
      </c>
      <c r="AB2723" s="276">
        <v>0</v>
      </c>
      <c r="AC2723" s="276">
        <v>0</v>
      </c>
      <c r="AD2723" s="448"/>
    </row>
    <row r="2724" spans="1:30" ht="20.399999999999999" customHeight="1">
      <c r="A2724" s="407"/>
      <c r="B2724" s="407"/>
      <c r="C2724" s="407"/>
      <c r="D2724" s="407"/>
      <c r="E2724" s="407"/>
      <c r="F2724" s="407"/>
      <c r="G2724" s="407"/>
      <c r="H2724" s="407"/>
      <c r="I2724" s="407"/>
      <c r="J2724" s="407"/>
      <c r="K2724" s="407"/>
      <c r="L2724" s="407"/>
      <c r="M2724" s="407"/>
      <c r="N2724" s="407"/>
      <c r="O2724" s="407"/>
      <c r="P2724" s="407"/>
      <c r="Q2724" s="407"/>
      <c r="R2724" s="407"/>
      <c r="S2724" s="407"/>
      <c r="T2724" s="407"/>
      <c r="U2724" s="407"/>
      <c r="V2724" s="407"/>
      <c r="W2724" s="407"/>
      <c r="X2724" s="407"/>
      <c r="Y2724" s="407"/>
      <c r="Z2724" s="407"/>
      <c r="AA2724" s="407"/>
      <c r="AB2724" s="407"/>
      <c r="AC2724" s="407"/>
      <c r="AD2724" s="448"/>
    </row>
    <row r="2725" spans="1:30" ht="20.399999999999999" customHeight="1">
      <c r="A2725" s="796" t="s">
        <v>2639</v>
      </c>
      <c r="B2725" s="669" t="s">
        <v>2638</v>
      </c>
      <c r="C2725" s="275">
        <v>2</v>
      </c>
      <c r="D2725" s="275">
        <v>2</v>
      </c>
      <c r="E2725" s="275">
        <v>0</v>
      </c>
      <c r="F2725" s="275">
        <v>0</v>
      </c>
      <c r="G2725" s="1041">
        <v>100</v>
      </c>
      <c r="H2725" s="275">
        <v>0</v>
      </c>
      <c r="I2725" s="275">
        <v>0</v>
      </c>
      <c r="J2725" s="275">
        <v>0</v>
      </c>
      <c r="K2725" s="275">
        <v>0</v>
      </c>
      <c r="L2725" s="275">
        <v>0</v>
      </c>
      <c r="M2725" s="275">
        <v>0</v>
      </c>
      <c r="N2725" s="275">
        <v>0</v>
      </c>
      <c r="O2725" s="275">
        <v>0</v>
      </c>
      <c r="P2725" s="275">
        <v>0</v>
      </c>
      <c r="Q2725" s="275">
        <v>0</v>
      </c>
      <c r="R2725" s="275">
        <v>0</v>
      </c>
      <c r="S2725" s="275">
        <v>0</v>
      </c>
      <c r="T2725" s="275">
        <v>1</v>
      </c>
      <c r="U2725" s="275">
        <v>0</v>
      </c>
      <c r="V2725" s="1042">
        <v>0</v>
      </c>
      <c r="W2725" s="275">
        <v>0</v>
      </c>
      <c r="X2725" s="275">
        <v>0</v>
      </c>
      <c r="Y2725" s="275">
        <v>0</v>
      </c>
      <c r="Z2725" s="275">
        <v>0</v>
      </c>
      <c r="AA2725" s="275">
        <v>0</v>
      </c>
      <c r="AB2725" s="275">
        <v>1</v>
      </c>
      <c r="AC2725" s="275">
        <v>0</v>
      </c>
      <c r="AD2725" s="448"/>
    </row>
    <row r="2726" spans="1:30" ht="20.399999999999999" customHeight="1">
      <c r="A2726" s="794"/>
      <c r="B2726" s="670" t="s">
        <v>1468</v>
      </c>
      <c r="C2726" s="276">
        <v>0</v>
      </c>
      <c r="D2726" s="276">
        <v>0</v>
      </c>
      <c r="E2726" s="276">
        <v>0</v>
      </c>
      <c r="F2726" s="276">
        <v>0</v>
      </c>
      <c r="G2726" s="1043">
        <v>0</v>
      </c>
      <c r="H2726" s="276">
        <v>0</v>
      </c>
      <c r="I2726" s="276">
        <v>0</v>
      </c>
      <c r="J2726" s="276">
        <v>0</v>
      </c>
      <c r="K2726" s="276">
        <v>0</v>
      </c>
      <c r="L2726" s="276">
        <v>0</v>
      </c>
      <c r="M2726" s="276">
        <v>0</v>
      </c>
      <c r="N2726" s="276">
        <v>0</v>
      </c>
      <c r="O2726" s="276">
        <v>0</v>
      </c>
      <c r="P2726" s="276">
        <v>0</v>
      </c>
      <c r="Q2726" s="276">
        <v>0</v>
      </c>
      <c r="R2726" s="276">
        <v>0</v>
      </c>
      <c r="S2726" s="276">
        <v>0</v>
      </c>
      <c r="T2726" s="276">
        <v>0</v>
      </c>
      <c r="U2726" s="276">
        <v>0</v>
      </c>
      <c r="V2726" s="1044">
        <v>0</v>
      </c>
      <c r="W2726" s="276">
        <v>0</v>
      </c>
      <c r="X2726" s="276">
        <v>0</v>
      </c>
      <c r="Y2726" s="276">
        <v>0</v>
      </c>
      <c r="Z2726" s="276">
        <v>0</v>
      </c>
      <c r="AA2726" s="276">
        <v>0</v>
      </c>
      <c r="AB2726" s="276">
        <v>0</v>
      </c>
      <c r="AC2726" s="276">
        <v>0</v>
      </c>
      <c r="AD2726" s="448"/>
    </row>
    <row r="2727" spans="1:30" ht="20.399999999999999" customHeight="1">
      <c r="A2727" s="794"/>
      <c r="B2727" s="670" t="s">
        <v>1467</v>
      </c>
      <c r="C2727" s="276">
        <v>2</v>
      </c>
      <c r="D2727" s="276">
        <v>2</v>
      </c>
      <c r="E2727" s="276">
        <v>0</v>
      </c>
      <c r="F2727" s="276">
        <v>0</v>
      </c>
      <c r="G2727" s="1043">
        <v>100</v>
      </c>
      <c r="H2727" s="276">
        <v>0</v>
      </c>
      <c r="I2727" s="276">
        <v>0</v>
      </c>
      <c r="J2727" s="276">
        <v>0</v>
      </c>
      <c r="K2727" s="276">
        <v>0</v>
      </c>
      <c r="L2727" s="276">
        <v>0</v>
      </c>
      <c r="M2727" s="276">
        <v>0</v>
      </c>
      <c r="N2727" s="276">
        <v>0</v>
      </c>
      <c r="O2727" s="276">
        <v>0</v>
      </c>
      <c r="P2727" s="276">
        <v>0</v>
      </c>
      <c r="Q2727" s="276">
        <v>0</v>
      </c>
      <c r="R2727" s="276">
        <v>0</v>
      </c>
      <c r="S2727" s="276">
        <v>0</v>
      </c>
      <c r="T2727" s="276">
        <v>1</v>
      </c>
      <c r="U2727" s="276">
        <v>0</v>
      </c>
      <c r="V2727" s="1044">
        <v>0</v>
      </c>
      <c r="W2727" s="276">
        <v>0</v>
      </c>
      <c r="X2727" s="276">
        <v>0</v>
      </c>
      <c r="Y2727" s="276">
        <v>0</v>
      </c>
      <c r="Z2727" s="276">
        <v>0</v>
      </c>
      <c r="AA2727" s="276">
        <v>0</v>
      </c>
      <c r="AB2727" s="276">
        <v>1</v>
      </c>
      <c r="AC2727" s="276">
        <v>0</v>
      </c>
      <c r="AD2727" s="448"/>
    </row>
    <row r="2728" spans="1:30" ht="20.399999999999999" customHeight="1">
      <c r="A2728" s="794"/>
      <c r="B2728" s="670" t="s">
        <v>4104</v>
      </c>
      <c r="C2728" s="276">
        <v>0</v>
      </c>
      <c r="D2728" s="276">
        <v>0</v>
      </c>
      <c r="E2728" s="276">
        <v>0</v>
      </c>
      <c r="F2728" s="276">
        <v>0</v>
      </c>
      <c r="G2728" s="1043">
        <v>0</v>
      </c>
      <c r="H2728" s="276">
        <v>0</v>
      </c>
      <c r="I2728" s="276">
        <v>0</v>
      </c>
      <c r="J2728" s="276">
        <v>0</v>
      </c>
      <c r="K2728" s="276">
        <v>0</v>
      </c>
      <c r="L2728" s="276">
        <v>0</v>
      </c>
      <c r="M2728" s="276">
        <v>0</v>
      </c>
      <c r="N2728" s="276">
        <v>0</v>
      </c>
      <c r="O2728" s="276">
        <v>0</v>
      </c>
      <c r="P2728" s="276">
        <v>0</v>
      </c>
      <c r="Q2728" s="276">
        <v>0</v>
      </c>
      <c r="R2728" s="276">
        <v>0</v>
      </c>
      <c r="S2728" s="276">
        <v>0</v>
      </c>
      <c r="T2728" s="276">
        <v>0</v>
      </c>
      <c r="U2728" s="276">
        <v>0</v>
      </c>
      <c r="V2728" s="1044">
        <v>0</v>
      </c>
      <c r="W2728" s="276">
        <v>0</v>
      </c>
      <c r="X2728" s="276">
        <v>0</v>
      </c>
      <c r="Y2728" s="276">
        <v>0</v>
      </c>
      <c r="Z2728" s="276">
        <v>0</v>
      </c>
      <c r="AA2728" s="276">
        <v>0</v>
      </c>
      <c r="AB2728" s="276">
        <v>0</v>
      </c>
      <c r="AC2728" s="276">
        <v>0</v>
      </c>
      <c r="AD2728" s="448"/>
    </row>
    <row r="2729" spans="1:30" ht="20.399999999999999" customHeight="1">
      <c r="A2729" s="407"/>
      <c r="B2729" s="407"/>
      <c r="C2729" s="407"/>
      <c r="D2729" s="407"/>
      <c r="E2729" s="407"/>
      <c r="F2729" s="407"/>
      <c r="G2729" s="407"/>
      <c r="H2729" s="407"/>
      <c r="I2729" s="407"/>
      <c r="J2729" s="407"/>
      <c r="K2729" s="407"/>
      <c r="L2729" s="407"/>
      <c r="M2729" s="407"/>
      <c r="N2729" s="407"/>
      <c r="O2729" s="407"/>
      <c r="P2729" s="407"/>
      <c r="Q2729" s="407"/>
      <c r="R2729" s="407"/>
      <c r="S2729" s="407"/>
      <c r="T2729" s="407"/>
      <c r="U2729" s="407"/>
      <c r="V2729" s="407"/>
      <c r="W2729" s="407"/>
      <c r="X2729" s="407"/>
      <c r="Y2729" s="407"/>
      <c r="Z2729" s="407"/>
      <c r="AA2729" s="407"/>
      <c r="AB2729" s="407"/>
      <c r="AC2729" s="407"/>
      <c r="AD2729" s="448"/>
    </row>
    <row r="2730" spans="1:30" ht="20.399999999999999" customHeight="1">
      <c r="A2730" s="796" t="s">
        <v>4826</v>
      </c>
      <c r="B2730" s="669" t="s">
        <v>4827</v>
      </c>
      <c r="C2730" s="275">
        <v>1</v>
      </c>
      <c r="D2730" s="275">
        <v>1</v>
      </c>
      <c r="E2730" s="275">
        <v>0</v>
      </c>
      <c r="F2730" s="275">
        <v>0</v>
      </c>
      <c r="G2730" s="1041">
        <v>100</v>
      </c>
      <c r="H2730" s="275">
        <v>0</v>
      </c>
      <c r="I2730" s="275">
        <v>0</v>
      </c>
      <c r="J2730" s="275">
        <v>0</v>
      </c>
      <c r="K2730" s="275">
        <v>0</v>
      </c>
      <c r="L2730" s="275">
        <v>0</v>
      </c>
      <c r="M2730" s="275">
        <v>0</v>
      </c>
      <c r="N2730" s="275">
        <v>0</v>
      </c>
      <c r="O2730" s="275">
        <v>0</v>
      </c>
      <c r="P2730" s="275">
        <v>0</v>
      </c>
      <c r="Q2730" s="275">
        <v>0</v>
      </c>
      <c r="R2730" s="275">
        <v>0</v>
      </c>
      <c r="S2730" s="275">
        <v>0</v>
      </c>
      <c r="T2730" s="275">
        <v>0</v>
      </c>
      <c r="U2730" s="275">
        <v>0</v>
      </c>
      <c r="V2730" s="1042">
        <v>0</v>
      </c>
      <c r="W2730" s="275">
        <v>1</v>
      </c>
      <c r="X2730" s="275">
        <v>0</v>
      </c>
      <c r="Y2730" s="275">
        <v>0</v>
      </c>
      <c r="Z2730" s="275">
        <v>0</v>
      </c>
      <c r="AA2730" s="275">
        <v>0</v>
      </c>
      <c r="AB2730" s="275">
        <v>0</v>
      </c>
      <c r="AC2730" s="275">
        <v>0</v>
      </c>
      <c r="AD2730" s="448"/>
    </row>
    <row r="2731" spans="1:30" ht="20.399999999999999" customHeight="1">
      <c r="A2731" s="794"/>
      <c r="B2731" s="670" t="s">
        <v>1468</v>
      </c>
      <c r="C2731" s="276">
        <v>0</v>
      </c>
      <c r="D2731" s="276">
        <v>0</v>
      </c>
      <c r="E2731" s="276">
        <v>0</v>
      </c>
      <c r="F2731" s="276">
        <v>0</v>
      </c>
      <c r="G2731" s="1043">
        <v>0</v>
      </c>
      <c r="H2731" s="276">
        <v>0</v>
      </c>
      <c r="I2731" s="276">
        <v>0</v>
      </c>
      <c r="J2731" s="276">
        <v>0</v>
      </c>
      <c r="K2731" s="276">
        <v>0</v>
      </c>
      <c r="L2731" s="276">
        <v>0</v>
      </c>
      <c r="M2731" s="276">
        <v>0</v>
      </c>
      <c r="N2731" s="276">
        <v>0</v>
      </c>
      <c r="O2731" s="276">
        <v>0</v>
      </c>
      <c r="P2731" s="276">
        <v>0</v>
      </c>
      <c r="Q2731" s="276">
        <v>0</v>
      </c>
      <c r="R2731" s="276">
        <v>0</v>
      </c>
      <c r="S2731" s="276">
        <v>0</v>
      </c>
      <c r="T2731" s="276">
        <v>0</v>
      </c>
      <c r="U2731" s="276">
        <v>0</v>
      </c>
      <c r="V2731" s="1044">
        <v>0</v>
      </c>
      <c r="W2731" s="276">
        <v>0</v>
      </c>
      <c r="X2731" s="276">
        <v>0</v>
      </c>
      <c r="Y2731" s="276">
        <v>0</v>
      </c>
      <c r="Z2731" s="276">
        <v>0</v>
      </c>
      <c r="AA2731" s="276">
        <v>0</v>
      </c>
      <c r="AB2731" s="276">
        <v>0</v>
      </c>
      <c r="AC2731" s="276">
        <v>0</v>
      </c>
      <c r="AD2731" s="448"/>
    </row>
    <row r="2732" spans="1:30" ht="20.399999999999999" customHeight="1">
      <c r="A2732" s="794"/>
      <c r="B2732" s="670" t="s">
        <v>1467</v>
      </c>
      <c r="C2732" s="276">
        <v>1</v>
      </c>
      <c r="D2732" s="276">
        <v>1</v>
      </c>
      <c r="E2732" s="276">
        <v>0</v>
      </c>
      <c r="F2732" s="276">
        <v>0</v>
      </c>
      <c r="G2732" s="1043">
        <v>100</v>
      </c>
      <c r="H2732" s="276">
        <v>0</v>
      </c>
      <c r="I2732" s="276">
        <v>0</v>
      </c>
      <c r="J2732" s="276">
        <v>0</v>
      </c>
      <c r="K2732" s="276">
        <v>0</v>
      </c>
      <c r="L2732" s="276">
        <v>0</v>
      </c>
      <c r="M2732" s="276">
        <v>0</v>
      </c>
      <c r="N2732" s="276">
        <v>0</v>
      </c>
      <c r="O2732" s="276">
        <v>0</v>
      </c>
      <c r="P2732" s="276">
        <v>0</v>
      </c>
      <c r="Q2732" s="276">
        <v>0</v>
      </c>
      <c r="R2732" s="276">
        <v>0</v>
      </c>
      <c r="S2732" s="276">
        <v>0</v>
      </c>
      <c r="T2732" s="276">
        <v>0</v>
      </c>
      <c r="U2732" s="276">
        <v>0</v>
      </c>
      <c r="V2732" s="1044">
        <v>0</v>
      </c>
      <c r="W2732" s="276">
        <v>1</v>
      </c>
      <c r="X2732" s="276">
        <v>0</v>
      </c>
      <c r="Y2732" s="276">
        <v>0</v>
      </c>
      <c r="Z2732" s="276">
        <v>0</v>
      </c>
      <c r="AA2732" s="276">
        <v>0</v>
      </c>
      <c r="AB2732" s="276">
        <v>0</v>
      </c>
      <c r="AC2732" s="276">
        <v>0</v>
      </c>
      <c r="AD2732" s="448"/>
    </row>
    <row r="2733" spans="1:30" ht="20.399999999999999" customHeight="1">
      <c r="A2733" s="794"/>
      <c r="B2733" s="670" t="s">
        <v>4104</v>
      </c>
      <c r="C2733" s="276">
        <v>0</v>
      </c>
      <c r="D2733" s="276">
        <v>0</v>
      </c>
      <c r="E2733" s="276">
        <v>0</v>
      </c>
      <c r="F2733" s="276">
        <v>0</v>
      </c>
      <c r="G2733" s="1043">
        <v>0</v>
      </c>
      <c r="H2733" s="276">
        <v>0</v>
      </c>
      <c r="I2733" s="276">
        <v>0</v>
      </c>
      <c r="J2733" s="276">
        <v>0</v>
      </c>
      <c r="K2733" s="276">
        <v>0</v>
      </c>
      <c r="L2733" s="276">
        <v>0</v>
      </c>
      <c r="M2733" s="276">
        <v>0</v>
      </c>
      <c r="N2733" s="276">
        <v>0</v>
      </c>
      <c r="O2733" s="276">
        <v>0</v>
      </c>
      <c r="P2733" s="276">
        <v>0</v>
      </c>
      <c r="Q2733" s="276">
        <v>0</v>
      </c>
      <c r="R2733" s="276">
        <v>0</v>
      </c>
      <c r="S2733" s="276">
        <v>0</v>
      </c>
      <c r="T2733" s="276">
        <v>0</v>
      </c>
      <c r="U2733" s="276">
        <v>0</v>
      </c>
      <c r="V2733" s="1044">
        <v>0</v>
      </c>
      <c r="W2733" s="276">
        <v>0</v>
      </c>
      <c r="X2733" s="276">
        <v>0</v>
      </c>
      <c r="Y2733" s="276">
        <v>0</v>
      </c>
      <c r="Z2733" s="276">
        <v>0</v>
      </c>
      <c r="AA2733" s="276">
        <v>0</v>
      </c>
      <c r="AB2733" s="276">
        <v>0</v>
      </c>
      <c r="AC2733" s="276">
        <v>0</v>
      </c>
      <c r="AD2733" s="448"/>
    </row>
    <row r="2734" spans="1:30" ht="20.399999999999999" customHeight="1">
      <c r="A2734" s="407"/>
      <c r="B2734" s="407"/>
      <c r="C2734" s="407"/>
      <c r="D2734" s="407"/>
      <c r="E2734" s="407"/>
      <c r="F2734" s="407"/>
      <c r="G2734" s="407"/>
      <c r="H2734" s="407"/>
      <c r="I2734" s="407"/>
      <c r="J2734" s="407"/>
      <c r="K2734" s="407"/>
      <c r="L2734" s="407"/>
      <c r="M2734" s="407"/>
      <c r="N2734" s="407"/>
      <c r="O2734" s="407"/>
      <c r="P2734" s="407"/>
      <c r="Q2734" s="407"/>
      <c r="R2734" s="407"/>
      <c r="S2734" s="407"/>
      <c r="T2734" s="407"/>
      <c r="U2734" s="407"/>
      <c r="V2734" s="407"/>
      <c r="W2734" s="407"/>
      <c r="X2734" s="407"/>
      <c r="Y2734" s="407"/>
      <c r="Z2734" s="407"/>
      <c r="AA2734" s="407"/>
      <c r="AB2734" s="407"/>
      <c r="AC2734" s="407"/>
      <c r="AD2734" s="448"/>
    </row>
    <row r="2735" spans="1:30" ht="20.399999999999999" customHeight="1">
      <c r="A2735" s="796" t="s">
        <v>4828</v>
      </c>
      <c r="B2735" s="669" t="s">
        <v>4829</v>
      </c>
      <c r="C2735" s="275">
        <v>1</v>
      </c>
      <c r="D2735" s="275">
        <v>1</v>
      </c>
      <c r="E2735" s="275">
        <v>0</v>
      </c>
      <c r="F2735" s="275">
        <v>0</v>
      </c>
      <c r="G2735" s="1041">
        <v>100</v>
      </c>
      <c r="H2735" s="275">
        <v>0</v>
      </c>
      <c r="I2735" s="275">
        <v>0</v>
      </c>
      <c r="J2735" s="275">
        <v>0</v>
      </c>
      <c r="K2735" s="275">
        <v>0</v>
      </c>
      <c r="L2735" s="275">
        <v>0</v>
      </c>
      <c r="M2735" s="275">
        <v>0</v>
      </c>
      <c r="N2735" s="275">
        <v>0</v>
      </c>
      <c r="O2735" s="275">
        <v>0</v>
      </c>
      <c r="P2735" s="275">
        <v>0</v>
      </c>
      <c r="Q2735" s="275">
        <v>0</v>
      </c>
      <c r="R2735" s="275">
        <v>0</v>
      </c>
      <c r="S2735" s="275">
        <v>0</v>
      </c>
      <c r="T2735" s="275">
        <v>0</v>
      </c>
      <c r="U2735" s="275">
        <v>0</v>
      </c>
      <c r="V2735" s="1042">
        <v>0</v>
      </c>
      <c r="W2735" s="275">
        <v>0</v>
      </c>
      <c r="X2735" s="275">
        <v>0</v>
      </c>
      <c r="Y2735" s="275">
        <v>0</v>
      </c>
      <c r="Z2735" s="275">
        <v>0</v>
      </c>
      <c r="AA2735" s="275">
        <v>0</v>
      </c>
      <c r="AB2735" s="275">
        <v>0</v>
      </c>
      <c r="AC2735" s="275">
        <v>1</v>
      </c>
      <c r="AD2735" s="448"/>
    </row>
    <row r="2736" spans="1:30" ht="20.399999999999999" customHeight="1">
      <c r="A2736" s="794"/>
      <c r="B2736" s="670" t="s">
        <v>1468</v>
      </c>
      <c r="C2736" s="276">
        <v>0</v>
      </c>
      <c r="D2736" s="276">
        <v>0</v>
      </c>
      <c r="E2736" s="276">
        <v>0</v>
      </c>
      <c r="F2736" s="276">
        <v>0</v>
      </c>
      <c r="G2736" s="1043">
        <v>0</v>
      </c>
      <c r="H2736" s="276">
        <v>0</v>
      </c>
      <c r="I2736" s="276">
        <v>0</v>
      </c>
      <c r="J2736" s="276">
        <v>0</v>
      </c>
      <c r="K2736" s="276">
        <v>0</v>
      </c>
      <c r="L2736" s="276">
        <v>0</v>
      </c>
      <c r="M2736" s="276">
        <v>0</v>
      </c>
      <c r="N2736" s="276">
        <v>0</v>
      </c>
      <c r="O2736" s="276">
        <v>0</v>
      </c>
      <c r="P2736" s="276">
        <v>0</v>
      </c>
      <c r="Q2736" s="276">
        <v>0</v>
      </c>
      <c r="R2736" s="276">
        <v>0</v>
      </c>
      <c r="S2736" s="276">
        <v>0</v>
      </c>
      <c r="T2736" s="276">
        <v>0</v>
      </c>
      <c r="U2736" s="276">
        <v>0</v>
      </c>
      <c r="V2736" s="1044">
        <v>0</v>
      </c>
      <c r="W2736" s="276">
        <v>0</v>
      </c>
      <c r="X2736" s="276">
        <v>0</v>
      </c>
      <c r="Y2736" s="276">
        <v>0</v>
      </c>
      <c r="Z2736" s="276">
        <v>0</v>
      </c>
      <c r="AA2736" s="276">
        <v>0</v>
      </c>
      <c r="AB2736" s="276">
        <v>0</v>
      </c>
      <c r="AC2736" s="276">
        <v>0</v>
      </c>
      <c r="AD2736" s="448"/>
    </row>
    <row r="2737" spans="1:30" ht="20.399999999999999" customHeight="1">
      <c r="A2737" s="794"/>
      <c r="B2737" s="670" t="s">
        <v>1467</v>
      </c>
      <c r="C2737" s="276">
        <v>1</v>
      </c>
      <c r="D2737" s="276">
        <v>1</v>
      </c>
      <c r="E2737" s="276">
        <v>0</v>
      </c>
      <c r="F2737" s="276">
        <v>0</v>
      </c>
      <c r="G2737" s="1043">
        <v>100</v>
      </c>
      <c r="H2737" s="276">
        <v>0</v>
      </c>
      <c r="I2737" s="276">
        <v>0</v>
      </c>
      <c r="J2737" s="276">
        <v>0</v>
      </c>
      <c r="K2737" s="276">
        <v>0</v>
      </c>
      <c r="L2737" s="276">
        <v>0</v>
      </c>
      <c r="M2737" s="276">
        <v>0</v>
      </c>
      <c r="N2737" s="276">
        <v>0</v>
      </c>
      <c r="O2737" s="276">
        <v>0</v>
      </c>
      <c r="P2737" s="276">
        <v>0</v>
      </c>
      <c r="Q2737" s="276">
        <v>0</v>
      </c>
      <c r="R2737" s="276">
        <v>0</v>
      </c>
      <c r="S2737" s="276">
        <v>0</v>
      </c>
      <c r="T2737" s="276">
        <v>0</v>
      </c>
      <c r="U2737" s="276">
        <v>0</v>
      </c>
      <c r="V2737" s="1044">
        <v>0</v>
      </c>
      <c r="W2737" s="276">
        <v>0</v>
      </c>
      <c r="X2737" s="276">
        <v>0</v>
      </c>
      <c r="Y2737" s="276">
        <v>0</v>
      </c>
      <c r="Z2737" s="276">
        <v>0</v>
      </c>
      <c r="AA2737" s="276">
        <v>0</v>
      </c>
      <c r="AB2737" s="276">
        <v>0</v>
      </c>
      <c r="AC2737" s="276">
        <v>1</v>
      </c>
      <c r="AD2737" s="448"/>
    </row>
    <row r="2738" spans="1:30" ht="20.399999999999999" customHeight="1">
      <c r="A2738" s="794"/>
      <c r="B2738" s="670" t="s">
        <v>4104</v>
      </c>
      <c r="C2738" s="276">
        <v>0</v>
      </c>
      <c r="D2738" s="276">
        <v>0</v>
      </c>
      <c r="E2738" s="276">
        <v>0</v>
      </c>
      <c r="F2738" s="276">
        <v>0</v>
      </c>
      <c r="G2738" s="1043">
        <v>0</v>
      </c>
      <c r="H2738" s="276">
        <v>0</v>
      </c>
      <c r="I2738" s="276">
        <v>0</v>
      </c>
      <c r="J2738" s="276">
        <v>0</v>
      </c>
      <c r="K2738" s="276">
        <v>0</v>
      </c>
      <c r="L2738" s="276">
        <v>0</v>
      </c>
      <c r="M2738" s="276">
        <v>0</v>
      </c>
      <c r="N2738" s="276">
        <v>0</v>
      </c>
      <c r="O2738" s="276">
        <v>0</v>
      </c>
      <c r="P2738" s="276">
        <v>0</v>
      </c>
      <c r="Q2738" s="276">
        <v>0</v>
      </c>
      <c r="R2738" s="276">
        <v>0</v>
      </c>
      <c r="S2738" s="276">
        <v>0</v>
      </c>
      <c r="T2738" s="276">
        <v>0</v>
      </c>
      <c r="U2738" s="276">
        <v>0</v>
      </c>
      <c r="V2738" s="1044">
        <v>0</v>
      </c>
      <c r="W2738" s="276">
        <v>0</v>
      </c>
      <c r="X2738" s="276">
        <v>0</v>
      </c>
      <c r="Y2738" s="276">
        <v>0</v>
      </c>
      <c r="Z2738" s="276">
        <v>0</v>
      </c>
      <c r="AA2738" s="276">
        <v>0</v>
      </c>
      <c r="AB2738" s="276">
        <v>0</v>
      </c>
      <c r="AC2738" s="276">
        <v>0</v>
      </c>
      <c r="AD2738" s="448"/>
    </row>
    <row r="2739" spans="1:30" ht="20.399999999999999" customHeight="1">
      <c r="A2739" s="407"/>
      <c r="B2739" s="407"/>
      <c r="C2739" s="407"/>
      <c r="D2739" s="407"/>
      <c r="E2739" s="407"/>
      <c r="F2739" s="407"/>
      <c r="G2739" s="407"/>
      <c r="H2739" s="407"/>
      <c r="I2739" s="407"/>
      <c r="J2739" s="407"/>
      <c r="K2739" s="407"/>
      <c r="L2739" s="407"/>
      <c r="M2739" s="407"/>
      <c r="N2739" s="407"/>
      <c r="O2739" s="407"/>
      <c r="P2739" s="407"/>
      <c r="Q2739" s="407"/>
      <c r="R2739" s="407"/>
      <c r="S2739" s="407"/>
      <c r="T2739" s="407"/>
      <c r="U2739" s="407"/>
      <c r="V2739" s="407"/>
      <c r="W2739" s="407"/>
      <c r="X2739" s="407"/>
      <c r="Y2739" s="407"/>
      <c r="Z2739" s="407"/>
      <c r="AA2739" s="407"/>
      <c r="AB2739" s="407"/>
      <c r="AC2739" s="407"/>
      <c r="AD2739" s="448"/>
    </row>
    <row r="2740" spans="1:30" ht="20.399999999999999" customHeight="1">
      <c r="A2740" s="796" t="s">
        <v>2637</v>
      </c>
      <c r="B2740" s="669" t="s">
        <v>2636</v>
      </c>
      <c r="C2740" s="275">
        <v>2</v>
      </c>
      <c r="D2740" s="275">
        <v>2</v>
      </c>
      <c r="E2740" s="275">
        <v>0</v>
      </c>
      <c r="F2740" s="275">
        <v>0</v>
      </c>
      <c r="G2740" s="1041">
        <v>100</v>
      </c>
      <c r="H2740" s="275">
        <v>0</v>
      </c>
      <c r="I2740" s="275">
        <v>0</v>
      </c>
      <c r="J2740" s="275">
        <v>0</v>
      </c>
      <c r="K2740" s="275">
        <v>0</v>
      </c>
      <c r="L2740" s="275">
        <v>0</v>
      </c>
      <c r="M2740" s="275">
        <v>0</v>
      </c>
      <c r="N2740" s="275">
        <v>0</v>
      </c>
      <c r="O2740" s="275">
        <v>2</v>
      </c>
      <c r="P2740" s="275">
        <v>0</v>
      </c>
      <c r="Q2740" s="275">
        <v>0</v>
      </c>
      <c r="R2740" s="275">
        <v>0</v>
      </c>
      <c r="S2740" s="275">
        <v>0</v>
      </c>
      <c r="T2740" s="275">
        <v>0</v>
      </c>
      <c r="U2740" s="275">
        <v>0</v>
      </c>
      <c r="V2740" s="1042">
        <v>0</v>
      </c>
      <c r="W2740" s="275">
        <v>0</v>
      </c>
      <c r="X2740" s="275">
        <v>0</v>
      </c>
      <c r="Y2740" s="275">
        <v>0</v>
      </c>
      <c r="Z2740" s="275">
        <v>0</v>
      </c>
      <c r="AA2740" s="275">
        <v>0</v>
      </c>
      <c r="AB2740" s="275">
        <v>0</v>
      </c>
      <c r="AC2740" s="275">
        <v>0</v>
      </c>
      <c r="AD2740" s="448"/>
    </row>
    <row r="2741" spans="1:30" ht="20.399999999999999" customHeight="1">
      <c r="A2741" s="794"/>
      <c r="B2741" s="670" t="s">
        <v>1468</v>
      </c>
      <c r="C2741" s="276">
        <v>0</v>
      </c>
      <c r="D2741" s="276">
        <v>0</v>
      </c>
      <c r="E2741" s="276">
        <v>0</v>
      </c>
      <c r="F2741" s="276">
        <v>0</v>
      </c>
      <c r="G2741" s="1043">
        <v>0</v>
      </c>
      <c r="H2741" s="276">
        <v>0</v>
      </c>
      <c r="I2741" s="276">
        <v>0</v>
      </c>
      <c r="J2741" s="276">
        <v>0</v>
      </c>
      <c r="K2741" s="276">
        <v>0</v>
      </c>
      <c r="L2741" s="276">
        <v>0</v>
      </c>
      <c r="M2741" s="276">
        <v>0</v>
      </c>
      <c r="N2741" s="276">
        <v>0</v>
      </c>
      <c r="O2741" s="276">
        <v>0</v>
      </c>
      <c r="P2741" s="276">
        <v>0</v>
      </c>
      <c r="Q2741" s="276">
        <v>0</v>
      </c>
      <c r="R2741" s="276">
        <v>0</v>
      </c>
      <c r="S2741" s="276">
        <v>0</v>
      </c>
      <c r="T2741" s="276">
        <v>0</v>
      </c>
      <c r="U2741" s="276">
        <v>0</v>
      </c>
      <c r="V2741" s="1044">
        <v>0</v>
      </c>
      <c r="W2741" s="276">
        <v>0</v>
      </c>
      <c r="X2741" s="276">
        <v>0</v>
      </c>
      <c r="Y2741" s="276">
        <v>0</v>
      </c>
      <c r="Z2741" s="276">
        <v>0</v>
      </c>
      <c r="AA2741" s="276">
        <v>0</v>
      </c>
      <c r="AB2741" s="276">
        <v>0</v>
      </c>
      <c r="AC2741" s="276">
        <v>0</v>
      </c>
      <c r="AD2741" s="448"/>
    </row>
    <row r="2742" spans="1:30" ht="20.399999999999999" customHeight="1">
      <c r="A2742" s="794"/>
      <c r="B2742" s="670" t="s">
        <v>1467</v>
      </c>
      <c r="C2742" s="276">
        <v>2</v>
      </c>
      <c r="D2742" s="276">
        <v>2</v>
      </c>
      <c r="E2742" s="276">
        <v>0</v>
      </c>
      <c r="F2742" s="276">
        <v>0</v>
      </c>
      <c r="G2742" s="1043">
        <v>100</v>
      </c>
      <c r="H2742" s="276">
        <v>0</v>
      </c>
      <c r="I2742" s="276">
        <v>0</v>
      </c>
      <c r="J2742" s="276">
        <v>0</v>
      </c>
      <c r="K2742" s="276">
        <v>0</v>
      </c>
      <c r="L2742" s="276">
        <v>0</v>
      </c>
      <c r="M2742" s="276">
        <v>0</v>
      </c>
      <c r="N2742" s="276">
        <v>0</v>
      </c>
      <c r="O2742" s="276">
        <v>2</v>
      </c>
      <c r="P2742" s="276">
        <v>0</v>
      </c>
      <c r="Q2742" s="276">
        <v>0</v>
      </c>
      <c r="R2742" s="276">
        <v>0</v>
      </c>
      <c r="S2742" s="276">
        <v>0</v>
      </c>
      <c r="T2742" s="276">
        <v>0</v>
      </c>
      <c r="U2742" s="276">
        <v>0</v>
      </c>
      <c r="V2742" s="1044">
        <v>0</v>
      </c>
      <c r="W2742" s="276">
        <v>0</v>
      </c>
      <c r="X2742" s="276">
        <v>0</v>
      </c>
      <c r="Y2742" s="276">
        <v>0</v>
      </c>
      <c r="Z2742" s="276">
        <v>0</v>
      </c>
      <c r="AA2742" s="276">
        <v>0</v>
      </c>
      <c r="AB2742" s="276">
        <v>0</v>
      </c>
      <c r="AC2742" s="276">
        <v>0</v>
      </c>
      <c r="AD2742" s="448"/>
    </row>
    <row r="2743" spans="1:30" ht="20.399999999999999" customHeight="1">
      <c r="A2743" s="794"/>
      <c r="B2743" s="670" t="s">
        <v>4104</v>
      </c>
      <c r="C2743" s="276">
        <v>0</v>
      </c>
      <c r="D2743" s="276">
        <v>0</v>
      </c>
      <c r="E2743" s="276">
        <v>0</v>
      </c>
      <c r="F2743" s="276">
        <v>0</v>
      </c>
      <c r="G2743" s="1043">
        <v>0</v>
      </c>
      <c r="H2743" s="276">
        <v>0</v>
      </c>
      <c r="I2743" s="276">
        <v>0</v>
      </c>
      <c r="J2743" s="276">
        <v>0</v>
      </c>
      <c r="K2743" s="276">
        <v>0</v>
      </c>
      <c r="L2743" s="276">
        <v>0</v>
      </c>
      <c r="M2743" s="276">
        <v>0</v>
      </c>
      <c r="N2743" s="276">
        <v>0</v>
      </c>
      <c r="O2743" s="276">
        <v>0</v>
      </c>
      <c r="P2743" s="276">
        <v>0</v>
      </c>
      <c r="Q2743" s="276">
        <v>0</v>
      </c>
      <c r="R2743" s="276">
        <v>0</v>
      </c>
      <c r="S2743" s="276">
        <v>0</v>
      </c>
      <c r="T2743" s="276">
        <v>0</v>
      </c>
      <c r="U2743" s="276">
        <v>0</v>
      </c>
      <c r="V2743" s="1044">
        <v>0</v>
      </c>
      <c r="W2743" s="276">
        <v>0</v>
      </c>
      <c r="X2743" s="276">
        <v>0</v>
      </c>
      <c r="Y2743" s="276">
        <v>0</v>
      </c>
      <c r="Z2743" s="276">
        <v>0</v>
      </c>
      <c r="AA2743" s="276">
        <v>0</v>
      </c>
      <c r="AB2743" s="276">
        <v>0</v>
      </c>
      <c r="AC2743" s="276">
        <v>0</v>
      </c>
      <c r="AD2743" s="448"/>
    </row>
    <row r="2744" spans="1:30" ht="20.399999999999999" customHeight="1">
      <c r="A2744" s="407"/>
      <c r="B2744" s="407"/>
      <c r="C2744" s="407"/>
      <c r="D2744" s="407"/>
      <c r="E2744" s="407"/>
      <c r="F2744" s="407"/>
      <c r="G2744" s="407"/>
      <c r="H2744" s="407"/>
      <c r="I2744" s="407"/>
      <c r="J2744" s="407"/>
      <c r="K2744" s="407"/>
      <c r="L2744" s="407"/>
      <c r="M2744" s="407"/>
      <c r="N2744" s="407"/>
      <c r="O2744" s="407"/>
      <c r="P2744" s="407"/>
      <c r="Q2744" s="407"/>
      <c r="R2744" s="407"/>
      <c r="S2744" s="407"/>
      <c r="T2744" s="407"/>
      <c r="U2744" s="407"/>
      <c r="V2744" s="407"/>
      <c r="W2744" s="407"/>
      <c r="X2744" s="407"/>
      <c r="Y2744" s="407"/>
      <c r="Z2744" s="407"/>
      <c r="AA2744" s="407"/>
      <c r="AB2744" s="407"/>
      <c r="AC2744" s="407"/>
      <c r="AD2744" s="448"/>
    </row>
    <row r="2745" spans="1:30" ht="20.399999999999999" customHeight="1">
      <c r="A2745" s="796" t="s">
        <v>4830</v>
      </c>
      <c r="B2745" s="669" t="s">
        <v>2634</v>
      </c>
      <c r="C2745" s="275">
        <v>3</v>
      </c>
      <c r="D2745" s="275">
        <v>3</v>
      </c>
      <c r="E2745" s="275">
        <v>0</v>
      </c>
      <c r="F2745" s="275">
        <v>0</v>
      </c>
      <c r="G2745" s="1041">
        <v>100</v>
      </c>
      <c r="H2745" s="275">
        <v>0</v>
      </c>
      <c r="I2745" s="275">
        <v>0</v>
      </c>
      <c r="J2745" s="275">
        <v>0</v>
      </c>
      <c r="K2745" s="275">
        <v>0</v>
      </c>
      <c r="L2745" s="275">
        <v>0</v>
      </c>
      <c r="M2745" s="275">
        <v>0</v>
      </c>
      <c r="N2745" s="275">
        <v>0</v>
      </c>
      <c r="O2745" s="275">
        <v>0</v>
      </c>
      <c r="P2745" s="275">
        <v>0</v>
      </c>
      <c r="Q2745" s="275">
        <v>1</v>
      </c>
      <c r="R2745" s="275">
        <v>2</v>
      </c>
      <c r="S2745" s="275">
        <v>0</v>
      </c>
      <c r="T2745" s="275">
        <v>0</v>
      </c>
      <c r="U2745" s="275">
        <v>0</v>
      </c>
      <c r="V2745" s="1042">
        <v>0</v>
      </c>
      <c r="W2745" s="275">
        <v>0</v>
      </c>
      <c r="X2745" s="275">
        <v>0</v>
      </c>
      <c r="Y2745" s="275">
        <v>0</v>
      </c>
      <c r="Z2745" s="275">
        <v>0</v>
      </c>
      <c r="AA2745" s="275">
        <v>0</v>
      </c>
      <c r="AB2745" s="275">
        <v>0</v>
      </c>
      <c r="AC2745" s="275">
        <v>0</v>
      </c>
      <c r="AD2745" s="448"/>
    </row>
    <row r="2746" spans="1:30" ht="20.399999999999999" customHeight="1">
      <c r="A2746" s="669"/>
      <c r="B2746" s="669" t="s">
        <v>4831</v>
      </c>
      <c r="C2746" s="797"/>
      <c r="D2746" s="797"/>
      <c r="E2746" s="797"/>
      <c r="F2746" s="797"/>
      <c r="G2746" s="797"/>
      <c r="H2746" s="797"/>
      <c r="I2746" s="797"/>
      <c r="J2746" s="797"/>
      <c r="K2746" s="797"/>
      <c r="L2746" s="797"/>
      <c r="M2746" s="797"/>
      <c r="N2746" s="797"/>
      <c r="O2746" s="797"/>
      <c r="P2746" s="797"/>
      <c r="Q2746" s="797"/>
      <c r="R2746" s="797"/>
      <c r="S2746" s="797"/>
      <c r="T2746" s="797"/>
      <c r="U2746" s="797"/>
      <c r="V2746" s="797"/>
      <c r="W2746" s="797"/>
      <c r="X2746" s="797"/>
      <c r="Y2746" s="797"/>
      <c r="Z2746" s="797"/>
      <c r="AA2746" s="797"/>
      <c r="AB2746" s="797"/>
      <c r="AC2746" s="797"/>
      <c r="AD2746" s="448"/>
    </row>
    <row r="2747" spans="1:30" ht="20.399999999999999" customHeight="1">
      <c r="A2747" s="794"/>
      <c r="B2747" s="670" t="s">
        <v>1468</v>
      </c>
      <c r="C2747" s="276">
        <v>0</v>
      </c>
      <c r="D2747" s="276">
        <v>0</v>
      </c>
      <c r="E2747" s="276">
        <v>0</v>
      </c>
      <c r="F2747" s="276">
        <v>0</v>
      </c>
      <c r="G2747" s="1043">
        <v>0</v>
      </c>
      <c r="H2747" s="276">
        <v>0</v>
      </c>
      <c r="I2747" s="276">
        <v>0</v>
      </c>
      <c r="J2747" s="276">
        <v>0</v>
      </c>
      <c r="K2747" s="276">
        <v>0</v>
      </c>
      <c r="L2747" s="276">
        <v>0</v>
      </c>
      <c r="M2747" s="276">
        <v>0</v>
      </c>
      <c r="N2747" s="276">
        <v>0</v>
      </c>
      <c r="O2747" s="276">
        <v>0</v>
      </c>
      <c r="P2747" s="276">
        <v>0</v>
      </c>
      <c r="Q2747" s="276">
        <v>0</v>
      </c>
      <c r="R2747" s="276">
        <v>0</v>
      </c>
      <c r="S2747" s="276">
        <v>0</v>
      </c>
      <c r="T2747" s="276">
        <v>0</v>
      </c>
      <c r="U2747" s="276">
        <v>0</v>
      </c>
      <c r="V2747" s="1044">
        <v>0</v>
      </c>
      <c r="W2747" s="276">
        <v>0</v>
      </c>
      <c r="X2747" s="276">
        <v>0</v>
      </c>
      <c r="Y2747" s="276">
        <v>0</v>
      </c>
      <c r="Z2747" s="276">
        <v>0</v>
      </c>
      <c r="AA2747" s="276">
        <v>0</v>
      </c>
      <c r="AB2747" s="276">
        <v>0</v>
      </c>
      <c r="AC2747" s="276">
        <v>0</v>
      </c>
      <c r="AD2747" s="448"/>
    </row>
    <row r="2748" spans="1:30" ht="20.399999999999999" customHeight="1">
      <c r="A2748" s="794"/>
      <c r="B2748" s="670" t="s">
        <v>1467</v>
      </c>
      <c r="C2748" s="276">
        <v>3</v>
      </c>
      <c r="D2748" s="276">
        <v>3</v>
      </c>
      <c r="E2748" s="276">
        <v>0</v>
      </c>
      <c r="F2748" s="276">
        <v>0</v>
      </c>
      <c r="G2748" s="1043">
        <v>100</v>
      </c>
      <c r="H2748" s="276">
        <v>0</v>
      </c>
      <c r="I2748" s="276">
        <v>0</v>
      </c>
      <c r="J2748" s="276">
        <v>0</v>
      </c>
      <c r="K2748" s="276">
        <v>0</v>
      </c>
      <c r="L2748" s="276">
        <v>0</v>
      </c>
      <c r="M2748" s="276">
        <v>0</v>
      </c>
      <c r="N2748" s="276">
        <v>0</v>
      </c>
      <c r="O2748" s="276">
        <v>0</v>
      </c>
      <c r="P2748" s="276">
        <v>0</v>
      </c>
      <c r="Q2748" s="276">
        <v>1</v>
      </c>
      <c r="R2748" s="276">
        <v>2</v>
      </c>
      <c r="S2748" s="276">
        <v>0</v>
      </c>
      <c r="T2748" s="276">
        <v>0</v>
      </c>
      <c r="U2748" s="276">
        <v>0</v>
      </c>
      <c r="V2748" s="1044">
        <v>0</v>
      </c>
      <c r="W2748" s="276">
        <v>0</v>
      </c>
      <c r="X2748" s="276">
        <v>0</v>
      </c>
      <c r="Y2748" s="276">
        <v>0</v>
      </c>
      <c r="Z2748" s="276">
        <v>0</v>
      </c>
      <c r="AA2748" s="276">
        <v>0</v>
      </c>
      <c r="AB2748" s="276">
        <v>0</v>
      </c>
      <c r="AC2748" s="276">
        <v>0</v>
      </c>
      <c r="AD2748" s="448"/>
    </row>
    <row r="2749" spans="1:30" ht="20.399999999999999" customHeight="1">
      <c r="A2749" s="794"/>
      <c r="B2749" s="670" t="s">
        <v>4104</v>
      </c>
      <c r="C2749" s="276">
        <v>0</v>
      </c>
      <c r="D2749" s="276">
        <v>0</v>
      </c>
      <c r="E2749" s="276">
        <v>0</v>
      </c>
      <c r="F2749" s="276">
        <v>0</v>
      </c>
      <c r="G2749" s="1043">
        <v>0</v>
      </c>
      <c r="H2749" s="276">
        <v>0</v>
      </c>
      <c r="I2749" s="276">
        <v>0</v>
      </c>
      <c r="J2749" s="276">
        <v>0</v>
      </c>
      <c r="K2749" s="276">
        <v>0</v>
      </c>
      <c r="L2749" s="276">
        <v>0</v>
      </c>
      <c r="M2749" s="276">
        <v>0</v>
      </c>
      <c r="N2749" s="276">
        <v>0</v>
      </c>
      <c r="O2749" s="276">
        <v>0</v>
      </c>
      <c r="P2749" s="276">
        <v>0</v>
      </c>
      <c r="Q2749" s="276">
        <v>0</v>
      </c>
      <c r="R2749" s="276">
        <v>0</v>
      </c>
      <c r="S2749" s="276">
        <v>0</v>
      </c>
      <c r="T2749" s="276">
        <v>0</v>
      </c>
      <c r="U2749" s="276">
        <v>0</v>
      </c>
      <c r="V2749" s="1044">
        <v>0</v>
      </c>
      <c r="W2749" s="276">
        <v>0</v>
      </c>
      <c r="X2749" s="276">
        <v>0</v>
      </c>
      <c r="Y2749" s="276">
        <v>0</v>
      </c>
      <c r="Z2749" s="276">
        <v>0</v>
      </c>
      <c r="AA2749" s="276">
        <v>0</v>
      </c>
      <c r="AB2749" s="276">
        <v>0</v>
      </c>
      <c r="AC2749" s="276">
        <v>0</v>
      </c>
      <c r="AD2749" s="448"/>
    </row>
    <row r="2750" spans="1:30" ht="20.399999999999999" customHeight="1">
      <c r="A2750" s="407"/>
      <c r="B2750" s="407"/>
      <c r="C2750" s="407"/>
      <c r="D2750" s="407"/>
      <c r="E2750" s="407"/>
      <c r="F2750" s="407"/>
      <c r="G2750" s="407"/>
      <c r="H2750" s="407"/>
      <c r="I2750" s="407"/>
      <c r="J2750" s="407"/>
      <c r="K2750" s="407"/>
      <c r="L2750" s="407"/>
      <c r="M2750" s="407"/>
      <c r="N2750" s="407"/>
      <c r="O2750" s="407"/>
      <c r="P2750" s="407"/>
      <c r="Q2750" s="407"/>
      <c r="R2750" s="407"/>
      <c r="S2750" s="407"/>
      <c r="T2750" s="407"/>
      <c r="U2750" s="407"/>
      <c r="V2750" s="407"/>
      <c r="W2750" s="407"/>
      <c r="X2750" s="407"/>
      <c r="Y2750" s="407"/>
      <c r="Z2750" s="407"/>
      <c r="AA2750" s="407"/>
      <c r="AB2750" s="407"/>
      <c r="AC2750" s="407"/>
      <c r="AD2750" s="448"/>
    </row>
    <row r="2751" spans="1:30" ht="20.399999999999999" customHeight="1">
      <c r="A2751" s="796" t="s">
        <v>2635</v>
      </c>
      <c r="B2751" s="669" t="s">
        <v>2634</v>
      </c>
      <c r="C2751" s="275">
        <v>4</v>
      </c>
      <c r="D2751" s="275">
        <v>4</v>
      </c>
      <c r="E2751" s="275">
        <v>0</v>
      </c>
      <c r="F2751" s="275">
        <v>0</v>
      </c>
      <c r="G2751" s="1041">
        <v>100</v>
      </c>
      <c r="H2751" s="275">
        <v>0</v>
      </c>
      <c r="I2751" s="275">
        <v>0</v>
      </c>
      <c r="J2751" s="275">
        <v>0</v>
      </c>
      <c r="K2751" s="275">
        <v>0</v>
      </c>
      <c r="L2751" s="275">
        <v>0</v>
      </c>
      <c r="M2751" s="275">
        <v>0</v>
      </c>
      <c r="N2751" s="275">
        <v>0</v>
      </c>
      <c r="O2751" s="275">
        <v>0</v>
      </c>
      <c r="P2751" s="275">
        <v>1</v>
      </c>
      <c r="Q2751" s="275">
        <v>1</v>
      </c>
      <c r="R2751" s="275">
        <v>1</v>
      </c>
      <c r="S2751" s="275">
        <v>1</v>
      </c>
      <c r="T2751" s="275">
        <v>0</v>
      </c>
      <c r="U2751" s="275">
        <v>0</v>
      </c>
      <c r="V2751" s="1042">
        <v>0</v>
      </c>
      <c r="W2751" s="275">
        <v>0</v>
      </c>
      <c r="X2751" s="275">
        <v>0</v>
      </c>
      <c r="Y2751" s="275">
        <v>0</v>
      </c>
      <c r="Z2751" s="275">
        <v>0</v>
      </c>
      <c r="AA2751" s="275">
        <v>0</v>
      </c>
      <c r="AB2751" s="275">
        <v>0</v>
      </c>
      <c r="AC2751" s="275">
        <v>0</v>
      </c>
      <c r="AD2751" s="448"/>
    </row>
    <row r="2752" spans="1:30" ht="20.399999999999999" customHeight="1">
      <c r="A2752" s="669"/>
      <c r="B2752" s="669" t="s">
        <v>2633</v>
      </c>
      <c r="C2752" s="797"/>
      <c r="D2752" s="797"/>
      <c r="E2752" s="797"/>
      <c r="F2752" s="797"/>
      <c r="G2752" s="797"/>
      <c r="H2752" s="797"/>
      <c r="I2752" s="797"/>
      <c r="J2752" s="797"/>
      <c r="K2752" s="797"/>
      <c r="L2752" s="797"/>
      <c r="M2752" s="797"/>
      <c r="N2752" s="797"/>
      <c r="O2752" s="797"/>
      <c r="P2752" s="797"/>
      <c r="Q2752" s="797"/>
      <c r="R2752" s="797"/>
      <c r="S2752" s="797"/>
      <c r="T2752" s="797"/>
      <c r="U2752" s="797"/>
      <c r="V2752" s="797"/>
      <c r="W2752" s="797"/>
      <c r="X2752" s="797"/>
      <c r="Y2752" s="797"/>
      <c r="Z2752" s="797"/>
      <c r="AA2752" s="797"/>
      <c r="AB2752" s="797"/>
      <c r="AC2752" s="797"/>
      <c r="AD2752" s="448"/>
    </row>
    <row r="2753" spans="1:30" ht="20.399999999999999" customHeight="1">
      <c r="A2753" s="794"/>
      <c r="B2753" s="670" t="s">
        <v>1468</v>
      </c>
      <c r="C2753" s="276">
        <v>0</v>
      </c>
      <c r="D2753" s="276">
        <v>0</v>
      </c>
      <c r="E2753" s="276">
        <v>0</v>
      </c>
      <c r="F2753" s="276">
        <v>0</v>
      </c>
      <c r="G2753" s="1043">
        <v>0</v>
      </c>
      <c r="H2753" s="276">
        <v>0</v>
      </c>
      <c r="I2753" s="276">
        <v>0</v>
      </c>
      <c r="J2753" s="276">
        <v>0</v>
      </c>
      <c r="K2753" s="276">
        <v>0</v>
      </c>
      <c r="L2753" s="276">
        <v>0</v>
      </c>
      <c r="M2753" s="276">
        <v>0</v>
      </c>
      <c r="N2753" s="276">
        <v>0</v>
      </c>
      <c r="O2753" s="276">
        <v>0</v>
      </c>
      <c r="P2753" s="276">
        <v>0</v>
      </c>
      <c r="Q2753" s="276">
        <v>0</v>
      </c>
      <c r="R2753" s="276">
        <v>0</v>
      </c>
      <c r="S2753" s="276">
        <v>0</v>
      </c>
      <c r="T2753" s="276">
        <v>0</v>
      </c>
      <c r="U2753" s="276">
        <v>0</v>
      </c>
      <c r="V2753" s="1044">
        <v>0</v>
      </c>
      <c r="W2753" s="276">
        <v>0</v>
      </c>
      <c r="X2753" s="276">
        <v>0</v>
      </c>
      <c r="Y2753" s="276">
        <v>0</v>
      </c>
      <c r="Z2753" s="276">
        <v>0</v>
      </c>
      <c r="AA2753" s="276">
        <v>0</v>
      </c>
      <c r="AB2753" s="276">
        <v>0</v>
      </c>
      <c r="AC2753" s="276">
        <v>0</v>
      </c>
      <c r="AD2753" s="448"/>
    </row>
    <row r="2754" spans="1:30" ht="20.399999999999999" customHeight="1">
      <c r="A2754" s="794"/>
      <c r="B2754" s="670" t="s">
        <v>1467</v>
      </c>
      <c r="C2754" s="276">
        <v>4</v>
      </c>
      <c r="D2754" s="276">
        <v>4</v>
      </c>
      <c r="E2754" s="276">
        <v>0</v>
      </c>
      <c r="F2754" s="276">
        <v>0</v>
      </c>
      <c r="G2754" s="1043">
        <v>100</v>
      </c>
      <c r="H2754" s="276">
        <v>0</v>
      </c>
      <c r="I2754" s="276">
        <v>0</v>
      </c>
      <c r="J2754" s="276">
        <v>0</v>
      </c>
      <c r="K2754" s="276">
        <v>0</v>
      </c>
      <c r="L2754" s="276">
        <v>0</v>
      </c>
      <c r="M2754" s="276">
        <v>0</v>
      </c>
      <c r="N2754" s="276">
        <v>0</v>
      </c>
      <c r="O2754" s="276">
        <v>0</v>
      </c>
      <c r="P2754" s="276">
        <v>1</v>
      </c>
      <c r="Q2754" s="276">
        <v>1</v>
      </c>
      <c r="R2754" s="276">
        <v>1</v>
      </c>
      <c r="S2754" s="276">
        <v>1</v>
      </c>
      <c r="T2754" s="276">
        <v>0</v>
      </c>
      <c r="U2754" s="276">
        <v>0</v>
      </c>
      <c r="V2754" s="1044">
        <v>0</v>
      </c>
      <c r="W2754" s="276">
        <v>0</v>
      </c>
      <c r="X2754" s="276">
        <v>0</v>
      </c>
      <c r="Y2754" s="276">
        <v>0</v>
      </c>
      <c r="Z2754" s="276">
        <v>0</v>
      </c>
      <c r="AA2754" s="276">
        <v>0</v>
      </c>
      <c r="AB2754" s="276">
        <v>0</v>
      </c>
      <c r="AC2754" s="276">
        <v>0</v>
      </c>
      <c r="AD2754" s="448"/>
    </row>
    <row r="2755" spans="1:30" ht="20.399999999999999" customHeight="1">
      <c r="A2755" s="794"/>
      <c r="B2755" s="670" t="s">
        <v>4104</v>
      </c>
      <c r="C2755" s="276">
        <v>0</v>
      </c>
      <c r="D2755" s="276">
        <v>0</v>
      </c>
      <c r="E2755" s="276">
        <v>0</v>
      </c>
      <c r="F2755" s="276">
        <v>0</v>
      </c>
      <c r="G2755" s="1043">
        <v>0</v>
      </c>
      <c r="H2755" s="276">
        <v>0</v>
      </c>
      <c r="I2755" s="276">
        <v>0</v>
      </c>
      <c r="J2755" s="276">
        <v>0</v>
      </c>
      <c r="K2755" s="276">
        <v>0</v>
      </c>
      <c r="L2755" s="276">
        <v>0</v>
      </c>
      <c r="M2755" s="276">
        <v>0</v>
      </c>
      <c r="N2755" s="276">
        <v>0</v>
      </c>
      <c r="O2755" s="276">
        <v>0</v>
      </c>
      <c r="P2755" s="276">
        <v>0</v>
      </c>
      <c r="Q2755" s="276">
        <v>0</v>
      </c>
      <c r="R2755" s="276">
        <v>0</v>
      </c>
      <c r="S2755" s="276">
        <v>0</v>
      </c>
      <c r="T2755" s="276">
        <v>0</v>
      </c>
      <c r="U2755" s="276">
        <v>0</v>
      </c>
      <c r="V2755" s="1044">
        <v>0</v>
      </c>
      <c r="W2755" s="276">
        <v>0</v>
      </c>
      <c r="X2755" s="276">
        <v>0</v>
      </c>
      <c r="Y2755" s="276">
        <v>0</v>
      </c>
      <c r="Z2755" s="276">
        <v>0</v>
      </c>
      <c r="AA2755" s="276">
        <v>0</v>
      </c>
      <c r="AB2755" s="276">
        <v>0</v>
      </c>
      <c r="AC2755" s="276">
        <v>0</v>
      </c>
      <c r="AD2755" s="448"/>
    </row>
    <row r="2756" spans="1:30" ht="20.399999999999999" customHeight="1">
      <c r="A2756" s="407"/>
      <c r="B2756" s="407"/>
      <c r="C2756" s="407"/>
      <c r="D2756" s="407"/>
      <c r="E2756" s="407"/>
      <c r="F2756" s="407"/>
      <c r="G2756" s="407"/>
      <c r="H2756" s="407"/>
      <c r="I2756" s="407"/>
      <c r="J2756" s="407"/>
      <c r="K2756" s="407"/>
      <c r="L2756" s="407"/>
      <c r="M2756" s="407"/>
      <c r="N2756" s="407"/>
      <c r="O2756" s="407"/>
      <c r="P2756" s="407"/>
      <c r="Q2756" s="407"/>
      <c r="R2756" s="407"/>
      <c r="S2756" s="407"/>
      <c r="T2756" s="407"/>
      <c r="U2756" s="407"/>
      <c r="V2756" s="407"/>
      <c r="W2756" s="407"/>
      <c r="X2756" s="407"/>
      <c r="Y2756" s="407"/>
      <c r="Z2756" s="407"/>
      <c r="AA2756" s="407"/>
      <c r="AB2756" s="407"/>
      <c r="AC2756" s="407"/>
      <c r="AD2756" s="448"/>
    </row>
    <row r="2757" spans="1:30" ht="20.399999999999999" customHeight="1">
      <c r="A2757" s="796" t="s">
        <v>2632</v>
      </c>
      <c r="B2757" s="669" t="s">
        <v>2631</v>
      </c>
      <c r="C2757" s="275">
        <v>5</v>
      </c>
      <c r="D2757" s="275">
        <v>5</v>
      </c>
      <c r="E2757" s="275">
        <v>0</v>
      </c>
      <c r="F2757" s="275">
        <v>0</v>
      </c>
      <c r="G2757" s="1041">
        <v>100</v>
      </c>
      <c r="H2757" s="275">
        <v>0</v>
      </c>
      <c r="I2757" s="275">
        <v>0</v>
      </c>
      <c r="J2757" s="275">
        <v>0</v>
      </c>
      <c r="K2757" s="275">
        <v>0</v>
      </c>
      <c r="L2757" s="275">
        <v>0</v>
      </c>
      <c r="M2757" s="275">
        <v>0</v>
      </c>
      <c r="N2757" s="275">
        <v>0</v>
      </c>
      <c r="O2757" s="275">
        <v>0</v>
      </c>
      <c r="P2757" s="275">
        <v>2</v>
      </c>
      <c r="Q2757" s="275">
        <v>1</v>
      </c>
      <c r="R2757" s="275">
        <v>1</v>
      </c>
      <c r="S2757" s="275">
        <v>1</v>
      </c>
      <c r="T2757" s="275">
        <v>0</v>
      </c>
      <c r="U2757" s="275">
        <v>0</v>
      </c>
      <c r="V2757" s="1042">
        <v>0</v>
      </c>
      <c r="W2757" s="275">
        <v>0</v>
      </c>
      <c r="X2757" s="275">
        <v>0</v>
      </c>
      <c r="Y2757" s="275">
        <v>0</v>
      </c>
      <c r="Z2757" s="275">
        <v>0</v>
      </c>
      <c r="AA2757" s="275">
        <v>0</v>
      </c>
      <c r="AB2757" s="275">
        <v>0</v>
      </c>
      <c r="AC2757" s="275">
        <v>0</v>
      </c>
      <c r="AD2757" s="448"/>
    </row>
    <row r="2758" spans="1:30" ht="20.399999999999999" customHeight="1">
      <c r="A2758" s="794"/>
      <c r="B2758" s="670" t="s">
        <v>1468</v>
      </c>
      <c r="C2758" s="276">
        <v>0</v>
      </c>
      <c r="D2758" s="276">
        <v>0</v>
      </c>
      <c r="E2758" s="276">
        <v>0</v>
      </c>
      <c r="F2758" s="276">
        <v>0</v>
      </c>
      <c r="G2758" s="1043">
        <v>0</v>
      </c>
      <c r="H2758" s="276">
        <v>0</v>
      </c>
      <c r="I2758" s="276">
        <v>0</v>
      </c>
      <c r="J2758" s="276">
        <v>0</v>
      </c>
      <c r="K2758" s="276">
        <v>0</v>
      </c>
      <c r="L2758" s="276">
        <v>0</v>
      </c>
      <c r="M2758" s="276">
        <v>0</v>
      </c>
      <c r="N2758" s="276">
        <v>0</v>
      </c>
      <c r="O2758" s="276">
        <v>0</v>
      </c>
      <c r="P2758" s="276">
        <v>0</v>
      </c>
      <c r="Q2758" s="276">
        <v>0</v>
      </c>
      <c r="R2758" s="276">
        <v>0</v>
      </c>
      <c r="S2758" s="276">
        <v>0</v>
      </c>
      <c r="T2758" s="276">
        <v>0</v>
      </c>
      <c r="U2758" s="276">
        <v>0</v>
      </c>
      <c r="V2758" s="1044">
        <v>0</v>
      </c>
      <c r="W2758" s="276">
        <v>0</v>
      </c>
      <c r="X2758" s="276">
        <v>0</v>
      </c>
      <c r="Y2758" s="276">
        <v>0</v>
      </c>
      <c r="Z2758" s="276">
        <v>0</v>
      </c>
      <c r="AA2758" s="276">
        <v>0</v>
      </c>
      <c r="AB2758" s="276">
        <v>0</v>
      </c>
      <c r="AC2758" s="276">
        <v>0</v>
      </c>
      <c r="AD2758" s="448"/>
    </row>
    <row r="2759" spans="1:30" ht="20.399999999999999" customHeight="1">
      <c r="A2759" s="794"/>
      <c r="B2759" s="670" t="s">
        <v>1467</v>
      </c>
      <c r="C2759" s="276">
        <v>5</v>
      </c>
      <c r="D2759" s="276">
        <v>5</v>
      </c>
      <c r="E2759" s="276">
        <v>0</v>
      </c>
      <c r="F2759" s="276">
        <v>0</v>
      </c>
      <c r="G2759" s="1043">
        <v>100</v>
      </c>
      <c r="H2759" s="276">
        <v>0</v>
      </c>
      <c r="I2759" s="276">
        <v>0</v>
      </c>
      <c r="J2759" s="276">
        <v>0</v>
      </c>
      <c r="K2759" s="276">
        <v>0</v>
      </c>
      <c r="L2759" s="276">
        <v>0</v>
      </c>
      <c r="M2759" s="276">
        <v>0</v>
      </c>
      <c r="N2759" s="276">
        <v>0</v>
      </c>
      <c r="O2759" s="276">
        <v>0</v>
      </c>
      <c r="P2759" s="276">
        <v>2</v>
      </c>
      <c r="Q2759" s="276">
        <v>1</v>
      </c>
      <c r="R2759" s="276">
        <v>1</v>
      </c>
      <c r="S2759" s="276">
        <v>1</v>
      </c>
      <c r="T2759" s="276">
        <v>0</v>
      </c>
      <c r="U2759" s="276">
        <v>0</v>
      </c>
      <c r="V2759" s="1044">
        <v>0</v>
      </c>
      <c r="W2759" s="276">
        <v>0</v>
      </c>
      <c r="X2759" s="276">
        <v>0</v>
      </c>
      <c r="Y2759" s="276">
        <v>0</v>
      </c>
      <c r="Z2759" s="276">
        <v>0</v>
      </c>
      <c r="AA2759" s="276">
        <v>0</v>
      </c>
      <c r="AB2759" s="276">
        <v>0</v>
      </c>
      <c r="AC2759" s="276">
        <v>0</v>
      </c>
      <c r="AD2759" s="448"/>
    </row>
    <row r="2760" spans="1:30" ht="20.399999999999999" customHeight="1">
      <c r="A2760" s="794"/>
      <c r="B2760" s="670" t="s">
        <v>4104</v>
      </c>
      <c r="C2760" s="276">
        <v>0</v>
      </c>
      <c r="D2760" s="276">
        <v>0</v>
      </c>
      <c r="E2760" s="276">
        <v>0</v>
      </c>
      <c r="F2760" s="276">
        <v>0</v>
      </c>
      <c r="G2760" s="1043">
        <v>0</v>
      </c>
      <c r="H2760" s="276">
        <v>0</v>
      </c>
      <c r="I2760" s="276">
        <v>0</v>
      </c>
      <c r="J2760" s="276">
        <v>0</v>
      </c>
      <c r="K2760" s="276">
        <v>0</v>
      </c>
      <c r="L2760" s="276">
        <v>0</v>
      </c>
      <c r="M2760" s="276">
        <v>0</v>
      </c>
      <c r="N2760" s="276">
        <v>0</v>
      </c>
      <c r="O2760" s="276">
        <v>0</v>
      </c>
      <c r="P2760" s="276">
        <v>0</v>
      </c>
      <c r="Q2760" s="276">
        <v>0</v>
      </c>
      <c r="R2760" s="276">
        <v>0</v>
      </c>
      <c r="S2760" s="276">
        <v>0</v>
      </c>
      <c r="T2760" s="276">
        <v>0</v>
      </c>
      <c r="U2760" s="276">
        <v>0</v>
      </c>
      <c r="V2760" s="1044">
        <v>0</v>
      </c>
      <c r="W2760" s="276">
        <v>0</v>
      </c>
      <c r="X2760" s="276">
        <v>0</v>
      </c>
      <c r="Y2760" s="276">
        <v>0</v>
      </c>
      <c r="Z2760" s="276">
        <v>0</v>
      </c>
      <c r="AA2760" s="276">
        <v>0</v>
      </c>
      <c r="AB2760" s="276">
        <v>0</v>
      </c>
      <c r="AC2760" s="276">
        <v>0</v>
      </c>
      <c r="AD2760" s="448"/>
    </row>
    <row r="2761" spans="1:30" ht="20.399999999999999" customHeight="1">
      <c r="A2761" s="407"/>
      <c r="B2761" s="407"/>
      <c r="C2761" s="407"/>
      <c r="D2761" s="407"/>
      <c r="E2761" s="407"/>
      <c r="F2761" s="407"/>
      <c r="G2761" s="407"/>
      <c r="H2761" s="407"/>
      <c r="I2761" s="407"/>
      <c r="J2761" s="407"/>
      <c r="K2761" s="407"/>
      <c r="L2761" s="407"/>
      <c r="M2761" s="407"/>
      <c r="N2761" s="407"/>
      <c r="O2761" s="407"/>
      <c r="P2761" s="407"/>
      <c r="Q2761" s="407"/>
      <c r="R2761" s="407"/>
      <c r="S2761" s="407"/>
      <c r="T2761" s="407"/>
      <c r="U2761" s="407"/>
      <c r="V2761" s="407"/>
      <c r="W2761" s="407"/>
      <c r="X2761" s="407"/>
      <c r="Y2761" s="407"/>
      <c r="Z2761" s="407"/>
      <c r="AA2761" s="407"/>
      <c r="AB2761" s="407"/>
      <c r="AC2761" s="407"/>
      <c r="AD2761" s="448"/>
    </row>
    <row r="2762" spans="1:30" ht="20.399999999999999" customHeight="1">
      <c r="A2762" s="796" t="s">
        <v>2630</v>
      </c>
      <c r="B2762" s="669" t="s">
        <v>2629</v>
      </c>
      <c r="C2762" s="275">
        <v>1</v>
      </c>
      <c r="D2762" s="275">
        <v>1</v>
      </c>
      <c r="E2762" s="275">
        <v>0</v>
      </c>
      <c r="F2762" s="275">
        <v>0</v>
      </c>
      <c r="G2762" s="1041">
        <v>100</v>
      </c>
      <c r="H2762" s="275">
        <v>0</v>
      </c>
      <c r="I2762" s="275">
        <v>0</v>
      </c>
      <c r="J2762" s="275">
        <v>0</v>
      </c>
      <c r="K2762" s="275">
        <v>0</v>
      </c>
      <c r="L2762" s="275">
        <v>0</v>
      </c>
      <c r="M2762" s="275">
        <v>0</v>
      </c>
      <c r="N2762" s="275">
        <v>0</v>
      </c>
      <c r="O2762" s="275">
        <v>0</v>
      </c>
      <c r="P2762" s="275">
        <v>0</v>
      </c>
      <c r="Q2762" s="275">
        <v>0</v>
      </c>
      <c r="R2762" s="275">
        <v>0</v>
      </c>
      <c r="S2762" s="275">
        <v>0</v>
      </c>
      <c r="T2762" s="275">
        <v>1</v>
      </c>
      <c r="U2762" s="275">
        <v>0</v>
      </c>
      <c r="V2762" s="1042">
        <v>0</v>
      </c>
      <c r="W2762" s="275">
        <v>0</v>
      </c>
      <c r="X2762" s="275">
        <v>0</v>
      </c>
      <c r="Y2762" s="275">
        <v>0</v>
      </c>
      <c r="Z2762" s="275">
        <v>0</v>
      </c>
      <c r="AA2762" s="275">
        <v>0</v>
      </c>
      <c r="AB2762" s="275">
        <v>0</v>
      </c>
      <c r="AC2762" s="275">
        <v>0</v>
      </c>
      <c r="AD2762" s="448"/>
    </row>
    <row r="2763" spans="1:30" ht="20.399999999999999" customHeight="1">
      <c r="A2763" s="669"/>
      <c r="B2763" s="669" t="s">
        <v>2628</v>
      </c>
      <c r="C2763" s="797"/>
      <c r="D2763" s="797"/>
      <c r="E2763" s="797"/>
      <c r="F2763" s="797"/>
      <c r="G2763" s="797"/>
      <c r="H2763" s="797"/>
      <c r="I2763" s="797"/>
      <c r="J2763" s="797"/>
      <c r="K2763" s="797"/>
      <c r="L2763" s="797"/>
      <c r="M2763" s="797"/>
      <c r="N2763" s="797"/>
      <c r="O2763" s="797"/>
      <c r="P2763" s="797"/>
      <c r="Q2763" s="797"/>
      <c r="R2763" s="797"/>
      <c r="S2763" s="797"/>
      <c r="T2763" s="797"/>
      <c r="U2763" s="797"/>
      <c r="V2763" s="797"/>
      <c r="W2763" s="797"/>
      <c r="X2763" s="797"/>
      <c r="Y2763" s="797"/>
      <c r="Z2763" s="797"/>
      <c r="AA2763" s="797"/>
      <c r="AB2763" s="797"/>
      <c r="AC2763" s="797"/>
      <c r="AD2763" s="448"/>
    </row>
    <row r="2764" spans="1:30" ht="20.399999999999999" customHeight="1">
      <c r="A2764" s="794"/>
      <c r="B2764" s="670" t="s">
        <v>1468</v>
      </c>
      <c r="C2764" s="276">
        <v>0</v>
      </c>
      <c r="D2764" s="276">
        <v>0</v>
      </c>
      <c r="E2764" s="276">
        <v>0</v>
      </c>
      <c r="F2764" s="276">
        <v>0</v>
      </c>
      <c r="G2764" s="1043">
        <v>0</v>
      </c>
      <c r="H2764" s="276">
        <v>0</v>
      </c>
      <c r="I2764" s="276">
        <v>0</v>
      </c>
      <c r="J2764" s="276">
        <v>0</v>
      </c>
      <c r="K2764" s="276">
        <v>0</v>
      </c>
      <c r="L2764" s="276">
        <v>0</v>
      </c>
      <c r="M2764" s="276">
        <v>0</v>
      </c>
      <c r="N2764" s="276">
        <v>0</v>
      </c>
      <c r="O2764" s="276">
        <v>0</v>
      </c>
      <c r="P2764" s="276">
        <v>0</v>
      </c>
      <c r="Q2764" s="276">
        <v>0</v>
      </c>
      <c r="R2764" s="276">
        <v>0</v>
      </c>
      <c r="S2764" s="276">
        <v>0</v>
      </c>
      <c r="T2764" s="276">
        <v>0</v>
      </c>
      <c r="U2764" s="276">
        <v>0</v>
      </c>
      <c r="V2764" s="1044">
        <v>0</v>
      </c>
      <c r="W2764" s="276">
        <v>0</v>
      </c>
      <c r="X2764" s="276">
        <v>0</v>
      </c>
      <c r="Y2764" s="276">
        <v>0</v>
      </c>
      <c r="Z2764" s="276">
        <v>0</v>
      </c>
      <c r="AA2764" s="276">
        <v>0</v>
      </c>
      <c r="AB2764" s="276">
        <v>0</v>
      </c>
      <c r="AC2764" s="276">
        <v>0</v>
      </c>
      <c r="AD2764" s="448"/>
    </row>
    <row r="2765" spans="1:30" ht="20.399999999999999" customHeight="1">
      <c r="A2765" s="794"/>
      <c r="B2765" s="670" t="s">
        <v>1467</v>
      </c>
      <c r="C2765" s="276">
        <v>1</v>
      </c>
      <c r="D2765" s="276">
        <v>1</v>
      </c>
      <c r="E2765" s="276">
        <v>0</v>
      </c>
      <c r="F2765" s="276">
        <v>0</v>
      </c>
      <c r="G2765" s="1043">
        <v>100</v>
      </c>
      <c r="H2765" s="276">
        <v>0</v>
      </c>
      <c r="I2765" s="276">
        <v>0</v>
      </c>
      <c r="J2765" s="276">
        <v>0</v>
      </c>
      <c r="K2765" s="276">
        <v>0</v>
      </c>
      <c r="L2765" s="276">
        <v>0</v>
      </c>
      <c r="M2765" s="276">
        <v>0</v>
      </c>
      <c r="N2765" s="276">
        <v>0</v>
      </c>
      <c r="O2765" s="276">
        <v>0</v>
      </c>
      <c r="P2765" s="276">
        <v>0</v>
      </c>
      <c r="Q2765" s="276">
        <v>0</v>
      </c>
      <c r="R2765" s="276">
        <v>0</v>
      </c>
      <c r="S2765" s="276">
        <v>0</v>
      </c>
      <c r="T2765" s="276">
        <v>1</v>
      </c>
      <c r="U2765" s="276">
        <v>0</v>
      </c>
      <c r="V2765" s="1044">
        <v>0</v>
      </c>
      <c r="W2765" s="276">
        <v>0</v>
      </c>
      <c r="X2765" s="276">
        <v>0</v>
      </c>
      <c r="Y2765" s="276">
        <v>0</v>
      </c>
      <c r="Z2765" s="276">
        <v>0</v>
      </c>
      <c r="AA2765" s="276">
        <v>0</v>
      </c>
      <c r="AB2765" s="276">
        <v>0</v>
      </c>
      <c r="AC2765" s="276">
        <v>0</v>
      </c>
      <c r="AD2765" s="448"/>
    </row>
    <row r="2766" spans="1:30" ht="20.399999999999999" customHeight="1">
      <c r="A2766" s="794"/>
      <c r="B2766" s="670" t="s">
        <v>4104</v>
      </c>
      <c r="C2766" s="276">
        <v>0</v>
      </c>
      <c r="D2766" s="276">
        <v>0</v>
      </c>
      <c r="E2766" s="276">
        <v>0</v>
      </c>
      <c r="F2766" s="276">
        <v>0</v>
      </c>
      <c r="G2766" s="1043">
        <v>0</v>
      </c>
      <c r="H2766" s="276">
        <v>0</v>
      </c>
      <c r="I2766" s="276">
        <v>0</v>
      </c>
      <c r="J2766" s="276">
        <v>0</v>
      </c>
      <c r="K2766" s="276">
        <v>0</v>
      </c>
      <c r="L2766" s="276">
        <v>0</v>
      </c>
      <c r="M2766" s="276">
        <v>0</v>
      </c>
      <c r="N2766" s="276">
        <v>0</v>
      </c>
      <c r="O2766" s="276">
        <v>0</v>
      </c>
      <c r="P2766" s="276">
        <v>0</v>
      </c>
      <c r="Q2766" s="276">
        <v>0</v>
      </c>
      <c r="R2766" s="276">
        <v>0</v>
      </c>
      <c r="S2766" s="276">
        <v>0</v>
      </c>
      <c r="T2766" s="276">
        <v>0</v>
      </c>
      <c r="U2766" s="276">
        <v>0</v>
      </c>
      <c r="V2766" s="1044">
        <v>0</v>
      </c>
      <c r="W2766" s="276">
        <v>0</v>
      </c>
      <c r="X2766" s="276">
        <v>0</v>
      </c>
      <c r="Y2766" s="276">
        <v>0</v>
      </c>
      <c r="Z2766" s="276">
        <v>0</v>
      </c>
      <c r="AA2766" s="276">
        <v>0</v>
      </c>
      <c r="AB2766" s="276">
        <v>0</v>
      </c>
      <c r="AC2766" s="276">
        <v>0</v>
      </c>
      <c r="AD2766" s="448"/>
    </row>
    <row r="2767" spans="1:30" ht="20.399999999999999" customHeight="1">
      <c r="A2767" s="407"/>
      <c r="B2767" s="407"/>
      <c r="C2767" s="407"/>
      <c r="D2767" s="407"/>
      <c r="E2767" s="407"/>
      <c r="F2767" s="407"/>
      <c r="G2767" s="407"/>
      <c r="H2767" s="407"/>
      <c r="I2767" s="407"/>
      <c r="J2767" s="407"/>
      <c r="K2767" s="407"/>
      <c r="L2767" s="407"/>
      <c r="M2767" s="407"/>
      <c r="N2767" s="407"/>
      <c r="O2767" s="407"/>
      <c r="P2767" s="407"/>
      <c r="Q2767" s="407"/>
      <c r="R2767" s="407"/>
      <c r="S2767" s="407"/>
      <c r="T2767" s="407"/>
      <c r="U2767" s="407"/>
      <c r="V2767" s="407"/>
      <c r="W2767" s="407"/>
      <c r="X2767" s="407"/>
      <c r="Y2767" s="407"/>
      <c r="Z2767" s="407"/>
      <c r="AA2767" s="407"/>
      <c r="AB2767" s="407"/>
      <c r="AC2767" s="407"/>
      <c r="AD2767" s="448"/>
    </row>
    <row r="2768" spans="1:30" ht="20.399999999999999" customHeight="1">
      <c r="A2768" s="796" t="s">
        <v>2627</v>
      </c>
      <c r="B2768" s="669" t="s">
        <v>2626</v>
      </c>
      <c r="C2768" s="275">
        <v>2</v>
      </c>
      <c r="D2768" s="275">
        <v>2</v>
      </c>
      <c r="E2768" s="275">
        <v>0</v>
      </c>
      <c r="F2768" s="275">
        <v>0</v>
      </c>
      <c r="G2768" s="1041">
        <v>100</v>
      </c>
      <c r="H2768" s="275">
        <v>0</v>
      </c>
      <c r="I2768" s="275">
        <v>0</v>
      </c>
      <c r="J2768" s="275">
        <v>0</v>
      </c>
      <c r="K2768" s="275">
        <v>0</v>
      </c>
      <c r="L2768" s="275">
        <v>0</v>
      </c>
      <c r="M2768" s="275">
        <v>0</v>
      </c>
      <c r="N2768" s="275">
        <v>0</v>
      </c>
      <c r="O2768" s="275">
        <v>0</v>
      </c>
      <c r="P2768" s="275">
        <v>1</v>
      </c>
      <c r="Q2768" s="275">
        <v>1</v>
      </c>
      <c r="R2768" s="275">
        <v>0</v>
      </c>
      <c r="S2768" s="275">
        <v>0</v>
      </c>
      <c r="T2768" s="275">
        <v>0</v>
      </c>
      <c r="U2768" s="275">
        <v>0</v>
      </c>
      <c r="V2768" s="1042">
        <v>0</v>
      </c>
      <c r="W2768" s="275">
        <v>0</v>
      </c>
      <c r="X2768" s="275">
        <v>0</v>
      </c>
      <c r="Y2768" s="275">
        <v>0</v>
      </c>
      <c r="Z2768" s="275">
        <v>0</v>
      </c>
      <c r="AA2768" s="275">
        <v>0</v>
      </c>
      <c r="AB2768" s="275">
        <v>0</v>
      </c>
      <c r="AC2768" s="275">
        <v>0</v>
      </c>
      <c r="AD2768" s="448"/>
    </row>
    <row r="2769" spans="1:30" ht="20.399999999999999" customHeight="1">
      <c r="A2769" s="794"/>
      <c r="B2769" s="670" t="s">
        <v>1468</v>
      </c>
      <c r="C2769" s="276">
        <v>0</v>
      </c>
      <c r="D2769" s="276">
        <v>0</v>
      </c>
      <c r="E2769" s="276">
        <v>0</v>
      </c>
      <c r="F2769" s="276">
        <v>0</v>
      </c>
      <c r="G2769" s="1043">
        <v>0</v>
      </c>
      <c r="H2769" s="276">
        <v>0</v>
      </c>
      <c r="I2769" s="276">
        <v>0</v>
      </c>
      <c r="J2769" s="276">
        <v>0</v>
      </c>
      <c r="K2769" s="276">
        <v>0</v>
      </c>
      <c r="L2769" s="276">
        <v>0</v>
      </c>
      <c r="M2769" s="276">
        <v>0</v>
      </c>
      <c r="N2769" s="276">
        <v>0</v>
      </c>
      <c r="O2769" s="276">
        <v>0</v>
      </c>
      <c r="P2769" s="276">
        <v>0</v>
      </c>
      <c r="Q2769" s="276">
        <v>0</v>
      </c>
      <c r="R2769" s="276">
        <v>0</v>
      </c>
      <c r="S2769" s="276">
        <v>0</v>
      </c>
      <c r="T2769" s="276">
        <v>0</v>
      </c>
      <c r="U2769" s="276">
        <v>0</v>
      </c>
      <c r="V2769" s="1044">
        <v>0</v>
      </c>
      <c r="W2769" s="276">
        <v>0</v>
      </c>
      <c r="X2769" s="276">
        <v>0</v>
      </c>
      <c r="Y2769" s="276">
        <v>0</v>
      </c>
      <c r="Z2769" s="276">
        <v>0</v>
      </c>
      <c r="AA2769" s="276">
        <v>0</v>
      </c>
      <c r="AB2769" s="276">
        <v>0</v>
      </c>
      <c r="AC2769" s="276">
        <v>0</v>
      </c>
      <c r="AD2769" s="448"/>
    </row>
    <row r="2770" spans="1:30" ht="20.399999999999999" customHeight="1">
      <c r="A2770" s="794"/>
      <c r="B2770" s="670" t="s">
        <v>1467</v>
      </c>
      <c r="C2770" s="276">
        <v>2</v>
      </c>
      <c r="D2770" s="276">
        <v>2</v>
      </c>
      <c r="E2770" s="276">
        <v>0</v>
      </c>
      <c r="F2770" s="276">
        <v>0</v>
      </c>
      <c r="G2770" s="1043">
        <v>100</v>
      </c>
      <c r="H2770" s="276">
        <v>0</v>
      </c>
      <c r="I2770" s="276">
        <v>0</v>
      </c>
      <c r="J2770" s="276">
        <v>0</v>
      </c>
      <c r="K2770" s="276">
        <v>0</v>
      </c>
      <c r="L2770" s="276">
        <v>0</v>
      </c>
      <c r="M2770" s="276">
        <v>0</v>
      </c>
      <c r="N2770" s="276">
        <v>0</v>
      </c>
      <c r="O2770" s="276">
        <v>0</v>
      </c>
      <c r="P2770" s="276">
        <v>1</v>
      </c>
      <c r="Q2770" s="276">
        <v>1</v>
      </c>
      <c r="R2770" s="276">
        <v>0</v>
      </c>
      <c r="S2770" s="276">
        <v>0</v>
      </c>
      <c r="T2770" s="276">
        <v>0</v>
      </c>
      <c r="U2770" s="276">
        <v>0</v>
      </c>
      <c r="V2770" s="1044">
        <v>0</v>
      </c>
      <c r="W2770" s="276">
        <v>0</v>
      </c>
      <c r="X2770" s="276">
        <v>0</v>
      </c>
      <c r="Y2770" s="276">
        <v>0</v>
      </c>
      <c r="Z2770" s="276">
        <v>0</v>
      </c>
      <c r="AA2770" s="276">
        <v>0</v>
      </c>
      <c r="AB2770" s="276">
        <v>0</v>
      </c>
      <c r="AC2770" s="276">
        <v>0</v>
      </c>
      <c r="AD2770" s="448"/>
    </row>
    <row r="2771" spans="1:30" ht="20.399999999999999" customHeight="1">
      <c r="A2771" s="794"/>
      <c r="B2771" s="670" t="s">
        <v>4104</v>
      </c>
      <c r="C2771" s="276">
        <v>0</v>
      </c>
      <c r="D2771" s="276">
        <v>0</v>
      </c>
      <c r="E2771" s="276">
        <v>0</v>
      </c>
      <c r="F2771" s="276">
        <v>0</v>
      </c>
      <c r="G2771" s="1043">
        <v>0</v>
      </c>
      <c r="H2771" s="276">
        <v>0</v>
      </c>
      <c r="I2771" s="276">
        <v>0</v>
      </c>
      <c r="J2771" s="276">
        <v>0</v>
      </c>
      <c r="K2771" s="276">
        <v>0</v>
      </c>
      <c r="L2771" s="276">
        <v>0</v>
      </c>
      <c r="M2771" s="276">
        <v>0</v>
      </c>
      <c r="N2771" s="276">
        <v>0</v>
      </c>
      <c r="O2771" s="276">
        <v>0</v>
      </c>
      <c r="P2771" s="276">
        <v>0</v>
      </c>
      <c r="Q2771" s="276">
        <v>0</v>
      </c>
      <c r="R2771" s="276">
        <v>0</v>
      </c>
      <c r="S2771" s="276">
        <v>0</v>
      </c>
      <c r="T2771" s="276">
        <v>0</v>
      </c>
      <c r="U2771" s="276">
        <v>0</v>
      </c>
      <c r="V2771" s="1044">
        <v>0</v>
      </c>
      <c r="W2771" s="276">
        <v>0</v>
      </c>
      <c r="X2771" s="276">
        <v>0</v>
      </c>
      <c r="Y2771" s="276">
        <v>0</v>
      </c>
      <c r="Z2771" s="276">
        <v>0</v>
      </c>
      <c r="AA2771" s="276">
        <v>0</v>
      </c>
      <c r="AB2771" s="276">
        <v>0</v>
      </c>
      <c r="AC2771" s="276">
        <v>0</v>
      </c>
      <c r="AD2771" s="448"/>
    </row>
    <row r="2772" spans="1:30" ht="20.399999999999999" customHeight="1">
      <c r="A2772" s="407"/>
      <c r="B2772" s="407"/>
      <c r="C2772" s="407"/>
      <c r="D2772" s="407"/>
      <c r="E2772" s="407"/>
      <c r="F2772" s="407"/>
      <c r="G2772" s="407"/>
      <c r="H2772" s="407"/>
      <c r="I2772" s="407"/>
      <c r="J2772" s="407"/>
      <c r="K2772" s="407"/>
      <c r="L2772" s="407"/>
      <c r="M2772" s="407"/>
      <c r="N2772" s="407"/>
      <c r="O2772" s="407"/>
      <c r="P2772" s="407"/>
      <c r="Q2772" s="407"/>
      <c r="R2772" s="407"/>
      <c r="S2772" s="407"/>
      <c r="T2772" s="407"/>
      <c r="U2772" s="407"/>
      <c r="V2772" s="407"/>
      <c r="W2772" s="407"/>
      <c r="X2772" s="407"/>
      <c r="Y2772" s="407"/>
      <c r="Z2772" s="407"/>
      <c r="AA2772" s="407"/>
      <c r="AB2772" s="407"/>
      <c r="AC2772" s="407"/>
      <c r="AD2772" s="448"/>
    </row>
    <row r="2773" spans="1:30" ht="20.399999999999999" customHeight="1">
      <c r="A2773" s="796" t="s">
        <v>4832</v>
      </c>
      <c r="B2773" s="669" t="s">
        <v>4833</v>
      </c>
      <c r="C2773" s="275">
        <v>2</v>
      </c>
      <c r="D2773" s="275">
        <v>2</v>
      </c>
      <c r="E2773" s="275">
        <v>0</v>
      </c>
      <c r="F2773" s="275">
        <v>0</v>
      </c>
      <c r="G2773" s="1041">
        <v>100</v>
      </c>
      <c r="H2773" s="275">
        <v>0</v>
      </c>
      <c r="I2773" s="275">
        <v>0</v>
      </c>
      <c r="J2773" s="275">
        <v>0</v>
      </c>
      <c r="K2773" s="275">
        <v>0</v>
      </c>
      <c r="L2773" s="275">
        <v>0</v>
      </c>
      <c r="M2773" s="275">
        <v>0</v>
      </c>
      <c r="N2773" s="275">
        <v>0</v>
      </c>
      <c r="O2773" s="275">
        <v>0</v>
      </c>
      <c r="P2773" s="275">
        <v>0</v>
      </c>
      <c r="Q2773" s="275">
        <v>0</v>
      </c>
      <c r="R2773" s="275">
        <v>0</v>
      </c>
      <c r="S2773" s="275">
        <v>2</v>
      </c>
      <c r="T2773" s="275">
        <v>0</v>
      </c>
      <c r="U2773" s="275">
        <v>0</v>
      </c>
      <c r="V2773" s="1042">
        <v>0</v>
      </c>
      <c r="W2773" s="275">
        <v>0</v>
      </c>
      <c r="X2773" s="275">
        <v>0</v>
      </c>
      <c r="Y2773" s="275">
        <v>0</v>
      </c>
      <c r="Z2773" s="275">
        <v>0</v>
      </c>
      <c r="AA2773" s="275">
        <v>0</v>
      </c>
      <c r="AB2773" s="275">
        <v>0</v>
      </c>
      <c r="AC2773" s="275">
        <v>0</v>
      </c>
      <c r="AD2773" s="448"/>
    </row>
    <row r="2774" spans="1:30" ht="20.399999999999999" customHeight="1">
      <c r="A2774" s="794"/>
      <c r="B2774" s="670" t="s">
        <v>1468</v>
      </c>
      <c r="C2774" s="276">
        <v>0</v>
      </c>
      <c r="D2774" s="276">
        <v>0</v>
      </c>
      <c r="E2774" s="276">
        <v>0</v>
      </c>
      <c r="F2774" s="276">
        <v>0</v>
      </c>
      <c r="G2774" s="1043">
        <v>0</v>
      </c>
      <c r="H2774" s="276">
        <v>0</v>
      </c>
      <c r="I2774" s="276">
        <v>0</v>
      </c>
      <c r="J2774" s="276">
        <v>0</v>
      </c>
      <c r="K2774" s="276">
        <v>0</v>
      </c>
      <c r="L2774" s="276">
        <v>0</v>
      </c>
      <c r="M2774" s="276">
        <v>0</v>
      </c>
      <c r="N2774" s="276">
        <v>0</v>
      </c>
      <c r="O2774" s="276">
        <v>0</v>
      </c>
      <c r="P2774" s="276">
        <v>0</v>
      </c>
      <c r="Q2774" s="276">
        <v>0</v>
      </c>
      <c r="R2774" s="276">
        <v>0</v>
      </c>
      <c r="S2774" s="276">
        <v>0</v>
      </c>
      <c r="T2774" s="276">
        <v>0</v>
      </c>
      <c r="U2774" s="276">
        <v>0</v>
      </c>
      <c r="V2774" s="1044">
        <v>0</v>
      </c>
      <c r="W2774" s="276">
        <v>0</v>
      </c>
      <c r="X2774" s="276">
        <v>0</v>
      </c>
      <c r="Y2774" s="276">
        <v>0</v>
      </c>
      <c r="Z2774" s="276">
        <v>0</v>
      </c>
      <c r="AA2774" s="276">
        <v>0</v>
      </c>
      <c r="AB2774" s="276">
        <v>0</v>
      </c>
      <c r="AC2774" s="276">
        <v>0</v>
      </c>
      <c r="AD2774" s="448"/>
    </row>
    <row r="2775" spans="1:30" ht="20.399999999999999" customHeight="1">
      <c r="A2775" s="794"/>
      <c r="B2775" s="670" t="s">
        <v>1467</v>
      </c>
      <c r="C2775" s="276">
        <v>2</v>
      </c>
      <c r="D2775" s="276">
        <v>2</v>
      </c>
      <c r="E2775" s="276">
        <v>0</v>
      </c>
      <c r="F2775" s="276">
        <v>0</v>
      </c>
      <c r="G2775" s="1043">
        <v>100</v>
      </c>
      <c r="H2775" s="276">
        <v>0</v>
      </c>
      <c r="I2775" s="276">
        <v>0</v>
      </c>
      <c r="J2775" s="276">
        <v>0</v>
      </c>
      <c r="K2775" s="276">
        <v>0</v>
      </c>
      <c r="L2775" s="276">
        <v>0</v>
      </c>
      <c r="M2775" s="276">
        <v>0</v>
      </c>
      <c r="N2775" s="276">
        <v>0</v>
      </c>
      <c r="O2775" s="276">
        <v>0</v>
      </c>
      <c r="P2775" s="276">
        <v>0</v>
      </c>
      <c r="Q2775" s="276">
        <v>0</v>
      </c>
      <c r="R2775" s="276">
        <v>0</v>
      </c>
      <c r="S2775" s="276">
        <v>2</v>
      </c>
      <c r="T2775" s="276">
        <v>0</v>
      </c>
      <c r="U2775" s="276">
        <v>0</v>
      </c>
      <c r="V2775" s="1044">
        <v>0</v>
      </c>
      <c r="W2775" s="276">
        <v>0</v>
      </c>
      <c r="X2775" s="276">
        <v>0</v>
      </c>
      <c r="Y2775" s="276">
        <v>0</v>
      </c>
      <c r="Z2775" s="276">
        <v>0</v>
      </c>
      <c r="AA2775" s="276">
        <v>0</v>
      </c>
      <c r="AB2775" s="276">
        <v>0</v>
      </c>
      <c r="AC2775" s="276">
        <v>0</v>
      </c>
      <c r="AD2775" s="448"/>
    </row>
    <row r="2776" spans="1:30" ht="20.399999999999999" customHeight="1">
      <c r="A2776" s="794"/>
      <c r="B2776" s="670" t="s">
        <v>4104</v>
      </c>
      <c r="C2776" s="276">
        <v>0</v>
      </c>
      <c r="D2776" s="276">
        <v>0</v>
      </c>
      <c r="E2776" s="276">
        <v>0</v>
      </c>
      <c r="F2776" s="276">
        <v>0</v>
      </c>
      <c r="G2776" s="1043">
        <v>0</v>
      </c>
      <c r="H2776" s="276">
        <v>0</v>
      </c>
      <c r="I2776" s="276">
        <v>0</v>
      </c>
      <c r="J2776" s="276">
        <v>0</v>
      </c>
      <c r="K2776" s="276">
        <v>0</v>
      </c>
      <c r="L2776" s="276">
        <v>0</v>
      </c>
      <c r="M2776" s="276">
        <v>0</v>
      </c>
      <c r="N2776" s="276">
        <v>0</v>
      </c>
      <c r="O2776" s="276">
        <v>0</v>
      </c>
      <c r="P2776" s="276">
        <v>0</v>
      </c>
      <c r="Q2776" s="276">
        <v>0</v>
      </c>
      <c r="R2776" s="276">
        <v>0</v>
      </c>
      <c r="S2776" s="276">
        <v>0</v>
      </c>
      <c r="T2776" s="276">
        <v>0</v>
      </c>
      <c r="U2776" s="276">
        <v>0</v>
      </c>
      <c r="V2776" s="1044">
        <v>0</v>
      </c>
      <c r="W2776" s="276">
        <v>0</v>
      </c>
      <c r="X2776" s="276">
        <v>0</v>
      </c>
      <c r="Y2776" s="276">
        <v>0</v>
      </c>
      <c r="Z2776" s="276">
        <v>0</v>
      </c>
      <c r="AA2776" s="276">
        <v>0</v>
      </c>
      <c r="AB2776" s="276">
        <v>0</v>
      </c>
      <c r="AC2776" s="276">
        <v>0</v>
      </c>
      <c r="AD2776" s="448"/>
    </row>
    <row r="2777" spans="1:30" ht="20.399999999999999" customHeight="1">
      <c r="A2777" s="407"/>
      <c r="B2777" s="407"/>
      <c r="C2777" s="407"/>
      <c r="D2777" s="407"/>
      <c r="E2777" s="407"/>
      <c r="F2777" s="407"/>
      <c r="G2777" s="407"/>
      <c r="H2777" s="407"/>
      <c r="I2777" s="407"/>
      <c r="J2777" s="407"/>
      <c r="K2777" s="407"/>
      <c r="L2777" s="407"/>
      <c r="M2777" s="407"/>
      <c r="N2777" s="407"/>
      <c r="O2777" s="407"/>
      <c r="P2777" s="407"/>
      <c r="Q2777" s="407"/>
      <c r="R2777" s="407"/>
      <c r="S2777" s="407"/>
      <c r="T2777" s="407"/>
      <c r="U2777" s="407"/>
      <c r="V2777" s="407"/>
      <c r="W2777" s="407"/>
      <c r="X2777" s="407"/>
      <c r="Y2777" s="407"/>
      <c r="Z2777" s="407"/>
      <c r="AA2777" s="407"/>
      <c r="AB2777" s="407"/>
      <c r="AC2777" s="407"/>
      <c r="AD2777" s="448"/>
    </row>
    <row r="2778" spans="1:30" ht="20.399999999999999" customHeight="1">
      <c r="A2778" s="796" t="s">
        <v>2625</v>
      </c>
      <c r="B2778" s="669" t="s">
        <v>2624</v>
      </c>
      <c r="C2778" s="275">
        <v>2</v>
      </c>
      <c r="D2778" s="275">
        <v>2</v>
      </c>
      <c r="E2778" s="275">
        <v>0</v>
      </c>
      <c r="F2778" s="275">
        <v>0</v>
      </c>
      <c r="G2778" s="1041">
        <v>100</v>
      </c>
      <c r="H2778" s="275">
        <v>0</v>
      </c>
      <c r="I2778" s="275">
        <v>0</v>
      </c>
      <c r="J2778" s="275">
        <v>0</v>
      </c>
      <c r="K2778" s="275">
        <v>0</v>
      </c>
      <c r="L2778" s="275">
        <v>0</v>
      </c>
      <c r="M2778" s="275">
        <v>0</v>
      </c>
      <c r="N2778" s="275">
        <v>0</v>
      </c>
      <c r="O2778" s="275">
        <v>0</v>
      </c>
      <c r="P2778" s="275">
        <v>0</v>
      </c>
      <c r="Q2778" s="275">
        <v>1</v>
      </c>
      <c r="R2778" s="275">
        <v>0</v>
      </c>
      <c r="S2778" s="275">
        <v>1</v>
      </c>
      <c r="T2778" s="275">
        <v>0</v>
      </c>
      <c r="U2778" s="275">
        <v>0</v>
      </c>
      <c r="V2778" s="1042">
        <v>0</v>
      </c>
      <c r="W2778" s="275">
        <v>0</v>
      </c>
      <c r="X2778" s="275">
        <v>0</v>
      </c>
      <c r="Y2778" s="275">
        <v>0</v>
      </c>
      <c r="Z2778" s="275">
        <v>0</v>
      </c>
      <c r="AA2778" s="275">
        <v>0</v>
      </c>
      <c r="AB2778" s="275">
        <v>0</v>
      </c>
      <c r="AC2778" s="275">
        <v>0</v>
      </c>
      <c r="AD2778" s="448"/>
    </row>
    <row r="2779" spans="1:30" ht="20.399999999999999" customHeight="1">
      <c r="A2779" s="794"/>
      <c r="B2779" s="670" t="s">
        <v>1468</v>
      </c>
      <c r="C2779" s="276">
        <v>0</v>
      </c>
      <c r="D2779" s="276">
        <v>0</v>
      </c>
      <c r="E2779" s="276">
        <v>0</v>
      </c>
      <c r="F2779" s="276">
        <v>0</v>
      </c>
      <c r="G2779" s="1043">
        <v>0</v>
      </c>
      <c r="H2779" s="276">
        <v>0</v>
      </c>
      <c r="I2779" s="276">
        <v>0</v>
      </c>
      <c r="J2779" s="276">
        <v>0</v>
      </c>
      <c r="K2779" s="276">
        <v>0</v>
      </c>
      <c r="L2779" s="276">
        <v>0</v>
      </c>
      <c r="M2779" s="276">
        <v>0</v>
      </c>
      <c r="N2779" s="276">
        <v>0</v>
      </c>
      <c r="O2779" s="276">
        <v>0</v>
      </c>
      <c r="P2779" s="276">
        <v>0</v>
      </c>
      <c r="Q2779" s="276">
        <v>0</v>
      </c>
      <c r="R2779" s="276">
        <v>0</v>
      </c>
      <c r="S2779" s="276">
        <v>0</v>
      </c>
      <c r="T2779" s="276">
        <v>0</v>
      </c>
      <c r="U2779" s="276">
        <v>0</v>
      </c>
      <c r="V2779" s="1044">
        <v>0</v>
      </c>
      <c r="W2779" s="276">
        <v>0</v>
      </c>
      <c r="X2779" s="276">
        <v>0</v>
      </c>
      <c r="Y2779" s="276">
        <v>0</v>
      </c>
      <c r="Z2779" s="276">
        <v>0</v>
      </c>
      <c r="AA2779" s="276">
        <v>0</v>
      </c>
      <c r="AB2779" s="276">
        <v>0</v>
      </c>
      <c r="AC2779" s="276">
        <v>0</v>
      </c>
      <c r="AD2779" s="448"/>
    </row>
    <row r="2780" spans="1:30" ht="20.399999999999999" customHeight="1">
      <c r="A2780" s="794"/>
      <c r="B2780" s="670" t="s">
        <v>1467</v>
      </c>
      <c r="C2780" s="276">
        <v>2</v>
      </c>
      <c r="D2780" s="276">
        <v>2</v>
      </c>
      <c r="E2780" s="276">
        <v>0</v>
      </c>
      <c r="F2780" s="276">
        <v>0</v>
      </c>
      <c r="G2780" s="1043">
        <v>100</v>
      </c>
      <c r="H2780" s="276">
        <v>0</v>
      </c>
      <c r="I2780" s="276">
        <v>0</v>
      </c>
      <c r="J2780" s="276">
        <v>0</v>
      </c>
      <c r="K2780" s="276">
        <v>0</v>
      </c>
      <c r="L2780" s="276">
        <v>0</v>
      </c>
      <c r="M2780" s="276">
        <v>0</v>
      </c>
      <c r="N2780" s="276">
        <v>0</v>
      </c>
      <c r="O2780" s="276">
        <v>0</v>
      </c>
      <c r="P2780" s="276">
        <v>0</v>
      </c>
      <c r="Q2780" s="276">
        <v>1</v>
      </c>
      <c r="R2780" s="276">
        <v>0</v>
      </c>
      <c r="S2780" s="276">
        <v>1</v>
      </c>
      <c r="T2780" s="276">
        <v>0</v>
      </c>
      <c r="U2780" s="276">
        <v>0</v>
      </c>
      <c r="V2780" s="1044">
        <v>0</v>
      </c>
      <c r="W2780" s="276">
        <v>0</v>
      </c>
      <c r="X2780" s="276">
        <v>0</v>
      </c>
      <c r="Y2780" s="276">
        <v>0</v>
      </c>
      <c r="Z2780" s="276">
        <v>0</v>
      </c>
      <c r="AA2780" s="276">
        <v>0</v>
      </c>
      <c r="AB2780" s="276">
        <v>0</v>
      </c>
      <c r="AC2780" s="276">
        <v>0</v>
      </c>
      <c r="AD2780" s="448"/>
    </row>
    <row r="2781" spans="1:30" ht="20.399999999999999" customHeight="1">
      <c r="A2781" s="794"/>
      <c r="B2781" s="670" t="s">
        <v>4104</v>
      </c>
      <c r="C2781" s="276">
        <v>0</v>
      </c>
      <c r="D2781" s="276">
        <v>0</v>
      </c>
      <c r="E2781" s="276">
        <v>0</v>
      </c>
      <c r="F2781" s="276">
        <v>0</v>
      </c>
      <c r="G2781" s="1043">
        <v>0</v>
      </c>
      <c r="H2781" s="276">
        <v>0</v>
      </c>
      <c r="I2781" s="276">
        <v>0</v>
      </c>
      <c r="J2781" s="276">
        <v>0</v>
      </c>
      <c r="K2781" s="276">
        <v>0</v>
      </c>
      <c r="L2781" s="276">
        <v>0</v>
      </c>
      <c r="M2781" s="276">
        <v>0</v>
      </c>
      <c r="N2781" s="276">
        <v>0</v>
      </c>
      <c r="O2781" s="276">
        <v>0</v>
      </c>
      <c r="P2781" s="276">
        <v>0</v>
      </c>
      <c r="Q2781" s="276">
        <v>0</v>
      </c>
      <c r="R2781" s="276">
        <v>0</v>
      </c>
      <c r="S2781" s="276">
        <v>0</v>
      </c>
      <c r="T2781" s="276">
        <v>0</v>
      </c>
      <c r="U2781" s="276">
        <v>0</v>
      </c>
      <c r="V2781" s="1044">
        <v>0</v>
      </c>
      <c r="W2781" s="276">
        <v>0</v>
      </c>
      <c r="X2781" s="276">
        <v>0</v>
      </c>
      <c r="Y2781" s="276">
        <v>0</v>
      </c>
      <c r="Z2781" s="276">
        <v>0</v>
      </c>
      <c r="AA2781" s="276">
        <v>0</v>
      </c>
      <c r="AB2781" s="276">
        <v>0</v>
      </c>
      <c r="AC2781" s="276">
        <v>0</v>
      </c>
      <c r="AD2781" s="448"/>
    </row>
    <row r="2782" spans="1:30" ht="20.399999999999999" customHeight="1">
      <c r="A2782" s="407"/>
      <c r="B2782" s="407"/>
      <c r="C2782" s="407"/>
      <c r="D2782" s="407"/>
      <c r="E2782" s="407"/>
      <c r="F2782" s="407"/>
      <c r="G2782" s="407"/>
      <c r="H2782" s="407"/>
      <c r="I2782" s="407"/>
      <c r="J2782" s="407"/>
      <c r="K2782" s="407"/>
      <c r="L2782" s="407"/>
      <c r="M2782" s="407"/>
      <c r="N2782" s="407"/>
      <c r="O2782" s="407"/>
      <c r="P2782" s="407"/>
      <c r="Q2782" s="407"/>
      <c r="R2782" s="407"/>
      <c r="S2782" s="407"/>
      <c r="T2782" s="407"/>
      <c r="U2782" s="407"/>
      <c r="V2782" s="407"/>
      <c r="W2782" s="407"/>
      <c r="X2782" s="407"/>
      <c r="Y2782" s="407"/>
      <c r="Z2782" s="407"/>
      <c r="AA2782" s="407"/>
      <c r="AB2782" s="407"/>
      <c r="AC2782" s="407"/>
      <c r="AD2782" s="448"/>
    </row>
    <row r="2783" spans="1:30" ht="20.399999999999999" customHeight="1">
      <c r="A2783" s="796" t="s">
        <v>2623</v>
      </c>
      <c r="B2783" s="669" t="s">
        <v>2622</v>
      </c>
      <c r="C2783" s="275">
        <v>1</v>
      </c>
      <c r="D2783" s="275">
        <v>1</v>
      </c>
      <c r="E2783" s="275">
        <v>0</v>
      </c>
      <c r="F2783" s="275">
        <v>0</v>
      </c>
      <c r="G2783" s="1041">
        <v>100</v>
      </c>
      <c r="H2783" s="275">
        <v>0</v>
      </c>
      <c r="I2783" s="275">
        <v>0</v>
      </c>
      <c r="J2783" s="275">
        <v>0</v>
      </c>
      <c r="K2783" s="275">
        <v>0</v>
      </c>
      <c r="L2783" s="275">
        <v>0</v>
      </c>
      <c r="M2783" s="275">
        <v>0</v>
      </c>
      <c r="N2783" s="275">
        <v>0</v>
      </c>
      <c r="O2783" s="275">
        <v>0</v>
      </c>
      <c r="P2783" s="275">
        <v>0</v>
      </c>
      <c r="Q2783" s="275">
        <v>0</v>
      </c>
      <c r="R2783" s="275">
        <v>1</v>
      </c>
      <c r="S2783" s="275">
        <v>0</v>
      </c>
      <c r="T2783" s="275">
        <v>0</v>
      </c>
      <c r="U2783" s="275">
        <v>0</v>
      </c>
      <c r="V2783" s="1042">
        <v>0</v>
      </c>
      <c r="W2783" s="275">
        <v>0</v>
      </c>
      <c r="X2783" s="275">
        <v>0</v>
      </c>
      <c r="Y2783" s="275">
        <v>0</v>
      </c>
      <c r="Z2783" s="275">
        <v>0</v>
      </c>
      <c r="AA2783" s="275">
        <v>0</v>
      </c>
      <c r="AB2783" s="275">
        <v>0</v>
      </c>
      <c r="AC2783" s="275">
        <v>0</v>
      </c>
      <c r="AD2783" s="448"/>
    </row>
    <row r="2784" spans="1:30" ht="20.399999999999999" customHeight="1">
      <c r="A2784" s="794"/>
      <c r="B2784" s="670" t="s">
        <v>1468</v>
      </c>
      <c r="C2784" s="276">
        <v>0</v>
      </c>
      <c r="D2784" s="276">
        <v>0</v>
      </c>
      <c r="E2784" s="276">
        <v>0</v>
      </c>
      <c r="F2784" s="276">
        <v>0</v>
      </c>
      <c r="G2784" s="1043">
        <v>0</v>
      </c>
      <c r="H2784" s="276">
        <v>0</v>
      </c>
      <c r="I2784" s="276">
        <v>0</v>
      </c>
      <c r="J2784" s="276">
        <v>0</v>
      </c>
      <c r="K2784" s="276">
        <v>0</v>
      </c>
      <c r="L2784" s="276">
        <v>0</v>
      </c>
      <c r="M2784" s="276">
        <v>0</v>
      </c>
      <c r="N2784" s="276">
        <v>0</v>
      </c>
      <c r="O2784" s="276">
        <v>0</v>
      </c>
      <c r="P2784" s="276">
        <v>0</v>
      </c>
      <c r="Q2784" s="276">
        <v>0</v>
      </c>
      <c r="R2784" s="276">
        <v>0</v>
      </c>
      <c r="S2784" s="276">
        <v>0</v>
      </c>
      <c r="T2784" s="276">
        <v>0</v>
      </c>
      <c r="U2784" s="276">
        <v>0</v>
      </c>
      <c r="V2784" s="1044">
        <v>0</v>
      </c>
      <c r="W2784" s="276">
        <v>0</v>
      </c>
      <c r="X2784" s="276">
        <v>0</v>
      </c>
      <c r="Y2784" s="276">
        <v>0</v>
      </c>
      <c r="Z2784" s="276">
        <v>0</v>
      </c>
      <c r="AA2784" s="276">
        <v>0</v>
      </c>
      <c r="AB2784" s="276">
        <v>0</v>
      </c>
      <c r="AC2784" s="276">
        <v>0</v>
      </c>
      <c r="AD2784" s="448"/>
    </row>
    <row r="2785" spans="1:30" ht="20.399999999999999" customHeight="1">
      <c r="A2785" s="794"/>
      <c r="B2785" s="670" t="s">
        <v>1467</v>
      </c>
      <c r="C2785" s="276">
        <v>1</v>
      </c>
      <c r="D2785" s="276">
        <v>1</v>
      </c>
      <c r="E2785" s="276">
        <v>0</v>
      </c>
      <c r="F2785" s="276">
        <v>0</v>
      </c>
      <c r="G2785" s="1043">
        <v>100</v>
      </c>
      <c r="H2785" s="276">
        <v>0</v>
      </c>
      <c r="I2785" s="276">
        <v>0</v>
      </c>
      <c r="J2785" s="276">
        <v>0</v>
      </c>
      <c r="K2785" s="276">
        <v>0</v>
      </c>
      <c r="L2785" s="276">
        <v>0</v>
      </c>
      <c r="M2785" s="276">
        <v>0</v>
      </c>
      <c r="N2785" s="276">
        <v>0</v>
      </c>
      <c r="O2785" s="276">
        <v>0</v>
      </c>
      <c r="P2785" s="276">
        <v>0</v>
      </c>
      <c r="Q2785" s="276">
        <v>0</v>
      </c>
      <c r="R2785" s="276">
        <v>1</v>
      </c>
      <c r="S2785" s="276">
        <v>0</v>
      </c>
      <c r="T2785" s="276">
        <v>0</v>
      </c>
      <c r="U2785" s="276">
        <v>0</v>
      </c>
      <c r="V2785" s="1044">
        <v>0</v>
      </c>
      <c r="W2785" s="276">
        <v>0</v>
      </c>
      <c r="X2785" s="276">
        <v>0</v>
      </c>
      <c r="Y2785" s="276">
        <v>0</v>
      </c>
      <c r="Z2785" s="276">
        <v>0</v>
      </c>
      <c r="AA2785" s="276">
        <v>0</v>
      </c>
      <c r="AB2785" s="276">
        <v>0</v>
      </c>
      <c r="AC2785" s="276">
        <v>0</v>
      </c>
      <c r="AD2785" s="448"/>
    </row>
    <row r="2786" spans="1:30" ht="20.399999999999999" customHeight="1">
      <c r="A2786" s="794"/>
      <c r="B2786" s="670" t="s">
        <v>4104</v>
      </c>
      <c r="C2786" s="276">
        <v>0</v>
      </c>
      <c r="D2786" s="276">
        <v>0</v>
      </c>
      <c r="E2786" s="276">
        <v>0</v>
      </c>
      <c r="F2786" s="276">
        <v>0</v>
      </c>
      <c r="G2786" s="1043">
        <v>0</v>
      </c>
      <c r="H2786" s="276">
        <v>0</v>
      </c>
      <c r="I2786" s="276">
        <v>0</v>
      </c>
      <c r="J2786" s="276">
        <v>0</v>
      </c>
      <c r="K2786" s="276">
        <v>0</v>
      </c>
      <c r="L2786" s="276">
        <v>0</v>
      </c>
      <c r="M2786" s="276">
        <v>0</v>
      </c>
      <c r="N2786" s="276">
        <v>0</v>
      </c>
      <c r="O2786" s="276">
        <v>0</v>
      </c>
      <c r="P2786" s="276">
        <v>0</v>
      </c>
      <c r="Q2786" s="276">
        <v>0</v>
      </c>
      <c r="R2786" s="276">
        <v>0</v>
      </c>
      <c r="S2786" s="276">
        <v>0</v>
      </c>
      <c r="T2786" s="276">
        <v>0</v>
      </c>
      <c r="U2786" s="276">
        <v>0</v>
      </c>
      <c r="V2786" s="1044">
        <v>0</v>
      </c>
      <c r="W2786" s="276">
        <v>0</v>
      </c>
      <c r="X2786" s="276">
        <v>0</v>
      </c>
      <c r="Y2786" s="276">
        <v>0</v>
      </c>
      <c r="Z2786" s="276">
        <v>0</v>
      </c>
      <c r="AA2786" s="276">
        <v>0</v>
      </c>
      <c r="AB2786" s="276">
        <v>0</v>
      </c>
      <c r="AC2786" s="276">
        <v>0</v>
      </c>
      <c r="AD2786" s="448"/>
    </row>
    <row r="2787" spans="1:30" ht="20.399999999999999" customHeight="1">
      <c r="A2787" s="407"/>
      <c r="B2787" s="407"/>
      <c r="C2787" s="407"/>
      <c r="D2787" s="407"/>
      <c r="E2787" s="407"/>
      <c r="F2787" s="407"/>
      <c r="G2787" s="407"/>
      <c r="H2787" s="407"/>
      <c r="I2787" s="407"/>
      <c r="J2787" s="407"/>
      <c r="K2787" s="407"/>
      <c r="L2787" s="407"/>
      <c r="M2787" s="407"/>
      <c r="N2787" s="407"/>
      <c r="O2787" s="407"/>
      <c r="P2787" s="407"/>
      <c r="Q2787" s="407"/>
      <c r="R2787" s="407"/>
      <c r="S2787" s="407"/>
      <c r="T2787" s="407"/>
      <c r="U2787" s="407"/>
      <c r="V2787" s="407"/>
      <c r="W2787" s="407"/>
      <c r="X2787" s="407"/>
      <c r="Y2787" s="407"/>
      <c r="Z2787" s="407"/>
      <c r="AA2787" s="407"/>
      <c r="AB2787" s="407"/>
      <c r="AC2787" s="407"/>
      <c r="AD2787" s="448"/>
    </row>
    <row r="2788" spans="1:30" ht="20.399999999999999" customHeight="1">
      <c r="A2788" s="796" t="s">
        <v>2621</v>
      </c>
      <c r="B2788" s="669" t="s">
        <v>2620</v>
      </c>
      <c r="C2788" s="275">
        <v>14</v>
      </c>
      <c r="D2788" s="275">
        <v>14</v>
      </c>
      <c r="E2788" s="275">
        <v>0</v>
      </c>
      <c r="F2788" s="275">
        <v>0</v>
      </c>
      <c r="G2788" s="1041">
        <v>100</v>
      </c>
      <c r="H2788" s="275">
        <v>0</v>
      </c>
      <c r="I2788" s="275">
        <v>0</v>
      </c>
      <c r="J2788" s="275">
        <v>0</v>
      </c>
      <c r="K2788" s="275">
        <v>0</v>
      </c>
      <c r="L2788" s="275">
        <v>0</v>
      </c>
      <c r="M2788" s="275">
        <v>0</v>
      </c>
      <c r="N2788" s="275">
        <v>0</v>
      </c>
      <c r="O2788" s="275">
        <v>3</v>
      </c>
      <c r="P2788" s="275">
        <v>2</v>
      </c>
      <c r="Q2788" s="275">
        <v>3</v>
      </c>
      <c r="R2788" s="275">
        <v>2</v>
      </c>
      <c r="S2788" s="275">
        <v>3</v>
      </c>
      <c r="T2788" s="275">
        <v>1</v>
      </c>
      <c r="U2788" s="275">
        <v>0</v>
      </c>
      <c r="V2788" s="1042">
        <v>0</v>
      </c>
      <c r="W2788" s="275">
        <v>0</v>
      </c>
      <c r="X2788" s="275">
        <v>0</v>
      </c>
      <c r="Y2788" s="275">
        <v>0</v>
      </c>
      <c r="Z2788" s="275">
        <v>0</v>
      </c>
      <c r="AA2788" s="275">
        <v>0</v>
      </c>
      <c r="AB2788" s="275">
        <v>0</v>
      </c>
      <c r="AC2788" s="275">
        <v>0</v>
      </c>
      <c r="AD2788" s="448"/>
    </row>
    <row r="2789" spans="1:30" ht="20.399999999999999" customHeight="1">
      <c r="A2789" s="669"/>
      <c r="B2789" s="669" t="s">
        <v>2619</v>
      </c>
      <c r="C2789" s="797"/>
      <c r="D2789" s="797"/>
      <c r="E2789" s="797"/>
      <c r="F2789" s="797"/>
      <c r="G2789" s="797"/>
      <c r="H2789" s="797"/>
      <c r="I2789" s="797"/>
      <c r="J2789" s="797"/>
      <c r="K2789" s="797"/>
      <c r="L2789" s="797"/>
      <c r="M2789" s="797"/>
      <c r="N2789" s="797"/>
      <c r="O2789" s="797"/>
      <c r="P2789" s="797"/>
      <c r="Q2789" s="797"/>
      <c r="R2789" s="797"/>
      <c r="S2789" s="797"/>
      <c r="T2789" s="797"/>
      <c r="U2789" s="797"/>
      <c r="V2789" s="797"/>
      <c r="W2789" s="797"/>
      <c r="X2789" s="797"/>
      <c r="Y2789" s="797"/>
      <c r="Z2789" s="797"/>
      <c r="AA2789" s="797"/>
      <c r="AB2789" s="797"/>
      <c r="AC2789" s="797"/>
      <c r="AD2789" s="448"/>
    </row>
    <row r="2790" spans="1:30" ht="20.399999999999999" customHeight="1">
      <c r="A2790" s="794"/>
      <c r="B2790" s="670" t="s">
        <v>1468</v>
      </c>
      <c r="C2790" s="276">
        <v>0</v>
      </c>
      <c r="D2790" s="276">
        <v>0</v>
      </c>
      <c r="E2790" s="276">
        <v>0</v>
      </c>
      <c r="F2790" s="276">
        <v>0</v>
      </c>
      <c r="G2790" s="1043">
        <v>0</v>
      </c>
      <c r="H2790" s="276">
        <v>0</v>
      </c>
      <c r="I2790" s="276">
        <v>0</v>
      </c>
      <c r="J2790" s="276">
        <v>0</v>
      </c>
      <c r="K2790" s="276">
        <v>0</v>
      </c>
      <c r="L2790" s="276">
        <v>0</v>
      </c>
      <c r="M2790" s="276">
        <v>0</v>
      </c>
      <c r="N2790" s="276">
        <v>0</v>
      </c>
      <c r="O2790" s="276">
        <v>0</v>
      </c>
      <c r="P2790" s="276">
        <v>0</v>
      </c>
      <c r="Q2790" s="276">
        <v>0</v>
      </c>
      <c r="R2790" s="276">
        <v>0</v>
      </c>
      <c r="S2790" s="276">
        <v>0</v>
      </c>
      <c r="T2790" s="276">
        <v>0</v>
      </c>
      <c r="U2790" s="276">
        <v>0</v>
      </c>
      <c r="V2790" s="1044">
        <v>0</v>
      </c>
      <c r="W2790" s="276">
        <v>0</v>
      </c>
      <c r="X2790" s="276">
        <v>0</v>
      </c>
      <c r="Y2790" s="276">
        <v>0</v>
      </c>
      <c r="Z2790" s="276">
        <v>0</v>
      </c>
      <c r="AA2790" s="276">
        <v>0</v>
      </c>
      <c r="AB2790" s="276">
        <v>0</v>
      </c>
      <c r="AC2790" s="276">
        <v>0</v>
      </c>
      <c r="AD2790" s="448"/>
    </row>
    <row r="2791" spans="1:30" ht="20.399999999999999" customHeight="1">
      <c r="A2791" s="794"/>
      <c r="B2791" s="670" t="s">
        <v>1467</v>
      </c>
      <c r="C2791" s="276">
        <v>14</v>
      </c>
      <c r="D2791" s="276">
        <v>14</v>
      </c>
      <c r="E2791" s="276">
        <v>0</v>
      </c>
      <c r="F2791" s="276">
        <v>0</v>
      </c>
      <c r="G2791" s="1043">
        <v>100</v>
      </c>
      <c r="H2791" s="276">
        <v>0</v>
      </c>
      <c r="I2791" s="276">
        <v>0</v>
      </c>
      <c r="J2791" s="276">
        <v>0</v>
      </c>
      <c r="K2791" s="276">
        <v>0</v>
      </c>
      <c r="L2791" s="276">
        <v>0</v>
      </c>
      <c r="M2791" s="276">
        <v>0</v>
      </c>
      <c r="N2791" s="276">
        <v>0</v>
      </c>
      <c r="O2791" s="276">
        <v>3</v>
      </c>
      <c r="P2791" s="276">
        <v>2</v>
      </c>
      <c r="Q2791" s="276">
        <v>3</v>
      </c>
      <c r="R2791" s="276">
        <v>2</v>
      </c>
      <c r="S2791" s="276">
        <v>3</v>
      </c>
      <c r="T2791" s="276">
        <v>1</v>
      </c>
      <c r="U2791" s="276">
        <v>0</v>
      </c>
      <c r="V2791" s="1044">
        <v>0</v>
      </c>
      <c r="W2791" s="276">
        <v>0</v>
      </c>
      <c r="X2791" s="276">
        <v>0</v>
      </c>
      <c r="Y2791" s="276">
        <v>0</v>
      </c>
      <c r="Z2791" s="276">
        <v>0</v>
      </c>
      <c r="AA2791" s="276">
        <v>0</v>
      </c>
      <c r="AB2791" s="276">
        <v>0</v>
      </c>
      <c r="AC2791" s="276">
        <v>0</v>
      </c>
      <c r="AD2791" s="448"/>
    </row>
    <row r="2792" spans="1:30" ht="20.399999999999999" customHeight="1">
      <c r="A2792" s="794"/>
      <c r="B2792" s="670" t="s">
        <v>4104</v>
      </c>
      <c r="C2792" s="276">
        <v>0</v>
      </c>
      <c r="D2792" s="276">
        <v>0</v>
      </c>
      <c r="E2792" s="276">
        <v>0</v>
      </c>
      <c r="F2792" s="276">
        <v>0</v>
      </c>
      <c r="G2792" s="1043">
        <v>0</v>
      </c>
      <c r="H2792" s="276">
        <v>0</v>
      </c>
      <c r="I2792" s="276">
        <v>0</v>
      </c>
      <c r="J2792" s="276">
        <v>0</v>
      </c>
      <c r="K2792" s="276">
        <v>0</v>
      </c>
      <c r="L2792" s="276">
        <v>0</v>
      </c>
      <c r="M2792" s="276">
        <v>0</v>
      </c>
      <c r="N2792" s="276">
        <v>0</v>
      </c>
      <c r="O2792" s="276">
        <v>0</v>
      </c>
      <c r="P2792" s="276">
        <v>0</v>
      </c>
      <c r="Q2792" s="276">
        <v>0</v>
      </c>
      <c r="R2792" s="276">
        <v>0</v>
      </c>
      <c r="S2792" s="276">
        <v>0</v>
      </c>
      <c r="T2792" s="276">
        <v>0</v>
      </c>
      <c r="U2792" s="276">
        <v>0</v>
      </c>
      <c r="V2792" s="1044">
        <v>0</v>
      </c>
      <c r="W2792" s="276">
        <v>0</v>
      </c>
      <c r="X2792" s="276">
        <v>0</v>
      </c>
      <c r="Y2792" s="276">
        <v>0</v>
      </c>
      <c r="Z2792" s="276">
        <v>0</v>
      </c>
      <c r="AA2792" s="276">
        <v>0</v>
      </c>
      <c r="AB2792" s="276">
        <v>0</v>
      </c>
      <c r="AC2792" s="276">
        <v>0</v>
      </c>
      <c r="AD2792" s="448"/>
    </row>
    <row r="2793" spans="1:30" ht="20.399999999999999" customHeight="1">
      <c r="A2793" s="407"/>
      <c r="B2793" s="407"/>
      <c r="C2793" s="407"/>
      <c r="D2793" s="407"/>
      <c r="E2793" s="407"/>
      <c r="F2793" s="407"/>
      <c r="G2793" s="407"/>
      <c r="H2793" s="407"/>
      <c r="I2793" s="407"/>
      <c r="J2793" s="407"/>
      <c r="K2793" s="407"/>
      <c r="L2793" s="407"/>
      <c r="M2793" s="407"/>
      <c r="N2793" s="407"/>
      <c r="O2793" s="407"/>
      <c r="P2793" s="407"/>
      <c r="Q2793" s="407"/>
      <c r="R2793" s="407"/>
      <c r="S2793" s="407"/>
      <c r="T2793" s="407"/>
      <c r="U2793" s="407"/>
      <c r="V2793" s="407"/>
      <c r="W2793" s="407"/>
      <c r="X2793" s="407"/>
      <c r="Y2793" s="407"/>
      <c r="Z2793" s="407"/>
      <c r="AA2793" s="407"/>
      <c r="AB2793" s="407"/>
      <c r="AC2793" s="407"/>
      <c r="AD2793" s="448"/>
    </row>
    <row r="2794" spans="1:30" ht="20.399999999999999" customHeight="1">
      <c r="A2794" s="796" t="s">
        <v>2618</v>
      </c>
      <c r="B2794" s="669" t="s">
        <v>2617</v>
      </c>
      <c r="C2794" s="275">
        <v>2</v>
      </c>
      <c r="D2794" s="275">
        <v>2</v>
      </c>
      <c r="E2794" s="275">
        <v>0</v>
      </c>
      <c r="F2794" s="275">
        <v>0</v>
      </c>
      <c r="G2794" s="1041">
        <v>100</v>
      </c>
      <c r="H2794" s="275">
        <v>0</v>
      </c>
      <c r="I2794" s="275">
        <v>0</v>
      </c>
      <c r="J2794" s="275">
        <v>0</v>
      </c>
      <c r="K2794" s="275">
        <v>0</v>
      </c>
      <c r="L2794" s="275">
        <v>0</v>
      </c>
      <c r="M2794" s="275">
        <v>0</v>
      </c>
      <c r="N2794" s="275">
        <v>0</v>
      </c>
      <c r="O2794" s="275">
        <v>0</v>
      </c>
      <c r="P2794" s="275">
        <v>1</v>
      </c>
      <c r="Q2794" s="275">
        <v>1</v>
      </c>
      <c r="R2794" s="275">
        <v>0</v>
      </c>
      <c r="S2794" s="275">
        <v>0</v>
      </c>
      <c r="T2794" s="275">
        <v>0</v>
      </c>
      <c r="U2794" s="275">
        <v>0</v>
      </c>
      <c r="V2794" s="1042">
        <v>0</v>
      </c>
      <c r="W2794" s="275">
        <v>0</v>
      </c>
      <c r="X2794" s="275">
        <v>0</v>
      </c>
      <c r="Y2794" s="275">
        <v>0</v>
      </c>
      <c r="Z2794" s="275">
        <v>0</v>
      </c>
      <c r="AA2794" s="275">
        <v>0</v>
      </c>
      <c r="AB2794" s="275">
        <v>0</v>
      </c>
      <c r="AC2794" s="275">
        <v>0</v>
      </c>
      <c r="AD2794" s="448"/>
    </row>
    <row r="2795" spans="1:30" ht="20.399999999999999" customHeight="1">
      <c r="A2795" s="669"/>
      <c r="B2795" s="669" t="s">
        <v>2616</v>
      </c>
      <c r="C2795" s="797"/>
      <c r="D2795" s="797"/>
      <c r="E2795" s="797"/>
      <c r="F2795" s="797"/>
      <c r="G2795" s="797"/>
      <c r="H2795" s="797"/>
      <c r="I2795" s="797"/>
      <c r="J2795" s="797"/>
      <c r="K2795" s="797"/>
      <c r="L2795" s="797"/>
      <c r="M2795" s="797"/>
      <c r="N2795" s="797"/>
      <c r="O2795" s="797"/>
      <c r="P2795" s="797"/>
      <c r="Q2795" s="797"/>
      <c r="R2795" s="797"/>
      <c r="S2795" s="797"/>
      <c r="T2795" s="797"/>
      <c r="U2795" s="797"/>
      <c r="V2795" s="797"/>
      <c r="W2795" s="797"/>
      <c r="X2795" s="797"/>
      <c r="Y2795" s="797"/>
      <c r="Z2795" s="797"/>
      <c r="AA2795" s="797"/>
      <c r="AB2795" s="797"/>
      <c r="AC2795" s="797"/>
      <c r="AD2795" s="448"/>
    </row>
    <row r="2796" spans="1:30" ht="20.399999999999999" customHeight="1">
      <c r="A2796" s="794"/>
      <c r="B2796" s="670" t="s">
        <v>1468</v>
      </c>
      <c r="C2796" s="276">
        <v>0</v>
      </c>
      <c r="D2796" s="276">
        <v>0</v>
      </c>
      <c r="E2796" s="276">
        <v>0</v>
      </c>
      <c r="F2796" s="276">
        <v>0</v>
      </c>
      <c r="G2796" s="1043">
        <v>0</v>
      </c>
      <c r="H2796" s="276">
        <v>0</v>
      </c>
      <c r="I2796" s="276">
        <v>0</v>
      </c>
      <c r="J2796" s="276">
        <v>0</v>
      </c>
      <c r="K2796" s="276">
        <v>0</v>
      </c>
      <c r="L2796" s="276">
        <v>0</v>
      </c>
      <c r="M2796" s="276">
        <v>0</v>
      </c>
      <c r="N2796" s="276">
        <v>0</v>
      </c>
      <c r="O2796" s="276">
        <v>0</v>
      </c>
      <c r="P2796" s="276">
        <v>0</v>
      </c>
      <c r="Q2796" s="276">
        <v>0</v>
      </c>
      <c r="R2796" s="276">
        <v>0</v>
      </c>
      <c r="S2796" s="276">
        <v>0</v>
      </c>
      <c r="T2796" s="276">
        <v>0</v>
      </c>
      <c r="U2796" s="276">
        <v>0</v>
      </c>
      <c r="V2796" s="1044">
        <v>0</v>
      </c>
      <c r="W2796" s="276">
        <v>0</v>
      </c>
      <c r="X2796" s="276">
        <v>0</v>
      </c>
      <c r="Y2796" s="276">
        <v>0</v>
      </c>
      <c r="Z2796" s="276">
        <v>0</v>
      </c>
      <c r="AA2796" s="276">
        <v>0</v>
      </c>
      <c r="AB2796" s="276">
        <v>0</v>
      </c>
      <c r="AC2796" s="276">
        <v>0</v>
      </c>
      <c r="AD2796" s="448"/>
    </row>
    <row r="2797" spans="1:30" ht="20.399999999999999" customHeight="1">
      <c r="A2797" s="794"/>
      <c r="B2797" s="670" t="s">
        <v>1467</v>
      </c>
      <c r="C2797" s="276">
        <v>2</v>
      </c>
      <c r="D2797" s="276">
        <v>2</v>
      </c>
      <c r="E2797" s="276">
        <v>0</v>
      </c>
      <c r="F2797" s="276">
        <v>0</v>
      </c>
      <c r="G2797" s="1043">
        <v>100</v>
      </c>
      <c r="H2797" s="276">
        <v>0</v>
      </c>
      <c r="I2797" s="276">
        <v>0</v>
      </c>
      <c r="J2797" s="276">
        <v>0</v>
      </c>
      <c r="K2797" s="276">
        <v>0</v>
      </c>
      <c r="L2797" s="276">
        <v>0</v>
      </c>
      <c r="M2797" s="276">
        <v>0</v>
      </c>
      <c r="N2797" s="276">
        <v>0</v>
      </c>
      <c r="O2797" s="276">
        <v>0</v>
      </c>
      <c r="P2797" s="276">
        <v>1</v>
      </c>
      <c r="Q2797" s="276">
        <v>1</v>
      </c>
      <c r="R2797" s="276">
        <v>0</v>
      </c>
      <c r="S2797" s="276">
        <v>0</v>
      </c>
      <c r="T2797" s="276">
        <v>0</v>
      </c>
      <c r="U2797" s="276">
        <v>0</v>
      </c>
      <c r="V2797" s="1044">
        <v>0</v>
      </c>
      <c r="W2797" s="276">
        <v>0</v>
      </c>
      <c r="X2797" s="276">
        <v>0</v>
      </c>
      <c r="Y2797" s="276">
        <v>0</v>
      </c>
      <c r="Z2797" s="276">
        <v>0</v>
      </c>
      <c r="AA2797" s="276">
        <v>0</v>
      </c>
      <c r="AB2797" s="276">
        <v>0</v>
      </c>
      <c r="AC2797" s="276">
        <v>0</v>
      </c>
      <c r="AD2797" s="448"/>
    </row>
    <row r="2798" spans="1:30" ht="20.399999999999999" customHeight="1">
      <c r="A2798" s="794"/>
      <c r="B2798" s="670" t="s">
        <v>4104</v>
      </c>
      <c r="C2798" s="276">
        <v>0</v>
      </c>
      <c r="D2798" s="276">
        <v>0</v>
      </c>
      <c r="E2798" s="276">
        <v>0</v>
      </c>
      <c r="F2798" s="276">
        <v>0</v>
      </c>
      <c r="G2798" s="1043">
        <v>0</v>
      </c>
      <c r="H2798" s="276">
        <v>0</v>
      </c>
      <c r="I2798" s="276">
        <v>0</v>
      </c>
      <c r="J2798" s="276">
        <v>0</v>
      </c>
      <c r="K2798" s="276">
        <v>0</v>
      </c>
      <c r="L2798" s="276">
        <v>0</v>
      </c>
      <c r="M2798" s="276">
        <v>0</v>
      </c>
      <c r="N2798" s="276">
        <v>0</v>
      </c>
      <c r="O2798" s="276">
        <v>0</v>
      </c>
      <c r="P2798" s="276">
        <v>0</v>
      </c>
      <c r="Q2798" s="276">
        <v>0</v>
      </c>
      <c r="R2798" s="276">
        <v>0</v>
      </c>
      <c r="S2798" s="276">
        <v>0</v>
      </c>
      <c r="T2798" s="276">
        <v>0</v>
      </c>
      <c r="U2798" s="276">
        <v>0</v>
      </c>
      <c r="V2798" s="1044">
        <v>0</v>
      </c>
      <c r="W2798" s="276">
        <v>0</v>
      </c>
      <c r="X2798" s="276">
        <v>0</v>
      </c>
      <c r="Y2798" s="276">
        <v>0</v>
      </c>
      <c r="Z2798" s="276">
        <v>0</v>
      </c>
      <c r="AA2798" s="276">
        <v>0</v>
      </c>
      <c r="AB2798" s="276">
        <v>0</v>
      </c>
      <c r="AC2798" s="276">
        <v>0</v>
      </c>
      <c r="AD2798" s="448"/>
    </row>
    <row r="2799" spans="1:30" ht="20.399999999999999" customHeight="1">
      <c r="A2799" s="407"/>
      <c r="B2799" s="407"/>
      <c r="C2799" s="407"/>
      <c r="D2799" s="407"/>
      <c r="E2799" s="407"/>
      <c r="F2799" s="407"/>
      <c r="G2799" s="407"/>
      <c r="H2799" s="407"/>
      <c r="I2799" s="407"/>
      <c r="J2799" s="407"/>
      <c r="K2799" s="407"/>
      <c r="L2799" s="407"/>
      <c r="M2799" s="407"/>
      <c r="N2799" s="407"/>
      <c r="O2799" s="407"/>
      <c r="P2799" s="407"/>
      <c r="Q2799" s="407"/>
      <c r="R2799" s="407"/>
      <c r="S2799" s="407"/>
      <c r="T2799" s="407"/>
      <c r="U2799" s="407"/>
      <c r="V2799" s="407"/>
      <c r="W2799" s="407"/>
      <c r="X2799" s="407"/>
      <c r="Y2799" s="407"/>
      <c r="Z2799" s="407"/>
      <c r="AA2799" s="407"/>
      <c r="AB2799" s="407"/>
      <c r="AC2799" s="407"/>
      <c r="AD2799" s="448"/>
    </row>
    <row r="2800" spans="1:30" ht="20.399999999999999" customHeight="1">
      <c r="A2800" s="796" t="s">
        <v>2615</v>
      </c>
      <c r="B2800" s="669" t="s">
        <v>2614</v>
      </c>
      <c r="C2800" s="275">
        <v>14</v>
      </c>
      <c r="D2800" s="275">
        <v>14</v>
      </c>
      <c r="E2800" s="275">
        <v>0</v>
      </c>
      <c r="F2800" s="275">
        <v>0</v>
      </c>
      <c r="G2800" s="1041">
        <v>100</v>
      </c>
      <c r="H2800" s="275">
        <v>0</v>
      </c>
      <c r="I2800" s="275">
        <v>0</v>
      </c>
      <c r="J2800" s="275">
        <v>0</v>
      </c>
      <c r="K2800" s="275">
        <v>0</v>
      </c>
      <c r="L2800" s="275">
        <v>0</v>
      </c>
      <c r="M2800" s="275">
        <v>0</v>
      </c>
      <c r="N2800" s="275">
        <v>0</v>
      </c>
      <c r="O2800" s="275">
        <v>0</v>
      </c>
      <c r="P2800" s="275">
        <v>4</v>
      </c>
      <c r="Q2800" s="275">
        <v>5</v>
      </c>
      <c r="R2800" s="275">
        <v>2</v>
      </c>
      <c r="S2800" s="275">
        <v>3</v>
      </c>
      <c r="T2800" s="275">
        <v>0</v>
      </c>
      <c r="U2800" s="275">
        <v>0</v>
      </c>
      <c r="V2800" s="1042">
        <v>0</v>
      </c>
      <c r="W2800" s="275">
        <v>0</v>
      </c>
      <c r="X2800" s="275">
        <v>0</v>
      </c>
      <c r="Y2800" s="275">
        <v>0</v>
      </c>
      <c r="Z2800" s="275">
        <v>0</v>
      </c>
      <c r="AA2800" s="275">
        <v>0</v>
      </c>
      <c r="AB2800" s="275">
        <v>0</v>
      </c>
      <c r="AC2800" s="275">
        <v>0</v>
      </c>
      <c r="AD2800" s="448"/>
    </row>
    <row r="2801" spans="1:30" ht="20.399999999999999" customHeight="1">
      <c r="A2801" s="669"/>
      <c r="B2801" s="669" t="s">
        <v>2613</v>
      </c>
      <c r="C2801" s="797"/>
      <c r="D2801" s="797"/>
      <c r="E2801" s="797"/>
      <c r="F2801" s="797"/>
      <c r="G2801" s="797"/>
      <c r="H2801" s="797"/>
      <c r="I2801" s="797"/>
      <c r="J2801" s="797"/>
      <c r="K2801" s="797"/>
      <c r="L2801" s="797"/>
      <c r="M2801" s="797"/>
      <c r="N2801" s="797"/>
      <c r="O2801" s="797"/>
      <c r="P2801" s="797"/>
      <c r="Q2801" s="797"/>
      <c r="R2801" s="797"/>
      <c r="S2801" s="797"/>
      <c r="T2801" s="797"/>
      <c r="U2801" s="797"/>
      <c r="V2801" s="797"/>
      <c r="W2801" s="797"/>
      <c r="X2801" s="797"/>
      <c r="Y2801" s="797"/>
      <c r="Z2801" s="797"/>
      <c r="AA2801" s="797"/>
      <c r="AB2801" s="797"/>
      <c r="AC2801" s="797"/>
      <c r="AD2801" s="448"/>
    </row>
    <row r="2802" spans="1:30" ht="20.399999999999999" customHeight="1">
      <c r="A2802" s="794"/>
      <c r="B2802" s="670" t="s">
        <v>1468</v>
      </c>
      <c r="C2802" s="276">
        <v>0</v>
      </c>
      <c r="D2802" s="276">
        <v>0</v>
      </c>
      <c r="E2802" s="276">
        <v>0</v>
      </c>
      <c r="F2802" s="276">
        <v>0</v>
      </c>
      <c r="G2802" s="1043">
        <v>0</v>
      </c>
      <c r="H2802" s="276">
        <v>0</v>
      </c>
      <c r="I2802" s="276">
        <v>0</v>
      </c>
      <c r="J2802" s="276">
        <v>0</v>
      </c>
      <c r="K2802" s="276">
        <v>0</v>
      </c>
      <c r="L2802" s="276">
        <v>0</v>
      </c>
      <c r="M2802" s="276">
        <v>0</v>
      </c>
      <c r="N2802" s="276">
        <v>0</v>
      </c>
      <c r="O2802" s="276">
        <v>0</v>
      </c>
      <c r="P2802" s="276">
        <v>0</v>
      </c>
      <c r="Q2802" s="276">
        <v>0</v>
      </c>
      <c r="R2802" s="276">
        <v>0</v>
      </c>
      <c r="S2802" s="276">
        <v>0</v>
      </c>
      <c r="T2802" s="276">
        <v>0</v>
      </c>
      <c r="U2802" s="276">
        <v>0</v>
      </c>
      <c r="V2802" s="1044">
        <v>0</v>
      </c>
      <c r="W2802" s="276">
        <v>0</v>
      </c>
      <c r="X2802" s="276">
        <v>0</v>
      </c>
      <c r="Y2802" s="276">
        <v>0</v>
      </c>
      <c r="Z2802" s="276">
        <v>0</v>
      </c>
      <c r="AA2802" s="276">
        <v>0</v>
      </c>
      <c r="AB2802" s="276">
        <v>0</v>
      </c>
      <c r="AC2802" s="276">
        <v>0</v>
      </c>
      <c r="AD2802" s="448"/>
    </row>
    <row r="2803" spans="1:30" ht="20.399999999999999" customHeight="1">
      <c r="A2803" s="794"/>
      <c r="B2803" s="670" t="s">
        <v>1467</v>
      </c>
      <c r="C2803" s="276">
        <v>14</v>
      </c>
      <c r="D2803" s="276">
        <v>14</v>
      </c>
      <c r="E2803" s="276">
        <v>0</v>
      </c>
      <c r="F2803" s="276">
        <v>0</v>
      </c>
      <c r="G2803" s="1043">
        <v>100</v>
      </c>
      <c r="H2803" s="276">
        <v>0</v>
      </c>
      <c r="I2803" s="276">
        <v>0</v>
      </c>
      <c r="J2803" s="276">
        <v>0</v>
      </c>
      <c r="K2803" s="276">
        <v>0</v>
      </c>
      <c r="L2803" s="276">
        <v>0</v>
      </c>
      <c r="M2803" s="276">
        <v>0</v>
      </c>
      <c r="N2803" s="276">
        <v>0</v>
      </c>
      <c r="O2803" s="276">
        <v>0</v>
      </c>
      <c r="P2803" s="276">
        <v>4</v>
      </c>
      <c r="Q2803" s="276">
        <v>5</v>
      </c>
      <c r="R2803" s="276">
        <v>2</v>
      </c>
      <c r="S2803" s="276">
        <v>3</v>
      </c>
      <c r="T2803" s="276">
        <v>0</v>
      </c>
      <c r="U2803" s="276">
        <v>0</v>
      </c>
      <c r="V2803" s="1044">
        <v>0</v>
      </c>
      <c r="W2803" s="276">
        <v>0</v>
      </c>
      <c r="X2803" s="276">
        <v>0</v>
      </c>
      <c r="Y2803" s="276">
        <v>0</v>
      </c>
      <c r="Z2803" s="276">
        <v>0</v>
      </c>
      <c r="AA2803" s="276">
        <v>0</v>
      </c>
      <c r="AB2803" s="276">
        <v>0</v>
      </c>
      <c r="AC2803" s="276">
        <v>0</v>
      </c>
      <c r="AD2803" s="448"/>
    </row>
    <row r="2804" spans="1:30" ht="20.399999999999999" customHeight="1">
      <c r="A2804" s="794"/>
      <c r="B2804" s="670" t="s">
        <v>4104</v>
      </c>
      <c r="C2804" s="276">
        <v>0</v>
      </c>
      <c r="D2804" s="276">
        <v>0</v>
      </c>
      <c r="E2804" s="276">
        <v>0</v>
      </c>
      <c r="F2804" s="276">
        <v>0</v>
      </c>
      <c r="G2804" s="1043">
        <v>0</v>
      </c>
      <c r="H2804" s="276">
        <v>0</v>
      </c>
      <c r="I2804" s="276">
        <v>0</v>
      </c>
      <c r="J2804" s="276">
        <v>0</v>
      </c>
      <c r="K2804" s="276">
        <v>0</v>
      </c>
      <c r="L2804" s="276">
        <v>0</v>
      </c>
      <c r="M2804" s="276">
        <v>0</v>
      </c>
      <c r="N2804" s="276">
        <v>0</v>
      </c>
      <c r="O2804" s="276">
        <v>0</v>
      </c>
      <c r="P2804" s="276">
        <v>0</v>
      </c>
      <c r="Q2804" s="276">
        <v>0</v>
      </c>
      <c r="R2804" s="276">
        <v>0</v>
      </c>
      <c r="S2804" s="276">
        <v>0</v>
      </c>
      <c r="T2804" s="276">
        <v>0</v>
      </c>
      <c r="U2804" s="276">
        <v>0</v>
      </c>
      <c r="V2804" s="1044">
        <v>0</v>
      </c>
      <c r="W2804" s="276">
        <v>0</v>
      </c>
      <c r="X2804" s="276">
        <v>0</v>
      </c>
      <c r="Y2804" s="276">
        <v>0</v>
      </c>
      <c r="Z2804" s="276">
        <v>0</v>
      </c>
      <c r="AA2804" s="276">
        <v>0</v>
      </c>
      <c r="AB2804" s="276">
        <v>0</v>
      </c>
      <c r="AC2804" s="276">
        <v>0</v>
      </c>
      <c r="AD2804" s="448"/>
    </row>
    <row r="2805" spans="1:30" ht="20.399999999999999" customHeight="1">
      <c r="A2805" s="407"/>
      <c r="B2805" s="407"/>
      <c r="C2805" s="407"/>
      <c r="D2805" s="407"/>
      <c r="E2805" s="407"/>
      <c r="F2805" s="407"/>
      <c r="G2805" s="407"/>
      <c r="H2805" s="407"/>
      <c r="I2805" s="407"/>
      <c r="J2805" s="407"/>
      <c r="K2805" s="407"/>
      <c r="L2805" s="407"/>
      <c r="M2805" s="407"/>
      <c r="N2805" s="407"/>
      <c r="O2805" s="407"/>
      <c r="P2805" s="407"/>
      <c r="Q2805" s="407"/>
      <c r="R2805" s="407"/>
      <c r="S2805" s="407"/>
      <c r="T2805" s="407"/>
      <c r="U2805" s="407"/>
      <c r="V2805" s="407"/>
      <c r="W2805" s="407"/>
      <c r="X2805" s="407"/>
      <c r="Y2805" s="407"/>
      <c r="Z2805" s="407"/>
      <c r="AA2805" s="407"/>
      <c r="AB2805" s="407"/>
      <c r="AC2805" s="407"/>
      <c r="AD2805" s="448"/>
    </row>
    <row r="2806" spans="1:30" ht="20.399999999999999" customHeight="1">
      <c r="A2806" s="796" t="s">
        <v>2612</v>
      </c>
      <c r="B2806" s="669" t="s">
        <v>2611</v>
      </c>
      <c r="C2806" s="275">
        <v>15</v>
      </c>
      <c r="D2806" s="275">
        <v>15</v>
      </c>
      <c r="E2806" s="275">
        <v>0</v>
      </c>
      <c r="F2806" s="275">
        <v>0</v>
      </c>
      <c r="G2806" s="1041">
        <v>100</v>
      </c>
      <c r="H2806" s="275">
        <v>15</v>
      </c>
      <c r="I2806" s="275">
        <v>7</v>
      </c>
      <c r="J2806" s="275">
        <v>8</v>
      </c>
      <c r="K2806" s="275">
        <v>0</v>
      </c>
      <c r="L2806" s="275">
        <v>0</v>
      </c>
      <c r="M2806" s="275">
        <v>0</v>
      </c>
      <c r="N2806" s="275">
        <v>0</v>
      </c>
      <c r="O2806" s="275">
        <v>0</v>
      </c>
      <c r="P2806" s="275">
        <v>0</v>
      </c>
      <c r="Q2806" s="275">
        <v>0</v>
      </c>
      <c r="R2806" s="275">
        <v>0</v>
      </c>
      <c r="S2806" s="275">
        <v>0</v>
      </c>
      <c r="T2806" s="275">
        <v>0</v>
      </c>
      <c r="U2806" s="275">
        <v>0</v>
      </c>
      <c r="V2806" s="1042">
        <v>0</v>
      </c>
      <c r="W2806" s="275">
        <v>0</v>
      </c>
      <c r="X2806" s="275">
        <v>0</v>
      </c>
      <c r="Y2806" s="275">
        <v>0</v>
      </c>
      <c r="Z2806" s="275">
        <v>0</v>
      </c>
      <c r="AA2806" s="275">
        <v>0</v>
      </c>
      <c r="AB2806" s="275">
        <v>0</v>
      </c>
      <c r="AC2806" s="275">
        <v>0</v>
      </c>
      <c r="AD2806" s="448"/>
    </row>
    <row r="2807" spans="1:30" ht="20.399999999999999" customHeight="1">
      <c r="A2807" s="669"/>
      <c r="B2807" s="669" t="s">
        <v>2610</v>
      </c>
      <c r="C2807" s="797"/>
      <c r="D2807" s="797"/>
      <c r="E2807" s="797"/>
      <c r="F2807" s="797"/>
      <c r="G2807" s="797"/>
      <c r="H2807" s="797"/>
      <c r="I2807" s="797"/>
      <c r="J2807" s="797"/>
      <c r="K2807" s="797"/>
      <c r="L2807" s="797"/>
      <c r="M2807" s="797"/>
      <c r="N2807" s="797"/>
      <c r="O2807" s="797"/>
      <c r="P2807" s="797"/>
      <c r="Q2807" s="797"/>
      <c r="R2807" s="797"/>
      <c r="S2807" s="797"/>
      <c r="T2807" s="797"/>
      <c r="U2807" s="797"/>
      <c r="V2807" s="797"/>
      <c r="W2807" s="797"/>
      <c r="X2807" s="797"/>
      <c r="Y2807" s="797"/>
      <c r="Z2807" s="797"/>
      <c r="AA2807" s="797"/>
      <c r="AB2807" s="797"/>
      <c r="AC2807" s="797"/>
      <c r="AD2807" s="448"/>
    </row>
    <row r="2808" spans="1:30" ht="20.399999999999999" customHeight="1">
      <c r="A2808" s="794"/>
      <c r="B2808" s="670" t="s">
        <v>1468</v>
      </c>
      <c r="C2808" s="276">
        <v>9</v>
      </c>
      <c r="D2808" s="276">
        <v>9</v>
      </c>
      <c r="E2808" s="276">
        <v>0</v>
      </c>
      <c r="F2808" s="276">
        <v>0</v>
      </c>
      <c r="G2808" s="1043">
        <v>100</v>
      </c>
      <c r="H2808" s="276">
        <v>9</v>
      </c>
      <c r="I2808" s="276">
        <v>4</v>
      </c>
      <c r="J2808" s="276">
        <v>5</v>
      </c>
      <c r="K2808" s="276">
        <v>0</v>
      </c>
      <c r="L2808" s="276">
        <v>0</v>
      </c>
      <c r="M2808" s="276">
        <v>0</v>
      </c>
      <c r="N2808" s="276">
        <v>0</v>
      </c>
      <c r="O2808" s="276">
        <v>0</v>
      </c>
      <c r="P2808" s="276">
        <v>0</v>
      </c>
      <c r="Q2808" s="276">
        <v>0</v>
      </c>
      <c r="R2808" s="276">
        <v>0</v>
      </c>
      <c r="S2808" s="276">
        <v>0</v>
      </c>
      <c r="T2808" s="276">
        <v>0</v>
      </c>
      <c r="U2808" s="276">
        <v>0</v>
      </c>
      <c r="V2808" s="1044">
        <v>0</v>
      </c>
      <c r="W2808" s="276">
        <v>0</v>
      </c>
      <c r="X2808" s="276">
        <v>0</v>
      </c>
      <c r="Y2808" s="276">
        <v>0</v>
      </c>
      <c r="Z2808" s="276">
        <v>0</v>
      </c>
      <c r="AA2808" s="276">
        <v>0</v>
      </c>
      <c r="AB2808" s="276">
        <v>0</v>
      </c>
      <c r="AC2808" s="276">
        <v>0</v>
      </c>
      <c r="AD2808" s="448"/>
    </row>
    <row r="2809" spans="1:30" ht="20.399999999999999" customHeight="1">
      <c r="A2809" s="794"/>
      <c r="B2809" s="670" t="s">
        <v>1467</v>
      </c>
      <c r="C2809" s="276">
        <v>6</v>
      </c>
      <c r="D2809" s="276">
        <v>6</v>
      </c>
      <c r="E2809" s="276">
        <v>0</v>
      </c>
      <c r="F2809" s="276">
        <v>0</v>
      </c>
      <c r="G2809" s="1043">
        <v>100</v>
      </c>
      <c r="H2809" s="276">
        <v>6</v>
      </c>
      <c r="I2809" s="276">
        <v>3</v>
      </c>
      <c r="J2809" s="276">
        <v>3</v>
      </c>
      <c r="K2809" s="276">
        <v>0</v>
      </c>
      <c r="L2809" s="276">
        <v>0</v>
      </c>
      <c r="M2809" s="276">
        <v>0</v>
      </c>
      <c r="N2809" s="276">
        <v>0</v>
      </c>
      <c r="O2809" s="276">
        <v>0</v>
      </c>
      <c r="P2809" s="276">
        <v>0</v>
      </c>
      <c r="Q2809" s="276">
        <v>0</v>
      </c>
      <c r="R2809" s="276">
        <v>0</v>
      </c>
      <c r="S2809" s="276">
        <v>0</v>
      </c>
      <c r="T2809" s="276">
        <v>0</v>
      </c>
      <c r="U2809" s="276">
        <v>0</v>
      </c>
      <c r="V2809" s="1044">
        <v>0</v>
      </c>
      <c r="W2809" s="276">
        <v>0</v>
      </c>
      <c r="X2809" s="276">
        <v>0</v>
      </c>
      <c r="Y2809" s="276">
        <v>0</v>
      </c>
      <c r="Z2809" s="276">
        <v>0</v>
      </c>
      <c r="AA2809" s="276">
        <v>0</v>
      </c>
      <c r="AB2809" s="276">
        <v>0</v>
      </c>
      <c r="AC2809" s="276">
        <v>0</v>
      </c>
      <c r="AD2809" s="448"/>
    </row>
    <row r="2810" spans="1:30" ht="20.399999999999999" customHeight="1">
      <c r="A2810" s="794"/>
      <c r="B2810" s="670" t="s">
        <v>4104</v>
      </c>
      <c r="C2810" s="276">
        <v>0</v>
      </c>
      <c r="D2810" s="276">
        <v>0</v>
      </c>
      <c r="E2810" s="276">
        <v>0</v>
      </c>
      <c r="F2810" s="276">
        <v>0</v>
      </c>
      <c r="G2810" s="1043">
        <v>0</v>
      </c>
      <c r="H2810" s="276">
        <v>0</v>
      </c>
      <c r="I2810" s="276">
        <v>0</v>
      </c>
      <c r="J2810" s="276">
        <v>0</v>
      </c>
      <c r="K2810" s="276">
        <v>0</v>
      </c>
      <c r="L2810" s="276">
        <v>0</v>
      </c>
      <c r="M2810" s="276">
        <v>0</v>
      </c>
      <c r="N2810" s="276">
        <v>0</v>
      </c>
      <c r="O2810" s="276">
        <v>0</v>
      </c>
      <c r="P2810" s="276">
        <v>0</v>
      </c>
      <c r="Q2810" s="276">
        <v>0</v>
      </c>
      <c r="R2810" s="276">
        <v>0</v>
      </c>
      <c r="S2810" s="276">
        <v>0</v>
      </c>
      <c r="T2810" s="276">
        <v>0</v>
      </c>
      <c r="U2810" s="276">
        <v>0</v>
      </c>
      <c r="V2810" s="1044">
        <v>0</v>
      </c>
      <c r="W2810" s="276">
        <v>0</v>
      </c>
      <c r="X2810" s="276">
        <v>0</v>
      </c>
      <c r="Y2810" s="276">
        <v>0</v>
      </c>
      <c r="Z2810" s="276">
        <v>0</v>
      </c>
      <c r="AA2810" s="276">
        <v>0</v>
      </c>
      <c r="AB2810" s="276">
        <v>0</v>
      </c>
      <c r="AC2810" s="276">
        <v>0</v>
      </c>
      <c r="AD2810" s="448"/>
    </row>
    <row r="2811" spans="1:30" ht="20.399999999999999" customHeight="1">
      <c r="A2811" s="407"/>
      <c r="B2811" s="407"/>
      <c r="C2811" s="407"/>
      <c r="D2811" s="407"/>
      <c r="E2811" s="407"/>
      <c r="F2811" s="407"/>
      <c r="G2811" s="407"/>
      <c r="H2811" s="407"/>
      <c r="I2811" s="407"/>
      <c r="J2811" s="407"/>
      <c r="K2811" s="407"/>
      <c r="L2811" s="407"/>
      <c r="M2811" s="407"/>
      <c r="N2811" s="407"/>
      <c r="O2811" s="407"/>
      <c r="P2811" s="407"/>
      <c r="Q2811" s="407"/>
      <c r="R2811" s="407"/>
      <c r="S2811" s="407"/>
      <c r="T2811" s="407"/>
      <c r="U2811" s="407"/>
      <c r="V2811" s="407"/>
      <c r="W2811" s="407"/>
      <c r="X2811" s="407"/>
      <c r="Y2811" s="407"/>
      <c r="Z2811" s="407"/>
      <c r="AA2811" s="407"/>
      <c r="AB2811" s="407"/>
      <c r="AC2811" s="407"/>
      <c r="AD2811" s="448"/>
    </row>
    <row r="2812" spans="1:30" ht="20.399999999999999" customHeight="1">
      <c r="A2812" s="796" t="s">
        <v>2609</v>
      </c>
      <c r="B2812" s="669" t="s">
        <v>2606</v>
      </c>
      <c r="C2812" s="275">
        <v>38</v>
      </c>
      <c r="D2812" s="275">
        <v>38</v>
      </c>
      <c r="E2812" s="275">
        <v>0</v>
      </c>
      <c r="F2812" s="275">
        <v>0</v>
      </c>
      <c r="G2812" s="1041">
        <v>100</v>
      </c>
      <c r="H2812" s="275">
        <v>38</v>
      </c>
      <c r="I2812" s="275">
        <v>38</v>
      </c>
      <c r="J2812" s="275">
        <v>0</v>
      </c>
      <c r="K2812" s="275">
        <v>0</v>
      </c>
      <c r="L2812" s="275">
        <v>0</v>
      </c>
      <c r="M2812" s="275">
        <v>0</v>
      </c>
      <c r="N2812" s="275">
        <v>0</v>
      </c>
      <c r="O2812" s="275">
        <v>0</v>
      </c>
      <c r="P2812" s="275">
        <v>0</v>
      </c>
      <c r="Q2812" s="275">
        <v>0</v>
      </c>
      <c r="R2812" s="275">
        <v>0</v>
      </c>
      <c r="S2812" s="275">
        <v>0</v>
      </c>
      <c r="T2812" s="275">
        <v>0</v>
      </c>
      <c r="U2812" s="275">
        <v>0</v>
      </c>
      <c r="V2812" s="1042">
        <v>0</v>
      </c>
      <c r="W2812" s="275">
        <v>0</v>
      </c>
      <c r="X2812" s="275">
        <v>0</v>
      </c>
      <c r="Y2812" s="275">
        <v>0</v>
      </c>
      <c r="Z2812" s="275">
        <v>0</v>
      </c>
      <c r="AA2812" s="275">
        <v>0</v>
      </c>
      <c r="AB2812" s="275">
        <v>0</v>
      </c>
      <c r="AC2812" s="275">
        <v>0</v>
      </c>
      <c r="AD2812" s="448"/>
    </row>
    <row r="2813" spans="1:30" ht="20.399999999999999" customHeight="1">
      <c r="A2813" s="669"/>
      <c r="B2813" s="669" t="s">
        <v>2608</v>
      </c>
      <c r="C2813" s="797"/>
      <c r="D2813" s="797"/>
      <c r="E2813" s="797"/>
      <c r="F2813" s="797"/>
      <c r="G2813" s="797"/>
      <c r="H2813" s="797"/>
      <c r="I2813" s="797"/>
      <c r="J2813" s="797"/>
      <c r="K2813" s="797"/>
      <c r="L2813" s="797"/>
      <c r="M2813" s="797"/>
      <c r="N2813" s="797"/>
      <c r="O2813" s="797"/>
      <c r="P2813" s="797"/>
      <c r="Q2813" s="797"/>
      <c r="R2813" s="797"/>
      <c r="S2813" s="797"/>
      <c r="T2813" s="797"/>
      <c r="U2813" s="797"/>
      <c r="V2813" s="797"/>
      <c r="W2813" s="797"/>
      <c r="X2813" s="797"/>
      <c r="Y2813" s="797"/>
      <c r="Z2813" s="797"/>
      <c r="AA2813" s="797"/>
      <c r="AB2813" s="797"/>
      <c r="AC2813" s="797"/>
      <c r="AD2813" s="448"/>
    </row>
    <row r="2814" spans="1:30" ht="20.399999999999999" customHeight="1">
      <c r="A2814" s="794"/>
      <c r="B2814" s="670" t="s">
        <v>1468</v>
      </c>
      <c r="C2814" s="276">
        <v>19</v>
      </c>
      <c r="D2814" s="276">
        <v>19</v>
      </c>
      <c r="E2814" s="276">
        <v>0</v>
      </c>
      <c r="F2814" s="276">
        <v>0</v>
      </c>
      <c r="G2814" s="1043">
        <v>100</v>
      </c>
      <c r="H2814" s="276">
        <v>19</v>
      </c>
      <c r="I2814" s="276">
        <v>19</v>
      </c>
      <c r="J2814" s="276">
        <v>0</v>
      </c>
      <c r="K2814" s="276">
        <v>0</v>
      </c>
      <c r="L2814" s="276">
        <v>0</v>
      </c>
      <c r="M2814" s="276">
        <v>0</v>
      </c>
      <c r="N2814" s="276">
        <v>0</v>
      </c>
      <c r="O2814" s="276">
        <v>0</v>
      </c>
      <c r="P2814" s="276">
        <v>0</v>
      </c>
      <c r="Q2814" s="276">
        <v>0</v>
      </c>
      <c r="R2814" s="276">
        <v>0</v>
      </c>
      <c r="S2814" s="276">
        <v>0</v>
      </c>
      <c r="T2814" s="276">
        <v>0</v>
      </c>
      <c r="U2814" s="276">
        <v>0</v>
      </c>
      <c r="V2814" s="1044">
        <v>0</v>
      </c>
      <c r="W2814" s="276">
        <v>0</v>
      </c>
      <c r="X2814" s="276">
        <v>0</v>
      </c>
      <c r="Y2814" s="276">
        <v>0</v>
      </c>
      <c r="Z2814" s="276">
        <v>0</v>
      </c>
      <c r="AA2814" s="276">
        <v>0</v>
      </c>
      <c r="AB2814" s="276">
        <v>0</v>
      </c>
      <c r="AC2814" s="276">
        <v>0</v>
      </c>
      <c r="AD2814" s="448"/>
    </row>
    <row r="2815" spans="1:30" ht="20.399999999999999" customHeight="1">
      <c r="A2815" s="794"/>
      <c r="B2815" s="670" t="s">
        <v>1467</v>
      </c>
      <c r="C2815" s="276">
        <v>16</v>
      </c>
      <c r="D2815" s="276">
        <v>16</v>
      </c>
      <c r="E2815" s="276">
        <v>0</v>
      </c>
      <c r="F2815" s="276">
        <v>0</v>
      </c>
      <c r="G2815" s="1043">
        <v>100</v>
      </c>
      <c r="H2815" s="276">
        <v>16</v>
      </c>
      <c r="I2815" s="276">
        <v>16</v>
      </c>
      <c r="J2815" s="276">
        <v>0</v>
      </c>
      <c r="K2815" s="276">
        <v>0</v>
      </c>
      <c r="L2815" s="276">
        <v>0</v>
      </c>
      <c r="M2815" s="276">
        <v>0</v>
      </c>
      <c r="N2815" s="276">
        <v>0</v>
      </c>
      <c r="O2815" s="276">
        <v>0</v>
      </c>
      <c r="P2815" s="276">
        <v>0</v>
      </c>
      <c r="Q2815" s="276">
        <v>0</v>
      </c>
      <c r="R2815" s="276">
        <v>0</v>
      </c>
      <c r="S2815" s="276">
        <v>0</v>
      </c>
      <c r="T2815" s="276">
        <v>0</v>
      </c>
      <c r="U2815" s="276">
        <v>0</v>
      </c>
      <c r="V2815" s="1044">
        <v>0</v>
      </c>
      <c r="W2815" s="276">
        <v>0</v>
      </c>
      <c r="X2815" s="276">
        <v>0</v>
      </c>
      <c r="Y2815" s="276">
        <v>0</v>
      </c>
      <c r="Z2815" s="276">
        <v>0</v>
      </c>
      <c r="AA2815" s="276">
        <v>0</v>
      </c>
      <c r="AB2815" s="276">
        <v>0</v>
      </c>
      <c r="AC2815" s="276">
        <v>0</v>
      </c>
      <c r="AD2815" s="448"/>
    </row>
    <row r="2816" spans="1:30" ht="20.399999999999999" customHeight="1">
      <c r="A2816" s="794"/>
      <c r="B2816" s="670" t="s">
        <v>4104</v>
      </c>
      <c r="C2816" s="276">
        <v>3</v>
      </c>
      <c r="D2816" s="276">
        <v>3</v>
      </c>
      <c r="E2816" s="276">
        <v>0</v>
      </c>
      <c r="F2816" s="276">
        <v>0</v>
      </c>
      <c r="G2816" s="1043">
        <v>100</v>
      </c>
      <c r="H2816" s="276">
        <v>3</v>
      </c>
      <c r="I2816" s="276">
        <v>3</v>
      </c>
      <c r="J2816" s="276">
        <v>0</v>
      </c>
      <c r="K2816" s="276">
        <v>0</v>
      </c>
      <c r="L2816" s="276">
        <v>0</v>
      </c>
      <c r="M2816" s="276">
        <v>0</v>
      </c>
      <c r="N2816" s="276">
        <v>0</v>
      </c>
      <c r="O2816" s="276">
        <v>0</v>
      </c>
      <c r="P2816" s="276">
        <v>0</v>
      </c>
      <c r="Q2816" s="276">
        <v>0</v>
      </c>
      <c r="R2816" s="276">
        <v>0</v>
      </c>
      <c r="S2816" s="276">
        <v>0</v>
      </c>
      <c r="T2816" s="276">
        <v>0</v>
      </c>
      <c r="U2816" s="276">
        <v>0</v>
      </c>
      <c r="V2816" s="1044">
        <v>0</v>
      </c>
      <c r="W2816" s="276">
        <v>0</v>
      </c>
      <c r="X2816" s="276">
        <v>0</v>
      </c>
      <c r="Y2816" s="276">
        <v>0</v>
      </c>
      <c r="Z2816" s="276">
        <v>0</v>
      </c>
      <c r="AA2816" s="276">
        <v>0</v>
      </c>
      <c r="AB2816" s="276">
        <v>0</v>
      </c>
      <c r="AC2816" s="276">
        <v>0</v>
      </c>
      <c r="AD2816" s="448"/>
    </row>
    <row r="2817" spans="1:30" ht="20.399999999999999" customHeight="1">
      <c r="A2817" s="407"/>
      <c r="B2817" s="407"/>
      <c r="C2817" s="407"/>
      <c r="D2817" s="407"/>
      <c r="E2817" s="407"/>
      <c r="F2817" s="407"/>
      <c r="G2817" s="407"/>
      <c r="H2817" s="407"/>
      <c r="I2817" s="407"/>
      <c r="J2817" s="407"/>
      <c r="K2817" s="407"/>
      <c r="L2817" s="407"/>
      <c r="M2817" s="407"/>
      <c r="N2817" s="407"/>
      <c r="O2817" s="407"/>
      <c r="P2817" s="407"/>
      <c r="Q2817" s="407"/>
      <c r="R2817" s="407"/>
      <c r="S2817" s="407"/>
      <c r="T2817" s="407"/>
      <c r="U2817" s="407"/>
      <c r="V2817" s="407"/>
      <c r="W2817" s="407"/>
      <c r="X2817" s="407"/>
      <c r="Y2817" s="407"/>
      <c r="Z2817" s="407"/>
      <c r="AA2817" s="407"/>
      <c r="AB2817" s="407"/>
      <c r="AC2817" s="407"/>
      <c r="AD2817" s="448"/>
    </row>
    <row r="2818" spans="1:30" ht="20.399999999999999" customHeight="1">
      <c r="A2818" s="796" t="s">
        <v>2607</v>
      </c>
      <c r="B2818" s="669" t="s">
        <v>2606</v>
      </c>
      <c r="C2818" s="275">
        <v>32</v>
      </c>
      <c r="D2818" s="275">
        <v>32</v>
      </c>
      <c r="E2818" s="275">
        <v>0</v>
      </c>
      <c r="F2818" s="275">
        <v>0</v>
      </c>
      <c r="G2818" s="1041">
        <v>100</v>
      </c>
      <c r="H2818" s="275">
        <v>32</v>
      </c>
      <c r="I2818" s="275">
        <v>32</v>
      </c>
      <c r="J2818" s="275">
        <v>0</v>
      </c>
      <c r="K2818" s="275">
        <v>0</v>
      </c>
      <c r="L2818" s="275">
        <v>0</v>
      </c>
      <c r="M2818" s="275">
        <v>0</v>
      </c>
      <c r="N2818" s="275">
        <v>0</v>
      </c>
      <c r="O2818" s="275">
        <v>0</v>
      </c>
      <c r="P2818" s="275">
        <v>0</v>
      </c>
      <c r="Q2818" s="275">
        <v>0</v>
      </c>
      <c r="R2818" s="275">
        <v>0</v>
      </c>
      <c r="S2818" s="275">
        <v>0</v>
      </c>
      <c r="T2818" s="275">
        <v>0</v>
      </c>
      <c r="U2818" s="275">
        <v>0</v>
      </c>
      <c r="V2818" s="1042">
        <v>0</v>
      </c>
      <c r="W2818" s="275">
        <v>0</v>
      </c>
      <c r="X2818" s="275">
        <v>0</v>
      </c>
      <c r="Y2818" s="275">
        <v>0</v>
      </c>
      <c r="Z2818" s="275">
        <v>0</v>
      </c>
      <c r="AA2818" s="275">
        <v>0</v>
      </c>
      <c r="AB2818" s="275">
        <v>0</v>
      </c>
      <c r="AC2818" s="275">
        <v>0</v>
      </c>
      <c r="AD2818" s="448"/>
    </row>
    <row r="2819" spans="1:30" ht="20.399999999999999" customHeight="1">
      <c r="A2819" s="669"/>
      <c r="B2819" s="669" t="s">
        <v>2605</v>
      </c>
      <c r="C2819" s="797"/>
      <c r="D2819" s="797"/>
      <c r="E2819" s="797"/>
      <c r="F2819" s="797"/>
      <c r="G2819" s="797"/>
      <c r="H2819" s="797"/>
      <c r="I2819" s="797"/>
      <c r="J2819" s="797"/>
      <c r="K2819" s="797"/>
      <c r="L2819" s="797"/>
      <c r="M2819" s="797"/>
      <c r="N2819" s="797"/>
      <c r="O2819" s="797"/>
      <c r="P2819" s="797"/>
      <c r="Q2819" s="797"/>
      <c r="R2819" s="797"/>
      <c r="S2819" s="797"/>
      <c r="T2819" s="797"/>
      <c r="U2819" s="797"/>
      <c r="V2819" s="797"/>
      <c r="W2819" s="797"/>
      <c r="X2819" s="797"/>
      <c r="Y2819" s="797"/>
      <c r="Z2819" s="797"/>
      <c r="AA2819" s="797"/>
      <c r="AB2819" s="797"/>
      <c r="AC2819" s="797"/>
      <c r="AD2819" s="448"/>
    </row>
    <row r="2820" spans="1:30" ht="20.399999999999999" customHeight="1">
      <c r="A2820" s="794"/>
      <c r="B2820" s="670" t="s">
        <v>1468</v>
      </c>
      <c r="C2820" s="276">
        <v>17</v>
      </c>
      <c r="D2820" s="276">
        <v>17</v>
      </c>
      <c r="E2820" s="276">
        <v>0</v>
      </c>
      <c r="F2820" s="276">
        <v>0</v>
      </c>
      <c r="G2820" s="1043">
        <v>100</v>
      </c>
      <c r="H2820" s="276">
        <v>17</v>
      </c>
      <c r="I2820" s="276">
        <v>17</v>
      </c>
      <c r="J2820" s="276">
        <v>0</v>
      </c>
      <c r="K2820" s="276">
        <v>0</v>
      </c>
      <c r="L2820" s="276">
        <v>0</v>
      </c>
      <c r="M2820" s="276">
        <v>0</v>
      </c>
      <c r="N2820" s="276">
        <v>0</v>
      </c>
      <c r="O2820" s="276">
        <v>0</v>
      </c>
      <c r="P2820" s="276">
        <v>0</v>
      </c>
      <c r="Q2820" s="276">
        <v>0</v>
      </c>
      <c r="R2820" s="276">
        <v>0</v>
      </c>
      <c r="S2820" s="276">
        <v>0</v>
      </c>
      <c r="T2820" s="276">
        <v>0</v>
      </c>
      <c r="U2820" s="276">
        <v>0</v>
      </c>
      <c r="V2820" s="1044">
        <v>0</v>
      </c>
      <c r="W2820" s="276">
        <v>0</v>
      </c>
      <c r="X2820" s="276">
        <v>0</v>
      </c>
      <c r="Y2820" s="276">
        <v>0</v>
      </c>
      <c r="Z2820" s="276">
        <v>0</v>
      </c>
      <c r="AA2820" s="276">
        <v>0</v>
      </c>
      <c r="AB2820" s="276">
        <v>0</v>
      </c>
      <c r="AC2820" s="276">
        <v>0</v>
      </c>
      <c r="AD2820" s="448"/>
    </row>
    <row r="2821" spans="1:30" ht="20.399999999999999" customHeight="1">
      <c r="A2821" s="794"/>
      <c r="B2821" s="670" t="s">
        <v>1467</v>
      </c>
      <c r="C2821" s="276">
        <v>15</v>
      </c>
      <c r="D2821" s="276">
        <v>15</v>
      </c>
      <c r="E2821" s="276">
        <v>0</v>
      </c>
      <c r="F2821" s="276">
        <v>0</v>
      </c>
      <c r="G2821" s="1043">
        <v>100</v>
      </c>
      <c r="H2821" s="276">
        <v>15</v>
      </c>
      <c r="I2821" s="276">
        <v>15</v>
      </c>
      <c r="J2821" s="276">
        <v>0</v>
      </c>
      <c r="K2821" s="276">
        <v>0</v>
      </c>
      <c r="L2821" s="276">
        <v>0</v>
      </c>
      <c r="M2821" s="276">
        <v>0</v>
      </c>
      <c r="N2821" s="276">
        <v>0</v>
      </c>
      <c r="O2821" s="276">
        <v>0</v>
      </c>
      <c r="P2821" s="276">
        <v>0</v>
      </c>
      <c r="Q2821" s="276">
        <v>0</v>
      </c>
      <c r="R2821" s="276">
        <v>0</v>
      </c>
      <c r="S2821" s="276">
        <v>0</v>
      </c>
      <c r="T2821" s="276">
        <v>0</v>
      </c>
      <c r="U2821" s="276">
        <v>0</v>
      </c>
      <c r="V2821" s="1044">
        <v>0</v>
      </c>
      <c r="W2821" s="276">
        <v>0</v>
      </c>
      <c r="X2821" s="276">
        <v>0</v>
      </c>
      <c r="Y2821" s="276">
        <v>0</v>
      </c>
      <c r="Z2821" s="276">
        <v>0</v>
      </c>
      <c r="AA2821" s="276">
        <v>0</v>
      </c>
      <c r="AB2821" s="276">
        <v>0</v>
      </c>
      <c r="AC2821" s="276">
        <v>0</v>
      </c>
      <c r="AD2821" s="448"/>
    </row>
    <row r="2822" spans="1:30" ht="20.399999999999999" customHeight="1">
      <c r="A2822" s="794"/>
      <c r="B2822" s="670" t="s">
        <v>4104</v>
      </c>
      <c r="C2822" s="276">
        <v>0</v>
      </c>
      <c r="D2822" s="276">
        <v>0</v>
      </c>
      <c r="E2822" s="276">
        <v>0</v>
      </c>
      <c r="F2822" s="276">
        <v>0</v>
      </c>
      <c r="G2822" s="1043">
        <v>0</v>
      </c>
      <c r="H2822" s="276">
        <v>0</v>
      </c>
      <c r="I2822" s="276">
        <v>0</v>
      </c>
      <c r="J2822" s="276">
        <v>0</v>
      </c>
      <c r="K2822" s="276">
        <v>0</v>
      </c>
      <c r="L2822" s="276">
        <v>0</v>
      </c>
      <c r="M2822" s="276">
        <v>0</v>
      </c>
      <c r="N2822" s="276">
        <v>0</v>
      </c>
      <c r="O2822" s="276">
        <v>0</v>
      </c>
      <c r="P2822" s="276">
        <v>0</v>
      </c>
      <c r="Q2822" s="276">
        <v>0</v>
      </c>
      <c r="R2822" s="276">
        <v>0</v>
      </c>
      <c r="S2822" s="276">
        <v>0</v>
      </c>
      <c r="T2822" s="276">
        <v>0</v>
      </c>
      <c r="U2822" s="276">
        <v>0</v>
      </c>
      <c r="V2822" s="1044">
        <v>0</v>
      </c>
      <c r="W2822" s="276">
        <v>0</v>
      </c>
      <c r="X2822" s="276">
        <v>0</v>
      </c>
      <c r="Y2822" s="276">
        <v>0</v>
      </c>
      <c r="Z2822" s="276">
        <v>0</v>
      </c>
      <c r="AA2822" s="276">
        <v>0</v>
      </c>
      <c r="AB2822" s="276">
        <v>0</v>
      </c>
      <c r="AC2822" s="276">
        <v>0</v>
      </c>
      <c r="AD2822" s="448"/>
    </row>
    <row r="2823" spans="1:30" ht="20.399999999999999" customHeight="1">
      <c r="A2823" s="407"/>
      <c r="B2823" s="407"/>
      <c r="C2823" s="407"/>
      <c r="D2823" s="407"/>
      <c r="E2823" s="407"/>
      <c r="F2823" s="407"/>
      <c r="G2823" s="407"/>
      <c r="H2823" s="407"/>
      <c r="I2823" s="407"/>
      <c r="J2823" s="407"/>
      <c r="K2823" s="407"/>
      <c r="L2823" s="407"/>
      <c r="M2823" s="407"/>
      <c r="N2823" s="407"/>
      <c r="O2823" s="407"/>
      <c r="P2823" s="407"/>
      <c r="Q2823" s="407"/>
      <c r="R2823" s="407"/>
      <c r="S2823" s="407"/>
      <c r="T2823" s="407"/>
      <c r="U2823" s="407"/>
      <c r="V2823" s="407"/>
      <c r="W2823" s="407"/>
      <c r="X2823" s="407"/>
      <c r="Y2823" s="407"/>
      <c r="Z2823" s="407"/>
      <c r="AA2823" s="407"/>
      <c r="AB2823" s="407"/>
      <c r="AC2823" s="407"/>
      <c r="AD2823" s="448"/>
    </row>
    <row r="2824" spans="1:30" ht="20.399999999999999" customHeight="1">
      <c r="A2824" s="796" t="s">
        <v>2603</v>
      </c>
      <c r="B2824" s="669" t="s">
        <v>2602</v>
      </c>
      <c r="C2824" s="275">
        <v>3</v>
      </c>
      <c r="D2824" s="275">
        <v>3</v>
      </c>
      <c r="E2824" s="275">
        <v>0</v>
      </c>
      <c r="F2824" s="275">
        <v>0</v>
      </c>
      <c r="G2824" s="1041">
        <v>100</v>
      </c>
      <c r="H2824" s="275">
        <v>3</v>
      </c>
      <c r="I2824" s="275">
        <v>2</v>
      </c>
      <c r="J2824" s="275">
        <v>1</v>
      </c>
      <c r="K2824" s="275">
        <v>0</v>
      </c>
      <c r="L2824" s="275">
        <v>0</v>
      </c>
      <c r="M2824" s="275">
        <v>0</v>
      </c>
      <c r="N2824" s="275">
        <v>0</v>
      </c>
      <c r="O2824" s="275">
        <v>0</v>
      </c>
      <c r="P2824" s="275">
        <v>0</v>
      </c>
      <c r="Q2824" s="275">
        <v>0</v>
      </c>
      <c r="R2824" s="275">
        <v>0</v>
      </c>
      <c r="S2824" s="275">
        <v>0</v>
      </c>
      <c r="T2824" s="275">
        <v>0</v>
      </c>
      <c r="U2824" s="275">
        <v>0</v>
      </c>
      <c r="V2824" s="1042">
        <v>0</v>
      </c>
      <c r="W2824" s="275">
        <v>0</v>
      </c>
      <c r="X2824" s="275">
        <v>0</v>
      </c>
      <c r="Y2824" s="275">
        <v>0</v>
      </c>
      <c r="Z2824" s="275">
        <v>0</v>
      </c>
      <c r="AA2824" s="275">
        <v>0</v>
      </c>
      <c r="AB2824" s="275">
        <v>0</v>
      </c>
      <c r="AC2824" s="275">
        <v>0</v>
      </c>
      <c r="AD2824" s="448"/>
    </row>
    <row r="2825" spans="1:30" ht="20.399999999999999" customHeight="1">
      <c r="A2825" s="794"/>
      <c r="B2825" s="670" t="s">
        <v>1468</v>
      </c>
      <c r="C2825" s="276">
        <v>2</v>
      </c>
      <c r="D2825" s="276">
        <v>2</v>
      </c>
      <c r="E2825" s="276">
        <v>0</v>
      </c>
      <c r="F2825" s="276">
        <v>0</v>
      </c>
      <c r="G2825" s="1043">
        <v>100</v>
      </c>
      <c r="H2825" s="276">
        <v>2</v>
      </c>
      <c r="I2825" s="276">
        <v>2</v>
      </c>
      <c r="J2825" s="276">
        <v>0</v>
      </c>
      <c r="K2825" s="276">
        <v>0</v>
      </c>
      <c r="L2825" s="276">
        <v>0</v>
      </c>
      <c r="M2825" s="276">
        <v>0</v>
      </c>
      <c r="N2825" s="276">
        <v>0</v>
      </c>
      <c r="O2825" s="276">
        <v>0</v>
      </c>
      <c r="P2825" s="276">
        <v>0</v>
      </c>
      <c r="Q2825" s="276">
        <v>0</v>
      </c>
      <c r="R2825" s="276">
        <v>0</v>
      </c>
      <c r="S2825" s="276">
        <v>0</v>
      </c>
      <c r="T2825" s="276">
        <v>0</v>
      </c>
      <c r="U2825" s="276">
        <v>0</v>
      </c>
      <c r="V2825" s="1044">
        <v>0</v>
      </c>
      <c r="W2825" s="276">
        <v>0</v>
      </c>
      <c r="X2825" s="276">
        <v>0</v>
      </c>
      <c r="Y2825" s="276">
        <v>0</v>
      </c>
      <c r="Z2825" s="276">
        <v>0</v>
      </c>
      <c r="AA2825" s="276">
        <v>0</v>
      </c>
      <c r="AB2825" s="276">
        <v>0</v>
      </c>
      <c r="AC2825" s="276">
        <v>0</v>
      </c>
      <c r="AD2825" s="448"/>
    </row>
    <row r="2826" spans="1:30" ht="20.399999999999999" customHeight="1">
      <c r="A2826" s="794"/>
      <c r="B2826" s="670" t="s">
        <v>1467</v>
      </c>
      <c r="C2826" s="276">
        <v>1</v>
      </c>
      <c r="D2826" s="276">
        <v>1</v>
      </c>
      <c r="E2826" s="276">
        <v>0</v>
      </c>
      <c r="F2826" s="276">
        <v>0</v>
      </c>
      <c r="G2826" s="1043">
        <v>100</v>
      </c>
      <c r="H2826" s="276">
        <v>1</v>
      </c>
      <c r="I2826" s="276">
        <v>0</v>
      </c>
      <c r="J2826" s="276">
        <v>1</v>
      </c>
      <c r="K2826" s="276">
        <v>0</v>
      </c>
      <c r="L2826" s="276">
        <v>0</v>
      </c>
      <c r="M2826" s="276">
        <v>0</v>
      </c>
      <c r="N2826" s="276">
        <v>0</v>
      </c>
      <c r="O2826" s="276">
        <v>0</v>
      </c>
      <c r="P2826" s="276">
        <v>0</v>
      </c>
      <c r="Q2826" s="276">
        <v>0</v>
      </c>
      <c r="R2826" s="276">
        <v>0</v>
      </c>
      <c r="S2826" s="276">
        <v>0</v>
      </c>
      <c r="T2826" s="276">
        <v>0</v>
      </c>
      <c r="U2826" s="276">
        <v>0</v>
      </c>
      <c r="V2826" s="1044">
        <v>0</v>
      </c>
      <c r="W2826" s="276">
        <v>0</v>
      </c>
      <c r="X2826" s="276">
        <v>0</v>
      </c>
      <c r="Y2826" s="276">
        <v>0</v>
      </c>
      <c r="Z2826" s="276">
        <v>0</v>
      </c>
      <c r="AA2826" s="276">
        <v>0</v>
      </c>
      <c r="AB2826" s="276">
        <v>0</v>
      </c>
      <c r="AC2826" s="276">
        <v>0</v>
      </c>
      <c r="AD2826" s="448"/>
    </row>
    <row r="2827" spans="1:30" ht="20.399999999999999" customHeight="1">
      <c r="A2827" s="794"/>
      <c r="B2827" s="670" t="s">
        <v>4104</v>
      </c>
      <c r="C2827" s="276">
        <v>0</v>
      </c>
      <c r="D2827" s="276">
        <v>0</v>
      </c>
      <c r="E2827" s="276">
        <v>0</v>
      </c>
      <c r="F2827" s="276">
        <v>0</v>
      </c>
      <c r="G2827" s="1043">
        <v>0</v>
      </c>
      <c r="H2827" s="276">
        <v>0</v>
      </c>
      <c r="I2827" s="276">
        <v>0</v>
      </c>
      <c r="J2827" s="276">
        <v>0</v>
      </c>
      <c r="K2827" s="276">
        <v>0</v>
      </c>
      <c r="L2827" s="276">
        <v>0</v>
      </c>
      <c r="M2827" s="276">
        <v>0</v>
      </c>
      <c r="N2827" s="276">
        <v>0</v>
      </c>
      <c r="O2827" s="276">
        <v>0</v>
      </c>
      <c r="P2827" s="276">
        <v>0</v>
      </c>
      <c r="Q2827" s="276">
        <v>0</v>
      </c>
      <c r="R2827" s="276">
        <v>0</v>
      </c>
      <c r="S2827" s="276">
        <v>0</v>
      </c>
      <c r="T2827" s="276">
        <v>0</v>
      </c>
      <c r="U2827" s="276">
        <v>0</v>
      </c>
      <c r="V2827" s="1044">
        <v>0</v>
      </c>
      <c r="W2827" s="276">
        <v>0</v>
      </c>
      <c r="X2827" s="276">
        <v>0</v>
      </c>
      <c r="Y2827" s="276">
        <v>0</v>
      </c>
      <c r="Z2827" s="276">
        <v>0</v>
      </c>
      <c r="AA2827" s="276">
        <v>0</v>
      </c>
      <c r="AB2827" s="276">
        <v>0</v>
      </c>
      <c r="AC2827" s="276">
        <v>0</v>
      </c>
      <c r="AD2827" s="448"/>
    </row>
    <row r="2828" spans="1:30" ht="20.399999999999999" customHeight="1">
      <c r="A2828" s="407"/>
      <c r="B2828" s="407"/>
      <c r="C2828" s="407"/>
      <c r="D2828" s="407"/>
      <c r="E2828" s="407"/>
      <c r="F2828" s="407"/>
      <c r="G2828" s="407"/>
      <c r="H2828" s="407"/>
      <c r="I2828" s="407"/>
      <c r="J2828" s="407"/>
      <c r="K2828" s="407"/>
      <c r="L2828" s="407"/>
      <c r="M2828" s="407"/>
      <c r="N2828" s="407"/>
      <c r="O2828" s="407"/>
      <c r="P2828" s="407"/>
      <c r="Q2828" s="407"/>
      <c r="R2828" s="407"/>
      <c r="S2828" s="407"/>
      <c r="T2828" s="407"/>
      <c r="U2828" s="407"/>
      <c r="V2828" s="407"/>
      <c r="W2828" s="407"/>
      <c r="X2828" s="407"/>
      <c r="Y2828" s="407"/>
      <c r="Z2828" s="407"/>
      <c r="AA2828" s="407"/>
      <c r="AB2828" s="407"/>
      <c r="AC2828" s="407"/>
      <c r="AD2828" s="448"/>
    </row>
    <row r="2829" spans="1:30" ht="20.399999999999999" customHeight="1">
      <c r="A2829" s="796" t="s">
        <v>2601</v>
      </c>
      <c r="B2829" s="669" t="s">
        <v>2600</v>
      </c>
      <c r="C2829" s="275">
        <v>163</v>
      </c>
      <c r="D2829" s="275">
        <v>163</v>
      </c>
      <c r="E2829" s="275">
        <v>0</v>
      </c>
      <c r="F2829" s="275">
        <v>0</v>
      </c>
      <c r="G2829" s="1041">
        <v>100</v>
      </c>
      <c r="H2829" s="275">
        <v>163</v>
      </c>
      <c r="I2829" s="275">
        <v>155</v>
      </c>
      <c r="J2829" s="275">
        <v>6</v>
      </c>
      <c r="K2829" s="275">
        <v>2</v>
      </c>
      <c r="L2829" s="275">
        <v>0</v>
      </c>
      <c r="M2829" s="275">
        <v>0</v>
      </c>
      <c r="N2829" s="275">
        <v>0</v>
      </c>
      <c r="O2829" s="275">
        <v>0</v>
      </c>
      <c r="P2829" s="275">
        <v>0</v>
      </c>
      <c r="Q2829" s="275">
        <v>0</v>
      </c>
      <c r="R2829" s="275">
        <v>0</v>
      </c>
      <c r="S2829" s="275">
        <v>0</v>
      </c>
      <c r="T2829" s="275">
        <v>0</v>
      </c>
      <c r="U2829" s="275">
        <v>0</v>
      </c>
      <c r="V2829" s="1042">
        <v>0</v>
      </c>
      <c r="W2829" s="275">
        <v>0</v>
      </c>
      <c r="X2829" s="275">
        <v>0</v>
      </c>
      <c r="Y2829" s="275">
        <v>0</v>
      </c>
      <c r="Z2829" s="275">
        <v>0</v>
      </c>
      <c r="AA2829" s="275">
        <v>0</v>
      </c>
      <c r="AB2829" s="275">
        <v>0</v>
      </c>
      <c r="AC2829" s="275">
        <v>0</v>
      </c>
      <c r="AD2829" s="448"/>
    </row>
    <row r="2830" spans="1:30" ht="20.399999999999999" customHeight="1">
      <c r="A2830" s="669"/>
      <c r="B2830" s="669" t="s">
        <v>2599</v>
      </c>
      <c r="C2830" s="797"/>
      <c r="D2830" s="797"/>
      <c r="E2830" s="797"/>
      <c r="F2830" s="797"/>
      <c r="G2830" s="797"/>
      <c r="H2830" s="797"/>
      <c r="I2830" s="797"/>
      <c r="J2830" s="797"/>
      <c r="K2830" s="797"/>
      <c r="L2830" s="797"/>
      <c r="M2830" s="797"/>
      <c r="N2830" s="797"/>
      <c r="O2830" s="797"/>
      <c r="P2830" s="797"/>
      <c r="Q2830" s="797"/>
      <c r="R2830" s="797"/>
      <c r="S2830" s="797"/>
      <c r="T2830" s="797"/>
      <c r="U2830" s="797"/>
      <c r="V2830" s="797"/>
      <c r="W2830" s="797"/>
      <c r="X2830" s="797"/>
      <c r="Y2830" s="797"/>
      <c r="Z2830" s="797"/>
      <c r="AA2830" s="797"/>
      <c r="AB2830" s="797"/>
      <c r="AC2830" s="797"/>
      <c r="AD2830" s="448"/>
    </row>
    <row r="2831" spans="1:30" ht="20.399999999999999" customHeight="1">
      <c r="A2831" s="794"/>
      <c r="B2831" s="670" t="s">
        <v>1468</v>
      </c>
      <c r="C2831" s="276">
        <v>95</v>
      </c>
      <c r="D2831" s="276">
        <v>95</v>
      </c>
      <c r="E2831" s="276">
        <v>0</v>
      </c>
      <c r="F2831" s="276">
        <v>0</v>
      </c>
      <c r="G2831" s="1043">
        <v>100</v>
      </c>
      <c r="H2831" s="276">
        <v>95</v>
      </c>
      <c r="I2831" s="276">
        <v>92</v>
      </c>
      <c r="J2831" s="276">
        <v>3</v>
      </c>
      <c r="K2831" s="276">
        <v>0</v>
      </c>
      <c r="L2831" s="276">
        <v>0</v>
      </c>
      <c r="M2831" s="276">
        <v>0</v>
      </c>
      <c r="N2831" s="276">
        <v>0</v>
      </c>
      <c r="O2831" s="276">
        <v>0</v>
      </c>
      <c r="P2831" s="276">
        <v>0</v>
      </c>
      <c r="Q2831" s="276">
        <v>0</v>
      </c>
      <c r="R2831" s="276">
        <v>0</v>
      </c>
      <c r="S2831" s="276">
        <v>0</v>
      </c>
      <c r="T2831" s="276">
        <v>0</v>
      </c>
      <c r="U2831" s="276">
        <v>0</v>
      </c>
      <c r="V2831" s="1044">
        <v>0</v>
      </c>
      <c r="W2831" s="276">
        <v>0</v>
      </c>
      <c r="X2831" s="276">
        <v>0</v>
      </c>
      <c r="Y2831" s="276">
        <v>0</v>
      </c>
      <c r="Z2831" s="276">
        <v>0</v>
      </c>
      <c r="AA2831" s="276">
        <v>0</v>
      </c>
      <c r="AB2831" s="276">
        <v>0</v>
      </c>
      <c r="AC2831" s="276">
        <v>0</v>
      </c>
      <c r="AD2831" s="448"/>
    </row>
    <row r="2832" spans="1:30" ht="20.399999999999999" customHeight="1">
      <c r="A2832" s="794"/>
      <c r="B2832" s="670" t="s">
        <v>1467</v>
      </c>
      <c r="C2832" s="276">
        <v>68</v>
      </c>
      <c r="D2832" s="276">
        <v>68</v>
      </c>
      <c r="E2832" s="276">
        <v>0</v>
      </c>
      <c r="F2832" s="276">
        <v>0</v>
      </c>
      <c r="G2832" s="1043">
        <v>100</v>
      </c>
      <c r="H2832" s="276">
        <v>68</v>
      </c>
      <c r="I2832" s="276">
        <v>63</v>
      </c>
      <c r="J2832" s="276">
        <v>3</v>
      </c>
      <c r="K2832" s="276">
        <v>2</v>
      </c>
      <c r="L2832" s="276">
        <v>0</v>
      </c>
      <c r="M2832" s="276">
        <v>0</v>
      </c>
      <c r="N2832" s="276">
        <v>0</v>
      </c>
      <c r="O2832" s="276">
        <v>0</v>
      </c>
      <c r="P2832" s="276">
        <v>0</v>
      </c>
      <c r="Q2832" s="276">
        <v>0</v>
      </c>
      <c r="R2832" s="276">
        <v>0</v>
      </c>
      <c r="S2832" s="276">
        <v>0</v>
      </c>
      <c r="T2832" s="276">
        <v>0</v>
      </c>
      <c r="U2832" s="276">
        <v>0</v>
      </c>
      <c r="V2832" s="1044">
        <v>0</v>
      </c>
      <c r="W2832" s="276">
        <v>0</v>
      </c>
      <c r="X2832" s="276">
        <v>0</v>
      </c>
      <c r="Y2832" s="276">
        <v>0</v>
      </c>
      <c r="Z2832" s="276">
        <v>0</v>
      </c>
      <c r="AA2832" s="276">
        <v>0</v>
      </c>
      <c r="AB2832" s="276">
        <v>0</v>
      </c>
      <c r="AC2832" s="276">
        <v>0</v>
      </c>
      <c r="AD2832" s="448"/>
    </row>
    <row r="2833" spans="1:30" ht="20.399999999999999" customHeight="1">
      <c r="A2833" s="794"/>
      <c r="B2833" s="670" t="s">
        <v>4104</v>
      </c>
      <c r="C2833" s="276">
        <v>0</v>
      </c>
      <c r="D2833" s="276">
        <v>0</v>
      </c>
      <c r="E2833" s="276">
        <v>0</v>
      </c>
      <c r="F2833" s="276">
        <v>0</v>
      </c>
      <c r="G2833" s="1043">
        <v>0</v>
      </c>
      <c r="H2833" s="276">
        <v>0</v>
      </c>
      <c r="I2833" s="276">
        <v>0</v>
      </c>
      <c r="J2833" s="276">
        <v>0</v>
      </c>
      <c r="K2833" s="276">
        <v>0</v>
      </c>
      <c r="L2833" s="276">
        <v>0</v>
      </c>
      <c r="M2833" s="276">
        <v>0</v>
      </c>
      <c r="N2833" s="276">
        <v>0</v>
      </c>
      <c r="O2833" s="276">
        <v>0</v>
      </c>
      <c r="P2833" s="276">
        <v>0</v>
      </c>
      <c r="Q2833" s="276">
        <v>0</v>
      </c>
      <c r="R2833" s="276">
        <v>0</v>
      </c>
      <c r="S2833" s="276">
        <v>0</v>
      </c>
      <c r="T2833" s="276">
        <v>0</v>
      </c>
      <c r="U2833" s="276">
        <v>0</v>
      </c>
      <c r="V2833" s="1044">
        <v>0</v>
      </c>
      <c r="W2833" s="276">
        <v>0</v>
      </c>
      <c r="X2833" s="276">
        <v>0</v>
      </c>
      <c r="Y2833" s="276">
        <v>0</v>
      </c>
      <c r="Z2833" s="276">
        <v>0</v>
      </c>
      <c r="AA2833" s="276">
        <v>0</v>
      </c>
      <c r="AB2833" s="276">
        <v>0</v>
      </c>
      <c r="AC2833" s="276">
        <v>0</v>
      </c>
      <c r="AD2833" s="448"/>
    </row>
    <row r="2834" spans="1:30" ht="20.399999999999999" customHeight="1">
      <c r="A2834" s="407"/>
      <c r="B2834" s="407"/>
      <c r="C2834" s="407"/>
      <c r="D2834" s="407"/>
      <c r="E2834" s="407"/>
      <c r="F2834" s="407"/>
      <c r="G2834" s="407"/>
      <c r="H2834" s="407"/>
      <c r="I2834" s="407"/>
      <c r="J2834" s="407"/>
      <c r="K2834" s="407"/>
      <c r="L2834" s="407"/>
      <c r="M2834" s="407"/>
      <c r="N2834" s="407"/>
      <c r="O2834" s="407"/>
      <c r="P2834" s="407"/>
      <c r="Q2834" s="407"/>
      <c r="R2834" s="407"/>
      <c r="S2834" s="407"/>
      <c r="T2834" s="407"/>
      <c r="U2834" s="407"/>
      <c r="V2834" s="407"/>
      <c r="W2834" s="407"/>
      <c r="X2834" s="407"/>
      <c r="Y2834" s="407"/>
      <c r="Z2834" s="407"/>
      <c r="AA2834" s="407"/>
      <c r="AB2834" s="407"/>
      <c r="AC2834" s="407"/>
      <c r="AD2834" s="448"/>
    </row>
    <row r="2835" spans="1:30" ht="20.399999999999999" customHeight="1">
      <c r="A2835" s="796" t="s">
        <v>2598</v>
      </c>
      <c r="B2835" s="669" t="s">
        <v>2597</v>
      </c>
      <c r="C2835" s="275">
        <v>54</v>
      </c>
      <c r="D2835" s="275">
        <v>54</v>
      </c>
      <c r="E2835" s="275">
        <v>0</v>
      </c>
      <c r="F2835" s="275">
        <v>0</v>
      </c>
      <c r="G2835" s="1041">
        <v>100</v>
      </c>
      <c r="H2835" s="275">
        <v>43</v>
      </c>
      <c r="I2835" s="275">
        <v>33</v>
      </c>
      <c r="J2835" s="275">
        <v>3</v>
      </c>
      <c r="K2835" s="275">
        <v>7</v>
      </c>
      <c r="L2835" s="275">
        <v>5</v>
      </c>
      <c r="M2835" s="275">
        <v>2</v>
      </c>
      <c r="N2835" s="275">
        <v>1</v>
      </c>
      <c r="O2835" s="275">
        <v>0</v>
      </c>
      <c r="P2835" s="275">
        <v>0</v>
      </c>
      <c r="Q2835" s="275">
        <v>0</v>
      </c>
      <c r="R2835" s="275">
        <v>2</v>
      </c>
      <c r="S2835" s="275">
        <v>0</v>
      </c>
      <c r="T2835" s="275">
        <v>0</v>
      </c>
      <c r="U2835" s="275">
        <v>0</v>
      </c>
      <c r="V2835" s="1042">
        <v>1</v>
      </c>
      <c r="W2835" s="275">
        <v>0</v>
      </c>
      <c r="X2835" s="275">
        <v>0</v>
      </c>
      <c r="Y2835" s="275">
        <v>0</v>
      </c>
      <c r="Z2835" s="275">
        <v>0</v>
      </c>
      <c r="AA2835" s="275">
        <v>0</v>
      </c>
      <c r="AB2835" s="275">
        <v>0</v>
      </c>
      <c r="AC2835" s="275">
        <v>0</v>
      </c>
      <c r="AD2835" s="448"/>
    </row>
    <row r="2836" spans="1:30" ht="20.399999999999999" customHeight="1">
      <c r="A2836" s="794"/>
      <c r="B2836" s="670" t="s">
        <v>1468</v>
      </c>
      <c r="C2836" s="276">
        <v>33</v>
      </c>
      <c r="D2836" s="276">
        <v>33</v>
      </c>
      <c r="E2836" s="276">
        <v>0</v>
      </c>
      <c r="F2836" s="276">
        <v>0</v>
      </c>
      <c r="G2836" s="1043">
        <v>100</v>
      </c>
      <c r="H2836" s="276">
        <v>27</v>
      </c>
      <c r="I2836" s="276">
        <v>21</v>
      </c>
      <c r="J2836" s="276">
        <v>2</v>
      </c>
      <c r="K2836" s="276">
        <v>4</v>
      </c>
      <c r="L2836" s="276">
        <v>3</v>
      </c>
      <c r="M2836" s="276">
        <v>1</v>
      </c>
      <c r="N2836" s="276">
        <v>1</v>
      </c>
      <c r="O2836" s="276">
        <v>0</v>
      </c>
      <c r="P2836" s="276">
        <v>0</v>
      </c>
      <c r="Q2836" s="276">
        <v>0</v>
      </c>
      <c r="R2836" s="276">
        <v>1</v>
      </c>
      <c r="S2836" s="276">
        <v>0</v>
      </c>
      <c r="T2836" s="276">
        <v>0</v>
      </c>
      <c r="U2836" s="276">
        <v>0</v>
      </c>
      <c r="V2836" s="1044">
        <v>0</v>
      </c>
      <c r="W2836" s="276">
        <v>0</v>
      </c>
      <c r="X2836" s="276">
        <v>0</v>
      </c>
      <c r="Y2836" s="276">
        <v>0</v>
      </c>
      <c r="Z2836" s="276">
        <v>0</v>
      </c>
      <c r="AA2836" s="276">
        <v>0</v>
      </c>
      <c r="AB2836" s="276">
        <v>0</v>
      </c>
      <c r="AC2836" s="276">
        <v>0</v>
      </c>
      <c r="AD2836" s="448"/>
    </row>
    <row r="2837" spans="1:30" ht="20.399999999999999" customHeight="1">
      <c r="A2837" s="794"/>
      <c r="B2837" s="670" t="s">
        <v>1467</v>
      </c>
      <c r="C2837" s="276">
        <v>21</v>
      </c>
      <c r="D2837" s="276">
        <v>21</v>
      </c>
      <c r="E2837" s="276">
        <v>0</v>
      </c>
      <c r="F2837" s="276">
        <v>0</v>
      </c>
      <c r="G2837" s="1043">
        <v>100</v>
      </c>
      <c r="H2837" s="276">
        <v>16</v>
      </c>
      <c r="I2837" s="276">
        <v>12</v>
      </c>
      <c r="J2837" s="276">
        <v>1</v>
      </c>
      <c r="K2837" s="276">
        <v>3</v>
      </c>
      <c r="L2837" s="276">
        <v>2</v>
      </c>
      <c r="M2837" s="276">
        <v>1</v>
      </c>
      <c r="N2837" s="276">
        <v>0</v>
      </c>
      <c r="O2837" s="276">
        <v>0</v>
      </c>
      <c r="P2837" s="276">
        <v>0</v>
      </c>
      <c r="Q2837" s="276">
        <v>0</v>
      </c>
      <c r="R2837" s="276">
        <v>1</v>
      </c>
      <c r="S2837" s="276">
        <v>0</v>
      </c>
      <c r="T2837" s="276">
        <v>0</v>
      </c>
      <c r="U2837" s="276">
        <v>0</v>
      </c>
      <c r="V2837" s="1044">
        <v>1</v>
      </c>
      <c r="W2837" s="276">
        <v>0</v>
      </c>
      <c r="X2837" s="276">
        <v>0</v>
      </c>
      <c r="Y2837" s="276">
        <v>0</v>
      </c>
      <c r="Z2837" s="276">
        <v>0</v>
      </c>
      <c r="AA2837" s="276">
        <v>0</v>
      </c>
      <c r="AB2837" s="276">
        <v>0</v>
      </c>
      <c r="AC2837" s="276">
        <v>0</v>
      </c>
      <c r="AD2837" s="448"/>
    </row>
    <row r="2838" spans="1:30" ht="20.399999999999999" customHeight="1">
      <c r="A2838" s="794"/>
      <c r="B2838" s="670" t="s">
        <v>4104</v>
      </c>
      <c r="C2838" s="276">
        <v>0</v>
      </c>
      <c r="D2838" s="276">
        <v>0</v>
      </c>
      <c r="E2838" s="276">
        <v>0</v>
      </c>
      <c r="F2838" s="276">
        <v>0</v>
      </c>
      <c r="G2838" s="1043">
        <v>0</v>
      </c>
      <c r="H2838" s="276">
        <v>0</v>
      </c>
      <c r="I2838" s="276">
        <v>0</v>
      </c>
      <c r="J2838" s="276">
        <v>0</v>
      </c>
      <c r="K2838" s="276">
        <v>0</v>
      </c>
      <c r="L2838" s="276">
        <v>0</v>
      </c>
      <c r="M2838" s="276">
        <v>0</v>
      </c>
      <c r="N2838" s="276">
        <v>0</v>
      </c>
      <c r="O2838" s="276">
        <v>0</v>
      </c>
      <c r="P2838" s="276">
        <v>0</v>
      </c>
      <c r="Q2838" s="276">
        <v>0</v>
      </c>
      <c r="R2838" s="276">
        <v>0</v>
      </c>
      <c r="S2838" s="276">
        <v>0</v>
      </c>
      <c r="T2838" s="276">
        <v>0</v>
      </c>
      <c r="U2838" s="276">
        <v>0</v>
      </c>
      <c r="V2838" s="1044">
        <v>0</v>
      </c>
      <c r="W2838" s="276">
        <v>0</v>
      </c>
      <c r="X2838" s="276">
        <v>0</v>
      </c>
      <c r="Y2838" s="276">
        <v>0</v>
      </c>
      <c r="Z2838" s="276">
        <v>0</v>
      </c>
      <c r="AA2838" s="276">
        <v>0</v>
      </c>
      <c r="AB2838" s="276">
        <v>0</v>
      </c>
      <c r="AC2838" s="276">
        <v>0</v>
      </c>
      <c r="AD2838" s="448"/>
    </row>
    <row r="2839" spans="1:30" ht="20.399999999999999" customHeight="1">
      <c r="A2839" s="407"/>
      <c r="B2839" s="407"/>
      <c r="C2839" s="407"/>
      <c r="D2839" s="407"/>
      <c r="E2839" s="407"/>
      <c r="F2839" s="407"/>
      <c r="G2839" s="407"/>
      <c r="H2839" s="407"/>
      <c r="I2839" s="407"/>
      <c r="J2839" s="407"/>
      <c r="K2839" s="407"/>
      <c r="L2839" s="407"/>
      <c r="M2839" s="407"/>
      <c r="N2839" s="407"/>
      <c r="O2839" s="407"/>
      <c r="P2839" s="407"/>
      <c r="Q2839" s="407"/>
      <c r="R2839" s="407"/>
      <c r="S2839" s="407"/>
      <c r="T2839" s="407"/>
      <c r="U2839" s="407"/>
      <c r="V2839" s="407"/>
      <c r="W2839" s="407"/>
      <c r="X2839" s="407"/>
      <c r="Y2839" s="407"/>
      <c r="Z2839" s="407"/>
      <c r="AA2839" s="407"/>
      <c r="AB2839" s="407"/>
      <c r="AC2839" s="407"/>
      <c r="AD2839" s="448"/>
    </row>
    <row r="2840" spans="1:30" ht="20.399999999999999" customHeight="1">
      <c r="A2840" s="796" t="s">
        <v>2596</v>
      </c>
      <c r="B2840" s="669" t="s">
        <v>2595</v>
      </c>
      <c r="C2840" s="275">
        <v>74</v>
      </c>
      <c r="D2840" s="275">
        <v>74</v>
      </c>
      <c r="E2840" s="275">
        <v>0</v>
      </c>
      <c r="F2840" s="275">
        <v>0</v>
      </c>
      <c r="G2840" s="1041">
        <v>100</v>
      </c>
      <c r="H2840" s="275">
        <v>74</v>
      </c>
      <c r="I2840" s="275">
        <v>69</v>
      </c>
      <c r="J2840" s="275">
        <v>4</v>
      </c>
      <c r="K2840" s="275">
        <v>1</v>
      </c>
      <c r="L2840" s="275">
        <v>0</v>
      </c>
      <c r="M2840" s="275">
        <v>0</v>
      </c>
      <c r="N2840" s="275">
        <v>0</v>
      </c>
      <c r="O2840" s="275">
        <v>0</v>
      </c>
      <c r="P2840" s="275">
        <v>0</v>
      </c>
      <c r="Q2840" s="275">
        <v>0</v>
      </c>
      <c r="R2840" s="275">
        <v>0</v>
      </c>
      <c r="S2840" s="275">
        <v>0</v>
      </c>
      <c r="T2840" s="275">
        <v>0</v>
      </c>
      <c r="U2840" s="275">
        <v>0</v>
      </c>
      <c r="V2840" s="1042">
        <v>0</v>
      </c>
      <c r="W2840" s="275">
        <v>0</v>
      </c>
      <c r="X2840" s="275">
        <v>0</v>
      </c>
      <c r="Y2840" s="275">
        <v>0</v>
      </c>
      <c r="Z2840" s="275">
        <v>0</v>
      </c>
      <c r="AA2840" s="275">
        <v>0</v>
      </c>
      <c r="AB2840" s="275">
        <v>0</v>
      </c>
      <c r="AC2840" s="275">
        <v>0</v>
      </c>
      <c r="AD2840" s="448"/>
    </row>
    <row r="2841" spans="1:30" ht="20.399999999999999" customHeight="1">
      <c r="A2841" s="794"/>
      <c r="B2841" s="670" t="s">
        <v>1468</v>
      </c>
      <c r="C2841" s="276">
        <v>36</v>
      </c>
      <c r="D2841" s="276">
        <v>36</v>
      </c>
      <c r="E2841" s="276">
        <v>0</v>
      </c>
      <c r="F2841" s="276">
        <v>0</v>
      </c>
      <c r="G2841" s="1043">
        <v>100</v>
      </c>
      <c r="H2841" s="276">
        <v>36</v>
      </c>
      <c r="I2841" s="276">
        <v>32</v>
      </c>
      <c r="J2841" s="276">
        <v>4</v>
      </c>
      <c r="K2841" s="276">
        <v>0</v>
      </c>
      <c r="L2841" s="276">
        <v>0</v>
      </c>
      <c r="M2841" s="276">
        <v>0</v>
      </c>
      <c r="N2841" s="276">
        <v>0</v>
      </c>
      <c r="O2841" s="276">
        <v>0</v>
      </c>
      <c r="P2841" s="276">
        <v>0</v>
      </c>
      <c r="Q2841" s="276">
        <v>0</v>
      </c>
      <c r="R2841" s="276">
        <v>0</v>
      </c>
      <c r="S2841" s="276">
        <v>0</v>
      </c>
      <c r="T2841" s="276">
        <v>0</v>
      </c>
      <c r="U2841" s="276">
        <v>0</v>
      </c>
      <c r="V2841" s="1044">
        <v>0</v>
      </c>
      <c r="W2841" s="276">
        <v>0</v>
      </c>
      <c r="X2841" s="276">
        <v>0</v>
      </c>
      <c r="Y2841" s="276">
        <v>0</v>
      </c>
      <c r="Z2841" s="276">
        <v>0</v>
      </c>
      <c r="AA2841" s="276">
        <v>0</v>
      </c>
      <c r="AB2841" s="276">
        <v>0</v>
      </c>
      <c r="AC2841" s="276">
        <v>0</v>
      </c>
      <c r="AD2841" s="448"/>
    </row>
    <row r="2842" spans="1:30" ht="20.399999999999999" customHeight="1">
      <c r="A2842" s="794"/>
      <c r="B2842" s="670" t="s">
        <v>1467</v>
      </c>
      <c r="C2842" s="276">
        <v>38</v>
      </c>
      <c r="D2842" s="276">
        <v>38</v>
      </c>
      <c r="E2842" s="276">
        <v>0</v>
      </c>
      <c r="F2842" s="276">
        <v>0</v>
      </c>
      <c r="G2842" s="1043">
        <v>100</v>
      </c>
      <c r="H2842" s="276">
        <v>38</v>
      </c>
      <c r="I2842" s="276">
        <v>37</v>
      </c>
      <c r="J2842" s="276">
        <v>0</v>
      </c>
      <c r="K2842" s="276">
        <v>1</v>
      </c>
      <c r="L2842" s="276">
        <v>0</v>
      </c>
      <c r="M2842" s="276">
        <v>0</v>
      </c>
      <c r="N2842" s="276">
        <v>0</v>
      </c>
      <c r="O2842" s="276">
        <v>0</v>
      </c>
      <c r="P2842" s="276">
        <v>0</v>
      </c>
      <c r="Q2842" s="276">
        <v>0</v>
      </c>
      <c r="R2842" s="276">
        <v>0</v>
      </c>
      <c r="S2842" s="276">
        <v>0</v>
      </c>
      <c r="T2842" s="276">
        <v>0</v>
      </c>
      <c r="U2842" s="276">
        <v>0</v>
      </c>
      <c r="V2842" s="1044">
        <v>0</v>
      </c>
      <c r="W2842" s="276">
        <v>0</v>
      </c>
      <c r="X2842" s="276">
        <v>0</v>
      </c>
      <c r="Y2842" s="276">
        <v>0</v>
      </c>
      <c r="Z2842" s="276">
        <v>0</v>
      </c>
      <c r="AA2842" s="276">
        <v>0</v>
      </c>
      <c r="AB2842" s="276">
        <v>0</v>
      </c>
      <c r="AC2842" s="276">
        <v>0</v>
      </c>
      <c r="AD2842" s="448"/>
    </row>
    <row r="2843" spans="1:30" ht="20.399999999999999" customHeight="1">
      <c r="A2843" s="794"/>
      <c r="B2843" s="670" t="s">
        <v>4104</v>
      </c>
      <c r="C2843" s="276">
        <v>0</v>
      </c>
      <c r="D2843" s="276">
        <v>0</v>
      </c>
      <c r="E2843" s="276">
        <v>0</v>
      </c>
      <c r="F2843" s="276">
        <v>0</v>
      </c>
      <c r="G2843" s="1043">
        <v>0</v>
      </c>
      <c r="H2843" s="276">
        <v>0</v>
      </c>
      <c r="I2843" s="276">
        <v>0</v>
      </c>
      <c r="J2843" s="276">
        <v>0</v>
      </c>
      <c r="K2843" s="276">
        <v>0</v>
      </c>
      <c r="L2843" s="276">
        <v>0</v>
      </c>
      <c r="M2843" s="276">
        <v>0</v>
      </c>
      <c r="N2843" s="276">
        <v>0</v>
      </c>
      <c r="O2843" s="276">
        <v>0</v>
      </c>
      <c r="P2843" s="276">
        <v>0</v>
      </c>
      <c r="Q2843" s="276">
        <v>0</v>
      </c>
      <c r="R2843" s="276">
        <v>0</v>
      </c>
      <c r="S2843" s="276">
        <v>0</v>
      </c>
      <c r="T2843" s="276">
        <v>0</v>
      </c>
      <c r="U2843" s="276">
        <v>0</v>
      </c>
      <c r="V2843" s="1044">
        <v>0</v>
      </c>
      <c r="W2843" s="276">
        <v>0</v>
      </c>
      <c r="X2843" s="276">
        <v>0</v>
      </c>
      <c r="Y2843" s="276">
        <v>0</v>
      </c>
      <c r="Z2843" s="276">
        <v>0</v>
      </c>
      <c r="AA2843" s="276">
        <v>0</v>
      </c>
      <c r="AB2843" s="276">
        <v>0</v>
      </c>
      <c r="AC2843" s="276">
        <v>0</v>
      </c>
      <c r="AD2843" s="448"/>
    </row>
    <row r="2844" spans="1:30" ht="20.399999999999999" customHeight="1">
      <c r="A2844" s="407"/>
      <c r="B2844" s="407"/>
      <c r="C2844" s="407"/>
      <c r="D2844" s="407"/>
      <c r="E2844" s="407"/>
      <c r="F2844" s="407"/>
      <c r="G2844" s="407"/>
      <c r="H2844" s="407"/>
      <c r="I2844" s="407"/>
      <c r="J2844" s="407"/>
      <c r="K2844" s="407"/>
      <c r="L2844" s="407"/>
      <c r="M2844" s="407"/>
      <c r="N2844" s="407"/>
      <c r="O2844" s="407"/>
      <c r="P2844" s="407"/>
      <c r="Q2844" s="407"/>
      <c r="R2844" s="407"/>
      <c r="S2844" s="407"/>
      <c r="T2844" s="407"/>
      <c r="U2844" s="407"/>
      <c r="V2844" s="407"/>
      <c r="W2844" s="407"/>
      <c r="X2844" s="407"/>
      <c r="Y2844" s="407"/>
      <c r="Z2844" s="407"/>
      <c r="AA2844" s="407"/>
      <c r="AB2844" s="407"/>
      <c r="AC2844" s="407"/>
      <c r="AD2844" s="448"/>
    </row>
    <row r="2845" spans="1:30" ht="20.399999999999999" customHeight="1">
      <c r="A2845" s="796" t="s">
        <v>2594</v>
      </c>
      <c r="B2845" s="669" t="s">
        <v>2593</v>
      </c>
      <c r="C2845" s="275">
        <v>12</v>
      </c>
      <c r="D2845" s="275">
        <v>12</v>
      </c>
      <c r="E2845" s="275">
        <v>0</v>
      </c>
      <c r="F2845" s="275">
        <v>0</v>
      </c>
      <c r="G2845" s="1041">
        <v>100</v>
      </c>
      <c r="H2845" s="275">
        <v>12</v>
      </c>
      <c r="I2845" s="275">
        <v>11</v>
      </c>
      <c r="J2845" s="275">
        <v>1</v>
      </c>
      <c r="K2845" s="275">
        <v>0</v>
      </c>
      <c r="L2845" s="275">
        <v>0</v>
      </c>
      <c r="M2845" s="275">
        <v>0</v>
      </c>
      <c r="N2845" s="275">
        <v>0</v>
      </c>
      <c r="O2845" s="275">
        <v>0</v>
      </c>
      <c r="P2845" s="275">
        <v>0</v>
      </c>
      <c r="Q2845" s="275">
        <v>0</v>
      </c>
      <c r="R2845" s="275">
        <v>0</v>
      </c>
      <c r="S2845" s="275">
        <v>0</v>
      </c>
      <c r="T2845" s="275">
        <v>0</v>
      </c>
      <c r="U2845" s="275">
        <v>0</v>
      </c>
      <c r="V2845" s="1042">
        <v>0</v>
      </c>
      <c r="W2845" s="275">
        <v>0</v>
      </c>
      <c r="X2845" s="275">
        <v>0</v>
      </c>
      <c r="Y2845" s="275">
        <v>0</v>
      </c>
      <c r="Z2845" s="275">
        <v>0</v>
      </c>
      <c r="AA2845" s="275">
        <v>0</v>
      </c>
      <c r="AB2845" s="275">
        <v>0</v>
      </c>
      <c r="AC2845" s="275">
        <v>0</v>
      </c>
      <c r="AD2845" s="448"/>
    </row>
    <row r="2846" spans="1:30" ht="20.399999999999999" customHeight="1">
      <c r="A2846" s="794"/>
      <c r="B2846" s="670" t="s">
        <v>1468</v>
      </c>
      <c r="C2846" s="276">
        <v>8</v>
      </c>
      <c r="D2846" s="276">
        <v>8</v>
      </c>
      <c r="E2846" s="276">
        <v>0</v>
      </c>
      <c r="F2846" s="276">
        <v>0</v>
      </c>
      <c r="G2846" s="1043">
        <v>100</v>
      </c>
      <c r="H2846" s="276">
        <v>8</v>
      </c>
      <c r="I2846" s="276">
        <v>7</v>
      </c>
      <c r="J2846" s="276">
        <v>1</v>
      </c>
      <c r="K2846" s="276">
        <v>0</v>
      </c>
      <c r="L2846" s="276">
        <v>0</v>
      </c>
      <c r="M2846" s="276">
        <v>0</v>
      </c>
      <c r="N2846" s="276">
        <v>0</v>
      </c>
      <c r="O2846" s="276">
        <v>0</v>
      </c>
      <c r="P2846" s="276">
        <v>0</v>
      </c>
      <c r="Q2846" s="276">
        <v>0</v>
      </c>
      <c r="R2846" s="276">
        <v>0</v>
      </c>
      <c r="S2846" s="276">
        <v>0</v>
      </c>
      <c r="T2846" s="276">
        <v>0</v>
      </c>
      <c r="U2846" s="276">
        <v>0</v>
      </c>
      <c r="V2846" s="1044">
        <v>0</v>
      </c>
      <c r="W2846" s="276">
        <v>0</v>
      </c>
      <c r="X2846" s="276">
        <v>0</v>
      </c>
      <c r="Y2846" s="276">
        <v>0</v>
      </c>
      <c r="Z2846" s="276">
        <v>0</v>
      </c>
      <c r="AA2846" s="276">
        <v>0</v>
      </c>
      <c r="AB2846" s="276">
        <v>0</v>
      </c>
      <c r="AC2846" s="276">
        <v>0</v>
      </c>
      <c r="AD2846" s="448"/>
    </row>
    <row r="2847" spans="1:30" ht="20.399999999999999" customHeight="1">
      <c r="A2847" s="794"/>
      <c r="B2847" s="670" t="s">
        <v>1467</v>
      </c>
      <c r="C2847" s="276">
        <v>4</v>
      </c>
      <c r="D2847" s="276">
        <v>4</v>
      </c>
      <c r="E2847" s="276">
        <v>0</v>
      </c>
      <c r="F2847" s="276">
        <v>0</v>
      </c>
      <c r="G2847" s="1043">
        <v>100</v>
      </c>
      <c r="H2847" s="276">
        <v>4</v>
      </c>
      <c r="I2847" s="276">
        <v>4</v>
      </c>
      <c r="J2847" s="276">
        <v>0</v>
      </c>
      <c r="K2847" s="276">
        <v>0</v>
      </c>
      <c r="L2847" s="276">
        <v>0</v>
      </c>
      <c r="M2847" s="276">
        <v>0</v>
      </c>
      <c r="N2847" s="276">
        <v>0</v>
      </c>
      <c r="O2847" s="276">
        <v>0</v>
      </c>
      <c r="P2847" s="276">
        <v>0</v>
      </c>
      <c r="Q2847" s="276">
        <v>0</v>
      </c>
      <c r="R2847" s="276">
        <v>0</v>
      </c>
      <c r="S2847" s="276">
        <v>0</v>
      </c>
      <c r="T2847" s="276">
        <v>0</v>
      </c>
      <c r="U2847" s="276">
        <v>0</v>
      </c>
      <c r="V2847" s="1044">
        <v>0</v>
      </c>
      <c r="W2847" s="276">
        <v>0</v>
      </c>
      <c r="X2847" s="276">
        <v>0</v>
      </c>
      <c r="Y2847" s="276">
        <v>0</v>
      </c>
      <c r="Z2847" s="276">
        <v>0</v>
      </c>
      <c r="AA2847" s="276">
        <v>0</v>
      </c>
      <c r="AB2847" s="276">
        <v>0</v>
      </c>
      <c r="AC2847" s="276">
        <v>0</v>
      </c>
      <c r="AD2847" s="448"/>
    </row>
    <row r="2848" spans="1:30" ht="20.399999999999999" customHeight="1">
      <c r="A2848" s="794"/>
      <c r="B2848" s="670" t="s">
        <v>4104</v>
      </c>
      <c r="C2848" s="276">
        <v>0</v>
      </c>
      <c r="D2848" s="276">
        <v>0</v>
      </c>
      <c r="E2848" s="276">
        <v>0</v>
      </c>
      <c r="F2848" s="276">
        <v>0</v>
      </c>
      <c r="G2848" s="1043">
        <v>0</v>
      </c>
      <c r="H2848" s="276">
        <v>0</v>
      </c>
      <c r="I2848" s="276">
        <v>0</v>
      </c>
      <c r="J2848" s="276">
        <v>0</v>
      </c>
      <c r="K2848" s="276">
        <v>0</v>
      </c>
      <c r="L2848" s="276">
        <v>0</v>
      </c>
      <c r="M2848" s="276">
        <v>0</v>
      </c>
      <c r="N2848" s="276">
        <v>0</v>
      </c>
      <c r="O2848" s="276">
        <v>0</v>
      </c>
      <c r="P2848" s="276">
        <v>0</v>
      </c>
      <c r="Q2848" s="276">
        <v>0</v>
      </c>
      <c r="R2848" s="276">
        <v>0</v>
      </c>
      <c r="S2848" s="276">
        <v>0</v>
      </c>
      <c r="T2848" s="276">
        <v>0</v>
      </c>
      <c r="U2848" s="276">
        <v>0</v>
      </c>
      <c r="V2848" s="1044">
        <v>0</v>
      </c>
      <c r="W2848" s="276">
        <v>0</v>
      </c>
      <c r="X2848" s="276">
        <v>0</v>
      </c>
      <c r="Y2848" s="276">
        <v>0</v>
      </c>
      <c r="Z2848" s="276">
        <v>0</v>
      </c>
      <c r="AA2848" s="276">
        <v>0</v>
      </c>
      <c r="AB2848" s="276">
        <v>0</v>
      </c>
      <c r="AC2848" s="276">
        <v>0</v>
      </c>
      <c r="AD2848" s="448"/>
    </row>
    <row r="2849" spans="1:30" ht="20.399999999999999" customHeight="1">
      <c r="A2849" s="407"/>
      <c r="B2849" s="407"/>
      <c r="C2849" s="407"/>
      <c r="D2849" s="407"/>
      <c r="E2849" s="407"/>
      <c r="F2849" s="407"/>
      <c r="G2849" s="407"/>
      <c r="H2849" s="407"/>
      <c r="I2849" s="407"/>
      <c r="J2849" s="407"/>
      <c r="K2849" s="407"/>
      <c r="L2849" s="407"/>
      <c r="M2849" s="407"/>
      <c r="N2849" s="407"/>
      <c r="O2849" s="407"/>
      <c r="P2849" s="407"/>
      <c r="Q2849" s="407"/>
      <c r="R2849" s="407"/>
      <c r="S2849" s="407"/>
      <c r="T2849" s="407"/>
      <c r="U2849" s="407"/>
      <c r="V2849" s="407"/>
      <c r="W2849" s="407"/>
      <c r="X2849" s="407"/>
      <c r="Y2849" s="407"/>
      <c r="Z2849" s="407"/>
      <c r="AA2849" s="407"/>
      <c r="AB2849" s="407"/>
      <c r="AC2849" s="407"/>
      <c r="AD2849" s="448"/>
    </row>
    <row r="2850" spans="1:30" ht="20.399999999999999" customHeight="1">
      <c r="A2850" s="796" t="s">
        <v>2592</v>
      </c>
      <c r="B2850" s="669" t="s">
        <v>2591</v>
      </c>
      <c r="C2850" s="275">
        <v>6</v>
      </c>
      <c r="D2850" s="275">
        <v>6</v>
      </c>
      <c r="E2850" s="275">
        <v>0</v>
      </c>
      <c r="F2850" s="275">
        <v>0</v>
      </c>
      <c r="G2850" s="1041">
        <v>100</v>
      </c>
      <c r="H2850" s="275">
        <v>6</v>
      </c>
      <c r="I2850" s="275">
        <v>6</v>
      </c>
      <c r="J2850" s="275">
        <v>0</v>
      </c>
      <c r="K2850" s="275">
        <v>0</v>
      </c>
      <c r="L2850" s="275">
        <v>0</v>
      </c>
      <c r="M2850" s="275">
        <v>0</v>
      </c>
      <c r="N2850" s="275">
        <v>0</v>
      </c>
      <c r="O2850" s="275">
        <v>0</v>
      </c>
      <c r="P2850" s="275">
        <v>0</v>
      </c>
      <c r="Q2850" s="275">
        <v>0</v>
      </c>
      <c r="R2850" s="275">
        <v>0</v>
      </c>
      <c r="S2850" s="275">
        <v>0</v>
      </c>
      <c r="T2850" s="275">
        <v>0</v>
      </c>
      <c r="U2850" s="275">
        <v>0</v>
      </c>
      <c r="V2850" s="1042">
        <v>0</v>
      </c>
      <c r="W2850" s="275">
        <v>0</v>
      </c>
      <c r="X2850" s="275">
        <v>0</v>
      </c>
      <c r="Y2850" s="275">
        <v>0</v>
      </c>
      <c r="Z2850" s="275">
        <v>0</v>
      </c>
      <c r="AA2850" s="275">
        <v>0</v>
      </c>
      <c r="AB2850" s="275">
        <v>0</v>
      </c>
      <c r="AC2850" s="275">
        <v>0</v>
      </c>
      <c r="AD2850" s="448"/>
    </row>
    <row r="2851" spans="1:30" ht="20.399999999999999" customHeight="1">
      <c r="A2851" s="794"/>
      <c r="B2851" s="670" t="s">
        <v>1468</v>
      </c>
      <c r="C2851" s="276">
        <v>2</v>
      </c>
      <c r="D2851" s="276">
        <v>2</v>
      </c>
      <c r="E2851" s="276">
        <v>0</v>
      </c>
      <c r="F2851" s="276">
        <v>0</v>
      </c>
      <c r="G2851" s="1043">
        <v>100</v>
      </c>
      <c r="H2851" s="276">
        <v>2</v>
      </c>
      <c r="I2851" s="276">
        <v>2</v>
      </c>
      <c r="J2851" s="276">
        <v>0</v>
      </c>
      <c r="K2851" s="276">
        <v>0</v>
      </c>
      <c r="L2851" s="276">
        <v>0</v>
      </c>
      <c r="M2851" s="276">
        <v>0</v>
      </c>
      <c r="N2851" s="276">
        <v>0</v>
      </c>
      <c r="O2851" s="276">
        <v>0</v>
      </c>
      <c r="P2851" s="276">
        <v>0</v>
      </c>
      <c r="Q2851" s="276">
        <v>0</v>
      </c>
      <c r="R2851" s="276">
        <v>0</v>
      </c>
      <c r="S2851" s="276">
        <v>0</v>
      </c>
      <c r="T2851" s="276">
        <v>0</v>
      </c>
      <c r="U2851" s="276">
        <v>0</v>
      </c>
      <c r="V2851" s="1044">
        <v>0</v>
      </c>
      <c r="W2851" s="276">
        <v>0</v>
      </c>
      <c r="X2851" s="276">
        <v>0</v>
      </c>
      <c r="Y2851" s="276">
        <v>0</v>
      </c>
      <c r="Z2851" s="276">
        <v>0</v>
      </c>
      <c r="AA2851" s="276">
        <v>0</v>
      </c>
      <c r="AB2851" s="276">
        <v>0</v>
      </c>
      <c r="AC2851" s="276">
        <v>0</v>
      </c>
      <c r="AD2851" s="448"/>
    </row>
    <row r="2852" spans="1:30" ht="20.399999999999999" customHeight="1">
      <c r="A2852" s="794"/>
      <c r="B2852" s="670" t="s">
        <v>1467</v>
      </c>
      <c r="C2852" s="276">
        <v>4</v>
      </c>
      <c r="D2852" s="276">
        <v>4</v>
      </c>
      <c r="E2852" s="276">
        <v>0</v>
      </c>
      <c r="F2852" s="276">
        <v>0</v>
      </c>
      <c r="G2852" s="1043">
        <v>100</v>
      </c>
      <c r="H2852" s="276">
        <v>4</v>
      </c>
      <c r="I2852" s="276">
        <v>4</v>
      </c>
      <c r="J2852" s="276">
        <v>0</v>
      </c>
      <c r="K2852" s="276">
        <v>0</v>
      </c>
      <c r="L2852" s="276">
        <v>0</v>
      </c>
      <c r="M2852" s="276">
        <v>0</v>
      </c>
      <c r="N2852" s="276">
        <v>0</v>
      </c>
      <c r="O2852" s="276">
        <v>0</v>
      </c>
      <c r="P2852" s="276">
        <v>0</v>
      </c>
      <c r="Q2852" s="276">
        <v>0</v>
      </c>
      <c r="R2852" s="276">
        <v>0</v>
      </c>
      <c r="S2852" s="276">
        <v>0</v>
      </c>
      <c r="T2852" s="276">
        <v>0</v>
      </c>
      <c r="U2852" s="276">
        <v>0</v>
      </c>
      <c r="V2852" s="1044">
        <v>0</v>
      </c>
      <c r="W2852" s="276">
        <v>0</v>
      </c>
      <c r="X2852" s="276">
        <v>0</v>
      </c>
      <c r="Y2852" s="276">
        <v>0</v>
      </c>
      <c r="Z2852" s="276">
        <v>0</v>
      </c>
      <c r="AA2852" s="276">
        <v>0</v>
      </c>
      <c r="AB2852" s="276">
        <v>0</v>
      </c>
      <c r="AC2852" s="276">
        <v>0</v>
      </c>
      <c r="AD2852" s="448"/>
    </row>
    <row r="2853" spans="1:30" ht="20.399999999999999" customHeight="1">
      <c r="A2853" s="794"/>
      <c r="B2853" s="670" t="s">
        <v>4104</v>
      </c>
      <c r="C2853" s="276">
        <v>0</v>
      </c>
      <c r="D2853" s="276">
        <v>0</v>
      </c>
      <c r="E2853" s="276">
        <v>0</v>
      </c>
      <c r="F2853" s="276">
        <v>0</v>
      </c>
      <c r="G2853" s="1043">
        <v>0</v>
      </c>
      <c r="H2853" s="276">
        <v>0</v>
      </c>
      <c r="I2853" s="276">
        <v>0</v>
      </c>
      <c r="J2853" s="276">
        <v>0</v>
      </c>
      <c r="K2853" s="276">
        <v>0</v>
      </c>
      <c r="L2853" s="276">
        <v>0</v>
      </c>
      <c r="M2853" s="276">
        <v>0</v>
      </c>
      <c r="N2853" s="276">
        <v>0</v>
      </c>
      <c r="O2853" s="276">
        <v>0</v>
      </c>
      <c r="P2853" s="276">
        <v>0</v>
      </c>
      <c r="Q2853" s="276">
        <v>0</v>
      </c>
      <c r="R2853" s="276">
        <v>0</v>
      </c>
      <c r="S2853" s="276">
        <v>0</v>
      </c>
      <c r="T2853" s="276">
        <v>0</v>
      </c>
      <c r="U2853" s="276">
        <v>0</v>
      </c>
      <c r="V2853" s="1044">
        <v>0</v>
      </c>
      <c r="W2853" s="276">
        <v>0</v>
      </c>
      <c r="X2853" s="276">
        <v>0</v>
      </c>
      <c r="Y2853" s="276">
        <v>0</v>
      </c>
      <c r="Z2853" s="276">
        <v>0</v>
      </c>
      <c r="AA2853" s="276">
        <v>0</v>
      </c>
      <c r="AB2853" s="276">
        <v>0</v>
      </c>
      <c r="AC2853" s="276">
        <v>0</v>
      </c>
      <c r="AD2853" s="448"/>
    </row>
    <row r="2854" spans="1:30" ht="20.399999999999999" customHeight="1">
      <c r="A2854" s="407"/>
      <c r="B2854" s="407"/>
      <c r="C2854" s="407"/>
      <c r="D2854" s="407"/>
      <c r="E2854" s="407"/>
      <c r="F2854" s="407"/>
      <c r="G2854" s="407"/>
      <c r="H2854" s="407"/>
      <c r="I2854" s="407"/>
      <c r="J2854" s="407"/>
      <c r="K2854" s="407"/>
      <c r="L2854" s="407"/>
      <c r="M2854" s="407"/>
      <c r="N2854" s="407"/>
      <c r="O2854" s="407"/>
      <c r="P2854" s="407"/>
      <c r="Q2854" s="407"/>
      <c r="R2854" s="407"/>
      <c r="S2854" s="407"/>
      <c r="T2854" s="407"/>
      <c r="U2854" s="407"/>
      <c r="V2854" s="407"/>
      <c r="W2854" s="407"/>
      <c r="X2854" s="407"/>
      <c r="Y2854" s="407"/>
      <c r="Z2854" s="407"/>
      <c r="AA2854" s="407"/>
      <c r="AB2854" s="407"/>
      <c r="AC2854" s="407"/>
      <c r="AD2854" s="448"/>
    </row>
    <row r="2855" spans="1:30" ht="20.399999999999999" customHeight="1">
      <c r="A2855" s="796" t="s">
        <v>2590</v>
      </c>
      <c r="B2855" s="669" t="s">
        <v>2589</v>
      </c>
      <c r="C2855" s="275">
        <v>8</v>
      </c>
      <c r="D2855" s="275">
        <v>8</v>
      </c>
      <c r="E2855" s="275">
        <v>0</v>
      </c>
      <c r="F2855" s="275">
        <v>0</v>
      </c>
      <c r="G2855" s="1041">
        <v>100</v>
      </c>
      <c r="H2855" s="275">
        <v>8</v>
      </c>
      <c r="I2855" s="275">
        <v>4</v>
      </c>
      <c r="J2855" s="275">
        <v>4</v>
      </c>
      <c r="K2855" s="275">
        <v>0</v>
      </c>
      <c r="L2855" s="275">
        <v>0</v>
      </c>
      <c r="M2855" s="275">
        <v>0</v>
      </c>
      <c r="N2855" s="275">
        <v>0</v>
      </c>
      <c r="O2855" s="275">
        <v>0</v>
      </c>
      <c r="P2855" s="275">
        <v>0</v>
      </c>
      <c r="Q2855" s="275">
        <v>0</v>
      </c>
      <c r="R2855" s="275">
        <v>0</v>
      </c>
      <c r="S2855" s="275">
        <v>0</v>
      </c>
      <c r="T2855" s="275">
        <v>0</v>
      </c>
      <c r="U2855" s="275">
        <v>0</v>
      </c>
      <c r="V2855" s="1042">
        <v>0</v>
      </c>
      <c r="W2855" s="275">
        <v>0</v>
      </c>
      <c r="X2855" s="275">
        <v>0</v>
      </c>
      <c r="Y2855" s="275">
        <v>0</v>
      </c>
      <c r="Z2855" s="275">
        <v>0</v>
      </c>
      <c r="AA2855" s="275">
        <v>0</v>
      </c>
      <c r="AB2855" s="275">
        <v>0</v>
      </c>
      <c r="AC2855" s="275">
        <v>0</v>
      </c>
      <c r="AD2855" s="448"/>
    </row>
    <row r="2856" spans="1:30" ht="20.399999999999999" customHeight="1">
      <c r="A2856" s="669"/>
      <c r="B2856" s="669" t="s">
        <v>2588</v>
      </c>
      <c r="C2856" s="797"/>
      <c r="D2856" s="797"/>
      <c r="E2856" s="797"/>
      <c r="F2856" s="797"/>
      <c r="G2856" s="797"/>
      <c r="H2856" s="797"/>
      <c r="I2856" s="797"/>
      <c r="J2856" s="797"/>
      <c r="K2856" s="797"/>
      <c r="L2856" s="797"/>
      <c r="M2856" s="797"/>
      <c r="N2856" s="797"/>
      <c r="O2856" s="797"/>
      <c r="P2856" s="797"/>
      <c r="Q2856" s="797"/>
      <c r="R2856" s="797"/>
      <c r="S2856" s="797"/>
      <c r="T2856" s="797"/>
      <c r="U2856" s="797"/>
      <c r="V2856" s="797"/>
      <c r="W2856" s="797"/>
      <c r="X2856" s="797"/>
      <c r="Y2856" s="797"/>
      <c r="Z2856" s="797"/>
      <c r="AA2856" s="797"/>
      <c r="AB2856" s="797"/>
      <c r="AC2856" s="797"/>
      <c r="AD2856" s="448"/>
    </row>
    <row r="2857" spans="1:30" ht="20.399999999999999" customHeight="1">
      <c r="A2857" s="794"/>
      <c r="B2857" s="670" t="s">
        <v>1468</v>
      </c>
      <c r="C2857" s="276">
        <v>6</v>
      </c>
      <c r="D2857" s="276">
        <v>6</v>
      </c>
      <c r="E2857" s="276">
        <v>0</v>
      </c>
      <c r="F2857" s="276">
        <v>0</v>
      </c>
      <c r="G2857" s="1043">
        <v>100</v>
      </c>
      <c r="H2857" s="276">
        <v>6</v>
      </c>
      <c r="I2857" s="276">
        <v>3</v>
      </c>
      <c r="J2857" s="276">
        <v>3</v>
      </c>
      <c r="K2857" s="276">
        <v>0</v>
      </c>
      <c r="L2857" s="276">
        <v>0</v>
      </c>
      <c r="M2857" s="276">
        <v>0</v>
      </c>
      <c r="N2857" s="276">
        <v>0</v>
      </c>
      <c r="O2857" s="276">
        <v>0</v>
      </c>
      <c r="P2857" s="276">
        <v>0</v>
      </c>
      <c r="Q2857" s="276">
        <v>0</v>
      </c>
      <c r="R2857" s="276">
        <v>0</v>
      </c>
      <c r="S2857" s="276">
        <v>0</v>
      </c>
      <c r="T2857" s="276">
        <v>0</v>
      </c>
      <c r="U2857" s="276">
        <v>0</v>
      </c>
      <c r="V2857" s="1044">
        <v>0</v>
      </c>
      <c r="W2857" s="276">
        <v>0</v>
      </c>
      <c r="X2857" s="276">
        <v>0</v>
      </c>
      <c r="Y2857" s="276">
        <v>0</v>
      </c>
      <c r="Z2857" s="276">
        <v>0</v>
      </c>
      <c r="AA2857" s="276">
        <v>0</v>
      </c>
      <c r="AB2857" s="276">
        <v>0</v>
      </c>
      <c r="AC2857" s="276">
        <v>0</v>
      </c>
      <c r="AD2857" s="448"/>
    </row>
    <row r="2858" spans="1:30" ht="20.399999999999999" customHeight="1">
      <c r="A2858" s="794"/>
      <c r="B2858" s="670" t="s">
        <v>1467</v>
      </c>
      <c r="C2858" s="276">
        <v>2</v>
      </c>
      <c r="D2858" s="276">
        <v>2</v>
      </c>
      <c r="E2858" s="276">
        <v>0</v>
      </c>
      <c r="F2858" s="276">
        <v>0</v>
      </c>
      <c r="G2858" s="1043">
        <v>100</v>
      </c>
      <c r="H2858" s="276">
        <v>2</v>
      </c>
      <c r="I2858" s="276">
        <v>1</v>
      </c>
      <c r="J2858" s="276">
        <v>1</v>
      </c>
      <c r="K2858" s="276">
        <v>0</v>
      </c>
      <c r="L2858" s="276">
        <v>0</v>
      </c>
      <c r="M2858" s="276">
        <v>0</v>
      </c>
      <c r="N2858" s="276">
        <v>0</v>
      </c>
      <c r="O2858" s="276">
        <v>0</v>
      </c>
      <c r="P2858" s="276">
        <v>0</v>
      </c>
      <c r="Q2858" s="276">
        <v>0</v>
      </c>
      <c r="R2858" s="276">
        <v>0</v>
      </c>
      <c r="S2858" s="276">
        <v>0</v>
      </c>
      <c r="T2858" s="276">
        <v>0</v>
      </c>
      <c r="U2858" s="276">
        <v>0</v>
      </c>
      <c r="V2858" s="1044">
        <v>0</v>
      </c>
      <c r="W2858" s="276">
        <v>0</v>
      </c>
      <c r="X2858" s="276">
        <v>0</v>
      </c>
      <c r="Y2858" s="276">
        <v>0</v>
      </c>
      <c r="Z2858" s="276">
        <v>0</v>
      </c>
      <c r="AA2858" s="276">
        <v>0</v>
      </c>
      <c r="AB2858" s="276">
        <v>0</v>
      </c>
      <c r="AC2858" s="276">
        <v>0</v>
      </c>
      <c r="AD2858" s="448"/>
    </row>
    <row r="2859" spans="1:30" ht="20.399999999999999" customHeight="1">
      <c r="A2859" s="794"/>
      <c r="B2859" s="670" t="s">
        <v>4104</v>
      </c>
      <c r="C2859" s="276">
        <v>0</v>
      </c>
      <c r="D2859" s="276">
        <v>0</v>
      </c>
      <c r="E2859" s="276">
        <v>0</v>
      </c>
      <c r="F2859" s="276">
        <v>0</v>
      </c>
      <c r="G2859" s="1043">
        <v>0</v>
      </c>
      <c r="H2859" s="276">
        <v>0</v>
      </c>
      <c r="I2859" s="276">
        <v>0</v>
      </c>
      <c r="J2859" s="276">
        <v>0</v>
      </c>
      <c r="K2859" s="276">
        <v>0</v>
      </c>
      <c r="L2859" s="276">
        <v>0</v>
      </c>
      <c r="M2859" s="276">
        <v>0</v>
      </c>
      <c r="N2859" s="276">
        <v>0</v>
      </c>
      <c r="O2859" s="276">
        <v>0</v>
      </c>
      <c r="P2859" s="276">
        <v>0</v>
      </c>
      <c r="Q2859" s="276">
        <v>0</v>
      </c>
      <c r="R2859" s="276">
        <v>0</v>
      </c>
      <c r="S2859" s="276">
        <v>0</v>
      </c>
      <c r="T2859" s="276">
        <v>0</v>
      </c>
      <c r="U2859" s="276">
        <v>0</v>
      </c>
      <c r="V2859" s="1044">
        <v>0</v>
      </c>
      <c r="W2859" s="276">
        <v>0</v>
      </c>
      <c r="X2859" s="276">
        <v>0</v>
      </c>
      <c r="Y2859" s="276">
        <v>0</v>
      </c>
      <c r="Z2859" s="276">
        <v>0</v>
      </c>
      <c r="AA2859" s="276">
        <v>0</v>
      </c>
      <c r="AB2859" s="276">
        <v>0</v>
      </c>
      <c r="AC2859" s="276">
        <v>0</v>
      </c>
      <c r="AD2859" s="448"/>
    </row>
    <row r="2860" spans="1:30" ht="20.399999999999999" customHeight="1">
      <c r="A2860" s="407"/>
      <c r="B2860" s="407"/>
      <c r="C2860" s="407"/>
      <c r="D2860" s="407"/>
      <c r="E2860" s="407"/>
      <c r="F2860" s="407"/>
      <c r="G2860" s="407"/>
      <c r="H2860" s="407"/>
      <c r="I2860" s="407"/>
      <c r="J2860" s="407"/>
      <c r="K2860" s="407"/>
      <c r="L2860" s="407"/>
      <c r="M2860" s="407"/>
      <c r="N2860" s="407"/>
      <c r="O2860" s="407"/>
      <c r="P2860" s="407"/>
      <c r="Q2860" s="407"/>
      <c r="R2860" s="407"/>
      <c r="S2860" s="407"/>
      <c r="T2860" s="407"/>
      <c r="U2860" s="407"/>
      <c r="V2860" s="407"/>
      <c r="W2860" s="407"/>
      <c r="X2860" s="407"/>
      <c r="Y2860" s="407"/>
      <c r="Z2860" s="407"/>
      <c r="AA2860" s="407"/>
      <c r="AB2860" s="407"/>
      <c r="AC2860" s="407"/>
      <c r="AD2860" s="448"/>
    </row>
    <row r="2861" spans="1:30" ht="20.399999999999999" customHeight="1">
      <c r="A2861" s="796" t="s">
        <v>2587</v>
      </c>
      <c r="B2861" s="669" t="s">
        <v>2586</v>
      </c>
      <c r="C2861" s="275">
        <v>31</v>
      </c>
      <c r="D2861" s="275">
        <v>31</v>
      </c>
      <c r="E2861" s="275">
        <v>0</v>
      </c>
      <c r="F2861" s="275">
        <v>0</v>
      </c>
      <c r="G2861" s="1041">
        <v>100</v>
      </c>
      <c r="H2861" s="275">
        <v>31</v>
      </c>
      <c r="I2861" s="275">
        <v>31</v>
      </c>
      <c r="J2861" s="275">
        <v>0</v>
      </c>
      <c r="K2861" s="275">
        <v>0</v>
      </c>
      <c r="L2861" s="275">
        <v>0</v>
      </c>
      <c r="M2861" s="275">
        <v>0</v>
      </c>
      <c r="N2861" s="275">
        <v>0</v>
      </c>
      <c r="O2861" s="275">
        <v>0</v>
      </c>
      <c r="P2861" s="275">
        <v>0</v>
      </c>
      <c r="Q2861" s="275">
        <v>0</v>
      </c>
      <c r="R2861" s="275">
        <v>0</v>
      </c>
      <c r="S2861" s="275">
        <v>0</v>
      </c>
      <c r="T2861" s="275">
        <v>0</v>
      </c>
      <c r="U2861" s="275">
        <v>0</v>
      </c>
      <c r="V2861" s="1042">
        <v>0</v>
      </c>
      <c r="W2861" s="275">
        <v>0</v>
      </c>
      <c r="X2861" s="275">
        <v>0</v>
      </c>
      <c r="Y2861" s="275">
        <v>0</v>
      </c>
      <c r="Z2861" s="275">
        <v>0</v>
      </c>
      <c r="AA2861" s="275">
        <v>0</v>
      </c>
      <c r="AB2861" s="275">
        <v>0</v>
      </c>
      <c r="AC2861" s="275">
        <v>0</v>
      </c>
      <c r="AD2861" s="448"/>
    </row>
    <row r="2862" spans="1:30" ht="20.399999999999999" customHeight="1">
      <c r="A2862" s="669"/>
      <c r="B2862" s="669" t="s">
        <v>2585</v>
      </c>
      <c r="C2862" s="797"/>
      <c r="D2862" s="797"/>
      <c r="E2862" s="797"/>
      <c r="F2862" s="797"/>
      <c r="G2862" s="797"/>
      <c r="H2862" s="797"/>
      <c r="I2862" s="797"/>
      <c r="J2862" s="797"/>
      <c r="K2862" s="797"/>
      <c r="L2862" s="797"/>
      <c r="M2862" s="797"/>
      <c r="N2862" s="797"/>
      <c r="O2862" s="797"/>
      <c r="P2862" s="797"/>
      <c r="Q2862" s="797"/>
      <c r="R2862" s="797"/>
      <c r="S2862" s="797"/>
      <c r="T2862" s="797"/>
      <c r="U2862" s="797"/>
      <c r="V2862" s="797"/>
      <c r="W2862" s="797"/>
      <c r="X2862" s="797"/>
      <c r="Y2862" s="797"/>
      <c r="Z2862" s="797"/>
      <c r="AA2862" s="797"/>
      <c r="AB2862" s="797"/>
      <c r="AC2862" s="797"/>
      <c r="AD2862" s="448"/>
    </row>
    <row r="2863" spans="1:30" ht="20.399999999999999" customHeight="1">
      <c r="A2863" s="794"/>
      <c r="B2863" s="670" t="s">
        <v>1468</v>
      </c>
      <c r="C2863" s="276">
        <v>17</v>
      </c>
      <c r="D2863" s="276">
        <v>17</v>
      </c>
      <c r="E2863" s="276">
        <v>0</v>
      </c>
      <c r="F2863" s="276">
        <v>0</v>
      </c>
      <c r="G2863" s="1043">
        <v>100</v>
      </c>
      <c r="H2863" s="276">
        <v>17</v>
      </c>
      <c r="I2863" s="276">
        <v>17</v>
      </c>
      <c r="J2863" s="276">
        <v>0</v>
      </c>
      <c r="K2863" s="276">
        <v>0</v>
      </c>
      <c r="L2863" s="276">
        <v>0</v>
      </c>
      <c r="M2863" s="276">
        <v>0</v>
      </c>
      <c r="N2863" s="276">
        <v>0</v>
      </c>
      <c r="O2863" s="276">
        <v>0</v>
      </c>
      <c r="P2863" s="276">
        <v>0</v>
      </c>
      <c r="Q2863" s="276">
        <v>0</v>
      </c>
      <c r="R2863" s="276">
        <v>0</v>
      </c>
      <c r="S2863" s="276">
        <v>0</v>
      </c>
      <c r="T2863" s="276">
        <v>0</v>
      </c>
      <c r="U2863" s="276">
        <v>0</v>
      </c>
      <c r="V2863" s="1044">
        <v>0</v>
      </c>
      <c r="W2863" s="276">
        <v>0</v>
      </c>
      <c r="X2863" s="276">
        <v>0</v>
      </c>
      <c r="Y2863" s="276">
        <v>0</v>
      </c>
      <c r="Z2863" s="276">
        <v>0</v>
      </c>
      <c r="AA2863" s="276">
        <v>0</v>
      </c>
      <c r="AB2863" s="276">
        <v>0</v>
      </c>
      <c r="AC2863" s="276">
        <v>0</v>
      </c>
      <c r="AD2863" s="448"/>
    </row>
    <row r="2864" spans="1:30" ht="20.399999999999999" customHeight="1">
      <c r="A2864" s="794"/>
      <c r="B2864" s="670" t="s">
        <v>1467</v>
      </c>
      <c r="C2864" s="276">
        <v>14</v>
      </c>
      <c r="D2864" s="276">
        <v>14</v>
      </c>
      <c r="E2864" s="276">
        <v>0</v>
      </c>
      <c r="F2864" s="276">
        <v>0</v>
      </c>
      <c r="G2864" s="1043">
        <v>100</v>
      </c>
      <c r="H2864" s="276">
        <v>14</v>
      </c>
      <c r="I2864" s="276">
        <v>14</v>
      </c>
      <c r="J2864" s="276">
        <v>0</v>
      </c>
      <c r="K2864" s="276">
        <v>0</v>
      </c>
      <c r="L2864" s="276">
        <v>0</v>
      </c>
      <c r="M2864" s="276">
        <v>0</v>
      </c>
      <c r="N2864" s="276">
        <v>0</v>
      </c>
      <c r="O2864" s="276">
        <v>0</v>
      </c>
      <c r="P2864" s="276">
        <v>0</v>
      </c>
      <c r="Q2864" s="276">
        <v>0</v>
      </c>
      <c r="R2864" s="276">
        <v>0</v>
      </c>
      <c r="S2864" s="276">
        <v>0</v>
      </c>
      <c r="T2864" s="276">
        <v>0</v>
      </c>
      <c r="U2864" s="276">
        <v>0</v>
      </c>
      <c r="V2864" s="1044">
        <v>0</v>
      </c>
      <c r="W2864" s="276">
        <v>0</v>
      </c>
      <c r="X2864" s="276">
        <v>0</v>
      </c>
      <c r="Y2864" s="276">
        <v>0</v>
      </c>
      <c r="Z2864" s="276">
        <v>0</v>
      </c>
      <c r="AA2864" s="276">
        <v>0</v>
      </c>
      <c r="AB2864" s="276">
        <v>0</v>
      </c>
      <c r="AC2864" s="276">
        <v>0</v>
      </c>
      <c r="AD2864" s="448"/>
    </row>
    <row r="2865" spans="1:30" ht="20.399999999999999" customHeight="1">
      <c r="A2865" s="794"/>
      <c r="B2865" s="670" t="s">
        <v>4104</v>
      </c>
      <c r="C2865" s="276">
        <v>0</v>
      </c>
      <c r="D2865" s="276">
        <v>0</v>
      </c>
      <c r="E2865" s="276">
        <v>0</v>
      </c>
      <c r="F2865" s="276">
        <v>0</v>
      </c>
      <c r="G2865" s="1043">
        <v>0</v>
      </c>
      <c r="H2865" s="276">
        <v>0</v>
      </c>
      <c r="I2865" s="276">
        <v>0</v>
      </c>
      <c r="J2865" s="276">
        <v>0</v>
      </c>
      <c r="K2865" s="276">
        <v>0</v>
      </c>
      <c r="L2865" s="276">
        <v>0</v>
      </c>
      <c r="M2865" s="276">
        <v>0</v>
      </c>
      <c r="N2865" s="276">
        <v>0</v>
      </c>
      <c r="O2865" s="276">
        <v>0</v>
      </c>
      <c r="P2865" s="276">
        <v>0</v>
      </c>
      <c r="Q2865" s="276">
        <v>0</v>
      </c>
      <c r="R2865" s="276">
        <v>0</v>
      </c>
      <c r="S2865" s="276">
        <v>0</v>
      </c>
      <c r="T2865" s="276">
        <v>0</v>
      </c>
      <c r="U2865" s="276">
        <v>0</v>
      </c>
      <c r="V2865" s="1044">
        <v>0</v>
      </c>
      <c r="W2865" s="276">
        <v>0</v>
      </c>
      <c r="X2865" s="276">
        <v>0</v>
      </c>
      <c r="Y2865" s="276">
        <v>0</v>
      </c>
      <c r="Z2865" s="276">
        <v>0</v>
      </c>
      <c r="AA2865" s="276">
        <v>0</v>
      </c>
      <c r="AB2865" s="276">
        <v>0</v>
      </c>
      <c r="AC2865" s="276">
        <v>0</v>
      </c>
      <c r="AD2865" s="448"/>
    </row>
    <row r="2866" spans="1:30" ht="20.399999999999999" customHeight="1">
      <c r="A2866" s="407"/>
      <c r="B2866" s="407"/>
      <c r="C2866" s="407"/>
      <c r="D2866" s="407"/>
      <c r="E2866" s="407"/>
      <c r="F2866" s="407"/>
      <c r="G2866" s="407"/>
      <c r="H2866" s="407"/>
      <c r="I2866" s="407"/>
      <c r="J2866" s="407"/>
      <c r="K2866" s="407"/>
      <c r="L2866" s="407"/>
      <c r="M2866" s="407"/>
      <c r="N2866" s="407"/>
      <c r="O2866" s="407"/>
      <c r="P2866" s="407"/>
      <c r="Q2866" s="407"/>
      <c r="R2866" s="407"/>
      <c r="S2866" s="407"/>
      <c r="T2866" s="407"/>
      <c r="U2866" s="407"/>
      <c r="V2866" s="407"/>
      <c r="W2866" s="407"/>
      <c r="X2866" s="407"/>
      <c r="Y2866" s="407"/>
      <c r="Z2866" s="407"/>
      <c r="AA2866" s="407"/>
      <c r="AB2866" s="407"/>
      <c r="AC2866" s="407"/>
      <c r="AD2866" s="448"/>
    </row>
    <row r="2867" spans="1:30" ht="20.399999999999999" customHeight="1">
      <c r="A2867" s="796" t="s">
        <v>2584</v>
      </c>
      <c r="B2867" s="669" t="s">
        <v>2583</v>
      </c>
      <c r="C2867" s="275">
        <v>13</v>
      </c>
      <c r="D2867" s="275">
        <v>13</v>
      </c>
      <c r="E2867" s="275">
        <v>0</v>
      </c>
      <c r="F2867" s="275">
        <v>0</v>
      </c>
      <c r="G2867" s="1041">
        <v>100</v>
      </c>
      <c r="H2867" s="275">
        <v>12</v>
      </c>
      <c r="I2867" s="275">
        <v>0</v>
      </c>
      <c r="J2867" s="275">
        <v>2</v>
      </c>
      <c r="K2867" s="275">
        <v>10</v>
      </c>
      <c r="L2867" s="275">
        <v>1</v>
      </c>
      <c r="M2867" s="275">
        <v>0</v>
      </c>
      <c r="N2867" s="275">
        <v>0</v>
      </c>
      <c r="O2867" s="275">
        <v>0</v>
      </c>
      <c r="P2867" s="275">
        <v>0</v>
      </c>
      <c r="Q2867" s="275">
        <v>0</v>
      </c>
      <c r="R2867" s="275">
        <v>0</v>
      </c>
      <c r="S2867" s="275">
        <v>0</v>
      </c>
      <c r="T2867" s="275">
        <v>0</v>
      </c>
      <c r="U2867" s="275">
        <v>0</v>
      </c>
      <c r="V2867" s="1042">
        <v>0</v>
      </c>
      <c r="W2867" s="275">
        <v>0</v>
      </c>
      <c r="X2867" s="275">
        <v>0</v>
      </c>
      <c r="Y2867" s="275">
        <v>0</v>
      </c>
      <c r="Z2867" s="275">
        <v>0</v>
      </c>
      <c r="AA2867" s="275">
        <v>0</v>
      </c>
      <c r="AB2867" s="275">
        <v>0</v>
      </c>
      <c r="AC2867" s="275">
        <v>0</v>
      </c>
      <c r="AD2867" s="448"/>
    </row>
    <row r="2868" spans="1:30" ht="20.399999999999999" customHeight="1">
      <c r="A2868" s="669"/>
      <c r="B2868" s="669" t="s">
        <v>2582</v>
      </c>
      <c r="C2868" s="797"/>
      <c r="D2868" s="797"/>
      <c r="E2868" s="797"/>
      <c r="F2868" s="797"/>
      <c r="G2868" s="797"/>
      <c r="H2868" s="797"/>
      <c r="I2868" s="797"/>
      <c r="J2868" s="797"/>
      <c r="K2868" s="797"/>
      <c r="L2868" s="797"/>
      <c r="M2868" s="797"/>
      <c r="N2868" s="797"/>
      <c r="O2868" s="797"/>
      <c r="P2868" s="797"/>
      <c r="Q2868" s="797"/>
      <c r="R2868" s="797"/>
      <c r="S2868" s="797"/>
      <c r="T2868" s="797"/>
      <c r="U2868" s="797"/>
      <c r="V2868" s="797"/>
      <c r="W2868" s="797"/>
      <c r="X2868" s="797"/>
      <c r="Y2868" s="797"/>
      <c r="Z2868" s="797"/>
      <c r="AA2868" s="797"/>
      <c r="AB2868" s="797"/>
      <c r="AC2868" s="797"/>
      <c r="AD2868" s="448"/>
    </row>
    <row r="2869" spans="1:30" ht="20.399999999999999" customHeight="1">
      <c r="A2869" s="794"/>
      <c r="B2869" s="670" t="s">
        <v>1468</v>
      </c>
      <c r="C2869" s="276">
        <v>7</v>
      </c>
      <c r="D2869" s="276">
        <v>7</v>
      </c>
      <c r="E2869" s="276">
        <v>0</v>
      </c>
      <c r="F2869" s="276">
        <v>0</v>
      </c>
      <c r="G2869" s="1043">
        <v>100</v>
      </c>
      <c r="H2869" s="276">
        <v>6</v>
      </c>
      <c r="I2869" s="276">
        <v>0</v>
      </c>
      <c r="J2869" s="276">
        <v>2</v>
      </c>
      <c r="K2869" s="276">
        <v>4</v>
      </c>
      <c r="L2869" s="276">
        <v>1</v>
      </c>
      <c r="M2869" s="276">
        <v>0</v>
      </c>
      <c r="N2869" s="276">
        <v>0</v>
      </c>
      <c r="O2869" s="276">
        <v>0</v>
      </c>
      <c r="P2869" s="276">
        <v>0</v>
      </c>
      <c r="Q2869" s="276">
        <v>0</v>
      </c>
      <c r="R2869" s="276">
        <v>0</v>
      </c>
      <c r="S2869" s="276">
        <v>0</v>
      </c>
      <c r="T2869" s="276">
        <v>0</v>
      </c>
      <c r="U2869" s="276">
        <v>0</v>
      </c>
      <c r="V2869" s="1044">
        <v>0</v>
      </c>
      <c r="W2869" s="276">
        <v>0</v>
      </c>
      <c r="X2869" s="276">
        <v>0</v>
      </c>
      <c r="Y2869" s="276">
        <v>0</v>
      </c>
      <c r="Z2869" s="276">
        <v>0</v>
      </c>
      <c r="AA2869" s="276">
        <v>0</v>
      </c>
      <c r="AB2869" s="276">
        <v>0</v>
      </c>
      <c r="AC2869" s="276">
        <v>0</v>
      </c>
      <c r="AD2869" s="448"/>
    </row>
    <row r="2870" spans="1:30" ht="20.399999999999999" customHeight="1">
      <c r="A2870" s="794"/>
      <c r="B2870" s="670" t="s">
        <v>1467</v>
      </c>
      <c r="C2870" s="276">
        <v>6</v>
      </c>
      <c r="D2870" s="276">
        <v>6</v>
      </c>
      <c r="E2870" s="276">
        <v>0</v>
      </c>
      <c r="F2870" s="276">
        <v>0</v>
      </c>
      <c r="G2870" s="1043">
        <v>100</v>
      </c>
      <c r="H2870" s="276">
        <v>6</v>
      </c>
      <c r="I2870" s="276">
        <v>0</v>
      </c>
      <c r="J2870" s="276">
        <v>0</v>
      </c>
      <c r="K2870" s="276">
        <v>6</v>
      </c>
      <c r="L2870" s="276">
        <v>0</v>
      </c>
      <c r="M2870" s="276">
        <v>0</v>
      </c>
      <c r="N2870" s="276">
        <v>0</v>
      </c>
      <c r="O2870" s="276">
        <v>0</v>
      </c>
      <c r="P2870" s="276">
        <v>0</v>
      </c>
      <c r="Q2870" s="276">
        <v>0</v>
      </c>
      <c r="R2870" s="276">
        <v>0</v>
      </c>
      <c r="S2870" s="276">
        <v>0</v>
      </c>
      <c r="T2870" s="276">
        <v>0</v>
      </c>
      <c r="U2870" s="276">
        <v>0</v>
      </c>
      <c r="V2870" s="1044">
        <v>0</v>
      </c>
      <c r="W2870" s="276">
        <v>0</v>
      </c>
      <c r="X2870" s="276">
        <v>0</v>
      </c>
      <c r="Y2870" s="276">
        <v>0</v>
      </c>
      <c r="Z2870" s="276">
        <v>0</v>
      </c>
      <c r="AA2870" s="276">
        <v>0</v>
      </c>
      <c r="AB2870" s="276">
        <v>0</v>
      </c>
      <c r="AC2870" s="276">
        <v>0</v>
      </c>
      <c r="AD2870" s="448"/>
    </row>
    <row r="2871" spans="1:30" ht="20.399999999999999" customHeight="1">
      <c r="A2871" s="794"/>
      <c r="B2871" s="670" t="s">
        <v>4104</v>
      </c>
      <c r="C2871" s="276">
        <v>0</v>
      </c>
      <c r="D2871" s="276">
        <v>0</v>
      </c>
      <c r="E2871" s="276">
        <v>0</v>
      </c>
      <c r="F2871" s="276">
        <v>0</v>
      </c>
      <c r="G2871" s="1043">
        <v>0</v>
      </c>
      <c r="H2871" s="276">
        <v>0</v>
      </c>
      <c r="I2871" s="276">
        <v>0</v>
      </c>
      <c r="J2871" s="276">
        <v>0</v>
      </c>
      <c r="K2871" s="276">
        <v>0</v>
      </c>
      <c r="L2871" s="276">
        <v>0</v>
      </c>
      <c r="M2871" s="276">
        <v>0</v>
      </c>
      <c r="N2871" s="276">
        <v>0</v>
      </c>
      <c r="O2871" s="276">
        <v>0</v>
      </c>
      <c r="P2871" s="276">
        <v>0</v>
      </c>
      <c r="Q2871" s="276">
        <v>0</v>
      </c>
      <c r="R2871" s="276">
        <v>0</v>
      </c>
      <c r="S2871" s="276">
        <v>0</v>
      </c>
      <c r="T2871" s="276">
        <v>0</v>
      </c>
      <c r="U2871" s="276">
        <v>0</v>
      </c>
      <c r="V2871" s="1044">
        <v>0</v>
      </c>
      <c r="W2871" s="276">
        <v>0</v>
      </c>
      <c r="X2871" s="276">
        <v>0</v>
      </c>
      <c r="Y2871" s="276">
        <v>0</v>
      </c>
      <c r="Z2871" s="276">
        <v>0</v>
      </c>
      <c r="AA2871" s="276">
        <v>0</v>
      </c>
      <c r="AB2871" s="276">
        <v>0</v>
      </c>
      <c r="AC2871" s="276">
        <v>0</v>
      </c>
      <c r="AD2871" s="448"/>
    </row>
    <row r="2872" spans="1:30" ht="20.399999999999999" customHeight="1">
      <c r="A2872" s="407"/>
      <c r="B2872" s="407"/>
      <c r="C2872" s="407"/>
      <c r="D2872" s="407"/>
      <c r="E2872" s="407"/>
      <c r="F2872" s="407"/>
      <c r="G2872" s="407"/>
      <c r="H2872" s="407"/>
      <c r="I2872" s="407"/>
      <c r="J2872" s="407"/>
      <c r="K2872" s="407"/>
      <c r="L2872" s="407"/>
      <c r="M2872" s="407"/>
      <c r="N2872" s="407"/>
      <c r="O2872" s="407"/>
      <c r="P2872" s="407"/>
      <c r="Q2872" s="407"/>
      <c r="R2872" s="407"/>
      <c r="S2872" s="407"/>
      <c r="T2872" s="407"/>
      <c r="U2872" s="407"/>
      <c r="V2872" s="407"/>
      <c r="W2872" s="407"/>
      <c r="X2872" s="407"/>
      <c r="Y2872" s="407"/>
      <c r="Z2872" s="407"/>
      <c r="AA2872" s="407"/>
      <c r="AB2872" s="407"/>
      <c r="AC2872" s="407"/>
      <c r="AD2872" s="448"/>
    </row>
    <row r="2873" spans="1:30" ht="20.399999999999999" customHeight="1">
      <c r="A2873" s="796" t="s">
        <v>2581</v>
      </c>
      <c r="B2873" s="669" t="s">
        <v>2580</v>
      </c>
      <c r="C2873" s="275">
        <v>108</v>
      </c>
      <c r="D2873" s="275">
        <v>108</v>
      </c>
      <c r="E2873" s="275">
        <v>0</v>
      </c>
      <c r="F2873" s="275">
        <v>0</v>
      </c>
      <c r="G2873" s="1041">
        <v>100</v>
      </c>
      <c r="H2873" s="275">
        <v>108</v>
      </c>
      <c r="I2873" s="275">
        <v>103</v>
      </c>
      <c r="J2873" s="275">
        <v>3</v>
      </c>
      <c r="K2873" s="275">
        <v>2</v>
      </c>
      <c r="L2873" s="275">
        <v>0</v>
      </c>
      <c r="M2873" s="275">
        <v>0</v>
      </c>
      <c r="N2873" s="275">
        <v>0</v>
      </c>
      <c r="O2873" s="275">
        <v>0</v>
      </c>
      <c r="P2873" s="275">
        <v>0</v>
      </c>
      <c r="Q2873" s="275">
        <v>0</v>
      </c>
      <c r="R2873" s="275">
        <v>0</v>
      </c>
      <c r="S2873" s="275">
        <v>0</v>
      </c>
      <c r="T2873" s="275">
        <v>0</v>
      </c>
      <c r="U2873" s="275">
        <v>0</v>
      </c>
      <c r="V2873" s="1042">
        <v>0</v>
      </c>
      <c r="W2873" s="275">
        <v>0</v>
      </c>
      <c r="X2873" s="275">
        <v>0</v>
      </c>
      <c r="Y2873" s="275">
        <v>0</v>
      </c>
      <c r="Z2873" s="275">
        <v>0</v>
      </c>
      <c r="AA2873" s="275">
        <v>0</v>
      </c>
      <c r="AB2873" s="275">
        <v>0</v>
      </c>
      <c r="AC2873" s="275">
        <v>0</v>
      </c>
      <c r="AD2873" s="448"/>
    </row>
    <row r="2874" spans="1:30" ht="20.399999999999999" customHeight="1">
      <c r="A2874" s="669"/>
      <c r="B2874" s="669" t="s">
        <v>2579</v>
      </c>
      <c r="C2874" s="797"/>
      <c r="D2874" s="797"/>
      <c r="E2874" s="797"/>
      <c r="F2874" s="797"/>
      <c r="G2874" s="797"/>
      <c r="H2874" s="797"/>
      <c r="I2874" s="797"/>
      <c r="J2874" s="797"/>
      <c r="K2874" s="797"/>
      <c r="L2874" s="797"/>
      <c r="M2874" s="797"/>
      <c r="N2874" s="797"/>
      <c r="O2874" s="797"/>
      <c r="P2874" s="797"/>
      <c r="Q2874" s="797"/>
      <c r="R2874" s="797"/>
      <c r="S2874" s="797"/>
      <c r="T2874" s="797"/>
      <c r="U2874" s="797"/>
      <c r="V2874" s="797"/>
      <c r="W2874" s="797"/>
      <c r="X2874" s="797"/>
      <c r="Y2874" s="797"/>
      <c r="Z2874" s="797"/>
      <c r="AA2874" s="797"/>
      <c r="AB2874" s="797"/>
      <c r="AC2874" s="797"/>
      <c r="AD2874" s="448"/>
    </row>
    <row r="2875" spans="1:30" ht="20.399999999999999" customHeight="1">
      <c r="A2875" s="794"/>
      <c r="B2875" s="670" t="s">
        <v>1468</v>
      </c>
      <c r="C2875" s="276">
        <v>68</v>
      </c>
      <c r="D2875" s="276">
        <v>68</v>
      </c>
      <c r="E2875" s="276">
        <v>0</v>
      </c>
      <c r="F2875" s="276">
        <v>0</v>
      </c>
      <c r="G2875" s="1043">
        <v>100</v>
      </c>
      <c r="H2875" s="276">
        <v>68</v>
      </c>
      <c r="I2875" s="276">
        <v>64</v>
      </c>
      <c r="J2875" s="276">
        <v>3</v>
      </c>
      <c r="K2875" s="276">
        <v>1</v>
      </c>
      <c r="L2875" s="276">
        <v>0</v>
      </c>
      <c r="M2875" s="276">
        <v>0</v>
      </c>
      <c r="N2875" s="276">
        <v>0</v>
      </c>
      <c r="O2875" s="276">
        <v>0</v>
      </c>
      <c r="P2875" s="276">
        <v>0</v>
      </c>
      <c r="Q2875" s="276">
        <v>0</v>
      </c>
      <c r="R2875" s="276">
        <v>0</v>
      </c>
      <c r="S2875" s="276">
        <v>0</v>
      </c>
      <c r="T2875" s="276">
        <v>0</v>
      </c>
      <c r="U2875" s="276">
        <v>0</v>
      </c>
      <c r="V2875" s="1044">
        <v>0</v>
      </c>
      <c r="W2875" s="276">
        <v>0</v>
      </c>
      <c r="X2875" s="276">
        <v>0</v>
      </c>
      <c r="Y2875" s="276">
        <v>0</v>
      </c>
      <c r="Z2875" s="276">
        <v>0</v>
      </c>
      <c r="AA2875" s="276">
        <v>0</v>
      </c>
      <c r="AB2875" s="276">
        <v>0</v>
      </c>
      <c r="AC2875" s="276">
        <v>0</v>
      </c>
      <c r="AD2875" s="448"/>
    </row>
    <row r="2876" spans="1:30" ht="20.399999999999999" customHeight="1">
      <c r="A2876" s="794"/>
      <c r="B2876" s="670" t="s">
        <v>1467</v>
      </c>
      <c r="C2876" s="276">
        <v>40</v>
      </c>
      <c r="D2876" s="276">
        <v>40</v>
      </c>
      <c r="E2876" s="276">
        <v>0</v>
      </c>
      <c r="F2876" s="276">
        <v>0</v>
      </c>
      <c r="G2876" s="1043">
        <v>100</v>
      </c>
      <c r="H2876" s="276">
        <v>40</v>
      </c>
      <c r="I2876" s="276">
        <v>39</v>
      </c>
      <c r="J2876" s="276">
        <v>0</v>
      </c>
      <c r="K2876" s="276">
        <v>1</v>
      </c>
      <c r="L2876" s="276">
        <v>0</v>
      </c>
      <c r="M2876" s="276">
        <v>0</v>
      </c>
      <c r="N2876" s="276">
        <v>0</v>
      </c>
      <c r="O2876" s="276">
        <v>0</v>
      </c>
      <c r="P2876" s="276">
        <v>0</v>
      </c>
      <c r="Q2876" s="276">
        <v>0</v>
      </c>
      <c r="R2876" s="276">
        <v>0</v>
      </c>
      <c r="S2876" s="276">
        <v>0</v>
      </c>
      <c r="T2876" s="276">
        <v>0</v>
      </c>
      <c r="U2876" s="276">
        <v>0</v>
      </c>
      <c r="V2876" s="1044">
        <v>0</v>
      </c>
      <c r="W2876" s="276">
        <v>0</v>
      </c>
      <c r="X2876" s="276">
        <v>0</v>
      </c>
      <c r="Y2876" s="276">
        <v>0</v>
      </c>
      <c r="Z2876" s="276">
        <v>0</v>
      </c>
      <c r="AA2876" s="276">
        <v>0</v>
      </c>
      <c r="AB2876" s="276">
        <v>0</v>
      </c>
      <c r="AC2876" s="276">
        <v>0</v>
      </c>
      <c r="AD2876" s="448"/>
    </row>
    <row r="2877" spans="1:30" ht="20.399999999999999" customHeight="1">
      <c r="A2877" s="794"/>
      <c r="B2877" s="670" t="s">
        <v>4104</v>
      </c>
      <c r="C2877" s="276">
        <v>0</v>
      </c>
      <c r="D2877" s="276">
        <v>0</v>
      </c>
      <c r="E2877" s="276">
        <v>0</v>
      </c>
      <c r="F2877" s="276">
        <v>0</v>
      </c>
      <c r="G2877" s="1043">
        <v>0</v>
      </c>
      <c r="H2877" s="276">
        <v>0</v>
      </c>
      <c r="I2877" s="276">
        <v>0</v>
      </c>
      <c r="J2877" s="276">
        <v>0</v>
      </c>
      <c r="K2877" s="276">
        <v>0</v>
      </c>
      <c r="L2877" s="276">
        <v>0</v>
      </c>
      <c r="M2877" s="276">
        <v>0</v>
      </c>
      <c r="N2877" s="276">
        <v>0</v>
      </c>
      <c r="O2877" s="276">
        <v>0</v>
      </c>
      <c r="P2877" s="276">
        <v>0</v>
      </c>
      <c r="Q2877" s="276">
        <v>0</v>
      </c>
      <c r="R2877" s="276">
        <v>0</v>
      </c>
      <c r="S2877" s="276">
        <v>0</v>
      </c>
      <c r="T2877" s="276">
        <v>0</v>
      </c>
      <c r="U2877" s="276">
        <v>0</v>
      </c>
      <c r="V2877" s="1044">
        <v>0</v>
      </c>
      <c r="W2877" s="276">
        <v>0</v>
      </c>
      <c r="X2877" s="276">
        <v>0</v>
      </c>
      <c r="Y2877" s="276">
        <v>0</v>
      </c>
      <c r="Z2877" s="276">
        <v>0</v>
      </c>
      <c r="AA2877" s="276">
        <v>0</v>
      </c>
      <c r="AB2877" s="276">
        <v>0</v>
      </c>
      <c r="AC2877" s="276">
        <v>0</v>
      </c>
      <c r="AD2877" s="448"/>
    </row>
    <row r="2878" spans="1:30" ht="20.399999999999999" customHeight="1">
      <c r="A2878" s="407"/>
      <c r="B2878" s="407"/>
      <c r="C2878" s="407"/>
      <c r="D2878" s="407"/>
      <c r="E2878" s="407"/>
      <c r="F2878" s="407"/>
      <c r="G2878" s="407"/>
      <c r="H2878" s="407"/>
      <c r="I2878" s="407"/>
      <c r="J2878" s="407"/>
      <c r="K2878" s="407"/>
      <c r="L2878" s="407"/>
      <c r="M2878" s="407"/>
      <c r="N2878" s="407"/>
      <c r="O2878" s="407"/>
      <c r="P2878" s="407"/>
      <c r="Q2878" s="407"/>
      <c r="R2878" s="407"/>
      <c r="S2878" s="407"/>
      <c r="T2878" s="407"/>
      <c r="U2878" s="407"/>
      <c r="V2878" s="407"/>
      <c r="W2878" s="407"/>
      <c r="X2878" s="407"/>
      <c r="Y2878" s="407"/>
      <c r="Z2878" s="407"/>
      <c r="AA2878" s="407"/>
      <c r="AB2878" s="407"/>
      <c r="AC2878" s="407"/>
      <c r="AD2878" s="448"/>
    </row>
    <row r="2879" spans="1:30" ht="20.399999999999999" customHeight="1">
      <c r="A2879" s="796" t="s">
        <v>2578</v>
      </c>
      <c r="B2879" s="669" t="s">
        <v>2577</v>
      </c>
      <c r="C2879" s="275">
        <v>13</v>
      </c>
      <c r="D2879" s="275">
        <v>13</v>
      </c>
      <c r="E2879" s="275">
        <v>0</v>
      </c>
      <c r="F2879" s="275">
        <v>0</v>
      </c>
      <c r="G2879" s="1041">
        <v>100</v>
      </c>
      <c r="H2879" s="275">
        <v>13</v>
      </c>
      <c r="I2879" s="275">
        <v>8</v>
      </c>
      <c r="J2879" s="275">
        <v>4</v>
      </c>
      <c r="K2879" s="275">
        <v>1</v>
      </c>
      <c r="L2879" s="275">
        <v>0</v>
      </c>
      <c r="M2879" s="275">
        <v>0</v>
      </c>
      <c r="N2879" s="275">
        <v>0</v>
      </c>
      <c r="O2879" s="275">
        <v>0</v>
      </c>
      <c r="P2879" s="275">
        <v>0</v>
      </c>
      <c r="Q2879" s="275">
        <v>0</v>
      </c>
      <c r="R2879" s="275">
        <v>0</v>
      </c>
      <c r="S2879" s="275">
        <v>0</v>
      </c>
      <c r="T2879" s="275">
        <v>0</v>
      </c>
      <c r="U2879" s="275">
        <v>0</v>
      </c>
      <c r="V2879" s="1042">
        <v>0</v>
      </c>
      <c r="W2879" s="275">
        <v>0</v>
      </c>
      <c r="X2879" s="275">
        <v>0</v>
      </c>
      <c r="Y2879" s="275">
        <v>0</v>
      </c>
      <c r="Z2879" s="275">
        <v>0</v>
      </c>
      <c r="AA2879" s="275">
        <v>0</v>
      </c>
      <c r="AB2879" s="275">
        <v>0</v>
      </c>
      <c r="AC2879" s="275">
        <v>0</v>
      </c>
      <c r="AD2879" s="448"/>
    </row>
    <row r="2880" spans="1:30" ht="20.399999999999999" customHeight="1">
      <c r="A2880" s="669"/>
      <c r="B2880" s="669" t="s">
        <v>2576</v>
      </c>
      <c r="C2880" s="797"/>
      <c r="D2880" s="797"/>
      <c r="E2880" s="797"/>
      <c r="F2880" s="797"/>
      <c r="G2880" s="797"/>
      <c r="H2880" s="797"/>
      <c r="I2880" s="797"/>
      <c r="J2880" s="797"/>
      <c r="K2880" s="797"/>
      <c r="L2880" s="797"/>
      <c r="M2880" s="797"/>
      <c r="N2880" s="797"/>
      <c r="O2880" s="797"/>
      <c r="P2880" s="797"/>
      <c r="Q2880" s="797"/>
      <c r="R2880" s="797"/>
      <c r="S2880" s="797"/>
      <c r="T2880" s="797"/>
      <c r="U2880" s="797"/>
      <c r="V2880" s="797"/>
      <c r="W2880" s="797"/>
      <c r="X2880" s="797"/>
      <c r="Y2880" s="797"/>
      <c r="Z2880" s="797"/>
      <c r="AA2880" s="797"/>
      <c r="AB2880" s="797"/>
      <c r="AC2880" s="797"/>
      <c r="AD2880" s="448"/>
    </row>
    <row r="2881" spans="1:30" ht="20.399999999999999" customHeight="1">
      <c r="A2881" s="794"/>
      <c r="B2881" s="670" t="s">
        <v>1468</v>
      </c>
      <c r="C2881" s="276">
        <v>9</v>
      </c>
      <c r="D2881" s="276">
        <v>9</v>
      </c>
      <c r="E2881" s="276">
        <v>0</v>
      </c>
      <c r="F2881" s="276">
        <v>0</v>
      </c>
      <c r="G2881" s="1043">
        <v>100</v>
      </c>
      <c r="H2881" s="276">
        <v>9</v>
      </c>
      <c r="I2881" s="276">
        <v>6</v>
      </c>
      <c r="J2881" s="276">
        <v>2</v>
      </c>
      <c r="K2881" s="276">
        <v>1</v>
      </c>
      <c r="L2881" s="276">
        <v>0</v>
      </c>
      <c r="M2881" s="276">
        <v>0</v>
      </c>
      <c r="N2881" s="276">
        <v>0</v>
      </c>
      <c r="O2881" s="276">
        <v>0</v>
      </c>
      <c r="P2881" s="276">
        <v>0</v>
      </c>
      <c r="Q2881" s="276">
        <v>0</v>
      </c>
      <c r="R2881" s="276">
        <v>0</v>
      </c>
      <c r="S2881" s="276">
        <v>0</v>
      </c>
      <c r="T2881" s="276">
        <v>0</v>
      </c>
      <c r="U2881" s="276">
        <v>0</v>
      </c>
      <c r="V2881" s="1044">
        <v>0</v>
      </c>
      <c r="W2881" s="276">
        <v>0</v>
      </c>
      <c r="X2881" s="276">
        <v>0</v>
      </c>
      <c r="Y2881" s="276">
        <v>0</v>
      </c>
      <c r="Z2881" s="276">
        <v>0</v>
      </c>
      <c r="AA2881" s="276">
        <v>0</v>
      </c>
      <c r="AB2881" s="276">
        <v>0</v>
      </c>
      <c r="AC2881" s="276">
        <v>0</v>
      </c>
      <c r="AD2881" s="448"/>
    </row>
    <row r="2882" spans="1:30" ht="20.399999999999999" customHeight="1">
      <c r="A2882" s="794"/>
      <c r="B2882" s="670" t="s">
        <v>1467</v>
      </c>
      <c r="C2882" s="276">
        <v>4</v>
      </c>
      <c r="D2882" s="276">
        <v>4</v>
      </c>
      <c r="E2882" s="276">
        <v>0</v>
      </c>
      <c r="F2882" s="276">
        <v>0</v>
      </c>
      <c r="G2882" s="1043">
        <v>100</v>
      </c>
      <c r="H2882" s="276">
        <v>4</v>
      </c>
      <c r="I2882" s="276">
        <v>2</v>
      </c>
      <c r="J2882" s="276">
        <v>2</v>
      </c>
      <c r="K2882" s="276">
        <v>0</v>
      </c>
      <c r="L2882" s="276">
        <v>0</v>
      </c>
      <c r="M2882" s="276">
        <v>0</v>
      </c>
      <c r="N2882" s="276">
        <v>0</v>
      </c>
      <c r="O2882" s="276">
        <v>0</v>
      </c>
      <c r="P2882" s="276">
        <v>0</v>
      </c>
      <c r="Q2882" s="276">
        <v>0</v>
      </c>
      <c r="R2882" s="276">
        <v>0</v>
      </c>
      <c r="S2882" s="276">
        <v>0</v>
      </c>
      <c r="T2882" s="276">
        <v>0</v>
      </c>
      <c r="U2882" s="276">
        <v>0</v>
      </c>
      <c r="V2882" s="1044">
        <v>0</v>
      </c>
      <c r="W2882" s="276">
        <v>0</v>
      </c>
      <c r="X2882" s="276">
        <v>0</v>
      </c>
      <c r="Y2882" s="276">
        <v>0</v>
      </c>
      <c r="Z2882" s="276">
        <v>0</v>
      </c>
      <c r="AA2882" s="276">
        <v>0</v>
      </c>
      <c r="AB2882" s="276">
        <v>0</v>
      </c>
      <c r="AC2882" s="276">
        <v>0</v>
      </c>
      <c r="AD2882" s="448"/>
    </row>
    <row r="2883" spans="1:30" ht="20.399999999999999" customHeight="1">
      <c r="A2883" s="794"/>
      <c r="B2883" s="670" t="s">
        <v>4104</v>
      </c>
      <c r="C2883" s="276">
        <v>0</v>
      </c>
      <c r="D2883" s="276">
        <v>0</v>
      </c>
      <c r="E2883" s="276">
        <v>0</v>
      </c>
      <c r="F2883" s="276">
        <v>0</v>
      </c>
      <c r="G2883" s="1043">
        <v>0</v>
      </c>
      <c r="H2883" s="276">
        <v>0</v>
      </c>
      <c r="I2883" s="276">
        <v>0</v>
      </c>
      <c r="J2883" s="276">
        <v>0</v>
      </c>
      <c r="K2883" s="276">
        <v>0</v>
      </c>
      <c r="L2883" s="276">
        <v>0</v>
      </c>
      <c r="M2883" s="276">
        <v>0</v>
      </c>
      <c r="N2883" s="276">
        <v>0</v>
      </c>
      <c r="O2883" s="276">
        <v>0</v>
      </c>
      <c r="P2883" s="276">
        <v>0</v>
      </c>
      <c r="Q2883" s="276">
        <v>0</v>
      </c>
      <c r="R2883" s="276">
        <v>0</v>
      </c>
      <c r="S2883" s="276">
        <v>0</v>
      </c>
      <c r="T2883" s="276">
        <v>0</v>
      </c>
      <c r="U2883" s="276">
        <v>0</v>
      </c>
      <c r="V2883" s="1044">
        <v>0</v>
      </c>
      <c r="W2883" s="276">
        <v>0</v>
      </c>
      <c r="X2883" s="276">
        <v>0</v>
      </c>
      <c r="Y2883" s="276">
        <v>0</v>
      </c>
      <c r="Z2883" s="276">
        <v>0</v>
      </c>
      <c r="AA2883" s="276">
        <v>0</v>
      </c>
      <c r="AB2883" s="276">
        <v>0</v>
      </c>
      <c r="AC2883" s="276">
        <v>0</v>
      </c>
      <c r="AD2883" s="448"/>
    </row>
    <row r="2884" spans="1:30" ht="20.399999999999999" customHeight="1">
      <c r="A2884" s="407"/>
      <c r="B2884" s="407"/>
      <c r="C2884" s="407"/>
      <c r="D2884" s="407"/>
      <c r="E2884" s="407"/>
      <c r="F2884" s="407"/>
      <c r="G2884" s="407"/>
      <c r="H2884" s="407"/>
      <c r="I2884" s="407"/>
      <c r="J2884" s="407"/>
      <c r="K2884" s="407"/>
      <c r="L2884" s="407"/>
      <c r="M2884" s="407"/>
      <c r="N2884" s="407"/>
      <c r="O2884" s="407"/>
      <c r="P2884" s="407"/>
      <c r="Q2884" s="407"/>
      <c r="R2884" s="407"/>
      <c r="S2884" s="407"/>
      <c r="T2884" s="407"/>
      <c r="U2884" s="407"/>
      <c r="V2884" s="407"/>
      <c r="W2884" s="407"/>
      <c r="X2884" s="407"/>
      <c r="Y2884" s="407"/>
      <c r="Z2884" s="407"/>
      <c r="AA2884" s="407"/>
      <c r="AB2884" s="407"/>
      <c r="AC2884" s="407"/>
      <c r="AD2884" s="448"/>
    </row>
    <row r="2885" spans="1:30" ht="20.399999999999999" customHeight="1">
      <c r="A2885" s="796" t="s">
        <v>4834</v>
      </c>
      <c r="B2885" s="669" t="s">
        <v>4835</v>
      </c>
      <c r="C2885" s="275">
        <v>2</v>
      </c>
      <c r="D2885" s="275">
        <v>2</v>
      </c>
      <c r="E2885" s="275">
        <v>0</v>
      </c>
      <c r="F2885" s="275">
        <v>0</v>
      </c>
      <c r="G2885" s="1041">
        <v>100</v>
      </c>
      <c r="H2885" s="275">
        <v>2</v>
      </c>
      <c r="I2885" s="275">
        <v>1</v>
      </c>
      <c r="J2885" s="275">
        <v>1</v>
      </c>
      <c r="K2885" s="275">
        <v>0</v>
      </c>
      <c r="L2885" s="275">
        <v>0</v>
      </c>
      <c r="M2885" s="275">
        <v>0</v>
      </c>
      <c r="N2885" s="275">
        <v>0</v>
      </c>
      <c r="O2885" s="275">
        <v>0</v>
      </c>
      <c r="P2885" s="275">
        <v>0</v>
      </c>
      <c r="Q2885" s="275">
        <v>0</v>
      </c>
      <c r="R2885" s="275">
        <v>0</v>
      </c>
      <c r="S2885" s="275">
        <v>0</v>
      </c>
      <c r="T2885" s="275">
        <v>0</v>
      </c>
      <c r="U2885" s="275">
        <v>0</v>
      </c>
      <c r="V2885" s="1042">
        <v>0</v>
      </c>
      <c r="W2885" s="275">
        <v>0</v>
      </c>
      <c r="X2885" s="275">
        <v>0</v>
      </c>
      <c r="Y2885" s="275">
        <v>0</v>
      </c>
      <c r="Z2885" s="275">
        <v>0</v>
      </c>
      <c r="AA2885" s="275">
        <v>0</v>
      </c>
      <c r="AB2885" s="275">
        <v>0</v>
      </c>
      <c r="AC2885" s="275">
        <v>0</v>
      </c>
      <c r="AD2885" s="448"/>
    </row>
    <row r="2886" spans="1:30" ht="20.399999999999999" customHeight="1">
      <c r="A2886" s="794"/>
      <c r="B2886" s="670" t="s">
        <v>1468</v>
      </c>
      <c r="C2886" s="276">
        <v>2</v>
      </c>
      <c r="D2886" s="276">
        <v>2</v>
      </c>
      <c r="E2886" s="276">
        <v>0</v>
      </c>
      <c r="F2886" s="276">
        <v>0</v>
      </c>
      <c r="G2886" s="1043">
        <v>100</v>
      </c>
      <c r="H2886" s="276">
        <v>2</v>
      </c>
      <c r="I2886" s="276">
        <v>1</v>
      </c>
      <c r="J2886" s="276">
        <v>1</v>
      </c>
      <c r="K2886" s="276">
        <v>0</v>
      </c>
      <c r="L2886" s="276">
        <v>0</v>
      </c>
      <c r="M2886" s="276">
        <v>0</v>
      </c>
      <c r="N2886" s="276">
        <v>0</v>
      </c>
      <c r="O2886" s="276">
        <v>0</v>
      </c>
      <c r="P2886" s="276">
        <v>0</v>
      </c>
      <c r="Q2886" s="276">
        <v>0</v>
      </c>
      <c r="R2886" s="276">
        <v>0</v>
      </c>
      <c r="S2886" s="276">
        <v>0</v>
      </c>
      <c r="T2886" s="276">
        <v>0</v>
      </c>
      <c r="U2886" s="276">
        <v>0</v>
      </c>
      <c r="V2886" s="1044">
        <v>0</v>
      </c>
      <c r="W2886" s="276">
        <v>0</v>
      </c>
      <c r="X2886" s="276">
        <v>0</v>
      </c>
      <c r="Y2886" s="276">
        <v>0</v>
      </c>
      <c r="Z2886" s="276">
        <v>0</v>
      </c>
      <c r="AA2886" s="276">
        <v>0</v>
      </c>
      <c r="AB2886" s="276">
        <v>0</v>
      </c>
      <c r="AC2886" s="276">
        <v>0</v>
      </c>
      <c r="AD2886" s="448"/>
    </row>
    <row r="2887" spans="1:30" ht="20.399999999999999" customHeight="1">
      <c r="A2887" s="794"/>
      <c r="B2887" s="670" t="s">
        <v>1467</v>
      </c>
      <c r="C2887" s="276">
        <v>0</v>
      </c>
      <c r="D2887" s="276">
        <v>0</v>
      </c>
      <c r="E2887" s="276">
        <v>0</v>
      </c>
      <c r="F2887" s="276">
        <v>0</v>
      </c>
      <c r="G2887" s="1043">
        <v>0</v>
      </c>
      <c r="H2887" s="276">
        <v>0</v>
      </c>
      <c r="I2887" s="276">
        <v>0</v>
      </c>
      <c r="J2887" s="276">
        <v>0</v>
      </c>
      <c r="K2887" s="276">
        <v>0</v>
      </c>
      <c r="L2887" s="276">
        <v>0</v>
      </c>
      <c r="M2887" s="276">
        <v>0</v>
      </c>
      <c r="N2887" s="276">
        <v>0</v>
      </c>
      <c r="O2887" s="276">
        <v>0</v>
      </c>
      <c r="P2887" s="276">
        <v>0</v>
      </c>
      <c r="Q2887" s="276">
        <v>0</v>
      </c>
      <c r="R2887" s="276">
        <v>0</v>
      </c>
      <c r="S2887" s="276">
        <v>0</v>
      </c>
      <c r="T2887" s="276">
        <v>0</v>
      </c>
      <c r="U2887" s="276">
        <v>0</v>
      </c>
      <c r="V2887" s="1044">
        <v>0</v>
      </c>
      <c r="W2887" s="276">
        <v>0</v>
      </c>
      <c r="X2887" s="276">
        <v>0</v>
      </c>
      <c r="Y2887" s="276">
        <v>0</v>
      </c>
      <c r="Z2887" s="276">
        <v>0</v>
      </c>
      <c r="AA2887" s="276">
        <v>0</v>
      </c>
      <c r="AB2887" s="276">
        <v>0</v>
      </c>
      <c r="AC2887" s="276">
        <v>0</v>
      </c>
      <c r="AD2887" s="448"/>
    </row>
    <row r="2888" spans="1:30" ht="20.399999999999999" customHeight="1">
      <c r="A2888" s="794"/>
      <c r="B2888" s="670" t="s">
        <v>4104</v>
      </c>
      <c r="C2888" s="276">
        <v>0</v>
      </c>
      <c r="D2888" s="276">
        <v>0</v>
      </c>
      <c r="E2888" s="276">
        <v>0</v>
      </c>
      <c r="F2888" s="276">
        <v>0</v>
      </c>
      <c r="G2888" s="1043">
        <v>0</v>
      </c>
      <c r="H2888" s="276">
        <v>0</v>
      </c>
      <c r="I2888" s="276">
        <v>0</v>
      </c>
      <c r="J2888" s="276">
        <v>0</v>
      </c>
      <c r="K2888" s="276">
        <v>0</v>
      </c>
      <c r="L2888" s="276">
        <v>0</v>
      </c>
      <c r="M2888" s="276">
        <v>0</v>
      </c>
      <c r="N2888" s="276">
        <v>0</v>
      </c>
      <c r="O2888" s="276">
        <v>0</v>
      </c>
      <c r="P2888" s="276">
        <v>0</v>
      </c>
      <c r="Q2888" s="276">
        <v>0</v>
      </c>
      <c r="R2888" s="276">
        <v>0</v>
      </c>
      <c r="S2888" s="276">
        <v>0</v>
      </c>
      <c r="T2888" s="276">
        <v>0</v>
      </c>
      <c r="U2888" s="276">
        <v>0</v>
      </c>
      <c r="V2888" s="1044">
        <v>0</v>
      </c>
      <c r="W2888" s="276">
        <v>0</v>
      </c>
      <c r="X2888" s="276">
        <v>0</v>
      </c>
      <c r="Y2888" s="276">
        <v>0</v>
      </c>
      <c r="Z2888" s="276">
        <v>0</v>
      </c>
      <c r="AA2888" s="276">
        <v>0</v>
      </c>
      <c r="AB2888" s="276">
        <v>0</v>
      </c>
      <c r="AC2888" s="276">
        <v>0</v>
      </c>
      <c r="AD2888" s="448"/>
    </row>
    <row r="2889" spans="1:30" ht="20.399999999999999" customHeight="1">
      <c r="A2889" s="407"/>
      <c r="B2889" s="407"/>
      <c r="C2889" s="407"/>
      <c r="D2889" s="407"/>
      <c r="E2889" s="407"/>
      <c r="F2889" s="407"/>
      <c r="G2889" s="407"/>
      <c r="H2889" s="407"/>
      <c r="I2889" s="407"/>
      <c r="J2889" s="407"/>
      <c r="K2889" s="407"/>
      <c r="L2889" s="407"/>
      <c r="M2889" s="407"/>
      <c r="N2889" s="407"/>
      <c r="O2889" s="407"/>
      <c r="P2889" s="407"/>
      <c r="Q2889" s="407"/>
      <c r="R2889" s="407"/>
      <c r="S2889" s="407"/>
      <c r="T2889" s="407"/>
      <c r="U2889" s="407"/>
      <c r="V2889" s="407"/>
      <c r="W2889" s="407"/>
      <c r="X2889" s="407"/>
      <c r="Y2889" s="407"/>
      <c r="Z2889" s="407"/>
      <c r="AA2889" s="407"/>
      <c r="AB2889" s="407"/>
      <c r="AC2889" s="407"/>
      <c r="AD2889" s="448"/>
    </row>
    <row r="2890" spans="1:30" ht="20.399999999999999" customHeight="1">
      <c r="A2890" s="796" t="s">
        <v>2575</v>
      </c>
      <c r="B2890" s="669" t="s">
        <v>2574</v>
      </c>
      <c r="C2890" s="275">
        <v>34</v>
      </c>
      <c r="D2890" s="275">
        <v>34</v>
      </c>
      <c r="E2890" s="275">
        <v>0</v>
      </c>
      <c r="F2890" s="275">
        <v>0</v>
      </c>
      <c r="G2890" s="1041">
        <v>100</v>
      </c>
      <c r="H2890" s="275">
        <v>34</v>
      </c>
      <c r="I2890" s="275">
        <v>16</v>
      </c>
      <c r="J2890" s="275">
        <v>12</v>
      </c>
      <c r="K2890" s="275">
        <v>6</v>
      </c>
      <c r="L2890" s="275">
        <v>0</v>
      </c>
      <c r="M2890" s="275">
        <v>0</v>
      </c>
      <c r="N2890" s="275">
        <v>0</v>
      </c>
      <c r="O2890" s="275">
        <v>0</v>
      </c>
      <c r="P2890" s="275">
        <v>0</v>
      </c>
      <c r="Q2890" s="275">
        <v>0</v>
      </c>
      <c r="R2890" s="275">
        <v>0</v>
      </c>
      <c r="S2890" s="275">
        <v>0</v>
      </c>
      <c r="T2890" s="275">
        <v>0</v>
      </c>
      <c r="U2890" s="275">
        <v>0</v>
      </c>
      <c r="V2890" s="1042">
        <v>0</v>
      </c>
      <c r="W2890" s="275">
        <v>0</v>
      </c>
      <c r="X2890" s="275">
        <v>0</v>
      </c>
      <c r="Y2890" s="275">
        <v>0</v>
      </c>
      <c r="Z2890" s="275">
        <v>0</v>
      </c>
      <c r="AA2890" s="275">
        <v>0</v>
      </c>
      <c r="AB2890" s="275">
        <v>0</v>
      </c>
      <c r="AC2890" s="275">
        <v>0</v>
      </c>
      <c r="AD2890" s="448"/>
    </row>
    <row r="2891" spans="1:30" ht="20.399999999999999" customHeight="1">
      <c r="A2891" s="794"/>
      <c r="B2891" s="670" t="s">
        <v>1468</v>
      </c>
      <c r="C2891" s="276">
        <v>20</v>
      </c>
      <c r="D2891" s="276">
        <v>20</v>
      </c>
      <c r="E2891" s="276">
        <v>0</v>
      </c>
      <c r="F2891" s="276">
        <v>0</v>
      </c>
      <c r="G2891" s="1043">
        <v>100</v>
      </c>
      <c r="H2891" s="276">
        <v>20</v>
      </c>
      <c r="I2891" s="276">
        <v>9</v>
      </c>
      <c r="J2891" s="276">
        <v>8</v>
      </c>
      <c r="K2891" s="276">
        <v>3</v>
      </c>
      <c r="L2891" s="276">
        <v>0</v>
      </c>
      <c r="M2891" s="276">
        <v>0</v>
      </c>
      <c r="N2891" s="276">
        <v>0</v>
      </c>
      <c r="O2891" s="276">
        <v>0</v>
      </c>
      <c r="P2891" s="276">
        <v>0</v>
      </c>
      <c r="Q2891" s="276">
        <v>0</v>
      </c>
      <c r="R2891" s="276">
        <v>0</v>
      </c>
      <c r="S2891" s="276">
        <v>0</v>
      </c>
      <c r="T2891" s="276">
        <v>0</v>
      </c>
      <c r="U2891" s="276">
        <v>0</v>
      </c>
      <c r="V2891" s="1044">
        <v>0</v>
      </c>
      <c r="W2891" s="276">
        <v>0</v>
      </c>
      <c r="X2891" s="276">
        <v>0</v>
      </c>
      <c r="Y2891" s="276">
        <v>0</v>
      </c>
      <c r="Z2891" s="276">
        <v>0</v>
      </c>
      <c r="AA2891" s="276">
        <v>0</v>
      </c>
      <c r="AB2891" s="276">
        <v>0</v>
      </c>
      <c r="AC2891" s="276">
        <v>0</v>
      </c>
      <c r="AD2891" s="448"/>
    </row>
    <row r="2892" spans="1:30" ht="20.399999999999999" customHeight="1">
      <c r="A2892" s="794"/>
      <c r="B2892" s="670" t="s">
        <v>1467</v>
      </c>
      <c r="C2892" s="276">
        <v>14</v>
      </c>
      <c r="D2892" s="276">
        <v>14</v>
      </c>
      <c r="E2892" s="276">
        <v>0</v>
      </c>
      <c r="F2892" s="276">
        <v>0</v>
      </c>
      <c r="G2892" s="1043">
        <v>100</v>
      </c>
      <c r="H2892" s="276">
        <v>14</v>
      </c>
      <c r="I2892" s="276">
        <v>7</v>
      </c>
      <c r="J2892" s="276">
        <v>4</v>
      </c>
      <c r="K2892" s="276">
        <v>3</v>
      </c>
      <c r="L2892" s="276">
        <v>0</v>
      </c>
      <c r="M2892" s="276">
        <v>0</v>
      </c>
      <c r="N2892" s="276">
        <v>0</v>
      </c>
      <c r="O2892" s="276">
        <v>0</v>
      </c>
      <c r="P2892" s="276">
        <v>0</v>
      </c>
      <c r="Q2892" s="276">
        <v>0</v>
      </c>
      <c r="R2892" s="276">
        <v>0</v>
      </c>
      <c r="S2892" s="276">
        <v>0</v>
      </c>
      <c r="T2892" s="276">
        <v>0</v>
      </c>
      <c r="U2892" s="276">
        <v>0</v>
      </c>
      <c r="V2892" s="1044">
        <v>0</v>
      </c>
      <c r="W2892" s="276">
        <v>0</v>
      </c>
      <c r="X2892" s="276">
        <v>0</v>
      </c>
      <c r="Y2892" s="276">
        <v>0</v>
      </c>
      <c r="Z2892" s="276">
        <v>0</v>
      </c>
      <c r="AA2892" s="276">
        <v>0</v>
      </c>
      <c r="AB2892" s="276">
        <v>0</v>
      </c>
      <c r="AC2892" s="276">
        <v>0</v>
      </c>
      <c r="AD2892" s="448"/>
    </row>
    <row r="2893" spans="1:30" ht="20.399999999999999" customHeight="1">
      <c r="A2893" s="794"/>
      <c r="B2893" s="670" t="s">
        <v>4104</v>
      </c>
      <c r="C2893" s="276">
        <v>0</v>
      </c>
      <c r="D2893" s="276">
        <v>0</v>
      </c>
      <c r="E2893" s="276">
        <v>0</v>
      </c>
      <c r="F2893" s="276">
        <v>0</v>
      </c>
      <c r="G2893" s="1043">
        <v>0</v>
      </c>
      <c r="H2893" s="276">
        <v>0</v>
      </c>
      <c r="I2893" s="276">
        <v>0</v>
      </c>
      <c r="J2893" s="276">
        <v>0</v>
      </c>
      <c r="K2893" s="276">
        <v>0</v>
      </c>
      <c r="L2893" s="276">
        <v>0</v>
      </c>
      <c r="M2893" s="276">
        <v>0</v>
      </c>
      <c r="N2893" s="276">
        <v>0</v>
      </c>
      <c r="O2893" s="276">
        <v>0</v>
      </c>
      <c r="P2893" s="276">
        <v>0</v>
      </c>
      <c r="Q2893" s="276">
        <v>0</v>
      </c>
      <c r="R2893" s="276">
        <v>0</v>
      </c>
      <c r="S2893" s="276">
        <v>0</v>
      </c>
      <c r="T2893" s="276">
        <v>0</v>
      </c>
      <c r="U2893" s="276">
        <v>0</v>
      </c>
      <c r="V2893" s="1044">
        <v>0</v>
      </c>
      <c r="W2893" s="276">
        <v>0</v>
      </c>
      <c r="X2893" s="276">
        <v>0</v>
      </c>
      <c r="Y2893" s="276">
        <v>0</v>
      </c>
      <c r="Z2893" s="276">
        <v>0</v>
      </c>
      <c r="AA2893" s="276">
        <v>0</v>
      </c>
      <c r="AB2893" s="276">
        <v>0</v>
      </c>
      <c r="AC2893" s="276">
        <v>0</v>
      </c>
      <c r="AD2893" s="448"/>
    </row>
    <row r="2894" spans="1:30" ht="20.399999999999999" customHeight="1">
      <c r="A2894" s="407"/>
      <c r="B2894" s="407"/>
      <c r="C2894" s="407"/>
      <c r="D2894" s="407"/>
      <c r="E2894" s="407"/>
      <c r="F2894" s="407"/>
      <c r="G2894" s="407"/>
      <c r="H2894" s="407"/>
      <c r="I2894" s="407"/>
      <c r="J2894" s="407"/>
      <c r="K2894" s="407"/>
      <c r="L2894" s="407"/>
      <c r="M2894" s="407"/>
      <c r="N2894" s="407"/>
      <c r="O2894" s="407"/>
      <c r="P2894" s="407"/>
      <c r="Q2894" s="407"/>
      <c r="R2894" s="407"/>
      <c r="S2894" s="407"/>
      <c r="T2894" s="407"/>
      <c r="U2894" s="407"/>
      <c r="V2894" s="407"/>
      <c r="W2894" s="407"/>
      <c r="X2894" s="407"/>
      <c r="Y2894" s="407"/>
      <c r="Z2894" s="407"/>
      <c r="AA2894" s="407"/>
      <c r="AB2894" s="407"/>
      <c r="AC2894" s="407"/>
      <c r="AD2894" s="448"/>
    </row>
    <row r="2895" spans="1:30" ht="20.399999999999999" customHeight="1">
      <c r="A2895" s="796" t="s">
        <v>2573</v>
      </c>
      <c r="B2895" s="669" t="s">
        <v>2572</v>
      </c>
      <c r="C2895" s="275">
        <v>2</v>
      </c>
      <c r="D2895" s="275">
        <v>2</v>
      </c>
      <c r="E2895" s="275">
        <v>0</v>
      </c>
      <c r="F2895" s="275">
        <v>0</v>
      </c>
      <c r="G2895" s="1041">
        <v>100</v>
      </c>
      <c r="H2895" s="275">
        <v>2</v>
      </c>
      <c r="I2895" s="275">
        <v>1</v>
      </c>
      <c r="J2895" s="275">
        <v>0</v>
      </c>
      <c r="K2895" s="275">
        <v>1</v>
      </c>
      <c r="L2895" s="275">
        <v>0</v>
      </c>
      <c r="M2895" s="275">
        <v>0</v>
      </c>
      <c r="N2895" s="275">
        <v>0</v>
      </c>
      <c r="O2895" s="275">
        <v>0</v>
      </c>
      <c r="P2895" s="275">
        <v>0</v>
      </c>
      <c r="Q2895" s="275">
        <v>0</v>
      </c>
      <c r="R2895" s="275">
        <v>0</v>
      </c>
      <c r="S2895" s="275">
        <v>0</v>
      </c>
      <c r="T2895" s="275">
        <v>0</v>
      </c>
      <c r="U2895" s="275">
        <v>0</v>
      </c>
      <c r="V2895" s="1042">
        <v>0</v>
      </c>
      <c r="W2895" s="275">
        <v>0</v>
      </c>
      <c r="X2895" s="275">
        <v>0</v>
      </c>
      <c r="Y2895" s="275">
        <v>0</v>
      </c>
      <c r="Z2895" s="275">
        <v>0</v>
      </c>
      <c r="AA2895" s="275">
        <v>0</v>
      </c>
      <c r="AB2895" s="275">
        <v>0</v>
      </c>
      <c r="AC2895" s="275">
        <v>0</v>
      </c>
      <c r="AD2895" s="448"/>
    </row>
    <row r="2896" spans="1:30" ht="20.399999999999999" customHeight="1">
      <c r="A2896" s="669"/>
      <c r="B2896" s="669" t="s">
        <v>2571</v>
      </c>
      <c r="C2896" s="797"/>
      <c r="D2896" s="797"/>
      <c r="E2896" s="797"/>
      <c r="F2896" s="797"/>
      <c r="G2896" s="797"/>
      <c r="H2896" s="797"/>
      <c r="I2896" s="797"/>
      <c r="J2896" s="797"/>
      <c r="K2896" s="797"/>
      <c r="L2896" s="797"/>
      <c r="M2896" s="797"/>
      <c r="N2896" s="797"/>
      <c r="O2896" s="797"/>
      <c r="P2896" s="797"/>
      <c r="Q2896" s="797"/>
      <c r="R2896" s="797"/>
      <c r="S2896" s="797"/>
      <c r="T2896" s="797"/>
      <c r="U2896" s="797"/>
      <c r="V2896" s="797"/>
      <c r="W2896" s="797"/>
      <c r="X2896" s="797"/>
      <c r="Y2896" s="797"/>
      <c r="Z2896" s="797"/>
      <c r="AA2896" s="797"/>
      <c r="AB2896" s="797"/>
      <c r="AC2896" s="797"/>
      <c r="AD2896" s="448"/>
    </row>
    <row r="2897" spans="1:30" ht="20.399999999999999" customHeight="1">
      <c r="A2897" s="794"/>
      <c r="B2897" s="670" t="s">
        <v>1468</v>
      </c>
      <c r="C2897" s="276">
        <v>1</v>
      </c>
      <c r="D2897" s="276">
        <v>1</v>
      </c>
      <c r="E2897" s="276">
        <v>0</v>
      </c>
      <c r="F2897" s="276">
        <v>0</v>
      </c>
      <c r="G2897" s="1043">
        <v>100</v>
      </c>
      <c r="H2897" s="276">
        <v>1</v>
      </c>
      <c r="I2897" s="276">
        <v>0</v>
      </c>
      <c r="J2897" s="276">
        <v>0</v>
      </c>
      <c r="K2897" s="276">
        <v>1</v>
      </c>
      <c r="L2897" s="276">
        <v>0</v>
      </c>
      <c r="M2897" s="276">
        <v>0</v>
      </c>
      <c r="N2897" s="276">
        <v>0</v>
      </c>
      <c r="O2897" s="276">
        <v>0</v>
      </c>
      <c r="P2897" s="276">
        <v>0</v>
      </c>
      <c r="Q2897" s="276">
        <v>0</v>
      </c>
      <c r="R2897" s="276">
        <v>0</v>
      </c>
      <c r="S2897" s="276">
        <v>0</v>
      </c>
      <c r="T2897" s="276">
        <v>0</v>
      </c>
      <c r="U2897" s="276">
        <v>0</v>
      </c>
      <c r="V2897" s="1044">
        <v>0</v>
      </c>
      <c r="W2897" s="276">
        <v>0</v>
      </c>
      <c r="X2897" s="276">
        <v>0</v>
      </c>
      <c r="Y2897" s="276">
        <v>0</v>
      </c>
      <c r="Z2897" s="276">
        <v>0</v>
      </c>
      <c r="AA2897" s="276">
        <v>0</v>
      </c>
      <c r="AB2897" s="276">
        <v>0</v>
      </c>
      <c r="AC2897" s="276">
        <v>0</v>
      </c>
      <c r="AD2897" s="448"/>
    </row>
    <row r="2898" spans="1:30" ht="20.399999999999999" customHeight="1">
      <c r="A2898" s="794"/>
      <c r="B2898" s="670" t="s">
        <v>1467</v>
      </c>
      <c r="C2898" s="276">
        <v>1</v>
      </c>
      <c r="D2898" s="276">
        <v>1</v>
      </c>
      <c r="E2898" s="276">
        <v>0</v>
      </c>
      <c r="F2898" s="276">
        <v>0</v>
      </c>
      <c r="G2898" s="1043">
        <v>100</v>
      </c>
      <c r="H2898" s="276">
        <v>1</v>
      </c>
      <c r="I2898" s="276">
        <v>1</v>
      </c>
      <c r="J2898" s="276">
        <v>0</v>
      </c>
      <c r="K2898" s="276">
        <v>0</v>
      </c>
      <c r="L2898" s="276">
        <v>0</v>
      </c>
      <c r="M2898" s="276">
        <v>0</v>
      </c>
      <c r="N2898" s="276">
        <v>0</v>
      </c>
      <c r="O2898" s="276">
        <v>0</v>
      </c>
      <c r="P2898" s="276">
        <v>0</v>
      </c>
      <c r="Q2898" s="276">
        <v>0</v>
      </c>
      <c r="R2898" s="276">
        <v>0</v>
      </c>
      <c r="S2898" s="276">
        <v>0</v>
      </c>
      <c r="T2898" s="276">
        <v>0</v>
      </c>
      <c r="U2898" s="276">
        <v>0</v>
      </c>
      <c r="V2898" s="1044">
        <v>0</v>
      </c>
      <c r="W2898" s="276">
        <v>0</v>
      </c>
      <c r="X2898" s="276">
        <v>0</v>
      </c>
      <c r="Y2898" s="276">
        <v>0</v>
      </c>
      <c r="Z2898" s="276">
        <v>0</v>
      </c>
      <c r="AA2898" s="276">
        <v>0</v>
      </c>
      <c r="AB2898" s="276">
        <v>0</v>
      </c>
      <c r="AC2898" s="276">
        <v>0</v>
      </c>
      <c r="AD2898" s="448"/>
    </row>
    <row r="2899" spans="1:30" ht="20.399999999999999" customHeight="1">
      <c r="A2899" s="794"/>
      <c r="B2899" s="670" t="s">
        <v>4104</v>
      </c>
      <c r="C2899" s="276">
        <v>0</v>
      </c>
      <c r="D2899" s="276">
        <v>0</v>
      </c>
      <c r="E2899" s="276">
        <v>0</v>
      </c>
      <c r="F2899" s="276">
        <v>0</v>
      </c>
      <c r="G2899" s="1043">
        <v>0</v>
      </c>
      <c r="H2899" s="276">
        <v>0</v>
      </c>
      <c r="I2899" s="276">
        <v>0</v>
      </c>
      <c r="J2899" s="276">
        <v>0</v>
      </c>
      <c r="K2899" s="276">
        <v>0</v>
      </c>
      <c r="L2899" s="276">
        <v>0</v>
      </c>
      <c r="M2899" s="276">
        <v>0</v>
      </c>
      <c r="N2899" s="276">
        <v>0</v>
      </c>
      <c r="O2899" s="276">
        <v>0</v>
      </c>
      <c r="P2899" s="276">
        <v>0</v>
      </c>
      <c r="Q2899" s="276">
        <v>0</v>
      </c>
      <c r="R2899" s="276">
        <v>0</v>
      </c>
      <c r="S2899" s="276">
        <v>0</v>
      </c>
      <c r="T2899" s="276">
        <v>0</v>
      </c>
      <c r="U2899" s="276">
        <v>0</v>
      </c>
      <c r="V2899" s="1044">
        <v>0</v>
      </c>
      <c r="W2899" s="276">
        <v>0</v>
      </c>
      <c r="X2899" s="276">
        <v>0</v>
      </c>
      <c r="Y2899" s="276">
        <v>0</v>
      </c>
      <c r="Z2899" s="276">
        <v>0</v>
      </c>
      <c r="AA2899" s="276">
        <v>0</v>
      </c>
      <c r="AB2899" s="276">
        <v>0</v>
      </c>
      <c r="AC2899" s="276">
        <v>0</v>
      </c>
      <c r="AD2899" s="448"/>
    </row>
    <row r="2900" spans="1:30" ht="20.399999999999999" customHeight="1">
      <c r="A2900" s="407"/>
      <c r="B2900" s="407"/>
      <c r="C2900" s="407"/>
      <c r="D2900" s="407"/>
      <c r="E2900" s="407"/>
      <c r="F2900" s="407"/>
      <c r="G2900" s="407"/>
      <c r="H2900" s="407"/>
      <c r="I2900" s="407"/>
      <c r="J2900" s="407"/>
      <c r="K2900" s="407"/>
      <c r="L2900" s="407"/>
      <c r="M2900" s="407"/>
      <c r="N2900" s="407"/>
      <c r="O2900" s="407"/>
      <c r="P2900" s="407"/>
      <c r="Q2900" s="407"/>
      <c r="R2900" s="407"/>
      <c r="S2900" s="407"/>
      <c r="T2900" s="407"/>
      <c r="U2900" s="407"/>
      <c r="V2900" s="407"/>
      <c r="W2900" s="407"/>
      <c r="X2900" s="407"/>
      <c r="Y2900" s="407"/>
      <c r="Z2900" s="407"/>
      <c r="AA2900" s="407"/>
      <c r="AB2900" s="407"/>
      <c r="AC2900" s="407"/>
      <c r="AD2900" s="448"/>
    </row>
    <row r="2901" spans="1:30" ht="20.399999999999999" customHeight="1">
      <c r="A2901" s="796" t="s">
        <v>2570</v>
      </c>
      <c r="B2901" s="669" t="s">
        <v>2569</v>
      </c>
      <c r="C2901" s="275">
        <v>2</v>
      </c>
      <c r="D2901" s="275">
        <v>2</v>
      </c>
      <c r="E2901" s="275">
        <v>0</v>
      </c>
      <c r="F2901" s="275">
        <v>0</v>
      </c>
      <c r="G2901" s="1041">
        <v>100</v>
      </c>
      <c r="H2901" s="275">
        <v>2</v>
      </c>
      <c r="I2901" s="275">
        <v>1</v>
      </c>
      <c r="J2901" s="275">
        <v>1</v>
      </c>
      <c r="K2901" s="275">
        <v>0</v>
      </c>
      <c r="L2901" s="275">
        <v>0</v>
      </c>
      <c r="M2901" s="275">
        <v>0</v>
      </c>
      <c r="N2901" s="275">
        <v>0</v>
      </c>
      <c r="O2901" s="275">
        <v>0</v>
      </c>
      <c r="P2901" s="275">
        <v>0</v>
      </c>
      <c r="Q2901" s="275">
        <v>0</v>
      </c>
      <c r="R2901" s="275">
        <v>0</v>
      </c>
      <c r="S2901" s="275">
        <v>0</v>
      </c>
      <c r="T2901" s="275">
        <v>0</v>
      </c>
      <c r="U2901" s="275">
        <v>0</v>
      </c>
      <c r="V2901" s="1042">
        <v>0</v>
      </c>
      <c r="W2901" s="275">
        <v>0</v>
      </c>
      <c r="X2901" s="275">
        <v>0</v>
      </c>
      <c r="Y2901" s="275">
        <v>0</v>
      </c>
      <c r="Z2901" s="275">
        <v>0</v>
      </c>
      <c r="AA2901" s="275">
        <v>0</v>
      </c>
      <c r="AB2901" s="275">
        <v>0</v>
      </c>
      <c r="AC2901" s="275">
        <v>0</v>
      </c>
      <c r="AD2901" s="448"/>
    </row>
    <row r="2902" spans="1:30" ht="20.399999999999999" customHeight="1">
      <c r="A2902" s="669"/>
      <c r="B2902" s="669" t="s">
        <v>2568</v>
      </c>
      <c r="C2902" s="797"/>
      <c r="D2902" s="797"/>
      <c r="E2902" s="797"/>
      <c r="F2902" s="797"/>
      <c r="G2902" s="797"/>
      <c r="H2902" s="797"/>
      <c r="I2902" s="797"/>
      <c r="J2902" s="797"/>
      <c r="K2902" s="797"/>
      <c r="L2902" s="797"/>
      <c r="M2902" s="797"/>
      <c r="N2902" s="797"/>
      <c r="O2902" s="797"/>
      <c r="P2902" s="797"/>
      <c r="Q2902" s="797"/>
      <c r="R2902" s="797"/>
      <c r="S2902" s="797"/>
      <c r="T2902" s="797"/>
      <c r="U2902" s="797"/>
      <c r="V2902" s="797"/>
      <c r="W2902" s="797"/>
      <c r="X2902" s="797"/>
      <c r="Y2902" s="797"/>
      <c r="Z2902" s="797"/>
      <c r="AA2902" s="797"/>
      <c r="AB2902" s="797"/>
      <c r="AC2902" s="797"/>
      <c r="AD2902" s="448"/>
    </row>
    <row r="2903" spans="1:30" ht="20.399999999999999" customHeight="1">
      <c r="A2903" s="794"/>
      <c r="B2903" s="670" t="s">
        <v>1468</v>
      </c>
      <c r="C2903" s="276">
        <v>1</v>
      </c>
      <c r="D2903" s="276">
        <v>1</v>
      </c>
      <c r="E2903" s="276">
        <v>0</v>
      </c>
      <c r="F2903" s="276">
        <v>0</v>
      </c>
      <c r="G2903" s="1043">
        <v>100</v>
      </c>
      <c r="H2903" s="276">
        <v>1</v>
      </c>
      <c r="I2903" s="276">
        <v>1</v>
      </c>
      <c r="J2903" s="276">
        <v>0</v>
      </c>
      <c r="K2903" s="276">
        <v>0</v>
      </c>
      <c r="L2903" s="276">
        <v>0</v>
      </c>
      <c r="M2903" s="276">
        <v>0</v>
      </c>
      <c r="N2903" s="276">
        <v>0</v>
      </c>
      <c r="O2903" s="276">
        <v>0</v>
      </c>
      <c r="P2903" s="276">
        <v>0</v>
      </c>
      <c r="Q2903" s="276">
        <v>0</v>
      </c>
      <c r="R2903" s="276">
        <v>0</v>
      </c>
      <c r="S2903" s="276">
        <v>0</v>
      </c>
      <c r="T2903" s="276">
        <v>0</v>
      </c>
      <c r="U2903" s="276">
        <v>0</v>
      </c>
      <c r="V2903" s="1044">
        <v>0</v>
      </c>
      <c r="W2903" s="276">
        <v>0</v>
      </c>
      <c r="X2903" s="276">
        <v>0</v>
      </c>
      <c r="Y2903" s="276">
        <v>0</v>
      </c>
      <c r="Z2903" s="276">
        <v>0</v>
      </c>
      <c r="AA2903" s="276">
        <v>0</v>
      </c>
      <c r="AB2903" s="276">
        <v>0</v>
      </c>
      <c r="AC2903" s="276">
        <v>0</v>
      </c>
      <c r="AD2903" s="448"/>
    </row>
    <row r="2904" spans="1:30" ht="20.399999999999999" customHeight="1">
      <c r="A2904" s="794"/>
      <c r="B2904" s="670" t="s">
        <v>1467</v>
      </c>
      <c r="C2904" s="276">
        <v>1</v>
      </c>
      <c r="D2904" s="276">
        <v>1</v>
      </c>
      <c r="E2904" s="276">
        <v>0</v>
      </c>
      <c r="F2904" s="276">
        <v>0</v>
      </c>
      <c r="G2904" s="1043">
        <v>100</v>
      </c>
      <c r="H2904" s="276">
        <v>1</v>
      </c>
      <c r="I2904" s="276">
        <v>0</v>
      </c>
      <c r="J2904" s="276">
        <v>1</v>
      </c>
      <c r="K2904" s="276">
        <v>0</v>
      </c>
      <c r="L2904" s="276">
        <v>0</v>
      </c>
      <c r="M2904" s="276">
        <v>0</v>
      </c>
      <c r="N2904" s="276">
        <v>0</v>
      </c>
      <c r="O2904" s="276">
        <v>0</v>
      </c>
      <c r="P2904" s="276">
        <v>0</v>
      </c>
      <c r="Q2904" s="276">
        <v>0</v>
      </c>
      <c r="R2904" s="276">
        <v>0</v>
      </c>
      <c r="S2904" s="276">
        <v>0</v>
      </c>
      <c r="T2904" s="276">
        <v>0</v>
      </c>
      <c r="U2904" s="276">
        <v>0</v>
      </c>
      <c r="V2904" s="1044">
        <v>0</v>
      </c>
      <c r="W2904" s="276">
        <v>0</v>
      </c>
      <c r="X2904" s="276">
        <v>0</v>
      </c>
      <c r="Y2904" s="276">
        <v>0</v>
      </c>
      <c r="Z2904" s="276">
        <v>0</v>
      </c>
      <c r="AA2904" s="276">
        <v>0</v>
      </c>
      <c r="AB2904" s="276">
        <v>0</v>
      </c>
      <c r="AC2904" s="276">
        <v>0</v>
      </c>
      <c r="AD2904" s="448"/>
    </row>
    <row r="2905" spans="1:30" ht="20.399999999999999" customHeight="1">
      <c r="A2905" s="794"/>
      <c r="B2905" s="670" t="s">
        <v>4104</v>
      </c>
      <c r="C2905" s="276">
        <v>0</v>
      </c>
      <c r="D2905" s="276">
        <v>0</v>
      </c>
      <c r="E2905" s="276">
        <v>0</v>
      </c>
      <c r="F2905" s="276">
        <v>0</v>
      </c>
      <c r="G2905" s="1043">
        <v>0</v>
      </c>
      <c r="H2905" s="276">
        <v>0</v>
      </c>
      <c r="I2905" s="276">
        <v>0</v>
      </c>
      <c r="J2905" s="276">
        <v>0</v>
      </c>
      <c r="K2905" s="276">
        <v>0</v>
      </c>
      <c r="L2905" s="276">
        <v>0</v>
      </c>
      <c r="M2905" s="276">
        <v>0</v>
      </c>
      <c r="N2905" s="276">
        <v>0</v>
      </c>
      <c r="O2905" s="276">
        <v>0</v>
      </c>
      <c r="P2905" s="276">
        <v>0</v>
      </c>
      <c r="Q2905" s="276">
        <v>0</v>
      </c>
      <c r="R2905" s="276">
        <v>0</v>
      </c>
      <c r="S2905" s="276">
        <v>0</v>
      </c>
      <c r="T2905" s="276">
        <v>0</v>
      </c>
      <c r="U2905" s="276">
        <v>0</v>
      </c>
      <c r="V2905" s="1044">
        <v>0</v>
      </c>
      <c r="W2905" s="276">
        <v>0</v>
      </c>
      <c r="X2905" s="276">
        <v>0</v>
      </c>
      <c r="Y2905" s="276">
        <v>0</v>
      </c>
      <c r="Z2905" s="276">
        <v>0</v>
      </c>
      <c r="AA2905" s="276">
        <v>0</v>
      </c>
      <c r="AB2905" s="276">
        <v>0</v>
      </c>
      <c r="AC2905" s="276">
        <v>0</v>
      </c>
      <c r="AD2905" s="448"/>
    </row>
    <row r="2906" spans="1:30" ht="20.399999999999999" customHeight="1">
      <c r="A2906" s="407"/>
      <c r="B2906" s="407"/>
      <c r="C2906" s="407"/>
      <c r="D2906" s="407"/>
      <c r="E2906" s="407"/>
      <c r="F2906" s="407"/>
      <c r="G2906" s="407"/>
      <c r="H2906" s="407"/>
      <c r="I2906" s="407"/>
      <c r="J2906" s="407"/>
      <c r="K2906" s="407"/>
      <c r="L2906" s="407"/>
      <c r="M2906" s="407"/>
      <c r="N2906" s="407"/>
      <c r="O2906" s="407"/>
      <c r="P2906" s="407"/>
      <c r="Q2906" s="407"/>
      <c r="R2906" s="407"/>
      <c r="S2906" s="407"/>
      <c r="T2906" s="407"/>
      <c r="U2906" s="407"/>
      <c r="V2906" s="407"/>
      <c r="W2906" s="407"/>
      <c r="X2906" s="407"/>
      <c r="Y2906" s="407"/>
      <c r="Z2906" s="407"/>
      <c r="AA2906" s="407"/>
      <c r="AB2906" s="407"/>
      <c r="AC2906" s="407"/>
      <c r="AD2906" s="448"/>
    </row>
    <row r="2907" spans="1:30" ht="20.399999999999999" customHeight="1">
      <c r="A2907" s="796" t="s">
        <v>2567</v>
      </c>
      <c r="B2907" s="669" t="s">
        <v>2566</v>
      </c>
      <c r="C2907" s="275">
        <v>7</v>
      </c>
      <c r="D2907" s="275">
        <v>7</v>
      </c>
      <c r="E2907" s="275">
        <v>0</v>
      </c>
      <c r="F2907" s="275">
        <v>0</v>
      </c>
      <c r="G2907" s="1041">
        <v>100</v>
      </c>
      <c r="H2907" s="275">
        <v>7</v>
      </c>
      <c r="I2907" s="275">
        <v>6</v>
      </c>
      <c r="J2907" s="275">
        <v>1</v>
      </c>
      <c r="K2907" s="275">
        <v>0</v>
      </c>
      <c r="L2907" s="275">
        <v>0</v>
      </c>
      <c r="M2907" s="275">
        <v>0</v>
      </c>
      <c r="N2907" s="275">
        <v>0</v>
      </c>
      <c r="O2907" s="275">
        <v>0</v>
      </c>
      <c r="P2907" s="275">
        <v>0</v>
      </c>
      <c r="Q2907" s="275">
        <v>0</v>
      </c>
      <c r="R2907" s="275">
        <v>0</v>
      </c>
      <c r="S2907" s="275">
        <v>0</v>
      </c>
      <c r="T2907" s="275">
        <v>0</v>
      </c>
      <c r="U2907" s="275">
        <v>0</v>
      </c>
      <c r="V2907" s="1042">
        <v>0</v>
      </c>
      <c r="W2907" s="275">
        <v>0</v>
      </c>
      <c r="X2907" s="275">
        <v>0</v>
      </c>
      <c r="Y2907" s="275">
        <v>0</v>
      </c>
      <c r="Z2907" s="275">
        <v>0</v>
      </c>
      <c r="AA2907" s="275">
        <v>0</v>
      </c>
      <c r="AB2907" s="275">
        <v>0</v>
      </c>
      <c r="AC2907" s="275">
        <v>0</v>
      </c>
      <c r="AD2907" s="448"/>
    </row>
    <row r="2908" spans="1:30" ht="20.399999999999999" customHeight="1">
      <c r="A2908" s="669"/>
      <c r="B2908" s="669" t="s">
        <v>2565</v>
      </c>
      <c r="C2908" s="797"/>
      <c r="D2908" s="797"/>
      <c r="E2908" s="797"/>
      <c r="F2908" s="797"/>
      <c r="G2908" s="797"/>
      <c r="H2908" s="797"/>
      <c r="I2908" s="797"/>
      <c r="J2908" s="797"/>
      <c r="K2908" s="797"/>
      <c r="L2908" s="797"/>
      <c r="M2908" s="797"/>
      <c r="N2908" s="797"/>
      <c r="O2908" s="797"/>
      <c r="P2908" s="797"/>
      <c r="Q2908" s="797"/>
      <c r="R2908" s="797"/>
      <c r="S2908" s="797"/>
      <c r="T2908" s="797"/>
      <c r="U2908" s="797"/>
      <c r="V2908" s="797"/>
      <c r="W2908" s="797"/>
      <c r="X2908" s="797"/>
      <c r="Y2908" s="797"/>
      <c r="Z2908" s="797"/>
      <c r="AA2908" s="797"/>
      <c r="AB2908" s="797"/>
      <c r="AC2908" s="797"/>
      <c r="AD2908" s="448"/>
    </row>
    <row r="2909" spans="1:30" ht="20.399999999999999" customHeight="1">
      <c r="A2909" s="794"/>
      <c r="B2909" s="670" t="s">
        <v>1468</v>
      </c>
      <c r="C2909" s="276">
        <v>5</v>
      </c>
      <c r="D2909" s="276">
        <v>5</v>
      </c>
      <c r="E2909" s="276">
        <v>0</v>
      </c>
      <c r="F2909" s="276">
        <v>0</v>
      </c>
      <c r="G2909" s="1043">
        <v>100</v>
      </c>
      <c r="H2909" s="276">
        <v>5</v>
      </c>
      <c r="I2909" s="276">
        <v>5</v>
      </c>
      <c r="J2909" s="276">
        <v>0</v>
      </c>
      <c r="K2909" s="276">
        <v>0</v>
      </c>
      <c r="L2909" s="276">
        <v>0</v>
      </c>
      <c r="M2909" s="276">
        <v>0</v>
      </c>
      <c r="N2909" s="276">
        <v>0</v>
      </c>
      <c r="O2909" s="276">
        <v>0</v>
      </c>
      <c r="P2909" s="276">
        <v>0</v>
      </c>
      <c r="Q2909" s="276">
        <v>0</v>
      </c>
      <c r="R2909" s="276">
        <v>0</v>
      </c>
      <c r="S2909" s="276">
        <v>0</v>
      </c>
      <c r="T2909" s="276">
        <v>0</v>
      </c>
      <c r="U2909" s="276">
        <v>0</v>
      </c>
      <c r="V2909" s="1044">
        <v>0</v>
      </c>
      <c r="W2909" s="276">
        <v>0</v>
      </c>
      <c r="X2909" s="276">
        <v>0</v>
      </c>
      <c r="Y2909" s="276">
        <v>0</v>
      </c>
      <c r="Z2909" s="276">
        <v>0</v>
      </c>
      <c r="AA2909" s="276">
        <v>0</v>
      </c>
      <c r="AB2909" s="276">
        <v>0</v>
      </c>
      <c r="AC2909" s="276">
        <v>0</v>
      </c>
      <c r="AD2909" s="448"/>
    </row>
    <row r="2910" spans="1:30" ht="20.399999999999999" customHeight="1">
      <c r="A2910" s="794"/>
      <c r="B2910" s="670" t="s">
        <v>1467</v>
      </c>
      <c r="C2910" s="276">
        <v>2</v>
      </c>
      <c r="D2910" s="276">
        <v>2</v>
      </c>
      <c r="E2910" s="276">
        <v>0</v>
      </c>
      <c r="F2910" s="276">
        <v>0</v>
      </c>
      <c r="G2910" s="1043">
        <v>100</v>
      </c>
      <c r="H2910" s="276">
        <v>2</v>
      </c>
      <c r="I2910" s="276">
        <v>1</v>
      </c>
      <c r="J2910" s="276">
        <v>1</v>
      </c>
      <c r="K2910" s="276">
        <v>0</v>
      </c>
      <c r="L2910" s="276">
        <v>0</v>
      </c>
      <c r="M2910" s="276">
        <v>0</v>
      </c>
      <c r="N2910" s="276">
        <v>0</v>
      </c>
      <c r="O2910" s="276">
        <v>0</v>
      </c>
      <c r="P2910" s="276">
        <v>0</v>
      </c>
      <c r="Q2910" s="276">
        <v>0</v>
      </c>
      <c r="R2910" s="276">
        <v>0</v>
      </c>
      <c r="S2910" s="276">
        <v>0</v>
      </c>
      <c r="T2910" s="276">
        <v>0</v>
      </c>
      <c r="U2910" s="276">
        <v>0</v>
      </c>
      <c r="V2910" s="1044">
        <v>0</v>
      </c>
      <c r="W2910" s="276">
        <v>0</v>
      </c>
      <c r="X2910" s="276">
        <v>0</v>
      </c>
      <c r="Y2910" s="276">
        <v>0</v>
      </c>
      <c r="Z2910" s="276">
        <v>0</v>
      </c>
      <c r="AA2910" s="276">
        <v>0</v>
      </c>
      <c r="AB2910" s="276">
        <v>0</v>
      </c>
      <c r="AC2910" s="276">
        <v>0</v>
      </c>
      <c r="AD2910" s="448"/>
    </row>
    <row r="2911" spans="1:30" ht="20.399999999999999" customHeight="1">
      <c r="A2911" s="794"/>
      <c r="B2911" s="670" t="s">
        <v>4104</v>
      </c>
      <c r="C2911" s="276">
        <v>0</v>
      </c>
      <c r="D2911" s="276">
        <v>0</v>
      </c>
      <c r="E2911" s="276">
        <v>0</v>
      </c>
      <c r="F2911" s="276">
        <v>0</v>
      </c>
      <c r="G2911" s="1043">
        <v>0</v>
      </c>
      <c r="H2911" s="276">
        <v>0</v>
      </c>
      <c r="I2911" s="276">
        <v>0</v>
      </c>
      <c r="J2911" s="276">
        <v>0</v>
      </c>
      <c r="K2911" s="276">
        <v>0</v>
      </c>
      <c r="L2911" s="276">
        <v>0</v>
      </c>
      <c r="M2911" s="276">
        <v>0</v>
      </c>
      <c r="N2911" s="276">
        <v>0</v>
      </c>
      <c r="O2911" s="276">
        <v>0</v>
      </c>
      <c r="P2911" s="276">
        <v>0</v>
      </c>
      <c r="Q2911" s="276">
        <v>0</v>
      </c>
      <c r="R2911" s="276">
        <v>0</v>
      </c>
      <c r="S2911" s="276">
        <v>0</v>
      </c>
      <c r="T2911" s="276">
        <v>0</v>
      </c>
      <c r="U2911" s="276">
        <v>0</v>
      </c>
      <c r="V2911" s="1044">
        <v>0</v>
      </c>
      <c r="W2911" s="276">
        <v>0</v>
      </c>
      <c r="X2911" s="276">
        <v>0</v>
      </c>
      <c r="Y2911" s="276">
        <v>0</v>
      </c>
      <c r="Z2911" s="276">
        <v>0</v>
      </c>
      <c r="AA2911" s="276">
        <v>0</v>
      </c>
      <c r="AB2911" s="276">
        <v>0</v>
      </c>
      <c r="AC2911" s="276">
        <v>0</v>
      </c>
      <c r="AD2911" s="448"/>
    </row>
    <row r="2912" spans="1:30" ht="20.399999999999999" customHeight="1">
      <c r="A2912" s="407"/>
      <c r="B2912" s="407"/>
      <c r="C2912" s="407"/>
      <c r="D2912" s="407"/>
      <c r="E2912" s="407"/>
      <c r="F2912" s="407"/>
      <c r="G2912" s="407"/>
      <c r="H2912" s="407"/>
      <c r="I2912" s="407"/>
      <c r="J2912" s="407"/>
      <c r="K2912" s="407"/>
      <c r="L2912" s="407"/>
      <c r="M2912" s="407"/>
      <c r="N2912" s="407"/>
      <c r="O2912" s="407"/>
      <c r="P2912" s="407"/>
      <c r="Q2912" s="407"/>
      <c r="R2912" s="407"/>
      <c r="S2912" s="407"/>
      <c r="T2912" s="407"/>
      <c r="U2912" s="407"/>
      <c r="V2912" s="407"/>
      <c r="W2912" s="407"/>
      <c r="X2912" s="407"/>
      <c r="Y2912" s="407"/>
      <c r="Z2912" s="407"/>
      <c r="AA2912" s="407"/>
      <c r="AB2912" s="407"/>
      <c r="AC2912" s="407"/>
      <c r="AD2912" s="448"/>
    </row>
    <row r="2913" spans="1:30" ht="20.399999999999999" customHeight="1">
      <c r="A2913" s="796" t="s">
        <v>2564</v>
      </c>
      <c r="B2913" s="669" t="s">
        <v>2563</v>
      </c>
      <c r="C2913" s="275">
        <v>38</v>
      </c>
      <c r="D2913" s="275">
        <v>38</v>
      </c>
      <c r="E2913" s="275">
        <v>0</v>
      </c>
      <c r="F2913" s="275">
        <v>0</v>
      </c>
      <c r="G2913" s="1041">
        <v>100</v>
      </c>
      <c r="H2913" s="275">
        <v>38</v>
      </c>
      <c r="I2913" s="275">
        <v>22</v>
      </c>
      <c r="J2913" s="275">
        <v>13</v>
      </c>
      <c r="K2913" s="275">
        <v>3</v>
      </c>
      <c r="L2913" s="275">
        <v>0</v>
      </c>
      <c r="M2913" s="275">
        <v>0</v>
      </c>
      <c r="N2913" s="275">
        <v>0</v>
      </c>
      <c r="O2913" s="275">
        <v>0</v>
      </c>
      <c r="P2913" s="275">
        <v>0</v>
      </c>
      <c r="Q2913" s="275">
        <v>0</v>
      </c>
      <c r="R2913" s="275">
        <v>0</v>
      </c>
      <c r="S2913" s="275">
        <v>0</v>
      </c>
      <c r="T2913" s="275">
        <v>0</v>
      </c>
      <c r="U2913" s="275">
        <v>0</v>
      </c>
      <c r="V2913" s="1042">
        <v>0</v>
      </c>
      <c r="W2913" s="275">
        <v>0</v>
      </c>
      <c r="X2913" s="275">
        <v>0</v>
      </c>
      <c r="Y2913" s="275">
        <v>0</v>
      </c>
      <c r="Z2913" s="275">
        <v>0</v>
      </c>
      <c r="AA2913" s="275">
        <v>0</v>
      </c>
      <c r="AB2913" s="275">
        <v>0</v>
      </c>
      <c r="AC2913" s="275">
        <v>0</v>
      </c>
      <c r="AD2913" s="448"/>
    </row>
    <row r="2914" spans="1:30" ht="20.399999999999999" customHeight="1">
      <c r="A2914" s="669"/>
      <c r="B2914" s="669" t="s">
        <v>2547</v>
      </c>
      <c r="C2914" s="797"/>
      <c r="D2914" s="797"/>
      <c r="E2914" s="797"/>
      <c r="F2914" s="797"/>
      <c r="G2914" s="797"/>
      <c r="H2914" s="797"/>
      <c r="I2914" s="797"/>
      <c r="J2914" s="797"/>
      <c r="K2914" s="797"/>
      <c r="L2914" s="797"/>
      <c r="M2914" s="797"/>
      <c r="N2914" s="797"/>
      <c r="O2914" s="797"/>
      <c r="P2914" s="797"/>
      <c r="Q2914" s="797"/>
      <c r="R2914" s="797"/>
      <c r="S2914" s="797"/>
      <c r="T2914" s="797"/>
      <c r="U2914" s="797"/>
      <c r="V2914" s="797"/>
      <c r="W2914" s="797"/>
      <c r="X2914" s="797"/>
      <c r="Y2914" s="797"/>
      <c r="Z2914" s="797"/>
      <c r="AA2914" s="797"/>
      <c r="AB2914" s="797"/>
      <c r="AC2914" s="797"/>
      <c r="AD2914" s="448"/>
    </row>
    <row r="2915" spans="1:30" ht="20.399999999999999" customHeight="1">
      <c r="A2915" s="794"/>
      <c r="B2915" s="670" t="s">
        <v>1468</v>
      </c>
      <c r="C2915" s="276">
        <v>27</v>
      </c>
      <c r="D2915" s="276">
        <v>27</v>
      </c>
      <c r="E2915" s="276">
        <v>0</v>
      </c>
      <c r="F2915" s="276">
        <v>0</v>
      </c>
      <c r="G2915" s="1043">
        <v>100</v>
      </c>
      <c r="H2915" s="276">
        <v>27</v>
      </c>
      <c r="I2915" s="276">
        <v>16</v>
      </c>
      <c r="J2915" s="276">
        <v>8</v>
      </c>
      <c r="K2915" s="276">
        <v>3</v>
      </c>
      <c r="L2915" s="276">
        <v>0</v>
      </c>
      <c r="M2915" s="276">
        <v>0</v>
      </c>
      <c r="N2915" s="276">
        <v>0</v>
      </c>
      <c r="O2915" s="276">
        <v>0</v>
      </c>
      <c r="P2915" s="276">
        <v>0</v>
      </c>
      <c r="Q2915" s="276">
        <v>0</v>
      </c>
      <c r="R2915" s="276">
        <v>0</v>
      </c>
      <c r="S2915" s="276">
        <v>0</v>
      </c>
      <c r="T2915" s="276">
        <v>0</v>
      </c>
      <c r="U2915" s="276">
        <v>0</v>
      </c>
      <c r="V2915" s="1044">
        <v>0</v>
      </c>
      <c r="W2915" s="276">
        <v>0</v>
      </c>
      <c r="X2915" s="276">
        <v>0</v>
      </c>
      <c r="Y2915" s="276">
        <v>0</v>
      </c>
      <c r="Z2915" s="276">
        <v>0</v>
      </c>
      <c r="AA2915" s="276">
        <v>0</v>
      </c>
      <c r="AB2915" s="276">
        <v>0</v>
      </c>
      <c r="AC2915" s="276">
        <v>0</v>
      </c>
      <c r="AD2915" s="448"/>
    </row>
    <row r="2916" spans="1:30" ht="20.399999999999999" customHeight="1">
      <c r="A2916" s="794"/>
      <c r="B2916" s="670" t="s">
        <v>1467</v>
      </c>
      <c r="C2916" s="276">
        <v>11</v>
      </c>
      <c r="D2916" s="276">
        <v>11</v>
      </c>
      <c r="E2916" s="276">
        <v>0</v>
      </c>
      <c r="F2916" s="276">
        <v>0</v>
      </c>
      <c r="G2916" s="1043">
        <v>100</v>
      </c>
      <c r="H2916" s="276">
        <v>11</v>
      </c>
      <c r="I2916" s="276">
        <v>6</v>
      </c>
      <c r="J2916" s="276">
        <v>5</v>
      </c>
      <c r="K2916" s="276">
        <v>0</v>
      </c>
      <c r="L2916" s="276">
        <v>0</v>
      </c>
      <c r="M2916" s="276">
        <v>0</v>
      </c>
      <c r="N2916" s="276">
        <v>0</v>
      </c>
      <c r="O2916" s="276">
        <v>0</v>
      </c>
      <c r="P2916" s="276">
        <v>0</v>
      </c>
      <c r="Q2916" s="276">
        <v>0</v>
      </c>
      <c r="R2916" s="276">
        <v>0</v>
      </c>
      <c r="S2916" s="276">
        <v>0</v>
      </c>
      <c r="T2916" s="276">
        <v>0</v>
      </c>
      <c r="U2916" s="276">
        <v>0</v>
      </c>
      <c r="V2916" s="1044">
        <v>0</v>
      </c>
      <c r="W2916" s="276">
        <v>0</v>
      </c>
      <c r="X2916" s="276">
        <v>0</v>
      </c>
      <c r="Y2916" s="276">
        <v>0</v>
      </c>
      <c r="Z2916" s="276">
        <v>0</v>
      </c>
      <c r="AA2916" s="276">
        <v>0</v>
      </c>
      <c r="AB2916" s="276">
        <v>0</v>
      </c>
      <c r="AC2916" s="276">
        <v>0</v>
      </c>
      <c r="AD2916" s="448"/>
    </row>
    <row r="2917" spans="1:30" ht="20.399999999999999" customHeight="1">
      <c r="A2917" s="794"/>
      <c r="B2917" s="670" t="s">
        <v>4104</v>
      </c>
      <c r="C2917" s="276">
        <v>0</v>
      </c>
      <c r="D2917" s="276">
        <v>0</v>
      </c>
      <c r="E2917" s="276">
        <v>0</v>
      </c>
      <c r="F2917" s="276">
        <v>0</v>
      </c>
      <c r="G2917" s="1043">
        <v>0</v>
      </c>
      <c r="H2917" s="276">
        <v>0</v>
      </c>
      <c r="I2917" s="276">
        <v>0</v>
      </c>
      <c r="J2917" s="276">
        <v>0</v>
      </c>
      <c r="K2917" s="276">
        <v>0</v>
      </c>
      <c r="L2917" s="276">
        <v>0</v>
      </c>
      <c r="M2917" s="276">
        <v>0</v>
      </c>
      <c r="N2917" s="276">
        <v>0</v>
      </c>
      <c r="O2917" s="276">
        <v>0</v>
      </c>
      <c r="P2917" s="276">
        <v>0</v>
      </c>
      <c r="Q2917" s="276">
        <v>0</v>
      </c>
      <c r="R2917" s="276">
        <v>0</v>
      </c>
      <c r="S2917" s="276">
        <v>0</v>
      </c>
      <c r="T2917" s="276">
        <v>0</v>
      </c>
      <c r="U2917" s="276">
        <v>0</v>
      </c>
      <c r="V2917" s="1044">
        <v>0</v>
      </c>
      <c r="W2917" s="276">
        <v>0</v>
      </c>
      <c r="X2917" s="276">
        <v>0</v>
      </c>
      <c r="Y2917" s="276">
        <v>0</v>
      </c>
      <c r="Z2917" s="276">
        <v>0</v>
      </c>
      <c r="AA2917" s="276">
        <v>0</v>
      </c>
      <c r="AB2917" s="276">
        <v>0</v>
      </c>
      <c r="AC2917" s="276">
        <v>0</v>
      </c>
      <c r="AD2917" s="448"/>
    </row>
    <row r="2918" spans="1:30" ht="20.399999999999999" customHeight="1">
      <c r="A2918" s="407"/>
      <c r="B2918" s="407"/>
      <c r="C2918" s="407"/>
      <c r="D2918" s="407"/>
      <c r="E2918" s="407"/>
      <c r="F2918" s="407"/>
      <c r="G2918" s="407"/>
      <c r="H2918" s="407"/>
      <c r="I2918" s="407"/>
      <c r="J2918" s="407"/>
      <c r="K2918" s="407"/>
      <c r="L2918" s="407"/>
      <c r="M2918" s="407"/>
      <c r="N2918" s="407"/>
      <c r="O2918" s="407"/>
      <c r="P2918" s="407"/>
      <c r="Q2918" s="407"/>
      <c r="R2918" s="407"/>
      <c r="S2918" s="407"/>
      <c r="T2918" s="407"/>
      <c r="U2918" s="407"/>
      <c r="V2918" s="407"/>
      <c r="W2918" s="407"/>
      <c r="X2918" s="407"/>
      <c r="Y2918" s="407"/>
      <c r="Z2918" s="407"/>
      <c r="AA2918" s="407"/>
      <c r="AB2918" s="407"/>
      <c r="AC2918" s="407"/>
      <c r="AD2918" s="448"/>
    </row>
    <row r="2919" spans="1:30" ht="20.399999999999999" customHeight="1">
      <c r="A2919" s="796" t="s">
        <v>2562</v>
      </c>
      <c r="B2919" s="669" t="s">
        <v>2561</v>
      </c>
      <c r="C2919" s="275">
        <v>2</v>
      </c>
      <c r="D2919" s="275">
        <v>2</v>
      </c>
      <c r="E2919" s="275">
        <v>0</v>
      </c>
      <c r="F2919" s="275">
        <v>0</v>
      </c>
      <c r="G2919" s="1041">
        <v>100</v>
      </c>
      <c r="H2919" s="275">
        <v>2</v>
      </c>
      <c r="I2919" s="275">
        <v>0</v>
      </c>
      <c r="J2919" s="275">
        <v>1</v>
      </c>
      <c r="K2919" s="275">
        <v>1</v>
      </c>
      <c r="L2919" s="275">
        <v>0</v>
      </c>
      <c r="M2919" s="275">
        <v>0</v>
      </c>
      <c r="N2919" s="275">
        <v>0</v>
      </c>
      <c r="O2919" s="275">
        <v>0</v>
      </c>
      <c r="P2919" s="275">
        <v>0</v>
      </c>
      <c r="Q2919" s="275">
        <v>0</v>
      </c>
      <c r="R2919" s="275">
        <v>0</v>
      </c>
      <c r="S2919" s="275">
        <v>0</v>
      </c>
      <c r="T2919" s="275">
        <v>0</v>
      </c>
      <c r="U2919" s="275">
        <v>0</v>
      </c>
      <c r="V2919" s="1042">
        <v>0</v>
      </c>
      <c r="W2919" s="275">
        <v>0</v>
      </c>
      <c r="X2919" s="275">
        <v>0</v>
      </c>
      <c r="Y2919" s="275">
        <v>0</v>
      </c>
      <c r="Z2919" s="275">
        <v>0</v>
      </c>
      <c r="AA2919" s="275">
        <v>0</v>
      </c>
      <c r="AB2919" s="275">
        <v>0</v>
      </c>
      <c r="AC2919" s="275">
        <v>0</v>
      </c>
      <c r="AD2919" s="448"/>
    </row>
    <row r="2920" spans="1:30" ht="20.399999999999999" customHeight="1">
      <c r="A2920" s="669"/>
      <c r="B2920" s="669" t="s">
        <v>2560</v>
      </c>
      <c r="C2920" s="797"/>
      <c r="D2920" s="797"/>
      <c r="E2920" s="797"/>
      <c r="F2920" s="797"/>
      <c r="G2920" s="797"/>
      <c r="H2920" s="797"/>
      <c r="I2920" s="797"/>
      <c r="J2920" s="797"/>
      <c r="K2920" s="797"/>
      <c r="L2920" s="797"/>
      <c r="M2920" s="797"/>
      <c r="N2920" s="797"/>
      <c r="O2920" s="797"/>
      <c r="P2920" s="797"/>
      <c r="Q2920" s="797"/>
      <c r="R2920" s="797"/>
      <c r="S2920" s="797"/>
      <c r="T2920" s="797"/>
      <c r="U2920" s="797"/>
      <c r="V2920" s="797"/>
      <c r="W2920" s="797"/>
      <c r="X2920" s="797"/>
      <c r="Y2920" s="797"/>
      <c r="Z2920" s="797"/>
      <c r="AA2920" s="797"/>
      <c r="AB2920" s="797"/>
      <c r="AC2920" s="797"/>
      <c r="AD2920" s="448"/>
    </row>
    <row r="2921" spans="1:30" ht="20.399999999999999" customHeight="1">
      <c r="A2921" s="794"/>
      <c r="B2921" s="670" t="s">
        <v>1468</v>
      </c>
      <c r="C2921" s="276">
        <v>1</v>
      </c>
      <c r="D2921" s="276">
        <v>1</v>
      </c>
      <c r="E2921" s="276">
        <v>0</v>
      </c>
      <c r="F2921" s="276">
        <v>0</v>
      </c>
      <c r="G2921" s="1043">
        <v>100</v>
      </c>
      <c r="H2921" s="276">
        <v>1</v>
      </c>
      <c r="I2921" s="276">
        <v>0</v>
      </c>
      <c r="J2921" s="276">
        <v>0</v>
      </c>
      <c r="K2921" s="276">
        <v>1</v>
      </c>
      <c r="L2921" s="276">
        <v>0</v>
      </c>
      <c r="M2921" s="276">
        <v>0</v>
      </c>
      <c r="N2921" s="276">
        <v>0</v>
      </c>
      <c r="O2921" s="276">
        <v>0</v>
      </c>
      <c r="P2921" s="276">
        <v>0</v>
      </c>
      <c r="Q2921" s="276">
        <v>0</v>
      </c>
      <c r="R2921" s="276">
        <v>0</v>
      </c>
      <c r="S2921" s="276">
        <v>0</v>
      </c>
      <c r="T2921" s="276">
        <v>0</v>
      </c>
      <c r="U2921" s="276">
        <v>0</v>
      </c>
      <c r="V2921" s="1044">
        <v>0</v>
      </c>
      <c r="W2921" s="276">
        <v>0</v>
      </c>
      <c r="X2921" s="276">
        <v>0</v>
      </c>
      <c r="Y2921" s="276">
        <v>0</v>
      </c>
      <c r="Z2921" s="276">
        <v>0</v>
      </c>
      <c r="AA2921" s="276">
        <v>0</v>
      </c>
      <c r="AB2921" s="276">
        <v>0</v>
      </c>
      <c r="AC2921" s="276">
        <v>0</v>
      </c>
      <c r="AD2921" s="448"/>
    </row>
    <row r="2922" spans="1:30" ht="20.399999999999999" customHeight="1">
      <c r="A2922" s="794"/>
      <c r="B2922" s="670" t="s">
        <v>1467</v>
      </c>
      <c r="C2922" s="276">
        <v>1</v>
      </c>
      <c r="D2922" s="276">
        <v>1</v>
      </c>
      <c r="E2922" s="276">
        <v>0</v>
      </c>
      <c r="F2922" s="276">
        <v>0</v>
      </c>
      <c r="G2922" s="1043">
        <v>100</v>
      </c>
      <c r="H2922" s="276">
        <v>1</v>
      </c>
      <c r="I2922" s="276">
        <v>0</v>
      </c>
      <c r="J2922" s="276">
        <v>1</v>
      </c>
      <c r="K2922" s="276">
        <v>0</v>
      </c>
      <c r="L2922" s="276">
        <v>0</v>
      </c>
      <c r="M2922" s="276">
        <v>0</v>
      </c>
      <c r="N2922" s="276">
        <v>0</v>
      </c>
      <c r="O2922" s="276">
        <v>0</v>
      </c>
      <c r="P2922" s="276">
        <v>0</v>
      </c>
      <c r="Q2922" s="276">
        <v>0</v>
      </c>
      <c r="R2922" s="276">
        <v>0</v>
      </c>
      <c r="S2922" s="276">
        <v>0</v>
      </c>
      <c r="T2922" s="276">
        <v>0</v>
      </c>
      <c r="U2922" s="276">
        <v>0</v>
      </c>
      <c r="V2922" s="1044">
        <v>0</v>
      </c>
      <c r="W2922" s="276">
        <v>0</v>
      </c>
      <c r="X2922" s="276">
        <v>0</v>
      </c>
      <c r="Y2922" s="276">
        <v>0</v>
      </c>
      <c r="Z2922" s="276">
        <v>0</v>
      </c>
      <c r="AA2922" s="276">
        <v>0</v>
      </c>
      <c r="AB2922" s="276">
        <v>0</v>
      </c>
      <c r="AC2922" s="276">
        <v>0</v>
      </c>
      <c r="AD2922" s="448"/>
    </row>
    <row r="2923" spans="1:30" ht="20.399999999999999" customHeight="1">
      <c r="A2923" s="794"/>
      <c r="B2923" s="670" t="s">
        <v>4104</v>
      </c>
      <c r="C2923" s="276">
        <v>0</v>
      </c>
      <c r="D2923" s="276">
        <v>0</v>
      </c>
      <c r="E2923" s="276">
        <v>0</v>
      </c>
      <c r="F2923" s="276">
        <v>0</v>
      </c>
      <c r="G2923" s="1043">
        <v>0</v>
      </c>
      <c r="H2923" s="276">
        <v>0</v>
      </c>
      <c r="I2923" s="276">
        <v>0</v>
      </c>
      <c r="J2923" s="276">
        <v>0</v>
      </c>
      <c r="K2923" s="276">
        <v>0</v>
      </c>
      <c r="L2923" s="276">
        <v>0</v>
      </c>
      <c r="M2923" s="276">
        <v>0</v>
      </c>
      <c r="N2923" s="276">
        <v>0</v>
      </c>
      <c r="O2923" s="276">
        <v>0</v>
      </c>
      <c r="P2923" s="276">
        <v>0</v>
      </c>
      <c r="Q2923" s="276">
        <v>0</v>
      </c>
      <c r="R2923" s="276">
        <v>0</v>
      </c>
      <c r="S2923" s="276">
        <v>0</v>
      </c>
      <c r="T2923" s="276">
        <v>0</v>
      </c>
      <c r="U2923" s="276">
        <v>0</v>
      </c>
      <c r="V2923" s="1044">
        <v>0</v>
      </c>
      <c r="W2923" s="276">
        <v>0</v>
      </c>
      <c r="X2923" s="276">
        <v>0</v>
      </c>
      <c r="Y2923" s="276">
        <v>0</v>
      </c>
      <c r="Z2923" s="276">
        <v>0</v>
      </c>
      <c r="AA2923" s="276">
        <v>0</v>
      </c>
      <c r="AB2923" s="276">
        <v>0</v>
      </c>
      <c r="AC2923" s="276">
        <v>0</v>
      </c>
      <c r="AD2923" s="448"/>
    </row>
    <row r="2924" spans="1:30" ht="20.399999999999999" customHeight="1">
      <c r="A2924" s="407"/>
      <c r="B2924" s="407"/>
      <c r="C2924" s="407"/>
      <c r="D2924" s="407"/>
      <c r="E2924" s="407"/>
      <c r="F2924" s="407"/>
      <c r="G2924" s="407"/>
      <c r="H2924" s="407"/>
      <c r="I2924" s="407"/>
      <c r="J2924" s="407"/>
      <c r="K2924" s="407"/>
      <c r="L2924" s="407"/>
      <c r="M2924" s="407"/>
      <c r="N2924" s="407"/>
      <c r="O2924" s="407"/>
      <c r="P2924" s="407"/>
      <c r="Q2924" s="407"/>
      <c r="R2924" s="407"/>
      <c r="S2924" s="407"/>
      <c r="T2924" s="407"/>
      <c r="U2924" s="407"/>
      <c r="V2924" s="407"/>
      <c r="W2924" s="407"/>
      <c r="X2924" s="407"/>
      <c r="Y2924" s="407"/>
      <c r="Z2924" s="407"/>
      <c r="AA2924" s="407"/>
      <c r="AB2924" s="407"/>
      <c r="AC2924" s="407"/>
      <c r="AD2924" s="448"/>
    </row>
    <row r="2925" spans="1:30" ht="20.399999999999999" customHeight="1">
      <c r="A2925" s="796" t="s">
        <v>2559</v>
      </c>
      <c r="B2925" s="669" t="s">
        <v>2558</v>
      </c>
      <c r="C2925" s="275">
        <v>5</v>
      </c>
      <c r="D2925" s="275">
        <v>5</v>
      </c>
      <c r="E2925" s="275">
        <v>0</v>
      </c>
      <c r="F2925" s="275">
        <v>0</v>
      </c>
      <c r="G2925" s="1041">
        <v>100</v>
      </c>
      <c r="H2925" s="275">
        <v>5</v>
      </c>
      <c r="I2925" s="275">
        <v>2</v>
      </c>
      <c r="J2925" s="275">
        <v>2</v>
      </c>
      <c r="K2925" s="275">
        <v>1</v>
      </c>
      <c r="L2925" s="275">
        <v>0</v>
      </c>
      <c r="M2925" s="275">
        <v>0</v>
      </c>
      <c r="N2925" s="275">
        <v>0</v>
      </c>
      <c r="O2925" s="275">
        <v>0</v>
      </c>
      <c r="P2925" s="275">
        <v>0</v>
      </c>
      <c r="Q2925" s="275">
        <v>0</v>
      </c>
      <c r="R2925" s="275">
        <v>0</v>
      </c>
      <c r="S2925" s="275">
        <v>0</v>
      </c>
      <c r="T2925" s="275">
        <v>0</v>
      </c>
      <c r="U2925" s="275">
        <v>0</v>
      </c>
      <c r="V2925" s="1042">
        <v>0</v>
      </c>
      <c r="W2925" s="275">
        <v>0</v>
      </c>
      <c r="X2925" s="275">
        <v>0</v>
      </c>
      <c r="Y2925" s="275">
        <v>0</v>
      </c>
      <c r="Z2925" s="275">
        <v>0</v>
      </c>
      <c r="AA2925" s="275">
        <v>0</v>
      </c>
      <c r="AB2925" s="275">
        <v>0</v>
      </c>
      <c r="AC2925" s="275">
        <v>0</v>
      </c>
      <c r="AD2925" s="448"/>
    </row>
    <row r="2926" spans="1:30" ht="20.399999999999999" customHeight="1">
      <c r="A2926" s="669"/>
      <c r="B2926" s="669" t="s">
        <v>2557</v>
      </c>
      <c r="C2926" s="797"/>
      <c r="D2926" s="797"/>
      <c r="E2926" s="797"/>
      <c r="F2926" s="797"/>
      <c r="G2926" s="797"/>
      <c r="H2926" s="797"/>
      <c r="I2926" s="797"/>
      <c r="J2926" s="797"/>
      <c r="K2926" s="797"/>
      <c r="L2926" s="797"/>
      <c r="M2926" s="797"/>
      <c r="N2926" s="797"/>
      <c r="O2926" s="797"/>
      <c r="P2926" s="797"/>
      <c r="Q2926" s="797"/>
      <c r="R2926" s="797"/>
      <c r="S2926" s="797"/>
      <c r="T2926" s="797"/>
      <c r="U2926" s="797"/>
      <c r="V2926" s="797"/>
      <c r="W2926" s="797"/>
      <c r="X2926" s="797"/>
      <c r="Y2926" s="797"/>
      <c r="Z2926" s="797"/>
      <c r="AA2926" s="797"/>
      <c r="AB2926" s="797"/>
      <c r="AC2926" s="797"/>
      <c r="AD2926" s="448"/>
    </row>
    <row r="2927" spans="1:30" ht="20.399999999999999" customHeight="1">
      <c r="A2927" s="794"/>
      <c r="B2927" s="670" t="s">
        <v>1468</v>
      </c>
      <c r="C2927" s="276">
        <v>2</v>
      </c>
      <c r="D2927" s="276">
        <v>2</v>
      </c>
      <c r="E2927" s="276">
        <v>0</v>
      </c>
      <c r="F2927" s="276">
        <v>0</v>
      </c>
      <c r="G2927" s="1043">
        <v>100</v>
      </c>
      <c r="H2927" s="276">
        <v>2</v>
      </c>
      <c r="I2927" s="276">
        <v>1</v>
      </c>
      <c r="J2927" s="276">
        <v>0</v>
      </c>
      <c r="K2927" s="276">
        <v>1</v>
      </c>
      <c r="L2927" s="276">
        <v>0</v>
      </c>
      <c r="M2927" s="276">
        <v>0</v>
      </c>
      <c r="N2927" s="276">
        <v>0</v>
      </c>
      <c r="O2927" s="276">
        <v>0</v>
      </c>
      <c r="P2927" s="276">
        <v>0</v>
      </c>
      <c r="Q2927" s="276">
        <v>0</v>
      </c>
      <c r="R2927" s="276">
        <v>0</v>
      </c>
      <c r="S2927" s="276">
        <v>0</v>
      </c>
      <c r="T2927" s="276">
        <v>0</v>
      </c>
      <c r="U2927" s="276">
        <v>0</v>
      </c>
      <c r="V2927" s="1044">
        <v>0</v>
      </c>
      <c r="W2927" s="276">
        <v>0</v>
      </c>
      <c r="X2927" s="276">
        <v>0</v>
      </c>
      <c r="Y2927" s="276">
        <v>0</v>
      </c>
      <c r="Z2927" s="276">
        <v>0</v>
      </c>
      <c r="AA2927" s="276">
        <v>0</v>
      </c>
      <c r="AB2927" s="276">
        <v>0</v>
      </c>
      <c r="AC2927" s="276">
        <v>0</v>
      </c>
      <c r="AD2927" s="448"/>
    </row>
    <row r="2928" spans="1:30" ht="20.399999999999999" customHeight="1">
      <c r="A2928" s="794"/>
      <c r="B2928" s="670" t="s">
        <v>1467</v>
      </c>
      <c r="C2928" s="276">
        <v>3</v>
      </c>
      <c r="D2928" s="276">
        <v>3</v>
      </c>
      <c r="E2928" s="276">
        <v>0</v>
      </c>
      <c r="F2928" s="276">
        <v>0</v>
      </c>
      <c r="G2928" s="1043">
        <v>100</v>
      </c>
      <c r="H2928" s="276">
        <v>3</v>
      </c>
      <c r="I2928" s="276">
        <v>1</v>
      </c>
      <c r="J2928" s="276">
        <v>2</v>
      </c>
      <c r="K2928" s="276">
        <v>0</v>
      </c>
      <c r="L2928" s="276">
        <v>0</v>
      </c>
      <c r="M2928" s="276">
        <v>0</v>
      </c>
      <c r="N2928" s="276">
        <v>0</v>
      </c>
      <c r="O2928" s="276">
        <v>0</v>
      </c>
      <c r="P2928" s="276">
        <v>0</v>
      </c>
      <c r="Q2928" s="276">
        <v>0</v>
      </c>
      <c r="R2928" s="276">
        <v>0</v>
      </c>
      <c r="S2928" s="276">
        <v>0</v>
      </c>
      <c r="T2928" s="276">
        <v>0</v>
      </c>
      <c r="U2928" s="276">
        <v>0</v>
      </c>
      <c r="V2928" s="1044">
        <v>0</v>
      </c>
      <c r="W2928" s="276">
        <v>0</v>
      </c>
      <c r="X2928" s="276">
        <v>0</v>
      </c>
      <c r="Y2928" s="276">
        <v>0</v>
      </c>
      <c r="Z2928" s="276">
        <v>0</v>
      </c>
      <c r="AA2928" s="276">
        <v>0</v>
      </c>
      <c r="AB2928" s="276">
        <v>0</v>
      </c>
      <c r="AC2928" s="276">
        <v>0</v>
      </c>
      <c r="AD2928" s="448"/>
    </row>
    <row r="2929" spans="1:30" ht="20.399999999999999" customHeight="1">
      <c r="A2929" s="794"/>
      <c r="B2929" s="670" t="s">
        <v>4104</v>
      </c>
      <c r="C2929" s="276">
        <v>0</v>
      </c>
      <c r="D2929" s="276">
        <v>0</v>
      </c>
      <c r="E2929" s="276">
        <v>0</v>
      </c>
      <c r="F2929" s="276">
        <v>0</v>
      </c>
      <c r="G2929" s="1043">
        <v>0</v>
      </c>
      <c r="H2929" s="276">
        <v>0</v>
      </c>
      <c r="I2929" s="276">
        <v>0</v>
      </c>
      <c r="J2929" s="276">
        <v>0</v>
      </c>
      <c r="K2929" s="276">
        <v>0</v>
      </c>
      <c r="L2929" s="276">
        <v>0</v>
      </c>
      <c r="M2929" s="276">
        <v>0</v>
      </c>
      <c r="N2929" s="276">
        <v>0</v>
      </c>
      <c r="O2929" s="276">
        <v>0</v>
      </c>
      <c r="P2929" s="276">
        <v>0</v>
      </c>
      <c r="Q2929" s="276">
        <v>0</v>
      </c>
      <c r="R2929" s="276">
        <v>0</v>
      </c>
      <c r="S2929" s="276">
        <v>0</v>
      </c>
      <c r="T2929" s="276">
        <v>0</v>
      </c>
      <c r="U2929" s="276">
        <v>0</v>
      </c>
      <c r="V2929" s="1044">
        <v>0</v>
      </c>
      <c r="W2929" s="276">
        <v>0</v>
      </c>
      <c r="X2929" s="276">
        <v>0</v>
      </c>
      <c r="Y2929" s="276">
        <v>0</v>
      </c>
      <c r="Z2929" s="276">
        <v>0</v>
      </c>
      <c r="AA2929" s="276">
        <v>0</v>
      </c>
      <c r="AB2929" s="276">
        <v>0</v>
      </c>
      <c r="AC2929" s="276">
        <v>0</v>
      </c>
      <c r="AD2929" s="448"/>
    </row>
    <row r="2930" spans="1:30" ht="20.399999999999999" customHeight="1">
      <c r="A2930" s="407"/>
      <c r="B2930" s="407"/>
      <c r="C2930" s="407"/>
      <c r="D2930" s="407"/>
      <c r="E2930" s="407"/>
      <c r="F2930" s="407"/>
      <c r="G2930" s="407"/>
      <c r="H2930" s="407"/>
      <c r="I2930" s="407"/>
      <c r="J2930" s="407"/>
      <c r="K2930" s="407"/>
      <c r="L2930" s="407"/>
      <c r="M2930" s="407"/>
      <c r="N2930" s="407"/>
      <c r="O2930" s="407"/>
      <c r="P2930" s="407"/>
      <c r="Q2930" s="407"/>
      <c r="R2930" s="407"/>
      <c r="S2930" s="407"/>
      <c r="T2930" s="407"/>
      <c r="U2930" s="407"/>
      <c r="V2930" s="407"/>
      <c r="W2930" s="407"/>
      <c r="X2930" s="407"/>
      <c r="Y2930" s="407"/>
      <c r="Z2930" s="407"/>
      <c r="AA2930" s="407"/>
      <c r="AB2930" s="407"/>
      <c r="AC2930" s="407"/>
      <c r="AD2930" s="448"/>
    </row>
    <row r="2931" spans="1:30" ht="20.399999999999999" customHeight="1">
      <c r="A2931" s="796" t="s">
        <v>2556</v>
      </c>
      <c r="B2931" s="669" t="s">
        <v>2555</v>
      </c>
      <c r="C2931" s="275">
        <v>3</v>
      </c>
      <c r="D2931" s="275">
        <v>3</v>
      </c>
      <c r="E2931" s="275">
        <v>0</v>
      </c>
      <c r="F2931" s="275">
        <v>0</v>
      </c>
      <c r="G2931" s="1041">
        <v>100</v>
      </c>
      <c r="H2931" s="275">
        <v>3</v>
      </c>
      <c r="I2931" s="275">
        <v>3</v>
      </c>
      <c r="J2931" s="275">
        <v>0</v>
      </c>
      <c r="K2931" s="275">
        <v>0</v>
      </c>
      <c r="L2931" s="275">
        <v>0</v>
      </c>
      <c r="M2931" s="275">
        <v>0</v>
      </c>
      <c r="N2931" s="275">
        <v>0</v>
      </c>
      <c r="O2931" s="275">
        <v>0</v>
      </c>
      <c r="P2931" s="275">
        <v>0</v>
      </c>
      <c r="Q2931" s="275">
        <v>0</v>
      </c>
      <c r="R2931" s="275">
        <v>0</v>
      </c>
      <c r="S2931" s="275">
        <v>0</v>
      </c>
      <c r="T2931" s="275">
        <v>0</v>
      </c>
      <c r="U2931" s="275">
        <v>0</v>
      </c>
      <c r="V2931" s="1042">
        <v>0</v>
      </c>
      <c r="W2931" s="275">
        <v>0</v>
      </c>
      <c r="X2931" s="275">
        <v>0</v>
      </c>
      <c r="Y2931" s="275">
        <v>0</v>
      </c>
      <c r="Z2931" s="275">
        <v>0</v>
      </c>
      <c r="AA2931" s="275">
        <v>0</v>
      </c>
      <c r="AB2931" s="275">
        <v>0</v>
      </c>
      <c r="AC2931" s="275">
        <v>0</v>
      </c>
      <c r="AD2931" s="448"/>
    </row>
    <row r="2932" spans="1:30" ht="20.399999999999999" customHeight="1">
      <c r="A2932" s="794"/>
      <c r="B2932" s="670" t="s">
        <v>1468</v>
      </c>
      <c r="C2932" s="276">
        <v>2</v>
      </c>
      <c r="D2932" s="276">
        <v>2</v>
      </c>
      <c r="E2932" s="276">
        <v>0</v>
      </c>
      <c r="F2932" s="276">
        <v>0</v>
      </c>
      <c r="G2932" s="1043">
        <v>100</v>
      </c>
      <c r="H2932" s="276">
        <v>2</v>
      </c>
      <c r="I2932" s="276">
        <v>2</v>
      </c>
      <c r="J2932" s="276">
        <v>0</v>
      </c>
      <c r="K2932" s="276">
        <v>0</v>
      </c>
      <c r="L2932" s="276">
        <v>0</v>
      </c>
      <c r="M2932" s="276">
        <v>0</v>
      </c>
      <c r="N2932" s="276">
        <v>0</v>
      </c>
      <c r="O2932" s="276">
        <v>0</v>
      </c>
      <c r="P2932" s="276">
        <v>0</v>
      </c>
      <c r="Q2932" s="276">
        <v>0</v>
      </c>
      <c r="R2932" s="276">
        <v>0</v>
      </c>
      <c r="S2932" s="276">
        <v>0</v>
      </c>
      <c r="T2932" s="276">
        <v>0</v>
      </c>
      <c r="U2932" s="276">
        <v>0</v>
      </c>
      <c r="V2932" s="1044">
        <v>0</v>
      </c>
      <c r="W2932" s="276">
        <v>0</v>
      </c>
      <c r="X2932" s="276">
        <v>0</v>
      </c>
      <c r="Y2932" s="276">
        <v>0</v>
      </c>
      <c r="Z2932" s="276">
        <v>0</v>
      </c>
      <c r="AA2932" s="276">
        <v>0</v>
      </c>
      <c r="AB2932" s="276">
        <v>0</v>
      </c>
      <c r="AC2932" s="276">
        <v>0</v>
      </c>
      <c r="AD2932" s="448"/>
    </row>
    <row r="2933" spans="1:30" ht="20.399999999999999" customHeight="1">
      <c r="A2933" s="794"/>
      <c r="B2933" s="670" t="s">
        <v>1467</v>
      </c>
      <c r="C2933" s="276">
        <v>1</v>
      </c>
      <c r="D2933" s="276">
        <v>1</v>
      </c>
      <c r="E2933" s="276">
        <v>0</v>
      </c>
      <c r="F2933" s="276">
        <v>0</v>
      </c>
      <c r="G2933" s="1043">
        <v>100</v>
      </c>
      <c r="H2933" s="276">
        <v>1</v>
      </c>
      <c r="I2933" s="276">
        <v>1</v>
      </c>
      <c r="J2933" s="276">
        <v>0</v>
      </c>
      <c r="K2933" s="276">
        <v>0</v>
      </c>
      <c r="L2933" s="276">
        <v>0</v>
      </c>
      <c r="M2933" s="276">
        <v>0</v>
      </c>
      <c r="N2933" s="276">
        <v>0</v>
      </c>
      <c r="O2933" s="276">
        <v>0</v>
      </c>
      <c r="P2933" s="276">
        <v>0</v>
      </c>
      <c r="Q2933" s="276">
        <v>0</v>
      </c>
      <c r="R2933" s="276">
        <v>0</v>
      </c>
      <c r="S2933" s="276">
        <v>0</v>
      </c>
      <c r="T2933" s="276">
        <v>0</v>
      </c>
      <c r="U2933" s="276">
        <v>0</v>
      </c>
      <c r="V2933" s="1044">
        <v>0</v>
      </c>
      <c r="W2933" s="276">
        <v>0</v>
      </c>
      <c r="X2933" s="276">
        <v>0</v>
      </c>
      <c r="Y2933" s="276">
        <v>0</v>
      </c>
      <c r="Z2933" s="276">
        <v>0</v>
      </c>
      <c r="AA2933" s="276">
        <v>0</v>
      </c>
      <c r="AB2933" s="276">
        <v>0</v>
      </c>
      <c r="AC2933" s="276">
        <v>0</v>
      </c>
      <c r="AD2933" s="448"/>
    </row>
    <row r="2934" spans="1:30" ht="20.399999999999999" customHeight="1">
      <c r="A2934" s="794"/>
      <c r="B2934" s="670" t="s">
        <v>4104</v>
      </c>
      <c r="C2934" s="276">
        <v>0</v>
      </c>
      <c r="D2934" s="276">
        <v>0</v>
      </c>
      <c r="E2934" s="276">
        <v>0</v>
      </c>
      <c r="F2934" s="276">
        <v>0</v>
      </c>
      <c r="G2934" s="1043">
        <v>0</v>
      </c>
      <c r="H2934" s="276">
        <v>0</v>
      </c>
      <c r="I2934" s="276">
        <v>0</v>
      </c>
      <c r="J2934" s="276">
        <v>0</v>
      </c>
      <c r="K2934" s="276">
        <v>0</v>
      </c>
      <c r="L2934" s="276">
        <v>0</v>
      </c>
      <c r="M2934" s="276">
        <v>0</v>
      </c>
      <c r="N2934" s="276">
        <v>0</v>
      </c>
      <c r="O2934" s="276">
        <v>0</v>
      </c>
      <c r="P2934" s="276">
        <v>0</v>
      </c>
      <c r="Q2934" s="276">
        <v>0</v>
      </c>
      <c r="R2934" s="276">
        <v>0</v>
      </c>
      <c r="S2934" s="276">
        <v>0</v>
      </c>
      <c r="T2934" s="276">
        <v>0</v>
      </c>
      <c r="U2934" s="276">
        <v>0</v>
      </c>
      <c r="V2934" s="1044">
        <v>0</v>
      </c>
      <c r="W2934" s="276">
        <v>0</v>
      </c>
      <c r="X2934" s="276">
        <v>0</v>
      </c>
      <c r="Y2934" s="276">
        <v>0</v>
      </c>
      <c r="Z2934" s="276">
        <v>0</v>
      </c>
      <c r="AA2934" s="276">
        <v>0</v>
      </c>
      <c r="AB2934" s="276">
        <v>0</v>
      </c>
      <c r="AC2934" s="276">
        <v>0</v>
      </c>
      <c r="AD2934" s="448"/>
    </row>
    <row r="2935" spans="1:30" ht="20.399999999999999" customHeight="1">
      <c r="A2935" s="407"/>
      <c r="B2935" s="407"/>
      <c r="C2935" s="407"/>
      <c r="D2935" s="407"/>
      <c r="E2935" s="407"/>
      <c r="F2935" s="407"/>
      <c r="G2935" s="407"/>
      <c r="H2935" s="407"/>
      <c r="I2935" s="407"/>
      <c r="J2935" s="407"/>
      <c r="K2935" s="407"/>
      <c r="L2935" s="407"/>
      <c r="M2935" s="407"/>
      <c r="N2935" s="407"/>
      <c r="O2935" s="407"/>
      <c r="P2935" s="407"/>
      <c r="Q2935" s="407"/>
      <c r="R2935" s="407"/>
      <c r="S2935" s="407"/>
      <c r="T2935" s="407"/>
      <c r="U2935" s="407"/>
      <c r="V2935" s="407"/>
      <c r="W2935" s="407"/>
      <c r="X2935" s="407"/>
      <c r="Y2935" s="407"/>
      <c r="Z2935" s="407"/>
      <c r="AA2935" s="407"/>
      <c r="AB2935" s="407"/>
      <c r="AC2935" s="407"/>
      <c r="AD2935" s="448"/>
    </row>
    <row r="2936" spans="1:30" ht="20.399999999999999" customHeight="1">
      <c r="A2936" s="796" t="s">
        <v>4836</v>
      </c>
      <c r="B2936" s="669" t="s">
        <v>4837</v>
      </c>
      <c r="C2936" s="275">
        <v>3</v>
      </c>
      <c r="D2936" s="275">
        <v>3</v>
      </c>
      <c r="E2936" s="275">
        <v>0</v>
      </c>
      <c r="F2936" s="275">
        <v>0</v>
      </c>
      <c r="G2936" s="1041">
        <v>100</v>
      </c>
      <c r="H2936" s="275">
        <v>3</v>
      </c>
      <c r="I2936" s="275">
        <v>0</v>
      </c>
      <c r="J2936" s="275">
        <v>1</v>
      </c>
      <c r="K2936" s="275">
        <v>2</v>
      </c>
      <c r="L2936" s="275">
        <v>0</v>
      </c>
      <c r="M2936" s="275">
        <v>0</v>
      </c>
      <c r="N2936" s="275">
        <v>0</v>
      </c>
      <c r="O2936" s="275">
        <v>0</v>
      </c>
      <c r="P2936" s="275">
        <v>0</v>
      </c>
      <c r="Q2936" s="275">
        <v>0</v>
      </c>
      <c r="R2936" s="275">
        <v>0</v>
      </c>
      <c r="S2936" s="275">
        <v>0</v>
      </c>
      <c r="T2936" s="275">
        <v>0</v>
      </c>
      <c r="U2936" s="275">
        <v>0</v>
      </c>
      <c r="V2936" s="1042">
        <v>0</v>
      </c>
      <c r="W2936" s="275">
        <v>0</v>
      </c>
      <c r="X2936" s="275">
        <v>0</v>
      </c>
      <c r="Y2936" s="275">
        <v>0</v>
      </c>
      <c r="Z2936" s="275">
        <v>0</v>
      </c>
      <c r="AA2936" s="275">
        <v>0</v>
      </c>
      <c r="AB2936" s="275">
        <v>0</v>
      </c>
      <c r="AC2936" s="275">
        <v>0</v>
      </c>
      <c r="AD2936" s="448"/>
    </row>
    <row r="2937" spans="1:30" ht="20.399999999999999" customHeight="1">
      <c r="A2937" s="794"/>
      <c r="B2937" s="670" t="s">
        <v>1468</v>
      </c>
      <c r="C2937" s="276">
        <v>2</v>
      </c>
      <c r="D2937" s="276">
        <v>2</v>
      </c>
      <c r="E2937" s="276">
        <v>0</v>
      </c>
      <c r="F2937" s="276">
        <v>0</v>
      </c>
      <c r="G2937" s="1043">
        <v>100</v>
      </c>
      <c r="H2937" s="276">
        <v>2</v>
      </c>
      <c r="I2937" s="276">
        <v>0</v>
      </c>
      <c r="J2937" s="276">
        <v>0</v>
      </c>
      <c r="K2937" s="276">
        <v>2</v>
      </c>
      <c r="L2937" s="276">
        <v>0</v>
      </c>
      <c r="M2937" s="276">
        <v>0</v>
      </c>
      <c r="N2937" s="276">
        <v>0</v>
      </c>
      <c r="O2937" s="276">
        <v>0</v>
      </c>
      <c r="P2937" s="276">
        <v>0</v>
      </c>
      <c r="Q2937" s="276">
        <v>0</v>
      </c>
      <c r="R2937" s="276">
        <v>0</v>
      </c>
      <c r="S2937" s="276">
        <v>0</v>
      </c>
      <c r="T2937" s="276">
        <v>0</v>
      </c>
      <c r="U2937" s="276">
        <v>0</v>
      </c>
      <c r="V2937" s="1044">
        <v>0</v>
      </c>
      <c r="W2937" s="276">
        <v>0</v>
      </c>
      <c r="X2937" s="276">
        <v>0</v>
      </c>
      <c r="Y2937" s="276">
        <v>0</v>
      </c>
      <c r="Z2937" s="276">
        <v>0</v>
      </c>
      <c r="AA2937" s="276">
        <v>0</v>
      </c>
      <c r="AB2937" s="276">
        <v>0</v>
      </c>
      <c r="AC2937" s="276">
        <v>0</v>
      </c>
      <c r="AD2937" s="448"/>
    </row>
    <row r="2938" spans="1:30" ht="20.399999999999999" customHeight="1">
      <c r="A2938" s="794"/>
      <c r="B2938" s="670" t="s">
        <v>1467</v>
      </c>
      <c r="C2938" s="276">
        <v>1</v>
      </c>
      <c r="D2938" s="276">
        <v>1</v>
      </c>
      <c r="E2938" s="276">
        <v>0</v>
      </c>
      <c r="F2938" s="276">
        <v>0</v>
      </c>
      <c r="G2938" s="1043">
        <v>100</v>
      </c>
      <c r="H2938" s="276">
        <v>1</v>
      </c>
      <c r="I2938" s="276">
        <v>0</v>
      </c>
      <c r="J2938" s="276">
        <v>1</v>
      </c>
      <c r="K2938" s="276">
        <v>0</v>
      </c>
      <c r="L2938" s="276">
        <v>0</v>
      </c>
      <c r="M2938" s="276">
        <v>0</v>
      </c>
      <c r="N2938" s="276">
        <v>0</v>
      </c>
      <c r="O2938" s="276">
        <v>0</v>
      </c>
      <c r="P2938" s="276">
        <v>0</v>
      </c>
      <c r="Q2938" s="276">
        <v>0</v>
      </c>
      <c r="R2938" s="276">
        <v>0</v>
      </c>
      <c r="S2938" s="276">
        <v>0</v>
      </c>
      <c r="T2938" s="276">
        <v>0</v>
      </c>
      <c r="U2938" s="276">
        <v>0</v>
      </c>
      <c r="V2938" s="1044">
        <v>0</v>
      </c>
      <c r="W2938" s="276">
        <v>0</v>
      </c>
      <c r="X2938" s="276">
        <v>0</v>
      </c>
      <c r="Y2938" s="276">
        <v>0</v>
      </c>
      <c r="Z2938" s="276">
        <v>0</v>
      </c>
      <c r="AA2938" s="276">
        <v>0</v>
      </c>
      <c r="AB2938" s="276">
        <v>0</v>
      </c>
      <c r="AC2938" s="276">
        <v>0</v>
      </c>
      <c r="AD2938" s="448"/>
    </row>
    <row r="2939" spans="1:30" ht="20.399999999999999" customHeight="1">
      <c r="A2939" s="794"/>
      <c r="B2939" s="670" t="s">
        <v>4104</v>
      </c>
      <c r="C2939" s="276">
        <v>0</v>
      </c>
      <c r="D2939" s="276">
        <v>0</v>
      </c>
      <c r="E2939" s="276">
        <v>0</v>
      </c>
      <c r="F2939" s="276">
        <v>0</v>
      </c>
      <c r="G2939" s="1043">
        <v>0</v>
      </c>
      <c r="H2939" s="276">
        <v>0</v>
      </c>
      <c r="I2939" s="276">
        <v>0</v>
      </c>
      <c r="J2939" s="276">
        <v>0</v>
      </c>
      <c r="K2939" s="276">
        <v>0</v>
      </c>
      <c r="L2939" s="276">
        <v>0</v>
      </c>
      <c r="M2939" s="276">
        <v>0</v>
      </c>
      <c r="N2939" s="276">
        <v>0</v>
      </c>
      <c r="O2939" s="276">
        <v>0</v>
      </c>
      <c r="P2939" s="276">
        <v>0</v>
      </c>
      <c r="Q2939" s="276">
        <v>0</v>
      </c>
      <c r="R2939" s="276">
        <v>0</v>
      </c>
      <c r="S2939" s="276">
        <v>0</v>
      </c>
      <c r="T2939" s="276">
        <v>0</v>
      </c>
      <c r="U2939" s="276">
        <v>0</v>
      </c>
      <c r="V2939" s="1044">
        <v>0</v>
      </c>
      <c r="W2939" s="276">
        <v>0</v>
      </c>
      <c r="X2939" s="276">
        <v>0</v>
      </c>
      <c r="Y2939" s="276">
        <v>0</v>
      </c>
      <c r="Z2939" s="276">
        <v>0</v>
      </c>
      <c r="AA2939" s="276">
        <v>0</v>
      </c>
      <c r="AB2939" s="276">
        <v>0</v>
      </c>
      <c r="AC2939" s="276">
        <v>0</v>
      </c>
      <c r="AD2939" s="448"/>
    </row>
    <row r="2940" spans="1:30" ht="20.399999999999999" customHeight="1">
      <c r="A2940" s="407"/>
      <c r="B2940" s="407"/>
      <c r="C2940" s="407"/>
      <c r="D2940" s="407"/>
      <c r="E2940" s="407"/>
      <c r="F2940" s="407"/>
      <c r="G2940" s="407"/>
      <c r="H2940" s="407"/>
      <c r="I2940" s="407"/>
      <c r="J2940" s="407"/>
      <c r="K2940" s="407"/>
      <c r="L2940" s="407"/>
      <c r="M2940" s="407"/>
      <c r="N2940" s="407"/>
      <c r="O2940" s="407"/>
      <c r="P2940" s="407"/>
      <c r="Q2940" s="407"/>
      <c r="R2940" s="407"/>
      <c r="S2940" s="407"/>
      <c r="T2940" s="407"/>
      <c r="U2940" s="407"/>
      <c r="V2940" s="407"/>
      <c r="W2940" s="407"/>
      <c r="X2940" s="407"/>
      <c r="Y2940" s="407"/>
      <c r="Z2940" s="407"/>
      <c r="AA2940" s="407"/>
      <c r="AB2940" s="407"/>
      <c r="AC2940" s="407"/>
      <c r="AD2940" s="448"/>
    </row>
    <row r="2941" spans="1:30" ht="20.399999999999999" customHeight="1">
      <c r="A2941" s="796" t="s">
        <v>2554</v>
      </c>
      <c r="B2941" s="669" t="s">
        <v>2553</v>
      </c>
      <c r="C2941" s="275">
        <v>57</v>
      </c>
      <c r="D2941" s="275">
        <v>57</v>
      </c>
      <c r="E2941" s="275">
        <v>0</v>
      </c>
      <c r="F2941" s="275">
        <v>0</v>
      </c>
      <c r="G2941" s="1041">
        <v>100</v>
      </c>
      <c r="H2941" s="275">
        <v>57</v>
      </c>
      <c r="I2941" s="275">
        <v>10</v>
      </c>
      <c r="J2941" s="275">
        <v>37</v>
      </c>
      <c r="K2941" s="275">
        <v>10</v>
      </c>
      <c r="L2941" s="275">
        <v>0</v>
      </c>
      <c r="M2941" s="275">
        <v>0</v>
      </c>
      <c r="N2941" s="275">
        <v>0</v>
      </c>
      <c r="O2941" s="275">
        <v>0</v>
      </c>
      <c r="P2941" s="275">
        <v>0</v>
      </c>
      <c r="Q2941" s="275">
        <v>0</v>
      </c>
      <c r="R2941" s="275">
        <v>0</v>
      </c>
      <c r="S2941" s="275">
        <v>0</v>
      </c>
      <c r="T2941" s="275">
        <v>0</v>
      </c>
      <c r="U2941" s="275">
        <v>0</v>
      </c>
      <c r="V2941" s="1042">
        <v>0</v>
      </c>
      <c r="W2941" s="275">
        <v>0</v>
      </c>
      <c r="X2941" s="275">
        <v>0</v>
      </c>
      <c r="Y2941" s="275">
        <v>0</v>
      </c>
      <c r="Z2941" s="275">
        <v>0</v>
      </c>
      <c r="AA2941" s="275">
        <v>0</v>
      </c>
      <c r="AB2941" s="275">
        <v>0</v>
      </c>
      <c r="AC2941" s="275">
        <v>0</v>
      </c>
      <c r="AD2941" s="448"/>
    </row>
    <row r="2942" spans="1:30" ht="20.399999999999999" customHeight="1">
      <c r="A2942" s="669"/>
      <c r="B2942" s="669" t="s">
        <v>2552</v>
      </c>
      <c r="C2942" s="797"/>
      <c r="D2942" s="797"/>
      <c r="E2942" s="797"/>
      <c r="F2942" s="797"/>
      <c r="G2942" s="797"/>
      <c r="H2942" s="797"/>
      <c r="I2942" s="797"/>
      <c r="J2942" s="797"/>
      <c r="K2942" s="797"/>
      <c r="L2942" s="797"/>
      <c r="M2942" s="797"/>
      <c r="N2942" s="797"/>
      <c r="O2942" s="797"/>
      <c r="P2942" s="797"/>
      <c r="Q2942" s="797"/>
      <c r="R2942" s="797"/>
      <c r="S2942" s="797"/>
      <c r="T2942" s="797"/>
      <c r="U2942" s="797"/>
      <c r="V2942" s="797"/>
      <c r="W2942" s="797"/>
      <c r="X2942" s="797"/>
      <c r="Y2942" s="797"/>
      <c r="Z2942" s="797"/>
      <c r="AA2942" s="797"/>
      <c r="AB2942" s="797"/>
      <c r="AC2942" s="797"/>
      <c r="AD2942" s="448"/>
    </row>
    <row r="2943" spans="1:30" ht="20.399999999999999" customHeight="1">
      <c r="A2943" s="794"/>
      <c r="B2943" s="670" t="s">
        <v>1468</v>
      </c>
      <c r="C2943" s="276">
        <v>34</v>
      </c>
      <c r="D2943" s="276">
        <v>34</v>
      </c>
      <c r="E2943" s="276">
        <v>0</v>
      </c>
      <c r="F2943" s="276">
        <v>0</v>
      </c>
      <c r="G2943" s="1043">
        <v>100</v>
      </c>
      <c r="H2943" s="276">
        <v>34</v>
      </c>
      <c r="I2943" s="276">
        <v>7</v>
      </c>
      <c r="J2943" s="276">
        <v>23</v>
      </c>
      <c r="K2943" s="276">
        <v>4</v>
      </c>
      <c r="L2943" s="276">
        <v>0</v>
      </c>
      <c r="M2943" s="276">
        <v>0</v>
      </c>
      <c r="N2943" s="276">
        <v>0</v>
      </c>
      <c r="O2943" s="276">
        <v>0</v>
      </c>
      <c r="P2943" s="276">
        <v>0</v>
      </c>
      <c r="Q2943" s="276">
        <v>0</v>
      </c>
      <c r="R2943" s="276">
        <v>0</v>
      </c>
      <c r="S2943" s="276">
        <v>0</v>
      </c>
      <c r="T2943" s="276">
        <v>0</v>
      </c>
      <c r="U2943" s="276">
        <v>0</v>
      </c>
      <c r="V2943" s="1044">
        <v>0</v>
      </c>
      <c r="W2943" s="276">
        <v>0</v>
      </c>
      <c r="X2943" s="276">
        <v>0</v>
      </c>
      <c r="Y2943" s="276">
        <v>0</v>
      </c>
      <c r="Z2943" s="276">
        <v>0</v>
      </c>
      <c r="AA2943" s="276">
        <v>0</v>
      </c>
      <c r="AB2943" s="276">
        <v>0</v>
      </c>
      <c r="AC2943" s="276">
        <v>0</v>
      </c>
      <c r="AD2943" s="448"/>
    </row>
    <row r="2944" spans="1:30" ht="20.399999999999999" customHeight="1">
      <c r="A2944" s="794"/>
      <c r="B2944" s="670" t="s">
        <v>1467</v>
      </c>
      <c r="C2944" s="276">
        <v>22</v>
      </c>
      <c r="D2944" s="276">
        <v>22</v>
      </c>
      <c r="E2944" s="276">
        <v>0</v>
      </c>
      <c r="F2944" s="276">
        <v>0</v>
      </c>
      <c r="G2944" s="1043">
        <v>100</v>
      </c>
      <c r="H2944" s="276">
        <v>22</v>
      </c>
      <c r="I2944" s="276">
        <v>2</v>
      </c>
      <c r="J2944" s="276">
        <v>14</v>
      </c>
      <c r="K2944" s="276">
        <v>6</v>
      </c>
      <c r="L2944" s="276">
        <v>0</v>
      </c>
      <c r="M2944" s="276">
        <v>0</v>
      </c>
      <c r="N2944" s="276">
        <v>0</v>
      </c>
      <c r="O2944" s="276">
        <v>0</v>
      </c>
      <c r="P2944" s="276">
        <v>0</v>
      </c>
      <c r="Q2944" s="276">
        <v>0</v>
      </c>
      <c r="R2944" s="276">
        <v>0</v>
      </c>
      <c r="S2944" s="276">
        <v>0</v>
      </c>
      <c r="T2944" s="276">
        <v>0</v>
      </c>
      <c r="U2944" s="276">
        <v>0</v>
      </c>
      <c r="V2944" s="1044">
        <v>0</v>
      </c>
      <c r="W2944" s="276">
        <v>0</v>
      </c>
      <c r="X2944" s="276">
        <v>0</v>
      </c>
      <c r="Y2944" s="276">
        <v>0</v>
      </c>
      <c r="Z2944" s="276">
        <v>0</v>
      </c>
      <c r="AA2944" s="276">
        <v>0</v>
      </c>
      <c r="AB2944" s="276">
        <v>0</v>
      </c>
      <c r="AC2944" s="276">
        <v>0</v>
      </c>
      <c r="AD2944" s="448"/>
    </row>
    <row r="2945" spans="1:30" ht="20.399999999999999" customHeight="1">
      <c r="A2945" s="794"/>
      <c r="B2945" s="670" t="s">
        <v>4104</v>
      </c>
      <c r="C2945" s="276">
        <v>1</v>
      </c>
      <c r="D2945" s="276">
        <v>1</v>
      </c>
      <c r="E2945" s="276">
        <v>0</v>
      </c>
      <c r="F2945" s="276">
        <v>0</v>
      </c>
      <c r="G2945" s="1043">
        <v>100</v>
      </c>
      <c r="H2945" s="276">
        <v>1</v>
      </c>
      <c r="I2945" s="276">
        <v>1</v>
      </c>
      <c r="J2945" s="276">
        <v>0</v>
      </c>
      <c r="K2945" s="276">
        <v>0</v>
      </c>
      <c r="L2945" s="276">
        <v>0</v>
      </c>
      <c r="M2945" s="276">
        <v>0</v>
      </c>
      <c r="N2945" s="276">
        <v>0</v>
      </c>
      <c r="O2945" s="276">
        <v>0</v>
      </c>
      <c r="P2945" s="276">
        <v>0</v>
      </c>
      <c r="Q2945" s="276">
        <v>0</v>
      </c>
      <c r="R2945" s="276">
        <v>0</v>
      </c>
      <c r="S2945" s="276">
        <v>0</v>
      </c>
      <c r="T2945" s="276">
        <v>0</v>
      </c>
      <c r="U2945" s="276">
        <v>0</v>
      </c>
      <c r="V2945" s="1044">
        <v>0</v>
      </c>
      <c r="W2945" s="276">
        <v>0</v>
      </c>
      <c r="X2945" s="276">
        <v>0</v>
      </c>
      <c r="Y2945" s="276">
        <v>0</v>
      </c>
      <c r="Z2945" s="276">
        <v>0</v>
      </c>
      <c r="AA2945" s="276">
        <v>0</v>
      </c>
      <c r="AB2945" s="276">
        <v>0</v>
      </c>
      <c r="AC2945" s="276">
        <v>0</v>
      </c>
      <c r="AD2945" s="448"/>
    </row>
    <row r="2946" spans="1:30" ht="20.399999999999999" customHeight="1">
      <c r="A2946" s="407"/>
      <c r="B2946" s="407"/>
      <c r="C2946" s="407"/>
      <c r="D2946" s="407"/>
      <c r="E2946" s="407"/>
      <c r="F2946" s="407"/>
      <c r="G2946" s="407"/>
      <c r="H2946" s="407"/>
      <c r="I2946" s="407"/>
      <c r="J2946" s="407"/>
      <c r="K2946" s="407"/>
      <c r="L2946" s="407"/>
      <c r="M2946" s="407"/>
      <c r="N2946" s="407"/>
      <c r="O2946" s="407"/>
      <c r="P2946" s="407"/>
      <c r="Q2946" s="407"/>
      <c r="R2946" s="407"/>
      <c r="S2946" s="407"/>
      <c r="T2946" s="407"/>
      <c r="U2946" s="407"/>
      <c r="V2946" s="407"/>
      <c r="W2946" s="407"/>
      <c r="X2946" s="407"/>
      <c r="Y2946" s="407"/>
      <c r="Z2946" s="407"/>
      <c r="AA2946" s="407"/>
      <c r="AB2946" s="407"/>
      <c r="AC2946" s="407"/>
      <c r="AD2946" s="448"/>
    </row>
    <row r="2947" spans="1:30" ht="20.399999999999999" customHeight="1">
      <c r="A2947" s="796" t="s">
        <v>2551</v>
      </c>
      <c r="B2947" s="669" t="s">
        <v>2550</v>
      </c>
      <c r="C2947" s="275">
        <v>5</v>
      </c>
      <c r="D2947" s="275">
        <v>5</v>
      </c>
      <c r="E2947" s="275">
        <v>0</v>
      </c>
      <c r="F2947" s="275">
        <v>0</v>
      </c>
      <c r="G2947" s="1041">
        <v>100</v>
      </c>
      <c r="H2947" s="275">
        <v>5</v>
      </c>
      <c r="I2947" s="275">
        <v>0</v>
      </c>
      <c r="J2947" s="275">
        <v>4</v>
      </c>
      <c r="K2947" s="275">
        <v>1</v>
      </c>
      <c r="L2947" s="275">
        <v>0</v>
      </c>
      <c r="M2947" s="275">
        <v>0</v>
      </c>
      <c r="N2947" s="275">
        <v>0</v>
      </c>
      <c r="O2947" s="275">
        <v>0</v>
      </c>
      <c r="P2947" s="275">
        <v>0</v>
      </c>
      <c r="Q2947" s="275">
        <v>0</v>
      </c>
      <c r="R2947" s="275">
        <v>0</v>
      </c>
      <c r="S2947" s="275">
        <v>0</v>
      </c>
      <c r="T2947" s="275">
        <v>0</v>
      </c>
      <c r="U2947" s="275">
        <v>0</v>
      </c>
      <c r="V2947" s="1042">
        <v>0</v>
      </c>
      <c r="W2947" s="275">
        <v>0</v>
      </c>
      <c r="X2947" s="275">
        <v>0</v>
      </c>
      <c r="Y2947" s="275">
        <v>0</v>
      </c>
      <c r="Z2947" s="275">
        <v>0</v>
      </c>
      <c r="AA2947" s="275">
        <v>0</v>
      </c>
      <c r="AB2947" s="275">
        <v>0</v>
      </c>
      <c r="AC2947" s="275">
        <v>0</v>
      </c>
      <c r="AD2947" s="448"/>
    </row>
    <row r="2948" spans="1:30" ht="20.399999999999999" customHeight="1">
      <c r="A2948" s="794"/>
      <c r="B2948" s="670" t="s">
        <v>1468</v>
      </c>
      <c r="C2948" s="276">
        <v>3</v>
      </c>
      <c r="D2948" s="276">
        <v>3</v>
      </c>
      <c r="E2948" s="276">
        <v>0</v>
      </c>
      <c r="F2948" s="276">
        <v>0</v>
      </c>
      <c r="G2948" s="1043">
        <v>100</v>
      </c>
      <c r="H2948" s="276">
        <v>3</v>
      </c>
      <c r="I2948" s="276">
        <v>0</v>
      </c>
      <c r="J2948" s="276">
        <v>3</v>
      </c>
      <c r="K2948" s="276">
        <v>0</v>
      </c>
      <c r="L2948" s="276">
        <v>0</v>
      </c>
      <c r="M2948" s="276">
        <v>0</v>
      </c>
      <c r="N2948" s="276">
        <v>0</v>
      </c>
      <c r="O2948" s="276">
        <v>0</v>
      </c>
      <c r="P2948" s="276">
        <v>0</v>
      </c>
      <c r="Q2948" s="276">
        <v>0</v>
      </c>
      <c r="R2948" s="276">
        <v>0</v>
      </c>
      <c r="S2948" s="276">
        <v>0</v>
      </c>
      <c r="T2948" s="276">
        <v>0</v>
      </c>
      <c r="U2948" s="276">
        <v>0</v>
      </c>
      <c r="V2948" s="1044">
        <v>0</v>
      </c>
      <c r="W2948" s="276">
        <v>0</v>
      </c>
      <c r="X2948" s="276">
        <v>0</v>
      </c>
      <c r="Y2948" s="276">
        <v>0</v>
      </c>
      <c r="Z2948" s="276">
        <v>0</v>
      </c>
      <c r="AA2948" s="276">
        <v>0</v>
      </c>
      <c r="AB2948" s="276">
        <v>0</v>
      </c>
      <c r="AC2948" s="276">
        <v>0</v>
      </c>
      <c r="AD2948" s="448"/>
    </row>
    <row r="2949" spans="1:30" ht="20.399999999999999" customHeight="1">
      <c r="A2949" s="794"/>
      <c r="B2949" s="670" t="s">
        <v>1467</v>
      </c>
      <c r="C2949" s="276">
        <v>2</v>
      </c>
      <c r="D2949" s="276">
        <v>2</v>
      </c>
      <c r="E2949" s="276">
        <v>0</v>
      </c>
      <c r="F2949" s="276">
        <v>0</v>
      </c>
      <c r="G2949" s="1043">
        <v>100</v>
      </c>
      <c r="H2949" s="276">
        <v>2</v>
      </c>
      <c r="I2949" s="276">
        <v>0</v>
      </c>
      <c r="J2949" s="276">
        <v>1</v>
      </c>
      <c r="K2949" s="276">
        <v>1</v>
      </c>
      <c r="L2949" s="276">
        <v>0</v>
      </c>
      <c r="M2949" s="276">
        <v>0</v>
      </c>
      <c r="N2949" s="276">
        <v>0</v>
      </c>
      <c r="O2949" s="276">
        <v>0</v>
      </c>
      <c r="P2949" s="276">
        <v>0</v>
      </c>
      <c r="Q2949" s="276">
        <v>0</v>
      </c>
      <c r="R2949" s="276">
        <v>0</v>
      </c>
      <c r="S2949" s="276">
        <v>0</v>
      </c>
      <c r="T2949" s="276">
        <v>0</v>
      </c>
      <c r="U2949" s="276">
        <v>0</v>
      </c>
      <c r="V2949" s="1044">
        <v>0</v>
      </c>
      <c r="W2949" s="276">
        <v>0</v>
      </c>
      <c r="X2949" s="276">
        <v>0</v>
      </c>
      <c r="Y2949" s="276">
        <v>0</v>
      </c>
      <c r="Z2949" s="276">
        <v>0</v>
      </c>
      <c r="AA2949" s="276">
        <v>0</v>
      </c>
      <c r="AB2949" s="276">
        <v>0</v>
      </c>
      <c r="AC2949" s="276">
        <v>0</v>
      </c>
      <c r="AD2949" s="448"/>
    </row>
    <row r="2950" spans="1:30" ht="20.399999999999999" customHeight="1">
      <c r="A2950" s="794"/>
      <c r="B2950" s="670" t="s">
        <v>4104</v>
      </c>
      <c r="C2950" s="276">
        <v>0</v>
      </c>
      <c r="D2950" s="276">
        <v>0</v>
      </c>
      <c r="E2950" s="276">
        <v>0</v>
      </c>
      <c r="F2950" s="276">
        <v>0</v>
      </c>
      <c r="G2950" s="1043">
        <v>0</v>
      </c>
      <c r="H2950" s="276">
        <v>0</v>
      </c>
      <c r="I2950" s="276">
        <v>0</v>
      </c>
      <c r="J2950" s="276">
        <v>0</v>
      </c>
      <c r="K2950" s="276">
        <v>0</v>
      </c>
      <c r="L2950" s="276">
        <v>0</v>
      </c>
      <c r="M2950" s="276">
        <v>0</v>
      </c>
      <c r="N2950" s="276">
        <v>0</v>
      </c>
      <c r="O2950" s="276">
        <v>0</v>
      </c>
      <c r="P2950" s="276">
        <v>0</v>
      </c>
      <c r="Q2950" s="276">
        <v>0</v>
      </c>
      <c r="R2950" s="276">
        <v>0</v>
      </c>
      <c r="S2950" s="276">
        <v>0</v>
      </c>
      <c r="T2950" s="276">
        <v>0</v>
      </c>
      <c r="U2950" s="276">
        <v>0</v>
      </c>
      <c r="V2950" s="1044">
        <v>0</v>
      </c>
      <c r="W2950" s="276">
        <v>0</v>
      </c>
      <c r="X2950" s="276">
        <v>0</v>
      </c>
      <c r="Y2950" s="276">
        <v>0</v>
      </c>
      <c r="Z2950" s="276">
        <v>0</v>
      </c>
      <c r="AA2950" s="276">
        <v>0</v>
      </c>
      <c r="AB2950" s="276">
        <v>0</v>
      </c>
      <c r="AC2950" s="276">
        <v>0</v>
      </c>
      <c r="AD2950" s="448"/>
    </row>
    <row r="2951" spans="1:30" ht="20.399999999999999" customHeight="1">
      <c r="A2951" s="407"/>
      <c r="B2951" s="407"/>
      <c r="C2951" s="407"/>
      <c r="D2951" s="407"/>
      <c r="E2951" s="407"/>
      <c r="F2951" s="407"/>
      <c r="G2951" s="407"/>
      <c r="H2951" s="407"/>
      <c r="I2951" s="407"/>
      <c r="J2951" s="407"/>
      <c r="K2951" s="407"/>
      <c r="L2951" s="407"/>
      <c r="M2951" s="407"/>
      <c r="N2951" s="407"/>
      <c r="O2951" s="407"/>
      <c r="P2951" s="407"/>
      <c r="Q2951" s="407"/>
      <c r="R2951" s="407"/>
      <c r="S2951" s="407"/>
      <c r="T2951" s="407"/>
      <c r="U2951" s="407"/>
      <c r="V2951" s="407"/>
      <c r="W2951" s="407"/>
      <c r="X2951" s="407"/>
      <c r="Y2951" s="407"/>
      <c r="Z2951" s="407"/>
      <c r="AA2951" s="407"/>
      <c r="AB2951" s="407"/>
      <c r="AC2951" s="407"/>
      <c r="AD2951" s="448"/>
    </row>
    <row r="2952" spans="1:30" ht="20.399999999999999" customHeight="1">
      <c r="A2952" s="796" t="s">
        <v>2549</v>
      </c>
      <c r="B2952" s="669" t="s">
        <v>2548</v>
      </c>
      <c r="C2952" s="275">
        <v>12</v>
      </c>
      <c r="D2952" s="275">
        <v>12</v>
      </c>
      <c r="E2952" s="275">
        <v>0</v>
      </c>
      <c r="F2952" s="275">
        <v>0</v>
      </c>
      <c r="G2952" s="1041">
        <v>100</v>
      </c>
      <c r="H2952" s="275">
        <v>12</v>
      </c>
      <c r="I2952" s="275">
        <v>10</v>
      </c>
      <c r="J2952" s="275">
        <v>2</v>
      </c>
      <c r="K2952" s="275">
        <v>0</v>
      </c>
      <c r="L2952" s="275">
        <v>0</v>
      </c>
      <c r="M2952" s="275">
        <v>0</v>
      </c>
      <c r="N2952" s="275">
        <v>0</v>
      </c>
      <c r="O2952" s="275">
        <v>0</v>
      </c>
      <c r="P2952" s="275">
        <v>0</v>
      </c>
      <c r="Q2952" s="275">
        <v>0</v>
      </c>
      <c r="R2952" s="275">
        <v>0</v>
      </c>
      <c r="S2952" s="275">
        <v>0</v>
      </c>
      <c r="T2952" s="275">
        <v>0</v>
      </c>
      <c r="U2952" s="275">
        <v>0</v>
      </c>
      <c r="V2952" s="1042">
        <v>0</v>
      </c>
      <c r="W2952" s="275">
        <v>0</v>
      </c>
      <c r="X2952" s="275">
        <v>0</v>
      </c>
      <c r="Y2952" s="275">
        <v>0</v>
      </c>
      <c r="Z2952" s="275">
        <v>0</v>
      </c>
      <c r="AA2952" s="275">
        <v>0</v>
      </c>
      <c r="AB2952" s="275">
        <v>0</v>
      </c>
      <c r="AC2952" s="275">
        <v>0</v>
      </c>
      <c r="AD2952" s="448"/>
    </row>
    <row r="2953" spans="1:30" ht="20.399999999999999" customHeight="1">
      <c r="A2953" s="669"/>
      <c r="B2953" s="669" t="s">
        <v>2547</v>
      </c>
      <c r="C2953" s="797"/>
      <c r="D2953" s="797"/>
      <c r="E2953" s="797"/>
      <c r="F2953" s="797"/>
      <c r="G2953" s="797"/>
      <c r="H2953" s="797"/>
      <c r="I2953" s="797"/>
      <c r="J2953" s="797"/>
      <c r="K2953" s="797"/>
      <c r="L2953" s="797"/>
      <c r="M2953" s="797"/>
      <c r="N2953" s="797"/>
      <c r="O2953" s="797"/>
      <c r="P2953" s="797"/>
      <c r="Q2953" s="797"/>
      <c r="R2953" s="797"/>
      <c r="S2953" s="797"/>
      <c r="T2953" s="797"/>
      <c r="U2953" s="797"/>
      <c r="V2953" s="797"/>
      <c r="W2953" s="797"/>
      <c r="X2953" s="797"/>
      <c r="Y2953" s="797"/>
      <c r="Z2953" s="797"/>
      <c r="AA2953" s="797"/>
      <c r="AB2953" s="797"/>
      <c r="AC2953" s="797"/>
      <c r="AD2953" s="448"/>
    </row>
    <row r="2954" spans="1:30" ht="20.399999999999999" customHeight="1">
      <c r="A2954" s="794"/>
      <c r="B2954" s="670" t="s">
        <v>1468</v>
      </c>
      <c r="C2954" s="276">
        <v>10</v>
      </c>
      <c r="D2954" s="276">
        <v>10</v>
      </c>
      <c r="E2954" s="276">
        <v>0</v>
      </c>
      <c r="F2954" s="276">
        <v>0</v>
      </c>
      <c r="G2954" s="1043">
        <v>100</v>
      </c>
      <c r="H2954" s="276">
        <v>10</v>
      </c>
      <c r="I2954" s="276">
        <v>9</v>
      </c>
      <c r="J2954" s="276">
        <v>1</v>
      </c>
      <c r="K2954" s="276">
        <v>0</v>
      </c>
      <c r="L2954" s="276">
        <v>0</v>
      </c>
      <c r="M2954" s="276">
        <v>0</v>
      </c>
      <c r="N2954" s="276">
        <v>0</v>
      </c>
      <c r="O2954" s="276">
        <v>0</v>
      </c>
      <c r="P2954" s="276">
        <v>0</v>
      </c>
      <c r="Q2954" s="276">
        <v>0</v>
      </c>
      <c r="R2954" s="276">
        <v>0</v>
      </c>
      <c r="S2954" s="276">
        <v>0</v>
      </c>
      <c r="T2954" s="276">
        <v>0</v>
      </c>
      <c r="U2954" s="276">
        <v>0</v>
      </c>
      <c r="V2954" s="1044">
        <v>0</v>
      </c>
      <c r="W2954" s="276">
        <v>0</v>
      </c>
      <c r="X2954" s="276">
        <v>0</v>
      </c>
      <c r="Y2954" s="276">
        <v>0</v>
      </c>
      <c r="Z2954" s="276">
        <v>0</v>
      </c>
      <c r="AA2954" s="276">
        <v>0</v>
      </c>
      <c r="AB2954" s="276">
        <v>0</v>
      </c>
      <c r="AC2954" s="276">
        <v>0</v>
      </c>
      <c r="AD2954" s="448"/>
    </row>
    <row r="2955" spans="1:30" ht="20.399999999999999" customHeight="1">
      <c r="A2955" s="794"/>
      <c r="B2955" s="670" t="s">
        <v>1467</v>
      </c>
      <c r="C2955" s="276">
        <v>2</v>
      </c>
      <c r="D2955" s="276">
        <v>2</v>
      </c>
      <c r="E2955" s="276">
        <v>0</v>
      </c>
      <c r="F2955" s="276">
        <v>0</v>
      </c>
      <c r="G2955" s="1043">
        <v>100</v>
      </c>
      <c r="H2955" s="276">
        <v>2</v>
      </c>
      <c r="I2955" s="276">
        <v>1</v>
      </c>
      <c r="J2955" s="276">
        <v>1</v>
      </c>
      <c r="K2955" s="276">
        <v>0</v>
      </c>
      <c r="L2955" s="276">
        <v>0</v>
      </c>
      <c r="M2955" s="276">
        <v>0</v>
      </c>
      <c r="N2955" s="276">
        <v>0</v>
      </c>
      <c r="O2955" s="276">
        <v>0</v>
      </c>
      <c r="P2955" s="276">
        <v>0</v>
      </c>
      <c r="Q2955" s="276">
        <v>0</v>
      </c>
      <c r="R2955" s="276">
        <v>0</v>
      </c>
      <c r="S2955" s="276">
        <v>0</v>
      </c>
      <c r="T2955" s="276">
        <v>0</v>
      </c>
      <c r="U2955" s="276">
        <v>0</v>
      </c>
      <c r="V2955" s="1044">
        <v>0</v>
      </c>
      <c r="W2955" s="276">
        <v>0</v>
      </c>
      <c r="X2955" s="276">
        <v>0</v>
      </c>
      <c r="Y2955" s="276">
        <v>0</v>
      </c>
      <c r="Z2955" s="276">
        <v>0</v>
      </c>
      <c r="AA2955" s="276">
        <v>0</v>
      </c>
      <c r="AB2955" s="276">
        <v>0</v>
      </c>
      <c r="AC2955" s="276">
        <v>0</v>
      </c>
      <c r="AD2955" s="448"/>
    </row>
    <row r="2956" spans="1:30" ht="20.399999999999999" customHeight="1">
      <c r="A2956" s="794"/>
      <c r="B2956" s="670" t="s">
        <v>4104</v>
      </c>
      <c r="C2956" s="276">
        <v>0</v>
      </c>
      <c r="D2956" s="276">
        <v>0</v>
      </c>
      <c r="E2956" s="276">
        <v>0</v>
      </c>
      <c r="F2956" s="276">
        <v>0</v>
      </c>
      <c r="G2956" s="1043">
        <v>0</v>
      </c>
      <c r="H2956" s="276">
        <v>0</v>
      </c>
      <c r="I2956" s="276">
        <v>0</v>
      </c>
      <c r="J2956" s="276">
        <v>0</v>
      </c>
      <c r="K2956" s="276">
        <v>0</v>
      </c>
      <c r="L2956" s="276">
        <v>0</v>
      </c>
      <c r="M2956" s="276">
        <v>0</v>
      </c>
      <c r="N2956" s="276">
        <v>0</v>
      </c>
      <c r="O2956" s="276">
        <v>0</v>
      </c>
      <c r="P2956" s="276">
        <v>0</v>
      </c>
      <c r="Q2956" s="276">
        <v>0</v>
      </c>
      <c r="R2956" s="276">
        <v>0</v>
      </c>
      <c r="S2956" s="276">
        <v>0</v>
      </c>
      <c r="T2956" s="276">
        <v>0</v>
      </c>
      <c r="U2956" s="276">
        <v>0</v>
      </c>
      <c r="V2956" s="1044">
        <v>0</v>
      </c>
      <c r="W2956" s="276">
        <v>0</v>
      </c>
      <c r="X2956" s="276">
        <v>0</v>
      </c>
      <c r="Y2956" s="276">
        <v>0</v>
      </c>
      <c r="Z2956" s="276">
        <v>0</v>
      </c>
      <c r="AA2956" s="276">
        <v>0</v>
      </c>
      <c r="AB2956" s="276">
        <v>0</v>
      </c>
      <c r="AC2956" s="276">
        <v>0</v>
      </c>
      <c r="AD2956" s="448"/>
    </row>
    <row r="2957" spans="1:30" ht="20.399999999999999" customHeight="1">
      <c r="A2957" s="407"/>
      <c r="B2957" s="407"/>
      <c r="C2957" s="407"/>
      <c r="D2957" s="407"/>
      <c r="E2957" s="407"/>
      <c r="F2957" s="407"/>
      <c r="G2957" s="407"/>
      <c r="H2957" s="407"/>
      <c r="I2957" s="407"/>
      <c r="J2957" s="407"/>
      <c r="K2957" s="407"/>
      <c r="L2957" s="407"/>
      <c r="M2957" s="407"/>
      <c r="N2957" s="407"/>
      <c r="O2957" s="407"/>
      <c r="P2957" s="407"/>
      <c r="Q2957" s="407"/>
      <c r="R2957" s="407"/>
      <c r="S2957" s="407"/>
      <c r="T2957" s="407"/>
      <c r="U2957" s="407"/>
      <c r="V2957" s="407"/>
      <c r="W2957" s="407"/>
      <c r="X2957" s="407"/>
      <c r="Y2957" s="407"/>
      <c r="Z2957" s="407"/>
      <c r="AA2957" s="407"/>
      <c r="AB2957" s="407"/>
      <c r="AC2957" s="407"/>
      <c r="AD2957" s="448"/>
    </row>
    <row r="2958" spans="1:30" ht="20.399999999999999" customHeight="1">
      <c r="A2958" s="796" t="s">
        <v>2546</v>
      </c>
      <c r="B2958" s="669" t="s">
        <v>2545</v>
      </c>
      <c r="C2958" s="275">
        <v>3</v>
      </c>
      <c r="D2958" s="275">
        <v>3</v>
      </c>
      <c r="E2958" s="275">
        <v>0</v>
      </c>
      <c r="F2958" s="275">
        <v>0</v>
      </c>
      <c r="G2958" s="1041">
        <v>100</v>
      </c>
      <c r="H2958" s="275">
        <v>2</v>
      </c>
      <c r="I2958" s="275">
        <v>0</v>
      </c>
      <c r="J2958" s="275">
        <v>1</v>
      </c>
      <c r="K2958" s="275">
        <v>1</v>
      </c>
      <c r="L2958" s="275">
        <v>0</v>
      </c>
      <c r="M2958" s="275">
        <v>0</v>
      </c>
      <c r="N2958" s="275">
        <v>0</v>
      </c>
      <c r="O2958" s="275">
        <v>0</v>
      </c>
      <c r="P2958" s="275">
        <v>0</v>
      </c>
      <c r="Q2958" s="275">
        <v>0</v>
      </c>
      <c r="R2958" s="275">
        <v>0</v>
      </c>
      <c r="S2958" s="275">
        <v>0</v>
      </c>
      <c r="T2958" s="275">
        <v>0</v>
      </c>
      <c r="U2958" s="275">
        <v>1</v>
      </c>
      <c r="V2958" s="1042">
        <v>0</v>
      </c>
      <c r="W2958" s="275">
        <v>0</v>
      </c>
      <c r="X2958" s="275">
        <v>0</v>
      </c>
      <c r="Y2958" s="275">
        <v>0</v>
      </c>
      <c r="Z2958" s="275">
        <v>0</v>
      </c>
      <c r="AA2958" s="275">
        <v>0</v>
      </c>
      <c r="AB2958" s="275">
        <v>0</v>
      </c>
      <c r="AC2958" s="275">
        <v>0</v>
      </c>
      <c r="AD2958" s="448"/>
    </row>
    <row r="2959" spans="1:30" ht="20.399999999999999" customHeight="1">
      <c r="A2959" s="794"/>
      <c r="B2959" s="670" t="s">
        <v>1468</v>
      </c>
      <c r="C2959" s="276">
        <v>3</v>
      </c>
      <c r="D2959" s="276">
        <v>3</v>
      </c>
      <c r="E2959" s="276">
        <v>0</v>
      </c>
      <c r="F2959" s="276">
        <v>0</v>
      </c>
      <c r="G2959" s="1043">
        <v>100</v>
      </c>
      <c r="H2959" s="276">
        <v>2</v>
      </c>
      <c r="I2959" s="276">
        <v>0</v>
      </c>
      <c r="J2959" s="276">
        <v>1</v>
      </c>
      <c r="K2959" s="276">
        <v>1</v>
      </c>
      <c r="L2959" s="276">
        <v>0</v>
      </c>
      <c r="M2959" s="276">
        <v>0</v>
      </c>
      <c r="N2959" s="276">
        <v>0</v>
      </c>
      <c r="O2959" s="276">
        <v>0</v>
      </c>
      <c r="P2959" s="276">
        <v>0</v>
      </c>
      <c r="Q2959" s="276">
        <v>0</v>
      </c>
      <c r="R2959" s="276">
        <v>0</v>
      </c>
      <c r="S2959" s="276">
        <v>0</v>
      </c>
      <c r="T2959" s="276">
        <v>0</v>
      </c>
      <c r="U2959" s="276">
        <v>1</v>
      </c>
      <c r="V2959" s="1044">
        <v>0</v>
      </c>
      <c r="W2959" s="276">
        <v>0</v>
      </c>
      <c r="X2959" s="276">
        <v>0</v>
      </c>
      <c r="Y2959" s="276">
        <v>0</v>
      </c>
      <c r="Z2959" s="276">
        <v>0</v>
      </c>
      <c r="AA2959" s="276">
        <v>0</v>
      </c>
      <c r="AB2959" s="276">
        <v>0</v>
      </c>
      <c r="AC2959" s="276">
        <v>0</v>
      </c>
      <c r="AD2959" s="448"/>
    </row>
    <row r="2960" spans="1:30" ht="20.399999999999999" customHeight="1">
      <c r="A2960" s="794"/>
      <c r="B2960" s="670" t="s">
        <v>1467</v>
      </c>
      <c r="C2960" s="276">
        <v>0</v>
      </c>
      <c r="D2960" s="276">
        <v>0</v>
      </c>
      <c r="E2960" s="276">
        <v>0</v>
      </c>
      <c r="F2960" s="276">
        <v>0</v>
      </c>
      <c r="G2960" s="1043">
        <v>0</v>
      </c>
      <c r="H2960" s="276">
        <v>0</v>
      </c>
      <c r="I2960" s="276">
        <v>0</v>
      </c>
      <c r="J2960" s="276">
        <v>0</v>
      </c>
      <c r="K2960" s="276">
        <v>0</v>
      </c>
      <c r="L2960" s="276">
        <v>0</v>
      </c>
      <c r="M2960" s="276">
        <v>0</v>
      </c>
      <c r="N2960" s="276">
        <v>0</v>
      </c>
      <c r="O2960" s="276">
        <v>0</v>
      </c>
      <c r="P2960" s="276">
        <v>0</v>
      </c>
      <c r="Q2960" s="276">
        <v>0</v>
      </c>
      <c r="R2960" s="276">
        <v>0</v>
      </c>
      <c r="S2960" s="276">
        <v>0</v>
      </c>
      <c r="T2960" s="276">
        <v>0</v>
      </c>
      <c r="U2960" s="276">
        <v>0</v>
      </c>
      <c r="V2960" s="1044">
        <v>0</v>
      </c>
      <c r="W2960" s="276">
        <v>0</v>
      </c>
      <c r="X2960" s="276">
        <v>0</v>
      </c>
      <c r="Y2960" s="276">
        <v>0</v>
      </c>
      <c r="Z2960" s="276">
        <v>0</v>
      </c>
      <c r="AA2960" s="276">
        <v>0</v>
      </c>
      <c r="AB2960" s="276">
        <v>0</v>
      </c>
      <c r="AC2960" s="276">
        <v>0</v>
      </c>
      <c r="AD2960" s="448"/>
    </row>
    <row r="2961" spans="1:30" ht="20.399999999999999" customHeight="1">
      <c r="A2961" s="794"/>
      <c r="B2961" s="670" t="s">
        <v>4104</v>
      </c>
      <c r="C2961" s="276">
        <v>0</v>
      </c>
      <c r="D2961" s="276">
        <v>0</v>
      </c>
      <c r="E2961" s="276">
        <v>0</v>
      </c>
      <c r="F2961" s="276">
        <v>0</v>
      </c>
      <c r="G2961" s="1043">
        <v>0</v>
      </c>
      <c r="H2961" s="276">
        <v>0</v>
      </c>
      <c r="I2961" s="276">
        <v>0</v>
      </c>
      <c r="J2961" s="276">
        <v>0</v>
      </c>
      <c r="K2961" s="276">
        <v>0</v>
      </c>
      <c r="L2961" s="276">
        <v>0</v>
      </c>
      <c r="M2961" s="276">
        <v>0</v>
      </c>
      <c r="N2961" s="276">
        <v>0</v>
      </c>
      <c r="O2961" s="276">
        <v>0</v>
      </c>
      <c r="P2961" s="276">
        <v>0</v>
      </c>
      <c r="Q2961" s="276">
        <v>0</v>
      </c>
      <c r="R2961" s="276">
        <v>0</v>
      </c>
      <c r="S2961" s="276">
        <v>0</v>
      </c>
      <c r="T2961" s="276">
        <v>0</v>
      </c>
      <c r="U2961" s="276">
        <v>0</v>
      </c>
      <c r="V2961" s="1044">
        <v>0</v>
      </c>
      <c r="W2961" s="276">
        <v>0</v>
      </c>
      <c r="X2961" s="276">
        <v>0</v>
      </c>
      <c r="Y2961" s="276">
        <v>0</v>
      </c>
      <c r="Z2961" s="276">
        <v>0</v>
      </c>
      <c r="AA2961" s="276">
        <v>0</v>
      </c>
      <c r="AB2961" s="276">
        <v>0</v>
      </c>
      <c r="AC2961" s="276">
        <v>0</v>
      </c>
      <c r="AD2961" s="448"/>
    </row>
    <row r="2962" spans="1:30" ht="20.399999999999999" customHeight="1">
      <c r="A2962" s="407"/>
      <c r="B2962" s="407"/>
      <c r="C2962" s="407"/>
      <c r="D2962" s="407"/>
      <c r="E2962" s="407"/>
      <c r="F2962" s="407"/>
      <c r="G2962" s="407"/>
      <c r="H2962" s="407"/>
      <c r="I2962" s="407"/>
      <c r="J2962" s="407"/>
      <c r="K2962" s="407"/>
      <c r="L2962" s="407"/>
      <c r="M2962" s="407"/>
      <c r="N2962" s="407"/>
      <c r="O2962" s="407"/>
      <c r="P2962" s="407"/>
      <c r="Q2962" s="407"/>
      <c r="R2962" s="407"/>
      <c r="S2962" s="407"/>
      <c r="T2962" s="407"/>
      <c r="U2962" s="407"/>
      <c r="V2962" s="407"/>
      <c r="W2962" s="407"/>
      <c r="X2962" s="407"/>
      <c r="Y2962" s="407"/>
      <c r="Z2962" s="407"/>
      <c r="AA2962" s="407"/>
      <c r="AB2962" s="407"/>
      <c r="AC2962" s="407"/>
      <c r="AD2962" s="448"/>
    </row>
    <row r="2963" spans="1:30" ht="20.399999999999999" customHeight="1">
      <c r="A2963" s="796" t="s">
        <v>2544</v>
      </c>
      <c r="B2963" s="669" t="s">
        <v>2543</v>
      </c>
      <c r="C2963" s="275">
        <v>2</v>
      </c>
      <c r="D2963" s="275">
        <v>2</v>
      </c>
      <c r="E2963" s="275">
        <v>0</v>
      </c>
      <c r="F2963" s="275">
        <v>0</v>
      </c>
      <c r="G2963" s="1041">
        <v>100</v>
      </c>
      <c r="H2963" s="275">
        <v>2</v>
      </c>
      <c r="I2963" s="275">
        <v>0</v>
      </c>
      <c r="J2963" s="275">
        <v>0</v>
      </c>
      <c r="K2963" s="275">
        <v>2</v>
      </c>
      <c r="L2963" s="275">
        <v>0</v>
      </c>
      <c r="M2963" s="275">
        <v>0</v>
      </c>
      <c r="N2963" s="275">
        <v>0</v>
      </c>
      <c r="O2963" s="275">
        <v>0</v>
      </c>
      <c r="P2963" s="275">
        <v>0</v>
      </c>
      <c r="Q2963" s="275">
        <v>0</v>
      </c>
      <c r="R2963" s="275">
        <v>0</v>
      </c>
      <c r="S2963" s="275">
        <v>0</v>
      </c>
      <c r="T2963" s="275">
        <v>0</v>
      </c>
      <c r="U2963" s="275">
        <v>0</v>
      </c>
      <c r="V2963" s="1042">
        <v>0</v>
      </c>
      <c r="W2963" s="275">
        <v>0</v>
      </c>
      <c r="X2963" s="275">
        <v>0</v>
      </c>
      <c r="Y2963" s="275">
        <v>0</v>
      </c>
      <c r="Z2963" s="275">
        <v>0</v>
      </c>
      <c r="AA2963" s="275">
        <v>0</v>
      </c>
      <c r="AB2963" s="275">
        <v>0</v>
      </c>
      <c r="AC2963" s="275">
        <v>0</v>
      </c>
      <c r="AD2963" s="448"/>
    </row>
    <row r="2964" spans="1:30" ht="20.399999999999999" customHeight="1">
      <c r="A2964" s="794"/>
      <c r="B2964" s="670" t="s">
        <v>1468</v>
      </c>
      <c r="C2964" s="276">
        <v>2</v>
      </c>
      <c r="D2964" s="276">
        <v>2</v>
      </c>
      <c r="E2964" s="276">
        <v>0</v>
      </c>
      <c r="F2964" s="276">
        <v>0</v>
      </c>
      <c r="G2964" s="1043">
        <v>100</v>
      </c>
      <c r="H2964" s="276">
        <v>2</v>
      </c>
      <c r="I2964" s="276">
        <v>0</v>
      </c>
      <c r="J2964" s="276">
        <v>0</v>
      </c>
      <c r="K2964" s="276">
        <v>2</v>
      </c>
      <c r="L2964" s="276">
        <v>0</v>
      </c>
      <c r="M2964" s="276">
        <v>0</v>
      </c>
      <c r="N2964" s="276">
        <v>0</v>
      </c>
      <c r="O2964" s="276">
        <v>0</v>
      </c>
      <c r="P2964" s="276">
        <v>0</v>
      </c>
      <c r="Q2964" s="276">
        <v>0</v>
      </c>
      <c r="R2964" s="276">
        <v>0</v>
      </c>
      <c r="S2964" s="276">
        <v>0</v>
      </c>
      <c r="T2964" s="276">
        <v>0</v>
      </c>
      <c r="U2964" s="276">
        <v>0</v>
      </c>
      <c r="V2964" s="1044">
        <v>0</v>
      </c>
      <c r="W2964" s="276">
        <v>0</v>
      </c>
      <c r="X2964" s="276">
        <v>0</v>
      </c>
      <c r="Y2964" s="276">
        <v>0</v>
      </c>
      <c r="Z2964" s="276">
        <v>0</v>
      </c>
      <c r="AA2964" s="276">
        <v>0</v>
      </c>
      <c r="AB2964" s="276">
        <v>0</v>
      </c>
      <c r="AC2964" s="276">
        <v>0</v>
      </c>
      <c r="AD2964" s="448"/>
    </row>
    <row r="2965" spans="1:30" ht="20.399999999999999" customHeight="1">
      <c r="A2965" s="794"/>
      <c r="B2965" s="670" t="s">
        <v>1467</v>
      </c>
      <c r="C2965" s="276">
        <v>0</v>
      </c>
      <c r="D2965" s="276">
        <v>0</v>
      </c>
      <c r="E2965" s="276">
        <v>0</v>
      </c>
      <c r="F2965" s="276">
        <v>0</v>
      </c>
      <c r="G2965" s="1043">
        <v>0</v>
      </c>
      <c r="H2965" s="276">
        <v>0</v>
      </c>
      <c r="I2965" s="276">
        <v>0</v>
      </c>
      <c r="J2965" s="276">
        <v>0</v>
      </c>
      <c r="K2965" s="276">
        <v>0</v>
      </c>
      <c r="L2965" s="276">
        <v>0</v>
      </c>
      <c r="M2965" s="276">
        <v>0</v>
      </c>
      <c r="N2965" s="276">
        <v>0</v>
      </c>
      <c r="O2965" s="276">
        <v>0</v>
      </c>
      <c r="P2965" s="276">
        <v>0</v>
      </c>
      <c r="Q2965" s="276">
        <v>0</v>
      </c>
      <c r="R2965" s="276">
        <v>0</v>
      </c>
      <c r="S2965" s="276">
        <v>0</v>
      </c>
      <c r="T2965" s="276">
        <v>0</v>
      </c>
      <c r="U2965" s="276">
        <v>0</v>
      </c>
      <c r="V2965" s="1044">
        <v>0</v>
      </c>
      <c r="W2965" s="276">
        <v>0</v>
      </c>
      <c r="X2965" s="276">
        <v>0</v>
      </c>
      <c r="Y2965" s="276">
        <v>0</v>
      </c>
      <c r="Z2965" s="276">
        <v>0</v>
      </c>
      <c r="AA2965" s="276">
        <v>0</v>
      </c>
      <c r="AB2965" s="276">
        <v>0</v>
      </c>
      <c r="AC2965" s="276">
        <v>0</v>
      </c>
      <c r="AD2965" s="448"/>
    </row>
    <row r="2966" spans="1:30" ht="20.399999999999999" customHeight="1">
      <c r="A2966" s="794"/>
      <c r="B2966" s="670" t="s">
        <v>4104</v>
      </c>
      <c r="C2966" s="276">
        <v>0</v>
      </c>
      <c r="D2966" s="276">
        <v>0</v>
      </c>
      <c r="E2966" s="276">
        <v>0</v>
      </c>
      <c r="F2966" s="276">
        <v>0</v>
      </c>
      <c r="G2966" s="1043">
        <v>0</v>
      </c>
      <c r="H2966" s="276">
        <v>0</v>
      </c>
      <c r="I2966" s="276">
        <v>0</v>
      </c>
      <c r="J2966" s="276">
        <v>0</v>
      </c>
      <c r="K2966" s="276">
        <v>0</v>
      </c>
      <c r="L2966" s="276">
        <v>0</v>
      </c>
      <c r="M2966" s="276">
        <v>0</v>
      </c>
      <c r="N2966" s="276">
        <v>0</v>
      </c>
      <c r="O2966" s="276">
        <v>0</v>
      </c>
      <c r="P2966" s="276">
        <v>0</v>
      </c>
      <c r="Q2966" s="276">
        <v>0</v>
      </c>
      <c r="R2966" s="276">
        <v>0</v>
      </c>
      <c r="S2966" s="276">
        <v>0</v>
      </c>
      <c r="T2966" s="276">
        <v>0</v>
      </c>
      <c r="U2966" s="276">
        <v>0</v>
      </c>
      <c r="V2966" s="1044">
        <v>0</v>
      </c>
      <c r="W2966" s="276">
        <v>0</v>
      </c>
      <c r="X2966" s="276">
        <v>0</v>
      </c>
      <c r="Y2966" s="276">
        <v>0</v>
      </c>
      <c r="Z2966" s="276">
        <v>0</v>
      </c>
      <c r="AA2966" s="276">
        <v>0</v>
      </c>
      <c r="AB2966" s="276">
        <v>0</v>
      </c>
      <c r="AC2966" s="276">
        <v>0</v>
      </c>
      <c r="AD2966" s="448"/>
    </row>
    <row r="2967" spans="1:30" ht="20.399999999999999" customHeight="1">
      <c r="A2967" s="407"/>
      <c r="B2967" s="407"/>
      <c r="C2967" s="407"/>
      <c r="D2967" s="407"/>
      <c r="E2967" s="407"/>
      <c r="F2967" s="407"/>
      <c r="G2967" s="407"/>
      <c r="H2967" s="407"/>
      <c r="I2967" s="407"/>
      <c r="J2967" s="407"/>
      <c r="K2967" s="407"/>
      <c r="L2967" s="407"/>
      <c r="M2967" s="407"/>
      <c r="N2967" s="407"/>
      <c r="O2967" s="407"/>
      <c r="P2967" s="407"/>
      <c r="Q2967" s="407"/>
      <c r="R2967" s="407"/>
      <c r="S2967" s="407"/>
      <c r="T2967" s="407"/>
      <c r="U2967" s="407"/>
      <c r="V2967" s="407"/>
      <c r="W2967" s="407"/>
      <c r="X2967" s="407"/>
      <c r="Y2967" s="407"/>
      <c r="Z2967" s="407"/>
      <c r="AA2967" s="407"/>
      <c r="AB2967" s="407"/>
      <c r="AC2967" s="407"/>
      <c r="AD2967" s="448"/>
    </row>
    <row r="2968" spans="1:30" ht="20.399999999999999" customHeight="1">
      <c r="A2968" s="796" t="s">
        <v>3792</v>
      </c>
      <c r="B2968" s="669" t="s">
        <v>4838</v>
      </c>
      <c r="C2968" s="275">
        <v>19</v>
      </c>
      <c r="D2968" s="275">
        <v>19</v>
      </c>
      <c r="E2968" s="275">
        <v>0</v>
      </c>
      <c r="F2968" s="275">
        <v>0</v>
      </c>
      <c r="G2968" s="1041">
        <v>100</v>
      </c>
      <c r="H2968" s="275">
        <v>19</v>
      </c>
      <c r="I2968" s="275">
        <v>14</v>
      </c>
      <c r="J2968" s="275">
        <v>5</v>
      </c>
      <c r="K2968" s="275">
        <v>0</v>
      </c>
      <c r="L2968" s="275">
        <v>0</v>
      </c>
      <c r="M2968" s="275">
        <v>0</v>
      </c>
      <c r="N2968" s="275">
        <v>0</v>
      </c>
      <c r="O2968" s="275">
        <v>0</v>
      </c>
      <c r="P2968" s="275">
        <v>0</v>
      </c>
      <c r="Q2968" s="275">
        <v>0</v>
      </c>
      <c r="R2968" s="275">
        <v>0</v>
      </c>
      <c r="S2968" s="275">
        <v>0</v>
      </c>
      <c r="T2968" s="275">
        <v>0</v>
      </c>
      <c r="U2968" s="275">
        <v>0</v>
      </c>
      <c r="V2968" s="1042">
        <v>0</v>
      </c>
      <c r="W2968" s="275">
        <v>0</v>
      </c>
      <c r="X2968" s="275">
        <v>0</v>
      </c>
      <c r="Y2968" s="275">
        <v>0</v>
      </c>
      <c r="Z2968" s="275">
        <v>0</v>
      </c>
      <c r="AA2968" s="275">
        <v>0</v>
      </c>
      <c r="AB2968" s="275">
        <v>0</v>
      </c>
      <c r="AC2968" s="275">
        <v>0</v>
      </c>
      <c r="AD2968" s="448"/>
    </row>
    <row r="2969" spans="1:30" ht="20.399999999999999" customHeight="1">
      <c r="A2969" s="669"/>
      <c r="B2969" s="669" t="s">
        <v>2565</v>
      </c>
      <c r="C2969" s="797"/>
      <c r="D2969" s="797"/>
      <c r="E2969" s="797"/>
      <c r="F2969" s="797"/>
      <c r="G2969" s="797"/>
      <c r="H2969" s="797"/>
      <c r="I2969" s="797"/>
      <c r="J2969" s="797"/>
      <c r="K2969" s="797"/>
      <c r="L2969" s="797"/>
      <c r="M2969" s="797"/>
      <c r="N2969" s="797"/>
      <c r="O2969" s="797"/>
      <c r="P2969" s="797"/>
      <c r="Q2969" s="797"/>
      <c r="R2969" s="797"/>
      <c r="S2969" s="797"/>
      <c r="T2969" s="797"/>
      <c r="U2969" s="797"/>
      <c r="V2969" s="797"/>
      <c r="W2969" s="797"/>
      <c r="X2969" s="797"/>
      <c r="Y2969" s="797"/>
      <c r="Z2969" s="797"/>
      <c r="AA2969" s="797"/>
      <c r="AB2969" s="797"/>
      <c r="AC2969" s="797"/>
      <c r="AD2969" s="448"/>
    </row>
    <row r="2970" spans="1:30" ht="20.399999999999999" customHeight="1">
      <c r="A2970" s="794"/>
      <c r="B2970" s="670" t="s">
        <v>1468</v>
      </c>
      <c r="C2970" s="276">
        <v>11</v>
      </c>
      <c r="D2970" s="276">
        <v>11</v>
      </c>
      <c r="E2970" s="276">
        <v>0</v>
      </c>
      <c r="F2970" s="276">
        <v>0</v>
      </c>
      <c r="G2970" s="1043">
        <v>100</v>
      </c>
      <c r="H2970" s="276">
        <v>11</v>
      </c>
      <c r="I2970" s="276">
        <v>8</v>
      </c>
      <c r="J2970" s="276">
        <v>3</v>
      </c>
      <c r="K2970" s="276">
        <v>0</v>
      </c>
      <c r="L2970" s="276">
        <v>0</v>
      </c>
      <c r="M2970" s="276">
        <v>0</v>
      </c>
      <c r="N2970" s="276">
        <v>0</v>
      </c>
      <c r="O2970" s="276">
        <v>0</v>
      </c>
      <c r="P2970" s="276">
        <v>0</v>
      </c>
      <c r="Q2970" s="276">
        <v>0</v>
      </c>
      <c r="R2970" s="276">
        <v>0</v>
      </c>
      <c r="S2970" s="276">
        <v>0</v>
      </c>
      <c r="T2970" s="276">
        <v>0</v>
      </c>
      <c r="U2970" s="276">
        <v>0</v>
      </c>
      <c r="V2970" s="1044">
        <v>0</v>
      </c>
      <c r="W2970" s="276">
        <v>0</v>
      </c>
      <c r="X2970" s="276">
        <v>0</v>
      </c>
      <c r="Y2970" s="276">
        <v>0</v>
      </c>
      <c r="Z2970" s="276">
        <v>0</v>
      </c>
      <c r="AA2970" s="276">
        <v>0</v>
      </c>
      <c r="AB2970" s="276">
        <v>0</v>
      </c>
      <c r="AC2970" s="276">
        <v>0</v>
      </c>
      <c r="AD2970" s="448"/>
    </row>
    <row r="2971" spans="1:30" ht="20.399999999999999" customHeight="1">
      <c r="A2971" s="794"/>
      <c r="B2971" s="670" t="s">
        <v>1467</v>
      </c>
      <c r="C2971" s="276">
        <v>8</v>
      </c>
      <c r="D2971" s="276">
        <v>8</v>
      </c>
      <c r="E2971" s="276">
        <v>0</v>
      </c>
      <c r="F2971" s="276">
        <v>0</v>
      </c>
      <c r="G2971" s="1043">
        <v>100</v>
      </c>
      <c r="H2971" s="276">
        <v>8</v>
      </c>
      <c r="I2971" s="276">
        <v>6</v>
      </c>
      <c r="J2971" s="276">
        <v>2</v>
      </c>
      <c r="K2971" s="276">
        <v>0</v>
      </c>
      <c r="L2971" s="276">
        <v>0</v>
      </c>
      <c r="M2971" s="276">
        <v>0</v>
      </c>
      <c r="N2971" s="276">
        <v>0</v>
      </c>
      <c r="O2971" s="276">
        <v>0</v>
      </c>
      <c r="P2971" s="276">
        <v>0</v>
      </c>
      <c r="Q2971" s="276">
        <v>0</v>
      </c>
      <c r="R2971" s="276">
        <v>0</v>
      </c>
      <c r="S2971" s="276">
        <v>0</v>
      </c>
      <c r="T2971" s="276">
        <v>0</v>
      </c>
      <c r="U2971" s="276">
        <v>0</v>
      </c>
      <c r="V2971" s="1044">
        <v>0</v>
      </c>
      <c r="W2971" s="276">
        <v>0</v>
      </c>
      <c r="X2971" s="276">
        <v>0</v>
      </c>
      <c r="Y2971" s="276">
        <v>0</v>
      </c>
      <c r="Z2971" s="276">
        <v>0</v>
      </c>
      <c r="AA2971" s="276">
        <v>0</v>
      </c>
      <c r="AB2971" s="276">
        <v>0</v>
      </c>
      <c r="AC2971" s="276">
        <v>0</v>
      </c>
      <c r="AD2971" s="448"/>
    </row>
    <row r="2972" spans="1:30" ht="20.399999999999999" customHeight="1">
      <c r="A2972" s="794"/>
      <c r="B2972" s="670" t="s">
        <v>4104</v>
      </c>
      <c r="C2972" s="276">
        <v>0</v>
      </c>
      <c r="D2972" s="276">
        <v>0</v>
      </c>
      <c r="E2972" s="276">
        <v>0</v>
      </c>
      <c r="F2972" s="276">
        <v>0</v>
      </c>
      <c r="G2972" s="1043">
        <v>0</v>
      </c>
      <c r="H2972" s="276">
        <v>0</v>
      </c>
      <c r="I2972" s="276">
        <v>0</v>
      </c>
      <c r="J2972" s="276">
        <v>0</v>
      </c>
      <c r="K2972" s="276">
        <v>0</v>
      </c>
      <c r="L2972" s="276">
        <v>0</v>
      </c>
      <c r="M2972" s="276">
        <v>0</v>
      </c>
      <c r="N2972" s="276">
        <v>0</v>
      </c>
      <c r="O2972" s="276">
        <v>0</v>
      </c>
      <c r="P2972" s="276">
        <v>0</v>
      </c>
      <c r="Q2972" s="276">
        <v>0</v>
      </c>
      <c r="R2972" s="276">
        <v>0</v>
      </c>
      <c r="S2972" s="276">
        <v>0</v>
      </c>
      <c r="T2972" s="276">
        <v>0</v>
      </c>
      <c r="U2972" s="276">
        <v>0</v>
      </c>
      <c r="V2972" s="1044">
        <v>0</v>
      </c>
      <c r="W2972" s="276">
        <v>0</v>
      </c>
      <c r="X2972" s="276">
        <v>0</v>
      </c>
      <c r="Y2972" s="276">
        <v>0</v>
      </c>
      <c r="Z2972" s="276">
        <v>0</v>
      </c>
      <c r="AA2972" s="276">
        <v>0</v>
      </c>
      <c r="AB2972" s="276">
        <v>0</v>
      </c>
      <c r="AC2972" s="276">
        <v>0</v>
      </c>
      <c r="AD2972" s="448"/>
    </row>
    <row r="2973" spans="1:30" ht="20.399999999999999" customHeight="1">
      <c r="A2973" s="407"/>
      <c r="B2973" s="407"/>
      <c r="C2973" s="407"/>
      <c r="D2973" s="407"/>
      <c r="E2973" s="407"/>
      <c r="F2973" s="407"/>
      <c r="G2973" s="407"/>
      <c r="H2973" s="407"/>
      <c r="I2973" s="407"/>
      <c r="J2973" s="407"/>
      <c r="K2973" s="407"/>
      <c r="L2973" s="407"/>
      <c r="M2973" s="407"/>
      <c r="N2973" s="407"/>
      <c r="O2973" s="407"/>
      <c r="P2973" s="407"/>
      <c r="Q2973" s="407"/>
      <c r="R2973" s="407"/>
      <c r="S2973" s="407"/>
      <c r="T2973" s="407"/>
      <c r="U2973" s="407"/>
      <c r="V2973" s="407"/>
      <c r="W2973" s="407"/>
      <c r="X2973" s="407"/>
      <c r="Y2973" s="407"/>
      <c r="Z2973" s="407"/>
      <c r="AA2973" s="407"/>
      <c r="AB2973" s="407"/>
      <c r="AC2973" s="407"/>
      <c r="AD2973" s="448"/>
    </row>
    <row r="2974" spans="1:30" ht="20.399999999999999" customHeight="1">
      <c r="A2974" s="796" t="s">
        <v>2542</v>
      </c>
      <c r="B2974" s="669" t="s">
        <v>2541</v>
      </c>
      <c r="C2974" s="275">
        <v>61</v>
      </c>
      <c r="D2974" s="275">
        <v>61</v>
      </c>
      <c r="E2974" s="275">
        <v>0</v>
      </c>
      <c r="F2974" s="275">
        <v>0</v>
      </c>
      <c r="G2974" s="1041">
        <v>100</v>
      </c>
      <c r="H2974" s="275">
        <v>61</v>
      </c>
      <c r="I2974" s="275">
        <v>58</v>
      </c>
      <c r="J2974" s="275">
        <v>2</v>
      </c>
      <c r="K2974" s="275">
        <v>1</v>
      </c>
      <c r="L2974" s="275">
        <v>0</v>
      </c>
      <c r="M2974" s="275">
        <v>0</v>
      </c>
      <c r="N2974" s="275">
        <v>0</v>
      </c>
      <c r="O2974" s="275">
        <v>0</v>
      </c>
      <c r="P2974" s="275">
        <v>0</v>
      </c>
      <c r="Q2974" s="275">
        <v>0</v>
      </c>
      <c r="R2974" s="275">
        <v>0</v>
      </c>
      <c r="S2974" s="275">
        <v>0</v>
      </c>
      <c r="T2974" s="275">
        <v>0</v>
      </c>
      <c r="U2974" s="275">
        <v>0</v>
      </c>
      <c r="V2974" s="1042">
        <v>0</v>
      </c>
      <c r="W2974" s="275">
        <v>0</v>
      </c>
      <c r="X2974" s="275">
        <v>0</v>
      </c>
      <c r="Y2974" s="275">
        <v>0</v>
      </c>
      <c r="Z2974" s="275">
        <v>0</v>
      </c>
      <c r="AA2974" s="275">
        <v>0</v>
      </c>
      <c r="AB2974" s="275">
        <v>0</v>
      </c>
      <c r="AC2974" s="275">
        <v>0</v>
      </c>
      <c r="AD2974" s="448"/>
    </row>
    <row r="2975" spans="1:30" ht="20.399999999999999" customHeight="1">
      <c r="A2975" s="794"/>
      <c r="B2975" s="670" t="s">
        <v>1468</v>
      </c>
      <c r="C2975" s="276">
        <v>29</v>
      </c>
      <c r="D2975" s="276">
        <v>29</v>
      </c>
      <c r="E2975" s="276">
        <v>0</v>
      </c>
      <c r="F2975" s="276">
        <v>0</v>
      </c>
      <c r="G2975" s="1043">
        <v>100</v>
      </c>
      <c r="H2975" s="276">
        <v>29</v>
      </c>
      <c r="I2975" s="276">
        <v>27</v>
      </c>
      <c r="J2975" s="276">
        <v>2</v>
      </c>
      <c r="K2975" s="276">
        <v>0</v>
      </c>
      <c r="L2975" s="276">
        <v>0</v>
      </c>
      <c r="M2975" s="276">
        <v>0</v>
      </c>
      <c r="N2975" s="276">
        <v>0</v>
      </c>
      <c r="O2975" s="276">
        <v>0</v>
      </c>
      <c r="P2975" s="276">
        <v>0</v>
      </c>
      <c r="Q2975" s="276">
        <v>0</v>
      </c>
      <c r="R2975" s="276">
        <v>0</v>
      </c>
      <c r="S2975" s="276">
        <v>0</v>
      </c>
      <c r="T2975" s="276">
        <v>0</v>
      </c>
      <c r="U2975" s="276">
        <v>0</v>
      </c>
      <c r="V2975" s="1044">
        <v>0</v>
      </c>
      <c r="W2975" s="276">
        <v>0</v>
      </c>
      <c r="X2975" s="276">
        <v>0</v>
      </c>
      <c r="Y2975" s="276">
        <v>0</v>
      </c>
      <c r="Z2975" s="276">
        <v>0</v>
      </c>
      <c r="AA2975" s="276">
        <v>0</v>
      </c>
      <c r="AB2975" s="276">
        <v>0</v>
      </c>
      <c r="AC2975" s="276">
        <v>0</v>
      </c>
      <c r="AD2975" s="448"/>
    </row>
    <row r="2976" spans="1:30" ht="20.399999999999999" customHeight="1">
      <c r="A2976" s="794"/>
      <c r="B2976" s="670" t="s">
        <v>1467</v>
      </c>
      <c r="C2976" s="276">
        <v>31</v>
      </c>
      <c r="D2976" s="276">
        <v>31</v>
      </c>
      <c r="E2976" s="276">
        <v>0</v>
      </c>
      <c r="F2976" s="276">
        <v>0</v>
      </c>
      <c r="G2976" s="1043">
        <v>100</v>
      </c>
      <c r="H2976" s="276">
        <v>31</v>
      </c>
      <c r="I2976" s="276">
        <v>30</v>
      </c>
      <c r="J2976" s="276">
        <v>0</v>
      </c>
      <c r="K2976" s="276">
        <v>1</v>
      </c>
      <c r="L2976" s="276">
        <v>0</v>
      </c>
      <c r="M2976" s="276">
        <v>0</v>
      </c>
      <c r="N2976" s="276">
        <v>0</v>
      </c>
      <c r="O2976" s="276">
        <v>0</v>
      </c>
      <c r="P2976" s="276">
        <v>0</v>
      </c>
      <c r="Q2976" s="276">
        <v>0</v>
      </c>
      <c r="R2976" s="276">
        <v>0</v>
      </c>
      <c r="S2976" s="276">
        <v>0</v>
      </c>
      <c r="T2976" s="276">
        <v>0</v>
      </c>
      <c r="U2976" s="276">
        <v>0</v>
      </c>
      <c r="V2976" s="1044">
        <v>0</v>
      </c>
      <c r="W2976" s="276">
        <v>0</v>
      </c>
      <c r="X2976" s="276">
        <v>0</v>
      </c>
      <c r="Y2976" s="276">
        <v>0</v>
      </c>
      <c r="Z2976" s="276">
        <v>0</v>
      </c>
      <c r="AA2976" s="276">
        <v>0</v>
      </c>
      <c r="AB2976" s="276">
        <v>0</v>
      </c>
      <c r="AC2976" s="276">
        <v>0</v>
      </c>
      <c r="AD2976" s="448"/>
    </row>
    <row r="2977" spans="1:30" ht="20.399999999999999" customHeight="1">
      <c r="A2977" s="794"/>
      <c r="B2977" s="670" t="s">
        <v>4104</v>
      </c>
      <c r="C2977" s="276">
        <v>1</v>
      </c>
      <c r="D2977" s="276">
        <v>1</v>
      </c>
      <c r="E2977" s="276">
        <v>0</v>
      </c>
      <c r="F2977" s="276">
        <v>0</v>
      </c>
      <c r="G2977" s="1043">
        <v>100</v>
      </c>
      <c r="H2977" s="276">
        <v>1</v>
      </c>
      <c r="I2977" s="276">
        <v>1</v>
      </c>
      <c r="J2977" s="276">
        <v>0</v>
      </c>
      <c r="K2977" s="276">
        <v>0</v>
      </c>
      <c r="L2977" s="276">
        <v>0</v>
      </c>
      <c r="M2977" s="276">
        <v>0</v>
      </c>
      <c r="N2977" s="276">
        <v>0</v>
      </c>
      <c r="O2977" s="276">
        <v>0</v>
      </c>
      <c r="P2977" s="276">
        <v>0</v>
      </c>
      <c r="Q2977" s="276">
        <v>0</v>
      </c>
      <c r="R2977" s="276">
        <v>0</v>
      </c>
      <c r="S2977" s="276">
        <v>0</v>
      </c>
      <c r="T2977" s="276">
        <v>0</v>
      </c>
      <c r="U2977" s="276">
        <v>0</v>
      </c>
      <c r="V2977" s="1044">
        <v>0</v>
      </c>
      <c r="W2977" s="276">
        <v>0</v>
      </c>
      <c r="X2977" s="276">
        <v>0</v>
      </c>
      <c r="Y2977" s="276">
        <v>0</v>
      </c>
      <c r="Z2977" s="276">
        <v>0</v>
      </c>
      <c r="AA2977" s="276">
        <v>0</v>
      </c>
      <c r="AB2977" s="276">
        <v>0</v>
      </c>
      <c r="AC2977" s="276">
        <v>0</v>
      </c>
      <c r="AD2977" s="448"/>
    </row>
    <row r="2978" spans="1:30" ht="20.399999999999999" customHeight="1">
      <c r="A2978" s="407"/>
      <c r="B2978" s="407"/>
      <c r="C2978" s="407"/>
      <c r="D2978" s="407"/>
      <c r="E2978" s="407"/>
      <c r="F2978" s="407"/>
      <c r="G2978" s="407"/>
      <c r="H2978" s="407"/>
      <c r="I2978" s="407"/>
      <c r="J2978" s="407"/>
      <c r="K2978" s="407"/>
      <c r="L2978" s="407"/>
      <c r="M2978" s="407"/>
      <c r="N2978" s="407"/>
      <c r="O2978" s="407"/>
      <c r="P2978" s="407"/>
      <c r="Q2978" s="407"/>
      <c r="R2978" s="407"/>
      <c r="S2978" s="407"/>
      <c r="T2978" s="407"/>
      <c r="U2978" s="407"/>
      <c r="V2978" s="407"/>
      <c r="W2978" s="407"/>
      <c r="X2978" s="407"/>
      <c r="Y2978" s="407"/>
      <c r="Z2978" s="407"/>
      <c r="AA2978" s="407"/>
      <c r="AB2978" s="407"/>
      <c r="AC2978" s="407"/>
      <c r="AD2978" s="448"/>
    </row>
    <row r="2979" spans="1:30" ht="20.399999999999999" customHeight="1">
      <c r="A2979" s="796" t="s">
        <v>2540</v>
      </c>
      <c r="B2979" s="669" t="s">
        <v>2539</v>
      </c>
      <c r="C2979" s="275">
        <v>2</v>
      </c>
      <c r="D2979" s="275">
        <v>2</v>
      </c>
      <c r="E2979" s="275">
        <v>0</v>
      </c>
      <c r="F2979" s="275">
        <v>0</v>
      </c>
      <c r="G2979" s="1041">
        <v>100</v>
      </c>
      <c r="H2979" s="275">
        <v>1</v>
      </c>
      <c r="I2979" s="275">
        <v>1</v>
      </c>
      <c r="J2979" s="275">
        <v>0</v>
      </c>
      <c r="K2979" s="275">
        <v>0</v>
      </c>
      <c r="L2979" s="275">
        <v>0</v>
      </c>
      <c r="M2979" s="275">
        <v>0</v>
      </c>
      <c r="N2979" s="275">
        <v>0</v>
      </c>
      <c r="O2979" s="275">
        <v>0</v>
      </c>
      <c r="P2979" s="275">
        <v>1</v>
      </c>
      <c r="Q2979" s="275">
        <v>0</v>
      </c>
      <c r="R2979" s="275">
        <v>0</v>
      </c>
      <c r="S2979" s="275">
        <v>0</v>
      </c>
      <c r="T2979" s="275">
        <v>0</v>
      </c>
      <c r="U2979" s="275">
        <v>0</v>
      </c>
      <c r="V2979" s="1042">
        <v>0</v>
      </c>
      <c r="W2979" s="275">
        <v>0</v>
      </c>
      <c r="X2979" s="275">
        <v>0</v>
      </c>
      <c r="Y2979" s="275">
        <v>0</v>
      </c>
      <c r="Z2979" s="275">
        <v>0</v>
      </c>
      <c r="AA2979" s="275">
        <v>0</v>
      </c>
      <c r="AB2979" s="275">
        <v>0</v>
      </c>
      <c r="AC2979" s="275">
        <v>0</v>
      </c>
      <c r="AD2979" s="448"/>
    </row>
    <row r="2980" spans="1:30" ht="20.399999999999999" customHeight="1">
      <c r="A2980" s="794"/>
      <c r="B2980" s="670" t="s">
        <v>1468</v>
      </c>
      <c r="C2980" s="276">
        <v>1</v>
      </c>
      <c r="D2980" s="276">
        <v>1</v>
      </c>
      <c r="E2980" s="276">
        <v>0</v>
      </c>
      <c r="F2980" s="276">
        <v>0</v>
      </c>
      <c r="G2980" s="1043">
        <v>100</v>
      </c>
      <c r="H2980" s="276">
        <v>1</v>
      </c>
      <c r="I2980" s="276">
        <v>1</v>
      </c>
      <c r="J2980" s="276">
        <v>0</v>
      </c>
      <c r="K2980" s="276">
        <v>0</v>
      </c>
      <c r="L2980" s="276">
        <v>0</v>
      </c>
      <c r="M2980" s="276">
        <v>0</v>
      </c>
      <c r="N2980" s="276">
        <v>0</v>
      </c>
      <c r="O2980" s="276">
        <v>0</v>
      </c>
      <c r="P2980" s="276">
        <v>0</v>
      </c>
      <c r="Q2980" s="276">
        <v>0</v>
      </c>
      <c r="R2980" s="276">
        <v>0</v>
      </c>
      <c r="S2980" s="276">
        <v>0</v>
      </c>
      <c r="T2980" s="276">
        <v>0</v>
      </c>
      <c r="U2980" s="276">
        <v>0</v>
      </c>
      <c r="V2980" s="1044">
        <v>0</v>
      </c>
      <c r="W2980" s="276">
        <v>0</v>
      </c>
      <c r="X2980" s="276">
        <v>0</v>
      </c>
      <c r="Y2980" s="276">
        <v>0</v>
      </c>
      <c r="Z2980" s="276">
        <v>0</v>
      </c>
      <c r="AA2980" s="276">
        <v>0</v>
      </c>
      <c r="AB2980" s="276">
        <v>0</v>
      </c>
      <c r="AC2980" s="276">
        <v>0</v>
      </c>
      <c r="AD2980" s="448"/>
    </row>
    <row r="2981" spans="1:30" ht="20.399999999999999" customHeight="1">
      <c r="A2981" s="794"/>
      <c r="B2981" s="670" t="s">
        <v>1467</v>
      </c>
      <c r="C2981" s="276">
        <v>1</v>
      </c>
      <c r="D2981" s="276">
        <v>1</v>
      </c>
      <c r="E2981" s="276">
        <v>0</v>
      </c>
      <c r="F2981" s="276">
        <v>0</v>
      </c>
      <c r="G2981" s="1043">
        <v>100</v>
      </c>
      <c r="H2981" s="276">
        <v>0</v>
      </c>
      <c r="I2981" s="276">
        <v>0</v>
      </c>
      <c r="J2981" s="276">
        <v>0</v>
      </c>
      <c r="K2981" s="276">
        <v>0</v>
      </c>
      <c r="L2981" s="276">
        <v>0</v>
      </c>
      <c r="M2981" s="276">
        <v>0</v>
      </c>
      <c r="N2981" s="276">
        <v>0</v>
      </c>
      <c r="O2981" s="276">
        <v>0</v>
      </c>
      <c r="P2981" s="276">
        <v>1</v>
      </c>
      <c r="Q2981" s="276">
        <v>0</v>
      </c>
      <c r="R2981" s="276">
        <v>0</v>
      </c>
      <c r="S2981" s="276">
        <v>0</v>
      </c>
      <c r="T2981" s="276">
        <v>0</v>
      </c>
      <c r="U2981" s="276">
        <v>0</v>
      </c>
      <c r="V2981" s="1044">
        <v>0</v>
      </c>
      <c r="W2981" s="276">
        <v>0</v>
      </c>
      <c r="X2981" s="276">
        <v>0</v>
      </c>
      <c r="Y2981" s="276">
        <v>0</v>
      </c>
      <c r="Z2981" s="276">
        <v>0</v>
      </c>
      <c r="AA2981" s="276">
        <v>0</v>
      </c>
      <c r="AB2981" s="276">
        <v>0</v>
      </c>
      <c r="AC2981" s="276">
        <v>0</v>
      </c>
      <c r="AD2981" s="448"/>
    </row>
    <row r="2982" spans="1:30" ht="20.399999999999999" customHeight="1">
      <c r="A2982" s="794"/>
      <c r="B2982" s="670" t="s">
        <v>4104</v>
      </c>
      <c r="C2982" s="276">
        <v>0</v>
      </c>
      <c r="D2982" s="276">
        <v>0</v>
      </c>
      <c r="E2982" s="276">
        <v>0</v>
      </c>
      <c r="F2982" s="276">
        <v>0</v>
      </c>
      <c r="G2982" s="1043">
        <v>0</v>
      </c>
      <c r="H2982" s="276">
        <v>0</v>
      </c>
      <c r="I2982" s="276">
        <v>0</v>
      </c>
      <c r="J2982" s="276">
        <v>0</v>
      </c>
      <c r="K2982" s="276">
        <v>0</v>
      </c>
      <c r="L2982" s="276">
        <v>0</v>
      </c>
      <c r="M2982" s="276">
        <v>0</v>
      </c>
      <c r="N2982" s="276">
        <v>0</v>
      </c>
      <c r="O2982" s="276">
        <v>0</v>
      </c>
      <c r="P2982" s="276">
        <v>0</v>
      </c>
      <c r="Q2982" s="276">
        <v>0</v>
      </c>
      <c r="R2982" s="276">
        <v>0</v>
      </c>
      <c r="S2982" s="276">
        <v>0</v>
      </c>
      <c r="T2982" s="276">
        <v>0</v>
      </c>
      <c r="U2982" s="276">
        <v>0</v>
      </c>
      <c r="V2982" s="1044">
        <v>0</v>
      </c>
      <c r="W2982" s="276">
        <v>0</v>
      </c>
      <c r="X2982" s="276">
        <v>0</v>
      </c>
      <c r="Y2982" s="276">
        <v>0</v>
      </c>
      <c r="Z2982" s="276">
        <v>0</v>
      </c>
      <c r="AA2982" s="276">
        <v>0</v>
      </c>
      <c r="AB2982" s="276">
        <v>0</v>
      </c>
      <c r="AC2982" s="276">
        <v>0</v>
      </c>
      <c r="AD2982" s="448"/>
    </row>
    <row r="2983" spans="1:30" ht="20.399999999999999" customHeight="1">
      <c r="A2983" s="407"/>
      <c r="B2983" s="407"/>
      <c r="C2983" s="407"/>
      <c r="D2983" s="407"/>
      <c r="E2983" s="407"/>
      <c r="F2983" s="407"/>
      <c r="G2983" s="407"/>
      <c r="H2983" s="407"/>
      <c r="I2983" s="407"/>
      <c r="J2983" s="407"/>
      <c r="K2983" s="407"/>
      <c r="L2983" s="407"/>
      <c r="M2983" s="407"/>
      <c r="N2983" s="407"/>
      <c r="O2983" s="407"/>
      <c r="P2983" s="407"/>
      <c r="Q2983" s="407"/>
      <c r="R2983" s="407"/>
      <c r="S2983" s="407"/>
      <c r="T2983" s="407"/>
      <c r="U2983" s="407"/>
      <c r="V2983" s="407"/>
      <c r="W2983" s="407"/>
      <c r="X2983" s="407"/>
      <c r="Y2983" s="407"/>
      <c r="Z2983" s="407"/>
      <c r="AA2983" s="407"/>
      <c r="AB2983" s="407"/>
      <c r="AC2983" s="407"/>
      <c r="AD2983" s="448"/>
    </row>
    <row r="2984" spans="1:30" ht="20.399999999999999" customHeight="1">
      <c r="A2984" s="796" t="s">
        <v>2538</v>
      </c>
      <c r="B2984" s="669" t="s">
        <v>2537</v>
      </c>
      <c r="C2984" s="275">
        <v>8</v>
      </c>
      <c r="D2984" s="275">
        <v>8</v>
      </c>
      <c r="E2984" s="275">
        <v>0</v>
      </c>
      <c r="F2984" s="275">
        <v>0</v>
      </c>
      <c r="G2984" s="1041">
        <v>100</v>
      </c>
      <c r="H2984" s="275">
        <v>0</v>
      </c>
      <c r="I2984" s="275">
        <v>0</v>
      </c>
      <c r="J2984" s="275">
        <v>0</v>
      </c>
      <c r="K2984" s="275">
        <v>0</v>
      </c>
      <c r="L2984" s="275">
        <v>3</v>
      </c>
      <c r="M2984" s="275">
        <v>2</v>
      </c>
      <c r="N2984" s="275">
        <v>1</v>
      </c>
      <c r="O2984" s="275">
        <v>1</v>
      </c>
      <c r="P2984" s="275">
        <v>0</v>
      </c>
      <c r="Q2984" s="275">
        <v>0</v>
      </c>
      <c r="R2984" s="275">
        <v>0</v>
      </c>
      <c r="S2984" s="275">
        <v>1</v>
      </c>
      <c r="T2984" s="275">
        <v>0</v>
      </c>
      <c r="U2984" s="275">
        <v>0</v>
      </c>
      <c r="V2984" s="1042">
        <v>0</v>
      </c>
      <c r="W2984" s="275">
        <v>0</v>
      </c>
      <c r="X2984" s="275">
        <v>0</v>
      </c>
      <c r="Y2984" s="275">
        <v>0</v>
      </c>
      <c r="Z2984" s="275">
        <v>0</v>
      </c>
      <c r="AA2984" s="275">
        <v>0</v>
      </c>
      <c r="AB2984" s="275">
        <v>0</v>
      </c>
      <c r="AC2984" s="275">
        <v>0</v>
      </c>
      <c r="AD2984" s="448"/>
    </row>
    <row r="2985" spans="1:30" ht="20.399999999999999" customHeight="1">
      <c r="A2985" s="794"/>
      <c r="B2985" s="670" t="s">
        <v>1468</v>
      </c>
      <c r="C2985" s="276">
        <v>2</v>
      </c>
      <c r="D2985" s="276">
        <v>2</v>
      </c>
      <c r="E2985" s="276">
        <v>0</v>
      </c>
      <c r="F2985" s="276">
        <v>0</v>
      </c>
      <c r="G2985" s="1043">
        <v>100</v>
      </c>
      <c r="H2985" s="276">
        <v>0</v>
      </c>
      <c r="I2985" s="276">
        <v>0</v>
      </c>
      <c r="J2985" s="276">
        <v>0</v>
      </c>
      <c r="K2985" s="276">
        <v>0</v>
      </c>
      <c r="L2985" s="276">
        <v>0</v>
      </c>
      <c r="M2985" s="276">
        <v>1</v>
      </c>
      <c r="N2985" s="276">
        <v>1</v>
      </c>
      <c r="O2985" s="276">
        <v>0</v>
      </c>
      <c r="P2985" s="276">
        <v>0</v>
      </c>
      <c r="Q2985" s="276">
        <v>0</v>
      </c>
      <c r="R2985" s="276">
        <v>0</v>
      </c>
      <c r="S2985" s="276">
        <v>0</v>
      </c>
      <c r="T2985" s="276">
        <v>0</v>
      </c>
      <c r="U2985" s="276">
        <v>0</v>
      </c>
      <c r="V2985" s="1044">
        <v>0</v>
      </c>
      <c r="W2985" s="276">
        <v>0</v>
      </c>
      <c r="X2985" s="276">
        <v>0</v>
      </c>
      <c r="Y2985" s="276">
        <v>0</v>
      </c>
      <c r="Z2985" s="276">
        <v>0</v>
      </c>
      <c r="AA2985" s="276">
        <v>0</v>
      </c>
      <c r="AB2985" s="276">
        <v>0</v>
      </c>
      <c r="AC2985" s="276">
        <v>0</v>
      </c>
      <c r="AD2985" s="448"/>
    </row>
    <row r="2986" spans="1:30" ht="20.399999999999999" customHeight="1">
      <c r="A2986" s="794"/>
      <c r="B2986" s="670" t="s">
        <v>1467</v>
      </c>
      <c r="C2986" s="276">
        <v>6</v>
      </c>
      <c r="D2986" s="276">
        <v>6</v>
      </c>
      <c r="E2986" s="276">
        <v>0</v>
      </c>
      <c r="F2986" s="276">
        <v>0</v>
      </c>
      <c r="G2986" s="1043">
        <v>100</v>
      </c>
      <c r="H2986" s="276">
        <v>0</v>
      </c>
      <c r="I2986" s="276">
        <v>0</v>
      </c>
      <c r="J2986" s="276">
        <v>0</v>
      </c>
      <c r="K2986" s="276">
        <v>0</v>
      </c>
      <c r="L2986" s="276">
        <v>3</v>
      </c>
      <c r="M2986" s="276">
        <v>1</v>
      </c>
      <c r="N2986" s="276">
        <v>0</v>
      </c>
      <c r="O2986" s="276">
        <v>1</v>
      </c>
      <c r="P2986" s="276">
        <v>0</v>
      </c>
      <c r="Q2986" s="276">
        <v>0</v>
      </c>
      <c r="R2986" s="276">
        <v>0</v>
      </c>
      <c r="S2986" s="276">
        <v>1</v>
      </c>
      <c r="T2986" s="276">
        <v>0</v>
      </c>
      <c r="U2986" s="276">
        <v>0</v>
      </c>
      <c r="V2986" s="1044">
        <v>0</v>
      </c>
      <c r="W2986" s="276">
        <v>0</v>
      </c>
      <c r="X2986" s="276">
        <v>0</v>
      </c>
      <c r="Y2986" s="276">
        <v>0</v>
      </c>
      <c r="Z2986" s="276">
        <v>0</v>
      </c>
      <c r="AA2986" s="276">
        <v>0</v>
      </c>
      <c r="AB2986" s="276">
        <v>0</v>
      </c>
      <c r="AC2986" s="276">
        <v>0</v>
      </c>
      <c r="AD2986" s="448"/>
    </row>
    <row r="2987" spans="1:30" ht="20.399999999999999" customHeight="1">
      <c r="A2987" s="794"/>
      <c r="B2987" s="670" t="s">
        <v>4104</v>
      </c>
      <c r="C2987" s="276">
        <v>0</v>
      </c>
      <c r="D2987" s="276">
        <v>0</v>
      </c>
      <c r="E2987" s="276">
        <v>0</v>
      </c>
      <c r="F2987" s="276">
        <v>0</v>
      </c>
      <c r="G2987" s="1043">
        <v>0</v>
      </c>
      <c r="H2987" s="276">
        <v>0</v>
      </c>
      <c r="I2987" s="276">
        <v>0</v>
      </c>
      <c r="J2987" s="276">
        <v>0</v>
      </c>
      <c r="K2987" s="276">
        <v>0</v>
      </c>
      <c r="L2987" s="276">
        <v>0</v>
      </c>
      <c r="M2987" s="276">
        <v>0</v>
      </c>
      <c r="N2987" s="276">
        <v>0</v>
      </c>
      <c r="O2987" s="276">
        <v>0</v>
      </c>
      <c r="P2987" s="276">
        <v>0</v>
      </c>
      <c r="Q2987" s="276">
        <v>0</v>
      </c>
      <c r="R2987" s="276">
        <v>0</v>
      </c>
      <c r="S2987" s="276">
        <v>0</v>
      </c>
      <c r="T2987" s="276">
        <v>0</v>
      </c>
      <c r="U2987" s="276">
        <v>0</v>
      </c>
      <c r="V2987" s="1044">
        <v>0</v>
      </c>
      <c r="W2987" s="276">
        <v>0</v>
      </c>
      <c r="X2987" s="276">
        <v>0</v>
      </c>
      <c r="Y2987" s="276">
        <v>0</v>
      </c>
      <c r="Z2987" s="276">
        <v>0</v>
      </c>
      <c r="AA2987" s="276">
        <v>0</v>
      </c>
      <c r="AB2987" s="276">
        <v>0</v>
      </c>
      <c r="AC2987" s="276">
        <v>0</v>
      </c>
      <c r="AD2987" s="448"/>
    </row>
    <row r="2988" spans="1:30" ht="20.399999999999999" customHeight="1">
      <c r="A2988" s="407"/>
      <c r="B2988" s="407"/>
      <c r="C2988" s="407"/>
      <c r="D2988" s="407"/>
      <c r="E2988" s="407"/>
      <c r="F2988" s="407"/>
      <c r="G2988" s="407"/>
      <c r="H2988" s="407"/>
      <c r="I2988" s="407"/>
      <c r="J2988" s="407"/>
      <c r="K2988" s="407"/>
      <c r="L2988" s="407"/>
      <c r="M2988" s="407"/>
      <c r="N2988" s="407"/>
      <c r="O2988" s="407"/>
      <c r="P2988" s="407"/>
      <c r="Q2988" s="407"/>
      <c r="R2988" s="407"/>
      <c r="S2988" s="407"/>
      <c r="T2988" s="407"/>
      <c r="U2988" s="407"/>
      <c r="V2988" s="407"/>
      <c r="W2988" s="407"/>
      <c r="X2988" s="407"/>
      <c r="Y2988" s="407"/>
      <c r="Z2988" s="407"/>
      <c r="AA2988" s="407"/>
      <c r="AB2988" s="407"/>
      <c r="AC2988" s="407"/>
      <c r="AD2988" s="448"/>
    </row>
    <row r="2989" spans="1:30" ht="20.399999999999999" customHeight="1">
      <c r="A2989" s="796" t="s">
        <v>2536</v>
      </c>
      <c r="B2989" s="669" t="s">
        <v>2535</v>
      </c>
      <c r="C2989" s="275">
        <v>17</v>
      </c>
      <c r="D2989" s="275">
        <v>17</v>
      </c>
      <c r="E2989" s="275">
        <v>0</v>
      </c>
      <c r="F2989" s="275">
        <v>0</v>
      </c>
      <c r="G2989" s="1041">
        <v>100</v>
      </c>
      <c r="H2989" s="275">
        <v>7</v>
      </c>
      <c r="I2989" s="275">
        <v>2</v>
      </c>
      <c r="J2989" s="275">
        <v>1</v>
      </c>
      <c r="K2989" s="275">
        <v>4</v>
      </c>
      <c r="L2989" s="275">
        <v>3</v>
      </c>
      <c r="M2989" s="275">
        <v>0</v>
      </c>
      <c r="N2989" s="275">
        <v>1</v>
      </c>
      <c r="O2989" s="275">
        <v>2</v>
      </c>
      <c r="P2989" s="275">
        <v>2</v>
      </c>
      <c r="Q2989" s="275">
        <v>0</v>
      </c>
      <c r="R2989" s="275">
        <v>1</v>
      </c>
      <c r="S2989" s="275">
        <v>0</v>
      </c>
      <c r="T2989" s="275">
        <v>0</v>
      </c>
      <c r="U2989" s="275">
        <v>0</v>
      </c>
      <c r="V2989" s="1042">
        <v>0</v>
      </c>
      <c r="W2989" s="275">
        <v>0</v>
      </c>
      <c r="X2989" s="275">
        <v>1</v>
      </c>
      <c r="Y2989" s="275">
        <v>0</v>
      </c>
      <c r="Z2989" s="275">
        <v>0</v>
      </c>
      <c r="AA2989" s="275">
        <v>0</v>
      </c>
      <c r="AB2989" s="275">
        <v>0</v>
      </c>
      <c r="AC2989" s="275">
        <v>0</v>
      </c>
      <c r="AD2989" s="448"/>
    </row>
    <row r="2990" spans="1:30" ht="20.399999999999999" customHeight="1">
      <c r="A2990" s="794"/>
      <c r="B2990" s="670" t="s">
        <v>1468</v>
      </c>
      <c r="C2990" s="276">
        <v>5</v>
      </c>
      <c r="D2990" s="276">
        <v>5</v>
      </c>
      <c r="E2990" s="276">
        <v>0</v>
      </c>
      <c r="F2990" s="276">
        <v>0</v>
      </c>
      <c r="G2990" s="1043">
        <v>100</v>
      </c>
      <c r="H2990" s="276">
        <v>3</v>
      </c>
      <c r="I2990" s="276">
        <v>0</v>
      </c>
      <c r="J2990" s="276">
        <v>1</v>
      </c>
      <c r="K2990" s="276">
        <v>2</v>
      </c>
      <c r="L2990" s="276">
        <v>1</v>
      </c>
      <c r="M2990" s="276">
        <v>0</v>
      </c>
      <c r="N2990" s="276">
        <v>0</v>
      </c>
      <c r="O2990" s="276">
        <v>0</v>
      </c>
      <c r="P2990" s="276">
        <v>1</v>
      </c>
      <c r="Q2990" s="276">
        <v>0</v>
      </c>
      <c r="R2990" s="276">
        <v>0</v>
      </c>
      <c r="S2990" s="276">
        <v>0</v>
      </c>
      <c r="T2990" s="276">
        <v>0</v>
      </c>
      <c r="U2990" s="276">
        <v>0</v>
      </c>
      <c r="V2990" s="1044">
        <v>0</v>
      </c>
      <c r="W2990" s="276">
        <v>0</v>
      </c>
      <c r="X2990" s="276">
        <v>0</v>
      </c>
      <c r="Y2990" s="276">
        <v>0</v>
      </c>
      <c r="Z2990" s="276">
        <v>0</v>
      </c>
      <c r="AA2990" s="276">
        <v>0</v>
      </c>
      <c r="AB2990" s="276">
        <v>0</v>
      </c>
      <c r="AC2990" s="276">
        <v>0</v>
      </c>
      <c r="AD2990" s="448"/>
    </row>
    <row r="2991" spans="1:30" ht="20.399999999999999" customHeight="1">
      <c r="A2991" s="794"/>
      <c r="B2991" s="670" t="s">
        <v>1467</v>
      </c>
      <c r="C2991" s="276">
        <v>12</v>
      </c>
      <c r="D2991" s="276">
        <v>12</v>
      </c>
      <c r="E2991" s="276">
        <v>0</v>
      </c>
      <c r="F2991" s="276">
        <v>0</v>
      </c>
      <c r="G2991" s="1043">
        <v>100</v>
      </c>
      <c r="H2991" s="276">
        <v>4</v>
      </c>
      <c r="I2991" s="276">
        <v>2</v>
      </c>
      <c r="J2991" s="276">
        <v>0</v>
      </c>
      <c r="K2991" s="276">
        <v>2</v>
      </c>
      <c r="L2991" s="276">
        <v>2</v>
      </c>
      <c r="M2991" s="276">
        <v>0</v>
      </c>
      <c r="N2991" s="276">
        <v>1</v>
      </c>
      <c r="O2991" s="276">
        <v>2</v>
      </c>
      <c r="P2991" s="276">
        <v>1</v>
      </c>
      <c r="Q2991" s="276">
        <v>0</v>
      </c>
      <c r="R2991" s="276">
        <v>1</v>
      </c>
      <c r="S2991" s="276">
        <v>0</v>
      </c>
      <c r="T2991" s="276">
        <v>0</v>
      </c>
      <c r="U2991" s="276">
        <v>0</v>
      </c>
      <c r="V2991" s="1044">
        <v>0</v>
      </c>
      <c r="W2991" s="276">
        <v>0</v>
      </c>
      <c r="X2991" s="276">
        <v>1</v>
      </c>
      <c r="Y2991" s="276">
        <v>0</v>
      </c>
      <c r="Z2991" s="276">
        <v>0</v>
      </c>
      <c r="AA2991" s="276">
        <v>0</v>
      </c>
      <c r="AB2991" s="276">
        <v>0</v>
      </c>
      <c r="AC2991" s="276">
        <v>0</v>
      </c>
      <c r="AD2991" s="448"/>
    </row>
    <row r="2992" spans="1:30" ht="20.399999999999999" customHeight="1">
      <c r="A2992" s="794"/>
      <c r="B2992" s="670" t="s">
        <v>4104</v>
      </c>
      <c r="C2992" s="276">
        <v>0</v>
      </c>
      <c r="D2992" s="276">
        <v>0</v>
      </c>
      <c r="E2992" s="276">
        <v>0</v>
      </c>
      <c r="F2992" s="276">
        <v>0</v>
      </c>
      <c r="G2992" s="1043">
        <v>0</v>
      </c>
      <c r="H2992" s="276">
        <v>0</v>
      </c>
      <c r="I2992" s="276">
        <v>0</v>
      </c>
      <c r="J2992" s="276">
        <v>0</v>
      </c>
      <c r="K2992" s="276">
        <v>0</v>
      </c>
      <c r="L2992" s="276">
        <v>0</v>
      </c>
      <c r="M2992" s="276">
        <v>0</v>
      </c>
      <c r="N2992" s="276">
        <v>0</v>
      </c>
      <c r="O2992" s="276">
        <v>0</v>
      </c>
      <c r="P2992" s="276">
        <v>0</v>
      </c>
      <c r="Q2992" s="276">
        <v>0</v>
      </c>
      <c r="R2992" s="276">
        <v>0</v>
      </c>
      <c r="S2992" s="276">
        <v>0</v>
      </c>
      <c r="T2992" s="276">
        <v>0</v>
      </c>
      <c r="U2992" s="276">
        <v>0</v>
      </c>
      <c r="V2992" s="1044">
        <v>0</v>
      </c>
      <c r="W2992" s="276">
        <v>0</v>
      </c>
      <c r="X2992" s="276">
        <v>0</v>
      </c>
      <c r="Y2992" s="276">
        <v>0</v>
      </c>
      <c r="Z2992" s="276">
        <v>0</v>
      </c>
      <c r="AA2992" s="276">
        <v>0</v>
      </c>
      <c r="AB2992" s="276">
        <v>0</v>
      </c>
      <c r="AC2992" s="276">
        <v>0</v>
      </c>
      <c r="AD2992" s="448"/>
    </row>
    <row r="2993" spans="1:30" ht="20.399999999999999" customHeight="1">
      <c r="A2993" s="407"/>
      <c r="B2993" s="407"/>
      <c r="C2993" s="407"/>
      <c r="D2993" s="407"/>
      <c r="E2993" s="407"/>
      <c r="F2993" s="407"/>
      <c r="G2993" s="407"/>
      <c r="H2993" s="407"/>
      <c r="I2993" s="407"/>
      <c r="J2993" s="407"/>
      <c r="K2993" s="407"/>
      <c r="L2993" s="407"/>
      <c r="M2993" s="407"/>
      <c r="N2993" s="407"/>
      <c r="O2993" s="407"/>
      <c r="P2993" s="407"/>
      <c r="Q2993" s="407"/>
      <c r="R2993" s="407"/>
      <c r="S2993" s="407"/>
      <c r="T2993" s="407"/>
      <c r="U2993" s="407"/>
      <c r="V2993" s="407"/>
      <c r="W2993" s="407"/>
      <c r="X2993" s="407"/>
      <c r="Y2993" s="407"/>
      <c r="Z2993" s="407"/>
      <c r="AA2993" s="407"/>
      <c r="AB2993" s="407"/>
      <c r="AC2993" s="407"/>
      <c r="AD2993" s="448"/>
    </row>
    <row r="2994" spans="1:30" ht="20.399999999999999" customHeight="1">
      <c r="A2994" s="796" t="s">
        <v>2534</v>
      </c>
      <c r="B2994" s="669" t="s">
        <v>2533</v>
      </c>
      <c r="C2994" s="275">
        <v>35</v>
      </c>
      <c r="D2994" s="275">
        <v>35</v>
      </c>
      <c r="E2994" s="275">
        <v>0</v>
      </c>
      <c r="F2994" s="275">
        <v>0</v>
      </c>
      <c r="G2994" s="1041">
        <v>100</v>
      </c>
      <c r="H2994" s="275">
        <v>21</v>
      </c>
      <c r="I2994" s="275">
        <v>8</v>
      </c>
      <c r="J2994" s="275">
        <v>1</v>
      </c>
      <c r="K2994" s="275">
        <v>12</v>
      </c>
      <c r="L2994" s="275">
        <v>9</v>
      </c>
      <c r="M2994" s="275">
        <v>4</v>
      </c>
      <c r="N2994" s="275">
        <v>0</v>
      </c>
      <c r="O2994" s="275">
        <v>0</v>
      </c>
      <c r="P2994" s="275">
        <v>1</v>
      </c>
      <c r="Q2994" s="275">
        <v>0</v>
      </c>
      <c r="R2994" s="275">
        <v>0</v>
      </c>
      <c r="S2994" s="275">
        <v>0</v>
      </c>
      <c r="T2994" s="275">
        <v>0</v>
      </c>
      <c r="U2994" s="275">
        <v>0</v>
      </c>
      <c r="V2994" s="1042">
        <v>0</v>
      </c>
      <c r="W2994" s="275">
        <v>0</v>
      </c>
      <c r="X2994" s="275">
        <v>0</v>
      </c>
      <c r="Y2994" s="275">
        <v>0</v>
      </c>
      <c r="Z2994" s="275">
        <v>0</v>
      </c>
      <c r="AA2994" s="275">
        <v>0</v>
      </c>
      <c r="AB2994" s="275">
        <v>0</v>
      </c>
      <c r="AC2994" s="275">
        <v>0</v>
      </c>
      <c r="AD2994" s="448"/>
    </row>
    <row r="2995" spans="1:30" ht="20.399999999999999" customHeight="1">
      <c r="A2995" s="794"/>
      <c r="B2995" s="670" t="s">
        <v>1468</v>
      </c>
      <c r="C2995" s="276">
        <v>17</v>
      </c>
      <c r="D2995" s="276">
        <v>17</v>
      </c>
      <c r="E2995" s="276">
        <v>0</v>
      </c>
      <c r="F2995" s="276">
        <v>0</v>
      </c>
      <c r="G2995" s="1043">
        <v>100</v>
      </c>
      <c r="H2995" s="276">
        <v>12</v>
      </c>
      <c r="I2995" s="276">
        <v>4</v>
      </c>
      <c r="J2995" s="276">
        <v>1</v>
      </c>
      <c r="K2995" s="276">
        <v>7</v>
      </c>
      <c r="L2995" s="276">
        <v>2</v>
      </c>
      <c r="M2995" s="276">
        <v>2</v>
      </c>
      <c r="N2995" s="276">
        <v>0</v>
      </c>
      <c r="O2995" s="276">
        <v>0</v>
      </c>
      <c r="P2995" s="276">
        <v>1</v>
      </c>
      <c r="Q2995" s="276">
        <v>0</v>
      </c>
      <c r="R2995" s="276">
        <v>0</v>
      </c>
      <c r="S2995" s="276">
        <v>0</v>
      </c>
      <c r="T2995" s="276">
        <v>0</v>
      </c>
      <c r="U2995" s="276">
        <v>0</v>
      </c>
      <c r="V2995" s="1044">
        <v>0</v>
      </c>
      <c r="W2995" s="276">
        <v>0</v>
      </c>
      <c r="X2995" s="276">
        <v>0</v>
      </c>
      <c r="Y2995" s="276">
        <v>0</v>
      </c>
      <c r="Z2995" s="276">
        <v>0</v>
      </c>
      <c r="AA2995" s="276">
        <v>0</v>
      </c>
      <c r="AB2995" s="276">
        <v>0</v>
      </c>
      <c r="AC2995" s="276">
        <v>0</v>
      </c>
      <c r="AD2995" s="448"/>
    </row>
    <row r="2996" spans="1:30" ht="20.399999999999999" customHeight="1">
      <c r="A2996" s="794"/>
      <c r="B2996" s="670" t="s">
        <v>1467</v>
      </c>
      <c r="C2996" s="276">
        <v>18</v>
      </c>
      <c r="D2996" s="276">
        <v>18</v>
      </c>
      <c r="E2996" s="276">
        <v>0</v>
      </c>
      <c r="F2996" s="276">
        <v>0</v>
      </c>
      <c r="G2996" s="1043">
        <v>100</v>
      </c>
      <c r="H2996" s="276">
        <v>9</v>
      </c>
      <c r="I2996" s="276">
        <v>4</v>
      </c>
      <c r="J2996" s="276">
        <v>0</v>
      </c>
      <c r="K2996" s="276">
        <v>5</v>
      </c>
      <c r="L2996" s="276">
        <v>7</v>
      </c>
      <c r="M2996" s="276">
        <v>2</v>
      </c>
      <c r="N2996" s="276">
        <v>0</v>
      </c>
      <c r="O2996" s="276">
        <v>0</v>
      </c>
      <c r="P2996" s="276">
        <v>0</v>
      </c>
      <c r="Q2996" s="276">
        <v>0</v>
      </c>
      <c r="R2996" s="276">
        <v>0</v>
      </c>
      <c r="S2996" s="276">
        <v>0</v>
      </c>
      <c r="T2996" s="276">
        <v>0</v>
      </c>
      <c r="U2996" s="276">
        <v>0</v>
      </c>
      <c r="V2996" s="1044">
        <v>0</v>
      </c>
      <c r="W2996" s="276">
        <v>0</v>
      </c>
      <c r="X2996" s="276">
        <v>0</v>
      </c>
      <c r="Y2996" s="276">
        <v>0</v>
      </c>
      <c r="Z2996" s="276">
        <v>0</v>
      </c>
      <c r="AA2996" s="276">
        <v>0</v>
      </c>
      <c r="AB2996" s="276">
        <v>0</v>
      </c>
      <c r="AC2996" s="276">
        <v>0</v>
      </c>
      <c r="AD2996" s="448"/>
    </row>
    <row r="2997" spans="1:30" ht="20.399999999999999" customHeight="1">
      <c r="A2997" s="794"/>
      <c r="B2997" s="670" t="s">
        <v>4104</v>
      </c>
      <c r="C2997" s="276">
        <v>0</v>
      </c>
      <c r="D2997" s="276">
        <v>0</v>
      </c>
      <c r="E2997" s="276">
        <v>0</v>
      </c>
      <c r="F2997" s="276">
        <v>0</v>
      </c>
      <c r="G2997" s="1043">
        <v>0</v>
      </c>
      <c r="H2997" s="276">
        <v>0</v>
      </c>
      <c r="I2997" s="276">
        <v>0</v>
      </c>
      <c r="J2997" s="276">
        <v>0</v>
      </c>
      <c r="K2997" s="276">
        <v>0</v>
      </c>
      <c r="L2997" s="276">
        <v>0</v>
      </c>
      <c r="M2997" s="276">
        <v>0</v>
      </c>
      <c r="N2997" s="276">
        <v>0</v>
      </c>
      <c r="O2997" s="276">
        <v>0</v>
      </c>
      <c r="P2997" s="276">
        <v>0</v>
      </c>
      <c r="Q2997" s="276">
        <v>0</v>
      </c>
      <c r="R2997" s="276">
        <v>0</v>
      </c>
      <c r="S2997" s="276">
        <v>0</v>
      </c>
      <c r="T2997" s="276">
        <v>0</v>
      </c>
      <c r="U2997" s="276">
        <v>0</v>
      </c>
      <c r="V2997" s="1044">
        <v>0</v>
      </c>
      <c r="W2997" s="276">
        <v>0</v>
      </c>
      <c r="X2997" s="276">
        <v>0</v>
      </c>
      <c r="Y2997" s="276">
        <v>0</v>
      </c>
      <c r="Z2997" s="276">
        <v>0</v>
      </c>
      <c r="AA2997" s="276">
        <v>0</v>
      </c>
      <c r="AB2997" s="276">
        <v>0</v>
      </c>
      <c r="AC2997" s="276">
        <v>0</v>
      </c>
      <c r="AD2997" s="448"/>
    </row>
    <row r="2998" spans="1:30" ht="20.399999999999999" customHeight="1">
      <c r="A2998" s="407"/>
      <c r="B2998" s="407"/>
      <c r="C2998" s="407"/>
      <c r="D2998" s="407"/>
      <c r="E2998" s="407"/>
      <c r="F2998" s="407"/>
      <c r="G2998" s="407"/>
      <c r="H2998" s="407"/>
      <c r="I2998" s="407"/>
      <c r="J2998" s="407"/>
      <c r="K2998" s="407"/>
      <c r="L2998" s="407"/>
      <c r="M2998" s="407"/>
      <c r="N2998" s="407"/>
      <c r="O2998" s="407"/>
      <c r="P2998" s="407"/>
      <c r="Q2998" s="407"/>
      <c r="R2998" s="407"/>
      <c r="S2998" s="407"/>
      <c r="T2998" s="407"/>
      <c r="U2998" s="407"/>
      <c r="V2998" s="407"/>
      <c r="W2998" s="407"/>
      <c r="X2998" s="407"/>
      <c r="Y2998" s="407"/>
      <c r="Z2998" s="407"/>
      <c r="AA2998" s="407"/>
      <c r="AB2998" s="407"/>
      <c r="AC2998" s="407"/>
      <c r="AD2998" s="448"/>
    </row>
    <row r="2999" spans="1:30" ht="20.399999999999999" customHeight="1">
      <c r="A2999" s="796" t="s">
        <v>2532</v>
      </c>
      <c r="B2999" s="669" t="s">
        <v>2531</v>
      </c>
      <c r="C2999" s="275">
        <v>19</v>
      </c>
      <c r="D2999" s="275">
        <v>19</v>
      </c>
      <c r="E2999" s="275">
        <v>0</v>
      </c>
      <c r="F2999" s="275">
        <v>0</v>
      </c>
      <c r="G2999" s="1041">
        <v>100</v>
      </c>
      <c r="H2999" s="275">
        <v>1</v>
      </c>
      <c r="I2999" s="275">
        <v>0</v>
      </c>
      <c r="J2999" s="275">
        <v>0</v>
      </c>
      <c r="K2999" s="275">
        <v>1</v>
      </c>
      <c r="L2999" s="275">
        <v>0</v>
      </c>
      <c r="M2999" s="275">
        <v>0</v>
      </c>
      <c r="N2999" s="275">
        <v>2</v>
      </c>
      <c r="O2999" s="275">
        <v>7</v>
      </c>
      <c r="P2999" s="275">
        <v>4</v>
      </c>
      <c r="Q2999" s="275">
        <v>2</v>
      </c>
      <c r="R2999" s="275">
        <v>1</v>
      </c>
      <c r="S2999" s="275">
        <v>0</v>
      </c>
      <c r="T2999" s="275">
        <v>1</v>
      </c>
      <c r="U2999" s="275">
        <v>0</v>
      </c>
      <c r="V2999" s="1042">
        <v>0</v>
      </c>
      <c r="W2999" s="275">
        <v>0</v>
      </c>
      <c r="X2999" s="275">
        <v>0</v>
      </c>
      <c r="Y2999" s="275">
        <v>1</v>
      </c>
      <c r="Z2999" s="275">
        <v>0</v>
      </c>
      <c r="AA2999" s="275">
        <v>0</v>
      </c>
      <c r="AB2999" s="275">
        <v>0</v>
      </c>
      <c r="AC2999" s="275">
        <v>0</v>
      </c>
      <c r="AD2999" s="448"/>
    </row>
    <row r="3000" spans="1:30" ht="20.399999999999999" customHeight="1">
      <c r="A3000" s="794"/>
      <c r="B3000" s="670" t="s">
        <v>1468</v>
      </c>
      <c r="C3000" s="276">
        <v>10</v>
      </c>
      <c r="D3000" s="276">
        <v>10</v>
      </c>
      <c r="E3000" s="276">
        <v>0</v>
      </c>
      <c r="F3000" s="276">
        <v>0</v>
      </c>
      <c r="G3000" s="1043">
        <v>100</v>
      </c>
      <c r="H3000" s="276">
        <v>0</v>
      </c>
      <c r="I3000" s="276">
        <v>0</v>
      </c>
      <c r="J3000" s="276">
        <v>0</v>
      </c>
      <c r="K3000" s="276">
        <v>0</v>
      </c>
      <c r="L3000" s="276">
        <v>0</v>
      </c>
      <c r="M3000" s="276">
        <v>0</v>
      </c>
      <c r="N3000" s="276">
        <v>1</v>
      </c>
      <c r="O3000" s="276">
        <v>4</v>
      </c>
      <c r="P3000" s="276">
        <v>2</v>
      </c>
      <c r="Q3000" s="276">
        <v>2</v>
      </c>
      <c r="R3000" s="276">
        <v>1</v>
      </c>
      <c r="S3000" s="276">
        <v>0</v>
      </c>
      <c r="T3000" s="276">
        <v>0</v>
      </c>
      <c r="U3000" s="276">
        <v>0</v>
      </c>
      <c r="V3000" s="1044">
        <v>0</v>
      </c>
      <c r="W3000" s="276">
        <v>0</v>
      </c>
      <c r="X3000" s="276">
        <v>0</v>
      </c>
      <c r="Y3000" s="276">
        <v>0</v>
      </c>
      <c r="Z3000" s="276">
        <v>0</v>
      </c>
      <c r="AA3000" s="276">
        <v>0</v>
      </c>
      <c r="AB3000" s="276">
        <v>0</v>
      </c>
      <c r="AC3000" s="276">
        <v>0</v>
      </c>
      <c r="AD3000" s="448"/>
    </row>
    <row r="3001" spans="1:30" ht="20.399999999999999" customHeight="1">
      <c r="A3001" s="794"/>
      <c r="B3001" s="670" t="s">
        <v>1467</v>
      </c>
      <c r="C3001" s="276">
        <v>9</v>
      </c>
      <c r="D3001" s="276">
        <v>9</v>
      </c>
      <c r="E3001" s="276">
        <v>0</v>
      </c>
      <c r="F3001" s="276">
        <v>0</v>
      </c>
      <c r="G3001" s="1043">
        <v>100</v>
      </c>
      <c r="H3001" s="276">
        <v>1</v>
      </c>
      <c r="I3001" s="276">
        <v>0</v>
      </c>
      <c r="J3001" s="276">
        <v>0</v>
      </c>
      <c r="K3001" s="276">
        <v>1</v>
      </c>
      <c r="L3001" s="276">
        <v>0</v>
      </c>
      <c r="M3001" s="276">
        <v>0</v>
      </c>
      <c r="N3001" s="276">
        <v>1</v>
      </c>
      <c r="O3001" s="276">
        <v>3</v>
      </c>
      <c r="P3001" s="276">
        <v>2</v>
      </c>
      <c r="Q3001" s="276">
        <v>0</v>
      </c>
      <c r="R3001" s="276">
        <v>0</v>
      </c>
      <c r="S3001" s="276">
        <v>0</v>
      </c>
      <c r="T3001" s="276">
        <v>1</v>
      </c>
      <c r="U3001" s="276">
        <v>0</v>
      </c>
      <c r="V3001" s="1044">
        <v>0</v>
      </c>
      <c r="W3001" s="276">
        <v>0</v>
      </c>
      <c r="X3001" s="276">
        <v>0</v>
      </c>
      <c r="Y3001" s="276">
        <v>1</v>
      </c>
      <c r="Z3001" s="276">
        <v>0</v>
      </c>
      <c r="AA3001" s="276">
        <v>0</v>
      </c>
      <c r="AB3001" s="276">
        <v>0</v>
      </c>
      <c r="AC3001" s="276">
        <v>0</v>
      </c>
      <c r="AD3001" s="448"/>
    </row>
    <row r="3002" spans="1:30" ht="20.399999999999999" customHeight="1">
      <c r="A3002" s="794"/>
      <c r="B3002" s="670" t="s">
        <v>4104</v>
      </c>
      <c r="C3002" s="276">
        <v>0</v>
      </c>
      <c r="D3002" s="276">
        <v>0</v>
      </c>
      <c r="E3002" s="276">
        <v>0</v>
      </c>
      <c r="F3002" s="276">
        <v>0</v>
      </c>
      <c r="G3002" s="1043">
        <v>0</v>
      </c>
      <c r="H3002" s="276">
        <v>0</v>
      </c>
      <c r="I3002" s="276">
        <v>0</v>
      </c>
      <c r="J3002" s="276">
        <v>0</v>
      </c>
      <c r="K3002" s="276">
        <v>0</v>
      </c>
      <c r="L3002" s="276">
        <v>0</v>
      </c>
      <c r="M3002" s="276">
        <v>0</v>
      </c>
      <c r="N3002" s="276">
        <v>0</v>
      </c>
      <c r="O3002" s="276">
        <v>0</v>
      </c>
      <c r="P3002" s="276">
        <v>0</v>
      </c>
      <c r="Q3002" s="276">
        <v>0</v>
      </c>
      <c r="R3002" s="276">
        <v>0</v>
      </c>
      <c r="S3002" s="276">
        <v>0</v>
      </c>
      <c r="T3002" s="276">
        <v>0</v>
      </c>
      <c r="U3002" s="276">
        <v>0</v>
      </c>
      <c r="V3002" s="1044">
        <v>0</v>
      </c>
      <c r="W3002" s="276">
        <v>0</v>
      </c>
      <c r="X3002" s="276">
        <v>0</v>
      </c>
      <c r="Y3002" s="276">
        <v>0</v>
      </c>
      <c r="Z3002" s="276">
        <v>0</v>
      </c>
      <c r="AA3002" s="276">
        <v>0</v>
      </c>
      <c r="AB3002" s="276">
        <v>0</v>
      </c>
      <c r="AC3002" s="276">
        <v>0</v>
      </c>
      <c r="AD3002" s="448"/>
    </row>
    <row r="3003" spans="1:30" ht="20.399999999999999" customHeight="1">
      <c r="A3003" s="407"/>
      <c r="B3003" s="407"/>
      <c r="C3003" s="407"/>
      <c r="D3003" s="407"/>
      <c r="E3003" s="407"/>
      <c r="F3003" s="407"/>
      <c r="G3003" s="407"/>
      <c r="H3003" s="407"/>
      <c r="I3003" s="407"/>
      <c r="J3003" s="407"/>
      <c r="K3003" s="407"/>
      <c r="L3003" s="407"/>
      <c r="M3003" s="407"/>
      <c r="N3003" s="407"/>
      <c r="O3003" s="407"/>
      <c r="P3003" s="407"/>
      <c r="Q3003" s="407"/>
      <c r="R3003" s="407"/>
      <c r="S3003" s="407"/>
      <c r="T3003" s="407"/>
      <c r="U3003" s="407"/>
      <c r="V3003" s="407"/>
      <c r="W3003" s="407"/>
      <c r="X3003" s="407"/>
      <c r="Y3003" s="407"/>
      <c r="Z3003" s="407"/>
      <c r="AA3003" s="407"/>
      <c r="AB3003" s="407"/>
      <c r="AC3003" s="407"/>
      <c r="AD3003" s="448"/>
    </row>
    <row r="3004" spans="1:30" ht="20.399999999999999" customHeight="1">
      <c r="A3004" s="796" t="s">
        <v>2529</v>
      </c>
      <c r="B3004" s="669" t="s">
        <v>2528</v>
      </c>
      <c r="C3004" s="275">
        <v>6</v>
      </c>
      <c r="D3004" s="275">
        <v>6</v>
      </c>
      <c r="E3004" s="275">
        <v>0</v>
      </c>
      <c r="F3004" s="275">
        <v>0</v>
      </c>
      <c r="G3004" s="1041">
        <v>100</v>
      </c>
      <c r="H3004" s="275">
        <v>2</v>
      </c>
      <c r="I3004" s="275">
        <v>2</v>
      </c>
      <c r="J3004" s="275">
        <v>0</v>
      </c>
      <c r="K3004" s="275">
        <v>0</v>
      </c>
      <c r="L3004" s="275">
        <v>2</v>
      </c>
      <c r="M3004" s="275">
        <v>0</v>
      </c>
      <c r="N3004" s="275">
        <v>0</v>
      </c>
      <c r="O3004" s="275">
        <v>0</v>
      </c>
      <c r="P3004" s="275">
        <v>2</v>
      </c>
      <c r="Q3004" s="275">
        <v>0</v>
      </c>
      <c r="R3004" s="275">
        <v>0</v>
      </c>
      <c r="S3004" s="275">
        <v>0</v>
      </c>
      <c r="T3004" s="275">
        <v>0</v>
      </c>
      <c r="U3004" s="275">
        <v>0</v>
      </c>
      <c r="V3004" s="1042">
        <v>0</v>
      </c>
      <c r="W3004" s="275">
        <v>0</v>
      </c>
      <c r="X3004" s="275">
        <v>0</v>
      </c>
      <c r="Y3004" s="275">
        <v>0</v>
      </c>
      <c r="Z3004" s="275">
        <v>0</v>
      </c>
      <c r="AA3004" s="275">
        <v>0</v>
      </c>
      <c r="AB3004" s="275">
        <v>0</v>
      </c>
      <c r="AC3004" s="275">
        <v>0</v>
      </c>
      <c r="AD3004" s="448"/>
    </row>
    <row r="3005" spans="1:30" ht="20.399999999999999" customHeight="1">
      <c r="A3005" s="669"/>
      <c r="B3005" s="669" t="s">
        <v>2527</v>
      </c>
      <c r="C3005" s="797"/>
      <c r="D3005" s="797"/>
      <c r="E3005" s="797"/>
      <c r="F3005" s="797"/>
      <c r="G3005" s="797"/>
      <c r="H3005" s="797"/>
      <c r="I3005" s="797"/>
      <c r="J3005" s="797"/>
      <c r="K3005" s="797"/>
      <c r="L3005" s="797"/>
      <c r="M3005" s="797"/>
      <c r="N3005" s="797"/>
      <c r="O3005" s="797"/>
      <c r="P3005" s="797"/>
      <c r="Q3005" s="797"/>
      <c r="R3005" s="797"/>
      <c r="S3005" s="797"/>
      <c r="T3005" s="797"/>
      <c r="U3005" s="797"/>
      <c r="V3005" s="797"/>
      <c r="W3005" s="797"/>
      <c r="X3005" s="797"/>
      <c r="Y3005" s="797"/>
      <c r="Z3005" s="797"/>
      <c r="AA3005" s="797"/>
      <c r="AB3005" s="797"/>
      <c r="AC3005" s="797"/>
      <c r="AD3005" s="448"/>
    </row>
    <row r="3006" spans="1:30" ht="20.399999999999999" customHeight="1">
      <c r="A3006" s="794"/>
      <c r="B3006" s="670" t="s">
        <v>1468</v>
      </c>
      <c r="C3006" s="276">
        <v>1</v>
      </c>
      <c r="D3006" s="276">
        <v>1</v>
      </c>
      <c r="E3006" s="276">
        <v>0</v>
      </c>
      <c r="F3006" s="276">
        <v>0</v>
      </c>
      <c r="G3006" s="1043">
        <v>100</v>
      </c>
      <c r="H3006" s="276">
        <v>1</v>
      </c>
      <c r="I3006" s="276">
        <v>1</v>
      </c>
      <c r="J3006" s="276">
        <v>0</v>
      </c>
      <c r="K3006" s="276">
        <v>0</v>
      </c>
      <c r="L3006" s="276">
        <v>0</v>
      </c>
      <c r="M3006" s="276">
        <v>0</v>
      </c>
      <c r="N3006" s="276">
        <v>0</v>
      </c>
      <c r="O3006" s="276">
        <v>0</v>
      </c>
      <c r="P3006" s="276">
        <v>0</v>
      </c>
      <c r="Q3006" s="276">
        <v>0</v>
      </c>
      <c r="R3006" s="276">
        <v>0</v>
      </c>
      <c r="S3006" s="276">
        <v>0</v>
      </c>
      <c r="T3006" s="276">
        <v>0</v>
      </c>
      <c r="U3006" s="276">
        <v>0</v>
      </c>
      <c r="V3006" s="1044">
        <v>0</v>
      </c>
      <c r="W3006" s="276">
        <v>0</v>
      </c>
      <c r="X3006" s="276">
        <v>0</v>
      </c>
      <c r="Y3006" s="276">
        <v>0</v>
      </c>
      <c r="Z3006" s="276">
        <v>0</v>
      </c>
      <c r="AA3006" s="276">
        <v>0</v>
      </c>
      <c r="AB3006" s="276">
        <v>0</v>
      </c>
      <c r="AC3006" s="276">
        <v>0</v>
      </c>
      <c r="AD3006" s="448"/>
    </row>
    <row r="3007" spans="1:30" ht="20.399999999999999" customHeight="1">
      <c r="A3007" s="794"/>
      <c r="B3007" s="670" t="s">
        <v>1467</v>
      </c>
      <c r="C3007" s="276">
        <v>5</v>
      </c>
      <c r="D3007" s="276">
        <v>5</v>
      </c>
      <c r="E3007" s="276">
        <v>0</v>
      </c>
      <c r="F3007" s="276">
        <v>0</v>
      </c>
      <c r="G3007" s="1043">
        <v>100</v>
      </c>
      <c r="H3007" s="276">
        <v>1</v>
      </c>
      <c r="I3007" s="276">
        <v>1</v>
      </c>
      <c r="J3007" s="276">
        <v>0</v>
      </c>
      <c r="K3007" s="276">
        <v>0</v>
      </c>
      <c r="L3007" s="276">
        <v>2</v>
      </c>
      <c r="M3007" s="276">
        <v>0</v>
      </c>
      <c r="N3007" s="276">
        <v>0</v>
      </c>
      <c r="O3007" s="276">
        <v>0</v>
      </c>
      <c r="P3007" s="276">
        <v>2</v>
      </c>
      <c r="Q3007" s="276">
        <v>0</v>
      </c>
      <c r="R3007" s="276">
        <v>0</v>
      </c>
      <c r="S3007" s="276">
        <v>0</v>
      </c>
      <c r="T3007" s="276">
        <v>0</v>
      </c>
      <c r="U3007" s="276">
        <v>0</v>
      </c>
      <c r="V3007" s="1044">
        <v>0</v>
      </c>
      <c r="W3007" s="276">
        <v>0</v>
      </c>
      <c r="X3007" s="276">
        <v>0</v>
      </c>
      <c r="Y3007" s="276">
        <v>0</v>
      </c>
      <c r="Z3007" s="276">
        <v>0</v>
      </c>
      <c r="AA3007" s="276">
        <v>0</v>
      </c>
      <c r="AB3007" s="276">
        <v>0</v>
      </c>
      <c r="AC3007" s="276">
        <v>0</v>
      </c>
      <c r="AD3007" s="448"/>
    </row>
    <row r="3008" spans="1:30" ht="20.399999999999999" customHeight="1">
      <c r="A3008" s="794"/>
      <c r="B3008" s="670" t="s">
        <v>4104</v>
      </c>
      <c r="C3008" s="276">
        <v>0</v>
      </c>
      <c r="D3008" s="276">
        <v>0</v>
      </c>
      <c r="E3008" s="276">
        <v>0</v>
      </c>
      <c r="F3008" s="276">
        <v>0</v>
      </c>
      <c r="G3008" s="1043">
        <v>0</v>
      </c>
      <c r="H3008" s="276">
        <v>0</v>
      </c>
      <c r="I3008" s="276">
        <v>0</v>
      </c>
      <c r="J3008" s="276">
        <v>0</v>
      </c>
      <c r="K3008" s="276">
        <v>0</v>
      </c>
      <c r="L3008" s="276">
        <v>0</v>
      </c>
      <c r="M3008" s="276">
        <v>0</v>
      </c>
      <c r="N3008" s="276">
        <v>0</v>
      </c>
      <c r="O3008" s="276">
        <v>0</v>
      </c>
      <c r="P3008" s="276">
        <v>0</v>
      </c>
      <c r="Q3008" s="276">
        <v>0</v>
      </c>
      <c r="R3008" s="276">
        <v>0</v>
      </c>
      <c r="S3008" s="276">
        <v>0</v>
      </c>
      <c r="T3008" s="276">
        <v>0</v>
      </c>
      <c r="U3008" s="276">
        <v>0</v>
      </c>
      <c r="V3008" s="1044">
        <v>0</v>
      </c>
      <c r="W3008" s="276">
        <v>0</v>
      </c>
      <c r="X3008" s="276">
        <v>0</v>
      </c>
      <c r="Y3008" s="276">
        <v>0</v>
      </c>
      <c r="Z3008" s="276">
        <v>0</v>
      </c>
      <c r="AA3008" s="276">
        <v>0</v>
      </c>
      <c r="AB3008" s="276">
        <v>0</v>
      </c>
      <c r="AC3008" s="276">
        <v>0</v>
      </c>
      <c r="AD3008" s="448"/>
    </row>
    <row r="3009" spans="1:30" ht="20.399999999999999" customHeight="1">
      <c r="A3009" s="407"/>
      <c r="B3009" s="407"/>
      <c r="C3009" s="407"/>
      <c r="D3009" s="407"/>
      <c r="E3009" s="407"/>
      <c r="F3009" s="407"/>
      <c r="G3009" s="407"/>
      <c r="H3009" s="407"/>
      <c r="I3009" s="407"/>
      <c r="J3009" s="407"/>
      <c r="K3009" s="407"/>
      <c r="L3009" s="407"/>
      <c r="M3009" s="407"/>
      <c r="N3009" s="407"/>
      <c r="O3009" s="407"/>
      <c r="P3009" s="407"/>
      <c r="Q3009" s="407"/>
      <c r="R3009" s="407"/>
      <c r="S3009" s="407"/>
      <c r="T3009" s="407"/>
      <c r="U3009" s="407"/>
      <c r="V3009" s="407"/>
      <c r="W3009" s="407"/>
      <c r="X3009" s="407"/>
      <c r="Y3009" s="407"/>
      <c r="Z3009" s="407"/>
      <c r="AA3009" s="407"/>
      <c r="AB3009" s="407"/>
      <c r="AC3009" s="407"/>
      <c r="AD3009" s="448"/>
    </row>
    <row r="3010" spans="1:30" ht="20.399999999999999" customHeight="1">
      <c r="A3010" s="796" t="s">
        <v>2526</v>
      </c>
      <c r="B3010" s="669" t="s">
        <v>2525</v>
      </c>
      <c r="C3010" s="275">
        <v>30</v>
      </c>
      <c r="D3010" s="275">
        <v>30</v>
      </c>
      <c r="E3010" s="275">
        <v>0</v>
      </c>
      <c r="F3010" s="275">
        <v>0</v>
      </c>
      <c r="G3010" s="1041">
        <v>100</v>
      </c>
      <c r="H3010" s="275">
        <v>20</v>
      </c>
      <c r="I3010" s="275">
        <v>6</v>
      </c>
      <c r="J3010" s="275">
        <v>6</v>
      </c>
      <c r="K3010" s="275">
        <v>8</v>
      </c>
      <c r="L3010" s="275">
        <v>5</v>
      </c>
      <c r="M3010" s="275">
        <v>3</v>
      </c>
      <c r="N3010" s="275">
        <v>0</v>
      </c>
      <c r="O3010" s="275">
        <v>0</v>
      </c>
      <c r="P3010" s="275">
        <v>0</v>
      </c>
      <c r="Q3010" s="275">
        <v>1</v>
      </c>
      <c r="R3010" s="275">
        <v>0</v>
      </c>
      <c r="S3010" s="275">
        <v>0</v>
      </c>
      <c r="T3010" s="275">
        <v>1</v>
      </c>
      <c r="U3010" s="275">
        <v>0</v>
      </c>
      <c r="V3010" s="1042">
        <v>0</v>
      </c>
      <c r="W3010" s="275">
        <v>0</v>
      </c>
      <c r="X3010" s="275">
        <v>0</v>
      </c>
      <c r="Y3010" s="275">
        <v>0</v>
      </c>
      <c r="Z3010" s="275">
        <v>0</v>
      </c>
      <c r="AA3010" s="275">
        <v>0</v>
      </c>
      <c r="AB3010" s="275">
        <v>0</v>
      </c>
      <c r="AC3010" s="275">
        <v>0</v>
      </c>
      <c r="AD3010" s="448"/>
    </row>
    <row r="3011" spans="1:30" ht="20.399999999999999" customHeight="1">
      <c r="A3011" s="669"/>
      <c r="B3011" s="669" t="s">
        <v>2524</v>
      </c>
      <c r="C3011" s="797"/>
      <c r="D3011" s="797"/>
      <c r="E3011" s="797"/>
      <c r="F3011" s="797"/>
      <c r="G3011" s="797"/>
      <c r="H3011" s="797"/>
      <c r="I3011" s="797"/>
      <c r="J3011" s="797"/>
      <c r="K3011" s="797"/>
      <c r="L3011" s="797"/>
      <c r="M3011" s="797"/>
      <c r="N3011" s="797"/>
      <c r="O3011" s="797"/>
      <c r="P3011" s="797"/>
      <c r="Q3011" s="797"/>
      <c r="R3011" s="797"/>
      <c r="S3011" s="797"/>
      <c r="T3011" s="797"/>
      <c r="U3011" s="797"/>
      <c r="V3011" s="797"/>
      <c r="W3011" s="797"/>
      <c r="X3011" s="797"/>
      <c r="Y3011" s="797"/>
      <c r="Z3011" s="797"/>
      <c r="AA3011" s="797"/>
      <c r="AB3011" s="797"/>
      <c r="AC3011" s="797"/>
      <c r="AD3011" s="448"/>
    </row>
    <row r="3012" spans="1:30" ht="20.399999999999999" customHeight="1">
      <c r="A3012" s="794"/>
      <c r="B3012" s="670" t="s">
        <v>1468</v>
      </c>
      <c r="C3012" s="276">
        <v>18</v>
      </c>
      <c r="D3012" s="276">
        <v>18</v>
      </c>
      <c r="E3012" s="276">
        <v>0</v>
      </c>
      <c r="F3012" s="276">
        <v>0</v>
      </c>
      <c r="G3012" s="1043">
        <v>100</v>
      </c>
      <c r="H3012" s="276">
        <v>14</v>
      </c>
      <c r="I3012" s="276">
        <v>6</v>
      </c>
      <c r="J3012" s="276">
        <v>2</v>
      </c>
      <c r="K3012" s="276">
        <v>6</v>
      </c>
      <c r="L3012" s="276">
        <v>1</v>
      </c>
      <c r="M3012" s="276">
        <v>1</v>
      </c>
      <c r="N3012" s="276">
        <v>0</v>
      </c>
      <c r="O3012" s="276">
        <v>0</v>
      </c>
      <c r="P3012" s="276">
        <v>0</v>
      </c>
      <c r="Q3012" s="276">
        <v>1</v>
      </c>
      <c r="R3012" s="276">
        <v>0</v>
      </c>
      <c r="S3012" s="276">
        <v>0</v>
      </c>
      <c r="T3012" s="276">
        <v>1</v>
      </c>
      <c r="U3012" s="276">
        <v>0</v>
      </c>
      <c r="V3012" s="1044">
        <v>0</v>
      </c>
      <c r="W3012" s="276">
        <v>0</v>
      </c>
      <c r="X3012" s="276">
        <v>0</v>
      </c>
      <c r="Y3012" s="276">
        <v>0</v>
      </c>
      <c r="Z3012" s="276">
        <v>0</v>
      </c>
      <c r="AA3012" s="276">
        <v>0</v>
      </c>
      <c r="AB3012" s="276">
        <v>0</v>
      </c>
      <c r="AC3012" s="276">
        <v>0</v>
      </c>
      <c r="AD3012" s="448"/>
    </row>
    <row r="3013" spans="1:30" ht="20.399999999999999" customHeight="1">
      <c r="A3013" s="794"/>
      <c r="B3013" s="670" t="s">
        <v>1467</v>
      </c>
      <c r="C3013" s="276">
        <v>12</v>
      </c>
      <c r="D3013" s="276">
        <v>12</v>
      </c>
      <c r="E3013" s="276">
        <v>0</v>
      </c>
      <c r="F3013" s="276">
        <v>0</v>
      </c>
      <c r="G3013" s="1043">
        <v>100</v>
      </c>
      <c r="H3013" s="276">
        <v>6</v>
      </c>
      <c r="I3013" s="276">
        <v>0</v>
      </c>
      <c r="J3013" s="276">
        <v>4</v>
      </c>
      <c r="K3013" s="276">
        <v>2</v>
      </c>
      <c r="L3013" s="276">
        <v>4</v>
      </c>
      <c r="M3013" s="276">
        <v>2</v>
      </c>
      <c r="N3013" s="276">
        <v>0</v>
      </c>
      <c r="O3013" s="276">
        <v>0</v>
      </c>
      <c r="P3013" s="276">
        <v>0</v>
      </c>
      <c r="Q3013" s="276">
        <v>0</v>
      </c>
      <c r="R3013" s="276">
        <v>0</v>
      </c>
      <c r="S3013" s="276">
        <v>0</v>
      </c>
      <c r="T3013" s="276">
        <v>0</v>
      </c>
      <c r="U3013" s="276">
        <v>0</v>
      </c>
      <c r="V3013" s="1044">
        <v>0</v>
      </c>
      <c r="W3013" s="276">
        <v>0</v>
      </c>
      <c r="X3013" s="276">
        <v>0</v>
      </c>
      <c r="Y3013" s="276">
        <v>0</v>
      </c>
      <c r="Z3013" s="276">
        <v>0</v>
      </c>
      <c r="AA3013" s="276">
        <v>0</v>
      </c>
      <c r="AB3013" s="276">
        <v>0</v>
      </c>
      <c r="AC3013" s="276">
        <v>0</v>
      </c>
      <c r="AD3013" s="448"/>
    </row>
    <row r="3014" spans="1:30" ht="20.399999999999999" customHeight="1">
      <c r="A3014" s="794"/>
      <c r="B3014" s="670" t="s">
        <v>4104</v>
      </c>
      <c r="C3014" s="276">
        <v>0</v>
      </c>
      <c r="D3014" s="276">
        <v>0</v>
      </c>
      <c r="E3014" s="276">
        <v>0</v>
      </c>
      <c r="F3014" s="276">
        <v>0</v>
      </c>
      <c r="G3014" s="1043">
        <v>0</v>
      </c>
      <c r="H3014" s="276">
        <v>0</v>
      </c>
      <c r="I3014" s="276">
        <v>0</v>
      </c>
      <c r="J3014" s="276">
        <v>0</v>
      </c>
      <c r="K3014" s="276">
        <v>0</v>
      </c>
      <c r="L3014" s="276">
        <v>0</v>
      </c>
      <c r="M3014" s="276">
        <v>0</v>
      </c>
      <c r="N3014" s="276">
        <v>0</v>
      </c>
      <c r="O3014" s="276">
        <v>0</v>
      </c>
      <c r="P3014" s="276">
        <v>0</v>
      </c>
      <c r="Q3014" s="276">
        <v>0</v>
      </c>
      <c r="R3014" s="276">
        <v>0</v>
      </c>
      <c r="S3014" s="276">
        <v>0</v>
      </c>
      <c r="T3014" s="276">
        <v>0</v>
      </c>
      <c r="U3014" s="276">
        <v>0</v>
      </c>
      <c r="V3014" s="1044">
        <v>0</v>
      </c>
      <c r="W3014" s="276">
        <v>0</v>
      </c>
      <c r="X3014" s="276">
        <v>0</v>
      </c>
      <c r="Y3014" s="276">
        <v>0</v>
      </c>
      <c r="Z3014" s="276">
        <v>0</v>
      </c>
      <c r="AA3014" s="276">
        <v>0</v>
      </c>
      <c r="AB3014" s="276">
        <v>0</v>
      </c>
      <c r="AC3014" s="276">
        <v>0</v>
      </c>
      <c r="AD3014" s="448"/>
    </row>
    <row r="3015" spans="1:30" ht="20.399999999999999" customHeight="1">
      <c r="A3015" s="407"/>
      <c r="B3015" s="407"/>
      <c r="C3015" s="407"/>
      <c r="D3015" s="407"/>
      <c r="E3015" s="407"/>
      <c r="F3015" s="407"/>
      <c r="G3015" s="407"/>
      <c r="H3015" s="407"/>
      <c r="I3015" s="407"/>
      <c r="J3015" s="407"/>
      <c r="K3015" s="407"/>
      <c r="L3015" s="407"/>
      <c r="M3015" s="407"/>
      <c r="N3015" s="407"/>
      <c r="O3015" s="407"/>
      <c r="P3015" s="407"/>
      <c r="Q3015" s="407"/>
      <c r="R3015" s="407"/>
      <c r="S3015" s="407"/>
      <c r="T3015" s="407"/>
      <c r="U3015" s="407"/>
      <c r="V3015" s="407"/>
      <c r="W3015" s="407"/>
      <c r="X3015" s="407"/>
      <c r="Y3015" s="407"/>
      <c r="Z3015" s="407"/>
      <c r="AA3015" s="407"/>
      <c r="AB3015" s="407"/>
      <c r="AC3015" s="407"/>
      <c r="AD3015" s="448"/>
    </row>
    <row r="3016" spans="1:30" ht="20.399999999999999" customHeight="1">
      <c r="A3016" s="796" t="s">
        <v>2523</v>
      </c>
      <c r="B3016" s="669" t="s">
        <v>2522</v>
      </c>
      <c r="C3016" s="275">
        <v>34</v>
      </c>
      <c r="D3016" s="275">
        <v>34</v>
      </c>
      <c r="E3016" s="275">
        <v>0</v>
      </c>
      <c r="F3016" s="275">
        <v>0</v>
      </c>
      <c r="G3016" s="1041">
        <v>100</v>
      </c>
      <c r="H3016" s="275">
        <v>18</v>
      </c>
      <c r="I3016" s="275">
        <v>4</v>
      </c>
      <c r="J3016" s="275">
        <v>3</v>
      </c>
      <c r="K3016" s="275">
        <v>11</v>
      </c>
      <c r="L3016" s="275">
        <v>5</v>
      </c>
      <c r="M3016" s="275">
        <v>0</v>
      </c>
      <c r="N3016" s="275">
        <v>0</v>
      </c>
      <c r="O3016" s="275">
        <v>0</v>
      </c>
      <c r="P3016" s="275">
        <v>1</v>
      </c>
      <c r="Q3016" s="275">
        <v>0</v>
      </c>
      <c r="R3016" s="275">
        <v>0</v>
      </c>
      <c r="S3016" s="275">
        <v>0</v>
      </c>
      <c r="T3016" s="275">
        <v>1</v>
      </c>
      <c r="U3016" s="275">
        <v>2</v>
      </c>
      <c r="V3016" s="1042">
        <v>4</v>
      </c>
      <c r="W3016" s="275">
        <v>0</v>
      </c>
      <c r="X3016" s="275">
        <v>1</v>
      </c>
      <c r="Y3016" s="275">
        <v>0</v>
      </c>
      <c r="Z3016" s="275">
        <v>0</v>
      </c>
      <c r="AA3016" s="275">
        <v>2</v>
      </c>
      <c r="AB3016" s="275">
        <v>0</v>
      </c>
      <c r="AC3016" s="275">
        <v>0</v>
      </c>
      <c r="AD3016" s="448"/>
    </row>
    <row r="3017" spans="1:30" ht="20.399999999999999" customHeight="1">
      <c r="A3017" s="669"/>
      <c r="B3017" s="669" t="s">
        <v>2134</v>
      </c>
      <c r="C3017" s="797"/>
      <c r="D3017" s="797"/>
      <c r="E3017" s="797"/>
      <c r="F3017" s="797"/>
      <c r="G3017" s="797"/>
      <c r="H3017" s="797"/>
      <c r="I3017" s="797"/>
      <c r="J3017" s="797"/>
      <c r="K3017" s="797"/>
      <c r="L3017" s="797"/>
      <c r="M3017" s="797"/>
      <c r="N3017" s="797"/>
      <c r="O3017" s="797"/>
      <c r="P3017" s="797"/>
      <c r="Q3017" s="797"/>
      <c r="R3017" s="797"/>
      <c r="S3017" s="797"/>
      <c r="T3017" s="797"/>
      <c r="U3017" s="797"/>
      <c r="V3017" s="797"/>
      <c r="W3017" s="797"/>
      <c r="X3017" s="797"/>
      <c r="Y3017" s="797"/>
      <c r="Z3017" s="797"/>
      <c r="AA3017" s="797"/>
      <c r="AB3017" s="797"/>
      <c r="AC3017" s="797"/>
      <c r="AD3017" s="448"/>
    </row>
    <row r="3018" spans="1:30" ht="20.399999999999999" customHeight="1">
      <c r="A3018" s="794"/>
      <c r="B3018" s="670" t="s">
        <v>1468</v>
      </c>
      <c r="C3018" s="276">
        <v>16</v>
      </c>
      <c r="D3018" s="276">
        <v>16</v>
      </c>
      <c r="E3018" s="276">
        <v>0</v>
      </c>
      <c r="F3018" s="276">
        <v>0</v>
      </c>
      <c r="G3018" s="1043">
        <v>100</v>
      </c>
      <c r="H3018" s="276">
        <v>12</v>
      </c>
      <c r="I3018" s="276">
        <v>3</v>
      </c>
      <c r="J3018" s="276">
        <v>2</v>
      </c>
      <c r="K3018" s="276">
        <v>7</v>
      </c>
      <c r="L3018" s="276">
        <v>2</v>
      </c>
      <c r="M3018" s="276">
        <v>0</v>
      </c>
      <c r="N3018" s="276">
        <v>0</v>
      </c>
      <c r="O3018" s="276">
        <v>0</v>
      </c>
      <c r="P3018" s="276">
        <v>1</v>
      </c>
      <c r="Q3018" s="276">
        <v>0</v>
      </c>
      <c r="R3018" s="276">
        <v>0</v>
      </c>
      <c r="S3018" s="276">
        <v>0</v>
      </c>
      <c r="T3018" s="276">
        <v>0</v>
      </c>
      <c r="U3018" s="276">
        <v>0</v>
      </c>
      <c r="V3018" s="1044">
        <v>1</v>
      </c>
      <c r="W3018" s="276">
        <v>0</v>
      </c>
      <c r="X3018" s="276">
        <v>0</v>
      </c>
      <c r="Y3018" s="276">
        <v>0</v>
      </c>
      <c r="Z3018" s="276">
        <v>0</v>
      </c>
      <c r="AA3018" s="276">
        <v>0</v>
      </c>
      <c r="AB3018" s="276">
        <v>0</v>
      </c>
      <c r="AC3018" s="276">
        <v>0</v>
      </c>
      <c r="AD3018" s="448"/>
    </row>
    <row r="3019" spans="1:30" ht="20.399999999999999" customHeight="1">
      <c r="A3019" s="794"/>
      <c r="B3019" s="670" t="s">
        <v>1467</v>
      </c>
      <c r="C3019" s="276">
        <v>18</v>
      </c>
      <c r="D3019" s="276">
        <v>18</v>
      </c>
      <c r="E3019" s="276">
        <v>0</v>
      </c>
      <c r="F3019" s="276">
        <v>0</v>
      </c>
      <c r="G3019" s="1043">
        <v>100</v>
      </c>
      <c r="H3019" s="276">
        <v>6</v>
      </c>
      <c r="I3019" s="276">
        <v>1</v>
      </c>
      <c r="J3019" s="276">
        <v>1</v>
      </c>
      <c r="K3019" s="276">
        <v>4</v>
      </c>
      <c r="L3019" s="276">
        <v>3</v>
      </c>
      <c r="M3019" s="276">
        <v>0</v>
      </c>
      <c r="N3019" s="276">
        <v>0</v>
      </c>
      <c r="O3019" s="276">
        <v>0</v>
      </c>
      <c r="P3019" s="276">
        <v>0</v>
      </c>
      <c r="Q3019" s="276">
        <v>0</v>
      </c>
      <c r="R3019" s="276">
        <v>0</v>
      </c>
      <c r="S3019" s="276">
        <v>0</v>
      </c>
      <c r="T3019" s="276">
        <v>1</v>
      </c>
      <c r="U3019" s="276">
        <v>2</v>
      </c>
      <c r="V3019" s="1044">
        <v>3</v>
      </c>
      <c r="W3019" s="276">
        <v>0</v>
      </c>
      <c r="X3019" s="276">
        <v>1</v>
      </c>
      <c r="Y3019" s="276">
        <v>0</v>
      </c>
      <c r="Z3019" s="276">
        <v>0</v>
      </c>
      <c r="AA3019" s="276">
        <v>2</v>
      </c>
      <c r="AB3019" s="276">
        <v>0</v>
      </c>
      <c r="AC3019" s="276">
        <v>0</v>
      </c>
      <c r="AD3019" s="448"/>
    </row>
    <row r="3020" spans="1:30" ht="20.399999999999999" customHeight="1">
      <c r="A3020" s="794"/>
      <c r="B3020" s="670" t="s">
        <v>4104</v>
      </c>
      <c r="C3020" s="276">
        <v>0</v>
      </c>
      <c r="D3020" s="276">
        <v>0</v>
      </c>
      <c r="E3020" s="276">
        <v>0</v>
      </c>
      <c r="F3020" s="276">
        <v>0</v>
      </c>
      <c r="G3020" s="1043">
        <v>0</v>
      </c>
      <c r="H3020" s="276">
        <v>0</v>
      </c>
      <c r="I3020" s="276">
        <v>0</v>
      </c>
      <c r="J3020" s="276">
        <v>0</v>
      </c>
      <c r="K3020" s="276">
        <v>0</v>
      </c>
      <c r="L3020" s="276">
        <v>0</v>
      </c>
      <c r="M3020" s="276">
        <v>0</v>
      </c>
      <c r="N3020" s="276">
        <v>0</v>
      </c>
      <c r="O3020" s="276">
        <v>0</v>
      </c>
      <c r="P3020" s="276">
        <v>0</v>
      </c>
      <c r="Q3020" s="276">
        <v>0</v>
      </c>
      <c r="R3020" s="276">
        <v>0</v>
      </c>
      <c r="S3020" s="276">
        <v>0</v>
      </c>
      <c r="T3020" s="276">
        <v>0</v>
      </c>
      <c r="U3020" s="276">
        <v>0</v>
      </c>
      <c r="V3020" s="1044">
        <v>0</v>
      </c>
      <c r="W3020" s="276">
        <v>0</v>
      </c>
      <c r="X3020" s="276">
        <v>0</v>
      </c>
      <c r="Y3020" s="276">
        <v>0</v>
      </c>
      <c r="Z3020" s="276">
        <v>0</v>
      </c>
      <c r="AA3020" s="276">
        <v>0</v>
      </c>
      <c r="AB3020" s="276">
        <v>0</v>
      </c>
      <c r="AC3020" s="276">
        <v>0</v>
      </c>
      <c r="AD3020" s="448"/>
    </row>
    <row r="3021" spans="1:30" ht="20.399999999999999" customHeight="1">
      <c r="A3021" s="407"/>
      <c r="B3021" s="407"/>
      <c r="C3021" s="407"/>
      <c r="D3021" s="407"/>
      <c r="E3021" s="407"/>
      <c r="F3021" s="407"/>
      <c r="G3021" s="407"/>
      <c r="H3021" s="407"/>
      <c r="I3021" s="407"/>
      <c r="J3021" s="407"/>
      <c r="K3021" s="407"/>
      <c r="L3021" s="407"/>
      <c r="M3021" s="407"/>
      <c r="N3021" s="407"/>
      <c r="O3021" s="407"/>
      <c r="P3021" s="407"/>
      <c r="Q3021" s="407"/>
      <c r="R3021" s="407"/>
      <c r="S3021" s="407"/>
      <c r="T3021" s="407"/>
      <c r="U3021" s="407"/>
      <c r="V3021" s="407"/>
      <c r="W3021" s="407"/>
      <c r="X3021" s="407"/>
      <c r="Y3021" s="407"/>
      <c r="Z3021" s="407"/>
      <c r="AA3021" s="407"/>
      <c r="AB3021" s="407"/>
      <c r="AC3021" s="407"/>
      <c r="AD3021" s="448"/>
    </row>
    <row r="3022" spans="1:30" ht="20.399999999999999" customHeight="1">
      <c r="A3022" s="796" t="s">
        <v>2521</v>
      </c>
      <c r="B3022" s="669" t="s">
        <v>2520</v>
      </c>
      <c r="C3022" s="275">
        <v>7</v>
      </c>
      <c r="D3022" s="275">
        <v>7</v>
      </c>
      <c r="E3022" s="275">
        <v>0</v>
      </c>
      <c r="F3022" s="275">
        <v>0</v>
      </c>
      <c r="G3022" s="1041">
        <v>100</v>
      </c>
      <c r="H3022" s="275">
        <v>6</v>
      </c>
      <c r="I3022" s="275">
        <v>0</v>
      </c>
      <c r="J3022" s="275">
        <v>2</v>
      </c>
      <c r="K3022" s="275">
        <v>4</v>
      </c>
      <c r="L3022" s="275">
        <v>0</v>
      </c>
      <c r="M3022" s="275">
        <v>0</v>
      </c>
      <c r="N3022" s="275">
        <v>1</v>
      </c>
      <c r="O3022" s="275">
        <v>0</v>
      </c>
      <c r="P3022" s="275">
        <v>0</v>
      </c>
      <c r="Q3022" s="275">
        <v>0</v>
      </c>
      <c r="R3022" s="275">
        <v>0</v>
      </c>
      <c r="S3022" s="275">
        <v>0</v>
      </c>
      <c r="T3022" s="275">
        <v>0</v>
      </c>
      <c r="U3022" s="275">
        <v>0</v>
      </c>
      <c r="V3022" s="1042">
        <v>0</v>
      </c>
      <c r="W3022" s="275">
        <v>0</v>
      </c>
      <c r="X3022" s="275">
        <v>0</v>
      </c>
      <c r="Y3022" s="275">
        <v>0</v>
      </c>
      <c r="Z3022" s="275">
        <v>0</v>
      </c>
      <c r="AA3022" s="275">
        <v>0</v>
      </c>
      <c r="AB3022" s="275">
        <v>0</v>
      </c>
      <c r="AC3022" s="275">
        <v>0</v>
      </c>
      <c r="AD3022" s="448"/>
    </row>
    <row r="3023" spans="1:30" ht="20.399999999999999" customHeight="1">
      <c r="A3023" s="669"/>
      <c r="B3023" s="669" t="s">
        <v>2519</v>
      </c>
      <c r="C3023" s="797"/>
      <c r="D3023" s="797"/>
      <c r="E3023" s="797"/>
      <c r="F3023" s="797"/>
      <c r="G3023" s="797"/>
      <c r="H3023" s="797"/>
      <c r="I3023" s="797"/>
      <c r="J3023" s="797"/>
      <c r="K3023" s="797"/>
      <c r="L3023" s="797"/>
      <c r="M3023" s="797"/>
      <c r="N3023" s="797"/>
      <c r="O3023" s="797"/>
      <c r="P3023" s="797"/>
      <c r="Q3023" s="797"/>
      <c r="R3023" s="797"/>
      <c r="S3023" s="797"/>
      <c r="T3023" s="797"/>
      <c r="U3023" s="797"/>
      <c r="V3023" s="797"/>
      <c r="W3023" s="797"/>
      <c r="X3023" s="797"/>
      <c r="Y3023" s="797"/>
      <c r="Z3023" s="797"/>
      <c r="AA3023" s="797"/>
      <c r="AB3023" s="797"/>
      <c r="AC3023" s="797"/>
      <c r="AD3023" s="448"/>
    </row>
    <row r="3024" spans="1:30" ht="20.399999999999999" customHeight="1">
      <c r="A3024" s="794"/>
      <c r="B3024" s="670" t="s">
        <v>1468</v>
      </c>
      <c r="C3024" s="276">
        <v>2</v>
      </c>
      <c r="D3024" s="276">
        <v>2</v>
      </c>
      <c r="E3024" s="276">
        <v>0</v>
      </c>
      <c r="F3024" s="276">
        <v>0</v>
      </c>
      <c r="G3024" s="1043">
        <v>100</v>
      </c>
      <c r="H3024" s="276">
        <v>2</v>
      </c>
      <c r="I3024" s="276">
        <v>0</v>
      </c>
      <c r="J3024" s="276">
        <v>0</v>
      </c>
      <c r="K3024" s="276">
        <v>2</v>
      </c>
      <c r="L3024" s="276">
        <v>0</v>
      </c>
      <c r="M3024" s="276">
        <v>0</v>
      </c>
      <c r="N3024" s="276">
        <v>0</v>
      </c>
      <c r="O3024" s="276">
        <v>0</v>
      </c>
      <c r="P3024" s="276">
        <v>0</v>
      </c>
      <c r="Q3024" s="276">
        <v>0</v>
      </c>
      <c r="R3024" s="276">
        <v>0</v>
      </c>
      <c r="S3024" s="276">
        <v>0</v>
      </c>
      <c r="T3024" s="276">
        <v>0</v>
      </c>
      <c r="U3024" s="276">
        <v>0</v>
      </c>
      <c r="V3024" s="1044">
        <v>0</v>
      </c>
      <c r="W3024" s="276">
        <v>0</v>
      </c>
      <c r="X3024" s="276">
        <v>0</v>
      </c>
      <c r="Y3024" s="276">
        <v>0</v>
      </c>
      <c r="Z3024" s="276">
        <v>0</v>
      </c>
      <c r="AA3024" s="276">
        <v>0</v>
      </c>
      <c r="AB3024" s="276">
        <v>0</v>
      </c>
      <c r="AC3024" s="276">
        <v>0</v>
      </c>
      <c r="AD3024" s="448"/>
    </row>
    <row r="3025" spans="1:30" ht="20.399999999999999" customHeight="1">
      <c r="A3025" s="794"/>
      <c r="B3025" s="670" t="s">
        <v>1467</v>
      </c>
      <c r="C3025" s="276">
        <v>5</v>
      </c>
      <c r="D3025" s="276">
        <v>5</v>
      </c>
      <c r="E3025" s="276">
        <v>0</v>
      </c>
      <c r="F3025" s="276">
        <v>0</v>
      </c>
      <c r="G3025" s="1043">
        <v>100</v>
      </c>
      <c r="H3025" s="276">
        <v>4</v>
      </c>
      <c r="I3025" s="276">
        <v>0</v>
      </c>
      <c r="J3025" s="276">
        <v>2</v>
      </c>
      <c r="K3025" s="276">
        <v>2</v>
      </c>
      <c r="L3025" s="276">
        <v>0</v>
      </c>
      <c r="M3025" s="276">
        <v>0</v>
      </c>
      <c r="N3025" s="276">
        <v>1</v>
      </c>
      <c r="O3025" s="276">
        <v>0</v>
      </c>
      <c r="P3025" s="276">
        <v>0</v>
      </c>
      <c r="Q3025" s="276">
        <v>0</v>
      </c>
      <c r="R3025" s="276">
        <v>0</v>
      </c>
      <c r="S3025" s="276">
        <v>0</v>
      </c>
      <c r="T3025" s="276">
        <v>0</v>
      </c>
      <c r="U3025" s="276">
        <v>0</v>
      </c>
      <c r="V3025" s="1044">
        <v>0</v>
      </c>
      <c r="W3025" s="276">
        <v>0</v>
      </c>
      <c r="X3025" s="276">
        <v>0</v>
      </c>
      <c r="Y3025" s="276">
        <v>0</v>
      </c>
      <c r="Z3025" s="276">
        <v>0</v>
      </c>
      <c r="AA3025" s="276">
        <v>0</v>
      </c>
      <c r="AB3025" s="276">
        <v>0</v>
      </c>
      <c r="AC3025" s="276">
        <v>0</v>
      </c>
      <c r="AD3025" s="448"/>
    </row>
    <row r="3026" spans="1:30" ht="20.399999999999999" customHeight="1">
      <c r="A3026" s="794"/>
      <c r="B3026" s="670" t="s">
        <v>4104</v>
      </c>
      <c r="C3026" s="276">
        <v>0</v>
      </c>
      <c r="D3026" s="276">
        <v>0</v>
      </c>
      <c r="E3026" s="276">
        <v>0</v>
      </c>
      <c r="F3026" s="276">
        <v>0</v>
      </c>
      <c r="G3026" s="1043">
        <v>0</v>
      </c>
      <c r="H3026" s="276">
        <v>0</v>
      </c>
      <c r="I3026" s="276">
        <v>0</v>
      </c>
      <c r="J3026" s="276">
        <v>0</v>
      </c>
      <c r="K3026" s="276">
        <v>0</v>
      </c>
      <c r="L3026" s="276">
        <v>0</v>
      </c>
      <c r="M3026" s="276">
        <v>0</v>
      </c>
      <c r="N3026" s="276">
        <v>0</v>
      </c>
      <c r="O3026" s="276">
        <v>0</v>
      </c>
      <c r="P3026" s="276">
        <v>0</v>
      </c>
      <c r="Q3026" s="276">
        <v>0</v>
      </c>
      <c r="R3026" s="276">
        <v>0</v>
      </c>
      <c r="S3026" s="276">
        <v>0</v>
      </c>
      <c r="T3026" s="276">
        <v>0</v>
      </c>
      <c r="U3026" s="276">
        <v>0</v>
      </c>
      <c r="V3026" s="1044">
        <v>0</v>
      </c>
      <c r="W3026" s="276">
        <v>0</v>
      </c>
      <c r="X3026" s="276">
        <v>0</v>
      </c>
      <c r="Y3026" s="276">
        <v>0</v>
      </c>
      <c r="Z3026" s="276">
        <v>0</v>
      </c>
      <c r="AA3026" s="276">
        <v>0</v>
      </c>
      <c r="AB3026" s="276">
        <v>0</v>
      </c>
      <c r="AC3026" s="276">
        <v>0</v>
      </c>
      <c r="AD3026" s="448"/>
    </row>
    <row r="3027" spans="1:30" ht="20.399999999999999" customHeight="1">
      <c r="A3027" s="407"/>
      <c r="B3027" s="407"/>
      <c r="C3027" s="407"/>
      <c r="D3027" s="407"/>
      <c r="E3027" s="407"/>
      <c r="F3027" s="407"/>
      <c r="G3027" s="407"/>
      <c r="H3027" s="407"/>
      <c r="I3027" s="407"/>
      <c r="J3027" s="407"/>
      <c r="K3027" s="407"/>
      <c r="L3027" s="407"/>
      <c r="M3027" s="407"/>
      <c r="N3027" s="407"/>
      <c r="O3027" s="407"/>
      <c r="P3027" s="407"/>
      <c r="Q3027" s="407"/>
      <c r="R3027" s="407"/>
      <c r="S3027" s="407"/>
      <c r="T3027" s="407"/>
      <c r="U3027" s="407"/>
      <c r="V3027" s="407"/>
      <c r="W3027" s="407"/>
      <c r="X3027" s="407"/>
      <c r="Y3027" s="407"/>
      <c r="Z3027" s="407"/>
      <c r="AA3027" s="407"/>
      <c r="AB3027" s="407"/>
      <c r="AC3027" s="407"/>
      <c r="AD3027" s="448"/>
    </row>
    <row r="3028" spans="1:30" ht="20.399999999999999" customHeight="1">
      <c r="A3028" s="796" t="s">
        <v>2518</v>
      </c>
      <c r="B3028" s="669" t="s">
        <v>2517</v>
      </c>
      <c r="C3028" s="275">
        <v>16</v>
      </c>
      <c r="D3028" s="275">
        <v>16</v>
      </c>
      <c r="E3028" s="275">
        <v>0</v>
      </c>
      <c r="F3028" s="275">
        <v>0</v>
      </c>
      <c r="G3028" s="1041">
        <v>100</v>
      </c>
      <c r="H3028" s="275">
        <v>14</v>
      </c>
      <c r="I3028" s="275">
        <v>4</v>
      </c>
      <c r="J3028" s="275">
        <v>4</v>
      </c>
      <c r="K3028" s="275">
        <v>6</v>
      </c>
      <c r="L3028" s="275">
        <v>0</v>
      </c>
      <c r="M3028" s="275">
        <v>1</v>
      </c>
      <c r="N3028" s="275">
        <v>1</v>
      </c>
      <c r="O3028" s="275">
        <v>0</v>
      </c>
      <c r="P3028" s="275">
        <v>0</v>
      </c>
      <c r="Q3028" s="275">
        <v>0</v>
      </c>
      <c r="R3028" s="275">
        <v>0</v>
      </c>
      <c r="S3028" s="275">
        <v>0</v>
      </c>
      <c r="T3028" s="275">
        <v>0</v>
      </c>
      <c r="U3028" s="275">
        <v>0</v>
      </c>
      <c r="V3028" s="1042">
        <v>0</v>
      </c>
      <c r="W3028" s="275">
        <v>0</v>
      </c>
      <c r="X3028" s="275">
        <v>0</v>
      </c>
      <c r="Y3028" s="275">
        <v>0</v>
      </c>
      <c r="Z3028" s="275">
        <v>0</v>
      </c>
      <c r="AA3028" s="275">
        <v>0</v>
      </c>
      <c r="AB3028" s="275">
        <v>0</v>
      </c>
      <c r="AC3028" s="275">
        <v>0</v>
      </c>
      <c r="AD3028" s="448"/>
    </row>
    <row r="3029" spans="1:30" ht="20.399999999999999" customHeight="1">
      <c r="A3029" s="669"/>
      <c r="B3029" s="669" t="s">
        <v>2516</v>
      </c>
      <c r="C3029" s="797"/>
      <c r="D3029" s="797"/>
      <c r="E3029" s="797"/>
      <c r="F3029" s="797"/>
      <c r="G3029" s="797"/>
      <c r="H3029" s="797"/>
      <c r="I3029" s="797"/>
      <c r="J3029" s="797"/>
      <c r="K3029" s="797"/>
      <c r="L3029" s="797"/>
      <c r="M3029" s="797"/>
      <c r="N3029" s="797"/>
      <c r="O3029" s="797"/>
      <c r="P3029" s="797"/>
      <c r="Q3029" s="797"/>
      <c r="R3029" s="797"/>
      <c r="S3029" s="797"/>
      <c r="T3029" s="797"/>
      <c r="U3029" s="797"/>
      <c r="V3029" s="797"/>
      <c r="W3029" s="797"/>
      <c r="X3029" s="797"/>
      <c r="Y3029" s="797"/>
      <c r="Z3029" s="797"/>
      <c r="AA3029" s="797"/>
      <c r="AB3029" s="797"/>
      <c r="AC3029" s="797"/>
      <c r="AD3029" s="448"/>
    </row>
    <row r="3030" spans="1:30" ht="20.399999999999999" customHeight="1">
      <c r="A3030" s="794"/>
      <c r="B3030" s="670" t="s">
        <v>1468</v>
      </c>
      <c r="C3030" s="276">
        <v>8</v>
      </c>
      <c r="D3030" s="276">
        <v>8</v>
      </c>
      <c r="E3030" s="276">
        <v>0</v>
      </c>
      <c r="F3030" s="276">
        <v>0</v>
      </c>
      <c r="G3030" s="1043">
        <v>100</v>
      </c>
      <c r="H3030" s="276">
        <v>7</v>
      </c>
      <c r="I3030" s="276">
        <v>1</v>
      </c>
      <c r="J3030" s="276">
        <v>3</v>
      </c>
      <c r="K3030" s="276">
        <v>3</v>
      </c>
      <c r="L3030" s="276">
        <v>0</v>
      </c>
      <c r="M3030" s="276">
        <v>0</v>
      </c>
      <c r="N3030" s="276">
        <v>1</v>
      </c>
      <c r="O3030" s="276">
        <v>0</v>
      </c>
      <c r="P3030" s="276">
        <v>0</v>
      </c>
      <c r="Q3030" s="276">
        <v>0</v>
      </c>
      <c r="R3030" s="276">
        <v>0</v>
      </c>
      <c r="S3030" s="276">
        <v>0</v>
      </c>
      <c r="T3030" s="276">
        <v>0</v>
      </c>
      <c r="U3030" s="276">
        <v>0</v>
      </c>
      <c r="V3030" s="1044">
        <v>0</v>
      </c>
      <c r="W3030" s="276">
        <v>0</v>
      </c>
      <c r="X3030" s="276">
        <v>0</v>
      </c>
      <c r="Y3030" s="276">
        <v>0</v>
      </c>
      <c r="Z3030" s="276">
        <v>0</v>
      </c>
      <c r="AA3030" s="276">
        <v>0</v>
      </c>
      <c r="AB3030" s="276">
        <v>0</v>
      </c>
      <c r="AC3030" s="276">
        <v>0</v>
      </c>
      <c r="AD3030" s="448"/>
    </row>
    <row r="3031" spans="1:30" ht="20.399999999999999" customHeight="1">
      <c r="A3031" s="794"/>
      <c r="B3031" s="670" t="s">
        <v>1467</v>
      </c>
      <c r="C3031" s="276">
        <v>8</v>
      </c>
      <c r="D3031" s="276">
        <v>8</v>
      </c>
      <c r="E3031" s="276">
        <v>0</v>
      </c>
      <c r="F3031" s="276">
        <v>0</v>
      </c>
      <c r="G3031" s="1043">
        <v>100</v>
      </c>
      <c r="H3031" s="276">
        <v>7</v>
      </c>
      <c r="I3031" s="276">
        <v>3</v>
      </c>
      <c r="J3031" s="276">
        <v>1</v>
      </c>
      <c r="K3031" s="276">
        <v>3</v>
      </c>
      <c r="L3031" s="276">
        <v>0</v>
      </c>
      <c r="M3031" s="276">
        <v>1</v>
      </c>
      <c r="N3031" s="276">
        <v>0</v>
      </c>
      <c r="O3031" s="276">
        <v>0</v>
      </c>
      <c r="P3031" s="276">
        <v>0</v>
      </c>
      <c r="Q3031" s="276">
        <v>0</v>
      </c>
      <c r="R3031" s="276">
        <v>0</v>
      </c>
      <c r="S3031" s="276">
        <v>0</v>
      </c>
      <c r="T3031" s="276">
        <v>0</v>
      </c>
      <c r="U3031" s="276">
        <v>0</v>
      </c>
      <c r="V3031" s="1044">
        <v>0</v>
      </c>
      <c r="W3031" s="276">
        <v>0</v>
      </c>
      <c r="X3031" s="276">
        <v>0</v>
      </c>
      <c r="Y3031" s="276">
        <v>0</v>
      </c>
      <c r="Z3031" s="276">
        <v>0</v>
      </c>
      <c r="AA3031" s="276">
        <v>0</v>
      </c>
      <c r="AB3031" s="276">
        <v>0</v>
      </c>
      <c r="AC3031" s="276">
        <v>0</v>
      </c>
      <c r="AD3031" s="448"/>
    </row>
    <row r="3032" spans="1:30" ht="20.399999999999999" customHeight="1">
      <c r="A3032" s="794"/>
      <c r="B3032" s="670" t="s">
        <v>4104</v>
      </c>
      <c r="C3032" s="276">
        <v>0</v>
      </c>
      <c r="D3032" s="276">
        <v>0</v>
      </c>
      <c r="E3032" s="276">
        <v>0</v>
      </c>
      <c r="F3032" s="276">
        <v>0</v>
      </c>
      <c r="G3032" s="1043">
        <v>0</v>
      </c>
      <c r="H3032" s="276">
        <v>0</v>
      </c>
      <c r="I3032" s="276">
        <v>0</v>
      </c>
      <c r="J3032" s="276">
        <v>0</v>
      </c>
      <c r="K3032" s="276">
        <v>0</v>
      </c>
      <c r="L3032" s="276">
        <v>0</v>
      </c>
      <c r="M3032" s="276">
        <v>0</v>
      </c>
      <c r="N3032" s="276">
        <v>0</v>
      </c>
      <c r="O3032" s="276">
        <v>0</v>
      </c>
      <c r="P3032" s="276">
        <v>0</v>
      </c>
      <c r="Q3032" s="276">
        <v>0</v>
      </c>
      <c r="R3032" s="276">
        <v>0</v>
      </c>
      <c r="S3032" s="276">
        <v>0</v>
      </c>
      <c r="T3032" s="276">
        <v>0</v>
      </c>
      <c r="U3032" s="276">
        <v>0</v>
      </c>
      <c r="V3032" s="1044">
        <v>0</v>
      </c>
      <c r="W3032" s="276">
        <v>0</v>
      </c>
      <c r="X3032" s="276">
        <v>0</v>
      </c>
      <c r="Y3032" s="276">
        <v>0</v>
      </c>
      <c r="Z3032" s="276">
        <v>0</v>
      </c>
      <c r="AA3032" s="276">
        <v>0</v>
      </c>
      <c r="AB3032" s="276">
        <v>0</v>
      </c>
      <c r="AC3032" s="276">
        <v>0</v>
      </c>
      <c r="AD3032" s="448"/>
    </row>
    <row r="3033" spans="1:30" ht="20.399999999999999" customHeight="1">
      <c r="A3033" s="407"/>
      <c r="B3033" s="407"/>
      <c r="C3033" s="407"/>
      <c r="D3033" s="407"/>
      <c r="E3033" s="407"/>
      <c r="F3033" s="407"/>
      <c r="G3033" s="407"/>
      <c r="H3033" s="407"/>
      <c r="I3033" s="407"/>
      <c r="J3033" s="407"/>
      <c r="K3033" s="407"/>
      <c r="L3033" s="407"/>
      <c r="M3033" s="407"/>
      <c r="N3033" s="407"/>
      <c r="O3033" s="407"/>
      <c r="P3033" s="407"/>
      <c r="Q3033" s="407"/>
      <c r="R3033" s="407"/>
      <c r="S3033" s="407"/>
      <c r="T3033" s="407"/>
      <c r="U3033" s="407"/>
      <c r="V3033" s="407"/>
      <c r="W3033" s="407"/>
      <c r="X3033" s="407"/>
      <c r="Y3033" s="407"/>
      <c r="Z3033" s="407"/>
      <c r="AA3033" s="407"/>
      <c r="AB3033" s="407"/>
      <c r="AC3033" s="407"/>
      <c r="AD3033" s="448"/>
    </row>
    <row r="3034" spans="1:30" ht="20.399999999999999" customHeight="1">
      <c r="A3034" s="796" t="s">
        <v>2515</v>
      </c>
      <c r="B3034" s="669" t="s">
        <v>2514</v>
      </c>
      <c r="C3034" s="275">
        <v>118</v>
      </c>
      <c r="D3034" s="275">
        <v>118</v>
      </c>
      <c r="E3034" s="275">
        <v>0</v>
      </c>
      <c r="F3034" s="275">
        <v>0</v>
      </c>
      <c r="G3034" s="1041">
        <v>100</v>
      </c>
      <c r="H3034" s="275">
        <v>86</v>
      </c>
      <c r="I3034" s="275">
        <v>40</v>
      </c>
      <c r="J3034" s="275">
        <v>20</v>
      </c>
      <c r="K3034" s="275">
        <v>26</v>
      </c>
      <c r="L3034" s="275">
        <v>11</v>
      </c>
      <c r="M3034" s="275">
        <v>0</v>
      </c>
      <c r="N3034" s="275">
        <v>4</v>
      </c>
      <c r="O3034" s="275">
        <v>3</v>
      </c>
      <c r="P3034" s="275">
        <v>2</v>
      </c>
      <c r="Q3034" s="275">
        <v>4</v>
      </c>
      <c r="R3034" s="275">
        <v>0</v>
      </c>
      <c r="S3034" s="275">
        <v>0</v>
      </c>
      <c r="T3034" s="275">
        <v>3</v>
      </c>
      <c r="U3034" s="275">
        <v>1</v>
      </c>
      <c r="V3034" s="1042">
        <v>2</v>
      </c>
      <c r="W3034" s="275">
        <v>0</v>
      </c>
      <c r="X3034" s="275">
        <v>1</v>
      </c>
      <c r="Y3034" s="275">
        <v>0</v>
      </c>
      <c r="Z3034" s="275">
        <v>0</v>
      </c>
      <c r="AA3034" s="275">
        <v>0</v>
      </c>
      <c r="AB3034" s="275">
        <v>1</v>
      </c>
      <c r="AC3034" s="275">
        <v>0</v>
      </c>
      <c r="AD3034" s="448"/>
    </row>
    <row r="3035" spans="1:30" ht="20.399999999999999" customHeight="1">
      <c r="A3035" s="794"/>
      <c r="B3035" s="670" t="s">
        <v>1468</v>
      </c>
      <c r="C3035" s="276">
        <v>65</v>
      </c>
      <c r="D3035" s="276">
        <v>65</v>
      </c>
      <c r="E3035" s="276">
        <v>0</v>
      </c>
      <c r="F3035" s="276">
        <v>0</v>
      </c>
      <c r="G3035" s="1043">
        <v>100</v>
      </c>
      <c r="H3035" s="276">
        <v>45</v>
      </c>
      <c r="I3035" s="276">
        <v>23</v>
      </c>
      <c r="J3035" s="276">
        <v>11</v>
      </c>
      <c r="K3035" s="276">
        <v>11</v>
      </c>
      <c r="L3035" s="276">
        <v>7</v>
      </c>
      <c r="M3035" s="276">
        <v>0</v>
      </c>
      <c r="N3035" s="276">
        <v>3</v>
      </c>
      <c r="O3035" s="276">
        <v>3</v>
      </c>
      <c r="P3035" s="276">
        <v>1</v>
      </c>
      <c r="Q3035" s="276">
        <v>2</v>
      </c>
      <c r="R3035" s="276">
        <v>0</v>
      </c>
      <c r="S3035" s="276">
        <v>0</v>
      </c>
      <c r="T3035" s="276">
        <v>2</v>
      </c>
      <c r="U3035" s="276">
        <v>0</v>
      </c>
      <c r="V3035" s="1044">
        <v>1</v>
      </c>
      <c r="W3035" s="276">
        <v>0</v>
      </c>
      <c r="X3035" s="276">
        <v>1</v>
      </c>
      <c r="Y3035" s="276">
        <v>0</v>
      </c>
      <c r="Z3035" s="276">
        <v>0</v>
      </c>
      <c r="AA3035" s="276">
        <v>0</v>
      </c>
      <c r="AB3035" s="276">
        <v>0</v>
      </c>
      <c r="AC3035" s="276">
        <v>0</v>
      </c>
      <c r="AD3035" s="448"/>
    </row>
    <row r="3036" spans="1:30" ht="20.399999999999999" customHeight="1">
      <c r="A3036" s="794"/>
      <c r="B3036" s="670" t="s">
        <v>1467</v>
      </c>
      <c r="C3036" s="276">
        <v>53</v>
      </c>
      <c r="D3036" s="276">
        <v>53</v>
      </c>
      <c r="E3036" s="276">
        <v>0</v>
      </c>
      <c r="F3036" s="276">
        <v>0</v>
      </c>
      <c r="G3036" s="1043">
        <v>100</v>
      </c>
      <c r="H3036" s="276">
        <v>41</v>
      </c>
      <c r="I3036" s="276">
        <v>17</v>
      </c>
      <c r="J3036" s="276">
        <v>9</v>
      </c>
      <c r="K3036" s="276">
        <v>15</v>
      </c>
      <c r="L3036" s="276">
        <v>4</v>
      </c>
      <c r="M3036" s="276">
        <v>0</v>
      </c>
      <c r="N3036" s="276">
        <v>1</v>
      </c>
      <c r="O3036" s="276">
        <v>0</v>
      </c>
      <c r="P3036" s="276">
        <v>1</v>
      </c>
      <c r="Q3036" s="276">
        <v>2</v>
      </c>
      <c r="R3036" s="276">
        <v>0</v>
      </c>
      <c r="S3036" s="276">
        <v>0</v>
      </c>
      <c r="T3036" s="276">
        <v>1</v>
      </c>
      <c r="U3036" s="276">
        <v>1</v>
      </c>
      <c r="V3036" s="1044">
        <v>1</v>
      </c>
      <c r="W3036" s="276">
        <v>0</v>
      </c>
      <c r="X3036" s="276">
        <v>0</v>
      </c>
      <c r="Y3036" s="276">
        <v>0</v>
      </c>
      <c r="Z3036" s="276">
        <v>0</v>
      </c>
      <c r="AA3036" s="276">
        <v>0</v>
      </c>
      <c r="AB3036" s="276">
        <v>1</v>
      </c>
      <c r="AC3036" s="276">
        <v>0</v>
      </c>
      <c r="AD3036" s="448"/>
    </row>
    <row r="3037" spans="1:30" ht="20.399999999999999" customHeight="1">
      <c r="A3037" s="794"/>
      <c r="B3037" s="670" t="s">
        <v>4104</v>
      </c>
      <c r="C3037" s="276">
        <v>0</v>
      </c>
      <c r="D3037" s="276">
        <v>0</v>
      </c>
      <c r="E3037" s="276">
        <v>0</v>
      </c>
      <c r="F3037" s="276">
        <v>0</v>
      </c>
      <c r="G3037" s="1043">
        <v>0</v>
      </c>
      <c r="H3037" s="276">
        <v>0</v>
      </c>
      <c r="I3037" s="276">
        <v>0</v>
      </c>
      <c r="J3037" s="276">
        <v>0</v>
      </c>
      <c r="K3037" s="276">
        <v>0</v>
      </c>
      <c r="L3037" s="276">
        <v>0</v>
      </c>
      <c r="M3037" s="276">
        <v>0</v>
      </c>
      <c r="N3037" s="276">
        <v>0</v>
      </c>
      <c r="O3037" s="276">
        <v>0</v>
      </c>
      <c r="P3037" s="276">
        <v>0</v>
      </c>
      <c r="Q3037" s="276">
        <v>0</v>
      </c>
      <c r="R3037" s="276">
        <v>0</v>
      </c>
      <c r="S3037" s="276">
        <v>0</v>
      </c>
      <c r="T3037" s="276">
        <v>0</v>
      </c>
      <c r="U3037" s="276">
        <v>0</v>
      </c>
      <c r="V3037" s="1044">
        <v>0</v>
      </c>
      <c r="W3037" s="276">
        <v>0</v>
      </c>
      <c r="X3037" s="276">
        <v>0</v>
      </c>
      <c r="Y3037" s="276">
        <v>0</v>
      </c>
      <c r="Z3037" s="276">
        <v>0</v>
      </c>
      <c r="AA3037" s="276">
        <v>0</v>
      </c>
      <c r="AB3037" s="276">
        <v>0</v>
      </c>
      <c r="AC3037" s="276">
        <v>0</v>
      </c>
      <c r="AD3037" s="448"/>
    </row>
    <row r="3038" spans="1:30" ht="20.399999999999999" customHeight="1">
      <c r="A3038" s="407"/>
      <c r="B3038" s="407"/>
      <c r="C3038" s="407"/>
      <c r="D3038" s="407"/>
      <c r="E3038" s="407"/>
      <c r="F3038" s="407"/>
      <c r="G3038" s="407"/>
      <c r="H3038" s="407"/>
      <c r="I3038" s="407"/>
      <c r="J3038" s="407"/>
      <c r="K3038" s="407"/>
      <c r="L3038" s="407"/>
      <c r="M3038" s="407"/>
      <c r="N3038" s="407"/>
      <c r="O3038" s="407"/>
      <c r="P3038" s="407"/>
      <c r="Q3038" s="407"/>
      <c r="R3038" s="407"/>
      <c r="S3038" s="407"/>
      <c r="T3038" s="407"/>
      <c r="U3038" s="407"/>
      <c r="V3038" s="407"/>
      <c r="W3038" s="407"/>
      <c r="X3038" s="407"/>
      <c r="Y3038" s="407"/>
      <c r="Z3038" s="407"/>
      <c r="AA3038" s="407"/>
      <c r="AB3038" s="407"/>
      <c r="AC3038" s="407"/>
      <c r="AD3038" s="448"/>
    </row>
    <row r="3039" spans="1:30" ht="20.399999999999999" customHeight="1">
      <c r="A3039" s="796" t="s">
        <v>2513</v>
      </c>
      <c r="B3039" s="669" t="s">
        <v>2512</v>
      </c>
      <c r="C3039" s="275">
        <v>39</v>
      </c>
      <c r="D3039" s="275">
        <v>39</v>
      </c>
      <c r="E3039" s="275">
        <v>0</v>
      </c>
      <c r="F3039" s="275">
        <v>0</v>
      </c>
      <c r="G3039" s="1041">
        <v>100</v>
      </c>
      <c r="H3039" s="275">
        <v>38</v>
      </c>
      <c r="I3039" s="275">
        <v>21</v>
      </c>
      <c r="J3039" s="275">
        <v>13</v>
      </c>
      <c r="K3039" s="275">
        <v>4</v>
      </c>
      <c r="L3039" s="275">
        <v>0</v>
      </c>
      <c r="M3039" s="275">
        <v>0</v>
      </c>
      <c r="N3039" s="275">
        <v>0</v>
      </c>
      <c r="O3039" s="275">
        <v>1</v>
      </c>
      <c r="P3039" s="275">
        <v>0</v>
      </c>
      <c r="Q3039" s="275">
        <v>0</v>
      </c>
      <c r="R3039" s="275">
        <v>0</v>
      </c>
      <c r="S3039" s="275">
        <v>0</v>
      </c>
      <c r="T3039" s="275">
        <v>0</v>
      </c>
      <c r="U3039" s="275">
        <v>0</v>
      </c>
      <c r="V3039" s="1042">
        <v>0</v>
      </c>
      <c r="W3039" s="275">
        <v>0</v>
      </c>
      <c r="X3039" s="275">
        <v>0</v>
      </c>
      <c r="Y3039" s="275">
        <v>0</v>
      </c>
      <c r="Z3039" s="275">
        <v>0</v>
      </c>
      <c r="AA3039" s="275">
        <v>0</v>
      </c>
      <c r="AB3039" s="275">
        <v>0</v>
      </c>
      <c r="AC3039" s="275">
        <v>0</v>
      </c>
      <c r="AD3039" s="448"/>
    </row>
    <row r="3040" spans="1:30" ht="20.399999999999999" customHeight="1">
      <c r="A3040" s="794"/>
      <c r="B3040" s="670" t="s">
        <v>1468</v>
      </c>
      <c r="C3040" s="276">
        <v>24</v>
      </c>
      <c r="D3040" s="276">
        <v>24</v>
      </c>
      <c r="E3040" s="276">
        <v>0</v>
      </c>
      <c r="F3040" s="276">
        <v>0</v>
      </c>
      <c r="G3040" s="1043">
        <v>100</v>
      </c>
      <c r="H3040" s="276">
        <v>23</v>
      </c>
      <c r="I3040" s="276">
        <v>10</v>
      </c>
      <c r="J3040" s="276">
        <v>11</v>
      </c>
      <c r="K3040" s="276">
        <v>2</v>
      </c>
      <c r="L3040" s="276">
        <v>0</v>
      </c>
      <c r="M3040" s="276">
        <v>0</v>
      </c>
      <c r="N3040" s="276">
        <v>0</v>
      </c>
      <c r="O3040" s="276">
        <v>1</v>
      </c>
      <c r="P3040" s="276">
        <v>0</v>
      </c>
      <c r="Q3040" s="276">
        <v>0</v>
      </c>
      <c r="R3040" s="276">
        <v>0</v>
      </c>
      <c r="S3040" s="276">
        <v>0</v>
      </c>
      <c r="T3040" s="276">
        <v>0</v>
      </c>
      <c r="U3040" s="276">
        <v>0</v>
      </c>
      <c r="V3040" s="1044">
        <v>0</v>
      </c>
      <c r="W3040" s="276">
        <v>0</v>
      </c>
      <c r="X3040" s="276">
        <v>0</v>
      </c>
      <c r="Y3040" s="276">
        <v>0</v>
      </c>
      <c r="Z3040" s="276">
        <v>0</v>
      </c>
      <c r="AA3040" s="276">
        <v>0</v>
      </c>
      <c r="AB3040" s="276">
        <v>0</v>
      </c>
      <c r="AC3040" s="276">
        <v>0</v>
      </c>
      <c r="AD3040" s="448"/>
    </row>
    <row r="3041" spans="1:30" ht="20.399999999999999" customHeight="1">
      <c r="A3041" s="794"/>
      <c r="B3041" s="670" t="s">
        <v>1467</v>
      </c>
      <c r="C3041" s="276">
        <v>15</v>
      </c>
      <c r="D3041" s="276">
        <v>15</v>
      </c>
      <c r="E3041" s="276">
        <v>0</v>
      </c>
      <c r="F3041" s="276">
        <v>0</v>
      </c>
      <c r="G3041" s="1043">
        <v>100</v>
      </c>
      <c r="H3041" s="276">
        <v>15</v>
      </c>
      <c r="I3041" s="276">
        <v>11</v>
      </c>
      <c r="J3041" s="276">
        <v>2</v>
      </c>
      <c r="K3041" s="276">
        <v>2</v>
      </c>
      <c r="L3041" s="276">
        <v>0</v>
      </c>
      <c r="M3041" s="276">
        <v>0</v>
      </c>
      <c r="N3041" s="276">
        <v>0</v>
      </c>
      <c r="O3041" s="276">
        <v>0</v>
      </c>
      <c r="P3041" s="276">
        <v>0</v>
      </c>
      <c r="Q3041" s="276">
        <v>0</v>
      </c>
      <c r="R3041" s="276">
        <v>0</v>
      </c>
      <c r="S3041" s="276">
        <v>0</v>
      </c>
      <c r="T3041" s="276">
        <v>0</v>
      </c>
      <c r="U3041" s="276">
        <v>0</v>
      </c>
      <c r="V3041" s="1044">
        <v>0</v>
      </c>
      <c r="W3041" s="276">
        <v>0</v>
      </c>
      <c r="X3041" s="276">
        <v>0</v>
      </c>
      <c r="Y3041" s="276">
        <v>0</v>
      </c>
      <c r="Z3041" s="276">
        <v>0</v>
      </c>
      <c r="AA3041" s="276">
        <v>0</v>
      </c>
      <c r="AB3041" s="276">
        <v>0</v>
      </c>
      <c r="AC3041" s="276">
        <v>0</v>
      </c>
      <c r="AD3041" s="448"/>
    </row>
    <row r="3042" spans="1:30" ht="20.399999999999999" customHeight="1">
      <c r="A3042" s="794"/>
      <c r="B3042" s="670" t="s">
        <v>4104</v>
      </c>
      <c r="C3042" s="276">
        <v>0</v>
      </c>
      <c r="D3042" s="276">
        <v>0</v>
      </c>
      <c r="E3042" s="276">
        <v>0</v>
      </c>
      <c r="F3042" s="276">
        <v>0</v>
      </c>
      <c r="G3042" s="1043">
        <v>0</v>
      </c>
      <c r="H3042" s="276">
        <v>0</v>
      </c>
      <c r="I3042" s="276">
        <v>0</v>
      </c>
      <c r="J3042" s="276">
        <v>0</v>
      </c>
      <c r="K3042" s="276">
        <v>0</v>
      </c>
      <c r="L3042" s="276">
        <v>0</v>
      </c>
      <c r="M3042" s="276">
        <v>0</v>
      </c>
      <c r="N3042" s="276">
        <v>0</v>
      </c>
      <c r="O3042" s="276">
        <v>0</v>
      </c>
      <c r="P3042" s="276">
        <v>0</v>
      </c>
      <c r="Q3042" s="276">
        <v>0</v>
      </c>
      <c r="R3042" s="276">
        <v>0</v>
      </c>
      <c r="S3042" s="276">
        <v>0</v>
      </c>
      <c r="T3042" s="276">
        <v>0</v>
      </c>
      <c r="U3042" s="276">
        <v>0</v>
      </c>
      <c r="V3042" s="1044">
        <v>0</v>
      </c>
      <c r="W3042" s="276">
        <v>0</v>
      </c>
      <c r="X3042" s="276">
        <v>0</v>
      </c>
      <c r="Y3042" s="276">
        <v>0</v>
      </c>
      <c r="Z3042" s="276">
        <v>0</v>
      </c>
      <c r="AA3042" s="276">
        <v>0</v>
      </c>
      <c r="AB3042" s="276">
        <v>0</v>
      </c>
      <c r="AC3042" s="276">
        <v>0</v>
      </c>
      <c r="AD3042" s="448"/>
    </row>
    <row r="3043" spans="1:30" ht="20.399999999999999" customHeight="1">
      <c r="A3043" s="407"/>
      <c r="B3043" s="407"/>
      <c r="C3043" s="407"/>
      <c r="D3043" s="407"/>
      <c r="E3043" s="407"/>
      <c r="F3043" s="407"/>
      <c r="G3043" s="407"/>
      <c r="H3043" s="407"/>
      <c r="I3043" s="407"/>
      <c r="J3043" s="407"/>
      <c r="K3043" s="407"/>
      <c r="L3043" s="407"/>
      <c r="M3043" s="407"/>
      <c r="N3043" s="407"/>
      <c r="O3043" s="407"/>
      <c r="P3043" s="407"/>
      <c r="Q3043" s="407"/>
      <c r="R3043" s="407"/>
      <c r="S3043" s="407"/>
      <c r="T3043" s="407"/>
      <c r="U3043" s="407"/>
      <c r="V3043" s="407"/>
      <c r="W3043" s="407"/>
      <c r="X3043" s="407"/>
      <c r="Y3043" s="407"/>
      <c r="Z3043" s="407"/>
      <c r="AA3043" s="407"/>
      <c r="AB3043" s="407"/>
      <c r="AC3043" s="407"/>
      <c r="AD3043" s="448"/>
    </row>
    <row r="3044" spans="1:30" ht="20.399999999999999" customHeight="1">
      <c r="A3044" s="796" t="s">
        <v>2511</v>
      </c>
      <c r="B3044" s="669" t="s">
        <v>2510</v>
      </c>
      <c r="C3044" s="275">
        <v>2</v>
      </c>
      <c r="D3044" s="275">
        <v>2</v>
      </c>
      <c r="E3044" s="275">
        <v>0</v>
      </c>
      <c r="F3044" s="275">
        <v>0</v>
      </c>
      <c r="G3044" s="1041">
        <v>100</v>
      </c>
      <c r="H3044" s="275">
        <v>2</v>
      </c>
      <c r="I3044" s="275">
        <v>0</v>
      </c>
      <c r="J3044" s="275">
        <v>0</v>
      </c>
      <c r="K3044" s="275">
        <v>2</v>
      </c>
      <c r="L3044" s="275">
        <v>0</v>
      </c>
      <c r="M3044" s="275">
        <v>0</v>
      </c>
      <c r="N3044" s="275">
        <v>0</v>
      </c>
      <c r="O3044" s="275">
        <v>0</v>
      </c>
      <c r="P3044" s="275">
        <v>0</v>
      </c>
      <c r="Q3044" s="275">
        <v>0</v>
      </c>
      <c r="R3044" s="275">
        <v>0</v>
      </c>
      <c r="S3044" s="275">
        <v>0</v>
      </c>
      <c r="T3044" s="275">
        <v>0</v>
      </c>
      <c r="U3044" s="275">
        <v>0</v>
      </c>
      <c r="V3044" s="1042">
        <v>0</v>
      </c>
      <c r="W3044" s="275">
        <v>0</v>
      </c>
      <c r="X3044" s="275">
        <v>0</v>
      </c>
      <c r="Y3044" s="275">
        <v>0</v>
      </c>
      <c r="Z3044" s="275">
        <v>0</v>
      </c>
      <c r="AA3044" s="275">
        <v>0</v>
      </c>
      <c r="AB3044" s="275">
        <v>0</v>
      </c>
      <c r="AC3044" s="275">
        <v>0</v>
      </c>
      <c r="AD3044" s="448"/>
    </row>
    <row r="3045" spans="1:30" ht="20.399999999999999" customHeight="1">
      <c r="A3045" s="794"/>
      <c r="B3045" s="670" t="s">
        <v>1468</v>
      </c>
      <c r="C3045" s="276">
        <v>2</v>
      </c>
      <c r="D3045" s="276">
        <v>2</v>
      </c>
      <c r="E3045" s="276">
        <v>0</v>
      </c>
      <c r="F3045" s="276">
        <v>0</v>
      </c>
      <c r="G3045" s="1043">
        <v>100</v>
      </c>
      <c r="H3045" s="276">
        <v>2</v>
      </c>
      <c r="I3045" s="276">
        <v>0</v>
      </c>
      <c r="J3045" s="276">
        <v>0</v>
      </c>
      <c r="K3045" s="276">
        <v>2</v>
      </c>
      <c r="L3045" s="276">
        <v>0</v>
      </c>
      <c r="M3045" s="276">
        <v>0</v>
      </c>
      <c r="N3045" s="276">
        <v>0</v>
      </c>
      <c r="O3045" s="276">
        <v>0</v>
      </c>
      <c r="P3045" s="276">
        <v>0</v>
      </c>
      <c r="Q3045" s="276">
        <v>0</v>
      </c>
      <c r="R3045" s="276">
        <v>0</v>
      </c>
      <c r="S3045" s="276">
        <v>0</v>
      </c>
      <c r="T3045" s="276">
        <v>0</v>
      </c>
      <c r="U3045" s="276">
        <v>0</v>
      </c>
      <c r="V3045" s="1044">
        <v>0</v>
      </c>
      <c r="W3045" s="276">
        <v>0</v>
      </c>
      <c r="X3045" s="276">
        <v>0</v>
      </c>
      <c r="Y3045" s="276">
        <v>0</v>
      </c>
      <c r="Z3045" s="276">
        <v>0</v>
      </c>
      <c r="AA3045" s="276">
        <v>0</v>
      </c>
      <c r="AB3045" s="276">
        <v>0</v>
      </c>
      <c r="AC3045" s="276">
        <v>0</v>
      </c>
      <c r="AD3045" s="448"/>
    </row>
    <row r="3046" spans="1:30" ht="20.399999999999999" customHeight="1">
      <c r="A3046" s="794"/>
      <c r="B3046" s="670" t="s">
        <v>1467</v>
      </c>
      <c r="C3046" s="276">
        <v>0</v>
      </c>
      <c r="D3046" s="276">
        <v>0</v>
      </c>
      <c r="E3046" s="276">
        <v>0</v>
      </c>
      <c r="F3046" s="276">
        <v>0</v>
      </c>
      <c r="G3046" s="1043">
        <v>0</v>
      </c>
      <c r="H3046" s="276">
        <v>0</v>
      </c>
      <c r="I3046" s="276">
        <v>0</v>
      </c>
      <c r="J3046" s="276">
        <v>0</v>
      </c>
      <c r="K3046" s="276">
        <v>0</v>
      </c>
      <c r="L3046" s="276">
        <v>0</v>
      </c>
      <c r="M3046" s="276">
        <v>0</v>
      </c>
      <c r="N3046" s="276">
        <v>0</v>
      </c>
      <c r="O3046" s="276">
        <v>0</v>
      </c>
      <c r="P3046" s="276">
        <v>0</v>
      </c>
      <c r="Q3046" s="276">
        <v>0</v>
      </c>
      <c r="R3046" s="276">
        <v>0</v>
      </c>
      <c r="S3046" s="276">
        <v>0</v>
      </c>
      <c r="T3046" s="276">
        <v>0</v>
      </c>
      <c r="U3046" s="276">
        <v>0</v>
      </c>
      <c r="V3046" s="1044">
        <v>0</v>
      </c>
      <c r="W3046" s="276">
        <v>0</v>
      </c>
      <c r="X3046" s="276">
        <v>0</v>
      </c>
      <c r="Y3046" s="276">
        <v>0</v>
      </c>
      <c r="Z3046" s="276">
        <v>0</v>
      </c>
      <c r="AA3046" s="276">
        <v>0</v>
      </c>
      <c r="AB3046" s="276">
        <v>0</v>
      </c>
      <c r="AC3046" s="276">
        <v>0</v>
      </c>
      <c r="AD3046" s="448"/>
    </row>
    <row r="3047" spans="1:30" ht="20.399999999999999" customHeight="1">
      <c r="A3047" s="794"/>
      <c r="B3047" s="670" t="s">
        <v>4104</v>
      </c>
      <c r="C3047" s="276">
        <v>0</v>
      </c>
      <c r="D3047" s="276">
        <v>0</v>
      </c>
      <c r="E3047" s="276">
        <v>0</v>
      </c>
      <c r="F3047" s="276">
        <v>0</v>
      </c>
      <c r="G3047" s="1043">
        <v>0</v>
      </c>
      <c r="H3047" s="276">
        <v>0</v>
      </c>
      <c r="I3047" s="276">
        <v>0</v>
      </c>
      <c r="J3047" s="276">
        <v>0</v>
      </c>
      <c r="K3047" s="276">
        <v>0</v>
      </c>
      <c r="L3047" s="276">
        <v>0</v>
      </c>
      <c r="M3047" s="276">
        <v>0</v>
      </c>
      <c r="N3047" s="276">
        <v>0</v>
      </c>
      <c r="O3047" s="276">
        <v>0</v>
      </c>
      <c r="P3047" s="276">
        <v>0</v>
      </c>
      <c r="Q3047" s="276">
        <v>0</v>
      </c>
      <c r="R3047" s="276">
        <v>0</v>
      </c>
      <c r="S3047" s="276">
        <v>0</v>
      </c>
      <c r="T3047" s="276">
        <v>0</v>
      </c>
      <c r="U3047" s="276">
        <v>0</v>
      </c>
      <c r="V3047" s="1044">
        <v>0</v>
      </c>
      <c r="W3047" s="276">
        <v>0</v>
      </c>
      <c r="X3047" s="276">
        <v>0</v>
      </c>
      <c r="Y3047" s="276">
        <v>0</v>
      </c>
      <c r="Z3047" s="276">
        <v>0</v>
      </c>
      <c r="AA3047" s="276">
        <v>0</v>
      </c>
      <c r="AB3047" s="276">
        <v>0</v>
      </c>
      <c r="AC3047" s="276">
        <v>0</v>
      </c>
      <c r="AD3047" s="448"/>
    </row>
    <row r="3048" spans="1:30" ht="20.399999999999999" customHeight="1">
      <c r="A3048" s="407"/>
      <c r="B3048" s="407"/>
      <c r="C3048" s="407"/>
      <c r="D3048" s="407"/>
      <c r="E3048" s="407"/>
      <c r="F3048" s="407"/>
      <c r="G3048" s="407"/>
      <c r="H3048" s="407"/>
      <c r="I3048" s="407"/>
      <c r="J3048" s="407"/>
      <c r="K3048" s="407"/>
      <c r="L3048" s="407"/>
      <c r="M3048" s="407"/>
      <c r="N3048" s="407"/>
      <c r="O3048" s="407"/>
      <c r="P3048" s="407"/>
      <c r="Q3048" s="407"/>
      <c r="R3048" s="407"/>
      <c r="S3048" s="407"/>
      <c r="T3048" s="407"/>
      <c r="U3048" s="407"/>
      <c r="V3048" s="407"/>
      <c r="W3048" s="407"/>
      <c r="X3048" s="407"/>
      <c r="Y3048" s="407"/>
      <c r="Z3048" s="407"/>
      <c r="AA3048" s="407"/>
      <c r="AB3048" s="407"/>
      <c r="AC3048" s="407"/>
      <c r="AD3048" s="448"/>
    </row>
    <row r="3049" spans="1:30" ht="20.399999999999999" customHeight="1">
      <c r="A3049" s="796" t="s">
        <v>2509</v>
      </c>
      <c r="B3049" s="669" t="s">
        <v>2508</v>
      </c>
      <c r="C3049" s="275">
        <v>1</v>
      </c>
      <c r="D3049" s="275">
        <v>1</v>
      </c>
      <c r="E3049" s="275">
        <v>0</v>
      </c>
      <c r="F3049" s="275">
        <v>0</v>
      </c>
      <c r="G3049" s="1041">
        <v>100</v>
      </c>
      <c r="H3049" s="275">
        <v>0</v>
      </c>
      <c r="I3049" s="275">
        <v>0</v>
      </c>
      <c r="J3049" s="275">
        <v>0</v>
      </c>
      <c r="K3049" s="275">
        <v>0</v>
      </c>
      <c r="L3049" s="275">
        <v>0</v>
      </c>
      <c r="M3049" s="275">
        <v>0</v>
      </c>
      <c r="N3049" s="275">
        <v>0</v>
      </c>
      <c r="O3049" s="275">
        <v>0</v>
      </c>
      <c r="P3049" s="275">
        <v>0</v>
      </c>
      <c r="Q3049" s="275">
        <v>0</v>
      </c>
      <c r="R3049" s="275">
        <v>0</v>
      </c>
      <c r="S3049" s="275">
        <v>0</v>
      </c>
      <c r="T3049" s="275">
        <v>0</v>
      </c>
      <c r="U3049" s="275">
        <v>0</v>
      </c>
      <c r="V3049" s="1042">
        <v>0</v>
      </c>
      <c r="W3049" s="275">
        <v>0</v>
      </c>
      <c r="X3049" s="275">
        <v>0</v>
      </c>
      <c r="Y3049" s="275">
        <v>0</v>
      </c>
      <c r="Z3049" s="275">
        <v>0</v>
      </c>
      <c r="AA3049" s="275">
        <v>0</v>
      </c>
      <c r="AB3049" s="275">
        <v>0</v>
      </c>
      <c r="AC3049" s="275">
        <v>1</v>
      </c>
      <c r="AD3049" s="448"/>
    </row>
    <row r="3050" spans="1:30" ht="20.399999999999999" customHeight="1">
      <c r="A3050" s="669"/>
      <c r="B3050" s="669" t="s">
        <v>2507</v>
      </c>
      <c r="C3050" s="797"/>
      <c r="D3050" s="797"/>
      <c r="E3050" s="797"/>
      <c r="F3050" s="797"/>
      <c r="G3050" s="797"/>
      <c r="H3050" s="797"/>
      <c r="I3050" s="797"/>
      <c r="J3050" s="797"/>
      <c r="K3050" s="797"/>
      <c r="L3050" s="797"/>
      <c r="M3050" s="797"/>
      <c r="N3050" s="797"/>
      <c r="O3050" s="797"/>
      <c r="P3050" s="797"/>
      <c r="Q3050" s="797"/>
      <c r="R3050" s="797"/>
      <c r="S3050" s="797"/>
      <c r="T3050" s="797"/>
      <c r="U3050" s="797"/>
      <c r="V3050" s="797"/>
      <c r="W3050" s="797"/>
      <c r="X3050" s="797"/>
      <c r="Y3050" s="797"/>
      <c r="Z3050" s="797"/>
      <c r="AA3050" s="797"/>
      <c r="AB3050" s="797"/>
      <c r="AC3050" s="797"/>
      <c r="AD3050" s="448"/>
    </row>
    <row r="3051" spans="1:30" ht="20.399999999999999" customHeight="1">
      <c r="A3051" s="794"/>
      <c r="B3051" s="670" t="s">
        <v>1468</v>
      </c>
      <c r="C3051" s="276">
        <v>1</v>
      </c>
      <c r="D3051" s="276">
        <v>1</v>
      </c>
      <c r="E3051" s="276">
        <v>0</v>
      </c>
      <c r="F3051" s="276">
        <v>0</v>
      </c>
      <c r="G3051" s="1043">
        <v>100</v>
      </c>
      <c r="H3051" s="276">
        <v>0</v>
      </c>
      <c r="I3051" s="276">
        <v>0</v>
      </c>
      <c r="J3051" s="276">
        <v>0</v>
      </c>
      <c r="K3051" s="276">
        <v>0</v>
      </c>
      <c r="L3051" s="276">
        <v>0</v>
      </c>
      <c r="M3051" s="276">
        <v>0</v>
      </c>
      <c r="N3051" s="276">
        <v>0</v>
      </c>
      <c r="O3051" s="276">
        <v>0</v>
      </c>
      <c r="P3051" s="276">
        <v>0</v>
      </c>
      <c r="Q3051" s="276">
        <v>0</v>
      </c>
      <c r="R3051" s="276">
        <v>0</v>
      </c>
      <c r="S3051" s="276">
        <v>0</v>
      </c>
      <c r="T3051" s="276">
        <v>0</v>
      </c>
      <c r="U3051" s="276">
        <v>0</v>
      </c>
      <c r="V3051" s="1044">
        <v>0</v>
      </c>
      <c r="W3051" s="276">
        <v>0</v>
      </c>
      <c r="X3051" s="276">
        <v>0</v>
      </c>
      <c r="Y3051" s="276">
        <v>0</v>
      </c>
      <c r="Z3051" s="276">
        <v>0</v>
      </c>
      <c r="AA3051" s="276">
        <v>0</v>
      </c>
      <c r="AB3051" s="276">
        <v>0</v>
      </c>
      <c r="AC3051" s="276">
        <v>1</v>
      </c>
      <c r="AD3051" s="448"/>
    </row>
    <row r="3052" spans="1:30" ht="20.399999999999999" customHeight="1">
      <c r="A3052" s="794"/>
      <c r="B3052" s="670" t="s">
        <v>1467</v>
      </c>
      <c r="C3052" s="276">
        <v>0</v>
      </c>
      <c r="D3052" s="276">
        <v>0</v>
      </c>
      <c r="E3052" s="276">
        <v>0</v>
      </c>
      <c r="F3052" s="276">
        <v>0</v>
      </c>
      <c r="G3052" s="1043">
        <v>0</v>
      </c>
      <c r="H3052" s="276">
        <v>0</v>
      </c>
      <c r="I3052" s="276">
        <v>0</v>
      </c>
      <c r="J3052" s="276">
        <v>0</v>
      </c>
      <c r="K3052" s="276">
        <v>0</v>
      </c>
      <c r="L3052" s="276">
        <v>0</v>
      </c>
      <c r="M3052" s="276">
        <v>0</v>
      </c>
      <c r="N3052" s="276">
        <v>0</v>
      </c>
      <c r="O3052" s="276">
        <v>0</v>
      </c>
      <c r="P3052" s="276">
        <v>0</v>
      </c>
      <c r="Q3052" s="276">
        <v>0</v>
      </c>
      <c r="R3052" s="276">
        <v>0</v>
      </c>
      <c r="S3052" s="276">
        <v>0</v>
      </c>
      <c r="T3052" s="276">
        <v>0</v>
      </c>
      <c r="U3052" s="276">
        <v>0</v>
      </c>
      <c r="V3052" s="1044">
        <v>0</v>
      </c>
      <c r="W3052" s="276">
        <v>0</v>
      </c>
      <c r="X3052" s="276">
        <v>0</v>
      </c>
      <c r="Y3052" s="276">
        <v>0</v>
      </c>
      <c r="Z3052" s="276">
        <v>0</v>
      </c>
      <c r="AA3052" s="276">
        <v>0</v>
      </c>
      <c r="AB3052" s="276">
        <v>0</v>
      </c>
      <c r="AC3052" s="276">
        <v>0</v>
      </c>
      <c r="AD3052" s="448"/>
    </row>
    <row r="3053" spans="1:30" ht="20.399999999999999" customHeight="1">
      <c r="A3053" s="794"/>
      <c r="B3053" s="670" t="s">
        <v>4104</v>
      </c>
      <c r="C3053" s="276">
        <v>0</v>
      </c>
      <c r="D3053" s="276">
        <v>0</v>
      </c>
      <c r="E3053" s="276">
        <v>0</v>
      </c>
      <c r="F3053" s="276">
        <v>0</v>
      </c>
      <c r="G3053" s="1043">
        <v>0</v>
      </c>
      <c r="H3053" s="276">
        <v>0</v>
      </c>
      <c r="I3053" s="276">
        <v>0</v>
      </c>
      <c r="J3053" s="276">
        <v>0</v>
      </c>
      <c r="K3053" s="276">
        <v>0</v>
      </c>
      <c r="L3053" s="276">
        <v>0</v>
      </c>
      <c r="M3053" s="276">
        <v>0</v>
      </c>
      <c r="N3053" s="276">
        <v>0</v>
      </c>
      <c r="O3053" s="276">
        <v>0</v>
      </c>
      <c r="P3053" s="276">
        <v>0</v>
      </c>
      <c r="Q3053" s="276">
        <v>0</v>
      </c>
      <c r="R3053" s="276">
        <v>0</v>
      </c>
      <c r="S3053" s="276">
        <v>0</v>
      </c>
      <c r="T3053" s="276">
        <v>0</v>
      </c>
      <c r="U3053" s="276">
        <v>0</v>
      </c>
      <c r="V3053" s="1044">
        <v>0</v>
      </c>
      <c r="W3053" s="276">
        <v>0</v>
      </c>
      <c r="X3053" s="276">
        <v>0</v>
      </c>
      <c r="Y3053" s="276">
        <v>0</v>
      </c>
      <c r="Z3053" s="276">
        <v>0</v>
      </c>
      <c r="AA3053" s="276">
        <v>0</v>
      </c>
      <c r="AB3053" s="276">
        <v>0</v>
      </c>
      <c r="AC3053" s="276">
        <v>0</v>
      </c>
      <c r="AD3053" s="448"/>
    </row>
    <row r="3054" spans="1:30" ht="20.399999999999999" customHeight="1">
      <c r="A3054" s="407"/>
      <c r="B3054" s="407"/>
      <c r="C3054" s="407"/>
      <c r="D3054" s="407"/>
      <c r="E3054" s="407"/>
      <c r="F3054" s="407"/>
      <c r="G3054" s="407"/>
      <c r="H3054" s="407"/>
      <c r="I3054" s="407"/>
      <c r="J3054" s="407"/>
      <c r="K3054" s="407"/>
      <c r="L3054" s="407"/>
      <c r="M3054" s="407"/>
      <c r="N3054" s="407"/>
      <c r="O3054" s="407"/>
      <c r="P3054" s="407"/>
      <c r="Q3054" s="407"/>
      <c r="R3054" s="407"/>
      <c r="S3054" s="407"/>
      <c r="T3054" s="407"/>
      <c r="U3054" s="407"/>
      <c r="V3054" s="407"/>
      <c r="W3054" s="407"/>
      <c r="X3054" s="407"/>
      <c r="Y3054" s="407"/>
      <c r="Z3054" s="407"/>
      <c r="AA3054" s="407"/>
      <c r="AB3054" s="407"/>
      <c r="AC3054" s="407"/>
      <c r="AD3054" s="448"/>
    </row>
    <row r="3055" spans="1:30" ht="20.399999999999999" customHeight="1">
      <c r="A3055" s="796" t="s">
        <v>2506</v>
      </c>
      <c r="B3055" s="669" t="s">
        <v>2505</v>
      </c>
      <c r="C3055" s="275">
        <v>5</v>
      </c>
      <c r="D3055" s="275">
        <v>5</v>
      </c>
      <c r="E3055" s="275">
        <v>0</v>
      </c>
      <c r="F3055" s="275">
        <v>0</v>
      </c>
      <c r="G3055" s="1041">
        <v>100</v>
      </c>
      <c r="H3055" s="275">
        <v>0</v>
      </c>
      <c r="I3055" s="275">
        <v>0</v>
      </c>
      <c r="J3055" s="275">
        <v>0</v>
      </c>
      <c r="K3055" s="275">
        <v>0</v>
      </c>
      <c r="L3055" s="275">
        <v>0</v>
      </c>
      <c r="M3055" s="275">
        <v>1</v>
      </c>
      <c r="N3055" s="275">
        <v>1</v>
      </c>
      <c r="O3055" s="275">
        <v>0</v>
      </c>
      <c r="P3055" s="275">
        <v>2</v>
      </c>
      <c r="Q3055" s="275">
        <v>1</v>
      </c>
      <c r="R3055" s="275">
        <v>0</v>
      </c>
      <c r="S3055" s="275">
        <v>0</v>
      </c>
      <c r="T3055" s="275">
        <v>0</v>
      </c>
      <c r="U3055" s="275">
        <v>0</v>
      </c>
      <c r="V3055" s="1042">
        <v>0</v>
      </c>
      <c r="W3055" s="275">
        <v>0</v>
      </c>
      <c r="X3055" s="275">
        <v>0</v>
      </c>
      <c r="Y3055" s="275">
        <v>0</v>
      </c>
      <c r="Z3055" s="275">
        <v>0</v>
      </c>
      <c r="AA3055" s="275">
        <v>0</v>
      </c>
      <c r="AB3055" s="275">
        <v>0</v>
      </c>
      <c r="AC3055" s="275">
        <v>0</v>
      </c>
      <c r="AD3055" s="448"/>
    </row>
    <row r="3056" spans="1:30" ht="20.399999999999999" customHeight="1">
      <c r="A3056" s="669"/>
      <c r="B3056" s="669" t="s">
        <v>2504</v>
      </c>
      <c r="C3056" s="797"/>
      <c r="D3056" s="797"/>
      <c r="E3056" s="797"/>
      <c r="F3056" s="797"/>
      <c r="G3056" s="797"/>
      <c r="H3056" s="797"/>
      <c r="I3056" s="797"/>
      <c r="J3056" s="797"/>
      <c r="K3056" s="797"/>
      <c r="L3056" s="797"/>
      <c r="M3056" s="797"/>
      <c r="N3056" s="797"/>
      <c r="O3056" s="797"/>
      <c r="P3056" s="797"/>
      <c r="Q3056" s="797"/>
      <c r="R3056" s="797"/>
      <c r="S3056" s="797"/>
      <c r="T3056" s="797"/>
      <c r="U3056" s="797"/>
      <c r="V3056" s="797"/>
      <c r="W3056" s="797"/>
      <c r="X3056" s="797"/>
      <c r="Y3056" s="797"/>
      <c r="Z3056" s="797"/>
      <c r="AA3056" s="797"/>
      <c r="AB3056" s="797"/>
      <c r="AC3056" s="797"/>
      <c r="AD3056" s="448"/>
    </row>
    <row r="3057" spans="1:30" ht="20.399999999999999" customHeight="1">
      <c r="A3057" s="794"/>
      <c r="B3057" s="670" t="s">
        <v>1468</v>
      </c>
      <c r="C3057" s="276">
        <v>3</v>
      </c>
      <c r="D3057" s="276">
        <v>3</v>
      </c>
      <c r="E3057" s="276">
        <v>0</v>
      </c>
      <c r="F3057" s="276">
        <v>0</v>
      </c>
      <c r="G3057" s="1043">
        <v>100</v>
      </c>
      <c r="H3057" s="276">
        <v>0</v>
      </c>
      <c r="I3057" s="276">
        <v>0</v>
      </c>
      <c r="J3057" s="276">
        <v>0</v>
      </c>
      <c r="K3057" s="276">
        <v>0</v>
      </c>
      <c r="L3057" s="276">
        <v>0</v>
      </c>
      <c r="M3057" s="276">
        <v>0</v>
      </c>
      <c r="N3057" s="276">
        <v>1</v>
      </c>
      <c r="O3057" s="276">
        <v>0</v>
      </c>
      <c r="P3057" s="276">
        <v>2</v>
      </c>
      <c r="Q3057" s="276">
        <v>0</v>
      </c>
      <c r="R3057" s="276">
        <v>0</v>
      </c>
      <c r="S3057" s="276">
        <v>0</v>
      </c>
      <c r="T3057" s="276">
        <v>0</v>
      </c>
      <c r="U3057" s="276">
        <v>0</v>
      </c>
      <c r="V3057" s="1044">
        <v>0</v>
      </c>
      <c r="W3057" s="276">
        <v>0</v>
      </c>
      <c r="X3057" s="276">
        <v>0</v>
      </c>
      <c r="Y3057" s="276">
        <v>0</v>
      </c>
      <c r="Z3057" s="276">
        <v>0</v>
      </c>
      <c r="AA3057" s="276">
        <v>0</v>
      </c>
      <c r="AB3057" s="276">
        <v>0</v>
      </c>
      <c r="AC3057" s="276">
        <v>0</v>
      </c>
      <c r="AD3057" s="448"/>
    </row>
    <row r="3058" spans="1:30" ht="20.399999999999999" customHeight="1">
      <c r="A3058" s="794"/>
      <c r="B3058" s="670" t="s">
        <v>1467</v>
      </c>
      <c r="C3058" s="276">
        <v>2</v>
      </c>
      <c r="D3058" s="276">
        <v>2</v>
      </c>
      <c r="E3058" s="276">
        <v>0</v>
      </c>
      <c r="F3058" s="276">
        <v>0</v>
      </c>
      <c r="G3058" s="1043">
        <v>100</v>
      </c>
      <c r="H3058" s="276">
        <v>0</v>
      </c>
      <c r="I3058" s="276">
        <v>0</v>
      </c>
      <c r="J3058" s="276">
        <v>0</v>
      </c>
      <c r="K3058" s="276">
        <v>0</v>
      </c>
      <c r="L3058" s="276">
        <v>0</v>
      </c>
      <c r="M3058" s="276">
        <v>1</v>
      </c>
      <c r="N3058" s="276">
        <v>0</v>
      </c>
      <c r="O3058" s="276">
        <v>0</v>
      </c>
      <c r="P3058" s="276">
        <v>0</v>
      </c>
      <c r="Q3058" s="276">
        <v>1</v>
      </c>
      <c r="R3058" s="276">
        <v>0</v>
      </c>
      <c r="S3058" s="276">
        <v>0</v>
      </c>
      <c r="T3058" s="276">
        <v>0</v>
      </c>
      <c r="U3058" s="276">
        <v>0</v>
      </c>
      <c r="V3058" s="1044">
        <v>0</v>
      </c>
      <c r="W3058" s="276">
        <v>0</v>
      </c>
      <c r="X3058" s="276">
        <v>0</v>
      </c>
      <c r="Y3058" s="276">
        <v>0</v>
      </c>
      <c r="Z3058" s="276">
        <v>0</v>
      </c>
      <c r="AA3058" s="276">
        <v>0</v>
      </c>
      <c r="AB3058" s="276">
        <v>0</v>
      </c>
      <c r="AC3058" s="276">
        <v>0</v>
      </c>
      <c r="AD3058" s="448"/>
    </row>
    <row r="3059" spans="1:30" ht="20.399999999999999" customHeight="1">
      <c r="A3059" s="794"/>
      <c r="B3059" s="670" t="s">
        <v>4104</v>
      </c>
      <c r="C3059" s="276">
        <v>0</v>
      </c>
      <c r="D3059" s="276">
        <v>0</v>
      </c>
      <c r="E3059" s="276">
        <v>0</v>
      </c>
      <c r="F3059" s="276">
        <v>0</v>
      </c>
      <c r="G3059" s="1043">
        <v>0</v>
      </c>
      <c r="H3059" s="276">
        <v>0</v>
      </c>
      <c r="I3059" s="276">
        <v>0</v>
      </c>
      <c r="J3059" s="276">
        <v>0</v>
      </c>
      <c r="K3059" s="276">
        <v>0</v>
      </c>
      <c r="L3059" s="276">
        <v>0</v>
      </c>
      <c r="M3059" s="276">
        <v>0</v>
      </c>
      <c r="N3059" s="276">
        <v>0</v>
      </c>
      <c r="O3059" s="276">
        <v>0</v>
      </c>
      <c r="P3059" s="276">
        <v>0</v>
      </c>
      <c r="Q3059" s="276">
        <v>0</v>
      </c>
      <c r="R3059" s="276">
        <v>0</v>
      </c>
      <c r="S3059" s="276">
        <v>0</v>
      </c>
      <c r="T3059" s="276">
        <v>0</v>
      </c>
      <c r="U3059" s="276">
        <v>0</v>
      </c>
      <c r="V3059" s="1044">
        <v>0</v>
      </c>
      <c r="W3059" s="276">
        <v>0</v>
      </c>
      <c r="X3059" s="276">
        <v>0</v>
      </c>
      <c r="Y3059" s="276">
        <v>0</v>
      </c>
      <c r="Z3059" s="276">
        <v>0</v>
      </c>
      <c r="AA3059" s="276">
        <v>0</v>
      </c>
      <c r="AB3059" s="276">
        <v>0</v>
      </c>
      <c r="AC3059" s="276">
        <v>0</v>
      </c>
      <c r="AD3059" s="448"/>
    </row>
    <row r="3060" spans="1:30" ht="20.399999999999999" customHeight="1">
      <c r="A3060" s="407"/>
      <c r="B3060" s="407"/>
      <c r="C3060" s="407"/>
      <c r="D3060" s="407"/>
      <c r="E3060" s="407"/>
      <c r="F3060" s="407"/>
      <c r="G3060" s="407"/>
      <c r="H3060" s="407"/>
      <c r="I3060" s="407"/>
      <c r="J3060" s="407"/>
      <c r="K3060" s="407"/>
      <c r="L3060" s="407"/>
      <c r="M3060" s="407"/>
      <c r="N3060" s="407"/>
      <c r="O3060" s="407"/>
      <c r="P3060" s="407"/>
      <c r="Q3060" s="407"/>
      <c r="R3060" s="407"/>
      <c r="S3060" s="407"/>
      <c r="T3060" s="407"/>
      <c r="U3060" s="407"/>
      <c r="V3060" s="407"/>
      <c r="W3060" s="407"/>
      <c r="X3060" s="407"/>
      <c r="Y3060" s="407"/>
      <c r="Z3060" s="407"/>
      <c r="AA3060" s="407"/>
      <c r="AB3060" s="407"/>
      <c r="AC3060" s="407"/>
      <c r="AD3060" s="448"/>
    </row>
    <row r="3061" spans="1:30" ht="20.399999999999999" customHeight="1">
      <c r="A3061" s="796" t="s">
        <v>2503</v>
      </c>
      <c r="B3061" s="669" t="s">
        <v>2502</v>
      </c>
      <c r="C3061" s="275">
        <v>1</v>
      </c>
      <c r="D3061" s="275">
        <v>1</v>
      </c>
      <c r="E3061" s="275">
        <v>0</v>
      </c>
      <c r="F3061" s="275">
        <v>0</v>
      </c>
      <c r="G3061" s="1041">
        <v>100</v>
      </c>
      <c r="H3061" s="275">
        <v>1</v>
      </c>
      <c r="I3061" s="275">
        <v>0</v>
      </c>
      <c r="J3061" s="275">
        <v>0</v>
      </c>
      <c r="K3061" s="275">
        <v>1</v>
      </c>
      <c r="L3061" s="275">
        <v>0</v>
      </c>
      <c r="M3061" s="275">
        <v>0</v>
      </c>
      <c r="N3061" s="275">
        <v>0</v>
      </c>
      <c r="O3061" s="275">
        <v>0</v>
      </c>
      <c r="P3061" s="275">
        <v>0</v>
      </c>
      <c r="Q3061" s="275">
        <v>0</v>
      </c>
      <c r="R3061" s="275">
        <v>0</v>
      </c>
      <c r="S3061" s="275">
        <v>0</v>
      </c>
      <c r="T3061" s="275">
        <v>0</v>
      </c>
      <c r="U3061" s="275">
        <v>0</v>
      </c>
      <c r="V3061" s="1042">
        <v>0</v>
      </c>
      <c r="W3061" s="275">
        <v>0</v>
      </c>
      <c r="X3061" s="275">
        <v>0</v>
      </c>
      <c r="Y3061" s="275">
        <v>0</v>
      </c>
      <c r="Z3061" s="275">
        <v>0</v>
      </c>
      <c r="AA3061" s="275">
        <v>0</v>
      </c>
      <c r="AB3061" s="275">
        <v>0</v>
      </c>
      <c r="AC3061" s="275">
        <v>0</v>
      </c>
      <c r="AD3061" s="448"/>
    </row>
    <row r="3062" spans="1:30" ht="20.399999999999999" customHeight="1">
      <c r="A3062" s="794"/>
      <c r="B3062" s="670" t="s">
        <v>1468</v>
      </c>
      <c r="C3062" s="276">
        <v>0</v>
      </c>
      <c r="D3062" s="276">
        <v>0</v>
      </c>
      <c r="E3062" s="276">
        <v>0</v>
      </c>
      <c r="F3062" s="276">
        <v>0</v>
      </c>
      <c r="G3062" s="1043">
        <v>0</v>
      </c>
      <c r="H3062" s="276">
        <v>0</v>
      </c>
      <c r="I3062" s="276">
        <v>0</v>
      </c>
      <c r="J3062" s="276">
        <v>0</v>
      </c>
      <c r="K3062" s="276">
        <v>0</v>
      </c>
      <c r="L3062" s="276">
        <v>0</v>
      </c>
      <c r="M3062" s="276">
        <v>0</v>
      </c>
      <c r="N3062" s="276">
        <v>0</v>
      </c>
      <c r="O3062" s="276">
        <v>0</v>
      </c>
      <c r="P3062" s="276">
        <v>0</v>
      </c>
      <c r="Q3062" s="276">
        <v>0</v>
      </c>
      <c r="R3062" s="276">
        <v>0</v>
      </c>
      <c r="S3062" s="276">
        <v>0</v>
      </c>
      <c r="T3062" s="276">
        <v>0</v>
      </c>
      <c r="U3062" s="276">
        <v>0</v>
      </c>
      <c r="V3062" s="1044">
        <v>0</v>
      </c>
      <c r="W3062" s="276">
        <v>0</v>
      </c>
      <c r="X3062" s="276">
        <v>0</v>
      </c>
      <c r="Y3062" s="276">
        <v>0</v>
      </c>
      <c r="Z3062" s="276">
        <v>0</v>
      </c>
      <c r="AA3062" s="276">
        <v>0</v>
      </c>
      <c r="AB3062" s="276">
        <v>0</v>
      </c>
      <c r="AC3062" s="276">
        <v>0</v>
      </c>
      <c r="AD3062" s="448"/>
    </row>
    <row r="3063" spans="1:30" ht="20.399999999999999" customHeight="1">
      <c r="A3063" s="794"/>
      <c r="B3063" s="670" t="s">
        <v>1467</v>
      </c>
      <c r="C3063" s="276">
        <v>1</v>
      </c>
      <c r="D3063" s="276">
        <v>1</v>
      </c>
      <c r="E3063" s="276">
        <v>0</v>
      </c>
      <c r="F3063" s="276">
        <v>0</v>
      </c>
      <c r="G3063" s="1043">
        <v>100</v>
      </c>
      <c r="H3063" s="276">
        <v>1</v>
      </c>
      <c r="I3063" s="276">
        <v>0</v>
      </c>
      <c r="J3063" s="276">
        <v>0</v>
      </c>
      <c r="K3063" s="276">
        <v>1</v>
      </c>
      <c r="L3063" s="276">
        <v>0</v>
      </c>
      <c r="M3063" s="276">
        <v>0</v>
      </c>
      <c r="N3063" s="276">
        <v>0</v>
      </c>
      <c r="O3063" s="276">
        <v>0</v>
      </c>
      <c r="P3063" s="276">
        <v>0</v>
      </c>
      <c r="Q3063" s="276">
        <v>0</v>
      </c>
      <c r="R3063" s="276">
        <v>0</v>
      </c>
      <c r="S3063" s="276">
        <v>0</v>
      </c>
      <c r="T3063" s="276">
        <v>0</v>
      </c>
      <c r="U3063" s="276">
        <v>0</v>
      </c>
      <c r="V3063" s="1044">
        <v>0</v>
      </c>
      <c r="W3063" s="276">
        <v>0</v>
      </c>
      <c r="X3063" s="276">
        <v>0</v>
      </c>
      <c r="Y3063" s="276">
        <v>0</v>
      </c>
      <c r="Z3063" s="276">
        <v>0</v>
      </c>
      <c r="AA3063" s="276">
        <v>0</v>
      </c>
      <c r="AB3063" s="276">
        <v>0</v>
      </c>
      <c r="AC3063" s="276">
        <v>0</v>
      </c>
      <c r="AD3063" s="448"/>
    </row>
    <row r="3064" spans="1:30" ht="20.399999999999999" customHeight="1">
      <c r="A3064" s="794"/>
      <c r="B3064" s="670" t="s">
        <v>4104</v>
      </c>
      <c r="C3064" s="276">
        <v>0</v>
      </c>
      <c r="D3064" s="276">
        <v>0</v>
      </c>
      <c r="E3064" s="276">
        <v>0</v>
      </c>
      <c r="F3064" s="276">
        <v>0</v>
      </c>
      <c r="G3064" s="1043">
        <v>0</v>
      </c>
      <c r="H3064" s="276">
        <v>0</v>
      </c>
      <c r="I3064" s="276">
        <v>0</v>
      </c>
      <c r="J3064" s="276">
        <v>0</v>
      </c>
      <c r="K3064" s="276">
        <v>0</v>
      </c>
      <c r="L3064" s="276">
        <v>0</v>
      </c>
      <c r="M3064" s="276">
        <v>0</v>
      </c>
      <c r="N3064" s="276">
        <v>0</v>
      </c>
      <c r="O3064" s="276">
        <v>0</v>
      </c>
      <c r="P3064" s="276">
        <v>0</v>
      </c>
      <c r="Q3064" s="276">
        <v>0</v>
      </c>
      <c r="R3064" s="276">
        <v>0</v>
      </c>
      <c r="S3064" s="276">
        <v>0</v>
      </c>
      <c r="T3064" s="276">
        <v>0</v>
      </c>
      <c r="U3064" s="276">
        <v>0</v>
      </c>
      <c r="V3064" s="1044">
        <v>0</v>
      </c>
      <c r="W3064" s="276">
        <v>0</v>
      </c>
      <c r="X3064" s="276">
        <v>0</v>
      </c>
      <c r="Y3064" s="276">
        <v>0</v>
      </c>
      <c r="Z3064" s="276">
        <v>0</v>
      </c>
      <c r="AA3064" s="276">
        <v>0</v>
      </c>
      <c r="AB3064" s="276">
        <v>0</v>
      </c>
      <c r="AC3064" s="276">
        <v>0</v>
      </c>
      <c r="AD3064" s="448"/>
    </row>
    <row r="3065" spans="1:30" ht="20.399999999999999" customHeight="1">
      <c r="A3065" s="407"/>
      <c r="B3065" s="407"/>
      <c r="C3065" s="407"/>
      <c r="D3065" s="407"/>
      <c r="E3065" s="407"/>
      <c r="F3065" s="407"/>
      <c r="G3065" s="407"/>
      <c r="H3065" s="407"/>
      <c r="I3065" s="407"/>
      <c r="J3065" s="407"/>
      <c r="K3065" s="407"/>
      <c r="L3065" s="407"/>
      <c r="M3065" s="407"/>
      <c r="N3065" s="407"/>
      <c r="O3065" s="407"/>
      <c r="P3065" s="407"/>
      <c r="Q3065" s="407"/>
      <c r="R3065" s="407"/>
      <c r="S3065" s="407"/>
      <c r="T3065" s="407"/>
      <c r="U3065" s="407"/>
      <c r="V3065" s="407"/>
      <c r="W3065" s="407"/>
      <c r="X3065" s="407"/>
      <c r="Y3065" s="407"/>
      <c r="Z3065" s="407"/>
      <c r="AA3065" s="407"/>
      <c r="AB3065" s="407"/>
      <c r="AC3065" s="407"/>
      <c r="AD3065" s="448"/>
    </row>
    <row r="3066" spans="1:30" ht="20.399999999999999" customHeight="1">
      <c r="A3066" s="796" t="s">
        <v>2501</v>
      </c>
      <c r="B3066" s="669" t="s">
        <v>2500</v>
      </c>
      <c r="C3066" s="275">
        <v>1</v>
      </c>
      <c r="D3066" s="275">
        <v>1</v>
      </c>
      <c r="E3066" s="275">
        <v>0</v>
      </c>
      <c r="F3066" s="275">
        <v>0</v>
      </c>
      <c r="G3066" s="1041">
        <v>100</v>
      </c>
      <c r="H3066" s="275">
        <v>0</v>
      </c>
      <c r="I3066" s="275">
        <v>0</v>
      </c>
      <c r="J3066" s="275">
        <v>0</v>
      </c>
      <c r="K3066" s="275">
        <v>0</v>
      </c>
      <c r="L3066" s="275">
        <v>1</v>
      </c>
      <c r="M3066" s="275">
        <v>0</v>
      </c>
      <c r="N3066" s="275">
        <v>0</v>
      </c>
      <c r="O3066" s="275">
        <v>0</v>
      </c>
      <c r="P3066" s="275">
        <v>0</v>
      </c>
      <c r="Q3066" s="275">
        <v>0</v>
      </c>
      <c r="R3066" s="275">
        <v>0</v>
      </c>
      <c r="S3066" s="275">
        <v>0</v>
      </c>
      <c r="T3066" s="275">
        <v>0</v>
      </c>
      <c r="U3066" s="275">
        <v>0</v>
      </c>
      <c r="V3066" s="1042">
        <v>0</v>
      </c>
      <c r="W3066" s="275">
        <v>0</v>
      </c>
      <c r="X3066" s="275">
        <v>0</v>
      </c>
      <c r="Y3066" s="275">
        <v>0</v>
      </c>
      <c r="Z3066" s="275">
        <v>0</v>
      </c>
      <c r="AA3066" s="275">
        <v>0</v>
      </c>
      <c r="AB3066" s="275">
        <v>0</v>
      </c>
      <c r="AC3066" s="275">
        <v>0</v>
      </c>
      <c r="AD3066" s="448"/>
    </row>
    <row r="3067" spans="1:30" ht="20.399999999999999" customHeight="1">
      <c r="A3067" s="669"/>
      <c r="B3067" s="669" t="s">
        <v>2499</v>
      </c>
      <c r="C3067" s="797"/>
      <c r="D3067" s="797"/>
      <c r="E3067" s="797"/>
      <c r="F3067" s="797"/>
      <c r="G3067" s="797"/>
      <c r="H3067" s="797"/>
      <c r="I3067" s="797"/>
      <c r="J3067" s="797"/>
      <c r="K3067" s="797"/>
      <c r="L3067" s="797"/>
      <c r="M3067" s="797"/>
      <c r="N3067" s="797"/>
      <c r="O3067" s="797"/>
      <c r="P3067" s="797"/>
      <c r="Q3067" s="797"/>
      <c r="R3067" s="797"/>
      <c r="S3067" s="797"/>
      <c r="T3067" s="797"/>
      <c r="U3067" s="797"/>
      <c r="V3067" s="797"/>
      <c r="W3067" s="797"/>
      <c r="X3067" s="797"/>
      <c r="Y3067" s="797"/>
      <c r="Z3067" s="797"/>
      <c r="AA3067" s="797"/>
      <c r="AB3067" s="797"/>
      <c r="AC3067" s="797"/>
      <c r="AD3067" s="448"/>
    </row>
    <row r="3068" spans="1:30" ht="20.399999999999999" customHeight="1">
      <c r="A3068" s="794"/>
      <c r="B3068" s="670" t="s">
        <v>1468</v>
      </c>
      <c r="C3068" s="276">
        <v>1</v>
      </c>
      <c r="D3068" s="276">
        <v>1</v>
      </c>
      <c r="E3068" s="276">
        <v>0</v>
      </c>
      <c r="F3068" s="276">
        <v>0</v>
      </c>
      <c r="G3068" s="1043">
        <v>100</v>
      </c>
      <c r="H3068" s="276">
        <v>0</v>
      </c>
      <c r="I3068" s="276">
        <v>0</v>
      </c>
      <c r="J3068" s="276">
        <v>0</v>
      </c>
      <c r="K3068" s="276">
        <v>0</v>
      </c>
      <c r="L3068" s="276">
        <v>1</v>
      </c>
      <c r="M3068" s="276">
        <v>0</v>
      </c>
      <c r="N3068" s="276">
        <v>0</v>
      </c>
      <c r="O3068" s="276">
        <v>0</v>
      </c>
      <c r="P3068" s="276">
        <v>0</v>
      </c>
      <c r="Q3068" s="276">
        <v>0</v>
      </c>
      <c r="R3068" s="276">
        <v>0</v>
      </c>
      <c r="S3068" s="276">
        <v>0</v>
      </c>
      <c r="T3068" s="276">
        <v>0</v>
      </c>
      <c r="U3068" s="276">
        <v>0</v>
      </c>
      <c r="V3068" s="1044">
        <v>0</v>
      </c>
      <c r="W3068" s="276">
        <v>0</v>
      </c>
      <c r="X3068" s="276">
        <v>0</v>
      </c>
      <c r="Y3068" s="276">
        <v>0</v>
      </c>
      <c r="Z3068" s="276">
        <v>0</v>
      </c>
      <c r="AA3068" s="276">
        <v>0</v>
      </c>
      <c r="AB3068" s="276">
        <v>0</v>
      </c>
      <c r="AC3068" s="276">
        <v>0</v>
      </c>
      <c r="AD3068" s="448"/>
    </row>
    <row r="3069" spans="1:30" ht="20.399999999999999" customHeight="1">
      <c r="A3069" s="794"/>
      <c r="B3069" s="670" t="s">
        <v>1467</v>
      </c>
      <c r="C3069" s="276">
        <v>0</v>
      </c>
      <c r="D3069" s="276">
        <v>0</v>
      </c>
      <c r="E3069" s="276">
        <v>0</v>
      </c>
      <c r="F3069" s="276">
        <v>0</v>
      </c>
      <c r="G3069" s="1043">
        <v>0</v>
      </c>
      <c r="H3069" s="276">
        <v>0</v>
      </c>
      <c r="I3069" s="276">
        <v>0</v>
      </c>
      <c r="J3069" s="276">
        <v>0</v>
      </c>
      <c r="K3069" s="276">
        <v>0</v>
      </c>
      <c r="L3069" s="276">
        <v>0</v>
      </c>
      <c r="M3069" s="276">
        <v>0</v>
      </c>
      <c r="N3069" s="276">
        <v>0</v>
      </c>
      <c r="O3069" s="276">
        <v>0</v>
      </c>
      <c r="P3069" s="276">
        <v>0</v>
      </c>
      <c r="Q3069" s="276">
        <v>0</v>
      </c>
      <c r="R3069" s="276">
        <v>0</v>
      </c>
      <c r="S3069" s="276">
        <v>0</v>
      </c>
      <c r="T3069" s="276">
        <v>0</v>
      </c>
      <c r="U3069" s="276">
        <v>0</v>
      </c>
      <c r="V3069" s="1044">
        <v>0</v>
      </c>
      <c r="W3069" s="276">
        <v>0</v>
      </c>
      <c r="X3069" s="276">
        <v>0</v>
      </c>
      <c r="Y3069" s="276">
        <v>0</v>
      </c>
      <c r="Z3069" s="276">
        <v>0</v>
      </c>
      <c r="AA3069" s="276">
        <v>0</v>
      </c>
      <c r="AB3069" s="276">
        <v>0</v>
      </c>
      <c r="AC3069" s="276">
        <v>0</v>
      </c>
      <c r="AD3069" s="448"/>
    </row>
    <row r="3070" spans="1:30" ht="20.399999999999999" customHeight="1">
      <c r="A3070" s="794"/>
      <c r="B3070" s="670" t="s">
        <v>4104</v>
      </c>
      <c r="C3070" s="276">
        <v>0</v>
      </c>
      <c r="D3070" s="276">
        <v>0</v>
      </c>
      <c r="E3070" s="276">
        <v>0</v>
      </c>
      <c r="F3070" s="276">
        <v>0</v>
      </c>
      <c r="G3070" s="1043">
        <v>0</v>
      </c>
      <c r="H3070" s="276">
        <v>0</v>
      </c>
      <c r="I3070" s="276">
        <v>0</v>
      </c>
      <c r="J3070" s="276">
        <v>0</v>
      </c>
      <c r="K3070" s="276">
        <v>0</v>
      </c>
      <c r="L3070" s="276">
        <v>0</v>
      </c>
      <c r="M3070" s="276">
        <v>0</v>
      </c>
      <c r="N3070" s="276">
        <v>0</v>
      </c>
      <c r="O3070" s="276">
        <v>0</v>
      </c>
      <c r="P3070" s="276">
        <v>0</v>
      </c>
      <c r="Q3070" s="276">
        <v>0</v>
      </c>
      <c r="R3070" s="276">
        <v>0</v>
      </c>
      <c r="S3070" s="276">
        <v>0</v>
      </c>
      <c r="T3070" s="276">
        <v>0</v>
      </c>
      <c r="U3070" s="276">
        <v>0</v>
      </c>
      <c r="V3070" s="1044">
        <v>0</v>
      </c>
      <c r="W3070" s="276">
        <v>0</v>
      </c>
      <c r="X3070" s="276">
        <v>0</v>
      </c>
      <c r="Y3070" s="276">
        <v>0</v>
      </c>
      <c r="Z3070" s="276">
        <v>0</v>
      </c>
      <c r="AA3070" s="276">
        <v>0</v>
      </c>
      <c r="AB3070" s="276">
        <v>0</v>
      </c>
      <c r="AC3070" s="276">
        <v>0</v>
      </c>
      <c r="AD3070" s="448"/>
    </row>
    <row r="3071" spans="1:30" ht="20.399999999999999" customHeight="1">
      <c r="A3071" s="407"/>
      <c r="B3071" s="407"/>
      <c r="C3071" s="407"/>
      <c r="D3071" s="407"/>
      <c r="E3071" s="407"/>
      <c r="F3071" s="407"/>
      <c r="G3071" s="407"/>
      <c r="H3071" s="407"/>
      <c r="I3071" s="407"/>
      <c r="J3071" s="407"/>
      <c r="K3071" s="407"/>
      <c r="L3071" s="407"/>
      <c r="M3071" s="407"/>
      <c r="N3071" s="407"/>
      <c r="O3071" s="407"/>
      <c r="P3071" s="407"/>
      <c r="Q3071" s="407"/>
      <c r="R3071" s="407"/>
      <c r="S3071" s="407"/>
      <c r="T3071" s="407"/>
      <c r="U3071" s="407"/>
      <c r="V3071" s="407"/>
      <c r="W3071" s="407"/>
      <c r="X3071" s="407"/>
      <c r="Y3071" s="407"/>
      <c r="Z3071" s="407"/>
      <c r="AA3071" s="407"/>
      <c r="AB3071" s="407"/>
      <c r="AC3071" s="407"/>
      <c r="AD3071" s="448"/>
    </row>
    <row r="3072" spans="1:30" ht="20.399999999999999" customHeight="1">
      <c r="A3072" s="796" t="s">
        <v>2498</v>
      </c>
      <c r="B3072" s="669" t="s">
        <v>2497</v>
      </c>
      <c r="C3072" s="275">
        <v>7</v>
      </c>
      <c r="D3072" s="275">
        <v>7</v>
      </c>
      <c r="E3072" s="275">
        <v>0</v>
      </c>
      <c r="F3072" s="275">
        <v>0</v>
      </c>
      <c r="G3072" s="1041">
        <v>100</v>
      </c>
      <c r="H3072" s="275">
        <v>4</v>
      </c>
      <c r="I3072" s="275">
        <v>1</v>
      </c>
      <c r="J3072" s="275">
        <v>0</v>
      </c>
      <c r="K3072" s="275">
        <v>3</v>
      </c>
      <c r="L3072" s="275">
        <v>2</v>
      </c>
      <c r="M3072" s="275">
        <v>0</v>
      </c>
      <c r="N3072" s="275">
        <v>0</v>
      </c>
      <c r="O3072" s="275">
        <v>0</v>
      </c>
      <c r="P3072" s="275">
        <v>0</v>
      </c>
      <c r="Q3072" s="275">
        <v>0</v>
      </c>
      <c r="R3072" s="275">
        <v>0</v>
      </c>
      <c r="S3072" s="275">
        <v>0</v>
      </c>
      <c r="T3072" s="275">
        <v>0</v>
      </c>
      <c r="U3072" s="275">
        <v>0</v>
      </c>
      <c r="V3072" s="1042">
        <v>0</v>
      </c>
      <c r="W3072" s="275">
        <v>0</v>
      </c>
      <c r="X3072" s="275">
        <v>0</v>
      </c>
      <c r="Y3072" s="275">
        <v>0</v>
      </c>
      <c r="Z3072" s="275">
        <v>1</v>
      </c>
      <c r="AA3072" s="275">
        <v>0</v>
      </c>
      <c r="AB3072" s="275">
        <v>0</v>
      </c>
      <c r="AC3072" s="275">
        <v>0</v>
      </c>
      <c r="AD3072" s="448"/>
    </row>
    <row r="3073" spans="1:30" ht="20.399999999999999" customHeight="1">
      <c r="A3073" s="794"/>
      <c r="B3073" s="670" t="s">
        <v>1468</v>
      </c>
      <c r="C3073" s="276">
        <v>4</v>
      </c>
      <c r="D3073" s="276">
        <v>4</v>
      </c>
      <c r="E3073" s="276">
        <v>0</v>
      </c>
      <c r="F3073" s="276">
        <v>0</v>
      </c>
      <c r="G3073" s="1043">
        <v>100</v>
      </c>
      <c r="H3073" s="276">
        <v>1</v>
      </c>
      <c r="I3073" s="276">
        <v>0</v>
      </c>
      <c r="J3073" s="276">
        <v>0</v>
      </c>
      <c r="K3073" s="276">
        <v>1</v>
      </c>
      <c r="L3073" s="276">
        <v>2</v>
      </c>
      <c r="M3073" s="276">
        <v>0</v>
      </c>
      <c r="N3073" s="276">
        <v>0</v>
      </c>
      <c r="O3073" s="276">
        <v>0</v>
      </c>
      <c r="P3073" s="276">
        <v>0</v>
      </c>
      <c r="Q3073" s="276">
        <v>0</v>
      </c>
      <c r="R3073" s="276">
        <v>0</v>
      </c>
      <c r="S3073" s="276">
        <v>0</v>
      </c>
      <c r="T3073" s="276">
        <v>0</v>
      </c>
      <c r="U3073" s="276">
        <v>0</v>
      </c>
      <c r="V3073" s="1044">
        <v>0</v>
      </c>
      <c r="W3073" s="276">
        <v>0</v>
      </c>
      <c r="X3073" s="276">
        <v>0</v>
      </c>
      <c r="Y3073" s="276">
        <v>0</v>
      </c>
      <c r="Z3073" s="276">
        <v>1</v>
      </c>
      <c r="AA3073" s="276">
        <v>0</v>
      </c>
      <c r="AB3073" s="276">
        <v>0</v>
      </c>
      <c r="AC3073" s="276">
        <v>0</v>
      </c>
      <c r="AD3073" s="448"/>
    </row>
    <row r="3074" spans="1:30" ht="20.399999999999999" customHeight="1">
      <c r="A3074" s="794"/>
      <c r="B3074" s="670" t="s">
        <v>1467</v>
      </c>
      <c r="C3074" s="276">
        <v>3</v>
      </c>
      <c r="D3074" s="276">
        <v>3</v>
      </c>
      <c r="E3074" s="276">
        <v>0</v>
      </c>
      <c r="F3074" s="276">
        <v>0</v>
      </c>
      <c r="G3074" s="1043">
        <v>100</v>
      </c>
      <c r="H3074" s="276">
        <v>3</v>
      </c>
      <c r="I3074" s="276">
        <v>1</v>
      </c>
      <c r="J3074" s="276">
        <v>0</v>
      </c>
      <c r="K3074" s="276">
        <v>2</v>
      </c>
      <c r="L3074" s="276">
        <v>0</v>
      </c>
      <c r="M3074" s="276">
        <v>0</v>
      </c>
      <c r="N3074" s="276">
        <v>0</v>
      </c>
      <c r="O3074" s="276">
        <v>0</v>
      </c>
      <c r="P3074" s="276">
        <v>0</v>
      </c>
      <c r="Q3074" s="276">
        <v>0</v>
      </c>
      <c r="R3074" s="276">
        <v>0</v>
      </c>
      <c r="S3074" s="276">
        <v>0</v>
      </c>
      <c r="T3074" s="276">
        <v>0</v>
      </c>
      <c r="U3074" s="276">
        <v>0</v>
      </c>
      <c r="V3074" s="1044">
        <v>0</v>
      </c>
      <c r="W3074" s="276">
        <v>0</v>
      </c>
      <c r="X3074" s="276">
        <v>0</v>
      </c>
      <c r="Y3074" s="276">
        <v>0</v>
      </c>
      <c r="Z3074" s="276">
        <v>0</v>
      </c>
      <c r="AA3074" s="276">
        <v>0</v>
      </c>
      <c r="AB3074" s="276">
        <v>0</v>
      </c>
      <c r="AC3074" s="276">
        <v>0</v>
      </c>
      <c r="AD3074" s="448"/>
    </row>
    <row r="3075" spans="1:30" ht="20.399999999999999" customHeight="1">
      <c r="A3075" s="794"/>
      <c r="B3075" s="670" t="s">
        <v>4104</v>
      </c>
      <c r="C3075" s="276">
        <v>0</v>
      </c>
      <c r="D3075" s="276">
        <v>0</v>
      </c>
      <c r="E3075" s="276">
        <v>0</v>
      </c>
      <c r="F3075" s="276">
        <v>0</v>
      </c>
      <c r="G3075" s="1043">
        <v>0</v>
      </c>
      <c r="H3075" s="276">
        <v>0</v>
      </c>
      <c r="I3075" s="276">
        <v>0</v>
      </c>
      <c r="J3075" s="276">
        <v>0</v>
      </c>
      <c r="K3075" s="276">
        <v>0</v>
      </c>
      <c r="L3075" s="276">
        <v>0</v>
      </c>
      <c r="M3075" s="276">
        <v>0</v>
      </c>
      <c r="N3075" s="276">
        <v>0</v>
      </c>
      <c r="O3075" s="276">
        <v>0</v>
      </c>
      <c r="P3075" s="276">
        <v>0</v>
      </c>
      <c r="Q3075" s="276">
        <v>0</v>
      </c>
      <c r="R3075" s="276">
        <v>0</v>
      </c>
      <c r="S3075" s="276">
        <v>0</v>
      </c>
      <c r="T3075" s="276">
        <v>0</v>
      </c>
      <c r="U3075" s="276">
        <v>0</v>
      </c>
      <c r="V3075" s="1044">
        <v>0</v>
      </c>
      <c r="W3075" s="276">
        <v>0</v>
      </c>
      <c r="X3075" s="276">
        <v>0</v>
      </c>
      <c r="Y3075" s="276">
        <v>0</v>
      </c>
      <c r="Z3075" s="276">
        <v>0</v>
      </c>
      <c r="AA3075" s="276">
        <v>0</v>
      </c>
      <c r="AB3075" s="276">
        <v>0</v>
      </c>
      <c r="AC3075" s="276">
        <v>0</v>
      </c>
      <c r="AD3075" s="448"/>
    </row>
    <row r="3076" spans="1:30" ht="20.399999999999999" customHeight="1">
      <c r="A3076" s="407"/>
      <c r="B3076" s="407"/>
      <c r="C3076" s="407"/>
      <c r="D3076" s="407"/>
      <c r="E3076" s="407"/>
      <c r="F3076" s="407"/>
      <c r="G3076" s="407"/>
      <c r="H3076" s="407"/>
      <c r="I3076" s="407"/>
      <c r="J3076" s="407"/>
      <c r="K3076" s="407"/>
      <c r="L3076" s="407"/>
      <c r="M3076" s="407"/>
      <c r="N3076" s="407"/>
      <c r="O3076" s="407"/>
      <c r="P3076" s="407"/>
      <c r="Q3076" s="407"/>
      <c r="R3076" s="407"/>
      <c r="S3076" s="407"/>
      <c r="T3076" s="407"/>
      <c r="U3076" s="407"/>
      <c r="V3076" s="407"/>
      <c r="W3076" s="407"/>
      <c r="X3076" s="407"/>
      <c r="Y3076" s="407"/>
      <c r="Z3076" s="407"/>
      <c r="AA3076" s="407"/>
      <c r="AB3076" s="407"/>
      <c r="AC3076" s="407"/>
      <c r="AD3076" s="448"/>
    </row>
    <row r="3077" spans="1:30" ht="20.399999999999999" customHeight="1">
      <c r="A3077" s="796" t="s">
        <v>4839</v>
      </c>
      <c r="B3077" s="669" t="s">
        <v>4840</v>
      </c>
      <c r="C3077" s="275">
        <v>1</v>
      </c>
      <c r="D3077" s="275">
        <v>1</v>
      </c>
      <c r="E3077" s="275">
        <v>0</v>
      </c>
      <c r="F3077" s="275">
        <v>0</v>
      </c>
      <c r="G3077" s="1041">
        <v>100</v>
      </c>
      <c r="H3077" s="275">
        <v>1</v>
      </c>
      <c r="I3077" s="275">
        <v>1</v>
      </c>
      <c r="J3077" s="275">
        <v>0</v>
      </c>
      <c r="K3077" s="275">
        <v>0</v>
      </c>
      <c r="L3077" s="275">
        <v>0</v>
      </c>
      <c r="M3077" s="275">
        <v>0</v>
      </c>
      <c r="N3077" s="275">
        <v>0</v>
      </c>
      <c r="O3077" s="275">
        <v>0</v>
      </c>
      <c r="P3077" s="275">
        <v>0</v>
      </c>
      <c r="Q3077" s="275">
        <v>0</v>
      </c>
      <c r="R3077" s="275">
        <v>0</v>
      </c>
      <c r="S3077" s="275">
        <v>0</v>
      </c>
      <c r="T3077" s="275">
        <v>0</v>
      </c>
      <c r="U3077" s="275">
        <v>0</v>
      </c>
      <c r="V3077" s="1042">
        <v>0</v>
      </c>
      <c r="W3077" s="275">
        <v>0</v>
      </c>
      <c r="X3077" s="275">
        <v>0</v>
      </c>
      <c r="Y3077" s="275">
        <v>0</v>
      </c>
      <c r="Z3077" s="275">
        <v>0</v>
      </c>
      <c r="AA3077" s="275">
        <v>0</v>
      </c>
      <c r="AB3077" s="275">
        <v>0</v>
      </c>
      <c r="AC3077" s="275">
        <v>0</v>
      </c>
      <c r="AD3077" s="448"/>
    </row>
    <row r="3078" spans="1:30" ht="20.399999999999999" customHeight="1">
      <c r="A3078" s="669"/>
      <c r="B3078" s="669" t="s">
        <v>3321</v>
      </c>
      <c r="C3078" s="797"/>
      <c r="D3078" s="797"/>
      <c r="E3078" s="797"/>
      <c r="F3078" s="797"/>
      <c r="G3078" s="797"/>
      <c r="H3078" s="797"/>
      <c r="I3078" s="797"/>
      <c r="J3078" s="797"/>
      <c r="K3078" s="797"/>
      <c r="L3078" s="797"/>
      <c r="M3078" s="797"/>
      <c r="N3078" s="797"/>
      <c r="O3078" s="797"/>
      <c r="P3078" s="797"/>
      <c r="Q3078" s="797"/>
      <c r="R3078" s="797"/>
      <c r="S3078" s="797"/>
      <c r="T3078" s="797"/>
      <c r="U3078" s="797"/>
      <c r="V3078" s="797"/>
      <c r="W3078" s="797"/>
      <c r="X3078" s="797"/>
      <c r="Y3078" s="797"/>
      <c r="Z3078" s="797"/>
      <c r="AA3078" s="797"/>
      <c r="AB3078" s="797"/>
      <c r="AC3078" s="797"/>
      <c r="AD3078" s="448"/>
    </row>
    <row r="3079" spans="1:30" ht="20.399999999999999" customHeight="1">
      <c r="A3079" s="794"/>
      <c r="B3079" s="670" t="s">
        <v>1468</v>
      </c>
      <c r="C3079" s="276">
        <v>1</v>
      </c>
      <c r="D3079" s="276">
        <v>1</v>
      </c>
      <c r="E3079" s="276">
        <v>0</v>
      </c>
      <c r="F3079" s="276">
        <v>0</v>
      </c>
      <c r="G3079" s="1043">
        <v>100</v>
      </c>
      <c r="H3079" s="276">
        <v>1</v>
      </c>
      <c r="I3079" s="276">
        <v>1</v>
      </c>
      <c r="J3079" s="276">
        <v>0</v>
      </c>
      <c r="K3079" s="276">
        <v>0</v>
      </c>
      <c r="L3079" s="276">
        <v>0</v>
      </c>
      <c r="M3079" s="276">
        <v>0</v>
      </c>
      <c r="N3079" s="276">
        <v>0</v>
      </c>
      <c r="O3079" s="276">
        <v>0</v>
      </c>
      <c r="P3079" s="276">
        <v>0</v>
      </c>
      <c r="Q3079" s="276">
        <v>0</v>
      </c>
      <c r="R3079" s="276">
        <v>0</v>
      </c>
      <c r="S3079" s="276">
        <v>0</v>
      </c>
      <c r="T3079" s="276">
        <v>0</v>
      </c>
      <c r="U3079" s="276">
        <v>0</v>
      </c>
      <c r="V3079" s="1044">
        <v>0</v>
      </c>
      <c r="W3079" s="276">
        <v>0</v>
      </c>
      <c r="X3079" s="276">
        <v>0</v>
      </c>
      <c r="Y3079" s="276">
        <v>0</v>
      </c>
      <c r="Z3079" s="276">
        <v>0</v>
      </c>
      <c r="AA3079" s="276">
        <v>0</v>
      </c>
      <c r="AB3079" s="276">
        <v>0</v>
      </c>
      <c r="AC3079" s="276">
        <v>0</v>
      </c>
      <c r="AD3079" s="448"/>
    </row>
    <row r="3080" spans="1:30" ht="20.399999999999999" customHeight="1">
      <c r="A3080" s="794"/>
      <c r="B3080" s="670" t="s">
        <v>1467</v>
      </c>
      <c r="C3080" s="276">
        <v>0</v>
      </c>
      <c r="D3080" s="276">
        <v>0</v>
      </c>
      <c r="E3080" s="276">
        <v>0</v>
      </c>
      <c r="F3080" s="276">
        <v>0</v>
      </c>
      <c r="G3080" s="1043">
        <v>0</v>
      </c>
      <c r="H3080" s="276">
        <v>0</v>
      </c>
      <c r="I3080" s="276">
        <v>0</v>
      </c>
      <c r="J3080" s="276">
        <v>0</v>
      </c>
      <c r="K3080" s="276">
        <v>0</v>
      </c>
      <c r="L3080" s="276">
        <v>0</v>
      </c>
      <c r="M3080" s="276">
        <v>0</v>
      </c>
      <c r="N3080" s="276">
        <v>0</v>
      </c>
      <c r="O3080" s="276">
        <v>0</v>
      </c>
      <c r="P3080" s="276">
        <v>0</v>
      </c>
      <c r="Q3080" s="276">
        <v>0</v>
      </c>
      <c r="R3080" s="276">
        <v>0</v>
      </c>
      <c r="S3080" s="276">
        <v>0</v>
      </c>
      <c r="T3080" s="276">
        <v>0</v>
      </c>
      <c r="U3080" s="276">
        <v>0</v>
      </c>
      <c r="V3080" s="1044">
        <v>0</v>
      </c>
      <c r="W3080" s="276">
        <v>0</v>
      </c>
      <c r="X3080" s="276">
        <v>0</v>
      </c>
      <c r="Y3080" s="276">
        <v>0</v>
      </c>
      <c r="Z3080" s="276">
        <v>0</v>
      </c>
      <c r="AA3080" s="276">
        <v>0</v>
      </c>
      <c r="AB3080" s="276">
        <v>0</v>
      </c>
      <c r="AC3080" s="276">
        <v>0</v>
      </c>
      <c r="AD3080" s="448"/>
    </row>
    <row r="3081" spans="1:30" ht="20.399999999999999" customHeight="1">
      <c r="A3081" s="794"/>
      <c r="B3081" s="670" t="s">
        <v>4104</v>
      </c>
      <c r="C3081" s="276">
        <v>0</v>
      </c>
      <c r="D3081" s="276">
        <v>0</v>
      </c>
      <c r="E3081" s="276">
        <v>0</v>
      </c>
      <c r="F3081" s="276">
        <v>0</v>
      </c>
      <c r="G3081" s="1043">
        <v>0</v>
      </c>
      <c r="H3081" s="276">
        <v>0</v>
      </c>
      <c r="I3081" s="276">
        <v>0</v>
      </c>
      <c r="J3081" s="276">
        <v>0</v>
      </c>
      <c r="K3081" s="276">
        <v>0</v>
      </c>
      <c r="L3081" s="276">
        <v>0</v>
      </c>
      <c r="M3081" s="276">
        <v>0</v>
      </c>
      <c r="N3081" s="276">
        <v>0</v>
      </c>
      <c r="O3081" s="276">
        <v>0</v>
      </c>
      <c r="P3081" s="276">
        <v>0</v>
      </c>
      <c r="Q3081" s="276">
        <v>0</v>
      </c>
      <c r="R3081" s="276">
        <v>0</v>
      </c>
      <c r="S3081" s="276">
        <v>0</v>
      </c>
      <c r="T3081" s="276">
        <v>0</v>
      </c>
      <c r="U3081" s="276">
        <v>0</v>
      </c>
      <c r="V3081" s="1044">
        <v>0</v>
      </c>
      <c r="W3081" s="276">
        <v>0</v>
      </c>
      <c r="X3081" s="276">
        <v>0</v>
      </c>
      <c r="Y3081" s="276">
        <v>0</v>
      </c>
      <c r="Z3081" s="276">
        <v>0</v>
      </c>
      <c r="AA3081" s="276">
        <v>0</v>
      </c>
      <c r="AB3081" s="276">
        <v>0</v>
      </c>
      <c r="AC3081" s="276">
        <v>0</v>
      </c>
      <c r="AD3081" s="448"/>
    </row>
    <row r="3082" spans="1:30" ht="20.399999999999999" customHeight="1">
      <c r="A3082" s="407"/>
      <c r="B3082" s="407"/>
      <c r="C3082" s="407"/>
      <c r="D3082" s="407"/>
      <c r="E3082" s="407"/>
      <c r="F3082" s="407"/>
      <c r="G3082" s="407"/>
      <c r="H3082" s="407"/>
      <c r="I3082" s="407"/>
      <c r="J3082" s="407"/>
      <c r="K3082" s="407"/>
      <c r="L3082" s="407"/>
      <c r="M3082" s="407"/>
      <c r="N3082" s="407"/>
      <c r="O3082" s="407"/>
      <c r="P3082" s="407"/>
      <c r="Q3082" s="407"/>
      <c r="R3082" s="407"/>
      <c r="S3082" s="407"/>
      <c r="T3082" s="407"/>
      <c r="U3082" s="407"/>
      <c r="V3082" s="407"/>
      <c r="W3082" s="407"/>
      <c r="X3082" s="407"/>
      <c r="Y3082" s="407"/>
      <c r="Z3082" s="407"/>
      <c r="AA3082" s="407"/>
      <c r="AB3082" s="407"/>
      <c r="AC3082" s="407"/>
      <c r="AD3082" s="448"/>
    </row>
    <row r="3083" spans="1:30" ht="20.399999999999999" customHeight="1">
      <c r="A3083" s="796" t="s">
        <v>2496</v>
      </c>
      <c r="B3083" s="669" t="s">
        <v>2493</v>
      </c>
      <c r="C3083" s="275">
        <v>1</v>
      </c>
      <c r="D3083" s="275">
        <v>1</v>
      </c>
      <c r="E3083" s="275">
        <v>0</v>
      </c>
      <c r="F3083" s="275">
        <v>0</v>
      </c>
      <c r="G3083" s="1041">
        <v>100</v>
      </c>
      <c r="H3083" s="275">
        <v>1</v>
      </c>
      <c r="I3083" s="275">
        <v>0</v>
      </c>
      <c r="J3083" s="275">
        <v>0</v>
      </c>
      <c r="K3083" s="275">
        <v>1</v>
      </c>
      <c r="L3083" s="275">
        <v>0</v>
      </c>
      <c r="M3083" s="275">
        <v>0</v>
      </c>
      <c r="N3083" s="275">
        <v>0</v>
      </c>
      <c r="O3083" s="275">
        <v>0</v>
      </c>
      <c r="P3083" s="275">
        <v>0</v>
      </c>
      <c r="Q3083" s="275">
        <v>0</v>
      </c>
      <c r="R3083" s="275">
        <v>0</v>
      </c>
      <c r="S3083" s="275">
        <v>0</v>
      </c>
      <c r="T3083" s="275">
        <v>0</v>
      </c>
      <c r="U3083" s="275">
        <v>0</v>
      </c>
      <c r="V3083" s="1042">
        <v>0</v>
      </c>
      <c r="W3083" s="275">
        <v>0</v>
      </c>
      <c r="X3083" s="275">
        <v>0</v>
      </c>
      <c r="Y3083" s="275">
        <v>0</v>
      </c>
      <c r="Z3083" s="275">
        <v>0</v>
      </c>
      <c r="AA3083" s="275">
        <v>0</v>
      </c>
      <c r="AB3083" s="275">
        <v>0</v>
      </c>
      <c r="AC3083" s="275">
        <v>0</v>
      </c>
      <c r="AD3083" s="448"/>
    </row>
    <row r="3084" spans="1:30" ht="20.399999999999999" customHeight="1">
      <c r="A3084" s="669"/>
      <c r="B3084" s="669" t="s">
        <v>2495</v>
      </c>
      <c r="C3084" s="797"/>
      <c r="D3084" s="797"/>
      <c r="E3084" s="797"/>
      <c r="F3084" s="797"/>
      <c r="G3084" s="797"/>
      <c r="H3084" s="797"/>
      <c r="I3084" s="797"/>
      <c r="J3084" s="797"/>
      <c r="K3084" s="797"/>
      <c r="L3084" s="797"/>
      <c r="M3084" s="797"/>
      <c r="N3084" s="797"/>
      <c r="O3084" s="797"/>
      <c r="P3084" s="797"/>
      <c r="Q3084" s="797"/>
      <c r="R3084" s="797"/>
      <c r="S3084" s="797"/>
      <c r="T3084" s="797"/>
      <c r="U3084" s="797"/>
      <c r="V3084" s="797"/>
      <c r="W3084" s="797"/>
      <c r="X3084" s="797"/>
      <c r="Y3084" s="797"/>
      <c r="Z3084" s="797"/>
      <c r="AA3084" s="797"/>
      <c r="AB3084" s="797"/>
      <c r="AC3084" s="797"/>
      <c r="AD3084" s="448"/>
    </row>
    <row r="3085" spans="1:30" ht="20.399999999999999" customHeight="1">
      <c r="A3085" s="794"/>
      <c r="B3085" s="670" t="s">
        <v>1468</v>
      </c>
      <c r="C3085" s="276">
        <v>0</v>
      </c>
      <c r="D3085" s="276">
        <v>0</v>
      </c>
      <c r="E3085" s="276">
        <v>0</v>
      </c>
      <c r="F3085" s="276">
        <v>0</v>
      </c>
      <c r="G3085" s="1043">
        <v>0</v>
      </c>
      <c r="H3085" s="276">
        <v>0</v>
      </c>
      <c r="I3085" s="276">
        <v>0</v>
      </c>
      <c r="J3085" s="276">
        <v>0</v>
      </c>
      <c r="K3085" s="276">
        <v>0</v>
      </c>
      <c r="L3085" s="276">
        <v>0</v>
      </c>
      <c r="M3085" s="276">
        <v>0</v>
      </c>
      <c r="N3085" s="276">
        <v>0</v>
      </c>
      <c r="O3085" s="276">
        <v>0</v>
      </c>
      <c r="P3085" s="276">
        <v>0</v>
      </c>
      <c r="Q3085" s="276">
        <v>0</v>
      </c>
      <c r="R3085" s="276">
        <v>0</v>
      </c>
      <c r="S3085" s="276">
        <v>0</v>
      </c>
      <c r="T3085" s="276">
        <v>0</v>
      </c>
      <c r="U3085" s="276">
        <v>0</v>
      </c>
      <c r="V3085" s="1044">
        <v>0</v>
      </c>
      <c r="W3085" s="276">
        <v>0</v>
      </c>
      <c r="X3085" s="276">
        <v>0</v>
      </c>
      <c r="Y3085" s="276">
        <v>0</v>
      </c>
      <c r="Z3085" s="276">
        <v>0</v>
      </c>
      <c r="AA3085" s="276">
        <v>0</v>
      </c>
      <c r="AB3085" s="276">
        <v>0</v>
      </c>
      <c r="AC3085" s="276">
        <v>0</v>
      </c>
      <c r="AD3085" s="448"/>
    </row>
    <row r="3086" spans="1:30" ht="20.399999999999999" customHeight="1">
      <c r="A3086" s="794"/>
      <c r="B3086" s="670" t="s">
        <v>1467</v>
      </c>
      <c r="C3086" s="276">
        <v>1</v>
      </c>
      <c r="D3086" s="276">
        <v>1</v>
      </c>
      <c r="E3086" s="276">
        <v>0</v>
      </c>
      <c r="F3086" s="276">
        <v>0</v>
      </c>
      <c r="G3086" s="1043">
        <v>100</v>
      </c>
      <c r="H3086" s="276">
        <v>1</v>
      </c>
      <c r="I3086" s="276">
        <v>0</v>
      </c>
      <c r="J3086" s="276">
        <v>0</v>
      </c>
      <c r="K3086" s="276">
        <v>1</v>
      </c>
      <c r="L3086" s="276">
        <v>0</v>
      </c>
      <c r="M3086" s="276">
        <v>0</v>
      </c>
      <c r="N3086" s="276">
        <v>0</v>
      </c>
      <c r="O3086" s="276">
        <v>0</v>
      </c>
      <c r="P3086" s="276">
        <v>0</v>
      </c>
      <c r="Q3086" s="276">
        <v>0</v>
      </c>
      <c r="R3086" s="276">
        <v>0</v>
      </c>
      <c r="S3086" s="276">
        <v>0</v>
      </c>
      <c r="T3086" s="276">
        <v>0</v>
      </c>
      <c r="U3086" s="276">
        <v>0</v>
      </c>
      <c r="V3086" s="1044">
        <v>0</v>
      </c>
      <c r="W3086" s="276">
        <v>0</v>
      </c>
      <c r="X3086" s="276">
        <v>0</v>
      </c>
      <c r="Y3086" s="276">
        <v>0</v>
      </c>
      <c r="Z3086" s="276">
        <v>0</v>
      </c>
      <c r="AA3086" s="276">
        <v>0</v>
      </c>
      <c r="AB3086" s="276">
        <v>0</v>
      </c>
      <c r="AC3086" s="276">
        <v>0</v>
      </c>
      <c r="AD3086" s="448"/>
    </row>
    <row r="3087" spans="1:30" ht="20.399999999999999" customHeight="1">
      <c r="A3087" s="794"/>
      <c r="B3087" s="670" t="s">
        <v>4104</v>
      </c>
      <c r="C3087" s="276">
        <v>0</v>
      </c>
      <c r="D3087" s="276">
        <v>0</v>
      </c>
      <c r="E3087" s="276">
        <v>0</v>
      </c>
      <c r="F3087" s="276">
        <v>0</v>
      </c>
      <c r="G3087" s="1043">
        <v>0</v>
      </c>
      <c r="H3087" s="276">
        <v>0</v>
      </c>
      <c r="I3087" s="276">
        <v>0</v>
      </c>
      <c r="J3087" s="276">
        <v>0</v>
      </c>
      <c r="K3087" s="276">
        <v>0</v>
      </c>
      <c r="L3087" s="276">
        <v>0</v>
      </c>
      <c r="M3087" s="276">
        <v>0</v>
      </c>
      <c r="N3087" s="276">
        <v>0</v>
      </c>
      <c r="O3087" s="276">
        <v>0</v>
      </c>
      <c r="P3087" s="276">
        <v>0</v>
      </c>
      <c r="Q3087" s="276">
        <v>0</v>
      </c>
      <c r="R3087" s="276">
        <v>0</v>
      </c>
      <c r="S3087" s="276">
        <v>0</v>
      </c>
      <c r="T3087" s="276">
        <v>0</v>
      </c>
      <c r="U3087" s="276">
        <v>0</v>
      </c>
      <c r="V3087" s="1044">
        <v>0</v>
      </c>
      <c r="W3087" s="276">
        <v>0</v>
      </c>
      <c r="X3087" s="276">
        <v>0</v>
      </c>
      <c r="Y3087" s="276">
        <v>0</v>
      </c>
      <c r="Z3087" s="276">
        <v>0</v>
      </c>
      <c r="AA3087" s="276">
        <v>0</v>
      </c>
      <c r="AB3087" s="276">
        <v>0</v>
      </c>
      <c r="AC3087" s="276">
        <v>0</v>
      </c>
      <c r="AD3087" s="448"/>
    </row>
    <row r="3088" spans="1:30" ht="20.399999999999999" customHeight="1">
      <c r="A3088" s="407"/>
      <c r="B3088" s="407"/>
      <c r="C3088" s="407"/>
      <c r="D3088" s="407"/>
      <c r="E3088" s="407"/>
      <c r="F3088" s="407"/>
      <c r="G3088" s="407"/>
      <c r="H3088" s="407"/>
      <c r="I3088" s="407"/>
      <c r="J3088" s="407"/>
      <c r="K3088" s="407"/>
      <c r="L3088" s="407"/>
      <c r="M3088" s="407"/>
      <c r="N3088" s="407"/>
      <c r="O3088" s="407"/>
      <c r="P3088" s="407"/>
      <c r="Q3088" s="407"/>
      <c r="R3088" s="407"/>
      <c r="S3088" s="407"/>
      <c r="T3088" s="407"/>
      <c r="U3088" s="407"/>
      <c r="V3088" s="407"/>
      <c r="W3088" s="407"/>
      <c r="X3088" s="407"/>
      <c r="Y3088" s="407"/>
      <c r="Z3088" s="407"/>
      <c r="AA3088" s="407"/>
      <c r="AB3088" s="407"/>
      <c r="AC3088" s="407"/>
      <c r="AD3088" s="448"/>
    </row>
    <row r="3089" spans="1:30" ht="20.399999999999999" customHeight="1">
      <c r="A3089" s="796" t="s">
        <v>2494</v>
      </c>
      <c r="B3089" s="669" t="s">
        <v>2493</v>
      </c>
      <c r="C3089" s="275">
        <v>1</v>
      </c>
      <c r="D3089" s="275">
        <v>1</v>
      </c>
      <c r="E3089" s="275">
        <v>0</v>
      </c>
      <c r="F3089" s="275">
        <v>0</v>
      </c>
      <c r="G3089" s="1041">
        <v>100</v>
      </c>
      <c r="H3089" s="275">
        <v>1</v>
      </c>
      <c r="I3089" s="275">
        <v>1</v>
      </c>
      <c r="J3089" s="275">
        <v>0</v>
      </c>
      <c r="K3089" s="275">
        <v>0</v>
      </c>
      <c r="L3089" s="275">
        <v>0</v>
      </c>
      <c r="M3089" s="275">
        <v>0</v>
      </c>
      <c r="N3089" s="275">
        <v>0</v>
      </c>
      <c r="O3089" s="275">
        <v>0</v>
      </c>
      <c r="P3089" s="275">
        <v>0</v>
      </c>
      <c r="Q3089" s="275">
        <v>0</v>
      </c>
      <c r="R3089" s="275">
        <v>0</v>
      </c>
      <c r="S3089" s="275">
        <v>0</v>
      </c>
      <c r="T3089" s="275">
        <v>0</v>
      </c>
      <c r="U3089" s="275">
        <v>0</v>
      </c>
      <c r="V3089" s="1042">
        <v>0</v>
      </c>
      <c r="W3089" s="275">
        <v>0</v>
      </c>
      <c r="X3089" s="275">
        <v>0</v>
      </c>
      <c r="Y3089" s="275">
        <v>0</v>
      </c>
      <c r="Z3089" s="275">
        <v>0</v>
      </c>
      <c r="AA3089" s="275">
        <v>0</v>
      </c>
      <c r="AB3089" s="275">
        <v>0</v>
      </c>
      <c r="AC3089" s="275">
        <v>0</v>
      </c>
      <c r="AD3089" s="448"/>
    </row>
    <row r="3090" spans="1:30" ht="20.399999999999999" customHeight="1">
      <c r="A3090" s="669"/>
      <c r="B3090" s="669" t="s">
        <v>2492</v>
      </c>
      <c r="C3090" s="797"/>
      <c r="D3090" s="797"/>
      <c r="E3090" s="797"/>
      <c r="F3090" s="797"/>
      <c r="G3090" s="797"/>
      <c r="H3090" s="797"/>
      <c r="I3090" s="797"/>
      <c r="J3090" s="797"/>
      <c r="K3090" s="797"/>
      <c r="L3090" s="797"/>
      <c r="M3090" s="797"/>
      <c r="N3090" s="797"/>
      <c r="O3090" s="797"/>
      <c r="P3090" s="797"/>
      <c r="Q3090" s="797"/>
      <c r="R3090" s="797"/>
      <c r="S3090" s="797"/>
      <c r="T3090" s="797"/>
      <c r="U3090" s="797"/>
      <c r="V3090" s="797"/>
      <c r="W3090" s="797"/>
      <c r="X3090" s="797"/>
      <c r="Y3090" s="797"/>
      <c r="Z3090" s="797"/>
      <c r="AA3090" s="797"/>
      <c r="AB3090" s="797"/>
      <c r="AC3090" s="797"/>
      <c r="AD3090" s="448"/>
    </row>
    <row r="3091" spans="1:30" ht="20.399999999999999" customHeight="1">
      <c r="A3091" s="794"/>
      <c r="B3091" s="670" t="s">
        <v>1468</v>
      </c>
      <c r="C3091" s="276">
        <v>0</v>
      </c>
      <c r="D3091" s="276">
        <v>0</v>
      </c>
      <c r="E3091" s="276">
        <v>0</v>
      </c>
      <c r="F3091" s="276">
        <v>0</v>
      </c>
      <c r="G3091" s="1043">
        <v>0</v>
      </c>
      <c r="H3091" s="276">
        <v>0</v>
      </c>
      <c r="I3091" s="276">
        <v>0</v>
      </c>
      <c r="J3091" s="276">
        <v>0</v>
      </c>
      <c r="K3091" s="276">
        <v>0</v>
      </c>
      <c r="L3091" s="276">
        <v>0</v>
      </c>
      <c r="M3091" s="276">
        <v>0</v>
      </c>
      <c r="N3091" s="276">
        <v>0</v>
      </c>
      <c r="O3091" s="276">
        <v>0</v>
      </c>
      <c r="P3091" s="276">
        <v>0</v>
      </c>
      <c r="Q3091" s="276">
        <v>0</v>
      </c>
      <c r="R3091" s="276">
        <v>0</v>
      </c>
      <c r="S3091" s="276">
        <v>0</v>
      </c>
      <c r="T3091" s="276">
        <v>0</v>
      </c>
      <c r="U3091" s="276">
        <v>0</v>
      </c>
      <c r="V3091" s="1044">
        <v>0</v>
      </c>
      <c r="W3091" s="276">
        <v>0</v>
      </c>
      <c r="X3091" s="276">
        <v>0</v>
      </c>
      <c r="Y3091" s="276">
        <v>0</v>
      </c>
      <c r="Z3091" s="276">
        <v>0</v>
      </c>
      <c r="AA3091" s="276">
        <v>0</v>
      </c>
      <c r="AB3091" s="276">
        <v>0</v>
      </c>
      <c r="AC3091" s="276">
        <v>0</v>
      </c>
      <c r="AD3091" s="448"/>
    </row>
    <row r="3092" spans="1:30" ht="20.399999999999999" customHeight="1">
      <c r="A3092" s="794"/>
      <c r="B3092" s="670" t="s">
        <v>1467</v>
      </c>
      <c r="C3092" s="276">
        <v>0</v>
      </c>
      <c r="D3092" s="276">
        <v>0</v>
      </c>
      <c r="E3092" s="276">
        <v>0</v>
      </c>
      <c r="F3092" s="276">
        <v>0</v>
      </c>
      <c r="G3092" s="1043">
        <v>0</v>
      </c>
      <c r="H3092" s="276">
        <v>0</v>
      </c>
      <c r="I3092" s="276">
        <v>0</v>
      </c>
      <c r="J3092" s="276">
        <v>0</v>
      </c>
      <c r="K3092" s="276">
        <v>0</v>
      </c>
      <c r="L3092" s="276">
        <v>0</v>
      </c>
      <c r="M3092" s="276">
        <v>0</v>
      </c>
      <c r="N3092" s="276">
        <v>0</v>
      </c>
      <c r="O3092" s="276">
        <v>0</v>
      </c>
      <c r="P3092" s="276">
        <v>0</v>
      </c>
      <c r="Q3092" s="276">
        <v>0</v>
      </c>
      <c r="R3092" s="276">
        <v>0</v>
      </c>
      <c r="S3092" s="276">
        <v>0</v>
      </c>
      <c r="T3092" s="276">
        <v>0</v>
      </c>
      <c r="U3092" s="276">
        <v>0</v>
      </c>
      <c r="V3092" s="1044">
        <v>0</v>
      </c>
      <c r="W3092" s="276">
        <v>0</v>
      </c>
      <c r="X3092" s="276">
        <v>0</v>
      </c>
      <c r="Y3092" s="276">
        <v>0</v>
      </c>
      <c r="Z3092" s="276">
        <v>0</v>
      </c>
      <c r="AA3092" s="276">
        <v>0</v>
      </c>
      <c r="AB3092" s="276">
        <v>0</v>
      </c>
      <c r="AC3092" s="276">
        <v>0</v>
      </c>
      <c r="AD3092" s="448"/>
    </row>
    <row r="3093" spans="1:30" ht="20.399999999999999" customHeight="1">
      <c r="A3093" s="794"/>
      <c r="B3093" s="670" t="s">
        <v>4104</v>
      </c>
      <c r="C3093" s="276">
        <v>1</v>
      </c>
      <c r="D3093" s="276">
        <v>1</v>
      </c>
      <c r="E3093" s="276">
        <v>0</v>
      </c>
      <c r="F3093" s="276">
        <v>0</v>
      </c>
      <c r="G3093" s="1043">
        <v>100</v>
      </c>
      <c r="H3093" s="276">
        <v>1</v>
      </c>
      <c r="I3093" s="276">
        <v>1</v>
      </c>
      <c r="J3093" s="276">
        <v>0</v>
      </c>
      <c r="K3093" s="276">
        <v>0</v>
      </c>
      <c r="L3093" s="276">
        <v>0</v>
      </c>
      <c r="M3093" s="276">
        <v>0</v>
      </c>
      <c r="N3093" s="276">
        <v>0</v>
      </c>
      <c r="O3093" s="276">
        <v>0</v>
      </c>
      <c r="P3093" s="276">
        <v>0</v>
      </c>
      <c r="Q3093" s="276">
        <v>0</v>
      </c>
      <c r="R3093" s="276">
        <v>0</v>
      </c>
      <c r="S3093" s="276">
        <v>0</v>
      </c>
      <c r="T3093" s="276">
        <v>0</v>
      </c>
      <c r="U3093" s="276">
        <v>0</v>
      </c>
      <c r="V3093" s="1044">
        <v>0</v>
      </c>
      <c r="W3093" s="276">
        <v>0</v>
      </c>
      <c r="X3093" s="276">
        <v>0</v>
      </c>
      <c r="Y3093" s="276">
        <v>0</v>
      </c>
      <c r="Z3093" s="276">
        <v>0</v>
      </c>
      <c r="AA3093" s="276">
        <v>0</v>
      </c>
      <c r="AB3093" s="276">
        <v>0</v>
      </c>
      <c r="AC3093" s="276">
        <v>0</v>
      </c>
      <c r="AD3093" s="448"/>
    </row>
    <row r="3094" spans="1:30" ht="20.399999999999999" customHeight="1">
      <c r="A3094" s="407"/>
      <c r="B3094" s="407"/>
      <c r="C3094" s="407"/>
      <c r="D3094" s="407"/>
      <c r="E3094" s="407"/>
      <c r="F3094" s="407"/>
      <c r="G3094" s="407"/>
      <c r="H3094" s="407"/>
      <c r="I3094" s="407"/>
      <c r="J3094" s="407"/>
      <c r="K3094" s="407"/>
      <c r="L3094" s="407"/>
      <c r="M3094" s="407"/>
      <c r="N3094" s="407"/>
      <c r="O3094" s="407"/>
      <c r="P3094" s="407"/>
      <c r="Q3094" s="407"/>
      <c r="R3094" s="407"/>
      <c r="S3094" s="407"/>
      <c r="T3094" s="407"/>
      <c r="U3094" s="407"/>
      <c r="V3094" s="407"/>
      <c r="W3094" s="407"/>
      <c r="X3094" s="407"/>
      <c r="Y3094" s="407"/>
      <c r="Z3094" s="407"/>
      <c r="AA3094" s="407"/>
      <c r="AB3094" s="407"/>
      <c r="AC3094" s="407"/>
      <c r="AD3094" s="448"/>
    </row>
    <row r="3095" spans="1:30" ht="20.399999999999999" customHeight="1">
      <c r="A3095" s="796" t="s">
        <v>2491</v>
      </c>
      <c r="B3095" s="669" t="s">
        <v>2490</v>
      </c>
      <c r="C3095" s="275">
        <v>17</v>
      </c>
      <c r="D3095" s="275">
        <v>17</v>
      </c>
      <c r="E3095" s="275">
        <v>0</v>
      </c>
      <c r="F3095" s="275">
        <v>0</v>
      </c>
      <c r="G3095" s="1041">
        <v>100</v>
      </c>
      <c r="H3095" s="275">
        <v>11</v>
      </c>
      <c r="I3095" s="275">
        <v>3</v>
      </c>
      <c r="J3095" s="275">
        <v>0</v>
      </c>
      <c r="K3095" s="275">
        <v>8</v>
      </c>
      <c r="L3095" s="275">
        <v>5</v>
      </c>
      <c r="M3095" s="275">
        <v>1</v>
      </c>
      <c r="N3095" s="275">
        <v>0</v>
      </c>
      <c r="O3095" s="275">
        <v>0</v>
      </c>
      <c r="P3095" s="275">
        <v>0</v>
      </c>
      <c r="Q3095" s="275">
        <v>0</v>
      </c>
      <c r="R3095" s="275">
        <v>0</v>
      </c>
      <c r="S3095" s="275">
        <v>0</v>
      </c>
      <c r="T3095" s="275">
        <v>0</v>
      </c>
      <c r="U3095" s="275">
        <v>0</v>
      </c>
      <c r="V3095" s="1042">
        <v>0</v>
      </c>
      <c r="W3095" s="275">
        <v>0</v>
      </c>
      <c r="X3095" s="275">
        <v>0</v>
      </c>
      <c r="Y3095" s="275">
        <v>0</v>
      </c>
      <c r="Z3095" s="275">
        <v>0</v>
      </c>
      <c r="AA3095" s="275">
        <v>0</v>
      </c>
      <c r="AB3095" s="275">
        <v>0</v>
      </c>
      <c r="AC3095" s="275">
        <v>0</v>
      </c>
      <c r="AD3095" s="448"/>
    </row>
    <row r="3096" spans="1:30" ht="20.399999999999999" customHeight="1">
      <c r="A3096" s="794"/>
      <c r="B3096" s="670" t="s">
        <v>1468</v>
      </c>
      <c r="C3096" s="276">
        <v>10</v>
      </c>
      <c r="D3096" s="276">
        <v>10</v>
      </c>
      <c r="E3096" s="276">
        <v>0</v>
      </c>
      <c r="F3096" s="276">
        <v>0</v>
      </c>
      <c r="G3096" s="1043">
        <v>100</v>
      </c>
      <c r="H3096" s="276">
        <v>7</v>
      </c>
      <c r="I3096" s="276">
        <v>0</v>
      </c>
      <c r="J3096" s="276">
        <v>0</v>
      </c>
      <c r="K3096" s="276">
        <v>7</v>
      </c>
      <c r="L3096" s="276">
        <v>2</v>
      </c>
      <c r="M3096" s="276">
        <v>1</v>
      </c>
      <c r="N3096" s="276">
        <v>0</v>
      </c>
      <c r="O3096" s="276">
        <v>0</v>
      </c>
      <c r="P3096" s="276">
        <v>0</v>
      </c>
      <c r="Q3096" s="276">
        <v>0</v>
      </c>
      <c r="R3096" s="276">
        <v>0</v>
      </c>
      <c r="S3096" s="276">
        <v>0</v>
      </c>
      <c r="T3096" s="276">
        <v>0</v>
      </c>
      <c r="U3096" s="276">
        <v>0</v>
      </c>
      <c r="V3096" s="1044">
        <v>0</v>
      </c>
      <c r="W3096" s="276">
        <v>0</v>
      </c>
      <c r="X3096" s="276">
        <v>0</v>
      </c>
      <c r="Y3096" s="276">
        <v>0</v>
      </c>
      <c r="Z3096" s="276">
        <v>0</v>
      </c>
      <c r="AA3096" s="276">
        <v>0</v>
      </c>
      <c r="AB3096" s="276">
        <v>0</v>
      </c>
      <c r="AC3096" s="276">
        <v>0</v>
      </c>
      <c r="AD3096" s="448"/>
    </row>
    <row r="3097" spans="1:30" ht="20.399999999999999" customHeight="1">
      <c r="A3097" s="794"/>
      <c r="B3097" s="670" t="s">
        <v>1467</v>
      </c>
      <c r="C3097" s="276">
        <v>6</v>
      </c>
      <c r="D3097" s="276">
        <v>6</v>
      </c>
      <c r="E3097" s="276">
        <v>0</v>
      </c>
      <c r="F3097" s="276">
        <v>0</v>
      </c>
      <c r="G3097" s="1043">
        <v>100</v>
      </c>
      <c r="H3097" s="276">
        <v>3</v>
      </c>
      <c r="I3097" s="276">
        <v>2</v>
      </c>
      <c r="J3097" s="276">
        <v>0</v>
      </c>
      <c r="K3097" s="276">
        <v>1</v>
      </c>
      <c r="L3097" s="276">
        <v>3</v>
      </c>
      <c r="M3097" s="276">
        <v>0</v>
      </c>
      <c r="N3097" s="276">
        <v>0</v>
      </c>
      <c r="O3097" s="276">
        <v>0</v>
      </c>
      <c r="P3097" s="276">
        <v>0</v>
      </c>
      <c r="Q3097" s="276">
        <v>0</v>
      </c>
      <c r="R3097" s="276">
        <v>0</v>
      </c>
      <c r="S3097" s="276">
        <v>0</v>
      </c>
      <c r="T3097" s="276">
        <v>0</v>
      </c>
      <c r="U3097" s="276">
        <v>0</v>
      </c>
      <c r="V3097" s="1044">
        <v>0</v>
      </c>
      <c r="W3097" s="276">
        <v>0</v>
      </c>
      <c r="X3097" s="276">
        <v>0</v>
      </c>
      <c r="Y3097" s="276">
        <v>0</v>
      </c>
      <c r="Z3097" s="276">
        <v>0</v>
      </c>
      <c r="AA3097" s="276">
        <v>0</v>
      </c>
      <c r="AB3097" s="276">
        <v>0</v>
      </c>
      <c r="AC3097" s="276">
        <v>0</v>
      </c>
      <c r="AD3097" s="448"/>
    </row>
    <row r="3098" spans="1:30" ht="20.399999999999999" customHeight="1">
      <c r="A3098" s="794"/>
      <c r="B3098" s="670" t="s">
        <v>4104</v>
      </c>
      <c r="C3098" s="276">
        <v>1</v>
      </c>
      <c r="D3098" s="276">
        <v>1</v>
      </c>
      <c r="E3098" s="276">
        <v>0</v>
      </c>
      <c r="F3098" s="276">
        <v>0</v>
      </c>
      <c r="G3098" s="1043">
        <v>100</v>
      </c>
      <c r="H3098" s="276">
        <v>1</v>
      </c>
      <c r="I3098" s="276">
        <v>1</v>
      </c>
      <c r="J3098" s="276">
        <v>0</v>
      </c>
      <c r="K3098" s="276">
        <v>0</v>
      </c>
      <c r="L3098" s="276">
        <v>0</v>
      </c>
      <c r="M3098" s="276">
        <v>0</v>
      </c>
      <c r="N3098" s="276">
        <v>0</v>
      </c>
      <c r="O3098" s="276">
        <v>0</v>
      </c>
      <c r="P3098" s="276">
        <v>0</v>
      </c>
      <c r="Q3098" s="276">
        <v>0</v>
      </c>
      <c r="R3098" s="276">
        <v>0</v>
      </c>
      <c r="S3098" s="276">
        <v>0</v>
      </c>
      <c r="T3098" s="276">
        <v>0</v>
      </c>
      <c r="U3098" s="276">
        <v>0</v>
      </c>
      <c r="V3098" s="1044">
        <v>0</v>
      </c>
      <c r="W3098" s="276">
        <v>0</v>
      </c>
      <c r="X3098" s="276">
        <v>0</v>
      </c>
      <c r="Y3098" s="276">
        <v>0</v>
      </c>
      <c r="Z3098" s="276">
        <v>0</v>
      </c>
      <c r="AA3098" s="276">
        <v>0</v>
      </c>
      <c r="AB3098" s="276">
        <v>0</v>
      </c>
      <c r="AC3098" s="276">
        <v>0</v>
      </c>
      <c r="AD3098" s="448"/>
    </row>
    <row r="3099" spans="1:30" ht="20.399999999999999" customHeight="1">
      <c r="A3099" s="407"/>
      <c r="B3099" s="407"/>
      <c r="C3099" s="407"/>
      <c r="D3099" s="407"/>
      <c r="E3099" s="407"/>
      <c r="F3099" s="407"/>
      <c r="G3099" s="407"/>
      <c r="H3099" s="407"/>
      <c r="I3099" s="407"/>
      <c r="J3099" s="407"/>
      <c r="K3099" s="407"/>
      <c r="L3099" s="407"/>
      <c r="M3099" s="407"/>
      <c r="N3099" s="407"/>
      <c r="O3099" s="407"/>
      <c r="P3099" s="407"/>
      <c r="Q3099" s="407"/>
      <c r="R3099" s="407"/>
      <c r="S3099" s="407"/>
      <c r="T3099" s="407"/>
      <c r="U3099" s="407"/>
      <c r="V3099" s="407"/>
      <c r="W3099" s="407"/>
      <c r="X3099" s="407"/>
      <c r="Y3099" s="407"/>
      <c r="Z3099" s="407"/>
      <c r="AA3099" s="407"/>
      <c r="AB3099" s="407"/>
      <c r="AC3099" s="407"/>
      <c r="AD3099" s="448"/>
    </row>
    <row r="3100" spans="1:30" ht="20.399999999999999" customHeight="1">
      <c r="A3100" s="796" t="s">
        <v>2489</v>
      </c>
      <c r="B3100" s="669" t="s">
        <v>2488</v>
      </c>
      <c r="C3100" s="275">
        <v>13</v>
      </c>
      <c r="D3100" s="275">
        <v>13</v>
      </c>
      <c r="E3100" s="275">
        <v>0</v>
      </c>
      <c r="F3100" s="275">
        <v>0</v>
      </c>
      <c r="G3100" s="1041">
        <v>100</v>
      </c>
      <c r="H3100" s="275">
        <v>3</v>
      </c>
      <c r="I3100" s="275">
        <v>0</v>
      </c>
      <c r="J3100" s="275">
        <v>0</v>
      </c>
      <c r="K3100" s="275">
        <v>3</v>
      </c>
      <c r="L3100" s="275">
        <v>6</v>
      </c>
      <c r="M3100" s="275">
        <v>0</v>
      </c>
      <c r="N3100" s="275">
        <v>1</v>
      </c>
      <c r="O3100" s="275">
        <v>0</v>
      </c>
      <c r="P3100" s="275">
        <v>0</v>
      </c>
      <c r="Q3100" s="275">
        <v>0</v>
      </c>
      <c r="R3100" s="275">
        <v>0</v>
      </c>
      <c r="S3100" s="275">
        <v>0</v>
      </c>
      <c r="T3100" s="275">
        <v>0</v>
      </c>
      <c r="U3100" s="275">
        <v>0</v>
      </c>
      <c r="V3100" s="1042">
        <v>1</v>
      </c>
      <c r="W3100" s="275">
        <v>0</v>
      </c>
      <c r="X3100" s="275">
        <v>1</v>
      </c>
      <c r="Y3100" s="275">
        <v>1</v>
      </c>
      <c r="Z3100" s="275">
        <v>0</v>
      </c>
      <c r="AA3100" s="275">
        <v>0</v>
      </c>
      <c r="AB3100" s="275">
        <v>0</v>
      </c>
      <c r="AC3100" s="275">
        <v>0</v>
      </c>
      <c r="AD3100" s="448"/>
    </row>
    <row r="3101" spans="1:30" ht="20.399999999999999" customHeight="1">
      <c r="A3101" s="669"/>
      <c r="B3101" s="669" t="s">
        <v>2487</v>
      </c>
      <c r="C3101" s="797"/>
      <c r="D3101" s="797"/>
      <c r="E3101" s="797"/>
      <c r="F3101" s="797"/>
      <c r="G3101" s="797"/>
      <c r="H3101" s="797"/>
      <c r="I3101" s="797"/>
      <c r="J3101" s="797"/>
      <c r="K3101" s="797"/>
      <c r="L3101" s="797"/>
      <c r="M3101" s="797"/>
      <c r="N3101" s="797"/>
      <c r="O3101" s="797"/>
      <c r="P3101" s="797"/>
      <c r="Q3101" s="797"/>
      <c r="R3101" s="797"/>
      <c r="S3101" s="797"/>
      <c r="T3101" s="797"/>
      <c r="U3101" s="797"/>
      <c r="V3101" s="797"/>
      <c r="W3101" s="797"/>
      <c r="X3101" s="797"/>
      <c r="Y3101" s="797"/>
      <c r="Z3101" s="797"/>
      <c r="AA3101" s="797"/>
      <c r="AB3101" s="797"/>
      <c r="AC3101" s="797"/>
      <c r="AD3101" s="448"/>
    </row>
    <row r="3102" spans="1:30" ht="20.399999999999999" customHeight="1">
      <c r="A3102" s="794"/>
      <c r="B3102" s="670" t="s">
        <v>1468</v>
      </c>
      <c r="C3102" s="276">
        <v>4</v>
      </c>
      <c r="D3102" s="276">
        <v>4</v>
      </c>
      <c r="E3102" s="276">
        <v>0</v>
      </c>
      <c r="F3102" s="276">
        <v>0</v>
      </c>
      <c r="G3102" s="1043">
        <v>100</v>
      </c>
      <c r="H3102" s="276">
        <v>0</v>
      </c>
      <c r="I3102" s="276">
        <v>0</v>
      </c>
      <c r="J3102" s="276">
        <v>0</v>
      </c>
      <c r="K3102" s="276">
        <v>0</v>
      </c>
      <c r="L3102" s="276">
        <v>2</v>
      </c>
      <c r="M3102" s="276">
        <v>0</v>
      </c>
      <c r="N3102" s="276">
        <v>1</v>
      </c>
      <c r="O3102" s="276">
        <v>0</v>
      </c>
      <c r="P3102" s="276">
        <v>0</v>
      </c>
      <c r="Q3102" s="276">
        <v>0</v>
      </c>
      <c r="R3102" s="276">
        <v>0</v>
      </c>
      <c r="S3102" s="276">
        <v>0</v>
      </c>
      <c r="T3102" s="276">
        <v>0</v>
      </c>
      <c r="U3102" s="276">
        <v>0</v>
      </c>
      <c r="V3102" s="1044">
        <v>0</v>
      </c>
      <c r="W3102" s="276">
        <v>0</v>
      </c>
      <c r="X3102" s="276">
        <v>1</v>
      </c>
      <c r="Y3102" s="276">
        <v>0</v>
      </c>
      <c r="Z3102" s="276">
        <v>0</v>
      </c>
      <c r="AA3102" s="276">
        <v>0</v>
      </c>
      <c r="AB3102" s="276">
        <v>0</v>
      </c>
      <c r="AC3102" s="276">
        <v>0</v>
      </c>
      <c r="AD3102" s="448"/>
    </row>
    <row r="3103" spans="1:30" ht="20.399999999999999" customHeight="1">
      <c r="A3103" s="794"/>
      <c r="B3103" s="670" t="s">
        <v>1467</v>
      </c>
      <c r="C3103" s="276">
        <v>9</v>
      </c>
      <c r="D3103" s="276">
        <v>9</v>
      </c>
      <c r="E3103" s="276">
        <v>0</v>
      </c>
      <c r="F3103" s="276">
        <v>0</v>
      </c>
      <c r="G3103" s="1043">
        <v>100</v>
      </c>
      <c r="H3103" s="276">
        <v>3</v>
      </c>
      <c r="I3103" s="276">
        <v>0</v>
      </c>
      <c r="J3103" s="276">
        <v>0</v>
      </c>
      <c r="K3103" s="276">
        <v>3</v>
      </c>
      <c r="L3103" s="276">
        <v>4</v>
      </c>
      <c r="M3103" s="276">
        <v>0</v>
      </c>
      <c r="N3103" s="276">
        <v>0</v>
      </c>
      <c r="O3103" s="276">
        <v>0</v>
      </c>
      <c r="P3103" s="276">
        <v>0</v>
      </c>
      <c r="Q3103" s="276">
        <v>0</v>
      </c>
      <c r="R3103" s="276">
        <v>0</v>
      </c>
      <c r="S3103" s="276">
        <v>0</v>
      </c>
      <c r="T3103" s="276">
        <v>0</v>
      </c>
      <c r="U3103" s="276">
        <v>0</v>
      </c>
      <c r="V3103" s="1044">
        <v>1</v>
      </c>
      <c r="W3103" s="276">
        <v>0</v>
      </c>
      <c r="X3103" s="276">
        <v>0</v>
      </c>
      <c r="Y3103" s="276">
        <v>1</v>
      </c>
      <c r="Z3103" s="276">
        <v>0</v>
      </c>
      <c r="AA3103" s="276">
        <v>0</v>
      </c>
      <c r="AB3103" s="276">
        <v>0</v>
      </c>
      <c r="AC3103" s="276">
        <v>0</v>
      </c>
      <c r="AD3103" s="448"/>
    </row>
    <row r="3104" spans="1:30" ht="20.399999999999999" customHeight="1">
      <c r="A3104" s="794"/>
      <c r="B3104" s="670" t="s">
        <v>4104</v>
      </c>
      <c r="C3104" s="276">
        <v>0</v>
      </c>
      <c r="D3104" s="276">
        <v>0</v>
      </c>
      <c r="E3104" s="276">
        <v>0</v>
      </c>
      <c r="F3104" s="276">
        <v>0</v>
      </c>
      <c r="G3104" s="1043">
        <v>0</v>
      </c>
      <c r="H3104" s="276">
        <v>0</v>
      </c>
      <c r="I3104" s="276">
        <v>0</v>
      </c>
      <c r="J3104" s="276">
        <v>0</v>
      </c>
      <c r="K3104" s="276">
        <v>0</v>
      </c>
      <c r="L3104" s="276">
        <v>0</v>
      </c>
      <c r="M3104" s="276">
        <v>0</v>
      </c>
      <c r="N3104" s="276">
        <v>0</v>
      </c>
      <c r="O3104" s="276">
        <v>0</v>
      </c>
      <c r="P3104" s="276">
        <v>0</v>
      </c>
      <c r="Q3104" s="276">
        <v>0</v>
      </c>
      <c r="R3104" s="276">
        <v>0</v>
      </c>
      <c r="S3104" s="276">
        <v>0</v>
      </c>
      <c r="T3104" s="276">
        <v>0</v>
      </c>
      <c r="U3104" s="276">
        <v>0</v>
      </c>
      <c r="V3104" s="1044">
        <v>0</v>
      </c>
      <c r="W3104" s="276">
        <v>0</v>
      </c>
      <c r="X3104" s="276">
        <v>0</v>
      </c>
      <c r="Y3104" s="276">
        <v>0</v>
      </c>
      <c r="Z3104" s="276">
        <v>0</v>
      </c>
      <c r="AA3104" s="276">
        <v>0</v>
      </c>
      <c r="AB3104" s="276">
        <v>0</v>
      </c>
      <c r="AC3104" s="276">
        <v>0</v>
      </c>
      <c r="AD3104" s="448"/>
    </row>
    <row r="3105" spans="1:30" ht="20.399999999999999" customHeight="1">
      <c r="A3105" s="407"/>
      <c r="B3105" s="407"/>
      <c r="C3105" s="407"/>
      <c r="D3105" s="407"/>
      <c r="E3105" s="407"/>
      <c r="F3105" s="407"/>
      <c r="G3105" s="407"/>
      <c r="H3105" s="407"/>
      <c r="I3105" s="407"/>
      <c r="J3105" s="407"/>
      <c r="K3105" s="407"/>
      <c r="L3105" s="407"/>
      <c r="M3105" s="407"/>
      <c r="N3105" s="407"/>
      <c r="O3105" s="407"/>
      <c r="P3105" s="407"/>
      <c r="Q3105" s="407"/>
      <c r="R3105" s="407"/>
      <c r="S3105" s="407"/>
      <c r="T3105" s="407"/>
      <c r="U3105" s="407"/>
      <c r="V3105" s="407"/>
      <c r="W3105" s="407"/>
      <c r="X3105" s="407"/>
      <c r="Y3105" s="407"/>
      <c r="Z3105" s="407"/>
      <c r="AA3105" s="407"/>
      <c r="AB3105" s="407"/>
      <c r="AC3105" s="407"/>
      <c r="AD3105" s="448"/>
    </row>
    <row r="3106" spans="1:30" ht="20.399999999999999" customHeight="1">
      <c r="A3106" s="796" t="s">
        <v>2486</v>
      </c>
      <c r="B3106" s="669" t="s">
        <v>2485</v>
      </c>
      <c r="C3106" s="275">
        <v>52</v>
      </c>
      <c r="D3106" s="275">
        <v>52</v>
      </c>
      <c r="E3106" s="275">
        <v>0</v>
      </c>
      <c r="F3106" s="275">
        <v>0</v>
      </c>
      <c r="G3106" s="1041">
        <v>100</v>
      </c>
      <c r="H3106" s="275">
        <v>51</v>
      </c>
      <c r="I3106" s="275">
        <v>51</v>
      </c>
      <c r="J3106" s="275">
        <v>0</v>
      </c>
      <c r="K3106" s="275">
        <v>0</v>
      </c>
      <c r="L3106" s="275">
        <v>0</v>
      </c>
      <c r="M3106" s="275">
        <v>0</v>
      </c>
      <c r="N3106" s="275">
        <v>0</v>
      </c>
      <c r="O3106" s="275">
        <v>0</v>
      </c>
      <c r="P3106" s="275">
        <v>1</v>
      </c>
      <c r="Q3106" s="275">
        <v>0</v>
      </c>
      <c r="R3106" s="275">
        <v>0</v>
      </c>
      <c r="S3106" s="275">
        <v>0</v>
      </c>
      <c r="T3106" s="275">
        <v>0</v>
      </c>
      <c r="U3106" s="275">
        <v>0</v>
      </c>
      <c r="V3106" s="1042">
        <v>0</v>
      </c>
      <c r="W3106" s="275">
        <v>0</v>
      </c>
      <c r="X3106" s="275">
        <v>0</v>
      </c>
      <c r="Y3106" s="275">
        <v>0</v>
      </c>
      <c r="Z3106" s="275">
        <v>0</v>
      </c>
      <c r="AA3106" s="275">
        <v>0</v>
      </c>
      <c r="AB3106" s="275">
        <v>0</v>
      </c>
      <c r="AC3106" s="275">
        <v>0</v>
      </c>
      <c r="AD3106" s="448"/>
    </row>
    <row r="3107" spans="1:30" ht="20.399999999999999" customHeight="1">
      <c r="A3107" s="669"/>
      <c r="B3107" s="669" t="s">
        <v>2484</v>
      </c>
      <c r="C3107" s="797"/>
      <c r="D3107" s="797"/>
      <c r="E3107" s="797"/>
      <c r="F3107" s="797"/>
      <c r="G3107" s="797"/>
      <c r="H3107" s="797"/>
      <c r="I3107" s="797"/>
      <c r="J3107" s="797"/>
      <c r="K3107" s="797"/>
      <c r="L3107" s="797"/>
      <c r="M3107" s="797"/>
      <c r="N3107" s="797"/>
      <c r="O3107" s="797"/>
      <c r="P3107" s="797"/>
      <c r="Q3107" s="797"/>
      <c r="R3107" s="797"/>
      <c r="S3107" s="797"/>
      <c r="T3107" s="797"/>
      <c r="U3107" s="797"/>
      <c r="V3107" s="797"/>
      <c r="W3107" s="797"/>
      <c r="X3107" s="797"/>
      <c r="Y3107" s="797"/>
      <c r="Z3107" s="797"/>
      <c r="AA3107" s="797"/>
      <c r="AB3107" s="797"/>
      <c r="AC3107" s="797"/>
      <c r="AD3107" s="448"/>
    </row>
    <row r="3108" spans="1:30" ht="20.399999999999999" customHeight="1">
      <c r="A3108" s="794"/>
      <c r="B3108" s="670" t="s">
        <v>1468</v>
      </c>
      <c r="C3108" s="276">
        <v>35</v>
      </c>
      <c r="D3108" s="276">
        <v>35</v>
      </c>
      <c r="E3108" s="276">
        <v>0</v>
      </c>
      <c r="F3108" s="276">
        <v>0</v>
      </c>
      <c r="G3108" s="1043">
        <v>100</v>
      </c>
      <c r="H3108" s="276">
        <v>34</v>
      </c>
      <c r="I3108" s="276">
        <v>34</v>
      </c>
      <c r="J3108" s="276">
        <v>0</v>
      </c>
      <c r="K3108" s="276">
        <v>0</v>
      </c>
      <c r="L3108" s="276">
        <v>0</v>
      </c>
      <c r="M3108" s="276">
        <v>0</v>
      </c>
      <c r="N3108" s="276">
        <v>0</v>
      </c>
      <c r="O3108" s="276">
        <v>0</v>
      </c>
      <c r="P3108" s="276">
        <v>1</v>
      </c>
      <c r="Q3108" s="276">
        <v>0</v>
      </c>
      <c r="R3108" s="276">
        <v>0</v>
      </c>
      <c r="S3108" s="276">
        <v>0</v>
      </c>
      <c r="T3108" s="276">
        <v>0</v>
      </c>
      <c r="U3108" s="276">
        <v>0</v>
      </c>
      <c r="V3108" s="1044">
        <v>0</v>
      </c>
      <c r="W3108" s="276">
        <v>0</v>
      </c>
      <c r="X3108" s="276">
        <v>0</v>
      </c>
      <c r="Y3108" s="276">
        <v>0</v>
      </c>
      <c r="Z3108" s="276">
        <v>0</v>
      </c>
      <c r="AA3108" s="276">
        <v>0</v>
      </c>
      <c r="AB3108" s="276">
        <v>0</v>
      </c>
      <c r="AC3108" s="276">
        <v>0</v>
      </c>
      <c r="AD3108" s="448"/>
    </row>
    <row r="3109" spans="1:30" ht="20.399999999999999" customHeight="1">
      <c r="A3109" s="794"/>
      <c r="B3109" s="670" t="s">
        <v>1467</v>
      </c>
      <c r="C3109" s="276">
        <v>13</v>
      </c>
      <c r="D3109" s="276">
        <v>13</v>
      </c>
      <c r="E3109" s="276">
        <v>0</v>
      </c>
      <c r="F3109" s="276">
        <v>0</v>
      </c>
      <c r="G3109" s="1043">
        <v>100</v>
      </c>
      <c r="H3109" s="276">
        <v>13</v>
      </c>
      <c r="I3109" s="276">
        <v>13</v>
      </c>
      <c r="J3109" s="276">
        <v>0</v>
      </c>
      <c r="K3109" s="276">
        <v>0</v>
      </c>
      <c r="L3109" s="276">
        <v>0</v>
      </c>
      <c r="M3109" s="276">
        <v>0</v>
      </c>
      <c r="N3109" s="276">
        <v>0</v>
      </c>
      <c r="O3109" s="276">
        <v>0</v>
      </c>
      <c r="P3109" s="276">
        <v>0</v>
      </c>
      <c r="Q3109" s="276">
        <v>0</v>
      </c>
      <c r="R3109" s="276">
        <v>0</v>
      </c>
      <c r="S3109" s="276">
        <v>0</v>
      </c>
      <c r="T3109" s="276">
        <v>0</v>
      </c>
      <c r="U3109" s="276">
        <v>0</v>
      </c>
      <c r="V3109" s="1044">
        <v>0</v>
      </c>
      <c r="W3109" s="276">
        <v>0</v>
      </c>
      <c r="X3109" s="276">
        <v>0</v>
      </c>
      <c r="Y3109" s="276">
        <v>0</v>
      </c>
      <c r="Z3109" s="276">
        <v>0</v>
      </c>
      <c r="AA3109" s="276">
        <v>0</v>
      </c>
      <c r="AB3109" s="276">
        <v>0</v>
      </c>
      <c r="AC3109" s="276">
        <v>0</v>
      </c>
      <c r="AD3109" s="448"/>
    </row>
    <row r="3110" spans="1:30" ht="20.399999999999999" customHeight="1">
      <c r="A3110" s="794"/>
      <c r="B3110" s="670" t="s">
        <v>4104</v>
      </c>
      <c r="C3110" s="276">
        <v>4</v>
      </c>
      <c r="D3110" s="276">
        <v>4</v>
      </c>
      <c r="E3110" s="276">
        <v>0</v>
      </c>
      <c r="F3110" s="276">
        <v>0</v>
      </c>
      <c r="G3110" s="1043">
        <v>100</v>
      </c>
      <c r="H3110" s="276">
        <v>4</v>
      </c>
      <c r="I3110" s="276">
        <v>4</v>
      </c>
      <c r="J3110" s="276">
        <v>0</v>
      </c>
      <c r="K3110" s="276">
        <v>0</v>
      </c>
      <c r="L3110" s="276">
        <v>0</v>
      </c>
      <c r="M3110" s="276">
        <v>0</v>
      </c>
      <c r="N3110" s="276">
        <v>0</v>
      </c>
      <c r="O3110" s="276">
        <v>0</v>
      </c>
      <c r="P3110" s="276">
        <v>0</v>
      </c>
      <c r="Q3110" s="276">
        <v>0</v>
      </c>
      <c r="R3110" s="276">
        <v>0</v>
      </c>
      <c r="S3110" s="276">
        <v>0</v>
      </c>
      <c r="T3110" s="276">
        <v>0</v>
      </c>
      <c r="U3110" s="276">
        <v>0</v>
      </c>
      <c r="V3110" s="1044">
        <v>0</v>
      </c>
      <c r="W3110" s="276">
        <v>0</v>
      </c>
      <c r="X3110" s="276">
        <v>0</v>
      </c>
      <c r="Y3110" s="276">
        <v>0</v>
      </c>
      <c r="Z3110" s="276">
        <v>0</v>
      </c>
      <c r="AA3110" s="276">
        <v>0</v>
      </c>
      <c r="AB3110" s="276">
        <v>0</v>
      </c>
      <c r="AC3110" s="276">
        <v>0</v>
      </c>
      <c r="AD3110" s="448"/>
    </row>
    <row r="3111" spans="1:30" ht="20.399999999999999" customHeight="1">
      <c r="A3111" s="407"/>
      <c r="B3111" s="407"/>
      <c r="C3111" s="407"/>
      <c r="D3111" s="407"/>
      <c r="E3111" s="407"/>
      <c r="F3111" s="407"/>
      <c r="G3111" s="407"/>
      <c r="H3111" s="407"/>
      <c r="I3111" s="407"/>
      <c r="J3111" s="407"/>
      <c r="K3111" s="407"/>
      <c r="L3111" s="407"/>
      <c r="M3111" s="407"/>
      <c r="N3111" s="407"/>
      <c r="O3111" s="407"/>
      <c r="P3111" s="407"/>
      <c r="Q3111" s="407"/>
      <c r="R3111" s="407"/>
      <c r="S3111" s="407"/>
      <c r="T3111" s="407"/>
      <c r="U3111" s="407"/>
      <c r="V3111" s="407"/>
      <c r="W3111" s="407"/>
      <c r="X3111" s="407"/>
      <c r="Y3111" s="407"/>
      <c r="Z3111" s="407"/>
      <c r="AA3111" s="407"/>
      <c r="AB3111" s="407"/>
      <c r="AC3111" s="407"/>
      <c r="AD3111" s="448"/>
    </row>
    <row r="3112" spans="1:30" ht="20.399999999999999" customHeight="1">
      <c r="A3112" s="796" t="s">
        <v>2483</v>
      </c>
      <c r="B3112" s="669" t="s">
        <v>2482</v>
      </c>
      <c r="C3112" s="275">
        <v>18</v>
      </c>
      <c r="D3112" s="275">
        <v>18</v>
      </c>
      <c r="E3112" s="275">
        <v>0</v>
      </c>
      <c r="F3112" s="275">
        <v>0</v>
      </c>
      <c r="G3112" s="1041">
        <v>100</v>
      </c>
      <c r="H3112" s="275">
        <v>12</v>
      </c>
      <c r="I3112" s="275">
        <v>9</v>
      </c>
      <c r="J3112" s="275">
        <v>2</v>
      </c>
      <c r="K3112" s="275">
        <v>1</v>
      </c>
      <c r="L3112" s="275">
        <v>1</v>
      </c>
      <c r="M3112" s="275">
        <v>0</v>
      </c>
      <c r="N3112" s="275">
        <v>0</v>
      </c>
      <c r="O3112" s="275">
        <v>0</v>
      </c>
      <c r="P3112" s="275">
        <v>0</v>
      </c>
      <c r="Q3112" s="275">
        <v>0</v>
      </c>
      <c r="R3112" s="275">
        <v>0</v>
      </c>
      <c r="S3112" s="275">
        <v>0</v>
      </c>
      <c r="T3112" s="275">
        <v>0</v>
      </c>
      <c r="U3112" s="275">
        <v>0</v>
      </c>
      <c r="V3112" s="1042">
        <v>0</v>
      </c>
      <c r="W3112" s="275">
        <v>3</v>
      </c>
      <c r="X3112" s="275">
        <v>0</v>
      </c>
      <c r="Y3112" s="275">
        <v>0</v>
      </c>
      <c r="Z3112" s="275">
        <v>1</v>
      </c>
      <c r="AA3112" s="275">
        <v>0</v>
      </c>
      <c r="AB3112" s="275">
        <v>1</v>
      </c>
      <c r="AC3112" s="275">
        <v>0</v>
      </c>
      <c r="AD3112" s="448"/>
    </row>
    <row r="3113" spans="1:30" ht="20.399999999999999" customHeight="1">
      <c r="A3113" s="794"/>
      <c r="B3113" s="670" t="s">
        <v>1468</v>
      </c>
      <c r="C3113" s="276">
        <v>12</v>
      </c>
      <c r="D3113" s="276">
        <v>12</v>
      </c>
      <c r="E3113" s="276">
        <v>0</v>
      </c>
      <c r="F3113" s="276">
        <v>0</v>
      </c>
      <c r="G3113" s="1043">
        <v>100</v>
      </c>
      <c r="H3113" s="276">
        <v>9</v>
      </c>
      <c r="I3113" s="276">
        <v>6</v>
      </c>
      <c r="J3113" s="276">
        <v>2</v>
      </c>
      <c r="K3113" s="276">
        <v>1</v>
      </c>
      <c r="L3113" s="276">
        <v>1</v>
      </c>
      <c r="M3113" s="276">
        <v>0</v>
      </c>
      <c r="N3113" s="276">
        <v>0</v>
      </c>
      <c r="O3113" s="276">
        <v>0</v>
      </c>
      <c r="P3113" s="276">
        <v>0</v>
      </c>
      <c r="Q3113" s="276">
        <v>0</v>
      </c>
      <c r="R3113" s="276">
        <v>0</v>
      </c>
      <c r="S3113" s="276">
        <v>0</v>
      </c>
      <c r="T3113" s="276">
        <v>0</v>
      </c>
      <c r="U3113" s="276">
        <v>0</v>
      </c>
      <c r="V3113" s="1044">
        <v>0</v>
      </c>
      <c r="W3113" s="276">
        <v>2</v>
      </c>
      <c r="X3113" s="276">
        <v>0</v>
      </c>
      <c r="Y3113" s="276">
        <v>0</v>
      </c>
      <c r="Z3113" s="276">
        <v>0</v>
      </c>
      <c r="AA3113" s="276">
        <v>0</v>
      </c>
      <c r="AB3113" s="276">
        <v>0</v>
      </c>
      <c r="AC3113" s="276">
        <v>0</v>
      </c>
      <c r="AD3113" s="448"/>
    </row>
    <row r="3114" spans="1:30" ht="20.399999999999999" customHeight="1">
      <c r="A3114" s="794"/>
      <c r="B3114" s="670" t="s">
        <v>1467</v>
      </c>
      <c r="C3114" s="276">
        <v>6</v>
      </c>
      <c r="D3114" s="276">
        <v>6</v>
      </c>
      <c r="E3114" s="276">
        <v>0</v>
      </c>
      <c r="F3114" s="276">
        <v>0</v>
      </c>
      <c r="G3114" s="1043">
        <v>100</v>
      </c>
      <c r="H3114" s="276">
        <v>3</v>
      </c>
      <c r="I3114" s="276">
        <v>3</v>
      </c>
      <c r="J3114" s="276">
        <v>0</v>
      </c>
      <c r="K3114" s="276">
        <v>0</v>
      </c>
      <c r="L3114" s="276">
        <v>0</v>
      </c>
      <c r="M3114" s="276">
        <v>0</v>
      </c>
      <c r="N3114" s="276">
        <v>0</v>
      </c>
      <c r="O3114" s="276">
        <v>0</v>
      </c>
      <c r="P3114" s="276">
        <v>0</v>
      </c>
      <c r="Q3114" s="276">
        <v>0</v>
      </c>
      <c r="R3114" s="276">
        <v>0</v>
      </c>
      <c r="S3114" s="276">
        <v>0</v>
      </c>
      <c r="T3114" s="276">
        <v>0</v>
      </c>
      <c r="U3114" s="276">
        <v>0</v>
      </c>
      <c r="V3114" s="1044">
        <v>0</v>
      </c>
      <c r="W3114" s="276">
        <v>1</v>
      </c>
      <c r="X3114" s="276">
        <v>0</v>
      </c>
      <c r="Y3114" s="276">
        <v>0</v>
      </c>
      <c r="Z3114" s="276">
        <v>1</v>
      </c>
      <c r="AA3114" s="276">
        <v>0</v>
      </c>
      <c r="AB3114" s="276">
        <v>1</v>
      </c>
      <c r="AC3114" s="276">
        <v>0</v>
      </c>
      <c r="AD3114" s="448"/>
    </row>
    <row r="3115" spans="1:30" ht="20.399999999999999" customHeight="1">
      <c r="A3115" s="794"/>
      <c r="B3115" s="670" t="s">
        <v>4104</v>
      </c>
      <c r="C3115" s="276">
        <v>0</v>
      </c>
      <c r="D3115" s="276">
        <v>0</v>
      </c>
      <c r="E3115" s="276">
        <v>0</v>
      </c>
      <c r="F3115" s="276">
        <v>0</v>
      </c>
      <c r="G3115" s="1043">
        <v>0</v>
      </c>
      <c r="H3115" s="276">
        <v>0</v>
      </c>
      <c r="I3115" s="276">
        <v>0</v>
      </c>
      <c r="J3115" s="276">
        <v>0</v>
      </c>
      <c r="K3115" s="276">
        <v>0</v>
      </c>
      <c r="L3115" s="276">
        <v>0</v>
      </c>
      <c r="M3115" s="276">
        <v>0</v>
      </c>
      <c r="N3115" s="276">
        <v>0</v>
      </c>
      <c r="O3115" s="276">
        <v>0</v>
      </c>
      <c r="P3115" s="276">
        <v>0</v>
      </c>
      <c r="Q3115" s="276">
        <v>0</v>
      </c>
      <c r="R3115" s="276">
        <v>0</v>
      </c>
      <c r="S3115" s="276">
        <v>0</v>
      </c>
      <c r="T3115" s="276">
        <v>0</v>
      </c>
      <c r="U3115" s="276">
        <v>0</v>
      </c>
      <c r="V3115" s="1044">
        <v>0</v>
      </c>
      <c r="W3115" s="276">
        <v>0</v>
      </c>
      <c r="X3115" s="276">
        <v>0</v>
      </c>
      <c r="Y3115" s="276">
        <v>0</v>
      </c>
      <c r="Z3115" s="276">
        <v>0</v>
      </c>
      <c r="AA3115" s="276">
        <v>0</v>
      </c>
      <c r="AB3115" s="276">
        <v>0</v>
      </c>
      <c r="AC3115" s="276">
        <v>0</v>
      </c>
      <c r="AD3115" s="448"/>
    </row>
    <row r="3116" spans="1:30" ht="20.399999999999999" customHeight="1">
      <c r="A3116" s="407"/>
      <c r="B3116" s="407"/>
      <c r="C3116" s="407"/>
      <c r="D3116" s="407"/>
      <c r="E3116" s="407"/>
      <c r="F3116" s="407"/>
      <c r="G3116" s="407"/>
      <c r="H3116" s="407"/>
      <c r="I3116" s="407"/>
      <c r="J3116" s="407"/>
      <c r="K3116" s="407"/>
      <c r="L3116" s="407"/>
      <c r="M3116" s="407"/>
      <c r="N3116" s="407"/>
      <c r="O3116" s="407"/>
      <c r="P3116" s="407"/>
      <c r="Q3116" s="407"/>
      <c r="R3116" s="407"/>
      <c r="S3116" s="407"/>
      <c r="T3116" s="407"/>
      <c r="U3116" s="407"/>
      <c r="V3116" s="407"/>
      <c r="W3116" s="407"/>
      <c r="X3116" s="407"/>
      <c r="Y3116" s="407"/>
      <c r="Z3116" s="407"/>
      <c r="AA3116" s="407"/>
      <c r="AB3116" s="407"/>
      <c r="AC3116" s="407"/>
      <c r="AD3116" s="448"/>
    </row>
    <row r="3117" spans="1:30" ht="20.399999999999999" customHeight="1">
      <c r="A3117" s="796" t="s">
        <v>2481</v>
      </c>
      <c r="B3117" s="669" t="s">
        <v>2480</v>
      </c>
      <c r="C3117" s="275">
        <v>1</v>
      </c>
      <c r="D3117" s="275">
        <v>1</v>
      </c>
      <c r="E3117" s="275">
        <v>0</v>
      </c>
      <c r="F3117" s="275">
        <v>0</v>
      </c>
      <c r="G3117" s="1041">
        <v>100</v>
      </c>
      <c r="H3117" s="275">
        <v>0</v>
      </c>
      <c r="I3117" s="275">
        <v>0</v>
      </c>
      <c r="J3117" s="275">
        <v>0</v>
      </c>
      <c r="K3117" s="275">
        <v>0</v>
      </c>
      <c r="L3117" s="275">
        <v>0</v>
      </c>
      <c r="M3117" s="275">
        <v>0</v>
      </c>
      <c r="N3117" s="275">
        <v>0</v>
      </c>
      <c r="O3117" s="275">
        <v>0</v>
      </c>
      <c r="P3117" s="275">
        <v>0</v>
      </c>
      <c r="Q3117" s="275">
        <v>0</v>
      </c>
      <c r="R3117" s="275">
        <v>0</v>
      </c>
      <c r="S3117" s="275">
        <v>0</v>
      </c>
      <c r="T3117" s="275">
        <v>0</v>
      </c>
      <c r="U3117" s="275">
        <v>0</v>
      </c>
      <c r="V3117" s="1042">
        <v>0</v>
      </c>
      <c r="W3117" s="275">
        <v>0</v>
      </c>
      <c r="X3117" s="275">
        <v>0</v>
      </c>
      <c r="Y3117" s="275">
        <v>0</v>
      </c>
      <c r="Z3117" s="275">
        <v>0</v>
      </c>
      <c r="AA3117" s="275">
        <v>0</v>
      </c>
      <c r="AB3117" s="275">
        <v>0</v>
      </c>
      <c r="AC3117" s="275">
        <v>1</v>
      </c>
      <c r="AD3117" s="448"/>
    </row>
    <row r="3118" spans="1:30" ht="20.399999999999999" customHeight="1">
      <c r="A3118" s="669"/>
      <c r="B3118" s="669" t="s">
        <v>2479</v>
      </c>
      <c r="C3118" s="797"/>
      <c r="D3118" s="797"/>
      <c r="E3118" s="797"/>
      <c r="F3118" s="797"/>
      <c r="G3118" s="797"/>
      <c r="H3118" s="797"/>
      <c r="I3118" s="797"/>
      <c r="J3118" s="797"/>
      <c r="K3118" s="797"/>
      <c r="L3118" s="797"/>
      <c r="M3118" s="797"/>
      <c r="N3118" s="797"/>
      <c r="O3118" s="797"/>
      <c r="P3118" s="797"/>
      <c r="Q3118" s="797"/>
      <c r="R3118" s="797"/>
      <c r="S3118" s="797"/>
      <c r="T3118" s="797"/>
      <c r="U3118" s="797"/>
      <c r="V3118" s="797"/>
      <c r="W3118" s="797"/>
      <c r="X3118" s="797"/>
      <c r="Y3118" s="797"/>
      <c r="Z3118" s="797"/>
      <c r="AA3118" s="797"/>
      <c r="AB3118" s="797"/>
      <c r="AC3118" s="797"/>
      <c r="AD3118" s="448"/>
    </row>
    <row r="3119" spans="1:30" ht="20.399999999999999" customHeight="1">
      <c r="A3119" s="794"/>
      <c r="B3119" s="670" t="s">
        <v>1468</v>
      </c>
      <c r="C3119" s="276">
        <v>0</v>
      </c>
      <c r="D3119" s="276">
        <v>0</v>
      </c>
      <c r="E3119" s="276">
        <v>0</v>
      </c>
      <c r="F3119" s="276">
        <v>0</v>
      </c>
      <c r="G3119" s="1043">
        <v>0</v>
      </c>
      <c r="H3119" s="276">
        <v>0</v>
      </c>
      <c r="I3119" s="276">
        <v>0</v>
      </c>
      <c r="J3119" s="276">
        <v>0</v>
      </c>
      <c r="K3119" s="276">
        <v>0</v>
      </c>
      <c r="L3119" s="276">
        <v>0</v>
      </c>
      <c r="M3119" s="276">
        <v>0</v>
      </c>
      <c r="N3119" s="276">
        <v>0</v>
      </c>
      <c r="O3119" s="276">
        <v>0</v>
      </c>
      <c r="P3119" s="276">
        <v>0</v>
      </c>
      <c r="Q3119" s="276">
        <v>0</v>
      </c>
      <c r="R3119" s="276">
        <v>0</v>
      </c>
      <c r="S3119" s="276">
        <v>0</v>
      </c>
      <c r="T3119" s="276">
        <v>0</v>
      </c>
      <c r="U3119" s="276">
        <v>0</v>
      </c>
      <c r="V3119" s="1044">
        <v>0</v>
      </c>
      <c r="W3119" s="276">
        <v>0</v>
      </c>
      <c r="X3119" s="276">
        <v>0</v>
      </c>
      <c r="Y3119" s="276">
        <v>0</v>
      </c>
      <c r="Z3119" s="276">
        <v>0</v>
      </c>
      <c r="AA3119" s="276">
        <v>0</v>
      </c>
      <c r="AB3119" s="276">
        <v>0</v>
      </c>
      <c r="AC3119" s="276">
        <v>0</v>
      </c>
      <c r="AD3119" s="448"/>
    </row>
    <row r="3120" spans="1:30" ht="20.399999999999999" customHeight="1">
      <c r="A3120" s="794"/>
      <c r="B3120" s="670" t="s">
        <v>1467</v>
      </c>
      <c r="C3120" s="276">
        <v>1</v>
      </c>
      <c r="D3120" s="276">
        <v>1</v>
      </c>
      <c r="E3120" s="276">
        <v>0</v>
      </c>
      <c r="F3120" s="276">
        <v>0</v>
      </c>
      <c r="G3120" s="1043">
        <v>100</v>
      </c>
      <c r="H3120" s="276">
        <v>0</v>
      </c>
      <c r="I3120" s="276">
        <v>0</v>
      </c>
      <c r="J3120" s="276">
        <v>0</v>
      </c>
      <c r="K3120" s="276">
        <v>0</v>
      </c>
      <c r="L3120" s="276">
        <v>0</v>
      </c>
      <c r="M3120" s="276">
        <v>0</v>
      </c>
      <c r="N3120" s="276">
        <v>0</v>
      </c>
      <c r="O3120" s="276">
        <v>0</v>
      </c>
      <c r="P3120" s="276">
        <v>0</v>
      </c>
      <c r="Q3120" s="276">
        <v>0</v>
      </c>
      <c r="R3120" s="276">
        <v>0</v>
      </c>
      <c r="S3120" s="276">
        <v>0</v>
      </c>
      <c r="T3120" s="276">
        <v>0</v>
      </c>
      <c r="U3120" s="276">
        <v>0</v>
      </c>
      <c r="V3120" s="1044">
        <v>0</v>
      </c>
      <c r="W3120" s="276">
        <v>0</v>
      </c>
      <c r="X3120" s="276">
        <v>0</v>
      </c>
      <c r="Y3120" s="276">
        <v>0</v>
      </c>
      <c r="Z3120" s="276">
        <v>0</v>
      </c>
      <c r="AA3120" s="276">
        <v>0</v>
      </c>
      <c r="AB3120" s="276">
        <v>0</v>
      </c>
      <c r="AC3120" s="276">
        <v>1</v>
      </c>
      <c r="AD3120" s="448"/>
    </row>
    <row r="3121" spans="1:30" ht="20.399999999999999" customHeight="1">
      <c r="A3121" s="794"/>
      <c r="B3121" s="670" t="s">
        <v>4104</v>
      </c>
      <c r="C3121" s="276">
        <v>0</v>
      </c>
      <c r="D3121" s="276">
        <v>0</v>
      </c>
      <c r="E3121" s="276">
        <v>0</v>
      </c>
      <c r="F3121" s="276">
        <v>0</v>
      </c>
      <c r="G3121" s="1043">
        <v>0</v>
      </c>
      <c r="H3121" s="276">
        <v>0</v>
      </c>
      <c r="I3121" s="276">
        <v>0</v>
      </c>
      <c r="J3121" s="276">
        <v>0</v>
      </c>
      <c r="K3121" s="276">
        <v>0</v>
      </c>
      <c r="L3121" s="276">
        <v>0</v>
      </c>
      <c r="M3121" s="276">
        <v>0</v>
      </c>
      <c r="N3121" s="276">
        <v>0</v>
      </c>
      <c r="O3121" s="276">
        <v>0</v>
      </c>
      <c r="P3121" s="276">
        <v>0</v>
      </c>
      <c r="Q3121" s="276">
        <v>0</v>
      </c>
      <c r="R3121" s="276">
        <v>0</v>
      </c>
      <c r="S3121" s="276">
        <v>0</v>
      </c>
      <c r="T3121" s="276">
        <v>0</v>
      </c>
      <c r="U3121" s="276">
        <v>0</v>
      </c>
      <c r="V3121" s="1044">
        <v>0</v>
      </c>
      <c r="W3121" s="276">
        <v>0</v>
      </c>
      <c r="X3121" s="276">
        <v>0</v>
      </c>
      <c r="Y3121" s="276">
        <v>0</v>
      </c>
      <c r="Z3121" s="276">
        <v>0</v>
      </c>
      <c r="AA3121" s="276">
        <v>0</v>
      </c>
      <c r="AB3121" s="276">
        <v>0</v>
      </c>
      <c r="AC3121" s="276">
        <v>0</v>
      </c>
      <c r="AD3121" s="448"/>
    </row>
    <row r="3122" spans="1:30" ht="20.399999999999999" customHeight="1">
      <c r="A3122" s="407"/>
      <c r="B3122" s="407"/>
      <c r="C3122" s="407"/>
      <c r="D3122" s="407"/>
      <c r="E3122" s="407"/>
      <c r="F3122" s="407"/>
      <c r="G3122" s="407"/>
      <c r="H3122" s="407"/>
      <c r="I3122" s="407"/>
      <c r="J3122" s="407"/>
      <c r="K3122" s="407"/>
      <c r="L3122" s="407"/>
      <c r="M3122" s="407"/>
      <c r="N3122" s="407"/>
      <c r="O3122" s="407"/>
      <c r="P3122" s="407"/>
      <c r="Q3122" s="407"/>
      <c r="R3122" s="407"/>
      <c r="S3122" s="407"/>
      <c r="T3122" s="407"/>
      <c r="U3122" s="407"/>
      <c r="V3122" s="407"/>
      <c r="W3122" s="407"/>
      <c r="X3122" s="407"/>
      <c r="Y3122" s="407"/>
      <c r="Z3122" s="407"/>
      <c r="AA3122" s="407"/>
      <c r="AB3122" s="407"/>
      <c r="AC3122" s="407"/>
      <c r="AD3122" s="448"/>
    </row>
    <row r="3123" spans="1:30" ht="20.399999999999999" customHeight="1">
      <c r="A3123" s="796" t="s">
        <v>2478</v>
      </c>
      <c r="B3123" s="669" t="s">
        <v>2477</v>
      </c>
      <c r="C3123" s="275">
        <v>1</v>
      </c>
      <c r="D3123" s="275">
        <v>1</v>
      </c>
      <c r="E3123" s="275">
        <v>0</v>
      </c>
      <c r="F3123" s="275">
        <v>0</v>
      </c>
      <c r="G3123" s="1041">
        <v>100</v>
      </c>
      <c r="H3123" s="275">
        <v>1</v>
      </c>
      <c r="I3123" s="275">
        <v>0</v>
      </c>
      <c r="J3123" s="275">
        <v>0</v>
      </c>
      <c r="K3123" s="275">
        <v>1</v>
      </c>
      <c r="L3123" s="275">
        <v>0</v>
      </c>
      <c r="M3123" s="275">
        <v>0</v>
      </c>
      <c r="N3123" s="275">
        <v>0</v>
      </c>
      <c r="O3123" s="275">
        <v>0</v>
      </c>
      <c r="P3123" s="275">
        <v>0</v>
      </c>
      <c r="Q3123" s="275">
        <v>0</v>
      </c>
      <c r="R3123" s="275">
        <v>0</v>
      </c>
      <c r="S3123" s="275">
        <v>0</v>
      </c>
      <c r="T3123" s="275">
        <v>0</v>
      </c>
      <c r="U3123" s="275">
        <v>0</v>
      </c>
      <c r="V3123" s="1042">
        <v>0</v>
      </c>
      <c r="W3123" s="275">
        <v>0</v>
      </c>
      <c r="X3123" s="275">
        <v>0</v>
      </c>
      <c r="Y3123" s="275">
        <v>0</v>
      </c>
      <c r="Z3123" s="275">
        <v>0</v>
      </c>
      <c r="AA3123" s="275">
        <v>0</v>
      </c>
      <c r="AB3123" s="275">
        <v>0</v>
      </c>
      <c r="AC3123" s="275">
        <v>0</v>
      </c>
      <c r="AD3123" s="448"/>
    </row>
    <row r="3124" spans="1:30" ht="20.399999999999999" customHeight="1">
      <c r="A3124" s="669"/>
      <c r="B3124" s="669" t="s">
        <v>2476</v>
      </c>
      <c r="C3124" s="797"/>
      <c r="D3124" s="797"/>
      <c r="E3124" s="797"/>
      <c r="F3124" s="797"/>
      <c r="G3124" s="797"/>
      <c r="H3124" s="797"/>
      <c r="I3124" s="797"/>
      <c r="J3124" s="797"/>
      <c r="K3124" s="797"/>
      <c r="L3124" s="797"/>
      <c r="M3124" s="797"/>
      <c r="N3124" s="797"/>
      <c r="O3124" s="797"/>
      <c r="P3124" s="797"/>
      <c r="Q3124" s="797"/>
      <c r="R3124" s="797"/>
      <c r="S3124" s="797"/>
      <c r="T3124" s="797"/>
      <c r="U3124" s="797"/>
      <c r="V3124" s="797"/>
      <c r="W3124" s="797"/>
      <c r="X3124" s="797"/>
      <c r="Y3124" s="797"/>
      <c r="Z3124" s="797"/>
      <c r="AA3124" s="797"/>
      <c r="AB3124" s="797"/>
      <c r="AC3124" s="797"/>
      <c r="AD3124" s="448"/>
    </row>
    <row r="3125" spans="1:30" ht="20.399999999999999" customHeight="1">
      <c r="A3125" s="794"/>
      <c r="B3125" s="670" t="s">
        <v>1468</v>
      </c>
      <c r="C3125" s="276">
        <v>1</v>
      </c>
      <c r="D3125" s="276">
        <v>1</v>
      </c>
      <c r="E3125" s="276">
        <v>0</v>
      </c>
      <c r="F3125" s="276">
        <v>0</v>
      </c>
      <c r="G3125" s="1043">
        <v>100</v>
      </c>
      <c r="H3125" s="276">
        <v>1</v>
      </c>
      <c r="I3125" s="276">
        <v>0</v>
      </c>
      <c r="J3125" s="276">
        <v>0</v>
      </c>
      <c r="K3125" s="276">
        <v>1</v>
      </c>
      <c r="L3125" s="276">
        <v>0</v>
      </c>
      <c r="M3125" s="276">
        <v>0</v>
      </c>
      <c r="N3125" s="276">
        <v>0</v>
      </c>
      <c r="O3125" s="276">
        <v>0</v>
      </c>
      <c r="P3125" s="276">
        <v>0</v>
      </c>
      <c r="Q3125" s="276">
        <v>0</v>
      </c>
      <c r="R3125" s="276">
        <v>0</v>
      </c>
      <c r="S3125" s="276">
        <v>0</v>
      </c>
      <c r="T3125" s="276">
        <v>0</v>
      </c>
      <c r="U3125" s="276">
        <v>0</v>
      </c>
      <c r="V3125" s="1044">
        <v>0</v>
      </c>
      <c r="W3125" s="276">
        <v>0</v>
      </c>
      <c r="X3125" s="276">
        <v>0</v>
      </c>
      <c r="Y3125" s="276">
        <v>0</v>
      </c>
      <c r="Z3125" s="276">
        <v>0</v>
      </c>
      <c r="AA3125" s="276">
        <v>0</v>
      </c>
      <c r="AB3125" s="276">
        <v>0</v>
      </c>
      <c r="AC3125" s="276">
        <v>0</v>
      </c>
      <c r="AD3125" s="448"/>
    </row>
    <row r="3126" spans="1:30" ht="20.399999999999999" customHeight="1">
      <c r="A3126" s="794"/>
      <c r="B3126" s="670" t="s">
        <v>1467</v>
      </c>
      <c r="C3126" s="276">
        <v>0</v>
      </c>
      <c r="D3126" s="276">
        <v>0</v>
      </c>
      <c r="E3126" s="276">
        <v>0</v>
      </c>
      <c r="F3126" s="276">
        <v>0</v>
      </c>
      <c r="G3126" s="1043">
        <v>0</v>
      </c>
      <c r="H3126" s="276">
        <v>0</v>
      </c>
      <c r="I3126" s="276">
        <v>0</v>
      </c>
      <c r="J3126" s="276">
        <v>0</v>
      </c>
      <c r="K3126" s="276">
        <v>0</v>
      </c>
      <c r="L3126" s="276">
        <v>0</v>
      </c>
      <c r="M3126" s="276">
        <v>0</v>
      </c>
      <c r="N3126" s="276">
        <v>0</v>
      </c>
      <c r="O3126" s="276">
        <v>0</v>
      </c>
      <c r="P3126" s="276">
        <v>0</v>
      </c>
      <c r="Q3126" s="276">
        <v>0</v>
      </c>
      <c r="R3126" s="276">
        <v>0</v>
      </c>
      <c r="S3126" s="276">
        <v>0</v>
      </c>
      <c r="T3126" s="276">
        <v>0</v>
      </c>
      <c r="U3126" s="276">
        <v>0</v>
      </c>
      <c r="V3126" s="1044">
        <v>0</v>
      </c>
      <c r="W3126" s="276">
        <v>0</v>
      </c>
      <c r="X3126" s="276">
        <v>0</v>
      </c>
      <c r="Y3126" s="276">
        <v>0</v>
      </c>
      <c r="Z3126" s="276">
        <v>0</v>
      </c>
      <c r="AA3126" s="276">
        <v>0</v>
      </c>
      <c r="AB3126" s="276">
        <v>0</v>
      </c>
      <c r="AC3126" s="276">
        <v>0</v>
      </c>
      <c r="AD3126" s="448"/>
    </row>
    <row r="3127" spans="1:30" ht="20.399999999999999" customHeight="1">
      <c r="A3127" s="794"/>
      <c r="B3127" s="670" t="s">
        <v>4104</v>
      </c>
      <c r="C3127" s="276">
        <v>0</v>
      </c>
      <c r="D3127" s="276">
        <v>0</v>
      </c>
      <c r="E3127" s="276">
        <v>0</v>
      </c>
      <c r="F3127" s="276">
        <v>0</v>
      </c>
      <c r="G3127" s="1043">
        <v>0</v>
      </c>
      <c r="H3127" s="276">
        <v>0</v>
      </c>
      <c r="I3127" s="276">
        <v>0</v>
      </c>
      <c r="J3127" s="276">
        <v>0</v>
      </c>
      <c r="K3127" s="276">
        <v>0</v>
      </c>
      <c r="L3127" s="276">
        <v>0</v>
      </c>
      <c r="M3127" s="276">
        <v>0</v>
      </c>
      <c r="N3127" s="276">
        <v>0</v>
      </c>
      <c r="O3127" s="276">
        <v>0</v>
      </c>
      <c r="P3127" s="276">
        <v>0</v>
      </c>
      <c r="Q3127" s="276">
        <v>0</v>
      </c>
      <c r="R3127" s="276">
        <v>0</v>
      </c>
      <c r="S3127" s="276">
        <v>0</v>
      </c>
      <c r="T3127" s="276">
        <v>0</v>
      </c>
      <c r="U3127" s="276">
        <v>0</v>
      </c>
      <c r="V3127" s="1044">
        <v>0</v>
      </c>
      <c r="W3127" s="276">
        <v>0</v>
      </c>
      <c r="X3127" s="276">
        <v>0</v>
      </c>
      <c r="Y3127" s="276">
        <v>0</v>
      </c>
      <c r="Z3127" s="276">
        <v>0</v>
      </c>
      <c r="AA3127" s="276">
        <v>0</v>
      </c>
      <c r="AB3127" s="276">
        <v>0</v>
      </c>
      <c r="AC3127" s="276">
        <v>0</v>
      </c>
      <c r="AD3127" s="448"/>
    </row>
    <row r="3128" spans="1:30" ht="20.399999999999999" customHeight="1">
      <c r="A3128" s="407"/>
      <c r="B3128" s="407"/>
      <c r="C3128" s="407"/>
      <c r="D3128" s="407"/>
      <c r="E3128" s="407"/>
      <c r="F3128" s="407"/>
      <c r="G3128" s="407"/>
      <c r="H3128" s="407"/>
      <c r="I3128" s="407"/>
      <c r="J3128" s="407"/>
      <c r="K3128" s="407"/>
      <c r="L3128" s="407"/>
      <c r="M3128" s="407"/>
      <c r="N3128" s="407"/>
      <c r="O3128" s="407"/>
      <c r="P3128" s="407"/>
      <c r="Q3128" s="407"/>
      <c r="R3128" s="407"/>
      <c r="S3128" s="407"/>
      <c r="T3128" s="407"/>
      <c r="U3128" s="407"/>
      <c r="V3128" s="407"/>
      <c r="W3128" s="407"/>
      <c r="X3128" s="407"/>
      <c r="Y3128" s="407"/>
      <c r="Z3128" s="407"/>
      <c r="AA3128" s="407"/>
      <c r="AB3128" s="407"/>
      <c r="AC3128" s="407"/>
      <c r="AD3128" s="448"/>
    </row>
    <row r="3129" spans="1:30" ht="20.399999999999999" customHeight="1">
      <c r="A3129" s="796" t="s">
        <v>3783</v>
      </c>
      <c r="B3129" s="669" t="s">
        <v>4841</v>
      </c>
      <c r="C3129" s="275">
        <v>1</v>
      </c>
      <c r="D3129" s="275">
        <v>1</v>
      </c>
      <c r="E3129" s="275">
        <v>0</v>
      </c>
      <c r="F3129" s="275">
        <v>0</v>
      </c>
      <c r="G3129" s="1041">
        <v>100</v>
      </c>
      <c r="H3129" s="275">
        <v>0</v>
      </c>
      <c r="I3129" s="275">
        <v>0</v>
      </c>
      <c r="J3129" s="275">
        <v>0</v>
      </c>
      <c r="K3129" s="275">
        <v>0</v>
      </c>
      <c r="L3129" s="275">
        <v>1</v>
      </c>
      <c r="M3129" s="275">
        <v>0</v>
      </c>
      <c r="N3129" s="275">
        <v>0</v>
      </c>
      <c r="O3129" s="275">
        <v>0</v>
      </c>
      <c r="P3129" s="275">
        <v>0</v>
      </c>
      <c r="Q3129" s="275">
        <v>0</v>
      </c>
      <c r="R3129" s="275">
        <v>0</v>
      </c>
      <c r="S3129" s="275">
        <v>0</v>
      </c>
      <c r="T3129" s="275">
        <v>0</v>
      </c>
      <c r="U3129" s="275">
        <v>0</v>
      </c>
      <c r="V3129" s="1042">
        <v>0</v>
      </c>
      <c r="W3129" s="275">
        <v>0</v>
      </c>
      <c r="X3129" s="275">
        <v>0</v>
      </c>
      <c r="Y3129" s="275">
        <v>0</v>
      </c>
      <c r="Z3129" s="275">
        <v>0</v>
      </c>
      <c r="AA3129" s="275">
        <v>0</v>
      </c>
      <c r="AB3129" s="275">
        <v>0</v>
      </c>
      <c r="AC3129" s="275">
        <v>0</v>
      </c>
      <c r="AD3129" s="448"/>
    </row>
    <row r="3130" spans="1:30" ht="20.399999999999999" customHeight="1">
      <c r="A3130" s="794"/>
      <c r="B3130" s="670" t="s">
        <v>1468</v>
      </c>
      <c r="C3130" s="276">
        <v>0</v>
      </c>
      <c r="D3130" s="276">
        <v>0</v>
      </c>
      <c r="E3130" s="276">
        <v>0</v>
      </c>
      <c r="F3130" s="276">
        <v>0</v>
      </c>
      <c r="G3130" s="1043">
        <v>0</v>
      </c>
      <c r="H3130" s="276">
        <v>0</v>
      </c>
      <c r="I3130" s="276">
        <v>0</v>
      </c>
      <c r="J3130" s="276">
        <v>0</v>
      </c>
      <c r="K3130" s="276">
        <v>0</v>
      </c>
      <c r="L3130" s="276">
        <v>0</v>
      </c>
      <c r="M3130" s="276">
        <v>0</v>
      </c>
      <c r="N3130" s="276">
        <v>0</v>
      </c>
      <c r="O3130" s="276">
        <v>0</v>
      </c>
      <c r="P3130" s="276">
        <v>0</v>
      </c>
      <c r="Q3130" s="276">
        <v>0</v>
      </c>
      <c r="R3130" s="276">
        <v>0</v>
      </c>
      <c r="S3130" s="276">
        <v>0</v>
      </c>
      <c r="T3130" s="276">
        <v>0</v>
      </c>
      <c r="U3130" s="276">
        <v>0</v>
      </c>
      <c r="V3130" s="1044">
        <v>0</v>
      </c>
      <c r="W3130" s="276">
        <v>0</v>
      </c>
      <c r="X3130" s="276">
        <v>0</v>
      </c>
      <c r="Y3130" s="276">
        <v>0</v>
      </c>
      <c r="Z3130" s="276">
        <v>0</v>
      </c>
      <c r="AA3130" s="276">
        <v>0</v>
      </c>
      <c r="AB3130" s="276">
        <v>0</v>
      </c>
      <c r="AC3130" s="276">
        <v>0</v>
      </c>
      <c r="AD3130" s="448"/>
    </row>
    <row r="3131" spans="1:30" ht="20.399999999999999" customHeight="1">
      <c r="A3131" s="794"/>
      <c r="B3131" s="670" t="s">
        <v>1467</v>
      </c>
      <c r="C3131" s="276">
        <v>1</v>
      </c>
      <c r="D3131" s="276">
        <v>1</v>
      </c>
      <c r="E3131" s="276">
        <v>0</v>
      </c>
      <c r="F3131" s="276">
        <v>0</v>
      </c>
      <c r="G3131" s="1043">
        <v>100</v>
      </c>
      <c r="H3131" s="276">
        <v>0</v>
      </c>
      <c r="I3131" s="276">
        <v>0</v>
      </c>
      <c r="J3131" s="276">
        <v>0</v>
      </c>
      <c r="K3131" s="276">
        <v>0</v>
      </c>
      <c r="L3131" s="276">
        <v>1</v>
      </c>
      <c r="M3131" s="276">
        <v>0</v>
      </c>
      <c r="N3131" s="276">
        <v>0</v>
      </c>
      <c r="O3131" s="276">
        <v>0</v>
      </c>
      <c r="P3131" s="276">
        <v>0</v>
      </c>
      <c r="Q3131" s="276">
        <v>0</v>
      </c>
      <c r="R3131" s="276">
        <v>0</v>
      </c>
      <c r="S3131" s="276">
        <v>0</v>
      </c>
      <c r="T3131" s="276">
        <v>0</v>
      </c>
      <c r="U3131" s="276">
        <v>0</v>
      </c>
      <c r="V3131" s="1044">
        <v>0</v>
      </c>
      <c r="W3131" s="276">
        <v>0</v>
      </c>
      <c r="X3131" s="276">
        <v>0</v>
      </c>
      <c r="Y3131" s="276">
        <v>0</v>
      </c>
      <c r="Z3131" s="276">
        <v>0</v>
      </c>
      <c r="AA3131" s="276">
        <v>0</v>
      </c>
      <c r="AB3131" s="276">
        <v>0</v>
      </c>
      <c r="AC3131" s="276">
        <v>0</v>
      </c>
      <c r="AD3131" s="448"/>
    </row>
    <row r="3132" spans="1:30" ht="20.399999999999999" customHeight="1">
      <c r="A3132" s="794"/>
      <c r="B3132" s="670" t="s">
        <v>4104</v>
      </c>
      <c r="C3132" s="276">
        <v>0</v>
      </c>
      <c r="D3132" s="276">
        <v>0</v>
      </c>
      <c r="E3132" s="276">
        <v>0</v>
      </c>
      <c r="F3132" s="276">
        <v>0</v>
      </c>
      <c r="G3132" s="1043">
        <v>0</v>
      </c>
      <c r="H3132" s="276">
        <v>0</v>
      </c>
      <c r="I3132" s="276">
        <v>0</v>
      </c>
      <c r="J3132" s="276">
        <v>0</v>
      </c>
      <c r="K3132" s="276">
        <v>0</v>
      </c>
      <c r="L3132" s="276">
        <v>0</v>
      </c>
      <c r="M3132" s="276">
        <v>0</v>
      </c>
      <c r="N3132" s="276">
        <v>0</v>
      </c>
      <c r="O3132" s="276">
        <v>0</v>
      </c>
      <c r="P3132" s="276">
        <v>0</v>
      </c>
      <c r="Q3132" s="276">
        <v>0</v>
      </c>
      <c r="R3132" s="276">
        <v>0</v>
      </c>
      <c r="S3132" s="276">
        <v>0</v>
      </c>
      <c r="T3132" s="276">
        <v>0</v>
      </c>
      <c r="U3132" s="276">
        <v>0</v>
      </c>
      <c r="V3132" s="1044">
        <v>0</v>
      </c>
      <c r="W3132" s="276">
        <v>0</v>
      </c>
      <c r="X3132" s="276">
        <v>0</v>
      </c>
      <c r="Y3132" s="276">
        <v>0</v>
      </c>
      <c r="Z3132" s="276">
        <v>0</v>
      </c>
      <c r="AA3132" s="276">
        <v>0</v>
      </c>
      <c r="AB3132" s="276">
        <v>0</v>
      </c>
      <c r="AC3132" s="276">
        <v>0</v>
      </c>
      <c r="AD3132" s="448"/>
    </row>
    <row r="3133" spans="1:30" ht="20.399999999999999" customHeight="1">
      <c r="A3133" s="407"/>
      <c r="B3133" s="407"/>
      <c r="C3133" s="407"/>
      <c r="D3133" s="407"/>
      <c r="E3133" s="407"/>
      <c r="F3133" s="407"/>
      <c r="G3133" s="407"/>
      <c r="H3133" s="407"/>
      <c r="I3133" s="407"/>
      <c r="J3133" s="407"/>
      <c r="K3133" s="407"/>
      <c r="L3133" s="407"/>
      <c r="M3133" s="407"/>
      <c r="N3133" s="407"/>
      <c r="O3133" s="407"/>
      <c r="P3133" s="407"/>
      <c r="Q3133" s="407"/>
      <c r="R3133" s="407"/>
      <c r="S3133" s="407"/>
      <c r="T3133" s="407"/>
      <c r="U3133" s="407"/>
      <c r="V3133" s="407"/>
      <c r="W3133" s="407"/>
      <c r="X3133" s="407"/>
      <c r="Y3133" s="407"/>
      <c r="Z3133" s="407"/>
      <c r="AA3133" s="407"/>
      <c r="AB3133" s="407"/>
      <c r="AC3133" s="407"/>
      <c r="AD3133" s="448"/>
    </row>
    <row r="3134" spans="1:30" ht="20.399999999999999" customHeight="1">
      <c r="A3134" s="796" t="s">
        <v>4842</v>
      </c>
      <c r="B3134" s="669" t="s">
        <v>4843</v>
      </c>
      <c r="C3134" s="275">
        <v>2</v>
      </c>
      <c r="D3134" s="275">
        <v>2</v>
      </c>
      <c r="E3134" s="275">
        <v>0</v>
      </c>
      <c r="F3134" s="275">
        <v>0</v>
      </c>
      <c r="G3134" s="1041">
        <v>100</v>
      </c>
      <c r="H3134" s="275">
        <v>1</v>
      </c>
      <c r="I3134" s="275">
        <v>1</v>
      </c>
      <c r="J3134" s="275">
        <v>0</v>
      </c>
      <c r="K3134" s="275">
        <v>0</v>
      </c>
      <c r="L3134" s="275">
        <v>0</v>
      </c>
      <c r="M3134" s="275">
        <v>0</v>
      </c>
      <c r="N3134" s="275">
        <v>0</v>
      </c>
      <c r="O3134" s="275">
        <v>1</v>
      </c>
      <c r="P3134" s="275">
        <v>0</v>
      </c>
      <c r="Q3134" s="275">
        <v>0</v>
      </c>
      <c r="R3134" s="275">
        <v>0</v>
      </c>
      <c r="S3134" s="275">
        <v>0</v>
      </c>
      <c r="T3134" s="275">
        <v>0</v>
      </c>
      <c r="U3134" s="275">
        <v>0</v>
      </c>
      <c r="V3134" s="1042">
        <v>0</v>
      </c>
      <c r="W3134" s="275">
        <v>0</v>
      </c>
      <c r="X3134" s="275">
        <v>0</v>
      </c>
      <c r="Y3134" s="275">
        <v>0</v>
      </c>
      <c r="Z3134" s="275">
        <v>0</v>
      </c>
      <c r="AA3134" s="275">
        <v>0</v>
      </c>
      <c r="AB3134" s="275">
        <v>0</v>
      </c>
      <c r="AC3134" s="275">
        <v>0</v>
      </c>
      <c r="AD3134" s="448"/>
    </row>
    <row r="3135" spans="1:30" ht="20.399999999999999" customHeight="1">
      <c r="A3135" s="794"/>
      <c r="B3135" s="670" t="s">
        <v>1468</v>
      </c>
      <c r="C3135" s="276">
        <v>1</v>
      </c>
      <c r="D3135" s="276">
        <v>1</v>
      </c>
      <c r="E3135" s="276">
        <v>0</v>
      </c>
      <c r="F3135" s="276">
        <v>0</v>
      </c>
      <c r="G3135" s="1043">
        <v>100</v>
      </c>
      <c r="H3135" s="276">
        <v>1</v>
      </c>
      <c r="I3135" s="276">
        <v>1</v>
      </c>
      <c r="J3135" s="276">
        <v>0</v>
      </c>
      <c r="K3135" s="276">
        <v>0</v>
      </c>
      <c r="L3135" s="276">
        <v>0</v>
      </c>
      <c r="M3135" s="276">
        <v>0</v>
      </c>
      <c r="N3135" s="276">
        <v>0</v>
      </c>
      <c r="O3135" s="276">
        <v>0</v>
      </c>
      <c r="P3135" s="276">
        <v>0</v>
      </c>
      <c r="Q3135" s="276">
        <v>0</v>
      </c>
      <c r="R3135" s="276">
        <v>0</v>
      </c>
      <c r="S3135" s="276">
        <v>0</v>
      </c>
      <c r="T3135" s="276">
        <v>0</v>
      </c>
      <c r="U3135" s="276">
        <v>0</v>
      </c>
      <c r="V3135" s="1044">
        <v>0</v>
      </c>
      <c r="W3135" s="276">
        <v>0</v>
      </c>
      <c r="X3135" s="276">
        <v>0</v>
      </c>
      <c r="Y3135" s="276">
        <v>0</v>
      </c>
      <c r="Z3135" s="276">
        <v>0</v>
      </c>
      <c r="AA3135" s="276">
        <v>0</v>
      </c>
      <c r="AB3135" s="276">
        <v>0</v>
      </c>
      <c r="AC3135" s="276">
        <v>0</v>
      </c>
      <c r="AD3135" s="448"/>
    </row>
    <row r="3136" spans="1:30" ht="20.399999999999999" customHeight="1">
      <c r="A3136" s="794"/>
      <c r="B3136" s="670" t="s">
        <v>1467</v>
      </c>
      <c r="C3136" s="276">
        <v>1</v>
      </c>
      <c r="D3136" s="276">
        <v>1</v>
      </c>
      <c r="E3136" s="276">
        <v>0</v>
      </c>
      <c r="F3136" s="276">
        <v>0</v>
      </c>
      <c r="G3136" s="1043">
        <v>100</v>
      </c>
      <c r="H3136" s="276">
        <v>0</v>
      </c>
      <c r="I3136" s="276">
        <v>0</v>
      </c>
      <c r="J3136" s="276">
        <v>0</v>
      </c>
      <c r="K3136" s="276">
        <v>0</v>
      </c>
      <c r="L3136" s="276">
        <v>0</v>
      </c>
      <c r="M3136" s="276">
        <v>0</v>
      </c>
      <c r="N3136" s="276">
        <v>0</v>
      </c>
      <c r="O3136" s="276">
        <v>1</v>
      </c>
      <c r="P3136" s="276">
        <v>0</v>
      </c>
      <c r="Q3136" s="276">
        <v>0</v>
      </c>
      <c r="R3136" s="276">
        <v>0</v>
      </c>
      <c r="S3136" s="276">
        <v>0</v>
      </c>
      <c r="T3136" s="276">
        <v>0</v>
      </c>
      <c r="U3136" s="276">
        <v>0</v>
      </c>
      <c r="V3136" s="1044">
        <v>0</v>
      </c>
      <c r="W3136" s="276">
        <v>0</v>
      </c>
      <c r="X3136" s="276">
        <v>0</v>
      </c>
      <c r="Y3136" s="276">
        <v>0</v>
      </c>
      <c r="Z3136" s="276">
        <v>0</v>
      </c>
      <c r="AA3136" s="276">
        <v>0</v>
      </c>
      <c r="AB3136" s="276">
        <v>0</v>
      </c>
      <c r="AC3136" s="276">
        <v>0</v>
      </c>
      <c r="AD3136" s="448"/>
    </row>
    <row r="3137" spans="1:30" ht="20.399999999999999" customHeight="1">
      <c r="A3137" s="794"/>
      <c r="B3137" s="670" t="s">
        <v>4104</v>
      </c>
      <c r="C3137" s="276">
        <v>0</v>
      </c>
      <c r="D3137" s="276">
        <v>0</v>
      </c>
      <c r="E3137" s="276">
        <v>0</v>
      </c>
      <c r="F3137" s="276">
        <v>0</v>
      </c>
      <c r="G3137" s="1043">
        <v>0</v>
      </c>
      <c r="H3137" s="276">
        <v>0</v>
      </c>
      <c r="I3137" s="276">
        <v>0</v>
      </c>
      <c r="J3137" s="276">
        <v>0</v>
      </c>
      <c r="K3137" s="276">
        <v>0</v>
      </c>
      <c r="L3137" s="276">
        <v>0</v>
      </c>
      <c r="M3137" s="276">
        <v>0</v>
      </c>
      <c r="N3137" s="276">
        <v>0</v>
      </c>
      <c r="O3137" s="276">
        <v>0</v>
      </c>
      <c r="P3137" s="276">
        <v>0</v>
      </c>
      <c r="Q3137" s="276">
        <v>0</v>
      </c>
      <c r="R3137" s="276">
        <v>0</v>
      </c>
      <c r="S3137" s="276">
        <v>0</v>
      </c>
      <c r="T3137" s="276">
        <v>0</v>
      </c>
      <c r="U3137" s="276">
        <v>0</v>
      </c>
      <c r="V3137" s="1044">
        <v>0</v>
      </c>
      <c r="W3137" s="276">
        <v>0</v>
      </c>
      <c r="X3137" s="276">
        <v>0</v>
      </c>
      <c r="Y3137" s="276">
        <v>0</v>
      </c>
      <c r="Z3137" s="276">
        <v>0</v>
      </c>
      <c r="AA3137" s="276">
        <v>0</v>
      </c>
      <c r="AB3137" s="276">
        <v>0</v>
      </c>
      <c r="AC3137" s="276">
        <v>0</v>
      </c>
      <c r="AD3137" s="448"/>
    </row>
    <row r="3138" spans="1:30" ht="20.399999999999999" customHeight="1">
      <c r="A3138" s="407"/>
      <c r="B3138" s="407"/>
      <c r="C3138" s="407"/>
      <c r="D3138" s="407"/>
      <c r="E3138" s="407"/>
      <c r="F3138" s="407"/>
      <c r="G3138" s="407"/>
      <c r="H3138" s="407"/>
      <c r="I3138" s="407"/>
      <c r="J3138" s="407"/>
      <c r="K3138" s="407"/>
      <c r="L3138" s="407"/>
      <c r="M3138" s="407"/>
      <c r="N3138" s="407"/>
      <c r="O3138" s="407"/>
      <c r="P3138" s="407"/>
      <c r="Q3138" s="407"/>
      <c r="R3138" s="407"/>
      <c r="S3138" s="407"/>
      <c r="T3138" s="407"/>
      <c r="U3138" s="407"/>
      <c r="V3138" s="407"/>
      <c r="W3138" s="407"/>
      <c r="X3138" s="407"/>
      <c r="Y3138" s="407"/>
      <c r="Z3138" s="407"/>
      <c r="AA3138" s="407"/>
      <c r="AB3138" s="407"/>
      <c r="AC3138" s="407"/>
      <c r="AD3138" s="448"/>
    </row>
    <row r="3139" spans="1:30" ht="20.399999999999999" customHeight="1">
      <c r="A3139" s="796" t="s">
        <v>4844</v>
      </c>
      <c r="B3139" s="669" t="s">
        <v>4845</v>
      </c>
      <c r="C3139" s="275">
        <v>2</v>
      </c>
      <c r="D3139" s="275">
        <v>2</v>
      </c>
      <c r="E3139" s="275">
        <v>0</v>
      </c>
      <c r="F3139" s="275">
        <v>0</v>
      </c>
      <c r="G3139" s="1041">
        <v>100</v>
      </c>
      <c r="H3139" s="275">
        <v>1</v>
      </c>
      <c r="I3139" s="275">
        <v>0</v>
      </c>
      <c r="J3139" s="275">
        <v>1</v>
      </c>
      <c r="K3139" s="275">
        <v>0</v>
      </c>
      <c r="L3139" s="275">
        <v>0</v>
      </c>
      <c r="M3139" s="275">
        <v>0</v>
      </c>
      <c r="N3139" s="275">
        <v>1</v>
      </c>
      <c r="O3139" s="275">
        <v>0</v>
      </c>
      <c r="P3139" s="275">
        <v>0</v>
      </c>
      <c r="Q3139" s="275">
        <v>0</v>
      </c>
      <c r="R3139" s="275">
        <v>0</v>
      </c>
      <c r="S3139" s="275">
        <v>0</v>
      </c>
      <c r="T3139" s="275">
        <v>0</v>
      </c>
      <c r="U3139" s="275">
        <v>0</v>
      </c>
      <c r="V3139" s="1042">
        <v>0</v>
      </c>
      <c r="W3139" s="275">
        <v>0</v>
      </c>
      <c r="X3139" s="275">
        <v>0</v>
      </c>
      <c r="Y3139" s="275">
        <v>0</v>
      </c>
      <c r="Z3139" s="275">
        <v>0</v>
      </c>
      <c r="AA3139" s="275">
        <v>0</v>
      </c>
      <c r="AB3139" s="275">
        <v>0</v>
      </c>
      <c r="AC3139" s="275">
        <v>0</v>
      </c>
      <c r="AD3139" s="448"/>
    </row>
    <row r="3140" spans="1:30" ht="20.399999999999999" customHeight="1">
      <c r="A3140" s="669"/>
      <c r="B3140" s="669" t="s">
        <v>4846</v>
      </c>
      <c r="C3140" s="797"/>
      <c r="D3140" s="797"/>
      <c r="E3140" s="797"/>
      <c r="F3140" s="797"/>
      <c r="G3140" s="797"/>
      <c r="H3140" s="797"/>
      <c r="I3140" s="797"/>
      <c r="J3140" s="797"/>
      <c r="K3140" s="797"/>
      <c r="L3140" s="797"/>
      <c r="M3140" s="797"/>
      <c r="N3140" s="797"/>
      <c r="O3140" s="797"/>
      <c r="P3140" s="797"/>
      <c r="Q3140" s="797"/>
      <c r="R3140" s="797"/>
      <c r="S3140" s="797"/>
      <c r="T3140" s="797"/>
      <c r="U3140" s="797"/>
      <c r="V3140" s="797"/>
      <c r="W3140" s="797"/>
      <c r="X3140" s="797"/>
      <c r="Y3140" s="797"/>
      <c r="Z3140" s="797"/>
      <c r="AA3140" s="797"/>
      <c r="AB3140" s="797"/>
      <c r="AC3140" s="797"/>
      <c r="AD3140" s="448"/>
    </row>
    <row r="3141" spans="1:30" ht="20.399999999999999" customHeight="1">
      <c r="A3141" s="794"/>
      <c r="B3141" s="670" t="s">
        <v>1468</v>
      </c>
      <c r="C3141" s="276">
        <v>2</v>
      </c>
      <c r="D3141" s="276">
        <v>2</v>
      </c>
      <c r="E3141" s="276">
        <v>0</v>
      </c>
      <c r="F3141" s="276">
        <v>0</v>
      </c>
      <c r="G3141" s="1043">
        <v>100</v>
      </c>
      <c r="H3141" s="276">
        <v>1</v>
      </c>
      <c r="I3141" s="276">
        <v>0</v>
      </c>
      <c r="J3141" s="276">
        <v>1</v>
      </c>
      <c r="K3141" s="276">
        <v>0</v>
      </c>
      <c r="L3141" s="276">
        <v>0</v>
      </c>
      <c r="M3141" s="276">
        <v>0</v>
      </c>
      <c r="N3141" s="276">
        <v>1</v>
      </c>
      <c r="O3141" s="276">
        <v>0</v>
      </c>
      <c r="P3141" s="276">
        <v>0</v>
      </c>
      <c r="Q3141" s="276">
        <v>0</v>
      </c>
      <c r="R3141" s="276">
        <v>0</v>
      </c>
      <c r="S3141" s="276">
        <v>0</v>
      </c>
      <c r="T3141" s="276">
        <v>0</v>
      </c>
      <c r="U3141" s="276">
        <v>0</v>
      </c>
      <c r="V3141" s="1044">
        <v>0</v>
      </c>
      <c r="W3141" s="276">
        <v>0</v>
      </c>
      <c r="X3141" s="276">
        <v>0</v>
      </c>
      <c r="Y3141" s="276">
        <v>0</v>
      </c>
      <c r="Z3141" s="276">
        <v>0</v>
      </c>
      <c r="AA3141" s="276">
        <v>0</v>
      </c>
      <c r="AB3141" s="276">
        <v>0</v>
      </c>
      <c r="AC3141" s="276">
        <v>0</v>
      </c>
      <c r="AD3141" s="448"/>
    </row>
    <row r="3142" spans="1:30" ht="20.399999999999999" customHeight="1">
      <c r="A3142" s="794"/>
      <c r="B3142" s="670" t="s">
        <v>1467</v>
      </c>
      <c r="C3142" s="276">
        <v>0</v>
      </c>
      <c r="D3142" s="276">
        <v>0</v>
      </c>
      <c r="E3142" s="276">
        <v>0</v>
      </c>
      <c r="F3142" s="276">
        <v>0</v>
      </c>
      <c r="G3142" s="1043">
        <v>0</v>
      </c>
      <c r="H3142" s="276">
        <v>0</v>
      </c>
      <c r="I3142" s="276">
        <v>0</v>
      </c>
      <c r="J3142" s="276">
        <v>0</v>
      </c>
      <c r="K3142" s="276">
        <v>0</v>
      </c>
      <c r="L3142" s="276">
        <v>0</v>
      </c>
      <c r="M3142" s="276">
        <v>0</v>
      </c>
      <c r="N3142" s="276">
        <v>0</v>
      </c>
      <c r="O3142" s="276">
        <v>0</v>
      </c>
      <c r="P3142" s="276">
        <v>0</v>
      </c>
      <c r="Q3142" s="276">
        <v>0</v>
      </c>
      <c r="R3142" s="276">
        <v>0</v>
      </c>
      <c r="S3142" s="276">
        <v>0</v>
      </c>
      <c r="T3142" s="276">
        <v>0</v>
      </c>
      <c r="U3142" s="276">
        <v>0</v>
      </c>
      <c r="V3142" s="1044">
        <v>0</v>
      </c>
      <c r="W3142" s="276">
        <v>0</v>
      </c>
      <c r="X3142" s="276">
        <v>0</v>
      </c>
      <c r="Y3142" s="276">
        <v>0</v>
      </c>
      <c r="Z3142" s="276">
        <v>0</v>
      </c>
      <c r="AA3142" s="276">
        <v>0</v>
      </c>
      <c r="AB3142" s="276">
        <v>0</v>
      </c>
      <c r="AC3142" s="276">
        <v>0</v>
      </c>
      <c r="AD3142" s="448"/>
    </row>
    <row r="3143" spans="1:30" ht="20.399999999999999" customHeight="1">
      <c r="A3143" s="794"/>
      <c r="B3143" s="670" t="s">
        <v>4104</v>
      </c>
      <c r="C3143" s="276">
        <v>0</v>
      </c>
      <c r="D3143" s="276">
        <v>0</v>
      </c>
      <c r="E3143" s="276">
        <v>0</v>
      </c>
      <c r="F3143" s="276">
        <v>0</v>
      </c>
      <c r="G3143" s="1043">
        <v>0</v>
      </c>
      <c r="H3143" s="276">
        <v>0</v>
      </c>
      <c r="I3143" s="276">
        <v>0</v>
      </c>
      <c r="J3143" s="276">
        <v>0</v>
      </c>
      <c r="K3143" s="276">
        <v>0</v>
      </c>
      <c r="L3143" s="276">
        <v>0</v>
      </c>
      <c r="M3143" s="276">
        <v>0</v>
      </c>
      <c r="N3143" s="276">
        <v>0</v>
      </c>
      <c r="O3143" s="276">
        <v>0</v>
      </c>
      <c r="P3143" s="276">
        <v>0</v>
      </c>
      <c r="Q3143" s="276">
        <v>0</v>
      </c>
      <c r="R3143" s="276">
        <v>0</v>
      </c>
      <c r="S3143" s="276">
        <v>0</v>
      </c>
      <c r="T3143" s="276">
        <v>0</v>
      </c>
      <c r="U3143" s="276">
        <v>0</v>
      </c>
      <c r="V3143" s="1044">
        <v>0</v>
      </c>
      <c r="W3143" s="276">
        <v>0</v>
      </c>
      <c r="X3143" s="276">
        <v>0</v>
      </c>
      <c r="Y3143" s="276">
        <v>0</v>
      </c>
      <c r="Z3143" s="276">
        <v>0</v>
      </c>
      <c r="AA3143" s="276">
        <v>0</v>
      </c>
      <c r="AB3143" s="276">
        <v>0</v>
      </c>
      <c r="AC3143" s="276">
        <v>0</v>
      </c>
      <c r="AD3143" s="448"/>
    </row>
    <row r="3144" spans="1:30" ht="20.399999999999999" customHeight="1">
      <c r="A3144" s="407"/>
      <c r="B3144" s="407"/>
      <c r="C3144" s="407"/>
      <c r="D3144" s="407"/>
      <c r="E3144" s="407"/>
      <c r="F3144" s="407"/>
      <c r="G3144" s="407"/>
      <c r="H3144" s="407"/>
      <c r="I3144" s="407"/>
      <c r="J3144" s="407"/>
      <c r="K3144" s="407"/>
      <c r="L3144" s="407"/>
      <c r="M3144" s="407"/>
      <c r="N3144" s="407"/>
      <c r="O3144" s="407"/>
      <c r="P3144" s="407"/>
      <c r="Q3144" s="407"/>
      <c r="R3144" s="407"/>
      <c r="S3144" s="407"/>
      <c r="T3144" s="407"/>
      <c r="U3144" s="407"/>
      <c r="V3144" s="407"/>
      <c r="W3144" s="407"/>
      <c r="X3144" s="407"/>
      <c r="Y3144" s="407"/>
      <c r="Z3144" s="407"/>
      <c r="AA3144" s="407"/>
      <c r="AB3144" s="407"/>
      <c r="AC3144" s="407"/>
      <c r="AD3144" s="448"/>
    </row>
    <row r="3145" spans="1:30" ht="20.399999999999999" customHeight="1">
      <c r="A3145" s="796" t="s">
        <v>2475</v>
      </c>
      <c r="B3145" s="669" t="s">
        <v>2474</v>
      </c>
      <c r="C3145" s="275">
        <v>19</v>
      </c>
      <c r="D3145" s="275">
        <v>19</v>
      </c>
      <c r="E3145" s="275">
        <v>0</v>
      </c>
      <c r="F3145" s="275">
        <v>0</v>
      </c>
      <c r="G3145" s="1041">
        <v>100</v>
      </c>
      <c r="H3145" s="275">
        <v>12</v>
      </c>
      <c r="I3145" s="275">
        <v>9</v>
      </c>
      <c r="J3145" s="275">
        <v>3</v>
      </c>
      <c r="K3145" s="275">
        <v>0</v>
      </c>
      <c r="L3145" s="275">
        <v>2</v>
      </c>
      <c r="M3145" s="275">
        <v>0</v>
      </c>
      <c r="N3145" s="275">
        <v>0</v>
      </c>
      <c r="O3145" s="275">
        <v>0</v>
      </c>
      <c r="P3145" s="275">
        <v>0</v>
      </c>
      <c r="Q3145" s="275">
        <v>0</v>
      </c>
      <c r="R3145" s="275">
        <v>1</v>
      </c>
      <c r="S3145" s="275">
        <v>0</v>
      </c>
      <c r="T3145" s="275">
        <v>0</v>
      </c>
      <c r="U3145" s="275">
        <v>1</v>
      </c>
      <c r="V3145" s="1042">
        <v>1</v>
      </c>
      <c r="W3145" s="275">
        <v>1</v>
      </c>
      <c r="X3145" s="275">
        <v>0</v>
      </c>
      <c r="Y3145" s="275">
        <v>1</v>
      </c>
      <c r="Z3145" s="275">
        <v>0</v>
      </c>
      <c r="AA3145" s="275">
        <v>0</v>
      </c>
      <c r="AB3145" s="275">
        <v>0</v>
      </c>
      <c r="AC3145" s="275">
        <v>0</v>
      </c>
      <c r="AD3145" s="448"/>
    </row>
    <row r="3146" spans="1:30" ht="20.399999999999999" customHeight="1">
      <c r="A3146" s="669"/>
      <c r="B3146" s="669" t="s">
        <v>2473</v>
      </c>
      <c r="C3146" s="797"/>
      <c r="D3146" s="797"/>
      <c r="E3146" s="797"/>
      <c r="F3146" s="797"/>
      <c r="G3146" s="797"/>
      <c r="H3146" s="797"/>
      <c r="I3146" s="797"/>
      <c r="J3146" s="797"/>
      <c r="K3146" s="797"/>
      <c r="L3146" s="797"/>
      <c r="M3146" s="797"/>
      <c r="N3146" s="797"/>
      <c r="O3146" s="797"/>
      <c r="P3146" s="797"/>
      <c r="Q3146" s="797"/>
      <c r="R3146" s="797"/>
      <c r="S3146" s="797"/>
      <c r="T3146" s="797"/>
      <c r="U3146" s="797"/>
      <c r="V3146" s="797"/>
      <c r="W3146" s="797"/>
      <c r="X3146" s="797"/>
      <c r="Y3146" s="797"/>
      <c r="Z3146" s="797"/>
      <c r="AA3146" s="797"/>
      <c r="AB3146" s="797"/>
      <c r="AC3146" s="797"/>
      <c r="AD3146" s="448"/>
    </row>
    <row r="3147" spans="1:30" ht="20.399999999999999" customHeight="1">
      <c r="A3147" s="794"/>
      <c r="B3147" s="670" t="s">
        <v>1468</v>
      </c>
      <c r="C3147" s="276">
        <v>12</v>
      </c>
      <c r="D3147" s="276">
        <v>12</v>
      </c>
      <c r="E3147" s="276">
        <v>0</v>
      </c>
      <c r="F3147" s="276">
        <v>0</v>
      </c>
      <c r="G3147" s="1043">
        <v>100</v>
      </c>
      <c r="H3147" s="276">
        <v>9</v>
      </c>
      <c r="I3147" s="276">
        <v>7</v>
      </c>
      <c r="J3147" s="276">
        <v>2</v>
      </c>
      <c r="K3147" s="276">
        <v>0</v>
      </c>
      <c r="L3147" s="276">
        <v>1</v>
      </c>
      <c r="M3147" s="276">
        <v>0</v>
      </c>
      <c r="N3147" s="276">
        <v>0</v>
      </c>
      <c r="O3147" s="276">
        <v>0</v>
      </c>
      <c r="P3147" s="276">
        <v>0</v>
      </c>
      <c r="Q3147" s="276">
        <v>0</v>
      </c>
      <c r="R3147" s="276">
        <v>0</v>
      </c>
      <c r="S3147" s="276">
        <v>0</v>
      </c>
      <c r="T3147" s="276">
        <v>0</v>
      </c>
      <c r="U3147" s="276">
        <v>1</v>
      </c>
      <c r="V3147" s="1044">
        <v>0</v>
      </c>
      <c r="W3147" s="276">
        <v>0</v>
      </c>
      <c r="X3147" s="276">
        <v>0</v>
      </c>
      <c r="Y3147" s="276">
        <v>1</v>
      </c>
      <c r="Z3147" s="276">
        <v>0</v>
      </c>
      <c r="AA3147" s="276">
        <v>0</v>
      </c>
      <c r="AB3147" s="276">
        <v>0</v>
      </c>
      <c r="AC3147" s="276">
        <v>0</v>
      </c>
      <c r="AD3147" s="448"/>
    </row>
    <row r="3148" spans="1:30" ht="20.399999999999999" customHeight="1">
      <c r="A3148" s="794"/>
      <c r="B3148" s="670" t="s">
        <v>1467</v>
      </c>
      <c r="C3148" s="276">
        <v>7</v>
      </c>
      <c r="D3148" s="276">
        <v>7</v>
      </c>
      <c r="E3148" s="276">
        <v>0</v>
      </c>
      <c r="F3148" s="276">
        <v>0</v>
      </c>
      <c r="G3148" s="1043">
        <v>100</v>
      </c>
      <c r="H3148" s="276">
        <v>3</v>
      </c>
      <c r="I3148" s="276">
        <v>2</v>
      </c>
      <c r="J3148" s="276">
        <v>1</v>
      </c>
      <c r="K3148" s="276">
        <v>0</v>
      </c>
      <c r="L3148" s="276">
        <v>1</v>
      </c>
      <c r="M3148" s="276">
        <v>0</v>
      </c>
      <c r="N3148" s="276">
        <v>0</v>
      </c>
      <c r="O3148" s="276">
        <v>0</v>
      </c>
      <c r="P3148" s="276">
        <v>0</v>
      </c>
      <c r="Q3148" s="276">
        <v>0</v>
      </c>
      <c r="R3148" s="276">
        <v>1</v>
      </c>
      <c r="S3148" s="276">
        <v>0</v>
      </c>
      <c r="T3148" s="276">
        <v>0</v>
      </c>
      <c r="U3148" s="276">
        <v>0</v>
      </c>
      <c r="V3148" s="1044">
        <v>1</v>
      </c>
      <c r="W3148" s="276">
        <v>1</v>
      </c>
      <c r="X3148" s="276">
        <v>0</v>
      </c>
      <c r="Y3148" s="276">
        <v>0</v>
      </c>
      <c r="Z3148" s="276">
        <v>0</v>
      </c>
      <c r="AA3148" s="276">
        <v>0</v>
      </c>
      <c r="AB3148" s="276">
        <v>0</v>
      </c>
      <c r="AC3148" s="276">
        <v>0</v>
      </c>
      <c r="AD3148" s="448"/>
    </row>
    <row r="3149" spans="1:30" ht="20.399999999999999" customHeight="1">
      <c r="A3149" s="794"/>
      <c r="B3149" s="670" t="s">
        <v>4104</v>
      </c>
      <c r="C3149" s="276">
        <v>0</v>
      </c>
      <c r="D3149" s="276">
        <v>0</v>
      </c>
      <c r="E3149" s="276">
        <v>0</v>
      </c>
      <c r="F3149" s="276">
        <v>0</v>
      </c>
      <c r="G3149" s="1043">
        <v>0</v>
      </c>
      <c r="H3149" s="276">
        <v>0</v>
      </c>
      <c r="I3149" s="276">
        <v>0</v>
      </c>
      <c r="J3149" s="276">
        <v>0</v>
      </c>
      <c r="K3149" s="276">
        <v>0</v>
      </c>
      <c r="L3149" s="276">
        <v>0</v>
      </c>
      <c r="M3149" s="276">
        <v>0</v>
      </c>
      <c r="N3149" s="276">
        <v>0</v>
      </c>
      <c r="O3149" s="276">
        <v>0</v>
      </c>
      <c r="P3149" s="276">
        <v>0</v>
      </c>
      <c r="Q3149" s="276">
        <v>0</v>
      </c>
      <c r="R3149" s="276">
        <v>0</v>
      </c>
      <c r="S3149" s="276">
        <v>0</v>
      </c>
      <c r="T3149" s="276">
        <v>0</v>
      </c>
      <c r="U3149" s="276">
        <v>0</v>
      </c>
      <c r="V3149" s="1044">
        <v>0</v>
      </c>
      <c r="W3149" s="276">
        <v>0</v>
      </c>
      <c r="X3149" s="276">
        <v>0</v>
      </c>
      <c r="Y3149" s="276">
        <v>0</v>
      </c>
      <c r="Z3149" s="276">
        <v>0</v>
      </c>
      <c r="AA3149" s="276">
        <v>0</v>
      </c>
      <c r="AB3149" s="276">
        <v>0</v>
      </c>
      <c r="AC3149" s="276">
        <v>0</v>
      </c>
      <c r="AD3149" s="448"/>
    </row>
    <row r="3150" spans="1:30" ht="20.399999999999999" customHeight="1">
      <c r="A3150" s="407"/>
      <c r="B3150" s="407"/>
      <c r="C3150" s="407"/>
      <c r="D3150" s="407"/>
      <c r="E3150" s="407"/>
      <c r="F3150" s="407"/>
      <c r="G3150" s="407"/>
      <c r="H3150" s="407"/>
      <c r="I3150" s="407"/>
      <c r="J3150" s="407"/>
      <c r="K3150" s="407"/>
      <c r="L3150" s="407"/>
      <c r="M3150" s="407"/>
      <c r="N3150" s="407"/>
      <c r="O3150" s="407"/>
      <c r="P3150" s="407"/>
      <c r="Q3150" s="407"/>
      <c r="R3150" s="407"/>
      <c r="S3150" s="407"/>
      <c r="T3150" s="407"/>
      <c r="U3150" s="407"/>
      <c r="V3150" s="407"/>
      <c r="W3150" s="407"/>
      <c r="X3150" s="407"/>
      <c r="Y3150" s="407"/>
      <c r="Z3150" s="407"/>
      <c r="AA3150" s="407"/>
      <c r="AB3150" s="407"/>
      <c r="AC3150" s="407"/>
      <c r="AD3150" s="448"/>
    </row>
    <row r="3151" spans="1:30" ht="20.399999999999999" customHeight="1">
      <c r="A3151" s="796" t="s">
        <v>2472</v>
      </c>
      <c r="B3151" s="669" t="s">
        <v>2471</v>
      </c>
      <c r="C3151" s="275">
        <v>5</v>
      </c>
      <c r="D3151" s="275">
        <v>5</v>
      </c>
      <c r="E3151" s="275">
        <v>0</v>
      </c>
      <c r="F3151" s="275">
        <v>0</v>
      </c>
      <c r="G3151" s="1041">
        <v>100</v>
      </c>
      <c r="H3151" s="275">
        <v>3</v>
      </c>
      <c r="I3151" s="275">
        <v>3</v>
      </c>
      <c r="J3151" s="275">
        <v>0</v>
      </c>
      <c r="K3151" s="275">
        <v>0</v>
      </c>
      <c r="L3151" s="275">
        <v>2</v>
      </c>
      <c r="M3151" s="275">
        <v>0</v>
      </c>
      <c r="N3151" s="275">
        <v>0</v>
      </c>
      <c r="O3151" s="275">
        <v>0</v>
      </c>
      <c r="P3151" s="275">
        <v>0</v>
      </c>
      <c r="Q3151" s="275">
        <v>0</v>
      </c>
      <c r="R3151" s="275">
        <v>0</v>
      </c>
      <c r="S3151" s="275">
        <v>0</v>
      </c>
      <c r="T3151" s="275">
        <v>0</v>
      </c>
      <c r="U3151" s="275">
        <v>0</v>
      </c>
      <c r="V3151" s="1042">
        <v>0</v>
      </c>
      <c r="W3151" s="275">
        <v>0</v>
      </c>
      <c r="X3151" s="275">
        <v>0</v>
      </c>
      <c r="Y3151" s="275">
        <v>0</v>
      </c>
      <c r="Z3151" s="275">
        <v>0</v>
      </c>
      <c r="AA3151" s="275">
        <v>0</v>
      </c>
      <c r="AB3151" s="275">
        <v>0</v>
      </c>
      <c r="AC3151" s="275">
        <v>0</v>
      </c>
      <c r="AD3151" s="448"/>
    </row>
    <row r="3152" spans="1:30" ht="20.399999999999999" customHeight="1">
      <c r="A3152" s="794"/>
      <c r="B3152" s="670" t="s">
        <v>1468</v>
      </c>
      <c r="C3152" s="276">
        <v>4</v>
      </c>
      <c r="D3152" s="276">
        <v>4</v>
      </c>
      <c r="E3152" s="276">
        <v>0</v>
      </c>
      <c r="F3152" s="276">
        <v>0</v>
      </c>
      <c r="G3152" s="1043">
        <v>100</v>
      </c>
      <c r="H3152" s="276">
        <v>2</v>
      </c>
      <c r="I3152" s="276">
        <v>2</v>
      </c>
      <c r="J3152" s="276">
        <v>0</v>
      </c>
      <c r="K3152" s="276">
        <v>0</v>
      </c>
      <c r="L3152" s="276">
        <v>2</v>
      </c>
      <c r="M3152" s="276">
        <v>0</v>
      </c>
      <c r="N3152" s="276">
        <v>0</v>
      </c>
      <c r="O3152" s="276">
        <v>0</v>
      </c>
      <c r="P3152" s="276">
        <v>0</v>
      </c>
      <c r="Q3152" s="276">
        <v>0</v>
      </c>
      <c r="R3152" s="276">
        <v>0</v>
      </c>
      <c r="S3152" s="276">
        <v>0</v>
      </c>
      <c r="T3152" s="276">
        <v>0</v>
      </c>
      <c r="U3152" s="276">
        <v>0</v>
      </c>
      <c r="V3152" s="1044">
        <v>0</v>
      </c>
      <c r="W3152" s="276">
        <v>0</v>
      </c>
      <c r="X3152" s="276">
        <v>0</v>
      </c>
      <c r="Y3152" s="276">
        <v>0</v>
      </c>
      <c r="Z3152" s="276">
        <v>0</v>
      </c>
      <c r="AA3152" s="276">
        <v>0</v>
      </c>
      <c r="AB3152" s="276">
        <v>0</v>
      </c>
      <c r="AC3152" s="276">
        <v>0</v>
      </c>
      <c r="AD3152" s="448"/>
    </row>
    <row r="3153" spans="1:30" ht="20.399999999999999" customHeight="1">
      <c r="A3153" s="794"/>
      <c r="B3153" s="670" t="s">
        <v>1467</v>
      </c>
      <c r="C3153" s="276">
        <v>1</v>
      </c>
      <c r="D3153" s="276">
        <v>1</v>
      </c>
      <c r="E3153" s="276">
        <v>0</v>
      </c>
      <c r="F3153" s="276">
        <v>0</v>
      </c>
      <c r="G3153" s="1043">
        <v>100</v>
      </c>
      <c r="H3153" s="276">
        <v>1</v>
      </c>
      <c r="I3153" s="276">
        <v>1</v>
      </c>
      <c r="J3153" s="276">
        <v>0</v>
      </c>
      <c r="K3153" s="276">
        <v>0</v>
      </c>
      <c r="L3153" s="276">
        <v>0</v>
      </c>
      <c r="M3153" s="276">
        <v>0</v>
      </c>
      <c r="N3153" s="276">
        <v>0</v>
      </c>
      <c r="O3153" s="276">
        <v>0</v>
      </c>
      <c r="P3153" s="276">
        <v>0</v>
      </c>
      <c r="Q3153" s="276">
        <v>0</v>
      </c>
      <c r="R3153" s="276">
        <v>0</v>
      </c>
      <c r="S3153" s="276">
        <v>0</v>
      </c>
      <c r="T3153" s="276">
        <v>0</v>
      </c>
      <c r="U3153" s="276">
        <v>0</v>
      </c>
      <c r="V3153" s="1044">
        <v>0</v>
      </c>
      <c r="W3153" s="276">
        <v>0</v>
      </c>
      <c r="X3153" s="276">
        <v>0</v>
      </c>
      <c r="Y3153" s="276">
        <v>0</v>
      </c>
      <c r="Z3153" s="276">
        <v>0</v>
      </c>
      <c r="AA3153" s="276">
        <v>0</v>
      </c>
      <c r="AB3153" s="276">
        <v>0</v>
      </c>
      <c r="AC3153" s="276">
        <v>0</v>
      </c>
      <c r="AD3153" s="448"/>
    </row>
    <row r="3154" spans="1:30" ht="20.399999999999999" customHeight="1">
      <c r="A3154" s="794"/>
      <c r="B3154" s="670" t="s">
        <v>4104</v>
      </c>
      <c r="C3154" s="276">
        <v>0</v>
      </c>
      <c r="D3154" s="276">
        <v>0</v>
      </c>
      <c r="E3154" s="276">
        <v>0</v>
      </c>
      <c r="F3154" s="276">
        <v>0</v>
      </c>
      <c r="G3154" s="1043">
        <v>0</v>
      </c>
      <c r="H3154" s="276">
        <v>0</v>
      </c>
      <c r="I3154" s="276">
        <v>0</v>
      </c>
      <c r="J3154" s="276">
        <v>0</v>
      </c>
      <c r="K3154" s="276">
        <v>0</v>
      </c>
      <c r="L3154" s="276">
        <v>0</v>
      </c>
      <c r="M3154" s="276">
        <v>0</v>
      </c>
      <c r="N3154" s="276">
        <v>0</v>
      </c>
      <c r="O3154" s="276">
        <v>0</v>
      </c>
      <c r="P3154" s="276">
        <v>0</v>
      </c>
      <c r="Q3154" s="276">
        <v>0</v>
      </c>
      <c r="R3154" s="276">
        <v>0</v>
      </c>
      <c r="S3154" s="276">
        <v>0</v>
      </c>
      <c r="T3154" s="276">
        <v>0</v>
      </c>
      <c r="U3154" s="276">
        <v>0</v>
      </c>
      <c r="V3154" s="1044">
        <v>0</v>
      </c>
      <c r="W3154" s="276">
        <v>0</v>
      </c>
      <c r="X3154" s="276">
        <v>0</v>
      </c>
      <c r="Y3154" s="276">
        <v>0</v>
      </c>
      <c r="Z3154" s="276">
        <v>0</v>
      </c>
      <c r="AA3154" s="276">
        <v>0</v>
      </c>
      <c r="AB3154" s="276">
        <v>0</v>
      </c>
      <c r="AC3154" s="276">
        <v>0</v>
      </c>
      <c r="AD3154" s="448"/>
    </row>
    <row r="3155" spans="1:30" ht="20.399999999999999" customHeight="1">
      <c r="A3155" s="407"/>
      <c r="B3155" s="407"/>
      <c r="C3155" s="407"/>
      <c r="D3155" s="407"/>
      <c r="E3155" s="407"/>
      <c r="F3155" s="407"/>
      <c r="G3155" s="407"/>
      <c r="H3155" s="407"/>
      <c r="I3155" s="407"/>
      <c r="J3155" s="407"/>
      <c r="K3155" s="407"/>
      <c r="L3155" s="407"/>
      <c r="M3155" s="407"/>
      <c r="N3155" s="407"/>
      <c r="O3155" s="407"/>
      <c r="P3155" s="407"/>
      <c r="Q3155" s="407"/>
      <c r="R3155" s="407"/>
      <c r="S3155" s="407"/>
      <c r="T3155" s="407"/>
      <c r="U3155" s="407"/>
      <c r="V3155" s="407"/>
      <c r="W3155" s="407"/>
      <c r="X3155" s="407"/>
      <c r="Y3155" s="407"/>
      <c r="Z3155" s="407"/>
      <c r="AA3155" s="407"/>
      <c r="AB3155" s="407"/>
      <c r="AC3155" s="407"/>
      <c r="AD3155" s="448"/>
    </row>
    <row r="3156" spans="1:30" ht="20.399999999999999" customHeight="1">
      <c r="A3156" s="796" t="s">
        <v>2470</v>
      </c>
      <c r="B3156" s="669" t="s">
        <v>2469</v>
      </c>
      <c r="C3156" s="275">
        <v>57</v>
      </c>
      <c r="D3156" s="275">
        <v>57</v>
      </c>
      <c r="E3156" s="275">
        <v>0</v>
      </c>
      <c r="F3156" s="275">
        <v>0</v>
      </c>
      <c r="G3156" s="1041">
        <v>100</v>
      </c>
      <c r="H3156" s="275">
        <v>54</v>
      </c>
      <c r="I3156" s="275">
        <v>36</v>
      </c>
      <c r="J3156" s="275">
        <v>8</v>
      </c>
      <c r="K3156" s="275">
        <v>10</v>
      </c>
      <c r="L3156" s="275">
        <v>2</v>
      </c>
      <c r="M3156" s="275">
        <v>0</v>
      </c>
      <c r="N3156" s="275">
        <v>1</v>
      </c>
      <c r="O3156" s="275">
        <v>0</v>
      </c>
      <c r="P3156" s="275">
        <v>0</v>
      </c>
      <c r="Q3156" s="275">
        <v>0</v>
      </c>
      <c r="R3156" s="275">
        <v>0</v>
      </c>
      <c r="S3156" s="275">
        <v>0</v>
      </c>
      <c r="T3156" s="275">
        <v>0</v>
      </c>
      <c r="U3156" s="275">
        <v>0</v>
      </c>
      <c r="V3156" s="1042">
        <v>0</v>
      </c>
      <c r="W3156" s="275">
        <v>0</v>
      </c>
      <c r="X3156" s="275">
        <v>0</v>
      </c>
      <c r="Y3156" s="275">
        <v>0</v>
      </c>
      <c r="Z3156" s="275">
        <v>0</v>
      </c>
      <c r="AA3156" s="275">
        <v>0</v>
      </c>
      <c r="AB3156" s="275">
        <v>0</v>
      </c>
      <c r="AC3156" s="275">
        <v>0</v>
      </c>
      <c r="AD3156" s="448"/>
    </row>
    <row r="3157" spans="1:30" ht="20.399999999999999" customHeight="1">
      <c r="A3157" s="669"/>
      <c r="B3157" s="669" t="s">
        <v>2468</v>
      </c>
      <c r="C3157" s="797"/>
      <c r="D3157" s="797"/>
      <c r="E3157" s="797"/>
      <c r="F3157" s="797"/>
      <c r="G3157" s="797"/>
      <c r="H3157" s="797"/>
      <c r="I3157" s="797"/>
      <c r="J3157" s="797"/>
      <c r="K3157" s="797"/>
      <c r="L3157" s="797"/>
      <c r="M3157" s="797"/>
      <c r="N3157" s="797"/>
      <c r="O3157" s="797"/>
      <c r="P3157" s="797"/>
      <c r="Q3157" s="797"/>
      <c r="R3157" s="797"/>
      <c r="S3157" s="797"/>
      <c r="T3157" s="797"/>
      <c r="U3157" s="797"/>
      <c r="V3157" s="797"/>
      <c r="W3157" s="797"/>
      <c r="X3157" s="797"/>
      <c r="Y3157" s="797"/>
      <c r="Z3157" s="797"/>
      <c r="AA3157" s="797"/>
      <c r="AB3157" s="797"/>
      <c r="AC3157" s="797"/>
      <c r="AD3157" s="448"/>
    </row>
    <row r="3158" spans="1:30" ht="20.399999999999999" customHeight="1">
      <c r="A3158" s="794"/>
      <c r="B3158" s="670" t="s">
        <v>1468</v>
      </c>
      <c r="C3158" s="276">
        <v>29</v>
      </c>
      <c r="D3158" s="276">
        <v>29</v>
      </c>
      <c r="E3158" s="276">
        <v>0</v>
      </c>
      <c r="F3158" s="276">
        <v>0</v>
      </c>
      <c r="G3158" s="1043">
        <v>100</v>
      </c>
      <c r="H3158" s="276">
        <v>28</v>
      </c>
      <c r="I3158" s="276">
        <v>19</v>
      </c>
      <c r="J3158" s="276">
        <v>5</v>
      </c>
      <c r="K3158" s="276">
        <v>4</v>
      </c>
      <c r="L3158" s="276">
        <v>1</v>
      </c>
      <c r="M3158" s="276">
        <v>0</v>
      </c>
      <c r="N3158" s="276">
        <v>0</v>
      </c>
      <c r="O3158" s="276">
        <v>0</v>
      </c>
      <c r="P3158" s="276">
        <v>0</v>
      </c>
      <c r="Q3158" s="276">
        <v>0</v>
      </c>
      <c r="R3158" s="276">
        <v>0</v>
      </c>
      <c r="S3158" s="276">
        <v>0</v>
      </c>
      <c r="T3158" s="276">
        <v>0</v>
      </c>
      <c r="U3158" s="276">
        <v>0</v>
      </c>
      <c r="V3158" s="1044">
        <v>0</v>
      </c>
      <c r="W3158" s="276">
        <v>0</v>
      </c>
      <c r="X3158" s="276">
        <v>0</v>
      </c>
      <c r="Y3158" s="276">
        <v>0</v>
      </c>
      <c r="Z3158" s="276">
        <v>0</v>
      </c>
      <c r="AA3158" s="276">
        <v>0</v>
      </c>
      <c r="AB3158" s="276">
        <v>0</v>
      </c>
      <c r="AC3158" s="276">
        <v>0</v>
      </c>
      <c r="AD3158" s="448"/>
    </row>
    <row r="3159" spans="1:30" ht="20.399999999999999" customHeight="1">
      <c r="A3159" s="794"/>
      <c r="B3159" s="670" t="s">
        <v>1467</v>
      </c>
      <c r="C3159" s="276">
        <v>28</v>
      </c>
      <c r="D3159" s="276">
        <v>28</v>
      </c>
      <c r="E3159" s="276">
        <v>0</v>
      </c>
      <c r="F3159" s="276">
        <v>0</v>
      </c>
      <c r="G3159" s="1043">
        <v>100</v>
      </c>
      <c r="H3159" s="276">
        <v>26</v>
      </c>
      <c r="I3159" s="276">
        <v>17</v>
      </c>
      <c r="J3159" s="276">
        <v>3</v>
      </c>
      <c r="K3159" s="276">
        <v>6</v>
      </c>
      <c r="L3159" s="276">
        <v>1</v>
      </c>
      <c r="M3159" s="276">
        <v>0</v>
      </c>
      <c r="N3159" s="276">
        <v>1</v>
      </c>
      <c r="O3159" s="276">
        <v>0</v>
      </c>
      <c r="P3159" s="276">
        <v>0</v>
      </c>
      <c r="Q3159" s="276">
        <v>0</v>
      </c>
      <c r="R3159" s="276">
        <v>0</v>
      </c>
      <c r="S3159" s="276">
        <v>0</v>
      </c>
      <c r="T3159" s="276">
        <v>0</v>
      </c>
      <c r="U3159" s="276">
        <v>0</v>
      </c>
      <c r="V3159" s="1044">
        <v>0</v>
      </c>
      <c r="W3159" s="276">
        <v>0</v>
      </c>
      <c r="X3159" s="276">
        <v>0</v>
      </c>
      <c r="Y3159" s="276">
        <v>0</v>
      </c>
      <c r="Z3159" s="276">
        <v>0</v>
      </c>
      <c r="AA3159" s="276">
        <v>0</v>
      </c>
      <c r="AB3159" s="276">
        <v>0</v>
      </c>
      <c r="AC3159" s="276">
        <v>0</v>
      </c>
      <c r="AD3159" s="448"/>
    </row>
    <row r="3160" spans="1:30" ht="20.399999999999999" customHeight="1">
      <c r="A3160" s="794"/>
      <c r="B3160" s="670" t="s">
        <v>4104</v>
      </c>
      <c r="C3160" s="276">
        <v>0</v>
      </c>
      <c r="D3160" s="276">
        <v>0</v>
      </c>
      <c r="E3160" s="276">
        <v>0</v>
      </c>
      <c r="F3160" s="276">
        <v>0</v>
      </c>
      <c r="G3160" s="1043">
        <v>0</v>
      </c>
      <c r="H3160" s="276">
        <v>0</v>
      </c>
      <c r="I3160" s="276">
        <v>0</v>
      </c>
      <c r="J3160" s="276">
        <v>0</v>
      </c>
      <c r="K3160" s="276">
        <v>0</v>
      </c>
      <c r="L3160" s="276">
        <v>0</v>
      </c>
      <c r="M3160" s="276">
        <v>0</v>
      </c>
      <c r="N3160" s="276">
        <v>0</v>
      </c>
      <c r="O3160" s="276">
        <v>0</v>
      </c>
      <c r="P3160" s="276">
        <v>0</v>
      </c>
      <c r="Q3160" s="276">
        <v>0</v>
      </c>
      <c r="R3160" s="276">
        <v>0</v>
      </c>
      <c r="S3160" s="276">
        <v>0</v>
      </c>
      <c r="T3160" s="276">
        <v>0</v>
      </c>
      <c r="U3160" s="276">
        <v>0</v>
      </c>
      <c r="V3160" s="1044">
        <v>0</v>
      </c>
      <c r="W3160" s="276">
        <v>0</v>
      </c>
      <c r="X3160" s="276">
        <v>0</v>
      </c>
      <c r="Y3160" s="276">
        <v>0</v>
      </c>
      <c r="Z3160" s="276">
        <v>0</v>
      </c>
      <c r="AA3160" s="276">
        <v>0</v>
      </c>
      <c r="AB3160" s="276">
        <v>0</v>
      </c>
      <c r="AC3160" s="276">
        <v>0</v>
      </c>
      <c r="AD3160" s="448"/>
    </row>
    <row r="3161" spans="1:30" ht="20.399999999999999" customHeight="1">
      <c r="A3161" s="407"/>
      <c r="B3161" s="407"/>
      <c r="C3161" s="407"/>
      <c r="D3161" s="407"/>
      <c r="E3161" s="407"/>
      <c r="F3161" s="407"/>
      <c r="G3161" s="407"/>
      <c r="H3161" s="407"/>
      <c r="I3161" s="407"/>
      <c r="J3161" s="407"/>
      <c r="K3161" s="407"/>
      <c r="L3161" s="407"/>
      <c r="M3161" s="407"/>
      <c r="N3161" s="407"/>
      <c r="O3161" s="407"/>
      <c r="P3161" s="407"/>
      <c r="Q3161" s="407"/>
      <c r="R3161" s="407"/>
      <c r="S3161" s="407"/>
      <c r="T3161" s="407"/>
      <c r="U3161" s="407"/>
      <c r="V3161" s="407"/>
      <c r="W3161" s="407"/>
      <c r="X3161" s="407"/>
      <c r="Y3161" s="407"/>
      <c r="Z3161" s="407"/>
      <c r="AA3161" s="407"/>
      <c r="AB3161" s="407"/>
      <c r="AC3161" s="407"/>
      <c r="AD3161" s="448"/>
    </row>
    <row r="3162" spans="1:30" ht="20.399999999999999" customHeight="1">
      <c r="A3162" s="796" t="s">
        <v>4847</v>
      </c>
      <c r="B3162" s="669" t="s">
        <v>4848</v>
      </c>
      <c r="C3162" s="275">
        <v>1</v>
      </c>
      <c r="D3162" s="275">
        <v>1</v>
      </c>
      <c r="E3162" s="275">
        <v>0</v>
      </c>
      <c r="F3162" s="275">
        <v>0</v>
      </c>
      <c r="G3162" s="1041">
        <v>100</v>
      </c>
      <c r="H3162" s="275">
        <v>1</v>
      </c>
      <c r="I3162" s="275">
        <v>1</v>
      </c>
      <c r="J3162" s="275">
        <v>0</v>
      </c>
      <c r="K3162" s="275">
        <v>0</v>
      </c>
      <c r="L3162" s="275">
        <v>0</v>
      </c>
      <c r="M3162" s="275">
        <v>0</v>
      </c>
      <c r="N3162" s="275">
        <v>0</v>
      </c>
      <c r="O3162" s="275">
        <v>0</v>
      </c>
      <c r="P3162" s="275">
        <v>0</v>
      </c>
      <c r="Q3162" s="275">
        <v>0</v>
      </c>
      <c r="R3162" s="275">
        <v>0</v>
      </c>
      <c r="S3162" s="275">
        <v>0</v>
      </c>
      <c r="T3162" s="275">
        <v>0</v>
      </c>
      <c r="U3162" s="275">
        <v>0</v>
      </c>
      <c r="V3162" s="1042">
        <v>0</v>
      </c>
      <c r="W3162" s="275">
        <v>0</v>
      </c>
      <c r="X3162" s="275">
        <v>0</v>
      </c>
      <c r="Y3162" s="275">
        <v>0</v>
      </c>
      <c r="Z3162" s="275">
        <v>0</v>
      </c>
      <c r="AA3162" s="275">
        <v>0</v>
      </c>
      <c r="AB3162" s="275">
        <v>0</v>
      </c>
      <c r="AC3162" s="275">
        <v>0</v>
      </c>
      <c r="AD3162" s="448"/>
    </row>
    <row r="3163" spans="1:30" ht="20.399999999999999" customHeight="1">
      <c r="A3163" s="794"/>
      <c r="B3163" s="670" t="s">
        <v>1468</v>
      </c>
      <c r="C3163" s="276">
        <v>0</v>
      </c>
      <c r="D3163" s="276">
        <v>0</v>
      </c>
      <c r="E3163" s="276">
        <v>0</v>
      </c>
      <c r="F3163" s="276">
        <v>0</v>
      </c>
      <c r="G3163" s="1043">
        <v>0</v>
      </c>
      <c r="H3163" s="276">
        <v>0</v>
      </c>
      <c r="I3163" s="276">
        <v>0</v>
      </c>
      <c r="J3163" s="276">
        <v>0</v>
      </c>
      <c r="K3163" s="276">
        <v>0</v>
      </c>
      <c r="L3163" s="276">
        <v>0</v>
      </c>
      <c r="M3163" s="276">
        <v>0</v>
      </c>
      <c r="N3163" s="276">
        <v>0</v>
      </c>
      <c r="O3163" s="276">
        <v>0</v>
      </c>
      <c r="P3163" s="276">
        <v>0</v>
      </c>
      <c r="Q3163" s="276">
        <v>0</v>
      </c>
      <c r="R3163" s="276">
        <v>0</v>
      </c>
      <c r="S3163" s="276">
        <v>0</v>
      </c>
      <c r="T3163" s="276">
        <v>0</v>
      </c>
      <c r="U3163" s="276">
        <v>0</v>
      </c>
      <c r="V3163" s="1044">
        <v>0</v>
      </c>
      <c r="W3163" s="276">
        <v>0</v>
      </c>
      <c r="X3163" s="276">
        <v>0</v>
      </c>
      <c r="Y3163" s="276">
        <v>0</v>
      </c>
      <c r="Z3163" s="276">
        <v>0</v>
      </c>
      <c r="AA3163" s="276">
        <v>0</v>
      </c>
      <c r="AB3163" s="276">
        <v>0</v>
      </c>
      <c r="AC3163" s="276">
        <v>0</v>
      </c>
      <c r="AD3163" s="448"/>
    </row>
    <row r="3164" spans="1:30" ht="20.399999999999999" customHeight="1">
      <c r="A3164" s="794"/>
      <c r="B3164" s="670" t="s">
        <v>1467</v>
      </c>
      <c r="C3164" s="276">
        <v>1</v>
      </c>
      <c r="D3164" s="276">
        <v>1</v>
      </c>
      <c r="E3164" s="276">
        <v>0</v>
      </c>
      <c r="F3164" s="276">
        <v>0</v>
      </c>
      <c r="G3164" s="1043">
        <v>100</v>
      </c>
      <c r="H3164" s="276">
        <v>1</v>
      </c>
      <c r="I3164" s="276">
        <v>1</v>
      </c>
      <c r="J3164" s="276">
        <v>0</v>
      </c>
      <c r="K3164" s="276">
        <v>0</v>
      </c>
      <c r="L3164" s="276">
        <v>0</v>
      </c>
      <c r="M3164" s="276">
        <v>0</v>
      </c>
      <c r="N3164" s="276">
        <v>0</v>
      </c>
      <c r="O3164" s="276">
        <v>0</v>
      </c>
      <c r="P3164" s="276">
        <v>0</v>
      </c>
      <c r="Q3164" s="276">
        <v>0</v>
      </c>
      <c r="R3164" s="276">
        <v>0</v>
      </c>
      <c r="S3164" s="276">
        <v>0</v>
      </c>
      <c r="T3164" s="276">
        <v>0</v>
      </c>
      <c r="U3164" s="276">
        <v>0</v>
      </c>
      <c r="V3164" s="1044">
        <v>0</v>
      </c>
      <c r="W3164" s="276">
        <v>0</v>
      </c>
      <c r="X3164" s="276">
        <v>0</v>
      </c>
      <c r="Y3164" s="276">
        <v>0</v>
      </c>
      <c r="Z3164" s="276">
        <v>0</v>
      </c>
      <c r="AA3164" s="276">
        <v>0</v>
      </c>
      <c r="AB3164" s="276">
        <v>0</v>
      </c>
      <c r="AC3164" s="276">
        <v>0</v>
      </c>
      <c r="AD3164" s="448"/>
    </row>
    <row r="3165" spans="1:30" ht="20.399999999999999" customHeight="1">
      <c r="A3165" s="794"/>
      <c r="B3165" s="670" t="s">
        <v>4104</v>
      </c>
      <c r="C3165" s="276">
        <v>0</v>
      </c>
      <c r="D3165" s="276">
        <v>0</v>
      </c>
      <c r="E3165" s="276">
        <v>0</v>
      </c>
      <c r="F3165" s="276">
        <v>0</v>
      </c>
      <c r="G3165" s="1043">
        <v>0</v>
      </c>
      <c r="H3165" s="276">
        <v>0</v>
      </c>
      <c r="I3165" s="276">
        <v>0</v>
      </c>
      <c r="J3165" s="276">
        <v>0</v>
      </c>
      <c r="K3165" s="276">
        <v>0</v>
      </c>
      <c r="L3165" s="276">
        <v>0</v>
      </c>
      <c r="M3165" s="276">
        <v>0</v>
      </c>
      <c r="N3165" s="276">
        <v>0</v>
      </c>
      <c r="O3165" s="276">
        <v>0</v>
      </c>
      <c r="P3165" s="276">
        <v>0</v>
      </c>
      <c r="Q3165" s="276">
        <v>0</v>
      </c>
      <c r="R3165" s="276">
        <v>0</v>
      </c>
      <c r="S3165" s="276">
        <v>0</v>
      </c>
      <c r="T3165" s="276">
        <v>0</v>
      </c>
      <c r="U3165" s="276">
        <v>0</v>
      </c>
      <c r="V3165" s="1044">
        <v>0</v>
      </c>
      <c r="W3165" s="276">
        <v>0</v>
      </c>
      <c r="X3165" s="276">
        <v>0</v>
      </c>
      <c r="Y3165" s="276">
        <v>0</v>
      </c>
      <c r="Z3165" s="276">
        <v>0</v>
      </c>
      <c r="AA3165" s="276">
        <v>0</v>
      </c>
      <c r="AB3165" s="276">
        <v>0</v>
      </c>
      <c r="AC3165" s="276">
        <v>0</v>
      </c>
      <c r="AD3165" s="448"/>
    </row>
    <row r="3166" spans="1:30" ht="20.399999999999999" customHeight="1">
      <c r="A3166" s="407"/>
      <c r="B3166" s="407"/>
      <c r="C3166" s="407"/>
      <c r="D3166" s="407"/>
      <c r="E3166" s="407"/>
      <c r="F3166" s="407"/>
      <c r="G3166" s="407"/>
      <c r="H3166" s="407"/>
      <c r="I3166" s="407"/>
      <c r="J3166" s="407"/>
      <c r="K3166" s="407"/>
      <c r="L3166" s="407"/>
      <c r="M3166" s="407"/>
      <c r="N3166" s="407"/>
      <c r="O3166" s="407"/>
      <c r="P3166" s="407"/>
      <c r="Q3166" s="407"/>
      <c r="R3166" s="407"/>
      <c r="S3166" s="407"/>
      <c r="T3166" s="407"/>
      <c r="U3166" s="407"/>
      <c r="V3166" s="407"/>
      <c r="W3166" s="407"/>
      <c r="X3166" s="407"/>
      <c r="Y3166" s="407"/>
      <c r="Z3166" s="407"/>
      <c r="AA3166" s="407"/>
      <c r="AB3166" s="407"/>
      <c r="AC3166" s="407"/>
      <c r="AD3166" s="448"/>
    </row>
    <row r="3167" spans="1:30" ht="20.399999999999999" customHeight="1">
      <c r="A3167" s="796" t="s">
        <v>2467</v>
      </c>
      <c r="B3167" s="669" t="s">
        <v>2466</v>
      </c>
      <c r="C3167" s="275">
        <v>1</v>
      </c>
      <c r="D3167" s="275">
        <v>1</v>
      </c>
      <c r="E3167" s="275">
        <v>0</v>
      </c>
      <c r="F3167" s="275">
        <v>0</v>
      </c>
      <c r="G3167" s="1041">
        <v>100</v>
      </c>
      <c r="H3167" s="275">
        <v>0</v>
      </c>
      <c r="I3167" s="275">
        <v>0</v>
      </c>
      <c r="J3167" s="275">
        <v>0</v>
      </c>
      <c r="K3167" s="275">
        <v>0</v>
      </c>
      <c r="L3167" s="275">
        <v>0</v>
      </c>
      <c r="M3167" s="275">
        <v>0</v>
      </c>
      <c r="N3167" s="275">
        <v>0</v>
      </c>
      <c r="O3167" s="275">
        <v>0</v>
      </c>
      <c r="P3167" s="275">
        <v>1</v>
      </c>
      <c r="Q3167" s="275">
        <v>0</v>
      </c>
      <c r="R3167" s="275">
        <v>0</v>
      </c>
      <c r="S3167" s="275">
        <v>0</v>
      </c>
      <c r="T3167" s="275">
        <v>0</v>
      </c>
      <c r="U3167" s="275">
        <v>0</v>
      </c>
      <c r="V3167" s="1042">
        <v>0</v>
      </c>
      <c r="W3167" s="275">
        <v>0</v>
      </c>
      <c r="X3167" s="275">
        <v>0</v>
      </c>
      <c r="Y3167" s="275">
        <v>0</v>
      </c>
      <c r="Z3167" s="275">
        <v>0</v>
      </c>
      <c r="AA3167" s="275">
        <v>0</v>
      </c>
      <c r="AB3167" s="275">
        <v>0</v>
      </c>
      <c r="AC3167" s="275">
        <v>0</v>
      </c>
      <c r="AD3167" s="448"/>
    </row>
    <row r="3168" spans="1:30" ht="20.399999999999999" customHeight="1">
      <c r="A3168" s="794"/>
      <c r="B3168" s="670" t="s">
        <v>1468</v>
      </c>
      <c r="C3168" s="276">
        <v>1</v>
      </c>
      <c r="D3168" s="276">
        <v>1</v>
      </c>
      <c r="E3168" s="276">
        <v>0</v>
      </c>
      <c r="F3168" s="276">
        <v>0</v>
      </c>
      <c r="G3168" s="1043">
        <v>100</v>
      </c>
      <c r="H3168" s="276">
        <v>0</v>
      </c>
      <c r="I3168" s="276">
        <v>0</v>
      </c>
      <c r="J3168" s="276">
        <v>0</v>
      </c>
      <c r="K3168" s="276">
        <v>0</v>
      </c>
      <c r="L3168" s="276">
        <v>0</v>
      </c>
      <c r="M3168" s="276">
        <v>0</v>
      </c>
      <c r="N3168" s="276">
        <v>0</v>
      </c>
      <c r="O3168" s="276">
        <v>0</v>
      </c>
      <c r="P3168" s="276">
        <v>1</v>
      </c>
      <c r="Q3168" s="276">
        <v>0</v>
      </c>
      <c r="R3168" s="276">
        <v>0</v>
      </c>
      <c r="S3168" s="276">
        <v>0</v>
      </c>
      <c r="T3168" s="276">
        <v>0</v>
      </c>
      <c r="U3168" s="276">
        <v>0</v>
      </c>
      <c r="V3168" s="1044">
        <v>0</v>
      </c>
      <c r="W3168" s="276">
        <v>0</v>
      </c>
      <c r="X3168" s="276">
        <v>0</v>
      </c>
      <c r="Y3168" s="276">
        <v>0</v>
      </c>
      <c r="Z3168" s="276">
        <v>0</v>
      </c>
      <c r="AA3168" s="276">
        <v>0</v>
      </c>
      <c r="AB3168" s="276">
        <v>0</v>
      </c>
      <c r="AC3168" s="276">
        <v>0</v>
      </c>
      <c r="AD3168" s="448"/>
    </row>
    <row r="3169" spans="1:30" ht="20.399999999999999" customHeight="1">
      <c r="A3169" s="794"/>
      <c r="B3169" s="670" t="s">
        <v>1467</v>
      </c>
      <c r="C3169" s="276">
        <v>0</v>
      </c>
      <c r="D3169" s="276">
        <v>0</v>
      </c>
      <c r="E3169" s="276">
        <v>0</v>
      </c>
      <c r="F3169" s="276">
        <v>0</v>
      </c>
      <c r="G3169" s="1043">
        <v>0</v>
      </c>
      <c r="H3169" s="276">
        <v>0</v>
      </c>
      <c r="I3169" s="276">
        <v>0</v>
      </c>
      <c r="J3169" s="276">
        <v>0</v>
      </c>
      <c r="K3169" s="276">
        <v>0</v>
      </c>
      <c r="L3169" s="276">
        <v>0</v>
      </c>
      <c r="M3169" s="276">
        <v>0</v>
      </c>
      <c r="N3169" s="276">
        <v>0</v>
      </c>
      <c r="O3169" s="276">
        <v>0</v>
      </c>
      <c r="P3169" s="276">
        <v>0</v>
      </c>
      <c r="Q3169" s="276">
        <v>0</v>
      </c>
      <c r="R3169" s="276">
        <v>0</v>
      </c>
      <c r="S3169" s="276">
        <v>0</v>
      </c>
      <c r="T3169" s="276">
        <v>0</v>
      </c>
      <c r="U3169" s="276">
        <v>0</v>
      </c>
      <c r="V3169" s="1044">
        <v>0</v>
      </c>
      <c r="W3169" s="276">
        <v>0</v>
      </c>
      <c r="X3169" s="276">
        <v>0</v>
      </c>
      <c r="Y3169" s="276">
        <v>0</v>
      </c>
      <c r="Z3169" s="276">
        <v>0</v>
      </c>
      <c r="AA3169" s="276">
        <v>0</v>
      </c>
      <c r="AB3169" s="276">
        <v>0</v>
      </c>
      <c r="AC3169" s="276">
        <v>0</v>
      </c>
      <c r="AD3169" s="448"/>
    </row>
    <row r="3170" spans="1:30" ht="20.399999999999999" customHeight="1">
      <c r="A3170" s="794"/>
      <c r="B3170" s="670" t="s">
        <v>4104</v>
      </c>
      <c r="C3170" s="276">
        <v>0</v>
      </c>
      <c r="D3170" s="276">
        <v>0</v>
      </c>
      <c r="E3170" s="276">
        <v>0</v>
      </c>
      <c r="F3170" s="276">
        <v>0</v>
      </c>
      <c r="G3170" s="1043">
        <v>0</v>
      </c>
      <c r="H3170" s="276">
        <v>0</v>
      </c>
      <c r="I3170" s="276">
        <v>0</v>
      </c>
      <c r="J3170" s="276">
        <v>0</v>
      </c>
      <c r="K3170" s="276">
        <v>0</v>
      </c>
      <c r="L3170" s="276">
        <v>0</v>
      </c>
      <c r="M3170" s="276">
        <v>0</v>
      </c>
      <c r="N3170" s="276">
        <v>0</v>
      </c>
      <c r="O3170" s="276">
        <v>0</v>
      </c>
      <c r="P3170" s="276">
        <v>0</v>
      </c>
      <c r="Q3170" s="276">
        <v>0</v>
      </c>
      <c r="R3170" s="276">
        <v>0</v>
      </c>
      <c r="S3170" s="276">
        <v>0</v>
      </c>
      <c r="T3170" s="276">
        <v>0</v>
      </c>
      <c r="U3170" s="276">
        <v>0</v>
      </c>
      <c r="V3170" s="1044">
        <v>0</v>
      </c>
      <c r="W3170" s="276">
        <v>0</v>
      </c>
      <c r="X3170" s="276">
        <v>0</v>
      </c>
      <c r="Y3170" s="276">
        <v>0</v>
      </c>
      <c r="Z3170" s="276">
        <v>0</v>
      </c>
      <c r="AA3170" s="276">
        <v>0</v>
      </c>
      <c r="AB3170" s="276">
        <v>0</v>
      </c>
      <c r="AC3170" s="276">
        <v>0</v>
      </c>
      <c r="AD3170" s="448"/>
    </row>
    <row r="3171" spans="1:30" ht="20.399999999999999" customHeight="1">
      <c r="A3171" s="407"/>
      <c r="B3171" s="407"/>
      <c r="C3171" s="407"/>
      <c r="D3171" s="407"/>
      <c r="E3171" s="407"/>
      <c r="F3171" s="407"/>
      <c r="G3171" s="407"/>
      <c r="H3171" s="407"/>
      <c r="I3171" s="407"/>
      <c r="J3171" s="407"/>
      <c r="K3171" s="407"/>
      <c r="L3171" s="407"/>
      <c r="M3171" s="407"/>
      <c r="N3171" s="407"/>
      <c r="O3171" s="407"/>
      <c r="P3171" s="407"/>
      <c r="Q3171" s="407"/>
      <c r="R3171" s="407"/>
      <c r="S3171" s="407"/>
      <c r="T3171" s="407"/>
      <c r="U3171" s="407"/>
      <c r="V3171" s="407"/>
      <c r="W3171" s="407"/>
      <c r="X3171" s="407"/>
      <c r="Y3171" s="407"/>
      <c r="Z3171" s="407"/>
      <c r="AA3171" s="407"/>
      <c r="AB3171" s="407"/>
      <c r="AC3171" s="407"/>
      <c r="AD3171" s="448"/>
    </row>
    <row r="3172" spans="1:30" ht="20.399999999999999" customHeight="1">
      <c r="A3172" s="796" t="s">
        <v>2465</v>
      </c>
      <c r="B3172" s="669" t="s">
        <v>2464</v>
      </c>
      <c r="C3172" s="275">
        <v>10</v>
      </c>
      <c r="D3172" s="275">
        <v>10</v>
      </c>
      <c r="E3172" s="275">
        <v>0</v>
      </c>
      <c r="F3172" s="275">
        <v>0</v>
      </c>
      <c r="G3172" s="1041">
        <v>100</v>
      </c>
      <c r="H3172" s="275">
        <v>0</v>
      </c>
      <c r="I3172" s="275">
        <v>0</v>
      </c>
      <c r="J3172" s="275">
        <v>0</v>
      </c>
      <c r="K3172" s="275">
        <v>0</v>
      </c>
      <c r="L3172" s="275">
        <v>0</v>
      </c>
      <c r="M3172" s="275">
        <v>0</v>
      </c>
      <c r="N3172" s="275">
        <v>1</v>
      </c>
      <c r="O3172" s="275">
        <v>0</v>
      </c>
      <c r="P3172" s="275">
        <v>1</v>
      </c>
      <c r="Q3172" s="275">
        <v>1</v>
      </c>
      <c r="R3172" s="275">
        <v>1</v>
      </c>
      <c r="S3172" s="275">
        <v>2</v>
      </c>
      <c r="T3172" s="275">
        <v>0</v>
      </c>
      <c r="U3172" s="275">
        <v>1</v>
      </c>
      <c r="V3172" s="1042">
        <v>0</v>
      </c>
      <c r="W3172" s="275">
        <v>1</v>
      </c>
      <c r="X3172" s="275">
        <v>0</v>
      </c>
      <c r="Y3172" s="275">
        <v>0</v>
      </c>
      <c r="Z3172" s="275">
        <v>1</v>
      </c>
      <c r="AA3172" s="275">
        <v>0</v>
      </c>
      <c r="AB3172" s="275">
        <v>1</v>
      </c>
      <c r="AC3172" s="275">
        <v>0</v>
      </c>
      <c r="AD3172" s="448"/>
    </row>
    <row r="3173" spans="1:30" ht="20.399999999999999" customHeight="1">
      <c r="A3173" s="794"/>
      <c r="B3173" s="670" t="s">
        <v>1468</v>
      </c>
      <c r="C3173" s="276">
        <v>5</v>
      </c>
      <c r="D3173" s="276">
        <v>5</v>
      </c>
      <c r="E3173" s="276">
        <v>0</v>
      </c>
      <c r="F3173" s="276">
        <v>0</v>
      </c>
      <c r="G3173" s="1043">
        <v>100</v>
      </c>
      <c r="H3173" s="276">
        <v>0</v>
      </c>
      <c r="I3173" s="276">
        <v>0</v>
      </c>
      <c r="J3173" s="276">
        <v>0</v>
      </c>
      <c r="K3173" s="276">
        <v>0</v>
      </c>
      <c r="L3173" s="276">
        <v>0</v>
      </c>
      <c r="M3173" s="276">
        <v>0</v>
      </c>
      <c r="N3173" s="276">
        <v>0</v>
      </c>
      <c r="O3173" s="276">
        <v>0</v>
      </c>
      <c r="P3173" s="276">
        <v>1</v>
      </c>
      <c r="Q3173" s="276">
        <v>0</v>
      </c>
      <c r="R3173" s="276">
        <v>0</v>
      </c>
      <c r="S3173" s="276">
        <v>1</v>
      </c>
      <c r="T3173" s="276">
        <v>0</v>
      </c>
      <c r="U3173" s="276">
        <v>1</v>
      </c>
      <c r="V3173" s="1044">
        <v>0</v>
      </c>
      <c r="W3173" s="276">
        <v>1</v>
      </c>
      <c r="X3173" s="276">
        <v>0</v>
      </c>
      <c r="Y3173" s="276">
        <v>0</v>
      </c>
      <c r="Z3173" s="276">
        <v>0</v>
      </c>
      <c r="AA3173" s="276">
        <v>0</v>
      </c>
      <c r="AB3173" s="276">
        <v>1</v>
      </c>
      <c r="AC3173" s="276">
        <v>0</v>
      </c>
      <c r="AD3173" s="448"/>
    </row>
    <row r="3174" spans="1:30" ht="20.399999999999999" customHeight="1">
      <c r="A3174" s="794"/>
      <c r="B3174" s="670" t="s">
        <v>1467</v>
      </c>
      <c r="C3174" s="276">
        <v>5</v>
      </c>
      <c r="D3174" s="276">
        <v>5</v>
      </c>
      <c r="E3174" s="276">
        <v>0</v>
      </c>
      <c r="F3174" s="276">
        <v>0</v>
      </c>
      <c r="G3174" s="1043">
        <v>100</v>
      </c>
      <c r="H3174" s="276">
        <v>0</v>
      </c>
      <c r="I3174" s="276">
        <v>0</v>
      </c>
      <c r="J3174" s="276">
        <v>0</v>
      </c>
      <c r="K3174" s="276">
        <v>0</v>
      </c>
      <c r="L3174" s="276">
        <v>0</v>
      </c>
      <c r="M3174" s="276">
        <v>0</v>
      </c>
      <c r="N3174" s="276">
        <v>1</v>
      </c>
      <c r="O3174" s="276">
        <v>0</v>
      </c>
      <c r="P3174" s="276">
        <v>0</v>
      </c>
      <c r="Q3174" s="276">
        <v>1</v>
      </c>
      <c r="R3174" s="276">
        <v>1</v>
      </c>
      <c r="S3174" s="276">
        <v>1</v>
      </c>
      <c r="T3174" s="276">
        <v>0</v>
      </c>
      <c r="U3174" s="276">
        <v>0</v>
      </c>
      <c r="V3174" s="1044">
        <v>0</v>
      </c>
      <c r="W3174" s="276">
        <v>0</v>
      </c>
      <c r="X3174" s="276">
        <v>0</v>
      </c>
      <c r="Y3174" s="276">
        <v>0</v>
      </c>
      <c r="Z3174" s="276">
        <v>1</v>
      </c>
      <c r="AA3174" s="276">
        <v>0</v>
      </c>
      <c r="AB3174" s="276">
        <v>0</v>
      </c>
      <c r="AC3174" s="276">
        <v>0</v>
      </c>
      <c r="AD3174" s="448"/>
    </row>
    <row r="3175" spans="1:30" ht="20.399999999999999" customHeight="1">
      <c r="A3175" s="794"/>
      <c r="B3175" s="670" t="s">
        <v>4104</v>
      </c>
      <c r="C3175" s="276">
        <v>0</v>
      </c>
      <c r="D3175" s="276">
        <v>0</v>
      </c>
      <c r="E3175" s="276">
        <v>0</v>
      </c>
      <c r="F3175" s="276">
        <v>0</v>
      </c>
      <c r="G3175" s="1043">
        <v>0</v>
      </c>
      <c r="H3175" s="276">
        <v>0</v>
      </c>
      <c r="I3175" s="276">
        <v>0</v>
      </c>
      <c r="J3175" s="276">
        <v>0</v>
      </c>
      <c r="K3175" s="276">
        <v>0</v>
      </c>
      <c r="L3175" s="276">
        <v>0</v>
      </c>
      <c r="M3175" s="276">
        <v>0</v>
      </c>
      <c r="N3175" s="276">
        <v>0</v>
      </c>
      <c r="O3175" s="276">
        <v>0</v>
      </c>
      <c r="P3175" s="276">
        <v>0</v>
      </c>
      <c r="Q3175" s="276">
        <v>0</v>
      </c>
      <c r="R3175" s="276">
        <v>0</v>
      </c>
      <c r="S3175" s="276">
        <v>0</v>
      </c>
      <c r="T3175" s="276">
        <v>0</v>
      </c>
      <c r="U3175" s="276">
        <v>0</v>
      </c>
      <c r="V3175" s="1044">
        <v>0</v>
      </c>
      <c r="W3175" s="276">
        <v>0</v>
      </c>
      <c r="X3175" s="276">
        <v>0</v>
      </c>
      <c r="Y3175" s="276">
        <v>0</v>
      </c>
      <c r="Z3175" s="276">
        <v>0</v>
      </c>
      <c r="AA3175" s="276">
        <v>0</v>
      </c>
      <c r="AB3175" s="276">
        <v>0</v>
      </c>
      <c r="AC3175" s="276">
        <v>0</v>
      </c>
      <c r="AD3175" s="448"/>
    </row>
    <row r="3176" spans="1:30" ht="20.399999999999999" customHeight="1">
      <c r="A3176" s="407"/>
      <c r="B3176" s="407"/>
      <c r="C3176" s="407"/>
      <c r="D3176" s="407"/>
      <c r="E3176" s="407"/>
      <c r="F3176" s="407"/>
      <c r="G3176" s="407"/>
      <c r="H3176" s="407"/>
      <c r="I3176" s="407"/>
      <c r="J3176" s="407"/>
      <c r="K3176" s="407"/>
      <c r="L3176" s="407"/>
      <c r="M3176" s="407"/>
      <c r="N3176" s="407"/>
      <c r="O3176" s="407"/>
      <c r="P3176" s="407"/>
      <c r="Q3176" s="407"/>
      <c r="R3176" s="407"/>
      <c r="S3176" s="407"/>
      <c r="T3176" s="407"/>
      <c r="U3176" s="407"/>
      <c r="V3176" s="407"/>
      <c r="W3176" s="407"/>
      <c r="X3176" s="407"/>
      <c r="Y3176" s="407"/>
      <c r="Z3176" s="407"/>
      <c r="AA3176" s="407"/>
      <c r="AB3176" s="407"/>
      <c r="AC3176" s="407"/>
      <c r="AD3176" s="448"/>
    </row>
    <row r="3177" spans="1:30" ht="20.399999999999999" customHeight="1">
      <c r="A3177" s="796" t="s">
        <v>2463</v>
      </c>
      <c r="B3177" s="669" t="s">
        <v>2462</v>
      </c>
      <c r="C3177" s="275">
        <v>26</v>
      </c>
      <c r="D3177" s="275">
        <v>26</v>
      </c>
      <c r="E3177" s="275">
        <v>0</v>
      </c>
      <c r="F3177" s="275">
        <v>0</v>
      </c>
      <c r="G3177" s="1041">
        <v>100</v>
      </c>
      <c r="H3177" s="275">
        <v>10</v>
      </c>
      <c r="I3177" s="275">
        <v>2</v>
      </c>
      <c r="J3177" s="275">
        <v>2</v>
      </c>
      <c r="K3177" s="275">
        <v>6</v>
      </c>
      <c r="L3177" s="275">
        <v>5</v>
      </c>
      <c r="M3177" s="275">
        <v>0</v>
      </c>
      <c r="N3177" s="275">
        <v>0</v>
      </c>
      <c r="O3177" s="275">
        <v>3</v>
      </c>
      <c r="P3177" s="275">
        <v>4</v>
      </c>
      <c r="Q3177" s="275">
        <v>2</v>
      </c>
      <c r="R3177" s="275">
        <v>1</v>
      </c>
      <c r="S3177" s="275">
        <v>0</v>
      </c>
      <c r="T3177" s="275">
        <v>0</v>
      </c>
      <c r="U3177" s="275">
        <v>1</v>
      </c>
      <c r="V3177" s="1042">
        <v>0</v>
      </c>
      <c r="W3177" s="275">
        <v>0</v>
      </c>
      <c r="X3177" s="275">
        <v>0</v>
      </c>
      <c r="Y3177" s="275">
        <v>0</v>
      </c>
      <c r="Z3177" s="275">
        <v>0</v>
      </c>
      <c r="AA3177" s="275">
        <v>0</v>
      </c>
      <c r="AB3177" s="275">
        <v>0</v>
      </c>
      <c r="AC3177" s="275">
        <v>0</v>
      </c>
      <c r="AD3177" s="448"/>
    </row>
    <row r="3178" spans="1:30" ht="20.399999999999999" customHeight="1">
      <c r="A3178" s="669"/>
      <c r="B3178" s="669" t="s">
        <v>2461</v>
      </c>
      <c r="C3178" s="797"/>
      <c r="D3178" s="797"/>
      <c r="E3178" s="797"/>
      <c r="F3178" s="797"/>
      <c r="G3178" s="797"/>
      <c r="H3178" s="797"/>
      <c r="I3178" s="797"/>
      <c r="J3178" s="797"/>
      <c r="K3178" s="797"/>
      <c r="L3178" s="797"/>
      <c r="M3178" s="797"/>
      <c r="N3178" s="797"/>
      <c r="O3178" s="797"/>
      <c r="P3178" s="797"/>
      <c r="Q3178" s="797"/>
      <c r="R3178" s="797"/>
      <c r="S3178" s="797"/>
      <c r="T3178" s="797"/>
      <c r="U3178" s="797"/>
      <c r="V3178" s="797"/>
      <c r="W3178" s="797"/>
      <c r="X3178" s="797"/>
      <c r="Y3178" s="797"/>
      <c r="Z3178" s="797"/>
      <c r="AA3178" s="797"/>
      <c r="AB3178" s="797"/>
      <c r="AC3178" s="797"/>
      <c r="AD3178" s="448"/>
    </row>
    <row r="3179" spans="1:30" ht="20.399999999999999" customHeight="1">
      <c r="A3179" s="794"/>
      <c r="B3179" s="670" t="s">
        <v>1468</v>
      </c>
      <c r="C3179" s="276">
        <v>15</v>
      </c>
      <c r="D3179" s="276">
        <v>15</v>
      </c>
      <c r="E3179" s="276">
        <v>0</v>
      </c>
      <c r="F3179" s="276">
        <v>0</v>
      </c>
      <c r="G3179" s="1043">
        <v>100</v>
      </c>
      <c r="H3179" s="276">
        <v>5</v>
      </c>
      <c r="I3179" s="276">
        <v>1</v>
      </c>
      <c r="J3179" s="276">
        <v>1</v>
      </c>
      <c r="K3179" s="276">
        <v>3</v>
      </c>
      <c r="L3179" s="276">
        <v>3</v>
      </c>
      <c r="M3179" s="276">
        <v>0</v>
      </c>
      <c r="N3179" s="276">
        <v>0</v>
      </c>
      <c r="O3179" s="276">
        <v>1</v>
      </c>
      <c r="P3179" s="276">
        <v>2</v>
      </c>
      <c r="Q3179" s="276">
        <v>2</v>
      </c>
      <c r="R3179" s="276">
        <v>1</v>
      </c>
      <c r="S3179" s="276">
        <v>0</v>
      </c>
      <c r="T3179" s="276">
        <v>0</v>
      </c>
      <c r="U3179" s="276">
        <v>1</v>
      </c>
      <c r="V3179" s="1044">
        <v>0</v>
      </c>
      <c r="W3179" s="276">
        <v>0</v>
      </c>
      <c r="X3179" s="276">
        <v>0</v>
      </c>
      <c r="Y3179" s="276">
        <v>0</v>
      </c>
      <c r="Z3179" s="276">
        <v>0</v>
      </c>
      <c r="AA3179" s="276">
        <v>0</v>
      </c>
      <c r="AB3179" s="276">
        <v>0</v>
      </c>
      <c r="AC3179" s="276">
        <v>0</v>
      </c>
      <c r="AD3179" s="448"/>
    </row>
    <row r="3180" spans="1:30" ht="20.399999999999999" customHeight="1">
      <c r="A3180" s="794"/>
      <c r="B3180" s="670" t="s">
        <v>1467</v>
      </c>
      <c r="C3180" s="276">
        <v>11</v>
      </c>
      <c r="D3180" s="276">
        <v>11</v>
      </c>
      <c r="E3180" s="276">
        <v>0</v>
      </c>
      <c r="F3180" s="276">
        <v>0</v>
      </c>
      <c r="G3180" s="1043">
        <v>100</v>
      </c>
      <c r="H3180" s="276">
        <v>5</v>
      </c>
      <c r="I3180" s="276">
        <v>1</v>
      </c>
      <c r="J3180" s="276">
        <v>1</v>
      </c>
      <c r="K3180" s="276">
        <v>3</v>
      </c>
      <c r="L3180" s="276">
        <v>2</v>
      </c>
      <c r="M3180" s="276">
        <v>0</v>
      </c>
      <c r="N3180" s="276">
        <v>0</v>
      </c>
      <c r="O3180" s="276">
        <v>2</v>
      </c>
      <c r="P3180" s="276">
        <v>2</v>
      </c>
      <c r="Q3180" s="276">
        <v>0</v>
      </c>
      <c r="R3180" s="276">
        <v>0</v>
      </c>
      <c r="S3180" s="276">
        <v>0</v>
      </c>
      <c r="T3180" s="276">
        <v>0</v>
      </c>
      <c r="U3180" s="276">
        <v>0</v>
      </c>
      <c r="V3180" s="1044">
        <v>0</v>
      </c>
      <c r="W3180" s="276">
        <v>0</v>
      </c>
      <c r="X3180" s="276">
        <v>0</v>
      </c>
      <c r="Y3180" s="276">
        <v>0</v>
      </c>
      <c r="Z3180" s="276">
        <v>0</v>
      </c>
      <c r="AA3180" s="276">
        <v>0</v>
      </c>
      <c r="AB3180" s="276">
        <v>0</v>
      </c>
      <c r="AC3180" s="276">
        <v>0</v>
      </c>
      <c r="AD3180" s="448"/>
    </row>
    <row r="3181" spans="1:30" ht="20.399999999999999" customHeight="1">
      <c r="A3181" s="794"/>
      <c r="B3181" s="670" t="s">
        <v>4104</v>
      </c>
      <c r="C3181" s="276">
        <v>0</v>
      </c>
      <c r="D3181" s="276">
        <v>0</v>
      </c>
      <c r="E3181" s="276">
        <v>0</v>
      </c>
      <c r="F3181" s="276">
        <v>0</v>
      </c>
      <c r="G3181" s="1043">
        <v>0</v>
      </c>
      <c r="H3181" s="276">
        <v>0</v>
      </c>
      <c r="I3181" s="276">
        <v>0</v>
      </c>
      <c r="J3181" s="276">
        <v>0</v>
      </c>
      <c r="K3181" s="276">
        <v>0</v>
      </c>
      <c r="L3181" s="276">
        <v>0</v>
      </c>
      <c r="M3181" s="276">
        <v>0</v>
      </c>
      <c r="N3181" s="276">
        <v>0</v>
      </c>
      <c r="O3181" s="276">
        <v>0</v>
      </c>
      <c r="P3181" s="276">
        <v>0</v>
      </c>
      <c r="Q3181" s="276">
        <v>0</v>
      </c>
      <c r="R3181" s="276">
        <v>0</v>
      </c>
      <c r="S3181" s="276">
        <v>0</v>
      </c>
      <c r="T3181" s="276">
        <v>0</v>
      </c>
      <c r="U3181" s="276">
        <v>0</v>
      </c>
      <c r="V3181" s="1044">
        <v>0</v>
      </c>
      <c r="W3181" s="276">
        <v>0</v>
      </c>
      <c r="X3181" s="276">
        <v>0</v>
      </c>
      <c r="Y3181" s="276">
        <v>0</v>
      </c>
      <c r="Z3181" s="276">
        <v>0</v>
      </c>
      <c r="AA3181" s="276">
        <v>0</v>
      </c>
      <c r="AB3181" s="276">
        <v>0</v>
      </c>
      <c r="AC3181" s="276">
        <v>0</v>
      </c>
      <c r="AD3181" s="448"/>
    </row>
    <row r="3182" spans="1:30" ht="20.399999999999999" customHeight="1">
      <c r="A3182" s="407"/>
      <c r="B3182" s="407"/>
      <c r="C3182" s="407"/>
      <c r="D3182" s="407"/>
      <c r="E3182" s="407"/>
      <c r="F3182" s="407"/>
      <c r="G3182" s="407"/>
      <c r="H3182" s="407"/>
      <c r="I3182" s="407"/>
      <c r="J3182" s="407"/>
      <c r="K3182" s="407"/>
      <c r="L3182" s="407"/>
      <c r="M3182" s="407"/>
      <c r="N3182" s="407"/>
      <c r="O3182" s="407"/>
      <c r="P3182" s="407"/>
      <c r="Q3182" s="407"/>
      <c r="R3182" s="407"/>
      <c r="S3182" s="407"/>
      <c r="T3182" s="407"/>
      <c r="U3182" s="407"/>
      <c r="V3182" s="407"/>
      <c r="W3182" s="407"/>
      <c r="X3182" s="407"/>
      <c r="Y3182" s="407"/>
      <c r="Z3182" s="407"/>
      <c r="AA3182" s="407"/>
      <c r="AB3182" s="407"/>
      <c r="AC3182" s="407"/>
      <c r="AD3182" s="448"/>
    </row>
    <row r="3183" spans="1:30" ht="20.399999999999999" customHeight="1">
      <c r="A3183" s="796" t="s">
        <v>2460</v>
      </c>
      <c r="B3183" s="669" t="s">
        <v>2459</v>
      </c>
      <c r="C3183" s="275">
        <v>62</v>
      </c>
      <c r="D3183" s="275">
        <v>62</v>
      </c>
      <c r="E3183" s="275">
        <v>0</v>
      </c>
      <c r="F3183" s="275">
        <v>0</v>
      </c>
      <c r="G3183" s="1041">
        <v>100</v>
      </c>
      <c r="H3183" s="275">
        <v>59</v>
      </c>
      <c r="I3183" s="275">
        <v>50</v>
      </c>
      <c r="J3183" s="275">
        <v>6</v>
      </c>
      <c r="K3183" s="275">
        <v>3</v>
      </c>
      <c r="L3183" s="275">
        <v>2</v>
      </c>
      <c r="M3183" s="275">
        <v>0</v>
      </c>
      <c r="N3183" s="275">
        <v>0</v>
      </c>
      <c r="O3183" s="275">
        <v>0</v>
      </c>
      <c r="P3183" s="275">
        <v>0</v>
      </c>
      <c r="Q3183" s="275">
        <v>0</v>
      </c>
      <c r="R3183" s="275">
        <v>1</v>
      </c>
      <c r="S3183" s="275">
        <v>0</v>
      </c>
      <c r="T3183" s="275">
        <v>0</v>
      </c>
      <c r="U3183" s="275">
        <v>0</v>
      </c>
      <c r="V3183" s="1042">
        <v>0</v>
      </c>
      <c r="W3183" s="275">
        <v>0</v>
      </c>
      <c r="X3183" s="275">
        <v>0</v>
      </c>
      <c r="Y3183" s="275">
        <v>0</v>
      </c>
      <c r="Z3183" s="275">
        <v>0</v>
      </c>
      <c r="AA3183" s="275">
        <v>0</v>
      </c>
      <c r="AB3183" s="275">
        <v>0</v>
      </c>
      <c r="AC3183" s="275">
        <v>0</v>
      </c>
      <c r="AD3183" s="448"/>
    </row>
    <row r="3184" spans="1:30" ht="20.399999999999999" customHeight="1">
      <c r="A3184" s="669"/>
      <c r="B3184" s="669" t="s">
        <v>2458</v>
      </c>
      <c r="C3184" s="797"/>
      <c r="D3184" s="797"/>
      <c r="E3184" s="797"/>
      <c r="F3184" s="797"/>
      <c r="G3184" s="797"/>
      <c r="H3184" s="797"/>
      <c r="I3184" s="797"/>
      <c r="J3184" s="797"/>
      <c r="K3184" s="797"/>
      <c r="L3184" s="797"/>
      <c r="M3184" s="797"/>
      <c r="N3184" s="797"/>
      <c r="O3184" s="797"/>
      <c r="P3184" s="797"/>
      <c r="Q3184" s="797"/>
      <c r="R3184" s="797"/>
      <c r="S3184" s="797"/>
      <c r="T3184" s="797"/>
      <c r="U3184" s="797"/>
      <c r="V3184" s="797"/>
      <c r="W3184" s="797"/>
      <c r="X3184" s="797"/>
      <c r="Y3184" s="797"/>
      <c r="Z3184" s="797"/>
      <c r="AA3184" s="797"/>
      <c r="AB3184" s="797"/>
      <c r="AC3184" s="797"/>
      <c r="AD3184" s="448"/>
    </row>
    <row r="3185" spans="1:30" ht="20.399999999999999" customHeight="1">
      <c r="A3185" s="794"/>
      <c r="B3185" s="670" t="s">
        <v>1468</v>
      </c>
      <c r="C3185" s="276">
        <v>21</v>
      </c>
      <c r="D3185" s="276">
        <v>21</v>
      </c>
      <c r="E3185" s="276">
        <v>0</v>
      </c>
      <c r="F3185" s="276">
        <v>0</v>
      </c>
      <c r="G3185" s="1043">
        <v>100</v>
      </c>
      <c r="H3185" s="276">
        <v>19</v>
      </c>
      <c r="I3185" s="276">
        <v>16</v>
      </c>
      <c r="J3185" s="276">
        <v>1</v>
      </c>
      <c r="K3185" s="276">
        <v>2</v>
      </c>
      <c r="L3185" s="276">
        <v>1</v>
      </c>
      <c r="M3185" s="276">
        <v>0</v>
      </c>
      <c r="N3185" s="276">
        <v>0</v>
      </c>
      <c r="O3185" s="276">
        <v>0</v>
      </c>
      <c r="P3185" s="276">
        <v>0</v>
      </c>
      <c r="Q3185" s="276">
        <v>0</v>
      </c>
      <c r="R3185" s="276">
        <v>1</v>
      </c>
      <c r="S3185" s="276">
        <v>0</v>
      </c>
      <c r="T3185" s="276">
        <v>0</v>
      </c>
      <c r="U3185" s="276">
        <v>0</v>
      </c>
      <c r="V3185" s="1044">
        <v>0</v>
      </c>
      <c r="W3185" s="276">
        <v>0</v>
      </c>
      <c r="X3185" s="276">
        <v>0</v>
      </c>
      <c r="Y3185" s="276">
        <v>0</v>
      </c>
      <c r="Z3185" s="276">
        <v>0</v>
      </c>
      <c r="AA3185" s="276">
        <v>0</v>
      </c>
      <c r="AB3185" s="276">
        <v>0</v>
      </c>
      <c r="AC3185" s="276">
        <v>0</v>
      </c>
      <c r="AD3185" s="448"/>
    </row>
    <row r="3186" spans="1:30" ht="20.399999999999999" customHeight="1">
      <c r="A3186" s="794"/>
      <c r="B3186" s="670" t="s">
        <v>1467</v>
      </c>
      <c r="C3186" s="276">
        <v>35</v>
      </c>
      <c r="D3186" s="276">
        <v>35</v>
      </c>
      <c r="E3186" s="276">
        <v>0</v>
      </c>
      <c r="F3186" s="276">
        <v>0</v>
      </c>
      <c r="G3186" s="1043">
        <v>100</v>
      </c>
      <c r="H3186" s="276">
        <v>34</v>
      </c>
      <c r="I3186" s="276">
        <v>28</v>
      </c>
      <c r="J3186" s="276">
        <v>5</v>
      </c>
      <c r="K3186" s="276">
        <v>1</v>
      </c>
      <c r="L3186" s="276">
        <v>1</v>
      </c>
      <c r="M3186" s="276">
        <v>0</v>
      </c>
      <c r="N3186" s="276">
        <v>0</v>
      </c>
      <c r="O3186" s="276">
        <v>0</v>
      </c>
      <c r="P3186" s="276">
        <v>0</v>
      </c>
      <c r="Q3186" s="276">
        <v>0</v>
      </c>
      <c r="R3186" s="276">
        <v>0</v>
      </c>
      <c r="S3186" s="276">
        <v>0</v>
      </c>
      <c r="T3186" s="276">
        <v>0</v>
      </c>
      <c r="U3186" s="276">
        <v>0</v>
      </c>
      <c r="V3186" s="1044">
        <v>0</v>
      </c>
      <c r="W3186" s="276">
        <v>0</v>
      </c>
      <c r="X3186" s="276">
        <v>0</v>
      </c>
      <c r="Y3186" s="276">
        <v>0</v>
      </c>
      <c r="Z3186" s="276">
        <v>0</v>
      </c>
      <c r="AA3186" s="276">
        <v>0</v>
      </c>
      <c r="AB3186" s="276">
        <v>0</v>
      </c>
      <c r="AC3186" s="276">
        <v>0</v>
      </c>
      <c r="AD3186" s="448"/>
    </row>
    <row r="3187" spans="1:30" ht="20.399999999999999" customHeight="1">
      <c r="A3187" s="794"/>
      <c r="B3187" s="670" t="s">
        <v>4104</v>
      </c>
      <c r="C3187" s="276">
        <v>6</v>
      </c>
      <c r="D3187" s="276">
        <v>6</v>
      </c>
      <c r="E3187" s="276">
        <v>0</v>
      </c>
      <c r="F3187" s="276">
        <v>0</v>
      </c>
      <c r="G3187" s="1043">
        <v>100</v>
      </c>
      <c r="H3187" s="276">
        <v>6</v>
      </c>
      <c r="I3187" s="276">
        <v>6</v>
      </c>
      <c r="J3187" s="276">
        <v>0</v>
      </c>
      <c r="K3187" s="276">
        <v>0</v>
      </c>
      <c r="L3187" s="276">
        <v>0</v>
      </c>
      <c r="M3187" s="276">
        <v>0</v>
      </c>
      <c r="N3187" s="276">
        <v>0</v>
      </c>
      <c r="O3187" s="276">
        <v>0</v>
      </c>
      <c r="P3187" s="276">
        <v>0</v>
      </c>
      <c r="Q3187" s="276">
        <v>0</v>
      </c>
      <c r="R3187" s="276">
        <v>0</v>
      </c>
      <c r="S3187" s="276">
        <v>0</v>
      </c>
      <c r="T3187" s="276">
        <v>0</v>
      </c>
      <c r="U3187" s="276">
        <v>0</v>
      </c>
      <c r="V3187" s="1044">
        <v>0</v>
      </c>
      <c r="W3187" s="276">
        <v>0</v>
      </c>
      <c r="X3187" s="276">
        <v>0</v>
      </c>
      <c r="Y3187" s="276">
        <v>0</v>
      </c>
      <c r="Z3187" s="276">
        <v>0</v>
      </c>
      <c r="AA3187" s="276">
        <v>0</v>
      </c>
      <c r="AB3187" s="276">
        <v>0</v>
      </c>
      <c r="AC3187" s="276">
        <v>0</v>
      </c>
      <c r="AD3187" s="448"/>
    </row>
    <row r="3188" spans="1:30" ht="20.399999999999999" customHeight="1">
      <c r="A3188" s="407"/>
      <c r="B3188" s="407"/>
      <c r="C3188" s="407"/>
      <c r="D3188" s="407"/>
      <c r="E3188" s="407"/>
      <c r="F3188" s="407"/>
      <c r="G3188" s="407"/>
      <c r="H3188" s="407"/>
      <c r="I3188" s="407"/>
      <c r="J3188" s="407"/>
      <c r="K3188" s="407"/>
      <c r="L3188" s="407"/>
      <c r="M3188" s="407"/>
      <c r="N3188" s="407"/>
      <c r="O3188" s="407"/>
      <c r="P3188" s="407"/>
      <c r="Q3188" s="407"/>
      <c r="R3188" s="407"/>
      <c r="S3188" s="407"/>
      <c r="T3188" s="407"/>
      <c r="U3188" s="407"/>
      <c r="V3188" s="407"/>
      <c r="W3188" s="407"/>
      <c r="X3188" s="407"/>
      <c r="Y3188" s="407"/>
      <c r="Z3188" s="407"/>
      <c r="AA3188" s="407"/>
      <c r="AB3188" s="407"/>
      <c r="AC3188" s="407"/>
      <c r="AD3188" s="448"/>
    </row>
    <row r="3189" spans="1:30" ht="20.399999999999999" customHeight="1">
      <c r="A3189" s="796" t="s">
        <v>2457</v>
      </c>
      <c r="B3189" s="669" t="s">
        <v>2456</v>
      </c>
      <c r="C3189" s="275">
        <v>100</v>
      </c>
      <c r="D3189" s="275">
        <v>100</v>
      </c>
      <c r="E3189" s="275">
        <v>0</v>
      </c>
      <c r="F3189" s="275">
        <v>0</v>
      </c>
      <c r="G3189" s="1041">
        <v>100</v>
      </c>
      <c r="H3189" s="275">
        <v>25</v>
      </c>
      <c r="I3189" s="275">
        <v>3</v>
      </c>
      <c r="J3189" s="275">
        <v>2</v>
      </c>
      <c r="K3189" s="275">
        <v>20</v>
      </c>
      <c r="L3189" s="275">
        <v>6</v>
      </c>
      <c r="M3189" s="275">
        <v>2</v>
      </c>
      <c r="N3189" s="275">
        <v>4</v>
      </c>
      <c r="O3189" s="275">
        <v>0</v>
      </c>
      <c r="P3189" s="275">
        <v>6</v>
      </c>
      <c r="Q3189" s="275">
        <v>4</v>
      </c>
      <c r="R3189" s="275">
        <v>0</v>
      </c>
      <c r="S3189" s="275">
        <v>4</v>
      </c>
      <c r="T3189" s="275">
        <v>3</v>
      </c>
      <c r="U3189" s="275">
        <v>6</v>
      </c>
      <c r="V3189" s="1042">
        <v>15</v>
      </c>
      <c r="W3189" s="275">
        <v>15</v>
      </c>
      <c r="X3189" s="275">
        <v>7</v>
      </c>
      <c r="Y3189" s="275">
        <v>2</v>
      </c>
      <c r="Z3189" s="275">
        <v>0</v>
      </c>
      <c r="AA3189" s="275">
        <v>0</v>
      </c>
      <c r="AB3189" s="275">
        <v>1</v>
      </c>
      <c r="AC3189" s="275">
        <v>0</v>
      </c>
      <c r="AD3189" s="448"/>
    </row>
    <row r="3190" spans="1:30" ht="20.399999999999999" customHeight="1">
      <c r="A3190" s="794"/>
      <c r="B3190" s="670" t="s">
        <v>1468</v>
      </c>
      <c r="C3190" s="276">
        <v>47</v>
      </c>
      <c r="D3190" s="276">
        <v>47</v>
      </c>
      <c r="E3190" s="276">
        <v>0</v>
      </c>
      <c r="F3190" s="276">
        <v>0</v>
      </c>
      <c r="G3190" s="1043">
        <v>100</v>
      </c>
      <c r="H3190" s="276">
        <v>12</v>
      </c>
      <c r="I3190" s="276">
        <v>3</v>
      </c>
      <c r="J3190" s="276">
        <v>1</v>
      </c>
      <c r="K3190" s="276">
        <v>8</v>
      </c>
      <c r="L3190" s="276">
        <v>2</v>
      </c>
      <c r="M3190" s="276">
        <v>1</v>
      </c>
      <c r="N3190" s="276">
        <v>3</v>
      </c>
      <c r="O3190" s="276">
        <v>0</v>
      </c>
      <c r="P3190" s="276">
        <v>1</v>
      </c>
      <c r="Q3190" s="276">
        <v>1</v>
      </c>
      <c r="R3190" s="276">
        <v>0</v>
      </c>
      <c r="S3190" s="276">
        <v>2</v>
      </c>
      <c r="T3190" s="276">
        <v>1</v>
      </c>
      <c r="U3190" s="276">
        <v>3</v>
      </c>
      <c r="V3190" s="1044">
        <v>8</v>
      </c>
      <c r="W3190" s="276">
        <v>7</v>
      </c>
      <c r="X3190" s="276">
        <v>4</v>
      </c>
      <c r="Y3190" s="276">
        <v>1</v>
      </c>
      <c r="Z3190" s="276">
        <v>0</v>
      </c>
      <c r="AA3190" s="276">
        <v>0</v>
      </c>
      <c r="AB3190" s="276">
        <v>1</v>
      </c>
      <c r="AC3190" s="276">
        <v>0</v>
      </c>
      <c r="AD3190" s="448"/>
    </row>
    <row r="3191" spans="1:30" ht="20.399999999999999" customHeight="1">
      <c r="A3191" s="794"/>
      <c r="B3191" s="670" t="s">
        <v>1467</v>
      </c>
      <c r="C3191" s="276">
        <v>53</v>
      </c>
      <c r="D3191" s="276">
        <v>53</v>
      </c>
      <c r="E3191" s="276">
        <v>0</v>
      </c>
      <c r="F3191" s="276">
        <v>0</v>
      </c>
      <c r="G3191" s="1043">
        <v>100</v>
      </c>
      <c r="H3191" s="276">
        <v>13</v>
      </c>
      <c r="I3191" s="276">
        <v>0</v>
      </c>
      <c r="J3191" s="276">
        <v>1</v>
      </c>
      <c r="K3191" s="276">
        <v>12</v>
      </c>
      <c r="L3191" s="276">
        <v>4</v>
      </c>
      <c r="M3191" s="276">
        <v>1</v>
      </c>
      <c r="N3191" s="276">
        <v>1</v>
      </c>
      <c r="O3191" s="276">
        <v>0</v>
      </c>
      <c r="P3191" s="276">
        <v>5</v>
      </c>
      <c r="Q3191" s="276">
        <v>3</v>
      </c>
      <c r="R3191" s="276">
        <v>0</v>
      </c>
      <c r="S3191" s="276">
        <v>2</v>
      </c>
      <c r="T3191" s="276">
        <v>2</v>
      </c>
      <c r="U3191" s="276">
        <v>3</v>
      </c>
      <c r="V3191" s="1044">
        <v>7</v>
      </c>
      <c r="W3191" s="276">
        <v>8</v>
      </c>
      <c r="X3191" s="276">
        <v>3</v>
      </c>
      <c r="Y3191" s="276">
        <v>1</v>
      </c>
      <c r="Z3191" s="276">
        <v>0</v>
      </c>
      <c r="AA3191" s="276">
        <v>0</v>
      </c>
      <c r="AB3191" s="276">
        <v>0</v>
      </c>
      <c r="AC3191" s="276">
        <v>0</v>
      </c>
      <c r="AD3191" s="448"/>
    </row>
    <row r="3192" spans="1:30" ht="20.399999999999999" customHeight="1">
      <c r="A3192" s="794"/>
      <c r="B3192" s="670" t="s">
        <v>4104</v>
      </c>
      <c r="C3192" s="276">
        <v>0</v>
      </c>
      <c r="D3192" s="276">
        <v>0</v>
      </c>
      <c r="E3192" s="276">
        <v>0</v>
      </c>
      <c r="F3192" s="276">
        <v>0</v>
      </c>
      <c r="G3192" s="1043">
        <v>0</v>
      </c>
      <c r="H3192" s="276">
        <v>0</v>
      </c>
      <c r="I3192" s="276">
        <v>0</v>
      </c>
      <c r="J3192" s="276">
        <v>0</v>
      </c>
      <c r="K3192" s="276">
        <v>0</v>
      </c>
      <c r="L3192" s="276">
        <v>0</v>
      </c>
      <c r="M3192" s="276">
        <v>0</v>
      </c>
      <c r="N3192" s="276">
        <v>0</v>
      </c>
      <c r="O3192" s="276">
        <v>0</v>
      </c>
      <c r="P3192" s="276">
        <v>0</v>
      </c>
      <c r="Q3192" s="276">
        <v>0</v>
      </c>
      <c r="R3192" s="276">
        <v>0</v>
      </c>
      <c r="S3192" s="276">
        <v>0</v>
      </c>
      <c r="T3192" s="276">
        <v>0</v>
      </c>
      <c r="U3192" s="276">
        <v>0</v>
      </c>
      <c r="V3192" s="1044">
        <v>0</v>
      </c>
      <c r="W3192" s="276">
        <v>0</v>
      </c>
      <c r="X3192" s="276">
        <v>0</v>
      </c>
      <c r="Y3192" s="276">
        <v>0</v>
      </c>
      <c r="Z3192" s="276">
        <v>0</v>
      </c>
      <c r="AA3192" s="276">
        <v>0</v>
      </c>
      <c r="AB3192" s="276">
        <v>0</v>
      </c>
      <c r="AC3192" s="276">
        <v>0</v>
      </c>
      <c r="AD3192" s="448"/>
    </row>
    <row r="3193" spans="1:30" ht="20.399999999999999" customHeight="1">
      <c r="A3193" s="407"/>
      <c r="B3193" s="407"/>
      <c r="C3193" s="407"/>
      <c r="D3193" s="407"/>
      <c r="E3193" s="407"/>
      <c r="F3193" s="407"/>
      <c r="G3193" s="407"/>
      <c r="H3193" s="407"/>
      <c r="I3193" s="407"/>
      <c r="J3193" s="407"/>
      <c r="K3193" s="407"/>
      <c r="L3193" s="407"/>
      <c r="M3193" s="407"/>
      <c r="N3193" s="407"/>
      <c r="O3193" s="407"/>
      <c r="P3193" s="407"/>
      <c r="Q3193" s="407"/>
      <c r="R3193" s="407"/>
      <c r="S3193" s="407"/>
      <c r="T3193" s="407"/>
      <c r="U3193" s="407"/>
      <c r="V3193" s="407"/>
      <c r="W3193" s="407"/>
      <c r="X3193" s="407"/>
      <c r="Y3193" s="407"/>
      <c r="Z3193" s="407"/>
      <c r="AA3193" s="407"/>
      <c r="AB3193" s="407"/>
      <c r="AC3193" s="407"/>
      <c r="AD3193" s="448"/>
    </row>
    <row r="3194" spans="1:30" ht="20.399999999999999" customHeight="1">
      <c r="A3194" s="796" t="s">
        <v>2455</v>
      </c>
      <c r="B3194" s="669" t="s">
        <v>2454</v>
      </c>
      <c r="C3194" s="275">
        <v>95</v>
      </c>
      <c r="D3194" s="275">
        <v>95</v>
      </c>
      <c r="E3194" s="275">
        <v>0</v>
      </c>
      <c r="F3194" s="275">
        <v>0</v>
      </c>
      <c r="G3194" s="1041">
        <v>100</v>
      </c>
      <c r="H3194" s="275">
        <v>92</v>
      </c>
      <c r="I3194" s="275">
        <v>60</v>
      </c>
      <c r="J3194" s="275">
        <v>15</v>
      </c>
      <c r="K3194" s="275">
        <v>17</v>
      </c>
      <c r="L3194" s="275">
        <v>1</v>
      </c>
      <c r="M3194" s="275">
        <v>2</v>
      </c>
      <c r="N3194" s="275">
        <v>0</v>
      </c>
      <c r="O3194" s="275">
        <v>0</v>
      </c>
      <c r="P3194" s="275">
        <v>0</v>
      </c>
      <c r="Q3194" s="275">
        <v>0</v>
      </c>
      <c r="R3194" s="275">
        <v>0</v>
      </c>
      <c r="S3194" s="275">
        <v>0</v>
      </c>
      <c r="T3194" s="275">
        <v>0</v>
      </c>
      <c r="U3194" s="275">
        <v>0</v>
      </c>
      <c r="V3194" s="1042">
        <v>0</v>
      </c>
      <c r="W3194" s="275">
        <v>0</v>
      </c>
      <c r="X3194" s="275">
        <v>0</v>
      </c>
      <c r="Y3194" s="275">
        <v>0</v>
      </c>
      <c r="Z3194" s="275">
        <v>0</v>
      </c>
      <c r="AA3194" s="275">
        <v>0</v>
      </c>
      <c r="AB3194" s="275">
        <v>0</v>
      </c>
      <c r="AC3194" s="275">
        <v>0</v>
      </c>
      <c r="AD3194" s="448"/>
    </row>
    <row r="3195" spans="1:30" ht="20.399999999999999" customHeight="1">
      <c r="A3195" s="794"/>
      <c r="B3195" s="670" t="s">
        <v>1468</v>
      </c>
      <c r="C3195" s="276">
        <v>42</v>
      </c>
      <c r="D3195" s="276">
        <v>42</v>
      </c>
      <c r="E3195" s="276">
        <v>0</v>
      </c>
      <c r="F3195" s="276">
        <v>0</v>
      </c>
      <c r="G3195" s="1043">
        <v>100</v>
      </c>
      <c r="H3195" s="276">
        <v>41</v>
      </c>
      <c r="I3195" s="276">
        <v>31</v>
      </c>
      <c r="J3195" s="276">
        <v>7</v>
      </c>
      <c r="K3195" s="276">
        <v>3</v>
      </c>
      <c r="L3195" s="276">
        <v>0</v>
      </c>
      <c r="M3195" s="276">
        <v>1</v>
      </c>
      <c r="N3195" s="276">
        <v>0</v>
      </c>
      <c r="O3195" s="276">
        <v>0</v>
      </c>
      <c r="P3195" s="276">
        <v>0</v>
      </c>
      <c r="Q3195" s="276">
        <v>0</v>
      </c>
      <c r="R3195" s="276">
        <v>0</v>
      </c>
      <c r="S3195" s="276">
        <v>0</v>
      </c>
      <c r="T3195" s="276">
        <v>0</v>
      </c>
      <c r="U3195" s="276">
        <v>0</v>
      </c>
      <c r="V3195" s="1044">
        <v>0</v>
      </c>
      <c r="W3195" s="276">
        <v>0</v>
      </c>
      <c r="X3195" s="276">
        <v>0</v>
      </c>
      <c r="Y3195" s="276">
        <v>0</v>
      </c>
      <c r="Z3195" s="276">
        <v>0</v>
      </c>
      <c r="AA3195" s="276">
        <v>0</v>
      </c>
      <c r="AB3195" s="276">
        <v>0</v>
      </c>
      <c r="AC3195" s="276">
        <v>0</v>
      </c>
      <c r="AD3195" s="448"/>
    </row>
    <row r="3196" spans="1:30" ht="20.399999999999999" customHeight="1">
      <c r="A3196" s="794"/>
      <c r="B3196" s="670" t="s">
        <v>1467</v>
      </c>
      <c r="C3196" s="276">
        <v>52</v>
      </c>
      <c r="D3196" s="276">
        <v>52</v>
      </c>
      <c r="E3196" s="276">
        <v>0</v>
      </c>
      <c r="F3196" s="276">
        <v>0</v>
      </c>
      <c r="G3196" s="1043">
        <v>100</v>
      </c>
      <c r="H3196" s="276">
        <v>50</v>
      </c>
      <c r="I3196" s="276">
        <v>28</v>
      </c>
      <c r="J3196" s="276">
        <v>8</v>
      </c>
      <c r="K3196" s="276">
        <v>14</v>
      </c>
      <c r="L3196" s="276">
        <v>1</v>
      </c>
      <c r="M3196" s="276">
        <v>1</v>
      </c>
      <c r="N3196" s="276">
        <v>0</v>
      </c>
      <c r="O3196" s="276">
        <v>0</v>
      </c>
      <c r="P3196" s="276">
        <v>0</v>
      </c>
      <c r="Q3196" s="276">
        <v>0</v>
      </c>
      <c r="R3196" s="276">
        <v>0</v>
      </c>
      <c r="S3196" s="276">
        <v>0</v>
      </c>
      <c r="T3196" s="276">
        <v>0</v>
      </c>
      <c r="U3196" s="276">
        <v>0</v>
      </c>
      <c r="V3196" s="1044">
        <v>0</v>
      </c>
      <c r="W3196" s="276">
        <v>0</v>
      </c>
      <c r="X3196" s="276">
        <v>0</v>
      </c>
      <c r="Y3196" s="276">
        <v>0</v>
      </c>
      <c r="Z3196" s="276">
        <v>0</v>
      </c>
      <c r="AA3196" s="276">
        <v>0</v>
      </c>
      <c r="AB3196" s="276">
        <v>0</v>
      </c>
      <c r="AC3196" s="276">
        <v>0</v>
      </c>
      <c r="AD3196" s="448"/>
    </row>
    <row r="3197" spans="1:30" ht="20.399999999999999" customHeight="1">
      <c r="A3197" s="794"/>
      <c r="B3197" s="670" t="s">
        <v>4104</v>
      </c>
      <c r="C3197" s="276">
        <v>1</v>
      </c>
      <c r="D3197" s="276">
        <v>1</v>
      </c>
      <c r="E3197" s="276">
        <v>0</v>
      </c>
      <c r="F3197" s="276">
        <v>0</v>
      </c>
      <c r="G3197" s="1043">
        <v>100</v>
      </c>
      <c r="H3197" s="276">
        <v>1</v>
      </c>
      <c r="I3197" s="276">
        <v>1</v>
      </c>
      <c r="J3197" s="276">
        <v>0</v>
      </c>
      <c r="K3197" s="276">
        <v>0</v>
      </c>
      <c r="L3197" s="276">
        <v>0</v>
      </c>
      <c r="M3197" s="276">
        <v>0</v>
      </c>
      <c r="N3197" s="276">
        <v>0</v>
      </c>
      <c r="O3197" s="276">
        <v>0</v>
      </c>
      <c r="P3197" s="276">
        <v>0</v>
      </c>
      <c r="Q3197" s="276">
        <v>0</v>
      </c>
      <c r="R3197" s="276">
        <v>0</v>
      </c>
      <c r="S3197" s="276">
        <v>0</v>
      </c>
      <c r="T3197" s="276">
        <v>0</v>
      </c>
      <c r="U3197" s="276">
        <v>0</v>
      </c>
      <c r="V3197" s="1044">
        <v>0</v>
      </c>
      <c r="W3197" s="276">
        <v>0</v>
      </c>
      <c r="X3197" s="276">
        <v>0</v>
      </c>
      <c r="Y3197" s="276">
        <v>0</v>
      </c>
      <c r="Z3197" s="276">
        <v>0</v>
      </c>
      <c r="AA3197" s="276">
        <v>0</v>
      </c>
      <c r="AB3197" s="276">
        <v>0</v>
      </c>
      <c r="AC3197" s="276">
        <v>0</v>
      </c>
      <c r="AD3197" s="448"/>
    </row>
    <row r="3198" spans="1:30" ht="20.399999999999999" customHeight="1">
      <c r="A3198" s="407"/>
      <c r="B3198" s="407"/>
      <c r="C3198" s="407"/>
      <c r="D3198" s="407"/>
      <c r="E3198" s="407"/>
      <c r="F3198" s="407"/>
      <c r="G3198" s="407"/>
      <c r="H3198" s="407"/>
      <c r="I3198" s="407"/>
      <c r="J3198" s="407"/>
      <c r="K3198" s="407"/>
      <c r="L3198" s="407"/>
      <c r="M3198" s="407"/>
      <c r="N3198" s="407"/>
      <c r="O3198" s="407"/>
      <c r="P3198" s="407"/>
      <c r="Q3198" s="407"/>
      <c r="R3198" s="407"/>
      <c r="S3198" s="407"/>
      <c r="T3198" s="407"/>
      <c r="U3198" s="407"/>
      <c r="V3198" s="407"/>
      <c r="W3198" s="407"/>
      <c r="X3198" s="407"/>
      <c r="Y3198" s="407"/>
      <c r="Z3198" s="407"/>
      <c r="AA3198" s="407"/>
      <c r="AB3198" s="407"/>
      <c r="AC3198" s="407"/>
      <c r="AD3198" s="448"/>
    </row>
    <row r="3199" spans="1:30" ht="20.399999999999999" customHeight="1">
      <c r="A3199" s="796" t="s">
        <v>2453</v>
      </c>
      <c r="B3199" s="669" t="s">
        <v>2452</v>
      </c>
      <c r="C3199" s="275">
        <v>3</v>
      </c>
      <c r="D3199" s="275">
        <v>3</v>
      </c>
      <c r="E3199" s="275">
        <v>0</v>
      </c>
      <c r="F3199" s="275">
        <v>0</v>
      </c>
      <c r="G3199" s="1041">
        <v>100</v>
      </c>
      <c r="H3199" s="275">
        <v>2</v>
      </c>
      <c r="I3199" s="275">
        <v>2</v>
      </c>
      <c r="J3199" s="275">
        <v>0</v>
      </c>
      <c r="K3199" s="275">
        <v>0</v>
      </c>
      <c r="L3199" s="275">
        <v>1</v>
      </c>
      <c r="M3199" s="275">
        <v>0</v>
      </c>
      <c r="N3199" s="275">
        <v>0</v>
      </c>
      <c r="O3199" s="275">
        <v>0</v>
      </c>
      <c r="P3199" s="275">
        <v>0</v>
      </c>
      <c r="Q3199" s="275">
        <v>0</v>
      </c>
      <c r="R3199" s="275">
        <v>0</v>
      </c>
      <c r="S3199" s="275">
        <v>0</v>
      </c>
      <c r="T3199" s="275">
        <v>0</v>
      </c>
      <c r="U3199" s="275">
        <v>0</v>
      </c>
      <c r="V3199" s="1042">
        <v>0</v>
      </c>
      <c r="W3199" s="275">
        <v>0</v>
      </c>
      <c r="X3199" s="275">
        <v>0</v>
      </c>
      <c r="Y3199" s="275">
        <v>0</v>
      </c>
      <c r="Z3199" s="275">
        <v>0</v>
      </c>
      <c r="AA3199" s="275">
        <v>0</v>
      </c>
      <c r="AB3199" s="275">
        <v>0</v>
      </c>
      <c r="AC3199" s="275">
        <v>0</v>
      </c>
      <c r="AD3199" s="448"/>
    </row>
    <row r="3200" spans="1:30" ht="20.399999999999999" customHeight="1">
      <c r="A3200" s="669"/>
      <c r="B3200" s="669" t="s">
        <v>2451</v>
      </c>
      <c r="C3200" s="797"/>
      <c r="D3200" s="797"/>
      <c r="E3200" s="797"/>
      <c r="F3200" s="797"/>
      <c r="G3200" s="797"/>
      <c r="H3200" s="797"/>
      <c r="I3200" s="797"/>
      <c r="J3200" s="797"/>
      <c r="K3200" s="797"/>
      <c r="L3200" s="797"/>
      <c r="M3200" s="797"/>
      <c r="N3200" s="797"/>
      <c r="O3200" s="797"/>
      <c r="P3200" s="797"/>
      <c r="Q3200" s="797"/>
      <c r="R3200" s="797"/>
      <c r="S3200" s="797"/>
      <c r="T3200" s="797"/>
      <c r="U3200" s="797"/>
      <c r="V3200" s="797"/>
      <c r="W3200" s="797"/>
      <c r="X3200" s="797"/>
      <c r="Y3200" s="797"/>
      <c r="Z3200" s="797"/>
      <c r="AA3200" s="797"/>
      <c r="AB3200" s="797"/>
      <c r="AC3200" s="797"/>
      <c r="AD3200" s="448"/>
    </row>
    <row r="3201" spans="1:30" ht="20.399999999999999" customHeight="1">
      <c r="A3201" s="794"/>
      <c r="B3201" s="670" t="s">
        <v>1468</v>
      </c>
      <c r="C3201" s="276">
        <v>2</v>
      </c>
      <c r="D3201" s="276">
        <v>2</v>
      </c>
      <c r="E3201" s="276">
        <v>0</v>
      </c>
      <c r="F3201" s="276">
        <v>0</v>
      </c>
      <c r="G3201" s="1043">
        <v>100</v>
      </c>
      <c r="H3201" s="276">
        <v>1</v>
      </c>
      <c r="I3201" s="276">
        <v>1</v>
      </c>
      <c r="J3201" s="276">
        <v>0</v>
      </c>
      <c r="K3201" s="276">
        <v>0</v>
      </c>
      <c r="L3201" s="276">
        <v>1</v>
      </c>
      <c r="M3201" s="276">
        <v>0</v>
      </c>
      <c r="N3201" s="276">
        <v>0</v>
      </c>
      <c r="O3201" s="276">
        <v>0</v>
      </c>
      <c r="P3201" s="276">
        <v>0</v>
      </c>
      <c r="Q3201" s="276">
        <v>0</v>
      </c>
      <c r="R3201" s="276">
        <v>0</v>
      </c>
      <c r="S3201" s="276">
        <v>0</v>
      </c>
      <c r="T3201" s="276">
        <v>0</v>
      </c>
      <c r="U3201" s="276">
        <v>0</v>
      </c>
      <c r="V3201" s="1044">
        <v>0</v>
      </c>
      <c r="W3201" s="276">
        <v>0</v>
      </c>
      <c r="X3201" s="276">
        <v>0</v>
      </c>
      <c r="Y3201" s="276">
        <v>0</v>
      </c>
      <c r="Z3201" s="276">
        <v>0</v>
      </c>
      <c r="AA3201" s="276">
        <v>0</v>
      </c>
      <c r="AB3201" s="276">
        <v>0</v>
      </c>
      <c r="AC3201" s="276">
        <v>0</v>
      </c>
      <c r="AD3201" s="448"/>
    </row>
    <row r="3202" spans="1:30" ht="20.399999999999999" customHeight="1">
      <c r="A3202" s="794"/>
      <c r="B3202" s="670" t="s">
        <v>1467</v>
      </c>
      <c r="C3202" s="276">
        <v>1</v>
      </c>
      <c r="D3202" s="276">
        <v>1</v>
      </c>
      <c r="E3202" s="276">
        <v>0</v>
      </c>
      <c r="F3202" s="276">
        <v>0</v>
      </c>
      <c r="G3202" s="1043">
        <v>100</v>
      </c>
      <c r="H3202" s="276">
        <v>1</v>
      </c>
      <c r="I3202" s="276">
        <v>1</v>
      </c>
      <c r="J3202" s="276">
        <v>0</v>
      </c>
      <c r="K3202" s="276">
        <v>0</v>
      </c>
      <c r="L3202" s="276">
        <v>0</v>
      </c>
      <c r="M3202" s="276">
        <v>0</v>
      </c>
      <c r="N3202" s="276">
        <v>0</v>
      </c>
      <c r="O3202" s="276">
        <v>0</v>
      </c>
      <c r="P3202" s="276">
        <v>0</v>
      </c>
      <c r="Q3202" s="276">
        <v>0</v>
      </c>
      <c r="R3202" s="276">
        <v>0</v>
      </c>
      <c r="S3202" s="276">
        <v>0</v>
      </c>
      <c r="T3202" s="276">
        <v>0</v>
      </c>
      <c r="U3202" s="276">
        <v>0</v>
      </c>
      <c r="V3202" s="1044">
        <v>0</v>
      </c>
      <c r="W3202" s="276">
        <v>0</v>
      </c>
      <c r="X3202" s="276">
        <v>0</v>
      </c>
      <c r="Y3202" s="276">
        <v>0</v>
      </c>
      <c r="Z3202" s="276">
        <v>0</v>
      </c>
      <c r="AA3202" s="276">
        <v>0</v>
      </c>
      <c r="AB3202" s="276">
        <v>0</v>
      </c>
      <c r="AC3202" s="276">
        <v>0</v>
      </c>
      <c r="AD3202" s="448"/>
    </row>
    <row r="3203" spans="1:30" ht="20.399999999999999" customHeight="1">
      <c r="A3203" s="794"/>
      <c r="B3203" s="670" t="s">
        <v>4104</v>
      </c>
      <c r="C3203" s="276">
        <v>0</v>
      </c>
      <c r="D3203" s="276">
        <v>0</v>
      </c>
      <c r="E3203" s="276">
        <v>0</v>
      </c>
      <c r="F3203" s="276">
        <v>0</v>
      </c>
      <c r="G3203" s="1043">
        <v>0</v>
      </c>
      <c r="H3203" s="276">
        <v>0</v>
      </c>
      <c r="I3203" s="276">
        <v>0</v>
      </c>
      <c r="J3203" s="276">
        <v>0</v>
      </c>
      <c r="K3203" s="276">
        <v>0</v>
      </c>
      <c r="L3203" s="276">
        <v>0</v>
      </c>
      <c r="M3203" s="276">
        <v>0</v>
      </c>
      <c r="N3203" s="276">
        <v>0</v>
      </c>
      <c r="O3203" s="276">
        <v>0</v>
      </c>
      <c r="P3203" s="276">
        <v>0</v>
      </c>
      <c r="Q3203" s="276">
        <v>0</v>
      </c>
      <c r="R3203" s="276">
        <v>0</v>
      </c>
      <c r="S3203" s="276">
        <v>0</v>
      </c>
      <c r="T3203" s="276">
        <v>0</v>
      </c>
      <c r="U3203" s="276">
        <v>0</v>
      </c>
      <c r="V3203" s="1044">
        <v>0</v>
      </c>
      <c r="W3203" s="276">
        <v>0</v>
      </c>
      <c r="X3203" s="276">
        <v>0</v>
      </c>
      <c r="Y3203" s="276">
        <v>0</v>
      </c>
      <c r="Z3203" s="276">
        <v>0</v>
      </c>
      <c r="AA3203" s="276">
        <v>0</v>
      </c>
      <c r="AB3203" s="276">
        <v>0</v>
      </c>
      <c r="AC3203" s="276">
        <v>0</v>
      </c>
      <c r="AD3203" s="448"/>
    </row>
    <row r="3204" spans="1:30" ht="20.399999999999999" customHeight="1">
      <c r="A3204" s="407"/>
      <c r="B3204" s="407"/>
      <c r="C3204" s="407"/>
      <c r="D3204" s="407"/>
      <c r="E3204" s="407"/>
      <c r="F3204" s="407"/>
      <c r="G3204" s="407"/>
      <c r="H3204" s="407"/>
      <c r="I3204" s="407"/>
      <c r="J3204" s="407"/>
      <c r="K3204" s="407"/>
      <c r="L3204" s="407"/>
      <c r="M3204" s="407"/>
      <c r="N3204" s="407"/>
      <c r="O3204" s="407"/>
      <c r="P3204" s="407"/>
      <c r="Q3204" s="407"/>
      <c r="R3204" s="407"/>
      <c r="S3204" s="407"/>
      <c r="T3204" s="407"/>
      <c r="U3204" s="407"/>
      <c r="V3204" s="407"/>
      <c r="W3204" s="407"/>
      <c r="X3204" s="407"/>
      <c r="Y3204" s="407"/>
      <c r="Z3204" s="407"/>
      <c r="AA3204" s="407"/>
      <c r="AB3204" s="407"/>
      <c r="AC3204" s="407"/>
      <c r="AD3204" s="448"/>
    </row>
    <row r="3205" spans="1:30" ht="20.399999999999999" customHeight="1">
      <c r="A3205" s="796" t="s">
        <v>2450</v>
      </c>
      <c r="B3205" s="669" t="s">
        <v>2449</v>
      </c>
      <c r="C3205" s="275">
        <v>3</v>
      </c>
      <c r="D3205" s="275">
        <v>3</v>
      </c>
      <c r="E3205" s="275">
        <v>0</v>
      </c>
      <c r="F3205" s="275">
        <v>0</v>
      </c>
      <c r="G3205" s="1041">
        <v>100</v>
      </c>
      <c r="H3205" s="275">
        <v>0</v>
      </c>
      <c r="I3205" s="275">
        <v>0</v>
      </c>
      <c r="J3205" s="275">
        <v>0</v>
      </c>
      <c r="K3205" s="275">
        <v>0</v>
      </c>
      <c r="L3205" s="275">
        <v>0</v>
      </c>
      <c r="M3205" s="275">
        <v>0</v>
      </c>
      <c r="N3205" s="275">
        <v>1</v>
      </c>
      <c r="O3205" s="275">
        <v>0</v>
      </c>
      <c r="P3205" s="275">
        <v>2</v>
      </c>
      <c r="Q3205" s="275">
        <v>0</v>
      </c>
      <c r="R3205" s="275">
        <v>0</v>
      </c>
      <c r="S3205" s="275">
        <v>0</v>
      </c>
      <c r="T3205" s="275">
        <v>0</v>
      </c>
      <c r="U3205" s="275">
        <v>0</v>
      </c>
      <c r="V3205" s="1042">
        <v>0</v>
      </c>
      <c r="W3205" s="275">
        <v>0</v>
      </c>
      <c r="X3205" s="275">
        <v>0</v>
      </c>
      <c r="Y3205" s="275">
        <v>0</v>
      </c>
      <c r="Z3205" s="275">
        <v>0</v>
      </c>
      <c r="AA3205" s="275">
        <v>0</v>
      </c>
      <c r="AB3205" s="275">
        <v>0</v>
      </c>
      <c r="AC3205" s="275">
        <v>0</v>
      </c>
      <c r="AD3205" s="448"/>
    </row>
    <row r="3206" spans="1:30" ht="20.399999999999999" customHeight="1">
      <c r="A3206" s="669"/>
      <c r="B3206" s="669" t="s">
        <v>2448</v>
      </c>
      <c r="C3206" s="797"/>
      <c r="D3206" s="797"/>
      <c r="E3206" s="797"/>
      <c r="F3206" s="797"/>
      <c r="G3206" s="797"/>
      <c r="H3206" s="797"/>
      <c r="I3206" s="797"/>
      <c r="J3206" s="797"/>
      <c r="K3206" s="797"/>
      <c r="L3206" s="797"/>
      <c r="M3206" s="797"/>
      <c r="N3206" s="797"/>
      <c r="O3206" s="797"/>
      <c r="P3206" s="797"/>
      <c r="Q3206" s="797"/>
      <c r="R3206" s="797"/>
      <c r="S3206" s="797"/>
      <c r="T3206" s="797"/>
      <c r="U3206" s="797"/>
      <c r="V3206" s="797"/>
      <c r="W3206" s="797"/>
      <c r="X3206" s="797"/>
      <c r="Y3206" s="797"/>
      <c r="Z3206" s="797"/>
      <c r="AA3206" s="797"/>
      <c r="AB3206" s="797"/>
      <c r="AC3206" s="797"/>
      <c r="AD3206" s="448"/>
    </row>
    <row r="3207" spans="1:30" ht="20.399999999999999" customHeight="1">
      <c r="A3207" s="794"/>
      <c r="B3207" s="670" t="s">
        <v>1468</v>
      </c>
      <c r="C3207" s="276">
        <v>2</v>
      </c>
      <c r="D3207" s="276">
        <v>2</v>
      </c>
      <c r="E3207" s="276">
        <v>0</v>
      </c>
      <c r="F3207" s="276">
        <v>0</v>
      </c>
      <c r="G3207" s="1043">
        <v>100</v>
      </c>
      <c r="H3207" s="276">
        <v>0</v>
      </c>
      <c r="I3207" s="276">
        <v>0</v>
      </c>
      <c r="J3207" s="276">
        <v>0</v>
      </c>
      <c r="K3207" s="276">
        <v>0</v>
      </c>
      <c r="L3207" s="276">
        <v>0</v>
      </c>
      <c r="M3207" s="276">
        <v>0</v>
      </c>
      <c r="N3207" s="276">
        <v>0</v>
      </c>
      <c r="O3207" s="276">
        <v>0</v>
      </c>
      <c r="P3207" s="276">
        <v>2</v>
      </c>
      <c r="Q3207" s="276">
        <v>0</v>
      </c>
      <c r="R3207" s="276">
        <v>0</v>
      </c>
      <c r="S3207" s="276">
        <v>0</v>
      </c>
      <c r="T3207" s="276">
        <v>0</v>
      </c>
      <c r="U3207" s="276">
        <v>0</v>
      </c>
      <c r="V3207" s="1044">
        <v>0</v>
      </c>
      <c r="W3207" s="276">
        <v>0</v>
      </c>
      <c r="X3207" s="276">
        <v>0</v>
      </c>
      <c r="Y3207" s="276">
        <v>0</v>
      </c>
      <c r="Z3207" s="276">
        <v>0</v>
      </c>
      <c r="AA3207" s="276">
        <v>0</v>
      </c>
      <c r="AB3207" s="276">
        <v>0</v>
      </c>
      <c r="AC3207" s="276">
        <v>0</v>
      </c>
      <c r="AD3207" s="448"/>
    </row>
    <row r="3208" spans="1:30" ht="20.399999999999999" customHeight="1">
      <c r="A3208" s="794"/>
      <c r="B3208" s="670" t="s">
        <v>1467</v>
      </c>
      <c r="C3208" s="276">
        <v>1</v>
      </c>
      <c r="D3208" s="276">
        <v>1</v>
      </c>
      <c r="E3208" s="276">
        <v>0</v>
      </c>
      <c r="F3208" s="276">
        <v>0</v>
      </c>
      <c r="G3208" s="1043">
        <v>100</v>
      </c>
      <c r="H3208" s="276">
        <v>0</v>
      </c>
      <c r="I3208" s="276">
        <v>0</v>
      </c>
      <c r="J3208" s="276">
        <v>0</v>
      </c>
      <c r="K3208" s="276">
        <v>0</v>
      </c>
      <c r="L3208" s="276">
        <v>0</v>
      </c>
      <c r="M3208" s="276">
        <v>0</v>
      </c>
      <c r="N3208" s="276">
        <v>1</v>
      </c>
      <c r="O3208" s="276">
        <v>0</v>
      </c>
      <c r="P3208" s="276">
        <v>0</v>
      </c>
      <c r="Q3208" s="276">
        <v>0</v>
      </c>
      <c r="R3208" s="276">
        <v>0</v>
      </c>
      <c r="S3208" s="276">
        <v>0</v>
      </c>
      <c r="T3208" s="276">
        <v>0</v>
      </c>
      <c r="U3208" s="276">
        <v>0</v>
      </c>
      <c r="V3208" s="1044">
        <v>0</v>
      </c>
      <c r="W3208" s="276">
        <v>0</v>
      </c>
      <c r="X3208" s="276">
        <v>0</v>
      </c>
      <c r="Y3208" s="276">
        <v>0</v>
      </c>
      <c r="Z3208" s="276">
        <v>0</v>
      </c>
      <c r="AA3208" s="276">
        <v>0</v>
      </c>
      <c r="AB3208" s="276">
        <v>0</v>
      </c>
      <c r="AC3208" s="276">
        <v>0</v>
      </c>
      <c r="AD3208" s="448"/>
    </row>
    <row r="3209" spans="1:30" ht="20.399999999999999" customHeight="1">
      <c r="A3209" s="794"/>
      <c r="B3209" s="670" t="s">
        <v>4104</v>
      </c>
      <c r="C3209" s="276">
        <v>0</v>
      </c>
      <c r="D3209" s="276">
        <v>0</v>
      </c>
      <c r="E3209" s="276">
        <v>0</v>
      </c>
      <c r="F3209" s="276">
        <v>0</v>
      </c>
      <c r="G3209" s="1043">
        <v>0</v>
      </c>
      <c r="H3209" s="276">
        <v>0</v>
      </c>
      <c r="I3209" s="276">
        <v>0</v>
      </c>
      <c r="J3209" s="276">
        <v>0</v>
      </c>
      <c r="K3209" s="276">
        <v>0</v>
      </c>
      <c r="L3209" s="276">
        <v>0</v>
      </c>
      <c r="M3209" s="276">
        <v>0</v>
      </c>
      <c r="N3209" s="276">
        <v>0</v>
      </c>
      <c r="O3209" s="276">
        <v>0</v>
      </c>
      <c r="P3209" s="276">
        <v>0</v>
      </c>
      <c r="Q3209" s="276">
        <v>0</v>
      </c>
      <c r="R3209" s="276">
        <v>0</v>
      </c>
      <c r="S3209" s="276">
        <v>0</v>
      </c>
      <c r="T3209" s="276">
        <v>0</v>
      </c>
      <c r="U3209" s="276">
        <v>0</v>
      </c>
      <c r="V3209" s="1044">
        <v>0</v>
      </c>
      <c r="W3209" s="276">
        <v>0</v>
      </c>
      <c r="X3209" s="276">
        <v>0</v>
      </c>
      <c r="Y3209" s="276">
        <v>0</v>
      </c>
      <c r="Z3209" s="276">
        <v>0</v>
      </c>
      <c r="AA3209" s="276">
        <v>0</v>
      </c>
      <c r="AB3209" s="276">
        <v>0</v>
      </c>
      <c r="AC3209" s="276">
        <v>0</v>
      </c>
      <c r="AD3209" s="448"/>
    </row>
    <row r="3210" spans="1:30" ht="20.399999999999999" customHeight="1">
      <c r="A3210" s="407"/>
      <c r="B3210" s="407"/>
      <c r="C3210" s="407"/>
      <c r="D3210" s="407"/>
      <c r="E3210" s="407"/>
      <c r="F3210" s="407"/>
      <c r="G3210" s="407"/>
      <c r="H3210" s="407"/>
      <c r="I3210" s="407"/>
      <c r="J3210" s="407"/>
      <c r="K3210" s="407"/>
      <c r="L3210" s="407"/>
      <c r="M3210" s="407"/>
      <c r="N3210" s="407"/>
      <c r="O3210" s="407"/>
      <c r="P3210" s="407"/>
      <c r="Q3210" s="407"/>
      <c r="R3210" s="407"/>
      <c r="S3210" s="407"/>
      <c r="T3210" s="407"/>
      <c r="U3210" s="407"/>
      <c r="V3210" s="407"/>
      <c r="W3210" s="407"/>
      <c r="X3210" s="407"/>
      <c r="Y3210" s="407"/>
      <c r="Z3210" s="407"/>
      <c r="AA3210" s="407"/>
      <c r="AB3210" s="407"/>
      <c r="AC3210" s="407"/>
      <c r="AD3210" s="448"/>
    </row>
    <row r="3211" spans="1:30" ht="20.399999999999999" customHeight="1">
      <c r="A3211" s="796" t="s">
        <v>2447</v>
      </c>
      <c r="B3211" s="669" t="s">
        <v>2446</v>
      </c>
      <c r="C3211" s="275">
        <v>4</v>
      </c>
      <c r="D3211" s="275">
        <v>4</v>
      </c>
      <c r="E3211" s="275">
        <v>0</v>
      </c>
      <c r="F3211" s="275">
        <v>0</v>
      </c>
      <c r="G3211" s="1041">
        <v>100</v>
      </c>
      <c r="H3211" s="275">
        <v>2</v>
      </c>
      <c r="I3211" s="275">
        <v>1</v>
      </c>
      <c r="J3211" s="275">
        <v>1</v>
      </c>
      <c r="K3211" s="275">
        <v>0</v>
      </c>
      <c r="L3211" s="275">
        <v>0</v>
      </c>
      <c r="M3211" s="275">
        <v>0</v>
      </c>
      <c r="N3211" s="275">
        <v>0</v>
      </c>
      <c r="O3211" s="275">
        <v>0</v>
      </c>
      <c r="P3211" s="275">
        <v>0</v>
      </c>
      <c r="Q3211" s="275">
        <v>0</v>
      </c>
      <c r="R3211" s="275">
        <v>0</v>
      </c>
      <c r="S3211" s="275">
        <v>1</v>
      </c>
      <c r="T3211" s="275">
        <v>0</v>
      </c>
      <c r="U3211" s="275">
        <v>0</v>
      </c>
      <c r="V3211" s="1042">
        <v>0</v>
      </c>
      <c r="W3211" s="275">
        <v>0</v>
      </c>
      <c r="X3211" s="275">
        <v>0</v>
      </c>
      <c r="Y3211" s="275">
        <v>1</v>
      </c>
      <c r="Z3211" s="275">
        <v>0</v>
      </c>
      <c r="AA3211" s="275">
        <v>0</v>
      </c>
      <c r="AB3211" s="275">
        <v>0</v>
      </c>
      <c r="AC3211" s="275">
        <v>0</v>
      </c>
      <c r="AD3211" s="448"/>
    </row>
    <row r="3212" spans="1:30" ht="20.399999999999999" customHeight="1">
      <c r="A3212" s="794"/>
      <c r="B3212" s="670" t="s">
        <v>1468</v>
      </c>
      <c r="C3212" s="276">
        <v>0</v>
      </c>
      <c r="D3212" s="276">
        <v>0</v>
      </c>
      <c r="E3212" s="276">
        <v>0</v>
      </c>
      <c r="F3212" s="276">
        <v>0</v>
      </c>
      <c r="G3212" s="1043">
        <v>0</v>
      </c>
      <c r="H3212" s="276">
        <v>0</v>
      </c>
      <c r="I3212" s="276">
        <v>0</v>
      </c>
      <c r="J3212" s="276">
        <v>0</v>
      </c>
      <c r="K3212" s="276">
        <v>0</v>
      </c>
      <c r="L3212" s="276">
        <v>0</v>
      </c>
      <c r="M3212" s="276">
        <v>0</v>
      </c>
      <c r="N3212" s="276">
        <v>0</v>
      </c>
      <c r="O3212" s="276">
        <v>0</v>
      </c>
      <c r="P3212" s="276">
        <v>0</v>
      </c>
      <c r="Q3212" s="276">
        <v>0</v>
      </c>
      <c r="R3212" s="276">
        <v>0</v>
      </c>
      <c r="S3212" s="276">
        <v>0</v>
      </c>
      <c r="T3212" s="276">
        <v>0</v>
      </c>
      <c r="U3212" s="276">
        <v>0</v>
      </c>
      <c r="V3212" s="1044">
        <v>0</v>
      </c>
      <c r="W3212" s="276">
        <v>0</v>
      </c>
      <c r="X3212" s="276">
        <v>0</v>
      </c>
      <c r="Y3212" s="276">
        <v>0</v>
      </c>
      <c r="Z3212" s="276">
        <v>0</v>
      </c>
      <c r="AA3212" s="276">
        <v>0</v>
      </c>
      <c r="AB3212" s="276">
        <v>0</v>
      </c>
      <c r="AC3212" s="276">
        <v>0</v>
      </c>
      <c r="AD3212" s="448"/>
    </row>
    <row r="3213" spans="1:30" ht="20.399999999999999" customHeight="1">
      <c r="A3213" s="794"/>
      <c r="B3213" s="670" t="s">
        <v>1467</v>
      </c>
      <c r="C3213" s="276">
        <v>4</v>
      </c>
      <c r="D3213" s="276">
        <v>4</v>
      </c>
      <c r="E3213" s="276">
        <v>0</v>
      </c>
      <c r="F3213" s="276">
        <v>0</v>
      </c>
      <c r="G3213" s="1043">
        <v>100</v>
      </c>
      <c r="H3213" s="276">
        <v>2</v>
      </c>
      <c r="I3213" s="276">
        <v>1</v>
      </c>
      <c r="J3213" s="276">
        <v>1</v>
      </c>
      <c r="K3213" s="276">
        <v>0</v>
      </c>
      <c r="L3213" s="276">
        <v>0</v>
      </c>
      <c r="M3213" s="276">
        <v>0</v>
      </c>
      <c r="N3213" s="276">
        <v>0</v>
      </c>
      <c r="O3213" s="276">
        <v>0</v>
      </c>
      <c r="P3213" s="276">
        <v>0</v>
      </c>
      <c r="Q3213" s="276">
        <v>0</v>
      </c>
      <c r="R3213" s="276">
        <v>0</v>
      </c>
      <c r="S3213" s="276">
        <v>1</v>
      </c>
      <c r="T3213" s="276">
        <v>0</v>
      </c>
      <c r="U3213" s="276">
        <v>0</v>
      </c>
      <c r="V3213" s="1044">
        <v>0</v>
      </c>
      <c r="W3213" s="276">
        <v>0</v>
      </c>
      <c r="X3213" s="276">
        <v>0</v>
      </c>
      <c r="Y3213" s="276">
        <v>1</v>
      </c>
      <c r="Z3213" s="276">
        <v>0</v>
      </c>
      <c r="AA3213" s="276">
        <v>0</v>
      </c>
      <c r="AB3213" s="276">
        <v>0</v>
      </c>
      <c r="AC3213" s="276">
        <v>0</v>
      </c>
      <c r="AD3213" s="448"/>
    </row>
    <row r="3214" spans="1:30" ht="20.399999999999999" customHeight="1">
      <c r="A3214" s="794"/>
      <c r="B3214" s="670" t="s">
        <v>4104</v>
      </c>
      <c r="C3214" s="276">
        <v>0</v>
      </c>
      <c r="D3214" s="276">
        <v>0</v>
      </c>
      <c r="E3214" s="276">
        <v>0</v>
      </c>
      <c r="F3214" s="276">
        <v>0</v>
      </c>
      <c r="G3214" s="1043">
        <v>0</v>
      </c>
      <c r="H3214" s="276">
        <v>0</v>
      </c>
      <c r="I3214" s="276">
        <v>0</v>
      </c>
      <c r="J3214" s="276">
        <v>0</v>
      </c>
      <c r="K3214" s="276">
        <v>0</v>
      </c>
      <c r="L3214" s="276">
        <v>0</v>
      </c>
      <c r="M3214" s="276">
        <v>0</v>
      </c>
      <c r="N3214" s="276">
        <v>0</v>
      </c>
      <c r="O3214" s="276">
        <v>0</v>
      </c>
      <c r="P3214" s="276">
        <v>0</v>
      </c>
      <c r="Q3214" s="276">
        <v>0</v>
      </c>
      <c r="R3214" s="276">
        <v>0</v>
      </c>
      <c r="S3214" s="276">
        <v>0</v>
      </c>
      <c r="T3214" s="276">
        <v>0</v>
      </c>
      <c r="U3214" s="276">
        <v>0</v>
      </c>
      <c r="V3214" s="1044">
        <v>0</v>
      </c>
      <c r="W3214" s="276">
        <v>0</v>
      </c>
      <c r="X3214" s="276">
        <v>0</v>
      </c>
      <c r="Y3214" s="276">
        <v>0</v>
      </c>
      <c r="Z3214" s="276">
        <v>0</v>
      </c>
      <c r="AA3214" s="276">
        <v>0</v>
      </c>
      <c r="AB3214" s="276">
        <v>0</v>
      </c>
      <c r="AC3214" s="276">
        <v>0</v>
      </c>
      <c r="AD3214" s="448"/>
    </row>
    <row r="3215" spans="1:30" ht="20.399999999999999" customHeight="1">
      <c r="A3215" s="407"/>
      <c r="B3215" s="407"/>
      <c r="C3215" s="407"/>
      <c r="D3215" s="407"/>
      <c r="E3215" s="407"/>
      <c r="F3215" s="407"/>
      <c r="G3215" s="407"/>
      <c r="H3215" s="407"/>
      <c r="I3215" s="407"/>
      <c r="J3215" s="407"/>
      <c r="K3215" s="407"/>
      <c r="L3215" s="407"/>
      <c r="M3215" s="407"/>
      <c r="N3215" s="407"/>
      <c r="O3215" s="407"/>
      <c r="P3215" s="407"/>
      <c r="Q3215" s="407"/>
      <c r="R3215" s="407"/>
      <c r="S3215" s="407"/>
      <c r="T3215" s="407"/>
      <c r="U3215" s="407"/>
      <c r="V3215" s="407"/>
      <c r="W3215" s="407"/>
      <c r="X3215" s="407"/>
      <c r="Y3215" s="407"/>
      <c r="Z3215" s="407"/>
      <c r="AA3215" s="407"/>
      <c r="AB3215" s="407"/>
      <c r="AC3215" s="407"/>
      <c r="AD3215" s="448"/>
    </row>
    <row r="3216" spans="1:30" ht="20.399999999999999" customHeight="1">
      <c r="A3216" s="796" t="s">
        <v>2445</v>
      </c>
      <c r="B3216" s="669" t="s">
        <v>2444</v>
      </c>
      <c r="C3216" s="275">
        <v>36</v>
      </c>
      <c r="D3216" s="275">
        <v>36</v>
      </c>
      <c r="E3216" s="275">
        <v>0</v>
      </c>
      <c r="F3216" s="275">
        <v>0</v>
      </c>
      <c r="G3216" s="1041">
        <v>100</v>
      </c>
      <c r="H3216" s="275">
        <v>31</v>
      </c>
      <c r="I3216" s="275">
        <v>21</v>
      </c>
      <c r="J3216" s="275">
        <v>5</v>
      </c>
      <c r="K3216" s="275">
        <v>5</v>
      </c>
      <c r="L3216" s="275">
        <v>1</v>
      </c>
      <c r="M3216" s="275">
        <v>0</v>
      </c>
      <c r="N3216" s="275">
        <v>1</v>
      </c>
      <c r="O3216" s="275">
        <v>0</v>
      </c>
      <c r="P3216" s="275">
        <v>0</v>
      </c>
      <c r="Q3216" s="275">
        <v>0</v>
      </c>
      <c r="R3216" s="275">
        <v>0</v>
      </c>
      <c r="S3216" s="275">
        <v>0</v>
      </c>
      <c r="T3216" s="275">
        <v>2</v>
      </c>
      <c r="U3216" s="275">
        <v>1</v>
      </c>
      <c r="V3216" s="1042">
        <v>0</v>
      </c>
      <c r="W3216" s="275">
        <v>0</v>
      </c>
      <c r="X3216" s="275">
        <v>0</v>
      </c>
      <c r="Y3216" s="275">
        <v>0</v>
      </c>
      <c r="Z3216" s="275">
        <v>0</v>
      </c>
      <c r="AA3216" s="275">
        <v>0</v>
      </c>
      <c r="AB3216" s="275">
        <v>0</v>
      </c>
      <c r="AC3216" s="275">
        <v>0</v>
      </c>
      <c r="AD3216" s="448"/>
    </row>
    <row r="3217" spans="1:30" ht="20.399999999999999" customHeight="1">
      <c r="A3217" s="669"/>
      <c r="B3217" s="669" t="s">
        <v>2443</v>
      </c>
      <c r="C3217" s="797"/>
      <c r="D3217" s="797"/>
      <c r="E3217" s="797"/>
      <c r="F3217" s="797"/>
      <c r="G3217" s="797"/>
      <c r="H3217" s="797"/>
      <c r="I3217" s="797"/>
      <c r="J3217" s="797"/>
      <c r="K3217" s="797"/>
      <c r="L3217" s="797"/>
      <c r="M3217" s="797"/>
      <c r="N3217" s="797"/>
      <c r="O3217" s="797"/>
      <c r="P3217" s="797"/>
      <c r="Q3217" s="797"/>
      <c r="R3217" s="797"/>
      <c r="S3217" s="797"/>
      <c r="T3217" s="797"/>
      <c r="U3217" s="797"/>
      <c r="V3217" s="797"/>
      <c r="W3217" s="797"/>
      <c r="X3217" s="797"/>
      <c r="Y3217" s="797"/>
      <c r="Z3217" s="797"/>
      <c r="AA3217" s="797"/>
      <c r="AB3217" s="797"/>
      <c r="AC3217" s="797"/>
      <c r="AD3217" s="448"/>
    </row>
    <row r="3218" spans="1:30" ht="20.399999999999999" customHeight="1">
      <c r="A3218" s="794"/>
      <c r="B3218" s="670" t="s">
        <v>1468</v>
      </c>
      <c r="C3218" s="276">
        <v>13</v>
      </c>
      <c r="D3218" s="276">
        <v>13</v>
      </c>
      <c r="E3218" s="276">
        <v>0</v>
      </c>
      <c r="F3218" s="276">
        <v>0</v>
      </c>
      <c r="G3218" s="1043">
        <v>100</v>
      </c>
      <c r="H3218" s="276">
        <v>13</v>
      </c>
      <c r="I3218" s="276">
        <v>9</v>
      </c>
      <c r="J3218" s="276">
        <v>2</v>
      </c>
      <c r="K3218" s="276">
        <v>2</v>
      </c>
      <c r="L3218" s="276">
        <v>0</v>
      </c>
      <c r="M3218" s="276">
        <v>0</v>
      </c>
      <c r="N3218" s="276">
        <v>0</v>
      </c>
      <c r="O3218" s="276">
        <v>0</v>
      </c>
      <c r="P3218" s="276">
        <v>0</v>
      </c>
      <c r="Q3218" s="276">
        <v>0</v>
      </c>
      <c r="R3218" s="276">
        <v>0</v>
      </c>
      <c r="S3218" s="276">
        <v>0</v>
      </c>
      <c r="T3218" s="276">
        <v>0</v>
      </c>
      <c r="U3218" s="276">
        <v>0</v>
      </c>
      <c r="V3218" s="1044">
        <v>0</v>
      </c>
      <c r="W3218" s="276">
        <v>0</v>
      </c>
      <c r="X3218" s="276">
        <v>0</v>
      </c>
      <c r="Y3218" s="276">
        <v>0</v>
      </c>
      <c r="Z3218" s="276">
        <v>0</v>
      </c>
      <c r="AA3218" s="276">
        <v>0</v>
      </c>
      <c r="AB3218" s="276">
        <v>0</v>
      </c>
      <c r="AC3218" s="276">
        <v>0</v>
      </c>
      <c r="AD3218" s="448"/>
    </row>
    <row r="3219" spans="1:30" ht="20.399999999999999" customHeight="1">
      <c r="A3219" s="794"/>
      <c r="B3219" s="670" t="s">
        <v>1467</v>
      </c>
      <c r="C3219" s="276">
        <v>23</v>
      </c>
      <c r="D3219" s="276">
        <v>23</v>
      </c>
      <c r="E3219" s="276">
        <v>0</v>
      </c>
      <c r="F3219" s="276">
        <v>0</v>
      </c>
      <c r="G3219" s="1043">
        <v>100</v>
      </c>
      <c r="H3219" s="276">
        <v>18</v>
      </c>
      <c r="I3219" s="276">
        <v>12</v>
      </c>
      <c r="J3219" s="276">
        <v>3</v>
      </c>
      <c r="K3219" s="276">
        <v>3</v>
      </c>
      <c r="L3219" s="276">
        <v>1</v>
      </c>
      <c r="M3219" s="276">
        <v>0</v>
      </c>
      <c r="N3219" s="276">
        <v>1</v>
      </c>
      <c r="O3219" s="276">
        <v>0</v>
      </c>
      <c r="P3219" s="276">
        <v>0</v>
      </c>
      <c r="Q3219" s="276">
        <v>0</v>
      </c>
      <c r="R3219" s="276">
        <v>0</v>
      </c>
      <c r="S3219" s="276">
        <v>0</v>
      </c>
      <c r="T3219" s="276">
        <v>2</v>
      </c>
      <c r="U3219" s="276">
        <v>1</v>
      </c>
      <c r="V3219" s="1044">
        <v>0</v>
      </c>
      <c r="W3219" s="276">
        <v>0</v>
      </c>
      <c r="X3219" s="276">
        <v>0</v>
      </c>
      <c r="Y3219" s="276">
        <v>0</v>
      </c>
      <c r="Z3219" s="276">
        <v>0</v>
      </c>
      <c r="AA3219" s="276">
        <v>0</v>
      </c>
      <c r="AB3219" s="276">
        <v>0</v>
      </c>
      <c r="AC3219" s="276">
        <v>0</v>
      </c>
      <c r="AD3219" s="448"/>
    </row>
    <row r="3220" spans="1:30" ht="20.399999999999999" customHeight="1">
      <c r="A3220" s="794"/>
      <c r="B3220" s="670" t="s">
        <v>4104</v>
      </c>
      <c r="C3220" s="276">
        <v>0</v>
      </c>
      <c r="D3220" s="276">
        <v>0</v>
      </c>
      <c r="E3220" s="276">
        <v>0</v>
      </c>
      <c r="F3220" s="276">
        <v>0</v>
      </c>
      <c r="G3220" s="1043">
        <v>0</v>
      </c>
      <c r="H3220" s="276">
        <v>0</v>
      </c>
      <c r="I3220" s="276">
        <v>0</v>
      </c>
      <c r="J3220" s="276">
        <v>0</v>
      </c>
      <c r="K3220" s="276">
        <v>0</v>
      </c>
      <c r="L3220" s="276">
        <v>0</v>
      </c>
      <c r="M3220" s="276">
        <v>0</v>
      </c>
      <c r="N3220" s="276">
        <v>0</v>
      </c>
      <c r="O3220" s="276">
        <v>0</v>
      </c>
      <c r="P3220" s="276">
        <v>0</v>
      </c>
      <c r="Q3220" s="276">
        <v>0</v>
      </c>
      <c r="R3220" s="276">
        <v>0</v>
      </c>
      <c r="S3220" s="276">
        <v>0</v>
      </c>
      <c r="T3220" s="276">
        <v>0</v>
      </c>
      <c r="U3220" s="276">
        <v>0</v>
      </c>
      <c r="V3220" s="1044">
        <v>0</v>
      </c>
      <c r="W3220" s="276">
        <v>0</v>
      </c>
      <c r="X3220" s="276">
        <v>0</v>
      </c>
      <c r="Y3220" s="276">
        <v>0</v>
      </c>
      <c r="Z3220" s="276">
        <v>0</v>
      </c>
      <c r="AA3220" s="276">
        <v>0</v>
      </c>
      <c r="AB3220" s="276">
        <v>0</v>
      </c>
      <c r="AC3220" s="276">
        <v>0</v>
      </c>
      <c r="AD3220" s="448"/>
    </row>
    <row r="3221" spans="1:30" ht="20.399999999999999" customHeight="1">
      <c r="A3221" s="407"/>
      <c r="B3221" s="407"/>
      <c r="C3221" s="407"/>
      <c r="D3221" s="407"/>
      <c r="E3221" s="407"/>
      <c r="F3221" s="407"/>
      <c r="G3221" s="407"/>
      <c r="H3221" s="407"/>
      <c r="I3221" s="407"/>
      <c r="J3221" s="407"/>
      <c r="K3221" s="407"/>
      <c r="L3221" s="407"/>
      <c r="M3221" s="407"/>
      <c r="N3221" s="407"/>
      <c r="O3221" s="407"/>
      <c r="P3221" s="407"/>
      <c r="Q3221" s="407"/>
      <c r="R3221" s="407"/>
      <c r="S3221" s="407"/>
      <c r="T3221" s="407"/>
      <c r="U3221" s="407"/>
      <c r="V3221" s="407"/>
      <c r="W3221" s="407"/>
      <c r="X3221" s="407"/>
      <c r="Y3221" s="407"/>
      <c r="Z3221" s="407"/>
      <c r="AA3221" s="407"/>
      <c r="AB3221" s="407"/>
      <c r="AC3221" s="407"/>
      <c r="AD3221" s="448"/>
    </row>
    <row r="3222" spans="1:30" ht="20.399999999999999" customHeight="1">
      <c r="A3222" s="796" t="s">
        <v>4849</v>
      </c>
      <c r="B3222" s="669" t="s">
        <v>4850</v>
      </c>
      <c r="C3222" s="275">
        <v>1</v>
      </c>
      <c r="D3222" s="275">
        <v>1</v>
      </c>
      <c r="E3222" s="275">
        <v>0</v>
      </c>
      <c r="F3222" s="275">
        <v>0</v>
      </c>
      <c r="G3222" s="1041">
        <v>100</v>
      </c>
      <c r="H3222" s="275">
        <v>0</v>
      </c>
      <c r="I3222" s="275">
        <v>0</v>
      </c>
      <c r="J3222" s="275">
        <v>0</v>
      </c>
      <c r="K3222" s="275">
        <v>0</v>
      </c>
      <c r="L3222" s="275">
        <v>0</v>
      </c>
      <c r="M3222" s="275">
        <v>0</v>
      </c>
      <c r="N3222" s="275">
        <v>0</v>
      </c>
      <c r="O3222" s="275">
        <v>0</v>
      </c>
      <c r="P3222" s="275">
        <v>0</v>
      </c>
      <c r="Q3222" s="275">
        <v>0</v>
      </c>
      <c r="R3222" s="275">
        <v>0</v>
      </c>
      <c r="S3222" s="275">
        <v>0</v>
      </c>
      <c r="T3222" s="275">
        <v>0</v>
      </c>
      <c r="U3222" s="275">
        <v>0</v>
      </c>
      <c r="V3222" s="1042">
        <v>0</v>
      </c>
      <c r="W3222" s="275">
        <v>0</v>
      </c>
      <c r="X3222" s="275">
        <v>0</v>
      </c>
      <c r="Y3222" s="275">
        <v>0</v>
      </c>
      <c r="Z3222" s="275">
        <v>0</v>
      </c>
      <c r="AA3222" s="275">
        <v>0</v>
      </c>
      <c r="AB3222" s="275">
        <v>0</v>
      </c>
      <c r="AC3222" s="275">
        <v>1</v>
      </c>
      <c r="AD3222" s="448"/>
    </row>
    <row r="3223" spans="1:30" ht="20.399999999999999" customHeight="1">
      <c r="A3223" s="794"/>
      <c r="B3223" s="670" t="s">
        <v>1468</v>
      </c>
      <c r="C3223" s="276">
        <v>1</v>
      </c>
      <c r="D3223" s="276">
        <v>1</v>
      </c>
      <c r="E3223" s="276">
        <v>0</v>
      </c>
      <c r="F3223" s="276">
        <v>0</v>
      </c>
      <c r="G3223" s="1043">
        <v>100</v>
      </c>
      <c r="H3223" s="276">
        <v>0</v>
      </c>
      <c r="I3223" s="276">
        <v>0</v>
      </c>
      <c r="J3223" s="276">
        <v>0</v>
      </c>
      <c r="K3223" s="276">
        <v>0</v>
      </c>
      <c r="L3223" s="276">
        <v>0</v>
      </c>
      <c r="M3223" s="276">
        <v>0</v>
      </c>
      <c r="N3223" s="276">
        <v>0</v>
      </c>
      <c r="O3223" s="276">
        <v>0</v>
      </c>
      <c r="P3223" s="276">
        <v>0</v>
      </c>
      <c r="Q3223" s="276">
        <v>0</v>
      </c>
      <c r="R3223" s="276">
        <v>0</v>
      </c>
      <c r="S3223" s="276">
        <v>0</v>
      </c>
      <c r="T3223" s="276">
        <v>0</v>
      </c>
      <c r="U3223" s="276">
        <v>0</v>
      </c>
      <c r="V3223" s="1044">
        <v>0</v>
      </c>
      <c r="W3223" s="276">
        <v>0</v>
      </c>
      <c r="X3223" s="276">
        <v>0</v>
      </c>
      <c r="Y3223" s="276">
        <v>0</v>
      </c>
      <c r="Z3223" s="276">
        <v>0</v>
      </c>
      <c r="AA3223" s="276">
        <v>0</v>
      </c>
      <c r="AB3223" s="276">
        <v>0</v>
      </c>
      <c r="AC3223" s="276">
        <v>1</v>
      </c>
      <c r="AD3223" s="448"/>
    </row>
    <row r="3224" spans="1:30" ht="20.399999999999999" customHeight="1">
      <c r="A3224" s="794"/>
      <c r="B3224" s="670" t="s">
        <v>1467</v>
      </c>
      <c r="C3224" s="276">
        <v>0</v>
      </c>
      <c r="D3224" s="276">
        <v>0</v>
      </c>
      <c r="E3224" s="276">
        <v>0</v>
      </c>
      <c r="F3224" s="276">
        <v>0</v>
      </c>
      <c r="G3224" s="1043">
        <v>0</v>
      </c>
      <c r="H3224" s="276">
        <v>0</v>
      </c>
      <c r="I3224" s="276">
        <v>0</v>
      </c>
      <c r="J3224" s="276">
        <v>0</v>
      </c>
      <c r="K3224" s="276">
        <v>0</v>
      </c>
      <c r="L3224" s="276">
        <v>0</v>
      </c>
      <c r="M3224" s="276">
        <v>0</v>
      </c>
      <c r="N3224" s="276">
        <v>0</v>
      </c>
      <c r="O3224" s="276">
        <v>0</v>
      </c>
      <c r="P3224" s="276">
        <v>0</v>
      </c>
      <c r="Q3224" s="276">
        <v>0</v>
      </c>
      <c r="R3224" s="276">
        <v>0</v>
      </c>
      <c r="S3224" s="276">
        <v>0</v>
      </c>
      <c r="T3224" s="276">
        <v>0</v>
      </c>
      <c r="U3224" s="276">
        <v>0</v>
      </c>
      <c r="V3224" s="1044">
        <v>0</v>
      </c>
      <c r="W3224" s="276">
        <v>0</v>
      </c>
      <c r="X3224" s="276">
        <v>0</v>
      </c>
      <c r="Y3224" s="276">
        <v>0</v>
      </c>
      <c r="Z3224" s="276">
        <v>0</v>
      </c>
      <c r="AA3224" s="276">
        <v>0</v>
      </c>
      <c r="AB3224" s="276">
        <v>0</v>
      </c>
      <c r="AC3224" s="276">
        <v>0</v>
      </c>
      <c r="AD3224" s="448"/>
    </row>
    <row r="3225" spans="1:30" ht="20.399999999999999" customHeight="1">
      <c r="A3225" s="794"/>
      <c r="B3225" s="670" t="s">
        <v>4104</v>
      </c>
      <c r="C3225" s="276">
        <v>0</v>
      </c>
      <c r="D3225" s="276">
        <v>0</v>
      </c>
      <c r="E3225" s="276">
        <v>0</v>
      </c>
      <c r="F3225" s="276">
        <v>0</v>
      </c>
      <c r="G3225" s="1043">
        <v>0</v>
      </c>
      <c r="H3225" s="276">
        <v>0</v>
      </c>
      <c r="I3225" s="276">
        <v>0</v>
      </c>
      <c r="J3225" s="276">
        <v>0</v>
      </c>
      <c r="K3225" s="276">
        <v>0</v>
      </c>
      <c r="L3225" s="276">
        <v>0</v>
      </c>
      <c r="M3225" s="276">
        <v>0</v>
      </c>
      <c r="N3225" s="276">
        <v>0</v>
      </c>
      <c r="O3225" s="276">
        <v>0</v>
      </c>
      <c r="P3225" s="276">
        <v>0</v>
      </c>
      <c r="Q3225" s="276">
        <v>0</v>
      </c>
      <c r="R3225" s="276">
        <v>0</v>
      </c>
      <c r="S3225" s="276">
        <v>0</v>
      </c>
      <c r="T3225" s="276">
        <v>0</v>
      </c>
      <c r="U3225" s="276">
        <v>0</v>
      </c>
      <c r="V3225" s="1044">
        <v>0</v>
      </c>
      <c r="W3225" s="276">
        <v>0</v>
      </c>
      <c r="X3225" s="276">
        <v>0</v>
      </c>
      <c r="Y3225" s="276">
        <v>0</v>
      </c>
      <c r="Z3225" s="276">
        <v>0</v>
      </c>
      <c r="AA3225" s="276">
        <v>0</v>
      </c>
      <c r="AB3225" s="276">
        <v>0</v>
      </c>
      <c r="AC3225" s="276">
        <v>0</v>
      </c>
      <c r="AD3225" s="448"/>
    </row>
    <row r="3226" spans="1:30" ht="20.399999999999999" customHeight="1">
      <c r="A3226" s="407"/>
      <c r="B3226" s="407"/>
      <c r="C3226" s="407"/>
      <c r="D3226" s="407"/>
      <c r="E3226" s="407"/>
      <c r="F3226" s="407"/>
      <c r="G3226" s="407"/>
      <c r="H3226" s="407"/>
      <c r="I3226" s="407"/>
      <c r="J3226" s="407"/>
      <c r="K3226" s="407"/>
      <c r="L3226" s="407"/>
      <c r="M3226" s="407"/>
      <c r="N3226" s="407"/>
      <c r="O3226" s="407"/>
      <c r="P3226" s="407"/>
      <c r="Q3226" s="407"/>
      <c r="R3226" s="407"/>
      <c r="S3226" s="407"/>
      <c r="T3226" s="407"/>
      <c r="U3226" s="407"/>
      <c r="V3226" s="407"/>
      <c r="W3226" s="407"/>
      <c r="X3226" s="407"/>
      <c r="Y3226" s="407"/>
      <c r="Z3226" s="407"/>
      <c r="AA3226" s="407"/>
      <c r="AB3226" s="407"/>
      <c r="AC3226" s="407"/>
      <c r="AD3226" s="448"/>
    </row>
    <row r="3227" spans="1:30" ht="20.399999999999999" customHeight="1">
      <c r="A3227" s="796" t="s">
        <v>4851</v>
      </c>
      <c r="B3227" s="669" t="s">
        <v>4852</v>
      </c>
      <c r="C3227" s="275">
        <v>1</v>
      </c>
      <c r="D3227" s="275">
        <v>1</v>
      </c>
      <c r="E3227" s="275">
        <v>0</v>
      </c>
      <c r="F3227" s="275">
        <v>0</v>
      </c>
      <c r="G3227" s="1041">
        <v>100</v>
      </c>
      <c r="H3227" s="275">
        <v>0</v>
      </c>
      <c r="I3227" s="275">
        <v>0</v>
      </c>
      <c r="J3227" s="275">
        <v>0</v>
      </c>
      <c r="K3227" s="275">
        <v>0</v>
      </c>
      <c r="L3227" s="275">
        <v>0</v>
      </c>
      <c r="M3227" s="275">
        <v>0</v>
      </c>
      <c r="N3227" s="275">
        <v>0</v>
      </c>
      <c r="O3227" s="275">
        <v>0</v>
      </c>
      <c r="P3227" s="275">
        <v>0</v>
      </c>
      <c r="Q3227" s="275">
        <v>0</v>
      </c>
      <c r="R3227" s="275">
        <v>0</v>
      </c>
      <c r="S3227" s="275">
        <v>0</v>
      </c>
      <c r="T3227" s="275">
        <v>0</v>
      </c>
      <c r="U3227" s="275">
        <v>0</v>
      </c>
      <c r="V3227" s="1042">
        <v>0</v>
      </c>
      <c r="W3227" s="275">
        <v>0</v>
      </c>
      <c r="X3227" s="275">
        <v>0</v>
      </c>
      <c r="Y3227" s="275">
        <v>0</v>
      </c>
      <c r="Z3227" s="275">
        <v>0</v>
      </c>
      <c r="AA3227" s="275">
        <v>0</v>
      </c>
      <c r="AB3227" s="275">
        <v>1</v>
      </c>
      <c r="AC3227" s="275">
        <v>0</v>
      </c>
      <c r="AD3227" s="448"/>
    </row>
    <row r="3228" spans="1:30" ht="20.399999999999999" customHeight="1">
      <c r="A3228" s="794"/>
      <c r="B3228" s="670" t="s">
        <v>1468</v>
      </c>
      <c r="C3228" s="276">
        <v>1</v>
      </c>
      <c r="D3228" s="276">
        <v>1</v>
      </c>
      <c r="E3228" s="276">
        <v>0</v>
      </c>
      <c r="F3228" s="276">
        <v>0</v>
      </c>
      <c r="G3228" s="1043">
        <v>100</v>
      </c>
      <c r="H3228" s="276">
        <v>0</v>
      </c>
      <c r="I3228" s="276">
        <v>0</v>
      </c>
      <c r="J3228" s="276">
        <v>0</v>
      </c>
      <c r="K3228" s="276">
        <v>0</v>
      </c>
      <c r="L3228" s="276">
        <v>0</v>
      </c>
      <c r="M3228" s="276">
        <v>0</v>
      </c>
      <c r="N3228" s="276">
        <v>0</v>
      </c>
      <c r="O3228" s="276">
        <v>0</v>
      </c>
      <c r="P3228" s="276">
        <v>0</v>
      </c>
      <c r="Q3228" s="276">
        <v>0</v>
      </c>
      <c r="R3228" s="276">
        <v>0</v>
      </c>
      <c r="S3228" s="276">
        <v>0</v>
      </c>
      <c r="T3228" s="276">
        <v>0</v>
      </c>
      <c r="U3228" s="276">
        <v>0</v>
      </c>
      <c r="V3228" s="1044">
        <v>0</v>
      </c>
      <c r="W3228" s="276">
        <v>0</v>
      </c>
      <c r="X3228" s="276">
        <v>0</v>
      </c>
      <c r="Y3228" s="276">
        <v>0</v>
      </c>
      <c r="Z3228" s="276">
        <v>0</v>
      </c>
      <c r="AA3228" s="276">
        <v>0</v>
      </c>
      <c r="AB3228" s="276">
        <v>1</v>
      </c>
      <c r="AC3228" s="276">
        <v>0</v>
      </c>
      <c r="AD3228" s="448"/>
    </row>
    <row r="3229" spans="1:30" ht="20.399999999999999" customHeight="1">
      <c r="A3229" s="794"/>
      <c r="B3229" s="670" t="s">
        <v>1467</v>
      </c>
      <c r="C3229" s="276">
        <v>0</v>
      </c>
      <c r="D3229" s="276">
        <v>0</v>
      </c>
      <c r="E3229" s="276">
        <v>0</v>
      </c>
      <c r="F3229" s="276">
        <v>0</v>
      </c>
      <c r="G3229" s="1043">
        <v>0</v>
      </c>
      <c r="H3229" s="276">
        <v>0</v>
      </c>
      <c r="I3229" s="276">
        <v>0</v>
      </c>
      <c r="J3229" s="276">
        <v>0</v>
      </c>
      <c r="K3229" s="276">
        <v>0</v>
      </c>
      <c r="L3229" s="276">
        <v>0</v>
      </c>
      <c r="M3229" s="276">
        <v>0</v>
      </c>
      <c r="N3229" s="276">
        <v>0</v>
      </c>
      <c r="O3229" s="276">
        <v>0</v>
      </c>
      <c r="P3229" s="276">
        <v>0</v>
      </c>
      <c r="Q3229" s="276">
        <v>0</v>
      </c>
      <c r="R3229" s="276">
        <v>0</v>
      </c>
      <c r="S3229" s="276">
        <v>0</v>
      </c>
      <c r="T3229" s="276">
        <v>0</v>
      </c>
      <c r="U3229" s="276">
        <v>0</v>
      </c>
      <c r="V3229" s="1044">
        <v>0</v>
      </c>
      <c r="W3229" s="276">
        <v>0</v>
      </c>
      <c r="X3229" s="276">
        <v>0</v>
      </c>
      <c r="Y3229" s="276">
        <v>0</v>
      </c>
      <c r="Z3229" s="276">
        <v>0</v>
      </c>
      <c r="AA3229" s="276">
        <v>0</v>
      </c>
      <c r="AB3229" s="276">
        <v>0</v>
      </c>
      <c r="AC3229" s="276">
        <v>0</v>
      </c>
      <c r="AD3229" s="448"/>
    </row>
    <row r="3230" spans="1:30" ht="20.399999999999999" customHeight="1">
      <c r="A3230" s="794"/>
      <c r="B3230" s="670" t="s">
        <v>4104</v>
      </c>
      <c r="C3230" s="276">
        <v>0</v>
      </c>
      <c r="D3230" s="276">
        <v>0</v>
      </c>
      <c r="E3230" s="276">
        <v>0</v>
      </c>
      <c r="F3230" s="276">
        <v>0</v>
      </c>
      <c r="G3230" s="1043">
        <v>0</v>
      </c>
      <c r="H3230" s="276">
        <v>0</v>
      </c>
      <c r="I3230" s="276">
        <v>0</v>
      </c>
      <c r="J3230" s="276">
        <v>0</v>
      </c>
      <c r="K3230" s="276">
        <v>0</v>
      </c>
      <c r="L3230" s="276">
        <v>0</v>
      </c>
      <c r="M3230" s="276">
        <v>0</v>
      </c>
      <c r="N3230" s="276">
        <v>0</v>
      </c>
      <c r="O3230" s="276">
        <v>0</v>
      </c>
      <c r="P3230" s="276">
        <v>0</v>
      </c>
      <c r="Q3230" s="276">
        <v>0</v>
      </c>
      <c r="R3230" s="276">
        <v>0</v>
      </c>
      <c r="S3230" s="276">
        <v>0</v>
      </c>
      <c r="T3230" s="276">
        <v>0</v>
      </c>
      <c r="U3230" s="276">
        <v>0</v>
      </c>
      <c r="V3230" s="1044">
        <v>0</v>
      </c>
      <c r="W3230" s="276">
        <v>0</v>
      </c>
      <c r="X3230" s="276">
        <v>0</v>
      </c>
      <c r="Y3230" s="276">
        <v>0</v>
      </c>
      <c r="Z3230" s="276">
        <v>0</v>
      </c>
      <c r="AA3230" s="276">
        <v>0</v>
      </c>
      <c r="AB3230" s="276">
        <v>0</v>
      </c>
      <c r="AC3230" s="276">
        <v>0</v>
      </c>
      <c r="AD3230" s="448"/>
    </row>
    <row r="3231" spans="1:30" ht="20.399999999999999" customHeight="1">
      <c r="A3231" s="407"/>
      <c r="B3231" s="407"/>
      <c r="C3231" s="407"/>
      <c r="D3231" s="407"/>
      <c r="E3231" s="407"/>
      <c r="F3231" s="407"/>
      <c r="G3231" s="407"/>
      <c r="H3231" s="407"/>
      <c r="I3231" s="407"/>
      <c r="J3231" s="407"/>
      <c r="K3231" s="407"/>
      <c r="L3231" s="407"/>
      <c r="M3231" s="407"/>
      <c r="N3231" s="407"/>
      <c r="O3231" s="407"/>
      <c r="P3231" s="407"/>
      <c r="Q3231" s="407"/>
      <c r="R3231" s="407"/>
      <c r="S3231" s="407"/>
      <c r="T3231" s="407"/>
      <c r="U3231" s="407"/>
      <c r="V3231" s="407"/>
      <c r="W3231" s="407"/>
      <c r="X3231" s="407"/>
      <c r="Y3231" s="407"/>
      <c r="Z3231" s="407"/>
      <c r="AA3231" s="407"/>
      <c r="AB3231" s="407"/>
      <c r="AC3231" s="407"/>
      <c r="AD3231" s="448"/>
    </row>
    <row r="3232" spans="1:30" ht="20.399999999999999" customHeight="1">
      <c r="A3232" s="796" t="s">
        <v>2442</v>
      </c>
      <c r="B3232" s="669" t="s">
        <v>2441</v>
      </c>
      <c r="C3232" s="275">
        <v>1</v>
      </c>
      <c r="D3232" s="275">
        <v>1</v>
      </c>
      <c r="E3232" s="275">
        <v>0</v>
      </c>
      <c r="F3232" s="275">
        <v>0</v>
      </c>
      <c r="G3232" s="1041">
        <v>100</v>
      </c>
      <c r="H3232" s="275">
        <v>0</v>
      </c>
      <c r="I3232" s="275">
        <v>0</v>
      </c>
      <c r="J3232" s="275">
        <v>0</v>
      </c>
      <c r="K3232" s="275">
        <v>0</v>
      </c>
      <c r="L3232" s="275">
        <v>0</v>
      </c>
      <c r="M3232" s="275">
        <v>0</v>
      </c>
      <c r="N3232" s="275">
        <v>0</v>
      </c>
      <c r="O3232" s="275">
        <v>0</v>
      </c>
      <c r="P3232" s="275">
        <v>0</v>
      </c>
      <c r="Q3232" s="275">
        <v>0</v>
      </c>
      <c r="R3232" s="275">
        <v>0</v>
      </c>
      <c r="S3232" s="275">
        <v>0</v>
      </c>
      <c r="T3232" s="275">
        <v>0</v>
      </c>
      <c r="U3232" s="275">
        <v>0</v>
      </c>
      <c r="V3232" s="1042">
        <v>0</v>
      </c>
      <c r="W3232" s="275">
        <v>0</v>
      </c>
      <c r="X3232" s="275">
        <v>0</v>
      </c>
      <c r="Y3232" s="275">
        <v>0</v>
      </c>
      <c r="Z3232" s="275">
        <v>0</v>
      </c>
      <c r="AA3232" s="275">
        <v>1</v>
      </c>
      <c r="AB3232" s="275">
        <v>0</v>
      </c>
      <c r="AC3232" s="275">
        <v>0</v>
      </c>
      <c r="AD3232" s="448"/>
    </row>
    <row r="3233" spans="1:30" ht="20.399999999999999" customHeight="1">
      <c r="A3233" s="794"/>
      <c r="B3233" s="670" t="s">
        <v>1468</v>
      </c>
      <c r="C3233" s="276">
        <v>1</v>
      </c>
      <c r="D3233" s="276">
        <v>1</v>
      </c>
      <c r="E3233" s="276">
        <v>0</v>
      </c>
      <c r="F3233" s="276">
        <v>0</v>
      </c>
      <c r="G3233" s="1043">
        <v>100</v>
      </c>
      <c r="H3233" s="276">
        <v>0</v>
      </c>
      <c r="I3233" s="276">
        <v>0</v>
      </c>
      <c r="J3233" s="276">
        <v>0</v>
      </c>
      <c r="K3233" s="276">
        <v>0</v>
      </c>
      <c r="L3233" s="276">
        <v>0</v>
      </c>
      <c r="M3233" s="276">
        <v>0</v>
      </c>
      <c r="N3233" s="276">
        <v>0</v>
      </c>
      <c r="O3233" s="276">
        <v>0</v>
      </c>
      <c r="P3233" s="276">
        <v>0</v>
      </c>
      <c r="Q3233" s="276">
        <v>0</v>
      </c>
      <c r="R3233" s="276">
        <v>0</v>
      </c>
      <c r="S3233" s="276">
        <v>0</v>
      </c>
      <c r="T3233" s="276">
        <v>0</v>
      </c>
      <c r="U3233" s="276">
        <v>0</v>
      </c>
      <c r="V3233" s="1044">
        <v>0</v>
      </c>
      <c r="W3233" s="276">
        <v>0</v>
      </c>
      <c r="X3233" s="276">
        <v>0</v>
      </c>
      <c r="Y3233" s="276">
        <v>0</v>
      </c>
      <c r="Z3233" s="276">
        <v>0</v>
      </c>
      <c r="AA3233" s="276">
        <v>1</v>
      </c>
      <c r="AB3233" s="276">
        <v>0</v>
      </c>
      <c r="AC3233" s="276">
        <v>0</v>
      </c>
      <c r="AD3233" s="448"/>
    </row>
    <row r="3234" spans="1:30" ht="20.399999999999999" customHeight="1">
      <c r="A3234" s="794"/>
      <c r="B3234" s="670" t="s">
        <v>1467</v>
      </c>
      <c r="C3234" s="276">
        <v>0</v>
      </c>
      <c r="D3234" s="276">
        <v>0</v>
      </c>
      <c r="E3234" s="276">
        <v>0</v>
      </c>
      <c r="F3234" s="276">
        <v>0</v>
      </c>
      <c r="G3234" s="1043">
        <v>0</v>
      </c>
      <c r="H3234" s="276">
        <v>0</v>
      </c>
      <c r="I3234" s="276">
        <v>0</v>
      </c>
      <c r="J3234" s="276">
        <v>0</v>
      </c>
      <c r="K3234" s="276">
        <v>0</v>
      </c>
      <c r="L3234" s="276">
        <v>0</v>
      </c>
      <c r="M3234" s="276">
        <v>0</v>
      </c>
      <c r="N3234" s="276">
        <v>0</v>
      </c>
      <c r="O3234" s="276">
        <v>0</v>
      </c>
      <c r="P3234" s="276">
        <v>0</v>
      </c>
      <c r="Q3234" s="276">
        <v>0</v>
      </c>
      <c r="R3234" s="276">
        <v>0</v>
      </c>
      <c r="S3234" s="276">
        <v>0</v>
      </c>
      <c r="T3234" s="276">
        <v>0</v>
      </c>
      <c r="U3234" s="276">
        <v>0</v>
      </c>
      <c r="V3234" s="1044">
        <v>0</v>
      </c>
      <c r="W3234" s="276">
        <v>0</v>
      </c>
      <c r="X3234" s="276">
        <v>0</v>
      </c>
      <c r="Y3234" s="276">
        <v>0</v>
      </c>
      <c r="Z3234" s="276">
        <v>0</v>
      </c>
      <c r="AA3234" s="276">
        <v>0</v>
      </c>
      <c r="AB3234" s="276">
        <v>0</v>
      </c>
      <c r="AC3234" s="276">
        <v>0</v>
      </c>
      <c r="AD3234" s="448"/>
    </row>
    <row r="3235" spans="1:30" ht="20.399999999999999" customHeight="1">
      <c r="A3235" s="794"/>
      <c r="B3235" s="670" t="s">
        <v>4104</v>
      </c>
      <c r="C3235" s="276">
        <v>0</v>
      </c>
      <c r="D3235" s="276">
        <v>0</v>
      </c>
      <c r="E3235" s="276">
        <v>0</v>
      </c>
      <c r="F3235" s="276">
        <v>0</v>
      </c>
      <c r="G3235" s="1043">
        <v>0</v>
      </c>
      <c r="H3235" s="276">
        <v>0</v>
      </c>
      <c r="I3235" s="276">
        <v>0</v>
      </c>
      <c r="J3235" s="276">
        <v>0</v>
      </c>
      <c r="K3235" s="276">
        <v>0</v>
      </c>
      <c r="L3235" s="276">
        <v>0</v>
      </c>
      <c r="M3235" s="276">
        <v>0</v>
      </c>
      <c r="N3235" s="276">
        <v>0</v>
      </c>
      <c r="O3235" s="276">
        <v>0</v>
      </c>
      <c r="P3235" s="276">
        <v>0</v>
      </c>
      <c r="Q3235" s="276">
        <v>0</v>
      </c>
      <c r="R3235" s="276">
        <v>0</v>
      </c>
      <c r="S3235" s="276">
        <v>0</v>
      </c>
      <c r="T3235" s="276">
        <v>0</v>
      </c>
      <c r="U3235" s="276">
        <v>0</v>
      </c>
      <c r="V3235" s="1044">
        <v>0</v>
      </c>
      <c r="W3235" s="276">
        <v>0</v>
      </c>
      <c r="X3235" s="276">
        <v>0</v>
      </c>
      <c r="Y3235" s="276">
        <v>0</v>
      </c>
      <c r="Z3235" s="276">
        <v>0</v>
      </c>
      <c r="AA3235" s="276">
        <v>0</v>
      </c>
      <c r="AB3235" s="276">
        <v>0</v>
      </c>
      <c r="AC3235" s="276">
        <v>0</v>
      </c>
      <c r="AD3235" s="448"/>
    </row>
    <row r="3236" spans="1:30" ht="20.399999999999999" customHeight="1">
      <c r="A3236" s="407"/>
      <c r="B3236" s="407"/>
      <c r="C3236" s="407"/>
      <c r="D3236" s="407"/>
      <c r="E3236" s="407"/>
      <c r="F3236" s="407"/>
      <c r="G3236" s="407"/>
      <c r="H3236" s="407"/>
      <c r="I3236" s="407"/>
      <c r="J3236" s="407"/>
      <c r="K3236" s="407"/>
      <c r="L3236" s="407"/>
      <c r="M3236" s="407"/>
      <c r="N3236" s="407"/>
      <c r="O3236" s="407"/>
      <c r="P3236" s="407"/>
      <c r="Q3236" s="407"/>
      <c r="R3236" s="407"/>
      <c r="S3236" s="407"/>
      <c r="T3236" s="407"/>
      <c r="U3236" s="407"/>
      <c r="V3236" s="407"/>
      <c r="W3236" s="407"/>
      <c r="X3236" s="407"/>
      <c r="Y3236" s="407"/>
      <c r="Z3236" s="407"/>
      <c r="AA3236" s="407"/>
      <c r="AB3236" s="407"/>
      <c r="AC3236" s="407"/>
      <c r="AD3236" s="448"/>
    </row>
    <row r="3237" spans="1:30" ht="20.399999999999999" customHeight="1">
      <c r="A3237" s="796" t="s">
        <v>2440</v>
      </c>
      <c r="B3237" s="669" t="s">
        <v>2439</v>
      </c>
      <c r="C3237" s="275">
        <v>56</v>
      </c>
      <c r="D3237" s="275">
        <v>56</v>
      </c>
      <c r="E3237" s="275">
        <v>0</v>
      </c>
      <c r="F3237" s="275">
        <v>0</v>
      </c>
      <c r="G3237" s="1041">
        <v>100</v>
      </c>
      <c r="H3237" s="275">
        <v>7</v>
      </c>
      <c r="I3237" s="275">
        <v>0</v>
      </c>
      <c r="J3237" s="275">
        <v>1</v>
      </c>
      <c r="K3237" s="275">
        <v>6</v>
      </c>
      <c r="L3237" s="275">
        <v>1</v>
      </c>
      <c r="M3237" s="275">
        <v>0</v>
      </c>
      <c r="N3237" s="275">
        <v>1</v>
      </c>
      <c r="O3237" s="275">
        <v>1</v>
      </c>
      <c r="P3237" s="275">
        <v>1</v>
      </c>
      <c r="Q3237" s="275">
        <v>1</v>
      </c>
      <c r="R3237" s="275">
        <v>1</v>
      </c>
      <c r="S3237" s="275">
        <v>2</v>
      </c>
      <c r="T3237" s="275">
        <v>7</v>
      </c>
      <c r="U3237" s="275">
        <v>4</v>
      </c>
      <c r="V3237" s="1042">
        <v>4</v>
      </c>
      <c r="W3237" s="275">
        <v>8</v>
      </c>
      <c r="X3237" s="275">
        <v>5</v>
      </c>
      <c r="Y3237" s="275">
        <v>5</v>
      </c>
      <c r="Z3237" s="275">
        <v>1</v>
      </c>
      <c r="AA3237" s="275">
        <v>1</v>
      </c>
      <c r="AB3237" s="275">
        <v>2</v>
      </c>
      <c r="AC3237" s="275">
        <v>4</v>
      </c>
      <c r="AD3237" s="448"/>
    </row>
    <row r="3238" spans="1:30" ht="20.399999999999999" customHeight="1">
      <c r="A3238" s="669"/>
      <c r="B3238" s="669" t="s">
        <v>2438</v>
      </c>
      <c r="C3238" s="797"/>
      <c r="D3238" s="797"/>
      <c r="E3238" s="797"/>
      <c r="F3238" s="797"/>
      <c r="G3238" s="797"/>
      <c r="H3238" s="797"/>
      <c r="I3238" s="797"/>
      <c r="J3238" s="797"/>
      <c r="K3238" s="797"/>
      <c r="L3238" s="797"/>
      <c r="M3238" s="797"/>
      <c r="N3238" s="797"/>
      <c r="O3238" s="797"/>
      <c r="P3238" s="797"/>
      <c r="Q3238" s="797"/>
      <c r="R3238" s="797"/>
      <c r="S3238" s="797"/>
      <c r="T3238" s="797"/>
      <c r="U3238" s="797"/>
      <c r="V3238" s="797"/>
      <c r="W3238" s="797"/>
      <c r="X3238" s="797"/>
      <c r="Y3238" s="797"/>
      <c r="Z3238" s="797"/>
      <c r="AA3238" s="797"/>
      <c r="AB3238" s="797"/>
      <c r="AC3238" s="797"/>
      <c r="AD3238" s="448"/>
    </row>
    <row r="3239" spans="1:30" ht="20.399999999999999" customHeight="1">
      <c r="A3239" s="794"/>
      <c r="B3239" s="670" t="s">
        <v>1468</v>
      </c>
      <c r="C3239" s="276">
        <v>45</v>
      </c>
      <c r="D3239" s="276">
        <v>45</v>
      </c>
      <c r="E3239" s="276">
        <v>0</v>
      </c>
      <c r="F3239" s="276">
        <v>0</v>
      </c>
      <c r="G3239" s="1043">
        <v>100</v>
      </c>
      <c r="H3239" s="276">
        <v>5</v>
      </c>
      <c r="I3239" s="276">
        <v>0</v>
      </c>
      <c r="J3239" s="276">
        <v>1</v>
      </c>
      <c r="K3239" s="276">
        <v>4</v>
      </c>
      <c r="L3239" s="276">
        <v>1</v>
      </c>
      <c r="M3239" s="276">
        <v>0</v>
      </c>
      <c r="N3239" s="276">
        <v>1</v>
      </c>
      <c r="O3239" s="276">
        <v>1</v>
      </c>
      <c r="P3239" s="276">
        <v>1</v>
      </c>
      <c r="Q3239" s="276">
        <v>1</v>
      </c>
      <c r="R3239" s="276">
        <v>1</v>
      </c>
      <c r="S3239" s="276">
        <v>2</v>
      </c>
      <c r="T3239" s="276">
        <v>5</v>
      </c>
      <c r="U3239" s="276">
        <v>4</v>
      </c>
      <c r="V3239" s="1044">
        <v>1</v>
      </c>
      <c r="W3239" s="276">
        <v>7</v>
      </c>
      <c r="X3239" s="276">
        <v>4</v>
      </c>
      <c r="Y3239" s="276">
        <v>5</v>
      </c>
      <c r="Z3239" s="276">
        <v>1</v>
      </c>
      <c r="AA3239" s="276">
        <v>1</v>
      </c>
      <c r="AB3239" s="276">
        <v>1</v>
      </c>
      <c r="AC3239" s="276">
        <v>3</v>
      </c>
      <c r="AD3239" s="448"/>
    </row>
    <row r="3240" spans="1:30" ht="20.399999999999999" customHeight="1">
      <c r="A3240" s="794"/>
      <c r="B3240" s="670" t="s">
        <v>1467</v>
      </c>
      <c r="C3240" s="276">
        <v>11</v>
      </c>
      <c r="D3240" s="276">
        <v>11</v>
      </c>
      <c r="E3240" s="276">
        <v>0</v>
      </c>
      <c r="F3240" s="276">
        <v>0</v>
      </c>
      <c r="G3240" s="1043">
        <v>100</v>
      </c>
      <c r="H3240" s="276">
        <v>2</v>
      </c>
      <c r="I3240" s="276">
        <v>0</v>
      </c>
      <c r="J3240" s="276">
        <v>0</v>
      </c>
      <c r="K3240" s="276">
        <v>2</v>
      </c>
      <c r="L3240" s="276">
        <v>0</v>
      </c>
      <c r="M3240" s="276">
        <v>0</v>
      </c>
      <c r="N3240" s="276">
        <v>0</v>
      </c>
      <c r="O3240" s="276">
        <v>0</v>
      </c>
      <c r="P3240" s="276">
        <v>0</v>
      </c>
      <c r="Q3240" s="276">
        <v>0</v>
      </c>
      <c r="R3240" s="276">
        <v>0</v>
      </c>
      <c r="S3240" s="276">
        <v>0</v>
      </c>
      <c r="T3240" s="276">
        <v>2</v>
      </c>
      <c r="U3240" s="276">
        <v>0</v>
      </c>
      <c r="V3240" s="1044">
        <v>3</v>
      </c>
      <c r="W3240" s="276">
        <v>1</v>
      </c>
      <c r="X3240" s="276">
        <v>1</v>
      </c>
      <c r="Y3240" s="276">
        <v>0</v>
      </c>
      <c r="Z3240" s="276">
        <v>0</v>
      </c>
      <c r="AA3240" s="276">
        <v>0</v>
      </c>
      <c r="AB3240" s="276">
        <v>1</v>
      </c>
      <c r="AC3240" s="276">
        <v>1</v>
      </c>
      <c r="AD3240" s="448"/>
    </row>
    <row r="3241" spans="1:30" ht="20.399999999999999" customHeight="1">
      <c r="A3241" s="794"/>
      <c r="B3241" s="670" t="s">
        <v>4104</v>
      </c>
      <c r="C3241" s="276">
        <v>0</v>
      </c>
      <c r="D3241" s="276">
        <v>0</v>
      </c>
      <c r="E3241" s="276">
        <v>0</v>
      </c>
      <c r="F3241" s="276">
        <v>0</v>
      </c>
      <c r="G3241" s="1043">
        <v>0</v>
      </c>
      <c r="H3241" s="276">
        <v>0</v>
      </c>
      <c r="I3241" s="276">
        <v>0</v>
      </c>
      <c r="J3241" s="276">
        <v>0</v>
      </c>
      <c r="K3241" s="276">
        <v>0</v>
      </c>
      <c r="L3241" s="276">
        <v>0</v>
      </c>
      <c r="M3241" s="276">
        <v>0</v>
      </c>
      <c r="N3241" s="276">
        <v>0</v>
      </c>
      <c r="O3241" s="276">
        <v>0</v>
      </c>
      <c r="P3241" s="276">
        <v>0</v>
      </c>
      <c r="Q3241" s="276">
        <v>0</v>
      </c>
      <c r="R3241" s="276">
        <v>0</v>
      </c>
      <c r="S3241" s="276">
        <v>0</v>
      </c>
      <c r="T3241" s="276">
        <v>0</v>
      </c>
      <c r="U3241" s="276">
        <v>0</v>
      </c>
      <c r="V3241" s="1044">
        <v>0</v>
      </c>
      <c r="W3241" s="276">
        <v>0</v>
      </c>
      <c r="X3241" s="276">
        <v>0</v>
      </c>
      <c r="Y3241" s="276">
        <v>0</v>
      </c>
      <c r="Z3241" s="276">
        <v>0</v>
      </c>
      <c r="AA3241" s="276">
        <v>0</v>
      </c>
      <c r="AB3241" s="276">
        <v>0</v>
      </c>
      <c r="AC3241" s="276">
        <v>0</v>
      </c>
      <c r="AD3241" s="448"/>
    </row>
    <row r="3242" spans="1:30" ht="20.399999999999999" customHeight="1">
      <c r="A3242" s="407"/>
      <c r="B3242" s="407"/>
      <c r="C3242" s="407"/>
      <c r="D3242" s="407"/>
      <c r="E3242" s="407"/>
      <c r="F3242" s="407"/>
      <c r="G3242" s="407"/>
      <c r="H3242" s="407"/>
      <c r="I3242" s="407"/>
      <c r="J3242" s="407"/>
      <c r="K3242" s="407"/>
      <c r="L3242" s="407"/>
      <c r="M3242" s="407"/>
      <c r="N3242" s="407"/>
      <c r="O3242" s="407"/>
      <c r="P3242" s="407"/>
      <c r="Q3242" s="407"/>
      <c r="R3242" s="407"/>
      <c r="S3242" s="407"/>
      <c r="T3242" s="407"/>
      <c r="U3242" s="407"/>
      <c r="V3242" s="407"/>
      <c r="W3242" s="407"/>
      <c r="X3242" s="407"/>
      <c r="Y3242" s="407"/>
      <c r="Z3242" s="407"/>
      <c r="AA3242" s="407"/>
      <c r="AB3242" s="407"/>
      <c r="AC3242" s="407"/>
      <c r="AD3242" s="448"/>
    </row>
    <row r="3243" spans="1:30" ht="20.399999999999999" customHeight="1">
      <c r="A3243" s="796" t="s">
        <v>2437</v>
      </c>
      <c r="B3243" s="669" t="s">
        <v>2436</v>
      </c>
      <c r="C3243" s="275">
        <v>4</v>
      </c>
      <c r="D3243" s="275">
        <v>4</v>
      </c>
      <c r="E3243" s="275">
        <v>0</v>
      </c>
      <c r="F3243" s="275">
        <v>0</v>
      </c>
      <c r="G3243" s="1041">
        <v>100</v>
      </c>
      <c r="H3243" s="275">
        <v>0</v>
      </c>
      <c r="I3243" s="275">
        <v>0</v>
      </c>
      <c r="J3243" s="275">
        <v>0</v>
      </c>
      <c r="K3243" s="275">
        <v>0</v>
      </c>
      <c r="L3243" s="275">
        <v>0</v>
      </c>
      <c r="M3243" s="275">
        <v>0</v>
      </c>
      <c r="N3243" s="275">
        <v>0</v>
      </c>
      <c r="O3243" s="275">
        <v>0</v>
      </c>
      <c r="P3243" s="275">
        <v>0</v>
      </c>
      <c r="Q3243" s="275">
        <v>0</v>
      </c>
      <c r="R3243" s="275">
        <v>0</v>
      </c>
      <c r="S3243" s="275">
        <v>0</v>
      </c>
      <c r="T3243" s="275">
        <v>0</v>
      </c>
      <c r="U3243" s="275">
        <v>0</v>
      </c>
      <c r="V3243" s="1042">
        <v>0</v>
      </c>
      <c r="W3243" s="275">
        <v>1</v>
      </c>
      <c r="X3243" s="275">
        <v>0</v>
      </c>
      <c r="Y3243" s="275">
        <v>0</v>
      </c>
      <c r="Z3243" s="275">
        <v>0</v>
      </c>
      <c r="AA3243" s="275">
        <v>0</v>
      </c>
      <c r="AB3243" s="275">
        <v>1</v>
      </c>
      <c r="AC3243" s="275">
        <v>2</v>
      </c>
      <c r="AD3243" s="448"/>
    </row>
    <row r="3244" spans="1:30" ht="20.399999999999999" customHeight="1">
      <c r="A3244" s="794"/>
      <c r="B3244" s="670" t="s">
        <v>1468</v>
      </c>
      <c r="C3244" s="276">
        <v>1</v>
      </c>
      <c r="D3244" s="276">
        <v>1</v>
      </c>
      <c r="E3244" s="276">
        <v>0</v>
      </c>
      <c r="F3244" s="276">
        <v>0</v>
      </c>
      <c r="G3244" s="1043">
        <v>100</v>
      </c>
      <c r="H3244" s="276">
        <v>0</v>
      </c>
      <c r="I3244" s="276">
        <v>0</v>
      </c>
      <c r="J3244" s="276">
        <v>0</v>
      </c>
      <c r="K3244" s="276">
        <v>0</v>
      </c>
      <c r="L3244" s="276">
        <v>0</v>
      </c>
      <c r="M3244" s="276">
        <v>0</v>
      </c>
      <c r="N3244" s="276">
        <v>0</v>
      </c>
      <c r="O3244" s="276">
        <v>0</v>
      </c>
      <c r="P3244" s="276">
        <v>0</v>
      </c>
      <c r="Q3244" s="276">
        <v>0</v>
      </c>
      <c r="R3244" s="276">
        <v>0</v>
      </c>
      <c r="S3244" s="276">
        <v>0</v>
      </c>
      <c r="T3244" s="276">
        <v>0</v>
      </c>
      <c r="U3244" s="276">
        <v>0</v>
      </c>
      <c r="V3244" s="1044">
        <v>0</v>
      </c>
      <c r="W3244" s="276">
        <v>1</v>
      </c>
      <c r="X3244" s="276">
        <v>0</v>
      </c>
      <c r="Y3244" s="276">
        <v>0</v>
      </c>
      <c r="Z3244" s="276">
        <v>0</v>
      </c>
      <c r="AA3244" s="276">
        <v>0</v>
      </c>
      <c r="AB3244" s="276">
        <v>0</v>
      </c>
      <c r="AC3244" s="276">
        <v>0</v>
      </c>
      <c r="AD3244" s="448"/>
    </row>
    <row r="3245" spans="1:30" ht="20.399999999999999" customHeight="1">
      <c r="A3245" s="794"/>
      <c r="B3245" s="670" t="s">
        <v>1467</v>
      </c>
      <c r="C3245" s="276">
        <v>3</v>
      </c>
      <c r="D3245" s="276">
        <v>3</v>
      </c>
      <c r="E3245" s="276">
        <v>0</v>
      </c>
      <c r="F3245" s="276">
        <v>0</v>
      </c>
      <c r="G3245" s="1043">
        <v>100</v>
      </c>
      <c r="H3245" s="276">
        <v>0</v>
      </c>
      <c r="I3245" s="276">
        <v>0</v>
      </c>
      <c r="J3245" s="276">
        <v>0</v>
      </c>
      <c r="K3245" s="276">
        <v>0</v>
      </c>
      <c r="L3245" s="276">
        <v>0</v>
      </c>
      <c r="M3245" s="276">
        <v>0</v>
      </c>
      <c r="N3245" s="276">
        <v>0</v>
      </c>
      <c r="O3245" s="276">
        <v>0</v>
      </c>
      <c r="P3245" s="276">
        <v>0</v>
      </c>
      <c r="Q3245" s="276">
        <v>0</v>
      </c>
      <c r="R3245" s="276">
        <v>0</v>
      </c>
      <c r="S3245" s="276">
        <v>0</v>
      </c>
      <c r="T3245" s="276">
        <v>0</v>
      </c>
      <c r="U3245" s="276">
        <v>0</v>
      </c>
      <c r="V3245" s="1044">
        <v>0</v>
      </c>
      <c r="W3245" s="276">
        <v>0</v>
      </c>
      <c r="X3245" s="276">
        <v>0</v>
      </c>
      <c r="Y3245" s="276">
        <v>0</v>
      </c>
      <c r="Z3245" s="276">
        <v>0</v>
      </c>
      <c r="AA3245" s="276">
        <v>0</v>
      </c>
      <c r="AB3245" s="276">
        <v>1</v>
      </c>
      <c r="AC3245" s="276">
        <v>2</v>
      </c>
      <c r="AD3245" s="448"/>
    </row>
    <row r="3246" spans="1:30" ht="20.399999999999999" customHeight="1">
      <c r="A3246" s="794"/>
      <c r="B3246" s="670" t="s">
        <v>4104</v>
      </c>
      <c r="C3246" s="276">
        <v>0</v>
      </c>
      <c r="D3246" s="276">
        <v>0</v>
      </c>
      <c r="E3246" s="276">
        <v>0</v>
      </c>
      <c r="F3246" s="276">
        <v>0</v>
      </c>
      <c r="G3246" s="1043">
        <v>0</v>
      </c>
      <c r="H3246" s="276">
        <v>0</v>
      </c>
      <c r="I3246" s="276">
        <v>0</v>
      </c>
      <c r="J3246" s="276">
        <v>0</v>
      </c>
      <c r="K3246" s="276">
        <v>0</v>
      </c>
      <c r="L3246" s="276">
        <v>0</v>
      </c>
      <c r="M3246" s="276">
        <v>0</v>
      </c>
      <c r="N3246" s="276">
        <v>0</v>
      </c>
      <c r="O3246" s="276">
        <v>0</v>
      </c>
      <c r="P3246" s="276">
        <v>0</v>
      </c>
      <c r="Q3246" s="276">
        <v>0</v>
      </c>
      <c r="R3246" s="276">
        <v>0</v>
      </c>
      <c r="S3246" s="276">
        <v>0</v>
      </c>
      <c r="T3246" s="276">
        <v>0</v>
      </c>
      <c r="U3246" s="276">
        <v>0</v>
      </c>
      <c r="V3246" s="1044">
        <v>0</v>
      </c>
      <c r="W3246" s="276">
        <v>0</v>
      </c>
      <c r="X3246" s="276">
        <v>0</v>
      </c>
      <c r="Y3246" s="276">
        <v>0</v>
      </c>
      <c r="Z3246" s="276">
        <v>0</v>
      </c>
      <c r="AA3246" s="276">
        <v>0</v>
      </c>
      <c r="AB3246" s="276">
        <v>0</v>
      </c>
      <c r="AC3246" s="276">
        <v>0</v>
      </c>
      <c r="AD3246" s="448"/>
    </row>
    <row r="3247" spans="1:30" ht="20.399999999999999" customHeight="1">
      <c r="A3247" s="407"/>
      <c r="B3247" s="407"/>
      <c r="C3247" s="407"/>
      <c r="D3247" s="407"/>
      <c r="E3247" s="407"/>
      <c r="F3247" s="407"/>
      <c r="G3247" s="407"/>
      <c r="H3247" s="407"/>
      <c r="I3247" s="407"/>
      <c r="J3247" s="407"/>
      <c r="K3247" s="407"/>
      <c r="L3247" s="407"/>
      <c r="M3247" s="407"/>
      <c r="N3247" s="407"/>
      <c r="O3247" s="407"/>
      <c r="P3247" s="407"/>
      <c r="Q3247" s="407"/>
      <c r="R3247" s="407"/>
      <c r="S3247" s="407"/>
      <c r="T3247" s="407"/>
      <c r="U3247" s="407"/>
      <c r="V3247" s="407"/>
      <c r="W3247" s="407"/>
      <c r="X3247" s="407"/>
      <c r="Y3247" s="407"/>
      <c r="Z3247" s="407"/>
      <c r="AA3247" s="407"/>
      <c r="AB3247" s="407"/>
      <c r="AC3247" s="407"/>
      <c r="AD3247" s="448"/>
    </row>
    <row r="3248" spans="1:30" ht="20.399999999999999" customHeight="1">
      <c r="A3248" s="796" t="s">
        <v>4853</v>
      </c>
      <c r="B3248" s="669" t="s">
        <v>4854</v>
      </c>
      <c r="C3248" s="275">
        <v>1</v>
      </c>
      <c r="D3248" s="275">
        <v>1</v>
      </c>
      <c r="E3248" s="275">
        <v>0</v>
      </c>
      <c r="F3248" s="275">
        <v>0</v>
      </c>
      <c r="G3248" s="1041">
        <v>100</v>
      </c>
      <c r="H3248" s="275">
        <v>0</v>
      </c>
      <c r="I3248" s="275">
        <v>0</v>
      </c>
      <c r="J3248" s="275">
        <v>0</v>
      </c>
      <c r="K3248" s="275">
        <v>0</v>
      </c>
      <c r="L3248" s="275">
        <v>0</v>
      </c>
      <c r="M3248" s="275">
        <v>0</v>
      </c>
      <c r="N3248" s="275">
        <v>0</v>
      </c>
      <c r="O3248" s="275">
        <v>0</v>
      </c>
      <c r="P3248" s="275">
        <v>0</v>
      </c>
      <c r="Q3248" s="275">
        <v>0</v>
      </c>
      <c r="R3248" s="275">
        <v>0</v>
      </c>
      <c r="S3248" s="275">
        <v>0</v>
      </c>
      <c r="T3248" s="275">
        <v>0</v>
      </c>
      <c r="U3248" s="275">
        <v>0</v>
      </c>
      <c r="V3248" s="1042">
        <v>0</v>
      </c>
      <c r="W3248" s="275">
        <v>0</v>
      </c>
      <c r="X3248" s="275">
        <v>0</v>
      </c>
      <c r="Y3248" s="275">
        <v>0</v>
      </c>
      <c r="Z3248" s="275">
        <v>0</v>
      </c>
      <c r="AA3248" s="275">
        <v>1</v>
      </c>
      <c r="AB3248" s="275">
        <v>0</v>
      </c>
      <c r="AC3248" s="275">
        <v>0</v>
      </c>
      <c r="AD3248" s="448"/>
    </row>
    <row r="3249" spans="1:30" ht="20.399999999999999" customHeight="1">
      <c r="A3249" s="794"/>
      <c r="B3249" s="670" t="s">
        <v>1468</v>
      </c>
      <c r="C3249" s="276">
        <v>1</v>
      </c>
      <c r="D3249" s="276">
        <v>1</v>
      </c>
      <c r="E3249" s="276">
        <v>0</v>
      </c>
      <c r="F3249" s="276">
        <v>0</v>
      </c>
      <c r="G3249" s="1043">
        <v>100</v>
      </c>
      <c r="H3249" s="276">
        <v>0</v>
      </c>
      <c r="I3249" s="276">
        <v>0</v>
      </c>
      <c r="J3249" s="276">
        <v>0</v>
      </c>
      <c r="K3249" s="276">
        <v>0</v>
      </c>
      <c r="L3249" s="276">
        <v>0</v>
      </c>
      <c r="M3249" s="276">
        <v>0</v>
      </c>
      <c r="N3249" s="276">
        <v>0</v>
      </c>
      <c r="O3249" s="276">
        <v>0</v>
      </c>
      <c r="P3249" s="276">
        <v>0</v>
      </c>
      <c r="Q3249" s="276">
        <v>0</v>
      </c>
      <c r="R3249" s="276">
        <v>0</v>
      </c>
      <c r="S3249" s="276">
        <v>0</v>
      </c>
      <c r="T3249" s="276">
        <v>0</v>
      </c>
      <c r="U3249" s="276">
        <v>0</v>
      </c>
      <c r="V3249" s="1044">
        <v>0</v>
      </c>
      <c r="W3249" s="276">
        <v>0</v>
      </c>
      <c r="X3249" s="276">
        <v>0</v>
      </c>
      <c r="Y3249" s="276">
        <v>0</v>
      </c>
      <c r="Z3249" s="276">
        <v>0</v>
      </c>
      <c r="AA3249" s="276">
        <v>1</v>
      </c>
      <c r="AB3249" s="276">
        <v>0</v>
      </c>
      <c r="AC3249" s="276">
        <v>0</v>
      </c>
      <c r="AD3249" s="448"/>
    </row>
    <row r="3250" spans="1:30" ht="20.399999999999999" customHeight="1">
      <c r="A3250" s="794"/>
      <c r="B3250" s="670" t="s">
        <v>1467</v>
      </c>
      <c r="C3250" s="276">
        <v>0</v>
      </c>
      <c r="D3250" s="276">
        <v>0</v>
      </c>
      <c r="E3250" s="276">
        <v>0</v>
      </c>
      <c r="F3250" s="276">
        <v>0</v>
      </c>
      <c r="G3250" s="1043">
        <v>0</v>
      </c>
      <c r="H3250" s="276">
        <v>0</v>
      </c>
      <c r="I3250" s="276">
        <v>0</v>
      </c>
      <c r="J3250" s="276">
        <v>0</v>
      </c>
      <c r="K3250" s="276">
        <v>0</v>
      </c>
      <c r="L3250" s="276">
        <v>0</v>
      </c>
      <c r="M3250" s="276">
        <v>0</v>
      </c>
      <c r="N3250" s="276">
        <v>0</v>
      </c>
      <c r="O3250" s="276">
        <v>0</v>
      </c>
      <c r="P3250" s="276">
        <v>0</v>
      </c>
      <c r="Q3250" s="276">
        <v>0</v>
      </c>
      <c r="R3250" s="276">
        <v>0</v>
      </c>
      <c r="S3250" s="276">
        <v>0</v>
      </c>
      <c r="T3250" s="276">
        <v>0</v>
      </c>
      <c r="U3250" s="276">
        <v>0</v>
      </c>
      <c r="V3250" s="1044">
        <v>0</v>
      </c>
      <c r="W3250" s="276">
        <v>0</v>
      </c>
      <c r="X3250" s="276">
        <v>0</v>
      </c>
      <c r="Y3250" s="276">
        <v>0</v>
      </c>
      <c r="Z3250" s="276">
        <v>0</v>
      </c>
      <c r="AA3250" s="276">
        <v>0</v>
      </c>
      <c r="AB3250" s="276">
        <v>0</v>
      </c>
      <c r="AC3250" s="276">
        <v>0</v>
      </c>
      <c r="AD3250" s="448"/>
    </row>
    <row r="3251" spans="1:30" ht="20.399999999999999" customHeight="1">
      <c r="A3251" s="794"/>
      <c r="B3251" s="670" t="s">
        <v>4104</v>
      </c>
      <c r="C3251" s="276">
        <v>0</v>
      </c>
      <c r="D3251" s="276">
        <v>0</v>
      </c>
      <c r="E3251" s="276">
        <v>0</v>
      </c>
      <c r="F3251" s="276">
        <v>0</v>
      </c>
      <c r="G3251" s="1043">
        <v>0</v>
      </c>
      <c r="H3251" s="276">
        <v>0</v>
      </c>
      <c r="I3251" s="276">
        <v>0</v>
      </c>
      <c r="J3251" s="276">
        <v>0</v>
      </c>
      <c r="K3251" s="276">
        <v>0</v>
      </c>
      <c r="L3251" s="276">
        <v>0</v>
      </c>
      <c r="M3251" s="276">
        <v>0</v>
      </c>
      <c r="N3251" s="276">
        <v>0</v>
      </c>
      <c r="O3251" s="276">
        <v>0</v>
      </c>
      <c r="P3251" s="276">
        <v>0</v>
      </c>
      <c r="Q3251" s="276">
        <v>0</v>
      </c>
      <c r="R3251" s="276">
        <v>0</v>
      </c>
      <c r="S3251" s="276">
        <v>0</v>
      </c>
      <c r="T3251" s="276">
        <v>0</v>
      </c>
      <c r="U3251" s="276">
        <v>0</v>
      </c>
      <c r="V3251" s="1044">
        <v>0</v>
      </c>
      <c r="W3251" s="276">
        <v>0</v>
      </c>
      <c r="X3251" s="276">
        <v>0</v>
      </c>
      <c r="Y3251" s="276">
        <v>0</v>
      </c>
      <c r="Z3251" s="276">
        <v>0</v>
      </c>
      <c r="AA3251" s="276">
        <v>0</v>
      </c>
      <c r="AB3251" s="276">
        <v>0</v>
      </c>
      <c r="AC3251" s="276">
        <v>0</v>
      </c>
      <c r="AD3251" s="448"/>
    </row>
    <row r="3252" spans="1:30" ht="20.399999999999999" customHeight="1">
      <c r="A3252" s="407"/>
      <c r="B3252" s="407"/>
      <c r="C3252" s="407"/>
      <c r="D3252" s="407"/>
      <c r="E3252" s="407"/>
      <c r="F3252" s="407"/>
      <c r="G3252" s="407"/>
      <c r="H3252" s="407"/>
      <c r="I3252" s="407"/>
      <c r="J3252" s="407"/>
      <c r="K3252" s="407"/>
      <c r="L3252" s="407"/>
      <c r="M3252" s="407"/>
      <c r="N3252" s="407"/>
      <c r="O3252" s="407"/>
      <c r="P3252" s="407"/>
      <c r="Q3252" s="407"/>
      <c r="R3252" s="407"/>
      <c r="S3252" s="407"/>
      <c r="T3252" s="407"/>
      <c r="U3252" s="407"/>
      <c r="V3252" s="407"/>
      <c r="W3252" s="407"/>
      <c r="X3252" s="407"/>
      <c r="Y3252" s="407"/>
      <c r="Z3252" s="407"/>
      <c r="AA3252" s="407"/>
      <c r="AB3252" s="407"/>
      <c r="AC3252" s="407"/>
      <c r="AD3252" s="448"/>
    </row>
    <row r="3253" spans="1:30" ht="20.399999999999999" customHeight="1">
      <c r="A3253" s="796" t="s">
        <v>4855</v>
      </c>
      <c r="B3253" s="669" t="s">
        <v>4856</v>
      </c>
      <c r="C3253" s="275">
        <v>10</v>
      </c>
      <c r="D3253" s="275">
        <v>10</v>
      </c>
      <c r="E3253" s="275">
        <v>0</v>
      </c>
      <c r="F3253" s="275">
        <v>0</v>
      </c>
      <c r="G3253" s="1041">
        <v>100</v>
      </c>
      <c r="H3253" s="275">
        <v>0</v>
      </c>
      <c r="I3253" s="275">
        <v>0</v>
      </c>
      <c r="J3253" s="275">
        <v>0</v>
      </c>
      <c r="K3253" s="275">
        <v>0</v>
      </c>
      <c r="L3253" s="275">
        <v>0</v>
      </c>
      <c r="M3253" s="275">
        <v>0</v>
      </c>
      <c r="N3253" s="275">
        <v>0</v>
      </c>
      <c r="O3253" s="275">
        <v>0</v>
      </c>
      <c r="P3253" s="275">
        <v>0</v>
      </c>
      <c r="Q3253" s="275">
        <v>0</v>
      </c>
      <c r="R3253" s="275">
        <v>0</v>
      </c>
      <c r="S3253" s="275">
        <v>0</v>
      </c>
      <c r="T3253" s="275">
        <v>0</v>
      </c>
      <c r="U3253" s="275">
        <v>0</v>
      </c>
      <c r="V3253" s="1042">
        <v>0</v>
      </c>
      <c r="W3253" s="275">
        <v>0</v>
      </c>
      <c r="X3253" s="275">
        <v>0</v>
      </c>
      <c r="Y3253" s="275">
        <v>0</v>
      </c>
      <c r="Z3253" s="275">
        <v>0</v>
      </c>
      <c r="AA3253" s="275">
        <v>0</v>
      </c>
      <c r="AB3253" s="275">
        <v>2</v>
      </c>
      <c r="AC3253" s="275">
        <v>8</v>
      </c>
      <c r="AD3253" s="448"/>
    </row>
    <row r="3254" spans="1:30" ht="20.399999999999999" customHeight="1">
      <c r="A3254" s="794"/>
      <c r="B3254" s="670" t="s">
        <v>1468</v>
      </c>
      <c r="C3254" s="276">
        <v>2</v>
      </c>
      <c r="D3254" s="276">
        <v>2</v>
      </c>
      <c r="E3254" s="276">
        <v>0</v>
      </c>
      <c r="F3254" s="276">
        <v>0</v>
      </c>
      <c r="G3254" s="1043">
        <v>100</v>
      </c>
      <c r="H3254" s="276">
        <v>0</v>
      </c>
      <c r="I3254" s="276">
        <v>0</v>
      </c>
      <c r="J3254" s="276">
        <v>0</v>
      </c>
      <c r="K3254" s="276">
        <v>0</v>
      </c>
      <c r="L3254" s="276">
        <v>0</v>
      </c>
      <c r="M3254" s="276">
        <v>0</v>
      </c>
      <c r="N3254" s="276">
        <v>0</v>
      </c>
      <c r="O3254" s="276">
        <v>0</v>
      </c>
      <c r="P3254" s="276">
        <v>0</v>
      </c>
      <c r="Q3254" s="276">
        <v>0</v>
      </c>
      <c r="R3254" s="276">
        <v>0</v>
      </c>
      <c r="S3254" s="276">
        <v>0</v>
      </c>
      <c r="T3254" s="276">
        <v>0</v>
      </c>
      <c r="U3254" s="276">
        <v>0</v>
      </c>
      <c r="V3254" s="1044">
        <v>0</v>
      </c>
      <c r="W3254" s="276">
        <v>0</v>
      </c>
      <c r="X3254" s="276">
        <v>0</v>
      </c>
      <c r="Y3254" s="276">
        <v>0</v>
      </c>
      <c r="Z3254" s="276">
        <v>0</v>
      </c>
      <c r="AA3254" s="276">
        <v>0</v>
      </c>
      <c r="AB3254" s="276">
        <v>0</v>
      </c>
      <c r="AC3254" s="276">
        <v>2</v>
      </c>
      <c r="AD3254" s="448"/>
    </row>
    <row r="3255" spans="1:30" ht="20.399999999999999" customHeight="1">
      <c r="A3255" s="794"/>
      <c r="B3255" s="670" t="s">
        <v>1467</v>
      </c>
      <c r="C3255" s="276">
        <v>8</v>
      </c>
      <c r="D3255" s="276">
        <v>8</v>
      </c>
      <c r="E3255" s="276">
        <v>0</v>
      </c>
      <c r="F3255" s="276">
        <v>0</v>
      </c>
      <c r="G3255" s="1043">
        <v>100</v>
      </c>
      <c r="H3255" s="276">
        <v>0</v>
      </c>
      <c r="I3255" s="276">
        <v>0</v>
      </c>
      <c r="J3255" s="276">
        <v>0</v>
      </c>
      <c r="K3255" s="276">
        <v>0</v>
      </c>
      <c r="L3255" s="276">
        <v>0</v>
      </c>
      <c r="M3255" s="276">
        <v>0</v>
      </c>
      <c r="N3255" s="276">
        <v>0</v>
      </c>
      <c r="O3255" s="276">
        <v>0</v>
      </c>
      <c r="P3255" s="276">
        <v>0</v>
      </c>
      <c r="Q3255" s="276">
        <v>0</v>
      </c>
      <c r="R3255" s="276">
        <v>0</v>
      </c>
      <c r="S3255" s="276">
        <v>0</v>
      </c>
      <c r="T3255" s="276">
        <v>0</v>
      </c>
      <c r="U3255" s="276">
        <v>0</v>
      </c>
      <c r="V3255" s="1044">
        <v>0</v>
      </c>
      <c r="W3255" s="276">
        <v>0</v>
      </c>
      <c r="X3255" s="276">
        <v>0</v>
      </c>
      <c r="Y3255" s="276">
        <v>0</v>
      </c>
      <c r="Z3255" s="276">
        <v>0</v>
      </c>
      <c r="AA3255" s="276">
        <v>0</v>
      </c>
      <c r="AB3255" s="276">
        <v>2</v>
      </c>
      <c r="AC3255" s="276">
        <v>6</v>
      </c>
      <c r="AD3255" s="448"/>
    </row>
    <row r="3256" spans="1:30" ht="20.399999999999999" customHeight="1">
      <c r="A3256" s="794"/>
      <c r="B3256" s="670" t="s">
        <v>4104</v>
      </c>
      <c r="C3256" s="276">
        <v>0</v>
      </c>
      <c r="D3256" s="276">
        <v>0</v>
      </c>
      <c r="E3256" s="276">
        <v>0</v>
      </c>
      <c r="F3256" s="276">
        <v>0</v>
      </c>
      <c r="G3256" s="1043">
        <v>0</v>
      </c>
      <c r="H3256" s="276">
        <v>0</v>
      </c>
      <c r="I3256" s="276">
        <v>0</v>
      </c>
      <c r="J3256" s="276">
        <v>0</v>
      </c>
      <c r="K3256" s="276">
        <v>0</v>
      </c>
      <c r="L3256" s="276">
        <v>0</v>
      </c>
      <c r="M3256" s="276">
        <v>0</v>
      </c>
      <c r="N3256" s="276">
        <v>0</v>
      </c>
      <c r="O3256" s="276">
        <v>0</v>
      </c>
      <c r="P3256" s="276">
        <v>0</v>
      </c>
      <c r="Q3256" s="276">
        <v>0</v>
      </c>
      <c r="R3256" s="276">
        <v>0</v>
      </c>
      <c r="S3256" s="276">
        <v>0</v>
      </c>
      <c r="T3256" s="276">
        <v>0</v>
      </c>
      <c r="U3256" s="276">
        <v>0</v>
      </c>
      <c r="V3256" s="1044">
        <v>0</v>
      </c>
      <c r="W3256" s="276">
        <v>0</v>
      </c>
      <c r="X3256" s="276">
        <v>0</v>
      </c>
      <c r="Y3256" s="276">
        <v>0</v>
      </c>
      <c r="Z3256" s="276">
        <v>0</v>
      </c>
      <c r="AA3256" s="276">
        <v>0</v>
      </c>
      <c r="AB3256" s="276">
        <v>0</v>
      </c>
      <c r="AC3256" s="276">
        <v>0</v>
      </c>
      <c r="AD3256" s="448"/>
    </row>
    <row r="3257" spans="1:30" ht="20.399999999999999" customHeight="1">
      <c r="A3257" s="407"/>
      <c r="B3257" s="407"/>
      <c r="C3257" s="407"/>
      <c r="D3257" s="407"/>
      <c r="E3257" s="407"/>
      <c r="F3257" s="407"/>
      <c r="G3257" s="407"/>
      <c r="H3257" s="407"/>
      <c r="I3257" s="407"/>
      <c r="J3257" s="407"/>
      <c r="K3257" s="407"/>
      <c r="L3257" s="407"/>
      <c r="M3257" s="407"/>
      <c r="N3257" s="407"/>
      <c r="O3257" s="407"/>
      <c r="P3257" s="407"/>
      <c r="Q3257" s="407"/>
      <c r="R3257" s="407"/>
      <c r="S3257" s="407"/>
      <c r="T3257" s="407"/>
      <c r="U3257" s="407"/>
      <c r="V3257" s="407"/>
      <c r="W3257" s="407"/>
      <c r="X3257" s="407"/>
      <c r="Y3257" s="407"/>
      <c r="Z3257" s="407"/>
      <c r="AA3257" s="407"/>
      <c r="AB3257" s="407"/>
      <c r="AC3257" s="407"/>
      <c r="AD3257" s="448"/>
    </row>
    <row r="3258" spans="1:30" ht="20.399999999999999" customHeight="1">
      <c r="A3258" s="796" t="s">
        <v>2435</v>
      </c>
      <c r="B3258" s="669" t="s">
        <v>2434</v>
      </c>
      <c r="C3258" s="275">
        <v>8</v>
      </c>
      <c r="D3258" s="275">
        <v>8</v>
      </c>
      <c r="E3258" s="275">
        <v>0</v>
      </c>
      <c r="F3258" s="275">
        <v>0</v>
      </c>
      <c r="G3258" s="1041">
        <v>100</v>
      </c>
      <c r="H3258" s="275">
        <v>0</v>
      </c>
      <c r="I3258" s="275">
        <v>0</v>
      </c>
      <c r="J3258" s="275">
        <v>0</v>
      </c>
      <c r="K3258" s="275">
        <v>0</v>
      </c>
      <c r="L3258" s="275">
        <v>0</v>
      </c>
      <c r="M3258" s="275">
        <v>0</v>
      </c>
      <c r="N3258" s="275">
        <v>0</v>
      </c>
      <c r="O3258" s="275">
        <v>0</v>
      </c>
      <c r="P3258" s="275">
        <v>0</v>
      </c>
      <c r="Q3258" s="275">
        <v>0</v>
      </c>
      <c r="R3258" s="275">
        <v>0</v>
      </c>
      <c r="S3258" s="275">
        <v>0</v>
      </c>
      <c r="T3258" s="275">
        <v>0</v>
      </c>
      <c r="U3258" s="275">
        <v>0</v>
      </c>
      <c r="V3258" s="1042">
        <v>0</v>
      </c>
      <c r="W3258" s="275">
        <v>0</v>
      </c>
      <c r="X3258" s="275">
        <v>0</v>
      </c>
      <c r="Y3258" s="275">
        <v>0</v>
      </c>
      <c r="Z3258" s="275">
        <v>0</v>
      </c>
      <c r="AA3258" s="275">
        <v>0</v>
      </c>
      <c r="AB3258" s="275">
        <v>0</v>
      </c>
      <c r="AC3258" s="275">
        <v>8</v>
      </c>
      <c r="AD3258" s="448"/>
    </row>
    <row r="3259" spans="1:30" ht="20.399999999999999" customHeight="1">
      <c r="A3259" s="794"/>
      <c r="B3259" s="670" t="s">
        <v>1468</v>
      </c>
      <c r="C3259" s="276">
        <v>3</v>
      </c>
      <c r="D3259" s="276">
        <v>3</v>
      </c>
      <c r="E3259" s="276">
        <v>0</v>
      </c>
      <c r="F3259" s="276">
        <v>0</v>
      </c>
      <c r="G3259" s="1043">
        <v>100</v>
      </c>
      <c r="H3259" s="276">
        <v>0</v>
      </c>
      <c r="I3259" s="276">
        <v>0</v>
      </c>
      <c r="J3259" s="276">
        <v>0</v>
      </c>
      <c r="K3259" s="276">
        <v>0</v>
      </c>
      <c r="L3259" s="276">
        <v>0</v>
      </c>
      <c r="M3259" s="276">
        <v>0</v>
      </c>
      <c r="N3259" s="276">
        <v>0</v>
      </c>
      <c r="O3259" s="276">
        <v>0</v>
      </c>
      <c r="P3259" s="276">
        <v>0</v>
      </c>
      <c r="Q3259" s="276">
        <v>0</v>
      </c>
      <c r="R3259" s="276">
        <v>0</v>
      </c>
      <c r="S3259" s="276">
        <v>0</v>
      </c>
      <c r="T3259" s="276">
        <v>0</v>
      </c>
      <c r="U3259" s="276">
        <v>0</v>
      </c>
      <c r="V3259" s="1044">
        <v>0</v>
      </c>
      <c r="W3259" s="276">
        <v>0</v>
      </c>
      <c r="X3259" s="276">
        <v>0</v>
      </c>
      <c r="Y3259" s="276">
        <v>0</v>
      </c>
      <c r="Z3259" s="276">
        <v>0</v>
      </c>
      <c r="AA3259" s="276">
        <v>0</v>
      </c>
      <c r="AB3259" s="276">
        <v>0</v>
      </c>
      <c r="AC3259" s="276">
        <v>3</v>
      </c>
      <c r="AD3259" s="448"/>
    </row>
    <row r="3260" spans="1:30" ht="20.399999999999999" customHeight="1">
      <c r="A3260" s="794"/>
      <c r="B3260" s="670" t="s">
        <v>1467</v>
      </c>
      <c r="C3260" s="276">
        <v>5</v>
      </c>
      <c r="D3260" s="276">
        <v>5</v>
      </c>
      <c r="E3260" s="276">
        <v>0</v>
      </c>
      <c r="F3260" s="276">
        <v>0</v>
      </c>
      <c r="G3260" s="1043">
        <v>100</v>
      </c>
      <c r="H3260" s="276">
        <v>0</v>
      </c>
      <c r="I3260" s="276">
        <v>0</v>
      </c>
      <c r="J3260" s="276">
        <v>0</v>
      </c>
      <c r="K3260" s="276">
        <v>0</v>
      </c>
      <c r="L3260" s="276">
        <v>0</v>
      </c>
      <c r="M3260" s="276">
        <v>0</v>
      </c>
      <c r="N3260" s="276">
        <v>0</v>
      </c>
      <c r="O3260" s="276">
        <v>0</v>
      </c>
      <c r="P3260" s="276">
        <v>0</v>
      </c>
      <c r="Q3260" s="276">
        <v>0</v>
      </c>
      <c r="R3260" s="276">
        <v>0</v>
      </c>
      <c r="S3260" s="276">
        <v>0</v>
      </c>
      <c r="T3260" s="276">
        <v>0</v>
      </c>
      <c r="U3260" s="276">
        <v>0</v>
      </c>
      <c r="V3260" s="1044">
        <v>0</v>
      </c>
      <c r="W3260" s="276">
        <v>0</v>
      </c>
      <c r="X3260" s="276">
        <v>0</v>
      </c>
      <c r="Y3260" s="276">
        <v>0</v>
      </c>
      <c r="Z3260" s="276">
        <v>0</v>
      </c>
      <c r="AA3260" s="276">
        <v>0</v>
      </c>
      <c r="AB3260" s="276">
        <v>0</v>
      </c>
      <c r="AC3260" s="276">
        <v>5</v>
      </c>
      <c r="AD3260" s="448"/>
    </row>
    <row r="3261" spans="1:30" ht="20.399999999999999" customHeight="1">
      <c r="A3261" s="794"/>
      <c r="B3261" s="670" t="s">
        <v>4104</v>
      </c>
      <c r="C3261" s="276">
        <v>0</v>
      </c>
      <c r="D3261" s="276">
        <v>0</v>
      </c>
      <c r="E3261" s="276">
        <v>0</v>
      </c>
      <c r="F3261" s="276">
        <v>0</v>
      </c>
      <c r="G3261" s="1043">
        <v>0</v>
      </c>
      <c r="H3261" s="276">
        <v>0</v>
      </c>
      <c r="I3261" s="276">
        <v>0</v>
      </c>
      <c r="J3261" s="276">
        <v>0</v>
      </c>
      <c r="K3261" s="276">
        <v>0</v>
      </c>
      <c r="L3261" s="276">
        <v>0</v>
      </c>
      <c r="M3261" s="276">
        <v>0</v>
      </c>
      <c r="N3261" s="276">
        <v>0</v>
      </c>
      <c r="O3261" s="276">
        <v>0</v>
      </c>
      <c r="P3261" s="276">
        <v>0</v>
      </c>
      <c r="Q3261" s="276">
        <v>0</v>
      </c>
      <c r="R3261" s="276">
        <v>0</v>
      </c>
      <c r="S3261" s="276">
        <v>0</v>
      </c>
      <c r="T3261" s="276">
        <v>0</v>
      </c>
      <c r="U3261" s="276">
        <v>0</v>
      </c>
      <c r="V3261" s="1044">
        <v>0</v>
      </c>
      <c r="W3261" s="276">
        <v>0</v>
      </c>
      <c r="X3261" s="276">
        <v>0</v>
      </c>
      <c r="Y3261" s="276">
        <v>0</v>
      </c>
      <c r="Z3261" s="276">
        <v>0</v>
      </c>
      <c r="AA3261" s="276">
        <v>0</v>
      </c>
      <c r="AB3261" s="276">
        <v>0</v>
      </c>
      <c r="AC3261" s="276">
        <v>0</v>
      </c>
      <c r="AD3261" s="448"/>
    </row>
    <row r="3262" spans="1:30" ht="20.399999999999999" customHeight="1">
      <c r="A3262" s="407"/>
      <c r="B3262" s="407"/>
      <c r="C3262" s="407"/>
      <c r="D3262" s="407"/>
      <c r="E3262" s="407"/>
      <c r="F3262" s="407"/>
      <c r="G3262" s="407"/>
      <c r="H3262" s="407"/>
      <c r="I3262" s="407"/>
      <c r="J3262" s="407"/>
      <c r="K3262" s="407"/>
      <c r="L3262" s="407"/>
      <c r="M3262" s="407"/>
      <c r="N3262" s="407"/>
      <c r="O3262" s="407"/>
      <c r="P3262" s="407"/>
      <c r="Q3262" s="407"/>
      <c r="R3262" s="407"/>
      <c r="S3262" s="407"/>
      <c r="T3262" s="407"/>
      <c r="U3262" s="407"/>
      <c r="V3262" s="407"/>
      <c r="W3262" s="407"/>
      <c r="X3262" s="407"/>
      <c r="Y3262" s="407"/>
      <c r="Z3262" s="407"/>
      <c r="AA3262" s="407"/>
      <c r="AB3262" s="407"/>
      <c r="AC3262" s="407"/>
      <c r="AD3262" s="448"/>
    </row>
    <row r="3263" spans="1:30" ht="20.399999999999999" customHeight="1">
      <c r="A3263" s="796" t="s">
        <v>2433</v>
      </c>
      <c r="B3263" s="669" t="s">
        <v>2432</v>
      </c>
      <c r="C3263" s="275">
        <v>449</v>
      </c>
      <c r="D3263" s="275">
        <v>449</v>
      </c>
      <c r="E3263" s="275">
        <v>0</v>
      </c>
      <c r="F3263" s="275">
        <v>0</v>
      </c>
      <c r="G3263" s="1041">
        <v>100</v>
      </c>
      <c r="H3263" s="275">
        <v>0</v>
      </c>
      <c r="I3263" s="275">
        <v>0</v>
      </c>
      <c r="J3263" s="275">
        <v>0</v>
      </c>
      <c r="K3263" s="275">
        <v>0</v>
      </c>
      <c r="L3263" s="275">
        <v>0</v>
      </c>
      <c r="M3263" s="275">
        <v>0</v>
      </c>
      <c r="N3263" s="275">
        <v>0</v>
      </c>
      <c r="O3263" s="275">
        <v>0</v>
      </c>
      <c r="P3263" s="275">
        <v>0</v>
      </c>
      <c r="Q3263" s="275">
        <v>0</v>
      </c>
      <c r="R3263" s="275">
        <v>0</v>
      </c>
      <c r="S3263" s="275">
        <v>0</v>
      </c>
      <c r="T3263" s="275">
        <v>0</v>
      </c>
      <c r="U3263" s="275">
        <v>0</v>
      </c>
      <c r="V3263" s="1042">
        <v>0</v>
      </c>
      <c r="W3263" s="275">
        <v>0</v>
      </c>
      <c r="X3263" s="275">
        <v>2</v>
      </c>
      <c r="Y3263" s="275">
        <v>6</v>
      </c>
      <c r="Z3263" s="275">
        <v>7</v>
      </c>
      <c r="AA3263" s="275">
        <v>12</v>
      </c>
      <c r="AB3263" s="275">
        <v>59</v>
      </c>
      <c r="AC3263" s="275">
        <v>363</v>
      </c>
      <c r="AD3263" s="448"/>
    </row>
    <row r="3264" spans="1:30" ht="20.399999999999999" customHeight="1">
      <c r="A3264" s="794"/>
      <c r="B3264" s="670" t="s">
        <v>1468</v>
      </c>
      <c r="C3264" s="276">
        <v>131</v>
      </c>
      <c r="D3264" s="276">
        <v>131</v>
      </c>
      <c r="E3264" s="276">
        <v>0</v>
      </c>
      <c r="F3264" s="276">
        <v>0</v>
      </c>
      <c r="G3264" s="1043">
        <v>100</v>
      </c>
      <c r="H3264" s="276">
        <v>0</v>
      </c>
      <c r="I3264" s="276">
        <v>0</v>
      </c>
      <c r="J3264" s="276">
        <v>0</v>
      </c>
      <c r="K3264" s="276">
        <v>0</v>
      </c>
      <c r="L3264" s="276">
        <v>0</v>
      </c>
      <c r="M3264" s="276">
        <v>0</v>
      </c>
      <c r="N3264" s="276">
        <v>0</v>
      </c>
      <c r="O3264" s="276">
        <v>0</v>
      </c>
      <c r="P3264" s="276">
        <v>0</v>
      </c>
      <c r="Q3264" s="276">
        <v>0</v>
      </c>
      <c r="R3264" s="276">
        <v>0</v>
      </c>
      <c r="S3264" s="276">
        <v>0</v>
      </c>
      <c r="T3264" s="276">
        <v>0</v>
      </c>
      <c r="U3264" s="276">
        <v>0</v>
      </c>
      <c r="V3264" s="1044">
        <v>0</v>
      </c>
      <c r="W3264" s="276">
        <v>0</v>
      </c>
      <c r="X3264" s="276">
        <v>2</v>
      </c>
      <c r="Y3264" s="276">
        <v>4</v>
      </c>
      <c r="Z3264" s="276">
        <v>6</v>
      </c>
      <c r="AA3264" s="276">
        <v>6</v>
      </c>
      <c r="AB3264" s="276">
        <v>20</v>
      </c>
      <c r="AC3264" s="276">
        <v>93</v>
      </c>
      <c r="AD3264" s="448"/>
    </row>
    <row r="3265" spans="1:30" ht="20.399999999999999" customHeight="1">
      <c r="A3265" s="794"/>
      <c r="B3265" s="670" t="s">
        <v>1467</v>
      </c>
      <c r="C3265" s="276">
        <v>318</v>
      </c>
      <c r="D3265" s="276">
        <v>318</v>
      </c>
      <c r="E3265" s="276">
        <v>0</v>
      </c>
      <c r="F3265" s="276">
        <v>0</v>
      </c>
      <c r="G3265" s="1043">
        <v>100</v>
      </c>
      <c r="H3265" s="276">
        <v>0</v>
      </c>
      <c r="I3265" s="276">
        <v>0</v>
      </c>
      <c r="J3265" s="276">
        <v>0</v>
      </c>
      <c r="K3265" s="276">
        <v>0</v>
      </c>
      <c r="L3265" s="276">
        <v>0</v>
      </c>
      <c r="M3265" s="276">
        <v>0</v>
      </c>
      <c r="N3265" s="276">
        <v>0</v>
      </c>
      <c r="O3265" s="276">
        <v>0</v>
      </c>
      <c r="P3265" s="276">
        <v>0</v>
      </c>
      <c r="Q3265" s="276">
        <v>0</v>
      </c>
      <c r="R3265" s="276">
        <v>0</v>
      </c>
      <c r="S3265" s="276">
        <v>0</v>
      </c>
      <c r="T3265" s="276">
        <v>0</v>
      </c>
      <c r="U3265" s="276">
        <v>0</v>
      </c>
      <c r="V3265" s="1044">
        <v>0</v>
      </c>
      <c r="W3265" s="276">
        <v>0</v>
      </c>
      <c r="X3265" s="276">
        <v>0</v>
      </c>
      <c r="Y3265" s="276">
        <v>2</v>
      </c>
      <c r="Z3265" s="276">
        <v>1</v>
      </c>
      <c r="AA3265" s="276">
        <v>6</v>
      </c>
      <c r="AB3265" s="276">
        <v>39</v>
      </c>
      <c r="AC3265" s="276">
        <v>270</v>
      </c>
      <c r="AD3265" s="448"/>
    </row>
    <row r="3266" spans="1:30" ht="20.399999999999999" customHeight="1">
      <c r="A3266" s="794"/>
      <c r="B3266" s="670" t="s">
        <v>4104</v>
      </c>
      <c r="C3266" s="276">
        <v>0</v>
      </c>
      <c r="D3266" s="276">
        <v>0</v>
      </c>
      <c r="E3266" s="276">
        <v>0</v>
      </c>
      <c r="F3266" s="276">
        <v>0</v>
      </c>
      <c r="G3266" s="1043">
        <v>0</v>
      </c>
      <c r="H3266" s="276">
        <v>0</v>
      </c>
      <c r="I3266" s="276">
        <v>0</v>
      </c>
      <c r="J3266" s="276">
        <v>0</v>
      </c>
      <c r="K3266" s="276">
        <v>0</v>
      </c>
      <c r="L3266" s="276">
        <v>0</v>
      </c>
      <c r="M3266" s="276">
        <v>0</v>
      </c>
      <c r="N3266" s="276">
        <v>0</v>
      </c>
      <c r="O3266" s="276">
        <v>0</v>
      </c>
      <c r="P3266" s="276">
        <v>0</v>
      </c>
      <c r="Q3266" s="276">
        <v>0</v>
      </c>
      <c r="R3266" s="276">
        <v>0</v>
      </c>
      <c r="S3266" s="276">
        <v>0</v>
      </c>
      <c r="T3266" s="276">
        <v>0</v>
      </c>
      <c r="U3266" s="276">
        <v>0</v>
      </c>
      <c r="V3266" s="1044">
        <v>0</v>
      </c>
      <c r="W3266" s="276">
        <v>0</v>
      </c>
      <c r="X3266" s="276">
        <v>0</v>
      </c>
      <c r="Y3266" s="276">
        <v>0</v>
      </c>
      <c r="Z3266" s="276">
        <v>0</v>
      </c>
      <c r="AA3266" s="276">
        <v>0</v>
      </c>
      <c r="AB3266" s="276">
        <v>0</v>
      </c>
      <c r="AC3266" s="276">
        <v>0</v>
      </c>
      <c r="AD3266" s="448"/>
    </row>
    <row r="3267" spans="1:30" ht="20.399999999999999" customHeight="1">
      <c r="A3267" s="407"/>
      <c r="B3267" s="407"/>
      <c r="C3267" s="407"/>
      <c r="D3267" s="407"/>
      <c r="E3267" s="407"/>
      <c r="F3267" s="407"/>
      <c r="G3267" s="407"/>
      <c r="H3267" s="407"/>
      <c r="I3267" s="407"/>
      <c r="J3267" s="407"/>
      <c r="K3267" s="407"/>
      <c r="L3267" s="407"/>
      <c r="M3267" s="407"/>
      <c r="N3267" s="407"/>
      <c r="O3267" s="407"/>
      <c r="P3267" s="407"/>
      <c r="Q3267" s="407"/>
      <c r="R3267" s="407"/>
      <c r="S3267" s="407"/>
      <c r="T3267" s="407"/>
      <c r="U3267" s="407"/>
      <c r="V3267" s="407"/>
      <c r="W3267" s="407"/>
      <c r="X3267" s="407"/>
      <c r="Y3267" s="407"/>
      <c r="Z3267" s="407"/>
      <c r="AA3267" s="407"/>
      <c r="AB3267" s="407"/>
      <c r="AC3267" s="407"/>
      <c r="AD3267" s="448"/>
    </row>
    <row r="3268" spans="1:30" ht="20.399999999999999" customHeight="1">
      <c r="A3268" s="796" t="s">
        <v>2431</v>
      </c>
      <c r="B3268" s="669" t="s">
        <v>2430</v>
      </c>
      <c r="C3268" s="275">
        <v>23</v>
      </c>
      <c r="D3268" s="275">
        <v>23</v>
      </c>
      <c r="E3268" s="275">
        <v>0</v>
      </c>
      <c r="F3268" s="275">
        <v>0</v>
      </c>
      <c r="G3268" s="1041">
        <v>100</v>
      </c>
      <c r="H3268" s="275">
        <v>0</v>
      </c>
      <c r="I3268" s="275">
        <v>0</v>
      </c>
      <c r="J3268" s="275">
        <v>0</v>
      </c>
      <c r="K3268" s="275">
        <v>0</v>
      </c>
      <c r="L3268" s="275">
        <v>0</v>
      </c>
      <c r="M3268" s="275">
        <v>0</v>
      </c>
      <c r="N3268" s="275">
        <v>0</v>
      </c>
      <c r="O3268" s="275">
        <v>0</v>
      </c>
      <c r="P3268" s="275">
        <v>0</v>
      </c>
      <c r="Q3268" s="275">
        <v>0</v>
      </c>
      <c r="R3268" s="275">
        <v>0</v>
      </c>
      <c r="S3268" s="275">
        <v>0</v>
      </c>
      <c r="T3268" s="275">
        <v>1</v>
      </c>
      <c r="U3268" s="275">
        <v>2</v>
      </c>
      <c r="V3268" s="1042">
        <v>0</v>
      </c>
      <c r="W3268" s="275">
        <v>0</v>
      </c>
      <c r="X3268" s="275">
        <v>4</v>
      </c>
      <c r="Y3268" s="275">
        <v>2</v>
      </c>
      <c r="Z3268" s="275">
        <v>0</v>
      </c>
      <c r="AA3268" s="275">
        <v>3</v>
      </c>
      <c r="AB3268" s="275">
        <v>8</v>
      </c>
      <c r="AC3268" s="275">
        <v>3</v>
      </c>
      <c r="AD3268" s="448"/>
    </row>
    <row r="3269" spans="1:30" ht="20.399999999999999" customHeight="1">
      <c r="A3269" s="794"/>
      <c r="B3269" s="670" t="s">
        <v>1468</v>
      </c>
      <c r="C3269" s="276">
        <v>8</v>
      </c>
      <c r="D3269" s="276">
        <v>8</v>
      </c>
      <c r="E3269" s="276">
        <v>0</v>
      </c>
      <c r="F3269" s="276">
        <v>0</v>
      </c>
      <c r="G3269" s="1043">
        <v>100</v>
      </c>
      <c r="H3269" s="276">
        <v>0</v>
      </c>
      <c r="I3269" s="276">
        <v>0</v>
      </c>
      <c r="J3269" s="276">
        <v>0</v>
      </c>
      <c r="K3269" s="276">
        <v>0</v>
      </c>
      <c r="L3269" s="276">
        <v>0</v>
      </c>
      <c r="M3269" s="276">
        <v>0</v>
      </c>
      <c r="N3269" s="276">
        <v>0</v>
      </c>
      <c r="O3269" s="276">
        <v>0</v>
      </c>
      <c r="P3269" s="276">
        <v>0</v>
      </c>
      <c r="Q3269" s="276">
        <v>0</v>
      </c>
      <c r="R3269" s="276">
        <v>0</v>
      </c>
      <c r="S3269" s="276">
        <v>0</v>
      </c>
      <c r="T3269" s="276">
        <v>1</v>
      </c>
      <c r="U3269" s="276">
        <v>1</v>
      </c>
      <c r="V3269" s="1044">
        <v>0</v>
      </c>
      <c r="W3269" s="276">
        <v>0</v>
      </c>
      <c r="X3269" s="276">
        <v>3</v>
      </c>
      <c r="Y3269" s="276">
        <v>0</v>
      </c>
      <c r="Z3269" s="276">
        <v>0</v>
      </c>
      <c r="AA3269" s="276">
        <v>2</v>
      </c>
      <c r="AB3269" s="276">
        <v>1</v>
      </c>
      <c r="AC3269" s="276">
        <v>0</v>
      </c>
      <c r="AD3269" s="448"/>
    </row>
    <row r="3270" spans="1:30" ht="20.399999999999999" customHeight="1">
      <c r="A3270" s="794"/>
      <c r="B3270" s="670" t="s">
        <v>1467</v>
      </c>
      <c r="C3270" s="276">
        <v>15</v>
      </c>
      <c r="D3270" s="276">
        <v>15</v>
      </c>
      <c r="E3270" s="276">
        <v>0</v>
      </c>
      <c r="F3270" s="276">
        <v>0</v>
      </c>
      <c r="G3270" s="1043">
        <v>100</v>
      </c>
      <c r="H3270" s="276">
        <v>0</v>
      </c>
      <c r="I3270" s="276">
        <v>0</v>
      </c>
      <c r="J3270" s="276">
        <v>0</v>
      </c>
      <c r="K3270" s="276">
        <v>0</v>
      </c>
      <c r="L3270" s="276">
        <v>0</v>
      </c>
      <c r="M3270" s="276">
        <v>0</v>
      </c>
      <c r="N3270" s="276">
        <v>0</v>
      </c>
      <c r="O3270" s="276">
        <v>0</v>
      </c>
      <c r="P3270" s="276">
        <v>0</v>
      </c>
      <c r="Q3270" s="276">
        <v>0</v>
      </c>
      <c r="R3270" s="276">
        <v>0</v>
      </c>
      <c r="S3270" s="276">
        <v>0</v>
      </c>
      <c r="T3270" s="276">
        <v>0</v>
      </c>
      <c r="U3270" s="276">
        <v>1</v>
      </c>
      <c r="V3270" s="1044">
        <v>0</v>
      </c>
      <c r="W3270" s="276">
        <v>0</v>
      </c>
      <c r="X3270" s="276">
        <v>1</v>
      </c>
      <c r="Y3270" s="276">
        <v>2</v>
      </c>
      <c r="Z3270" s="276">
        <v>0</v>
      </c>
      <c r="AA3270" s="276">
        <v>1</v>
      </c>
      <c r="AB3270" s="276">
        <v>7</v>
      </c>
      <c r="AC3270" s="276">
        <v>3</v>
      </c>
      <c r="AD3270" s="448"/>
    </row>
    <row r="3271" spans="1:30" ht="20.399999999999999" customHeight="1">
      <c r="A3271" s="794"/>
      <c r="B3271" s="670" t="s">
        <v>4104</v>
      </c>
      <c r="C3271" s="276">
        <v>0</v>
      </c>
      <c r="D3271" s="276">
        <v>0</v>
      </c>
      <c r="E3271" s="276">
        <v>0</v>
      </c>
      <c r="F3271" s="276">
        <v>0</v>
      </c>
      <c r="G3271" s="1043">
        <v>0</v>
      </c>
      <c r="H3271" s="276">
        <v>0</v>
      </c>
      <c r="I3271" s="276">
        <v>0</v>
      </c>
      <c r="J3271" s="276">
        <v>0</v>
      </c>
      <c r="K3271" s="276">
        <v>0</v>
      </c>
      <c r="L3271" s="276">
        <v>0</v>
      </c>
      <c r="M3271" s="276">
        <v>0</v>
      </c>
      <c r="N3271" s="276">
        <v>0</v>
      </c>
      <c r="O3271" s="276">
        <v>0</v>
      </c>
      <c r="P3271" s="276">
        <v>0</v>
      </c>
      <c r="Q3271" s="276">
        <v>0</v>
      </c>
      <c r="R3271" s="276">
        <v>0</v>
      </c>
      <c r="S3271" s="276">
        <v>0</v>
      </c>
      <c r="T3271" s="276">
        <v>0</v>
      </c>
      <c r="U3271" s="276">
        <v>0</v>
      </c>
      <c r="V3271" s="1044">
        <v>0</v>
      </c>
      <c r="W3271" s="276">
        <v>0</v>
      </c>
      <c r="X3271" s="276">
        <v>0</v>
      </c>
      <c r="Y3271" s="276">
        <v>0</v>
      </c>
      <c r="Z3271" s="276">
        <v>0</v>
      </c>
      <c r="AA3271" s="276">
        <v>0</v>
      </c>
      <c r="AB3271" s="276">
        <v>0</v>
      </c>
      <c r="AC3271" s="276">
        <v>0</v>
      </c>
      <c r="AD3271" s="448"/>
    </row>
    <row r="3272" spans="1:30" ht="20.399999999999999" customHeight="1">
      <c r="A3272" s="407"/>
      <c r="B3272" s="407"/>
      <c r="C3272" s="407"/>
      <c r="D3272" s="407"/>
      <c r="E3272" s="407"/>
      <c r="F3272" s="407"/>
      <c r="G3272" s="407"/>
      <c r="H3272" s="407"/>
      <c r="I3272" s="407"/>
      <c r="J3272" s="407"/>
      <c r="K3272" s="407"/>
      <c r="L3272" s="407"/>
      <c r="M3272" s="407"/>
      <c r="N3272" s="407"/>
      <c r="O3272" s="407"/>
      <c r="P3272" s="407"/>
      <c r="Q3272" s="407"/>
      <c r="R3272" s="407"/>
      <c r="S3272" s="407"/>
      <c r="T3272" s="407"/>
      <c r="U3272" s="407"/>
      <c r="V3272" s="407"/>
      <c r="W3272" s="407"/>
      <c r="X3272" s="407"/>
      <c r="Y3272" s="407"/>
      <c r="Z3272" s="407"/>
      <c r="AA3272" s="407"/>
      <c r="AB3272" s="407"/>
      <c r="AC3272" s="407"/>
      <c r="AD3272" s="448"/>
    </row>
    <row r="3273" spans="1:30" ht="20.399999999999999" customHeight="1">
      <c r="A3273" s="796" t="s">
        <v>4857</v>
      </c>
      <c r="B3273" s="669" t="s">
        <v>4858</v>
      </c>
      <c r="C3273" s="275">
        <v>1</v>
      </c>
      <c r="D3273" s="275">
        <v>1</v>
      </c>
      <c r="E3273" s="275">
        <v>0</v>
      </c>
      <c r="F3273" s="275">
        <v>0</v>
      </c>
      <c r="G3273" s="1041">
        <v>100</v>
      </c>
      <c r="H3273" s="275">
        <v>0</v>
      </c>
      <c r="I3273" s="275">
        <v>0</v>
      </c>
      <c r="J3273" s="275">
        <v>0</v>
      </c>
      <c r="K3273" s="275">
        <v>0</v>
      </c>
      <c r="L3273" s="275">
        <v>0</v>
      </c>
      <c r="M3273" s="275">
        <v>0</v>
      </c>
      <c r="N3273" s="275">
        <v>0</v>
      </c>
      <c r="O3273" s="275">
        <v>0</v>
      </c>
      <c r="P3273" s="275">
        <v>0</v>
      </c>
      <c r="Q3273" s="275">
        <v>0</v>
      </c>
      <c r="R3273" s="275">
        <v>1</v>
      </c>
      <c r="S3273" s="275">
        <v>0</v>
      </c>
      <c r="T3273" s="275">
        <v>0</v>
      </c>
      <c r="U3273" s="275">
        <v>0</v>
      </c>
      <c r="V3273" s="1042">
        <v>0</v>
      </c>
      <c r="W3273" s="275">
        <v>0</v>
      </c>
      <c r="X3273" s="275">
        <v>0</v>
      </c>
      <c r="Y3273" s="275">
        <v>0</v>
      </c>
      <c r="Z3273" s="275">
        <v>0</v>
      </c>
      <c r="AA3273" s="275">
        <v>0</v>
      </c>
      <c r="AB3273" s="275">
        <v>0</v>
      </c>
      <c r="AC3273" s="275">
        <v>0</v>
      </c>
      <c r="AD3273" s="448"/>
    </row>
    <row r="3274" spans="1:30" ht="20.399999999999999" customHeight="1">
      <c r="A3274" s="669"/>
      <c r="B3274" s="669" t="s">
        <v>4859</v>
      </c>
      <c r="C3274" s="797"/>
      <c r="D3274" s="797"/>
      <c r="E3274" s="797"/>
      <c r="F3274" s="797"/>
      <c r="G3274" s="797"/>
      <c r="H3274" s="797"/>
      <c r="I3274" s="797"/>
      <c r="J3274" s="797"/>
      <c r="K3274" s="797"/>
      <c r="L3274" s="797"/>
      <c r="M3274" s="797"/>
      <c r="N3274" s="797"/>
      <c r="O3274" s="797"/>
      <c r="P3274" s="797"/>
      <c r="Q3274" s="797"/>
      <c r="R3274" s="797"/>
      <c r="S3274" s="797"/>
      <c r="T3274" s="797"/>
      <c r="U3274" s="797"/>
      <c r="V3274" s="797"/>
      <c r="W3274" s="797"/>
      <c r="X3274" s="797"/>
      <c r="Y3274" s="797"/>
      <c r="Z3274" s="797"/>
      <c r="AA3274" s="797"/>
      <c r="AB3274" s="797"/>
      <c r="AC3274" s="797"/>
      <c r="AD3274" s="448"/>
    </row>
    <row r="3275" spans="1:30" ht="20.399999999999999" customHeight="1">
      <c r="A3275" s="794"/>
      <c r="B3275" s="670" t="s">
        <v>1468</v>
      </c>
      <c r="C3275" s="276">
        <v>0</v>
      </c>
      <c r="D3275" s="276">
        <v>0</v>
      </c>
      <c r="E3275" s="276">
        <v>0</v>
      </c>
      <c r="F3275" s="276">
        <v>0</v>
      </c>
      <c r="G3275" s="1043">
        <v>0</v>
      </c>
      <c r="H3275" s="276">
        <v>0</v>
      </c>
      <c r="I3275" s="276">
        <v>0</v>
      </c>
      <c r="J3275" s="276">
        <v>0</v>
      </c>
      <c r="K3275" s="276">
        <v>0</v>
      </c>
      <c r="L3275" s="276">
        <v>0</v>
      </c>
      <c r="M3275" s="276">
        <v>0</v>
      </c>
      <c r="N3275" s="276">
        <v>0</v>
      </c>
      <c r="O3275" s="276">
        <v>0</v>
      </c>
      <c r="P3275" s="276">
        <v>0</v>
      </c>
      <c r="Q3275" s="276">
        <v>0</v>
      </c>
      <c r="R3275" s="276">
        <v>0</v>
      </c>
      <c r="S3275" s="276">
        <v>0</v>
      </c>
      <c r="T3275" s="276">
        <v>0</v>
      </c>
      <c r="U3275" s="276">
        <v>0</v>
      </c>
      <c r="V3275" s="1044">
        <v>0</v>
      </c>
      <c r="W3275" s="276">
        <v>0</v>
      </c>
      <c r="X3275" s="276">
        <v>0</v>
      </c>
      <c r="Y3275" s="276">
        <v>0</v>
      </c>
      <c r="Z3275" s="276">
        <v>0</v>
      </c>
      <c r="AA3275" s="276">
        <v>0</v>
      </c>
      <c r="AB3275" s="276">
        <v>0</v>
      </c>
      <c r="AC3275" s="276">
        <v>0</v>
      </c>
      <c r="AD3275" s="448"/>
    </row>
    <row r="3276" spans="1:30" ht="20.399999999999999" customHeight="1">
      <c r="A3276" s="794"/>
      <c r="B3276" s="670" t="s">
        <v>1467</v>
      </c>
      <c r="C3276" s="276">
        <v>1</v>
      </c>
      <c r="D3276" s="276">
        <v>1</v>
      </c>
      <c r="E3276" s="276">
        <v>0</v>
      </c>
      <c r="F3276" s="276">
        <v>0</v>
      </c>
      <c r="G3276" s="1043">
        <v>100</v>
      </c>
      <c r="H3276" s="276">
        <v>0</v>
      </c>
      <c r="I3276" s="276">
        <v>0</v>
      </c>
      <c r="J3276" s="276">
        <v>0</v>
      </c>
      <c r="K3276" s="276">
        <v>0</v>
      </c>
      <c r="L3276" s="276">
        <v>0</v>
      </c>
      <c r="M3276" s="276">
        <v>0</v>
      </c>
      <c r="N3276" s="276">
        <v>0</v>
      </c>
      <c r="O3276" s="276">
        <v>0</v>
      </c>
      <c r="P3276" s="276">
        <v>0</v>
      </c>
      <c r="Q3276" s="276">
        <v>0</v>
      </c>
      <c r="R3276" s="276">
        <v>1</v>
      </c>
      <c r="S3276" s="276">
        <v>0</v>
      </c>
      <c r="T3276" s="276">
        <v>0</v>
      </c>
      <c r="U3276" s="276">
        <v>0</v>
      </c>
      <c r="V3276" s="1044">
        <v>0</v>
      </c>
      <c r="W3276" s="276">
        <v>0</v>
      </c>
      <c r="X3276" s="276">
        <v>0</v>
      </c>
      <c r="Y3276" s="276">
        <v>0</v>
      </c>
      <c r="Z3276" s="276">
        <v>0</v>
      </c>
      <c r="AA3276" s="276">
        <v>0</v>
      </c>
      <c r="AB3276" s="276">
        <v>0</v>
      </c>
      <c r="AC3276" s="276">
        <v>0</v>
      </c>
      <c r="AD3276" s="448"/>
    </row>
    <row r="3277" spans="1:30" ht="20.399999999999999" customHeight="1">
      <c r="A3277" s="794"/>
      <c r="B3277" s="670" t="s">
        <v>4104</v>
      </c>
      <c r="C3277" s="276">
        <v>0</v>
      </c>
      <c r="D3277" s="276">
        <v>0</v>
      </c>
      <c r="E3277" s="276">
        <v>0</v>
      </c>
      <c r="F3277" s="276">
        <v>0</v>
      </c>
      <c r="G3277" s="1043">
        <v>0</v>
      </c>
      <c r="H3277" s="276">
        <v>0</v>
      </c>
      <c r="I3277" s="276">
        <v>0</v>
      </c>
      <c r="J3277" s="276">
        <v>0</v>
      </c>
      <c r="K3277" s="276">
        <v>0</v>
      </c>
      <c r="L3277" s="276">
        <v>0</v>
      </c>
      <c r="M3277" s="276">
        <v>0</v>
      </c>
      <c r="N3277" s="276">
        <v>0</v>
      </c>
      <c r="O3277" s="276">
        <v>0</v>
      </c>
      <c r="P3277" s="276">
        <v>0</v>
      </c>
      <c r="Q3277" s="276">
        <v>0</v>
      </c>
      <c r="R3277" s="276">
        <v>0</v>
      </c>
      <c r="S3277" s="276">
        <v>0</v>
      </c>
      <c r="T3277" s="276">
        <v>0</v>
      </c>
      <c r="U3277" s="276">
        <v>0</v>
      </c>
      <c r="V3277" s="1044">
        <v>0</v>
      </c>
      <c r="W3277" s="276">
        <v>0</v>
      </c>
      <c r="X3277" s="276">
        <v>0</v>
      </c>
      <c r="Y3277" s="276">
        <v>0</v>
      </c>
      <c r="Z3277" s="276">
        <v>0</v>
      </c>
      <c r="AA3277" s="276">
        <v>0</v>
      </c>
      <c r="AB3277" s="276">
        <v>0</v>
      </c>
      <c r="AC3277" s="276">
        <v>0</v>
      </c>
      <c r="AD3277" s="448"/>
    </row>
    <row r="3278" spans="1:30" ht="20.399999999999999" customHeight="1">
      <c r="A3278" s="407"/>
      <c r="B3278" s="407"/>
      <c r="C3278" s="407"/>
      <c r="D3278" s="407"/>
      <c r="E3278" s="407"/>
      <c r="F3278" s="407"/>
      <c r="G3278" s="407"/>
      <c r="H3278" s="407"/>
      <c r="I3278" s="407"/>
      <c r="J3278" s="407"/>
      <c r="K3278" s="407"/>
      <c r="L3278" s="407"/>
      <c r="M3278" s="407"/>
      <c r="N3278" s="407"/>
      <c r="O3278" s="407"/>
      <c r="P3278" s="407"/>
      <c r="Q3278" s="407"/>
      <c r="R3278" s="407"/>
      <c r="S3278" s="407"/>
      <c r="T3278" s="407"/>
      <c r="U3278" s="407"/>
      <c r="V3278" s="407"/>
      <c r="W3278" s="407"/>
      <c r="X3278" s="407"/>
      <c r="Y3278" s="407"/>
      <c r="Z3278" s="407"/>
      <c r="AA3278" s="407"/>
      <c r="AB3278" s="407"/>
      <c r="AC3278" s="407"/>
      <c r="AD3278" s="448"/>
    </row>
    <row r="3279" spans="1:30" ht="20.399999999999999" customHeight="1">
      <c r="A3279" s="796" t="s">
        <v>2429</v>
      </c>
      <c r="B3279" s="669" t="s">
        <v>2428</v>
      </c>
      <c r="C3279" s="275">
        <v>8</v>
      </c>
      <c r="D3279" s="275">
        <v>8</v>
      </c>
      <c r="E3279" s="275">
        <v>0</v>
      </c>
      <c r="F3279" s="275">
        <v>0</v>
      </c>
      <c r="G3279" s="1041">
        <v>100</v>
      </c>
      <c r="H3279" s="275">
        <v>0</v>
      </c>
      <c r="I3279" s="275">
        <v>0</v>
      </c>
      <c r="J3279" s="275">
        <v>0</v>
      </c>
      <c r="K3279" s="275">
        <v>0</v>
      </c>
      <c r="L3279" s="275">
        <v>0</v>
      </c>
      <c r="M3279" s="275">
        <v>0</v>
      </c>
      <c r="N3279" s="275">
        <v>0</v>
      </c>
      <c r="O3279" s="275">
        <v>0</v>
      </c>
      <c r="P3279" s="275">
        <v>0</v>
      </c>
      <c r="Q3279" s="275">
        <v>0</v>
      </c>
      <c r="R3279" s="275">
        <v>0</v>
      </c>
      <c r="S3279" s="275">
        <v>0</v>
      </c>
      <c r="T3279" s="275">
        <v>0</v>
      </c>
      <c r="U3279" s="275">
        <v>0</v>
      </c>
      <c r="V3279" s="1042">
        <v>0</v>
      </c>
      <c r="W3279" s="275">
        <v>0</v>
      </c>
      <c r="X3279" s="275">
        <v>1</v>
      </c>
      <c r="Y3279" s="275">
        <v>0</v>
      </c>
      <c r="Z3279" s="275">
        <v>0</v>
      </c>
      <c r="AA3279" s="275">
        <v>3</v>
      </c>
      <c r="AB3279" s="275">
        <v>1</v>
      </c>
      <c r="AC3279" s="275">
        <v>3</v>
      </c>
      <c r="AD3279" s="448"/>
    </row>
    <row r="3280" spans="1:30" ht="20.399999999999999" customHeight="1">
      <c r="A3280" s="794"/>
      <c r="B3280" s="670" t="s">
        <v>1468</v>
      </c>
      <c r="C3280" s="276">
        <v>1</v>
      </c>
      <c r="D3280" s="276">
        <v>1</v>
      </c>
      <c r="E3280" s="276">
        <v>0</v>
      </c>
      <c r="F3280" s="276">
        <v>0</v>
      </c>
      <c r="G3280" s="1043">
        <v>100</v>
      </c>
      <c r="H3280" s="276">
        <v>0</v>
      </c>
      <c r="I3280" s="276">
        <v>0</v>
      </c>
      <c r="J3280" s="276">
        <v>0</v>
      </c>
      <c r="K3280" s="276">
        <v>0</v>
      </c>
      <c r="L3280" s="276">
        <v>0</v>
      </c>
      <c r="M3280" s="276">
        <v>0</v>
      </c>
      <c r="N3280" s="276">
        <v>0</v>
      </c>
      <c r="O3280" s="276">
        <v>0</v>
      </c>
      <c r="P3280" s="276">
        <v>0</v>
      </c>
      <c r="Q3280" s="276">
        <v>0</v>
      </c>
      <c r="R3280" s="276">
        <v>0</v>
      </c>
      <c r="S3280" s="276">
        <v>0</v>
      </c>
      <c r="T3280" s="276">
        <v>0</v>
      </c>
      <c r="U3280" s="276">
        <v>0</v>
      </c>
      <c r="V3280" s="1044">
        <v>0</v>
      </c>
      <c r="W3280" s="276">
        <v>0</v>
      </c>
      <c r="X3280" s="276">
        <v>0</v>
      </c>
      <c r="Y3280" s="276">
        <v>0</v>
      </c>
      <c r="Z3280" s="276">
        <v>0</v>
      </c>
      <c r="AA3280" s="276">
        <v>0</v>
      </c>
      <c r="AB3280" s="276">
        <v>0</v>
      </c>
      <c r="AC3280" s="276">
        <v>1</v>
      </c>
      <c r="AD3280" s="448"/>
    </row>
    <row r="3281" spans="1:30" ht="20.399999999999999" customHeight="1">
      <c r="A3281" s="794"/>
      <c r="B3281" s="670" t="s">
        <v>1467</v>
      </c>
      <c r="C3281" s="276">
        <v>7</v>
      </c>
      <c r="D3281" s="276">
        <v>7</v>
      </c>
      <c r="E3281" s="276">
        <v>0</v>
      </c>
      <c r="F3281" s="276">
        <v>0</v>
      </c>
      <c r="G3281" s="1043">
        <v>100</v>
      </c>
      <c r="H3281" s="276">
        <v>0</v>
      </c>
      <c r="I3281" s="276">
        <v>0</v>
      </c>
      <c r="J3281" s="276">
        <v>0</v>
      </c>
      <c r="K3281" s="276">
        <v>0</v>
      </c>
      <c r="L3281" s="276">
        <v>0</v>
      </c>
      <c r="M3281" s="276">
        <v>0</v>
      </c>
      <c r="N3281" s="276">
        <v>0</v>
      </c>
      <c r="O3281" s="276">
        <v>0</v>
      </c>
      <c r="P3281" s="276">
        <v>0</v>
      </c>
      <c r="Q3281" s="276">
        <v>0</v>
      </c>
      <c r="R3281" s="276">
        <v>0</v>
      </c>
      <c r="S3281" s="276">
        <v>0</v>
      </c>
      <c r="T3281" s="276">
        <v>0</v>
      </c>
      <c r="U3281" s="276">
        <v>0</v>
      </c>
      <c r="V3281" s="1044">
        <v>0</v>
      </c>
      <c r="W3281" s="276">
        <v>0</v>
      </c>
      <c r="X3281" s="276">
        <v>1</v>
      </c>
      <c r="Y3281" s="276">
        <v>0</v>
      </c>
      <c r="Z3281" s="276">
        <v>0</v>
      </c>
      <c r="AA3281" s="276">
        <v>3</v>
      </c>
      <c r="AB3281" s="276">
        <v>1</v>
      </c>
      <c r="AC3281" s="276">
        <v>2</v>
      </c>
      <c r="AD3281" s="448"/>
    </row>
    <row r="3282" spans="1:30" ht="20.399999999999999" customHeight="1">
      <c r="A3282" s="794"/>
      <c r="B3282" s="670" t="s">
        <v>4104</v>
      </c>
      <c r="C3282" s="276">
        <v>0</v>
      </c>
      <c r="D3282" s="276">
        <v>0</v>
      </c>
      <c r="E3282" s="276">
        <v>0</v>
      </c>
      <c r="F3282" s="276">
        <v>0</v>
      </c>
      <c r="G3282" s="1043">
        <v>0</v>
      </c>
      <c r="H3282" s="276">
        <v>0</v>
      </c>
      <c r="I3282" s="276">
        <v>0</v>
      </c>
      <c r="J3282" s="276">
        <v>0</v>
      </c>
      <c r="K3282" s="276">
        <v>0</v>
      </c>
      <c r="L3282" s="276">
        <v>0</v>
      </c>
      <c r="M3282" s="276">
        <v>0</v>
      </c>
      <c r="N3282" s="276">
        <v>0</v>
      </c>
      <c r="O3282" s="276">
        <v>0</v>
      </c>
      <c r="P3282" s="276">
        <v>0</v>
      </c>
      <c r="Q3282" s="276">
        <v>0</v>
      </c>
      <c r="R3282" s="276">
        <v>0</v>
      </c>
      <c r="S3282" s="276">
        <v>0</v>
      </c>
      <c r="T3282" s="276">
        <v>0</v>
      </c>
      <c r="U3282" s="276">
        <v>0</v>
      </c>
      <c r="V3282" s="1044">
        <v>0</v>
      </c>
      <c r="W3282" s="276">
        <v>0</v>
      </c>
      <c r="X3282" s="276">
        <v>0</v>
      </c>
      <c r="Y3282" s="276">
        <v>0</v>
      </c>
      <c r="Z3282" s="276">
        <v>0</v>
      </c>
      <c r="AA3282" s="276">
        <v>0</v>
      </c>
      <c r="AB3282" s="276">
        <v>0</v>
      </c>
      <c r="AC3282" s="276">
        <v>0</v>
      </c>
      <c r="AD3282" s="448"/>
    </row>
    <row r="3283" spans="1:30" ht="20.399999999999999" customHeight="1">
      <c r="A3283" s="407"/>
      <c r="B3283" s="407"/>
      <c r="C3283" s="407"/>
      <c r="D3283" s="407"/>
      <c r="E3283" s="407"/>
      <c r="F3283" s="407"/>
      <c r="G3283" s="407"/>
      <c r="H3283" s="407"/>
      <c r="I3283" s="407"/>
      <c r="J3283" s="407"/>
      <c r="K3283" s="407"/>
      <c r="L3283" s="407"/>
      <c r="M3283" s="407"/>
      <c r="N3283" s="407"/>
      <c r="O3283" s="407"/>
      <c r="P3283" s="407"/>
      <c r="Q3283" s="407"/>
      <c r="R3283" s="407"/>
      <c r="S3283" s="407"/>
      <c r="T3283" s="407"/>
      <c r="U3283" s="407"/>
      <c r="V3283" s="407"/>
      <c r="W3283" s="407"/>
      <c r="X3283" s="407"/>
      <c r="Y3283" s="407"/>
      <c r="Z3283" s="407"/>
      <c r="AA3283" s="407"/>
      <c r="AB3283" s="407"/>
      <c r="AC3283" s="407"/>
      <c r="AD3283" s="448"/>
    </row>
    <row r="3284" spans="1:30" ht="20.399999999999999" customHeight="1">
      <c r="A3284" s="796" t="s">
        <v>2427</v>
      </c>
      <c r="B3284" s="669" t="s">
        <v>2426</v>
      </c>
      <c r="C3284" s="275">
        <v>232</v>
      </c>
      <c r="D3284" s="275">
        <v>232</v>
      </c>
      <c r="E3284" s="275">
        <v>0</v>
      </c>
      <c r="F3284" s="275">
        <v>0</v>
      </c>
      <c r="G3284" s="1041">
        <v>100</v>
      </c>
      <c r="H3284" s="275">
        <v>0</v>
      </c>
      <c r="I3284" s="275">
        <v>0</v>
      </c>
      <c r="J3284" s="275">
        <v>0</v>
      </c>
      <c r="K3284" s="275">
        <v>0</v>
      </c>
      <c r="L3284" s="275">
        <v>0</v>
      </c>
      <c r="M3284" s="275">
        <v>0</v>
      </c>
      <c r="N3284" s="275">
        <v>0</v>
      </c>
      <c r="O3284" s="275">
        <v>0</v>
      </c>
      <c r="P3284" s="275">
        <v>0</v>
      </c>
      <c r="Q3284" s="275">
        <v>0</v>
      </c>
      <c r="R3284" s="275">
        <v>0</v>
      </c>
      <c r="S3284" s="275">
        <v>1</v>
      </c>
      <c r="T3284" s="275">
        <v>2</v>
      </c>
      <c r="U3284" s="275">
        <v>2</v>
      </c>
      <c r="V3284" s="1042">
        <v>2</v>
      </c>
      <c r="W3284" s="275">
        <v>2</v>
      </c>
      <c r="X3284" s="275">
        <v>3</v>
      </c>
      <c r="Y3284" s="275">
        <v>7</v>
      </c>
      <c r="Z3284" s="275">
        <v>9</v>
      </c>
      <c r="AA3284" s="275">
        <v>24</v>
      </c>
      <c r="AB3284" s="275">
        <v>40</v>
      </c>
      <c r="AC3284" s="275">
        <v>140</v>
      </c>
      <c r="AD3284" s="448"/>
    </row>
    <row r="3285" spans="1:30" ht="20.399999999999999" customHeight="1">
      <c r="A3285" s="794"/>
      <c r="B3285" s="670" t="s">
        <v>1468</v>
      </c>
      <c r="C3285" s="276">
        <v>99</v>
      </c>
      <c r="D3285" s="276">
        <v>99</v>
      </c>
      <c r="E3285" s="276">
        <v>0</v>
      </c>
      <c r="F3285" s="276">
        <v>0</v>
      </c>
      <c r="G3285" s="1043">
        <v>100</v>
      </c>
      <c r="H3285" s="276">
        <v>0</v>
      </c>
      <c r="I3285" s="276">
        <v>0</v>
      </c>
      <c r="J3285" s="276">
        <v>0</v>
      </c>
      <c r="K3285" s="276">
        <v>0</v>
      </c>
      <c r="L3285" s="276">
        <v>0</v>
      </c>
      <c r="M3285" s="276">
        <v>0</v>
      </c>
      <c r="N3285" s="276">
        <v>0</v>
      </c>
      <c r="O3285" s="276">
        <v>0</v>
      </c>
      <c r="P3285" s="276">
        <v>0</v>
      </c>
      <c r="Q3285" s="276">
        <v>0</v>
      </c>
      <c r="R3285" s="276">
        <v>0</v>
      </c>
      <c r="S3285" s="276">
        <v>1</v>
      </c>
      <c r="T3285" s="276">
        <v>1</v>
      </c>
      <c r="U3285" s="276">
        <v>2</v>
      </c>
      <c r="V3285" s="1044">
        <v>2</v>
      </c>
      <c r="W3285" s="276">
        <v>1</v>
      </c>
      <c r="X3285" s="276">
        <v>3</v>
      </c>
      <c r="Y3285" s="276">
        <v>5</v>
      </c>
      <c r="Z3285" s="276">
        <v>8</v>
      </c>
      <c r="AA3285" s="276">
        <v>14</v>
      </c>
      <c r="AB3285" s="276">
        <v>16</v>
      </c>
      <c r="AC3285" s="276">
        <v>46</v>
      </c>
      <c r="AD3285" s="448"/>
    </row>
    <row r="3286" spans="1:30" ht="20.399999999999999" customHeight="1">
      <c r="A3286" s="794"/>
      <c r="B3286" s="670" t="s">
        <v>1467</v>
      </c>
      <c r="C3286" s="276">
        <v>133</v>
      </c>
      <c r="D3286" s="276">
        <v>133</v>
      </c>
      <c r="E3286" s="276">
        <v>0</v>
      </c>
      <c r="F3286" s="276">
        <v>0</v>
      </c>
      <c r="G3286" s="1043">
        <v>100</v>
      </c>
      <c r="H3286" s="276">
        <v>0</v>
      </c>
      <c r="I3286" s="276">
        <v>0</v>
      </c>
      <c r="J3286" s="276">
        <v>0</v>
      </c>
      <c r="K3286" s="276">
        <v>0</v>
      </c>
      <c r="L3286" s="276">
        <v>0</v>
      </c>
      <c r="M3286" s="276">
        <v>0</v>
      </c>
      <c r="N3286" s="276">
        <v>0</v>
      </c>
      <c r="O3286" s="276">
        <v>0</v>
      </c>
      <c r="P3286" s="276">
        <v>0</v>
      </c>
      <c r="Q3286" s="276">
        <v>0</v>
      </c>
      <c r="R3286" s="276">
        <v>0</v>
      </c>
      <c r="S3286" s="276">
        <v>0</v>
      </c>
      <c r="T3286" s="276">
        <v>1</v>
      </c>
      <c r="U3286" s="276">
        <v>0</v>
      </c>
      <c r="V3286" s="1044">
        <v>0</v>
      </c>
      <c r="W3286" s="276">
        <v>1</v>
      </c>
      <c r="X3286" s="276">
        <v>0</v>
      </c>
      <c r="Y3286" s="276">
        <v>2</v>
      </c>
      <c r="Z3286" s="276">
        <v>1</v>
      </c>
      <c r="AA3286" s="276">
        <v>10</v>
      </c>
      <c r="AB3286" s="276">
        <v>24</v>
      </c>
      <c r="AC3286" s="276">
        <v>94</v>
      </c>
      <c r="AD3286" s="448"/>
    </row>
    <row r="3287" spans="1:30" ht="20.399999999999999" customHeight="1">
      <c r="A3287" s="794"/>
      <c r="B3287" s="670" t="s">
        <v>4104</v>
      </c>
      <c r="C3287" s="276">
        <v>0</v>
      </c>
      <c r="D3287" s="276">
        <v>0</v>
      </c>
      <c r="E3287" s="276">
        <v>0</v>
      </c>
      <c r="F3287" s="276">
        <v>0</v>
      </c>
      <c r="G3287" s="1043">
        <v>0</v>
      </c>
      <c r="H3287" s="276">
        <v>0</v>
      </c>
      <c r="I3287" s="276">
        <v>0</v>
      </c>
      <c r="J3287" s="276">
        <v>0</v>
      </c>
      <c r="K3287" s="276">
        <v>0</v>
      </c>
      <c r="L3287" s="276">
        <v>0</v>
      </c>
      <c r="M3287" s="276">
        <v>0</v>
      </c>
      <c r="N3287" s="276">
        <v>0</v>
      </c>
      <c r="O3287" s="276">
        <v>0</v>
      </c>
      <c r="P3287" s="276">
        <v>0</v>
      </c>
      <c r="Q3287" s="276">
        <v>0</v>
      </c>
      <c r="R3287" s="276">
        <v>0</v>
      </c>
      <c r="S3287" s="276">
        <v>0</v>
      </c>
      <c r="T3287" s="276">
        <v>0</v>
      </c>
      <c r="U3287" s="276">
        <v>0</v>
      </c>
      <c r="V3287" s="1044">
        <v>0</v>
      </c>
      <c r="W3287" s="276">
        <v>0</v>
      </c>
      <c r="X3287" s="276">
        <v>0</v>
      </c>
      <c r="Y3287" s="276">
        <v>0</v>
      </c>
      <c r="Z3287" s="276">
        <v>0</v>
      </c>
      <c r="AA3287" s="276">
        <v>0</v>
      </c>
      <c r="AB3287" s="276">
        <v>0</v>
      </c>
      <c r="AC3287" s="276">
        <v>0</v>
      </c>
      <c r="AD3287" s="448"/>
    </row>
    <row r="3288" spans="1:30" ht="20.399999999999999" customHeight="1">
      <c r="A3288" s="407"/>
      <c r="B3288" s="407"/>
      <c r="C3288" s="407"/>
      <c r="D3288" s="407"/>
      <c r="E3288" s="407"/>
      <c r="F3288" s="407"/>
      <c r="G3288" s="407"/>
      <c r="H3288" s="407"/>
      <c r="I3288" s="407"/>
      <c r="J3288" s="407"/>
      <c r="K3288" s="407"/>
      <c r="L3288" s="407"/>
      <c r="M3288" s="407"/>
      <c r="N3288" s="407"/>
      <c r="O3288" s="407"/>
      <c r="P3288" s="407"/>
      <c r="Q3288" s="407"/>
      <c r="R3288" s="407"/>
      <c r="S3288" s="407"/>
      <c r="T3288" s="407"/>
      <c r="U3288" s="407"/>
      <c r="V3288" s="407"/>
      <c r="W3288" s="407"/>
      <c r="X3288" s="407"/>
      <c r="Y3288" s="407"/>
      <c r="Z3288" s="407"/>
      <c r="AA3288" s="407"/>
      <c r="AB3288" s="407"/>
      <c r="AC3288" s="407"/>
      <c r="AD3288" s="448"/>
    </row>
    <row r="3289" spans="1:30" ht="20.399999999999999" customHeight="1">
      <c r="A3289" s="796" t="s">
        <v>2425</v>
      </c>
      <c r="B3289" s="669" t="s">
        <v>2424</v>
      </c>
      <c r="C3289" s="275">
        <v>33</v>
      </c>
      <c r="D3289" s="275">
        <v>33</v>
      </c>
      <c r="E3289" s="275">
        <v>0</v>
      </c>
      <c r="F3289" s="275">
        <v>0</v>
      </c>
      <c r="G3289" s="1041">
        <v>100</v>
      </c>
      <c r="H3289" s="275">
        <v>31</v>
      </c>
      <c r="I3289" s="275">
        <v>0</v>
      </c>
      <c r="J3289" s="275">
        <v>3</v>
      </c>
      <c r="K3289" s="275">
        <v>28</v>
      </c>
      <c r="L3289" s="275">
        <v>2</v>
      </c>
      <c r="M3289" s="275">
        <v>0</v>
      </c>
      <c r="N3289" s="275">
        <v>0</v>
      </c>
      <c r="O3289" s="275">
        <v>0</v>
      </c>
      <c r="P3289" s="275">
        <v>0</v>
      </c>
      <c r="Q3289" s="275">
        <v>0</v>
      </c>
      <c r="R3289" s="275">
        <v>0</v>
      </c>
      <c r="S3289" s="275">
        <v>0</v>
      </c>
      <c r="T3289" s="275">
        <v>0</v>
      </c>
      <c r="U3289" s="275">
        <v>0</v>
      </c>
      <c r="V3289" s="1042">
        <v>0</v>
      </c>
      <c r="W3289" s="275">
        <v>0</v>
      </c>
      <c r="X3289" s="275">
        <v>0</v>
      </c>
      <c r="Y3289" s="275">
        <v>0</v>
      </c>
      <c r="Z3289" s="275">
        <v>0</v>
      </c>
      <c r="AA3289" s="275">
        <v>0</v>
      </c>
      <c r="AB3289" s="275">
        <v>0</v>
      </c>
      <c r="AC3289" s="275">
        <v>0</v>
      </c>
      <c r="AD3289" s="448"/>
    </row>
    <row r="3290" spans="1:30" ht="20.399999999999999" customHeight="1">
      <c r="A3290" s="794"/>
      <c r="B3290" s="670" t="s">
        <v>1468</v>
      </c>
      <c r="C3290" s="276">
        <v>18</v>
      </c>
      <c r="D3290" s="276">
        <v>18</v>
      </c>
      <c r="E3290" s="276">
        <v>0</v>
      </c>
      <c r="F3290" s="276">
        <v>0</v>
      </c>
      <c r="G3290" s="1043">
        <v>100</v>
      </c>
      <c r="H3290" s="276">
        <v>18</v>
      </c>
      <c r="I3290" s="276">
        <v>0</v>
      </c>
      <c r="J3290" s="276">
        <v>3</v>
      </c>
      <c r="K3290" s="276">
        <v>15</v>
      </c>
      <c r="L3290" s="276">
        <v>0</v>
      </c>
      <c r="M3290" s="276">
        <v>0</v>
      </c>
      <c r="N3290" s="276">
        <v>0</v>
      </c>
      <c r="O3290" s="276">
        <v>0</v>
      </c>
      <c r="P3290" s="276">
        <v>0</v>
      </c>
      <c r="Q3290" s="276">
        <v>0</v>
      </c>
      <c r="R3290" s="276">
        <v>0</v>
      </c>
      <c r="S3290" s="276">
        <v>0</v>
      </c>
      <c r="T3290" s="276">
        <v>0</v>
      </c>
      <c r="U3290" s="276">
        <v>0</v>
      </c>
      <c r="V3290" s="1044">
        <v>0</v>
      </c>
      <c r="W3290" s="276">
        <v>0</v>
      </c>
      <c r="X3290" s="276">
        <v>0</v>
      </c>
      <c r="Y3290" s="276">
        <v>0</v>
      </c>
      <c r="Z3290" s="276">
        <v>0</v>
      </c>
      <c r="AA3290" s="276">
        <v>0</v>
      </c>
      <c r="AB3290" s="276">
        <v>0</v>
      </c>
      <c r="AC3290" s="276">
        <v>0</v>
      </c>
      <c r="AD3290" s="448"/>
    </row>
    <row r="3291" spans="1:30" ht="20.399999999999999" customHeight="1">
      <c r="A3291" s="794"/>
      <c r="B3291" s="670" t="s">
        <v>1467</v>
      </c>
      <c r="C3291" s="276">
        <v>15</v>
      </c>
      <c r="D3291" s="276">
        <v>15</v>
      </c>
      <c r="E3291" s="276">
        <v>0</v>
      </c>
      <c r="F3291" s="276">
        <v>0</v>
      </c>
      <c r="G3291" s="1043">
        <v>100</v>
      </c>
      <c r="H3291" s="276">
        <v>13</v>
      </c>
      <c r="I3291" s="276">
        <v>0</v>
      </c>
      <c r="J3291" s="276">
        <v>0</v>
      </c>
      <c r="K3291" s="276">
        <v>13</v>
      </c>
      <c r="L3291" s="276">
        <v>2</v>
      </c>
      <c r="M3291" s="276">
        <v>0</v>
      </c>
      <c r="N3291" s="276">
        <v>0</v>
      </c>
      <c r="O3291" s="276">
        <v>0</v>
      </c>
      <c r="P3291" s="276">
        <v>0</v>
      </c>
      <c r="Q3291" s="276">
        <v>0</v>
      </c>
      <c r="R3291" s="276">
        <v>0</v>
      </c>
      <c r="S3291" s="276">
        <v>0</v>
      </c>
      <c r="T3291" s="276">
        <v>0</v>
      </c>
      <c r="U3291" s="276">
        <v>0</v>
      </c>
      <c r="V3291" s="1044">
        <v>0</v>
      </c>
      <c r="W3291" s="276">
        <v>0</v>
      </c>
      <c r="X3291" s="276">
        <v>0</v>
      </c>
      <c r="Y3291" s="276">
        <v>0</v>
      </c>
      <c r="Z3291" s="276">
        <v>0</v>
      </c>
      <c r="AA3291" s="276">
        <v>0</v>
      </c>
      <c r="AB3291" s="276">
        <v>0</v>
      </c>
      <c r="AC3291" s="276">
        <v>0</v>
      </c>
      <c r="AD3291" s="448"/>
    </row>
    <row r="3292" spans="1:30" ht="20.399999999999999" customHeight="1">
      <c r="A3292" s="794"/>
      <c r="B3292" s="670" t="s">
        <v>4104</v>
      </c>
      <c r="C3292" s="276">
        <v>0</v>
      </c>
      <c r="D3292" s="276">
        <v>0</v>
      </c>
      <c r="E3292" s="276">
        <v>0</v>
      </c>
      <c r="F3292" s="276">
        <v>0</v>
      </c>
      <c r="G3292" s="1043">
        <v>0</v>
      </c>
      <c r="H3292" s="276">
        <v>0</v>
      </c>
      <c r="I3292" s="276">
        <v>0</v>
      </c>
      <c r="J3292" s="276">
        <v>0</v>
      </c>
      <c r="K3292" s="276">
        <v>0</v>
      </c>
      <c r="L3292" s="276">
        <v>0</v>
      </c>
      <c r="M3292" s="276">
        <v>0</v>
      </c>
      <c r="N3292" s="276">
        <v>0</v>
      </c>
      <c r="O3292" s="276">
        <v>0</v>
      </c>
      <c r="P3292" s="276">
        <v>0</v>
      </c>
      <c r="Q3292" s="276">
        <v>0</v>
      </c>
      <c r="R3292" s="276">
        <v>0</v>
      </c>
      <c r="S3292" s="276">
        <v>0</v>
      </c>
      <c r="T3292" s="276">
        <v>0</v>
      </c>
      <c r="U3292" s="276">
        <v>0</v>
      </c>
      <c r="V3292" s="1044">
        <v>0</v>
      </c>
      <c r="W3292" s="276">
        <v>0</v>
      </c>
      <c r="X3292" s="276">
        <v>0</v>
      </c>
      <c r="Y3292" s="276">
        <v>0</v>
      </c>
      <c r="Z3292" s="276">
        <v>0</v>
      </c>
      <c r="AA3292" s="276">
        <v>0</v>
      </c>
      <c r="AB3292" s="276">
        <v>0</v>
      </c>
      <c r="AC3292" s="276">
        <v>0</v>
      </c>
      <c r="AD3292" s="448"/>
    </row>
    <row r="3293" spans="1:30" ht="20.399999999999999" customHeight="1">
      <c r="A3293" s="407"/>
      <c r="B3293" s="407"/>
      <c r="C3293" s="407"/>
      <c r="D3293" s="407"/>
      <c r="E3293" s="407"/>
      <c r="F3293" s="407"/>
      <c r="G3293" s="407"/>
      <c r="H3293" s="407"/>
      <c r="I3293" s="407"/>
      <c r="J3293" s="407"/>
      <c r="K3293" s="407"/>
      <c r="L3293" s="407"/>
      <c r="M3293" s="407"/>
      <c r="N3293" s="407"/>
      <c r="O3293" s="407"/>
      <c r="P3293" s="407"/>
      <c r="Q3293" s="407"/>
      <c r="R3293" s="407"/>
      <c r="S3293" s="407"/>
      <c r="T3293" s="407"/>
      <c r="U3293" s="407"/>
      <c r="V3293" s="407"/>
      <c r="W3293" s="407"/>
      <c r="X3293" s="407"/>
      <c r="Y3293" s="407"/>
      <c r="Z3293" s="407"/>
      <c r="AA3293" s="407"/>
      <c r="AB3293" s="407"/>
      <c r="AC3293" s="407"/>
      <c r="AD3293" s="448"/>
    </row>
    <row r="3294" spans="1:30" ht="20.399999999999999" customHeight="1">
      <c r="A3294" s="796" t="s">
        <v>2423</v>
      </c>
      <c r="B3294" s="669" t="s">
        <v>2422</v>
      </c>
      <c r="C3294" s="275">
        <v>52</v>
      </c>
      <c r="D3294" s="275">
        <v>52</v>
      </c>
      <c r="E3294" s="275">
        <v>0</v>
      </c>
      <c r="F3294" s="275">
        <v>0</v>
      </c>
      <c r="G3294" s="1041">
        <v>100</v>
      </c>
      <c r="H3294" s="275">
        <v>0</v>
      </c>
      <c r="I3294" s="275">
        <v>0</v>
      </c>
      <c r="J3294" s="275">
        <v>0</v>
      </c>
      <c r="K3294" s="275">
        <v>0</v>
      </c>
      <c r="L3294" s="275">
        <v>0</v>
      </c>
      <c r="M3294" s="275">
        <v>0</v>
      </c>
      <c r="N3294" s="275">
        <v>1</v>
      </c>
      <c r="O3294" s="275">
        <v>1</v>
      </c>
      <c r="P3294" s="275">
        <v>2</v>
      </c>
      <c r="Q3294" s="275">
        <v>2</v>
      </c>
      <c r="R3294" s="275">
        <v>4</v>
      </c>
      <c r="S3294" s="275">
        <v>0</v>
      </c>
      <c r="T3294" s="275">
        <v>4</v>
      </c>
      <c r="U3294" s="275">
        <v>0</v>
      </c>
      <c r="V3294" s="1042">
        <v>4</v>
      </c>
      <c r="W3294" s="275">
        <v>3</v>
      </c>
      <c r="X3294" s="275">
        <v>1</v>
      </c>
      <c r="Y3294" s="275">
        <v>1</v>
      </c>
      <c r="Z3294" s="275">
        <v>5</v>
      </c>
      <c r="AA3294" s="275">
        <v>4</v>
      </c>
      <c r="AB3294" s="275">
        <v>5</v>
      </c>
      <c r="AC3294" s="275">
        <v>15</v>
      </c>
      <c r="AD3294" s="448"/>
    </row>
    <row r="3295" spans="1:30" ht="20.399999999999999" customHeight="1">
      <c r="A3295" s="794"/>
      <c r="B3295" s="670" t="s">
        <v>1468</v>
      </c>
      <c r="C3295" s="276">
        <v>31</v>
      </c>
      <c r="D3295" s="276">
        <v>31</v>
      </c>
      <c r="E3295" s="276">
        <v>0</v>
      </c>
      <c r="F3295" s="276">
        <v>0</v>
      </c>
      <c r="G3295" s="1043">
        <v>100</v>
      </c>
      <c r="H3295" s="276">
        <v>0</v>
      </c>
      <c r="I3295" s="276">
        <v>0</v>
      </c>
      <c r="J3295" s="276">
        <v>0</v>
      </c>
      <c r="K3295" s="276">
        <v>0</v>
      </c>
      <c r="L3295" s="276">
        <v>0</v>
      </c>
      <c r="M3295" s="276">
        <v>0</v>
      </c>
      <c r="N3295" s="276">
        <v>1</v>
      </c>
      <c r="O3295" s="276">
        <v>0</v>
      </c>
      <c r="P3295" s="276">
        <v>1</v>
      </c>
      <c r="Q3295" s="276">
        <v>1</v>
      </c>
      <c r="R3295" s="276">
        <v>3</v>
      </c>
      <c r="S3295" s="276">
        <v>0</v>
      </c>
      <c r="T3295" s="276">
        <v>3</v>
      </c>
      <c r="U3295" s="276">
        <v>0</v>
      </c>
      <c r="V3295" s="1044">
        <v>4</v>
      </c>
      <c r="W3295" s="276">
        <v>2</v>
      </c>
      <c r="X3295" s="276">
        <v>1</v>
      </c>
      <c r="Y3295" s="276">
        <v>0</v>
      </c>
      <c r="Z3295" s="276">
        <v>5</v>
      </c>
      <c r="AA3295" s="276">
        <v>2</v>
      </c>
      <c r="AB3295" s="276">
        <v>2</v>
      </c>
      <c r="AC3295" s="276">
        <v>6</v>
      </c>
      <c r="AD3295" s="448"/>
    </row>
    <row r="3296" spans="1:30" ht="20.399999999999999" customHeight="1">
      <c r="A3296" s="794"/>
      <c r="B3296" s="670" t="s">
        <v>1467</v>
      </c>
      <c r="C3296" s="276">
        <v>21</v>
      </c>
      <c r="D3296" s="276">
        <v>21</v>
      </c>
      <c r="E3296" s="276">
        <v>0</v>
      </c>
      <c r="F3296" s="276">
        <v>0</v>
      </c>
      <c r="G3296" s="1043">
        <v>100</v>
      </c>
      <c r="H3296" s="276">
        <v>0</v>
      </c>
      <c r="I3296" s="276">
        <v>0</v>
      </c>
      <c r="J3296" s="276">
        <v>0</v>
      </c>
      <c r="K3296" s="276">
        <v>0</v>
      </c>
      <c r="L3296" s="276">
        <v>0</v>
      </c>
      <c r="M3296" s="276">
        <v>0</v>
      </c>
      <c r="N3296" s="276">
        <v>0</v>
      </c>
      <c r="O3296" s="276">
        <v>1</v>
      </c>
      <c r="P3296" s="276">
        <v>1</v>
      </c>
      <c r="Q3296" s="276">
        <v>1</v>
      </c>
      <c r="R3296" s="276">
        <v>1</v>
      </c>
      <c r="S3296" s="276">
        <v>0</v>
      </c>
      <c r="T3296" s="276">
        <v>1</v>
      </c>
      <c r="U3296" s="276">
        <v>0</v>
      </c>
      <c r="V3296" s="1044">
        <v>0</v>
      </c>
      <c r="W3296" s="276">
        <v>1</v>
      </c>
      <c r="X3296" s="276">
        <v>0</v>
      </c>
      <c r="Y3296" s="276">
        <v>1</v>
      </c>
      <c r="Z3296" s="276">
        <v>0</v>
      </c>
      <c r="AA3296" s="276">
        <v>2</v>
      </c>
      <c r="AB3296" s="276">
        <v>3</v>
      </c>
      <c r="AC3296" s="276">
        <v>9</v>
      </c>
      <c r="AD3296" s="448"/>
    </row>
    <row r="3297" spans="1:30" ht="20.399999999999999" customHeight="1">
      <c r="A3297" s="794"/>
      <c r="B3297" s="670" t="s">
        <v>4104</v>
      </c>
      <c r="C3297" s="276">
        <v>0</v>
      </c>
      <c r="D3297" s="276">
        <v>0</v>
      </c>
      <c r="E3297" s="276">
        <v>0</v>
      </c>
      <c r="F3297" s="276">
        <v>0</v>
      </c>
      <c r="G3297" s="1043">
        <v>0</v>
      </c>
      <c r="H3297" s="276">
        <v>0</v>
      </c>
      <c r="I3297" s="276">
        <v>0</v>
      </c>
      <c r="J3297" s="276">
        <v>0</v>
      </c>
      <c r="K3297" s="276">
        <v>0</v>
      </c>
      <c r="L3297" s="276">
        <v>0</v>
      </c>
      <c r="M3297" s="276">
        <v>0</v>
      </c>
      <c r="N3297" s="276">
        <v>0</v>
      </c>
      <c r="O3297" s="276">
        <v>0</v>
      </c>
      <c r="P3297" s="276">
        <v>0</v>
      </c>
      <c r="Q3297" s="276">
        <v>0</v>
      </c>
      <c r="R3297" s="276">
        <v>0</v>
      </c>
      <c r="S3297" s="276">
        <v>0</v>
      </c>
      <c r="T3297" s="276">
        <v>0</v>
      </c>
      <c r="U3297" s="276">
        <v>0</v>
      </c>
      <c r="V3297" s="1044">
        <v>0</v>
      </c>
      <c r="W3297" s="276">
        <v>0</v>
      </c>
      <c r="X3297" s="276">
        <v>0</v>
      </c>
      <c r="Y3297" s="276">
        <v>0</v>
      </c>
      <c r="Z3297" s="276">
        <v>0</v>
      </c>
      <c r="AA3297" s="276">
        <v>0</v>
      </c>
      <c r="AB3297" s="276">
        <v>0</v>
      </c>
      <c r="AC3297" s="276">
        <v>0</v>
      </c>
      <c r="AD3297" s="448"/>
    </row>
    <row r="3298" spans="1:30" ht="20.399999999999999" customHeight="1">
      <c r="A3298" s="407"/>
      <c r="B3298" s="407"/>
      <c r="C3298" s="407"/>
      <c r="D3298" s="407"/>
      <c r="E3298" s="407"/>
      <c r="F3298" s="407"/>
      <c r="G3298" s="407"/>
      <c r="H3298" s="407"/>
      <c r="I3298" s="407"/>
      <c r="J3298" s="407"/>
      <c r="K3298" s="407"/>
      <c r="L3298" s="407"/>
      <c r="M3298" s="407"/>
      <c r="N3298" s="407"/>
      <c r="O3298" s="407"/>
      <c r="P3298" s="407"/>
      <c r="Q3298" s="407"/>
      <c r="R3298" s="407"/>
      <c r="S3298" s="407"/>
      <c r="T3298" s="407"/>
      <c r="U3298" s="407"/>
      <c r="V3298" s="407"/>
      <c r="W3298" s="407"/>
      <c r="X3298" s="407"/>
      <c r="Y3298" s="407"/>
      <c r="Z3298" s="407"/>
      <c r="AA3298" s="407"/>
      <c r="AB3298" s="407"/>
      <c r="AC3298" s="407"/>
      <c r="AD3298" s="448"/>
    </row>
    <row r="3299" spans="1:30" ht="20.399999999999999" customHeight="1">
      <c r="A3299" s="796" t="s">
        <v>2421</v>
      </c>
      <c r="B3299" s="669" t="s">
        <v>2420</v>
      </c>
      <c r="C3299" s="275">
        <v>13</v>
      </c>
      <c r="D3299" s="275">
        <v>13</v>
      </c>
      <c r="E3299" s="275">
        <v>0</v>
      </c>
      <c r="F3299" s="275">
        <v>0</v>
      </c>
      <c r="G3299" s="1041">
        <v>100</v>
      </c>
      <c r="H3299" s="275">
        <v>0</v>
      </c>
      <c r="I3299" s="275">
        <v>0</v>
      </c>
      <c r="J3299" s="275">
        <v>0</v>
      </c>
      <c r="K3299" s="275">
        <v>0</v>
      </c>
      <c r="L3299" s="275">
        <v>0</v>
      </c>
      <c r="M3299" s="275">
        <v>0</v>
      </c>
      <c r="N3299" s="275">
        <v>0</v>
      </c>
      <c r="O3299" s="275">
        <v>0</v>
      </c>
      <c r="P3299" s="275">
        <v>0</v>
      </c>
      <c r="Q3299" s="275">
        <v>0</v>
      </c>
      <c r="R3299" s="275">
        <v>0</v>
      </c>
      <c r="S3299" s="275">
        <v>1</v>
      </c>
      <c r="T3299" s="275">
        <v>3</v>
      </c>
      <c r="U3299" s="275">
        <v>2</v>
      </c>
      <c r="V3299" s="1042">
        <v>0</v>
      </c>
      <c r="W3299" s="275">
        <v>1</v>
      </c>
      <c r="X3299" s="275">
        <v>0</v>
      </c>
      <c r="Y3299" s="275">
        <v>1</v>
      </c>
      <c r="Z3299" s="275">
        <v>3</v>
      </c>
      <c r="AA3299" s="275">
        <v>0</v>
      </c>
      <c r="AB3299" s="275">
        <v>0</v>
      </c>
      <c r="AC3299" s="275">
        <v>2</v>
      </c>
      <c r="AD3299" s="448"/>
    </row>
    <row r="3300" spans="1:30" ht="20.399999999999999" customHeight="1">
      <c r="A3300" s="794"/>
      <c r="B3300" s="670" t="s">
        <v>1468</v>
      </c>
      <c r="C3300" s="276">
        <v>10</v>
      </c>
      <c r="D3300" s="276">
        <v>10</v>
      </c>
      <c r="E3300" s="276">
        <v>0</v>
      </c>
      <c r="F3300" s="276">
        <v>0</v>
      </c>
      <c r="G3300" s="1043">
        <v>100</v>
      </c>
      <c r="H3300" s="276">
        <v>0</v>
      </c>
      <c r="I3300" s="276">
        <v>0</v>
      </c>
      <c r="J3300" s="276">
        <v>0</v>
      </c>
      <c r="K3300" s="276">
        <v>0</v>
      </c>
      <c r="L3300" s="276">
        <v>0</v>
      </c>
      <c r="M3300" s="276">
        <v>0</v>
      </c>
      <c r="N3300" s="276">
        <v>0</v>
      </c>
      <c r="O3300" s="276">
        <v>0</v>
      </c>
      <c r="P3300" s="276">
        <v>0</v>
      </c>
      <c r="Q3300" s="276">
        <v>0</v>
      </c>
      <c r="R3300" s="276">
        <v>0</v>
      </c>
      <c r="S3300" s="276">
        <v>1</v>
      </c>
      <c r="T3300" s="276">
        <v>3</v>
      </c>
      <c r="U3300" s="276">
        <v>2</v>
      </c>
      <c r="V3300" s="1044">
        <v>0</v>
      </c>
      <c r="W3300" s="276">
        <v>1</v>
      </c>
      <c r="X3300" s="276">
        <v>0</v>
      </c>
      <c r="Y3300" s="276">
        <v>1</v>
      </c>
      <c r="Z3300" s="276">
        <v>1</v>
      </c>
      <c r="AA3300" s="276">
        <v>0</v>
      </c>
      <c r="AB3300" s="276">
        <v>0</v>
      </c>
      <c r="AC3300" s="276">
        <v>1</v>
      </c>
      <c r="AD3300" s="448"/>
    </row>
    <row r="3301" spans="1:30" ht="20.399999999999999" customHeight="1">
      <c r="A3301" s="794"/>
      <c r="B3301" s="670" t="s">
        <v>1467</v>
      </c>
      <c r="C3301" s="276">
        <v>3</v>
      </c>
      <c r="D3301" s="276">
        <v>3</v>
      </c>
      <c r="E3301" s="276">
        <v>0</v>
      </c>
      <c r="F3301" s="276">
        <v>0</v>
      </c>
      <c r="G3301" s="1043">
        <v>100</v>
      </c>
      <c r="H3301" s="276">
        <v>0</v>
      </c>
      <c r="I3301" s="276">
        <v>0</v>
      </c>
      <c r="J3301" s="276">
        <v>0</v>
      </c>
      <c r="K3301" s="276">
        <v>0</v>
      </c>
      <c r="L3301" s="276">
        <v>0</v>
      </c>
      <c r="M3301" s="276">
        <v>0</v>
      </c>
      <c r="N3301" s="276">
        <v>0</v>
      </c>
      <c r="O3301" s="276">
        <v>0</v>
      </c>
      <c r="P3301" s="276">
        <v>0</v>
      </c>
      <c r="Q3301" s="276">
        <v>0</v>
      </c>
      <c r="R3301" s="276">
        <v>0</v>
      </c>
      <c r="S3301" s="276">
        <v>0</v>
      </c>
      <c r="T3301" s="276">
        <v>0</v>
      </c>
      <c r="U3301" s="276">
        <v>0</v>
      </c>
      <c r="V3301" s="1044">
        <v>0</v>
      </c>
      <c r="W3301" s="276">
        <v>0</v>
      </c>
      <c r="X3301" s="276">
        <v>0</v>
      </c>
      <c r="Y3301" s="276">
        <v>0</v>
      </c>
      <c r="Z3301" s="276">
        <v>2</v>
      </c>
      <c r="AA3301" s="276">
        <v>0</v>
      </c>
      <c r="AB3301" s="276">
        <v>0</v>
      </c>
      <c r="AC3301" s="276">
        <v>1</v>
      </c>
      <c r="AD3301" s="448"/>
    </row>
    <row r="3302" spans="1:30" ht="20.399999999999999" customHeight="1">
      <c r="A3302" s="794"/>
      <c r="B3302" s="670" t="s">
        <v>4104</v>
      </c>
      <c r="C3302" s="276">
        <v>0</v>
      </c>
      <c r="D3302" s="276">
        <v>0</v>
      </c>
      <c r="E3302" s="276">
        <v>0</v>
      </c>
      <c r="F3302" s="276">
        <v>0</v>
      </c>
      <c r="G3302" s="1043">
        <v>0</v>
      </c>
      <c r="H3302" s="276">
        <v>0</v>
      </c>
      <c r="I3302" s="276">
        <v>0</v>
      </c>
      <c r="J3302" s="276">
        <v>0</v>
      </c>
      <c r="K3302" s="276">
        <v>0</v>
      </c>
      <c r="L3302" s="276">
        <v>0</v>
      </c>
      <c r="M3302" s="276">
        <v>0</v>
      </c>
      <c r="N3302" s="276">
        <v>0</v>
      </c>
      <c r="O3302" s="276">
        <v>0</v>
      </c>
      <c r="P3302" s="276">
        <v>0</v>
      </c>
      <c r="Q3302" s="276">
        <v>0</v>
      </c>
      <c r="R3302" s="276">
        <v>0</v>
      </c>
      <c r="S3302" s="276">
        <v>0</v>
      </c>
      <c r="T3302" s="276">
        <v>0</v>
      </c>
      <c r="U3302" s="276">
        <v>0</v>
      </c>
      <c r="V3302" s="1044">
        <v>0</v>
      </c>
      <c r="W3302" s="276">
        <v>0</v>
      </c>
      <c r="X3302" s="276">
        <v>0</v>
      </c>
      <c r="Y3302" s="276">
        <v>0</v>
      </c>
      <c r="Z3302" s="276">
        <v>0</v>
      </c>
      <c r="AA3302" s="276">
        <v>0</v>
      </c>
      <c r="AB3302" s="276">
        <v>0</v>
      </c>
      <c r="AC3302" s="276">
        <v>0</v>
      </c>
      <c r="AD3302" s="448"/>
    </row>
    <row r="3303" spans="1:30" ht="20.399999999999999" customHeight="1">
      <c r="A3303" s="407"/>
      <c r="B3303" s="407"/>
      <c r="C3303" s="407"/>
      <c r="D3303" s="407"/>
      <c r="E3303" s="407"/>
      <c r="F3303" s="407"/>
      <c r="G3303" s="407"/>
      <c r="H3303" s="407"/>
      <c r="I3303" s="407"/>
      <c r="J3303" s="407"/>
      <c r="K3303" s="407"/>
      <c r="L3303" s="407"/>
      <c r="M3303" s="407"/>
      <c r="N3303" s="407"/>
      <c r="O3303" s="407"/>
      <c r="P3303" s="407"/>
      <c r="Q3303" s="407"/>
      <c r="R3303" s="407"/>
      <c r="S3303" s="407"/>
      <c r="T3303" s="407"/>
      <c r="U3303" s="407"/>
      <c r="V3303" s="407"/>
      <c r="W3303" s="407"/>
      <c r="X3303" s="407"/>
      <c r="Y3303" s="407"/>
      <c r="Z3303" s="407"/>
      <c r="AA3303" s="407"/>
      <c r="AB3303" s="407"/>
      <c r="AC3303" s="407"/>
      <c r="AD3303" s="448"/>
    </row>
    <row r="3304" spans="1:30" ht="20.399999999999999" customHeight="1">
      <c r="A3304" s="796" t="s">
        <v>2419</v>
      </c>
      <c r="B3304" s="669" t="s">
        <v>2418</v>
      </c>
      <c r="C3304" s="275">
        <v>1302</v>
      </c>
      <c r="D3304" s="275">
        <v>1051</v>
      </c>
      <c r="E3304" s="275">
        <v>251</v>
      </c>
      <c r="F3304" s="275">
        <v>0</v>
      </c>
      <c r="G3304" s="1041">
        <v>80.7</v>
      </c>
      <c r="H3304" s="275">
        <v>52</v>
      </c>
      <c r="I3304" s="275">
        <v>13</v>
      </c>
      <c r="J3304" s="275">
        <v>4</v>
      </c>
      <c r="K3304" s="275">
        <v>35</v>
      </c>
      <c r="L3304" s="275">
        <v>9</v>
      </c>
      <c r="M3304" s="275">
        <v>3</v>
      </c>
      <c r="N3304" s="275">
        <v>7</v>
      </c>
      <c r="O3304" s="275">
        <v>13</v>
      </c>
      <c r="P3304" s="275">
        <v>11</v>
      </c>
      <c r="Q3304" s="275">
        <v>23</v>
      </c>
      <c r="R3304" s="275">
        <v>25</v>
      </c>
      <c r="S3304" s="275">
        <v>18</v>
      </c>
      <c r="T3304" s="275">
        <v>35</v>
      </c>
      <c r="U3304" s="275">
        <v>49</v>
      </c>
      <c r="V3304" s="1042">
        <v>59</v>
      </c>
      <c r="W3304" s="275">
        <v>56</v>
      </c>
      <c r="X3304" s="275">
        <v>63</v>
      </c>
      <c r="Y3304" s="275">
        <v>72</v>
      </c>
      <c r="Z3304" s="275">
        <v>78</v>
      </c>
      <c r="AA3304" s="275">
        <v>107</v>
      </c>
      <c r="AB3304" s="275">
        <v>159</v>
      </c>
      <c r="AC3304" s="275">
        <v>463</v>
      </c>
      <c r="AD3304" s="448"/>
    </row>
    <row r="3305" spans="1:30" ht="20.399999999999999" customHeight="1">
      <c r="A3305" s="669"/>
      <c r="B3305" s="669" t="s">
        <v>2417</v>
      </c>
      <c r="C3305" s="797"/>
      <c r="D3305" s="797"/>
      <c r="E3305" s="797"/>
      <c r="F3305" s="797"/>
      <c r="G3305" s="797"/>
      <c r="H3305" s="797"/>
      <c r="I3305" s="797"/>
      <c r="J3305" s="797"/>
      <c r="K3305" s="797"/>
      <c r="L3305" s="797"/>
      <c r="M3305" s="797"/>
      <c r="N3305" s="797"/>
      <c r="O3305" s="797"/>
      <c r="P3305" s="797"/>
      <c r="Q3305" s="797"/>
      <c r="R3305" s="797"/>
      <c r="S3305" s="797"/>
      <c r="T3305" s="797"/>
      <c r="U3305" s="797"/>
      <c r="V3305" s="797"/>
      <c r="W3305" s="797"/>
      <c r="X3305" s="797"/>
      <c r="Y3305" s="797"/>
      <c r="Z3305" s="797"/>
      <c r="AA3305" s="797"/>
      <c r="AB3305" s="797"/>
      <c r="AC3305" s="797"/>
      <c r="AD3305" s="448"/>
    </row>
    <row r="3306" spans="1:30" ht="20.399999999999999" customHeight="1">
      <c r="A3306" s="794"/>
      <c r="B3306" s="670" t="s">
        <v>1468</v>
      </c>
      <c r="C3306" s="276">
        <v>650</v>
      </c>
      <c r="D3306" s="276">
        <v>522</v>
      </c>
      <c r="E3306" s="276">
        <v>128</v>
      </c>
      <c r="F3306" s="276">
        <v>0</v>
      </c>
      <c r="G3306" s="1043">
        <v>80.3</v>
      </c>
      <c r="H3306" s="276">
        <v>28</v>
      </c>
      <c r="I3306" s="276">
        <v>8</v>
      </c>
      <c r="J3306" s="276">
        <v>2</v>
      </c>
      <c r="K3306" s="276">
        <v>18</v>
      </c>
      <c r="L3306" s="276">
        <v>2</v>
      </c>
      <c r="M3306" s="276">
        <v>1</v>
      </c>
      <c r="N3306" s="276">
        <v>1</v>
      </c>
      <c r="O3306" s="276">
        <v>9</v>
      </c>
      <c r="P3306" s="276">
        <v>7</v>
      </c>
      <c r="Q3306" s="276">
        <v>11</v>
      </c>
      <c r="R3306" s="276">
        <v>18</v>
      </c>
      <c r="S3306" s="276">
        <v>13</v>
      </c>
      <c r="T3306" s="276">
        <v>26</v>
      </c>
      <c r="U3306" s="276">
        <v>27</v>
      </c>
      <c r="V3306" s="1044">
        <v>43</v>
      </c>
      <c r="W3306" s="276">
        <v>36</v>
      </c>
      <c r="X3306" s="276">
        <v>43</v>
      </c>
      <c r="Y3306" s="276">
        <v>51</v>
      </c>
      <c r="Z3306" s="276">
        <v>45</v>
      </c>
      <c r="AA3306" s="276">
        <v>57</v>
      </c>
      <c r="AB3306" s="276">
        <v>76</v>
      </c>
      <c r="AC3306" s="276">
        <v>156</v>
      </c>
      <c r="AD3306" s="448"/>
    </row>
    <row r="3307" spans="1:30" ht="20.399999999999999" customHeight="1">
      <c r="A3307" s="794"/>
      <c r="B3307" s="670" t="s">
        <v>1467</v>
      </c>
      <c r="C3307" s="276">
        <v>652</v>
      </c>
      <c r="D3307" s="276">
        <v>529</v>
      </c>
      <c r="E3307" s="276">
        <v>123</v>
      </c>
      <c r="F3307" s="276">
        <v>0</v>
      </c>
      <c r="G3307" s="1043">
        <v>81.099999999999994</v>
      </c>
      <c r="H3307" s="276">
        <v>24</v>
      </c>
      <c r="I3307" s="276">
        <v>5</v>
      </c>
      <c r="J3307" s="276">
        <v>2</v>
      </c>
      <c r="K3307" s="276">
        <v>17</v>
      </c>
      <c r="L3307" s="276">
        <v>7</v>
      </c>
      <c r="M3307" s="276">
        <v>2</v>
      </c>
      <c r="N3307" s="276">
        <v>6</v>
      </c>
      <c r="O3307" s="276">
        <v>4</v>
      </c>
      <c r="P3307" s="276">
        <v>4</v>
      </c>
      <c r="Q3307" s="276">
        <v>12</v>
      </c>
      <c r="R3307" s="276">
        <v>7</v>
      </c>
      <c r="S3307" s="276">
        <v>5</v>
      </c>
      <c r="T3307" s="276">
        <v>9</v>
      </c>
      <c r="U3307" s="276">
        <v>22</v>
      </c>
      <c r="V3307" s="1044">
        <v>16</v>
      </c>
      <c r="W3307" s="276">
        <v>20</v>
      </c>
      <c r="X3307" s="276">
        <v>20</v>
      </c>
      <c r="Y3307" s="276">
        <v>21</v>
      </c>
      <c r="Z3307" s="276">
        <v>33</v>
      </c>
      <c r="AA3307" s="276">
        <v>50</v>
      </c>
      <c r="AB3307" s="276">
        <v>83</v>
      </c>
      <c r="AC3307" s="276">
        <v>307</v>
      </c>
      <c r="AD3307" s="448"/>
    </row>
    <row r="3308" spans="1:30" ht="20.399999999999999" customHeight="1">
      <c r="A3308" s="794"/>
      <c r="B3308" s="670" t="s">
        <v>4104</v>
      </c>
      <c r="C3308" s="276">
        <v>0</v>
      </c>
      <c r="D3308" s="276">
        <v>0</v>
      </c>
      <c r="E3308" s="276">
        <v>0</v>
      </c>
      <c r="F3308" s="276">
        <v>0</v>
      </c>
      <c r="G3308" s="1043">
        <v>0</v>
      </c>
      <c r="H3308" s="276">
        <v>0</v>
      </c>
      <c r="I3308" s="276">
        <v>0</v>
      </c>
      <c r="J3308" s="276">
        <v>0</v>
      </c>
      <c r="K3308" s="276">
        <v>0</v>
      </c>
      <c r="L3308" s="276">
        <v>0</v>
      </c>
      <c r="M3308" s="276">
        <v>0</v>
      </c>
      <c r="N3308" s="276">
        <v>0</v>
      </c>
      <c r="O3308" s="276">
        <v>0</v>
      </c>
      <c r="P3308" s="276">
        <v>0</v>
      </c>
      <c r="Q3308" s="276">
        <v>0</v>
      </c>
      <c r="R3308" s="276">
        <v>0</v>
      </c>
      <c r="S3308" s="276">
        <v>0</v>
      </c>
      <c r="T3308" s="276">
        <v>0</v>
      </c>
      <c r="U3308" s="276">
        <v>0</v>
      </c>
      <c r="V3308" s="1044">
        <v>0</v>
      </c>
      <c r="W3308" s="276">
        <v>0</v>
      </c>
      <c r="X3308" s="276">
        <v>0</v>
      </c>
      <c r="Y3308" s="276">
        <v>0</v>
      </c>
      <c r="Z3308" s="276">
        <v>0</v>
      </c>
      <c r="AA3308" s="276">
        <v>0</v>
      </c>
      <c r="AB3308" s="276">
        <v>0</v>
      </c>
      <c r="AC3308" s="276">
        <v>0</v>
      </c>
      <c r="AD3308" s="448"/>
    </row>
    <row r="3309" spans="1:30" ht="20.399999999999999" customHeight="1">
      <c r="A3309" s="407"/>
      <c r="B3309" s="407"/>
      <c r="C3309" s="407"/>
      <c r="D3309" s="407"/>
      <c r="E3309" s="407"/>
      <c r="F3309" s="407"/>
      <c r="G3309" s="407"/>
      <c r="H3309" s="407"/>
      <c r="I3309" s="407"/>
      <c r="J3309" s="407"/>
      <c r="K3309" s="407"/>
      <c r="L3309" s="407"/>
      <c r="M3309" s="407"/>
      <c r="N3309" s="407"/>
      <c r="O3309" s="407"/>
      <c r="P3309" s="407"/>
      <c r="Q3309" s="407"/>
      <c r="R3309" s="407"/>
      <c r="S3309" s="407"/>
      <c r="T3309" s="407"/>
      <c r="U3309" s="407"/>
      <c r="V3309" s="407"/>
      <c r="W3309" s="407"/>
      <c r="X3309" s="407"/>
      <c r="Y3309" s="407"/>
      <c r="Z3309" s="407"/>
      <c r="AA3309" s="407"/>
      <c r="AB3309" s="407"/>
      <c r="AC3309" s="407"/>
      <c r="AD3309" s="448"/>
    </row>
    <row r="3310" spans="1:30" ht="20.399999999999999" customHeight="1">
      <c r="A3310" s="796" t="s">
        <v>2416</v>
      </c>
      <c r="B3310" s="669" t="s">
        <v>2415</v>
      </c>
      <c r="C3310" s="275">
        <v>7617</v>
      </c>
      <c r="D3310" s="275">
        <v>7617</v>
      </c>
      <c r="E3310" s="275">
        <v>0</v>
      </c>
      <c r="F3310" s="275">
        <v>0</v>
      </c>
      <c r="G3310" s="1041">
        <v>100</v>
      </c>
      <c r="H3310" s="275">
        <v>37</v>
      </c>
      <c r="I3310" s="275">
        <v>4</v>
      </c>
      <c r="J3310" s="275">
        <v>2</v>
      </c>
      <c r="K3310" s="275">
        <v>31</v>
      </c>
      <c r="L3310" s="275">
        <v>94</v>
      </c>
      <c r="M3310" s="275">
        <v>52</v>
      </c>
      <c r="N3310" s="275">
        <v>79</v>
      </c>
      <c r="O3310" s="275">
        <v>393</v>
      </c>
      <c r="P3310" s="275">
        <v>583</v>
      </c>
      <c r="Q3310" s="275">
        <v>564</v>
      </c>
      <c r="R3310" s="275">
        <v>525</v>
      </c>
      <c r="S3310" s="275">
        <v>520</v>
      </c>
      <c r="T3310" s="275">
        <v>556</v>
      </c>
      <c r="U3310" s="275">
        <v>622</v>
      </c>
      <c r="V3310" s="1042">
        <v>544</v>
      </c>
      <c r="W3310" s="275">
        <v>509</v>
      </c>
      <c r="X3310" s="275">
        <v>425</v>
      </c>
      <c r="Y3310" s="275">
        <v>386</v>
      </c>
      <c r="Z3310" s="275">
        <v>404</v>
      </c>
      <c r="AA3310" s="275">
        <v>317</v>
      </c>
      <c r="AB3310" s="275">
        <v>362</v>
      </c>
      <c r="AC3310" s="275">
        <v>645</v>
      </c>
      <c r="AD3310" s="448"/>
    </row>
    <row r="3311" spans="1:30" ht="20.399999999999999" customHeight="1">
      <c r="A3311" s="794"/>
      <c r="B3311" s="669" t="s">
        <v>1468</v>
      </c>
      <c r="C3311" s="275">
        <v>5801</v>
      </c>
      <c r="D3311" s="275">
        <v>5801</v>
      </c>
      <c r="E3311" s="275">
        <v>0</v>
      </c>
      <c r="F3311" s="275">
        <v>0</v>
      </c>
      <c r="G3311" s="1041">
        <v>100</v>
      </c>
      <c r="H3311" s="275">
        <v>27</v>
      </c>
      <c r="I3311" s="275">
        <v>2</v>
      </c>
      <c r="J3311" s="275">
        <v>2</v>
      </c>
      <c r="K3311" s="275">
        <v>23</v>
      </c>
      <c r="L3311" s="275">
        <v>63</v>
      </c>
      <c r="M3311" s="275">
        <v>32</v>
      </c>
      <c r="N3311" s="275">
        <v>44</v>
      </c>
      <c r="O3311" s="275">
        <v>302</v>
      </c>
      <c r="P3311" s="275">
        <v>500</v>
      </c>
      <c r="Q3311" s="275">
        <v>466</v>
      </c>
      <c r="R3311" s="275">
        <v>457</v>
      </c>
      <c r="S3311" s="275">
        <v>449</v>
      </c>
      <c r="T3311" s="275">
        <v>469</v>
      </c>
      <c r="U3311" s="275">
        <v>537</v>
      </c>
      <c r="V3311" s="1042">
        <v>448</v>
      </c>
      <c r="W3311" s="275">
        <v>421</v>
      </c>
      <c r="X3311" s="275">
        <v>352</v>
      </c>
      <c r="Y3311" s="275">
        <v>304</v>
      </c>
      <c r="Z3311" s="275">
        <v>308</v>
      </c>
      <c r="AA3311" s="275">
        <v>209</v>
      </c>
      <c r="AB3311" s="275">
        <v>192</v>
      </c>
      <c r="AC3311" s="275">
        <v>221</v>
      </c>
      <c r="AD3311" s="448"/>
    </row>
    <row r="3312" spans="1:30" ht="20.399999999999999" customHeight="1">
      <c r="A3312" s="794"/>
      <c r="B3312" s="669" t="s">
        <v>1467</v>
      </c>
      <c r="C3312" s="275">
        <v>1816</v>
      </c>
      <c r="D3312" s="275">
        <v>1816</v>
      </c>
      <c r="E3312" s="275">
        <v>0</v>
      </c>
      <c r="F3312" s="275">
        <v>0</v>
      </c>
      <c r="G3312" s="1041">
        <v>100</v>
      </c>
      <c r="H3312" s="275">
        <v>10</v>
      </c>
      <c r="I3312" s="275">
        <v>2</v>
      </c>
      <c r="J3312" s="275">
        <v>0</v>
      </c>
      <c r="K3312" s="275">
        <v>8</v>
      </c>
      <c r="L3312" s="275">
        <v>31</v>
      </c>
      <c r="M3312" s="275">
        <v>20</v>
      </c>
      <c r="N3312" s="275">
        <v>35</v>
      </c>
      <c r="O3312" s="275">
        <v>91</v>
      </c>
      <c r="P3312" s="275">
        <v>83</v>
      </c>
      <c r="Q3312" s="275">
        <v>98</v>
      </c>
      <c r="R3312" s="275">
        <v>68</v>
      </c>
      <c r="S3312" s="275">
        <v>71</v>
      </c>
      <c r="T3312" s="275">
        <v>87</v>
      </c>
      <c r="U3312" s="275">
        <v>85</v>
      </c>
      <c r="V3312" s="1042">
        <v>96</v>
      </c>
      <c r="W3312" s="275">
        <v>88</v>
      </c>
      <c r="X3312" s="275">
        <v>73</v>
      </c>
      <c r="Y3312" s="275">
        <v>82</v>
      </c>
      <c r="Z3312" s="275">
        <v>96</v>
      </c>
      <c r="AA3312" s="275">
        <v>108</v>
      </c>
      <c r="AB3312" s="275">
        <v>170</v>
      </c>
      <c r="AC3312" s="275">
        <v>424</v>
      </c>
      <c r="AD3312" s="448"/>
    </row>
    <row r="3313" spans="1:30" ht="20.399999999999999" customHeight="1">
      <c r="A3313" s="407"/>
      <c r="B3313" s="407"/>
      <c r="C3313" s="407"/>
      <c r="D3313" s="407"/>
      <c r="E3313" s="407"/>
      <c r="F3313" s="407"/>
      <c r="G3313" s="407"/>
      <c r="H3313" s="407"/>
      <c r="I3313" s="407"/>
      <c r="J3313" s="407"/>
      <c r="K3313" s="407"/>
      <c r="L3313" s="407"/>
      <c r="M3313" s="407"/>
      <c r="N3313" s="407"/>
      <c r="O3313" s="407"/>
      <c r="P3313" s="407"/>
      <c r="Q3313" s="407"/>
      <c r="R3313" s="407"/>
      <c r="S3313" s="407"/>
      <c r="T3313" s="407"/>
      <c r="U3313" s="407"/>
      <c r="V3313" s="407"/>
      <c r="W3313" s="407"/>
      <c r="X3313" s="407"/>
      <c r="Y3313" s="407"/>
      <c r="Z3313" s="407"/>
      <c r="AA3313" s="407"/>
      <c r="AB3313" s="407"/>
      <c r="AC3313" s="407"/>
      <c r="AD3313" s="448"/>
    </row>
    <row r="3314" spans="1:30" ht="20.399999999999999" customHeight="1">
      <c r="A3314" s="796" t="s">
        <v>2414</v>
      </c>
      <c r="B3314" s="669" t="s">
        <v>2409</v>
      </c>
      <c r="C3314" s="275">
        <v>6</v>
      </c>
      <c r="D3314" s="275">
        <v>6</v>
      </c>
      <c r="E3314" s="275">
        <v>0</v>
      </c>
      <c r="F3314" s="275">
        <v>0</v>
      </c>
      <c r="G3314" s="1041">
        <v>100</v>
      </c>
      <c r="H3314" s="275">
        <v>0</v>
      </c>
      <c r="I3314" s="275">
        <v>0</v>
      </c>
      <c r="J3314" s="275">
        <v>0</v>
      </c>
      <c r="K3314" s="275">
        <v>0</v>
      </c>
      <c r="L3314" s="275">
        <v>0</v>
      </c>
      <c r="M3314" s="275">
        <v>0</v>
      </c>
      <c r="N3314" s="275">
        <v>0</v>
      </c>
      <c r="O3314" s="275">
        <v>0</v>
      </c>
      <c r="P3314" s="275">
        <v>0</v>
      </c>
      <c r="Q3314" s="275">
        <v>0</v>
      </c>
      <c r="R3314" s="275">
        <v>1</v>
      </c>
      <c r="S3314" s="275">
        <v>0</v>
      </c>
      <c r="T3314" s="275">
        <v>1</v>
      </c>
      <c r="U3314" s="275">
        <v>0</v>
      </c>
      <c r="V3314" s="1042">
        <v>0</v>
      </c>
      <c r="W3314" s="275">
        <v>2</v>
      </c>
      <c r="X3314" s="275">
        <v>1</v>
      </c>
      <c r="Y3314" s="275">
        <v>1</v>
      </c>
      <c r="Z3314" s="275">
        <v>0</v>
      </c>
      <c r="AA3314" s="275">
        <v>0</v>
      </c>
      <c r="AB3314" s="275">
        <v>0</v>
      </c>
      <c r="AC3314" s="275">
        <v>0</v>
      </c>
      <c r="AD3314" s="448"/>
    </row>
    <row r="3315" spans="1:30" ht="20.399999999999999" customHeight="1">
      <c r="A3315" s="669"/>
      <c r="B3315" s="669" t="s">
        <v>2413</v>
      </c>
      <c r="C3315" s="797"/>
      <c r="D3315" s="797"/>
      <c r="E3315" s="797"/>
      <c r="F3315" s="797"/>
      <c r="G3315" s="797"/>
      <c r="H3315" s="797"/>
      <c r="I3315" s="797"/>
      <c r="J3315" s="797"/>
      <c r="K3315" s="797"/>
      <c r="L3315" s="797"/>
      <c r="M3315" s="797"/>
      <c r="N3315" s="797"/>
      <c r="O3315" s="797"/>
      <c r="P3315" s="797"/>
      <c r="Q3315" s="797"/>
      <c r="R3315" s="797"/>
      <c r="S3315" s="797"/>
      <c r="T3315" s="797"/>
      <c r="U3315" s="797"/>
      <c r="V3315" s="797"/>
      <c r="W3315" s="797"/>
      <c r="X3315" s="797"/>
      <c r="Y3315" s="797"/>
      <c r="Z3315" s="797"/>
      <c r="AA3315" s="797"/>
      <c r="AB3315" s="797"/>
      <c r="AC3315" s="797"/>
      <c r="AD3315" s="448"/>
    </row>
    <row r="3316" spans="1:30" ht="20.399999999999999" customHeight="1">
      <c r="A3316" s="794"/>
      <c r="B3316" s="670" t="s">
        <v>1468</v>
      </c>
      <c r="C3316" s="276">
        <v>5</v>
      </c>
      <c r="D3316" s="276">
        <v>5</v>
      </c>
      <c r="E3316" s="276">
        <v>0</v>
      </c>
      <c r="F3316" s="276">
        <v>0</v>
      </c>
      <c r="G3316" s="1043">
        <v>100</v>
      </c>
      <c r="H3316" s="276">
        <v>0</v>
      </c>
      <c r="I3316" s="276">
        <v>0</v>
      </c>
      <c r="J3316" s="276">
        <v>0</v>
      </c>
      <c r="K3316" s="276">
        <v>0</v>
      </c>
      <c r="L3316" s="276">
        <v>0</v>
      </c>
      <c r="M3316" s="276">
        <v>0</v>
      </c>
      <c r="N3316" s="276">
        <v>0</v>
      </c>
      <c r="O3316" s="276">
        <v>0</v>
      </c>
      <c r="P3316" s="276">
        <v>0</v>
      </c>
      <c r="Q3316" s="276">
        <v>0</v>
      </c>
      <c r="R3316" s="276">
        <v>1</v>
      </c>
      <c r="S3316" s="276">
        <v>0</v>
      </c>
      <c r="T3316" s="276">
        <v>1</v>
      </c>
      <c r="U3316" s="276">
        <v>0</v>
      </c>
      <c r="V3316" s="1044">
        <v>0</v>
      </c>
      <c r="W3316" s="276">
        <v>2</v>
      </c>
      <c r="X3316" s="276">
        <v>1</v>
      </c>
      <c r="Y3316" s="276">
        <v>0</v>
      </c>
      <c r="Z3316" s="276">
        <v>0</v>
      </c>
      <c r="AA3316" s="276">
        <v>0</v>
      </c>
      <c r="AB3316" s="276">
        <v>0</v>
      </c>
      <c r="AC3316" s="276">
        <v>0</v>
      </c>
      <c r="AD3316" s="448"/>
    </row>
    <row r="3317" spans="1:30" ht="20.399999999999999" customHeight="1">
      <c r="A3317" s="794"/>
      <c r="B3317" s="670" t="s">
        <v>1467</v>
      </c>
      <c r="C3317" s="276">
        <v>1</v>
      </c>
      <c r="D3317" s="276">
        <v>1</v>
      </c>
      <c r="E3317" s="276">
        <v>0</v>
      </c>
      <c r="F3317" s="276">
        <v>0</v>
      </c>
      <c r="G3317" s="1043">
        <v>100</v>
      </c>
      <c r="H3317" s="276">
        <v>0</v>
      </c>
      <c r="I3317" s="276">
        <v>0</v>
      </c>
      <c r="J3317" s="276">
        <v>0</v>
      </c>
      <c r="K3317" s="276">
        <v>0</v>
      </c>
      <c r="L3317" s="276">
        <v>0</v>
      </c>
      <c r="M3317" s="276">
        <v>0</v>
      </c>
      <c r="N3317" s="276">
        <v>0</v>
      </c>
      <c r="O3317" s="276">
        <v>0</v>
      </c>
      <c r="P3317" s="276">
        <v>0</v>
      </c>
      <c r="Q3317" s="276">
        <v>0</v>
      </c>
      <c r="R3317" s="276">
        <v>0</v>
      </c>
      <c r="S3317" s="276">
        <v>0</v>
      </c>
      <c r="T3317" s="276">
        <v>0</v>
      </c>
      <c r="U3317" s="276">
        <v>0</v>
      </c>
      <c r="V3317" s="1044">
        <v>0</v>
      </c>
      <c r="W3317" s="276">
        <v>0</v>
      </c>
      <c r="X3317" s="276">
        <v>0</v>
      </c>
      <c r="Y3317" s="276">
        <v>1</v>
      </c>
      <c r="Z3317" s="276">
        <v>0</v>
      </c>
      <c r="AA3317" s="276">
        <v>0</v>
      </c>
      <c r="AB3317" s="276">
        <v>0</v>
      </c>
      <c r="AC3317" s="276">
        <v>0</v>
      </c>
      <c r="AD3317" s="448"/>
    </row>
    <row r="3318" spans="1:30" ht="20.399999999999999" customHeight="1">
      <c r="A3318" s="407"/>
      <c r="B3318" s="407"/>
      <c r="C3318" s="407"/>
      <c r="D3318" s="407"/>
      <c r="E3318" s="407"/>
      <c r="F3318" s="407"/>
      <c r="G3318" s="407"/>
      <c r="H3318" s="407"/>
      <c r="I3318" s="407"/>
      <c r="J3318" s="407"/>
      <c r="K3318" s="407"/>
      <c r="L3318" s="407"/>
      <c r="M3318" s="407"/>
      <c r="N3318" s="407"/>
      <c r="O3318" s="407"/>
      <c r="P3318" s="407"/>
      <c r="Q3318" s="407"/>
      <c r="R3318" s="407"/>
      <c r="S3318" s="407"/>
      <c r="T3318" s="407"/>
      <c r="U3318" s="407"/>
      <c r="V3318" s="407"/>
      <c r="W3318" s="407"/>
      <c r="X3318" s="407"/>
      <c r="Y3318" s="407"/>
      <c r="Z3318" s="407"/>
      <c r="AA3318" s="407"/>
      <c r="AB3318" s="407"/>
      <c r="AC3318" s="407"/>
      <c r="AD3318" s="448"/>
    </row>
    <row r="3319" spans="1:30" ht="20.399999999999999" customHeight="1">
      <c r="A3319" s="796" t="s">
        <v>2412</v>
      </c>
      <c r="B3319" s="669" t="s">
        <v>2411</v>
      </c>
      <c r="C3319" s="275">
        <v>19</v>
      </c>
      <c r="D3319" s="275">
        <v>19</v>
      </c>
      <c r="E3319" s="275">
        <v>0</v>
      </c>
      <c r="F3319" s="275">
        <v>0</v>
      </c>
      <c r="G3319" s="1041">
        <v>100</v>
      </c>
      <c r="H3319" s="275">
        <v>0</v>
      </c>
      <c r="I3319" s="275">
        <v>0</v>
      </c>
      <c r="J3319" s="275">
        <v>0</v>
      </c>
      <c r="K3319" s="275">
        <v>0</v>
      </c>
      <c r="L3319" s="275">
        <v>0</v>
      </c>
      <c r="M3319" s="275">
        <v>0</v>
      </c>
      <c r="N3319" s="275">
        <v>0</v>
      </c>
      <c r="O3319" s="275">
        <v>0</v>
      </c>
      <c r="P3319" s="275">
        <v>0</v>
      </c>
      <c r="Q3319" s="275">
        <v>2</v>
      </c>
      <c r="R3319" s="275">
        <v>2</v>
      </c>
      <c r="S3319" s="275">
        <v>0</v>
      </c>
      <c r="T3319" s="275">
        <v>3</v>
      </c>
      <c r="U3319" s="275">
        <v>2</v>
      </c>
      <c r="V3319" s="1042">
        <v>1</v>
      </c>
      <c r="W3319" s="275">
        <v>2</v>
      </c>
      <c r="X3319" s="275">
        <v>3</v>
      </c>
      <c r="Y3319" s="275">
        <v>2</v>
      </c>
      <c r="Z3319" s="275">
        <v>2</v>
      </c>
      <c r="AA3319" s="275">
        <v>0</v>
      </c>
      <c r="AB3319" s="275">
        <v>0</v>
      </c>
      <c r="AC3319" s="275">
        <v>0</v>
      </c>
      <c r="AD3319" s="448"/>
    </row>
    <row r="3320" spans="1:30" ht="20.399999999999999" customHeight="1">
      <c r="A3320" s="669"/>
      <c r="B3320" s="669" t="s">
        <v>2400</v>
      </c>
      <c r="C3320" s="797"/>
      <c r="D3320" s="797"/>
      <c r="E3320" s="797"/>
      <c r="F3320" s="797"/>
      <c r="G3320" s="797"/>
      <c r="H3320" s="797"/>
      <c r="I3320" s="797"/>
      <c r="J3320" s="797"/>
      <c r="K3320" s="797"/>
      <c r="L3320" s="797"/>
      <c r="M3320" s="797"/>
      <c r="N3320" s="797"/>
      <c r="O3320" s="797"/>
      <c r="P3320" s="797"/>
      <c r="Q3320" s="797"/>
      <c r="R3320" s="797"/>
      <c r="S3320" s="797"/>
      <c r="T3320" s="797"/>
      <c r="U3320" s="797"/>
      <c r="V3320" s="797"/>
      <c r="W3320" s="797"/>
      <c r="X3320" s="797"/>
      <c r="Y3320" s="797"/>
      <c r="Z3320" s="797"/>
      <c r="AA3320" s="797"/>
      <c r="AB3320" s="797"/>
      <c r="AC3320" s="797"/>
      <c r="AD3320" s="448"/>
    </row>
    <row r="3321" spans="1:30" ht="20.399999999999999" customHeight="1">
      <c r="A3321" s="794"/>
      <c r="B3321" s="670" t="s">
        <v>1468</v>
      </c>
      <c r="C3321" s="276">
        <v>12</v>
      </c>
      <c r="D3321" s="276">
        <v>12</v>
      </c>
      <c r="E3321" s="276">
        <v>0</v>
      </c>
      <c r="F3321" s="276">
        <v>0</v>
      </c>
      <c r="G3321" s="1043">
        <v>100</v>
      </c>
      <c r="H3321" s="276">
        <v>0</v>
      </c>
      <c r="I3321" s="276">
        <v>0</v>
      </c>
      <c r="J3321" s="276">
        <v>0</v>
      </c>
      <c r="K3321" s="276">
        <v>0</v>
      </c>
      <c r="L3321" s="276">
        <v>0</v>
      </c>
      <c r="M3321" s="276">
        <v>0</v>
      </c>
      <c r="N3321" s="276">
        <v>0</v>
      </c>
      <c r="O3321" s="276">
        <v>0</v>
      </c>
      <c r="P3321" s="276">
        <v>0</v>
      </c>
      <c r="Q3321" s="276">
        <v>1</v>
      </c>
      <c r="R3321" s="276">
        <v>0</v>
      </c>
      <c r="S3321" s="276">
        <v>0</v>
      </c>
      <c r="T3321" s="276">
        <v>3</v>
      </c>
      <c r="U3321" s="276">
        <v>2</v>
      </c>
      <c r="V3321" s="1044">
        <v>1</v>
      </c>
      <c r="W3321" s="276">
        <v>0</v>
      </c>
      <c r="X3321" s="276">
        <v>3</v>
      </c>
      <c r="Y3321" s="276">
        <v>0</v>
      </c>
      <c r="Z3321" s="276">
        <v>2</v>
      </c>
      <c r="AA3321" s="276">
        <v>0</v>
      </c>
      <c r="AB3321" s="276">
        <v>0</v>
      </c>
      <c r="AC3321" s="276">
        <v>0</v>
      </c>
      <c r="AD3321" s="448"/>
    </row>
    <row r="3322" spans="1:30" ht="20.399999999999999" customHeight="1">
      <c r="A3322" s="794"/>
      <c r="B3322" s="670" t="s">
        <v>1467</v>
      </c>
      <c r="C3322" s="276">
        <v>7</v>
      </c>
      <c r="D3322" s="276">
        <v>7</v>
      </c>
      <c r="E3322" s="276">
        <v>0</v>
      </c>
      <c r="F3322" s="276">
        <v>0</v>
      </c>
      <c r="G3322" s="1043">
        <v>100</v>
      </c>
      <c r="H3322" s="276">
        <v>0</v>
      </c>
      <c r="I3322" s="276">
        <v>0</v>
      </c>
      <c r="J3322" s="276">
        <v>0</v>
      </c>
      <c r="K3322" s="276">
        <v>0</v>
      </c>
      <c r="L3322" s="276">
        <v>0</v>
      </c>
      <c r="M3322" s="276">
        <v>0</v>
      </c>
      <c r="N3322" s="276">
        <v>0</v>
      </c>
      <c r="O3322" s="276">
        <v>0</v>
      </c>
      <c r="P3322" s="276">
        <v>0</v>
      </c>
      <c r="Q3322" s="276">
        <v>1</v>
      </c>
      <c r="R3322" s="276">
        <v>2</v>
      </c>
      <c r="S3322" s="276">
        <v>0</v>
      </c>
      <c r="T3322" s="276">
        <v>0</v>
      </c>
      <c r="U3322" s="276">
        <v>0</v>
      </c>
      <c r="V3322" s="1044">
        <v>0</v>
      </c>
      <c r="W3322" s="276">
        <v>2</v>
      </c>
      <c r="X3322" s="276">
        <v>0</v>
      </c>
      <c r="Y3322" s="276">
        <v>2</v>
      </c>
      <c r="Z3322" s="276">
        <v>0</v>
      </c>
      <c r="AA3322" s="276">
        <v>0</v>
      </c>
      <c r="AB3322" s="276">
        <v>0</v>
      </c>
      <c r="AC3322" s="276">
        <v>0</v>
      </c>
      <c r="AD3322" s="448"/>
    </row>
    <row r="3323" spans="1:30" ht="20.399999999999999" customHeight="1">
      <c r="A3323" s="407"/>
      <c r="B3323" s="407"/>
      <c r="C3323" s="407"/>
      <c r="D3323" s="407"/>
      <c r="E3323" s="407"/>
      <c r="F3323" s="407"/>
      <c r="G3323" s="407"/>
      <c r="H3323" s="407"/>
      <c r="I3323" s="407"/>
      <c r="J3323" s="407"/>
      <c r="K3323" s="407"/>
      <c r="L3323" s="407"/>
      <c r="M3323" s="407"/>
      <c r="N3323" s="407"/>
      <c r="O3323" s="407"/>
      <c r="P3323" s="407"/>
      <c r="Q3323" s="407"/>
      <c r="R3323" s="407"/>
      <c r="S3323" s="407"/>
      <c r="T3323" s="407"/>
      <c r="U3323" s="407"/>
      <c r="V3323" s="407"/>
      <c r="W3323" s="407"/>
      <c r="X3323" s="407"/>
      <c r="Y3323" s="407"/>
      <c r="Z3323" s="407"/>
      <c r="AA3323" s="407"/>
      <c r="AB3323" s="407"/>
      <c r="AC3323" s="407"/>
      <c r="AD3323" s="448"/>
    </row>
    <row r="3324" spans="1:30" ht="20.399999999999999" customHeight="1">
      <c r="A3324" s="796" t="s">
        <v>2410</v>
      </c>
      <c r="B3324" s="669" t="s">
        <v>2409</v>
      </c>
      <c r="C3324" s="275">
        <v>63</v>
      </c>
      <c r="D3324" s="275">
        <v>63</v>
      </c>
      <c r="E3324" s="275">
        <v>0</v>
      </c>
      <c r="F3324" s="275">
        <v>0</v>
      </c>
      <c r="G3324" s="1041">
        <v>100</v>
      </c>
      <c r="H3324" s="275">
        <v>0</v>
      </c>
      <c r="I3324" s="275">
        <v>0</v>
      </c>
      <c r="J3324" s="275">
        <v>0</v>
      </c>
      <c r="K3324" s="275">
        <v>0</v>
      </c>
      <c r="L3324" s="275">
        <v>3</v>
      </c>
      <c r="M3324" s="275">
        <v>0</v>
      </c>
      <c r="N3324" s="275">
        <v>0</v>
      </c>
      <c r="O3324" s="275">
        <v>4</v>
      </c>
      <c r="P3324" s="275">
        <v>5</v>
      </c>
      <c r="Q3324" s="275">
        <v>5</v>
      </c>
      <c r="R3324" s="275">
        <v>5</v>
      </c>
      <c r="S3324" s="275">
        <v>6</v>
      </c>
      <c r="T3324" s="275">
        <v>4</v>
      </c>
      <c r="U3324" s="275">
        <v>5</v>
      </c>
      <c r="V3324" s="1042">
        <v>8</v>
      </c>
      <c r="W3324" s="275">
        <v>2</v>
      </c>
      <c r="X3324" s="275">
        <v>2</v>
      </c>
      <c r="Y3324" s="275">
        <v>5</v>
      </c>
      <c r="Z3324" s="275">
        <v>5</v>
      </c>
      <c r="AA3324" s="275">
        <v>2</v>
      </c>
      <c r="AB3324" s="275">
        <v>0</v>
      </c>
      <c r="AC3324" s="275">
        <v>2</v>
      </c>
      <c r="AD3324" s="448"/>
    </row>
    <row r="3325" spans="1:30" ht="20.399999999999999" customHeight="1">
      <c r="A3325" s="669"/>
      <c r="B3325" s="669" t="s">
        <v>2408</v>
      </c>
      <c r="C3325" s="797"/>
      <c r="D3325" s="797"/>
      <c r="E3325" s="797"/>
      <c r="F3325" s="797"/>
      <c r="G3325" s="797"/>
      <c r="H3325" s="797"/>
      <c r="I3325" s="797"/>
      <c r="J3325" s="797"/>
      <c r="K3325" s="797"/>
      <c r="L3325" s="797"/>
      <c r="M3325" s="797"/>
      <c r="N3325" s="797"/>
      <c r="O3325" s="797"/>
      <c r="P3325" s="797"/>
      <c r="Q3325" s="797"/>
      <c r="R3325" s="797"/>
      <c r="S3325" s="797"/>
      <c r="T3325" s="797"/>
      <c r="U3325" s="797"/>
      <c r="V3325" s="797"/>
      <c r="W3325" s="797"/>
      <c r="X3325" s="797"/>
      <c r="Y3325" s="797"/>
      <c r="Z3325" s="797"/>
      <c r="AA3325" s="797"/>
      <c r="AB3325" s="797"/>
      <c r="AC3325" s="797"/>
      <c r="AD3325" s="448"/>
    </row>
    <row r="3326" spans="1:30" ht="20.399999999999999" customHeight="1">
      <c r="A3326" s="794"/>
      <c r="B3326" s="670" t="s">
        <v>1468</v>
      </c>
      <c r="C3326" s="276">
        <v>48</v>
      </c>
      <c r="D3326" s="276">
        <v>48</v>
      </c>
      <c r="E3326" s="276">
        <v>0</v>
      </c>
      <c r="F3326" s="276">
        <v>0</v>
      </c>
      <c r="G3326" s="1043">
        <v>100</v>
      </c>
      <c r="H3326" s="276">
        <v>0</v>
      </c>
      <c r="I3326" s="276">
        <v>0</v>
      </c>
      <c r="J3326" s="276">
        <v>0</v>
      </c>
      <c r="K3326" s="276">
        <v>0</v>
      </c>
      <c r="L3326" s="276">
        <v>2</v>
      </c>
      <c r="M3326" s="276">
        <v>0</v>
      </c>
      <c r="N3326" s="276">
        <v>0</v>
      </c>
      <c r="O3326" s="276">
        <v>4</v>
      </c>
      <c r="P3326" s="276">
        <v>2</v>
      </c>
      <c r="Q3326" s="276">
        <v>4</v>
      </c>
      <c r="R3326" s="276">
        <v>3</v>
      </c>
      <c r="S3326" s="276">
        <v>5</v>
      </c>
      <c r="T3326" s="276">
        <v>3</v>
      </c>
      <c r="U3326" s="276">
        <v>5</v>
      </c>
      <c r="V3326" s="1044">
        <v>8</v>
      </c>
      <c r="W3326" s="276">
        <v>1</v>
      </c>
      <c r="X3326" s="276">
        <v>1</v>
      </c>
      <c r="Y3326" s="276">
        <v>4</v>
      </c>
      <c r="Z3326" s="276">
        <v>4</v>
      </c>
      <c r="AA3326" s="276">
        <v>1</v>
      </c>
      <c r="AB3326" s="276">
        <v>0</v>
      </c>
      <c r="AC3326" s="276">
        <v>1</v>
      </c>
      <c r="AD3326" s="448"/>
    </row>
    <row r="3327" spans="1:30" ht="20.399999999999999" customHeight="1">
      <c r="A3327" s="794"/>
      <c r="B3327" s="670" t="s">
        <v>1467</v>
      </c>
      <c r="C3327" s="276">
        <v>15</v>
      </c>
      <c r="D3327" s="276">
        <v>15</v>
      </c>
      <c r="E3327" s="276">
        <v>0</v>
      </c>
      <c r="F3327" s="276">
        <v>0</v>
      </c>
      <c r="G3327" s="1043">
        <v>100</v>
      </c>
      <c r="H3327" s="276">
        <v>0</v>
      </c>
      <c r="I3327" s="276">
        <v>0</v>
      </c>
      <c r="J3327" s="276">
        <v>0</v>
      </c>
      <c r="K3327" s="276">
        <v>0</v>
      </c>
      <c r="L3327" s="276">
        <v>1</v>
      </c>
      <c r="M3327" s="276">
        <v>0</v>
      </c>
      <c r="N3327" s="276">
        <v>0</v>
      </c>
      <c r="O3327" s="276">
        <v>0</v>
      </c>
      <c r="P3327" s="276">
        <v>3</v>
      </c>
      <c r="Q3327" s="276">
        <v>1</v>
      </c>
      <c r="R3327" s="276">
        <v>2</v>
      </c>
      <c r="S3327" s="276">
        <v>1</v>
      </c>
      <c r="T3327" s="276">
        <v>1</v>
      </c>
      <c r="U3327" s="276">
        <v>0</v>
      </c>
      <c r="V3327" s="1044">
        <v>0</v>
      </c>
      <c r="W3327" s="276">
        <v>1</v>
      </c>
      <c r="X3327" s="276">
        <v>1</v>
      </c>
      <c r="Y3327" s="276">
        <v>1</v>
      </c>
      <c r="Z3327" s="276">
        <v>1</v>
      </c>
      <c r="AA3327" s="276">
        <v>1</v>
      </c>
      <c r="AB3327" s="276">
        <v>0</v>
      </c>
      <c r="AC3327" s="276">
        <v>1</v>
      </c>
      <c r="AD3327" s="448"/>
    </row>
    <row r="3328" spans="1:30" ht="20.399999999999999" customHeight="1">
      <c r="A3328" s="407"/>
      <c r="B3328" s="407"/>
      <c r="C3328" s="407"/>
      <c r="D3328" s="407"/>
      <c r="E3328" s="407"/>
      <c r="F3328" s="407"/>
      <c r="G3328" s="407"/>
      <c r="H3328" s="407"/>
      <c r="I3328" s="407"/>
      <c r="J3328" s="407"/>
      <c r="K3328" s="407"/>
      <c r="L3328" s="407"/>
      <c r="M3328" s="407"/>
      <c r="N3328" s="407"/>
      <c r="O3328" s="407"/>
      <c r="P3328" s="407"/>
      <c r="Q3328" s="407"/>
      <c r="R3328" s="407"/>
      <c r="S3328" s="407"/>
      <c r="T3328" s="407"/>
      <c r="U3328" s="407"/>
      <c r="V3328" s="407"/>
      <c r="W3328" s="407"/>
      <c r="X3328" s="407"/>
      <c r="Y3328" s="407"/>
      <c r="Z3328" s="407"/>
      <c r="AA3328" s="407"/>
      <c r="AB3328" s="407"/>
      <c r="AC3328" s="407"/>
      <c r="AD3328" s="448"/>
    </row>
    <row r="3329" spans="1:30" ht="20.399999999999999" customHeight="1">
      <c r="A3329" s="796" t="s">
        <v>2407</v>
      </c>
      <c r="B3329" s="669" t="s">
        <v>2406</v>
      </c>
      <c r="C3329" s="275">
        <v>47</v>
      </c>
      <c r="D3329" s="275">
        <v>47</v>
      </c>
      <c r="E3329" s="275">
        <v>0</v>
      </c>
      <c r="F3329" s="275">
        <v>0</v>
      </c>
      <c r="G3329" s="1041">
        <v>100</v>
      </c>
      <c r="H3329" s="275">
        <v>0</v>
      </c>
      <c r="I3329" s="275">
        <v>0</v>
      </c>
      <c r="J3329" s="275">
        <v>0</v>
      </c>
      <c r="K3329" s="275">
        <v>0</v>
      </c>
      <c r="L3329" s="275">
        <v>0</v>
      </c>
      <c r="M3329" s="275">
        <v>0</v>
      </c>
      <c r="N3329" s="275">
        <v>0</v>
      </c>
      <c r="O3329" s="275">
        <v>3</v>
      </c>
      <c r="P3329" s="275">
        <v>6</v>
      </c>
      <c r="Q3329" s="275">
        <v>4</v>
      </c>
      <c r="R3329" s="275">
        <v>4</v>
      </c>
      <c r="S3329" s="275">
        <v>6</v>
      </c>
      <c r="T3329" s="275">
        <v>3</v>
      </c>
      <c r="U3329" s="275">
        <v>7</v>
      </c>
      <c r="V3329" s="1042">
        <v>6</v>
      </c>
      <c r="W3329" s="275">
        <v>1</v>
      </c>
      <c r="X3329" s="275">
        <v>4</v>
      </c>
      <c r="Y3329" s="275">
        <v>0</v>
      </c>
      <c r="Z3329" s="275">
        <v>1</v>
      </c>
      <c r="AA3329" s="275">
        <v>2</v>
      </c>
      <c r="AB3329" s="275">
        <v>0</v>
      </c>
      <c r="AC3329" s="275">
        <v>0</v>
      </c>
      <c r="AD3329" s="448"/>
    </row>
    <row r="3330" spans="1:30" ht="20.399999999999999" customHeight="1">
      <c r="A3330" s="669"/>
      <c r="B3330" s="669" t="s">
        <v>2405</v>
      </c>
      <c r="C3330" s="797"/>
      <c r="D3330" s="797"/>
      <c r="E3330" s="797"/>
      <c r="F3330" s="797"/>
      <c r="G3330" s="797"/>
      <c r="H3330" s="797"/>
      <c r="I3330" s="797"/>
      <c r="J3330" s="797"/>
      <c r="K3330" s="797"/>
      <c r="L3330" s="797"/>
      <c r="M3330" s="797"/>
      <c r="N3330" s="797"/>
      <c r="O3330" s="797"/>
      <c r="P3330" s="797"/>
      <c r="Q3330" s="797"/>
      <c r="R3330" s="797"/>
      <c r="S3330" s="797"/>
      <c r="T3330" s="797"/>
      <c r="U3330" s="797"/>
      <c r="V3330" s="797"/>
      <c r="W3330" s="797"/>
      <c r="X3330" s="797"/>
      <c r="Y3330" s="797"/>
      <c r="Z3330" s="797"/>
      <c r="AA3330" s="797"/>
      <c r="AB3330" s="797"/>
      <c r="AC3330" s="797"/>
      <c r="AD3330" s="448"/>
    </row>
    <row r="3331" spans="1:30" ht="20.399999999999999" customHeight="1">
      <c r="A3331" s="794"/>
      <c r="B3331" s="670" t="s">
        <v>1468</v>
      </c>
      <c r="C3331" s="276">
        <v>41</v>
      </c>
      <c r="D3331" s="276">
        <v>41</v>
      </c>
      <c r="E3331" s="276">
        <v>0</v>
      </c>
      <c r="F3331" s="276">
        <v>0</v>
      </c>
      <c r="G3331" s="1043">
        <v>100</v>
      </c>
      <c r="H3331" s="276">
        <v>0</v>
      </c>
      <c r="I3331" s="276">
        <v>0</v>
      </c>
      <c r="J3331" s="276">
        <v>0</v>
      </c>
      <c r="K3331" s="276">
        <v>0</v>
      </c>
      <c r="L3331" s="276">
        <v>0</v>
      </c>
      <c r="M3331" s="276">
        <v>0</v>
      </c>
      <c r="N3331" s="276">
        <v>0</v>
      </c>
      <c r="O3331" s="276">
        <v>3</v>
      </c>
      <c r="P3331" s="276">
        <v>5</v>
      </c>
      <c r="Q3331" s="276">
        <v>3</v>
      </c>
      <c r="R3331" s="276">
        <v>4</v>
      </c>
      <c r="S3331" s="276">
        <v>5</v>
      </c>
      <c r="T3331" s="276">
        <v>3</v>
      </c>
      <c r="U3331" s="276">
        <v>7</v>
      </c>
      <c r="V3331" s="1044">
        <v>5</v>
      </c>
      <c r="W3331" s="276">
        <v>0</v>
      </c>
      <c r="X3331" s="276">
        <v>4</v>
      </c>
      <c r="Y3331" s="276">
        <v>0</v>
      </c>
      <c r="Z3331" s="276">
        <v>1</v>
      </c>
      <c r="AA3331" s="276">
        <v>1</v>
      </c>
      <c r="AB3331" s="276">
        <v>0</v>
      </c>
      <c r="AC3331" s="276">
        <v>0</v>
      </c>
      <c r="AD3331" s="448"/>
    </row>
    <row r="3332" spans="1:30" ht="20.399999999999999" customHeight="1">
      <c r="A3332" s="794"/>
      <c r="B3332" s="670" t="s">
        <v>1467</v>
      </c>
      <c r="C3332" s="276">
        <v>6</v>
      </c>
      <c r="D3332" s="276">
        <v>6</v>
      </c>
      <c r="E3332" s="276">
        <v>0</v>
      </c>
      <c r="F3332" s="276">
        <v>0</v>
      </c>
      <c r="G3332" s="1043">
        <v>100</v>
      </c>
      <c r="H3332" s="276">
        <v>0</v>
      </c>
      <c r="I3332" s="276">
        <v>0</v>
      </c>
      <c r="J3332" s="276">
        <v>0</v>
      </c>
      <c r="K3332" s="276">
        <v>0</v>
      </c>
      <c r="L3332" s="276">
        <v>0</v>
      </c>
      <c r="M3332" s="276">
        <v>0</v>
      </c>
      <c r="N3332" s="276">
        <v>0</v>
      </c>
      <c r="O3332" s="276">
        <v>0</v>
      </c>
      <c r="P3332" s="276">
        <v>1</v>
      </c>
      <c r="Q3332" s="276">
        <v>1</v>
      </c>
      <c r="R3332" s="276">
        <v>0</v>
      </c>
      <c r="S3332" s="276">
        <v>1</v>
      </c>
      <c r="T3332" s="276">
        <v>0</v>
      </c>
      <c r="U3332" s="276">
        <v>0</v>
      </c>
      <c r="V3332" s="1044">
        <v>1</v>
      </c>
      <c r="W3332" s="276">
        <v>1</v>
      </c>
      <c r="X3332" s="276">
        <v>0</v>
      </c>
      <c r="Y3332" s="276">
        <v>0</v>
      </c>
      <c r="Z3332" s="276">
        <v>0</v>
      </c>
      <c r="AA3332" s="276">
        <v>1</v>
      </c>
      <c r="AB3332" s="276">
        <v>0</v>
      </c>
      <c r="AC3332" s="276">
        <v>0</v>
      </c>
      <c r="AD3332" s="448"/>
    </row>
    <row r="3333" spans="1:30" ht="20.399999999999999" customHeight="1">
      <c r="A3333" s="407"/>
      <c r="B3333" s="407"/>
      <c r="C3333" s="407"/>
      <c r="D3333" s="407"/>
      <c r="E3333" s="407"/>
      <c r="F3333" s="407"/>
      <c r="G3333" s="407"/>
      <c r="H3333" s="407"/>
      <c r="I3333" s="407"/>
      <c r="J3333" s="407"/>
      <c r="K3333" s="407"/>
      <c r="L3333" s="407"/>
      <c r="M3333" s="407"/>
      <c r="N3333" s="407"/>
      <c r="O3333" s="407"/>
      <c r="P3333" s="407"/>
      <c r="Q3333" s="407"/>
      <c r="R3333" s="407"/>
      <c r="S3333" s="407"/>
      <c r="T3333" s="407"/>
      <c r="U3333" s="407"/>
      <c r="V3333" s="407"/>
      <c r="W3333" s="407"/>
      <c r="X3333" s="407"/>
      <c r="Y3333" s="407"/>
      <c r="Z3333" s="407"/>
      <c r="AA3333" s="407"/>
      <c r="AB3333" s="407"/>
      <c r="AC3333" s="407"/>
      <c r="AD3333" s="448"/>
    </row>
    <row r="3334" spans="1:30" ht="20.399999999999999" customHeight="1">
      <c r="A3334" s="796" t="s">
        <v>2404</v>
      </c>
      <c r="B3334" s="669" t="s">
        <v>2403</v>
      </c>
      <c r="C3334" s="275">
        <v>776</v>
      </c>
      <c r="D3334" s="275">
        <v>776</v>
      </c>
      <c r="E3334" s="275">
        <v>0</v>
      </c>
      <c r="F3334" s="275">
        <v>0</v>
      </c>
      <c r="G3334" s="1041">
        <v>100</v>
      </c>
      <c r="H3334" s="275">
        <v>1</v>
      </c>
      <c r="I3334" s="275">
        <v>0</v>
      </c>
      <c r="J3334" s="275">
        <v>0</v>
      </c>
      <c r="K3334" s="275">
        <v>1</v>
      </c>
      <c r="L3334" s="275">
        <v>16</v>
      </c>
      <c r="M3334" s="275">
        <v>11</v>
      </c>
      <c r="N3334" s="275">
        <v>8</v>
      </c>
      <c r="O3334" s="275">
        <v>35</v>
      </c>
      <c r="P3334" s="275">
        <v>41</v>
      </c>
      <c r="Q3334" s="275">
        <v>32</v>
      </c>
      <c r="R3334" s="275">
        <v>35</v>
      </c>
      <c r="S3334" s="275">
        <v>36</v>
      </c>
      <c r="T3334" s="275">
        <v>55</v>
      </c>
      <c r="U3334" s="275">
        <v>65</v>
      </c>
      <c r="V3334" s="1042">
        <v>57</v>
      </c>
      <c r="W3334" s="275">
        <v>78</v>
      </c>
      <c r="X3334" s="275">
        <v>63</v>
      </c>
      <c r="Y3334" s="275">
        <v>59</v>
      </c>
      <c r="Z3334" s="275">
        <v>73</v>
      </c>
      <c r="AA3334" s="275">
        <v>51</v>
      </c>
      <c r="AB3334" s="275">
        <v>36</v>
      </c>
      <c r="AC3334" s="275">
        <v>24</v>
      </c>
      <c r="AD3334" s="448"/>
    </row>
    <row r="3335" spans="1:30" ht="20.399999999999999" customHeight="1">
      <c r="A3335" s="669"/>
      <c r="B3335" s="669" t="s">
        <v>2377</v>
      </c>
      <c r="C3335" s="797"/>
      <c r="D3335" s="797"/>
      <c r="E3335" s="797"/>
      <c r="F3335" s="797"/>
      <c r="G3335" s="797"/>
      <c r="H3335" s="797"/>
      <c r="I3335" s="797"/>
      <c r="J3335" s="797"/>
      <c r="K3335" s="797"/>
      <c r="L3335" s="797"/>
      <c r="M3335" s="797"/>
      <c r="N3335" s="797"/>
      <c r="O3335" s="797"/>
      <c r="P3335" s="797"/>
      <c r="Q3335" s="797"/>
      <c r="R3335" s="797"/>
      <c r="S3335" s="797"/>
      <c r="T3335" s="797"/>
      <c r="U3335" s="797"/>
      <c r="V3335" s="797"/>
      <c r="W3335" s="797"/>
      <c r="X3335" s="797"/>
      <c r="Y3335" s="797"/>
      <c r="Z3335" s="797"/>
      <c r="AA3335" s="797"/>
      <c r="AB3335" s="797"/>
      <c r="AC3335" s="797"/>
      <c r="AD3335" s="448"/>
    </row>
    <row r="3336" spans="1:30" ht="20.399999999999999" customHeight="1">
      <c r="A3336" s="794"/>
      <c r="B3336" s="670" t="s">
        <v>1468</v>
      </c>
      <c r="C3336" s="276">
        <v>591</v>
      </c>
      <c r="D3336" s="276">
        <v>591</v>
      </c>
      <c r="E3336" s="276">
        <v>0</v>
      </c>
      <c r="F3336" s="276">
        <v>0</v>
      </c>
      <c r="G3336" s="1043">
        <v>100</v>
      </c>
      <c r="H3336" s="276">
        <v>1</v>
      </c>
      <c r="I3336" s="276">
        <v>0</v>
      </c>
      <c r="J3336" s="276">
        <v>0</v>
      </c>
      <c r="K3336" s="276">
        <v>1</v>
      </c>
      <c r="L3336" s="276">
        <v>10</v>
      </c>
      <c r="M3336" s="276">
        <v>4</v>
      </c>
      <c r="N3336" s="276">
        <v>5</v>
      </c>
      <c r="O3336" s="276">
        <v>25</v>
      </c>
      <c r="P3336" s="276">
        <v>32</v>
      </c>
      <c r="Q3336" s="276">
        <v>24</v>
      </c>
      <c r="R3336" s="276">
        <v>32</v>
      </c>
      <c r="S3336" s="276">
        <v>26</v>
      </c>
      <c r="T3336" s="276">
        <v>46</v>
      </c>
      <c r="U3336" s="276">
        <v>55</v>
      </c>
      <c r="V3336" s="1044">
        <v>44</v>
      </c>
      <c r="W3336" s="276">
        <v>57</v>
      </c>
      <c r="X3336" s="276">
        <v>52</v>
      </c>
      <c r="Y3336" s="276">
        <v>44</v>
      </c>
      <c r="Z3336" s="276">
        <v>55</v>
      </c>
      <c r="AA3336" s="276">
        <v>39</v>
      </c>
      <c r="AB3336" s="276">
        <v>27</v>
      </c>
      <c r="AC3336" s="276">
        <v>13</v>
      </c>
      <c r="AD3336" s="448"/>
    </row>
    <row r="3337" spans="1:30" ht="20.399999999999999" customHeight="1">
      <c r="A3337" s="794"/>
      <c r="B3337" s="670" t="s">
        <v>1467</v>
      </c>
      <c r="C3337" s="276">
        <v>185</v>
      </c>
      <c r="D3337" s="276">
        <v>185</v>
      </c>
      <c r="E3337" s="276">
        <v>0</v>
      </c>
      <c r="F3337" s="276">
        <v>0</v>
      </c>
      <c r="G3337" s="1043">
        <v>100</v>
      </c>
      <c r="H3337" s="276">
        <v>0</v>
      </c>
      <c r="I3337" s="276">
        <v>0</v>
      </c>
      <c r="J3337" s="276">
        <v>0</v>
      </c>
      <c r="K3337" s="276">
        <v>0</v>
      </c>
      <c r="L3337" s="276">
        <v>6</v>
      </c>
      <c r="M3337" s="276">
        <v>7</v>
      </c>
      <c r="N3337" s="276">
        <v>3</v>
      </c>
      <c r="O3337" s="276">
        <v>10</v>
      </c>
      <c r="P3337" s="276">
        <v>9</v>
      </c>
      <c r="Q3337" s="276">
        <v>8</v>
      </c>
      <c r="R3337" s="276">
        <v>3</v>
      </c>
      <c r="S3337" s="276">
        <v>10</v>
      </c>
      <c r="T3337" s="276">
        <v>9</v>
      </c>
      <c r="U3337" s="276">
        <v>10</v>
      </c>
      <c r="V3337" s="1044">
        <v>13</v>
      </c>
      <c r="W3337" s="276">
        <v>21</v>
      </c>
      <c r="X3337" s="276">
        <v>11</v>
      </c>
      <c r="Y3337" s="276">
        <v>15</v>
      </c>
      <c r="Z3337" s="276">
        <v>18</v>
      </c>
      <c r="AA3337" s="276">
        <v>12</v>
      </c>
      <c r="AB3337" s="276">
        <v>9</v>
      </c>
      <c r="AC3337" s="276">
        <v>11</v>
      </c>
      <c r="AD3337" s="448"/>
    </row>
    <row r="3338" spans="1:30" ht="20.399999999999999" customHeight="1">
      <c r="A3338" s="407"/>
      <c r="B3338" s="407"/>
      <c r="C3338" s="407"/>
      <c r="D3338" s="407"/>
      <c r="E3338" s="407"/>
      <c r="F3338" s="407"/>
      <c r="G3338" s="407"/>
      <c r="H3338" s="407"/>
      <c r="I3338" s="407"/>
      <c r="J3338" s="407"/>
      <c r="K3338" s="407"/>
      <c r="L3338" s="407"/>
      <c r="M3338" s="407"/>
      <c r="N3338" s="407"/>
      <c r="O3338" s="407"/>
      <c r="P3338" s="407"/>
      <c r="Q3338" s="407"/>
      <c r="R3338" s="407"/>
      <c r="S3338" s="407"/>
      <c r="T3338" s="407"/>
      <c r="U3338" s="407"/>
      <c r="V3338" s="407"/>
      <c r="W3338" s="407"/>
      <c r="X3338" s="407"/>
      <c r="Y3338" s="407"/>
      <c r="Z3338" s="407"/>
      <c r="AA3338" s="407"/>
      <c r="AB3338" s="407"/>
      <c r="AC3338" s="407"/>
      <c r="AD3338" s="448"/>
    </row>
    <row r="3339" spans="1:30" ht="20.399999999999999" customHeight="1">
      <c r="A3339" s="796" t="s">
        <v>4860</v>
      </c>
      <c r="B3339" s="669" t="s">
        <v>2398</v>
      </c>
      <c r="C3339" s="275">
        <v>1</v>
      </c>
      <c r="D3339" s="275">
        <v>1</v>
      </c>
      <c r="E3339" s="275">
        <v>0</v>
      </c>
      <c r="F3339" s="275">
        <v>0</v>
      </c>
      <c r="G3339" s="1041">
        <v>100</v>
      </c>
      <c r="H3339" s="275">
        <v>0</v>
      </c>
      <c r="I3339" s="275">
        <v>0</v>
      </c>
      <c r="J3339" s="275">
        <v>0</v>
      </c>
      <c r="K3339" s="275">
        <v>0</v>
      </c>
      <c r="L3339" s="275">
        <v>0</v>
      </c>
      <c r="M3339" s="275">
        <v>0</v>
      </c>
      <c r="N3339" s="275">
        <v>0</v>
      </c>
      <c r="O3339" s="275">
        <v>0</v>
      </c>
      <c r="P3339" s="275">
        <v>0</v>
      </c>
      <c r="Q3339" s="275">
        <v>0</v>
      </c>
      <c r="R3339" s="275">
        <v>0</v>
      </c>
      <c r="S3339" s="275">
        <v>0</v>
      </c>
      <c r="T3339" s="275">
        <v>0</v>
      </c>
      <c r="U3339" s="275">
        <v>1</v>
      </c>
      <c r="V3339" s="1042">
        <v>0</v>
      </c>
      <c r="W3339" s="275">
        <v>0</v>
      </c>
      <c r="X3339" s="275">
        <v>0</v>
      </c>
      <c r="Y3339" s="275">
        <v>0</v>
      </c>
      <c r="Z3339" s="275">
        <v>0</v>
      </c>
      <c r="AA3339" s="275">
        <v>0</v>
      </c>
      <c r="AB3339" s="275">
        <v>0</v>
      </c>
      <c r="AC3339" s="275">
        <v>0</v>
      </c>
      <c r="AD3339" s="448"/>
    </row>
    <row r="3340" spans="1:30" ht="20.399999999999999" customHeight="1">
      <c r="A3340" s="669"/>
      <c r="B3340" s="669" t="s">
        <v>4861</v>
      </c>
      <c r="C3340" s="797"/>
      <c r="D3340" s="797"/>
      <c r="E3340" s="797"/>
      <c r="F3340" s="797"/>
      <c r="G3340" s="797"/>
      <c r="H3340" s="797"/>
      <c r="I3340" s="797"/>
      <c r="J3340" s="797"/>
      <c r="K3340" s="797"/>
      <c r="L3340" s="797"/>
      <c r="M3340" s="797"/>
      <c r="N3340" s="797"/>
      <c r="O3340" s="797"/>
      <c r="P3340" s="797"/>
      <c r="Q3340" s="797"/>
      <c r="R3340" s="797"/>
      <c r="S3340" s="797"/>
      <c r="T3340" s="797"/>
      <c r="U3340" s="797"/>
      <c r="V3340" s="797"/>
      <c r="W3340" s="797"/>
      <c r="X3340" s="797"/>
      <c r="Y3340" s="797"/>
      <c r="Z3340" s="797"/>
      <c r="AA3340" s="797"/>
      <c r="AB3340" s="797"/>
      <c r="AC3340" s="797"/>
      <c r="AD3340" s="448"/>
    </row>
    <row r="3341" spans="1:30" ht="20.399999999999999" customHeight="1">
      <c r="A3341" s="794"/>
      <c r="B3341" s="670" t="s">
        <v>1468</v>
      </c>
      <c r="C3341" s="276">
        <v>0</v>
      </c>
      <c r="D3341" s="276">
        <v>0</v>
      </c>
      <c r="E3341" s="276">
        <v>0</v>
      </c>
      <c r="F3341" s="276">
        <v>0</v>
      </c>
      <c r="G3341" s="1043">
        <v>0</v>
      </c>
      <c r="H3341" s="276">
        <v>0</v>
      </c>
      <c r="I3341" s="276">
        <v>0</v>
      </c>
      <c r="J3341" s="276">
        <v>0</v>
      </c>
      <c r="K3341" s="276">
        <v>0</v>
      </c>
      <c r="L3341" s="276">
        <v>0</v>
      </c>
      <c r="M3341" s="276">
        <v>0</v>
      </c>
      <c r="N3341" s="276">
        <v>0</v>
      </c>
      <c r="O3341" s="276">
        <v>0</v>
      </c>
      <c r="P3341" s="276">
        <v>0</v>
      </c>
      <c r="Q3341" s="276">
        <v>0</v>
      </c>
      <c r="R3341" s="276">
        <v>0</v>
      </c>
      <c r="S3341" s="276">
        <v>0</v>
      </c>
      <c r="T3341" s="276">
        <v>0</v>
      </c>
      <c r="U3341" s="276">
        <v>0</v>
      </c>
      <c r="V3341" s="1044">
        <v>0</v>
      </c>
      <c r="W3341" s="276">
        <v>0</v>
      </c>
      <c r="X3341" s="276">
        <v>0</v>
      </c>
      <c r="Y3341" s="276">
        <v>0</v>
      </c>
      <c r="Z3341" s="276">
        <v>0</v>
      </c>
      <c r="AA3341" s="276">
        <v>0</v>
      </c>
      <c r="AB3341" s="276">
        <v>0</v>
      </c>
      <c r="AC3341" s="276">
        <v>0</v>
      </c>
      <c r="AD3341" s="448"/>
    </row>
    <row r="3342" spans="1:30" ht="20.399999999999999" customHeight="1">
      <c r="A3342" s="794"/>
      <c r="B3342" s="670" t="s">
        <v>1467</v>
      </c>
      <c r="C3342" s="276">
        <v>1</v>
      </c>
      <c r="D3342" s="276">
        <v>1</v>
      </c>
      <c r="E3342" s="276">
        <v>0</v>
      </c>
      <c r="F3342" s="276">
        <v>0</v>
      </c>
      <c r="G3342" s="1043">
        <v>100</v>
      </c>
      <c r="H3342" s="276">
        <v>0</v>
      </c>
      <c r="I3342" s="276">
        <v>0</v>
      </c>
      <c r="J3342" s="276">
        <v>0</v>
      </c>
      <c r="K3342" s="276">
        <v>0</v>
      </c>
      <c r="L3342" s="276">
        <v>0</v>
      </c>
      <c r="M3342" s="276">
        <v>0</v>
      </c>
      <c r="N3342" s="276">
        <v>0</v>
      </c>
      <c r="O3342" s="276">
        <v>0</v>
      </c>
      <c r="P3342" s="276">
        <v>0</v>
      </c>
      <c r="Q3342" s="276">
        <v>0</v>
      </c>
      <c r="R3342" s="276">
        <v>0</v>
      </c>
      <c r="S3342" s="276">
        <v>0</v>
      </c>
      <c r="T3342" s="276">
        <v>0</v>
      </c>
      <c r="U3342" s="276">
        <v>1</v>
      </c>
      <c r="V3342" s="1044">
        <v>0</v>
      </c>
      <c r="W3342" s="276">
        <v>0</v>
      </c>
      <c r="X3342" s="276">
        <v>0</v>
      </c>
      <c r="Y3342" s="276">
        <v>0</v>
      </c>
      <c r="Z3342" s="276">
        <v>0</v>
      </c>
      <c r="AA3342" s="276">
        <v>0</v>
      </c>
      <c r="AB3342" s="276">
        <v>0</v>
      </c>
      <c r="AC3342" s="276">
        <v>0</v>
      </c>
      <c r="AD3342" s="448"/>
    </row>
    <row r="3343" spans="1:30" ht="20.399999999999999" customHeight="1">
      <c r="A3343" s="407"/>
      <c r="B3343" s="407"/>
      <c r="C3343" s="407"/>
      <c r="D3343" s="407"/>
      <c r="E3343" s="407"/>
      <c r="F3343" s="407"/>
      <c r="G3343" s="407"/>
      <c r="H3343" s="407"/>
      <c r="I3343" s="407"/>
      <c r="J3343" s="407"/>
      <c r="K3343" s="407"/>
      <c r="L3343" s="407"/>
      <c r="M3343" s="407"/>
      <c r="N3343" s="407"/>
      <c r="O3343" s="407"/>
      <c r="P3343" s="407"/>
      <c r="Q3343" s="407"/>
      <c r="R3343" s="407"/>
      <c r="S3343" s="407"/>
      <c r="T3343" s="407"/>
      <c r="U3343" s="407"/>
      <c r="V3343" s="407"/>
      <c r="W3343" s="407"/>
      <c r="X3343" s="407"/>
      <c r="Y3343" s="407"/>
      <c r="Z3343" s="407"/>
      <c r="AA3343" s="407"/>
      <c r="AB3343" s="407"/>
      <c r="AC3343" s="407"/>
      <c r="AD3343" s="448"/>
    </row>
    <row r="3344" spans="1:30" ht="20.399999999999999" customHeight="1">
      <c r="A3344" s="796" t="s">
        <v>2402</v>
      </c>
      <c r="B3344" s="669" t="s">
        <v>2401</v>
      </c>
      <c r="C3344" s="275">
        <v>7</v>
      </c>
      <c r="D3344" s="275">
        <v>7</v>
      </c>
      <c r="E3344" s="275">
        <v>0</v>
      </c>
      <c r="F3344" s="275">
        <v>0</v>
      </c>
      <c r="G3344" s="1041">
        <v>100</v>
      </c>
      <c r="H3344" s="275">
        <v>0</v>
      </c>
      <c r="I3344" s="275">
        <v>0</v>
      </c>
      <c r="J3344" s="275">
        <v>0</v>
      </c>
      <c r="K3344" s="275">
        <v>0</v>
      </c>
      <c r="L3344" s="275">
        <v>0</v>
      </c>
      <c r="M3344" s="275">
        <v>0</v>
      </c>
      <c r="N3344" s="275">
        <v>0</v>
      </c>
      <c r="O3344" s="275">
        <v>0</v>
      </c>
      <c r="P3344" s="275">
        <v>0</v>
      </c>
      <c r="Q3344" s="275">
        <v>0</v>
      </c>
      <c r="R3344" s="275">
        <v>0</v>
      </c>
      <c r="S3344" s="275">
        <v>0</v>
      </c>
      <c r="T3344" s="275">
        <v>0</v>
      </c>
      <c r="U3344" s="275">
        <v>0</v>
      </c>
      <c r="V3344" s="1042">
        <v>1</v>
      </c>
      <c r="W3344" s="275">
        <v>1</v>
      </c>
      <c r="X3344" s="275">
        <v>2</v>
      </c>
      <c r="Y3344" s="275">
        <v>1</v>
      </c>
      <c r="Z3344" s="275">
        <v>2</v>
      </c>
      <c r="AA3344" s="275">
        <v>0</v>
      </c>
      <c r="AB3344" s="275">
        <v>0</v>
      </c>
      <c r="AC3344" s="275">
        <v>0</v>
      </c>
      <c r="AD3344" s="448"/>
    </row>
    <row r="3345" spans="1:30" ht="20.399999999999999" customHeight="1">
      <c r="A3345" s="669"/>
      <c r="B3345" s="669" t="s">
        <v>2400</v>
      </c>
      <c r="C3345" s="797"/>
      <c r="D3345" s="797"/>
      <c r="E3345" s="797"/>
      <c r="F3345" s="797"/>
      <c r="G3345" s="797"/>
      <c r="H3345" s="797"/>
      <c r="I3345" s="797"/>
      <c r="J3345" s="797"/>
      <c r="K3345" s="797"/>
      <c r="L3345" s="797"/>
      <c r="M3345" s="797"/>
      <c r="N3345" s="797"/>
      <c r="O3345" s="797"/>
      <c r="P3345" s="797"/>
      <c r="Q3345" s="797"/>
      <c r="R3345" s="797"/>
      <c r="S3345" s="797"/>
      <c r="T3345" s="797"/>
      <c r="U3345" s="797"/>
      <c r="V3345" s="797"/>
      <c r="W3345" s="797"/>
      <c r="X3345" s="797"/>
      <c r="Y3345" s="797"/>
      <c r="Z3345" s="797"/>
      <c r="AA3345" s="797"/>
      <c r="AB3345" s="797"/>
      <c r="AC3345" s="797"/>
      <c r="AD3345" s="448"/>
    </row>
    <row r="3346" spans="1:30" ht="20.399999999999999" customHeight="1">
      <c r="A3346" s="794"/>
      <c r="B3346" s="670" t="s">
        <v>1468</v>
      </c>
      <c r="C3346" s="276">
        <v>7</v>
      </c>
      <c r="D3346" s="276">
        <v>7</v>
      </c>
      <c r="E3346" s="276">
        <v>0</v>
      </c>
      <c r="F3346" s="276">
        <v>0</v>
      </c>
      <c r="G3346" s="1043">
        <v>100</v>
      </c>
      <c r="H3346" s="276">
        <v>0</v>
      </c>
      <c r="I3346" s="276">
        <v>0</v>
      </c>
      <c r="J3346" s="276">
        <v>0</v>
      </c>
      <c r="K3346" s="276">
        <v>0</v>
      </c>
      <c r="L3346" s="276">
        <v>0</v>
      </c>
      <c r="M3346" s="276">
        <v>0</v>
      </c>
      <c r="N3346" s="276">
        <v>0</v>
      </c>
      <c r="O3346" s="276">
        <v>0</v>
      </c>
      <c r="P3346" s="276">
        <v>0</v>
      </c>
      <c r="Q3346" s="276">
        <v>0</v>
      </c>
      <c r="R3346" s="276">
        <v>0</v>
      </c>
      <c r="S3346" s="276">
        <v>0</v>
      </c>
      <c r="T3346" s="276">
        <v>0</v>
      </c>
      <c r="U3346" s="276">
        <v>0</v>
      </c>
      <c r="V3346" s="1044">
        <v>1</v>
      </c>
      <c r="W3346" s="276">
        <v>1</v>
      </c>
      <c r="X3346" s="276">
        <v>2</v>
      </c>
      <c r="Y3346" s="276">
        <v>1</v>
      </c>
      <c r="Z3346" s="276">
        <v>2</v>
      </c>
      <c r="AA3346" s="276">
        <v>0</v>
      </c>
      <c r="AB3346" s="276">
        <v>0</v>
      </c>
      <c r="AC3346" s="276">
        <v>0</v>
      </c>
      <c r="AD3346" s="448"/>
    </row>
    <row r="3347" spans="1:30" ht="20.399999999999999" customHeight="1">
      <c r="A3347" s="794"/>
      <c r="B3347" s="670" t="s">
        <v>1467</v>
      </c>
      <c r="C3347" s="276">
        <v>0</v>
      </c>
      <c r="D3347" s="276">
        <v>0</v>
      </c>
      <c r="E3347" s="276">
        <v>0</v>
      </c>
      <c r="F3347" s="276">
        <v>0</v>
      </c>
      <c r="G3347" s="1043">
        <v>0</v>
      </c>
      <c r="H3347" s="276">
        <v>0</v>
      </c>
      <c r="I3347" s="276">
        <v>0</v>
      </c>
      <c r="J3347" s="276">
        <v>0</v>
      </c>
      <c r="K3347" s="276">
        <v>0</v>
      </c>
      <c r="L3347" s="276">
        <v>0</v>
      </c>
      <c r="M3347" s="276">
        <v>0</v>
      </c>
      <c r="N3347" s="276">
        <v>0</v>
      </c>
      <c r="O3347" s="276">
        <v>0</v>
      </c>
      <c r="P3347" s="276">
        <v>0</v>
      </c>
      <c r="Q3347" s="276">
        <v>0</v>
      </c>
      <c r="R3347" s="276">
        <v>0</v>
      </c>
      <c r="S3347" s="276">
        <v>0</v>
      </c>
      <c r="T3347" s="276">
        <v>0</v>
      </c>
      <c r="U3347" s="276">
        <v>0</v>
      </c>
      <c r="V3347" s="1044">
        <v>0</v>
      </c>
      <c r="W3347" s="276">
        <v>0</v>
      </c>
      <c r="X3347" s="276">
        <v>0</v>
      </c>
      <c r="Y3347" s="276">
        <v>0</v>
      </c>
      <c r="Z3347" s="276">
        <v>0</v>
      </c>
      <c r="AA3347" s="276">
        <v>0</v>
      </c>
      <c r="AB3347" s="276">
        <v>0</v>
      </c>
      <c r="AC3347" s="276">
        <v>0</v>
      </c>
      <c r="AD3347" s="448"/>
    </row>
    <row r="3348" spans="1:30" ht="20.399999999999999" customHeight="1">
      <c r="A3348" s="407"/>
      <c r="B3348" s="407"/>
      <c r="C3348" s="407"/>
      <c r="D3348" s="407"/>
      <c r="E3348" s="407"/>
      <c r="F3348" s="407"/>
      <c r="G3348" s="407"/>
      <c r="H3348" s="407"/>
      <c r="I3348" s="407"/>
      <c r="J3348" s="407"/>
      <c r="K3348" s="407"/>
      <c r="L3348" s="407"/>
      <c r="M3348" s="407"/>
      <c r="N3348" s="407"/>
      <c r="O3348" s="407"/>
      <c r="P3348" s="407"/>
      <c r="Q3348" s="407"/>
      <c r="R3348" s="407"/>
      <c r="S3348" s="407"/>
      <c r="T3348" s="407"/>
      <c r="U3348" s="407"/>
      <c r="V3348" s="407"/>
      <c r="W3348" s="407"/>
      <c r="X3348" s="407"/>
      <c r="Y3348" s="407"/>
      <c r="Z3348" s="407"/>
      <c r="AA3348" s="407"/>
      <c r="AB3348" s="407"/>
      <c r="AC3348" s="407"/>
      <c r="AD3348" s="448"/>
    </row>
    <row r="3349" spans="1:30" ht="20.399999999999999" customHeight="1">
      <c r="A3349" s="796" t="s">
        <v>2399</v>
      </c>
      <c r="B3349" s="669" t="s">
        <v>2398</v>
      </c>
      <c r="C3349" s="275">
        <v>14</v>
      </c>
      <c r="D3349" s="275">
        <v>14</v>
      </c>
      <c r="E3349" s="275">
        <v>0</v>
      </c>
      <c r="F3349" s="275">
        <v>0</v>
      </c>
      <c r="G3349" s="1041">
        <v>100</v>
      </c>
      <c r="H3349" s="275">
        <v>0</v>
      </c>
      <c r="I3349" s="275">
        <v>0</v>
      </c>
      <c r="J3349" s="275">
        <v>0</v>
      </c>
      <c r="K3349" s="275">
        <v>0</v>
      </c>
      <c r="L3349" s="275">
        <v>0</v>
      </c>
      <c r="M3349" s="275">
        <v>0</v>
      </c>
      <c r="N3349" s="275">
        <v>0</v>
      </c>
      <c r="O3349" s="275">
        <v>0</v>
      </c>
      <c r="P3349" s="275">
        <v>0</v>
      </c>
      <c r="Q3349" s="275">
        <v>2</v>
      </c>
      <c r="R3349" s="275">
        <v>0</v>
      </c>
      <c r="S3349" s="275">
        <v>0</v>
      </c>
      <c r="T3349" s="275">
        <v>0</v>
      </c>
      <c r="U3349" s="275">
        <v>4</v>
      </c>
      <c r="V3349" s="1042">
        <v>2</v>
      </c>
      <c r="W3349" s="275">
        <v>1</v>
      </c>
      <c r="X3349" s="275">
        <v>2</v>
      </c>
      <c r="Y3349" s="275">
        <v>1</v>
      </c>
      <c r="Z3349" s="275">
        <v>1</v>
      </c>
      <c r="AA3349" s="275">
        <v>0</v>
      </c>
      <c r="AB3349" s="275">
        <v>1</v>
      </c>
      <c r="AC3349" s="275">
        <v>0</v>
      </c>
      <c r="AD3349" s="448"/>
    </row>
    <row r="3350" spans="1:30" ht="20.399999999999999" customHeight="1">
      <c r="A3350" s="669"/>
      <c r="B3350" s="669" t="s">
        <v>2397</v>
      </c>
      <c r="C3350" s="797"/>
      <c r="D3350" s="797"/>
      <c r="E3350" s="797"/>
      <c r="F3350" s="797"/>
      <c r="G3350" s="797"/>
      <c r="H3350" s="797"/>
      <c r="I3350" s="797"/>
      <c r="J3350" s="797"/>
      <c r="K3350" s="797"/>
      <c r="L3350" s="797"/>
      <c r="M3350" s="797"/>
      <c r="N3350" s="797"/>
      <c r="O3350" s="797"/>
      <c r="P3350" s="797"/>
      <c r="Q3350" s="797"/>
      <c r="R3350" s="797"/>
      <c r="S3350" s="797"/>
      <c r="T3350" s="797"/>
      <c r="U3350" s="797"/>
      <c r="V3350" s="797"/>
      <c r="W3350" s="797"/>
      <c r="X3350" s="797"/>
      <c r="Y3350" s="797"/>
      <c r="Z3350" s="797"/>
      <c r="AA3350" s="797"/>
      <c r="AB3350" s="797"/>
      <c r="AC3350" s="797"/>
      <c r="AD3350" s="448"/>
    </row>
    <row r="3351" spans="1:30" ht="20.399999999999999" customHeight="1">
      <c r="A3351" s="794"/>
      <c r="B3351" s="670" t="s">
        <v>1468</v>
      </c>
      <c r="C3351" s="276">
        <v>12</v>
      </c>
      <c r="D3351" s="276">
        <v>12</v>
      </c>
      <c r="E3351" s="276">
        <v>0</v>
      </c>
      <c r="F3351" s="276">
        <v>0</v>
      </c>
      <c r="G3351" s="1043">
        <v>100</v>
      </c>
      <c r="H3351" s="276">
        <v>0</v>
      </c>
      <c r="I3351" s="276">
        <v>0</v>
      </c>
      <c r="J3351" s="276">
        <v>0</v>
      </c>
      <c r="K3351" s="276">
        <v>0</v>
      </c>
      <c r="L3351" s="276">
        <v>0</v>
      </c>
      <c r="M3351" s="276">
        <v>0</v>
      </c>
      <c r="N3351" s="276">
        <v>0</v>
      </c>
      <c r="O3351" s="276">
        <v>0</v>
      </c>
      <c r="P3351" s="276">
        <v>0</v>
      </c>
      <c r="Q3351" s="276">
        <v>2</v>
      </c>
      <c r="R3351" s="276">
        <v>0</v>
      </c>
      <c r="S3351" s="276">
        <v>0</v>
      </c>
      <c r="T3351" s="276">
        <v>0</v>
      </c>
      <c r="U3351" s="276">
        <v>2</v>
      </c>
      <c r="V3351" s="1044">
        <v>2</v>
      </c>
      <c r="W3351" s="276">
        <v>1</v>
      </c>
      <c r="X3351" s="276">
        <v>2</v>
      </c>
      <c r="Y3351" s="276">
        <v>1</v>
      </c>
      <c r="Z3351" s="276">
        <v>1</v>
      </c>
      <c r="AA3351" s="276">
        <v>0</v>
      </c>
      <c r="AB3351" s="276">
        <v>1</v>
      </c>
      <c r="AC3351" s="276">
        <v>0</v>
      </c>
      <c r="AD3351" s="448"/>
    </row>
    <row r="3352" spans="1:30" ht="20.399999999999999" customHeight="1">
      <c r="A3352" s="794"/>
      <c r="B3352" s="670" t="s">
        <v>1467</v>
      </c>
      <c r="C3352" s="276">
        <v>2</v>
      </c>
      <c r="D3352" s="276">
        <v>2</v>
      </c>
      <c r="E3352" s="276">
        <v>0</v>
      </c>
      <c r="F3352" s="276">
        <v>0</v>
      </c>
      <c r="G3352" s="1043">
        <v>100</v>
      </c>
      <c r="H3352" s="276">
        <v>0</v>
      </c>
      <c r="I3352" s="276">
        <v>0</v>
      </c>
      <c r="J3352" s="276">
        <v>0</v>
      </c>
      <c r="K3352" s="276">
        <v>0</v>
      </c>
      <c r="L3352" s="276">
        <v>0</v>
      </c>
      <c r="M3352" s="276">
        <v>0</v>
      </c>
      <c r="N3352" s="276">
        <v>0</v>
      </c>
      <c r="O3352" s="276">
        <v>0</v>
      </c>
      <c r="P3352" s="276">
        <v>0</v>
      </c>
      <c r="Q3352" s="276">
        <v>0</v>
      </c>
      <c r="R3352" s="276">
        <v>0</v>
      </c>
      <c r="S3352" s="276">
        <v>0</v>
      </c>
      <c r="T3352" s="276">
        <v>0</v>
      </c>
      <c r="U3352" s="276">
        <v>2</v>
      </c>
      <c r="V3352" s="1044">
        <v>0</v>
      </c>
      <c r="W3352" s="276">
        <v>0</v>
      </c>
      <c r="X3352" s="276">
        <v>0</v>
      </c>
      <c r="Y3352" s="276">
        <v>0</v>
      </c>
      <c r="Z3352" s="276">
        <v>0</v>
      </c>
      <c r="AA3352" s="276">
        <v>0</v>
      </c>
      <c r="AB3352" s="276">
        <v>0</v>
      </c>
      <c r="AC3352" s="276">
        <v>0</v>
      </c>
      <c r="AD3352" s="448"/>
    </row>
    <row r="3353" spans="1:30" ht="20.399999999999999" customHeight="1">
      <c r="A3353" s="407"/>
      <c r="B3353" s="407"/>
      <c r="C3353" s="407"/>
      <c r="D3353" s="407"/>
      <c r="E3353" s="407"/>
      <c r="F3353" s="407"/>
      <c r="G3353" s="407"/>
      <c r="H3353" s="407"/>
      <c r="I3353" s="407"/>
      <c r="J3353" s="407"/>
      <c r="K3353" s="407"/>
      <c r="L3353" s="407"/>
      <c r="M3353" s="407"/>
      <c r="N3353" s="407"/>
      <c r="O3353" s="407"/>
      <c r="P3353" s="407"/>
      <c r="Q3353" s="407"/>
      <c r="R3353" s="407"/>
      <c r="S3353" s="407"/>
      <c r="T3353" s="407"/>
      <c r="U3353" s="407"/>
      <c r="V3353" s="407"/>
      <c r="W3353" s="407"/>
      <c r="X3353" s="407"/>
      <c r="Y3353" s="407"/>
      <c r="Z3353" s="407"/>
      <c r="AA3353" s="407"/>
      <c r="AB3353" s="407"/>
      <c r="AC3353" s="407"/>
      <c r="AD3353" s="448"/>
    </row>
    <row r="3354" spans="1:30" ht="20.399999999999999" customHeight="1">
      <c r="A3354" s="796" t="s">
        <v>2396</v>
      </c>
      <c r="B3354" s="669" t="s">
        <v>2395</v>
      </c>
      <c r="C3354" s="275">
        <v>14</v>
      </c>
      <c r="D3354" s="275">
        <v>14</v>
      </c>
      <c r="E3354" s="275">
        <v>0</v>
      </c>
      <c r="F3354" s="275">
        <v>0</v>
      </c>
      <c r="G3354" s="1041">
        <v>100</v>
      </c>
      <c r="H3354" s="275">
        <v>0</v>
      </c>
      <c r="I3354" s="275">
        <v>0</v>
      </c>
      <c r="J3354" s="275">
        <v>0</v>
      </c>
      <c r="K3354" s="275">
        <v>0</v>
      </c>
      <c r="L3354" s="275">
        <v>1</v>
      </c>
      <c r="M3354" s="275">
        <v>0</v>
      </c>
      <c r="N3354" s="275">
        <v>0</v>
      </c>
      <c r="O3354" s="275">
        <v>0</v>
      </c>
      <c r="P3354" s="275">
        <v>1</v>
      </c>
      <c r="Q3354" s="275">
        <v>0</v>
      </c>
      <c r="R3354" s="275">
        <v>1</v>
      </c>
      <c r="S3354" s="275">
        <v>1</v>
      </c>
      <c r="T3354" s="275">
        <v>0</v>
      </c>
      <c r="U3354" s="275">
        <v>2</v>
      </c>
      <c r="V3354" s="1042">
        <v>2</v>
      </c>
      <c r="W3354" s="275">
        <v>2</v>
      </c>
      <c r="X3354" s="275">
        <v>2</v>
      </c>
      <c r="Y3354" s="275">
        <v>2</v>
      </c>
      <c r="Z3354" s="275">
        <v>0</v>
      </c>
      <c r="AA3354" s="275">
        <v>0</v>
      </c>
      <c r="AB3354" s="275">
        <v>0</v>
      </c>
      <c r="AC3354" s="275">
        <v>0</v>
      </c>
      <c r="AD3354" s="448"/>
    </row>
    <row r="3355" spans="1:30" ht="20.399999999999999" customHeight="1">
      <c r="A3355" s="669"/>
      <c r="B3355" s="669" t="s">
        <v>2394</v>
      </c>
      <c r="C3355" s="797"/>
      <c r="D3355" s="797"/>
      <c r="E3355" s="797"/>
      <c r="F3355" s="797"/>
      <c r="G3355" s="797"/>
      <c r="H3355" s="797"/>
      <c r="I3355" s="797"/>
      <c r="J3355" s="797"/>
      <c r="K3355" s="797"/>
      <c r="L3355" s="797"/>
      <c r="M3355" s="797"/>
      <c r="N3355" s="797"/>
      <c r="O3355" s="797"/>
      <c r="P3355" s="797"/>
      <c r="Q3355" s="797"/>
      <c r="R3355" s="797"/>
      <c r="S3355" s="797"/>
      <c r="T3355" s="797"/>
      <c r="U3355" s="797"/>
      <c r="V3355" s="797"/>
      <c r="W3355" s="797"/>
      <c r="X3355" s="797"/>
      <c r="Y3355" s="797"/>
      <c r="Z3355" s="797"/>
      <c r="AA3355" s="797"/>
      <c r="AB3355" s="797"/>
      <c r="AC3355" s="797"/>
      <c r="AD3355" s="448"/>
    </row>
    <row r="3356" spans="1:30" ht="20.399999999999999" customHeight="1">
      <c r="A3356" s="794"/>
      <c r="B3356" s="670" t="s">
        <v>1468</v>
      </c>
      <c r="C3356" s="276">
        <v>12</v>
      </c>
      <c r="D3356" s="276">
        <v>12</v>
      </c>
      <c r="E3356" s="276">
        <v>0</v>
      </c>
      <c r="F3356" s="276">
        <v>0</v>
      </c>
      <c r="G3356" s="1043">
        <v>100</v>
      </c>
      <c r="H3356" s="276">
        <v>0</v>
      </c>
      <c r="I3356" s="276">
        <v>0</v>
      </c>
      <c r="J3356" s="276">
        <v>0</v>
      </c>
      <c r="K3356" s="276">
        <v>0</v>
      </c>
      <c r="L3356" s="276">
        <v>1</v>
      </c>
      <c r="M3356" s="276">
        <v>0</v>
      </c>
      <c r="N3356" s="276">
        <v>0</v>
      </c>
      <c r="O3356" s="276">
        <v>0</v>
      </c>
      <c r="P3356" s="276">
        <v>1</v>
      </c>
      <c r="Q3356" s="276">
        <v>0</v>
      </c>
      <c r="R3356" s="276">
        <v>1</v>
      </c>
      <c r="S3356" s="276">
        <v>1</v>
      </c>
      <c r="T3356" s="276">
        <v>0</v>
      </c>
      <c r="U3356" s="276">
        <v>2</v>
      </c>
      <c r="V3356" s="1044">
        <v>1</v>
      </c>
      <c r="W3356" s="276">
        <v>2</v>
      </c>
      <c r="X3356" s="276">
        <v>1</v>
      </c>
      <c r="Y3356" s="276">
        <v>2</v>
      </c>
      <c r="Z3356" s="276">
        <v>0</v>
      </c>
      <c r="AA3356" s="276">
        <v>0</v>
      </c>
      <c r="AB3356" s="276">
        <v>0</v>
      </c>
      <c r="AC3356" s="276">
        <v>0</v>
      </c>
      <c r="AD3356" s="448"/>
    </row>
    <row r="3357" spans="1:30" ht="20.399999999999999" customHeight="1">
      <c r="A3357" s="794"/>
      <c r="B3357" s="670" t="s">
        <v>1467</v>
      </c>
      <c r="C3357" s="276">
        <v>2</v>
      </c>
      <c r="D3357" s="276">
        <v>2</v>
      </c>
      <c r="E3357" s="276">
        <v>0</v>
      </c>
      <c r="F3357" s="276">
        <v>0</v>
      </c>
      <c r="G3357" s="1043">
        <v>100</v>
      </c>
      <c r="H3357" s="276">
        <v>0</v>
      </c>
      <c r="I3357" s="276">
        <v>0</v>
      </c>
      <c r="J3357" s="276">
        <v>0</v>
      </c>
      <c r="K3357" s="276">
        <v>0</v>
      </c>
      <c r="L3357" s="276">
        <v>0</v>
      </c>
      <c r="M3357" s="276">
        <v>0</v>
      </c>
      <c r="N3357" s="276">
        <v>0</v>
      </c>
      <c r="O3357" s="276">
        <v>0</v>
      </c>
      <c r="P3357" s="276">
        <v>0</v>
      </c>
      <c r="Q3357" s="276">
        <v>0</v>
      </c>
      <c r="R3357" s="276">
        <v>0</v>
      </c>
      <c r="S3357" s="276">
        <v>0</v>
      </c>
      <c r="T3357" s="276">
        <v>0</v>
      </c>
      <c r="U3357" s="276">
        <v>0</v>
      </c>
      <c r="V3357" s="1044">
        <v>1</v>
      </c>
      <c r="W3357" s="276">
        <v>0</v>
      </c>
      <c r="X3357" s="276">
        <v>1</v>
      </c>
      <c r="Y3357" s="276">
        <v>0</v>
      </c>
      <c r="Z3357" s="276">
        <v>0</v>
      </c>
      <c r="AA3357" s="276">
        <v>0</v>
      </c>
      <c r="AB3357" s="276">
        <v>0</v>
      </c>
      <c r="AC3357" s="276">
        <v>0</v>
      </c>
      <c r="AD3357" s="448"/>
    </row>
    <row r="3358" spans="1:30" ht="20.399999999999999" customHeight="1">
      <c r="A3358" s="407"/>
      <c r="B3358" s="407"/>
      <c r="C3358" s="407"/>
      <c r="D3358" s="407"/>
      <c r="E3358" s="407"/>
      <c r="F3358" s="407"/>
      <c r="G3358" s="407"/>
      <c r="H3358" s="407"/>
      <c r="I3358" s="407"/>
      <c r="J3358" s="407"/>
      <c r="K3358" s="407"/>
      <c r="L3358" s="407"/>
      <c r="M3358" s="407"/>
      <c r="N3358" s="407"/>
      <c r="O3358" s="407"/>
      <c r="P3358" s="407"/>
      <c r="Q3358" s="407"/>
      <c r="R3358" s="407"/>
      <c r="S3358" s="407"/>
      <c r="T3358" s="407"/>
      <c r="U3358" s="407"/>
      <c r="V3358" s="407"/>
      <c r="W3358" s="407"/>
      <c r="X3358" s="407"/>
      <c r="Y3358" s="407"/>
      <c r="Z3358" s="407"/>
      <c r="AA3358" s="407"/>
      <c r="AB3358" s="407"/>
      <c r="AC3358" s="407"/>
      <c r="AD3358" s="448"/>
    </row>
    <row r="3359" spans="1:30" ht="20.399999999999999" customHeight="1">
      <c r="A3359" s="796" t="s">
        <v>2393</v>
      </c>
      <c r="B3359" s="669" t="s">
        <v>2392</v>
      </c>
      <c r="C3359" s="275">
        <v>116</v>
      </c>
      <c r="D3359" s="275">
        <v>116</v>
      </c>
      <c r="E3359" s="275">
        <v>0</v>
      </c>
      <c r="F3359" s="275">
        <v>0</v>
      </c>
      <c r="G3359" s="1041">
        <v>100</v>
      </c>
      <c r="H3359" s="275">
        <v>0</v>
      </c>
      <c r="I3359" s="275">
        <v>0</v>
      </c>
      <c r="J3359" s="275">
        <v>0</v>
      </c>
      <c r="K3359" s="275">
        <v>0</v>
      </c>
      <c r="L3359" s="275">
        <v>0</v>
      </c>
      <c r="M3359" s="275">
        <v>4</v>
      </c>
      <c r="N3359" s="275">
        <v>2</v>
      </c>
      <c r="O3359" s="275">
        <v>6</v>
      </c>
      <c r="P3359" s="275">
        <v>4</v>
      </c>
      <c r="Q3359" s="275">
        <v>4</v>
      </c>
      <c r="R3359" s="275">
        <v>4</v>
      </c>
      <c r="S3359" s="275">
        <v>3</v>
      </c>
      <c r="T3359" s="275">
        <v>10</v>
      </c>
      <c r="U3359" s="275">
        <v>14</v>
      </c>
      <c r="V3359" s="1042">
        <v>15</v>
      </c>
      <c r="W3359" s="275">
        <v>11</v>
      </c>
      <c r="X3359" s="275">
        <v>10</v>
      </c>
      <c r="Y3359" s="275">
        <v>11</v>
      </c>
      <c r="Z3359" s="275">
        <v>13</v>
      </c>
      <c r="AA3359" s="275">
        <v>4</v>
      </c>
      <c r="AB3359" s="275">
        <v>1</v>
      </c>
      <c r="AC3359" s="275">
        <v>0</v>
      </c>
      <c r="AD3359" s="448"/>
    </row>
    <row r="3360" spans="1:30" ht="20.399999999999999" customHeight="1">
      <c r="A3360" s="669"/>
      <c r="B3360" s="669" t="s">
        <v>2377</v>
      </c>
      <c r="C3360" s="797"/>
      <c r="D3360" s="797"/>
      <c r="E3360" s="797"/>
      <c r="F3360" s="797"/>
      <c r="G3360" s="797"/>
      <c r="H3360" s="797"/>
      <c r="I3360" s="797"/>
      <c r="J3360" s="797"/>
      <c r="K3360" s="797"/>
      <c r="L3360" s="797"/>
      <c r="M3360" s="797"/>
      <c r="N3360" s="797"/>
      <c r="O3360" s="797"/>
      <c r="P3360" s="797"/>
      <c r="Q3360" s="797"/>
      <c r="R3360" s="797"/>
      <c r="S3360" s="797"/>
      <c r="T3360" s="797"/>
      <c r="U3360" s="797"/>
      <c r="V3360" s="797"/>
      <c r="W3360" s="797"/>
      <c r="X3360" s="797"/>
      <c r="Y3360" s="797"/>
      <c r="Z3360" s="797"/>
      <c r="AA3360" s="797"/>
      <c r="AB3360" s="797"/>
      <c r="AC3360" s="797"/>
      <c r="AD3360" s="448"/>
    </row>
    <row r="3361" spans="1:30" ht="20.399999999999999" customHeight="1">
      <c r="A3361" s="794"/>
      <c r="B3361" s="670" t="s">
        <v>1468</v>
      </c>
      <c r="C3361" s="276">
        <v>110</v>
      </c>
      <c r="D3361" s="276">
        <v>110</v>
      </c>
      <c r="E3361" s="276">
        <v>0</v>
      </c>
      <c r="F3361" s="276">
        <v>0</v>
      </c>
      <c r="G3361" s="1043">
        <v>100</v>
      </c>
      <c r="H3361" s="276">
        <v>0</v>
      </c>
      <c r="I3361" s="276">
        <v>0</v>
      </c>
      <c r="J3361" s="276">
        <v>0</v>
      </c>
      <c r="K3361" s="276">
        <v>0</v>
      </c>
      <c r="L3361" s="276">
        <v>0</v>
      </c>
      <c r="M3361" s="276">
        <v>4</v>
      </c>
      <c r="N3361" s="276">
        <v>2</v>
      </c>
      <c r="O3361" s="276">
        <v>5</v>
      </c>
      <c r="P3361" s="276">
        <v>3</v>
      </c>
      <c r="Q3361" s="276">
        <v>4</v>
      </c>
      <c r="R3361" s="276">
        <v>4</v>
      </c>
      <c r="S3361" s="276">
        <v>3</v>
      </c>
      <c r="T3361" s="276">
        <v>10</v>
      </c>
      <c r="U3361" s="276">
        <v>13</v>
      </c>
      <c r="V3361" s="1044">
        <v>13</v>
      </c>
      <c r="W3361" s="276">
        <v>10</v>
      </c>
      <c r="X3361" s="276">
        <v>10</v>
      </c>
      <c r="Y3361" s="276">
        <v>11</v>
      </c>
      <c r="Z3361" s="276">
        <v>13</v>
      </c>
      <c r="AA3361" s="276">
        <v>4</v>
      </c>
      <c r="AB3361" s="276">
        <v>1</v>
      </c>
      <c r="AC3361" s="276">
        <v>0</v>
      </c>
      <c r="AD3361" s="448"/>
    </row>
    <row r="3362" spans="1:30" ht="20.399999999999999" customHeight="1">
      <c r="A3362" s="794"/>
      <c r="B3362" s="670" t="s">
        <v>1467</v>
      </c>
      <c r="C3362" s="276">
        <v>6</v>
      </c>
      <c r="D3362" s="276">
        <v>6</v>
      </c>
      <c r="E3362" s="276">
        <v>0</v>
      </c>
      <c r="F3362" s="276">
        <v>0</v>
      </c>
      <c r="G3362" s="1043">
        <v>100</v>
      </c>
      <c r="H3362" s="276">
        <v>0</v>
      </c>
      <c r="I3362" s="276">
        <v>0</v>
      </c>
      <c r="J3362" s="276">
        <v>0</v>
      </c>
      <c r="K3362" s="276">
        <v>0</v>
      </c>
      <c r="L3362" s="276">
        <v>0</v>
      </c>
      <c r="M3362" s="276">
        <v>0</v>
      </c>
      <c r="N3362" s="276">
        <v>0</v>
      </c>
      <c r="O3362" s="276">
        <v>1</v>
      </c>
      <c r="P3362" s="276">
        <v>1</v>
      </c>
      <c r="Q3362" s="276">
        <v>0</v>
      </c>
      <c r="R3362" s="276">
        <v>0</v>
      </c>
      <c r="S3362" s="276">
        <v>0</v>
      </c>
      <c r="T3362" s="276">
        <v>0</v>
      </c>
      <c r="U3362" s="276">
        <v>1</v>
      </c>
      <c r="V3362" s="1044">
        <v>2</v>
      </c>
      <c r="W3362" s="276">
        <v>1</v>
      </c>
      <c r="X3362" s="276">
        <v>0</v>
      </c>
      <c r="Y3362" s="276">
        <v>0</v>
      </c>
      <c r="Z3362" s="276">
        <v>0</v>
      </c>
      <c r="AA3362" s="276">
        <v>0</v>
      </c>
      <c r="AB3362" s="276">
        <v>0</v>
      </c>
      <c r="AC3362" s="276">
        <v>0</v>
      </c>
      <c r="AD3362" s="448"/>
    </row>
    <row r="3363" spans="1:30" ht="20.399999999999999" customHeight="1">
      <c r="A3363" s="407"/>
      <c r="B3363" s="407"/>
      <c r="C3363" s="407"/>
      <c r="D3363" s="407"/>
      <c r="E3363" s="407"/>
      <c r="F3363" s="407"/>
      <c r="G3363" s="407"/>
      <c r="H3363" s="407"/>
      <c r="I3363" s="407"/>
      <c r="J3363" s="407"/>
      <c r="K3363" s="407"/>
      <c r="L3363" s="407"/>
      <c r="M3363" s="407"/>
      <c r="N3363" s="407"/>
      <c r="O3363" s="407"/>
      <c r="P3363" s="407"/>
      <c r="Q3363" s="407"/>
      <c r="R3363" s="407"/>
      <c r="S3363" s="407"/>
      <c r="T3363" s="407"/>
      <c r="U3363" s="407"/>
      <c r="V3363" s="407"/>
      <c r="W3363" s="407"/>
      <c r="X3363" s="407"/>
      <c r="Y3363" s="407"/>
      <c r="Z3363" s="407"/>
      <c r="AA3363" s="407"/>
      <c r="AB3363" s="407"/>
      <c r="AC3363" s="407"/>
      <c r="AD3363" s="448"/>
    </row>
    <row r="3364" spans="1:30" ht="20.399999999999999" customHeight="1">
      <c r="A3364" s="796" t="s">
        <v>2391</v>
      </c>
      <c r="B3364" s="669" t="s">
        <v>2390</v>
      </c>
      <c r="C3364" s="275">
        <v>5</v>
      </c>
      <c r="D3364" s="275">
        <v>5</v>
      </c>
      <c r="E3364" s="275">
        <v>0</v>
      </c>
      <c r="F3364" s="275">
        <v>0</v>
      </c>
      <c r="G3364" s="1041">
        <v>100</v>
      </c>
      <c r="H3364" s="275">
        <v>0</v>
      </c>
      <c r="I3364" s="275">
        <v>0</v>
      </c>
      <c r="J3364" s="275">
        <v>0</v>
      </c>
      <c r="K3364" s="275">
        <v>0</v>
      </c>
      <c r="L3364" s="275">
        <v>0</v>
      </c>
      <c r="M3364" s="275">
        <v>0</v>
      </c>
      <c r="N3364" s="275">
        <v>0</v>
      </c>
      <c r="O3364" s="275">
        <v>0</v>
      </c>
      <c r="P3364" s="275">
        <v>2</v>
      </c>
      <c r="Q3364" s="275">
        <v>0</v>
      </c>
      <c r="R3364" s="275">
        <v>0</v>
      </c>
      <c r="S3364" s="275">
        <v>0</v>
      </c>
      <c r="T3364" s="275">
        <v>0</v>
      </c>
      <c r="U3364" s="275">
        <v>1</v>
      </c>
      <c r="V3364" s="1042">
        <v>0</v>
      </c>
      <c r="W3364" s="275">
        <v>0</v>
      </c>
      <c r="X3364" s="275">
        <v>1</v>
      </c>
      <c r="Y3364" s="275">
        <v>1</v>
      </c>
      <c r="Z3364" s="275">
        <v>0</v>
      </c>
      <c r="AA3364" s="275">
        <v>0</v>
      </c>
      <c r="AB3364" s="275">
        <v>0</v>
      </c>
      <c r="AC3364" s="275">
        <v>0</v>
      </c>
      <c r="AD3364" s="448"/>
    </row>
    <row r="3365" spans="1:30" ht="20.399999999999999" customHeight="1">
      <c r="A3365" s="669"/>
      <c r="B3365" s="669" t="s">
        <v>2389</v>
      </c>
      <c r="C3365" s="797"/>
      <c r="D3365" s="797"/>
      <c r="E3365" s="797"/>
      <c r="F3365" s="797"/>
      <c r="G3365" s="797"/>
      <c r="H3365" s="797"/>
      <c r="I3365" s="797"/>
      <c r="J3365" s="797"/>
      <c r="K3365" s="797"/>
      <c r="L3365" s="797"/>
      <c r="M3365" s="797"/>
      <c r="N3365" s="797"/>
      <c r="O3365" s="797"/>
      <c r="P3365" s="797"/>
      <c r="Q3365" s="797"/>
      <c r="R3365" s="797"/>
      <c r="S3365" s="797"/>
      <c r="T3365" s="797"/>
      <c r="U3365" s="797"/>
      <c r="V3365" s="797"/>
      <c r="W3365" s="797"/>
      <c r="X3365" s="797"/>
      <c r="Y3365" s="797"/>
      <c r="Z3365" s="797"/>
      <c r="AA3365" s="797"/>
      <c r="AB3365" s="797"/>
      <c r="AC3365" s="797"/>
      <c r="AD3365" s="448"/>
    </row>
    <row r="3366" spans="1:30" ht="20.399999999999999" customHeight="1">
      <c r="A3366" s="794"/>
      <c r="B3366" s="670" t="s">
        <v>1468</v>
      </c>
      <c r="C3366" s="276">
        <v>5</v>
      </c>
      <c r="D3366" s="276">
        <v>5</v>
      </c>
      <c r="E3366" s="276">
        <v>0</v>
      </c>
      <c r="F3366" s="276">
        <v>0</v>
      </c>
      <c r="G3366" s="1043">
        <v>100</v>
      </c>
      <c r="H3366" s="276">
        <v>0</v>
      </c>
      <c r="I3366" s="276">
        <v>0</v>
      </c>
      <c r="J3366" s="276">
        <v>0</v>
      </c>
      <c r="K3366" s="276">
        <v>0</v>
      </c>
      <c r="L3366" s="276">
        <v>0</v>
      </c>
      <c r="M3366" s="276">
        <v>0</v>
      </c>
      <c r="N3366" s="276">
        <v>0</v>
      </c>
      <c r="O3366" s="276">
        <v>0</v>
      </c>
      <c r="P3366" s="276">
        <v>2</v>
      </c>
      <c r="Q3366" s="276">
        <v>0</v>
      </c>
      <c r="R3366" s="276">
        <v>0</v>
      </c>
      <c r="S3366" s="276">
        <v>0</v>
      </c>
      <c r="T3366" s="276">
        <v>0</v>
      </c>
      <c r="U3366" s="276">
        <v>1</v>
      </c>
      <c r="V3366" s="1044">
        <v>0</v>
      </c>
      <c r="W3366" s="276">
        <v>0</v>
      </c>
      <c r="X3366" s="276">
        <v>1</v>
      </c>
      <c r="Y3366" s="276">
        <v>1</v>
      </c>
      <c r="Z3366" s="276">
        <v>0</v>
      </c>
      <c r="AA3366" s="276">
        <v>0</v>
      </c>
      <c r="AB3366" s="276">
        <v>0</v>
      </c>
      <c r="AC3366" s="276">
        <v>0</v>
      </c>
      <c r="AD3366" s="448"/>
    </row>
    <row r="3367" spans="1:30" ht="20.399999999999999" customHeight="1">
      <c r="A3367" s="794"/>
      <c r="B3367" s="670" t="s">
        <v>1467</v>
      </c>
      <c r="C3367" s="276">
        <v>0</v>
      </c>
      <c r="D3367" s="276">
        <v>0</v>
      </c>
      <c r="E3367" s="276">
        <v>0</v>
      </c>
      <c r="F3367" s="276">
        <v>0</v>
      </c>
      <c r="G3367" s="1043">
        <v>0</v>
      </c>
      <c r="H3367" s="276">
        <v>0</v>
      </c>
      <c r="I3367" s="276">
        <v>0</v>
      </c>
      <c r="J3367" s="276">
        <v>0</v>
      </c>
      <c r="K3367" s="276">
        <v>0</v>
      </c>
      <c r="L3367" s="276">
        <v>0</v>
      </c>
      <c r="M3367" s="276">
        <v>0</v>
      </c>
      <c r="N3367" s="276">
        <v>0</v>
      </c>
      <c r="O3367" s="276">
        <v>0</v>
      </c>
      <c r="P3367" s="276">
        <v>0</v>
      </c>
      <c r="Q3367" s="276">
        <v>0</v>
      </c>
      <c r="R3367" s="276">
        <v>0</v>
      </c>
      <c r="S3367" s="276">
        <v>0</v>
      </c>
      <c r="T3367" s="276">
        <v>0</v>
      </c>
      <c r="U3367" s="276">
        <v>0</v>
      </c>
      <c r="V3367" s="1044">
        <v>0</v>
      </c>
      <c r="W3367" s="276">
        <v>0</v>
      </c>
      <c r="X3367" s="276">
        <v>0</v>
      </c>
      <c r="Y3367" s="276">
        <v>0</v>
      </c>
      <c r="Z3367" s="276">
        <v>0</v>
      </c>
      <c r="AA3367" s="276">
        <v>0</v>
      </c>
      <c r="AB3367" s="276">
        <v>0</v>
      </c>
      <c r="AC3367" s="276">
        <v>0</v>
      </c>
      <c r="AD3367" s="448"/>
    </row>
    <row r="3368" spans="1:30" ht="20.399999999999999" customHeight="1">
      <c r="A3368" s="407"/>
      <c r="B3368" s="407"/>
      <c r="C3368" s="407"/>
      <c r="D3368" s="407"/>
      <c r="E3368" s="407"/>
      <c r="F3368" s="407"/>
      <c r="G3368" s="407"/>
      <c r="H3368" s="407"/>
      <c r="I3368" s="407"/>
      <c r="J3368" s="407"/>
      <c r="K3368" s="407"/>
      <c r="L3368" s="407"/>
      <c r="M3368" s="407"/>
      <c r="N3368" s="407"/>
      <c r="O3368" s="407"/>
      <c r="P3368" s="407"/>
      <c r="Q3368" s="407"/>
      <c r="R3368" s="407"/>
      <c r="S3368" s="407"/>
      <c r="T3368" s="407"/>
      <c r="U3368" s="407"/>
      <c r="V3368" s="407"/>
      <c r="W3368" s="407"/>
      <c r="X3368" s="407"/>
      <c r="Y3368" s="407"/>
      <c r="Z3368" s="407"/>
      <c r="AA3368" s="407"/>
      <c r="AB3368" s="407"/>
      <c r="AC3368" s="407"/>
      <c r="AD3368" s="448"/>
    </row>
    <row r="3369" spans="1:30" ht="20.399999999999999" customHeight="1">
      <c r="A3369" s="796" t="s">
        <v>2388</v>
      </c>
      <c r="B3369" s="669" t="s">
        <v>2387</v>
      </c>
      <c r="C3369" s="275">
        <v>10</v>
      </c>
      <c r="D3369" s="275">
        <v>10</v>
      </c>
      <c r="E3369" s="275">
        <v>0</v>
      </c>
      <c r="F3369" s="275">
        <v>0</v>
      </c>
      <c r="G3369" s="1041">
        <v>100</v>
      </c>
      <c r="H3369" s="275">
        <v>0</v>
      </c>
      <c r="I3369" s="275">
        <v>0</v>
      </c>
      <c r="J3369" s="275">
        <v>0</v>
      </c>
      <c r="K3369" s="275">
        <v>0</v>
      </c>
      <c r="L3369" s="275">
        <v>0</v>
      </c>
      <c r="M3369" s="275">
        <v>0</v>
      </c>
      <c r="N3369" s="275">
        <v>0</v>
      </c>
      <c r="O3369" s="275">
        <v>1</v>
      </c>
      <c r="P3369" s="275">
        <v>1</v>
      </c>
      <c r="Q3369" s="275">
        <v>0</v>
      </c>
      <c r="R3369" s="275">
        <v>1</v>
      </c>
      <c r="S3369" s="275">
        <v>2</v>
      </c>
      <c r="T3369" s="275">
        <v>1</v>
      </c>
      <c r="U3369" s="275">
        <v>0</v>
      </c>
      <c r="V3369" s="1042">
        <v>2</v>
      </c>
      <c r="W3369" s="275">
        <v>0</v>
      </c>
      <c r="X3369" s="275">
        <v>1</v>
      </c>
      <c r="Y3369" s="275">
        <v>0</v>
      </c>
      <c r="Z3369" s="275">
        <v>1</v>
      </c>
      <c r="AA3369" s="275">
        <v>0</v>
      </c>
      <c r="AB3369" s="275">
        <v>0</v>
      </c>
      <c r="AC3369" s="275">
        <v>0</v>
      </c>
      <c r="AD3369" s="448"/>
    </row>
    <row r="3370" spans="1:30" ht="20.399999999999999" customHeight="1">
      <c r="A3370" s="669"/>
      <c r="B3370" s="669" t="s">
        <v>2386</v>
      </c>
      <c r="C3370" s="797"/>
      <c r="D3370" s="797"/>
      <c r="E3370" s="797"/>
      <c r="F3370" s="797"/>
      <c r="G3370" s="797"/>
      <c r="H3370" s="797"/>
      <c r="I3370" s="797"/>
      <c r="J3370" s="797"/>
      <c r="K3370" s="797"/>
      <c r="L3370" s="797"/>
      <c r="M3370" s="797"/>
      <c r="N3370" s="797"/>
      <c r="O3370" s="797"/>
      <c r="P3370" s="797"/>
      <c r="Q3370" s="797"/>
      <c r="R3370" s="797"/>
      <c r="S3370" s="797"/>
      <c r="T3370" s="797"/>
      <c r="U3370" s="797"/>
      <c r="V3370" s="797"/>
      <c r="W3370" s="797"/>
      <c r="X3370" s="797"/>
      <c r="Y3370" s="797"/>
      <c r="Z3370" s="797"/>
      <c r="AA3370" s="797"/>
      <c r="AB3370" s="797"/>
      <c r="AC3370" s="797"/>
      <c r="AD3370" s="448"/>
    </row>
    <row r="3371" spans="1:30" ht="20.399999999999999" customHeight="1">
      <c r="A3371" s="794"/>
      <c r="B3371" s="670" t="s">
        <v>1468</v>
      </c>
      <c r="C3371" s="276">
        <v>10</v>
      </c>
      <c r="D3371" s="276">
        <v>10</v>
      </c>
      <c r="E3371" s="276">
        <v>0</v>
      </c>
      <c r="F3371" s="276">
        <v>0</v>
      </c>
      <c r="G3371" s="1043">
        <v>100</v>
      </c>
      <c r="H3371" s="276">
        <v>0</v>
      </c>
      <c r="I3371" s="276">
        <v>0</v>
      </c>
      <c r="J3371" s="276">
        <v>0</v>
      </c>
      <c r="K3371" s="276">
        <v>0</v>
      </c>
      <c r="L3371" s="276">
        <v>0</v>
      </c>
      <c r="M3371" s="276">
        <v>0</v>
      </c>
      <c r="N3371" s="276">
        <v>0</v>
      </c>
      <c r="O3371" s="276">
        <v>1</v>
      </c>
      <c r="P3371" s="276">
        <v>1</v>
      </c>
      <c r="Q3371" s="276">
        <v>0</v>
      </c>
      <c r="R3371" s="276">
        <v>1</v>
      </c>
      <c r="S3371" s="276">
        <v>2</v>
      </c>
      <c r="T3371" s="276">
        <v>1</v>
      </c>
      <c r="U3371" s="276">
        <v>0</v>
      </c>
      <c r="V3371" s="1044">
        <v>2</v>
      </c>
      <c r="W3371" s="276">
        <v>0</v>
      </c>
      <c r="X3371" s="276">
        <v>1</v>
      </c>
      <c r="Y3371" s="276">
        <v>0</v>
      </c>
      <c r="Z3371" s="276">
        <v>1</v>
      </c>
      <c r="AA3371" s="276">
        <v>0</v>
      </c>
      <c r="AB3371" s="276">
        <v>0</v>
      </c>
      <c r="AC3371" s="276">
        <v>0</v>
      </c>
      <c r="AD3371" s="448"/>
    </row>
    <row r="3372" spans="1:30" ht="20.399999999999999" customHeight="1">
      <c r="A3372" s="794"/>
      <c r="B3372" s="670" t="s">
        <v>1467</v>
      </c>
      <c r="C3372" s="276">
        <v>0</v>
      </c>
      <c r="D3372" s="276">
        <v>0</v>
      </c>
      <c r="E3372" s="276">
        <v>0</v>
      </c>
      <c r="F3372" s="276">
        <v>0</v>
      </c>
      <c r="G3372" s="1043">
        <v>0</v>
      </c>
      <c r="H3372" s="276">
        <v>0</v>
      </c>
      <c r="I3372" s="276">
        <v>0</v>
      </c>
      <c r="J3372" s="276">
        <v>0</v>
      </c>
      <c r="K3372" s="276">
        <v>0</v>
      </c>
      <c r="L3372" s="276">
        <v>0</v>
      </c>
      <c r="M3372" s="276">
        <v>0</v>
      </c>
      <c r="N3372" s="276">
        <v>0</v>
      </c>
      <c r="O3372" s="276">
        <v>0</v>
      </c>
      <c r="P3372" s="276">
        <v>0</v>
      </c>
      <c r="Q3372" s="276">
        <v>0</v>
      </c>
      <c r="R3372" s="276">
        <v>0</v>
      </c>
      <c r="S3372" s="276">
        <v>0</v>
      </c>
      <c r="T3372" s="276">
        <v>0</v>
      </c>
      <c r="U3372" s="276">
        <v>0</v>
      </c>
      <c r="V3372" s="1044">
        <v>0</v>
      </c>
      <c r="W3372" s="276">
        <v>0</v>
      </c>
      <c r="X3372" s="276">
        <v>0</v>
      </c>
      <c r="Y3372" s="276">
        <v>0</v>
      </c>
      <c r="Z3372" s="276">
        <v>0</v>
      </c>
      <c r="AA3372" s="276">
        <v>0</v>
      </c>
      <c r="AB3372" s="276">
        <v>0</v>
      </c>
      <c r="AC3372" s="276">
        <v>0</v>
      </c>
      <c r="AD3372" s="448"/>
    </row>
    <row r="3373" spans="1:30" ht="20.399999999999999" customHeight="1">
      <c r="A3373" s="407"/>
      <c r="B3373" s="407"/>
      <c r="C3373" s="407"/>
      <c r="D3373" s="407"/>
      <c r="E3373" s="407"/>
      <c r="F3373" s="407"/>
      <c r="G3373" s="407"/>
      <c r="H3373" s="407"/>
      <c r="I3373" s="407"/>
      <c r="J3373" s="407"/>
      <c r="K3373" s="407"/>
      <c r="L3373" s="407"/>
      <c r="M3373" s="407"/>
      <c r="N3373" s="407"/>
      <c r="O3373" s="407"/>
      <c r="P3373" s="407"/>
      <c r="Q3373" s="407"/>
      <c r="R3373" s="407"/>
      <c r="S3373" s="407"/>
      <c r="T3373" s="407"/>
      <c r="U3373" s="407"/>
      <c r="V3373" s="407"/>
      <c r="W3373" s="407"/>
      <c r="X3373" s="407"/>
      <c r="Y3373" s="407"/>
      <c r="Z3373" s="407"/>
      <c r="AA3373" s="407"/>
      <c r="AB3373" s="407"/>
      <c r="AC3373" s="407"/>
      <c r="AD3373" s="448"/>
    </row>
    <row r="3374" spans="1:30" ht="20.399999999999999" customHeight="1">
      <c r="A3374" s="796" t="s">
        <v>2385</v>
      </c>
      <c r="B3374" s="669" t="s">
        <v>2384</v>
      </c>
      <c r="C3374" s="275">
        <v>3</v>
      </c>
      <c r="D3374" s="275">
        <v>3</v>
      </c>
      <c r="E3374" s="275">
        <v>0</v>
      </c>
      <c r="F3374" s="275">
        <v>0</v>
      </c>
      <c r="G3374" s="1041">
        <v>100</v>
      </c>
      <c r="H3374" s="275">
        <v>0</v>
      </c>
      <c r="I3374" s="275">
        <v>0</v>
      </c>
      <c r="J3374" s="275">
        <v>0</v>
      </c>
      <c r="K3374" s="275">
        <v>0</v>
      </c>
      <c r="L3374" s="275">
        <v>0</v>
      </c>
      <c r="M3374" s="275">
        <v>0</v>
      </c>
      <c r="N3374" s="275">
        <v>0</v>
      </c>
      <c r="O3374" s="275">
        <v>0</v>
      </c>
      <c r="P3374" s="275">
        <v>0</v>
      </c>
      <c r="Q3374" s="275">
        <v>1</v>
      </c>
      <c r="R3374" s="275">
        <v>0</v>
      </c>
      <c r="S3374" s="275">
        <v>1</v>
      </c>
      <c r="T3374" s="275">
        <v>0</v>
      </c>
      <c r="U3374" s="275">
        <v>0</v>
      </c>
      <c r="V3374" s="1042">
        <v>0</v>
      </c>
      <c r="W3374" s="275">
        <v>0</v>
      </c>
      <c r="X3374" s="275">
        <v>0</v>
      </c>
      <c r="Y3374" s="275">
        <v>1</v>
      </c>
      <c r="Z3374" s="275">
        <v>0</v>
      </c>
      <c r="AA3374" s="275">
        <v>0</v>
      </c>
      <c r="AB3374" s="275">
        <v>0</v>
      </c>
      <c r="AC3374" s="275">
        <v>0</v>
      </c>
      <c r="AD3374" s="448"/>
    </row>
    <row r="3375" spans="1:30" ht="20.399999999999999" customHeight="1">
      <c r="A3375" s="669"/>
      <c r="B3375" s="669" t="s">
        <v>2383</v>
      </c>
      <c r="C3375" s="797"/>
      <c r="D3375" s="797"/>
      <c r="E3375" s="797"/>
      <c r="F3375" s="797"/>
      <c r="G3375" s="797"/>
      <c r="H3375" s="797"/>
      <c r="I3375" s="797"/>
      <c r="J3375" s="797"/>
      <c r="K3375" s="797"/>
      <c r="L3375" s="797"/>
      <c r="M3375" s="797"/>
      <c r="N3375" s="797"/>
      <c r="O3375" s="797"/>
      <c r="P3375" s="797"/>
      <c r="Q3375" s="797"/>
      <c r="R3375" s="797"/>
      <c r="S3375" s="797"/>
      <c r="T3375" s="797"/>
      <c r="U3375" s="797"/>
      <c r="V3375" s="797"/>
      <c r="W3375" s="797"/>
      <c r="X3375" s="797"/>
      <c r="Y3375" s="797"/>
      <c r="Z3375" s="797"/>
      <c r="AA3375" s="797"/>
      <c r="AB3375" s="797"/>
      <c r="AC3375" s="797"/>
      <c r="AD3375" s="448"/>
    </row>
    <row r="3376" spans="1:30" ht="20.399999999999999" customHeight="1">
      <c r="A3376" s="794"/>
      <c r="B3376" s="670" t="s">
        <v>1468</v>
      </c>
      <c r="C3376" s="276">
        <v>3</v>
      </c>
      <c r="D3376" s="276">
        <v>3</v>
      </c>
      <c r="E3376" s="276">
        <v>0</v>
      </c>
      <c r="F3376" s="276">
        <v>0</v>
      </c>
      <c r="G3376" s="1043">
        <v>100</v>
      </c>
      <c r="H3376" s="276">
        <v>0</v>
      </c>
      <c r="I3376" s="276">
        <v>0</v>
      </c>
      <c r="J3376" s="276">
        <v>0</v>
      </c>
      <c r="K3376" s="276">
        <v>0</v>
      </c>
      <c r="L3376" s="276">
        <v>0</v>
      </c>
      <c r="M3376" s="276">
        <v>0</v>
      </c>
      <c r="N3376" s="276">
        <v>0</v>
      </c>
      <c r="O3376" s="276">
        <v>0</v>
      </c>
      <c r="P3376" s="276">
        <v>0</v>
      </c>
      <c r="Q3376" s="276">
        <v>1</v>
      </c>
      <c r="R3376" s="276">
        <v>0</v>
      </c>
      <c r="S3376" s="276">
        <v>1</v>
      </c>
      <c r="T3376" s="276">
        <v>0</v>
      </c>
      <c r="U3376" s="276">
        <v>0</v>
      </c>
      <c r="V3376" s="1044">
        <v>0</v>
      </c>
      <c r="W3376" s="276">
        <v>0</v>
      </c>
      <c r="X3376" s="276">
        <v>0</v>
      </c>
      <c r="Y3376" s="276">
        <v>1</v>
      </c>
      <c r="Z3376" s="276">
        <v>0</v>
      </c>
      <c r="AA3376" s="276">
        <v>0</v>
      </c>
      <c r="AB3376" s="276">
        <v>0</v>
      </c>
      <c r="AC3376" s="276">
        <v>0</v>
      </c>
      <c r="AD3376" s="448"/>
    </row>
    <row r="3377" spans="1:30" ht="20.399999999999999" customHeight="1">
      <c r="A3377" s="794"/>
      <c r="B3377" s="670" t="s">
        <v>1467</v>
      </c>
      <c r="C3377" s="276">
        <v>0</v>
      </c>
      <c r="D3377" s="276">
        <v>0</v>
      </c>
      <c r="E3377" s="276">
        <v>0</v>
      </c>
      <c r="F3377" s="276">
        <v>0</v>
      </c>
      <c r="G3377" s="1043">
        <v>0</v>
      </c>
      <c r="H3377" s="276">
        <v>0</v>
      </c>
      <c r="I3377" s="276">
        <v>0</v>
      </c>
      <c r="J3377" s="276">
        <v>0</v>
      </c>
      <c r="K3377" s="276">
        <v>0</v>
      </c>
      <c r="L3377" s="276">
        <v>0</v>
      </c>
      <c r="M3377" s="276">
        <v>0</v>
      </c>
      <c r="N3377" s="276">
        <v>0</v>
      </c>
      <c r="O3377" s="276">
        <v>0</v>
      </c>
      <c r="P3377" s="276">
        <v>0</v>
      </c>
      <c r="Q3377" s="276">
        <v>0</v>
      </c>
      <c r="R3377" s="276">
        <v>0</v>
      </c>
      <c r="S3377" s="276">
        <v>0</v>
      </c>
      <c r="T3377" s="276">
        <v>0</v>
      </c>
      <c r="U3377" s="276">
        <v>0</v>
      </c>
      <c r="V3377" s="1044">
        <v>0</v>
      </c>
      <c r="W3377" s="276">
        <v>0</v>
      </c>
      <c r="X3377" s="276">
        <v>0</v>
      </c>
      <c r="Y3377" s="276">
        <v>0</v>
      </c>
      <c r="Z3377" s="276">
        <v>0</v>
      </c>
      <c r="AA3377" s="276">
        <v>0</v>
      </c>
      <c r="AB3377" s="276">
        <v>0</v>
      </c>
      <c r="AC3377" s="276">
        <v>0</v>
      </c>
      <c r="AD3377" s="448"/>
    </row>
    <row r="3378" spans="1:30" ht="20.399999999999999" customHeight="1">
      <c r="A3378" s="407"/>
      <c r="B3378" s="407"/>
      <c r="C3378" s="407"/>
      <c r="D3378" s="407"/>
      <c r="E3378" s="407"/>
      <c r="F3378" s="407"/>
      <c r="G3378" s="407"/>
      <c r="H3378" s="407"/>
      <c r="I3378" s="407"/>
      <c r="J3378" s="407"/>
      <c r="K3378" s="407"/>
      <c r="L3378" s="407"/>
      <c r="M3378" s="407"/>
      <c r="N3378" s="407"/>
      <c r="O3378" s="407"/>
      <c r="P3378" s="407"/>
      <c r="Q3378" s="407"/>
      <c r="R3378" s="407"/>
      <c r="S3378" s="407"/>
      <c r="T3378" s="407"/>
      <c r="U3378" s="407"/>
      <c r="V3378" s="407"/>
      <c r="W3378" s="407"/>
      <c r="X3378" s="407"/>
      <c r="Y3378" s="407"/>
      <c r="Z3378" s="407"/>
      <c r="AA3378" s="407"/>
      <c r="AB3378" s="407"/>
      <c r="AC3378" s="407"/>
      <c r="AD3378" s="448"/>
    </row>
    <row r="3379" spans="1:30" ht="20.399999999999999" customHeight="1">
      <c r="A3379" s="796" t="s">
        <v>2382</v>
      </c>
      <c r="B3379" s="669" t="s">
        <v>2381</v>
      </c>
      <c r="C3379" s="275">
        <v>16</v>
      </c>
      <c r="D3379" s="275">
        <v>16</v>
      </c>
      <c r="E3379" s="275">
        <v>0</v>
      </c>
      <c r="F3379" s="275">
        <v>0</v>
      </c>
      <c r="G3379" s="1041">
        <v>100</v>
      </c>
      <c r="H3379" s="275">
        <v>0</v>
      </c>
      <c r="I3379" s="275">
        <v>0</v>
      </c>
      <c r="J3379" s="275">
        <v>0</v>
      </c>
      <c r="K3379" s="275">
        <v>0</v>
      </c>
      <c r="L3379" s="275">
        <v>0</v>
      </c>
      <c r="M3379" s="275">
        <v>0</v>
      </c>
      <c r="N3379" s="275">
        <v>0</v>
      </c>
      <c r="O3379" s="275">
        <v>1</v>
      </c>
      <c r="P3379" s="275">
        <v>4</v>
      </c>
      <c r="Q3379" s="275">
        <v>2</v>
      </c>
      <c r="R3379" s="275">
        <v>2</v>
      </c>
      <c r="S3379" s="275">
        <v>1</v>
      </c>
      <c r="T3379" s="275">
        <v>1</v>
      </c>
      <c r="U3379" s="275">
        <v>1</v>
      </c>
      <c r="V3379" s="1042">
        <v>3</v>
      </c>
      <c r="W3379" s="275">
        <v>0</v>
      </c>
      <c r="X3379" s="275">
        <v>0</v>
      </c>
      <c r="Y3379" s="275">
        <v>1</v>
      </c>
      <c r="Z3379" s="275">
        <v>0</v>
      </c>
      <c r="AA3379" s="275">
        <v>0</v>
      </c>
      <c r="AB3379" s="275">
        <v>0</v>
      </c>
      <c r="AC3379" s="275">
        <v>0</v>
      </c>
      <c r="AD3379" s="448"/>
    </row>
    <row r="3380" spans="1:30" ht="20.399999999999999" customHeight="1">
      <c r="A3380" s="669"/>
      <c r="B3380" s="669" t="s">
        <v>2380</v>
      </c>
      <c r="C3380" s="797"/>
      <c r="D3380" s="797"/>
      <c r="E3380" s="797"/>
      <c r="F3380" s="797"/>
      <c r="G3380" s="797"/>
      <c r="H3380" s="797"/>
      <c r="I3380" s="797"/>
      <c r="J3380" s="797"/>
      <c r="K3380" s="797"/>
      <c r="L3380" s="797"/>
      <c r="M3380" s="797"/>
      <c r="N3380" s="797"/>
      <c r="O3380" s="797"/>
      <c r="P3380" s="797"/>
      <c r="Q3380" s="797"/>
      <c r="R3380" s="797"/>
      <c r="S3380" s="797"/>
      <c r="T3380" s="797"/>
      <c r="U3380" s="797"/>
      <c r="V3380" s="797"/>
      <c r="W3380" s="797"/>
      <c r="X3380" s="797"/>
      <c r="Y3380" s="797"/>
      <c r="Z3380" s="797"/>
      <c r="AA3380" s="797"/>
      <c r="AB3380" s="797"/>
      <c r="AC3380" s="797"/>
      <c r="AD3380" s="448"/>
    </row>
    <row r="3381" spans="1:30" ht="20.399999999999999" customHeight="1">
      <c r="A3381" s="794"/>
      <c r="B3381" s="670" t="s">
        <v>1468</v>
      </c>
      <c r="C3381" s="276">
        <v>15</v>
      </c>
      <c r="D3381" s="276">
        <v>15</v>
      </c>
      <c r="E3381" s="276">
        <v>0</v>
      </c>
      <c r="F3381" s="276">
        <v>0</v>
      </c>
      <c r="G3381" s="1043">
        <v>100</v>
      </c>
      <c r="H3381" s="276">
        <v>0</v>
      </c>
      <c r="I3381" s="276">
        <v>0</v>
      </c>
      <c r="J3381" s="276">
        <v>0</v>
      </c>
      <c r="K3381" s="276">
        <v>0</v>
      </c>
      <c r="L3381" s="276">
        <v>0</v>
      </c>
      <c r="M3381" s="276">
        <v>0</v>
      </c>
      <c r="N3381" s="276">
        <v>0</v>
      </c>
      <c r="O3381" s="276">
        <v>1</v>
      </c>
      <c r="P3381" s="276">
        <v>4</v>
      </c>
      <c r="Q3381" s="276">
        <v>1</v>
      </c>
      <c r="R3381" s="276">
        <v>2</v>
      </c>
      <c r="S3381" s="276">
        <v>1</v>
      </c>
      <c r="T3381" s="276">
        <v>1</v>
      </c>
      <c r="U3381" s="276">
        <v>1</v>
      </c>
      <c r="V3381" s="1044">
        <v>3</v>
      </c>
      <c r="W3381" s="276">
        <v>0</v>
      </c>
      <c r="X3381" s="276">
        <v>0</v>
      </c>
      <c r="Y3381" s="276">
        <v>1</v>
      </c>
      <c r="Z3381" s="276">
        <v>0</v>
      </c>
      <c r="AA3381" s="276">
        <v>0</v>
      </c>
      <c r="AB3381" s="276">
        <v>0</v>
      </c>
      <c r="AC3381" s="276">
        <v>0</v>
      </c>
      <c r="AD3381" s="448"/>
    </row>
    <row r="3382" spans="1:30" ht="20.399999999999999" customHeight="1">
      <c r="A3382" s="794"/>
      <c r="B3382" s="670" t="s">
        <v>1467</v>
      </c>
      <c r="C3382" s="276">
        <v>1</v>
      </c>
      <c r="D3382" s="276">
        <v>1</v>
      </c>
      <c r="E3382" s="276">
        <v>0</v>
      </c>
      <c r="F3382" s="276">
        <v>0</v>
      </c>
      <c r="G3382" s="1043">
        <v>100</v>
      </c>
      <c r="H3382" s="276">
        <v>0</v>
      </c>
      <c r="I3382" s="276">
        <v>0</v>
      </c>
      <c r="J3382" s="276">
        <v>0</v>
      </c>
      <c r="K3382" s="276">
        <v>0</v>
      </c>
      <c r="L3382" s="276">
        <v>0</v>
      </c>
      <c r="M3382" s="276">
        <v>0</v>
      </c>
      <c r="N3382" s="276">
        <v>0</v>
      </c>
      <c r="O3382" s="276">
        <v>0</v>
      </c>
      <c r="P3382" s="276">
        <v>0</v>
      </c>
      <c r="Q3382" s="276">
        <v>1</v>
      </c>
      <c r="R3382" s="276">
        <v>0</v>
      </c>
      <c r="S3382" s="276">
        <v>0</v>
      </c>
      <c r="T3382" s="276">
        <v>0</v>
      </c>
      <c r="U3382" s="276">
        <v>0</v>
      </c>
      <c r="V3382" s="1044">
        <v>0</v>
      </c>
      <c r="W3382" s="276">
        <v>0</v>
      </c>
      <c r="X3382" s="276">
        <v>0</v>
      </c>
      <c r="Y3382" s="276">
        <v>0</v>
      </c>
      <c r="Z3382" s="276">
        <v>0</v>
      </c>
      <c r="AA3382" s="276">
        <v>0</v>
      </c>
      <c r="AB3382" s="276">
        <v>0</v>
      </c>
      <c r="AC3382" s="276">
        <v>0</v>
      </c>
      <c r="AD3382" s="448"/>
    </row>
    <row r="3383" spans="1:30" ht="20.399999999999999" customHeight="1">
      <c r="A3383" s="407"/>
      <c r="B3383" s="407"/>
      <c r="C3383" s="407"/>
      <c r="D3383" s="407"/>
      <c r="E3383" s="407"/>
      <c r="F3383" s="407"/>
      <c r="G3383" s="407"/>
      <c r="H3383" s="407"/>
      <c r="I3383" s="407"/>
      <c r="J3383" s="407"/>
      <c r="K3383" s="407"/>
      <c r="L3383" s="407"/>
      <c r="M3383" s="407"/>
      <c r="N3383" s="407"/>
      <c r="O3383" s="407"/>
      <c r="P3383" s="407"/>
      <c r="Q3383" s="407"/>
      <c r="R3383" s="407"/>
      <c r="S3383" s="407"/>
      <c r="T3383" s="407"/>
      <c r="U3383" s="407"/>
      <c r="V3383" s="407"/>
      <c r="W3383" s="407"/>
      <c r="X3383" s="407"/>
      <c r="Y3383" s="407"/>
      <c r="Z3383" s="407"/>
      <c r="AA3383" s="407"/>
      <c r="AB3383" s="407"/>
      <c r="AC3383" s="407"/>
      <c r="AD3383" s="448"/>
    </row>
    <row r="3384" spans="1:30" ht="20.399999999999999" customHeight="1">
      <c r="A3384" s="796" t="s">
        <v>2379</v>
      </c>
      <c r="B3384" s="669" t="s">
        <v>2378</v>
      </c>
      <c r="C3384" s="275">
        <v>109</v>
      </c>
      <c r="D3384" s="275">
        <v>109</v>
      </c>
      <c r="E3384" s="275">
        <v>0</v>
      </c>
      <c r="F3384" s="275">
        <v>0</v>
      </c>
      <c r="G3384" s="1041">
        <v>100</v>
      </c>
      <c r="H3384" s="275">
        <v>0</v>
      </c>
      <c r="I3384" s="275">
        <v>0</v>
      </c>
      <c r="J3384" s="275">
        <v>0</v>
      </c>
      <c r="K3384" s="275">
        <v>0</v>
      </c>
      <c r="L3384" s="275">
        <v>0</v>
      </c>
      <c r="M3384" s="275">
        <v>1</v>
      </c>
      <c r="N3384" s="275">
        <v>0</v>
      </c>
      <c r="O3384" s="275">
        <v>11</v>
      </c>
      <c r="P3384" s="275">
        <v>24</v>
      </c>
      <c r="Q3384" s="275">
        <v>12</v>
      </c>
      <c r="R3384" s="275">
        <v>12</v>
      </c>
      <c r="S3384" s="275">
        <v>12</v>
      </c>
      <c r="T3384" s="275">
        <v>8</v>
      </c>
      <c r="U3384" s="275">
        <v>5</v>
      </c>
      <c r="V3384" s="1042">
        <v>11</v>
      </c>
      <c r="W3384" s="275">
        <v>4</v>
      </c>
      <c r="X3384" s="275">
        <v>2</v>
      </c>
      <c r="Y3384" s="275">
        <v>5</v>
      </c>
      <c r="Z3384" s="275">
        <v>1</v>
      </c>
      <c r="AA3384" s="275">
        <v>0</v>
      </c>
      <c r="AB3384" s="275">
        <v>1</v>
      </c>
      <c r="AC3384" s="275">
        <v>0</v>
      </c>
      <c r="AD3384" s="448"/>
    </row>
    <row r="3385" spans="1:30" ht="20.399999999999999" customHeight="1">
      <c r="A3385" s="669"/>
      <c r="B3385" s="669" t="s">
        <v>2377</v>
      </c>
      <c r="C3385" s="797"/>
      <c r="D3385" s="797"/>
      <c r="E3385" s="797"/>
      <c r="F3385" s="797"/>
      <c r="G3385" s="797"/>
      <c r="H3385" s="797"/>
      <c r="I3385" s="797"/>
      <c r="J3385" s="797"/>
      <c r="K3385" s="797"/>
      <c r="L3385" s="797"/>
      <c r="M3385" s="797"/>
      <c r="N3385" s="797"/>
      <c r="O3385" s="797"/>
      <c r="P3385" s="797"/>
      <c r="Q3385" s="797"/>
      <c r="R3385" s="797"/>
      <c r="S3385" s="797"/>
      <c r="T3385" s="797"/>
      <c r="U3385" s="797"/>
      <c r="V3385" s="797"/>
      <c r="W3385" s="797"/>
      <c r="X3385" s="797"/>
      <c r="Y3385" s="797"/>
      <c r="Z3385" s="797"/>
      <c r="AA3385" s="797"/>
      <c r="AB3385" s="797"/>
      <c r="AC3385" s="797"/>
      <c r="AD3385" s="448"/>
    </row>
    <row r="3386" spans="1:30" ht="20.399999999999999" customHeight="1">
      <c r="A3386" s="794"/>
      <c r="B3386" s="670" t="s">
        <v>1468</v>
      </c>
      <c r="C3386" s="276">
        <v>100</v>
      </c>
      <c r="D3386" s="276">
        <v>100</v>
      </c>
      <c r="E3386" s="276">
        <v>0</v>
      </c>
      <c r="F3386" s="276">
        <v>0</v>
      </c>
      <c r="G3386" s="1043">
        <v>100</v>
      </c>
      <c r="H3386" s="276">
        <v>0</v>
      </c>
      <c r="I3386" s="276">
        <v>0</v>
      </c>
      <c r="J3386" s="276">
        <v>0</v>
      </c>
      <c r="K3386" s="276">
        <v>0</v>
      </c>
      <c r="L3386" s="276">
        <v>0</v>
      </c>
      <c r="M3386" s="276">
        <v>1</v>
      </c>
      <c r="N3386" s="276">
        <v>0</v>
      </c>
      <c r="O3386" s="276">
        <v>8</v>
      </c>
      <c r="P3386" s="276">
        <v>21</v>
      </c>
      <c r="Q3386" s="276">
        <v>12</v>
      </c>
      <c r="R3386" s="276">
        <v>11</v>
      </c>
      <c r="S3386" s="276">
        <v>12</v>
      </c>
      <c r="T3386" s="276">
        <v>7</v>
      </c>
      <c r="U3386" s="276">
        <v>5</v>
      </c>
      <c r="V3386" s="1044">
        <v>11</v>
      </c>
      <c r="W3386" s="276">
        <v>3</v>
      </c>
      <c r="X3386" s="276">
        <v>2</v>
      </c>
      <c r="Y3386" s="276">
        <v>5</v>
      </c>
      <c r="Z3386" s="276">
        <v>1</v>
      </c>
      <c r="AA3386" s="276">
        <v>0</v>
      </c>
      <c r="AB3386" s="276">
        <v>1</v>
      </c>
      <c r="AC3386" s="276">
        <v>0</v>
      </c>
      <c r="AD3386" s="448"/>
    </row>
    <row r="3387" spans="1:30" ht="20.399999999999999" customHeight="1">
      <c r="A3387" s="794"/>
      <c r="B3387" s="670" t="s">
        <v>1467</v>
      </c>
      <c r="C3387" s="276">
        <v>9</v>
      </c>
      <c r="D3387" s="276">
        <v>9</v>
      </c>
      <c r="E3387" s="276">
        <v>0</v>
      </c>
      <c r="F3387" s="276">
        <v>0</v>
      </c>
      <c r="G3387" s="1043">
        <v>100</v>
      </c>
      <c r="H3387" s="276">
        <v>0</v>
      </c>
      <c r="I3387" s="276">
        <v>0</v>
      </c>
      <c r="J3387" s="276">
        <v>0</v>
      </c>
      <c r="K3387" s="276">
        <v>0</v>
      </c>
      <c r="L3387" s="276">
        <v>0</v>
      </c>
      <c r="M3387" s="276">
        <v>0</v>
      </c>
      <c r="N3387" s="276">
        <v>0</v>
      </c>
      <c r="O3387" s="276">
        <v>3</v>
      </c>
      <c r="P3387" s="276">
        <v>3</v>
      </c>
      <c r="Q3387" s="276">
        <v>0</v>
      </c>
      <c r="R3387" s="276">
        <v>1</v>
      </c>
      <c r="S3387" s="276">
        <v>0</v>
      </c>
      <c r="T3387" s="276">
        <v>1</v>
      </c>
      <c r="U3387" s="276">
        <v>0</v>
      </c>
      <c r="V3387" s="1044">
        <v>0</v>
      </c>
      <c r="W3387" s="276">
        <v>1</v>
      </c>
      <c r="X3387" s="276">
        <v>0</v>
      </c>
      <c r="Y3387" s="276">
        <v>0</v>
      </c>
      <c r="Z3387" s="276">
        <v>0</v>
      </c>
      <c r="AA3387" s="276">
        <v>0</v>
      </c>
      <c r="AB3387" s="276">
        <v>0</v>
      </c>
      <c r="AC3387" s="276">
        <v>0</v>
      </c>
      <c r="AD3387" s="448"/>
    </row>
    <row r="3388" spans="1:30" ht="20.399999999999999" customHeight="1">
      <c r="A3388" s="407"/>
      <c r="B3388" s="407"/>
      <c r="C3388" s="407"/>
      <c r="D3388" s="407"/>
      <c r="E3388" s="407"/>
      <c r="F3388" s="407"/>
      <c r="G3388" s="407"/>
      <c r="H3388" s="407"/>
      <c r="I3388" s="407"/>
      <c r="J3388" s="407"/>
      <c r="K3388" s="407"/>
      <c r="L3388" s="407"/>
      <c r="M3388" s="407"/>
      <c r="N3388" s="407"/>
      <c r="O3388" s="407"/>
      <c r="P3388" s="407"/>
      <c r="Q3388" s="407"/>
      <c r="R3388" s="407"/>
      <c r="S3388" s="407"/>
      <c r="T3388" s="407"/>
      <c r="U3388" s="407"/>
      <c r="V3388" s="407"/>
      <c r="W3388" s="407"/>
      <c r="X3388" s="407"/>
      <c r="Y3388" s="407"/>
      <c r="Z3388" s="407"/>
      <c r="AA3388" s="407"/>
      <c r="AB3388" s="407"/>
      <c r="AC3388" s="407"/>
      <c r="AD3388" s="448"/>
    </row>
    <row r="3389" spans="1:30" ht="20.399999999999999" customHeight="1">
      <c r="A3389" s="796" t="s">
        <v>2376</v>
      </c>
      <c r="B3389" s="669" t="s">
        <v>2371</v>
      </c>
      <c r="C3389" s="275">
        <v>7</v>
      </c>
      <c r="D3389" s="275">
        <v>7</v>
      </c>
      <c r="E3389" s="275">
        <v>0</v>
      </c>
      <c r="F3389" s="275">
        <v>0</v>
      </c>
      <c r="G3389" s="1041">
        <v>100</v>
      </c>
      <c r="H3389" s="275">
        <v>0</v>
      </c>
      <c r="I3389" s="275">
        <v>0</v>
      </c>
      <c r="J3389" s="275">
        <v>0</v>
      </c>
      <c r="K3389" s="275">
        <v>0</v>
      </c>
      <c r="L3389" s="275">
        <v>0</v>
      </c>
      <c r="M3389" s="275">
        <v>0</v>
      </c>
      <c r="N3389" s="275">
        <v>0</v>
      </c>
      <c r="O3389" s="275">
        <v>0</v>
      </c>
      <c r="P3389" s="275">
        <v>1</v>
      </c>
      <c r="Q3389" s="275">
        <v>0</v>
      </c>
      <c r="R3389" s="275">
        <v>1</v>
      </c>
      <c r="S3389" s="275">
        <v>0</v>
      </c>
      <c r="T3389" s="275">
        <v>1</v>
      </c>
      <c r="U3389" s="275">
        <v>1</v>
      </c>
      <c r="V3389" s="1042">
        <v>1</v>
      </c>
      <c r="W3389" s="275">
        <v>1</v>
      </c>
      <c r="X3389" s="275">
        <v>1</v>
      </c>
      <c r="Y3389" s="275">
        <v>0</v>
      </c>
      <c r="Z3389" s="275">
        <v>0</v>
      </c>
      <c r="AA3389" s="275">
        <v>0</v>
      </c>
      <c r="AB3389" s="275">
        <v>0</v>
      </c>
      <c r="AC3389" s="275">
        <v>0</v>
      </c>
      <c r="AD3389" s="448"/>
    </row>
    <row r="3390" spans="1:30" ht="20.399999999999999" customHeight="1">
      <c r="A3390" s="669"/>
      <c r="B3390" s="669" t="s">
        <v>2375</v>
      </c>
      <c r="C3390" s="797"/>
      <c r="D3390" s="797"/>
      <c r="E3390" s="797"/>
      <c r="F3390" s="797"/>
      <c r="G3390" s="797"/>
      <c r="H3390" s="797"/>
      <c r="I3390" s="797"/>
      <c r="J3390" s="797"/>
      <c r="K3390" s="797"/>
      <c r="L3390" s="797"/>
      <c r="M3390" s="797"/>
      <c r="N3390" s="797"/>
      <c r="O3390" s="797"/>
      <c r="P3390" s="797"/>
      <c r="Q3390" s="797"/>
      <c r="R3390" s="797"/>
      <c r="S3390" s="797"/>
      <c r="T3390" s="797"/>
      <c r="U3390" s="797"/>
      <c r="V3390" s="797"/>
      <c r="W3390" s="797"/>
      <c r="X3390" s="797"/>
      <c r="Y3390" s="797"/>
      <c r="Z3390" s="797"/>
      <c r="AA3390" s="797"/>
      <c r="AB3390" s="797"/>
      <c r="AC3390" s="797"/>
      <c r="AD3390" s="448"/>
    </row>
    <row r="3391" spans="1:30" ht="20.399999999999999" customHeight="1">
      <c r="A3391" s="794"/>
      <c r="B3391" s="670" t="s">
        <v>1468</v>
      </c>
      <c r="C3391" s="276">
        <v>7</v>
      </c>
      <c r="D3391" s="276">
        <v>7</v>
      </c>
      <c r="E3391" s="276">
        <v>0</v>
      </c>
      <c r="F3391" s="276">
        <v>0</v>
      </c>
      <c r="G3391" s="1043">
        <v>100</v>
      </c>
      <c r="H3391" s="276">
        <v>0</v>
      </c>
      <c r="I3391" s="276">
        <v>0</v>
      </c>
      <c r="J3391" s="276">
        <v>0</v>
      </c>
      <c r="K3391" s="276">
        <v>0</v>
      </c>
      <c r="L3391" s="276">
        <v>0</v>
      </c>
      <c r="M3391" s="276">
        <v>0</v>
      </c>
      <c r="N3391" s="276">
        <v>0</v>
      </c>
      <c r="O3391" s="276">
        <v>0</v>
      </c>
      <c r="P3391" s="276">
        <v>1</v>
      </c>
      <c r="Q3391" s="276">
        <v>0</v>
      </c>
      <c r="R3391" s="276">
        <v>1</v>
      </c>
      <c r="S3391" s="276">
        <v>0</v>
      </c>
      <c r="T3391" s="276">
        <v>1</v>
      </c>
      <c r="U3391" s="276">
        <v>1</v>
      </c>
      <c r="V3391" s="1044">
        <v>1</v>
      </c>
      <c r="W3391" s="276">
        <v>1</v>
      </c>
      <c r="X3391" s="276">
        <v>1</v>
      </c>
      <c r="Y3391" s="276">
        <v>0</v>
      </c>
      <c r="Z3391" s="276">
        <v>0</v>
      </c>
      <c r="AA3391" s="276">
        <v>0</v>
      </c>
      <c r="AB3391" s="276">
        <v>0</v>
      </c>
      <c r="AC3391" s="276">
        <v>0</v>
      </c>
      <c r="AD3391" s="448"/>
    </row>
    <row r="3392" spans="1:30" ht="20.399999999999999" customHeight="1">
      <c r="A3392" s="794"/>
      <c r="B3392" s="670" t="s">
        <v>1467</v>
      </c>
      <c r="C3392" s="276">
        <v>0</v>
      </c>
      <c r="D3392" s="276">
        <v>0</v>
      </c>
      <c r="E3392" s="276">
        <v>0</v>
      </c>
      <c r="F3392" s="276">
        <v>0</v>
      </c>
      <c r="G3392" s="1043">
        <v>0</v>
      </c>
      <c r="H3392" s="276">
        <v>0</v>
      </c>
      <c r="I3392" s="276">
        <v>0</v>
      </c>
      <c r="J3392" s="276">
        <v>0</v>
      </c>
      <c r="K3392" s="276">
        <v>0</v>
      </c>
      <c r="L3392" s="276">
        <v>0</v>
      </c>
      <c r="M3392" s="276">
        <v>0</v>
      </c>
      <c r="N3392" s="276">
        <v>0</v>
      </c>
      <c r="O3392" s="276">
        <v>0</v>
      </c>
      <c r="P3392" s="276">
        <v>0</v>
      </c>
      <c r="Q3392" s="276">
        <v>0</v>
      </c>
      <c r="R3392" s="276">
        <v>0</v>
      </c>
      <c r="S3392" s="276">
        <v>0</v>
      </c>
      <c r="T3392" s="276">
        <v>0</v>
      </c>
      <c r="U3392" s="276">
        <v>0</v>
      </c>
      <c r="V3392" s="1044">
        <v>0</v>
      </c>
      <c r="W3392" s="276">
        <v>0</v>
      </c>
      <c r="X3392" s="276">
        <v>0</v>
      </c>
      <c r="Y3392" s="276">
        <v>0</v>
      </c>
      <c r="Z3392" s="276">
        <v>0</v>
      </c>
      <c r="AA3392" s="276">
        <v>0</v>
      </c>
      <c r="AB3392" s="276">
        <v>0</v>
      </c>
      <c r="AC3392" s="276">
        <v>0</v>
      </c>
      <c r="AD3392" s="448"/>
    </row>
    <row r="3393" spans="1:30" ht="20.399999999999999" customHeight="1">
      <c r="A3393" s="407"/>
      <c r="B3393" s="407"/>
      <c r="C3393" s="407"/>
      <c r="D3393" s="407"/>
      <c r="E3393" s="407"/>
      <c r="F3393" s="407"/>
      <c r="G3393" s="407"/>
      <c r="H3393" s="407"/>
      <c r="I3393" s="407"/>
      <c r="J3393" s="407"/>
      <c r="K3393" s="407"/>
      <c r="L3393" s="407"/>
      <c r="M3393" s="407"/>
      <c r="N3393" s="407"/>
      <c r="O3393" s="407"/>
      <c r="P3393" s="407"/>
      <c r="Q3393" s="407"/>
      <c r="R3393" s="407"/>
      <c r="S3393" s="407"/>
      <c r="T3393" s="407"/>
      <c r="U3393" s="407"/>
      <c r="V3393" s="407"/>
      <c r="W3393" s="407"/>
      <c r="X3393" s="407"/>
      <c r="Y3393" s="407"/>
      <c r="Z3393" s="407"/>
      <c r="AA3393" s="407"/>
      <c r="AB3393" s="407"/>
      <c r="AC3393" s="407"/>
      <c r="AD3393" s="448"/>
    </row>
    <row r="3394" spans="1:30" ht="20.399999999999999" customHeight="1">
      <c r="A3394" s="796" t="s">
        <v>2374</v>
      </c>
      <c r="B3394" s="669" t="s">
        <v>2371</v>
      </c>
      <c r="C3394" s="275">
        <v>6</v>
      </c>
      <c r="D3394" s="275">
        <v>6</v>
      </c>
      <c r="E3394" s="275">
        <v>0</v>
      </c>
      <c r="F3394" s="275">
        <v>0</v>
      </c>
      <c r="G3394" s="1041">
        <v>100</v>
      </c>
      <c r="H3394" s="275">
        <v>0</v>
      </c>
      <c r="I3394" s="275">
        <v>0</v>
      </c>
      <c r="J3394" s="275">
        <v>0</v>
      </c>
      <c r="K3394" s="275">
        <v>0</v>
      </c>
      <c r="L3394" s="275">
        <v>0</v>
      </c>
      <c r="M3394" s="275">
        <v>0</v>
      </c>
      <c r="N3394" s="275">
        <v>0</v>
      </c>
      <c r="O3394" s="275">
        <v>0</v>
      </c>
      <c r="P3394" s="275">
        <v>0</v>
      </c>
      <c r="Q3394" s="275">
        <v>1</v>
      </c>
      <c r="R3394" s="275">
        <v>1</v>
      </c>
      <c r="S3394" s="275">
        <v>2</v>
      </c>
      <c r="T3394" s="275">
        <v>0</v>
      </c>
      <c r="U3394" s="275">
        <v>1</v>
      </c>
      <c r="V3394" s="1042">
        <v>0</v>
      </c>
      <c r="W3394" s="275">
        <v>0</v>
      </c>
      <c r="X3394" s="275">
        <v>0</v>
      </c>
      <c r="Y3394" s="275">
        <v>1</v>
      </c>
      <c r="Z3394" s="275">
        <v>0</v>
      </c>
      <c r="AA3394" s="275">
        <v>0</v>
      </c>
      <c r="AB3394" s="275">
        <v>0</v>
      </c>
      <c r="AC3394" s="275">
        <v>0</v>
      </c>
      <c r="AD3394" s="448"/>
    </row>
    <row r="3395" spans="1:30" ht="20.399999999999999" customHeight="1">
      <c r="A3395" s="669"/>
      <c r="B3395" s="669" t="s">
        <v>2373</v>
      </c>
      <c r="C3395" s="797"/>
      <c r="D3395" s="797"/>
      <c r="E3395" s="797"/>
      <c r="F3395" s="797"/>
      <c r="G3395" s="797"/>
      <c r="H3395" s="797"/>
      <c r="I3395" s="797"/>
      <c r="J3395" s="797"/>
      <c r="K3395" s="797"/>
      <c r="L3395" s="797"/>
      <c r="M3395" s="797"/>
      <c r="N3395" s="797"/>
      <c r="O3395" s="797"/>
      <c r="P3395" s="797"/>
      <c r="Q3395" s="797"/>
      <c r="R3395" s="797"/>
      <c r="S3395" s="797"/>
      <c r="T3395" s="797"/>
      <c r="U3395" s="797"/>
      <c r="V3395" s="797"/>
      <c r="W3395" s="797"/>
      <c r="X3395" s="797"/>
      <c r="Y3395" s="797"/>
      <c r="Z3395" s="797"/>
      <c r="AA3395" s="797"/>
      <c r="AB3395" s="797"/>
      <c r="AC3395" s="797"/>
      <c r="AD3395" s="448"/>
    </row>
    <row r="3396" spans="1:30" ht="20.399999999999999" customHeight="1">
      <c r="A3396" s="794"/>
      <c r="B3396" s="670" t="s">
        <v>1468</v>
      </c>
      <c r="C3396" s="276">
        <v>6</v>
      </c>
      <c r="D3396" s="276">
        <v>6</v>
      </c>
      <c r="E3396" s="276">
        <v>0</v>
      </c>
      <c r="F3396" s="276">
        <v>0</v>
      </c>
      <c r="G3396" s="1043">
        <v>100</v>
      </c>
      <c r="H3396" s="276">
        <v>0</v>
      </c>
      <c r="I3396" s="276">
        <v>0</v>
      </c>
      <c r="J3396" s="276">
        <v>0</v>
      </c>
      <c r="K3396" s="276">
        <v>0</v>
      </c>
      <c r="L3396" s="276">
        <v>0</v>
      </c>
      <c r="M3396" s="276">
        <v>0</v>
      </c>
      <c r="N3396" s="276">
        <v>0</v>
      </c>
      <c r="O3396" s="276">
        <v>0</v>
      </c>
      <c r="P3396" s="276">
        <v>0</v>
      </c>
      <c r="Q3396" s="276">
        <v>1</v>
      </c>
      <c r="R3396" s="276">
        <v>1</v>
      </c>
      <c r="S3396" s="276">
        <v>2</v>
      </c>
      <c r="T3396" s="276">
        <v>0</v>
      </c>
      <c r="U3396" s="276">
        <v>1</v>
      </c>
      <c r="V3396" s="1044">
        <v>0</v>
      </c>
      <c r="W3396" s="276">
        <v>0</v>
      </c>
      <c r="X3396" s="276">
        <v>0</v>
      </c>
      <c r="Y3396" s="276">
        <v>1</v>
      </c>
      <c r="Z3396" s="276">
        <v>0</v>
      </c>
      <c r="AA3396" s="276">
        <v>0</v>
      </c>
      <c r="AB3396" s="276">
        <v>0</v>
      </c>
      <c r="AC3396" s="276">
        <v>0</v>
      </c>
      <c r="AD3396" s="448"/>
    </row>
    <row r="3397" spans="1:30" ht="20.399999999999999" customHeight="1">
      <c r="A3397" s="794"/>
      <c r="B3397" s="670" t="s">
        <v>1467</v>
      </c>
      <c r="C3397" s="276">
        <v>0</v>
      </c>
      <c r="D3397" s="276">
        <v>0</v>
      </c>
      <c r="E3397" s="276">
        <v>0</v>
      </c>
      <c r="F3397" s="276">
        <v>0</v>
      </c>
      <c r="G3397" s="1043">
        <v>0</v>
      </c>
      <c r="H3397" s="276">
        <v>0</v>
      </c>
      <c r="I3397" s="276">
        <v>0</v>
      </c>
      <c r="J3397" s="276">
        <v>0</v>
      </c>
      <c r="K3397" s="276">
        <v>0</v>
      </c>
      <c r="L3397" s="276">
        <v>0</v>
      </c>
      <c r="M3397" s="276">
        <v>0</v>
      </c>
      <c r="N3397" s="276">
        <v>0</v>
      </c>
      <c r="O3397" s="276">
        <v>0</v>
      </c>
      <c r="P3397" s="276">
        <v>0</v>
      </c>
      <c r="Q3397" s="276">
        <v>0</v>
      </c>
      <c r="R3397" s="276">
        <v>0</v>
      </c>
      <c r="S3397" s="276">
        <v>0</v>
      </c>
      <c r="T3397" s="276">
        <v>0</v>
      </c>
      <c r="U3397" s="276">
        <v>0</v>
      </c>
      <c r="V3397" s="1044">
        <v>0</v>
      </c>
      <c r="W3397" s="276">
        <v>0</v>
      </c>
      <c r="X3397" s="276">
        <v>0</v>
      </c>
      <c r="Y3397" s="276">
        <v>0</v>
      </c>
      <c r="Z3397" s="276">
        <v>0</v>
      </c>
      <c r="AA3397" s="276">
        <v>0</v>
      </c>
      <c r="AB3397" s="276">
        <v>0</v>
      </c>
      <c r="AC3397" s="276">
        <v>0</v>
      </c>
      <c r="AD3397" s="448"/>
    </row>
    <row r="3398" spans="1:30" ht="20.399999999999999" customHeight="1">
      <c r="A3398" s="407"/>
      <c r="B3398" s="407"/>
      <c r="C3398" s="407"/>
      <c r="D3398" s="407"/>
      <c r="E3398" s="407"/>
      <c r="F3398" s="407"/>
      <c r="G3398" s="407"/>
      <c r="H3398" s="407"/>
      <c r="I3398" s="407"/>
      <c r="J3398" s="407"/>
      <c r="K3398" s="407"/>
      <c r="L3398" s="407"/>
      <c r="M3398" s="407"/>
      <c r="N3398" s="407"/>
      <c r="O3398" s="407"/>
      <c r="P3398" s="407"/>
      <c r="Q3398" s="407"/>
      <c r="R3398" s="407"/>
      <c r="S3398" s="407"/>
      <c r="T3398" s="407"/>
      <c r="U3398" s="407"/>
      <c r="V3398" s="407"/>
      <c r="W3398" s="407"/>
      <c r="X3398" s="407"/>
      <c r="Y3398" s="407"/>
      <c r="Z3398" s="407"/>
      <c r="AA3398" s="407"/>
      <c r="AB3398" s="407"/>
      <c r="AC3398" s="407"/>
      <c r="AD3398" s="448"/>
    </row>
    <row r="3399" spans="1:30" ht="20.399999999999999" customHeight="1">
      <c r="A3399" s="796" t="s">
        <v>4862</v>
      </c>
      <c r="B3399" s="669" t="s">
        <v>2371</v>
      </c>
      <c r="C3399" s="275">
        <v>2</v>
      </c>
      <c r="D3399" s="275">
        <v>2</v>
      </c>
      <c r="E3399" s="275">
        <v>0</v>
      </c>
      <c r="F3399" s="275">
        <v>0</v>
      </c>
      <c r="G3399" s="1041">
        <v>100</v>
      </c>
      <c r="H3399" s="275">
        <v>0</v>
      </c>
      <c r="I3399" s="275">
        <v>0</v>
      </c>
      <c r="J3399" s="275">
        <v>0</v>
      </c>
      <c r="K3399" s="275">
        <v>0</v>
      </c>
      <c r="L3399" s="275">
        <v>0</v>
      </c>
      <c r="M3399" s="275">
        <v>0</v>
      </c>
      <c r="N3399" s="275">
        <v>0</v>
      </c>
      <c r="O3399" s="275">
        <v>0</v>
      </c>
      <c r="P3399" s="275">
        <v>0</v>
      </c>
      <c r="Q3399" s="275">
        <v>0</v>
      </c>
      <c r="R3399" s="275">
        <v>0</v>
      </c>
      <c r="S3399" s="275">
        <v>1</v>
      </c>
      <c r="T3399" s="275">
        <v>0</v>
      </c>
      <c r="U3399" s="275">
        <v>1</v>
      </c>
      <c r="V3399" s="1042">
        <v>0</v>
      </c>
      <c r="W3399" s="275">
        <v>0</v>
      </c>
      <c r="X3399" s="275">
        <v>0</v>
      </c>
      <c r="Y3399" s="275">
        <v>0</v>
      </c>
      <c r="Z3399" s="275">
        <v>0</v>
      </c>
      <c r="AA3399" s="275">
        <v>0</v>
      </c>
      <c r="AB3399" s="275">
        <v>0</v>
      </c>
      <c r="AC3399" s="275">
        <v>0</v>
      </c>
      <c r="AD3399" s="448"/>
    </row>
    <row r="3400" spans="1:30" ht="20.399999999999999" customHeight="1">
      <c r="A3400" s="669"/>
      <c r="B3400" s="669" t="s">
        <v>4863</v>
      </c>
      <c r="C3400" s="797"/>
      <c r="D3400" s="797"/>
      <c r="E3400" s="797"/>
      <c r="F3400" s="797"/>
      <c r="G3400" s="797"/>
      <c r="H3400" s="797"/>
      <c r="I3400" s="797"/>
      <c r="J3400" s="797"/>
      <c r="K3400" s="797"/>
      <c r="L3400" s="797"/>
      <c r="M3400" s="797"/>
      <c r="N3400" s="797"/>
      <c r="O3400" s="797"/>
      <c r="P3400" s="797"/>
      <c r="Q3400" s="797"/>
      <c r="R3400" s="797"/>
      <c r="S3400" s="797"/>
      <c r="T3400" s="797"/>
      <c r="U3400" s="797"/>
      <c r="V3400" s="797"/>
      <c r="W3400" s="797"/>
      <c r="X3400" s="797"/>
      <c r="Y3400" s="797"/>
      <c r="Z3400" s="797"/>
      <c r="AA3400" s="797"/>
      <c r="AB3400" s="797"/>
      <c r="AC3400" s="797"/>
      <c r="AD3400" s="448"/>
    </row>
    <row r="3401" spans="1:30" ht="20.399999999999999" customHeight="1">
      <c r="A3401" s="794"/>
      <c r="B3401" s="670" t="s">
        <v>1468</v>
      </c>
      <c r="C3401" s="276">
        <v>2</v>
      </c>
      <c r="D3401" s="276">
        <v>2</v>
      </c>
      <c r="E3401" s="276">
        <v>0</v>
      </c>
      <c r="F3401" s="276">
        <v>0</v>
      </c>
      <c r="G3401" s="1043">
        <v>100</v>
      </c>
      <c r="H3401" s="276">
        <v>0</v>
      </c>
      <c r="I3401" s="276">
        <v>0</v>
      </c>
      <c r="J3401" s="276">
        <v>0</v>
      </c>
      <c r="K3401" s="276">
        <v>0</v>
      </c>
      <c r="L3401" s="276">
        <v>0</v>
      </c>
      <c r="M3401" s="276">
        <v>0</v>
      </c>
      <c r="N3401" s="276">
        <v>0</v>
      </c>
      <c r="O3401" s="276">
        <v>0</v>
      </c>
      <c r="P3401" s="276">
        <v>0</v>
      </c>
      <c r="Q3401" s="276">
        <v>0</v>
      </c>
      <c r="R3401" s="276">
        <v>0</v>
      </c>
      <c r="S3401" s="276">
        <v>1</v>
      </c>
      <c r="T3401" s="276">
        <v>0</v>
      </c>
      <c r="U3401" s="276">
        <v>1</v>
      </c>
      <c r="V3401" s="1044">
        <v>0</v>
      </c>
      <c r="W3401" s="276">
        <v>0</v>
      </c>
      <c r="X3401" s="276">
        <v>0</v>
      </c>
      <c r="Y3401" s="276">
        <v>0</v>
      </c>
      <c r="Z3401" s="276">
        <v>0</v>
      </c>
      <c r="AA3401" s="276">
        <v>0</v>
      </c>
      <c r="AB3401" s="276">
        <v>0</v>
      </c>
      <c r="AC3401" s="276">
        <v>0</v>
      </c>
      <c r="AD3401" s="448"/>
    </row>
    <row r="3402" spans="1:30" ht="20.399999999999999" customHeight="1">
      <c r="A3402" s="794"/>
      <c r="B3402" s="670" t="s">
        <v>1467</v>
      </c>
      <c r="C3402" s="276">
        <v>0</v>
      </c>
      <c r="D3402" s="276">
        <v>0</v>
      </c>
      <c r="E3402" s="276">
        <v>0</v>
      </c>
      <c r="F3402" s="276">
        <v>0</v>
      </c>
      <c r="G3402" s="1043">
        <v>0</v>
      </c>
      <c r="H3402" s="276">
        <v>0</v>
      </c>
      <c r="I3402" s="276">
        <v>0</v>
      </c>
      <c r="J3402" s="276">
        <v>0</v>
      </c>
      <c r="K3402" s="276">
        <v>0</v>
      </c>
      <c r="L3402" s="276">
        <v>0</v>
      </c>
      <c r="M3402" s="276">
        <v>0</v>
      </c>
      <c r="N3402" s="276">
        <v>0</v>
      </c>
      <c r="O3402" s="276">
        <v>0</v>
      </c>
      <c r="P3402" s="276">
        <v>0</v>
      </c>
      <c r="Q3402" s="276">
        <v>0</v>
      </c>
      <c r="R3402" s="276">
        <v>0</v>
      </c>
      <c r="S3402" s="276">
        <v>0</v>
      </c>
      <c r="T3402" s="276">
        <v>0</v>
      </c>
      <c r="U3402" s="276">
        <v>0</v>
      </c>
      <c r="V3402" s="1044">
        <v>0</v>
      </c>
      <c r="W3402" s="276">
        <v>0</v>
      </c>
      <c r="X3402" s="276">
        <v>0</v>
      </c>
      <c r="Y3402" s="276">
        <v>0</v>
      </c>
      <c r="Z3402" s="276">
        <v>0</v>
      </c>
      <c r="AA3402" s="276">
        <v>0</v>
      </c>
      <c r="AB3402" s="276">
        <v>0</v>
      </c>
      <c r="AC3402" s="276">
        <v>0</v>
      </c>
      <c r="AD3402" s="448"/>
    </row>
    <row r="3403" spans="1:30" ht="20.399999999999999" customHeight="1">
      <c r="A3403" s="407"/>
      <c r="B3403" s="407"/>
      <c r="C3403" s="407"/>
      <c r="D3403" s="407"/>
      <c r="E3403" s="407"/>
      <c r="F3403" s="407"/>
      <c r="G3403" s="407"/>
      <c r="H3403" s="407"/>
      <c r="I3403" s="407"/>
      <c r="J3403" s="407"/>
      <c r="K3403" s="407"/>
      <c r="L3403" s="407"/>
      <c r="M3403" s="407"/>
      <c r="N3403" s="407"/>
      <c r="O3403" s="407"/>
      <c r="P3403" s="407"/>
      <c r="Q3403" s="407"/>
      <c r="R3403" s="407"/>
      <c r="S3403" s="407"/>
      <c r="T3403" s="407"/>
      <c r="U3403" s="407"/>
      <c r="V3403" s="407"/>
      <c r="W3403" s="407"/>
      <c r="X3403" s="407"/>
      <c r="Y3403" s="407"/>
      <c r="Z3403" s="407"/>
      <c r="AA3403" s="407"/>
      <c r="AB3403" s="407"/>
      <c r="AC3403" s="407"/>
      <c r="AD3403" s="448"/>
    </row>
    <row r="3404" spans="1:30" ht="20.399999999999999" customHeight="1">
      <c r="A3404" s="796" t="s">
        <v>2372</v>
      </c>
      <c r="B3404" s="669" t="s">
        <v>2371</v>
      </c>
      <c r="C3404" s="275">
        <v>2</v>
      </c>
      <c r="D3404" s="275">
        <v>2</v>
      </c>
      <c r="E3404" s="275">
        <v>0</v>
      </c>
      <c r="F3404" s="275">
        <v>0</v>
      </c>
      <c r="G3404" s="1041">
        <v>100</v>
      </c>
      <c r="H3404" s="275">
        <v>0</v>
      </c>
      <c r="I3404" s="275">
        <v>0</v>
      </c>
      <c r="J3404" s="275">
        <v>0</v>
      </c>
      <c r="K3404" s="275">
        <v>0</v>
      </c>
      <c r="L3404" s="275">
        <v>0</v>
      </c>
      <c r="M3404" s="275">
        <v>0</v>
      </c>
      <c r="N3404" s="275">
        <v>0</v>
      </c>
      <c r="O3404" s="275">
        <v>0</v>
      </c>
      <c r="P3404" s="275">
        <v>0</v>
      </c>
      <c r="Q3404" s="275">
        <v>1</v>
      </c>
      <c r="R3404" s="275">
        <v>0</v>
      </c>
      <c r="S3404" s="275">
        <v>0</v>
      </c>
      <c r="T3404" s="275">
        <v>0</v>
      </c>
      <c r="U3404" s="275">
        <v>0</v>
      </c>
      <c r="V3404" s="1042">
        <v>1</v>
      </c>
      <c r="W3404" s="275">
        <v>0</v>
      </c>
      <c r="X3404" s="275">
        <v>0</v>
      </c>
      <c r="Y3404" s="275">
        <v>0</v>
      </c>
      <c r="Z3404" s="275">
        <v>0</v>
      </c>
      <c r="AA3404" s="275">
        <v>0</v>
      </c>
      <c r="AB3404" s="275">
        <v>0</v>
      </c>
      <c r="AC3404" s="275">
        <v>0</v>
      </c>
      <c r="AD3404" s="448"/>
    </row>
    <row r="3405" spans="1:30" ht="20.399999999999999" customHeight="1">
      <c r="A3405" s="669"/>
      <c r="B3405" s="669" t="s">
        <v>2370</v>
      </c>
      <c r="C3405" s="797"/>
      <c r="D3405" s="797"/>
      <c r="E3405" s="797"/>
      <c r="F3405" s="797"/>
      <c r="G3405" s="797"/>
      <c r="H3405" s="797"/>
      <c r="I3405" s="797"/>
      <c r="J3405" s="797"/>
      <c r="K3405" s="797"/>
      <c r="L3405" s="797"/>
      <c r="M3405" s="797"/>
      <c r="N3405" s="797"/>
      <c r="O3405" s="797"/>
      <c r="P3405" s="797"/>
      <c r="Q3405" s="797"/>
      <c r="R3405" s="797"/>
      <c r="S3405" s="797"/>
      <c r="T3405" s="797"/>
      <c r="U3405" s="797"/>
      <c r="V3405" s="797"/>
      <c r="W3405" s="797"/>
      <c r="X3405" s="797"/>
      <c r="Y3405" s="797"/>
      <c r="Z3405" s="797"/>
      <c r="AA3405" s="797"/>
      <c r="AB3405" s="797"/>
      <c r="AC3405" s="797"/>
      <c r="AD3405" s="448"/>
    </row>
    <row r="3406" spans="1:30" ht="20.399999999999999" customHeight="1">
      <c r="A3406" s="794"/>
      <c r="B3406" s="670" t="s">
        <v>1468</v>
      </c>
      <c r="C3406" s="276">
        <v>0</v>
      </c>
      <c r="D3406" s="276">
        <v>0</v>
      </c>
      <c r="E3406" s="276">
        <v>0</v>
      </c>
      <c r="F3406" s="276">
        <v>0</v>
      </c>
      <c r="G3406" s="1043">
        <v>0</v>
      </c>
      <c r="H3406" s="276">
        <v>0</v>
      </c>
      <c r="I3406" s="276">
        <v>0</v>
      </c>
      <c r="J3406" s="276">
        <v>0</v>
      </c>
      <c r="K3406" s="276">
        <v>0</v>
      </c>
      <c r="L3406" s="276">
        <v>0</v>
      </c>
      <c r="M3406" s="276">
        <v>0</v>
      </c>
      <c r="N3406" s="276">
        <v>0</v>
      </c>
      <c r="O3406" s="276">
        <v>0</v>
      </c>
      <c r="P3406" s="276">
        <v>0</v>
      </c>
      <c r="Q3406" s="276">
        <v>0</v>
      </c>
      <c r="R3406" s="276">
        <v>0</v>
      </c>
      <c r="S3406" s="276">
        <v>0</v>
      </c>
      <c r="T3406" s="276">
        <v>0</v>
      </c>
      <c r="U3406" s="276">
        <v>0</v>
      </c>
      <c r="V3406" s="1044">
        <v>0</v>
      </c>
      <c r="W3406" s="276">
        <v>0</v>
      </c>
      <c r="X3406" s="276">
        <v>0</v>
      </c>
      <c r="Y3406" s="276">
        <v>0</v>
      </c>
      <c r="Z3406" s="276">
        <v>0</v>
      </c>
      <c r="AA3406" s="276">
        <v>0</v>
      </c>
      <c r="AB3406" s="276">
        <v>0</v>
      </c>
      <c r="AC3406" s="276">
        <v>0</v>
      </c>
      <c r="AD3406" s="448"/>
    </row>
    <row r="3407" spans="1:30" ht="20.399999999999999" customHeight="1">
      <c r="A3407" s="794"/>
      <c r="B3407" s="670" t="s">
        <v>1467</v>
      </c>
      <c r="C3407" s="276">
        <v>2</v>
      </c>
      <c r="D3407" s="276">
        <v>2</v>
      </c>
      <c r="E3407" s="276">
        <v>0</v>
      </c>
      <c r="F3407" s="276">
        <v>0</v>
      </c>
      <c r="G3407" s="1043">
        <v>100</v>
      </c>
      <c r="H3407" s="276">
        <v>0</v>
      </c>
      <c r="I3407" s="276">
        <v>0</v>
      </c>
      <c r="J3407" s="276">
        <v>0</v>
      </c>
      <c r="K3407" s="276">
        <v>0</v>
      </c>
      <c r="L3407" s="276">
        <v>0</v>
      </c>
      <c r="M3407" s="276">
        <v>0</v>
      </c>
      <c r="N3407" s="276">
        <v>0</v>
      </c>
      <c r="O3407" s="276">
        <v>0</v>
      </c>
      <c r="P3407" s="276">
        <v>0</v>
      </c>
      <c r="Q3407" s="276">
        <v>1</v>
      </c>
      <c r="R3407" s="276">
        <v>0</v>
      </c>
      <c r="S3407" s="276">
        <v>0</v>
      </c>
      <c r="T3407" s="276">
        <v>0</v>
      </c>
      <c r="U3407" s="276">
        <v>0</v>
      </c>
      <c r="V3407" s="1044">
        <v>1</v>
      </c>
      <c r="W3407" s="276">
        <v>0</v>
      </c>
      <c r="X3407" s="276">
        <v>0</v>
      </c>
      <c r="Y3407" s="276">
        <v>0</v>
      </c>
      <c r="Z3407" s="276">
        <v>0</v>
      </c>
      <c r="AA3407" s="276">
        <v>0</v>
      </c>
      <c r="AB3407" s="276">
        <v>0</v>
      </c>
      <c r="AC3407" s="276">
        <v>0</v>
      </c>
      <c r="AD3407" s="448"/>
    </row>
    <row r="3408" spans="1:30" ht="20.399999999999999" customHeight="1">
      <c r="A3408" s="407"/>
      <c r="B3408" s="407"/>
      <c r="C3408" s="407"/>
      <c r="D3408" s="407"/>
      <c r="E3408" s="407"/>
      <c r="F3408" s="407"/>
      <c r="G3408" s="407"/>
      <c r="H3408" s="407"/>
      <c r="I3408" s="407"/>
      <c r="J3408" s="407"/>
      <c r="K3408" s="407"/>
      <c r="L3408" s="407"/>
      <c r="M3408" s="407"/>
      <c r="N3408" s="407"/>
      <c r="O3408" s="407"/>
      <c r="P3408" s="407"/>
      <c r="Q3408" s="407"/>
      <c r="R3408" s="407"/>
      <c r="S3408" s="407"/>
      <c r="T3408" s="407"/>
      <c r="U3408" s="407"/>
      <c r="V3408" s="407"/>
      <c r="W3408" s="407"/>
      <c r="X3408" s="407"/>
      <c r="Y3408" s="407"/>
      <c r="Z3408" s="407"/>
      <c r="AA3408" s="407"/>
      <c r="AB3408" s="407"/>
      <c r="AC3408" s="407"/>
      <c r="AD3408" s="448"/>
    </row>
    <row r="3409" spans="1:30" ht="20.399999999999999" customHeight="1">
      <c r="A3409" s="796" t="s">
        <v>2369</v>
      </c>
      <c r="B3409" s="669" t="s">
        <v>2368</v>
      </c>
      <c r="C3409" s="275">
        <v>110</v>
      </c>
      <c r="D3409" s="275">
        <v>110</v>
      </c>
      <c r="E3409" s="275">
        <v>0</v>
      </c>
      <c r="F3409" s="275">
        <v>0</v>
      </c>
      <c r="G3409" s="1041">
        <v>100</v>
      </c>
      <c r="H3409" s="275">
        <v>1</v>
      </c>
      <c r="I3409" s="275">
        <v>0</v>
      </c>
      <c r="J3409" s="275">
        <v>0</v>
      </c>
      <c r="K3409" s="275">
        <v>1</v>
      </c>
      <c r="L3409" s="275">
        <v>0</v>
      </c>
      <c r="M3409" s="275">
        <v>2</v>
      </c>
      <c r="N3409" s="275">
        <v>3</v>
      </c>
      <c r="O3409" s="275">
        <v>3</v>
      </c>
      <c r="P3409" s="275">
        <v>26</v>
      </c>
      <c r="Q3409" s="275">
        <v>23</v>
      </c>
      <c r="R3409" s="275">
        <v>11</v>
      </c>
      <c r="S3409" s="275">
        <v>10</v>
      </c>
      <c r="T3409" s="275">
        <v>9</v>
      </c>
      <c r="U3409" s="275">
        <v>6</v>
      </c>
      <c r="V3409" s="1042">
        <v>3</v>
      </c>
      <c r="W3409" s="275">
        <v>5</v>
      </c>
      <c r="X3409" s="275">
        <v>2</v>
      </c>
      <c r="Y3409" s="275">
        <v>3</v>
      </c>
      <c r="Z3409" s="275">
        <v>0</v>
      </c>
      <c r="AA3409" s="275">
        <v>2</v>
      </c>
      <c r="AB3409" s="275">
        <v>1</v>
      </c>
      <c r="AC3409" s="275">
        <v>0</v>
      </c>
      <c r="AD3409" s="448"/>
    </row>
    <row r="3410" spans="1:30" ht="20.399999999999999" customHeight="1">
      <c r="A3410" s="669"/>
      <c r="B3410" s="669" t="s">
        <v>2342</v>
      </c>
      <c r="C3410" s="797"/>
      <c r="D3410" s="797"/>
      <c r="E3410" s="797"/>
      <c r="F3410" s="797"/>
      <c r="G3410" s="797"/>
      <c r="H3410" s="797"/>
      <c r="I3410" s="797"/>
      <c r="J3410" s="797"/>
      <c r="K3410" s="797"/>
      <c r="L3410" s="797"/>
      <c r="M3410" s="797"/>
      <c r="N3410" s="797"/>
      <c r="O3410" s="797"/>
      <c r="P3410" s="797"/>
      <c r="Q3410" s="797"/>
      <c r="R3410" s="797"/>
      <c r="S3410" s="797"/>
      <c r="T3410" s="797"/>
      <c r="U3410" s="797"/>
      <c r="V3410" s="797"/>
      <c r="W3410" s="797"/>
      <c r="X3410" s="797"/>
      <c r="Y3410" s="797"/>
      <c r="Z3410" s="797"/>
      <c r="AA3410" s="797"/>
      <c r="AB3410" s="797"/>
      <c r="AC3410" s="797"/>
      <c r="AD3410" s="448"/>
    </row>
    <row r="3411" spans="1:30" ht="20.399999999999999" customHeight="1">
      <c r="A3411" s="794"/>
      <c r="B3411" s="670" t="s">
        <v>1468</v>
      </c>
      <c r="C3411" s="276">
        <v>82</v>
      </c>
      <c r="D3411" s="276">
        <v>82</v>
      </c>
      <c r="E3411" s="276">
        <v>0</v>
      </c>
      <c r="F3411" s="276">
        <v>0</v>
      </c>
      <c r="G3411" s="1043">
        <v>100</v>
      </c>
      <c r="H3411" s="276">
        <v>1</v>
      </c>
      <c r="I3411" s="276">
        <v>0</v>
      </c>
      <c r="J3411" s="276">
        <v>0</v>
      </c>
      <c r="K3411" s="276">
        <v>1</v>
      </c>
      <c r="L3411" s="276">
        <v>0</v>
      </c>
      <c r="M3411" s="276">
        <v>1</v>
      </c>
      <c r="N3411" s="276">
        <v>2</v>
      </c>
      <c r="O3411" s="276">
        <v>1</v>
      </c>
      <c r="P3411" s="276">
        <v>23</v>
      </c>
      <c r="Q3411" s="276">
        <v>15</v>
      </c>
      <c r="R3411" s="276">
        <v>8</v>
      </c>
      <c r="S3411" s="276">
        <v>9</v>
      </c>
      <c r="T3411" s="276">
        <v>6</v>
      </c>
      <c r="U3411" s="276">
        <v>5</v>
      </c>
      <c r="V3411" s="1044">
        <v>2</v>
      </c>
      <c r="W3411" s="276">
        <v>5</v>
      </c>
      <c r="X3411" s="276">
        <v>1</v>
      </c>
      <c r="Y3411" s="276">
        <v>2</v>
      </c>
      <c r="Z3411" s="276">
        <v>0</v>
      </c>
      <c r="AA3411" s="276">
        <v>1</v>
      </c>
      <c r="AB3411" s="276">
        <v>0</v>
      </c>
      <c r="AC3411" s="276">
        <v>0</v>
      </c>
      <c r="AD3411" s="448"/>
    </row>
    <row r="3412" spans="1:30" ht="20.399999999999999" customHeight="1">
      <c r="A3412" s="794"/>
      <c r="B3412" s="670" t="s">
        <v>1467</v>
      </c>
      <c r="C3412" s="276">
        <v>28</v>
      </c>
      <c r="D3412" s="276">
        <v>28</v>
      </c>
      <c r="E3412" s="276">
        <v>0</v>
      </c>
      <c r="F3412" s="276">
        <v>0</v>
      </c>
      <c r="G3412" s="1043">
        <v>100</v>
      </c>
      <c r="H3412" s="276">
        <v>0</v>
      </c>
      <c r="I3412" s="276">
        <v>0</v>
      </c>
      <c r="J3412" s="276">
        <v>0</v>
      </c>
      <c r="K3412" s="276">
        <v>0</v>
      </c>
      <c r="L3412" s="276">
        <v>0</v>
      </c>
      <c r="M3412" s="276">
        <v>1</v>
      </c>
      <c r="N3412" s="276">
        <v>1</v>
      </c>
      <c r="O3412" s="276">
        <v>2</v>
      </c>
      <c r="P3412" s="276">
        <v>3</v>
      </c>
      <c r="Q3412" s="276">
        <v>8</v>
      </c>
      <c r="R3412" s="276">
        <v>3</v>
      </c>
      <c r="S3412" s="276">
        <v>1</v>
      </c>
      <c r="T3412" s="276">
        <v>3</v>
      </c>
      <c r="U3412" s="276">
        <v>1</v>
      </c>
      <c r="V3412" s="1044">
        <v>1</v>
      </c>
      <c r="W3412" s="276">
        <v>0</v>
      </c>
      <c r="X3412" s="276">
        <v>1</v>
      </c>
      <c r="Y3412" s="276">
        <v>1</v>
      </c>
      <c r="Z3412" s="276">
        <v>0</v>
      </c>
      <c r="AA3412" s="276">
        <v>1</v>
      </c>
      <c r="AB3412" s="276">
        <v>1</v>
      </c>
      <c r="AC3412" s="276">
        <v>0</v>
      </c>
      <c r="AD3412" s="448"/>
    </row>
    <row r="3413" spans="1:30" ht="20.399999999999999" customHeight="1">
      <c r="A3413" s="407"/>
      <c r="B3413" s="407"/>
      <c r="C3413" s="407"/>
      <c r="D3413" s="407"/>
      <c r="E3413" s="407"/>
      <c r="F3413" s="407"/>
      <c r="G3413" s="407"/>
      <c r="H3413" s="407"/>
      <c r="I3413" s="407"/>
      <c r="J3413" s="407"/>
      <c r="K3413" s="407"/>
      <c r="L3413" s="407"/>
      <c r="M3413" s="407"/>
      <c r="N3413" s="407"/>
      <c r="O3413" s="407"/>
      <c r="P3413" s="407"/>
      <c r="Q3413" s="407"/>
      <c r="R3413" s="407"/>
      <c r="S3413" s="407"/>
      <c r="T3413" s="407"/>
      <c r="U3413" s="407"/>
      <c r="V3413" s="407"/>
      <c r="W3413" s="407"/>
      <c r="X3413" s="407"/>
      <c r="Y3413" s="407"/>
      <c r="Z3413" s="407"/>
      <c r="AA3413" s="407"/>
      <c r="AB3413" s="407"/>
      <c r="AC3413" s="407"/>
      <c r="AD3413" s="448"/>
    </row>
    <row r="3414" spans="1:30" ht="20.399999999999999" customHeight="1">
      <c r="A3414" s="796" t="s">
        <v>2367</v>
      </c>
      <c r="B3414" s="669" t="s">
        <v>2366</v>
      </c>
      <c r="C3414" s="275">
        <v>262</v>
      </c>
      <c r="D3414" s="275">
        <v>262</v>
      </c>
      <c r="E3414" s="275">
        <v>0</v>
      </c>
      <c r="F3414" s="275">
        <v>0</v>
      </c>
      <c r="G3414" s="1041">
        <v>100</v>
      </c>
      <c r="H3414" s="275">
        <v>5</v>
      </c>
      <c r="I3414" s="275">
        <v>0</v>
      </c>
      <c r="J3414" s="275">
        <v>0</v>
      </c>
      <c r="K3414" s="275">
        <v>5</v>
      </c>
      <c r="L3414" s="275">
        <v>5</v>
      </c>
      <c r="M3414" s="275">
        <v>3</v>
      </c>
      <c r="N3414" s="275">
        <v>6</v>
      </c>
      <c r="O3414" s="275">
        <v>24</v>
      </c>
      <c r="P3414" s="275">
        <v>30</v>
      </c>
      <c r="Q3414" s="275">
        <v>24</v>
      </c>
      <c r="R3414" s="275">
        <v>29</v>
      </c>
      <c r="S3414" s="275">
        <v>24</v>
      </c>
      <c r="T3414" s="275">
        <v>17</v>
      </c>
      <c r="U3414" s="275">
        <v>17</v>
      </c>
      <c r="V3414" s="1042">
        <v>20</v>
      </c>
      <c r="W3414" s="275">
        <v>14</v>
      </c>
      <c r="X3414" s="275">
        <v>11</v>
      </c>
      <c r="Y3414" s="275">
        <v>10</v>
      </c>
      <c r="Z3414" s="275">
        <v>10</v>
      </c>
      <c r="AA3414" s="275">
        <v>3</v>
      </c>
      <c r="AB3414" s="275">
        <v>7</v>
      </c>
      <c r="AC3414" s="275">
        <v>3</v>
      </c>
      <c r="AD3414" s="448"/>
    </row>
    <row r="3415" spans="1:30" ht="20.399999999999999" customHeight="1">
      <c r="A3415" s="669"/>
      <c r="B3415" s="669" t="s">
        <v>2365</v>
      </c>
      <c r="C3415" s="797"/>
      <c r="D3415" s="797"/>
      <c r="E3415" s="797"/>
      <c r="F3415" s="797"/>
      <c r="G3415" s="797"/>
      <c r="H3415" s="797"/>
      <c r="I3415" s="797"/>
      <c r="J3415" s="797"/>
      <c r="K3415" s="797"/>
      <c r="L3415" s="797"/>
      <c r="M3415" s="797"/>
      <c r="N3415" s="797"/>
      <c r="O3415" s="797"/>
      <c r="P3415" s="797"/>
      <c r="Q3415" s="797"/>
      <c r="R3415" s="797"/>
      <c r="S3415" s="797"/>
      <c r="T3415" s="797"/>
      <c r="U3415" s="797"/>
      <c r="V3415" s="797"/>
      <c r="W3415" s="797"/>
      <c r="X3415" s="797"/>
      <c r="Y3415" s="797"/>
      <c r="Z3415" s="797"/>
      <c r="AA3415" s="797"/>
      <c r="AB3415" s="797"/>
      <c r="AC3415" s="797"/>
      <c r="AD3415" s="448"/>
    </row>
    <row r="3416" spans="1:30" ht="20.399999999999999" customHeight="1">
      <c r="A3416" s="794"/>
      <c r="B3416" s="670" t="s">
        <v>1468</v>
      </c>
      <c r="C3416" s="276">
        <v>176</v>
      </c>
      <c r="D3416" s="276">
        <v>176</v>
      </c>
      <c r="E3416" s="276">
        <v>0</v>
      </c>
      <c r="F3416" s="276">
        <v>0</v>
      </c>
      <c r="G3416" s="1043">
        <v>100</v>
      </c>
      <c r="H3416" s="276">
        <v>3</v>
      </c>
      <c r="I3416" s="276">
        <v>0</v>
      </c>
      <c r="J3416" s="276">
        <v>0</v>
      </c>
      <c r="K3416" s="276">
        <v>3</v>
      </c>
      <c r="L3416" s="276">
        <v>4</v>
      </c>
      <c r="M3416" s="276">
        <v>2</v>
      </c>
      <c r="N3416" s="276">
        <v>2</v>
      </c>
      <c r="O3416" s="276">
        <v>14</v>
      </c>
      <c r="P3416" s="276">
        <v>25</v>
      </c>
      <c r="Q3416" s="276">
        <v>19</v>
      </c>
      <c r="R3416" s="276">
        <v>21</v>
      </c>
      <c r="S3416" s="276">
        <v>21</v>
      </c>
      <c r="T3416" s="276">
        <v>9</v>
      </c>
      <c r="U3416" s="276">
        <v>12</v>
      </c>
      <c r="V3416" s="1044">
        <v>14</v>
      </c>
      <c r="W3416" s="276">
        <v>9</v>
      </c>
      <c r="X3416" s="276">
        <v>6</v>
      </c>
      <c r="Y3416" s="276">
        <v>5</v>
      </c>
      <c r="Z3416" s="276">
        <v>4</v>
      </c>
      <c r="AA3416" s="276">
        <v>0</v>
      </c>
      <c r="AB3416" s="276">
        <v>6</v>
      </c>
      <c r="AC3416" s="276">
        <v>0</v>
      </c>
      <c r="AD3416" s="448"/>
    </row>
    <row r="3417" spans="1:30" ht="20.399999999999999" customHeight="1">
      <c r="A3417" s="794"/>
      <c r="B3417" s="670" t="s">
        <v>1467</v>
      </c>
      <c r="C3417" s="276">
        <v>86</v>
      </c>
      <c r="D3417" s="276">
        <v>86</v>
      </c>
      <c r="E3417" s="276">
        <v>0</v>
      </c>
      <c r="F3417" s="276">
        <v>0</v>
      </c>
      <c r="G3417" s="1043">
        <v>100</v>
      </c>
      <c r="H3417" s="276">
        <v>2</v>
      </c>
      <c r="I3417" s="276">
        <v>0</v>
      </c>
      <c r="J3417" s="276">
        <v>0</v>
      </c>
      <c r="K3417" s="276">
        <v>2</v>
      </c>
      <c r="L3417" s="276">
        <v>1</v>
      </c>
      <c r="M3417" s="276">
        <v>1</v>
      </c>
      <c r="N3417" s="276">
        <v>4</v>
      </c>
      <c r="O3417" s="276">
        <v>10</v>
      </c>
      <c r="P3417" s="276">
        <v>5</v>
      </c>
      <c r="Q3417" s="276">
        <v>5</v>
      </c>
      <c r="R3417" s="276">
        <v>8</v>
      </c>
      <c r="S3417" s="276">
        <v>3</v>
      </c>
      <c r="T3417" s="276">
        <v>8</v>
      </c>
      <c r="U3417" s="276">
        <v>5</v>
      </c>
      <c r="V3417" s="1044">
        <v>6</v>
      </c>
      <c r="W3417" s="276">
        <v>5</v>
      </c>
      <c r="X3417" s="276">
        <v>5</v>
      </c>
      <c r="Y3417" s="276">
        <v>5</v>
      </c>
      <c r="Z3417" s="276">
        <v>6</v>
      </c>
      <c r="AA3417" s="276">
        <v>3</v>
      </c>
      <c r="AB3417" s="276">
        <v>1</v>
      </c>
      <c r="AC3417" s="276">
        <v>3</v>
      </c>
      <c r="AD3417" s="448"/>
    </row>
    <row r="3418" spans="1:30" ht="20.399999999999999" customHeight="1">
      <c r="A3418" s="407"/>
      <c r="B3418" s="407"/>
      <c r="C3418" s="407"/>
      <c r="D3418" s="407"/>
      <c r="E3418" s="407"/>
      <c r="F3418" s="407"/>
      <c r="G3418" s="407"/>
      <c r="H3418" s="407"/>
      <c r="I3418" s="407"/>
      <c r="J3418" s="407"/>
      <c r="K3418" s="407"/>
      <c r="L3418" s="407"/>
      <c r="M3418" s="407"/>
      <c r="N3418" s="407"/>
      <c r="O3418" s="407"/>
      <c r="P3418" s="407"/>
      <c r="Q3418" s="407"/>
      <c r="R3418" s="407"/>
      <c r="S3418" s="407"/>
      <c r="T3418" s="407"/>
      <c r="U3418" s="407"/>
      <c r="V3418" s="407"/>
      <c r="W3418" s="407"/>
      <c r="X3418" s="407"/>
      <c r="Y3418" s="407"/>
      <c r="Z3418" s="407"/>
      <c r="AA3418" s="407"/>
      <c r="AB3418" s="407"/>
      <c r="AC3418" s="407"/>
      <c r="AD3418" s="448"/>
    </row>
    <row r="3419" spans="1:30" ht="20.399999999999999" customHeight="1">
      <c r="A3419" s="796" t="s">
        <v>2364</v>
      </c>
      <c r="B3419" s="669" t="s">
        <v>2361</v>
      </c>
      <c r="C3419" s="275">
        <v>18</v>
      </c>
      <c r="D3419" s="275">
        <v>18</v>
      </c>
      <c r="E3419" s="275">
        <v>0</v>
      </c>
      <c r="F3419" s="275">
        <v>0</v>
      </c>
      <c r="G3419" s="1041">
        <v>100</v>
      </c>
      <c r="H3419" s="275">
        <v>0</v>
      </c>
      <c r="I3419" s="275">
        <v>0</v>
      </c>
      <c r="J3419" s="275">
        <v>0</v>
      </c>
      <c r="K3419" s="275">
        <v>0</v>
      </c>
      <c r="L3419" s="275">
        <v>0</v>
      </c>
      <c r="M3419" s="275">
        <v>0</v>
      </c>
      <c r="N3419" s="275">
        <v>0</v>
      </c>
      <c r="O3419" s="275">
        <v>0</v>
      </c>
      <c r="P3419" s="275">
        <v>3</v>
      </c>
      <c r="Q3419" s="275">
        <v>1</v>
      </c>
      <c r="R3419" s="275">
        <v>0</v>
      </c>
      <c r="S3419" s="275">
        <v>2</v>
      </c>
      <c r="T3419" s="275">
        <v>2</v>
      </c>
      <c r="U3419" s="275">
        <v>4</v>
      </c>
      <c r="V3419" s="1042">
        <v>2</v>
      </c>
      <c r="W3419" s="275">
        <v>4</v>
      </c>
      <c r="X3419" s="275">
        <v>0</v>
      </c>
      <c r="Y3419" s="275">
        <v>0</v>
      </c>
      <c r="Z3419" s="275">
        <v>0</v>
      </c>
      <c r="AA3419" s="275">
        <v>0</v>
      </c>
      <c r="AB3419" s="275">
        <v>0</v>
      </c>
      <c r="AC3419" s="275">
        <v>0</v>
      </c>
      <c r="AD3419" s="448"/>
    </row>
    <row r="3420" spans="1:30" ht="20.399999999999999" customHeight="1">
      <c r="A3420" s="669"/>
      <c r="B3420" s="669" t="s">
        <v>2363</v>
      </c>
      <c r="C3420" s="797"/>
      <c r="D3420" s="797"/>
      <c r="E3420" s="797"/>
      <c r="F3420" s="797"/>
      <c r="G3420" s="797"/>
      <c r="H3420" s="797"/>
      <c r="I3420" s="797"/>
      <c r="J3420" s="797"/>
      <c r="K3420" s="797"/>
      <c r="L3420" s="797"/>
      <c r="M3420" s="797"/>
      <c r="N3420" s="797"/>
      <c r="O3420" s="797"/>
      <c r="P3420" s="797"/>
      <c r="Q3420" s="797"/>
      <c r="R3420" s="797"/>
      <c r="S3420" s="797"/>
      <c r="T3420" s="797"/>
      <c r="U3420" s="797"/>
      <c r="V3420" s="797"/>
      <c r="W3420" s="797"/>
      <c r="X3420" s="797"/>
      <c r="Y3420" s="797"/>
      <c r="Z3420" s="797"/>
      <c r="AA3420" s="797"/>
      <c r="AB3420" s="797"/>
      <c r="AC3420" s="797"/>
      <c r="AD3420" s="448"/>
    </row>
    <row r="3421" spans="1:30" ht="20.399999999999999" customHeight="1">
      <c r="A3421" s="794"/>
      <c r="B3421" s="670" t="s">
        <v>1468</v>
      </c>
      <c r="C3421" s="276">
        <v>17</v>
      </c>
      <c r="D3421" s="276">
        <v>17</v>
      </c>
      <c r="E3421" s="276">
        <v>0</v>
      </c>
      <c r="F3421" s="276">
        <v>0</v>
      </c>
      <c r="G3421" s="1043">
        <v>100</v>
      </c>
      <c r="H3421" s="276">
        <v>0</v>
      </c>
      <c r="I3421" s="276">
        <v>0</v>
      </c>
      <c r="J3421" s="276">
        <v>0</v>
      </c>
      <c r="K3421" s="276">
        <v>0</v>
      </c>
      <c r="L3421" s="276">
        <v>0</v>
      </c>
      <c r="M3421" s="276">
        <v>0</v>
      </c>
      <c r="N3421" s="276">
        <v>0</v>
      </c>
      <c r="O3421" s="276">
        <v>0</v>
      </c>
      <c r="P3421" s="276">
        <v>3</v>
      </c>
      <c r="Q3421" s="276">
        <v>1</v>
      </c>
      <c r="R3421" s="276">
        <v>0</v>
      </c>
      <c r="S3421" s="276">
        <v>1</v>
      </c>
      <c r="T3421" s="276">
        <v>2</v>
      </c>
      <c r="U3421" s="276">
        <v>4</v>
      </c>
      <c r="V3421" s="1044">
        <v>2</v>
      </c>
      <c r="W3421" s="276">
        <v>4</v>
      </c>
      <c r="X3421" s="276">
        <v>0</v>
      </c>
      <c r="Y3421" s="276">
        <v>0</v>
      </c>
      <c r="Z3421" s="276">
        <v>0</v>
      </c>
      <c r="AA3421" s="276">
        <v>0</v>
      </c>
      <c r="AB3421" s="276">
        <v>0</v>
      </c>
      <c r="AC3421" s="276">
        <v>0</v>
      </c>
      <c r="AD3421" s="448"/>
    </row>
    <row r="3422" spans="1:30" ht="20.399999999999999" customHeight="1">
      <c r="A3422" s="794"/>
      <c r="B3422" s="670" t="s">
        <v>1467</v>
      </c>
      <c r="C3422" s="276">
        <v>1</v>
      </c>
      <c r="D3422" s="276">
        <v>1</v>
      </c>
      <c r="E3422" s="276">
        <v>0</v>
      </c>
      <c r="F3422" s="276">
        <v>0</v>
      </c>
      <c r="G3422" s="1043">
        <v>100</v>
      </c>
      <c r="H3422" s="276">
        <v>0</v>
      </c>
      <c r="I3422" s="276">
        <v>0</v>
      </c>
      <c r="J3422" s="276">
        <v>0</v>
      </c>
      <c r="K3422" s="276">
        <v>0</v>
      </c>
      <c r="L3422" s="276">
        <v>0</v>
      </c>
      <c r="M3422" s="276">
        <v>0</v>
      </c>
      <c r="N3422" s="276">
        <v>0</v>
      </c>
      <c r="O3422" s="276">
        <v>0</v>
      </c>
      <c r="P3422" s="276">
        <v>0</v>
      </c>
      <c r="Q3422" s="276">
        <v>0</v>
      </c>
      <c r="R3422" s="276">
        <v>0</v>
      </c>
      <c r="S3422" s="276">
        <v>1</v>
      </c>
      <c r="T3422" s="276">
        <v>0</v>
      </c>
      <c r="U3422" s="276">
        <v>0</v>
      </c>
      <c r="V3422" s="1044">
        <v>0</v>
      </c>
      <c r="W3422" s="276">
        <v>0</v>
      </c>
      <c r="X3422" s="276">
        <v>0</v>
      </c>
      <c r="Y3422" s="276">
        <v>0</v>
      </c>
      <c r="Z3422" s="276">
        <v>0</v>
      </c>
      <c r="AA3422" s="276">
        <v>0</v>
      </c>
      <c r="AB3422" s="276">
        <v>0</v>
      </c>
      <c r="AC3422" s="276">
        <v>0</v>
      </c>
      <c r="AD3422" s="448"/>
    </row>
    <row r="3423" spans="1:30" ht="20.399999999999999" customHeight="1">
      <c r="A3423" s="407"/>
      <c r="B3423" s="407"/>
      <c r="C3423" s="407"/>
      <c r="D3423" s="407"/>
      <c r="E3423" s="407"/>
      <c r="F3423" s="407"/>
      <c r="G3423" s="407"/>
      <c r="H3423" s="407"/>
      <c r="I3423" s="407"/>
      <c r="J3423" s="407"/>
      <c r="K3423" s="407"/>
      <c r="L3423" s="407"/>
      <c r="M3423" s="407"/>
      <c r="N3423" s="407"/>
      <c r="O3423" s="407"/>
      <c r="P3423" s="407"/>
      <c r="Q3423" s="407"/>
      <c r="R3423" s="407"/>
      <c r="S3423" s="407"/>
      <c r="T3423" s="407"/>
      <c r="U3423" s="407"/>
      <c r="V3423" s="407"/>
      <c r="W3423" s="407"/>
      <c r="X3423" s="407"/>
      <c r="Y3423" s="407"/>
      <c r="Z3423" s="407"/>
      <c r="AA3423" s="407"/>
      <c r="AB3423" s="407"/>
      <c r="AC3423" s="407"/>
      <c r="AD3423" s="448"/>
    </row>
    <row r="3424" spans="1:30" ht="20.399999999999999" customHeight="1">
      <c r="A3424" s="796" t="s">
        <v>2362</v>
      </c>
      <c r="B3424" s="669" t="s">
        <v>2361</v>
      </c>
      <c r="C3424" s="275">
        <v>4</v>
      </c>
      <c r="D3424" s="275">
        <v>4</v>
      </c>
      <c r="E3424" s="275">
        <v>0</v>
      </c>
      <c r="F3424" s="275">
        <v>0</v>
      </c>
      <c r="G3424" s="1041">
        <v>100</v>
      </c>
      <c r="H3424" s="275">
        <v>0</v>
      </c>
      <c r="I3424" s="275">
        <v>0</v>
      </c>
      <c r="J3424" s="275">
        <v>0</v>
      </c>
      <c r="K3424" s="275">
        <v>0</v>
      </c>
      <c r="L3424" s="275">
        <v>0</v>
      </c>
      <c r="M3424" s="275">
        <v>0</v>
      </c>
      <c r="N3424" s="275">
        <v>0</v>
      </c>
      <c r="O3424" s="275">
        <v>0</v>
      </c>
      <c r="P3424" s="275">
        <v>0</v>
      </c>
      <c r="Q3424" s="275">
        <v>0</v>
      </c>
      <c r="R3424" s="275">
        <v>0</v>
      </c>
      <c r="S3424" s="275">
        <v>0</v>
      </c>
      <c r="T3424" s="275">
        <v>0</v>
      </c>
      <c r="U3424" s="275">
        <v>0</v>
      </c>
      <c r="V3424" s="1042">
        <v>1</v>
      </c>
      <c r="W3424" s="275">
        <v>0</v>
      </c>
      <c r="X3424" s="275">
        <v>1</v>
      </c>
      <c r="Y3424" s="275">
        <v>2</v>
      </c>
      <c r="Z3424" s="275">
        <v>0</v>
      </c>
      <c r="AA3424" s="275">
        <v>0</v>
      </c>
      <c r="AB3424" s="275">
        <v>0</v>
      </c>
      <c r="AC3424" s="275">
        <v>0</v>
      </c>
      <c r="AD3424" s="448"/>
    </row>
    <row r="3425" spans="1:30" ht="20.399999999999999" customHeight="1">
      <c r="A3425" s="669"/>
      <c r="B3425" s="669" t="s">
        <v>2360</v>
      </c>
      <c r="C3425" s="797"/>
      <c r="D3425" s="797"/>
      <c r="E3425" s="797"/>
      <c r="F3425" s="797"/>
      <c r="G3425" s="797"/>
      <c r="H3425" s="797"/>
      <c r="I3425" s="797"/>
      <c r="J3425" s="797"/>
      <c r="K3425" s="797"/>
      <c r="L3425" s="797"/>
      <c r="M3425" s="797"/>
      <c r="N3425" s="797"/>
      <c r="O3425" s="797"/>
      <c r="P3425" s="797"/>
      <c r="Q3425" s="797"/>
      <c r="R3425" s="797"/>
      <c r="S3425" s="797"/>
      <c r="T3425" s="797"/>
      <c r="U3425" s="797"/>
      <c r="V3425" s="797"/>
      <c r="W3425" s="797"/>
      <c r="X3425" s="797"/>
      <c r="Y3425" s="797"/>
      <c r="Z3425" s="797"/>
      <c r="AA3425" s="797"/>
      <c r="AB3425" s="797"/>
      <c r="AC3425" s="797"/>
      <c r="AD3425" s="448"/>
    </row>
    <row r="3426" spans="1:30" ht="20.399999999999999" customHeight="1">
      <c r="A3426" s="794"/>
      <c r="B3426" s="670" t="s">
        <v>1468</v>
      </c>
      <c r="C3426" s="276">
        <v>3</v>
      </c>
      <c r="D3426" s="276">
        <v>3</v>
      </c>
      <c r="E3426" s="276">
        <v>0</v>
      </c>
      <c r="F3426" s="276">
        <v>0</v>
      </c>
      <c r="G3426" s="1043">
        <v>100</v>
      </c>
      <c r="H3426" s="276">
        <v>0</v>
      </c>
      <c r="I3426" s="276">
        <v>0</v>
      </c>
      <c r="J3426" s="276">
        <v>0</v>
      </c>
      <c r="K3426" s="276">
        <v>0</v>
      </c>
      <c r="L3426" s="276">
        <v>0</v>
      </c>
      <c r="M3426" s="276">
        <v>0</v>
      </c>
      <c r="N3426" s="276">
        <v>0</v>
      </c>
      <c r="O3426" s="276">
        <v>0</v>
      </c>
      <c r="P3426" s="276">
        <v>0</v>
      </c>
      <c r="Q3426" s="276">
        <v>0</v>
      </c>
      <c r="R3426" s="276">
        <v>0</v>
      </c>
      <c r="S3426" s="276">
        <v>0</v>
      </c>
      <c r="T3426" s="276">
        <v>0</v>
      </c>
      <c r="U3426" s="276">
        <v>0</v>
      </c>
      <c r="V3426" s="1044">
        <v>1</v>
      </c>
      <c r="W3426" s="276">
        <v>0</v>
      </c>
      <c r="X3426" s="276">
        <v>1</v>
      </c>
      <c r="Y3426" s="276">
        <v>1</v>
      </c>
      <c r="Z3426" s="276">
        <v>0</v>
      </c>
      <c r="AA3426" s="276">
        <v>0</v>
      </c>
      <c r="AB3426" s="276">
        <v>0</v>
      </c>
      <c r="AC3426" s="276">
        <v>0</v>
      </c>
      <c r="AD3426" s="448"/>
    </row>
    <row r="3427" spans="1:30" ht="20.399999999999999" customHeight="1">
      <c r="A3427" s="794"/>
      <c r="B3427" s="670" t="s">
        <v>1467</v>
      </c>
      <c r="C3427" s="276">
        <v>1</v>
      </c>
      <c r="D3427" s="276">
        <v>1</v>
      </c>
      <c r="E3427" s="276">
        <v>0</v>
      </c>
      <c r="F3427" s="276">
        <v>0</v>
      </c>
      <c r="G3427" s="1043">
        <v>100</v>
      </c>
      <c r="H3427" s="276">
        <v>0</v>
      </c>
      <c r="I3427" s="276">
        <v>0</v>
      </c>
      <c r="J3427" s="276">
        <v>0</v>
      </c>
      <c r="K3427" s="276">
        <v>0</v>
      </c>
      <c r="L3427" s="276">
        <v>0</v>
      </c>
      <c r="M3427" s="276">
        <v>0</v>
      </c>
      <c r="N3427" s="276">
        <v>0</v>
      </c>
      <c r="O3427" s="276">
        <v>0</v>
      </c>
      <c r="P3427" s="276">
        <v>0</v>
      </c>
      <c r="Q3427" s="276">
        <v>0</v>
      </c>
      <c r="R3427" s="276">
        <v>0</v>
      </c>
      <c r="S3427" s="276">
        <v>0</v>
      </c>
      <c r="T3427" s="276">
        <v>0</v>
      </c>
      <c r="U3427" s="276">
        <v>0</v>
      </c>
      <c r="V3427" s="1044">
        <v>0</v>
      </c>
      <c r="W3427" s="276">
        <v>0</v>
      </c>
      <c r="X3427" s="276">
        <v>0</v>
      </c>
      <c r="Y3427" s="276">
        <v>1</v>
      </c>
      <c r="Z3427" s="276">
        <v>0</v>
      </c>
      <c r="AA3427" s="276">
        <v>0</v>
      </c>
      <c r="AB3427" s="276">
        <v>0</v>
      </c>
      <c r="AC3427" s="276">
        <v>0</v>
      </c>
      <c r="AD3427" s="448"/>
    </row>
    <row r="3428" spans="1:30" ht="20.399999999999999" customHeight="1">
      <c r="A3428" s="407"/>
      <c r="B3428" s="407"/>
      <c r="C3428" s="407"/>
      <c r="D3428" s="407"/>
      <c r="E3428" s="407"/>
      <c r="F3428" s="407"/>
      <c r="G3428" s="407"/>
      <c r="H3428" s="407"/>
      <c r="I3428" s="407"/>
      <c r="J3428" s="407"/>
      <c r="K3428" s="407"/>
      <c r="L3428" s="407"/>
      <c r="M3428" s="407"/>
      <c r="N3428" s="407"/>
      <c r="O3428" s="407"/>
      <c r="P3428" s="407"/>
      <c r="Q3428" s="407"/>
      <c r="R3428" s="407"/>
      <c r="S3428" s="407"/>
      <c r="T3428" s="407"/>
      <c r="U3428" s="407"/>
      <c r="V3428" s="407"/>
      <c r="W3428" s="407"/>
      <c r="X3428" s="407"/>
      <c r="Y3428" s="407"/>
      <c r="Z3428" s="407"/>
      <c r="AA3428" s="407"/>
      <c r="AB3428" s="407"/>
      <c r="AC3428" s="407"/>
      <c r="AD3428" s="448"/>
    </row>
    <row r="3429" spans="1:30" ht="20.399999999999999" customHeight="1">
      <c r="A3429" s="796" t="s">
        <v>4864</v>
      </c>
      <c r="B3429" s="669" t="s">
        <v>2361</v>
      </c>
      <c r="C3429" s="275">
        <v>4</v>
      </c>
      <c r="D3429" s="275">
        <v>4</v>
      </c>
      <c r="E3429" s="275">
        <v>0</v>
      </c>
      <c r="F3429" s="275">
        <v>0</v>
      </c>
      <c r="G3429" s="1041">
        <v>100</v>
      </c>
      <c r="H3429" s="275">
        <v>0</v>
      </c>
      <c r="I3429" s="275">
        <v>0</v>
      </c>
      <c r="J3429" s="275">
        <v>0</v>
      </c>
      <c r="K3429" s="275">
        <v>0</v>
      </c>
      <c r="L3429" s="275">
        <v>0</v>
      </c>
      <c r="M3429" s="275">
        <v>0</v>
      </c>
      <c r="N3429" s="275">
        <v>0</v>
      </c>
      <c r="O3429" s="275">
        <v>0</v>
      </c>
      <c r="P3429" s="275">
        <v>0</v>
      </c>
      <c r="Q3429" s="275">
        <v>0</v>
      </c>
      <c r="R3429" s="275">
        <v>0</v>
      </c>
      <c r="S3429" s="275">
        <v>0</v>
      </c>
      <c r="T3429" s="275">
        <v>2</v>
      </c>
      <c r="U3429" s="275">
        <v>0</v>
      </c>
      <c r="V3429" s="1042">
        <v>0</v>
      </c>
      <c r="W3429" s="275">
        <v>1</v>
      </c>
      <c r="X3429" s="275">
        <v>1</v>
      </c>
      <c r="Y3429" s="275">
        <v>0</v>
      </c>
      <c r="Z3429" s="275">
        <v>0</v>
      </c>
      <c r="AA3429" s="275">
        <v>0</v>
      </c>
      <c r="AB3429" s="275">
        <v>0</v>
      </c>
      <c r="AC3429" s="275">
        <v>0</v>
      </c>
      <c r="AD3429" s="448"/>
    </row>
    <row r="3430" spans="1:30" ht="20.399999999999999" customHeight="1">
      <c r="A3430" s="669"/>
      <c r="B3430" s="669" t="s">
        <v>4865</v>
      </c>
      <c r="C3430" s="797"/>
      <c r="D3430" s="797"/>
      <c r="E3430" s="797"/>
      <c r="F3430" s="797"/>
      <c r="G3430" s="797"/>
      <c r="H3430" s="797"/>
      <c r="I3430" s="797"/>
      <c r="J3430" s="797"/>
      <c r="K3430" s="797"/>
      <c r="L3430" s="797"/>
      <c r="M3430" s="797"/>
      <c r="N3430" s="797"/>
      <c r="O3430" s="797"/>
      <c r="P3430" s="797"/>
      <c r="Q3430" s="797"/>
      <c r="R3430" s="797"/>
      <c r="S3430" s="797"/>
      <c r="T3430" s="797"/>
      <c r="U3430" s="797"/>
      <c r="V3430" s="797"/>
      <c r="W3430" s="797"/>
      <c r="X3430" s="797"/>
      <c r="Y3430" s="797"/>
      <c r="Z3430" s="797"/>
      <c r="AA3430" s="797"/>
      <c r="AB3430" s="797"/>
      <c r="AC3430" s="797"/>
      <c r="AD3430" s="448"/>
    </row>
    <row r="3431" spans="1:30" ht="20.399999999999999" customHeight="1">
      <c r="A3431" s="794"/>
      <c r="B3431" s="670" t="s">
        <v>1468</v>
      </c>
      <c r="C3431" s="276">
        <v>4</v>
      </c>
      <c r="D3431" s="276">
        <v>4</v>
      </c>
      <c r="E3431" s="276">
        <v>0</v>
      </c>
      <c r="F3431" s="276">
        <v>0</v>
      </c>
      <c r="G3431" s="1043">
        <v>100</v>
      </c>
      <c r="H3431" s="276">
        <v>0</v>
      </c>
      <c r="I3431" s="276">
        <v>0</v>
      </c>
      <c r="J3431" s="276">
        <v>0</v>
      </c>
      <c r="K3431" s="276">
        <v>0</v>
      </c>
      <c r="L3431" s="276">
        <v>0</v>
      </c>
      <c r="M3431" s="276">
        <v>0</v>
      </c>
      <c r="N3431" s="276">
        <v>0</v>
      </c>
      <c r="O3431" s="276">
        <v>0</v>
      </c>
      <c r="P3431" s="276">
        <v>0</v>
      </c>
      <c r="Q3431" s="276">
        <v>0</v>
      </c>
      <c r="R3431" s="276">
        <v>0</v>
      </c>
      <c r="S3431" s="276">
        <v>0</v>
      </c>
      <c r="T3431" s="276">
        <v>2</v>
      </c>
      <c r="U3431" s="276">
        <v>0</v>
      </c>
      <c r="V3431" s="1044">
        <v>0</v>
      </c>
      <c r="W3431" s="276">
        <v>1</v>
      </c>
      <c r="X3431" s="276">
        <v>1</v>
      </c>
      <c r="Y3431" s="276">
        <v>0</v>
      </c>
      <c r="Z3431" s="276">
        <v>0</v>
      </c>
      <c r="AA3431" s="276">
        <v>0</v>
      </c>
      <c r="AB3431" s="276">
        <v>0</v>
      </c>
      <c r="AC3431" s="276">
        <v>0</v>
      </c>
      <c r="AD3431" s="448"/>
    </row>
    <row r="3432" spans="1:30" ht="20.399999999999999" customHeight="1">
      <c r="A3432" s="794"/>
      <c r="B3432" s="670" t="s">
        <v>1467</v>
      </c>
      <c r="C3432" s="276">
        <v>0</v>
      </c>
      <c r="D3432" s="276">
        <v>0</v>
      </c>
      <c r="E3432" s="276">
        <v>0</v>
      </c>
      <c r="F3432" s="276">
        <v>0</v>
      </c>
      <c r="G3432" s="1043">
        <v>0</v>
      </c>
      <c r="H3432" s="276">
        <v>0</v>
      </c>
      <c r="I3432" s="276">
        <v>0</v>
      </c>
      <c r="J3432" s="276">
        <v>0</v>
      </c>
      <c r="K3432" s="276">
        <v>0</v>
      </c>
      <c r="L3432" s="276">
        <v>0</v>
      </c>
      <c r="M3432" s="276">
        <v>0</v>
      </c>
      <c r="N3432" s="276">
        <v>0</v>
      </c>
      <c r="O3432" s="276">
        <v>0</v>
      </c>
      <c r="P3432" s="276">
        <v>0</v>
      </c>
      <c r="Q3432" s="276">
        <v>0</v>
      </c>
      <c r="R3432" s="276">
        <v>0</v>
      </c>
      <c r="S3432" s="276">
        <v>0</v>
      </c>
      <c r="T3432" s="276">
        <v>0</v>
      </c>
      <c r="U3432" s="276">
        <v>0</v>
      </c>
      <c r="V3432" s="1044">
        <v>0</v>
      </c>
      <c r="W3432" s="276">
        <v>0</v>
      </c>
      <c r="X3432" s="276">
        <v>0</v>
      </c>
      <c r="Y3432" s="276">
        <v>0</v>
      </c>
      <c r="Z3432" s="276">
        <v>0</v>
      </c>
      <c r="AA3432" s="276">
        <v>0</v>
      </c>
      <c r="AB3432" s="276">
        <v>0</v>
      </c>
      <c r="AC3432" s="276">
        <v>0</v>
      </c>
      <c r="AD3432" s="448"/>
    </row>
    <row r="3433" spans="1:30" ht="20.399999999999999" customHeight="1">
      <c r="A3433" s="407"/>
      <c r="B3433" s="407"/>
      <c r="C3433" s="407"/>
      <c r="D3433" s="407"/>
      <c r="E3433" s="407"/>
      <c r="F3433" s="407"/>
      <c r="G3433" s="407"/>
      <c r="H3433" s="407"/>
      <c r="I3433" s="407"/>
      <c r="J3433" s="407"/>
      <c r="K3433" s="407"/>
      <c r="L3433" s="407"/>
      <c r="M3433" s="407"/>
      <c r="N3433" s="407"/>
      <c r="O3433" s="407"/>
      <c r="P3433" s="407"/>
      <c r="Q3433" s="407"/>
      <c r="R3433" s="407"/>
      <c r="S3433" s="407"/>
      <c r="T3433" s="407"/>
      <c r="U3433" s="407"/>
      <c r="V3433" s="407"/>
      <c r="W3433" s="407"/>
      <c r="X3433" s="407"/>
      <c r="Y3433" s="407"/>
      <c r="Z3433" s="407"/>
      <c r="AA3433" s="407"/>
      <c r="AB3433" s="407"/>
      <c r="AC3433" s="407"/>
      <c r="AD3433" s="448"/>
    </row>
    <row r="3434" spans="1:30" ht="20.399999999999999" customHeight="1">
      <c r="A3434" s="796" t="s">
        <v>2359</v>
      </c>
      <c r="B3434" s="669" t="s">
        <v>2356</v>
      </c>
      <c r="C3434" s="275">
        <v>87</v>
      </c>
      <c r="D3434" s="275">
        <v>87</v>
      </c>
      <c r="E3434" s="275">
        <v>0</v>
      </c>
      <c r="F3434" s="275">
        <v>0</v>
      </c>
      <c r="G3434" s="1041">
        <v>100</v>
      </c>
      <c r="H3434" s="275">
        <v>0</v>
      </c>
      <c r="I3434" s="275">
        <v>0</v>
      </c>
      <c r="J3434" s="275">
        <v>0</v>
      </c>
      <c r="K3434" s="275">
        <v>0</v>
      </c>
      <c r="L3434" s="275">
        <v>1</v>
      </c>
      <c r="M3434" s="275">
        <v>2</v>
      </c>
      <c r="N3434" s="275">
        <v>4</v>
      </c>
      <c r="O3434" s="275">
        <v>5</v>
      </c>
      <c r="P3434" s="275">
        <v>7</v>
      </c>
      <c r="Q3434" s="275">
        <v>10</v>
      </c>
      <c r="R3434" s="275">
        <v>7</v>
      </c>
      <c r="S3434" s="275">
        <v>5</v>
      </c>
      <c r="T3434" s="275">
        <v>11</v>
      </c>
      <c r="U3434" s="275">
        <v>10</v>
      </c>
      <c r="V3434" s="1042">
        <v>4</v>
      </c>
      <c r="W3434" s="275">
        <v>6</v>
      </c>
      <c r="X3434" s="275">
        <v>4</v>
      </c>
      <c r="Y3434" s="275">
        <v>3</v>
      </c>
      <c r="Z3434" s="275">
        <v>2</v>
      </c>
      <c r="AA3434" s="275">
        <v>4</v>
      </c>
      <c r="AB3434" s="275">
        <v>2</v>
      </c>
      <c r="AC3434" s="275">
        <v>0</v>
      </c>
      <c r="AD3434" s="448"/>
    </row>
    <row r="3435" spans="1:30" ht="20.399999999999999" customHeight="1">
      <c r="A3435" s="669"/>
      <c r="B3435" s="669" t="s">
        <v>2358</v>
      </c>
      <c r="C3435" s="797"/>
      <c r="D3435" s="797"/>
      <c r="E3435" s="797"/>
      <c r="F3435" s="797"/>
      <c r="G3435" s="797"/>
      <c r="H3435" s="797"/>
      <c r="I3435" s="797"/>
      <c r="J3435" s="797"/>
      <c r="K3435" s="797"/>
      <c r="L3435" s="797"/>
      <c r="M3435" s="797"/>
      <c r="N3435" s="797"/>
      <c r="O3435" s="797"/>
      <c r="P3435" s="797"/>
      <c r="Q3435" s="797"/>
      <c r="R3435" s="797"/>
      <c r="S3435" s="797"/>
      <c r="T3435" s="797"/>
      <c r="U3435" s="797"/>
      <c r="V3435" s="797"/>
      <c r="W3435" s="797"/>
      <c r="X3435" s="797"/>
      <c r="Y3435" s="797"/>
      <c r="Z3435" s="797"/>
      <c r="AA3435" s="797"/>
      <c r="AB3435" s="797"/>
      <c r="AC3435" s="797"/>
      <c r="AD3435" s="448"/>
    </row>
    <row r="3436" spans="1:30" ht="20.399999999999999" customHeight="1">
      <c r="A3436" s="794"/>
      <c r="B3436" s="670" t="s">
        <v>1468</v>
      </c>
      <c r="C3436" s="276">
        <v>70</v>
      </c>
      <c r="D3436" s="276">
        <v>70</v>
      </c>
      <c r="E3436" s="276">
        <v>0</v>
      </c>
      <c r="F3436" s="276">
        <v>0</v>
      </c>
      <c r="G3436" s="1043">
        <v>100</v>
      </c>
      <c r="H3436" s="276">
        <v>0</v>
      </c>
      <c r="I3436" s="276">
        <v>0</v>
      </c>
      <c r="J3436" s="276">
        <v>0</v>
      </c>
      <c r="K3436" s="276">
        <v>0</v>
      </c>
      <c r="L3436" s="276">
        <v>0</v>
      </c>
      <c r="M3436" s="276">
        <v>2</v>
      </c>
      <c r="N3436" s="276">
        <v>2</v>
      </c>
      <c r="O3436" s="276">
        <v>4</v>
      </c>
      <c r="P3436" s="276">
        <v>5</v>
      </c>
      <c r="Q3436" s="276">
        <v>9</v>
      </c>
      <c r="R3436" s="276">
        <v>7</v>
      </c>
      <c r="S3436" s="276">
        <v>5</v>
      </c>
      <c r="T3436" s="276">
        <v>11</v>
      </c>
      <c r="U3436" s="276">
        <v>8</v>
      </c>
      <c r="V3436" s="1044">
        <v>4</v>
      </c>
      <c r="W3436" s="276">
        <v>6</v>
      </c>
      <c r="X3436" s="276">
        <v>2</v>
      </c>
      <c r="Y3436" s="276">
        <v>3</v>
      </c>
      <c r="Z3436" s="276">
        <v>0</v>
      </c>
      <c r="AA3436" s="276">
        <v>1</v>
      </c>
      <c r="AB3436" s="276">
        <v>1</v>
      </c>
      <c r="AC3436" s="276">
        <v>0</v>
      </c>
      <c r="AD3436" s="448"/>
    </row>
    <row r="3437" spans="1:30" ht="20.399999999999999" customHeight="1">
      <c r="A3437" s="794"/>
      <c r="B3437" s="670" t="s">
        <v>1467</v>
      </c>
      <c r="C3437" s="276">
        <v>17</v>
      </c>
      <c r="D3437" s="276">
        <v>17</v>
      </c>
      <c r="E3437" s="276">
        <v>0</v>
      </c>
      <c r="F3437" s="276">
        <v>0</v>
      </c>
      <c r="G3437" s="1043">
        <v>100</v>
      </c>
      <c r="H3437" s="276">
        <v>0</v>
      </c>
      <c r="I3437" s="276">
        <v>0</v>
      </c>
      <c r="J3437" s="276">
        <v>0</v>
      </c>
      <c r="K3437" s="276">
        <v>0</v>
      </c>
      <c r="L3437" s="276">
        <v>1</v>
      </c>
      <c r="M3437" s="276">
        <v>0</v>
      </c>
      <c r="N3437" s="276">
        <v>2</v>
      </c>
      <c r="O3437" s="276">
        <v>1</v>
      </c>
      <c r="P3437" s="276">
        <v>2</v>
      </c>
      <c r="Q3437" s="276">
        <v>1</v>
      </c>
      <c r="R3437" s="276">
        <v>0</v>
      </c>
      <c r="S3437" s="276">
        <v>0</v>
      </c>
      <c r="T3437" s="276">
        <v>0</v>
      </c>
      <c r="U3437" s="276">
        <v>2</v>
      </c>
      <c r="V3437" s="1044">
        <v>0</v>
      </c>
      <c r="W3437" s="276">
        <v>0</v>
      </c>
      <c r="X3437" s="276">
        <v>2</v>
      </c>
      <c r="Y3437" s="276">
        <v>0</v>
      </c>
      <c r="Z3437" s="276">
        <v>2</v>
      </c>
      <c r="AA3437" s="276">
        <v>3</v>
      </c>
      <c r="AB3437" s="276">
        <v>1</v>
      </c>
      <c r="AC3437" s="276">
        <v>0</v>
      </c>
      <c r="AD3437" s="448"/>
    </row>
    <row r="3438" spans="1:30" ht="20.399999999999999" customHeight="1">
      <c r="A3438" s="407"/>
      <c r="B3438" s="407"/>
      <c r="C3438" s="407"/>
      <c r="D3438" s="407"/>
      <c r="E3438" s="407"/>
      <c r="F3438" s="407"/>
      <c r="G3438" s="407"/>
      <c r="H3438" s="407"/>
      <c r="I3438" s="407"/>
      <c r="J3438" s="407"/>
      <c r="K3438" s="407"/>
      <c r="L3438" s="407"/>
      <c r="M3438" s="407"/>
      <c r="N3438" s="407"/>
      <c r="O3438" s="407"/>
      <c r="P3438" s="407"/>
      <c r="Q3438" s="407"/>
      <c r="R3438" s="407"/>
      <c r="S3438" s="407"/>
      <c r="T3438" s="407"/>
      <c r="U3438" s="407"/>
      <c r="V3438" s="407"/>
      <c r="W3438" s="407"/>
      <c r="X3438" s="407"/>
      <c r="Y3438" s="407"/>
      <c r="Z3438" s="407"/>
      <c r="AA3438" s="407"/>
      <c r="AB3438" s="407"/>
      <c r="AC3438" s="407"/>
      <c r="AD3438" s="448"/>
    </row>
    <row r="3439" spans="1:30" ht="20.399999999999999" customHeight="1">
      <c r="A3439" s="796" t="s">
        <v>2357</v>
      </c>
      <c r="B3439" s="669" t="s">
        <v>2356</v>
      </c>
      <c r="C3439" s="275">
        <v>118</v>
      </c>
      <c r="D3439" s="275">
        <v>118</v>
      </c>
      <c r="E3439" s="275">
        <v>0</v>
      </c>
      <c r="F3439" s="275">
        <v>0</v>
      </c>
      <c r="G3439" s="1041">
        <v>100</v>
      </c>
      <c r="H3439" s="275">
        <v>0</v>
      </c>
      <c r="I3439" s="275">
        <v>0</v>
      </c>
      <c r="J3439" s="275">
        <v>0</v>
      </c>
      <c r="K3439" s="275">
        <v>0</v>
      </c>
      <c r="L3439" s="275">
        <v>2</v>
      </c>
      <c r="M3439" s="275">
        <v>1</v>
      </c>
      <c r="N3439" s="275">
        <v>0</v>
      </c>
      <c r="O3439" s="275">
        <v>10</v>
      </c>
      <c r="P3439" s="275">
        <v>8</v>
      </c>
      <c r="Q3439" s="275">
        <v>18</v>
      </c>
      <c r="R3439" s="275">
        <v>5</v>
      </c>
      <c r="S3439" s="275">
        <v>15</v>
      </c>
      <c r="T3439" s="275">
        <v>15</v>
      </c>
      <c r="U3439" s="275">
        <v>7</v>
      </c>
      <c r="V3439" s="1042">
        <v>4</v>
      </c>
      <c r="W3439" s="275">
        <v>9</v>
      </c>
      <c r="X3439" s="275">
        <v>7</v>
      </c>
      <c r="Y3439" s="275">
        <v>9</v>
      </c>
      <c r="Z3439" s="275">
        <v>2</v>
      </c>
      <c r="AA3439" s="275">
        <v>5</v>
      </c>
      <c r="AB3439" s="275">
        <v>0</v>
      </c>
      <c r="AC3439" s="275">
        <v>1</v>
      </c>
      <c r="AD3439" s="448"/>
    </row>
    <row r="3440" spans="1:30" ht="20.399999999999999" customHeight="1">
      <c r="A3440" s="669"/>
      <c r="B3440" s="669" t="s">
        <v>2355</v>
      </c>
      <c r="C3440" s="797"/>
      <c r="D3440" s="797"/>
      <c r="E3440" s="797"/>
      <c r="F3440" s="797"/>
      <c r="G3440" s="797"/>
      <c r="H3440" s="797"/>
      <c r="I3440" s="797"/>
      <c r="J3440" s="797"/>
      <c r="K3440" s="797"/>
      <c r="L3440" s="797"/>
      <c r="M3440" s="797"/>
      <c r="N3440" s="797"/>
      <c r="O3440" s="797"/>
      <c r="P3440" s="797"/>
      <c r="Q3440" s="797"/>
      <c r="R3440" s="797"/>
      <c r="S3440" s="797"/>
      <c r="T3440" s="797"/>
      <c r="U3440" s="797"/>
      <c r="V3440" s="797"/>
      <c r="W3440" s="797"/>
      <c r="X3440" s="797"/>
      <c r="Y3440" s="797"/>
      <c r="Z3440" s="797"/>
      <c r="AA3440" s="797"/>
      <c r="AB3440" s="797"/>
      <c r="AC3440" s="797"/>
      <c r="AD3440" s="448"/>
    </row>
    <row r="3441" spans="1:30" ht="20.399999999999999" customHeight="1">
      <c r="A3441" s="794"/>
      <c r="B3441" s="670" t="s">
        <v>1468</v>
      </c>
      <c r="C3441" s="276">
        <v>93</v>
      </c>
      <c r="D3441" s="276">
        <v>93</v>
      </c>
      <c r="E3441" s="276">
        <v>0</v>
      </c>
      <c r="F3441" s="276">
        <v>0</v>
      </c>
      <c r="G3441" s="1043">
        <v>100</v>
      </c>
      <c r="H3441" s="276">
        <v>0</v>
      </c>
      <c r="I3441" s="276">
        <v>0</v>
      </c>
      <c r="J3441" s="276">
        <v>0</v>
      </c>
      <c r="K3441" s="276">
        <v>0</v>
      </c>
      <c r="L3441" s="276">
        <v>1</v>
      </c>
      <c r="M3441" s="276">
        <v>0</v>
      </c>
      <c r="N3441" s="276">
        <v>0</v>
      </c>
      <c r="O3441" s="276">
        <v>8</v>
      </c>
      <c r="P3441" s="276">
        <v>8</v>
      </c>
      <c r="Q3441" s="276">
        <v>15</v>
      </c>
      <c r="R3441" s="276">
        <v>3</v>
      </c>
      <c r="S3441" s="276">
        <v>13</v>
      </c>
      <c r="T3441" s="276">
        <v>14</v>
      </c>
      <c r="U3441" s="276">
        <v>5</v>
      </c>
      <c r="V3441" s="1044">
        <v>4</v>
      </c>
      <c r="W3441" s="276">
        <v>7</v>
      </c>
      <c r="X3441" s="276">
        <v>4</v>
      </c>
      <c r="Y3441" s="276">
        <v>7</v>
      </c>
      <c r="Z3441" s="276">
        <v>1</v>
      </c>
      <c r="AA3441" s="276">
        <v>2</v>
      </c>
      <c r="AB3441" s="276">
        <v>0</v>
      </c>
      <c r="AC3441" s="276">
        <v>1</v>
      </c>
      <c r="AD3441" s="448"/>
    </row>
    <row r="3442" spans="1:30" ht="20.399999999999999" customHeight="1">
      <c r="A3442" s="794"/>
      <c r="B3442" s="670" t="s">
        <v>1467</v>
      </c>
      <c r="C3442" s="276">
        <v>25</v>
      </c>
      <c r="D3442" s="276">
        <v>25</v>
      </c>
      <c r="E3442" s="276">
        <v>0</v>
      </c>
      <c r="F3442" s="276">
        <v>0</v>
      </c>
      <c r="G3442" s="1043">
        <v>100</v>
      </c>
      <c r="H3442" s="276">
        <v>0</v>
      </c>
      <c r="I3442" s="276">
        <v>0</v>
      </c>
      <c r="J3442" s="276">
        <v>0</v>
      </c>
      <c r="K3442" s="276">
        <v>0</v>
      </c>
      <c r="L3442" s="276">
        <v>1</v>
      </c>
      <c r="M3442" s="276">
        <v>1</v>
      </c>
      <c r="N3442" s="276">
        <v>0</v>
      </c>
      <c r="O3442" s="276">
        <v>2</v>
      </c>
      <c r="P3442" s="276">
        <v>0</v>
      </c>
      <c r="Q3442" s="276">
        <v>3</v>
      </c>
      <c r="R3442" s="276">
        <v>2</v>
      </c>
      <c r="S3442" s="276">
        <v>2</v>
      </c>
      <c r="T3442" s="276">
        <v>1</v>
      </c>
      <c r="U3442" s="276">
        <v>2</v>
      </c>
      <c r="V3442" s="1044">
        <v>0</v>
      </c>
      <c r="W3442" s="276">
        <v>2</v>
      </c>
      <c r="X3442" s="276">
        <v>3</v>
      </c>
      <c r="Y3442" s="276">
        <v>2</v>
      </c>
      <c r="Z3442" s="276">
        <v>1</v>
      </c>
      <c r="AA3442" s="276">
        <v>3</v>
      </c>
      <c r="AB3442" s="276">
        <v>0</v>
      </c>
      <c r="AC3442" s="276">
        <v>0</v>
      </c>
      <c r="AD3442" s="448"/>
    </row>
    <row r="3443" spans="1:30" ht="20.399999999999999" customHeight="1">
      <c r="A3443" s="407"/>
      <c r="B3443" s="407"/>
      <c r="C3443" s="407"/>
      <c r="D3443" s="407"/>
      <c r="E3443" s="407"/>
      <c r="F3443" s="407"/>
      <c r="G3443" s="407"/>
      <c r="H3443" s="407"/>
      <c r="I3443" s="407"/>
      <c r="J3443" s="407"/>
      <c r="K3443" s="407"/>
      <c r="L3443" s="407"/>
      <c r="M3443" s="407"/>
      <c r="N3443" s="407"/>
      <c r="O3443" s="407"/>
      <c r="P3443" s="407"/>
      <c r="Q3443" s="407"/>
      <c r="R3443" s="407"/>
      <c r="S3443" s="407"/>
      <c r="T3443" s="407"/>
      <c r="U3443" s="407"/>
      <c r="V3443" s="407"/>
      <c r="W3443" s="407"/>
      <c r="X3443" s="407"/>
      <c r="Y3443" s="407"/>
      <c r="Z3443" s="407"/>
      <c r="AA3443" s="407"/>
      <c r="AB3443" s="407"/>
      <c r="AC3443" s="407"/>
      <c r="AD3443" s="448"/>
    </row>
    <row r="3444" spans="1:30" ht="20.399999999999999" customHeight="1">
      <c r="A3444" s="796" t="s">
        <v>2354</v>
      </c>
      <c r="B3444" s="669" t="s">
        <v>2349</v>
      </c>
      <c r="C3444" s="275">
        <v>7</v>
      </c>
      <c r="D3444" s="275">
        <v>7</v>
      </c>
      <c r="E3444" s="275">
        <v>0</v>
      </c>
      <c r="F3444" s="275">
        <v>0</v>
      </c>
      <c r="G3444" s="1041">
        <v>100</v>
      </c>
      <c r="H3444" s="275">
        <v>0</v>
      </c>
      <c r="I3444" s="275">
        <v>0</v>
      </c>
      <c r="J3444" s="275">
        <v>0</v>
      </c>
      <c r="K3444" s="275">
        <v>0</v>
      </c>
      <c r="L3444" s="275">
        <v>0</v>
      </c>
      <c r="M3444" s="275">
        <v>0</v>
      </c>
      <c r="N3444" s="275">
        <v>0</v>
      </c>
      <c r="O3444" s="275">
        <v>0</v>
      </c>
      <c r="P3444" s="275">
        <v>1</v>
      </c>
      <c r="Q3444" s="275">
        <v>0</v>
      </c>
      <c r="R3444" s="275">
        <v>0</v>
      </c>
      <c r="S3444" s="275">
        <v>0</v>
      </c>
      <c r="T3444" s="275">
        <v>1</v>
      </c>
      <c r="U3444" s="275">
        <v>0</v>
      </c>
      <c r="V3444" s="1042">
        <v>2</v>
      </c>
      <c r="W3444" s="275">
        <v>0</v>
      </c>
      <c r="X3444" s="275">
        <v>1</v>
      </c>
      <c r="Y3444" s="275">
        <v>0</v>
      </c>
      <c r="Z3444" s="275">
        <v>2</v>
      </c>
      <c r="AA3444" s="275">
        <v>0</v>
      </c>
      <c r="AB3444" s="275">
        <v>0</v>
      </c>
      <c r="AC3444" s="275">
        <v>0</v>
      </c>
      <c r="AD3444" s="448"/>
    </row>
    <row r="3445" spans="1:30" ht="20.399999999999999" customHeight="1">
      <c r="A3445" s="669"/>
      <c r="B3445" s="669" t="s">
        <v>2353</v>
      </c>
      <c r="C3445" s="797"/>
      <c r="D3445" s="797"/>
      <c r="E3445" s="797"/>
      <c r="F3445" s="797"/>
      <c r="G3445" s="797"/>
      <c r="H3445" s="797"/>
      <c r="I3445" s="797"/>
      <c r="J3445" s="797"/>
      <c r="K3445" s="797"/>
      <c r="L3445" s="797"/>
      <c r="M3445" s="797"/>
      <c r="N3445" s="797"/>
      <c r="O3445" s="797"/>
      <c r="P3445" s="797"/>
      <c r="Q3445" s="797"/>
      <c r="R3445" s="797"/>
      <c r="S3445" s="797"/>
      <c r="T3445" s="797"/>
      <c r="U3445" s="797"/>
      <c r="V3445" s="797"/>
      <c r="W3445" s="797"/>
      <c r="X3445" s="797"/>
      <c r="Y3445" s="797"/>
      <c r="Z3445" s="797"/>
      <c r="AA3445" s="797"/>
      <c r="AB3445" s="797"/>
      <c r="AC3445" s="797"/>
      <c r="AD3445" s="448"/>
    </row>
    <row r="3446" spans="1:30" ht="20.399999999999999" customHeight="1">
      <c r="A3446" s="794"/>
      <c r="B3446" s="670" t="s">
        <v>1468</v>
      </c>
      <c r="C3446" s="276">
        <v>7</v>
      </c>
      <c r="D3446" s="276">
        <v>7</v>
      </c>
      <c r="E3446" s="276">
        <v>0</v>
      </c>
      <c r="F3446" s="276">
        <v>0</v>
      </c>
      <c r="G3446" s="1043">
        <v>100</v>
      </c>
      <c r="H3446" s="276">
        <v>0</v>
      </c>
      <c r="I3446" s="276">
        <v>0</v>
      </c>
      <c r="J3446" s="276">
        <v>0</v>
      </c>
      <c r="K3446" s="276">
        <v>0</v>
      </c>
      <c r="L3446" s="276">
        <v>0</v>
      </c>
      <c r="M3446" s="276">
        <v>0</v>
      </c>
      <c r="N3446" s="276">
        <v>0</v>
      </c>
      <c r="O3446" s="276">
        <v>0</v>
      </c>
      <c r="P3446" s="276">
        <v>1</v>
      </c>
      <c r="Q3446" s="276">
        <v>0</v>
      </c>
      <c r="R3446" s="276">
        <v>0</v>
      </c>
      <c r="S3446" s="276">
        <v>0</v>
      </c>
      <c r="T3446" s="276">
        <v>1</v>
      </c>
      <c r="U3446" s="276">
        <v>0</v>
      </c>
      <c r="V3446" s="1044">
        <v>2</v>
      </c>
      <c r="W3446" s="276">
        <v>0</v>
      </c>
      <c r="X3446" s="276">
        <v>1</v>
      </c>
      <c r="Y3446" s="276">
        <v>0</v>
      </c>
      <c r="Z3446" s="276">
        <v>2</v>
      </c>
      <c r="AA3446" s="276">
        <v>0</v>
      </c>
      <c r="AB3446" s="276">
        <v>0</v>
      </c>
      <c r="AC3446" s="276">
        <v>0</v>
      </c>
      <c r="AD3446" s="448"/>
    </row>
    <row r="3447" spans="1:30" ht="20.399999999999999" customHeight="1">
      <c r="A3447" s="794"/>
      <c r="B3447" s="670" t="s">
        <v>1467</v>
      </c>
      <c r="C3447" s="276">
        <v>0</v>
      </c>
      <c r="D3447" s="276">
        <v>0</v>
      </c>
      <c r="E3447" s="276">
        <v>0</v>
      </c>
      <c r="F3447" s="276">
        <v>0</v>
      </c>
      <c r="G3447" s="1043">
        <v>0</v>
      </c>
      <c r="H3447" s="276">
        <v>0</v>
      </c>
      <c r="I3447" s="276">
        <v>0</v>
      </c>
      <c r="J3447" s="276">
        <v>0</v>
      </c>
      <c r="K3447" s="276">
        <v>0</v>
      </c>
      <c r="L3447" s="276">
        <v>0</v>
      </c>
      <c r="M3447" s="276">
        <v>0</v>
      </c>
      <c r="N3447" s="276">
        <v>0</v>
      </c>
      <c r="O3447" s="276">
        <v>0</v>
      </c>
      <c r="P3447" s="276">
        <v>0</v>
      </c>
      <c r="Q3447" s="276">
        <v>0</v>
      </c>
      <c r="R3447" s="276">
        <v>0</v>
      </c>
      <c r="S3447" s="276">
        <v>0</v>
      </c>
      <c r="T3447" s="276">
        <v>0</v>
      </c>
      <c r="U3447" s="276">
        <v>0</v>
      </c>
      <c r="V3447" s="1044">
        <v>0</v>
      </c>
      <c r="W3447" s="276">
        <v>0</v>
      </c>
      <c r="X3447" s="276">
        <v>0</v>
      </c>
      <c r="Y3447" s="276">
        <v>0</v>
      </c>
      <c r="Z3447" s="276">
        <v>0</v>
      </c>
      <c r="AA3447" s="276">
        <v>0</v>
      </c>
      <c r="AB3447" s="276">
        <v>0</v>
      </c>
      <c r="AC3447" s="276">
        <v>0</v>
      </c>
      <c r="AD3447" s="448"/>
    </row>
    <row r="3448" spans="1:30" ht="20.399999999999999" customHeight="1">
      <c r="A3448" s="407"/>
      <c r="B3448" s="407"/>
      <c r="C3448" s="407"/>
      <c r="D3448" s="407"/>
      <c r="E3448" s="407"/>
      <c r="F3448" s="407"/>
      <c r="G3448" s="407"/>
      <c r="H3448" s="407"/>
      <c r="I3448" s="407"/>
      <c r="J3448" s="407"/>
      <c r="K3448" s="407"/>
      <c r="L3448" s="407"/>
      <c r="M3448" s="407"/>
      <c r="N3448" s="407"/>
      <c r="O3448" s="407"/>
      <c r="P3448" s="407"/>
      <c r="Q3448" s="407"/>
      <c r="R3448" s="407"/>
      <c r="S3448" s="407"/>
      <c r="T3448" s="407"/>
      <c r="U3448" s="407"/>
      <c r="V3448" s="407"/>
      <c r="W3448" s="407"/>
      <c r="X3448" s="407"/>
      <c r="Y3448" s="407"/>
      <c r="Z3448" s="407"/>
      <c r="AA3448" s="407"/>
      <c r="AB3448" s="407"/>
      <c r="AC3448" s="407"/>
      <c r="AD3448" s="448"/>
    </row>
    <row r="3449" spans="1:30" ht="20.399999999999999" customHeight="1">
      <c r="A3449" s="796" t="s">
        <v>2352</v>
      </c>
      <c r="B3449" s="669" t="s">
        <v>2349</v>
      </c>
      <c r="C3449" s="275">
        <v>7</v>
      </c>
      <c r="D3449" s="275">
        <v>7</v>
      </c>
      <c r="E3449" s="275">
        <v>0</v>
      </c>
      <c r="F3449" s="275">
        <v>0</v>
      </c>
      <c r="G3449" s="1041">
        <v>100</v>
      </c>
      <c r="H3449" s="275">
        <v>0</v>
      </c>
      <c r="I3449" s="275">
        <v>0</v>
      </c>
      <c r="J3449" s="275">
        <v>0</v>
      </c>
      <c r="K3449" s="275">
        <v>0</v>
      </c>
      <c r="L3449" s="275">
        <v>0</v>
      </c>
      <c r="M3449" s="275">
        <v>0</v>
      </c>
      <c r="N3449" s="275">
        <v>0</v>
      </c>
      <c r="O3449" s="275">
        <v>0</v>
      </c>
      <c r="P3449" s="275">
        <v>0</v>
      </c>
      <c r="Q3449" s="275">
        <v>0</v>
      </c>
      <c r="R3449" s="275">
        <v>0</v>
      </c>
      <c r="S3449" s="275">
        <v>1</v>
      </c>
      <c r="T3449" s="275">
        <v>0</v>
      </c>
      <c r="U3449" s="275">
        <v>2</v>
      </c>
      <c r="V3449" s="1042">
        <v>2</v>
      </c>
      <c r="W3449" s="275">
        <v>2</v>
      </c>
      <c r="X3449" s="275">
        <v>0</v>
      </c>
      <c r="Y3449" s="275">
        <v>0</v>
      </c>
      <c r="Z3449" s="275">
        <v>0</v>
      </c>
      <c r="AA3449" s="275">
        <v>0</v>
      </c>
      <c r="AB3449" s="275">
        <v>0</v>
      </c>
      <c r="AC3449" s="275">
        <v>0</v>
      </c>
      <c r="AD3449" s="448"/>
    </row>
    <row r="3450" spans="1:30" ht="20.399999999999999" customHeight="1">
      <c r="A3450" s="669"/>
      <c r="B3450" s="669" t="s">
        <v>2351</v>
      </c>
      <c r="C3450" s="797"/>
      <c r="D3450" s="797"/>
      <c r="E3450" s="797"/>
      <c r="F3450" s="797"/>
      <c r="G3450" s="797"/>
      <c r="H3450" s="797"/>
      <c r="I3450" s="797"/>
      <c r="J3450" s="797"/>
      <c r="K3450" s="797"/>
      <c r="L3450" s="797"/>
      <c r="M3450" s="797"/>
      <c r="N3450" s="797"/>
      <c r="O3450" s="797"/>
      <c r="P3450" s="797"/>
      <c r="Q3450" s="797"/>
      <c r="R3450" s="797"/>
      <c r="S3450" s="797"/>
      <c r="T3450" s="797"/>
      <c r="U3450" s="797"/>
      <c r="V3450" s="797"/>
      <c r="W3450" s="797"/>
      <c r="X3450" s="797"/>
      <c r="Y3450" s="797"/>
      <c r="Z3450" s="797"/>
      <c r="AA3450" s="797"/>
      <c r="AB3450" s="797"/>
      <c r="AC3450" s="797"/>
      <c r="AD3450" s="448"/>
    </row>
    <row r="3451" spans="1:30" ht="20.399999999999999" customHeight="1">
      <c r="A3451" s="794"/>
      <c r="B3451" s="670" t="s">
        <v>1468</v>
      </c>
      <c r="C3451" s="276">
        <v>7</v>
      </c>
      <c r="D3451" s="276">
        <v>7</v>
      </c>
      <c r="E3451" s="276">
        <v>0</v>
      </c>
      <c r="F3451" s="276">
        <v>0</v>
      </c>
      <c r="G3451" s="1043">
        <v>100</v>
      </c>
      <c r="H3451" s="276">
        <v>0</v>
      </c>
      <c r="I3451" s="276">
        <v>0</v>
      </c>
      <c r="J3451" s="276">
        <v>0</v>
      </c>
      <c r="K3451" s="276">
        <v>0</v>
      </c>
      <c r="L3451" s="276">
        <v>0</v>
      </c>
      <c r="M3451" s="276">
        <v>0</v>
      </c>
      <c r="N3451" s="276">
        <v>0</v>
      </c>
      <c r="O3451" s="276">
        <v>0</v>
      </c>
      <c r="P3451" s="276">
        <v>0</v>
      </c>
      <c r="Q3451" s="276">
        <v>0</v>
      </c>
      <c r="R3451" s="276">
        <v>0</v>
      </c>
      <c r="S3451" s="276">
        <v>1</v>
      </c>
      <c r="T3451" s="276">
        <v>0</v>
      </c>
      <c r="U3451" s="276">
        <v>2</v>
      </c>
      <c r="V3451" s="1044">
        <v>2</v>
      </c>
      <c r="W3451" s="276">
        <v>2</v>
      </c>
      <c r="X3451" s="276">
        <v>0</v>
      </c>
      <c r="Y3451" s="276">
        <v>0</v>
      </c>
      <c r="Z3451" s="276">
        <v>0</v>
      </c>
      <c r="AA3451" s="276">
        <v>0</v>
      </c>
      <c r="AB3451" s="276">
        <v>0</v>
      </c>
      <c r="AC3451" s="276">
        <v>0</v>
      </c>
      <c r="AD3451" s="448"/>
    </row>
    <row r="3452" spans="1:30" ht="20.399999999999999" customHeight="1">
      <c r="A3452" s="794"/>
      <c r="B3452" s="670" t="s">
        <v>1467</v>
      </c>
      <c r="C3452" s="276">
        <v>0</v>
      </c>
      <c r="D3452" s="276">
        <v>0</v>
      </c>
      <c r="E3452" s="276">
        <v>0</v>
      </c>
      <c r="F3452" s="276">
        <v>0</v>
      </c>
      <c r="G3452" s="1043">
        <v>0</v>
      </c>
      <c r="H3452" s="276">
        <v>0</v>
      </c>
      <c r="I3452" s="276">
        <v>0</v>
      </c>
      <c r="J3452" s="276">
        <v>0</v>
      </c>
      <c r="K3452" s="276">
        <v>0</v>
      </c>
      <c r="L3452" s="276">
        <v>0</v>
      </c>
      <c r="M3452" s="276">
        <v>0</v>
      </c>
      <c r="N3452" s="276">
        <v>0</v>
      </c>
      <c r="O3452" s="276">
        <v>0</v>
      </c>
      <c r="P3452" s="276">
        <v>0</v>
      </c>
      <c r="Q3452" s="276">
        <v>0</v>
      </c>
      <c r="R3452" s="276">
        <v>0</v>
      </c>
      <c r="S3452" s="276">
        <v>0</v>
      </c>
      <c r="T3452" s="276">
        <v>0</v>
      </c>
      <c r="U3452" s="276">
        <v>0</v>
      </c>
      <c r="V3452" s="1044">
        <v>0</v>
      </c>
      <c r="W3452" s="276">
        <v>0</v>
      </c>
      <c r="X3452" s="276">
        <v>0</v>
      </c>
      <c r="Y3452" s="276">
        <v>0</v>
      </c>
      <c r="Z3452" s="276">
        <v>0</v>
      </c>
      <c r="AA3452" s="276">
        <v>0</v>
      </c>
      <c r="AB3452" s="276">
        <v>0</v>
      </c>
      <c r="AC3452" s="276">
        <v>0</v>
      </c>
      <c r="AD3452" s="448"/>
    </row>
    <row r="3453" spans="1:30" ht="20.399999999999999" customHeight="1">
      <c r="A3453" s="407"/>
      <c r="B3453" s="407"/>
      <c r="C3453" s="407"/>
      <c r="D3453" s="407"/>
      <c r="E3453" s="407"/>
      <c r="F3453" s="407"/>
      <c r="G3453" s="407"/>
      <c r="H3453" s="407"/>
      <c r="I3453" s="407"/>
      <c r="J3453" s="407"/>
      <c r="K3453" s="407"/>
      <c r="L3453" s="407"/>
      <c r="M3453" s="407"/>
      <c r="N3453" s="407"/>
      <c r="O3453" s="407"/>
      <c r="P3453" s="407"/>
      <c r="Q3453" s="407"/>
      <c r="R3453" s="407"/>
      <c r="S3453" s="407"/>
      <c r="T3453" s="407"/>
      <c r="U3453" s="407"/>
      <c r="V3453" s="407"/>
      <c r="W3453" s="407"/>
      <c r="X3453" s="407"/>
      <c r="Y3453" s="407"/>
      <c r="Z3453" s="407"/>
      <c r="AA3453" s="407"/>
      <c r="AB3453" s="407"/>
      <c r="AC3453" s="407"/>
      <c r="AD3453" s="448"/>
    </row>
    <row r="3454" spans="1:30" ht="20.399999999999999" customHeight="1">
      <c r="A3454" s="796" t="s">
        <v>2350</v>
      </c>
      <c r="B3454" s="669" t="s">
        <v>2349</v>
      </c>
      <c r="C3454" s="275">
        <v>2</v>
      </c>
      <c r="D3454" s="275">
        <v>2</v>
      </c>
      <c r="E3454" s="275">
        <v>0</v>
      </c>
      <c r="F3454" s="275">
        <v>0</v>
      </c>
      <c r="G3454" s="1041">
        <v>100</v>
      </c>
      <c r="H3454" s="275">
        <v>0</v>
      </c>
      <c r="I3454" s="275">
        <v>0</v>
      </c>
      <c r="J3454" s="275">
        <v>0</v>
      </c>
      <c r="K3454" s="275">
        <v>0</v>
      </c>
      <c r="L3454" s="275">
        <v>0</v>
      </c>
      <c r="M3454" s="275">
        <v>0</v>
      </c>
      <c r="N3454" s="275">
        <v>0</v>
      </c>
      <c r="O3454" s="275">
        <v>0</v>
      </c>
      <c r="P3454" s="275">
        <v>0</v>
      </c>
      <c r="Q3454" s="275">
        <v>0</v>
      </c>
      <c r="R3454" s="275">
        <v>0</v>
      </c>
      <c r="S3454" s="275">
        <v>1</v>
      </c>
      <c r="T3454" s="275">
        <v>0</v>
      </c>
      <c r="U3454" s="275">
        <v>0</v>
      </c>
      <c r="V3454" s="1042">
        <v>0</v>
      </c>
      <c r="W3454" s="275">
        <v>0</v>
      </c>
      <c r="X3454" s="275">
        <v>0</v>
      </c>
      <c r="Y3454" s="275">
        <v>1</v>
      </c>
      <c r="Z3454" s="275">
        <v>0</v>
      </c>
      <c r="AA3454" s="275">
        <v>0</v>
      </c>
      <c r="AB3454" s="275">
        <v>0</v>
      </c>
      <c r="AC3454" s="275">
        <v>0</v>
      </c>
      <c r="AD3454" s="448"/>
    </row>
    <row r="3455" spans="1:30" ht="20.399999999999999" customHeight="1">
      <c r="A3455" s="669"/>
      <c r="B3455" s="669" t="s">
        <v>2348</v>
      </c>
      <c r="C3455" s="797"/>
      <c r="D3455" s="797"/>
      <c r="E3455" s="797"/>
      <c r="F3455" s="797"/>
      <c r="G3455" s="797"/>
      <c r="H3455" s="797"/>
      <c r="I3455" s="797"/>
      <c r="J3455" s="797"/>
      <c r="K3455" s="797"/>
      <c r="L3455" s="797"/>
      <c r="M3455" s="797"/>
      <c r="N3455" s="797"/>
      <c r="O3455" s="797"/>
      <c r="P3455" s="797"/>
      <c r="Q3455" s="797"/>
      <c r="R3455" s="797"/>
      <c r="S3455" s="797"/>
      <c r="T3455" s="797"/>
      <c r="U3455" s="797"/>
      <c r="V3455" s="797"/>
      <c r="W3455" s="797"/>
      <c r="X3455" s="797"/>
      <c r="Y3455" s="797"/>
      <c r="Z3455" s="797"/>
      <c r="AA3455" s="797"/>
      <c r="AB3455" s="797"/>
      <c r="AC3455" s="797"/>
      <c r="AD3455" s="448"/>
    </row>
    <row r="3456" spans="1:30" ht="20.399999999999999" customHeight="1">
      <c r="A3456" s="794"/>
      <c r="B3456" s="670" t="s">
        <v>1468</v>
      </c>
      <c r="C3456" s="276">
        <v>2</v>
      </c>
      <c r="D3456" s="276">
        <v>2</v>
      </c>
      <c r="E3456" s="276">
        <v>0</v>
      </c>
      <c r="F3456" s="276">
        <v>0</v>
      </c>
      <c r="G3456" s="1043">
        <v>100</v>
      </c>
      <c r="H3456" s="276">
        <v>0</v>
      </c>
      <c r="I3456" s="276">
        <v>0</v>
      </c>
      <c r="J3456" s="276">
        <v>0</v>
      </c>
      <c r="K3456" s="276">
        <v>0</v>
      </c>
      <c r="L3456" s="276">
        <v>0</v>
      </c>
      <c r="M3456" s="276">
        <v>0</v>
      </c>
      <c r="N3456" s="276">
        <v>0</v>
      </c>
      <c r="O3456" s="276">
        <v>0</v>
      </c>
      <c r="P3456" s="276">
        <v>0</v>
      </c>
      <c r="Q3456" s="276">
        <v>0</v>
      </c>
      <c r="R3456" s="276">
        <v>0</v>
      </c>
      <c r="S3456" s="276">
        <v>1</v>
      </c>
      <c r="T3456" s="276">
        <v>0</v>
      </c>
      <c r="U3456" s="276">
        <v>0</v>
      </c>
      <c r="V3456" s="1044">
        <v>0</v>
      </c>
      <c r="W3456" s="276">
        <v>0</v>
      </c>
      <c r="X3456" s="276">
        <v>0</v>
      </c>
      <c r="Y3456" s="276">
        <v>1</v>
      </c>
      <c r="Z3456" s="276">
        <v>0</v>
      </c>
      <c r="AA3456" s="276">
        <v>0</v>
      </c>
      <c r="AB3456" s="276">
        <v>0</v>
      </c>
      <c r="AC3456" s="276">
        <v>0</v>
      </c>
      <c r="AD3456" s="448"/>
    </row>
    <row r="3457" spans="1:30" ht="20.399999999999999" customHeight="1">
      <c r="A3457" s="794"/>
      <c r="B3457" s="670" t="s">
        <v>1467</v>
      </c>
      <c r="C3457" s="276">
        <v>0</v>
      </c>
      <c r="D3457" s="276">
        <v>0</v>
      </c>
      <c r="E3457" s="276">
        <v>0</v>
      </c>
      <c r="F3457" s="276">
        <v>0</v>
      </c>
      <c r="G3457" s="1043">
        <v>0</v>
      </c>
      <c r="H3457" s="276">
        <v>0</v>
      </c>
      <c r="I3457" s="276">
        <v>0</v>
      </c>
      <c r="J3457" s="276">
        <v>0</v>
      </c>
      <c r="K3457" s="276">
        <v>0</v>
      </c>
      <c r="L3457" s="276">
        <v>0</v>
      </c>
      <c r="M3457" s="276">
        <v>0</v>
      </c>
      <c r="N3457" s="276">
        <v>0</v>
      </c>
      <c r="O3457" s="276">
        <v>0</v>
      </c>
      <c r="P3457" s="276">
        <v>0</v>
      </c>
      <c r="Q3457" s="276">
        <v>0</v>
      </c>
      <c r="R3457" s="276">
        <v>0</v>
      </c>
      <c r="S3457" s="276">
        <v>0</v>
      </c>
      <c r="T3457" s="276">
        <v>0</v>
      </c>
      <c r="U3457" s="276">
        <v>0</v>
      </c>
      <c r="V3457" s="1044">
        <v>0</v>
      </c>
      <c r="W3457" s="276">
        <v>0</v>
      </c>
      <c r="X3457" s="276">
        <v>0</v>
      </c>
      <c r="Y3457" s="276">
        <v>0</v>
      </c>
      <c r="Z3457" s="276">
        <v>0</v>
      </c>
      <c r="AA3457" s="276">
        <v>0</v>
      </c>
      <c r="AB3457" s="276">
        <v>0</v>
      </c>
      <c r="AC3457" s="276">
        <v>0</v>
      </c>
      <c r="AD3457" s="448"/>
    </row>
    <row r="3458" spans="1:30" ht="20.399999999999999" customHeight="1">
      <c r="A3458" s="407"/>
      <c r="B3458" s="407"/>
      <c r="C3458" s="407"/>
      <c r="D3458" s="407"/>
      <c r="E3458" s="407"/>
      <c r="F3458" s="407"/>
      <c r="G3458" s="407"/>
      <c r="H3458" s="407"/>
      <c r="I3458" s="407"/>
      <c r="J3458" s="407"/>
      <c r="K3458" s="407"/>
      <c r="L3458" s="407"/>
      <c r="M3458" s="407"/>
      <c r="N3458" s="407"/>
      <c r="O3458" s="407"/>
      <c r="P3458" s="407"/>
      <c r="Q3458" s="407"/>
      <c r="R3458" s="407"/>
      <c r="S3458" s="407"/>
      <c r="T3458" s="407"/>
      <c r="U3458" s="407"/>
      <c r="V3458" s="407"/>
      <c r="W3458" s="407"/>
      <c r="X3458" s="407"/>
      <c r="Y3458" s="407"/>
      <c r="Z3458" s="407"/>
      <c r="AA3458" s="407"/>
      <c r="AB3458" s="407"/>
      <c r="AC3458" s="407"/>
      <c r="AD3458" s="448"/>
    </row>
    <row r="3459" spans="1:30" ht="20.399999999999999" customHeight="1">
      <c r="A3459" s="796" t="s">
        <v>2347</v>
      </c>
      <c r="B3459" s="669" t="s">
        <v>2346</v>
      </c>
      <c r="C3459" s="275">
        <v>6</v>
      </c>
      <c r="D3459" s="275">
        <v>6</v>
      </c>
      <c r="E3459" s="275">
        <v>0</v>
      </c>
      <c r="F3459" s="275">
        <v>0</v>
      </c>
      <c r="G3459" s="1041">
        <v>100</v>
      </c>
      <c r="H3459" s="275">
        <v>0</v>
      </c>
      <c r="I3459" s="275">
        <v>0</v>
      </c>
      <c r="J3459" s="275">
        <v>0</v>
      </c>
      <c r="K3459" s="275">
        <v>0</v>
      </c>
      <c r="L3459" s="275">
        <v>0</v>
      </c>
      <c r="M3459" s="275">
        <v>0</v>
      </c>
      <c r="N3459" s="275">
        <v>0</v>
      </c>
      <c r="O3459" s="275">
        <v>0</v>
      </c>
      <c r="P3459" s="275">
        <v>0</v>
      </c>
      <c r="Q3459" s="275">
        <v>1</v>
      </c>
      <c r="R3459" s="275">
        <v>0</v>
      </c>
      <c r="S3459" s="275">
        <v>3</v>
      </c>
      <c r="T3459" s="275">
        <v>0</v>
      </c>
      <c r="U3459" s="275">
        <v>1</v>
      </c>
      <c r="V3459" s="1042">
        <v>0</v>
      </c>
      <c r="W3459" s="275">
        <v>0</v>
      </c>
      <c r="X3459" s="275">
        <v>0</v>
      </c>
      <c r="Y3459" s="275">
        <v>1</v>
      </c>
      <c r="Z3459" s="275">
        <v>0</v>
      </c>
      <c r="AA3459" s="275">
        <v>0</v>
      </c>
      <c r="AB3459" s="275">
        <v>0</v>
      </c>
      <c r="AC3459" s="275">
        <v>0</v>
      </c>
      <c r="AD3459" s="448"/>
    </row>
    <row r="3460" spans="1:30" ht="20.399999999999999" customHeight="1">
      <c r="A3460" s="669"/>
      <c r="B3460" s="669" t="s">
        <v>2345</v>
      </c>
      <c r="C3460" s="797"/>
      <c r="D3460" s="797"/>
      <c r="E3460" s="797"/>
      <c r="F3460" s="797"/>
      <c r="G3460" s="797"/>
      <c r="H3460" s="797"/>
      <c r="I3460" s="797"/>
      <c r="J3460" s="797"/>
      <c r="K3460" s="797"/>
      <c r="L3460" s="797"/>
      <c r="M3460" s="797"/>
      <c r="N3460" s="797"/>
      <c r="O3460" s="797"/>
      <c r="P3460" s="797"/>
      <c r="Q3460" s="797"/>
      <c r="R3460" s="797"/>
      <c r="S3460" s="797"/>
      <c r="T3460" s="797"/>
      <c r="U3460" s="797"/>
      <c r="V3460" s="797"/>
      <c r="W3460" s="797"/>
      <c r="X3460" s="797"/>
      <c r="Y3460" s="797"/>
      <c r="Z3460" s="797"/>
      <c r="AA3460" s="797"/>
      <c r="AB3460" s="797"/>
      <c r="AC3460" s="797"/>
      <c r="AD3460" s="448"/>
    </row>
    <row r="3461" spans="1:30" ht="20.399999999999999" customHeight="1">
      <c r="A3461" s="794"/>
      <c r="B3461" s="670" t="s">
        <v>1468</v>
      </c>
      <c r="C3461" s="276">
        <v>6</v>
      </c>
      <c r="D3461" s="276">
        <v>6</v>
      </c>
      <c r="E3461" s="276">
        <v>0</v>
      </c>
      <c r="F3461" s="276">
        <v>0</v>
      </c>
      <c r="G3461" s="1043">
        <v>100</v>
      </c>
      <c r="H3461" s="276">
        <v>0</v>
      </c>
      <c r="I3461" s="276">
        <v>0</v>
      </c>
      <c r="J3461" s="276">
        <v>0</v>
      </c>
      <c r="K3461" s="276">
        <v>0</v>
      </c>
      <c r="L3461" s="276">
        <v>0</v>
      </c>
      <c r="M3461" s="276">
        <v>0</v>
      </c>
      <c r="N3461" s="276">
        <v>0</v>
      </c>
      <c r="O3461" s="276">
        <v>0</v>
      </c>
      <c r="P3461" s="276">
        <v>0</v>
      </c>
      <c r="Q3461" s="276">
        <v>1</v>
      </c>
      <c r="R3461" s="276">
        <v>0</v>
      </c>
      <c r="S3461" s="276">
        <v>3</v>
      </c>
      <c r="T3461" s="276">
        <v>0</v>
      </c>
      <c r="U3461" s="276">
        <v>1</v>
      </c>
      <c r="V3461" s="1044">
        <v>0</v>
      </c>
      <c r="W3461" s="276">
        <v>0</v>
      </c>
      <c r="X3461" s="276">
        <v>0</v>
      </c>
      <c r="Y3461" s="276">
        <v>1</v>
      </c>
      <c r="Z3461" s="276">
        <v>0</v>
      </c>
      <c r="AA3461" s="276">
        <v>0</v>
      </c>
      <c r="AB3461" s="276">
        <v>0</v>
      </c>
      <c r="AC3461" s="276">
        <v>0</v>
      </c>
      <c r="AD3461" s="448"/>
    </row>
    <row r="3462" spans="1:30" ht="20.399999999999999" customHeight="1">
      <c r="A3462" s="794"/>
      <c r="B3462" s="670" t="s">
        <v>1467</v>
      </c>
      <c r="C3462" s="276">
        <v>0</v>
      </c>
      <c r="D3462" s="276">
        <v>0</v>
      </c>
      <c r="E3462" s="276">
        <v>0</v>
      </c>
      <c r="F3462" s="276">
        <v>0</v>
      </c>
      <c r="G3462" s="1043">
        <v>0</v>
      </c>
      <c r="H3462" s="276">
        <v>0</v>
      </c>
      <c r="I3462" s="276">
        <v>0</v>
      </c>
      <c r="J3462" s="276">
        <v>0</v>
      </c>
      <c r="K3462" s="276">
        <v>0</v>
      </c>
      <c r="L3462" s="276">
        <v>0</v>
      </c>
      <c r="M3462" s="276">
        <v>0</v>
      </c>
      <c r="N3462" s="276">
        <v>0</v>
      </c>
      <c r="O3462" s="276">
        <v>0</v>
      </c>
      <c r="P3462" s="276">
        <v>0</v>
      </c>
      <c r="Q3462" s="276">
        <v>0</v>
      </c>
      <c r="R3462" s="276">
        <v>0</v>
      </c>
      <c r="S3462" s="276">
        <v>0</v>
      </c>
      <c r="T3462" s="276">
        <v>0</v>
      </c>
      <c r="U3462" s="276">
        <v>0</v>
      </c>
      <c r="V3462" s="1044">
        <v>0</v>
      </c>
      <c r="W3462" s="276">
        <v>0</v>
      </c>
      <c r="X3462" s="276">
        <v>0</v>
      </c>
      <c r="Y3462" s="276">
        <v>0</v>
      </c>
      <c r="Z3462" s="276">
        <v>0</v>
      </c>
      <c r="AA3462" s="276">
        <v>0</v>
      </c>
      <c r="AB3462" s="276">
        <v>0</v>
      </c>
      <c r="AC3462" s="276">
        <v>0</v>
      </c>
      <c r="AD3462" s="448"/>
    </row>
    <row r="3463" spans="1:30" ht="20.399999999999999" customHeight="1">
      <c r="A3463" s="407"/>
      <c r="B3463" s="407"/>
      <c r="C3463" s="407"/>
      <c r="D3463" s="407"/>
      <c r="E3463" s="407"/>
      <c r="F3463" s="407"/>
      <c r="G3463" s="407"/>
      <c r="H3463" s="407"/>
      <c r="I3463" s="407"/>
      <c r="J3463" s="407"/>
      <c r="K3463" s="407"/>
      <c r="L3463" s="407"/>
      <c r="M3463" s="407"/>
      <c r="N3463" s="407"/>
      <c r="O3463" s="407"/>
      <c r="P3463" s="407"/>
      <c r="Q3463" s="407"/>
      <c r="R3463" s="407"/>
      <c r="S3463" s="407"/>
      <c r="T3463" s="407"/>
      <c r="U3463" s="407"/>
      <c r="V3463" s="407"/>
      <c r="W3463" s="407"/>
      <c r="X3463" s="407"/>
      <c r="Y3463" s="407"/>
      <c r="Z3463" s="407"/>
      <c r="AA3463" s="407"/>
      <c r="AB3463" s="407"/>
      <c r="AC3463" s="407"/>
      <c r="AD3463" s="448"/>
    </row>
    <row r="3464" spans="1:30" ht="20.399999999999999" customHeight="1">
      <c r="A3464" s="796" t="s">
        <v>4866</v>
      </c>
      <c r="B3464" s="669" t="s">
        <v>2346</v>
      </c>
      <c r="C3464" s="275">
        <v>2</v>
      </c>
      <c r="D3464" s="275">
        <v>2</v>
      </c>
      <c r="E3464" s="275">
        <v>0</v>
      </c>
      <c r="F3464" s="275">
        <v>0</v>
      </c>
      <c r="G3464" s="1041">
        <v>100</v>
      </c>
      <c r="H3464" s="275">
        <v>0</v>
      </c>
      <c r="I3464" s="275">
        <v>0</v>
      </c>
      <c r="J3464" s="275">
        <v>0</v>
      </c>
      <c r="K3464" s="275">
        <v>0</v>
      </c>
      <c r="L3464" s="275">
        <v>0</v>
      </c>
      <c r="M3464" s="275">
        <v>0</v>
      </c>
      <c r="N3464" s="275">
        <v>0</v>
      </c>
      <c r="O3464" s="275">
        <v>0</v>
      </c>
      <c r="P3464" s="275">
        <v>1</v>
      </c>
      <c r="Q3464" s="275">
        <v>0</v>
      </c>
      <c r="R3464" s="275">
        <v>0</v>
      </c>
      <c r="S3464" s="275">
        <v>0</v>
      </c>
      <c r="T3464" s="275">
        <v>0</v>
      </c>
      <c r="U3464" s="275">
        <v>0</v>
      </c>
      <c r="V3464" s="1042">
        <v>0</v>
      </c>
      <c r="W3464" s="275">
        <v>1</v>
      </c>
      <c r="X3464" s="275">
        <v>0</v>
      </c>
      <c r="Y3464" s="275">
        <v>0</v>
      </c>
      <c r="Z3464" s="275">
        <v>0</v>
      </c>
      <c r="AA3464" s="275">
        <v>0</v>
      </c>
      <c r="AB3464" s="275">
        <v>0</v>
      </c>
      <c r="AC3464" s="275">
        <v>0</v>
      </c>
      <c r="AD3464" s="448"/>
    </row>
    <row r="3465" spans="1:30" ht="20.399999999999999" customHeight="1">
      <c r="A3465" s="669"/>
      <c r="B3465" s="669" t="s">
        <v>4867</v>
      </c>
      <c r="C3465" s="797"/>
      <c r="D3465" s="797"/>
      <c r="E3465" s="797"/>
      <c r="F3465" s="797"/>
      <c r="G3465" s="797"/>
      <c r="H3465" s="797"/>
      <c r="I3465" s="797"/>
      <c r="J3465" s="797"/>
      <c r="K3465" s="797"/>
      <c r="L3465" s="797"/>
      <c r="M3465" s="797"/>
      <c r="N3465" s="797"/>
      <c r="O3465" s="797"/>
      <c r="P3465" s="797"/>
      <c r="Q3465" s="797"/>
      <c r="R3465" s="797"/>
      <c r="S3465" s="797"/>
      <c r="T3465" s="797"/>
      <c r="U3465" s="797"/>
      <c r="V3465" s="797"/>
      <c r="W3465" s="797"/>
      <c r="X3465" s="797"/>
      <c r="Y3465" s="797"/>
      <c r="Z3465" s="797"/>
      <c r="AA3465" s="797"/>
      <c r="AB3465" s="797"/>
      <c r="AC3465" s="797"/>
      <c r="AD3465" s="448"/>
    </row>
    <row r="3466" spans="1:30" ht="20.399999999999999" customHeight="1">
      <c r="A3466" s="794"/>
      <c r="B3466" s="670" t="s">
        <v>1468</v>
      </c>
      <c r="C3466" s="276">
        <v>2</v>
      </c>
      <c r="D3466" s="276">
        <v>2</v>
      </c>
      <c r="E3466" s="276">
        <v>0</v>
      </c>
      <c r="F3466" s="276">
        <v>0</v>
      </c>
      <c r="G3466" s="1043">
        <v>100</v>
      </c>
      <c r="H3466" s="276">
        <v>0</v>
      </c>
      <c r="I3466" s="276">
        <v>0</v>
      </c>
      <c r="J3466" s="276">
        <v>0</v>
      </c>
      <c r="K3466" s="276">
        <v>0</v>
      </c>
      <c r="L3466" s="276">
        <v>0</v>
      </c>
      <c r="M3466" s="276">
        <v>0</v>
      </c>
      <c r="N3466" s="276">
        <v>0</v>
      </c>
      <c r="O3466" s="276">
        <v>0</v>
      </c>
      <c r="P3466" s="276">
        <v>1</v>
      </c>
      <c r="Q3466" s="276">
        <v>0</v>
      </c>
      <c r="R3466" s="276">
        <v>0</v>
      </c>
      <c r="S3466" s="276">
        <v>0</v>
      </c>
      <c r="T3466" s="276">
        <v>0</v>
      </c>
      <c r="U3466" s="276">
        <v>0</v>
      </c>
      <c r="V3466" s="1044">
        <v>0</v>
      </c>
      <c r="W3466" s="276">
        <v>1</v>
      </c>
      <c r="X3466" s="276">
        <v>0</v>
      </c>
      <c r="Y3466" s="276">
        <v>0</v>
      </c>
      <c r="Z3466" s="276">
        <v>0</v>
      </c>
      <c r="AA3466" s="276">
        <v>0</v>
      </c>
      <c r="AB3466" s="276">
        <v>0</v>
      </c>
      <c r="AC3466" s="276">
        <v>0</v>
      </c>
      <c r="AD3466" s="448"/>
    </row>
    <row r="3467" spans="1:30" ht="20.399999999999999" customHeight="1">
      <c r="A3467" s="794"/>
      <c r="B3467" s="670" t="s">
        <v>1467</v>
      </c>
      <c r="C3467" s="276">
        <v>0</v>
      </c>
      <c r="D3467" s="276">
        <v>0</v>
      </c>
      <c r="E3467" s="276">
        <v>0</v>
      </c>
      <c r="F3467" s="276">
        <v>0</v>
      </c>
      <c r="G3467" s="1043">
        <v>0</v>
      </c>
      <c r="H3467" s="276">
        <v>0</v>
      </c>
      <c r="I3467" s="276">
        <v>0</v>
      </c>
      <c r="J3467" s="276">
        <v>0</v>
      </c>
      <c r="K3467" s="276">
        <v>0</v>
      </c>
      <c r="L3467" s="276">
        <v>0</v>
      </c>
      <c r="M3467" s="276">
        <v>0</v>
      </c>
      <c r="N3467" s="276">
        <v>0</v>
      </c>
      <c r="O3467" s="276">
        <v>0</v>
      </c>
      <c r="P3467" s="276">
        <v>0</v>
      </c>
      <c r="Q3467" s="276">
        <v>0</v>
      </c>
      <c r="R3467" s="276">
        <v>0</v>
      </c>
      <c r="S3467" s="276">
        <v>0</v>
      </c>
      <c r="T3467" s="276">
        <v>0</v>
      </c>
      <c r="U3467" s="276">
        <v>0</v>
      </c>
      <c r="V3467" s="1044">
        <v>0</v>
      </c>
      <c r="W3467" s="276">
        <v>0</v>
      </c>
      <c r="X3467" s="276">
        <v>0</v>
      </c>
      <c r="Y3467" s="276">
        <v>0</v>
      </c>
      <c r="Z3467" s="276">
        <v>0</v>
      </c>
      <c r="AA3467" s="276">
        <v>0</v>
      </c>
      <c r="AB3467" s="276">
        <v>0</v>
      </c>
      <c r="AC3467" s="276">
        <v>0</v>
      </c>
      <c r="AD3467" s="448"/>
    </row>
    <row r="3468" spans="1:30" ht="20.399999999999999" customHeight="1">
      <c r="A3468" s="407"/>
      <c r="B3468" s="407"/>
      <c r="C3468" s="407"/>
      <c r="D3468" s="407"/>
      <c r="E3468" s="407"/>
      <c r="F3468" s="407"/>
      <c r="G3468" s="407"/>
      <c r="H3468" s="407"/>
      <c r="I3468" s="407"/>
      <c r="J3468" s="407"/>
      <c r="K3468" s="407"/>
      <c r="L3468" s="407"/>
      <c r="M3468" s="407"/>
      <c r="N3468" s="407"/>
      <c r="O3468" s="407"/>
      <c r="P3468" s="407"/>
      <c r="Q3468" s="407"/>
      <c r="R3468" s="407"/>
      <c r="S3468" s="407"/>
      <c r="T3468" s="407"/>
      <c r="U3468" s="407"/>
      <c r="V3468" s="407"/>
      <c r="W3468" s="407"/>
      <c r="X3468" s="407"/>
      <c r="Y3468" s="407"/>
      <c r="Z3468" s="407"/>
      <c r="AA3468" s="407"/>
      <c r="AB3468" s="407"/>
      <c r="AC3468" s="407"/>
      <c r="AD3468" s="448"/>
    </row>
    <row r="3469" spans="1:30" ht="20.399999999999999" customHeight="1">
      <c r="A3469" s="796" t="s">
        <v>2344</v>
      </c>
      <c r="B3469" s="669" t="s">
        <v>2343</v>
      </c>
      <c r="C3469" s="275">
        <v>37</v>
      </c>
      <c r="D3469" s="275">
        <v>37</v>
      </c>
      <c r="E3469" s="275">
        <v>0</v>
      </c>
      <c r="F3469" s="275">
        <v>0</v>
      </c>
      <c r="G3469" s="1041">
        <v>100</v>
      </c>
      <c r="H3469" s="275">
        <v>1</v>
      </c>
      <c r="I3469" s="275">
        <v>0</v>
      </c>
      <c r="J3469" s="275">
        <v>0</v>
      </c>
      <c r="K3469" s="275">
        <v>1</v>
      </c>
      <c r="L3469" s="275">
        <v>1</v>
      </c>
      <c r="M3469" s="275">
        <v>0</v>
      </c>
      <c r="N3469" s="275">
        <v>0</v>
      </c>
      <c r="O3469" s="275">
        <v>12</v>
      </c>
      <c r="P3469" s="275">
        <v>4</v>
      </c>
      <c r="Q3469" s="275">
        <v>2</v>
      </c>
      <c r="R3469" s="275">
        <v>0</v>
      </c>
      <c r="S3469" s="275">
        <v>3</v>
      </c>
      <c r="T3469" s="275">
        <v>1</v>
      </c>
      <c r="U3469" s="275">
        <v>1</v>
      </c>
      <c r="V3469" s="1042">
        <v>3</v>
      </c>
      <c r="W3469" s="275">
        <v>0</v>
      </c>
      <c r="X3469" s="275">
        <v>0</v>
      </c>
      <c r="Y3469" s="275">
        <v>3</v>
      </c>
      <c r="Z3469" s="275">
        <v>1</v>
      </c>
      <c r="AA3469" s="275">
        <v>1</v>
      </c>
      <c r="AB3469" s="275">
        <v>3</v>
      </c>
      <c r="AC3469" s="275">
        <v>1</v>
      </c>
      <c r="AD3469" s="448"/>
    </row>
    <row r="3470" spans="1:30" ht="20.399999999999999" customHeight="1">
      <c r="A3470" s="669"/>
      <c r="B3470" s="669" t="s">
        <v>2342</v>
      </c>
      <c r="C3470" s="797"/>
      <c r="D3470" s="797"/>
      <c r="E3470" s="797"/>
      <c r="F3470" s="797"/>
      <c r="G3470" s="797"/>
      <c r="H3470" s="797"/>
      <c r="I3470" s="797"/>
      <c r="J3470" s="797"/>
      <c r="K3470" s="797"/>
      <c r="L3470" s="797"/>
      <c r="M3470" s="797"/>
      <c r="N3470" s="797"/>
      <c r="O3470" s="797"/>
      <c r="P3470" s="797"/>
      <c r="Q3470" s="797"/>
      <c r="R3470" s="797"/>
      <c r="S3470" s="797"/>
      <c r="T3470" s="797"/>
      <c r="U3470" s="797"/>
      <c r="V3470" s="797"/>
      <c r="W3470" s="797"/>
      <c r="X3470" s="797"/>
      <c r="Y3470" s="797"/>
      <c r="Z3470" s="797"/>
      <c r="AA3470" s="797"/>
      <c r="AB3470" s="797"/>
      <c r="AC3470" s="797"/>
      <c r="AD3470" s="448"/>
    </row>
    <row r="3471" spans="1:30" ht="20.399999999999999" customHeight="1">
      <c r="A3471" s="794"/>
      <c r="B3471" s="670" t="s">
        <v>1468</v>
      </c>
      <c r="C3471" s="276">
        <v>30</v>
      </c>
      <c r="D3471" s="276">
        <v>30</v>
      </c>
      <c r="E3471" s="276">
        <v>0</v>
      </c>
      <c r="F3471" s="276">
        <v>0</v>
      </c>
      <c r="G3471" s="1043">
        <v>100</v>
      </c>
      <c r="H3471" s="276">
        <v>1</v>
      </c>
      <c r="I3471" s="276">
        <v>0</v>
      </c>
      <c r="J3471" s="276">
        <v>0</v>
      </c>
      <c r="K3471" s="276">
        <v>1</v>
      </c>
      <c r="L3471" s="276">
        <v>1</v>
      </c>
      <c r="M3471" s="276">
        <v>0</v>
      </c>
      <c r="N3471" s="276">
        <v>0</v>
      </c>
      <c r="O3471" s="276">
        <v>12</v>
      </c>
      <c r="P3471" s="276">
        <v>4</v>
      </c>
      <c r="Q3471" s="276">
        <v>1</v>
      </c>
      <c r="R3471" s="276">
        <v>0</v>
      </c>
      <c r="S3471" s="276">
        <v>2</v>
      </c>
      <c r="T3471" s="276">
        <v>1</v>
      </c>
      <c r="U3471" s="276">
        <v>1</v>
      </c>
      <c r="V3471" s="1044">
        <v>3</v>
      </c>
      <c r="W3471" s="276">
        <v>0</v>
      </c>
      <c r="X3471" s="276">
        <v>0</v>
      </c>
      <c r="Y3471" s="276">
        <v>1</v>
      </c>
      <c r="Z3471" s="276">
        <v>1</v>
      </c>
      <c r="AA3471" s="276">
        <v>0</v>
      </c>
      <c r="AB3471" s="276">
        <v>2</v>
      </c>
      <c r="AC3471" s="276">
        <v>0</v>
      </c>
      <c r="AD3471" s="448"/>
    </row>
    <row r="3472" spans="1:30" ht="20.399999999999999" customHeight="1">
      <c r="A3472" s="794"/>
      <c r="B3472" s="670" t="s">
        <v>1467</v>
      </c>
      <c r="C3472" s="276">
        <v>7</v>
      </c>
      <c r="D3472" s="276">
        <v>7</v>
      </c>
      <c r="E3472" s="276">
        <v>0</v>
      </c>
      <c r="F3472" s="276">
        <v>0</v>
      </c>
      <c r="G3472" s="1043">
        <v>100</v>
      </c>
      <c r="H3472" s="276">
        <v>0</v>
      </c>
      <c r="I3472" s="276">
        <v>0</v>
      </c>
      <c r="J3472" s="276">
        <v>0</v>
      </c>
      <c r="K3472" s="276">
        <v>0</v>
      </c>
      <c r="L3472" s="276">
        <v>0</v>
      </c>
      <c r="M3472" s="276">
        <v>0</v>
      </c>
      <c r="N3472" s="276">
        <v>0</v>
      </c>
      <c r="O3472" s="276">
        <v>0</v>
      </c>
      <c r="P3472" s="276">
        <v>0</v>
      </c>
      <c r="Q3472" s="276">
        <v>1</v>
      </c>
      <c r="R3472" s="276">
        <v>0</v>
      </c>
      <c r="S3472" s="276">
        <v>1</v>
      </c>
      <c r="T3472" s="276">
        <v>0</v>
      </c>
      <c r="U3472" s="276">
        <v>0</v>
      </c>
      <c r="V3472" s="1044">
        <v>0</v>
      </c>
      <c r="W3472" s="276">
        <v>0</v>
      </c>
      <c r="X3472" s="276">
        <v>0</v>
      </c>
      <c r="Y3472" s="276">
        <v>2</v>
      </c>
      <c r="Z3472" s="276">
        <v>0</v>
      </c>
      <c r="AA3472" s="276">
        <v>1</v>
      </c>
      <c r="AB3472" s="276">
        <v>1</v>
      </c>
      <c r="AC3472" s="276">
        <v>1</v>
      </c>
      <c r="AD3472" s="448"/>
    </row>
    <row r="3473" spans="1:30" ht="20.399999999999999" customHeight="1">
      <c r="A3473" s="407"/>
      <c r="B3473" s="407"/>
      <c r="C3473" s="407"/>
      <c r="D3473" s="407"/>
      <c r="E3473" s="407"/>
      <c r="F3473" s="407"/>
      <c r="G3473" s="407"/>
      <c r="H3473" s="407"/>
      <c r="I3473" s="407"/>
      <c r="J3473" s="407"/>
      <c r="K3473" s="407"/>
      <c r="L3473" s="407"/>
      <c r="M3473" s="407"/>
      <c r="N3473" s="407"/>
      <c r="O3473" s="407"/>
      <c r="P3473" s="407"/>
      <c r="Q3473" s="407"/>
      <c r="R3473" s="407"/>
      <c r="S3473" s="407"/>
      <c r="T3473" s="407"/>
      <c r="U3473" s="407"/>
      <c r="V3473" s="407"/>
      <c r="W3473" s="407"/>
      <c r="X3473" s="407"/>
      <c r="Y3473" s="407"/>
      <c r="Z3473" s="407"/>
      <c r="AA3473" s="407"/>
      <c r="AB3473" s="407"/>
      <c r="AC3473" s="407"/>
      <c r="AD3473" s="448"/>
    </row>
    <row r="3474" spans="1:30" ht="20.399999999999999" customHeight="1">
      <c r="A3474" s="796" t="s">
        <v>2341</v>
      </c>
      <c r="B3474" s="669" t="s">
        <v>2340</v>
      </c>
      <c r="C3474" s="275">
        <v>13</v>
      </c>
      <c r="D3474" s="275">
        <v>13</v>
      </c>
      <c r="E3474" s="275">
        <v>0</v>
      </c>
      <c r="F3474" s="275">
        <v>0</v>
      </c>
      <c r="G3474" s="1041">
        <v>100</v>
      </c>
      <c r="H3474" s="275">
        <v>0</v>
      </c>
      <c r="I3474" s="275">
        <v>0</v>
      </c>
      <c r="J3474" s="275">
        <v>0</v>
      </c>
      <c r="K3474" s="275">
        <v>0</v>
      </c>
      <c r="L3474" s="275">
        <v>0</v>
      </c>
      <c r="M3474" s="275">
        <v>0</v>
      </c>
      <c r="N3474" s="275">
        <v>1</v>
      </c>
      <c r="O3474" s="275">
        <v>0</v>
      </c>
      <c r="P3474" s="275">
        <v>2</v>
      </c>
      <c r="Q3474" s="275">
        <v>2</v>
      </c>
      <c r="R3474" s="275">
        <v>2</v>
      </c>
      <c r="S3474" s="275">
        <v>2</v>
      </c>
      <c r="T3474" s="275">
        <v>1</v>
      </c>
      <c r="U3474" s="275">
        <v>0</v>
      </c>
      <c r="V3474" s="1042">
        <v>1</v>
      </c>
      <c r="W3474" s="275">
        <v>2</v>
      </c>
      <c r="X3474" s="275">
        <v>0</v>
      </c>
      <c r="Y3474" s="275">
        <v>0</v>
      </c>
      <c r="Z3474" s="275">
        <v>0</v>
      </c>
      <c r="AA3474" s="275">
        <v>0</v>
      </c>
      <c r="AB3474" s="275">
        <v>0</v>
      </c>
      <c r="AC3474" s="275">
        <v>0</v>
      </c>
      <c r="AD3474" s="448"/>
    </row>
    <row r="3475" spans="1:30" ht="20.399999999999999" customHeight="1">
      <c r="A3475" s="669"/>
      <c r="B3475" s="669" t="s">
        <v>2339</v>
      </c>
      <c r="C3475" s="797"/>
      <c r="D3475" s="797"/>
      <c r="E3475" s="797"/>
      <c r="F3475" s="797"/>
      <c r="G3475" s="797"/>
      <c r="H3475" s="797"/>
      <c r="I3475" s="797"/>
      <c r="J3475" s="797"/>
      <c r="K3475" s="797"/>
      <c r="L3475" s="797"/>
      <c r="M3475" s="797"/>
      <c r="N3475" s="797"/>
      <c r="O3475" s="797"/>
      <c r="P3475" s="797"/>
      <c r="Q3475" s="797"/>
      <c r="R3475" s="797"/>
      <c r="S3475" s="797"/>
      <c r="T3475" s="797"/>
      <c r="U3475" s="797"/>
      <c r="V3475" s="797"/>
      <c r="W3475" s="797"/>
      <c r="X3475" s="797"/>
      <c r="Y3475" s="797"/>
      <c r="Z3475" s="797"/>
      <c r="AA3475" s="797"/>
      <c r="AB3475" s="797"/>
      <c r="AC3475" s="797"/>
      <c r="AD3475" s="448"/>
    </row>
    <row r="3476" spans="1:30" ht="20.399999999999999" customHeight="1">
      <c r="A3476" s="794"/>
      <c r="B3476" s="670" t="s">
        <v>1468</v>
      </c>
      <c r="C3476" s="276">
        <v>10</v>
      </c>
      <c r="D3476" s="276">
        <v>10</v>
      </c>
      <c r="E3476" s="276">
        <v>0</v>
      </c>
      <c r="F3476" s="276">
        <v>0</v>
      </c>
      <c r="G3476" s="1043">
        <v>100</v>
      </c>
      <c r="H3476" s="276">
        <v>0</v>
      </c>
      <c r="I3476" s="276">
        <v>0</v>
      </c>
      <c r="J3476" s="276">
        <v>0</v>
      </c>
      <c r="K3476" s="276">
        <v>0</v>
      </c>
      <c r="L3476" s="276">
        <v>0</v>
      </c>
      <c r="M3476" s="276">
        <v>0</v>
      </c>
      <c r="N3476" s="276">
        <v>0</v>
      </c>
      <c r="O3476" s="276">
        <v>0</v>
      </c>
      <c r="P3476" s="276">
        <v>2</v>
      </c>
      <c r="Q3476" s="276">
        <v>2</v>
      </c>
      <c r="R3476" s="276">
        <v>2</v>
      </c>
      <c r="S3476" s="276">
        <v>0</v>
      </c>
      <c r="T3476" s="276">
        <v>1</v>
      </c>
      <c r="U3476" s="276">
        <v>0</v>
      </c>
      <c r="V3476" s="1044">
        <v>1</v>
      </c>
      <c r="W3476" s="276">
        <v>2</v>
      </c>
      <c r="X3476" s="276">
        <v>0</v>
      </c>
      <c r="Y3476" s="276">
        <v>0</v>
      </c>
      <c r="Z3476" s="276">
        <v>0</v>
      </c>
      <c r="AA3476" s="276">
        <v>0</v>
      </c>
      <c r="AB3476" s="276">
        <v>0</v>
      </c>
      <c r="AC3476" s="276">
        <v>0</v>
      </c>
      <c r="AD3476" s="448"/>
    </row>
    <row r="3477" spans="1:30" ht="20.399999999999999" customHeight="1">
      <c r="A3477" s="794"/>
      <c r="B3477" s="670" t="s">
        <v>1467</v>
      </c>
      <c r="C3477" s="276">
        <v>3</v>
      </c>
      <c r="D3477" s="276">
        <v>3</v>
      </c>
      <c r="E3477" s="276">
        <v>0</v>
      </c>
      <c r="F3477" s="276">
        <v>0</v>
      </c>
      <c r="G3477" s="1043">
        <v>100</v>
      </c>
      <c r="H3477" s="276">
        <v>0</v>
      </c>
      <c r="I3477" s="276">
        <v>0</v>
      </c>
      <c r="J3477" s="276">
        <v>0</v>
      </c>
      <c r="K3477" s="276">
        <v>0</v>
      </c>
      <c r="L3477" s="276">
        <v>0</v>
      </c>
      <c r="M3477" s="276">
        <v>0</v>
      </c>
      <c r="N3477" s="276">
        <v>1</v>
      </c>
      <c r="O3477" s="276">
        <v>0</v>
      </c>
      <c r="P3477" s="276">
        <v>0</v>
      </c>
      <c r="Q3477" s="276">
        <v>0</v>
      </c>
      <c r="R3477" s="276">
        <v>0</v>
      </c>
      <c r="S3477" s="276">
        <v>2</v>
      </c>
      <c r="T3477" s="276">
        <v>0</v>
      </c>
      <c r="U3477" s="276">
        <v>0</v>
      </c>
      <c r="V3477" s="1044">
        <v>0</v>
      </c>
      <c r="W3477" s="276">
        <v>0</v>
      </c>
      <c r="X3477" s="276">
        <v>0</v>
      </c>
      <c r="Y3477" s="276">
        <v>0</v>
      </c>
      <c r="Z3477" s="276">
        <v>0</v>
      </c>
      <c r="AA3477" s="276">
        <v>0</v>
      </c>
      <c r="AB3477" s="276">
        <v>0</v>
      </c>
      <c r="AC3477" s="276">
        <v>0</v>
      </c>
      <c r="AD3477" s="448"/>
    </row>
    <row r="3478" spans="1:30" ht="20.399999999999999" customHeight="1">
      <c r="A3478" s="407"/>
      <c r="B3478" s="407"/>
      <c r="C3478" s="407"/>
      <c r="D3478" s="407"/>
      <c r="E3478" s="407"/>
      <c r="F3478" s="407"/>
      <c r="G3478" s="407"/>
      <c r="H3478" s="407"/>
      <c r="I3478" s="407"/>
      <c r="J3478" s="407"/>
      <c r="K3478" s="407"/>
      <c r="L3478" s="407"/>
      <c r="M3478" s="407"/>
      <c r="N3478" s="407"/>
      <c r="O3478" s="407"/>
      <c r="P3478" s="407"/>
      <c r="Q3478" s="407"/>
      <c r="R3478" s="407"/>
      <c r="S3478" s="407"/>
      <c r="T3478" s="407"/>
      <c r="U3478" s="407"/>
      <c r="V3478" s="407"/>
      <c r="W3478" s="407"/>
      <c r="X3478" s="407"/>
      <c r="Y3478" s="407"/>
      <c r="Z3478" s="407"/>
      <c r="AA3478" s="407"/>
      <c r="AB3478" s="407"/>
      <c r="AC3478" s="407"/>
      <c r="AD3478" s="448"/>
    </row>
    <row r="3479" spans="1:30" ht="20.399999999999999" customHeight="1">
      <c r="A3479" s="796" t="s">
        <v>2338</v>
      </c>
      <c r="B3479" s="669" t="s">
        <v>2337</v>
      </c>
      <c r="C3479" s="275">
        <v>22</v>
      </c>
      <c r="D3479" s="275">
        <v>22</v>
      </c>
      <c r="E3479" s="275">
        <v>0</v>
      </c>
      <c r="F3479" s="275">
        <v>0</v>
      </c>
      <c r="G3479" s="1041">
        <v>100</v>
      </c>
      <c r="H3479" s="275">
        <v>0</v>
      </c>
      <c r="I3479" s="275">
        <v>0</v>
      </c>
      <c r="J3479" s="275">
        <v>0</v>
      </c>
      <c r="K3479" s="275">
        <v>0</v>
      </c>
      <c r="L3479" s="275">
        <v>0</v>
      </c>
      <c r="M3479" s="275">
        <v>0</v>
      </c>
      <c r="N3479" s="275">
        <v>0</v>
      </c>
      <c r="O3479" s="275">
        <v>0</v>
      </c>
      <c r="P3479" s="275">
        <v>2</v>
      </c>
      <c r="Q3479" s="275">
        <v>0</v>
      </c>
      <c r="R3479" s="275">
        <v>0</v>
      </c>
      <c r="S3479" s="275">
        <v>0</v>
      </c>
      <c r="T3479" s="275">
        <v>3</v>
      </c>
      <c r="U3479" s="275">
        <v>3</v>
      </c>
      <c r="V3479" s="1042">
        <v>4</v>
      </c>
      <c r="W3479" s="275">
        <v>4</v>
      </c>
      <c r="X3479" s="275">
        <v>2</v>
      </c>
      <c r="Y3479" s="275">
        <v>1</v>
      </c>
      <c r="Z3479" s="275">
        <v>2</v>
      </c>
      <c r="AA3479" s="275">
        <v>1</v>
      </c>
      <c r="AB3479" s="275">
        <v>0</v>
      </c>
      <c r="AC3479" s="275">
        <v>0</v>
      </c>
      <c r="AD3479" s="448"/>
    </row>
    <row r="3480" spans="1:30" ht="20.399999999999999" customHeight="1">
      <c r="A3480" s="669"/>
      <c r="B3480" s="669" t="s">
        <v>2336</v>
      </c>
      <c r="C3480" s="797"/>
      <c r="D3480" s="797"/>
      <c r="E3480" s="797"/>
      <c r="F3480" s="797"/>
      <c r="G3480" s="797"/>
      <c r="H3480" s="797"/>
      <c r="I3480" s="797"/>
      <c r="J3480" s="797"/>
      <c r="K3480" s="797"/>
      <c r="L3480" s="797"/>
      <c r="M3480" s="797"/>
      <c r="N3480" s="797"/>
      <c r="O3480" s="797"/>
      <c r="P3480" s="797"/>
      <c r="Q3480" s="797"/>
      <c r="R3480" s="797"/>
      <c r="S3480" s="797"/>
      <c r="T3480" s="797"/>
      <c r="U3480" s="797"/>
      <c r="V3480" s="797"/>
      <c r="W3480" s="797"/>
      <c r="X3480" s="797"/>
      <c r="Y3480" s="797"/>
      <c r="Z3480" s="797"/>
      <c r="AA3480" s="797"/>
      <c r="AB3480" s="797"/>
      <c r="AC3480" s="797"/>
      <c r="AD3480" s="448"/>
    </row>
    <row r="3481" spans="1:30" ht="20.399999999999999" customHeight="1">
      <c r="A3481" s="794"/>
      <c r="B3481" s="670" t="s">
        <v>1468</v>
      </c>
      <c r="C3481" s="276">
        <v>21</v>
      </c>
      <c r="D3481" s="276">
        <v>21</v>
      </c>
      <c r="E3481" s="276">
        <v>0</v>
      </c>
      <c r="F3481" s="276">
        <v>0</v>
      </c>
      <c r="G3481" s="1043">
        <v>100</v>
      </c>
      <c r="H3481" s="276">
        <v>0</v>
      </c>
      <c r="I3481" s="276">
        <v>0</v>
      </c>
      <c r="J3481" s="276">
        <v>0</v>
      </c>
      <c r="K3481" s="276">
        <v>0</v>
      </c>
      <c r="L3481" s="276">
        <v>0</v>
      </c>
      <c r="M3481" s="276">
        <v>0</v>
      </c>
      <c r="N3481" s="276">
        <v>0</v>
      </c>
      <c r="O3481" s="276">
        <v>0</v>
      </c>
      <c r="P3481" s="276">
        <v>2</v>
      </c>
      <c r="Q3481" s="276">
        <v>0</v>
      </c>
      <c r="R3481" s="276">
        <v>0</v>
      </c>
      <c r="S3481" s="276">
        <v>0</v>
      </c>
      <c r="T3481" s="276">
        <v>3</v>
      </c>
      <c r="U3481" s="276">
        <v>3</v>
      </c>
      <c r="V3481" s="1044">
        <v>3</v>
      </c>
      <c r="W3481" s="276">
        <v>4</v>
      </c>
      <c r="X3481" s="276">
        <v>2</v>
      </c>
      <c r="Y3481" s="276">
        <v>1</v>
      </c>
      <c r="Z3481" s="276">
        <v>2</v>
      </c>
      <c r="AA3481" s="276">
        <v>1</v>
      </c>
      <c r="AB3481" s="276">
        <v>0</v>
      </c>
      <c r="AC3481" s="276">
        <v>0</v>
      </c>
      <c r="AD3481" s="448"/>
    </row>
    <row r="3482" spans="1:30" ht="20.399999999999999" customHeight="1">
      <c r="A3482" s="794"/>
      <c r="B3482" s="670" t="s">
        <v>1467</v>
      </c>
      <c r="C3482" s="276">
        <v>1</v>
      </c>
      <c r="D3482" s="276">
        <v>1</v>
      </c>
      <c r="E3482" s="276">
        <v>0</v>
      </c>
      <c r="F3482" s="276">
        <v>0</v>
      </c>
      <c r="G3482" s="1043">
        <v>100</v>
      </c>
      <c r="H3482" s="276">
        <v>0</v>
      </c>
      <c r="I3482" s="276">
        <v>0</v>
      </c>
      <c r="J3482" s="276">
        <v>0</v>
      </c>
      <c r="K3482" s="276">
        <v>0</v>
      </c>
      <c r="L3482" s="276">
        <v>0</v>
      </c>
      <c r="M3482" s="276">
        <v>0</v>
      </c>
      <c r="N3482" s="276">
        <v>0</v>
      </c>
      <c r="O3482" s="276">
        <v>0</v>
      </c>
      <c r="P3482" s="276">
        <v>0</v>
      </c>
      <c r="Q3482" s="276">
        <v>0</v>
      </c>
      <c r="R3482" s="276">
        <v>0</v>
      </c>
      <c r="S3482" s="276">
        <v>0</v>
      </c>
      <c r="T3482" s="276">
        <v>0</v>
      </c>
      <c r="U3482" s="276">
        <v>0</v>
      </c>
      <c r="V3482" s="1044">
        <v>1</v>
      </c>
      <c r="W3482" s="276">
        <v>0</v>
      </c>
      <c r="X3482" s="276">
        <v>0</v>
      </c>
      <c r="Y3482" s="276">
        <v>0</v>
      </c>
      <c r="Z3482" s="276">
        <v>0</v>
      </c>
      <c r="AA3482" s="276">
        <v>0</v>
      </c>
      <c r="AB3482" s="276">
        <v>0</v>
      </c>
      <c r="AC3482" s="276">
        <v>0</v>
      </c>
      <c r="AD3482" s="448"/>
    </row>
    <row r="3483" spans="1:30" ht="20.399999999999999" customHeight="1">
      <c r="A3483" s="407"/>
      <c r="B3483" s="407"/>
      <c r="C3483" s="407"/>
      <c r="D3483" s="407"/>
      <c r="E3483" s="407"/>
      <c r="F3483" s="407"/>
      <c r="G3483" s="407"/>
      <c r="H3483" s="407"/>
      <c r="I3483" s="407"/>
      <c r="J3483" s="407"/>
      <c r="K3483" s="407"/>
      <c r="L3483" s="407"/>
      <c r="M3483" s="407"/>
      <c r="N3483" s="407"/>
      <c r="O3483" s="407"/>
      <c r="P3483" s="407"/>
      <c r="Q3483" s="407"/>
      <c r="R3483" s="407"/>
      <c r="S3483" s="407"/>
      <c r="T3483" s="407"/>
      <c r="U3483" s="407"/>
      <c r="V3483" s="407"/>
      <c r="W3483" s="407"/>
      <c r="X3483" s="407"/>
      <c r="Y3483" s="407"/>
      <c r="Z3483" s="407"/>
      <c r="AA3483" s="407"/>
      <c r="AB3483" s="407"/>
      <c r="AC3483" s="407"/>
      <c r="AD3483" s="448"/>
    </row>
    <row r="3484" spans="1:30" ht="20.399999999999999" customHeight="1">
      <c r="A3484" s="796" t="s">
        <v>2335</v>
      </c>
      <c r="B3484" s="669" t="s">
        <v>2334</v>
      </c>
      <c r="C3484" s="275">
        <v>2</v>
      </c>
      <c r="D3484" s="275">
        <v>2</v>
      </c>
      <c r="E3484" s="275">
        <v>0</v>
      </c>
      <c r="F3484" s="275">
        <v>0</v>
      </c>
      <c r="G3484" s="1041">
        <v>100</v>
      </c>
      <c r="H3484" s="275">
        <v>0</v>
      </c>
      <c r="I3484" s="275">
        <v>0</v>
      </c>
      <c r="J3484" s="275">
        <v>0</v>
      </c>
      <c r="K3484" s="275">
        <v>0</v>
      </c>
      <c r="L3484" s="275">
        <v>0</v>
      </c>
      <c r="M3484" s="275">
        <v>0</v>
      </c>
      <c r="N3484" s="275">
        <v>0</v>
      </c>
      <c r="O3484" s="275">
        <v>0</v>
      </c>
      <c r="P3484" s="275">
        <v>0</v>
      </c>
      <c r="Q3484" s="275">
        <v>0</v>
      </c>
      <c r="R3484" s="275">
        <v>0</v>
      </c>
      <c r="S3484" s="275">
        <v>1</v>
      </c>
      <c r="T3484" s="275">
        <v>0</v>
      </c>
      <c r="U3484" s="275">
        <v>0</v>
      </c>
      <c r="V3484" s="1042">
        <v>0</v>
      </c>
      <c r="W3484" s="275">
        <v>0</v>
      </c>
      <c r="X3484" s="275">
        <v>0</v>
      </c>
      <c r="Y3484" s="275">
        <v>0</v>
      </c>
      <c r="Z3484" s="275">
        <v>0</v>
      </c>
      <c r="AA3484" s="275">
        <v>0</v>
      </c>
      <c r="AB3484" s="275">
        <v>0</v>
      </c>
      <c r="AC3484" s="275">
        <v>1</v>
      </c>
      <c r="AD3484" s="448"/>
    </row>
    <row r="3485" spans="1:30" ht="20.399999999999999" customHeight="1">
      <c r="A3485" s="669"/>
      <c r="B3485" s="669" t="s">
        <v>2333</v>
      </c>
      <c r="C3485" s="797"/>
      <c r="D3485" s="797"/>
      <c r="E3485" s="797"/>
      <c r="F3485" s="797"/>
      <c r="G3485" s="797"/>
      <c r="H3485" s="797"/>
      <c r="I3485" s="797"/>
      <c r="J3485" s="797"/>
      <c r="K3485" s="797"/>
      <c r="L3485" s="797"/>
      <c r="M3485" s="797"/>
      <c r="N3485" s="797"/>
      <c r="O3485" s="797"/>
      <c r="P3485" s="797"/>
      <c r="Q3485" s="797"/>
      <c r="R3485" s="797"/>
      <c r="S3485" s="797"/>
      <c r="T3485" s="797"/>
      <c r="U3485" s="797"/>
      <c r="V3485" s="797"/>
      <c r="W3485" s="797"/>
      <c r="X3485" s="797"/>
      <c r="Y3485" s="797"/>
      <c r="Z3485" s="797"/>
      <c r="AA3485" s="797"/>
      <c r="AB3485" s="797"/>
      <c r="AC3485" s="797"/>
      <c r="AD3485" s="448"/>
    </row>
    <row r="3486" spans="1:30" ht="20.399999999999999" customHeight="1">
      <c r="A3486" s="794"/>
      <c r="B3486" s="670" t="s">
        <v>1468</v>
      </c>
      <c r="C3486" s="276">
        <v>2</v>
      </c>
      <c r="D3486" s="276">
        <v>2</v>
      </c>
      <c r="E3486" s="276">
        <v>0</v>
      </c>
      <c r="F3486" s="276">
        <v>0</v>
      </c>
      <c r="G3486" s="1043">
        <v>100</v>
      </c>
      <c r="H3486" s="276">
        <v>0</v>
      </c>
      <c r="I3486" s="276">
        <v>0</v>
      </c>
      <c r="J3486" s="276">
        <v>0</v>
      </c>
      <c r="K3486" s="276">
        <v>0</v>
      </c>
      <c r="L3486" s="276">
        <v>0</v>
      </c>
      <c r="M3486" s="276">
        <v>0</v>
      </c>
      <c r="N3486" s="276">
        <v>0</v>
      </c>
      <c r="O3486" s="276">
        <v>0</v>
      </c>
      <c r="P3486" s="276">
        <v>0</v>
      </c>
      <c r="Q3486" s="276">
        <v>0</v>
      </c>
      <c r="R3486" s="276">
        <v>0</v>
      </c>
      <c r="S3486" s="276">
        <v>1</v>
      </c>
      <c r="T3486" s="276">
        <v>0</v>
      </c>
      <c r="U3486" s="276">
        <v>0</v>
      </c>
      <c r="V3486" s="1044">
        <v>0</v>
      </c>
      <c r="W3486" s="276">
        <v>0</v>
      </c>
      <c r="X3486" s="276">
        <v>0</v>
      </c>
      <c r="Y3486" s="276">
        <v>0</v>
      </c>
      <c r="Z3486" s="276">
        <v>0</v>
      </c>
      <c r="AA3486" s="276">
        <v>0</v>
      </c>
      <c r="AB3486" s="276">
        <v>0</v>
      </c>
      <c r="AC3486" s="276">
        <v>1</v>
      </c>
      <c r="AD3486" s="448"/>
    </row>
    <row r="3487" spans="1:30" ht="20.399999999999999" customHeight="1">
      <c r="A3487" s="794"/>
      <c r="B3487" s="670" t="s">
        <v>1467</v>
      </c>
      <c r="C3487" s="276">
        <v>0</v>
      </c>
      <c r="D3487" s="276">
        <v>0</v>
      </c>
      <c r="E3487" s="276">
        <v>0</v>
      </c>
      <c r="F3487" s="276">
        <v>0</v>
      </c>
      <c r="G3487" s="1043">
        <v>0</v>
      </c>
      <c r="H3487" s="276">
        <v>0</v>
      </c>
      <c r="I3487" s="276">
        <v>0</v>
      </c>
      <c r="J3487" s="276">
        <v>0</v>
      </c>
      <c r="K3487" s="276">
        <v>0</v>
      </c>
      <c r="L3487" s="276">
        <v>0</v>
      </c>
      <c r="M3487" s="276">
        <v>0</v>
      </c>
      <c r="N3487" s="276">
        <v>0</v>
      </c>
      <c r="O3487" s="276">
        <v>0</v>
      </c>
      <c r="P3487" s="276">
        <v>0</v>
      </c>
      <c r="Q3487" s="276">
        <v>0</v>
      </c>
      <c r="R3487" s="276">
        <v>0</v>
      </c>
      <c r="S3487" s="276">
        <v>0</v>
      </c>
      <c r="T3487" s="276">
        <v>0</v>
      </c>
      <c r="U3487" s="276">
        <v>0</v>
      </c>
      <c r="V3487" s="1044">
        <v>0</v>
      </c>
      <c r="W3487" s="276">
        <v>0</v>
      </c>
      <c r="X3487" s="276">
        <v>0</v>
      </c>
      <c r="Y3487" s="276">
        <v>0</v>
      </c>
      <c r="Z3487" s="276">
        <v>0</v>
      </c>
      <c r="AA3487" s="276">
        <v>0</v>
      </c>
      <c r="AB3487" s="276">
        <v>0</v>
      </c>
      <c r="AC3487" s="276">
        <v>0</v>
      </c>
      <c r="AD3487" s="448"/>
    </row>
    <row r="3488" spans="1:30" ht="20.399999999999999" customHeight="1">
      <c r="A3488" s="407"/>
      <c r="B3488" s="407"/>
      <c r="C3488" s="407"/>
      <c r="D3488" s="407"/>
      <c r="E3488" s="407"/>
      <c r="F3488" s="407"/>
      <c r="G3488" s="407"/>
      <c r="H3488" s="407"/>
      <c r="I3488" s="407"/>
      <c r="J3488" s="407"/>
      <c r="K3488" s="407"/>
      <c r="L3488" s="407"/>
      <c r="M3488" s="407"/>
      <c r="N3488" s="407"/>
      <c r="O3488" s="407"/>
      <c r="P3488" s="407"/>
      <c r="Q3488" s="407"/>
      <c r="R3488" s="407"/>
      <c r="S3488" s="407"/>
      <c r="T3488" s="407"/>
      <c r="U3488" s="407"/>
      <c r="V3488" s="407"/>
      <c r="W3488" s="407"/>
      <c r="X3488" s="407"/>
      <c r="Y3488" s="407"/>
      <c r="Z3488" s="407"/>
      <c r="AA3488" s="407"/>
      <c r="AB3488" s="407"/>
      <c r="AC3488" s="407"/>
      <c r="AD3488" s="448"/>
    </row>
    <row r="3489" spans="1:30" ht="20.399999999999999" customHeight="1">
      <c r="A3489" s="796" t="s">
        <v>2332</v>
      </c>
      <c r="B3489" s="669" t="s">
        <v>2329</v>
      </c>
      <c r="C3489" s="275">
        <v>1</v>
      </c>
      <c r="D3489" s="275">
        <v>1</v>
      </c>
      <c r="E3489" s="275">
        <v>0</v>
      </c>
      <c r="F3489" s="275">
        <v>0</v>
      </c>
      <c r="G3489" s="1041">
        <v>100</v>
      </c>
      <c r="H3489" s="275">
        <v>0</v>
      </c>
      <c r="I3489" s="275">
        <v>0</v>
      </c>
      <c r="J3489" s="275">
        <v>0</v>
      </c>
      <c r="K3489" s="275">
        <v>0</v>
      </c>
      <c r="L3489" s="275">
        <v>0</v>
      </c>
      <c r="M3489" s="275">
        <v>0</v>
      </c>
      <c r="N3489" s="275">
        <v>0</v>
      </c>
      <c r="O3489" s="275">
        <v>0</v>
      </c>
      <c r="P3489" s="275">
        <v>0</v>
      </c>
      <c r="Q3489" s="275">
        <v>0</v>
      </c>
      <c r="R3489" s="275">
        <v>0</v>
      </c>
      <c r="S3489" s="275">
        <v>0</v>
      </c>
      <c r="T3489" s="275">
        <v>0</v>
      </c>
      <c r="U3489" s="275">
        <v>0</v>
      </c>
      <c r="V3489" s="1042">
        <v>0</v>
      </c>
      <c r="W3489" s="275">
        <v>0</v>
      </c>
      <c r="X3489" s="275">
        <v>1</v>
      </c>
      <c r="Y3489" s="275">
        <v>0</v>
      </c>
      <c r="Z3489" s="275">
        <v>0</v>
      </c>
      <c r="AA3489" s="275">
        <v>0</v>
      </c>
      <c r="AB3489" s="275">
        <v>0</v>
      </c>
      <c r="AC3489" s="275">
        <v>0</v>
      </c>
      <c r="AD3489" s="448"/>
    </row>
    <row r="3490" spans="1:30" ht="20.399999999999999" customHeight="1">
      <c r="A3490" s="669"/>
      <c r="B3490" s="669" t="s">
        <v>2331</v>
      </c>
      <c r="C3490" s="797"/>
      <c r="D3490" s="797"/>
      <c r="E3490" s="797"/>
      <c r="F3490" s="797"/>
      <c r="G3490" s="797"/>
      <c r="H3490" s="797"/>
      <c r="I3490" s="797"/>
      <c r="J3490" s="797"/>
      <c r="K3490" s="797"/>
      <c r="L3490" s="797"/>
      <c r="M3490" s="797"/>
      <c r="N3490" s="797"/>
      <c r="O3490" s="797"/>
      <c r="P3490" s="797"/>
      <c r="Q3490" s="797"/>
      <c r="R3490" s="797"/>
      <c r="S3490" s="797"/>
      <c r="T3490" s="797"/>
      <c r="U3490" s="797"/>
      <c r="V3490" s="797"/>
      <c r="W3490" s="797"/>
      <c r="X3490" s="797"/>
      <c r="Y3490" s="797"/>
      <c r="Z3490" s="797"/>
      <c r="AA3490" s="797"/>
      <c r="AB3490" s="797"/>
      <c r="AC3490" s="797"/>
      <c r="AD3490" s="448"/>
    </row>
    <row r="3491" spans="1:30" ht="20.399999999999999" customHeight="1">
      <c r="A3491" s="794"/>
      <c r="B3491" s="670" t="s">
        <v>1468</v>
      </c>
      <c r="C3491" s="276">
        <v>1</v>
      </c>
      <c r="D3491" s="276">
        <v>1</v>
      </c>
      <c r="E3491" s="276">
        <v>0</v>
      </c>
      <c r="F3491" s="276">
        <v>0</v>
      </c>
      <c r="G3491" s="1043">
        <v>100</v>
      </c>
      <c r="H3491" s="276">
        <v>0</v>
      </c>
      <c r="I3491" s="276">
        <v>0</v>
      </c>
      <c r="J3491" s="276">
        <v>0</v>
      </c>
      <c r="K3491" s="276">
        <v>0</v>
      </c>
      <c r="L3491" s="276">
        <v>0</v>
      </c>
      <c r="M3491" s="276">
        <v>0</v>
      </c>
      <c r="N3491" s="276">
        <v>0</v>
      </c>
      <c r="O3491" s="276">
        <v>0</v>
      </c>
      <c r="P3491" s="276">
        <v>0</v>
      </c>
      <c r="Q3491" s="276">
        <v>0</v>
      </c>
      <c r="R3491" s="276">
        <v>0</v>
      </c>
      <c r="S3491" s="276">
        <v>0</v>
      </c>
      <c r="T3491" s="276">
        <v>0</v>
      </c>
      <c r="U3491" s="276">
        <v>0</v>
      </c>
      <c r="V3491" s="1044">
        <v>0</v>
      </c>
      <c r="W3491" s="276">
        <v>0</v>
      </c>
      <c r="X3491" s="276">
        <v>1</v>
      </c>
      <c r="Y3491" s="276">
        <v>0</v>
      </c>
      <c r="Z3491" s="276">
        <v>0</v>
      </c>
      <c r="AA3491" s="276">
        <v>0</v>
      </c>
      <c r="AB3491" s="276">
        <v>0</v>
      </c>
      <c r="AC3491" s="276">
        <v>0</v>
      </c>
      <c r="AD3491" s="448"/>
    </row>
    <row r="3492" spans="1:30" ht="20.399999999999999" customHeight="1">
      <c r="A3492" s="794"/>
      <c r="B3492" s="670" t="s">
        <v>1467</v>
      </c>
      <c r="C3492" s="276">
        <v>0</v>
      </c>
      <c r="D3492" s="276">
        <v>0</v>
      </c>
      <c r="E3492" s="276">
        <v>0</v>
      </c>
      <c r="F3492" s="276">
        <v>0</v>
      </c>
      <c r="G3492" s="1043">
        <v>0</v>
      </c>
      <c r="H3492" s="276">
        <v>0</v>
      </c>
      <c r="I3492" s="276">
        <v>0</v>
      </c>
      <c r="J3492" s="276">
        <v>0</v>
      </c>
      <c r="K3492" s="276">
        <v>0</v>
      </c>
      <c r="L3492" s="276">
        <v>0</v>
      </c>
      <c r="M3492" s="276">
        <v>0</v>
      </c>
      <c r="N3492" s="276">
        <v>0</v>
      </c>
      <c r="O3492" s="276">
        <v>0</v>
      </c>
      <c r="P3492" s="276">
        <v>0</v>
      </c>
      <c r="Q3492" s="276">
        <v>0</v>
      </c>
      <c r="R3492" s="276">
        <v>0</v>
      </c>
      <c r="S3492" s="276">
        <v>0</v>
      </c>
      <c r="T3492" s="276">
        <v>0</v>
      </c>
      <c r="U3492" s="276">
        <v>0</v>
      </c>
      <c r="V3492" s="1044">
        <v>0</v>
      </c>
      <c r="W3492" s="276">
        <v>0</v>
      </c>
      <c r="X3492" s="276">
        <v>0</v>
      </c>
      <c r="Y3492" s="276">
        <v>0</v>
      </c>
      <c r="Z3492" s="276">
        <v>0</v>
      </c>
      <c r="AA3492" s="276">
        <v>0</v>
      </c>
      <c r="AB3492" s="276">
        <v>0</v>
      </c>
      <c r="AC3492" s="276">
        <v>0</v>
      </c>
      <c r="AD3492" s="448"/>
    </row>
    <row r="3493" spans="1:30" ht="20.399999999999999" customHeight="1">
      <c r="A3493" s="407"/>
      <c r="B3493" s="407"/>
      <c r="C3493" s="407"/>
      <c r="D3493" s="407"/>
      <c r="E3493" s="407"/>
      <c r="F3493" s="407"/>
      <c r="G3493" s="407"/>
      <c r="H3493" s="407"/>
      <c r="I3493" s="407"/>
      <c r="J3493" s="407"/>
      <c r="K3493" s="407"/>
      <c r="L3493" s="407"/>
      <c r="M3493" s="407"/>
      <c r="N3493" s="407"/>
      <c r="O3493" s="407"/>
      <c r="P3493" s="407"/>
      <c r="Q3493" s="407"/>
      <c r="R3493" s="407"/>
      <c r="S3493" s="407"/>
      <c r="T3493" s="407"/>
      <c r="U3493" s="407"/>
      <c r="V3493" s="407"/>
      <c r="W3493" s="407"/>
      <c r="X3493" s="407"/>
      <c r="Y3493" s="407"/>
      <c r="Z3493" s="407"/>
      <c r="AA3493" s="407"/>
      <c r="AB3493" s="407"/>
      <c r="AC3493" s="407"/>
      <c r="AD3493" s="448"/>
    </row>
    <row r="3494" spans="1:30" ht="20.399999999999999" customHeight="1">
      <c r="A3494" s="796" t="s">
        <v>2330</v>
      </c>
      <c r="B3494" s="669" t="s">
        <v>2329</v>
      </c>
      <c r="C3494" s="275">
        <v>36</v>
      </c>
      <c r="D3494" s="275">
        <v>36</v>
      </c>
      <c r="E3494" s="275">
        <v>0</v>
      </c>
      <c r="F3494" s="275">
        <v>0</v>
      </c>
      <c r="G3494" s="1041">
        <v>100</v>
      </c>
      <c r="H3494" s="275">
        <v>0</v>
      </c>
      <c r="I3494" s="275">
        <v>0</v>
      </c>
      <c r="J3494" s="275">
        <v>0</v>
      </c>
      <c r="K3494" s="275">
        <v>0</v>
      </c>
      <c r="L3494" s="275">
        <v>0</v>
      </c>
      <c r="M3494" s="275">
        <v>0</v>
      </c>
      <c r="N3494" s="275">
        <v>0</v>
      </c>
      <c r="O3494" s="275">
        <v>0</v>
      </c>
      <c r="P3494" s="275">
        <v>4</v>
      </c>
      <c r="Q3494" s="275">
        <v>7</v>
      </c>
      <c r="R3494" s="275">
        <v>4</v>
      </c>
      <c r="S3494" s="275">
        <v>6</v>
      </c>
      <c r="T3494" s="275">
        <v>3</v>
      </c>
      <c r="U3494" s="275">
        <v>2</v>
      </c>
      <c r="V3494" s="1042">
        <v>4</v>
      </c>
      <c r="W3494" s="275">
        <v>5</v>
      </c>
      <c r="X3494" s="275">
        <v>0</v>
      </c>
      <c r="Y3494" s="275">
        <v>0</v>
      </c>
      <c r="Z3494" s="275">
        <v>1</v>
      </c>
      <c r="AA3494" s="275">
        <v>0</v>
      </c>
      <c r="AB3494" s="275">
        <v>0</v>
      </c>
      <c r="AC3494" s="275">
        <v>0</v>
      </c>
      <c r="AD3494" s="448"/>
    </row>
    <row r="3495" spans="1:30" ht="20.399999999999999" customHeight="1">
      <c r="A3495" s="669"/>
      <c r="B3495" s="669" t="s">
        <v>2328</v>
      </c>
      <c r="C3495" s="797"/>
      <c r="D3495" s="797"/>
      <c r="E3495" s="797"/>
      <c r="F3495" s="797"/>
      <c r="G3495" s="797"/>
      <c r="H3495" s="797"/>
      <c r="I3495" s="797"/>
      <c r="J3495" s="797"/>
      <c r="K3495" s="797"/>
      <c r="L3495" s="797"/>
      <c r="M3495" s="797"/>
      <c r="N3495" s="797"/>
      <c r="O3495" s="797"/>
      <c r="P3495" s="797"/>
      <c r="Q3495" s="797"/>
      <c r="R3495" s="797"/>
      <c r="S3495" s="797"/>
      <c r="T3495" s="797"/>
      <c r="U3495" s="797"/>
      <c r="V3495" s="797"/>
      <c r="W3495" s="797"/>
      <c r="X3495" s="797"/>
      <c r="Y3495" s="797"/>
      <c r="Z3495" s="797"/>
      <c r="AA3495" s="797"/>
      <c r="AB3495" s="797"/>
      <c r="AC3495" s="797"/>
      <c r="AD3495" s="448"/>
    </row>
    <row r="3496" spans="1:30" ht="20.399999999999999" customHeight="1">
      <c r="A3496" s="794"/>
      <c r="B3496" s="670" t="s">
        <v>1468</v>
      </c>
      <c r="C3496" s="276">
        <v>36</v>
      </c>
      <c r="D3496" s="276">
        <v>36</v>
      </c>
      <c r="E3496" s="276">
        <v>0</v>
      </c>
      <c r="F3496" s="276">
        <v>0</v>
      </c>
      <c r="G3496" s="1043">
        <v>100</v>
      </c>
      <c r="H3496" s="276">
        <v>0</v>
      </c>
      <c r="I3496" s="276">
        <v>0</v>
      </c>
      <c r="J3496" s="276">
        <v>0</v>
      </c>
      <c r="K3496" s="276">
        <v>0</v>
      </c>
      <c r="L3496" s="276">
        <v>0</v>
      </c>
      <c r="M3496" s="276">
        <v>0</v>
      </c>
      <c r="N3496" s="276">
        <v>0</v>
      </c>
      <c r="O3496" s="276">
        <v>0</v>
      </c>
      <c r="P3496" s="276">
        <v>4</v>
      </c>
      <c r="Q3496" s="276">
        <v>7</v>
      </c>
      <c r="R3496" s="276">
        <v>4</v>
      </c>
      <c r="S3496" s="276">
        <v>6</v>
      </c>
      <c r="T3496" s="276">
        <v>3</v>
      </c>
      <c r="U3496" s="276">
        <v>2</v>
      </c>
      <c r="V3496" s="1044">
        <v>4</v>
      </c>
      <c r="W3496" s="276">
        <v>5</v>
      </c>
      <c r="X3496" s="276">
        <v>0</v>
      </c>
      <c r="Y3496" s="276">
        <v>0</v>
      </c>
      <c r="Z3496" s="276">
        <v>1</v>
      </c>
      <c r="AA3496" s="276">
        <v>0</v>
      </c>
      <c r="AB3496" s="276">
        <v>0</v>
      </c>
      <c r="AC3496" s="276">
        <v>0</v>
      </c>
      <c r="AD3496" s="448"/>
    </row>
    <row r="3497" spans="1:30" ht="20.399999999999999" customHeight="1">
      <c r="A3497" s="794"/>
      <c r="B3497" s="670" t="s">
        <v>1467</v>
      </c>
      <c r="C3497" s="276">
        <v>0</v>
      </c>
      <c r="D3497" s="276">
        <v>0</v>
      </c>
      <c r="E3497" s="276">
        <v>0</v>
      </c>
      <c r="F3497" s="276">
        <v>0</v>
      </c>
      <c r="G3497" s="1043">
        <v>0</v>
      </c>
      <c r="H3497" s="276">
        <v>0</v>
      </c>
      <c r="I3497" s="276">
        <v>0</v>
      </c>
      <c r="J3497" s="276">
        <v>0</v>
      </c>
      <c r="K3497" s="276">
        <v>0</v>
      </c>
      <c r="L3497" s="276">
        <v>0</v>
      </c>
      <c r="M3497" s="276">
        <v>0</v>
      </c>
      <c r="N3497" s="276">
        <v>0</v>
      </c>
      <c r="O3497" s="276">
        <v>0</v>
      </c>
      <c r="P3497" s="276">
        <v>0</v>
      </c>
      <c r="Q3497" s="276">
        <v>0</v>
      </c>
      <c r="R3497" s="276">
        <v>0</v>
      </c>
      <c r="S3497" s="276">
        <v>0</v>
      </c>
      <c r="T3497" s="276">
        <v>0</v>
      </c>
      <c r="U3497" s="276">
        <v>0</v>
      </c>
      <c r="V3497" s="1044">
        <v>0</v>
      </c>
      <c r="W3497" s="276">
        <v>0</v>
      </c>
      <c r="X3497" s="276">
        <v>0</v>
      </c>
      <c r="Y3497" s="276">
        <v>0</v>
      </c>
      <c r="Z3497" s="276">
        <v>0</v>
      </c>
      <c r="AA3497" s="276">
        <v>0</v>
      </c>
      <c r="AB3497" s="276">
        <v>0</v>
      </c>
      <c r="AC3497" s="276">
        <v>0</v>
      </c>
      <c r="AD3497" s="448"/>
    </row>
    <row r="3498" spans="1:30" ht="20.399999999999999" customHeight="1">
      <c r="A3498" s="407"/>
      <c r="B3498" s="407"/>
      <c r="C3498" s="407"/>
      <c r="D3498" s="407"/>
      <c r="E3498" s="407"/>
      <c r="F3498" s="407"/>
      <c r="G3498" s="407"/>
      <c r="H3498" s="407"/>
      <c r="I3498" s="407"/>
      <c r="J3498" s="407"/>
      <c r="K3498" s="407"/>
      <c r="L3498" s="407"/>
      <c r="M3498" s="407"/>
      <c r="N3498" s="407"/>
      <c r="O3498" s="407"/>
      <c r="P3498" s="407"/>
      <c r="Q3498" s="407"/>
      <c r="R3498" s="407"/>
      <c r="S3498" s="407"/>
      <c r="T3498" s="407"/>
      <c r="U3498" s="407"/>
      <c r="V3498" s="407"/>
      <c r="W3498" s="407"/>
      <c r="X3498" s="407"/>
      <c r="Y3498" s="407"/>
      <c r="Z3498" s="407"/>
      <c r="AA3498" s="407"/>
      <c r="AB3498" s="407"/>
      <c r="AC3498" s="407"/>
      <c r="AD3498" s="448"/>
    </row>
    <row r="3499" spans="1:30" ht="20.399999999999999" customHeight="1">
      <c r="A3499" s="796" t="s">
        <v>4868</v>
      </c>
      <c r="B3499" s="669" t="s">
        <v>4869</v>
      </c>
      <c r="C3499" s="275">
        <v>1</v>
      </c>
      <c r="D3499" s="275">
        <v>1</v>
      </c>
      <c r="E3499" s="275">
        <v>0</v>
      </c>
      <c r="F3499" s="275">
        <v>0</v>
      </c>
      <c r="G3499" s="1041">
        <v>100</v>
      </c>
      <c r="H3499" s="275">
        <v>0</v>
      </c>
      <c r="I3499" s="275">
        <v>0</v>
      </c>
      <c r="J3499" s="275">
        <v>0</v>
      </c>
      <c r="K3499" s="275">
        <v>0</v>
      </c>
      <c r="L3499" s="275">
        <v>0</v>
      </c>
      <c r="M3499" s="275">
        <v>0</v>
      </c>
      <c r="N3499" s="275">
        <v>0</v>
      </c>
      <c r="O3499" s="275">
        <v>0</v>
      </c>
      <c r="P3499" s="275">
        <v>0</v>
      </c>
      <c r="Q3499" s="275">
        <v>0</v>
      </c>
      <c r="R3499" s="275">
        <v>0</v>
      </c>
      <c r="S3499" s="275">
        <v>0</v>
      </c>
      <c r="T3499" s="275">
        <v>0</v>
      </c>
      <c r="U3499" s="275">
        <v>0</v>
      </c>
      <c r="V3499" s="1042">
        <v>0</v>
      </c>
      <c r="W3499" s="275">
        <v>1</v>
      </c>
      <c r="X3499" s="275">
        <v>0</v>
      </c>
      <c r="Y3499" s="275">
        <v>0</v>
      </c>
      <c r="Z3499" s="275">
        <v>0</v>
      </c>
      <c r="AA3499" s="275">
        <v>0</v>
      </c>
      <c r="AB3499" s="275">
        <v>0</v>
      </c>
      <c r="AC3499" s="275">
        <v>0</v>
      </c>
      <c r="AD3499" s="448"/>
    </row>
    <row r="3500" spans="1:30" ht="20.399999999999999" customHeight="1">
      <c r="A3500" s="669"/>
      <c r="B3500" s="669" t="s">
        <v>4870</v>
      </c>
      <c r="C3500" s="797"/>
      <c r="D3500" s="797"/>
      <c r="E3500" s="797"/>
      <c r="F3500" s="797"/>
      <c r="G3500" s="797"/>
      <c r="H3500" s="797"/>
      <c r="I3500" s="797"/>
      <c r="J3500" s="797"/>
      <c r="K3500" s="797"/>
      <c r="L3500" s="797"/>
      <c r="M3500" s="797"/>
      <c r="N3500" s="797"/>
      <c r="O3500" s="797"/>
      <c r="P3500" s="797"/>
      <c r="Q3500" s="797"/>
      <c r="R3500" s="797"/>
      <c r="S3500" s="797"/>
      <c r="T3500" s="797"/>
      <c r="U3500" s="797"/>
      <c r="V3500" s="797"/>
      <c r="W3500" s="797"/>
      <c r="X3500" s="797"/>
      <c r="Y3500" s="797"/>
      <c r="Z3500" s="797"/>
      <c r="AA3500" s="797"/>
      <c r="AB3500" s="797"/>
      <c r="AC3500" s="797"/>
      <c r="AD3500" s="448"/>
    </row>
    <row r="3501" spans="1:30" ht="20.399999999999999" customHeight="1">
      <c r="A3501" s="794"/>
      <c r="B3501" s="670" t="s">
        <v>1468</v>
      </c>
      <c r="C3501" s="276">
        <v>1</v>
      </c>
      <c r="D3501" s="276">
        <v>1</v>
      </c>
      <c r="E3501" s="276">
        <v>0</v>
      </c>
      <c r="F3501" s="276">
        <v>0</v>
      </c>
      <c r="G3501" s="1043">
        <v>100</v>
      </c>
      <c r="H3501" s="276">
        <v>0</v>
      </c>
      <c r="I3501" s="276">
        <v>0</v>
      </c>
      <c r="J3501" s="276">
        <v>0</v>
      </c>
      <c r="K3501" s="276">
        <v>0</v>
      </c>
      <c r="L3501" s="276">
        <v>0</v>
      </c>
      <c r="M3501" s="276">
        <v>0</v>
      </c>
      <c r="N3501" s="276">
        <v>0</v>
      </c>
      <c r="O3501" s="276">
        <v>0</v>
      </c>
      <c r="P3501" s="276">
        <v>0</v>
      </c>
      <c r="Q3501" s="276">
        <v>0</v>
      </c>
      <c r="R3501" s="276">
        <v>0</v>
      </c>
      <c r="S3501" s="276">
        <v>0</v>
      </c>
      <c r="T3501" s="276">
        <v>0</v>
      </c>
      <c r="U3501" s="276">
        <v>0</v>
      </c>
      <c r="V3501" s="1044">
        <v>0</v>
      </c>
      <c r="W3501" s="276">
        <v>1</v>
      </c>
      <c r="X3501" s="276">
        <v>0</v>
      </c>
      <c r="Y3501" s="276">
        <v>0</v>
      </c>
      <c r="Z3501" s="276">
        <v>0</v>
      </c>
      <c r="AA3501" s="276">
        <v>0</v>
      </c>
      <c r="AB3501" s="276">
        <v>0</v>
      </c>
      <c r="AC3501" s="276">
        <v>0</v>
      </c>
      <c r="AD3501" s="448"/>
    </row>
    <row r="3502" spans="1:30" ht="20.399999999999999" customHeight="1">
      <c r="A3502" s="794"/>
      <c r="B3502" s="670" t="s">
        <v>1467</v>
      </c>
      <c r="C3502" s="276">
        <v>0</v>
      </c>
      <c r="D3502" s="276">
        <v>0</v>
      </c>
      <c r="E3502" s="276">
        <v>0</v>
      </c>
      <c r="F3502" s="276">
        <v>0</v>
      </c>
      <c r="G3502" s="1043">
        <v>0</v>
      </c>
      <c r="H3502" s="276">
        <v>0</v>
      </c>
      <c r="I3502" s="276">
        <v>0</v>
      </c>
      <c r="J3502" s="276">
        <v>0</v>
      </c>
      <c r="K3502" s="276">
        <v>0</v>
      </c>
      <c r="L3502" s="276">
        <v>0</v>
      </c>
      <c r="M3502" s="276">
        <v>0</v>
      </c>
      <c r="N3502" s="276">
        <v>0</v>
      </c>
      <c r="O3502" s="276">
        <v>0</v>
      </c>
      <c r="P3502" s="276">
        <v>0</v>
      </c>
      <c r="Q3502" s="276">
        <v>0</v>
      </c>
      <c r="R3502" s="276">
        <v>0</v>
      </c>
      <c r="S3502" s="276">
        <v>0</v>
      </c>
      <c r="T3502" s="276">
        <v>0</v>
      </c>
      <c r="U3502" s="276">
        <v>0</v>
      </c>
      <c r="V3502" s="1044">
        <v>0</v>
      </c>
      <c r="W3502" s="276">
        <v>0</v>
      </c>
      <c r="X3502" s="276">
        <v>0</v>
      </c>
      <c r="Y3502" s="276">
        <v>0</v>
      </c>
      <c r="Z3502" s="276">
        <v>0</v>
      </c>
      <c r="AA3502" s="276">
        <v>0</v>
      </c>
      <c r="AB3502" s="276">
        <v>0</v>
      </c>
      <c r="AC3502" s="276">
        <v>0</v>
      </c>
      <c r="AD3502" s="448"/>
    </row>
    <row r="3503" spans="1:30" ht="20.399999999999999" customHeight="1">
      <c r="A3503" s="407"/>
      <c r="B3503" s="407"/>
      <c r="C3503" s="407"/>
      <c r="D3503" s="407"/>
      <c r="E3503" s="407"/>
      <c r="F3503" s="407"/>
      <c r="G3503" s="407"/>
      <c r="H3503" s="407"/>
      <c r="I3503" s="407"/>
      <c r="J3503" s="407"/>
      <c r="K3503" s="407"/>
      <c r="L3503" s="407"/>
      <c r="M3503" s="407"/>
      <c r="N3503" s="407"/>
      <c r="O3503" s="407"/>
      <c r="P3503" s="407"/>
      <c r="Q3503" s="407"/>
      <c r="R3503" s="407"/>
      <c r="S3503" s="407"/>
      <c r="T3503" s="407"/>
      <c r="U3503" s="407"/>
      <c r="V3503" s="407"/>
      <c r="W3503" s="407"/>
      <c r="X3503" s="407"/>
      <c r="Y3503" s="407"/>
      <c r="Z3503" s="407"/>
      <c r="AA3503" s="407"/>
      <c r="AB3503" s="407"/>
      <c r="AC3503" s="407"/>
      <c r="AD3503" s="448"/>
    </row>
    <row r="3504" spans="1:30" ht="20.399999999999999" customHeight="1">
      <c r="A3504" s="796" t="s">
        <v>2327</v>
      </c>
      <c r="B3504" s="669" t="s">
        <v>2326</v>
      </c>
      <c r="C3504" s="275">
        <v>216</v>
      </c>
      <c r="D3504" s="275">
        <v>216</v>
      </c>
      <c r="E3504" s="275">
        <v>0</v>
      </c>
      <c r="F3504" s="275">
        <v>0</v>
      </c>
      <c r="G3504" s="1041">
        <v>100</v>
      </c>
      <c r="H3504" s="275">
        <v>1</v>
      </c>
      <c r="I3504" s="275">
        <v>0</v>
      </c>
      <c r="J3504" s="275">
        <v>0</v>
      </c>
      <c r="K3504" s="275">
        <v>1</v>
      </c>
      <c r="L3504" s="275">
        <v>2</v>
      </c>
      <c r="M3504" s="275">
        <v>3</v>
      </c>
      <c r="N3504" s="275">
        <v>2</v>
      </c>
      <c r="O3504" s="275">
        <v>15</v>
      </c>
      <c r="P3504" s="275">
        <v>31</v>
      </c>
      <c r="Q3504" s="275">
        <v>29</v>
      </c>
      <c r="R3504" s="275">
        <v>14</v>
      </c>
      <c r="S3504" s="275">
        <v>11</v>
      </c>
      <c r="T3504" s="275">
        <v>24</v>
      </c>
      <c r="U3504" s="275">
        <v>18</v>
      </c>
      <c r="V3504" s="1042">
        <v>14</v>
      </c>
      <c r="W3504" s="275">
        <v>13</v>
      </c>
      <c r="X3504" s="275">
        <v>10</v>
      </c>
      <c r="Y3504" s="275">
        <v>9</v>
      </c>
      <c r="Z3504" s="275">
        <v>4</v>
      </c>
      <c r="AA3504" s="275">
        <v>7</v>
      </c>
      <c r="AB3504" s="275">
        <v>4</v>
      </c>
      <c r="AC3504" s="275">
        <v>5</v>
      </c>
      <c r="AD3504" s="448"/>
    </row>
    <row r="3505" spans="1:30" ht="20.399999999999999" customHeight="1">
      <c r="A3505" s="669"/>
      <c r="B3505" s="669" t="s">
        <v>2325</v>
      </c>
      <c r="C3505" s="797"/>
      <c r="D3505" s="797"/>
      <c r="E3505" s="797"/>
      <c r="F3505" s="797"/>
      <c r="G3505" s="797"/>
      <c r="H3505" s="797"/>
      <c r="I3505" s="797"/>
      <c r="J3505" s="797"/>
      <c r="K3505" s="797"/>
      <c r="L3505" s="797"/>
      <c r="M3505" s="797"/>
      <c r="N3505" s="797"/>
      <c r="O3505" s="797"/>
      <c r="P3505" s="797"/>
      <c r="Q3505" s="797"/>
      <c r="R3505" s="797"/>
      <c r="S3505" s="797"/>
      <c r="T3505" s="797"/>
      <c r="U3505" s="797"/>
      <c r="V3505" s="797"/>
      <c r="W3505" s="797"/>
      <c r="X3505" s="797"/>
      <c r="Y3505" s="797"/>
      <c r="Z3505" s="797"/>
      <c r="AA3505" s="797"/>
      <c r="AB3505" s="797"/>
      <c r="AC3505" s="797"/>
      <c r="AD3505" s="448"/>
    </row>
    <row r="3506" spans="1:30" ht="20.399999999999999" customHeight="1">
      <c r="A3506" s="794"/>
      <c r="B3506" s="670" t="s">
        <v>1468</v>
      </c>
      <c r="C3506" s="276">
        <v>170</v>
      </c>
      <c r="D3506" s="276">
        <v>170</v>
      </c>
      <c r="E3506" s="276">
        <v>0</v>
      </c>
      <c r="F3506" s="276">
        <v>0</v>
      </c>
      <c r="G3506" s="1043">
        <v>100</v>
      </c>
      <c r="H3506" s="276">
        <v>0</v>
      </c>
      <c r="I3506" s="276">
        <v>0</v>
      </c>
      <c r="J3506" s="276">
        <v>0</v>
      </c>
      <c r="K3506" s="276">
        <v>0</v>
      </c>
      <c r="L3506" s="276">
        <v>0</v>
      </c>
      <c r="M3506" s="276">
        <v>2</v>
      </c>
      <c r="N3506" s="276">
        <v>1</v>
      </c>
      <c r="O3506" s="276">
        <v>12</v>
      </c>
      <c r="P3506" s="276">
        <v>24</v>
      </c>
      <c r="Q3506" s="276">
        <v>24</v>
      </c>
      <c r="R3506" s="276">
        <v>9</v>
      </c>
      <c r="S3506" s="276">
        <v>9</v>
      </c>
      <c r="T3506" s="276">
        <v>23</v>
      </c>
      <c r="U3506" s="276">
        <v>15</v>
      </c>
      <c r="V3506" s="1044">
        <v>11</v>
      </c>
      <c r="W3506" s="276">
        <v>9</v>
      </c>
      <c r="X3506" s="276">
        <v>8</v>
      </c>
      <c r="Y3506" s="276">
        <v>8</v>
      </c>
      <c r="Z3506" s="276">
        <v>3</v>
      </c>
      <c r="AA3506" s="276">
        <v>6</v>
      </c>
      <c r="AB3506" s="276">
        <v>2</v>
      </c>
      <c r="AC3506" s="276">
        <v>4</v>
      </c>
      <c r="AD3506" s="448"/>
    </row>
    <row r="3507" spans="1:30" ht="20.399999999999999" customHeight="1">
      <c r="A3507" s="794"/>
      <c r="B3507" s="670" t="s">
        <v>1467</v>
      </c>
      <c r="C3507" s="276">
        <v>46</v>
      </c>
      <c r="D3507" s="276">
        <v>46</v>
      </c>
      <c r="E3507" s="276">
        <v>0</v>
      </c>
      <c r="F3507" s="276">
        <v>0</v>
      </c>
      <c r="G3507" s="1043">
        <v>100</v>
      </c>
      <c r="H3507" s="276">
        <v>1</v>
      </c>
      <c r="I3507" s="276">
        <v>0</v>
      </c>
      <c r="J3507" s="276">
        <v>0</v>
      </c>
      <c r="K3507" s="276">
        <v>1</v>
      </c>
      <c r="L3507" s="276">
        <v>2</v>
      </c>
      <c r="M3507" s="276">
        <v>1</v>
      </c>
      <c r="N3507" s="276">
        <v>1</v>
      </c>
      <c r="O3507" s="276">
        <v>3</v>
      </c>
      <c r="P3507" s="276">
        <v>7</v>
      </c>
      <c r="Q3507" s="276">
        <v>5</v>
      </c>
      <c r="R3507" s="276">
        <v>5</v>
      </c>
      <c r="S3507" s="276">
        <v>2</v>
      </c>
      <c r="T3507" s="276">
        <v>1</v>
      </c>
      <c r="U3507" s="276">
        <v>3</v>
      </c>
      <c r="V3507" s="1044">
        <v>3</v>
      </c>
      <c r="W3507" s="276">
        <v>4</v>
      </c>
      <c r="X3507" s="276">
        <v>2</v>
      </c>
      <c r="Y3507" s="276">
        <v>1</v>
      </c>
      <c r="Z3507" s="276">
        <v>1</v>
      </c>
      <c r="AA3507" s="276">
        <v>1</v>
      </c>
      <c r="AB3507" s="276">
        <v>2</v>
      </c>
      <c r="AC3507" s="276">
        <v>1</v>
      </c>
      <c r="AD3507" s="448"/>
    </row>
    <row r="3508" spans="1:30" ht="20.399999999999999" customHeight="1">
      <c r="A3508" s="407"/>
      <c r="B3508" s="407"/>
      <c r="C3508" s="407"/>
      <c r="D3508" s="407"/>
      <c r="E3508" s="407"/>
      <c r="F3508" s="407"/>
      <c r="G3508" s="407"/>
      <c r="H3508" s="407"/>
      <c r="I3508" s="407"/>
      <c r="J3508" s="407"/>
      <c r="K3508" s="407"/>
      <c r="L3508" s="407"/>
      <c r="M3508" s="407"/>
      <c r="N3508" s="407"/>
      <c r="O3508" s="407"/>
      <c r="P3508" s="407"/>
      <c r="Q3508" s="407"/>
      <c r="R3508" s="407"/>
      <c r="S3508" s="407"/>
      <c r="T3508" s="407"/>
      <c r="U3508" s="407"/>
      <c r="V3508" s="407"/>
      <c r="W3508" s="407"/>
      <c r="X3508" s="407"/>
      <c r="Y3508" s="407"/>
      <c r="Z3508" s="407"/>
      <c r="AA3508" s="407"/>
      <c r="AB3508" s="407"/>
      <c r="AC3508" s="407"/>
      <c r="AD3508" s="448"/>
    </row>
    <row r="3509" spans="1:30" ht="20.399999999999999" customHeight="1">
      <c r="A3509" s="796" t="s">
        <v>2324</v>
      </c>
      <c r="B3509" s="669" t="s">
        <v>2323</v>
      </c>
      <c r="C3509" s="275">
        <v>4</v>
      </c>
      <c r="D3509" s="275">
        <v>4</v>
      </c>
      <c r="E3509" s="275">
        <v>0</v>
      </c>
      <c r="F3509" s="275">
        <v>0</v>
      </c>
      <c r="G3509" s="1041">
        <v>100</v>
      </c>
      <c r="H3509" s="275">
        <v>0</v>
      </c>
      <c r="I3509" s="275">
        <v>0</v>
      </c>
      <c r="J3509" s="275">
        <v>0</v>
      </c>
      <c r="K3509" s="275">
        <v>0</v>
      </c>
      <c r="L3509" s="275">
        <v>0</v>
      </c>
      <c r="M3509" s="275">
        <v>0</v>
      </c>
      <c r="N3509" s="275">
        <v>0</v>
      </c>
      <c r="O3509" s="275">
        <v>0</v>
      </c>
      <c r="P3509" s="275">
        <v>0</v>
      </c>
      <c r="Q3509" s="275">
        <v>0</v>
      </c>
      <c r="R3509" s="275">
        <v>0</v>
      </c>
      <c r="S3509" s="275">
        <v>0</v>
      </c>
      <c r="T3509" s="275">
        <v>0</v>
      </c>
      <c r="U3509" s="275">
        <v>1</v>
      </c>
      <c r="V3509" s="1042">
        <v>2</v>
      </c>
      <c r="W3509" s="275">
        <v>1</v>
      </c>
      <c r="X3509" s="275">
        <v>0</v>
      </c>
      <c r="Y3509" s="275">
        <v>0</v>
      </c>
      <c r="Z3509" s="275">
        <v>0</v>
      </c>
      <c r="AA3509" s="275">
        <v>0</v>
      </c>
      <c r="AB3509" s="275">
        <v>0</v>
      </c>
      <c r="AC3509" s="275">
        <v>0</v>
      </c>
      <c r="AD3509" s="448"/>
    </row>
    <row r="3510" spans="1:30" ht="20.399999999999999" customHeight="1">
      <c r="A3510" s="669"/>
      <c r="B3510" s="669" t="s">
        <v>2322</v>
      </c>
      <c r="C3510" s="797"/>
      <c r="D3510" s="797"/>
      <c r="E3510" s="797"/>
      <c r="F3510" s="797"/>
      <c r="G3510" s="797"/>
      <c r="H3510" s="797"/>
      <c r="I3510" s="797"/>
      <c r="J3510" s="797"/>
      <c r="K3510" s="797"/>
      <c r="L3510" s="797"/>
      <c r="M3510" s="797"/>
      <c r="N3510" s="797"/>
      <c r="O3510" s="797"/>
      <c r="P3510" s="797"/>
      <c r="Q3510" s="797"/>
      <c r="R3510" s="797"/>
      <c r="S3510" s="797"/>
      <c r="T3510" s="797"/>
      <c r="U3510" s="797"/>
      <c r="V3510" s="797"/>
      <c r="W3510" s="797"/>
      <c r="X3510" s="797"/>
      <c r="Y3510" s="797"/>
      <c r="Z3510" s="797"/>
      <c r="AA3510" s="797"/>
      <c r="AB3510" s="797"/>
      <c r="AC3510" s="797"/>
      <c r="AD3510" s="448"/>
    </row>
    <row r="3511" spans="1:30" ht="20.399999999999999" customHeight="1">
      <c r="A3511" s="794"/>
      <c r="B3511" s="670" t="s">
        <v>1468</v>
      </c>
      <c r="C3511" s="276">
        <v>4</v>
      </c>
      <c r="D3511" s="276">
        <v>4</v>
      </c>
      <c r="E3511" s="276">
        <v>0</v>
      </c>
      <c r="F3511" s="276">
        <v>0</v>
      </c>
      <c r="G3511" s="1043">
        <v>100</v>
      </c>
      <c r="H3511" s="276">
        <v>0</v>
      </c>
      <c r="I3511" s="276">
        <v>0</v>
      </c>
      <c r="J3511" s="276">
        <v>0</v>
      </c>
      <c r="K3511" s="276">
        <v>0</v>
      </c>
      <c r="L3511" s="276">
        <v>0</v>
      </c>
      <c r="M3511" s="276">
        <v>0</v>
      </c>
      <c r="N3511" s="276">
        <v>0</v>
      </c>
      <c r="O3511" s="276">
        <v>0</v>
      </c>
      <c r="P3511" s="276">
        <v>0</v>
      </c>
      <c r="Q3511" s="276">
        <v>0</v>
      </c>
      <c r="R3511" s="276">
        <v>0</v>
      </c>
      <c r="S3511" s="276">
        <v>0</v>
      </c>
      <c r="T3511" s="276">
        <v>0</v>
      </c>
      <c r="U3511" s="276">
        <v>1</v>
      </c>
      <c r="V3511" s="1044">
        <v>2</v>
      </c>
      <c r="W3511" s="276">
        <v>1</v>
      </c>
      <c r="X3511" s="276">
        <v>0</v>
      </c>
      <c r="Y3511" s="276">
        <v>0</v>
      </c>
      <c r="Z3511" s="276">
        <v>0</v>
      </c>
      <c r="AA3511" s="276">
        <v>0</v>
      </c>
      <c r="AB3511" s="276">
        <v>0</v>
      </c>
      <c r="AC3511" s="276">
        <v>0</v>
      </c>
      <c r="AD3511" s="448"/>
    </row>
    <row r="3512" spans="1:30" ht="20.399999999999999" customHeight="1">
      <c r="A3512" s="794"/>
      <c r="B3512" s="670" t="s">
        <v>1467</v>
      </c>
      <c r="C3512" s="276">
        <v>0</v>
      </c>
      <c r="D3512" s="276">
        <v>0</v>
      </c>
      <c r="E3512" s="276">
        <v>0</v>
      </c>
      <c r="F3512" s="276">
        <v>0</v>
      </c>
      <c r="G3512" s="1043">
        <v>0</v>
      </c>
      <c r="H3512" s="276">
        <v>0</v>
      </c>
      <c r="I3512" s="276">
        <v>0</v>
      </c>
      <c r="J3512" s="276">
        <v>0</v>
      </c>
      <c r="K3512" s="276">
        <v>0</v>
      </c>
      <c r="L3512" s="276">
        <v>0</v>
      </c>
      <c r="M3512" s="276">
        <v>0</v>
      </c>
      <c r="N3512" s="276">
        <v>0</v>
      </c>
      <c r="O3512" s="276">
        <v>0</v>
      </c>
      <c r="P3512" s="276">
        <v>0</v>
      </c>
      <c r="Q3512" s="276">
        <v>0</v>
      </c>
      <c r="R3512" s="276">
        <v>0</v>
      </c>
      <c r="S3512" s="276">
        <v>0</v>
      </c>
      <c r="T3512" s="276">
        <v>0</v>
      </c>
      <c r="U3512" s="276">
        <v>0</v>
      </c>
      <c r="V3512" s="1044">
        <v>0</v>
      </c>
      <c r="W3512" s="276">
        <v>0</v>
      </c>
      <c r="X3512" s="276">
        <v>0</v>
      </c>
      <c r="Y3512" s="276">
        <v>0</v>
      </c>
      <c r="Z3512" s="276">
        <v>0</v>
      </c>
      <c r="AA3512" s="276">
        <v>0</v>
      </c>
      <c r="AB3512" s="276">
        <v>0</v>
      </c>
      <c r="AC3512" s="276">
        <v>0</v>
      </c>
      <c r="AD3512" s="448"/>
    </row>
    <row r="3513" spans="1:30" ht="20.399999999999999" customHeight="1">
      <c r="A3513" s="407"/>
      <c r="B3513" s="407"/>
      <c r="C3513" s="407"/>
      <c r="D3513" s="407"/>
      <c r="E3513" s="407"/>
      <c r="F3513" s="407"/>
      <c r="G3513" s="407"/>
      <c r="H3513" s="407"/>
      <c r="I3513" s="407"/>
      <c r="J3513" s="407"/>
      <c r="K3513" s="407"/>
      <c r="L3513" s="407"/>
      <c r="M3513" s="407"/>
      <c r="N3513" s="407"/>
      <c r="O3513" s="407"/>
      <c r="P3513" s="407"/>
      <c r="Q3513" s="407"/>
      <c r="R3513" s="407"/>
      <c r="S3513" s="407"/>
      <c r="T3513" s="407"/>
      <c r="U3513" s="407"/>
      <c r="V3513" s="407"/>
      <c r="W3513" s="407"/>
      <c r="X3513" s="407"/>
      <c r="Y3513" s="407"/>
      <c r="Z3513" s="407"/>
      <c r="AA3513" s="407"/>
      <c r="AB3513" s="407"/>
      <c r="AC3513" s="407"/>
      <c r="AD3513" s="448"/>
    </row>
    <row r="3514" spans="1:30" ht="20.399999999999999" customHeight="1">
      <c r="A3514" s="796" t="s">
        <v>4871</v>
      </c>
      <c r="B3514" s="669" t="s">
        <v>4872</v>
      </c>
      <c r="C3514" s="275">
        <v>2</v>
      </c>
      <c r="D3514" s="275">
        <v>2</v>
      </c>
      <c r="E3514" s="275">
        <v>0</v>
      </c>
      <c r="F3514" s="275">
        <v>0</v>
      </c>
      <c r="G3514" s="1041">
        <v>100</v>
      </c>
      <c r="H3514" s="275">
        <v>0</v>
      </c>
      <c r="I3514" s="275">
        <v>0</v>
      </c>
      <c r="J3514" s="275">
        <v>0</v>
      </c>
      <c r="K3514" s="275">
        <v>0</v>
      </c>
      <c r="L3514" s="275">
        <v>0</v>
      </c>
      <c r="M3514" s="275">
        <v>0</v>
      </c>
      <c r="N3514" s="275">
        <v>0</v>
      </c>
      <c r="O3514" s="275">
        <v>1</v>
      </c>
      <c r="P3514" s="275">
        <v>0</v>
      </c>
      <c r="Q3514" s="275">
        <v>1</v>
      </c>
      <c r="R3514" s="275">
        <v>0</v>
      </c>
      <c r="S3514" s="275">
        <v>0</v>
      </c>
      <c r="T3514" s="275">
        <v>0</v>
      </c>
      <c r="U3514" s="275">
        <v>0</v>
      </c>
      <c r="V3514" s="1042">
        <v>0</v>
      </c>
      <c r="W3514" s="275">
        <v>0</v>
      </c>
      <c r="X3514" s="275">
        <v>0</v>
      </c>
      <c r="Y3514" s="275">
        <v>0</v>
      </c>
      <c r="Z3514" s="275">
        <v>0</v>
      </c>
      <c r="AA3514" s="275">
        <v>0</v>
      </c>
      <c r="AB3514" s="275">
        <v>0</v>
      </c>
      <c r="AC3514" s="275">
        <v>0</v>
      </c>
      <c r="AD3514" s="448"/>
    </row>
    <row r="3515" spans="1:30" ht="20.399999999999999" customHeight="1">
      <c r="A3515" s="669"/>
      <c r="B3515" s="669" t="s">
        <v>4873</v>
      </c>
      <c r="C3515" s="797"/>
      <c r="D3515" s="797"/>
      <c r="E3515" s="797"/>
      <c r="F3515" s="797"/>
      <c r="G3515" s="797"/>
      <c r="H3515" s="797"/>
      <c r="I3515" s="797"/>
      <c r="J3515" s="797"/>
      <c r="K3515" s="797"/>
      <c r="L3515" s="797"/>
      <c r="M3515" s="797"/>
      <c r="N3515" s="797"/>
      <c r="O3515" s="797"/>
      <c r="P3515" s="797"/>
      <c r="Q3515" s="797"/>
      <c r="R3515" s="797"/>
      <c r="S3515" s="797"/>
      <c r="T3515" s="797"/>
      <c r="U3515" s="797"/>
      <c r="V3515" s="797"/>
      <c r="W3515" s="797"/>
      <c r="X3515" s="797"/>
      <c r="Y3515" s="797"/>
      <c r="Z3515" s="797"/>
      <c r="AA3515" s="797"/>
      <c r="AB3515" s="797"/>
      <c r="AC3515" s="797"/>
      <c r="AD3515" s="448"/>
    </row>
    <row r="3516" spans="1:30" ht="20.399999999999999" customHeight="1">
      <c r="A3516" s="794"/>
      <c r="B3516" s="670" t="s">
        <v>1468</v>
      </c>
      <c r="C3516" s="276">
        <v>1</v>
      </c>
      <c r="D3516" s="276">
        <v>1</v>
      </c>
      <c r="E3516" s="276">
        <v>0</v>
      </c>
      <c r="F3516" s="276">
        <v>0</v>
      </c>
      <c r="G3516" s="1043">
        <v>100</v>
      </c>
      <c r="H3516" s="276">
        <v>0</v>
      </c>
      <c r="I3516" s="276">
        <v>0</v>
      </c>
      <c r="J3516" s="276">
        <v>0</v>
      </c>
      <c r="K3516" s="276">
        <v>0</v>
      </c>
      <c r="L3516" s="276">
        <v>0</v>
      </c>
      <c r="M3516" s="276">
        <v>0</v>
      </c>
      <c r="N3516" s="276">
        <v>0</v>
      </c>
      <c r="O3516" s="276">
        <v>0</v>
      </c>
      <c r="P3516" s="276">
        <v>0</v>
      </c>
      <c r="Q3516" s="276">
        <v>1</v>
      </c>
      <c r="R3516" s="276">
        <v>0</v>
      </c>
      <c r="S3516" s="276">
        <v>0</v>
      </c>
      <c r="T3516" s="276">
        <v>0</v>
      </c>
      <c r="U3516" s="276">
        <v>0</v>
      </c>
      <c r="V3516" s="1044">
        <v>0</v>
      </c>
      <c r="W3516" s="276">
        <v>0</v>
      </c>
      <c r="X3516" s="276">
        <v>0</v>
      </c>
      <c r="Y3516" s="276">
        <v>0</v>
      </c>
      <c r="Z3516" s="276">
        <v>0</v>
      </c>
      <c r="AA3516" s="276">
        <v>0</v>
      </c>
      <c r="AB3516" s="276">
        <v>0</v>
      </c>
      <c r="AC3516" s="276">
        <v>0</v>
      </c>
      <c r="AD3516" s="448"/>
    </row>
    <row r="3517" spans="1:30" ht="20.399999999999999" customHeight="1">
      <c r="A3517" s="794"/>
      <c r="B3517" s="670" t="s">
        <v>1467</v>
      </c>
      <c r="C3517" s="276">
        <v>1</v>
      </c>
      <c r="D3517" s="276">
        <v>1</v>
      </c>
      <c r="E3517" s="276">
        <v>0</v>
      </c>
      <c r="F3517" s="276">
        <v>0</v>
      </c>
      <c r="G3517" s="1043">
        <v>100</v>
      </c>
      <c r="H3517" s="276">
        <v>0</v>
      </c>
      <c r="I3517" s="276">
        <v>0</v>
      </c>
      <c r="J3517" s="276">
        <v>0</v>
      </c>
      <c r="K3517" s="276">
        <v>0</v>
      </c>
      <c r="L3517" s="276">
        <v>0</v>
      </c>
      <c r="M3517" s="276">
        <v>0</v>
      </c>
      <c r="N3517" s="276">
        <v>0</v>
      </c>
      <c r="O3517" s="276">
        <v>1</v>
      </c>
      <c r="P3517" s="276">
        <v>0</v>
      </c>
      <c r="Q3517" s="276">
        <v>0</v>
      </c>
      <c r="R3517" s="276">
        <v>0</v>
      </c>
      <c r="S3517" s="276">
        <v>0</v>
      </c>
      <c r="T3517" s="276">
        <v>0</v>
      </c>
      <c r="U3517" s="276">
        <v>0</v>
      </c>
      <c r="V3517" s="1044">
        <v>0</v>
      </c>
      <c r="W3517" s="276">
        <v>0</v>
      </c>
      <c r="X3517" s="276">
        <v>0</v>
      </c>
      <c r="Y3517" s="276">
        <v>0</v>
      </c>
      <c r="Z3517" s="276">
        <v>0</v>
      </c>
      <c r="AA3517" s="276">
        <v>0</v>
      </c>
      <c r="AB3517" s="276">
        <v>0</v>
      </c>
      <c r="AC3517" s="276">
        <v>0</v>
      </c>
      <c r="AD3517" s="448"/>
    </row>
    <row r="3518" spans="1:30" ht="20.399999999999999" customHeight="1">
      <c r="A3518" s="407"/>
      <c r="B3518" s="407"/>
      <c r="C3518" s="407"/>
      <c r="D3518" s="407"/>
      <c r="E3518" s="407"/>
      <c r="F3518" s="407"/>
      <c r="G3518" s="407"/>
      <c r="H3518" s="407"/>
      <c r="I3518" s="407"/>
      <c r="J3518" s="407"/>
      <c r="K3518" s="407"/>
      <c r="L3518" s="407"/>
      <c r="M3518" s="407"/>
      <c r="N3518" s="407"/>
      <c r="O3518" s="407"/>
      <c r="P3518" s="407"/>
      <c r="Q3518" s="407"/>
      <c r="R3518" s="407"/>
      <c r="S3518" s="407"/>
      <c r="T3518" s="407"/>
      <c r="U3518" s="407"/>
      <c r="V3518" s="407"/>
      <c r="W3518" s="407"/>
      <c r="X3518" s="407"/>
      <c r="Y3518" s="407"/>
      <c r="Z3518" s="407"/>
      <c r="AA3518" s="407"/>
      <c r="AB3518" s="407"/>
      <c r="AC3518" s="407"/>
      <c r="AD3518" s="448"/>
    </row>
    <row r="3519" spans="1:30" ht="20.399999999999999" customHeight="1">
      <c r="A3519" s="796" t="s">
        <v>4874</v>
      </c>
      <c r="B3519" s="669" t="s">
        <v>4875</v>
      </c>
      <c r="C3519" s="275">
        <v>3</v>
      </c>
      <c r="D3519" s="275">
        <v>3</v>
      </c>
      <c r="E3519" s="275">
        <v>0</v>
      </c>
      <c r="F3519" s="275">
        <v>0</v>
      </c>
      <c r="G3519" s="1041">
        <v>100</v>
      </c>
      <c r="H3519" s="275">
        <v>0</v>
      </c>
      <c r="I3519" s="275">
        <v>0</v>
      </c>
      <c r="J3519" s="275">
        <v>0</v>
      </c>
      <c r="K3519" s="275">
        <v>0</v>
      </c>
      <c r="L3519" s="275">
        <v>0</v>
      </c>
      <c r="M3519" s="275">
        <v>0</v>
      </c>
      <c r="N3519" s="275">
        <v>0</v>
      </c>
      <c r="O3519" s="275">
        <v>0</v>
      </c>
      <c r="P3519" s="275">
        <v>0</v>
      </c>
      <c r="Q3519" s="275">
        <v>0</v>
      </c>
      <c r="R3519" s="275">
        <v>3</v>
      </c>
      <c r="S3519" s="275">
        <v>0</v>
      </c>
      <c r="T3519" s="275">
        <v>0</v>
      </c>
      <c r="U3519" s="275">
        <v>0</v>
      </c>
      <c r="V3519" s="1042">
        <v>0</v>
      </c>
      <c r="W3519" s="275">
        <v>0</v>
      </c>
      <c r="X3519" s="275">
        <v>0</v>
      </c>
      <c r="Y3519" s="275">
        <v>0</v>
      </c>
      <c r="Z3519" s="275">
        <v>0</v>
      </c>
      <c r="AA3519" s="275">
        <v>0</v>
      </c>
      <c r="AB3519" s="275">
        <v>0</v>
      </c>
      <c r="AC3519" s="275">
        <v>0</v>
      </c>
      <c r="AD3519" s="448"/>
    </row>
    <row r="3520" spans="1:30" ht="20.399999999999999" customHeight="1">
      <c r="A3520" s="669"/>
      <c r="B3520" s="669" t="s">
        <v>4876</v>
      </c>
      <c r="C3520" s="797"/>
      <c r="D3520" s="797"/>
      <c r="E3520" s="797"/>
      <c r="F3520" s="797"/>
      <c r="G3520" s="797"/>
      <c r="H3520" s="797"/>
      <c r="I3520" s="797"/>
      <c r="J3520" s="797"/>
      <c r="K3520" s="797"/>
      <c r="L3520" s="797"/>
      <c r="M3520" s="797"/>
      <c r="N3520" s="797"/>
      <c r="O3520" s="797"/>
      <c r="P3520" s="797"/>
      <c r="Q3520" s="797"/>
      <c r="R3520" s="797"/>
      <c r="S3520" s="797"/>
      <c r="T3520" s="797"/>
      <c r="U3520" s="797"/>
      <c r="V3520" s="797"/>
      <c r="W3520" s="797"/>
      <c r="X3520" s="797"/>
      <c r="Y3520" s="797"/>
      <c r="Z3520" s="797"/>
      <c r="AA3520" s="797"/>
      <c r="AB3520" s="797"/>
      <c r="AC3520" s="797"/>
      <c r="AD3520" s="448"/>
    </row>
    <row r="3521" spans="1:30" ht="20.399999999999999" customHeight="1">
      <c r="A3521" s="794"/>
      <c r="B3521" s="670" t="s">
        <v>1468</v>
      </c>
      <c r="C3521" s="276">
        <v>3</v>
      </c>
      <c r="D3521" s="276">
        <v>3</v>
      </c>
      <c r="E3521" s="276">
        <v>0</v>
      </c>
      <c r="F3521" s="276">
        <v>0</v>
      </c>
      <c r="G3521" s="1043">
        <v>100</v>
      </c>
      <c r="H3521" s="276">
        <v>0</v>
      </c>
      <c r="I3521" s="276">
        <v>0</v>
      </c>
      <c r="J3521" s="276">
        <v>0</v>
      </c>
      <c r="K3521" s="276">
        <v>0</v>
      </c>
      <c r="L3521" s="276">
        <v>0</v>
      </c>
      <c r="M3521" s="276">
        <v>0</v>
      </c>
      <c r="N3521" s="276">
        <v>0</v>
      </c>
      <c r="O3521" s="276">
        <v>0</v>
      </c>
      <c r="P3521" s="276">
        <v>0</v>
      </c>
      <c r="Q3521" s="276">
        <v>0</v>
      </c>
      <c r="R3521" s="276">
        <v>3</v>
      </c>
      <c r="S3521" s="276">
        <v>0</v>
      </c>
      <c r="T3521" s="276">
        <v>0</v>
      </c>
      <c r="U3521" s="276">
        <v>0</v>
      </c>
      <c r="V3521" s="1044">
        <v>0</v>
      </c>
      <c r="W3521" s="276">
        <v>0</v>
      </c>
      <c r="X3521" s="276">
        <v>0</v>
      </c>
      <c r="Y3521" s="276">
        <v>0</v>
      </c>
      <c r="Z3521" s="276">
        <v>0</v>
      </c>
      <c r="AA3521" s="276">
        <v>0</v>
      </c>
      <c r="AB3521" s="276">
        <v>0</v>
      </c>
      <c r="AC3521" s="276">
        <v>0</v>
      </c>
      <c r="AD3521" s="448"/>
    </row>
    <row r="3522" spans="1:30" ht="20.399999999999999" customHeight="1">
      <c r="A3522" s="794"/>
      <c r="B3522" s="670" t="s">
        <v>1467</v>
      </c>
      <c r="C3522" s="276">
        <v>0</v>
      </c>
      <c r="D3522" s="276">
        <v>0</v>
      </c>
      <c r="E3522" s="276">
        <v>0</v>
      </c>
      <c r="F3522" s="276">
        <v>0</v>
      </c>
      <c r="G3522" s="1043">
        <v>0</v>
      </c>
      <c r="H3522" s="276">
        <v>0</v>
      </c>
      <c r="I3522" s="276">
        <v>0</v>
      </c>
      <c r="J3522" s="276">
        <v>0</v>
      </c>
      <c r="K3522" s="276">
        <v>0</v>
      </c>
      <c r="L3522" s="276">
        <v>0</v>
      </c>
      <c r="M3522" s="276">
        <v>0</v>
      </c>
      <c r="N3522" s="276">
        <v>0</v>
      </c>
      <c r="O3522" s="276">
        <v>0</v>
      </c>
      <c r="P3522" s="276">
        <v>0</v>
      </c>
      <c r="Q3522" s="276">
        <v>0</v>
      </c>
      <c r="R3522" s="276">
        <v>0</v>
      </c>
      <c r="S3522" s="276">
        <v>0</v>
      </c>
      <c r="T3522" s="276">
        <v>0</v>
      </c>
      <c r="U3522" s="276">
        <v>0</v>
      </c>
      <c r="V3522" s="1044">
        <v>0</v>
      </c>
      <c r="W3522" s="276">
        <v>0</v>
      </c>
      <c r="X3522" s="276">
        <v>0</v>
      </c>
      <c r="Y3522" s="276">
        <v>0</v>
      </c>
      <c r="Z3522" s="276">
        <v>0</v>
      </c>
      <c r="AA3522" s="276">
        <v>0</v>
      </c>
      <c r="AB3522" s="276">
        <v>0</v>
      </c>
      <c r="AC3522" s="276">
        <v>0</v>
      </c>
      <c r="AD3522" s="448"/>
    </row>
    <row r="3523" spans="1:30" ht="20.399999999999999" customHeight="1">
      <c r="A3523" s="407"/>
      <c r="B3523" s="407"/>
      <c r="C3523" s="407"/>
      <c r="D3523" s="407"/>
      <c r="E3523" s="407"/>
      <c r="F3523" s="407"/>
      <c r="G3523" s="407"/>
      <c r="H3523" s="407"/>
      <c r="I3523" s="407"/>
      <c r="J3523" s="407"/>
      <c r="K3523" s="407"/>
      <c r="L3523" s="407"/>
      <c r="M3523" s="407"/>
      <c r="N3523" s="407"/>
      <c r="O3523" s="407"/>
      <c r="P3523" s="407"/>
      <c r="Q3523" s="407"/>
      <c r="R3523" s="407"/>
      <c r="S3523" s="407"/>
      <c r="T3523" s="407"/>
      <c r="U3523" s="407"/>
      <c r="V3523" s="407"/>
      <c r="W3523" s="407"/>
      <c r="X3523" s="407"/>
      <c r="Y3523" s="407"/>
      <c r="Z3523" s="407"/>
      <c r="AA3523" s="407"/>
      <c r="AB3523" s="407"/>
      <c r="AC3523" s="407"/>
      <c r="AD3523" s="448"/>
    </row>
    <row r="3524" spans="1:30" ht="20.399999999999999" customHeight="1">
      <c r="A3524" s="796" t="s">
        <v>2321</v>
      </c>
      <c r="B3524" s="669" t="s">
        <v>2320</v>
      </c>
      <c r="C3524" s="275">
        <v>9</v>
      </c>
      <c r="D3524" s="275">
        <v>9</v>
      </c>
      <c r="E3524" s="275">
        <v>0</v>
      </c>
      <c r="F3524" s="275">
        <v>0</v>
      </c>
      <c r="G3524" s="1041">
        <v>100</v>
      </c>
      <c r="H3524" s="275">
        <v>0</v>
      </c>
      <c r="I3524" s="275">
        <v>0</v>
      </c>
      <c r="J3524" s="275">
        <v>0</v>
      </c>
      <c r="K3524" s="275">
        <v>0</v>
      </c>
      <c r="L3524" s="275">
        <v>0</v>
      </c>
      <c r="M3524" s="275">
        <v>0</v>
      </c>
      <c r="N3524" s="275">
        <v>0</v>
      </c>
      <c r="O3524" s="275">
        <v>2</v>
      </c>
      <c r="P3524" s="275">
        <v>0</v>
      </c>
      <c r="Q3524" s="275">
        <v>0</v>
      </c>
      <c r="R3524" s="275">
        <v>2</v>
      </c>
      <c r="S3524" s="275">
        <v>0</v>
      </c>
      <c r="T3524" s="275">
        <v>0</v>
      </c>
      <c r="U3524" s="275">
        <v>1</v>
      </c>
      <c r="V3524" s="1042">
        <v>1</v>
      </c>
      <c r="W3524" s="275">
        <v>2</v>
      </c>
      <c r="X3524" s="275">
        <v>0</v>
      </c>
      <c r="Y3524" s="275">
        <v>1</v>
      </c>
      <c r="Z3524" s="275">
        <v>0</v>
      </c>
      <c r="AA3524" s="275">
        <v>0</v>
      </c>
      <c r="AB3524" s="275">
        <v>0</v>
      </c>
      <c r="AC3524" s="275">
        <v>0</v>
      </c>
      <c r="AD3524" s="448"/>
    </row>
    <row r="3525" spans="1:30" ht="20.399999999999999" customHeight="1">
      <c r="A3525" s="669"/>
      <c r="B3525" s="669" t="s">
        <v>2317</v>
      </c>
      <c r="C3525" s="797"/>
      <c r="D3525" s="797"/>
      <c r="E3525" s="797"/>
      <c r="F3525" s="797"/>
      <c r="G3525" s="797"/>
      <c r="H3525" s="797"/>
      <c r="I3525" s="797"/>
      <c r="J3525" s="797"/>
      <c r="K3525" s="797"/>
      <c r="L3525" s="797"/>
      <c r="M3525" s="797"/>
      <c r="N3525" s="797"/>
      <c r="O3525" s="797"/>
      <c r="P3525" s="797"/>
      <c r="Q3525" s="797"/>
      <c r="R3525" s="797"/>
      <c r="S3525" s="797"/>
      <c r="T3525" s="797"/>
      <c r="U3525" s="797"/>
      <c r="V3525" s="797"/>
      <c r="W3525" s="797"/>
      <c r="X3525" s="797"/>
      <c r="Y3525" s="797"/>
      <c r="Z3525" s="797"/>
      <c r="AA3525" s="797"/>
      <c r="AB3525" s="797"/>
      <c r="AC3525" s="797"/>
      <c r="AD3525" s="448"/>
    </row>
    <row r="3526" spans="1:30" ht="20.399999999999999" customHeight="1">
      <c r="A3526" s="794"/>
      <c r="B3526" s="670" t="s">
        <v>1468</v>
      </c>
      <c r="C3526" s="276">
        <v>8</v>
      </c>
      <c r="D3526" s="276">
        <v>8</v>
      </c>
      <c r="E3526" s="276">
        <v>0</v>
      </c>
      <c r="F3526" s="276">
        <v>0</v>
      </c>
      <c r="G3526" s="1043">
        <v>100</v>
      </c>
      <c r="H3526" s="276">
        <v>0</v>
      </c>
      <c r="I3526" s="276">
        <v>0</v>
      </c>
      <c r="J3526" s="276">
        <v>0</v>
      </c>
      <c r="K3526" s="276">
        <v>0</v>
      </c>
      <c r="L3526" s="276">
        <v>0</v>
      </c>
      <c r="M3526" s="276">
        <v>0</v>
      </c>
      <c r="N3526" s="276">
        <v>0</v>
      </c>
      <c r="O3526" s="276">
        <v>1</v>
      </c>
      <c r="P3526" s="276">
        <v>0</v>
      </c>
      <c r="Q3526" s="276">
        <v>0</v>
      </c>
      <c r="R3526" s="276">
        <v>2</v>
      </c>
      <c r="S3526" s="276">
        <v>0</v>
      </c>
      <c r="T3526" s="276">
        <v>0</v>
      </c>
      <c r="U3526" s="276">
        <v>1</v>
      </c>
      <c r="V3526" s="1044">
        <v>1</v>
      </c>
      <c r="W3526" s="276">
        <v>2</v>
      </c>
      <c r="X3526" s="276">
        <v>0</v>
      </c>
      <c r="Y3526" s="276">
        <v>1</v>
      </c>
      <c r="Z3526" s="276">
        <v>0</v>
      </c>
      <c r="AA3526" s="276">
        <v>0</v>
      </c>
      <c r="AB3526" s="276">
        <v>0</v>
      </c>
      <c r="AC3526" s="276">
        <v>0</v>
      </c>
      <c r="AD3526" s="448"/>
    </row>
    <row r="3527" spans="1:30" ht="20.399999999999999" customHeight="1">
      <c r="A3527" s="794"/>
      <c r="B3527" s="670" t="s">
        <v>1467</v>
      </c>
      <c r="C3527" s="276">
        <v>1</v>
      </c>
      <c r="D3527" s="276">
        <v>1</v>
      </c>
      <c r="E3527" s="276">
        <v>0</v>
      </c>
      <c r="F3527" s="276">
        <v>0</v>
      </c>
      <c r="G3527" s="1043">
        <v>100</v>
      </c>
      <c r="H3527" s="276">
        <v>0</v>
      </c>
      <c r="I3527" s="276">
        <v>0</v>
      </c>
      <c r="J3527" s="276">
        <v>0</v>
      </c>
      <c r="K3527" s="276">
        <v>0</v>
      </c>
      <c r="L3527" s="276">
        <v>0</v>
      </c>
      <c r="M3527" s="276">
        <v>0</v>
      </c>
      <c r="N3527" s="276">
        <v>0</v>
      </c>
      <c r="O3527" s="276">
        <v>1</v>
      </c>
      <c r="P3527" s="276">
        <v>0</v>
      </c>
      <c r="Q3527" s="276">
        <v>0</v>
      </c>
      <c r="R3527" s="276">
        <v>0</v>
      </c>
      <c r="S3527" s="276">
        <v>0</v>
      </c>
      <c r="T3527" s="276">
        <v>0</v>
      </c>
      <c r="U3527" s="276">
        <v>0</v>
      </c>
      <c r="V3527" s="1044">
        <v>0</v>
      </c>
      <c r="W3527" s="276">
        <v>0</v>
      </c>
      <c r="X3527" s="276">
        <v>0</v>
      </c>
      <c r="Y3527" s="276">
        <v>0</v>
      </c>
      <c r="Z3527" s="276">
        <v>0</v>
      </c>
      <c r="AA3527" s="276">
        <v>0</v>
      </c>
      <c r="AB3527" s="276">
        <v>0</v>
      </c>
      <c r="AC3527" s="276">
        <v>0</v>
      </c>
      <c r="AD3527" s="448"/>
    </row>
    <row r="3528" spans="1:30" ht="20.399999999999999" customHeight="1">
      <c r="A3528" s="407"/>
      <c r="B3528" s="407"/>
      <c r="C3528" s="407"/>
      <c r="D3528" s="407"/>
      <c r="E3528" s="407"/>
      <c r="F3528" s="407"/>
      <c r="G3528" s="407"/>
      <c r="H3528" s="407"/>
      <c r="I3528" s="407"/>
      <c r="J3528" s="407"/>
      <c r="K3528" s="407"/>
      <c r="L3528" s="407"/>
      <c r="M3528" s="407"/>
      <c r="N3528" s="407"/>
      <c r="O3528" s="407"/>
      <c r="P3528" s="407"/>
      <c r="Q3528" s="407"/>
      <c r="R3528" s="407"/>
      <c r="S3528" s="407"/>
      <c r="T3528" s="407"/>
      <c r="U3528" s="407"/>
      <c r="V3528" s="407"/>
      <c r="W3528" s="407"/>
      <c r="X3528" s="407"/>
      <c r="Y3528" s="407"/>
      <c r="Z3528" s="407"/>
      <c r="AA3528" s="407"/>
      <c r="AB3528" s="407"/>
      <c r="AC3528" s="407"/>
      <c r="AD3528" s="448"/>
    </row>
    <row r="3529" spans="1:30" ht="20.399999999999999" customHeight="1">
      <c r="A3529" s="796" t="s">
        <v>2319</v>
      </c>
      <c r="B3529" s="669" t="s">
        <v>2318</v>
      </c>
      <c r="C3529" s="275">
        <v>1</v>
      </c>
      <c r="D3529" s="275">
        <v>1</v>
      </c>
      <c r="E3529" s="275">
        <v>0</v>
      </c>
      <c r="F3529" s="275">
        <v>0</v>
      </c>
      <c r="G3529" s="1041">
        <v>100</v>
      </c>
      <c r="H3529" s="275">
        <v>0</v>
      </c>
      <c r="I3529" s="275">
        <v>0</v>
      </c>
      <c r="J3529" s="275">
        <v>0</v>
      </c>
      <c r="K3529" s="275">
        <v>0</v>
      </c>
      <c r="L3529" s="275">
        <v>0</v>
      </c>
      <c r="M3529" s="275">
        <v>0</v>
      </c>
      <c r="N3529" s="275">
        <v>0</v>
      </c>
      <c r="O3529" s="275">
        <v>0</v>
      </c>
      <c r="P3529" s="275">
        <v>0</v>
      </c>
      <c r="Q3529" s="275">
        <v>0</v>
      </c>
      <c r="R3529" s="275">
        <v>0</v>
      </c>
      <c r="S3529" s="275">
        <v>0</v>
      </c>
      <c r="T3529" s="275">
        <v>0</v>
      </c>
      <c r="U3529" s="275">
        <v>0</v>
      </c>
      <c r="V3529" s="1042">
        <v>0</v>
      </c>
      <c r="W3529" s="275">
        <v>0</v>
      </c>
      <c r="X3529" s="275">
        <v>0</v>
      </c>
      <c r="Y3529" s="275">
        <v>1</v>
      </c>
      <c r="Z3529" s="275">
        <v>0</v>
      </c>
      <c r="AA3529" s="275">
        <v>0</v>
      </c>
      <c r="AB3529" s="275">
        <v>0</v>
      </c>
      <c r="AC3529" s="275">
        <v>0</v>
      </c>
      <c r="AD3529" s="448"/>
    </row>
    <row r="3530" spans="1:30" ht="20.399999999999999" customHeight="1">
      <c r="A3530" s="669"/>
      <c r="B3530" s="669" t="s">
        <v>2317</v>
      </c>
      <c r="C3530" s="797"/>
      <c r="D3530" s="797"/>
      <c r="E3530" s="797"/>
      <c r="F3530" s="797"/>
      <c r="G3530" s="797"/>
      <c r="H3530" s="797"/>
      <c r="I3530" s="797"/>
      <c r="J3530" s="797"/>
      <c r="K3530" s="797"/>
      <c r="L3530" s="797"/>
      <c r="M3530" s="797"/>
      <c r="N3530" s="797"/>
      <c r="O3530" s="797"/>
      <c r="P3530" s="797"/>
      <c r="Q3530" s="797"/>
      <c r="R3530" s="797"/>
      <c r="S3530" s="797"/>
      <c r="T3530" s="797"/>
      <c r="U3530" s="797"/>
      <c r="V3530" s="797"/>
      <c r="W3530" s="797"/>
      <c r="X3530" s="797"/>
      <c r="Y3530" s="797"/>
      <c r="Z3530" s="797"/>
      <c r="AA3530" s="797"/>
      <c r="AB3530" s="797"/>
      <c r="AC3530" s="797"/>
      <c r="AD3530" s="448"/>
    </row>
    <row r="3531" spans="1:30" ht="20.399999999999999" customHeight="1">
      <c r="A3531" s="794"/>
      <c r="B3531" s="670" t="s">
        <v>1468</v>
      </c>
      <c r="C3531" s="276">
        <v>1</v>
      </c>
      <c r="D3531" s="276">
        <v>1</v>
      </c>
      <c r="E3531" s="276">
        <v>0</v>
      </c>
      <c r="F3531" s="276">
        <v>0</v>
      </c>
      <c r="G3531" s="1043">
        <v>100</v>
      </c>
      <c r="H3531" s="276">
        <v>0</v>
      </c>
      <c r="I3531" s="276">
        <v>0</v>
      </c>
      <c r="J3531" s="276">
        <v>0</v>
      </c>
      <c r="K3531" s="276">
        <v>0</v>
      </c>
      <c r="L3531" s="276">
        <v>0</v>
      </c>
      <c r="M3531" s="276">
        <v>0</v>
      </c>
      <c r="N3531" s="276">
        <v>0</v>
      </c>
      <c r="O3531" s="276">
        <v>0</v>
      </c>
      <c r="P3531" s="276">
        <v>0</v>
      </c>
      <c r="Q3531" s="276">
        <v>0</v>
      </c>
      <c r="R3531" s="276">
        <v>0</v>
      </c>
      <c r="S3531" s="276">
        <v>0</v>
      </c>
      <c r="T3531" s="276">
        <v>0</v>
      </c>
      <c r="U3531" s="276">
        <v>0</v>
      </c>
      <c r="V3531" s="1044">
        <v>0</v>
      </c>
      <c r="W3531" s="276">
        <v>0</v>
      </c>
      <c r="X3531" s="276">
        <v>0</v>
      </c>
      <c r="Y3531" s="276">
        <v>1</v>
      </c>
      <c r="Z3531" s="276">
        <v>0</v>
      </c>
      <c r="AA3531" s="276">
        <v>0</v>
      </c>
      <c r="AB3531" s="276">
        <v>0</v>
      </c>
      <c r="AC3531" s="276">
        <v>0</v>
      </c>
      <c r="AD3531" s="448"/>
    </row>
    <row r="3532" spans="1:30" ht="20.399999999999999" customHeight="1">
      <c r="A3532" s="794"/>
      <c r="B3532" s="670" t="s">
        <v>1467</v>
      </c>
      <c r="C3532" s="276">
        <v>0</v>
      </c>
      <c r="D3532" s="276">
        <v>0</v>
      </c>
      <c r="E3532" s="276">
        <v>0</v>
      </c>
      <c r="F3532" s="276">
        <v>0</v>
      </c>
      <c r="G3532" s="1043">
        <v>0</v>
      </c>
      <c r="H3532" s="276">
        <v>0</v>
      </c>
      <c r="I3532" s="276">
        <v>0</v>
      </c>
      <c r="J3532" s="276">
        <v>0</v>
      </c>
      <c r="K3532" s="276">
        <v>0</v>
      </c>
      <c r="L3532" s="276">
        <v>0</v>
      </c>
      <c r="M3532" s="276">
        <v>0</v>
      </c>
      <c r="N3532" s="276">
        <v>0</v>
      </c>
      <c r="O3532" s="276">
        <v>0</v>
      </c>
      <c r="P3532" s="276">
        <v>0</v>
      </c>
      <c r="Q3532" s="276">
        <v>0</v>
      </c>
      <c r="R3532" s="276">
        <v>0</v>
      </c>
      <c r="S3532" s="276">
        <v>0</v>
      </c>
      <c r="T3532" s="276">
        <v>0</v>
      </c>
      <c r="U3532" s="276">
        <v>0</v>
      </c>
      <c r="V3532" s="1044">
        <v>0</v>
      </c>
      <c r="W3532" s="276">
        <v>0</v>
      </c>
      <c r="X3532" s="276">
        <v>0</v>
      </c>
      <c r="Y3532" s="276">
        <v>0</v>
      </c>
      <c r="Z3532" s="276">
        <v>0</v>
      </c>
      <c r="AA3532" s="276">
        <v>0</v>
      </c>
      <c r="AB3532" s="276">
        <v>0</v>
      </c>
      <c r="AC3532" s="276">
        <v>0</v>
      </c>
      <c r="AD3532" s="448"/>
    </row>
    <row r="3533" spans="1:30" ht="20.399999999999999" customHeight="1">
      <c r="A3533" s="407"/>
      <c r="B3533" s="407"/>
      <c r="C3533" s="407"/>
      <c r="D3533" s="407"/>
      <c r="E3533" s="407"/>
      <c r="F3533" s="407"/>
      <c r="G3533" s="407"/>
      <c r="H3533" s="407"/>
      <c r="I3533" s="407"/>
      <c r="J3533" s="407"/>
      <c r="K3533" s="407"/>
      <c r="L3533" s="407"/>
      <c r="M3533" s="407"/>
      <c r="N3533" s="407"/>
      <c r="O3533" s="407"/>
      <c r="P3533" s="407"/>
      <c r="Q3533" s="407"/>
      <c r="R3533" s="407"/>
      <c r="S3533" s="407"/>
      <c r="T3533" s="407"/>
      <c r="U3533" s="407"/>
      <c r="V3533" s="407"/>
      <c r="W3533" s="407"/>
      <c r="X3533" s="407"/>
      <c r="Y3533" s="407"/>
      <c r="Z3533" s="407"/>
      <c r="AA3533" s="407"/>
      <c r="AB3533" s="407"/>
      <c r="AC3533" s="407"/>
      <c r="AD3533" s="448"/>
    </row>
    <row r="3534" spans="1:30" ht="20.399999999999999" customHeight="1">
      <c r="A3534" s="796" t="s">
        <v>4877</v>
      </c>
      <c r="B3534" s="669" t="s">
        <v>4878</v>
      </c>
      <c r="C3534" s="275">
        <v>1</v>
      </c>
      <c r="D3534" s="275">
        <v>1</v>
      </c>
      <c r="E3534" s="275">
        <v>0</v>
      </c>
      <c r="F3534" s="275">
        <v>0</v>
      </c>
      <c r="G3534" s="1041">
        <v>100</v>
      </c>
      <c r="H3534" s="275">
        <v>0</v>
      </c>
      <c r="I3534" s="275">
        <v>0</v>
      </c>
      <c r="J3534" s="275">
        <v>0</v>
      </c>
      <c r="K3534" s="275">
        <v>0</v>
      </c>
      <c r="L3534" s="275">
        <v>0</v>
      </c>
      <c r="M3534" s="275">
        <v>0</v>
      </c>
      <c r="N3534" s="275">
        <v>0</v>
      </c>
      <c r="O3534" s="275">
        <v>0</v>
      </c>
      <c r="P3534" s="275">
        <v>0</v>
      </c>
      <c r="Q3534" s="275">
        <v>1</v>
      </c>
      <c r="R3534" s="275">
        <v>0</v>
      </c>
      <c r="S3534" s="275">
        <v>0</v>
      </c>
      <c r="T3534" s="275">
        <v>0</v>
      </c>
      <c r="U3534" s="275">
        <v>0</v>
      </c>
      <c r="V3534" s="1042">
        <v>0</v>
      </c>
      <c r="W3534" s="275">
        <v>0</v>
      </c>
      <c r="X3534" s="275">
        <v>0</v>
      </c>
      <c r="Y3534" s="275">
        <v>0</v>
      </c>
      <c r="Z3534" s="275">
        <v>0</v>
      </c>
      <c r="AA3534" s="275">
        <v>0</v>
      </c>
      <c r="AB3534" s="275">
        <v>0</v>
      </c>
      <c r="AC3534" s="275">
        <v>0</v>
      </c>
      <c r="AD3534" s="448"/>
    </row>
    <row r="3535" spans="1:30" ht="20.399999999999999" customHeight="1">
      <c r="A3535" s="794"/>
      <c r="B3535" s="670" t="s">
        <v>1468</v>
      </c>
      <c r="C3535" s="276">
        <v>1</v>
      </c>
      <c r="D3535" s="276">
        <v>1</v>
      </c>
      <c r="E3535" s="276">
        <v>0</v>
      </c>
      <c r="F3535" s="276">
        <v>0</v>
      </c>
      <c r="G3535" s="1043">
        <v>100</v>
      </c>
      <c r="H3535" s="276">
        <v>0</v>
      </c>
      <c r="I3535" s="276">
        <v>0</v>
      </c>
      <c r="J3535" s="276">
        <v>0</v>
      </c>
      <c r="K3535" s="276">
        <v>0</v>
      </c>
      <c r="L3535" s="276">
        <v>0</v>
      </c>
      <c r="M3535" s="276">
        <v>0</v>
      </c>
      <c r="N3535" s="276">
        <v>0</v>
      </c>
      <c r="O3535" s="276">
        <v>0</v>
      </c>
      <c r="P3535" s="276">
        <v>0</v>
      </c>
      <c r="Q3535" s="276">
        <v>1</v>
      </c>
      <c r="R3535" s="276">
        <v>0</v>
      </c>
      <c r="S3535" s="276">
        <v>0</v>
      </c>
      <c r="T3535" s="276">
        <v>0</v>
      </c>
      <c r="U3535" s="276">
        <v>0</v>
      </c>
      <c r="V3535" s="1044">
        <v>0</v>
      </c>
      <c r="W3535" s="276">
        <v>0</v>
      </c>
      <c r="X3535" s="276">
        <v>0</v>
      </c>
      <c r="Y3535" s="276">
        <v>0</v>
      </c>
      <c r="Z3535" s="276">
        <v>0</v>
      </c>
      <c r="AA3535" s="276">
        <v>0</v>
      </c>
      <c r="AB3535" s="276">
        <v>0</v>
      </c>
      <c r="AC3535" s="276">
        <v>0</v>
      </c>
      <c r="AD3535" s="448"/>
    </row>
    <row r="3536" spans="1:30" ht="20.399999999999999" customHeight="1">
      <c r="A3536" s="794"/>
      <c r="B3536" s="670" t="s">
        <v>1467</v>
      </c>
      <c r="C3536" s="276">
        <v>0</v>
      </c>
      <c r="D3536" s="276">
        <v>0</v>
      </c>
      <c r="E3536" s="276">
        <v>0</v>
      </c>
      <c r="F3536" s="276">
        <v>0</v>
      </c>
      <c r="G3536" s="1043">
        <v>0</v>
      </c>
      <c r="H3536" s="276">
        <v>0</v>
      </c>
      <c r="I3536" s="276">
        <v>0</v>
      </c>
      <c r="J3536" s="276">
        <v>0</v>
      </c>
      <c r="K3536" s="276">
        <v>0</v>
      </c>
      <c r="L3536" s="276">
        <v>0</v>
      </c>
      <c r="M3536" s="276">
        <v>0</v>
      </c>
      <c r="N3536" s="276">
        <v>0</v>
      </c>
      <c r="O3536" s="276">
        <v>0</v>
      </c>
      <c r="P3536" s="276">
        <v>0</v>
      </c>
      <c r="Q3536" s="276">
        <v>0</v>
      </c>
      <c r="R3536" s="276">
        <v>0</v>
      </c>
      <c r="S3536" s="276">
        <v>0</v>
      </c>
      <c r="T3536" s="276">
        <v>0</v>
      </c>
      <c r="U3536" s="276">
        <v>0</v>
      </c>
      <c r="V3536" s="1044">
        <v>0</v>
      </c>
      <c r="W3536" s="276">
        <v>0</v>
      </c>
      <c r="X3536" s="276">
        <v>0</v>
      </c>
      <c r="Y3536" s="276">
        <v>0</v>
      </c>
      <c r="Z3536" s="276">
        <v>0</v>
      </c>
      <c r="AA3536" s="276">
        <v>0</v>
      </c>
      <c r="AB3536" s="276">
        <v>0</v>
      </c>
      <c r="AC3536" s="276">
        <v>0</v>
      </c>
      <c r="AD3536" s="448"/>
    </row>
    <row r="3537" spans="1:30" ht="20.399999999999999" customHeight="1">
      <c r="A3537" s="407"/>
      <c r="B3537" s="407"/>
      <c r="C3537" s="407"/>
      <c r="D3537" s="407"/>
      <c r="E3537" s="407"/>
      <c r="F3537" s="407"/>
      <c r="G3537" s="407"/>
      <c r="H3537" s="407"/>
      <c r="I3537" s="407"/>
      <c r="J3537" s="407"/>
      <c r="K3537" s="407"/>
      <c r="L3537" s="407"/>
      <c r="M3537" s="407"/>
      <c r="N3537" s="407"/>
      <c r="O3537" s="407"/>
      <c r="P3537" s="407"/>
      <c r="Q3537" s="407"/>
      <c r="R3537" s="407"/>
      <c r="S3537" s="407"/>
      <c r="T3537" s="407"/>
      <c r="U3537" s="407"/>
      <c r="V3537" s="407"/>
      <c r="W3537" s="407"/>
      <c r="X3537" s="407"/>
      <c r="Y3537" s="407"/>
      <c r="Z3537" s="407"/>
      <c r="AA3537" s="407"/>
      <c r="AB3537" s="407"/>
      <c r="AC3537" s="407"/>
      <c r="AD3537" s="448"/>
    </row>
    <row r="3538" spans="1:30" ht="20.399999999999999" customHeight="1">
      <c r="A3538" s="796" t="s">
        <v>4879</v>
      </c>
      <c r="B3538" s="669" t="s">
        <v>4880</v>
      </c>
      <c r="C3538" s="275">
        <v>3</v>
      </c>
      <c r="D3538" s="275">
        <v>3</v>
      </c>
      <c r="E3538" s="275">
        <v>0</v>
      </c>
      <c r="F3538" s="275">
        <v>0</v>
      </c>
      <c r="G3538" s="1041">
        <v>100</v>
      </c>
      <c r="H3538" s="275">
        <v>0</v>
      </c>
      <c r="I3538" s="275">
        <v>0</v>
      </c>
      <c r="J3538" s="275">
        <v>0</v>
      </c>
      <c r="K3538" s="275">
        <v>0</v>
      </c>
      <c r="L3538" s="275">
        <v>0</v>
      </c>
      <c r="M3538" s="275">
        <v>0</v>
      </c>
      <c r="N3538" s="275">
        <v>0</v>
      </c>
      <c r="O3538" s="275">
        <v>0</v>
      </c>
      <c r="P3538" s="275">
        <v>0</v>
      </c>
      <c r="Q3538" s="275">
        <v>0</v>
      </c>
      <c r="R3538" s="275">
        <v>0</v>
      </c>
      <c r="S3538" s="275">
        <v>0</v>
      </c>
      <c r="T3538" s="275">
        <v>0</v>
      </c>
      <c r="U3538" s="275">
        <v>0</v>
      </c>
      <c r="V3538" s="1042">
        <v>0</v>
      </c>
      <c r="W3538" s="275">
        <v>0</v>
      </c>
      <c r="X3538" s="275">
        <v>0</v>
      </c>
      <c r="Y3538" s="275">
        <v>0</v>
      </c>
      <c r="Z3538" s="275">
        <v>1</v>
      </c>
      <c r="AA3538" s="275">
        <v>0</v>
      </c>
      <c r="AB3538" s="275">
        <v>1</v>
      </c>
      <c r="AC3538" s="275">
        <v>1</v>
      </c>
      <c r="AD3538" s="448"/>
    </row>
    <row r="3539" spans="1:30" ht="20.399999999999999" customHeight="1">
      <c r="A3539" s="669"/>
      <c r="B3539" s="669" t="s">
        <v>4881</v>
      </c>
      <c r="C3539" s="797"/>
      <c r="D3539" s="797"/>
      <c r="E3539" s="797"/>
      <c r="F3539" s="797"/>
      <c r="G3539" s="797"/>
      <c r="H3539" s="797"/>
      <c r="I3539" s="797"/>
      <c r="J3539" s="797"/>
      <c r="K3539" s="797"/>
      <c r="L3539" s="797"/>
      <c r="M3539" s="797"/>
      <c r="N3539" s="797"/>
      <c r="O3539" s="797"/>
      <c r="P3539" s="797"/>
      <c r="Q3539" s="797"/>
      <c r="R3539" s="797"/>
      <c r="S3539" s="797"/>
      <c r="T3539" s="797"/>
      <c r="U3539" s="797"/>
      <c r="V3539" s="797"/>
      <c r="W3539" s="797"/>
      <c r="X3539" s="797"/>
      <c r="Y3539" s="797"/>
      <c r="Z3539" s="797"/>
      <c r="AA3539" s="797"/>
      <c r="AB3539" s="797"/>
      <c r="AC3539" s="797"/>
      <c r="AD3539" s="448"/>
    </row>
    <row r="3540" spans="1:30" ht="20.399999999999999" customHeight="1">
      <c r="A3540" s="794"/>
      <c r="B3540" s="670" t="s">
        <v>1468</v>
      </c>
      <c r="C3540" s="276">
        <v>2</v>
      </c>
      <c r="D3540" s="276">
        <v>2</v>
      </c>
      <c r="E3540" s="276">
        <v>0</v>
      </c>
      <c r="F3540" s="276">
        <v>0</v>
      </c>
      <c r="G3540" s="1043">
        <v>100</v>
      </c>
      <c r="H3540" s="276">
        <v>0</v>
      </c>
      <c r="I3540" s="276">
        <v>0</v>
      </c>
      <c r="J3540" s="276">
        <v>0</v>
      </c>
      <c r="K3540" s="276">
        <v>0</v>
      </c>
      <c r="L3540" s="276">
        <v>0</v>
      </c>
      <c r="M3540" s="276">
        <v>0</v>
      </c>
      <c r="N3540" s="276">
        <v>0</v>
      </c>
      <c r="O3540" s="276">
        <v>0</v>
      </c>
      <c r="P3540" s="276">
        <v>0</v>
      </c>
      <c r="Q3540" s="276">
        <v>0</v>
      </c>
      <c r="R3540" s="276">
        <v>0</v>
      </c>
      <c r="S3540" s="276">
        <v>0</v>
      </c>
      <c r="T3540" s="276">
        <v>0</v>
      </c>
      <c r="U3540" s="276">
        <v>0</v>
      </c>
      <c r="V3540" s="1044">
        <v>0</v>
      </c>
      <c r="W3540" s="276">
        <v>0</v>
      </c>
      <c r="X3540" s="276">
        <v>0</v>
      </c>
      <c r="Y3540" s="276">
        <v>0</v>
      </c>
      <c r="Z3540" s="276">
        <v>1</v>
      </c>
      <c r="AA3540" s="276">
        <v>0</v>
      </c>
      <c r="AB3540" s="276">
        <v>1</v>
      </c>
      <c r="AC3540" s="276">
        <v>0</v>
      </c>
      <c r="AD3540" s="448"/>
    </row>
    <row r="3541" spans="1:30" ht="20.399999999999999" customHeight="1">
      <c r="A3541" s="794"/>
      <c r="B3541" s="670" t="s">
        <v>1467</v>
      </c>
      <c r="C3541" s="276">
        <v>1</v>
      </c>
      <c r="D3541" s="276">
        <v>1</v>
      </c>
      <c r="E3541" s="276">
        <v>0</v>
      </c>
      <c r="F3541" s="276">
        <v>0</v>
      </c>
      <c r="G3541" s="1043">
        <v>100</v>
      </c>
      <c r="H3541" s="276">
        <v>0</v>
      </c>
      <c r="I3541" s="276">
        <v>0</v>
      </c>
      <c r="J3541" s="276">
        <v>0</v>
      </c>
      <c r="K3541" s="276">
        <v>0</v>
      </c>
      <c r="L3541" s="276">
        <v>0</v>
      </c>
      <c r="M3541" s="276">
        <v>0</v>
      </c>
      <c r="N3541" s="276">
        <v>0</v>
      </c>
      <c r="O3541" s="276">
        <v>0</v>
      </c>
      <c r="P3541" s="276">
        <v>0</v>
      </c>
      <c r="Q3541" s="276">
        <v>0</v>
      </c>
      <c r="R3541" s="276">
        <v>0</v>
      </c>
      <c r="S3541" s="276">
        <v>0</v>
      </c>
      <c r="T3541" s="276">
        <v>0</v>
      </c>
      <c r="U3541" s="276">
        <v>0</v>
      </c>
      <c r="V3541" s="1044">
        <v>0</v>
      </c>
      <c r="W3541" s="276">
        <v>0</v>
      </c>
      <c r="X3541" s="276">
        <v>0</v>
      </c>
      <c r="Y3541" s="276">
        <v>0</v>
      </c>
      <c r="Z3541" s="276">
        <v>0</v>
      </c>
      <c r="AA3541" s="276">
        <v>0</v>
      </c>
      <c r="AB3541" s="276">
        <v>0</v>
      </c>
      <c r="AC3541" s="276">
        <v>1</v>
      </c>
      <c r="AD3541" s="448"/>
    </row>
    <row r="3542" spans="1:30" ht="20.399999999999999" customHeight="1">
      <c r="A3542" s="407"/>
      <c r="B3542" s="407"/>
      <c r="C3542" s="407"/>
      <c r="D3542" s="407"/>
      <c r="E3542" s="407"/>
      <c r="F3542" s="407"/>
      <c r="G3542" s="407"/>
      <c r="H3542" s="407"/>
      <c r="I3542" s="407"/>
      <c r="J3542" s="407"/>
      <c r="K3542" s="407"/>
      <c r="L3542" s="407"/>
      <c r="M3542" s="407"/>
      <c r="N3542" s="407"/>
      <c r="O3542" s="407"/>
      <c r="P3542" s="407"/>
      <c r="Q3542" s="407"/>
      <c r="R3542" s="407"/>
      <c r="S3542" s="407"/>
      <c r="T3542" s="407"/>
      <c r="U3542" s="407"/>
      <c r="V3542" s="407"/>
      <c r="W3542" s="407"/>
      <c r="X3542" s="407"/>
      <c r="Y3542" s="407"/>
      <c r="Z3542" s="407"/>
      <c r="AA3542" s="407"/>
      <c r="AB3542" s="407"/>
      <c r="AC3542" s="407"/>
      <c r="AD3542" s="448"/>
    </row>
    <row r="3543" spans="1:30" ht="20.399999999999999" customHeight="1">
      <c r="A3543" s="796" t="s">
        <v>4882</v>
      </c>
      <c r="B3543" s="669" t="s">
        <v>4883</v>
      </c>
      <c r="C3543" s="275">
        <v>4</v>
      </c>
      <c r="D3543" s="275">
        <v>4</v>
      </c>
      <c r="E3543" s="275">
        <v>0</v>
      </c>
      <c r="F3543" s="275">
        <v>0</v>
      </c>
      <c r="G3543" s="1041">
        <v>100</v>
      </c>
      <c r="H3543" s="275">
        <v>0</v>
      </c>
      <c r="I3543" s="275">
        <v>0</v>
      </c>
      <c r="J3543" s="275">
        <v>0</v>
      </c>
      <c r="K3543" s="275">
        <v>0</v>
      </c>
      <c r="L3543" s="275">
        <v>0</v>
      </c>
      <c r="M3543" s="275">
        <v>0</v>
      </c>
      <c r="N3543" s="275">
        <v>1</v>
      </c>
      <c r="O3543" s="275">
        <v>0</v>
      </c>
      <c r="P3543" s="275">
        <v>0</v>
      </c>
      <c r="Q3543" s="275">
        <v>0</v>
      </c>
      <c r="R3543" s="275">
        <v>0</v>
      </c>
      <c r="S3543" s="275">
        <v>0</v>
      </c>
      <c r="T3543" s="275">
        <v>0</v>
      </c>
      <c r="U3543" s="275">
        <v>0</v>
      </c>
      <c r="V3543" s="1042">
        <v>0</v>
      </c>
      <c r="W3543" s="275">
        <v>0</v>
      </c>
      <c r="X3543" s="275">
        <v>0</v>
      </c>
      <c r="Y3543" s="275">
        <v>0</v>
      </c>
      <c r="Z3543" s="275">
        <v>0</v>
      </c>
      <c r="AA3543" s="275">
        <v>0</v>
      </c>
      <c r="AB3543" s="275">
        <v>1</v>
      </c>
      <c r="AC3543" s="275">
        <v>2</v>
      </c>
      <c r="AD3543" s="448"/>
    </row>
    <row r="3544" spans="1:30" ht="20.399999999999999" customHeight="1">
      <c r="A3544" s="794"/>
      <c r="B3544" s="670" t="s">
        <v>1468</v>
      </c>
      <c r="C3544" s="276">
        <v>2</v>
      </c>
      <c r="D3544" s="276">
        <v>2</v>
      </c>
      <c r="E3544" s="276">
        <v>0</v>
      </c>
      <c r="F3544" s="276">
        <v>0</v>
      </c>
      <c r="G3544" s="1043">
        <v>100</v>
      </c>
      <c r="H3544" s="276">
        <v>0</v>
      </c>
      <c r="I3544" s="276">
        <v>0</v>
      </c>
      <c r="J3544" s="276">
        <v>0</v>
      </c>
      <c r="K3544" s="276">
        <v>0</v>
      </c>
      <c r="L3544" s="276">
        <v>0</v>
      </c>
      <c r="M3544" s="276">
        <v>0</v>
      </c>
      <c r="N3544" s="276">
        <v>1</v>
      </c>
      <c r="O3544" s="276">
        <v>0</v>
      </c>
      <c r="P3544" s="276">
        <v>0</v>
      </c>
      <c r="Q3544" s="276">
        <v>0</v>
      </c>
      <c r="R3544" s="276">
        <v>0</v>
      </c>
      <c r="S3544" s="276">
        <v>0</v>
      </c>
      <c r="T3544" s="276">
        <v>0</v>
      </c>
      <c r="U3544" s="276">
        <v>0</v>
      </c>
      <c r="V3544" s="1044">
        <v>0</v>
      </c>
      <c r="W3544" s="276">
        <v>0</v>
      </c>
      <c r="X3544" s="276">
        <v>0</v>
      </c>
      <c r="Y3544" s="276">
        <v>0</v>
      </c>
      <c r="Z3544" s="276">
        <v>0</v>
      </c>
      <c r="AA3544" s="276">
        <v>0</v>
      </c>
      <c r="AB3544" s="276">
        <v>0</v>
      </c>
      <c r="AC3544" s="276">
        <v>1</v>
      </c>
      <c r="AD3544" s="448"/>
    </row>
    <row r="3545" spans="1:30" ht="20.399999999999999" customHeight="1">
      <c r="A3545" s="794"/>
      <c r="B3545" s="670" t="s">
        <v>1467</v>
      </c>
      <c r="C3545" s="276">
        <v>2</v>
      </c>
      <c r="D3545" s="276">
        <v>2</v>
      </c>
      <c r="E3545" s="276">
        <v>0</v>
      </c>
      <c r="F3545" s="276">
        <v>0</v>
      </c>
      <c r="G3545" s="1043">
        <v>100</v>
      </c>
      <c r="H3545" s="276">
        <v>0</v>
      </c>
      <c r="I3545" s="276">
        <v>0</v>
      </c>
      <c r="J3545" s="276">
        <v>0</v>
      </c>
      <c r="K3545" s="276">
        <v>0</v>
      </c>
      <c r="L3545" s="276">
        <v>0</v>
      </c>
      <c r="M3545" s="276">
        <v>0</v>
      </c>
      <c r="N3545" s="276">
        <v>0</v>
      </c>
      <c r="O3545" s="276">
        <v>0</v>
      </c>
      <c r="P3545" s="276">
        <v>0</v>
      </c>
      <c r="Q3545" s="276">
        <v>0</v>
      </c>
      <c r="R3545" s="276">
        <v>0</v>
      </c>
      <c r="S3545" s="276">
        <v>0</v>
      </c>
      <c r="T3545" s="276">
        <v>0</v>
      </c>
      <c r="U3545" s="276">
        <v>0</v>
      </c>
      <c r="V3545" s="1044">
        <v>0</v>
      </c>
      <c r="W3545" s="276">
        <v>0</v>
      </c>
      <c r="X3545" s="276">
        <v>0</v>
      </c>
      <c r="Y3545" s="276">
        <v>0</v>
      </c>
      <c r="Z3545" s="276">
        <v>0</v>
      </c>
      <c r="AA3545" s="276">
        <v>0</v>
      </c>
      <c r="AB3545" s="276">
        <v>1</v>
      </c>
      <c r="AC3545" s="276">
        <v>1</v>
      </c>
      <c r="AD3545" s="448"/>
    </row>
    <row r="3546" spans="1:30" ht="20.399999999999999" customHeight="1">
      <c r="A3546" s="407"/>
      <c r="B3546" s="407"/>
      <c r="C3546" s="407"/>
      <c r="D3546" s="407"/>
      <c r="E3546" s="407"/>
      <c r="F3546" s="407"/>
      <c r="G3546" s="407"/>
      <c r="H3546" s="407"/>
      <c r="I3546" s="407"/>
      <c r="J3546" s="407"/>
      <c r="K3546" s="407"/>
      <c r="L3546" s="407"/>
      <c r="M3546" s="407"/>
      <c r="N3546" s="407"/>
      <c r="O3546" s="407"/>
      <c r="P3546" s="407"/>
      <c r="Q3546" s="407"/>
      <c r="R3546" s="407"/>
      <c r="S3546" s="407"/>
      <c r="T3546" s="407"/>
      <c r="U3546" s="407"/>
      <c r="V3546" s="407"/>
      <c r="W3546" s="407"/>
      <c r="X3546" s="407"/>
      <c r="Y3546" s="407"/>
      <c r="Z3546" s="407"/>
      <c r="AA3546" s="407"/>
      <c r="AB3546" s="407"/>
      <c r="AC3546" s="407"/>
      <c r="AD3546" s="448"/>
    </row>
    <row r="3547" spans="1:30" ht="20.399999999999999" customHeight="1">
      <c r="A3547" s="796" t="s">
        <v>2316</v>
      </c>
      <c r="B3547" s="669" t="s">
        <v>2315</v>
      </c>
      <c r="C3547" s="275">
        <v>25</v>
      </c>
      <c r="D3547" s="275">
        <v>25</v>
      </c>
      <c r="E3547" s="275">
        <v>0</v>
      </c>
      <c r="F3547" s="275">
        <v>0</v>
      </c>
      <c r="G3547" s="1041">
        <v>100</v>
      </c>
      <c r="H3547" s="275">
        <v>0</v>
      </c>
      <c r="I3547" s="275">
        <v>0</v>
      </c>
      <c r="J3547" s="275">
        <v>0</v>
      </c>
      <c r="K3547" s="275">
        <v>0</v>
      </c>
      <c r="L3547" s="275">
        <v>0</v>
      </c>
      <c r="M3547" s="275">
        <v>0</v>
      </c>
      <c r="N3547" s="275">
        <v>0</v>
      </c>
      <c r="O3547" s="275">
        <v>0</v>
      </c>
      <c r="P3547" s="275">
        <v>0</v>
      </c>
      <c r="Q3547" s="275">
        <v>0</v>
      </c>
      <c r="R3547" s="275">
        <v>1</v>
      </c>
      <c r="S3547" s="275">
        <v>0</v>
      </c>
      <c r="T3547" s="275">
        <v>0</v>
      </c>
      <c r="U3547" s="275">
        <v>1</v>
      </c>
      <c r="V3547" s="1042">
        <v>2</v>
      </c>
      <c r="W3547" s="275">
        <v>3</v>
      </c>
      <c r="X3547" s="275">
        <v>4</v>
      </c>
      <c r="Y3547" s="275">
        <v>4</v>
      </c>
      <c r="Z3547" s="275">
        <v>2</v>
      </c>
      <c r="AA3547" s="275">
        <v>3</v>
      </c>
      <c r="AB3547" s="275">
        <v>2</v>
      </c>
      <c r="AC3547" s="275">
        <v>3</v>
      </c>
      <c r="AD3547" s="448"/>
    </row>
    <row r="3548" spans="1:30" ht="20.399999999999999" customHeight="1">
      <c r="A3548" s="794"/>
      <c r="B3548" s="670" t="s">
        <v>1468</v>
      </c>
      <c r="C3548" s="276">
        <v>19</v>
      </c>
      <c r="D3548" s="276">
        <v>19</v>
      </c>
      <c r="E3548" s="276">
        <v>0</v>
      </c>
      <c r="F3548" s="276">
        <v>0</v>
      </c>
      <c r="G3548" s="1043">
        <v>100</v>
      </c>
      <c r="H3548" s="276">
        <v>0</v>
      </c>
      <c r="I3548" s="276">
        <v>0</v>
      </c>
      <c r="J3548" s="276">
        <v>0</v>
      </c>
      <c r="K3548" s="276">
        <v>0</v>
      </c>
      <c r="L3548" s="276">
        <v>0</v>
      </c>
      <c r="M3548" s="276">
        <v>0</v>
      </c>
      <c r="N3548" s="276">
        <v>0</v>
      </c>
      <c r="O3548" s="276">
        <v>0</v>
      </c>
      <c r="P3548" s="276">
        <v>0</v>
      </c>
      <c r="Q3548" s="276">
        <v>0</v>
      </c>
      <c r="R3548" s="276">
        <v>1</v>
      </c>
      <c r="S3548" s="276">
        <v>0</v>
      </c>
      <c r="T3548" s="276">
        <v>0</v>
      </c>
      <c r="U3548" s="276">
        <v>1</v>
      </c>
      <c r="V3548" s="1044">
        <v>1</v>
      </c>
      <c r="W3548" s="276">
        <v>1</v>
      </c>
      <c r="X3548" s="276">
        <v>4</v>
      </c>
      <c r="Y3548" s="276">
        <v>3</v>
      </c>
      <c r="Z3548" s="276">
        <v>2</v>
      </c>
      <c r="AA3548" s="276">
        <v>3</v>
      </c>
      <c r="AB3548" s="276">
        <v>2</v>
      </c>
      <c r="AC3548" s="276">
        <v>1</v>
      </c>
      <c r="AD3548" s="448"/>
    </row>
    <row r="3549" spans="1:30" ht="20.399999999999999" customHeight="1">
      <c r="A3549" s="794"/>
      <c r="B3549" s="670" t="s">
        <v>1467</v>
      </c>
      <c r="C3549" s="276">
        <v>6</v>
      </c>
      <c r="D3549" s="276">
        <v>6</v>
      </c>
      <c r="E3549" s="276">
        <v>0</v>
      </c>
      <c r="F3549" s="276">
        <v>0</v>
      </c>
      <c r="G3549" s="1043">
        <v>100</v>
      </c>
      <c r="H3549" s="276">
        <v>0</v>
      </c>
      <c r="I3549" s="276">
        <v>0</v>
      </c>
      <c r="J3549" s="276">
        <v>0</v>
      </c>
      <c r="K3549" s="276">
        <v>0</v>
      </c>
      <c r="L3549" s="276">
        <v>0</v>
      </c>
      <c r="M3549" s="276">
        <v>0</v>
      </c>
      <c r="N3549" s="276">
        <v>0</v>
      </c>
      <c r="O3549" s="276">
        <v>0</v>
      </c>
      <c r="P3549" s="276">
        <v>0</v>
      </c>
      <c r="Q3549" s="276">
        <v>0</v>
      </c>
      <c r="R3549" s="276">
        <v>0</v>
      </c>
      <c r="S3549" s="276">
        <v>0</v>
      </c>
      <c r="T3549" s="276">
        <v>0</v>
      </c>
      <c r="U3549" s="276">
        <v>0</v>
      </c>
      <c r="V3549" s="1044">
        <v>1</v>
      </c>
      <c r="W3549" s="276">
        <v>2</v>
      </c>
      <c r="X3549" s="276">
        <v>0</v>
      </c>
      <c r="Y3549" s="276">
        <v>1</v>
      </c>
      <c r="Z3549" s="276">
        <v>0</v>
      </c>
      <c r="AA3549" s="276">
        <v>0</v>
      </c>
      <c r="AB3549" s="276">
        <v>0</v>
      </c>
      <c r="AC3549" s="276">
        <v>2</v>
      </c>
      <c r="AD3549" s="448"/>
    </row>
    <row r="3550" spans="1:30" ht="20.399999999999999" customHeight="1">
      <c r="A3550" s="407"/>
      <c r="B3550" s="407"/>
      <c r="C3550" s="407"/>
      <c r="D3550" s="407"/>
      <c r="E3550" s="407"/>
      <c r="F3550" s="407"/>
      <c r="G3550" s="407"/>
      <c r="H3550" s="407"/>
      <c r="I3550" s="407"/>
      <c r="J3550" s="407"/>
      <c r="K3550" s="407"/>
      <c r="L3550" s="407"/>
      <c r="M3550" s="407"/>
      <c r="N3550" s="407"/>
      <c r="O3550" s="407"/>
      <c r="P3550" s="407"/>
      <c r="Q3550" s="407"/>
      <c r="R3550" s="407"/>
      <c r="S3550" s="407"/>
      <c r="T3550" s="407"/>
      <c r="U3550" s="407"/>
      <c r="V3550" s="407"/>
      <c r="W3550" s="407"/>
      <c r="X3550" s="407"/>
      <c r="Y3550" s="407"/>
      <c r="Z3550" s="407"/>
      <c r="AA3550" s="407"/>
      <c r="AB3550" s="407"/>
      <c r="AC3550" s="407"/>
      <c r="AD3550" s="448"/>
    </row>
    <row r="3551" spans="1:30" ht="20.399999999999999" customHeight="1">
      <c r="A3551" s="796" t="s">
        <v>4884</v>
      </c>
      <c r="B3551" s="669" t="s">
        <v>4885</v>
      </c>
      <c r="C3551" s="275">
        <v>1</v>
      </c>
      <c r="D3551" s="275">
        <v>1</v>
      </c>
      <c r="E3551" s="275">
        <v>0</v>
      </c>
      <c r="F3551" s="275">
        <v>0</v>
      </c>
      <c r="G3551" s="1041">
        <v>100</v>
      </c>
      <c r="H3551" s="275">
        <v>0</v>
      </c>
      <c r="I3551" s="275">
        <v>0</v>
      </c>
      <c r="J3551" s="275">
        <v>0</v>
      </c>
      <c r="K3551" s="275">
        <v>0</v>
      </c>
      <c r="L3551" s="275">
        <v>0</v>
      </c>
      <c r="M3551" s="275">
        <v>0</v>
      </c>
      <c r="N3551" s="275">
        <v>0</v>
      </c>
      <c r="O3551" s="275">
        <v>0</v>
      </c>
      <c r="P3551" s="275">
        <v>0</v>
      </c>
      <c r="Q3551" s="275">
        <v>0</v>
      </c>
      <c r="R3551" s="275">
        <v>0</v>
      </c>
      <c r="S3551" s="275">
        <v>0</v>
      </c>
      <c r="T3551" s="275">
        <v>0</v>
      </c>
      <c r="U3551" s="275">
        <v>0</v>
      </c>
      <c r="V3551" s="1042">
        <v>0</v>
      </c>
      <c r="W3551" s="275">
        <v>1</v>
      </c>
      <c r="X3551" s="275">
        <v>0</v>
      </c>
      <c r="Y3551" s="275">
        <v>0</v>
      </c>
      <c r="Z3551" s="275">
        <v>0</v>
      </c>
      <c r="AA3551" s="275">
        <v>0</v>
      </c>
      <c r="AB3551" s="275">
        <v>0</v>
      </c>
      <c r="AC3551" s="275">
        <v>0</v>
      </c>
      <c r="AD3551" s="448"/>
    </row>
    <row r="3552" spans="1:30" ht="20.399999999999999" customHeight="1">
      <c r="A3552" s="794"/>
      <c r="B3552" s="670" t="s">
        <v>1468</v>
      </c>
      <c r="C3552" s="276">
        <v>1</v>
      </c>
      <c r="D3552" s="276">
        <v>1</v>
      </c>
      <c r="E3552" s="276">
        <v>0</v>
      </c>
      <c r="F3552" s="276">
        <v>0</v>
      </c>
      <c r="G3552" s="1043">
        <v>100</v>
      </c>
      <c r="H3552" s="276">
        <v>0</v>
      </c>
      <c r="I3552" s="276">
        <v>0</v>
      </c>
      <c r="J3552" s="276">
        <v>0</v>
      </c>
      <c r="K3552" s="276">
        <v>0</v>
      </c>
      <c r="L3552" s="276">
        <v>0</v>
      </c>
      <c r="M3552" s="276">
        <v>0</v>
      </c>
      <c r="N3552" s="276">
        <v>0</v>
      </c>
      <c r="O3552" s="276">
        <v>0</v>
      </c>
      <c r="P3552" s="276">
        <v>0</v>
      </c>
      <c r="Q3552" s="276">
        <v>0</v>
      </c>
      <c r="R3552" s="276">
        <v>0</v>
      </c>
      <c r="S3552" s="276">
        <v>0</v>
      </c>
      <c r="T3552" s="276">
        <v>0</v>
      </c>
      <c r="U3552" s="276">
        <v>0</v>
      </c>
      <c r="V3552" s="1044">
        <v>0</v>
      </c>
      <c r="W3552" s="276">
        <v>1</v>
      </c>
      <c r="X3552" s="276">
        <v>0</v>
      </c>
      <c r="Y3552" s="276">
        <v>0</v>
      </c>
      <c r="Z3552" s="276">
        <v>0</v>
      </c>
      <c r="AA3552" s="276">
        <v>0</v>
      </c>
      <c r="AB3552" s="276">
        <v>0</v>
      </c>
      <c r="AC3552" s="276">
        <v>0</v>
      </c>
      <c r="AD3552" s="448"/>
    </row>
    <row r="3553" spans="1:30" ht="20.399999999999999" customHeight="1">
      <c r="A3553" s="794"/>
      <c r="B3553" s="670" t="s">
        <v>1467</v>
      </c>
      <c r="C3553" s="276">
        <v>0</v>
      </c>
      <c r="D3553" s="276">
        <v>0</v>
      </c>
      <c r="E3553" s="276">
        <v>0</v>
      </c>
      <c r="F3553" s="276">
        <v>0</v>
      </c>
      <c r="G3553" s="1043">
        <v>0</v>
      </c>
      <c r="H3553" s="276">
        <v>0</v>
      </c>
      <c r="I3553" s="276">
        <v>0</v>
      </c>
      <c r="J3553" s="276">
        <v>0</v>
      </c>
      <c r="K3553" s="276">
        <v>0</v>
      </c>
      <c r="L3553" s="276">
        <v>0</v>
      </c>
      <c r="M3553" s="276">
        <v>0</v>
      </c>
      <c r="N3553" s="276">
        <v>0</v>
      </c>
      <c r="O3553" s="276">
        <v>0</v>
      </c>
      <c r="P3553" s="276">
        <v>0</v>
      </c>
      <c r="Q3553" s="276">
        <v>0</v>
      </c>
      <c r="R3553" s="276">
        <v>0</v>
      </c>
      <c r="S3553" s="276">
        <v>0</v>
      </c>
      <c r="T3553" s="276">
        <v>0</v>
      </c>
      <c r="U3553" s="276">
        <v>0</v>
      </c>
      <c r="V3553" s="1044">
        <v>0</v>
      </c>
      <c r="W3553" s="276">
        <v>0</v>
      </c>
      <c r="X3553" s="276">
        <v>0</v>
      </c>
      <c r="Y3553" s="276">
        <v>0</v>
      </c>
      <c r="Z3553" s="276">
        <v>0</v>
      </c>
      <c r="AA3553" s="276">
        <v>0</v>
      </c>
      <c r="AB3553" s="276">
        <v>0</v>
      </c>
      <c r="AC3553" s="276">
        <v>0</v>
      </c>
      <c r="AD3553" s="448"/>
    </row>
    <row r="3554" spans="1:30" ht="20.399999999999999" customHeight="1">
      <c r="A3554" s="407"/>
      <c r="B3554" s="407"/>
      <c r="C3554" s="407"/>
      <c r="D3554" s="407"/>
      <c r="E3554" s="407"/>
      <c r="F3554" s="407"/>
      <c r="G3554" s="407"/>
      <c r="H3554" s="407"/>
      <c r="I3554" s="407"/>
      <c r="J3554" s="407"/>
      <c r="K3554" s="407"/>
      <c r="L3554" s="407"/>
      <c r="M3554" s="407"/>
      <c r="N3554" s="407"/>
      <c r="O3554" s="407"/>
      <c r="P3554" s="407"/>
      <c r="Q3554" s="407"/>
      <c r="R3554" s="407"/>
      <c r="S3554" s="407"/>
      <c r="T3554" s="407"/>
      <c r="U3554" s="407"/>
      <c r="V3554" s="407"/>
      <c r="W3554" s="407"/>
      <c r="X3554" s="407"/>
      <c r="Y3554" s="407"/>
      <c r="Z3554" s="407"/>
      <c r="AA3554" s="407"/>
      <c r="AB3554" s="407"/>
      <c r="AC3554" s="407"/>
      <c r="AD3554" s="448"/>
    </row>
    <row r="3555" spans="1:30" ht="20.399999999999999" customHeight="1">
      <c r="A3555" s="796" t="s">
        <v>2314</v>
      </c>
      <c r="B3555" s="669" t="s">
        <v>2313</v>
      </c>
      <c r="C3555" s="275">
        <v>4</v>
      </c>
      <c r="D3555" s="275">
        <v>4</v>
      </c>
      <c r="E3555" s="275">
        <v>0</v>
      </c>
      <c r="F3555" s="275">
        <v>0</v>
      </c>
      <c r="G3555" s="1041">
        <v>100</v>
      </c>
      <c r="H3555" s="275">
        <v>0</v>
      </c>
      <c r="I3555" s="275">
        <v>0</v>
      </c>
      <c r="J3555" s="275">
        <v>0</v>
      </c>
      <c r="K3555" s="275">
        <v>0</v>
      </c>
      <c r="L3555" s="275">
        <v>0</v>
      </c>
      <c r="M3555" s="275">
        <v>0</v>
      </c>
      <c r="N3555" s="275">
        <v>0</v>
      </c>
      <c r="O3555" s="275">
        <v>0</v>
      </c>
      <c r="P3555" s="275">
        <v>0</v>
      </c>
      <c r="Q3555" s="275">
        <v>0</v>
      </c>
      <c r="R3555" s="275">
        <v>0</v>
      </c>
      <c r="S3555" s="275">
        <v>0</v>
      </c>
      <c r="T3555" s="275">
        <v>0</v>
      </c>
      <c r="U3555" s="275">
        <v>0</v>
      </c>
      <c r="V3555" s="1042">
        <v>2</v>
      </c>
      <c r="W3555" s="275">
        <v>1</v>
      </c>
      <c r="X3555" s="275">
        <v>0</v>
      </c>
      <c r="Y3555" s="275">
        <v>0</v>
      </c>
      <c r="Z3555" s="275">
        <v>0</v>
      </c>
      <c r="AA3555" s="275">
        <v>0</v>
      </c>
      <c r="AB3555" s="275">
        <v>1</v>
      </c>
      <c r="AC3555" s="275">
        <v>0</v>
      </c>
      <c r="AD3555" s="448"/>
    </row>
    <row r="3556" spans="1:30" ht="20.399999999999999" customHeight="1">
      <c r="A3556" s="669"/>
      <c r="B3556" s="669" t="s">
        <v>2237</v>
      </c>
      <c r="C3556" s="797"/>
      <c r="D3556" s="797"/>
      <c r="E3556" s="797"/>
      <c r="F3556" s="797"/>
      <c r="G3556" s="797"/>
      <c r="H3556" s="797"/>
      <c r="I3556" s="797"/>
      <c r="J3556" s="797"/>
      <c r="K3556" s="797"/>
      <c r="L3556" s="797"/>
      <c r="M3556" s="797"/>
      <c r="N3556" s="797"/>
      <c r="O3556" s="797"/>
      <c r="P3556" s="797"/>
      <c r="Q3556" s="797"/>
      <c r="R3556" s="797"/>
      <c r="S3556" s="797"/>
      <c r="T3556" s="797"/>
      <c r="U3556" s="797"/>
      <c r="V3556" s="797"/>
      <c r="W3556" s="797"/>
      <c r="X3556" s="797"/>
      <c r="Y3556" s="797"/>
      <c r="Z3556" s="797"/>
      <c r="AA3556" s="797"/>
      <c r="AB3556" s="797"/>
      <c r="AC3556" s="797"/>
      <c r="AD3556" s="448"/>
    </row>
    <row r="3557" spans="1:30" ht="20.399999999999999" customHeight="1">
      <c r="A3557" s="794"/>
      <c r="B3557" s="670" t="s">
        <v>1468</v>
      </c>
      <c r="C3557" s="276">
        <v>4</v>
      </c>
      <c r="D3557" s="276">
        <v>4</v>
      </c>
      <c r="E3557" s="276">
        <v>0</v>
      </c>
      <c r="F3557" s="276">
        <v>0</v>
      </c>
      <c r="G3557" s="1043">
        <v>100</v>
      </c>
      <c r="H3557" s="276">
        <v>0</v>
      </c>
      <c r="I3557" s="276">
        <v>0</v>
      </c>
      <c r="J3557" s="276">
        <v>0</v>
      </c>
      <c r="K3557" s="276">
        <v>0</v>
      </c>
      <c r="L3557" s="276">
        <v>0</v>
      </c>
      <c r="M3557" s="276">
        <v>0</v>
      </c>
      <c r="N3557" s="276">
        <v>0</v>
      </c>
      <c r="O3557" s="276">
        <v>0</v>
      </c>
      <c r="P3557" s="276">
        <v>0</v>
      </c>
      <c r="Q3557" s="276">
        <v>0</v>
      </c>
      <c r="R3557" s="276">
        <v>0</v>
      </c>
      <c r="S3557" s="276">
        <v>0</v>
      </c>
      <c r="T3557" s="276">
        <v>0</v>
      </c>
      <c r="U3557" s="276">
        <v>0</v>
      </c>
      <c r="V3557" s="1044">
        <v>2</v>
      </c>
      <c r="W3557" s="276">
        <v>1</v>
      </c>
      <c r="X3557" s="276">
        <v>0</v>
      </c>
      <c r="Y3557" s="276">
        <v>0</v>
      </c>
      <c r="Z3557" s="276">
        <v>0</v>
      </c>
      <c r="AA3557" s="276">
        <v>0</v>
      </c>
      <c r="AB3557" s="276">
        <v>1</v>
      </c>
      <c r="AC3557" s="276">
        <v>0</v>
      </c>
      <c r="AD3557" s="448"/>
    </row>
    <row r="3558" spans="1:30" ht="20.399999999999999" customHeight="1">
      <c r="A3558" s="794"/>
      <c r="B3558" s="670" t="s">
        <v>1467</v>
      </c>
      <c r="C3558" s="276">
        <v>0</v>
      </c>
      <c r="D3558" s="276">
        <v>0</v>
      </c>
      <c r="E3558" s="276">
        <v>0</v>
      </c>
      <c r="F3558" s="276">
        <v>0</v>
      </c>
      <c r="G3558" s="1043">
        <v>0</v>
      </c>
      <c r="H3558" s="276">
        <v>0</v>
      </c>
      <c r="I3558" s="276">
        <v>0</v>
      </c>
      <c r="J3558" s="276">
        <v>0</v>
      </c>
      <c r="K3558" s="276">
        <v>0</v>
      </c>
      <c r="L3558" s="276">
        <v>0</v>
      </c>
      <c r="M3558" s="276">
        <v>0</v>
      </c>
      <c r="N3558" s="276">
        <v>0</v>
      </c>
      <c r="O3558" s="276">
        <v>0</v>
      </c>
      <c r="P3558" s="276">
        <v>0</v>
      </c>
      <c r="Q3558" s="276">
        <v>0</v>
      </c>
      <c r="R3558" s="276">
        <v>0</v>
      </c>
      <c r="S3558" s="276">
        <v>0</v>
      </c>
      <c r="T3558" s="276">
        <v>0</v>
      </c>
      <c r="U3558" s="276">
        <v>0</v>
      </c>
      <c r="V3558" s="1044">
        <v>0</v>
      </c>
      <c r="W3558" s="276">
        <v>0</v>
      </c>
      <c r="X3558" s="276">
        <v>0</v>
      </c>
      <c r="Y3558" s="276">
        <v>0</v>
      </c>
      <c r="Z3558" s="276">
        <v>0</v>
      </c>
      <c r="AA3558" s="276">
        <v>0</v>
      </c>
      <c r="AB3558" s="276">
        <v>0</v>
      </c>
      <c r="AC3558" s="276">
        <v>0</v>
      </c>
      <c r="AD3558" s="448"/>
    </row>
    <row r="3559" spans="1:30" ht="20.399999999999999" customHeight="1">
      <c r="A3559" s="407"/>
      <c r="B3559" s="407"/>
      <c r="C3559" s="407"/>
      <c r="D3559" s="407"/>
      <c r="E3559" s="407"/>
      <c r="F3559" s="407"/>
      <c r="G3559" s="407"/>
      <c r="H3559" s="407"/>
      <c r="I3559" s="407"/>
      <c r="J3559" s="407"/>
      <c r="K3559" s="407"/>
      <c r="L3559" s="407"/>
      <c r="M3559" s="407"/>
      <c r="N3559" s="407"/>
      <c r="O3559" s="407"/>
      <c r="P3559" s="407"/>
      <c r="Q3559" s="407"/>
      <c r="R3559" s="407"/>
      <c r="S3559" s="407"/>
      <c r="T3559" s="407"/>
      <c r="U3559" s="407"/>
      <c r="V3559" s="407"/>
      <c r="W3559" s="407"/>
      <c r="X3559" s="407"/>
      <c r="Y3559" s="407"/>
      <c r="Z3559" s="407"/>
      <c r="AA3559" s="407"/>
      <c r="AB3559" s="407"/>
      <c r="AC3559" s="407"/>
      <c r="AD3559" s="448"/>
    </row>
    <row r="3560" spans="1:30" ht="20.399999999999999" customHeight="1">
      <c r="A3560" s="796" t="s">
        <v>4886</v>
      </c>
      <c r="B3560" s="669" t="s">
        <v>4887</v>
      </c>
      <c r="C3560" s="275">
        <v>1</v>
      </c>
      <c r="D3560" s="275">
        <v>1</v>
      </c>
      <c r="E3560" s="275">
        <v>0</v>
      </c>
      <c r="F3560" s="275">
        <v>0</v>
      </c>
      <c r="G3560" s="1041">
        <v>100</v>
      </c>
      <c r="H3560" s="275">
        <v>0</v>
      </c>
      <c r="I3560" s="275">
        <v>0</v>
      </c>
      <c r="J3560" s="275">
        <v>0</v>
      </c>
      <c r="K3560" s="275">
        <v>0</v>
      </c>
      <c r="L3560" s="275">
        <v>0</v>
      </c>
      <c r="M3560" s="275">
        <v>0</v>
      </c>
      <c r="N3560" s="275">
        <v>0</v>
      </c>
      <c r="O3560" s="275">
        <v>0</v>
      </c>
      <c r="P3560" s="275">
        <v>0</v>
      </c>
      <c r="Q3560" s="275">
        <v>0</v>
      </c>
      <c r="R3560" s="275">
        <v>0</v>
      </c>
      <c r="S3560" s="275">
        <v>0</v>
      </c>
      <c r="T3560" s="275">
        <v>0</v>
      </c>
      <c r="U3560" s="275">
        <v>1</v>
      </c>
      <c r="V3560" s="1042">
        <v>0</v>
      </c>
      <c r="W3560" s="275">
        <v>0</v>
      </c>
      <c r="X3560" s="275">
        <v>0</v>
      </c>
      <c r="Y3560" s="275">
        <v>0</v>
      </c>
      <c r="Z3560" s="275">
        <v>0</v>
      </c>
      <c r="AA3560" s="275">
        <v>0</v>
      </c>
      <c r="AB3560" s="275">
        <v>0</v>
      </c>
      <c r="AC3560" s="275">
        <v>0</v>
      </c>
      <c r="AD3560" s="448"/>
    </row>
    <row r="3561" spans="1:30" ht="20.399999999999999" customHeight="1">
      <c r="A3561" s="794"/>
      <c r="B3561" s="670" t="s">
        <v>1468</v>
      </c>
      <c r="C3561" s="276">
        <v>1</v>
      </c>
      <c r="D3561" s="276">
        <v>1</v>
      </c>
      <c r="E3561" s="276">
        <v>0</v>
      </c>
      <c r="F3561" s="276">
        <v>0</v>
      </c>
      <c r="G3561" s="1043">
        <v>100</v>
      </c>
      <c r="H3561" s="276">
        <v>0</v>
      </c>
      <c r="I3561" s="276">
        <v>0</v>
      </c>
      <c r="J3561" s="276">
        <v>0</v>
      </c>
      <c r="K3561" s="276">
        <v>0</v>
      </c>
      <c r="L3561" s="276">
        <v>0</v>
      </c>
      <c r="M3561" s="276">
        <v>0</v>
      </c>
      <c r="N3561" s="276">
        <v>0</v>
      </c>
      <c r="O3561" s="276">
        <v>0</v>
      </c>
      <c r="P3561" s="276">
        <v>0</v>
      </c>
      <c r="Q3561" s="276">
        <v>0</v>
      </c>
      <c r="R3561" s="276">
        <v>0</v>
      </c>
      <c r="S3561" s="276">
        <v>0</v>
      </c>
      <c r="T3561" s="276">
        <v>0</v>
      </c>
      <c r="U3561" s="276">
        <v>1</v>
      </c>
      <c r="V3561" s="1044">
        <v>0</v>
      </c>
      <c r="W3561" s="276">
        <v>0</v>
      </c>
      <c r="X3561" s="276">
        <v>0</v>
      </c>
      <c r="Y3561" s="276">
        <v>0</v>
      </c>
      <c r="Z3561" s="276">
        <v>0</v>
      </c>
      <c r="AA3561" s="276">
        <v>0</v>
      </c>
      <c r="AB3561" s="276">
        <v>0</v>
      </c>
      <c r="AC3561" s="276">
        <v>0</v>
      </c>
      <c r="AD3561" s="448"/>
    </row>
    <row r="3562" spans="1:30" ht="20.399999999999999" customHeight="1">
      <c r="A3562" s="794"/>
      <c r="B3562" s="670" t="s">
        <v>1467</v>
      </c>
      <c r="C3562" s="276">
        <v>0</v>
      </c>
      <c r="D3562" s="276">
        <v>0</v>
      </c>
      <c r="E3562" s="276">
        <v>0</v>
      </c>
      <c r="F3562" s="276">
        <v>0</v>
      </c>
      <c r="G3562" s="1043">
        <v>0</v>
      </c>
      <c r="H3562" s="276">
        <v>0</v>
      </c>
      <c r="I3562" s="276">
        <v>0</v>
      </c>
      <c r="J3562" s="276">
        <v>0</v>
      </c>
      <c r="K3562" s="276">
        <v>0</v>
      </c>
      <c r="L3562" s="276">
        <v>0</v>
      </c>
      <c r="M3562" s="276">
        <v>0</v>
      </c>
      <c r="N3562" s="276">
        <v>0</v>
      </c>
      <c r="O3562" s="276">
        <v>0</v>
      </c>
      <c r="P3562" s="276">
        <v>0</v>
      </c>
      <c r="Q3562" s="276">
        <v>0</v>
      </c>
      <c r="R3562" s="276">
        <v>0</v>
      </c>
      <c r="S3562" s="276">
        <v>0</v>
      </c>
      <c r="T3562" s="276">
        <v>0</v>
      </c>
      <c r="U3562" s="276">
        <v>0</v>
      </c>
      <c r="V3562" s="1044">
        <v>0</v>
      </c>
      <c r="W3562" s="276">
        <v>0</v>
      </c>
      <c r="X3562" s="276">
        <v>0</v>
      </c>
      <c r="Y3562" s="276">
        <v>0</v>
      </c>
      <c r="Z3562" s="276">
        <v>0</v>
      </c>
      <c r="AA3562" s="276">
        <v>0</v>
      </c>
      <c r="AB3562" s="276">
        <v>0</v>
      </c>
      <c r="AC3562" s="276">
        <v>0</v>
      </c>
      <c r="AD3562" s="448"/>
    </row>
    <row r="3563" spans="1:30" ht="20.399999999999999" customHeight="1">
      <c r="A3563" s="407"/>
      <c r="B3563" s="407"/>
      <c r="C3563" s="407"/>
      <c r="D3563" s="407"/>
      <c r="E3563" s="407"/>
      <c r="F3563" s="407"/>
      <c r="G3563" s="407"/>
      <c r="H3563" s="407"/>
      <c r="I3563" s="407"/>
      <c r="J3563" s="407"/>
      <c r="K3563" s="407"/>
      <c r="L3563" s="407"/>
      <c r="M3563" s="407"/>
      <c r="N3563" s="407"/>
      <c r="O3563" s="407"/>
      <c r="P3563" s="407"/>
      <c r="Q3563" s="407"/>
      <c r="R3563" s="407"/>
      <c r="S3563" s="407"/>
      <c r="T3563" s="407"/>
      <c r="U3563" s="407"/>
      <c r="V3563" s="407"/>
      <c r="W3563" s="407"/>
      <c r="X3563" s="407"/>
      <c r="Y3563" s="407"/>
      <c r="Z3563" s="407"/>
      <c r="AA3563" s="407"/>
      <c r="AB3563" s="407"/>
      <c r="AC3563" s="407"/>
      <c r="AD3563" s="448"/>
    </row>
    <row r="3564" spans="1:30" ht="20.399999999999999" customHeight="1">
      <c r="A3564" s="796" t="s">
        <v>4888</v>
      </c>
      <c r="B3564" s="669" t="s">
        <v>4889</v>
      </c>
      <c r="C3564" s="275">
        <v>1</v>
      </c>
      <c r="D3564" s="275">
        <v>1</v>
      </c>
      <c r="E3564" s="275">
        <v>0</v>
      </c>
      <c r="F3564" s="275">
        <v>0</v>
      </c>
      <c r="G3564" s="1041">
        <v>100</v>
      </c>
      <c r="H3564" s="275">
        <v>0</v>
      </c>
      <c r="I3564" s="275">
        <v>0</v>
      </c>
      <c r="J3564" s="275">
        <v>0</v>
      </c>
      <c r="K3564" s="275">
        <v>0</v>
      </c>
      <c r="L3564" s="275">
        <v>0</v>
      </c>
      <c r="M3564" s="275">
        <v>0</v>
      </c>
      <c r="N3564" s="275">
        <v>0</v>
      </c>
      <c r="O3564" s="275">
        <v>0</v>
      </c>
      <c r="P3564" s="275">
        <v>0</v>
      </c>
      <c r="Q3564" s="275">
        <v>0</v>
      </c>
      <c r="R3564" s="275">
        <v>0</v>
      </c>
      <c r="S3564" s="275">
        <v>0</v>
      </c>
      <c r="T3564" s="275">
        <v>0</v>
      </c>
      <c r="U3564" s="275">
        <v>1</v>
      </c>
      <c r="V3564" s="1042">
        <v>0</v>
      </c>
      <c r="W3564" s="275">
        <v>0</v>
      </c>
      <c r="X3564" s="275">
        <v>0</v>
      </c>
      <c r="Y3564" s="275">
        <v>0</v>
      </c>
      <c r="Z3564" s="275">
        <v>0</v>
      </c>
      <c r="AA3564" s="275">
        <v>0</v>
      </c>
      <c r="AB3564" s="275">
        <v>0</v>
      </c>
      <c r="AC3564" s="275">
        <v>0</v>
      </c>
      <c r="AD3564" s="448"/>
    </row>
    <row r="3565" spans="1:30" ht="20.399999999999999" customHeight="1">
      <c r="A3565" s="794"/>
      <c r="B3565" s="670" t="s">
        <v>1468</v>
      </c>
      <c r="C3565" s="276">
        <v>1</v>
      </c>
      <c r="D3565" s="276">
        <v>1</v>
      </c>
      <c r="E3565" s="276">
        <v>0</v>
      </c>
      <c r="F3565" s="276">
        <v>0</v>
      </c>
      <c r="G3565" s="1043">
        <v>100</v>
      </c>
      <c r="H3565" s="276">
        <v>0</v>
      </c>
      <c r="I3565" s="276">
        <v>0</v>
      </c>
      <c r="J3565" s="276">
        <v>0</v>
      </c>
      <c r="K3565" s="276">
        <v>0</v>
      </c>
      <c r="L3565" s="276">
        <v>0</v>
      </c>
      <c r="M3565" s="276">
        <v>0</v>
      </c>
      <c r="N3565" s="276">
        <v>0</v>
      </c>
      <c r="O3565" s="276">
        <v>0</v>
      </c>
      <c r="P3565" s="276">
        <v>0</v>
      </c>
      <c r="Q3565" s="276">
        <v>0</v>
      </c>
      <c r="R3565" s="276">
        <v>0</v>
      </c>
      <c r="S3565" s="276">
        <v>0</v>
      </c>
      <c r="T3565" s="276">
        <v>0</v>
      </c>
      <c r="U3565" s="276">
        <v>1</v>
      </c>
      <c r="V3565" s="1044">
        <v>0</v>
      </c>
      <c r="W3565" s="276">
        <v>0</v>
      </c>
      <c r="X3565" s="276">
        <v>0</v>
      </c>
      <c r="Y3565" s="276">
        <v>0</v>
      </c>
      <c r="Z3565" s="276">
        <v>0</v>
      </c>
      <c r="AA3565" s="276">
        <v>0</v>
      </c>
      <c r="AB3565" s="276">
        <v>0</v>
      </c>
      <c r="AC3565" s="276">
        <v>0</v>
      </c>
      <c r="AD3565" s="448"/>
    </row>
    <row r="3566" spans="1:30" ht="20.399999999999999" customHeight="1">
      <c r="A3566" s="794"/>
      <c r="B3566" s="670" t="s">
        <v>1467</v>
      </c>
      <c r="C3566" s="276">
        <v>0</v>
      </c>
      <c r="D3566" s="276">
        <v>0</v>
      </c>
      <c r="E3566" s="276">
        <v>0</v>
      </c>
      <c r="F3566" s="276">
        <v>0</v>
      </c>
      <c r="G3566" s="1043">
        <v>0</v>
      </c>
      <c r="H3566" s="276">
        <v>0</v>
      </c>
      <c r="I3566" s="276">
        <v>0</v>
      </c>
      <c r="J3566" s="276">
        <v>0</v>
      </c>
      <c r="K3566" s="276">
        <v>0</v>
      </c>
      <c r="L3566" s="276">
        <v>0</v>
      </c>
      <c r="M3566" s="276">
        <v>0</v>
      </c>
      <c r="N3566" s="276">
        <v>0</v>
      </c>
      <c r="O3566" s="276">
        <v>0</v>
      </c>
      <c r="P3566" s="276">
        <v>0</v>
      </c>
      <c r="Q3566" s="276">
        <v>0</v>
      </c>
      <c r="R3566" s="276">
        <v>0</v>
      </c>
      <c r="S3566" s="276">
        <v>0</v>
      </c>
      <c r="T3566" s="276">
        <v>0</v>
      </c>
      <c r="U3566" s="276">
        <v>0</v>
      </c>
      <c r="V3566" s="1044">
        <v>0</v>
      </c>
      <c r="W3566" s="276">
        <v>0</v>
      </c>
      <c r="X3566" s="276">
        <v>0</v>
      </c>
      <c r="Y3566" s="276">
        <v>0</v>
      </c>
      <c r="Z3566" s="276">
        <v>0</v>
      </c>
      <c r="AA3566" s="276">
        <v>0</v>
      </c>
      <c r="AB3566" s="276">
        <v>0</v>
      </c>
      <c r="AC3566" s="276">
        <v>0</v>
      </c>
      <c r="AD3566" s="448"/>
    </row>
    <row r="3567" spans="1:30" ht="20.399999999999999" customHeight="1">
      <c r="A3567" s="407"/>
      <c r="B3567" s="407"/>
      <c r="C3567" s="407"/>
      <c r="D3567" s="407"/>
      <c r="E3567" s="407"/>
      <c r="F3567" s="407"/>
      <c r="G3567" s="407"/>
      <c r="H3567" s="407"/>
      <c r="I3567" s="407"/>
      <c r="J3567" s="407"/>
      <c r="K3567" s="407"/>
      <c r="L3567" s="407"/>
      <c r="M3567" s="407"/>
      <c r="N3567" s="407"/>
      <c r="O3567" s="407"/>
      <c r="P3567" s="407"/>
      <c r="Q3567" s="407"/>
      <c r="R3567" s="407"/>
      <c r="S3567" s="407"/>
      <c r="T3567" s="407"/>
      <c r="U3567" s="407"/>
      <c r="V3567" s="407"/>
      <c r="W3567" s="407"/>
      <c r="X3567" s="407"/>
      <c r="Y3567" s="407"/>
      <c r="Z3567" s="407"/>
      <c r="AA3567" s="407"/>
      <c r="AB3567" s="407"/>
      <c r="AC3567" s="407"/>
      <c r="AD3567" s="448"/>
    </row>
    <row r="3568" spans="1:30" ht="20.399999999999999" customHeight="1">
      <c r="A3568" s="796" t="s">
        <v>4890</v>
      </c>
      <c r="B3568" s="669" t="s">
        <v>4891</v>
      </c>
      <c r="C3568" s="275">
        <v>1</v>
      </c>
      <c r="D3568" s="275">
        <v>1</v>
      </c>
      <c r="E3568" s="275">
        <v>0</v>
      </c>
      <c r="F3568" s="275">
        <v>0</v>
      </c>
      <c r="G3568" s="1041">
        <v>100</v>
      </c>
      <c r="H3568" s="275">
        <v>0</v>
      </c>
      <c r="I3568" s="275">
        <v>0</v>
      </c>
      <c r="J3568" s="275">
        <v>0</v>
      </c>
      <c r="K3568" s="275">
        <v>0</v>
      </c>
      <c r="L3568" s="275">
        <v>0</v>
      </c>
      <c r="M3568" s="275">
        <v>0</v>
      </c>
      <c r="N3568" s="275">
        <v>0</v>
      </c>
      <c r="O3568" s="275">
        <v>0</v>
      </c>
      <c r="P3568" s="275">
        <v>0</v>
      </c>
      <c r="Q3568" s="275">
        <v>1</v>
      </c>
      <c r="R3568" s="275">
        <v>0</v>
      </c>
      <c r="S3568" s="275">
        <v>0</v>
      </c>
      <c r="T3568" s="275">
        <v>0</v>
      </c>
      <c r="U3568" s="275">
        <v>0</v>
      </c>
      <c r="V3568" s="1042">
        <v>0</v>
      </c>
      <c r="W3568" s="275">
        <v>0</v>
      </c>
      <c r="X3568" s="275">
        <v>0</v>
      </c>
      <c r="Y3568" s="275">
        <v>0</v>
      </c>
      <c r="Z3568" s="275">
        <v>0</v>
      </c>
      <c r="AA3568" s="275">
        <v>0</v>
      </c>
      <c r="AB3568" s="275">
        <v>0</v>
      </c>
      <c r="AC3568" s="275">
        <v>0</v>
      </c>
      <c r="AD3568" s="448"/>
    </row>
    <row r="3569" spans="1:30" ht="20.399999999999999" customHeight="1">
      <c r="A3569" s="669"/>
      <c r="B3569" s="669" t="s">
        <v>4892</v>
      </c>
      <c r="C3569" s="797"/>
      <c r="D3569" s="797"/>
      <c r="E3569" s="797"/>
      <c r="F3569" s="797"/>
      <c r="G3569" s="797"/>
      <c r="H3569" s="797"/>
      <c r="I3569" s="797"/>
      <c r="J3569" s="797"/>
      <c r="K3569" s="797"/>
      <c r="L3569" s="797"/>
      <c r="M3569" s="797"/>
      <c r="N3569" s="797"/>
      <c r="O3569" s="797"/>
      <c r="P3569" s="797"/>
      <c r="Q3569" s="797"/>
      <c r="R3569" s="797"/>
      <c r="S3569" s="797"/>
      <c r="T3569" s="797"/>
      <c r="U3569" s="797"/>
      <c r="V3569" s="797"/>
      <c r="W3569" s="797"/>
      <c r="X3569" s="797"/>
      <c r="Y3569" s="797"/>
      <c r="Z3569" s="797"/>
      <c r="AA3569" s="797"/>
      <c r="AB3569" s="797"/>
      <c r="AC3569" s="797"/>
      <c r="AD3569" s="448"/>
    </row>
    <row r="3570" spans="1:30" ht="20.399999999999999" customHeight="1">
      <c r="A3570" s="794"/>
      <c r="B3570" s="670" t="s">
        <v>1468</v>
      </c>
      <c r="C3570" s="276">
        <v>1</v>
      </c>
      <c r="D3570" s="276">
        <v>1</v>
      </c>
      <c r="E3570" s="276">
        <v>0</v>
      </c>
      <c r="F3570" s="276">
        <v>0</v>
      </c>
      <c r="G3570" s="1043">
        <v>100</v>
      </c>
      <c r="H3570" s="276">
        <v>0</v>
      </c>
      <c r="I3570" s="276">
        <v>0</v>
      </c>
      <c r="J3570" s="276">
        <v>0</v>
      </c>
      <c r="K3570" s="276">
        <v>0</v>
      </c>
      <c r="L3570" s="276">
        <v>0</v>
      </c>
      <c r="M3570" s="276">
        <v>0</v>
      </c>
      <c r="N3570" s="276">
        <v>0</v>
      </c>
      <c r="O3570" s="276">
        <v>0</v>
      </c>
      <c r="P3570" s="276">
        <v>0</v>
      </c>
      <c r="Q3570" s="276">
        <v>1</v>
      </c>
      <c r="R3570" s="276">
        <v>0</v>
      </c>
      <c r="S3570" s="276">
        <v>0</v>
      </c>
      <c r="T3570" s="276">
        <v>0</v>
      </c>
      <c r="U3570" s="276">
        <v>0</v>
      </c>
      <c r="V3570" s="1044">
        <v>0</v>
      </c>
      <c r="W3570" s="276">
        <v>0</v>
      </c>
      <c r="X3570" s="276">
        <v>0</v>
      </c>
      <c r="Y3570" s="276">
        <v>0</v>
      </c>
      <c r="Z3570" s="276">
        <v>0</v>
      </c>
      <c r="AA3570" s="276">
        <v>0</v>
      </c>
      <c r="AB3570" s="276">
        <v>0</v>
      </c>
      <c r="AC3570" s="276">
        <v>0</v>
      </c>
      <c r="AD3570" s="448"/>
    </row>
    <row r="3571" spans="1:30" ht="20.399999999999999" customHeight="1">
      <c r="A3571" s="794"/>
      <c r="B3571" s="670" t="s">
        <v>1467</v>
      </c>
      <c r="C3571" s="276">
        <v>0</v>
      </c>
      <c r="D3571" s="276">
        <v>0</v>
      </c>
      <c r="E3571" s="276">
        <v>0</v>
      </c>
      <c r="F3571" s="276">
        <v>0</v>
      </c>
      <c r="G3571" s="1043">
        <v>0</v>
      </c>
      <c r="H3571" s="276">
        <v>0</v>
      </c>
      <c r="I3571" s="276">
        <v>0</v>
      </c>
      <c r="J3571" s="276">
        <v>0</v>
      </c>
      <c r="K3571" s="276">
        <v>0</v>
      </c>
      <c r="L3571" s="276">
        <v>0</v>
      </c>
      <c r="M3571" s="276">
        <v>0</v>
      </c>
      <c r="N3571" s="276">
        <v>0</v>
      </c>
      <c r="O3571" s="276">
        <v>0</v>
      </c>
      <c r="P3571" s="276">
        <v>0</v>
      </c>
      <c r="Q3571" s="276">
        <v>0</v>
      </c>
      <c r="R3571" s="276">
        <v>0</v>
      </c>
      <c r="S3571" s="276">
        <v>0</v>
      </c>
      <c r="T3571" s="276">
        <v>0</v>
      </c>
      <c r="U3571" s="276">
        <v>0</v>
      </c>
      <c r="V3571" s="1044">
        <v>0</v>
      </c>
      <c r="W3571" s="276">
        <v>0</v>
      </c>
      <c r="X3571" s="276">
        <v>0</v>
      </c>
      <c r="Y3571" s="276">
        <v>0</v>
      </c>
      <c r="Z3571" s="276">
        <v>0</v>
      </c>
      <c r="AA3571" s="276">
        <v>0</v>
      </c>
      <c r="AB3571" s="276">
        <v>0</v>
      </c>
      <c r="AC3571" s="276">
        <v>0</v>
      </c>
      <c r="AD3571" s="448"/>
    </row>
    <row r="3572" spans="1:30" ht="20.399999999999999" customHeight="1">
      <c r="A3572" s="407"/>
      <c r="B3572" s="407"/>
      <c r="C3572" s="407"/>
      <c r="D3572" s="407"/>
      <c r="E3572" s="407"/>
      <c r="F3572" s="407"/>
      <c r="G3572" s="407"/>
      <c r="H3572" s="407"/>
      <c r="I3572" s="407"/>
      <c r="J3572" s="407"/>
      <c r="K3572" s="407"/>
      <c r="L3572" s="407"/>
      <c r="M3572" s="407"/>
      <c r="N3572" s="407"/>
      <c r="O3572" s="407"/>
      <c r="P3572" s="407"/>
      <c r="Q3572" s="407"/>
      <c r="R3572" s="407"/>
      <c r="S3572" s="407"/>
      <c r="T3572" s="407"/>
      <c r="U3572" s="407"/>
      <c r="V3572" s="407"/>
      <c r="W3572" s="407"/>
      <c r="X3572" s="407"/>
      <c r="Y3572" s="407"/>
      <c r="Z3572" s="407"/>
      <c r="AA3572" s="407"/>
      <c r="AB3572" s="407"/>
      <c r="AC3572" s="407"/>
      <c r="AD3572" s="448"/>
    </row>
    <row r="3573" spans="1:30" ht="20.399999999999999" customHeight="1">
      <c r="A3573" s="796" t="s">
        <v>2312</v>
      </c>
      <c r="B3573" s="669" t="s">
        <v>2311</v>
      </c>
      <c r="C3573" s="275">
        <v>183</v>
      </c>
      <c r="D3573" s="275">
        <v>183</v>
      </c>
      <c r="E3573" s="275">
        <v>0</v>
      </c>
      <c r="F3573" s="275">
        <v>0</v>
      </c>
      <c r="G3573" s="1041">
        <v>100</v>
      </c>
      <c r="H3573" s="275">
        <v>0</v>
      </c>
      <c r="I3573" s="275">
        <v>0</v>
      </c>
      <c r="J3573" s="275">
        <v>0</v>
      </c>
      <c r="K3573" s="275">
        <v>0</v>
      </c>
      <c r="L3573" s="275">
        <v>1</v>
      </c>
      <c r="M3573" s="275">
        <v>0</v>
      </c>
      <c r="N3573" s="275">
        <v>3</v>
      </c>
      <c r="O3573" s="275">
        <v>5</v>
      </c>
      <c r="P3573" s="275">
        <v>12</v>
      </c>
      <c r="Q3573" s="275">
        <v>17</v>
      </c>
      <c r="R3573" s="275">
        <v>11</v>
      </c>
      <c r="S3573" s="275">
        <v>9</v>
      </c>
      <c r="T3573" s="275">
        <v>19</v>
      </c>
      <c r="U3573" s="275">
        <v>14</v>
      </c>
      <c r="V3573" s="1042">
        <v>15</v>
      </c>
      <c r="W3573" s="275">
        <v>16</v>
      </c>
      <c r="X3573" s="275">
        <v>15</v>
      </c>
      <c r="Y3573" s="275">
        <v>15</v>
      </c>
      <c r="Z3573" s="275">
        <v>10</v>
      </c>
      <c r="AA3573" s="275">
        <v>8</v>
      </c>
      <c r="AB3573" s="275">
        <v>9</v>
      </c>
      <c r="AC3573" s="275">
        <v>4</v>
      </c>
      <c r="AD3573" s="448"/>
    </row>
    <row r="3574" spans="1:30" ht="20.399999999999999" customHeight="1">
      <c r="A3574" s="794"/>
      <c r="B3574" s="670" t="s">
        <v>1468</v>
      </c>
      <c r="C3574" s="276">
        <v>158</v>
      </c>
      <c r="D3574" s="276">
        <v>158</v>
      </c>
      <c r="E3574" s="276">
        <v>0</v>
      </c>
      <c r="F3574" s="276">
        <v>0</v>
      </c>
      <c r="G3574" s="1043">
        <v>100</v>
      </c>
      <c r="H3574" s="276">
        <v>0</v>
      </c>
      <c r="I3574" s="276">
        <v>0</v>
      </c>
      <c r="J3574" s="276">
        <v>0</v>
      </c>
      <c r="K3574" s="276">
        <v>0</v>
      </c>
      <c r="L3574" s="276">
        <v>0</v>
      </c>
      <c r="M3574" s="276">
        <v>0</v>
      </c>
      <c r="N3574" s="276">
        <v>2</v>
      </c>
      <c r="O3574" s="276">
        <v>5</v>
      </c>
      <c r="P3574" s="276">
        <v>11</v>
      </c>
      <c r="Q3574" s="276">
        <v>14</v>
      </c>
      <c r="R3574" s="276">
        <v>9</v>
      </c>
      <c r="S3574" s="276">
        <v>9</v>
      </c>
      <c r="T3574" s="276">
        <v>17</v>
      </c>
      <c r="U3574" s="276">
        <v>13</v>
      </c>
      <c r="V3574" s="1044">
        <v>14</v>
      </c>
      <c r="W3574" s="276">
        <v>14</v>
      </c>
      <c r="X3574" s="276">
        <v>13</v>
      </c>
      <c r="Y3574" s="276">
        <v>11</v>
      </c>
      <c r="Z3574" s="276">
        <v>10</v>
      </c>
      <c r="AA3574" s="276">
        <v>7</v>
      </c>
      <c r="AB3574" s="276">
        <v>7</v>
      </c>
      <c r="AC3574" s="276">
        <v>2</v>
      </c>
      <c r="AD3574" s="448"/>
    </row>
    <row r="3575" spans="1:30" ht="20.399999999999999" customHeight="1">
      <c r="A3575" s="794"/>
      <c r="B3575" s="670" t="s">
        <v>1467</v>
      </c>
      <c r="C3575" s="276">
        <v>25</v>
      </c>
      <c r="D3575" s="276">
        <v>25</v>
      </c>
      <c r="E3575" s="276">
        <v>0</v>
      </c>
      <c r="F3575" s="276">
        <v>0</v>
      </c>
      <c r="G3575" s="1043">
        <v>100</v>
      </c>
      <c r="H3575" s="276">
        <v>0</v>
      </c>
      <c r="I3575" s="276">
        <v>0</v>
      </c>
      <c r="J3575" s="276">
        <v>0</v>
      </c>
      <c r="K3575" s="276">
        <v>0</v>
      </c>
      <c r="L3575" s="276">
        <v>1</v>
      </c>
      <c r="M3575" s="276">
        <v>0</v>
      </c>
      <c r="N3575" s="276">
        <v>1</v>
      </c>
      <c r="O3575" s="276">
        <v>0</v>
      </c>
      <c r="P3575" s="276">
        <v>1</v>
      </c>
      <c r="Q3575" s="276">
        <v>3</v>
      </c>
      <c r="R3575" s="276">
        <v>2</v>
      </c>
      <c r="S3575" s="276">
        <v>0</v>
      </c>
      <c r="T3575" s="276">
        <v>2</v>
      </c>
      <c r="U3575" s="276">
        <v>1</v>
      </c>
      <c r="V3575" s="1044">
        <v>1</v>
      </c>
      <c r="W3575" s="276">
        <v>2</v>
      </c>
      <c r="X3575" s="276">
        <v>2</v>
      </c>
      <c r="Y3575" s="276">
        <v>4</v>
      </c>
      <c r="Z3575" s="276">
        <v>0</v>
      </c>
      <c r="AA3575" s="276">
        <v>1</v>
      </c>
      <c r="AB3575" s="276">
        <v>2</v>
      </c>
      <c r="AC3575" s="276">
        <v>2</v>
      </c>
      <c r="AD3575" s="448"/>
    </row>
    <row r="3576" spans="1:30" ht="20.399999999999999" customHeight="1">
      <c r="A3576" s="407"/>
      <c r="B3576" s="407"/>
      <c r="C3576" s="407"/>
      <c r="D3576" s="407"/>
      <c r="E3576" s="407"/>
      <c r="F3576" s="407"/>
      <c r="G3576" s="407"/>
      <c r="H3576" s="407"/>
      <c r="I3576" s="407"/>
      <c r="J3576" s="407"/>
      <c r="K3576" s="407"/>
      <c r="L3576" s="407"/>
      <c r="M3576" s="407"/>
      <c r="N3576" s="407"/>
      <c r="O3576" s="407"/>
      <c r="P3576" s="407"/>
      <c r="Q3576" s="407"/>
      <c r="R3576" s="407"/>
      <c r="S3576" s="407"/>
      <c r="T3576" s="407"/>
      <c r="U3576" s="407"/>
      <c r="V3576" s="407"/>
      <c r="W3576" s="407"/>
      <c r="X3576" s="407"/>
      <c r="Y3576" s="407"/>
      <c r="Z3576" s="407"/>
      <c r="AA3576" s="407"/>
      <c r="AB3576" s="407"/>
      <c r="AC3576" s="407"/>
      <c r="AD3576" s="448"/>
    </row>
    <row r="3577" spans="1:30" ht="20.399999999999999" customHeight="1">
      <c r="A3577" s="796" t="s">
        <v>2310</v>
      </c>
      <c r="B3577" s="669" t="s">
        <v>2309</v>
      </c>
      <c r="C3577" s="275">
        <v>88</v>
      </c>
      <c r="D3577" s="275">
        <v>88</v>
      </c>
      <c r="E3577" s="275">
        <v>0</v>
      </c>
      <c r="F3577" s="275">
        <v>0</v>
      </c>
      <c r="G3577" s="1041">
        <v>100</v>
      </c>
      <c r="H3577" s="275">
        <v>0</v>
      </c>
      <c r="I3577" s="275">
        <v>0</v>
      </c>
      <c r="J3577" s="275">
        <v>0</v>
      </c>
      <c r="K3577" s="275">
        <v>0</v>
      </c>
      <c r="L3577" s="275">
        <v>0</v>
      </c>
      <c r="M3577" s="275">
        <v>0</v>
      </c>
      <c r="N3577" s="275">
        <v>0</v>
      </c>
      <c r="O3577" s="275">
        <v>0</v>
      </c>
      <c r="P3577" s="275">
        <v>0</v>
      </c>
      <c r="Q3577" s="275">
        <v>0</v>
      </c>
      <c r="R3577" s="275">
        <v>1</v>
      </c>
      <c r="S3577" s="275">
        <v>3</v>
      </c>
      <c r="T3577" s="275">
        <v>2</v>
      </c>
      <c r="U3577" s="275">
        <v>2</v>
      </c>
      <c r="V3577" s="1042">
        <v>4</v>
      </c>
      <c r="W3577" s="275">
        <v>4</v>
      </c>
      <c r="X3577" s="275">
        <v>8</v>
      </c>
      <c r="Y3577" s="275">
        <v>8</v>
      </c>
      <c r="Z3577" s="275">
        <v>11</v>
      </c>
      <c r="AA3577" s="275">
        <v>10</v>
      </c>
      <c r="AB3577" s="275">
        <v>11</v>
      </c>
      <c r="AC3577" s="275">
        <v>24</v>
      </c>
      <c r="AD3577" s="448"/>
    </row>
    <row r="3578" spans="1:30" ht="20.399999999999999" customHeight="1">
      <c r="A3578" s="794"/>
      <c r="B3578" s="670" t="s">
        <v>1468</v>
      </c>
      <c r="C3578" s="276">
        <v>62</v>
      </c>
      <c r="D3578" s="276">
        <v>62</v>
      </c>
      <c r="E3578" s="276">
        <v>0</v>
      </c>
      <c r="F3578" s="276">
        <v>0</v>
      </c>
      <c r="G3578" s="1043">
        <v>100</v>
      </c>
      <c r="H3578" s="276">
        <v>0</v>
      </c>
      <c r="I3578" s="276">
        <v>0</v>
      </c>
      <c r="J3578" s="276">
        <v>0</v>
      </c>
      <c r="K3578" s="276">
        <v>0</v>
      </c>
      <c r="L3578" s="276">
        <v>0</v>
      </c>
      <c r="M3578" s="276">
        <v>0</v>
      </c>
      <c r="N3578" s="276">
        <v>0</v>
      </c>
      <c r="O3578" s="276">
        <v>0</v>
      </c>
      <c r="P3578" s="276">
        <v>0</v>
      </c>
      <c r="Q3578" s="276">
        <v>0</v>
      </c>
      <c r="R3578" s="276">
        <v>1</v>
      </c>
      <c r="S3578" s="276">
        <v>3</v>
      </c>
      <c r="T3578" s="276">
        <v>2</v>
      </c>
      <c r="U3578" s="276">
        <v>2</v>
      </c>
      <c r="V3578" s="1044">
        <v>4</v>
      </c>
      <c r="W3578" s="276">
        <v>3</v>
      </c>
      <c r="X3578" s="276">
        <v>7</v>
      </c>
      <c r="Y3578" s="276">
        <v>7</v>
      </c>
      <c r="Z3578" s="276">
        <v>8</v>
      </c>
      <c r="AA3578" s="276">
        <v>9</v>
      </c>
      <c r="AB3578" s="276">
        <v>3</v>
      </c>
      <c r="AC3578" s="276">
        <v>13</v>
      </c>
      <c r="AD3578" s="448"/>
    </row>
    <row r="3579" spans="1:30" ht="20.399999999999999" customHeight="1">
      <c r="A3579" s="794"/>
      <c r="B3579" s="670" t="s">
        <v>1467</v>
      </c>
      <c r="C3579" s="276">
        <v>26</v>
      </c>
      <c r="D3579" s="276">
        <v>26</v>
      </c>
      <c r="E3579" s="276">
        <v>0</v>
      </c>
      <c r="F3579" s="276">
        <v>0</v>
      </c>
      <c r="G3579" s="1043">
        <v>100</v>
      </c>
      <c r="H3579" s="276">
        <v>0</v>
      </c>
      <c r="I3579" s="276">
        <v>0</v>
      </c>
      <c r="J3579" s="276">
        <v>0</v>
      </c>
      <c r="K3579" s="276">
        <v>0</v>
      </c>
      <c r="L3579" s="276">
        <v>0</v>
      </c>
      <c r="M3579" s="276">
        <v>0</v>
      </c>
      <c r="N3579" s="276">
        <v>0</v>
      </c>
      <c r="O3579" s="276">
        <v>0</v>
      </c>
      <c r="P3579" s="276">
        <v>0</v>
      </c>
      <c r="Q3579" s="276">
        <v>0</v>
      </c>
      <c r="R3579" s="276">
        <v>0</v>
      </c>
      <c r="S3579" s="276">
        <v>0</v>
      </c>
      <c r="T3579" s="276">
        <v>0</v>
      </c>
      <c r="U3579" s="276">
        <v>0</v>
      </c>
      <c r="V3579" s="1044">
        <v>0</v>
      </c>
      <c r="W3579" s="276">
        <v>1</v>
      </c>
      <c r="X3579" s="276">
        <v>1</v>
      </c>
      <c r="Y3579" s="276">
        <v>1</v>
      </c>
      <c r="Z3579" s="276">
        <v>3</v>
      </c>
      <c r="AA3579" s="276">
        <v>1</v>
      </c>
      <c r="AB3579" s="276">
        <v>8</v>
      </c>
      <c r="AC3579" s="276">
        <v>11</v>
      </c>
      <c r="AD3579" s="448"/>
    </row>
    <row r="3580" spans="1:30" ht="20.399999999999999" customHeight="1">
      <c r="A3580" s="407"/>
      <c r="B3580" s="407"/>
      <c r="C3580" s="407"/>
      <c r="D3580" s="407"/>
      <c r="E3580" s="407"/>
      <c r="F3580" s="407"/>
      <c r="G3580" s="407"/>
      <c r="H3580" s="407"/>
      <c r="I3580" s="407"/>
      <c r="J3580" s="407"/>
      <c r="K3580" s="407"/>
      <c r="L3580" s="407"/>
      <c r="M3580" s="407"/>
      <c r="N3580" s="407"/>
      <c r="O3580" s="407"/>
      <c r="P3580" s="407"/>
      <c r="Q3580" s="407"/>
      <c r="R3580" s="407"/>
      <c r="S3580" s="407"/>
      <c r="T3580" s="407"/>
      <c r="U3580" s="407"/>
      <c r="V3580" s="407"/>
      <c r="W3580" s="407"/>
      <c r="X3580" s="407"/>
      <c r="Y3580" s="407"/>
      <c r="Z3580" s="407"/>
      <c r="AA3580" s="407"/>
      <c r="AB3580" s="407"/>
      <c r="AC3580" s="407"/>
      <c r="AD3580" s="448"/>
    </row>
    <row r="3581" spans="1:30" ht="20.399999999999999" customHeight="1">
      <c r="A3581" s="796" t="s">
        <v>2308</v>
      </c>
      <c r="B3581" s="669" t="s">
        <v>2307</v>
      </c>
      <c r="C3581" s="275">
        <v>629</v>
      </c>
      <c r="D3581" s="275">
        <v>629</v>
      </c>
      <c r="E3581" s="275">
        <v>0</v>
      </c>
      <c r="F3581" s="275">
        <v>0</v>
      </c>
      <c r="G3581" s="1041">
        <v>100</v>
      </c>
      <c r="H3581" s="275">
        <v>0</v>
      </c>
      <c r="I3581" s="275">
        <v>0</v>
      </c>
      <c r="J3581" s="275">
        <v>0</v>
      </c>
      <c r="K3581" s="275">
        <v>0</v>
      </c>
      <c r="L3581" s="275">
        <v>0</v>
      </c>
      <c r="M3581" s="275">
        <v>0</v>
      </c>
      <c r="N3581" s="275">
        <v>0</v>
      </c>
      <c r="O3581" s="275">
        <v>1</v>
      </c>
      <c r="P3581" s="275">
        <v>2</v>
      </c>
      <c r="Q3581" s="275">
        <v>0</v>
      </c>
      <c r="R3581" s="275">
        <v>1</v>
      </c>
      <c r="S3581" s="275">
        <v>3</v>
      </c>
      <c r="T3581" s="275">
        <v>3</v>
      </c>
      <c r="U3581" s="275">
        <v>7</v>
      </c>
      <c r="V3581" s="1042">
        <v>6</v>
      </c>
      <c r="W3581" s="275">
        <v>9</v>
      </c>
      <c r="X3581" s="275">
        <v>12</v>
      </c>
      <c r="Y3581" s="275">
        <v>15</v>
      </c>
      <c r="Z3581" s="275">
        <v>34</v>
      </c>
      <c r="AA3581" s="275">
        <v>59</v>
      </c>
      <c r="AB3581" s="275">
        <v>110</v>
      </c>
      <c r="AC3581" s="275">
        <v>367</v>
      </c>
      <c r="AD3581" s="448"/>
    </row>
    <row r="3582" spans="1:30" ht="20.399999999999999" customHeight="1">
      <c r="A3582" s="794"/>
      <c r="B3582" s="670" t="s">
        <v>1468</v>
      </c>
      <c r="C3582" s="276">
        <v>184</v>
      </c>
      <c r="D3582" s="276">
        <v>184</v>
      </c>
      <c r="E3582" s="276">
        <v>0</v>
      </c>
      <c r="F3582" s="276">
        <v>0</v>
      </c>
      <c r="G3582" s="1043">
        <v>100</v>
      </c>
      <c r="H3582" s="276">
        <v>0</v>
      </c>
      <c r="I3582" s="276">
        <v>0</v>
      </c>
      <c r="J3582" s="276">
        <v>0</v>
      </c>
      <c r="K3582" s="276">
        <v>0</v>
      </c>
      <c r="L3582" s="276">
        <v>0</v>
      </c>
      <c r="M3582" s="276">
        <v>0</v>
      </c>
      <c r="N3582" s="276">
        <v>0</v>
      </c>
      <c r="O3582" s="276">
        <v>1</v>
      </c>
      <c r="P3582" s="276">
        <v>1</v>
      </c>
      <c r="Q3582" s="276">
        <v>0</v>
      </c>
      <c r="R3582" s="276">
        <v>1</v>
      </c>
      <c r="S3582" s="276">
        <v>3</v>
      </c>
      <c r="T3582" s="276">
        <v>3</v>
      </c>
      <c r="U3582" s="276">
        <v>5</v>
      </c>
      <c r="V3582" s="1044">
        <v>6</v>
      </c>
      <c r="W3582" s="276">
        <v>8</v>
      </c>
      <c r="X3582" s="276">
        <v>8</v>
      </c>
      <c r="Y3582" s="276">
        <v>10</v>
      </c>
      <c r="Z3582" s="276">
        <v>11</v>
      </c>
      <c r="AA3582" s="276">
        <v>26</v>
      </c>
      <c r="AB3582" s="276">
        <v>29</v>
      </c>
      <c r="AC3582" s="276">
        <v>72</v>
      </c>
      <c r="AD3582" s="448"/>
    </row>
    <row r="3583" spans="1:30" ht="20.399999999999999" customHeight="1">
      <c r="A3583" s="794"/>
      <c r="B3583" s="670" t="s">
        <v>1467</v>
      </c>
      <c r="C3583" s="276">
        <v>445</v>
      </c>
      <c r="D3583" s="276">
        <v>445</v>
      </c>
      <c r="E3583" s="276">
        <v>0</v>
      </c>
      <c r="F3583" s="276">
        <v>0</v>
      </c>
      <c r="G3583" s="1043">
        <v>100</v>
      </c>
      <c r="H3583" s="276">
        <v>0</v>
      </c>
      <c r="I3583" s="276">
        <v>0</v>
      </c>
      <c r="J3583" s="276">
        <v>0</v>
      </c>
      <c r="K3583" s="276">
        <v>0</v>
      </c>
      <c r="L3583" s="276">
        <v>0</v>
      </c>
      <c r="M3583" s="276">
        <v>0</v>
      </c>
      <c r="N3583" s="276">
        <v>0</v>
      </c>
      <c r="O3583" s="276">
        <v>0</v>
      </c>
      <c r="P3583" s="276">
        <v>1</v>
      </c>
      <c r="Q3583" s="276">
        <v>0</v>
      </c>
      <c r="R3583" s="276">
        <v>0</v>
      </c>
      <c r="S3583" s="276">
        <v>0</v>
      </c>
      <c r="T3583" s="276">
        <v>0</v>
      </c>
      <c r="U3583" s="276">
        <v>2</v>
      </c>
      <c r="V3583" s="1044">
        <v>0</v>
      </c>
      <c r="W3583" s="276">
        <v>1</v>
      </c>
      <c r="X3583" s="276">
        <v>4</v>
      </c>
      <c r="Y3583" s="276">
        <v>5</v>
      </c>
      <c r="Z3583" s="276">
        <v>23</v>
      </c>
      <c r="AA3583" s="276">
        <v>33</v>
      </c>
      <c r="AB3583" s="276">
        <v>81</v>
      </c>
      <c r="AC3583" s="276">
        <v>295</v>
      </c>
      <c r="AD3583" s="448"/>
    </row>
    <row r="3584" spans="1:30" ht="20.399999999999999" customHeight="1">
      <c r="A3584" s="407"/>
      <c r="B3584" s="407"/>
      <c r="C3584" s="407"/>
      <c r="D3584" s="407"/>
      <c r="E3584" s="407"/>
      <c r="F3584" s="407"/>
      <c r="G3584" s="407"/>
      <c r="H3584" s="407"/>
      <c r="I3584" s="407"/>
      <c r="J3584" s="407"/>
      <c r="K3584" s="407"/>
      <c r="L3584" s="407"/>
      <c r="M3584" s="407"/>
      <c r="N3584" s="407"/>
      <c r="O3584" s="407"/>
      <c r="P3584" s="407"/>
      <c r="Q3584" s="407"/>
      <c r="R3584" s="407"/>
      <c r="S3584" s="407"/>
      <c r="T3584" s="407"/>
      <c r="U3584" s="407"/>
      <c r="V3584" s="407"/>
      <c r="W3584" s="407"/>
      <c r="X3584" s="407"/>
      <c r="Y3584" s="407"/>
      <c r="Z3584" s="407"/>
      <c r="AA3584" s="407"/>
      <c r="AB3584" s="407"/>
      <c r="AC3584" s="407"/>
      <c r="AD3584" s="448"/>
    </row>
    <row r="3585" spans="1:30" ht="20.399999999999999" customHeight="1">
      <c r="A3585" s="796" t="s">
        <v>2306</v>
      </c>
      <c r="B3585" s="669" t="s">
        <v>2305</v>
      </c>
      <c r="C3585" s="275">
        <v>39</v>
      </c>
      <c r="D3585" s="275">
        <v>39</v>
      </c>
      <c r="E3585" s="275">
        <v>0</v>
      </c>
      <c r="F3585" s="275">
        <v>0</v>
      </c>
      <c r="G3585" s="1041">
        <v>100</v>
      </c>
      <c r="H3585" s="275">
        <v>0</v>
      </c>
      <c r="I3585" s="275">
        <v>0</v>
      </c>
      <c r="J3585" s="275">
        <v>0</v>
      </c>
      <c r="K3585" s="275">
        <v>0</v>
      </c>
      <c r="L3585" s="275">
        <v>3</v>
      </c>
      <c r="M3585" s="275">
        <v>0</v>
      </c>
      <c r="N3585" s="275">
        <v>0</v>
      </c>
      <c r="O3585" s="275">
        <v>1</v>
      </c>
      <c r="P3585" s="275">
        <v>3</v>
      </c>
      <c r="Q3585" s="275">
        <v>3</v>
      </c>
      <c r="R3585" s="275">
        <v>7</v>
      </c>
      <c r="S3585" s="275">
        <v>5</v>
      </c>
      <c r="T3585" s="275">
        <v>4</v>
      </c>
      <c r="U3585" s="275">
        <v>2</v>
      </c>
      <c r="V3585" s="1042">
        <v>5</v>
      </c>
      <c r="W3585" s="275">
        <v>2</v>
      </c>
      <c r="X3585" s="275">
        <v>4</v>
      </c>
      <c r="Y3585" s="275">
        <v>0</v>
      </c>
      <c r="Z3585" s="275">
        <v>0</v>
      </c>
      <c r="AA3585" s="275">
        <v>0</v>
      </c>
      <c r="AB3585" s="275">
        <v>0</v>
      </c>
      <c r="AC3585" s="275">
        <v>0</v>
      </c>
      <c r="AD3585" s="448"/>
    </row>
    <row r="3586" spans="1:30" ht="20.399999999999999" customHeight="1">
      <c r="A3586" s="794"/>
      <c r="B3586" s="670" t="s">
        <v>1468</v>
      </c>
      <c r="C3586" s="276">
        <v>37</v>
      </c>
      <c r="D3586" s="276">
        <v>37</v>
      </c>
      <c r="E3586" s="276">
        <v>0</v>
      </c>
      <c r="F3586" s="276">
        <v>0</v>
      </c>
      <c r="G3586" s="1043">
        <v>100</v>
      </c>
      <c r="H3586" s="276">
        <v>0</v>
      </c>
      <c r="I3586" s="276">
        <v>0</v>
      </c>
      <c r="J3586" s="276">
        <v>0</v>
      </c>
      <c r="K3586" s="276">
        <v>0</v>
      </c>
      <c r="L3586" s="276">
        <v>1</v>
      </c>
      <c r="M3586" s="276">
        <v>0</v>
      </c>
      <c r="N3586" s="276">
        <v>0</v>
      </c>
      <c r="O3586" s="276">
        <v>1</v>
      </c>
      <c r="P3586" s="276">
        <v>3</v>
      </c>
      <c r="Q3586" s="276">
        <v>3</v>
      </c>
      <c r="R3586" s="276">
        <v>7</v>
      </c>
      <c r="S3586" s="276">
        <v>5</v>
      </c>
      <c r="T3586" s="276">
        <v>4</v>
      </c>
      <c r="U3586" s="276">
        <v>2</v>
      </c>
      <c r="V3586" s="1044">
        <v>5</v>
      </c>
      <c r="W3586" s="276">
        <v>2</v>
      </c>
      <c r="X3586" s="276">
        <v>4</v>
      </c>
      <c r="Y3586" s="276">
        <v>0</v>
      </c>
      <c r="Z3586" s="276">
        <v>0</v>
      </c>
      <c r="AA3586" s="276">
        <v>0</v>
      </c>
      <c r="AB3586" s="276">
        <v>0</v>
      </c>
      <c r="AC3586" s="276">
        <v>0</v>
      </c>
      <c r="AD3586" s="448"/>
    </row>
    <row r="3587" spans="1:30" ht="20.399999999999999" customHeight="1">
      <c r="A3587" s="794"/>
      <c r="B3587" s="670" t="s">
        <v>1467</v>
      </c>
      <c r="C3587" s="276">
        <v>2</v>
      </c>
      <c r="D3587" s="276">
        <v>2</v>
      </c>
      <c r="E3587" s="276">
        <v>0</v>
      </c>
      <c r="F3587" s="276">
        <v>0</v>
      </c>
      <c r="G3587" s="1043">
        <v>100</v>
      </c>
      <c r="H3587" s="276">
        <v>0</v>
      </c>
      <c r="I3587" s="276">
        <v>0</v>
      </c>
      <c r="J3587" s="276">
        <v>0</v>
      </c>
      <c r="K3587" s="276">
        <v>0</v>
      </c>
      <c r="L3587" s="276">
        <v>2</v>
      </c>
      <c r="M3587" s="276">
        <v>0</v>
      </c>
      <c r="N3587" s="276">
        <v>0</v>
      </c>
      <c r="O3587" s="276">
        <v>0</v>
      </c>
      <c r="P3587" s="276">
        <v>0</v>
      </c>
      <c r="Q3587" s="276">
        <v>0</v>
      </c>
      <c r="R3587" s="276">
        <v>0</v>
      </c>
      <c r="S3587" s="276">
        <v>0</v>
      </c>
      <c r="T3587" s="276">
        <v>0</v>
      </c>
      <c r="U3587" s="276">
        <v>0</v>
      </c>
      <c r="V3587" s="1044">
        <v>0</v>
      </c>
      <c r="W3587" s="276">
        <v>0</v>
      </c>
      <c r="X3587" s="276">
        <v>0</v>
      </c>
      <c r="Y3587" s="276">
        <v>0</v>
      </c>
      <c r="Z3587" s="276">
        <v>0</v>
      </c>
      <c r="AA3587" s="276">
        <v>0</v>
      </c>
      <c r="AB3587" s="276">
        <v>0</v>
      </c>
      <c r="AC3587" s="276">
        <v>0</v>
      </c>
      <c r="AD3587" s="448"/>
    </row>
    <row r="3588" spans="1:30" ht="20.399999999999999" customHeight="1">
      <c r="A3588" s="407"/>
      <c r="B3588" s="407"/>
      <c r="C3588" s="407"/>
      <c r="D3588" s="407"/>
      <c r="E3588" s="407"/>
      <c r="F3588" s="407"/>
      <c r="G3588" s="407"/>
      <c r="H3588" s="407"/>
      <c r="I3588" s="407"/>
      <c r="J3588" s="407"/>
      <c r="K3588" s="407"/>
      <c r="L3588" s="407"/>
      <c r="M3588" s="407"/>
      <c r="N3588" s="407"/>
      <c r="O3588" s="407"/>
      <c r="P3588" s="407"/>
      <c r="Q3588" s="407"/>
      <c r="R3588" s="407"/>
      <c r="S3588" s="407"/>
      <c r="T3588" s="407"/>
      <c r="U3588" s="407"/>
      <c r="V3588" s="407"/>
      <c r="W3588" s="407"/>
      <c r="X3588" s="407"/>
      <c r="Y3588" s="407"/>
      <c r="Z3588" s="407"/>
      <c r="AA3588" s="407"/>
      <c r="AB3588" s="407"/>
      <c r="AC3588" s="407"/>
      <c r="AD3588" s="448"/>
    </row>
    <row r="3589" spans="1:30" ht="20.399999999999999" customHeight="1">
      <c r="A3589" s="796" t="s">
        <v>2304</v>
      </c>
      <c r="B3589" s="669" t="s">
        <v>2303</v>
      </c>
      <c r="C3589" s="275">
        <v>49</v>
      </c>
      <c r="D3589" s="275">
        <v>49</v>
      </c>
      <c r="E3589" s="275">
        <v>0</v>
      </c>
      <c r="F3589" s="275">
        <v>0</v>
      </c>
      <c r="G3589" s="1041">
        <v>100</v>
      </c>
      <c r="H3589" s="275">
        <v>0</v>
      </c>
      <c r="I3589" s="275">
        <v>0</v>
      </c>
      <c r="J3589" s="275">
        <v>0</v>
      </c>
      <c r="K3589" s="275">
        <v>0</v>
      </c>
      <c r="L3589" s="275">
        <v>0</v>
      </c>
      <c r="M3589" s="275">
        <v>0</v>
      </c>
      <c r="N3589" s="275">
        <v>0</v>
      </c>
      <c r="O3589" s="275">
        <v>1</v>
      </c>
      <c r="P3589" s="275">
        <v>1</v>
      </c>
      <c r="Q3589" s="275">
        <v>0</v>
      </c>
      <c r="R3589" s="275">
        <v>3</v>
      </c>
      <c r="S3589" s="275">
        <v>3</v>
      </c>
      <c r="T3589" s="275">
        <v>4</v>
      </c>
      <c r="U3589" s="275">
        <v>6</v>
      </c>
      <c r="V3589" s="1042">
        <v>5</v>
      </c>
      <c r="W3589" s="275">
        <v>7</v>
      </c>
      <c r="X3589" s="275">
        <v>5</v>
      </c>
      <c r="Y3589" s="275">
        <v>7</v>
      </c>
      <c r="Z3589" s="275">
        <v>5</v>
      </c>
      <c r="AA3589" s="275">
        <v>1</v>
      </c>
      <c r="AB3589" s="275">
        <v>0</v>
      </c>
      <c r="AC3589" s="275">
        <v>1</v>
      </c>
      <c r="AD3589" s="448"/>
    </row>
    <row r="3590" spans="1:30" ht="20.399999999999999" customHeight="1">
      <c r="A3590" s="794"/>
      <c r="B3590" s="670" t="s">
        <v>1468</v>
      </c>
      <c r="C3590" s="276">
        <v>44</v>
      </c>
      <c r="D3590" s="276">
        <v>44</v>
      </c>
      <c r="E3590" s="276">
        <v>0</v>
      </c>
      <c r="F3590" s="276">
        <v>0</v>
      </c>
      <c r="G3590" s="1043">
        <v>100</v>
      </c>
      <c r="H3590" s="276">
        <v>0</v>
      </c>
      <c r="I3590" s="276">
        <v>0</v>
      </c>
      <c r="J3590" s="276">
        <v>0</v>
      </c>
      <c r="K3590" s="276">
        <v>0</v>
      </c>
      <c r="L3590" s="276">
        <v>0</v>
      </c>
      <c r="M3590" s="276">
        <v>0</v>
      </c>
      <c r="N3590" s="276">
        <v>0</v>
      </c>
      <c r="O3590" s="276">
        <v>1</v>
      </c>
      <c r="P3590" s="276">
        <v>1</v>
      </c>
      <c r="Q3590" s="276">
        <v>0</v>
      </c>
      <c r="R3590" s="276">
        <v>3</v>
      </c>
      <c r="S3590" s="276">
        <v>3</v>
      </c>
      <c r="T3590" s="276">
        <v>4</v>
      </c>
      <c r="U3590" s="276">
        <v>5</v>
      </c>
      <c r="V3590" s="1044">
        <v>4</v>
      </c>
      <c r="W3590" s="276">
        <v>7</v>
      </c>
      <c r="X3590" s="276">
        <v>5</v>
      </c>
      <c r="Y3590" s="276">
        <v>6</v>
      </c>
      <c r="Z3590" s="276">
        <v>4</v>
      </c>
      <c r="AA3590" s="276">
        <v>1</v>
      </c>
      <c r="AB3590" s="276">
        <v>0</v>
      </c>
      <c r="AC3590" s="276">
        <v>0</v>
      </c>
      <c r="AD3590" s="448"/>
    </row>
    <row r="3591" spans="1:30" ht="20.399999999999999" customHeight="1">
      <c r="A3591" s="794"/>
      <c r="B3591" s="670" t="s">
        <v>1467</v>
      </c>
      <c r="C3591" s="276">
        <v>5</v>
      </c>
      <c r="D3591" s="276">
        <v>5</v>
      </c>
      <c r="E3591" s="276">
        <v>0</v>
      </c>
      <c r="F3591" s="276">
        <v>0</v>
      </c>
      <c r="G3591" s="1043">
        <v>100</v>
      </c>
      <c r="H3591" s="276">
        <v>0</v>
      </c>
      <c r="I3591" s="276">
        <v>0</v>
      </c>
      <c r="J3591" s="276">
        <v>0</v>
      </c>
      <c r="K3591" s="276">
        <v>0</v>
      </c>
      <c r="L3591" s="276">
        <v>0</v>
      </c>
      <c r="M3591" s="276">
        <v>0</v>
      </c>
      <c r="N3591" s="276">
        <v>0</v>
      </c>
      <c r="O3591" s="276">
        <v>0</v>
      </c>
      <c r="P3591" s="276">
        <v>0</v>
      </c>
      <c r="Q3591" s="276">
        <v>0</v>
      </c>
      <c r="R3591" s="276">
        <v>0</v>
      </c>
      <c r="S3591" s="276">
        <v>0</v>
      </c>
      <c r="T3591" s="276">
        <v>0</v>
      </c>
      <c r="U3591" s="276">
        <v>1</v>
      </c>
      <c r="V3591" s="1044">
        <v>1</v>
      </c>
      <c r="W3591" s="276">
        <v>0</v>
      </c>
      <c r="X3591" s="276">
        <v>0</v>
      </c>
      <c r="Y3591" s="276">
        <v>1</v>
      </c>
      <c r="Z3591" s="276">
        <v>1</v>
      </c>
      <c r="AA3591" s="276">
        <v>0</v>
      </c>
      <c r="AB3591" s="276">
        <v>0</v>
      </c>
      <c r="AC3591" s="276">
        <v>1</v>
      </c>
      <c r="AD3591" s="448"/>
    </row>
    <row r="3592" spans="1:30" ht="20.399999999999999" customHeight="1">
      <c r="A3592" s="407"/>
      <c r="B3592" s="407"/>
      <c r="C3592" s="407"/>
      <c r="D3592" s="407"/>
      <c r="E3592" s="407"/>
      <c r="F3592" s="407"/>
      <c r="G3592" s="407"/>
      <c r="H3592" s="407"/>
      <c r="I3592" s="407"/>
      <c r="J3592" s="407"/>
      <c r="K3592" s="407"/>
      <c r="L3592" s="407"/>
      <c r="M3592" s="407"/>
      <c r="N3592" s="407"/>
      <c r="O3592" s="407"/>
      <c r="P3592" s="407"/>
      <c r="Q3592" s="407"/>
      <c r="R3592" s="407"/>
      <c r="S3592" s="407"/>
      <c r="T3592" s="407"/>
      <c r="U3592" s="407"/>
      <c r="V3592" s="407"/>
      <c r="W3592" s="407"/>
      <c r="X3592" s="407"/>
      <c r="Y3592" s="407"/>
      <c r="Z3592" s="407"/>
      <c r="AA3592" s="407"/>
      <c r="AB3592" s="407"/>
      <c r="AC3592" s="407"/>
      <c r="AD3592" s="448"/>
    </row>
    <row r="3593" spans="1:30" ht="20.399999999999999" customHeight="1">
      <c r="A3593" s="796" t="s">
        <v>2302</v>
      </c>
      <c r="B3593" s="669" t="s">
        <v>2301</v>
      </c>
      <c r="C3593" s="275">
        <v>10</v>
      </c>
      <c r="D3593" s="275">
        <v>10</v>
      </c>
      <c r="E3593" s="275">
        <v>0</v>
      </c>
      <c r="F3593" s="275">
        <v>0</v>
      </c>
      <c r="G3593" s="1041">
        <v>100</v>
      </c>
      <c r="H3593" s="275">
        <v>0</v>
      </c>
      <c r="I3593" s="275">
        <v>0</v>
      </c>
      <c r="J3593" s="275">
        <v>0</v>
      </c>
      <c r="K3593" s="275">
        <v>0</v>
      </c>
      <c r="L3593" s="275">
        <v>0</v>
      </c>
      <c r="M3593" s="275">
        <v>0</v>
      </c>
      <c r="N3593" s="275">
        <v>0</v>
      </c>
      <c r="O3593" s="275">
        <v>0</v>
      </c>
      <c r="P3593" s="275">
        <v>0</v>
      </c>
      <c r="Q3593" s="275">
        <v>3</v>
      </c>
      <c r="R3593" s="275">
        <v>0</v>
      </c>
      <c r="S3593" s="275">
        <v>2</v>
      </c>
      <c r="T3593" s="275">
        <v>1</v>
      </c>
      <c r="U3593" s="275">
        <v>1</v>
      </c>
      <c r="V3593" s="1042">
        <v>2</v>
      </c>
      <c r="W3593" s="275">
        <v>0</v>
      </c>
      <c r="X3593" s="275">
        <v>1</v>
      </c>
      <c r="Y3593" s="275">
        <v>0</v>
      </c>
      <c r="Z3593" s="275">
        <v>0</v>
      </c>
      <c r="AA3593" s="275">
        <v>0</v>
      </c>
      <c r="AB3593" s="275">
        <v>0</v>
      </c>
      <c r="AC3593" s="275">
        <v>0</v>
      </c>
      <c r="AD3593" s="448"/>
    </row>
    <row r="3594" spans="1:30" ht="20.399999999999999" customHeight="1">
      <c r="A3594" s="669"/>
      <c r="B3594" s="669" t="s">
        <v>2300</v>
      </c>
      <c r="C3594" s="797"/>
      <c r="D3594" s="797"/>
      <c r="E3594" s="797"/>
      <c r="F3594" s="797"/>
      <c r="G3594" s="797"/>
      <c r="H3594" s="797"/>
      <c r="I3594" s="797"/>
      <c r="J3594" s="797"/>
      <c r="K3594" s="797"/>
      <c r="L3594" s="797"/>
      <c r="M3594" s="797"/>
      <c r="N3594" s="797"/>
      <c r="O3594" s="797"/>
      <c r="P3594" s="797"/>
      <c r="Q3594" s="797"/>
      <c r="R3594" s="797"/>
      <c r="S3594" s="797"/>
      <c r="T3594" s="797"/>
      <c r="U3594" s="797"/>
      <c r="V3594" s="797"/>
      <c r="W3594" s="797"/>
      <c r="X3594" s="797"/>
      <c r="Y3594" s="797"/>
      <c r="Z3594" s="797"/>
      <c r="AA3594" s="797"/>
      <c r="AB3594" s="797"/>
      <c r="AC3594" s="797"/>
      <c r="AD3594" s="448"/>
    </row>
    <row r="3595" spans="1:30" ht="20.399999999999999" customHeight="1">
      <c r="A3595" s="794"/>
      <c r="B3595" s="670" t="s">
        <v>1468</v>
      </c>
      <c r="C3595" s="276">
        <v>10</v>
      </c>
      <c r="D3595" s="276">
        <v>10</v>
      </c>
      <c r="E3595" s="276">
        <v>0</v>
      </c>
      <c r="F3595" s="276">
        <v>0</v>
      </c>
      <c r="G3595" s="1043">
        <v>100</v>
      </c>
      <c r="H3595" s="276">
        <v>0</v>
      </c>
      <c r="I3595" s="276">
        <v>0</v>
      </c>
      <c r="J3595" s="276">
        <v>0</v>
      </c>
      <c r="K3595" s="276">
        <v>0</v>
      </c>
      <c r="L3595" s="276">
        <v>0</v>
      </c>
      <c r="M3595" s="276">
        <v>0</v>
      </c>
      <c r="N3595" s="276">
        <v>0</v>
      </c>
      <c r="O3595" s="276">
        <v>0</v>
      </c>
      <c r="P3595" s="276">
        <v>0</v>
      </c>
      <c r="Q3595" s="276">
        <v>3</v>
      </c>
      <c r="R3595" s="276">
        <v>0</v>
      </c>
      <c r="S3595" s="276">
        <v>2</v>
      </c>
      <c r="T3595" s="276">
        <v>1</v>
      </c>
      <c r="U3595" s="276">
        <v>1</v>
      </c>
      <c r="V3595" s="1044">
        <v>2</v>
      </c>
      <c r="W3595" s="276">
        <v>0</v>
      </c>
      <c r="X3595" s="276">
        <v>1</v>
      </c>
      <c r="Y3595" s="276">
        <v>0</v>
      </c>
      <c r="Z3595" s="276">
        <v>0</v>
      </c>
      <c r="AA3595" s="276">
        <v>0</v>
      </c>
      <c r="AB3595" s="276">
        <v>0</v>
      </c>
      <c r="AC3595" s="276">
        <v>0</v>
      </c>
      <c r="AD3595" s="448"/>
    </row>
    <row r="3596" spans="1:30" ht="20.399999999999999" customHeight="1">
      <c r="A3596" s="794"/>
      <c r="B3596" s="670" t="s">
        <v>1467</v>
      </c>
      <c r="C3596" s="276">
        <v>0</v>
      </c>
      <c r="D3596" s="276">
        <v>0</v>
      </c>
      <c r="E3596" s="276">
        <v>0</v>
      </c>
      <c r="F3596" s="276">
        <v>0</v>
      </c>
      <c r="G3596" s="1043">
        <v>0</v>
      </c>
      <c r="H3596" s="276">
        <v>0</v>
      </c>
      <c r="I3596" s="276">
        <v>0</v>
      </c>
      <c r="J3596" s="276">
        <v>0</v>
      </c>
      <c r="K3596" s="276">
        <v>0</v>
      </c>
      <c r="L3596" s="276">
        <v>0</v>
      </c>
      <c r="M3596" s="276">
        <v>0</v>
      </c>
      <c r="N3596" s="276">
        <v>0</v>
      </c>
      <c r="O3596" s="276">
        <v>0</v>
      </c>
      <c r="P3596" s="276">
        <v>0</v>
      </c>
      <c r="Q3596" s="276">
        <v>0</v>
      </c>
      <c r="R3596" s="276">
        <v>0</v>
      </c>
      <c r="S3596" s="276">
        <v>0</v>
      </c>
      <c r="T3596" s="276">
        <v>0</v>
      </c>
      <c r="U3596" s="276">
        <v>0</v>
      </c>
      <c r="V3596" s="1044">
        <v>0</v>
      </c>
      <c r="W3596" s="276">
        <v>0</v>
      </c>
      <c r="X3596" s="276">
        <v>0</v>
      </c>
      <c r="Y3596" s="276">
        <v>0</v>
      </c>
      <c r="Z3596" s="276">
        <v>0</v>
      </c>
      <c r="AA3596" s="276">
        <v>0</v>
      </c>
      <c r="AB3596" s="276">
        <v>0</v>
      </c>
      <c r="AC3596" s="276">
        <v>0</v>
      </c>
      <c r="AD3596" s="448"/>
    </row>
    <row r="3597" spans="1:30" ht="20.399999999999999" customHeight="1">
      <c r="A3597" s="407"/>
      <c r="B3597" s="407"/>
      <c r="C3597" s="407"/>
      <c r="D3597" s="407"/>
      <c r="E3597" s="407"/>
      <c r="F3597" s="407"/>
      <c r="G3597" s="407"/>
      <c r="H3597" s="407"/>
      <c r="I3597" s="407"/>
      <c r="J3597" s="407"/>
      <c r="K3597" s="407"/>
      <c r="L3597" s="407"/>
      <c r="M3597" s="407"/>
      <c r="N3597" s="407"/>
      <c r="O3597" s="407"/>
      <c r="P3597" s="407"/>
      <c r="Q3597" s="407"/>
      <c r="R3597" s="407"/>
      <c r="S3597" s="407"/>
      <c r="T3597" s="407"/>
      <c r="U3597" s="407"/>
      <c r="V3597" s="407"/>
      <c r="W3597" s="407"/>
      <c r="X3597" s="407"/>
      <c r="Y3597" s="407"/>
      <c r="Z3597" s="407"/>
      <c r="AA3597" s="407"/>
      <c r="AB3597" s="407"/>
      <c r="AC3597" s="407"/>
      <c r="AD3597" s="448"/>
    </row>
    <row r="3598" spans="1:30" ht="20.399999999999999" customHeight="1">
      <c r="A3598" s="796" t="s">
        <v>4893</v>
      </c>
      <c r="B3598" s="669" t="s">
        <v>4894</v>
      </c>
      <c r="C3598" s="275">
        <v>1</v>
      </c>
      <c r="D3598" s="275">
        <v>1</v>
      </c>
      <c r="E3598" s="275">
        <v>0</v>
      </c>
      <c r="F3598" s="275">
        <v>0</v>
      </c>
      <c r="G3598" s="1041">
        <v>100</v>
      </c>
      <c r="H3598" s="275">
        <v>0</v>
      </c>
      <c r="I3598" s="275">
        <v>0</v>
      </c>
      <c r="J3598" s="275">
        <v>0</v>
      </c>
      <c r="K3598" s="275">
        <v>0</v>
      </c>
      <c r="L3598" s="275">
        <v>0</v>
      </c>
      <c r="M3598" s="275">
        <v>0</v>
      </c>
      <c r="N3598" s="275">
        <v>0</v>
      </c>
      <c r="O3598" s="275">
        <v>0</v>
      </c>
      <c r="P3598" s="275">
        <v>0</v>
      </c>
      <c r="Q3598" s="275">
        <v>0</v>
      </c>
      <c r="R3598" s="275">
        <v>0</v>
      </c>
      <c r="S3598" s="275">
        <v>0</v>
      </c>
      <c r="T3598" s="275">
        <v>0</v>
      </c>
      <c r="U3598" s="275">
        <v>1</v>
      </c>
      <c r="V3598" s="1042">
        <v>0</v>
      </c>
      <c r="W3598" s="275">
        <v>0</v>
      </c>
      <c r="X3598" s="275">
        <v>0</v>
      </c>
      <c r="Y3598" s="275">
        <v>0</v>
      </c>
      <c r="Z3598" s="275">
        <v>0</v>
      </c>
      <c r="AA3598" s="275">
        <v>0</v>
      </c>
      <c r="AB3598" s="275">
        <v>0</v>
      </c>
      <c r="AC3598" s="275">
        <v>0</v>
      </c>
      <c r="AD3598" s="448"/>
    </row>
    <row r="3599" spans="1:30" ht="20.399999999999999" customHeight="1">
      <c r="A3599" s="669"/>
      <c r="B3599" s="669" t="s">
        <v>4895</v>
      </c>
      <c r="C3599" s="797"/>
      <c r="D3599" s="797"/>
      <c r="E3599" s="797"/>
      <c r="F3599" s="797"/>
      <c r="G3599" s="797"/>
      <c r="H3599" s="797"/>
      <c r="I3599" s="797"/>
      <c r="J3599" s="797"/>
      <c r="K3599" s="797"/>
      <c r="L3599" s="797"/>
      <c r="M3599" s="797"/>
      <c r="N3599" s="797"/>
      <c r="O3599" s="797"/>
      <c r="P3599" s="797"/>
      <c r="Q3599" s="797"/>
      <c r="R3599" s="797"/>
      <c r="S3599" s="797"/>
      <c r="T3599" s="797"/>
      <c r="U3599" s="797"/>
      <c r="V3599" s="797"/>
      <c r="W3599" s="797"/>
      <c r="X3599" s="797"/>
      <c r="Y3599" s="797"/>
      <c r="Z3599" s="797"/>
      <c r="AA3599" s="797"/>
      <c r="AB3599" s="797"/>
      <c r="AC3599" s="797"/>
      <c r="AD3599" s="448"/>
    </row>
    <row r="3600" spans="1:30" ht="20.399999999999999" customHeight="1">
      <c r="A3600" s="794"/>
      <c r="B3600" s="670" t="s">
        <v>1468</v>
      </c>
      <c r="C3600" s="276">
        <v>1</v>
      </c>
      <c r="D3600" s="276">
        <v>1</v>
      </c>
      <c r="E3600" s="276">
        <v>0</v>
      </c>
      <c r="F3600" s="276">
        <v>0</v>
      </c>
      <c r="G3600" s="1043">
        <v>100</v>
      </c>
      <c r="H3600" s="276">
        <v>0</v>
      </c>
      <c r="I3600" s="276">
        <v>0</v>
      </c>
      <c r="J3600" s="276">
        <v>0</v>
      </c>
      <c r="K3600" s="276">
        <v>0</v>
      </c>
      <c r="L3600" s="276">
        <v>0</v>
      </c>
      <c r="M3600" s="276">
        <v>0</v>
      </c>
      <c r="N3600" s="276">
        <v>0</v>
      </c>
      <c r="O3600" s="276">
        <v>0</v>
      </c>
      <c r="P3600" s="276">
        <v>0</v>
      </c>
      <c r="Q3600" s="276">
        <v>0</v>
      </c>
      <c r="R3600" s="276">
        <v>0</v>
      </c>
      <c r="S3600" s="276">
        <v>0</v>
      </c>
      <c r="T3600" s="276">
        <v>0</v>
      </c>
      <c r="U3600" s="276">
        <v>1</v>
      </c>
      <c r="V3600" s="1044">
        <v>0</v>
      </c>
      <c r="W3600" s="276">
        <v>0</v>
      </c>
      <c r="X3600" s="276">
        <v>0</v>
      </c>
      <c r="Y3600" s="276">
        <v>0</v>
      </c>
      <c r="Z3600" s="276">
        <v>0</v>
      </c>
      <c r="AA3600" s="276">
        <v>0</v>
      </c>
      <c r="AB3600" s="276">
        <v>0</v>
      </c>
      <c r="AC3600" s="276">
        <v>0</v>
      </c>
      <c r="AD3600" s="448"/>
    </row>
    <row r="3601" spans="1:30" ht="20.399999999999999" customHeight="1">
      <c r="A3601" s="794"/>
      <c r="B3601" s="670" t="s">
        <v>1467</v>
      </c>
      <c r="C3601" s="276">
        <v>0</v>
      </c>
      <c r="D3601" s="276">
        <v>0</v>
      </c>
      <c r="E3601" s="276">
        <v>0</v>
      </c>
      <c r="F3601" s="276">
        <v>0</v>
      </c>
      <c r="G3601" s="1043">
        <v>0</v>
      </c>
      <c r="H3601" s="276">
        <v>0</v>
      </c>
      <c r="I3601" s="276">
        <v>0</v>
      </c>
      <c r="J3601" s="276">
        <v>0</v>
      </c>
      <c r="K3601" s="276">
        <v>0</v>
      </c>
      <c r="L3601" s="276">
        <v>0</v>
      </c>
      <c r="M3601" s="276">
        <v>0</v>
      </c>
      <c r="N3601" s="276">
        <v>0</v>
      </c>
      <c r="O3601" s="276">
        <v>0</v>
      </c>
      <c r="P3601" s="276">
        <v>0</v>
      </c>
      <c r="Q3601" s="276">
        <v>0</v>
      </c>
      <c r="R3601" s="276">
        <v>0</v>
      </c>
      <c r="S3601" s="276">
        <v>0</v>
      </c>
      <c r="T3601" s="276">
        <v>0</v>
      </c>
      <c r="U3601" s="276">
        <v>0</v>
      </c>
      <c r="V3601" s="1044">
        <v>0</v>
      </c>
      <c r="W3601" s="276">
        <v>0</v>
      </c>
      <c r="X3601" s="276">
        <v>0</v>
      </c>
      <c r="Y3601" s="276">
        <v>0</v>
      </c>
      <c r="Z3601" s="276">
        <v>0</v>
      </c>
      <c r="AA3601" s="276">
        <v>0</v>
      </c>
      <c r="AB3601" s="276">
        <v>0</v>
      </c>
      <c r="AC3601" s="276">
        <v>0</v>
      </c>
      <c r="AD3601" s="448"/>
    </row>
    <row r="3602" spans="1:30" ht="20.399999999999999" customHeight="1">
      <c r="A3602" s="407"/>
      <c r="B3602" s="407"/>
      <c r="C3602" s="407"/>
      <c r="D3602" s="407"/>
      <c r="E3602" s="407"/>
      <c r="F3602" s="407"/>
      <c r="G3602" s="407"/>
      <c r="H3602" s="407"/>
      <c r="I3602" s="407"/>
      <c r="J3602" s="407"/>
      <c r="K3602" s="407"/>
      <c r="L3602" s="407"/>
      <c r="M3602" s="407"/>
      <c r="N3602" s="407"/>
      <c r="O3602" s="407"/>
      <c r="P3602" s="407"/>
      <c r="Q3602" s="407"/>
      <c r="R3602" s="407"/>
      <c r="S3602" s="407"/>
      <c r="T3602" s="407"/>
      <c r="U3602" s="407"/>
      <c r="V3602" s="407"/>
      <c r="W3602" s="407"/>
      <c r="X3602" s="407"/>
      <c r="Y3602" s="407"/>
      <c r="Z3602" s="407"/>
      <c r="AA3602" s="407"/>
      <c r="AB3602" s="407"/>
      <c r="AC3602" s="407"/>
      <c r="AD3602" s="448"/>
    </row>
    <row r="3603" spans="1:30" ht="20.399999999999999" customHeight="1">
      <c r="A3603" s="796" t="s">
        <v>2299</v>
      </c>
      <c r="B3603" s="669" t="s">
        <v>2298</v>
      </c>
      <c r="C3603" s="275">
        <v>1</v>
      </c>
      <c r="D3603" s="275">
        <v>1</v>
      </c>
      <c r="E3603" s="275">
        <v>0</v>
      </c>
      <c r="F3603" s="275">
        <v>0</v>
      </c>
      <c r="G3603" s="1041">
        <v>100</v>
      </c>
      <c r="H3603" s="275">
        <v>0</v>
      </c>
      <c r="I3603" s="275">
        <v>0</v>
      </c>
      <c r="J3603" s="275">
        <v>0</v>
      </c>
      <c r="K3603" s="275">
        <v>0</v>
      </c>
      <c r="L3603" s="275">
        <v>0</v>
      </c>
      <c r="M3603" s="275">
        <v>0</v>
      </c>
      <c r="N3603" s="275">
        <v>0</v>
      </c>
      <c r="O3603" s="275">
        <v>0</v>
      </c>
      <c r="P3603" s="275">
        <v>0</v>
      </c>
      <c r="Q3603" s="275">
        <v>0</v>
      </c>
      <c r="R3603" s="275">
        <v>0</v>
      </c>
      <c r="S3603" s="275">
        <v>0</v>
      </c>
      <c r="T3603" s="275">
        <v>1</v>
      </c>
      <c r="U3603" s="275">
        <v>0</v>
      </c>
      <c r="V3603" s="1042">
        <v>0</v>
      </c>
      <c r="W3603" s="275">
        <v>0</v>
      </c>
      <c r="X3603" s="275">
        <v>0</v>
      </c>
      <c r="Y3603" s="275">
        <v>0</v>
      </c>
      <c r="Z3603" s="275">
        <v>0</v>
      </c>
      <c r="AA3603" s="275">
        <v>0</v>
      </c>
      <c r="AB3603" s="275">
        <v>0</v>
      </c>
      <c r="AC3603" s="275">
        <v>0</v>
      </c>
      <c r="AD3603" s="448"/>
    </row>
    <row r="3604" spans="1:30" ht="20.399999999999999" customHeight="1">
      <c r="A3604" s="669"/>
      <c r="B3604" s="669" t="s">
        <v>2297</v>
      </c>
      <c r="C3604" s="797"/>
      <c r="D3604" s="797"/>
      <c r="E3604" s="797"/>
      <c r="F3604" s="797"/>
      <c r="G3604" s="797"/>
      <c r="H3604" s="797"/>
      <c r="I3604" s="797"/>
      <c r="J3604" s="797"/>
      <c r="K3604" s="797"/>
      <c r="L3604" s="797"/>
      <c r="M3604" s="797"/>
      <c r="N3604" s="797"/>
      <c r="O3604" s="797"/>
      <c r="P3604" s="797"/>
      <c r="Q3604" s="797"/>
      <c r="R3604" s="797"/>
      <c r="S3604" s="797"/>
      <c r="T3604" s="797"/>
      <c r="U3604" s="797"/>
      <c r="V3604" s="797"/>
      <c r="W3604" s="797"/>
      <c r="X3604" s="797"/>
      <c r="Y3604" s="797"/>
      <c r="Z3604" s="797"/>
      <c r="AA3604" s="797"/>
      <c r="AB3604" s="797"/>
      <c r="AC3604" s="797"/>
      <c r="AD3604" s="448"/>
    </row>
    <row r="3605" spans="1:30" ht="20.399999999999999" customHeight="1">
      <c r="A3605" s="794"/>
      <c r="B3605" s="670" t="s">
        <v>1468</v>
      </c>
      <c r="C3605" s="276">
        <v>1</v>
      </c>
      <c r="D3605" s="276">
        <v>1</v>
      </c>
      <c r="E3605" s="276">
        <v>0</v>
      </c>
      <c r="F3605" s="276">
        <v>0</v>
      </c>
      <c r="G3605" s="1043">
        <v>100</v>
      </c>
      <c r="H3605" s="276">
        <v>0</v>
      </c>
      <c r="I3605" s="276">
        <v>0</v>
      </c>
      <c r="J3605" s="276">
        <v>0</v>
      </c>
      <c r="K3605" s="276">
        <v>0</v>
      </c>
      <c r="L3605" s="276">
        <v>0</v>
      </c>
      <c r="M3605" s="276">
        <v>0</v>
      </c>
      <c r="N3605" s="276">
        <v>0</v>
      </c>
      <c r="O3605" s="276">
        <v>0</v>
      </c>
      <c r="P3605" s="276">
        <v>0</v>
      </c>
      <c r="Q3605" s="276">
        <v>0</v>
      </c>
      <c r="R3605" s="276">
        <v>0</v>
      </c>
      <c r="S3605" s="276">
        <v>0</v>
      </c>
      <c r="T3605" s="276">
        <v>1</v>
      </c>
      <c r="U3605" s="276">
        <v>0</v>
      </c>
      <c r="V3605" s="1044">
        <v>0</v>
      </c>
      <c r="W3605" s="276">
        <v>0</v>
      </c>
      <c r="X3605" s="276">
        <v>0</v>
      </c>
      <c r="Y3605" s="276">
        <v>0</v>
      </c>
      <c r="Z3605" s="276">
        <v>0</v>
      </c>
      <c r="AA3605" s="276">
        <v>0</v>
      </c>
      <c r="AB3605" s="276">
        <v>0</v>
      </c>
      <c r="AC3605" s="276">
        <v>0</v>
      </c>
      <c r="AD3605" s="448"/>
    </row>
    <row r="3606" spans="1:30" ht="20.399999999999999" customHeight="1">
      <c r="A3606" s="794"/>
      <c r="B3606" s="670" t="s">
        <v>1467</v>
      </c>
      <c r="C3606" s="276">
        <v>0</v>
      </c>
      <c r="D3606" s="276">
        <v>0</v>
      </c>
      <c r="E3606" s="276">
        <v>0</v>
      </c>
      <c r="F3606" s="276">
        <v>0</v>
      </c>
      <c r="G3606" s="1043">
        <v>0</v>
      </c>
      <c r="H3606" s="276">
        <v>0</v>
      </c>
      <c r="I3606" s="276">
        <v>0</v>
      </c>
      <c r="J3606" s="276">
        <v>0</v>
      </c>
      <c r="K3606" s="276">
        <v>0</v>
      </c>
      <c r="L3606" s="276">
        <v>0</v>
      </c>
      <c r="M3606" s="276">
        <v>0</v>
      </c>
      <c r="N3606" s="276">
        <v>0</v>
      </c>
      <c r="O3606" s="276">
        <v>0</v>
      </c>
      <c r="P3606" s="276">
        <v>0</v>
      </c>
      <c r="Q3606" s="276">
        <v>0</v>
      </c>
      <c r="R3606" s="276">
        <v>0</v>
      </c>
      <c r="S3606" s="276">
        <v>0</v>
      </c>
      <c r="T3606" s="276">
        <v>0</v>
      </c>
      <c r="U3606" s="276">
        <v>0</v>
      </c>
      <c r="V3606" s="1044">
        <v>0</v>
      </c>
      <c r="W3606" s="276">
        <v>0</v>
      </c>
      <c r="X3606" s="276">
        <v>0</v>
      </c>
      <c r="Y3606" s="276">
        <v>0</v>
      </c>
      <c r="Z3606" s="276">
        <v>0</v>
      </c>
      <c r="AA3606" s="276">
        <v>0</v>
      </c>
      <c r="AB3606" s="276">
        <v>0</v>
      </c>
      <c r="AC3606" s="276">
        <v>0</v>
      </c>
      <c r="AD3606" s="448"/>
    </row>
    <row r="3607" spans="1:30" ht="20.399999999999999" customHeight="1">
      <c r="A3607" s="407"/>
      <c r="B3607" s="407"/>
      <c r="C3607" s="407"/>
      <c r="D3607" s="407"/>
      <c r="E3607" s="407"/>
      <c r="F3607" s="407"/>
      <c r="G3607" s="407"/>
      <c r="H3607" s="407"/>
      <c r="I3607" s="407"/>
      <c r="J3607" s="407"/>
      <c r="K3607" s="407"/>
      <c r="L3607" s="407"/>
      <c r="M3607" s="407"/>
      <c r="N3607" s="407"/>
      <c r="O3607" s="407"/>
      <c r="P3607" s="407"/>
      <c r="Q3607" s="407"/>
      <c r="R3607" s="407"/>
      <c r="S3607" s="407"/>
      <c r="T3607" s="407"/>
      <c r="U3607" s="407"/>
      <c r="V3607" s="407"/>
      <c r="W3607" s="407"/>
      <c r="X3607" s="407"/>
      <c r="Y3607" s="407"/>
      <c r="Z3607" s="407"/>
      <c r="AA3607" s="407"/>
      <c r="AB3607" s="407"/>
      <c r="AC3607" s="407"/>
      <c r="AD3607" s="448"/>
    </row>
    <row r="3608" spans="1:30" ht="20.399999999999999" customHeight="1">
      <c r="A3608" s="796" t="s">
        <v>2296</v>
      </c>
      <c r="B3608" s="669" t="s">
        <v>2295</v>
      </c>
      <c r="C3608" s="275">
        <v>2</v>
      </c>
      <c r="D3608" s="275">
        <v>2</v>
      </c>
      <c r="E3608" s="275">
        <v>0</v>
      </c>
      <c r="F3608" s="275">
        <v>0</v>
      </c>
      <c r="G3608" s="1041">
        <v>100</v>
      </c>
      <c r="H3608" s="275">
        <v>0</v>
      </c>
      <c r="I3608" s="275">
        <v>0</v>
      </c>
      <c r="J3608" s="275">
        <v>0</v>
      </c>
      <c r="K3608" s="275">
        <v>0</v>
      </c>
      <c r="L3608" s="275">
        <v>0</v>
      </c>
      <c r="M3608" s="275">
        <v>0</v>
      </c>
      <c r="N3608" s="275">
        <v>0</v>
      </c>
      <c r="O3608" s="275">
        <v>0</v>
      </c>
      <c r="P3608" s="275">
        <v>1</v>
      </c>
      <c r="Q3608" s="275">
        <v>0</v>
      </c>
      <c r="R3608" s="275">
        <v>0</v>
      </c>
      <c r="S3608" s="275">
        <v>0</v>
      </c>
      <c r="T3608" s="275">
        <v>0</v>
      </c>
      <c r="U3608" s="275">
        <v>0</v>
      </c>
      <c r="V3608" s="1042">
        <v>0</v>
      </c>
      <c r="W3608" s="275">
        <v>0</v>
      </c>
      <c r="X3608" s="275">
        <v>1</v>
      </c>
      <c r="Y3608" s="275">
        <v>0</v>
      </c>
      <c r="Z3608" s="275">
        <v>0</v>
      </c>
      <c r="AA3608" s="275">
        <v>0</v>
      </c>
      <c r="AB3608" s="275">
        <v>0</v>
      </c>
      <c r="AC3608" s="275">
        <v>0</v>
      </c>
      <c r="AD3608" s="448"/>
    </row>
    <row r="3609" spans="1:30" ht="20.399999999999999" customHeight="1">
      <c r="A3609" s="794"/>
      <c r="B3609" s="670" t="s">
        <v>1468</v>
      </c>
      <c r="C3609" s="276">
        <v>2</v>
      </c>
      <c r="D3609" s="276">
        <v>2</v>
      </c>
      <c r="E3609" s="276">
        <v>0</v>
      </c>
      <c r="F3609" s="276">
        <v>0</v>
      </c>
      <c r="G3609" s="1043">
        <v>100</v>
      </c>
      <c r="H3609" s="276">
        <v>0</v>
      </c>
      <c r="I3609" s="276">
        <v>0</v>
      </c>
      <c r="J3609" s="276">
        <v>0</v>
      </c>
      <c r="K3609" s="276">
        <v>0</v>
      </c>
      <c r="L3609" s="276">
        <v>0</v>
      </c>
      <c r="M3609" s="276">
        <v>0</v>
      </c>
      <c r="N3609" s="276">
        <v>0</v>
      </c>
      <c r="O3609" s="276">
        <v>0</v>
      </c>
      <c r="P3609" s="276">
        <v>1</v>
      </c>
      <c r="Q3609" s="276">
        <v>0</v>
      </c>
      <c r="R3609" s="276">
        <v>0</v>
      </c>
      <c r="S3609" s="276">
        <v>0</v>
      </c>
      <c r="T3609" s="276">
        <v>0</v>
      </c>
      <c r="U3609" s="276">
        <v>0</v>
      </c>
      <c r="V3609" s="1044">
        <v>0</v>
      </c>
      <c r="W3609" s="276">
        <v>0</v>
      </c>
      <c r="X3609" s="276">
        <v>1</v>
      </c>
      <c r="Y3609" s="276">
        <v>0</v>
      </c>
      <c r="Z3609" s="276">
        <v>0</v>
      </c>
      <c r="AA3609" s="276">
        <v>0</v>
      </c>
      <c r="AB3609" s="276">
        <v>0</v>
      </c>
      <c r="AC3609" s="276">
        <v>0</v>
      </c>
      <c r="AD3609" s="448"/>
    </row>
    <row r="3610" spans="1:30" ht="20.399999999999999" customHeight="1">
      <c r="A3610" s="794"/>
      <c r="B3610" s="670" t="s">
        <v>1467</v>
      </c>
      <c r="C3610" s="276">
        <v>0</v>
      </c>
      <c r="D3610" s="276">
        <v>0</v>
      </c>
      <c r="E3610" s="276">
        <v>0</v>
      </c>
      <c r="F3610" s="276">
        <v>0</v>
      </c>
      <c r="G3610" s="1043">
        <v>0</v>
      </c>
      <c r="H3610" s="276">
        <v>0</v>
      </c>
      <c r="I3610" s="276">
        <v>0</v>
      </c>
      <c r="J3610" s="276">
        <v>0</v>
      </c>
      <c r="K3610" s="276">
        <v>0</v>
      </c>
      <c r="L3610" s="276">
        <v>0</v>
      </c>
      <c r="M3610" s="276">
        <v>0</v>
      </c>
      <c r="N3610" s="276">
        <v>0</v>
      </c>
      <c r="O3610" s="276">
        <v>0</v>
      </c>
      <c r="P3610" s="276">
        <v>0</v>
      </c>
      <c r="Q3610" s="276">
        <v>0</v>
      </c>
      <c r="R3610" s="276">
        <v>0</v>
      </c>
      <c r="S3610" s="276">
        <v>0</v>
      </c>
      <c r="T3610" s="276">
        <v>0</v>
      </c>
      <c r="U3610" s="276">
        <v>0</v>
      </c>
      <c r="V3610" s="1044">
        <v>0</v>
      </c>
      <c r="W3610" s="276">
        <v>0</v>
      </c>
      <c r="X3610" s="276">
        <v>0</v>
      </c>
      <c r="Y3610" s="276">
        <v>0</v>
      </c>
      <c r="Z3610" s="276">
        <v>0</v>
      </c>
      <c r="AA3610" s="276">
        <v>0</v>
      </c>
      <c r="AB3610" s="276">
        <v>0</v>
      </c>
      <c r="AC3610" s="276">
        <v>0</v>
      </c>
      <c r="AD3610" s="448"/>
    </row>
    <row r="3611" spans="1:30" ht="20.399999999999999" customHeight="1">
      <c r="A3611" s="407"/>
      <c r="B3611" s="407"/>
      <c r="C3611" s="407"/>
      <c r="D3611" s="407"/>
      <c r="E3611" s="407"/>
      <c r="F3611" s="407"/>
      <c r="G3611" s="407"/>
      <c r="H3611" s="407"/>
      <c r="I3611" s="407"/>
      <c r="J3611" s="407"/>
      <c r="K3611" s="407"/>
      <c r="L3611" s="407"/>
      <c r="M3611" s="407"/>
      <c r="N3611" s="407"/>
      <c r="O3611" s="407"/>
      <c r="P3611" s="407"/>
      <c r="Q3611" s="407"/>
      <c r="R3611" s="407"/>
      <c r="S3611" s="407"/>
      <c r="T3611" s="407"/>
      <c r="U3611" s="407"/>
      <c r="V3611" s="407"/>
      <c r="W3611" s="407"/>
      <c r="X3611" s="407"/>
      <c r="Y3611" s="407"/>
      <c r="Z3611" s="407"/>
      <c r="AA3611" s="407"/>
      <c r="AB3611" s="407"/>
      <c r="AC3611" s="407"/>
      <c r="AD3611" s="448"/>
    </row>
    <row r="3612" spans="1:30" ht="20.399999999999999" customHeight="1">
      <c r="A3612" s="796" t="s">
        <v>2294</v>
      </c>
      <c r="B3612" s="669" t="s">
        <v>2293</v>
      </c>
      <c r="C3612" s="275">
        <v>14</v>
      </c>
      <c r="D3612" s="275">
        <v>14</v>
      </c>
      <c r="E3612" s="275">
        <v>0</v>
      </c>
      <c r="F3612" s="275">
        <v>0</v>
      </c>
      <c r="G3612" s="1041">
        <v>100</v>
      </c>
      <c r="H3612" s="275">
        <v>0</v>
      </c>
      <c r="I3612" s="275">
        <v>0</v>
      </c>
      <c r="J3612" s="275">
        <v>0</v>
      </c>
      <c r="K3612" s="275">
        <v>0</v>
      </c>
      <c r="L3612" s="275">
        <v>0</v>
      </c>
      <c r="M3612" s="275">
        <v>0</v>
      </c>
      <c r="N3612" s="275">
        <v>0</v>
      </c>
      <c r="O3612" s="275">
        <v>0</v>
      </c>
      <c r="P3612" s="275">
        <v>2</v>
      </c>
      <c r="Q3612" s="275">
        <v>1</v>
      </c>
      <c r="R3612" s="275">
        <v>1</v>
      </c>
      <c r="S3612" s="275">
        <v>1</v>
      </c>
      <c r="T3612" s="275">
        <v>0</v>
      </c>
      <c r="U3612" s="275">
        <v>2</v>
      </c>
      <c r="V3612" s="1042">
        <v>1</v>
      </c>
      <c r="W3612" s="275">
        <v>5</v>
      </c>
      <c r="X3612" s="275">
        <v>0</v>
      </c>
      <c r="Y3612" s="275">
        <v>1</v>
      </c>
      <c r="Z3612" s="275">
        <v>0</v>
      </c>
      <c r="AA3612" s="275">
        <v>0</v>
      </c>
      <c r="AB3612" s="275">
        <v>0</v>
      </c>
      <c r="AC3612" s="275">
        <v>0</v>
      </c>
      <c r="AD3612" s="448"/>
    </row>
    <row r="3613" spans="1:30" ht="20.399999999999999" customHeight="1">
      <c r="A3613" s="669"/>
      <c r="B3613" s="669" t="s">
        <v>2150</v>
      </c>
      <c r="C3613" s="797"/>
      <c r="D3613" s="797"/>
      <c r="E3613" s="797"/>
      <c r="F3613" s="797"/>
      <c r="G3613" s="797"/>
      <c r="H3613" s="797"/>
      <c r="I3613" s="797"/>
      <c r="J3613" s="797"/>
      <c r="K3613" s="797"/>
      <c r="L3613" s="797"/>
      <c r="M3613" s="797"/>
      <c r="N3613" s="797"/>
      <c r="O3613" s="797"/>
      <c r="P3613" s="797"/>
      <c r="Q3613" s="797"/>
      <c r="R3613" s="797"/>
      <c r="S3613" s="797"/>
      <c r="T3613" s="797"/>
      <c r="U3613" s="797"/>
      <c r="V3613" s="797"/>
      <c r="W3613" s="797"/>
      <c r="X3613" s="797"/>
      <c r="Y3613" s="797"/>
      <c r="Z3613" s="797"/>
      <c r="AA3613" s="797"/>
      <c r="AB3613" s="797"/>
      <c r="AC3613" s="797"/>
      <c r="AD3613" s="448"/>
    </row>
    <row r="3614" spans="1:30" ht="20.399999999999999" customHeight="1">
      <c r="A3614" s="794"/>
      <c r="B3614" s="670" t="s">
        <v>1468</v>
      </c>
      <c r="C3614" s="276">
        <v>14</v>
      </c>
      <c r="D3614" s="276">
        <v>14</v>
      </c>
      <c r="E3614" s="276">
        <v>0</v>
      </c>
      <c r="F3614" s="276">
        <v>0</v>
      </c>
      <c r="G3614" s="1043">
        <v>100</v>
      </c>
      <c r="H3614" s="276">
        <v>0</v>
      </c>
      <c r="I3614" s="276">
        <v>0</v>
      </c>
      <c r="J3614" s="276">
        <v>0</v>
      </c>
      <c r="K3614" s="276">
        <v>0</v>
      </c>
      <c r="L3614" s="276">
        <v>0</v>
      </c>
      <c r="M3614" s="276">
        <v>0</v>
      </c>
      <c r="N3614" s="276">
        <v>0</v>
      </c>
      <c r="O3614" s="276">
        <v>0</v>
      </c>
      <c r="P3614" s="276">
        <v>2</v>
      </c>
      <c r="Q3614" s="276">
        <v>1</v>
      </c>
      <c r="R3614" s="276">
        <v>1</v>
      </c>
      <c r="S3614" s="276">
        <v>1</v>
      </c>
      <c r="T3614" s="276">
        <v>0</v>
      </c>
      <c r="U3614" s="276">
        <v>2</v>
      </c>
      <c r="V3614" s="1044">
        <v>1</v>
      </c>
      <c r="W3614" s="276">
        <v>5</v>
      </c>
      <c r="X3614" s="276">
        <v>0</v>
      </c>
      <c r="Y3614" s="276">
        <v>1</v>
      </c>
      <c r="Z3614" s="276">
        <v>0</v>
      </c>
      <c r="AA3614" s="276">
        <v>0</v>
      </c>
      <c r="AB3614" s="276">
        <v>0</v>
      </c>
      <c r="AC3614" s="276">
        <v>0</v>
      </c>
      <c r="AD3614" s="448"/>
    </row>
    <row r="3615" spans="1:30" ht="20.399999999999999" customHeight="1">
      <c r="A3615" s="794"/>
      <c r="B3615" s="670" t="s">
        <v>1467</v>
      </c>
      <c r="C3615" s="276">
        <v>0</v>
      </c>
      <c r="D3615" s="276">
        <v>0</v>
      </c>
      <c r="E3615" s="276">
        <v>0</v>
      </c>
      <c r="F3615" s="276">
        <v>0</v>
      </c>
      <c r="G3615" s="1043">
        <v>0</v>
      </c>
      <c r="H3615" s="276">
        <v>0</v>
      </c>
      <c r="I3615" s="276">
        <v>0</v>
      </c>
      <c r="J3615" s="276">
        <v>0</v>
      </c>
      <c r="K3615" s="276">
        <v>0</v>
      </c>
      <c r="L3615" s="276">
        <v>0</v>
      </c>
      <c r="M3615" s="276">
        <v>0</v>
      </c>
      <c r="N3615" s="276">
        <v>0</v>
      </c>
      <c r="O3615" s="276">
        <v>0</v>
      </c>
      <c r="P3615" s="276">
        <v>0</v>
      </c>
      <c r="Q3615" s="276">
        <v>0</v>
      </c>
      <c r="R3615" s="276">
        <v>0</v>
      </c>
      <c r="S3615" s="276">
        <v>0</v>
      </c>
      <c r="T3615" s="276">
        <v>0</v>
      </c>
      <c r="U3615" s="276">
        <v>0</v>
      </c>
      <c r="V3615" s="1044">
        <v>0</v>
      </c>
      <c r="W3615" s="276">
        <v>0</v>
      </c>
      <c r="X3615" s="276">
        <v>0</v>
      </c>
      <c r="Y3615" s="276">
        <v>0</v>
      </c>
      <c r="Z3615" s="276">
        <v>0</v>
      </c>
      <c r="AA3615" s="276">
        <v>0</v>
      </c>
      <c r="AB3615" s="276">
        <v>0</v>
      </c>
      <c r="AC3615" s="276">
        <v>0</v>
      </c>
      <c r="AD3615" s="448"/>
    </row>
    <row r="3616" spans="1:30" ht="20.399999999999999" customHeight="1">
      <c r="A3616" s="407"/>
      <c r="B3616" s="407"/>
      <c r="C3616" s="407"/>
      <c r="D3616" s="407"/>
      <c r="E3616" s="407"/>
      <c r="F3616" s="407"/>
      <c r="G3616" s="407"/>
      <c r="H3616" s="407"/>
      <c r="I3616" s="407"/>
      <c r="J3616" s="407"/>
      <c r="K3616" s="407"/>
      <c r="L3616" s="407"/>
      <c r="M3616" s="407"/>
      <c r="N3616" s="407"/>
      <c r="O3616" s="407"/>
      <c r="P3616" s="407"/>
      <c r="Q3616" s="407"/>
      <c r="R3616" s="407"/>
      <c r="S3616" s="407"/>
      <c r="T3616" s="407"/>
      <c r="U3616" s="407"/>
      <c r="V3616" s="407"/>
      <c r="W3616" s="407"/>
      <c r="X3616" s="407"/>
      <c r="Y3616" s="407"/>
      <c r="Z3616" s="407"/>
      <c r="AA3616" s="407"/>
      <c r="AB3616" s="407"/>
      <c r="AC3616" s="407"/>
      <c r="AD3616" s="448"/>
    </row>
    <row r="3617" spans="1:30" ht="20.399999999999999" customHeight="1">
      <c r="A3617" s="796" t="s">
        <v>2292</v>
      </c>
      <c r="B3617" s="669" t="s">
        <v>2291</v>
      </c>
      <c r="C3617" s="275">
        <v>25</v>
      </c>
      <c r="D3617" s="275">
        <v>25</v>
      </c>
      <c r="E3617" s="275">
        <v>0</v>
      </c>
      <c r="F3617" s="275">
        <v>0</v>
      </c>
      <c r="G3617" s="1041">
        <v>100</v>
      </c>
      <c r="H3617" s="275">
        <v>0</v>
      </c>
      <c r="I3617" s="275">
        <v>0</v>
      </c>
      <c r="J3617" s="275">
        <v>0</v>
      </c>
      <c r="K3617" s="275">
        <v>0</v>
      </c>
      <c r="L3617" s="275">
        <v>0</v>
      </c>
      <c r="M3617" s="275">
        <v>0</v>
      </c>
      <c r="N3617" s="275">
        <v>2</v>
      </c>
      <c r="O3617" s="275">
        <v>3</v>
      </c>
      <c r="P3617" s="275">
        <v>7</v>
      </c>
      <c r="Q3617" s="275">
        <v>2</v>
      </c>
      <c r="R3617" s="275">
        <v>3</v>
      </c>
      <c r="S3617" s="275">
        <v>4</v>
      </c>
      <c r="T3617" s="275">
        <v>0</v>
      </c>
      <c r="U3617" s="275">
        <v>0</v>
      </c>
      <c r="V3617" s="1042">
        <v>2</v>
      </c>
      <c r="W3617" s="275">
        <v>0</v>
      </c>
      <c r="X3617" s="275">
        <v>2</v>
      </c>
      <c r="Y3617" s="275">
        <v>0</v>
      </c>
      <c r="Z3617" s="275">
        <v>0</v>
      </c>
      <c r="AA3617" s="275">
        <v>0</v>
      </c>
      <c r="AB3617" s="275">
        <v>0</v>
      </c>
      <c r="AC3617" s="275">
        <v>0</v>
      </c>
      <c r="AD3617" s="448"/>
    </row>
    <row r="3618" spans="1:30" ht="20.399999999999999" customHeight="1">
      <c r="A3618" s="669"/>
      <c r="B3618" s="669" t="s">
        <v>2290</v>
      </c>
      <c r="C3618" s="797"/>
      <c r="D3618" s="797"/>
      <c r="E3618" s="797"/>
      <c r="F3618" s="797"/>
      <c r="G3618" s="797"/>
      <c r="H3618" s="797"/>
      <c r="I3618" s="797"/>
      <c r="J3618" s="797"/>
      <c r="K3618" s="797"/>
      <c r="L3618" s="797"/>
      <c r="M3618" s="797"/>
      <c r="N3618" s="797"/>
      <c r="O3618" s="797"/>
      <c r="P3618" s="797"/>
      <c r="Q3618" s="797"/>
      <c r="R3618" s="797"/>
      <c r="S3618" s="797"/>
      <c r="T3618" s="797"/>
      <c r="U3618" s="797"/>
      <c r="V3618" s="797"/>
      <c r="W3618" s="797"/>
      <c r="X3618" s="797"/>
      <c r="Y3618" s="797"/>
      <c r="Z3618" s="797"/>
      <c r="AA3618" s="797"/>
      <c r="AB3618" s="797"/>
      <c r="AC3618" s="797"/>
      <c r="AD3618" s="448"/>
    </row>
    <row r="3619" spans="1:30" ht="20.399999999999999" customHeight="1">
      <c r="A3619" s="794"/>
      <c r="B3619" s="670" t="s">
        <v>1468</v>
      </c>
      <c r="C3619" s="276">
        <v>24</v>
      </c>
      <c r="D3619" s="276">
        <v>24</v>
      </c>
      <c r="E3619" s="276">
        <v>0</v>
      </c>
      <c r="F3619" s="276">
        <v>0</v>
      </c>
      <c r="G3619" s="1043">
        <v>100</v>
      </c>
      <c r="H3619" s="276">
        <v>0</v>
      </c>
      <c r="I3619" s="276">
        <v>0</v>
      </c>
      <c r="J3619" s="276">
        <v>0</v>
      </c>
      <c r="K3619" s="276">
        <v>0</v>
      </c>
      <c r="L3619" s="276">
        <v>0</v>
      </c>
      <c r="M3619" s="276">
        <v>0</v>
      </c>
      <c r="N3619" s="276">
        <v>1</v>
      </c>
      <c r="O3619" s="276">
        <v>3</v>
      </c>
      <c r="P3619" s="276">
        <v>7</v>
      </c>
      <c r="Q3619" s="276">
        <v>2</v>
      </c>
      <c r="R3619" s="276">
        <v>3</v>
      </c>
      <c r="S3619" s="276">
        <v>4</v>
      </c>
      <c r="T3619" s="276">
        <v>0</v>
      </c>
      <c r="U3619" s="276">
        <v>0</v>
      </c>
      <c r="V3619" s="1044">
        <v>2</v>
      </c>
      <c r="W3619" s="276">
        <v>0</v>
      </c>
      <c r="X3619" s="276">
        <v>2</v>
      </c>
      <c r="Y3619" s="276">
        <v>0</v>
      </c>
      <c r="Z3619" s="276">
        <v>0</v>
      </c>
      <c r="AA3619" s="276">
        <v>0</v>
      </c>
      <c r="AB3619" s="276">
        <v>0</v>
      </c>
      <c r="AC3619" s="276">
        <v>0</v>
      </c>
      <c r="AD3619" s="448"/>
    </row>
    <row r="3620" spans="1:30" ht="20.399999999999999" customHeight="1">
      <c r="A3620" s="794"/>
      <c r="B3620" s="670" t="s">
        <v>1467</v>
      </c>
      <c r="C3620" s="276">
        <v>1</v>
      </c>
      <c r="D3620" s="276">
        <v>1</v>
      </c>
      <c r="E3620" s="276">
        <v>0</v>
      </c>
      <c r="F3620" s="276">
        <v>0</v>
      </c>
      <c r="G3620" s="1043">
        <v>100</v>
      </c>
      <c r="H3620" s="276">
        <v>0</v>
      </c>
      <c r="I3620" s="276">
        <v>0</v>
      </c>
      <c r="J3620" s="276">
        <v>0</v>
      </c>
      <c r="K3620" s="276">
        <v>0</v>
      </c>
      <c r="L3620" s="276">
        <v>0</v>
      </c>
      <c r="M3620" s="276">
        <v>0</v>
      </c>
      <c r="N3620" s="276">
        <v>1</v>
      </c>
      <c r="O3620" s="276">
        <v>0</v>
      </c>
      <c r="P3620" s="276">
        <v>0</v>
      </c>
      <c r="Q3620" s="276">
        <v>0</v>
      </c>
      <c r="R3620" s="276">
        <v>0</v>
      </c>
      <c r="S3620" s="276">
        <v>0</v>
      </c>
      <c r="T3620" s="276">
        <v>0</v>
      </c>
      <c r="U3620" s="276">
        <v>0</v>
      </c>
      <c r="V3620" s="1044">
        <v>0</v>
      </c>
      <c r="W3620" s="276">
        <v>0</v>
      </c>
      <c r="X3620" s="276">
        <v>0</v>
      </c>
      <c r="Y3620" s="276">
        <v>0</v>
      </c>
      <c r="Z3620" s="276">
        <v>0</v>
      </c>
      <c r="AA3620" s="276">
        <v>0</v>
      </c>
      <c r="AB3620" s="276">
        <v>0</v>
      </c>
      <c r="AC3620" s="276">
        <v>0</v>
      </c>
      <c r="AD3620" s="448"/>
    </row>
    <row r="3621" spans="1:30" ht="20.399999999999999" customHeight="1">
      <c r="A3621" s="407"/>
      <c r="B3621" s="407"/>
      <c r="C3621" s="407"/>
      <c r="D3621" s="407"/>
      <c r="E3621" s="407"/>
      <c r="F3621" s="407"/>
      <c r="G3621" s="407"/>
      <c r="H3621" s="407"/>
      <c r="I3621" s="407"/>
      <c r="J3621" s="407"/>
      <c r="K3621" s="407"/>
      <c r="L3621" s="407"/>
      <c r="M3621" s="407"/>
      <c r="N3621" s="407"/>
      <c r="O3621" s="407"/>
      <c r="P3621" s="407"/>
      <c r="Q3621" s="407"/>
      <c r="R3621" s="407"/>
      <c r="S3621" s="407"/>
      <c r="T3621" s="407"/>
      <c r="U3621" s="407"/>
      <c r="V3621" s="407"/>
      <c r="W3621" s="407"/>
      <c r="X3621" s="407"/>
      <c r="Y3621" s="407"/>
      <c r="Z3621" s="407"/>
      <c r="AA3621" s="407"/>
      <c r="AB3621" s="407"/>
      <c r="AC3621" s="407"/>
      <c r="AD3621" s="448"/>
    </row>
    <row r="3622" spans="1:30" ht="20.399999999999999" customHeight="1">
      <c r="A3622" s="796" t="s">
        <v>2289</v>
      </c>
      <c r="B3622" s="669" t="s">
        <v>2288</v>
      </c>
      <c r="C3622" s="275">
        <v>1</v>
      </c>
      <c r="D3622" s="275">
        <v>1</v>
      </c>
      <c r="E3622" s="275">
        <v>0</v>
      </c>
      <c r="F3622" s="275">
        <v>0</v>
      </c>
      <c r="G3622" s="1041">
        <v>100</v>
      </c>
      <c r="H3622" s="275">
        <v>0</v>
      </c>
      <c r="I3622" s="275">
        <v>0</v>
      </c>
      <c r="J3622" s="275">
        <v>0</v>
      </c>
      <c r="K3622" s="275">
        <v>0</v>
      </c>
      <c r="L3622" s="275">
        <v>0</v>
      </c>
      <c r="M3622" s="275">
        <v>0</v>
      </c>
      <c r="N3622" s="275">
        <v>0</v>
      </c>
      <c r="O3622" s="275">
        <v>0</v>
      </c>
      <c r="P3622" s="275">
        <v>0</v>
      </c>
      <c r="Q3622" s="275">
        <v>0</v>
      </c>
      <c r="R3622" s="275">
        <v>1</v>
      </c>
      <c r="S3622" s="275">
        <v>0</v>
      </c>
      <c r="T3622" s="275">
        <v>0</v>
      </c>
      <c r="U3622" s="275">
        <v>0</v>
      </c>
      <c r="V3622" s="1042">
        <v>0</v>
      </c>
      <c r="W3622" s="275">
        <v>0</v>
      </c>
      <c r="X3622" s="275">
        <v>0</v>
      </c>
      <c r="Y3622" s="275">
        <v>0</v>
      </c>
      <c r="Z3622" s="275">
        <v>0</v>
      </c>
      <c r="AA3622" s="275">
        <v>0</v>
      </c>
      <c r="AB3622" s="275">
        <v>0</v>
      </c>
      <c r="AC3622" s="275">
        <v>0</v>
      </c>
      <c r="AD3622" s="448"/>
    </row>
    <row r="3623" spans="1:30" ht="20.399999999999999" customHeight="1">
      <c r="A3623" s="794"/>
      <c r="B3623" s="670" t="s">
        <v>1468</v>
      </c>
      <c r="C3623" s="276">
        <v>1</v>
      </c>
      <c r="D3623" s="276">
        <v>1</v>
      </c>
      <c r="E3623" s="276">
        <v>0</v>
      </c>
      <c r="F3623" s="276">
        <v>0</v>
      </c>
      <c r="G3623" s="1043">
        <v>100</v>
      </c>
      <c r="H3623" s="276">
        <v>0</v>
      </c>
      <c r="I3623" s="276">
        <v>0</v>
      </c>
      <c r="J3623" s="276">
        <v>0</v>
      </c>
      <c r="K3623" s="276">
        <v>0</v>
      </c>
      <c r="L3623" s="276">
        <v>0</v>
      </c>
      <c r="M3623" s="276">
        <v>0</v>
      </c>
      <c r="N3623" s="276">
        <v>0</v>
      </c>
      <c r="O3623" s="276">
        <v>0</v>
      </c>
      <c r="P3623" s="276">
        <v>0</v>
      </c>
      <c r="Q3623" s="276">
        <v>0</v>
      </c>
      <c r="R3623" s="276">
        <v>1</v>
      </c>
      <c r="S3623" s="276">
        <v>0</v>
      </c>
      <c r="T3623" s="276">
        <v>0</v>
      </c>
      <c r="U3623" s="276">
        <v>0</v>
      </c>
      <c r="V3623" s="1044">
        <v>0</v>
      </c>
      <c r="W3623" s="276">
        <v>0</v>
      </c>
      <c r="X3623" s="276">
        <v>0</v>
      </c>
      <c r="Y3623" s="276">
        <v>0</v>
      </c>
      <c r="Z3623" s="276">
        <v>0</v>
      </c>
      <c r="AA3623" s="276">
        <v>0</v>
      </c>
      <c r="AB3623" s="276">
        <v>0</v>
      </c>
      <c r="AC3623" s="276">
        <v>0</v>
      </c>
      <c r="AD3623" s="448"/>
    </row>
    <row r="3624" spans="1:30" ht="20.399999999999999" customHeight="1">
      <c r="A3624" s="794"/>
      <c r="B3624" s="670" t="s">
        <v>1467</v>
      </c>
      <c r="C3624" s="276">
        <v>0</v>
      </c>
      <c r="D3624" s="276">
        <v>0</v>
      </c>
      <c r="E3624" s="276">
        <v>0</v>
      </c>
      <c r="F3624" s="276">
        <v>0</v>
      </c>
      <c r="G3624" s="1043">
        <v>0</v>
      </c>
      <c r="H3624" s="276">
        <v>0</v>
      </c>
      <c r="I3624" s="276">
        <v>0</v>
      </c>
      <c r="J3624" s="276">
        <v>0</v>
      </c>
      <c r="K3624" s="276">
        <v>0</v>
      </c>
      <c r="L3624" s="276">
        <v>0</v>
      </c>
      <c r="M3624" s="276">
        <v>0</v>
      </c>
      <c r="N3624" s="276">
        <v>0</v>
      </c>
      <c r="O3624" s="276">
        <v>0</v>
      </c>
      <c r="P3624" s="276">
        <v>0</v>
      </c>
      <c r="Q3624" s="276">
        <v>0</v>
      </c>
      <c r="R3624" s="276">
        <v>0</v>
      </c>
      <c r="S3624" s="276">
        <v>0</v>
      </c>
      <c r="T3624" s="276">
        <v>0</v>
      </c>
      <c r="U3624" s="276">
        <v>0</v>
      </c>
      <c r="V3624" s="1044">
        <v>0</v>
      </c>
      <c r="W3624" s="276">
        <v>0</v>
      </c>
      <c r="X3624" s="276">
        <v>0</v>
      </c>
      <c r="Y3624" s="276">
        <v>0</v>
      </c>
      <c r="Z3624" s="276">
        <v>0</v>
      </c>
      <c r="AA3624" s="276">
        <v>0</v>
      </c>
      <c r="AB3624" s="276">
        <v>0</v>
      </c>
      <c r="AC3624" s="276">
        <v>0</v>
      </c>
      <c r="AD3624" s="448"/>
    </row>
    <row r="3625" spans="1:30" ht="20.399999999999999" customHeight="1">
      <c r="A3625" s="407"/>
      <c r="B3625" s="407"/>
      <c r="C3625" s="407"/>
      <c r="D3625" s="407"/>
      <c r="E3625" s="407"/>
      <c r="F3625" s="407"/>
      <c r="G3625" s="407"/>
      <c r="H3625" s="407"/>
      <c r="I3625" s="407"/>
      <c r="J3625" s="407"/>
      <c r="K3625" s="407"/>
      <c r="L3625" s="407"/>
      <c r="M3625" s="407"/>
      <c r="N3625" s="407"/>
      <c r="O3625" s="407"/>
      <c r="P3625" s="407"/>
      <c r="Q3625" s="407"/>
      <c r="R3625" s="407"/>
      <c r="S3625" s="407"/>
      <c r="T3625" s="407"/>
      <c r="U3625" s="407"/>
      <c r="V3625" s="407"/>
      <c r="W3625" s="407"/>
      <c r="X3625" s="407"/>
      <c r="Y3625" s="407"/>
      <c r="Z3625" s="407"/>
      <c r="AA3625" s="407"/>
      <c r="AB3625" s="407"/>
      <c r="AC3625" s="407"/>
      <c r="AD3625" s="448"/>
    </row>
    <row r="3626" spans="1:30" ht="20.399999999999999" customHeight="1">
      <c r="A3626" s="796" t="s">
        <v>2287</v>
      </c>
      <c r="B3626" s="669" t="s">
        <v>2286</v>
      </c>
      <c r="C3626" s="275">
        <v>4</v>
      </c>
      <c r="D3626" s="275">
        <v>4</v>
      </c>
      <c r="E3626" s="275">
        <v>0</v>
      </c>
      <c r="F3626" s="275">
        <v>0</v>
      </c>
      <c r="G3626" s="1041">
        <v>100</v>
      </c>
      <c r="H3626" s="275">
        <v>0</v>
      </c>
      <c r="I3626" s="275">
        <v>0</v>
      </c>
      <c r="J3626" s="275">
        <v>0</v>
      </c>
      <c r="K3626" s="275">
        <v>0</v>
      </c>
      <c r="L3626" s="275">
        <v>0</v>
      </c>
      <c r="M3626" s="275">
        <v>0</v>
      </c>
      <c r="N3626" s="275">
        <v>0</v>
      </c>
      <c r="O3626" s="275">
        <v>0</v>
      </c>
      <c r="P3626" s="275">
        <v>0</v>
      </c>
      <c r="Q3626" s="275">
        <v>0</v>
      </c>
      <c r="R3626" s="275">
        <v>0</v>
      </c>
      <c r="S3626" s="275">
        <v>0</v>
      </c>
      <c r="T3626" s="275">
        <v>1</v>
      </c>
      <c r="U3626" s="275">
        <v>1</v>
      </c>
      <c r="V3626" s="1042">
        <v>0</v>
      </c>
      <c r="W3626" s="275">
        <v>1</v>
      </c>
      <c r="X3626" s="275">
        <v>0</v>
      </c>
      <c r="Y3626" s="275">
        <v>1</v>
      </c>
      <c r="Z3626" s="275">
        <v>0</v>
      </c>
      <c r="AA3626" s="275">
        <v>0</v>
      </c>
      <c r="AB3626" s="275">
        <v>0</v>
      </c>
      <c r="AC3626" s="275">
        <v>0</v>
      </c>
      <c r="AD3626" s="448"/>
    </row>
    <row r="3627" spans="1:30" ht="20.399999999999999" customHeight="1">
      <c r="A3627" s="794"/>
      <c r="B3627" s="670" t="s">
        <v>1468</v>
      </c>
      <c r="C3627" s="276">
        <v>4</v>
      </c>
      <c r="D3627" s="276">
        <v>4</v>
      </c>
      <c r="E3627" s="276">
        <v>0</v>
      </c>
      <c r="F3627" s="276">
        <v>0</v>
      </c>
      <c r="G3627" s="1043">
        <v>100</v>
      </c>
      <c r="H3627" s="276">
        <v>0</v>
      </c>
      <c r="I3627" s="276">
        <v>0</v>
      </c>
      <c r="J3627" s="276">
        <v>0</v>
      </c>
      <c r="K3627" s="276">
        <v>0</v>
      </c>
      <c r="L3627" s="276">
        <v>0</v>
      </c>
      <c r="M3627" s="276">
        <v>0</v>
      </c>
      <c r="N3627" s="276">
        <v>0</v>
      </c>
      <c r="O3627" s="276">
        <v>0</v>
      </c>
      <c r="P3627" s="276">
        <v>0</v>
      </c>
      <c r="Q3627" s="276">
        <v>0</v>
      </c>
      <c r="R3627" s="276">
        <v>0</v>
      </c>
      <c r="S3627" s="276">
        <v>0</v>
      </c>
      <c r="T3627" s="276">
        <v>1</v>
      </c>
      <c r="U3627" s="276">
        <v>1</v>
      </c>
      <c r="V3627" s="1044">
        <v>0</v>
      </c>
      <c r="W3627" s="276">
        <v>1</v>
      </c>
      <c r="X3627" s="276">
        <v>0</v>
      </c>
      <c r="Y3627" s="276">
        <v>1</v>
      </c>
      <c r="Z3627" s="276">
        <v>0</v>
      </c>
      <c r="AA3627" s="276">
        <v>0</v>
      </c>
      <c r="AB3627" s="276">
        <v>0</v>
      </c>
      <c r="AC3627" s="276">
        <v>0</v>
      </c>
      <c r="AD3627" s="448"/>
    </row>
    <row r="3628" spans="1:30" ht="20.399999999999999" customHeight="1">
      <c r="A3628" s="794"/>
      <c r="B3628" s="670" t="s">
        <v>1467</v>
      </c>
      <c r="C3628" s="276">
        <v>0</v>
      </c>
      <c r="D3628" s="276">
        <v>0</v>
      </c>
      <c r="E3628" s="276">
        <v>0</v>
      </c>
      <c r="F3628" s="276">
        <v>0</v>
      </c>
      <c r="G3628" s="1043">
        <v>0</v>
      </c>
      <c r="H3628" s="276">
        <v>0</v>
      </c>
      <c r="I3628" s="276">
        <v>0</v>
      </c>
      <c r="J3628" s="276">
        <v>0</v>
      </c>
      <c r="K3628" s="276">
        <v>0</v>
      </c>
      <c r="L3628" s="276">
        <v>0</v>
      </c>
      <c r="M3628" s="276">
        <v>0</v>
      </c>
      <c r="N3628" s="276">
        <v>0</v>
      </c>
      <c r="O3628" s="276">
        <v>0</v>
      </c>
      <c r="P3628" s="276">
        <v>0</v>
      </c>
      <c r="Q3628" s="276">
        <v>0</v>
      </c>
      <c r="R3628" s="276">
        <v>0</v>
      </c>
      <c r="S3628" s="276">
        <v>0</v>
      </c>
      <c r="T3628" s="276">
        <v>0</v>
      </c>
      <c r="U3628" s="276">
        <v>0</v>
      </c>
      <c r="V3628" s="1044">
        <v>0</v>
      </c>
      <c r="W3628" s="276">
        <v>0</v>
      </c>
      <c r="X3628" s="276">
        <v>0</v>
      </c>
      <c r="Y3628" s="276">
        <v>0</v>
      </c>
      <c r="Z3628" s="276">
        <v>0</v>
      </c>
      <c r="AA3628" s="276">
        <v>0</v>
      </c>
      <c r="AB3628" s="276">
        <v>0</v>
      </c>
      <c r="AC3628" s="276">
        <v>0</v>
      </c>
      <c r="AD3628" s="448"/>
    </row>
    <row r="3629" spans="1:30" ht="20.399999999999999" customHeight="1">
      <c r="A3629" s="407"/>
      <c r="B3629" s="407"/>
      <c r="C3629" s="407"/>
      <c r="D3629" s="407"/>
      <c r="E3629" s="407"/>
      <c r="F3629" s="407"/>
      <c r="G3629" s="407"/>
      <c r="H3629" s="407"/>
      <c r="I3629" s="407"/>
      <c r="J3629" s="407"/>
      <c r="K3629" s="407"/>
      <c r="L3629" s="407"/>
      <c r="M3629" s="407"/>
      <c r="N3629" s="407"/>
      <c r="O3629" s="407"/>
      <c r="P3629" s="407"/>
      <c r="Q3629" s="407"/>
      <c r="R3629" s="407"/>
      <c r="S3629" s="407"/>
      <c r="T3629" s="407"/>
      <c r="U3629" s="407"/>
      <c r="V3629" s="407"/>
      <c r="W3629" s="407"/>
      <c r="X3629" s="407"/>
      <c r="Y3629" s="407"/>
      <c r="Z3629" s="407"/>
      <c r="AA3629" s="407"/>
      <c r="AB3629" s="407"/>
      <c r="AC3629" s="407"/>
      <c r="AD3629" s="448"/>
    </row>
    <row r="3630" spans="1:30" ht="20.399999999999999" customHeight="1">
      <c r="A3630" s="796" t="s">
        <v>4896</v>
      </c>
      <c r="B3630" s="669" t="s">
        <v>4897</v>
      </c>
      <c r="C3630" s="275">
        <v>1</v>
      </c>
      <c r="D3630" s="275">
        <v>1</v>
      </c>
      <c r="E3630" s="275">
        <v>0</v>
      </c>
      <c r="F3630" s="275">
        <v>0</v>
      </c>
      <c r="G3630" s="1041">
        <v>100</v>
      </c>
      <c r="H3630" s="275">
        <v>0</v>
      </c>
      <c r="I3630" s="275">
        <v>0</v>
      </c>
      <c r="J3630" s="275">
        <v>0</v>
      </c>
      <c r="K3630" s="275">
        <v>0</v>
      </c>
      <c r="L3630" s="275">
        <v>0</v>
      </c>
      <c r="M3630" s="275">
        <v>1</v>
      </c>
      <c r="N3630" s="275">
        <v>0</v>
      </c>
      <c r="O3630" s="275">
        <v>0</v>
      </c>
      <c r="P3630" s="275">
        <v>0</v>
      </c>
      <c r="Q3630" s="275">
        <v>0</v>
      </c>
      <c r="R3630" s="275">
        <v>0</v>
      </c>
      <c r="S3630" s="275">
        <v>0</v>
      </c>
      <c r="T3630" s="275">
        <v>0</v>
      </c>
      <c r="U3630" s="275">
        <v>0</v>
      </c>
      <c r="V3630" s="1042">
        <v>0</v>
      </c>
      <c r="W3630" s="275">
        <v>0</v>
      </c>
      <c r="X3630" s="275">
        <v>0</v>
      </c>
      <c r="Y3630" s="275">
        <v>0</v>
      </c>
      <c r="Z3630" s="275">
        <v>0</v>
      </c>
      <c r="AA3630" s="275">
        <v>0</v>
      </c>
      <c r="AB3630" s="275">
        <v>0</v>
      </c>
      <c r="AC3630" s="275">
        <v>0</v>
      </c>
      <c r="AD3630" s="448"/>
    </row>
    <row r="3631" spans="1:30" ht="20.399999999999999" customHeight="1">
      <c r="A3631" s="669"/>
      <c r="B3631" s="669" t="s">
        <v>4898</v>
      </c>
      <c r="C3631" s="797"/>
      <c r="D3631" s="797"/>
      <c r="E3631" s="797"/>
      <c r="F3631" s="797"/>
      <c r="G3631" s="797"/>
      <c r="H3631" s="797"/>
      <c r="I3631" s="797"/>
      <c r="J3631" s="797"/>
      <c r="K3631" s="797"/>
      <c r="L3631" s="797"/>
      <c r="M3631" s="797"/>
      <c r="N3631" s="797"/>
      <c r="O3631" s="797"/>
      <c r="P3631" s="797"/>
      <c r="Q3631" s="797"/>
      <c r="R3631" s="797"/>
      <c r="S3631" s="797"/>
      <c r="T3631" s="797"/>
      <c r="U3631" s="797"/>
      <c r="V3631" s="797"/>
      <c r="W3631" s="797"/>
      <c r="X3631" s="797"/>
      <c r="Y3631" s="797"/>
      <c r="Z3631" s="797"/>
      <c r="AA3631" s="797"/>
      <c r="AB3631" s="797"/>
      <c r="AC3631" s="797"/>
      <c r="AD3631" s="448"/>
    </row>
    <row r="3632" spans="1:30" ht="20.399999999999999" customHeight="1">
      <c r="A3632" s="794"/>
      <c r="B3632" s="670" t="s">
        <v>1468</v>
      </c>
      <c r="C3632" s="276">
        <v>1</v>
      </c>
      <c r="D3632" s="276">
        <v>1</v>
      </c>
      <c r="E3632" s="276">
        <v>0</v>
      </c>
      <c r="F3632" s="276">
        <v>0</v>
      </c>
      <c r="G3632" s="1043">
        <v>100</v>
      </c>
      <c r="H3632" s="276">
        <v>0</v>
      </c>
      <c r="I3632" s="276">
        <v>0</v>
      </c>
      <c r="J3632" s="276">
        <v>0</v>
      </c>
      <c r="K3632" s="276">
        <v>0</v>
      </c>
      <c r="L3632" s="276">
        <v>0</v>
      </c>
      <c r="M3632" s="276">
        <v>1</v>
      </c>
      <c r="N3632" s="276">
        <v>0</v>
      </c>
      <c r="O3632" s="276">
        <v>0</v>
      </c>
      <c r="P3632" s="276">
        <v>0</v>
      </c>
      <c r="Q3632" s="276">
        <v>0</v>
      </c>
      <c r="R3632" s="276">
        <v>0</v>
      </c>
      <c r="S3632" s="276">
        <v>0</v>
      </c>
      <c r="T3632" s="276">
        <v>0</v>
      </c>
      <c r="U3632" s="276">
        <v>0</v>
      </c>
      <c r="V3632" s="1044">
        <v>0</v>
      </c>
      <c r="W3632" s="276">
        <v>0</v>
      </c>
      <c r="X3632" s="276">
        <v>0</v>
      </c>
      <c r="Y3632" s="276">
        <v>0</v>
      </c>
      <c r="Z3632" s="276">
        <v>0</v>
      </c>
      <c r="AA3632" s="276">
        <v>0</v>
      </c>
      <c r="AB3632" s="276">
        <v>0</v>
      </c>
      <c r="AC3632" s="276">
        <v>0</v>
      </c>
      <c r="AD3632" s="448"/>
    </row>
    <row r="3633" spans="1:30" ht="20.399999999999999" customHeight="1">
      <c r="A3633" s="794"/>
      <c r="B3633" s="670" t="s">
        <v>1467</v>
      </c>
      <c r="C3633" s="276">
        <v>0</v>
      </c>
      <c r="D3633" s="276">
        <v>0</v>
      </c>
      <c r="E3633" s="276">
        <v>0</v>
      </c>
      <c r="F3633" s="276">
        <v>0</v>
      </c>
      <c r="G3633" s="1043">
        <v>0</v>
      </c>
      <c r="H3633" s="276">
        <v>0</v>
      </c>
      <c r="I3633" s="276">
        <v>0</v>
      </c>
      <c r="J3633" s="276">
        <v>0</v>
      </c>
      <c r="K3633" s="276">
        <v>0</v>
      </c>
      <c r="L3633" s="276">
        <v>0</v>
      </c>
      <c r="M3633" s="276">
        <v>0</v>
      </c>
      <c r="N3633" s="276">
        <v>0</v>
      </c>
      <c r="O3633" s="276">
        <v>0</v>
      </c>
      <c r="P3633" s="276">
        <v>0</v>
      </c>
      <c r="Q3633" s="276">
        <v>0</v>
      </c>
      <c r="R3633" s="276">
        <v>0</v>
      </c>
      <c r="S3633" s="276">
        <v>0</v>
      </c>
      <c r="T3633" s="276">
        <v>0</v>
      </c>
      <c r="U3633" s="276">
        <v>0</v>
      </c>
      <c r="V3633" s="1044">
        <v>0</v>
      </c>
      <c r="W3633" s="276">
        <v>0</v>
      </c>
      <c r="X3633" s="276">
        <v>0</v>
      </c>
      <c r="Y3633" s="276">
        <v>0</v>
      </c>
      <c r="Z3633" s="276">
        <v>0</v>
      </c>
      <c r="AA3633" s="276">
        <v>0</v>
      </c>
      <c r="AB3633" s="276">
        <v>0</v>
      </c>
      <c r="AC3633" s="276">
        <v>0</v>
      </c>
      <c r="AD3633" s="448"/>
    </row>
    <row r="3634" spans="1:30" ht="20.399999999999999" customHeight="1">
      <c r="A3634" s="407"/>
      <c r="B3634" s="407"/>
      <c r="C3634" s="407"/>
      <c r="D3634" s="407"/>
      <c r="E3634" s="407"/>
      <c r="F3634" s="407"/>
      <c r="G3634" s="407"/>
      <c r="H3634" s="407"/>
      <c r="I3634" s="407"/>
      <c r="J3634" s="407"/>
      <c r="K3634" s="407"/>
      <c r="L3634" s="407"/>
      <c r="M3634" s="407"/>
      <c r="N3634" s="407"/>
      <c r="O3634" s="407"/>
      <c r="P3634" s="407"/>
      <c r="Q3634" s="407"/>
      <c r="R3634" s="407"/>
      <c r="S3634" s="407"/>
      <c r="T3634" s="407"/>
      <c r="U3634" s="407"/>
      <c r="V3634" s="407"/>
      <c r="W3634" s="407"/>
      <c r="X3634" s="407"/>
      <c r="Y3634" s="407"/>
      <c r="Z3634" s="407"/>
      <c r="AA3634" s="407"/>
      <c r="AB3634" s="407"/>
      <c r="AC3634" s="407"/>
      <c r="AD3634" s="448"/>
    </row>
    <row r="3635" spans="1:30" ht="20.399999999999999" customHeight="1">
      <c r="A3635" s="796" t="s">
        <v>2285</v>
      </c>
      <c r="B3635" s="669" t="s">
        <v>2284</v>
      </c>
      <c r="C3635" s="275">
        <v>20</v>
      </c>
      <c r="D3635" s="275">
        <v>20</v>
      </c>
      <c r="E3635" s="275">
        <v>0</v>
      </c>
      <c r="F3635" s="275">
        <v>0</v>
      </c>
      <c r="G3635" s="1041">
        <v>100</v>
      </c>
      <c r="H3635" s="275">
        <v>0</v>
      </c>
      <c r="I3635" s="275">
        <v>0</v>
      </c>
      <c r="J3635" s="275">
        <v>0</v>
      </c>
      <c r="K3635" s="275">
        <v>0</v>
      </c>
      <c r="L3635" s="275">
        <v>0</v>
      </c>
      <c r="M3635" s="275">
        <v>0</v>
      </c>
      <c r="N3635" s="275">
        <v>0</v>
      </c>
      <c r="O3635" s="275">
        <v>4</v>
      </c>
      <c r="P3635" s="275">
        <v>0</v>
      </c>
      <c r="Q3635" s="275">
        <v>2</v>
      </c>
      <c r="R3635" s="275">
        <v>4</v>
      </c>
      <c r="S3635" s="275">
        <v>2</v>
      </c>
      <c r="T3635" s="275">
        <v>3</v>
      </c>
      <c r="U3635" s="275">
        <v>1</v>
      </c>
      <c r="V3635" s="1042">
        <v>2</v>
      </c>
      <c r="W3635" s="275">
        <v>1</v>
      </c>
      <c r="X3635" s="275">
        <v>0</v>
      </c>
      <c r="Y3635" s="275">
        <v>0</v>
      </c>
      <c r="Z3635" s="275">
        <v>1</v>
      </c>
      <c r="AA3635" s="275">
        <v>0</v>
      </c>
      <c r="AB3635" s="275">
        <v>0</v>
      </c>
      <c r="AC3635" s="275">
        <v>0</v>
      </c>
      <c r="AD3635" s="448"/>
    </row>
    <row r="3636" spans="1:30" ht="20.399999999999999" customHeight="1">
      <c r="A3636" s="669"/>
      <c r="B3636" s="669" t="s">
        <v>2283</v>
      </c>
      <c r="C3636" s="797"/>
      <c r="D3636" s="797"/>
      <c r="E3636" s="797"/>
      <c r="F3636" s="797"/>
      <c r="G3636" s="797"/>
      <c r="H3636" s="797"/>
      <c r="I3636" s="797"/>
      <c r="J3636" s="797"/>
      <c r="K3636" s="797"/>
      <c r="L3636" s="797"/>
      <c r="M3636" s="797"/>
      <c r="N3636" s="797"/>
      <c r="O3636" s="797"/>
      <c r="P3636" s="797"/>
      <c r="Q3636" s="797"/>
      <c r="R3636" s="797"/>
      <c r="S3636" s="797"/>
      <c r="T3636" s="797"/>
      <c r="U3636" s="797"/>
      <c r="V3636" s="797"/>
      <c r="W3636" s="797"/>
      <c r="X3636" s="797"/>
      <c r="Y3636" s="797"/>
      <c r="Z3636" s="797"/>
      <c r="AA3636" s="797"/>
      <c r="AB3636" s="797"/>
      <c r="AC3636" s="797"/>
      <c r="AD3636" s="448"/>
    </row>
    <row r="3637" spans="1:30" ht="20.399999999999999" customHeight="1">
      <c r="A3637" s="794"/>
      <c r="B3637" s="670" t="s">
        <v>1468</v>
      </c>
      <c r="C3637" s="276">
        <v>19</v>
      </c>
      <c r="D3637" s="276">
        <v>19</v>
      </c>
      <c r="E3637" s="276">
        <v>0</v>
      </c>
      <c r="F3637" s="276">
        <v>0</v>
      </c>
      <c r="G3637" s="1043">
        <v>100</v>
      </c>
      <c r="H3637" s="276">
        <v>0</v>
      </c>
      <c r="I3637" s="276">
        <v>0</v>
      </c>
      <c r="J3637" s="276">
        <v>0</v>
      </c>
      <c r="K3637" s="276">
        <v>0</v>
      </c>
      <c r="L3637" s="276">
        <v>0</v>
      </c>
      <c r="M3637" s="276">
        <v>0</v>
      </c>
      <c r="N3637" s="276">
        <v>0</v>
      </c>
      <c r="O3637" s="276">
        <v>4</v>
      </c>
      <c r="P3637" s="276">
        <v>0</v>
      </c>
      <c r="Q3637" s="276">
        <v>2</v>
      </c>
      <c r="R3637" s="276">
        <v>4</v>
      </c>
      <c r="S3637" s="276">
        <v>2</v>
      </c>
      <c r="T3637" s="276">
        <v>3</v>
      </c>
      <c r="U3637" s="276">
        <v>1</v>
      </c>
      <c r="V3637" s="1044">
        <v>1</v>
      </c>
      <c r="W3637" s="276">
        <v>1</v>
      </c>
      <c r="X3637" s="276">
        <v>0</v>
      </c>
      <c r="Y3637" s="276">
        <v>0</v>
      </c>
      <c r="Z3637" s="276">
        <v>1</v>
      </c>
      <c r="AA3637" s="276">
        <v>0</v>
      </c>
      <c r="AB3637" s="276">
        <v>0</v>
      </c>
      <c r="AC3637" s="276">
        <v>0</v>
      </c>
      <c r="AD3637" s="448"/>
    </row>
    <row r="3638" spans="1:30" ht="20.399999999999999" customHeight="1">
      <c r="A3638" s="794"/>
      <c r="B3638" s="670" t="s">
        <v>1467</v>
      </c>
      <c r="C3638" s="276">
        <v>1</v>
      </c>
      <c r="D3638" s="276">
        <v>1</v>
      </c>
      <c r="E3638" s="276">
        <v>0</v>
      </c>
      <c r="F3638" s="276">
        <v>0</v>
      </c>
      <c r="G3638" s="1043">
        <v>100</v>
      </c>
      <c r="H3638" s="276">
        <v>0</v>
      </c>
      <c r="I3638" s="276">
        <v>0</v>
      </c>
      <c r="J3638" s="276">
        <v>0</v>
      </c>
      <c r="K3638" s="276">
        <v>0</v>
      </c>
      <c r="L3638" s="276">
        <v>0</v>
      </c>
      <c r="M3638" s="276">
        <v>0</v>
      </c>
      <c r="N3638" s="276">
        <v>0</v>
      </c>
      <c r="O3638" s="276">
        <v>0</v>
      </c>
      <c r="P3638" s="276">
        <v>0</v>
      </c>
      <c r="Q3638" s="276">
        <v>0</v>
      </c>
      <c r="R3638" s="276">
        <v>0</v>
      </c>
      <c r="S3638" s="276">
        <v>0</v>
      </c>
      <c r="T3638" s="276">
        <v>0</v>
      </c>
      <c r="U3638" s="276">
        <v>0</v>
      </c>
      <c r="V3638" s="1044">
        <v>1</v>
      </c>
      <c r="W3638" s="276">
        <v>0</v>
      </c>
      <c r="X3638" s="276">
        <v>0</v>
      </c>
      <c r="Y3638" s="276">
        <v>0</v>
      </c>
      <c r="Z3638" s="276">
        <v>0</v>
      </c>
      <c r="AA3638" s="276">
        <v>0</v>
      </c>
      <c r="AB3638" s="276">
        <v>0</v>
      </c>
      <c r="AC3638" s="276">
        <v>0</v>
      </c>
      <c r="AD3638" s="448"/>
    </row>
    <row r="3639" spans="1:30" ht="20.399999999999999" customHeight="1">
      <c r="A3639" s="407"/>
      <c r="B3639" s="407"/>
      <c r="C3639" s="407"/>
      <c r="D3639" s="407"/>
      <c r="E3639" s="407"/>
      <c r="F3639" s="407"/>
      <c r="G3639" s="407"/>
      <c r="H3639" s="407"/>
      <c r="I3639" s="407"/>
      <c r="J3639" s="407"/>
      <c r="K3639" s="407"/>
      <c r="L3639" s="407"/>
      <c r="M3639" s="407"/>
      <c r="N3639" s="407"/>
      <c r="O3639" s="407"/>
      <c r="P3639" s="407"/>
      <c r="Q3639" s="407"/>
      <c r="R3639" s="407"/>
      <c r="S3639" s="407"/>
      <c r="T3639" s="407"/>
      <c r="U3639" s="407"/>
      <c r="V3639" s="407"/>
      <c r="W3639" s="407"/>
      <c r="X3639" s="407"/>
      <c r="Y3639" s="407"/>
      <c r="Z3639" s="407"/>
      <c r="AA3639" s="407"/>
      <c r="AB3639" s="407"/>
      <c r="AC3639" s="407"/>
      <c r="AD3639" s="448"/>
    </row>
    <row r="3640" spans="1:30" ht="20.399999999999999" customHeight="1">
      <c r="A3640" s="796" t="s">
        <v>2282</v>
      </c>
      <c r="B3640" s="669" t="s">
        <v>2281</v>
      </c>
      <c r="C3640" s="275">
        <v>5</v>
      </c>
      <c r="D3640" s="275">
        <v>5</v>
      </c>
      <c r="E3640" s="275">
        <v>0</v>
      </c>
      <c r="F3640" s="275">
        <v>0</v>
      </c>
      <c r="G3640" s="1041">
        <v>100</v>
      </c>
      <c r="H3640" s="275">
        <v>0</v>
      </c>
      <c r="I3640" s="275">
        <v>0</v>
      </c>
      <c r="J3640" s="275">
        <v>0</v>
      </c>
      <c r="K3640" s="275">
        <v>0</v>
      </c>
      <c r="L3640" s="275">
        <v>0</v>
      </c>
      <c r="M3640" s="275">
        <v>0</v>
      </c>
      <c r="N3640" s="275">
        <v>0</v>
      </c>
      <c r="O3640" s="275">
        <v>0</v>
      </c>
      <c r="P3640" s="275">
        <v>1</v>
      </c>
      <c r="Q3640" s="275">
        <v>0</v>
      </c>
      <c r="R3640" s="275">
        <v>0</v>
      </c>
      <c r="S3640" s="275">
        <v>0</v>
      </c>
      <c r="T3640" s="275">
        <v>3</v>
      </c>
      <c r="U3640" s="275">
        <v>1</v>
      </c>
      <c r="V3640" s="1042">
        <v>0</v>
      </c>
      <c r="W3640" s="275">
        <v>0</v>
      </c>
      <c r="X3640" s="275">
        <v>0</v>
      </c>
      <c r="Y3640" s="275">
        <v>0</v>
      </c>
      <c r="Z3640" s="275">
        <v>0</v>
      </c>
      <c r="AA3640" s="275">
        <v>0</v>
      </c>
      <c r="AB3640" s="275">
        <v>0</v>
      </c>
      <c r="AC3640" s="275">
        <v>0</v>
      </c>
      <c r="AD3640" s="448"/>
    </row>
    <row r="3641" spans="1:30" ht="20.399999999999999" customHeight="1">
      <c r="A3641" s="794"/>
      <c r="B3641" s="670" t="s">
        <v>1468</v>
      </c>
      <c r="C3641" s="276">
        <v>5</v>
      </c>
      <c r="D3641" s="276">
        <v>5</v>
      </c>
      <c r="E3641" s="276">
        <v>0</v>
      </c>
      <c r="F3641" s="276">
        <v>0</v>
      </c>
      <c r="G3641" s="1043">
        <v>100</v>
      </c>
      <c r="H3641" s="276">
        <v>0</v>
      </c>
      <c r="I3641" s="276">
        <v>0</v>
      </c>
      <c r="J3641" s="276">
        <v>0</v>
      </c>
      <c r="K3641" s="276">
        <v>0</v>
      </c>
      <c r="L3641" s="276">
        <v>0</v>
      </c>
      <c r="M3641" s="276">
        <v>0</v>
      </c>
      <c r="N3641" s="276">
        <v>0</v>
      </c>
      <c r="O3641" s="276">
        <v>0</v>
      </c>
      <c r="P3641" s="276">
        <v>1</v>
      </c>
      <c r="Q3641" s="276">
        <v>0</v>
      </c>
      <c r="R3641" s="276">
        <v>0</v>
      </c>
      <c r="S3641" s="276">
        <v>0</v>
      </c>
      <c r="T3641" s="276">
        <v>3</v>
      </c>
      <c r="U3641" s="276">
        <v>1</v>
      </c>
      <c r="V3641" s="1044">
        <v>0</v>
      </c>
      <c r="W3641" s="276">
        <v>0</v>
      </c>
      <c r="X3641" s="276">
        <v>0</v>
      </c>
      <c r="Y3641" s="276">
        <v>0</v>
      </c>
      <c r="Z3641" s="276">
        <v>0</v>
      </c>
      <c r="AA3641" s="276">
        <v>0</v>
      </c>
      <c r="AB3641" s="276">
        <v>0</v>
      </c>
      <c r="AC3641" s="276">
        <v>0</v>
      </c>
      <c r="AD3641" s="448"/>
    </row>
    <row r="3642" spans="1:30" ht="20.399999999999999" customHeight="1">
      <c r="A3642" s="794"/>
      <c r="B3642" s="670" t="s">
        <v>1467</v>
      </c>
      <c r="C3642" s="276">
        <v>0</v>
      </c>
      <c r="D3642" s="276">
        <v>0</v>
      </c>
      <c r="E3642" s="276">
        <v>0</v>
      </c>
      <c r="F3642" s="276">
        <v>0</v>
      </c>
      <c r="G3642" s="1043">
        <v>0</v>
      </c>
      <c r="H3642" s="276">
        <v>0</v>
      </c>
      <c r="I3642" s="276">
        <v>0</v>
      </c>
      <c r="J3642" s="276">
        <v>0</v>
      </c>
      <c r="K3642" s="276">
        <v>0</v>
      </c>
      <c r="L3642" s="276">
        <v>0</v>
      </c>
      <c r="M3642" s="276">
        <v>0</v>
      </c>
      <c r="N3642" s="276">
        <v>0</v>
      </c>
      <c r="O3642" s="276">
        <v>0</v>
      </c>
      <c r="P3642" s="276">
        <v>0</v>
      </c>
      <c r="Q3642" s="276">
        <v>0</v>
      </c>
      <c r="R3642" s="276">
        <v>0</v>
      </c>
      <c r="S3642" s="276">
        <v>0</v>
      </c>
      <c r="T3642" s="276">
        <v>0</v>
      </c>
      <c r="U3642" s="276">
        <v>0</v>
      </c>
      <c r="V3642" s="1044">
        <v>0</v>
      </c>
      <c r="W3642" s="276">
        <v>0</v>
      </c>
      <c r="X3642" s="276">
        <v>0</v>
      </c>
      <c r="Y3642" s="276">
        <v>0</v>
      </c>
      <c r="Z3642" s="276">
        <v>0</v>
      </c>
      <c r="AA3642" s="276">
        <v>0</v>
      </c>
      <c r="AB3642" s="276">
        <v>0</v>
      </c>
      <c r="AC3642" s="276">
        <v>0</v>
      </c>
      <c r="AD3642" s="448"/>
    </row>
    <row r="3643" spans="1:30" ht="20.399999999999999" customHeight="1">
      <c r="A3643" s="407"/>
      <c r="B3643" s="407"/>
      <c r="C3643" s="407"/>
      <c r="D3643" s="407"/>
      <c r="E3643" s="407"/>
      <c r="F3643" s="407"/>
      <c r="G3643" s="407"/>
      <c r="H3643" s="407"/>
      <c r="I3643" s="407"/>
      <c r="J3643" s="407"/>
      <c r="K3643" s="407"/>
      <c r="L3643" s="407"/>
      <c r="M3643" s="407"/>
      <c r="N3643" s="407"/>
      <c r="O3643" s="407"/>
      <c r="P3643" s="407"/>
      <c r="Q3643" s="407"/>
      <c r="R3643" s="407"/>
      <c r="S3643" s="407"/>
      <c r="T3643" s="407"/>
      <c r="U3643" s="407"/>
      <c r="V3643" s="407"/>
      <c r="W3643" s="407"/>
      <c r="X3643" s="407"/>
      <c r="Y3643" s="407"/>
      <c r="Z3643" s="407"/>
      <c r="AA3643" s="407"/>
      <c r="AB3643" s="407"/>
      <c r="AC3643" s="407"/>
      <c r="AD3643" s="448"/>
    </row>
    <row r="3644" spans="1:30" ht="20.399999999999999" customHeight="1">
      <c r="A3644" s="796" t="s">
        <v>2280</v>
      </c>
      <c r="B3644" s="669" t="s">
        <v>2279</v>
      </c>
      <c r="C3644" s="275">
        <v>3</v>
      </c>
      <c r="D3644" s="275">
        <v>3</v>
      </c>
      <c r="E3644" s="275">
        <v>0</v>
      </c>
      <c r="F3644" s="275">
        <v>0</v>
      </c>
      <c r="G3644" s="1041">
        <v>100</v>
      </c>
      <c r="H3644" s="275">
        <v>0</v>
      </c>
      <c r="I3644" s="275">
        <v>0</v>
      </c>
      <c r="J3644" s="275">
        <v>0</v>
      </c>
      <c r="K3644" s="275">
        <v>0</v>
      </c>
      <c r="L3644" s="275">
        <v>0</v>
      </c>
      <c r="M3644" s="275">
        <v>0</v>
      </c>
      <c r="N3644" s="275">
        <v>0</v>
      </c>
      <c r="O3644" s="275">
        <v>0</v>
      </c>
      <c r="P3644" s="275">
        <v>0</v>
      </c>
      <c r="Q3644" s="275">
        <v>1</v>
      </c>
      <c r="R3644" s="275">
        <v>1</v>
      </c>
      <c r="S3644" s="275">
        <v>0</v>
      </c>
      <c r="T3644" s="275">
        <v>0</v>
      </c>
      <c r="U3644" s="275">
        <v>0</v>
      </c>
      <c r="V3644" s="1042">
        <v>1</v>
      </c>
      <c r="W3644" s="275">
        <v>0</v>
      </c>
      <c r="X3644" s="275">
        <v>0</v>
      </c>
      <c r="Y3644" s="275">
        <v>0</v>
      </c>
      <c r="Z3644" s="275">
        <v>0</v>
      </c>
      <c r="AA3644" s="275">
        <v>0</v>
      </c>
      <c r="AB3644" s="275">
        <v>0</v>
      </c>
      <c r="AC3644" s="275">
        <v>0</v>
      </c>
      <c r="AD3644" s="448"/>
    </row>
    <row r="3645" spans="1:30" ht="20.399999999999999" customHeight="1">
      <c r="A3645" s="669"/>
      <c r="B3645" s="669" t="s">
        <v>2150</v>
      </c>
      <c r="C3645" s="797"/>
      <c r="D3645" s="797"/>
      <c r="E3645" s="797"/>
      <c r="F3645" s="797"/>
      <c r="G3645" s="797"/>
      <c r="H3645" s="797"/>
      <c r="I3645" s="797"/>
      <c r="J3645" s="797"/>
      <c r="K3645" s="797"/>
      <c r="L3645" s="797"/>
      <c r="M3645" s="797"/>
      <c r="N3645" s="797"/>
      <c r="O3645" s="797"/>
      <c r="P3645" s="797"/>
      <c r="Q3645" s="797"/>
      <c r="R3645" s="797"/>
      <c r="S3645" s="797"/>
      <c r="T3645" s="797"/>
      <c r="U3645" s="797"/>
      <c r="V3645" s="797"/>
      <c r="W3645" s="797"/>
      <c r="X3645" s="797"/>
      <c r="Y3645" s="797"/>
      <c r="Z3645" s="797"/>
      <c r="AA3645" s="797"/>
      <c r="AB3645" s="797"/>
      <c r="AC3645" s="797"/>
      <c r="AD3645" s="448"/>
    </row>
    <row r="3646" spans="1:30" ht="20.399999999999999" customHeight="1">
      <c r="A3646" s="794"/>
      <c r="B3646" s="670" t="s">
        <v>1468</v>
      </c>
      <c r="C3646" s="276">
        <v>2</v>
      </c>
      <c r="D3646" s="276">
        <v>2</v>
      </c>
      <c r="E3646" s="276">
        <v>0</v>
      </c>
      <c r="F3646" s="276">
        <v>0</v>
      </c>
      <c r="G3646" s="1043">
        <v>100</v>
      </c>
      <c r="H3646" s="276">
        <v>0</v>
      </c>
      <c r="I3646" s="276">
        <v>0</v>
      </c>
      <c r="J3646" s="276">
        <v>0</v>
      </c>
      <c r="K3646" s="276">
        <v>0</v>
      </c>
      <c r="L3646" s="276">
        <v>0</v>
      </c>
      <c r="M3646" s="276">
        <v>0</v>
      </c>
      <c r="N3646" s="276">
        <v>0</v>
      </c>
      <c r="O3646" s="276">
        <v>0</v>
      </c>
      <c r="P3646" s="276">
        <v>0</v>
      </c>
      <c r="Q3646" s="276">
        <v>0</v>
      </c>
      <c r="R3646" s="276">
        <v>1</v>
      </c>
      <c r="S3646" s="276">
        <v>0</v>
      </c>
      <c r="T3646" s="276">
        <v>0</v>
      </c>
      <c r="U3646" s="276">
        <v>0</v>
      </c>
      <c r="V3646" s="1044">
        <v>1</v>
      </c>
      <c r="W3646" s="276">
        <v>0</v>
      </c>
      <c r="X3646" s="276">
        <v>0</v>
      </c>
      <c r="Y3646" s="276">
        <v>0</v>
      </c>
      <c r="Z3646" s="276">
        <v>0</v>
      </c>
      <c r="AA3646" s="276">
        <v>0</v>
      </c>
      <c r="AB3646" s="276">
        <v>0</v>
      </c>
      <c r="AC3646" s="276">
        <v>0</v>
      </c>
      <c r="AD3646" s="448"/>
    </row>
    <row r="3647" spans="1:30" ht="20.399999999999999" customHeight="1">
      <c r="A3647" s="794"/>
      <c r="B3647" s="670" t="s">
        <v>1467</v>
      </c>
      <c r="C3647" s="276">
        <v>1</v>
      </c>
      <c r="D3647" s="276">
        <v>1</v>
      </c>
      <c r="E3647" s="276">
        <v>0</v>
      </c>
      <c r="F3647" s="276">
        <v>0</v>
      </c>
      <c r="G3647" s="1043">
        <v>100</v>
      </c>
      <c r="H3647" s="276">
        <v>0</v>
      </c>
      <c r="I3647" s="276">
        <v>0</v>
      </c>
      <c r="J3647" s="276">
        <v>0</v>
      </c>
      <c r="K3647" s="276">
        <v>0</v>
      </c>
      <c r="L3647" s="276">
        <v>0</v>
      </c>
      <c r="M3647" s="276">
        <v>0</v>
      </c>
      <c r="N3647" s="276">
        <v>0</v>
      </c>
      <c r="O3647" s="276">
        <v>0</v>
      </c>
      <c r="P3647" s="276">
        <v>0</v>
      </c>
      <c r="Q3647" s="276">
        <v>1</v>
      </c>
      <c r="R3647" s="276">
        <v>0</v>
      </c>
      <c r="S3647" s="276">
        <v>0</v>
      </c>
      <c r="T3647" s="276">
        <v>0</v>
      </c>
      <c r="U3647" s="276">
        <v>0</v>
      </c>
      <c r="V3647" s="1044">
        <v>0</v>
      </c>
      <c r="W3647" s="276">
        <v>0</v>
      </c>
      <c r="X3647" s="276">
        <v>0</v>
      </c>
      <c r="Y3647" s="276">
        <v>0</v>
      </c>
      <c r="Z3647" s="276">
        <v>0</v>
      </c>
      <c r="AA3647" s="276">
        <v>0</v>
      </c>
      <c r="AB3647" s="276">
        <v>0</v>
      </c>
      <c r="AC3647" s="276">
        <v>0</v>
      </c>
      <c r="AD3647" s="448"/>
    </row>
    <row r="3648" spans="1:30" ht="20.399999999999999" customHeight="1">
      <c r="A3648" s="407"/>
      <c r="B3648" s="407"/>
      <c r="C3648" s="407"/>
      <c r="D3648" s="407"/>
      <c r="E3648" s="407"/>
      <c r="F3648" s="407"/>
      <c r="G3648" s="407"/>
      <c r="H3648" s="407"/>
      <c r="I3648" s="407"/>
      <c r="J3648" s="407"/>
      <c r="K3648" s="407"/>
      <c r="L3648" s="407"/>
      <c r="M3648" s="407"/>
      <c r="N3648" s="407"/>
      <c r="O3648" s="407"/>
      <c r="P3648" s="407"/>
      <c r="Q3648" s="407"/>
      <c r="R3648" s="407"/>
      <c r="S3648" s="407"/>
      <c r="T3648" s="407"/>
      <c r="U3648" s="407"/>
      <c r="V3648" s="407"/>
      <c r="W3648" s="407"/>
      <c r="X3648" s="407"/>
      <c r="Y3648" s="407"/>
      <c r="Z3648" s="407"/>
      <c r="AA3648" s="407"/>
      <c r="AB3648" s="407"/>
      <c r="AC3648" s="407"/>
      <c r="AD3648" s="448"/>
    </row>
    <row r="3649" spans="1:30" ht="20.399999999999999" customHeight="1">
      <c r="A3649" s="796" t="s">
        <v>2278</v>
      </c>
      <c r="B3649" s="669" t="s">
        <v>2277</v>
      </c>
      <c r="C3649" s="275">
        <v>4</v>
      </c>
      <c r="D3649" s="275">
        <v>4</v>
      </c>
      <c r="E3649" s="275">
        <v>0</v>
      </c>
      <c r="F3649" s="275">
        <v>0</v>
      </c>
      <c r="G3649" s="1041">
        <v>100</v>
      </c>
      <c r="H3649" s="275">
        <v>0</v>
      </c>
      <c r="I3649" s="275">
        <v>0</v>
      </c>
      <c r="J3649" s="275">
        <v>0</v>
      </c>
      <c r="K3649" s="275">
        <v>0</v>
      </c>
      <c r="L3649" s="275">
        <v>0</v>
      </c>
      <c r="M3649" s="275">
        <v>1</v>
      </c>
      <c r="N3649" s="275">
        <v>1</v>
      </c>
      <c r="O3649" s="275">
        <v>0</v>
      </c>
      <c r="P3649" s="275">
        <v>0</v>
      </c>
      <c r="Q3649" s="275">
        <v>0</v>
      </c>
      <c r="R3649" s="275">
        <v>0</v>
      </c>
      <c r="S3649" s="275">
        <v>0</v>
      </c>
      <c r="T3649" s="275">
        <v>0</v>
      </c>
      <c r="U3649" s="275">
        <v>0</v>
      </c>
      <c r="V3649" s="1042">
        <v>0</v>
      </c>
      <c r="W3649" s="275">
        <v>0</v>
      </c>
      <c r="X3649" s="275">
        <v>0</v>
      </c>
      <c r="Y3649" s="275">
        <v>1</v>
      </c>
      <c r="Z3649" s="275">
        <v>0</v>
      </c>
      <c r="AA3649" s="275">
        <v>1</v>
      </c>
      <c r="AB3649" s="275">
        <v>0</v>
      </c>
      <c r="AC3649" s="275">
        <v>0</v>
      </c>
      <c r="AD3649" s="448"/>
    </row>
    <row r="3650" spans="1:30" ht="20.399999999999999" customHeight="1">
      <c r="A3650" s="669"/>
      <c r="B3650" s="669" t="s">
        <v>2276</v>
      </c>
      <c r="C3650" s="797"/>
      <c r="D3650" s="797"/>
      <c r="E3650" s="797"/>
      <c r="F3650" s="797"/>
      <c r="G3650" s="797"/>
      <c r="H3650" s="797"/>
      <c r="I3650" s="797"/>
      <c r="J3650" s="797"/>
      <c r="K3650" s="797"/>
      <c r="L3650" s="797"/>
      <c r="M3650" s="797"/>
      <c r="N3650" s="797"/>
      <c r="O3650" s="797"/>
      <c r="P3650" s="797"/>
      <c r="Q3650" s="797"/>
      <c r="R3650" s="797"/>
      <c r="S3650" s="797"/>
      <c r="T3650" s="797"/>
      <c r="U3650" s="797"/>
      <c r="V3650" s="797"/>
      <c r="W3650" s="797"/>
      <c r="X3650" s="797"/>
      <c r="Y3650" s="797"/>
      <c r="Z3650" s="797"/>
      <c r="AA3650" s="797"/>
      <c r="AB3650" s="797"/>
      <c r="AC3650" s="797"/>
      <c r="AD3650" s="448"/>
    </row>
    <row r="3651" spans="1:30" ht="20.399999999999999" customHeight="1">
      <c r="A3651" s="794"/>
      <c r="B3651" s="670" t="s">
        <v>1468</v>
      </c>
      <c r="C3651" s="276">
        <v>3</v>
      </c>
      <c r="D3651" s="276">
        <v>3</v>
      </c>
      <c r="E3651" s="276">
        <v>0</v>
      </c>
      <c r="F3651" s="276">
        <v>0</v>
      </c>
      <c r="G3651" s="1043">
        <v>100</v>
      </c>
      <c r="H3651" s="276">
        <v>0</v>
      </c>
      <c r="I3651" s="276">
        <v>0</v>
      </c>
      <c r="J3651" s="276">
        <v>0</v>
      </c>
      <c r="K3651" s="276">
        <v>0</v>
      </c>
      <c r="L3651" s="276">
        <v>0</v>
      </c>
      <c r="M3651" s="276">
        <v>1</v>
      </c>
      <c r="N3651" s="276">
        <v>1</v>
      </c>
      <c r="O3651" s="276">
        <v>0</v>
      </c>
      <c r="P3651" s="276">
        <v>0</v>
      </c>
      <c r="Q3651" s="276">
        <v>0</v>
      </c>
      <c r="R3651" s="276">
        <v>0</v>
      </c>
      <c r="S3651" s="276">
        <v>0</v>
      </c>
      <c r="T3651" s="276">
        <v>0</v>
      </c>
      <c r="U3651" s="276">
        <v>0</v>
      </c>
      <c r="V3651" s="1044">
        <v>0</v>
      </c>
      <c r="W3651" s="276">
        <v>0</v>
      </c>
      <c r="X3651" s="276">
        <v>0</v>
      </c>
      <c r="Y3651" s="276">
        <v>1</v>
      </c>
      <c r="Z3651" s="276">
        <v>0</v>
      </c>
      <c r="AA3651" s="276">
        <v>0</v>
      </c>
      <c r="AB3651" s="276">
        <v>0</v>
      </c>
      <c r="AC3651" s="276">
        <v>0</v>
      </c>
      <c r="AD3651" s="448"/>
    </row>
    <row r="3652" spans="1:30" ht="20.399999999999999" customHeight="1">
      <c r="A3652" s="794"/>
      <c r="B3652" s="670" t="s">
        <v>1467</v>
      </c>
      <c r="C3652" s="276">
        <v>1</v>
      </c>
      <c r="D3652" s="276">
        <v>1</v>
      </c>
      <c r="E3652" s="276">
        <v>0</v>
      </c>
      <c r="F3652" s="276">
        <v>0</v>
      </c>
      <c r="G3652" s="1043">
        <v>100</v>
      </c>
      <c r="H3652" s="276">
        <v>0</v>
      </c>
      <c r="I3652" s="276">
        <v>0</v>
      </c>
      <c r="J3652" s="276">
        <v>0</v>
      </c>
      <c r="K3652" s="276">
        <v>0</v>
      </c>
      <c r="L3652" s="276">
        <v>0</v>
      </c>
      <c r="M3652" s="276">
        <v>0</v>
      </c>
      <c r="N3652" s="276">
        <v>0</v>
      </c>
      <c r="O3652" s="276">
        <v>0</v>
      </c>
      <c r="P3652" s="276">
        <v>0</v>
      </c>
      <c r="Q3652" s="276">
        <v>0</v>
      </c>
      <c r="R3652" s="276">
        <v>0</v>
      </c>
      <c r="S3652" s="276">
        <v>0</v>
      </c>
      <c r="T3652" s="276">
        <v>0</v>
      </c>
      <c r="U3652" s="276">
        <v>0</v>
      </c>
      <c r="V3652" s="1044">
        <v>0</v>
      </c>
      <c r="W3652" s="276">
        <v>0</v>
      </c>
      <c r="X3652" s="276">
        <v>0</v>
      </c>
      <c r="Y3652" s="276">
        <v>0</v>
      </c>
      <c r="Z3652" s="276">
        <v>0</v>
      </c>
      <c r="AA3652" s="276">
        <v>1</v>
      </c>
      <c r="AB3652" s="276">
        <v>0</v>
      </c>
      <c r="AC3652" s="276">
        <v>0</v>
      </c>
      <c r="AD3652" s="448"/>
    </row>
    <row r="3653" spans="1:30" ht="20.399999999999999" customHeight="1">
      <c r="A3653" s="407"/>
      <c r="B3653" s="407"/>
      <c r="C3653" s="407"/>
      <c r="D3653" s="407"/>
      <c r="E3653" s="407"/>
      <c r="F3653" s="407"/>
      <c r="G3653" s="407"/>
      <c r="H3653" s="407"/>
      <c r="I3653" s="407"/>
      <c r="J3653" s="407"/>
      <c r="K3653" s="407"/>
      <c r="L3653" s="407"/>
      <c r="M3653" s="407"/>
      <c r="N3653" s="407"/>
      <c r="O3653" s="407"/>
      <c r="P3653" s="407"/>
      <c r="Q3653" s="407"/>
      <c r="R3653" s="407"/>
      <c r="S3653" s="407"/>
      <c r="T3653" s="407"/>
      <c r="U3653" s="407"/>
      <c r="V3653" s="407"/>
      <c r="W3653" s="407"/>
      <c r="X3653" s="407"/>
      <c r="Y3653" s="407"/>
      <c r="Z3653" s="407"/>
      <c r="AA3653" s="407"/>
      <c r="AB3653" s="407"/>
      <c r="AC3653" s="407"/>
      <c r="AD3653" s="448"/>
    </row>
    <row r="3654" spans="1:30" ht="20.399999999999999" customHeight="1">
      <c r="A3654" s="796" t="s">
        <v>2275</v>
      </c>
      <c r="B3654" s="669" t="s">
        <v>2274</v>
      </c>
      <c r="C3654" s="275">
        <v>5</v>
      </c>
      <c r="D3654" s="275">
        <v>5</v>
      </c>
      <c r="E3654" s="275">
        <v>0</v>
      </c>
      <c r="F3654" s="275">
        <v>0</v>
      </c>
      <c r="G3654" s="1041">
        <v>100</v>
      </c>
      <c r="H3654" s="275">
        <v>0</v>
      </c>
      <c r="I3654" s="275">
        <v>0</v>
      </c>
      <c r="J3654" s="275">
        <v>0</v>
      </c>
      <c r="K3654" s="275">
        <v>0</v>
      </c>
      <c r="L3654" s="275">
        <v>3</v>
      </c>
      <c r="M3654" s="275">
        <v>0</v>
      </c>
      <c r="N3654" s="275">
        <v>0</v>
      </c>
      <c r="O3654" s="275">
        <v>0</v>
      </c>
      <c r="P3654" s="275">
        <v>0</v>
      </c>
      <c r="Q3654" s="275">
        <v>0</v>
      </c>
      <c r="R3654" s="275">
        <v>0</v>
      </c>
      <c r="S3654" s="275">
        <v>0</v>
      </c>
      <c r="T3654" s="275">
        <v>0</v>
      </c>
      <c r="U3654" s="275">
        <v>0</v>
      </c>
      <c r="V3654" s="1042">
        <v>0</v>
      </c>
      <c r="W3654" s="275">
        <v>0</v>
      </c>
      <c r="X3654" s="275">
        <v>0</v>
      </c>
      <c r="Y3654" s="275">
        <v>0</v>
      </c>
      <c r="Z3654" s="275">
        <v>1</v>
      </c>
      <c r="AA3654" s="275">
        <v>1</v>
      </c>
      <c r="AB3654" s="275">
        <v>0</v>
      </c>
      <c r="AC3654" s="275">
        <v>0</v>
      </c>
      <c r="AD3654" s="448"/>
    </row>
    <row r="3655" spans="1:30" ht="20.399999999999999" customHeight="1">
      <c r="A3655" s="669"/>
      <c r="B3655" s="669" t="s">
        <v>2273</v>
      </c>
      <c r="C3655" s="797"/>
      <c r="D3655" s="797"/>
      <c r="E3655" s="797"/>
      <c r="F3655" s="797"/>
      <c r="G3655" s="797"/>
      <c r="H3655" s="797"/>
      <c r="I3655" s="797"/>
      <c r="J3655" s="797"/>
      <c r="K3655" s="797"/>
      <c r="L3655" s="797"/>
      <c r="M3655" s="797"/>
      <c r="N3655" s="797"/>
      <c r="O3655" s="797"/>
      <c r="P3655" s="797"/>
      <c r="Q3655" s="797"/>
      <c r="R3655" s="797"/>
      <c r="S3655" s="797"/>
      <c r="T3655" s="797"/>
      <c r="U3655" s="797"/>
      <c r="V3655" s="797"/>
      <c r="W3655" s="797"/>
      <c r="X3655" s="797"/>
      <c r="Y3655" s="797"/>
      <c r="Z3655" s="797"/>
      <c r="AA3655" s="797"/>
      <c r="AB3655" s="797"/>
      <c r="AC3655" s="797"/>
      <c r="AD3655" s="448"/>
    </row>
    <row r="3656" spans="1:30" ht="20.399999999999999" customHeight="1">
      <c r="A3656" s="794"/>
      <c r="B3656" s="670" t="s">
        <v>1468</v>
      </c>
      <c r="C3656" s="276">
        <v>5</v>
      </c>
      <c r="D3656" s="276">
        <v>5</v>
      </c>
      <c r="E3656" s="276">
        <v>0</v>
      </c>
      <c r="F3656" s="276">
        <v>0</v>
      </c>
      <c r="G3656" s="1043">
        <v>100</v>
      </c>
      <c r="H3656" s="276">
        <v>0</v>
      </c>
      <c r="I3656" s="276">
        <v>0</v>
      </c>
      <c r="J3656" s="276">
        <v>0</v>
      </c>
      <c r="K3656" s="276">
        <v>0</v>
      </c>
      <c r="L3656" s="276">
        <v>3</v>
      </c>
      <c r="M3656" s="276">
        <v>0</v>
      </c>
      <c r="N3656" s="276">
        <v>0</v>
      </c>
      <c r="O3656" s="276">
        <v>0</v>
      </c>
      <c r="P3656" s="276">
        <v>0</v>
      </c>
      <c r="Q3656" s="276">
        <v>0</v>
      </c>
      <c r="R3656" s="276">
        <v>0</v>
      </c>
      <c r="S3656" s="276">
        <v>0</v>
      </c>
      <c r="T3656" s="276">
        <v>0</v>
      </c>
      <c r="U3656" s="276">
        <v>0</v>
      </c>
      <c r="V3656" s="1044">
        <v>0</v>
      </c>
      <c r="W3656" s="276">
        <v>0</v>
      </c>
      <c r="X3656" s="276">
        <v>0</v>
      </c>
      <c r="Y3656" s="276">
        <v>0</v>
      </c>
      <c r="Z3656" s="276">
        <v>1</v>
      </c>
      <c r="AA3656" s="276">
        <v>1</v>
      </c>
      <c r="AB3656" s="276">
        <v>0</v>
      </c>
      <c r="AC3656" s="276">
        <v>0</v>
      </c>
      <c r="AD3656" s="448"/>
    </row>
    <row r="3657" spans="1:30" ht="20.399999999999999" customHeight="1">
      <c r="A3657" s="794"/>
      <c r="B3657" s="670" t="s">
        <v>1467</v>
      </c>
      <c r="C3657" s="276">
        <v>0</v>
      </c>
      <c r="D3657" s="276">
        <v>0</v>
      </c>
      <c r="E3657" s="276">
        <v>0</v>
      </c>
      <c r="F3657" s="276">
        <v>0</v>
      </c>
      <c r="G3657" s="1043">
        <v>0</v>
      </c>
      <c r="H3657" s="276">
        <v>0</v>
      </c>
      <c r="I3657" s="276">
        <v>0</v>
      </c>
      <c r="J3657" s="276">
        <v>0</v>
      </c>
      <c r="K3657" s="276">
        <v>0</v>
      </c>
      <c r="L3657" s="276">
        <v>0</v>
      </c>
      <c r="M3657" s="276">
        <v>0</v>
      </c>
      <c r="N3657" s="276">
        <v>0</v>
      </c>
      <c r="O3657" s="276">
        <v>0</v>
      </c>
      <c r="P3657" s="276">
        <v>0</v>
      </c>
      <c r="Q3657" s="276">
        <v>0</v>
      </c>
      <c r="R3657" s="276">
        <v>0</v>
      </c>
      <c r="S3657" s="276">
        <v>0</v>
      </c>
      <c r="T3657" s="276">
        <v>0</v>
      </c>
      <c r="U3657" s="276">
        <v>0</v>
      </c>
      <c r="V3657" s="1044">
        <v>0</v>
      </c>
      <c r="W3657" s="276">
        <v>0</v>
      </c>
      <c r="X3657" s="276">
        <v>0</v>
      </c>
      <c r="Y3657" s="276">
        <v>0</v>
      </c>
      <c r="Z3657" s="276">
        <v>0</v>
      </c>
      <c r="AA3657" s="276">
        <v>0</v>
      </c>
      <c r="AB3657" s="276">
        <v>0</v>
      </c>
      <c r="AC3657" s="276">
        <v>0</v>
      </c>
      <c r="AD3657" s="448"/>
    </row>
    <row r="3658" spans="1:30" ht="20.399999999999999" customHeight="1">
      <c r="A3658" s="407"/>
      <c r="B3658" s="407"/>
      <c r="C3658" s="407"/>
      <c r="D3658" s="407"/>
      <c r="E3658" s="407"/>
      <c r="F3658" s="407"/>
      <c r="G3658" s="407"/>
      <c r="H3658" s="407"/>
      <c r="I3658" s="407"/>
      <c r="J3658" s="407"/>
      <c r="K3658" s="407"/>
      <c r="L3658" s="407"/>
      <c r="M3658" s="407"/>
      <c r="N3658" s="407"/>
      <c r="O3658" s="407"/>
      <c r="P3658" s="407"/>
      <c r="Q3658" s="407"/>
      <c r="R3658" s="407"/>
      <c r="S3658" s="407"/>
      <c r="T3658" s="407"/>
      <c r="U3658" s="407"/>
      <c r="V3658" s="407"/>
      <c r="W3658" s="407"/>
      <c r="X3658" s="407"/>
      <c r="Y3658" s="407"/>
      <c r="Z3658" s="407"/>
      <c r="AA3658" s="407"/>
      <c r="AB3658" s="407"/>
      <c r="AC3658" s="407"/>
      <c r="AD3658" s="448"/>
    </row>
    <row r="3659" spans="1:30" ht="20.399999999999999" customHeight="1">
      <c r="A3659" s="796" t="s">
        <v>2272</v>
      </c>
      <c r="B3659" s="669" t="s">
        <v>2271</v>
      </c>
      <c r="C3659" s="275">
        <v>20</v>
      </c>
      <c r="D3659" s="275">
        <v>20</v>
      </c>
      <c r="E3659" s="275">
        <v>0</v>
      </c>
      <c r="F3659" s="275">
        <v>0</v>
      </c>
      <c r="G3659" s="1041">
        <v>100</v>
      </c>
      <c r="H3659" s="275">
        <v>0</v>
      </c>
      <c r="I3659" s="275">
        <v>0</v>
      </c>
      <c r="J3659" s="275">
        <v>0</v>
      </c>
      <c r="K3659" s="275">
        <v>0</v>
      </c>
      <c r="L3659" s="275">
        <v>1</v>
      </c>
      <c r="M3659" s="275">
        <v>0</v>
      </c>
      <c r="N3659" s="275">
        <v>1</v>
      </c>
      <c r="O3659" s="275">
        <v>0</v>
      </c>
      <c r="P3659" s="275">
        <v>2</v>
      </c>
      <c r="Q3659" s="275">
        <v>0</v>
      </c>
      <c r="R3659" s="275">
        <v>1</v>
      </c>
      <c r="S3659" s="275">
        <v>2</v>
      </c>
      <c r="T3659" s="275">
        <v>3</v>
      </c>
      <c r="U3659" s="275">
        <v>5</v>
      </c>
      <c r="V3659" s="1042">
        <v>1</v>
      </c>
      <c r="W3659" s="275">
        <v>3</v>
      </c>
      <c r="X3659" s="275">
        <v>0</v>
      </c>
      <c r="Y3659" s="275">
        <v>0</v>
      </c>
      <c r="Z3659" s="275">
        <v>0</v>
      </c>
      <c r="AA3659" s="275">
        <v>1</v>
      </c>
      <c r="AB3659" s="275">
        <v>0</v>
      </c>
      <c r="AC3659" s="275">
        <v>0</v>
      </c>
      <c r="AD3659" s="448"/>
    </row>
    <row r="3660" spans="1:30" ht="20.399999999999999" customHeight="1">
      <c r="A3660" s="669"/>
      <c r="B3660" s="669" t="s">
        <v>2268</v>
      </c>
      <c r="C3660" s="797"/>
      <c r="D3660" s="797"/>
      <c r="E3660" s="797"/>
      <c r="F3660" s="797"/>
      <c r="G3660" s="797"/>
      <c r="H3660" s="797"/>
      <c r="I3660" s="797"/>
      <c r="J3660" s="797"/>
      <c r="K3660" s="797"/>
      <c r="L3660" s="797"/>
      <c r="M3660" s="797"/>
      <c r="N3660" s="797"/>
      <c r="O3660" s="797"/>
      <c r="P3660" s="797"/>
      <c r="Q3660" s="797"/>
      <c r="R3660" s="797"/>
      <c r="S3660" s="797"/>
      <c r="T3660" s="797"/>
      <c r="U3660" s="797"/>
      <c r="V3660" s="797"/>
      <c r="W3660" s="797"/>
      <c r="X3660" s="797"/>
      <c r="Y3660" s="797"/>
      <c r="Z3660" s="797"/>
      <c r="AA3660" s="797"/>
      <c r="AB3660" s="797"/>
      <c r="AC3660" s="797"/>
      <c r="AD3660" s="448"/>
    </row>
    <row r="3661" spans="1:30" ht="20.399999999999999" customHeight="1">
      <c r="A3661" s="794"/>
      <c r="B3661" s="670" t="s">
        <v>1468</v>
      </c>
      <c r="C3661" s="276">
        <v>17</v>
      </c>
      <c r="D3661" s="276">
        <v>17</v>
      </c>
      <c r="E3661" s="276">
        <v>0</v>
      </c>
      <c r="F3661" s="276">
        <v>0</v>
      </c>
      <c r="G3661" s="1043">
        <v>100</v>
      </c>
      <c r="H3661" s="276">
        <v>0</v>
      </c>
      <c r="I3661" s="276">
        <v>0</v>
      </c>
      <c r="J3661" s="276">
        <v>0</v>
      </c>
      <c r="K3661" s="276">
        <v>0</v>
      </c>
      <c r="L3661" s="276">
        <v>1</v>
      </c>
      <c r="M3661" s="276">
        <v>0</v>
      </c>
      <c r="N3661" s="276">
        <v>1</v>
      </c>
      <c r="O3661" s="276">
        <v>0</v>
      </c>
      <c r="P3661" s="276">
        <v>2</v>
      </c>
      <c r="Q3661" s="276">
        <v>0</v>
      </c>
      <c r="R3661" s="276">
        <v>1</v>
      </c>
      <c r="S3661" s="276">
        <v>2</v>
      </c>
      <c r="T3661" s="276">
        <v>2</v>
      </c>
      <c r="U3661" s="276">
        <v>5</v>
      </c>
      <c r="V3661" s="1044">
        <v>1</v>
      </c>
      <c r="W3661" s="276">
        <v>2</v>
      </c>
      <c r="X3661" s="276">
        <v>0</v>
      </c>
      <c r="Y3661" s="276">
        <v>0</v>
      </c>
      <c r="Z3661" s="276">
        <v>0</v>
      </c>
      <c r="AA3661" s="276">
        <v>0</v>
      </c>
      <c r="AB3661" s="276">
        <v>0</v>
      </c>
      <c r="AC3661" s="276">
        <v>0</v>
      </c>
      <c r="AD3661" s="448"/>
    </row>
    <row r="3662" spans="1:30" ht="20.399999999999999" customHeight="1">
      <c r="A3662" s="794"/>
      <c r="B3662" s="670" t="s">
        <v>1467</v>
      </c>
      <c r="C3662" s="276">
        <v>3</v>
      </c>
      <c r="D3662" s="276">
        <v>3</v>
      </c>
      <c r="E3662" s="276">
        <v>0</v>
      </c>
      <c r="F3662" s="276">
        <v>0</v>
      </c>
      <c r="G3662" s="1043">
        <v>100</v>
      </c>
      <c r="H3662" s="276">
        <v>0</v>
      </c>
      <c r="I3662" s="276">
        <v>0</v>
      </c>
      <c r="J3662" s="276">
        <v>0</v>
      </c>
      <c r="K3662" s="276">
        <v>0</v>
      </c>
      <c r="L3662" s="276">
        <v>0</v>
      </c>
      <c r="M3662" s="276">
        <v>0</v>
      </c>
      <c r="N3662" s="276">
        <v>0</v>
      </c>
      <c r="O3662" s="276">
        <v>0</v>
      </c>
      <c r="P3662" s="276">
        <v>0</v>
      </c>
      <c r="Q3662" s="276">
        <v>0</v>
      </c>
      <c r="R3662" s="276">
        <v>0</v>
      </c>
      <c r="S3662" s="276">
        <v>0</v>
      </c>
      <c r="T3662" s="276">
        <v>1</v>
      </c>
      <c r="U3662" s="276">
        <v>0</v>
      </c>
      <c r="V3662" s="1044">
        <v>0</v>
      </c>
      <c r="W3662" s="276">
        <v>1</v>
      </c>
      <c r="X3662" s="276">
        <v>0</v>
      </c>
      <c r="Y3662" s="276">
        <v>0</v>
      </c>
      <c r="Z3662" s="276">
        <v>0</v>
      </c>
      <c r="AA3662" s="276">
        <v>1</v>
      </c>
      <c r="AB3662" s="276">
        <v>0</v>
      </c>
      <c r="AC3662" s="276">
        <v>0</v>
      </c>
      <c r="AD3662" s="448"/>
    </row>
    <row r="3663" spans="1:30" ht="20.399999999999999" customHeight="1">
      <c r="A3663" s="407"/>
      <c r="B3663" s="407"/>
      <c r="C3663" s="407"/>
      <c r="D3663" s="407"/>
      <c r="E3663" s="407"/>
      <c r="F3663" s="407"/>
      <c r="G3663" s="407"/>
      <c r="H3663" s="407"/>
      <c r="I3663" s="407"/>
      <c r="J3663" s="407"/>
      <c r="K3663" s="407"/>
      <c r="L3663" s="407"/>
      <c r="M3663" s="407"/>
      <c r="N3663" s="407"/>
      <c r="O3663" s="407"/>
      <c r="P3663" s="407"/>
      <c r="Q3663" s="407"/>
      <c r="R3663" s="407"/>
      <c r="S3663" s="407"/>
      <c r="T3663" s="407"/>
      <c r="U3663" s="407"/>
      <c r="V3663" s="407"/>
      <c r="W3663" s="407"/>
      <c r="X3663" s="407"/>
      <c r="Y3663" s="407"/>
      <c r="Z3663" s="407"/>
      <c r="AA3663" s="407"/>
      <c r="AB3663" s="407"/>
      <c r="AC3663" s="407"/>
      <c r="AD3663" s="448"/>
    </row>
    <row r="3664" spans="1:30" ht="20.399999999999999" customHeight="1">
      <c r="A3664" s="796" t="s">
        <v>2270</v>
      </c>
      <c r="B3664" s="669" t="s">
        <v>2269</v>
      </c>
      <c r="C3664" s="275">
        <v>15</v>
      </c>
      <c r="D3664" s="275">
        <v>15</v>
      </c>
      <c r="E3664" s="275">
        <v>0</v>
      </c>
      <c r="F3664" s="275">
        <v>0</v>
      </c>
      <c r="G3664" s="1041">
        <v>100</v>
      </c>
      <c r="H3664" s="275">
        <v>0</v>
      </c>
      <c r="I3664" s="275">
        <v>0</v>
      </c>
      <c r="J3664" s="275">
        <v>0</v>
      </c>
      <c r="K3664" s="275">
        <v>0</v>
      </c>
      <c r="L3664" s="275">
        <v>1</v>
      </c>
      <c r="M3664" s="275">
        <v>1</v>
      </c>
      <c r="N3664" s="275">
        <v>0</v>
      </c>
      <c r="O3664" s="275">
        <v>1</v>
      </c>
      <c r="P3664" s="275">
        <v>2</v>
      </c>
      <c r="Q3664" s="275">
        <v>1</v>
      </c>
      <c r="R3664" s="275">
        <v>1</v>
      </c>
      <c r="S3664" s="275">
        <v>0</v>
      </c>
      <c r="T3664" s="275">
        <v>1</v>
      </c>
      <c r="U3664" s="275">
        <v>1</v>
      </c>
      <c r="V3664" s="1042">
        <v>1</v>
      </c>
      <c r="W3664" s="275">
        <v>2</v>
      </c>
      <c r="X3664" s="275">
        <v>1</v>
      </c>
      <c r="Y3664" s="275">
        <v>2</v>
      </c>
      <c r="Z3664" s="275">
        <v>0</v>
      </c>
      <c r="AA3664" s="275">
        <v>0</v>
      </c>
      <c r="AB3664" s="275">
        <v>0</v>
      </c>
      <c r="AC3664" s="275">
        <v>0</v>
      </c>
      <c r="AD3664" s="448"/>
    </row>
    <row r="3665" spans="1:30" ht="20.399999999999999" customHeight="1">
      <c r="A3665" s="669"/>
      <c r="B3665" s="669" t="s">
        <v>2268</v>
      </c>
      <c r="C3665" s="797"/>
      <c r="D3665" s="797"/>
      <c r="E3665" s="797"/>
      <c r="F3665" s="797"/>
      <c r="G3665" s="797"/>
      <c r="H3665" s="797"/>
      <c r="I3665" s="797"/>
      <c r="J3665" s="797"/>
      <c r="K3665" s="797"/>
      <c r="L3665" s="797"/>
      <c r="M3665" s="797"/>
      <c r="N3665" s="797"/>
      <c r="O3665" s="797"/>
      <c r="P3665" s="797"/>
      <c r="Q3665" s="797"/>
      <c r="R3665" s="797"/>
      <c r="S3665" s="797"/>
      <c r="T3665" s="797"/>
      <c r="U3665" s="797"/>
      <c r="V3665" s="797"/>
      <c r="W3665" s="797"/>
      <c r="X3665" s="797"/>
      <c r="Y3665" s="797"/>
      <c r="Z3665" s="797"/>
      <c r="AA3665" s="797"/>
      <c r="AB3665" s="797"/>
      <c r="AC3665" s="797"/>
      <c r="AD3665" s="448"/>
    </row>
    <row r="3666" spans="1:30" ht="20.399999999999999" customHeight="1">
      <c r="A3666" s="794"/>
      <c r="B3666" s="670" t="s">
        <v>1468</v>
      </c>
      <c r="C3666" s="276">
        <v>15</v>
      </c>
      <c r="D3666" s="276">
        <v>15</v>
      </c>
      <c r="E3666" s="276">
        <v>0</v>
      </c>
      <c r="F3666" s="276">
        <v>0</v>
      </c>
      <c r="G3666" s="1043">
        <v>100</v>
      </c>
      <c r="H3666" s="276">
        <v>0</v>
      </c>
      <c r="I3666" s="276">
        <v>0</v>
      </c>
      <c r="J3666" s="276">
        <v>0</v>
      </c>
      <c r="K3666" s="276">
        <v>0</v>
      </c>
      <c r="L3666" s="276">
        <v>1</v>
      </c>
      <c r="M3666" s="276">
        <v>1</v>
      </c>
      <c r="N3666" s="276">
        <v>0</v>
      </c>
      <c r="O3666" s="276">
        <v>1</v>
      </c>
      <c r="P3666" s="276">
        <v>2</v>
      </c>
      <c r="Q3666" s="276">
        <v>1</v>
      </c>
      <c r="R3666" s="276">
        <v>1</v>
      </c>
      <c r="S3666" s="276">
        <v>0</v>
      </c>
      <c r="T3666" s="276">
        <v>1</v>
      </c>
      <c r="U3666" s="276">
        <v>1</v>
      </c>
      <c r="V3666" s="1044">
        <v>1</v>
      </c>
      <c r="W3666" s="276">
        <v>2</v>
      </c>
      <c r="X3666" s="276">
        <v>1</v>
      </c>
      <c r="Y3666" s="276">
        <v>2</v>
      </c>
      <c r="Z3666" s="276">
        <v>0</v>
      </c>
      <c r="AA3666" s="276">
        <v>0</v>
      </c>
      <c r="AB3666" s="276">
        <v>0</v>
      </c>
      <c r="AC3666" s="276">
        <v>0</v>
      </c>
      <c r="AD3666" s="448"/>
    </row>
    <row r="3667" spans="1:30" ht="20.399999999999999" customHeight="1">
      <c r="A3667" s="794"/>
      <c r="B3667" s="670" t="s">
        <v>1467</v>
      </c>
      <c r="C3667" s="276">
        <v>0</v>
      </c>
      <c r="D3667" s="276">
        <v>0</v>
      </c>
      <c r="E3667" s="276">
        <v>0</v>
      </c>
      <c r="F3667" s="276">
        <v>0</v>
      </c>
      <c r="G3667" s="1043">
        <v>0</v>
      </c>
      <c r="H3667" s="276">
        <v>0</v>
      </c>
      <c r="I3667" s="276">
        <v>0</v>
      </c>
      <c r="J3667" s="276">
        <v>0</v>
      </c>
      <c r="K3667" s="276">
        <v>0</v>
      </c>
      <c r="L3667" s="276">
        <v>0</v>
      </c>
      <c r="M3667" s="276">
        <v>0</v>
      </c>
      <c r="N3667" s="276">
        <v>0</v>
      </c>
      <c r="O3667" s="276">
        <v>0</v>
      </c>
      <c r="P3667" s="276">
        <v>0</v>
      </c>
      <c r="Q3667" s="276">
        <v>0</v>
      </c>
      <c r="R3667" s="276">
        <v>0</v>
      </c>
      <c r="S3667" s="276">
        <v>0</v>
      </c>
      <c r="T3667" s="276">
        <v>0</v>
      </c>
      <c r="U3667" s="276">
        <v>0</v>
      </c>
      <c r="V3667" s="1044">
        <v>0</v>
      </c>
      <c r="W3667" s="276">
        <v>0</v>
      </c>
      <c r="X3667" s="276">
        <v>0</v>
      </c>
      <c r="Y3667" s="276">
        <v>0</v>
      </c>
      <c r="Z3667" s="276">
        <v>0</v>
      </c>
      <c r="AA3667" s="276">
        <v>0</v>
      </c>
      <c r="AB3667" s="276">
        <v>0</v>
      </c>
      <c r="AC3667" s="276">
        <v>0</v>
      </c>
      <c r="AD3667" s="448"/>
    </row>
    <row r="3668" spans="1:30" ht="20.399999999999999" customHeight="1">
      <c r="A3668" s="407"/>
      <c r="B3668" s="407"/>
      <c r="C3668" s="407"/>
      <c r="D3668" s="407"/>
      <c r="E3668" s="407"/>
      <c r="F3668" s="407"/>
      <c r="G3668" s="407"/>
      <c r="H3668" s="407"/>
      <c r="I3668" s="407"/>
      <c r="J3668" s="407"/>
      <c r="K3668" s="407"/>
      <c r="L3668" s="407"/>
      <c r="M3668" s="407"/>
      <c r="N3668" s="407"/>
      <c r="O3668" s="407"/>
      <c r="P3668" s="407"/>
      <c r="Q3668" s="407"/>
      <c r="R3668" s="407"/>
      <c r="S3668" s="407"/>
      <c r="T3668" s="407"/>
      <c r="U3668" s="407"/>
      <c r="V3668" s="407"/>
      <c r="W3668" s="407"/>
      <c r="X3668" s="407"/>
      <c r="Y3668" s="407"/>
      <c r="Z3668" s="407"/>
      <c r="AA3668" s="407"/>
      <c r="AB3668" s="407"/>
      <c r="AC3668" s="407"/>
      <c r="AD3668" s="448"/>
    </row>
    <row r="3669" spans="1:30" ht="20.399999999999999" customHeight="1">
      <c r="A3669" s="796" t="s">
        <v>2267</v>
      </c>
      <c r="B3669" s="669" t="s">
        <v>2266</v>
      </c>
      <c r="C3669" s="275">
        <v>7</v>
      </c>
      <c r="D3669" s="275">
        <v>7</v>
      </c>
      <c r="E3669" s="275">
        <v>0</v>
      </c>
      <c r="F3669" s="275">
        <v>0</v>
      </c>
      <c r="G3669" s="1041">
        <v>100</v>
      </c>
      <c r="H3669" s="275">
        <v>0</v>
      </c>
      <c r="I3669" s="275">
        <v>0</v>
      </c>
      <c r="J3669" s="275">
        <v>0</v>
      </c>
      <c r="K3669" s="275">
        <v>0</v>
      </c>
      <c r="L3669" s="275">
        <v>0</v>
      </c>
      <c r="M3669" s="275">
        <v>1</v>
      </c>
      <c r="N3669" s="275">
        <v>0</v>
      </c>
      <c r="O3669" s="275">
        <v>0</v>
      </c>
      <c r="P3669" s="275">
        <v>0</v>
      </c>
      <c r="Q3669" s="275">
        <v>0</v>
      </c>
      <c r="R3669" s="275">
        <v>0</v>
      </c>
      <c r="S3669" s="275">
        <v>0</v>
      </c>
      <c r="T3669" s="275">
        <v>1</v>
      </c>
      <c r="U3669" s="275">
        <v>1</v>
      </c>
      <c r="V3669" s="1042">
        <v>0</v>
      </c>
      <c r="W3669" s="275">
        <v>0</v>
      </c>
      <c r="X3669" s="275">
        <v>1</v>
      </c>
      <c r="Y3669" s="275">
        <v>2</v>
      </c>
      <c r="Z3669" s="275">
        <v>0</v>
      </c>
      <c r="AA3669" s="275">
        <v>0</v>
      </c>
      <c r="AB3669" s="275">
        <v>1</v>
      </c>
      <c r="AC3669" s="275">
        <v>0</v>
      </c>
      <c r="AD3669" s="448"/>
    </row>
    <row r="3670" spans="1:30" ht="20.399999999999999" customHeight="1">
      <c r="A3670" s="794"/>
      <c r="B3670" s="670" t="s">
        <v>1468</v>
      </c>
      <c r="C3670" s="276">
        <v>5</v>
      </c>
      <c r="D3670" s="276">
        <v>5</v>
      </c>
      <c r="E3670" s="276">
        <v>0</v>
      </c>
      <c r="F3670" s="276">
        <v>0</v>
      </c>
      <c r="G3670" s="1043">
        <v>100</v>
      </c>
      <c r="H3670" s="276">
        <v>0</v>
      </c>
      <c r="I3670" s="276">
        <v>0</v>
      </c>
      <c r="J3670" s="276">
        <v>0</v>
      </c>
      <c r="K3670" s="276">
        <v>0</v>
      </c>
      <c r="L3670" s="276">
        <v>0</v>
      </c>
      <c r="M3670" s="276">
        <v>1</v>
      </c>
      <c r="N3670" s="276">
        <v>0</v>
      </c>
      <c r="O3670" s="276">
        <v>0</v>
      </c>
      <c r="P3670" s="276">
        <v>0</v>
      </c>
      <c r="Q3670" s="276">
        <v>0</v>
      </c>
      <c r="R3670" s="276">
        <v>0</v>
      </c>
      <c r="S3670" s="276">
        <v>0</v>
      </c>
      <c r="T3670" s="276">
        <v>1</v>
      </c>
      <c r="U3670" s="276">
        <v>0</v>
      </c>
      <c r="V3670" s="1044">
        <v>0</v>
      </c>
      <c r="W3670" s="276">
        <v>0</v>
      </c>
      <c r="X3670" s="276">
        <v>1</v>
      </c>
      <c r="Y3670" s="276">
        <v>1</v>
      </c>
      <c r="Z3670" s="276">
        <v>0</v>
      </c>
      <c r="AA3670" s="276">
        <v>0</v>
      </c>
      <c r="AB3670" s="276">
        <v>1</v>
      </c>
      <c r="AC3670" s="276">
        <v>0</v>
      </c>
      <c r="AD3670" s="448"/>
    </row>
    <row r="3671" spans="1:30" ht="20.399999999999999" customHeight="1">
      <c r="A3671" s="794"/>
      <c r="B3671" s="670" t="s">
        <v>1467</v>
      </c>
      <c r="C3671" s="276">
        <v>2</v>
      </c>
      <c r="D3671" s="276">
        <v>2</v>
      </c>
      <c r="E3671" s="276">
        <v>0</v>
      </c>
      <c r="F3671" s="276">
        <v>0</v>
      </c>
      <c r="G3671" s="1043">
        <v>100</v>
      </c>
      <c r="H3671" s="276">
        <v>0</v>
      </c>
      <c r="I3671" s="276">
        <v>0</v>
      </c>
      <c r="J3671" s="276">
        <v>0</v>
      </c>
      <c r="K3671" s="276">
        <v>0</v>
      </c>
      <c r="L3671" s="276">
        <v>0</v>
      </c>
      <c r="M3671" s="276">
        <v>0</v>
      </c>
      <c r="N3671" s="276">
        <v>0</v>
      </c>
      <c r="O3671" s="276">
        <v>0</v>
      </c>
      <c r="P3671" s="276">
        <v>0</v>
      </c>
      <c r="Q3671" s="276">
        <v>0</v>
      </c>
      <c r="R3671" s="276">
        <v>0</v>
      </c>
      <c r="S3671" s="276">
        <v>0</v>
      </c>
      <c r="T3671" s="276">
        <v>0</v>
      </c>
      <c r="U3671" s="276">
        <v>1</v>
      </c>
      <c r="V3671" s="1044">
        <v>0</v>
      </c>
      <c r="W3671" s="276">
        <v>0</v>
      </c>
      <c r="X3671" s="276">
        <v>0</v>
      </c>
      <c r="Y3671" s="276">
        <v>1</v>
      </c>
      <c r="Z3671" s="276">
        <v>0</v>
      </c>
      <c r="AA3671" s="276">
        <v>0</v>
      </c>
      <c r="AB3671" s="276">
        <v>0</v>
      </c>
      <c r="AC3671" s="276">
        <v>0</v>
      </c>
      <c r="AD3671" s="448"/>
    </row>
    <row r="3672" spans="1:30" ht="20.399999999999999" customHeight="1">
      <c r="A3672" s="407"/>
      <c r="B3672" s="407"/>
      <c r="C3672" s="407"/>
      <c r="D3672" s="407"/>
      <c r="E3672" s="407"/>
      <c r="F3672" s="407"/>
      <c r="G3672" s="407"/>
      <c r="H3672" s="407"/>
      <c r="I3672" s="407"/>
      <c r="J3672" s="407"/>
      <c r="K3672" s="407"/>
      <c r="L3672" s="407"/>
      <c r="M3672" s="407"/>
      <c r="N3672" s="407"/>
      <c r="O3672" s="407"/>
      <c r="P3672" s="407"/>
      <c r="Q3672" s="407"/>
      <c r="R3672" s="407"/>
      <c r="S3672" s="407"/>
      <c r="T3672" s="407"/>
      <c r="U3672" s="407"/>
      <c r="V3672" s="407"/>
      <c r="W3672" s="407"/>
      <c r="X3672" s="407"/>
      <c r="Y3672" s="407"/>
      <c r="Z3672" s="407"/>
      <c r="AA3672" s="407"/>
      <c r="AB3672" s="407"/>
      <c r="AC3672" s="407"/>
      <c r="AD3672" s="448"/>
    </row>
    <row r="3673" spans="1:30" ht="20.399999999999999" customHeight="1">
      <c r="A3673" s="796" t="s">
        <v>2265</v>
      </c>
      <c r="B3673" s="669" t="s">
        <v>2264</v>
      </c>
      <c r="C3673" s="275">
        <v>274</v>
      </c>
      <c r="D3673" s="275">
        <v>274</v>
      </c>
      <c r="E3673" s="275">
        <v>0</v>
      </c>
      <c r="F3673" s="275">
        <v>0</v>
      </c>
      <c r="G3673" s="1041">
        <v>100</v>
      </c>
      <c r="H3673" s="275">
        <v>1</v>
      </c>
      <c r="I3673" s="275">
        <v>1</v>
      </c>
      <c r="J3673" s="275">
        <v>0</v>
      </c>
      <c r="K3673" s="275">
        <v>0</v>
      </c>
      <c r="L3673" s="275">
        <v>15</v>
      </c>
      <c r="M3673" s="275">
        <v>3</v>
      </c>
      <c r="N3673" s="275">
        <v>7</v>
      </c>
      <c r="O3673" s="275">
        <v>21</v>
      </c>
      <c r="P3673" s="275">
        <v>22</v>
      </c>
      <c r="Q3673" s="275">
        <v>17</v>
      </c>
      <c r="R3673" s="275">
        <v>17</v>
      </c>
      <c r="S3673" s="275">
        <v>14</v>
      </c>
      <c r="T3673" s="275">
        <v>21</v>
      </c>
      <c r="U3673" s="275">
        <v>33</v>
      </c>
      <c r="V3673" s="1042">
        <v>30</v>
      </c>
      <c r="W3673" s="275">
        <v>24</v>
      </c>
      <c r="X3673" s="275">
        <v>14</v>
      </c>
      <c r="Y3673" s="275">
        <v>6</v>
      </c>
      <c r="Z3673" s="275">
        <v>16</v>
      </c>
      <c r="AA3673" s="275">
        <v>4</v>
      </c>
      <c r="AB3673" s="275">
        <v>7</v>
      </c>
      <c r="AC3673" s="275">
        <v>2</v>
      </c>
      <c r="AD3673" s="448"/>
    </row>
    <row r="3674" spans="1:30" ht="20.399999999999999" customHeight="1">
      <c r="A3674" s="794"/>
      <c r="B3674" s="670" t="s">
        <v>1468</v>
      </c>
      <c r="C3674" s="276">
        <v>242</v>
      </c>
      <c r="D3674" s="276">
        <v>242</v>
      </c>
      <c r="E3674" s="276">
        <v>0</v>
      </c>
      <c r="F3674" s="276">
        <v>0</v>
      </c>
      <c r="G3674" s="1043">
        <v>100</v>
      </c>
      <c r="H3674" s="276">
        <v>0</v>
      </c>
      <c r="I3674" s="276">
        <v>0</v>
      </c>
      <c r="J3674" s="276">
        <v>0</v>
      </c>
      <c r="K3674" s="276">
        <v>0</v>
      </c>
      <c r="L3674" s="276">
        <v>11</v>
      </c>
      <c r="M3674" s="276">
        <v>2</v>
      </c>
      <c r="N3674" s="276">
        <v>6</v>
      </c>
      <c r="O3674" s="276">
        <v>21</v>
      </c>
      <c r="P3674" s="276">
        <v>20</v>
      </c>
      <c r="Q3674" s="276">
        <v>14</v>
      </c>
      <c r="R3674" s="276">
        <v>17</v>
      </c>
      <c r="S3674" s="276">
        <v>14</v>
      </c>
      <c r="T3674" s="276">
        <v>17</v>
      </c>
      <c r="U3674" s="276">
        <v>31</v>
      </c>
      <c r="V3674" s="1044">
        <v>27</v>
      </c>
      <c r="W3674" s="276">
        <v>23</v>
      </c>
      <c r="X3674" s="276">
        <v>12</v>
      </c>
      <c r="Y3674" s="276">
        <v>5</v>
      </c>
      <c r="Z3674" s="276">
        <v>14</v>
      </c>
      <c r="AA3674" s="276">
        <v>2</v>
      </c>
      <c r="AB3674" s="276">
        <v>5</v>
      </c>
      <c r="AC3674" s="276">
        <v>1</v>
      </c>
      <c r="AD3674" s="448"/>
    </row>
    <row r="3675" spans="1:30" ht="20.399999999999999" customHeight="1">
      <c r="A3675" s="794"/>
      <c r="B3675" s="670" t="s">
        <v>1467</v>
      </c>
      <c r="C3675" s="276">
        <v>32</v>
      </c>
      <c r="D3675" s="276">
        <v>32</v>
      </c>
      <c r="E3675" s="276">
        <v>0</v>
      </c>
      <c r="F3675" s="276">
        <v>0</v>
      </c>
      <c r="G3675" s="1043">
        <v>100</v>
      </c>
      <c r="H3675" s="276">
        <v>1</v>
      </c>
      <c r="I3675" s="276">
        <v>1</v>
      </c>
      <c r="J3675" s="276">
        <v>0</v>
      </c>
      <c r="K3675" s="276">
        <v>0</v>
      </c>
      <c r="L3675" s="276">
        <v>4</v>
      </c>
      <c r="M3675" s="276">
        <v>1</v>
      </c>
      <c r="N3675" s="276">
        <v>1</v>
      </c>
      <c r="O3675" s="276">
        <v>0</v>
      </c>
      <c r="P3675" s="276">
        <v>2</v>
      </c>
      <c r="Q3675" s="276">
        <v>3</v>
      </c>
      <c r="R3675" s="276">
        <v>0</v>
      </c>
      <c r="S3675" s="276">
        <v>0</v>
      </c>
      <c r="T3675" s="276">
        <v>4</v>
      </c>
      <c r="U3675" s="276">
        <v>2</v>
      </c>
      <c r="V3675" s="1044">
        <v>3</v>
      </c>
      <c r="W3675" s="276">
        <v>1</v>
      </c>
      <c r="X3675" s="276">
        <v>2</v>
      </c>
      <c r="Y3675" s="276">
        <v>1</v>
      </c>
      <c r="Z3675" s="276">
        <v>2</v>
      </c>
      <c r="AA3675" s="276">
        <v>2</v>
      </c>
      <c r="AB3675" s="276">
        <v>2</v>
      </c>
      <c r="AC3675" s="276">
        <v>1</v>
      </c>
      <c r="AD3675" s="448"/>
    </row>
    <row r="3676" spans="1:30" ht="20.399999999999999" customHeight="1">
      <c r="A3676" s="407"/>
      <c r="B3676" s="407"/>
      <c r="C3676" s="407"/>
      <c r="D3676" s="407"/>
      <c r="E3676" s="407"/>
      <c r="F3676" s="407"/>
      <c r="G3676" s="407"/>
      <c r="H3676" s="407"/>
      <c r="I3676" s="407"/>
      <c r="J3676" s="407"/>
      <c r="K3676" s="407"/>
      <c r="L3676" s="407"/>
      <c r="M3676" s="407"/>
      <c r="N3676" s="407"/>
      <c r="O3676" s="407"/>
      <c r="P3676" s="407"/>
      <c r="Q3676" s="407"/>
      <c r="R3676" s="407"/>
      <c r="S3676" s="407"/>
      <c r="T3676" s="407"/>
      <c r="U3676" s="407"/>
      <c r="V3676" s="407"/>
      <c r="W3676" s="407"/>
      <c r="X3676" s="407"/>
      <c r="Y3676" s="407"/>
      <c r="Z3676" s="407"/>
      <c r="AA3676" s="407"/>
      <c r="AB3676" s="407"/>
      <c r="AC3676" s="407"/>
      <c r="AD3676" s="448"/>
    </row>
    <row r="3677" spans="1:30" ht="20.399999999999999" customHeight="1">
      <c r="A3677" s="796" t="s">
        <v>2263</v>
      </c>
      <c r="B3677" s="669" t="s">
        <v>2262</v>
      </c>
      <c r="C3677" s="275">
        <v>4</v>
      </c>
      <c r="D3677" s="275">
        <v>4</v>
      </c>
      <c r="E3677" s="275">
        <v>0</v>
      </c>
      <c r="F3677" s="275">
        <v>0</v>
      </c>
      <c r="G3677" s="1041">
        <v>100</v>
      </c>
      <c r="H3677" s="275">
        <v>4</v>
      </c>
      <c r="I3677" s="275">
        <v>0</v>
      </c>
      <c r="J3677" s="275">
        <v>0</v>
      </c>
      <c r="K3677" s="275">
        <v>4</v>
      </c>
      <c r="L3677" s="275">
        <v>0</v>
      </c>
      <c r="M3677" s="275">
        <v>0</v>
      </c>
      <c r="N3677" s="275">
        <v>0</v>
      </c>
      <c r="O3677" s="275">
        <v>0</v>
      </c>
      <c r="P3677" s="275">
        <v>0</v>
      </c>
      <c r="Q3677" s="275">
        <v>0</v>
      </c>
      <c r="R3677" s="275">
        <v>0</v>
      </c>
      <c r="S3677" s="275">
        <v>0</v>
      </c>
      <c r="T3677" s="275">
        <v>0</v>
      </c>
      <c r="U3677" s="275">
        <v>0</v>
      </c>
      <c r="V3677" s="1042">
        <v>0</v>
      </c>
      <c r="W3677" s="275">
        <v>0</v>
      </c>
      <c r="X3677" s="275">
        <v>0</v>
      </c>
      <c r="Y3677" s="275">
        <v>0</v>
      </c>
      <c r="Z3677" s="275">
        <v>0</v>
      </c>
      <c r="AA3677" s="275">
        <v>0</v>
      </c>
      <c r="AB3677" s="275">
        <v>0</v>
      </c>
      <c r="AC3677" s="275">
        <v>0</v>
      </c>
      <c r="AD3677" s="448"/>
    </row>
    <row r="3678" spans="1:30" ht="20.399999999999999" customHeight="1">
      <c r="A3678" s="669"/>
      <c r="B3678" s="669" t="s">
        <v>2261</v>
      </c>
      <c r="C3678" s="797"/>
      <c r="D3678" s="797"/>
      <c r="E3678" s="797"/>
      <c r="F3678" s="797"/>
      <c r="G3678" s="797"/>
      <c r="H3678" s="797"/>
      <c r="I3678" s="797"/>
      <c r="J3678" s="797"/>
      <c r="K3678" s="797"/>
      <c r="L3678" s="797"/>
      <c r="M3678" s="797"/>
      <c r="N3678" s="797"/>
      <c r="O3678" s="797"/>
      <c r="P3678" s="797"/>
      <c r="Q3678" s="797"/>
      <c r="R3678" s="797"/>
      <c r="S3678" s="797"/>
      <c r="T3678" s="797"/>
      <c r="U3678" s="797"/>
      <c r="V3678" s="797"/>
      <c r="W3678" s="797"/>
      <c r="X3678" s="797"/>
      <c r="Y3678" s="797"/>
      <c r="Z3678" s="797"/>
      <c r="AA3678" s="797"/>
      <c r="AB3678" s="797"/>
      <c r="AC3678" s="797"/>
      <c r="AD3678" s="448"/>
    </row>
    <row r="3679" spans="1:30" ht="20.399999999999999" customHeight="1">
      <c r="A3679" s="794"/>
      <c r="B3679" s="670" t="s">
        <v>1468</v>
      </c>
      <c r="C3679" s="276">
        <v>4</v>
      </c>
      <c r="D3679" s="276">
        <v>4</v>
      </c>
      <c r="E3679" s="276">
        <v>0</v>
      </c>
      <c r="F3679" s="276">
        <v>0</v>
      </c>
      <c r="G3679" s="1043">
        <v>100</v>
      </c>
      <c r="H3679" s="276">
        <v>4</v>
      </c>
      <c r="I3679" s="276">
        <v>0</v>
      </c>
      <c r="J3679" s="276">
        <v>0</v>
      </c>
      <c r="K3679" s="276">
        <v>4</v>
      </c>
      <c r="L3679" s="276">
        <v>0</v>
      </c>
      <c r="M3679" s="276">
        <v>0</v>
      </c>
      <c r="N3679" s="276">
        <v>0</v>
      </c>
      <c r="O3679" s="276">
        <v>0</v>
      </c>
      <c r="P3679" s="276">
        <v>0</v>
      </c>
      <c r="Q3679" s="276">
        <v>0</v>
      </c>
      <c r="R3679" s="276">
        <v>0</v>
      </c>
      <c r="S3679" s="276">
        <v>0</v>
      </c>
      <c r="T3679" s="276">
        <v>0</v>
      </c>
      <c r="U3679" s="276">
        <v>0</v>
      </c>
      <c r="V3679" s="1044">
        <v>0</v>
      </c>
      <c r="W3679" s="276">
        <v>0</v>
      </c>
      <c r="X3679" s="276">
        <v>0</v>
      </c>
      <c r="Y3679" s="276">
        <v>0</v>
      </c>
      <c r="Z3679" s="276">
        <v>0</v>
      </c>
      <c r="AA3679" s="276">
        <v>0</v>
      </c>
      <c r="AB3679" s="276">
        <v>0</v>
      </c>
      <c r="AC3679" s="276">
        <v>0</v>
      </c>
      <c r="AD3679" s="448"/>
    </row>
    <row r="3680" spans="1:30" ht="20.399999999999999" customHeight="1">
      <c r="A3680" s="794"/>
      <c r="B3680" s="670" t="s">
        <v>1467</v>
      </c>
      <c r="C3680" s="276">
        <v>0</v>
      </c>
      <c r="D3680" s="276">
        <v>0</v>
      </c>
      <c r="E3680" s="276">
        <v>0</v>
      </c>
      <c r="F3680" s="276">
        <v>0</v>
      </c>
      <c r="G3680" s="1043">
        <v>0</v>
      </c>
      <c r="H3680" s="276">
        <v>0</v>
      </c>
      <c r="I3680" s="276">
        <v>0</v>
      </c>
      <c r="J3680" s="276">
        <v>0</v>
      </c>
      <c r="K3680" s="276">
        <v>0</v>
      </c>
      <c r="L3680" s="276">
        <v>0</v>
      </c>
      <c r="M3680" s="276">
        <v>0</v>
      </c>
      <c r="N3680" s="276">
        <v>0</v>
      </c>
      <c r="O3680" s="276">
        <v>0</v>
      </c>
      <c r="P3680" s="276">
        <v>0</v>
      </c>
      <c r="Q3680" s="276">
        <v>0</v>
      </c>
      <c r="R3680" s="276">
        <v>0</v>
      </c>
      <c r="S3680" s="276">
        <v>0</v>
      </c>
      <c r="T3680" s="276">
        <v>0</v>
      </c>
      <c r="U3680" s="276">
        <v>0</v>
      </c>
      <c r="V3680" s="1044">
        <v>0</v>
      </c>
      <c r="W3680" s="276">
        <v>0</v>
      </c>
      <c r="X3680" s="276">
        <v>0</v>
      </c>
      <c r="Y3680" s="276">
        <v>0</v>
      </c>
      <c r="Z3680" s="276">
        <v>0</v>
      </c>
      <c r="AA3680" s="276">
        <v>0</v>
      </c>
      <c r="AB3680" s="276">
        <v>0</v>
      </c>
      <c r="AC3680" s="276">
        <v>0</v>
      </c>
      <c r="AD3680" s="448"/>
    </row>
    <row r="3681" spans="1:30" ht="20.399999999999999" customHeight="1">
      <c r="A3681" s="407"/>
      <c r="B3681" s="407"/>
      <c r="C3681" s="407"/>
      <c r="D3681" s="407"/>
      <c r="E3681" s="407"/>
      <c r="F3681" s="407"/>
      <c r="G3681" s="407"/>
      <c r="H3681" s="407"/>
      <c r="I3681" s="407"/>
      <c r="J3681" s="407"/>
      <c r="K3681" s="407"/>
      <c r="L3681" s="407"/>
      <c r="M3681" s="407"/>
      <c r="N3681" s="407"/>
      <c r="O3681" s="407"/>
      <c r="P3681" s="407"/>
      <c r="Q3681" s="407"/>
      <c r="R3681" s="407"/>
      <c r="S3681" s="407"/>
      <c r="T3681" s="407"/>
      <c r="U3681" s="407"/>
      <c r="V3681" s="407"/>
      <c r="W3681" s="407"/>
      <c r="X3681" s="407"/>
      <c r="Y3681" s="407"/>
      <c r="Z3681" s="407"/>
      <c r="AA3681" s="407"/>
      <c r="AB3681" s="407"/>
      <c r="AC3681" s="407"/>
      <c r="AD3681" s="448"/>
    </row>
    <row r="3682" spans="1:30" ht="20.399999999999999" customHeight="1">
      <c r="A3682" s="796" t="s">
        <v>2260</v>
      </c>
      <c r="B3682" s="669" t="s">
        <v>2259</v>
      </c>
      <c r="C3682" s="275">
        <v>2</v>
      </c>
      <c r="D3682" s="275">
        <v>2</v>
      </c>
      <c r="E3682" s="275">
        <v>0</v>
      </c>
      <c r="F3682" s="275">
        <v>0</v>
      </c>
      <c r="G3682" s="1041">
        <v>100</v>
      </c>
      <c r="H3682" s="275">
        <v>0</v>
      </c>
      <c r="I3682" s="275">
        <v>0</v>
      </c>
      <c r="J3682" s="275">
        <v>0</v>
      </c>
      <c r="K3682" s="275">
        <v>0</v>
      </c>
      <c r="L3682" s="275">
        <v>0</v>
      </c>
      <c r="M3682" s="275">
        <v>0</v>
      </c>
      <c r="N3682" s="275">
        <v>0</v>
      </c>
      <c r="O3682" s="275">
        <v>0</v>
      </c>
      <c r="P3682" s="275">
        <v>1</v>
      </c>
      <c r="Q3682" s="275">
        <v>0</v>
      </c>
      <c r="R3682" s="275">
        <v>0</v>
      </c>
      <c r="S3682" s="275">
        <v>1</v>
      </c>
      <c r="T3682" s="275">
        <v>0</v>
      </c>
      <c r="U3682" s="275">
        <v>0</v>
      </c>
      <c r="V3682" s="1042">
        <v>0</v>
      </c>
      <c r="W3682" s="275">
        <v>0</v>
      </c>
      <c r="X3682" s="275">
        <v>0</v>
      </c>
      <c r="Y3682" s="275">
        <v>0</v>
      </c>
      <c r="Z3682" s="275">
        <v>0</v>
      </c>
      <c r="AA3682" s="275">
        <v>0</v>
      </c>
      <c r="AB3682" s="275">
        <v>0</v>
      </c>
      <c r="AC3682" s="275">
        <v>0</v>
      </c>
      <c r="AD3682" s="448"/>
    </row>
    <row r="3683" spans="1:30" ht="20.399999999999999" customHeight="1">
      <c r="A3683" s="669"/>
      <c r="B3683" s="669" t="s">
        <v>2258</v>
      </c>
      <c r="C3683" s="797"/>
      <c r="D3683" s="797"/>
      <c r="E3683" s="797"/>
      <c r="F3683" s="797"/>
      <c r="G3683" s="797"/>
      <c r="H3683" s="797"/>
      <c r="I3683" s="797"/>
      <c r="J3683" s="797"/>
      <c r="K3683" s="797"/>
      <c r="L3683" s="797"/>
      <c r="M3683" s="797"/>
      <c r="N3683" s="797"/>
      <c r="O3683" s="797"/>
      <c r="P3683" s="797"/>
      <c r="Q3683" s="797"/>
      <c r="R3683" s="797"/>
      <c r="S3683" s="797"/>
      <c r="T3683" s="797"/>
      <c r="U3683" s="797"/>
      <c r="V3683" s="797"/>
      <c r="W3683" s="797"/>
      <c r="X3683" s="797"/>
      <c r="Y3683" s="797"/>
      <c r="Z3683" s="797"/>
      <c r="AA3683" s="797"/>
      <c r="AB3683" s="797"/>
      <c r="AC3683" s="797"/>
      <c r="AD3683" s="448"/>
    </row>
    <row r="3684" spans="1:30" ht="20.399999999999999" customHeight="1">
      <c r="A3684" s="794"/>
      <c r="B3684" s="670" t="s">
        <v>1468</v>
      </c>
      <c r="C3684" s="276">
        <v>2</v>
      </c>
      <c r="D3684" s="276">
        <v>2</v>
      </c>
      <c r="E3684" s="276">
        <v>0</v>
      </c>
      <c r="F3684" s="276">
        <v>0</v>
      </c>
      <c r="G3684" s="1043">
        <v>100</v>
      </c>
      <c r="H3684" s="276">
        <v>0</v>
      </c>
      <c r="I3684" s="276">
        <v>0</v>
      </c>
      <c r="J3684" s="276">
        <v>0</v>
      </c>
      <c r="K3684" s="276">
        <v>0</v>
      </c>
      <c r="L3684" s="276">
        <v>0</v>
      </c>
      <c r="M3684" s="276">
        <v>0</v>
      </c>
      <c r="N3684" s="276">
        <v>0</v>
      </c>
      <c r="O3684" s="276">
        <v>0</v>
      </c>
      <c r="P3684" s="276">
        <v>1</v>
      </c>
      <c r="Q3684" s="276">
        <v>0</v>
      </c>
      <c r="R3684" s="276">
        <v>0</v>
      </c>
      <c r="S3684" s="276">
        <v>1</v>
      </c>
      <c r="T3684" s="276">
        <v>0</v>
      </c>
      <c r="U3684" s="276">
        <v>0</v>
      </c>
      <c r="V3684" s="1044">
        <v>0</v>
      </c>
      <c r="W3684" s="276">
        <v>0</v>
      </c>
      <c r="X3684" s="276">
        <v>0</v>
      </c>
      <c r="Y3684" s="276">
        <v>0</v>
      </c>
      <c r="Z3684" s="276">
        <v>0</v>
      </c>
      <c r="AA3684" s="276">
        <v>0</v>
      </c>
      <c r="AB3684" s="276">
        <v>0</v>
      </c>
      <c r="AC3684" s="276">
        <v>0</v>
      </c>
      <c r="AD3684" s="448"/>
    </row>
    <row r="3685" spans="1:30" ht="20.399999999999999" customHeight="1">
      <c r="A3685" s="794"/>
      <c r="B3685" s="670" t="s">
        <v>1467</v>
      </c>
      <c r="C3685" s="276">
        <v>0</v>
      </c>
      <c r="D3685" s="276">
        <v>0</v>
      </c>
      <c r="E3685" s="276">
        <v>0</v>
      </c>
      <c r="F3685" s="276">
        <v>0</v>
      </c>
      <c r="G3685" s="1043">
        <v>0</v>
      </c>
      <c r="H3685" s="276">
        <v>0</v>
      </c>
      <c r="I3685" s="276">
        <v>0</v>
      </c>
      <c r="J3685" s="276">
        <v>0</v>
      </c>
      <c r="K3685" s="276">
        <v>0</v>
      </c>
      <c r="L3685" s="276">
        <v>0</v>
      </c>
      <c r="M3685" s="276">
        <v>0</v>
      </c>
      <c r="N3685" s="276">
        <v>0</v>
      </c>
      <c r="O3685" s="276">
        <v>0</v>
      </c>
      <c r="P3685" s="276">
        <v>0</v>
      </c>
      <c r="Q3685" s="276">
        <v>0</v>
      </c>
      <c r="R3685" s="276">
        <v>0</v>
      </c>
      <c r="S3685" s="276">
        <v>0</v>
      </c>
      <c r="T3685" s="276">
        <v>0</v>
      </c>
      <c r="U3685" s="276">
        <v>0</v>
      </c>
      <c r="V3685" s="1044">
        <v>0</v>
      </c>
      <c r="W3685" s="276">
        <v>0</v>
      </c>
      <c r="X3685" s="276">
        <v>0</v>
      </c>
      <c r="Y3685" s="276">
        <v>0</v>
      </c>
      <c r="Z3685" s="276">
        <v>0</v>
      </c>
      <c r="AA3685" s="276">
        <v>0</v>
      </c>
      <c r="AB3685" s="276">
        <v>0</v>
      </c>
      <c r="AC3685" s="276">
        <v>0</v>
      </c>
      <c r="AD3685" s="448"/>
    </row>
    <row r="3686" spans="1:30" ht="20.399999999999999" customHeight="1">
      <c r="A3686" s="407"/>
      <c r="B3686" s="407"/>
      <c r="C3686" s="407"/>
      <c r="D3686" s="407"/>
      <c r="E3686" s="407"/>
      <c r="F3686" s="407"/>
      <c r="G3686" s="407"/>
      <c r="H3686" s="407"/>
      <c r="I3686" s="407"/>
      <c r="J3686" s="407"/>
      <c r="K3686" s="407"/>
      <c r="L3686" s="407"/>
      <c r="M3686" s="407"/>
      <c r="N3686" s="407"/>
      <c r="O3686" s="407"/>
      <c r="P3686" s="407"/>
      <c r="Q3686" s="407"/>
      <c r="R3686" s="407"/>
      <c r="S3686" s="407"/>
      <c r="T3686" s="407"/>
      <c r="U3686" s="407"/>
      <c r="V3686" s="407"/>
      <c r="W3686" s="407"/>
      <c r="X3686" s="407"/>
      <c r="Y3686" s="407"/>
      <c r="Z3686" s="407"/>
      <c r="AA3686" s="407"/>
      <c r="AB3686" s="407"/>
      <c r="AC3686" s="407"/>
      <c r="AD3686" s="448"/>
    </row>
    <row r="3687" spans="1:30" ht="20.399999999999999" customHeight="1">
      <c r="A3687" s="796" t="s">
        <v>2257</v>
      </c>
      <c r="B3687" s="669" t="s">
        <v>2256</v>
      </c>
      <c r="C3687" s="275">
        <v>4</v>
      </c>
      <c r="D3687" s="275">
        <v>4</v>
      </c>
      <c r="E3687" s="275">
        <v>0</v>
      </c>
      <c r="F3687" s="275">
        <v>0</v>
      </c>
      <c r="G3687" s="1041">
        <v>100</v>
      </c>
      <c r="H3687" s="275">
        <v>0</v>
      </c>
      <c r="I3687" s="275">
        <v>0</v>
      </c>
      <c r="J3687" s="275">
        <v>0</v>
      </c>
      <c r="K3687" s="275">
        <v>0</v>
      </c>
      <c r="L3687" s="275">
        <v>0</v>
      </c>
      <c r="M3687" s="275">
        <v>0</v>
      </c>
      <c r="N3687" s="275">
        <v>0</v>
      </c>
      <c r="O3687" s="275">
        <v>1</v>
      </c>
      <c r="P3687" s="275">
        <v>0</v>
      </c>
      <c r="Q3687" s="275">
        <v>0</v>
      </c>
      <c r="R3687" s="275">
        <v>1</v>
      </c>
      <c r="S3687" s="275">
        <v>0</v>
      </c>
      <c r="T3687" s="275">
        <v>0</v>
      </c>
      <c r="U3687" s="275">
        <v>0</v>
      </c>
      <c r="V3687" s="1042">
        <v>0</v>
      </c>
      <c r="W3687" s="275">
        <v>1</v>
      </c>
      <c r="X3687" s="275">
        <v>0</v>
      </c>
      <c r="Y3687" s="275">
        <v>0</v>
      </c>
      <c r="Z3687" s="275">
        <v>1</v>
      </c>
      <c r="AA3687" s="275">
        <v>0</v>
      </c>
      <c r="AB3687" s="275">
        <v>0</v>
      </c>
      <c r="AC3687" s="275">
        <v>0</v>
      </c>
      <c r="AD3687" s="448"/>
    </row>
    <row r="3688" spans="1:30" ht="20.399999999999999" customHeight="1">
      <c r="A3688" s="669"/>
      <c r="B3688" s="669" t="s">
        <v>2255</v>
      </c>
      <c r="C3688" s="797"/>
      <c r="D3688" s="797"/>
      <c r="E3688" s="797"/>
      <c r="F3688" s="797"/>
      <c r="G3688" s="797"/>
      <c r="H3688" s="797"/>
      <c r="I3688" s="797"/>
      <c r="J3688" s="797"/>
      <c r="K3688" s="797"/>
      <c r="L3688" s="797"/>
      <c r="M3688" s="797"/>
      <c r="N3688" s="797"/>
      <c r="O3688" s="797"/>
      <c r="P3688" s="797"/>
      <c r="Q3688" s="797"/>
      <c r="R3688" s="797"/>
      <c r="S3688" s="797"/>
      <c r="T3688" s="797"/>
      <c r="U3688" s="797"/>
      <c r="V3688" s="797"/>
      <c r="W3688" s="797"/>
      <c r="X3688" s="797"/>
      <c r="Y3688" s="797"/>
      <c r="Z3688" s="797"/>
      <c r="AA3688" s="797"/>
      <c r="AB3688" s="797"/>
      <c r="AC3688" s="797"/>
      <c r="AD3688" s="448"/>
    </row>
    <row r="3689" spans="1:30" ht="20.399999999999999" customHeight="1">
      <c r="A3689" s="794"/>
      <c r="B3689" s="670" t="s">
        <v>1468</v>
      </c>
      <c r="C3689" s="276">
        <v>4</v>
      </c>
      <c r="D3689" s="276">
        <v>4</v>
      </c>
      <c r="E3689" s="276">
        <v>0</v>
      </c>
      <c r="F3689" s="276">
        <v>0</v>
      </c>
      <c r="G3689" s="1043">
        <v>100</v>
      </c>
      <c r="H3689" s="276">
        <v>0</v>
      </c>
      <c r="I3689" s="276">
        <v>0</v>
      </c>
      <c r="J3689" s="276">
        <v>0</v>
      </c>
      <c r="K3689" s="276">
        <v>0</v>
      </c>
      <c r="L3689" s="276">
        <v>0</v>
      </c>
      <c r="M3689" s="276">
        <v>0</v>
      </c>
      <c r="N3689" s="276">
        <v>0</v>
      </c>
      <c r="O3689" s="276">
        <v>1</v>
      </c>
      <c r="P3689" s="276">
        <v>0</v>
      </c>
      <c r="Q3689" s="276">
        <v>0</v>
      </c>
      <c r="R3689" s="276">
        <v>1</v>
      </c>
      <c r="S3689" s="276">
        <v>0</v>
      </c>
      <c r="T3689" s="276">
        <v>0</v>
      </c>
      <c r="U3689" s="276">
        <v>0</v>
      </c>
      <c r="V3689" s="1044">
        <v>0</v>
      </c>
      <c r="W3689" s="276">
        <v>1</v>
      </c>
      <c r="X3689" s="276">
        <v>0</v>
      </c>
      <c r="Y3689" s="276">
        <v>0</v>
      </c>
      <c r="Z3689" s="276">
        <v>1</v>
      </c>
      <c r="AA3689" s="276">
        <v>0</v>
      </c>
      <c r="AB3689" s="276">
        <v>0</v>
      </c>
      <c r="AC3689" s="276">
        <v>0</v>
      </c>
      <c r="AD3689" s="448"/>
    </row>
    <row r="3690" spans="1:30" ht="20.399999999999999" customHeight="1">
      <c r="A3690" s="794"/>
      <c r="B3690" s="670" t="s">
        <v>1467</v>
      </c>
      <c r="C3690" s="276">
        <v>0</v>
      </c>
      <c r="D3690" s="276">
        <v>0</v>
      </c>
      <c r="E3690" s="276">
        <v>0</v>
      </c>
      <c r="F3690" s="276">
        <v>0</v>
      </c>
      <c r="G3690" s="1043">
        <v>0</v>
      </c>
      <c r="H3690" s="276">
        <v>0</v>
      </c>
      <c r="I3690" s="276">
        <v>0</v>
      </c>
      <c r="J3690" s="276">
        <v>0</v>
      </c>
      <c r="K3690" s="276">
        <v>0</v>
      </c>
      <c r="L3690" s="276">
        <v>0</v>
      </c>
      <c r="M3690" s="276">
        <v>0</v>
      </c>
      <c r="N3690" s="276">
        <v>0</v>
      </c>
      <c r="O3690" s="276">
        <v>0</v>
      </c>
      <c r="P3690" s="276">
        <v>0</v>
      </c>
      <c r="Q3690" s="276">
        <v>0</v>
      </c>
      <c r="R3690" s="276">
        <v>0</v>
      </c>
      <c r="S3690" s="276">
        <v>0</v>
      </c>
      <c r="T3690" s="276">
        <v>0</v>
      </c>
      <c r="U3690" s="276">
        <v>0</v>
      </c>
      <c r="V3690" s="1044">
        <v>0</v>
      </c>
      <c r="W3690" s="276">
        <v>0</v>
      </c>
      <c r="X3690" s="276">
        <v>0</v>
      </c>
      <c r="Y3690" s="276">
        <v>0</v>
      </c>
      <c r="Z3690" s="276">
        <v>0</v>
      </c>
      <c r="AA3690" s="276">
        <v>0</v>
      </c>
      <c r="AB3690" s="276">
        <v>0</v>
      </c>
      <c r="AC3690" s="276">
        <v>0</v>
      </c>
      <c r="AD3690" s="448"/>
    </row>
    <row r="3691" spans="1:30" ht="20.399999999999999" customHeight="1">
      <c r="A3691" s="407"/>
      <c r="B3691" s="407"/>
      <c r="C3691" s="407"/>
      <c r="D3691" s="407"/>
      <c r="E3691" s="407"/>
      <c r="F3691" s="407"/>
      <c r="G3691" s="407"/>
      <c r="H3691" s="407"/>
      <c r="I3691" s="407"/>
      <c r="J3691" s="407"/>
      <c r="K3691" s="407"/>
      <c r="L3691" s="407"/>
      <c r="M3691" s="407"/>
      <c r="N3691" s="407"/>
      <c r="O3691" s="407"/>
      <c r="P3691" s="407"/>
      <c r="Q3691" s="407"/>
      <c r="R3691" s="407"/>
      <c r="S3691" s="407"/>
      <c r="T3691" s="407"/>
      <c r="U3691" s="407"/>
      <c r="V3691" s="407"/>
      <c r="W3691" s="407"/>
      <c r="X3691" s="407"/>
      <c r="Y3691" s="407"/>
      <c r="Z3691" s="407"/>
      <c r="AA3691" s="407"/>
      <c r="AB3691" s="407"/>
      <c r="AC3691" s="407"/>
      <c r="AD3691" s="448"/>
    </row>
    <row r="3692" spans="1:30" ht="20.399999999999999" customHeight="1">
      <c r="A3692" s="796" t="s">
        <v>4899</v>
      </c>
      <c r="B3692" s="669" t="s">
        <v>4900</v>
      </c>
      <c r="C3692" s="275">
        <v>1</v>
      </c>
      <c r="D3692" s="275">
        <v>1</v>
      </c>
      <c r="E3692" s="275">
        <v>0</v>
      </c>
      <c r="F3692" s="275">
        <v>0</v>
      </c>
      <c r="G3692" s="1041">
        <v>100</v>
      </c>
      <c r="H3692" s="275">
        <v>1</v>
      </c>
      <c r="I3692" s="275">
        <v>0</v>
      </c>
      <c r="J3692" s="275">
        <v>0</v>
      </c>
      <c r="K3692" s="275">
        <v>1</v>
      </c>
      <c r="L3692" s="275">
        <v>0</v>
      </c>
      <c r="M3692" s="275">
        <v>0</v>
      </c>
      <c r="N3692" s="275">
        <v>0</v>
      </c>
      <c r="O3692" s="275">
        <v>0</v>
      </c>
      <c r="P3692" s="275">
        <v>0</v>
      </c>
      <c r="Q3692" s="275">
        <v>0</v>
      </c>
      <c r="R3692" s="275">
        <v>0</v>
      </c>
      <c r="S3692" s="275">
        <v>0</v>
      </c>
      <c r="T3692" s="275">
        <v>0</v>
      </c>
      <c r="U3692" s="275">
        <v>0</v>
      </c>
      <c r="V3692" s="1042">
        <v>0</v>
      </c>
      <c r="W3692" s="275">
        <v>0</v>
      </c>
      <c r="X3692" s="275">
        <v>0</v>
      </c>
      <c r="Y3692" s="275">
        <v>0</v>
      </c>
      <c r="Z3692" s="275">
        <v>0</v>
      </c>
      <c r="AA3692" s="275">
        <v>0</v>
      </c>
      <c r="AB3692" s="275">
        <v>0</v>
      </c>
      <c r="AC3692" s="275">
        <v>0</v>
      </c>
      <c r="AD3692" s="448"/>
    </row>
    <row r="3693" spans="1:30" ht="20.399999999999999" customHeight="1">
      <c r="A3693" s="794"/>
      <c r="B3693" s="670" t="s">
        <v>1468</v>
      </c>
      <c r="C3693" s="276">
        <v>1</v>
      </c>
      <c r="D3693" s="276">
        <v>1</v>
      </c>
      <c r="E3693" s="276">
        <v>0</v>
      </c>
      <c r="F3693" s="276">
        <v>0</v>
      </c>
      <c r="G3693" s="1043">
        <v>100</v>
      </c>
      <c r="H3693" s="276">
        <v>1</v>
      </c>
      <c r="I3693" s="276">
        <v>0</v>
      </c>
      <c r="J3693" s="276">
        <v>0</v>
      </c>
      <c r="K3693" s="276">
        <v>1</v>
      </c>
      <c r="L3693" s="276">
        <v>0</v>
      </c>
      <c r="M3693" s="276">
        <v>0</v>
      </c>
      <c r="N3693" s="276">
        <v>0</v>
      </c>
      <c r="O3693" s="276">
        <v>0</v>
      </c>
      <c r="P3693" s="276">
        <v>0</v>
      </c>
      <c r="Q3693" s="276">
        <v>0</v>
      </c>
      <c r="R3693" s="276">
        <v>0</v>
      </c>
      <c r="S3693" s="276">
        <v>0</v>
      </c>
      <c r="T3693" s="276">
        <v>0</v>
      </c>
      <c r="U3693" s="276">
        <v>0</v>
      </c>
      <c r="V3693" s="1044">
        <v>0</v>
      </c>
      <c r="W3693" s="276">
        <v>0</v>
      </c>
      <c r="X3693" s="276">
        <v>0</v>
      </c>
      <c r="Y3693" s="276">
        <v>0</v>
      </c>
      <c r="Z3693" s="276">
        <v>0</v>
      </c>
      <c r="AA3693" s="276">
        <v>0</v>
      </c>
      <c r="AB3693" s="276">
        <v>0</v>
      </c>
      <c r="AC3693" s="276">
        <v>0</v>
      </c>
      <c r="AD3693" s="448"/>
    </row>
    <row r="3694" spans="1:30" ht="20.399999999999999" customHeight="1">
      <c r="A3694" s="794"/>
      <c r="B3694" s="670" t="s">
        <v>1467</v>
      </c>
      <c r="C3694" s="276">
        <v>0</v>
      </c>
      <c r="D3694" s="276">
        <v>0</v>
      </c>
      <c r="E3694" s="276">
        <v>0</v>
      </c>
      <c r="F3694" s="276">
        <v>0</v>
      </c>
      <c r="G3694" s="1043">
        <v>0</v>
      </c>
      <c r="H3694" s="276">
        <v>0</v>
      </c>
      <c r="I3694" s="276">
        <v>0</v>
      </c>
      <c r="J3694" s="276">
        <v>0</v>
      </c>
      <c r="K3694" s="276">
        <v>0</v>
      </c>
      <c r="L3694" s="276">
        <v>0</v>
      </c>
      <c r="M3694" s="276">
        <v>0</v>
      </c>
      <c r="N3694" s="276">
        <v>0</v>
      </c>
      <c r="O3694" s="276">
        <v>0</v>
      </c>
      <c r="P3694" s="276">
        <v>0</v>
      </c>
      <c r="Q3694" s="276">
        <v>0</v>
      </c>
      <c r="R3694" s="276">
        <v>0</v>
      </c>
      <c r="S3694" s="276">
        <v>0</v>
      </c>
      <c r="T3694" s="276">
        <v>0</v>
      </c>
      <c r="U3694" s="276">
        <v>0</v>
      </c>
      <c r="V3694" s="1044">
        <v>0</v>
      </c>
      <c r="W3694" s="276">
        <v>0</v>
      </c>
      <c r="X3694" s="276">
        <v>0</v>
      </c>
      <c r="Y3694" s="276">
        <v>0</v>
      </c>
      <c r="Z3694" s="276">
        <v>0</v>
      </c>
      <c r="AA3694" s="276">
        <v>0</v>
      </c>
      <c r="AB3694" s="276">
        <v>0</v>
      </c>
      <c r="AC3694" s="276">
        <v>0</v>
      </c>
      <c r="AD3694" s="448"/>
    </row>
    <row r="3695" spans="1:30" ht="20.399999999999999" customHeight="1">
      <c r="A3695" s="407"/>
      <c r="B3695" s="407"/>
      <c r="C3695" s="407"/>
      <c r="D3695" s="407"/>
      <c r="E3695" s="407"/>
      <c r="F3695" s="407"/>
      <c r="G3695" s="407"/>
      <c r="H3695" s="407"/>
      <c r="I3695" s="407"/>
      <c r="J3695" s="407"/>
      <c r="K3695" s="407"/>
      <c r="L3695" s="407"/>
      <c r="M3695" s="407"/>
      <c r="N3695" s="407"/>
      <c r="O3695" s="407"/>
      <c r="P3695" s="407"/>
      <c r="Q3695" s="407"/>
      <c r="R3695" s="407"/>
      <c r="S3695" s="407"/>
      <c r="T3695" s="407"/>
      <c r="U3695" s="407"/>
      <c r="V3695" s="407"/>
      <c r="W3695" s="407"/>
      <c r="X3695" s="407"/>
      <c r="Y3695" s="407"/>
      <c r="Z3695" s="407"/>
      <c r="AA3695" s="407"/>
      <c r="AB3695" s="407"/>
      <c r="AC3695" s="407"/>
      <c r="AD3695" s="448"/>
    </row>
    <row r="3696" spans="1:30" ht="20.399999999999999" customHeight="1">
      <c r="A3696" s="796" t="s">
        <v>2254</v>
      </c>
      <c r="B3696" s="669" t="s">
        <v>2253</v>
      </c>
      <c r="C3696" s="275">
        <v>67</v>
      </c>
      <c r="D3696" s="275">
        <v>67</v>
      </c>
      <c r="E3696" s="275">
        <v>0</v>
      </c>
      <c r="F3696" s="275">
        <v>0</v>
      </c>
      <c r="G3696" s="1041">
        <v>100</v>
      </c>
      <c r="H3696" s="275">
        <v>6</v>
      </c>
      <c r="I3696" s="275">
        <v>0</v>
      </c>
      <c r="J3696" s="275">
        <v>1</v>
      </c>
      <c r="K3696" s="275">
        <v>5</v>
      </c>
      <c r="L3696" s="275">
        <v>4</v>
      </c>
      <c r="M3696" s="275">
        <v>0</v>
      </c>
      <c r="N3696" s="275">
        <v>0</v>
      </c>
      <c r="O3696" s="275">
        <v>2</v>
      </c>
      <c r="P3696" s="275">
        <v>2</v>
      </c>
      <c r="Q3696" s="275">
        <v>0</v>
      </c>
      <c r="R3696" s="275">
        <v>2</v>
      </c>
      <c r="S3696" s="275">
        <v>3</v>
      </c>
      <c r="T3696" s="275">
        <v>8</v>
      </c>
      <c r="U3696" s="275">
        <v>6</v>
      </c>
      <c r="V3696" s="1042">
        <v>4</v>
      </c>
      <c r="W3696" s="275">
        <v>10</v>
      </c>
      <c r="X3696" s="275">
        <v>4</v>
      </c>
      <c r="Y3696" s="275">
        <v>4</v>
      </c>
      <c r="Z3696" s="275">
        <v>3</v>
      </c>
      <c r="AA3696" s="275">
        <v>1</v>
      </c>
      <c r="AB3696" s="275">
        <v>5</v>
      </c>
      <c r="AC3696" s="275">
        <v>3</v>
      </c>
      <c r="AD3696" s="448"/>
    </row>
    <row r="3697" spans="1:30" ht="20.399999999999999" customHeight="1">
      <c r="A3697" s="669"/>
      <c r="B3697" s="669" t="s">
        <v>2252</v>
      </c>
      <c r="C3697" s="797"/>
      <c r="D3697" s="797"/>
      <c r="E3697" s="797"/>
      <c r="F3697" s="797"/>
      <c r="G3697" s="797"/>
      <c r="H3697" s="797"/>
      <c r="I3697" s="797"/>
      <c r="J3697" s="797"/>
      <c r="K3697" s="797"/>
      <c r="L3697" s="797"/>
      <c r="M3697" s="797"/>
      <c r="N3697" s="797"/>
      <c r="O3697" s="797"/>
      <c r="P3697" s="797"/>
      <c r="Q3697" s="797"/>
      <c r="R3697" s="797"/>
      <c r="S3697" s="797"/>
      <c r="T3697" s="797"/>
      <c r="U3697" s="797"/>
      <c r="V3697" s="797"/>
      <c r="W3697" s="797"/>
      <c r="X3697" s="797"/>
      <c r="Y3697" s="797"/>
      <c r="Z3697" s="797"/>
      <c r="AA3697" s="797"/>
      <c r="AB3697" s="797"/>
      <c r="AC3697" s="797"/>
      <c r="AD3697" s="448"/>
    </row>
    <row r="3698" spans="1:30" ht="20.399999999999999" customHeight="1">
      <c r="A3698" s="794"/>
      <c r="B3698" s="670" t="s">
        <v>1468</v>
      </c>
      <c r="C3698" s="276">
        <v>56</v>
      </c>
      <c r="D3698" s="276">
        <v>56</v>
      </c>
      <c r="E3698" s="276">
        <v>0</v>
      </c>
      <c r="F3698" s="276">
        <v>0</v>
      </c>
      <c r="G3698" s="1043">
        <v>100</v>
      </c>
      <c r="H3698" s="276">
        <v>4</v>
      </c>
      <c r="I3698" s="276">
        <v>0</v>
      </c>
      <c r="J3698" s="276">
        <v>1</v>
      </c>
      <c r="K3698" s="276">
        <v>3</v>
      </c>
      <c r="L3698" s="276">
        <v>4</v>
      </c>
      <c r="M3698" s="276">
        <v>0</v>
      </c>
      <c r="N3698" s="276">
        <v>0</v>
      </c>
      <c r="O3698" s="276">
        <v>1</v>
      </c>
      <c r="P3698" s="276">
        <v>1</v>
      </c>
      <c r="Q3698" s="276">
        <v>0</v>
      </c>
      <c r="R3698" s="276">
        <v>2</v>
      </c>
      <c r="S3698" s="276">
        <v>2</v>
      </c>
      <c r="T3698" s="276">
        <v>7</v>
      </c>
      <c r="U3698" s="276">
        <v>6</v>
      </c>
      <c r="V3698" s="1044">
        <v>4</v>
      </c>
      <c r="W3698" s="276">
        <v>10</v>
      </c>
      <c r="X3698" s="276">
        <v>4</v>
      </c>
      <c r="Y3698" s="276">
        <v>4</v>
      </c>
      <c r="Z3698" s="276">
        <v>2</v>
      </c>
      <c r="AA3698" s="276">
        <v>0</v>
      </c>
      <c r="AB3698" s="276">
        <v>4</v>
      </c>
      <c r="AC3698" s="276">
        <v>1</v>
      </c>
      <c r="AD3698" s="448"/>
    </row>
    <row r="3699" spans="1:30" ht="20.399999999999999" customHeight="1">
      <c r="A3699" s="794"/>
      <c r="B3699" s="670" t="s">
        <v>1467</v>
      </c>
      <c r="C3699" s="276">
        <v>11</v>
      </c>
      <c r="D3699" s="276">
        <v>11</v>
      </c>
      <c r="E3699" s="276">
        <v>0</v>
      </c>
      <c r="F3699" s="276">
        <v>0</v>
      </c>
      <c r="G3699" s="1043">
        <v>100</v>
      </c>
      <c r="H3699" s="276">
        <v>2</v>
      </c>
      <c r="I3699" s="276">
        <v>0</v>
      </c>
      <c r="J3699" s="276">
        <v>0</v>
      </c>
      <c r="K3699" s="276">
        <v>2</v>
      </c>
      <c r="L3699" s="276">
        <v>0</v>
      </c>
      <c r="M3699" s="276">
        <v>0</v>
      </c>
      <c r="N3699" s="276">
        <v>0</v>
      </c>
      <c r="O3699" s="276">
        <v>1</v>
      </c>
      <c r="P3699" s="276">
        <v>1</v>
      </c>
      <c r="Q3699" s="276">
        <v>0</v>
      </c>
      <c r="R3699" s="276">
        <v>0</v>
      </c>
      <c r="S3699" s="276">
        <v>1</v>
      </c>
      <c r="T3699" s="276">
        <v>1</v>
      </c>
      <c r="U3699" s="276">
        <v>0</v>
      </c>
      <c r="V3699" s="1044">
        <v>0</v>
      </c>
      <c r="W3699" s="276">
        <v>0</v>
      </c>
      <c r="X3699" s="276">
        <v>0</v>
      </c>
      <c r="Y3699" s="276">
        <v>0</v>
      </c>
      <c r="Z3699" s="276">
        <v>1</v>
      </c>
      <c r="AA3699" s="276">
        <v>1</v>
      </c>
      <c r="AB3699" s="276">
        <v>1</v>
      </c>
      <c r="AC3699" s="276">
        <v>2</v>
      </c>
      <c r="AD3699" s="448"/>
    </row>
    <row r="3700" spans="1:30" ht="20.399999999999999" customHeight="1">
      <c r="A3700" s="407"/>
      <c r="B3700" s="407"/>
      <c r="C3700" s="407"/>
      <c r="D3700" s="407"/>
      <c r="E3700" s="407"/>
      <c r="F3700" s="407"/>
      <c r="G3700" s="407"/>
      <c r="H3700" s="407"/>
      <c r="I3700" s="407"/>
      <c r="J3700" s="407"/>
      <c r="K3700" s="407"/>
      <c r="L3700" s="407"/>
      <c r="M3700" s="407"/>
      <c r="N3700" s="407"/>
      <c r="O3700" s="407"/>
      <c r="P3700" s="407"/>
      <c r="Q3700" s="407"/>
      <c r="R3700" s="407"/>
      <c r="S3700" s="407"/>
      <c r="T3700" s="407"/>
      <c r="U3700" s="407"/>
      <c r="V3700" s="407"/>
      <c r="W3700" s="407"/>
      <c r="X3700" s="407"/>
      <c r="Y3700" s="407"/>
      <c r="Z3700" s="407"/>
      <c r="AA3700" s="407"/>
      <c r="AB3700" s="407"/>
      <c r="AC3700" s="407"/>
      <c r="AD3700" s="448"/>
    </row>
    <row r="3701" spans="1:30" ht="20.399999999999999" customHeight="1">
      <c r="A3701" s="796" t="s">
        <v>2251</v>
      </c>
      <c r="B3701" s="669" t="s">
        <v>2250</v>
      </c>
      <c r="C3701" s="275">
        <v>69</v>
      </c>
      <c r="D3701" s="275">
        <v>69</v>
      </c>
      <c r="E3701" s="275">
        <v>0</v>
      </c>
      <c r="F3701" s="275">
        <v>0</v>
      </c>
      <c r="G3701" s="1041">
        <v>100</v>
      </c>
      <c r="H3701" s="275">
        <v>5</v>
      </c>
      <c r="I3701" s="275">
        <v>0</v>
      </c>
      <c r="J3701" s="275">
        <v>0</v>
      </c>
      <c r="K3701" s="275">
        <v>5</v>
      </c>
      <c r="L3701" s="275">
        <v>4</v>
      </c>
      <c r="M3701" s="275">
        <v>0</v>
      </c>
      <c r="N3701" s="275">
        <v>0</v>
      </c>
      <c r="O3701" s="275">
        <v>0</v>
      </c>
      <c r="P3701" s="275">
        <v>1</v>
      </c>
      <c r="Q3701" s="275">
        <v>0</v>
      </c>
      <c r="R3701" s="275">
        <v>1</v>
      </c>
      <c r="S3701" s="275">
        <v>3</v>
      </c>
      <c r="T3701" s="275">
        <v>2</v>
      </c>
      <c r="U3701" s="275">
        <v>7</v>
      </c>
      <c r="V3701" s="1042">
        <v>5</v>
      </c>
      <c r="W3701" s="275">
        <v>6</v>
      </c>
      <c r="X3701" s="275">
        <v>9</v>
      </c>
      <c r="Y3701" s="275">
        <v>3</v>
      </c>
      <c r="Z3701" s="275">
        <v>9</v>
      </c>
      <c r="AA3701" s="275">
        <v>5</v>
      </c>
      <c r="AB3701" s="275">
        <v>4</v>
      </c>
      <c r="AC3701" s="275">
        <v>5</v>
      </c>
      <c r="AD3701" s="448"/>
    </row>
    <row r="3702" spans="1:30" ht="20.399999999999999" customHeight="1">
      <c r="A3702" s="669"/>
      <c r="B3702" s="669" t="s">
        <v>2249</v>
      </c>
      <c r="C3702" s="797"/>
      <c r="D3702" s="797"/>
      <c r="E3702" s="797"/>
      <c r="F3702" s="797"/>
      <c r="G3702" s="797"/>
      <c r="H3702" s="797"/>
      <c r="I3702" s="797"/>
      <c r="J3702" s="797"/>
      <c r="K3702" s="797"/>
      <c r="L3702" s="797"/>
      <c r="M3702" s="797"/>
      <c r="N3702" s="797"/>
      <c r="O3702" s="797"/>
      <c r="P3702" s="797"/>
      <c r="Q3702" s="797"/>
      <c r="R3702" s="797"/>
      <c r="S3702" s="797"/>
      <c r="T3702" s="797"/>
      <c r="U3702" s="797"/>
      <c r="V3702" s="797"/>
      <c r="W3702" s="797"/>
      <c r="X3702" s="797"/>
      <c r="Y3702" s="797"/>
      <c r="Z3702" s="797"/>
      <c r="AA3702" s="797"/>
      <c r="AB3702" s="797"/>
      <c r="AC3702" s="797"/>
      <c r="AD3702" s="448"/>
    </row>
    <row r="3703" spans="1:30" ht="20.399999999999999" customHeight="1">
      <c r="A3703" s="794"/>
      <c r="B3703" s="670" t="s">
        <v>1468</v>
      </c>
      <c r="C3703" s="276">
        <v>44</v>
      </c>
      <c r="D3703" s="276">
        <v>44</v>
      </c>
      <c r="E3703" s="276">
        <v>0</v>
      </c>
      <c r="F3703" s="276">
        <v>0</v>
      </c>
      <c r="G3703" s="1043">
        <v>100</v>
      </c>
      <c r="H3703" s="276">
        <v>4</v>
      </c>
      <c r="I3703" s="276">
        <v>0</v>
      </c>
      <c r="J3703" s="276">
        <v>0</v>
      </c>
      <c r="K3703" s="276">
        <v>4</v>
      </c>
      <c r="L3703" s="276">
        <v>1</v>
      </c>
      <c r="M3703" s="276">
        <v>0</v>
      </c>
      <c r="N3703" s="276">
        <v>0</v>
      </c>
      <c r="O3703" s="276">
        <v>0</v>
      </c>
      <c r="P3703" s="276">
        <v>0</v>
      </c>
      <c r="Q3703" s="276">
        <v>0</v>
      </c>
      <c r="R3703" s="276">
        <v>1</v>
      </c>
      <c r="S3703" s="276">
        <v>3</v>
      </c>
      <c r="T3703" s="276">
        <v>2</v>
      </c>
      <c r="U3703" s="276">
        <v>6</v>
      </c>
      <c r="V3703" s="1044">
        <v>4</v>
      </c>
      <c r="W3703" s="276">
        <v>6</v>
      </c>
      <c r="X3703" s="276">
        <v>7</v>
      </c>
      <c r="Y3703" s="276">
        <v>1</v>
      </c>
      <c r="Z3703" s="276">
        <v>5</v>
      </c>
      <c r="AA3703" s="276">
        <v>0</v>
      </c>
      <c r="AB3703" s="276">
        <v>2</v>
      </c>
      <c r="AC3703" s="276">
        <v>2</v>
      </c>
      <c r="AD3703" s="448"/>
    </row>
    <row r="3704" spans="1:30" ht="20.399999999999999" customHeight="1">
      <c r="A3704" s="794"/>
      <c r="B3704" s="670" t="s">
        <v>1467</v>
      </c>
      <c r="C3704" s="276">
        <v>25</v>
      </c>
      <c r="D3704" s="276">
        <v>25</v>
      </c>
      <c r="E3704" s="276">
        <v>0</v>
      </c>
      <c r="F3704" s="276">
        <v>0</v>
      </c>
      <c r="G3704" s="1043">
        <v>100</v>
      </c>
      <c r="H3704" s="276">
        <v>1</v>
      </c>
      <c r="I3704" s="276">
        <v>0</v>
      </c>
      <c r="J3704" s="276">
        <v>0</v>
      </c>
      <c r="K3704" s="276">
        <v>1</v>
      </c>
      <c r="L3704" s="276">
        <v>3</v>
      </c>
      <c r="M3704" s="276">
        <v>0</v>
      </c>
      <c r="N3704" s="276">
        <v>0</v>
      </c>
      <c r="O3704" s="276">
        <v>0</v>
      </c>
      <c r="P3704" s="276">
        <v>1</v>
      </c>
      <c r="Q3704" s="276">
        <v>0</v>
      </c>
      <c r="R3704" s="276">
        <v>0</v>
      </c>
      <c r="S3704" s="276">
        <v>0</v>
      </c>
      <c r="T3704" s="276">
        <v>0</v>
      </c>
      <c r="U3704" s="276">
        <v>1</v>
      </c>
      <c r="V3704" s="1044">
        <v>1</v>
      </c>
      <c r="W3704" s="276">
        <v>0</v>
      </c>
      <c r="X3704" s="276">
        <v>2</v>
      </c>
      <c r="Y3704" s="276">
        <v>2</v>
      </c>
      <c r="Z3704" s="276">
        <v>4</v>
      </c>
      <c r="AA3704" s="276">
        <v>5</v>
      </c>
      <c r="AB3704" s="276">
        <v>2</v>
      </c>
      <c r="AC3704" s="276">
        <v>3</v>
      </c>
      <c r="AD3704" s="448"/>
    </row>
    <row r="3705" spans="1:30" ht="20.399999999999999" customHeight="1">
      <c r="A3705" s="407"/>
      <c r="B3705" s="407"/>
      <c r="C3705" s="407"/>
      <c r="D3705" s="407"/>
      <c r="E3705" s="407"/>
      <c r="F3705" s="407"/>
      <c r="G3705" s="407"/>
      <c r="H3705" s="407"/>
      <c r="I3705" s="407"/>
      <c r="J3705" s="407"/>
      <c r="K3705" s="407"/>
      <c r="L3705" s="407"/>
      <c r="M3705" s="407"/>
      <c r="N3705" s="407"/>
      <c r="O3705" s="407"/>
      <c r="P3705" s="407"/>
      <c r="Q3705" s="407"/>
      <c r="R3705" s="407"/>
      <c r="S3705" s="407"/>
      <c r="T3705" s="407"/>
      <c r="U3705" s="407"/>
      <c r="V3705" s="407"/>
      <c r="W3705" s="407"/>
      <c r="X3705" s="407"/>
      <c r="Y3705" s="407"/>
      <c r="Z3705" s="407"/>
      <c r="AA3705" s="407"/>
      <c r="AB3705" s="407"/>
      <c r="AC3705" s="407"/>
      <c r="AD3705" s="448"/>
    </row>
    <row r="3706" spans="1:30" ht="20.399999999999999" customHeight="1">
      <c r="A3706" s="796" t="s">
        <v>2248</v>
      </c>
      <c r="B3706" s="669" t="s">
        <v>2247</v>
      </c>
      <c r="C3706" s="275">
        <v>14</v>
      </c>
      <c r="D3706" s="275">
        <v>14</v>
      </c>
      <c r="E3706" s="275">
        <v>0</v>
      </c>
      <c r="F3706" s="275">
        <v>0</v>
      </c>
      <c r="G3706" s="1041">
        <v>100</v>
      </c>
      <c r="H3706" s="275">
        <v>1</v>
      </c>
      <c r="I3706" s="275">
        <v>0</v>
      </c>
      <c r="J3706" s="275">
        <v>0</v>
      </c>
      <c r="K3706" s="275">
        <v>1</v>
      </c>
      <c r="L3706" s="275">
        <v>1</v>
      </c>
      <c r="M3706" s="275">
        <v>0</v>
      </c>
      <c r="N3706" s="275">
        <v>0</v>
      </c>
      <c r="O3706" s="275">
        <v>0</v>
      </c>
      <c r="P3706" s="275">
        <v>2</v>
      </c>
      <c r="Q3706" s="275">
        <v>0</v>
      </c>
      <c r="R3706" s="275">
        <v>1</v>
      </c>
      <c r="S3706" s="275">
        <v>2</v>
      </c>
      <c r="T3706" s="275">
        <v>0</v>
      </c>
      <c r="U3706" s="275">
        <v>3</v>
      </c>
      <c r="V3706" s="1042">
        <v>1</v>
      </c>
      <c r="W3706" s="275">
        <v>1</v>
      </c>
      <c r="X3706" s="275">
        <v>0</v>
      </c>
      <c r="Y3706" s="275">
        <v>1</v>
      </c>
      <c r="Z3706" s="275">
        <v>0</v>
      </c>
      <c r="AA3706" s="275">
        <v>1</v>
      </c>
      <c r="AB3706" s="275">
        <v>0</v>
      </c>
      <c r="AC3706" s="275">
        <v>0</v>
      </c>
      <c r="AD3706" s="448"/>
    </row>
    <row r="3707" spans="1:30" ht="20.399999999999999" customHeight="1">
      <c r="A3707" s="794"/>
      <c r="B3707" s="670" t="s">
        <v>1468</v>
      </c>
      <c r="C3707" s="276">
        <v>11</v>
      </c>
      <c r="D3707" s="276">
        <v>11</v>
      </c>
      <c r="E3707" s="276">
        <v>0</v>
      </c>
      <c r="F3707" s="276">
        <v>0</v>
      </c>
      <c r="G3707" s="1043">
        <v>100</v>
      </c>
      <c r="H3707" s="276">
        <v>1</v>
      </c>
      <c r="I3707" s="276">
        <v>0</v>
      </c>
      <c r="J3707" s="276">
        <v>0</v>
      </c>
      <c r="K3707" s="276">
        <v>1</v>
      </c>
      <c r="L3707" s="276">
        <v>0</v>
      </c>
      <c r="M3707" s="276">
        <v>0</v>
      </c>
      <c r="N3707" s="276">
        <v>0</v>
      </c>
      <c r="O3707" s="276">
        <v>0</v>
      </c>
      <c r="P3707" s="276">
        <v>2</v>
      </c>
      <c r="Q3707" s="276">
        <v>0</v>
      </c>
      <c r="R3707" s="276">
        <v>1</v>
      </c>
      <c r="S3707" s="276">
        <v>2</v>
      </c>
      <c r="T3707" s="276">
        <v>0</v>
      </c>
      <c r="U3707" s="276">
        <v>2</v>
      </c>
      <c r="V3707" s="1044">
        <v>1</v>
      </c>
      <c r="W3707" s="276">
        <v>0</v>
      </c>
      <c r="X3707" s="276">
        <v>0</v>
      </c>
      <c r="Y3707" s="276">
        <v>1</v>
      </c>
      <c r="Z3707" s="276">
        <v>0</v>
      </c>
      <c r="AA3707" s="276">
        <v>1</v>
      </c>
      <c r="AB3707" s="276">
        <v>0</v>
      </c>
      <c r="AC3707" s="276">
        <v>0</v>
      </c>
      <c r="AD3707" s="448"/>
    </row>
    <row r="3708" spans="1:30" ht="20.399999999999999" customHeight="1">
      <c r="A3708" s="794"/>
      <c r="B3708" s="670" t="s">
        <v>1467</v>
      </c>
      <c r="C3708" s="276">
        <v>3</v>
      </c>
      <c r="D3708" s="276">
        <v>3</v>
      </c>
      <c r="E3708" s="276">
        <v>0</v>
      </c>
      <c r="F3708" s="276">
        <v>0</v>
      </c>
      <c r="G3708" s="1043">
        <v>100</v>
      </c>
      <c r="H3708" s="276">
        <v>0</v>
      </c>
      <c r="I3708" s="276">
        <v>0</v>
      </c>
      <c r="J3708" s="276">
        <v>0</v>
      </c>
      <c r="K3708" s="276">
        <v>0</v>
      </c>
      <c r="L3708" s="276">
        <v>1</v>
      </c>
      <c r="M3708" s="276">
        <v>0</v>
      </c>
      <c r="N3708" s="276">
        <v>0</v>
      </c>
      <c r="O3708" s="276">
        <v>0</v>
      </c>
      <c r="P3708" s="276">
        <v>0</v>
      </c>
      <c r="Q3708" s="276">
        <v>0</v>
      </c>
      <c r="R3708" s="276">
        <v>0</v>
      </c>
      <c r="S3708" s="276">
        <v>0</v>
      </c>
      <c r="T3708" s="276">
        <v>0</v>
      </c>
      <c r="U3708" s="276">
        <v>1</v>
      </c>
      <c r="V3708" s="1044">
        <v>0</v>
      </c>
      <c r="W3708" s="276">
        <v>1</v>
      </c>
      <c r="X3708" s="276">
        <v>0</v>
      </c>
      <c r="Y3708" s="276">
        <v>0</v>
      </c>
      <c r="Z3708" s="276">
        <v>0</v>
      </c>
      <c r="AA3708" s="276">
        <v>0</v>
      </c>
      <c r="AB3708" s="276">
        <v>0</v>
      </c>
      <c r="AC3708" s="276">
        <v>0</v>
      </c>
      <c r="AD3708" s="448"/>
    </row>
    <row r="3709" spans="1:30" ht="20.399999999999999" customHeight="1">
      <c r="A3709" s="407"/>
      <c r="B3709" s="407"/>
      <c r="C3709" s="407"/>
      <c r="D3709" s="407"/>
      <c r="E3709" s="407"/>
      <c r="F3709" s="407"/>
      <c r="G3709" s="407"/>
      <c r="H3709" s="407"/>
      <c r="I3709" s="407"/>
      <c r="J3709" s="407"/>
      <c r="K3709" s="407"/>
      <c r="L3709" s="407"/>
      <c r="M3709" s="407"/>
      <c r="N3709" s="407"/>
      <c r="O3709" s="407"/>
      <c r="P3709" s="407"/>
      <c r="Q3709" s="407"/>
      <c r="R3709" s="407"/>
      <c r="S3709" s="407"/>
      <c r="T3709" s="407"/>
      <c r="U3709" s="407"/>
      <c r="V3709" s="407"/>
      <c r="W3709" s="407"/>
      <c r="X3709" s="407"/>
      <c r="Y3709" s="407"/>
      <c r="Z3709" s="407"/>
      <c r="AA3709" s="407"/>
      <c r="AB3709" s="407"/>
      <c r="AC3709" s="407"/>
      <c r="AD3709" s="448"/>
    </row>
    <row r="3710" spans="1:30" ht="20.399999999999999" customHeight="1">
      <c r="A3710" s="796" t="s">
        <v>2246</v>
      </c>
      <c r="B3710" s="669" t="s">
        <v>2245</v>
      </c>
      <c r="C3710" s="275">
        <v>48</v>
      </c>
      <c r="D3710" s="275">
        <v>48</v>
      </c>
      <c r="E3710" s="275">
        <v>0</v>
      </c>
      <c r="F3710" s="275">
        <v>0</v>
      </c>
      <c r="G3710" s="1041">
        <v>100</v>
      </c>
      <c r="H3710" s="275">
        <v>0</v>
      </c>
      <c r="I3710" s="275">
        <v>0</v>
      </c>
      <c r="J3710" s="275">
        <v>0</v>
      </c>
      <c r="K3710" s="275">
        <v>0</v>
      </c>
      <c r="L3710" s="275">
        <v>1</v>
      </c>
      <c r="M3710" s="275">
        <v>0</v>
      </c>
      <c r="N3710" s="275">
        <v>2</v>
      </c>
      <c r="O3710" s="275">
        <v>5</v>
      </c>
      <c r="P3710" s="275">
        <v>6</v>
      </c>
      <c r="Q3710" s="275">
        <v>4</v>
      </c>
      <c r="R3710" s="275">
        <v>8</v>
      </c>
      <c r="S3710" s="275">
        <v>7</v>
      </c>
      <c r="T3710" s="275">
        <v>3</v>
      </c>
      <c r="U3710" s="275">
        <v>3</v>
      </c>
      <c r="V3710" s="1042">
        <v>3</v>
      </c>
      <c r="W3710" s="275">
        <v>3</v>
      </c>
      <c r="X3710" s="275">
        <v>2</v>
      </c>
      <c r="Y3710" s="275">
        <v>1</v>
      </c>
      <c r="Z3710" s="275">
        <v>0</v>
      </c>
      <c r="AA3710" s="275">
        <v>0</v>
      </c>
      <c r="AB3710" s="275">
        <v>0</v>
      </c>
      <c r="AC3710" s="275">
        <v>0</v>
      </c>
      <c r="AD3710" s="448"/>
    </row>
    <row r="3711" spans="1:30" ht="20.399999999999999" customHeight="1">
      <c r="A3711" s="794"/>
      <c r="B3711" s="670" t="s">
        <v>1468</v>
      </c>
      <c r="C3711" s="276">
        <v>45</v>
      </c>
      <c r="D3711" s="276">
        <v>45</v>
      </c>
      <c r="E3711" s="276">
        <v>0</v>
      </c>
      <c r="F3711" s="276">
        <v>0</v>
      </c>
      <c r="G3711" s="1043">
        <v>100</v>
      </c>
      <c r="H3711" s="276">
        <v>0</v>
      </c>
      <c r="I3711" s="276">
        <v>0</v>
      </c>
      <c r="J3711" s="276">
        <v>0</v>
      </c>
      <c r="K3711" s="276">
        <v>0</v>
      </c>
      <c r="L3711" s="276">
        <v>1</v>
      </c>
      <c r="M3711" s="276">
        <v>0</v>
      </c>
      <c r="N3711" s="276">
        <v>2</v>
      </c>
      <c r="O3711" s="276">
        <v>5</v>
      </c>
      <c r="P3711" s="276">
        <v>5</v>
      </c>
      <c r="Q3711" s="276">
        <v>4</v>
      </c>
      <c r="R3711" s="276">
        <v>8</v>
      </c>
      <c r="S3711" s="276">
        <v>6</v>
      </c>
      <c r="T3711" s="276">
        <v>3</v>
      </c>
      <c r="U3711" s="276">
        <v>3</v>
      </c>
      <c r="V3711" s="1044">
        <v>3</v>
      </c>
      <c r="W3711" s="276">
        <v>2</v>
      </c>
      <c r="X3711" s="276">
        <v>2</v>
      </c>
      <c r="Y3711" s="276">
        <v>1</v>
      </c>
      <c r="Z3711" s="276">
        <v>0</v>
      </c>
      <c r="AA3711" s="276">
        <v>0</v>
      </c>
      <c r="AB3711" s="276">
        <v>0</v>
      </c>
      <c r="AC3711" s="276">
        <v>0</v>
      </c>
      <c r="AD3711" s="448"/>
    </row>
    <row r="3712" spans="1:30" ht="20.399999999999999" customHeight="1">
      <c r="A3712" s="794"/>
      <c r="B3712" s="670" t="s">
        <v>1467</v>
      </c>
      <c r="C3712" s="276">
        <v>3</v>
      </c>
      <c r="D3712" s="276">
        <v>3</v>
      </c>
      <c r="E3712" s="276">
        <v>0</v>
      </c>
      <c r="F3712" s="276">
        <v>0</v>
      </c>
      <c r="G3712" s="1043">
        <v>100</v>
      </c>
      <c r="H3712" s="276">
        <v>0</v>
      </c>
      <c r="I3712" s="276">
        <v>0</v>
      </c>
      <c r="J3712" s="276">
        <v>0</v>
      </c>
      <c r="K3712" s="276">
        <v>0</v>
      </c>
      <c r="L3712" s="276">
        <v>0</v>
      </c>
      <c r="M3712" s="276">
        <v>0</v>
      </c>
      <c r="N3712" s="276">
        <v>0</v>
      </c>
      <c r="O3712" s="276">
        <v>0</v>
      </c>
      <c r="P3712" s="276">
        <v>1</v>
      </c>
      <c r="Q3712" s="276">
        <v>0</v>
      </c>
      <c r="R3712" s="276">
        <v>0</v>
      </c>
      <c r="S3712" s="276">
        <v>1</v>
      </c>
      <c r="T3712" s="276">
        <v>0</v>
      </c>
      <c r="U3712" s="276">
        <v>0</v>
      </c>
      <c r="V3712" s="1044">
        <v>0</v>
      </c>
      <c r="W3712" s="276">
        <v>1</v>
      </c>
      <c r="X3712" s="276">
        <v>0</v>
      </c>
      <c r="Y3712" s="276">
        <v>0</v>
      </c>
      <c r="Z3712" s="276">
        <v>0</v>
      </c>
      <c r="AA3712" s="276">
        <v>0</v>
      </c>
      <c r="AB3712" s="276">
        <v>0</v>
      </c>
      <c r="AC3712" s="276">
        <v>0</v>
      </c>
      <c r="AD3712" s="448"/>
    </row>
    <row r="3713" spans="1:30" ht="20.399999999999999" customHeight="1">
      <c r="A3713" s="407"/>
      <c r="B3713" s="407"/>
      <c r="C3713" s="407"/>
      <c r="D3713" s="407"/>
      <c r="E3713" s="407"/>
      <c r="F3713" s="407"/>
      <c r="G3713" s="407"/>
      <c r="H3713" s="407"/>
      <c r="I3713" s="407"/>
      <c r="J3713" s="407"/>
      <c r="K3713" s="407"/>
      <c r="L3713" s="407"/>
      <c r="M3713" s="407"/>
      <c r="N3713" s="407"/>
      <c r="O3713" s="407"/>
      <c r="P3713" s="407"/>
      <c r="Q3713" s="407"/>
      <c r="R3713" s="407"/>
      <c r="S3713" s="407"/>
      <c r="T3713" s="407"/>
      <c r="U3713" s="407"/>
      <c r="V3713" s="407"/>
      <c r="W3713" s="407"/>
      <c r="X3713" s="407"/>
      <c r="Y3713" s="407"/>
      <c r="Z3713" s="407"/>
      <c r="AA3713" s="407"/>
      <c r="AB3713" s="407"/>
      <c r="AC3713" s="407"/>
      <c r="AD3713" s="448"/>
    </row>
    <row r="3714" spans="1:30" ht="20.399999999999999" customHeight="1">
      <c r="A3714" s="796" t="s">
        <v>2244</v>
      </c>
      <c r="B3714" s="669" t="s">
        <v>2243</v>
      </c>
      <c r="C3714" s="275">
        <v>7</v>
      </c>
      <c r="D3714" s="275">
        <v>7</v>
      </c>
      <c r="E3714" s="275">
        <v>0</v>
      </c>
      <c r="F3714" s="275">
        <v>0</v>
      </c>
      <c r="G3714" s="1041">
        <v>100</v>
      </c>
      <c r="H3714" s="275">
        <v>0</v>
      </c>
      <c r="I3714" s="275">
        <v>0</v>
      </c>
      <c r="J3714" s="275">
        <v>0</v>
      </c>
      <c r="K3714" s="275">
        <v>0</v>
      </c>
      <c r="L3714" s="275">
        <v>0</v>
      </c>
      <c r="M3714" s="275">
        <v>0</v>
      </c>
      <c r="N3714" s="275">
        <v>0</v>
      </c>
      <c r="O3714" s="275">
        <v>0</v>
      </c>
      <c r="P3714" s="275">
        <v>1</v>
      </c>
      <c r="Q3714" s="275">
        <v>2</v>
      </c>
      <c r="R3714" s="275">
        <v>1</v>
      </c>
      <c r="S3714" s="275">
        <v>1</v>
      </c>
      <c r="T3714" s="275">
        <v>0</v>
      </c>
      <c r="U3714" s="275">
        <v>1</v>
      </c>
      <c r="V3714" s="1042">
        <v>0</v>
      </c>
      <c r="W3714" s="275">
        <v>0</v>
      </c>
      <c r="X3714" s="275">
        <v>1</v>
      </c>
      <c r="Y3714" s="275">
        <v>0</v>
      </c>
      <c r="Z3714" s="275">
        <v>0</v>
      </c>
      <c r="AA3714" s="275">
        <v>0</v>
      </c>
      <c r="AB3714" s="275">
        <v>0</v>
      </c>
      <c r="AC3714" s="275">
        <v>0</v>
      </c>
      <c r="AD3714" s="448"/>
    </row>
    <row r="3715" spans="1:30" ht="20.399999999999999" customHeight="1">
      <c r="A3715" s="669"/>
      <c r="B3715" s="669" t="s">
        <v>2242</v>
      </c>
      <c r="C3715" s="797"/>
      <c r="D3715" s="797"/>
      <c r="E3715" s="797"/>
      <c r="F3715" s="797"/>
      <c r="G3715" s="797"/>
      <c r="H3715" s="797"/>
      <c r="I3715" s="797"/>
      <c r="J3715" s="797"/>
      <c r="K3715" s="797"/>
      <c r="L3715" s="797"/>
      <c r="M3715" s="797"/>
      <c r="N3715" s="797"/>
      <c r="O3715" s="797"/>
      <c r="P3715" s="797"/>
      <c r="Q3715" s="797"/>
      <c r="R3715" s="797"/>
      <c r="S3715" s="797"/>
      <c r="T3715" s="797"/>
      <c r="U3715" s="797"/>
      <c r="V3715" s="797"/>
      <c r="W3715" s="797"/>
      <c r="X3715" s="797"/>
      <c r="Y3715" s="797"/>
      <c r="Z3715" s="797"/>
      <c r="AA3715" s="797"/>
      <c r="AB3715" s="797"/>
      <c r="AC3715" s="797"/>
      <c r="AD3715" s="448"/>
    </row>
    <row r="3716" spans="1:30" ht="20.399999999999999" customHeight="1">
      <c r="A3716" s="794"/>
      <c r="B3716" s="670" t="s">
        <v>1468</v>
      </c>
      <c r="C3716" s="276">
        <v>7</v>
      </c>
      <c r="D3716" s="276">
        <v>7</v>
      </c>
      <c r="E3716" s="276">
        <v>0</v>
      </c>
      <c r="F3716" s="276">
        <v>0</v>
      </c>
      <c r="G3716" s="1043">
        <v>100</v>
      </c>
      <c r="H3716" s="276">
        <v>0</v>
      </c>
      <c r="I3716" s="276">
        <v>0</v>
      </c>
      <c r="J3716" s="276">
        <v>0</v>
      </c>
      <c r="K3716" s="276">
        <v>0</v>
      </c>
      <c r="L3716" s="276">
        <v>0</v>
      </c>
      <c r="M3716" s="276">
        <v>0</v>
      </c>
      <c r="N3716" s="276">
        <v>0</v>
      </c>
      <c r="O3716" s="276">
        <v>0</v>
      </c>
      <c r="P3716" s="276">
        <v>1</v>
      </c>
      <c r="Q3716" s="276">
        <v>2</v>
      </c>
      <c r="R3716" s="276">
        <v>1</v>
      </c>
      <c r="S3716" s="276">
        <v>1</v>
      </c>
      <c r="T3716" s="276">
        <v>0</v>
      </c>
      <c r="U3716" s="276">
        <v>1</v>
      </c>
      <c r="V3716" s="1044">
        <v>0</v>
      </c>
      <c r="W3716" s="276">
        <v>0</v>
      </c>
      <c r="X3716" s="276">
        <v>1</v>
      </c>
      <c r="Y3716" s="276">
        <v>0</v>
      </c>
      <c r="Z3716" s="276">
        <v>0</v>
      </c>
      <c r="AA3716" s="276">
        <v>0</v>
      </c>
      <c r="AB3716" s="276">
        <v>0</v>
      </c>
      <c r="AC3716" s="276">
        <v>0</v>
      </c>
      <c r="AD3716" s="448"/>
    </row>
    <row r="3717" spans="1:30" ht="20.399999999999999" customHeight="1">
      <c r="A3717" s="794"/>
      <c r="B3717" s="670" t="s">
        <v>1467</v>
      </c>
      <c r="C3717" s="276">
        <v>0</v>
      </c>
      <c r="D3717" s="276">
        <v>0</v>
      </c>
      <c r="E3717" s="276">
        <v>0</v>
      </c>
      <c r="F3717" s="276">
        <v>0</v>
      </c>
      <c r="G3717" s="1043">
        <v>0</v>
      </c>
      <c r="H3717" s="276">
        <v>0</v>
      </c>
      <c r="I3717" s="276">
        <v>0</v>
      </c>
      <c r="J3717" s="276">
        <v>0</v>
      </c>
      <c r="K3717" s="276">
        <v>0</v>
      </c>
      <c r="L3717" s="276">
        <v>0</v>
      </c>
      <c r="M3717" s="276">
        <v>0</v>
      </c>
      <c r="N3717" s="276">
        <v>0</v>
      </c>
      <c r="O3717" s="276">
        <v>0</v>
      </c>
      <c r="P3717" s="276">
        <v>0</v>
      </c>
      <c r="Q3717" s="276">
        <v>0</v>
      </c>
      <c r="R3717" s="276">
        <v>0</v>
      </c>
      <c r="S3717" s="276">
        <v>0</v>
      </c>
      <c r="T3717" s="276">
        <v>0</v>
      </c>
      <c r="U3717" s="276">
        <v>0</v>
      </c>
      <c r="V3717" s="1044">
        <v>0</v>
      </c>
      <c r="W3717" s="276">
        <v>0</v>
      </c>
      <c r="X3717" s="276">
        <v>0</v>
      </c>
      <c r="Y3717" s="276">
        <v>0</v>
      </c>
      <c r="Z3717" s="276">
        <v>0</v>
      </c>
      <c r="AA3717" s="276">
        <v>0</v>
      </c>
      <c r="AB3717" s="276">
        <v>0</v>
      </c>
      <c r="AC3717" s="276">
        <v>0</v>
      </c>
      <c r="AD3717" s="448"/>
    </row>
    <row r="3718" spans="1:30" ht="20.399999999999999" customHeight="1">
      <c r="A3718" s="407"/>
      <c r="B3718" s="407"/>
      <c r="C3718" s="407"/>
      <c r="D3718" s="407"/>
      <c r="E3718" s="407"/>
      <c r="F3718" s="407"/>
      <c r="G3718" s="407"/>
      <c r="H3718" s="407"/>
      <c r="I3718" s="407"/>
      <c r="J3718" s="407"/>
      <c r="K3718" s="407"/>
      <c r="L3718" s="407"/>
      <c r="M3718" s="407"/>
      <c r="N3718" s="407"/>
      <c r="O3718" s="407"/>
      <c r="P3718" s="407"/>
      <c r="Q3718" s="407"/>
      <c r="R3718" s="407"/>
      <c r="S3718" s="407"/>
      <c r="T3718" s="407"/>
      <c r="U3718" s="407"/>
      <c r="V3718" s="407"/>
      <c r="W3718" s="407"/>
      <c r="X3718" s="407"/>
      <c r="Y3718" s="407"/>
      <c r="Z3718" s="407"/>
      <c r="AA3718" s="407"/>
      <c r="AB3718" s="407"/>
      <c r="AC3718" s="407"/>
      <c r="AD3718" s="448"/>
    </row>
    <row r="3719" spans="1:30" ht="20.399999999999999" customHeight="1">
      <c r="A3719" s="796" t="s">
        <v>2241</v>
      </c>
      <c r="B3719" s="669" t="s">
        <v>2240</v>
      </c>
      <c r="C3719" s="275">
        <v>159</v>
      </c>
      <c r="D3719" s="275">
        <v>159</v>
      </c>
      <c r="E3719" s="275">
        <v>0</v>
      </c>
      <c r="F3719" s="275">
        <v>0</v>
      </c>
      <c r="G3719" s="1041">
        <v>100</v>
      </c>
      <c r="H3719" s="275">
        <v>2</v>
      </c>
      <c r="I3719" s="275">
        <v>0</v>
      </c>
      <c r="J3719" s="275">
        <v>1</v>
      </c>
      <c r="K3719" s="275">
        <v>1</v>
      </c>
      <c r="L3719" s="275">
        <v>15</v>
      </c>
      <c r="M3719" s="275">
        <v>7</v>
      </c>
      <c r="N3719" s="275">
        <v>2</v>
      </c>
      <c r="O3719" s="275">
        <v>8</v>
      </c>
      <c r="P3719" s="275">
        <v>5</v>
      </c>
      <c r="Q3719" s="275">
        <v>5</v>
      </c>
      <c r="R3719" s="275">
        <v>5</v>
      </c>
      <c r="S3719" s="275">
        <v>2</v>
      </c>
      <c r="T3719" s="275">
        <v>8</v>
      </c>
      <c r="U3719" s="275">
        <v>14</v>
      </c>
      <c r="V3719" s="1042">
        <v>8</v>
      </c>
      <c r="W3719" s="275">
        <v>6</v>
      </c>
      <c r="X3719" s="275">
        <v>11</v>
      </c>
      <c r="Y3719" s="275">
        <v>16</v>
      </c>
      <c r="Z3719" s="275">
        <v>11</v>
      </c>
      <c r="AA3719" s="275">
        <v>11</v>
      </c>
      <c r="AB3719" s="275">
        <v>9</v>
      </c>
      <c r="AC3719" s="275">
        <v>14</v>
      </c>
      <c r="AD3719" s="448"/>
    </row>
    <row r="3720" spans="1:30" ht="20.399999999999999" customHeight="1">
      <c r="A3720" s="669"/>
      <c r="B3720" s="669" t="s">
        <v>2237</v>
      </c>
      <c r="C3720" s="797"/>
      <c r="D3720" s="797"/>
      <c r="E3720" s="797"/>
      <c r="F3720" s="797"/>
      <c r="G3720" s="797"/>
      <c r="H3720" s="797"/>
      <c r="I3720" s="797"/>
      <c r="J3720" s="797"/>
      <c r="K3720" s="797"/>
      <c r="L3720" s="797"/>
      <c r="M3720" s="797"/>
      <c r="N3720" s="797"/>
      <c r="O3720" s="797"/>
      <c r="P3720" s="797"/>
      <c r="Q3720" s="797"/>
      <c r="R3720" s="797"/>
      <c r="S3720" s="797"/>
      <c r="T3720" s="797"/>
      <c r="U3720" s="797"/>
      <c r="V3720" s="797"/>
      <c r="W3720" s="797"/>
      <c r="X3720" s="797"/>
      <c r="Y3720" s="797"/>
      <c r="Z3720" s="797"/>
      <c r="AA3720" s="797"/>
      <c r="AB3720" s="797"/>
      <c r="AC3720" s="797"/>
      <c r="AD3720" s="448"/>
    </row>
    <row r="3721" spans="1:30" ht="20.399999999999999" customHeight="1">
      <c r="A3721" s="794"/>
      <c r="B3721" s="670" t="s">
        <v>1468</v>
      </c>
      <c r="C3721" s="276">
        <v>115</v>
      </c>
      <c r="D3721" s="276">
        <v>115</v>
      </c>
      <c r="E3721" s="276">
        <v>0</v>
      </c>
      <c r="F3721" s="276">
        <v>0</v>
      </c>
      <c r="G3721" s="1043">
        <v>100</v>
      </c>
      <c r="H3721" s="276">
        <v>2</v>
      </c>
      <c r="I3721" s="276">
        <v>0</v>
      </c>
      <c r="J3721" s="276">
        <v>1</v>
      </c>
      <c r="K3721" s="276">
        <v>1</v>
      </c>
      <c r="L3721" s="276">
        <v>13</v>
      </c>
      <c r="M3721" s="276">
        <v>3</v>
      </c>
      <c r="N3721" s="276">
        <v>1</v>
      </c>
      <c r="O3721" s="276">
        <v>4</v>
      </c>
      <c r="P3721" s="276">
        <v>2</v>
      </c>
      <c r="Q3721" s="276">
        <v>3</v>
      </c>
      <c r="R3721" s="276">
        <v>3</v>
      </c>
      <c r="S3721" s="276">
        <v>1</v>
      </c>
      <c r="T3721" s="276">
        <v>7</v>
      </c>
      <c r="U3721" s="276">
        <v>10</v>
      </c>
      <c r="V3721" s="1044">
        <v>5</v>
      </c>
      <c r="W3721" s="276">
        <v>5</v>
      </c>
      <c r="X3721" s="276">
        <v>10</v>
      </c>
      <c r="Y3721" s="276">
        <v>13</v>
      </c>
      <c r="Z3721" s="276">
        <v>10</v>
      </c>
      <c r="AA3721" s="276">
        <v>10</v>
      </c>
      <c r="AB3721" s="276">
        <v>5</v>
      </c>
      <c r="AC3721" s="276">
        <v>8</v>
      </c>
      <c r="AD3721" s="448"/>
    </row>
    <row r="3722" spans="1:30" ht="20.399999999999999" customHeight="1">
      <c r="A3722" s="794"/>
      <c r="B3722" s="670" t="s">
        <v>1467</v>
      </c>
      <c r="C3722" s="276">
        <v>44</v>
      </c>
      <c r="D3722" s="276">
        <v>44</v>
      </c>
      <c r="E3722" s="276">
        <v>0</v>
      </c>
      <c r="F3722" s="276">
        <v>0</v>
      </c>
      <c r="G3722" s="1043">
        <v>100</v>
      </c>
      <c r="H3722" s="276">
        <v>0</v>
      </c>
      <c r="I3722" s="276">
        <v>0</v>
      </c>
      <c r="J3722" s="276">
        <v>0</v>
      </c>
      <c r="K3722" s="276">
        <v>0</v>
      </c>
      <c r="L3722" s="276">
        <v>2</v>
      </c>
      <c r="M3722" s="276">
        <v>4</v>
      </c>
      <c r="N3722" s="276">
        <v>1</v>
      </c>
      <c r="O3722" s="276">
        <v>4</v>
      </c>
      <c r="P3722" s="276">
        <v>3</v>
      </c>
      <c r="Q3722" s="276">
        <v>2</v>
      </c>
      <c r="R3722" s="276">
        <v>2</v>
      </c>
      <c r="S3722" s="276">
        <v>1</v>
      </c>
      <c r="T3722" s="276">
        <v>1</v>
      </c>
      <c r="U3722" s="276">
        <v>4</v>
      </c>
      <c r="V3722" s="1044">
        <v>3</v>
      </c>
      <c r="W3722" s="276">
        <v>1</v>
      </c>
      <c r="X3722" s="276">
        <v>1</v>
      </c>
      <c r="Y3722" s="276">
        <v>3</v>
      </c>
      <c r="Z3722" s="276">
        <v>1</v>
      </c>
      <c r="AA3722" s="276">
        <v>1</v>
      </c>
      <c r="AB3722" s="276">
        <v>4</v>
      </c>
      <c r="AC3722" s="276">
        <v>6</v>
      </c>
      <c r="AD3722" s="448"/>
    </row>
    <row r="3723" spans="1:30" ht="20.399999999999999" customHeight="1">
      <c r="A3723" s="407"/>
      <c r="B3723" s="407"/>
      <c r="C3723" s="407"/>
      <c r="D3723" s="407"/>
      <c r="E3723" s="407"/>
      <c r="F3723" s="407"/>
      <c r="G3723" s="407"/>
      <c r="H3723" s="407"/>
      <c r="I3723" s="407"/>
      <c r="J3723" s="407"/>
      <c r="K3723" s="407"/>
      <c r="L3723" s="407"/>
      <c r="M3723" s="407"/>
      <c r="N3723" s="407"/>
      <c r="O3723" s="407"/>
      <c r="P3723" s="407"/>
      <c r="Q3723" s="407"/>
      <c r="R3723" s="407"/>
      <c r="S3723" s="407"/>
      <c r="T3723" s="407"/>
      <c r="U3723" s="407"/>
      <c r="V3723" s="407"/>
      <c r="W3723" s="407"/>
      <c r="X3723" s="407"/>
      <c r="Y3723" s="407"/>
      <c r="Z3723" s="407"/>
      <c r="AA3723" s="407"/>
      <c r="AB3723" s="407"/>
      <c r="AC3723" s="407"/>
      <c r="AD3723" s="448"/>
    </row>
    <row r="3724" spans="1:30" ht="20.399999999999999" customHeight="1">
      <c r="A3724" s="796" t="s">
        <v>2239</v>
      </c>
      <c r="B3724" s="669" t="s">
        <v>2238</v>
      </c>
      <c r="C3724" s="275">
        <v>3</v>
      </c>
      <c r="D3724" s="275">
        <v>3</v>
      </c>
      <c r="E3724" s="275">
        <v>0</v>
      </c>
      <c r="F3724" s="275">
        <v>0</v>
      </c>
      <c r="G3724" s="1041">
        <v>100</v>
      </c>
      <c r="H3724" s="275">
        <v>0</v>
      </c>
      <c r="I3724" s="275">
        <v>0</v>
      </c>
      <c r="J3724" s="275">
        <v>0</v>
      </c>
      <c r="K3724" s="275">
        <v>0</v>
      </c>
      <c r="L3724" s="275">
        <v>0</v>
      </c>
      <c r="M3724" s="275">
        <v>0</v>
      </c>
      <c r="N3724" s="275">
        <v>0</v>
      </c>
      <c r="O3724" s="275">
        <v>0</v>
      </c>
      <c r="P3724" s="275">
        <v>0</v>
      </c>
      <c r="Q3724" s="275">
        <v>0</v>
      </c>
      <c r="R3724" s="275">
        <v>0</v>
      </c>
      <c r="S3724" s="275">
        <v>0</v>
      </c>
      <c r="T3724" s="275">
        <v>0</v>
      </c>
      <c r="U3724" s="275">
        <v>0</v>
      </c>
      <c r="V3724" s="1042">
        <v>0</v>
      </c>
      <c r="W3724" s="275">
        <v>0</v>
      </c>
      <c r="X3724" s="275">
        <v>0</v>
      </c>
      <c r="Y3724" s="275">
        <v>1</v>
      </c>
      <c r="Z3724" s="275">
        <v>0</v>
      </c>
      <c r="AA3724" s="275">
        <v>0</v>
      </c>
      <c r="AB3724" s="275">
        <v>0</v>
      </c>
      <c r="AC3724" s="275">
        <v>2</v>
      </c>
      <c r="AD3724" s="448"/>
    </row>
    <row r="3725" spans="1:30" ht="20.399999999999999" customHeight="1">
      <c r="A3725" s="669"/>
      <c r="B3725" s="669" t="s">
        <v>2237</v>
      </c>
      <c r="C3725" s="797"/>
      <c r="D3725" s="797"/>
      <c r="E3725" s="797"/>
      <c r="F3725" s="797"/>
      <c r="G3725" s="797"/>
      <c r="H3725" s="797"/>
      <c r="I3725" s="797"/>
      <c r="J3725" s="797"/>
      <c r="K3725" s="797"/>
      <c r="L3725" s="797"/>
      <c r="M3725" s="797"/>
      <c r="N3725" s="797"/>
      <c r="O3725" s="797"/>
      <c r="P3725" s="797"/>
      <c r="Q3725" s="797"/>
      <c r="R3725" s="797"/>
      <c r="S3725" s="797"/>
      <c r="T3725" s="797"/>
      <c r="U3725" s="797"/>
      <c r="V3725" s="797"/>
      <c r="W3725" s="797"/>
      <c r="X3725" s="797"/>
      <c r="Y3725" s="797"/>
      <c r="Z3725" s="797"/>
      <c r="AA3725" s="797"/>
      <c r="AB3725" s="797"/>
      <c r="AC3725" s="797"/>
      <c r="AD3725" s="448"/>
    </row>
    <row r="3726" spans="1:30" ht="20.399999999999999" customHeight="1">
      <c r="A3726" s="794"/>
      <c r="B3726" s="670" t="s">
        <v>1468</v>
      </c>
      <c r="C3726" s="276">
        <v>2</v>
      </c>
      <c r="D3726" s="276">
        <v>2</v>
      </c>
      <c r="E3726" s="276">
        <v>0</v>
      </c>
      <c r="F3726" s="276">
        <v>0</v>
      </c>
      <c r="G3726" s="1043">
        <v>100</v>
      </c>
      <c r="H3726" s="276">
        <v>0</v>
      </c>
      <c r="I3726" s="276">
        <v>0</v>
      </c>
      <c r="J3726" s="276">
        <v>0</v>
      </c>
      <c r="K3726" s="276">
        <v>0</v>
      </c>
      <c r="L3726" s="276">
        <v>0</v>
      </c>
      <c r="M3726" s="276">
        <v>0</v>
      </c>
      <c r="N3726" s="276">
        <v>0</v>
      </c>
      <c r="O3726" s="276">
        <v>0</v>
      </c>
      <c r="P3726" s="276">
        <v>0</v>
      </c>
      <c r="Q3726" s="276">
        <v>0</v>
      </c>
      <c r="R3726" s="276">
        <v>0</v>
      </c>
      <c r="S3726" s="276">
        <v>0</v>
      </c>
      <c r="T3726" s="276">
        <v>0</v>
      </c>
      <c r="U3726" s="276">
        <v>0</v>
      </c>
      <c r="V3726" s="1044">
        <v>0</v>
      </c>
      <c r="W3726" s="276">
        <v>0</v>
      </c>
      <c r="X3726" s="276">
        <v>0</v>
      </c>
      <c r="Y3726" s="276">
        <v>1</v>
      </c>
      <c r="Z3726" s="276">
        <v>0</v>
      </c>
      <c r="AA3726" s="276">
        <v>0</v>
      </c>
      <c r="AB3726" s="276">
        <v>0</v>
      </c>
      <c r="AC3726" s="276">
        <v>1</v>
      </c>
      <c r="AD3726" s="448"/>
    </row>
    <row r="3727" spans="1:30" ht="20.399999999999999" customHeight="1">
      <c r="A3727" s="794"/>
      <c r="B3727" s="670" t="s">
        <v>1467</v>
      </c>
      <c r="C3727" s="276">
        <v>1</v>
      </c>
      <c r="D3727" s="276">
        <v>1</v>
      </c>
      <c r="E3727" s="276">
        <v>0</v>
      </c>
      <c r="F3727" s="276">
        <v>0</v>
      </c>
      <c r="G3727" s="1043">
        <v>100</v>
      </c>
      <c r="H3727" s="276">
        <v>0</v>
      </c>
      <c r="I3727" s="276">
        <v>0</v>
      </c>
      <c r="J3727" s="276">
        <v>0</v>
      </c>
      <c r="K3727" s="276">
        <v>0</v>
      </c>
      <c r="L3727" s="276">
        <v>0</v>
      </c>
      <c r="M3727" s="276">
        <v>0</v>
      </c>
      <c r="N3727" s="276">
        <v>0</v>
      </c>
      <c r="O3727" s="276">
        <v>0</v>
      </c>
      <c r="P3727" s="276">
        <v>0</v>
      </c>
      <c r="Q3727" s="276">
        <v>0</v>
      </c>
      <c r="R3727" s="276">
        <v>0</v>
      </c>
      <c r="S3727" s="276">
        <v>0</v>
      </c>
      <c r="T3727" s="276">
        <v>0</v>
      </c>
      <c r="U3727" s="276">
        <v>0</v>
      </c>
      <c r="V3727" s="1044">
        <v>0</v>
      </c>
      <c r="W3727" s="276">
        <v>0</v>
      </c>
      <c r="X3727" s="276">
        <v>0</v>
      </c>
      <c r="Y3727" s="276">
        <v>0</v>
      </c>
      <c r="Z3727" s="276">
        <v>0</v>
      </c>
      <c r="AA3727" s="276">
        <v>0</v>
      </c>
      <c r="AB3727" s="276">
        <v>0</v>
      </c>
      <c r="AC3727" s="276">
        <v>1</v>
      </c>
      <c r="AD3727" s="448"/>
    </row>
    <row r="3728" spans="1:30" ht="20.399999999999999" customHeight="1">
      <c r="A3728" s="407"/>
      <c r="B3728" s="407"/>
      <c r="C3728" s="407"/>
      <c r="D3728" s="407"/>
      <c r="E3728" s="407"/>
      <c r="F3728" s="407"/>
      <c r="G3728" s="407"/>
      <c r="H3728" s="407"/>
      <c r="I3728" s="407"/>
      <c r="J3728" s="407"/>
      <c r="K3728" s="407"/>
      <c r="L3728" s="407"/>
      <c r="M3728" s="407"/>
      <c r="N3728" s="407"/>
      <c r="O3728" s="407"/>
      <c r="P3728" s="407"/>
      <c r="Q3728" s="407"/>
      <c r="R3728" s="407"/>
      <c r="S3728" s="407"/>
      <c r="T3728" s="407"/>
      <c r="U3728" s="407"/>
      <c r="V3728" s="407"/>
      <c r="W3728" s="407"/>
      <c r="X3728" s="407"/>
      <c r="Y3728" s="407"/>
      <c r="Z3728" s="407"/>
      <c r="AA3728" s="407"/>
      <c r="AB3728" s="407"/>
      <c r="AC3728" s="407"/>
      <c r="AD3728" s="448"/>
    </row>
    <row r="3729" spans="1:30" ht="20.399999999999999" customHeight="1">
      <c r="A3729" s="796" t="s">
        <v>4901</v>
      </c>
      <c r="B3729" s="669" t="s">
        <v>4902</v>
      </c>
      <c r="C3729" s="275">
        <v>1</v>
      </c>
      <c r="D3729" s="275">
        <v>1</v>
      </c>
      <c r="E3729" s="275">
        <v>0</v>
      </c>
      <c r="F3729" s="275">
        <v>0</v>
      </c>
      <c r="G3729" s="1041">
        <v>100</v>
      </c>
      <c r="H3729" s="275">
        <v>0</v>
      </c>
      <c r="I3729" s="275">
        <v>0</v>
      </c>
      <c r="J3729" s="275">
        <v>0</v>
      </c>
      <c r="K3729" s="275">
        <v>0</v>
      </c>
      <c r="L3729" s="275">
        <v>0</v>
      </c>
      <c r="M3729" s="275">
        <v>0</v>
      </c>
      <c r="N3729" s="275">
        <v>0</v>
      </c>
      <c r="O3729" s="275">
        <v>0</v>
      </c>
      <c r="P3729" s="275">
        <v>0</v>
      </c>
      <c r="Q3729" s="275">
        <v>0</v>
      </c>
      <c r="R3729" s="275">
        <v>0</v>
      </c>
      <c r="S3729" s="275">
        <v>0</v>
      </c>
      <c r="T3729" s="275">
        <v>0</v>
      </c>
      <c r="U3729" s="275">
        <v>0</v>
      </c>
      <c r="V3729" s="1042">
        <v>0</v>
      </c>
      <c r="W3729" s="275">
        <v>0</v>
      </c>
      <c r="X3729" s="275">
        <v>0</v>
      </c>
      <c r="Y3729" s="275">
        <v>0</v>
      </c>
      <c r="Z3729" s="275">
        <v>0</v>
      </c>
      <c r="AA3729" s="275">
        <v>0</v>
      </c>
      <c r="AB3729" s="275">
        <v>0</v>
      </c>
      <c r="AC3729" s="275">
        <v>1</v>
      </c>
      <c r="AD3729" s="448"/>
    </row>
    <row r="3730" spans="1:30" ht="20.399999999999999" customHeight="1">
      <c r="A3730" s="669"/>
      <c r="B3730" s="669" t="s">
        <v>4722</v>
      </c>
      <c r="C3730" s="797"/>
      <c r="D3730" s="797"/>
      <c r="E3730" s="797"/>
      <c r="F3730" s="797"/>
      <c r="G3730" s="797"/>
      <c r="H3730" s="797"/>
      <c r="I3730" s="797"/>
      <c r="J3730" s="797"/>
      <c r="K3730" s="797"/>
      <c r="L3730" s="797"/>
      <c r="M3730" s="797"/>
      <c r="N3730" s="797"/>
      <c r="O3730" s="797"/>
      <c r="P3730" s="797"/>
      <c r="Q3730" s="797"/>
      <c r="R3730" s="797"/>
      <c r="S3730" s="797"/>
      <c r="T3730" s="797"/>
      <c r="U3730" s="797"/>
      <c r="V3730" s="797"/>
      <c r="W3730" s="797"/>
      <c r="X3730" s="797"/>
      <c r="Y3730" s="797"/>
      <c r="Z3730" s="797"/>
      <c r="AA3730" s="797"/>
      <c r="AB3730" s="797"/>
      <c r="AC3730" s="797"/>
      <c r="AD3730" s="448"/>
    </row>
    <row r="3731" spans="1:30" ht="20.399999999999999" customHeight="1">
      <c r="A3731" s="794"/>
      <c r="B3731" s="670" t="s">
        <v>1468</v>
      </c>
      <c r="C3731" s="276">
        <v>1</v>
      </c>
      <c r="D3731" s="276">
        <v>1</v>
      </c>
      <c r="E3731" s="276">
        <v>0</v>
      </c>
      <c r="F3731" s="276">
        <v>0</v>
      </c>
      <c r="G3731" s="1043">
        <v>100</v>
      </c>
      <c r="H3731" s="276">
        <v>0</v>
      </c>
      <c r="I3731" s="276">
        <v>0</v>
      </c>
      <c r="J3731" s="276">
        <v>0</v>
      </c>
      <c r="K3731" s="276">
        <v>0</v>
      </c>
      <c r="L3731" s="276">
        <v>0</v>
      </c>
      <c r="M3731" s="276">
        <v>0</v>
      </c>
      <c r="N3731" s="276">
        <v>0</v>
      </c>
      <c r="O3731" s="276">
        <v>0</v>
      </c>
      <c r="P3731" s="276">
        <v>0</v>
      </c>
      <c r="Q3731" s="276">
        <v>0</v>
      </c>
      <c r="R3731" s="276">
        <v>0</v>
      </c>
      <c r="S3731" s="276">
        <v>0</v>
      </c>
      <c r="T3731" s="276">
        <v>0</v>
      </c>
      <c r="U3731" s="276">
        <v>0</v>
      </c>
      <c r="V3731" s="1044">
        <v>0</v>
      </c>
      <c r="W3731" s="276">
        <v>0</v>
      </c>
      <c r="X3731" s="276">
        <v>0</v>
      </c>
      <c r="Y3731" s="276">
        <v>0</v>
      </c>
      <c r="Z3731" s="276">
        <v>0</v>
      </c>
      <c r="AA3731" s="276">
        <v>0</v>
      </c>
      <c r="AB3731" s="276">
        <v>0</v>
      </c>
      <c r="AC3731" s="276">
        <v>1</v>
      </c>
      <c r="AD3731" s="448"/>
    </row>
    <row r="3732" spans="1:30" ht="20.399999999999999" customHeight="1">
      <c r="A3732" s="794"/>
      <c r="B3732" s="670" t="s">
        <v>1467</v>
      </c>
      <c r="C3732" s="276">
        <v>0</v>
      </c>
      <c r="D3732" s="276">
        <v>0</v>
      </c>
      <c r="E3732" s="276">
        <v>0</v>
      </c>
      <c r="F3732" s="276">
        <v>0</v>
      </c>
      <c r="G3732" s="1043">
        <v>0</v>
      </c>
      <c r="H3732" s="276">
        <v>0</v>
      </c>
      <c r="I3732" s="276">
        <v>0</v>
      </c>
      <c r="J3732" s="276">
        <v>0</v>
      </c>
      <c r="K3732" s="276">
        <v>0</v>
      </c>
      <c r="L3732" s="276">
        <v>0</v>
      </c>
      <c r="M3732" s="276">
        <v>0</v>
      </c>
      <c r="N3732" s="276">
        <v>0</v>
      </c>
      <c r="O3732" s="276">
        <v>0</v>
      </c>
      <c r="P3732" s="276">
        <v>0</v>
      </c>
      <c r="Q3732" s="276">
        <v>0</v>
      </c>
      <c r="R3732" s="276">
        <v>0</v>
      </c>
      <c r="S3732" s="276">
        <v>0</v>
      </c>
      <c r="T3732" s="276">
        <v>0</v>
      </c>
      <c r="U3732" s="276">
        <v>0</v>
      </c>
      <c r="V3732" s="1044">
        <v>0</v>
      </c>
      <c r="W3732" s="276">
        <v>0</v>
      </c>
      <c r="X3732" s="276">
        <v>0</v>
      </c>
      <c r="Y3732" s="276">
        <v>0</v>
      </c>
      <c r="Z3732" s="276">
        <v>0</v>
      </c>
      <c r="AA3732" s="276">
        <v>0</v>
      </c>
      <c r="AB3732" s="276">
        <v>0</v>
      </c>
      <c r="AC3732" s="276">
        <v>0</v>
      </c>
      <c r="AD3732" s="448"/>
    </row>
    <row r="3733" spans="1:30" ht="20.399999999999999" customHeight="1">
      <c r="A3733" s="407"/>
      <c r="B3733" s="407"/>
      <c r="C3733" s="407"/>
      <c r="D3733" s="407"/>
      <c r="E3733" s="407"/>
      <c r="F3733" s="407"/>
      <c r="G3733" s="407"/>
      <c r="H3733" s="407"/>
      <c r="I3733" s="407"/>
      <c r="J3733" s="407"/>
      <c r="K3733" s="407"/>
      <c r="L3733" s="407"/>
      <c r="M3733" s="407"/>
      <c r="N3733" s="407"/>
      <c r="O3733" s="407"/>
      <c r="P3733" s="407"/>
      <c r="Q3733" s="407"/>
      <c r="R3733" s="407"/>
      <c r="S3733" s="407"/>
      <c r="T3733" s="407"/>
      <c r="U3733" s="407"/>
      <c r="V3733" s="407"/>
      <c r="W3733" s="407"/>
      <c r="X3733" s="407"/>
      <c r="Y3733" s="407"/>
      <c r="Z3733" s="407"/>
      <c r="AA3733" s="407"/>
      <c r="AB3733" s="407"/>
      <c r="AC3733" s="407"/>
      <c r="AD3733" s="448"/>
    </row>
    <row r="3734" spans="1:30" ht="20.399999999999999" customHeight="1">
      <c r="A3734" s="796" t="s">
        <v>2236</v>
      </c>
      <c r="B3734" s="669" t="s">
        <v>2235</v>
      </c>
      <c r="C3734" s="275">
        <v>166</v>
      </c>
      <c r="D3734" s="275">
        <v>166</v>
      </c>
      <c r="E3734" s="275">
        <v>0</v>
      </c>
      <c r="F3734" s="275">
        <v>0</v>
      </c>
      <c r="G3734" s="1041">
        <v>100</v>
      </c>
      <c r="H3734" s="275">
        <v>1</v>
      </c>
      <c r="I3734" s="275">
        <v>0</v>
      </c>
      <c r="J3734" s="275">
        <v>0</v>
      </c>
      <c r="K3734" s="275">
        <v>1</v>
      </c>
      <c r="L3734" s="275">
        <v>6</v>
      </c>
      <c r="M3734" s="275">
        <v>0</v>
      </c>
      <c r="N3734" s="275">
        <v>2</v>
      </c>
      <c r="O3734" s="275">
        <v>4</v>
      </c>
      <c r="P3734" s="275">
        <v>6</v>
      </c>
      <c r="Q3734" s="275">
        <v>4</v>
      </c>
      <c r="R3734" s="275">
        <v>7</v>
      </c>
      <c r="S3734" s="275">
        <v>6</v>
      </c>
      <c r="T3734" s="275">
        <v>10</v>
      </c>
      <c r="U3734" s="275">
        <v>14</v>
      </c>
      <c r="V3734" s="1042">
        <v>11</v>
      </c>
      <c r="W3734" s="275">
        <v>14</v>
      </c>
      <c r="X3734" s="275">
        <v>8</v>
      </c>
      <c r="Y3734" s="275">
        <v>9</v>
      </c>
      <c r="Z3734" s="275">
        <v>15</v>
      </c>
      <c r="AA3734" s="275">
        <v>16</v>
      </c>
      <c r="AB3734" s="275">
        <v>16</v>
      </c>
      <c r="AC3734" s="275">
        <v>17</v>
      </c>
      <c r="AD3734" s="448"/>
    </row>
    <row r="3735" spans="1:30" ht="20.399999999999999" customHeight="1">
      <c r="A3735" s="794"/>
      <c r="B3735" s="670" t="s">
        <v>1468</v>
      </c>
      <c r="C3735" s="276">
        <v>110</v>
      </c>
      <c r="D3735" s="276">
        <v>110</v>
      </c>
      <c r="E3735" s="276">
        <v>0</v>
      </c>
      <c r="F3735" s="276">
        <v>0</v>
      </c>
      <c r="G3735" s="1043">
        <v>100</v>
      </c>
      <c r="H3735" s="276">
        <v>0</v>
      </c>
      <c r="I3735" s="276">
        <v>0</v>
      </c>
      <c r="J3735" s="276">
        <v>0</v>
      </c>
      <c r="K3735" s="276">
        <v>0</v>
      </c>
      <c r="L3735" s="276">
        <v>3</v>
      </c>
      <c r="M3735" s="276">
        <v>0</v>
      </c>
      <c r="N3735" s="276">
        <v>1</v>
      </c>
      <c r="O3735" s="276">
        <v>3</v>
      </c>
      <c r="P3735" s="276">
        <v>5</v>
      </c>
      <c r="Q3735" s="276">
        <v>1</v>
      </c>
      <c r="R3735" s="276">
        <v>4</v>
      </c>
      <c r="S3735" s="276">
        <v>6</v>
      </c>
      <c r="T3735" s="276">
        <v>5</v>
      </c>
      <c r="U3735" s="276">
        <v>8</v>
      </c>
      <c r="V3735" s="1044">
        <v>9</v>
      </c>
      <c r="W3735" s="276">
        <v>14</v>
      </c>
      <c r="X3735" s="276">
        <v>5</v>
      </c>
      <c r="Y3735" s="276">
        <v>8</v>
      </c>
      <c r="Z3735" s="276">
        <v>11</v>
      </c>
      <c r="AA3735" s="276">
        <v>10</v>
      </c>
      <c r="AB3735" s="276">
        <v>7</v>
      </c>
      <c r="AC3735" s="276">
        <v>10</v>
      </c>
      <c r="AD3735" s="448"/>
    </row>
    <row r="3736" spans="1:30" ht="20.399999999999999" customHeight="1">
      <c r="A3736" s="794"/>
      <c r="B3736" s="670" t="s">
        <v>1467</v>
      </c>
      <c r="C3736" s="276">
        <v>56</v>
      </c>
      <c r="D3736" s="276">
        <v>56</v>
      </c>
      <c r="E3736" s="276">
        <v>0</v>
      </c>
      <c r="F3736" s="276">
        <v>0</v>
      </c>
      <c r="G3736" s="1043">
        <v>100</v>
      </c>
      <c r="H3736" s="276">
        <v>1</v>
      </c>
      <c r="I3736" s="276">
        <v>0</v>
      </c>
      <c r="J3736" s="276">
        <v>0</v>
      </c>
      <c r="K3736" s="276">
        <v>1</v>
      </c>
      <c r="L3736" s="276">
        <v>3</v>
      </c>
      <c r="M3736" s="276">
        <v>0</v>
      </c>
      <c r="N3736" s="276">
        <v>1</v>
      </c>
      <c r="O3736" s="276">
        <v>1</v>
      </c>
      <c r="P3736" s="276">
        <v>1</v>
      </c>
      <c r="Q3736" s="276">
        <v>3</v>
      </c>
      <c r="R3736" s="276">
        <v>3</v>
      </c>
      <c r="S3736" s="276">
        <v>0</v>
      </c>
      <c r="T3736" s="276">
        <v>5</v>
      </c>
      <c r="U3736" s="276">
        <v>6</v>
      </c>
      <c r="V3736" s="1044">
        <v>2</v>
      </c>
      <c r="W3736" s="276">
        <v>0</v>
      </c>
      <c r="X3736" s="276">
        <v>3</v>
      </c>
      <c r="Y3736" s="276">
        <v>1</v>
      </c>
      <c r="Z3736" s="276">
        <v>4</v>
      </c>
      <c r="AA3736" s="276">
        <v>6</v>
      </c>
      <c r="AB3736" s="276">
        <v>9</v>
      </c>
      <c r="AC3736" s="276">
        <v>7</v>
      </c>
      <c r="AD3736" s="448"/>
    </row>
    <row r="3737" spans="1:30" ht="20.399999999999999" customHeight="1">
      <c r="A3737" s="407"/>
      <c r="B3737" s="407"/>
      <c r="C3737" s="407"/>
      <c r="D3737" s="407"/>
      <c r="E3737" s="407"/>
      <c r="F3737" s="407"/>
      <c r="G3737" s="407"/>
      <c r="H3737" s="407"/>
      <c r="I3737" s="407"/>
      <c r="J3737" s="407"/>
      <c r="K3737" s="407"/>
      <c r="L3737" s="407"/>
      <c r="M3737" s="407"/>
      <c r="N3737" s="407"/>
      <c r="O3737" s="407"/>
      <c r="P3737" s="407"/>
      <c r="Q3737" s="407"/>
      <c r="R3737" s="407"/>
      <c r="S3737" s="407"/>
      <c r="T3737" s="407"/>
      <c r="U3737" s="407"/>
      <c r="V3737" s="407"/>
      <c r="W3737" s="407"/>
      <c r="X3737" s="407"/>
      <c r="Y3737" s="407"/>
      <c r="Z3737" s="407"/>
      <c r="AA3737" s="407"/>
      <c r="AB3737" s="407"/>
      <c r="AC3737" s="407"/>
      <c r="AD3737" s="448"/>
    </row>
    <row r="3738" spans="1:30" ht="20.399999999999999" customHeight="1">
      <c r="A3738" s="796" t="s">
        <v>4903</v>
      </c>
      <c r="B3738" s="669" t="s">
        <v>4904</v>
      </c>
      <c r="C3738" s="275">
        <v>2</v>
      </c>
      <c r="D3738" s="275">
        <v>2</v>
      </c>
      <c r="E3738" s="275">
        <v>0</v>
      </c>
      <c r="F3738" s="275">
        <v>0</v>
      </c>
      <c r="G3738" s="1041">
        <v>100</v>
      </c>
      <c r="H3738" s="275">
        <v>0</v>
      </c>
      <c r="I3738" s="275">
        <v>0</v>
      </c>
      <c r="J3738" s="275">
        <v>0</v>
      </c>
      <c r="K3738" s="275">
        <v>0</v>
      </c>
      <c r="L3738" s="275">
        <v>0</v>
      </c>
      <c r="M3738" s="275">
        <v>0</v>
      </c>
      <c r="N3738" s="275">
        <v>0</v>
      </c>
      <c r="O3738" s="275">
        <v>0</v>
      </c>
      <c r="P3738" s="275">
        <v>0</v>
      </c>
      <c r="Q3738" s="275">
        <v>0</v>
      </c>
      <c r="R3738" s="275">
        <v>0</v>
      </c>
      <c r="S3738" s="275">
        <v>0</v>
      </c>
      <c r="T3738" s="275">
        <v>0</v>
      </c>
      <c r="U3738" s="275">
        <v>0</v>
      </c>
      <c r="V3738" s="1042">
        <v>0</v>
      </c>
      <c r="W3738" s="275">
        <v>0</v>
      </c>
      <c r="X3738" s="275">
        <v>0</v>
      </c>
      <c r="Y3738" s="275">
        <v>1</v>
      </c>
      <c r="Z3738" s="275">
        <v>1</v>
      </c>
      <c r="AA3738" s="275">
        <v>0</v>
      </c>
      <c r="AB3738" s="275">
        <v>0</v>
      </c>
      <c r="AC3738" s="275">
        <v>0</v>
      </c>
      <c r="AD3738" s="448"/>
    </row>
    <row r="3739" spans="1:30" ht="20.399999999999999" customHeight="1">
      <c r="A3739" s="794"/>
      <c r="B3739" s="670" t="s">
        <v>1468</v>
      </c>
      <c r="C3739" s="276">
        <v>1</v>
      </c>
      <c r="D3739" s="276">
        <v>1</v>
      </c>
      <c r="E3739" s="276">
        <v>0</v>
      </c>
      <c r="F3739" s="276">
        <v>0</v>
      </c>
      <c r="G3739" s="1043">
        <v>100</v>
      </c>
      <c r="H3739" s="276">
        <v>0</v>
      </c>
      <c r="I3739" s="276">
        <v>0</v>
      </c>
      <c r="J3739" s="276">
        <v>0</v>
      </c>
      <c r="K3739" s="276">
        <v>0</v>
      </c>
      <c r="L3739" s="276">
        <v>0</v>
      </c>
      <c r="M3739" s="276">
        <v>0</v>
      </c>
      <c r="N3739" s="276">
        <v>0</v>
      </c>
      <c r="O3739" s="276">
        <v>0</v>
      </c>
      <c r="P3739" s="276">
        <v>0</v>
      </c>
      <c r="Q3739" s="276">
        <v>0</v>
      </c>
      <c r="R3739" s="276">
        <v>0</v>
      </c>
      <c r="S3739" s="276">
        <v>0</v>
      </c>
      <c r="T3739" s="276">
        <v>0</v>
      </c>
      <c r="U3739" s="276">
        <v>0</v>
      </c>
      <c r="V3739" s="1044">
        <v>0</v>
      </c>
      <c r="W3739" s="276">
        <v>0</v>
      </c>
      <c r="X3739" s="276">
        <v>0</v>
      </c>
      <c r="Y3739" s="276">
        <v>0</v>
      </c>
      <c r="Z3739" s="276">
        <v>1</v>
      </c>
      <c r="AA3739" s="276">
        <v>0</v>
      </c>
      <c r="AB3739" s="276">
        <v>0</v>
      </c>
      <c r="AC3739" s="276">
        <v>0</v>
      </c>
      <c r="AD3739" s="448"/>
    </row>
    <row r="3740" spans="1:30" ht="20.399999999999999" customHeight="1">
      <c r="A3740" s="794"/>
      <c r="B3740" s="670" t="s">
        <v>1467</v>
      </c>
      <c r="C3740" s="276">
        <v>1</v>
      </c>
      <c r="D3740" s="276">
        <v>1</v>
      </c>
      <c r="E3740" s="276">
        <v>0</v>
      </c>
      <c r="F3740" s="276">
        <v>0</v>
      </c>
      <c r="G3740" s="1043">
        <v>100</v>
      </c>
      <c r="H3740" s="276">
        <v>0</v>
      </c>
      <c r="I3740" s="276">
        <v>0</v>
      </c>
      <c r="J3740" s="276">
        <v>0</v>
      </c>
      <c r="K3740" s="276">
        <v>0</v>
      </c>
      <c r="L3740" s="276">
        <v>0</v>
      </c>
      <c r="M3740" s="276">
        <v>0</v>
      </c>
      <c r="N3740" s="276">
        <v>0</v>
      </c>
      <c r="O3740" s="276">
        <v>0</v>
      </c>
      <c r="P3740" s="276">
        <v>0</v>
      </c>
      <c r="Q3740" s="276">
        <v>0</v>
      </c>
      <c r="R3740" s="276">
        <v>0</v>
      </c>
      <c r="S3740" s="276">
        <v>0</v>
      </c>
      <c r="T3740" s="276">
        <v>0</v>
      </c>
      <c r="U3740" s="276">
        <v>0</v>
      </c>
      <c r="V3740" s="1044">
        <v>0</v>
      </c>
      <c r="W3740" s="276">
        <v>0</v>
      </c>
      <c r="X3740" s="276">
        <v>0</v>
      </c>
      <c r="Y3740" s="276">
        <v>1</v>
      </c>
      <c r="Z3740" s="276">
        <v>0</v>
      </c>
      <c r="AA3740" s="276">
        <v>0</v>
      </c>
      <c r="AB3740" s="276">
        <v>0</v>
      </c>
      <c r="AC3740" s="276">
        <v>0</v>
      </c>
      <c r="AD3740" s="448"/>
    </row>
    <row r="3741" spans="1:30" ht="20.399999999999999" customHeight="1">
      <c r="A3741" s="407"/>
      <c r="B3741" s="407"/>
      <c r="C3741" s="407"/>
      <c r="D3741" s="407"/>
      <c r="E3741" s="407"/>
      <c r="F3741" s="407"/>
      <c r="G3741" s="407"/>
      <c r="H3741" s="407"/>
      <c r="I3741" s="407"/>
      <c r="J3741" s="407"/>
      <c r="K3741" s="407"/>
      <c r="L3741" s="407"/>
      <c r="M3741" s="407"/>
      <c r="N3741" s="407"/>
      <c r="O3741" s="407"/>
      <c r="P3741" s="407"/>
      <c r="Q3741" s="407"/>
      <c r="R3741" s="407"/>
      <c r="S3741" s="407"/>
      <c r="T3741" s="407"/>
      <c r="U3741" s="407"/>
      <c r="V3741" s="407"/>
      <c r="W3741" s="407"/>
      <c r="X3741" s="407"/>
      <c r="Y3741" s="407"/>
      <c r="Z3741" s="407"/>
      <c r="AA3741" s="407"/>
      <c r="AB3741" s="407"/>
      <c r="AC3741" s="407"/>
      <c r="AD3741" s="448"/>
    </row>
    <row r="3742" spans="1:30" ht="20.399999999999999" customHeight="1">
      <c r="A3742" s="796" t="s">
        <v>4905</v>
      </c>
      <c r="B3742" s="669" t="s">
        <v>4906</v>
      </c>
      <c r="C3742" s="275">
        <v>1</v>
      </c>
      <c r="D3742" s="275">
        <v>1</v>
      </c>
      <c r="E3742" s="275">
        <v>0</v>
      </c>
      <c r="F3742" s="275">
        <v>0</v>
      </c>
      <c r="G3742" s="1041">
        <v>100</v>
      </c>
      <c r="H3742" s="275">
        <v>0</v>
      </c>
      <c r="I3742" s="275">
        <v>0</v>
      </c>
      <c r="J3742" s="275">
        <v>0</v>
      </c>
      <c r="K3742" s="275">
        <v>0</v>
      </c>
      <c r="L3742" s="275">
        <v>0</v>
      </c>
      <c r="M3742" s="275">
        <v>0</v>
      </c>
      <c r="N3742" s="275">
        <v>0</v>
      </c>
      <c r="O3742" s="275">
        <v>0</v>
      </c>
      <c r="P3742" s="275">
        <v>0</v>
      </c>
      <c r="Q3742" s="275">
        <v>0</v>
      </c>
      <c r="R3742" s="275">
        <v>0</v>
      </c>
      <c r="S3742" s="275">
        <v>0</v>
      </c>
      <c r="T3742" s="275">
        <v>0</v>
      </c>
      <c r="U3742" s="275">
        <v>0</v>
      </c>
      <c r="V3742" s="1042">
        <v>0</v>
      </c>
      <c r="W3742" s="275">
        <v>0</v>
      </c>
      <c r="X3742" s="275">
        <v>1</v>
      </c>
      <c r="Y3742" s="275">
        <v>0</v>
      </c>
      <c r="Z3742" s="275">
        <v>0</v>
      </c>
      <c r="AA3742" s="275">
        <v>0</v>
      </c>
      <c r="AB3742" s="275">
        <v>0</v>
      </c>
      <c r="AC3742" s="275">
        <v>0</v>
      </c>
      <c r="AD3742" s="448"/>
    </row>
    <row r="3743" spans="1:30" ht="20.399999999999999" customHeight="1">
      <c r="A3743" s="669"/>
      <c r="B3743" s="669" t="s">
        <v>4907</v>
      </c>
      <c r="C3743" s="797"/>
      <c r="D3743" s="797"/>
      <c r="E3743" s="797"/>
      <c r="F3743" s="797"/>
      <c r="G3743" s="797"/>
      <c r="H3743" s="797"/>
      <c r="I3743" s="797"/>
      <c r="J3743" s="797"/>
      <c r="K3743" s="797"/>
      <c r="L3743" s="797"/>
      <c r="M3743" s="797"/>
      <c r="N3743" s="797"/>
      <c r="O3743" s="797"/>
      <c r="P3743" s="797"/>
      <c r="Q3743" s="797"/>
      <c r="R3743" s="797"/>
      <c r="S3743" s="797"/>
      <c r="T3743" s="797"/>
      <c r="U3743" s="797"/>
      <c r="V3743" s="797"/>
      <c r="W3743" s="797"/>
      <c r="X3743" s="797"/>
      <c r="Y3743" s="797"/>
      <c r="Z3743" s="797"/>
      <c r="AA3743" s="797"/>
      <c r="AB3743" s="797"/>
      <c r="AC3743" s="797"/>
      <c r="AD3743" s="448"/>
    </row>
    <row r="3744" spans="1:30" ht="20.399999999999999" customHeight="1">
      <c r="A3744" s="794"/>
      <c r="B3744" s="670" t="s">
        <v>1468</v>
      </c>
      <c r="C3744" s="276">
        <v>0</v>
      </c>
      <c r="D3744" s="276">
        <v>0</v>
      </c>
      <c r="E3744" s="276">
        <v>0</v>
      </c>
      <c r="F3744" s="276">
        <v>0</v>
      </c>
      <c r="G3744" s="1043">
        <v>0</v>
      </c>
      <c r="H3744" s="276">
        <v>0</v>
      </c>
      <c r="I3744" s="276">
        <v>0</v>
      </c>
      <c r="J3744" s="276">
        <v>0</v>
      </c>
      <c r="K3744" s="276">
        <v>0</v>
      </c>
      <c r="L3744" s="276">
        <v>0</v>
      </c>
      <c r="M3744" s="276">
        <v>0</v>
      </c>
      <c r="N3744" s="276">
        <v>0</v>
      </c>
      <c r="O3744" s="276">
        <v>0</v>
      </c>
      <c r="P3744" s="276">
        <v>0</v>
      </c>
      <c r="Q3744" s="276">
        <v>0</v>
      </c>
      <c r="R3744" s="276">
        <v>0</v>
      </c>
      <c r="S3744" s="276">
        <v>0</v>
      </c>
      <c r="T3744" s="276">
        <v>0</v>
      </c>
      <c r="U3744" s="276">
        <v>0</v>
      </c>
      <c r="V3744" s="1044">
        <v>0</v>
      </c>
      <c r="W3744" s="276">
        <v>0</v>
      </c>
      <c r="X3744" s="276">
        <v>0</v>
      </c>
      <c r="Y3744" s="276">
        <v>0</v>
      </c>
      <c r="Z3744" s="276">
        <v>0</v>
      </c>
      <c r="AA3744" s="276">
        <v>0</v>
      </c>
      <c r="AB3744" s="276">
        <v>0</v>
      </c>
      <c r="AC3744" s="276">
        <v>0</v>
      </c>
      <c r="AD3744" s="448"/>
    </row>
    <row r="3745" spans="1:30" ht="20.399999999999999" customHeight="1">
      <c r="A3745" s="794"/>
      <c r="B3745" s="670" t="s">
        <v>1467</v>
      </c>
      <c r="C3745" s="276">
        <v>1</v>
      </c>
      <c r="D3745" s="276">
        <v>1</v>
      </c>
      <c r="E3745" s="276">
        <v>0</v>
      </c>
      <c r="F3745" s="276">
        <v>0</v>
      </c>
      <c r="G3745" s="1043">
        <v>100</v>
      </c>
      <c r="H3745" s="276">
        <v>0</v>
      </c>
      <c r="I3745" s="276">
        <v>0</v>
      </c>
      <c r="J3745" s="276">
        <v>0</v>
      </c>
      <c r="K3745" s="276">
        <v>0</v>
      </c>
      <c r="L3745" s="276">
        <v>0</v>
      </c>
      <c r="M3745" s="276">
        <v>0</v>
      </c>
      <c r="N3745" s="276">
        <v>0</v>
      </c>
      <c r="O3745" s="276">
        <v>0</v>
      </c>
      <c r="P3745" s="276">
        <v>0</v>
      </c>
      <c r="Q3745" s="276">
        <v>0</v>
      </c>
      <c r="R3745" s="276">
        <v>0</v>
      </c>
      <c r="S3745" s="276">
        <v>0</v>
      </c>
      <c r="T3745" s="276">
        <v>0</v>
      </c>
      <c r="U3745" s="276">
        <v>0</v>
      </c>
      <c r="V3745" s="1044">
        <v>0</v>
      </c>
      <c r="W3745" s="276">
        <v>0</v>
      </c>
      <c r="X3745" s="276">
        <v>1</v>
      </c>
      <c r="Y3745" s="276">
        <v>0</v>
      </c>
      <c r="Z3745" s="276">
        <v>0</v>
      </c>
      <c r="AA3745" s="276">
        <v>0</v>
      </c>
      <c r="AB3745" s="276">
        <v>0</v>
      </c>
      <c r="AC3745" s="276">
        <v>0</v>
      </c>
      <c r="AD3745" s="448"/>
    </row>
    <row r="3746" spans="1:30" ht="20.399999999999999" customHeight="1">
      <c r="A3746" s="407"/>
      <c r="B3746" s="407"/>
      <c r="C3746" s="407"/>
      <c r="D3746" s="407"/>
      <c r="E3746" s="407"/>
      <c r="F3746" s="407"/>
      <c r="G3746" s="407"/>
      <c r="H3746" s="407"/>
      <c r="I3746" s="407"/>
      <c r="J3746" s="407"/>
      <c r="K3746" s="407"/>
      <c r="L3746" s="407"/>
      <c r="M3746" s="407"/>
      <c r="N3746" s="407"/>
      <c r="O3746" s="407"/>
      <c r="P3746" s="407"/>
      <c r="Q3746" s="407"/>
      <c r="R3746" s="407"/>
      <c r="S3746" s="407"/>
      <c r="T3746" s="407"/>
      <c r="U3746" s="407"/>
      <c r="V3746" s="407"/>
      <c r="W3746" s="407"/>
      <c r="X3746" s="407"/>
      <c r="Y3746" s="407"/>
      <c r="Z3746" s="407"/>
      <c r="AA3746" s="407"/>
      <c r="AB3746" s="407"/>
      <c r="AC3746" s="407"/>
      <c r="AD3746" s="448"/>
    </row>
    <row r="3747" spans="1:30" ht="20.399999999999999" customHeight="1">
      <c r="A3747" s="796" t="s">
        <v>4908</v>
      </c>
      <c r="B3747" s="669" t="s">
        <v>4909</v>
      </c>
      <c r="C3747" s="275">
        <v>5</v>
      </c>
      <c r="D3747" s="275">
        <v>5</v>
      </c>
      <c r="E3747" s="275">
        <v>0</v>
      </c>
      <c r="F3747" s="275">
        <v>0</v>
      </c>
      <c r="G3747" s="1041">
        <v>100</v>
      </c>
      <c r="H3747" s="275">
        <v>0</v>
      </c>
      <c r="I3747" s="275">
        <v>0</v>
      </c>
      <c r="J3747" s="275">
        <v>0</v>
      </c>
      <c r="K3747" s="275">
        <v>0</v>
      </c>
      <c r="L3747" s="275">
        <v>0</v>
      </c>
      <c r="M3747" s="275">
        <v>0</v>
      </c>
      <c r="N3747" s="275">
        <v>0</v>
      </c>
      <c r="O3747" s="275">
        <v>0</v>
      </c>
      <c r="P3747" s="275">
        <v>0</v>
      </c>
      <c r="Q3747" s="275">
        <v>0</v>
      </c>
      <c r="R3747" s="275">
        <v>0</v>
      </c>
      <c r="S3747" s="275">
        <v>0</v>
      </c>
      <c r="T3747" s="275">
        <v>1</v>
      </c>
      <c r="U3747" s="275">
        <v>0</v>
      </c>
      <c r="V3747" s="1042">
        <v>1</v>
      </c>
      <c r="W3747" s="275">
        <v>0</v>
      </c>
      <c r="X3747" s="275">
        <v>1</v>
      </c>
      <c r="Y3747" s="275">
        <v>0</v>
      </c>
      <c r="Z3747" s="275">
        <v>1</v>
      </c>
      <c r="AA3747" s="275">
        <v>0</v>
      </c>
      <c r="AB3747" s="275">
        <v>0</v>
      </c>
      <c r="AC3747" s="275">
        <v>1</v>
      </c>
      <c r="AD3747" s="448"/>
    </row>
    <row r="3748" spans="1:30" ht="20.399999999999999" customHeight="1">
      <c r="A3748" s="794"/>
      <c r="B3748" s="670" t="s">
        <v>1468</v>
      </c>
      <c r="C3748" s="276">
        <v>2</v>
      </c>
      <c r="D3748" s="276">
        <v>2</v>
      </c>
      <c r="E3748" s="276">
        <v>0</v>
      </c>
      <c r="F3748" s="276">
        <v>0</v>
      </c>
      <c r="G3748" s="1043">
        <v>100</v>
      </c>
      <c r="H3748" s="276">
        <v>0</v>
      </c>
      <c r="I3748" s="276">
        <v>0</v>
      </c>
      <c r="J3748" s="276">
        <v>0</v>
      </c>
      <c r="K3748" s="276">
        <v>0</v>
      </c>
      <c r="L3748" s="276">
        <v>0</v>
      </c>
      <c r="M3748" s="276">
        <v>0</v>
      </c>
      <c r="N3748" s="276">
        <v>0</v>
      </c>
      <c r="O3748" s="276">
        <v>0</v>
      </c>
      <c r="P3748" s="276">
        <v>0</v>
      </c>
      <c r="Q3748" s="276">
        <v>0</v>
      </c>
      <c r="R3748" s="276">
        <v>0</v>
      </c>
      <c r="S3748" s="276">
        <v>0</v>
      </c>
      <c r="T3748" s="276">
        <v>0</v>
      </c>
      <c r="U3748" s="276">
        <v>0</v>
      </c>
      <c r="V3748" s="1044">
        <v>1</v>
      </c>
      <c r="W3748" s="276">
        <v>0</v>
      </c>
      <c r="X3748" s="276">
        <v>0</v>
      </c>
      <c r="Y3748" s="276">
        <v>0</v>
      </c>
      <c r="Z3748" s="276">
        <v>0</v>
      </c>
      <c r="AA3748" s="276">
        <v>0</v>
      </c>
      <c r="AB3748" s="276">
        <v>0</v>
      </c>
      <c r="AC3748" s="276">
        <v>1</v>
      </c>
      <c r="AD3748" s="448"/>
    </row>
    <row r="3749" spans="1:30" ht="20.399999999999999" customHeight="1">
      <c r="A3749" s="794"/>
      <c r="B3749" s="670" t="s">
        <v>1467</v>
      </c>
      <c r="C3749" s="276">
        <v>3</v>
      </c>
      <c r="D3749" s="276">
        <v>3</v>
      </c>
      <c r="E3749" s="276">
        <v>0</v>
      </c>
      <c r="F3749" s="276">
        <v>0</v>
      </c>
      <c r="G3749" s="1043">
        <v>100</v>
      </c>
      <c r="H3749" s="276">
        <v>0</v>
      </c>
      <c r="I3749" s="276">
        <v>0</v>
      </c>
      <c r="J3749" s="276">
        <v>0</v>
      </c>
      <c r="K3749" s="276">
        <v>0</v>
      </c>
      <c r="L3749" s="276">
        <v>0</v>
      </c>
      <c r="M3749" s="276">
        <v>0</v>
      </c>
      <c r="N3749" s="276">
        <v>0</v>
      </c>
      <c r="O3749" s="276">
        <v>0</v>
      </c>
      <c r="P3749" s="276">
        <v>0</v>
      </c>
      <c r="Q3749" s="276">
        <v>0</v>
      </c>
      <c r="R3749" s="276">
        <v>0</v>
      </c>
      <c r="S3749" s="276">
        <v>0</v>
      </c>
      <c r="T3749" s="276">
        <v>1</v>
      </c>
      <c r="U3749" s="276">
        <v>0</v>
      </c>
      <c r="V3749" s="1044">
        <v>0</v>
      </c>
      <c r="W3749" s="276">
        <v>0</v>
      </c>
      <c r="X3749" s="276">
        <v>1</v>
      </c>
      <c r="Y3749" s="276">
        <v>0</v>
      </c>
      <c r="Z3749" s="276">
        <v>1</v>
      </c>
      <c r="AA3749" s="276">
        <v>0</v>
      </c>
      <c r="AB3749" s="276">
        <v>0</v>
      </c>
      <c r="AC3749" s="276">
        <v>0</v>
      </c>
      <c r="AD3749" s="448"/>
    </row>
    <row r="3750" spans="1:30" ht="20.399999999999999" customHeight="1">
      <c r="A3750" s="407"/>
      <c r="B3750" s="407"/>
      <c r="C3750" s="407"/>
      <c r="D3750" s="407"/>
      <c r="E3750" s="407"/>
      <c r="F3750" s="407"/>
      <c r="G3750" s="407"/>
      <c r="H3750" s="407"/>
      <c r="I3750" s="407"/>
      <c r="J3750" s="407"/>
      <c r="K3750" s="407"/>
      <c r="L3750" s="407"/>
      <c r="M3750" s="407"/>
      <c r="N3750" s="407"/>
      <c r="O3750" s="407"/>
      <c r="P3750" s="407"/>
      <c r="Q3750" s="407"/>
      <c r="R3750" s="407"/>
      <c r="S3750" s="407"/>
      <c r="T3750" s="407"/>
      <c r="U3750" s="407"/>
      <c r="V3750" s="407"/>
      <c r="W3750" s="407"/>
      <c r="X3750" s="407"/>
      <c r="Y3750" s="407"/>
      <c r="Z3750" s="407"/>
      <c r="AA3750" s="407"/>
      <c r="AB3750" s="407"/>
      <c r="AC3750" s="407"/>
      <c r="AD3750" s="448"/>
    </row>
    <row r="3751" spans="1:30" ht="20.399999999999999" customHeight="1">
      <c r="A3751" s="796" t="s">
        <v>2234</v>
      </c>
      <c r="B3751" s="669" t="s">
        <v>2233</v>
      </c>
      <c r="C3751" s="275">
        <v>1</v>
      </c>
      <c r="D3751" s="275">
        <v>1</v>
      </c>
      <c r="E3751" s="275">
        <v>0</v>
      </c>
      <c r="F3751" s="275">
        <v>0</v>
      </c>
      <c r="G3751" s="1041">
        <v>100</v>
      </c>
      <c r="H3751" s="275">
        <v>0</v>
      </c>
      <c r="I3751" s="275">
        <v>0</v>
      </c>
      <c r="J3751" s="275">
        <v>0</v>
      </c>
      <c r="K3751" s="275">
        <v>0</v>
      </c>
      <c r="L3751" s="275">
        <v>0</v>
      </c>
      <c r="M3751" s="275">
        <v>0</v>
      </c>
      <c r="N3751" s="275">
        <v>0</v>
      </c>
      <c r="O3751" s="275">
        <v>0</v>
      </c>
      <c r="P3751" s="275">
        <v>0</v>
      </c>
      <c r="Q3751" s="275">
        <v>0</v>
      </c>
      <c r="R3751" s="275">
        <v>0</v>
      </c>
      <c r="S3751" s="275">
        <v>0</v>
      </c>
      <c r="T3751" s="275">
        <v>0</v>
      </c>
      <c r="U3751" s="275">
        <v>0</v>
      </c>
      <c r="V3751" s="1042">
        <v>0</v>
      </c>
      <c r="W3751" s="275">
        <v>0</v>
      </c>
      <c r="X3751" s="275">
        <v>1</v>
      </c>
      <c r="Y3751" s="275">
        <v>0</v>
      </c>
      <c r="Z3751" s="275">
        <v>0</v>
      </c>
      <c r="AA3751" s="275">
        <v>0</v>
      </c>
      <c r="AB3751" s="275">
        <v>0</v>
      </c>
      <c r="AC3751" s="275">
        <v>0</v>
      </c>
      <c r="AD3751" s="448"/>
    </row>
    <row r="3752" spans="1:30" ht="20.399999999999999" customHeight="1">
      <c r="A3752" s="669"/>
      <c r="B3752" s="669" t="s">
        <v>2232</v>
      </c>
      <c r="C3752" s="797"/>
      <c r="D3752" s="797"/>
      <c r="E3752" s="797"/>
      <c r="F3752" s="797"/>
      <c r="G3752" s="797"/>
      <c r="H3752" s="797"/>
      <c r="I3752" s="797"/>
      <c r="J3752" s="797"/>
      <c r="K3752" s="797"/>
      <c r="L3752" s="797"/>
      <c r="M3752" s="797"/>
      <c r="N3752" s="797"/>
      <c r="O3752" s="797"/>
      <c r="P3752" s="797"/>
      <c r="Q3752" s="797"/>
      <c r="R3752" s="797"/>
      <c r="S3752" s="797"/>
      <c r="T3752" s="797"/>
      <c r="U3752" s="797"/>
      <c r="V3752" s="797"/>
      <c r="W3752" s="797"/>
      <c r="X3752" s="797"/>
      <c r="Y3752" s="797"/>
      <c r="Z3752" s="797"/>
      <c r="AA3752" s="797"/>
      <c r="AB3752" s="797"/>
      <c r="AC3752" s="797"/>
      <c r="AD3752" s="448"/>
    </row>
    <row r="3753" spans="1:30" ht="20.399999999999999" customHeight="1">
      <c r="A3753" s="794"/>
      <c r="B3753" s="670" t="s">
        <v>1468</v>
      </c>
      <c r="C3753" s="276">
        <v>1</v>
      </c>
      <c r="D3753" s="276">
        <v>1</v>
      </c>
      <c r="E3753" s="276">
        <v>0</v>
      </c>
      <c r="F3753" s="276">
        <v>0</v>
      </c>
      <c r="G3753" s="1043">
        <v>100</v>
      </c>
      <c r="H3753" s="276">
        <v>0</v>
      </c>
      <c r="I3753" s="276">
        <v>0</v>
      </c>
      <c r="J3753" s="276">
        <v>0</v>
      </c>
      <c r="K3753" s="276">
        <v>0</v>
      </c>
      <c r="L3753" s="276">
        <v>0</v>
      </c>
      <c r="M3753" s="276">
        <v>0</v>
      </c>
      <c r="N3753" s="276">
        <v>0</v>
      </c>
      <c r="O3753" s="276">
        <v>0</v>
      </c>
      <c r="P3753" s="276">
        <v>0</v>
      </c>
      <c r="Q3753" s="276">
        <v>0</v>
      </c>
      <c r="R3753" s="276">
        <v>0</v>
      </c>
      <c r="S3753" s="276">
        <v>0</v>
      </c>
      <c r="T3753" s="276">
        <v>0</v>
      </c>
      <c r="U3753" s="276">
        <v>0</v>
      </c>
      <c r="V3753" s="1044">
        <v>0</v>
      </c>
      <c r="W3753" s="276">
        <v>0</v>
      </c>
      <c r="X3753" s="276">
        <v>1</v>
      </c>
      <c r="Y3753" s="276">
        <v>0</v>
      </c>
      <c r="Z3753" s="276">
        <v>0</v>
      </c>
      <c r="AA3753" s="276">
        <v>0</v>
      </c>
      <c r="AB3753" s="276">
        <v>0</v>
      </c>
      <c r="AC3753" s="276">
        <v>0</v>
      </c>
      <c r="AD3753" s="448"/>
    </row>
    <row r="3754" spans="1:30" ht="20.399999999999999" customHeight="1">
      <c r="A3754" s="794"/>
      <c r="B3754" s="670" t="s">
        <v>1467</v>
      </c>
      <c r="C3754" s="276">
        <v>0</v>
      </c>
      <c r="D3754" s="276">
        <v>0</v>
      </c>
      <c r="E3754" s="276">
        <v>0</v>
      </c>
      <c r="F3754" s="276">
        <v>0</v>
      </c>
      <c r="G3754" s="1043">
        <v>0</v>
      </c>
      <c r="H3754" s="276">
        <v>0</v>
      </c>
      <c r="I3754" s="276">
        <v>0</v>
      </c>
      <c r="J3754" s="276">
        <v>0</v>
      </c>
      <c r="K3754" s="276">
        <v>0</v>
      </c>
      <c r="L3754" s="276">
        <v>0</v>
      </c>
      <c r="M3754" s="276">
        <v>0</v>
      </c>
      <c r="N3754" s="276">
        <v>0</v>
      </c>
      <c r="O3754" s="276">
        <v>0</v>
      </c>
      <c r="P3754" s="276">
        <v>0</v>
      </c>
      <c r="Q3754" s="276">
        <v>0</v>
      </c>
      <c r="R3754" s="276">
        <v>0</v>
      </c>
      <c r="S3754" s="276">
        <v>0</v>
      </c>
      <c r="T3754" s="276">
        <v>0</v>
      </c>
      <c r="U3754" s="276">
        <v>0</v>
      </c>
      <c r="V3754" s="1044">
        <v>0</v>
      </c>
      <c r="W3754" s="276">
        <v>0</v>
      </c>
      <c r="X3754" s="276">
        <v>0</v>
      </c>
      <c r="Y3754" s="276">
        <v>0</v>
      </c>
      <c r="Z3754" s="276">
        <v>0</v>
      </c>
      <c r="AA3754" s="276">
        <v>0</v>
      </c>
      <c r="AB3754" s="276">
        <v>0</v>
      </c>
      <c r="AC3754" s="276">
        <v>0</v>
      </c>
      <c r="AD3754" s="448"/>
    </row>
    <row r="3755" spans="1:30" ht="20.399999999999999" customHeight="1">
      <c r="A3755" s="407"/>
      <c r="B3755" s="407"/>
      <c r="C3755" s="407"/>
      <c r="D3755" s="407"/>
      <c r="E3755" s="407"/>
      <c r="F3755" s="407"/>
      <c r="G3755" s="407"/>
      <c r="H3755" s="407"/>
      <c r="I3755" s="407"/>
      <c r="J3755" s="407"/>
      <c r="K3755" s="407"/>
      <c r="L3755" s="407"/>
      <c r="M3755" s="407"/>
      <c r="N3755" s="407"/>
      <c r="O3755" s="407"/>
      <c r="P3755" s="407"/>
      <c r="Q3755" s="407"/>
      <c r="R3755" s="407"/>
      <c r="S3755" s="407"/>
      <c r="T3755" s="407"/>
      <c r="U3755" s="407"/>
      <c r="V3755" s="407"/>
      <c r="W3755" s="407"/>
      <c r="X3755" s="407"/>
      <c r="Y3755" s="407"/>
      <c r="Z3755" s="407"/>
      <c r="AA3755" s="407"/>
      <c r="AB3755" s="407"/>
      <c r="AC3755" s="407"/>
      <c r="AD3755" s="448"/>
    </row>
    <row r="3756" spans="1:30" ht="20.399999999999999" customHeight="1">
      <c r="A3756" s="796" t="s">
        <v>2231</v>
      </c>
      <c r="B3756" s="669" t="s">
        <v>2230</v>
      </c>
      <c r="C3756" s="275">
        <v>1</v>
      </c>
      <c r="D3756" s="275">
        <v>1</v>
      </c>
      <c r="E3756" s="275">
        <v>0</v>
      </c>
      <c r="F3756" s="275">
        <v>0</v>
      </c>
      <c r="G3756" s="1041">
        <v>100</v>
      </c>
      <c r="H3756" s="275">
        <v>0</v>
      </c>
      <c r="I3756" s="275">
        <v>0</v>
      </c>
      <c r="J3756" s="275">
        <v>0</v>
      </c>
      <c r="K3756" s="275">
        <v>0</v>
      </c>
      <c r="L3756" s="275">
        <v>0</v>
      </c>
      <c r="M3756" s="275">
        <v>0</v>
      </c>
      <c r="N3756" s="275">
        <v>0</v>
      </c>
      <c r="O3756" s="275">
        <v>0</v>
      </c>
      <c r="P3756" s="275">
        <v>0</v>
      </c>
      <c r="Q3756" s="275">
        <v>0</v>
      </c>
      <c r="R3756" s="275">
        <v>0</v>
      </c>
      <c r="S3756" s="275">
        <v>1</v>
      </c>
      <c r="T3756" s="275">
        <v>0</v>
      </c>
      <c r="U3756" s="275">
        <v>0</v>
      </c>
      <c r="V3756" s="1042">
        <v>0</v>
      </c>
      <c r="W3756" s="275">
        <v>0</v>
      </c>
      <c r="X3756" s="275">
        <v>0</v>
      </c>
      <c r="Y3756" s="275">
        <v>0</v>
      </c>
      <c r="Z3756" s="275">
        <v>0</v>
      </c>
      <c r="AA3756" s="275">
        <v>0</v>
      </c>
      <c r="AB3756" s="275">
        <v>0</v>
      </c>
      <c r="AC3756" s="275">
        <v>0</v>
      </c>
      <c r="AD3756" s="448"/>
    </row>
    <row r="3757" spans="1:30" ht="20.399999999999999" customHeight="1">
      <c r="A3757" s="794"/>
      <c r="B3757" s="670" t="s">
        <v>1468</v>
      </c>
      <c r="C3757" s="276">
        <v>1</v>
      </c>
      <c r="D3757" s="276">
        <v>1</v>
      </c>
      <c r="E3757" s="276">
        <v>0</v>
      </c>
      <c r="F3757" s="276">
        <v>0</v>
      </c>
      <c r="G3757" s="1043">
        <v>100</v>
      </c>
      <c r="H3757" s="276">
        <v>0</v>
      </c>
      <c r="I3757" s="276">
        <v>0</v>
      </c>
      <c r="J3757" s="276">
        <v>0</v>
      </c>
      <c r="K3757" s="276">
        <v>0</v>
      </c>
      <c r="L3757" s="276">
        <v>0</v>
      </c>
      <c r="M3757" s="276">
        <v>0</v>
      </c>
      <c r="N3757" s="276">
        <v>0</v>
      </c>
      <c r="O3757" s="276">
        <v>0</v>
      </c>
      <c r="P3757" s="276">
        <v>0</v>
      </c>
      <c r="Q3757" s="276">
        <v>0</v>
      </c>
      <c r="R3757" s="276">
        <v>0</v>
      </c>
      <c r="S3757" s="276">
        <v>1</v>
      </c>
      <c r="T3757" s="276">
        <v>0</v>
      </c>
      <c r="U3757" s="276">
        <v>0</v>
      </c>
      <c r="V3757" s="1044">
        <v>0</v>
      </c>
      <c r="W3757" s="276">
        <v>0</v>
      </c>
      <c r="X3757" s="276">
        <v>0</v>
      </c>
      <c r="Y3757" s="276">
        <v>0</v>
      </c>
      <c r="Z3757" s="276">
        <v>0</v>
      </c>
      <c r="AA3757" s="276">
        <v>0</v>
      </c>
      <c r="AB3757" s="276">
        <v>0</v>
      </c>
      <c r="AC3757" s="276">
        <v>0</v>
      </c>
      <c r="AD3757" s="448"/>
    </row>
    <row r="3758" spans="1:30" ht="20.399999999999999" customHeight="1">
      <c r="A3758" s="794"/>
      <c r="B3758" s="670" t="s">
        <v>1467</v>
      </c>
      <c r="C3758" s="276">
        <v>0</v>
      </c>
      <c r="D3758" s="276">
        <v>0</v>
      </c>
      <c r="E3758" s="276">
        <v>0</v>
      </c>
      <c r="F3758" s="276">
        <v>0</v>
      </c>
      <c r="G3758" s="1043">
        <v>0</v>
      </c>
      <c r="H3758" s="276">
        <v>0</v>
      </c>
      <c r="I3758" s="276">
        <v>0</v>
      </c>
      <c r="J3758" s="276">
        <v>0</v>
      </c>
      <c r="K3758" s="276">
        <v>0</v>
      </c>
      <c r="L3758" s="276">
        <v>0</v>
      </c>
      <c r="M3758" s="276">
        <v>0</v>
      </c>
      <c r="N3758" s="276">
        <v>0</v>
      </c>
      <c r="O3758" s="276">
        <v>0</v>
      </c>
      <c r="P3758" s="276">
        <v>0</v>
      </c>
      <c r="Q3758" s="276">
        <v>0</v>
      </c>
      <c r="R3758" s="276">
        <v>0</v>
      </c>
      <c r="S3758" s="276">
        <v>0</v>
      </c>
      <c r="T3758" s="276">
        <v>0</v>
      </c>
      <c r="U3758" s="276">
        <v>0</v>
      </c>
      <c r="V3758" s="1044">
        <v>0</v>
      </c>
      <c r="W3758" s="276">
        <v>0</v>
      </c>
      <c r="X3758" s="276">
        <v>0</v>
      </c>
      <c r="Y3758" s="276">
        <v>0</v>
      </c>
      <c r="Z3758" s="276">
        <v>0</v>
      </c>
      <c r="AA3758" s="276">
        <v>0</v>
      </c>
      <c r="AB3758" s="276">
        <v>0</v>
      </c>
      <c r="AC3758" s="276">
        <v>0</v>
      </c>
      <c r="AD3758" s="448"/>
    </row>
    <row r="3759" spans="1:30" ht="20.399999999999999" customHeight="1">
      <c r="A3759" s="407"/>
      <c r="B3759" s="407"/>
      <c r="C3759" s="407"/>
      <c r="D3759" s="407"/>
      <c r="E3759" s="407"/>
      <c r="F3759" s="407"/>
      <c r="G3759" s="407"/>
      <c r="H3759" s="407"/>
      <c r="I3759" s="407"/>
      <c r="J3759" s="407"/>
      <c r="K3759" s="407"/>
      <c r="L3759" s="407"/>
      <c r="M3759" s="407"/>
      <c r="N3759" s="407"/>
      <c r="O3759" s="407"/>
      <c r="P3759" s="407"/>
      <c r="Q3759" s="407"/>
      <c r="R3759" s="407"/>
      <c r="S3759" s="407"/>
      <c r="T3759" s="407"/>
      <c r="U3759" s="407"/>
      <c r="V3759" s="407"/>
      <c r="W3759" s="407"/>
      <c r="X3759" s="407"/>
      <c r="Y3759" s="407"/>
      <c r="Z3759" s="407"/>
      <c r="AA3759" s="407"/>
      <c r="AB3759" s="407"/>
      <c r="AC3759" s="407"/>
      <c r="AD3759" s="448"/>
    </row>
    <row r="3760" spans="1:30" ht="20.399999999999999" customHeight="1">
      <c r="A3760" s="796" t="s">
        <v>2229</v>
      </c>
      <c r="B3760" s="669" t="s">
        <v>2228</v>
      </c>
      <c r="C3760" s="275">
        <v>31</v>
      </c>
      <c r="D3760" s="275">
        <v>31</v>
      </c>
      <c r="E3760" s="275">
        <v>0</v>
      </c>
      <c r="F3760" s="275">
        <v>0</v>
      </c>
      <c r="G3760" s="1041">
        <v>100</v>
      </c>
      <c r="H3760" s="275">
        <v>0</v>
      </c>
      <c r="I3760" s="275">
        <v>0</v>
      </c>
      <c r="J3760" s="275">
        <v>0</v>
      </c>
      <c r="K3760" s="275">
        <v>0</v>
      </c>
      <c r="L3760" s="275">
        <v>0</v>
      </c>
      <c r="M3760" s="275">
        <v>0</v>
      </c>
      <c r="N3760" s="275">
        <v>0</v>
      </c>
      <c r="O3760" s="275">
        <v>0</v>
      </c>
      <c r="P3760" s="275">
        <v>0</v>
      </c>
      <c r="Q3760" s="275">
        <v>0</v>
      </c>
      <c r="R3760" s="275">
        <v>2</v>
      </c>
      <c r="S3760" s="275">
        <v>0</v>
      </c>
      <c r="T3760" s="275">
        <v>2</v>
      </c>
      <c r="U3760" s="275">
        <v>2</v>
      </c>
      <c r="V3760" s="1042">
        <v>6</v>
      </c>
      <c r="W3760" s="275">
        <v>4</v>
      </c>
      <c r="X3760" s="275">
        <v>6</v>
      </c>
      <c r="Y3760" s="275">
        <v>3</v>
      </c>
      <c r="Z3760" s="275">
        <v>2</v>
      </c>
      <c r="AA3760" s="275">
        <v>1</v>
      </c>
      <c r="AB3760" s="275">
        <v>2</v>
      </c>
      <c r="AC3760" s="275">
        <v>1</v>
      </c>
      <c r="AD3760" s="448"/>
    </row>
    <row r="3761" spans="1:30" ht="20.399999999999999" customHeight="1">
      <c r="A3761" s="794"/>
      <c r="B3761" s="670" t="s">
        <v>1468</v>
      </c>
      <c r="C3761" s="276">
        <v>30</v>
      </c>
      <c r="D3761" s="276">
        <v>30</v>
      </c>
      <c r="E3761" s="276">
        <v>0</v>
      </c>
      <c r="F3761" s="276">
        <v>0</v>
      </c>
      <c r="G3761" s="1043">
        <v>100</v>
      </c>
      <c r="H3761" s="276">
        <v>0</v>
      </c>
      <c r="I3761" s="276">
        <v>0</v>
      </c>
      <c r="J3761" s="276">
        <v>0</v>
      </c>
      <c r="K3761" s="276">
        <v>0</v>
      </c>
      <c r="L3761" s="276">
        <v>0</v>
      </c>
      <c r="M3761" s="276">
        <v>0</v>
      </c>
      <c r="N3761" s="276">
        <v>0</v>
      </c>
      <c r="O3761" s="276">
        <v>0</v>
      </c>
      <c r="P3761" s="276">
        <v>0</v>
      </c>
      <c r="Q3761" s="276">
        <v>0</v>
      </c>
      <c r="R3761" s="276">
        <v>2</v>
      </c>
      <c r="S3761" s="276">
        <v>0</v>
      </c>
      <c r="T3761" s="276">
        <v>2</v>
      </c>
      <c r="U3761" s="276">
        <v>2</v>
      </c>
      <c r="V3761" s="1044">
        <v>6</v>
      </c>
      <c r="W3761" s="276">
        <v>4</v>
      </c>
      <c r="X3761" s="276">
        <v>6</v>
      </c>
      <c r="Y3761" s="276">
        <v>2</v>
      </c>
      <c r="Z3761" s="276">
        <v>2</v>
      </c>
      <c r="AA3761" s="276">
        <v>1</v>
      </c>
      <c r="AB3761" s="276">
        <v>2</v>
      </c>
      <c r="AC3761" s="276">
        <v>1</v>
      </c>
      <c r="AD3761" s="448"/>
    </row>
    <row r="3762" spans="1:30" ht="20.399999999999999" customHeight="1">
      <c r="A3762" s="794"/>
      <c r="B3762" s="670" t="s">
        <v>1467</v>
      </c>
      <c r="C3762" s="276">
        <v>1</v>
      </c>
      <c r="D3762" s="276">
        <v>1</v>
      </c>
      <c r="E3762" s="276">
        <v>0</v>
      </c>
      <c r="F3762" s="276">
        <v>0</v>
      </c>
      <c r="G3762" s="1043">
        <v>100</v>
      </c>
      <c r="H3762" s="276">
        <v>0</v>
      </c>
      <c r="I3762" s="276">
        <v>0</v>
      </c>
      <c r="J3762" s="276">
        <v>0</v>
      </c>
      <c r="K3762" s="276">
        <v>0</v>
      </c>
      <c r="L3762" s="276">
        <v>0</v>
      </c>
      <c r="M3762" s="276">
        <v>0</v>
      </c>
      <c r="N3762" s="276">
        <v>0</v>
      </c>
      <c r="O3762" s="276">
        <v>0</v>
      </c>
      <c r="P3762" s="276">
        <v>0</v>
      </c>
      <c r="Q3762" s="276">
        <v>0</v>
      </c>
      <c r="R3762" s="276">
        <v>0</v>
      </c>
      <c r="S3762" s="276">
        <v>0</v>
      </c>
      <c r="T3762" s="276">
        <v>0</v>
      </c>
      <c r="U3762" s="276">
        <v>0</v>
      </c>
      <c r="V3762" s="1044">
        <v>0</v>
      </c>
      <c r="W3762" s="276">
        <v>0</v>
      </c>
      <c r="X3762" s="276">
        <v>0</v>
      </c>
      <c r="Y3762" s="276">
        <v>1</v>
      </c>
      <c r="Z3762" s="276">
        <v>0</v>
      </c>
      <c r="AA3762" s="276">
        <v>0</v>
      </c>
      <c r="AB3762" s="276">
        <v>0</v>
      </c>
      <c r="AC3762" s="276">
        <v>0</v>
      </c>
      <c r="AD3762" s="448"/>
    </row>
    <row r="3763" spans="1:30" ht="20.399999999999999" customHeight="1">
      <c r="A3763" s="407"/>
      <c r="B3763" s="407"/>
      <c r="C3763" s="407"/>
      <c r="D3763" s="407"/>
      <c r="E3763" s="407"/>
      <c r="F3763" s="407"/>
      <c r="G3763" s="407"/>
      <c r="H3763" s="407"/>
      <c r="I3763" s="407"/>
      <c r="J3763" s="407"/>
      <c r="K3763" s="407"/>
      <c r="L3763" s="407"/>
      <c r="M3763" s="407"/>
      <c r="N3763" s="407"/>
      <c r="O3763" s="407"/>
      <c r="P3763" s="407"/>
      <c r="Q3763" s="407"/>
      <c r="R3763" s="407"/>
      <c r="S3763" s="407"/>
      <c r="T3763" s="407"/>
      <c r="U3763" s="407"/>
      <c r="V3763" s="407"/>
      <c r="W3763" s="407"/>
      <c r="X3763" s="407"/>
      <c r="Y3763" s="407"/>
      <c r="Z3763" s="407"/>
      <c r="AA3763" s="407"/>
      <c r="AB3763" s="407"/>
      <c r="AC3763" s="407"/>
      <c r="AD3763" s="448"/>
    </row>
    <row r="3764" spans="1:30" ht="20.399999999999999" customHeight="1">
      <c r="A3764" s="796" t="s">
        <v>4910</v>
      </c>
      <c r="B3764" s="669" t="s">
        <v>4911</v>
      </c>
      <c r="C3764" s="275">
        <v>4</v>
      </c>
      <c r="D3764" s="275">
        <v>4</v>
      </c>
      <c r="E3764" s="275">
        <v>0</v>
      </c>
      <c r="F3764" s="275">
        <v>0</v>
      </c>
      <c r="G3764" s="1041">
        <v>100</v>
      </c>
      <c r="H3764" s="275">
        <v>0</v>
      </c>
      <c r="I3764" s="275">
        <v>0</v>
      </c>
      <c r="J3764" s="275">
        <v>0</v>
      </c>
      <c r="K3764" s="275">
        <v>0</v>
      </c>
      <c r="L3764" s="275">
        <v>0</v>
      </c>
      <c r="M3764" s="275">
        <v>0</v>
      </c>
      <c r="N3764" s="275">
        <v>0</v>
      </c>
      <c r="O3764" s="275">
        <v>0</v>
      </c>
      <c r="P3764" s="275">
        <v>1</v>
      </c>
      <c r="Q3764" s="275">
        <v>0</v>
      </c>
      <c r="R3764" s="275">
        <v>0</v>
      </c>
      <c r="S3764" s="275">
        <v>0</v>
      </c>
      <c r="T3764" s="275">
        <v>1</v>
      </c>
      <c r="U3764" s="275">
        <v>0</v>
      </c>
      <c r="V3764" s="1042">
        <v>0</v>
      </c>
      <c r="W3764" s="275">
        <v>0</v>
      </c>
      <c r="X3764" s="275">
        <v>1</v>
      </c>
      <c r="Y3764" s="275">
        <v>1</v>
      </c>
      <c r="Z3764" s="275">
        <v>0</v>
      </c>
      <c r="AA3764" s="275">
        <v>0</v>
      </c>
      <c r="AB3764" s="275">
        <v>0</v>
      </c>
      <c r="AC3764" s="275">
        <v>0</v>
      </c>
      <c r="AD3764" s="448"/>
    </row>
    <row r="3765" spans="1:30" ht="20.399999999999999" customHeight="1">
      <c r="A3765" s="669"/>
      <c r="B3765" s="669" t="s">
        <v>4912</v>
      </c>
      <c r="C3765" s="797"/>
      <c r="D3765" s="797"/>
      <c r="E3765" s="797"/>
      <c r="F3765" s="797"/>
      <c r="G3765" s="797"/>
      <c r="H3765" s="797"/>
      <c r="I3765" s="797"/>
      <c r="J3765" s="797"/>
      <c r="K3765" s="797"/>
      <c r="L3765" s="797"/>
      <c r="M3765" s="797"/>
      <c r="N3765" s="797"/>
      <c r="O3765" s="797"/>
      <c r="P3765" s="797"/>
      <c r="Q3765" s="797"/>
      <c r="R3765" s="797"/>
      <c r="S3765" s="797"/>
      <c r="T3765" s="797"/>
      <c r="U3765" s="797"/>
      <c r="V3765" s="797"/>
      <c r="W3765" s="797"/>
      <c r="X3765" s="797"/>
      <c r="Y3765" s="797"/>
      <c r="Z3765" s="797"/>
      <c r="AA3765" s="797"/>
      <c r="AB3765" s="797"/>
      <c r="AC3765" s="797"/>
      <c r="AD3765" s="448"/>
    </row>
    <row r="3766" spans="1:30" ht="20.399999999999999" customHeight="1">
      <c r="A3766" s="794"/>
      <c r="B3766" s="670" t="s">
        <v>1468</v>
      </c>
      <c r="C3766" s="276">
        <v>3</v>
      </c>
      <c r="D3766" s="276">
        <v>3</v>
      </c>
      <c r="E3766" s="276">
        <v>0</v>
      </c>
      <c r="F3766" s="276">
        <v>0</v>
      </c>
      <c r="G3766" s="1043">
        <v>100</v>
      </c>
      <c r="H3766" s="276">
        <v>0</v>
      </c>
      <c r="I3766" s="276">
        <v>0</v>
      </c>
      <c r="J3766" s="276">
        <v>0</v>
      </c>
      <c r="K3766" s="276">
        <v>0</v>
      </c>
      <c r="L3766" s="276">
        <v>0</v>
      </c>
      <c r="M3766" s="276">
        <v>0</v>
      </c>
      <c r="N3766" s="276">
        <v>0</v>
      </c>
      <c r="O3766" s="276">
        <v>0</v>
      </c>
      <c r="P3766" s="276">
        <v>1</v>
      </c>
      <c r="Q3766" s="276">
        <v>0</v>
      </c>
      <c r="R3766" s="276">
        <v>0</v>
      </c>
      <c r="S3766" s="276">
        <v>0</v>
      </c>
      <c r="T3766" s="276">
        <v>1</v>
      </c>
      <c r="U3766" s="276">
        <v>0</v>
      </c>
      <c r="V3766" s="1044">
        <v>0</v>
      </c>
      <c r="W3766" s="276">
        <v>0</v>
      </c>
      <c r="X3766" s="276">
        <v>0</v>
      </c>
      <c r="Y3766" s="276">
        <v>1</v>
      </c>
      <c r="Z3766" s="276">
        <v>0</v>
      </c>
      <c r="AA3766" s="276">
        <v>0</v>
      </c>
      <c r="AB3766" s="276">
        <v>0</v>
      </c>
      <c r="AC3766" s="276">
        <v>0</v>
      </c>
      <c r="AD3766" s="448"/>
    </row>
    <row r="3767" spans="1:30" ht="20.399999999999999" customHeight="1">
      <c r="A3767" s="794"/>
      <c r="B3767" s="670" t="s">
        <v>1467</v>
      </c>
      <c r="C3767" s="276">
        <v>1</v>
      </c>
      <c r="D3767" s="276">
        <v>1</v>
      </c>
      <c r="E3767" s="276">
        <v>0</v>
      </c>
      <c r="F3767" s="276">
        <v>0</v>
      </c>
      <c r="G3767" s="1043">
        <v>100</v>
      </c>
      <c r="H3767" s="276">
        <v>0</v>
      </c>
      <c r="I3767" s="276">
        <v>0</v>
      </c>
      <c r="J3767" s="276">
        <v>0</v>
      </c>
      <c r="K3767" s="276">
        <v>0</v>
      </c>
      <c r="L3767" s="276">
        <v>0</v>
      </c>
      <c r="M3767" s="276">
        <v>0</v>
      </c>
      <c r="N3767" s="276">
        <v>0</v>
      </c>
      <c r="O3767" s="276">
        <v>0</v>
      </c>
      <c r="P3767" s="276">
        <v>0</v>
      </c>
      <c r="Q3767" s="276">
        <v>0</v>
      </c>
      <c r="R3767" s="276">
        <v>0</v>
      </c>
      <c r="S3767" s="276">
        <v>0</v>
      </c>
      <c r="T3767" s="276">
        <v>0</v>
      </c>
      <c r="U3767" s="276">
        <v>0</v>
      </c>
      <c r="V3767" s="1044">
        <v>0</v>
      </c>
      <c r="W3767" s="276">
        <v>0</v>
      </c>
      <c r="X3767" s="276">
        <v>1</v>
      </c>
      <c r="Y3767" s="276">
        <v>0</v>
      </c>
      <c r="Z3767" s="276">
        <v>0</v>
      </c>
      <c r="AA3767" s="276">
        <v>0</v>
      </c>
      <c r="AB3767" s="276">
        <v>0</v>
      </c>
      <c r="AC3767" s="276">
        <v>0</v>
      </c>
      <c r="AD3767" s="448"/>
    </row>
    <row r="3768" spans="1:30" ht="20.399999999999999" customHeight="1">
      <c r="A3768" s="407"/>
      <c r="B3768" s="407"/>
      <c r="C3768" s="407"/>
      <c r="D3768" s="407"/>
      <c r="E3768" s="407"/>
      <c r="F3768" s="407"/>
      <c r="G3768" s="407"/>
      <c r="H3768" s="407"/>
      <c r="I3768" s="407"/>
      <c r="J3768" s="407"/>
      <c r="K3768" s="407"/>
      <c r="L3768" s="407"/>
      <c r="M3768" s="407"/>
      <c r="N3768" s="407"/>
      <c r="O3768" s="407"/>
      <c r="P3768" s="407"/>
      <c r="Q3768" s="407"/>
      <c r="R3768" s="407"/>
      <c r="S3768" s="407"/>
      <c r="T3768" s="407"/>
      <c r="U3768" s="407"/>
      <c r="V3768" s="407"/>
      <c r="W3768" s="407"/>
      <c r="X3768" s="407"/>
      <c r="Y3768" s="407"/>
      <c r="Z3768" s="407"/>
      <c r="AA3768" s="407"/>
      <c r="AB3768" s="407"/>
      <c r="AC3768" s="407"/>
      <c r="AD3768" s="448"/>
    </row>
    <row r="3769" spans="1:30" ht="20.399999999999999" customHeight="1">
      <c r="A3769" s="796" t="s">
        <v>4913</v>
      </c>
      <c r="B3769" s="669" t="s">
        <v>2210</v>
      </c>
      <c r="C3769" s="275">
        <v>3</v>
      </c>
      <c r="D3769" s="275">
        <v>3</v>
      </c>
      <c r="E3769" s="275">
        <v>0</v>
      </c>
      <c r="F3769" s="275">
        <v>0</v>
      </c>
      <c r="G3769" s="1041">
        <v>100</v>
      </c>
      <c r="H3769" s="275">
        <v>0</v>
      </c>
      <c r="I3769" s="275">
        <v>0</v>
      </c>
      <c r="J3769" s="275">
        <v>0</v>
      </c>
      <c r="K3769" s="275">
        <v>0</v>
      </c>
      <c r="L3769" s="275">
        <v>0</v>
      </c>
      <c r="M3769" s="275">
        <v>0</v>
      </c>
      <c r="N3769" s="275">
        <v>0</v>
      </c>
      <c r="O3769" s="275">
        <v>0</v>
      </c>
      <c r="P3769" s="275">
        <v>0</v>
      </c>
      <c r="Q3769" s="275">
        <v>0</v>
      </c>
      <c r="R3769" s="275">
        <v>2</v>
      </c>
      <c r="S3769" s="275">
        <v>0</v>
      </c>
      <c r="T3769" s="275">
        <v>0</v>
      </c>
      <c r="U3769" s="275">
        <v>0</v>
      </c>
      <c r="V3769" s="1042">
        <v>0</v>
      </c>
      <c r="W3769" s="275">
        <v>0</v>
      </c>
      <c r="X3769" s="275">
        <v>0</v>
      </c>
      <c r="Y3769" s="275">
        <v>1</v>
      </c>
      <c r="Z3769" s="275">
        <v>0</v>
      </c>
      <c r="AA3769" s="275">
        <v>0</v>
      </c>
      <c r="AB3769" s="275">
        <v>0</v>
      </c>
      <c r="AC3769" s="275">
        <v>0</v>
      </c>
      <c r="AD3769" s="448"/>
    </row>
    <row r="3770" spans="1:30" ht="20.399999999999999" customHeight="1">
      <c r="A3770" s="669"/>
      <c r="B3770" s="669" t="s">
        <v>4914</v>
      </c>
      <c r="C3770" s="797"/>
      <c r="D3770" s="797"/>
      <c r="E3770" s="797"/>
      <c r="F3770" s="797"/>
      <c r="G3770" s="797"/>
      <c r="H3770" s="797"/>
      <c r="I3770" s="797"/>
      <c r="J3770" s="797"/>
      <c r="K3770" s="797"/>
      <c r="L3770" s="797"/>
      <c r="M3770" s="797"/>
      <c r="N3770" s="797"/>
      <c r="O3770" s="797"/>
      <c r="P3770" s="797"/>
      <c r="Q3770" s="797"/>
      <c r="R3770" s="797"/>
      <c r="S3770" s="797"/>
      <c r="T3770" s="797"/>
      <c r="U3770" s="797"/>
      <c r="V3770" s="797"/>
      <c r="W3770" s="797"/>
      <c r="X3770" s="797"/>
      <c r="Y3770" s="797"/>
      <c r="Z3770" s="797"/>
      <c r="AA3770" s="797"/>
      <c r="AB3770" s="797"/>
      <c r="AC3770" s="797"/>
      <c r="AD3770" s="448"/>
    </row>
    <row r="3771" spans="1:30" ht="20.399999999999999" customHeight="1">
      <c r="A3771" s="794"/>
      <c r="B3771" s="670" t="s">
        <v>1468</v>
      </c>
      <c r="C3771" s="276">
        <v>2</v>
      </c>
      <c r="D3771" s="276">
        <v>2</v>
      </c>
      <c r="E3771" s="276">
        <v>0</v>
      </c>
      <c r="F3771" s="276">
        <v>0</v>
      </c>
      <c r="G3771" s="1043">
        <v>100</v>
      </c>
      <c r="H3771" s="276">
        <v>0</v>
      </c>
      <c r="I3771" s="276">
        <v>0</v>
      </c>
      <c r="J3771" s="276">
        <v>0</v>
      </c>
      <c r="K3771" s="276">
        <v>0</v>
      </c>
      <c r="L3771" s="276">
        <v>0</v>
      </c>
      <c r="M3771" s="276">
        <v>0</v>
      </c>
      <c r="N3771" s="276">
        <v>0</v>
      </c>
      <c r="O3771" s="276">
        <v>0</v>
      </c>
      <c r="P3771" s="276">
        <v>0</v>
      </c>
      <c r="Q3771" s="276">
        <v>0</v>
      </c>
      <c r="R3771" s="276">
        <v>2</v>
      </c>
      <c r="S3771" s="276">
        <v>0</v>
      </c>
      <c r="T3771" s="276">
        <v>0</v>
      </c>
      <c r="U3771" s="276">
        <v>0</v>
      </c>
      <c r="V3771" s="1044">
        <v>0</v>
      </c>
      <c r="W3771" s="276">
        <v>0</v>
      </c>
      <c r="X3771" s="276">
        <v>0</v>
      </c>
      <c r="Y3771" s="276">
        <v>0</v>
      </c>
      <c r="Z3771" s="276">
        <v>0</v>
      </c>
      <c r="AA3771" s="276">
        <v>0</v>
      </c>
      <c r="AB3771" s="276">
        <v>0</v>
      </c>
      <c r="AC3771" s="276">
        <v>0</v>
      </c>
      <c r="AD3771" s="448"/>
    </row>
    <row r="3772" spans="1:30" ht="20.399999999999999" customHeight="1">
      <c r="A3772" s="794"/>
      <c r="B3772" s="670" t="s">
        <v>1467</v>
      </c>
      <c r="C3772" s="276">
        <v>1</v>
      </c>
      <c r="D3772" s="276">
        <v>1</v>
      </c>
      <c r="E3772" s="276">
        <v>0</v>
      </c>
      <c r="F3772" s="276">
        <v>0</v>
      </c>
      <c r="G3772" s="1043">
        <v>100</v>
      </c>
      <c r="H3772" s="276">
        <v>0</v>
      </c>
      <c r="I3772" s="276">
        <v>0</v>
      </c>
      <c r="J3772" s="276">
        <v>0</v>
      </c>
      <c r="K3772" s="276">
        <v>0</v>
      </c>
      <c r="L3772" s="276">
        <v>0</v>
      </c>
      <c r="M3772" s="276">
        <v>0</v>
      </c>
      <c r="N3772" s="276">
        <v>0</v>
      </c>
      <c r="O3772" s="276">
        <v>0</v>
      </c>
      <c r="P3772" s="276">
        <v>0</v>
      </c>
      <c r="Q3772" s="276">
        <v>0</v>
      </c>
      <c r="R3772" s="276">
        <v>0</v>
      </c>
      <c r="S3772" s="276">
        <v>0</v>
      </c>
      <c r="T3772" s="276">
        <v>0</v>
      </c>
      <c r="U3772" s="276">
        <v>0</v>
      </c>
      <c r="V3772" s="1044">
        <v>0</v>
      </c>
      <c r="W3772" s="276">
        <v>0</v>
      </c>
      <c r="X3772" s="276">
        <v>0</v>
      </c>
      <c r="Y3772" s="276">
        <v>1</v>
      </c>
      <c r="Z3772" s="276">
        <v>0</v>
      </c>
      <c r="AA3772" s="276">
        <v>0</v>
      </c>
      <c r="AB3772" s="276">
        <v>0</v>
      </c>
      <c r="AC3772" s="276">
        <v>0</v>
      </c>
      <c r="AD3772" s="448"/>
    </row>
    <row r="3773" spans="1:30" ht="20.399999999999999" customHeight="1">
      <c r="A3773" s="407"/>
      <c r="B3773" s="407"/>
      <c r="C3773" s="407"/>
      <c r="D3773" s="407"/>
      <c r="E3773" s="407"/>
      <c r="F3773" s="407"/>
      <c r="G3773" s="407"/>
      <c r="H3773" s="407"/>
      <c r="I3773" s="407"/>
      <c r="J3773" s="407"/>
      <c r="K3773" s="407"/>
      <c r="L3773" s="407"/>
      <c r="M3773" s="407"/>
      <c r="N3773" s="407"/>
      <c r="O3773" s="407"/>
      <c r="P3773" s="407"/>
      <c r="Q3773" s="407"/>
      <c r="R3773" s="407"/>
      <c r="S3773" s="407"/>
      <c r="T3773" s="407"/>
      <c r="U3773" s="407"/>
      <c r="V3773" s="407"/>
      <c r="W3773" s="407"/>
      <c r="X3773" s="407"/>
      <c r="Y3773" s="407"/>
      <c r="Z3773" s="407"/>
      <c r="AA3773" s="407"/>
      <c r="AB3773" s="407"/>
      <c r="AC3773" s="407"/>
      <c r="AD3773" s="448"/>
    </row>
    <row r="3774" spans="1:30" ht="20.399999999999999" customHeight="1">
      <c r="A3774" s="796" t="s">
        <v>2227</v>
      </c>
      <c r="B3774" s="669" t="s">
        <v>2226</v>
      </c>
      <c r="C3774" s="275">
        <v>14</v>
      </c>
      <c r="D3774" s="275">
        <v>14</v>
      </c>
      <c r="E3774" s="275">
        <v>0</v>
      </c>
      <c r="F3774" s="275">
        <v>0</v>
      </c>
      <c r="G3774" s="1041">
        <v>100</v>
      </c>
      <c r="H3774" s="275">
        <v>0</v>
      </c>
      <c r="I3774" s="275">
        <v>0</v>
      </c>
      <c r="J3774" s="275">
        <v>0</v>
      </c>
      <c r="K3774" s="275">
        <v>0</v>
      </c>
      <c r="L3774" s="275">
        <v>0</v>
      </c>
      <c r="M3774" s="275">
        <v>0</v>
      </c>
      <c r="N3774" s="275">
        <v>0</v>
      </c>
      <c r="O3774" s="275">
        <v>2</v>
      </c>
      <c r="P3774" s="275">
        <v>1</v>
      </c>
      <c r="Q3774" s="275">
        <v>2</v>
      </c>
      <c r="R3774" s="275">
        <v>3</v>
      </c>
      <c r="S3774" s="275">
        <v>3</v>
      </c>
      <c r="T3774" s="275">
        <v>1</v>
      </c>
      <c r="U3774" s="275">
        <v>1</v>
      </c>
      <c r="V3774" s="1042">
        <v>0</v>
      </c>
      <c r="W3774" s="275">
        <v>0</v>
      </c>
      <c r="X3774" s="275">
        <v>1</v>
      </c>
      <c r="Y3774" s="275">
        <v>0</v>
      </c>
      <c r="Z3774" s="275">
        <v>0</v>
      </c>
      <c r="AA3774" s="275">
        <v>0</v>
      </c>
      <c r="AB3774" s="275">
        <v>0</v>
      </c>
      <c r="AC3774" s="275">
        <v>0</v>
      </c>
      <c r="AD3774" s="448"/>
    </row>
    <row r="3775" spans="1:30" ht="20.399999999999999" customHeight="1">
      <c r="A3775" s="669"/>
      <c r="B3775" s="669" t="s">
        <v>2225</v>
      </c>
      <c r="C3775" s="797"/>
      <c r="D3775" s="797"/>
      <c r="E3775" s="797"/>
      <c r="F3775" s="797"/>
      <c r="G3775" s="797"/>
      <c r="H3775" s="797"/>
      <c r="I3775" s="797"/>
      <c r="J3775" s="797"/>
      <c r="K3775" s="797"/>
      <c r="L3775" s="797"/>
      <c r="M3775" s="797"/>
      <c r="N3775" s="797"/>
      <c r="O3775" s="797"/>
      <c r="P3775" s="797"/>
      <c r="Q3775" s="797"/>
      <c r="R3775" s="797"/>
      <c r="S3775" s="797"/>
      <c r="T3775" s="797"/>
      <c r="U3775" s="797"/>
      <c r="V3775" s="797"/>
      <c r="W3775" s="797"/>
      <c r="X3775" s="797"/>
      <c r="Y3775" s="797"/>
      <c r="Z3775" s="797"/>
      <c r="AA3775" s="797"/>
      <c r="AB3775" s="797"/>
      <c r="AC3775" s="797"/>
      <c r="AD3775" s="448"/>
    </row>
    <row r="3776" spans="1:30" ht="20.399999999999999" customHeight="1">
      <c r="A3776" s="794"/>
      <c r="B3776" s="670" t="s">
        <v>1468</v>
      </c>
      <c r="C3776" s="276">
        <v>11</v>
      </c>
      <c r="D3776" s="276">
        <v>11</v>
      </c>
      <c r="E3776" s="276">
        <v>0</v>
      </c>
      <c r="F3776" s="276">
        <v>0</v>
      </c>
      <c r="G3776" s="1043">
        <v>100</v>
      </c>
      <c r="H3776" s="276">
        <v>0</v>
      </c>
      <c r="I3776" s="276">
        <v>0</v>
      </c>
      <c r="J3776" s="276">
        <v>0</v>
      </c>
      <c r="K3776" s="276">
        <v>0</v>
      </c>
      <c r="L3776" s="276">
        <v>0</v>
      </c>
      <c r="M3776" s="276">
        <v>0</v>
      </c>
      <c r="N3776" s="276">
        <v>0</v>
      </c>
      <c r="O3776" s="276">
        <v>1</v>
      </c>
      <c r="P3776" s="276">
        <v>1</v>
      </c>
      <c r="Q3776" s="276">
        <v>1</v>
      </c>
      <c r="R3776" s="276">
        <v>3</v>
      </c>
      <c r="S3776" s="276">
        <v>3</v>
      </c>
      <c r="T3776" s="276">
        <v>1</v>
      </c>
      <c r="U3776" s="276">
        <v>0</v>
      </c>
      <c r="V3776" s="1044">
        <v>0</v>
      </c>
      <c r="W3776" s="276">
        <v>0</v>
      </c>
      <c r="X3776" s="276">
        <v>1</v>
      </c>
      <c r="Y3776" s="276">
        <v>0</v>
      </c>
      <c r="Z3776" s="276">
        <v>0</v>
      </c>
      <c r="AA3776" s="276">
        <v>0</v>
      </c>
      <c r="AB3776" s="276">
        <v>0</v>
      </c>
      <c r="AC3776" s="276">
        <v>0</v>
      </c>
      <c r="AD3776" s="448"/>
    </row>
    <row r="3777" spans="1:30" ht="20.399999999999999" customHeight="1">
      <c r="A3777" s="794"/>
      <c r="B3777" s="670" t="s">
        <v>1467</v>
      </c>
      <c r="C3777" s="276">
        <v>3</v>
      </c>
      <c r="D3777" s="276">
        <v>3</v>
      </c>
      <c r="E3777" s="276">
        <v>0</v>
      </c>
      <c r="F3777" s="276">
        <v>0</v>
      </c>
      <c r="G3777" s="1043">
        <v>100</v>
      </c>
      <c r="H3777" s="276">
        <v>0</v>
      </c>
      <c r="I3777" s="276">
        <v>0</v>
      </c>
      <c r="J3777" s="276">
        <v>0</v>
      </c>
      <c r="K3777" s="276">
        <v>0</v>
      </c>
      <c r="L3777" s="276">
        <v>0</v>
      </c>
      <c r="M3777" s="276">
        <v>0</v>
      </c>
      <c r="N3777" s="276">
        <v>0</v>
      </c>
      <c r="O3777" s="276">
        <v>1</v>
      </c>
      <c r="P3777" s="276">
        <v>0</v>
      </c>
      <c r="Q3777" s="276">
        <v>1</v>
      </c>
      <c r="R3777" s="276">
        <v>0</v>
      </c>
      <c r="S3777" s="276">
        <v>0</v>
      </c>
      <c r="T3777" s="276">
        <v>0</v>
      </c>
      <c r="U3777" s="276">
        <v>1</v>
      </c>
      <c r="V3777" s="1044">
        <v>0</v>
      </c>
      <c r="W3777" s="276">
        <v>0</v>
      </c>
      <c r="X3777" s="276">
        <v>0</v>
      </c>
      <c r="Y3777" s="276">
        <v>0</v>
      </c>
      <c r="Z3777" s="276">
        <v>0</v>
      </c>
      <c r="AA3777" s="276">
        <v>0</v>
      </c>
      <c r="AB3777" s="276">
        <v>0</v>
      </c>
      <c r="AC3777" s="276">
        <v>0</v>
      </c>
      <c r="AD3777" s="448"/>
    </row>
    <row r="3778" spans="1:30" ht="20.399999999999999" customHeight="1">
      <c r="A3778" s="407"/>
      <c r="B3778" s="407"/>
      <c r="C3778" s="407"/>
      <c r="D3778" s="407"/>
      <c r="E3778" s="407"/>
      <c r="F3778" s="407"/>
      <c r="G3778" s="407"/>
      <c r="H3778" s="407"/>
      <c r="I3778" s="407"/>
      <c r="J3778" s="407"/>
      <c r="K3778" s="407"/>
      <c r="L3778" s="407"/>
      <c r="M3778" s="407"/>
      <c r="N3778" s="407"/>
      <c r="O3778" s="407"/>
      <c r="P3778" s="407"/>
      <c r="Q3778" s="407"/>
      <c r="R3778" s="407"/>
      <c r="S3778" s="407"/>
      <c r="T3778" s="407"/>
      <c r="U3778" s="407"/>
      <c r="V3778" s="407"/>
      <c r="W3778" s="407"/>
      <c r="X3778" s="407"/>
      <c r="Y3778" s="407"/>
      <c r="Z3778" s="407"/>
      <c r="AA3778" s="407"/>
      <c r="AB3778" s="407"/>
      <c r="AC3778" s="407"/>
      <c r="AD3778" s="448"/>
    </row>
    <row r="3779" spans="1:30" ht="20.399999999999999" customHeight="1">
      <c r="A3779" s="796" t="s">
        <v>2224</v>
      </c>
      <c r="B3779" s="669" t="s">
        <v>2210</v>
      </c>
      <c r="C3779" s="275">
        <v>24</v>
      </c>
      <c r="D3779" s="275">
        <v>24</v>
      </c>
      <c r="E3779" s="275">
        <v>0</v>
      </c>
      <c r="F3779" s="275">
        <v>0</v>
      </c>
      <c r="G3779" s="1041">
        <v>100</v>
      </c>
      <c r="H3779" s="275">
        <v>0</v>
      </c>
      <c r="I3779" s="275">
        <v>0</v>
      </c>
      <c r="J3779" s="275">
        <v>0</v>
      </c>
      <c r="K3779" s="275">
        <v>0</v>
      </c>
      <c r="L3779" s="275">
        <v>0</v>
      </c>
      <c r="M3779" s="275">
        <v>0</v>
      </c>
      <c r="N3779" s="275">
        <v>0</v>
      </c>
      <c r="O3779" s="275">
        <v>2</v>
      </c>
      <c r="P3779" s="275">
        <v>0</v>
      </c>
      <c r="Q3779" s="275">
        <v>1</v>
      </c>
      <c r="R3779" s="275">
        <v>3</v>
      </c>
      <c r="S3779" s="275">
        <v>2</v>
      </c>
      <c r="T3779" s="275">
        <v>1</v>
      </c>
      <c r="U3779" s="275">
        <v>4</v>
      </c>
      <c r="V3779" s="1042">
        <v>1</v>
      </c>
      <c r="W3779" s="275">
        <v>3</v>
      </c>
      <c r="X3779" s="275">
        <v>0</v>
      </c>
      <c r="Y3779" s="275">
        <v>1</v>
      </c>
      <c r="Z3779" s="275">
        <v>2</v>
      </c>
      <c r="AA3779" s="275">
        <v>2</v>
      </c>
      <c r="AB3779" s="275">
        <v>2</v>
      </c>
      <c r="AC3779" s="275">
        <v>0</v>
      </c>
      <c r="AD3779" s="448"/>
    </row>
    <row r="3780" spans="1:30" ht="20.399999999999999" customHeight="1">
      <c r="A3780" s="669"/>
      <c r="B3780" s="669" t="s">
        <v>2223</v>
      </c>
      <c r="C3780" s="797"/>
      <c r="D3780" s="797"/>
      <c r="E3780" s="797"/>
      <c r="F3780" s="797"/>
      <c r="G3780" s="797"/>
      <c r="H3780" s="797"/>
      <c r="I3780" s="797"/>
      <c r="J3780" s="797"/>
      <c r="K3780" s="797"/>
      <c r="L3780" s="797"/>
      <c r="M3780" s="797"/>
      <c r="N3780" s="797"/>
      <c r="O3780" s="797"/>
      <c r="P3780" s="797"/>
      <c r="Q3780" s="797"/>
      <c r="R3780" s="797"/>
      <c r="S3780" s="797"/>
      <c r="T3780" s="797"/>
      <c r="U3780" s="797"/>
      <c r="V3780" s="797"/>
      <c r="W3780" s="797"/>
      <c r="X3780" s="797"/>
      <c r="Y3780" s="797"/>
      <c r="Z3780" s="797"/>
      <c r="AA3780" s="797"/>
      <c r="AB3780" s="797"/>
      <c r="AC3780" s="797"/>
      <c r="AD3780" s="448"/>
    </row>
    <row r="3781" spans="1:30" ht="20.399999999999999" customHeight="1">
      <c r="A3781" s="794"/>
      <c r="B3781" s="670" t="s">
        <v>1468</v>
      </c>
      <c r="C3781" s="276">
        <v>9</v>
      </c>
      <c r="D3781" s="276">
        <v>9</v>
      </c>
      <c r="E3781" s="276">
        <v>0</v>
      </c>
      <c r="F3781" s="276">
        <v>0</v>
      </c>
      <c r="G3781" s="1043">
        <v>100</v>
      </c>
      <c r="H3781" s="276">
        <v>0</v>
      </c>
      <c r="I3781" s="276">
        <v>0</v>
      </c>
      <c r="J3781" s="276">
        <v>0</v>
      </c>
      <c r="K3781" s="276">
        <v>0</v>
      </c>
      <c r="L3781" s="276">
        <v>0</v>
      </c>
      <c r="M3781" s="276">
        <v>0</v>
      </c>
      <c r="N3781" s="276">
        <v>0</v>
      </c>
      <c r="O3781" s="276">
        <v>0</v>
      </c>
      <c r="P3781" s="276">
        <v>0</v>
      </c>
      <c r="Q3781" s="276">
        <v>1</v>
      </c>
      <c r="R3781" s="276">
        <v>2</v>
      </c>
      <c r="S3781" s="276">
        <v>2</v>
      </c>
      <c r="T3781" s="276">
        <v>1</v>
      </c>
      <c r="U3781" s="276">
        <v>1</v>
      </c>
      <c r="V3781" s="1044">
        <v>1</v>
      </c>
      <c r="W3781" s="276">
        <v>0</v>
      </c>
      <c r="X3781" s="276">
        <v>0</v>
      </c>
      <c r="Y3781" s="276">
        <v>0</v>
      </c>
      <c r="Z3781" s="276">
        <v>0</v>
      </c>
      <c r="AA3781" s="276">
        <v>0</v>
      </c>
      <c r="AB3781" s="276">
        <v>1</v>
      </c>
      <c r="AC3781" s="276">
        <v>0</v>
      </c>
      <c r="AD3781" s="448"/>
    </row>
    <row r="3782" spans="1:30" ht="20.399999999999999" customHeight="1">
      <c r="A3782" s="794"/>
      <c r="B3782" s="670" t="s">
        <v>1467</v>
      </c>
      <c r="C3782" s="276">
        <v>15</v>
      </c>
      <c r="D3782" s="276">
        <v>15</v>
      </c>
      <c r="E3782" s="276">
        <v>0</v>
      </c>
      <c r="F3782" s="276">
        <v>0</v>
      </c>
      <c r="G3782" s="1043">
        <v>100</v>
      </c>
      <c r="H3782" s="276">
        <v>0</v>
      </c>
      <c r="I3782" s="276">
        <v>0</v>
      </c>
      <c r="J3782" s="276">
        <v>0</v>
      </c>
      <c r="K3782" s="276">
        <v>0</v>
      </c>
      <c r="L3782" s="276">
        <v>0</v>
      </c>
      <c r="M3782" s="276">
        <v>0</v>
      </c>
      <c r="N3782" s="276">
        <v>0</v>
      </c>
      <c r="O3782" s="276">
        <v>2</v>
      </c>
      <c r="P3782" s="276">
        <v>0</v>
      </c>
      <c r="Q3782" s="276">
        <v>0</v>
      </c>
      <c r="R3782" s="276">
        <v>1</v>
      </c>
      <c r="S3782" s="276">
        <v>0</v>
      </c>
      <c r="T3782" s="276">
        <v>0</v>
      </c>
      <c r="U3782" s="276">
        <v>3</v>
      </c>
      <c r="V3782" s="1044">
        <v>0</v>
      </c>
      <c r="W3782" s="276">
        <v>3</v>
      </c>
      <c r="X3782" s="276">
        <v>0</v>
      </c>
      <c r="Y3782" s="276">
        <v>1</v>
      </c>
      <c r="Z3782" s="276">
        <v>2</v>
      </c>
      <c r="AA3782" s="276">
        <v>2</v>
      </c>
      <c r="AB3782" s="276">
        <v>1</v>
      </c>
      <c r="AC3782" s="276">
        <v>0</v>
      </c>
      <c r="AD3782" s="448"/>
    </row>
    <row r="3783" spans="1:30" ht="20.399999999999999" customHeight="1">
      <c r="A3783" s="407"/>
      <c r="B3783" s="407"/>
      <c r="C3783" s="407"/>
      <c r="D3783" s="407"/>
      <c r="E3783" s="407"/>
      <c r="F3783" s="407"/>
      <c r="G3783" s="407"/>
      <c r="H3783" s="407"/>
      <c r="I3783" s="407"/>
      <c r="J3783" s="407"/>
      <c r="K3783" s="407"/>
      <c r="L3783" s="407"/>
      <c r="M3783" s="407"/>
      <c r="N3783" s="407"/>
      <c r="O3783" s="407"/>
      <c r="P3783" s="407"/>
      <c r="Q3783" s="407"/>
      <c r="R3783" s="407"/>
      <c r="S3783" s="407"/>
      <c r="T3783" s="407"/>
      <c r="U3783" s="407"/>
      <c r="V3783" s="407"/>
      <c r="W3783" s="407"/>
      <c r="X3783" s="407"/>
      <c r="Y3783" s="407"/>
      <c r="Z3783" s="407"/>
      <c r="AA3783" s="407"/>
      <c r="AB3783" s="407"/>
      <c r="AC3783" s="407"/>
      <c r="AD3783" s="448"/>
    </row>
    <row r="3784" spans="1:30" ht="20.399999999999999" customHeight="1">
      <c r="A3784" s="796" t="s">
        <v>2222</v>
      </c>
      <c r="B3784" s="669" t="s">
        <v>2221</v>
      </c>
      <c r="C3784" s="275">
        <v>171</v>
      </c>
      <c r="D3784" s="275">
        <v>171</v>
      </c>
      <c r="E3784" s="275">
        <v>0</v>
      </c>
      <c r="F3784" s="275">
        <v>0</v>
      </c>
      <c r="G3784" s="1041">
        <v>100</v>
      </c>
      <c r="H3784" s="275">
        <v>0</v>
      </c>
      <c r="I3784" s="275">
        <v>0</v>
      </c>
      <c r="J3784" s="275">
        <v>0</v>
      </c>
      <c r="K3784" s="275">
        <v>0</v>
      </c>
      <c r="L3784" s="275">
        <v>0</v>
      </c>
      <c r="M3784" s="275">
        <v>1</v>
      </c>
      <c r="N3784" s="275">
        <v>0</v>
      </c>
      <c r="O3784" s="275">
        <v>1</v>
      </c>
      <c r="P3784" s="275">
        <v>2</v>
      </c>
      <c r="Q3784" s="275">
        <v>5</v>
      </c>
      <c r="R3784" s="275">
        <v>10</v>
      </c>
      <c r="S3784" s="275">
        <v>18</v>
      </c>
      <c r="T3784" s="275">
        <v>25</v>
      </c>
      <c r="U3784" s="275">
        <v>32</v>
      </c>
      <c r="V3784" s="1042">
        <v>20</v>
      </c>
      <c r="W3784" s="275">
        <v>21</v>
      </c>
      <c r="X3784" s="275">
        <v>13</v>
      </c>
      <c r="Y3784" s="275">
        <v>10</v>
      </c>
      <c r="Z3784" s="275">
        <v>4</v>
      </c>
      <c r="AA3784" s="275">
        <v>8</v>
      </c>
      <c r="AB3784" s="275">
        <v>1</v>
      </c>
      <c r="AC3784" s="275">
        <v>0</v>
      </c>
      <c r="AD3784" s="448"/>
    </row>
    <row r="3785" spans="1:30" ht="20.399999999999999" customHeight="1">
      <c r="A3785" s="669"/>
      <c r="B3785" s="669" t="s">
        <v>2220</v>
      </c>
      <c r="C3785" s="797"/>
      <c r="D3785" s="797"/>
      <c r="E3785" s="797"/>
      <c r="F3785" s="797"/>
      <c r="G3785" s="797"/>
      <c r="H3785" s="797"/>
      <c r="I3785" s="797"/>
      <c r="J3785" s="797"/>
      <c r="K3785" s="797"/>
      <c r="L3785" s="797"/>
      <c r="M3785" s="797"/>
      <c r="N3785" s="797"/>
      <c r="O3785" s="797"/>
      <c r="P3785" s="797"/>
      <c r="Q3785" s="797"/>
      <c r="R3785" s="797"/>
      <c r="S3785" s="797"/>
      <c r="T3785" s="797"/>
      <c r="U3785" s="797"/>
      <c r="V3785" s="797"/>
      <c r="W3785" s="797"/>
      <c r="X3785" s="797"/>
      <c r="Y3785" s="797"/>
      <c r="Z3785" s="797"/>
      <c r="AA3785" s="797"/>
      <c r="AB3785" s="797"/>
      <c r="AC3785" s="797"/>
      <c r="AD3785" s="448"/>
    </row>
    <row r="3786" spans="1:30" ht="20.399999999999999" customHeight="1">
      <c r="A3786" s="794"/>
      <c r="B3786" s="670" t="s">
        <v>1468</v>
      </c>
      <c r="C3786" s="276">
        <v>150</v>
      </c>
      <c r="D3786" s="276">
        <v>150</v>
      </c>
      <c r="E3786" s="276">
        <v>0</v>
      </c>
      <c r="F3786" s="276">
        <v>0</v>
      </c>
      <c r="G3786" s="1043">
        <v>100</v>
      </c>
      <c r="H3786" s="276">
        <v>0</v>
      </c>
      <c r="I3786" s="276">
        <v>0</v>
      </c>
      <c r="J3786" s="276">
        <v>0</v>
      </c>
      <c r="K3786" s="276">
        <v>0</v>
      </c>
      <c r="L3786" s="276">
        <v>0</v>
      </c>
      <c r="M3786" s="276">
        <v>1</v>
      </c>
      <c r="N3786" s="276">
        <v>0</v>
      </c>
      <c r="O3786" s="276">
        <v>0</v>
      </c>
      <c r="P3786" s="276">
        <v>1</v>
      </c>
      <c r="Q3786" s="276">
        <v>5</v>
      </c>
      <c r="R3786" s="276">
        <v>9</v>
      </c>
      <c r="S3786" s="276">
        <v>15</v>
      </c>
      <c r="T3786" s="276">
        <v>23</v>
      </c>
      <c r="U3786" s="276">
        <v>30</v>
      </c>
      <c r="V3786" s="1044">
        <v>15</v>
      </c>
      <c r="W3786" s="276">
        <v>18</v>
      </c>
      <c r="X3786" s="276">
        <v>12</v>
      </c>
      <c r="Y3786" s="276">
        <v>10</v>
      </c>
      <c r="Z3786" s="276">
        <v>4</v>
      </c>
      <c r="AA3786" s="276">
        <v>6</v>
      </c>
      <c r="AB3786" s="276">
        <v>1</v>
      </c>
      <c r="AC3786" s="276">
        <v>0</v>
      </c>
      <c r="AD3786" s="448"/>
    </row>
    <row r="3787" spans="1:30" ht="20.399999999999999" customHeight="1">
      <c r="A3787" s="794"/>
      <c r="B3787" s="670" t="s">
        <v>1467</v>
      </c>
      <c r="C3787" s="276">
        <v>21</v>
      </c>
      <c r="D3787" s="276">
        <v>21</v>
      </c>
      <c r="E3787" s="276">
        <v>0</v>
      </c>
      <c r="F3787" s="276">
        <v>0</v>
      </c>
      <c r="G3787" s="1043">
        <v>100</v>
      </c>
      <c r="H3787" s="276">
        <v>0</v>
      </c>
      <c r="I3787" s="276">
        <v>0</v>
      </c>
      <c r="J3787" s="276">
        <v>0</v>
      </c>
      <c r="K3787" s="276">
        <v>0</v>
      </c>
      <c r="L3787" s="276">
        <v>0</v>
      </c>
      <c r="M3787" s="276">
        <v>0</v>
      </c>
      <c r="N3787" s="276">
        <v>0</v>
      </c>
      <c r="O3787" s="276">
        <v>1</v>
      </c>
      <c r="P3787" s="276">
        <v>1</v>
      </c>
      <c r="Q3787" s="276">
        <v>0</v>
      </c>
      <c r="R3787" s="276">
        <v>1</v>
      </c>
      <c r="S3787" s="276">
        <v>3</v>
      </c>
      <c r="T3787" s="276">
        <v>2</v>
      </c>
      <c r="U3787" s="276">
        <v>2</v>
      </c>
      <c r="V3787" s="1044">
        <v>5</v>
      </c>
      <c r="W3787" s="276">
        <v>3</v>
      </c>
      <c r="X3787" s="276">
        <v>1</v>
      </c>
      <c r="Y3787" s="276">
        <v>0</v>
      </c>
      <c r="Z3787" s="276">
        <v>0</v>
      </c>
      <c r="AA3787" s="276">
        <v>2</v>
      </c>
      <c r="AB3787" s="276">
        <v>0</v>
      </c>
      <c r="AC3787" s="276">
        <v>0</v>
      </c>
      <c r="AD3787" s="448"/>
    </row>
    <row r="3788" spans="1:30" ht="20.399999999999999" customHeight="1">
      <c r="A3788" s="407"/>
      <c r="B3788" s="407"/>
      <c r="C3788" s="407"/>
      <c r="D3788" s="407"/>
      <c r="E3788" s="407"/>
      <c r="F3788" s="407"/>
      <c r="G3788" s="407"/>
      <c r="H3788" s="407"/>
      <c r="I3788" s="407"/>
      <c r="J3788" s="407"/>
      <c r="K3788" s="407"/>
      <c r="L3788" s="407"/>
      <c r="M3788" s="407"/>
      <c r="N3788" s="407"/>
      <c r="O3788" s="407"/>
      <c r="P3788" s="407"/>
      <c r="Q3788" s="407"/>
      <c r="R3788" s="407"/>
      <c r="S3788" s="407"/>
      <c r="T3788" s="407"/>
      <c r="U3788" s="407"/>
      <c r="V3788" s="407"/>
      <c r="W3788" s="407"/>
      <c r="X3788" s="407"/>
      <c r="Y3788" s="407"/>
      <c r="Z3788" s="407"/>
      <c r="AA3788" s="407"/>
      <c r="AB3788" s="407"/>
      <c r="AC3788" s="407"/>
      <c r="AD3788" s="448"/>
    </row>
    <row r="3789" spans="1:30" ht="20.399999999999999" customHeight="1">
      <c r="A3789" s="796" t="s">
        <v>2219</v>
      </c>
      <c r="B3789" s="669" t="s">
        <v>2218</v>
      </c>
      <c r="C3789" s="275">
        <v>1</v>
      </c>
      <c r="D3789" s="275">
        <v>1</v>
      </c>
      <c r="E3789" s="275">
        <v>0</v>
      </c>
      <c r="F3789" s="275">
        <v>0</v>
      </c>
      <c r="G3789" s="1041">
        <v>100</v>
      </c>
      <c r="H3789" s="275">
        <v>0</v>
      </c>
      <c r="I3789" s="275">
        <v>0</v>
      </c>
      <c r="J3789" s="275">
        <v>0</v>
      </c>
      <c r="K3789" s="275">
        <v>0</v>
      </c>
      <c r="L3789" s="275">
        <v>0</v>
      </c>
      <c r="M3789" s="275">
        <v>0</v>
      </c>
      <c r="N3789" s="275">
        <v>0</v>
      </c>
      <c r="O3789" s="275">
        <v>0</v>
      </c>
      <c r="P3789" s="275">
        <v>0</v>
      </c>
      <c r="Q3789" s="275">
        <v>0</v>
      </c>
      <c r="R3789" s="275">
        <v>0</v>
      </c>
      <c r="S3789" s="275">
        <v>1</v>
      </c>
      <c r="T3789" s="275">
        <v>0</v>
      </c>
      <c r="U3789" s="275">
        <v>0</v>
      </c>
      <c r="V3789" s="1042">
        <v>0</v>
      </c>
      <c r="W3789" s="275">
        <v>0</v>
      </c>
      <c r="X3789" s="275">
        <v>0</v>
      </c>
      <c r="Y3789" s="275">
        <v>0</v>
      </c>
      <c r="Z3789" s="275">
        <v>0</v>
      </c>
      <c r="AA3789" s="275">
        <v>0</v>
      </c>
      <c r="AB3789" s="275">
        <v>0</v>
      </c>
      <c r="AC3789" s="275">
        <v>0</v>
      </c>
      <c r="AD3789" s="448"/>
    </row>
    <row r="3790" spans="1:30" ht="20.399999999999999" customHeight="1">
      <c r="A3790" s="669"/>
      <c r="B3790" s="669" t="s">
        <v>2217</v>
      </c>
      <c r="C3790" s="797"/>
      <c r="D3790" s="797"/>
      <c r="E3790" s="797"/>
      <c r="F3790" s="797"/>
      <c r="G3790" s="797"/>
      <c r="H3790" s="797"/>
      <c r="I3790" s="797"/>
      <c r="J3790" s="797"/>
      <c r="K3790" s="797"/>
      <c r="L3790" s="797"/>
      <c r="M3790" s="797"/>
      <c r="N3790" s="797"/>
      <c r="O3790" s="797"/>
      <c r="P3790" s="797"/>
      <c r="Q3790" s="797"/>
      <c r="R3790" s="797"/>
      <c r="S3790" s="797"/>
      <c r="T3790" s="797"/>
      <c r="U3790" s="797"/>
      <c r="V3790" s="797"/>
      <c r="W3790" s="797"/>
      <c r="X3790" s="797"/>
      <c r="Y3790" s="797"/>
      <c r="Z3790" s="797"/>
      <c r="AA3790" s="797"/>
      <c r="AB3790" s="797"/>
      <c r="AC3790" s="797"/>
      <c r="AD3790" s="448"/>
    </row>
    <row r="3791" spans="1:30" ht="20.399999999999999" customHeight="1">
      <c r="A3791" s="794"/>
      <c r="B3791" s="670" t="s">
        <v>1468</v>
      </c>
      <c r="C3791" s="276">
        <v>1</v>
      </c>
      <c r="D3791" s="276">
        <v>1</v>
      </c>
      <c r="E3791" s="276">
        <v>0</v>
      </c>
      <c r="F3791" s="276">
        <v>0</v>
      </c>
      <c r="G3791" s="1043">
        <v>100</v>
      </c>
      <c r="H3791" s="276">
        <v>0</v>
      </c>
      <c r="I3791" s="276">
        <v>0</v>
      </c>
      <c r="J3791" s="276">
        <v>0</v>
      </c>
      <c r="K3791" s="276">
        <v>0</v>
      </c>
      <c r="L3791" s="276">
        <v>0</v>
      </c>
      <c r="M3791" s="276">
        <v>0</v>
      </c>
      <c r="N3791" s="276">
        <v>0</v>
      </c>
      <c r="O3791" s="276">
        <v>0</v>
      </c>
      <c r="P3791" s="276">
        <v>0</v>
      </c>
      <c r="Q3791" s="276">
        <v>0</v>
      </c>
      <c r="R3791" s="276">
        <v>0</v>
      </c>
      <c r="S3791" s="276">
        <v>1</v>
      </c>
      <c r="T3791" s="276">
        <v>0</v>
      </c>
      <c r="U3791" s="276">
        <v>0</v>
      </c>
      <c r="V3791" s="1044">
        <v>0</v>
      </c>
      <c r="W3791" s="276">
        <v>0</v>
      </c>
      <c r="X3791" s="276">
        <v>0</v>
      </c>
      <c r="Y3791" s="276">
        <v>0</v>
      </c>
      <c r="Z3791" s="276">
        <v>0</v>
      </c>
      <c r="AA3791" s="276">
        <v>0</v>
      </c>
      <c r="AB3791" s="276">
        <v>0</v>
      </c>
      <c r="AC3791" s="276">
        <v>0</v>
      </c>
      <c r="AD3791" s="448"/>
    </row>
    <row r="3792" spans="1:30" ht="20.399999999999999" customHeight="1">
      <c r="A3792" s="794"/>
      <c r="B3792" s="670" t="s">
        <v>1467</v>
      </c>
      <c r="C3792" s="276">
        <v>0</v>
      </c>
      <c r="D3792" s="276">
        <v>0</v>
      </c>
      <c r="E3792" s="276">
        <v>0</v>
      </c>
      <c r="F3792" s="276">
        <v>0</v>
      </c>
      <c r="G3792" s="1043">
        <v>0</v>
      </c>
      <c r="H3792" s="276">
        <v>0</v>
      </c>
      <c r="I3792" s="276">
        <v>0</v>
      </c>
      <c r="J3792" s="276">
        <v>0</v>
      </c>
      <c r="K3792" s="276">
        <v>0</v>
      </c>
      <c r="L3792" s="276">
        <v>0</v>
      </c>
      <c r="M3792" s="276">
        <v>0</v>
      </c>
      <c r="N3792" s="276">
        <v>0</v>
      </c>
      <c r="O3792" s="276">
        <v>0</v>
      </c>
      <c r="P3792" s="276">
        <v>0</v>
      </c>
      <c r="Q3792" s="276">
        <v>0</v>
      </c>
      <c r="R3792" s="276">
        <v>0</v>
      </c>
      <c r="S3792" s="276">
        <v>0</v>
      </c>
      <c r="T3792" s="276">
        <v>0</v>
      </c>
      <c r="U3792" s="276">
        <v>0</v>
      </c>
      <c r="V3792" s="1044">
        <v>0</v>
      </c>
      <c r="W3792" s="276">
        <v>0</v>
      </c>
      <c r="X3792" s="276">
        <v>0</v>
      </c>
      <c r="Y3792" s="276">
        <v>0</v>
      </c>
      <c r="Z3792" s="276">
        <v>0</v>
      </c>
      <c r="AA3792" s="276">
        <v>0</v>
      </c>
      <c r="AB3792" s="276">
        <v>0</v>
      </c>
      <c r="AC3792" s="276">
        <v>0</v>
      </c>
      <c r="AD3792" s="448"/>
    </row>
    <row r="3793" spans="1:30" ht="20.399999999999999" customHeight="1">
      <c r="A3793" s="407"/>
      <c r="B3793" s="407"/>
      <c r="C3793" s="407"/>
      <c r="D3793" s="407"/>
      <c r="E3793" s="407"/>
      <c r="F3793" s="407"/>
      <c r="G3793" s="407"/>
      <c r="H3793" s="407"/>
      <c r="I3793" s="407"/>
      <c r="J3793" s="407"/>
      <c r="K3793" s="407"/>
      <c r="L3793" s="407"/>
      <c r="M3793" s="407"/>
      <c r="N3793" s="407"/>
      <c r="O3793" s="407"/>
      <c r="P3793" s="407"/>
      <c r="Q3793" s="407"/>
      <c r="R3793" s="407"/>
      <c r="S3793" s="407"/>
      <c r="T3793" s="407"/>
      <c r="U3793" s="407"/>
      <c r="V3793" s="407"/>
      <c r="W3793" s="407"/>
      <c r="X3793" s="407"/>
      <c r="Y3793" s="407"/>
      <c r="Z3793" s="407"/>
      <c r="AA3793" s="407"/>
      <c r="AB3793" s="407"/>
      <c r="AC3793" s="407"/>
      <c r="AD3793" s="448"/>
    </row>
    <row r="3794" spans="1:30" ht="20.399999999999999" customHeight="1">
      <c r="A3794" s="796" t="s">
        <v>2216</v>
      </c>
      <c r="B3794" s="669" t="s">
        <v>2210</v>
      </c>
      <c r="C3794" s="275">
        <v>26</v>
      </c>
      <c r="D3794" s="275">
        <v>26</v>
      </c>
      <c r="E3794" s="275">
        <v>0</v>
      </c>
      <c r="F3794" s="275">
        <v>0</v>
      </c>
      <c r="G3794" s="1041">
        <v>100</v>
      </c>
      <c r="H3794" s="275">
        <v>0</v>
      </c>
      <c r="I3794" s="275">
        <v>0</v>
      </c>
      <c r="J3794" s="275">
        <v>0</v>
      </c>
      <c r="K3794" s="275">
        <v>0</v>
      </c>
      <c r="L3794" s="275">
        <v>0</v>
      </c>
      <c r="M3794" s="275">
        <v>0</v>
      </c>
      <c r="N3794" s="275">
        <v>1</v>
      </c>
      <c r="O3794" s="275">
        <v>1</v>
      </c>
      <c r="P3794" s="275">
        <v>1</v>
      </c>
      <c r="Q3794" s="275">
        <v>3</v>
      </c>
      <c r="R3794" s="275">
        <v>1</v>
      </c>
      <c r="S3794" s="275">
        <v>3</v>
      </c>
      <c r="T3794" s="275">
        <v>4</v>
      </c>
      <c r="U3794" s="275">
        <v>1</v>
      </c>
      <c r="V3794" s="1042">
        <v>2</v>
      </c>
      <c r="W3794" s="275">
        <v>2</v>
      </c>
      <c r="X3794" s="275">
        <v>1</v>
      </c>
      <c r="Y3794" s="275">
        <v>3</v>
      </c>
      <c r="Z3794" s="275">
        <v>1</v>
      </c>
      <c r="AA3794" s="275">
        <v>0</v>
      </c>
      <c r="AB3794" s="275">
        <v>2</v>
      </c>
      <c r="AC3794" s="275">
        <v>0</v>
      </c>
      <c r="AD3794" s="448"/>
    </row>
    <row r="3795" spans="1:30" ht="20.399999999999999" customHeight="1">
      <c r="A3795" s="669"/>
      <c r="B3795" s="669" t="s">
        <v>2215</v>
      </c>
      <c r="C3795" s="797"/>
      <c r="D3795" s="797"/>
      <c r="E3795" s="797"/>
      <c r="F3795" s="797"/>
      <c r="G3795" s="797"/>
      <c r="H3795" s="797"/>
      <c r="I3795" s="797"/>
      <c r="J3795" s="797"/>
      <c r="K3795" s="797"/>
      <c r="L3795" s="797"/>
      <c r="M3795" s="797"/>
      <c r="N3795" s="797"/>
      <c r="O3795" s="797"/>
      <c r="P3795" s="797"/>
      <c r="Q3795" s="797"/>
      <c r="R3795" s="797"/>
      <c r="S3795" s="797"/>
      <c r="T3795" s="797"/>
      <c r="U3795" s="797"/>
      <c r="V3795" s="797"/>
      <c r="W3795" s="797"/>
      <c r="X3795" s="797"/>
      <c r="Y3795" s="797"/>
      <c r="Z3795" s="797"/>
      <c r="AA3795" s="797"/>
      <c r="AB3795" s="797"/>
      <c r="AC3795" s="797"/>
      <c r="AD3795" s="448"/>
    </row>
    <row r="3796" spans="1:30" ht="20.399999999999999" customHeight="1">
      <c r="A3796" s="794"/>
      <c r="B3796" s="670" t="s">
        <v>1468</v>
      </c>
      <c r="C3796" s="276">
        <v>21</v>
      </c>
      <c r="D3796" s="276">
        <v>21</v>
      </c>
      <c r="E3796" s="276">
        <v>0</v>
      </c>
      <c r="F3796" s="276">
        <v>0</v>
      </c>
      <c r="G3796" s="1043">
        <v>100</v>
      </c>
      <c r="H3796" s="276">
        <v>0</v>
      </c>
      <c r="I3796" s="276">
        <v>0</v>
      </c>
      <c r="J3796" s="276">
        <v>0</v>
      </c>
      <c r="K3796" s="276">
        <v>0</v>
      </c>
      <c r="L3796" s="276">
        <v>0</v>
      </c>
      <c r="M3796" s="276">
        <v>0</v>
      </c>
      <c r="N3796" s="276">
        <v>0</v>
      </c>
      <c r="O3796" s="276">
        <v>0</v>
      </c>
      <c r="P3796" s="276">
        <v>1</v>
      </c>
      <c r="Q3796" s="276">
        <v>2</v>
      </c>
      <c r="R3796" s="276">
        <v>1</v>
      </c>
      <c r="S3796" s="276">
        <v>3</v>
      </c>
      <c r="T3796" s="276">
        <v>4</v>
      </c>
      <c r="U3796" s="276">
        <v>1</v>
      </c>
      <c r="V3796" s="1044">
        <v>2</v>
      </c>
      <c r="W3796" s="276">
        <v>2</v>
      </c>
      <c r="X3796" s="276">
        <v>0</v>
      </c>
      <c r="Y3796" s="276">
        <v>2</v>
      </c>
      <c r="Z3796" s="276">
        <v>1</v>
      </c>
      <c r="AA3796" s="276">
        <v>0</v>
      </c>
      <c r="AB3796" s="276">
        <v>2</v>
      </c>
      <c r="AC3796" s="276">
        <v>0</v>
      </c>
      <c r="AD3796" s="448"/>
    </row>
    <row r="3797" spans="1:30" ht="20.399999999999999" customHeight="1">
      <c r="A3797" s="794"/>
      <c r="B3797" s="670" t="s">
        <v>1467</v>
      </c>
      <c r="C3797" s="276">
        <v>5</v>
      </c>
      <c r="D3797" s="276">
        <v>5</v>
      </c>
      <c r="E3797" s="276">
        <v>0</v>
      </c>
      <c r="F3797" s="276">
        <v>0</v>
      </c>
      <c r="G3797" s="1043">
        <v>100</v>
      </c>
      <c r="H3797" s="276">
        <v>0</v>
      </c>
      <c r="I3797" s="276">
        <v>0</v>
      </c>
      <c r="J3797" s="276">
        <v>0</v>
      </c>
      <c r="K3797" s="276">
        <v>0</v>
      </c>
      <c r="L3797" s="276">
        <v>0</v>
      </c>
      <c r="M3797" s="276">
        <v>0</v>
      </c>
      <c r="N3797" s="276">
        <v>1</v>
      </c>
      <c r="O3797" s="276">
        <v>1</v>
      </c>
      <c r="P3797" s="276">
        <v>0</v>
      </c>
      <c r="Q3797" s="276">
        <v>1</v>
      </c>
      <c r="R3797" s="276">
        <v>0</v>
      </c>
      <c r="S3797" s="276">
        <v>0</v>
      </c>
      <c r="T3797" s="276">
        <v>0</v>
      </c>
      <c r="U3797" s="276">
        <v>0</v>
      </c>
      <c r="V3797" s="1044">
        <v>0</v>
      </c>
      <c r="W3797" s="276">
        <v>0</v>
      </c>
      <c r="X3797" s="276">
        <v>1</v>
      </c>
      <c r="Y3797" s="276">
        <v>1</v>
      </c>
      <c r="Z3797" s="276">
        <v>0</v>
      </c>
      <c r="AA3797" s="276">
        <v>0</v>
      </c>
      <c r="AB3797" s="276">
        <v>0</v>
      </c>
      <c r="AC3797" s="276">
        <v>0</v>
      </c>
      <c r="AD3797" s="448"/>
    </row>
    <row r="3798" spans="1:30" ht="20.399999999999999" customHeight="1">
      <c r="A3798" s="407"/>
      <c r="B3798" s="407"/>
      <c r="C3798" s="407"/>
      <c r="D3798" s="407"/>
      <c r="E3798" s="407"/>
      <c r="F3798" s="407"/>
      <c r="G3798" s="407"/>
      <c r="H3798" s="407"/>
      <c r="I3798" s="407"/>
      <c r="J3798" s="407"/>
      <c r="K3798" s="407"/>
      <c r="L3798" s="407"/>
      <c r="M3798" s="407"/>
      <c r="N3798" s="407"/>
      <c r="O3798" s="407"/>
      <c r="P3798" s="407"/>
      <c r="Q3798" s="407"/>
      <c r="R3798" s="407"/>
      <c r="S3798" s="407"/>
      <c r="T3798" s="407"/>
      <c r="U3798" s="407"/>
      <c r="V3798" s="407"/>
      <c r="W3798" s="407"/>
      <c r="X3798" s="407"/>
      <c r="Y3798" s="407"/>
      <c r="Z3798" s="407"/>
      <c r="AA3798" s="407"/>
      <c r="AB3798" s="407"/>
      <c r="AC3798" s="407"/>
      <c r="AD3798" s="448"/>
    </row>
    <row r="3799" spans="1:30" ht="20.399999999999999" customHeight="1">
      <c r="A3799" s="796" t="s">
        <v>2214</v>
      </c>
      <c r="B3799" s="669" t="s">
        <v>2213</v>
      </c>
      <c r="C3799" s="275">
        <v>8</v>
      </c>
      <c r="D3799" s="275">
        <v>8</v>
      </c>
      <c r="E3799" s="275">
        <v>0</v>
      </c>
      <c r="F3799" s="275">
        <v>0</v>
      </c>
      <c r="G3799" s="1041">
        <v>100</v>
      </c>
      <c r="H3799" s="275">
        <v>0</v>
      </c>
      <c r="I3799" s="275">
        <v>0</v>
      </c>
      <c r="J3799" s="275">
        <v>0</v>
      </c>
      <c r="K3799" s="275">
        <v>0</v>
      </c>
      <c r="L3799" s="275">
        <v>0</v>
      </c>
      <c r="M3799" s="275">
        <v>0</v>
      </c>
      <c r="N3799" s="275">
        <v>0</v>
      </c>
      <c r="O3799" s="275">
        <v>2</v>
      </c>
      <c r="P3799" s="275">
        <v>0</v>
      </c>
      <c r="Q3799" s="275">
        <v>0</v>
      </c>
      <c r="R3799" s="275">
        <v>0</v>
      </c>
      <c r="S3799" s="275">
        <v>1</v>
      </c>
      <c r="T3799" s="275">
        <v>2</v>
      </c>
      <c r="U3799" s="275">
        <v>1</v>
      </c>
      <c r="V3799" s="1042">
        <v>1</v>
      </c>
      <c r="W3799" s="275">
        <v>0</v>
      </c>
      <c r="X3799" s="275">
        <v>0</v>
      </c>
      <c r="Y3799" s="275">
        <v>0</v>
      </c>
      <c r="Z3799" s="275">
        <v>0</v>
      </c>
      <c r="AA3799" s="275">
        <v>1</v>
      </c>
      <c r="AB3799" s="275">
        <v>0</v>
      </c>
      <c r="AC3799" s="275">
        <v>0</v>
      </c>
      <c r="AD3799" s="448"/>
    </row>
    <row r="3800" spans="1:30" ht="20.399999999999999" customHeight="1">
      <c r="A3800" s="669"/>
      <c r="B3800" s="669" t="s">
        <v>2212</v>
      </c>
      <c r="C3800" s="797"/>
      <c r="D3800" s="797"/>
      <c r="E3800" s="797"/>
      <c r="F3800" s="797"/>
      <c r="G3800" s="797"/>
      <c r="H3800" s="797"/>
      <c r="I3800" s="797"/>
      <c r="J3800" s="797"/>
      <c r="K3800" s="797"/>
      <c r="L3800" s="797"/>
      <c r="M3800" s="797"/>
      <c r="N3800" s="797"/>
      <c r="O3800" s="797"/>
      <c r="P3800" s="797"/>
      <c r="Q3800" s="797"/>
      <c r="R3800" s="797"/>
      <c r="S3800" s="797"/>
      <c r="T3800" s="797"/>
      <c r="U3800" s="797"/>
      <c r="V3800" s="797"/>
      <c r="W3800" s="797"/>
      <c r="X3800" s="797"/>
      <c r="Y3800" s="797"/>
      <c r="Z3800" s="797"/>
      <c r="AA3800" s="797"/>
      <c r="AB3800" s="797"/>
      <c r="AC3800" s="797"/>
      <c r="AD3800" s="448"/>
    </row>
    <row r="3801" spans="1:30" ht="20.399999999999999" customHeight="1">
      <c r="A3801" s="794"/>
      <c r="B3801" s="670" t="s">
        <v>1468</v>
      </c>
      <c r="C3801" s="276">
        <v>6</v>
      </c>
      <c r="D3801" s="276">
        <v>6</v>
      </c>
      <c r="E3801" s="276">
        <v>0</v>
      </c>
      <c r="F3801" s="276">
        <v>0</v>
      </c>
      <c r="G3801" s="1043">
        <v>100</v>
      </c>
      <c r="H3801" s="276">
        <v>0</v>
      </c>
      <c r="I3801" s="276">
        <v>0</v>
      </c>
      <c r="J3801" s="276">
        <v>0</v>
      </c>
      <c r="K3801" s="276">
        <v>0</v>
      </c>
      <c r="L3801" s="276">
        <v>0</v>
      </c>
      <c r="M3801" s="276">
        <v>0</v>
      </c>
      <c r="N3801" s="276">
        <v>0</v>
      </c>
      <c r="O3801" s="276">
        <v>1</v>
      </c>
      <c r="P3801" s="276">
        <v>0</v>
      </c>
      <c r="Q3801" s="276">
        <v>0</v>
      </c>
      <c r="R3801" s="276">
        <v>0</v>
      </c>
      <c r="S3801" s="276">
        <v>1</v>
      </c>
      <c r="T3801" s="276">
        <v>2</v>
      </c>
      <c r="U3801" s="276">
        <v>0</v>
      </c>
      <c r="V3801" s="1044">
        <v>1</v>
      </c>
      <c r="W3801" s="276">
        <v>0</v>
      </c>
      <c r="X3801" s="276">
        <v>0</v>
      </c>
      <c r="Y3801" s="276">
        <v>0</v>
      </c>
      <c r="Z3801" s="276">
        <v>0</v>
      </c>
      <c r="AA3801" s="276">
        <v>1</v>
      </c>
      <c r="AB3801" s="276">
        <v>0</v>
      </c>
      <c r="AC3801" s="276">
        <v>0</v>
      </c>
      <c r="AD3801" s="448"/>
    </row>
    <row r="3802" spans="1:30" ht="20.399999999999999" customHeight="1">
      <c r="A3802" s="794"/>
      <c r="B3802" s="670" t="s">
        <v>1467</v>
      </c>
      <c r="C3802" s="276">
        <v>2</v>
      </c>
      <c r="D3802" s="276">
        <v>2</v>
      </c>
      <c r="E3802" s="276">
        <v>0</v>
      </c>
      <c r="F3802" s="276">
        <v>0</v>
      </c>
      <c r="G3802" s="1043">
        <v>100</v>
      </c>
      <c r="H3802" s="276">
        <v>0</v>
      </c>
      <c r="I3802" s="276">
        <v>0</v>
      </c>
      <c r="J3802" s="276">
        <v>0</v>
      </c>
      <c r="K3802" s="276">
        <v>0</v>
      </c>
      <c r="L3802" s="276">
        <v>0</v>
      </c>
      <c r="M3802" s="276">
        <v>0</v>
      </c>
      <c r="N3802" s="276">
        <v>0</v>
      </c>
      <c r="O3802" s="276">
        <v>1</v>
      </c>
      <c r="P3802" s="276">
        <v>0</v>
      </c>
      <c r="Q3802" s="276">
        <v>0</v>
      </c>
      <c r="R3802" s="276">
        <v>0</v>
      </c>
      <c r="S3802" s="276">
        <v>0</v>
      </c>
      <c r="T3802" s="276">
        <v>0</v>
      </c>
      <c r="U3802" s="276">
        <v>1</v>
      </c>
      <c r="V3802" s="1044">
        <v>0</v>
      </c>
      <c r="W3802" s="276">
        <v>0</v>
      </c>
      <c r="X3802" s="276">
        <v>0</v>
      </c>
      <c r="Y3802" s="276">
        <v>0</v>
      </c>
      <c r="Z3802" s="276">
        <v>0</v>
      </c>
      <c r="AA3802" s="276">
        <v>0</v>
      </c>
      <c r="AB3802" s="276">
        <v>0</v>
      </c>
      <c r="AC3802" s="276">
        <v>0</v>
      </c>
      <c r="AD3802" s="448"/>
    </row>
    <row r="3803" spans="1:30" ht="20.399999999999999" customHeight="1">
      <c r="A3803" s="407"/>
      <c r="B3803" s="407"/>
      <c r="C3803" s="407"/>
      <c r="D3803" s="407"/>
      <c r="E3803" s="407"/>
      <c r="F3803" s="407"/>
      <c r="G3803" s="407"/>
      <c r="H3803" s="407"/>
      <c r="I3803" s="407"/>
      <c r="J3803" s="407"/>
      <c r="K3803" s="407"/>
      <c r="L3803" s="407"/>
      <c r="M3803" s="407"/>
      <c r="N3803" s="407"/>
      <c r="O3803" s="407"/>
      <c r="P3803" s="407"/>
      <c r="Q3803" s="407"/>
      <c r="R3803" s="407"/>
      <c r="S3803" s="407"/>
      <c r="T3803" s="407"/>
      <c r="U3803" s="407"/>
      <c r="V3803" s="407"/>
      <c r="W3803" s="407"/>
      <c r="X3803" s="407"/>
      <c r="Y3803" s="407"/>
      <c r="Z3803" s="407"/>
      <c r="AA3803" s="407"/>
      <c r="AB3803" s="407"/>
      <c r="AC3803" s="407"/>
      <c r="AD3803" s="448"/>
    </row>
    <row r="3804" spans="1:30" ht="20.399999999999999" customHeight="1">
      <c r="A3804" s="796" t="s">
        <v>2211</v>
      </c>
      <c r="B3804" s="669" t="s">
        <v>2210</v>
      </c>
      <c r="C3804" s="275">
        <v>14</v>
      </c>
      <c r="D3804" s="275">
        <v>14</v>
      </c>
      <c r="E3804" s="275">
        <v>0</v>
      </c>
      <c r="F3804" s="275">
        <v>0</v>
      </c>
      <c r="G3804" s="1041">
        <v>100</v>
      </c>
      <c r="H3804" s="275">
        <v>0</v>
      </c>
      <c r="I3804" s="275">
        <v>0</v>
      </c>
      <c r="J3804" s="275">
        <v>0</v>
      </c>
      <c r="K3804" s="275">
        <v>0</v>
      </c>
      <c r="L3804" s="275">
        <v>0</v>
      </c>
      <c r="M3804" s="275">
        <v>0</v>
      </c>
      <c r="N3804" s="275">
        <v>0</v>
      </c>
      <c r="O3804" s="275">
        <v>0</v>
      </c>
      <c r="P3804" s="275">
        <v>0</v>
      </c>
      <c r="Q3804" s="275">
        <v>2</v>
      </c>
      <c r="R3804" s="275">
        <v>2</v>
      </c>
      <c r="S3804" s="275">
        <v>1</v>
      </c>
      <c r="T3804" s="275">
        <v>1</v>
      </c>
      <c r="U3804" s="275">
        <v>1</v>
      </c>
      <c r="V3804" s="1042">
        <v>0</v>
      </c>
      <c r="W3804" s="275">
        <v>1</v>
      </c>
      <c r="X3804" s="275">
        <v>1</v>
      </c>
      <c r="Y3804" s="275">
        <v>1</v>
      </c>
      <c r="Z3804" s="275">
        <v>2</v>
      </c>
      <c r="AA3804" s="275">
        <v>0</v>
      </c>
      <c r="AB3804" s="275">
        <v>1</v>
      </c>
      <c r="AC3804" s="275">
        <v>1</v>
      </c>
      <c r="AD3804" s="448"/>
    </row>
    <row r="3805" spans="1:30" ht="20.399999999999999" customHeight="1">
      <c r="A3805" s="669"/>
      <c r="B3805" s="669" t="s">
        <v>2209</v>
      </c>
      <c r="C3805" s="797"/>
      <c r="D3805" s="797"/>
      <c r="E3805" s="797"/>
      <c r="F3805" s="797"/>
      <c r="G3805" s="797"/>
      <c r="H3805" s="797"/>
      <c r="I3805" s="797"/>
      <c r="J3805" s="797"/>
      <c r="K3805" s="797"/>
      <c r="L3805" s="797"/>
      <c r="M3805" s="797"/>
      <c r="N3805" s="797"/>
      <c r="O3805" s="797"/>
      <c r="P3805" s="797"/>
      <c r="Q3805" s="797"/>
      <c r="R3805" s="797"/>
      <c r="S3805" s="797"/>
      <c r="T3805" s="797"/>
      <c r="U3805" s="797"/>
      <c r="V3805" s="797"/>
      <c r="W3805" s="797"/>
      <c r="X3805" s="797"/>
      <c r="Y3805" s="797"/>
      <c r="Z3805" s="797"/>
      <c r="AA3805" s="797"/>
      <c r="AB3805" s="797"/>
      <c r="AC3805" s="797"/>
      <c r="AD3805" s="448"/>
    </row>
    <row r="3806" spans="1:30" ht="20.399999999999999" customHeight="1">
      <c r="A3806" s="794"/>
      <c r="B3806" s="670" t="s">
        <v>1468</v>
      </c>
      <c r="C3806" s="276">
        <v>8</v>
      </c>
      <c r="D3806" s="276">
        <v>8</v>
      </c>
      <c r="E3806" s="276">
        <v>0</v>
      </c>
      <c r="F3806" s="276">
        <v>0</v>
      </c>
      <c r="G3806" s="1043">
        <v>100</v>
      </c>
      <c r="H3806" s="276">
        <v>0</v>
      </c>
      <c r="I3806" s="276">
        <v>0</v>
      </c>
      <c r="J3806" s="276">
        <v>0</v>
      </c>
      <c r="K3806" s="276">
        <v>0</v>
      </c>
      <c r="L3806" s="276">
        <v>0</v>
      </c>
      <c r="M3806" s="276">
        <v>0</v>
      </c>
      <c r="N3806" s="276">
        <v>0</v>
      </c>
      <c r="O3806" s="276">
        <v>0</v>
      </c>
      <c r="P3806" s="276">
        <v>0</v>
      </c>
      <c r="Q3806" s="276">
        <v>0</v>
      </c>
      <c r="R3806" s="276">
        <v>2</v>
      </c>
      <c r="S3806" s="276">
        <v>0</v>
      </c>
      <c r="T3806" s="276">
        <v>1</v>
      </c>
      <c r="U3806" s="276">
        <v>1</v>
      </c>
      <c r="V3806" s="1044">
        <v>0</v>
      </c>
      <c r="W3806" s="276">
        <v>1</v>
      </c>
      <c r="X3806" s="276">
        <v>1</v>
      </c>
      <c r="Y3806" s="276">
        <v>1</v>
      </c>
      <c r="Z3806" s="276">
        <v>0</v>
      </c>
      <c r="AA3806" s="276">
        <v>0</v>
      </c>
      <c r="AB3806" s="276">
        <v>0</v>
      </c>
      <c r="AC3806" s="276">
        <v>1</v>
      </c>
      <c r="AD3806" s="448"/>
    </row>
    <row r="3807" spans="1:30" ht="20.399999999999999" customHeight="1">
      <c r="A3807" s="794"/>
      <c r="B3807" s="670" t="s">
        <v>1467</v>
      </c>
      <c r="C3807" s="276">
        <v>6</v>
      </c>
      <c r="D3807" s="276">
        <v>6</v>
      </c>
      <c r="E3807" s="276">
        <v>0</v>
      </c>
      <c r="F3807" s="276">
        <v>0</v>
      </c>
      <c r="G3807" s="1043">
        <v>100</v>
      </c>
      <c r="H3807" s="276">
        <v>0</v>
      </c>
      <c r="I3807" s="276">
        <v>0</v>
      </c>
      <c r="J3807" s="276">
        <v>0</v>
      </c>
      <c r="K3807" s="276">
        <v>0</v>
      </c>
      <c r="L3807" s="276">
        <v>0</v>
      </c>
      <c r="M3807" s="276">
        <v>0</v>
      </c>
      <c r="N3807" s="276">
        <v>0</v>
      </c>
      <c r="O3807" s="276">
        <v>0</v>
      </c>
      <c r="P3807" s="276">
        <v>0</v>
      </c>
      <c r="Q3807" s="276">
        <v>2</v>
      </c>
      <c r="R3807" s="276">
        <v>0</v>
      </c>
      <c r="S3807" s="276">
        <v>1</v>
      </c>
      <c r="T3807" s="276">
        <v>0</v>
      </c>
      <c r="U3807" s="276">
        <v>0</v>
      </c>
      <c r="V3807" s="1044">
        <v>0</v>
      </c>
      <c r="W3807" s="276">
        <v>0</v>
      </c>
      <c r="X3807" s="276">
        <v>0</v>
      </c>
      <c r="Y3807" s="276">
        <v>0</v>
      </c>
      <c r="Z3807" s="276">
        <v>2</v>
      </c>
      <c r="AA3807" s="276">
        <v>0</v>
      </c>
      <c r="AB3807" s="276">
        <v>1</v>
      </c>
      <c r="AC3807" s="276">
        <v>0</v>
      </c>
      <c r="AD3807" s="448"/>
    </row>
    <row r="3808" spans="1:30" ht="20.399999999999999" customHeight="1">
      <c r="A3808" s="407"/>
      <c r="B3808" s="407"/>
      <c r="C3808" s="407"/>
      <c r="D3808" s="407"/>
      <c r="E3808" s="407"/>
      <c r="F3808" s="407"/>
      <c r="G3808" s="407"/>
      <c r="H3808" s="407"/>
      <c r="I3808" s="407"/>
      <c r="J3808" s="407"/>
      <c r="K3808" s="407"/>
      <c r="L3808" s="407"/>
      <c r="M3808" s="407"/>
      <c r="N3808" s="407"/>
      <c r="O3808" s="407"/>
      <c r="P3808" s="407"/>
      <c r="Q3808" s="407"/>
      <c r="R3808" s="407"/>
      <c r="S3808" s="407"/>
      <c r="T3808" s="407"/>
      <c r="U3808" s="407"/>
      <c r="V3808" s="407"/>
      <c r="W3808" s="407"/>
      <c r="X3808" s="407"/>
      <c r="Y3808" s="407"/>
      <c r="Z3808" s="407"/>
      <c r="AA3808" s="407"/>
      <c r="AB3808" s="407"/>
      <c r="AC3808" s="407"/>
      <c r="AD3808" s="448"/>
    </row>
    <row r="3809" spans="1:30" ht="20.399999999999999" customHeight="1">
      <c r="A3809" s="796" t="s">
        <v>2208</v>
      </c>
      <c r="B3809" s="669" t="s">
        <v>2207</v>
      </c>
      <c r="C3809" s="275">
        <v>2</v>
      </c>
      <c r="D3809" s="275">
        <v>2</v>
      </c>
      <c r="E3809" s="275">
        <v>0</v>
      </c>
      <c r="F3809" s="275">
        <v>0</v>
      </c>
      <c r="G3809" s="1041">
        <v>100</v>
      </c>
      <c r="H3809" s="275">
        <v>0</v>
      </c>
      <c r="I3809" s="275">
        <v>0</v>
      </c>
      <c r="J3809" s="275">
        <v>0</v>
      </c>
      <c r="K3809" s="275">
        <v>0</v>
      </c>
      <c r="L3809" s="275">
        <v>0</v>
      </c>
      <c r="M3809" s="275">
        <v>0</v>
      </c>
      <c r="N3809" s="275">
        <v>0</v>
      </c>
      <c r="O3809" s="275">
        <v>0</v>
      </c>
      <c r="P3809" s="275">
        <v>0</v>
      </c>
      <c r="Q3809" s="275">
        <v>0</v>
      </c>
      <c r="R3809" s="275">
        <v>0</v>
      </c>
      <c r="S3809" s="275">
        <v>0</v>
      </c>
      <c r="T3809" s="275">
        <v>0</v>
      </c>
      <c r="U3809" s="275">
        <v>0</v>
      </c>
      <c r="V3809" s="1042">
        <v>0</v>
      </c>
      <c r="W3809" s="275">
        <v>0</v>
      </c>
      <c r="X3809" s="275">
        <v>0</v>
      </c>
      <c r="Y3809" s="275">
        <v>0</v>
      </c>
      <c r="Z3809" s="275">
        <v>0</v>
      </c>
      <c r="AA3809" s="275">
        <v>1</v>
      </c>
      <c r="AB3809" s="275">
        <v>0</v>
      </c>
      <c r="AC3809" s="275">
        <v>1</v>
      </c>
      <c r="AD3809" s="448"/>
    </row>
    <row r="3810" spans="1:30" ht="20.399999999999999" customHeight="1">
      <c r="A3810" s="794"/>
      <c r="B3810" s="670" t="s">
        <v>1468</v>
      </c>
      <c r="C3810" s="276">
        <v>1</v>
      </c>
      <c r="D3810" s="276">
        <v>1</v>
      </c>
      <c r="E3810" s="276">
        <v>0</v>
      </c>
      <c r="F3810" s="276">
        <v>0</v>
      </c>
      <c r="G3810" s="1043">
        <v>100</v>
      </c>
      <c r="H3810" s="276">
        <v>0</v>
      </c>
      <c r="I3810" s="276">
        <v>0</v>
      </c>
      <c r="J3810" s="276">
        <v>0</v>
      </c>
      <c r="K3810" s="276">
        <v>0</v>
      </c>
      <c r="L3810" s="276">
        <v>0</v>
      </c>
      <c r="M3810" s="276">
        <v>0</v>
      </c>
      <c r="N3810" s="276">
        <v>0</v>
      </c>
      <c r="O3810" s="276">
        <v>0</v>
      </c>
      <c r="P3810" s="276">
        <v>0</v>
      </c>
      <c r="Q3810" s="276">
        <v>0</v>
      </c>
      <c r="R3810" s="276">
        <v>0</v>
      </c>
      <c r="S3810" s="276">
        <v>0</v>
      </c>
      <c r="T3810" s="276">
        <v>0</v>
      </c>
      <c r="U3810" s="276">
        <v>0</v>
      </c>
      <c r="V3810" s="1044">
        <v>0</v>
      </c>
      <c r="W3810" s="276">
        <v>0</v>
      </c>
      <c r="X3810" s="276">
        <v>0</v>
      </c>
      <c r="Y3810" s="276">
        <v>0</v>
      </c>
      <c r="Z3810" s="276">
        <v>0</v>
      </c>
      <c r="AA3810" s="276">
        <v>1</v>
      </c>
      <c r="AB3810" s="276">
        <v>0</v>
      </c>
      <c r="AC3810" s="276">
        <v>0</v>
      </c>
      <c r="AD3810" s="448"/>
    </row>
    <row r="3811" spans="1:30" ht="20.399999999999999" customHeight="1">
      <c r="A3811" s="794"/>
      <c r="B3811" s="670" t="s">
        <v>1467</v>
      </c>
      <c r="C3811" s="276">
        <v>1</v>
      </c>
      <c r="D3811" s="276">
        <v>1</v>
      </c>
      <c r="E3811" s="276">
        <v>0</v>
      </c>
      <c r="F3811" s="276">
        <v>0</v>
      </c>
      <c r="G3811" s="1043">
        <v>100</v>
      </c>
      <c r="H3811" s="276">
        <v>0</v>
      </c>
      <c r="I3811" s="276">
        <v>0</v>
      </c>
      <c r="J3811" s="276">
        <v>0</v>
      </c>
      <c r="K3811" s="276">
        <v>0</v>
      </c>
      <c r="L3811" s="276">
        <v>0</v>
      </c>
      <c r="M3811" s="276">
        <v>0</v>
      </c>
      <c r="N3811" s="276">
        <v>0</v>
      </c>
      <c r="O3811" s="276">
        <v>0</v>
      </c>
      <c r="P3811" s="276">
        <v>0</v>
      </c>
      <c r="Q3811" s="276">
        <v>0</v>
      </c>
      <c r="R3811" s="276">
        <v>0</v>
      </c>
      <c r="S3811" s="276">
        <v>0</v>
      </c>
      <c r="T3811" s="276">
        <v>0</v>
      </c>
      <c r="U3811" s="276">
        <v>0</v>
      </c>
      <c r="V3811" s="1044">
        <v>0</v>
      </c>
      <c r="W3811" s="276">
        <v>0</v>
      </c>
      <c r="X3811" s="276">
        <v>0</v>
      </c>
      <c r="Y3811" s="276">
        <v>0</v>
      </c>
      <c r="Z3811" s="276">
        <v>0</v>
      </c>
      <c r="AA3811" s="276">
        <v>0</v>
      </c>
      <c r="AB3811" s="276">
        <v>0</v>
      </c>
      <c r="AC3811" s="276">
        <v>1</v>
      </c>
      <c r="AD3811" s="448"/>
    </row>
    <row r="3812" spans="1:30" ht="20.399999999999999" customHeight="1">
      <c r="A3812" s="407"/>
      <c r="B3812" s="407"/>
      <c r="C3812" s="407"/>
      <c r="D3812" s="407"/>
      <c r="E3812" s="407"/>
      <c r="F3812" s="407"/>
      <c r="G3812" s="407"/>
      <c r="H3812" s="407"/>
      <c r="I3812" s="407"/>
      <c r="J3812" s="407"/>
      <c r="K3812" s="407"/>
      <c r="L3812" s="407"/>
      <c r="M3812" s="407"/>
      <c r="N3812" s="407"/>
      <c r="O3812" s="407"/>
      <c r="P3812" s="407"/>
      <c r="Q3812" s="407"/>
      <c r="R3812" s="407"/>
      <c r="S3812" s="407"/>
      <c r="T3812" s="407"/>
      <c r="U3812" s="407"/>
      <c r="V3812" s="407"/>
      <c r="W3812" s="407"/>
      <c r="X3812" s="407"/>
      <c r="Y3812" s="407"/>
      <c r="Z3812" s="407"/>
      <c r="AA3812" s="407"/>
      <c r="AB3812" s="407"/>
      <c r="AC3812" s="407"/>
      <c r="AD3812" s="448"/>
    </row>
    <row r="3813" spans="1:30" ht="20.399999999999999" customHeight="1">
      <c r="A3813" s="796" t="s">
        <v>4915</v>
      </c>
      <c r="B3813" s="669" t="s">
        <v>4916</v>
      </c>
      <c r="C3813" s="275">
        <v>2</v>
      </c>
      <c r="D3813" s="275">
        <v>2</v>
      </c>
      <c r="E3813" s="275">
        <v>0</v>
      </c>
      <c r="F3813" s="275">
        <v>0</v>
      </c>
      <c r="G3813" s="1041">
        <v>100</v>
      </c>
      <c r="H3813" s="275">
        <v>0</v>
      </c>
      <c r="I3813" s="275">
        <v>0</v>
      </c>
      <c r="J3813" s="275">
        <v>0</v>
      </c>
      <c r="K3813" s="275">
        <v>0</v>
      </c>
      <c r="L3813" s="275">
        <v>0</v>
      </c>
      <c r="M3813" s="275">
        <v>0</v>
      </c>
      <c r="N3813" s="275">
        <v>0</v>
      </c>
      <c r="O3813" s="275">
        <v>0</v>
      </c>
      <c r="P3813" s="275">
        <v>0</v>
      </c>
      <c r="Q3813" s="275">
        <v>0</v>
      </c>
      <c r="R3813" s="275">
        <v>0</v>
      </c>
      <c r="S3813" s="275">
        <v>0</v>
      </c>
      <c r="T3813" s="275">
        <v>0</v>
      </c>
      <c r="U3813" s="275">
        <v>0</v>
      </c>
      <c r="V3813" s="1042">
        <v>0</v>
      </c>
      <c r="W3813" s="275">
        <v>0</v>
      </c>
      <c r="X3813" s="275">
        <v>0</v>
      </c>
      <c r="Y3813" s="275">
        <v>0</v>
      </c>
      <c r="Z3813" s="275">
        <v>0</v>
      </c>
      <c r="AA3813" s="275">
        <v>0</v>
      </c>
      <c r="AB3813" s="275">
        <v>1</v>
      </c>
      <c r="AC3813" s="275">
        <v>1</v>
      </c>
      <c r="AD3813" s="448"/>
    </row>
    <row r="3814" spans="1:30" ht="20.399999999999999" customHeight="1">
      <c r="A3814" s="794"/>
      <c r="B3814" s="670" t="s">
        <v>1468</v>
      </c>
      <c r="C3814" s="276">
        <v>1</v>
      </c>
      <c r="D3814" s="276">
        <v>1</v>
      </c>
      <c r="E3814" s="276">
        <v>0</v>
      </c>
      <c r="F3814" s="276">
        <v>0</v>
      </c>
      <c r="G3814" s="1043">
        <v>100</v>
      </c>
      <c r="H3814" s="276">
        <v>0</v>
      </c>
      <c r="I3814" s="276">
        <v>0</v>
      </c>
      <c r="J3814" s="276">
        <v>0</v>
      </c>
      <c r="K3814" s="276">
        <v>0</v>
      </c>
      <c r="L3814" s="276">
        <v>0</v>
      </c>
      <c r="M3814" s="276">
        <v>0</v>
      </c>
      <c r="N3814" s="276">
        <v>0</v>
      </c>
      <c r="O3814" s="276">
        <v>0</v>
      </c>
      <c r="P3814" s="276">
        <v>0</v>
      </c>
      <c r="Q3814" s="276">
        <v>0</v>
      </c>
      <c r="R3814" s="276">
        <v>0</v>
      </c>
      <c r="S3814" s="276">
        <v>0</v>
      </c>
      <c r="T3814" s="276">
        <v>0</v>
      </c>
      <c r="U3814" s="276">
        <v>0</v>
      </c>
      <c r="V3814" s="1044">
        <v>0</v>
      </c>
      <c r="W3814" s="276">
        <v>0</v>
      </c>
      <c r="X3814" s="276">
        <v>0</v>
      </c>
      <c r="Y3814" s="276">
        <v>0</v>
      </c>
      <c r="Z3814" s="276">
        <v>0</v>
      </c>
      <c r="AA3814" s="276">
        <v>0</v>
      </c>
      <c r="AB3814" s="276">
        <v>1</v>
      </c>
      <c r="AC3814" s="276">
        <v>0</v>
      </c>
      <c r="AD3814" s="448"/>
    </row>
    <row r="3815" spans="1:30" ht="20.399999999999999" customHeight="1">
      <c r="A3815" s="794"/>
      <c r="B3815" s="670" t="s">
        <v>1467</v>
      </c>
      <c r="C3815" s="276">
        <v>1</v>
      </c>
      <c r="D3815" s="276">
        <v>1</v>
      </c>
      <c r="E3815" s="276">
        <v>0</v>
      </c>
      <c r="F3815" s="276">
        <v>0</v>
      </c>
      <c r="G3815" s="1043">
        <v>100</v>
      </c>
      <c r="H3815" s="276">
        <v>0</v>
      </c>
      <c r="I3815" s="276">
        <v>0</v>
      </c>
      <c r="J3815" s="276">
        <v>0</v>
      </c>
      <c r="K3815" s="276">
        <v>0</v>
      </c>
      <c r="L3815" s="276">
        <v>0</v>
      </c>
      <c r="M3815" s="276">
        <v>0</v>
      </c>
      <c r="N3815" s="276">
        <v>0</v>
      </c>
      <c r="O3815" s="276">
        <v>0</v>
      </c>
      <c r="P3815" s="276">
        <v>0</v>
      </c>
      <c r="Q3815" s="276">
        <v>0</v>
      </c>
      <c r="R3815" s="276">
        <v>0</v>
      </c>
      <c r="S3815" s="276">
        <v>0</v>
      </c>
      <c r="T3815" s="276">
        <v>0</v>
      </c>
      <c r="U3815" s="276">
        <v>0</v>
      </c>
      <c r="V3815" s="1044">
        <v>0</v>
      </c>
      <c r="W3815" s="276">
        <v>0</v>
      </c>
      <c r="X3815" s="276">
        <v>0</v>
      </c>
      <c r="Y3815" s="276">
        <v>0</v>
      </c>
      <c r="Z3815" s="276">
        <v>0</v>
      </c>
      <c r="AA3815" s="276">
        <v>0</v>
      </c>
      <c r="AB3815" s="276">
        <v>0</v>
      </c>
      <c r="AC3815" s="276">
        <v>1</v>
      </c>
      <c r="AD3815" s="448"/>
    </row>
    <row r="3816" spans="1:30" ht="20.399999999999999" customHeight="1">
      <c r="A3816" s="407"/>
      <c r="B3816" s="407"/>
      <c r="C3816" s="407"/>
      <c r="D3816" s="407"/>
      <c r="E3816" s="407"/>
      <c r="F3816" s="407"/>
      <c r="G3816" s="407"/>
      <c r="H3816" s="407"/>
      <c r="I3816" s="407"/>
      <c r="J3816" s="407"/>
      <c r="K3816" s="407"/>
      <c r="L3816" s="407"/>
      <c r="M3816" s="407"/>
      <c r="N3816" s="407"/>
      <c r="O3816" s="407"/>
      <c r="P3816" s="407"/>
      <c r="Q3816" s="407"/>
      <c r="R3816" s="407"/>
      <c r="S3816" s="407"/>
      <c r="T3816" s="407"/>
      <c r="U3816" s="407"/>
      <c r="V3816" s="407"/>
      <c r="W3816" s="407"/>
      <c r="X3816" s="407"/>
      <c r="Y3816" s="407"/>
      <c r="Z3816" s="407"/>
      <c r="AA3816" s="407"/>
      <c r="AB3816" s="407"/>
      <c r="AC3816" s="407"/>
      <c r="AD3816" s="448"/>
    </row>
    <row r="3817" spans="1:30" ht="20.399999999999999" customHeight="1">
      <c r="A3817" s="796" t="s">
        <v>2206</v>
      </c>
      <c r="B3817" s="669" t="s">
        <v>2205</v>
      </c>
      <c r="C3817" s="275">
        <v>18</v>
      </c>
      <c r="D3817" s="275">
        <v>18</v>
      </c>
      <c r="E3817" s="275">
        <v>0</v>
      </c>
      <c r="F3817" s="275">
        <v>0</v>
      </c>
      <c r="G3817" s="1041">
        <v>100</v>
      </c>
      <c r="H3817" s="275">
        <v>0</v>
      </c>
      <c r="I3817" s="275">
        <v>0</v>
      </c>
      <c r="J3817" s="275">
        <v>0</v>
      </c>
      <c r="K3817" s="275">
        <v>0</v>
      </c>
      <c r="L3817" s="275">
        <v>0</v>
      </c>
      <c r="M3817" s="275">
        <v>0</v>
      </c>
      <c r="N3817" s="275">
        <v>0</v>
      </c>
      <c r="O3817" s="275">
        <v>1</v>
      </c>
      <c r="P3817" s="275">
        <v>0</v>
      </c>
      <c r="Q3817" s="275">
        <v>2</v>
      </c>
      <c r="R3817" s="275">
        <v>3</v>
      </c>
      <c r="S3817" s="275">
        <v>4</v>
      </c>
      <c r="T3817" s="275">
        <v>2</v>
      </c>
      <c r="U3817" s="275">
        <v>1</v>
      </c>
      <c r="V3817" s="1042">
        <v>0</v>
      </c>
      <c r="W3817" s="275">
        <v>0</v>
      </c>
      <c r="X3817" s="275">
        <v>2</v>
      </c>
      <c r="Y3817" s="275">
        <v>0</v>
      </c>
      <c r="Z3817" s="275">
        <v>1</v>
      </c>
      <c r="AA3817" s="275">
        <v>2</v>
      </c>
      <c r="AB3817" s="275">
        <v>0</v>
      </c>
      <c r="AC3817" s="275">
        <v>0</v>
      </c>
      <c r="AD3817" s="448"/>
    </row>
    <row r="3818" spans="1:30" ht="20.399999999999999" customHeight="1">
      <c r="A3818" s="794"/>
      <c r="B3818" s="670" t="s">
        <v>1468</v>
      </c>
      <c r="C3818" s="276">
        <v>18</v>
      </c>
      <c r="D3818" s="276">
        <v>18</v>
      </c>
      <c r="E3818" s="276">
        <v>0</v>
      </c>
      <c r="F3818" s="276">
        <v>0</v>
      </c>
      <c r="G3818" s="1043">
        <v>100</v>
      </c>
      <c r="H3818" s="276">
        <v>0</v>
      </c>
      <c r="I3818" s="276">
        <v>0</v>
      </c>
      <c r="J3818" s="276">
        <v>0</v>
      </c>
      <c r="K3818" s="276">
        <v>0</v>
      </c>
      <c r="L3818" s="276">
        <v>0</v>
      </c>
      <c r="M3818" s="276">
        <v>0</v>
      </c>
      <c r="N3818" s="276">
        <v>0</v>
      </c>
      <c r="O3818" s="276">
        <v>1</v>
      </c>
      <c r="P3818" s="276">
        <v>0</v>
      </c>
      <c r="Q3818" s="276">
        <v>2</v>
      </c>
      <c r="R3818" s="276">
        <v>3</v>
      </c>
      <c r="S3818" s="276">
        <v>4</v>
      </c>
      <c r="T3818" s="276">
        <v>2</v>
      </c>
      <c r="U3818" s="276">
        <v>1</v>
      </c>
      <c r="V3818" s="1044">
        <v>0</v>
      </c>
      <c r="W3818" s="276">
        <v>0</v>
      </c>
      <c r="X3818" s="276">
        <v>2</v>
      </c>
      <c r="Y3818" s="276">
        <v>0</v>
      </c>
      <c r="Z3818" s="276">
        <v>1</v>
      </c>
      <c r="AA3818" s="276">
        <v>2</v>
      </c>
      <c r="AB3818" s="276">
        <v>0</v>
      </c>
      <c r="AC3818" s="276">
        <v>0</v>
      </c>
      <c r="AD3818" s="448"/>
    </row>
    <row r="3819" spans="1:30" ht="20.399999999999999" customHeight="1">
      <c r="A3819" s="794"/>
      <c r="B3819" s="670" t="s">
        <v>1467</v>
      </c>
      <c r="C3819" s="276">
        <v>0</v>
      </c>
      <c r="D3819" s="276">
        <v>0</v>
      </c>
      <c r="E3819" s="276">
        <v>0</v>
      </c>
      <c r="F3819" s="276">
        <v>0</v>
      </c>
      <c r="G3819" s="1043">
        <v>0</v>
      </c>
      <c r="H3819" s="276">
        <v>0</v>
      </c>
      <c r="I3819" s="276">
        <v>0</v>
      </c>
      <c r="J3819" s="276">
        <v>0</v>
      </c>
      <c r="K3819" s="276">
        <v>0</v>
      </c>
      <c r="L3819" s="276">
        <v>0</v>
      </c>
      <c r="M3819" s="276">
        <v>0</v>
      </c>
      <c r="N3819" s="276">
        <v>0</v>
      </c>
      <c r="O3819" s="276">
        <v>0</v>
      </c>
      <c r="P3819" s="276">
        <v>0</v>
      </c>
      <c r="Q3819" s="276">
        <v>0</v>
      </c>
      <c r="R3819" s="276">
        <v>0</v>
      </c>
      <c r="S3819" s="276">
        <v>0</v>
      </c>
      <c r="T3819" s="276">
        <v>0</v>
      </c>
      <c r="U3819" s="276">
        <v>0</v>
      </c>
      <c r="V3819" s="1044">
        <v>0</v>
      </c>
      <c r="W3819" s="276">
        <v>0</v>
      </c>
      <c r="X3819" s="276">
        <v>0</v>
      </c>
      <c r="Y3819" s="276">
        <v>0</v>
      </c>
      <c r="Z3819" s="276">
        <v>0</v>
      </c>
      <c r="AA3819" s="276">
        <v>0</v>
      </c>
      <c r="AB3819" s="276">
        <v>0</v>
      </c>
      <c r="AC3819" s="276">
        <v>0</v>
      </c>
      <c r="AD3819" s="448"/>
    </row>
    <row r="3820" spans="1:30" ht="20.399999999999999" customHeight="1">
      <c r="A3820" s="407"/>
      <c r="B3820" s="407"/>
      <c r="C3820" s="407"/>
      <c r="D3820" s="407"/>
      <c r="E3820" s="407"/>
      <c r="F3820" s="407"/>
      <c r="G3820" s="407"/>
      <c r="H3820" s="407"/>
      <c r="I3820" s="407"/>
      <c r="J3820" s="407"/>
      <c r="K3820" s="407"/>
      <c r="L3820" s="407"/>
      <c r="M3820" s="407"/>
      <c r="N3820" s="407"/>
      <c r="O3820" s="407"/>
      <c r="P3820" s="407"/>
      <c r="Q3820" s="407"/>
      <c r="R3820" s="407"/>
      <c r="S3820" s="407"/>
      <c r="T3820" s="407"/>
      <c r="U3820" s="407"/>
      <c r="V3820" s="407"/>
      <c r="W3820" s="407"/>
      <c r="X3820" s="407"/>
      <c r="Y3820" s="407"/>
      <c r="Z3820" s="407"/>
      <c r="AA3820" s="407"/>
      <c r="AB3820" s="407"/>
      <c r="AC3820" s="407"/>
      <c r="AD3820" s="448"/>
    </row>
    <row r="3821" spans="1:30" ht="20.399999999999999" customHeight="1">
      <c r="A3821" s="796" t="s">
        <v>2204</v>
      </c>
      <c r="B3821" s="669" t="s">
        <v>2203</v>
      </c>
      <c r="C3821" s="275">
        <v>562</v>
      </c>
      <c r="D3821" s="275">
        <v>562</v>
      </c>
      <c r="E3821" s="275">
        <v>0</v>
      </c>
      <c r="F3821" s="275">
        <v>0</v>
      </c>
      <c r="G3821" s="1041">
        <v>100</v>
      </c>
      <c r="H3821" s="275">
        <v>5</v>
      </c>
      <c r="I3821" s="275">
        <v>1</v>
      </c>
      <c r="J3821" s="275">
        <v>0</v>
      </c>
      <c r="K3821" s="275">
        <v>4</v>
      </c>
      <c r="L3821" s="275">
        <v>3</v>
      </c>
      <c r="M3821" s="275">
        <v>7</v>
      </c>
      <c r="N3821" s="275">
        <v>4</v>
      </c>
      <c r="O3821" s="275">
        <v>6</v>
      </c>
      <c r="P3821" s="275">
        <v>14</v>
      </c>
      <c r="Q3821" s="275">
        <v>6</v>
      </c>
      <c r="R3821" s="275">
        <v>15</v>
      </c>
      <c r="S3821" s="275">
        <v>15</v>
      </c>
      <c r="T3821" s="275">
        <v>17</v>
      </c>
      <c r="U3821" s="275">
        <v>34</v>
      </c>
      <c r="V3821" s="1042">
        <v>31</v>
      </c>
      <c r="W3821" s="275">
        <v>49</v>
      </c>
      <c r="X3821" s="275">
        <v>51</v>
      </c>
      <c r="Y3821" s="275">
        <v>40</v>
      </c>
      <c r="Z3821" s="275">
        <v>61</v>
      </c>
      <c r="AA3821" s="275">
        <v>39</v>
      </c>
      <c r="AB3821" s="275">
        <v>61</v>
      </c>
      <c r="AC3821" s="275">
        <v>104</v>
      </c>
      <c r="AD3821" s="448"/>
    </row>
    <row r="3822" spans="1:30" ht="20.399999999999999" customHeight="1">
      <c r="A3822" s="794"/>
      <c r="B3822" s="670" t="s">
        <v>1468</v>
      </c>
      <c r="C3822" s="276">
        <v>400</v>
      </c>
      <c r="D3822" s="276">
        <v>400</v>
      </c>
      <c r="E3822" s="276">
        <v>0</v>
      </c>
      <c r="F3822" s="276">
        <v>0</v>
      </c>
      <c r="G3822" s="1043">
        <v>100</v>
      </c>
      <c r="H3822" s="276">
        <v>3</v>
      </c>
      <c r="I3822" s="276">
        <v>0</v>
      </c>
      <c r="J3822" s="276">
        <v>0</v>
      </c>
      <c r="K3822" s="276">
        <v>3</v>
      </c>
      <c r="L3822" s="276">
        <v>2</v>
      </c>
      <c r="M3822" s="276">
        <v>3</v>
      </c>
      <c r="N3822" s="276">
        <v>1</v>
      </c>
      <c r="O3822" s="276">
        <v>5</v>
      </c>
      <c r="P3822" s="276">
        <v>12</v>
      </c>
      <c r="Q3822" s="276">
        <v>4</v>
      </c>
      <c r="R3822" s="276">
        <v>13</v>
      </c>
      <c r="S3822" s="276">
        <v>13</v>
      </c>
      <c r="T3822" s="276">
        <v>17</v>
      </c>
      <c r="U3822" s="276">
        <v>33</v>
      </c>
      <c r="V3822" s="1044">
        <v>28</v>
      </c>
      <c r="W3822" s="276">
        <v>44</v>
      </c>
      <c r="X3822" s="276">
        <v>43</v>
      </c>
      <c r="Y3822" s="276">
        <v>29</v>
      </c>
      <c r="Z3822" s="276">
        <v>45</v>
      </c>
      <c r="AA3822" s="276">
        <v>27</v>
      </c>
      <c r="AB3822" s="276">
        <v>34</v>
      </c>
      <c r="AC3822" s="276">
        <v>44</v>
      </c>
      <c r="AD3822" s="448"/>
    </row>
    <row r="3823" spans="1:30" ht="20.399999999999999" customHeight="1">
      <c r="A3823" s="794"/>
      <c r="B3823" s="670" t="s">
        <v>1467</v>
      </c>
      <c r="C3823" s="276">
        <v>162</v>
      </c>
      <c r="D3823" s="276">
        <v>162</v>
      </c>
      <c r="E3823" s="276">
        <v>0</v>
      </c>
      <c r="F3823" s="276">
        <v>0</v>
      </c>
      <c r="G3823" s="1043">
        <v>100</v>
      </c>
      <c r="H3823" s="276">
        <v>2</v>
      </c>
      <c r="I3823" s="276">
        <v>1</v>
      </c>
      <c r="J3823" s="276">
        <v>0</v>
      </c>
      <c r="K3823" s="276">
        <v>1</v>
      </c>
      <c r="L3823" s="276">
        <v>1</v>
      </c>
      <c r="M3823" s="276">
        <v>4</v>
      </c>
      <c r="N3823" s="276">
        <v>3</v>
      </c>
      <c r="O3823" s="276">
        <v>1</v>
      </c>
      <c r="P3823" s="276">
        <v>2</v>
      </c>
      <c r="Q3823" s="276">
        <v>2</v>
      </c>
      <c r="R3823" s="276">
        <v>2</v>
      </c>
      <c r="S3823" s="276">
        <v>2</v>
      </c>
      <c r="T3823" s="276">
        <v>0</v>
      </c>
      <c r="U3823" s="276">
        <v>1</v>
      </c>
      <c r="V3823" s="1044">
        <v>3</v>
      </c>
      <c r="W3823" s="276">
        <v>5</v>
      </c>
      <c r="X3823" s="276">
        <v>8</v>
      </c>
      <c r="Y3823" s="276">
        <v>11</v>
      </c>
      <c r="Z3823" s="276">
        <v>16</v>
      </c>
      <c r="AA3823" s="276">
        <v>12</v>
      </c>
      <c r="AB3823" s="276">
        <v>27</v>
      </c>
      <c r="AC3823" s="276">
        <v>60</v>
      </c>
      <c r="AD3823" s="448"/>
    </row>
    <row r="3824" spans="1:30" ht="20.399999999999999" customHeight="1">
      <c r="A3824" s="407"/>
      <c r="B3824" s="407"/>
      <c r="C3824" s="407"/>
      <c r="D3824" s="407"/>
      <c r="E3824" s="407"/>
      <c r="F3824" s="407"/>
      <c r="G3824" s="407"/>
      <c r="H3824" s="407"/>
      <c r="I3824" s="407"/>
      <c r="J3824" s="407"/>
      <c r="K3824" s="407"/>
      <c r="L3824" s="407"/>
      <c r="M3824" s="407"/>
      <c r="N3824" s="407"/>
      <c r="O3824" s="407"/>
      <c r="P3824" s="407"/>
      <c r="Q3824" s="407"/>
      <c r="R3824" s="407"/>
      <c r="S3824" s="407"/>
      <c r="T3824" s="407"/>
      <c r="U3824" s="407"/>
      <c r="V3824" s="407"/>
      <c r="W3824" s="407"/>
      <c r="X3824" s="407"/>
      <c r="Y3824" s="407"/>
      <c r="Z3824" s="407"/>
      <c r="AA3824" s="407"/>
      <c r="AB3824" s="407"/>
      <c r="AC3824" s="407"/>
      <c r="AD3824" s="448"/>
    </row>
    <row r="3825" spans="1:30" ht="20.399999999999999" customHeight="1">
      <c r="A3825" s="796" t="s">
        <v>2202</v>
      </c>
      <c r="B3825" s="669" t="s">
        <v>2191</v>
      </c>
      <c r="C3825" s="275">
        <v>1</v>
      </c>
      <c r="D3825" s="275">
        <v>1</v>
      </c>
      <c r="E3825" s="275">
        <v>0</v>
      </c>
      <c r="F3825" s="275">
        <v>0</v>
      </c>
      <c r="G3825" s="1041">
        <v>100</v>
      </c>
      <c r="H3825" s="275">
        <v>0</v>
      </c>
      <c r="I3825" s="275">
        <v>0</v>
      </c>
      <c r="J3825" s="275">
        <v>0</v>
      </c>
      <c r="K3825" s="275">
        <v>0</v>
      </c>
      <c r="L3825" s="275">
        <v>0</v>
      </c>
      <c r="M3825" s="275">
        <v>0</v>
      </c>
      <c r="N3825" s="275">
        <v>0</v>
      </c>
      <c r="O3825" s="275">
        <v>0</v>
      </c>
      <c r="P3825" s="275">
        <v>1</v>
      </c>
      <c r="Q3825" s="275">
        <v>0</v>
      </c>
      <c r="R3825" s="275">
        <v>0</v>
      </c>
      <c r="S3825" s="275">
        <v>0</v>
      </c>
      <c r="T3825" s="275">
        <v>0</v>
      </c>
      <c r="U3825" s="275">
        <v>0</v>
      </c>
      <c r="V3825" s="1042">
        <v>0</v>
      </c>
      <c r="W3825" s="275">
        <v>0</v>
      </c>
      <c r="X3825" s="275">
        <v>0</v>
      </c>
      <c r="Y3825" s="275">
        <v>0</v>
      </c>
      <c r="Z3825" s="275">
        <v>0</v>
      </c>
      <c r="AA3825" s="275">
        <v>0</v>
      </c>
      <c r="AB3825" s="275">
        <v>0</v>
      </c>
      <c r="AC3825" s="275">
        <v>0</v>
      </c>
      <c r="AD3825" s="448"/>
    </row>
    <row r="3826" spans="1:30" ht="20.399999999999999" customHeight="1">
      <c r="A3826" s="669"/>
      <c r="B3826" s="669" t="s">
        <v>2201</v>
      </c>
      <c r="C3826" s="797"/>
      <c r="D3826" s="797"/>
      <c r="E3826" s="797"/>
      <c r="F3826" s="797"/>
      <c r="G3826" s="797"/>
      <c r="H3826" s="797"/>
      <c r="I3826" s="797"/>
      <c r="J3826" s="797"/>
      <c r="K3826" s="797"/>
      <c r="L3826" s="797"/>
      <c r="M3826" s="797"/>
      <c r="N3826" s="797"/>
      <c r="O3826" s="797"/>
      <c r="P3826" s="797"/>
      <c r="Q3826" s="797"/>
      <c r="R3826" s="797"/>
      <c r="S3826" s="797"/>
      <c r="T3826" s="797"/>
      <c r="U3826" s="797"/>
      <c r="V3826" s="797"/>
      <c r="W3826" s="797"/>
      <c r="X3826" s="797"/>
      <c r="Y3826" s="797"/>
      <c r="Z3826" s="797"/>
      <c r="AA3826" s="797"/>
      <c r="AB3826" s="797"/>
      <c r="AC3826" s="797"/>
      <c r="AD3826" s="448"/>
    </row>
    <row r="3827" spans="1:30" ht="20.399999999999999" customHeight="1">
      <c r="A3827" s="794"/>
      <c r="B3827" s="670" t="s">
        <v>1468</v>
      </c>
      <c r="C3827" s="276">
        <v>0</v>
      </c>
      <c r="D3827" s="276">
        <v>0</v>
      </c>
      <c r="E3827" s="276">
        <v>0</v>
      </c>
      <c r="F3827" s="276">
        <v>0</v>
      </c>
      <c r="G3827" s="1043">
        <v>0</v>
      </c>
      <c r="H3827" s="276">
        <v>0</v>
      </c>
      <c r="I3827" s="276">
        <v>0</v>
      </c>
      <c r="J3827" s="276">
        <v>0</v>
      </c>
      <c r="K3827" s="276">
        <v>0</v>
      </c>
      <c r="L3827" s="276">
        <v>0</v>
      </c>
      <c r="M3827" s="276">
        <v>0</v>
      </c>
      <c r="N3827" s="276">
        <v>0</v>
      </c>
      <c r="O3827" s="276">
        <v>0</v>
      </c>
      <c r="P3827" s="276">
        <v>0</v>
      </c>
      <c r="Q3827" s="276">
        <v>0</v>
      </c>
      <c r="R3827" s="276">
        <v>0</v>
      </c>
      <c r="S3827" s="276">
        <v>0</v>
      </c>
      <c r="T3827" s="276">
        <v>0</v>
      </c>
      <c r="U3827" s="276">
        <v>0</v>
      </c>
      <c r="V3827" s="1044">
        <v>0</v>
      </c>
      <c r="W3827" s="276">
        <v>0</v>
      </c>
      <c r="X3827" s="276">
        <v>0</v>
      </c>
      <c r="Y3827" s="276">
        <v>0</v>
      </c>
      <c r="Z3827" s="276">
        <v>0</v>
      </c>
      <c r="AA3827" s="276">
        <v>0</v>
      </c>
      <c r="AB3827" s="276">
        <v>0</v>
      </c>
      <c r="AC3827" s="276">
        <v>0</v>
      </c>
      <c r="AD3827" s="448"/>
    </row>
    <row r="3828" spans="1:30" ht="20.399999999999999" customHeight="1">
      <c r="A3828" s="794"/>
      <c r="B3828" s="670" t="s">
        <v>1467</v>
      </c>
      <c r="C3828" s="276">
        <v>1</v>
      </c>
      <c r="D3828" s="276">
        <v>1</v>
      </c>
      <c r="E3828" s="276">
        <v>0</v>
      </c>
      <c r="F3828" s="276">
        <v>0</v>
      </c>
      <c r="G3828" s="1043">
        <v>100</v>
      </c>
      <c r="H3828" s="276">
        <v>0</v>
      </c>
      <c r="I3828" s="276">
        <v>0</v>
      </c>
      <c r="J3828" s="276">
        <v>0</v>
      </c>
      <c r="K3828" s="276">
        <v>0</v>
      </c>
      <c r="L3828" s="276">
        <v>0</v>
      </c>
      <c r="M3828" s="276">
        <v>0</v>
      </c>
      <c r="N3828" s="276">
        <v>0</v>
      </c>
      <c r="O3828" s="276">
        <v>0</v>
      </c>
      <c r="P3828" s="276">
        <v>1</v>
      </c>
      <c r="Q3828" s="276">
        <v>0</v>
      </c>
      <c r="R3828" s="276">
        <v>0</v>
      </c>
      <c r="S3828" s="276">
        <v>0</v>
      </c>
      <c r="T3828" s="276">
        <v>0</v>
      </c>
      <c r="U3828" s="276">
        <v>0</v>
      </c>
      <c r="V3828" s="1044">
        <v>0</v>
      </c>
      <c r="W3828" s="276">
        <v>0</v>
      </c>
      <c r="X3828" s="276">
        <v>0</v>
      </c>
      <c r="Y3828" s="276">
        <v>0</v>
      </c>
      <c r="Z3828" s="276">
        <v>0</v>
      </c>
      <c r="AA3828" s="276">
        <v>0</v>
      </c>
      <c r="AB3828" s="276">
        <v>0</v>
      </c>
      <c r="AC3828" s="276">
        <v>0</v>
      </c>
      <c r="AD3828" s="448"/>
    </row>
    <row r="3829" spans="1:30" ht="20.399999999999999" customHeight="1">
      <c r="A3829" s="407"/>
      <c r="B3829" s="407"/>
      <c r="C3829" s="407"/>
      <c r="D3829" s="407"/>
      <c r="E3829" s="407"/>
      <c r="F3829" s="407"/>
      <c r="G3829" s="407"/>
      <c r="H3829" s="407"/>
      <c r="I3829" s="407"/>
      <c r="J3829" s="407"/>
      <c r="K3829" s="407"/>
      <c r="L3829" s="407"/>
      <c r="M3829" s="407"/>
      <c r="N3829" s="407"/>
      <c r="O3829" s="407"/>
      <c r="P3829" s="407"/>
      <c r="Q3829" s="407"/>
      <c r="R3829" s="407"/>
      <c r="S3829" s="407"/>
      <c r="T3829" s="407"/>
      <c r="U3829" s="407"/>
      <c r="V3829" s="407"/>
      <c r="W3829" s="407"/>
      <c r="X3829" s="407"/>
      <c r="Y3829" s="407"/>
      <c r="Z3829" s="407"/>
      <c r="AA3829" s="407"/>
      <c r="AB3829" s="407"/>
      <c r="AC3829" s="407"/>
      <c r="AD3829" s="448"/>
    </row>
    <row r="3830" spans="1:30" ht="20.399999999999999" customHeight="1">
      <c r="A3830" s="796" t="s">
        <v>2200</v>
      </c>
      <c r="B3830" s="669" t="s">
        <v>2191</v>
      </c>
      <c r="C3830" s="275">
        <v>16</v>
      </c>
      <c r="D3830" s="275">
        <v>16</v>
      </c>
      <c r="E3830" s="275">
        <v>0</v>
      </c>
      <c r="F3830" s="275">
        <v>0</v>
      </c>
      <c r="G3830" s="1041">
        <v>100</v>
      </c>
      <c r="H3830" s="275">
        <v>0</v>
      </c>
      <c r="I3830" s="275">
        <v>0</v>
      </c>
      <c r="J3830" s="275">
        <v>0</v>
      </c>
      <c r="K3830" s="275">
        <v>0</v>
      </c>
      <c r="L3830" s="275">
        <v>0</v>
      </c>
      <c r="M3830" s="275">
        <v>0</v>
      </c>
      <c r="N3830" s="275">
        <v>0</v>
      </c>
      <c r="O3830" s="275">
        <v>0</v>
      </c>
      <c r="P3830" s="275">
        <v>0</v>
      </c>
      <c r="Q3830" s="275">
        <v>0</v>
      </c>
      <c r="R3830" s="275">
        <v>0</v>
      </c>
      <c r="S3830" s="275">
        <v>2</v>
      </c>
      <c r="T3830" s="275">
        <v>4</v>
      </c>
      <c r="U3830" s="275">
        <v>3</v>
      </c>
      <c r="V3830" s="1042">
        <v>3</v>
      </c>
      <c r="W3830" s="275">
        <v>2</v>
      </c>
      <c r="X3830" s="275">
        <v>2</v>
      </c>
      <c r="Y3830" s="275">
        <v>0</v>
      </c>
      <c r="Z3830" s="275">
        <v>0</v>
      </c>
      <c r="AA3830" s="275">
        <v>0</v>
      </c>
      <c r="AB3830" s="275">
        <v>0</v>
      </c>
      <c r="AC3830" s="275">
        <v>0</v>
      </c>
      <c r="AD3830" s="448"/>
    </row>
    <row r="3831" spans="1:30" ht="20.399999999999999" customHeight="1">
      <c r="A3831" s="669"/>
      <c r="B3831" s="669" t="s">
        <v>2199</v>
      </c>
      <c r="C3831" s="797"/>
      <c r="D3831" s="797"/>
      <c r="E3831" s="797"/>
      <c r="F3831" s="797"/>
      <c r="G3831" s="797"/>
      <c r="H3831" s="797"/>
      <c r="I3831" s="797"/>
      <c r="J3831" s="797"/>
      <c r="K3831" s="797"/>
      <c r="L3831" s="797"/>
      <c r="M3831" s="797"/>
      <c r="N3831" s="797"/>
      <c r="O3831" s="797"/>
      <c r="P3831" s="797"/>
      <c r="Q3831" s="797"/>
      <c r="R3831" s="797"/>
      <c r="S3831" s="797"/>
      <c r="T3831" s="797"/>
      <c r="U3831" s="797"/>
      <c r="V3831" s="797"/>
      <c r="W3831" s="797"/>
      <c r="X3831" s="797"/>
      <c r="Y3831" s="797"/>
      <c r="Z3831" s="797"/>
      <c r="AA3831" s="797"/>
      <c r="AB3831" s="797"/>
      <c r="AC3831" s="797"/>
      <c r="AD3831" s="448"/>
    </row>
    <row r="3832" spans="1:30" ht="20.399999999999999" customHeight="1">
      <c r="A3832" s="794"/>
      <c r="B3832" s="670" t="s">
        <v>1468</v>
      </c>
      <c r="C3832" s="276">
        <v>3</v>
      </c>
      <c r="D3832" s="276">
        <v>3</v>
      </c>
      <c r="E3832" s="276">
        <v>0</v>
      </c>
      <c r="F3832" s="276">
        <v>0</v>
      </c>
      <c r="G3832" s="1043">
        <v>100</v>
      </c>
      <c r="H3832" s="276">
        <v>0</v>
      </c>
      <c r="I3832" s="276">
        <v>0</v>
      </c>
      <c r="J3832" s="276">
        <v>0</v>
      </c>
      <c r="K3832" s="276">
        <v>0</v>
      </c>
      <c r="L3832" s="276">
        <v>0</v>
      </c>
      <c r="M3832" s="276">
        <v>0</v>
      </c>
      <c r="N3832" s="276">
        <v>0</v>
      </c>
      <c r="O3832" s="276">
        <v>0</v>
      </c>
      <c r="P3832" s="276">
        <v>0</v>
      </c>
      <c r="Q3832" s="276">
        <v>0</v>
      </c>
      <c r="R3832" s="276">
        <v>0</v>
      </c>
      <c r="S3832" s="276">
        <v>1</v>
      </c>
      <c r="T3832" s="276">
        <v>0</v>
      </c>
      <c r="U3832" s="276">
        <v>1</v>
      </c>
      <c r="V3832" s="1044">
        <v>0</v>
      </c>
      <c r="W3832" s="276">
        <v>1</v>
      </c>
      <c r="X3832" s="276">
        <v>0</v>
      </c>
      <c r="Y3832" s="276">
        <v>0</v>
      </c>
      <c r="Z3832" s="276">
        <v>0</v>
      </c>
      <c r="AA3832" s="276">
        <v>0</v>
      </c>
      <c r="AB3832" s="276">
        <v>0</v>
      </c>
      <c r="AC3832" s="276">
        <v>0</v>
      </c>
      <c r="AD3832" s="448"/>
    </row>
    <row r="3833" spans="1:30" ht="20.399999999999999" customHeight="1">
      <c r="A3833" s="794"/>
      <c r="B3833" s="670" t="s">
        <v>1467</v>
      </c>
      <c r="C3833" s="276">
        <v>13</v>
      </c>
      <c r="D3833" s="276">
        <v>13</v>
      </c>
      <c r="E3833" s="276">
        <v>0</v>
      </c>
      <c r="F3833" s="276">
        <v>0</v>
      </c>
      <c r="G3833" s="1043">
        <v>100</v>
      </c>
      <c r="H3833" s="276">
        <v>0</v>
      </c>
      <c r="I3833" s="276">
        <v>0</v>
      </c>
      <c r="J3833" s="276">
        <v>0</v>
      </c>
      <c r="K3833" s="276">
        <v>0</v>
      </c>
      <c r="L3833" s="276">
        <v>0</v>
      </c>
      <c r="M3833" s="276">
        <v>0</v>
      </c>
      <c r="N3833" s="276">
        <v>0</v>
      </c>
      <c r="O3833" s="276">
        <v>0</v>
      </c>
      <c r="P3833" s="276">
        <v>0</v>
      </c>
      <c r="Q3833" s="276">
        <v>0</v>
      </c>
      <c r="R3833" s="276">
        <v>0</v>
      </c>
      <c r="S3833" s="276">
        <v>1</v>
      </c>
      <c r="T3833" s="276">
        <v>4</v>
      </c>
      <c r="U3833" s="276">
        <v>2</v>
      </c>
      <c r="V3833" s="1044">
        <v>3</v>
      </c>
      <c r="W3833" s="276">
        <v>1</v>
      </c>
      <c r="X3833" s="276">
        <v>2</v>
      </c>
      <c r="Y3833" s="276">
        <v>0</v>
      </c>
      <c r="Z3833" s="276">
        <v>0</v>
      </c>
      <c r="AA3833" s="276">
        <v>0</v>
      </c>
      <c r="AB3833" s="276">
        <v>0</v>
      </c>
      <c r="AC3833" s="276">
        <v>0</v>
      </c>
      <c r="AD3833" s="448"/>
    </row>
    <row r="3834" spans="1:30" ht="20.399999999999999" customHeight="1">
      <c r="A3834" s="407"/>
      <c r="B3834" s="407"/>
      <c r="C3834" s="407"/>
      <c r="D3834" s="407"/>
      <c r="E3834" s="407"/>
      <c r="F3834" s="407"/>
      <c r="G3834" s="407"/>
      <c r="H3834" s="407"/>
      <c r="I3834" s="407"/>
      <c r="J3834" s="407"/>
      <c r="K3834" s="407"/>
      <c r="L3834" s="407"/>
      <c r="M3834" s="407"/>
      <c r="N3834" s="407"/>
      <c r="O3834" s="407"/>
      <c r="P3834" s="407"/>
      <c r="Q3834" s="407"/>
      <c r="R3834" s="407"/>
      <c r="S3834" s="407"/>
      <c r="T3834" s="407"/>
      <c r="U3834" s="407"/>
      <c r="V3834" s="407"/>
      <c r="W3834" s="407"/>
      <c r="X3834" s="407"/>
      <c r="Y3834" s="407"/>
      <c r="Z3834" s="407"/>
      <c r="AA3834" s="407"/>
      <c r="AB3834" s="407"/>
      <c r="AC3834" s="407"/>
      <c r="AD3834" s="448"/>
    </row>
    <row r="3835" spans="1:30" ht="20.399999999999999" customHeight="1">
      <c r="A3835" s="796" t="s">
        <v>2198</v>
      </c>
      <c r="B3835" s="669" t="s">
        <v>2191</v>
      </c>
      <c r="C3835" s="275">
        <v>28</v>
      </c>
      <c r="D3835" s="275">
        <v>28</v>
      </c>
      <c r="E3835" s="275">
        <v>0</v>
      </c>
      <c r="F3835" s="275">
        <v>0</v>
      </c>
      <c r="G3835" s="1041">
        <v>100</v>
      </c>
      <c r="H3835" s="275">
        <v>0</v>
      </c>
      <c r="I3835" s="275">
        <v>0</v>
      </c>
      <c r="J3835" s="275">
        <v>0</v>
      </c>
      <c r="K3835" s="275">
        <v>0</v>
      </c>
      <c r="L3835" s="275">
        <v>0</v>
      </c>
      <c r="M3835" s="275">
        <v>0</v>
      </c>
      <c r="N3835" s="275">
        <v>0</v>
      </c>
      <c r="O3835" s="275">
        <v>2</v>
      </c>
      <c r="P3835" s="275">
        <v>2</v>
      </c>
      <c r="Q3835" s="275">
        <v>2</v>
      </c>
      <c r="R3835" s="275">
        <v>1</v>
      </c>
      <c r="S3835" s="275">
        <v>4</v>
      </c>
      <c r="T3835" s="275">
        <v>5</v>
      </c>
      <c r="U3835" s="275">
        <v>5</v>
      </c>
      <c r="V3835" s="1042">
        <v>3</v>
      </c>
      <c r="W3835" s="275">
        <v>2</v>
      </c>
      <c r="X3835" s="275">
        <v>0</v>
      </c>
      <c r="Y3835" s="275">
        <v>2</v>
      </c>
      <c r="Z3835" s="275">
        <v>0</v>
      </c>
      <c r="AA3835" s="275">
        <v>0</v>
      </c>
      <c r="AB3835" s="275">
        <v>0</v>
      </c>
      <c r="AC3835" s="275">
        <v>0</v>
      </c>
      <c r="AD3835" s="448"/>
    </row>
    <row r="3836" spans="1:30" ht="20.399999999999999" customHeight="1">
      <c r="A3836" s="669"/>
      <c r="B3836" s="669" t="s">
        <v>2197</v>
      </c>
      <c r="C3836" s="797"/>
      <c r="D3836" s="797"/>
      <c r="E3836" s="797"/>
      <c r="F3836" s="797"/>
      <c r="G3836" s="797"/>
      <c r="H3836" s="797"/>
      <c r="I3836" s="797"/>
      <c r="J3836" s="797"/>
      <c r="K3836" s="797"/>
      <c r="L3836" s="797"/>
      <c r="M3836" s="797"/>
      <c r="N3836" s="797"/>
      <c r="O3836" s="797"/>
      <c r="P3836" s="797"/>
      <c r="Q3836" s="797"/>
      <c r="R3836" s="797"/>
      <c r="S3836" s="797"/>
      <c r="T3836" s="797"/>
      <c r="U3836" s="797"/>
      <c r="V3836" s="797"/>
      <c r="W3836" s="797"/>
      <c r="X3836" s="797"/>
      <c r="Y3836" s="797"/>
      <c r="Z3836" s="797"/>
      <c r="AA3836" s="797"/>
      <c r="AB3836" s="797"/>
      <c r="AC3836" s="797"/>
      <c r="AD3836" s="448"/>
    </row>
    <row r="3837" spans="1:30" ht="20.399999999999999" customHeight="1">
      <c r="A3837" s="794"/>
      <c r="B3837" s="670" t="s">
        <v>1468</v>
      </c>
      <c r="C3837" s="276">
        <v>15</v>
      </c>
      <c r="D3837" s="276">
        <v>15</v>
      </c>
      <c r="E3837" s="276">
        <v>0</v>
      </c>
      <c r="F3837" s="276">
        <v>0</v>
      </c>
      <c r="G3837" s="1043">
        <v>100</v>
      </c>
      <c r="H3837" s="276">
        <v>0</v>
      </c>
      <c r="I3837" s="276">
        <v>0</v>
      </c>
      <c r="J3837" s="276">
        <v>0</v>
      </c>
      <c r="K3837" s="276">
        <v>0</v>
      </c>
      <c r="L3837" s="276">
        <v>0</v>
      </c>
      <c r="M3837" s="276">
        <v>0</v>
      </c>
      <c r="N3837" s="276">
        <v>0</v>
      </c>
      <c r="O3837" s="276">
        <v>2</v>
      </c>
      <c r="P3837" s="276">
        <v>1</v>
      </c>
      <c r="Q3837" s="276">
        <v>1</v>
      </c>
      <c r="R3837" s="276">
        <v>0</v>
      </c>
      <c r="S3837" s="276">
        <v>4</v>
      </c>
      <c r="T3837" s="276">
        <v>4</v>
      </c>
      <c r="U3837" s="276">
        <v>1</v>
      </c>
      <c r="V3837" s="1044">
        <v>1</v>
      </c>
      <c r="W3837" s="276">
        <v>0</v>
      </c>
      <c r="X3837" s="276">
        <v>0</v>
      </c>
      <c r="Y3837" s="276">
        <v>1</v>
      </c>
      <c r="Z3837" s="276">
        <v>0</v>
      </c>
      <c r="AA3837" s="276">
        <v>0</v>
      </c>
      <c r="AB3837" s="276">
        <v>0</v>
      </c>
      <c r="AC3837" s="276">
        <v>0</v>
      </c>
      <c r="AD3837" s="448"/>
    </row>
    <row r="3838" spans="1:30" ht="20.399999999999999" customHeight="1">
      <c r="A3838" s="794"/>
      <c r="B3838" s="670" t="s">
        <v>1467</v>
      </c>
      <c r="C3838" s="276">
        <v>13</v>
      </c>
      <c r="D3838" s="276">
        <v>13</v>
      </c>
      <c r="E3838" s="276">
        <v>0</v>
      </c>
      <c r="F3838" s="276">
        <v>0</v>
      </c>
      <c r="G3838" s="1043">
        <v>100</v>
      </c>
      <c r="H3838" s="276">
        <v>0</v>
      </c>
      <c r="I3838" s="276">
        <v>0</v>
      </c>
      <c r="J3838" s="276">
        <v>0</v>
      </c>
      <c r="K3838" s="276">
        <v>0</v>
      </c>
      <c r="L3838" s="276">
        <v>0</v>
      </c>
      <c r="M3838" s="276">
        <v>0</v>
      </c>
      <c r="N3838" s="276">
        <v>0</v>
      </c>
      <c r="O3838" s="276">
        <v>0</v>
      </c>
      <c r="P3838" s="276">
        <v>1</v>
      </c>
      <c r="Q3838" s="276">
        <v>1</v>
      </c>
      <c r="R3838" s="276">
        <v>1</v>
      </c>
      <c r="S3838" s="276">
        <v>0</v>
      </c>
      <c r="T3838" s="276">
        <v>1</v>
      </c>
      <c r="U3838" s="276">
        <v>4</v>
      </c>
      <c r="V3838" s="1044">
        <v>2</v>
      </c>
      <c r="W3838" s="276">
        <v>2</v>
      </c>
      <c r="X3838" s="276">
        <v>0</v>
      </c>
      <c r="Y3838" s="276">
        <v>1</v>
      </c>
      <c r="Z3838" s="276">
        <v>0</v>
      </c>
      <c r="AA3838" s="276">
        <v>0</v>
      </c>
      <c r="AB3838" s="276">
        <v>0</v>
      </c>
      <c r="AC3838" s="276">
        <v>0</v>
      </c>
      <c r="AD3838" s="448"/>
    </row>
    <row r="3839" spans="1:30" ht="20.399999999999999" customHeight="1">
      <c r="A3839" s="407"/>
      <c r="B3839" s="407"/>
      <c r="C3839" s="407"/>
      <c r="D3839" s="407"/>
      <c r="E3839" s="407"/>
      <c r="F3839" s="407"/>
      <c r="G3839" s="407"/>
      <c r="H3839" s="407"/>
      <c r="I3839" s="407"/>
      <c r="J3839" s="407"/>
      <c r="K3839" s="407"/>
      <c r="L3839" s="407"/>
      <c r="M3839" s="407"/>
      <c r="N3839" s="407"/>
      <c r="O3839" s="407"/>
      <c r="P3839" s="407"/>
      <c r="Q3839" s="407"/>
      <c r="R3839" s="407"/>
      <c r="S3839" s="407"/>
      <c r="T3839" s="407"/>
      <c r="U3839" s="407"/>
      <c r="V3839" s="407"/>
      <c r="W3839" s="407"/>
      <c r="X3839" s="407"/>
      <c r="Y3839" s="407"/>
      <c r="Z3839" s="407"/>
      <c r="AA3839" s="407"/>
      <c r="AB3839" s="407"/>
      <c r="AC3839" s="407"/>
      <c r="AD3839" s="448"/>
    </row>
    <row r="3840" spans="1:30" ht="20.399999999999999" customHeight="1">
      <c r="A3840" s="796" t="s">
        <v>4917</v>
      </c>
      <c r="B3840" s="669" t="s">
        <v>2191</v>
      </c>
      <c r="C3840" s="275">
        <v>1</v>
      </c>
      <c r="D3840" s="275">
        <v>1</v>
      </c>
      <c r="E3840" s="275">
        <v>0</v>
      </c>
      <c r="F3840" s="275">
        <v>0</v>
      </c>
      <c r="G3840" s="1041">
        <v>100</v>
      </c>
      <c r="H3840" s="275">
        <v>0</v>
      </c>
      <c r="I3840" s="275">
        <v>0</v>
      </c>
      <c r="J3840" s="275">
        <v>0</v>
      </c>
      <c r="K3840" s="275">
        <v>0</v>
      </c>
      <c r="L3840" s="275">
        <v>0</v>
      </c>
      <c r="M3840" s="275">
        <v>0</v>
      </c>
      <c r="N3840" s="275">
        <v>0</v>
      </c>
      <c r="O3840" s="275">
        <v>0</v>
      </c>
      <c r="P3840" s="275">
        <v>0</v>
      </c>
      <c r="Q3840" s="275">
        <v>1</v>
      </c>
      <c r="R3840" s="275">
        <v>0</v>
      </c>
      <c r="S3840" s="275">
        <v>0</v>
      </c>
      <c r="T3840" s="275">
        <v>0</v>
      </c>
      <c r="U3840" s="275">
        <v>0</v>
      </c>
      <c r="V3840" s="1042">
        <v>0</v>
      </c>
      <c r="W3840" s="275">
        <v>0</v>
      </c>
      <c r="X3840" s="275">
        <v>0</v>
      </c>
      <c r="Y3840" s="275">
        <v>0</v>
      </c>
      <c r="Z3840" s="275">
        <v>0</v>
      </c>
      <c r="AA3840" s="275">
        <v>0</v>
      </c>
      <c r="AB3840" s="275">
        <v>0</v>
      </c>
      <c r="AC3840" s="275">
        <v>0</v>
      </c>
      <c r="AD3840" s="448"/>
    </row>
    <row r="3841" spans="1:30" ht="20.399999999999999" customHeight="1">
      <c r="A3841" s="669"/>
      <c r="B3841" s="669" t="s">
        <v>4918</v>
      </c>
      <c r="C3841" s="797"/>
      <c r="D3841" s="797"/>
      <c r="E3841" s="797"/>
      <c r="F3841" s="797"/>
      <c r="G3841" s="797"/>
      <c r="H3841" s="797"/>
      <c r="I3841" s="797"/>
      <c r="J3841" s="797"/>
      <c r="K3841" s="797"/>
      <c r="L3841" s="797"/>
      <c r="M3841" s="797"/>
      <c r="N3841" s="797"/>
      <c r="O3841" s="797"/>
      <c r="P3841" s="797"/>
      <c r="Q3841" s="797"/>
      <c r="R3841" s="797"/>
      <c r="S3841" s="797"/>
      <c r="T3841" s="797"/>
      <c r="U3841" s="797"/>
      <c r="V3841" s="797"/>
      <c r="W3841" s="797"/>
      <c r="X3841" s="797"/>
      <c r="Y3841" s="797"/>
      <c r="Z3841" s="797"/>
      <c r="AA3841" s="797"/>
      <c r="AB3841" s="797"/>
      <c r="AC3841" s="797"/>
      <c r="AD3841" s="448"/>
    </row>
    <row r="3842" spans="1:30" ht="20.399999999999999" customHeight="1">
      <c r="A3842" s="794"/>
      <c r="B3842" s="670" t="s">
        <v>1468</v>
      </c>
      <c r="C3842" s="276">
        <v>1</v>
      </c>
      <c r="D3842" s="276">
        <v>1</v>
      </c>
      <c r="E3842" s="276">
        <v>0</v>
      </c>
      <c r="F3842" s="276">
        <v>0</v>
      </c>
      <c r="G3842" s="1043">
        <v>100</v>
      </c>
      <c r="H3842" s="276">
        <v>0</v>
      </c>
      <c r="I3842" s="276">
        <v>0</v>
      </c>
      <c r="J3842" s="276">
        <v>0</v>
      </c>
      <c r="K3842" s="276">
        <v>0</v>
      </c>
      <c r="L3842" s="276">
        <v>0</v>
      </c>
      <c r="M3842" s="276">
        <v>0</v>
      </c>
      <c r="N3842" s="276">
        <v>0</v>
      </c>
      <c r="O3842" s="276">
        <v>0</v>
      </c>
      <c r="P3842" s="276">
        <v>0</v>
      </c>
      <c r="Q3842" s="276">
        <v>1</v>
      </c>
      <c r="R3842" s="276">
        <v>0</v>
      </c>
      <c r="S3842" s="276">
        <v>0</v>
      </c>
      <c r="T3842" s="276">
        <v>0</v>
      </c>
      <c r="U3842" s="276">
        <v>0</v>
      </c>
      <c r="V3842" s="1044">
        <v>0</v>
      </c>
      <c r="W3842" s="276">
        <v>0</v>
      </c>
      <c r="X3842" s="276">
        <v>0</v>
      </c>
      <c r="Y3842" s="276">
        <v>0</v>
      </c>
      <c r="Z3842" s="276">
        <v>0</v>
      </c>
      <c r="AA3842" s="276">
        <v>0</v>
      </c>
      <c r="AB3842" s="276">
        <v>0</v>
      </c>
      <c r="AC3842" s="276">
        <v>0</v>
      </c>
      <c r="AD3842" s="448"/>
    </row>
    <row r="3843" spans="1:30" ht="20.399999999999999" customHeight="1">
      <c r="A3843" s="794"/>
      <c r="B3843" s="670" t="s">
        <v>1467</v>
      </c>
      <c r="C3843" s="276">
        <v>0</v>
      </c>
      <c r="D3843" s="276">
        <v>0</v>
      </c>
      <c r="E3843" s="276">
        <v>0</v>
      </c>
      <c r="F3843" s="276">
        <v>0</v>
      </c>
      <c r="G3843" s="1043">
        <v>0</v>
      </c>
      <c r="H3843" s="276">
        <v>0</v>
      </c>
      <c r="I3843" s="276">
        <v>0</v>
      </c>
      <c r="J3843" s="276">
        <v>0</v>
      </c>
      <c r="K3843" s="276">
        <v>0</v>
      </c>
      <c r="L3843" s="276">
        <v>0</v>
      </c>
      <c r="M3843" s="276">
        <v>0</v>
      </c>
      <c r="N3843" s="276">
        <v>0</v>
      </c>
      <c r="O3843" s="276">
        <v>0</v>
      </c>
      <c r="P3843" s="276">
        <v>0</v>
      </c>
      <c r="Q3843" s="276">
        <v>0</v>
      </c>
      <c r="R3843" s="276">
        <v>0</v>
      </c>
      <c r="S3843" s="276">
        <v>0</v>
      </c>
      <c r="T3843" s="276">
        <v>0</v>
      </c>
      <c r="U3843" s="276">
        <v>0</v>
      </c>
      <c r="V3843" s="1044">
        <v>0</v>
      </c>
      <c r="W3843" s="276">
        <v>0</v>
      </c>
      <c r="X3843" s="276">
        <v>0</v>
      </c>
      <c r="Y3843" s="276">
        <v>0</v>
      </c>
      <c r="Z3843" s="276">
        <v>0</v>
      </c>
      <c r="AA3843" s="276">
        <v>0</v>
      </c>
      <c r="AB3843" s="276">
        <v>0</v>
      </c>
      <c r="AC3843" s="276">
        <v>0</v>
      </c>
      <c r="AD3843" s="448"/>
    </row>
    <row r="3844" spans="1:30" ht="20.399999999999999" customHeight="1">
      <c r="A3844" s="407"/>
      <c r="B3844" s="407"/>
      <c r="C3844" s="407"/>
      <c r="D3844" s="407"/>
      <c r="E3844" s="407"/>
      <c r="F3844" s="407"/>
      <c r="G3844" s="407"/>
      <c r="H3844" s="407"/>
      <c r="I3844" s="407"/>
      <c r="J3844" s="407"/>
      <c r="K3844" s="407"/>
      <c r="L3844" s="407"/>
      <c r="M3844" s="407"/>
      <c r="N3844" s="407"/>
      <c r="O3844" s="407"/>
      <c r="P3844" s="407"/>
      <c r="Q3844" s="407"/>
      <c r="R3844" s="407"/>
      <c r="S3844" s="407"/>
      <c r="T3844" s="407"/>
      <c r="U3844" s="407"/>
      <c r="V3844" s="407"/>
      <c r="W3844" s="407"/>
      <c r="X3844" s="407"/>
      <c r="Y3844" s="407"/>
      <c r="Z3844" s="407"/>
      <c r="AA3844" s="407"/>
      <c r="AB3844" s="407"/>
      <c r="AC3844" s="407"/>
      <c r="AD3844" s="448"/>
    </row>
    <row r="3845" spans="1:30" ht="20.399999999999999" customHeight="1">
      <c r="A3845" s="796" t="s">
        <v>2196</v>
      </c>
      <c r="B3845" s="669" t="s">
        <v>2191</v>
      </c>
      <c r="C3845" s="275">
        <v>15</v>
      </c>
      <c r="D3845" s="275">
        <v>15</v>
      </c>
      <c r="E3845" s="275">
        <v>0</v>
      </c>
      <c r="F3845" s="275">
        <v>0</v>
      </c>
      <c r="G3845" s="1041">
        <v>100</v>
      </c>
      <c r="H3845" s="275">
        <v>0</v>
      </c>
      <c r="I3845" s="275">
        <v>0</v>
      </c>
      <c r="J3845" s="275">
        <v>0</v>
      </c>
      <c r="K3845" s="275">
        <v>0</v>
      </c>
      <c r="L3845" s="275">
        <v>0</v>
      </c>
      <c r="M3845" s="275">
        <v>0</v>
      </c>
      <c r="N3845" s="275">
        <v>0</v>
      </c>
      <c r="O3845" s="275">
        <v>2</v>
      </c>
      <c r="P3845" s="275">
        <v>2</v>
      </c>
      <c r="Q3845" s="275">
        <v>4</v>
      </c>
      <c r="R3845" s="275">
        <v>1</v>
      </c>
      <c r="S3845" s="275">
        <v>3</v>
      </c>
      <c r="T3845" s="275">
        <v>0</v>
      </c>
      <c r="U3845" s="275">
        <v>0</v>
      </c>
      <c r="V3845" s="1042">
        <v>1</v>
      </c>
      <c r="W3845" s="275">
        <v>2</v>
      </c>
      <c r="X3845" s="275">
        <v>0</v>
      </c>
      <c r="Y3845" s="275">
        <v>0</v>
      </c>
      <c r="Z3845" s="275">
        <v>0</v>
      </c>
      <c r="AA3845" s="275">
        <v>0</v>
      </c>
      <c r="AB3845" s="275">
        <v>0</v>
      </c>
      <c r="AC3845" s="275">
        <v>0</v>
      </c>
      <c r="AD3845" s="448"/>
    </row>
    <row r="3846" spans="1:30" ht="20.399999999999999" customHeight="1">
      <c r="A3846" s="669"/>
      <c r="B3846" s="669" t="s">
        <v>2195</v>
      </c>
      <c r="C3846" s="797"/>
      <c r="D3846" s="797"/>
      <c r="E3846" s="797"/>
      <c r="F3846" s="797"/>
      <c r="G3846" s="797"/>
      <c r="H3846" s="797"/>
      <c r="I3846" s="797"/>
      <c r="J3846" s="797"/>
      <c r="K3846" s="797"/>
      <c r="L3846" s="797"/>
      <c r="M3846" s="797"/>
      <c r="N3846" s="797"/>
      <c r="O3846" s="797"/>
      <c r="P3846" s="797"/>
      <c r="Q3846" s="797"/>
      <c r="R3846" s="797"/>
      <c r="S3846" s="797"/>
      <c r="T3846" s="797"/>
      <c r="U3846" s="797"/>
      <c r="V3846" s="797"/>
      <c r="W3846" s="797"/>
      <c r="X3846" s="797"/>
      <c r="Y3846" s="797"/>
      <c r="Z3846" s="797"/>
      <c r="AA3846" s="797"/>
      <c r="AB3846" s="797"/>
      <c r="AC3846" s="797"/>
      <c r="AD3846" s="448"/>
    </row>
    <row r="3847" spans="1:30" ht="20.399999999999999" customHeight="1">
      <c r="A3847" s="794"/>
      <c r="B3847" s="670" t="s">
        <v>1468</v>
      </c>
      <c r="C3847" s="276">
        <v>14</v>
      </c>
      <c r="D3847" s="276">
        <v>14</v>
      </c>
      <c r="E3847" s="276">
        <v>0</v>
      </c>
      <c r="F3847" s="276">
        <v>0</v>
      </c>
      <c r="G3847" s="1043">
        <v>100</v>
      </c>
      <c r="H3847" s="276">
        <v>0</v>
      </c>
      <c r="I3847" s="276">
        <v>0</v>
      </c>
      <c r="J3847" s="276">
        <v>0</v>
      </c>
      <c r="K3847" s="276">
        <v>0</v>
      </c>
      <c r="L3847" s="276">
        <v>0</v>
      </c>
      <c r="M3847" s="276">
        <v>0</v>
      </c>
      <c r="N3847" s="276">
        <v>0</v>
      </c>
      <c r="O3847" s="276">
        <v>2</v>
      </c>
      <c r="P3847" s="276">
        <v>2</v>
      </c>
      <c r="Q3847" s="276">
        <v>3</v>
      </c>
      <c r="R3847" s="276">
        <v>1</v>
      </c>
      <c r="S3847" s="276">
        <v>3</v>
      </c>
      <c r="T3847" s="276">
        <v>0</v>
      </c>
      <c r="U3847" s="276">
        <v>0</v>
      </c>
      <c r="V3847" s="1044">
        <v>1</v>
      </c>
      <c r="W3847" s="276">
        <v>2</v>
      </c>
      <c r="X3847" s="276">
        <v>0</v>
      </c>
      <c r="Y3847" s="276">
        <v>0</v>
      </c>
      <c r="Z3847" s="276">
        <v>0</v>
      </c>
      <c r="AA3847" s="276">
        <v>0</v>
      </c>
      <c r="AB3847" s="276">
        <v>0</v>
      </c>
      <c r="AC3847" s="276">
        <v>0</v>
      </c>
      <c r="AD3847" s="448"/>
    </row>
    <row r="3848" spans="1:30" ht="20.399999999999999" customHeight="1">
      <c r="A3848" s="794"/>
      <c r="B3848" s="670" t="s">
        <v>1467</v>
      </c>
      <c r="C3848" s="276">
        <v>1</v>
      </c>
      <c r="D3848" s="276">
        <v>1</v>
      </c>
      <c r="E3848" s="276">
        <v>0</v>
      </c>
      <c r="F3848" s="276">
        <v>0</v>
      </c>
      <c r="G3848" s="1043">
        <v>100</v>
      </c>
      <c r="H3848" s="276">
        <v>0</v>
      </c>
      <c r="I3848" s="276">
        <v>0</v>
      </c>
      <c r="J3848" s="276">
        <v>0</v>
      </c>
      <c r="K3848" s="276">
        <v>0</v>
      </c>
      <c r="L3848" s="276">
        <v>0</v>
      </c>
      <c r="M3848" s="276">
        <v>0</v>
      </c>
      <c r="N3848" s="276">
        <v>0</v>
      </c>
      <c r="O3848" s="276">
        <v>0</v>
      </c>
      <c r="P3848" s="276">
        <v>0</v>
      </c>
      <c r="Q3848" s="276">
        <v>1</v>
      </c>
      <c r="R3848" s="276">
        <v>0</v>
      </c>
      <c r="S3848" s="276">
        <v>0</v>
      </c>
      <c r="T3848" s="276">
        <v>0</v>
      </c>
      <c r="U3848" s="276">
        <v>0</v>
      </c>
      <c r="V3848" s="1044">
        <v>0</v>
      </c>
      <c r="W3848" s="276">
        <v>0</v>
      </c>
      <c r="X3848" s="276">
        <v>0</v>
      </c>
      <c r="Y3848" s="276">
        <v>0</v>
      </c>
      <c r="Z3848" s="276">
        <v>0</v>
      </c>
      <c r="AA3848" s="276">
        <v>0</v>
      </c>
      <c r="AB3848" s="276">
        <v>0</v>
      </c>
      <c r="AC3848" s="276">
        <v>0</v>
      </c>
      <c r="AD3848" s="448"/>
    </row>
    <row r="3849" spans="1:30" ht="20.399999999999999" customHeight="1">
      <c r="A3849" s="407"/>
      <c r="B3849" s="407"/>
      <c r="C3849" s="407"/>
      <c r="D3849" s="407"/>
      <c r="E3849" s="407"/>
      <c r="F3849" s="407"/>
      <c r="G3849" s="407"/>
      <c r="H3849" s="407"/>
      <c r="I3849" s="407"/>
      <c r="J3849" s="407"/>
      <c r="K3849" s="407"/>
      <c r="L3849" s="407"/>
      <c r="M3849" s="407"/>
      <c r="N3849" s="407"/>
      <c r="O3849" s="407"/>
      <c r="P3849" s="407"/>
      <c r="Q3849" s="407"/>
      <c r="R3849" s="407"/>
      <c r="S3849" s="407"/>
      <c r="T3849" s="407"/>
      <c r="U3849" s="407"/>
      <c r="V3849" s="407"/>
      <c r="W3849" s="407"/>
      <c r="X3849" s="407"/>
      <c r="Y3849" s="407"/>
      <c r="Z3849" s="407"/>
      <c r="AA3849" s="407"/>
      <c r="AB3849" s="407"/>
      <c r="AC3849" s="407"/>
      <c r="AD3849" s="448"/>
    </row>
    <row r="3850" spans="1:30" ht="20.399999999999999" customHeight="1">
      <c r="A3850" s="796" t="s">
        <v>2194</v>
      </c>
      <c r="B3850" s="669" t="s">
        <v>2191</v>
      </c>
      <c r="C3850" s="275">
        <v>16</v>
      </c>
      <c r="D3850" s="275">
        <v>16</v>
      </c>
      <c r="E3850" s="275">
        <v>0</v>
      </c>
      <c r="F3850" s="275">
        <v>0</v>
      </c>
      <c r="G3850" s="1041">
        <v>100</v>
      </c>
      <c r="H3850" s="275">
        <v>0</v>
      </c>
      <c r="I3850" s="275">
        <v>0</v>
      </c>
      <c r="J3850" s="275">
        <v>0</v>
      </c>
      <c r="K3850" s="275">
        <v>0</v>
      </c>
      <c r="L3850" s="275">
        <v>0</v>
      </c>
      <c r="M3850" s="275">
        <v>0</v>
      </c>
      <c r="N3850" s="275">
        <v>0</v>
      </c>
      <c r="O3850" s="275">
        <v>0</v>
      </c>
      <c r="P3850" s="275">
        <v>1</v>
      </c>
      <c r="Q3850" s="275">
        <v>3</v>
      </c>
      <c r="R3850" s="275">
        <v>0</v>
      </c>
      <c r="S3850" s="275">
        <v>1</v>
      </c>
      <c r="T3850" s="275">
        <v>2</v>
      </c>
      <c r="U3850" s="275">
        <v>3</v>
      </c>
      <c r="V3850" s="1042">
        <v>2</v>
      </c>
      <c r="W3850" s="275">
        <v>0</v>
      </c>
      <c r="X3850" s="275">
        <v>1</v>
      </c>
      <c r="Y3850" s="275">
        <v>1</v>
      </c>
      <c r="Z3850" s="275">
        <v>2</v>
      </c>
      <c r="AA3850" s="275">
        <v>0</v>
      </c>
      <c r="AB3850" s="275">
        <v>0</v>
      </c>
      <c r="AC3850" s="275">
        <v>0</v>
      </c>
      <c r="AD3850" s="448"/>
    </row>
    <row r="3851" spans="1:30" ht="20.399999999999999" customHeight="1">
      <c r="A3851" s="669"/>
      <c r="B3851" s="669" t="s">
        <v>2193</v>
      </c>
      <c r="C3851" s="797"/>
      <c r="D3851" s="797"/>
      <c r="E3851" s="797"/>
      <c r="F3851" s="797"/>
      <c r="G3851" s="797"/>
      <c r="H3851" s="797"/>
      <c r="I3851" s="797"/>
      <c r="J3851" s="797"/>
      <c r="K3851" s="797"/>
      <c r="L3851" s="797"/>
      <c r="M3851" s="797"/>
      <c r="N3851" s="797"/>
      <c r="O3851" s="797"/>
      <c r="P3851" s="797"/>
      <c r="Q3851" s="797"/>
      <c r="R3851" s="797"/>
      <c r="S3851" s="797"/>
      <c r="T3851" s="797"/>
      <c r="U3851" s="797"/>
      <c r="V3851" s="797"/>
      <c r="W3851" s="797"/>
      <c r="X3851" s="797"/>
      <c r="Y3851" s="797"/>
      <c r="Z3851" s="797"/>
      <c r="AA3851" s="797"/>
      <c r="AB3851" s="797"/>
      <c r="AC3851" s="797"/>
      <c r="AD3851" s="448"/>
    </row>
    <row r="3852" spans="1:30" ht="20.399999999999999" customHeight="1">
      <c r="A3852" s="794"/>
      <c r="B3852" s="670" t="s">
        <v>1468</v>
      </c>
      <c r="C3852" s="276">
        <v>15</v>
      </c>
      <c r="D3852" s="276">
        <v>15</v>
      </c>
      <c r="E3852" s="276">
        <v>0</v>
      </c>
      <c r="F3852" s="276">
        <v>0</v>
      </c>
      <c r="G3852" s="1043">
        <v>100</v>
      </c>
      <c r="H3852" s="276">
        <v>0</v>
      </c>
      <c r="I3852" s="276">
        <v>0</v>
      </c>
      <c r="J3852" s="276">
        <v>0</v>
      </c>
      <c r="K3852" s="276">
        <v>0</v>
      </c>
      <c r="L3852" s="276">
        <v>0</v>
      </c>
      <c r="M3852" s="276">
        <v>0</v>
      </c>
      <c r="N3852" s="276">
        <v>0</v>
      </c>
      <c r="O3852" s="276">
        <v>0</v>
      </c>
      <c r="P3852" s="276">
        <v>1</v>
      </c>
      <c r="Q3852" s="276">
        <v>2</v>
      </c>
      <c r="R3852" s="276">
        <v>0</v>
      </c>
      <c r="S3852" s="276">
        <v>1</v>
      </c>
      <c r="T3852" s="276">
        <v>2</v>
      </c>
      <c r="U3852" s="276">
        <v>3</v>
      </c>
      <c r="V3852" s="1044">
        <v>2</v>
      </c>
      <c r="W3852" s="276">
        <v>0</v>
      </c>
      <c r="X3852" s="276">
        <v>1</v>
      </c>
      <c r="Y3852" s="276">
        <v>1</v>
      </c>
      <c r="Z3852" s="276">
        <v>2</v>
      </c>
      <c r="AA3852" s="276">
        <v>0</v>
      </c>
      <c r="AB3852" s="276">
        <v>0</v>
      </c>
      <c r="AC3852" s="276">
        <v>0</v>
      </c>
      <c r="AD3852" s="448"/>
    </row>
    <row r="3853" spans="1:30" ht="20.399999999999999" customHeight="1">
      <c r="A3853" s="794"/>
      <c r="B3853" s="670" t="s">
        <v>1467</v>
      </c>
      <c r="C3853" s="276">
        <v>1</v>
      </c>
      <c r="D3853" s="276">
        <v>1</v>
      </c>
      <c r="E3853" s="276">
        <v>0</v>
      </c>
      <c r="F3853" s="276">
        <v>0</v>
      </c>
      <c r="G3853" s="1043">
        <v>100</v>
      </c>
      <c r="H3853" s="276">
        <v>0</v>
      </c>
      <c r="I3853" s="276">
        <v>0</v>
      </c>
      <c r="J3853" s="276">
        <v>0</v>
      </c>
      <c r="K3853" s="276">
        <v>0</v>
      </c>
      <c r="L3853" s="276">
        <v>0</v>
      </c>
      <c r="M3853" s="276">
        <v>0</v>
      </c>
      <c r="N3853" s="276">
        <v>0</v>
      </c>
      <c r="O3853" s="276">
        <v>0</v>
      </c>
      <c r="P3853" s="276">
        <v>0</v>
      </c>
      <c r="Q3853" s="276">
        <v>1</v>
      </c>
      <c r="R3853" s="276">
        <v>0</v>
      </c>
      <c r="S3853" s="276">
        <v>0</v>
      </c>
      <c r="T3853" s="276">
        <v>0</v>
      </c>
      <c r="U3853" s="276">
        <v>0</v>
      </c>
      <c r="V3853" s="1044">
        <v>0</v>
      </c>
      <c r="W3853" s="276">
        <v>0</v>
      </c>
      <c r="X3853" s="276">
        <v>0</v>
      </c>
      <c r="Y3853" s="276">
        <v>0</v>
      </c>
      <c r="Z3853" s="276">
        <v>0</v>
      </c>
      <c r="AA3853" s="276">
        <v>0</v>
      </c>
      <c r="AB3853" s="276">
        <v>0</v>
      </c>
      <c r="AC3853" s="276">
        <v>0</v>
      </c>
      <c r="AD3853" s="448"/>
    </row>
    <row r="3854" spans="1:30" ht="20.399999999999999" customHeight="1">
      <c r="A3854" s="407"/>
      <c r="B3854" s="407"/>
      <c r="C3854" s="407"/>
      <c r="D3854" s="407"/>
      <c r="E3854" s="407"/>
      <c r="F3854" s="407"/>
      <c r="G3854" s="407"/>
      <c r="H3854" s="407"/>
      <c r="I3854" s="407"/>
      <c r="J3854" s="407"/>
      <c r="K3854" s="407"/>
      <c r="L3854" s="407"/>
      <c r="M3854" s="407"/>
      <c r="N3854" s="407"/>
      <c r="O3854" s="407"/>
      <c r="P3854" s="407"/>
      <c r="Q3854" s="407"/>
      <c r="R3854" s="407"/>
      <c r="S3854" s="407"/>
      <c r="T3854" s="407"/>
      <c r="U3854" s="407"/>
      <c r="V3854" s="407"/>
      <c r="W3854" s="407"/>
      <c r="X3854" s="407"/>
      <c r="Y3854" s="407"/>
      <c r="Z3854" s="407"/>
      <c r="AA3854" s="407"/>
      <c r="AB3854" s="407"/>
      <c r="AC3854" s="407"/>
      <c r="AD3854" s="448"/>
    </row>
    <row r="3855" spans="1:30" ht="20.399999999999999" customHeight="1">
      <c r="A3855" s="796" t="s">
        <v>2192</v>
      </c>
      <c r="B3855" s="669" t="s">
        <v>2191</v>
      </c>
      <c r="C3855" s="275">
        <v>17</v>
      </c>
      <c r="D3855" s="275">
        <v>17</v>
      </c>
      <c r="E3855" s="275">
        <v>0</v>
      </c>
      <c r="F3855" s="275">
        <v>0</v>
      </c>
      <c r="G3855" s="1041">
        <v>100</v>
      </c>
      <c r="H3855" s="275">
        <v>0</v>
      </c>
      <c r="I3855" s="275">
        <v>0</v>
      </c>
      <c r="J3855" s="275">
        <v>0</v>
      </c>
      <c r="K3855" s="275">
        <v>0</v>
      </c>
      <c r="L3855" s="275">
        <v>0</v>
      </c>
      <c r="M3855" s="275">
        <v>0</v>
      </c>
      <c r="N3855" s="275">
        <v>0</v>
      </c>
      <c r="O3855" s="275">
        <v>0</v>
      </c>
      <c r="P3855" s="275">
        <v>1</v>
      </c>
      <c r="Q3855" s="275">
        <v>1</v>
      </c>
      <c r="R3855" s="275">
        <v>1</v>
      </c>
      <c r="S3855" s="275">
        <v>0</v>
      </c>
      <c r="T3855" s="275">
        <v>0</v>
      </c>
      <c r="U3855" s="275">
        <v>4</v>
      </c>
      <c r="V3855" s="1042">
        <v>2</v>
      </c>
      <c r="W3855" s="275">
        <v>4</v>
      </c>
      <c r="X3855" s="275">
        <v>1</v>
      </c>
      <c r="Y3855" s="275">
        <v>0</v>
      </c>
      <c r="Z3855" s="275">
        <v>2</v>
      </c>
      <c r="AA3855" s="275">
        <v>0</v>
      </c>
      <c r="AB3855" s="275">
        <v>1</v>
      </c>
      <c r="AC3855" s="275">
        <v>0</v>
      </c>
      <c r="AD3855" s="448"/>
    </row>
    <row r="3856" spans="1:30" ht="20.399999999999999" customHeight="1">
      <c r="A3856" s="669"/>
      <c r="B3856" s="669" t="s">
        <v>2190</v>
      </c>
      <c r="C3856" s="797"/>
      <c r="D3856" s="797"/>
      <c r="E3856" s="797"/>
      <c r="F3856" s="797"/>
      <c r="G3856" s="797"/>
      <c r="H3856" s="797"/>
      <c r="I3856" s="797"/>
      <c r="J3856" s="797"/>
      <c r="K3856" s="797"/>
      <c r="L3856" s="797"/>
      <c r="M3856" s="797"/>
      <c r="N3856" s="797"/>
      <c r="O3856" s="797"/>
      <c r="P3856" s="797"/>
      <c r="Q3856" s="797"/>
      <c r="R3856" s="797"/>
      <c r="S3856" s="797"/>
      <c r="T3856" s="797"/>
      <c r="U3856" s="797"/>
      <c r="V3856" s="797"/>
      <c r="W3856" s="797"/>
      <c r="X3856" s="797"/>
      <c r="Y3856" s="797"/>
      <c r="Z3856" s="797"/>
      <c r="AA3856" s="797"/>
      <c r="AB3856" s="797"/>
      <c r="AC3856" s="797"/>
      <c r="AD3856" s="448"/>
    </row>
    <row r="3857" spans="1:30" ht="20.399999999999999" customHeight="1">
      <c r="A3857" s="794"/>
      <c r="B3857" s="670" t="s">
        <v>1468</v>
      </c>
      <c r="C3857" s="276">
        <v>10</v>
      </c>
      <c r="D3857" s="276">
        <v>10</v>
      </c>
      <c r="E3857" s="276">
        <v>0</v>
      </c>
      <c r="F3857" s="276">
        <v>0</v>
      </c>
      <c r="G3857" s="1043">
        <v>100</v>
      </c>
      <c r="H3857" s="276">
        <v>0</v>
      </c>
      <c r="I3857" s="276">
        <v>0</v>
      </c>
      <c r="J3857" s="276">
        <v>0</v>
      </c>
      <c r="K3857" s="276">
        <v>0</v>
      </c>
      <c r="L3857" s="276">
        <v>0</v>
      </c>
      <c r="M3857" s="276">
        <v>0</v>
      </c>
      <c r="N3857" s="276">
        <v>0</v>
      </c>
      <c r="O3857" s="276">
        <v>0</v>
      </c>
      <c r="P3857" s="276">
        <v>1</v>
      </c>
      <c r="Q3857" s="276">
        <v>0</v>
      </c>
      <c r="R3857" s="276">
        <v>1</v>
      </c>
      <c r="S3857" s="276">
        <v>0</v>
      </c>
      <c r="T3857" s="276">
        <v>0</v>
      </c>
      <c r="U3857" s="276">
        <v>4</v>
      </c>
      <c r="V3857" s="1044">
        <v>1</v>
      </c>
      <c r="W3857" s="276">
        <v>2</v>
      </c>
      <c r="X3857" s="276">
        <v>0</v>
      </c>
      <c r="Y3857" s="276">
        <v>0</v>
      </c>
      <c r="Z3857" s="276">
        <v>1</v>
      </c>
      <c r="AA3857" s="276">
        <v>0</v>
      </c>
      <c r="AB3857" s="276">
        <v>0</v>
      </c>
      <c r="AC3857" s="276">
        <v>0</v>
      </c>
      <c r="AD3857" s="448"/>
    </row>
    <row r="3858" spans="1:30" ht="20.399999999999999" customHeight="1">
      <c r="A3858" s="794"/>
      <c r="B3858" s="670" t="s">
        <v>1467</v>
      </c>
      <c r="C3858" s="276">
        <v>7</v>
      </c>
      <c r="D3858" s="276">
        <v>7</v>
      </c>
      <c r="E3858" s="276">
        <v>0</v>
      </c>
      <c r="F3858" s="276">
        <v>0</v>
      </c>
      <c r="G3858" s="1043">
        <v>100</v>
      </c>
      <c r="H3858" s="276">
        <v>0</v>
      </c>
      <c r="I3858" s="276">
        <v>0</v>
      </c>
      <c r="J3858" s="276">
        <v>0</v>
      </c>
      <c r="K3858" s="276">
        <v>0</v>
      </c>
      <c r="L3858" s="276">
        <v>0</v>
      </c>
      <c r="M3858" s="276">
        <v>0</v>
      </c>
      <c r="N3858" s="276">
        <v>0</v>
      </c>
      <c r="O3858" s="276">
        <v>0</v>
      </c>
      <c r="P3858" s="276">
        <v>0</v>
      </c>
      <c r="Q3858" s="276">
        <v>1</v>
      </c>
      <c r="R3858" s="276">
        <v>0</v>
      </c>
      <c r="S3858" s="276">
        <v>0</v>
      </c>
      <c r="T3858" s="276">
        <v>0</v>
      </c>
      <c r="U3858" s="276">
        <v>0</v>
      </c>
      <c r="V3858" s="1044">
        <v>1</v>
      </c>
      <c r="W3858" s="276">
        <v>2</v>
      </c>
      <c r="X3858" s="276">
        <v>1</v>
      </c>
      <c r="Y3858" s="276">
        <v>0</v>
      </c>
      <c r="Z3858" s="276">
        <v>1</v>
      </c>
      <c r="AA3858" s="276">
        <v>0</v>
      </c>
      <c r="AB3858" s="276">
        <v>1</v>
      </c>
      <c r="AC3858" s="276">
        <v>0</v>
      </c>
      <c r="AD3858" s="448"/>
    </row>
    <row r="3859" spans="1:30" ht="20.399999999999999" customHeight="1">
      <c r="A3859" s="407"/>
      <c r="B3859" s="407"/>
      <c r="C3859" s="407"/>
      <c r="D3859" s="407"/>
      <c r="E3859" s="407"/>
      <c r="F3859" s="407"/>
      <c r="G3859" s="407"/>
      <c r="H3859" s="407"/>
      <c r="I3859" s="407"/>
      <c r="J3859" s="407"/>
      <c r="K3859" s="407"/>
      <c r="L3859" s="407"/>
      <c r="M3859" s="407"/>
      <c r="N3859" s="407"/>
      <c r="O3859" s="407"/>
      <c r="P3859" s="407"/>
      <c r="Q3859" s="407"/>
      <c r="R3859" s="407"/>
      <c r="S3859" s="407"/>
      <c r="T3859" s="407"/>
      <c r="U3859" s="407"/>
      <c r="V3859" s="407"/>
      <c r="W3859" s="407"/>
      <c r="X3859" s="407"/>
      <c r="Y3859" s="407"/>
      <c r="Z3859" s="407"/>
      <c r="AA3859" s="407"/>
      <c r="AB3859" s="407"/>
      <c r="AC3859" s="407"/>
      <c r="AD3859" s="448"/>
    </row>
    <row r="3860" spans="1:30" ht="20.399999999999999" customHeight="1">
      <c r="A3860" s="796" t="s">
        <v>2189</v>
      </c>
      <c r="B3860" s="669" t="s">
        <v>2188</v>
      </c>
      <c r="C3860" s="275">
        <v>1415</v>
      </c>
      <c r="D3860" s="275">
        <v>1415</v>
      </c>
      <c r="E3860" s="275">
        <v>0</v>
      </c>
      <c r="F3860" s="275">
        <v>0</v>
      </c>
      <c r="G3860" s="1041">
        <v>100</v>
      </c>
      <c r="H3860" s="275">
        <v>0</v>
      </c>
      <c r="I3860" s="275">
        <v>0</v>
      </c>
      <c r="J3860" s="275">
        <v>0</v>
      </c>
      <c r="K3860" s="275">
        <v>0</v>
      </c>
      <c r="L3860" s="275">
        <v>0</v>
      </c>
      <c r="M3860" s="275">
        <v>0</v>
      </c>
      <c r="N3860" s="275">
        <v>19</v>
      </c>
      <c r="O3860" s="275">
        <v>99</v>
      </c>
      <c r="P3860" s="275">
        <v>149</v>
      </c>
      <c r="Q3860" s="275">
        <v>160</v>
      </c>
      <c r="R3860" s="275">
        <v>144</v>
      </c>
      <c r="S3860" s="275">
        <v>146</v>
      </c>
      <c r="T3860" s="275">
        <v>116</v>
      </c>
      <c r="U3860" s="275">
        <v>132</v>
      </c>
      <c r="V3860" s="1042">
        <v>120</v>
      </c>
      <c r="W3860" s="275">
        <v>81</v>
      </c>
      <c r="X3860" s="275">
        <v>71</v>
      </c>
      <c r="Y3860" s="275">
        <v>58</v>
      </c>
      <c r="Z3860" s="275">
        <v>45</v>
      </c>
      <c r="AA3860" s="275">
        <v>31</v>
      </c>
      <c r="AB3860" s="275">
        <v>24</v>
      </c>
      <c r="AC3860" s="275">
        <v>20</v>
      </c>
      <c r="AD3860" s="448"/>
    </row>
    <row r="3861" spans="1:30" ht="20.399999999999999" customHeight="1">
      <c r="A3861" s="669"/>
      <c r="B3861" s="669" t="s">
        <v>2187</v>
      </c>
      <c r="C3861" s="797"/>
      <c r="D3861" s="797"/>
      <c r="E3861" s="797"/>
      <c r="F3861" s="797"/>
      <c r="G3861" s="797"/>
      <c r="H3861" s="797"/>
      <c r="I3861" s="797"/>
      <c r="J3861" s="797"/>
      <c r="K3861" s="797"/>
      <c r="L3861" s="797"/>
      <c r="M3861" s="797"/>
      <c r="N3861" s="797"/>
      <c r="O3861" s="797"/>
      <c r="P3861" s="797"/>
      <c r="Q3861" s="797"/>
      <c r="R3861" s="797"/>
      <c r="S3861" s="797"/>
      <c r="T3861" s="797"/>
      <c r="U3861" s="797"/>
      <c r="V3861" s="797"/>
      <c r="W3861" s="797"/>
      <c r="X3861" s="797"/>
      <c r="Y3861" s="797"/>
      <c r="Z3861" s="797"/>
      <c r="AA3861" s="797"/>
      <c r="AB3861" s="797"/>
      <c r="AC3861" s="797"/>
      <c r="AD3861" s="448"/>
    </row>
    <row r="3862" spans="1:30" ht="20.399999999999999" customHeight="1">
      <c r="A3862" s="794"/>
      <c r="B3862" s="670" t="s">
        <v>1468</v>
      </c>
      <c r="C3862" s="276">
        <v>1172</v>
      </c>
      <c r="D3862" s="276">
        <v>1172</v>
      </c>
      <c r="E3862" s="276">
        <v>0</v>
      </c>
      <c r="F3862" s="276">
        <v>0</v>
      </c>
      <c r="G3862" s="1043">
        <v>100</v>
      </c>
      <c r="H3862" s="276">
        <v>0</v>
      </c>
      <c r="I3862" s="276">
        <v>0</v>
      </c>
      <c r="J3862" s="276">
        <v>0</v>
      </c>
      <c r="K3862" s="276">
        <v>0</v>
      </c>
      <c r="L3862" s="276">
        <v>0</v>
      </c>
      <c r="M3862" s="276">
        <v>0</v>
      </c>
      <c r="N3862" s="276">
        <v>12</v>
      </c>
      <c r="O3862" s="276">
        <v>66</v>
      </c>
      <c r="P3862" s="276">
        <v>126</v>
      </c>
      <c r="Q3862" s="276">
        <v>134</v>
      </c>
      <c r="R3862" s="276">
        <v>126</v>
      </c>
      <c r="S3862" s="276">
        <v>123</v>
      </c>
      <c r="T3862" s="276">
        <v>89</v>
      </c>
      <c r="U3862" s="276">
        <v>118</v>
      </c>
      <c r="V3862" s="1044">
        <v>92</v>
      </c>
      <c r="W3862" s="276">
        <v>63</v>
      </c>
      <c r="X3862" s="276">
        <v>62</v>
      </c>
      <c r="Y3862" s="276">
        <v>54</v>
      </c>
      <c r="Z3862" s="276">
        <v>43</v>
      </c>
      <c r="AA3862" s="276">
        <v>25</v>
      </c>
      <c r="AB3862" s="276">
        <v>20</v>
      </c>
      <c r="AC3862" s="276">
        <v>19</v>
      </c>
      <c r="AD3862" s="448"/>
    </row>
    <row r="3863" spans="1:30" ht="20.399999999999999" customHeight="1">
      <c r="A3863" s="794"/>
      <c r="B3863" s="670" t="s">
        <v>1467</v>
      </c>
      <c r="C3863" s="276">
        <v>243</v>
      </c>
      <c r="D3863" s="276">
        <v>243</v>
      </c>
      <c r="E3863" s="276">
        <v>0</v>
      </c>
      <c r="F3863" s="276">
        <v>0</v>
      </c>
      <c r="G3863" s="1043">
        <v>100</v>
      </c>
      <c r="H3863" s="276">
        <v>0</v>
      </c>
      <c r="I3863" s="276">
        <v>0</v>
      </c>
      <c r="J3863" s="276">
        <v>0</v>
      </c>
      <c r="K3863" s="276">
        <v>0</v>
      </c>
      <c r="L3863" s="276">
        <v>0</v>
      </c>
      <c r="M3863" s="276">
        <v>0</v>
      </c>
      <c r="N3863" s="276">
        <v>7</v>
      </c>
      <c r="O3863" s="276">
        <v>33</v>
      </c>
      <c r="P3863" s="276">
        <v>23</v>
      </c>
      <c r="Q3863" s="276">
        <v>26</v>
      </c>
      <c r="R3863" s="276">
        <v>18</v>
      </c>
      <c r="S3863" s="276">
        <v>23</v>
      </c>
      <c r="T3863" s="276">
        <v>27</v>
      </c>
      <c r="U3863" s="276">
        <v>14</v>
      </c>
      <c r="V3863" s="1044">
        <v>28</v>
      </c>
      <c r="W3863" s="276">
        <v>18</v>
      </c>
      <c r="X3863" s="276">
        <v>9</v>
      </c>
      <c r="Y3863" s="276">
        <v>4</v>
      </c>
      <c r="Z3863" s="276">
        <v>2</v>
      </c>
      <c r="AA3863" s="276">
        <v>6</v>
      </c>
      <c r="AB3863" s="276">
        <v>4</v>
      </c>
      <c r="AC3863" s="276">
        <v>1</v>
      </c>
      <c r="AD3863" s="448"/>
    </row>
    <row r="3864" spans="1:30" ht="20.399999999999999" customHeight="1">
      <c r="A3864" s="407"/>
      <c r="B3864" s="407"/>
      <c r="C3864" s="407"/>
      <c r="D3864" s="407"/>
      <c r="E3864" s="407"/>
      <c r="F3864" s="407"/>
      <c r="G3864" s="407"/>
      <c r="H3864" s="407"/>
      <c r="I3864" s="407"/>
      <c r="J3864" s="407"/>
      <c r="K3864" s="407"/>
      <c r="L3864" s="407"/>
      <c r="M3864" s="407"/>
      <c r="N3864" s="407"/>
      <c r="O3864" s="407"/>
      <c r="P3864" s="407"/>
      <c r="Q3864" s="407"/>
      <c r="R3864" s="407"/>
      <c r="S3864" s="407"/>
      <c r="T3864" s="407"/>
      <c r="U3864" s="407"/>
      <c r="V3864" s="407"/>
      <c r="W3864" s="407"/>
      <c r="X3864" s="407"/>
      <c r="Y3864" s="407"/>
      <c r="Z3864" s="407"/>
      <c r="AA3864" s="407"/>
      <c r="AB3864" s="407"/>
      <c r="AC3864" s="407"/>
      <c r="AD3864" s="448"/>
    </row>
    <row r="3865" spans="1:30" ht="20.399999999999999" customHeight="1">
      <c r="A3865" s="796" t="s">
        <v>2186</v>
      </c>
      <c r="B3865" s="669" t="s">
        <v>2185</v>
      </c>
      <c r="C3865" s="275">
        <v>9</v>
      </c>
      <c r="D3865" s="275">
        <v>9</v>
      </c>
      <c r="E3865" s="275">
        <v>0</v>
      </c>
      <c r="F3865" s="275">
        <v>0</v>
      </c>
      <c r="G3865" s="1041">
        <v>100</v>
      </c>
      <c r="H3865" s="275">
        <v>0</v>
      </c>
      <c r="I3865" s="275">
        <v>0</v>
      </c>
      <c r="J3865" s="275">
        <v>0</v>
      </c>
      <c r="K3865" s="275">
        <v>0</v>
      </c>
      <c r="L3865" s="275">
        <v>0</v>
      </c>
      <c r="M3865" s="275">
        <v>0</v>
      </c>
      <c r="N3865" s="275">
        <v>0</v>
      </c>
      <c r="O3865" s="275">
        <v>0</v>
      </c>
      <c r="P3865" s="275">
        <v>0</v>
      </c>
      <c r="Q3865" s="275">
        <v>0</v>
      </c>
      <c r="R3865" s="275">
        <v>0</v>
      </c>
      <c r="S3865" s="275">
        <v>2</v>
      </c>
      <c r="T3865" s="275">
        <v>1</v>
      </c>
      <c r="U3865" s="275">
        <v>1</v>
      </c>
      <c r="V3865" s="1042">
        <v>2</v>
      </c>
      <c r="W3865" s="275">
        <v>1</v>
      </c>
      <c r="X3865" s="275">
        <v>1</v>
      </c>
      <c r="Y3865" s="275">
        <v>1</v>
      </c>
      <c r="Z3865" s="275">
        <v>0</v>
      </c>
      <c r="AA3865" s="275">
        <v>0</v>
      </c>
      <c r="AB3865" s="275">
        <v>0</v>
      </c>
      <c r="AC3865" s="275">
        <v>0</v>
      </c>
      <c r="AD3865" s="448"/>
    </row>
    <row r="3866" spans="1:30" ht="20.399999999999999" customHeight="1">
      <c r="A3866" s="669"/>
      <c r="B3866" s="669" t="s">
        <v>2184</v>
      </c>
      <c r="C3866" s="797"/>
      <c r="D3866" s="797"/>
      <c r="E3866" s="797"/>
      <c r="F3866" s="797"/>
      <c r="G3866" s="797"/>
      <c r="H3866" s="797"/>
      <c r="I3866" s="797"/>
      <c r="J3866" s="797"/>
      <c r="K3866" s="797"/>
      <c r="L3866" s="797"/>
      <c r="M3866" s="797"/>
      <c r="N3866" s="797"/>
      <c r="O3866" s="797"/>
      <c r="P3866" s="797"/>
      <c r="Q3866" s="797"/>
      <c r="R3866" s="797"/>
      <c r="S3866" s="797"/>
      <c r="T3866" s="797"/>
      <c r="U3866" s="797"/>
      <c r="V3866" s="797"/>
      <c r="W3866" s="797"/>
      <c r="X3866" s="797"/>
      <c r="Y3866" s="797"/>
      <c r="Z3866" s="797"/>
      <c r="AA3866" s="797"/>
      <c r="AB3866" s="797"/>
      <c r="AC3866" s="797"/>
      <c r="AD3866" s="448"/>
    </row>
    <row r="3867" spans="1:30" ht="20.399999999999999" customHeight="1">
      <c r="A3867" s="794"/>
      <c r="B3867" s="670" t="s">
        <v>1468</v>
      </c>
      <c r="C3867" s="276">
        <v>6</v>
      </c>
      <c r="D3867" s="276">
        <v>6</v>
      </c>
      <c r="E3867" s="276">
        <v>0</v>
      </c>
      <c r="F3867" s="276">
        <v>0</v>
      </c>
      <c r="G3867" s="1043">
        <v>100</v>
      </c>
      <c r="H3867" s="276">
        <v>0</v>
      </c>
      <c r="I3867" s="276">
        <v>0</v>
      </c>
      <c r="J3867" s="276">
        <v>0</v>
      </c>
      <c r="K3867" s="276">
        <v>0</v>
      </c>
      <c r="L3867" s="276">
        <v>0</v>
      </c>
      <c r="M3867" s="276">
        <v>0</v>
      </c>
      <c r="N3867" s="276">
        <v>0</v>
      </c>
      <c r="O3867" s="276">
        <v>0</v>
      </c>
      <c r="P3867" s="276">
        <v>0</v>
      </c>
      <c r="Q3867" s="276">
        <v>0</v>
      </c>
      <c r="R3867" s="276">
        <v>0</v>
      </c>
      <c r="S3867" s="276">
        <v>1</v>
      </c>
      <c r="T3867" s="276">
        <v>1</v>
      </c>
      <c r="U3867" s="276">
        <v>0</v>
      </c>
      <c r="V3867" s="1044">
        <v>2</v>
      </c>
      <c r="W3867" s="276">
        <v>1</v>
      </c>
      <c r="X3867" s="276">
        <v>1</v>
      </c>
      <c r="Y3867" s="276">
        <v>0</v>
      </c>
      <c r="Z3867" s="276">
        <v>0</v>
      </c>
      <c r="AA3867" s="276">
        <v>0</v>
      </c>
      <c r="AB3867" s="276">
        <v>0</v>
      </c>
      <c r="AC3867" s="276">
        <v>0</v>
      </c>
      <c r="AD3867" s="448"/>
    </row>
    <row r="3868" spans="1:30" ht="20.399999999999999" customHeight="1">
      <c r="A3868" s="794"/>
      <c r="B3868" s="670" t="s">
        <v>1467</v>
      </c>
      <c r="C3868" s="276">
        <v>3</v>
      </c>
      <c r="D3868" s="276">
        <v>3</v>
      </c>
      <c r="E3868" s="276">
        <v>0</v>
      </c>
      <c r="F3868" s="276">
        <v>0</v>
      </c>
      <c r="G3868" s="1043">
        <v>100</v>
      </c>
      <c r="H3868" s="276">
        <v>0</v>
      </c>
      <c r="I3868" s="276">
        <v>0</v>
      </c>
      <c r="J3868" s="276">
        <v>0</v>
      </c>
      <c r="K3868" s="276">
        <v>0</v>
      </c>
      <c r="L3868" s="276">
        <v>0</v>
      </c>
      <c r="M3868" s="276">
        <v>0</v>
      </c>
      <c r="N3868" s="276">
        <v>0</v>
      </c>
      <c r="O3868" s="276">
        <v>0</v>
      </c>
      <c r="P3868" s="276">
        <v>0</v>
      </c>
      <c r="Q3868" s="276">
        <v>0</v>
      </c>
      <c r="R3868" s="276">
        <v>0</v>
      </c>
      <c r="S3868" s="276">
        <v>1</v>
      </c>
      <c r="T3868" s="276">
        <v>0</v>
      </c>
      <c r="U3868" s="276">
        <v>1</v>
      </c>
      <c r="V3868" s="1044">
        <v>0</v>
      </c>
      <c r="W3868" s="276">
        <v>0</v>
      </c>
      <c r="X3868" s="276">
        <v>0</v>
      </c>
      <c r="Y3868" s="276">
        <v>1</v>
      </c>
      <c r="Z3868" s="276">
        <v>0</v>
      </c>
      <c r="AA3868" s="276">
        <v>0</v>
      </c>
      <c r="AB3868" s="276">
        <v>0</v>
      </c>
      <c r="AC3868" s="276">
        <v>0</v>
      </c>
      <c r="AD3868" s="448"/>
    </row>
    <row r="3869" spans="1:30" ht="20.399999999999999" customHeight="1">
      <c r="A3869" s="407"/>
      <c r="B3869" s="407"/>
      <c r="C3869" s="407"/>
      <c r="D3869" s="407"/>
      <c r="E3869" s="407"/>
      <c r="F3869" s="407"/>
      <c r="G3869" s="407"/>
      <c r="H3869" s="407"/>
      <c r="I3869" s="407"/>
      <c r="J3869" s="407"/>
      <c r="K3869" s="407"/>
      <c r="L3869" s="407"/>
      <c r="M3869" s="407"/>
      <c r="N3869" s="407"/>
      <c r="O3869" s="407"/>
      <c r="P3869" s="407"/>
      <c r="Q3869" s="407"/>
      <c r="R3869" s="407"/>
      <c r="S3869" s="407"/>
      <c r="T3869" s="407"/>
      <c r="U3869" s="407"/>
      <c r="V3869" s="407"/>
      <c r="W3869" s="407"/>
      <c r="X3869" s="407"/>
      <c r="Y3869" s="407"/>
      <c r="Z3869" s="407"/>
      <c r="AA3869" s="407"/>
      <c r="AB3869" s="407"/>
      <c r="AC3869" s="407"/>
      <c r="AD3869" s="448"/>
    </row>
    <row r="3870" spans="1:30" ht="20.399999999999999" customHeight="1">
      <c r="A3870" s="796" t="s">
        <v>2183</v>
      </c>
      <c r="B3870" s="669" t="s">
        <v>2180</v>
      </c>
      <c r="C3870" s="275">
        <v>10</v>
      </c>
      <c r="D3870" s="275">
        <v>10</v>
      </c>
      <c r="E3870" s="275">
        <v>0</v>
      </c>
      <c r="F3870" s="275">
        <v>0</v>
      </c>
      <c r="G3870" s="1041">
        <v>100</v>
      </c>
      <c r="H3870" s="275">
        <v>0</v>
      </c>
      <c r="I3870" s="275">
        <v>0</v>
      </c>
      <c r="J3870" s="275">
        <v>0</v>
      </c>
      <c r="K3870" s="275">
        <v>0</v>
      </c>
      <c r="L3870" s="275">
        <v>0</v>
      </c>
      <c r="M3870" s="275">
        <v>0</v>
      </c>
      <c r="N3870" s="275">
        <v>0</v>
      </c>
      <c r="O3870" s="275">
        <v>0</v>
      </c>
      <c r="P3870" s="275">
        <v>2</v>
      </c>
      <c r="Q3870" s="275">
        <v>1</v>
      </c>
      <c r="R3870" s="275">
        <v>0</v>
      </c>
      <c r="S3870" s="275">
        <v>0</v>
      </c>
      <c r="T3870" s="275">
        <v>1</v>
      </c>
      <c r="U3870" s="275">
        <v>0</v>
      </c>
      <c r="V3870" s="1042">
        <v>0</v>
      </c>
      <c r="W3870" s="275">
        <v>3</v>
      </c>
      <c r="X3870" s="275">
        <v>2</v>
      </c>
      <c r="Y3870" s="275">
        <v>0</v>
      </c>
      <c r="Z3870" s="275">
        <v>1</v>
      </c>
      <c r="AA3870" s="275">
        <v>0</v>
      </c>
      <c r="AB3870" s="275">
        <v>0</v>
      </c>
      <c r="AC3870" s="275">
        <v>0</v>
      </c>
      <c r="AD3870" s="448"/>
    </row>
    <row r="3871" spans="1:30" ht="20.399999999999999" customHeight="1">
      <c r="A3871" s="669"/>
      <c r="B3871" s="669" t="s">
        <v>2182</v>
      </c>
      <c r="C3871" s="797"/>
      <c r="D3871" s="797"/>
      <c r="E3871" s="797"/>
      <c r="F3871" s="797"/>
      <c r="G3871" s="797"/>
      <c r="H3871" s="797"/>
      <c r="I3871" s="797"/>
      <c r="J3871" s="797"/>
      <c r="K3871" s="797"/>
      <c r="L3871" s="797"/>
      <c r="M3871" s="797"/>
      <c r="N3871" s="797"/>
      <c r="O3871" s="797"/>
      <c r="P3871" s="797"/>
      <c r="Q3871" s="797"/>
      <c r="R3871" s="797"/>
      <c r="S3871" s="797"/>
      <c r="T3871" s="797"/>
      <c r="U3871" s="797"/>
      <c r="V3871" s="797"/>
      <c r="W3871" s="797"/>
      <c r="X3871" s="797"/>
      <c r="Y3871" s="797"/>
      <c r="Z3871" s="797"/>
      <c r="AA3871" s="797"/>
      <c r="AB3871" s="797"/>
      <c r="AC3871" s="797"/>
      <c r="AD3871" s="448"/>
    </row>
    <row r="3872" spans="1:30" ht="20.399999999999999" customHeight="1">
      <c r="A3872" s="794"/>
      <c r="B3872" s="670" t="s">
        <v>1468</v>
      </c>
      <c r="C3872" s="276">
        <v>10</v>
      </c>
      <c r="D3872" s="276">
        <v>10</v>
      </c>
      <c r="E3872" s="276">
        <v>0</v>
      </c>
      <c r="F3872" s="276">
        <v>0</v>
      </c>
      <c r="G3872" s="1043">
        <v>100</v>
      </c>
      <c r="H3872" s="276">
        <v>0</v>
      </c>
      <c r="I3872" s="276">
        <v>0</v>
      </c>
      <c r="J3872" s="276">
        <v>0</v>
      </c>
      <c r="K3872" s="276">
        <v>0</v>
      </c>
      <c r="L3872" s="276">
        <v>0</v>
      </c>
      <c r="M3872" s="276">
        <v>0</v>
      </c>
      <c r="N3872" s="276">
        <v>0</v>
      </c>
      <c r="O3872" s="276">
        <v>0</v>
      </c>
      <c r="P3872" s="276">
        <v>2</v>
      </c>
      <c r="Q3872" s="276">
        <v>1</v>
      </c>
      <c r="R3872" s="276">
        <v>0</v>
      </c>
      <c r="S3872" s="276">
        <v>0</v>
      </c>
      <c r="T3872" s="276">
        <v>1</v>
      </c>
      <c r="U3872" s="276">
        <v>0</v>
      </c>
      <c r="V3872" s="1044">
        <v>0</v>
      </c>
      <c r="W3872" s="276">
        <v>3</v>
      </c>
      <c r="X3872" s="276">
        <v>2</v>
      </c>
      <c r="Y3872" s="276">
        <v>0</v>
      </c>
      <c r="Z3872" s="276">
        <v>1</v>
      </c>
      <c r="AA3872" s="276">
        <v>0</v>
      </c>
      <c r="AB3872" s="276">
        <v>0</v>
      </c>
      <c r="AC3872" s="276">
        <v>0</v>
      </c>
      <c r="AD3872" s="448"/>
    </row>
    <row r="3873" spans="1:30" ht="20.399999999999999" customHeight="1">
      <c r="A3873" s="794"/>
      <c r="B3873" s="670" t="s">
        <v>1467</v>
      </c>
      <c r="C3873" s="276">
        <v>0</v>
      </c>
      <c r="D3873" s="276">
        <v>0</v>
      </c>
      <c r="E3873" s="276">
        <v>0</v>
      </c>
      <c r="F3873" s="276">
        <v>0</v>
      </c>
      <c r="G3873" s="1043">
        <v>0</v>
      </c>
      <c r="H3873" s="276">
        <v>0</v>
      </c>
      <c r="I3873" s="276">
        <v>0</v>
      </c>
      <c r="J3873" s="276">
        <v>0</v>
      </c>
      <c r="K3873" s="276">
        <v>0</v>
      </c>
      <c r="L3873" s="276">
        <v>0</v>
      </c>
      <c r="M3873" s="276">
        <v>0</v>
      </c>
      <c r="N3873" s="276">
        <v>0</v>
      </c>
      <c r="O3873" s="276">
        <v>0</v>
      </c>
      <c r="P3873" s="276">
        <v>0</v>
      </c>
      <c r="Q3873" s="276">
        <v>0</v>
      </c>
      <c r="R3873" s="276">
        <v>0</v>
      </c>
      <c r="S3873" s="276">
        <v>0</v>
      </c>
      <c r="T3873" s="276">
        <v>0</v>
      </c>
      <c r="U3873" s="276">
        <v>0</v>
      </c>
      <c r="V3873" s="1044">
        <v>0</v>
      </c>
      <c r="W3873" s="276">
        <v>0</v>
      </c>
      <c r="X3873" s="276">
        <v>0</v>
      </c>
      <c r="Y3873" s="276">
        <v>0</v>
      </c>
      <c r="Z3873" s="276">
        <v>0</v>
      </c>
      <c r="AA3873" s="276">
        <v>0</v>
      </c>
      <c r="AB3873" s="276">
        <v>0</v>
      </c>
      <c r="AC3873" s="276">
        <v>0</v>
      </c>
      <c r="AD3873" s="448"/>
    </row>
    <row r="3874" spans="1:30" ht="20.399999999999999" customHeight="1">
      <c r="A3874" s="407"/>
      <c r="B3874" s="407"/>
      <c r="C3874" s="407"/>
      <c r="D3874" s="407"/>
      <c r="E3874" s="407"/>
      <c r="F3874" s="407"/>
      <c r="G3874" s="407"/>
      <c r="H3874" s="407"/>
      <c r="I3874" s="407"/>
      <c r="J3874" s="407"/>
      <c r="K3874" s="407"/>
      <c r="L3874" s="407"/>
      <c r="M3874" s="407"/>
      <c r="N3874" s="407"/>
      <c r="O3874" s="407"/>
      <c r="P3874" s="407"/>
      <c r="Q3874" s="407"/>
      <c r="R3874" s="407"/>
      <c r="S3874" s="407"/>
      <c r="T3874" s="407"/>
      <c r="U3874" s="407"/>
      <c r="V3874" s="407"/>
      <c r="W3874" s="407"/>
      <c r="X3874" s="407"/>
      <c r="Y3874" s="407"/>
      <c r="Z3874" s="407"/>
      <c r="AA3874" s="407"/>
      <c r="AB3874" s="407"/>
      <c r="AC3874" s="407"/>
      <c r="AD3874" s="448"/>
    </row>
    <row r="3875" spans="1:30" ht="20.399999999999999" customHeight="1">
      <c r="A3875" s="796" t="s">
        <v>2181</v>
      </c>
      <c r="B3875" s="669" t="s">
        <v>2180</v>
      </c>
      <c r="C3875" s="275">
        <v>116</v>
      </c>
      <c r="D3875" s="275">
        <v>116</v>
      </c>
      <c r="E3875" s="275">
        <v>0</v>
      </c>
      <c r="F3875" s="275">
        <v>0</v>
      </c>
      <c r="G3875" s="1041">
        <v>100</v>
      </c>
      <c r="H3875" s="275">
        <v>0</v>
      </c>
      <c r="I3875" s="275">
        <v>0</v>
      </c>
      <c r="J3875" s="275">
        <v>0</v>
      </c>
      <c r="K3875" s="275">
        <v>0</v>
      </c>
      <c r="L3875" s="275">
        <v>0</v>
      </c>
      <c r="M3875" s="275">
        <v>0</v>
      </c>
      <c r="N3875" s="275">
        <v>0</v>
      </c>
      <c r="O3875" s="275">
        <v>4</v>
      </c>
      <c r="P3875" s="275">
        <v>9</v>
      </c>
      <c r="Q3875" s="275">
        <v>11</v>
      </c>
      <c r="R3875" s="275">
        <v>7</v>
      </c>
      <c r="S3875" s="275">
        <v>6</v>
      </c>
      <c r="T3875" s="275">
        <v>11</v>
      </c>
      <c r="U3875" s="275">
        <v>6</v>
      </c>
      <c r="V3875" s="1042">
        <v>14</v>
      </c>
      <c r="W3875" s="275">
        <v>11</v>
      </c>
      <c r="X3875" s="275">
        <v>6</v>
      </c>
      <c r="Y3875" s="275">
        <v>5</v>
      </c>
      <c r="Z3875" s="275">
        <v>11</v>
      </c>
      <c r="AA3875" s="275">
        <v>5</v>
      </c>
      <c r="AB3875" s="275">
        <v>6</v>
      </c>
      <c r="AC3875" s="275">
        <v>4</v>
      </c>
      <c r="AD3875" s="448"/>
    </row>
    <row r="3876" spans="1:30" ht="20.399999999999999" customHeight="1">
      <c r="A3876" s="669"/>
      <c r="B3876" s="669" t="s">
        <v>2179</v>
      </c>
      <c r="C3876" s="797"/>
      <c r="D3876" s="797"/>
      <c r="E3876" s="797"/>
      <c r="F3876" s="797"/>
      <c r="G3876" s="797"/>
      <c r="H3876" s="797"/>
      <c r="I3876" s="797"/>
      <c r="J3876" s="797"/>
      <c r="K3876" s="797"/>
      <c r="L3876" s="797"/>
      <c r="M3876" s="797"/>
      <c r="N3876" s="797"/>
      <c r="O3876" s="797"/>
      <c r="P3876" s="797"/>
      <c r="Q3876" s="797"/>
      <c r="R3876" s="797"/>
      <c r="S3876" s="797"/>
      <c r="T3876" s="797"/>
      <c r="U3876" s="797"/>
      <c r="V3876" s="797"/>
      <c r="W3876" s="797"/>
      <c r="X3876" s="797"/>
      <c r="Y3876" s="797"/>
      <c r="Z3876" s="797"/>
      <c r="AA3876" s="797"/>
      <c r="AB3876" s="797"/>
      <c r="AC3876" s="797"/>
      <c r="AD3876" s="448"/>
    </row>
    <row r="3877" spans="1:30" ht="20.399999999999999" customHeight="1">
      <c r="A3877" s="794"/>
      <c r="B3877" s="670" t="s">
        <v>1468</v>
      </c>
      <c r="C3877" s="276">
        <v>105</v>
      </c>
      <c r="D3877" s="276">
        <v>105</v>
      </c>
      <c r="E3877" s="276">
        <v>0</v>
      </c>
      <c r="F3877" s="276">
        <v>0</v>
      </c>
      <c r="G3877" s="1043">
        <v>100</v>
      </c>
      <c r="H3877" s="276">
        <v>0</v>
      </c>
      <c r="I3877" s="276">
        <v>0</v>
      </c>
      <c r="J3877" s="276">
        <v>0</v>
      </c>
      <c r="K3877" s="276">
        <v>0</v>
      </c>
      <c r="L3877" s="276">
        <v>0</v>
      </c>
      <c r="M3877" s="276">
        <v>0</v>
      </c>
      <c r="N3877" s="276">
        <v>0</v>
      </c>
      <c r="O3877" s="276">
        <v>4</v>
      </c>
      <c r="P3877" s="276">
        <v>8</v>
      </c>
      <c r="Q3877" s="276">
        <v>10</v>
      </c>
      <c r="R3877" s="276">
        <v>7</v>
      </c>
      <c r="S3877" s="276">
        <v>5</v>
      </c>
      <c r="T3877" s="276">
        <v>10</v>
      </c>
      <c r="U3877" s="276">
        <v>6</v>
      </c>
      <c r="V3877" s="1044">
        <v>11</v>
      </c>
      <c r="W3877" s="276">
        <v>10</v>
      </c>
      <c r="X3877" s="276">
        <v>5</v>
      </c>
      <c r="Y3877" s="276">
        <v>5</v>
      </c>
      <c r="Z3877" s="276">
        <v>10</v>
      </c>
      <c r="AA3877" s="276">
        <v>4</v>
      </c>
      <c r="AB3877" s="276">
        <v>6</v>
      </c>
      <c r="AC3877" s="276">
        <v>4</v>
      </c>
      <c r="AD3877" s="448"/>
    </row>
    <row r="3878" spans="1:30" ht="20.399999999999999" customHeight="1">
      <c r="A3878" s="794"/>
      <c r="B3878" s="670" t="s">
        <v>1467</v>
      </c>
      <c r="C3878" s="276">
        <v>11</v>
      </c>
      <c r="D3878" s="276">
        <v>11</v>
      </c>
      <c r="E3878" s="276">
        <v>0</v>
      </c>
      <c r="F3878" s="276">
        <v>0</v>
      </c>
      <c r="G3878" s="1043">
        <v>100</v>
      </c>
      <c r="H3878" s="276">
        <v>0</v>
      </c>
      <c r="I3878" s="276">
        <v>0</v>
      </c>
      <c r="J3878" s="276">
        <v>0</v>
      </c>
      <c r="K3878" s="276">
        <v>0</v>
      </c>
      <c r="L3878" s="276">
        <v>0</v>
      </c>
      <c r="M3878" s="276">
        <v>0</v>
      </c>
      <c r="N3878" s="276">
        <v>0</v>
      </c>
      <c r="O3878" s="276">
        <v>0</v>
      </c>
      <c r="P3878" s="276">
        <v>1</v>
      </c>
      <c r="Q3878" s="276">
        <v>1</v>
      </c>
      <c r="R3878" s="276">
        <v>0</v>
      </c>
      <c r="S3878" s="276">
        <v>1</v>
      </c>
      <c r="T3878" s="276">
        <v>1</v>
      </c>
      <c r="U3878" s="276">
        <v>0</v>
      </c>
      <c r="V3878" s="1044">
        <v>3</v>
      </c>
      <c r="W3878" s="276">
        <v>1</v>
      </c>
      <c r="X3878" s="276">
        <v>1</v>
      </c>
      <c r="Y3878" s="276">
        <v>0</v>
      </c>
      <c r="Z3878" s="276">
        <v>1</v>
      </c>
      <c r="AA3878" s="276">
        <v>1</v>
      </c>
      <c r="AB3878" s="276">
        <v>0</v>
      </c>
      <c r="AC3878" s="276">
        <v>0</v>
      </c>
      <c r="AD3878" s="448"/>
    </row>
    <row r="3879" spans="1:30" ht="20.399999999999999" customHeight="1">
      <c r="A3879" s="407"/>
      <c r="B3879" s="407"/>
      <c r="C3879" s="407"/>
      <c r="D3879" s="407"/>
      <c r="E3879" s="407"/>
      <c r="F3879" s="407"/>
      <c r="G3879" s="407"/>
      <c r="H3879" s="407"/>
      <c r="I3879" s="407"/>
      <c r="J3879" s="407"/>
      <c r="K3879" s="407"/>
      <c r="L3879" s="407"/>
      <c r="M3879" s="407"/>
      <c r="N3879" s="407"/>
      <c r="O3879" s="407"/>
      <c r="P3879" s="407"/>
      <c r="Q3879" s="407"/>
      <c r="R3879" s="407"/>
      <c r="S3879" s="407"/>
      <c r="T3879" s="407"/>
      <c r="U3879" s="407"/>
      <c r="V3879" s="407"/>
      <c r="W3879" s="407"/>
      <c r="X3879" s="407"/>
      <c r="Y3879" s="407"/>
      <c r="Z3879" s="407"/>
      <c r="AA3879" s="407"/>
      <c r="AB3879" s="407"/>
      <c r="AC3879" s="407"/>
      <c r="AD3879" s="448"/>
    </row>
    <row r="3880" spans="1:30" ht="20.399999999999999" customHeight="1">
      <c r="A3880" s="796" t="s">
        <v>2178</v>
      </c>
      <c r="B3880" s="669" t="s">
        <v>2177</v>
      </c>
      <c r="C3880" s="275">
        <v>1</v>
      </c>
      <c r="D3880" s="275">
        <v>1</v>
      </c>
      <c r="E3880" s="275">
        <v>0</v>
      </c>
      <c r="F3880" s="275">
        <v>0</v>
      </c>
      <c r="G3880" s="1041">
        <v>100</v>
      </c>
      <c r="H3880" s="275">
        <v>0</v>
      </c>
      <c r="I3880" s="275">
        <v>0</v>
      </c>
      <c r="J3880" s="275">
        <v>0</v>
      </c>
      <c r="K3880" s="275">
        <v>0</v>
      </c>
      <c r="L3880" s="275">
        <v>0</v>
      </c>
      <c r="M3880" s="275">
        <v>0</v>
      </c>
      <c r="N3880" s="275">
        <v>0</v>
      </c>
      <c r="O3880" s="275">
        <v>0</v>
      </c>
      <c r="P3880" s="275">
        <v>0</v>
      </c>
      <c r="Q3880" s="275">
        <v>0</v>
      </c>
      <c r="R3880" s="275">
        <v>0</v>
      </c>
      <c r="S3880" s="275">
        <v>0</v>
      </c>
      <c r="T3880" s="275">
        <v>1</v>
      </c>
      <c r="U3880" s="275">
        <v>0</v>
      </c>
      <c r="V3880" s="1042">
        <v>0</v>
      </c>
      <c r="W3880" s="275">
        <v>0</v>
      </c>
      <c r="X3880" s="275">
        <v>0</v>
      </c>
      <c r="Y3880" s="275">
        <v>0</v>
      </c>
      <c r="Z3880" s="275">
        <v>0</v>
      </c>
      <c r="AA3880" s="275">
        <v>0</v>
      </c>
      <c r="AB3880" s="275">
        <v>0</v>
      </c>
      <c r="AC3880" s="275">
        <v>0</v>
      </c>
      <c r="AD3880" s="448"/>
    </row>
    <row r="3881" spans="1:30" ht="20.399999999999999" customHeight="1">
      <c r="A3881" s="669"/>
      <c r="B3881" s="669" t="s">
        <v>2176</v>
      </c>
      <c r="C3881" s="797"/>
      <c r="D3881" s="797"/>
      <c r="E3881" s="797"/>
      <c r="F3881" s="797"/>
      <c r="G3881" s="797"/>
      <c r="H3881" s="797"/>
      <c r="I3881" s="797"/>
      <c r="J3881" s="797"/>
      <c r="K3881" s="797"/>
      <c r="L3881" s="797"/>
      <c r="M3881" s="797"/>
      <c r="N3881" s="797"/>
      <c r="O3881" s="797"/>
      <c r="P3881" s="797"/>
      <c r="Q3881" s="797"/>
      <c r="R3881" s="797"/>
      <c r="S3881" s="797"/>
      <c r="T3881" s="797"/>
      <c r="U3881" s="797"/>
      <c r="V3881" s="797"/>
      <c r="W3881" s="797"/>
      <c r="X3881" s="797"/>
      <c r="Y3881" s="797"/>
      <c r="Z3881" s="797"/>
      <c r="AA3881" s="797"/>
      <c r="AB3881" s="797"/>
      <c r="AC3881" s="797"/>
      <c r="AD3881" s="448"/>
    </row>
    <row r="3882" spans="1:30" ht="20.399999999999999" customHeight="1">
      <c r="A3882" s="794"/>
      <c r="B3882" s="670" t="s">
        <v>1468</v>
      </c>
      <c r="C3882" s="276">
        <v>1</v>
      </c>
      <c r="D3882" s="276">
        <v>1</v>
      </c>
      <c r="E3882" s="276">
        <v>0</v>
      </c>
      <c r="F3882" s="276">
        <v>0</v>
      </c>
      <c r="G3882" s="1043">
        <v>100</v>
      </c>
      <c r="H3882" s="276">
        <v>0</v>
      </c>
      <c r="I3882" s="276">
        <v>0</v>
      </c>
      <c r="J3882" s="276">
        <v>0</v>
      </c>
      <c r="K3882" s="276">
        <v>0</v>
      </c>
      <c r="L3882" s="276">
        <v>0</v>
      </c>
      <c r="M3882" s="276">
        <v>0</v>
      </c>
      <c r="N3882" s="276">
        <v>0</v>
      </c>
      <c r="O3882" s="276">
        <v>0</v>
      </c>
      <c r="P3882" s="276">
        <v>0</v>
      </c>
      <c r="Q3882" s="276">
        <v>0</v>
      </c>
      <c r="R3882" s="276">
        <v>0</v>
      </c>
      <c r="S3882" s="276">
        <v>0</v>
      </c>
      <c r="T3882" s="276">
        <v>1</v>
      </c>
      <c r="U3882" s="276">
        <v>0</v>
      </c>
      <c r="V3882" s="1044">
        <v>0</v>
      </c>
      <c r="W3882" s="276">
        <v>0</v>
      </c>
      <c r="X3882" s="276">
        <v>0</v>
      </c>
      <c r="Y3882" s="276">
        <v>0</v>
      </c>
      <c r="Z3882" s="276">
        <v>0</v>
      </c>
      <c r="AA3882" s="276">
        <v>0</v>
      </c>
      <c r="AB3882" s="276">
        <v>0</v>
      </c>
      <c r="AC3882" s="276">
        <v>0</v>
      </c>
      <c r="AD3882" s="448"/>
    </row>
    <row r="3883" spans="1:30" ht="20.399999999999999" customHeight="1">
      <c r="A3883" s="794"/>
      <c r="B3883" s="670" t="s">
        <v>1467</v>
      </c>
      <c r="C3883" s="276">
        <v>0</v>
      </c>
      <c r="D3883" s="276">
        <v>0</v>
      </c>
      <c r="E3883" s="276">
        <v>0</v>
      </c>
      <c r="F3883" s="276">
        <v>0</v>
      </c>
      <c r="G3883" s="1043">
        <v>0</v>
      </c>
      <c r="H3883" s="276">
        <v>0</v>
      </c>
      <c r="I3883" s="276">
        <v>0</v>
      </c>
      <c r="J3883" s="276">
        <v>0</v>
      </c>
      <c r="K3883" s="276">
        <v>0</v>
      </c>
      <c r="L3883" s="276">
        <v>0</v>
      </c>
      <c r="M3883" s="276">
        <v>0</v>
      </c>
      <c r="N3883" s="276">
        <v>0</v>
      </c>
      <c r="O3883" s="276">
        <v>0</v>
      </c>
      <c r="P3883" s="276">
        <v>0</v>
      </c>
      <c r="Q3883" s="276">
        <v>0</v>
      </c>
      <c r="R3883" s="276">
        <v>0</v>
      </c>
      <c r="S3883" s="276">
        <v>0</v>
      </c>
      <c r="T3883" s="276">
        <v>0</v>
      </c>
      <c r="U3883" s="276">
        <v>0</v>
      </c>
      <c r="V3883" s="1044">
        <v>0</v>
      </c>
      <c r="W3883" s="276">
        <v>0</v>
      </c>
      <c r="X3883" s="276">
        <v>0</v>
      </c>
      <c r="Y3883" s="276">
        <v>0</v>
      </c>
      <c r="Z3883" s="276">
        <v>0</v>
      </c>
      <c r="AA3883" s="276">
        <v>0</v>
      </c>
      <c r="AB3883" s="276">
        <v>0</v>
      </c>
      <c r="AC3883" s="276">
        <v>0</v>
      </c>
      <c r="AD3883" s="448"/>
    </row>
    <row r="3884" spans="1:30" ht="20.399999999999999" customHeight="1">
      <c r="A3884" s="407"/>
      <c r="B3884" s="407"/>
      <c r="C3884" s="407"/>
      <c r="D3884" s="407"/>
      <c r="E3884" s="407"/>
      <c r="F3884" s="407"/>
      <c r="G3884" s="407"/>
      <c r="H3884" s="407"/>
      <c r="I3884" s="407"/>
      <c r="J3884" s="407"/>
      <c r="K3884" s="407"/>
      <c r="L3884" s="407"/>
      <c r="M3884" s="407"/>
      <c r="N3884" s="407"/>
      <c r="O3884" s="407"/>
      <c r="P3884" s="407"/>
      <c r="Q3884" s="407"/>
      <c r="R3884" s="407"/>
      <c r="S3884" s="407"/>
      <c r="T3884" s="407"/>
      <c r="U3884" s="407"/>
      <c r="V3884" s="407"/>
      <c r="W3884" s="407"/>
      <c r="X3884" s="407"/>
      <c r="Y3884" s="407"/>
      <c r="Z3884" s="407"/>
      <c r="AA3884" s="407"/>
      <c r="AB3884" s="407"/>
      <c r="AC3884" s="407"/>
      <c r="AD3884" s="448"/>
    </row>
    <row r="3885" spans="1:30" ht="20.399999999999999" customHeight="1">
      <c r="A3885" s="796" t="s">
        <v>2175</v>
      </c>
      <c r="B3885" s="669" t="s">
        <v>2174</v>
      </c>
      <c r="C3885" s="275">
        <v>13</v>
      </c>
      <c r="D3885" s="275">
        <v>13</v>
      </c>
      <c r="E3885" s="275">
        <v>0</v>
      </c>
      <c r="F3885" s="275">
        <v>0</v>
      </c>
      <c r="G3885" s="1041">
        <v>100</v>
      </c>
      <c r="H3885" s="275">
        <v>0</v>
      </c>
      <c r="I3885" s="275">
        <v>0</v>
      </c>
      <c r="J3885" s="275">
        <v>0</v>
      </c>
      <c r="K3885" s="275">
        <v>0</v>
      </c>
      <c r="L3885" s="275">
        <v>0</v>
      </c>
      <c r="M3885" s="275">
        <v>0</v>
      </c>
      <c r="N3885" s="275">
        <v>0</v>
      </c>
      <c r="O3885" s="275">
        <v>0</v>
      </c>
      <c r="P3885" s="275">
        <v>1</v>
      </c>
      <c r="Q3885" s="275">
        <v>1</v>
      </c>
      <c r="R3885" s="275">
        <v>1</v>
      </c>
      <c r="S3885" s="275">
        <v>1</v>
      </c>
      <c r="T3885" s="275">
        <v>4</v>
      </c>
      <c r="U3885" s="275">
        <v>3</v>
      </c>
      <c r="V3885" s="1042">
        <v>0</v>
      </c>
      <c r="W3885" s="275">
        <v>1</v>
      </c>
      <c r="X3885" s="275">
        <v>0</v>
      </c>
      <c r="Y3885" s="275">
        <v>0</v>
      </c>
      <c r="Z3885" s="275">
        <v>1</v>
      </c>
      <c r="AA3885" s="275">
        <v>0</v>
      </c>
      <c r="AB3885" s="275">
        <v>0</v>
      </c>
      <c r="AC3885" s="275">
        <v>0</v>
      </c>
      <c r="AD3885" s="448"/>
    </row>
    <row r="3886" spans="1:30" ht="20.399999999999999" customHeight="1">
      <c r="A3886" s="669"/>
      <c r="B3886" s="669" t="s">
        <v>2173</v>
      </c>
      <c r="C3886" s="797"/>
      <c r="D3886" s="797"/>
      <c r="E3886" s="797"/>
      <c r="F3886" s="797"/>
      <c r="G3886" s="797"/>
      <c r="H3886" s="797"/>
      <c r="I3886" s="797"/>
      <c r="J3886" s="797"/>
      <c r="K3886" s="797"/>
      <c r="L3886" s="797"/>
      <c r="M3886" s="797"/>
      <c r="N3886" s="797"/>
      <c r="O3886" s="797"/>
      <c r="P3886" s="797"/>
      <c r="Q3886" s="797"/>
      <c r="R3886" s="797"/>
      <c r="S3886" s="797"/>
      <c r="T3886" s="797"/>
      <c r="U3886" s="797"/>
      <c r="V3886" s="797"/>
      <c r="W3886" s="797"/>
      <c r="X3886" s="797"/>
      <c r="Y3886" s="797"/>
      <c r="Z3886" s="797"/>
      <c r="AA3886" s="797"/>
      <c r="AB3886" s="797"/>
      <c r="AC3886" s="797"/>
      <c r="AD3886" s="448"/>
    </row>
    <row r="3887" spans="1:30" ht="20.399999999999999" customHeight="1">
      <c r="A3887" s="794"/>
      <c r="B3887" s="670" t="s">
        <v>1468</v>
      </c>
      <c r="C3887" s="276">
        <v>11</v>
      </c>
      <c r="D3887" s="276">
        <v>11</v>
      </c>
      <c r="E3887" s="276">
        <v>0</v>
      </c>
      <c r="F3887" s="276">
        <v>0</v>
      </c>
      <c r="G3887" s="1043">
        <v>100</v>
      </c>
      <c r="H3887" s="276">
        <v>0</v>
      </c>
      <c r="I3887" s="276">
        <v>0</v>
      </c>
      <c r="J3887" s="276">
        <v>0</v>
      </c>
      <c r="K3887" s="276">
        <v>0</v>
      </c>
      <c r="L3887" s="276">
        <v>0</v>
      </c>
      <c r="M3887" s="276">
        <v>0</v>
      </c>
      <c r="N3887" s="276">
        <v>0</v>
      </c>
      <c r="O3887" s="276">
        <v>0</v>
      </c>
      <c r="P3887" s="276">
        <v>1</v>
      </c>
      <c r="Q3887" s="276">
        <v>1</v>
      </c>
      <c r="R3887" s="276">
        <v>1</v>
      </c>
      <c r="S3887" s="276">
        <v>0</v>
      </c>
      <c r="T3887" s="276">
        <v>3</v>
      </c>
      <c r="U3887" s="276">
        <v>3</v>
      </c>
      <c r="V3887" s="1044">
        <v>0</v>
      </c>
      <c r="W3887" s="276">
        <v>1</v>
      </c>
      <c r="X3887" s="276">
        <v>0</v>
      </c>
      <c r="Y3887" s="276">
        <v>0</v>
      </c>
      <c r="Z3887" s="276">
        <v>1</v>
      </c>
      <c r="AA3887" s="276">
        <v>0</v>
      </c>
      <c r="AB3887" s="276">
        <v>0</v>
      </c>
      <c r="AC3887" s="276">
        <v>0</v>
      </c>
      <c r="AD3887" s="448"/>
    </row>
    <row r="3888" spans="1:30" ht="20.399999999999999" customHeight="1">
      <c r="A3888" s="794"/>
      <c r="B3888" s="670" t="s">
        <v>1467</v>
      </c>
      <c r="C3888" s="276">
        <v>2</v>
      </c>
      <c r="D3888" s="276">
        <v>2</v>
      </c>
      <c r="E3888" s="276">
        <v>0</v>
      </c>
      <c r="F3888" s="276">
        <v>0</v>
      </c>
      <c r="G3888" s="1043">
        <v>100</v>
      </c>
      <c r="H3888" s="276">
        <v>0</v>
      </c>
      <c r="I3888" s="276">
        <v>0</v>
      </c>
      <c r="J3888" s="276">
        <v>0</v>
      </c>
      <c r="K3888" s="276">
        <v>0</v>
      </c>
      <c r="L3888" s="276">
        <v>0</v>
      </c>
      <c r="M3888" s="276">
        <v>0</v>
      </c>
      <c r="N3888" s="276">
        <v>0</v>
      </c>
      <c r="O3888" s="276">
        <v>0</v>
      </c>
      <c r="P3888" s="276">
        <v>0</v>
      </c>
      <c r="Q3888" s="276">
        <v>0</v>
      </c>
      <c r="R3888" s="276">
        <v>0</v>
      </c>
      <c r="S3888" s="276">
        <v>1</v>
      </c>
      <c r="T3888" s="276">
        <v>1</v>
      </c>
      <c r="U3888" s="276">
        <v>0</v>
      </c>
      <c r="V3888" s="1044">
        <v>0</v>
      </c>
      <c r="W3888" s="276">
        <v>0</v>
      </c>
      <c r="X3888" s="276">
        <v>0</v>
      </c>
      <c r="Y3888" s="276">
        <v>0</v>
      </c>
      <c r="Z3888" s="276">
        <v>0</v>
      </c>
      <c r="AA3888" s="276">
        <v>0</v>
      </c>
      <c r="AB3888" s="276">
        <v>0</v>
      </c>
      <c r="AC3888" s="276">
        <v>0</v>
      </c>
      <c r="AD3888" s="448"/>
    </row>
    <row r="3889" spans="1:30" ht="20.399999999999999" customHeight="1">
      <c r="A3889" s="407"/>
      <c r="B3889" s="407"/>
      <c r="C3889" s="407"/>
      <c r="D3889" s="407"/>
      <c r="E3889" s="407"/>
      <c r="F3889" s="407"/>
      <c r="G3889" s="407"/>
      <c r="H3889" s="407"/>
      <c r="I3889" s="407"/>
      <c r="J3889" s="407"/>
      <c r="K3889" s="407"/>
      <c r="L3889" s="407"/>
      <c r="M3889" s="407"/>
      <c r="N3889" s="407"/>
      <c r="O3889" s="407"/>
      <c r="P3889" s="407"/>
      <c r="Q3889" s="407"/>
      <c r="R3889" s="407"/>
      <c r="S3889" s="407"/>
      <c r="T3889" s="407"/>
      <c r="U3889" s="407"/>
      <c r="V3889" s="407"/>
      <c r="W3889" s="407"/>
      <c r="X3889" s="407"/>
      <c r="Y3889" s="407"/>
      <c r="Z3889" s="407"/>
      <c r="AA3889" s="407"/>
      <c r="AB3889" s="407"/>
      <c r="AC3889" s="407"/>
      <c r="AD3889" s="448"/>
    </row>
    <row r="3890" spans="1:30" ht="20.399999999999999" customHeight="1">
      <c r="A3890" s="796" t="s">
        <v>2172</v>
      </c>
      <c r="B3890" s="669" t="s">
        <v>2171</v>
      </c>
      <c r="C3890" s="275">
        <v>15</v>
      </c>
      <c r="D3890" s="275">
        <v>15</v>
      </c>
      <c r="E3890" s="275">
        <v>0</v>
      </c>
      <c r="F3890" s="275">
        <v>0</v>
      </c>
      <c r="G3890" s="1041">
        <v>100</v>
      </c>
      <c r="H3890" s="275">
        <v>0</v>
      </c>
      <c r="I3890" s="275">
        <v>0</v>
      </c>
      <c r="J3890" s="275">
        <v>0</v>
      </c>
      <c r="K3890" s="275">
        <v>0</v>
      </c>
      <c r="L3890" s="275">
        <v>0</v>
      </c>
      <c r="M3890" s="275">
        <v>0</v>
      </c>
      <c r="N3890" s="275">
        <v>0</v>
      </c>
      <c r="O3890" s="275">
        <v>0</v>
      </c>
      <c r="P3890" s="275">
        <v>1</v>
      </c>
      <c r="Q3890" s="275">
        <v>1</v>
      </c>
      <c r="R3890" s="275">
        <v>0</v>
      </c>
      <c r="S3890" s="275">
        <v>2</v>
      </c>
      <c r="T3890" s="275">
        <v>1</v>
      </c>
      <c r="U3890" s="275">
        <v>2</v>
      </c>
      <c r="V3890" s="1042">
        <v>1</v>
      </c>
      <c r="W3890" s="275">
        <v>0</v>
      </c>
      <c r="X3890" s="275">
        <v>3</v>
      </c>
      <c r="Y3890" s="275">
        <v>2</v>
      </c>
      <c r="Z3890" s="275">
        <v>0</v>
      </c>
      <c r="AA3890" s="275">
        <v>1</v>
      </c>
      <c r="AB3890" s="275">
        <v>1</v>
      </c>
      <c r="AC3890" s="275">
        <v>0</v>
      </c>
      <c r="AD3890" s="448"/>
    </row>
    <row r="3891" spans="1:30" ht="20.399999999999999" customHeight="1">
      <c r="A3891" s="669"/>
      <c r="B3891" s="669" t="s">
        <v>2170</v>
      </c>
      <c r="C3891" s="797"/>
      <c r="D3891" s="797"/>
      <c r="E3891" s="797"/>
      <c r="F3891" s="797"/>
      <c r="G3891" s="797"/>
      <c r="H3891" s="797"/>
      <c r="I3891" s="797"/>
      <c r="J3891" s="797"/>
      <c r="K3891" s="797"/>
      <c r="L3891" s="797"/>
      <c r="M3891" s="797"/>
      <c r="N3891" s="797"/>
      <c r="O3891" s="797"/>
      <c r="P3891" s="797"/>
      <c r="Q3891" s="797"/>
      <c r="R3891" s="797"/>
      <c r="S3891" s="797"/>
      <c r="T3891" s="797"/>
      <c r="U3891" s="797"/>
      <c r="V3891" s="797"/>
      <c r="W3891" s="797"/>
      <c r="X3891" s="797"/>
      <c r="Y3891" s="797"/>
      <c r="Z3891" s="797"/>
      <c r="AA3891" s="797"/>
      <c r="AB3891" s="797"/>
      <c r="AC3891" s="797"/>
      <c r="AD3891" s="448"/>
    </row>
    <row r="3892" spans="1:30" ht="20.399999999999999" customHeight="1">
      <c r="A3892" s="794"/>
      <c r="B3892" s="670" t="s">
        <v>1468</v>
      </c>
      <c r="C3892" s="276">
        <v>14</v>
      </c>
      <c r="D3892" s="276">
        <v>14</v>
      </c>
      <c r="E3892" s="276">
        <v>0</v>
      </c>
      <c r="F3892" s="276">
        <v>0</v>
      </c>
      <c r="G3892" s="1043">
        <v>100</v>
      </c>
      <c r="H3892" s="276">
        <v>0</v>
      </c>
      <c r="I3892" s="276">
        <v>0</v>
      </c>
      <c r="J3892" s="276">
        <v>0</v>
      </c>
      <c r="K3892" s="276">
        <v>0</v>
      </c>
      <c r="L3892" s="276">
        <v>0</v>
      </c>
      <c r="M3892" s="276">
        <v>0</v>
      </c>
      <c r="N3892" s="276">
        <v>0</v>
      </c>
      <c r="O3892" s="276">
        <v>0</v>
      </c>
      <c r="P3892" s="276">
        <v>1</v>
      </c>
      <c r="Q3892" s="276">
        <v>1</v>
      </c>
      <c r="R3892" s="276">
        <v>0</v>
      </c>
      <c r="S3892" s="276">
        <v>2</v>
      </c>
      <c r="T3892" s="276">
        <v>1</v>
      </c>
      <c r="U3892" s="276">
        <v>2</v>
      </c>
      <c r="V3892" s="1044">
        <v>0</v>
      </c>
      <c r="W3892" s="276">
        <v>0</v>
      </c>
      <c r="X3892" s="276">
        <v>3</v>
      </c>
      <c r="Y3892" s="276">
        <v>2</v>
      </c>
      <c r="Z3892" s="276">
        <v>0</v>
      </c>
      <c r="AA3892" s="276">
        <v>1</v>
      </c>
      <c r="AB3892" s="276">
        <v>1</v>
      </c>
      <c r="AC3892" s="276">
        <v>0</v>
      </c>
      <c r="AD3892" s="448"/>
    </row>
    <row r="3893" spans="1:30" ht="20.399999999999999" customHeight="1">
      <c r="A3893" s="794"/>
      <c r="B3893" s="670" t="s">
        <v>1467</v>
      </c>
      <c r="C3893" s="276">
        <v>1</v>
      </c>
      <c r="D3893" s="276">
        <v>1</v>
      </c>
      <c r="E3893" s="276">
        <v>0</v>
      </c>
      <c r="F3893" s="276">
        <v>0</v>
      </c>
      <c r="G3893" s="1043">
        <v>100</v>
      </c>
      <c r="H3893" s="276">
        <v>0</v>
      </c>
      <c r="I3893" s="276">
        <v>0</v>
      </c>
      <c r="J3893" s="276">
        <v>0</v>
      </c>
      <c r="K3893" s="276">
        <v>0</v>
      </c>
      <c r="L3893" s="276">
        <v>0</v>
      </c>
      <c r="M3893" s="276">
        <v>0</v>
      </c>
      <c r="N3893" s="276">
        <v>0</v>
      </c>
      <c r="O3893" s="276">
        <v>0</v>
      </c>
      <c r="P3893" s="276">
        <v>0</v>
      </c>
      <c r="Q3893" s="276">
        <v>0</v>
      </c>
      <c r="R3893" s="276">
        <v>0</v>
      </c>
      <c r="S3893" s="276">
        <v>0</v>
      </c>
      <c r="T3893" s="276">
        <v>0</v>
      </c>
      <c r="U3893" s="276">
        <v>0</v>
      </c>
      <c r="V3893" s="1044">
        <v>1</v>
      </c>
      <c r="W3893" s="276">
        <v>0</v>
      </c>
      <c r="X3893" s="276">
        <v>0</v>
      </c>
      <c r="Y3893" s="276">
        <v>0</v>
      </c>
      <c r="Z3893" s="276">
        <v>0</v>
      </c>
      <c r="AA3893" s="276">
        <v>0</v>
      </c>
      <c r="AB3893" s="276">
        <v>0</v>
      </c>
      <c r="AC3893" s="276">
        <v>0</v>
      </c>
      <c r="AD3893" s="448"/>
    </row>
    <row r="3894" spans="1:30" ht="20.399999999999999" customHeight="1">
      <c r="A3894" s="407"/>
      <c r="B3894" s="407"/>
      <c r="C3894" s="407"/>
      <c r="D3894" s="407"/>
      <c r="E3894" s="407"/>
      <c r="F3894" s="407"/>
      <c r="G3894" s="407"/>
      <c r="H3894" s="407"/>
      <c r="I3894" s="407"/>
      <c r="J3894" s="407"/>
      <c r="K3894" s="407"/>
      <c r="L3894" s="407"/>
      <c r="M3894" s="407"/>
      <c r="N3894" s="407"/>
      <c r="O3894" s="407"/>
      <c r="P3894" s="407"/>
      <c r="Q3894" s="407"/>
      <c r="R3894" s="407"/>
      <c r="S3894" s="407"/>
      <c r="T3894" s="407"/>
      <c r="U3894" s="407"/>
      <c r="V3894" s="407"/>
      <c r="W3894" s="407"/>
      <c r="X3894" s="407"/>
      <c r="Y3894" s="407"/>
      <c r="Z3894" s="407"/>
      <c r="AA3894" s="407"/>
      <c r="AB3894" s="407"/>
      <c r="AC3894" s="407"/>
      <c r="AD3894" s="448"/>
    </row>
    <row r="3895" spans="1:30" ht="20.399999999999999" customHeight="1">
      <c r="A3895" s="796" t="s">
        <v>2169</v>
      </c>
      <c r="B3895" s="669" t="s">
        <v>2168</v>
      </c>
      <c r="C3895" s="275">
        <v>43</v>
      </c>
      <c r="D3895" s="275">
        <v>43</v>
      </c>
      <c r="E3895" s="275">
        <v>0</v>
      </c>
      <c r="F3895" s="275">
        <v>0</v>
      </c>
      <c r="G3895" s="1041">
        <v>100</v>
      </c>
      <c r="H3895" s="275">
        <v>0</v>
      </c>
      <c r="I3895" s="275">
        <v>0</v>
      </c>
      <c r="J3895" s="275">
        <v>0</v>
      </c>
      <c r="K3895" s="275">
        <v>0</v>
      </c>
      <c r="L3895" s="275">
        <v>0</v>
      </c>
      <c r="M3895" s="275">
        <v>0</v>
      </c>
      <c r="N3895" s="275">
        <v>1</v>
      </c>
      <c r="O3895" s="275">
        <v>1</v>
      </c>
      <c r="P3895" s="275">
        <v>3</v>
      </c>
      <c r="Q3895" s="275">
        <v>2</v>
      </c>
      <c r="R3895" s="275">
        <v>5</v>
      </c>
      <c r="S3895" s="275">
        <v>6</v>
      </c>
      <c r="T3895" s="275">
        <v>5</v>
      </c>
      <c r="U3895" s="275">
        <v>6</v>
      </c>
      <c r="V3895" s="1042">
        <v>3</v>
      </c>
      <c r="W3895" s="275">
        <v>1</v>
      </c>
      <c r="X3895" s="275">
        <v>3</v>
      </c>
      <c r="Y3895" s="275">
        <v>4</v>
      </c>
      <c r="Z3895" s="275">
        <v>2</v>
      </c>
      <c r="AA3895" s="275">
        <v>0</v>
      </c>
      <c r="AB3895" s="275">
        <v>1</v>
      </c>
      <c r="AC3895" s="275">
        <v>0</v>
      </c>
      <c r="AD3895" s="448"/>
    </row>
    <row r="3896" spans="1:30" ht="20.399999999999999" customHeight="1">
      <c r="A3896" s="669"/>
      <c r="B3896" s="669" t="s">
        <v>2167</v>
      </c>
      <c r="C3896" s="797"/>
      <c r="D3896" s="797"/>
      <c r="E3896" s="797"/>
      <c r="F3896" s="797"/>
      <c r="G3896" s="797"/>
      <c r="H3896" s="797"/>
      <c r="I3896" s="797"/>
      <c r="J3896" s="797"/>
      <c r="K3896" s="797"/>
      <c r="L3896" s="797"/>
      <c r="M3896" s="797"/>
      <c r="N3896" s="797"/>
      <c r="O3896" s="797"/>
      <c r="P3896" s="797"/>
      <c r="Q3896" s="797"/>
      <c r="R3896" s="797"/>
      <c r="S3896" s="797"/>
      <c r="T3896" s="797"/>
      <c r="U3896" s="797"/>
      <c r="V3896" s="797"/>
      <c r="W3896" s="797"/>
      <c r="X3896" s="797"/>
      <c r="Y3896" s="797"/>
      <c r="Z3896" s="797"/>
      <c r="AA3896" s="797"/>
      <c r="AB3896" s="797"/>
      <c r="AC3896" s="797"/>
      <c r="AD3896" s="448"/>
    </row>
    <row r="3897" spans="1:30" ht="20.399999999999999" customHeight="1">
      <c r="A3897" s="794"/>
      <c r="B3897" s="670" t="s">
        <v>1468</v>
      </c>
      <c r="C3897" s="276">
        <v>26</v>
      </c>
      <c r="D3897" s="276">
        <v>26</v>
      </c>
      <c r="E3897" s="276">
        <v>0</v>
      </c>
      <c r="F3897" s="276">
        <v>0</v>
      </c>
      <c r="G3897" s="1043">
        <v>100</v>
      </c>
      <c r="H3897" s="276">
        <v>0</v>
      </c>
      <c r="I3897" s="276">
        <v>0</v>
      </c>
      <c r="J3897" s="276">
        <v>0</v>
      </c>
      <c r="K3897" s="276">
        <v>0</v>
      </c>
      <c r="L3897" s="276">
        <v>0</v>
      </c>
      <c r="M3897" s="276">
        <v>0</v>
      </c>
      <c r="N3897" s="276">
        <v>0</v>
      </c>
      <c r="O3897" s="276">
        <v>1</v>
      </c>
      <c r="P3897" s="276">
        <v>3</v>
      </c>
      <c r="Q3897" s="276">
        <v>2</v>
      </c>
      <c r="R3897" s="276">
        <v>3</v>
      </c>
      <c r="S3897" s="276">
        <v>1</v>
      </c>
      <c r="T3897" s="276">
        <v>4</v>
      </c>
      <c r="U3897" s="276">
        <v>4</v>
      </c>
      <c r="V3897" s="1044">
        <v>2</v>
      </c>
      <c r="W3897" s="276">
        <v>1</v>
      </c>
      <c r="X3897" s="276">
        <v>2</v>
      </c>
      <c r="Y3897" s="276">
        <v>2</v>
      </c>
      <c r="Z3897" s="276">
        <v>1</v>
      </c>
      <c r="AA3897" s="276">
        <v>0</v>
      </c>
      <c r="AB3897" s="276">
        <v>0</v>
      </c>
      <c r="AC3897" s="276">
        <v>0</v>
      </c>
      <c r="AD3897" s="448"/>
    </row>
    <row r="3898" spans="1:30" ht="20.399999999999999" customHeight="1">
      <c r="A3898" s="794"/>
      <c r="B3898" s="670" t="s">
        <v>1467</v>
      </c>
      <c r="C3898" s="276">
        <v>17</v>
      </c>
      <c r="D3898" s="276">
        <v>17</v>
      </c>
      <c r="E3898" s="276">
        <v>0</v>
      </c>
      <c r="F3898" s="276">
        <v>0</v>
      </c>
      <c r="G3898" s="1043">
        <v>100</v>
      </c>
      <c r="H3898" s="276">
        <v>0</v>
      </c>
      <c r="I3898" s="276">
        <v>0</v>
      </c>
      <c r="J3898" s="276">
        <v>0</v>
      </c>
      <c r="K3898" s="276">
        <v>0</v>
      </c>
      <c r="L3898" s="276">
        <v>0</v>
      </c>
      <c r="M3898" s="276">
        <v>0</v>
      </c>
      <c r="N3898" s="276">
        <v>1</v>
      </c>
      <c r="O3898" s="276">
        <v>0</v>
      </c>
      <c r="P3898" s="276">
        <v>0</v>
      </c>
      <c r="Q3898" s="276">
        <v>0</v>
      </c>
      <c r="R3898" s="276">
        <v>2</v>
      </c>
      <c r="S3898" s="276">
        <v>5</v>
      </c>
      <c r="T3898" s="276">
        <v>1</v>
      </c>
      <c r="U3898" s="276">
        <v>2</v>
      </c>
      <c r="V3898" s="1044">
        <v>1</v>
      </c>
      <c r="W3898" s="276">
        <v>0</v>
      </c>
      <c r="X3898" s="276">
        <v>1</v>
      </c>
      <c r="Y3898" s="276">
        <v>2</v>
      </c>
      <c r="Z3898" s="276">
        <v>1</v>
      </c>
      <c r="AA3898" s="276">
        <v>0</v>
      </c>
      <c r="AB3898" s="276">
        <v>1</v>
      </c>
      <c r="AC3898" s="276">
        <v>0</v>
      </c>
      <c r="AD3898" s="448"/>
    </row>
    <row r="3899" spans="1:30" ht="20.399999999999999" customHeight="1">
      <c r="A3899" s="407"/>
      <c r="B3899" s="407"/>
      <c r="C3899" s="407"/>
      <c r="D3899" s="407"/>
      <c r="E3899" s="407"/>
      <c r="F3899" s="407"/>
      <c r="G3899" s="407"/>
      <c r="H3899" s="407"/>
      <c r="I3899" s="407"/>
      <c r="J3899" s="407"/>
      <c r="K3899" s="407"/>
      <c r="L3899" s="407"/>
      <c r="M3899" s="407"/>
      <c r="N3899" s="407"/>
      <c r="O3899" s="407"/>
      <c r="P3899" s="407"/>
      <c r="Q3899" s="407"/>
      <c r="R3899" s="407"/>
      <c r="S3899" s="407"/>
      <c r="T3899" s="407"/>
      <c r="U3899" s="407"/>
      <c r="V3899" s="407"/>
      <c r="W3899" s="407"/>
      <c r="X3899" s="407"/>
      <c r="Y3899" s="407"/>
      <c r="Z3899" s="407"/>
      <c r="AA3899" s="407"/>
      <c r="AB3899" s="407"/>
      <c r="AC3899" s="407"/>
      <c r="AD3899" s="448"/>
    </row>
    <row r="3900" spans="1:30" ht="20.399999999999999" customHeight="1">
      <c r="A3900" s="796" t="s">
        <v>4919</v>
      </c>
      <c r="B3900" s="669" t="s">
        <v>4920</v>
      </c>
      <c r="C3900" s="275">
        <v>1</v>
      </c>
      <c r="D3900" s="275">
        <v>1</v>
      </c>
      <c r="E3900" s="275">
        <v>0</v>
      </c>
      <c r="F3900" s="275">
        <v>0</v>
      </c>
      <c r="G3900" s="1041">
        <v>100</v>
      </c>
      <c r="H3900" s="275">
        <v>0</v>
      </c>
      <c r="I3900" s="275">
        <v>0</v>
      </c>
      <c r="J3900" s="275">
        <v>0</v>
      </c>
      <c r="K3900" s="275">
        <v>0</v>
      </c>
      <c r="L3900" s="275">
        <v>0</v>
      </c>
      <c r="M3900" s="275">
        <v>0</v>
      </c>
      <c r="N3900" s="275">
        <v>0</v>
      </c>
      <c r="O3900" s="275">
        <v>0</v>
      </c>
      <c r="P3900" s="275">
        <v>0</v>
      </c>
      <c r="Q3900" s="275">
        <v>0</v>
      </c>
      <c r="R3900" s="275">
        <v>0</v>
      </c>
      <c r="S3900" s="275">
        <v>0</v>
      </c>
      <c r="T3900" s="275">
        <v>0</v>
      </c>
      <c r="U3900" s="275">
        <v>0</v>
      </c>
      <c r="V3900" s="1042">
        <v>0</v>
      </c>
      <c r="W3900" s="275">
        <v>0</v>
      </c>
      <c r="X3900" s="275">
        <v>1</v>
      </c>
      <c r="Y3900" s="275">
        <v>0</v>
      </c>
      <c r="Z3900" s="275">
        <v>0</v>
      </c>
      <c r="AA3900" s="275">
        <v>0</v>
      </c>
      <c r="AB3900" s="275">
        <v>0</v>
      </c>
      <c r="AC3900" s="275">
        <v>0</v>
      </c>
      <c r="AD3900" s="448"/>
    </row>
    <row r="3901" spans="1:30" ht="20.399999999999999" customHeight="1">
      <c r="A3901" s="669"/>
      <c r="B3901" s="669" t="s">
        <v>4921</v>
      </c>
      <c r="C3901" s="797"/>
      <c r="D3901" s="797"/>
      <c r="E3901" s="797"/>
      <c r="F3901" s="797"/>
      <c r="G3901" s="797"/>
      <c r="H3901" s="797"/>
      <c r="I3901" s="797"/>
      <c r="J3901" s="797"/>
      <c r="K3901" s="797"/>
      <c r="L3901" s="797"/>
      <c r="M3901" s="797"/>
      <c r="N3901" s="797"/>
      <c r="O3901" s="797"/>
      <c r="P3901" s="797"/>
      <c r="Q3901" s="797"/>
      <c r="R3901" s="797"/>
      <c r="S3901" s="797"/>
      <c r="T3901" s="797"/>
      <c r="U3901" s="797"/>
      <c r="V3901" s="797"/>
      <c r="W3901" s="797"/>
      <c r="X3901" s="797"/>
      <c r="Y3901" s="797"/>
      <c r="Z3901" s="797"/>
      <c r="AA3901" s="797"/>
      <c r="AB3901" s="797"/>
      <c r="AC3901" s="797"/>
      <c r="AD3901" s="448"/>
    </row>
    <row r="3902" spans="1:30" ht="20.399999999999999" customHeight="1">
      <c r="A3902" s="794"/>
      <c r="B3902" s="670" t="s">
        <v>1468</v>
      </c>
      <c r="C3902" s="276">
        <v>0</v>
      </c>
      <c r="D3902" s="276">
        <v>0</v>
      </c>
      <c r="E3902" s="276">
        <v>0</v>
      </c>
      <c r="F3902" s="276">
        <v>0</v>
      </c>
      <c r="G3902" s="1043">
        <v>0</v>
      </c>
      <c r="H3902" s="276">
        <v>0</v>
      </c>
      <c r="I3902" s="276">
        <v>0</v>
      </c>
      <c r="J3902" s="276">
        <v>0</v>
      </c>
      <c r="K3902" s="276">
        <v>0</v>
      </c>
      <c r="L3902" s="276">
        <v>0</v>
      </c>
      <c r="M3902" s="276">
        <v>0</v>
      </c>
      <c r="N3902" s="276">
        <v>0</v>
      </c>
      <c r="O3902" s="276">
        <v>0</v>
      </c>
      <c r="P3902" s="276">
        <v>0</v>
      </c>
      <c r="Q3902" s="276">
        <v>0</v>
      </c>
      <c r="R3902" s="276">
        <v>0</v>
      </c>
      <c r="S3902" s="276">
        <v>0</v>
      </c>
      <c r="T3902" s="276">
        <v>0</v>
      </c>
      <c r="U3902" s="276">
        <v>0</v>
      </c>
      <c r="V3902" s="1044">
        <v>0</v>
      </c>
      <c r="W3902" s="276">
        <v>0</v>
      </c>
      <c r="X3902" s="276">
        <v>0</v>
      </c>
      <c r="Y3902" s="276">
        <v>0</v>
      </c>
      <c r="Z3902" s="276">
        <v>0</v>
      </c>
      <c r="AA3902" s="276">
        <v>0</v>
      </c>
      <c r="AB3902" s="276">
        <v>0</v>
      </c>
      <c r="AC3902" s="276">
        <v>0</v>
      </c>
      <c r="AD3902" s="448"/>
    </row>
    <row r="3903" spans="1:30" ht="20.399999999999999" customHeight="1">
      <c r="A3903" s="794"/>
      <c r="B3903" s="670" t="s">
        <v>1467</v>
      </c>
      <c r="C3903" s="276">
        <v>1</v>
      </c>
      <c r="D3903" s="276">
        <v>1</v>
      </c>
      <c r="E3903" s="276">
        <v>0</v>
      </c>
      <c r="F3903" s="276">
        <v>0</v>
      </c>
      <c r="G3903" s="1043">
        <v>100</v>
      </c>
      <c r="H3903" s="276">
        <v>0</v>
      </c>
      <c r="I3903" s="276">
        <v>0</v>
      </c>
      <c r="J3903" s="276">
        <v>0</v>
      </c>
      <c r="K3903" s="276">
        <v>0</v>
      </c>
      <c r="L3903" s="276">
        <v>0</v>
      </c>
      <c r="M3903" s="276">
        <v>0</v>
      </c>
      <c r="N3903" s="276">
        <v>0</v>
      </c>
      <c r="O3903" s="276">
        <v>0</v>
      </c>
      <c r="P3903" s="276">
        <v>0</v>
      </c>
      <c r="Q3903" s="276">
        <v>0</v>
      </c>
      <c r="R3903" s="276">
        <v>0</v>
      </c>
      <c r="S3903" s="276">
        <v>0</v>
      </c>
      <c r="T3903" s="276">
        <v>0</v>
      </c>
      <c r="U3903" s="276">
        <v>0</v>
      </c>
      <c r="V3903" s="1044">
        <v>0</v>
      </c>
      <c r="W3903" s="276">
        <v>0</v>
      </c>
      <c r="X3903" s="276">
        <v>1</v>
      </c>
      <c r="Y3903" s="276">
        <v>0</v>
      </c>
      <c r="Z3903" s="276">
        <v>0</v>
      </c>
      <c r="AA3903" s="276">
        <v>0</v>
      </c>
      <c r="AB3903" s="276">
        <v>0</v>
      </c>
      <c r="AC3903" s="276">
        <v>0</v>
      </c>
      <c r="AD3903" s="448"/>
    </row>
    <row r="3904" spans="1:30" ht="20.399999999999999" customHeight="1">
      <c r="A3904" s="407"/>
      <c r="B3904" s="407"/>
      <c r="C3904" s="407"/>
      <c r="D3904" s="407"/>
      <c r="E3904" s="407"/>
      <c r="F3904" s="407"/>
      <c r="G3904" s="407"/>
      <c r="H3904" s="407"/>
      <c r="I3904" s="407"/>
      <c r="J3904" s="407"/>
      <c r="K3904" s="407"/>
      <c r="L3904" s="407"/>
      <c r="M3904" s="407"/>
      <c r="N3904" s="407"/>
      <c r="O3904" s="407"/>
      <c r="P3904" s="407"/>
      <c r="Q3904" s="407"/>
      <c r="R3904" s="407"/>
      <c r="S3904" s="407"/>
      <c r="T3904" s="407"/>
      <c r="U3904" s="407"/>
      <c r="V3904" s="407"/>
      <c r="W3904" s="407"/>
      <c r="X3904" s="407"/>
      <c r="Y3904" s="407"/>
      <c r="Z3904" s="407"/>
      <c r="AA3904" s="407"/>
      <c r="AB3904" s="407"/>
      <c r="AC3904" s="407"/>
      <c r="AD3904" s="448"/>
    </row>
    <row r="3905" spans="1:30" ht="20.399999999999999" customHeight="1">
      <c r="A3905" s="796" t="s">
        <v>2166</v>
      </c>
      <c r="B3905" s="669" t="s">
        <v>2165</v>
      </c>
      <c r="C3905" s="275">
        <v>13</v>
      </c>
      <c r="D3905" s="275">
        <v>13</v>
      </c>
      <c r="E3905" s="275">
        <v>0</v>
      </c>
      <c r="F3905" s="275">
        <v>0</v>
      </c>
      <c r="G3905" s="1041">
        <v>100</v>
      </c>
      <c r="H3905" s="275">
        <v>0</v>
      </c>
      <c r="I3905" s="275">
        <v>0</v>
      </c>
      <c r="J3905" s="275">
        <v>0</v>
      </c>
      <c r="K3905" s="275">
        <v>0</v>
      </c>
      <c r="L3905" s="275">
        <v>0</v>
      </c>
      <c r="M3905" s="275">
        <v>0</v>
      </c>
      <c r="N3905" s="275">
        <v>0</v>
      </c>
      <c r="O3905" s="275">
        <v>2</v>
      </c>
      <c r="P3905" s="275">
        <v>2</v>
      </c>
      <c r="Q3905" s="275">
        <v>0</v>
      </c>
      <c r="R3905" s="275">
        <v>2</v>
      </c>
      <c r="S3905" s="275">
        <v>1</v>
      </c>
      <c r="T3905" s="275">
        <v>1</v>
      </c>
      <c r="U3905" s="275">
        <v>2</v>
      </c>
      <c r="V3905" s="1042">
        <v>0</v>
      </c>
      <c r="W3905" s="275">
        <v>1</v>
      </c>
      <c r="X3905" s="275">
        <v>1</v>
      </c>
      <c r="Y3905" s="275">
        <v>1</v>
      </c>
      <c r="Z3905" s="275">
        <v>0</v>
      </c>
      <c r="AA3905" s="275">
        <v>0</v>
      </c>
      <c r="AB3905" s="275">
        <v>0</v>
      </c>
      <c r="AC3905" s="275">
        <v>0</v>
      </c>
      <c r="AD3905" s="448"/>
    </row>
    <row r="3906" spans="1:30" ht="20.399999999999999" customHeight="1">
      <c r="A3906" s="669"/>
      <c r="B3906" s="669" t="s">
        <v>2164</v>
      </c>
      <c r="C3906" s="797"/>
      <c r="D3906" s="797"/>
      <c r="E3906" s="797"/>
      <c r="F3906" s="797"/>
      <c r="G3906" s="797"/>
      <c r="H3906" s="797"/>
      <c r="I3906" s="797"/>
      <c r="J3906" s="797"/>
      <c r="K3906" s="797"/>
      <c r="L3906" s="797"/>
      <c r="M3906" s="797"/>
      <c r="N3906" s="797"/>
      <c r="O3906" s="797"/>
      <c r="P3906" s="797"/>
      <c r="Q3906" s="797"/>
      <c r="R3906" s="797"/>
      <c r="S3906" s="797"/>
      <c r="T3906" s="797"/>
      <c r="U3906" s="797"/>
      <c r="V3906" s="797"/>
      <c r="W3906" s="797"/>
      <c r="X3906" s="797"/>
      <c r="Y3906" s="797"/>
      <c r="Z3906" s="797"/>
      <c r="AA3906" s="797"/>
      <c r="AB3906" s="797"/>
      <c r="AC3906" s="797"/>
      <c r="AD3906" s="448"/>
    </row>
    <row r="3907" spans="1:30" ht="20.399999999999999" customHeight="1">
      <c r="A3907" s="794"/>
      <c r="B3907" s="670" t="s">
        <v>1468</v>
      </c>
      <c r="C3907" s="276">
        <v>9</v>
      </c>
      <c r="D3907" s="276">
        <v>9</v>
      </c>
      <c r="E3907" s="276">
        <v>0</v>
      </c>
      <c r="F3907" s="276">
        <v>0</v>
      </c>
      <c r="G3907" s="1043">
        <v>100</v>
      </c>
      <c r="H3907" s="276">
        <v>0</v>
      </c>
      <c r="I3907" s="276">
        <v>0</v>
      </c>
      <c r="J3907" s="276">
        <v>0</v>
      </c>
      <c r="K3907" s="276">
        <v>0</v>
      </c>
      <c r="L3907" s="276">
        <v>0</v>
      </c>
      <c r="M3907" s="276">
        <v>0</v>
      </c>
      <c r="N3907" s="276">
        <v>0</v>
      </c>
      <c r="O3907" s="276">
        <v>1</v>
      </c>
      <c r="P3907" s="276">
        <v>2</v>
      </c>
      <c r="Q3907" s="276">
        <v>0</v>
      </c>
      <c r="R3907" s="276">
        <v>2</v>
      </c>
      <c r="S3907" s="276">
        <v>1</v>
      </c>
      <c r="T3907" s="276">
        <v>1</v>
      </c>
      <c r="U3907" s="276">
        <v>1</v>
      </c>
      <c r="V3907" s="1044">
        <v>0</v>
      </c>
      <c r="W3907" s="276">
        <v>1</v>
      </c>
      <c r="X3907" s="276">
        <v>0</v>
      </c>
      <c r="Y3907" s="276">
        <v>0</v>
      </c>
      <c r="Z3907" s="276">
        <v>0</v>
      </c>
      <c r="AA3907" s="276">
        <v>0</v>
      </c>
      <c r="AB3907" s="276">
        <v>0</v>
      </c>
      <c r="AC3907" s="276">
        <v>0</v>
      </c>
      <c r="AD3907" s="448"/>
    </row>
    <row r="3908" spans="1:30" ht="20.399999999999999" customHeight="1">
      <c r="A3908" s="794"/>
      <c r="B3908" s="670" t="s">
        <v>1467</v>
      </c>
      <c r="C3908" s="276">
        <v>4</v>
      </c>
      <c r="D3908" s="276">
        <v>4</v>
      </c>
      <c r="E3908" s="276">
        <v>0</v>
      </c>
      <c r="F3908" s="276">
        <v>0</v>
      </c>
      <c r="G3908" s="1043">
        <v>100</v>
      </c>
      <c r="H3908" s="276">
        <v>0</v>
      </c>
      <c r="I3908" s="276">
        <v>0</v>
      </c>
      <c r="J3908" s="276">
        <v>0</v>
      </c>
      <c r="K3908" s="276">
        <v>0</v>
      </c>
      <c r="L3908" s="276">
        <v>0</v>
      </c>
      <c r="M3908" s="276">
        <v>0</v>
      </c>
      <c r="N3908" s="276">
        <v>0</v>
      </c>
      <c r="O3908" s="276">
        <v>1</v>
      </c>
      <c r="P3908" s="276">
        <v>0</v>
      </c>
      <c r="Q3908" s="276">
        <v>0</v>
      </c>
      <c r="R3908" s="276">
        <v>0</v>
      </c>
      <c r="S3908" s="276">
        <v>0</v>
      </c>
      <c r="T3908" s="276">
        <v>0</v>
      </c>
      <c r="U3908" s="276">
        <v>1</v>
      </c>
      <c r="V3908" s="1044">
        <v>0</v>
      </c>
      <c r="W3908" s="276">
        <v>0</v>
      </c>
      <c r="X3908" s="276">
        <v>1</v>
      </c>
      <c r="Y3908" s="276">
        <v>1</v>
      </c>
      <c r="Z3908" s="276">
        <v>0</v>
      </c>
      <c r="AA3908" s="276">
        <v>0</v>
      </c>
      <c r="AB3908" s="276">
        <v>0</v>
      </c>
      <c r="AC3908" s="276">
        <v>0</v>
      </c>
      <c r="AD3908" s="448"/>
    </row>
    <row r="3909" spans="1:30" ht="20.399999999999999" customHeight="1">
      <c r="A3909" s="407"/>
      <c r="B3909" s="407"/>
      <c r="C3909" s="407"/>
      <c r="D3909" s="407"/>
      <c r="E3909" s="407"/>
      <c r="F3909" s="407"/>
      <c r="G3909" s="407"/>
      <c r="H3909" s="407"/>
      <c r="I3909" s="407"/>
      <c r="J3909" s="407"/>
      <c r="K3909" s="407"/>
      <c r="L3909" s="407"/>
      <c r="M3909" s="407"/>
      <c r="N3909" s="407"/>
      <c r="O3909" s="407"/>
      <c r="P3909" s="407"/>
      <c r="Q3909" s="407"/>
      <c r="R3909" s="407"/>
      <c r="S3909" s="407"/>
      <c r="T3909" s="407"/>
      <c r="U3909" s="407"/>
      <c r="V3909" s="407"/>
      <c r="W3909" s="407"/>
      <c r="X3909" s="407"/>
      <c r="Y3909" s="407"/>
      <c r="Z3909" s="407"/>
      <c r="AA3909" s="407"/>
      <c r="AB3909" s="407"/>
      <c r="AC3909" s="407"/>
      <c r="AD3909" s="448"/>
    </row>
    <row r="3910" spans="1:30" ht="20.399999999999999" customHeight="1">
      <c r="A3910" s="796" t="s">
        <v>4922</v>
      </c>
      <c r="B3910" s="669" t="s">
        <v>4923</v>
      </c>
      <c r="C3910" s="275">
        <v>1</v>
      </c>
      <c r="D3910" s="275">
        <v>1</v>
      </c>
      <c r="E3910" s="275">
        <v>0</v>
      </c>
      <c r="F3910" s="275">
        <v>0</v>
      </c>
      <c r="G3910" s="1041">
        <v>100</v>
      </c>
      <c r="H3910" s="275">
        <v>0</v>
      </c>
      <c r="I3910" s="275">
        <v>0</v>
      </c>
      <c r="J3910" s="275">
        <v>0</v>
      </c>
      <c r="K3910" s="275">
        <v>0</v>
      </c>
      <c r="L3910" s="275">
        <v>0</v>
      </c>
      <c r="M3910" s="275">
        <v>0</v>
      </c>
      <c r="N3910" s="275">
        <v>0</v>
      </c>
      <c r="O3910" s="275">
        <v>0</v>
      </c>
      <c r="P3910" s="275">
        <v>0</v>
      </c>
      <c r="Q3910" s="275">
        <v>0</v>
      </c>
      <c r="R3910" s="275">
        <v>0</v>
      </c>
      <c r="S3910" s="275">
        <v>0</v>
      </c>
      <c r="T3910" s="275">
        <v>0</v>
      </c>
      <c r="U3910" s="275">
        <v>0</v>
      </c>
      <c r="V3910" s="1042">
        <v>1</v>
      </c>
      <c r="W3910" s="275">
        <v>0</v>
      </c>
      <c r="X3910" s="275">
        <v>0</v>
      </c>
      <c r="Y3910" s="275">
        <v>0</v>
      </c>
      <c r="Z3910" s="275">
        <v>0</v>
      </c>
      <c r="AA3910" s="275">
        <v>0</v>
      </c>
      <c r="AB3910" s="275">
        <v>0</v>
      </c>
      <c r="AC3910" s="275">
        <v>0</v>
      </c>
      <c r="AD3910" s="448"/>
    </row>
    <row r="3911" spans="1:30" ht="20.399999999999999" customHeight="1">
      <c r="A3911" s="669"/>
      <c r="B3911" s="669" t="s">
        <v>4924</v>
      </c>
      <c r="C3911" s="797"/>
      <c r="D3911" s="797"/>
      <c r="E3911" s="797"/>
      <c r="F3911" s="797"/>
      <c r="G3911" s="797"/>
      <c r="H3911" s="797"/>
      <c r="I3911" s="797"/>
      <c r="J3911" s="797"/>
      <c r="K3911" s="797"/>
      <c r="L3911" s="797"/>
      <c r="M3911" s="797"/>
      <c r="N3911" s="797"/>
      <c r="O3911" s="797"/>
      <c r="P3911" s="797"/>
      <c r="Q3911" s="797"/>
      <c r="R3911" s="797"/>
      <c r="S3911" s="797"/>
      <c r="T3911" s="797"/>
      <c r="U3911" s="797"/>
      <c r="V3911" s="797"/>
      <c r="W3911" s="797"/>
      <c r="X3911" s="797"/>
      <c r="Y3911" s="797"/>
      <c r="Z3911" s="797"/>
      <c r="AA3911" s="797"/>
      <c r="AB3911" s="797"/>
      <c r="AC3911" s="797"/>
      <c r="AD3911" s="448"/>
    </row>
    <row r="3912" spans="1:30" ht="20.399999999999999" customHeight="1">
      <c r="A3912" s="794"/>
      <c r="B3912" s="670" t="s">
        <v>1468</v>
      </c>
      <c r="C3912" s="276">
        <v>1</v>
      </c>
      <c r="D3912" s="276">
        <v>1</v>
      </c>
      <c r="E3912" s="276">
        <v>0</v>
      </c>
      <c r="F3912" s="276">
        <v>0</v>
      </c>
      <c r="G3912" s="1043">
        <v>100</v>
      </c>
      <c r="H3912" s="276">
        <v>0</v>
      </c>
      <c r="I3912" s="276">
        <v>0</v>
      </c>
      <c r="J3912" s="276">
        <v>0</v>
      </c>
      <c r="K3912" s="276">
        <v>0</v>
      </c>
      <c r="L3912" s="276">
        <v>0</v>
      </c>
      <c r="M3912" s="276">
        <v>0</v>
      </c>
      <c r="N3912" s="276">
        <v>0</v>
      </c>
      <c r="O3912" s="276">
        <v>0</v>
      </c>
      <c r="P3912" s="276">
        <v>0</v>
      </c>
      <c r="Q3912" s="276">
        <v>0</v>
      </c>
      <c r="R3912" s="276">
        <v>0</v>
      </c>
      <c r="S3912" s="276">
        <v>0</v>
      </c>
      <c r="T3912" s="276">
        <v>0</v>
      </c>
      <c r="U3912" s="276">
        <v>0</v>
      </c>
      <c r="V3912" s="1044">
        <v>1</v>
      </c>
      <c r="W3912" s="276">
        <v>0</v>
      </c>
      <c r="X3912" s="276">
        <v>0</v>
      </c>
      <c r="Y3912" s="276">
        <v>0</v>
      </c>
      <c r="Z3912" s="276">
        <v>0</v>
      </c>
      <c r="AA3912" s="276">
        <v>0</v>
      </c>
      <c r="AB3912" s="276">
        <v>0</v>
      </c>
      <c r="AC3912" s="276">
        <v>0</v>
      </c>
      <c r="AD3912" s="448"/>
    </row>
    <row r="3913" spans="1:30" ht="20.399999999999999" customHeight="1">
      <c r="A3913" s="794"/>
      <c r="B3913" s="670" t="s">
        <v>1467</v>
      </c>
      <c r="C3913" s="276">
        <v>0</v>
      </c>
      <c r="D3913" s="276">
        <v>0</v>
      </c>
      <c r="E3913" s="276">
        <v>0</v>
      </c>
      <c r="F3913" s="276">
        <v>0</v>
      </c>
      <c r="G3913" s="1043">
        <v>0</v>
      </c>
      <c r="H3913" s="276">
        <v>0</v>
      </c>
      <c r="I3913" s="276">
        <v>0</v>
      </c>
      <c r="J3913" s="276">
        <v>0</v>
      </c>
      <c r="K3913" s="276">
        <v>0</v>
      </c>
      <c r="L3913" s="276">
        <v>0</v>
      </c>
      <c r="M3913" s="276">
        <v>0</v>
      </c>
      <c r="N3913" s="276">
        <v>0</v>
      </c>
      <c r="O3913" s="276">
        <v>0</v>
      </c>
      <c r="P3913" s="276">
        <v>0</v>
      </c>
      <c r="Q3913" s="276">
        <v>0</v>
      </c>
      <c r="R3913" s="276">
        <v>0</v>
      </c>
      <c r="S3913" s="276">
        <v>0</v>
      </c>
      <c r="T3913" s="276">
        <v>0</v>
      </c>
      <c r="U3913" s="276">
        <v>0</v>
      </c>
      <c r="V3913" s="1044">
        <v>0</v>
      </c>
      <c r="W3913" s="276">
        <v>0</v>
      </c>
      <c r="X3913" s="276">
        <v>0</v>
      </c>
      <c r="Y3913" s="276">
        <v>0</v>
      </c>
      <c r="Z3913" s="276">
        <v>0</v>
      </c>
      <c r="AA3913" s="276">
        <v>0</v>
      </c>
      <c r="AB3913" s="276">
        <v>0</v>
      </c>
      <c r="AC3913" s="276">
        <v>0</v>
      </c>
      <c r="AD3913" s="448"/>
    </row>
    <row r="3914" spans="1:30" ht="20.399999999999999" customHeight="1">
      <c r="A3914" s="407"/>
      <c r="B3914" s="407"/>
      <c r="C3914" s="407"/>
      <c r="D3914" s="407"/>
      <c r="E3914" s="407"/>
      <c r="F3914" s="407"/>
      <c r="G3914" s="407"/>
      <c r="H3914" s="407"/>
      <c r="I3914" s="407"/>
      <c r="J3914" s="407"/>
      <c r="K3914" s="407"/>
      <c r="L3914" s="407"/>
      <c r="M3914" s="407"/>
      <c r="N3914" s="407"/>
      <c r="O3914" s="407"/>
      <c r="P3914" s="407"/>
      <c r="Q3914" s="407"/>
      <c r="R3914" s="407"/>
      <c r="S3914" s="407"/>
      <c r="T3914" s="407"/>
      <c r="U3914" s="407"/>
      <c r="V3914" s="407"/>
      <c r="W3914" s="407"/>
      <c r="X3914" s="407"/>
      <c r="Y3914" s="407"/>
      <c r="Z3914" s="407"/>
      <c r="AA3914" s="407"/>
      <c r="AB3914" s="407"/>
      <c r="AC3914" s="407"/>
      <c r="AD3914" s="448"/>
    </row>
    <row r="3915" spans="1:30" ht="20.399999999999999" customHeight="1">
      <c r="A3915" s="796" t="s">
        <v>2163</v>
      </c>
      <c r="B3915" s="669" t="s">
        <v>2162</v>
      </c>
      <c r="C3915" s="275">
        <v>7</v>
      </c>
      <c r="D3915" s="275">
        <v>7</v>
      </c>
      <c r="E3915" s="275">
        <v>0</v>
      </c>
      <c r="F3915" s="275">
        <v>0</v>
      </c>
      <c r="G3915" s="1041">
        <v>100</v>
      </c>
      <c r="H3915" s="275">
        <v>0</v>
      </c>
      <c r="I3915" s="275">
        <v>0</v>
      </c>
      <c r="J3915" s="275">
        <v>0</v>
      </c>
      <c r="K3915" s="275">
        <v>0</v>
      </c>
      <c r="L3915" s="275">
        <v>0</v>
      </c>
      <c r="M3915" s="275">
        <v>0</v>
      </c>
      <c r="N3915" s="275">
        <v>0</v>
      </c>
      <c r="O3915" s="275">
        <v>0</v>
      </c>
      <c r="P3915" s="275">
        <v>0</v>
      </c>
      <c r="Q3915" s="275">
        <v>0</v>
      </c>
      <c r="R3915" s="275">
        <v>1</v>
      </c>
      <c r="S3915" s="275">
        <v>1</v>
      </c>
      <c r="T3915" s="275">
        <v>0</v>
      </c>
      <c r="U3915" s="275">
        <v>0</v>
      </c>
      <c r="V3915" s="1042">
        <v>0</v>
      </c>
      <c r="W3915" s="275">
        <v>1</v>
      </c>
      <c r="X3915" s="275">
        <v>0</v>
      </c>
      <c r="Y3915" s="275">
        <v>1</v>
      </c>
      <c r="Z3915" s="275">
        <v>1</v>
      </c>
      <c r="AA3915" s="275">
        <v>1</v>
      </c>
      <c r="AB3915" s="275">
        <v>1</v>
      </c>
      <c r="AC3915" s="275">
        <v>0</v>
      </c>
      <c r="AD3915" s="448"/>
    </row>
    <row r="3916" spans="1:30" ht="20.399999999999999" customHeight="1">
      <c r="A3916" s="669"/>
      <c r="B3916" s="669" t="s">
        <v>2161</v>
      </c>
      <c r="C3916" s="797"/>
      <c r="D3916" s="797"/>
      <c r="E3916" s="797"/>
      <c r="F3916" s="797"/>
      <c r="G3916" s="797"/>
      <c r="H3916" s="797"/>
      <c r="I3916" s="797"/>
      <c r="J3916" s="797"/>
      <c r="K3916" s="797"/>
      <c r="L3916" s="797"/>
      <c r="M3916" s="797"/>
      <c r="N3916" s="797"/>
      <c r="O3916" s="797"/>
      <c r="P3916" s="797"/>
      <c r="Q3916" s="797"/>
      <c r="R3916" s="797"/>
      <c r="S3916" s="797"/>
      <c r="T3916" s="797"/>
      <c r="U3916" s="797"/>
      <c r="V3916" s="797"/>
      <c r="W3916" s="797"/>
      <c r="X3916" s="797"/>
      <c r="Y3916" s="797"/>
      <c r="Z3916" s="797"/>
      <c r="AA3916" s="797"/>
      <c r="AB3916" s="797"/>
      <c r="AC3916" s="797"/>
      <c r="AD3916" s="448"/>
    </row>
    <row r="3917" spans="1:30" ht="20.399999999999999" customHeight="1">
      <c r="A3917" s="794"/>
      <c r="B3917" s="670" t="s">
        <v>1468</v>
      </c>
      <c r="C3917" s="276">
        <v>7</v>
      </c>
      <c r="D3917" s="276">
        <v>7</v>
      </c>
      <c r="E3917" s="276">
        <v>0</v>
      </c>
      <c r="F3917" s="276">
        <v>0</v>
      </c>
      <c r="G3917" s="1043">
        <v>100</v>
      </c>
      <c r="H3917" s="276">
        <v>0</v>
      </c>
      <c r="I3917" s="276">
        <v>0</v>
      </c>
      <c r="J3917" s="276">
        <v>0</v>
      </c>
      <c r="K3917" s="276">
        <v>0</v>
      </c>
      <c r="L3917" s="276">
        <v>0</v>
      </c>
      <c r="M3917" s="276">
        <v>0</v>
      </c>
      <c r="N3917" s="276">
        <v>0</v>
      </c>
      <c r="O3917" s="276">
        <v>0</v>
      </c>
      <c r="P3917" s="276">
        <v>0</v>
      </c>
      <c r="Q3917" s="276">
        <v>0</v>
      </c>
      <c r="R3917" s="276">
        <v>1</v>
      </c>
      <c r="S3917" s="276">
        <v>1</v>
      </c>
      <c r="T3917" s="276">
        <v>0</v>
      </c>
      <c r="U3917" s="276">
        <v>0</v>
      </c>
      <c r="V3917" s="1044">
        <v>0</v>
      </c>
      <c r="W3917" s="276">
        <v>1</v>
      </c>
      <c r="X3917" s="276">
        <v>0</v>
      </c>
      <c r="Y3917" s="276">
        <v>1</v>
      </c>
      <c r="Z3917" s="276">
        <v>1</v>
      </c>
      <c r="AA3917" s="276">
        <v>1</v>
      </c>
      <c r="AB3917" s="276">
        <v>1</v>
      </c>
      <c r="AC3917" s="276">
        <v>0</v>
      </c>
      <c r="AD3917" s="448"/>
    </row>
    <row r="3918" spans="1:30" ht="20.399999999999999" customHeight="1">
      <c r="A3918" s="794"/>
      <c r="B3918" s="670" t="s">
        <v>1467</v>
      </c>
      <c r="C3918" s="276">
        <v>0</v>
      </c>
      <c r="D3918" s="276">
        <v>0</v>
      </c>
      <c r="E3918" s="276">
        <v>0</v>
      </c>
      <c r="F3918" s="276">
        <v>0</v>
      </c>
      <c r="G3918" s="1043">
        <v>0</v>
      </c>
      <c r="H3918" s="276">
        <v>0</v>
      </c>
      <c r="I3918" s="276">
        <v>0</v>
      </c>
      <c r="J3918" s="276">
        <v>0</v>
      </c>
      <c r="K3918" s="276">
        <v>0</v>
      </c>
      <c r="L3918" s="276">
        <v>0</v>
      </c>
      <c r="M3918" s="276">
        <v>0</v>
      </c>
      <c r="N3918" s="276">
        <v>0</v>
      </c>
      <c r="O3918" s="276">
        <v>0</v>
      </c>
      <c r="P3918" s="276">
        <v>0</v>
      </c>
      <c r="Q3918" s="276">
        <v>0</v>
      </c>
      <c r="R3918" s="276">
        <v>0</v>
      </c>
      <c r="S3918" s="276">
        <v>0</v>
      </c>
      <c r="T3918" s="276">
        <v>0</v>
      </c>
      <c r="U3918" s="276">
        <v>0</v>
      </c>
      <c r="V3918" s="1044">
        <v>0</v>
      </c>
      <c r="W3918" s="276">
        <v>0</v>
      </c>
      <c r="X3918" s="276">
        <v>0</v>
      </c>
      <c r="Y3918" s="276">
        <v>0</v>
      </c>
      <c r="Z3918" s="276">
        <v>0</v>
      </c>
      <c r="AA3918" s="276">
        <v>0</v>
      </c>
      <c r="AB3918" s="276">
        <v>0</v>
      </c>
      <c r="AC3918" s="276">
        <v>0</v>
      </c>
      <c r="AD3918" s="448"/>
    </row>
    <row r="3919" spans="1:30" ht="20.399999999999999" customHeight="1">
      <c r="A3919" s="407"/>
      <c r="B3919" s="407"/>
      <c r="C3919" s="407"/>
      <c r="D3919" s="407"/>
      <c r="E3919" s="407"/>
      <c r="F3919" s="407"/>
      <c r="G3919" s="407"/>
      <c r="H3919" s="407"/>
      <c r="I3919" s="407"/>
      <c r="J3919" s="407"/>
      <c r="K3919" s="407"/>
      <c r="L3919" s="407"/>
      <c r="M3919" s="407"/>
      <c r="N3919" s="407"/>
      <c r="O3919" s="407"/>
      <c r="P3919" s="407"/>
      <c r="Q3919" s="407"/>
      <c r="R3919" s="407"/>
      <c r="S3919" s="407"/>
      <c r="T3919" s="407"/>
      <c r="U3919" s="407"/>
      <c r="V3919" s="407"/>
      <c r="W3919" s="407"/>
      <c r="X3919" s="407"/>
      <c r="Y3919" s="407"/>
      <c r="Z3919" s="407"/>
      <c r="AA3919" s="407"/>
      <c r="AB3919" s="407"/>
      <c r="AC3919" s="407"/>
      <c r="AD3919" s="448"/>
    </row>
    <row r="3920" spans="1:30" ht="20.399999999999999" customHeight="1">
      <c r="A3920" s="796" t="s">
        <v>2160</v>
      </c>
      <c r="B3920" s="669" t="s">
        <v>2159</v>
      </c>
      <c r="C3920" s="275">
        <v>22</v>
      </c>
      <c r="D3920" s="275">
        <v>22</v>
      </c>
      <c r="E3920" s="275">
        <v>0</v>
      </c>
      <c r="F3920" s="275">
        <v>0</v>
      </c>
      <c r="G3920" s="1041">
        <v>100</v>
      </c>
      <c r="H3920" s="275">
        <v>1</v>
      </c>
      <c r="I3920" s="275">
        <v>1</v>
      </c>
      <c r="J3920" s="275">
        <v>0</v>
      </c>
      <c r="K3920" s="275">
        <v>0</v>
      </c>
      <c r="L3920" s="275">
        <v>3</v>
      </c>
      <c r="M3920" s="275">
        <v>0</v>
      </c>
      <c r="N3920" s="275">
        <v>0</v>
      </c>
      <c r="O3920" s="275">
        <v>2</v>
      </c>
      <c r="P3920" s="275">
        <v>0</v>
      </c>
      <c r="Q3920" s="275">
        <v>3</v>
      </c>
      <c r="R3920" s="275">
        <v>2</v>
      </c>
      <c r="S3920" s="275">
        <v>1</v>
      </c>
      <c r="T3920" s="275">
        <v>2</v>
      </c>
      <c r="U3920" s="275">
        <v>1</v>
      </c>
      <c r="V3920" s="1042">
        <v>3</v>
      </c>
      <c r="W3920" s="275">
        <v>2</v>
      </c>
      <c r="X3920" s="275">
        <v>0</v>
      </c>
      <c r="Y3920" s="275">
        <v>0</v>
      </c>
      <c r="Z3920" s="275">
        <v>0</v>
      </c>
      <c r="AA3920" s="275">
        <v>1</v>
      </c>
      <c r="AB3920" s="275">
        <v>0</v>
      </c>
      <c r="AC3920" s="275">
        <v>1</v>
      </c>
      <c r="AD3920" s="448"/>
    </row>
    <row r="3921" spans="1:30" ht="20.399999999999999" customHeight="1">
      <c r="A3921" s="669"/>
      <c r="B3921" s="669" t="s">
        <v>2158</v>
      </c>
      <c r="C3921" s="797"/>
      <c r="D3921" s="797"/>
      <c r="E3921" s="797"/>
      <c r="F3921" s="797"/>
      <c r="G3921" s="797"/>
      <c r="H3921" s="797"/>
      <c r="I3921" s="797"/>
      <c r="J3921" s="797"/>
      <c r="K3921" s="797"/>
      <c r="L3921" s="797"/>
      <c r="M3921" s="797"/>
      <c r="N3921" s="797"/>
      <c r="O3921" s="797"/>
      <c r="P3921" s="797"/>
      <c r="Q3921" s="797"/>
      <c r="R3921" s="797"/>
      <c r="S3921" s="797"/>
      <c r="T3921" s="797"/>
      <c r="U3921" s="797"/>
      <c r="V3921" s="797"/>
      <c r="W3921" s="797"/>
      <c r="X3921" s="797"/>
      <c r="Y3921" s="797"/>
      <c r="Z3921" s="797"/>
      <c r="AA3921" s="797"/>
      <c r="AB3921" s="797"/>
      <c r="AC3921" s="797"/>
      <c r="AD3921" s="448"/>
    </row>
    <row r="3922" spans="1:30" ht="20.399999999999999" customHeight="1">
      <c r="A3922" s="794"/>
      <c r="B3922" s="670" t="s">
        <v>1468</v>
      </c>
      <c r="C3922" s="276">
        <v>11</v>
      </c>
      <c r="D3922" s="276">
        <v>11</v>
      </c>
      <c r="E3922" s="276">
        <v>0</v>
      </c>
      <c r="F3922" s="276">
        <v>0</v>
      </c>
      <c r="G3922" s="1043">
        <v>100</v>
      </c>
      <c r="H3922" s="276">
        <v>1</v>
      </c>
      <c r="I3922" s="276">
        <v>1</v>
      </c>
      <c r="J3922" s="276">
        <v>0</v>
      </c>
      <c r="K3922" s="276">
        <v>0</v>
      </c>
      <c r="L3922" s="276">
        <v>2</v>
      </c>
      <c r="M3922" s="276">
        <v>0</v>
      </c>
      <c r="N3922" s="276">
        <v>0</v>
      </c>
      <c r="O3922" s="276">
        <v>0</v>
      </c>
      <c r="P3922" s="276">
        <v>0</v>
      </c>
      <c r="Q3922" s="276">
        <v>2</v>
      </c>
      <c r="R3922" s="276">
        <v>0</v>
      </c>
      <c r="S3922" s="276">
        <v>0</v>
      </c>
      <c r="T3922" s="276">
        <v>2</v>
      </c>
      <c r="U3922" s="276">
        <v>0</v>
      </c>
      <c r="V3922" s="1044">
        <v>3</v>
      </c>
      <c r="W3922" s="276">
        <v>1</v>
      </c>
      <c r="X3922" s="276">
        <v>0</v>
      </c>
      <c r="Y3922" s="276">
        <v>0</v>
      </c>
      <c r="Z3922" s="276">
        <v>0</v>
      </c>
      <c r="AA3922" s="276">
        <v>0</v>
      </c>
      <c r="AB3922" s="276">
        <v>0</v>
      </c>
      <c r="AC3922" s="276">
        <v>0</v>
      </c>
      <c r="AD3922" s="448"/>
    </row>
    <row r="3923" spans="1:30" ht="20.399999999999999" customHeight="1">
      <c r="A3923" s="794"/>
      <c r="B3923" s="670" t="s">
        <v>1467</v>
      </c>
      <c r="C3923" s="276">
        <v>11</v>
      </c>
      <c r="D3923" s="276">
        <v>11</v>
      </c>
      <c r="E3923" s="276">
        <v>0</v>
      </c>
      <c r="F3923" s="276">
        <v>0</v>
      </c>
      <c r="G3923" s="1043">
        <v>100</v>
      </c>
      <c r="H3923" s="276">
        <v>0</v>
      </c>
      <c r="I3923" s="276">
        <v>0</v>
      </c>
      <c r="J3923" s="276">
        <v>0</v>
      </c>
      <c r="K3923" s="276">
        <v>0</v>
      </c>
      <c r="L3923" s="276">
        <v>1</v>
      </c>
      <c r="M3923" s="276">
        <v>0</v>
      </c>
      <c r="N3923" s="276">
        <v>0</v>
      </c>
      <c r="O3923" s="276">
        <v>2</v>
      </c>
      <c r="P3923" s="276">
        <v>0</v>
      </c>
      <c r="Q3923" s="276">
        <v>1</v>
      </c>
      <c r="R3923" s="276">
        <v>2</v>
      </c>
      <c r="S3923" s="276">
        <v>1</v>
      </c>
      <c r="T3923" s="276">
        <v>0</v>
      </c>
      <c r="U3923" s="276">
        <v>1</v>
      </c>
      <c r="V3923" s="1044">
        <v>0</v>
      </c>
      <c r="W3923" s="276">
        <v>1</v>
      </c>
      <c r="X3923" s="276">
        <v>0</v>
      </c>
      <c r="Y3923" s="276">
        <v>0</v>
      </c>
      <c r="Z3923" s="276">
        <v>0</v>
      </c>
      <c r="AA3923" s="276">
        <v>1</v>
      </c>
      <c r="AB3923" s="276">
        <v>0</v>
      </c>
      <c r="AC3923" s="276">
        <v>1</v>
      </c>
      <c r="AD3923" s="448"/>
    </row>
    <row r="3924" spans="1:30" ht="20.399999999999999" customHeight="1">
      <c r="A3924" s="407"/>
      <c r="B3924" s="407"/>
      <c r="C3924" s="407"/>
      <c r="D3924" s="407"/>
      <c r="E3924" s="407"/>
      <c r="F3924" s="407"/>
      <c r="G3924" s="407"/>
      <c r="H3924" s="407"/>
      <c r="I3924" s="407"/>
      <c r="J3924" s="407"/>
      <c r="K3924" s="407"/>
      <c r="L3924" s="407"/>
      <c r="M3924" s="407"/>
      <c r="N3924" s="407"/>
      <c r="O3924" s="407"/>
      <c r="P3924" s="407"/>
      <c r="Q3924" s="407"/>
      <c r="R3924" s="407"/>
      <c r="S3924" s="407"/>
      <c r="T3924" s="407"/>
      <c r="U3924" s="407"/>
      <c r="V3924" s="407"/>
      <c r="W3924" s="407"/>
      <c r="X3924" s="407"/>
      <c r="Y3924" s="407"/>
      <c r="Z3924" s="407"/>
      <c r="AA3924" s="407"/>
      <c r="AB3924" s="407"/>
      <c r="AC3924" s="407"/>
      <c r="AD3924" s="448"/>
    </row>
    <row r="3925" spans="1:30" ht="20.399999999999999" customHeight="1">
      <c r="A3925" s="796" t="s">
        <v>2157</v>
      </c>
      <c r="B3925" s="669" t="s">
        <v>2156</v>
      </c>
      <c r="C3925" s="275">
        <v>1</v>
      </c>
      <c r="D3925" s="275">
        <v>1</v>
      </c>
      <c r="E3925" s="275">
        <v>0</v>
      </c>
      <c r="F3925" s="275">
        <v>0</v>
      </c>
      <c r="G3925" s="1041">
        <v>100</v>
      </c>
      <c r="H3925" s="275">
        <v>0</v>
      </c>
      <c r="I3925" s="275">
        <v>0</v>
      </c>
      <c r="J3925" s="275">
        <v>0</v>
      </c>
      <c r="K3925" s="275">
        <v>0</v>
      </c>
      <c r="L3925" s="275">
        <v>0</v>
      </c>
      <c r="M3925" s="275">
        <v>0</v>
      </c>
      <c r="N3925" s="275">
        <v>0</v>
      </c>
      <c r="O3925" s="275">
        <v>0</v>
      </c>
      <c r="P3925" s="275">
        <v>0</v>
      </c>
      <c r="Q3925" s="275">
        <v>0</v>
      </c>
      <c r="R3925" s="275">
        <v>0</v>
      </c>
      <c r="S3925" s="275">
        <v>0</v>
      </c>
      <c r="T3925" s="275">
        <v>0</v>
      </c>
      <c r="U3925" s="275">
        <v>0</v>
      </c>
      <c r="V3925" s="1042">
        <v>1</v>
      </c>
      <c r="W3925" s="275">
        <v>0</v>
      </c>
      <c r="X3925" s="275">
        <v>0</v>
      </c>
      <c r="Y3925" s="275">
        <v>0</v>
      </c>
      <c r="Z3925" s="275">
        <v>0</v>
      </c>
      <c r="AA3925" s="275">
        <v>0</v>
      </c>
      <c r="AB3925" s="275">
        <v>0</v>
      </c>
      <c r="AC3925" s="275">
        <v>0</v>
      </c>
      <c r="AD3925" s="448"/>
    </row>
    <row r="3926" spans="1:30" ht="20.399999999999999" customHeight="1">
      <c r="A3926" s="794"/>
      <c r="B3926" s="670" t="s">
        <v>1468</v>
      </c>
      <c r="C3926" s="276">
        <v>0</v>
      </c>
      <c r="D3926" s="276">
        <v>0</v>
      </c>
      <c r="E3926" s="276">
        <v>0</v>
      </c>
      <c r="F3926" s="276">
        <v>0</v>
      </c>
      <c r="G3926" s="1043">
        <v>0</v>
      </c>
      <c r="H3926" s="276">
        <v>0</v>
      </c>
      <c r="I3926" s="276">
        <v>0</v>
      </c>
      <c r="J3926" s="276">
        <v>0</v>
      </c>
      <c r="K3926" s="276">
        <v>0</v>
      </c>
      <c r="L3926" s="276">
        <v>0</v>
      </c>
      <c r="M3926" s="276">
        <v>0</v>
      </c>
      <c r="N3926" s="276">
        <v>0</v>
      </c>
      <c r="O3926" s="276">
        <v>0</v>
      </c>
      <c r="P3926" s="276">
        <v>0</v>
      </c>
      <c r="Q3926" s="276">
        <v>0</v>
      </c>
      <c r="R3926" s="276">
        <v>0</v>
      </c>
      <c r="S3926" s="276">
        <v>0</v>
      </c>
      <c r="T3926" s="276">
        <v>0</v>
      </c>
      <c r="U3926" s="276">
        <v>0</v>
      </c>
      <c r="V3926" s="1044">
        <v>0</v>
      </c>
      <c r="W3926" s="276">
        <v>0</v>
      </c>
      <c r="X3926" s="276">
        <v>0</v>
      </c>
      <c r="Y3926" s="276">
        <v>0</v>
      </c>
      <c r="Z3926" s="276">
        <v>0</v>
      </c>
      <c r="AA3926" s="276">
        <v>0</v>
      </c>
      <c r="AB3926" s="276">
        <v>0</v>
      </c>
      <c r="AC3926" s="276">
        <v>0</v>
      </c>
      <c r="AD3926" s="448"/>
    </row>
    <row r="3927" spans="1:30" ht="20.399999999999999" customHeight="1">
      <c r="A3927" s="794"/>
      <c r="B3927" s="670" t="s">
        <v>1467</v>
      </c>
      <c r="C3927" s="276">
        <v>1</v>
      </c>
      <c r="D3927" s="276">
        <v>1</v>
      </c>
      <c r="E3927" s="276">
        <v>0</v>
      </c>
      <c r="F3927" s="276">
        <v>0</v>
      </c>
      <c r="G3927" s="1043">
        <v>100</v>
      </c>
      <c r="H3927" s="276">
        <v>0</v>
      </c>
      <c r="I3927" s="276">
        <v>0</v>
      </c>
      <c r="J3927" s="276">
        <v>0</v>
      </c>
      <c r="K3927" s="276">
        <v>0</v>
      </c>
      <c r="L3927" s="276">
        <v>0</v>
      </c>
      <c r="M3927" s="276">
        <v>0</v>
      </c>
      <c r="N3927" s="276">
        <v>0</v>
      </c>
      <c r="O3927" s="276">
        <v>0</v>
      </c>
      <c r="P3927" s="276">
        <v>0</v>
      </c>
      <c r="Q3927" s="276">
        <v>0</v>
      </c>
      <c r="R3927" s="276">
        <v>0</v>
      </c>
      <c r="S3927" s="276">
        <v>0</v>
      </c>
      <c r="T3927" s="276">
        <v>0</v>
      </c>
      <c r="U3927" s="276">
        <v>0</v>
      </c>
      <c r="V3927" s="1044">
        <v>1</v>
      </c>
      <c r="W3927" s="276">
        <v>0</v>
      </c>
      <c r="X3927" s="276">
        <v>0</v>
      </c>
      <c r="Y3927" s="276">
        <v>0</v>
      </c>
      <c r="Z3927" s="276">
        <v>0</v>
      </c>
      <c r="AA3927" s="276">
        <v>0</v>
      </c>
      <c r="AB3927" s="276">
        <v>0</v>
      </c>
      <c r="AC3927" s="276">
        <v>0</v>
      </c>
      <c r="AD3927" s="448"/>
    </row>
    <row r="3928" spans="1:30" ht="20.399999999999999" customHeight="1">
      <c r="A3928" s="407"/>
      <c r="B3928" s="407"/>
      <c r="C3928" s="407"/>
      <c r="D3928" s="407"/>
      <c r="E3928" s="407"/>
      <c r="F3928" s="407"/>
      <c r="G3928" s="407"/>
      <c r="H3928" s="407"/>
      <c r="I3928" s="407"/>
      <c r="J3928" s="407"/>
      <c r="K3928" s="407"/>
      <c r="L3928" s="407"/>
      <c r="M3928" s="407"/>
      <c r="N3928" s="407"/>
      <c r="O3928" s="407"/>
      <c r="P3928" s="407"/>
      <c r="Q3928" s="407"/>
      <c r="R3928" s="407"/>
      <c r="S3928" s="407"/>
      <c r="T3928" s="407"/>
      <c r="U3928" s="407"/>
      <c r="V3928" s="407"/>
      <c r="W3928" s="407"/>
      <c r="X3928" s="407"/>
      <c r="Y3928" s="407"/>
      <c r="Z3928" s="407"/>
      <c r="AA3928" s="407"/>
      <c r="AB3928" s="407"/>
      <c r="AC3928" s="407"/>
      <c r="AD3928" s="448"/>
    </row>
    <row r="3929" spans="1:30" ht="20.399999999999999" customHeight="1">
      <c r="A3929" s="796" t="s">
        <v>2155</v>
      </c>
      <c r="B3929" s="669" t="s">
        <v>2154</v>
      </c>
      <c r="C3929" s="275">
        <v>11</v>
      </c>
      <c r="D3929" s="275">
        <v>11</v>
      </c>
      <c r="E3929" s="275">
        <v>0</v>
      </c>
      <c r="F3929" s="275">
        <v>0</v>
      </c>
      <c r="G3929" s="1041">
        <v>100</v>
      </c>
      <c r="H3929" s="275">
        <v>0</v>
      </c>
      <c r="I3929" s="275">
        <v>0</v>
      </c>
      <c r="J3929" s="275">
        <v>0</v>
      </c>
      <c r="K3929" s="275">
        <v>0</v>
      </c>
      <c r="L3929" s="275">
        <v>0</v>
      </c>
      <c r="M3929" s="275">
        <v>0</v>
      </c>
      <c r="N3929" s="275">
        <v>0</v>
      </c>
      <c r="O3929" s="275">
        <v>1</v>
      </c>
      <c r="P3929" s="275">
        <v>3</v>
      </c>
      <c r="Q3929" s="275">
        <v>2</v>
      </c>
      <c r="R3929" s="275">
        <v>1</v>
      </c>
      <c r="S3929" s="275">
        <v>2</v>
      </c>
      <c r="T3929" s="275">
        <v>1</v>
      </c>
      <c r="U3929" s="275">
        <v>1</v>
      </c>
      <c r="V3929" s="1042">
        <v>0</v>
      </c>
      <c r="W3929" s="275">
        <v>0</v>
      </c>
      <c r="X3929" s="275">
        <v>0</v>
      </c>
      <c r="Y3929" s="275">
        <v>0</v>
      </c>
      <c r="Z3929" s="275">
        <v>0</v>
      </c>
      <c r="AA3929" s="275">
        <v>0</v>
      </c>
      <c r="AB3929" s="275">
        <v>0</v>
      </c>
      <c r="AC3929" s="275">
        <v>0</v>
      </c>
      <c r="AD3929" s="448"/>
    </row>
    <row r="3930" spans="1:30" ht="20.399999999999999" customHeight="1">
      <c r="A3930" s="669"/>
      <c r="B3930" s="669" t="s">
        <v>2153</v>
      </c>
      <c r="C3930" s="797"/>
      <c r="D3930" s="797"/>
      <c r="E3930" s="797"/>
      <c r="F3930" s="797"/>
      <c r="G3930" s="797"/>
      <c r="H3930" s="797"/>
      <c r="I3930" s="797"/>
      <c r="J3930" s="797"/>
      <c r="K3930" s="797"/>
      <c r="L3930" s="797"/>
      <c r="M3930" s="797"/>
      <c r="N3930" s="797"/>
      <c r="O3930" s="797"/>
      <c r="P3930" s="797"/>
      <c r="Q3930" s="797"/>
      <c r="R3930" s="797"/>
      <c r="S3930" s="797"/>
      <c r="T3930" s="797"/>
      <c r="U3930" s="797"/>
      <c r="V3930" s="797"/>
      <c r="W3930" s="797"/>
      <c r="X3930" s="797"/>
      <c r="Y3930" s="797"/>
      <c r="Z3930" s="797"/>
      <c r="AA3930" s="797"/>
      <c r="AB3930" s="797"/>
      <c r="AC3930" s="797"/>
      <c r="AD3930" s="448"/>
    </row>
    <row r="3931" spans="1:30" ht="20.399999999999999" customHeight="1">
      <c r="A3931" s="794"/>
      <c r="B3931" s="670" t="s">
        <v>1468</v>
      </c>
      <c r="C3931" s="276">
        <v>11</v>
      </c>
      <c r="D3931" s="276">
        <v>11</v>
      </c>
      <c r="E3931" s="276">
        <v>0</v>
      </c>
      <c r="F3931" s="276">
        <v>0</v>
      </c>
      <c r="G3931" s="1043">
        <v>100</v>
      </c>
      <c r="H3931" s="276">
        <v>0</v>
      </c>
      <c r="I3931" s="276">
        <v>0</v>
      </c>
      <c r="J3931" s="276">
        <v>0</v>
      </c>
      <c r="K3931" s="276">
        <v>0</v>
      </c>
      <c r="L3931" s="276">
        <v>0</v>
      </c>
      <c r="M3931" s="276">
        <v>0</v>
      </c>
      <c r="N3931" s="276">
        <v>0</v>
      </c>
      <c r="O3931" s="276">
        <v>1</v>
      </c>
      <c r="P3931" s="276">
        <v>3</v>
      </c>
      <c r="Q3931" s="276">
        <v>2</v>
      </c>
      <c r="R3931" s="276">
        <v>1</v>
      </c>
      <c r="S3931" s="276">
        <v>2</v>
      </c>
      <c r="T3931" s="276">
        <v>1</v>
      </c>
      <c r="U3931" s="276">
        <v>1</v>
      </c>
      <c r="V3931" s="1044">
        <v>0</v>
      </c>
      <c r="W3931" s="276">
        <v>0</v>
      </c>
      <c r="X3931" s="276">
        <v>0</v>
      </c>
      <c r="Y3931" s="276">
        <v>0</v>
      </c>
      <c r="Z3931" s="276">
        <v>0</v>
      </c>
      <c r="AA3931" s="276">
        <v>0</v>
      </c>
      <c r="AB3931" s="276">
        <v>0</v>
      </c>
      <c r="AC3931" s="276">
        <v>0</v>
      </c>
      <c r="AD3931" s="448"/>
    </row>
    <row r="3932" spans="1:30" ht="20.399999999999999" customHeight="1">
      <c r="A3932" s="794"/>
      <c r="B3932" s="670" t="s">
        <v>1467</v>
      </c>
      <c r="C3932" s="276">
        <v>0</v>
      </c>
      <c r="D3932" s="276">
        <v>0</v>
      </c>
      <c r="E3932" s="276">
        <v>0</v>
      </c>
      <c r="F3932" s="276">
        <v>0</v>
      </c>
      <c r="G3932" s="1043">
        <v>0</v>
      </c>
      <c r="H3932" s="276">
        <v>0</v>
      </c>
      <c r="I3932" s="276">
        <v>0</v>
      </c>
      <c r="J3932" s="276">
        <v>0</v>
      </c>
      <c r="K3932" s="276">
        <v>0</v>
      </c>
      <c r="L3932" s="276">
        <v>0</v>
      </c>
      <c r="M3932" s="276">
        <v>0</v>
      </c>
      <c r="N3932" s="276">
        <v>0</v>
      </c>
      <c r="O3932" s="276">
        <v>0</v>
      </c>
      <c r="P3932" s="276">
        <v>0</v>
      </c>
      <c r="Q3932" s="276">
        <v>0</v>
      </c>
      <c r="R3932" s="276">
        <v>0</v>
      </c>
      <c r="S3932" s="276">
        <v>0</v>
      </c>
      <c r="T3932" s="276">
        <v>0</v>
      </c>
      <c r="U3932" s="276">
        <v>0</v>
      </c>
      <c r="V3932" s="1044">
        <v>0</v>
      </c>
      <c r="W3932" s="276">
        <v>0</v>
      </c>
      <c r="X3932" s="276">
        <v>0</v>
      </c>
      <c r="Y3932" s="276">
        <v>0</v>
      </c>
      <c r="Z3932" s="276">
        <v>0</v>
      </c>
      <c r="AA3932" s="276">
        <v>0</v>
      </c>
      <c r="AB3932" s="276">
        <v>0</v>
      </c>
      <c r="AC3932" s="276">
        <v>0</v>
      </c>
      <c r="AD3932" s="448"/>
    </row>
    <row r="3933" spans="1:30" ht="20.399999999999999" customHeight="1">
      <c r="A3933" s="407"/>
      <c r="B3933" s="407"/>
      <c r="C3933" s="407"/>
      <c r="D3933" s="407"/>
      <c r="E3933" s="407"/>
      <c r="F3933" s="407"/>
      <c r="G3933" s="407"/>
      <c r="H3933" s="407"/>
      <c r="I3933" s="407"/>
      <c r="J3933" s="407"/>
      <c r="K3933" s="407"/>
      <c r="L3933" s="407"/>
      <c r="M3933" s="407"/>
      <c r="N3933" s="407"/>
      <c r="O3933" s="407"/>
      <c r="P3933" s="407"/>
      <c r="Q3933" s="407"/>
      <c r="R3933" s="407"/>
      <c r="S3933" s="407"/>
      <c r="T3933" s="407"/>
      <c r="U3933" s="407"/>
      <c r="V3933" s="407"/>
      <c r="W3933" s="407"/>
      <c r="X3933" s="407"/>
      <c r="Y3933" s="407"/>
      <c r="Z3933" s="407"/>
      <c r="AA3933" s="407"/>
      <c r="AB3933" s="407"/>
      <c r="AC3933" s="407"/>
      <c r="AD3933" s="448"/>
    </row>
    <row r="3934" spans="1:30" ht="20.399999999999999" customHeight="1">
      <c r="A3934" s="796" t="s">
        <v>2152</v>
      </c>
      <c r="B3934" s="669" t="s">
        <v>2151</v>
      </c>
      <c r="C3934" s="275">
        <v>249</v>
      </c>
      <c r="D3934" s="275">
        <v>249</v>
      </c>
      <c r="E3934" s="275">
        <v>0</v>
      </c>
      <c r="F3934" s="275">
        <v>0</v>
      </c>
      <c r="G3934" s="1041">
        <v>100</v>
      </c>
      <c r="H3934" s="275">
        <v>0</v>
      </c>
      <c r="I3934" s="275">
        <v>0</v>
      </c>
      <c r="J3934" s="275">
        <v>0</v>
      </c>
      <c r="K3934" s="275">
        <v>0</v>
      </c>
      <c r="L3934" s="275">
        <v>0</v>
      </c>
      <c r="M3934" s="275">
        <v>0</v>
      </c>
      <c r="N3934" s="275">
        <v>5</v>
      </c>
      <c r="O3934" s="275">
        <v>40</v>
      </c>
      <c r="P3934" s="275">
        <v>44</v>
      </c>
      <c r="Q3934" s="275">
        <v>44</v>
      </c>
      <c r="R3934" s="275">
        <v>39</v>
      </c>
      <c r="S3934" s="275">
        <v>23</v>
      </c>
      <c r="T3934" s="275">
        <v>17</v>
      </c>
      <c r="U3934" s="275">
        <v>14</v>
      </c>
      <c r="V3934" s="1042">
        <v>10</v>
      </c>
      <c r="W3934" s="275">
        <v>2</v>
      </c>
      <c r="X3934" s="275">
        <v>6</v>
      </c>
      <c r="Y3934" s="275">
        <v>2</v>
      </c>
      <c r="Z3934" s="275">
        <v>1</v>
      </c>
      <c r="AA3934" s="275">
        <v>1</v>
      </c>
      <c r="AB3934" s="275">
        <v>0</v>
      </c>
      <c r="AC3934" s="275">
        <v>1</v>
      </c>
      <c r="AD3934" s="448"/>
    </row>
    <row r="3935" spans="1:30" ht="20.399999999999999" customHeight="1">
      <c r="A3935" s="669"/>
      <c r="B3935" s="669" t="s">
        <v>2150</v>
      </c>
      <c r="C3935" s="797"/>
      <c r="D3935" s="797"/>
      <c r="E3935" s="797"/>
      <c r="F3935" s="797"/>
      <c r="G3935" s="797"/>
      <c r="H3935" s="797"/>
      <c r="I3935" s="797"/>
      <c r="J3935" s="797"/>
      <c r="K3935" s="797"/>
      <c r="L3935" s="797"/>
      <c r="M3935" s="797"/>
      <c r="N3935" s="797"/>
      <c r="O3935" s="797"/>
      <c r="P3935" s="797"/>
      <c r="Q3935" s="797"/>
      <c r="R3935" s="797"/>
      <c r="S3935" s="797"/>
      <c r="T3935" s="797"/>
      <c r="U3935" s="797"/>
      <c r="V3935" s="797"/>
      <c r="W3935" s="797"/>
      <c r="X3935" s="797"/>
      <c r="Y3935" s="797"/>
      <c r="Z3935" s="797"/>
      <c r="AA3935" s="797"/>
      <c r="AB3935" s="797"/>
      <c r="AC3935" s="797"/>
      <c r="AD3935" s="448"/>
    </row>
    <row r="3936" spans="1:30" ht="20.399999999999999" customHeight="1">
      <c r="A3936" s="794"/>
      <c r="B3936" s="670" t="s">
        <v>1468</v>
      </c>
      <c r="C3936" s="276">
        <v>225</v>
      </c>
      <c r="D3936" s="276">
        <v>225</v>
      </c>
      <c r="E3936" s="276">
        <v>0</v>
      </c>
      <c r="F3936" s="276">
        <v>0</v>
      </c>
      <c r="G3936" s="1043">
        <v>100</v>
      </c>
      <c r="H3936" s="276">
        <v>0</v>
      </c>
      <c r="I3936" s="276">
        <v>0</v>
      </c>
      <c r="J3936" s="276">
        <v>0</v>
      </c>
      <c r="K3936" s="276">
        <v>0</v>
      </c>
      <c r="L3936" s="276">
        <v>0</v>
      </c>
      <c r="M3936" s="276">
        <v>0</v>
      </c>
      <c r="N3936" s="276">
        <v>1</v>
      </c>
      <c r="O3936" s="276">
        <v>35</v>
      </c>
      <c r="P3936" s="276">
        <v>40</v>
      </c>
      <c r="Q3936" s="276">
        <v>42</v>
      </c>
      <c r="R3936" s="276">
        <v>38</v>
      </c>
      <c r="S3936" s="276">
        <v>23</v>
      </c>
      <c r="T3936" s="276">
        <v>14</v>
      </c>
      <c r="U3936" s="276">
        <v>12</v>
      </c>
      <c r="V3936" s="1044">
        <v>8</v>
      </c>
      <c r="W3936" s="276">
        <v>2</v>
      </c>
      <c r="X3936" s="276">
        <v>5</v>
      </c>
      <c r="Y3936" s="276">
        <v>2</v>
      </c>
      <c r="Z3936" s="276">
        <v>1</v>
      </c>
      <c r="AA3936" s="276">
        <v>1</v>
      </c>
      <c r="AB3936" s="276">
        <v>0</v>
      </c>
      <c r="AC3936" s="276">
        <v>1</v>
      </c>
      <c r="AD3936" s="448"/>
    </row>
    <row r="3937" spans="1:30" ht="20.399999999999999" customHeight="1">
      <c r="A3937" s="794"/>
      <c r="B3937" s="670" t="s">
        <v>1467</v>
      </c>
      <c r="C3937" s="276">
        <v>24</v>
      </c>
      <c r="D3937" s="276">
        <v>24</v>
      </c>
      <c r="E3937" s="276">
        <v>0</v>
      </c>
      <c r="F3937" s="276">
        <v>0</v>
      </c>
      <c r="G3937" s="1043">
        <v>100</v>
      </c>
      <c r="H3937" s="276">
        <v>0</v>
      </c>
      <c r="I3937" s="276">
        <v>0</v>
      </c>
      <c r="J3937" s="276">
        <v>0</v>
      </c>
      <c r="K3937" s="276">
        <v>0</v>
      </c>
      <c r="L3937" s="276">
        <v>0</v>
      </c>
      <c r="M3937" s="276">
        <v>0</v>
      </c>
      <c r="N3937" s="276">
        <v>4</v>
      </c>
      <c r="O3937" s="276">
        <v>5</v>
      </c>
      <c r="P3937" s="276">
        <v>4</v>
      </c>
      <c r="Q3937" s="276">
        <v>2</v>
      </c>
      <c r="R3937" s="276">
        <v>1</v>
      </c>
      <c r="S3937" s="276">
        <v>0</v>
      </c>
      <c r="T3937" s="276">
        <v>3</v>
      </c>
      <c r="U3937" s="276">
        <v>2</v>
      </c>
      <c r="V3937" s="1044">
        <v>2</v>
      </c>
      <c r="W3937" s="276">
        <v>0</v>
      </c>
      <c r="X3937" s="276">
        <v>1</v>
      </c>
      <c r="Y3937" s="276">
        <v>0</v>
      </c>
      <c r="Z3937" s="276">
        <v>0</v>
      </c>
      <c r="AA3937" s="276">
        <v>0</v>
      </c>
      <c r="AB3937" s="276">
        <v>0</v>
      </c>
      <c r="AC3937" s="276">
        <v>0</v>
      </c>
      <c r="AD3937" s="448"/>
    </row>
    <row r="3938" spans="1:30" ht="20.399999999999999" customHeight="1">
      <c r="A3938" s="407"/>
      <c r="B3938" s="407"/>
      <c r="C3938" s="407"/>
      <c r="D3938" s="407"/>
      <c r="E3938" s="407"/>
      <c r="F3938" s="407"/>
      <c r="G3938" s="407"/>
      <c r="H3938" s="407"/>
      <c r="I3938" s="407"/>
      <c r="J3938" s="407"/>
      <c r="K3938" s="407"/>
      <c r="L3938" s="407"/>
      <c r="M3938" s="407"/>
      <c r="N3938" s="407"/>
      <c r="O3938" s="407"/>
      <c r="P3938" s="407"/>
      <c r="Q3938" s="407"/>
      <c r="R3938" s="407"/>
      <c r="S3938" s="407"/>
      <c r="T3938" s="407"/>
      <c r="U3938" s="407"/>
      <c r="V3938" s="407"/>
      <c r="W3938" s="407"/>
      <c r="X3938" s="407"/>
      <c r="Y3938" s="407"/>
      <c r="Z3938" s="407"/>
      <c r="AA3938" s="407"/>
      <c r="AB3938" s="407"/>
      <c r="AC3938" s="407"/>
      <c r="AD3938" s="448"/>
    </row>
    <row r="3939" spans="1:30" ht="20.399999999999999" customHeight="1">
      <c r="A3939" s="796" t="s">
        <v>2149</v>
      </c>
      <c r="B3939" s="669" t="s">
        <v>2148</v>
      </c>
      <c r="C3939" s="275">
        <v>2</v>
      </c>
      <c r="D3939" s="275">
        <v>2</v>
      </c>
      <c r="E3939" s="275">
        <v>0</v>
      </c>
      <c r="F3939" s="275">
        <v>0</v>
      </c>
      <c r="G3939" s="1041">
        <v>100</v>
      </c>
      <c r="H3939" s="275">
        <v>0</v>
      </c>
      <c r="I3939" s="275">
        <v>0</v>
      </c>
      <c r="J3939" s="275">
        <v>0</v>
      </c>
      <c r="K3939" s="275">
        <v>0</v>
      </c>
      <c r="L3939" s="275">
        <v>0</v>
      </c>
      <c r="M3939" s="275">
        <v>0</v>
      </c>
      <c r="N3939" s="275">
        <v>0</v>
      </c>
      <c r="O3939" s="275">
        <v>0</v>
      </c>
      <c r="P3939" s="275">
        <v>0</v>
      </c>
      <c r="Q3939" s="275">
        <v>0</v>
      </c>
      <c r="R3939" s="275">
        <v>0</v>
      </c>
      <c r="S3939" s="275">
        <v>0</v>
      </c>
      <c r="T3939" s="275">
        <v>1</v>
      </c>
      <c r="U3939" s="275">
        <v>0</v>
      </c>
      <c r="V3939" s="1042">
        <v>0</v>
      </c>
      <c r="W3939" s="275">
        <v>0</v>
      </c>
      <c r="X3939" s="275">
        <v>0</v>
      </c>
      <c r="Y3939" s="275">
        <v>1</v>
      </c>
      <c r="Z3939" s="275">
        <v>0</v>
      </c>
      <c r="AA3939" s="275">
        <v>0</v>
      </c>
      <c r="AB3939" s="275">
        <v>0</v>
      </c>
      <c r="AC3939" s="275">
        <v>0</v>
      </c>
      <c r="AD3939" s="448"/>
    </row>
    <row r="3940" spans="1:30" ht="20.399999999999999" customHeight="1">
      <c r="A3940" s="794"/>
      <c r="B3940" s="670" t="s">
        <v>1468</v>
      </c>
      <c r="C3940" s="276">
        <v>1</v>
      </c>
      <c r="D3940" s="276">
        <v>1</v>
      </c>
      <c r="E3940" s="276">
        <v>0</v>
      </c>
      <c r="F3940" s="276">
        <v>0</v>
      </c>
      <c r="G3940" s="1043">
        <v>100</v>
      </c>
      <c r="H3940" s="276">
        <v>0</v>
      </c>
      <c r="I3940" s="276">
        <v>0</v>
      </c>
      <c r="J3940" s="276">
        <v>0</v>
      </c>
      <c r="K3940" s="276">
        <v>0</v>
      </c>
      <c r="L3940" s="276">
        <v>0</v>
      </c>
      <c r="M3940" s="276">
        <v>0</v>
      </c>
      <c r="N3940" s="276">
        <v>0</v>
      </c>
      <c r="O3940" s="276">
        <v>0</v>
      </c>
      <c r="P3940" s="276">
        <v>0</v>
      </c>
      <c r="Q3940" s="276">
        <v>0</v>
      </c>
      <c r="R3940" s="276">
        <v>0</v>
      </c>
      <c r="S3940" s="276">
        <v>0</v>
      </c>
      <c r="T3940" s="276">
        <v>1</v>
      </c>
      <c r="U3940" s="276">
        <v>0</v>
      </c>
      <c r="V3940" s="1044">
        <v>0</v>
      </c>
      <c r="W3940" s="276">
        <v>0</v>
      </c>
      <c r="X3940" s="276">
        <v>0</v>
      </c>
      <c r="Y3940" s="276">
        <v>0</v>
      </c>
      <c r="Z3940" s="276">
        <v>0</v>
      </c>
      <c r="AA3940" s="276">
        <v>0</v>
      </c>
      <c r="AB3940" s="276">
        <v>0</v>
      </c>
      <c r="AC3940" s="276">
        <v>0</v>
      </c>
      <c r="AD3940" s="448"/>
    </row>
    <row r="3941" spans="1:30" ht="20.399999999999999" customHeight="1">
      <c r="A3941" s="794"/>
      <c r="B3941" s="670" t="s">
        <v>1467</v>
      </c>
      <c r="C3941" s="276">
        <v>1</v>
      </c>
      <c r="D3941" s="276">
        <v>1</v>
      </c>
      <c r="E3941" s="276">
        <v>0</v>
      </c>
      <c r="F3941" s="276">
        <v>0</v>
      </c>
      <c r="G3941" s="1043">
        <v>100</v>
      </c>
      <c r="H3941" s="276">
        <v>0</v>
      </c>
      <c r="I3941" s="276">
        <v>0</v>
      </c>
      <c r="J3941" s="276">
        <v>0</v>
      </c>
      <c r="K3941" s="276">
        <v>0</v>
      </c>
      <c r="L3941" s="276">
        <v>0</v>
      </c>
      <c r="M3941" s="276">
        <v>0</v>
      </c>
      <c r="N3941" s="276">
        <v>0</v>
      </c>
      <c r="O3941" s="276">
        <v>0</v>
      </c>
      <c r="P3941" s="276">
        <v>0</v>
      </c>
      <c r="Q3941" s="276">
        <v>0</v>
      </c>
      <c r="R3941" s="276">
        <v>0</v>
      </c>
      <c r="S3941" s="276">
        <v>0</v>
      </c>
      <c r="T3941" s="276">
        <v>0</v>
      </c>
      <c r="U3941" s="276">
        <v>0</v>
      </c>
      <c r="V3941" s="1044">
        <v>0</v>
      </c>
      <c r="W3941" s="276">
        <v>0</v>
      </c>
      <c r="X3941" s="276">
        <v>0</v>
      </c>
      <c r="Y3941" s="276">
        <v>1</v>
      </c>
      <c r="Z3941" s="276">
        <v>0</v>
      </c>
      <c r="AA3941" s="276">
        <v>0</v>
      </c>
      <c r="AB3941" s="276">
        <v>0</v>
      </c>
      <c r="AC3941" s="276">
        <v>0</v>
      </c>
      <c r="AD3941" s="448"/>
    </row>
    <row r="3942" spans="1:30" ht="20.399999999999999" customHeight="1">
      <c r="A3942" s="407"/>
      <c r="B3942" s="407"/>
      <c r="C3942" s="407"/>
      <c r="D3942" s="407"/>
      <c r="E3942" s="407"/>
      <c r="F3942" s="407"/>
      <c r="G3942" s="407"/>
      <c r="H3942" s="407"/>
      <c r="I3942" s="407"/>
      <c r="J3942" s="407"/>
      <c r="K3942" s="407"/>
      <c r="L3942" s="407"/>
      <c r="M3942" s="407"/>
      <c r="N3942" s="407"/>
      <c r="O3942" s="407"/>
      <c r="P3942" s="407"/>
      <c r="Q3942" s="407"/>
      <c r="R3942" s="407"/>
      <c r="S3942" s="407"/>
      <c r="T3942" s="407"/>
      <c r="U3942" s="407"/>
      <c r="V3942" s="407"/>
      <c r="W3942" s="407"/>
      <c r="X3942" s="407"/>
      <c r="Y3942" s="407"/>
      <c r="Z3942" s="407"/>
      <c r="AA3942" s="407"/>
      <c r="AB3942" s="407"/>
      <c r="AC3942" s="407"/>
      <c r="AD3942" s="448"/>
    </row>
    <row r="3943" spans="1:30" ht="20.399999999999999" customHeight="1">
      <c r="A3943" s="796" t="s">
        <v>2147</v>
      </c>
      <c r="B3943" s="669" t="s">
        <v>2146</v>
      </c>
      <c r="C3943" s="275">
        <v>291</v>
      </c>
      <c r="D3943" s="275">
        <v>291</v>
      </c>
      <c r="E3943" s="275">
        <v>0</v>
      </c>
      <c r="F3943" s="275">
        <v>0</v>
      </c>
      <c r="G3943" s="1041">
        <v>100</v>
      </c>
      <c r="H3943" s="275">
        <v>0</v>
      </c>
      <c r="I3943" s="275">
        <v>0</v>
      </c>
      <c r="J3943" s="275">
        <v>0</v>
      </c>
      <c r="K3943" s="275">
        <v>0</v>
      </c>
      <c r="L3943" s="275">
        <v>0</v>
      </c>
      <c r="M3943" s="275">
        <v>1</v>
      </c>
      <c r="N3943" s="275">
        <v>2</v>
      </c>
      <c r="O3943" s="275">
        <v>30</v>
      </c>
      <c r="P3943" s="275">
        <v>51</v>
      </c>
      <c r="Q3943" s="275">
        <v>46</v>
      </c>
      <c r="R3943" s="275">
        <v>41</v>
      </c>
      <c r="S3943" s="275">
        <v>30</v>
      </c>
      <c r="T3943" s="275">
        <v>29</v>
      </c>
      <c r="U3943" s="275">
        <v>24</v>
      </c>
      <c r="V3943" s="1042">
        <v>13</v>
      </c>
      <c r="W3943" s="275">
        <v>6</v>
      </c>
      <c r="X3943" s="275">
        <v>5</v>
      </c>
      <c r="Y3943" s="275">
        <v>7</v>
      </c>
      <c r="Z3943" s="275">
        <v>3</v>
      </c>
      <c r="AA3943" s="275">
        <v>1</v>
      </c>
      <c r="AB3943" s="275">
        <v>1</v>
      </c>
      <c r="AC3943" s="275">
        <v>1</v>
      </c>
      <c r="AD3943" s="448"/>
    </row>
    <row r="3944" spans="1:30" ht="20.399999999999999" customHeight="1">
      <c r="A3944" s="794"/>
      <c r="B3944" s="670" t="s">
        <v>1468</v>
      </c>
      <c r="C3944" s="276">
        <v>256</v>
      </c>
      <c r="D3944" s="276">
        <v>256</v>
      </c>
      <c r="E3944" s="276">
        <v>0</v>
      </c>
      <c r="F3944" s="276">
        <v>0</v>
      </c>
      <c r="G3944" s="1043">
        <v>100</v>
      </c>
      <c r="H3944" s="276">
        <v>0</v>
      </c>
      <c r="I3944" s="276">
        <v>0</v>
      </c>
      <c r="J3944" s="276">
        <v>0</v>
      </c>
      <c r="K3944" s="276">
        <v>0</v>
      </c>
      <c r="L3944" s="276">
        <v>0</v>
      </c>
      <c r="M3944" s="276">
        <v>1</v>
      </c>
      <c r="N3944" s="276">
        <v>0</v>
      </c>
      <c r="O3944" s="276">
        <v>27</v>
      </c>
      <c r="P3944" s="276">
        <v>46</v>
      </c>
      <c r="Q3944" s="276">
        <v>37</v>
      </c>
      <c r="R3944" s="276">
        <v>36</v>
      </c>
      <c r="S3944" s="276">
        <v>27</v>
      </c>
      <c r="T3944" s="276">
        <v>27</v>
      </c>
      <c r="U3944" s="276">
        <v>24</v>
      </c>
      <c r="V3944" s="1044">
        <v>12</v>
      </c>
      <c r="W3944" s="276">
        <v>6</v>
      </c>
      <c r="X3944" s="276">
        <v>4</v>
      </c>
      <c r="Y3944" s="276">
        <v>5</v>
      </c>
      <c r="Z3944" s="276">
        <v>1</v>
      </c>
      <c r="AA3944" s="276">
        <v>1</v>
      </c>
      <c r="AB3944" s="276">
        <v>1</v>
      </c>
      <c r="AC3944" s="276">
        <v>1</v>
      </c>
      <c r="AD3944" s="448"/>
    </row>
    <row r="3945" spans="1:30" ht="20.399999999999999" customHeight="1">
      <c r="A3945" s="794"/>
      <c r="B3945" s="670" t="s">
        <v>1467</v>
      </c>
      <c r="C3945" s="276">
        <v>35</v>
      </c>
      <c r="D3945" s="276">
        <v>35</v>
      </c>
      <c r="E3945" s="276">
        <v>0</v>
      </c>
      <c r="F3945" s="276">
        <v>0</v>
      </c>
      <c r="G3945" s="1043">
        <v>100</v>
      </c>
      <c r="H3945" s="276">
        <v>0</v>
      </c>
      <c r="I3945" s="276">
        <v>0</v>
      </c>
      <c r="J3945" s="276">
        <v>0</v>
      </c>
      <c r="K3945" s="276">
        <v>0</v>
      </c>
      <c r="L3945" s="276">
        <v>0</v>
      </c>
      <c r="M3945" s="276">
        <v>0</v>
      </c>
      <c r="N3945" s="276">
        <v>2</v>
      </c>
      <c r="O3945" s="276">
        <v>3</v>
      </c>
      <c r="P3945" s="276">
        <v>5</v>
      </c>
      <c r="Q3945" s="276">
        <v>9</v>
      </c>
      <c r="R3945" s="276">
        <v>5</v>
      </c>
      <c r="S3945" s="276">
        <v>3</v>
      </c>
      <c r="T3945" s="276">
        <v>2</v>
      </c>
      <c r="U3945" s="276">
        <v>0</v>
      </c>
      <c r="V3945" s="1044">
        <v>1</v>
      </c>
      <c r="W3945" s="276">
        <v>0</v>
      </c>
      <c r="X3945" s="276">
        <v>1</v>
      </c>
      <c r="Y3945" s="276">
        <v>2</v>
      </c>
      <c r="Z3945" s="276">
        <v>2</v>
      </c>
      <c r="AA3945" s="276">
        <v>0</v>
      </c>
      <c r="AB3945" s="276">
        <v>0</v>
      </c>
      <c r="AC3945" s="276">
        <v>0</v>
      </c>
      <c r="AD3945" s="448"/>
    </row>
    <row r="3946" spans="1:30" ht="20.399999999999999" customHeight="1">
      <c r="A3946" s="407"/>
      <c r="B3946" s="407"/>
      <c r="C3946" s="407"/>
      <c r="D3946" s="407"/>
      <c r="E3946" s="407"/>
      <c r="F3946" s="407"/>
      <c r="G3946" s="407"/>
      <c r="H3946" s="407"/>
      <c r="I3946" s="407"/>
      <c r="J3946" s="407"/>
      <c r="K3946" s="407"/>
      <c r="L3946" s="407"/>
      <c r="M3946" s="407"/>
      <c r="N3946" s="407"/>
      <c r="O3946" s="407"/>
      <c r="P3946" s="407"/>
      <c r="Q3946" s="407"/>
      <c r="R3946" s="407"/>
      <c r="S3946" s="407"/>
      <c r="T3946" s="407"/>
      <c r="U3946" s="407"/>
      <c r="V3946" s="407"/>
      <c r="W3946" s="407"/>
      <c r="X3946" s="407"/>
      <c r="Y3946" s="407"/>
      <c r="Z3946" s="407"/>
      <c r="AA3946" s="407"/>
      <c r="AB3946" s="407"/>
      <c r="AC3946" s="407"/>
      <c r="AD3946" s="448"/>
    </row>
    <row r="3947" spans="1:30" ht="20.399999999999999" customHeight="1">
      <c r="A3947" s="796" t="s">
        <v>2145</v>
      </c>
      <c r="B3947" s="669" t="s">
        <v>2144</v>
      </c>
      <c r="C3947" s="275">
        <v>16</v>
      </c>
      <c r="D3947" s="275">
        <v>16</v>
      </c>
      <c r="E3947" s="275">
        <v>0</v>
      </c>
      <c r="F3947" s="275">
        <v>0</v>
      </c>
      <c r="G3947" s="1041">
        <v>100</v>
      </c>
      <c r="H3947" s="275">
        <v>0</v>
      </c>
      <c r="I3947" s="275">
        <v>0</v>
      </c>
      <c r="J3947" s="275">
        <v>0</v>
      </c>
      <c r="K3947" s="275">
        <v>0</v>
      </c>
      <c r="L3947" s="275">
        <v>0</v>
      </c>
      <c r="M3947" s="275">
        <v>1</v>
      </c>
      <c r="N3947" s="275">
        <v>0</v>
      </c>
      <c r="O3947" s="275">
        <v>0</v>
      </c>
      <c r="P3947" s="275">
        <v>0</v>
      </c>
      <c r="Q3947" s="275">
        <v>3</v>
      </c>
      <c r="R3947" s="275">
        <v>1</v>
      </c>
      <c r="S3947" s="275">
        <v>2</v>
      </c>
      <c r="T3947" s="275">
        <v>3</v>
      </c>
      <c r="U3947" s="275">
        <v>1</v>
      </c>
      <c r="V3947" s="1042">
        <v>1</v>
      </c>
      <c r="W3947" s="275">
        <v>1</v>
      </c>
      <c r="X3947" s="275">
        <v>0</v>
      </c>
      <c r="Y3947" s="275">
        <v>2</v>
      </c>
      <c r="Z3947" s="275">
        <v>0</v>
      </c>
      <c r="AA3947" s="275">
        <v>1</v>
      </c>
      <c r="AB3947" s="275">
        <v>0</v>
      </c>
      <c r="AC3947" s="275">
        <v>0</v>
      </c>
      <c r="AD3947" s="448"/>
    </row>
    <row r="3948" spans="1:30" ht="20.399999999999999" customHeight="1">
      <c r="A3948" s="794"/>
      <c r="B3948" s="670" t="s">
        <v>1468</v>
      </c>
      <c r="C3948" s="276">
        <v>14</v>
      </c>
      <c r="D3948" s="276">
        <v>14</v>
      </c>
      <c r="E3948" s="276">
        <v>0</v>
      </c>
      <c r="F3948" s="276">
        <v>0</v>
      </c>
      <c r="G3948" s="1043">
        <v>100</v>
      </c>
      <c r="H3948" s="276">
        <v>0</v>
      </c>
      <c r="I3948" s="276">
        <v>0</v>
      </c>
      <c r="J3948" s="276">
        <v>0</v>
      </c>
      <c r="K3948" s="276">
        <v>0</v>
      </c>
      <c r="L3948" s="276">
        <v>0</v>
      </c>
      <c r="M3948" s="276">
        <v>1</v>
      </c>
      <c r="N3948" s="276">
        <v>0</v>
      </c>
      <c r="O3948" s="276">
        <v>0</v>
      </c>
      <c r="P3948" s="276">
        <v>0</v>
      </c>
      <c r="Q3948" s="276">
        <v>2</v>
      </c>
      <c r="R3948" s="276">
        <v>1</v>
      </c>
      <c r="S3948" s="276">
        <v>2</v>
      </c>
      <c r="T3948" s="276">
        <v>3</v>
      </c>
      <c r="U3948" s="276">
        <v>1</v>
      </c>
      <c r="V3948" s="1044">
        <v>1</v>
      </c>
      <c r="W3948" s="276">
        <v>1</v>
      </c>
      <c r="X3948" s="276">
        <v>0</v>
      </c>
      <c r="Y3948" s="276">
        <v>1</v>
      </c>
      <c r="Z3948" s="276">
        <v>0</v>
      </c>
      <c r="AA3948" s="276">
        <v>1</v>
      </c>
      <c r="AB3948" s="276">
        <v>0</v>
      </c>
      <c r="AC3948" s="276">
        <v>0</v>
      </c>
      <c r="AD3948" s="448"/>
    </row>
    <row r="3949" spans="1:30" ht="20.399999999999999" customHeight="1">
      <c r="A3949" s="794"/>
      <c r="B3949" s="670" t="s">
        <v>1467</v>
      </c>
      <c r="C3949" s="276">
        <v>2</v>
      </c>
      <c r="D3949" s="276">
        <v>2</v>
      </c>
      <c r="E3949" s="276">
        <v>0</v>
      </c>
      <c r="F3949" s="276">
        <v>0</v>
      </c>
      <c r="G3949" s="1043">
        <v>100</v>
      </c>
      <c r="H3949" s="276">
        <v>0</v>
      </c>
      <c r="I3949" s="276">
        <v>0</v>
      </c>
      <c r="J3949" s="276">
        <v>0</v>
      </c>
      <c r="K3949" s="276">
        <v>0</v>
      </c>
      <c r="L3949" s="276">
        <v>0</v>
      </c>
      <c r="M3949" s="276">
        <v>0</v>
      </c>
      <c r="N3949" s="276">
        <v>0</v>
      </c>
      <c r="O3949" s="276">
        <v>0</v>
      </c>
      <c r="P3949" s="276">
        <v>0</v>
      </c>
      <c r="Q3949" s="276">
        <v>1</v>
      </c>
      <c r="R3949" s="276">
        <v>0</v>
      </c>
      <c r="S3949" s="276">
        <v>0</v>
      </c>
      <c r="T3949" s="276">
        <v>0</v>
      </c>
      <c r="U3949" s="276">
        <v>0</v>
      </c>
      <c r="V3949" s="1044">
        <v>0</v>
      </c>
      <c r="W3949" s="276">
        <v>0</v>
      </c>
      <c r="X3949" s="276">
        <v>0</v>
      </c>
      <c r="Y3949" s="276">
        <v>1</v>
      </c>
      <c r="Z3949" s="276">
        <v>0</v>
      </c>
      <c r="AA3949" s="276">
        <v>0</v>
      </c>
      <c r="AB3949" s="276">
        <v>0</v>
      </c>
      <c r="AC3949" s="276">
        <v>0</v>
      </c>
      <c r="AD3949" s="448"/>
    </row>
    <row r="3950" spans="1:30" ht="20.399999999999999" customHeight="1">
      <c r="A3950" s="407"/>
      <c r="B3950" s="407"/>
      <c r="C3950" s="407"/>
      <c r="D3950" s="407"/>
      <c r="E3950" s="407"/>
      <c r="F3950" s="407"/>
      <c r="G3950" s="407"/>
      <c r="H3950" s="407"/>
      <c r="I3950" s="407"/>
      <c r="J3950" s="407"/>
      <c r="K3950" s="407"/>
      <c r="L3950" s="407"/>
      <c r="M3950" s="407"/>
      <c r="N3950" s="407"/>
      <c r="O3950" s="407"/>
      <c r="P3950" s="407"/>
      <c r="Q3950" s="407"/>
      <c r="R3950" s="407"/>
      <c r="S3950" s="407"/>
      <c r="T3950" s="407"/>
      <c r="U3950" s="407"/>
      <c r="V3950" s="407"/>
      <c r="W3950" s="407"/>
      <c r="X3950" s="407"/>
      <c r="Y3950" s="407"/>
      <c r="Z3950" s="407"/>
      <c r="AA3950" s="407"/>
      <c r="AB3950" s="407"/>
      <c r="AC3950" s="407"/>
      <c r="AD3950" s="448"/>
    </row>
    <row r="3951" spans="1:30" ht="20.399999999999999" customHeight="1">
      <c r="A3951" s="796" t="s">
        <v>4925</v>
      </c>
      <c r="B3951" s="669" t="s">
        <v>4926</v>
      </c>
      <c r="C3951" s="275">
        <v>1</v>
      </c>
      <c r="D3951" s="275">
        <v>1</v>
      </c>
      <c r="E3951" s="275">
        <v>0</v>
      </c>
      <c r="F3951" s="275">
        <v>0</v>
      </c>
      <c r="G3951" s="1041">
        <v>100</v>
      </c>
      <c r="H3951" s="275">
        <v>0</v>
      </c>
      <c r="I3951" s="275">
        <v>0</v>
      </c>
      <c r="J3951" s="275">
        <v>0</v>
      </c>
      <c r="K3951" s="275">
        <v>0</v>
      </c>
      <c r="L3951" s="275">
        <v>0</v>
      </c>
      <c r="M3951" s="275">
        <v>0</v>
      </c>
      <c r="N3951" s="275">
        <v>0</v>
      </c>
      <c r="O3951" s="275">
        <v>0</v>
      </c>
      <c r="P3951" s="275">
        <v>0</v>
      </c>
      <c r="Q3951" s="275">
        <v>0</v>
      </c>
      <c r="R3951" s="275">
        <v>1</v>
      </c>
      <c r="S3951" s="275">
        <v>0</v>
      </c>
      <c r="T3951" s="275">
        <v>0</v>
      </c>
      <c r="U3951" s="275">
        <v>0</v>
      </c>
      <c r="V3951" s="1042">
        <v>0</v>
      </c>
      <c r="W3951" s="275">
        <v>0</v>
      </c>
      <c r="X3951" s="275">
        <v>0</v>
      </c>
      <c r="Y3951" s="275">
        <v>0</v>
      </c>
      <c r="Z3951" s="275">
        <v>0</v>
      </c>
      <c r="AA3951" s="275">
        <v>0</v>
      </c>
      <c r="AB3951" s="275">
        <v>0</v>
      </c>
      <c r="AC3951" s="275">
        <v>0</v>
      </c>
      <c r="AD3951" s="448"/>
    </row>
    <row r="3952" spans="1:30" ht="20.399999999999999" customHeight="1">
      <c r="A3952" s="794"/>
      <c r="B3952" s="670" t="s">
        <v>1468</v>
      </c>
      <c r="C3952" s="276">
        <v>1</v>
      </c>
      <c r="D3952" s="276">
        <v>1</v>
      </c>
      <c r="E3952" s="276">
        <v>0</v>
      </c>
      <c r="F3952" s="276">
        <v>0</v>
      </c>
      <c r="G3952" s="1043">
        <v>100</v>
      </c>
      <c r="H3952" s="276">
        <v>0</v>
      </c>
      <c r="I3952" s="276">
        <v>0</v>
      </c>
      <c r="J3952" s="276">
        <v>0</v>
      </c>
      <c r="K3952" s="276">
        <v>0</v>
      </c>
      <c r="L3952" s="276">
        <v>0</v>
      </c>
      <c r="M3952" s="276">
        <v>0</v>
      </c>
      <c r="N3952" s="276">
        <v>0</v>
      </c>
      <c r="O3952" s="276">
        <v>0</v>
      </c>
      <c r="P3952" s="276">
        <v>0</v>
      </c>
      <c r="Q3952" s="276">
        <v>0</v>
      </c>
      <c r="R3952" s="276">
        <v>1</v>
      </c>
      <c r="S3952" s="276">
        <v>0</v>
      </c>
      <c r="T3952" s="276">
        <v>0</v>
      </c>
      <c r="U3952" s="276">
        <v>0</v>
      </c>
      <c r="V3952" s="1044">
        <v>0</v>
      </c>
      <c r="W3952" s="276">
        <v>0</v>
      </c>
      <c r="X3952" s="276">
        <v>0</v>
      </c>
      <c r="Y3952" s="276">
        <v>0</v>
      </c>
      <c r="Z3952" s="276">
        <v>0</v>
      </c>
      <c r="AA3952" s="276">
        <v>0</v>
      </c>
      <c r="AB3952" s="276">
        <v>0</v>
      </c>
      <c r="AC3952" s="276">
        <v>0</v>
      </c>
      <c r="AD3952" s="448"/>
    </row>
    <row r="3953" spans="1:30" ht="20.399999999999999" customHeight="1">
      <c r="A3953" s="794"/>
      <c r="B3953" s="670" t="s">
        <v>1467</v>
      </c>
      <c r="C3953" s="276">
        <v>0</v>
      </c>
      <c r="D3953" s="276">
        <v>0</v>
      </c>
      <c r="E3953" s="276">
        <v>0</v>
      </c>
      <c r="F3953" s="276">
        <v>0</v>
      </c>
      <c r="G3953" s="1043">
        <v>0</v>
      </c>
      <c r="H3953" s="276">
        <v>0</v>
      </c>
      <c r="I3953" s="276">
        <v>0</v>
      </c>
      <c r="J3953" s="276">
        <v>0</v>
      </c>
      <c r="K3953" s="276">
        <v>0</v>
      </c>
      <c r="L3953" s="276">
        <v>0</v>
      </c>
      <c r="M3953" s="276">
        <v>0</v>
      </c>
      <c r="N3953" s="276">
        <v>0</v>
      </c>
      <c r="O3953" s="276">
        <v>0</v>
      </c>
      <c r="P3953" s="276">
        <v>0</v>
      </c>
      <c r="Q3953" s="276">
        <v>0</v>
      </c>
      <c r="R3953" s="276">
        <v>0</v>
      </c>
      <c r="S3953" s="276">
        <v>0</v>
      </c>
      <c r="T3953" s="276">
        <v>0</v>
      </c>
      <c r="U3953" s="276">
        <v>0</v>
      </c>
      <c r="V3953" s="1044">
        <v>0</v>
      </c>
      <c r="W3953" s="276">
        <v>0</v>
      </c>
      <c r="X3953" s="276">
        <v>0</v>
      </c>
      <c r="Y3953" s="276">
        <v>0</v>
      </c>
      <c r="Z3953" s="276">
        <v>0</v>
      </c>
      <c r="AA3953" s="276">
        <v>0</v>
      </c>
      <c r="AB3953" s="276">
        <v>0</v>
      </c>
      <c r="AC3953" s="276">
        <v>0</v>
      </c>
      <c r="AD3953" s="448"/>
    </row>
    <row r="3954" spans="1:30" ht="20.399999999999999" customHeight="1">
      <c r="A3954" s="407"/>
      <c r="B3954" s="407"/>
      <c r="C3954" s="407"/>
      <c r="D3954" s="407"/>
      <c r="E3954" s="407"/>
      <c r="F3954" s="407"/>
      <c r="G3954" s="407"/>
      <c r="H3954" s="407"/>
      <c r="I3954" s="407"/>
      <c r="J3954" s="407"/>
      <c r="K3954" s="407"/>
      <c r="L3954" s="407"/>
      <c r="M3954" s="407"/>
      <c r="N3954" s="407"/>
      <c r="O3954" s="407"/>
      <c r="P3954" s="407"/>
      <c r="Q3954" s="407"/>
      <c r="R3954" s="407"/>
      <c r="S3954" s="407"/>
      <c r="T3954" s="407"/>
      <c r="U3954" s="407"/>
      <c r="V3954" s="407"/>
      <c r="W3954" s="407"/>
      <c r="X3954" s="407"/>
      <c r="Y3954" s="407"/>
      <c r="Z3954" s="407"/>
      <c r="AA3954" s="407"/>
      <c r="AB3954" s="407"/>
      <c r="AC3954" s="407"/>
      <c r="AD3954" s="448"/>
    </row>
    <row r="3955" spans="1:30" ht="20.399999999999999" customHeight="1">
      <c r="A3955" s="796" t="s">
        <v>4927</v>
      </c>
      <c r="B3955" s="669" t="s">
        <v>4928</v>
      </c>
      <c r="C3955" s="275">
        <v>2</v>
      </c>
      <c r="D3955" s="275">
        <v>2</v>
      </c>
      <c r="E3955" s="275">
        <v>0</v>
      </c>
      <c r="F3955" s="275">
        <v>0</v>
      </c>
      <c r="G3955" s="1041">
        <v>100</v>
      </c>
      <c r="H3955" s="275">
        <v>0</v>
      </c>
      <c r="I3955" s="275">
        <v>0</v>
      </c>
      <c r="J3955" s="275">
        <v>0</v>
      </c>
      <c r="K3955" s="275">
        <v>0</v>
      </c>
      <c r="L3955" s="275">
        <v>0</v>
      </c>
      <c r="M3955" s="275">
        <v>0</v>
      </c>
      <c r="N3955" s="275">
        <v>0</v>
      </c>
      <c r="O3955" s="275">
        <v>0</v>
      </c>
      <c r="P3955" s="275">
        <v>0</v>
      </c>
      <c r="Q3955" s="275">
        <v>0</v>
      </c>
      <c r="R3955" s="275">
        <v>0</v>
      </c>
      <c r="S3955" s="275">
        <v>1</v>
      </c>
      <c r="T3955" s="275">
        <v>0</v>
      </c>
      <c r="U3955" s="275">
        <v>0</v>
      </c>
      <c r="V3955" s="1042">
        <v>0</v>
      </c>
      <c r="W3955" s="275">
        <v>0</v>
      </c>
      <c r="X3955" s="275">
        <v>0</v>
      </c>
      <c r="Y3955" s="275">
        <v>0</v>
      </c>
      <c r="Z3955" s="275">
        <v>0</v>
      </c>
      <c r="AA3955" s="275">
        <v>0</v>
      </c>
      <c r="AB3955" s="275">
        <v>1</v>
      </c>
      <c r="AC3955" s="275">
        <v>0</v>
      </c>
      <c r="AD3955" s="448"/>
    </row>
    <row r="3956" spans="1:30" ht="20.399999999999999" customHeight="1">
      <c r="A3956" s="794"/>
      <c r="B3956" s="670" t="s">
        <v>1468</v>
      </c>
      <c r="C3956" s="276">
        <v>1</v>
      </c>
      <c r="D3956" s="276">
        <v>1</v>
      </c>
      <c r="E3956" s="276">
        <v>0</v>
      </c>
      <c r="F3956" s="276">
        <v>0</v>
      </c>
      <c r="G3956" s="1043">
        <v>100</v>
      </c>
      <c r="H3956" s="276">
        <v>0</v>
      </c>
      <c r="I3956" s="276">
        <v>0</v>
      </c>
      <c r="J3956" s="276">
        <v>0</v>
      </c>
      <c r="K3956" s="276">
        <v>0</v>
      </c>
      <c r="L3956" s="276">
        <v>0</v>
      </c>
      <c r="M3956" s="276">
        <v>0</v>
      </c>
      <c r="N3956" s="276">
        <v>0</v>
      </c>
      <c r="O3956" s="276">
        <v>0</v>
      </c>
      <c r="P3956" s="276">
        <v>0</v>
      </c>
      <c r="Q3956" s="276">
        <v>0</v>
      </c>
      <c r="R3956" s="276">
        <v>0</v>
      </c>
      <c r="S3956" s="276">
        <v>1</v>
      </c>
      <c r="T3956" s="276">
        <v>0</v>
      </c>
      <c r="U3956" s="276">
        <v>0</v>
      </c>
      <c r="V3956" s="1044">
        <v>0</v>
      </c>
      <c r="W3956" s="276">
        <v>0</v>
      </c>
      <c r="X3956" s="276">
        <v>0</v>
      </c>
      <c r="Y3956" s="276">
        <v>0</v>
      </c>
      <c r="Z3956" s="276">
        <v>0</v>
      </c>
      <c r="AA3956" s="276">
        <v>0</v>
      </c>
      <c r="AB3956" s="276">
        <v>0</v>
      </c>
      <c r="AC3956" s="276">
        <v>0</v>
      </c>
      <c r="AD3956" s="448"/>
    </row>
    <row r="3957" spans="1:30" ht="20.399999999999999" customHeight="1">
      <c r="A3957" s="794"/>
      <c r="B3957" s="670" t="s">
        <v>1467</v>
      </c>
      <c r="C3957" s="276">
        <v>1</v>
      </c>
      <c r="D3957" s="276">
        <v>1</v>
      </c>
      <c r="E3957" s="276">
        <v>0</v>
      </c>
      <c r="F3957" s="276">
        <v>0</v>
      </c>
      <c r="G3957" s="1043">
        <v>100</v>
      </c>
      <c r="H3957" s="276">
        <v>0</v>
      </c>
      <c r="I3957" s="276">
        <v>0</v>
      </c>
      <c r="J3957" s="276">
        <v>0</v>
      </c>
      <c r="K3957" s="276">
        <v>0</v>
      </c>
      <c r="L3957" s="276">
        <v>0</v>
      </c>
      <c r="M3957" s="276">
        <v>0</v>
      </c>
      <c r="N3957" s="276">
        <v>0</v>
      </c>
      <c r="O3957" s="276">
        <v>0</v>
      </c>
      <c r="P3957" s="276">
        <v>0</v>
      </c>
      <c r="Q3957" s="276">
        <v>0</v>
      </c>
      <c r="R3957" s="276">
        <v>0</v>
      </c>
      <c r="S3957" s="276">
        <v>0</v>
      </c>
      <c r="T3957" s="276">
        <v>0</v>
      </c>
      <c r="U3957" s="276">
        <v>0</v>
      </c>
      <c r="V3957" s="1044">
        <v>0</v>
      </c>
      <c r="W3957" s="276">
        <v>0</v>
      </c>
      <c r="X3957" s="276">
        <v>0</v>
      </c>
      <c r="Y3957" s="276">
        <v>0</v>
      </c>
      <c r="Z3957" s="276">
        <v>0</v>
      </c>
      <c r="AA3957" s="276">
        <v>0</v>
      </c>
      <c r="AB3957" s="276">
        <v>1</v>
      </c>
      <c r="AC3957" s="276">
        <v>0</v>
      </c>
      <c r="AD3957" s="448"/>
    </row>
    <row r="3958" spans="1:30" ht="20.399999999999999" customHeight="1">
      <c r="A3958" s="407"/>
      <c r="B3958" s="407"/>
      <c r="C3958" s="407"/>
      <c r="D3958" s="407"/>
      <c r="E3958" s="407"/>
      <c r="F3958" s="407"/>
      <c r="G3958" s="407"/>
      <c r="H3958" s="407"/>
      <c r="I3958" s="407"/>
      <c r="J3958" s="407"/>
      <c r="K3958" s="407"/>
      <c r="L3958" s="407"/>
      <c r="M3958" s="407"/>
      <c r="N3958" s="407"/>
      <c r="O3958" s="407"/>
      <c r="P3958" s="407"/>
      <c r="Q3958" s="407"/>
      <c r="R3958" s="407"/>
      <c r="S3958" s="407"/>
      <c r="T3958" s="407"/>
      <c r="U3958" s="407"/>
      <c r="V3958" s="407"/>
      <c r="W3958" s="407"/>
      <c r="X3958" s="407"/>
      <c r="Y3958" s="407"/>
      <c r="Z3958" s="407"/>
      <c r="AA3958" s="407"/>
      <c r="AB3958" s="407"/>
      <c r="AC3958" s="407"/>
      <c r="AD3958" s="448"/>
    </row>
    <row r="3959" spans="1:30" ht="20.399999999999999" customHeight="1">
      <c r="A3959" s="796" t="s">
        <v>2143</v>
      </c>
      <c r="B3959" s="669" t="s">
        <v>2142</v>
      </c>
      <c r="C3959" s="275">
        <v>2</v>
      </c>
      <c r="D3959" s="275">
        <v>2</v>
      </c>
      <c r="E3959" s="275">
        <v>0</v>
      </c>
      <c r="F3959" s="275">
        <v>0</v>
      </c>
      <c r="G3959" s="1041">
        <v>100</v>
      </c>
      <c r="H3959" s="275">
        <v>1</v>
      </c>
      <c r="I3959" s="275">
        <v>1</v>
      </c>
      <c r="J3959" s="275">
        <v>0</v>
      </c>
      <c r="K3959" s="275">
        <v>0</v>
      </c>
      <c r="L3959" s="275">
        <v>0</v>
      </c>
      <c r="M3959" s="275">
        <v>0</v>
      </c>
      <c r="N3959" s="275">
        <v>0</v>
      </c>
      <c r="O3959" s="275">
        <v>0</v>
      </c>
      <c r="P3959" s="275">
        <v>0</v>
      </c>
      <c r="Q3959" s="275">
        <v>0</v>
      </c>
      <c r="R3959" s="275">
        <v>0</v>
      </c>
      <c r="S3959" s="275">
        <v>1</v>
      </c>
      <c r="T3959" s="275">
        <v>0</v>
      </c>
      <c r="U3959" s="275">
        <v>0</v>
      </c>
      <c r="V3959" s="1042">
        <v>0</v>
      </c>
      <c r="W3959" s="275">
        <v>0</v>
      </c>
      <c r="X3959" s="275">
        <v>0</v>
      </c>
      <c r="Y3959" s="275">
        <v>0</v>
      </c>
      <c r="Z3959" s="275">
        <v>0</v>
      </c>
      <c r="AA3959" s="275">
        <v>0</v>
      </c>
      <c r="AB3959" s="275">
        <v>0</v>
      </c>
      <c r="AC3959" s="275">
        <v>0</v>
      </c>
      <c r="AD3959" s="448"/>
    </row>
    <row r="3960" spans="1:30" ht="20.399999999999999" customHeight="1">
      <c r="A3960" s="794"/>
      <c r="B3960" s="670" t="s">
        <v>1468</v>
      </c>
      <c r="C3960" s="276">
        <v>1</v>
      </c>
      <c r="D3960" s="276">
        <v>1</v>
      </c>
      <c r="E3960" s="276">
        <v>0</v>
      </c>
      <c r="F3960" s="276">
        <v>0</v>
      </c>
      <c r="G3960" s="1043">
        <v>100</v>
      </c>
      <c r="H3960" s="276">
        <v>1</v>
      </c>
      <c r="I3960" s="276">
        <v>1</v>
      </c>
      <c r="J3960" s="276">
        <v>0</v>
      </c>
      <c r="K3960" s="276">
        <v>0</v>
      </c>
      <c r="L3960" s="276">
        <v>0</v>
      </c>
      <c r="M3960" s="276">
        <v>0</v>
      </c>
      <c r="N3960" s="276">
        <v>0</v>
      </c>
      <c r="O3960" s="276">
        <v>0</v>
      </c>
      <c r="P3960" s="276">
        <v>0</v>
      </c>
      <c r="Q3960" s="276">
        <v>0</v>
      </c>
      <c r="R3960" s="276">
        <v>0</v>
      </c>
      <c r="S3960" s="276">
        <v>0</v>
      </c>
      <c r="T3960" s="276">
        <v>0</v>
      </c>
      <c r="U3960" s="276">
        <v>0</v>
      </c>
      <c r="V3960" s="1044">
        <v>0</v>
      </c>
      <c r="W3960" s="276">
        <v>0</v>
      </c>
      <c r="X3960" s="276">
        <v>0</v>
      </c>
      <c r="Y3960" s="276">
        <v>0</v>
      </c>
      <c r="Z3960" s="276">
        <v>0</v>
      </c>
      <c r="AA3960" s="276">
        <v>0</v>
      </c>
      <c r="AB3960" s="276">
        <v>0</v>
      </c>
      <c r="AC3960" s="276">
        <v>0</v>
      </c>
      <c r="AD3960" s="448"/>
    </row>
    <row r="3961" spans="1:30" ht="20.399999999999999" customHeight="1">
      <c r="A3961" s="794"/>
      <c r="B3961" s="670" t="s">
        <v>1467</v>
      </c>
      <c r="C3961" s="276">
        <v>1</v>
      </c>
      <c r="D3961" s="276">
        <v>1</v>
      </c>
      <c r="E3961" s="276">
        <v>0</v>
      </c>
      <c r="F3961" s="276">
        <v>0</v>
      </c>
      <c r="G3961" s="1043">
        <v>100</v>
      </c>
      <c r="H3961" s="276">
        <v>0</v>
      </c>
      <c r="I3961" s="276">
        <v>0</v>
      </c>
      <c r="J3961" s="276">
        <v>0</v>
      </c>
      <c r="K3961" s="276">
        <v>0</v>
      </c>
      <c r="L3961" s="276">
        <v>0</v>
      </c>
      <c r="M3961" s="276">
        <v>0</v>
      </c>
      <c r="N3961" s="276">
        <v>0</v>
      </c>
      <c r="O3961" s="276">
        <v>0</v>
      </c>
      <c r="P3961" s="276">
        <v>0</v>
      </c>
      <c r="Q3961" s="276">
        <v>0</v>
      </c>
      <c r="R3961" s="276">
        <v>0</v>
      </c>
      <c r="S3961" s="276">
        <v>1</v>
      </c>
      <c r="T3961" s="276">
        <v>0</v>
      </c>
      <c r="U3961" s="276">
        <v>0</v>
      </c>
      <c r="V3961" s="1044">
        <v>0</v>
      </c>
      <c r="W3961" s="276">
        <v>0</v>
      </c>
      <c r="X3961" s="276">
        <v>0</v>
      </c>
      <c r="Y3961" s="276">
        <v>0</v>
      </c>
      <c r="Z3961" s="276">
        <v>0</v>
      </c>
      <c r="AA3961" s="276">
        <v>0</v>
      </c>
      <c r="AB3961" s="276">
        <v>0</v>
      </c>
      <c r="AC3961" s="276">
        <v>0</v>
      </c>
      <c r="AD3961" s="448"/>
    </row>
    <row r="3962" spans="1:30" ht="20.399999999999999" customHeight="1">
      <c r="A3962" s="407"/>
      <c r="B3962" s="407"/>
      <c r="C3962" s="407"/>
      <c r="D3962" s="407"/>
      <c r="E3962" s="407"/>
      <c r="F3962" s="407"/>
      <c r="G3962" s="407"/>
      <c r="H3962" s="407"/>
      <c r="I3962" s="407"/>
      <c r="J3962" s="407"/>
      <c r="K3962" s="407"/>
      <c r="L3962" s="407"/>
      <c r="M3962" s="407"/>
      <c r="N3962" s="407"/>
      <c r="O3962" s="407"/>
      <c r="P3962" s="407"/>
      <c r="Q3962" s="407"/>
      <c r="R3962" s="407"/>
      <c r="S3962" s="407"/>
      <c r="T3962" s="407"/>
      <c r="U3962" s="407"/>
      <c r="V3962" s="407"/>
      <c r="W3962" s="407"/>
      <c r="X3962" s="407"/>
      <c r="Y3962" s="407"/>
      <c r="Z3962" s="407"/>
      <c r="AA3962" s="407"/>
      <c r="AB3962" s="407"/>
      <c r="AC3962" s="407"/>
      <c r="AD3962" s="448"/>
    </row>
    <row r="3963" spans="1:30" ht="20.399999999999999" customHeight="1">
      <c r="A3963" s="796" t="s">
        <v>2141</v>
      </c>
      <c r="B3963" s="669" t="s">
        <v>2140</v>
      </c>
      <c r="C3963" s="275">
        <v>2</v>
      </c>
      <c r="D3963" s="275">
        <v>2</v>
      </c>
      <c r="E3963" s="275">
        <v>0</v>
      </c>
      <c r="F3963" s="275">
        <v>0</v>
      </c>
      <c r="G3963" s="1041">
        <v>100</v>
      </c>
      <c r="H3963" s="275">
        <v>0</v>
      </c>
      <c r="I3963" s="275">
        <v>0</v>
      </c>
      <c r="J3963" s="275">
        <v>0</v>
      </c>
      <c r="K3963" s="275">
        <v>0</v>
      </c>
      <c r="L3963" s="275">
        <v>1</v>
      </c>
      <c r="M3963" s="275">
        <v>0</v>
      </c>
      <c r="N3963" s="275">
        <v>0</v>
      </c>
      <c r="O3963" s="275">
        <v>0</v>
      </c>
      <c r="P3963" s="275">
        <v>0</v>
      </c>
      <c r="Q3963" s="275">
        <v>0</v>
      </c>
      <c r="R3963" s="275">
        <v>0</v>
      </c>
      <c r="S3963" s="275">
        <v>0</v>
      </c>
      <c r="T3963" s="275">
        <v>0</v>
      </c>
      <c r="U3963" s="275">
        <v>0</v>
      </c>
      <c r="V3963" s="1042">
        <v>0</v>
      </c>
      <c r="W3963" s="275">
        <v>0</v>
      </c>
      <c r="X3963" s="275">
        <v>1</v>
      </c>
      <c r="Y3963" s="275">
        <v>0</v>
      </c>
      <c r="Z3963" s="275">
        <v>0</v>
      </c>
      <c r="AA3963" s="275">
        <v>0</v>
      </c>
      <c r="AB3963" s="275">
        <v>0</v>
      </c>
      <c r="AC3963" s="275">
        <v>0</v>
      </c>
      <c r="AD3963" s="448"/>
    </row>
    <row r="3964" spans="1:30" ht="20.399999999999999" customHeight="1">
      <c r="A3964" s="794"/>
      <c r="B3964" s="670" t="s">
        <v>1468</v>
      </c>
      <c r="C3964" s="276">
        <v>1</v>
      </c>
      <c r="D3964" s="276">
        <v>1</v>
      </c>
      <c r="E3964" s="276">
        <v>0</v>
      </c>
      <c r="F3964" s="276">
        <v>0</v>
      </c>
      <c r="G3964" s="1043">
        <v>100</v>
      </c>
      <c r="H3964" s="276">
        <v>0</v>
      </c>
      <c r="I3964" s="276">
        <v>0</v>
      </c>
      <c r="J3964" s="276">
        <v>0</v>
      </c>
      <c r="K3964" s="276">
        <v>0</v>
      </c>
      <c r="L3964" s="276">
        <v>0</v>
      </c>
      <c r="M3964" s="276">
        <v>0</v>
      </c>
      <c r="N3964" s="276">
        <v>0</v>
      </c>
      <c r="O3964" s="276">
        <v>0</v>
      </c>
      <c r="P3964" s="276">
        <v>0</v>
      </c>
      <c r="Q3964" s="276">
        <v>0</v>
      </c>
      <c r="R3964" s="276">
        <v>0</v>
      </c>
      <c r="S3964" s="276">
        <v>0</v>
      </c>
      <c r="T3964" s="276">
        <v>0</v>
      </c>
      <c r="U3964" s="276">
        <v>0</v>
      </c>
      <c r="V3964" s="1044">
        <v>0</v>
      </c>
      <c r="W3964" s="276">
        <v>0</v>
      </c>
      <c r="X3964" s="276">
        <v>1</v>
      </c>
      <c r="Y3964" s="276">
        <v>0</v>
      </c>
      <c r="Z3964" s="276">
        <v>0</v>
      </c>
      <c r="AA3964" s="276">
        <v>0</v>
      </c>
      <c r="AB3964" s="276">
        <v>0</v>
      </c>
      <c r="AC3964" s="276">
        <v>0</v>
      </c>
      <c r="AD3964" s="448"/>
    </row>
    <row r="3965" spans="1:30" ht="20.399999999999999" customHeight="1">
      <c r="A3965" s="794"/>
      <c r="B3965" s="670" t="s">
        <v>1467</v>
      </c>
      <c r="C3965" s="276">
        <v>1</v>
      </c>
      <c r="D3965" s="276">
        <v>1</v>
      </c>
      <c r="E3965" s="276">
        <v>0</v>
      </c>
      <c r="F3965" s="276">
        <v>0</v>
      </c>
      <c r="G3965" s="1043">
        <v>100</v>
      </c>
      <c r="H3965" s="276">
        <v>0</v>
      </c>
      <c r="I3965" s="276">
        <v>0</v>
      </c>
      <c r="J3965" s="276">
        <v>0</v>
      </c>
      <c r="K3965" s="276">
        <v>0</v>
      </c>
      <c r="L3965" s="276">
        <v>1</v>
      </c>
      <c r="M3965" s="276">
        <v>0</v>
      </c>
      <c r="N3965" s="276">
        <v>0</v>
      </c>
      <c r="O3965" s="276">
        <v>0</v>
      </c>
      <c r="P3965" s="276">
        <v>0</v>
      </c>
      <c r="Q3965" s="276">
        <v>0</v>
      </c>
      <c r="R3965" s="276">
        <v>0</v>
      </c>
      <c r="S3965" s="276">
        <v>0</v>
      </c>
      <c r="T3965" s="276">
        <v>0</v>
      </c>
      <c r="U3965" s="276">
        <v>0</v>
      </c>
      <c r="V3965" s="1044">
        <v>0</v>
      </c>
      <c r="W3965" s="276">
        <v>0</v>
      </c>
      <c r="X3965" s="276">
        <v>0</v>
      </c>
      <c r="Y3965" s="276">
        <v>0</v>
      </c>
      <c r="Z3965" s="276">
        <v>0</v>
      </c>
      <c r="AA3965" s="276">
        <v>0</v>
      </c>
      <c r="AB3965" s="276">
        <v>0</v>
      </c>
      <c r="AC3965" s="276">
        <v>0</v>
      </c>
      <c r="AD3965" s="448"/>
    </row>
    <row r="3966" spans="1:30" ht="20.399999999999999" customHeight="1">
      <c r="A3966" s="407"/>
      <c r="B3966" s="407"/>
      <c r="C3966" s="407"/>
      <c r="D3966" s="407"/>
      <c r="E3966" s="407"/>
      <c r="F3966" s="407"/>
      <c r="G3966" s="407"/>
      <c r="H3966" s="407"/>
      <c r="I3966" s="407"/>
      <c r="J3966" s="407"/>
      <c r="K3966" s="407"/>
      <c r="L3966" s="407"/>
      <c r="M3966" s="407"/>
      <c r="N3966" s="407"/>
      <c r="O3966" s="407"/>
      <c r="P3966" s="407"/>
      <c r="Q3966" s="407"/>
      <c r="R3966" s="407"/>
      <c r="S3966" s="407"/>
      <c r="T3966" s="407"/>
      <c r="U3966" s="407"/>
      <c r="V3966" s="407"/>
      <c r="W3966" s="407"/>
      <c r="X3966" s="407"/>
      <c r="Y3966" s="407"/>
      <c r="Z3966" s="407"/>
      <c r="AA3966" s="407"/>
      <c r="AB3966" s="407"/>
      <c r="AC3966" s="407"/>
      <c r="AD3966" s="448"/>
    </row>
    <row r="3967" spans="1:30" ht="20.399999999999999" customHeight="1">
      <c r="A3967" s="796" t="s">
        <v>4929</v>
      </c>
      <c r="B3967" s="669" t="s">
        <v>4930</v>
      </c>
      <c r="C3967" s="275">
        <v>1</v>
      </c>
      <c r="D3967" s="275">
        <v>1</v>
      </c>
      <c r="E3967" s="275">
        <v>0</v>
      </c>
      <c r="F3967" s="275">
        <v>0</v>
      </c>
      <c r="G3967" s="1041">
        <v>100</v>
      </c>
      <c r="H3967" s="275">
        <v>0</v>
      </c>
      <c r="I3967" s="275">
        <v>0</v>
      </c>
      <c r="J3967" s="275">
        <v>0</v>
      </c>
      <c r="K3967" s="275">
        <v>0</v>
      </c>
      <c r="L3967" s="275">
        <v>0</v>
      </c>
      <c r="M3967" s="275">
        <v>0</v>
      </c>
      <c r="N3967" s="275">
        <v>0</v>
      </c>
      <c r="O3967" s="275">
        <v>0</v>
      </c>
      <c r="P3967" s="275">
        <v>0</v>
      </c>
      <c r="Q3967" s="275">
        <v>0</v>
      </c>
      <c r="R3967" s="275">
        <v>0</v>
      </c>
      <c r="S3967" s="275">
        <v>0</v>
      </c>
      <c r="T3967" s="275">
        <v>0</v>
      </c>
      <c r="U3967" s="275">
        <v>0</v>
      </c>
      <c r="V3967" s="1042">
        <v>0</v>
      </c>
      <c r="W3967" s="275">
        <v>1</v>
      </c>
      <c r="X3967" s="275">
        <v>0</v>
      </c>
      <c r="Y3967" s="275">
        <v>0</v>
      </c>
      <c r="Z3967" s="275">
        <v>0</v>
      </c>
      <c r="AA3967" s="275">
        <v>0</v>
      </c>
      <c r="AB3967" s="275">
        <v>0</v>
      </c>
      <c r="AC3967" s="275">
        <v>0</v>
      </c>
      <c r="AD3967" s="448"/>
    </row>
    <row r="3968" spans="1:30" ht="20.399999999999999" customHeight="1">
      <c r="A3968" s="794"/>
      <c r="B3968" s="670" t="s">
        <v>1468</v>
      </c>
      <c r="C3968" s="276">
        <v>1</v>
      </c>
      <c r="D3968" s="276">
        <v>1</v>
      </c>
      <c r="E3968" s="276">
        <v>0</v>
      </c>
      <c r="F3968" s="276">
        <v>0</v>
      </c>
      <c r="G3968" s="1043">
        <v>100</v>
      </c>
      <c r="H3968" s="276">
        <v>0</v>
      </c>
      <c r="I3968" s="276">
        <v>0</v>
      </c>
      <c r="J3968" s="276">
        <v>0</v>
      </c>
      <c r="K3968" s="276">
        <v>0</v>
      </c>
      <c r="L3968" s="276">
        <v>0</v>
      </c>
      <c r="M3968" s="276">
        <v>0</v>
      </c>
      <c r="N3968" s="276">
        <v>0</v>
      </c>
      <c r="O3968" s="276">
        <v>0</v>
      </c>
      <c r="P3968" s="276">
        <v>0</v>
      </c>
      <c r="Q3968" s="276">
        <v>0</v>
      </c>
      <c r="R3968" s="276">
        <v>0</v>
      </c>
      <c r="S3968" s="276">
        <v>0</v>
      </c>
      <c r="T3968" s="276">
        <v>0</v>
      </c>
      <c r="U3968" s="276">
        <v>0</v>
      </c>
      <c r="V3968" s="1044">
        <v>0</v>
      </c>
      <c r="W3968" s="276">
        <v>1</v>
      </c>
      <c r="X3968" s="276">
        <v>0</v>
      </c>
      <c r="Y3968" s="276">
        <v>0</v>
      </c>
      <c r="Z3968" s="276">
        <v>0</v>
      </c>
      <c r="AA3968" s="276">
        <v>0</v>
      </c>
      <c r="AB3968" s="276">
        <v>0</v>
      </c>
      <c r="AC3968" s="276">
        <v>0</v>
      </c>
      <c r="AD3968" s="448"/>
    </row>
    <row r="3969" spans="1:30" ht="20.399999999999999" customHeight="1">
      <c r="A3969" s="794"/>
      <c r="B3969" s="670" t="s">
        <v>1467</v>
      </c>
      <c r="C3969" s="276">
        <v>0</v>
      </c>
      <c r="D3969" s="276">
        <v>0</v>
      </c>
      <c r="E3969" s="276">
        <v>0</v>
      </c>
      <c r="F3969" s="276">
        <v>0</v>
      </c>
      <c r="G3969" s="1043">
        <v>0</v>
      </c>
      <c r="H3969" s="276">
        <v>0</v>
      </c>
      <c r="I3969" s="276">
        <v>0</v>
      </c>
      <c r="J3969" s="276">
        <v>0</v>
      </c>
      <c r="K3969" s="276">
        <v>0</v>
      </c>
      <c r="L3969" s="276">
        <v>0</v>
      </c>
      <c r="M3969" s="276">
        <v>0</v>
      </c>
      <c r="N3969" s="276">
        <v>0</v>
      </c>
      <c r="O3969" s="276">
        <v>0</v>
      </c>
      <c r="P3969" s="276">
        <v>0</v>
      </c>
      <c r="Q3969" s="276">
        <v>0</v>
      </c>
      <c r="R3969" s="276">
        <v>0</v>
      </c>
      <c r="S3969" s="276">
        <v>0</v>
      </c>
      <c r="T3969" s="276">
        <v>0</v>
      </c>
      <c r="U3969" s="276">
        <v>0</v>
      </c>
      <c r="V3969" s="1044">
        <v>0</v>
      </c>
      <c r="W3969" s="276">
        <v>0</v>
      </c>
      <c r="X3969" s="276">
        <v>0</v>
      </c>
      <c r="Y3969" s="276">
        <v>0</v>
      </c>
      <c r="Z3969" s="276">
        <v>0</v>
      </c>
      <c r="AA3969" s="276">
        <v>0</v>
      </c>
      <c r="AB3969" s="276">
        <v>0</v>
      </c>
      <c r="AC3969" s="276">
        <v>0</v>
      </c>
      <c r="AD3969" s="448"/>
    </row>
    <row r="3970" spans="1:30" ht="20.399999999999999" customHeight="1">
      <c r="A3970" s="407"/>
      <c r="B3970" s="407"/>
      <c r="C3970" s="407"/>
      <c r="D3970" s="407"/>
      <c r="E3970" s="407"/>
      <c r="F3970" s="407"/>
      <c r="G3970" s="407"/>
      <c r="H3970" s="407"/>
      <c r="I3970" s="407"/>
      <c r="J3970" s="407"/>
      <c r="K3970" s="407"/>
      <c r="L3970" s="407"/>
      <c r="M3970" s="407"/>
      <c r="N3970" s="407"/>
      <c r="O3970" s="407"/>
      <c r="P3970" s="407"/>
      <c r="Q3970" s="407"/>
      <c r="R3970" s="407"/>
      <c r="S3970" s="407"/>
      <c r="T3970" s="407"/>
      <c r="U3970" s="407"/>
      <c r="V3970" s="407"/>
      <c r="W3970" s="407"/>
      <c r="X3970" s="407"/>
      <c r="Y3970" s="407"/>
      <c r="Z3970" s="407"/>
      <c r="AA3970" s="407"/>
      <c r="AB3970" s="407"/>
      <c r="AC3970" s="407"/>
      <c r="AD3970" s="448"/>
    </row>
    <row r="3971" spans="1:30" ht="20.399999999999999" customHeight="1">
      <c r="A3971" s="796" t="s">
        <v>2139</v>
      </c>
      <c r="B3971" s="669" t="s">
        <v>2138</v>
      </c>
      <c r="C3971" s="275">
        <v>78</v>
      </c>
      <c r="D3971" s="275">
        <v>78</v>
      </c>
      <c r="E3971" s="275">
        <v>0</v>
      </c>
      <c r="F3971" s="275">
        <v>0</v>
      </c>
      <c r="G3971" s="1041">
        <v>100</v>
      </c>
      <c r="H3971" s="275">
        <v>0</v>
      </c>
      <c r="I3971" s="275">
        <v>0</v>
      </c>
      <c r="J3971" s="275">
        <v>0</v>
      </c>
      <c r="K3971" s="275">
        <v>0</v>
      </c>
      <c r="L3971" s="275">
        <v>0</v>
      </c>
      <c r="M3971" s="275">
        <v>1</v>
      </c>
      <c r="N3971" s="275">
        <v>0</v>
      </c>
      <c r="O3971" s="275">
        <v>5</v>
      </c>
      <c r="P3971" s="275">
        <v>3</v>
      </c>
      <c r="Q3971" s="275">
        <v>9</v>
      </c>
      <c r="R3971" s="275">
        <v>8</v>
      </c>
      <c r="S3971" s="275">
        <v>6</v>
      </c>
      <c r="T3971" s="275">
        <v>12</v>
      </c>
      <c r="U3971" s="275">
        <v>11</v>
      </c>
      <c r="V3971" s="1042">
        <v>8</v>
      </c>
      <c r="W3971" s="275">
        <v>5</v>
      </c>
      <c r="X3971" s="275">
        <v>0</v>
      </c>
      <c r="Y3971" s="275">
        <v>0</v>
      </c>
      <c r="Z3971" s="275">
        <v>3</v>
      </c>
      <c r="AA3971" s="275">
        <v>3</v>
      </c>
      <c r="AB3971" s="275">
        <v>2</v>
      </c>
      <c r="AC3971" s="275">
        <v>2</v>
      </c>
      <c r="AD3971" s="448"/>
    </row>
    <row r="3972" spans="1:30" ht="20.399999999999999" customHeight="1">
      <c r="A3972" s="794"/>
      <c r="B3972" s="670" t="s">
        <v>1468</v>
      </c>
      <c r="C3972" s="276">
        <v>67</v>
      </c>
      <c r="D3972" s="276">
        <v>67</v>
      </c>
      <c r="E3972" s="276">
        <v>0</v>
      </c>
      <c r="F3972" s="276">
        <v>0</v>
      </c>
      <c r="G3972" s="1043">
        <v>100</v>
      </c>
      <c r="H3972" s="276">
        <v>0</v>
      </c>
      <c r="I3972" s="276">
        <v>0</v>
      </c>
      <c r="J3972" s="276">
        <v>0</v>
      </c>
      <c r="K3972" s="276">
        <v>0</v>
      </c>
      <c r="L3972" s="276">
        <v>0</v>
      </c>
      <c r="M3972" s="276">
        <v>1</v>
      </c>
      <c r="N3972" s="276">
        <v>0</v>
      </c>
      <c r="O3972" s="276">
        <v>5</v>
      </c>
      <c r="P3972" s="276">
        <v>3</v>
      </c>
      <c r="Q3972" s="276">
        <v>9</v>
      </c>
      <c r="R3972" s="276">
        <v>6</v>
      </c>
      <c r="S3972" s="276">
        <v>5</v>
      </c>
      <c r="T3972" s="276">
        <v>8</v>
      </c>
      <c r="U3972" s="276">
        <v>9</v>
      </c>
      <c r="V3972" s="1044">
        <v>8</v>
      </c>
      <c r="W3972" s="276">
        <v>4</v>
      </c>
      <c r="X3972" s="276">
        <v>0</v>
      </c>
      <c r="Y3972" s="276">
        <v>0</v>
      </c>
      <c r="Z3972" s="276">
        <v>3</v>
      </c>
      <c r="AA3972" s="276">
        <v>3</v>
      </c>
      <c r="AB3972" s="276">
        <v>2</v>
      </c>
      <c r="AC3972" s="276">
        <v>1</v>
      </c>
      <c r="AD3972" s="448"/>
    </row>
    <row r="3973" spans="1:30" ht="20.399999999999999" customHeight="1">
      <c r="A3973" s="794"/>
      <c r="B3973" s="670" t="s">
        <v>1467</v>
      </c>
      <c r="C3973" s="276">
        <v>11</v>
      </c>
      <c r="D3973" s="276">
        <v>11</v>
      </c>
      <c r="E3973" s="276">
        <v>0</v>
      </c>
      <c r="F3973" s="276">
        <v>0</v>
      </c>
      <c r="G3973" s="1043">
        <v>100</v>
      </c>
      <c r="H3973" s="276">
        <v>0</v>
      </c>
      <c r="I3973" s="276">
        <v>0</v>
      </c>
      <c r="J3973" s="276">
        <v>0</v>
      </c>
      <c r="K3973" s="276">
        <v>0</v>
      </c>
      <c r="L3973" s="276">
        <v>0</v>
      </c>
      <c r="M3973" s="276">
        <v>0</v>
      </c>
      <c r="N3973" s="276">
        <v>0</v>
      </c>
      <c r="O3973" s="276">
        <v>0</v>
      </c>
      <c r="P3973" s="276">
        <v>0</v>
      </c>
      <c r="Q3973" s="276">
        <v>0</v>
      </c>
      <c r="R3973" s="276">
        <v>2</v>
      </c>
      <c r="S3973" s="276">
        <v>1</v>
      </c>
      <c r="T3973" s="276">
        <v>4</v>
      </c>
      <c r="U3973" s="276">
        <v>2</v>
      </c>
      <c r="V3973" s="1044">
        <v>0</v>
      </c>
      <c r="W3973" s="276">
        <v>1</v>
      </c>
      <c r="X3973" s="276">
        <v>0</v>
      </c>
      <c r="Y3973" s="276">
        <v>0</v>
      </c>
      <c r="Z3973" s="276">
        <v>0</v>
      </c>
      <c r="AA3973" s="276">
        <v>0</v>
      </c>
      <c r="AB3973" s="276">
        <v>0</v>
      </c>
      <c r="AC3973" s="276">
        <v>1</v>
      </c>
      <c r="AD3973" s="448"/>
    </row>
    <row r="3974" spans="1:30" ht="20.399999999999999" customHeight="1">
      <c r="A3974" s="407"/>
      <c r="B3974" s="407"/>
      <c r="C3974" s="407"/>
      <c r="D3974" s="407"/>
      <c r="E3974" s="407"/>
      <c r="F3974" s="407"/>
      <c r="G3974" s="407"/>
      <c r="H3974" s="407"/>
      <c r="I3974" s="407"/>
      <c r="J3974" s="407"/>
      <c r="K3974" s="407"/>
      <c r="L3974" s="407"/>
      <c r="M3974" s="407"/>
      <c r="N3974" s="407"/>
      <c r="O3974" s="407"/>
      <c r="P3974" s="407"/>
      <c r="Q3974" s="407"/>
      <c r="R3974" s="407"/>
      <c r="S3974" s="407"/>
      <c r="T3974" s="407"/>
      <c r="U3974" s="407"/>
      <c r="V3974" s="407"/>
      <c r="W3974" s="407"/>
      <c r="X3974" s="407"/>
      <c r="Y3974" s="407"/>
      <c r="Z3974" s="407"/>
      <c r="AA3974" s="407"/>
      <c r="AB3974" s="407"/>
      <c r="AC3974" s="407"/>
      <c r="AD3974" s="448"/>
    </row>
    <row r="3975" spans="1:30" ht="20.399999999999999" customHeight="1">
      <c r="A3975" s="796" t="s">
        <v>4931</v>
      </c>
      <c r="B3975" s="669" t="s">
        <v>4932</v>
      </c>
      <c r="C3975" s="275">
        <v>1</v>
      </c>
      <c r="D3975" s="275">
        <v>1</v>
      </c>
      <c r="E3975" s="275">
        <v>0</v>
      </c>
      <c r="F3975" s="275">
        <v>0</v>
      </c>
      <c r="G3975" s="1041">
        <v>100</v>
      </c>
      <c r="H3975" s="275">
        <v>0</v>
      </c>
      <c r="I3975" s="275">
        <v>0</v>
      </c>
      <c r="J3975" s="275">
        <v>0</v>
      </c>
      <c r="K3975" s="275">
        <v>0</v>
      </c>
      <c r="L3975" s="275">
        <v>0</v>
      </c>
      <c r="M3975" s="275">
        <v>0</v>
      </c>
      <c r="N3975" s="275">
        <v>0</v>
      </c>
      <c r="O3975" s="275">
        <v>0</v>
      </c>
      <c r="P3975" s="275">
        <v>0</v>
      </c>
      <c r="Q3975" s="275">
        <v>0</v>
      </c>
      <c r="R3975" s="275">
        <v>0</v>
      </c>
      <c r="S3975" s="275">
        <v>0</v>
      </c>
      <c r="T3975" s="275">
        <v>0</v>
      </c>
      <c r="U3975" s="275">
        <v>0</v>
      </c>
      <c r="V3975" s="1042">
        <v>1</v>
      </c>
      <c r="W3975" s="275">
        <v>0</v>
      </c>
      <c r="X3975" s="275">
        <v>0</v>
      </c>
      <c r="Y3975" s="275">
        <v>0</v>
      </c>
      <c r="Z3975" s="275">
        <v>0</v>
      </c>
      <c r="AA3975" s="275">
        <v>0</v>
      </c>
      <c r="AB3975" s="275">
        <v>0</v>
      </c>
      <c r="AC3975" s="275">
        <v>0</v>
      </c>
      <c r="AD3975" s="448"/>
    </row>
    <row r="3976" spans="1:30" ht="20.399999999999999" customHeight="1">
      <c r="A3976" s="794"/>
      <c r="B3976" s="670" t="s">
        <v>1468</v>
      </c>
      <c r="C3976" s="276">
        <v>1</v>
      </c>
      <c r="D3976" s="276">
        <v>1</v>
      </c>
      <c r="E3976" s="276">
        <v>0</v>
      </c>
      <c r="F3976" s="276">
        <v>0</v>
      </c>
      <c r="G3976" s="1043">
        <v>100</v>
      </c>
      <c r="H3976" s="276">
        <v>0</v>
      </c>
      <c r="I3976" s="276">
        <v>0</v>
      </c>
      <c r="J3976" s="276">
        <v>0</v>
      </c>
      <c r="K3976" s="276">
        <v>0</v>
      </c>
      <c r="L3976" s="276">
        <v>0</v>
      </c>
      <c r="M3976" s="276">
        <v>0</v>
      </c>
      <c r="N3976" s="276">
        <v>0</v>
      </c>
      <c r="O3976" s="276">
        <v>0</v>
      </c>
      <c r="P3976" s="276">
        <v>0</v>
      </c>
      <c r="Q3976" s="276">
        <v>0</v>
      </c>
      <c r="R3976" s="276">
        <v>0</v>
      </c>
      <c r="S3976" s="276">
        <v>0</v>
      </c>
      <c r="T3976" s="276">
        <v>0</v>
      </c>
      <c r="U3976" s="276">
        <v>0</v>
      </c>
      <c r="V3976" s="1044">
        <v>1</v>
      </c>
      <c r="W3976" s="276">
        <v>0</v>
      </c>
      <c r="X3976" s="276">
        <v>0</v>
      </c>
      <c r="Y3976" s="276">
        <v>0</v>
      </c>
      <c r="Z3976" s="276">
        <v>0</v>
      </c>
      <c r="AA3976" s="276">
        <v>0</v>
      </c>
      <c r="AB3976" s="276">
        <v>0</v>
      </c>
      <c r="AC3976" s="276">
        <v>0</v>
      </c>
      <c r="AD3976" s="448"/>
    </row>
    <row r="3977" spans="1:30" ht="20.399999999999999" customHeight="1">
      <c r="A3977" s="794"/>
      <c r="B3977" s="670" t="s">
        <v>1467</v>
      </c>
      <c r="C3977" s="276">
        <v>0</v>
      </c>
      <c r="D3977" s="276">
        <v>0</v>
      </c>
      <c r="E3977" s="276">
        <v>0</v>
      </c>
      <c r="F3977" s="276">
        <v>0</v>
      </c>
      <c r="G3977" s="1043">
        <v>0</v>
      </c>
      <c r="H3977" s="276">
        <v>0</v>
      </c>
      <c r="I3977" s="276">
        <v>0</v>
      </c>
      <c r="J3977" s="276">
        <v>0</v>
      </c>
      <c r="K3977" s="276">
        <v>0</v>
      </c>
      <c r="L3977" s="276">
        <v>0</v>
      </c>
      <c r="M3977" s="276">
        <v>0</v>
      </c>
      <c r="N3977" s="276">
        <v>0</v>
      </c>
      <c r="O3977" s="276">
        <v>0</v>
      </c>
      <c r="P3977" s="276">
        <v>0</v>
      </c>
      <c r="Q3977" s="276">
        <v>0</v>
      </c>
      <c r="R3977" s="276">
        <v>0</v>
      </c>
      <c r="S3977" s="276">
        <v>0</v>
      </c>
      <c r="T3977" s="276">
        <v>0</v>
      </c>
      <c r="U3977" s="276">
        <v>0</v>
      </c>
      <c r="V3977" s="1044">
        <v>0</v>
      </c>
      <c r="W3977" s="276">
        <v>0</v>
      </c>
      <c r="X3977" s="276">
        <v>0</v>
      </c>
      <c r="Y3977" s="276">
        <v>0</v>
      </c>
      <c r="Z3977" s="276">
        <v>0</v>
      </c>
      <c r="AA3977" s="276">
        <v>0</v>
      </c>
      <c r="AB3977" s="276">
        <v>0</v>
      </c>
      <c r="AC3977" s="276">
        <v>0</v>
      </c>
      <c r="AD3977" s="448"/>
    </row>
    <row r="3978" spans="1:30" ht="20.399999999999999" customHeight="1">
      <c r="A3978" s="407"/>
      <c r="B3978" s="407"/>
      <c r="C3978" s="407"/>
      <c r="D3978" s="407"/>
      <c r="E3978" s="407"/>
      <c r="F3978" s="407"/>
      <c r="G3978" s="407"/>
      <c r="H3978" s="407"/>
      <c r="I3978" s="407"/>
      <c r="J3978" s="407"/>
      <c r="K3978" s="407"/>
      <c r="L3978" s="407"/>
      <c r="M3978" s="407"/>
      <c r="N3978" s="407"/>
      <c r="O3978" s="407"/>
      <c r="P3978" s="407"/>
      <c r="Q3978" s="407"/>
      <c r="R3978" s="407"/>
      <c r="S3978" s="407"/>
      <c r="T3978" s="407"/>
      <c r="U3978" s="407"/>
      <c r="V3978" s="407"/>
      <c r="W3978" s="407"/>
      <c r="X3978" s="407"/>
      <c r="Y3978" s="407"/>
      <c r="Z3978" s="407"/>
      <c r="AA3978" s="407"/>
      <c r="AB3978" s="407"/>
      <c r="AC3978" s="407"/>
      <c r="AD3978" s="448"/>
    </row>
    <row r="3979" spans="1:30" ht="20.399999999999999" customHeight="1">
      <c r="A3979" s="796" t="s">
        <v>2137</v>
      </c>
      <c r="B3979" s="669" t="s">
        <v>2136</v>
      </c>
      <c r="C3979" s="275">
        <v>1</v>
      </c>
      <c r="D3979" s="275">
        <v>1</v>
      </c>
      <c r="E3979" s="275">
        <v>0</v>
      </c>
      <c r="F3979" s="275">
        <v>0</v>
      </c>
      <c r="G3979" s="1041">
        <v>100</v>
      </c>
      <c r="H3979" s="275">
        <v>0</v>
      </c>
      <c r="I3979" s="275">
        <v>0</v>
      </c>
      <c r="J3979" s="275">
        <v>0</v>
      </c>
      <c r="K3979" s="275">
        <v>0</v>
      </c>
      <c r="L3979" s="275">
        <v>0</v>
      </c>
      <c r="M3979" s="275">
        <v>0</v>
      </c>
      <c r="N3979" s="275">
        <v>0</v>
      </c>
      <c r="O3979" s="275">
        <v>0</v>
      </c>
      <c r="P3979" s="275">
        <v>0</v>
      </c>
      <c r="Q3979" s="275">
        <v>0</v>
      </c>
      <c r="R3979" s="275">
        <v>0</v>
      </c>
      <c r="S3979" s="275">
        <v>0</v>
      </c>
      <c r="T3979" s="275">
        <v>0</v>
      </c>
      <c r="U3979" s="275">
        <v>0</v>
      </c>
      <c r="V3979" s="1042">
        <v>1</v>
      </c>
      <c r="W3979" s="275">
        <v>0</v>
      </c>
      <c r="X3979" s="275">
        <v>0</v>
      </c>
      <c r="Y3979" s="275">
        <v>0</v>
      </c>
      <c r="Z3979" s="275">
        <v>0</v>
      </c>
      <c r="AA3979" s="275">
        <v>0</v>
      </c>
      <c r="AB3979" s="275">
        <v>0</v>
      </c>
      <c r="AC3979" s="275">
        <v>0</v>
      </c>
      <c r="AD3979" s="448"/>
    </row>
    <row r="3980" spans="1:30" ht="20.399999999999999" customHeight="1">
      <c r="A3980" s="669"/>
      <c r="B3980" s="669" t="s">
        <v>2135</v>
      </c>
      <c r="C3980" s="797"/>
      <c r="D3980" s="797"/>
      <c r="E3980" s="797"/>
      <c r="F3980" s="797"/>
      <c r="G3980" s="797"/>
      <c r="H3980" s="797"/>
      <c r="I3980" s="797"/>
      <c r="J3980" s="797"/>
      <c r="K3980" s="797"/>
      <c r="L3980" s="797"/>
      <c r="M3980" s="797"/>
      <c r="N3980" s="797"/>
      <c r="O3980" s="797"/>
      <c r="P3980" s="797"/>
      <c r="Q3980" s="797"/>
      <c r="R3980" s="797"/>
      <c r="S3980" s="797"/>
      <c r="T3980" s="797"/>
      <c r="U3980" s="797"/>
      <c r="V3980" s="797"/>
      <c r="W3980" s="797"/>
      <c r="X3980" s="797"/>
      <c r="Y3980" s="797"/>
      <c r="Z3980" s="797"/>
      <c r="AA3980" s="797"/>
      <c r="AB3980" s="797"/>
      <c r="AC3980" s="797"/>
      <c r="AD3980" s="448"/>
    </row>
    <row r="3981" spans="1:30" ht="20.399999999999999" customHeight="1">
      <c r="A3981" s="794"/>
      <c r="B3981" s="670" t="s">
        <v>1468</v>
      </c>
      <c r="C3981" s="276">
        <v>0</v>
      </c>
      <c r="D3981" s="276">
        <v>0</v>
      </c>
      <c r="E3981" s="276">
        <v>0</v>
      </c>
      <c r="F3981" s="276">
        <v>0</v>
      </c>
      <c r="G3981" s="1043">
        <v>0</v>
      </c>
      <c r="H3981" s="276">
        <v>0</v>
      </c>
      <c r="I3981" s="276">
        <v>0</v>
      </c>
      <c r="J3981" s="276">
        <v>0</v>
      </c>
      <c r="K3981" s="276">
        <v>0</v>
      </c>
      <c r="L3981" s="276">
        <v>0</v>
      </c>
      <c r="M3981" s="276">
        <v>0</v>
      </c>
      <c r="N3981" s="276">
        <v>0</v>
      </c>
      <c r="O3981" s="276">
        <v>0</v>
      </c>
      <c r="P3981" s="276">
        <v>0</v>
      </c>
      <c r="Q3981" s="276">
        <v>0</v>
      </c>
      <c r="R3981" s="276">
        <v>0</v>
      </c>
      <c r="S3981" s="276">
        <v>0</v>
      </c>
      <c r="T3981" s="276">
        <v>0</v>
      </c>
      <c r="U3981" s="276">
        <v>0</v>
      </c>
      <c r="V3981" s="1044">
        <v>0</v>
      </c>
      <c r="W3981" s="276">
        <v>0</v>
      </c>
      <c r="X3981" s="276">
        <v>0</v>
      </c>
      <c r="Y3981" s="276">
        <v>0</v>
      </c>
      <c r="Z3981" s="276">
        <v>0</v>
      </c>
      <c r="AA3981" s="276">
        <v>0</v>
      </c>
      <c r="AB3981" s="276">
        <v>0</v>
      </c>
      <c r="AC3981" s="276">
        <v>0</v>
      </c>
      <c r="AD3981" s="448"/>
    </row>
    <row r="3982" spans="1:30" ht="20.399999999999999" customHeight="1">
      <c r="A3982" s="794"/>
      <c r="B3982" s="670" t="s">
        <v>1467</v>
      </c>
      <c r="C3982" s="276">
        <v>1</v>
      </c>
      <c r="D3982" s="276">
        <v>1</v>
      </c>
      <c r="E3982" s="276">
        <v>0</v>
      </c>
      <c r="F3982" s="276">
        <v>0</v>
      </c>
      <c r="G3982" s="1043">
        <v>100</v>
      </c>
      <c r="H3982" s="276">
        <v>0</v>
      </c>
      <c r="I3982" s="276">
        <v>0</v>
      </c>
      <c r="J3982" s="276">
        <v>0</v>
      </c>
      <c r="K3982" s="276">
        <v>0</v>
      </c>
      <c r="L3982" s="276">
        <v>0</v>
      </c>
      <c r="M3982" s="276">
        <v>0</v>
      </c>
      <c r="N3982" s="276">
        <v>0</v>
      </c>
      <c r="O3982" s="276">
        <v>0</v>
      </c>
      <c r="P3982" s="276">
        <v>0</v>
      </c>
      <c r="Q3982" s="276">
        <v>0</v>
      </c>
      <c r="R3982" s="276">
        <v>0</v>
      </c>
      <c r="S3982" s="276">
        <v>0</v>
      </c>
      <c r="T3982" s="276">
        <v>0</v>
      </c>
      <c r="U3982" s="276">
        <v>0</v>
      </c>
      <c r="V3982" s="1044">
        <v>1</v>
      </c>
      <c r="W3982" s="276">
        <v>0</v>
      </c>
      <c r="X3982" s="276">
        <v>0</v>
      </c>
      <c r="Y3982" s="276">
        <v>0</v>
      </c>
      <c r="Z3982" s="276">
        <v>0</v>
      </c>
      <c r="AA3982" s="276">
        <v>0</v>
      </c>
      <c r="AB3982" s="276">
        <v>0</v>
      </c>
      <c r="AC3982" s="276">
        <v>0</v>
      </c>
      <c r="AD3982" s="448"/>
    </row>
    <row r="3983" spans="1:30" ht="20.399999999999999" customHeight="1">
      <c r="A3983" s="407"/>
      <c r="B3983" s="407"/>
      <c r="C3983" s="407"/>
      <c r="D3983" s="407"/>
      <c r="E3983" s="407"/>
      <c r="F3983" s="407"/>
      <c r="G3983" s="407"/>
      <c r="H3983" s="407"/>
      <c r="I3983" s="407"/>
      <c r="J3983" s="407"/>
      <c r="K3983" s="407"/>
      <c r="L3983" s="407"/>
      <c r="M3983" s="407"/>
      <c r="N3983" s="407"/>
      <c r="O3983" s="407"/>
      <c r="P3983" s="407"/>
      <c r="Q3983" s="407"/>
      <c r="R3983" s="407"/>
      <c r="S3983" s="407"/>
      <c r="T3983" s="407"/>
      <c r="U3983" s="407"/>
      <c r="V3983" s="407"/>
      <c r="W3983" s="407"/>
      <c r="X3983" s="407"/>
      <c r="Y3983" s="407"/>
      <c r="Z3983" s="407"/>
      <c r="AA3983" s="407"/>
      <c r="AB3983" s="407"/>
      <c r="AC3983" s="407"/>
      <c r="AD3983" s="448"/>
    </row>
    <row r="3984" spans="1:30" ht="20.399999999999999" customHeight="1">
      <c r="A3984" s="796" t="s">
        <v>2133</v>
      </c>
      <c r="B3984" s="669" t="s">
        <v>2132</v>
      </c>
      <c r="C3984" s="275">
        <v>4</v>
      </c>
      <c r="D3984" s="275">
        <v>4</v>
      </c>
      <c r="E3984" s="275">
        <v>0</v>
      </c>
      <c r="F3984" s="275">
        <v>0</v>
      </c>
      <c r="G3984" s="1041">
        <v>100</v>
      </c>
      <c r="H3984" s="275">
        <v>0</v>
      </c>
      <c r="I3984" s="275">
        <v>0</v>
      </c>
      <c r="J3984" s="275">
        <v>0</v>
      </c>
      <c r="K3984" s="275">
        <v>0</v>
      </c>
      <c r="L3984" s="275">
        <v>1</v>
      </c>
      <c r="M3984" s="275">
        <v>0</v>
      </c>
      <c r="N3984" s="275">
        <v>0</v>
      </c>
      <c r="O3984" s="275">
        <v>0</v>
      </c>
      <c r="P3984" s="275">
        <v>0</v>
      </c>
      <c r="Q3984" s="275">
        <v>0</v>
      </c>
      <c r="R3984" s="275">
        <v>0</v>
      </c>
      <c r="S3984" s="275">
        <v>1</v>
      </c>
      <c r="T3984" s="275">
        <v>0</v>
      </c>
      <c r="U3984" s="275">
        <v>1</v>
      </c>
      <c r="V3984" s="1042">
        <v>0</v>
      </c>
      <c r="W3984" s="275">
        <v>1</v>
      </c>
      <c r="X3984" s="275">
        <v>0</v>
      </c>
      <c r="Y3984" s="275">
        <v>0</v>
      </c>
      <c r="Z3984" s="275">
        <v>0</v>
      </c>
      <c r="AA3984" s="275">
        <v>0</v>
      </c>
      <c r="AB3984" s="275">
        <v>0</v>
      </c>
      <c r="AC3984" s="275">
        <v>0</v>
      </c>
      <c r="AD3984" s="448"/>
    </row>
    <row r="3985" spans="1:30" ht="20.399999999999999" customHeight="1">
      <c r="A3985" s="669"/>
      <c r="B3985" s="669" t="s">
        <v>2131</v>
      </c>
      <c r="C3985" s="797"/>
      <c r="D3985" s="797"/>
      <c r="E3985" s="797"/>
      <c r="F3985" s="797"/>
      <c r="G3985" s="797"/>
      <c r="H3985" s="797"/>
      <c r="I3985" s="797"/>
      <c r="J3985" s="797"/>
      <c r="K3985" s="797"/>
      <c r="L3985" s="797"/>
      <c r="M3985" s="797"/>
      <c r="N3985" s="797"/>
      <c r="O3985" s="797"/>
      <c r="P3985" s="797"/>
      <c r="Q3985" s="797"/>
      <c r="R3985" s="797"/>
      <c r="S3985" s="797"/>
      <c r="T3985" s="797"/>
      <c r="U3985" s="797"/>
      <c r="V3985" s="797"/>
      <c r="W3985" s="797"/>
      <c r="X3985" s="797"/>
      <c r="Y3985" s="797"/>
      <c r="Z3985" s="797"/>
      <c r="AA3985" s="797"/>
      <c r="AB3985" s="797"/>
      <c r="AC3985" s="797"/>
      <c r="AD3985" s="448"/>
    </row>
    <row r="3986" spans="1:30" ht="20.399999999999999" customHeight="1">
      <c r="A3986" s="794"/>
      <c r="B3986" s="670" t="s">
        <v>1468</v>
      </c>
      <c r="C3986" s="276">
        <v>2</v>
      </c>
      <c r="D3986" s="276">
        <v>2</v>
      </c>
      <c r="E3986" s="276">
        <v>0</v>
      </c>
      <c r="F3986" s="276">
        <v>0</v>
      </c>
      <c r="G3986" s="1043">
        <v>100</v>
      </c>
      <c r="H3986" s="276">
        <v>0</v>
      </c>
      <c r="I3986" s="276">
        <v>0</v>
      </c>
      <c r="J3986" s="276">
        <v>0</v>
      </c>
      <c r="K3986" s="276">
        <v>0</v>
      </c>
      <c r="L3986" s="276">
        <v>1</v>
      </c>
      <c r="M3986" s="276">
        <v>0</v>
      </c>
      <c r="N3986" s="276">
        <v>0</v>
      </c>
      <c r="O3986" s="276">
        <v>0</v>
      </c>
      <c r="P3986" s="276">
        <v>0</v>
      </c>
      <c r="Q3986" s="276">
        <v>0</v>
      </c>
      <c r="R3986" s="276">
        <v>0</v>
      </c>
      <c r="S3986" s="276">
        <v>1</v>
      </c>
      <c r="T3986" s="276">
        <v>0</v>
      </c>
      <c r="U3986" s="276">
        <v>0</v>
      </c>
      <c r="V3986" s="1044">
        <v>0</v>
      </c>
      <c r="W3986" s="276">
        <v>0</v>
      </c>
      <c r="X3986" s="276">
        <v>0</v>
      </c>
      <c r="Y3986" s="276">
        <v>0</v>
      </c>
      <c r="Z3986" s="276">
        <v>0</v>
      </c>
      <c r="AA3986" s="276">
        <v>0</v>
      </c>
      <c r="AB3986" s="276">
        <v>0</v>
      </c>
      <c r="AC3986" s="276">
        <v>0</v>
      </c>
      <c r="AD3986" s="448"/>
    </row>
    <row r="3987" spans="1:30" ht="20.399999999999999" customHeight="1">
      <c r="A3987" s="794"/>
      <c r="B3987" s="670" t="s">
        <v>1467</v>
      </c>
      <c r="C3987" s="276">
        <v>2</v>
      </c>
      <c r="D3987" s="276">
        <v>2</v>
      </c>
      <c r="E3987" s="276">
        <v>0</v>
      </c>
      <c r="F3987" s="276">
        <v>0</v>
      </c>
      <c r="G3987" s="1043">
        <v>100</v>
      </c>
      <c r="H3987" s="276">
        <v>0</v>
      </c>
      <c r="I3987" s="276">
        <v>0</v>
      </c>
      <c r="J3987" s="276">
        <v>0</v>
      </c>
      <c r="K3987" s="276">
        <v>0</v>
      </c>
      <c r="L3987" s="276">
        <v>0</v>
      </c>
      <c r="M3987" s="276">
        <v>0</v>
      </c>
      <c r="N3987" s="276">
        <v>0</v>
      </c>
      <c r="O3987" s="276">
        <v>0</v>
      </c>
      <c r="P3987" s="276">
        <v>0</v>
      </c>
      <c r="Q3987" s="276">
        <v>0</v>
      </c>
      <c r="R3987" s="276">
        <v>0</v>
      </c>
      <c r="S3987" s="276">
        <v>0</v>
      </c>
      <c r="T3987" s="276">
        <v>0</v>
      </c>
      <c r="U3987" s="276">
        <v>1</v>
      </c>
      <c r="V3987" s="1044">
        <v>0</v>
      </c>
      <c r="W3987" s="276">
        <v>1</v>
      </c>
      <c r="X3987" s="276">
        <v>0</v>
      </c>
      <c r="Y3987" s="276">
        <v>0</v>
      </c>
      <c r="Z3987" s="276">
        <v>0</v>
      </c>
      <c r="AA3987" s="276">
        <v>0</v>
      </c>
      <c r="AB3987" s="276">
        <v>0</v>
      </c>
      <c r="AC3987" s="276">
        <v>0</v>
      </c>
      <c r="AD3987" s="448"/>
    </row>
    <row r="3988" spans="1:30" ht="20.399999999999999" customHeight="1">
      <c r="A3988" s="407"/>
      <c r="B3988" s="407"/>
      <c r="C3988" s="407"/>
      <c r="D3988" s="407"/>
      <c r="E3988" s="407"/>
      <c r="F3988" s="407"/>
      <c r="G3988" s="407"/>
      <c r="H3988" s="407"/>
      <c r="I3988" s="407"/>
      <c r="J3988" s="407"/>
      <c r="K3988" s="407"/>
      <c r="L3988" s="407"/>
      <c r="M3988" s="407"/>
      <c r="N3988" s="407"/>
      <c r="O3988" s="407"/>
      <c r="P3988" s="407"/>
      <c r="Q3988" s="407"/>
      <c r="R3988" s="407"/>
      <c r="S3988" s="407"/>
      <c r="T3988" s="407"/>
      <c r="U3988" s="407"/>
      <c r="V3988" s="407"/>
      <c r="W3988" s="407"/>
      <c r="X3988" s="407"/>
      <c r="Y3988" s="407"/>
      <c r="Z3988" s="407"/>
      <c r="AA3988" s="407"/>
      <c r="AB3988" s="407"/>
      <c r="AC3988" s="407"/>
      <c r="AD3988" s="448"/>
    </row>
    <row r="3989" spans="1:30" ht="20.399999999999999" customHeight="1">
      <c r="A3989" s="796" t="s">
        <v>2130</v>
      </c>
      <c r="B3989" s="669" t="s">
        <v>2129</v>
      </c>
      <c r="C3989" s="275">
        <v>33</v>
      </c>
      <c r="D3989" s="275">
        <v>33</v>
      </c>
      <c r="E3989" s="275">
        <v>0</v>
      </c>
      <c r="F3989" s="275">
        <v>0</v>
      </c>
      <c r="G3989" s="1041">
        <v>100</v>
      </c>
      <c r="H3989" s="275">
        <v>0</v>
      </c>
      <c r="I3989" s="275">
        <v>0</v>
      </c>
      <c r="J3989" s="275">
        <v>0</v>
      </c>
      <c r="K3989" s="275">
        <v>0</v>
      </c>
      <c r="L3989" s="275">
        <v>0</v>
      </c>
      <c r="M3989" s="275">
        <v>0</v>
      </c>
      <c r="N3989" s="275">
        <v>0</v>
      </c>
      <c r="O3989" s="275">
        <v>0</v>
      </c>
      <c r="P3989" s="275">
        <v>0</v>
      </c>
      <c r="Q3989" s="275">
        <v>0</v>
      </c>
      <c r="R3989" s="275">
        <v>0</v>
      </c>
      <c r="S3989" s="275">
        <v>0</v>
      </c>
      <c r="T3989" s="275">
        <v>0</v>
      </c>
      <c r="U3989" s="275">
        <v>0</v>
      </c>
      <c r="V3989" s="1042">
        <v>1</v>
      </c>
      <c r="W3989" s="275">
        <v>1</v>
      </c>
      <c r="X3989" s="275">
        <v>2</v>
      </c>
      <c r="Y3989" s="275">
        <v>1</v>
      </c>
      <c r="Z3989" s="275">
        <v>4</v>
      </c>
      <c r="AA3989" s="275">
        <v>8</v>
      </c>
      <c r="AB3989" s="275">
        <v>7</v>
      </c>
      <c r="AC3989" s="275">
        <v>9</v>
      </c>
      <c r="AD3989" s="448"/>
    </row>
    <row r="3990" spans="1:30" ht="20.399999999999999" customHeight="1">
      <c r="A3990" s="669"/>
      <c r="B3990" s="669" t="s">
        <v>2128</v>
      </c>
      <c r="C3990" s="797"/>
      <c r="D3990" s="797"/>
      <c r="E3990" s="797"/>
      <c r="F3990" s="797"/>
      <c r="G3990" s="797"/>
      <c r="H3990" s="797"/>
      <c r="I3990" s="797"/>
      <c r="J3990" s="797"/>
      <c r="K3990" s="797"/>
      <c r="L3990" s="797"/>
      <c r="M3990" s="797"/>
      <c r="N3990" s="797"/>
      <c r="O3990" s="797"/>
      <c r="P3990" s="797"/>
      <c r="Q3990" s="797"/>
      <c r="R3990" s="797"/>
      <c r="S3990" s="797"/>
      <c r="T3990" s="797"/>
      <c r="U3990" s="797"/>
      <c r="V3990" s="797"/>
      <c r="W3990" s="797"/>
      <c r="X3990" s="797"/>
      <c r="Y3990" s="797"/>
      <c r="Z3990" s="797"/>
      <c r="AA3990" s="797"/>
      <c r="AB3990" s="797"/>
      <c r="AC3990" s="797"/>
      <c r="AD3990" s="448"/>
    </row>
    <row r="3991" spans="1:30" ht="20.399999999999999" customHeight="1">
      <c r="A3991" s="794"/>
      <c r="B3991" s="670" t="s">
        <v>1468</v>
      </c>
      <c r="C3991" s="276">
        <v>18</v>
      </c>
      <c r="D3991" s="276">
        <v>18</v>
      </c>
      <c r="E3991" s="276">
        <v>0</v>
      </c>
      <c r="F3991" s="276">
        <v>0</v>
      </c>
      <c r="G3991" s="1043">
        <v>100</v>
      </c>
      <c r="H3991" s="276">
        <v>0</v>
      </c>
      <c r="I3991" s="276">
        <v>0</v>
      </c>
      <c r="J3991" s="276">
        <v>0</v>
      </c>
      <c r="K3991" s="276">
        <v>0</v>
      </c>
      <c r="L3991" s="276">
        <v>0</v>
      </c>
      <c r="M3991" s="276">
        <v>0</v>
      </c>
      <c r="N3991" s="276">
        <v>0</v>
      </c>
      <c r="O3991" s="276">
        <v>0</v>
      </c>
      <c r="P3991" s="276">
        <v>0</v>
      </c>
      <c r="Q3991" s="276">
        <v>0</v>
      </c>
      <c r="R3991" s="276">
        <v>0</v>
      </c>
      <c r="S3991" s="276">
        <v>0</v>
      </c>
      <c r="T3991" s="276">
        <v>0</v>
      </c>
      <c r="U3991" s="276">
        <v>0</v>
      </c>
      <c r="V3991" s="1044">
        <v>1</v>
      </c>
      <c r="W3991" s="276">
        <v>1</v>
      </c>
      <c r="X3991" s="276">
        <v>1</v>
      </c>
      <c r="Y3991" s="276">
        <v>1</v>
      </c>
      <c r="Z3991" s="276">
        <v>4</v>
      </c>
      <c r="AA3991" s="276">
        <v>4</v>
      </c>
      <c r="AB3991" s="276">
        <v>2</v>
      </c>
      <c r="AC3991" s="276">
        <v>4</v>
      </c>
      <c r="AD3991" s="448"/>
    </row>
    <row r="3992" spans="1:30" ht="20.399999999999999" customHeight="1">
      <c r="A3992" s="794"/>
      <c r="B3992" s="670" t="s">
        <v>1467</v>
      </c>
      <c r="C3992" s="276">
        <v>15</v>
      </c>
      <c r="D3992" s="276">
        <v>15</v>
      </c>
      <c r="E3992" s="276">
        <v>0</v>
      </c>
      <c r="F3992" s="276">
        <v>0</v>
      </c>
      <c r="G3992" s="1043">
        <v>100</v>
      </c>
      <c r="H3992" s="276">
        <v>0</v>
      </c>
      <c r="I3992" s="276">
        <v>0</v>
      </c>
      <c r="J3992" s="276">
        <v>0</v>
      </c>
      <c r="K3992" s="276">
        <v>0</v>
      </c>
      <c r="L3992" s="276">
        <v>0</v>
      </c>
      <c r="M3992" s="276">
        <v>0</v>
      </c>
      <c r="N3992" s="276">
        <v>0</v>
      </c>
      <c r="O3992" s="276">
        <v>0</v>
      </c>
      <c r="P3992" s="276">
        <v>0</v>
      </c>
      <c r="Q3992" s="276">
        <v>0</v>
      </c>
      <c r="R3992" s="276">
        <v>0</v>
      </c>
      <c r="S3992" s="276">
        <v>0</v>
      </c>
      <c r="T3992" s="276">
        <v>0</v>
      </c>
      <c r="U3992" s="276">
        <v>0</v>
      </c>
      <c r="V3992" s="1044">
        <v>0</v>
      </c>
      <c r="W3992" s="276">
        <v>0</v>
      </c>
      <c r="X3992" s="276">
        <v>1</v>
      </c>
      <c r="Y3992" s="276">
        <v>0</v>
      </c>
      <c r="Z3992" s="276">
        <v>0</v>
      </c>
      <c r="AA3992" s="276">
        <v>4</v>
      </c>
      <c r="AB3992" s="276">
        <v>5</v>
      </c>
      <c r="AC3992" s="276">
        <v>5</v>
      </c>
      <c r="AD3992" s="448"/>
    </row>
    <row r="3993" spans="1:30" ht="20.399999999999999" customHeight="1">
      <c r="A3993" s="407"/>
      <c r="B3993" s="407"/>
      <c r="C3993" s="407"/>
      <c r="D3993" s="407"/>
      <c r="E3993" s="407"/>
      <c r="F3993" s="407"/>
      <c r="G3993" s="407"/>
      <c r="H3993" s="407"/>
      <c r="I3993" s="407"/>
      <c r="J3993" s="407"/>
      <c r="K3993" s="407"/>
      <c r="L3993" s="407"/>
      <c r="M3993" s="407"/>
      <c r="N3993" s="407"/>
      <c r="O3993" s="407"/>
      <c r="P3993" s="407"/>
      <c r="Q3993" s="407"/>
      <c r="R3993" s="407"/>
      <c r="S3993" s="407"/>
      <c r="T3993" s="407"/>
      <c r="U3993" s="407"/>
      <c r="V3993" s="407"/>
      <c r="W3993" s="407"/>
      <c r="X3993" s="407"/>
      <c r="Y3993" s="407"/>
      <c r="Z3993" s="407"/>
      <c r="AA3993" s="407"/>
      <c r="AB3993" s="407"/>
      <c r="AC3993" s="407"/>
      <c r="AD3993" s="448"/>
    </row>
    <row r="3994" spans="1:30" ht="20.399999999999999" customHeight="1">
      <c r="A3994" s="796" t="s">
        <v>4933</v>
      </c>
      <c r="B3994" s="669" t="s">
        <v>4934</v>
      </c>
      <c r="C3994" s="275">
        <v>2</v>
      </c>
      <c r="D3994" s="275">
        <v>2</v>
      </c>
      <c r="E3994" s="275">
        <v>0</v>
      </c>
      <c r="F3994" s="275">
        <v>0</v>
      </c>
      <c r="G3994" s="1041">
        <v>100</v>
      </c>
      <c r="H3994" s="275">
        <v>0</v>
      </c>
      <c r="I3994" s="275">
        <v>0</v>
      </c>
      <c r="J3994" s="275">
        <v>0</v>
      </c>
      <c r="K3994" s="275">
        <v>0</v>
      </c>
      <c r="L3994" s="275">
        <v>0</v>
      </c>
      <c r="M3994" s="275">
        <v>0</v>
      </c>
      <c r="N3994" s="275">
        <v>0</v>
      </c>
      <c r="O3994" s="275">
        <v>0</v>
      </c>
      <c r="P3994" s="275">
        <v>0</v>
      </c>
      <c r="Q3994" s="275">
        <v>0</v>
      </c>
      <c r="R3994" s="275">
        <v>0</v>
      </c>
      <c r="S3994" s="275">
        <v>0</v>
      </c>
      <c r="T3994" s="275">
        <v>0</v>
      </c>
      <c r="U3994" s="275">
        <v>0</v>
      </c>
      <c r="V3994" s="1042">
        <v>1</v>
      </c>
      <c r="W3994" s="275">
        <v>0</v>
      </c>
      <c r="X3994" s="275">
        <v>0</v>
      </c>
      <c r="Y3994" s="275">
        <v>0</v>
      </c>
      <c r="Z3994" s="275">
        <v>0</v>
      </c>
      <c r="AA3994" s="275">
        <v>0</v>
      </c>
      <c r="AB3994" s="275">
        <v>1</v>
      </c>
      <c r="AC3994" s="275">
        <v>0</v>
      </c>
      <c r="AD3994" s="448"/>
    </row>
    <row r="3995" spans="1:30" ht="20.399999999999999" customHeight="1">
      <c r="A3995" s="794"/>
      <c r="B3995" s="670" t="s">
        <v>1468</v>
      </c>
      <c r="C3995" s="276">
        <v>2</v>
      </c>
      <c r="D3995" s="276">
        <v>2</v>
      </c>
      <c r="E3995" s="276">
        <v>0</v>
      </c>
      <c r="F3995" s="276">
        <v>0</v>
      </c>
      <c r="G3995" s="1043">
        <v>100</v>
      </c>
      <c r="H3995" s="276">
        <v>0</v>
      </c>
      <c r="I3995" s="276">
        <v>0</v>
      </c>
      <c r="J3995" s="276">
        <v>0</v>
      </c>
      <c r="K3995" s="276">
        <v>0</v>
      </c>
      <c r="L3995" s="276">
        <v>0</v>
      </c>
      <c r="M3995" s="276">
        <v>0</v>
      </c>
      <c r="N3995" s="276">
        <v>0</v>
      </c>
      <c r="O3995" s="276">
        <v>0</v>
      </c>
      <c r="P3995" s="276">
        <v>0</v>
      </c>
      <c r="Q3995" s="276">
        <v>0</v>
      </c>
      <c r="R3995" s="276">
        <v>0</v>
      </c>
      <c r="S3995" s="276">
        <v>0</v>
      </c>
      <c r="T3995" s="276">
        <v>0</v>
      </c>
      <c r="U3995" s="276">
        <v>0</v>
      </c>
      <c r="V3995" s="1044">
        <v>1</v>
      </c>
      <c r="W3995" s="276">
        <v>0</v>
      </c>
      <c r="X3995" s="276">
        <v>0</v>
      </c>
      <c r="Y3995" s="276">
        <v>0</v>
      </c>
      <c r="Z3995" s="276">
        <v>0</v>
      </c>
      <c r="AA3995" s="276">
        <v>0</v>
      </c>
      <c r="AB3995" s="276">
        <v>1</v>
      </c>
      <c r="AC3995" s="276">
        <v>0</v>
      </c>
      <c r="AD3995" s="448"/>
    </row>
    <row r="3996" spans="1:30" ht="20.399999999999999" customHeight="1">
      <c r="A3996" s="794"/>
      <c r="B3996" s="670" t="s">
        <v>1467</v>
      </c>
      <c r="C3996" s="276">
        <v>0</v>
      </c>
      <c r="D3996" s="276">
        <v>0</v>
      </c>
      <c r="E3996" s="276">
        <v>0</v>
      </c>
      <c r="F3996" s="276">
        <v>0</v>
      </c>
      <c r="G3996" s="1043">
        <v>0</v>
      </c>
      <c r="H3996" s="276">
        <v>0</v>
      </c>
      <c r="I3996" s="276">
        <v>0</v>
      </c>
      <c r="J3996" s="276">
        <v>0</v>
      </c>
      <c r="K3996" s="276">
        <v>0</v>
      </c>
      <c r="L3996" s="276">
        <v>0</v>
      </c>
      <c r="M3996" s="276">
        <v>0</v>
      </c>
      <c r="N3996" s="276">
        <v>0</v>
      </c>
      <c r="O3996" s="276">
        <v>0</v>
      </c>
      <c r="P3996" s="276">
        <v>0</v>
      </c>
      <c r="Q3996" s="276">
        <v>0</v>
      </c>
      <c r="R3996" s="276">
        <v>0</v>
      </c>
      <c r="S3996" s="276">
        <v>0</v>
      </c>
      <c r="T3996" s="276">
        <v>0</v>
      </c>
      <c r="U3996" s="276">
        <v>0</v>
      </c>
      <c r="V3996" s="1044">
        <v>0</v>
      </c>
      <c r="W3996" s="276">
        <v>0</v>
      </c>
      <c r="X3996" s="276">
        <v>0</v>
      </c>
      <c r="Y3996" s="276">
        <v>0</v>
      </c>
      <c r="Z3996" s="276">
        <v>0</v>
      </c>
      <c r="AA3996" s="276">
        <v>0</v>
      </c>
      <c r="AB3996" s="276">
        <v>0</v>
      </c>
      <c r="AC3996" s="276">
        <v>0</v>
      </c>
      <c r="AD3996" s="448"/>
    </row>
    <row r="3997" spans="1:30" ht="20.399999999999999" customHeight="1">
      <c r="A3997" s="407"/>
      <c r="B3997" s="407"/>
      <c r="C3997" s="407"/>
      <c r="D3997" s="407"/>
      <c r="E3997" s="407"/>
      <c r="F3997" s="407"/>
      <c r="G3997" s="407"/>
      <c r="H3997" s="407"/>
      <c r="I3997" s="407"/>
      <c r="J3997" s="407"/>
      <c r="K3997" s="407"/>
      <c r="L3997" s="407"/>
      <c r="M3997" s="407"/>
      <c r="N3997" s="407"/>
      <c r="O3997" s="407"/>
      <c r="P3997" s="407"/>
      <c r="Q3997" s="407"/>
      <c r="R3997" s="407"/>
      <c r="S3997" s="407"/>
      <c r="T3997" s="407"/>
      <c r="U3997" s="407"/>
      <c r="V3997" s="407"/>
      <c r="W3997" s="407"/>
      <c r="X3997" s="407"/>
      <c r="Y3997" s="407"/>
      <c r="Z3997" s="407"/>
      <c r="AA3997" s="407"/>
      <c r="AB3997" s="407"/>
      <c r="AC3997" s="407"/>
      <c r="AD3997" s="448"/>
    </row>
    <row r="3998" spans="1:30" ht="20.399999999999999" customHeight="1">
      <c r="A3998" s="796" t="s">
        <v>2127</v>
      </c>
      <c r="B3998" s="669" t="s">
        <v>2126</v>
      </c>
      <c r="C3998" s="275">
        <v>17</v>
      </c>
      <c r="D3998" s="275">
        <v>17</v>
      </c>
      <c r="E3998" s="275">
        <v>0</v>
      </c>
      <c r="F3998" s="275">
        <v>0</v>
      </c>
      <c r="G3998" s="1041">
        <v>100</v>
      </c>
      <c r="H3998" s="275">
        <v>0</v>
      </c>
      <c r="I3998" s="275">
        <v>0</v>
      </c>
      <c r="J3998" s="275">
        <v>0</v>
      </c>
      <c r="K3998" s="275">
        <v>0</v>
      </c>
      <c r="L3998" s="275">
        <v>0</v>
      </c>
      <c r="M3998" s="275">
        <v>0</v>
      </c>
      <c r="N3998" s="275">
        <v>0</v>
      </c>
      <c r="O3998" s="275">
        <v>0</v>
      </c>
      <c r="P3998" s="275">
        <v>0</v>
      </c>
      <c r="Q3998" s="275">
        <v>0</v>
      </c>
      <c r="R3998" s="275">
        <v>0</v>
      </c>
      <c r="S3998" s="275">
        <v>0</v>
      </c>
      <c r="T3998" s="275">
        <v>0</v>
      </c>
      <c r="U3998" s="275">
        <v>0</v>
      </c>
      <c r="V3998" s="1042">
        <v>0</v>
      </c>
      <c r="W3998" s="275">
        <v>0</v>
      </c>
      <c r="X3998" s="275">
        <v>0</v>
      </c>
      <c r="Y3998" s="275">
        <v>1</v>
      </c>
      <c r="Z3998" s="275">
        <v>2</v>
      </c>
      <c r="AA3998" s="275">
        <v>0</v>
      </c>
      <c r="AB3998" s="275">
        <v>5</v>
      </c>
      <c r="AC3998" s="275">
        <v>9</v>
      </c>
      <c r="AD3998" s="448"/>
    </row>
    <row r="3999" spans="1:30" ht="20.399999999999999" customHeight="1">
      <c r="A3999" s="794"/>
      <c r="B3999" s="670" t="s">
        <v>1468</v>
      </c>
      <c r="C3999" s="276">
        <v>10</v>
      </c>
      <c r="D3999" s="276">
        <v>10</v>
      </c>
      <c r="E3999" s="276">
        <v>0</v>
      </c>
      <c r="F3999" s="276">
        <v>0</v>
      </c>
      <c r="G3999" s="1043">
        <v>100</v>
      </c>
      <c r="H3999" s="276">
        <v>0</v>
      </c>
      <c r="I3999" s="276">
        <v>0</v>
      </c>
      <c r="J3999" s="276">
        <v>0</v>
      </c>
      <c r="K3999" s="276">
        <v>0</v>
      </c>
      <c r="L3999" s="276">
        <v>0</v>
      </c>
      <c r="M3999" s="276">
        <v>0</v>
      </c>
      <c r="N3999" s="276">
        <v>0</v>
      </c>
      <c r="O3999" s="276">
        <v>0</v>
      </c>
      <c r="P3999" s="276">
        <v>0</v>
      </c>
      <c r="Q3999" s="276">
        <v>0</v>
      </c>
      <c r="R3999" s="276">
        <v>0</v>
      </c>
      <c r="S3999" s="276">
        <v>0</v>
      </c>
      <c r="T3999" s="276">
        <v>0</v>
      </c>
      <c r="U3999" s="276">
        <v>0</v>
      </c>
      <c r="V3999" s="1044">
        <v>0</v>
      </c>
      <c r="W3999" s="276">
        <v>0</v>
      </c>
      <c r="X3999" s="276">
        <v>0</v>
      </c>
      <c r="Y3999" s="276">
        <v>0</v>
      </c>
      <c r="Z3999" s="276">
        <v>2</v>
      </c>
      <c r="AA3999" s="276">
        <v>0</v>
      </c>
      <c r="AB3999" s="276">
        <v>2</v>
      </c>
      <c r="AC3999" s="276">
        <v>6</v>
      </c>
      <c r="AD3999" s="448"/>
    </row>
    <row r="4000" spans="1:30" ht="20.399999999999999" customHeight="1">
      <c r="A4000" s="794"/>
      <c r="B4000" s="670" t="s">
        <v>1467</v>
      </c>
      <c r="C4000" s="276">
        <v>7</v>
      </c>
      <c r="D4000" s="276">
        <v>7</v>
      </c>
      <c r="E4000" s="276">
        <v>0</v>
      </c>
      <c r="F4000" s="276">
        <v>0</v>
      </c>
      <c r="G4000" s="1043">
        <v>100</v>
      </c>
      <c r="H4000" s="276">
        <v>0</v>
      </c>
      <c r="I4000" s="276">
        <v>0</v>
      </c>
      <c r="J4000" s="276">
        <v>0</v>
      </c>
      <c r="K4000" s="276">
        <v>0</v>
      </c>
      <c r="L4000" s="276">
        <v>0</v>
      </c>
      <c r="M4000" s="276">
        <v>0</v>
      </c>
      <c r="N4000" s="276">
        <v>0</v>
      </c>
      <c r="O4000" s="276">
        <v>0</v>
      </c>
      <c r="P4000" s="276">
        <v>0</v>
      </c>
      <c r="Q4000" s="276">
        <v>0</v>
      </c>
      <c r="R4000" s="276">
        <v>0</v>
      </c>
      <c r="S4000" s="276">
        <v>0</v>
      </c>
      <c r="T4000" s="276">
        <v>0</v>
      </c>
      <c r="U4000" s="276">
        <v>0</v>
      </c>
      <c r="V4000" s="1044">
        <v>0</v>
      </c>
      <c r="W4000" s="276">
        <v>0</v>
      </c>
      <c r="X4000" s="276">
        <v>0</v>
      </c>
      <c r="Y4000" s="276">
        <v>1</v>
      </c>
      <c r="Z4000" s="276">
        <v>0</v>
      </c>
      <c r="AA4000" s="276">
        <v>0</v>
      </c>
      <c r="AB4000" s="276">
        <v>3</v>
      </c>
      <c r="AC4000" s="276">
        <v>3</v>
      </c>
      <c r="AD4000" s="448"/>
    </row>
    <row r="4001" spans="1:30" ht="20.399999999999999" customHeight="1">
      <c r="A4001" s="407"/>
      <c r="B4001" s="407"/>
      <c r="C4001" s="407"/>
      <c r="D4001" s="407"/>
      <c r="E4001" s="407"/>
      <c r="F4001" s="407"/>
      <c r="G4001" s="407"/>
      <c r="H4001" s="407"/>
      <c r="I4001" s="407"/>
      <c r="J4001" s="407"/>
      <c r="K4001" s="407"/>
      <c r="L4001" s="407"/>
      <c r="M4001" s="407"/>
      <c r="N4001" s="407"/>
      <c r="O4001" s="407"/>
      <c r="P4001" s="407"/>
      <c r="Q4001" s="407"/>
      <c r="R4001" s="407"/>
      <c r="S4001" s="407"/>
      <c r="T4001" s="407"/>
      <c r="U4001" s="407"/>
      <c r="V4001" s="407"/>
      <c r="W4001" s="407"/>
      <c r="X4001" s="407"/>
      <c r="Y4001" s="407"/>
      <c r="Z4001" s="407"/>
      <c r="AA4001" s="407"/>
      <c r="AB4001" s="407"/>
      <c r="AC4001" s="407"/>
      <c r="AD4001" s="448"/>
    </row>
    <row r="4002" spans="1:30" ht="20.399999999999999" customHeight="1">
      <c r="A4002" s="796" t="s">
        <v>4935</v>
      </c>
      <c r="B4002" s="669" t="s">
        <v>4936</v>
      </c>
      <c r="C4002" s="275">
        <v>1</v>
      </c>
      <c r="D4002" s="275">
        <v>1</v>
      </c>
      <c r="E4002" s="275">
        <v>0</v>
      </c>
      <c r="F4002" s="275">
        <v>0</v>
      </c>
      <c r="G4002" s="1041">
        <v>100</v>
      </c>
      <c r="H4002" s="275">
        <v>0</v>
      </c>
      <c r="I4002" s="275">
        <v>0</v>
      </c>
      <c r="J4002" s="275">
        <v>0</v>
      </c>
      <c r="K4002" s="275">
        <v>0</v>
      </c>
      <c r="L4002" s="275">
        <v>0</v>
      </c>
      <c r="M4002" s="275">
        <v>0</v>
      </c>
      <c r="N4002" s="275">
        <v>0</v>
      </c>
      <c r="O4002" s="275">
        <v>0</v>
      </c>
      <c r="P4002" s="275">
        <v>0</v>
      </c>
      <c r="Q4002" s="275">
        <v>0</v>
      </c>
      <c r="R4002" s="275">
        <v>0</v>
      </c>
      <c r="S4002" s="275">
        <v>0</v>
      </c>
      <c r="T4002" s="275">
        <v>0</v>
      </c>
      <c r="U4002" s="275">
        <v>1</v>
      </c>
      <c r="V4002" s="1042">
        <v>0</v>
      </c>
      <c r="W4002" s="275">
        <v>0</v>
      </c>
      <c r="X4002" s="275">
        <v>0</v>
      </c>
      <c r="Y4002" s="275">
        <v>0</v>
      </c>
      <c r="Z4002" s="275">
        <v>0</v>
      </c>
      <c r="AA4002" s="275">
        <v>0</v>
      </c>
      <c r="AB4002" s="275">
        <v>0</v>
      </c>
      <c r="AC4002" s="275">
        <v>0</v>
      </c>
      <c r="AD4002" s="448"/>
    </row>
    <row r="4003" spans="1:30" ht="20.399999999999999" customHeight="1">
      <c r="A4003" s="669"/>
      <c r="B4003" s="669" t="s">
        <v>4937</v>
      </c>
      <c r="C4003" s="797"/>
      <c r="D4003" s="797"/>
      <c r="E4003" s="797"/>
      <c r="F4003" s="797"/>
      <c r="G4003" s="797"/>
      <c r="H4003" s="797"/>
      <c r="I4003" s="797"/>
      <c r="J4003" s="797"/>
      <c r="K4003" s="797"/>
      <c r="L4003" s="797"/>
      <c r="M4003" s="797"/>
      <c r="N4003" s="797"/>
      <c r="O4003" s="797"/>
      <c r="P4003" s="797"/>
      <c r="Q4003" s="797"/>
      <c r="R4003" s="797"/>
      <c r="S4003" s="797"/>
      <c r="T4003" s="797"/>
      <c r="U4003" s="797"/>
      <c r="V4003" s="797"/>
      <c r="W4003" s="797"/>
      <c r="X4003" s="797"/>
      <c r="Y4003" s="797"/>
      <c r="Z4003" s="797"/>
      <c r="AA4003" s="797"/>
      <c r="AB4003" s="797"/>
      <c r="AC4003" s="797"/>
      <c r="AD4003" s="448"/>
    </row>
    <row r="4004" spans="1:30" ht="20.399999999999999" customHeight="1">
      <c r="A4004" s="794"/>
      <c r="B4004" s="670" t="s">
        <v>1468</v>
      </c>
      <c r="C4004" s="276">
        <v>1</v>
      </c>
      <c r="D4004" s="276">
        <v>1</v>
      </c>
      <c r="E4004" s="276">
        <v>0</v>
      </c>
      <c r="F4004" s="276">
        <v>0</v>
      </c>
      <c r="G4004" s="1043">
        <v>100</v>
      </c>
      <c r="H4004" s="276">
        <v>0</v>
      </c>
      <c r="I4004" s="276">
        <v>0</v>
      </c>
      <c r="J4004" s="276">
        <v>0</v>
      </c>
      <c r="K4004" s="276">
        <v>0</v>
      </c>
      <c r="L4004" s="276">
        <v>0</v>
      </c>
      <c r="M4004" s="276">
        <v>0</v>
      </c>
      <c r="N4004" s="276">
        <v>0</v>
      </c>
      <c r="O4004" s="276">
        <v>0</v>
      </c>
      <c r="P4004" s="276">
        <v>0</v>
      </c>
      <c r="Q4004" s="276">
        <v>0</v>
      </c>
      <c r="R4004" s="276">
        <v>0</v>
      </c>
      <c r="S4004" s="276">
        <v>0</v>
      </c>
      <c r="T4004" s="276">
        <v>0</v>
      </c>
      <c r="U4004" s="276">
        <v>1</v>
      </c>
      <c r="V4004" s="1044">
        <v>0</v>
      </c>
      <c r="W4004" s="276">
        <v>0</v>
      </c>
      <c r="X4004" s="276">
        <v>0</v>
      </c>
      <c r="Y4004" s="276">
        <v>0</v>
      </c>
      <c r="Z4004" s="276">
        <v>0</v>
      </c>
      <c r="AA4004" s="276">
        <v>0</v>
      </c>
      <c r="AB4004" s="276">
        <v>0</v>
      </c>
      <c r="AC4004" s="276">
        <v>0</v>
      </c>
      <c r="AD4004" s="448"/>
    </row>
    <row r="4005" spans="1:30" ht="20.399999999999999" customHeight="1">
      <c r="A4005" s="794"/>
      <c r="B4005" s="670" t="s">
        <v>1467</v>
      </c>
      <c r="C4005" s="276">
        <v>0</v>
      </c>
      <c r="D4005" s="276">
        <v>0</v>
      </c>
      <c r="E4005" s="276">
        <v>0</v>
      </c>
      <c r="F4005" s="276">
        <v>0</v>
      </c>
      <c r="G4005" s="1043">
        <v>0</v>
      </c>
      <c r="H4005" s="276">
        <v>0</v>
      </c>
      <c r="I4005" s="276">
        <v>0</v>
      </c>
      <c r="J4005" s="276">
        <v>0</v>
      </c>
      <c r="K4005" s="276">
        <v>0</v>
      </c>
      <c r="L4005" s="276">
        <v>0</v>
      </c>
      <c r="M4005" s="276">
        <v>0</v>
      </c>
      <c r="N4005" s="276">
        <v>0</v>
      </c>
      <c r="O4005" s="276">
        <v>0</v>
      </c>
      <c r="P4005" s="276">
        <v>0</v>
      </c>
      <c r="Q4005" s="276">
        <v>0</v>
      </c>
      <c r="R4005" s="276">
        <v>0</v>
      </c>
      <c r="S4005" s="276">
        <v>0</v>
      </c>
      <c r="T4005" s="276">
        <v>0</v>
      </c>
      <c r="U4005" s="276">
        <v>0</v>
      </c>
      <c r="V4005" s="1044">
        <v>0</v>
      </c>
      <c r="W4005" s="276">
        <v>0</v>
      </c>
      <c r="X4005" s="276">
        <v>0</v>
      </c>
      <c r="Y4005" s="276">
        <v>0</v>
      </c>
      <c r="Z4005" s="276">
        <v>0</v>
      </c>
      <c r="AA4005" s="276">
        <v>0</v>
      </c>
      <c r="AB4005" s="276">
        <v>0</v>
      </c>
      <c r="AC4005" s="276">
        <v>0</v>
      </c>
      <c r="AD4005" s="448"/>
    </row>
    <row r="4006" spans="1:30" ht="20.399999999999999" customHeight="1">
      <c r="A4006" s="407"/>
      <c r="B4006" s="407"/>
      <c r="C4006" s="407"/>
      <c r="D4006" s="407"/>
      <c r="E4006" s="407"/>
      <c r="F4006" s="407"/>
      <c r="G4006" s="407"/>
      <c r="H4006" s="407"/>
      <c r="I4006" s="407"/>
      <c r="J4006" s="407"/>
      <c r="K4006" s="407"/>
      <c r="L4006" s="407"/>
      <c r="M4006" s="407"/>
      <c r="N4006" s="407"/>
      <c r="O4006" s="407"/>
      <c r="P4006" s="407"/>
      <c r="Q4006" s="407"/>
      <c r="R4006" s="407"/>
      <c r="S4006" s="407"/>
      <c r="T4006" s="407"/>
      <c r="U4006" s="407"/>
      <c r="V4006" s="407"/>
      <c r="W4006" s="407"/>
      <c r="X4006" s="407"/>
      <c r="Y4006" s="407"/>
      <c r="Z4006" s="407"/>
      <c r="AA4006" s="407"/>
      <c r="AB4006" s="407"/>
      <c r="AC4006" s="407"/>
      <c r="AD4006" s="448"/>
    </row>
    <row r="4007" spans="1:30" ht="20.399999999999999" customHeight="1">
      <c r="A4007" s="796" t="s">
        <v>2125</v>
      </c>
      <c r="B4007" s="669" t="s">
        <v>2124</v>
      </c>
      <c r="C4007" s="275">
        <v>69</v>
      </c>
      <c r="D4007" s="275">
        <v>69</v>
      </c>
      <c r="E4007" s="275">
        <v>0</v>
      </c>
      <c r="F4007" s="275">
        <v>0</v>
      </c>
      <c r="G4007" s="1041">
        <v>100</v>
      </c>
      <c r="H4007" s="275">
        <v>0</v>
      </c>
      <c r="I4007" s="275">
        <v>0</v>
      </c>
      <c r="J4007" s="275">
        <v>0</v>
      </c>
      <c r="K4007" s="275">
        <v>0</v>
      </c>
      <c r="L4007" s="275">
        <v>0</v>
      </c>
      <c r="M4007" s="275">
        <v>0</v>
      </c>
      <c r="N4007" s="275">
        <v>0</v>
      </c>
      <c r="O4007" s="275">
        <v>0</v>
      </c>
      <c r="P4007" s="275">
        <v>2</v>
      </c>
      <c r="Q4007" s="275">
        <v>1</v>
      </c>
      <c r="R4007" s="275">
        <v>3</v>
      </c>
      <c r="S4007" s="275">
        <v>1</v>
      </c>
      <c r="T4007" s="275">
        <v>8</v>
      </c>
      <c r="U4007" s="275">
        <v>12</v>
      </c>
      <c r="V4007" s="1042">
        <v>2</v>
      </c>
      <c r="W4007" s="275">
        <v>5</v>
      </c>
      <c r="X4007" s="275">
        <v>3</v>
      </c>
      <c r="Y4007" s="275">
        <v>4</v>
      </c>
      <c r="Z4007" s="275">
        <v>8</v>
      </c>
      <c r="AA4007" s="275">
        <v>6</v>
      </c>
      <c r="AB4007" s="275">
        <v>8</v>
      </c>
      <c r="AC4007" s="275">
        <v>6</v>
      </c>
      <c r="AD4007" s="448"/>
    </row>
    <row r="4008" spans="1:30" ht="20.399999999999999" customHeight="1">
      <c r="A4008" s="794"/>
      <c r="B4008" s="670" t="s">
        <v>1468</v>
      </c>
      <c r="C4008" s="276">
        <v>58</v>
      </c>
      <c r="D4008" s="276">
        <v>58</v>
      </c>
      <c r="E4008" s="276">
        <v>0</v>
      </c>
      <c r="F4008" s="276">
        <v>0</v>
      </c>
      <c r="G4008" s="1043">
        <v>100</v>
      </c>
      <c r="H4008" s="276">
        <v>0</v>
      </c>
      <c r="I4008" s="276">
        <v>0</v>
      </c>
      <c r="J4008" s="276">
        <v>0</v>
      </c>
      <c r="K4008" s="276">
        <v>0</v>
      </c>
      <c r="L4008" s="276">
        <v>0</v>
      </c>
      <c r="M4008" s="276">
        <v>0</v>
      </c>
      <c r="N4008" s="276">
        <v>0</v>
      </c>
      <c r="O4008" s="276">
        <v>0</v>
      </c>
      <c r="P4008" s="276">
        <v>2</v>
      </c>
      <c r="Q4008" s="276">
        <v>1</v>
      </c>
      <c r="R4008" s="276">
        <v>3</v>
      </c>
      <c r="S4008" s="276">
        <v>1</v>
      </c>
      <c r="T4008" s="276">
        <v>6</v>
      </c>
      <c r="U4008" s="276">
        <v>11</v>
      </c>
      <c r="V4008" s="1044">
        <v>0</v>
      </c>
      <c r="W4008" s="276">
        <v>4</v>
      </c>
      <c r="X4008" s="276">
        <v>3</v>
      </c>
      <c r="Y4008" s="276">
        <v>3</v>
      </c>
      <c r="Z4008" s="276">
        <v>8</v>
      </c>
      <c r="AA4008" s="276">
        <v>4</v>
      </c>
      <c r="AB4008" s="276">
        <v>7</v>
      </c>
      <c r="AC4008" s="276">
        <v>5</v>
      </c>
      <c r="AD4008" s="448"/>
    </row>
    <row r="4009" spans="1:30" ht="20.399999999999999" customHeight="1">
      <c r="A4009" s="794"/>
      <c r="B4009" s="670" t="s">
        <v>1467</v>
      </c>
      <c r="C4009" s="276">
        <v>11</v>
      </c>
      <c r="D4009" s="276">
        <v>11</v>
      </c>
      <c r="E4009" s="276">
        <v>0</v>
      </c>
      <c r="F4009" s="276">
        <v>0</v>
      </c>
      <c r="G4009" s="1043">
        <v>100</v>
      </c>
      <c r="H4009" s="276">
        <v>0</v>
      </c>
      <c r="I4009" s="276">
        <v>0</v>
      </c>
      <c r="J4009" s="276">
        <v>0</v>
      </c>
      <c r="K4009" s="276">
        <v>0</v>
      </c>
      <c r="L4009" s="276">
        <v>0</v>
      </c>
      <c r="M4009" s="276">
        <v>0</v>
      </c>
      <c r="N4009" s="276">
        <v>0</v>
      </c>
      <c r="O4009" s="276">
        <v>0</v>
      </c>
      <c r="P4009" s="276">
        <v>0</v>
      </c>
      <c r="Q4009" s="276">
        <v>0</v>
      </c>
      <c r="R4009" s="276">
        <v>0</v>
      </c>
      <c r="S4009" s="276">
        <v>0</v>
      </c>
      <c r="T4009" s="276">
        <v>2</v>
      </c>
      <c r="U4009" s="276">
        <v>1</v>
      </c>
      <c r="V4009" s="1044">
        <v>2</v>
      </c>
      <c r="W4009" s="276">
        <v>1</v>
      </c>
      <c r="X4009" s="276">
        <v>0</v>
      </c>
      <c r="Y4009" s="276">
        <v>1</v>
      </c>
      <c r="Z4009" s="276">
        <v>0</v>
      </c>
      <c r="AA4009" s="276">
        <v>2</v>
      </c>
      <c r="AB4009" s="276">
        <v>1</v>
      </c>
      <c r="AC4009" s="276">
        <v>1</v>
      </c>
      <c r="AD4009" s="448"/>
    </row>
    <row r="4010" spans="1:30" ht="20.399999999999999" customHeight="1">
      <c r="A4010" s="407"/>
      <c r="B4010" s="407"/>
      <c r="C4010" s="407"/>
      <c r="D4010" s="407"/>
      <c r="E4010" s="407"/>
      <c r="F4010" s="407"/>
      <c r="G4010" s="407"/>
      <c r="H4010" s="407"/>
      <c r="I4010" s="407"/>
      <c r="J4010" s="407"/>
      <c r="K4010" s="407"/>
      <c r="L4010" s="407"/>
      <c r="M4010" s="407"/>
      <c r="N4010" s="407"/>
      <c r="O4010" s="407"/>
      <c r="P4010" s="407"/>
      <c r="Q4010" s="407"/>
      <c r="R4010" s="407"/>
      <c r="S4010" s="407"/>
      <c r="T4010" s="407"/>
      <c r="U4010" s="407"/>
      <c r="V4010" s="407"/>
      <c r="W4010" s="407"/>
      <c r="X4010" s="407"/>
      <c r="Y4010" s="407"/>
      <c r="Z4010" s="407"/>
      <c r="AA4010" s="407"/>
      <c r="AB4010" s="407"/>
      <c r="AC4010" s="407"/>
      <c r="AD4010" s="448"/>
    </row>
    <row r="4011" spans="1:30" ht="20.399999999999999" customHeight="1">
      <c r="A4011" s="71" t="s">
        <v>4082</v>
      </c>
      <c r="B4011" s="407"/>
      <c r="C4011" s="407"/>
      <c r="D4011" s="407"/>
      <c r="E4011" s="407"/>
      <c r="F4011" s="407"/>
      <c r="G4011" s="407"/>
      <c r="H4011" s="407"/>
      <c r="I4011" s="407"/>
      <c r="J4011" s="407"/>
      <c r="K4011" s="407"/>
      <c r="L4011" s="407"/>
      <c r="M4011" s="407"/>
      <c r="N4011" s="407"/>
      <c r="O4011" s="407"/>
      <c r="P4011" s="407"/>
      <c r="Q4011" s="407"/>
      <c r="R4011" s="407"/>
      <c r="S4011" s="407"/>
      <c r="T4011" s="407"/>
      <c r="U4011" s="407"/>
      <c r="V4011" s="407"/>
      <c r="W4011" s="407"/>
      <c r="X4011" s="407"/>
      <c r="Y4011" s="407"/>
      <c r="Z4011" s="407"/>
      <c r="AA4011" s="407"/>
      <c r="AB4011" s="407"/>
      <c r="AC4011" s="407"/>
      <c r="AD4011" s="448"/>
    </row>
  </sheetData>
  <mergeCells count="6">
    <mergeCell ref="H8:K8"/>
    <mergeCell ref="L8:AC8"/>
    <mergeCell ref="C4:AC4"/>
    <mergeCell ref="B2:AC2"/>
    <mergeCell ref="H6:AC6"/>
    <mergeCell ref="C7:G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paperSize="9" scale="37" orientation="landscape" r:id="rId1"/>
  <headerFooter alignWithMargins="0"/>
  <rowBreaks count="27" manualBreakCount="27">
    <brk id="54" max="16383" man="1"/>
    <brk id="160" max="16383" man="1"/>
    <brk id="433" max="28" man="1"/>
    <brk id="489" max="16383" man="1"/>
    <brk id="541" max="16383" man="1"/>
    <brk id="596" max="28" man="1"/>
    <brk id="654" max="16383" man="1"/>
    <brk id="712" max="16383" man="1"/>
    <brk id="772" max="16383" man="1"/>
    <brk id="831" max="16383" man="1"/>
    <brk id="891" max="28" man="1"/>
    <brk id="952" max="16383" man="1"/>
    <brk id="1075" max="16383" man="1"/>
    <brk id="1198" max="16383" man="1"/>
    <brk id="1259" max="16383" man="1"/>
    <brk id="1320" max="16383" man="1"/>
    <brk id="1567" max="16383" man="1"/>
    <brk id="1630" max="16383" man="1"/>
    <brk id="1753" max="16383" man="1"/>
    <brk id="1814" max="16383" man="1"/>
    <brk id="1875" max="16383" man="1"/>
    <brk id="1935" max="16383" man="1"/>
    <brk id="1999" max="16383" man="1"/>
    <brk id="2063" max="16383" man="1"/>
    <brk id="2190" max="16383" man="1"/>
    <brk id="2382" max="16383" man="1"/>
    <brk id="2443" max="28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90">
    <outlinePr summaryBelow="0" summaryRight="0"/>
  </sheetPr>
  <dimension ref="A1:Q5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33203125" style="35" bestFit="1" customWidth="1"/>
    <col min="2" max="2" width="5.109375" style="35" bestFit="1" customWidth="1"/>
    <col min="3" max="3" width="8.44140625" style="35" bestFit="1" customWidth="1"/>
    <col min="4" max="4" width="5.109375" style="35" bestFit="1" customWidth="1"/>
    <col min="5" max="5" width="11.6640625" style="35" bestFit="1" customWidth="1"/>
    <col min="6" max="6" width="10.44140625" style="35" bestFit="1" customWidth="1"/>
    <col min="7" max="7" width="11.88671875" style="35" bestFit="1" customWidth="1"/>
    <col min="8" max="8" width="10" style="35" bestFit="1" customWidth="1"/>
    <col min="9" max="9" width="12.5546875" style="35" bestFit="1" customWidth="1"/>
    <col min="10" max="10" width="8.33203125" style="35" bestFit="1" customWidth="1"/>
    <col min="11" max="11" width="12.33203125" style="35" bestFit="1" customWidth="1"/>
    <col min="12" max="13" width="11.5546875" style="35" bestFit="1" customWidth="1"/>
    <col min="14" max="15" width="12.33203125" style="35" bestFit="1" customWidth="1"/>
    <col min="16" max="16" width="11.33203125" style="35" bestFit="1" customWidth="1"/>
    <col min="17" max="17" width="9.44140625" style="35" customWidth="1"/>
    <col min="18" max="256" width="8.88671875" style="35"/>
    <col min="257" max="257" width="14.33203125" style="35" bestFit="1" customWidth="1"/>
    <col min="258" max="258" width="5.109375" style="35" bestFit="1" customWidth="1"/>
    <col min="259" max="259" width="8.44140625" style="35" bestFit="1" customWidth="1"/>
    <col min="260" max="260" width="5.109375" style="35" bestFit="1" customWidth="1"/>
    <col min="261" max="261" width="11.6640625" style="35" bestFit="1" customWidth="1"/>
    <col min="262" max="262" width="10.44140625" style="35" bestFit="1" customWidth="1"/>
    <col min="263" max="263" width="11.88671875" style="35" bestFit="1" customWidth="1"/>
    <col min="264" max="264" width="10" style="35" bestFit="1" customWidth="1"/>
    <col min="265" max="265" width="12.5546875" style="35" bestFit="1" customWidth="1"/>
    <col min="266" max="266" width="8.33203125" style="35" bestFit="1" customWidth="1"/>
    <col min="267" max="267" width="12.33203125" style="35" bestFit="1" customWidth="1"/>
    <col min="268" max="269" width="11.5546875" style="35" bestFit="1" customWidth="1"/>
    <col min="270" max="271" width="12.33203125" style="35" bestFit="1" customWidth="1"/>
    <col min="272" max="272" width="11.33203125" style="35" bestFit="1" customWidth="1"/>
    <col min="273" max="273" width="9.44140625" style="35" customWidth="1"/>
    <col min="274" max="512" width="8.88671875" style="35"/>
    <col min="513" max="513" width="14.33203125" style="35" bestFit="1" customWidth="1"/>
    <col min="514" max="514" width="5.109375" style="35" bestFit="1" customWidth="1"/>
    <col min="515" max="515" width="8.44140625" style="35" bestFit="1" customWidth="1"/>
    <col min="516" max="516" width="5.109375" style="35" bestFit="1" customWidth="1"/>
    <col min="517" max="517" width="11.6640625" style="35" bestFit="1" customWidth="1"/>
    <col min="518" max="518" width="10.44140625" style="35" bestFit="1" customWidth="1"/>
    <col min="519" max="519" width="11.88671875" style="35" bestFit="1" customWidth="1"/>
    <col min="520" max="520" width="10" style="35" bestFit="1" customWidth="1"/>
    <col min="521" max="521" width="12.5546875" style="35" bestFit="1" customWidth="1"/>
    <col min="522" max="522" width="8.33203125" style="35" bestFit="1" customWidth="1"/>
    <col min="523" max="523" width="12.33203125" style="35" bestFit="1" customWidth="1"/>
    <col min="524" max="525" width="11.5546875" style="35" bestFit="1" customWidth="1"/>
    <col min="526" max="527" width="12.33203125" style="35" bestFit="1" customWidth="1"/>
    <col min="528" max="528" width="11.33203125" style="35" bestFit="1" customWidth="1"/>
    <col min="529" max="529" width="9.44140625" style="35" customWidth="1"/>
    <col min="530" max="768" width="8.88671875" style="35"/>
    <col min="769" max="769" width="14.33203125" style="35" bestFit="1" customWidth="1"/>
    <col min="770" max="770" width="5.109375" style="35" bestFit="1" customWidth="1"/>
    <col min="771" max="771" width="8.44140625" style="35" bestFit="1" customWidth="1"/>
    <col min="772" max="772" width="5.109375" style="35" bestFit="1" customWidth="1"/>
    <col min="773" max="773" width="11.6640625" style="35" bestFit="1" customWidth="1"/>
    <col min="774" max="774" width="10.44140625" style="35" bestFit="1" customWidth="1"/>
    <col min="775" max="775" width="11.88671875" style="35" bestFit="1" customWidth="1"/>
    <col min="776" max="776" width="10" style="35" bestFit="1" customWidth="1"/>
    <col min="777" max="777" width="12.5546875" style="35" bestFit="1" customWidth="1"/>
    <col min="778" max="778" width="8.33203125" style="35" bestFit="1" customWidth="1"/>
    <col min="779" max="779" width="12.33203125" style="35" bestFit="1" customWidth="1"/>
    <col min="780" max="781" width="11.5546875" style="35" bestFit="1" customWidth="1"/>
    <col min="782" max="783" width="12.33203125" style="35" bestFit="1" customWidth="1"/>
    <col min="784" max="784" width="11.33203125" style="35" bestFit="1" customWidth="1"/>
    <col min="785" max="785" width="9.44140625" style="35" customWidth="1"/>
    <col min="786" max="1024" width="8.88671875" style="35"/>
    <col min="1025" max="1025" width="14.33203125" style="35" bestFit="1" customWidth="1"/>
    <col min="1026" max="1026" width="5.109375" style="35" bestFit="1" customWidth="1"/>
    <col min="1027" max="1027" width="8.44140625" style="35" bestFit="1" customWidth="1"/>
    <col min="1028" max="1028" width="5.109375" style="35" bestFit="1" customWidth="1"/>
    <col min="1029" max="1029" width="11.6640625" style="35" bestFit="1" customWidth="1"/>
    <col min="1030" max="1030" width="10.44140625" style="35" bestFit="1" customWidth="1"/>
    <col min="1031" max="1031" width="11.88671875" style="35" bestFit="1" customWidth="1"/>
    <col min="1032" max="1032" width="10" style="35" bestFit="1" customWidth="1"/>
    <col min="1033" max="1033" width="12.5546875" style="35" bestFit="1" customWidth="1"/>
    <col min="1034" max="1034" width="8.33203125" style="35" bestFit="1" customWidth="1"/>
    <col min="1035" max="1035" width="12.33203125" style="35" bestFit="1" customWidth="1"/>
    <col min="1036" max="1037" width="11.5546875" style="35" bestFit="1" customWidth="1"/>
    <col min="1038" max="1039" width="12.33203125" style="35" bestFit="1" customWidth="1"/>
    <col min="1040" max="1040" width="11.33203125" style="35" bestFit="1" customWidth="1"/>
    <col min="1041" max="1041" width="9.44140625" style="35" customWidth="1"/>
    <col min="1042" max="1280" width="8.88671875" style="35"/>
    <col min="1281" max="1281" width="14.33203125" style="35" bestFit="1" customWidth="1"/>
    <col min="1282" max="1282" width="5.109375" style="35" bestFit="1" customWidth="1"/>
    <col min="1283" max="1283" width="8.44140625" style="35" bestFit="1" customWidth="1"/>
    <col min="1284" max="1284" width="5.109375" style="35" bestFit="1" customWidth="1"/>
    <col min="1285" max="1285" width="11.6640625" style="35" bestFit="1" customWidth="1"/>
    <col min="1286" max="1286" width="10.44140625" style="35" bestFit="1" customWidth="1"/>
    <col min="1287" max="1287" width="11.88671875" style="35" bestFit="1" customWidth="1"/>
    <col min="1288" max="1288" width="10" style="35" bestFit="1" customWidth="1"/>
    <col min="1289" max="1289" width="12.5546875" style="35" bestFit="1" customWidth="1"/>
    <col min="1290" max="1290" width="8.33203125" style="35" bestFit="1" customWidth="1"/>
    <col min="1291" max="1291" width="12.33203125" style="35" bestFit="1" customWidth="1"/>
    <col min="1292" max="1293" width="11.5546875" style="35" bestFit="1" customWidth="1"/>
    <col min="1294" max="1295" width="12.33203125" style="35" bestFit="1" customWidth="1"/>
    <col min="1296" max="1296" width="11.33203125" style="35" bestFit="1" customWidth="1"/>
    <col min="1297" max="1297" width="9.44140625" style="35" customWidth="1"/>
    <col min="1298" max="1536" width="8.88671875" style="35"/>
    <col min="1537" max="1537" width="14.33203125" style="35" bestFit="1" customWidth="1"/>
    <col min="1538" max="1538" width="5.109375" style="35" bestFit="1" customWidth="1"/>
    <col min="1539" max="1539" width="8.44140625" style="35" bestFit="1" customWidth="1"/>
    <col min="1540" max="1540" width="5.109375" style="35" bestFit="1" customWidth="1"/>
    <col min="1541" max="1541" width="11.6640625" style="35" bestFit="1" customWidth="1"/>
    <col min="1542" max="1542" width="10.44140625" style="35" bestFit="1" customWidth="1"/>
    <col min="1543" max="1543" width="11.88671875" style="35" bestFit="1" customWidth="1"/>
    <col min="1544" max="1544" width="10" style="35" bestFit="1" customWidth="1"/>
    <col min="1545" max="1545" width="12.5546875" style="35" bestFit="1" customWidth="1"/>
    <col min="1546" max="1546" width="8.33203125" style="35" bestFit="1" customWidth="1"/>
    <col min="1547" max="1547" width="12.33203125" style="35" bestFit="1" customWidth="1"/>
    <col min="1548" max="1549" width="11.5546875" style="35" bestFit="1" customWidth="1"/>
    <col min="1550" max="1551" width="12.33203125" style="35" bestFit="1" customWidth="1"/>
    <col min="1552" max="1552" width="11.33203125" style="35" bestFit="1" customWidth="1"/>
    <col min="1553" max="1553" width="9.44140625" style="35" customWidth="1"/>
    <col min="1554" max="1792" width="8.88671875" style="35"/>
    <col min="1793" max="1793" width="14.33203125" style="35" bestFit="1" customWidth="1"/>
    <col min="1794" max="1794" width="5.109375" style="35" bestFit="1" customWidth="1"/>
    <col min="1795" max="1795" width="8.44140625" style="35" bestFit="1" customWidth="1"/>
    <col min="1796" max="1796" width="5.109375" style="35" bestFit="1" customWidth="1"/>
    <col min="1797" max="1797" width="11.6640625" style="35" bestFit="1" customWidth="1"/>
    <col min="1798" max="1798" width="10.44140625" style="35" bestFit="1" customWidth="1"/>
    <col min="1799" max="1799" width="11.88671875" style="35" bestFit="1" customWidth="1"/>
    <col min="1800" max="1800" width="10" style="35" bestFit="1" customWidth="1"/>
    <col min="1801" max="1801" width="12.5546875" style="35" bestFit="1" customWidth="1"/>
    <col min="1802" max="1802" width="8.33203125" style="35" bestFit="1" customWidth="1"/>
    <col min="1803" max="1803" width="12.33203125" style="35" bestFit="1" customWidth="1"/>
    <col min="1804" max="1805" width="11.5546875" style="35" bestFit="1" customWidth="1"/>
    <col min="1806" max="1807" width="12.33203125" style="35" bestFit="1" customWidth="1"/>
    <col min="1808" max="1808" width="11.33203125" style="35" bestFit="1" customWidth="1"/>
    <col min="1809" max="1809" width="9.44140625" style="35" customWidth="1"/>
    <col min="1810" max="2048" width="8.88671875" style="35"/>
    <col min="2049" max="2049" width="14.33203125" style="35" bestFit="1" customWidth="1"/>
    <col min="2050" max="2050" width="5.109375" style="35" bestFit="1" customWidth="1"/>
    <col min="2051" max="2051" width="8.44140625" style="35" bestFit="1" customWidth="1"/>
    <col min="2052" max="2052" width="5.109375" style="35" bestFit="1" customWidth="1"/>
    <col min="2053" max="2053" width="11.6640625" style="35" bestFit="1" customWidth="1"/>
    <col min="2054" max="2054" width="10.44140625" style="35" bestFit="1" customWidth="1"/>
    <col min="2055" max="2055" width="11.88671875" style="35" bestFit="1" customWidth="1"/>
    <col min="2056" max="2056" width="10" style="35" bestFit="1" customWidth="1"/>
    <col min="2057" max="2057" width="12.5546875" style="35" bestFit="1" customWidth="1"/>
    <col min="2058" max="2058" width="8.33203125" style="35" bestFit="1" customWidth="1"/>
    <col min="2059" max="2059" width="12.33203125" style="35" bestFit="1" customWidth="1"/>
    <col min="2060" max="2061" width="11.5546875" style="35" bestFit="1" customWidth="1"/>
    <col min="2062" max="2063" width="12.33203125" style="35" bestFit="1" customWidth="1"/>
    <col min="2064" max="2064" width="11.33203125" style="35" bestFit="1" customWidth="1"/>
    <col min="2065" max="2065" width="9.44140625" style="35" customWidth="1"/>
    <col min="2066" max="2304" width="8.88671875" style="35"/>
    <col min="2305" max="2305" width="14.33203125" style="35" bestFit="1" customWidth="1"/>
    <col min="2306" max="2306" width="5.109375" style="35" bestFit="1" customWidth="1"/>
    <col min="2307" max="2307" width="8.44140625" style="35" bestFit="1" customWidth="1"/>
    <col min="2308" max="2308" width="5.109375" style="35" bestFit="1" customWidth="1"/>
    <col min="2309" max="2309" width="11.6640625" style="35" bestFit="1" customWidth="1"/>
    <col min="2310" max="2310" width="10.44140625" style="35" bestFit="1" customWidth="1"/>
    <col min="2311" max="2311" width="11.88671875" style="35" bestFit="1" customWidth="1"/>
    <col min="2312" max="2312" width="10" style="35" bestFit="1" customWidth="1"/>
    <col min="2313" max="2313" width="12.5546875" style="35" bestFit="1" customWidth="1"/>
    <col min="2314" max="2314" width="8.33203125" style="35" bestFit="1" customWidth="1"/>
    <col min="2315" max="2315" width="12.33203125" style="35" bestFit="1" customWidth="1"/>
    <col min="2316" max="2317" width="11.5546875" style="35" bestFit="1" customWidth="1"/>
    <col min="2318" max="2319" width="12.33203125" style="35" bestFit="1" customWidth="1"/>
    <col min="2320" max="2320" width="11.33203125" style="35" bestFit="1" customWidth="1"/>
    <col min="2321" max="2321" width="9.44140625" style="35" customWidth="1"/>
    <col min="2322" max="2560" width="8.88671875" style="35"/>
    <col min="2561" max="2561" width="14.33203125" style="35" bestFit="1" customWidth="1"/>
    <col min="2562" max="2562" width="5.109375" style="35" bestFit="1" customWidth="1"/>
    <col min="2563" max="2563" width="8.44140625" style="35" bestFit="1" customWidth="1"/>
    <col min="2564" max="2564" width="5.109375" style="35" bestFit="1" customWidth="1"/>
    <col min="2565" max="2565" width="11.6640625" style="35" bestFit="1" customWidth="1"/>
    <col min="2566" max="2566" width="10.44140625" style="35" bestFit="1" customWidth="1"/>
    <col min="2567" max="2567" width="11.88671875" style="35" bestFit="1" customWidth="1"/>
    <col min="2568" max="2568" width="10" style="35" bestFit="1" customWidth="1"/>
    <col min="2569" max="2569" width="12.5546875" style="35" bestFit="1" customWidth="1"/>
    <col min="2570" max="2570" width="8.33203125" style="35" bestFit="1" customWidth="1"/>
    <col min="2571" max="2571" width="12.33203125" style="35" bestFit="1" customWidth="1"/>
    <col min="2572" max="2573" width="11.5546875" style="35" bestFit="1" customWidth="1"/>
    <col min="2574" max="2575" width="12.33203125" style="35" bestFit="1" customWidth="1"/>
    <col min="2576" max="2576" width="11.33203125" style="35" bestFit="1" customWidth="1"/>
    <col min="2577" max="2577" width="9.44140625" style="35" customWidth="1"/>
    <col min="2578" max="2816" width="8.88671875" style="35"/>
    <col min="2817" max="2817" width="14.33203125" style="35" bestFit="1" customWidth="1"/>
    <col min="2818" max="2818" width="5.109375" style="35" bestFit="1" customWidth="1"/>
    <col min="2819" max="2819" width="8.44140625" style="35" bestFit="1" customWidth="1"/>
    <col min="2820" max="2820" width="5.109375" style="35" bestFit="1" customWidth="1"/>
    <col min="2821" max="2821" width="11.6640625" style="35" bestFit="1" customWidth="1"/>
    <col min="2822" max="2822" width="10.44140625" style="35" bestFit="1" customWidth="1"/>
    <col min="2823" max="2823" width="11.88671875" style="35" bestFit="1" customWidth="1"/>
    <col min="2824" max="2824" width="10" style="35" bestFit="1" customWidth="1"/>
    <col min="2825" max="2825" width="12.5546875" style="35" bestFit="1" customWidth="1"/>
    <col min="2826" max="2826" width="8.33203125" style="35" bestFit="1" customWidth="1"/>
    <col min="2827" max="2827" width="12.33203125" style="35" bestFit="1" customWidth="1"/>
    <col min="2828" max="2829" width="11.5546875" style="35" bestFit="1" customWidth="1"/>
    <col min="2830" max="2831" width="12.33203125" style="35" bestFit="1" customWidth="1"/>
    <col min="2832" max="2832" width="11.33203125" style="35" bestFit="1" customWidth="1"/>
    <col min="2833" max="2833" width="9.44140625" style="35" customWidth="1"/>
    <col min="2834" max="3072" width="8.88671875" style="35"/>
    <col min="3073" max="3073" width="14.33203125" style="35" bestFit="1" customWidth="1"/>
    <col min="3074" max="3074" width="5.109375" style="35" bestFit="1" customWidth="1"/>
    <col min="3075" max="3075" width="8.44140625" style="35" bestFit="1" customWidth="1"/>
    <col min="3076" max="3076" width="5.109375" style="35" bestFit="1" customWidth="1"/>
    <col min="3077" max="3077" width="11.6640625" style="35" bestFit="1" customWidth="1"/>
    <col min="3078" max="3078" width="10.44140625" style="35" bestFit="1" customWidth="1"/>
    <col min="3079" max="3079" width="11.88671875" style="35" bestFit="1" customWidth="1"/>
    <col min="3080" max="3080" width="10" style="35" bestFit="1" customWidth="1"/>
    <col min="3081" max="3081" width="12.5546875" style="35" bestFit="1" customWidth="1"/>
    <col min="3082" max="3082" width="8.33203125" style="35" bestFit="1" customWidth="1"/>
    <col min="3083" max="3083" width="12.33203125" style="35" bestFit="1" customWidth="1"/>
    <col min="3084" max="3085" width="11.5546875" style="35" bestFit="1" customWidth="1"/>
    <col min="3086" max="3087" width="12.33203125" style="35" bestFit="1" customWidth="1"/>
    <col min="3088" max="3088" width="11.33203125" style="35" bestFit="1" customWidth="1"/>
    <col min="3089" max="3089" width="9.44140625" style="35" customWidth="1"/>
    <col min="3090" max="3328" width="8.88671875" style="35"/>
    <col min="3329" max="3329" width="14.33203125" style="35" bestFit="1" customWidth="1"/>
    <col min="3330" max="3330" width="5.109375" style="35" bestFit="1" customWidth="1"/>
    <col min="3331" max="3331" width="8.44140625" style="35" bestFit="1" customWidth="1"/>
    <col min="3332" max="3332" width="5.109375" style="35" bestFit="1" customWidth="1"/>
    <col min="3333" max="3333" width="11.6640625" style="35" bestFit="1" customWidth="1"/>
    <col min="3334" max="3334" width="10.44140625" style="35" bestFit="1" customWidth="1"/>
    <col min="3335" max="3335" width="11.88671875" style="35" bestFit="1" customWidth="1"/>
    <col min="3336" max="3336" width="10" style="35" bestFit="1" customWidth="1"/>
    <col min="3337" max="3337" width="12.5546875" style="35" bestFit="1" customWidth="1"/>
    <col min="3338" max="3338" width="8.33203125" style="35" bestFit="1" customWidth="1"/>
    <col min="3339" max="3339" width="12.33203125" style="35" bestFit="1" customWidth="1"/>
    <col min="3340" max="3341" width="11.5546875" style="35" bestFit="1" customWidth="1"/>
    <col min="3342" max="3343" width="12.33203125" style="35" bestFit="1" customWidth="1"/>
    <col min="3344" max="3344" width="11.33203125" style="35" bestFit="1" customWidth="1"/>
    <col min="3345" max="3345" width="9.44140625" style="35" customWidth="1"/>
    <col min="3346" max="3584" width="8.88671875" style="35"/>
    <col min="3585" max="3585" width="14.33203125" style="35" bestFit="1" customWidth="1"/>
    <col min="3586" max="3586" width="5.109375" style="35" bestFit="1" customWidth="1"/>
    <col min="3587" max="3587" width="8.44140625" style="35" bestFit="1" customWidth="1"/>
    <col min="3588" max="3588" width="5.109375" style="35" bestFit="1" customWidth="1"/>
    <col min="3589" max="3589" width="11.6640625" style="35" bestFit="1" customWidth="1"/>
    <col min="3590" max="3590" width="10.44140625" style="35" bestFit="1" customWidth="1"/>
    <col min="3591" max="3591" width="11.88671875" style="35" bestFit="1" customWidth="1"/>
    <col min="3592" max="3592" width="10" style="35" bestFit="1" customWidth="1"/>
    <col min="3593" max="3593" width="12.5546875" style="35" bestFit="1" customWidth="1"/>
    <col min="3594" max="3594" width="8.33203125" style="35" bestFit="1" customWidth="1"/>
    <col min="3595" max="3595" width="12.33203125" style="35" bestFit="1" customWidth="1"/>
    <col min="3596" max="3597" width="11.5546875" style="35" bestFit="1" customWidth="1"/>
    <col min="3598" max="3599" width="12.33203125" style="35" bestFit="1" customWidth="1"/>
    <col min="3600" max="3600" width="11.33203125" style="35" bestFit="1" customWidth="1"/>
    <col min="3601" max="3601" width="9.44140625" style="35" customWidth="1"/>
    <col min="3602" max="3840" width="8.88671875" style="35"/>
    <col min="3841" max="3841" width="14.33203125" style="35" bestFit="1" customWidth="1"/>
    <col min="3842" max="3842" width="5.109375" style="35" bestFit="1" customWidth="1"/>
    <col min="3843" max="3843" width="8.44140625" style="35" bestFit="1" customWidth="1"/>
    <col min="3844" max="3844" width="5.109375" style="35" bestFit="1" customWidth="1"/>
    <col min="3845" max="3845" width="11.6640625" style="35" bestFit="1" customWidth="1"/>
    <col min="3846" max="3846" width="10.44140625" style="35" bestFit="1" customWidth="1"/>
    <col min="3847" max="3847" width="11.88671875" style="35" bestFit="1" customWidth="1"/>
    <col min="3848" max="3848" width="10" style="35" bestFit="1" customWidth="1"/>
    <col min="3849" max="3849" width="12.5546875" style="35" bestFit="1" customWidth="1"/>
    <col min="3850" max="3850" width="8.33203125" style="35" bestFit="1" customWidth="1"/>
    <col min="3851" max="3851" width="12.33203125" style="35" bestFit="1" customWidth="1"/>
    <col min="3852" max="3853" width="11.5546875" style="35" bestFit="1" customWidth="1"/>
    <col min="3854" max="3855" width="12.33203125" style="35" bestFit="1" customWidth="1"/>
    <col min="3856" max="3856" width="11.33203125" style="35" bestFit="1" customWidth="1"/>
    <col min="3857" max="3857" width="9.44140625" style="35" customWidth="1"/>
    <col min="3858" max="4096" width="8.88671875" style="35"/>
    <col min="4097" max="4097" width="14.33203125" style="35" bestFit="1" customWidth="1"/>
    <col min="4098" max="4098" width="5.109375" style="35" bestFit="1" customWidth="1"/>
    <col min="4099" max="4099" width="8.44140625" style="35" bestFit="1" customWidth="1"/>
    <col min="4100" max="4100" width="5.109375" style="35" bestFit="1" customWidth="1"/>
    <col min="4101" max="4101" width="11.6640625" style="35" bestFit="1" customWidth="1"/>
    <col min="4102" max="4102" width="10.44140625" style="35" bestFit="1" customWidth="1"/>
    <col min="4103" max="4103" width="11.88671875" style="35" bestFit="1" customWidth="1"/>
    <col min="4104" max="4104" width="10" style="35" bestFit="1" customWidth="1"/>
    <col min="4105" max="4105" width="12.5546875" style="35" bestFit="1" customWidth="1"/>
    <col min="4106" max="4106" width="8.33203125" style="35" bestFit="1" customWidth="1"/>
    <col min="4107" max="4107" width="12.33203125" style="35" bestFit="1" customWidth="1"/>
    <col min="4108" max="4109" width="11.5546875" style="35" bestFit="1" customWidth="1"/>
    <col min="4110" max="4111" width="12.33203125" style="35" bestFit="1" customWidth="1"/>
    <col min="4112" max="4112" width="11.33203125" style="35" bestFit="1" customWidth="1"/>
    <col min="4113" max="4113" width="9.44140625" style="35" customWidth="1"/>
    <col min="4114" max="4352" width="8.88671875" style="35"/>
    <col min="4353" max="4353" width="14.33203125" style="35" bestFit="1" customWidth="1"/>
    <col min="4354" max="4354" width="5.109375" style="35" bestFit="1" customWidth="1"/>
    <col min="4355" max="4355" width="8.44140625" style="35" bestFit="1" customWidth="1"/>
    <col min="4356" max="4356" width="5.109375" style="35" bestFit="1" customWidth="1"/>
    <col min="4357" max="4357" width="11.6640625" style="35" bestFit="1" customWidth="1"/>
    <col min="4358" max="4358" width="10.44140625" style="35" bestFit="1" customWidth="1"/>
    <col min="4359" max="4359" width="11.88671875" style="35" bestFit="1" customWidth="1"/>
    <col min="4360" max="4360" width="10" style="35" bestFit="1" customWidth="1"/>
    <col min="4361" max="4361" width="12.5546875" style="35" bestFit="1" customWidth="1"/>
    <col min="4362" max="4362" width="8.33203125" style="35" bestFit="1" customWidth="1"/>
    <col min="4363" max="4363" width="12.33203125" style="35" bestFit="1" customWidth="1"/>
    <col min="4364" max="4365" width="11.5546875" style="35" bestFit="1" customWidth="1"/>
    <col min="4366" max="4367" width="12.33203125" style="35" bestFit="1" customWidth="1"/>
    <col min="4368" max="4368" width="11.33203125" style="35" bestFit="1" customWidth="1"/>
    <col min="4369" max="4369" width="9.44140625" style="35" customWidth="1"/>
    <col min="4370" max="4608" width="8.88671875" style="35"/>
    <col min="4609" max="4609" width="14.33203125" style="35" bestFit="1" customWidth="1"/>
    <col min="4610" max="4610" width="5.109375" style="35" bestFit="1" customWidth="1"/>
    <col min="4611" max="4611" width="8.44140625" style="35" bestFit="1" customWidth="1"/>
    <col min="4612" max="4612" width="5.109375" style="35" bestFit="1" customWidth="1"/>
    <col min="4613" max="4613" width="11.6640625" style="35" bestFit="1" customWidth="1"/>
    <col min="4614" max="4614" width="10.44140625" style="35" bestFit="1" customWidth="1"/>
    <col min="4615" max="4615" width="11.88671875" style="35" bestFit="1" customWidth="1"/>
    <col min="4616" max="4616" width="10" style="35" bestFit="1" customWidth="1"/>
    <col min="4617" max="4617" width="12.5546875" style="35" bestFit="1" customWidth="1"/>
    <col min="4618" max="4618" width="8.33203125" style="35" bestFit="1" customWidth="1"/>
    <col min="4619" max="4619" width="12.33203125" style="35" bestFit="1" customWidth="1"/>
    <col min="4620" max="4621" width="11.5546875" style="35" bestFit="1" customWidth="1"/>
    <col min="4622" max="4623" width="12.33203125" style="35" bestFit="1" customWidth="1"/>
    <col min="4624" max="4624" width="11.33203125" style="35" bestFit="1" customWidth="1"/>
    <col min="4625" max="4625" width="9.44140625" style="35" customWidth="1"/>
    <col min="4626" max="4864" width="8.88671875" style="35"/>
    <col min="4865" max="4865" width="14.33203125" style="35" bestFit="1" customWidth="1"/>
    <col min="4866" max="4866" width="5.109375" style="35" bestFit="1" customWidth="1"/>
    <col min="4867" max="4867" width="8.44140625" style="35" bestFit="1" customWidth="1"/>
    <col min="4868" max="4868" width="5.109375" style="35" bestFit="1" customWidth="1"/>
    <col min="4869" max="4869" width="11.6640625" style="35" bestFit="1" customWidth="1"/>
    <col min="4870" max="4870" width="10.44140625" style="35" bestFit="1" customWidth="1"/>
    <col min="4871" max="4871" width="11.88671875" style="35" bestFit="1" customWidth="1"/>
    <col min="4872" max="4872" width="10" style="35" bestFit="1" customWidth="1"/>
    <col min="4873" max="4873" width="12.5546875" style="35" bestFit="1" customWidth="1"/>
    <col min="4874" max="4874" width="8.33203125" style="35" bestFit="1" customWidth="1"/>
    <col min="4875" max="4875" width="12.33203125" style="35" bestFit="1" customWidth="1"/>
    <col min="4876" max="4877" width="11.5546875" style="35" bestFit="1" customWidth="1"/>
    <col min="4878" max="4879" width="12.33203125" style="35" bestFit="1" customWidth="1"/>
    <col min="4880" max="4880" width="11.33203125" style="35" bestFit="1" customWidth="1"/>
    <col min="4881" max="4881" width="9.44140625" style="35" customWidth="1"/>
    <col min="4882" max="5120" width="8.88671875" style="35"/>
    <col min="5121" max="5121" width="14.33203125" style="35" bestFit="1" customWidth="1"/>
    <col min="5122" max="5122" width="5.109375" style="35" bestFit="1" customWidth="1"/>
    <col min="5123" max="5123" width="8.44140625" style="35" bestFit="1" customWidth="1"/>
    <col min="5124" max="5124" width="5.109375" style="35" bestFit="1" customWidth="1"/>
    <col min="5125" max="5125" width="11.6640625" style="35" bestFit="1" customWidth="1"/>
    <col min="5126" max="5126" width="10.44140625" style="35" bestFit="1" customWidth="1"/>
    <col min="5127" max="5127" width="11.88671875" style="35" bestFit="1" customWidth="1"/>
    <col min="5128" max="5128" width="10" style="35" bestFit="1" customWidth="1"/>
    <col min="5129" max="5129" width="12.5546875" style="35" bestFit="1" customWidth="1"/>
    <col min="5130" max="5130" width="8.33203125" style="35" bestFit="1" customWidth="1"/>
    <col min="5131" max="5131" width="12.33203125" style="35" bestFit="1" customWidth="1"/>
    <col min="5132" max="5133" width="11.5546875" style="35" bestFit="1" customWidth="1"/>
    <col min="5134" max="5135" width="12.33203125" style="35" bestFit="1" customWidth="1"/>
    <col min="5136" max="5136" width="11.33203125" style="35" bestFit="1" customWidth="1"/>
    <col min="5137" max="5137" width="9.44140625" style="35" customWidth="1"/>
    <col min="5138" max="5376" width="8.88671875" style="35"/>
    <col min="5377" max="5377" width="14.33203125" style="35" bestFit="1" customWidth="1"/>
    <col min="5378" max="5378" width="5.109375" style="35" bestFit="1" customWidth="1"/>
    <col min="5379" max="5379" width="8.44140625" style="35" bestFit="1" customWidth="1"/>
    <col min="5380" max="5380" width="5.109375" style="35" bestFit="1" customWidth="1"/>
    <col min="5381" max="5381" width="11.6640625" style="35" bestFit="1" customWidth="1"/>
    <col min="5382" max="5382" width="10.44140625" style="35" bestFit="1" customWidth="1"/>
    <col min="5383" max="5383" width="11.88671875" style="35" bestFit="1" customWidth="1"/>
    <col min="5384" max="5384" width="10" style="35" bestFit="1" customWidth="1"/>
    <col min="5385" max="5385" width="12.5546875" style="35" bestFit="1" customWidth="1"/>
    <col min="5386" max="5386" width="8.33203125" style="35" bestFit="1" customWidth="1"/>
    <col min="5387" max="5387" width="12.33203125" style="35" bestFit="1" customWidth="1"/>
    <col min="5388" max="5389" width="11.5546875" style="35" bestFit="1" customWidth="1"/>
    <col min="5390" max="5391" width="12.33203125" style="35" bestFit="1" customWidth="1"/>
    <col min="5392" max="5392" width="11.33203125" style="35" bestFit="1" customWidth="1"/>
    <col min="5393" max="5393" width="9.44140625" style="35" customWidth="1"/>
    <col min="5394" max="5632" width="8.88671875" style="35"/>
    <col min="5633" max="5633" width="14.33203125" style="35" bestFit="1" customWidth="1"/>
    <col min="5634" max="5634" width="5.109375" style="35" bestFit="1" customWidth="1"/>
    <col min="5635" max="5635" width="8.44140625" style="35" bestFit="1" customWidth="1"/>
    <col min="5636" max="5636" width="5.109375" style="35" bestFit="1" customWidth="1"/>
    <col min="5637" max="5637" width="11.6640625" style="35" bestFit="1" customWidth="1"/>
    <col min="5638" max="5638" width="10.44140625" style="35" bestFit="1" customWidth="1"/>
    <col min="5639" max="5639" width="11.88671875" style="35" bestFit="1" customWidth="1"/>
    <col min="5640" max="5640" width="10" style="35" bestFit="1" customWidth="1"/>
    <col min="5641" max="5641" width="12.5546875" style="35" bestFit="1" customWidth="1"/>
    <col min="5642" max="5642" width="8.33203125" style="35" bestFit="1" customWidth="1"/>
    <col min="5643" max="5643" width="12.33203125" style="35" bestFit="1" customWidth="1"/>
    <col min="5644" max="5645" width="11.5546875" style="35" bestFit="1" customWidth="1"/>
    <col min="5646" max="5647" width="12.33203125" style="35" bestFit="1" customWidth="1"/>
    <col min="5648" max="5648" width="11.33203125" style="35" bestFit="1" customWidth="1"/>
    <col min="5649" max="5649" width="9.44140625" style="35" customWidth="1"/>
    <col min="5650" max="5888" width="8.88671875" style="35"/>
    <col min="5889" max="5889" width="14.33203125" style="35" bestFit="1" customWidth="1"/>
    <col min="5890" max="5890" width="5.109375" style="35" bestFit="1" customWidth="1"/>
    <col min="5891" max="5891" width="8.44140625" style="35" bestFit="1" customWidth="1"/>
    <col min="5892" max="5892" width="5.109375" style="35" bestFit="1" customWidth="1"/>
    <col min="5893" max="5893" width="11.6640625" style="35" bestFit="1" customWidth="1"/>
    <col min="5894" max="5894" width="10.44140625" style="35" bestFit="1" customWidth="1"/>
    <col min="5895" max="5895" width="11.88671875" style="35" bestFit="1" customWidth="1"/>
    <col min="5896" max="5896" width="10" style="35" bestFit="1" customWidth="1"/>
    <col min="5897" max="5897" width="12.5546875" style="35" bestFit="1" customWidth="1"/>
    <col min="5898" max="5898" width="8.33203125" style="35" bestFit="1" customWidth="1"/>
    <col min="5899" max="5899" width="12.33203125" style="35" bestFit="1" customWidth="1"/>
    <col min="5900" max="5901" width="11.5546875" style="35" bestFit="1" customWidth="1"/>
    <col min="5902" max="5903" width="12.33203125" style="35" bestFit="1" customWidth="1"/>
    <col min="5904" max="5904" width="11.33203125" style="35" bestFit="1" customWidth="1"/>
    <col min="5905" max="5905" width="9.44140625" style="35" customWidth="1"/>
    <col min="5906" max="6144" width="8.88671875" style="35"/>
    <col min="6145" max="6145" width="14.33203125" style="35" bestFit="1" customWidth="1"/>
    <col min="6146" max="6146" width="5.109375" style="35" bestFit="1" customWidth="1"/>
    <col min="6147" max="6147" width="8.44140625" style="35" bestFit="1" customWidth="1"/>
    <col min="6148" max="6148" width="5.109375" style="35" bestFit="1" customWidth="1"/>
    <col min="6149" max="6149" width="11.6640625" style="35" bestFit="1" customWidth="1"/>
    <col min="6150" max="6150" width="10.44140625" style="35" bestFit="1" customWidth="1"/>
    <col min="6151" max="6151" width="11.88671875" style="35" bestFit="1" customWidth="1"/>
    <col min="6152" max="6152" width="10" style="35" bestFit="1" customWidth="1"/>
    <col min="6153" max="6153" width="12.5546875" style="35" bestFit="1" customWidth="1"/>
    <col min="6154" max="6154" width="8.33203125" style="35" bestFit="1" customWidth="1"/>
    <col min="6155" max="6155" width="12.33203125" style="35" bestFit="1" customWidth="1"/>
    <col min="6156" max="6157" width="11.5546875" style="35" bestFit="1" customWidth="1"/>
    <col min="6158" max="6159" width="12.33203125" style="35" bestFit="1" customWidth="1"/>
    <col min="6160" max="6160" width="11.33203125" style="35" bestFit="1" customWidth="1"/>
    <col min="6161" max="6161" width="9.44140625" style="35" customWidth="1"/>
    <col min="6162" max="6400" width="8.88671875" style="35"/>
    <col min="6401" max="6401" width="14.33203125" style="35" bestFit="1" customWidth="1"/>
    <col min="6402" max="6402" width="5.109375" style="35" bestFit="1" customWidth="1"/>
    <col min="6403" max="6403" width="8.44140625" style="35" bestFit="1" customWidth="1"/>
    <col min="6404" max="6404" width="5.109375" style="35" bestFit="1" customWidth="1"/>
    <col min="6405" max="6405" width="11.6640625" style="35" bestFit="1" customWidth="1"/>
    <col min="6406" max="6406" width="10.44140625" style="35" bestFit="1" customWidth="1"/>
    <col min="6407" max="6407" width="11.88671875" style="35" bestFit="1" customWidth="1"/>
    <col min="6408" max="6408" width="10" style="35" bestFit="1" customWidth="1"/>
    <col min="6409" max="6409" width="12.5546875" style="35" bestFit="1" customWidth="1"/>
    <col min="6410" max="6410" width="8.33203125" style="35" bestFit="1" customWidth="1"/>
    <col min="6411" max="6411" width="12.33203125" style="35" bestFit="1" customWidth="1"/>
    <col min="6412" max="6413" width="11.5546875" style="35" bestFit="1" customWidth="1"/>
    <col min="6414" max="6415" width="12.33203125" style="35" bestFit="1" customWidth="1"/>
    <col min="6416" max="6416" width="11.33203125" style="35" bestFit="1" customWidth="1"/>
    <col min="6417" max="6417" width="9.44140625" style="35" customWidth="1"/>
    <col min="6418" max="6656" width="8.88671875" style="35"/>
    <col min="6657" max="6657" width="14.33203125" style="35" bestFit="1" customWidth="1"/>
    <col min="6658" max="6658" width="5.109375" style="35" bestFit="1" customWidth="1"/>
    <col min="6659" max="6659" width="8.44140625" style="35" bestFit="1" customWidth="1"/>
    <col min="6660" max="6660" width="5.109375" style="35" bestFit="1" customWidth="1"/>
    <col min="6661" max="6661" width="11.6640625" style="35" bestFit="1" customWidth="1"/>
    <col min="6662" max="6662" width="10.44140625" style="35" bestFit="1" customWidth="1"/>
    <col min="6663" max="6663" width="11.88671875" style="35" bestFit="1" customWidth="1"/>
    <col min="6664" max="6664" width="10" style="35" bestFit="1" customWidth="1"/>
    <col min="6665" max="6665" width="12.5546875" style="35" bestFit="1" customWidth="1"/>
    <col min="6666" max="6666" width="8.33203125" style="35" bestFit="1" customWidth="1"/>
    <col min="6667" max="6667" width="12.33203125" style="35" bestFit="1" customWidth="1"/>
    <col min="6668" max="6669" width="11.5546875" style="35" bestFit="1" customWidth="1"/>
    <col min="6670" max="6671" width="12.33203125" style="35" bestFit="1" customWidth="1"/>
    <col min="6672" max="6672" width="11.33203125" style="35" bestFit="1" customWidth="1"/>
    <col min="6673" max="6673" width="9.44140625" style="35" customWidth="1"/>
    <col min="6674" max="6912" width="8.88671875" style="35"/>
    <col min="6913" max="6913" width="14.33203125" style="35" bestFit="1" customWidth="1"/>
    <col min="6914" max="6914" width="5.109375" style="35" bestFit="1" customWidth="1"/>
    <col min="6915" max="6915" width="8.44140625" style="35" bestFit="1" customWidth="1"/>
    <col min="6916" max="6916" width="5.109375" style="35" bestFit="1" customWidth="1"/>
    <col min="6917" max="6917" width="11.6640625" style="35" bestFit="1" customWidth="1"/>
    <col min="6918" max="6918" width="10.44140625" style="35" bestFit="1" customWidth="1"/>
    <col min="6919" max="6919" width="11.88671875" style="35" bestFit="1" customWidth="1"/>
    <col min="6920" max="6920" width="10" style="35" bestFit="1" customWidth="1"/>
    <col min="6921" max="6921" width="12.5546875" style="35" bestFit="1" customWidth="1"/>
    <col min="6922" max="6922" width="8.33203125" style="35" bestFit="1" customWidth="1"/>
    <col min="6923" max="6923" width="12.33203125" style="35" bestFit="1" customWidth="1"/>
    <col min="6924" max="6925" width="11.5546875" style="35" bestFit="1" customWidth="1"/>
    <col min="6926" max="6927" width="12.33203125" style="35" bestFit="1" customWidth="1"/>
    <col min="6928" max="6928" width="11.33203125" style="35" bestFit="1" customWidth="1"/>
    <col min="6929" max="6929" width="9.44140625" style="35" customWidth="1"/>
    <col min="6930" max="7168" width="8.88671875" style="35"/>
    <col min="7169" max="7169" width="14.33203125" style="35" bestFit="1" customWidth="1"/>
    <col min="7170" max="7170" width="5.109375" style="35" bestFit="1" customWidth="1"/>
    <col min="7171" max="7171" width="8.44140625" style="35" bestFit="1" customWidth="1"/>
    <col min="7172" max="7172" width="5.109375" style="35" bestFit="1" customWidth="1"/>
    <col min="7173" max="7173" width="11.6640625" style="35" bestFit="1" customWidth="1"/>
    <col min="7174" max="7174" width="10.44140625" style="35" bestFit="1" customWidth="1"/>
    <col min="7175" max="7175" width="11.88671875" style="35" bestFit="1" customWidth="1"/>
    <col min="7176" max="7176" width="10" style="35" bestFit="1" customWidth="1"/>
    <col min="7177" max="7177" width="12.5546875" style="35" bestFit="1" customWidth="1"/>
    <col min="7178" max="7178" width="8.33203125" style="35" bestFit="1" customWidth="1"/>
    <col min="7179" max="7179" width="12.33203125" style="35" bestFit="1" customWidth="1"/>
    <col min="7180" max="7181" width="11.5546875" style="35" bestFit="1" customWidth="1"/>
    <col min="7182" max="7183" width="12.33203125" style="35" bestFit="1" customWidth="1"/>
    <col min="7184" max="7184" width="11.33203125" style="35" bestFit="1" customWidth="1"/>
    <col min="7185" max="7185" width="9.44140625" style="35" customWidth="1"/>
    <col min="7186" max="7424" width="8.88671875" style="35"/>
    <col min="7425" max="7425" width="14.33203125" style="35" bestFit="1" customWidth="1"/>
    <col min="7426" max="7426" width="5.109375" style="35" bestFit="1" customWidth="1"/>
    <col min="7427" max="7427" width="8.44140625" style="35" bestFit="1" customWidth="1"/>
    <col min="7428" max="7428" width="5.109375" style="35" bestFit="1" customWidth="1"/>
    <col min="7429" max="7429" width="11.6640625" style="35" bestFit="1" customWidth="1"/>
    <col min="7430" max="7430" width="10.44140625" style="35" bestFit="1" customWidth="1"/>
    <col min="7431" max="7431" width="11.88671875" style="35" bestFit="1" customWidth="1"/>
    <col min="7432" max="7432" width="10" style="35" bestFit="1" customWidth="1"/>
    <col min="7433" max="7433" width="12.5546875" style="35" bestFit="1" customWidth="1"/>
    <col min="7434" max="7434" width="8.33203125" style="35" bestFit="1" customWidth="1"/>
    <col min="7435" max="7435" width="12.33203125" style="35" bestFit="1" customWidth="1"/>
    <col min="7436" max="7437" width="11.5546875" style="35" bestFit="1" customWidth="1"/>
    <col min="7438" max="7439" width="12.33203125" style="35" bestFit="1" customWidth="1"/>
    <col min="7440" max="7440" width="11.33203125" style="35" bestFit="1" customWidth="1"/>
    <col min="7441" max="7441" width="9.44140625" style="35" customWidth="1"/>
    <col min="7442" max="7680" width="8.88671875" style="35"/>
    <col min="7681" max="7681" width="14.33203125" style="35" bestFit="1" customWidth="1"/>
    <col min="7682" max="7682" width="5.109375" style="35" bestFit="1" customWidth="1"/>
    <col min="7683" max="7683" width="8.44140625" style="35" bestFit="1" customWidth="1"/>
    <col min="7684" max="7684" width="5.109375" style="35" bestFit="1" customWidth="1"/>
    <col min="7685" max="7685" width="11.6640625" style="35" bestFit="1" customWidth="1"/>
    <col min="7686" max="7686" width="10.44140625" style="35" bestFit="1" customWidth="1"/>
    <col min="7687" max="7687" width="11.88671875" style="35" bestFit="1" customWidth="1"/>
    <col min="7688" max="7688" width="10" style="35" bestFit="1" customWidth="1"/>
    <col min="7689" max="7689" width="12.5546875" style="35" bestFit="1" customWidth="1"/>
    <col min="7690" max="7690" width="8.33203125" style="35" bestFit="1" customWidth="1"/>
    <col min="7691" max="7691" width="12.33203125" style="35" bestFit="1" customWidth="1"/>
    <col min="7692" max="7693" width="11.5546875" style="35" bestFit="1" customWidth="1"/>
    <col min="7694" max="7695" width="12.33203125" style="35" bestFit="1" customWidth="1"/>
    <col min="7696" max="7696" width="11.33203125" style="35" bestFit="1" customWidth="1"/>
    <col min="7697" max="7697" width="9.44140625" style="35" customWidth="1"/>
    <col min="7698" max="7936" width="8.88671875" style="35"/>
    <col min="7937" max="7937" width="14.33203125" style="35" bestFit="1" customWidth="1"/>
    <col min="7938" max="7938" width="5.109375" style="35" bestFit="1" customWidth="1"/>
    <col min="7939" max="7939" width="8.44140625" style="35" bestFit="1" customWidth="1"/>
    <col min="7940" max="7940" width="5.109375" style="35" bestFit="1" customWidth="1"/>
    <col min="7941" max="7941" width="11.6640625" style="35" bestFit="1" customWidth="1"/>
    <col min="7942" max="7942" width="10.44140625" style="35" bestFit="1" customWidth="1"/>
    <col min="7943" max="7943" width="11.88671875" style="35" bestFit="1" customWidth="1"/>
    <col min="7944" max="7944" width="10" style="35" bestFit="1" customWidth="1"/>
    <col min="7945" max="7945" width="12.5546875" style="35" bestFit="1" customWidth="1"/>
    <col min="7946" max="7946" width="8.33203125" style="35" bestFit="1" customWidth="1"/>
    <col min="7947" max="7947" width="12.33203125" style="35" bestFit="1" customWidth="1"/>
    <col min="7948" max="7949" width="11.5546875" style="35" bestFit="1" customWidth="1"/>
    <col min="7950" max="7951" width="12.33203125" style="35" bestFit="1" customWidth="1"/>
    <col min="7952" max="7952" width="11.33203125" style="35" bestFit="1" customWidth="1"/>
    <col min="7953" max="7953" width="9.44140625" style="35" customWidth="1"/>
    <col min="7954" max="8192" width="8.88671875" style="35"/>
    <col min="8193" max="8193" width="14.33203125" style="35" bestFit="1" customWidth="1"/>
    <col min="8194" max="8194" width="5.109375" style="35" bestFit="1" customWidth="1"/>
    <col min="8195" max="8195" width="8.44140625" style="35" bestFit="1" customWidth="1"/>
    <col min="8196" max="8196" width="5.109375" style="35" bestFit="1" customWidth="1"/>
    <col min="8197" max="8197" width="11.6640625" style="35" bestFit="1" customWidth="1"/>
    <col min="8198" max="8198" width="10.44140625" style="35" bestFit="1" customWidth="1"/>
    <col min="8199" max="8199" width="11.88671875" style="35" bestFit="1" customWidth="1"/>
    <col min="8200" max="8200" width="10" style="35" bestFit="1" customWidth="1"/>
    <col min="8201" max="8201" width="12.5546875" style="35" bestFit="1" customWidth="1"/>
    <col min="8202" max="8202" width="8.33203125" style="35" bestFit="1" customWidth="1"/>
    <col min="8203" max="8203" width="12.33203125" style="35" bestFit="1" customWidth="1"/>
    <col min="8204" max="8205" width="11.5546875" style="35" bestFit="1" customWidth="1"/>
    <col min="8206" max="8207" width="12.33203125" style="35" bestFit="1" customWidth="1"/>
    <col min="8208" max="8208" width="11.33203125" style="35" bestFit="1" customWidth="1"/>
    <col min="8209" max="8209" width="9.44140625" style="35" customWidth="1"/>
    <col min="8210" max="8448" width="8.88671875" style="35"/>
    <col min="8449" max="8449" width="14.33203125" style="35" bestFit="1" customWidth="1"/>
    <col min="8450" max="8450" width="5.109375" style="35" bestFit="1" customWidth="1"/>
    <col min="8451" max="8451" width="8.44140625" style="35" bestFit="1" customWidth="1"/>
    <col min="8452" max="8452" width="5.109375" style="35" bestFit="1" customWidth="1"/>
    <col min="8453" max="8453" width="11.6640625" style="35" bestFit="1" customWidth="1"/>
    <col min="8454" max="8454" width="10.44140625" style="35" bestFit="1" customWidth="1"/>
    <col min="8455" max="8455" width="11.88671875" style="35" bestFit="1" customWidth="1"/>
    <col min="8456" max="8456" width="10" style="35" bestFit="1" customWidth="1"/>
    <col min="8457" max="8457" width="12.5546875" style="35" bestFit="1" customWidth="1"/>
    <col min="8458" max="8458" width="8.33203125" style="35" bestFit="1" customWidth="1"/>
    <col min="8459" max="8459" width="12.33203125" style="35" bestFit="1" customWidth="1"/>
    <col min="8460" max="8461" width="11.5546875" style="35" bestFit="1" customWidth="1"/>
    <col min="8462" max="8463" width="12.33203125" style="35" bestFit="1" customWidth="1"/>
    <col min="8464" max="8464" width="11.33203125" style="35" bestFit="1" customWidth="1"/>
    <col min="8465" max="8465" width="9.44140625" style="35" customWidth="1"/>
    <col min="8466" max="8704" width="8.88671875" style="35"/>
    <col min="8705" max="8705" width="14.33203125" style="35" bestFit="1" customWidth="1"/>
    <col min="8706" max="8706" width="5.109375" style="35" bestFit="1" customWidth="1"/>
    <col min="8707" max="8707" width="8.44140625" style="35" bestFit="1" customWidth="1"/>
    <col min="8708" max="8708" width="5.109375" style="35" bestFit="1" customWidth="1"/>
    <col min="8709" max="8709" width="11.6640625" style="35" bestFit="1" customWidth="1"/>
    <col min="8710" max="8710" width="10.44140625" style="35" bestFit="1" customWidth="1"/>
    <col min="8711" max="8711" width="11.88671875" style="35" bestFit="1" customWidth="1"/>
    <col min="8712" max="8712" width="10" style="35" bestFit="1" customWidth="1"/>
    <col min="8713" max="8713" width="12.5546875" style="35" bestFit="1" customWidth="1"/>
    <col min="8714" max="8714" width="8.33203125" style="35" bestFit="1" customWidth="1"/>
    <col min="8715" max="8715" width="12.33203125" style="35" bestFit="1" customWidth="1"/>
    <col min="8716" max="8717" width="11.5546875" style="35" bestFit="1" customWidth="1"/>
    <col min="8718" max="8719" width="12.33203125" style="35" bestFit="1" customWidth="1"/>
    <col min="8720" max="8720" width="11.33203125" style="35" bestFit="1" customWidth="1"/>
    <col min="8721" max="8721" width="9.44140625" style="35" customWidth="1"/>
    <col min="8722" max="8960" width="8.88671875" style="35"/>
    <col min="8961" max="8961" width="14.33203125" style="35" bestFit="1" customWidth="1"/>
    <col min="8962" max="8962" width="5.109375" style="35" bestFit="1" customWidth="1"/>
    <col min="8963" max="8963" width="8.44140625" style="35" bestFit="1" customWidth="1"/>
    <col min="8964" max="8964" width="5.109375" style="35" bestFit="1" customWidth="1"/>
    <col min="8965" max="8965" width="11.6640625" style="35" bestFit="1" customWidth="1"/>
    <col min="8966" max="8966" width="10.44140625" style="35" bestFit="1" customWidth="1"/>
    <col min="8967" max="8967" width="11.88671875" style="35" bestFit="1" customWidth="1"/>
    <col min="8968" max="8968" width="10" style="35" bestFit="1" customWidth="1"/>
    <col min="8969" max="8969" width="12.5546875" style="35" bestFit="1" customWidth="1"/>
    <col min="8970" max="8970" width="8.33203125" style="35" bestFit="1" customWidth="1"/>
    <col min="8971" max="8971" width="12.33203125" style="35" bestFit="1" customWidth="1"/>
    <col min="8972" max="8973" width="11.5546875" style="35" bestFit="1" customWidth="1"/>
    <col min="8974" max="8975" width="12.33203125" style="35" bestFit="1" customWidth="1"/>
    <col min="8976" max="8976" width="11.33203125" style="35" bestFit="1" customWidth="1"/>
    <col min="8977" max="8977" width="9.44140625" style="35" customWidth="1"/>
    <col min="8978" max="9216" width="8.88671875" style="35"/>
    <col min="9217" max="9217" width="14.33203125" style="35" bestFit="1" customWidth="1"/>
    <col min="9218" max="9218" width="5.109375" style="35" bestFit="1" customWidth="1"/>
    <col min="9219" max="9219" width="8.44140625" style="35" bestFit="1" customWidth="1"/>
    <col min="9220" max="9220" width="5.109375" style="35" bestFit="1" customWidth="1"/>
    <col min="9221" max="9221" width="11.6640625" style="35" bestFit="1" customWidth="1"/>
    <col min="9222" max="9222" width="10.44140625" style="35" bestFit="1" customWidth="1"/>
    <col min="9223" max="9223" width="11.88671875" style="35" bestFit="1" customWidth="1"/>
    <col min="9224" max="9224" width="10" style="35" bestFit="1" customWidth="1"/>
    <col min="9225" max="9225" width="12.5546875" style="35" bestFit="1" customWidth="1"/>
    <col min="9226" max="9226" width="8.33203125" style="35" bestFit="1" customWidth="1"/>
    <col min="9227" max="9227" width="12.33203125" style="35" bestFit="1" customWidth="1"/>
    <col min="9228" max="9229" width="11.5546875" style="35" bestFit="1" customWidth="1"/>
    <col min="9230" max="9231" width="12.33203125" style="35" bestFit="1" customWidth="1"/>
    <col min="9232" max="9232" width="11.33203125" style="35" bestFit="1" customWidth="1"/>
    <col min="9233" max="9233" width="9.44140625" style="35" customWidth="1"/>
    <col min="9234" max="9472" width="8.88671875" style="35"/>
    <col min="9473" max="9473" width="14.33203125" style="35" bestFit="1" customWidth="1"/>
    <col min="9474" max="9474" width="5.109375" style="35" bestFit="1" customWidth="1"/>
    <col min="9475" max="9475" width="8.44140625" style="35" bestFit="1" customWidth="1"/>
    <col min="9476" max="9476" width="5.109375" style="35" bestFit="1" customWidth="1"/>
    <col min="9477" max="9477" width="11.6640625" style="35" bestFit="1" customWidth="1"/>
    <col min="9478" max="9478" width="10.44140625" style="35" bestFit="1" customWidth="1"/>
    <col min="9479" max="9479" width="11.88671875" style="35" bestFit="1" customWidth="1"/>
    <col min="9480" max="9480" width="10" style="35" bestFit="1" customWidth="1"/>
    <col min="9481" max="9481" width="12.5546875" style="35" bestFit="1" customWidth="1"/>
    <col min="9482" max="9482" width="8.33203125" style="35" bestFit="1" customWidth="1"/>
    <col min="9483" max="9483" width="12.33203125" style="35" bestFit="1" customWidth="1"/>
    <col min="9484" max="9485" width="11.5546875" style="35" bestFit="1" customWidth="1"/>
    <col min="9486" max="9487" width="12.33203125" style="35" bestFit="1" customWidth="1"/>
    <col min="9488" max="9488" width="11.33203125" style="35" bestFit="1" customWidth="1"/>
    <col min="9489" max="9489" width="9.44140625" style="35" customWidth="1"/>
    <col min="9490" max="9728" width="8.88671875" style="35"/>
    <col min="9729" max="9729" width="14.33203125" style="35" bestFit="1" customWidth="1"/>
    <col min="9730" max="9730" width="5.109375" style="35" bestFit="1" customWidth="1"/>
    <col min="9731" max="9731" width="8.44140625" style="35" bestFit="1" customWidth="1"/>
    <col min="9732" max="9732" width="5.109375" style="35" bestFit="1" customWidth="1"/>
    <col min="9733" max="9733" width="11.6640625" style="35" bestFit="1" customWidth="1"/>
    <col min="9734" max="9734" width="10.44140625" style="35" bestFit="1" customWidth="1"/>
    <col min="9735" max="9735" width="11.88671875" style="35" bestFit="1" customWidth="1"/>
    <col min="9736" max="9736" width="10" style="35" bestFit="1" customWidth="1"/>
    <col min="9737" max="9737" width="12.5546875" style="35" bestFit="1" customWidth="1"/>
    <col min="9738" max="9738" width="8.33203125" style="35" bestFit="1" customWidth="1"/>
    <col min="9739" max="9739" width="12.33203125" style="35" bestFit="1" customWidth="1"/>
    <col min="9740" max="9741" width="11.5546875" style="35" bestFit="1" customWidth="1"/>
    <col min="9742" max="9743" width="12.33203125" style="35" bestFit="1" customWidth="1"/>
    <col min="9744" max="9744" width="11.33203125" style="35" bestFit="1" customWidth="1"/>
    <col min="9745" max="9745" width="9.44140625" style="35" customWidth="1"/>
    <col min="9746" max="9984" width="8.88671875" style="35"/>
    <col min="9985" max="9985" width="14.33203125" style="35" bestFit="1" customWidth="1"/>
    <col min="9986" max="9986" width="5.109375" style="35" bestFit="1" customWidth="1"/>
    <col min="9987" max="9987" width="8.44140625" style="35" bestFit="1" customWidth="1"/>
    <col min="9988" max="9988" width="5.109375" style="35" bestFit="1" customWidth="1"/>
    <col min="9989" max="9989" width="11.6640625" style="35" bestFit="1" customWidth="1"/>
    <col min="9990" max="9990" width="10.44140625" style="35" bestFit="1" customWidth="1"/>
    <col min="9991" max="9991" width="11.88671875" style="35" bestFit="1" customWidth="1"/>
    <col min="9992" max="9992" width="10" style="35" bestFit="1" customWidth="1"/>
    <col min="9993" max="9993" width="12.5546875" style="35" bestFit="1" customWidth="1"/>
    <col min="9994" max="9994" width="8.33203125" style="35" bestFit="1" customWidth="1"/>
    <col min="9995" max="9995" width="12.33203125" style="35" bestFit="1" customWidth="1"/>
    <col min="9996" max="9997" width="11.5546875" style="35" bestFit="1" customWidth="1"/>
    <col min="9998" max="9999" width="12.33203125" style="35" bestFit="1" customWidth="1"/>
    <col min="10000" max="10000" width="11.33203125" style="35" bestFit="1" customWidth="1"/>
    <col min="10001" max="10001" width="9.44140625" style="35" customWidth="1"/>
    <col min="10002" max="10240" width="8.88671875" style="35"/>
    <col min="10241" max="10241" width="14.33203125" style="35" bestFit="1" customWidth="1"/>
    <col min="10242" max="10242" width="5.109375" style="35" bestFit="1" customWidth="1"/>
    <col min="10243" max="10243" width="8.44140625" style="35" bestFit="1" customWidth="1"/>
    <col min="10244" max="10244" width="5.109375" style="35" bestFit="1" customWidth="1"/>
    <col min="10245" max="10245" width="11.6640625" style="35" bestFit="1" customWidth="1"/>
    <col min="10246" max="10246" width="10.44140625" style="35" bestFit="1" customWidth="1"/>
    <col min="10247" max="10247" width="11.88671875" style="35" bestFit="1" customWidth="1"/>
    <col min="10248" max="10248" width="10" style="35" bestFit="1" customWidth="1"/>
    <col min="10249" max="10249" width="12.5546875" style="35" bestFit="1" customWidth="1"/>
    <col min="10250" max="10250" width="8.33203125" style="35" bestFit="1" customWidth="1"/>
    <col min="10251" max="10251" width="12.33203125" style="35" bestFit="1" customWidth="1"/>
    <col min="10252" max="10253" width="11.5546875" style="35" bestFit="1" customWidth="1"/>
    <col min="10254" max="10255" width="12.33203125" style="35" bestFit="1" customWidth="1"/>
    <col min="10256" max="10256" width="11.33203125" style="35" bestFit="1" customWidth="1"/>
    <col min="10257" max="10257" width="9.44140625" style="35" customWidth="1"/>
    <col min="10258" max="10496" width="8.88671875" style="35"/>
    <col min="10497" max="10497" width="14.33203125" style="35" bestFit="1" customWidth="1"/>
    <col min="10498" max="10498" width="5.109375" style="35" bestFit="1" customWidth="1"/>
    <col min="10499" max="10499" width="8.44140625" style="35" bestFit="1" customWidth="1"/>
    <col min="10500" max="10500" width="5.109375" style="35" bestFit="1" customWidth="1"/>
    <col min="10501" max="10501" width="11.6640625" style="35" bestFit="1" customWidth="1"/>
    <col min="10502" max="10502" width="10.44140625" style="35" bestFit="1" customWidth="1"/>
    <col min="10503" max="10503" width="11.88671875" style="35" bestFit="1" customWidth="1"/>
    <col min="10504" max="10504" width="10" style="35" bestFit="1" customWidth="1"/>
    <col min="10505" max="10505" width="12.5546875" style="35" bestFit="1" customWidth="1"/>
    <col min="10506" max="10506" width="8.33203125" style="35" bestFit="1" customWidth="1"/>
    <col min="10507" max="10507" width="12.33203125" style="35" bestFit="1" customWidth="1"/>
    <col min="10508" max="10509" width="11.5546875" style="35" bestFit="1" customWidth="1"/>
    <col min="10510" max="10511" width="12.33203125" style="35" bestFit="1" customWidth="1"/>
    <col min="10512" max="10512" width="11.33203125" style="35" bestFit="1" customWidth="1"/>
    <col min="10513" max="10513" width="9.44140625" style="35" customWidth="1"/>
    <col min="10514" max="10752" width="8.88671875" style="35"/>
    <col min="10753" max="10753" width="14.33203125" style="35" bestFit="1" customWidth="1"/>
    <col min="10754" max="10754" width="5.109375" style="35" bestFit="1" customWidth="1"/>
    <col min="10755" max="10755" width="8.44140625" style="35" bestFit="1" customWidth="1"/>
    <col min="10756" max="10756" width="5.109375" style="35" bestFit="1" customWidth="1"/>
    <col min="10757" max="10757" width="11.6640625" style="35" bestFit="1" customWidth="1"/>
    <col min="10758" max="10758" width="10.44140625" style="35" bestFit="1" customWidth="1"/>
    <col min="10759" max="10759" width="11.88671875" style="35" bestFit="1" customWidth="1"/>
    <col min="10760" max="10760" width="10" style="35" bestFit="1" customWidth="1"/>
    <col min="10761" max="10761" width="12.5546875" style="35" bestFit="1" customWidth="1"/>
    <col min="10762" max="10762" width="8.33203125" style="35" bestFit="1" customWidth="1"/>
    <col min="10763" max="10763" width="12.33203125" style="35" bestFit="1" customWidth="1"/>
    <col min="10764" max="10765" width="11.5546875" style="35" bestFit="1" customWidth="1"/>
    <col min="10766" max="10767" width="12.33203125" style="35" bestFit="1" customWidth="1"/>
    <col min="10768" max="10768" width="11.33203125" style="35" bestFit="1" customWidth="1"/>
    <col min="10769" max="10769" width="9.44140625" style="35" customWidth="1"/>
    <col min="10770" max="11008" width="8.88671875" style="35"/>
    <col min="11009" max="11009" width="14.33203125" style="35" bestFit="1" customWidth="1"/>
    <col min="11010" max="11010" width="5.109375" style="35" bestFit="1" customWidth="1"/>
    <col min="11011" max="11011" width="8.44140625" style="35" bestFit="1" customWidth="1"/>
    <col min="11012" max="11012" width="5.109375" style="35" bestFit="1" customWidth="1"/>
    <col min="11013" max="11013" width="11.6640625" style="35" bestFit="1" customWidth="1"/>
    <col min="11014" max="11014" width="10.44140625" style="35" bestFit="1" customWidth="1"/>
    <col min="11015" max="11015" width="11.88671875" style="35" bestFit="1" customWidth="1"/>
    <col min="11016" max="11016" width="10" style="35" bestFit="1" customWidth="1"/>
    <col min="11017" max="11017" width="12.5546875" style="35" bestFit="1" customWidth="1"/>
    <col min="11018" max="11018" width="8.33203125" style="35" bestFit="1" customWidth="1"/>
    <col min="11019" max="11019" width="12.33203125" style="35" bestFit="1" customWidth="1"/>
    <col min="11020" max="11021" width="11.5546875" style="35" bestFit="1" customWidth="1"/>
    <col min="11022" max="11023" width="12.33203125" style="35" bestFit="1" customWidth="1"/>
    <col min="11024" max="11024" width="11.33203125" style="35" bestFit="1" customWidth="1"/>
    <col min="11025" max="11025" width="9.44140625" style="35" customWidth="1"/>
    <col min="11026" max="11264" width="8.88671875" style="35"/>
    <col min="11265" max="11265" width="14.33203125" style="35" bestFit="1" customWidth="1"/>
    <col min="11266" max="11266" width="5.109375" style="35" bestFit="1" customWidth="1"/>
    <col min="11267" max="11267" width="8.44140625" style="35" bestFit="1" customWidth="1"/>
    <col min="11268" max="11268" width="5.109375" style="35" bestFit="1" customWidth="1"/>
    <col min="11269" max="11269" width="11.6640625" style="35" bestFit="1" customWidth="1"/>
    <col min="11270" max="11270" width="10.44140625" style="35" bestFit="1" customWidth="1"/>
    <col min="11271" max="11271" width="11.88671875" style="35" bestFit="1" customWidth="1"/>
    <col min="11272" max="11272" width="10" style="35" bestFit="1" customWidth="1"/>
    <col min="11273" max="11273" width="12.5546875" style="35" bestFit="1" customWidth="1"/>
    <col min="11274" max="11274" width="8.33203125" style="35" bestFit="1" customWidth="1"/>
    <col min="11275" max="11275" width="12.33203125" style="35" bestFit="1" customWidth="1"/>
    <col min="11276" max="11277" width="11.5546875" style="35" bestFit="1" customWidth="1"/>
    <col min="11278" max="11279" width="12.33203125" style="35" bestFit="1" customWidth="1"/>
    <col min="11280" max="11280" width="11.33203125" style="35" bestFit="1" customWidth="1"/>
    <col min="11281" max="11281" width="9.44140625" style="35" customWidth="1"/>
    <col min="11282" max="11520" width="8.88671875" style="35"/>
    <col min="11521" max="11521" width="14.33203125" style="35" bestFit="1" customWidth="1"/>
    <col min="11522" max="11522" width="5.109375" style="35" bestFit="1" customWidth="1"/>
    <col min="11523" max="11523" width="8.44140625" style="35" bestFit="1" customWidth="1"/>
    <col min="11524" max="11524" width="5.109375" style="35" bestFit="1" customWidth="1"/>
    <col min="11525" max="11525" width="11.6640625" style="35" bestFit="1" customWidth="1"/>
    <col min="11526" max="11526" width="10.44140625" style="35" bestFit="1" customWidth="1"/>
    <col min="11527" max="11527" width="11.88671875" style="35" bestFit="1" customWidth="1"/>
    <col min="11528" max="11528" width="10" style="35" bestFit="1" customWidth="1"/>
    <col min="11529" max="11529" width="12.5546875" style="35" bestFit="1" customWidth="1"/>
    <col min="11530" max="11530" width="8.33203125" style="35" bestFit="1" customWidth="1"/>
    <col min="11531" max="11531" width="12.33203125" style="35" bestFit="1" customWidth="1"/>
    <col min="11532" max="11533" width="11.5546875" style="35" bestFit="1" customWidth="1"/>
    <col min="11534" max="11535" width="12.33203125" style="35" bestFit="1" customWidth="1"/>
    <col min="11536" max="11536" width="11.33203125" style="35" bestFit="1" customWidth="1"/>
    <col min="11537" max="11537" width="9.44140625" style="35" customWidth="1"/>
    <col min="11538" max="11776" width="8.88671875" style="35"/>
    <col min="11777" max="11777" width="14.33203125" style="35" bestFit="1" customWidth="1"/>
    <col min="11778" max="11778" width="5.109375" style="35" bestFit="1" customWidth="1"/>
    <col min="11779" max="11779" width="8.44140625" style="35" bestFit="1" customWidth="1"/>
    <col min="11780" max="11780" width="5.109375" style="35" bestFit="1" customWidth="1"/>
    <col min="11781" max="11781" width="11.6640625" style="35" bestFit="1" customWidth="1"/>
    <col min="11782" max="11782" width="10.44140625" style="35" bestFit="1" customWidth="1"/>
    <col min="11783" max="11783" width="11.88671875" style="35" bestFit="1" customWidth="1"/>
    <col min="11784" max="11784" width="10" style="35" bestFit="1" customWidth="1"/>
    <col min="11785" max="11785" width="12.5546875" style="35" bestFit="1" customWidth="1"/>
    <col min="11786" max="11786" width="8.33203125" style="35" bestFit="1" customWidth="1"/>
    <col min="11787" max="11787" width="12.33203125" style="35" bestFit="1" customWidth="1"/>
    <col min="11788" max="11789" width="11.5546875" style="35" bestFit="1" customWidth="1"/>
    <col min="11790" max="11791" width="12.33203125" style="35" bestFit="1" customWidth="1"/>
    <col min="11792" max="11792" width="11.33203125" style="35" bestFit="1" customWidth="1"/>
    <col min="11793" max="11793" width="9.44140625" style="35" customWidth="1"/>
    <col min="11794" max="12032" width="8.88671875" style="35"/>
    <col min="12033" max="12033" width="14.33203125" style="35" bestFit="1" customWidth="1"/>
    <col min="12034" max="12034" width="5.109375" style="35" bestFit="1" customWidth="1"/>
    <col min="12035" max="12035" width="8.44140625" style="35" bestFit="1" customWidth="1"/>
    <col min="12036" max="12036" width="5.109375" style="35" bestFit="1" customWidth="1"/>
    <col min="12037" max="12037" width="11.6640625" style="35" bestFit="1" customWidth="1"/>
    <col min="12038" max="12038" width="10.44140625" style="35" bestFit="1" customWidth="1"/>
    <col min="12039" max="12039" width="11.88671875" style="35" bestFit="1" customWidth="1"/>
    <col min="12040" max="12040" width="10" style="35" bestFit="1" customWidth="1"/>
    <col min="12041" max="12041" width="12.5546875" style="35" bestFit="1" customWidth="1"/>
    <col min="12042" max="12042" width="8.33203125" style="35" bestFit="1" customWidth="1"/>
    <col min="12043" max="12043" width="12.33203125" style="35" bestFit="1" customWidth="1"/>
    <col min="12044" max="12045" width="11.5546875" style="35" bestFit="1" customWidth="1"/>
    <col min="12046" max="12047" width="12.33203125" style="35" bestFit="1" customWidth="1"/>
    <col min="12048" max="12048" width="11.33203125" style="35" bestFit="1" customWidth="1"/>
    <col min="12049" max="12049" width="9.44140625" style="35" customWidth="1"/>
    <col min="12050" max="12288" width="8.88671875" style="35"/>
    <col min="12289" max="12289" width="14.33203125" style="35" bestFit="1" customWidth="1"/>
    <col min="12290" max="12290" width="5.109375" style="35" bestFit="1" customWidth="1"/>
    <col min="12291" max="12291" width="8.44140625" style="35" bestFit="1" customWidth="1"/>
    <col min="12292" max="12292" width="5.109375" style="35" bestFit="1" customWidth="1"/>
    <col min="12293" max="12293" width="11.6640625" style="35" bestFit="1" customWidth="1"/>
    <col min="12294" max="12294" width="10.44140625" style="35" bestFit="1" customWidth="1"/>
    <col min="12295" max="12295" width="11.88671875" style="35" bestFit="1" customWidth="1"/>
    <col min="12296" max="12296" width="10" style="35" bestFit="1" customWidth="1"/>
    <col min="12297" max="12297" width="12.5546875" style="35" bestFit="1" customWidth="1"/>
    <col min="12298" max="12298" width="8.33203125" style="35" bestFit="1" customWidth="1"/>
    <col min="12299" max="12299" width="12.33203125" style="35" bestFit="1" customWidth="1"/>
    <col min="12300" max="12301" width="11.5546875" style="35" bestFit="1" customWidth="1"/>
    <col min="12302" max="12303" width="12.33203125" style="35" bestFit="1" customWidth="1"/>
    <col min="12304" max="12304" width="11.33203125" style="35" bestFit="1" customWidth="1"/>
    <col min="12305" max="12305" width="9.44140625" style="35" customWidth="1"/>
    <col min="12306" max="12544" width="8.88671875" style="35"/>
    <col min="12545" max="12545" width="14.33203125" style="35" bestFit="1" customWidth="1"/>
    <col min="12546" max="12546" width="5.109375" style="35" bestFit="1" customWidth="1"/>
    <col min="12547" max="12547" width="8.44140625" style="35" bestFit="1" customWidth="1"/>
    <col min="12548" max="12548" width="5.109375" style="35" bestFit="1" customWidth="1"/>
    <col min="12549" max="12549" width="11.6640625" style="35" bestFit="1" customWidth="1"/>
    <col min="12550" max="12550" width="10.44140625" style="35" bestFit="1" customWidth="1"/>
    <col min="12551" max="12551" width="11.88671875" style="35" bestFit="1" customWidth="1"/>
    <col min="12552" max="12552" width="10" style="35" bestFit="1" customWidth="1"/>
    <col min="12553" max="12553" width="12.5546875" style="35" bestFit="1" customWidth="1"/>
    <col min="12554" max="12554" width="8.33203125" style="35" bestFit="1" customWidth="1"/>
    <col min="12555" max="12555" width="12.33203125" style="35" bestFit="1" customWidth="1"/>
    <col min="12556" max="12557" width="11.5546875" style="35" bestFit="1" customWidth="1"/>
    <col min="12558" max="12559" width="12.33203125" style="35" bestFit="1" customWidth="1"/>
    <col min="12560" max="12560" width="11.33203125" style="35" bestFit="1" customWidth="1"/>
    <col min="12561" max="12561" width="9.44140625" style="35" customWidth="1"/>
    <col min="12562" max="12800" width="8.88671875" style="35"/>
    <col min="12801" max="12801" width="14.33203125" style="35" bestFit="1" customWidth="1"/>
    <col min="12802" max="12802" width="5.109375" style="35" bestFit="1" customWidth="1"/>
    <col min="12803" max="12803" width="8.44140625" style="35" bestFit="1" customWidth="1"/>
    <col min="12804" max="12804" width="5.109375" style="35" bestFit="1" customWidth="1"/>
    <col min="12805" max="12805" width="11.6640625" style="35" bestFit="1" customWidth="1"/>
    <col min="12806" max="12806" width="10.44140625" style="35" bestFit="1" customWidth="1"/>
    <col min="12807" max="12807" width="11.88671875" style="35" bestFit="1" customWidth="1"/>
    <col min="12808" max="12808" width="10" style="35" bestFit="1" customWidth="1"/>
    <col min="12809" max="12809" width="12.5546875" style="35" bestFit="1" customWidth="1"/>
    <col min="12810" max="12810" width="8.33203125" style="35" bestFit="1" customWidth="1"/>
    <col min="12811" max="12811" width="12.33203125" style="35" bestFit="1" customWidth="1"/>
    <col min="12812" max="12813" width="11.5546875" style="35" bestFit="1" customWidth="1"/>
    <col min="12814" max="12815" width="12.33203125" style="35" bestFit="1" customWidth="1"/>
    <col min="12816" max="12816" width="11.33203125" style="35" bestFit="1" customWidth="1"/>
    <col min="12817" max="12817" width="9.44140625" style="35" customWidth="1"/>
    <col min="12818" max="13056" width="8.88671875" style="35"/>
    <col min="13057" max="13057" width="14.33203125" style="35" bestFit="1" customWidth="1"/>
    <col min="13058" max="13058" width="5.109375" style="35" bestFit="1" customWidth="1"/>
    <col min="13059" max="13059" width="8.44140625" style="35" bestFit="1" customWidth="1"/>
    <col min="13060" max="13060" width="5.109375" style="35" bestFit="1" customWidth="1"/>
    <col min="13061" max="13061" width="11.6640625" style="35" bestFit="1" customWidth="1"/>
    <col min="13062" max="13062" width="10.44140625" style="35" bestFit="1" customWidth="1"/>
    <col min="13063" max="13063" width="11.88671875" style="35" bestFit="1" customWidth="1"/>
    <col min="13064" max="13064" width="10" style="35" bestFit="1" customWidth="1"/>
    <col min="13065" max="13065" width="12.5546875" style="35" bestFit="1" customWidth="1"/>
    <col min="13066" max="13066" width="8.33203125" style="35" bestFit="1" customWidth="1"/>
    <col min="13067" max="13067" width="12.33203125" style="35" bestFit="1" customWidth="1"/>
    <col min="13068" max="13069" width="11.5546875" style="35" bestFit="1" customWidth="1"/>
    <col min="13070" max="13071" width="12.33203125" style="35" bestFit="1" customWidth="1"/>
    <col min="13072" max="13072" width="11.33203125" style="35" bestFit="1" customWidth="1"/>
    <col min="13073" max="13073" width="9.44140625" style="35" customWidth="1"/>
    <col min="13074" max="13312" width="8.88671875" style="35"/>
    <col min="13313" max="13313" width="14.33203125" style="35" bestFit="1" customWidth="1"/>
    <col min="13314" max="13314" width="5.109375" style="35" bestFit="1" customWidth="1"/>
    <col min="13315" max="13315" width="8.44140625" style="35" bestFit="1" customWidth="1"/>
    <col min="13316" max="13316" width="5.109375" style="35" bestFit="1" customWidth="1"/>
    <col min="13317" max="13317" width="11.6640625" style="35" bestFit="1" customWidth="1"/>
    <col min="13318" max="13318" width="10.44140625" style="35" bestFit="1" customWidth="1"/>
    <col min="13319" max="13319" width="11.88671875" style="35" bestFit="1" customWidth="1"/>
    <col min="13320" max="13320" width="10" style="35" bestFit="1" customWidth="1"/>
    <col min="13321" max="13321" width="12.5546875" style="35" bestFit="1" customWidth="1"/>
    <col min="13322" max="13322" width="8.33203125" style="35" bestFit="1" customWidth="1"/>
    <col min="13323" max="13323" width="12.33203125" style="35" bestFit="1" customWidth="1"/>
    <col min="13324" max="13325" width="11.5546875" style="35" bestFit="1" customWidth="1"/>
    <col min="13326" max="13327" width="12.33203125" style="35" bestFit="1" customWidth="1"/>
    <col min="13328" max="13328" width="11.33203125" style="35" bestFit="1" customWidth="1"/>
    <col min="13329" max="13329" width="9.44140625" style="35" customWidth="1"/>
    <col min="13330" max="13568" width="8.88671875" style="35"/>
    <col min="13569" max="13569" width="14.33203125" style="35" bestFit="1" customWidth="1"/>
    <col min="13570" max="13570" width="5.109375" style="35" bestFit="1" customWidth="1"/>
    <col min="13571" max="13571" width="8.44140625" style="35" bestFit="1" customWidth="1"/>
    <col min="13572" max="13572" width="5.109375" style="35" bestFit="1" customWidth="1"/>
    <col min="13573" max="13573" width="11.6640625" style="35" bestFit="1" customWidth="1"/>
    <col min="13574" max="13574" width="10.44140625" style="35" bestFit="1" customWidth="1"/>
    <col min="13575" max="13575" width="11.88671875" style="35" bestFit="1" customWidth="1"/>
    <col min="13576" max="13576" width="10" style="35" bestFit="1" customWidth="1"/>
    <col min="13577" max="13577" width="12.5546875" style="35" bestFit="1" customWidth="1"/>
    <col min="13578" max="13578" width="8.33203125" style="35" bestFit="1" customWidth="1"/>
    <col min="13579" max="13579" width="12.33203125" style="35" bestFit="1" customWidth="1"/>
    <col min="13580" max="13581" width="11.5546875" style="35" bestFit="1" customWidth="1"/>
    <col min="13582" max="13583" width="12.33203125" style="35" bestFit="1" customWidth="1"/>
    <col min="13584" max="13584" width="11.33203125" style="35" bestFit="1" customWidth="1"/>
    <col min="13585" max="13585" width="9.44140625" style="35" customWidth="1"/>
    <col min="13586" max="13824" width="8.88671875" style="35"/>
    <col min="13825" max="13825" width="14.33203125" style="35" bestFit="1" customWidth="1"/>
    <col min="13826" max="13826" width="5.109375" style="35" bestFit="1" customWidth="1"/>
    <col min="13827" max="13827" width="8.44140625" style="35" bestFit="1" customWidth="1"/>
    <col min="13828" max="13828" width="5.109375" style="35" bestFit="1" customWidth="1"/>
    <col min="13829" max="13829" width="11.6640625" style="35" bestFit="1" customWidth="1"/>
    <col min="13830" max="13830" width="10.44140625" style="35" bestFit="1" customWidth="1"/>
    <col min="13831" max="13831" width="11.88671875" style="35" bestFit="1" customWidth="1"/>
    <col min="13832" max="13832" width="10" style="35" bestFit="1" customWidth="1"/>
    <col min="13833" max="13833" width="12.5546875" style="35" bestFit="1" customWidth="1"/>
    <col min="13834" max="13834" width="8.33203125" style="35" bestFit="1" customWidth="1"/>
    <col min="13835" max="13835" width="12.33203125" style="35" bestFit="1" customWidth="1"/>
    <col min="13836" max="13837" width="11.5546875" style="35" bestFit="1" customWidth="1"/>
    <col min="13838" max="13839" width="12.33203125" style="35" bestFit="1" customWidth="1"/>
    <col min="13840" max="13840" width="11.33203125" style="35" bestFit="1" customWidth="1"/>
    <col min="13841" max="13841" width="9.44140625" style="35" customWidth="1"/>
    <col min="13842" max="14080" width="8.88671875" style="35"/>
    <col min="14081" max="14081" width="14.33203125" style="35" bestFit="1" customWidth="1"/>
    <col min="14082" max="14082" width="5.109375" style="35" bestFit="1" customWidth="1"/>
    <col min="14083" max="14083" width="8.44140625" style="35" bestFit="1" customWidth="1"/>
    <col min="14084" max="14084" width="5.109375" style="35" bestFit="1" customWidth="1"/>
    <col min="14085" max="14085" width="11.6640625" style="35" bestFit="1" customWidth="1"/>
    <col min="14086" max="14086" width="10.44140625" style="35" bestFit="1" customWidth="1"/>
    <col min="14087" max="14087" width="11.88671875" style="35" bestFit="1" customWidth="1"/>
    <col min="14088" max="14088" width="10" style="35" bestFit="1" customWidth="1"/>
    <col min="14089" max="14089" width="12.5546875" style="35" bestFit="1" customWidth="1"/>
    <col min="14090" max="14090" width="8.33203125" style="35" bestFit="1" customWidth="1"/>
    <col min="14091" max="14091" width="12.33203125" style="35" bestFit="1" customWidth="1"/>
    <col min="14092" max="14093" width="11.5546875" style="35" bestFit="1" customWidth="1"/>
    <col min="14094" max="14095" width="12.33203125" style="35" bestFit="1" customWidth="1"/>
    <col min="14096" max="14096" width="11.33203125" style="35" bestFit="1" customWidth="1"/>
    <col min="14097" max="14097" width="9.44140625" style="35" customWidth="1"/>
    <col min="14098" max="14336" width="8.88671875" style="35"/>
    <col min="14337" max="14337" width="14.33203125" style="35" bestFit="1" customWidth="1"/>
    <col min="14338" max="14338" width="5.109375" style="35" bestFit="1" customWidth="1"/>
    <col min="14339" max="14339" width="8.44140625" style="35" bestFit="1" customWidth="1"/>
    <col min="14340" max="14340" width="5.109375" style="35" bestFit="1" customWidth="1"/>
    <col min="14341" max="14341" width="11.6640625" style="35" bestFit="1" customWidth="1"/>
    <col min="14342" max="14342" width="10.44140625" style="35" bestFit="1" customWidth="1"/>
    <col min="14343" max="14343" width="11.88671875" style="35" bestFit="1" customWidth="1"/>
    <col min="14344" max="14344" width="10" style="35" bestFit="1" customWidth="1"/>
    <col min="14345" max="14345" width="12.5546875" style="35" bestFit="1" customWidth="1"/>
    <col min="14346" max="14346" width="8.33203125" style="35" bestFit="1" customWidth="1"/>
    <col min="14347" max="14347" width="12.33203125" style="35" bestFit="1" customWidth="1"/>
    <col min="14348" max="14349" width="11.5546875" style="35" bestFit="1" customWidth="1"/>
    <col min="14350" max="14351" width="12.33203125" style="35" bestFit="1" customWidth="1"/>
    <col min="14352" max="14352" width="11.33203125" style="35" bestFit="1" customWidth="1"/>
    <col min="14353" max="14353" width="9.44140625" style="35" customWidth="1"/>
    <col min="14354" max="14592" width="8.88671875" style="35"/>
    <col min="14593" max="14593" width="14.33203125" style="35" bestFit="1" customWidth="1"/>
    <col min="14594" max="14594" width="5.109375" style="35" bestFit="1" customWidth="1"/>
    <col min="14595" max="14595" width="8.44140625" style="35" bestFit="1" customWidth="1"/>
    <col min="14596" max="14596" width="5.109375" style="35" bestFit="1" customWidth="1"/>
    <col min="14597" max="14597" width="11.6640625" style="35" bestFit="1" customWidth="1"/>
    <col min="14598" max="14598" width="10.44140625" style="35" bestFit="1" customWidth="1"/>
    <col min="14599" max="14599" width="11.88671875" style="35" bestFit="1" customWidth="1"/>
    <col min="14600" max="14600" width="10" style="35" bestFit="1" customWidth="1"/>
    <col min="14601" max="14601" width="12.5546875" style="35" bestFit="1" customWidth="1"/>
    <col min="14602" max="14602" width="8.33203125" style="35" bestFit="1" customWidth="1"/>
    <col min="14603" max="14603" width="12.33203125" style="35" bestFit="1" customWidth="1"/>
    <col min="14604" max="14605" width="11.5546875" style="35" bestFit="1" customWidth="1"/>
    <col min="14606" max="14607" width="12.33203125" style="35" bestFit="1" customWidth="1"/>
    <col min="14608" max="14608" width="11.33203125" style="35" bestFit="1" customWidth="1"/>
    <col min="14609" max="14609" width="9.44140625" style="35" customWidth="1"/>
    <col min="14610" max="14848" width="8.88671875" style="35"/>
    <col min="14849" max="14849" width="14.33203125" style="35" bestFit="1" customWidth="1"/>
    <col min="14850" max="14850" width="5.109375" style="35" bestFit="1" customWidth="1"/>
    <col min="14851" max="14851" width="8.44140625" style="35" bestFit="1" customWidth="1"/>
    <col min="14852" max="14852" width="5.109375" style="35" bestFit="1" customWidth="1"/>
    <col min="14853" max="14853" width="11.6640625" style="35" bestFit="1" customWidth="1"/>
    <col min="14854" max="14854" width="10.44140625" style="35" bestFit="1" customWidth="1"/>
    <col min="14855" max="14855" width="11.88671875" style="35" bestFit="1" customWidth="1"/>
    <col min="14856" max="14856" width="10" style="35" bestFit="1" customWidth="1"/>
    <col min="14857" max="14857" width="12.5546875" style="35" bestFit="1" customWidth="1"/>
    <col min="14858" max="14858" width="8.33203125" style="35" bestFit="1" customWidth="1"/>
    <col min="14859" max="14859" width="12.33203125" style="35" bestFit="1" customWidth="1"/>
    <col min="14860" max="14861" width="11.5546875" style="35" bestFit="1" customWidth="1"/>
    <col min="14862" max="14863" width="12.33203125" style="35" bestFit="1" customWidth="1"/>
    <col min="14864" max="14864" width="11.33203125" style="35" bestFit="1" customWidth="1"/>
    <col min="14865" max="14865" width="9.44140625" style="35" customWidth="1"/>
    <col min="14866" max="15104" width="8.88671875" style="35"/>
    <col min="15105" max="15105" width="14.33203125" style="35" bestFit="1" customWidth="1"/>
    <col min="15106" max="15106" width="5.109375" style="35" bestFit="1" customWidth="1"/>
    <col min="15107" max="15107" width="8.44140625" style="35" bestFit="1" customWidth="1"/>
    <col min="15108" max="15108" width="5.109375" style="35" bestFit="1" customWidth="1"/>
    <col min="15109" max="15109" width="11.6640625" style="35" bestFit="1" customWidth="1"/>
    <col min="15110" max="15110" width="10.44140625" style="35" bestFit="1" customWidth="1"/>
    <col min="15111" max="15111" width="11.88671875" style="35" bestFit="1" customWidth="1"/>
    <col min="15112" max="15112" width="10" style="35" bestFit="1" customWidth="1"/>
    <col min="15113" max="15113" width="12.5546875" style="35" bestFit="1" customWidth="1"/>
    <col min="15114" max="15114" width="8.33203125" style="35" bestFit="1" customWidth="1"/>
    <col min="15115" max="15115" width="12.33203125" style="35" bestFit="1" customWidth="1"/>
    <col min="15116" max="15117" width="11.5546875" style="35" bestFit="1" customWidth="1"/>
    <col min="15118" max="15119" width="12.33203125" style="35" bestFit="1" customWidth="1"/>
    <col min="15120" max="15120" width="11.33203125" style="35" bestFit="1" customWidth="1"/>
    <col min="15121" max="15121" width="9.44140625" style="35" customWidth="1"/>
    <col min="15122" max="15360" width="8.88671875" style="35"/>
    <col min="15361" max="15361" width="14.33203125" style="35" bestFit="1" customWidth="1"/>
    <col min="15362" max="15362" width="5.109375" style="35" bestFit="1" customWidth="1"/>
    <col min="15363" max="15363" width="8.44140625" style="35" bestFit="1" customWidth="1"/>
    <col min="15364" max="15364" width="5.109375" style="35" bestFit="1" customWidth="1"/>
    <col min="15365" max="15365" width="11.6640625" style="35" bestFit="1" customWidth="1"/>
    <col min="15366" max="15366" width="10.44140625" style="35" bestFit="1" customWidth="1"/>
    <col min="15367" max="15367" width="11.88671875" style="35" bestFit="1" customWidth="1"/>
    <col min="15368" max="15368" width="10" style="35" bestFit="1" customWidth="1"/>
    <col min="15369" max="15369" width="12.5546875" style="35" bestFit="1" customWidth="1"/>
    <col min="15370" max="15370" width="8.33203125" style="35" bestFit="1" customWidth="1"/>
    <col min="15371" max="15371" width="12.33203125" style="35" bestFit="1" customWidth="1"/>
    <col min="15372" max="15373" width="11.5546875" style="35" bestFit="1" customWidth="1"/>
    <col min="15374" max="15375" width="12.33203125" style="35" bestFit="1" customWidth="1"/>
    <col min="15376" max="15376" width="11.33203125" style="35" bestFit="1" customWidth="1"/>
    <col min="15377" max="15377" width="9.44140625" style="35" customWidth="1"/>
    <col min="15378" max="15616" width="8.88671875" style="35"/>
    <col min="15617" max="15617" width="14.33203125" style="35" bestFit="1" customWidth="1"/>
    <col min="15618" max="15618" width="5.109375" style="35" bestFit="1" customWidth="1"/>
    <col min="15619" max="15619" width="8.44140625" style="35" bestFit="1" customWidth="1"/>
    <col min="15620" max="15620" width="5.109375" style="35" bestFit="1" customWidth="1"/>
    <col min="15621" max="15621" width="11.6640625" style="35" bestFit="1" customWidth="1"/>
    <col min="15622" max="15622" width="10.44140625" style="35" bestFit="1" customWidth="1"/>
    <col min="15623" max="15623" width="11.88671875" style="35" bestFit="1" customWidth="1"/>
    <col min="15624" max="15624" width="10" style="35" bestFit="1" customWidth="1"/>
    <col min="15625" max="15625" width="12.5546875" style="35" bestFit="1" customWidth="1"/>
    <col min="15626" max="15626" width="8.33203125" style="35" bestFit="1" customWidth="1"/>
    <col min="15627" max="15627" width="12.33203125" style="35" bestFit="1" customWidth="1"/>
    <col min="15628" max="15629" width="11.5546875" style="35" bestFit="1" customWidth="1"/>
    <col min="15630" max="15631" width="12.33203125" style="35" bestFit="1" customWidth="1"/>
    <col min="15632" max="15632" width="11.33203125" style="35" bestFit="1" customWidth="1"/>
    <col min="15633" max="15633" width="9.44140625" style="35" customWidth="1"/>
    <col min="15634" max="15872" width="8.88671875" style="35"/>
    <col min="15873" max="15873" width="14.33203125" style="35" bestFit="1" customWidth="1"/>
    <col min="15874" max="15874" width="5.109375" style="35" bestFit="1" customWidth="1"/>
    <col min="15875" max="15875" width="8.44140625" style="35" bestFit="1" customWidth="1"/>
    <col min="15876" max="15876" width="5.109375" style="35" bestFit="1" customWidth="1"/>
    <col min="15877" max="15877" width="11.6640625" style="35" bestFit="1" customWidth="1"/>
    <col min="15878" max="15878" width="10.44140625" style="35" bestFit="1" customWidth="1"/>
    <col min="15879" max="15879" width="11.88671875" style="35" bestFit="1" customWidth="1"/>
    <col min="15880" max="15880" width="10" style="35" bestFit="1" customWidth="1"/>
    <col min="15881" max="15881" width="12.5546875" style="35" bestFit="1" customWidth="1"/>
    <col min="15882" max="15882" width="8.33203125" style="35" bestFit="1" customWidth="1"/>
    <col min="15883" max="15883" width="12.33203125" style="35" bestFit="1" customWidth="1"/>
    <col min="15884" max="15885" width="11.5546875" style="35" bestFit="1" customWidth="1"/>
    <col min="15886" max="15887" width="12.33203125" style="35" bestFit="1" customWidth="1"/>
    <col min="15888" max="15888" width="11.33203125" style="35" bestFit="1" customWidth="1"/>
    <col min="15889" max="15889" width="9.44140625" style="35" customWidth="1"/>
    <col min="15890" max="16128" width="8.88671875" style="35"/>
    <col min="16129" max="16129" width="14.33203125" style="35" bestFit="1" customWidth="1"/>
    <col min="16130" max="16130" width="5.109375" style="35" bestFit="1" customWidth="1"/>
    <col min="16131" max="16131" width="8.44140625" style="35" bestFit="1" customWidth="1"/>
    <col min="16132" max="16132" width="5.109375" style="35" bestFit="1" customWidth="1"/>
    <col min="16133" max="16133" width="11.6640625" style="35" bestFit="1" customWidth="1"/>
    <col min="16134" max="16134" width="10.44140625" style="35" bestFit="1" customWidth="1"/>
    <col min="16135" max="16135" width="11.88671875" style="35" bestFit="1" customWidth="1"/>
    <col min="16136" max="16136" width="10" style="35" bestFit="1" customWidth="1"/>
    <col min="16137" max="16137" width="12.5546875" style="35" bestFit="1" customWidth="1"/>
    <col min="16138" max="16138" width="8.33203125" style="35" bestFit="1" customWidth="1"/>
    <col min="16139" max="16139" width="12.33203125" style="35" bestFit="1" customWidth="1"/>
    <col min="16140" max="16141" width="11.5546875" style="35" bestFit="1" customWidth="1"/>
    <col min="16142" max="16143" width="12.33203125" style="35" bestFit="1" customWidth="1"/>
    <col min="16144" max="16144" width="11.33203125" style="35" bestFit="1" customWidth="1"/>
    <col min="16145" max="16145" width="9.44140625" style="35" customWidth="1"/>
    <col min="16146" max="16384" width="8.88671875" style="35"/>
  </cols>
  <sheetData>
    <row r="1" spans="1:17">
      <c r="A1" s="1436" t="s">
        <v>5197</v>
      </c>
    </row>
    <row r="2" spans="1:17" ht="17.399999999999999">
      <c r="A2" s="448" t="s">
        <v>3631</v>
      </c>
      <c r="B2" s="1480" t="s">
        <v>4938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448"/>
    </row>
    <row r="3" spans="1:17" ht="18" thickBot="1">
      <c r="A3" s="449"/>
      <c r="B3" s="1690" t="s">
        <v>4939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  <c r="O3" s="1690"/>
      <c r="P3" s="1690"/>
      <c r="Q3" s="448"/>
    </row>
    <row r="4" spans="1:17" ht="17.399999999999999">
      <c r="A4" s="953"/>
      <c r="B4" s="1028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448"/>
    </row>
    <row r="5" spans="1:17" ht="18" thickBot="1">
      <c r="A5" s="957"/>
      <c r="B5" s="1754" t="s">
        <v>2041</v>
      </c>
      <c r="C5" s="1754"/>
      <c r="D5" s="1754"/>
      <c r="E5" s="1754"/>
      <c r="F5" s="1754"/>
      <c r="G5" s="1754"/>
      <c r="H5" s="1754"/>
      <c r="I5" s="1754"/>
      <c r="J5" s="1754"/>
      <c r="K5" s="1754"/>
      <c r="L5" s="1754"/>
      <c r="M5" s="1754"/>
      <c r="N5" s="1754"/>
      <c r="O5" s="1754"/>
      <c r="P5" s="1754"/>
      <c r="Q5" s="448"/>
    </row>
    <row r="6" spans="1:17" ht="17.399999999999999">
      <c r="A6" s="957"/>
      <c r="B6" s="1027"/>
      <c r="C6" s="1028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958"/>
      <c r="P6" s="1028"/>
      <c r="Q6" s="448"/>
    </row>
    <row r="7" spans="1:17" ht="18" thickBot="1">
      <c r="A7" s="957"/>
      <c r="B7" s="1019"/>
      <c r="C7" s="1758" t="s">
        <v>3629</v>
      </c>
      <c r="D7" s="1758"/>
      <c r="E7" s="1758"/>
      <c r="F7" s="1758"/>
      <c r="G7" s="1758"/>
      <c r="H7" s="1758"/>
      <c r="I7" s="1758"/>
      <c r="J7" s="1758"/>
      <c r="K7" s="1758"/>
      <c r="L7" s="1758"/>
      <c r="M7" s="1758"/>
      <c r="N7" s="1758"/>
      <c r="O7" s="1758"/>
      <c r="P7" s="1020"/>
      <c r="Q7" s="448"/>
    </row>
    <row r="8" spans="1:17" ht="17.399999999999999">
      <c r="A8" s="925" t="s">
        <v>4631</v>
      </c>
      <c r="B8" s="1019"/>
      <c r="C8" s="1019"/>
      <c r="D8" s="1028"/>
      <c r="E8" s="863"/>
      <c r="F8" s="863"/>
      <c r="G8" s="863"/>
      <c r="H8" s="863"/>
      <c r="I8" s="863"/>
      <c r="J8" s="863"/>
      <c r="K8" s="863"/>
      <c r="L8" s="863"/>
      <c r="M8" s="863"/>
      <c r="N8" s="863"/>
      <c r="O8" s="958"/>
      <c r="P8" s="1020"/>
      <c r="Q8" s="448"/>
    </row>
    <row r="9" spans="1:17" ht="18" thickBot="1">
      <c r="A9" s="925" t="s">
        <v>2040</v>
      </c>
      <c r="B9" s="1019" t="s">
        <v>3</v>
      </c>
      <c r="C9" s="1020" t="s">
        <v>1761</v>
      </c>
      <c r="D9" s="1758" t="s">
        <v>1762</v>
      </c>
      <c r="E9" s="1758"/>
      <c r="F9" s="1758"/>
      <c r="G9" s="1758"/>
      <c r="H9" s="1758"/>
      <c r="I9" s="1758"/>
      <c r="J9" s="1758"/>
      <c r="K9" s="1758"/>
      <c r="L9" s="1758"/>
      <c r="M9" s="1758"/>
      <c r="N9" s="1758"/>
      <c r="O9" s="1758"/>
      <c r="P9" s="1020"/>
      <c r="Q9" s="448"/>
    </row>
    <row r="10" spans="1:17" ht="17.399999999999999">
      <c r="A10" s="925" t="s">
        <v>2016</v>
      </c>
      <c r="B10" s="1019"/>
      <c r="C10" s="1018"/>
      <c r="D10" s="1027"/>
      <c r="E10" s="1028"/>
      <c r="F10" s="863"/>
      <c r="G10" s="863"/>
      <c r="H10" s="863"/>
      <c r="I10" s="863"/>
      <c r="J10" s="863"/>
      <c r="K10" s="863"/>
      <c r="L10" s="863"/>
      <c r="M10" s="863"/>
      <c r="N10" s="863"/>
      <c r="O10" s="958"/>
      <c r="P10" s="1020"/>
      <c r="Q10" s="448"/>
    </row>
    <row r="11" spans="1:17" ht="18" thickBot="1">
      <c r="A11" s="925"/>
      <c r="B11" s="1018"/>
      <c r="C11" s="1019"/>
      <c r="D11" s="1019"/>
      <c r="E11" s="1758" t="s">
        <v>4940</v>
      </c>
      <c r="F11" s="1758"/>
      <c r="G11" s="1758"/>
      <c r="H11" s="1758"/>
      <c r="I11" s="1758"/>
      <c r="J11" s="1758"/>
      <c r="K11" s="1758"/>
      <c r="L11" s="1758"/>
      <c r="M11" s="1758"/>
      <c r="N11" s="1758"/>
      <c r="O11" s="1758"/>
      <c r="P11" s="1020"/>
      <c r="Q11" s="448"/>
    </row>
    <row r="12" spans="1:17" ht="17.399999999999999">
      <c r="A12" s="925"/>
      <c r="B12" s="1019"/>
      <c r="C12" s="1019"/>
      <c r="D12" s="1019" t="s">
        <v>3</v>
      </c>
      <c r="E12" s="1028" t="str">
        <f>"0"</f>
        <v>0</v>
      </c>
      <c r="F12" s="863" t="str">
        <f>"1"</f>
        <v>1</v>
      </c>
      <c r="G12" s="863" t="str">
        <f>"2"</f>
        <v>2</v>
      </c>
      <c r="H12" s="863" t="str">
        <f>"3"</f>
        <v>3</v>
      </c>
      <c r="I12" s="863" t="str">
        <f>"4"</f>
        <v>4</v>
      </c>
      <c r="J12" s="863" t="str">
        <f>"5"</f>
        <v>5</v>
      </c>
      <c r="K12" s="863" t="str">
        <f>"6"</f>
        <v>6</v>
      </c>
      <c r="L12" s="863" t="str">
        <f>"7"</f>
        <v>7</v>
      </c>
      <c r="M12" s="863" t="str">
        <f>"8"</f>
        <v>8</v>
      </c>
      <c r="N12" s="863" t="str">
        <f>"9"</f>
        <v>9</v>
      </c>
      <c r="O12" s="958" t="s">
        <v>69</v>
      </c>
      <c r="P12" s="1020" t="s">
        <v>4588</v>
      </c>
      <c r="Q12" s="448"/>
    </row>
    <row r="13" spans="1:17" ht="36.6" thickBot="1">
      <c r="A13" s="959"/>
      <c r="B13" s="1021"/>
      <c r="C13" s="1022"/>
      <c r="D13" s="1021"/>
      <c r="E13" s="960" t="s">
        <v>1759</v>
      </c>
      <c r="F13" s="868" t="s">
        <v>1758</v>
      </c>
      <c r="G13" s="868" t="s">
        <v>1757</v>
      </c>
      <c r="H13" s="868" t="s">
        <v>1772</v>
      </c>
      <c r="I13" s="868" t="s">
        <v>1755</v>
      </c>
      <c r="J13" s="868" t="s">
        <v>1754</v>
      </c>
      <c r="K13" s="868" t="s">
        <v>1753</v>
      </c>
      <c r="L13" s="868" t="s">
        <v>1752</v>
      </c>
      <c r="M13" s="868" t="s">
        <v>1771</v>
      </c>
      <c r="N13" s="868" t="s">
        <v>1750</v>
      </c>
      <c r="O13" s="961" t="s">
        <v>1749</v>
      </c>
      <c r="P13" s="960" t="s">
        <v>4272</v>
      </c>
      <c r="Q13" s="448"/>
    </row>
    <row r="14" spans="1:17" ht="17.399999999999999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48"/>
    </row>
    <row r="15" spans="1:17" ht="17.399999999999999">
      <c r="A15" s="674" t="s">
        <v>1553</v>
      </c>
      <c r="B15" s="274">
        <v>97560</v>
      </c>
      <c r="C15" s="274">
        <v>81811</v>
      </c>
      <c r="D15" s="274">
        <v>14967</v>
      </c>
      <c r="E15" s="274">
        <v>60</v>
      </c>
      <c r="F15" s="274">
        <v>275</v>
      </c>
      <c r="G15" s="274">
        <v>1104</v>
      </c>
      <c r="H15" s="274">
        <v>397</v>
      </c>
      <c r="I15" s="274">
        <v>1225</v>
      </c>
      <c r="J15" s="274">
        <v>2399</v>
      </c>
      <c r="K15" s="274">
        <v>1715</v>
      </c>
      <c r="L15" s="274">
        <v>2608</v>
      </c>
      <c r="M15" s="274">
        <v>1273</v>
      </c>
      <c r="N15" s="274">
        <v>2580</v>
      </c>
      <c r="O15" s="274">
        <v>1331</v>
      </c>
      <c r="P15" s="274">
        <v>782</v>
      </c>
      <c r="Q15" s="448"/>
    </row>
    <row r="16" spans="1:17" ht="17.399999999999999">
      <c r="A16" s="670" t="s">
        <v>3628</v>
      </c>
      <c r="B16" s="276">
        <v>169</v>
      </c>
      <c r="C16" s="276">
        <v>168</v>
      </c>
      <c r="D16" s="276">
        <v>1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76">
        <v>0</v>
      </c>
      <c r="K16" s="276">
        <v>0</v>
      </c>
      <c r="L16" s="276">
        <v>0</v>
      </c>
      <c r="M16" s="276">
        <v>0</v>
      </c>
      <c r="N16" s="276">
        <v>0</v>
      </c>
      <c r="O16" s="276">
        <v>1</v>
      </c>
      <c r="P16" s="276">
        <v>0</v>
      </c>
      <c r="Q16" s="448"/>
    </row>
    <row r="17" spans="1:17" ht="17.399999999999999">
      <c r="A17" s="670" t="s">
        <v>1497</v>
      </c>
      <c r="B17" s="276">
        <v>625</v>
      </c>
      <c r="C17" s="276">
        <v>486</v>
      </c>
      <c r="D17" s="276">
        <v>132</v>
      </c>
      <c r="E17" s="276">
        <v>1</v>
      </c>
      <c r="F17" s="276">
        <v>0</v>
      </c>
      <c r="G17" s="276">
        <v>0</v>
      </c>
      <c r="H17" s="276">
        <v>1</v>
      </c>
      <c r="I17" s="276">
        <v>3</v>
      </c>
      <c r="J17" s="276">
        <v>19</v>
      </c>
      <c r="K17" s="276">
        <v>7</v>
      </c>
      <c r="L17" s="276">
        <v>30</v>
      </c>
      <c r="M17" s="276">
        <v>0</v>
      </c>
      <c r="N17" s="276">
        <v>40</v>
      </c>
      <c r="O17" s="276">
        <v>31</v>
      </c>
      <c r="P17" s="276">
        <v>7</v>
      </c>
      <c r="Q17" s="448"/>
    </row>
    <row r="18" spans="1:17" ht="17.399999999999999">
      <c r="A18" s="670" t="s">
        <v>1496</v>
      </c>
      <c r="B18" s="276">
        <v>924</v>
      </c>
      <c r="C18" s="276">
        <v>362</v>
      </c>
      <c r="D18" s="276">
        <v>556</v>
      </c>
      <c r="E18" s="276">
        <v>9</v>
      </c>
      <c r="F18" s="276">
        <v>1</v>
      </c>
      <c r="G18" s="276">
        <v>7</v>
      </c>
      <c r="H18" s="276">
        <v>14</v>
      </c>
      <c r="I18" s="276">
        <v>45</v>
      </c>
      <c r="J18" s="276">
        <v>82</v>
      </c>
      <c r="K18" s="276">
        <v>44</v>
      </c>
      <c r="L18" s="276">
        <v>119</v>
      </c>
      <c r="M18" s="276">
        <v>34</v>
      </c>
      <c r="N18" s="276">
        <v>114</v>
      </c>
      <c r="O18" s="276">
        <v>87</v>
      </c>
      <c r="P18" s="276">
        <v>6</v>
      </c>
      <c r="Q18" s="448"/>
    </row>
    <row r="19" spans="1:17" ht="17.399999999999999">
      <c r="A19" s="670" t="s">
        <v>1495</v>
      </c>
      <c r="B19" s="276">
        <v>982</v>
      </c>
      <c r="C19" s="276">
        <v>239</v>
      </c>
      <c r="D19" s="276">
        <v>738</v>
      </c>
      <c r="E19" s="276">
        <v>11</v>
      </c>
      <c r="F19" s="276">
        <v>7</v>
      </c>
      <c r="G19" s="276">
        <v>55</v>
      </c>
      <c r="H19" s="276">
        <v>28</v>
      </c>
      <c r="I19" s="276">
        <v>58</v>
      </c>
      <c r="J19" s="276">
        <v>105</v>
      </c>
      <c r="K19" s="276">
        <v>43</v>
      </c>
      <c r="L19" s="276">
        <v>138</v>
      </c>
      <c r="M19" s="276">
        <v>53</v>
      </c>
      <c r="N19" s="276">
        <v>129</v>
      </c>
      <c r="O19" s="276">
        <v>111</v>
      </c>
      <c r="P19" s="276">
        <v>5</v>
      </c>
      <c r="Q19" s="448"/>
    </row>
    <row r="20" spans="1:17" ht="17.399999999999999">
      <c r="A20" s="670" t="s">
        <v>1494</v>
      </c>
      <c r="B20" s="276">
        <v>1119</v>
      </c>
      <c r="C20" s="276">
        <v>276</v>
      </c>
      <c r="D20" s="276">
        <v>827</v>
      </c>
      <c r="E20" s="276">
        <v>9</v>
      </c>
      <c r="F20" s="276">
        <v>3</v>
      </c>
      <c r="G20" s="276">
        <v>59</v>
      </c>
      <c r="H20" s="276">
        <v>29</v>
      </c>
      <c r="I20" s="276">
        <v>78</v>
      </c>
      <c r="J20" s="276">
        <v>134</v>
      </c>
      <c r="K20" s="276">
        <v>72</v>
      </c>
      <c r="L20" s="276">
        <v>147</v>
      </c>
      <c r="M20" s="276">
        <v>76</v>
      </c>
      <c r="N20" s="276">
        <v>121</v>
      </c>
      <c r="O20" s="276">
        <v>99</v>
      </c>
      <c r="P20" s="276">
        <v>16</v>
      </c>
      <c r="Q20" s="448"/>
    </row>
    <row r="21" spans="1:17" ht="17.399999999999999">
      <c r="A21" s="670" t="s">
        <v>1493</v>
      </c>
      <c r="B21" s="276">
        <v>1400</v>
      </c>
      <c r="C21" s="276">
        <v>386</v>
      </c>
      <c r="D21" s="276">
        <v>996</v>
      </c>
      <c r="E21" s="276">
        <v>8</v>
      </c>
      <c r="F21" s="276">
        <v>14</v>
      </c>
      <c r="G21" s="276">
        <v>66</v>
      </c>
      <c r="H21" s="276">
        <v>41</v>
      </c>
      <c r="I21" s="276">
        <v>91</v>
      </c>
      <c r="J21" s="276">
        <v>159</v>
      </c>
      <c r="K21" s="276">
        <v>83</v>
      </c>
      <c r="L21" s="276">
        <v>184</v>
      </c>
      <c r="M21" s="276">
        <v>89</v>
      </c>
      <c r="N21" s="276">
        <v>164</v>
      </c>
      <c r="O21" s="276">
        <v>97</v>
      </c>
      <c r="P21" s="276">
        <v>18</v>
      </c>
      <c r="Q21" s="448"/>
    </row>
    <row r="22" spans="1:17" ht="17.399999999999999">
      <c r="A22" s="670" t="s">
        <v>1492</v>
      </c>
      <c r="B22" s="276">
        <v>2079</v>
      </c>
      <c r="C22" s="276">
        <v>682</v>
      </c>
      <c r="D22" s="276">
        <v>1376</v>
      </c>
      <c r="E22" s="276">
        <v>8</v>
      </c>
      <c r="F22" s="276">
        <v>19</v>
      </c>
      <c r="G22" s="276">
        <v>94</v>
      </c>
      <c r="H22" s="276">
        <v>35</v>
      </c>
      <c r="I22" s="276">
        <v>124</v>
      </c>
      <c r="J22" s="276">
        <v>212</v>
      </c>
      <c r="K22" s="276">
        <v>134</v>
      </c>
      <c r="L22" s="276">
        <v>217</v>
      </c>
      <c r="M22" s="276">
        <v>123</v>
      </c>
      <c r="N22" s="276">
        <v>288</v>
      </c>
      <c r="O22" s="276">
        <v>122</v>
      </c>
      <c r="P22" s="276">
        <v>21</v>
      </c>
      <c r="Q22" s="448"/>
    </row>
    <row r="23" spans="1:17" ht="17.399999999999999">
      <c r="A23" s="670" t="s">
        <v>1491</v>
      </c>
      <c r="B23" s="276">
        <v>3163</v>
      </c>
      <c r="C23" s="276">
        <v>1215</v>
      </c>
      <c r="D23" s="276">
        <v>1915</v>
      </c>
      <c r="E23" s="276">
        <v>7</v>
      </c>
      <c r="F23" s="276">
        <v>8</v>
      </c>
      <c r="G23" s="276">
        <v>99</v>
      </c>
      <c r="H23" s="276">
        <v>40</v>
      </c>
      <c r="I23" s="276">
        <v>174</v>
      </c>
      <c r="J23" s="276">
        <v>277</v>
      </c>
      <c r="K23" s="276">
        <v>235</v>
      </c>
      <c r="L23" s="276">
        <v>345</v>
      </c>
      <c r="M23" s="276">
        <v>164</v>
      </c>
      <c r="N23" s="276">
        <v>362</v>
      </c>
      <c r="O23" s="276">
        <v>204</v>
      </c>
      <c r="P23" s="276">
        <v>33</v>
      </c>
      <c r="Q23" s="448"/>
    </row>
    <row r="24" spans="1:17" ht="17.399999999999999">
      <c r="A24" s="670" t="s">
        <v>1655</v>
      </c>
      <c r="B24" s="276">
        <v>4458</v>
      </c>
      <c r="C24" s="276">
        <v>2059</v>
      </c>
      <c r="D24" s="276">
        <v>2342</v>
      </c>
      <c r="E24" s="276">
        <v>2</v>
      </c>
      <c r="F24" s="276">
        <v>26</v>
      </c>
      <c r="G24" s="276">
        <v>138</v>
      </c>
      <c r="H24" s="276">
        <v>59</v>
      </c>
      <c r="I24" s="276">
        <v>192</v>
      </c>
      <c r="J24" s="276">
        <v>396</v>
      </c>
      <c r="K24" s="276">
        <v>258</v>
      </c>
      <c r="L24" s="276">
        <v>457</v>
      </c>
      <c r="M24" s="276">
        <v>194</v>
      </c>
      <c r="N24" s="276">
        <v>429</v>
      </c>
      <c r="O24" s="276">
        <v>191</v>
      </c>
      <c r="P24" s="276">
        <v>57</v>
      </c>
      <c r="Q24" s="448"/>
    </row>
    <row r="25" spans="1:17" ht="17.399999999999999">
      <c r="A25" s="670" t="s">
        <v>1654</v>
      </c>
      <c r="B25" s="276">
        <v>5473</v>
      </c>
      <c r="C25" s="276">
        <v>2855</v>
      </c>
      <c r="D25" s="276">
        <v>2545</v>
      </c>
      <c r="E25" s="276">
        <v>3</v>
      </c>
      <c r="F25" s="276">
        <v>36</v>
      </c>
      <c r="G25" s="276">
        <v>183</v>
      </c>
      <c r="H25" s="276">
        <v>57</v>
      </c>
      <c r="I25" s="276">
        <v>230</v>
      </c>
      <c r="J25" s="276">
        <v>418</v>
      </c>
      <c r="K25" s="276">
        <v>317</v>
      </c>
      <c r="L25" s="276">
        <v>427</v>
      </c>
      <c r="M25" s="276">
        <v>231</v>
      </c>
      <c r="N25" s="276">
        <v>444</v>
      </c>
      <c r="O25" s="276">
        <v>199</v>
      </c>
      <c r="P25" s="276">
        <v>73</v>
      </c>
      <c r="Q25" s="448"/>
    </row>
    <row r="26" spans="1:17" ht="17.399999999999999">
      <c r="A26" s="670" t="s">
        <v>1653</v>
      </c>
      <c r="B26" s="276">
        <v>6917</v>
      </c>
      <c r="C26" s="276">
        <v>4769</v>
      </c>
      <c r="D26" s="276">
        <v>2070</v>
      </c>
      <c r="E26" s="276">
        <v>1</v>
      </c>
      <c r="F26" s="276">
        <v>28</v>
      </c>
      <c r="G26" s="276">
        <v>220</v>
      </c>
      <c r="H26" s="276">
        <v>32</v>
      </c>
      <c r="I26" s="276">
        <v>141</v>
      </c>
      <c r="J26" s="276">
        <v>348</v>
      </c>
      <c r="K26" s="276">
        <v>271</v>
      </c>
      <c r="L26" s="276">
        <v>353</v>
      </c>
      <c r="M26" s="276">
        <v>182</v>
      </c>
      <c r="N26" s="276">
        <v>342</v>
      </c>
      <c r="O26" s="276">
        <v>152</v>
      </c>
      <c r="P26" s="276">
        <v>78</v>
      </c>
      <c r="Q26" s="448"/>
    </row>
    <row r="27" spans="1:17" ht="17.399999999999999">
      <c r="A27" s="670" t="s">
        <v>3627</v>
      </c>
      <c r="B27" s="276">
        <v>70251</v>
      </c>
      <c r="C27" s="276">
        <v>68314</v>
      </c>
      <c r="D27" s="276">
        <v>1469</v>
      </c>
      <c r="E27" s="276">
        <v>1</v>
      </c>
      <c r="F27" s="276">
        <v>133</v>
      </c>
      <c r="G27" s="276">
        <v>183</v>
      </c>
      <c r="H27" s="276">
        <v>61</v>
      </c>
      <c r="I27" s="276">
        <v>89</v>
      </c>
      <c r="J27" s="276">
        <v>249</v>
      </c>
      <c r="K27" s="276">
        <v>251</v>
      </c>
      <c r="L27" s="276">
        <v>191</v>
      </c>
      <c r="M27" s="276">
        <v>127</v>
      </c>
      <c r="N27" s="276">
        <v>147</v>
      </c>
      <c r="O27" s="276">
        <v>37</v>
      </c>
      <c r="P27" s="276">
        <v>468</v>
      </c>
      <c r="Q27" s="448"/>
    </row>
    <row r="28" spans="1:17" ht="17.399999999999999">
      <c r="A28" s="407"/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48"/>
    </row>
    <row r="29" spans="1:17" ht="17.399999999999999">
      <c r="A29" s="669" t="s">
        <v>11</v>
      </c>
      <c r="B29" s="275">
        <v>51684</v>
      </c>
      <c r="C29" s="275">
        <v>38371</v>
      </c>
      <c r="D29" s="275">
        <v>12937</v>
      </c>
      <c r="E29" s="275">
        <v>59</v>
      </c>
      <c r="F29" s="275">
        <v>242</v>
      </c>
      <c r="G29" s="275">
        <v>732</v>
      </c>
      <c r="H29" s="275">
        <v>289</v>
      </c>
      <c r="I29" s="275">
        <v>816</v>
      </c>
      <c r="J29" s="275">
        <v>1880</v>
      </c>
      <c r="K29" s="275">
        <v>1691</v>
      </c>
      <c r="L29" s="275">
        <v>2483</v>
      </c>
      <c r="M29" s="275">
        <v>1261</v>
      </c>
      <c r="N29" s="275">
        <v>2242</v>
      </c>
      <c r="O29" s="275">
        <v>1242</v>
      </c>
      <c r="P29" s="275">
        <v>376</v>
      </c>
      <c r="Q29" s="448"/>
    </row>
    <row r="30" spans="1:17" ht="17.399999999999999">
      <c r="A30" s="670" t="s">
        <v>3628</v>
      </c>
      <c r="B30" s="276">
        <v>99</v>
      </c>
      <c r="C30" s="276">
        <v>98</v>
      </c>
      <c r="D30" s="276">
        <v>1</v>
      </c>
      <c r="E30" s="276">
        <v>0</v>
      </c>
      <c r="F30" s="276">
        <v>0</v>
      </c>
      <c r="G30" s="276">
        <v>0</v>
      </c>
      <c r="H30" s="276">
        <v>0</v>
      </c>
      <c r="I30" s="276">
        <v>0</v>
      </c>
      <c r="J30" s="276">
        <v>0</v>
      </c>
      <c r="K30" s="276">
        <v>0</v>
      </c>
      <c r="L30" s="276">
        <v>0</v>
      </c>
      <c r="M30" s="276">
        <v>0</v>
      </c>
      <c r="N30" s="276">
        <v>0</v>
      </c>
      <c r="O30" s="276">
        <v>1</v>
      </c>
      <c r="P30" s="276">
        <v>0</v>
      </c>
      <c r="Q30" s="448"/>
    </row>
    <row r="31" spans="1:17" ht="17.399999999999999">
      <c r="A31" s="670" t="s">
        <v>1497</v>
      </c>
      <c r="B31" s="276">
        <v>429</v>
      </c>
      <c r="C31" s="276">
        <v>311</v>
      </c>
      <c r="D31" s="276">
        <v>115</v>
      </c>
      <c r="E31" s="276">
        <v>1</v>
      </c>
      <c r="F31" s="276">
        <v>0</v>
      </c>
      <c r="G31" s="276">
        <v>0</v>
      </c>
      <c r="H31" s="276">
        <v>1</v>
      </c>
      <c r="I31" s="276">
        <v>2</v>
      </c>
      <c r="J31" s="276">
        <v>11</v>
      </c>
      <c r="K31" s="276">
        <v>7</v>
      </c>
      <c r="L31" s="276">
        <v>27</v>
      </c>
      <c r="M31" s="276">
        <v>0</v>
      </c>
      <c r="N31" s="276">
        <v>36</v>
      </c>
      <c r="O31" s="276">
        <v>30</v>
      </c>
      <c r="P31" s="276">
        <v>3</v>
      </c>
      <c r="Q31" s="448"/>
    </row>
    <row r="32" spans="1:17" ht="17.399999999999999">
      <c r="A32" s="670" t="s">
        <v>1496</v>
      </c>
      <c r="B32" s="276">
        <v>715</v>
      </c>
      <c r="C32" s="276">
        <v>225</v>
      </c>
      <c r="D32" s="276">
        <v>484</v>
      </c>
      <c r="E32" s="276">
        <v>9</v>
      </c>
      <c r="F32" s="276">
        <v>1</v>
      </c>
      <c r="G32" s="276">
        <v>5</v>
      </c>
      <c r="H32" s="276">
        <v>9</v>
      </c>
      <c r="I32" s="276">
        <v>29</v>
      </c>
      <c r="J32" s="276">
        <v>59</v>
      </c>
      <c r="K32" s="276">
        <v>44</v>
      </c>
      <c r="L32" s="276">
        <v>110</v>
      </c>
      <c r="M32" s="276">
        <v>34</v>
      </c>
      <c r="N32" s="276">
        <v>105</v>
      </c>
      <c r="O32" s="276">
        <v>79</v>
      </c>
      <c r="P32" s="276">
        <v>6</v>
      </c>
      <c r="Q32" s="448"/>
    </row>
    <row r="33" spans="1:17" ht="17.399999999999999">
      <c r="A33" s="670" t="s">
        <v>1495</v>
      </c>
      <c r="B33" s="276">
        <v>710</v>
      </c>
      <c r="C33" s="276">
        <v>93</v>
      </c>
      <c r="D33" s="276">
        <v>614</v>
      </c>
      <c r="E33" s="276">
        <v>11</v>
      </c>
      <c r="F33" s="276">
        <v>6</v>
      </c>
      <c r="G33" s="276">
        <v>27</v>
      </c>
      <c r="H33" s="276">
        <v>22</v>
      </c>
      <c r="I33" s="276">
        <v>31</v>
      </c>
      <c r="J33" s="276">
        <v>83</v>
      </c>
      <c r="K33" s="276">
        <v>40</v>
      </c>
      <c r="L33" s="276">
        <v>127</v>
      </c>
      <c r="M33" s="276">
        <v>53</v>
      </c>
      <c r="N33" s="276">
        <v>117</v>
      </c>
      <c r="O33" s="276">
        <v>97</v>
      </c>
      <c r="P33" s="276">
        <v>3</v>
      </c>
      <c r="Q33" s="448"/>
    </row>
    <row r="34" spans="1:17" ht="17.399999999999999">
      <c r="A34" s="670" t="s">
        <v>1494</v>
      </c>
      <c r="B34" s="276">
        <v>814</v>
      </c>
      <c r="C34" s="276">
        <v>92</v>
      </c>
      <c r="D34" s="276">
        <v>711</v>
      </c>
      <c r="E34" s="276">
        <v>9</v>
      </c>
      <c r="F34" s="276">
        <v>3</v>
      </c>
      <c r="G34" s="276">
        <v>43</v>
      </c>
      <c r="H34" s="276">
        <v>22</v>
      </c>
      <c r="I34" s="276">
        <v>55</v>
      </c>
      <c r="J34" s="276">
        <v>96</v>
      </c>
      <c r="K34" s="276">
        <v>71</v>
      </c>
      <c r="L34" s="276">
        <v>142</v>
      </c>
      <c r="M34" s="276">
        <v>76</v>
      </c>
      <c r="N34" s="276">
        <v>107</v>
      </c>
      <c r="O34" s="276">
        <v>87</v>
      </c>
      <c r="P34" s="276">
        <v>11</v>
      </c>
      <c r="Q34" s="448"/>
    </row>
    <row r="35" spans="1:17" ht="17.399999999999999">
      <c r="A35" s="670" t="s">
        <v>1493</v>
      </c>
      <c r="B35" s="276">
        <v>983</v>
      </c>
      <c r="C35" s="276">
        <v>123</v>
      </c>
      <c r="D35" s="276">
        <v>849</v>
      </c>
      <c r="E35" s="276">
        <v>7</v>
      </c>
      <c r="F35" s="276">
        <v>11</v>
      </c>
      <c r="G35" s="276">
        <v>36</v>
      </c>
      <c r="H35" s="276">
        <v>31</v>
      </c>
      <c r="I35" s="276">
        <v>59</v>
      </c>
      <c r="J35" s="276">
        <v>123</v>
      </c>
      <c r="K35" s="276">
        <v>80</v>
      </c>
      <c r="L35" s="276">
        <v>179</v>
      </c>
      <c r="M35" s="276">
        <v>89</v>
      </c>
      <c r="N35" s="276">
        <v>145</v>
      </c>
      <c r="O35" s="276">
        <v>89</v>
      </c>
      <c r="P35" s="276">
        <v>11</v>
      </c>
      <c r="Q35" s="448"/>
    </row>
    <row r="36" spans="1:17" ht="17.399999999999999">
      <c r="A36" s="670" t="s">
        <v>1492</v>
      </c>
      <c r="B36" s="276">
        <v>1390</v>
      </c>
      <c r="C36" s="276">
        <v>237</v>
      </c>
      <c r="D36" s="276">
        <v>1138</v>
      </c>
      <c r="E36" s="276">
        <v>8</v>
      </c>
      <c r="F36" s="276">
        <v>16</v>
      </c>
      <c r="G36" s="276">
        <v>58</v>
      </c>
      <c r="H36" s="276">
        <v>22</v>
      </c>
      <c r="I36" s="276">
        <v>73</v>
      </c>
      <c r="J36" s="276">
        <v>157</v>
      </c>
      <c r="K36" s="276">
        <v>129</v>
      </c>
      <c r="L36" s="276">
        <v>202</v>
      </c>
      <c r="M36" s="276">
        <v>123</v>
      </c>
      <c r="N36" s="276">
        <v>240</v>
      </c>
      <c r="O36" s="276">
        <v>110</v>
      </c>
      <c r="P36" s="276">
        <v>15</v>
      </c>
      <c r="Q36" s="448"/>
    </row>
    <row r="37" spans="1:17" ht="17.399999999999999">
      <c r="A37" s="670" t="s">
        <v>1491</v>
      </c>
      <c r="B37" s="276">
        <v>2065</v>
      </c>
      <c r="C37" s="276">
        <v>442</v>
      </c>
      <c r="D37" s="276">
        <v>1601</v>
      </c>
      <c r="E37" s="276">
        <v>7</v>
      </c>
      <c r="F37" s="276">
        <v>7</v>
      </c>
      <c r="G37" s="276">
        <v>50</v>
      </c>
      <c r="H37" s="276">
        <v>28</v>
      </c>
      <c r="I37" s="276">
        <v>89</v>
      </c>
      <c r="J37" s="276">
        <v>206</v>
      </c>
      <c r="K37" s="276">
        <v>231</v>
      </c>
      <c r="L37" s="276">
        <v>331</v>
      </c>
      <c r="M37" s="276">
        <v>163</v>
      </c>
      <c r="N37" s="276">
        <v>299</v>
      </c>
      <c r="O37" s="276">
        <v>190</v>
      </c>
      <c r="P37" s="276">
        <v>22</v>
      </c>
      <c r="Q37" s="448"/>
    </row>
    <row r="38" spans="1:17" ht="17.399999999999999">
      <c r="A38" s="670" t="s">
        <v>1655</v>
      </c>
      <c r="B38" s="276">
        <v>2840</v>
      </c>
      <c r="C38" s="276">
        <v>800</v>
      </c>
      <c r="D38" s="276">
        <v>2009</v>
      </c>
      <c r="E38" s="276">
        <v>2</v>
      </c>
      <c r="F38" s="276">
        <v>20</v>
      </c>
      <c r="G38" s="276">
        <v>86</v>
      </c>
      <c r="H38" s="276">
        <v>38</v>
      </c>
      <c r="I38" s="276">
        <v>138</v>
      </c>
      <c r="J38" s="276">
        <v>304</v>
      </c>
      <c r="K38" s="276">
        <v>255</v>
      </c>
      <c r="L38" s="276">
        <v>432</v>
      </c>
      <c r="M38" s="276">
        <v>188</v>
      </c>
      <c r="N38" s="276">
        <v>364</v>
      </c>
      <c r="O38" s="276">
        <v>182</v>
      </c>
      <c r="P38" s="276">
        <v>31</v>
      </c>
      <c r="Q38" s="448"/>
    </row>
    <row r="39" spans="1:17" ht="17.399999999999999">
      <c r="A39" s="670" t="s">
        <v>1654</v>
      </c>
      <c r="B39" s="276">
        <v>3429</v>
      </c>
      <c r="C39" s="276">
        <v>1175</v>
      </c>
      <c r="D39" s="276">
        <v>2208</v>
      </c>
      <c r="E39" s="276">
        <v>3</v>
      </c>
      <c r="F39" s="276">
        <v>31</v>
      </c>
      <c r="G39" s="276">
        <v>115</v>
      </c>
      <c r="H39" s="276">
        <v>41</v>
      </c>
      <c r="I39" s="276">
        <v>155</v>
      </c>
      <c r="J39" s="276">
        <v>342</v>
      </c>
      <c r="K39" s="276">
        <v>315</v>
      </c>
      <c r="L39" s="276">
        <v>407</v>
      </c>
      <c r="M39" s="276">
        <v>227</v>
      </c>
      <c r="N39" s="276">
        <v>383</v>
      </c>
      <c r="O39" s="276">
        <v>189</v>
      </c>
      <c r="P39" s="276">
        <v>46</v>
      </c>
      <c r="Q39" s="448"/>
    </row>
    <row r="40" spans="1:17" ht="17.399999999999999">
      <c r="A40" s="670" t="s">
        <v>1653</v>
      </c>
      <c r="B40" s="276">
        <v>4299</v>
      </c>
      <c r="C40" s="276">
        <v>2355</v>
      </c>
      <c r="D40" s="276">
        <v>1902</v>
      </c>
      <c r="E40" s="276">
        <v>1</v>
      </c>
      <c r="F40" s="276">
        <v>27</v>
      </c>
      <c r="G40" s="276">
        <v>168</v>
      </c>
      <c r="H40" s="276">
        <v>23</v>
      </c>
      <c r="I40" s="276">
        <v>117</v>
      </c>
      <c r="J40" s="276">
        <v>296</v>
      </c>
      <c r="K40" s="276">
        <v>269</v>
      </c>
      <c r="L40" s="276">
        <v>347</v>
      </c>
      <c r="M40" s="276">
        <v>182</v>
      </c>
      <c r="N40" s="276">
        <v>321</v>
      </c>
      <c r="O40" s="276">
        <v>151</v>
      </c>
      <c r="P40" s="276">
        <v>42</v>
      </c>
      <c r="Q40" s="448"/>
    </row>
    <row r="41" spans="1:17" ht="17.399999999999999">
      <c r="A41" s="670" t="s">
        <v>3627</v>
      </c>
      <c r="B41" s="276">
        <v>33911</v>
      </c>
      <c r="C41" s="276">
        <v>32420</v>
      </c>
      <c r="D41" s="276">
        <v>1305</v>
      </c>
      <c r="E41" s="276">
        <v>1</v>
      </c>
      <c r="F41" s="276">
        <v>120</v>
      </c>
      <c r="G41" s="276">
        <v>144</v>
      </c>
      <c r="H41" s="276">
        <v>52</v>
      </c>
      <c r="I41" s="276">
        <v>68</v>
      </c>
      <c r="J41" s="276">
        <v>203</v>
      </c>
      <c r="K41" s="276">
        <v>250</v>
      </c>
      <c r="L41" s="276">
        <v>179</v>
      </c>
      <c r="M41" s="276">
        <v>126</v>
      </c>
      <c r="N41" s="276">
        <v>125</v>
      </c>
      <c r="O41" s="276">
        <v>37</v>
      </c>
      <c r="P41" s="276">
        <v>186</v>
      </c>
      <c r="Q41" s="448"/>
    </row>
    <row r="42" spans="1:17" ht="17.399999999999999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48"/>
    </row>
    <row r="43" spans="1:17" ht="17.399999999999999">
      <c r="A43" s="669" t="s">
        <v>12</v>
      </c>
      <c r="B43" s="275">
        <v>45876</v>
      </c>
      <c r="C43" s="275">
        <v>43440</v>
      </c>
      <c r="D43" s="275">
        <v>2030</v>
      </c>
      <c r="E43" s="275">
        <v>1</v>
      </c>
      <c r="F43" s="275">
        <v>33</v>
      </c>
      <c r="G43" s="275">
        <v>372</v>
      </c>
      <c r="H43" s="275">
        <v>108</v>
      </c>
      <c r="I43" s="275">
        <v>409</v>
      </c>
      <c r="J43" s="275">
        <v>519</v>
      </c>
      <c r="K43" s="275">
        <v>24</v>
      </c>
      <c r="L43" s="275">
        <v>125</v>
      </c>
      <c r="M43" s="275">
        <v>12</v>
      </c>
      <c r="N43" s="275">
        <v>338</v>
      </c>
      <c r="O43" s="275">
        <v>89</v>
      </c>
      <c r="P43" s="275">
        <v>406</v>
      </c>
      <c r="Q43" s="448"/>
    </row>
    <row r="44" spans="1:17" ht="17.399999999999999">
      <c r="A44" s="670" t="s">
        <v>3628</v>
      </c>
      <c r="B44" s="276">
        <v>70</v>
      </c>
      <c r="C44" s="276">
        <v>70</v>
      </c>
      <c r="D44" s="276">
        <v>0</v>
      </c>
      <c r="E44" s="276">
        <v>0</v>
      </c>
      <c r="F44" s="276">
        <v>0</v>
      </c>
      <c r="G44" s="276">
        <v>0</v>
      </c>
      <c r="H44" s="276">
        <v>0</v>
      </c>
      <c r="I44" s="276">
        <v>0</v>
      </c>
      <c r="J44" s="276">
        <v>0</v>
      </c>
      <c r="K44" s="276">
        <v>0</v>
      </c>
      <c r="L44" s="276">
        <v>0</v>
      </c>
      <c r="M44" s="276">
        <v>0</v>
      </c>
      <c r="N44" s="276">
        <v>0</v>
      </c>
      <c r="O44" s="276">
        <v>0</v>
      </c>
      <c r="P44" s="276">
        <v>0</v>
      </c>
      <c r="Q44" s="448"/>
    </row>
    <row r="45" spans="1:17" ht="17.399999999999999">
      <c r="A45" s="670" t="s">
        <v>1497</v>
      </c>
      <c r="B45" s="276">
        <v>196</v>
      </c>
      <c r="C45" s="276">
        <v>175</v>
      </c>
      <c r="D45" s="276">
        <v>17</v>
      </c>
      <c r="E45" s="276">
        <v>0</v>
      </c>
      <c r="F45" s="276">
        <v>0</v>
      </c>
      <c r="G45" s="276">
        <v>0</v>
      </c>
      <c r="H45" s="276">
        <v>0</v>
      </c>
      <c r="I45" s="276">
        <v>1</v>
      </c>
      <c r="J45" s="276">
        <v>8</v>
      </c>
      <c r="K45" s="276">
        <v>0</v>
      </c>
      <c r="L45" s="276">
        <v>3</v>
      </c>
      <c r="M45" s="276">
        <v>0</v>
      </c>
      <c r="N45" s="276">
        <v>4</v>
      </c>
      <c r="O45" s="276">
        <v>1</v>
      </c>
      <c r="P45" s="276">
        <v>4</v>
      </c>
      <c r="Q45" s="448"/>
    </row>
    <row r="46" spans="1:17" ht="17.399999999999999">
      <c r="A46" s="670" t="s">
        <v>1496</v>
      </c>
      <c r="B46" s="276">
        <v>209</v>
      </c>
      <c r="C46" s="276">
        <v>137</v>
      </c>
      <c r="D46" s="276">
        <v>72</v>
      </c>
      <c r="E46" s="276">
        <v>0</v>
      </c>
      <c r="F46" s="276">
        <v>0</v>
      </c>
      <c r="G46" s="276">
        <v>2</v>
      </c>
      <c r="H46" s="276">
        <v>5</v>
      </c>
      <c r="I46" s="276">
        <v>16</v>
      </c>
      <c r="J46" s="276">
        <v>23</v>
      </c>
      <c r="K46" s="276">
        <v>0</v>
      </c>
      <c r="L46" s="276">
        <v>9</v>
      </c>
      <c r="M46" s="276">
        <v>0</v>
      </c>
      <c r="N46" s="276">
        <v>9</v>
      </c>
      <c r="O46" s="276">
        <v>8</v>
      </c>
      <c r="P46" s="276">
        <v>0</v>
      </c>
      <c r="Q46" s="448"/>
    </row>
    <row r="47" spans="1:17" ht="17.399999999999999">
      <c r="A47" s="670" t="s">
        <v>1495</v>
      </c>
      <c r="B47" s="276">
        <v>272</v>
      </c>
      <c r="C47" s="276">
        <v>146</v>
      </c>
      <c r="D47" s="276">
        <v>124</v>
      </c>
      <c r="E47" s="276">
        <v>0</v>
      </c>
      <c r="F47" s="276">
        <v>1</v>
      </c>
      <c r="G47" s="276">
        <v>28</v>
      </c>
      <c r="H47" s="276">
        <v>6</v>
      </c>
      <c r="I47" s="276">
        <v>27</v>
      </c>
      <c r="J47" s="276">
        <v>22</v>
      </c>
      <c r="K47" s="276">
        <v>3</v>
      </c>
      <c r="L47" s="276">
        <v>11</v>
      </c>
      <c r="M47" s="276">
        <v>0</v>
      </c>
      <c r="N47" s="276">
        <v>12</v>
      </c>
      <c r="O47" s="276">
        <v>14</v>
      </c>
      <c r="P47" s="276">
        <v>2</v>
      </c>
      <c r="Q47" s="448"/>
    </row>
    <row r="48" spans="1:17" ht="17.399999999999999">
      <c r="A48" s="670" t="s">
        <v>1494</v>
      </c>
      <c r="B48" s="276">
        <v>305</v>
      </c>
      <c r="C48" s="276">
        <v>184</v>
      </c>
      <c r="D48" s="276">
        <v>116</v>
      </c>
      <c r="E48" s="276">
        <v>0</v>
      </c>
      <c r="F48" s="276">
        <v>0</v>
      </c>
      <c r="G48" s="276">
        <v>16</v>
      </c>
      <c r="H48" s="276">
        <v>7</v>
      </c>
      <c r="I48" s="276">
        <v>23</v>
      </c>
      <c r="J48" s="276">
        <v>38</v>
      </c>
      <c r="K48" s="276">
        <v>1</v>
      </c>
      <c r="L48" s="276">
        <v>5</v>
      </c>
      <c r="M48" s="276">
        <v>0</v>
      </c>
      <c r="N48" s="276">
        <v>14</v>
      </c>
      <c r="O48" s="276">
        <v>12</v>
      </c>
      <c r="P48" s="276">
        <v>5</v>
      </c>
      <c r="Q48" s="448"/>
    </row>
    <row r="49" spans="1:17" ht="17.399999999999999">
      <c r="A49" s="670" t="s">
        <v>1493</v>
      </c>
      <c r="B49" s="276">
        <v>417</v>
      </c>
      <c r="C49" s="276">
        <v>263</v>
      </c>
      <c r="D49" s="276">
        <v>147</v>
      </c>
      <c r="E49" s="276">
        <v>1</v>
      </c>
      <c r="F49" s="276">
        <v>3</v>
      </c>
      <c r="G49" s="276">
        <v>30</v>
      </c>
      <c r="H49" s="276">
        <v>10</v>
      </c>
      <c r="I49" s="276">
        <v>32</v>
      </c>
      <c r="J49" s="276">
        <v>36</v>
      </c>
      <c r="K49" s="276">
        <v>3</v>
      </c>
      <c r="L49" s="276">
        <v>5</v>
      </c>
      <c r="M49" s="276">
        <v>0</v>
      </c>
      <c r="N49" s="276">
        <v>19</v>
      </c>
      <c r="O49" s="276">
        <v>8</v>
      </c>
      <c r="P49" s="276">
        <v>7</v>
      </c>
      <c r="Q49" s="448"/>
    </row>
    <row r="50" spans="1:17" ht="17.399999999999999">
      <c r="A50" s="670" t="s">
        <v>1492</v>
      </c>
      <c r="B50" s="276">
        <v>689</v>
      </c>
      <c r="C50" s="276">
        <v>445</v>
      </c>
      <c r="D50" s="276">
        <v>238</v>
      </c>
      <c r="E50" s="276">
        <v>0</v>
      </c>
      <c r="F50" s="276">
        <v>3</v>
      </c>
      <c r="G50" s="276">
        <v>36</v>
      </c>
      <c r="H50" s="276">
        <v>13</v>
      </c>
      <c r="I50" s="276">
        <v>51</v>
      </c>
      <c r="J50" s="276">
        <v>55</v>
      </c>
      <c r="K50" s="276">
        <v>5</v>
      </c>
      <c r="L50" s="276">
        <v>15</v>
      </c>
      <c r="M50" s="276">
        <v>0</v>
      </c>
      <c r="N50" s="276">
        <v>48</v>
      </c>
      <c r="O50" s="276">
        <v>12</v>
      </c>
      <c r="P50" s="276">
        <v>6</v>
      </c>
      <c r="Q50" s="448"/>
    </row>
    <row r="51" spans="1:17" ht="17.399999999999999">
      <c r="A51" s="670" t="s">
        <v>1491</v>
      </c>
      <c r="B51" s="276">
        <v>1098</v>
      </c>
      <c r="C51" s="276">
        <v>773</v>
      </c>
      <c r="D51" s="276">
        <v>314</v>
      </c>
      <c r="E51" s="276">
        <v>0</v>
      </c>
      <c r="F51" s="276">
        <v>1</v>
      </c>
      <c r="G51" s="276">
        <v>49</v>
      </c>
      <c r="H51" s="276">
        <v>12</v>
      </c>
      <c r="I51" s="276">
        <v>85</v>
      </c>
      <c r="J51" s="276">
        <v>71</v>
      </c>
      <c r="K51" s="276">
        <v>4</v>
      </c>
      <c r="L51" s="276">
        <v>14</v>
      </c>
      <c r="M51" s="276">
        <v>1</v>
      </c>
      <c r="N51" s="276">
        <v>63</v>
      </c>
      <c r="O51" s="276">
        <v>14</v>
      </c>
      <c r="P51" s="276">
        <v>11</v>
      </c>
      <c r="Q51" s="448"/>
    </row>
    <row r="52" spans="1:17" ht="17.399999999999999">
      <c r="A52" s="670" t="s">
        <v>1655</v>
      </c>
      <c r="B52" s="276">
        <v>1618</v>
      </c>
      <c r="C52" s="276">
        <v>1259</v>
      </c>
      <c r="D52" s="276">
        <v>333</v>
      </c>
      <c r="E52" s="276">
        <v>0</v>
      </c>
      <c r="F52" s="276">
        <v>6</v>
      </c>
      <c r="G52" s="276">
        <v>52</v>
      </c>
      <c r="H52" s="276">
        <v>21</v>
      </c>
      <c r="I52" s="276">
        <v>54</v>
      </c>
      <c r="J52" s="276">
        <v>92</v>
      </c>
      <c r="K52" s="276">
        <v>3</v>
      </c>
      <c r="L52" s="276">
        <v>25</v>
      </c>
      <c r="M52" s="276">
        <v>6</v>
      </c>
      <c r="N52" s="276">
        <v>65</v>
      </c>
      <c r="O52" s="276">
        <v>9</v>
      </c>
      <c r="P52" s="276">
        <v>26</v>
      </c>
      <c r="Q52" s="448"/>
    </row>
    <row r="53" spans="1:17" ht="17.399999999999999">
      <c r="A53" s="670" t="s">
        <v>1654</v>
      </c>
      <c r="B53" s="276">
        <v>2044</v>
      </c>
      <c r="C53" s="276">
        <v>1680</v>
      </c>
      <c r="D53" s="276">
        <v>337</v>
      </c>
      <c r="E53" s="276">
        <v>0</v>
      </c>
      <c r="F53" s="276">
        <v>5</v>
      </c>
      <c r="G53" s="276">
        <v>68</v>
      </c>
      <c r="H53" s="276">
        <v>16</v>
      </c>
      <c r="I53" s="276">
        <v>75</v>
      </c>
      <c r="J53" s="276">
        <v>76</v>
      </c>
      <c r="K53" s="276">
        <v>2</v>
      </c>
      <c r="L53" s="276">
        <v>20</v>
      </c>
      <c r="M53" s="276">
        <v>4</v>
      </c>
      <c r="N53" s="276">
        <v>61</v>
      </c>
      <c r="O53" s="276">
        <v>10</v>
      </c>
      <c r="P53" s="276">
        <v>27</v>
      </c>
      <c r="Q53" s="448"/>
    </row>
    <row r="54" spans="1:17" ht="17.399999999999999">
      <c r="A54" s="670" t="s">
        <v>1653</v>
      </c>
      <c r="B54" s="276">
        <v>2618</v>
      </c>
      <c r="C54" s="276">
        <v>2414</v>
      </c>
      <c r="D54" s="276">
        <v>168</v>
      </c>
      <c r="E54" s="276">
        <v>0</v>
      </c>
      <c r="F54" s="276">
        <v>1</v>
      </c>
      <c r="G54" s="276">
        <v>52</v>
      </c>
      <c r="H54" s="276">
        <v>9</v>
      </c>
      <c r="I54" s="276">
        <v>24</v>
      </c>
      <c r="J54" s="276">
        <v>52</v>
      </c>
      <c r="K54" s="276">
        <v>2</v>
      </c>
      <c r="L54" s="276">
        <v>6</v>
      </c>
      <c r="M54" s="276">
        <v>0</v>
      </c>
      <c r="N54" s="276">
        <v>21</v>
      </c>
      <c r="O54" s="276">
        <v>1</v>
      </c>
      <c r="P54" s="276">
        <v>36</v>
      </c>
      <c r="Q54" s="448"/>
    </row>
    <row r="55" spans="1:17" ht="17.399999999999999">
      <c r="A55" s="670" t="s">
        <v>3627</v>
      </c>
      <c r="B55" s="276">
        <v>36340</v>
      </c>
      <c r="C55" s="276">
        <v>35894</v>
      </c>
      <c r="D55" s="276">
        <v>164</v>
      </c>
      <c r="E55" s="276">
        <v>0</v>
      </c>
      <c r="F55" s="276">
        <v>13</v>
      </c>
      <c r="G55" s="276">
        <v>39</v>
      </c>
      <c r="H55" s="276">
        <v>9</v>
      </c>
      <c r="I55" s="276">
        <v>21</v>
      </c>
      <c r="J55" s="276">
        <v>46</v>
      </c>
      <c r="K55" s="276">
        <v>1</v>
      </c>
      <c r="L55" s="276">
        <v>12</v>
      </c>
      <c r="M55" s="276">
        <v>1</v>
      </c>
      <c r="N55" s="276">
        <v>22</v>
      </c>
      <c r="O55" s="276">
        <v>0</v>
      </c>
      <c r="P55" s="276">
        <v>282</v>
      </c>
      <c r="Q55" s="448"/>
    </row>
    <row r="56" spans="1:17" ht="17.399999999999999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48"/>
    </row>
    <row r="57" spans="1:17" ht="17.399999999999999">
      <c r="A57" s="869" t="s">
        <v>4082</v>
      </c>
      <c r="B57" s="407"/>
      <c r="C57" s="407"/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48"/>
    </row>
  </sheetData>
  <mergeCells count="6">
    <mergeCell ref="D9:O9"/>
    <mergeCell ref="E11:O11"/>
    <mergeCell ref="B2:P2"/>
    <mergeCell ref="B3:P3"/>
    <mergeCell ref="B5:P5"/>
    <mergeCell ref="C7:O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3" orientation="landscape" r:id="rId1"/>
  <headerFooter alignWithMargins="0"/>
  <rowBreaks count="1" manualBreakCount="1">
    <brk id="35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91"/>
  <dimension ref="A1:Q53"/>
  <sheetViews>
    <sheetView showGridLines="0" showRowColHeaders="0" view="pageBreakPreview" zoomScaleNormal="100" zoomScaleSheetLayoutView="100" workbookViewId="0"/>
  </sheetViews>
  <sheetFormatPr baseColWidth="10" defaultColWidth="11.44140625" defaultRowHeight="10.199999999999999"/>
  <cols>
    <col min="1" max="1" width="31.5546875" style="78" customWidth="1"/>
    <col min="2" max="2" width="28.5546875" style="76" customWidth="1"/>
    <col min="3" max="3" width="8.33203125" style="76" customWidth="1"/>
    <col min="4" max="4" width="4.44140625" style="76" bestFit="1" customWidth="1"/>
    <col min="5" max="5" width="8.33203125" style="76" customWidth="1"/>
    <col min="6" max="6" width="4.44140625" style="76" bestFit="1" customWidth="1"/>
    <col min="7" max="7" width="8.33203125" style="126" customWidth="1"/>
    <col min="8" max="8" width="4.44140625" style="1047" bestFit="1" customWidth="1"/>
    <col min="9" max="9" width="8.33203125" style="76" bestFit="1" customWidth="1"/>
    <col min="10" max="10" width="4.44140625" style="76" bestFit="1" customWidth="1"/>
    <col min="11" max="12" width="8.6640625" style="76" customWidth="1"/>
    <col min="13" max="256" width="11.44140625" style="76"/>
    <col min="257" max="257" width="31.5546875" style="76" customWidth="1"/>
    <col min="258" max="258" width="28.5546875" style="76" customWidth="1"/>
    <col min="259" max="259" width="8.33203125" style="76" customWidth="1"/>
    <col min="260" max="260" width="4.44140625" style="76" bestFit="1" customWidth="1"/>
    <col min="261" max="261" width="8.33203125" style="76" customWidth="1"/>
    <col min="262" max="262" width="4.44140625" style="76" bestFit="1" customWidth="1"/>
    <col min="263" max="263" width="8.33203125" style="76" customWidth="1"/>
    <col min="264" max="264" width="4.44140625" style="76" bestFit="1" customWidth="1"/>
    <col min="265" max="265" width="8.33203125" style="76" bestFit="1" customWidth="1"/>
    <col min="266" max="266" width="4.44140625" style="76" bestFit="1" customWidth="1"/>
    <col min="267" max="268" width="8.6640625" style="76" customWidth="1"/>
    <col min="269" max="512" width="11.44140625" style="76"/>
    <col min="513" max="513" width="31.5546875" style="76" customWidth="1"/>
    <col min="514" max="514" width="28.5546875" style="76" customWidth="1"/>
    <col min="515" max="515" width="8.33203125" style="76" customWidth="1"/>
    <col min="516" max="516" width="4.44140625" style="76" bestFit="1" customWidth="1"/>
    <col min="517" max="517" width="8.33203125" style="76" customWidth="1"/>
    <col min="518" max="518" width="4.44140625" style="76" bestFit="1" customWidth="1"/>
    <col min="519" max="519" width="8.33203125" style="76" customWidth="1"/>
    <col min="520" max="520" width="4.44140625" style="76" bestFit="1" customWidth="1"/>
    <col min="521" max="521" width="8.33203125" style="76" bestFit="1" customWidth="1"/>
    <col min="522" max="522" width="4.44140625" style="76" bestFit="1" customWidth="1"/>
    <col min="523" max="524" width="8.6640625" style="76" customWidth="1"/>
    <col min="525" max="768" width="11.44140625" style="76"/>
    <col min="769" max="769" width="31.5546875" style="76" customWidth="1"/>
    <col min="770" max="770" width="28.5546875" style="76" customWidth="1"/>
    <col min="771" max="771" width="8.33203125" style="76" customWidth="1"/>
    <col min="772" max="772" width="4.44140625" style="76" bestFit="1" customWidth="1"/>
    <col min="773" max="773" width="8.33203125" style="76" customWidth="1"/>
    <col min="774" max="774" width="4.44140625" style="76" bestFit="1" customWidth="1"/>
    <col min="775" max="775" width="8.33203125" style="76" customWidth="1"/>
    <col min="776" max="776" width="4.44140625" style="76" bestFit="1" customWidth="1"/>
    <col min="777" max="777" width="8.33203125" style="76" bestFit="1" customWidth="1"/>
    <col min="778" max="778" width="4.44140625" style="76" bestFit="1" customWidth="1"/>
    <col min="779" max="780" width="8.6640625" style="76" customWidth="1"/>
    <col min="781" max="1024" width="11.44140625" style="76"/>
    <col min="1025" max="1025" width="31.5546875" style="76" customWidth="1"/>
    <col min="1026" max="1026" width="28.5546875" style="76" customWidth="1"/>
    <col min="1027" max="1027" width="8.33203125" style="76" customWidth="1"/>
    <col min="1028" max="1028" width="4.44140625" style="76" bestFit="1" customWidth="1"/>
    <col min="1029" max="1029" width="8.33203125" style="76" customWidth="1"/>
    <col min="1030" max="1030" width="4.44140625" style="76" bestFit="1" customWidth="1"/>
    <col min="1031" max="1031" width="8.33203125" style="76" customWidth="1"/>
    <col min="1032" max="1032" width="4.44140625" style="76" bestFit="1" customWidth="1"/>
    <col min="1033" max="1033" width="8.33203125" style="76" bestFit="1" customWidth="1"/>
    <col min="1034" max="1034" width="4.44140625" style="76" bestFit="1" customWidth="1"/>
    <col min="1035" max="1036" width="8.6640625" style="76" customWidth="1"/>
    <col min="1037" max="1280" width="11.44140625" style="76"/>
    <col min="1281" max="1281" width="31.5546875" style="76" customWidth="1"/>
    <col min="1282" max="1282" width="28.5546875" style="76" customWidth="1"/>
    <col min="1283" max="1283" width="8.33203125" style="76" customWidth="1"/>
    <col min="1284" max="1284" width="4.44140625" style="76" bestFit="1" customWidth="1"/>
    <col min="1285" max="1285" width="8.33203125" style="76" customWidth="1"/>
    <col min="1286" max="1286" width="4.44140625" style="76" bestFit="1" customWidth="1"/>
    <col min="1287" max="1287" width="8.33203125" style="76" customWidth="1"/>
    <col min="1288" max="1288" width="4.44140625" style="76" bestFit="1" customWidth="1"/>
    <col min="1289" max="1289" width="8.33203125" style="76" bestFit="1" customWidth="1"/>
    <col min="1290" max="1290" width="4.44140625" style="76" bestFit="1" customWidth="1"/>
    <col min="1291" max="1292" width="8.6640625" style="76" customWidth="1"/>
    <col min="1293" max="1536" width="11.44140625" style="76"/>
    <col min="1537" max="1537" width="31.5546875" style="76" customWidth="1"/>
    <col min="1538" max="1538" width="28.5546875" style="76" customWidth="1"/>
    <col min="1539" max="1539" width="8.33203125" style="76" customWidth="1"/>
    <col min="1540" max="1540" width="4.44140625" style="76" bestFit="1" customWidth="1"/>
    <col min="1541" max="1541" width="8.33203125" style="76" customWidth="1"/>
    <col min="1542" max="1542" width="4.44140625" style="76" bestFit="1" customWidth="1"/>
    <col min="1543" max="1543" width="8.33203125" style="76" customWidth="1"/>
    <col min="1544" max="1544" width="4.44140625" style="76" bestFit="1" customWidth="1"/>
    <col min="1545" max="1545" width="8.33203125" style="76" bestFit="1" customWidth="1"/>
    <col min="1546" max="1546" width="4.44140625" style="76" bestFit="1" customWidth="1"/>
    <col min="1547" max="1548" width="8.6640625" style="76" customWidth="1"/>
    <col min="1549" max="1792" width="11.44140625" style="76"/>
    <col min="1793" max="1793" width="31.5546875" style="76" customWidth="1"/>
    <col min="1794" max="1794" width="28.5546875" style="76" customWidth="1"/>
    <col min="1795" max="1795" width="8.33203125" style="76" customWidth="1"/>
    <col min="1796" max="1796" width="4.44140625" style="76" bestFit="1" customWidth="1"/>
    <col min="1797" max="1797" width="8.33203125" style="76" customWidth="1"/>
    <col min="1798" max="1798" width="4.44140625" style="76" bestFit="1" customWidth="1"/>
    <col min="1799" max="1799" width="8.33203125" style="76" customWidth="1"/>
    <col min="1800" max="1800" width="4.44140625" style="76" bestFit="1" customWidth="1"/>
    <col min="1801" max="1801" width="8.33203125" style="76" bestFit="1" customWidth="1"/>
    <col min="1802" max="1802" width="4.44140625" style="76" bestFit="1" customWidth="1"/>
    <col min="1803" max="1804" width="8.6640625" style="76" customWidth="1"/>
    <col min="1805" max="2048" width="11.44140625" style="76"/>
    <col min="2049" max="2049" width="31.5546875" style="76" customWidth="1"/>
    <col min="2050" max="2050" width="28.5546875" style="76" customWidth="1"/>
    <col min="2051" max="2051" width="8.33203125" style="76" customWidth="1"/>
    <col min="2052" max="2052" width="4.44140625" style="76" bestFit="1" customWidth="1"/>
    <col min="2053" max="2053" width="8.33203125" style="76" customWidth="1"/>
    <col min="2054" max="2054" width="4.44140625" style="76" bestFit="1" customWidth="1"/>
    <col min="2055" max="2055" width="8.33203125" style="76" customWidth="1"/>
    <col min="2056" max="2056" width="4.44140625" style="76" bestFit="1" customWidth="1"/>
    <col min="2057" max="2057" width="8.33203125" style="76" bestFit="1" customWidth="1"/>
    <col min="2058" max="2058" width="4.44140625" style="76" bestFit="1" customWidth="1"/>
    <col min="2059" max="2060" width="8.6640625" style="76" customWidth="1"/>
    <col min="2061" max="2304" width="11.44140625" style="76"/>
    <col min="2305" max="2305" width="31.5546875" style="76" customWidth="1"/>
    <col min="2306" max="2306" width="28.5546875" style="76" customWidth="1"/>
    <col min="2307" max="2307" width="8.33203125" style="76" customWidth="1"/>
    <col min="2308" max="2308" width="4.44140625" style="76" bestFit="1" customWidth="1"/>
    <col min="2309" max="2309" width="8.33203125" style="76" customWidth="1"/>
    <col min="2310" max="2310" width="4.44140625" style="76" bestFit="1" customWidth="1"/>
    <col min="2311" max="2311" width="8.33203125" style="76" customWidth="1"/>
    <col min="2312" max="2312" width="4.44140625" style="76" bestFit="1" customWidth="1"/>
    <col min="2313" max="2313" width="8.33203125" style="76" bestFit="1" customWidth="1"/>
    <col min="2314" max="2314" width="4.44140625" style="76" bestFit="1" customWidth="1"/>
    <col min="2315" max="2316" width="8.6640625" style="76" customWidth="1"/>
    <col min="2317" max="2560" width="11.44140625" style="76"/>
    <col min="2561" max="2561" width="31.5546875" style="76" customWidth="1"/>
    <col min="2562" max="2562" width="28.5546875" style="76" customWidth="1"/>
    <col min="2563" max="2563" width="8.33203125" style="76" customWidth="1"/>
    <col min="2564" max="2564" width="4.44140625" style="76" bestFit="1" customWidth="1"/>
    <col min="2565" max="2565" width="8.33203125" style="76" customWidth="1"/>
    <col min="2566" max="2566" width="4.44140625" style="76" bestFit="1" customWidth="1"/>
    <col min="2567" max="2567" width="8.33203125" style="76" customWidth="1"/>
    <col min="2568" max="2568" width="4.44140625" style="76" bestFit="1" customWidth="1"/>
    <col min="2569" max="2569" width="8.33203125" style="76" bestFit="1" customWidth="1"/>
    <col min="2570" max="2570" width="4.44140625" style="76" bestFit="1" customWidth="1"/>
    <col min="2571" max="2572" width="8.6640625" style="76" customWidth="1"/>
    <col min="2573" max="2816" width="11.44140625" style="76"/>
    <col min="2817" max="2817" width="31.5546875" style="76" customWidth="1"/>
    <col min="2818" max="2818" width="28.5546875" style="76" customWidth="1"/>
    <col min="2819" max="2819" width="8.33203125" style="76" customWidth="1"/>
    <col min="2820" max="2820" width="4.44140625" style="76" bestFit="1" customWidth="1"/>
    <col min="2821" max="2821" width="8.33203125" style="76" customWidth="1"/>
    <col min="2822" max="2822" width="4.44140625" style="76" bestFit="1" customWidth="1"/>
    <col min="2823" max="2823" width="8.33203125" style="76" customWidth="1"/>
    <col min="2824" max="2824" width="4.44140625" style="76" bestFit="1" customWidth="1"/>
    <col min="2825" max="2825" width="8.33203125" style="76" bestFit="1" customWidth="1"/>
    <col min="2826" max="2826" width="4.44140625" style="76" bestFit="1" customWidth="1"/>
    <col min="2827" max="2828" width="8.6640625" style="76" customWidth="1"/>
    <col min="2829" max="3072" width="11.44140625" style="76"/>
    <col min="3073" max="3073" width="31.5546875" style="76" customWidth="1"/>
    <col min="3074" max="3074" width="28.5546875" style="76" customWidth="1"/>
    <col min="3075" max="3075" width="8.33203125" style="76" customWidth="1"/>
    <col min="3076" max="3076" width="4.44140625" style="76" bestFit="1" customWidth="1"/>
    <col min="3077" max="3077" width="8.33203125" style="76" customWidth="1"/>
    <col min="3078" max="3078" width="4.44140625" style="76" bestFit="1" customWidth="1"/>
    <col min="3079" max="3079" width="8.33203125" style="76" customWidth="1"/>
    <col min="3080" max="3080" width="4.44140625" style="76" bestFit="1" customWidth="1"/>
    <col min="3081" max="3081" width="8.33203125" style="76" bestFit="1" customWidth="1"/>
    <col min="3082" max="3082" width="4.44140625" style="76" bestFit="1" customWidth="1"/>
    <col min="3083" max="3084" width="8.6640625" style="76" customWidth="1"/>
    <col min="3085" max="3328" width="11.44140625" style="76"/>
    <col min="3329" max="3329" width="31.5546875" style="76" customWidth="1"/>
    <col min="3330" max="3330" width="28.5546875" style="76" customWidth="1"/>
    <col min="3331" max="3331" width="8.33203125" style="76" customWidth="1"/>
    <col min="3332" max="3332" width="4.44140625" style="76" bestFit="1" customWidth="1"/>
    <col min="3333" max="3333" width="8.33203125" style="76" customWidth="1"/>
    <col min="3334" max="3334" width="4.44140625" style="76" bestFit="1" customWidth="1"/>
    <col min="3335" max="3335" width="8.33203125" style="76" customWidth="1"/>
    <col min="3336" max="3336" width="4.44140625" style="76" bestFit="1" customWidth="1"/>
    <col min="3337" max="3337" width="8.33203125" style="76" bestFit="1" customWidth="1"/>
    <col min="3338" max="3338" width="4.44140625" style="76" bestFit="1" customWidth="1"/>
    <col min="3339" max="3340" width="8.6640625" style="76" customWidth="1"/>
    <col min="3341" max="3584" width="11.44140625" style="76"/>
    <col min="3585" max="3585" width="31.5546875" style="76" customWidth="1"/>
    <col min="3586" max="3586" width="28.5546875" style="76" customWidth="1"/>
    <col min="3587" max="3587" width="8.33203125" style="76" customWidth="1"/>
    <col min="3588" max="3588" width="4.44140625" style="76" bestFit="1" customWidth="1"/>
    <col min="3589" max="3589" width="8.33203125" style="76" customWidth="1"/>
    <col min="3590" max="3590" width="4.44140625" style="76" bestFit="1" customWidth="1"/>
    <col min="3591" max="3591" width="8.33203125" style="76" customWidth="1"/>
    <col min="3592" max="3592" width="4.44140625" style="76" bestFit="1" customWidth="1"/>
    <col min="3593" max="3593" width="8.33203125" style="76" bestFit="1" customWidth="1"/>
    <col min="3594" max="3594" width="4.44140625" style="76" bestFit="1" customWidth="1"/>
    <col min="3595" max="3596" width="8.6640625" style="76" customWidth="1"/>
    <col min="3597" max="3840" width="11.44140625" style="76"/>
    <col min="3841" max="3841" width="31.5546875" style="76" customWidth="1"/>
    <col min="3842" max="3842" width="28.5546875" style="76" customWidth="1"/>
    <col min="3843" max="3843" width="8.33203125" style="76" customWidth="1"/>
    <col min="3844" max="3844" width="4.44140625" style="76" bestFit="1" customWidth="1"/>
    <col min="3845" max="3845" width="8.33203125" style="76" customWidth="1"/>
    <col min="3846" max="3846" width="4.44140625" style="76" bestFit="1" customWidth="1"/>
    <col min="3847" max="3847" width="8.33203125" style="76" customWidth="1"/>
    <col min="3848" max="3848" width="4.44140625" style="76" bestFit="1" customWidth="1"/>
    <col min="3849" max="3849" width="8.33203125" style="76" bestFit="1" customWidth="1"/>
    <col min="3850" max="3850" width="4.44140625" style="76" bestFit="1" customWidth="1"/>
    <col min="3851" max="3852" width="8.6640625" style="76" customWidth="1"/>
    <col min="3853" max="4096" width="11.44140625" style="76"/>
    <col min="4097" max="4097" width="31.5546875" style="76" customWidth="1"/>
    <col min="4098" max="4098" width="28.5546875" style="76" customWidth="1"/>
    <col min="4099" max="4099" width="8.33203125" style="76" customWidth="1"/>
    <col min="4100" max="4100" width="4.44140625" style="76" bestFit="1" customWidth="1"/>
    <col min="4101" max="4101" width="8.33203125" style="76" customWidth="1"/>
    <col min="4102" max="4102" width="4.44140625" style="76" bestFit="1" customWidth="1"/>
    <col min="4103" max="4103" width="8.33203125" style="76" customWidth="1"/>
    <col min="4104" max="4104" width="4.44140625" style="76" bestFit="1" customWidth="1"/>
    <col min="4105" max="4105" width="8.33203125" style="76" bestFit="1" customWidth="1"/>
    <col min="4106" max="4106" width="4.44140625" style="76" bestFit="1" customWidth="1"/>
    <col min="4107" max="4108" width="8.6640625" style="76" customWidth="1"/>
    <col min="4109" max="4352" width="11.44140625" style="76"/>
    <col min="4353" max="4353" width="31.5546875" style="76" customWidth="1"/>
    <col min="4354" max="4354" width="28.5546875" style="76" customWidth="1"/>
    <col min="4355" max="4355" width="8.33203125" style="76" customWidth="1"/>
    <col min="4356" max="4356" width="4.44140625" style="76" bestFit="1" customWidth="1"/>
    <col min="4357" max="4357" width="8.33203125" style="76" customWidth="1"/>
    <col min="4358" max="4358" width="4.44140625" style="76" bestFit="1" customWidth="1"/>
    <col min="4359" max="4359" width="8.33203125" style="76" customWidth="1"/>
    <col min="4360" max="4360" width="4.44140625" style="76" bestFit="1" customWidth="1"/>
    <col min="4361" max="4361" width="8.33203125" style="76" bestFit="1" customWidth="1"/>
    <col min="4362" max="4362" width="4.44140625" style="76" bestFit="1" customWidth="1"/>
    <col min="4363" max="4364" width="8.6640625" style="76" customWidth="1"/>
    <col min="4365" max="4608" width="11.44140625" style="76"/>
    <col min="4609" max="4609" width="31.5546875" style="76" customWidth="1"/>
    <col min="4610" max="4610" width="28.5546875" style="76" customWidth="1"/>
    <col min="4611" max="4611" width="8.33203125" style="76" customWidth="1"/>
    <col min="4612" max="4612" width="4.44140625" style="76" bestFit="1" customWidth="1"/>
    <col min="4613" max="4613" width="8.33203125" style="76" customWidth="1"/>
    <col min="4614" max="4614" width="4.44140625" style="76" bestFit="1" customWidth="1"/>
    <col min="4615" max="4615" width="8.33203125" style="76" customWidth="1"/>
    <col min="4616" max="4616" width="4.44140625" style="76" bestFit="1" customWidth="1"/>
    <col min="4617" max="4617" width="8.33203125" style="76" bestFit="1" customWidth="1"/>
    <col min="4618" max="4618" width="4.44140625" style="76" bestFit="1" customWidth="1"/>
    <col min="4619" max="4620" width="8.6640625" style="76" customWidth="1"/>
    <col min="4621" max="4864" width="11.44140625" style="76"/>
    <col min="4865" max="4865" width="31.5546875" style="76" customWidth="1"/>
    <col min="4866" max="4866" width="28.5546875" style="76" customWidth="1"/>
    <col min="4867" max="4867" width="8.33203125" style="76" customWidth="1"/>
    <col min="4868" max="4868" width="4.44140625" style="76" bestFit="1" customWidth="1"/>
    <col min="4869" max="4869" width="8.33203125" style="76" customWidth="1"/>
    <col min="4870" max="4870" width="4.44140625" style="76" bestFit="1" customWidth="1"/>
    <col min="4871" max="4871" width="8.33203125" style="76" customWidth="1"/>
    <col min="4872" max="4872" width="4.44140625" style="76" bestFit="1" customWidth="1"/>
    <col min="4873" max="4873" width="8.33203125" style="76" bestFit="1" customWidth="1"/>
    <col min="4874" max="4874" width="4.44140625" style="76" bestFit="1" customWidth="1"/>
    <col min="4875" max="4876" width="8.6640625" style="76" customWidth="1"/>
    <col min="4877" max="5120" width="11.44140625" style="76"/>
    <col min="5121" max="5121" width="31.5546875" style="76" customWidth="1"/>
    <col min="5122" max="5122" width="28.5546875" style="76" customWidth="1"/>
    <col min="5123" max="5123" width="8.33203125" style="76" customWidth="1"/>
    <col min="5124" max="5124" width="4.44140625" style="76" bestFit="1" customWidth="1"/>
    <col min="5125" max="5125" width="8.33203125" style="76" customWidth="1"/>
    <col min="5126" max="5126" width="4.44140625" style="76" bestFit="1" customWidth="1"/>
    <col min="5127" max="5127" width="8.33203125" style="76" customWidth="1"/>
    <col min="5128" max="5128" width="4.44140625" style="76" bestFit="1" customWidth="1"/>
    <col min="5129" max="5129" width="8.33203125" style="76" bestFit="1" customWidth="1"/>
    <col min="5130" max="5130" width="4.44140625" style="76" bestFit="1" customWidth="1"/>
    <col min="5131" max="5132" width="8.6640625" style="76" customWidth="1"/>
    <col min="5133" max="5376" width="11.44140625" style="76"/>
    <col min="5377" max="5377" width="31.5546875" style="76" customWidth="1"/>
    <col min="5378" max="5378" width="28.5546875" style="76" customWidth="1"/>
    <col min="5379" max="5379" width="8.33203125" style="76" customWidth="1"/>
    <col min="5380" max="5380" width="4.44140625" style="76" bestFit="1" customWidth="1"/>
    <col min="5381" max="5381" width="8.33203125" style="76" customWidth="1"/>
    <col min="5382" max="5382" width="4.44140625" style="76" bestFit="1" customWidth="1"/>
    <col min="5383" max="5383" width="8.33203125" style="76" customWidth="1"/>
    <col min="5384" max="5384" width="4.44140625" style="76" bestFit="1" customWidth="1"/>
    <col min="5385" max="5385" width="8.33203125" style="76" bestFit="1" customWidth="1"/>
    <col min="5386" max="5386" width="4.44140625" style="76" bestFit="1" customWidth="1"/>
    <col min="5387" max="5388" width="8.6640625" style="76" customWidth="1"/>
    <col min="5389" max="5632" width="11.44140625" style="76"/>
    <col min="5633" max="5633" width="31.5546875" style="76" customWidth="1"/>
    <col min="5634" max="5634" width="28.5546875" style="76" customWidth="1"/>
    <col min="5635" max="5635" width="8.33203125" style="76" customWidth="1"/>
    <col min="5636" max="5636" width="4.44140625" style="76" bestFit="1" customWidth="1"/>
    <col min="5637" max="5637" width="8.33203125" style="76" customWidth="1"/>
    <col min="5638" max="5638" width="4.44140625" style="76" bestFit="1" customWidth="1"/>
    <col min="5639" max="5639" width="8.33203125" style="76" customWidth="1"/>
    <col min="5640" max="5640" width="4.44140625" style="76" bestFit="1" customWidth="1"/>
    <col min="5641" max="5641" width="8.33203125" style="76" bestFit="1" customWidth="1"/>
    <col min="5642" max="5642" width="4.44140625" style="76" bestFit="1" customWidth="1"/>
    <col min="5643" max="5644" width="8.6640625" style="76" customWidth="1"/>
    <col min="5645" max="5888" width="11.44140625" style="76"/>
    <col min="5889" max="5889" width="31.5546875" style="76" customWidth="1"/>
    <col min="5890" max="5890" width="28.5546875" style="76" customWidth="1"/>
    <col min="5891" max="5891" width="8.33203125" style="76" customWidth="1"/>
    <col min="5892" max="5892" width="4.44140625" style="76" bestFit="1" customWidth="1"/>
    <col min="5893" max="5893" width="8.33203125" style="76" customWidth="1"/>
    <col min="5894" max="5894" width="4.44140625" style="76" bestFit="1" customWidth="1"/>
    <col min="5895" max="5895" width="8.33203125" style="76" customWidth="1"/>
    <col min="5896" max="5896" width="4.44140625" style="76" bestFit="1" customWidth="1"/>
    <col min="5897" max="5897" width="8.33203125" style="76" bestFit="1" customWidth="1"/>
    <col min="5898" max="5898" width="4.44140625" style="76" bestFit="1" customWidth="1"/>
    <col min="5899" max="5900" width="8.6640625" style="76" customWidth="1"/>
    <col min="5901" max="6144" width="11.44140625" style="76"/>
    <col min="6145" max="6145" width="31.5546875" style="76" customWidth="1"/>
    <col min="6146" max="6146" width="28.5546875" style="76" customWidth="1"/>
    <col min="6147" max="6147" width="8.33203125" style="76" customWidth="1"/>
    <col min="6148" max="6148" width="4.44140625" style="76" bestFit="1" customWidth="1"/>
    <col min="6149" max="6149" width="8.33203125" style="76" customWidth="1"/>
    <col min="6150" max="6150" width="4.44140625" style="76" bestFit="1" customWidth="1"/>
    <col min="6151" max="6151" width="8.33203125" style="76" customWidth="1"/>
    <col min="6152" max="6152" width="4.44140625" style="76" bestFit="1" customWidth="1"/>
    <col min="6153" max="6153" width="8.33203125" style="76" bestFit="1" customWidth="1"/>
    <col min="6154" max="6154" width="4.44140625" style="76" bestFit="1" customWidth="1"/>
    <col min="6155" max="6156" width="8.6640625" style="76" customWidth="1"/>
    <col min="6157" max="6400" width="11.44140625" style="76"/>
    <col min="6401" max="6401" width="31.5546875" style="76" customWidth="1"/>
    <col min="6402" max="6402" width="28.5546875" style="76" customWidth="1"/>
    <col min="6403" max="6403" width="8.33203125" style="76" customWidth="1"/>
    <col min="6404" max="6404" width="4.44140625" style="76" bestFit="1" customWidth="1"/>
    <col min="6405" max="6405" width="8.33203125" style="76" customWidth="1"/>
    <col min="6406" max="6406" width="4.44140625" style="76" bestFit="1" customWidth="1"/>
    <col min="6407" max="6407" width="8.33203125" style="76" customWidth="1"/>
    <col min="6408" max="6408" width="4.44140625" style="76" bestFit="1" customWidth="1"/>
    <col min="6409" max="6409" width="8.33203125" style="76" bestFit="1" customWidth="1"/>
    <col min="6410" max="6410" width="4.44140625" style="76" bestFit="1" customWidth="1"/>
    <col min="6411" max="6412" width="8.6640625" style="76" customWidth="1"/>
    <col min="6413" max="6656" width="11.44140625" style="76"/>
    <col min="6657" max="6657" width="31.5546875" style="76" customWidth="1"/>
    <col min="6658" max="6658" width="28.5546875" style="76" customWidth="1"/>
    <col min="6659" max="6659" width="8.33203125" style="76" customWidth="1"/>
    <col min="6660" max="6660" width="4.44140625" style="76" bestFit="1" customWidth="1"/>
    <col min="6661" max="6661" width="8.33203125" style="76" customWidth="1"/>
    <col min="6662" max="6662" width="4.44140625" style="76" bestFit="1" customWidth="1"/>
    <col min="6663" max="6663" width="8.33203125" style="76" customWidth="1"/>
    <col min="6664" max="6664" width="4.44140625" style="76" bestFit="1" customWidth="1"/>
    <col min="6665" max="6665" width="8.33203125" style="76" bestFit="1" customWidth="1"/>
    <col min="6666" max="6666" width="4.44140625" style="76" bestFit="1" customWidth="1"/>
    <col min="6667" max="6668" width="8.6640625" style="76" customWidth="1"/>
    <col min="6669" max="6912" width="11.44140625" style="76"/>
    <col min="6913" max="6913" width="31.5546875" style="76" customWidth="1"/>
    <col min="6914" max="6914" width="28.5546875" style="76" customWidth="1"/>
    <col min="6915" max="6915" width="8.33203125" style="76" customWidth="1"/>
    <col min="6916" max="6916" width="4.44140625" style="76" bestFit="1" customWidth="1"/>
    <col min="6917" max="6917" width="8.33203125" style="76" customWidth="1"/>
    <col min="6918" max="6918" width="4.44140625" style="76" bestFit="1" customWidth="1"/>
    <col min="6919" max="6919" width="8.33203125" style="76" customWidth="1"/>
    <col min="6920" max="6920" width="4.44140625" style="76" bestFit="1" customWidth="1"/>
    <col min="6921" max="6921" width="8.33203125" style="76" bestFit="1" customWidth="1"/>
    <col min="6922" max="6922" width="4.44140625" style="76" bestFit="1" customWidth="1"/>
    <col min="6923" max="6924" width="8.6640625" style="76" customWidth="1"/>
    <col min="6925" max="7168" width="11.44140625" style="76"/>
    <col min="7169" max="7169" width="31.5546875" style="76" customWidth="1"/>
    <col min="7170" max="7170" width="28.5546875" style="76" customWidth="1"/>
    <col min="7171" max="7171" width="8.33203125" style="76" customWidth="1"/>
    <col min="7172" max="7172" width="4.44140625" style="76" bestFit="1" customWidth="1"/>
    <col min="7173" max="7173" width="8.33203125" style="76" customWidth="1"/>
    <col min="7174" max="7174" width="4.44140625" style="76" bestFit="1" customWidth="1"/>
    <col min="7175" max="7175" width="8.33203125" style="76" customWidth="1"/>
    <col min="7176" max="7176" width="4.44140625" style="76" bestFit="1" customWidth="1"/>
    <col min="7177" max="7177" width="8.33203125" style="76" bestFit="1" customWidth="1"/>
    <col min="7178" max="7178" width="4.44140625" style="76" bestFit="1" customWidth="1"/>
    <col min="7179" max="7180" width="8.6640625" style="76" customWidth="1"/>
    <col min="7181" max="7424" width="11.44140625" style="76"/>
    <col min="7425" max="7425" width="31.5546875" style="76" customWidth="1"/>
    <col min="7426" max="7426" width="28.5546875" style="76" customWidth="1"/>
    <col min="7427" max="7427" width="8.33203125" style="76" customWidth="1"/>
    <col min="7428" max="7428" width="4.44140625" style="76" bestFit="1" customWidth="1"/>
    <col min="7429" max="7429" width="8.33203125" style="76" customWidth="1"/>
    <col min="7430" max="7430" width="4.44140625" style="76" bestFit="1" customWidth="1"/>
    <col min="7431" max="7431" width="8.33203125" style="76" customWidth="1"/>
    <col min="7432" max="7432" width="4.44140625" style="76" bestFit="1" customWidth="1"/>
    <col min="7433" max="7433" width="8.33203125" style="76" bestFit="1" customWidth="1"/>
    <col min="7434" max="7434" width="4.44140625" style="76" bestFit="1" customWidth="1"/>
    <col min="7435" max="7436" width="8.6640625" style="76" customWidth="1"/>
    <col min="7437" max="7680" width="11.44140625" style="76"/>
    <col min="7681" max="7681" width="31.5546875" style="76" customWidth="1"/>
    <col min="7682" max="7682" width="28.5546875" style="76" customWidth="1"/>
    <col min="7683" max="7683" width="8.33203125" style="76" customWidth="1"/>
    <col min="7684" max="7684" width="4.44140625" style="76" bestFit="1" customWidth="1"/>
    <col min="7685" max="7685" width="8.33203125" style="76" customWidth="1"/>
    <col min="7686" max="7686" width="4.44140625" style="76" bestFit="1" customWidth="1"/>
    <col min="7687" max="7687" width="8.33203125" style="76" customWidth="1"/>
    <col min="7688" max="7688" width="4.44140625" style="76" bestFit="1" customWidth="1"/>
    <col min="7689" max="7689" width="8.33203125" style="76" bestFit="1" customWidth="1"/>
    <col min="7690" max="7690" width="4.44140625" style="76" bestFit="1" customWidth="1"/>
    <col min="7691" max="7692" width="8.6640625" style="76" customWidth="1"/>
    <col min="7693" max="7936" width="11.44140625" style="76"/>
    <col min="7937" max="7937" width="31.5546875" style="76" customWidth="1"/>
    <col min="7938" max="7938" width="28.5546875" style="76" customWidth="1"/>
    <col min="7939" max="7939" width="8.33203125" style="76" customWidth="1"/>
    <col min="7940" max="7940" width="4.44140625" style="76" bestFit="1" customWidth="1"/>
    <col min="7941" max="7941" width="8.33203125" style="76" customWidth="1"/>
    <col min="7942" max="7942" width="4.44140625" style="76" bestFit="1" customWidth="1"/>
    <col min="7943" max="7943" width="8.33203125" style="76" customWidth="1"/>
    <col min="7944" max="7944" width="4.44140625" style="76" bestFit="1" customWidth="1"/>
    <col min="7945" max="7945" width="8.33203125" style="76" bestFit="1" customWidth="1"/>
    <col min="7946" max="7946" width="4.44140625" style="76" bestFit="1" customWidth="1"/>
    <col min="7947" max="7948" width="8.6640625" style="76" customWidth="1"/>
    <col min="7949" max="8192" width="11.44140625" style="76"/>
    <col min="8193" max="8193" width="31.5546875" style="76" customWidth="1"/>
    <col min="8194" max="8194" width="28.5546875" style="76" customWidth="1"/>
    <col min="8195" max="8195" width="8.33203125" style="76" customWidth="1"/>
    <col min="8196" max="8196" width="4.44140625" style="76" bestFit="1" customWidth="1"/>
    <col min="8197" max="8197" width="8.33203125" style="76" customWidth="1"/>
    <col min="8198" max="8198" width="4.44140625" style="76" bestFit="1" customWidth="1"/>
    <col min="8199" max="8199" width="8.33203125" style="76" customWidth="1"/>
    <col min="8200" max="8200" width="4.44140625" style="76" bestFit="1" customWidth="1"/>
    <col min="8201" max="8201" width="8.33203125" style="76" bestFit="1" customWidth="1"/>
    <col min="8202" max="8202" width="4.44140625" style="76" bestFit="1" customWidth="1"/>
    <col min="8203" max="8204" width="8.6640625" style="76" customWidth="1"/>
    <col min="8205" max="8448" width="11.44140625" style="76"/>
    <col min="8449" max="8449" width="31.5546875" style="76" customWidth="1"/>
    <col min="8450" max="8450" width="28.5546875" style="76" customWidth="1"/>
    <col min="8451" max="8451" width="8.33203125" style="76" customWidth="1"/>
    <col min="8452" max="8452" width="4.44140625" style="76" bestFit="1" customWidth="1"/>
    <col min="8453" max="8453" width="8.33203125" style="76" customWidth="1"/>
    <col min="8454" max="8454" width="4.44140625" style="76" bestFit="1" customWidth="1"/>
    <col min="8455" max="8455" width="8.33203125" style="76" customWidth="1"/>
    <col min="8456" max="8456" width="4.44140625" style="76" bestFit="1" customWidth="1"/>
    <col min="8457" max="8457" width="8.33203125" style="76" bestFit="1" customWidth="1"/>
    <col min="8458" max="8458" width="4.44140625" style="76" bestFit="1" customWidth="1"/>
    <col min="8459" max="8460" width="8.6640625" style="76" customWidth="1"/>
    <col min="8461" max="8704" width="11.44140625" style="76"/>
    <col min="8705" max="8705" width="31.5546875" style="76" customWidth="1"/>
    <col min="8706" max="8706" width="28.5546875" style="76" customWidth="1"/>
    <col min="8707" max="8707" width="8.33203125" style="76" customWidth="1"/>
    <col min="8708" max="8708" width="4.44140625" style="76" bestFit="1" customWidth="1"/>
    <col min="8709" max="8709" width="8.33203125" style="76" customWidth="1"/>
    <col min="8710" max="8710" width="4.44140625" style="76" bestFit="1" customWidth="1"/>
    <col min="8711" max="8711" width="8.33203125" style="76" customWidth="1"/>
    <col min="8712" max="8712" width="4.44140625" style="76" bestFit="1" customWidth="1"/>
    <col min="8713" max="8713" width="8.33203125" style="76" bestFit="1" customWidth="1"/>
    <col min="8714" max="8714" width="4.44140625" style="76" bestFit="1" customWidth="1"/>
    <col min="8715" max="8716" width="8.6640625" style="76" customWidth="1"/>
    <col min="8717" max="8960" width="11.44140625" style="76"/>
    <col min="8961" max="8961" width="31.5546875" style="76" customWidth="1"/>
    <col min="8962" max="8962" width="28.5546875" style="76" customWidth="1"/>
    <col min="8963" max="8963" width="8.33203125" style="76" customWidth="1"/>
    <col min="8964" max="8964" width="4.44140625" style="76" bestFit="1" customWidth="1"/>
    <col min="8965" max="8965" width="8.33203125" style="76" customWidth="1"/>
    <col min="8966" max="8966" width="4.44140625" style="76" bestFit="1" customWidth="1"/>
    <col min="8967" max="8967" width="8.33203125" style="76" customWidth="1"/>
    <col min="8968" max="8968" width="4.44140625" style="76" bestFit="1" customWidth="1"/>
    <col min="8969" max="8969" width="8.33203125" style="76" bestFit="1" customWidth="1"/>
    <col min="8970" max="8970" width="4.44140625" style="76" bestFit="1" customWidth="1"/>
    <col min="8971" max="8972" width="8.6640625" style="76" customWidth="1"/>
    <col min="8973" max="9216" width="11.44140625" style="76"/>
    <col min="9217" max="9217" width="31.5546875" style="76" customWidth="1"/>
    <col min="9218" max="9218" width="28.5546875" style="76" customWidth="1"/>
    <col min="9219" max="9219" width="8.33203125" style="76" customWidth="1"/>
    <col min="9220" max="9220" width="4.44140625" style="76" bestFit="1" customWidth="1"/>
    <col min="9221" max="9221" width="8.33203125" style="76" customWidth="1"/>
    <col min="9222" max="9222" width="4.44140625" style="76" bestFit="1" customWidth="1"/>
    <col min="9223" max="9223" width="8.33203125" style="76" customWidth="1"/>
    <col min="9224" max="9224" width="4.44140625" style="76" bestFit="1" customWidth="1"/>
    <col min="9225" max="9225" width="8.33203125" style="76" bestFit="1" customWidth="1"/>
    <col min="9226" max="9226" width="4.44140625" style="76" bestFit="1" customWidth="1"/>
    <col min="9227" max="9228" width="8.6640625" style="76" customWidth="1"/>
    <col min="9229" max="9472" width="11.44140625" style="76"/>
    <col min="9473" max="9473" width="31.5546875" style="76" customWidth="1"/>
    <col min="9474" max="9474" width="28.5546875" style="76" customWidth="1"/>
    <col min="9475" max="9475" width="8.33203125" style="76" customWidth="1"/>
    <col min="9476" max="9476" width="4.44140625" style="76" bestFit="1" customWidth="1"/>
    <col min="9477" max="9477" width="8.33203125" style="76" customWidth="1"/>
    <col min="9478" max="9478" width="4.44140625" style="76" bestFit="1" customWidth="1"/>
    <col min="9479" max="9479" width="8.33203125" style="76" customWidth="1"/>
    <col min="9480" max="9480" width="4.44140625" style="76" bestFit="1" customWidth="1"/>
    <col min="9481" max="9481" width="8.33203125" style="76" bestFit="1" customWidth="1"/>
    <col min="9482" max="9482" width="4.44140625" style="76" bestFit="1" customWidth="1"/>
    <col min="9483" max="9484" width="8.6640625" style="76" customWidth="1"/>
    <col min="9485" max="9728" width="11.44140625" style="76"/>
    <col min="9729" max="9729" width="31.5546875" style="76" customWidth="1"/>
    <col min="9730" max="9730" width="28.5546875" style="76" customWidth="1"/>
    <col min="9731" max="9731" width="8.33203125" style="76" customWidth="1"/>
    <col min="9732" max="9732" width="4.44140625" style="76" bestFit="1" customWidth="1"/>
    <col min="9733" max="9733" width="8.33203125" style="76" customWidth="1"/>
    <col min="9734" max="9734" width="4.44140625" style="76" bestFit="1" customWidth="1"/>
    <col min="9735" max="9735" width="8.33203125" style="76" customWidth="1"/>
    <col min="9736" max="9736" width="4.44140625" style="76" bestFit="1" customWidth="1"/>
    <col min="9737" max="9737" width="8.33203125" style="76" bestFit="1" customWidth="1"/>
    <col min="9738" max="9738" width="4.44140625" style="76" bestFit="1" customWidth="1"/>
    <col min="9739" max="9740" width="8.6640625" style="76" customWidth="1"/>
    <col min="9741" max="9984" width="11.44140625" style="76"/>
    <col min="9985" max="9985" width="31.5546875" style="76" customWidth="1"/>
    <col min="9986" max="9986" width="28.5546875" style="76" customWidth="1"/>
    <col min="9987" max="9987" width="8.33203125" style="76" customWidth="1"/>
    <col min="9988" max="9988" width="4.44140625" style="76" bestFit="1" customWidth="1"/>
    <col min="9989" max="9989" width="8.33203125" style="76" customWidth="1"/>
    <col min="9990" max="9990" width="4.44140625" style="76" bestFit="1" customWidth="1"/>
    <col min="9991" max="9991" width="8.33203125" style="76" customWidth="1"/>
    <col min="9992" max="9992" width="4.44140625" style="76" bestFit="1" customWidth="1"/>
    <col min="9993" max="9993" width="8.33203125" style="76" bestFit="1" customWidth="1"/>
    <col min="9994" max="9994" width="4.44140625" style="76" bestFit="1" customWidth="1"/>
    <col min="9995" max="9996" width="8.6640625" style="76" customWidth="1"/>
    <col min="9997" max="10240" width="11.44140625" style="76"/>
    <col min="10241" max="10241" width="31.5546875" style="76" customWidth="1"/>
    <col min="10242" max="10242" width="28.5546875" style="76" customWidth="1"/>
    <col min="10243" max="10243" width="8.33203125" style="76" customWidth="1"/>
    <col min="10244" max="10244" width="4.44140625" style="76" bestFit="1" customWidth="1"/>
    <col min="10245" max="10245" width="8.33203125" style="76" customWidth="1"/>
    <col min="10246" max="10246" width="4.44140625" style="76" bestFit="1" customWidth="1"/>
    <col min="10247" max="10247" width="8.33203125" style="76" customWidth="1"/>
    <col min="10248" max="10248" width="4.44140625" style="76" bestFit="1" customWidth="1"/>
    <col min="10249" max="10249" width="8.33203125" style="76" bestFit="1" customWidth="1"/>
    <col min="10250" max="10250" width="4.44140625" style="76" bestFit="1" customWidth="1"/>
    <col min="10251" max="10252" width="8.6640625" style="76" customWidth="1"/>
    <col min="10253" max="10496" width="11.44140625" style="76"/>
    <col min="10497" max="10497" width="31.5546875" style="76" customWidth="1"/>
    <col min="10498" max="10498" width="28.5546875" style="76" customWidth="1"/>
    <col min="10499" max="10499" width="8.33203125" style="76" customWidth="1"/>
    <col min="10500" max="10500" width="4.44140625" style="76" bestFit="1" customWidth="1"/>
    <col min="10501" max="10501" width="8.33203125" style="76" customWidth="1"/>
    <col min="10502" max="10502" width="4.44140625" style="76" bestFit="1" customWidth="1"/>
    <col min="10503" max="10503" width="8.33203125" style="76" customWidth="1"/>
    <col min="10504" max="10504" width="4.44140625" style="76" bestFit="1" customWidth="1"/>
    <col min="10505" max="10505" width="8.33203125" style="76" bestFit="1" customWidth="1"/>
    <col min="10506" max="10506" width="4.44140625" style="76" bestFit="1" customWidth="1"/>
    <col min="10507" max="10508" width="8.6640625" style="76" customWidth="1"/>
    <col min="10509" max="10752" width="11.44140625" style="76"/>
    <col min="10753" max="10753" width="31.5546875" style="76" customWidth="1"/>
    <col min="10754" max="10754" width="28.5546875" style="76" customWidth="1"/>
    <col min="10755" max="10755" width="8.33203125" style="76" customWidth="1"/>
    <col min="10756" max="10756" width="4.44140625" style="76" bestFit="1" customWidth="1"/>
    <col min="10757" max="10757" width="8.33203125" style="76" customWidth="1"/>
    <col min="10758" max="10758" width="4.44140625" style="76" bestFit="1" customWidth="1"/>
    <col min="10759" max="10759" width="8.33203125" style="76" customWidth="1"/>
    <col min="10760" max="10760" width="4.44140625" style="76" bestFit="1" customWidth="1"/>
    <col min="10761" max="10761" width="8.33203125" style="76" bestFit="1" customWidth="1"/>
    <col min="10762" max="10762" width="4.44140625" style="76" bestFit="1" customWidth="1"/>
    <col min="10763" max="10764" width="8.6640625" style="76" customWidth="1"/>
    <col min="10765" max="11008" width="11.44140625" style="76"/>
    <col min="11009" max="11009" width="31.5546875" style="76" customWidth="1"/>
    <col min="11010" max="11010" width="28.5546875" style="76" customWidth="1"/>
    <col min="11011" max="11011" width="8.33203125" style="76" customWidth="1"/>
    <col min="11012" max="11012" width="4.44140625" style="76" bestFit="1" customWidth="1"/>
    <col min="11013" max="11013" width="8.33203125" style="76" customWidth="1"/>
    <col min="11014" max="11014" width="4.44140625" style="76" bestFit="1" customWidth="1"/>
    <col min="11015" max="11015" width="8.33203125" style="76" customWidth="1"/>
    <col min="11016" max="11016" width="4.44140625" style="76" bestFit="1" customWidth="1"/>
    <col min="11017" max="11017" width="8.33203125" style="76" bestFit="1" customWidth="1"/>
    <col min="11018" max="11018" width="4.44140625" style="76" bestFit="1" customWidth="1"/>
    <col min="11019" max="11020" width="8.6640625" style="76" customWidth="1"/>
    <col min="11021" max="11264" width="11.44140625" style="76"/>
    <col min="11265" max="11265" width="31.5546875" style="76" customWidth="1"/>
    <col min="11266" max="11266" width="28.5546875" style="76" customWidth="1"/>
    <col min="11267" max="11267" width="8.33203125" style="76" customWidth="1"/>
    <col min="11268" max="11268" width="4.44140625" style="76" bestFit="1" customWidth="1"/>
    <col min="11269" max="11269" width="8.33203125" style="76" customWidth="1"/>
    <col min="11270" max="11270" width="4.44140625" style="76" bestFit="1" customWidth="1"/>
    <col min="11271" max="11271" width="8.33203125" style="76" customWidth="1"/>
    <col min="11272" max="11272" width="4.44140625" style="76" bestFit="1" customWidth="1"/>
    <col min="11273" max="11273" width="8.33203125" style="76" bestFit="1" customWidth="1"/>
    <col min="11274" max="11274" width="4.44140625" style="76" bestFit="1" customWidth="1"/>
    <col min="11275" max="11276" width="8.6640625" style="76" customWidth="1"/>
    <col min="11277" max="11520" width="11.44140625" style="76"/>
    <col min="11521" max="11521" width="31.5546875" style="76" customWidth="1"/>
    <col min="11522" max="11522" width="28.5546875" style="76" customWidth="1"/>
    <col min="11523" max="11523" width="8.33203125" style="76" customWidth="1"/>
    <col min="11524" max="11524" width="4.44140625" style="76" bestFit="1" customWidth="1"/>
    <col min="11525" max="11525" width="8.33203125" style="76" customWidth="1"/>
    <col min="11526" max="11526" width="4.44140625" style="76" bestFit="1" customWidth="1"/>
    <col min="11527" max="11527" width="8.33203125" style="76" customWidth="1"/>
    <col min="11528" max="11528" width="4.44140625" style="76" bestFit="1" customWidth="1"/>
    <col min="11529" max="11529" width="8.33203125" style="76" bestFit="1" customWidth="1"/>
    <col min="11530" max="11530" width="4.44140625" style="76" bestFit="1" customWidth="1"/>
    <col min="11531" max="11532" width="8.6640625" style="76" customWidth="1"/>
    <col min="11533" max="11776" width="11.44140625" style="76"/>
    <col min="11777" max="11777" width="31.5546875" style="76" customWidth="1"/>
    <col min="11778" max="11778" width="28.5546875" style="76" customWidth="1"/>
    <col min="11779" max="11779" width="8.33203125" style="76" customWidth="1"/>
    <col min="11780" max="11780" width="4.44140625" style="76" bestFit="1" customWidth="1"/>
    <col min="11781" max="11781" width="8.33203125" style="76" customWidth="1"/>
    <col min="11782" max="11782" width="4.44140625" style="76" bestFit="1" customWidth="1"/>
    <col min="11783" max="11783" width="8.33203125" style="76" customWidth="1"/>
    <col min="11784" max="11784" width="4.44140625" style="76" bestFit="1" customWidth="1"/>
    <col min="11785" max="11785" width="8.33203125" style="76" bestFit="1" customWidth="1"/>
    <col min="11786" max="11786" width="4.44140625" style="76" bestFit="1" customWidth="1"/>
    <col min="11787" max="11788" width="8.6640625" style="76" customWidth="1"/>
    <col min="11789" max="12032" width="11.44140625" style="76"/>
    <col min="12033" max="12033" width="31.5546875" style="76" customWidth="1"/>
    <col min="12034" max="12034" width="28.5546875" style="76" customWidth="1"/>
    <col min="12035" max="12035" width="8.33203125" style="76" customWidth="1"/>
    <col min="12036" max="12036" width="4.44140625" style="76" bestFit="1" customWidth="1"/>
    <col min="12037" max="12037" width="8.33203125" style="76" customWidth="1"/>
    <col min="12038" max="12038" width="4.44140625" style="76" bestFit="1" customWidth="1"/>
    <col min="12039" max="12039" width="8.33203125" style="76" customWidth="1"/>
    <col min="12040" max="12040" width="4.44140625" style="76" bestFit="1" customWidth="1"/>
    <col min="12041" max="12041" width="8.33203125" style="76" bestFit="1" customWidth="1"/>
    <col min="12042" max="12042" width="4.44140625" style="76" bestFit="1" customWidth="1"/>
    <col min="12043" max="12044" width="8.6640625" style="76" customWidth="1"/>
    <col min="12045" max="12288" width="11.44140625" style="76"/>
    <col min="12289" max="12289" width="31.5546875" style="76" customWidth="1"/>
    <col min="12290" max="12290" width="28.5546875" style="76" customWidth="1"/>
    <col min="12291" max="12291" width="8.33203125" style="76" customWidth="1"/>
    <col min="12292" max="12292" width="4.44140625" style="76" bestFit="1" customWidth="1"/>
    <col min="12293" max="12293" width="8.33203125" style="76" customWidth="1"/>
    <col min="12294" max="12294" width="4.44140625" style="76" bestFit="1" customWidth="1"/>
    <col min="12295" max="12295" width="8.33203125" style="76" customWidth="1"/>
    <col min="12296" max="12296" width="4.44140625" style="76" bestFit="1" customWidth="1"/>
    <col min="12297" max="12297" width="8.33203125" style="76" bestFit="1" customWidth="1"/>
    <col min="12298" max="12298" width="4.44140625" style="76" bestFit="1" customWidth="1"/>
    <col min="12299" max="12300" width="8.6640625" style="76" customWidth="1"/>
    <col min="12301" max="12544" width="11.44140625" style="76"/>
    <col min="12545" max="12545" width="31.5546875" style="76" customWidth="1"/>
    <col min="12546" max="12546" width="28.5546875" style="76" customWidth="1"/>
    <col min="12547" max="12547" width="8.33203125" style="76" customWidth="1"/>
    <col min="12548" max="12548" width="4.44140625" style="76" bestFit="1" customWidth="1"/>
    <col min="12549" max="12549" width="8.33203125" style="76" customWidth="1"/>
    <col min="12550" max="12550" width="4.44140625" style="76" bestFit="1" customWidth="1"/>
    <col min="12551" max="12551" width="8.33203125" style="76" customWidth="1"/>
    <col min="12552" max="12552" width="4.44140625" style="76" bestFit="1" customWidth="1"/>
    <col min="12553" max="12553" width="8.33203125" style="76" bestFit="1" customWidth="1"/>
    <col min="12554" max="12554" width="4.44140625" style="76" bestFit="1" customWidth="1"/>
    <col min="12555" max="12556" width="8.6640625" style="76" customWidth="1"/>
    <col min="12557" max="12800" width="11.44140625" style="76"/>
    <col min="12801" max="12801" width="31.5546875" style="76" customWidth="1"/>
    <col min="12802" max="12802" width="28.5546875" style="76" customWidth="1"/>
    <col min="12803" max="12803" width="8.33203125" style="76" customWidth="1"/>
    <col min="12804" max="12804" width="4.44140625" style="76" bestFit="1" customWidth="1"/>
    <col min="12805" max="12805" width="8.33203125" style="76" customWidth="1"/>
    <col min="12806" max="12806" width="4.44140625" style="76" bestFit="1" customWidth="1"/>
    <col min="12807" max="12807" width="8.33203125" style="76" customWidth="1"/>
    <col min="12808" max="12808" width="4.44140625" style="76" bestFit="1" customWidth="1"/>
    <col min="12809" max="12809" width="8.33203125" style="76" bestFit="1" customWidth="1"/>
    <col min="12810" max="12810" width="4.44140625" style="76" bestFit="1" customWidth="1"/>
    <col min="12811" max="12812" width="8.6640625" style="76" customWidth="1"/>
    <col min="12813" max="13056" width="11.44140625" style="76"/>
    <col min="13057" max="13057" width="31.5546875" style="76" customWidth="1"/>
    <col min="13058" max="13058" width="28.5546875" style="76" customWidth="1"/>
    <col min="13059" max="13059" width="8.33203125" style="76" customWidth="1"/>
    <col min="13060" max="13060" width="4.44140625" style="76" bestFit="1" customWidth="1"/>
    <col min="13061" max="13061" width="8.33203125" style="76" customWidth="1"/>
    <col min="13062" max="13062" width="4.44140625" style="76" bestFit="1" customWidth="1"/>
    <col min="13063" max="13063" width="8.33203125" style="76" customWidth="1"/>
    <col min="13064" max="13064" width="4.44140625" style="76" bestFit="1" customWidth="1"/>
    <col min="13065" max="13065" width="8.33203125" style="76" bestFit="1" customWidth="1"/>
    <col min="13066" max="13066" width="4.44140625" style="76" bestFit="1" customWidth="1"/>
    <col min="13067" max="13068" width="8.6640625" style="76" customWidth="1"/>
    <col min="13069" max="13312" width="11.44140625" style="76"/>
    <col min="13313" max="13313" width="31.5546875" style="76" customWidth="1"/>
    <col min="13314" max="13314" width="28.5546875" style="76" customWidth="1"/>
    <col min="13315" max="13315" width="8.33203125" style="76" customWidth="1"/>
    <col min="13316" max="13316" width="4.44140625" style="76" bestFit="1" customWidth="1"/>
    <col min="13317" max="13317" width="8.33203125" style="76" customWidth="1"/>
    <col min="13318" max="13318" width="4.44140625" style="76" bestFit="1" customWidth="1"/>
    <col min="13319" max="13319" width="8.33203125" style="76" customWidth="1"/>
    <col min="13320" max="13320" width="4.44140625" style="76" bestFit="1" customWidth="1"/>
    <col min="13321" max="13321" width="8.33203125" style="76" bestFit="1" customWidth="1"/>
    <col min="13322" max="13322" width="4.44140625" style="76" bestFit="1" customWidth="1"/>
    <col min="13323" max="13324" width="8.6640625" style="76" customWidth="1"/>
    <col min="13325" max="13568" width="11.44140625" style="76"/>
    <col min="13569" max="13569" width="31.5546875" style="76" customWidth="1"/>
    <col min="13570" max="13570" width="28.5546875" style="76" customWidth="1"/>
    <col min="13571" max="13571" width="8.33203125" style="76" customWidth="1"/>
    <col min="13572" max="13572" width="4.44140625" style="76" bestFit="1" customWidth="1"/>
    <col min="13573" max="13573" width="8.33203125" style="76" customWidth="1"/>
    <col min="13574" max="13574" width="4.44140625" style="76" bestFit="1" customWidth="1"/>
    <col min="13575" max="13575" width="8.33203125" style="76" customWidth="1"/>
    <col min="13576" max="13576" width="4.44140625" style="76" bestFit="1" customWidth="1"/>
    <col min="13577" max="13577" width="8.33203125" style="76" bestFit="1" customWidth="1"/>
    <col min="13578" max="13578" width="4.44140625" style="76" bestFit="1" customWidth="1"/>
    <col min="13579" max="13580" width="8.6640625" style="76" customWidth="1"/>
    <col min="13581" max="13824" width="11.44140625" style="76"/>
    <col min="13825" max="13825" width="31.5546875" style="76" customWidth="1"/>
    <col min="13826" max="13826" width="28.5546875" style="76" customWidth="1"/>
    <col min="13827" max="13827" width="8.33203125" style="76" customWidth="1"/>
    <col min="13828" max="13828" width="4.44140625" style="76" bestFit="1" customWidth="1"/>
    <col min="13829" max="13829" width="8.33203125" style="76" customWidth="1"/>
    <col min="13830" max="13830" width="4.44140625" style="76" bestFit="1" customWidth="1"/>
    <col min="13831" max="13831" width="8.33203125" style="76" customWidth="1"/>
    <col min="13832" max="13832" width="4.44140625" style="76" bestFit="1" customWidth="1"/>
    <col min="13833" max="13833" width="8.33203125" style="76" bestFit="1" customWidth="1"/>
    <col min="13834" max="13834" width="4.44140625" style="76" bestFit="1" customWidth="1"/>
    <col min="13835" max="13836" width="8.6640625" style="76" customWidth="1"/>
    <col min="13837" max="14080" width="11.44140625" style="76"/>
    <col min="14081" max="14081" width="31.5546875" style="76" customWidth="1"/>
    <col min="14082" max="14082" width="28.5546875" style="76" customWidth="1"/>
    <col min="14083" max="14083" width="8.33203125" style="76" customWidth="1"/>
    <col min="14084" max="14084" width="4.44140625" style="76" bestFit="1" customWidth="1"/>
    <col min="14085" max="14085" width="8.33203125" style="76" customWidth="1"/>
    <col min="14086" max="14086" width="4.44140625" style="76" bestFit="1" customWidth="1"/>
    <col min="14087" max="14087" width="8.33203125" style="76" customWidth="1"/>
    <col min="14088" max="14088" width="4.44140625" style="76" bestFit="1" customWidth="1"/>
    <col min="14089" max="14089" width="8.33203125" style="76" bestFit="1" customWidth="1"/>
    <col min="14090" max="14090" width="4.44140625" style="76" bestFit="1" customWidth="1"/>
    <col min="14091" max="14092" width="8.6640625" style="76" customWidth="1"/>
    <col min="14093" max="14336" width="11.44140625" style="76"/>
    <col min="14337" max="14337" width="31.5546875" style="76" customWidth="1"/>
    <col min="14338" max="14338" width="28.5546875" style="76" customWidth="1"/>
    <col min="14339" max="14339" width="8.33203125" style="76" customWidth="1"/>
    <col min="14340" max="14340" width="4.44140625" style="76" bestFit="1" customWidth="1"/>
    <col min="14341" max="14341" width="8.33203125" style="76" customWidth="1"/>
    <col min="14342" max="14342" width="4.44140625" style="76" bestFit="1" customWidth="1"/>
    <col min="14343" max="14343" width="8.33203125" style="76" customWidth="1"/>
    <col min="14344" max="14344" width="4.44140625" style="76" bestFit="1" customWidth="1"/>
    <col min="14345" max="14345" width="8.33203125" style="76" bestFit="1" customWidth="1"/>
    <col min="14346" max="14346" width="4.44140625" style="76" bestFit="1" customWidth="1"/>
    <col min="14347" max="14348" width="8.6640625" style="76" customWidth="1"/>
    <col min="14349" max="14592" width="11.44140625" style="76"/>
    <col min="14593" max="14593" width="31.5546875" style="76" customWidth="1"/>
    <col min="14594" max="14594" width="28.5546875" style="76" customWidth="1"/>
    <col min="14595" max="14595" width="8.33203125" style="76" customWidth="1"/>
    <col min="14596" max="14596" width="4.44140625" style="76" bestFit="1" customWidth="1"/>
    <col min="14597" max="14597" width="8.33203125" style="76" customWidth="1"/>
    <col min="14598" max="14598" width="4.44140625" style="76" bestFit="1" customWidth="1"/>
    <col min="14599" max="14599" width="8.33203125" style="76" customWidth="1"/>
    <col min="14600" max="14600" width="4.44140625" style="76" bestFit="1" customWidth="1"/>
    <col min="14601" max="14601" width="8.33203125" style="76" bestFit="1" customWidth="1"/>
    <col min="14602" max="14602" width="4.44140625" style="76" bestFit="1" customWidth="1"/>
    <col min="14603" max="14604" width="8.6640625" style="76" customWidth="1"/>
    <col min="14605" max="14848" width="11.44140625" style="76"/>
    <col min="14849" max="14849" width="31.5546875" style="76" customWidth="1"/>
    <col min="14850" max="14850" width="28.5546875" style="76" customWidth="1"/>
    <col min="14851" max="14851" width="8.33203125" style="76" customWidth="1"/>
    <col min="14852" max="14852" width="4.44140625" style="76" bestFit="1" customWidth="1"/>
    <col min="14853" max="14853" width="8.33203125" style="76" customWidth="1"/>
    <col min="14854" max="14854" width="4.44140625" style="76" bestFit="1" customWidth="1"/>
    <col min="14855" max="14855" width="8.33203125" style="76" customWidth="1"/>
    <col min="14856" max="14856" width="4.44140625" style="76" bestFit="1" customWidth="1"/>
    <col min="14857" max="14857" width="8.33203125" style="76" bestFit="1" customWidth="1"/>
    <col min="14858" max="14858" width="4.44140625" style="76" bestFit="1" customWidth="1"/>
    <col min="14859" max="14860" width="8.6640625" style="76" customWidth="1"/>
    <col min="14861" max="15104" width="11.44140625" style="76"/>
    <col min="15105" max="15105" width="31.5546875" style="76" customWidth="1"/>
    <col min="15106" max="15106" width="28.5546875" style="76" customWidth="1"/>
    <col min="15107" max="15107" width="8.33203125" style="76" customWidth="1"/>
    <col min="15108" max="15108" width="4.44140625" style="76" bestFit="1" customWidth="1"/>
    <col min="15109" max="15109" width="8.33203125" style="76" customWidth="1"/>
    <col min="15110" max="15110" width="4.44140625" style="76" bestFit="1" customWidth="1"/>
    <col min="15111" max="15111" width="8.33203125" style="76" customWidth="1"/>
    <col min="15112" max="15112" width="4.44140625" style="76" bestFit="1" customWidth="1"/>
    <col min="15113" max="15113" width="8.33203125" style="76" bestFit="1" customWidth="1"/>
    <col min="15114" max="15114" width="4.44140625" style="76" bestFit="1" customWidth="1"/>
    <col min="15115" max="15116" width="8.6640625" style="76" customWidth="1"/>
    <col min="15117" max="15360" width="11.44140625" style="76"/>
    <col min="15361" max="15361" width="31.5546875" style="76" customWidth="1"/>
    <col min="15362" max="15362" width="28.5546875" style="76" customWidth="1"/>
    <col min="15363" max="15363" width="8.33203125" style="76" customWidth="1"/>
    <col min="15364" max="15364" width="4.44140625" style="76" bestFit="1" customWidth="1"/>
    <col min="15365" max="15365" width="8.33203125" style="76" customWidth="1"/>
    <col min="15366" max="15366" width="4.44140625" style="76" bestFit="1" customWidth="1"/>
    <col min="15367" max="15367" width="8.33203125" style="76" customWidth="1"/>
    <col min="15368" max="15368" width="4.44140625" style="76" bestFit="1" customWidth="1"/>
    <col min="15369" max="15369" width="8.33203125" style="76" bestFit="1" customWidth="1"/>
    <col min="15370" max="15370" width="4.44140625" style="76" bestFit="1" customWidth="1"/>
    <col min="15371" max="15372" width="8.6640625" style="76" customWidth="1"/>
    <col min="15373" max="15616" width="11.44140625" style="76"/>
    <col min="15617" max="15617" width="31.5546875" style="76" customWidth="1"/>
    <col min="15618" max="15618" width="28.5546875" style="76" customWidth="1"/>
    <col min="15619" max="15619" width="8.33203125" style="76" customWidth="1"/>
    <col min="15620" max="15620" width="4.44140625" style="76" bestFit="1" customWidth="1"/>
    <col min="15621" max="15621" width="8.33203125" style="76" customWidth="1"/>
    <col min="15622" max="15622" width="4.44140625" style="76" bestFit="1" customWidth="1"/>
    <col min="15623" max="15623" width="8.33203125" style="76" customWidth="1"/>
    <col min="15624" max="15624" width="4.44140625" style="76" bestFit="1" customWidth="1"/>
    <col min="15625" max="15625" width="8.33203125" style="76" bestFit="1" customWidth="1"/>
    <col min="15626" max="15626" width="4.44140625" style="76" bestFit="1" customWidth="1"/>
    <col min="15627" max="15628" width="8.6640625" style="76" customWidth="1"/>
    <col min="15629" max="15872" width="11.44140625" style="76"/>
    <col min="15873" max="15873" width="31.5546875" style="76" customWidth="1"/>
    <col min="15874" max="15874" width="28.5546875" style="76" customWidth="1"/>
    <col min="15875" max="15875" width="8.33203125" style="76" customWidth="1"/>
    <col min="15876" max="15876" width="4.44140625" style="76" bestFit="1" customWidth="1"/>
    <col min="15877" max="15877" width="8.33203125" style="76" customWidth="1"/>
    <col min="15878" max="15878" width="4.44140625" style="76" bestFit="1" customWidth="1"/>
    <col min="15879" max="15879" width="8.33203125" style="76" customWidth="1"/>
    <col min="15880" max="15880" width="4.44140625" style="76" bestFit="1" customWidth="1"/>
    <col min="15881" max="15881" width="8.33203125" style="76" bestFit="1" customWidth="1"/>
    <col min="15882" max="15882" width="4.44140625" style="76" bestFit="1" customWidth="1"/>
    <col min="15883" max="15884" width="8.6640625" style="76" customWidth="1"/>
    <col min="15885" max="16128" width="11.44140625" style="76"/>
    <col min="16129" max="16129" width="31.5546875" style="76" customWidth="1"/>
    <col min="16130" max="16130" width="28.5546875" style="76" customWidth="1"/>
    <col min="16131" max="16131" width="8.33203125" style="76" customWidth="1"/>
    <col min="16132" max="16132" width="4.44140625" style="76" bestFit="1" customWidth="1"/>
    <col min="16133" max="16133" width="8.33203125" style="76" customWidth="1"/>
    <col min="16134" max="16134" width="4.44140625" style="76" bestFit="1" customWidth="1"/>
    <col min="16135" max="16135" width="8.33203125" style="76" customWidth="1"/>
    <col min="16136" max="16136" width="4.44140625" style="76" bestFit="1" customWidth="1"/>
    <col min="16137" max="16137" width="8.33203125" style="76" bestFit="1" customWidth="1"/>
    <col min="16138" max="16138" width="4.44140625" style="76" bestFit="1" customWidth="1"/>
    <col min="16139" max="16140" width="8.6640625" style="76" customWidth="1"/>
    <col min="16141" max="16384" width="11.44140625" style="76"/>
  </cols>
  <sheetData>
    <row r="1" spans="1:17" ht="12.6" customHeight="1">
      <c r="A1" s="1436" t="s">
        <v>5197</v>
      </c>
    </row>
    <row r="2" spans="1:17" ht="17.399999999999999">
      <c r="A2" s="1045" t="s">
        <v>3653</v>
      </c>
      <c r="B2" s="142" t="s">
        <v>3652</v>
      </c>
      <c r="C2" s="1046"/>
    </row>
    <row r="3" spans="1:17" ht="18" thickBot="1">
      <c r="A3" s="1048"/>
      <c r="B3" s="1049" t="s">
        <v>4941</v>
      </c>
      <c r="C3" s="1050"/>
      <c r="D3" s="77"/>
      <c r="E3" s="77"/>
      <c r="F3" s="77"/>
      <c r="G3" s="125"/>
      <c r="H3" s="1051"/>
      <c r="I3" s="77"/>
      <c r="J3" s="77"/>
    </row>
    <row r="4" spans="1:17" ht="12.75" customHeight="1">
      <c r="A4" s="1796" t="s">
        <v>3651</v>
      </c>
      <c r="B4" s="1792" t="s">
        <v>4942</v>
      </c>
      <c r="C4" s="1052"/>
      <c r="D4" s="1053"/>
      <c r="E4" s="1053"/>
      <c r="F4" s="1053"/>
      <c r="G4" s="1053"/>
      <c r="H4" s="1053"/>
      <c r="I4" s="1053"/>
      <c r="J4" s="1053"/>
      <c r="K4" s="1054"/>
      <c r="L4" s="1055"/>
    </row>
    <row r="5" spans="1:17" ht="12.75" customHeight="1" thickBot="1">
      <c r="A5" s="1797"/>
      <c r="B5" s="1793"/>
      <c r="C5" s="1056"/>
      <c r="D5" s="1057"/>
      <c r="E5" s="1057"/>
      <c r="F5" s="1057"/>
      <c r="G5" s="1057"/>
      <c r="H5" s="1057"/>
      <c r="I5" s="1057"/>
      <c r="J5" s="1057"/>
      <c r="K5" s="1058"/>
      <c r="L5" s="1059"/>
    </row>
    <row r="6" spans="1:17" ht="11.25" customHeight="1" thickBot="1">
      <c r="A6" s="1797"/>
      <c r="B6" s="1794"/>
      <c r="C6" s="1582">
        <v>2009</v>
      </c>
      <c r="D6" s="1584"/>
      <c r="E6" s="1799">
        <v>2010</v>
      </c>
      <c r="F6" s="1800"/>
      <c r="G6" s="1582">
        <v>2011</v>
      </c>
      <c r="H6" s="1584"/>
      <c r="I6" s="1582">
        <v>2012</v>
      </c>
      <c r="J6" s="1584"/>
      <c r="K6" s="1582">
        <v>2013</v>
      </c>
      <c r="L6" s="1584"/>
    </row>
    <row r="7" spans="1:17" ht="13.5" customHeight="1" thickBot="1">
      <c r="A7" s="1798"/>
      <c r="B7" s="1795"/>
      <c r="C7" s="1060" t="s">
        <v>87</v>
      </c>
      <c r="D7" s="1060" t="s">
        <v>3650</v>
      </c>
      <c r="E7" s="1060" t="s">
        <v>87</v>
      </c>
      <c r="F7" s="1060" t="s">
        <v>3650</v>
      </c>
      <c r="G7" s="1061" t="s">
        <v>87</v>
      </c>
      <c r="H7" s="1062" t="s">
        <v>3650</v>
      </c>
      <c r="I7" s="1061" t="s">
        <v>87</v>
      </c>
      <c r="J7" s="1062" t="s">
        <v>3650</v>
      </c>
      <c r="K7" s="1061" t="s">
        <v>87</v>
      </c>
      <c r="L7" s="1062" t="s">
        <v>3650</v>
      </c>
    </row>
    <row r="8" spans="1:17" s="77" customFormat="1" ht="13.2">
      <c r="A8" s="1063" t="s">
        <v>3649</v>
      </c>
      <c r="B8" s="137" t="s">
        <v>21</v>
      </c>
      <c r="C8" s="133">
        <v>91965</v>
      </c>
      <c r="D8" s="133">
        <f>C8/C8*100</f>
        <v>100</v>
      </c>
      <c r="E8" s="133">
        <v>97930</v>
      </c>
      <c r="F8" s="133">
        <f>E8/E8*100</f>
        <v>100</v>
      </c>
      <c r="G8" s="133">
        <v>94985</v>
      </c>
      <c r="H8" s="133">
        <f>G8/G8*100</f>
        <v>100</v>
      </c>
      <c r="I8" s="133">
        <v>98711</v>
      </c>
      <c r="J8" s="1064">
        <f>+I8/I8*100</f>
        <v>100</v>
      </c>
      <c r="K8" s="1065">
        <v>99770</v>
      </c>
      <c r="L8" s="1066">
        <v>100</v>
      </c>
      <c r="M8" s="1051"/>
    </row>
    <row r="9" spans="1:17" s="77" customFormat="1" ht="15.75" customHeight="1">
      <c r="A9" s="1048"/>
      <c r="C9" s="133"/>
      <c r="D9" s="133"/>
      <c r="E9" s="133"/>
      <c r="F9" s="133"/>
      <c r="G9" s="133"/>
      <c r="H9" s="133"/>
      <c r="I9" s="1048"/>
      <c r="J9" s="1048"/>
      <c r="K9" s="125"/>
      <c r="Q9" s="77" t="s">
        <v>324</v>
      </c>
    </row>
    <row r="10" spans="1:17" s="77" customFormat="1">
      <c r="A10" s="235" t="s">
        <v>3648</v>
      </c>
      <c r="B10" s="1067" t="s">
        <v>4943</v>
      </c>
      <c r="C10" s="1068">
        <v>24838</v>
      </c>
      <c r="D10" s="1069">
        <f>C10/$C$8*100</f>
        <v>27.008100907954113</v>
      </c>
      <c r="E10" s="1068">
        <v>27158</v>
      </c>
      <c r="F10" s="1069">
        <f>E10/$E$8*100</f>
        <v>27.732053507607475</v>
      </c>
      <c r="G10" s="1068">
        <v>25744</v>
      </c>
      <c r="H10" s="1069">
        <f>G10/$G$8*100</f>
        <v>27.1032268252882</v>
      </c>
      <c r="I10" s="1068">
        <v>27179</v>
      </c>
      <c r="J10" s="1069">
        <f>+I10/$I$8*100</f>
        <v>27.53391212732117</v>
      </c>
      <c r="K10" s="126">
        <v>27660</v>
      </c>
      <c r="L10" s="1051">
        <f>+K10/$K$8*100</f>
        <v>27.723764658715044</v>
      </c>
      <c r="M10" s="1070"/>
    </row>
    <row r="11" spans="1:17" s="77" customFormat="1" ht="16.5" customHeight="1">
      <c r="A11" s="235" t="s">
        <v>3647</v>
      </c>
      <c r="B11" s="80" t="s">
        <v>122</v>
      </c>
      <c r="C11" s="1068">
        <v>22637</v>
      </c>
      <c r="D11" s="1069">
        <f t="shared" ref="D11:D19" si="0">C11/$C$8*100</f>
        <v>24.61479910835644</v>
      </c>
      <c r="E11" s="1068">
        <v>23136</v>
      </c>
      <c r="F11" s="1069">
        <f t="shared" ref="F11:F20" si="1">E11/$E$8*100</f>
        <v>23.625038292658022</v>
      </c>
      <c r="G11" s="1068">
        <v>23672</v>
      </c>
      <c r="H11" s="1069">
        <f t="shared" ref="H11:H20" si="2">G11/$G$8*100</f>
        <v>24.921829762594093</v>
      </c>
      <c r="I11" s="1068">
        <v>24372</v>
      </c>
      <c r="J11" s="1069">
        <f t="shared" ref="J11:J20" si="3">+I11/$I$8*100</f>
        <v>24.690257418119561</v>
      </c>
      <c r="K11" s="126">
        <v>24592</v>
      </c>
      <c r="L11" s="1051">
        <f t="shared" ref="L11:L20" si="4">+K11/$K$8*100</f>
        <v>24.648691991580634</v>
      </c>
      <c r="M11" s="1070"/>
      <c r="Q11" s="77" t="s">
        <v>190</v>
      </c>
    </row>
    <row r="12" spans="1:17" s="77" customFormat="1">
      <c r="A12" s="235" t="s">
        <v>3646</v>
      </c>
      <c r="B12" s="1067" t="s">
        <v>3645</v>
      </c>
      <c r="C12" s="1068">
        <v>8151</v>
      </c>
      <c r="D12" s="1069">
        <f t="shared" si="0"/>
        <v>8.8631544609362258</v>
      </c>
      <c r="E12" s="1068">
        <v>8385</v>
      </c>
      <c r="F12" s="1069">
        <f t="shared" si="1"/>
        <v>8.5622383335035224</v>
      </c>
      <c r="G12" s="1068">
        <v>8027</v>
      </c>
      <c r="H12" s="1069">
        <f t="shared" si="2"/>
        <v>8.4508080223193129</v>
      </c>
      <c r="I12" s="1068">
        <v>7561</v>
      </c>
      <c r="J12" s="1069">
        <f t="shared" si="3"/>
        <v>7.6597339708847034</v>
      </c>
      <c r="K12" s="126">
        <v>7617</v>
      </c>
      <c r="L12" s="1051">
        <f t="shared" si="4"/>
        <v>7.6345594868196853</v>
      </c>
      <c r="M12" s="1070"/>
      <c r="Q12" s="77" t="s">
        <v>324</v>
      </c>
    </row>
    <row r="13" spans="1:17" s="77" customFormat="1">
      <c r="A13" s="235" t="s">
        <v>3644</v>
      </c>
      <c r="B13" s="1067" t="s">
        <v>76</v>
      </c>
      <c r="C13" s="1068">
        <v>8933</v>
      </c>
      <c r="D13" s="1069">
        <f t="shared" si="0"/>
        <v>9.7134779535692921</v>
      </c>
      <c r="E13" s="1068">
        <v>9993</v>
      </c>
      <c r="F13" s="1069">
        <f t="shared" si="1"/>
        <v>10.204227509445522</v>
      </c>
      <c r="G13" s="1068">
        <v>9104</v>
      </c>
      <c r="H13" s="1069">
        <f t="shared" si="2"/>
        <v>9.5846712638837701</v>
      </c>
      <c r="I13" s="1068">
        <v>10118</v>
      </c>
      <c r="J13" s="1069">
        <f t="shared" si="3"/>
        <v>10.250124099644417</v>
      </c>
      <c r="K13" s="126">
        <v>10269</v>
      </c>
      <c r="L13" s="1051">
        <f t="shared" si="4"/>
        <v>10.292673148240954</v>
      </c>
      <c r="M13" s="1070"/>
      <c r="Q13" s="77" t="s">
        <v>324</v>
      </c>
    </row>
    <row r="14" spans="1:17" s="77" customFormat="1">
      <c r="A14" s="235" t="s">
        <v>3643</v>
      </c>
      <c r="B14" s="1067" t="s">
        <v>4944</v>
      </c>
      <c r="C14" s="1068">
        <v>6726</v>
      </c>
      <c r="D14" s="1069">
        <f t="shared" si="0"/>
        <v>7.3136519328005214</v>
      </c>
      <c r="E14" s="1068">
        <v>7051</v>
      </c>
      <c r="F14" s="1069">
        <f t="shared" si="1"/>
        <v>7.2000408455018885</v>
      </c>
      <c r="G14" s="197">
        <v>6964</v>
      </c>
      <c r="H14" s="1069">
        <f t="shared" si="2"/>
        <v>7.3316839500973838</v>
      </c>
      <c r="I14" s="1068">
        <v>7140</v>
      </c>
      <c r="J14" s="1069">
        <f t="shared" si="3"/>
        <v>7.2332364174205503</v>
      </c>
      <c r="K14" s="126">
        <v>7349</v>
      </c>
      <c r="L14" s="1051">
        <f t="shared" si="4"/>
        <v>7.3659416658314116</v>
      </c>
      <c r="M14" s="1070"/>
      <c r="Q14" s="77" t="s">
        <v>324</v>
      </c>
    </row>
    <row r="15" spans="1:17" s="77" customFormat="1" ht="22.2">
      <c r="A15" s="235" t="s">
        <v>3642</v>
      </c>
      <c r="B15" s="1067" t="s">
        <v>4945</v>
      </c>
      <c r="C15" s="1068">
        <v>2403</v>
      </c>
      <c r="D15" s="1069">
        <f t="shared" si="0"/>
        <v>2.6129505790246288</v>
      </c>
      <c r="E15" s="1068">
        <v>2467</v>
      </c>
      <c r="F15" s="1069">
        <f t="shared" si="1"/>
        <v>2.5191463290105176</v>
      </c>
      <c r="G15" s="1068">
        <v>2383</v>
      </c>
      <c r="H15" s="1069">
        <f t="shared" si="2"/>
        <v>2.508817181660262</v>
      </c>
      <c r="I15" s="1068">
        <v>2592</v>
      </c>
      <c r="J15" s="1069">
        <f t="shared" si="3"/>
        <v>2.625847170021578</v>
      </c>
      <c r="K15" s="126">
        <v>2195</v>
      </c>
      <c r="L15" s="1051">
        <f t="shared" si="4"/>
        <v>2.2000601383181317</v>
      </c>
      <c r="M15" s="1070"/>
      <c r="Q15" s="77" t="s">
        <v>324</v>
      </c>
    </row>
    <row r="16" spans="1:17" s="77" customFormat="1">
      <c r="A16" s="235" t="s">
        <v>3641</v>
      </c>
      <c r="B16" s="1067" t="s">
        <v>4946</v>
      </c>
      <c r="C16" s="1068">
        <v>1829</v>
      </c>
      <c r="D16" s="1069">
        <v>1.5</v>
      </c>
      <c r="E16" s="1068">
        <v>1943</v>
      </c>
      <c r="F16" s="1069">
        <f t="shared" si="1"/>
        <v>1.9840702542632493</v>
      </c>
      <c r="G16" s="1068">
        <v>1884</v>
      </c>
      <c r="H16" s="1069">
        <f t="shared" si="2"/>
        <v>1.9834710743801653</v>
      </c>
      <c r="I16" s="1068">
        <v>2161</v>
      </c>
      <c r="J16" s="1069">
        <f t="shared" si="3"/>
        <v>2.1892190333397492</v>
      </c>
      <c r="K16" s="126">
        <v>2493</v>
      </c>
      <c r="L16" s="1051">
        <f t="shared" si="4"/>
        <v>2.4987471183722563</v>
      </c>
      <c r="M16" s="1070"/>
      <c r="Q16" s="77" t="s">
        <v>324</v>
      </c>
    </row>
    <row r="17" spans="1:17" s="77" customFormat="1">
      <c r="A17" s="235" t="s">
        <v>3640</v>
      </c>
      <c r="B17" s="1067" t="s">
        <v>3639</v>
      </c>
      <c r="C17" s="235">
        <v>852</v>
      </c>
      <c r="D17" s="1069">
        <f t="shared" si="0"/>
        <v>0.9264394062958734</v>
      </c>
      <c r="E17" s="235">
        <v>853</v>
      </c>
      <c r="F17" s="1069">
        <f t="shared" si="1"/>
        <v>0.87103032778515277</v>
      </c>
      <c r="G17" s="235">
        <v>870</v>
      </c>
      <c r="H17" s="1069">
        <f t="shared" si="2"/>
        <v>0.91593409485708266</v>
      </c>
      <c r="I17" s="1068">
        <v>809</v>
      </c>
      <c r="J17" s="1069">
        <f t="shared" si="3"/>
        <v>0.81956418230997552</v>
      </c>
      <c r="K17" s="126">
        <v>766</v>
      </c>
      <c r="L17" s="1051">
        <f t="shared" si="4"/>
        <v>0.76776586148140724</v>
      </c>
      <c r="M17" s="1070"/>
      <c r="N17" s="77" t="s">
        <v>324</v>
      </c>
      <c r="Q17" s="77" t="s">
        <v>324</v>
      </c>
    </row>
    <row r="18" spans="1:17" s="77" customFormat="1">
      <c r="A18" s="235" t="s">
        <v>3638</v>
      </c>
      <c r="B18" s="1067" t="s">
        <v>4947</v>
      </c>
      <c r="C18" s="1068">
        <v>2778</v>
      </c>
      <c r="D18" s="1069">
        <f t="shared" si="0"/>
        <v>3.0207144022182351</v>
      </c>
      <c r="E18" s="1068">
        <v>3191</v>
      </c>
      <c r="F18" s="1069">
        <f t="shared" si="1"/>
        <v>3.2584499132033082</v>
      </c>
      <c r="G18" s="1068">
        <v>3102</v>
      </c>
      <c r="H18" s="1069">
        <f t="shared" si="2"/>
        <v>3.2657788071800811</v>
      </c>
      <c r="I18" s="1068">
        <v>2602</v>
      </c>
      <c r="J18" s="1069">
        <f t="shared" si="3"/>
        <v>2.6359777532392541</v>
      </c>
      <c r="K18" s="126">
        <v>2883</v>
      </c>
      <c r="L18" s="1051">
        <f t="shared" si="4"/>
        <v>2.8896461862283251</v>
      </c>
      <c r="M18" s="1070"/>
      <c r="Q18" s="77" t="s">
        <v>324</v>
      </c>
    </row>
    <row r="19" spans="1:17" s="77" customFormat="1" ht="20.399999999999999">
      <c r="A19" s="235" t="s">
        <v>3637</v>
      </c>
      <c r="B19" s="1067" t="s">
        <v>92</v>
      </c>
      <c r="C19" s="1068">
        <v>4277</v>
      </c>
      <c r="D19" s="1069">
        <f t="shared" si="0"/>
        <v>4.6506823247974776</v>
      </c>
      <c r="E19" s="1068">
        <v>4821</v>
      </c>
      <c r="F19" s="1069">
        <f t="shared" si="1"/>
        <v>4.9229041151843154</v>
      </c>
      <c r="G19" s="197">
        <v>4640</v>
      </c>
      <c r="H19" s="1069">
        <f t="shared" si="2"/>
        <v>4.8849818392377742</v>
      </c>
      <c r="I19" s="1068">
        <v>4930</v>
      </c>
      <c r="J19" s="1069">
        <f t="shared" si="3"/>
        <v>4.9943775263141896</v>
      </c>
      <c r="K19" s="126">
        <v>4876</v>
      </c>
      <c r="L19" s="1051">
        <f t="shared" si="4"/>
        <v>4.8872406535030573</v>
      </c>
      <c r="M19" s="1070"/>
      <c r="Q19" s="77" t="s">
        <v>324</v>
      </c>
    </row>
    <row r="20" spans="1:17" s="77" customFormat="1" ht="15" customHeight="1">
      <c r="A20" s="235" t="s">
        <v>3636</v>
      </c>
      <c r="B20" s="80" t="s">
        <v>3635</v>
      </c>
      <c r="C20" s="1068">
        <v>8541</v>
      </c>
      <c r="D20" s="1069">
        <v>9.8000000000000007</v>
      </c>
      <c r="E20" s="1068">
        <v>8932</v>
      </c>
      <c r="F20" s="1069">
        <f t="shared" si="1"/>
        <v>9.1208005718370266</v>
      </c>
      <c r="G20" s="1068">
        <v>8595</v>
      </c>
      <c r="H20" s="1069">
        <f t="shared" si="2"/>
        <v>9.0487971785018697</v>
      </c>
      <c r="I20" s="1068">
        <v>9247</v>
      </c>
      <c r="J20" s="1069">
        <f t="shared" si="3"/>
        <v>9.3677503013848504</v>
      </c>
      <c r="K20" s="199">
        <v>9070</v>
      </c>
      <c r="L20" s="1051">
        <f t="shared" si="4"/>
        <v>9.0909090909090917</v>
      </c>
      <c r="M20" s="1070"/>
      <c r="Q20" s="77" t="s">
        <v>324</v>
      </c>
    </row>
    <row r="21" spans="1:17" ht="16.5" customHeight="1">
      <c r="A21" s="1071" t="s">
        <v>4948</v>
      </c>
      <c r="B21" s="77"/>
      <c r="C21" s="77"/>
      <c r="D21" s="77"/>
      <c r="E21" s="125"/>
      <c r="F21" s="125"/>
      <c r="I21" s="1072" t="s">
        <v>324</v>
      </c>
      <c r="M21" s="77"/>
    </row>
    <row r="22" spans="1:17">
      <c r="A22" s="1073" t="s">
        <v>3634</v>
      </c>
      <c r="B22" s="77"/>
      <c r="C22" s="77"/>
      <c r="D22" s="77"/>
      <c r="E22" s="125"/>
      <c r="F22" s="125"/>
      <c r="I22" s="1072"/>
      <c r="M22" s="77"/>
    </row>
    <row r="23" spans="1:17">
      <c r="A23" s="1074" t="s">
        <v>3633</v>
      </c>
      <c r="I23" s="126"/>
    </row>
    <row r="24" spans="1:17">
      <c r="A24" s="1074" t="s">
        <v>3632</v>
      </c>
      <c r="I24" s="126"/>
    </row>
    <row r="25" spans="1:17">
      <c r="A25" s="507"/>
    </row>
    <row r="26" spans="1:17">
      <c r="A26" s="876" t="s">
        <v>4082</v>
      </c>
    </row>
    <row r="28" spans="1:17">
      <c r="C28" s="126"/>
      <c r="D28" s="126"/>
      <c r="E28" s="126"/>
      <c r="F28" s="126"/>
      <c r="H28" s="126"/>
      <c r="I28" s="126"/>
      <c r="J28" s="126"/>
    </row>
    <row r="29" spans="1:17">
      <c r="C29" s="126"/>
      <c r="D29" s="126"/>
      <c r="E29" s="126"/>
      <c r="F29" s="126"/>
      <c r="G29" s="1075"/>
      <c r="H29" s="126"/>
      <c r="I29" s="126"/>
      <c r="J29" s="126"/>
      <c r="L29" s="76" t="s">
        <v>324</v>
      </c>
    </row>
    <row r="30" spans="1:17">
      <c r="C30" s="126"/>
      <c r="D30" s="126"/>
      <c r="E30" s="126"/>
      <c r="F30" s="126"/>
      <c r="H30" s="126"/>
      <c r="I30" s="126"/>
      <c r="J30" s="126"/>
    </row>
    <row r="31" spans="1:17">
      <c r="C31" s="126"/>
      <c r="D31" s="126"/>
      <c r="E31" s="126"/>
      <c r="F31" s="126"/>
      <c r="H31" s="126"/>
      <c r="I31" s="126"/>
      <c r="J31" s="126"/>
    </row>
    <row r="32" spans="1:17">
      <c r="C32" s="126"/>
      <c r="D32" s="126"/>
      <c r="E32" s="126"/>
      <c r="F32" s="126"/>
      <c r="H32" s="126"/>
      <c r="I32" s="126"/>
      <c r="J32" s="126"/>
    </row>
    <row r="33" spans="3:13">
      <c r="C33" s="126"/>
      <c r="D33" s="126"/>
      <c r="E33" s="126"/>
      <c r="F33" s="126"/>
      <c r="H33" s="126"/>
      <c r="I33" s="126"/>
      <c r="J33" s="126"/>
    </row>
    <row r="34" spans="3:13">
      <c r="C34" s="126"/>
      <c r="D34" s="126"/>
      <c r="E34" s="126"/>
      <c r="F34" s="126"/>
      <c r="H34" s="126"/>
      <c r="I34" s="126"/>
      <c r="J34" s="126"/>
    </row>
    <row r="35" spans="3:13">
      <c r="C35" s="126"/>
      <c r="D35" s="126"/>
      <c r="E35" s="126"/>
      <c r="F35" s="126"/>
      <c r="H35" s="126"/>
      <c r="I35" s="126"/>
      <c r="J35" s="126"/>
      <c r="M35" s="76" t="s">
        <v>324</v>
      </c>
    </row>
    <row r="36" spans="3:13">
      <c r="C36" s="126"/>
      <c r="D36" s="126"/>
      <c r="E36" s="126"/>
      <c r="F36" s="126"/>
      <c r="H36" s="126"/>
      <c r="I36" s="126"/>
      <c r="J36" s="126"/>
    </row>
    <row r="37" spans="3:13">
      <c r="C37" s="126"/>
      <c r="D37" s="126"/>
      <c r="E37" s="126"/>
      <c r="F37" s="126"/>
      <c r="H37" s="126"/>
      <c r="I37" s="126"/>
      <c r="J37" s="126"/>
    </row>
    <row r="38" spans="3:13">
      <c r="C38" s="126"/>
      <c r="D38" s="126"/>
      <c r="E38" s="126"/>
      <c r="F38" s="126"/>
      <c r="H38" s="126"/>
      <c r="I38" s="126"/>
      <c r="J38" s="126"/>
    </row>
    <row r="39" spans="3:13">
      <c r="C39" s="126"/>
      <c r="D39" s="126"/>
      <c r="E39" s="126"/>
      <c r="F39" s="126"/>
      <c r="H39" s="126"/>
      <c r="I39" s="126"/>
      <c r="J39" s="126"/>
    </row>
    <row r="40" spans="3:13">
      <c r="C40" s="126"/>
      <c r="D40" s="126"/>
      <c r="E40" s="126"/>
      <c r="F40" s="126"/>
      <c r="H40" s="126"/>
      <c r="I40" s="126"/>
      <c r="J40" s="126"/>
    </row>
    <row r="41" spans="3:13">
      <c r="C41" s="126"/>
      <c r="D41" s="126"/>
      <c r="E41" s="126"/>
      <c r="F41" s="126"/>
      <c r="H41" s="126"/>
      <c r="I41" s="126"/>
      <c r="J41" s="126"/>
    </row>
    <row r="42" spans="3:13">
      <c r="C42" s="126"/>
      <c r="D42" s="126"/>
      <c r="E42" s="126"/>
      <c r="F42" s="126"/>
      <c r="H42" s="126"/>
      <c r="I42" s="126"/>
      <c r="J42" s="126"/>
    </row>
    <row r="43" spans="3:13">
      <c r="C43" s="126"/>
      <c r="D43" s="126"/>
      <c r="E43" s="126"/>
      <c r="F43" s="126"/>
      <c r="H43" s="126"/>
      <c r="I43" s="126"/>
      <c r="J43" s="126"/>
    </row>
    <row r="44" spans="3:13">
      <c r="C44" s="126"/>
      <c r="D44" s="126"/>
      <c r="E44" s="126"/>
      <c r="F44" s="126"/>
      <c r="H44" s="126"/>
      <c r="I44" s="126"/>
      <c r="J44" s="126"/>
    </row>
    <row r="45" spans="3:13">
      <c r="C45" s="126"/>
      <c r="D45" s="126"/>
      <c r="E45" s="126"/>
      <c r="F45" s="126"/>
      <c r="H45" s="126"/>
      <c r="I45" s="126"/>
      <c r="J45" s="126"/>
    </row>
    <row r="46" spans="3:13">
      <c r="C46" s="126"/>
      <c r="D46" s="126"/>
      <c r="E46" s="126"/>
      <c r="F46" s="126"/>
      <c r="H46" s="126"/>
      <c r="I46" s="126"/>
      <c r="J46" s="126"/>
    </row>
    <row r="47" spans="3:13">
      <c r="C47" s="126"/>
      <c r="D47" s="126"/>
      <c r="E47" s="126"/>
      <c r="F47" s="126"/>
      <c r="H47" s="126"/>
      <c r="I47" s="126"/>
      <c r="J47" s="126"/>
    </row>
    <row r="48" spans="3:13">
      <c r="C48" s="126"/>
      <c r="D48" s="126"/>
      <c r="E48" s="126"/>
      <c r="F48" s="126"/>
      <c r="H48" s="126"/>
      <c r="I48" s="126"/>
      <c r="J48" s="126"/>
    </row>
    <row r="49" spans="3:10">
      <c r="C49" s="126"/>
      <c r="D49" s="126"/>
      <c r="E49" s="126"/>
      <c r="F49" s="126"/>
      <c r="H49" s="126"/>
      <c r="I49" s="126"/>
      <c r="J49" s="126"/>
    </row>
    <row r="50" spans="3:10">
      <c r="C50" s="126"/>
      <c r="D50" s="126"/>
      <c r="E50" s="126"/>
      <c r="F50" s="126"/>
      <c r="H50" s="126"/>
      <c r="I50" s="126"/>
      <c r="J50" s="126"/>
    </row>
    <row r="51" spans="3:10">
      <c r="C51" s="126"/>
      <c r="D51" s="126"/>
      <c r="E51" s="126"/>
      <c r="F51" s="126"/>
      <c r="H51" s="126"/>
      <c r="I51" s="126"/>
      <c r="J51" s="126"/>
    </row>
    <row r="52" spans="3:10">
      <c r="C52" s="126"/>
      <c r="D52" s="126"/>
      <c r="E52" s="126"/>
      <c r="F52" s="126"/>
      <c r="H52" s="126"/>
      <c r="I52" s="126"/>
      <c r="J52" s="126"/>
    </row>
    <row r="53" spans="3:10">
      <c r="C53" s="126"/>
      <c r="D53" s="126"/>
      <c r="E53" s="126"/>
      <c r="F53" s="126"/>
      <c r="H53" s="126"/>
      <c r="I53" s="126"/>
      <c r="J53" s="126"/>
    </row>
  </sheetData>
  <mergeCells count="7">
    <mergeCell ref="G6:H6"/>
    <mergeCell ref="I6:J6"/>
    <mergeCell ref="K6:L6"/>
    <mergeCell ref="B4:B7"/>
    <mergeCell ref="A4:A7"/>
    <mergeCell ref="C6:D6"/>
    <mergeCell ref="E6:F6"/>
  </mergeCells>
  <hyperlinks>
    <hyperlink ref="A1" location="Indice!A125" display="Volver"/>
  </hyperlinks>
  <pageMargins left="0.74803149606299213" right="0.74803149606299213" top="0.98425196850393704" bottom="0.98425196850393704" header="0" footer="0"/>
  <pageSetup scale="85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92">
    <outlinePr summaryBelow="0" summaryRight="0"/>
  </sheetPr>
  <dimension ref="A1:Z78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33203125" style="35" bestFit="1" customWidth="1"/>
    <col min="2" max="2" width="36.6640625" style="35" customWidth="1"/>
    <col min="3" max="3" width="78" style="35" customWidth="1"/>
    <col min="4" max="4" width="5.109375" style="35" bestFit="1" customWidth="1"/>
    <col min="5" max="5" width="7.88671875" style="35" bestFit="1" customWidth="1"/>
    <col min="6" max="6" width="4" style="35" bestFit="1" customWidth="1"/>
    <col min="7" max="8" width="4.88671875" style="35" bestFit="1" customWidth="1"/>
    <col min="9" max="9" width="4.88671875" style="35" customWidth="1"/>
    <col min="10" max="10" width="7.6640625" style="35" customWidth="1"/>
    <col min="11" max="25" width="6.88671875" style="35" bestFit="1" customWidth="1"/>
    <col min="26" max="26" width="8.6640625" style="35" bestFit="1" customWidth="1"/>
    <col min="27" max="256" width="8.88671875" style="35"/>
    <col min="257" max="257" width="14.33203125" style="35" bestFit="1" customWidth="1"/>
    <col min="258" max="258" width="36.6640625" style="35" customWidth="1"/>
    <col min="259" max="259" width="78" style="35" customWidth="1"/>
    <col min="260" max="260" width="5.109375" style="35" bestFit="1" customWidth="1"/>
    <col min="261" max="261" width="7.88671875" style="35" bestFit="1" customWidth="1"/>
    <col min="262" max="262" width="4" style="35" bestFit="1" customWidth="1"/>
    <col min="263" max="264" width="4.88671875" style="35" bestFit="1" customWidth="1"/>
    <col min="265" max="265" width="4.88671875" style="35" customWidth="1"/>
    <col min="266" max="266" width="7.6640625" style="35" customWidth="1"/>
    <col min="267" max="281" width="6.88671875" style="35" bestFit="1" customWidth="1"/>
    <col min="282" max="282" width="8.6640625" style="35" bestFit="1" customWidth="1"/>
    <col min="283" max="512" width="8.88671875" style="35"/>
    <col min="513" max="513" width="14.33203125" style="35" bestFit="1" customWidth="1"/>
    <col min="514" max="514" width="36.6640625" style="35" customWidth="1"/>
    <col min="515" max="515" width="78" style="35" customWidth="1"/>
    <col min="516" max="516" width="5.109375" style="35" bestFit="1" customWidth="1"/>
    <col min="517" max="517" width="7.88671875" style="35" bestFit="1" customWidth="1"/>
    <col min="518" max="518" width="4" style="35" bestFit="1" customWidth="1"/>
    <col min="519" max="520" width="4.88671875" style="35" bestFit="1" customWidth="1"/>
    <col min="521" max="521" width="4.88671875" style="35" customWidth="1"/>
    <col min="522" max="522" width="7.6640625" style="35" customWidth="1"/>
    <col min="523" max="537" width="6.88671875" style="35" bestFit="1" customWidth="1"/>
    <col min="538" max="538" width="8.6640625" style="35" bestFit="1" customWidth="1"/>
    <col min="539" max="768" width="8.88671875" style="35"/>
    <col min="769" max="769" width="14.33203125" style="35" bestFit="1" customWidth="1"/>
    <col min="770" max="770" width="36.6640625" style="35" customWidth="1"/>
    <col min="771" max="771" width="78" style="35" customWidth="1"/>
    <col min="772" max="772" width="5.109375" style="35" bestFit="1" customWidth="1"/>
    <col min="773" max="773" width="7.88671875" style="35" bestFit="1" customWidth="1"/>
    <col min="774" max="774" width="4" style="35" bestFit="1" customWidth="1"/>
    <col min="775" max="776" width="4.88671875" style="35" bestFit="1" customWidth="1"/>
    <col min="777" max="777" width="4.88671875" style="35" customWidth="1"/>
    <col min="778" max="778" width="7.6640625" style="35" customWidth="1"/>
    <col min="779" max="793" width="6.88671875" style="35" bestFit="1" customWidth="1"/>
    <col min="794" max="794" width="8.6640625" style="35" bestFit="1" customWidth="1"/>
    <col min="795" max="1024" width="8.88671875" style="35"/>
    <col min="1025" max="1025" width="14.33203125" style="35" bestFit="1" customWidth="1"/>
    <col min="1026" max="1026" width="36.6640625" style="35" customWidth="1"/>
    <col min="1027" max="1027" width="78" style="35" customWidth="1"/>
    <col min="1028" max="1028" width="5.109375" style="35" bestFit="1" customWidth="1"/>
    <col min="1029" max="1029" width="7.88671875" style="35" bestFit="1" customWidth="1"/>
    <col min="1030" max="1030" width="4" style="35" bestFit="1" customWidth="1"/>
    <col min="1031" max="1032" width="4.88671875" style="35" bestFit="1" customWidth="1"/>
    <col min="1033" max="1033" width="4.88671875" style="35" customWidth="1"/>
    <col min="1034" max="1034" width="7.6640625" style="35" customWidth="1"/>
    <col min="1035" max="1049" width="6.88671875" style="35" bestFit="1" customWidth="1"/>
    <col min="1050" max="1050" width="8.6640625" style="35" bestFit="1" customWidth="1"/>
    <col min="1051" max="1280" width="8.88671875" style="35"/>
    <col min="1281" max="1281" width="14.33203125" style="35" bestFit="1" customWidth="1"/>
    <col min="1282" max="1282" width="36.6640625" style="35" customWidth="1"/>
    <col min="1283" max="1283" width="78" style="35" customWidth="1"/>
    <col min="1284" max="1284" width="5.109375" style="35" bestFit="1" customWidth="1"/>
    <col min="1285" max="1285" width="7.88671875" style="35" bestFit="1" customWidth="1"/>
    <col min="1286" max="1286" width="4" style="35" bestFit="1" customWidth="1"/>
    <col min="1287" max="1288" width="4.88671875" style="35" bestFit="1" customWidth="1"/>
    <col min="1289" max="1289" width="4.88671875" style="35" customWidth="1"/>
    <col min="1290" max="1290" width="7.6640625" style="35" customWidth="1"/>
    <col min="1291" max="1305" width="6.88671875" style="35" bestFit="1" customWidth="1"/>
    <col min="1306" max="1306" width="8.6640625" style="35" bestFit="1" customWidth="1"/>
    <col min="1307" max="1536" width="8.88671875" style="35"/>
    <col min="1537" max="1537" width="14.33203125" style="35" bestFit="1" customWidth="1"/>
    <col min="1538" max="1538" width="36.6640625" style="35" customWidth="1"/>
    <col min="1539" max="1539" width="78" style="35" customWidth="1"/>
    <col min="1540" max="1540" width="5.109375" style="35" bestFit="1" customWidth="1"/>
    <col min="1541" max="1541" width="7.88671875" style="35" bestFit="1" customWidth="1"/>
    <col min="1542" max="1542" width="4" style="35" bestFit="1" customWidth="1"/>
    <col min="1543" max="1544" width="4.88671875" style="35" bestFit="1" customWidth="1"/>
    <col min="1545" max="1545" width="4.88671875" style="35" customWidth="1"/>
    <col min="1546" max="1546" width="7.6640625" style="35" customWidth="1"/>
    <col min="1547" max="1561" width="6.88671875" style="35" bestFit="1" customWidth="1"/>
    <col min="1562" max="1562" width="8.6640625" style="35" bestFit="1" customWidth="1"/>
    <col min="1563" max="1792" width="8.88671875" style="35"/>
    <col min="1793" max="1793" width="14.33203125" style="35" bestFit="1" customWidth="1"/>
    <col min="1794" max="1794" width="36.6640625" style="35" customWidth="1"/>
    <col min="1795" max="1795" width="78" style="35" customWidth="1"/>
    <col min="1796" max="1796" width="5.109375" style="35" bestFit="1" customWidth="1"/>
    <col min="1797" max="1797" width="7.88671875" style="35" bestFit="1" customWidth="1"/>
    <col min="1798" max="1798" width="4" style="35" bestFit="1" customWidth="1"/>
    <col min="1799" max="1800" width="4.88671875" style="35" bestFit="1" customWidth="1"/>
    <col min="1801" max="1801" width="4.88671875" style="35" customWidth="1"/>
    <col min="1802" max="1802" width="7.6640625" style="35" customWidth="1"/>
    <col min="1803" max="1817" width="6.88671875" style="35" bestFit="1" customWidth="1"/>
    <col min="1818" max="1818" width="8.6640625" style="35" bestFit="1" customWidth="1"/>
    <col min="1819" max="2048" width="8.88671875" style="35"/>
    <col min="2049" max="2049" width="14.33203125" style="35" bestFit="1" customWidth="1"/>
    <col min="2050" max="2050" width="36.6640625" style="35" customWidth="1"/>
    <col min="2051" max="2051" width="78" style="35" customWidth="1"/>
    <col min="2052" max="2052" width="5.109375" style="35" bestFit="1" customWidth="1"/>
    <col min="2053" max="2053" width="7.88671875" style="35" bestFit="1" customWidth="1"/>
    <col min="2054" max="2054" width="4" style="35" bestFit="1" customWidth="1"/>
    <col min="2055" max="2056" width="4.88671875" style="35" bestFit="1" customWidth="1"/>
    <col min="2057" max="2057" width="4.88671875" style="35" customWidth="1"/>
    <col min="2058" max="2058" width="7.6640625" style="35" customWidth="1"/>
    <col min="2059" max="2073" width="6.88671875" style="35" bestFit="1" customWidth="1"/>
    <col min="2074" max="2074" width="8.6640625" style="35" bestFit="1" customWidth="1"/>
    <col min="2075" max="2304" width="8.88671875" style="35"/>
    <col min="2305" max="2305" width="14.33203125" style="35" bestFit="1" customWidth="1"/>
    <col min="2306" max="2306" width="36.6640625" style="35" customWidth="1"/>
    <col min="2307" max="2307" width="78" style="35" customWidth="1"/>
    <col min="2308" max="2308" width="5.109375" style="35" bestFit="1" customWidth="1"/>
    <col min="2309" max="2309" width="7.88671875" style="35" bestFit="1" customWidth="1"/>
    <col min="2310" max="2310" width="4" style="35" bestFit="1" customWidth="1"/>
    <col min="2311" max="2312" width="4.88671875" style="35" bestFit="1" customWidth="1"/>
    <col min="2313" max="2313" width="4.88671875" style="35" customWidth="1"/>
    <col min="2314" max="2314" width="7.6640625" style="35" customWidth="1"/>
    <col min="2315" max="2329" width="6.88671875" style="35" bestFit="1" customWidth="1"/>
    <col min="2330" max="2330" width="8.6640625" style="35" bestFit="1" customWidth="1"/>
    <col min="2331" max="2560" width="8.88671875" style="35"/>
    <col min="2561" max="2561" width="14.33203125" style="35" bestFit="1" customWidth="1"/>
    <col min="2562" max="2562" width="36.6640625" style="35" customWidth="1"/>
    <col min="2563" max="2563" width="78" style="35" customWidth="1"/>
    <col min="2564" max="2564" width="5.109375" style="35" bestFit="1" customWidth="1"/>
    <col min="2565" max="2565" width="7.88671875" style="35" bestFit="1" customWidth="1"/>
    <col min="2566" max="2566" width="4" style="35" bestFit="1" customWidth="1"/>
    <col min="2567" max="2568" width="4.88671875" style="35" bestFit="1" customWidth="1"/>
    <col min="2569" max="2569" width="4.88671875" style="35" customWidth="1"/>
    <col min="2570" max="2570" width="7.6640625" style="35" customWidth="1"/>
    <col min="2571" max="2585" width="6.88671875" style="35" bestFit="1" customWidth="1"/>
    <col min="2586" max="2586" width="8.6640625" style="35" bestFit="1" customWidth="1"/>
    <col min="2587" max="2816" width="8.88671875" style="35"/>
    <col min="2817" max="2817" width="14.33203125" style="35" bestFit="1" customWidth="1"/>
    <col min="2818" max="2818" width="36.6640625" style="35" customWidth="1"/>
    <col min="2819" max="2819" width="78" style="35" customWidth="1"/>
    <col min="2820" max="2820" width="5.109375" style="35" bestFit="1" customWidth="1"/>
    <col min="2821" max="2821" width="7.88671875" style="35" bestFit="1" customWidth="1"/>
    <col min="2822" max="2822" width="4" style="35" bestFit="1" customWidth="1"/>
    <col min="2823" max="2824" width="4.88671875" style="35" bestFit="1" customWidth="1"/>
    <col min="2825" max="2825" width="4.88671875" style="35" customWidth="1"/>
    <col min="2826" max="2826" width="7.6640625" style="35" customWidth="1"/>
    <col min="2827" max="2841" width="6.88671875" style="35" bestFit="1" customWidth="1"/>
    <col min="2842" max="2842" width="8.6640625" style="35" bestFit="1" customWidth="1"/>
    <col min="2843" max="3072" width="8.88671875" style="35"/>
    <col min="3073" max="3073" width="14.33203125" style="35" bestFit="1" customWidth="1"/>
    <col min="3074" max="3074" width="36.6640625" style="35" customWidth="1"/>
    <col min="3075" max="3075" width="78" style="35" customWidth="1"/>
    <col min="3076" max="3076" width="5.109375" style="35" bestFit="1" customWidth="1"/>
    <col min="3077" max="3077" width="7.88671875" style="35" bestFit="1" customWidth="1"/>
    <col min="3078" max="3078" width="4" style="35" bestFit="1" customWidth="1"/>
    <col min="3079" max="3080" width="4.88671875" style="35" bestFit="1" customWidth="1"/>
    <col min="3081" max="3081" width="4.88671875" style="35" customWidth="1"/>
    <col min="3082" max="3082" width="7.6640625" style="35" customWidth="1"/>
    <col min="3083" max="3097" width="6.88671875" style="35" bestFit="1" customWidth="1"/>
    <col min="3098" max="3098" width="8.6640625" style="35" bestFit="1" customWidth="1"/>
    <col min="3099" max="3328" width="8.88671875" style="35"/>
    <col min="3329" max="3329" width="14.33203125" style="35" bestFit="1" customWidth="1"/>
    <col min="3330" max="3330" width="36.6640625" style="35" customWidth="1"/>
    <col min="3331" max="3331" width="78" style="35" customWidth="1"/>
    <col min="3332" max="3332" width="5.109375" style="35" bestFit="1" customWidth="1"/>
    <col min="3333" max="3333" width="7.88671875" style="35" bestFit="1" customWidth="1"/>
    <col min="3334" max="3334" width="4" style="35" bestFit="1" customWidth="1"/>
    <col min="3335" max="3336" width="4.88671875" style="35" bestFit="1" customWidth="1"/>
    <col min="3337" max="3337" width="4.88671875" style="35" customWidth="1"/>
    <col min="3338" max="3338" width="7.6640625" style="35" customWidth="1"/>
    <col min="3339" max="3353" width="6.88671875" style="35" bestFit="1" customWidth="1"/>
    <col min="3354" max="3354" width="8.6640625" style="35" bestFit="1" customWidth="1"/>
    <col min="3355" max="3584" width="8.88671875" style="35"/>
    <col min="3585" max="3585" width="14.33203125" style="35" bestFit="1" customWidth="1"/>
    <col min="3586" max="3586" width="36.6640625" style="35" customWidth="1"/>
    <col min="3587" max="3587" width="78" style="35" customWidth="1"/>
    <col min="3588" max="3588" width="5.109375" style="35" bestFit="1" customWidth="1"/>
    <col min="3589" max="3589" width="7.88671875" style="35" bestFit="1" customWidth="1"/>
    <col min="3590" max="3590" width="4" style="35" bestFit="1" customWidth="1"/>
    <col min="3591" max="3592" width="4.88671875" style="35" bestFit="1" customWidth="1"/>
    <col min="3593" max="3593" width="4.88671875" style="35" customWidth="1"/>
    <col min="3594" max="3594" width="7.6640625" style="35" customWidth="1"/>
    <col min="3595" max="3609" width="6.88671875" style="35" bestFit="1" customWidth="1"/>
    <col min="3610" max="3610" width="8.6640625" style="35" bestFit="1" customWidth="1"/>
    <col min="3611" max="3840" width="8.88671875" style="35"/>
    <col min="3841" max="3841" width="14.33203125" style="35" bestFit="1" customWidth="1"/>
    <col min="3842" max="3842" width="36.6640625" style="35" customWidth="1"/>
    <col min="3843" max="3843" width="78" style="35" customWidth="1"/>
    <col min="3844" max="3844" width="5.109375" style="35" bestFit="1" customWidth="1"/>
    <col min="3845" max="3845" width="7.88671875" style="35" bestFit="1" customWidth="1"/>
    <col min="3846" max="3846" width="4" style="35" bestFit="1" customWidth="1"/>
    <col min="3847" max="3848" width="4.88671875" style="35" bestFit="1" customWidth="1"/>
    <col min="3849" max="3849" width="4.88671875" style="35" customWidth="1"/>
    <col min="3850" max="3850" width="7.6640625" style="35" customWidth="1"/>
    <col min="3851" max="3865" width="6.88671875" style="35" bestFit="1" customWidth="1"/>
    <col min="3866" max="3866" width="8.6640625" style="35" bestFit="1" customWidth="1"/>
    <col min="3867" max="4096" width="8.88671875" style="35"/>
    <col min="4097" max="4097" width="14.33203125" style="35" bestFit="1" customWidth="1"/>
    <col min="4098" max="4098" width="36.6640625" style="35" customWidth="1"/>
    <col min="4099" max="4099" width="78" style="35" customWidth="1"/>
    <col min="4100" max="4100" width="5.109375" style="35" bestFit="1" customWidth="1"/>
    <col min="4101" max="4101" width="7.88671875" style="35" bestFit="1" customWidth="1"/>
    <col min="4102" max="4102" width="4" style="35" bestFit="1" customWidth="1"/>
    <col min="4103" max="4104" width="4.88671875" style="35" bestFit="1" customWidth="1"/>
    <col min="4105" max="4105" width="4.88671875" style="35" customWidth="1"/>
    <col min="4106" max="4106" width="7.6640625" style="35" customWidth="1"/>
    <col min="4107" max="4121" width="6.88671875" style="35" bestFit="1" customWidth="1"/>
    <col min="4122" max="4122" width="8.6640625" style="35" bestFit="1" customWidth="1"/>
    <col min="4123" max="4352" width="8.88671875" style="35"/>
    <col min="4353" max="4353" width="14.33203125" style="35" bestFit="1" customWidth="1"/>
    <col min="4354" max="4354" width="36.6640625" style="35" customWidth="1"/>
    <col min="4355" max="4355" width="78" style="35" customWidth="1"/>
    <col min="4356" max="4356" width="5.109375" style="35" bestFit="1" customWidth="1"/>
    <col min="4357" max="4357" width="7.88671875" style="35" bestFit="1" customWidth="1"/>
    <col min="4358" max="4358" width="4" style="35" bestFit="1" customWidth="1"/>
    <col min="4359" max="4360" width="4.88671875" style="35" bestFit="1" customWidth="1"/>
    <col min="4361" max="4361" width="4.88671875" style="35" customWidth="1"/>
    <col min="4362" max="4362" width="7.6640625" style="35" customWidth="1"/>
    <col min="4363" max="4377" width="6.88671875" style="35" bestFit="1" customWidth="1"/>
    <col min="4378" max="4378" width="8.6640625" style="35" bestFit="1" customWidth="1"/>
    <col min="4379" max="4608" width="8.88671875" style="35"/>
    <col min="4609" max="4609" width="14.33203125" style="35" bestFit="1" customWidth="1"/>
    <col min="4610" max="4610" width="36.6640625" style="35" customWidth="1"/>
    <col min="4611" max="4611" width="78" style="35" customWidth="1"/>
    <col min="4612" max="4612" width="5.109375" style="35" bestFit="1" customWidth="1"/>
    <col min="4613" max="4613" width="7.88671875" style="35" bestFit="1" customWidth="1"/>
    <col min="4614" max="4614" width="4" style="35" bestFit="1" customWidth="1"/>
    <col min="4615" max="4616" width="4.88671875" style="35" bestFit="1" customWidth="1"/>
    <col min="4617" max="4617" width="4.88671875" style="35" customWidth="1"/>
    <col min="4618" max="4618" width="7.6640625" style="35" customWidth="1"/>
    <col min="4619" max="4633" width="6.88671875" style="35" bestFit="1" customWidth="1"/>
    <col min="4634" max="4634" width="8.6640625" style="35" bestFit="1" customWidth="1"/>
    <col min="4635" max="4864" width="8.88671875" style="35"/>
    <col min="4865" max="4865" width="14.33203125" style="35" bestFit="1" customWidth="1"/>
    <col min="4866" max="4866" width="36.6640625" style="35" customWidth="1"/>
    <col min="4867" max="4867" width="78" style="35" customWidth="1"/>
    <col min="4868" max="4868" width="5.109375" style="35" bestFit="1" customWidth="1"/>
    <col min="4869" max="4869" width="7.88671875" style="35" bestFit="1" customWidth="1"/>
    <col min="4870" max="4870" width="4" style="35" bestFit="1" customWidth="1"/>
    <col min="4871" max="4872" width="4.88671875" style="35" bestFit="1" customWidth="1"/>
    <col min="4873" max="4873" width="4.88671875" style="35" customWidth="1"/>
    <col min="4874" max="4874" width="7.6640625" style="35" customWidth="1"/>
    <col min="4875" max="4889" width="6.88671875" style="35" bestFit="1" customWidth="1"/>
    <col min="4890" max="4890" width="8.6640625" style="35" bestFit="1" customWidth="1"/>
    <col min="4891" max="5120" width="8.88671875" style="35"/>
    <col min="5121" max="5121" width="14.33203125" style="35" bestFit="1" customWidth="1"/>
    <col min="5122" max="5122" width="36.6640625" style="35" customWidth="1"/>
    <col min="5123" max="5123" width="78" style="35" customWidth="1"/>
    <col min="5124" max="5124" width="5.109375" style="35" bestFit="1" customWidth="1"/>
    <col min="5125" max="5125" width="7.88671875" style="35" bestFit="1" customWidth="1"/>
    <col min="5126" max="5126" width="4" style="35" bestFit="1" customWidth="1"/>
    <col min="5127" max="5128" width="4.88671875" style="35" bestFit="1" customWidth="1"/>
    <col min="5129" max="5129" width="4.88671875" style="35" customWidth="1"/>
    <col min="5130" max="5130" width="7.6640625" style="35" customWidth="1"/>
    <col min="5131" max="5145" width="6.88671875" style="35" bestFit="1" customWidth="1"/>
    <col min="5146" max="5146" width="8.6640625" style="35" bestFit="1" customWidth="1"/>
    <col min="5147" max="5376" width="8.88671875" style="35"/>
    <col min="5377" max="5377" width="14.33203125" style="35" bestFit="1" customWidth="1"/>
    <col min="5378" max="5378" width="36.6640625" style="35" customWidth="1"/>
    <col min="5379" max="5379" width="78" style="35" customWidth="1"/>
    <col min="5380" max="5380" width="5.109375" style="35" bestFit="1" customWidth="1"/>
    <col min="5381" max="5381" width="7.88671875" style="35" bestFit="1" customWidth="1"/>
    <col min="5382" max="5382" width="4" style="35" bestFit="1" customWidth="1"/>
    <col min="5383" max="5384" width="4.88671875" style="35" bestFit="1" customWidth="1"/>
    <col min="5385" max="5385" width="4.88671875" style="35" customWidth="1"/>
    <col min="5386" max="5386" width="7.6640625" style="35" customWidth="1"/>
    <col min="5387" max="5401" width="6.88671875" style="35" bestFit="1" customWidth="1"/>
    <col min="5402" max="5402" width="8.6640625" style="35" bestFit="1" customWidth="1"/>
    <col min="5403" max="5632" width="8.88671875" style="35"/>
    <col min="5633" max="5633" width="14.33203125" style="35" bestFit="1" customWidth="1"/>
    <col min="5634" max="5634" width="36.6640625" style="35" customWidth="1"/>
    <col min="5635" max="5635" width="78" style="35" customWidth="1"/>
    <col min="5636" max="5636" width="5.109375" style="35" bestFit="1" customWidth="1"/>
    <col min="5637" max="5637" width="7.88671875" style="35" bestFit="1" customWidth="1"/>
    <col min="5638" max="5638" width="4" style="35" bestFit="1" customWidth="1"/>
    <col min="5639" max="5640" width="4.88671875" style="35" bestFit="1" customWidth="1"/>
    <col min="5641" max="5641" width="4.88671875" style="35" customWidth="1"/>
    <col min="5642" max="5642" width="7.6640625" style="35" customWidth="1"/>
    <col min="5643" max="5657" width="6.88671875" style="35" bestFit="1" customWidth="1"/>
    <col min="5658" max="5658" width="8.6640625" style="35" bestFit="1" customWidth="1"/>
    <col min="5659" max="5888" width="8.88671875" style="35"/>
    <col min="5889" max="5889" width="14.33203125" style="35" bestFit="1" customWidth="1"/>
    <col min="5890" max="5890" width="36.6640625" style="35" customWidth="1"/>
    <col min="5891" max="5891" width="78" style="35" customWidth="1"/>
    <col min="5892" max="5892" width="5.109375" style="35" bestFit="1" customWidth="1"/>
    <col min="5893" max="5893" width="7.88671875" style="35" bestFit="1" customWidth="1"/>
    <col min="5894" max="5894" width="4" style="35" bestFit="1" customWidth="1"/>
    <col min="5895" max="5896" width="4.88671875" style="35" bestFit="1" customWidth="1"/>
    <col min="5897" max="5897" width="4.88671875" style="35" customWidth="1"/>
    <col min="5898" max="5898" width="7.6640625" style="35" customWidth="1"/>
    <col min="5899" max="5913" width="6.88671875" style="35" bestFit="1" customWidth="1"/>
    <col min="5914" max="5914" width="8.6640625" style="35" bestFit="1" customWidth="1"/>
    <col min="5915" max="6144" width="8.88671875" style="35"/>
    <col min="6145" max="6145" width="14.33203125" style="35" bestFit="1" customWidth="1"/>
    <col min="6146" max="6146" width="36.6640625" style="35" customWidth="1"/>
    <col min="6147" max="6147" width="78" style="35" customWidth="1"/>
    <col min="6148" max="6148" width="5.109375" style="35" bestFit="1" customWidth="1"/>
    <col min="6149" max="6149" width="7.88671875" style="35" bestFit="1" customWidth="1"/>
    <col min="6150" max="6150" width="4" style="35" bestFit="1" customWidth="1"/>
    <col min="6151" max="6152" width="4.88671875" style="35" bestFit="1" customWidth="1"/>
    <col min="6153" max="6153" width="4.88671875" style="35" customWidth="1"/>
    <col min="6154" max="6154" width="7.6640625" style="35" customWidth="1"/>
    <col min="6155" max="6169" width="6.88671875" style="35" bestFit="1" customWidth="1"/>
    <col min="6170" max="6170" width="8.6640625" style="35" bestFit="1" customWidth="1"/>
    <col min="6171" max="6400" width="8.88671875" style="35"/>
    <col min="6401" max="6401" width="14.33203125" style="35" bestFit="1" customWidth="1"/>
    <col min="6402" max="6402" width="36.6640625" style="35" customWidth="1"/>
    <col min="6403" max="6403" width="78" style="35" customWidth="1"/>
    <col min="6404" max="6404" width="5.109375" style="35" bestFit="1" customWidth="1"/>
    <col min="6405" max="6405" width="7.88671875" style="35" bestFit="1" customWidth="1"/>
    <col min="6406" max="6406" width="4" style="35" bestFit="1" customWidth="1"/>
    <col min="6407" max="6408" width="4.88671875" style="35" bestFit="1" customWidth="1"/>
    <col min="6409" max="6409" width="4.88671875" style="35" customWidth="1"/>
    <col min="6410" max="6410" width="7.6640625" style="35" customWidth="1"/>
    <col min="6411" max="6425" width="6.88671875" style="35" bestFit="1" customWidth="1"/>
    <col min="6426" max="6426" width="8.6640625" style="35" bestFit="1" customWidth="1"/>
    <col min="6427" max="6656" width="8.88671875" style="35"/>
    <col min="6657" max="6657" width="14.33203125" style="35" bestFit="1" customWidth="1"/>
    <col min="6658" max="6658" width="36.6640625" style="35" customWidth="1"/>
    <col min="6659" max="6659" width="78" style="35" customWidth="1"/>
    <col min="6660" max="6660" width="5.109375" style="35" bestFit="1" customWidth="1"/>
    <col min="6661" max="6661" width="7.88671875" style="35" bestFit="1" customWidth="1"/>
    <col min="6662" max="6662" width="4" style="35" bestFit="1" customWidth="1"/>
    <col min="6663" max="6664" width="4.88671875" style="35" bestFit="1" customWidth="1"/>
    <col min="6665" max="6665" width="4.88671875" style="35" customWidth="1"/>
    <col min="6666" max="6666" width="7.6640625" style="35" customWidth="1"/>
    <col min="6667" max="6681" width="6.88671875" style="35" bestFit="1" customWidth="1"/>
    <col min="6682" max="6682" width="8.6640625" style="35" bestFit="1" customWidth="1"/>
    <col min="6683" max="6912" width="8.88671875" style="35"/>
    <col min="6913" max="6913" width="14.33203125" style="35" bestFit="1" customWidth="1"/>
    <col min="6914" max="6914" width="36.6640625" style="35" customWidth="1"/>
    <col min="6915" max="6915" width="78" style="35" customWidth="1"/>
    <col min="6916" max="6916" width="5.109375" style="35" bestFit="1" customWidth="1"/>
    <col min="6917" max="6917" width="7.88671875" style="35" bestFit="1" customWidth="1"/>
    <col min="6918" max="6918" width="4" style="35" bestFit="1" customWidth="1"/>
    <col min="6919" max="6920" width="4.88671875" style="35" bestFit="1" customWidth="1"/>
    <col min="6921" max="6921" width="4.88671875" style="35" customWidth="1"/>
    <col min="6922" max="6922" width="7.6640625" style="35" customWidth="1"/>
    <col min="6923" max="6937" width="6.88671875" style="35" bestFit="1" customWidth="1"/>
    <col min="6938" max="6938" width="8.6640625" style="35" bestFit="1" customWidth="1"/>
    <col min="6939" max="7168" width="8.88671875" style="35"/>
    <col min="7169" max="7169" width="14.33203125" style="35" bestFit="1" customWidth="1"/>
    <col min="7170" max="7170" width="36.6640625" style="35" customWidth="1"/>
    <col min="7171" max="7171" width="78" style="35" customWidth="1"/>
    <col min="7172" max="7172" width="5.109375" style="35" bestFit="1" customWidth="1"/>
    <col min="7173" max="7173" width="7.88671875" style="35" bestFit="1" customWidth="1"/>
    <col min="7174" max="7174" width="4" style="35" bestFit="1" customWidth="1"/>
    <col min="7175" max="7176" width="4.88671875" style="35" bestFit="1" customWidth="1"/>
    <col min="7177" max="7177" width="4.88671875" style="35" customWidth="1"/>
    <col min="7178" max="7178" width="7.6640625" style="35" customWidth="1"/>
    <col min="7179" max="7193" width="6.88671875" style="35" bestFit="1" customWidth="1"/>
    <col min="7194" max="7194" width="8.6640625" style="35" bestFit="1" customWidth="1"/>
    <col min="7195" max="7424" width="8.88671875" style="35"/>
    <col min="7425" max="7425" width="14.33203125" style="35" bestFit="1" customWidth="1"/>
    <col min="7426" max="7426" width="36.6640625" style="35" customWidth="1"/>
    <col min="7427" max="7427" width="78" style="35" customWidth="1"/>
    <col min="7428" max="7428" width="5.109375" style="35" bestFit="1" customWidth="1"/>
    <col min="7429" max="7429" width="7.88671875" style="35" bestFit="1" customWidth="1"/>
    <col min="7430" max="7430" width="4" style="35" bestFit="1" customWidth="1"/>
    <col min="7431" max="7432" width="4.88671875" style="35" bestFit="1" customWidth="1"/>
    <col min="7433" max="7433" width="4.88671875" style="35" customWidth="1"/>
    <col min="7434" max="7434" width="7.6640625" style="35" customWidth="1"/>
    <col min="7435" max="7449" width="6.88671875" style="35" bestFit="1" customWidth="1"/>
    <col min="7450" max="7450" width="8.6640625" style="35" bestFit="1" customWidth="1"/>
    <col min="7451" max="7680" width="8.88671875" style="35"/>
    <col min="7681" max="7681" width="14.33203125" style="35" bestFit="1" customWidth="1"/>
    <col min="7682" max="7682" width="36.6640625" style="35" customWidth="1"/>
    <col min="7683" max="7683" width="78" style="35" customWidth="1"/>
    <col min="7684" max="7684" width="5.109375" style="35" bestFit="1" customWidth="1"/>
    <col min="7685" max="7685" width="7.88671875" style="35" bestFit="1" customWidth="1"/>
    <col min="7686" max="7686" width="4" style="35" bestFit="1" customWidth="1"/>
    <col min="7687" max="7688" width="4.88671875" style="35" bestFit="1" customWidth="1"/>
    <col min="7689" max="7689" width="4.88671875" style="35" customWidth="1"/>
    <col min="7690" max="7690" width="7.6640625" style="35" customWidth="1"/>
    <col min="7691" max="7705" width="6.88671875" style="35" bestFit="1" customWidth="1"/>
    <col min="7706" max="7706" width="8.6640625" style="35" bestFit="1" customWidth="1"/>
    <col min="7707" max="7936" width="8.88671875" style="35"/>
    <col min="7937" max="7937" width="14.33203125" style="35" bestFit="1" customWidth="1"/>
    <col min="7938" max="7938" width="36.6640625" style="35" customWidth="1"/>
    <col min="7939" max="7939" width="78" style="35" customWidth="1"/>
    <col min="7940" max="7940" width="5.109375" style="35" bestFit="1" customWidth="1"/>
    <col min="7941" max="7941" width="7.88671875" style="35" bestFit="1" customWidth="1"/>
    <col min="7942" max="7942" width="4" style="35" bestFit="1" customWidth="1"/>
    <col min="7943" max="7944" width="4.88671875" style="35" bestFit="1" customWidth="1"/>
    <col min="7945" max="7945" width="4.88671875" style="35" customWidth="1"/>
    <col min="7946" max="7946" width="7.6640625" style="35" customWidth="1"/>
    <col min="7947" max="7961" width="6.88671875" style="35" bestFit="1" customWidth="1"/>
    <col min="7962" max="7962" width="8.6640625" style="35" bestFit="1" customWidth="1"/>
    <col min="7963" max="8192" width="8.88671875" style="35"/>
    <col min="8193" max="8193" width="14.33203125" style="35" bestFit="1" customWidth="1"/>
    <col min="8194" max="8194" width="36.6640625" style="35" customWidth="1"/>
    <col min="8195" max="8195" width="78" style="35" customWidth="1"/>
    <col min="8196" max="8196" width="5.109375" style="35" bestFit="1" customWidth="1"/>
    <col min="8197" max="8197" width="7.88671875" style="35" bestFit="1" customWidth="1"/>
    <col min="8198" max="8198" width="4" style="35" bestFit="1" customWidth="1"/>
    <col min="8199" max="8200" width="4.88671875" style="35" bestFit="1" customWidth="1"/>
    <col min="8201" max="8201" width="4.88671875" style="35" customWidth="1"/>
    <col min="8202" max="8202" width="7.6640625" style="35" customWidth="1"/>
    <col min="8203" max="8217" width="6.88671875" style="35" bestFit="1" customWidth="1"/>
    <col min="8218" max="8218" width="8.6640625" style="35" bestFit="1" customWidth="1"/>
    <col min="8219" max="8448" width="8.88671875" style="35"/>
    <col min="8449" max="8449" width="14.33203125" style="35" bestFit="1" customWidth="1"/>
    <col min="8450" max="8450" width="36.6640625" style="35" customWidth="1"/>
    <col min="8451" max="8451" width="78" style="35" customWidth="1"/>
    <col min="8452" max="8452" width="5.109375" style="35" bestFit="1" customWidth="1"/>
    <col min="8453" max="8453" width="7.88671875" style="35" bestFit="1" customWidth="1"/>
    <col min="8454" max="8454" width="4" style="35" bestFit="1" customWidth="1"/>
    <col min="8455" max="8456" width="4.88671875" style="35" bestFit="1" customWidth="1"/>
    <col min="8457" max="8457" width="4.88671875" style="35" customWidth="1"/>
    <col min="8458" max="8458" width="7.6640625" style="35" customWidth="1"/>
    <col min="8459" max="8473" width="6.88671875" style="35" bestFit="1" customWidth="1"/>
    <col min="8474" max="8474" width="8.6640625" style="35" bestFit="1" customWidth="1"/>
    <col min="8475" max="8704" width="8.88671875" style="35"/>
    <col min="8705" max="8705" width="14.33203125" style="35" bestFit="1" customWidth="1"/>
    <col min="8706" max="8706" width="36.6640625" style="35" customWidth="1"/>
    <col min="8707" max="8707" width="78" style="35" customWidth="1"/>
    <col min="8708" max="8708" width="5.109375" style="35" bestFit="1" customWidth="1"/>
    <col min="8709" max="8709" width="7.88671875" style="35" bestFit="1" customWidth="1"/>
    <col min="8710" max="8710" width="4" style="35" bestFit="1" customWidth="1"/>
    <col min="8711" max="8712" width="4.88671875" style="35" bestFit="1" customWidth="1"/>
    <col min="8713" max="8713" width="4.88671875" style="35" customWidth="1"/>
    <col min="8714" max="8714" width="7.6640625" style="35" customWidth="1"/>
    <col min="8715" max="8729" width="6.88671875" style="35" bestFit="1" customWidth="1"/>
    <col min="8730" max="8730" width="8.6640625" style="35" bestFit="1" customWidth="1"/>
    <col min="8731" max="8960" width="8.88671875" style="35"/>
    <col min="8961" max="8961" width="14.33203125" style="35" bestFit="1" customWidth="1"/>
    <col min="8962" max="8962" width="36.6640625" style="35" customWidth="1"/>
    <col min="8963" max="8963" width="78" style="35" customWidth="1"/>
    <col min="8964" max="8964" width="5.109375" style="35" bestFit="1" customWidth="1"/>
    <col min="8965" max="8965" width="7.88671875" style="35" bestFit="1" customWidth="1"/>
    <col min="8966" max="8966" width="4" style="35" bestFit="1" customWidth="1"/>
    <col min="8967" max="8968" width="4.88671875" style="35" bestFit="1" customWidth="1"/>
    <col min="8969" max="8969" width="4.88671875" style="35" customWidth="1"/>
    <col min="8970" max="8970" width="7.6640625" style="35" customWidth="1"/>
    <col min="8971" max="8985" width="6.88671875" style="35" bestFit="1" customWidth="1"/>
    <col min="8986" max="8986" width="8.6640625" style="35" bestFit="1" customWidth="1"/>
    <col min="8987" max="9216" width="8.88671875" style="35"/>
    <col min="9217" max="9217" width="14.33203125" style="35" bestFit="1" customWidth="1"/>
    <col min="9218" max="9218" width="36.6640625" style="35" customWidth="1"/>
    <col min="9219" max="9219" width="78" style="35" customWidth="1"/>
    <col min="9220" max="9220" width="5.109375" style="35" bestFit="1" customWidth="1"/>
    <col min="9221" max="9221" width="7.88671875" style="35" bestFit="1" customWidth="1"/>
    <col min="9222" max="9222" width="4" style="35" bestFit="1" customWidth="1"/>
    <col min="9223" max="9224" width="4.88671875" style="35" bestFit="1" customWidth="1"/>
    <col min="9225" max="9225" width="4.88671875" style="35" customWidth="1"/>
    <col min="9226" max="9226" width="7.6640625" style="35" customWidth="1"/>
    <col min="9227" max="9241" width="6.88671875" style="35" bestFit="1" customWidth="1"/>
    <col min="9242" max="9242" width="8.6640625" style="35" bestFit="1" customWidth="1"/>
    <col min="9243" max="9472" width="8.88671875" style="35"/>
    <col min="9473" max="9473" width="14.33203125" style="35" bestFit="1" customWidth="1"/>
    <col min="9474" max="9474" width="36.6640625" style="35" customWidth="1"/>
    <col min="9475" max="9475" width="78" style="35" customWidth="1"/>
    <col min="9476" max="9476" width="5.109375" style="35" bestFit="1" customWidth="1"/>
    <col min="9477" max="9477" width="7.88671875" style="35" bestFit="1" customWidth="1"/>
    <col min="9478" max="9478" width="4" style="35" bestFit="1" customWidth="1"/>
    <col min="9479" max="9480" width="4.88671875" style="35" bestFit="1" customWidth="1"/>
    <col min="9481" max="9481" width="4.88671875" style="35" customWidth="1"/>
    <col min="9482" max="9482" width="7.6640625" style="35" customWidth="1"/>
    <col min="9483" max="9497" width="6.88671875" style="35" bestFit="1" customWidth="1"/>
    <col min="9498" max="9498" width="8.6640625" style="35" bestFit="1" customWidth="1"/>
    <col min="9499" max="9728" width="8.88671875" style="35"/>
    <col min="9729" max="9729" width="14.33203125" style="35" bestFit="1" customWidth="1"/>
    <col min="9730" max="9730" width="36.6640625" style="35" customWidth="1"/>
    <col min="9731" max="9731" width="78" style="35" customWidth="1"/>
    <col min="9732" max="9732" width="5.109375" style="35" bestFit="1" customWidth="1"/>
    <col min="9733" max="9733" width="7.88671875" style="35" bestFit="1" customWidth="1"/>
    <col min="9734" max="9734" width="4" style="35" bestFit="1" customWidth="1"/>
    <col min="9735" max="9736" width="4.88671875" style="35" bestFit="1" customWidth="1"/>
    <col min="9737" max="9737" width="4.88671875" style="35" customWidth="1"/>
    <col min="9738" max="9738" width="7.6640625" style="35" customWidth="1"/>
    <col min="9739" max="9753" width="6.88671875" style="35" bestFit="1" customWidth="1"/>
    <col min="9754" max="9754" width="8.6640625" style="35" bestFit="1" customWidth="1"/>
    <col min="9755" max="9984" width="8.88671875" style="35"/>
    <col min="9985" max="9985" width="14.33203125" style="35" bestFit="1" customWidth="1"/>
    <col min="9986" max="9986" width="36.6640625" style="35" customWidth="1"/>
    <col min="9987" max="9987" width="78" style="35" customWidth="1"/>
    <col min="9988" max="9988" width="5.109375" style="35" bestFit="1" customWidth="1"/>
    <col min="9989" max="9989" width="7.88671875" style="35" bestFit="1" customWidth="1"/>
    <col min="9990" max="9990" width="4" style="35" bestFit="1" customWidth="1"/>
    <col min="9991" max="9992" width="4.88671875" style="35" bestFit="1" customWidth="1"/>
    <col min="9993" max="9993" width="4.88671875" style="35" customWidth="1"/>
    <col min="9994" max="9994" width="7.6640625" style="35" customWidth="1"/>
    <col min="9995" max="10009" width="6.88671875" style="35" bestFit="1" customWidth="1"/>
    <col min="10010" max="10010" width="8.6640625" style="35" bestFit="1" customWidth="1"/>
    <col min="10011" max="10240" width="8.88671875" style="35"/>
    <col min="10241" max="10241" width="14.33203125" style="35" bestFit="1" customWidth="1"/>
    <col min="10242" max="10242" width="36.6640625" style="35" customWidth="1"/>
    <col min="10243" max="10243" width="78" style="35" customWidth="1"/>
    <col min="10244" max="10244" width="5.109375" style="35" bestFit="1" customWidth="1"/>
    <col min="10245" max="10245" width="7.88671875" style="35" bestFit="1" customWidth="1"/>
    <col min="10246" max="10246" width="4" style="35" bestFit="1" customWidth="1"/>
    <col min="10247" max="10248" width="4.88671875" style="35" bestFit="1" customWidth="1"/>
    <col min="10249" max="10249" width="4.88671875" style="35" customWidth="1"/>
    <col min="10250" max="10250" width="7.6640625" style="35" customWidth="1"/>
    <col min="10251" max="10265" width="6.88671875" style="35" bestFit="1" customWidth="1"/>
    <col min="10266" max="10266" width="8.6640625" style="35" bestFit="1" customWidth="1"/>
    <col min="10267" max="10496" width="8.88671875" style="35"/>
    <col min="10497" max="10497" width="14.33203125" style="35" bestFit="1" customWidth="1"/>
    <col min="10498" max="10498" width="36.6640625" style="35" customWidth="1"/>
    <col min="10499" max="10499" width="78" style="35" customWidth="1"/>
    <col min="10500" max="10500" width="5.109375" style="35" bestFit="1" customWidth="1"/>
    <col min="10501" max="10501" width="7.88671875" style="35" bestFit="1" customWidth="1"/>
    <col min="10502" max="10502" width="4" style="35" bestFit="1" customWidth="1"/>
    <col min="10503" max="10504" width="4.88671875" style="35" bestFit="1" customWidth="1"/>
    <col min="10505" max="10505" width="4.88671875" style="35" customWidth="1"/>
    <col min="10506" max="10506" width="7.6640625" style="35" customWidth="1"/>
    <col min="10507" max="10521" width="6.88671875" style="35" bestFit="1" customWidth="1"/>
    <col min="10522" max="10522" width="8.6640625" style="35" bestFit="1" customWidth="1"/>
    <col min="10523" max="10752" width="8.88671875" style="35"/>
    <col min="10753" max="10753" width="14.33203125" style="35" bestFit="1" customWidth="1"/>
    <col min="10754" max="10754" width="36.6640625" style="35" customWidth="1"/>
    <col min="10755" max="10755" width="78" style="35" customWidth="1"/>
    <col min="10756" max="10756" width="5.109375" style="35" bestFit="1" customWidth="1"/>
    <col min="10757" max="10757" width="7.88671875" style="35" bestFit="1" customWidth="1"/>
    <col min="10758" max="10758" width="4" style="35" bestFit="1" customWidth="1"/>
    <col min="10759" max="10760" width="4.88671875" style="35" bestFit="1" customWidth="1"/>
    <col min="10761" max="10761" width="4.88671875" style="35" customWidth="1"/>
    <col min="10762" max="10762" width="7.6640625" style="35" customWidth="1"/>
    <col min="10763" max="10777" width="6.88671875" style="35" bestFit="1" customWidth="1"/>
    <col min="10778" max="10778" width="8.6640625" style="35" bestFit="1" customWidth="1"/>
    <col min="10779" max="11008" width="8.88671875" style="35"/>
    <col min="11009" max="11009" width="14.33203125" style="35" bestFit="1" customWidth="1"/>
    <col min="11010" max="11010" width="36.6640625" style="35" customWidth="1"/>
    <col min="11011" max="11011" width="78" style="35" customWidth="1"/>
    <col min="11012" max="11012" width="5.109375" style="35" bestFit="1" customWidth="1"/>
    <col min="11013" max="11013" width="7.88671875" style="35" bestFit="1" customWidth="1"/>
    <col min="11014" max="11014" width="4" style="35" bestFit="1" customWidth="1"/>
    <col min="11015" max="11016" width="4.88671875" style="35" bestFit="1" customWidth="1"/>
    <col min="11017" max="11017" width="4.88671875" style="35" customWidth="1"/>
    <col min="11018" max="11018" width="7.6640625" style="35" customWidth="1"/>
    <col min="11019" max="11033" width="6.88671875" style="35" bestFit="1" customWidth="1"/>
    <col min="11034" max="11034" width="8.6640625" style="35" bestFit="1" customWidth="1"/>
    <col min="11035" max="11264" width="8.88671875" style="35"/>
    <col min="11265" max="11265" width="14.33203125" style="35" bestFit="1" customWidth="1"/>
    <col min="11266" max="11266" width="36.6640625" style="35" customWidth="1"/>
    <col min="11267" max="11267" width="78" style="35" customWidth="1"/>
    <col min="11268" max="11268" width="5.109375" style="35" bestFit="1" customWidth="1"/>
    <col min="11269" max="11269" width="7.88671875" style="35" bestFit="1" customWidth="1"/>
    <col min="11270" max="11270" width="4" style="35" bestFit="1" customWidth="1"/>
    <col min="11271" max="11272" width="4.88671875" style="35" bestFit="1" customWidth="1"/>
    <col min="11273" max="11273" width="4.88671875" style="35" customWidth="1"/>
    <col min="11274" max="11274" width="7.6640625" style="35" customWidth="1"/>
    <col min="11275" max="11289" width="6.88671875" style="35" bestFit="1" customWidth="1"/>
    <col min="11290" max="11290" width="8.6640625" style="35" bestFit="1" customWidth="1"/>
    <col min="11291" max="11520" width="8.88671875" style="35"/>
    <col min="11521" max="11521" width="14.33203125" style="35" bestFit="1" customWidth="1"/>
    <col min="11522" max="11522" width="36.6640625" style="35" customWidth="1"/>
    <col min="11523" max="11523" width="78" style="35" customWidth="1"/>
    <col min="11524" max="11524" width="5.109375" style="35" bestFit="1" customWidth="1"/>
    <col min="11525" max="11525" width="7.88671875" style="35" bestFit="1" customWidth="1"/>
    <col min="11526" max="11526" width="4" style="35" bestFit="1" customWidth="1"/>
    <col min="11527" max="11528" width="4.88671875" style="35" bestFit="1" customWidth="1"/>
    <col min="11529" max="11529" width="4.88671875" style="35" customWidth="1"/>
    <col min="11530" max="11530" width="7.6640625" style="35" customWidth="1"/>
    <col min="11531" max="11545" width="6.88671875" style="35" bestFit="1" customWidth="1"/>
    <col min="11546" max="11546" width="8.6640625" style="35" bestFit="1" customWidth="1"/>
    <col min="11547" max="11776" width="8.88671875" style="35"/>
    <col min="11777" max="11777" width="14.33203125" style="35" bestFit="1" customWidth="1"/>
    <col min="11778" max="11778" width="36.6640625" style="35" customWidth="1"/>
    <col min="11779" max="11779" width="78" style="35" customWidth="1"/>
    <col min="11780" max="11780" width="5.109375" style="35" bestFit="1" customWidth="1"/>
    <col min="11781" max="11781" width="7.88671875" style="35" bestFit="1" customWidth="1"/>
    <col min="11782" max="11782" width="4" style="35" bestFit="1" customWidth="1"/>
    <col min="11783" max="11784" width="4.88671875" style="35" bestFit="1" customWidth="1"/>
    <col min="11785" max="11785" width="4.88671875" style="35" customWidth="1"/>
    <col min="11786" max="11786" width="7.6640625" style="35" customWidth="1"/>
    <col min="11787" max="11801" width="6.88671875" style="35" bestFit="1" customWidth="1"/>
    <col min="11802" max="11802" width="8.6640625" style="35" bestFit="1" customWidth="1"/>
    <col min="11803" max="12032" width="8.88671875" style="35"/>
    <col min="12033" max="12033" width="14.33203125" style="35" bestFit="1" customWidth="1"/>
    <col min="12034" max="12034" width="36.6640625" style="35" customWidth="1"/>
    <col min="12035" max="12035" width="78" style="35" customWidth="1"/>
    <col min="12036" max="12036" width="5.109375" style="35" bestFit="1" customWidth="1"/>
    <col min="12037" max="12037" width="7.88671875" style="35" bestFit="1" customWidth="1"/>
    <col min="12038" max="12038" width="4" style="35" bestFit="1" customWidth="1"/>
    <col min="12039" max="12040" width="4.88671875" style="35" bestFit="1" customWidth="1"/>
    <col min="12041" max="12041" width="4.88671875" style="35" customWidth="1"/>
    <col min="12042" max="12042" width="7.6640625" style="35" customWidth="1"/>
    <col min="12043" max="12057" width="6.88671875" style="35" bestFit="1" customWidth="1"/>
    <col min="12058" max="12058" width="8.6640625" style="35" bestFit="1" customWidth="1"/>
    <col min="12059" max="12288" width="8.88671875" style="35"/>
    <col min="12289" max="12289" width="14.33203125" style="35" bestFit="1" customWidth="1"/>
    <col min="12290" max="12290" width="36.6640625" style="35" customWidth="1"/>
    <col min="12291" max="12291" width="78" style="35" customWidth="1"/>
    <col min="12292" max="12292" width="5.109375" style="35" bestFit="1" customWidth="1"/>
    <col min="12293" max="12293" width="7.88671875" style="35" bestFit="1" customWidth="1"/>
    <col min="12294" max="12294" width="4" style="35" bestFit="1" customWidth="1"/>
    <col min="12295" max="12296" width="4.88671875" style="35" bestFit="1" customWidth="1"/>
    <col min="12297" max="12297" width="4.88671875" style="35" customWidth="1"/>
    <col min="12298" max="12298" width="7.6640625" style="35" customWidth="1"/>
    <col min="12299" max="12313" width="6.88671875" style="35" bestFit="1" customWidth="1"/>
    <col min="12314" max="12314" width="8.6640625" style="35" bestFit="1" customWidth="1"/>
    <col min="12315" max="12544" width="8.88671875" style="35"/>
    <col min="12545" max="12545" width="14.33203125" style="35" bestFit="1" customWidth="1"/>
    <col min="12546" max="12546" width="36.6640625" style="35" customWidth="1"/>
    <col min="12547" max="12547" width="78" style="35" customWidth="1"/>
    <col min="12548" max="12548" width="5.109375" style="35" bestFit="1" customWidth="1"/>
    <col min="12549" max="12549" width="7.88671875" style="35" bestFit="1" customWidth="1"/>
    <col min="12550" max="12550" width="4" style="35" bestFit="1" customWidth="1"/>
    <col min="12551" max="12552" width="4.88671875" style="35" bestFit="1" customWidth="1"/>
    <col min="12553" max="12553" width="4.88671875" style="35" customWidth="1"/>
    <col min="12554" max="12554" width="7.6640625" style="35" customWidth="1"/>
    <col min="12555" max="12569" width="6.88671875" style="35" bestFit="1" customWidth="1"/>
    <col min="12570" max="12570" width="8.6640625" style="35" bestFit="1" customWidth="1"/>
    <col min="12571" max="12800" width="8.88671875" style="35"/>
    <col min="12801" max="12801" width="14.33203125" style="35" bestFit="1" customWidth="1"/>
    <col min="12802" max="12802" width="36.6640625" style="35" customWidth="1"/>
    <col min="12803" max="12803" width="78" style="35" customWidth="1"/>
    <col min="12804" max="12804" width="5.109375" style="35" bestFit="1" customWidth="1"/>
    <col min="12805" max="12805" width="7.88671875" style="35" bestFit="1" customWidth="1"/>
    <col min="12806" max="12806" width="4" style="35" bestFit="1" customWidth="1"/>
    <col min="12807" max="12808" width="4.88671875" style="35" bestFit="1" customWidth="1"/>
    <col min="12809" max="12809" width="4.88671875" style="35" customWidth="1"/>
    <col min="12810" max="12810" width="7.6640625" style="35" customWidth="1"/>
    <col min="12811" max="12825" width="6.88671875" style="35" bestFit="1" customWidth="1"/>
    <col min="12826" max="12826" width="8.6640625" style="35" bestFit="1" customWidth="1"/>
    <col min="12827" max="13056" width="8.88671875" style="35"/>
    <col min="13057" max="13057" width="14.33203125" style="35" bestFit="1" customWidth="1"/>
    <col min="13058" max="13058" width="36.6640625" style="35" customWidth="1"/>
    <col min="13059" max="13059" width="78" style="35" customWidth="1"/>
    <col min="13060" max="13060" width="5.109375" style="35" bestFit="1" customWidth="1"/>
    <col min="13061" max="13061" width="7.88671875" style="35" bestFit="1" customWidth="1"/>
    <col min="13062" max="13062" width="4" style="35" bestFit="1" customWidth="1"/>
    <col min="13063" max="13064" width="4.88671875" style="35" bestFit="1" customWidth="1"/>
    <col min="13065" max="13065" width="4.88671875" style="35" customWidth="1"/>
    <col min="13066" max="13066" width="7.6640625" style="35" customWidth="1"/>
    <col min="13067" max="13081" width="6.88671875" style="35" bestFit="1" customWidth="1"/>
    <col min="13082" max="13082" width="8.6640625" style="35" bestFit="1" customWidth="1"/>
    <col min="13083" max="13312" width="8.88671875" style="35"/>
    <col min="13313" max="13313" width="14.33203125" style="35" bestFit="1" customWidth="1"/>
    <col min="13314" max="13314" width="36.6640625" style="35" customWidth="1"/>
    <col min="13315" max="13315" width="78" style="35" customWidth="1"/>
    <col min="13316" max="13316" width="5.109375" style="35" bestFit="1" customWidth="1"/>
    <col min="13317" max="13317" width="7.88671875" style="35" bestFit="1" customWidth="1"/>
    <col min="13318" max="13318" width="4" style="35" bestFit="1" customWidth="1"/>
    <col min="13319" max="13320" width="4.88671875" style="35" bestFit="1" customWidth="1"/>
    <col min="13321" max="13321" width="4.88671875" style="35" customWidth="1"/>
    <col min="13322" max="13322" width="7.6640625" style="35" customWidth="1"/>
    <col min="13323" max="13337" width="6.88671875" style="35" bestFit="1" customWidth="1"/>
    <col min="13338" max="13338" width="8.6640625" style="35" bestFit="1" customWidth="1"/>
    <col min="13339" max="13568" width="8.88671875" style="35"/>
    <col min="13569" max="13569" width="14.33203125" style="35" bestFit="1" customWidth="1"/>
    <col min="13570" max="13570" width="36.6640625" style="35" customWidth="1"/>
    <col min="13571" max="13571" width="78" style="35" customWidth="1"/>
    <col min="13572" max="13572" width="5.109375" style="35" bestFit="1" customWidth="1"/>
    <col min="13573" max="13573" width="7.88671875" style="35" bestFit="1" customWidth="1"/>
    <col min="13574" max="13574" width="4" style="35" bestFit="1" customWidth="1"/>
    <col min="13575" max="13576" width="4.88671875" style="35" bestFit="1" customWidth="1"/>
    <col min="13577" max="13577" width="4.88671875" style="35" customWidth="1"/>
    <col min="13578" max="13578" width="7.6640625" style="35" customWidth="1"/>
    <col min="13579" max="13593" width="6.88671875" style="35" bestFit="1" customWidth="1"/>
    <col min="13594" max="13594" width="8.6640625" style="35" bestFit="1" customWidth="1"/>
    <col min="13595" max="13824" width="8.88671875" style="35"/>
    <col min="13825" max="13825" width="14.33203125" style="35" bestFit="1" customWidth="1"/>
    <col min="13826" max="13826" width="36.6640625" style="35" customWidth="1"/>
    <col min="13827" max="13827" width="78" style="35" customWidth="1"/>
    <col min="13828" max="13828" width="5.109375" style="35" bestFit="1" customWidth="1"/>
    <col min="13829" max="13829" width="7.88671875" style="35" bestFit="1" customWidth="1"/>
    <col min="13830" max="13830" width="4" style="35" bestFit="1" customWidth="1"/>
    <col min="13831" max="13832" width="4.88671875" style="35" bestFit="1" customWidth="1"/>
    <col min="13833" max="13833" width="4.88671875" style="35" customWidth="1"/>
    <col min="13834" max="13834" width="7.6640625" style="35" customWidth="1"/>
    <col min="13835" max="13849" width="6.88671875" style="35" bestFit="1" customWidth="1"/>
    <col min="13850" max="13850" width="8.6640625" style="35" bestFit="1" customWidth="1"/>
    <col min="13851" max="14080" width="8.88671875" style="35"/>
    <col min="14081" max="14081" width="14.33203125" style="35" bestFit="1" customWidth="1"/>
    <col min="14082" max="14082" width="36.6640625" style="35" customWidth="1"/>
    <col min="14083" max="14083" width="78" style="35" customWidth="1"/>
    <col min="14084" max="14084" width="5.109375" style="35" bestFit="1" customWidth="1"/>
    <col min="14085" max="14085" width="7.88671875" style="35" bestFit="1" customWidth="1"/>
    <col min="14086" max="14086" width="4" style="35" bestFit="1" customWidth="1"/>
    <col min="14087" max="14088" width="4.88671875" style="35" bestFit="1" customWidth="1"/>
    <col min="14089" max="14089" width="4.88671875" style="35" customWidth="1"/>
    <col min="14090" max="14090" width="7.6640625" style="35" customWidth="1"/>
    <col min="14091" max="14105" width="6.88671875" style="35" bestFit="1" customWidth="1"/>
    <col min="14106" max="14106" width="8.6640625" style="35" bestFit="1" customWidth="1"/>
    <col min="14107" max="14336" width="8.88671875" style="35"/>
    <col min="14337" max="14337" width="14.33203125" style="35" bestFit="1" customWidth="1"/>
    <col min="14338" max="14338" width="36.6640625" style="35" customWidth="1"/>
    <col min="14339" max="14339" width="78" style="35" customWidth="1"/>
    <col min="14340" max="14340" width="5.109375" style="35" bestFit="1" customWidth="1"/>
    <col min="14341" max="14341" width="7.88671875" style="35" bestFit="1" customWidth="1"/>
    <col min="14342" max="14342" width="4" style="35" bestFit="1" customWidth="1"/>
    <col min="14343" max="14344" width="4.88671875" style="35" bestFit="1" customWidth="1"/>
    <col min="14345" max="14345" width="4.88671875" style="35" customWidth="1"/>
    <col min="14346" max="14346" width="7.6640625" style="35" customWidth="1"/>
    <col min="14347" max="14361" width="6.88671875" style="35" bestFit="1" customWidth="1"/>
    <col min="14362" max="14362" width="8.6640625" style="35" bestFit="1" customWidth="1"/>
    <col min="14363" max="14592" width="8.88671875" style="35"/>
    <col min="14593" max="14593" width="14.33203125" style="35" bestFit="1" customWidth="1"/>
    <col min="14594" max="14594" width="36.6640625" style="35" customWidth="1"/>
    <col min="14595" max="14595" width="78" style="35" customWidth="1"/>
    <col min="14596" max="14596" width="5.109375" style="35" bestFit="1" customWidth="1"/>
    <col min="14597" max="14597" width="7.88671875" style="35" bestFit="1" customWidth="1"/>
    <col min="14598" max="14598" width="4" style="35" bestFit="1" customWidth="1"/>
    <col min="14599" max="14600" width="4.88671875" style="35" bestFit="1" customWidth="1"/>
    <col min="14601" max="14601" width="4.88671875" style="35" customWidth="1"/>
    <col min="14602" max="14602" width="7.6640625" style="35" customWidth="1"/>
    <col min="14603" max="14617" width="6.88671875" style="35" bestFit="1" customWidth="1"/>
    <col min="14618" max="14618" width="8.6640625" style="35" bestFit="1" customWidth="1"/>
    <col min="14619" max="14848" width="8.88671875" style="35"/>
    <col min="14849" max="14849" width="14.33203125" style="35" bestFit="1" customWidth="1"/>
    <col min="14850" max="14850" width="36.6640625" style="35" customWidth="1"/>
    <col min="14851" max="14851" width="78" style="35" customWidth="1"/>
    <col min="14852" max="14852" width="5.109375" style="35" bestFit="1" customWidth="1"/>
    <col min="14853" max="14853" width="7.88671875" style="35" bestFit="1" customWidth="1"/>
    <col min="14854" max="14854" width="4" style="35" bestFit="1" customWidth="1"/>
    <col min="14855" max="14856" width="4.88671875" style="35" bestFit="1" customWidth="1"/>
    <col min="14857" max="14857" width="4.88671875" style="35" customWidth="1"/>
    <col min="14858" max="14858" width="7.6640625" style="35" customWidth="1"/>
    <col min="14859" max="14873" width="6.88671875" style="35" bestFit="1" customWidth="1"/>
    <col min="14874" max="14874" width="8.6640625" style="35" bestFit="1" customWidth="1"/>
    <col min="14875" max="15104" width="8.88671875" style="35"/>
    <col min="15105" max="15105" width="14.33203125" style="35" bestFit="1" customWidth="1"/>
    <col min="15106" max="15106" width="36.6640625" style="35" customWidth="1"/>
    <col min="15107" max="15107" width="78" style="35" customWidth="1"/>
    <col min="15108" max="15108" width="5.109375" style="35" bestFit="1" customWidth="1"/>
    <col min="15109" max="15109" width="7.88671875" style="35" bestFit="1" customWidth="1"/>
    <col min="15110" max="15110" width="4" style="35" bestFit="1" customWidth="1"/>
    <col min="15111" max="15112" width="4.88671875" style="35" bestFit="1" customWidth="1"/>
    <col min="15113" max="15113" width="4.88671875" style="35" customWidth="1"/>
    <col min="15114" max="15114" width="7.6640625" style="35" customWidth="1"/>
    <col min="15115" max="15129" width="6.88671875" style="35" bestFit="1" customWidth="1"/>
    <col min="15130" max="15130" width="8.6640625" style="35" bestFit="1" customWidth="1"/>
    <col min="15131" max="15360" width="8.88671875" style="35"/>
    <col min="15361" max="15361" width="14.33203125" style="35" bestFit="1" customWidth="1"/>
    <col min="15362" max="15362" width="36.6640625" style="35" customWidth="1"/>
    <col min="15363" max="15363" width="78" style="35" customWidth="1"/>
    <col min="15364" max="15364" width="5.109375" style="35" bestFit="1" customWidth="1"/>
    <col min="15365" max="15365" width="7.88671875" style="35" bestFit="1" customWidth="1"/>
    <col min="15366" max="15366" width="4" style="35" bestFit="1" customWidth="1"/>
    <col min="15367" max="15368" width="4.88671875" style="35" bestFit="1" customWidth="1"/>
    <col min="15369" max="15369" width="4.88671875" style="35" customWidth="1"/>
    <col min="15370" max="15370" width="7.6640625" style="35" customWidth="1"/>
    <col min="15371" max="15385" width="6.88671875" style="35" bestFit="1" customWidth="1"/>
    <col min="15386" max="15386" width="8.6640625" style="35" bestFit="1" customWidth="1"/>
    <col min="15387" max="15616" width="8.88671875" style="35"/>
    <col min="15617" max="15617" width="14.33203125" style="35" bestFit="1" customWidth="1"/>
    <col min="15618" max="15618" width="36.6640625" style="35" customWidth="1"/>
    <col min="15619" max="15619" width="78" style="35" customWidth="1"/>
    <col min="15620" max="15620" width="5.109375" style="35" bestFit="1" customWidth="1"/>
    <col min="15621" max="15621" width="7.88671875" style="35" bestFit="1" customWidth="1"/>
    <col min="15622" max="15622" width="4" style="35" bestFit="1" customWidth="1"/>
    <col min="15623" max="15624" width="4.88671875" style="35" bestFit="1" customWidth="1"/>
    <col min="15625" max="15625" width="4.88671875" style="35" customWidth="1"/>
    <col min="15626" max="15626" width="7.6640625" style="35" customWidth="1"/>
    <col min="15627" max="15641" width="6.88671875" style="35" bestFit="1" customWidth="1"/>
    <col min="15642" max="15642" width="8.6640625" style="35" bestFit="1" customWidth="1"/>
    <col min="15643" max="15872" width="8.88671875" style="35"/>
    <col min="15873" max="15873" width="14.33203125" style="35" bestFit="1" customWidth="1"/>
    <col min="15874" max="15874" width="36.6640625" style="35" customWidth="1"/>
    <col min="15875" max="15875" width="78" style="35" customWidth="1"/>
    <col min="15876" max="15876" width="5.109375" style="35" bestFit="1" customWidth="1"/>
    <col min="15877" max="15877" width="7.88671875" style="35" bestFit="1" customWidth="1"/>
    <col min="15878" max="15878" width="4" style="35" bestFit="1" customWidth="1"/>
    <col min="15879" max="15880" width="4.88671875" style="35" bestFit="1" customWidth="1"/>
    <col min="15881" max="15881" width="4.88671875" style="35" customWidth="1"/>
    <col min="15882" max="15882" width="7.6640625" style="35" customWidth="1"/>
    <col min="15883" max="15897" width="6.88671875" style="35" bestFit="1" customWidth="1"/>
    <col min="15898" max="15898" width="8.6640625" style="35" bestFit="1" customWidth="1"/>
    <col min="15899" max="16128" width="8.88671875" style="35"/>
    <col min="16129" max="16129" width="14.33203125" style="35" bestFit="1" customWidth="1"/>
    <col min="16130" max="16130" width="36.6640625" style="35" customWidth="1"/>
    <col min="16131" max="16131" width="78" style="35" customWidth="1"/>
    <col min="16132" max="16132" width="5.109375" style="35" bestFit="1" customWidth="1"/>
    <col min="16133" max="16133" width="7.88671875" style="35" bestFit="1" customWidth="1"/>
    <col min="16134" max="16134" width="4" style="35" bestFit="1" customWidth="1"/>
    <col min="16135" max="16136" width="4.88671875" style="35" bestFit="1" customWidth="1"/>
    <col min="16137" max="16137" width="4.88671875" style="35" customWidth="1"/>
    <col min="16138" max="16138" width="7.6640625" style="35" customWidth="1"/>
    <col min="16139" max="16153" width="6.88671875" style="35" bestFit="1" customWidth="1"/>
    <col min="16154" max="16154" width="8.6640625" style="35" bestFit="1" customWidth="1"/>
    <col min="16155" max="16384" width="8.88671875" style="35"/>
  </cols>
  <sheetData>
    <row r="1" spans="1:26">
      <c r="A1" s="1436" t="s">
        <v>5197</v>
      </c>
    </row>
    <row r="2" spans="1:26" ht="18" thickBot="1">
      <c r="A2" s="449" t="s">
        <v>3711</v>
      </c>
      <c r="B2" s="449"/>
      <c r="C2" s="1763" t="s">
        <v>4949</v>
      </c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  <c r="P2" s="1763"/>
      <c r="Q2" s="1763"/>
      <c r="R2" s="1763"/>
      <c r="S2" s="1763"/>
      <c r="T2" s="1763"/>
      <c r="U2" s="1763"/>
      <c r="V2" s="1763"/>
      <c r="W2" s="1763"/>
      <c r="X2" s="1763"/>
      <c r="Y2" s="1763"/>
      <c r="Z2" s="1763"/>
    </row>
    <row r="3" spans="1:26" ht="17.399999999999999">
      <c r="A3" s="667"/>
      <c r="B3" s="448"/>
      <c r="C3" s="448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1076"/>
    </row>
    <row r="4" spans="1:26" ht="13.8" thickBot="1">
      <c r="A4" s="1034"/>
      <c r="B4" s="472"/>
      <c r="C4" s="472"/>
      <c r="D4" s="1762" t="s">
        <v>31</v>
      </c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2"/>
      <c r="S4" s="1762"/>
      <c r="T4" s="1762"/>
      <c r="U4" s="1762"/>
      <c r="V4" s="1762"/>
      <c r="W4" s="1762"/>
      <c r="X4" s="1762"/>
      <c r="Y4" s="1762"/>
      <c r="Z4" s="1762"/>
    </row>
    <row r="5" spans="1:26">
      <c r="A5" s="1034"/>
      <c r="B5" s="472"/>
      <c r="C5" s="472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  <c r="Z5" s="863"/>
    </row>
    <row r="6" spans="1:26" ht="13.8" thickBot="1">
      <c r="A6" s="1034"/>
      <c r="B6" s="472"/>
      <c r="C6" s="472"/>
      <c r="D6" s="865"/>
      <c r="E6" s="1746" t="s">
        <v>3709</v>
      </c>
      <c r="F6" s="1746"/>
      <c r="G6" s="1746"/>
      <c r="H6" s="1746"/>
      <c r="I6" s="1746"/>
      <c r="J6" s="1746"/>
      <c r="K6" s="1746"/>
      <c r="L6" s="1746"/>
      <c r="M6" s="1746"/>
      <c r="N6" s="1746"/>
      <c r="O6" s="1746"/>
      <c r="P6" s="1746"/>
      <c r="Q6" s="1746"/>
      <c r="R6" s="1746"/>
      <c r="S6" s="1746"/>
      <c r="T6" s="1746"/>
      <c r="U6" s="1746"/>
      <c r="V6" s="1746"/>
      <c r="W6" s="1746"/>
      <c r="X6" s="1746"/>
      <c r="Y6" s="1746"/>
      <c r="Z6" s="1746"/>
    </row>
    <row r="7" spans="1:26">
      <c r="A7" s="1034"/>
      <c r="B7" s="865"/>
      <c r="C7" s="865"/>
      <c r="D7" s="865"/>
      <c r="E7" s="863"/>
      <c r="F7" s="863"/>
      <c r="G7" s="863"/>
      <c r="H7" s="863"/>
      <c r="I7" s="863"/>
      <c r="J7" s="863"/>
      <c r="K7" s="863"/>
      <c r="L7" s="863"/>
      <c r="M7" s="863"/>
      <c r="N7" s="863"/>
      <c r="O7" s="863"/>
      <c r="P7" s="863"/>
      <c r="Q7" s="863"/>
      <c r="R7" s="863"/>
      <c r="S7" s="863"/>
      <c r="T7" s="863"/>
      <c r="U7" s="863"/>
      <c r="V7" s="863"/>
      <c r="W7" s="863"/>
      <c r="X7" s="863"/>
      <c r="Y7" s="863"/>
      <c r="Z7" s="863"/>
    </row>
    <row r="8" spans="1:26" ht="24.6" thickBot="1">
      <c r="A8" s="1035" t="s">
        <v>3710</v>
      </c>
      <c r="B8" s="868" t="s">
        <v>4950</v>
      </c>
      <c r="C8" s="868" t="s">
        <v>4951</v>
      </c>
      <c r="D8" s="868" t="s">
        <v>3</v>
      </c>
      <c r="E8" s="868" t="s">
        <v>1268</v>
      </c>
      <c r="F8" s="868" t="s">
        <v>2006</v>
      </c>
      <c r="G8" s="868" t="s">
        <v>2005</v>
      </c>
      <c r="H8" s="868" t="s">
        <v>2004</v>
      </c>
      <c r="I8" s="868" t="s">
        <v>2003</v>
      </c>
      <c r="J8" s="868" t="s">
        <v>2002</v>
      </c>
      <c r="K8" s="868" t="s">
        <v>1996</v>
      </c>
      <c r="L8" s="868" t="s">
        <v>1476</v>
      </c>
      <c r="M8" s="868" t="s">
        <v>1475</v>
      </c>
      <c r="N8" s="868" t="s">
        <v>1474</v>
      </c>
      <c r="O8" s="868" t="s">
        <v>1473</v>
      </c>
      <c r="P8" s="868" t="s">
        <v>1472</v>
      </c>
      <c r="Q8" s="868" t="s">
        <v>1471</v>
      </c>
      <c r="R8" s="868" t="s">
        <v>1470</v>
      </c>
      <c r="S8" s="868" t="s">
        <v>1661</v>
      </c>
      <c r="T8" s="868" t="s">
        <v>1660</v>
      </c>
      <c r="U8" s="868" t="s">
        <v>1659</v>
      </c>
      <c r="V8" s="868" t="s">
        <v>1658</v>
      </c>
      <c r="W8" s="868" t="s">
        <v>1657</v>
      </c>
      <c r="X8" s="868" t="s">
        <v>2021</v>
      </c>
      <c r="Y8" s="868" t="s">
        <v>2020</v>
      </c>
      <c r="Z8" s="868" t="s">
        <v>3708</v>
      </c>
    </row>
    <row r="9" spans="1:26">
      <c r="A9" s="1030"/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</row>
    <row r="10" spans="1:26">
      <c r="A10" s="1077"/>
      <c r="B10" s="674" t="s">
        <v>4952</v>
      </c>
      <c r="C10" s="674" t="s">
        <v>1553</v>
      </c>
      <c r="D10" s="274">
        <v>99770</v>
      </c>
      <c r="E10" s="274">
        <v>1692</v>
      </c>
      <c r="F10" s="274">
        <v>124</v>
      </c>
      <c r="G10" s="274">
        <v>63</v>
      </c>
      <c r="H10" s="274">
        <v>43</v>
      </c>
      <c r="I10" s="274">
        <v>55</v>
      </c>
      <c r="J10" s="274">
        <v>169</v>
      </c>
      <c r="K10" s="274">
        <v>233</v>
      </c>
      <c r="L10" s="274">
        <v>625</v>
      </c>
      <c r="M10" s="274">
        <v>924</v>
      </c>
      <c r="N10" s="274">
        <v>982</v>
      </c>
      <c r="O10" s="274">
        <v>1119</v>
      </c>
      <c r="P10" s="274">
        <v>1400</v>
      </c>
      <c r="Q10" s="274">
        <v>2079</v>
      </c>
      <c r="R10" s="274">
        <v>3163</v>
      </c>
      <c r="S10" s="274">
        <v>4458</v>
      </c>
      <c r="T10" s="274">
        <v>5473</v>
      </c>
      <c r="U10" s="274">
        <v>6917</v>
      </c>
      <c r="V10" s="274">
        <v>8820</v>
      </c>
      <c r="W10" s="274">
        <v>10676</v>
      </c>
      <c r="X10" s="274">
        <v>11858</v>
      </c>
      <c r="Y10" s="274">
        <v>14444</v>
      </c>
      <c r="Z10" s="274">
        <v>24453</v>
      </c>
    </row>
    <row r="11" spans="1:26">
      <c r="A11" s="1078"/>
      <c r="B11" s="669" t="s">
        <v>3707</v>
      </c>
      <c r="C11" s="669" t="s">
        <v>1</v>
      </c>
      <c r="D11" s="275">
        <v>92153</v>
      </c>
      <c r="E11" s="275">
        <v>1655</v>
      </c>
      <c r="F11" s="275">
        <v>89</v>
      </c>
      <c r="G11" s="275">
        <v>40</v>
      </c>
      <c r="H11" s="275">
        <v>27</v>
      </c>
      <c r="I11" s="275">
        <v>35</v>
      </c>
      <c r="J11" s="275">
        <v>117</v>
      </c>
      <c r="K11" s="275">
        <v>154</v>
      </c>
      <c r="L11" s="275">
        <v>232</v>
      </c>
      <c r="M11" s="275">
        <v>341</v>
      </c>
      <c r="N11" s="275">
        <v>418</v>
      </c>
      <c r="O11" s="275">
        <v>594</v>
      </c>
      <c r="P11" s="275">
        <v>880</v>
      </c>
      <c r="Q11" s="275">
        <v>1523</v>
      </c>
      <c r="R11" s="275">
        <v>2541</v>
      </c>
      <c r="S11" s="275">
        <v>3914</v>
      </c>
      <c r="T11" s="275">
        <v>4964</v>
      </c>
      <c r="U11" s="275">
        <v>6492</v>
      </c>
      <c r="V11" s="275">
        <v>8434</v>
      </c>
      <c r="W11" s="275">
        <v>10272</v>
      </c>
      <c r="X11" s="275">
        <v>11541</v>
      </c>
      <c r="Y11" s="275">
        <v>14082</v>
      </c>
      <c r="Z11" s="275">
        <v>23808</v>
      </c>
    </row>
    <row r="12" spans="1:26">
      <c r="A12" s="1079">
        <v>1</v>
      </c>
      <c r="B12" s="670" t="s">
        <v>3706</v>
      </c>
      <c r="C12" s="670" t="s">
        <v>4953</v>
      </c>
      <c r="D12" s="276">
        <v>1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6">
        <v>0</v>
      </c>
      <c r="M12" s="276">
        <v>0</v>
      </c>
      <c r="N12" s="276">
        <v>0</v>
      </c>
      <c r="O12" s="276">
        <v>0</v>
      </c>
      <c r="P12" s="276">
        <v>0</v>
      </c>
      <c r="Q12" s="276">
        <v>0</v>
      </c>
      <c r="R12" s="276">
        <v>0</v>
      </c>
      <c r="S12" s="276">
        <v>0</v>
      </c>
      <c r="T12" s="276">
        <v>0</v>
      </c>
      <c r="U12" s="276">
        <v>0</v>
      </c>
      <c r="V12" s="276">
        <v>0</v>
      </c>
      <c r="W12" s="276">
        <v>0</v>
      </c>
      <c r="X12" s="276">
        <v>0</v>
      </c>
      <c r="Y12" s="276">
        <v>1</v>
      </c>
      <c r="Z12" s="276">
        <v>0</v>
      </c>
    </row>
    <row r="13" spans="1:26">
      <c r="A13" s="1079">
        <v>2</v>
      </c>
      <c r="B13" s="670" t="s">
        <v>3705</v>
      </c>
      <c r="C13" s="670" t="s">
        <v>4954</v>
      </c>
      <c r="D13" s="276">
        <v>350</v>
      </c>
      <c r="E13" s="276">
        <v>0</v>
      </c>
      <c r="F13" s="276">
        <v>0</v>
      </c>
      <c r="G13" s="276">
        <v>2</v>
      </c>
      <c r="H13" s="276">
        <v>0</v>
      </c>
      <c r="I13" s="276">
        <v>0</v>
      </c>
      <c r="J13" s="276">
        <v>1</v>
      </c>
      <c r="K13" s="276">
        <v>0</v>
      </c>
      <c r="L13" s="276">
        <v>0</v>
      </c>
      <c r="M13" s="276">
        <v>1</v>
      </c>
      <c r="N13" s="276">
        <v>0</v>
      </c>
      <c r="O13" s="276">
        <v>0</v>
      </c>
      <c r="P13" s="276">
        <v>1</v>
      </c>
      <c r="Q13" s="276">
        <v>2</v>
      </c>
      <c r="R13" s="276">
        <v>2</v>
      </c>
      <c r="S13" s="276">
        <v>4</v>
      </c>
      <c r="T13" s="276">
        <v>11</v>
      </c>
      <c r="U13" s="276">
        <v>24</v>
      </c>
      <c r="V13" s="276">
        <v>17</v>
      </c>
      <c r="W13" s="276">
        <v>28</v>
      </c>
      <c r="X13" s="276">
        <v>44</v>
      </c>
      <c r="Y13" s="276">
        <v>87</v>
      </c>
      <c r="Z13" s="276">
        <v>126</v>
      </c>
    </row>
    <row r="14" spans="1:26">
      <c r="A14" s="1079">
        <v>3</v>
      </c>
      <c r="B14" s="670" t="s">
        <v>3704</v>
      </c>
      <c r="C14" s="670" t="s">
        <v>120</v>
      </c>
      <c r="D14" s="276">
        <v>275</v>
      </c>
      <c r="E14" s="276">
        <v>0</v>
      </c>
      <c r="F14" s="276">
        <v>0</v>
      </c>
      <c r="G14" s="276">
        <v>0</v>
      </c>
      <c r="H14" s="276">
        <v>1</v>
      </c>
      <c r="I14" s="276">
        <v>0</v>
      </c>
      <c r="J14" s="276">
        <v>0</v>
      </c>
      <c r="K14" s="276">
        <v>0</v>
      </c>
      <c r="L14" s="276">
        <v>1</v>
      </c>
      <c r="M14" s="276">
        <v>2</v>
      </c>
      <c r="N14" s="276">
        <v>4</v>
      </c>
      <c r="O14" s="276">
        <v>12</v>
      </c>
      <c r="P14" s="276">
        <v>14</v>
      </c>
      <c r="Q14" s="276">
        <v>15</v>
      </c>
      <c r="R14" s="276">
        <v>20</v>
      </c>
      <c r="S14" s="276">
        <v>31</v>
      </c>
      <c r="T14" s="276">
        <v>26</v>
      </c>
      <c r="U14" s="276">
        <v>27</v>
      </c>
      <c r="V14" s="276">
        <v>21</v>
      </c>
      <c r="W14" s="276">
        <v>12</v>
      </c>
      <c r="X14" s="276">
        <v>32</v>
      </c>
      <c r="Y14" s="276">
        <v>24</v>
      </c>
      <c r="Z14" s="276">
        <v>33</v>
      </c>
    </row>
    <row r="15" spans="1:26">
      <c r="A15" s="1079">
        <v>4</v>
      </c>
      <c r="B15" s="670" t="s">
        <v>3591</v>
      </c>
      <c r="C15" s="670" t="s">
        <v>4955</v>
      </c>
      <c r="D15" s="276">
        <v>6</v>
      </c>
      <c r="E15" s="276">
        <v>4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0</v>
      </c>
      <c r="N15" s="276">
        <v>0</v>
      </c>
      <c r="O15" s="276">
        <v>0</v>
      </c>
      <c r="P15" s="276">
        <v>0</v>
      </c>
      <c r="Q15" s="276">
        <v>0</v>
      </c>
      <c r="R15" s="276">
        <v>1</v>
      </c>
      <c r="S15" s="276">
        <v>0</v>
      </c>
      <c r="T15" s="276">
        <v>0</v>
      </c>
      <c r="U15" s="276">
        <v>0</v>
      </c>
      <c r="V15" s="276">
        <v>0</v>
      </c>
      <c r="W15" s="276">
        <v>0</v>
      </c>
      <c r="X15" s="276">
        <v>0</v>
      </c>
      <c r="Y15" s="276">
        <v>0</v>
      </c>
      <c r="Z15" s="276">
        <v>1</v>
      </c>
    </row>
    <row r="16" spans="1:26">
      <c r="A16" s="1079">
        <v>5</v>
      </c>
      <c r="B16" s="670" t="s">
        <v>3589</v>
      </c>
      <c r="C16" s="670" t="s">
        <v>4956</v>
      </c>
      <c r="D16" s="276">
        <v>25</v>
      </c>
      <c r="E16" s="276">
        <v>3</v>
      </c>
      <c r="F16" s="276">
        <v>0</v>
      </c>
      <c r="G16" s="276">
        <v>0</v>
      </c>
      <c r="H16" s="276">
        <v>0</v>
      </c>
      <c r="I16" s="276">
        <v>0</v>
      </c>
      <c r="J16" s="276">
        <v>1</v>
      </c>
      <c r="K16" s="276">
        <v>0</v>
      </c>
      <c r="L16" s="276">
        <v>3</v>
      </c>
      <c r="M16" s="276">
        <v>0</v>
      </c>
      <c r="N16" s="276">
        <v>4</v>
      </c>
      <c r="O16" s="276">
        <v>0</v>
      </c>
      <c r="P16" s="276">
        <v>1</v>
      </c>
      <c r="Q16" s="276">
        <v>0</v>
      </c>
      <c r="R16" s="276">
        <v>4</v>
      </c>
      <c r="S16" s="276">
        <v>4</v>
      </c>
      <c r="T16" s="276">
        <v>1</v>
      </c>
      <c r="U16" s="276">
        <v>2</v>
      </c>
      <c r="V16" s="276">
        <v>0</v>
      </c>
      <c r="W16" s="276">
        <v>1</v>
      </c>
      <c r="X16" s="276">
        <v>1</v>
      </c>
      <c r="Y16" s="276">
        <v>0</v>
      </c>
      <c r="Z16" s="276">
        <v>0</v>
      </c>
    </row>
    <row r="17" spans="1:26">
      <c r="A17" s="1079">
        <v>6</v>
      </c>
      <c r="B17" s="670" t="s">
        <v>3703</v>
      </c>
      <c r="C17" s="670" t="s">
        <v>4957</v>
      </c>
      <c r="D17" s="276">
        <v>3</v>
      </c>
      <c r="E17" s="276">
        <v>0</v>
      </c>
      <c r="F17" s="276">
        <v>0</v>
      </c>
      <c r="G17" s="276">
        <v>0</v>
      </c>
      <c r="H17" s="276">
        <v>0</v>
      </c>
      <c r="I17" s="276">
        <v>0</v>
      </c>
      <c r="J17" s="276">
        <v>0</v>
      </c>
      <c r="K17" s="276">
        <v>0</v>
      </c>
      <c r="L17" s="276">
        <v>0</v>
      </c>
      <c r="M17" s="276">
        <v>0</v>
      </c>
      <c r="N17" s="276">
        <v>0</v>
      </c>
      <c r="O17" s="276">
        <v>0</v>
      </c>
      <c r="P17" s="276">
        <v>0</v>
      </c>
      <c r="Q17" s="276">
        <v>0</v>
      </c>
      <c r="R17" s="276">
        <v>0</v>
      </c>
      <c r="S17" s="276">
        <v>0</v>
      </c>
      <c r="T17" s="276">
        <v>0</v>
      </c>
      <c r="U17" s="276">
        <v>0</v>
      </c>
      <c r="V17" s="276">
        <v>1</v>
      </c>
      <c r="W17" s="276">
        <v>2</v>
      </c>
      <c r="X17" s="276">
        <v>0</v>
      </c>
      <c r="Y17" s="276">
        <v>0</v>
      </c>
      <c r="Z17" s="276">
        <v>0</v>
      </c>
    </row>
    <row r="18" spans="1:26">
      <c r="A18" s="1079">
        <v>7</v>
      </c>
      <c r="B18" s="670" t="s">
        <v>3702</v>
      </c>
      <c r="C18" s="670" t="s">
        <v>4958</v>
      </c>
      <c r="D18" s="276">
        <v>716</v>
      </c>
      <c r="E18" s="276">
        <v>6</v>
      </c>
      <c r="F18" s="276">
        <v>2</v>
      </c>
      <c r="G18" s="276">
        <v>0</v>
      </c>
      <c r="H18" s="276">
        <v>0</v>
      </c>
      <c r="I18" s="276">
        <v>0</v>
      </c>
      <c r="J18" s="276">
        <v>1</v>
      </c>
      <c r="K18" s="276">
        <v>0</v>
      </c>
      <c r="L18" s="276">
        <v>0</v>
      </c>
      <c r="M18" s="276">
        <v>1</v>
      </c>
      <c r="N18" s="276">
        <v>3</v>
      </c>
      <c r="O18" s="276">
        <v>4</v>
      </c>
      <c r="P18" s="276">
        <v>3</v>
      </c>
      <c r="Q18" s="276">
        <v>5</v>
      </c>
      <c r="R18" s="276">
        <v>9</v>
      </c>
      <c r="S18" s="276">
        <v>28</v>
      </c>
      <c r="T18" s="276">
        <v>20</v>
      </c>
      <c r="U18" s="276">
        <v>36</v>
      </c>
      <c r="V18" s="276">
        <v>41</v>
      </c>
      <c r="W18" s="276">
        <v>86</v>
      </c>
      <c r="X18" s="276">
        <v>109</v>
      </c>
      <c r="Y18" s="276">
        <v>136</v>
      </c>
      <c r="Z18" s="276">
        <v>226</v>
      </c>
    </row>
    <row r="19" spans="1:26">
      <c r="A19" s="1079">
        <v>8</v>
      </c>
      <c r="B19" s="670" t="s">
        <v>3701</v>
      </c>
      <c r="C19" s="670" t="s">
        <v>4959</v>
      </c>
      <c r="D19" s="276">
        <v>0</v>
      </c>
      <c r="E19" s="276">
        <v>0</v>
      </c>
      <c r="F19" s="276">
        <v>0</v>
      </c>
      <c r="G19" s="276">
        <v>0</v>
      </c>
      <c r="H19" s="276">
        <v>0</v>
      </c>
      <c r="I19" s="276">
        <v>0</v>
      </c>
      <c r="J19" s="276">
        <v>0</v>
      </c>
      <c r="K19" s="276">
        <v>0</v>
      </c>
      <c r="L19" s="276">
        <v>0</v>
      </c>
      <c r="M19" s="276">
        <v>0</v>
      </c>
      <c r="N19" s="276">
        <v>0</v>
      </c>
      <c r="O19" s="276">
        <v>0</v>
      </c>
      <c r="P19" s="276">
        <v>0</v>
      </c>
      <c r="Q19" s="276">
        <v>0</v>
      </c>
      <c r="R19" s="276">
        <v>0</v>
      </c>
      <c r="S19" s="276">
        <v>0</v>
      </c>
      <c r="T19" s="276">
        <v>0</v>
      </c>
      <c r="U19" s="276">
        <v>0</v>
      </c>
      <c r="V19" s="276">
        <v>0</v>
      </c>
      <c r="W19" s="276">
        <v>0</v>
      </c>
      <c r="X19" s="276">
        <v>0</v>
      </c>
      <c r="Y19" s="276">
        <v>0</v>
      </c>
      <c r="Z19" s="276">
        <v>0</v>
      </c>
    </row>
    <row r="20" spans="1:26" ht="30.6">
      <c r="A20" s="1079">
        <v>9</v>
      </c>
      <c r="B20" s="670" t="s">
        <v>3700</v>
      </c>
      <c r="C20" s="670" t="s">
        <v>4960</v>
      </c>
      <c r="D20" s="276">
        <v>594</v>
      </c>
      <c r="E20" s="276">
        <v>4</v>
      </c>
      <c r="F20" s="276">
        <v>1</v>
      </c>
      <c r="G20" s="276">
        <v>1</v>
      </c>
      <c r="H20" s="276">
        <v>0</v>
      </c>
      <c r="I20" s="276">
        <v>1</v>
      </c>
      <c r="J20" s="276">
        <v>4</v>
      </c>
      <c r="K20" s="276">
        <v>3</v>
      </c>
      <c r="L20" s="276">
        <v>4</v>
      </c>
      <c r="M20" s="276">
        <v>3</v>
      </c>
      <c r="N20" s="276">
        <v>3</v>
      </c>
      <c r="O20" s="276">
        <v>6</v>
      </c>
      <c r="P20" s="276">
        <v>9</v>
      </c>
      <c r="Q20" s="276">
        <v>13</v>
      </c>
      <c r="R20" s="276">
        <v>23</v>
      </c>
      <c r="S20" s="276">
        <v>35</v>
      </c>
      <c r="T20" s="276">
        <v>68</v>
      </c>
      <c r="U20" s="276">
        <v>56</v>
      </c>
      <c r="V20" s="276">
        <v>74</v>
      </c>
      <c r="W20" s="276">
        <v>71</v>
      </c>
      <c r="X20" s="276">
        <v>60</v>
      </c>
      <c r="Y20" s="276">
        <v>68</v>
      </c>
      <c r="Z20" s="276">
        <v>87</v>
      </c>
    </row>
    <row r="21" spans="1:26">
      <c r="A21" s="1079">
        <v>10</v>
      </c>
      <c r="B21" s="670" t="s">
        <v>3699</v>
      </c>
      <c r="C21" s="670" t="s">
        <v>4961</v>
      </c>
      <c r="D21" s="276">
        <v>523</v>
      </c>
      <c r="E21" s="276">
        <v>0</v>
      </c>
      <c r="F21" s="276">
        <v>0</v>
      </c>
      <c r="G21" s="276">
        <v>0</v>
      </c>
      <c r="H21" s="276">
        <v>0</v>
      </c>
      <c r="I21" s="276">
        <v>0</v>
      </c>
      <c r="J21" s="276">
        <v>0</v>
      </c>
      <c r="K21" s="276">
        <v>1</v>
      </c>
      <c r="L21" s="276">
        <v>1</v>
      </c>
      <c r="M21" s="276">
        <v>15</v>
      </c>
      <c r="N21" s="276">
        <v>44</v>
      </c>
      <c r="O21" s="276">
        <v>74</v>
      </c>
      <c r="P21" s="276">
        <v>69</v>
      </c>
      <c r="Q21" s="276">
        <v>72</v>
      </c>
      <c r="R21" s="276">
        <v>76</v>
      </c>
      <c r="S21" s="276">
        <v>62</v>
      </c>
      <c r="T21" s="276">
        <v>35</v>
      </c>
      <c r="U21" s="276">
        <v>29</v>
      </c>
      <c r="V21" s="276">
        <v>22</v>
      </c>
      <c r="W21" s="276">
        <v>17</v>
      </c>
      <c r="X21" s="276">
        <v>3</v>
      </c>
      <c r="Y21" s="276">
        <v>1</v>
      </c>
      <c r="Z21" s="276">
        <v>2</v>
      </c>
    </row>
    <row r="22" spans="1:26">
      <c r="A22" s="1079">
        <v>11</v>
      </c>
      <c r="B22" s="670" t="s">
        <v>3486</v>
      </c>
      <c r="C22" s="670" t="s">
        <v>3485</v>
      </c>
      <c r="D22" s="276">
        <v>3240</v>
      </c>
      <c r="E22" s="276">
        <v>0</v>
      </c>
      <c r="F22" s="276">
        <v>0</v>
      </c>
      <c r="G22" s="276">
        <v>1</v>
      </c>
      <c r="H22" s="276">
        <v>0</v>
      </c>
      <c r="I22" s="276">
        <v>0</v>
      </c>
      <c r="J22" s="276">
        <v>0</v>
      </c>
      <c r="K22" s="276">
        <v>0</v>
      </c>
      <c r="L22" s="276">
        <v>1</v>
      </c>
      <c r="M22" s="276">
        <v>3</v>
      </c>
      <c r="N22" s="276">
        <v>8</v>
      </c>
      <c r="O22" s="276">
        <v>14</v>
      </c>
      <c r="P22" s="276">
        <v>33</v>
      </c>
      <c r="Q22" s="276">
        <v>44</v>
      </c>
      <c r="R22" s="276">
        <v>93</v>
      </c>
      <c r="S22" s="276">
        <v>170</v>
      </c>
      <c r="T22" s="276">
        <v>248</v>
      </c>
      <c r="U22" s="276">
        <v>331</v>
      </c>
      <c r="V22" s="276">
        <v>418</v>
      </c>
      <c r="W22" s="276">
        <v>520</v>
      </c>
      <c r="X22" s="276">
        <v>478</v>
      </c>
      <c r="Y22" s="276">
        <v>474</v>
      </c>
      <c r="Z22" s="276">
        <v>404</v>
      </c>
    </row>
    <row r="23" spans="1:26">
      <c r="A23" s="1079">
        <v>12</v>
      </c>
      <c r="B23" s="670" t="s">
        <v>3482</v>
      </c>
      <c r="C23" s="670" t="s">
        <v>3481</v>
      </c>
      <c r="D23" s="276">
        <v>1631</v>
      </c>
      <c r="E23" s="276">
        <v>0</v>
      </c>
      <c r="F23" s="276">
        <v>0</v>
      </c>
      <c r="G23" s="276">
        <v>0</v>
      </c>
      <c r="H23" s="276">
        <v>0</v>
      </c>
      <c r="I23" s="276">
        <v>0</v>
      </c>
      <c r="J23" s="276">
        <v>0</v>
      </c>
      <c r="K23" s="276">
        <v>0</v>
      </c>
      <c r="L23" s="276">
        <v>0</v>
      </c>
      <c r="M23" s="276">
        <v>1</v>
      </c>
      <c r="N23" s="276">
        <v>3</v>
      </c>
      <c r="O23" s="276">
        <v>11</v>
      </c>
      <c r="P23" s="276">
        <v>19</v>
      </c>
      <c r="Q23" s="276">
        <v>32</v>
      </c>
      <c r="R23" s="276">
        <v>59</v>
      </c>
      <c r="S23" s="276">
        <v>86</v>
      </c>
      <c r="T23" s="276">
        <v>118</v>
      </c>
      <c r="U23" s="276">
        <v>157</v>
      </c>
      <c r="V23" s="276">
        <v>189</v>
      </c>
      <c r="W23" s="276">
        <v>200</v>
      </c>
      <c r="X23" s="276">
        <v>212</v>
      </c>
      <c r="Y23" s="276">
        <v>240</v>
      </c>
      <c r="Z23" s="276">
        <v>304</v>
      </c>
    </row>
    <row r="24" spans="1:26">
      <c r="A24" s="1079">
        <v>13</v>
      </c>
      <c r="B24" s="670" t="s">
        <v>3698</v>
      </c>
      <c r="C24" s="670" t="s">
        <v>4962</v>
      </c>
      <c r="D24" s="276">
        <v>631</v>
      </c>
      <c r="E24" s="276">
        <v>0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>
        <v>0</v>
      </c>
      <c r="M24" s="276">
        <v>1</v>
      </c>
      <c r="N24" s="276">
        <v>5</v>
      </c>
      <c r="O24" s="276">
        <v>5</v>
      </c>
      <c r="P24" s="276">
        <v>5</v>
      </c>
      <c r="Q24" s="276">
        <v>12</v>
      </c>
      <c r="R24" s="276">
        <v>20</v>
      </c>
      <c r="S24" s="276">
        <v>48</v>
      </c>
      <c r="T24" s="276">
        <v>47</v>
      </c>
      <c r="U24" s="276">
        <v>66</v>
      </c>
      <c r="V24" s="276">
        <v>72</v>
      </c>
      <c r="W24" s="276">
        <v>87</v>
      </c>
      <c r="X24" s="276">
        <v>97</v>
      </c>
      <c r="Y24" s="276">
        <v>89</v>
      </c>
      <c r="Z24" s="276">
        <v>77</v>
      </c>
    </row>
    <row r="25" spans="1:26">
      <c r="A25" s="1079">
        <v>14</v>
      </c>
      <c r="B25" s="670" t="s">
        <v>3697</v>
      </c>
      <c r="C25" s="670" t="s">
        <v>4963</v>
      </c>
      <c r="D25" s="276">
        <v>1724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1</v>
      </c>
      <c r="N25" s="276">
        <v>0</v>
      </c>
      <c r="O25" s="276">
        <v>1</v>
      </c>
      <c r="P25" s="276">
        <v>4</v>
      </c>
      <c r="Q25" s="276">
        <v>17</v>
      </c>
      <c r="R25" s="276">
        <v>71</v>
      </c>
      <c r="S25" s="276">
        <v>120</v>
      </c>
      <c r="T25" s="276">
        <v>177</v>
      </c>
      <c r="U25" s="276">
        <v>200</v>
      </c>
      <c r="V25" s="276">
        <v>268</v>
      </c>
      <c r="W25" s="276">
        <v>264</v>
      </c>
      <c r="X25" s="276">
        <v>218</v>
      </c>
      <c r="Y25" s="276">
        <v>201</v>
      </c>
      <c r="Z25" s="276">
        <v>182</v>
      </c>
    </row>
    <row r="26" spans="1:26">
      <c r="A26" s="1079">
        <v>15</v>
      </c>
      <c r="B26" s="670" t="s">
        <v>3696</v>
      </c>
      <c r="C26" s="670" t="s">
        <v>4964</v>
      </c>
      <c r="D26" s="276">
        <v>3034</v>
      </c>
      <c r="E26" s="276">
        <v>0</v>
      </c>
      <c r="F26" s="276">
        <v>0</v>
      </c>
      <c r="G26" s="276">
        <v>0</v>
      </c>
      <c r="H26" s="276">
        <v>0</v>
      </c>
      <c r="I26" s="276">
        <v>0</v>
      </c>
      <c r="J26" s="276">
        <v>0</v>
      </c>
      <c r="K26" s="276">
        <v>0</v>
      </c>
      <c r="L26" s="276">
        <v>0</v>
      </c>
      <c r="M26" s="276">
        <v>2</v>
      </c>
      <c r="N26" s="276">
        <v>2</v>
      </c>
      <c r="O26" s="276">
        <v>2</v>
      </c>
      <c r="P26" s="276">
        <v>10</v>
      </c>
      <c r="Q26" s="276">
        <v>24</v>
      </c>
      <c r="R26" s="276">
        <v>65</v>
      </c>
      <c r="S26" s="276">
        <v>126</v>
      </c>
      <c r="T26" s="276">
        <v>281</v>
      </c>
      <c r="U26" s="276">
        <v>399</v>
      </c>
      <c r="V26" s="276">
        <v>490</v>
      </c>
      <c r="W26" s="276">
        <v>485</v>
      </c>
      <c r="X26" s="276">
        <v>445</v>
      </c>
      <c r="Y26" s="276">
        <v>412</v>
      </c>
      <c r="Z26" s="276">
        <v>291</v>
      </c>
    </row>
    <row r="27" spans="1:26">
      <c r="A27" s="1079">
        <v>16</v>
      </c>
      <c r="B27" s="670" t="s">
        <v>3427</v>
      </c>
      <c r="C27" s="670" t="s">
        <v>3426</v>
      </c>
      <c r="D27" s="276">
        <v>1403</v>
      </c>
      <c r="E27" s="276">
        <v>0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0</v>
      </c>
      <c r="M27" s="276">
        <v>0</v>
      </c>
      <c r="N27" s="276">
        <v>8</v>
      </c>
      <c r="O27" s="276">
        <v>13</v>
      </c>
      <c r="P27" s="276">
        <v>32</v>
      </c>
      <c r="Q27" s="276">
        <v>69</v>
      </c>
      <c r="R27" s="276">
        <v>121</v>
      </c>
      <c r="S27" s="276">
        <v>120</v>
      </c>
      <c r="T27" s="276">
        <v>146</v>
      </c>
      <c r="U27" s="276">
        <v>157</v>
      </c>
      <c r="V27" s="276">
        <v>136</v>
      </c>
      <c r="W27" s="276">
        <v>161</v>
      </c>
      <c r="X27" s="276">
        <v>117</v>
      </c>
      <c r="Y27" s="276">
        <v>144</v>
      </c>
      <c r="Z27" s="276">
        <v>179</v>
      </c>
    </row>
    <row r="28" spans="1:26">
      <c r="A28" s="1079">
        <v>17</v>
      </c>
      <c r="B28" s="670" t="s">
        <v>3421</v>
      </c>
      <c r="C28" s="670" t="s">
        <v>3420</v>
      </c>
      <c r="D28" s="276">
        <v>560</v>
      </c>
      <c r="E28" s="276">
        <v>0</v>
      </c>
      <c r="F28" s="276">
        <v>0</v>
      </c>
      <c r="G28" s="276">
        <v>0</v>
      </c>
      <c r="H28" s="276">
        <v>0</v>
      </c>
      <c r="I28" s="276">
        <v>0</v>
      </c>
      <c r="J28" s="276">
        <v>0</v>
      </c>
      <c r="K28" s="276">
        <v>0</v>
      </c>
      <c r="L28" s="276">
        <v>0</v>
      </c>
      <c r="M28" s="276">
        <v>2</v>
      </c>
      <c r="N28" s="276">
        <v>5</v>
      </c>
      <c r="O28" s="276">
        <v>17</v>
      </c>
      <c r="P28" s="276">
        <v>31</v>
      </c>
      <c r="Q28" s="276">
        <v>42</v>
      </c>
      <c r="R28" s="276">
        <v>47</v>
      </c>
      <c r="S28" s="276">
        <v>51</v>
      </c>
      <c r="T28" s="276">
        <v>39</v>
      </c>
      <c r="U28" s="276">
        <v>54</v>
      </c>
      <c r="V28" s="276">
        <v>62</v>
      </c>
      <c r="W28" s="276">
        <v>48</v>
      </c>
      <c r="X28" s="276">
        <v>64</v>
      </c>
      <c r="Y28" s="276">
        <v>43</v>
      </c>
      <c r="Z28" s="276">
        <v>55</v>
      </c>
    </row>
    <row r="29" spans="1:26">
      <c r="A29" s="1079">
        <v>18</v>
      </c>
      <c r="B29" s="670" t="s">
        <v>3406</v>
      </c>
      <c r="C29" s="670" t="s">
        <v>3405</v>
      </c>
      <c r="D29" s="276">
        <v>2041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76">
        <v>5</v>
      </c>
      <c r="S29" s="276">
        <v>15</v>
      </c>
      <c r="T29" s="276">
        <v>43</v>
      </c>
      <c r="U29" s="276">
        <v>95</v>
      </c>
      <c r="V29" s="276">
        <v>177</v>
      </c>
      <c r="W29" s="276">
        <v>283</v>
      </c>
      <c r="X29" s="276">
        <v>384</v>
      </c>
      <c r="Y29" s="276">
        <v>462</v>
      </c>
      <c r="Z29" s="276">
        <v>577</v>
      </c>
    </row>
    <row r="30" spans="1:26">
      <c r="A30" s="1079">
        <v>19</v>
      </c>
      <c r="B30" s="670" t="s">
        <v>3695</v>
      </c>
      <c r="C30" s="670" t="s">
        <v>4965</v>
      </c>
      <c r="D30" s="276">
        <v>759</v>
      </c>
      <c r="E30" s="276">
        <v>10</v>
      </c>
      <c r="F30" s="276">
        <v>6</v>
      </c>
      <c r="G30" s="276">
        <v>1</v>
      </c>
      <c r="H30" s="276">
        <v>2</v>
      </c>
      <c r="I30" s="276">
        <v>4</v>
      </c>
      <c r="J30" s="276">
        <v>19</v>
      </c>
      <c r="K30" s="276">
        <v>20</v>
      </c>
      <c r="L30" s="276">
        <v>15</v>
      </c>
      <c r="M30" s="276">
        <v>24</v>
      </c>
      <c r="N30" s="276">
        <v>16</v>
      </c>
      <c r="O30" s="276">
        <v>22</v>
      </c>
      <c r="P30" s="276">
        <v>15</v>
      </c>
      <c r="Q30" s="276">
        <v>22</v>
      </c>
      <c r="R30" s="276">
        <v>26</v>
      </c>
      <c r="S30" s="276">
        <v>56</v>
      </c>
      <c r="T30" s="276">
        <v>51</v>
      </c>
      <c r="U30" s="276">
        <v>59</v>
      </c>
      <c r="V30" s="276">
        <v>60</v>
      </c>
      <c r="W30" s="276">
        <v>72</v>
      </c>
      <c r="X30" s="276">
        <v>83</v>
      </c>
      <c r="Y30" s="276">
        <v>77</v>
      </c>
      <c r="Z30" s="276">
        <v>99</v>
      </c>
    </row>
    <row r="31" spans="1:26" ht="20.399999999999999">
      <c r="A31" s="1079">
        <v>20</v>
      </c>
      <c r="B31" s="670" t="s">
        <v>4966</v>
      </c>
      <c r="C31" s="670" t="s">
        <v>4967</v>
      </c>
      <c r="D31" s="276">
        <v>9569</v>
      </c>
      <c r="E31" s="276">
        <v>2</v>
      </c>
      <c r="F31" s="276">
        <v>1</v>
      </c>
      <c r="G31" s="276">
        <v>3</v>
      </c>
      <c r="H31" s="276">
        <v>6</v>
      </c>
      <c r="I31" s="276">
        <v>4</v>
      </c>
      <c r="J31" s="276">
        <v>21</v>
      </c>
      <c r="K31" s="276">
        <v>25</v>
      </c>
      <c r="L31" s="276">
        <v>46</v>
      </c>
      <c r="M31" s="276">
        <v>52</v>
      </c>
      <c r="N31" s="276">
        <v>53</v>
      </c>
      <c r="O31" s="276">
        <v>75</v>
      </c>
      <c r="P31" s="276">
        <v>99</v>
      </c>
      <c r="Q31" s="276">
        <v>182</v>
      </c>
      <c r="R31" s="276">
        <v>328</v>
      </c>
      <c r="S31" s="276">
        <v>549</v>
      </c>
      <c r="T31" s="276">
        <v>683</v>
      </c>
      <c r="U31" s="276">
        <v>975</v>
      </c>
      <c r="V31" s="276">
        <v>1202</v>
      </c>
      <c r="W31" s="276">
        <v>1428</v>
      </c>
      <c r="X31" s="276">
        <v>1358</v>
      </c>
      <c r="Y31" s="276">
        <v>1192</v>
      </c>
      <c r="Z31" s="276">
        <v>1285</v>
      </c>
    </row>
    <row r="32" spans="1:26">
      <c r="A32" s="1079">
        <v>21</v>
      </c>
      <c r="B32" s="670" t="s">
        <v>3694</v>
      </c>
      <c r="C32" s="670" t="s">
        <v>4968</v>
      </c>
      <c r="D32" s="276">
        <v>3743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3</v>
      </c>
      <c r="M32" s="276">
        <v>7</v>
      </c>
      <c r="N32" s="276">
        <v>8</v>
      </c>
      <c r="O32" s="276">
        <v>2</v>
      </c>
      <c r="P32" s="276">
        <v>21</v>
      </c>
      <c r="Q32" s="276">
        <v>26</v>
      </c>
      <c r="R32" s="276">
        <v>58</v>
      </c>
      <c r="S32" s="276">
        <v>121</v>
      </c>
      <c r="T32" s="276">
        <v>216</v>
      </c>
      <c r="U32" s="276">
        <v>332</v>
      </c>
      <c r="V32" s="276">
        <v>500</v>
      </c>
      <c r="W32" s="276">
        <v>475</v>
      </c>
      <c r="X32" s="276">
        <v>553</v>
      </c>
      <c r="Y32" s="276">
        <v>604</v>
      </c>
      <c r="Z32" s="276">
        <v>817</v>
      </c>
    </row>
    <row r="33" spans="1:26">
      <c r="A33" s="1079">
        <v>22</v>
      </c>
      <c r="B33" s="670" t="s">
        <v>3693</v>
      </c>
      <c r="C33" s="670" t="s">
        <v>4969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76">
        <v>0</v>
      </c>
      <c r="S33" s="276">
        <v>0</v>
      </c>
      <c r="T33" s="276">
        <v>0</v>
      </c>
      <c r="U33" s="276">
        <v>0</v>
      </c>
      <c r="V33" s="276">
        <v>0</v>
      </c>
      <c r="W33" s="276">
        <v>0</v>
      </c>
      <c r="X33" s="276">
        <v>0</v>
      </c>
      <c r="Y33" s="276">
        <v>0</v>
      </c>
      <c r="Z33" s="276">
        <v>0</v>
      </c>
    </row>
    <row r="34" spans="1:26">
      <c r="A34" s="1079">
        <v>23</v>
      </c>
      <c r="B34" s="670" t="s">
        <v>3692</v>
      </c>
      <c r="C34" s="670" t="s">
        <v>4970</v>
      </c>
      <c r="D34" s="276">
        <v>516</v>
      </c>
      <c r="E34" s="276">
        <v>1</v>
      </c>
      <c r="F34" s="276">
        <v>0</v>
      </c>
      <c r="G34" s="276">
        <v>0</v>
      </c>
      <c r="H34" s="276">
        <v>1</v>
      </c>
      <c r="I34" s="276">
        <v>0</v>
      </c>
      <c r="J34" s="276">
        <v>0</v>
      </c>
      <c r="K34" s="276">
        <v>0</v>
      </c>
      <c r="L34" s="276">
        <v>0</v>
      </c>
      <c r="M34" s="276">
        <v>1</v>
      </c>
      <c r="N34" s="276">
        <v>0</v>
      </c>
      <c r="O34" s="276">
        <v>4</v>
      </c>
      <c r="P34" s="276">
        <v>4</v>
      </c>
      <c r="Q34" s="276">
        <v>5</v>
      </c>
      <c r="R34" s="276">
        <v>15</v>
      </c>
      <c r="S34" s="276">
        <v>8</v>
      </c>
      <c r="T34" s="276">
        <v>15</v>
      </c>
      <c r="U34" s="276">
        <v>13</v>
      </c>
      <c r="V34" s="276">
        <v>24</v>
      </c>
      <c r="W34" s="276">
        <v>31</v>
      </c>
      <c r="X34" s="276">
        <v>59</v>
      </c>
      <c r="Y34" s="276">
        <v>103</v>
      </c>
      <c r="Z34" s="276">
        <v>232</v>
      </c>
    </row>
    <row r="35" spans="1:26">
      <c r="A35" s="1079">
        <v>24</v>
      </c>
      <c r="B35" s="670" t="s">
        <v>3691</v>
      </c>
      <c r="C35" s="670" t="s">
        <v>4971</v>
      </c>
      <c r="D35" s="276">
        <v>336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3</v>
      </c>
      <c r="K35" s="276">
        <v>4</v>
      </c>
      <c r="L35" s="276">
        <v>1</v>
      </c>
      <c r="M35" s="276">
        <v>5</v>
      </c>
      <c r="N35" s="276">
        <v>2</v>
      </c>
      <c r="O35" s="276">
        <v>4</v>
      </c>
      <c r="P35" s="276">
        <v>3</v>
      </c>
      <c r="Q35" s="276">
        <v>4</v>
      </c>
      <c r="R35" s="276">
        <v>8</v>
      </c>
      <c r="S35" s="276">
        <v>8</v>
      </c>
      <c r="T35" s="276">
        <v>19</v>
      </c>
      <c r="U35" s="276">
        <v>19</v>
      </c>
      <c r="V35" s="276">
        <v>20</v>
      </c>
      <c r="W35" s="276">
        <v>31</v>
      </c>
      <c r="X35" s="276">
        <v>43</v>
      </c>
      <c r="Y35" s="276">
        <v>58</v>
      </c>
      <c r="Z35" s="276">
        <v>104</v>
      </c>
    </row>
    <row r="36" spans="1:26" ht="20.399999999999999">
      <c r="A36" s="1079">
        <v>25</v>
      </c>
      <c r="B36" s="670" t="s">
        <v>3690</v>
      </c>
      <c r="C36" s="670" t="s">
        <v>4972</v>
      </c>
      <c r="D36" s="276">
        <v>2064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1</v>
      </c>
      <c r="L36" s="276">
        <v>2</v>
      </c>
      <c r="M36" s="276">
        <v>1</v>
      </c>
      <c r="N36" s="276">
        <v>1</v>
      </c>
      <c r="O36" s="276">
        <v>4</v>
      </c>
      <c r="P36" s="276">
        <v>11</v>
      </c>
      <c r="Q36" s="276">
        <v>12</v>
      </c>
      <c r="R36" s="276">
        <v>30</v>
      </c>
      <c r="S36" s="276">
        <v>23</v>
      </c>
      <c r="T36" s="276">
        <v>31</v>
      </c>
      <c r="U36" s="276">
        <v>32</v>
      </c>
      <c r="V36" s="276">
        <v>51</v>
      </c>
      <c r="W36" s="276">
        <v>104</v>
      </c>
      <c r="X36" s="276">
        <v>160</v>
      </c>
      <c r="Y36" s="276">
        <v>376</v>
      </c>
      <c r="Z36" s="276">
        <v>1225</v>
      </c>
    </row>
    <row r="37" spans="1:26">
      <c r="A37" s="1079">
        <v>26</v>
      </c>
      <c r="B37" s="670" t="s">
        <v>3139</v>
      </c>
      <c r="C37" s="670" t="s">
        <v>4973</v>
      </c>
      <c r="D37" s="276">
        <v>62</v>
      </c>
      <c r="E37" s="276">
        <v>6</v>
      </c>
      <c r="F37" s="276">
        <v>1</v>
      </c>
      <c r="G37" s="276">
        <v>0</v>
      </c>
      <c r="H37" s="276">
        <v>1</v>
      </c>
      <c r="I37" s="276">
        <v>0</v>
      </c>
      <c r="J37" s="276">
        <v>1</v>
      </c>
      <c r="K37" s="276">
        <v>1</v>
      </c>
      <c r="L37" s="276">
        <v>0</v>
      </c>
      <c r="M37" s="276">
        <v>1</v>
      </c>
      <c r="N37" s="276">
        <v>2</v>
      </c>
      <c r="O37" s="276">
        <v>1</v>
      </c>
      <c r="P37" s="276">
        <v>2</v>
      </c>
      <c r="Q37" s="276">
        <v>2</v>
      </c>
      <c r="R37" s="276">
        <v>7</v>
      </c>
      <c r="S37" s="276">
        <v>6</v>
      </c>
      <c r="T37" s="276">
        <v>6</v>
      </c>
      <c r="U37" s="276">
        <v>5</v>
      </c>
      <c r="V37" s="276">
        <v>6</v>
      </c>
      <c r="W37" s="276">
        <v>5</v>
      </c>
      <c r="X37" s="276">
        <v>1</v>
      </c>
      <c r="Y37" s="276">
        <v>3</v>
      </c>
      <c r="Z37" s="276">
        <v>5</v>
      </c>
    </row>
    <row r="38" spans="1:26" ht="20.399999999999999">
      <c r="A38" s="1079">
        <v>27</v>
      </c>
      <c r="B38" s="670" t="s">
        <v>3689</v>
      </c>
      <c r="C38" s="670" t="s">
        <v>98</v>
      </c>
      <c r="D38" s="276">
        <v>2</v>
      </c>
      <c r="E38" s="276">
        <v>0</v>
      </c>
      <c r="F38" s="276">
        <v>0</v>
      </c>
      <c r="G38" s="276">
        <v>0</v>
      </c>
      <c r="H38" s="276">
        <v>0</v>
      </c>
      <c r="I38" s="276">
        <v>0</v>
      </c>
      <c r="J38" s="276">
        <v>0</v>
      </c>
      <c r="K38" s="276">
        <v>1</v>
      </c>
      <c r="L38" s="276">
        <v>0</v>
      </c>
      <c r="M38" s="276">
        <v>0</v>
      </c>
      <c r="N38" s="276">
        <v>0</v>
      </c>
      <c r="O38" s="276">
        <v>0</v>
      </c>
      <c r="P38" s="276">
        <v>0</v>
      </c>
      <c r="Q38" s="276">
        <v>0</v>
      </c>
      <c r="R38" s="276">
        <v>0</v>
      </c>
      <c r="S38" s="276">
        <v>0</v>
      </c>
      <c r="T38" s="276">
        <v>0</v>
      </c>
      <c r="U38" s="276">
        <v>1</v>
      </c>
      <c r="V38" s="276">
        <v>0</v>
      </c>
      <c r="W38" s="276">
        <v>0</v>
      </c>
      <c r="X38" s="276">
        <v>0</v>
      </c>
      <c r="Y38" s="276">
        <v>0</v>
      </c>
      <c r="Z38" s="276">
        <v>0</v>
      </c>
    </row>
    <row r="39" spans="1:26">
      <c r="A39" s="1079">
        <v>28</v>
      </c>
      <c r="B39" s="670" t="s">
        <v>3688</v>
      </c>
      <c r="C39" s="670" t="s">
        <v>4974</v>
      </c>
      <c r="D39" s="276">
        <v>0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0</v>
      </c>
      <c r="O39" s="276">
        <v>0</v>
      </c>
      <c r="P39" s="276">
        <v>0</v>
      </c>
      <c r="Q39" s="276">
        <v>0</v>
      </c>
      <c r="R39" s="276">
        <v>0</v>
      </c>
      <c r="S39" s="276">
        <v>0</v>
      </c>
      <c r="T39" s="276">
        <v>0</v>
      </c>
      <c r="U39" s="276">
        <v>0</v>
      </c>
      <c r="V39" s="276">
        <v>0</v>
      </c>
      <c r="W39" s="276">
        <v>0</v>
      </c>
      <c r="X39" s="276">
        <v>0</v>
      </c>
      <c r="Y39" s="276">
        <v>0</v>
      </c>
      <c r="Z39" s="276">
        <v>0</v>
      </c>
    </row>
    <row r="40" spans="1:26">
      <c r="A40" s="1079">
        <v>29</v>
      </c>
      <c r="B40" s="670" t="s">
        <v>3687</v>
      </c>
      <c r="C40" s="670" t="s">
        <v>4975</v>
      </c>
      <c r="D40" s="276">
        <v>112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6">
        <v>0</v>
      </c>
      <c r="K40" s="276">
        <v>1</v>
      </c>
      <c r="L40" s="276">
        <v>0</v>
      </c>
      <c r="M40" s="276">
        <v>0</v>
      </c>
      <c r="N40" s="276">
        <v>0</v>
      </c>
      <c r="O40" s="276">
        <v>1</v>
      </c>
      <c r="P40" s="276">
        <v>0</v>
      </c>
      <c r="Q40" s="276">
        <v>2</v>
      </c>
      <c r="R40" s="276">
        <v>7</v>
      </c>
      <c r="S40" s="276">
        <v>14</v>
      </c>
      <c r="T40" s="276">
        <v>9</v>
      </c>
      <c r="U40" s="276">
        <v>13</v>
      </c>
      <c r="V40" s="276">
        <v>22</v>
      </c>
      <c r="W40" s="276">
        <v>13</v>
      </c>
      <c r="X40" s="276">
        <v>6</v>
      </c>
      <c r="Y40" s="276">
        <v>13</v>
      </c>
      <c r="Z40" s="276">
        <v>11</v>
      </c>
    </row>
    <row r="41" spans="1:26">
      <c r="A41" s="1079">
        <v>30</v>
      </c>
      <c r="B41" s="670" t="s">
        <v>3686</v>
      </c>
      <c r="C41" s="670" t="s">
        <v>4976</v>
      </c>
      <c r="D41" s="276">
        <v>4574</v>
      </c>
      <c r="E41" s="276">
        <v>0</v>
      </c>
      <c r="F41" s="276">
        <v>0</v>
      </c>
      <c r="G41" s="276">
        <v>0</v>
      </c>
      <c r="H41" s="276">
        <v>0</v>
      </c>
      <c r="I41" s="276">
        <v>0</v>
      </c>
      <c r="J41" s="276">
        <v>0</v>
      </c>
      <c r="K41" s="276">
        <v>0</v>
      </c>
      <c r="L41" s="276">
        <v>0</v>
      </c>
      <c r="M41" s="276">
        <v>0</v>
      </c>
      <c r="N41" s="276">
        <v>3</v>
      </c>
      <c r="O41" s="276">
        <v>5</v>
      </c>
      <c r="P41" s="276">
        <v>14</v>
      </c>
      <c r="Q41" s="276">
        <v>22</v>
      </c>
      <c r="R41" s="276">
        <v>36</v>
      </c>
      <c r="S41" s="276">
        <v>65</v>
      </c>
      <c r="T41" s="276">
        <v>132</v>
      </c>
      <c r="U41" s="276">
        <v>164</v>
      </c>
      <c r="V41" s="276">
        <v>269</v>
      </c>
      <c r="W41" s="276">
        <v>402</v>
      </c>
      <c r="X41" s="276">
        <v>531</v>
      </c>
      <c r="Y41" s="276">
        <v>873</v>
      </c>
      <c r="Z41" s="276">
        <v>2058</v>
      </c>
    </row>
    <row r="42" spans="1:26">
      <c r="A42" s="1079">
        <v>31</v>
      </c>
      <c r="B42" s="670" t="s">
        <v>3038</v>
      </c>
      <c r="C42" s="670" t="s">
        <v>3037</v>
      </c>
      <c r="D42" s="276">
        <v>6004</v>
      </c>
      <c r="E42" s="276">
        <v>0</v>
      </c>
      <c r="F42" s="276">
        <v>0</v>
      </c>
      <c r="G42" s="276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1</v>
      </c>
      <c r="M42" s="276">
        <v>3</v>
      </c>
      <c r="N42" s="276">
        <v>13</v>
      </c>
      <c r="O42" s="276">
        <v>18</v>
      </c>
      <c r="P42" s="276">
        <v>46</v>
      </c>
      <c r="Q42" s="276">
        <v>114</v>
      </c>
      <c r="R42" s="276">
        <v>219</v>
      </c>
      <c r="S42" s="276">
        <v>368</v>
      </c>
      <c r="T42" s="276">
        <v>422</v>
      </c>
      <c r="U42" s="276">
        <v>557</v>
      </c>
      <c r="V42" s="276">
        <v>661</v>
      </c>
      <c r="W42" s="276">
        <v>756</v>
      </c>
      <c r="X42" s="276">
        <v>737</v>
      </c>
      <c r="Y42" s="276">
        <v>835</v>
      </c>
      <c r="Z42" s="276">
        <v>1254</v>
      </c>
    </row>
    <row r="43" spans="1:26">
      <c r="A43" s="1079">
        <v>32</v>
      </c>
      <c r="B43" s="670" t="s">
        <v>3685</v>
      </c>
      <c r="C43" s="670" t="s">
        <v>4977</v>
      </c>
      <c r="D43" s="276">
        <v>1737</v>
      </c>
      <c r="E43" s="276">
        <v>0</v>
      </c>
      <c r="F43" s="276">
        <v>0</v>
      </c>
      <c r="G43" s="276">
        <v>0</v>
      </c>
      <c r="H43" s="276">
        <v>0</v>
      </c>
      <c r="I43" s="276">
        <v>0</v>
      </c>
      <c r="J43" s="276">
        <v>0</v>
      </c>
      <c r="K43" s="276">
        <v>0</v>
      </c>
      <c r="L43" s="276">
        <v>0</v>
      </c>
      <c r="M43" s="276">
        <v>0</v>
      </c>
      <c r="N43" s="276">
        <v>2</v>
      </c>
      <c r="O43" s="276">
        <v>3</v>
      </c>
      <c r="P43" s="276">
        <v>6</v>
      </c>
      <c r="Q43" s="276">
        <v>15</v>
      </c>
      <c r="R43" s="276">
        <v>33</v>
      </c>
      <c r="S43" s="276">
        <v>68</v>
      </c>
      <c r="T43" s="276">
        <v>108</v>
      </c>
      <c r="U43" s="276">
        <v>120</v>
      </c>
      <c r="V43" s="276">
        <v>169</v>
      </c>
      <c r="W43" s="276">
        <v>254</v>
      </c>
      <c r="X43" s="276">
        <v>228</v>
      </c>
      <c r="Y43" s="276">
        <v>291</v>
      </c>
      <c r="Z43" s="276">
        <v>440</v>
      </c>
    </row>
    <row r="44" spans="1:26">
      <c r="A44" s="1079">
        <v>33</v>
      </c>
      <c r="B44" s="670" t="s">
        <v>3684</v>
      </c>
      <c r="C44" s="670" t="s">
        <v>4978</v>
      </c>
      <c r="D44" s="276">
        <v>9004</v>
      </c>
      <c r="E44" s="276">
        <v>2</v>
      </c>
      <c r="F44" s="276">
        <v>0</v>
      </c>
      <c r="G44" s="276">
        <v>1</v>
      </c>
      <c r="H44" s="276">
        <v>0</v>
      </c>
      <c r="I44" s="276">
        <v>0</v>
      </c>
      <c r="J44" s="276">
        <v>1</v>
      </c>
      <c r="K44" s="276">
        <v>2</v>
      </c>
      <c r="L44" s="276">
        <v>6</v>
      </c>
      <c r="M44" s="276">
        <v>13</v>
      </c>
      <c r="N44" s="276">
        <v>10</v>
      </c>
      <c r="O44" s="276">
        <v>33</v>
      </c>
      <c r="P44" s="276">
        <v>69</v>
      </c>
      <c r="Q44" s="276">
        <v>108</v>
      </c>
      <c r="R44" s="276">
        <v>177</v>
      </c>
      <c r="S44" s="276">
        <v>310</v>
      </c>
      <c r="T44" s="276">
        <v>383</v>
      </c>
      <c r="U44" s="276">
        <v>505</v>
      </c>
      <c r="V44" s="276">
        <v>725</v>
      </c>
      <c r="W44" s="276">
        <v>1000</v>
      </c>
      <c r="X44" s="276">
        <v>1344</v>
      </c>
      <c r="Y44" s="276">
        <v>1639</v>
      </c>
      <c r="Z44" s="276">
        <v>2676</v>
      </c>
    </row>
    <row r="45" spans="1:26">
      <c r="A45" s="1079">
        <v>34</v>
      </c>
      <c r="B45" s="670" t="s">
        <v>2981</v>
      </c>
      <c r="C45" s="670" t="s">
        <v>2980</v>
      </c>
      <c r="D45" s="276">
        <v>102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0</v>
      </c>
      <c r="O45" s="276">
        <v>1</v>
      </c>
      <c r="P45" s="276">
        <v>0</v>
      </c>
      <c r="Q45" s="276">
        <v>0</v>
      </c>
      <c r="R45" s="276">
        <v>1</v>
      </c>
      <c r="S45" s="276">
        <v>3</v>
      </c>
      <c r="T45" s="276">
        <v>2</v>
      </c>
      <c r="U45" s="276">
        <v>1</v>
      </c>
      <c r="V45" s="276">
        <v>5</v>
      </c>
      <c r="W45" s="276">
        <v>9</v>
      </c>
      <c r="X45" s="276">
        <v>14</v>
      </c>
      <c r="Y45" s="276">
        <v>14</v>
      </c>
      <c r="Z45" s="276">
        <v>52</v>
      </c>
    </row>
    <row r="46" spans="1:26" ht="20.399999999999999">
      <c r="A46" s="1079">
        <v>35</v>
      </c>
      <c r="B46" s="670" t="s">
        <v>3683</v>
      </c>
      <c r="C46" s="670" t="s">
        <v>4979</v>
      </c>
      <c r="D46" s="276">
        <v>6127</v>
      </c>
      <c r="E46" s="276">
        <v>9</v>
      </c>
      <c r="F46" s="276">
        <v>3</v>
      </c>
      <c r="G46" s="276">
        <v>1</v>
      </c>
      <c r="H46" s="276">
        <v>0</v>
      </c>
      <c r="I46" s="276">
        <v>2</v>
      </c>
      <c r="J46" s="276">
        <v>6</v>
      </c>
      <c r="K46" s="276">
        <v>5</v>
      </c>
      <c r="L46" s="276">
        <v>25</v>
      </c>
      <c r="M46" s="276">
        <v>32</v>
      </c>
      <c r="N46" s="276">
        <v>31</v>
      </c>
      <c r="O46" s="276">
        <v>36</v>
      </c>
      <c r="P46" s="276">
        <v>48</v>
      </c>
      <c r="Q46" s="276">
        <v>100</v>
      </c>
      <c r="R46" s="276">
        <v>156</v>
      </c>
      <c r="S46" s="276">
        <v>206</v>
      </c>
      <c r="T46" s="276">
        <v>257</v>
      </c>
      <c r="U46" s="276">
        <v>350</v>
      </c>
      <c r="V46" s="276">
        <v>489</v>
      </c>
      <c r="W46" s="276">
        <v>641</v>
      </c>
      <c r="X46" s="276">
        <v>803</v>
      </c>
      <c r="Y46" s="276">
        <v>1019</v>
      </c>
      <c r="Z46" s="276">
        <v>1908</v>
      </c>
    </row>
    <row r="47" spans="1:26">
      <c r="A47" s="1079">
        <v>36</v>
      </c>
      <c r="B47" s="670" t="s">
        <v>3682</v>
      </c>
      <c r="C47" s="670" t="s">
        <v>4980</v>
      </c>
      <c r="D47" s="276">
        <v>4351</v>
      </c>
      <c r="E47" s="276">
        <v>36</v>
      </c>
      <c r="F47" s="276">
        <v>4</v>
      </c>
      <c r="G47" s="276">
        <v>1</v>
      </c>
      <c r="H47" s="276">
        <v>0</v>
      </c>
      <c r="I47" s="276">
        <v>1</v>
      </c>
      <c r="J47" s="276">
        <v>3</v>
      </c>
      <c r="K47" s="276">
        <v>2</v>
      </c>
      <c r="L47" s="276">
        <v>6</v>
      </c>
      <c r="M47" s="276">
        <v>1</v>
      </c>
      <c r="N47" s="276">
        <v>5</v>
      </c>
      <c r="O47" s="276">
        <v>16</v>
      </c>
      <c r="P47" s="276">
        <v>27</v>
      </c>
      <c r="Q47" s="276">
        <v>40</v>
      </c>
      <c r="R47" s="276">
        <v>43</v>
      </c>
      <c r="S47" s="276">
        <v>67</v>
      </c>
      <c r="T47" s="276">
        <v>98</v>
      </c>
      <c r="U47" s="276">
        <v>100</v>
      </c>
      <c r="V47" s="276">
        <v>159</v>
      </c>
      <c r="W47" s="276">
        <v>313</v>
      </c>
      <c r="X47" s="276">
        <v>436</v>
      </c>
      <c r="Y47" s="276">
        <v>794</v>
      </c>
      <c r="Z47" s="276">
        <v>2199</v>
      </c>
    </row>
    <row r="48" spans="1:26">
      <c r="A48" s="1079">
        <v>37</v>
      </c>
      <c r="B48" s="670" t="s">
        <v>3681</v>
      </c>
      <c r="C48" s="670" t="s">
        <v>4981</v>
      </c>
      <c r="D48" s="276">
        <v>23</v>
      </c>
      <c r="E48" s="276">
        <v>1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1</v>
      </c>
      <c r="N48" s="276">
        <v>2</v>
      </c>
      <c r="O48" s="276">
        <v>1</v>
      </c>
      <c r="P48" s="276">
        <v>1</v>
      </c>
      <c r="Q48" s="276">
        <v>1</v>
      </c>
      <c r="R48" s="276">
        <v>3</v>
      </c>
      <c r="S48" s="276">
        <v>4</v>
      </c>
      <c r="T48" s="276">
        <v>1</v>
      </c>
      <c r="U48" s="276">
        <v>3</v>
      </c>
      <c r="V48" s="276">
        <v>1</v>
      </c>
      <c r="W48" s="276">
        <v>1</v>
      </c>
      <c r="X48" s="276">
        <v>0</v>
      </c>
      <c r="Y48" s="276">
        <v>1</v>
      </c>
      <c r="Z48" s="276">
        <v>2</v>
      </c>
    </row>
    <row r="49" spans="1:26">
      <c r="A49" s="1079">
        <v>38</v>
      </c>
      <c r="B49" s="670" t="s">
        <v>3680</v>
      </c>
      <c r="C49" s="670" t="s">
        <v>4982</v>
      </c>
      <c r="D49" s="276">
        <v>3171</v>
      </c>
      <c r="E49" s="276">
        <v>1</v>
      </c>
      <c r="F49" s="276">
        <v>0</v>
      </c>
      <c r="G49" s="276">
        <v>0</v>
      </c>
      <c r="H49" s="276">
        <v>0</v>
      </c>
      <c r="I49" s="276">
        <v>0</v>
      </c>
      <c r="J49" s="276">
        <v>1</v>
      </c>
      <c r="K49" s="276">
        <v>1</v>
      </c>
      <c r="L49" s="276">
        <v>3</v>
      </c>
      <c r="M49" s="276">
        <v>8</v>
      </c>
      <c r="N49" s="276">
        <v>5</v>
      </c>
      <c r="O49" s="276">
        <v>7</v>
      </c>
      <c r="P49" s="276">
        <v>2</v>
      </c>
      <c r="Q49" s="276">
        <v>13</v>
      </c>
      <c r="R49" s="276">
        <v>18</v>
      </c>
      <c r="S49" s="276">
        <v>24</v>
      </c>
      <c r="T49" s="276">
        <v>65</v>
      </c>
      <c r="U49" s="276">
        <v>143</v>
      </c>
      <c r="V49" s="276">
        <v>230</v>
      </c>
      <c r="W49" s="276">
        <v>339</v>
      </c>
      <c r="X49" s="276">
        <v>438</v>
      </c>
      <c r="Y49" s="276">
        <v>665</v>
      </c>
      <c r="Z49" s="276">
        <v>1208</v>
      </c>
    </row>
    <row r="50" spans="1:26">
      <c r="A50" s="1079">
        <v>39</v>
      </c>
      <c r="B50" s="670" t="s">
        <v>3679</v>
      </c>
      <c r="C50" s="670" t="s">
        <v>4983</v>
      </c>
      <c r="D50" s="276">
        <v>174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1</v>
      </c>
      <c r="O50" s="276">
        <v>1</v>
      </c>
      <c r="P50" s="276">
        <v>3</v>
      </c>
      <c r="Q50" s="276">
        <v>8</v>
      </c>
      <c r="R50" s="276">
        <v>6</v>
      </c>
      <c r="S50" s="276">
        <v>7</v>
      </c>
      <c r="T50" s="276">
        <v>12</v>
      </c>
      <c r="U50" s="276">
        <v>13</v>
      </c>
      <c r="V50" s="276">
        <v>13</v>
      </c>
      <c r="W50" s="276">
        <v>18</v>
      </c>
      <c r="X50" s="276">
        <v>28</v>
      </c>
      <c r="Y50" s="276">
        <v>35</v>
      </c>
      <c r="Z50" s="276">
        <v>29</v>
      </c>
    </row>
    <row r="51" spans="1:26">
      <c r="A51" s="1079">
        <v>40</v>
      </c>
      <c r="B51" s="670" t="s">
        <v>3678</v>
      </c>
      <c r="C51" s="670" t="s">
        <v>4984</v>
      </c>
      <c r="D51" s="276">
        <v>23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1</v>
      </c>
      <c r="L51" s="276">
        <v>1</v>
      </c>
      <c r="M51" s="276">
        <v>0</v>
      </c>
      <c r="N51" s="276">
        <v>0</v>
      </c>
      <c r="O51" s="276">
        <v>1</v>
      </c>
      <c r="P51" s="276">
        <v>0</v>
      </c>
      <c r="Q51" s="276">
        <v>2</v>
      </c>
      <c r="R51" s="276">
        <v>3</v>
      </c>
      <c r="S51" s="276">
        <v>2</v>
      </c>
      <c r="T51" s="276">
        <v>3</v>
      </c>
      <c r="U51" s="276">
        <v>2</v>
      </c>
      <c r="V51" s="276">
        <v>1</v>
      </c>
      <c r="W51" s="276">
        <v>4</v>
      </c>
      <c r="X51" s="276">
        <v>0</v>
      </c>
      <c r="Y51" s="276">
        <v>2</v>
      </c>
      <c r="Z51" s="276">
        <v>1</v>
      </c>
    </row>
    <row r="52" spans="1:26">
      <c r="A52" s="1079">
        <v>41</v>
      </c>
      <c r="B52" s="670" t="s">
        <v>3677</v>
      </c>
      <c r="C52" s="670" t="s">
        <v>4985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0</v>
      </c>
      <c r="R52" s="276">
        <v>0</v>
      </c>
      <c r="S52" s="276">
        <v>0</v>
      </c>
      <c r="T52" s="276">
        <v>0</v>
      </c>
      <c r="U52" s="276">
        <v>0</v>
      </c>
      <c r="V52" s="276">
        <v>0</v>
      </c>
      <c r="W52" s="276">
        <v>0</v>
      </c>
      <c r="X52" s="276">
        <v>0</v>
      </c>
      <c r="Y52" s="276">
        <v>0</v>
      </c>
      <c r="Z52" s="276">
        <v>0</v>
      </c>
    </row>
    <row r="53" spans="1:26">
      <c r="A53" s="1079">
        <v>42</v>
      </c>
      <c r="B53" s="670" t="s">
        <v>3676</v>
      </c>
      <c r="C53" s="670" t="s">
        <v>4986</v>
      </c>
      <c r="D53" s="276">
        <v>2714</v>
      </c>
      <c r="E53" s="276">
        <v>3</v>
      </c>
      <c r="F53" s="276">
        <v>2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2</v>
      </c>
      <c r="M53" s="276">
        <v>4</v>
      </c>
      <c r="N53" s="276">
        <v>10</v>
      </c>
      <c r="O53" s="276">
        <v>31</v>
      </c>
      <c r="P53" s="276">
        <v>69</v>
      </c>
      <c r="Q53" s="276">
        <v>150</v>
      </c>
      <c r="R53" s="276">
        <v>283</v>
      </c>
      <c r="S53" s="276">
        <v>374</v>
      </c>
      <c r="T53" s="276">
        <v>359</v>
      </c>
      <c r="U53" s="276">
        <v>391</v>
      </c>
      <c r="V53" s="276">
        <v>380</v>
      </c>
      <c r="W53" s="276">
        <v>286</v>
      </c>
      <c r="X53" s="276">
        <v>182</v>
      </c>
      <c r="Y53" s="276">
        <v>113</v>
      </c>
      <c r="Z53" s="276">
        <v>75</v>
      </c>
    </row>
    <row r="54" spans="1:26" ht="20.399999999999999">
      <c r="A54" s="1079">
        <v>43</v>
      </c>
      <c r="B54" s="670" t="s">
        <v>3675</v>
      </c>
      <c r="C54" s="670" t="s">
        <v>107</v>
      </c>
      <c r="D54" s="276">
        <v>251</v>
      </c>
      <c r="E54" s="276">
        <v>0</v>
      </c>
      <c r="F54" s="276">
        <v>0</v>
      </c>
      <c r="G54" s="276">
        <v>0</v>
      </c>
      <c r="H54" s="276">
        <v>0</v>
      </c>
      <c r="I54" s="276">
        <v>0</v>
      </c>
      <c r="J54" s="276">
        <v>0</v>
      </c>
      <c r="K54" s="276">
        <v>0</v>
      </c>
      <c r="L54" s="276">
        <v>0</v>
      </c>
      <c r="M54" s="276">
        <v>0</v>
      </c>
      <c r="N54" s="276">
        <v>0</v>
      </c>
      <c r="O54" s="276">
        <v>0</v>
      </c>
      <c r="P54" s="276">
        <v>1</v>
      </c>
      <c r="Q54" s="276">
        <v>1</v>
      </c>
      <c r="R54" s="276">
        <v>2</v>
      </c>
      <c r="S54" s="276">
        <v>0</v>
      </c>
      <c r="T54" s="276">
        <v>3</v>
      </c>
      <c r="U54" s="276">
        <v>6</v>
      </c>
      <c r="V54" s="276">
        <v>9</v>
      </c>
      <c r="W54" s="276">
        <v>18</v>
      </c>
      <c r="X54" s="276">
        <v>27</v>
      </c>
      <c r="Y54" s="276">
        <v>54</v>
      </c>
      <c r="Z54" s="276">
        <v>130</v>
      </c>
    </row>
    <row r="55" spans="1:26" ht="30.6">
      <c r="A55" s="1079">
        <v>44</v>
      </c>
      <c r="B55" s="670" t="s">
        <v>3674</v>
      </c>
      <c r="C55" s="670" t="s">
        <v>109</v>
      </c>
      <c r="D55" s="276">
        <v>537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1</v>
      </c>
      <c r="K55" s="276">
        <v>1</v>
      </c>
      <c r="L55" s="276">
        <v>5</v>
      </c>
      <c r="M55" s="276">
        <v>7</v>
      </c>
      <c r="N55" s="276">
        <v>5</v>
      </c>
      <c r="O55" s="276">
        <v>12</v>
      </c>
      <c r="P55" s="276">
        <v>16</v>
      </c>
      <c r="Q55" s="276">
        <v>18</v>
      </c>
      <c r="R55" s="276">
        <v>21</v>
      </c>
      <c r="S55" s="276">
        <v>34</v>
      </c>
      <c r="T55" s="276">
        <v>39</v>
      </c>
      <c r="U55" s="276">
        <v>42</v>
      </c>
      <c r="V55" s="276">
        <v>63</v>
      </c>
      <c r="W55" s="276">
        <v>64</v>
      </c>
      <c r="X55" s="276">
        <v>51</v>
      </c>
      <c r="Y55" s="276">
        <v>71</v>
      </c>
      <c r="Z55" s="276">
        <v>87</v>
      </c>
    </row>
    <row r="56" spans="1:26">
      <c r="A56" s="1079">
        <v>45</v>
      </c>
      <c r="B56" s="670" t="s">
        <v>3673</v>
      </c>
      <c r="C56" s="670" t="s">
        <v>4987</v>
      </c>
      <c r="D56" s="276">
        <v>29</v>
      </c>
      <c r="E56" s="276">
        <v>0</v>
      </c>
      <c r="F56" s="276">
        <v>0</v>
      </c>
      <c r="G56" s="276">
        <v>0</v>
      </c>
      <c r="H56" s="276">
        <v>0</v>
      </c>
      <c r="I56" s="276">
        <v>1</v>
      </c>
      <c r="J56" s="276">
        <v>0</v>
      </c>
      <c r="K56" s="276">
        <v>0</v>
      </c>
      <c r="L56" s="276">
        <v>0</v>
      </c>
      <c r="M56" s="276">
        <v>2</v>
      </c>
      <c r="N56" s="276">
        <v>0</v>
      </c>
      <c r="O56" s="276">
        <v>0</v>
      </c>
      <c r="P56" s="276">
        <v>1</v>
      </c>
      <c r="Q56" s="276">
        <v>3</v>
      </c>
      <c r="R56" s="276">
        <v>1</v>
      </c>
      <c r="S56" s="276">
        <v>1</v>
      </c>
      <c r="T56" s="276">
        <v>4</v>
      </c>
      <c r="U56" s="276">
        <v>2</v>
      </c>
      <c r="V56" s="276">
        <v>3</v>
      </c>
      <c r="W56" s="276">
        <v>2</v>
      </c>
      <c r="X56" s="276">
        <v>3</v>
      </c>
      <c r="Y56" s="276">
        <v>1</v>
      </c>
      <c r="Z56" s="276">
        <v>5</v>
      </c>
    </row>
    <row r="57" spans="1:26">
      <c r="A57" s="1079">
        <v>46</v>
      </c>
      <c r="B57" s="670" t="s">
        <v>2660</v>
      </c>
      <c r="C57" s="670" t="s">
        <v>2659</v>
      </c>
      <c r="D57" s="276">
        <v>30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  <c r="R57" s="276">
        <v>0</v>
      </c>
      <c r="S57" s="276">
        <v>0</v>
      </c>
      <c r="T57" s="276">
        <v>0</v>
      </c>
      <c r="U57" s="276">
        <v>0</v>
      </c>
      <c r="V57" s="276">
        <v>1</v>
      </c>
      <c r="W57" s="276">
        <v>3</v>
      </c>
      <c r="X57" s="276">
        <v>5</v>
      </c>
      <c r="Y57" s="276">
        <v>7</v>
      </c>
      <c r="Z57" s="276">
        <v>14</v>
      </c>
    </row>
    <row r="58" spans="1:26">
      <c r="A58" s="1079">
        <v>47</v>
      </c>
      <c r="B58" s="670" t="s">
        <v>3672</v>
      </c>
      <c r="C58" s="670" t="s">
        <v>4988</v>
      </c>
      <c r="D58" s="276">
        <v>2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2</v>
      </c>
      <c r="M58" s="276">
        <v>0</v>
      </c>
      <c r="N58" s="276">
        <v>0</v>
      </c>
      <c r="O58" s="276">
        <v>0</v>
      </c>
      <c r="P58" s="276">
        <v>0</v>
      </c>
      <c r="Q58" s="276">
        <v>0</v>
      </c>
      <c r="R58" s="276">
        <v>0</v>
      </c>
      <c r="S58" s="276">
        <v>0</v>
      </c>
      <c r="T58" s="276">
        <v>0</v>
      </c>
      <c r="U58" s="276">
        <v>0</v>
      </c>
      <c r="V58" s="276">
        <v>0</v>
      </c>
      <c r="W58" s="276">
        <v>0</v>
      </c>
      <c r="X58" s="276">
        <v>0</v>
      </c>
      <c r="Y58" s="276">
        <v>0</v>
      </c>
      <c r="Z58" s="276">
        <v>0</v>
      </c>
    </row>
    <row r="59" spans="1:26" ht="20.399999999999999">
      <c r="A59" s="1079">
        <v>48</v>
      </c>
      <c r="B59" s="670" t="s">
        <v>3671</v>
      </c>
      <c r="C59" s="670" t="s">
        <v>4989</v>
      </c>
      <c r="D59" s="276">
        <v>34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3</v>
      </c>
      <c r="M59" s="276">
        <v>6</v>
      </c>
      <c r="N59" s="276">
        <v>8</v>
      </c>
      <c r="O59" s="276">
        <v>7</v>
      </c>
      <c r="P59" s="276">
        <v>8</v>
      </c>
      <c r="Q59" s="276">
        <v>2</v>
      </c>
      <c r="R59" s="276">
        <v>0</v>
      </c>
      <c r="S59" s="276">
        <v>0</v>
      </c>
      <c r="T59" s="276">
        <v>0</v>
      </c>
      <c r="U59" s="276">
        <v>0</v>
      </c>
      <c r="V59" s="276">
        <v>0</v>
      </c>
      <c r="W59" s="276">
        <v>0</v>
      </c>
      <c r="X59" s="276">
        <v>0</v>
      </c>
      <c r="Y59" s="276">
        <v>0</v>
      </c>
      <c r="Z59" s="276">
        <v>0</v>
      </c>
    </row>
    <row r="60" spans="1:26">
      <c r="A60" s="1079">
        <v>49</v>
      </c>
      <c r="B60" s="670" t="s">
        <v>3670</v>
      </c>
      <c r="C60" s="670" t="s">
        <v>4990</v>
      </c>
      <c r="D60" s="276">
        <v>16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5</v>
      </c>
      <c r="N60" s="276">
        <v>6</v>
      </c>
      <c r="O60" s="276">
        <v>2</v>
      </c>
      <c r="P60" s="276">
        <v>3</v>
      </c>
      <c r="Q60" s="276">
        <v>0</v>
      </c>
      <c r="R60" s="276">
        <v>0</v>
      </c>
      <c r="S60" s="276">
        <v>0</v>
      </c>
      <c r="T60" s="276">
        <v>0</v>
      </c>
      <c r="U60" s="276">
        <v>0</v>
      </c>
      <c r="V60" s="276">
        <v>0</v>
      </c>
      <c r="W60" s="276">
        <v>0</v>
      </c>
      <c r="X60" s="276">
        <v>0</v>
      </c>
      <c r="Y60" s="276">
        <v>0</v>
      </c>
      <c r="Z60" s="276">
        <v>0</v>
      </c>
    </row>
    <row r="61" spans="1:26" ht="20.399999999999999">
      <c r="A61" s="1079">
        <v>50</v>
      </c>
      <c r="B61" s="670" t="s">
        <v>3669</v>
      </c>
      <c r="C61" s="670" t="s">
        <v>4991</v>
      </c>
      <c r="D61" s="276">
        <v>941</v>
      </c>
      <c r="E61" s="276">
        <v>656</v>
      </c>
      <c r="F61" s="276">
        <v>44</v>
      </c>
      <c r="G61" s="276">
        <v>16</v>
      </c>
      <c r="H61" s="276">
        <v>7</v>
      </c>
      <c r="I61" s="276">
        <v>9</v>
      </c>
      <c r="J61" s="276">
        <v>16</v>
      </c>
      <c r="K61" s="276">
        <v>21</v>
      </c>
      <c r="L61" s="276">
        <v>18</v>
      </c>
      <c r="M61" s="276">
        <v>30</v>
      </c>
      <c r="N61" s="276">
        <v>15</v>
      </c>
      <c r="O61" s="276">
        <v>6</v>
      </c>
      <c r="P61" s="276">
        <v>8</v>
      </c>
      <c r="Q61" s="276">
        <v>11</v>
      </c>
      <c r="R61" s="276">
        <v>13</v>
      </c>
      <c r="S61" s="276">
        <v>23</v>
      </c>
      <c r="T61" s="276">
        <v>20</v>
      </c>
      <c r="U61" s="276">
        <v>11</v>
      </c>
      <c r="V61" s="276">
        <v>6</v>
      </c>
      <c r="W61" s="276">
        <v>3</v>
      </c>
      <c r="X61" s="276">
        <v>2</v>
      </c>
      <c r="Y61" s="276">
        <v>4</v>
      </c>
      <c r="Z61" s="276">
        <v>2</v>
      </c>
    </row>
    <row r="62" spans="1:26">
      <c r="A62" s="1079">
        <v>51</v>
      </c>
      <c r="B62" s="670" t="s">
        <v>3668</v>
      </c>
      <c r="C62" s="670" t="s">
        <v>4992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  <c r="R62" s="276">
        <v>0</v>
      </c>
      <c r="S62" s="276">
        <v>0</v>
      </c>
      <c r="T62" s="276">
        <v>0</v>
      </c>
      <c r="U62" s="276">
        <v>0</v>
      </c>
      <c r="V62" s="276">
        <v>0</v>
      </c>
      <c r="W62" s="276">
        <v>0</v>
      </c>
      <c r="X62" s="276">
        <v>0</v>
      </c>
      <c r="Y62" s="276">
        <v>0</v>
      </c>
      <c r="Z62" s="276">
        <v>0</v>
      </c>
    </row>
    <row r="63" spans="1:26" ht="20.399999999999999">
      <c r="A63" s="1079">
        <v>52</v>
      </c>
      <c r="B63" s="670" t="s">
        <v>3667</v>
      </c>
      <c r="C63" s="670" t="s">
        <v>4993</v>
      </c>
      <c r="D63" s="276">
        <v>766</v>
      </c>
      <c r="E63" s="276">
        <v>753</v>
      </c>
      <c r="F63" s="276">
        <v>2</v>
      </c>
      <c r="G63" s="276">
        <v>1</v>
      </c>
      <c r="H63" s="276">
        <v>1</v>
      </c>
      <c r="I63" s="276">
        <v>2</v>
      </c>
      <c r="J63" s="276">
        <v>2</v>
      </c>
      <c r="K63" s="276">
        <v>1</v>
      </c>
      <c r="L63" s="276">
        <v>0</v>
      </c>
      <c r="M63" s="276">
        <v>0</v>
      </c>
      <c r="N63" s="276">
        <v>0</v>
      </c>
      <c r="O63" s="276">
        <v>2</v>
      </c>
      <c r="P63" s="276">
        <v>0</v>
      </c>
      <c r="Q63" s="276">
        <v>0</v>
      </c>
      <c r="R63" s="276">
        <v>1</v>
      </c>
      <c r="S63" s="276">
        <v>1</v>
      </c>
      <c r="T63" s="276">
        <v>0</v>
      </c>
      <c r="U63" s="276">
        <v>0</v>
      </c>
      <c r="V63" s="276">
        <v>0</v>
      </c>
      <c r="W63" s="276">
        <v>0</v>
      </c>
      <c r="X63" s="276">
        <v>0</v>
      </c>
      <c r="Y63" s="276">
        <v>0</v>
      </c>
      <c r="Z63" s="276">
        <v>0</v>
      </c>
    </row>
    <row r="64" spans="1:26" ht="20.399999999999999">
      <c r="A64" s="1079">
        <v>53</v>
      </c>
      <c r="B64" s="670" t="s">
        <v>3666</v>
      </c>
      <c r="C64" s="670" t="s">
        <v>4994</v>
      </c>
      <c r="D64" s="276">
        <v>2195</v>
      </c>
      <c r="E64" s="276">
        <v>90</v>
      </c>
      <c r="F64" s="276">
        <v>5</v>
      </c>
      <c r="G64" s="276">
        <v>3</v>
      </c>
      <c r="H64" s="276">
        <v>3</v>
      </c>
      <c r="I64" s="276">
        <v>1</v>
      </c>
      <c r="J64" s="276">
        <v>3</v>
      </c>
      <c r="K64" s="276">
        <v>9</v>
      </c>
      <c r="L64" s="276">
        <v>15</v>
      </c>
      <c r="M64" s="276">
        <v>14</v>
      </c>
      <c r="N64" s="276">
        <v>26</v>
      </c>
      <c r="O64" s="276">
        <v>31</v>
      </c>
      <c r="P64" s="276">
        <v>22</v>
      </c>
      <c r="Q64" s="276">
        <v>52</v>
      </c>
      <c r="R64" s="276">
        <v>59</v>
      </c>
      <c r="S64" s="276">
        <v>69</v>
      </c>
      <c r="T64" s="276">
        <v>71</v>
      </c>
      <c r="U64" s="276">
        <v>79</v>
      </c>
      <c r="V64" s="276">
        <v>94</v>
      </c>
      <c r="W64" s="276">
        <v>103</v>
      </c>
      <c r="X64" s="276">
        <v>156</v>
      </c>
      <c r="Y64" s="276">
        <v>278</v>
      </c>
      <c r="Z64" s="276">
        <v>1012</v>
      </c>
    </row>
    <row r="65" spans="1:26" ht="112.2">
      <c r="A65" s="1079">
        <v>54</v>
      </c>
      <c r="B65" s="670" t="s">
        <v>3665</v>
      </c>
      <c r="C65" s="670" t="s">
        <v>4995</v>
      </c>
      <c r="D65" s="276">
        <v>15428</v>
      </c>
      <c r="E65" s="276">
        <v>68</v>
      </c>
      <c r="F65" s="276">
        <v>18</v>
      </c>
      <c r="G65" s="276">
        <v>9</v>
      </c>
      <c r="H65" s="276">
        <v>5</v>
      </c>
      <c r="I65" s="276">
        <v>10</v>
      </c>
      <c r="J65" s="276">
        <v>33</v>
      </c>
      <c r="K65" s="276">
        <v>54</v>
      </c>
      <c r="L65" s="276">
        <v>68</v>
      </c>
      <c r="M65" s="276">
        <v>92</v>
      </c>
      <c r="N65" s="276">
        <v>105</v>
      </c>
      <c r="O65" s="276">
        <v>109</v>
      </c>
      <c r="P65" s="276">
        <v>150</v>
      </c>
      <c r="Q65" s="276">
        <v>261</v>
      </c>
      <c r="R65" s="276">
        <v>371</v>
      </c>
      <c r="S65" s="276">
        <v>603</v>
      </c>
      <c r="T65" s="276">
        <v>695</v>
      </c>
      <c r="U65" s="276">
        <v>921</v>
      </c>
      <c r="V65" s="276">
        <v>1283</v>
      </c>
      <c r="W65" s="276">
        <v>1632</v>
      </c>
      <c r="X65" s="276">
        <v>2029</v>
      </c>
      <c r="Y65" s="276">
        <v>2578</v>
      </c>
      <c r="Z65" s="276">
        <v>4334</v>
      </c>
    </row>
    <row r="66" spans="1:26">
      <c r="A66" s="1078"/>
      <c r="B66" s="669" t="s">
        <v>4996</v>
      </c>
      <c r="C66" s="669" t="s">
        <v>4997</v>
      </c>
      <c r="D66" s="275">
        <v>7617</v>
      </c>
      <c r="E66" s="275">
        <v>37</v>
      </c>
      <c r="F66" s="275">
        <v>35</v>
      </c>
      <c r="G66" s="275">
        <v>23</v>
      </c>
      <c r="H66" s="275">
        <v>16</v>
      </c>
      <c r="I66" s="275">
        <v>20</v>
      </c>
      <c r="J66" s="275">
        <v>52</v>
      </c>
      <c r="K66" s="275">
        <v>79</v>
      </c>
      <c r="L66" s="275">
        <v>393</v>
      </c>
      <c r="M66" s="275">
        <v>583</v>
      </c>
      <c r="N66" s="275">
        <v>564</v>
      </c>
      <c r="O66" s="275">
        <v>525</v>
      </c>
      <c r="P66" s="275">
        <v>520</v>
      </c>
      <c r="Q66" s="275">
        <v>556</v>
      </c>
      <c r="R66" s="275">
        <v>622</v>
      </c>
      <c r="S66" s="275">
        <v>544</v>
      </c>
      <c r="T66" s="275">
        <v>509</v>
      </c>
      <c r="U66" s="275">
        <v>425</v>
      </c>
      <c r="V66" s="275">
        <v>386</v>
      </c>
      <c r="W66" s="275">
        <v>404</v>
      </c>
      <c r="X66" s="275">
        <v>317</v>
      </c>
      <c r="Y66" s="275">
        <v>362</v>
      </c>
      <c r="Z66" s="275">
        <v>645</v>
      </c>
    </row>
    <row r="67" spans="1:26">
      <c r="A67" s="1079">
        <v>1</v>
      </c>
      <c r="B67" s="670" t="s">
        <v>3664</v>
      </c>
      <c r="C67" s="670" t="s">
        <v>4998</v>
      </c>
      <c r="D67" s="276">
        <v>2197</v>
      </c>
      <c r="E67" s="276">
        <v>9</v>
      </c>
      <c r="F67" s="276">
        <v>11</v>
      </c>
      <c r="G67" s="276">
        <v>7</v>
      </c>
      <c r="H67" s="276">
        <v>6</v>
      </c>
      <c r="I67" s="276">
        <v>7</v>
      </c>
      <c r="J67" s="276">
        <v>27</v>
      </c>
      <c r="K67" s="276">
        <v>26</v>
      </c>
      <c r="L67" s="276">
        <v>133</v>
      </c>
      <c r="M67" s="276">
        <v>208</v>
      </c>
      <c r="N67" s="276">
        <v>184</v>
      </c>
      <c r="O67" s="276">
        <v>146</v>
      </c>
      <c r="P67" s="276">
        <v>155</v>
      </c>
      <c r="Q67" s="276">
        <v>176</v>
      </c>
      <c r="R67" s="276">
        <v>183</v>
      </c>
      <c r="S67" s="276">
        <v>177</v>
      </c>
      <c r="T67" s="276">
        <v>175</v>
      </c>
      <c r="U67" s="276">
        <v>134</v>
      </c>
      <c r="V67" s="276">
        <v>135</v>
      </c>
      <c r="W67" s="276">
        <v>123</v>
      </c>
      <c r="X67" s="276">
        <v>82</v>
      </c>
      <c r="Y67" s="276">
        <v>56</v>
      </c>
      <c r="Z67" s="276">
        <v>37</v>
      </c>
    </row>
    <row r="68" spans="1:26">
      <c r="A68" s="1079">
        <v>2</v>
      </c>
      <c r="B68" s="670" t="s">
        <v>3663</v>
      </c>
      <c r="C68" s="670" t="s">
        <v>4999</v>
      </c>
      <c r="D68" s="276">
        <v>261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1</v>
      </c>
      <c r="K68" s="276">
        <v>1</v>
      </c>
      <c r="L68" s="276">
        <v>8</v>
      </c>
      <c r="M68" s="276">
        <v>4</v>
      </c>
      <c r="N68" s="276">
        <v>13</v>
      </c>
      <c r="O68" s="276">
        <v>21</v>
      </c>
      <c r="P68" s="276">
        <v>29</v>
      </c>
      <c r="Q68" s="276">
        <v>34</v>
      </c>
      <c r="R68" s="276">
        <v>40</v>
      </c>
      <c r="S68" s="276">
        <v>24</v>
      </c>
      <c r="T68" s="276">
        <v>27</v>
      </c>
      <c r="U68" s="276">
        <v>16</v>
      </c>
      <c r="V68" s="276">
        <v>16</v>
      </c>
      <c r="W68" s="276">
        <v>9</v>
      </c>
      <c r="X68" s="276">
        <v>11</v>
      </c>
      <c r="Y68" s="276">
        <v>6</v>
      </c>
      <c r="Z68" s="276">
        <v>1</v>
      </c>
    </row>
    <row r="69" spans="1:26">
      <c r="A69" s="1079">
        <v>3</v>
      </c>
      <c r="B69" s="670" t="s">
        <v>3662</v>
      </c>
      <c r="C69" s="670" t="s">
        <v>5000</v>
      </c>
      <c r="D69" s="276">
        <v>33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0</v>
      </c>
      <c r="P69" s="276">
        <v>0</v>
      </c>
      <c r="Q69" s="276">
        <v>0</v>
      </c>
      <c r="R69" s="276">
        <v>0</v>
      </c>
      <c r="S69" s="276">
        <v>1</v>
      </c>
      <c r="T69" s="276">
        <v>1</v>
      </c>
      <c r="U69" s="276">
        <v>2</v>
      </c>
      <c r="V69" s="276">
        <v>1</v>
      </c>
      <c r="W69" s="276">
        <v>4</v>
      </c>
      <c r="X69" s="276">
        <v>8</v>
      </c>
      <c r="Y69" s="276">
        <v>7</v>
      </c>
      <c r="Z69" s="276">
        <v>9</v>
      </c>
    </row>
    <row r="70" spans="1:26">
      <c r="A70" s="1079">
        <v>4</v>
      </c>
      <c r="B70" s="670" t="s">
        <v>3661</v>
      </c>
      <c r="C70" s="670" t="s">
        <v>5001</v>
      </c>
      <c r="D70" s="276">
        <v>941</v>
      </c>
      <c r="E70" s="276">
        <v>0</v>
      </c>
      <c r="F70" s="276">
        <v>0</v>
      </c>
      <c r="G70" s="276">
        <v>1</v>
      </c>
      <c r="H70" s="276">
        <v>0</v>
      </c>
      <c r="I70" s="276">
        <v>0</v>
      </c>
      <c r="J70" s="276">
        <v>0</v>
      </c>
      <c r="K70" s="276">
        <v>4</v>
      </c>
      <c r="L70" s="276">
        <v>6</v>
      </c>
      <c r="M70" s="276">
        <v>14</v>
      </c>
      <c r="N70" s="276">
        <v>19</v>
      </c>
      <c r="O70" s="276">
        <v>14</v>
      </c>
      <c r="P70" s="276">
        <v>15</v>
      </c>
      <c r="Q70" s="276">
        <v>24</v>
      </c>
      <c r="R70" s="276">
        <v>26</v>
      </c>
      <c r="S70" s="276">
        <v>29</v>
      </c>
      <c r="T70" s="276">
        <v>34</v>
      </c>
      <c r="U70" s="276">
        <v>39</v>
      </c>
      <c r="V70" s="276">
        <v>42</v>
      </c>
      <c r="W70" s="276">
        <v>58</v>
      </c>
      <c r="X70" s="276">
        <v>80</v>
      </c>
      <c r="Y70" s="276">
        <v>135</v>
      </c>
      <c r="Z70" s="276">
        <v>401</v>
      </c>
    </row>
    <row r="71" spans="1:26">
      <c r="A71" s="1079">
        <v>5</v>
      </c>
      <c r="B71" s="670" t="s">
        <v>3660</v>
      </c>
      <c r="C71" s="670" t="s">
        <v>5002</v>
      </c>
      <c r="D71" s="276">
        <v>329</v>
      </c>
      <c r="E71" s="276">
        <v>3</v>
      </c>
      <c r="F71" s="276">
        <v>4</v>
      </c>
      <c r="G71" s="276">
        <v>6</v>
      </c>
      <c r="H71" s="276">
        <v>5</v>
      </c>
      <c r="I71" s="276">
        <v>6</v>
      </c>
      <c r="J71" s="276">
        <v>7</v>
      </c>
      <c r="K71" s="276">
        <v>4</v>
      </c>
      <c r="L71" s="276">
        <v>12</v>
      </c>
      <c r="M71" s="276">
        <v>11</v>
      </c>
      <c r="N71" s="276">
        <v>9</v>
      </c>
      <c r="O71" s="276">
        <v>12</v>
      </c>
      <c r="P71" s="276">
        <v>8</v>
      </c>
      <c r="Q71" s="276">
        <v>18</v>
      </c>
      <c r="R71" s="276">
        <v>28</v>
      </c>
      <c r="S71" s="276">
        <v>19</v>
      </c>
      <c r="T71" s="276">
        <v>20</v>
      </c>
      <c r="U71" s="276">
        <v>19</v>
      </c>
      <c r="V71" s="276">
        <v>26</v>
      </c>
      <c r="W71" s="276">
        <v>26</v>
      </c>
      <c r="X71" s="276">
        <v>27</v>
      </c>
      <c r="Y71" s="276">
        <v>25</v>
      </c>
      <c r="Z71" s="276">
        <v>34</v>
      </c>
    </row>
    <row r="72" spans="1:26">
      <c r="A72" s="1079">
        <v>6</v>
      </c>
      <c r="B72" s="670" t="s">
        <v>3659</v>
      </c>
      <c r="C72" s="670" t="s">
        <v>5003</v>
      </c>
      <c r="D72" s="276">
        <v>1362</v>
      </c>
      <c r="E72" s="276">
        <v>23</v>
      </c>
      <c r="F72" s="276">
        <v>19</v>
      </c>
      <c r="G72" s="276">
        <v>7</v>
      </c>
      <c r="H72" s="276">
        <v>5</v>
      </c>
      <c r="I72" s="276">
        <v>5</v>
      </c>
      <c r="J72" s="276">
        <v>14</v>
      </c>
      <c r="K72" s="276">
        <v>17</v>
      </c>
      <c r="L72" s="276">
        <v>46</v>
      </c>
      <c r="M72" s="276">
        <v>69</v>
      </c>
      <c r="N72" s="276">
        <v>44</v>
      </c>
      <c r="O72" s="276">
        <v>73</v>
      </c>
      <c r="P72" s="276">
        <v>70</v>
      </c>
      <c r="Q72" s="276">
        <v>79</v>
      </c>
      <c r="R72" s="276">
        <v>112</v>
      </c>
      <c r="S72" s="276">
        <v>101</v>
      </c>
      <c r="T72" s="276">
        <v>119</v>
      </c>
      <c r="U72" s="276">
        <v>108</v>
      </c>
      <c r="V72" s="276">
        <v>75</v>
      </c>
      <c r="W72" s="276">
        <v>104</v>
      </c>
      <c r="X72" s="276">
        <v>58</v>
      </c>
      <c r="Y72" s="276">
        <v>86</v>
      </c>
      <c r="Z72" s="276">
        <v>128</v>
      </c>
    </row>
    <row r="73" spans="1:26">
      <c r="A73" s="1079">
        <v>7</v>
      </c>
      <c r="B73" s="670" t="s">
        <v>3658</v>
      </c>
      <c r="C73" s="670" t="s">
        <v>5004</v>
      </c>
      <c r="D73" s="276">
        <v>6</v>
      </c>
      <c r="E73" s="276">
        <v>0</v>
      </c>
      <c r="F73" s="276">
        <v>0</v>
      </c>
      <c r="G73" s="276">
        <v>0</v>
      </c>
      <c r="H73" s="276">
        <v>0</v>
      </c>
      <c r="I73" s="276">
        <v>1</v>
      </c>
      <c r="J73" s="276">
        <v>0</v>
      </c>
      <c r="K73" s="276">
        <v>0</v>
      </c>
      <c r="L73" s="276">
        <v>0</v>
      </c>
      <c r="M73" s="276">
        <v>0</v>
      </c>
      <c r="N73" s="276">
        <v>0</v>
      </c>
      <c r="O73" s="276">
        <v>0</v>
      </c>
      <c r="P73" s="276">
        <v>1</v>
      </c>
      <c r="Q73" s="276">
        <v>0</v>
      </c>
      <c r="R73" s="276">
        <v>1</v>
      </c>
      <c r="S73" s="276">
        <v>2</v>
      </c>
      <c r="T73" s="276">
        <v>1</v>
      </c>
      <c r="U73" s="276">
        <v>0</v>
      </c>
      <c r="V73" s="276">
        <v>0</v>
      </c>
      <c r="W73" s="276">
        <v>0</v>
      </c>
      <c r="X73" s="276">
        <v>0</v>
      </c>
      <c r="Y73" s="276">
        <v>0</v>
      </c>
      <c r="Z73" s="276">
        <v>0</v>
      </c>
    </row>
    <row r="74" spans="1:26">
      <c r="A74" s="1079">
        <v>8</v>
      </c>
      <c r="B74" s="670" t="s">
        <v>3657</v>
      </c>
      <c r="C74" s="670" t="s">
        <v>5005</v>
      </c>
      <c r="D74" s="276">
        <v>1738</v>
      </c>
      <c r="E74" s="276">
        <v>0</v>
      </c>
      <c r="F74" s="276">
        <v>0</v>
      </c>
      <c r="G74" s="276">
        <v>0</v>
      </c>
      <c r="H74" s="276">
        <v>0</v>
      </c>
      <c r="I74" s="276">
        <v>0</v>
      </c>
      <c r="J74" s="276">
        <v>0</v>
      </c>
      <c r="K74" s="276">
        <v>20</v>
      </c>
      <c r="L74" s="276">
        <v>110</v>
      </c>
      <c r="M74" s="276">
        <v>174</v>
      </c>
      <c r="N74" s="276">
        <v>187</v>
      </c>
      <c r="O74" s="276">
        <v>163</v>
      </c>
      <c r="P74" s="276">
        <v>175</v>
      </c>
      <c r="Q74" s="276">
        <v>152</v>
      </c>
      <c r="R74" s="276">
        <v>167</v>
      </c>
      <c r="S74" s="276">
        <v>152</v>
      </c>
      <c r="T74" s="276">
        <v>110</v>
      </c>
      <c r="U74" s="276">
        <v>92</v>
      </c>
      <c r="V74" s="276">
        <v>75</v>
      </c>
      <c r="W74" s="276">
        <v>65</v>
      </c>
      <c r="X74" s="276">
        <v>38</v>
      </c>
      <c r="Y74" s="276">
        <v>34</v>
      </c>
      <c r="Z74" s="276">
        <v>24</v>
      </c>
    </row>
    <row r="75" spans="1:26">
      <c r="A75" s="1079">
        <v>9</v>
      </c>
      <c r="B75" s="670" t="s">
        <v>3656</v>
      </c>
      <c r="C75" s="670" t="s">
        <v>5006</v>
      </c>
      <c r="D75" s="276">
        <v>678</v>
      </c>
      <c r="E75" s="276">
        <v>2</v>
      </c>
      <c r="F75" s="276">
        <v>1</v>
      </c>
      <c r="G75" s="276">
        <v>2</v>
      </c>
      <c r="H75" s="276">
        <v>0</v>
      </c>
      <c r="I75" s="276">
        <v>1</v>
      </c>
      <c r="J75" s="276">
        <v>3</v>
      </c>
      <c r="K75" s="276">
        <v>7</v>
      </c>
      <c r="L75" s="276">
        <v>78</v>
      </c>
      <c r="M75" s="276">
        <v>101</v>
      </c>
      <c r="N75" s="276">
        <v>107</v>
      </c>
      <c r="O75" s="276">
        <v>93</v>
      </c>
      <c r="P75" s="276">
        <v>66</v>
      </c>
      <c r="Q75" s="276">
        <v>65</v>
      </c>
      <c r="R75" s="276">
        <v>52</v>
      </c>
      <c r="S75" s="276">
        <v>36</v>
      </c>
      <c r="T75" s="276">
        <v>17</v>
      </c>
      <c r="U75" s="276">
        <v>12</v>
      </c>
      <c r="V75" s="276">
        <v>12</v>
      </c>
      <c r="W75" s="276">
        <v>7</v>
      </c>
      <c r="X75" s="276">
        <v>7</v>
      </c>
      <c r="Y75" s="276">
        <v>4</v>
      </c>
      <c r="Z75" s="276">
        <v>5</v>
      </c>
    </row>
    <row r="76" spans="1:26">
      <c r="A76" s="1079">
        <v>10</v>
      </c>
      <c r="B76" s="670" t="s">
        <v>3655</v>
      </c>
      <c r="C76" s="670" t="s">
        <v>5007</v>
      </c>
      <c r="D76" s="276">
        <v>0</v>
      </c>
      <c r="E76" s="276">
        <v>0</v>
      </c>
      <c r="F76" s="276">
        <v>0</v>
      </c>
      <c r="G76" s="276">
        <v>0</v>
      </c>
      <c r="H76" s="276">
        <v>0</v>
      </c>
      <c r="I76" s="276">
        <v>0</v>
      </c>
      <c r="J76" s="276">
        <v>0</v>
      </c>
      <c r="K76" s="276">
        <v>0</v>
      </c>
      <c r="L76" s="276">
        <v>0</v>
      </c>
      <c r="M76" s="276">
        <v>0</v>
      </c>
      <c r="N76" s="276">
        <v>0</v>
      </c>
      <c r="O76" s="276">
        <v>0</v>
      </c>
      <c r="P76" s="276">
        <v>0</v>
      </c>
      <c r="Q76" s="276">
        <v>0</v>
      </c>
      <c r="R76" s="276">
        <v>0</v>
      </c>
      <c r="S76" s="276">
        <v>0</v>
      </c>
      <c r="T76" s="276">
        <v>0</v>
      </c>
      <c r="U76" s="276">
        <v>0</v>
      </c>
      <c r="V76" s="276">
        <v>0</v>
      </c>
      <c r="W76" s="276">
        <v>0</v>
      </c>
      <c r="X76" s="276">
        <v>0</v>
      </c>
      <c r="Y76" s="276">
        <v>0</v>
      </c>
      <c r="Z76" s="276">
        <v>0</v>
      </c>
    </row>
    <row r="77" spans="1:26">
      <c r="A77" s="1079">
        <v>11</v>
      </c>
      <c r="B77" s="670" t="s">
        <v>3654</v>
      </c>
      <c r="C77" s="670" t="s">
        <v>5008</v>
      </c>
      <c r="D77" s="276">
        <v>72</v>
      </c>
      <c r="E77" s="276">
        <v>0</v>
      </c>
      <c r="F77" s="276">
        <v>0</v>
      </c>
      <c r="G77" s="276">
        <v>0</v>
      </c>
      <c r="H77" s="276">
        <v>0</v>
      </c>
      <c r="I77" s="276">
        <v>0</v>
      </c>
      <c r="J77" s="276">
        <v>0</v>
      </c>
      <c r="K77" s="276">
        <v>0</v>
      </c>
      <c r="L77" s="276">
        <v>0</v>
      </c>
      <c r="M77" s="276">
        <v>2</v>
      </c>
      <c r="N77" s="276">
        <v>1</v>
      </c>
      <c r="O77" s="276">
        <v>3</v>
      </c>
      <c r="P77" s="276">
        <v>1</v>
      </c>
      <c r="Q77" s="276">
        <v>8</v>
      </c>
      <c r="R77" s="276">
        <v>13</v>
      </c>
      <c r="S77" s="276">
        <v>3</v>
      </c>
      <c r="T77" s="276">
        <v>5</v>
      </c>
      <c r="U77" s="276">
        <v>3</v>
      </c>
      <c r="V77" s="276">
        <v>4</v>
      </c>
      <c r="W77" s="276">
        <v>8</v>
      </c>
      <c r="X77" s="276">
        <v>6</v>
      </c>
      <c r="Y77" s="276">
        <v>9</v>
      </c>
      <c r="Z77" s="276">
        <v>6</v>
      </c>
    </row>
    <row r="78" spans="1:26">
      <c r="A78" s="1080" t="s">
        <v>4082</v>
      </c>
    </row>
  </sheetData>
  <mergeCells count="3">
    <mergeCell ref="C2:Z2"/>
    <mergeCell ref="D4:Z4"/>
    <mergeCell ref="E6:Z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48" orientation="landscape" r:id="rId1"/>
  <headerFooter alignWithMargins="0"/>
  <rowBreaks count="1" manualBreakCount="1">
    <brk id="43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>
  <dimension ref="A1:Z78"/>
  <sheetViews>
    <sheetView showGridLines="0" showRowColHeaders="0" workbookViewId="0"/>
  </sheetViews>
  <sheetFormatPr baseColWidth="10" defaultColWidth="8.88671875" defaultRowHeight="13.2"/>
  <cols>
    <col min="1" max="1" width="14.33203125" style="668" bestFit="1" customWidth="1"/>
    <col min="2" max="2" width="41.33203125" style="668" customWidth="1"/>
    <col min="3" max="3" width="78" style="668" customWidth="1"/>
    <col min="4" max="4" width="5.109375" style="668" bestFit="1" customWidth="1"/>
    <col min="5" max="5" width="7.88671875" style="668" bestFit="1" customWidth="1"/>
    <col min="6" max="6" width="4.44140625" style="668" customWidth="1"/>
    <col min="7" max="7" width="5.33203125" style="668" customWidth="1"/>
    <col min="8" max="9" width="5.5546875" style="668" customWidth="1"/>
    <col min="10" max="10" width="4.88671875" style="668" bestFit="1" customWidth="1"/>
    <col min="11" max="25" width="6.88671875" style="668" bestFit="1" customWidth="1"/>
    <col min="26" max="26" width="8.33203125" style="668" customWidth="1"/>
    <col min="27" max="256" width="8.88671875" style="668"/>
    <col min="257" max="257" width="14.33203125" style="668" bestFit="1" customWidth="1"/>
    <col min="258" max="258" width="41.33203125" style="668" customWidth="1"/>
    <col min="259" max="259" width="78" style="668" customWidth="1"/>
    <col min="260" max="260" width="5.109375" style="668" bestFit="1" customWidth="1"/>
    <col min="261" max="261" width="7.88671875" style="668" bestFit="1" customWidth="1"/>
    <col min="262" max="262" width="4.44140625" style="668" customWidth="1"/>
    <col min="263" max="263" width="5.33203125" style="668" customWidth="1"/>
    <col min="264" max="265" width="5.5546875" style="668" customWidth="1"/>
    <col min="266" max="266" width="4.88671875" style="668" bestFit="1" customWidth="1"/>
    <col min="267" max="281" width="6.88671875" style="668" bestFit="1" customWidth="1"/>
    <col min="282" max="282" width="8.33203125" style="668" customWidth="1"/>
    <col min="283" max="512" width="8.88671875" style="668"/>
    <col min="513" max="513" width="14.33203125" style="668" bestFit="1" customWidth="1"/>
    <col min="514" max="514" width="41.33203125" style="668" customWidth="1"/>
    <col min="515" max="515" width="78" style="668" customWidth="1"/>
    <col min="516" max="516" width="5.109375" style="668" bestFit="1" customWidth="1"/>
    <col min="517" max="517" width="7.88671875" style="668" bestFit="1" customWidth="1"/>
    <col min="518" max="518" width="4.44140625" style="668" customWidth="1"/>
    <col min="519" max="519" width="5.33203125" style="668" customWidth="1"/>
    <col min="520" max="521" width="5.5546875" style="668" customWidth="1"/>
    <col min="522" max="522" width="4.88671875" style="668" bestFit="1" customWidth="1"/>
    <col min="523" max="537" width="6.88671875" style="668" bestFit="1" customWidth="1"/>
    <col min="538" max="538" width="8.33203125" style="668" customWidth="1"/>
    <col min="539" max="768" width="8.88671875" style="668"/>
    <col min="769" max="769" width="14.33203125" style="668" bestFit="1" customWidth="1"/>
    <col min="770" max="770" width="41.33203125" style="668" customWidth="1"/>
    <col min="771" max="771" width="78" style="668" customWidth="1"/>
    <col min="772" max="772" width="5.109375" style="668" bestFit="1" customWidth="1"/>
    <col min="773" max="773" width="7.88671875" style="668" bestFit="1" customWidth="1"/>
    <col min="774" max="774" width="4.44140625" style="668" customWidth="1"/>
    <col min="775" max="775" width="5.33203125" style="668" customWidth="1"/>
    <col min="776" max="777" width="5.5546875" style="668" customWidth="1"/>
    <col min="778" max="778" width="4.88671875" style="668" bestFit="1" customWidth="1"/>
    <col min="779" max="793" width="6.88671875" style="668" bestFit="1" customWidth="1"/>
    <col min="794" max="794" width="8.33203125" style="668" customWidth="1"/>
    <col min="795" max="1024" width="8.88671875" style="668"/>
    <col min="1025" max="1025" width="14.33203125" style="668" bestFit="1" customWidth="1"/>
    <col min="1026" max="1026" width="41.33203125" style="668" customWidth="1"/>
    <col min="1027" max="1027" width="78" style="668" customWidth="1"/>
    <col min="1028" max="1028" width="5.109375" style="668" bestFit="1" customWidth="1"/>
    <col min="1029" max="1029" width="7.88671875" style="668" bestFit="1" customWidth="1"/>
    <col min="1030" max="1030" width="4.44140625" style="668" customWidth="1"/>
    <col min="1031" max="1031" width="5.33203125" style="668" customWidth="1"/>
    <col min="1032" max="1033" width="5.5546875" style="668" customWidth="1"/>
    <col min="1034" max="1034" width="4.88671875" style="668" bestFit="1" customWidth="1"/>
    <col min="1035" max="1049" width="6.88671875" style="668" bestFit="1" customWidth="1"/>
    <col min="1050" max="1050" width="8.33203125" style="668" customWidth="1"/>
    <col min="1051" max="1280" width="8.88671875" style="668"/>
    <col min="1281" max="1281" width="14.33203125" style="668" bestFit="1" customWidth="1"/>
    <col min="1282" max="1282" width="41.33203125" style="668" customWidth="1"/>
    <col min="1283" max="1283" width="78" style="668" customWidth="1"/>
    <col min="1284" max="1284" width="5.109375" style="668" bestFit="1" customWidth="1"/>
    <col min="1285" max="1285" width="7.88671875" style="668" bestFit="1" customWidth="1"/>
    <col min="1286" max="1286" width="4.44140625" style="668" customWidth="1"/>
    <col min="1287" max="1287" width="5.33203125" style="668" customWidth="1"/>
    <col min="1288" max="1289" width="5.5546875" style="668" customWidth="1"/>
    <col min="1290" max="1290" width="4.88671875" style="668" bestFit="1" customWidth="1"/>
    <col min="1291" max="1305" width="6.88671875" style="668" bestFit="1" customWidth="1"/>
    <col min="1306" max="1306" width="8.33203125" style="668" customWidth="1"/>
    <col min="1307" max="1536" width="8.88671875" style="668"/>
    <col min="1537" max="1537" width="14.33203125" style="668" bestFit="1" customWidth="1"/>
    <col min="1538" max="1538" width="41.33203125" style="668" customWidth="1"/>
    <col min="1539" max="1539" width="78" style="668" customWidth="1"/>
    <col min="1540" max="1540" width="5.109375" style="668" bestFit="1" customWidth="1"/>
    <col min="1541" max="1541" width="7.88671875" style="668" bestFit="1" customWidth="1"/>
    <col min="1542" max="1542" width="4.44140625" style="668" customWidth="1"/>
    <col min="1543" max="1543" width="5.33203125" style="668" customWidth="1"/>
    <col min="1544" max="1545" width="5.5546875" style="668" customWidth="1"/>
    <col min="1546" max="1546" width="4.88671875" style="668" bestFit="1" customWidth="1"/>
    <col min="1547" max="1561" width="6.88671875" style="668" bestFit="1" customWidth="1"/>
    <col min="1562" max="1562" width="8.33203125" style="668" customWidth="1"/>
    <col min="1563" max="1792" width="8.88671875" style="668"/>
    <col min="1793" max="1793" width="14.33203125" style="668" bestFit="1" customWidth="1"/>
    <col min="1794" max="1794" width="41.33203125" style="668" customWidth="1"/>
    <col min="1795" max="1795" width="78" style="668" customWidth="1"/>
    <col min="1796" max="1796" width="5.109375" style="668" bestFit="1" customWidth="1"/>
    <col min="1797" max="1797" width="7.88671875" style="668" bestFit="1" customWidth="1"/>
    <col min="1798" max="1798" width="4.44140625" style="668" customWidth="1"/>
    <col min="1799" max="1799" width="5.33203125" style="668" customWidth="1"/>
    <col min="1800" max="1801" width="5.5546875" style="668" customWidth="1"/>
    <col min="1802" max="1802" width="4.88671875" style="668" bestFit="1" customWidth="1"/>
    <col min="1803" max="1817" width="6.88671875" style="668" bestFit="1" customWidth="1"/>
    <col min="1818" max="1818" width="8.33203125" style="668" customWidth="1"/>
    <col min="1819" max="2048" width="8.88671875" style="668"/>
    <col min="2049" max="2049" width="14.33203125" style="668" bestFit="1" customWidth="1"/>
    <col min="2050" max="2050" width="41.33203125" style="668" customWidth="1"/>
    <col min="2051" max="2051" width="78" style="668" customWidth="1"/>
    <col min="2052" max="2052" width="5.109375" style="668" bestFit="1" customWidth="1"/>
    <col min="2053" max="2053" width="7.88671875" style="668" bestFit="1" customWidth="1"/>
    <col min="2054" max="2054" width="4.44140625" style="668" customWidth="1"/>
    <col min="2055" max="2055" width="5.33203125" style="668" customWidth="1"/>
    <col min="2056" max="2057" width="5.5546875" style="668" customWidth="1"/>
    <col min="2058" max="2058" width="4.88671875" style="668" bestFit="1" customWidth="1"/>
    <col min="2059" max="2073" width="6.88671875" style="668" bestFit="1" customWidth="1"/>
    <col min="2074" max="2074" width="8.33203125" style="668" customWidth="1"/>
    <col min="2075" max="2304" width="8.88671875" style="668"/>
    <col min="2305" max="2305" width="14.33203125" style="668" bestFit="1" customWidth="1"/>
    <col min="2306" max="2306" width="41.33203125" style="668" customWidth="1"/>
    <col min="2307" max="2307" width="78" style="668" customWidth="1"/>
    <col min="2308" max="2308" width="5.109375" style="668" bestFit="1" customWidth="1"/>
    <col min="2309" max="2309" width="7.88671875" style="668" bestFit="1" customWidth="1"/>
    <col min="2310" max="2310" width="4.44140625" style="668" customWidth="1"/>
    <col min="2311" max="2311" width="5.33203125" style="668" customWidth="1"/>
    <col min="2312" max="2313" width="5.5546875" style="668" customWidth="1"/>
    <col min="2314" max="2314" width="4.88671875" style="668" bestFit="1" customWidth="1"/>
    <col min="2315" max="2329" width="6.88671875" style="668" bestFit="1" customWidth="1"/>
    <col min="2330" max="2330" width="8.33203125" style="668" customWidth="1"/>
    <col min="2331" max="2560" width="8.88671875" style="668"/>
    <col min="2561" max="2561" width="14.33203125" style="668" bestFit="1" customWidth="1"/>
    <col min="2562" max="2562" width="41.33203125" style="668" customWidth="1"/>
    <col min="2563" max="2563" width="78" style="668" customWidth="1"/>
    <col min="2564" max="2564" width="5.109375" style="668" bestFit="1" customWidth="1"/>
    <col min="2565" max="2565" width="7.88671875" style="668" bestFit="1" customWidth="1"/>
    <col min="2566" max="2566" width="4.44140625" style="668" customWidth="1"/>
    <col min="2567" max="2567" width="5.33203125" style="668" customWidth="1"/>
    <col min="2568" max="2569" width="5.5546875" style="668" customWidth="1"/>
    <col min="2570" max="2570" width="4.88671875" style="668" bestFit="1" customWidth="1"/>
    <col min="2571" max="2585" width="6.88671875" style="668" bestFit="1" customWidth="1"/>
    <col min="2586" max="2586" width="8.33203125" style="668" customWidth="1"/>
    <col min="2587" max="2816" width="8.88671875" style="668"/>
    <col min="2817" max="2817" width="14.33203125" style="668" bestFit="1" customWidth="1"/>
    <col min="2818" max="2818" width="41.33203125" style="668" customWidth="1"/>
    <col min="2819" max="2819" width="78" style="668" customWidth="1"/>
    <col min="2820" max="2820" width="5.109375" style="668" bestFit="1" customWidth="1"/>
    <col min="2821" max="2821" width="7.88671875" style="668" bestFit="1" customWidth="1"/>
    <col min="2822" max="2822" width="4.44140625" style="668" customWidth="1"/>
    <col min="2823" max="2823" width="5.33203125" style="668" customWidth="1"/>
    <col min="2824" max="2825" width="5.5546875" style="668" customWidth="1"/>
    <col min="2826" max="2826" width="4.88671875" style="668" bestFit="1" customWidth="1"/>
    <col min="2827" max="2841" width="6.88671875" style="668" bestFit="1" customWidth="1"/>
    <col min="2842" max="2842" width="8.33203125" style="668" customWidth="1"/>
    <col min="2843" max="3072" width="8.88671875" style="668"/>
    <col min="3073" max="3073" width="14.33203125" style="668" bestFit="1" customWidth="1"/>
    <col min="3074" max="3074" width="41.33203125" style="668" customWidth="1"/>
    <col min="3075" max="3075" width="78" style="668" customWidth="1"/>
    <col min="3076" max="3076" width="5.109375" style="668" bestFit="1" customWidth="1"/>
    <col min="3077" max="3077" width="7.88671875" style="668" bestFit="1" customWidth="1"/>
    <col min="3078" max="3078" width="4.44140625" style="668" customWidth="1"/>
    <col min="3079" max="3079" width="5.33203125" style="668" customWidth="1"/>
    <col min="3080" max="3081" width="5.5546875" style="668" customWidth="1"/>
    <col min="3082" max="3082" width="4.88671875" style="668" bestFit="1" customWidth="1"/>
    <col min="3083" max="3097" width="6.88671875" style="668" bestFit="1" customWidth="1"/>
    <col min="3098" max="3098" width="8.33203125" style="668" customWidth="1"/>
    <col min="3099" max="3328" width="8.88671875" style="668"/>
    <col min="3329" max="3329" width="14.33203125" style="668" bestFit="1" customWidth="1"/>
    <col min="3330" max="3330" width="41.33203125" style="668" customWidth="1"/>
    <col min="3331" max="3331" width="78" style="668" customWidth="1"/>
    <col min="3332" max="3332" width="5.109375" style="668" bestFit="1" customWidth="1"/>
    <col min="3333" max="3333" width="7.88671875" style="668" bestFit="1" customWidth="1"/>
    <col min="3334" max="3334" width="4.44140625" style="668" customWidth="1"/>
    <col min="3335" max="3335" width="5.33203125" style="668" customWidth="1"/>
    <col min="3336" max="3337" width="5.5546875" style="668" customWidth="1"/>
    <col min="3338" max="3338" width="4.88671875" style="668" bestFit="1" customWidth="1"/>
    <col min="3339" max="3353" width="6.88671875" style="668" bestFit="1" customWidth="1"/>
    <col min="3354" max="3354" width="8.33203125" style="668" customWidth="1"/>
    <col min="3355" max="3584" width="8.88671875" style="668"/>
    <col min="3585" max="3585" width="14.33203125" style="668" bestFit="1" customWidth="1"/>
    <col min="3586" max="3586" width="41.33203125" style="668" customWidth="1"/>
    <col min="3587" max="3587" width="78" style="668" customWidth="1"/>
    <col min="3588" max="3588" width="5.109375" style="668" bestFit="1" customWidth="1"/>
    <col min="3589" max="3589" width="7.88671875" style="668" bestFit="1" customWidth="1"/>
    <col min="3590" max="3590" width="4.44140625" style="668" customWidth="1"/>
    <col min="3591" max="3591" width="5.33203125" style="668" customWidth="1"/>
    <col min="3592" max="3593" width="5.5546875" style="668" customWidth="1"/>
    <col min="3594" max="3594" width="4.88671875" style="668" bestFit="1" customWidth="1"/>
    <col min="3595" max="3609" width="6.88671875" style="668" bestFit="1" customWidth="1"/>
    <col min="3610" max="3610" width="8.33203125" style="668" customWidth="1"/>
    <col min="3611" max="3840" width="8.88671875" style="668"/>
    <col min="3841" max="3841" width="14.33203125" style="668" bestFit="1" customWidth="1"/>
    <col min="3842" max="3842" width="41.33203125" style="668" customWidth="1"/>
    <col min="3843" max="3843" width="78" style="668" customWidth="1"/>
    <col min="3844" max="3844" width="5.109375" style="668" bestFit="1" customWidth="1"/>
    <col min="3845" max="3845" width="7.88671875" style="668" bestFit="1" customWidth="1"/>
    <col min="3846" max="3846" width="4.44140625" style="668" customWidth="1"/>
    <col min="3847" max="3847" width="5.33203125" style="668" customWidth="1"/>
    <col min="3848" max="3849" width="5.5546875" style="668" customWidth="1"/>
    <col min="3850" max="3850" width="4.88671875" style="668" bestFit="1" customWidth="1"/>
    <col min="3851" max="3865" width="6.88671875" style="668" bestFit="1" customWidth="1"/>
    <col min="3866" max="3866" width="8.33203125" style="668" customWidth="1"/>
    <col min="3867" max="4096" width="8.88671875" style="668"/>
    <col min="4097" max="4097" width="14.33203125" style="668" bestFit="1" customWidth="1"/>
    <col min="4098" max="4098" width="41.33203125" style="668" customWidth="1"/>
    <col min="4099" max="4099" width="78" style="668" customWidth="1"/>
    <col min="4100" max="4100" width="5.109375" style="668" bestFit="1" customWidth="1"/>
    <col min="4101" max="4101" width="7.88671875" style="668" bestFit="1" customWidth="1"/>
    <col min="4102" max="4102" width="4.44140625" style="668" customWidth="1"/>
    <col min="4103" max="4103" width="5.33203125" style="668" customWidth="1"/>
    <col min="4104" max="4105" width="5.5546875" style="668" customWidth="1"/>
    <col min="4106" max="4106" width="4.88671875" style="668" bestFit="1" customWidth="1"/>
    <col min="4107" max="4121" width="6.88671875" style="668" bestFit="1" customWidth="1"/>
    <col min="4122" max="4122" width="8.33203125" style="668" customWidth="1"/>
    <col min="4123" max="4352" width="8.88671875" style="668"/>
    <col min="4353" max="4353" width="14.33203125" style="668" bestFit="1" customWidth="1"/>
    <col min="4354" max="4354" width="41.33203125" style="668" customWidth="1"/>
    <col min="4355" max="4355" width="78" style="668" customWidth="1"/>
    <col min="4356" max="4356" width="5.109375" style="668" bestFit="1" customWidth="1"/>
    <col min="4357" max="4357" width="7.88671875" style="668" bestFit="1" customWidth="1"/>
    <col min="4358" max="4358" width="4.44140625" style="668" customWidth="1"/>
    <col min="4359" max="4359" width="5.33203125" style="668" customWidth="1"/>
    <col min="4360" max="4361" width="5.5546875" style="668" customWidth="1"/>
    <col min="4362" max="4362" width="4.88671875" style="668" bestFit="1" customWidth="1"/>
    <col min="4363" max="4377" width="6.88671875" style="668" bestFit="1" customWidth="1"/>
    <col min="4378" max="4378" width="8.33203125" style="668" customWidth="1"/>
    <col min="4379" max="4608" width="8.88671875" style="668"/>
    <col min="4609" max="4609" width="14.33203125" style="668" bestFit="1" customWidth="1"/>
    <col min="4610" max="4610" width="41.33203125" style="668" customWidth="1"/>
    <col min="4611" max="4611" width="78" style="668" customWidth="1"/>
    <col min="4612" max="4612" width="5.109375" style="668" bestFit="1" customWidth="1"/>
    <col min="4613" max="4613" width="7.88671875" style="668" bestFit="1" customWidth="1"/>
    <col min="4614" max="4614" width="4.44140625" style="668" customWidth="1"/>
    <col min="4615" max="4615" width="5.33203125" style="668" customWidth="1"/>
    <col min="4616" max="4617" width="5.5546875" style="668" customWidth="1"/>
    <col min="4618" max="4618" width="4.88671875" style="668" bestFit="1" customWidth="1"/>
    <col min="4619" max="4633" width="6.88671875" style="668" bestFit="1" customWidth="1"/>
    <col min="4634" max="4634" width="8.33203125" style="668" customWidth="1"/>
    <col min="4635" max="4864" width="8.88671875" style="668"/>
    <col min="4865" max="4865" width="14.33203125" style="668" bestFit="1" customWidth="1"/>
    <col min="4866" max="4866" width="41.33203125" style="668" customWidth="1"/>
    <col min="4867" max="4867" width="78" style="668" customWidth="1"/>
    <col min="4868" max="4868" width="5.109375" style="668" bestFit="1" customWidth="1"/>
    <col min="4869" max="4869" width="7.88671875" style="668" bestFit="1" customWidth="1"/>
    <col min="4870" max="4870" width="4.44140625" style="668" customWidth="1"/>
    <col min="4871" max="4871" width="5.33203125" style="668" customWidth="1"/>
    <col min="4872" max="4873" width="5.5546875" style="668" customWidth="1"/>
    <col min="4874" max="4874" width="4.88671875" style="668" bestFit="1" customWidth="1"/>
    <col min="4875" max="4889" width="6.88671875" style="668" bestFit="1" customWidth="1"/>
    <col min="4890" max="4890" width="8.33203125" style="668" customWidth="1"/>
    <col min="4891" max="5120" width="8.88671875" style="668"/>
    <col min="5121" max="5121" width="14.33203125" style="668" bestFit="1" customWidth="1"/>
    <col min="5122" max="5122" width="41.33203125" style="668" customWidth="1"/>
    <col min="5123" max="5123" width="78" style="668" customWidth="1"/>
    <col min="5124" max="5124" width="5.109375" style="668" bestFit="1" customWidth="1"/>
    <col min="5125" max="5125" width="7.88671875" style="668" bestFit="1" customWidth="1"/>
    <col min="5126" max="5126" width="4.44140625" style="668" customWidth="1"/>
    <col min="5127" max="5127" width="5.33203125" style="668" customWidth="1"/>
    <col min="5128" max="5129" width="5.5546875" style="668" customWidth="1"/>
    <col min="5130" max="5130" width="4.88671875" style="668" bestFit="1" customWidth="1"/>
    <col min="5131" max="5145" width="6.88671875" style="668" bestFit="1" customWidth="1"/>
    <col min="5146" max="5146" width="8.33203125" style="668" customWidth="1"/>
    <col min="5147" max="5376" width="8.88671875" style="668"/>
    <col min="5377" max="5377" width="14.33203125" style="668" bestFit="1" customWidth="1"/>
    <col min="5378" max="5378" width="41.33203125" style="668" customWidth="1"/>
    <col min="5379" max="5379" width="78" style="668" customWidth="1"/>
    <col min="5380" max="5380" width="5.109375" style="668" bestFit="1" customWidth="1"/>
    <col min="5381" max="5381" width="7.88671875" style="668" bestFit="1" customWidth="1"/>
    <col min="5382" max="5382" width="4.44140625" style="668" customWidth="1"/>
    <col min="5383" max="5383" width="5.33203125" style="668" customWidth="1"/>
    <col min="5384" max="5385" width="5.5546875" style="668" customWidth="1"/>
    <col min="5386" max="5386" width="4.88671875" style="668" bestFit="1" customWidth="1"/>
    <col min="5387" max="5401" width="6.88671875" style="668" bestFit="1" customWidth="1"/>
    <col min="5402" max="5402" width="8.33203125" style="668" customWidth="1"/>
    <col min="5403" max="5632" width="8.88671875" style="668"/>
    <col min="5633" max="5633" width="14.33203125" style="668" bestFit="1" customWidth="1"/>
    <col min="5634" max="5634" width="41.33203125" style="668" customWidth="1"/>
    <col min="5635" max="5635" width="78" style="668" customWidth="1"/>
    <col min="5636" max="5636" width="5.109375" style="668" bestFit="1" customWidth="1"/>
    <col min="5637" max="5637" width="7.88671875" style="668" bestFit="1" customWidth="1"/>
    <col min="5638" max="5638" width="4.44140625" style="668" customWidth="1"/>
    <col min="5639" max="5639" width="5.33203125" style="668" customWidth="1"/>
    <col min="5640" max="5641" width="5.5546875" style="668" customWidth="1"/>
    <col min="5642" max="5642" width="4.88671875" style="668" bestFit="1" customWidth="1"/>
    <col min="5643" max="5657" width="6.88671875" style="668" bestFit="1" customWidth="1"/>
    <col min="5658" max="5658" width="8.33203125" style="668" customWidth="1"/>
    <col min="5659" max="5888" width="8.88671875" style="668"/>
    <col min="5889" max="5889" width="14.33203125" style="668" bestFit="1" customWidth="1"/>
    <col min="5890" max="5890" width="41.33203125" style="668" customWidth="1"/>
    <col min="5891" max="5891" width="78" style="668" customWidth="1"/>
    <col min="5892" max="5892" width="5.109375" style="668" bestFit="1" customWidth="1"/>
    <col min="5893" max="5893" width="7.88671875" style="668" bestFit="1" customWidth="1"/>
    <col min="5894" max="5894" width="4.44140625" style="668" customWidth="1"/>
    <col min="5895" max="5895" width="5.33203125" style="668" customWidth="1"/>
    <col min="5896" max="5897" width="5.5546875" style="668" customWidth="1"/>
    <col min="5898" max="5898" width="4.88671875" style="668" bestFit="1" customWidth="1"/>
    <col min="5899" max="5913" width="6.88671875" style="668" bestFit="1" customWidth="1"/>
    <col min="5914" max="5914" width="8.33203125" style="668" customWidth="1"/>
    <col min="5915" max="6144" width="8.88671875" style="668"/>
    <col min="6145" max="6145" width="14.33203125" style="668" bestFit="1" customWidth="1"/>
    <col min="6146" max="6146" width="41.33203125" style="668" customWidth="1"/>
    <col min="6147" max="6147" width="78" style="668" customWidth="1"/>
    <col min="6148" max="6148" width="5.109375" style="668" bestFit="1" customWidth="1"/>
    <col min="6149" max="6149" width="7.88671875" style="668" bestFit="1" customWidth="1"/>
    <col min="6150" max="6150" width="4.44140625" style="668" customWidth="1"/>
    <col min="6151" max="6151" width="5.33203125" style="668" customWidth="1"/>
    <col min="6152" max="6153" width="5.5546875" style="668" customWidth="1"/>
    <col min="6154" max="6154" width="4.88671875" style="668" bestFit="1" customWidth="1"/>
    <col min="6155" max="6169" width="6.88671875" style="668" bestFit="1" customWidth="1"/>
    <col min="6170" max="6170" width="8.33203125" style="668" customWidth="1"/>
    <col min="6171" max="6400" width="8.88671875" style="668"/>
    <col min="6401" max="6401" width="14.33203125" style="668" bestFit="1" customWidth="1"/>
    <col min="6402" max="6402" width="41.33203125" style="668" customWidth="1"/>
    <col min="6403" max="6403" width="78" style="668" customWidth="1"/>
    <col min="6404" max="6404" width="5.109375" style="668" bestFit="1" customWidth="1"/>
    <col min="6405" max="6405" width="7.88671875" style="668" bestFit="1" customWidth="1"/>
    <col min="6406" max="6406" width="4.44140625" style="668" customWidth="1"/>
    <col min="6407" max="6407" width="5.33203125" style="668" customWidth="1"/>
    <col min="6408" max="6409" width="5.5546875" style="668" customWidth="1"/>
    <col min="6410" max="6410" width="4.88671875" style="668" bestFit="1" customWidth="1"/>
    <col min="6411" max="6425" width="6.88671875" style="668" bestFit="1" customWidth="1"/>
    <col min="6426" max="6426" width="8.33203125" style="668" customWidth="1"/>
    <col min="6427" max="6656" width="8.88671875" style="668"/>
    <col min="6657" max="6657" width="14.33203125" style="668" bestFit="1" customWidth="1"/>
    <col min="6658" max="6658" width="41.33203125" style="668" customWidth="1"/>
    <col min="6659" max="6659" width="78" style="668" customWidth="1"/>
    <col min="6660" max="6660" width="5.109375" style="668" bestFit="1" customWidth="1"/>
    <col min="6661" max="6661" width="7.88671875" style="668" bestFit="1" customWidth="1"/>
    <col min="6662" max="6662" width="4.44140625" style="668" customWidth="1"/>
    <col min="6663" max="6663" width="5.33203125" style="668" customWidth="1"/>
    <col min="6664" max="6665" width="5.5546875" style="668" customWidth="1"/>
    <col min="6666" max="6666" width="4.88671875" style="668" bestFit="1" customWidth="1"/>
    <col min="6667" max="6681" width="6.88671875" style="668" bestFit="1" customWidth="1"/>
    <col min="6682" max="6682" width="8.33203125" style="668" customWidth="1"/>
    <col min="6683" max="6912" width="8.88671875" style="668"/>
    <col min="6913" max="6913" width="14.33203125" style="668" bestFit="1" customWidth="1"/>
    <col min="6914" max="6914" width="41.33203125" style="668" customWidth="1"/>
    <col min="6915" max="6915" width="78" style="668" customWidth="1"/>
    <col min="6916" max="6916" width="5.109375" style="668" bestFit="1" customWidth="1"/>
    <col min="6917" max="6917" width="7.88671875" style="668" bestFit="1" customWidth="1"/>
    <col min="6918" max="6918" width="4.44140625" style="668" customWidth="1"/>
    <col min="6919" max="6919" width="5.33203125" style="668" customWidth="1"/>
    <col min="6920" max="6921" width="5.5546875" style="668" customWidth="1"/>
    <col min="6922" max="6922" width="4.88671875" style="668" bestFit="1" customWidth="1"/>
    <col min="6923" max="6937" width="6.88671875" style="668" bestFit="1" customWidth="1"/>
    <col min="6938" max="6938" width="8.33203125" style="668" customWidth="1"/>
    <col min="6939" max="7168" width="8.88671875" style="668"/>
    <col min="7169" max="7169" width="14.33203125" style="668" bestFit="1" customWidth="1"/>
    <col min="7170" max="7170" width="41.33203125" style="668" customWidth="1"/>
    <col min="7171" max="7171" width="78" style="668" customWidth="1"/>
    <col min="7172" max="7172" width="5.109375" style="668" bestFit="1" customWidth="1"/>
    <col min="7173" max="7173" width="7.88671875" style="668" bestFit="1" customWidth="1"/>
    <col min="7174" max="7174" width="4.44140625" style="668" customWidth="1"/>
    <col min="7175" max="7175" width="5.33203125" style="668" customWidth="1"/>
    <col min="7176" max="7177" width="5.5546875" style="668" customWidth="1"/>
    <col min="7178" max="7178" width="4.88671875" style="668" bestFit="1" customWidth="1"/>
    <col min="7179" max="7193" width="6.88671875" style="668" bestFit="1" customWidth="1"/>
    <col min="7194" max="7194" width="8.33203125" style="668" customWidth="1"/>
    <col min="7195" max="7424" width="8.88671875" style="668"/>
    <col min="7425" max="7425" width="14.33203125" style="668" bestFit="1" customWidth="1"/>
    <col min="7426" max="7426" width="41.33203125" style="668" customWidth="1"/>
    <col min="7427" max="7427" width="78" style="668" customWidth="1"/>
    <col min="7428" max="7428" width="5.109375" style="668" bestFit="1" customWidth="1"/>
    <col min="7429" max="7429" width="7.88671875" style="668" bestFit="1" customWidth="1"/>
    <col min="7430" max="7430" width="4.44140625" style="668" customWidth="1"/>
    <col min="7431" max="7431" width="5.33203125" style="668" customWidth="1"/>
    <col min="7432" max="7433" width="5.5546875" style="668" customWidth="1"/>
    <col min="7434" max="7434" width="4.88671875" style="668" bestFit="1" customWidth="1"/>
    <col min="7435" max="7449" width="6.88671875" style="668" bestFit="1" customWidth="1"/>
    <col min="7450" max="7450" width="8.33203125" style="668" customWidth="1"/>
    <col min="7451" max="7680" width="8.88671875" style="668"/>
    <col min="7681" max="7681" width="14.33203125" style="668" bestFit="1" customWidth="1"/>
    <col min="7682" max="7682" width="41.33203125" style="668" customWidth="1"/>
    <col min="7683" max="7683" width="78" style="668" customWidth="1"/>
    <col min="7684" max="7684" width="5.109375" style="668" bestFit="1" customWidth="1"/>
    <col min="7685" max="7685" width="7.88671875" style="668" bestFit="1" customWidth="1"/>
    <col min="7686" max="7686" width="4.44140625" style="668" customWidth="1"/>
    <col min="7687" max="7687" width="5.33203125" style="668" customWidth="1"/>
    <col min="7688" max="7689" width="5.5546875" style="668" customWidth="1"/>
    <col min="7690" max="7690" width="4.88671875" style="668" bestFit="1" customWidth="1"/>
    <col min="7691" max="7705" width="6.88671875" style="668" bestFit="1" customWidth="1"/>
    <col min="7706" max="7706" width="8.33203125" style="668" customWidth="1"/>
    <col min="7707" max="7936" width="8.88671875" style="668"/>
    <col min="7937" max="7937" width="14.33203125" style="668" bestFit="1" customWidth="1"/>
    <col min="7938" max="7938" width="41.33203125" style="668" customWidth="1"/>
    <col min="7939" max="7939" width="78" style="668" customWidth="1"/>
    <col min="7940" max="7940" width="5.109375" style="668" bestFit="1" customWidth="1"/>
    <col min="7941" max="7941" width="7.88671875" style="668" bestFit="1" customWidth="1"/>
    <col min="7942" max="7942" width="4.44140625" style="668" customWidth="1"/>
    <col min="7943" max="7943" width="5.33203125" style="668" customWidth="1"/>
    <col min="7944" max="7945" width="5.5546875" style="668" customWidth="1"/>
    <col min="7946" max="7946" width="4.88671875" style="668" bestFit="1" customWidth="1"/>
    <col min="7947" max="7961" width="6.88671875" style="668" bestFit="1" customWidth="1"/>
    <col min="7962" max="7962" width="8.33203125" style="668" customWidth="1"/>
    <col min="7963" max="8192" width="8.88671875" style="668"/>
    <col min="8193" max="8193" width="14.33203125" style="668" bestFit="1" customWidth="1"/>
    <col min="8194" max="8194" width="41.33203125" style="668" customWidth="1"/>
    <col min="8195" max="8195" width="78" style="668" customWidth="1"/>
    <col min="8196" max="8196" width="5.109375" style="668" bestFit="1" customWidth="1"/>
    <col min="8197" max="8197" width="7.88671875" style="668" bestFit="1" customWidth="1"/>
    <col min="8198" max="8198" width="4.44140625" style="668" customWidth="1"/>
    <col min="8199" max="8199" width="5.33203125" style="668" customWidth="1"/>
    <col min="8200" max="8201" width="5.5546875" style="668" customWidth="1"/>
    <col min="8202" max="8202" width="4.88671875" style="668" bestFit="1" customWidth="1"/>
    <col min="8203" max="8217" width="6.88671875" style="668" bestFit="1" customWidth="1"/>
    <col min="8218" max="8218" width="8.33203125" style="668" customWidth="1"/>
    <col min="8219" max="8448" width="8.88671875" style="668"/>
    <col min="8449" max="8449" width="14.33203125" style="668" bestFit="1" customWidth="1"/>
    <col min="8450" max="8450" width="41.33203125" style="668" customWidth="1"/>
    <col min="8451" max="8451" width="78" style="668" customWidth="1"/>
    <col min="8452" max="8452" width="5.109375" style="668" bestFit="1" customWidth="1"/>
    <col min="8453" max="8453" width="7.88671875" style="668" bestFit="1" customWidth="1"/>
    <col min="8454" max="8454" width="4.44140625" style="668" customWidth="1"/>
    <col min="8455" max="8455" width="5.33203125" style="668" customWidth="1"/>
    <col min="8456" max="8457" width="5.5546875" style="668" customWidth="1"/>
    <col min="8458" max="8458" width="4.88671875" style="668" bestFit="1" customWidth="1"/>
    <col min="8459" max="8473" width="6.88671875" style="668" bestFit="1" customWidth="1"/>
    <col min="8474" max="8474" width="8.33203125" style="668" customWidth="1"/>
    <col min="8475" max="8704" width="8.88671875" style="668"/>
    <col min="8705" max="8705" width="14.33203125" style="668" bestFit="1" customWidth="1"/>
    <col min="8706" max="8706" width="41.33203125" style="668" customWidth="1"/>
    <col min="8707" max="8707" width="78" style="668" customWidth="1"/>
    <col min="8708" max="8708" width="5.109375" style="668" bestFit="1" customWidth="1"/>
    <col min="8709" max="8709" width="7.88671875" style="668" bestFit="1" customWidth="1"/>
    <col min="8710" max="8710" width="4.44140625" style="668" customWidth="1"/>
    <col min="8711" max="8711" width="5.33203125" style="668" customWidth="1"/>
    <col min="8712" max="8713" width="5.5546875" style="668" customWidth="1"/>
    <col min="8714" max="8714" width="4.88671875" style="668" bestFit="1" customWidth="1"/>
    <col min="8715" max="8729" width="6.88671875" style="668" bestFit="1" customWidth="1"/>
    <col min="8730" max="8730" width="8.33203125" style="668" customWidth="1"/>
    <col min="8731" max="8960" width="8.88671875" style="668"/>
    <col min="8961" max="8961" width="14.33203125" style="668" bestFit="1" customWidth="1"/>
    <col min="8962" max="8962" width="41.33203125" style="668" customWidth="1"/>
    <col min="8963" max="8963" width="78" style="668" customWidth="1"/>
    <col min="8964" max="8964" width="5.109375" style="668" bestFit="1" customWidth="1"/>
    <col min="8965" max="8965" width="7.88671875" style="668" bestFit="1" customWidth="1"/>
    <col min="8966" max="8966" width="4.44140625" style="668" customWidth="1"/>
    <col min="8967" max="8967" width="5.33203125" style="668" customWidth="1"/>
    <col min="8968" max="8969" width="5.5546875" style="668" customWidth="1"/>
    <col min="8970" max="8970" width="4.88671875" style="668" bestFit="1" customWidth="1"/>
    <col min="8971" max="8985" width="6.88671875" style="668" bestFit="1" customWidth="1"/>
    <col min="8986" max="8986" width="8.33203125" style="668" customWidth="1"/>
    <col min="8987" max="9216" width="8.88671875" style="668"/>
    <col min="9217" max="9217" width="14.33203125" style="668" bestFit="1" customWidth="1"/>
    <col min="9218" max="9218" width="41.33203125" style="668" customWidth="1"/>
    <col min="9219" max="9219" width="78" style="668" customWidth="1"/>
    <col min="9220" max="9220" width="5.109375" style="668" bestFit="1" customWidth="1"/>
    <col min="9221" max="9221" width="7.88671875" style="668" bestFit="1" customWidth="1"/>
    <col min="9222" max="9222" width="4.44140625" style="668" customWidth="1"/>
    <col min="9223" max="9223" width="5.33203125" style="668" customWidth="1"/>
    <col min="9224" max="9225" width="5.5546875" style="668" customWidth="1"/>
    <col min="9226" max="9226" width="4.88671875" style="668" bestFit="1" customWidth="1"/>
    <col min="9227" max="9241" width="6.88671875" style="668" bestFit="1" customWidth="1"/>
    <col min="9242" max="9242" width="8.33203125" style="668" customWidth="1"/>
    <col min="9243" max="9472" width="8.88671875" style="668"/>
    <col min="9473" max="9473" width="14.33203125" style="668" bestFit="1" customWidth="1"/>
    <col min="9474" max="9474" width="41.33203125" style="668" customWidth="1"/>
    <col min="9475" max="9475" width="78" style="668" customWidth="1"/>
    <col min="9476" max="9476" width="5.109375" style="668" bestFit="1" customWidth="1"/>
    <col min="9477" max="9477" width="7.88671875" style="668" bestFit="1" customWidth="1"/>
    <col min="9478" max="9478" width="4.44140625" style="668" customWidth="1"/>
    <col min="9479" max="9479" width="5.33203125" style="668" customWidth="1"/>
    <col min="9480" max="9481" width="5.5546875" style="668" customWidth="1"/>
    <col min="9482" max="9482" width="4.88671875" style="668" bestFit="1" customWidth="1"/>
    <col min="9483" max="9497" width="6.88671875" style="668" bestFit="1" customWidth="1"/>
    <col min="9498" max="9498" width="8.33203125" style="668" customWidth="1"/>
    <col min="9499" max="9728" width="8.88671875" style="668"/>
    <col min="9729" max="9729" width="14.33203125" style="668" bestFit="1" customWidth="1"/>
    <col min="9730" max="9730" width="41.33203125" style="668" customWidth="1"/>
    <col min="9731" max="9731" width="78" style="668" customWidth="1"/>
    <col min="9732" max="9732" width="5.109375" style="668" bestFit="1" customWidth="1"/>
    <col min="9733" max="9733" width="7.88671875" style="668" bestFit="1" customWidth="1"/>
    <col min="9734" max="9734" width="4.44140625" style="668" customWidth="1"/>
    <col min="9735" max="9735" width="5.33203125" style="668" customWidth="1"/>
    <col min="9736" max="9737" width="5.5546875" style="668" customWidth="1"/>
    <col min="9738" max="9738" width="4.88671875" style="668" bestFit="1" customWidth="1"/>
    <col min="9739" max="9753" width="6.88671875" style="668" bestFit="1" customWidth="1"/>
    <col min="9754" max="9754" width="8.33203125" style="668" customWidth="1"/>
    <col min="9755" max="9984" width="8.88671875" style="668"/>
    <col min="9985" max="9985" width="14.33203125" style="668" bestFit="1" customWidth="1"/>
    <col min="9986" max="9986" width="41.33203125" style="668" customWidth="1"/>
    <col min="9987" max="9987" width="78" style="668" customWidth="1"/>
    <col min="9988" max="9988" width="5.109375" style="668" bestFit="1" customWidth="1"/>
    <col min="9989" max="9989" width="7.88671875" style="668" bestFit="1" customWidth="1"/>
    <col min="9990" max="9990" width="4.44140625" style="668" customWidth="1"/>
    <col min="9991" max="9991" width="5.33203125" style="668" customWidth="1"/>
    <col min="9992" max="9993" width="5.5546875" style="668" customWidth="1"/>
    <col min="9994" max="9994" width="4.88671875" style="668" bestFit="1" customWidth="1"/>
    <col min="9995" max="10009" width="6.88671875" style="668" bestFit="1" customWidth="1"/>
    <col min="10010" max="10010" width="8.33203125" style="668" customWidth="1"/>
    <col min="10011" max="10240" width="8.88671875" style="668"/>
    <col min="10241" max="10241" width="14.33203125" style="668" bestFit="1" customWidth="1"/>
    <col min="10242" max="10242" width="41.33203125" style="668" customWidth="1"/>
    <col min="10243" max="10243" width="78" style="668" customWidth="1"/>
    <col min="10244" max="10244" width="5.109375" style="668" bestFit="1" customWidth="1"/>
    <col min="10245" max="10245" width="7.88671875" style="668" bestFit="1" customWidth="1"/>
    <col min="10246" max="10246" width="4.44140625" style="668" customWidth="1"/>
    <col min="10247" max="10247" width="5.33203125" style="668" customWidth="1"/>
    <col min="10248" max="10249" width="5.5546875" style="668" customWidth="1"/>
    <col min="10250" max="10250" width="4.88671875" style="668" bestFit="1" customWidth="1"/>
    <col min="10251" max="10265" width="6.88671875" style="668" bestFit="1" customWidth="1"/>
    <col min="10266" max="10266" width="8.33203125" style="668" customWidth="1"/>
    <col min="10267" max="10496" width="8.88671875" style="668"/>
    <col min="10497" max="10497" width="14.33203125" style="668" bestFit="1" customWidth="1"/>
    <col min="10498" max="10498" width="41.33203125" style="668" customWidth="1"/>
    <col min="10499" max="10499" width="78" style="668" customWidth="1"/>
    <col min="10500" max="10500" width="5.109375" style="668" bestFit="1" customWidth="1"/>
    <col min="10501" max="10501" width="7.88671875" style="668" bestFit="1" customWidth="1"/>
    <col min="10502" max="10502" width="4.44140625" style="668" customWidth="1"/>
    <col min="10503" max="10503" width="5.33203125" style="668" customWidth="1"/>
    <col min="10504" max="10505" width="5.5546875" style="668" customWidth="1"/>
    <col min="10506" max="10506" width="4.88671875" style="668" bestFit="1" customWidth="1"/>
    <col min="10507" max="10521" width="6.88671875" style="668" bestFit="1" customWidth="1"/>
    <col min="10522" max="10522" width="8.33203125" style="668" customWidth="1"/>
    <col min="10523" max="10752" width="8.88671875" style="668"/>
    <col min="10753" max="10753" width="14.33203125" style="668" bestFit="1" customWidth="1"/>
    <col min="10754" max="10754" width="41.33203125" style="668" customWidth="1"/>
    <col min="10755" max="10755" width="78" style="668" customWidth="1"/>
    <col min="10756" max="10756" width="5.109375" style="668" bestFit="1" customWidth="1"/>
    <col min="10757" max="10757" width="7.88671875" style="668" bestFit="1" customWidth="1"/>
    <col min="10758" max="10758" width="4.44140625" style="668" customWidth="1"/>
    <col min="10759" max="10759" width="5.33203125" style="668" customWidth="1"/>
    <col min="10760" max="10761" width="5.5546875" style="668" customWidth="1"/>
    <col min="10762" max="10762" width="4.88671875" style="668" bestFit="1" customWidth="1"/>
    <col min="10763" max="10777" width="6.88671875" style="668" bestFit="1" customWidth="1"/>
    <col min="10778" max="10778" width="8.33203125" style="668" customWidth="1"/>
    <col min="10779" max="11008" width="8.88671875" style="668"/>
    <col min="11009" max="11009" width="14.33203125" style="668" bestFit="1" customWidth="1"/>
    <col min="11010" max="11010" width="41.33203125" style="668" customWidth="1"/>
    <col min="11011" max="11011" width="78" style="668" customWidth="1"/>
    <col min="11012" max="11012" width="5.109375" style="668" bestFit="1" customWidth="1"/>
    <col min="11013" max="11013" width="7.88671875" style="668" bestFit="1" customWidth="1"/>
    <col min="11014" max="11014" width="4.44140625" style="668" customWidth="1"/>
    <col min="11015" max="11015" width="5.33203125" style="668" customWidth="1"/>
    <col min="11016" max="11017" width="5.5546875" style="668" customWidth="1"/>
    <col min="11018" max="11018" width="4.88671875" style="668" bestFit="1" customWidth="1"/>
    <col min="11019" max="11033" width="6.88671875" style="668" bestFit="1" customWidth="1"/>
    <col min="11034" max="11034" width="8.33203125" style="668" customWidth="1"/>
    <col min="11035" max="11264" width="8.88671875" style="668"/>
    <col min="11265" max="11265" width="14.33203125" style="668" bestFit="1" customWidth="1"/>
    <col min="11266" max="11266" width="41.33203125" style="668" customWidth="1"/>
    <col min="11267" max="11267" width="78" style="668" customWidth="1"/>
    <col min="11268" max="11268" width="5.109375" style="668" bestFit="1" customWidth="1"/>
    <col min="11269" max="11269" width="7.88671875" style="668" bestFit="1" customWidth="1"/>
    <col min="11270" max="11270" width="4.44140625" style="668" customWidth="1"/>
    <col min="11271" max="11271" width="5.33203125" style="668" customWidth="1"/>
    <col min="11272" max="11273" width="5.5546875" style="668" customWidth="1"/>
    <col min="11274" max="11274" width="4.88671875" style="668" bestFit="1" customWidth="1"/>
    <col min="11275" max="11289" width="6.88671875" style="668" bestFit="1" customWidth="1"/>
    <col min="11290" max="11290" width="8.33203125" style="668" customWidth="1"/>
    <col min="11291" max="11520" width="8.88671875" style="668"/>
    <col min="11521" max="11521" width="14.33203125" style="668" bestFit="1" customWidth="1"/>
    <col min="11522" max="11522" width="41.33203125" style="668" customWidth="1"/>
    <col min="11523" max="11523" width="78" style="668" customWidth="1"/>
    <col min="11524" max="11524" width="5.109375" style="668" bestFit="1" customWidth="1"/>
    <col min="11525" max="11525" width="7.88671875" style="668" bestFit="1" customWidth="1"/>
    <col min="11526" max="11526" width="4.44140625" style="668" customWidth="1"/>
    <col min="11527" max="11527" width="5.33203125" style="668" customWidth="1"/>
    <col min="11528" max="11529" width="5.5546875" style="668" customWidth="1"/>
    <col min="11530" max="11530" width="4.88671875" style="668" bestFit="1" customWidth="1"/>
    <col min="11531" max="11545" width="6.88671875" style="668" bestFit="1" customWidth="1"/>
    <col min="11546" max="11546" width="8.33203125" style="668" customWidth="1"/>
    <col min="11547" max="11776" width="8.88671875" style="668"/>
    <col min="11777" max="11777" width="14.33203125" style="668" bestFit="1" customWidth="1"/>
    <col min="11778" max="11778" width="41.33203125" style="668" customWidth="1"/>
    <col min="11779" max="11779" width="78" style="668" customWidth="1"/>
    <col min="11780" max="11780" width="5.109375" style="668" bestFit="1" customWidth="1"/>
    <col min="11781" max="11781" width="7.88671875" style="668" bestFit="1" customWidth="1"/>
    <col min="11782" max="11782" width="4.44140625" style="668" customWidth="1"/>
    <col min="11783" max="11783" width="5.33203125" style="668" customWidth="1"/>
    <col min="11784" max="11785" width="5.5546875" style="668" customWidth="1"/>
    <col min="11786" max="11786" width="4.88671875" style="668" bestFit="1" customWidth="1"/>
    <col min="11787" max="11801" width="6.88671875" style="668" bestFit="1" customWidth="1"/>
    <col min="11802" max="11802" width="8.33203125" style="668" customWidth="1"/>
    <col min="11803" max="12032" width="8.88671875" style="668"/>
    <col min="12033" max="12033" width="14.33203125" style="668" bestFit="1" customWidth="1"/>
    <col min="12034" max="12034" width="41.33203125" style="668" customWidth="1"/>
    <col min="12035" max="12035" width="78" style="668" customWidth="1"/>
    <col min="12036" max="12036" width="5.109375" style="668" bestFit="1" customWidth="1"/>
    <col min="12037" max="12037" width="7.88671875" style="668" bestFit="1" customWidth="1"/>
    <col min="12038" max="12038" width="4.44140625" style="668" customWidth="1"/>
    <col min="12039" max="12039" width="5.33203125" style="668" customWidth="1"/>
    <col min="12040" max="12041" width="5.5546875" style="668" customWidth="1"/>
    <col min="12042" max="12042" width="4.88671875" style="668" bestFit="1" customWidth="1"/>
    <col min="12043" max="12057" width="6.88671875" style="668" bestFit="1" customWidth="1"/>
    <col min="12058" max="12058" width="8.33203125" style="668" customWidth="1"/>
    <col min="12059" max="12288" width="8.88671875" style="668"/>
    <col min="12289" max="12289" width="14.33203125" style="668" bestFit="1" customWidth="1"/>
    <col min="12290" max="12290" width="41.33203125" style="668" customWidth="1"/>
    <col min="12291" max="12291" width="78" style="668" customWidth="1"/>
    <col min="12292" max="12292" width="5.109375" style="668" bestFit="1" customWidth="1"/>
    <col min="12293" max="12293" width="7.88671875" style="668" bestFit="1" customWidth="1"/>
    <col min="12294" max="12294" width="4.44140625" style="668" customWidth="1"/>
    <col min="12295" max="12295" width="5.33203125" style="668" customWidth="1"/>
    <col min="12296" max="12297" width="5.5546875" style="668" customWidth="1"/>
    <col min="12298" max="12298" width="4.88671875" style="668" bestFit="1" customWidth="1"/>
    <col min="12299" max="12313" width="6.88671875" style="668" bestFit="1" customWidth="1"/>
    <col min="12314" max="12314" width="8.33203125" style="668" customWidth="1"/>
    <col min="12315" max="12544" width="8.88671875" style="668"/>
    <col min="12545" max="12545" width="14.33203125" style="668" bestFit="1" customWidth="1"/>
    <col min="12546" max="12546" width="41.33203125" style="668" customWidth="1"/>
    <col min="12547" max="12547" width="78" style="668" customWidth="1"/>
    <col min="12548" max="12548" width="5.109375" style="668" bestFit="1" customWidth="1"/>
    <col min="12549" max="12549" width="7.88671875" style="668" bestFit="1" customWidth="1"/>
    <col min="12550" max="12550" width="4.44140625" style="668" customWidth="1"/>
    <col min="12551" max="12551" width="5.33203125" style="668" customWidth="1"/>
    <col min="12552" max="12553" width="5.5546875" style="668" customWidth="1"/>
    <col min="12554" max="12554" width="4.88671875" style="668" bestFit="1" customWidth="1"/>
    <col min="12555" max="12569" width="6.88671875" style="668" bestFit="1" customWidth="1"/>
    <col min="12570" max="12570" width="8.33203125" style="668" customWidth="1"/>
    <col min="12571" max="12800" width="8.88671875" style="668"/>
    <col min="12801" max="12801" width="14.33203125" style="668" bestFit="1" customWidth="1"/>
    <col min="12802" max="12802" width="41.33203125" style="668" customWidth="1"/>
    <col min="12803" max="12803" width="78" style="668" customWidth="1"/>
    <col min="12804" max="12804" width="5.109375" style="668" bestFit="1" customWidth="1"/>
    <col min="12805" max="12805" width="7.88671875" style="668" bestFit="1" customWidth="1"/>
    <col min="12806" max="12806" width="4.44140625" style="668" customWidth="1"/>
    <col min="12807" max="12807" width="5.33203125" style="668" customWidth="1"/>
    <col min="12808" max="12809" width="5.5546875" style="668" customWidth="1"/>
    <col min="12810" max="12810" width="4.88671875" style="668" bestFit="1" customWidth="1"/>
    <col min="12811" max="12825" width="6.88671875" style="668" bestFit="1" customWidth="1"/>
    <col min="12826" max="12826" width="8.33203125" style="668" customWidth="1"/>
    <col min="12827" max="13056" width="8.88671875" style="668"/>
    <col min="13057" max="13057" width="14.33203125" style="668" bestFit="1" customWidth="1"/>
    <col min="13058" max="13058" width="41.33203125" style="668" customWidth="1"/>
    <col min="13059" max="13059" width="78" style="668" customWidth="1"/>
    <col min="13060" max="13060" width="5.109375" style="668" bestFit="1" customWidth="1"/>
    <col min="13061" max="13061" width="7.88671875" style="668" bestFit="1" customWidth="1"/>
    <col min="13062" max="13062" width="4.44140625" style="668" customWidth="1"/>
    <col min="13063" max="13063" width="5.33203125" style="668" customWidth="1"/>
    <col min="13064" max="13065" width="5.5546875" style="668" customWidth="1"/>
    <col min="13066" max="13066" width="4.88671875" style="668" bestFit="1" customWidth="1"/>
    <col min="13067" max="13081" width="6.88671875" style="668" bestFit="1" customWidth="1"/>
    <col min="13082" max="13082" width="8.33203125" style="668" customWidth="1"/>
    <col min="13083" max="13312" width="8.88671875" style="668"/>
    <col min="13313" max="13313" width="14.33203125" style="668" bestFit="1" customWidth="1"/>
    <col min="13314" max="13314" width="41.33203125" style="668" customWidth="1"/>
    <col min="13315" max="13315" width="78" style="668" customWidth="1"/>
    <col min="13316" max="13316" width="5.109375" style="668" bestFit="1" customWidth="1"/>
    <col min="13317" max="13317" width="7.88671875" style="668" bestFit="1" customWidth="1"/>
    <col min="13318" max="13318" width="4.44140625" style="668" customWidth="1"/>
    <col min="13319" max="13319" width="5.33203125" style="668" customWidth="1"/>
    <col min="13320" max="13321" width="5.5546875" style="668" customWidth="1"/>
    <col min="13322" max="13322" width="4.88671875" style="668" bestFit="1" customWidth="1"/>
    <col min="13323" max="13337" width="6.88671875" style="668" bestFit="1" customWidth="1"/>
    <col min="13338" max="13338" width="8.33203125" style="668" customWidth="1"/>
    <col min="13339" max="13568" width="8.88671875" style="668"/>
    <col min="13569" max="13569" width="14.33203125" style="668" bestFit="1" customWidth="1"/>
    <col min="13570" max="13570" width="41.33203125" style="668" customWidth="1"/>
    <col min="13571" max="13571" width="78" style="668" customWidth="1"/>
    <col min="13572" max="13572" width="5.109375" style="668" bestFit="1" customWidth="1"/>
    <col min="13573" max="13573" width="7.88671875" style="668" bestFit="1" customWidth="1"/>
    <col min="13574" max="13574" width="4.44140625" style="668" customWidth="1"/>
    <col min="13575" max="13575" width="5.33203125" style="668" customWidth="1"/>
    <col min="13576" max="13577" width="5.5546875" style="668" customWidth="1"/>
    <col min="13578" max="13578" width="4.88671875" style="668" bestFit="1" customWidth="1"/>
    <col min="13579" max="13593" width="6.88671875" style="668" bestFit="1" customWidth="1"/>
    <col min="13594" max="13594" width="8.33203125" style="668" customWidth="1"/>
    <col min="13595" max="13824" width="8.88671875" style="668"/>
    <col min="13825" max="13825" width="14.33203125" style="668" bestFit="1" customWidth="1"/>
    <col min="13826" max="13826" width="41.33203125" style="668" customWidth="1"/>
    <col min="13827" max="13827" width="78" style="668" customWidth="1"/>
    <col min="13828" max="13828" width="5.109375" style="668" bestFit="1" customWidth="1"/>
    <col min="13829" max="13829" width="7.88671875" style="668" bestFit="1" customWidth="1"/>
    <col min="13830" max="13830" width="4.44140625" style="668" customWidth="1"/>
    <col min="13831" max="13831" width="5.33203125" style="668" customWidth="1"/>
    <col min="13832" max="13833" width="5.5546875" style="668" customWidth="1"/>
    <col min="13834" max="13834" width="4.88671875" style="668" bestFit="1" customWidth="1"/>
    <col min="13835" max="13849" width="6.88671875" style="668" bestFit="1" customWidth="1"/>
    <col min="13850" max="13850" width="8.33203125" style="668" customWidth="1"/>
    <col min="13851" max="14080" width="8.88671875" style="668"/>
    <col min="14081" max="14081" width="14.33203125" style="668" bestFit="1" customWidth="1"/>
    <col min="14082" max="14082" width="41.33203125" style="668" customWidth="1"/>
    <col min="14083" max="14083" width="78" style="668" customWidth="1"/>
    <col min="14084" max="14084" width="5.109375" style="668" bestFit="1" customWidth="1"/>
    <col min="14085" max="14085" width="7.88671875" style="668" bestFit="1" customWidth="1"/>
    <col min="14086" max="14086" width="4.44140625" style="668" customWidth="1"/>
    <col min="14087" max="14087" width="5.33203125" style="668" customWidth="1"/>
    <col min="14088" max="14089" width="5.5546875" style="668" customWidth="1"/>
    <col min="14090" max="14090" width="4.88671875" style="668" bestFit="1" customWidth="1"/>
    <col min="14091" max="14105" width="6.88671875" style="668" bestFit="1" customWidth="1"/>
    <col min="14106" max="14106" width="8.33203125" style="668" customWidth="1"/>
    <col min="14107" max="14336" width="8.88671875" style="668"/>
    <col min="14337" max="14337" width="14.33203125" style="668" bestFit="1" customWidth="1"/>
    <col min="14338" max="14338" width="41.33203125" style="668" customWidth="1"/>
    <col min="14339" max="14339" width="78" style="668" customWidth="1"/>
    <col min="14340" max="14340" width="5.109375" style="668" bestFit="1" customWidth="1"/>
    <col min="14341" max="14341" width="7.88671875" style="668" bestFit="1" customWidth="1"/>
    <col min="14342" max="14342" width="4.44140625" style="668" customWidth="1"/>
    <col min="14343" max="14343" width="5.33203125" style="668" customWidth="1"/>
    <col min="14344" max="14345" width="5.5546875" style="668" customWidth="1"/>
    <col min="14346" max="14346" width="4.88671875" style="668" bestFit="1" customWidth="1"/>
    <col min="14347" max="14361" width="6.88671875" style="668" bestFit="1" customWidth="1"/>
    <col min="14362" max="14362" width="8.33203125" style="668" customWidth="1"/>
    <col min="14363" max="14592" width="8.88671875" style="668"/>
    <col min="14593" max="14593" width="14.33203125" style="668" bestFit="1" customWidth="1"/>
    <col min="14594" max="14594" width="41.33203125" style="668" customWidth="1"/>
    <col min="14595" max="14595" width="78" style="668" customWidth="1"/>
    <col min="14596" max="14596" width="5.109375" style="668" bestFit="1" customWidth="1"/>
    <col min="14597" max="14597" width="7.88671875" style="668" bestFit="1" customWidth="1"/>
    <col min="14598" max="14598" width="4.44140625" style="668" customWidth="1"/>
    <col min="14599" max="14599" width="5.33203125" style="668" customWidth="1"/>
    <col min="14600" max="14601" width="5.5546875" style="668" customWidth="1"/>
    <col min="14602" max="14602" width="4.88671875" style="668" bestFit="1" customWidth="1"/>
    <col min="14603" max="14617" width="6.88671875" style="668" bestFit="1" customWidth="1"/>
    <col min="14618" max="14618" width="8.33203125" style="668" customWidth="1"/>
    <col min="14619" max="14848" width="8.88671875" style="668"/>
    <col min="14849" max="14849" width="14.33203125" style="668" bestFit="1" customWidth="1"/>
    <col min="14850" max="14850" width="41.33203125" style="668" customWidth="1"/>
    <col min="14851" max="14851" width="78" style="668" customWidth="1"/>
    <col min="14852" max="14852" width="5.109375" style="668" bestFit="1" customWidth="1"/>
    <col min="14853" max="14853" width="7.88671875" style="668" bestFit="1" customWidth="1"/>
    <col min="14854" max="14854" width="4.44140625" style="668" customWidth="1"/>
    <col min="14855" max="14855" width="5.33203125" style="668" customWidth="1"/>
    <col min="14856" max="14857" width="5.5546875" style="668" customWidth="1"/>
    <col min="14858" max="14858" width="4.88671875" style="668" bestFit="1" customWidth="1"/>
    <col min="14859" max="14873" width="6.88671875" style="668" bestFit="1" customWidth="1"/>
    <col min="14874" max="14874" width="8.33203125" style="668" customWidth="1"/>
    <col min="14875" max="15104" width="8.88671875" style="668"/>
    <col min="15105" max="15105" width="14.33203125" style="668" bestFit="1" customWidth="1"/>
    <col min="15106" max="15106" width="41.33203125" style="668" customWidth="1"/>
    <col min="15107" max="15107" width="78" style="668" customWidth="1"/>
    <col min="15108" max="15108" width="5.109375" style="668" bestFit="1" customWidth="1"/>
    <col min="15109" max="15109" width="7.88671875" style="668" bestFit="1" customWidth="1"/>
    <col min="15110" max="15110" width="4.44140625" style="668" customWidth="1"/>
    <col min="15111" max="15111" width="5.33203125" style="668" customWidth="1"/>
    <col min="15112" max="15113" width="5.5546875" style="668" customWidth="1"/>
    <col min="15114" max="15114" width="4.88671875" style="668" bestFit="1" customWidth="1"/>
    <col min="15115" max="15129" width="6.88671875" style="668" bestFit="1" customWidth="1"/>
    <col min="15130" max="15130" width="8.33203125" style="668" customWidth="1"/>
    <col min="15131" max="15360" width="8.88671875" style="668"/>
    <col min="15361" max="15361" width="14.33203125" style="668" bestFit="1" customWidth="1"/>
    <col min="15362" max="15362" width="41.33203125" style="668" customWidth="1"/>
    <col min="15363" max="15363" width="78" style="668" customWidth="1"/>
    <col min="15364" max="15364" width="5.109375" style="668" bestFit="1" customWidth="1"/>
    <col min="15365" max="15365" width="7.88671875" style="668" bestFit="1" customWidth="1"/>
    <col min="15366" max="15366" width="4.44140625" style="668" customWidth="1"/>
    <col min="15367" max="15367" width="5.33203125" style="668" customWidth="1"/>
    <col min="15368" max="15369" width="5.5546875" style="668" customWidth="1"/>
    <col min="15370" max="15370" width="4.88671875" style="668" bestFit="1" customWidth="1"/>
    <col min="15371" max="15385" width="6.88671875" style="668" bestFit="1" customWidth="1"/>
    <col min="15386" max="15386" width="8.33203125" style="668" customWidth="1"/>
    <col min="15387" max="15616" width="8.88671875" style="668"/>
    <col min="15617" max="15617" width="14.33203125" style="668" bestFit="1" customWidth="1"/>
    <col min="15618" max="15618" width="41.33203125" style="668" customWidth="1"/>
    <col min="15619" max="15619" width="78" style="668" customWidth="1"/>
    <col min="15620" max="15620" width="5.109375" style="668" bestFit="1" customWidth="1"/>
    <col min="15621" max="15621" width="7.88671875" style="668" bestFit="1" customWidth="1"/>
    <col min="15622" max="15622" width="4.44140625" style="668" customWidth="1"/>
    <col min="15623" max="15623" width="5.33203125" style="668" customWidth="1"/>
    <col min="15624" max="15625" width="5.5546875" style="668" customWidth="1"/>
    <col min="15626" max="15626" width="4.88671875" style="668" bestFit="1" customWidth="1"/>
    <col min="15627" max="15641" width="6.88671875" style="668" bestFit="1" customWidth="1"/>
    <col min="15642" max="15642" width="8.33203125" style="668" customWidth="1"/>
    <col min="15643" max="15872" width="8.88671875" style="668"/>
    <col min="15873" max="15873" width="14.33203125" style="668" bestFit="1" customWidth="1"/>
    <col min="15874" max="15874" width="41.33203125" style="668" customWidth="1"/>
    <col min="15875" max="15875" width="78" style="668" customWidth="1"/>
    <col min="15876" max="15876" width="5.109375" style="668" bestFit="1" customWidth="1"/>
    <col min="15877" max="15877" width="7.88671875" style="668" bestFit="1" customWidth="1"/>
    <col min="15878" max="15878" width="4.44140625" style="668" customWidth="1"/>
    <col min="15879" max="15879" width="5.33203125" style="668" customWidth="1"/>
    <col min="15880" max="15881" width="5.5546875" style="668" customWidth="1"/>
    <col min="15882" max="15882" width="4.88671875" style="668" bestFit="1" customWidth="1"/>
    <col min="15883" max="15897" width="6.88671875" style="668" bestFit="1" customWidth="1"/>
    <col min="15898" max="15898" width="8.33203125" style="668" customWidth="1"/>
    <col min="15899" max="16128" width="8.88671875" style="668"/>
    <col min="16129" max="16129" width="14.33203125" style="668" bestFit="1" customWidth="1"/>
    <col min="16130" max="16130" width="41.33203125" style="668" customWidth="1"/>
    <col min="16131" max="16131" width="78" style="668" customWidth="1"/>
    <col min="16132" max="16132" width="5.109375" style="668" bestFit="1" customWidth="1"/>
    <col min="16133" max="16133" width="7.88671875" style="668" bestFit="1" customWidth="1"/>
    <col min="16134" max="16134" width="4.44140625" style="668" customWidth="1"/>
    <col min="16135" max="16135" width="5.33203125" style="668" customWidth="1"/>
    <col min="16136" max="16137" width="5.5546875" style="668" customWidth="1"/>
    <col min="16138" max="16138" width="4.88671875" style="668" bestFit="1" customWidth="1"/>
    <col min="16139" max="16153" width="6.88671875" style="668" bestFit="1" customWidth="1"/>
    <col min="16154" max="16154" width="8.33203125" style="668" customWidth="1"/>
    <col min="16155" max="16384" width="8.88671875" style="668"/>
  </cols>
  <sheetData>
    <row r="1" spans="1:26" s="1438" customFormat="1">
      <c r="A1" s="1436" t="s">
        <v>5197</v>
      </c>
    </row>
    <row r="2" spans="1:26" ht="18" thickBot="1">
      <c r="A2" s="453" t="s">
        <v>3711</v>
      </c>
      <c r="B2" s="453"/>
      <c r="C2" s="1766" t="s">
        <v>4949</v>
      </c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 s="1766"/>
      <c r="Q2" s="1766"/>
      <c r="R2" s="1766"/>
      <c r="S2" s="1766"/>
      <c r="T2" s="1766"/>
      <c r="U2" s="1766"/>
      <c r="V2" s="1766"/>
      <c r="W2" s="1766"/>
      <c r="X2" s="1766"/>
      <c r="Y2" s="1766"/>
      <c r="Z2" s="1766"/>
    </row>
    <row r="3" spans="1:26" ht="17.399999999999999">
      <c r="A3" s="684"/>
      <c r="B3" s="451"/>
      <c r="C3" s="45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  <c r="Y3" s="1081"/>
      <c r="Z3" s="1081"/>
    </row>
    <row r="4" spans="1:26" ht="13.8" thickBot="1">
      <c r="A4" s="1082"/>
      <c r="B4" s="874"/>
      <c r="C4" s="874"/>
      <c r="D4" s="1770" t="s">
        <v>31</v>
      </c>
      <c r="E4" s="1770"/>
      <c r="F4" s="1770"/>
      <c r="G4" s="1770"/>
      <c r="H4" s="1770"/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0"/>
      <c r="Z4" s="1770"/>
    </row>
    <row r="5" spans="1:26">
      <c r="A5" s="1082"/>
      <c r="B5" s="874"/>
      <c r="C5" s="874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</row>
    <row r="6" spans="1:26" ht="13.8" thickBot="1">
      <c r="A6" s="1082"/>
      <c r="B6" s="874"/>
      <c r="C6" s="874"/>
      <c r="D6" s="872"/>
      <c r="E6" s="1678" t="s">
        <v>3709</v>
      </c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</row>
    <row r="7" spans="1:26">
      <c r="A7" s="1082"/>
      <c r="B7" s="872"/>
      <c r="C7" s="872"/>
      <c r="D7" s="872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</row>
    <row r="8" spans="1:26" ht="24.6" thickBot="1">
      <c r="A8" s="1083" t="s">
        <v>3710</v>
      </c>
      <c r="B8" s="676" t="s">
        <v>4950</v>
      </c>
      <c r="C8" s="1083" t="s">
        <v>4951</v>
      </c>
      <c r="D8" s="676" t="s">
        <v>3</v>
      </c>
      <c r="E8" s="676" t="s">
        <v>1268</v>
      </c>
      <c r="F8" s="676" t="s">
        <v>2006</v>
      </c>
      <c r="G8" s="676" t="s">
        <v>2005</v>
      </c>
      <c r="H8" s="676" t="s">
        <v>2004</v>
      </c>
      <c r="I8" s="676" t="s">
        <v>2003</v>
      </c>
      <c r="J8" s="676" t="s">
        <v>2002</v>
      </c>
      <c r="K8" s="676" t="s">
        <v>1996</v>
      </c>
      <c r="L8" s="676" t="s">
        <v>1476</v>
      </c>
      <c r="M8" s="676" t="s">
        <v>1475</v>
      </c>
      <c r="N8" s="676" t="s">
        <v>1474</v>
      </c>
      <c r="O8" s="676" t="s">
        <v>1473</v>
      </c>
      <c r="P8" s="676" t="s">
        <v>1472</v>
      </c>
      <c r="Q8" s="676" t="s">
        <v>1471</v>
      </c>
      <c r="R8" s="676" t="s">
        <v>1470</v>
      </c>
      <c r="S8" s="676" t="s">
        <v>1661</v>
      </c>
      <c r="T8" s="676" t="s">
        <v>1660</v>
      </c>
      <c r="U8" s="676" t="s">
        <v>1659</v>
      </c>
      <c r="V8" s="676" t="s">
        <v>1658</v>
      </c>
      <c r="W8" s="676" t="s">
        <v>1657</v>
      </c>
      <c r="X8" s="676" t="s">
        <v>2021</v>
      </c>
      <c r="Y8" s="676" t="s">
        <v>2020</v>
      </c>
      <c r="Z8" s="676" t="s">
        <v>3708</v>
      </c>
    </row>
    <row r="9" spans="1:26">
      <c r="A9" s="1084"/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</row>
    <row r="10" spans="1:26">
      <c r="A10" s="1085"/>
      <c r="B10" s="421" t="s">
        <v>4952</v>
      </c>
      <c r="C10" s="421" t="s">
        <v>199</v>
      </c>
      <c r="D10" s="739">
        <v>52917</v>
      </c>
      <c r="E10" s="739">
        <v>949</v>
      </c>
      <c r="F10" s="739">
        <v>67</v>
      </c>
      <c r="G10" s="739">
        <v>32</v>
      </c>
      <c r="H10" s="739">
        <v>26</v>
      </c>
      <c r="I10" s="739">
        <v>30</v>
      </c>
      <c r="J10" s="739">
        <v>97</v>
      </c>
      <c r="K10" s="739">
        <v>131</v>
      </c>
      <c r="L10" s="739">
        <v>429</v>
      </c>
      <c r="M10" s="739">
        <v>715</v>
      </c>
      <c r="N10" s="739">
        <v>710</v>
      </c>
      <c r="O10" s="739">
        <v>814</v>
      </c>
      <c r="P10" s="739">
        <v>983</v>
      </c>
      <c r="Q10" s="739">
        <v>1390</v>
      </c>
      <c r="R10" s="739">
        <v>2065</v>
      </c>
      <c r="S10" s="739">
        <v>2840</v>
      </c>
      <c r="T10" s="739">
        <v>3429</v>
      </c>
      <c r="U10" s="739">
        <v>4299</v>
      </c>
      <c r="V10" s="739">
        <v>5325</v>
      </c>
      <c r="W10" s="739">
        <v>6173</v>
      </c>
      <c r="X10" s="739">
        <v>6437</v>
      </c>
      <c r="Y10" s="739">
        <v>7137</v>
      </c>
      <c r="Z10" s="739">
        <v>8839</v>
      </c>
    </row>
    <row r="11" spans="1:26">
      <c r="A11" s="1085"/>
      <c r="B11" s="421" t="s">
        <v>3707</v>
      </c>
      <c r="C11" s="421" t="s">
        <v>1</v>
      </c>
      <c r="D11" s="739">
        <v>47116</v>
      </c>
      <c r="E11" s="739">
        <v>922</v>
      </c>
      <c r="F11" s="739">
        <v>43</v>
      </c>
      <c r="G11" s="739">
        <v>18</v>
      </c>
      <c r="H11" s="739">
        <v>14</v>
      </c>
      <c r="I11" s="739">
        <v>17</v>
      </c>
      <c r="J11" s="739">
        <v>65</v>
      </c>
      <c r="K11" s="739">
        <v>87</v>
      </c>
      <c r="L11" s="739">
        <v>127</v>
      </c>
      <c r="M11" s="739">
        <v>215</v>
      </c>
      <c r="N11" s="739">
        <v>244</v>
      </c>
      <c r="O11" s="739">
        <v>357</v>
      </c>
      <c r="P11" s="739">
        <v>534</v>
      </c>
      <c r="Q11" s="739">
        <v>921</v>
      </c>
      <c r="R11" s="739">
        <v>1528</v>
      </c>
      <c r="S11" s="739">
        <v>2392</v>
      </c>
      <c r="T11" s="739">
        <v>3008</v>
      </c>
      <c r="U11" s="739">
        <v>3947</v>
      </c>
      <c r="V11" s="739">
        <v>5021</v>
      </c>
      <c r="W11" s="739">
        <v>5865</v>
      </c>
      <c r="X11" s="739">
        <v>6228</v>
      </c>
      <c r="Y11" s="739">
        <v>6945</v>
      </c>
      <c r="Z11" s="739">
        <v>8618</v>
      </c>
    </row>
    <row r="12" spans="1:26">
      <c r="A12" s="1086">
        <v>1</v>
      </c>
      <c r="B12" s="423" t="s">
        <v>3706</v>
      </c>
      <c r="C12" s="423" t="s">
        <v>4953</v>
      </c>
      <c r="D12" s="740">
        <v>0</v>
      </c>
      <c r="E12" s="740">
        <v>0</v>
      </c>
      <c r="F12" s="740">
        <v>0</v>
      </c>
      <c r="G12" s="740">
        <v>0</v>
      </c>
      <c r="H12" s="740">
        <v>0</v>
      </c>
      <c r="I12" s="740">
        <v>0</v>
      </c>
      <c r="J12" s="740">
        <v>0</v>
      </c>
      <c r="K12" s="740">
        <v>0</v>
      </c>
      <c r="L12" s="740">
        <v>0</v>
      </c>
      <c r="M12" s="740">
        <v>0</v>
      </c>
      <c r="N12" s="740">
        <v>0</v>
      </c>
      <c r="O12" s="740">
        <v>0</v>
      </c>
      <c r="P12" s="740">
        <v>0</v>
      </c>
      <c r="Q12" s="740">
        <v>0</v>
      </c>
      <c r="R12" s="740">
        <v>0</v>
      </c>
      <c r="S12" s="740">
        <v>0</v>
      </c>
      <c r="T12" s="740">
        <v>0</v>
      </c>
      <c r="U12" s="740">
        <v>0</v>
      </c>
      <c r="V12" s="740">
        <v>0</v>
      </c>
      <c r="W12" s="740">
        <v>0</v>
      </c>
      <c r="X12" s="740">
        <v>0</v>
      </c>
      <c r="Y12" s="740">
        <v>0</v>
      </c>
      <c r="Z12" s="740">
        <v>0</v>
      </c>
    </row>
    <row r="13" spans="1:26">
      <c r="A13" s="1086">
        <v>2</v>
      </c>
      <c r="B13" s="423" t="s">
        <v>3705</v>
      </c>
      <c r="C13" s="423" t="s">
        <v>4954</v>
      </c>
      <c r="D13" s="740">
        <v>150</v>
      </c>
      <c r="E13" s="740">
        <v>0</v>
      </c>
      <c r="F13" s="740">
        <v>0</v>
      </c>
      <c r="G13" s="740">
        <v>2</v>
      </c>
      <c r="H13" s="740">
        <v>0</v>
      </c>
      <c r="I13" s="740">
        <v>0</v>
      </c>
      <c r="J13" s="740">
        <v>0</v>
      </c>
      <c r="K13" s="740">
        <v>0</v>
      </c>
      <c r="L13" s="740">
        <v>0</v>
      </c>
      <c r="M13" s="740">
        <v>0</v>
      </c>
      <c r="N13" s="740">
        <v>0</v>
      </c>
      <c r="O13" s="740">
        <v>0</v>
      </c>
      <c r="P13" s="740">
        <v>1</v>
      </c>
      <c r="Q13" s="740">
        <v>1</v>
      </c>
      <c r="R13" s="740">
        <v>2</v>
      </c>
      <c r="S13" s="740">
        <v>2</v>
      </c>
      <c r="T13" s="740">
        <v>4</v>
      </c>
      <c r="U13" s="740">
        <v>13</v>
      </c>
      <c r="V13" s="740">
        <v>13</v>
      </c>
      <c r="W13" s="740">
        <v>14</v>
      </c>
      <c r="X13" s="740">
        <v>18</v>
      </c>
      <c r="Y13" s="740">
        <v>38</v>
      </c>
      <c r="Z13" s="740">
        <v>42</v>
      </c>
    </row>
    <row r="14" spans="1:26">
      <c r="A14" s="1086">
        <v>3</v>
      </c>
      <c r="B14" s="423" t="s">
        <v>3704</v>
      </c>
      <c r="C14" s="423" t="s">
        <v>120</v>
      </c>
      <c r="D14" s="740">
        <v>188</v>
      </c>
      <c r="E14" s="740">
        <v>0</v>
      </c>
      <c r="F14" s="740">
        <v>0</v>
      </c>
      <c r="G14" s="740">
        <v>0</v>
      </c>
      <c r="H14" s="740">
        <v>0</v>
      </c>
      <c r="I14" s="740">
        <v>0</v>
      </c>
      <c r="J14" s="740">
        <v>0</v>
      </c>
      <c r="K14" s="740">
        <v>0</v>
      </c>
      <c r="L14" s="740">
        <v>1</v>
      </c>
      <c r="M14" s="740">
        <v>0</v>
      </c>
      <c r="N14" s="740">
        <v>3</v>
      </c>
      <c r="O14" s="740">
        <v>6</v>
      </c>
      <c r="P14" s="740">
        <v>13</v>
      </c>
      <c r="Q14" s="740">
        <v>12</v>
      </c>
      <c r="R14" s="740">
        <v>17</v>
      </c>
      <c r="S14" s="740">
        <v>25</v>
      </c>
      <c r="T14" s="740">
        <v>20</v>
      </c>
      <c r="U14" s="740">
        <v>22</v>
      </c>
      <c r="V14" s="740">
        <v>13</v>
      </c>
      <c r="W14" s="740">
        <v>6</v>
      </c>
      <c r="X14" s="740">
        <v>14</v>
      </c>
      <c r="Y14" s="740">
        <v>18</v>
      </c>
      <c r="Z14" s="740">
        <v>18</v>
      </c>
    </row>
    <row r="15" spans="1:26">
      <c r="A15" s="1086">
        <v>4</v>
      </c>
      <c r="B15" s="423" t="s">
        <v>3591</v>
      </c>
      <c r="C15" s="423" t="s">
        <v>4955</v>
      </c>
      <c r="D15" s="740">
        <v>3</v>
      </c>
      <c r="E15" s="740">
        <v>3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0</v>
      </c>
      <c r="O15" s="740">
        <v>0</v>
      </c>
      <c r="P15" s="740">
        <v>0</v>
      </c>
      <c r="Q15" s="740">
        <v>0</v>
      </c>
      <c r="R15" s="740">
        <v>0</v>
      </c>
      <c r="S15" s="740">
        <v>0</v>
      </c>
      <c r="T15" s="740">
        <v>0</v>
      </c>
      <c r="U15" s="740">
        <v>0</v>
      </c>
      <c r="V15" s="740">
        <v>0</v>
      </c>
      <c r="W15" s="740">
        <v>0</v>
      </c>
      <c r="X15" s="740">
        <v>0</v>
      </c>
      <c r="Y15" s="740">
        <v>0</v>
      </c>
      <c r="Z15" s="740">
        <v>0</v>
      </c>
    </row>
    <row r="16" spans="1:26">
      <c r="A16" s="1086">
        <v>5</v>
      </c>
      <c r="B16" s="423" t="s">
        <v>3589</v>
      </c>
      <c r="C16" s="423" t="s">
        <v>4956</v>
      </c>
      <c r="D16" s="740">
        <v>9</v>
      </c>
      <c r="E16" s="740">
        <v>1</v>
      </c>
      <c r="F16" s="740">
        <v>0</v>
      </c>
      <c r="G16" s="740">
        <v>0</v>
      </c>
      <c r="H16" s="740">
        <v>0</v>
      </c>
      <c r="I16" s="740">
        <v>0</v>
      </c>
      <c r="J16" s="740">
        <v>1</v>
      </c>
      <c r="K16" s="740">
        <v>0</v>
      </c>
      <c r="L16" s="740">
        <v>0</v>
      </c>
      <c r="M16" s="740">
        <v>0</v>
      </c>
      <c r="N16" s="740">
        <v>2</v>
      </c>
      <c r="O16" s="740">
        <v>0</v>
      </c>
      <c r="P16" s="740">
        <v>0</v>
      </c>
      <c r="Q16" s="740">
        <v>0</v>
      </c>
      <c r="R16" s="740">
        <v>1</v>
      </c>
      <c r="S16" s="740">
        <v>3</v>
      </c>
      <c r="T16" s="740">
        <v>0</v>
      </c>
      <c r="U16" s="740">
        <v>1</v>
      </c>
      <c r="V16" s="740">
        <v>0</v>
      </c>
      <c r="W16" s="740">
        <v>0</v>
      </c>
      <c r="X16" s="740">
        <v>0</v>
      </c>
      <c r="Y16" s="740">
        <v>0</v>
      </c>
      <c r="Z16" s="740">
        <v>0</v>
      </c>
    </row>
    <row r="17" spans="1:26">
      <c r="A17" s="1086">
        <v>6</v>
      </c>
      <c r="B17" s="423" t="s">
        <v>3703</v>
      </c>
      <c r="C17" s="423" t="s">
        <v>4957</v>
      </c>
      <c r="D17" s="740">
        <v>2</v>
      </c>
      <c r="E17" s="740">
        <v>0</v>
      </c>
      <c r="F17" s="740">
        <v>0</v>
      </c>
      <c r="G17" s="740">
        <v>0</v>
      </c>
      <c r="H17" s="740">
        <v>0</v>
      </c>
      <c r="I17" s="740">
        <v>0</v>
      </c>
      <c r="J17" s="740">
        <v>0</v>
      </c>
      <c r="K17" s="740">
        <v>0</v>
      </c>
      <c r="L17" s="740">
        <v>0</v>
      </c>
      <c r="M17" s="740">
        <v>0</v>
      </c>
      <c r="N17" s="740">
        <v>0</v>
      </c>
      <c r="O17" s="740">
        <v>0</v>
      </c>
      <c r="P17" s="740">
        <v>0</v>
      </c>
      <c r="Q17" s="740">
        <v>0</v>
      </c>
      <c r="R17" s="740">
        <v>0</v>
      </c>
      <c r="S17" s="740">
        <v>0</v>
      </c>
      <c r="T17" s="740">
        <v>0</v>
      </c>
      <c r="U17" s="740">
        <v>0</v>
      </c>
      <c r="V17" s="740">
        <v>0</v>
      </c>
      <c r="W17" s="740">
        <v>2</v>
      </c>
      <c r="X17" s="740">
        <v>0</v>
      </c>
      <c r="Y17" s="740">
        <v>0</v>
      </c>
      <c r="Z17" s="740">
        <v>0</v>
      </c>
    </row>
    <row r="18" spans="1:26">
      <c r="A18" s="1086">
        <v>7</v>
      </c>
      <c r="B18" s="423" t="s">
        <v>3702</v>
      </c>
      <c r="C18" s="423" t="s">
        <v>4958</v>
      </c>
      <c r="D18" s="740">
        <v>302</v>
      </c>
      <c r="E18" s="740">
        <v>4</v>
      </c>
      <c r="F18" s="740">
        <v>1</v>
      </c>
      <c r="G18" s="740">
        <v>0</v>
      </c>
      <c r="H18" s="740">
        <v>0</v>
      </c>
      <c r="I18" s="740">
        <v>0</v>
      </c>
      <c r="J18" s="740">
        <v>1</v>
      </c>
      <c r="K18" s="740">
        <v>0</v>
      </c>
      <c r="L18" s="740">
        <v>0</v>
      </c>
      <c r="M18" s="740">
        <v>1</v>
      </c>
      <c r="N18" s="740">
        <v>1</v>
      </c>
      <c r="O18" s="740">
        <v>2</v>
      </c>
      <c r="P18" s="740">
        <v>3</v>
      </c>
      <c r="Q18" s="740">
        <v>4</v>
      </c>
      <c r="R18" s="740">
        <v>4</v>
      </c>
      <c r="S18" s="740">
        <v>15</v>
      </c>
      <c r="T18" s="740">
        <v>10</v>
      </c>
      <c r="U18" s="740">
        <v>21</v>
      </c>
      <c r="V18" s="740">
        <v>14</v>
      </c>
      <c r="W18" s="740">
        <v>36</v>
      </c>
      <c r="X18" s="740">
        <v>58</v>
      </c>
      <c r="Y18" s="740">
        <v>68</v>
      </c>
      <c r="Z18" s="740">
        <v>59</v>
      </c>
    </row>
    <row r="19" spans="1:26">
      <c r="A19" s="1086">
        <v>8</v>
      </c>
      <c r="B19" s="423" t="s">
        <v>3701</v>
      </c>
      <c r="C19" s="423" t="s">
        <v>4959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0</v>
      </c>
      <c r="N19" s="740">
        <v>0</v>
      </c>
      <c r="O19" s="740">
        <v>0</v>
      </c>
      <c r="P19" s="740">
        <v>0</v>
      </c>
      <c r="Q19" s="740">
        <v>0</v>
      </c>
      <c r="R19" s="740">
        <v>0</v>
      </c>
      <c r="S19" s="740">
        <v>0</v>
      </c>
      <c r="T19" s="740">
        <v>0</v>
      </c>
      <c r="U19" s="740">
        <v>0</v>
      </c>
      <c r="V19" s="740">
        <v>0</v>
      </c>
      <c r="W19" s="740">
        <v>0</v>
      </c>
      <c r="X19" s="740">
        <v>0</v>
      </c>
      <c r="Y19" s="740">
        <v>0</v>
      </c>
      <c r="Z19" s="740">
        <v>0</v>
      </c>
    </row>
    <row r="20" spans="1:26" ht="30.6">
      <c r="A20" s="1086">
        <v>9</v>
      </c>
      <c r="B20" s="423" t="s">
        <v>3700</v>
      </c>
      <c r="C20" s="423" t="s">
        <v>4960</v>
      </c>
      <c r="D20" s="740">
        <v>324</v>
      </c>
      <c r="E20" s="740">
        <v>2</v>
      </c>
      <c r="F20" s="740">
        <v>1</v>
      </c>
      <c r="G20" s="740">
        <v>1</v>
      </c>
      <c r="H20" s="740">
        <v>0</v>
      </c>
      <c r="I20" s="740">
        <v>1</v>
      </c>
      <c r="J20" s="740">
        <v>0</v>
      </c>
      <c r="K20" s="740">
        <v>3</v>
      </c>
      <c r="L20" s="740">
        <v>0</v>
      </c>
      <c r="M20" s="740">
        <v>3</v>
      </c>
      <c r="N20" s="740">
        <v>2</v>
      </c>
      <c r="O20" s="740">
        <v>2</v>
      </c>
      <c r="P20" s="740">
        <v>2</v>
      </c>
      <c r="Q20" s="740">
        <v>10</v>
      </c>
      <c r="R20" s="740">
        <v>16</v>
      </c>
      <c r="S20" s="740">
        <v>26</v>
      </c>
      <c r="T20" s="740">
        <v>45</v>
      </c>
      <c r="U20" s="740">
        <v>36</v>
      </c>
      <c r="V20" s="740">
        <v>37</v>
      </c>
      <c r="W20" s="740">
        <v>38</v>
      </c>
      <c r="X20" s="740">
        <v>27</v>
      </c>
      <c r="Y20" s="740">
        <v>34</v>
      </c>
      <c r="Z20" s="740">
        <v>38</v>
      </c>
    </row>
    <row r="21" spans="1:26">
      <c r="A21" s="1086">
        <v>10</v>
      </c>
      <c r="B21" s="423" t="s">
        <v>3699</v>
      </c>
      <c r="C21" s="423" t="s">
        <v>4961</v>
      </c>
      <c r="D21" s="740">
        <v>456</v>
      </c>
      <c r="E21" s="740">
        <v>0</v>
      </c>
      <c r="F21" s="740">
        <v>0</v>
      </c>
      <c r="G21" s="740">
        <v>0</v>
      </c>
      <c r="H21" s="740">
        <v>0</v>
      </c>
      <c r="I21" s="740">
        <v>0</v>
      </c>
      <c r="J21" s="740">
        <v>0</v>
      </c>
      <c r="K21" s="740">
        <v>0</v>
      </c>
      <c r="L21" s="740">
        <v>1</v>
      </c>
      <c r="M21" s="740">
        <v>13</v>
      </c>
      <c r="N21" s="740">
        <v>39</v>
      </c>
      <c r="O21" s="740">
        <v>63</v>
      </c>
      <c r="P21" s="740">
        <v>64</v>
      </c>
      <c r="Q21" s="740">
        <v>57</v>
      </c>
      <c r="R21" s="740">
        <v>68</v>
      </c>
      <c r="S21" s="740">
        <v>56</v>
      </c>
      <c r="T21" s="740">
        <v>30</v>
      </c>
      <c r="U21" s="740">
        <v>26</v>
      </c>
      <c r="V21" s="740">
        <v>20</v>
      </c>
      <c r="W21" s="740">
        <v>16</v>
      </c>
      <c r="X21" s="740">
        <v>1</v>
      </c>
      <c r="Y21" s="740">
        <v>1</v>
      </c>
      <c r="Z21" s="740">
        <v>1</v>
      </c>
    </row>
    <row r="22" spans="1:26">
      <c r="A22" s="1086">
        <v>11</v>
      </c>
      <c r="B22" s="423" t="s">
        <v>3486</v>
      </c>
      <c r="C22" s="423" t="s">
        <v>3485</v>
      </c>
      <c r="D22" s="740">
        <v>2132</v>
      </c>
      <c r="E22" s="740">
        <v>0</v>
      </c>
      <c r="F22" s="740">
        <v>0</v>
      </c>
      <c r="G22" s="740">
        <v>0</v>
      </c>
      <c r="H22" s="740">
        <v>0</v>
      </c>
      <c r="I22" s="740">
        <v>0</v>
      </c>
      <c r="J22" s="740">
        <v>0</v>
      </c>
      <c r="K22" s="740">
        <v>0</v>
      </c>
      <c r="L22" s="740">
        <v>0</v>
      </c>
      <c r="M22" s="740">
        <v>1</v>
      </c>
      <c r="N22" s="740">
        <v>2</v>
      </c>
      <c r="O22" s="740">
        <v>6</v>
      </c>
      <c r="P22" s="740">
        <v>20</v>
      </c>
      <c r="Q22" s="740">
        <v>25</v>
      </c>
      <c r="R22" s="740">
        <v>66</v>
      </c>
      <c r="S22" s="740">
        <v>118</v>
      </c>
      <c r="T22" s="740">
        <v>180</v>
      </c>
      <c r="U22" s="740">
        <v>236</v>
      </c>
      <c r="V22" s="740">
        <v>301</v>
      </c>
      <c r="W22" s="740">
        <v>371</v>
      </c>
      <c r="X22" s="740">
        <v>316</v>
      </c>
      <c r="Y22" s="740">
        <v>292</v>
      </c>
      <c r="Z22" s="740">
        <v>198</v>
      </c>
    </row>
    <row r="23" spans="1:26">
      <c r="A23" s="1086">
        <v>12</v>
      </c>
      <c r="B23" s="423" t="s">
        <v>3482</v>
      </c>
      <c r="C23" s="423" t="s">
        <v>3481</v>
      </c>
      <c r="D23" s="740">
        <v>755</v>
      </c>
      <c r="E23" s="740">
        <v>0</v>
      </c>
      <c r="F23" s="740">
        <v>0</v>
      </c>
      <c r="G23" s="740">
        <v>0</v>
      </c>
      <c r="H23" s="740">
        <v>0</v>
      </c>
      <c r="I23" s="740">
        <v>0</v>
      </c>
      <c r="J23" s="740">
        <v>0</v>
      </c>
      <c r="K23" s="740">
        <v>0</v>
      </c>
      <c r="L23" s="740">
        <v>0</v>
      </c>
      <c r="M23" s="740">
        <v>0</v>
      </c>
      <c r="N23" s="740">
        <v>3</v>
      </c>
      <c r="O23" s="740">
        <v>7</v>
      </c>
      <c r="P23" s="740">
        <v>9</v>
      </c>
      <c r="Q23" s="740">
        <v>14</v>
      </c>
      <c r="R23" s="740">
        <v>34</v>
      </c>
      <c r="S23" s="740">
        <v>46</v>
      </c>
      <c r="T23" s="740">
        <v>66</v>
      </c>
      <c r="U23" s="740">
        <v>86</v>
      </c>
      <c r="V23" s="740">
        <v>83</v>
      </c>
      <c r="W23" s="740">
        <v>112</v>
      </c>
      <c r="X23" s="740">
        <v>94</v>
      </c>
      <c r="Y23" s="740">
        <v>103</v>
      </c>
      <c r="Z23" s="740">
        <v>98</v>
      </c>
    </row>
    <row r="24" spans="1:26">
      <c r="A24" s="1086">
        <v>13</v>
      </c>
      <c r="B24" s="423" t="s">
        <v>3698</v>
      </c>
      <c r="C24" s="423" t="s">
        <v>4962</v>
      </c>
      <c r="D24" s="740">
        <v>330</v>
      </c>
      <c r="E24" s="740">
        <v>0</v>
      </c>
      <c r="F24" s="740">
        <v>0</v>
      </c>
      <c r="G24" s="740">
        <v>0</v>
      </c>
      <c r="H24" s="740">
        <v>0</v>
      </c>
      <c r="I24" s="740">
        <v>0</v>
      </c>
      <c r="J24" s="740">
        <v>0</v>
      </c>
      <c r="K24" s="740">
        <v>0</v>
      </c>
      <c r="L24" s="740">
        <v>0</v>
      </c>
      <c r="M24" s="740">
        <v>0</v>
      </c>
      <c r="N24" s="740">
        <v>4</v>
      </c>
      <c r="O24" s="740">
        <v>1</v>
      </c>
      <c r="P24" s="740">
        <v>2</v>
      </c>
      <c r="Q24" s="740">
        <v>5</v>
      </c>
      <c r="R24" s="740">
        <v>10</v>
      </c>
      <c r="S24" s="740">
        <v>23</v>
      </c>
      <c r="T24" s="740">
        <v>21</v>
      </c>
      <c r="U24" s="740">
        <v>44</v>
      </c>
      <c r="V24" s="740">
        <v>42</v>
      </c>
      <c r="W24" s="740">
        <v>48</v>
      </c>
      <c r="X24" s="740">
        <v>52</v>
      </c>
      <c r="Y24" s="740">
        <v>45</v>
      </c>
      <c r="Z24" s="740">
        <v>33</v>
      </c>
    </row>
    <row r="25" spans="1:26">
      <c r="A25" s="1086">
        <v>14</v>
      </c>
      <c r="B25" s="423" t="s">
        <v>3697</v>
      </c>
      <c r="C25" s="423" t="s">
        <v>4963</v>
      </c>
      <c r="D25" s="740">
        <v>520</v>
      </c>
      <c r="E25" s="740">
        <v>0</v>
      </c>
      <c r="F25" s="740">
        <v>0</v>
      </c>
      <c r="G25" s="740">
        <v>0</v>
      </c>
      <c r="H25" s="740">
        <v>0</v>
      </c>
      <c r="I25" s="740">
        <v>0</v>
      </c>
      <c r="J25" s="740">
        <v>0</v>
      </c>
      <c r="K25" s="740">
        <v>0</v>
      </c>
      <c r="L25" s="740">
        <v>0</v>
      </c>
      <c r="M25" s="740">
        <v>1</v>
      </c>
      <c r="N25" s="740">
        <v>0</v>
      </c>
      <c r="O25" s="740">
        <v>0</v>
      </c>
      <c r="P25" s="740">
        <v>0</v>
      </c>
      <c r="Q25" s="740">
        <v>3</v>
      </c>
      <c r="R25" s="740">
        <v>13</v>
      </c>
      <c r="S25" s="740">
        <v>37</v>
      </c>
      <c r="T25" s="740">
        <v>46</v>
      </c>
      <c r="U25" s="740">
        <v>52</v>
      </c>
      <c r="V25" s="740">
        <v>90</v>
      </c>
      <c r="W25" s="740">
        <v>87</v>
      </c>
      <c r="X25" s="740">
        <v>78</v>
      </c>
      <c r="Y25" s="740">
        <v>74</v>
      </c>
      <c r="Z25" s="740">
        <v>39</v>
      </c>
    </row>
    <row r="26" spans="1:26">
      <c r="A26" s="1086">
        <v>15</v>
      </c>
      <c r="B26" s="423" t="s">
        <v>3696</v>
      </c>
      <c r="C26" s="423" t="s">
        <v>4964</v>
      </c>
      <c r="D26" s="740">
        <v>1809</v>
      </c>
      <c r="E26" s="740">
        <v>0</v>
      </c>
      <c r="F26" s="740">
        <v>0</v>
      </c>
      <c r="G26" s="740">
        <v>0</v>
      </c>
      <c r="H26" s="740">
        <v>0</v>
      </c>
      <c r="I26" s="740">
        <v>0</v>
      </c>
      <c r="J26" s="740">
        <v>0</v>
      </c>
      <c r="K26" s="740">
        <v>0</v>
      </c>
      <c r="L26" s="740">
        <v>0</v>
      </c>
      <c r="M26" s="740">
        <v>2</v>
      </c>
      <c r="N26" s="740">
        <v>0</v>
      </c>
      <c r="O26" s="740">
        <v>1</v>
      </c>
      <c r="P26" s="740">
        <v>6</v>
      </c>
      <c r="Q26" s="740">
        <v>11</v>
      </c>
      <c r="R26" s="740">
        <v>35</v>
      </c>
      <c r="S26" s="740">
        <v>65</v>
      </c>
      <c r="T26" s="740">
        <v>177</v>
      </c>
      <c r="U26" s="740">
        <v>265</v>
      </c>
      <c r="V26" s="740">
        <v>318</v>
      </c>
      <c r="W26" s="740">
        <v>298</v>
      </c>
      <c r="X26" s="740">
        <v>268</v>
      </c>
      <c r="Y26" s="740">
        <v>236</v>
      </c>
      <c r="Z26" s="740">
        <v>127</v>
      </c>
    </row>
    <row r="27" spans="1:26">
      <c r="A27" s="1086">
        <v>16</v>
      </c>
      <c r="B27" s="423" t="s">
        <v>3427</v>
      </c>
      <c r="C27" s="423" t="s">
        <v>3426</v>
      </c>
      <c r="D27" s="740">
        <v>14</v>
      </c>
      <c r="E27" s="740">
        <v>0</v>
      </c>
      <c r="F27" s="740">
        <v>0</v>
      </c>
      <c r="G27" s="740">
        <v>0</v>
      </c>
      <c r="H27" s="740">
        <v>0</v>
      </c>
      <c r="I27" s="740">
        <v>0</v>
      </c>
      <c r="J27" s="740">
        <v>0</v>
      </c>
      <c r="K27" s="740">
        <v>0</v>
      </c>
      <c r="L27" s="740">
        <v>0</v>
      </c>
      <c r="M27" s="740">
        <v>0</v>
      </c>
      <c r="N27" s="740">
        <v>0</v>
      </c>
      <c r="O27" s="740">
        <v>0</v>
      </c>
      <c r="P27" s="740">
        <v>0</v>
      </c>
      <c r="Q27" s="740">
        <v>1</v>
      </c>
      <c r="R27" s="740">
        <v>1</v>
      </c>
      <c r="S27" s="740">
        <v>0</v>
      </c>
      <c r="T27" s="740">
        <v>1</v>
      </c>
      <c r="U27" s="740">
        <v>1</v>
      </c>
      <c r="V27" s="740">
        <v>0</v>
      </c>
      <c r="W27" s="740">
        <v>4</v>
      </c>
      <c r="X27" s="740">
        <v>1</v>
      </c>
      <c r="Y27" s="740">
        <v>3</v>
      </c>
      <c r="Z27" s="740">
        <v>2</v>
      </c>
    </row>
    <row r="28" spans="1:26">
      <c r="A28" s="1086">
        <v>17</v>
      </c>
      <c r="B28" s="423" t="s">
        <v>3421</v>
      </c>
      <c r="C28" s="423" t="s">
        <v>3420</v>
      </c>
      <c r="D28" s="740">
        <v>0</v>
      </c>
      <c r="E28" s="740">
        <v>0</v>
      </c>
      <c r="F28" s="740">
        <v>0</v>
      </c>
      <c r="G28" s="740">
        <v>0</v>
      </c>
      <c r="H28" s="740">
        <v>0</v>
      </c>
      <c r="I28" s="740">
        <v>0</v>
      </c>
      <c r="J28" s="740">
        <v>0</v>
      </c>
      <c r="K28" s="740">
        <v>0</v>
      </c>
      <c r="L28" s="740">
        <v>0</v>
      </c>
      <c r="M28" s="740">
        <v>0</v>
      </c>
      <c r="N28" s="740">
        <v>0</v>
      </c>
      <c r="O28" s="740">
        <v>0</v>
      </c>
      <c r="P28" s="740">
        <v>0</v>
      </c>
      <c r="Q28" s="740">
        <v>0</v>
      </c>
      <c r="R28" s="740">
        <v>0</v>
      </c>
      <c r="S28" s="740">
        <v>0</v>
      </c>
      <c r="T28" s="740">
        <v>0</v>
      </c>
      <c r="U28" s="740">
        <v>0</v>
      </c>
      <c r="V28" s="740">
        <v>0</v>
      </c>
      <c r="W28" s="740">
        <v>0</v>
      </c>
      <c r="X28" s="740">
        <v>0</v>
      </c>
      <c r="Y28" s="740">
        <v>0</v>
      </c>
      <c r="Z28" s="740">
        <v>0</v>
      </c>
    </row>
    <row r="29" spans="1:26">
      <c r="A29" s="1086">
        <v>18</v>
      </c>
      <c r="B29" s="423" t="s">
        <v>3406</v>
      </c>
      <c r="C29" s="423" t="s">
        <v>3405</v>
      </c>
      <c r="D29" s="740">
        <v>2041</v>
      </c>
      <c r="E29" s="740">
        <v>0</v>
      </c>
      <c r="F29" s="740">
        <v>0</v>
      </c>
      <c r="G29" s="740">
        <v>0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0</v>
      </c>
      <c r="P29" s="740">
        <v>0</v>
      </c>
      <c r="Q29" s="740">
        <v>0</v>
      </c>
      <c r="R29" s="740">
        <v>5</v>
      </c>
      <c r="S29" s="740">
        <v>15</v>
      </c>
      <c r="T29" s="740">
        <v>43</v>
      </c>
      <c r="U29" s="740">
        <v>95</v>
      </c>
      <c r="V29" s="740">
        <v>177</v>
      </c>
      <c r="W29" s="740">
        <v>283</v>
      </c>
      <c r="X29" s="740">
        <v>384</v>
      </c>
      <c r="Y29" s="740">
        <v>462</v>
      </c>
      <c r="Z29" s="740">
        <v>577</v>
      </c>
    </row>
    <row r="30" spans="1:26">
      <c r="A30" s="1086">
        <v>19</v>
      </c>
      <c r="B30" s="423" t="s">
        <v>3695</v>
      </c>
      <c r="C30" s="423" t="s">
        <v>4965</v>
      </c>
      <c r="D30" s="740">
        <v>403</v>
      </c>
      <c r="E30" s="740">
        <v>5</v>
      </c>
      <c r="F30" s="740">
        <v>4</v>
      </c>
      <c r="G30" s="740">
        <v>0</v>
      </c>
      <c r="H30" s="740">
        <v>2</v>
      </c>
      <c r="I30" s="740">
        <v>2</v>
      </c>
      <c r="J30" s="740">
        <v>15</v>
      </c>
      <c r="K30" s="740">
        <v>9</v>
      </c>
      <c r="L30" s="740">
        <v>8</v>
      </c>
      <c r="M30" s="740">
        <v>13</v>
      </c>
      <c r="N30" s="740">
        <v>7</v>
      </c>
      <c r="O30" s="740">
        <v>12</v>
      </c>
      <c r="P30" s="740">
        <v>6</v>
      </c>
      <c r="Q30" s="740">
        <v>12</v>
      </c>
      <c r="R30" s="740">
        <v>8</v>
      </c>
      <c r="S30" s="740">
        <v>32</v>
      </c>
      <c r="T30" s="740">
        <v>27</v>
      </c>
      <c r="U30" s="740">
        <v>39</v>
      </c>
      <c r="V30" s="740">
        <v>36</v>
      </c>
      <c r="W30" s="740">
        <v>35</v>
      </c>
      <c r="X30" s="740">
        <v>46</v>
      </c>
      <c r="Y30" s="740">
        <v>39</v>
      </c>
      <c r="Z30" s="740">
        <v>46</v>
      </c>
    </row>
    <row r="31" spans="1:26" ht="20.399999999999999">
      <c r="A31" s="1086">
        <v>20</v>
      </c>
      <c r="B31" s="423" t="s">
        <v>4966</v>
      </c>
      <c r="C31" s="423" t="s">
        <v>4967</v>
      </c>
      <c r="D31" s="740">
        <v>4799</v>
      </c>
      <c r="E31" s="740">
        <v>1</v>
      </c>
      <c r="F31" s="740">
        <v>0</v>
      </c>
      <c r="G31" s="740">
        <v>0</v>
      </c>
      <c r="H31" s="740">
        <v>4</v>
      </c>
      <c r="I31" s="740">
        <v>2</v>
      </c>
      <c r="J31" s="740">
        <v>10</v>
      </c>
      <c r="K31" s="740">
        <v>12</v>
      </c>
      <c r="L31" s="740">
        <v>26</v>
      </c>
      <c r="M31" s="740">
        <v>34</v>
      </c>
      <c r="N31" s="740">
        <v>34</v>
      </c>
      <c r="O31" s="740">
        <v>44</v>
      </c>
      <c r="P31" s="740">
        <v>58</v>
      </c>
      <c r="Q31" s="740">
        <v>106</v>
      </c>
      <c r="R31" s="740">
        <v>154</v>
      </c>
      <c r="S31" s="740">
        <v>286</v>
      </c>
      <c r="T31" s="740">
        <v>359</v>
      </c>
      <c r="U31" s="740">
        <v>531</v>
      </c>
      <c r="V31" s="740">
        <v>654</v>
      </c>
      <c r="W31" s="740">
        <v>718</v>
      </c>
      <c r="X31" s="740">
        <v>671</v>
      </c>
      <c r="Y31" s="740">
        <v>593</v>
      </c>
      <c r="Z31" s="740">
        <v>502</v>
      </c>
    </row>
    <row r="32" spans="1:26">
      <c r="A32" s="1086">
        <v>21</v>
      </c>
      <c r="B32" s="423" t="s">
        <v>3694</v>
      </c>
      <c r="C32" s="423" t="s">
        <v>4968</v>
      </c>
      <c r="D32" s="740">
        <v>1782</v>
      </c>
      <c r="E32" s="740">
        <v>0</v>
      </c>
      <c r="F32" s="740">
        <v>0</v>
      </c>
      <c r="G32" s="740">
        <v>0</v>
      </c>
      <c r="H32" s="740">
        <v>0</v>
      </c>
      <c r="I32" s="740">
        <v>0</v>
      </c>
      <c r="J32" s="740">
        <v>0</v>
      </c>
      <c r="K32" s="740">
        <v>0</v>
      </c>
      <c r="L32" s="740">
        <v>2</v>
      </c>
      <c r="M32" s="740">
        <v>3</v>
      </c>
      <c r="N32" s="740">
        <v>6</v>
      </c>
      <c r="O32" s="740">
        <v>1</v>
      </c>
      <c r="P32" s="740">
        <v>13</v>
      </c>
      <c r="Q32" s="740">
        <v>15</v>
      </c>
      <c r="R32" s="740">
        <v>32</v>
      </c>
      <c r="S32" s="740">
        <v>64</v>
      </c>
      <c r="T32" s="740">
        <v>114</v>
      </c>
      <c r="U32" s="740">
        <v>176</v>
      </c>
      <c r="V32" s="740">
        <v>297</v>
      </c>
      <c r="W32" s="740">
        <v>233</v>
      </c>
      <c r="X32" s="740">
        <v>273</v>
      </c>
      <c r="Y32" s="740">
        <v>260</v>
      </c>
      <c r="Z32" s="740">
        <v>293</v>
      </c>
    </row>
    <row r="33" spans="1:26">
      <c r="A33" s="1086">
        <v>22</v>
      </c>
      <c r="B33" s="423" t="s">
        <v>3693</v>
      </c>
      <c r="C33" s="423" t="s">
        <v>4969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  <c r="S33" s="740">
        <v>0</v>
      </c>
      <c r="T33" s="740">
        <v>0</v>
      </c>
      <c r="U33" s="740">
        <v>0</v>
      </c>
      <c r="V33" s="740">
        <v>0</v>
      </c>
      <c r="W33" s="740">
        <v>0</v>
      </c>
      <c r="X33" s="740">
        <v>0</v>
      </c>
      <c r="Y33" s="740">
        <v>0</v>
      </c>
      <c r="Z33" s="740">
        <v>0</v>
      </c>
    </row>
    <row r="34" spans="1:26">
      <c r="A34" s="1086">
        <v>23</v>
      </c>
      <c r="B34" s="423" t="s">
        <v>3692</v>
      </c>
      <c r="C34" s="423" t="s">
        <v>4970</v>
      </c>
      <c r="D34" s="740">
        <v>245</v>
      </c>
      <c r="E34" s="740">
        <v>0</v>
      </c>
      <c r="F34" s="740">
        <v>0</v>
      </c>
      <c r="G34" s="740">
        <v>0</v>
      </c>
      <c r="H34" s="740">
        <v>0</v>
      </c>
      <c r="I34" s="740">
        <v>0</v>
      </c>
      <c r="J34" s="740">
        <v>0</v>
      </c>
      <c r="K34" s="740">
        <v>0</v>
      </c>
      <c r="L34" s="740">
        <v>0</v>
      </c>
      <c r="M34" s="740">
        <v>0</v>
      </c>
      <c r="N34" s="740">
        <v>0</v>
      </c>
      <c r="O34" s="740">
        <v>3</v>
      </c>
      <c r="P34" s="740">
        <v>3</v>
      </c>
      <c r="Q34" s="740">
        <v>4</v>
      </c>
      <c r="R34" s="740">
        <v>11</v>
      </c>
      <c r="S34" s="740">
        <v>8</v>
      </c>
      <c r="T34" s="740">
        <v>10</v>
      </c>
      <c r="U34" s="740">
        <v>6</v>
      </c>
      <c r="V34" s="740">
        <v>18</v>
      </c>
      <c r="W34" s="740">
        <v>21</v>
      </c>
      <c r="X34" s="740">
        <v>31</v>
      </c>
      <c r="Y34" s="740">
        <v>52</v>
      </c>
      <c r="Z34" s="740">
        <v>78</v>
      </c>
    </row>
    <row r="35" spans="1:26">
      <c r="A35" s="1086">
        <v>24</v>
      </c>
      <c r="B35" s="423" t="s">
        <v>3691</v>
      </c>
      <c r="C35" s="423" t="s">
        <v>4971</v>
      </c>
      <c r="D35" s="740">
        <v>160</v>
      </c>
      <c r="E35" s="740">
        <v>0</v>
      </c>
      <c r="F35" s="740">
        <v>0</v>
      </c>
      <c r="G35" s="740">
        <v>0</v>
      </c>
      <c r="H35" s="740">
        <v>0</v>
      </c>
      <c r="I35" s="740">
        <v>0</v>
      </c>
      <c r="J35" s="740">
        <v>2</v>
      </c>
      <c r="K35" s="740">
        <v>2</v>
      </c>
      <c r="L35" s="740">
        <v>1</v>
      </c>
      <c r="M35" s="740">
        <v>4</v>
      </c>
      <c r="N35" s="740">
        <v>2</v>
      </c>
      <c r="O35" s="740">
        <v>1</v>
      </c>
      <c r="P35" s="740">
        <v>1</v>
      </c>
      <c r="Q35" s="740">
        <v>2</v>
      </c>
      <c r="R35" s="740">
        <v>6</v>
      </c>
      <c r="S35" s="740">
        <v>6</v>
      </c>
      <c r="T35" s="740">
        <v>12</v>
      </c>
      <c r="U35" s="740">
        <v>7</v>
      </c>
      <c r="V35" s="740">
        <v>11</v>
      </c>
      <c r="W35" s="740">
        <v>17</v>
      </c>
      <c r="X35" s="740">
        <v>21</v>
      </c>
      <c r="Y35" s="740">
        <v>28</v>
      </c>
      <c r="Z35" s="740">
        <v>37</v>
      </c>
    </row>
    <row r="36" spans="1:26" ht="20.399999999999999">
      <c r="A36" s="1086">
        <v>25</v>
      </c>
      <c r="B36" s="423" t="s">
        <v>3690</v>
      </c>
      <c r="C36" s="423" t="s">
        <v>4972</v>
      </c>
      <c r="D36" s="740">
        <v>784</v>
      </c>
      <c r="E36" s="740">
        <v>0</v>
      </c>
      <c r="F36" s="740">
        <v>0</v>
      </c>
      <c r="G36" s="740">
        <v>0</v>
      </c>
      <c r="H36" s="740">
        <v>0</v>
      </c>
      <c r="I36" s="740">
        <v>0</v>
      </c>
      <c r="J36" s="740">
        <v>0</v>
      </c>
      <c r="K36" s="740">
        <v>1</v>
      </c>
      <c r="L36" s="740">
        <v>1</v>
      </c>
      <c r="M36" s="740">
        <v>0</v>
      </c>
      <c r="N36" s="740">
        <v>1</v>
      </c>
      <c r="O36" s="740">
        <v>4</v>
      </c>
      <c r="P36" s="740">
        <v>8</v>
      </c>
      <c r="Q36" s="740">
        <v>11</v>
      </c>
      <c r="R36" s="740">
        <v>23</v>
      </c>
      <c r="S36" s="740">
        <v>18</v>
      </c>
      <c r="T36" s="740">
        <v>25</v>
      </c>
      <c r="U36" s="740">
        <v>29</v>
      </c>
      <c r="V36" s="740">
        <v>39</v>
      </c>
      <c r="W36" s="740">
        <v>64</v>
      </c>
      <c r="X36" s="740">
        <v>83</v>
      </c>
      <c r="Y36" s="740">
        <v>163</v>
      </c>
      <c r="Z36" s="740">
        <v>314</v>
      </c>
    </row>
    <row r="37" spans="1:26">
      <c r="A37" s="1086">
        <v>26</v>
      </c>
      <c r="B37" s="423" t="s">
        <v>3139</v>
      </c>
      <c r="C37" s="423" t="s">
        <v>4973</v>
      </c>
      <c r="D37" s="740">
        <v>37</v>
      </c>
      <c r="E37" s="740">
        <v>3</v>
      </c>
      <c r="F37" s="740">
        <v>0</v>
      </c>
      <c r="G37" s="740">
        <v>0</v>
      </c>
      <c r="H37" s="740">
        <v>1</v>
      </c>
      <c r="I37" s="740">
        <v>0</v>
      </c>
      <c r="J37" s="740">
        <v>1</v>
      </c>
      <c r="K37" s="740">
        <v>1</v>
      </c>
      <c r="L37" s="740">
        <v>0</v>
      </c>
      <c r="M37" s="740">
        <v>1</v>
      </c>
      <c r="N37" s="740">
        <v>1</v>
      </c>
      <c r="O37" s="740">
        <v>0</v>
      </c>
      <c r="P37" s="740">
        <v>2</v>
      </c>
      <c r="Q37" s="740">
        <v>1</v>
      </c>
      <c r="R37" s="740">
        <v>6</v>
      </c>
      <c r="S37" s="740">
        <v>4</v>
      </c>
      <c r="T37" s="740">
        <v>5</v>
      </c>
      <c r="U37" s="740">
        <v>2</v>
      </c>
      <c r="V37" s="740">
        <v>4</v>
      </c>
      <c r="W37" s="740">
        <v>3</v>
      </c>
      <c r="X37" s="740">
        <v>0</v>
      </c>
      <c r="Y37" s="740">
        <v>0</v>
      </c>
      <c r="Z37" s="740">
        <v>2</v>
      </c>
    </row>
    <row r="38" spans="1:26" ht="20.399999999999999">
      <c r="A38" s="1086">
        <v>27</v>
      </c>
      <c r="B38" s="423" t="s">
        <v>3689</v>
      </c>
      <c r="C38" s="423" t="s">
        <v>98</v>
      </c>
      <c r="D38" s="740">
        <v>2</v>
      </c>
      <c r="E38" s="740">
        <v>0</v>
      </c>
      <c r="F38" s="740">
        <v>0</v>
      </c>
      <c r="G38" s="740">
        <v>0</v>
      </c>
      <c r="H38" s="740">
        <v>0</v>
      </c>
      <c r="I38" s="740">
        <v>0</v>
      </c>
      <c r="J38" s="740">
        <v>0</v>
      </c>
      <c r="K38" s="740">
        <v>1</v>
      </c>
      <c r="L38" s="740">
        <v>0</v>
      </c>
      <c r="M38" s="740">
        <v>0</v>
      </c>
      <c r="N38" s="740">
        <v>0</v>
      </c>
      <c r="O38" s="740">
        <v>0</v>
      </c>
      <c r="P38" s="740">
        <v>0</v>
      </c>
      <c r="Q38" s="740">
        <v>0</v>
      </c>
      <c r="R38" s="740">
        <v>0</v>
      </c>
      <c r="S38" s="740">
        <v>0</v>
      </c>
      <c r="T38" s="740">
        <v>0</v>
      </c>
      <c r="U38" s="740">
        <v>1</v>
      </c>
      <c r="V38" s="740">
        <v>0</v>
      </c>
      <c r="W38" s="740">
        <v>0</v>
      </c>
      <c r="X38" s="740">
        <v>0</v>
      </c>
      <c r="Y38" s="740">
        <v>0</v>
      </c>
      <c r="Z38" s="740">
        <v>0</v>
      </c>
    </row>
    <row r="39" spans="1:26">
      <c r="A39" s="1086">
        <v>28</v>
      </c>
      <c r="B39" s="423" t="s">
        <v>3688</v>
      </c>
      <c r="C39" s="423" t="s">
        <v>4974</v>
      </c>
      <c r="D39" s="740">
        <v>0</v>
      </c>
      <c r="E39" s="740">
        <v>0</v>
      </c>
      <c r="F39" s="740">
        <v>0</v>
      </c>
      <c r="G39" s="740">
        <v>0</v>
      </c>
      <c r="H39" s="740">
        <v>0</v>
      </c>
      <c r="I39" s="740">
        <v>0</v>
      </c>
      <c r="J39" s="740">
        <v>0</v>
      </c>
      <c r="K39" s="740">
        <v>0</v>
      </c>
      <c r="L39" s="740">
        <v>0</v>
      </c>
      <c r="M39" s="740">
        <v>0</v>
      </c>
      <c r="N39" s="740">
        <v>0</v>
      </c>
      <c r="O39" s="740">
        <v>0</v>
      </c>
      <c r="P39" s="740">
        <v>0</v>
      </c>
      <c r="Q39" s="740">
        <v>0</v>
      </c>
      <c r="R39" s="740">
        <v>0</v>
      </c>
      <c r="S39" s="740">
        <v>0</v>
      </c>
      <c r="T39" s="740">
        <v>0</v>
      </c>
      <c r="U39" s="740">
        <v>0</v>
      </c>
      <c r="V39" s="740">
        <v>0</v>
      </c>
      <c r="W39" s="740">
        <v>0</v>
      </c>
      <c r="X39" s="740">
        <v>0</v>
      </c>
      <c r="Y39" s="740">
        <v>0</v>
      </c>
      <c r="Z39" s="740">
        <v>0</v>
      </c>
    </row>
    <row r="40" spans="1:26">
      <c r="A40" s="1086">
        <v>29</v>
      </c>
      <c r="B40" s="423" t="s">
        <v>3687</v>
      </c>
      <c r="C40" s="423" t="s">
        <v>4975</v>
      </c>
      <c r="D40" s="740">
        <v>54</v>
      </c>
      <c r="E40" s="740">
        <v>0</v>
      </c>
      <c r="F40" s="740">
        <v>0</v>
      </c>
      <c r="G40" s="740">
        <v>0</v>
      </c>
      <c r="H40" s="740">
        <v>0</v>
      </c>
      <c r="I40" s="740">
        <v>0</v>
      </c>
      <c r="J40" s="740">
        <v>0</v>
      </c>
      <c r="K40" s="740">
        <v>1</v>
      </c>
      <c r="L40" s="740">
        <v>0</v>
      </c>
      <c r="M40" s="740">
        <v>0</v>
      </c>
      <c r="N40" s="740">
        <v>0</v>
      </c>
      <c r="O40" s="740">
        <v>1</v>
      </c>
      <c r="P40" s="740">
        <v>0</v>
      </c>
      <c r="Q40" s="740">
        <v>1</v>
      </c>
      <c r="R40" s="740">
        <v>6</v>
      </c>
      <c r="S40" s="740">
        <v>4</v>
      </c>
      <c r="T40" s="740">
        <v>3</v>
      </c>
      <c r="U40" s="740">
        <v>7</v>
      </c>
      <c r="V40" s="740">
        <v>11</v>
      </c>
      <c r="W40" s="740">
        <v>6</v>
      </c>
      <c r="X40" s="740">
        <v>5</v>
      </c>
      <c r="Y40" s="740">
        <v>6</v>
      </c>
      <c r="Z40" s="740">
        <v>3</v>
      </c>
    </row>
    <row r="41" spans="1:26">
      <c r="A41" s="1086">
        <v>30</v>
      </c>
      <c r="B41" s="423" t="s">
        <v>3686</v>
      </c>
      <c r="C41" s="423" t="s">
        <v>4976</v>
      </c>
      <c r="D41" s="740">
        <v>1909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1</v>
      </c>
      <c r="O41" s="740">
        <v>5</v>
      </c>
      <c r="P41" s="740">
        <v>11</v>
      </c>
      <c r="Q41" s="740">
        <v>17</v>
      </c>
      <c r="R41" s="740">
        <v>25</v>
      </c>
      <c r="S41" s="740">
        <v>38</v>
      </c>
      <c r="T41" s="740">
        <v>79</v>
      </c>
      <c r="U41" s="740">
        <v>98</v>
      </c>
      <c r="V41" s="740">
        <v>162</v>
      </c>
      <c r="W41" s="740">
        <v>217</v>
      </c>
      <c r="X41" s="740">
        <v>279</v>
      </c>
      <c r="Y41" s="740">
        <v>374</v>
      </c>
      <c r="Z41" s="740">
        <v>603</v>
      </c>
    </row>
    <row r="42" spans="1:26">
      <c r="A42" s="1086">
        <v>31</v>
      </c>
      <c r="B42" s="423" t="s">
        <v>3038</v>
      </c>
      <c r="C42" s="423" t="s">
        <v>3037</v>
      </c>
      <c r="D42" s="740">
        <v>3730</v>
      </c>
      <c r="E42" s="740">
        <v>0</v>
      </c>
      <c r="F42" s="740">
        <v>0</v>
      </c>
      <c r="G42" s="740">
        <v>0</v>
      </c>
      <c r="H42" s="740">
        <v>0</v>
      </c>
      <c r="I42" s="740">
        <v>0</v>
      </c>
      <c r="J42" s="740">
        <v>0</v>
      </c>
      <c r="K42" s="740">
        <v>0</v>
      </c>
      <c r="L42" s="740">
        <v>1</v>
      </c>
      <c r="M42" s="740">
        <v>2</v>
      </c>
      <c r="N42" s="740">
        <v>11</v>
      </c>
      <c r="O42" s="740">
        <v>14</v>
      </c>
      <c r="P42" s="740">
        <v>39</v>
      </c>
      <c r="Q42" s="740">
        <v>89</v>
      </c>
      <c r="R42" s="740">
        <v>175</v>
      </c>
      <c r="S42" s="740">
        <v>296</v>
      </c>
      <c r="T42" s="740">
        <v>336</v>
      </c>
      <c r="U42" s="740">
        <v>400</v>
      </c>
      <c r="V42" s="740">
        <v>477</v>
      </c>
      <c r="W42" s="740">
        <v>506</v>
      </c>
      <c r="X42" s="740">
        <v>448</v>
      </c>
      <c r="Y42" s="740">
        <v>468</v>
      </c>
      <c r="Z42" s="740">
        <v>468</v>
      </c>
    </row>
    <row r="43" spans="1:26">
      <c r="A43" s="1086">
        <v>32</v>
      </c>
      <c r="B43" s="423" t="s">
        <v>3685</v>
      </c>
      <c r="C43" s="423" t="s">
        <v>4977</v>
      </c>
      <c r="D43" s="740">
        <v>1076</v>
      </c>
      <c r="E43" s="740">
        <v>0</v>
      </c>
      <c r="F43" s="740">
        <v>0</v>
      </c>
      <c r="G43" s="740">
        <v>0</v>
      </c>
      <c r="H43" s="740">
        <v>0</v>
      </c>
      <c r="I43" s="740">
        <v>0</v>
      </c>
      <c r="J43" s="740">
        <v>0</v>
      </c>
      <c r="K43" s="740">
        <v>0</v>
      </c>
      <c r="L43" s="740">
        <v>0</v>
      </c>
      <c r="M43" s="740">
        <v>0</v>
      </c>
      <c r="N43" s="740">
        <v>2</v>
      </c>
      <c r="O43" s="740">
        <v>3</v>
      </c>
      <c r="P43" s="740">
        <v>4</v>
      </c>
      <c r="Q43" s="740">
        <v>11</v>
      </c>
      <c r="R43" s="740">
        <v>24</v>
      </c>
      <c r="S43" s="740">
        <v>57</v>
      </c>
      <c r="T43" s="740">
        <v>81</v>
      </c>
      <c r="U43" s="740">
        <v>93</v>
      </c>
      <c r="V43" s="740">
        <v>133</v>
      </c>
      <c r="W43" s="740">
        <v>173</v>
      </c>
      <c r="X43" s="740">
        <v>133</v>
      </c>
      <c r="Y43" s="740">
        <v>177</v>
      </c>
      <c r="Z43" s="740">
        <v>185</v>
      </c>
    </row>
    <row r="44" spans="1:26">
      <c r="A44" s="1086">
        <v>33</v>
      </c>
      <c r="B44" s="423" t="s">
        <v>3684</v>
      </c>
      <c r="C44" s="423" t="s">
        <v>4978</v>
      </c>
      <c r="D44" s="740">
        <v>4450</v>
      </c>
      <c r="E44" s="740">
        <v>2</v>
      </c>
      <c r="F44" s="740">
        <v>0</v>
      </c>
      <c r="G44" s="740">
        <v>0</v>
      </c>
      <c r="H44" s="740">
        <v>0</v>
      </c>
      <c r="I44" s="740">
        <v>0</v>
      </c>
      <c r="J44" s="740">
        <v>0</v>
      </c>
      <c r="K44" s="740">
        <v>2</v>
      </c>
      <c r="L44" s="740">
        <v>2</v>
      </c>
      <c r="M44" s="740">
        <v>10</v>
      </c>
      <c r="N44" s="740">
        <v>5</v>
      </c>
      <c r="O44" s="740">
        <v>22</v>
      </c>
      <c r="P44" s="740">
        <v>35</v>
      </c>
      <c r="Q44" s="740">
        <v>55</v>
      </c>
      <c r="R44" s="740">
        <v>102</v>
      </c>
      <c r="S44" s="740">
        <v>191</v>
      </c>
      <c r="T44" s="740">
        <v>213</v>
      </c>
      <c r="U44" s="740">
        <v>344</v>
      </c>
      <c r="V44" s="740">
        <v>434</v>
      </c>
      <c r="W44" s="740">
        <v>607</v>
      </c>
      <c r="X44" s="740">
        <v>703</v>
      </c>
      <c r="Y44" s="740">
        <v>793</v>
      </c>
      <c r="Z44" s="740">
        <v>930</v>
      </c>
    </row>
    <row r="45" spans="1:26">
      <c r="A45" s="1086">
        <v>34</v>
      </c>
      <c r="B45" s="423" t="s">
        <v>2981</v>
      </c>
      <c r="C45" s="423" t="s">
        <v>2980</v>
      </c>
      <c r="D45" s="740">
        <v>45</v>
      </c>
      <c r="E45" s="740">
        <v>0</v>
      </c>
      <c r="F45" s="740">
        <v>0</v>
      </c>
      <c r="G45" s="740">
        <v>0</v>
      </c>
      <c r="H45" s="740">
        <v>0</v>
      </c>
      <c r="I45" s="740">
        <v>0</v>
      </c>
      <c r="J45" s="740">
        <v>0</v>
      </c>
      <c r="K45" s="740">
        <v>0</v>
      </c>
      <c r="L45" s="740">
        <v>0</v>
      </c>
      <c r="M45" s="740">
        <v>0</v>
      </c>
      <c r="N45" s="740">
        <v>0</v>
      </c>
      <c r="O45" s="740">
        <v>1</v>
      </c>
      <c r="P45" s="740">
        <v>0</v>
      </c>
      <c r="Q45" s="740">
        <v>0</v>
      </c>
      <c r="R45" s="740">
        <v>1</v>
      </c>
      <c r="S45" s="740">
        <v>1</v>
      </c>
      <c r="T45" s="740">
        <v>1</v>
      </c>
      <c r="U45" s="740">
        <v>0</v>
      </c>
      <c r="V45" s="740">
        <v>3</v>
      </c>
      <c r="W45" s="740">
        <v>6</v>
      </c>
      <c r="X45" s="740">
        <v>7</v>
      </c>
      <c r="Y45" s="740">
        <v>8</v>
      </c>
      <c r="Z45" s="740">
        <v>17</v>
      </c>
    </row>
    <row r="46" spans="1:26">
      <c r="A46" s="1086">
        <v>35</v>
      </c>
      <c r="B46" s="423" t="s">
        <v>3683</v>
      </c>
      <c r="C46" s="423" t="s">
        <v>4979</v>
      </c>
      <c r="D46" s="740">
        <v>2995</v>
      </c>
      <c r="E46" s="740">
        <v>6</v>
      </c>
      <c r="F46" s="740">
        <v>1</v>
      </c>
      <c r="G46" s="740">
        <v>0</v>
      </c>
      <c r="H46" s="740">
        <v>0</v>
      </c>
      <c r="I46" s="740">
        <v>1</v>
      </c>
      <c r="J46" s="740">
        <v>3</v>
      </c>
      <c r="K46" s="740">
        <v>4</v>
      </c>
      <c r="L46" s="740">
        <v>14</v>
      </c>
      <c r="M46" s="740">
        <v>22</v>
      </c>
      <c r="N46" s="740">
        <v>21</v>
      </c>
      <c r="O46" s="740">
        <v>27</v>
      </c>
      <c r="P46" s="740">
        <v>37</v>
      </c>
      <c r="Q46" s="740">
        <v>62</v>
      </c>
      <c r="R46" s="740">
        <v>108</v>
      </c>
      <c r="S46" s="740">
        <v>145</v>
      </c>
      <c r="T46" s="740">
        <v>173</v>
      </c>
      <c r="U46" s="740">
        <v>228</v>
      </c>
      <c r="V46" s="740">
        <v>301</v>
      </c>
      <c r="W46" s="740">
        <v>365</v>
      </c>
      <c r="X46" s="740">
        <v>411</v>
      </c>
      <c r="Y46" s="740">
        <v>433</v>
      </c>
      <c r="Z46" s="740">
        <v>633</v>
      </c>
    </row>
    <row r="47" spans="1:26">
      <c r="A47" s="1086">
        <v>36</v>
      </c>
      <c r="B47" s="423" t="s">
        <v>3682</v>
      </c>
      <c r="C47" s="423" t="s">
        <v>4980</v>
      </c>
      <c r="D47" s="740">
        <v>2088</v>
      </c>
      <c r="E47" s="740">
        <v>22</v>
      </c>
      <c r="F47" s="740">
        <v>1</v>
      </c>
      <c r="G47" s="740">
        <v>1</v>
      </c>
      <c r="H47" s="740">
        <v>0</v>
      </c>
      <c r="I47" s="740">
        <v>1</v>
      </c>
      <c r="J47" s="740">
        <v>2</v>
      </c>
      <c r="K47" s="740">
        <v>1</v>
      </c>
      <c r="L47" s="740">
        <v>5</v>
      </c>
      <c r="M47" s="740">
        <v>0</v>
      </c>
      <c r="N47" s="740">
        <v>4</v>
      </c>
      <c r="O47" s="740">
        <v>8</v>
      </c>
      <c r="P47" s="740">
        <v>19</v>
      </c>
      <c r="Q47" s="740">
        <v>33</v>
      </c>
      <c r="R47" s="740">
        <v>31</v>
      </c>
      <c r="S47" s="740">
        <v>55</v>
      </c>
      <c r="T47" s="740">
        <v>75</v>
      </c>
      <c r="U47" s="740">
        <v>69</v>
      </c>
      <c r="V47" s="740">
        <v>117</v>
      </c>
      <c r="W47" s="740">
        <v>175</v>
      </c>
      <c r="X47" s="740">
        <v>239</v>
      </c>
      <c r="Y47" s="740">
        <v>413</v>
      </c>
      <c r="Z47" s="740">
        <v>817</v>
      </c>
    </row>
    <row r="48" spans="1:26">
      <c r="A48" s="1086">
        <v>37</v>
      </c>
      <c r="B48" s="423" t="s">
        <v>3681</v>
      </c>
      <c r="C48" s="423" t="s">
        <v>4981</v>
      </c>
      <c r="D48" s="740">
        <v>14</v>
      </c>
      <c r="E48" s="740">
        <v>1</v>
      </c>
      <c r="F48" s="740">
        <v>0</v>
      </c>
      <c r="G48" s="740">
        <v>0</v>
      </c>
      <c r="H48" s="740">
        <v>0</v>
      </c>
      <c r="I48" s="740">
        <v>0</v>
      </c>
      <c r="J48" s="740">
        <v>0</v>
      </c>
      <c r="K48" s="740">
        <v>0</v>
      </c>
      <c r="L48" s="740">
        <v>0</v>
      </c>
      <c r="M48" s="740">
        <v>0</v>
      </c>
      <c r="N48" s="740">
        <v>1</v>
      </c>
      <c r="O48" s="740">
        <v>1</v>
      </c>
      <c r="P48" s="740">
        <v>1</v>
      </c>
      <c r="Q48" s="740">
        <v>1</v>
      </c>
      <c r="R48" s="740">
        <v>2</v>
      </c>
      <c r="S48" s="740">
        <v>2</v>
      </c>
      <c r="T48" s="740">
        <v>0</v>
      </c>
      <c r="U48" s="740">
        <v>2</v>
      </c>
      <c r="V48" s="740">
        <v>1</v>
      </c>
      <c r="W48" s="740">
        <v>1</v>
      </c>
      <c r="X48" s="740">
        <v>0</v>
      </c>
      <c r="Y48" s="740">
        <v>0</v>
      </c>
      <c r="Z48" s="740">
        <v>1</v>
      </c>
    </row>
    <row r="49" spans="1:26">
      <c r="A49" s="1086">
        <v>38</v>
      </c>
      <c r="B49" s="423" t="s">
        <v>3680</v>
      </c>
      <c r="C49" s="423" t="s">
        <v>4982</v>
      </c>
      <c r="D49" s="740">
        <v>1627</v>
      </c>
      <c r="E49" s="740">
        <v>1</v>
      </c>
      <c r="F49" s="740">
        <v>0</v>
      </c>
      <c r="G49" s="740">
        <v>0</v>
      </c>
      <c r="H49" s="740">
        <v>0</v>
      </c>
      <c r="I49" s="740">
        <v>0</v>
      </c>
      <c r="J49" s="740">
        <v>0</v>
      </c>
      <c r="K49" s="740">
        <v>1</v>
      </c>
      <c r="L49" s="740">
        <v>2</v>
      </c>
      <c r="M49" s="740">
        <v>6</v>
      </c>
      <c r="N49" s="740">
        <v>4</v>
      </c>
      <c r="O49" s="740">
        <v>4</v>
      </c>
      <c r="P49" s="740">
        <v>1</v>
      </c>
      <c r="Q49" s="740">
        <v>7</v>
      </c>
      <c r="R49" s="740">
        <v>14</v>
      </c>
      <c r="S49" s="740">
        <v>15</v>
      </c>
      <c r="T49" s="740">
        <v>35</v>
      </c>
      <c r="U49" s="740">
        <v>74</v>
      </c>
      <c r="V49" s="740">
        <v>123</v>
      </c>
      <c r="W49" s="740">
        <v>193</v>
      </c>
      <c r="X49" s="740">
        <v>237</v>
      </c>
      <c r="Y49" s="740">
        <v>386</v>
      </c>
      <c r="Z49" s="740">
        <v>524</v>
      </c>
    </row>
    <row r="50" spans="1:26">
      <c r="A50" s="1086">
        <v>39</v>
      </c>
      <c r="B50" s="423" t="s">
        <v>3679</v>
      </c>
      <c r="C50" s="423" t="s">
        <v>4983</v>
      </c>
      <c r="D50" s="740">
        <v>97</v>
      </c>
      <c r="E50" s="740">
        <v>0</v>
      </c>
      <c r="F50" s="740">
        <v>0</v>
      </c>
      <c r="G50" s="740">
        <v>0</v>
      </c>
      <c r="H50" s="740">
        <v>0</v>
      </c>
      <c r="I50" s="740">
        <v>0</v>
      </c>
      <c r="J50" s="740">
        <v>0</v>
      </c>
      <c r="K50" s="740">
        <v>0</v>
      </c>
      <c r="L50" s="740">
        <v>0</v>
      </c>
      <c r="M50" s="740">
        <v>0</v>
      </c>
      <c r="N50" s="740">
        <v>0</v>
      </c>
      <c r="O50" s="740">
        <v>1</v>
      </c>
      <c r="P50" s="740">
        <v>3</v>
      </c>
      <c r="Q50" s="740">
        <v>5</v>
      </c>
      <c r="R50" s="740">
        <v>5</v>
      </c>
      <c r="S50" s="740">
        <v>7</v>
      </c>
      <c r="T50" s="740">
        <v>7</v>
      </c>
      <c r="U50" s="740">
        <v>8</v>
      </c>
      <c r="V50" s="740">
        <v>5</v>
      </c>
      <c r="W50" s="740">
        <v>13</v>
      </c>
      <c r="X50" s="740">
        <v>16</v>
      </c>
      <c r="Y50" s="740">
        <v>18</v>
      </c>
      <c r="Z50" s="740">
        <v>9</v>
      </c>
    </row>
    <row r="51" spans="1:26">
      <c r="A51" s="1086">
        <v>40</v>
      </c>
      <c r="B51" s="423" t="s">
        <v>3678</v>
      </c>
      <c r="C51" s="423" t="s">
        <v>4984</v>
      </c>
      <c r="D51" s="740">
        <v>13</v>
      </c>
      <c r="E51" s="740">
        <v>0</v>
      </c>
      <c r="F51" s="740">
        <v>0</v>
      </c>
      <c r="G51" s="740">
        <v>0</v>
      </c>
      <c r="H51" s="740">
        <v>0</v>
      </c>
      <c r="I51" s="740">
        <v>0</v>
      </c>
      <c r="J51" s="740">
        <v>0</v>
      </c>
      <c r="K51" s="740">
        <v>0</v>
      </c>
      <c r="L51" s="740">
        <v>1</v>
      </c>
      <c r="M51" s="740">
        <v>0</v>
      </c>
      <c r="N51" s="740">
        <v>0</v>
      </c>
      <c r="O51" s="740">
        <v>1</v>
      </c>
      <c r="P51" s="740">
        <v>0</v>
      </c>
      <c r="Q51" s="740">
        <v>0</v>
      </c>
      <c r="R51" s="740">
        <v>2</v>
      </c>
      <c r="S51" s="740">
        <v>2</v>
      </c>
      <c r="T51" s="740">
        <v>3</v>
      </c>
      <c r="U51" s="740">
        <v>1</v>
      </c>
      <c r="V51" s="740">
        <v>0</v>
      </c>
      <c r="W51" s="740">
        <v>2</v>
      </c>
      <c r="X51" s="740">
        <v>0</v>
      </c>
      <c r="Y51" s="740">
        <v>0</v>
      </c>
      <c r="Z51" s="740">
        <v>1</v>
      </c>
    </row>
    <row r="52" spans="1:26">
      <c r="A52" s="1086">
        <v>41</v>
      </c>
      <c r="B52" s="423" t="s">
        <v>3677</v>
      </c>
      <c r="C52" s="423" t="s">
        <v>4985</v>
      </c>
      <c r="D52" s="740">
        <v>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0">
        <v>0</v>
      </c>
      <c r="N52" s="740">
        <v>0</v>
      </c>
      <c r="O52" s="740">
        <v>0</v>
      </c>
      <c r="P52" s="740">
        <v>0</v>
      </c>
      <c r="Q52" s="740">
        <v>0</v>
      </c>
      <c r="R52" s="740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</row>
    <row r="53" spans="1:26">
      <c r="A53" s="1086">
        <v>42</v>
      </c>
      <c r="B53" s="423" t="s">
        <v>3676</v>
      </c>
      <c r="C53" s="423" t="s">
        <v>4986</v>
      </c>
      <c r="D53" s="740">
        <v>2059</v>
      </c>
      <c r="E53" s="740">
        <v>1</v>
      </c>
      <c r="F53" s="740">
        <v>2</v>
      </c>
      <c r="G53" s="740">
        <v>0</v>
      </c>
      <c r="H53" s="740">
        <v>0</v>
      </c>
      <c r="I53" s="740">
        <v>0</v>
      </c>
      <c r="J53" s="740">
        <v>0</v>
      </c>
      <c r="K53" s="740">
        <v>0</v>
      </c>
      <c r="L53" s="740">
        <v>0</v>
      </c>
      <c r="M53" s="740">
        <v>4</v>
      </c>
      <c r="N53" s="740">
        <v>5</v>
      </c>
      <c r="O53" s="740">
        <v>27</v>
      </c>
      <c r="P53" s="740">
        <v>57</v>
      </c>
      <c r="Q53" s="740">
        <v>121</v>
      </c>
      <c r="R53" s="740">
        <v>239</v>
      </c>
      <c r="S53" s="740">
        <v>296</v>
      </c>
      <c r="T53" s="740">
        <v>289</v>
      </c>
      <c r="U53" s="740">
        <v>299</v>
      </c>
      <c r="V53" s="740">
        <v>293</v>
      </c>
      <c r="W53" s="740">
        <v>211</v>
      </c>
      <c r="X53" s="740">
        <v>116</v>
      </c>
      <c r="Y53" s="740">
        <v>62</v>
      </c>
      <c r="Z53" s="740">
        <v>37</v>
      </c>
    </row>
    <row r="54" spans="1:26" ht="20.399999999999999">
      <c r="A54" s="1086">
        <v>43</v>
      </c>
      <c r="B54" s="423" t="s">
        <v>3675</v>
      </c>
      <c r="C54" s="423" t="s">
        <v>107</v>
      </c>
      <c r="D54" s="740">
        <v>97</v>
      </c>
      <c r="E54" s="740">
        <v>0</v>
      </c>
      <c r="F54" s="740">
        <v>0</v>
      </c>
      <c r="G54" s="740">
        <v>0</v>
      </c>
      <c r="H54" s="740">
        <v>0</v>
      </c>
      <c r="I54" s="740">
        <v>0</v>
      </c>
      <c r="J54" s="740">
        <v>0</v>
      </c>
      <c r="K54" s="740">
        <v>0</v>
      </c>
      <c r="L54" s="740">
        <v>0</v>
      </c>
      <c r="M54" s="740">
        <v>0</v>
      </c>
      <c r="N54" s="740">
        <v>0</v>
      </c>
      <c r="O54" s="740">
        <v>0</v>
      </c>
      <c r="P54" s="740">
        <v>1</v>
      </c>
      <c r="Q54" s="740">
        <v>1</v>
      </c>
      <c r="R54" s="740">
        <v>1</v>
      </c>
      <c r="S54" s="740">
        <v>0</v>
      </c>
      <c r="T54" s="740">
        <v>2</v>
      </c>
      <c r="U54" s="740">
        <v>3</v>
      </c>
      <c r="V54" s="740">
        <v>6</v>
      </c>
      <c r="W54" s="740">
        <v>10</v>
      </c>
      <c r="X54" s="740">
        <v>12</v>
      </c>
      <c r="Y54" s="740">
        <v>20</v>
      </c>
      <c r="Z54" s="740">
        <v>41</v>
      </c>
    </row>
    <row r="55" spans="1:26" ht="30.6">
      <c r="A55" s="1086">
        <v>44</v>
      </c>
      <c r="B55" s="423" t="s">
        <v>3674</v>
      </c>
      <c r="C55" s="423" t="s">
        <v>109</v>
      </c>
      <c r="D55" s="740">
        <v>151</v>
      </c>
      <c r="E55" s="740">
        <v>0</v>
      </c>
      <c r="F55" s="740">
        <v>0</v>
      </c>
      <c r="G55" s="740">
        <v>0</v>
      </c>
      <c r="H55" s="740">
        <v>0</v>
      </c>
      <c r="I55" s="740">
        <v>0</v>
      </c>
      <c r="J55" s="740">
        <v>0</v>
      </c>
      <c r="K55" s="740">
        <v>1</v>
      </c>
      <c r="L55" s="740">
        <v>1</v>
      </c>
      <c r="M55" s="740">
        <v>2</v>
      </c>
      <c r="N55" s="740">
        <v>0</v>
      </c>
      <c r="O55" s="740">
        <v>0</v>
      </c>
      <c r="P55" s="740">
        <v>7</v>
      </c>
      <c r="Q55" s="740">
        <v>5</v>
      </c>
      <c r="R55" s="740">
        <v>5</v>
      </c>
      <c r="S55" s="740">
        <v>6</v>
      </c>
      <c r="T55" s="740">
        <v>15</v>
      </c>
      <c r="U55" s="740">
        <v>15</v>
      </c>
      <c r="V55" s="740">
        <v>20</v>
      </c>
      <c r="W55" s="740">
        <v>20</v>
      </c>
      <c r="X55" s="740">
        <v>17</v>
      </c>
      <c r="Y55" s="740">
        <v>16</v>
      </c>
      <c r="Z55" s="740">
        <v>21</v>
      </c>
    </row>
    <row r="56" spans="1:26">
      <c r="A56" s="1086">
        <v>45</v>
      </c>
      <c r="B56" s="423" t="s">
        <v>3673</v>
      </c>
      <c r="C56" s="423" t="s">
        <v>4987</v>
      </c>
      <c r="D56" s="740">
        <v>14</v>
      </c>
      <c r="E56" s="740">
        <v>0</v>
      </c>
      <c r="F56" s="740">
        <v>0</v>
      </c>
      <c r="G56" s="740">
        <v>0</v>
      </c>
      <c r="H56" s="740">
        <v>0</v>
      </c>
      <c r="I56" s="740">
        <v>0</v>
      </c>
      <c r="J56" s="740">
        <v>0</v>
      </c>
      <c r="K56" s="740">
        <v>0</v>
      </c>
      <c r="L56" s="740">
        <v>0</v>
      </c>
      <c r="M56" s="740">
        <v>1</v>
      </c>
      <c r="N56" s="740">
        <v>0</v>
      </c>
      <c r="O56" s="740">
        <v>0</v>
      </c>
      <c r="P56" s="740">
        <v>0</v>
      </c>
      <c r="Q56" s="740">
        <v>2</v>
      </c>
      <c r="R56" s="740">
        <v>0</v>
      </c>
      <c r="S56" s="740">
        <v>0</v>
      </c>
      <c r="T56" s="740">
        <v>2</v>
      </c>
      <c r="U56" s="740">
        <v>1</v>
      </c>
      <c r="V56" s="740">
        <v>3</v>
      </c>
      <c r="W56" s="740">
        <v>2</v>
      </c>
      <c r="X56" s="740">
        <v>2</v>
      </c>
      <c r="Y56" s="740">
        <v>0</v>
      </c>
      <c r="Z56" s="740">
        <v>1</v>
      </c>
    </row>
    <row r="57" spans="1:26">
      <c r="A57" s="1086">
        <v>46</v>
      </c>
      <c r="B57" s="423" t="s">
        <v>2660</v>
      </c>
      <c r="C57" s="423" t="s">
        <v>2659</v>
      </c>
      <c r="D57" s="740">
        <v>30</v>
      </c>
      <c r="E57" s="740">
        <v>0</v>
      </c>
      <c r="F57" s="740">
        <v>0</v>
      </c>
      <c r="G57" s="740">
        <v>0</v>
      </c>
      <c r="H57" s="740">
        <v>0</v>
      </c>
      <c r="I57" s="740">
        <v>0</v>
      </c>
      <c r="J57" s="740">
        <v>0</v>
      </c>
      <c r="K57" s="740">
        <v>0</v>
      </c>
      <c r="L57" s="740">
        <v>0</v>
      </c>
      <c r="M57" s="740">
        <v>0</v>
      </c>
      <c r="N57" s="740">
        <v>0</v>
      </c>
      <c r="O57" s="740">
        <v>0</v>
      </c>
      <c r="P57" s="740">
        <v>0</v>
      </c>
      <c r="Q57" s="740">
        <v>0</v>
      </c>
      <c r="R57" s="740">
        <v>0</v>
      </c>
      <c r="S57" s="740">
        <v>0</v>
      </c>
      <c r="T57" s="740">
        <v>0</v>
      </c>
      <c r="U57" s="740">
        <v>0</v>
      </c>
      <c r="V57" s="740">
        <v>1</v>
      </c>
      <c r="W57" s="740">
        <v>3</v>
      </c>
      <c r="X57" s="740">
        <v>5</v>
      </c>
      <c r="Y57" s="740">
        <v>7</v>
      </c>
      <c r="Z57" s="740">
        <v>14</v>
      </c>
    </row>
    <row r="58" spans="1:26">
      <c r="A58" s="1086">
        <v>47</v>
      </c>
      <c r="B58" s="423" t="s">
        <v>3672</v>
      </c>
      <c r="C58" s="423" t="s">
        <v>4988</v>
      </c>
      <c r="D58" s="740">
        <v>0</v>
      </c>
      <c r="E58" s="740">
        <v>0</v>
      </c>
      <c r="F58" s="740">
        <v>0</v>
      </c>
      <c r="G58" s="740">
        <v>0</v>
      </c>
      <c r="H58" s="740">
        <v>0</v>
      </c>
      <c r="I58" s="740">
        <v>0</v>
      </c>
      <c r="J58" s="740">
        <v>0</v>
      </c>
      <c r="K58" s="740">
        <v>0</v>
      </c>
      <c r="L58" s="740">
        <v>0</v>
      </c>
      <c r="M58" s="740">
        <v>0</v>
      </c>
      <c r="N58" s="740">
        <v>0</v>
      </c>
      <c r="O58" s="740">
        <v>0</v>
      </c>
      <c r="P58" s="740">
        <v>0</v>
      </c>
      <c r="Q58" s="740">
        <v>0</v>
      </c>
      <c r="R58" s="740">
        <v>0</v>
      </c>
      <c r="S58" s="740">
        <v>0</v>
      </c>
      <c r="T58" s="740">
        <v>0</v>
      </c>
      <c r="U58" s="740">
        <v>0</v>
      </c>
      <c r="V58" s="740">
        <v>0</v>
      </c>
      <c r="W58" s="740">
        <v>0</v>
      </c>
      <c r="X58" s="740">
        <v>0</v>
      </c>
      <c r="Y58" s="740">
        <v>0</v>
      </c>
      <c r="Z58" s="740">
        <v>0</v>
      </c>
    </row>
    <row r="59" spans="1:26">
      <c r="A59" s="1086">
        <v>48</v>
      </c>
      <c r="B59" s="423" t="s">
        <v>3671</v>
      </c>
      <c r="C59" s="423" t="s">
        <v>4989</v>
      </c>
      <c r="D59" s="740">
        <v>0</v>
      </c>
      <c r="E59" s="740">
        <v>0</v>
      </c>
      <c r="F59" s="740">
        <v>0</v>
      </c>
      <c r="G59" s="740">
        <v>0</v>
      </c>
      <c r="H59" s="740">
        <v>0</v>
      </c>
      <c r="I59" s="740">
        <v>0</v>
      </c>
      <c r="J59" s="740">
        <v>0</v>
      </c>
      <c r="K59" s="740">
        <v>0</v>
      </c>
      <c r="L59" s="740">
        <v>0</v>
      </c>
      <c r="M59" s="740">
        <v>0</v>
      </c>
      <c r="N59" s="740">
        <v>0</v>
      </c>
      <c r="O59" s="740">
        <v>0</v>
      </c>
      <c r="P59" s="740">
        <v>0</v>
      </c>
      <c r="Q59" s="740">
        <v>0</v>
      </c>
      <c r="R59" s="740">
        <v>0</v>
      </c>
      <c r="S59" s="740">
        <v>0</v>
      </c>
      <c r="T59" s="740">
        <v>0</v>
      </c>
      <c r="U59" s="740">
        <v>0</v>
      </c>
      <c r="V59" s="740">
        <v>0</v>
      </c>
      <c r="W59" s="740">
        <v>0</v>
      </c>
      <c r="X59" s="740">
        <v>0</v>
      </c>
      <c r="Y59" s="740">
        <v>0</v>
      </c>
      <c r="Z59" s="740">
        <v>0</v>
      </c>
    </row>
    <row r="60" spans="1:26">
      <c r="A60" s="1086">
        <v>49</v>
      </c>
      <c r="B60" s="423" t="s">
        <v>3670</v>
      </c>
      <c r="C60" s="423" t="s">
        <v>4990</v>
      </c>
      <c r="D60" s="740">
        <v>0</v>
      </c>
      <c r="E60" s="740">
        <v>0</v>
      </c>
      <c r="F60" s="740">
        <v>0</v>
      </c>
      <c r="G60" s="740">
        <v>0</v>
      </c>
      <c r="H60" s="740">
        <v>0</v>
      </c>
      <c r="I60" s="740">
        <v>0</v>
      </c>
      <c r="J60" s="740">
        <v>0</v>
      </c>
      <c r="K60" s="740">
        <v>0</v>
      </c>
      <c r="L60" s="740">
        <v>0</v>
      </c>
      <c r="M60" s="740">
        <v>0</v>
      </c>
      <c r="N60" s="740">
        <v>0</v>
      </c>
      <c r="O60" s="740">
        <v>0</v>
      </c>
      <c r="P60" s="740">
        <v>0</v>
      </c>
      <c r="Q60" s="740">
        <v>0</v>
      </c>
      <c r="R60" s="740">
        <v>0</v>
      </c>
      <c r="S60" s="740">
        <v>0</v>
      </c>
      <c r="T60" s="740">
        <v>0</v>
      </c>
      <c r="U60" s="740">
        <v>0</v>
      </c>
      <c r="V60" s="740">
        <v>0</v>
      </c>
      <c r="W60" s="740">
        <v>0</v>
      </c>
      <c r="X60" s="740">
        <v>0</v>
      </c>
      <c r="Y60" s="740">
        <v>0</v>
      </c>
      <c r="Z60" s="740">
        <v>0</v>
      </c>
    </row>
    <row r="61" spans="1:26" ht="20.399999999999999">
      <c r="A61" s="1086">
        <v>50</v>
      </c>
      <c r="B61" s="423" t="s">
        <v>3669</v>
      </c>
      <c r="C61" s="423" t="s">
        <v>4991</v>
      </c>
      <c r="D61" s="740">
        <v>468</v>
      </c>
      <c r="E61" s="740">
        <v>336</v>
      </c>
      <c r="F61" s="740">
        <v>18</v>
      </c>
      <c r="G61" s="740">
        <v>8</v>
      </c>
      <c r="H61" s="740">
        <v>2</v>
      </c>
      <c r="I61" s="740">
        <v>4</v>
      </c>
      <c r="J61" s="740">
        <v>7</v>
      </c>
      <c r="K61" s="740">
        <v>12</v>
      </c>
      <c r="L61" s="740">
        <v>9</v>
      </c>
      <c r="M61" s="740">
        <v>16</v>
      </c>
      <c r="N61" s="740">
        <v>8</v>
      </c>
      <c r="O61" s="740">
        <v>3</v>
      </c>
      <c r="P61" s="740">
        <v>3</v>
      </c>
      <c r="Q61" s="740">
        <v>4</v>
      </c>
      <c r="R61" s="740">
        <v>6</v>
      </c>
      <c r="S61" s="740">
        <v>10</v>
      </c>
      <c r="T61" s="740">
        <v>10</v>
      </c>
      <c r="U61" s="740">
        <v>6</v>
      </c>
      <c r="V61" s="740">
        <v>2</v>
      </c>
      <c r="W61" s="740">
        <v>1</v>
      </c>
      <c r="X61" s="740">
        <v>0</v>
      </c>
      <c r="Y61" s="740">
        <v>2</v>
      </c>
      <c r="Z61" s="740">
        <v>1</v>
      </c>
    </row>
    <row r="62" spans="1:26">
      <c r="A62" s="1086">
        <v>51</v>
      </c>
      <c r="B62" s="423" t="s">
        <v>3668</v>
      </c>
      <c r="C62" s="423" t="s">
        <v>4992</v>
      </c>
      <c r="D62" s="740">
        <v>0</v>
      </c>
      <c r="E62" s="740">
        <v>0</v>
      </c>
      <c r="F62" s="740">
        <v>0</v>
      </c>
      <c r="G62" s="740">
        <v>0</v>
      </c>
      <c r="H62" s="740">
        <v>0</v>
      </c>
      <c r="I62" s="740">
        <v>0</v>
      </c>
      <c r="J62" s="740">
        <v>0</v>
      </c>
      <c r="K62" s="740">
        <v>0</v>
      </c>
      <c r="L62" s="740">
        <v>0</v>
      </c>
      <c r="M62" s="740">
        <v>0</v>
      </c>
      <c r="N62" s="740">
        <v>0</v>
      </c>
      <c r="O62" s="740">
        <v>0</v>
      </c>
      <c r="P62" s="740">
        <v>0</v>
      </c>
      <c r="Q62" s="740">
        <v>0</v>
      </c>
      <c r="R62" s="740">
        <v>0</v>
      </c>
      <c r="S62" s="740">
        <v>0</v>
      </c>
      <c r="T62" s="740">
        <v>0</v>
      </c>
      <c r="U62" s="740">
        <v>0</v>
      </c>
      <c r="V62" s="740">
        <v>0</v>
      </c>
      <c r="W62" s="740">
        <v>0</v>
      </c>
      <c r="X62" s="740">
        <v>0</v>
      </c>
      <c r="Y62" s="740">
        <v>0</v>
      </c>
      <c r="Z62" s="740">
        <v>0</v>
      </c>
    </row>
    <row r="63" spans="1:26" ht="20.399999999999999">
      <c r="A63" s="1086">
        <v>52</v>
      </c>
      <c r="B63" s="423" t="s">
        <v>3667</v>
      </c>
      <c r="C63" s="423" t="s">
        <v>4993</v>
      </c>
      <c r="D63" s="740">
        <v>454</v>
      </c>
      <c r="E63" s="740">
        <v>446</v>
      </c>
      <c r="F63" s="740">
        <v>1</v>
      </c>
      <c r="G63" s="740">
        <v>1</v>
      </c>
      <c r="H63" s="740">
        <v>1</v>
      </c>
      <c r="I63" s="740">
        <v>1</v>
      </c>
      <c r="J63" s="740">
        <v>1</v>
      </c>
      <c r="K63" s="740">
        <v>1</v>
      </c>
      <c r="L63" s="740">
        <v>0</v>
      </c>
      <c r="M63" s="740">
        <v>0</v>
      </c>
      <c r="N63" s="740">
        <v>0</v>
      </c>
      <c r="O63" s="740">
        <v>1</v>
      </c>
      <c r="P63" s="740">
        <v>0</v>
      </c>
      <c r="Q63" s="740">
        <v>0</v>
      </c>
      <c r="R63" s="740">
        <v>1</v>
      </c>
      <c r="S63" s="740">
        <v>0</v>
      </c>
      <c r="T63" s="740">
        <v>0</v>
      </c>
      <c r="U63" s="740">
        <v>0</v>
      </c>
      <c r="V63" s="740">
        <v>0</v>
      </c>
      <c r="W63" s="740">
        <v>0</v>
      </c>
      <c r="X63" s="740">
        <v>0</v>
      </c>
      <c r="Y63" s="740">
        <v>0</v>
      </c>
      <c r="Z63" s="740">
        <v>0</v>
      </c>
    </row>
    <row r="64" spans="1:26" ht="20.399999999999999">
      <c r="A64" s="1086">
        <v>53</v>
      </c>
      <c r="B64" s="423" t="s">
        <v>3666</v>
      </c>
      <c r="C64" s="423" t="s">
        <v>4994</v>
      </c>
      <c r="D64" s="740">
        <v>1003</v>
      </c>
      <c r="E64" s="740">
        <v>51</v>
      </c>
      <c r="F64" s="740">
        <v>1</v>
      </c>
      <c r="G64" s="740">
        <v>1</v>
      </c>
      <c r="H64" s="740">
        <v>1</v>
      </c>
      <c r="I64" s="740">
        <v>0</v>
      </c>
      <c r="J64" s="740">
        <v>1</v>
      </c>
      <c r="K64" s="740">
        <v>3</v>
      </c>
      <c r="L64" s="740">
        <v>10</v>
      </c>
      <c r="M64" s="740">
        <v>9</v>
      </c>
      <c r="N64" s="740">
        <v>13</v>
      </c>
      <c r="O64" s="740">
        <v>22</v>
      </c>
      <c r="P64" s="740">
        <v>17</v>
      </c>
      <c r="Q64" s="740">
        <v>39</v>
      </c>
      <c r="R64" s="740">
        <v>36</v>
      </c>
      <c r="S64" s="740">
        <v>50</v>
      </c>
      <c r="T64" s="740">
        <v>48</v>
      </c>
      <c r="U64" s="740">
        <v>56</v>
      </c>
      <c r="V64" s="740">
        <v>66</v>
      </c>
      <c r="W64" s="740">
        <v>66</v>
      </c>
      <c r="X64" s="740">
        <v>84</v>
      </c>
      <c r="Y64" s="740">
        <v>117</v>
      </c>
      <c r="Z64" s="740">
        <v>312</v>
      </c>
    </row>
    <row r="65" spans="1:26" ht="91.8">
      <c r="A65" s="1086">
        <v>54</v>
      </c>
      <c r="B65" s="423" t="s">
        <v>3665</v>
      </c>
      <c r="C65" s="423" t="s">
        <v>4995</v>
      </c>
      <c r="D65" s="740">
        <v>7495</v>
      </c>
      <c r="E65" s="740">
        <v>37</v>
      </c>
      <c r="F65" s="740">
        <v>13</v>
      </c>
      <c r="G65" s="740">
        <v>4</v>
      </c>
      <c r="H65" s="740">
        <v>3</v>
      </c>
      <c r="I65" s="740">
        <v>5</v>
      </c>
      <c r="J65" s="740">
        <v>21</v>
      </c>
      <c r="K65" s="740">
        <v>32</v>
      </c>
      <c r="L65" s="740">
        <v>42</v>
      </c>
      <c r="M65" s="740">
        <v>67</v>
      </c>
      <c r="N65" s="740">
        <v>62</v>
      </c>
      <c r="O65" s="740">
        <v>63</v>
      </c>
      <c r="P65" s="740">
        <v>88</v>
      </c>
      <c r="Q65" s="740">
        <v>174</v>
      </c>
      <c r="R65" s="740">
        <v>233</v>
      </c>
      <c r="S65" s="740">
        <v>368</v>
      </c>
      <c r="T65" s="740">
        <v>441</v>
      </c>
      <c r="U65" s="740">
        <v>554</v>
      </c>
      <c r="V65" s="740">
        <v>696</v>
      </c>
      <c r="W65" s="740">
        <v>882</v>
      </c>
      <c r="X65" s="740">
        <v>1078</v>
      </c>
      <c r="Y65" s="740">
        <v>1136</v>
      </c>
      <c r="Z65" s="740">
        <v>1496</v>
      </c>
    </row>
    <row r="66" spans="1:26">
      <c r="A66" s="1085"/>
      <c r="B66" s="421" t="s">
        <v>4996</v>
      </c>
      <c r="C66" s="421" t="s">
        <v>4997</v>
      </c>
      <c r="D66" s="739">
        <v>5801</v>
      </c>
      <c r="E66" s="739">
        <v>27</v>
      </c>
      <c r="F66" s="739">
        <v>24</v>
      </c>
      <c r="G66" s="739">
        <v>14</v>
      </c>
      <c r="H66" s="739">
        <v>12</v>
      </c>
      <c r="I66" s="739">
        <v>13</v>
      </c>
      <c r="J66" s="739">
        <v>32</v>
      </c>
      <c r="K66" s="739">
        <v>44</v>
      </c>
      <c r="L66" s="739">
        <v>302</v>
      </c>
      <c r="M66" s="739">
        <v>500</v>
      </c>
      <c r="N66" s="739">
        <v>466</v>
      </c>
      <c r="O66" s="739">
        <v>457</v>
      </c>
      <c r="P66" s="739">
        <v>449</v>
      </c>
      <c r="Q66" s="739">
        <v>469</v>
      </c>
      <c r="R66" s="739">
        <v>537</v>
      </c>
      <c r="S66" s="739">
        <v>448</v>
      </c>
      <c r="T66" s="739">
        <v>421</v>
      </c>
      <c r="U66" s="739">
        <v>352</v>
      </c>
      <c r="V66" s="739">
        <v>304</v>
      </c>
      <c r="W66" s="739">
        <v>308</v>
      </c>
      <c r="X66" s="739">
        <v>209</v>
      </c>
      <c r="Y66" s="739">
        <v>192</v>
      </c>
      <c r="Z66" s="739">
        <v>221</v>
      </c>
    </row>
    <row r="67" spans="1:26">
      <c r="A67" s="1086">
        <v>1</v>
      </c>
      <c r="B67" s="423" t="s">
        <v>3664</v>
      </c>
      <c r="C67" s="423" t="s">
        <v>4998</v>
      </c>
      <c r="D67" s="740">
        <v>1743</v>
      </c>
      <c r="E67" s="740">
        <v>6</v>
      </c>
      <c r="F67" s="740">
        <v>9</v>
      </c>
      <c r="G67" s="740">
        <v>2</v>
      </c>
      <c r="H67" s="740">
        <v>4</v>
      </c>
      <c r="I67" s="740">
        <v>4</v>
      </c>
      <c r="J67" s="740">
        <v>16</v>
      </c>
      <c r="K67" s="740">
        <v>14</v>
      </c>
      <c r="L67" s="740">
        <v>99</v>
      </c>
      <c r="M67" s="740">
        <v>174</v>
      </c>
      <c r="N67" s="740">
        <v>148</v>
      </c>
      <c r="O67" s="740">
        <v>120</v>
      </c>
      <c r="P67" s="740">
        <v>131</v>
      </c>
      <c r="Q67" s="740">
        <v>152</v>
      </c>
      <c r="R67" s="740">
        <v>156</v>
      </c>
      <c r="S67" s="740">
        <v>148</v>
      </c>
      <c r="T67" s="740">
        <v>137</v>
      </c>
      <c r="U67" s="740">
        <v>108</v>
      </c>
      <c r="V67" s="740">
        <v>104</v>
      </c>
      <c r="W67" s="740">
        <v>94</v>
      </c>
      <c r="X67" s="740">
        <v>56</v>
      </c>
      <c r="Y67" s="740">
        <v>41</v>
      </c>
      <c r="Z67" s="740">
        <v>20</v>
      </c>
    </row>
    <row r="68" spans="1:26">
      <c r="A68" s="1086">
        <v>2</v>
      </c>
      <c r="B68" s="423" t="s">
        <v>3663</v>
      </c>
      <c r="C68" s="423" t="s">
        <v>4999</v>
      </c>
      <c r="D68" s="740">
        <v>208</v>
      </c>
      <c r="E68" s="740">
        <v>0</v>
      </c>
      <c r="F68" s="740">
        <v>0</v>
      </c>
      <c r="G68" s="740">
        <v>0</v>
      </c>
      <c r="H68" s="740">
        <v>0</v>
      </c>
      <c r="I68" s="740">
        <v>0</v>
      </c>
      <c r="J68" s="740">
        <v>1</v>
      </c>
      <c r="K68" s="740">
        <v>0</v>
      </c>
      <c r="L68" s="740">
        <v>2</v>
      </c>
      <c r="M68" s="740">
        <v>3</v>
      </c>
      <c r="N68" s="740">
        <v>9</v>
      </c>
      <c r="O68" s="740">
        <v>19</v>
      </c>
      <c r="P68" s="740">
        <v>25</v>
      </c>
      <c r="Q68" s="740">
        <v>32</v>
      </c>
      <c r="R68" s="740">
        <v>33</v>
      </c>
      <c r="S68" s="740">
        <v>19</v>
      </c>
      <c r="T68" s="740">
        <v>21</v>
      </c>
      <c r="U68" s="740">
        <v>14</v>
      </c>
      <c r="V68" s="740">
        <v>13</v>
      </c>
      <c r="W68" s="740">
        <v>5</v>
      </c>
      <c r="X68" s="740">
        <v>7</v>
      </c>
      <c r="Y68" s="740">
        <v>4</v>
      </c>
      <c r="Z68" s="740">
        <v>1</v>
      </c>
    </row>
    <row r="69" spans="1:26">
      <c r="A69" s="1086">
        <v>3</v>
      </c>
      <c r="B69" s="423" t="s">
        <v>3662</v>
      </c>
      <c r="C69" s="423" t="s">
        <v>5000</v>
      </c>
      <c r="D69" s="740">
        <v>18</v>
      </c>
      <c r="E69" s="740">
        <v>0</v>
      </c>
      <c r="F69" s="740">
        <v>0</v>
      </c>
      <c r="G69" s="740">
        <v>0</v>
      </c>
      <c r="H69" s="740">
        <v>0</v>
      </c>
      <c r="I69" s="740">
        <v>0</v>
      </c>
      <c r="J69" s="740">
        <v>0</v>
      </c>
      <c r="K69" s="740">
        <v>0</v>
      </c>
      <c r="L69" s="740">
        <v>0</v>
      </c>
      <c r="M69" s="740">
        <v>0</v>
      </c>
      <c r="N69" s="740">
        <v>0</v>
      </c>
      <c r="O69" s="740">
        <v>0</v>
      </c>
      <c r="P69" s="740">
        <v>0</v>
      </c>
      <c r="Q69" s="740">
        <v>0</v>
      </c>
      <c r="R69" s="740">
        <v>0</v>
      </c>
      <c r="S69" s="740">
        <v>1</v>
      </c>
      <c r="T69" s="740">
        <v>1</v>
      </c>
      <c r="U69" s="740">
        <v>1</v>
      </c>
      <c r="V69" s="740">
        <v>1</v>
      </c>
      <c r="W69" s="740">
        <v>4</v>
      </c>
      <c r="X69" s="740">
        <v>4</v>
      </c>
      <c r="Y69" s="740">
        <v>2</v>
      </c>
      <c r="Z69" s="740">
        <v>4</v>
      </c>
    </row>
    <row r="70" spans="1:26">
      <c r="A70" s="1086">
        <v>4</v>
      </c>
      <c r="B70" s="423" t="s">
        <v>3661</v>
      </c>
      <c r="C70" s="423" t="s">
        <v>5001</v>
      </c>
      <c r="D70" s="740">
        <v>436</v>
      </c>
      <c r="E70" s="740">
        <v>0</v>
      </c>
      <c r="F70" s="740">
        <v>0</v>
      </c>
      <c r="G70" s="740">
        <v>0</v>
      </c>
      <c r="H70" s="740">
        <v>0</v>
      </c>
      <c r="I70" s="740">
        <v>0</v>
      </c>
      <c r="J70" s="740">
        <v>0</v>
      </c>
      <c r="K70" s="740">
        <v>3</v>
      </c>
      <c r="L70" s="740">
        <v>6</v>
      </c>
      <c r="M70" s="740">
        <v>12</v>
      </c>
      <c r="N70" s="740">
        <v>16</v>
      </c>
      <c r="O70" s="740">
        <v>12</v>
      </c>
      <c r="P70" s="740">
        <v>15</v>
      </c>
      <c r="Q70" s="740">
        <v>22</v>
      </c>
      <c r="R70" s="740">
        <v>23</v>
      </c>
      <c r="S70" s="740">
        <v>27</v>
      </c>
      <c r="T70" s="740">
        <v>28</v>
      </c>
      <c r="U70" s="740">
        <v>32</v>
      </c>
      <c r="V70" s="740">
        <v>31</v>
      </c>
      <c r="W70" s="740">
        <v>32</v>
      </c>
      <c r="X70" s="740">
        <v>45</v>
      </c>
      <c r="Y70" s="740">
        <v>43</v>
      </c>
      <c r="Z70" s="740">
        <v>89</v>
      </c>
    </row>
    <row r="71" spans="1:26">
      <c r="A71" s="1086">
        <v>5</v>
      </c>
      <c r="B71" s="423" t="s">
        <v>3660</v>
      </c>
      <c r="C71" s="423" t="s">
        <v>5002</v>
      </c>
      <c r="D71" s="740">
        <v>228</v>
      </c>
      <c r="E71" s="740">
        <v>2</v>
      </c>
      <c r="F71" s="740">
        <v>2</v>
      </c>
      <c r="G71" s="740">
        <v>4</v>
      </c>
      <c r="H71" s="740">
        <v>4</v>
      </c>
      <c r="I71" s="740">
        <v>6</v>
      </c>
      <c r="J71" s="740">
        <v>3</v>
      </c>
      <c r="K71" s="740">
        <v>2</v>
      </c>
      <c r="L71" s="740">
        <v>7</v>
      </c>
      <c r="M71" s="740">
        <v>7</v>
      </c>
      <c r="N71" s="740">
        <v>4</v>
      </c>
      <c r="O71" s="740">
        <v>7</v>
      </c>
      <c r="P71" s="740">
        <v>7</v>
      </c>
      <c r="Q71" s="740">
        <v>12</v>
      </c>
      <c r="R71" s="740">
        <v>18</v>
      </c>
      <c r="S71" s="740">
        <v>14</v>
      </c>
      <c r="T71" s="740">
        <v>19</v>
      </c>
      <c r="U71" s="740">
        <v>15</v>
      </c>
      <c r="V71" s="740">
        <v>22</v>
      </c>
      <c r="W71" s="740">
        <v>21</v>
      </c>
      <c r="X71" s="740">
        <v>20</v>
      </c>
      <c r="Y71" s="740">
        <v>12</v>
      </c>
      <c r="Z71" s="740">
        <v>20</v>
      </c>
    </row>
    <row r="72" spans="1:26">
      <c r="A72" s="1086">
        <v>6</v>
      </c>
      <c r="B72" s="423" t="s">
        <v>3659</v>
      </c>
      <c r="C72" s="423" t="s">
        <v>5003</v>
      </c>
      <c r="D72" s="740">
        <v>1094</v>
      </c>
      <c r="E72" s="740">
        <v>17</v>
      </c>
      <c r="F72" s="740">
        <v>13</v>
      </c>
      <c r="G72" s="740">
        <v>6</v>
      </c>
      <c r="H72" s="740">
        <v>4</v>
      </c>
      <c r="I72" s="740">
        <v>2</v>
      </c>
      <c r="J72" s="740">
        <v>9</v>
      </c>
      <c r="K72" s="740">
        <v>12</v>
      </c>
      <c r="L72" s="740">
        <v>44</v>
      </c>
      <c r="M72" s="740">
        <v>62</v>
      </c>
      <c r="N72" s="740">
        <v>38</v>
      </c>
      <c r="O72" s="740">
        <v>71</v>
      </c>
      <c r="P72" s="740">
        <v>66</v>
      </c>
      <c r="Q72" s="740">
        <v>72</v>
      </c>
      <c r="R72" s="740">
        <v>105</v>
      </c>
      <c r="S72" s="740">
        <v>92</v>
      </c>
      <c r="T72" s="740">
        <v>110</v>
      </c>
      <c r="U72" s="740">
        <v>93</v>
      </c>
      <c r="V72" s="740">
        <v>56</v>
      </c>
      <c r="W72" s="740">
        <v>79</v>
      </c>
      <c r="X72" s="740">
        <v>36</v>
      </c>
      <c r="Y72" s="740">
        <v>51</v>
      </c>
      <c r="Z72" s="740">
        <v>56</v>
      </c>
    </row>
    <row r="73" spans="1:26">
      <c r="A73" s="1086">
        <v>7</v>
      </c>
      <c r="B73" s="423" t="s">
        <v>3658</v>
      </c>
      <c r="C73" s="423" t="s">
        <v>5004</v>
      </c>
      <c r="D73" s="740">
        <v>3</v>
      </c>
      <c r="E73" s="740">
        <v>0</v>
      </c>
      <c r="F73" s="740">
        <v>0</v>
      </c>
      <c r="G73" s="740">
        <v>0</v>
      </c>
      <c r="H73" s="740">
        <v>0</v>
      </c>
      <c r="I73" s="740">
        <v>1</v>
      </c>
      <c r="J73" s="740">
        <v>0</v>
      </c>
      <c r="K73" s="740">
        <v>0</v>
      </c>
      <c r="L73" s="740">
        <v>0</v>
      </c>
      <c r="M73" s="740">
        <v>0</v>
      </c>
      <c r="N73" s="740">
        <v>0</v>
      </c>
      <c r="O73" s="740">
        <v>0</v>
      </c>
      <c r="P73" s="740">
        <v>1</v>
      </c>
      <c r="Q73" s="740">
        <v>0</v>
      </c>
      <c r="R73" s="740">
        <v>0</v>
      </c>
      <c r="S73" s="740">
        <v>1</v>
      </c>
      <c r="T73" s="740">
        <v>0</v>
      </c>
      <c r="U73" s="740">
        <v>0</v>
      </c>
      <c r="V73" s="740">
        <v>0</v>
      </c>
      <c r="W73" s="740">
        <v>0</v>
      </c>
      <c r="X73" s="740">
        <v>0</v>
      </c>
      <c r="Y73" s="740">
        <v>0</v>
      </c>
      <c r="Z73" s="740">
        <v>0</v>
      </c>
    </row>
    <row r="74" spans="1:26">
      <c r="A74" s="1086">
        <v>8</v>
      </c>
      <c r="B74" s="423" t="s">
        <v>3657</v>
      </c>
      <c r="C74" s="423" t="s">
        <v>5005</v>
      </c>
      <c r="D74" s="740">
        <v>1420</v>
      </c>
      <c r="E74" s="740">
        <v>0</v>
      </c>
      <c r="F74" s="740">
        <v>0</v>
      </c>
      <c r="G74" s="740">
        <v>0</v>
      </c>
      <c r="H74" s="740">
        <v>0</v>
      </c>
      <c r="I74" s="740">
        <v>0</v>
      </c>
      <c r="J74" s="740">
        <v>0</v>
      </c>
      <c r="K74" s="740">
        <v>12</v>
      </c>
      <c r="L74" s="740">
        <v>76</v>
      </c>
      <c r="M74" s="740">
        <v>148</v>
      </c>
      <c r="N74" s="740">
        <v>156</v>
      </c>
      <c r="O74" s="740">
        <v>142</v>
      </c>
      <c r="P74" s="740">
        <v>143</v>
      </c>
      <c r="Q74" s="740">
        <v>117</v>
      </c>
      <c r="R74" s="740">
        <v>143</v>
      </c>
      <c r="S74" s="740">
        <v>113</v>
      </c>
      <c r="T74" s="740">
        <v>86</v>
      </c>
      <c r="U74" s="740">
        <v>76</v>
      </c>
      <c r="V74" s="740">
        <v>66</v>
      </c>
      <c r="W74" s="740">
        <v>60</v>
      </c>
      <c r="X74" s="740">
        <v>31</v>
      </c>
      <c r="Y74" s="740">
        <v>28</v>
      </c>
      <c r="Z74" s="740">
        <v>23</v>
      </c>
    </row>
    <row r="75" spans="1:26">
      <c r="A75" s="1086">
        <v>9</v>
      </c>
      <c r="B75" s="423" t="s">
        <v>3656</v>
      </c>
      <c r="C75" s="423" t="s">
        <v>5006</v>
      </c>
      <c r="D75" s="740">
        <v>590</v>
      </c>
      <c r="E75" s="740">
        <v>2</v>
      </c>
      <c r="F75" s="740">
        <v>0</v>
      </c>
      <c r="G75" s="740">
        <v>2</v>
      </c>
      <c r="H75" s="740">
        <v>0</v>
      </c>
      <c r="I75" s="740">
        <v>0</v>
      </c>
      <c r="J75" s="740">
        <v>3</v>
      </c>
      <c r="K75" s="740">
        <v>1</v>
      </c>
      <c r="L75" s="740">
        <v>68</v>
      </c>
      <c r="M75" s="740">
        <v>92</v>
      </c>
      <c r="N75" s="740">
        <v>94</v>
      </c>
      <c r="O75" s="740">
        <v>83</v>
      </c>
      <c r="P75" s="740">
        <v>60</v>
      </c>
      <c r="Q75" s="740">
        <v>56</v>
      </c>
      <c r="R75" s="740">
        <v>47</v>
      </c>
      <c r="S75" s="740">
        <v>32</v>
      </c>
      <c r="T75" s="740">
        <v>15</v>
      </c>
      <c r="U75" s="740">
        <v>10</v>
      </c>
      <c r="V75" s="740">
        <v>8</v>
      </c>
      <c r="W75" s="740">
        <v>5</v>
      </c>
      <c r="X75" s="740">
        <v>6</v>
      </c>
      <c r="Y75" s="740">
        <v>3</v>
      </c>
      <c r="Z75" s="740">
        <v>3</v>
      </c>
    </row>
    <row r="76" spans="1:26">
      <c r="A76" s="1086">
        <v>10</v>
      </c>
      <c r="B76" s="423" t="s">
        <v>3655</v>
      </c>
      <c r="C76" s="423" t="s">
        <v>5007</v>
      </c>
      <c r="D76" s="740">
        <v>0</v>
      </c>
      <c r="E76" s="740">
        <v>0</v>
      </c>
      <c r="F76" s="740">
        <v>0</v>
      </c>
      <c r="G76" s="740">
        <v>0</v>
      </c>
      <c r="H76" s="740">
        <v>0</v>
      </c>
      <c r="I76" s="740">
        <v>0</v>
      </c>
      <c r="J76" s="740">
        <v>0</v>
      </c>
      <c r="K76" s="740">
        <v>0</v>
      </c>
      <c r="L76" s="740">
        <v>0</v>
      </c>
      <c r="M76" s="740">
        <v>0</v>
      </c>
      <c r="N76" s="740">
        <v>0</v>
      </c>
      <c r="O76" s="740">
        <v>0</v>
      </c>
      <c r="P76" s="740">
        <v>0</v>
      </c>
      <c r="Q76" s="740">
        <v>0</v>
      </c>
      <c r="R76" s="740">
        <v>0</v>
      </c>
      <c r="S76" s="740">
        <v>0</v>
      </c>
      <c r="T76" s="740">
        <v>0</v>
      </c>
      <c r="U76" s="740">
        <v>0</v>
      </c>
      <c r="V76" s="740">
        <v>0</v>
      </c>
      <c r="W76" s="740">
        <v>0</v>
      </c>
      <c r="X76" s="740">
        <v>0</v>
      </c>
      <c r="Y76" s="740">
        <v>0</v>
      </c>
      <c r="Z76" s="740">
        <v>0</v>
      </c>
    </row>
    <row r="77" spans="1:26">
      <c r="A77" s="1086">
        <v>11</v>
      </c>
      <c r="B77" s="423" t="s">
        <v>3654</v>
      </c>
      <c r="C77" s="423" t="s">
        <v>5008</v>
      </c>
      <c r="D77" s="740">
        <v>61</v>
      </c>
      <c r="E77" s="740">
        <v>0</v>
      </c>
      <c r="F77" s="740">
        <v>0</v>
      </c>
      <c r="G77" s="740">
        <v>0</v>
      </c>
      <c r="H77" s="740">
        <v>0</v>
      </c>
      <c r="I77" s="740">
        <v>0</v>
      </c>
      <c r="J77" s="740">
        <v>0</v>
      </c>
      <c r="K77" s="740">
        <v>0</v>
      </c>
      <c r="L77" s="740">
        <v>0</v>
      </c>
      <c r="M77" s="740">
        <v>2</v>
      </c>
      <c r="N77" s="740">
        <v>1</v>
      </c>
      <c r="O77" s="740">
        <v>3</v>
      </c>
      <c r="P77" s="740">
        <v>1</v>
      </c>
      <c r="Q77" s="740">
        <v>6</v>
      </c>
      <c r="R77" s="740">
        <v>12</v>
      </c>
      <c r="S77" s="740">
        <v>1</v>
      </c>
      <c r="T77" s="740">
        <v>4</v>
      </c>
      <c r="U77" s="740">
        <v>3</v>
      </c>
      <c r="V77" s="740">
        <v>3</v>
      </c>
      <c r="W77" s="740">
        <v>8</v>
      </c>
      <c r="X77" s="740">
        <v>4</v>
      </c>
      <c r="Y77" s="740">
        <v>8</v>
      </c>
      <c r="Z77" s="740">
        <v>5</v>
      </c>
    </row>
    <row r="78" spans="1:26">
      <c r="A78" s="585" t="s">
        <v>4082</v>
      </c>
    </row>
  </sheetData>
  <mergeCells count="3">
    <mergeCell ref="C2:Z2"/>
    <mergeCell ref="D4:Z4"/>
    <mergeCell ref="E6:Z6"/>
  </mergeCells>
  <hyperlinks>
    <hyperlink ref="A1" location="Indice!A125" display="Volver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Z78"/>
  <sheetViews>
    <sheetView showGridLines="0" showRowColHeaders="0" workbookViewId="0">
      <selection activeCell="C12" sqref="C12"/>
    </sheetView>
  </sheetViews>
  <sheetFormatPr baseColWidth="10" defaultColWidth="8.88671875" defaultRowHeight="13.2"/>
  <cols>
    <col min="1" max="1" width="14.33203125" style="668" bestFit="1" customWidth="1"/>
    <col min="2" max="2" width="42.33203125" style="668" customWidth="1"/>
    <col min="3" max="3" width="77.88671875" style="668" customWidth="1"/>
    <col min="4" max="4" width="5.109375" style="668" bestFit="1" customWidth="1"/>
    <col min="5" max="5" width="9.6640625" style="668" customWidth="1"/>
    <col min="6" max="6" width="4.6640625" style="668" customWidth="1"/>
    <col min="7" max="10" width="4.88671875" style="668" bestFit="1" customWidth="1"/>
    <col min="11" max="25" width="6.88671875" style="668" bestFit="1" customWidth="1"/>
    <col min="26" max="26" width="8.109375" style="668" customWidth="1"/>
    <col min="27" max="256" width="8.88671875" style="668"/>
    <col min="257" max="257" width="14.33203125" style="668" bestFit="1" customWidth="1"/>
    <col min="258" max="258" width="42.33203125" style="668" customWidth="1"/>
    <col min="259" max="259" width="77.88671875" style="668" customWidth="1"/>
    <col min="260" max="260" width="5.109375" style="668" bestFit="1" customWidth="1"/>
    <col min="261" max="261" width="9.6640625" style="668" customWidth="1"/>
    <col min="262" max="262" width="4.6640625" style="668" customWidth="1"/>
    <col min="263" max="266" width="4.88671875" style="668" bestFit="1" customWidth="1"/>
    <col min="267" max="281" width="6.88671875" style="668" bestFit="1" customWidth="1"/>
    <col min="282" max="282" width="8.109375" style="668" customWidth="1"/>
    <col min="283" max="512" width="8.88671875" style="668"/>
    <col min="513" max="513" width="14.33203125" style="668" bestFit="1" customWidth="1"/>
    <col min="514" max="514" width="42.33203125" style="668" customWidth="1"/>
    <col min="515" max="515" width="77.88671875" style="668" customWidth="1"/>
    <col min="516" max="516" width="5.109375" style="668" bestFit="1" customWidth="1"/>
    <col min="517" max="517" width="9.6640625" style="668" customWidth="1"/>
    <col min="518" max="518" width="4.6640625" style="668" customWidth="1"/>
    <col min="519" max="522" width="4.88671875" style="668" bestFit="1" customWidth="1"/>
    <col min="523" max="537" width="6.88671875" style="668" bestFit="1" customWidth="1"/>
    <col min="538" max="538" width="8.109375" style="668" customWidth="1"/>
    <col min="539" max="768" width="8.88671875" style="668"/>
    <col min="769" max="769" width="14.33203125" style="668" bestFit="1" customWidth="1"/>
    <col min="770" max="770" width="42.33203125" style="668" customWidth="1"/>
    <col min="771" max="771" width="77.88671875" style="668" customWidth="1"/>
    <col min="772" max="772" width="5.109375" style="668" bestFit="1" customWidth="1"/>
    <col min="773" max="773" width="9.6640625" style="668" customWidth="1"/>
    <col min="774" max="774" width="4.6640625" style="668" customWidth="1"/>
    <col min="775" max="778" width="4.88671875" style="668" bestFit="1" customWidth="1"/>
    <col min="779" max="793" width="6.88671875" style="668" bestFit="1" customWidth="1"/>
    <col min="794" max="794" width="8.109375" style="668" customWidth="1"/>
    <col min="795" max="1024" width="8.88671875" style="668"/>
    <col min="1025" max="1025" width="14.33203125" style="668" bestFit="1" customWidth="1"/>
    <col min="1026" max="1026" width="42.33203125" style="668" customWidth="1"/>
    <col min="1027" max="1027" width="77.88671875" style="668" customWidth="1"/>
    <col min="1028" max="1028" width="5.109375" style="668" bestFit="1" customWidth="1"/>
    <col min="1029" max="1029" width="9.6640625" style="668" customWidth="1"/>
    <col min="1030" max="1030" width="4.6640625" style="668" customWidth="1"/>
    <col min="1031" max="1034" width="4.88671875" style="668" bestFit="1" customWidth="1"/>
    <col min="1035" max="1049" width="6.88671875" style="668" bestFit="1" customWidth="1"/>
    <col min="1050" max="1050" width="8.109375" style="668" customWidth="1"/>
    <col min="1051" max="1280" width="8.88671875" style="668"/>
    <col min="1281" max="1281" width="14.33203125" style="668" bestFit="1" customWidth="1"/>
    <col min="1282" max="1282" width="42.33203125" style="668" customWidth="1"/>
    <col min="1283" max="1283" width="77.88671875" style="668" customWidth="1"/>
    <col min="1284" max="1284" width="5.109375" style="668" bestFit="1" customWidth="1"/>
    <col min="1285" max="1285" width="9.6640625" style="668" customWidth="1"/>
    <col min="1286" max="1286" width="4.6640625" style="668" customWidth="1"/>
    <col min="1287" max="1290" width="4.88671875" style="668" bestFit="1" customWidth="1"/>
    <col min="1291" max="1305" width="6.88671875" style="668" bestFit="1" customWidth="1"/>
    <col min="1306" max="1306" width="8.109375" style="668" customWidth="1"/>
    <col min="1307" max="1536" width="8.88671875" style="668"/>
    <col min="1537" max="1537" width="14.33203125" style="668" bestFit="1" customWidth="1"/>
    <col min="1538" max="1538" width="42.33203125" style="668" customWidth="1"/>
    <col min="1539" max="1539" width="77.88671875" style="668" customWidth="1"/>
    <col min="1540" max="1540" width="5.109375" style="668" bestFit="1" customWidth="1"/>
    <col min="1541" max="1541" width="9.6640625" style="668" customWidth="1"/>
    <col min="1542" max="1542" width="4.6640625" style="668" customWidth="1"/>
    <col min="1543" max="1546" width="4.88671875" style="668" bestFit="1" customWidth="1"/>
    <col min="1547" max="1561" width="6.88671875" style="668" bestFit="1" customWidth="1"/>
    <col min="1562" max="1562" width="8.109375" style="668" customWidth="1"/>
    <col min="1563" max="1792" width="8.88671875" style="668"/>
    <col min="1793" max="1793" width="14.33203125" style="668" bestFit="1" customWidth="1"/>
    <col min="1794" max="1794" width="42.33203125" style="668" customWidth="1"/>
    <col min="1795" max="1795" width="77.88671875" style="668" customWidth="1"/>
    <col min="1796" max="1796" width="5.109375" style="668" bestFit="1" customWidth="1"/>
    <col min="1797" max="1797" width="9.6640625" style="668" customWidth="1"/>
    <col min="1798" max="1798" width="4.6640625" style="668" customWidth="1"/>
    <col min="1799" max="1802" width="4.88671875" style="668" bestFit="1" customWidth="1"/>
    <col min="1803" max="1817" width="6.88671875" style="668" bestFit="1" customWidth="1"/>
    <col min="1818" max="1818" width="8.109375" style="668" customWidth="1"/>
    <col min="1819" max="2048" width="8.88671875" style="668"/>
    <col min="2049" max="2049" width="14.33203125" style="668" bestFit="1" customWidth="1"/>
    <col min="2050" max="2050" width="42.33203125" style="668" customWidth="1"/>
    <col min="2051" max="2051" width="77.88671875" style="668" customWidth="1"/>
    <col min="2052" max="2052" width="5.109375" style="668" bestFit="1" customWidth="1"/>
    <col min="2053" max="2053" width="9.6640625" style="668" customWidth="1"/>
    <col min="2054" max="2054" width="4.6640625" style="668" customWidth="1"/>
    <col min="2055" max="2058" width="4.88671875" style="668" bestFit="1" customWidth="1"/>
    <col min="2059" max="2073" width="6.88671875" style="668" bestFit="1" customWidth="1"/>
    <col min="2074" max="2074" width="8.109375" style="668" customWidth="1"/>
    <col min="2075" max="2304" width="8.88671875" style="668"/>
    <col min="2305" max="2305" width="14.33203125" style="668" bestFit="1" customWidth="1"/>
    <col min="2306" max="2306" width="42.33203125" style="668" customWidth="1"/>
    <col min="2307" max="2307" width="77.88671875" style="668" customWidth="1"/>
    <col min="2308" max="2308" width="5.109375" style="668" bestFit="1" customWidth="1"/>
    <col min="2309" max="2309" width="9.6640625" style="668" customWidth="1"/>
    <col min="2310" max="2310" width="4.6640625" style="668" customWidth="1"/>
    <col min="2311" max="2314" width="4.88671875" style="668" bestFit="1" customWidth="1"/>
    <col min="2315" max="2329" width="6.88671875" style="668" bestFit="1" customWidth="1"/>
    <col min="2330" max="2330" width="8.109375" style="668" customWidth="1"/>
    <col min="2331" max="2560" width="8.88671875" style="668"/>
    <col min="2561" max="2561" width="14.33203125" style="668" bestFit="1" customWidth="1"/>
    <col min="2562" max="2562" width="42.33203125" style="668" customWidth="1"/>
    <col min="2563" max="2563" width="77.88671875" style="668" customWidth="1"/>
    <col min="2564" max="2564" width="5.109375" style="668" bestFit="1" customWidth="1"/>
    <col min="2565" max="2565" width="9.6640625" style="668" customWidth="1"/>
    <col min="2566" max="2566" width="4.6640625" style="668" customWidth="1"/>
    <col min="2567" max="2570" width="4.88671875" style="668" bestFit="1" customWidth="1"/>
    <col min="2571" max="2585" width="6.88671875" style="668" bestFit="1" customWidth="1"/>
    <col min="2586" max="2586" width="8.109375" style="668" customWidth="1"/>
    <col min="2587" max="2816" width="8.88671875" style="668"/>
    <col min="2817" max="2817" width="14.33203125" style="668" bestFit="1" customWidth="1"/>
    <col min="2818" max="2818" width="42.33203125" style="668" customWidth="1"/>
    <col min="2819" max="2819" width="77.88671875" style="668" customWidth="1"/>
    <col min="2820" max="2820" width="5.109375" style="668" bestFit="1" customWidth="1"/>
    <col min="2821" max="2821" width="9.6640625" style="668" customWidth="1"/>
    <col min="2822" max="2822" width="4.6640625" style="668" customWidth="1"/>
    <col min="2823" max="2826" width="4.88671875" style="668" bestFit="1" customWidth="1"/>
    <col min="2827" max="2841" width="6.88671875" style="668" bestFit="1" customWidth="1"/>
    <col min="2842" max="2842" width="8.109375" style="668" customWidth="1"/>
    <col min="2843" max="3072" width="8.88671875" style="668"/>
    <col min="3073" max="3073" width="14.33203125" style="668" bestFit="1" customWidth="1"/>
    <col min="3074" max="3074" width="42.33203125" style="668" customWidth="1"/>
    <col min="3075" max="3075" width="77.88671875" style="668" customWidth="1"/>
    <col min="3076" max="3076" width="5.109375" style="668" bestFit="1" customWidth="1"/>
    <col min="3077" max="3077" width="9.6640625" style="668" customWidth="1"/>
    <col min="3078" max="3078" width="4.6640625" style="668" customWidth="1"/>
    <col min="3079" max="3082" width="4.88671875" style="668" bestFit="1" customWidth="1"/>
    <col min="3083" max="3097" width="6.88671875" style="668" bestFit="1" customWidth="1"/>
    <col min="3098" max="3098" width="8.109375" style="668" customWidth="1"/>
    <col min="3099" max="3328" width="8.88671875" style="668"/>
    <col min="3329" max="3329" width="14.33203125" style="668" bestFit="1" customWidth="1"/>
    <col min="3330" max="3330" width="42.33203125" style="668" customWidth="1"/>
    <col min="3331" max="3331" width="77.88671875" style="668" customWidth="1"/>
    <col min="3332" max="3332" width="5.109375" style="668" bestFit="1" customWidth="1"/>
    <col min="3333" max="3333" width="9.6640625" style="668" customWidth="1"/>
    <col min="3334" max="3334" width="4.6640625" style="668" customWidth="1"/>
    <col min="3335" max="3338" width="4.88671875" style="668" bestFit="1" customWidth="1"/>
    <col min="3339" max="3353" width="6.88671875" style="668" bestFit="1" customWidth="1"/>
    <col min="3354" max="3354" width="8.109375" style="668" customWidth="1"/>
    <col min="3355" max="3584" width="8.88671875" style="668"/>
    <col min="3585" max="3585" width="14.33203125" style="668" bestFit="1" customWidth="1"/>
    <col min="3586" max="3586" width="42.33203125" style="668" customWidth="1"/>
    <col min="3587" max="3587" width="77.88671875" style="668" customWidth="1"/>
    <col min="3588" max="3588" width="5.109375" style="668" bestFit="1" customWidth="1"/>
    <col min="3589" max="3589" width="9.6640625" style="668" customWidth="1"/>
    <col min="3590" max="3590" width="4.6640625" style="668" customWidth="1"/>
    <col min="3591" max="3594" width="4.88671875" style="668" bestFit="1" customWidth="1"/>
    <col min="3595" max="3609" width="6.88671875" style="668" bestFit="1" customWidth="1"/>
    <col min="3610" max="3610" width="8.109375" style="668" customWidth="1"/>
    <col min="3611" max="3840" width="8.88671875" style="668"/>
    <col min="3841" max="3841" width="14.33203125" style="668" bestFit="1" customWidth="1"/>
    <col min="3842" max="3842" width="42.33203125" style="668" customWidth="1"/>
    <col min="3843" max="3843" width="77.88671875" style="668" customWidth="1"/>
    <col min="3844" max="3844" width="5.109375" style="668" bestFit="1" customWidth="1"/>
    <col min="3845" max="3845" width="9.6640625" style="668" customWidth="1"/>
    <col min="3846" max="3846" width="4.6640625" style="668" customWidth="1"/>
    <col min="3847" max="3850" width="4.88671875" style="668" bestFit="1" customWidth="1"/>
    <col min="3851" max="3865" width="6.88671875" style="668" bestFit="1" customWidth="1"/>
    <col min="3866" max="3866" width="8.109375" style="668" customWidth="1"/>
    <col min="3867" max="4096" width="8.88671875" style="668"/>
    <col min="4097" max="4097" width="14.33203125" style="668" bestFit="1" customWidth="1"/>
    <col min="4098" max="4098" width="42.33203125" style="668" customWidth="1"/>
    <col min="4099" max="4099" width="77.88671875" style="668" customWidth="1"/>
    <col min="4100" max="4100" width="5.109375" style="668" bestFit="1" customWidth="1"/>
    <col min="4101" max="4101" width="9.6640625" style="668" customWidth="1"/>
    <col min="4102" max="4102" width="4.6640625" style="668" customWidth="1"/>
    <col min="4103" max="4106" width="4.88671875" style="668" bestFit="1" customWidth="1"/>
    <col min="4107" max="4121" width="6.88671875" style="668" bestFit="1" customWidth="1"/>
    <col min="4122" max="4122" width="8.109375" style="668" customWidth="1"/>
    <col min="4123" max="4352" width="8.88671875" style="668"/>
    <col min="4353" max="4353" width="14.33203125" style="668" bestFit="1" customWidth="1"/>
    <col min="4354" max="4354" width="42.33203125" style="668" customWidth="1"/>
    <col min="4355" max="4355" width="77.88671875" style="668" customWidth="1"/>
    <col min="4356" max="4356" width="5.109375" style="668" bestFit="1" customWidth="1"/>
    <col min="4357" max="4357" width="9.6640625" style="668" customWidth="1"/>
    <col min="4358" max="4358" width="4.6640625" style="668" customWidth="1"/>
    <col min="4359" max="4362" width="4.88671875" style="668" bestFit="1" customWidth="1"/>
    <col min="4363" max="4377" width="6.88671875" style="668" bestFit="1" customWidth="1"/>
    <col min="4378" max="4378" width="8.109375" style="668" customWidth="1"/>
    <col min="4379" max="4608" width="8.88671875" style="668"/>
    <col min="4609" max="4609" width="14.33203125" style="668" bestFit="1" customWidth="1"/>
    <col min="4610" max="4610" width="42.33203125" style="668" customWidth="1"/>
    <col min="4611" max="4611" width="77.88671875" style="668" customWidth="1"/>
    <col min="4612" max="4612" width="5.109375" style="668" bestFit="1" customWidth="1"/>
    <col min="4613" max="4613" width="9.6640625" style="668" customWidth="1"/>
    <col min="4614" max="4614" width="4.6640625" style="668" customWidth="1"/>
    <col min="4615" max="4618" width="4.88671875" style="668" bestFit="1" customWidth="1"/>
    <col min="4619" max="4633" width="6.88671875" style="668" bestFit="1" customWidth="1"/>
    <col min="4634" max="4634" width="8.109375" style="668" customWidth="1"/>
    <col min="4635" max="4864" width="8.88671875" style="668"/>
    <col min="4865" max="4865" width="14.33203125" style="668" bestFit="1" customWidth="1"/>
    <col min="4866" max="4866" width="42.33203125" style="668" customWidth="1"/>
    <col min="4867" max="4867" width="77.88671875" style="668" customWidth="1"/>
    <col min="4868" max="4868" width="5.109375" style="668" bestFit="1" customWidth="1"/>
    <col min="4869" max="4869" width="9.6640625" style="668" customWidth="1"/>
    <col min="4870" max="4870" width="4.6640625" style="668" customWidth="1"/>
    <col min="4871" max="4874" width="4.88671875" style="668" bestFit="1" customWidth="1"/>
    <col min="4875" max="4889" width="6.88671875" style="668" bestFit="1" customWidth="1"/>
    <col min="4890" max="4890" width="8.109375" style="668" customWidth="1"/>
    <col min="4891" max="5120" width="8.88671875" style="668"/>
    <col min="5121" max="5121" width="14.33203125" style="668" bestFit="1" customWidth="1"/>
    <col min="5122" max="5122" width="42.33203125" style="668" customWidth="1"/>
    <col min="5123" max="5123" width="77.88671875" style="668" customWidth="1"/>
    <col min="5124" max="5124" width="5.109375" style="668" bestFit="1" customWidth="1"/>
    <col min="5125" max="5125" width="9.6640625" style="668" customWidth="1"/>
    <col min="5126" max="5126" width="4.6640625" style="668" customWidth="1"/>
    <col min="5127" max="5130" width="4.88671875" style="668" bestFit="1" customWidth="1"/>
    <col min="5131" max="5145" width="6.88671875" style="668" bestFit="1" customWidth="1"/>
    <col min="5146" max="5146" width="8.109375" style="668" customWidth="1"/>
    <col min="5147" max="5376" width="8.88671875" style="668"/>
    <col min="5377" max="5377" width="14.33203125" style="668" bestFit="1" customWidth="1"/>
    <col min="5378" max="5378" width="42.33203125" style="668" customWidth="1"/>
    <col min="5379" max="5379" width="77.88671875" style="668" customWidth="1"/>
    <col min="5380" max="5380" width="5.109375" style="668" bestFit="1" customWidth="1"/>
    <col min="5381" max="5381" width="9.6640625" style="668" customWidth="1"/>
    <col min="5382" max="5382" width="4.6640625" style="668" customWidth="1"/>
    <col min="5383" max="5386" width="4.88671875" style="668" bestFit="1" customWidth="1"/>
    <col min="5387" max="5401" width="6.88671875" style="668" bestFit="1" customWidth="1"/>
    <col min="5402" max="5402" width="8.109375" style="668" customWidth="1"/>
    <col min="5403" max="5632" width="8.88671875" style="668"/>
    <col min="5633" max="5633" width="14.33203125" style="668" bestFit="1" customWidth="1"/>
    <col min="5634" max="5634" width="42.33203125" style="668" customWidth="1"/>
    <col min="5635" max="5635" width="77.88671875" style="668" customWidth="1"/>
    <col min="5636" max="5636" width="5.109375" style="668" bestFit="1" customWidth="1"/>
    <col min="5637" max="5637" width="9.6640625" style="668" customWidth="1"/>
    <col min="5638" max="5638" width="4.6640625" style="668" customWidth="1"/>
    <col min="5639" max="5642" width="4.88671875" style="668" bestFit="1" customWidth="1"/>
    <col min="5643" max="5657" width="6.88671875" style="668" bestFit="1" customWidth="1"/>
    <col min="5658" max="5658" width="8.109375" style="668" customWidth="1"/>
    <col min="5659" max="5888" width="8.88671875" style="668"/>
    <col min="5889" max="5889" width="14.33203125" style="668" bestFit="1" customWidth="1"/>
    <col min="5890" max="5890" width="42.33203125" style="668" customWidth="1"/>
    <col min="5891" max="5891" width="77.88671875" style="668" customWidth="1"/>
    <col min="5892" max="5892" width="5.109375" style="668" bestFit="1" customWidth="1"/>
    <col min="5893" max="5893" width="9.6640625" style="668" customWidth="1"/>
    <col min="5894" max="5894" width="4.6640625" style="668" customWidth="1"/>
    <col min="5895" max="5898" width="4.88671875" style="668" bestFit="1" customWidth="1"/>
    <col min="5899" max="5913" width="6.88671875" style="668" bestFit="1" customWidth="1"/>
    <col min="5914" max="5914" width="8.109375" style="668" customWidth="1"/>
    <col min="5915" max="6144" width="8.88671875" style="668"/>
    <col min="6145" max="6145" width="14.33203125" style="668" bestFit="1" customWidth="1"/>
    <col min="6146" max="6146" width="42.33203125" style="668" customWidth="1"/>
    <col min="6147" max="6147" width="77.88671875" style="668" customWidth="1"/>
    <col min="6148" max="6148" width="5.109375" style="668" bestFit="1" customWidth="1"/>
    <col min="6149" max="6149" width="9.6640625" style="668" customWidth="1"/>
    <col min="6150" max="6150" width="4.6640625" style="668" customWidth="1"/>
    <col min="6151" max="6154" width="4.88671875" style="668" bestFit="1" customWidth="1"/>
    <col min="6155" max="6169" width="6.88671875" style="668" bestFit="1" customWidth="1"/>
    <col min="6170" max="6170" width="8.109375" style="668" customWidth="1"/>
    <col min="6171" max="6400" width="8.88671875" style="668"/>
    <col min="6401" max="6401" width="14.33203125" style="668" bestFit="1" customWidth="1"/>
    <col min="6402" max="6402" width="42.33203125" style="668" customWidth="1"/>
    <col min="6403" max="6403" width="77.88671875" style="668" customWidth="1"/>
    <col min="6404" max="6404" width="5.109375" style="668" bestFit="1" customWidth="1"/>
    <col min="6405" max="6405" width="9.6640625" style="668" customWidth="1"/>
    <col min="6406" max="6406" width="4.6640625" style="668" customWidth="1"/>
    <col min="6407" max="6410" width="4.88671875" style="668" bestFit="1" customWidth="1"/>
    <col min="6411" max="6425" width="6.88671875" style="668" bestFit="1" customWidth="1"/>
    <col min="6426" max="6426" width="8.109375" style="668" customWidth="1"/>
    <col min="6427" max="6656" width="8.88671875" style="668"/>
    <col min="6657" max="6657" width="14.33203125" style="668" bestFit="1" customWidth="1"/>
    <col min="6658" max="6658" width="42.33203125" style="668" customWidth="1"/>
    <col min="6659" max="6659" width="77.88671875" style="668" customWidth="1"/>
    <col min="6660" max="6660" width="5.109375" style="668" bestFit="1" customWidth="1"/>
    <col min="6661" max="6661" width="9.6640625" style="668" customWidth="1"/>
    <col min="6662" max="6662" width="4.6640625" style="668" customWidth="1"/>
    <col min="6663" max="6666" width="4.88671875" style="668" bestFit="1" customWidth="1"/>
    <col min="6667" max="6681" width="6.88671875" style="668" bestFit="1" customWidth="1"/>
    <col min="6682" max="6682" width="8.109375" style="668" customWidth="1"/>
    <col min="6683" max="6912" width="8.88671875" style="668"/>
    <col min="6913" max="6913" width="14.33203125" style="668" bestFit="1" customWidth="1"/>
    <col min="6914" max="6914" width="42.33203125" style="668" customWidth="1"/>
    <col min="6915" max="6915" width="77.88671875" style="668" customWidth="1"/>
    <col min="6916" max="6916" width="5.109375" style="668" bestFit="1" customWidth="1"/>
    <col min="6917" max="6917" width="9.6640625" style="668" customWidth="1"/>
    <col min="6918" max="6918" width="4.6640625" style="668" customWidth="1"/>
    <col min="6919" max="6922" width="4.88671875" style="668" bestFit="1" customWidth="1"/>
    <col min="6923" max="6937" width="6.88671875" style="668" bestFit="1" customWidth="1"/>
    <col min="6938" max="6938" width="8.109375" style="668" customWidth="1"/>
    <col min="6939" max="7168" width="8.88671875" style="668"/>
    <col min="7169" max="7169" width="14.33203125" style="668" bestFit="1" customWidth="1"/>
    <col min="7170" max="7170" width="42.33203125" style="668" customWidth="1"/>
    <col min="7171" max="7171" width="77.88671875" style="668" customWidth="1"/>
    <col min="7172" max="7172" width="5.109375" style="668" bestFit="1" customWidth="1"/>
    <col min="7173" max="7173" width="9.6640625" style="668" customWidth="1"/>
    <col min="7174" max="7174" width="4.6640625" style="668" customWidth="1"/>
    <col min="7175" max="7178" width="4.88671875" style="668" bestFit="1" customWidth="1"/>
    <col min="7179" max="7193" width="6.88671875" style="668" bestFit="1" customWidth="1"/>
    <col min="7194" max="7194" width="8.109375" style="668" customWidth="1"/>
    <col min="7195" max="7424" width="8.88671875" style="668"/>
    <col min="7425" max="7425" width="14.33203125" style="668" bestFit="1" customWidth="1"/>
    <col min="7426" max="7426" width="42.33203125" style="668" customWidth="1"/>
    <col min="7427" max="7427" width="77.88671875" style="668" customWidth="1"/>
    <col min="7428" max="7428" width="5.109375" style="668" bestFit="1" customWidth="1"/>
    <col min="7429" max="7429" width="9.6640625" style="668" customWidth="1"/>
    <col min="7430" max="7430" width="4.6640625" style="668" customWidth="1"/>
    <col min="7431" max="7434" width="4.88671875" style="668" bestFit="1" customWidth="1"/>
    <col min="7435" max="7449" width="6.88671875" style="668" bestFit="1" customWidth="1"/>
    <col min="7450" max="7450" width="8.109375" style="668" customWidth="1"/>
    <col min="7451" max="7680" width="8.88671875" style="668"/>
    <col min="7681" max="7681" width="14.33203125" style="668" bestFit="1" customWidth="1"/>
    <col min="7682" max="7682" width="42.33203125" style="668" customWidth="1"/>
    <col min="7683" max="7683" width="77.88671875" style="668" customWidth="1"/>
    <col min="7684" max="7684" width="5.109375" style="668" bestFit="1" customWidth="1"/>
    <col min="7685" max="7685" width="9.6640625" style="668" customWidth="1"/>
    <col min="7686" max="7686" width="4.6640625" style="668" customWidth="1"/>
    <col min="7687" max="7690" width="4.88671875" style="668" bestFit="1" customWidth="1"/>
    <col min="7691" max="7705" width="6.88671875" style="668" bestFit="1" customWidth="1"/>
    <col min="7706" max="7706" width="8.109375" style="668" customWidth="1"/>
    <col min="7707" max="7936" width="8.88671875" style="668"/>
    <col min="7937" max="7937" width="14.33203125" style="668" bestFit="1" customWidth="1"/>
    <col min="7938" max="7938" width="42.33203125" style="668" customWidth="1"/>
    <col min="7939" max="7939" width="77.88671875" style="668" customWidth="1"/>
    <col min="7940" max="7940" width="5.109375" style="668" bestFit="1" customWidth="1"/>
    <col min="7941" max="7941" width="9.6640625" style="668" customWidth="1"/>
    <col min="7942" max="7942" width="4.6640625" style="668" customWidth="1"/>
    <col min="7943" max="7946" width="4.88671875" style="668" bestFit="1" customWidth="1"/>
    <col min="7947" max="7961" width="6.88671875" style="668" bestFit="1" customWidth="1"/>
    <col min="7962" max="7962" width="8.109375" style="668" customWidth="1"/>
    <col min="7963" max="8192" width="8.88671875" style="668"/>
    <col min="8193" max="8193" width="14.33203125" style="668" bestFit="1" customWidth="1"/>
    <col min="8194" max="8194" width="42.33203125" style="668" customWidth="1"/>
    <col min="8195" max="8195" width="77.88671875" style="668" customWidth="1"/>
    <col min="8196" max="8196" width="5.109375" style="668" bestFit="1" customWidth="1"/>
    <col min="8197" max="8197" width="9.6640625" style="668" customWidth="1"/>
    <col min="8198" max="8198" width="4.6640625" style="668" customWidth="1"/>
    <col min="8199" max="8202" width="4.88671875" style="668" bestFit="1" customWidth="1"/>
    <col min="8203" max="8217" width="6.88671875" style="668" bestFit="1" customWidth="1"/>
    <col min="8218" max="8218" width="8.109375" style="668" customWidth="1"/>
    <col min="8219" max="8448" width="8.88671875" style="668"/>
    <col min="8449" max="8449" width="14.33203125" style="668" bestFit="1" customWidth="1"/>
    <col min="8450" max="8450" width="42.33203125" style="668" customWidth="1"/>
    <col min="8451" max="8451" width="77.88671875" style="668" customWidth="1"/>
    <col min="8452" max="8452" width="5.109375" style="668" bestFit="1" customWidth="1"/>
    <col min="8453" max="8453" width="9.6640625" style="668" customWidth="1"/>
    <col min="8454" max="8454" width="4.6640625" style="668" customWidth="1"/>
    <col min="8455" max="8458" width="4.88671875" style="668" bestFit="1" customWidth="1"/>
    <col min="8459" max="8473" width="6.88671875" style="668" bestFit="1" customWidth="1"/>
    <col min="8474" max="8474" width="8.109375" style="668" customWidth="1"/>
    <col min="8475" max="8704" width="8.88671875" style="668"/>
    <col min="8705" max="8705" width="14.33203125" style="668" bestFit="1" customWidth="1"/>
    <col min="8706" max="8706" width="42.33203125" style="668" customWidth="1"/>
    <col min="8707" max="8707" width="77.88671875" style="668" customWidth="1"/>
    <col min="8708" max="8708" width="5.109375" style="668" bestFit="1" customWidth="1"/>
    <col min="8709" max="8709" width="9.6640625" style="668" customWidth="1"/>
    <col min="8710" max="8710" width="4.6640625" style="668" customWidth="1"/>
    <col min="8711" max="8714" width="4.88671875" style="668" bestFit="1" customWidth="1"/>
    <col min="8715" max="8729" width="6.88671875" style="668" bestFit="1" customWidth="1"/>
    <col min="8730" max="8730" width="8.109375" style="668" customWidth="1"/>
    <col min="8731" max="8960" width="8.88671875" style="668"/>
    <col min="8961" max="8961" width="14.33203125" style="668" bestFit="1" customWidth="1"/>
    <col min="8962" max="8962" width="42.33203125" style="668" customWidth="1"/>
    <col min="8963" max="8963" width="77.88671875" style="668" customWidth="1"/>
    <col min="8964" max="8964" width="5.109375" style="668" bestFit="1" customWidth="1"/>
    <col min="8965" max="8965" width="9.6640625" style="668" customWidth="1"/>
    <col min="8966" max="8966" width="4.6640625" style="668" customWidth="1"/>
    <col min="8967" max="8970" width="4.88671875" style="668" bestFit="1" customWidth="1"/>
    <col min="8971" max="8985" width="6.88671875" style="668" bestFit="1" customWidth="1"/>
    <col min="8986" max="8986" width="8.109375" style="668" customWidth="1"/>
    <col min="8987" max="9216" width="8.88671875" style="668"/>
    <col min="9217" max="9217" width="14.33203125" style="668" bestFit="1" customWidth="1"/>
    <col min="9218" max="9218" width="42.33203125" style="668" customWidth="1"/>
    <col min="9219" max="9219" width="77.88671875" style="668" customWidth="1"/>
    <col min="9220" max="9220" width="5.109375" style="668" bestFit="1" customWidth="1"/>
    <col min="9221" max="9221" width="9.6640625" style="668" customWidth="1"/>
    <col min="9222" max="9222" width="4.6640625" style="668" customWidth="1"/>
    <col min="9223" max="9226" width="4.88671875" style="668" bestFit="1" customWidth="1"/>
    <col min="9227" max="9241" width="6.88671875" style="668" bestFit="1" customWidth="1"/>
    <col min="9242" max="9242" width="8.109375" style="668" customWidth="1"/>
    <col min="9243" max="9472" width="8.88671875" style="668"/>
    <col min="9473" max="9473" width="14.33203125" style="668" bestFit="1" customWidth="1"/>
    <col min="9474" max="9474" width="42.33203125" style="668" customWidth="1"/>
    <col min="9475" max="9475" width="77.88671875" style="668" customWidth="1"/>
    <col min="9476" max="9476" width="5.109375" style="668" bestFit="1" customWidth="1"/>
    <col min="9477" max="9477" width="9.6640625" style="668" customWidth="1"/>
    <col min="9478" max="9478" width="4.6640625" style="668" customWidth="1"/>
    <col min="9479" max="9482" width="4.88671875" style="668" bestFit="1" customWidth="1"/>
    <col min="9483" max="9497" width="6.88671875" style="668" bestFit="1" customWidth="1"/>
    <col min="9498" max="9498" width="8.109375" style="668" customWidth="1"/>
    <col min="9499" max="9728" width="8.88671875" style="668"/>
    <col min="9729" max="9729" width="14.33203125" style="668" bestFit="1" customWidth="1"/>
    <col min="9730" max="9730" width="42.33203125" style="668" customWidth="1"/>
    <col min="9731" max="9731" width="77.88671875" style="668" customWidth="1"/>
    <col min="9732" max="9732" width="5.109375" style="668" bestFit="1" customWidth="1"/>
    <col min="9733" max="9733" width="9.6640625" style="668" customWidth="1"/>
    <col min="9734" max="9734" width="4.6640625" style="668" customWidth="1"/>
    <col min="9735" max="9738" width="4.88671875" style="668" bestFit="1" customWidth="1"/>
    <col min="9739" max="9753" width="6.88671875" style="668" bestFit="1" customWidth="1"/>
    <col min="9754" max="9754" width="8.109375" style="668" customWidth="1"/>
    <col min="9755" max="9984" width="8.88671875" style="668"/>
    <col min="9985" max="9985" width="14.33203125" style="668" bestFit="1" customWidth="1"/>
    <col min="9986" max="9986" width="42.33203125" style="668" customWidth="1"/>
    <col min="9987" max="9987" width="77.88671875" style="668" customWidth="1"/>
    <col min="9988" max="9988" width="5.109375" style="668" bestFit="1" customWidth="1"/>
    <col min="9989" max="9989" width="9.6640625" style="668" customWidth="1"/>
    <col min="9990" max="9990" width="4.6640625" style="668" customWidth="1"/>
    <col min="9991" max="9994" width="4.88671875" style="668" bestFit="1" customWidth="1"/>
    <col min="9995" max="10009" width="6.88671875" style="668" bestFit="1" customWidth="1"/>
    <col min="10010" max="10010" width="8.109375" style="668" customWidth="1"/>
    <col min="10011" max="10240" width="8.88671875" style="668"/>
    <col min="10241" max="10241" width="14.33203125" style="668" bestFit="1" customWidth="1"/>
    <col min="10242" max="10242" width="42.33203125" style="668" customWidth="1"/>
    <col min="10243" max="10243" width="77.88671875" style="668" customWidth="1"/>
    <col min="10244" max="10244" width="5.109375" style="668" bestFit="1" customWidth="1"/>
    <col min="10245" max="10245" width="9.6640625" style="668" customWidth="1"/>
    <col min="10246" max="10246" width="4.6640625" style="668" customWidth="1"/>
    <col min="10247" max="10250" width="4.88671875" style="668" bestFit="1" customWidth="1"/>
    <col min="10251" max="10265" width="6.88671875" style="668" bestFit="1" customWidth="1"/>
    <col min="10266" max="10266" width="8.109375" style="668" customWidth="1"/>
    <col min="10267" max="10496" width="8.88671875" style="668"/>
    <col min="10497" max="10497" width="14.33203125" style="668" bestFit="1" customWidth="1"/>
    <col min="10498" max="10498" width="42.33203125" style="668" customWidth="1"/>
    <col min="10499" max="10499" width="77.88671875" style="668" customWidth="1"/>
    <col min="10500" max="10500" width="5.109375" style="668" bestFit="1" customWidth="1"/>
    <col min="10501" max="10501" width="9.6640625" style="668" customWidth="1"/>
    <col min="10502" max="10502" width="4.6640625" style="668" customWidth="1"/>
    <col min="10503" max="10506" width="4.88671875" style="668" bestFit="1" customWidth="1"/>
    <col min="10507" max="10521" width="6.88671875" style="668" bestFit="1" customWidth="1"/>
    <col min="10522" max="10522" width="8.109375" style="668" customWidth="1"/>
    <col min="10523" max="10752" width="8.88671875" style="668"/>
    <col min="10753" max="10753" width="14.33203125" style="668" bestFit="1" customWidth="1"/>
    <col min="10754" max="10754" width="42.33203125" style="668" customWidth="1"/>
    <col min="10755" max="10755" width="77.88671875" style="668" customWidth="1"/>
    <col min="10756" max="10756" width="5.109375" style="668" bestFit="1" customWidth="1"/>
    <col min="10757" max="10757" width="9.6640625" style="668" customWidth="1"/>
    <col min="10758" max="10758" width="4.6640625" style="668" customWidth="1"/>
    <col min="10759" max="10762" width="4.88671875" style="668" bestFit="1" customWidth="1"/>
    <col min="10763" max="10777" width="6.88671875" style="668" bestFit="1" customWidth="1"/>
    <col min="10778" max="10778" width="8.109375" style="668" customWidth="1"/>
    <col min="10779" max="11008" width="8.88671875" style="668"/>
    <col min="11009" max="11009" width="14.33203125" style="668" bestFit="1" customWidth="1"/>
    <col min="11010" max="11010" width="42.33203125" style="668" customWidth="1"/>
    <col min="11011" max="11011" width="77.88671875" style="668" customWidth="1"/>
    <col min="11012" max="11012" width="5.109375" style="668" bestFit="1" customWidth="1"/>
    <col min="11013" max="11013" width="9.6640625" style="668" customWidth="1"/>
    <col min="11014" max="11014" width="4.6640625" style="668" customWidth="1"/>
    <col min="11015" max="11018" width="4.88671875" style="668" bestFit="1" customWidth="1"/>
    <col min="11019" max="11033" width="6.88671875" style="668" bestFit="1" customWidth="1"/>
    <col min="11034" max="11034" width="8.109375" style="668" customWidth="1"/>
    <col min="11035" max="11264" width="8.88671875" style="668"/>
    <col min="11265" max="11265" width="14.33203125" style="668" bestFit="1" customWidth="1"/>
    <col min="11266" max="11266" width="42.33203125" style="668" customWidth="1"/>
    <col min="11267" max="11267" width="77.88671875" style="668" customWidth="1"/>
    <col min="11268" max="11268" width="5.109375" style="668" bestFit="1" customWidth="1"/>
    <col min="11269" max="11269" width="9.6640625" style="668" customWidth="1"/>
    <col min="11270" max="11270" width="4.6640625" style="668" customWidth="1"/>
    <col min="11271" max="11274" width="4.88671875" style="668" bestFit="1" customWidth="1"/>
    <col min="11275" max="11289" width="6.88671875" style="668" bestFit="1" customWidth="1"/>
    <col min="11290" max="11290" width="8.109375" style="668" customWidth="1"/>
    <col min="11291" max="11520" width="8.88671875" style="668"/>
    <col min="11521" max="11521" width="14.33203125" style="668" bestFit="1" customWidth="1"/>
    <col min="11522" max="11522" width="42.33203125" style="668" customWidth="1"/>
    <col min="11523" max="11523" width="77.88671875" style="668" customWidth="1"/>
    <col min="11524" max="11524" width="5.109375" style="668" bestFit="1" customWidth="1"/>
    <col min="11525" max="11525" width="9.6640625" style="668" customWidth="1"/>
    <col min="11526" max="11526" width="4.6640625" style="668" customWidth="1"/>
    <col min="11527" max="11530" width="4.88671875" style="668" bestFit="1" customWidth="1"/>
    <col min="11531" max="11545" width="6.88671875" style="668" bestFit="1" customWidth="1"/>
    <col min="11546" max="11546" width="8.109375" style="668" customWidth="1"/>
    <col min="11547" max="11776" width="8.88671875" style="668"/>
    <col min="11777" max="11777" width="14.33203125" style="668" bestFit="1" customWidth="1"/>
    <col min="11778" max="11778" width="42.33203125" style="668" customWidth="1"/>
    <col min="11779" max="11779" width="77.88671875" style="668" customWidth="1"/>
    <col min="11780" max="11780" width="5.109375" style="668" bestFit="1" customWidth="1"/>
    <col min="11781" max="11781" width="9.6640625" style="668" customWidth="1"/>
    <col min="11782" max="11782" width="4.6640625" style="668" customWidth="1"/>
    <col min="11783" max="11786" width="4.88671875" style="668" bestFit="1" customWidth="1"/>
    <col min="11787" max="11801" width="6.88671875" style="668" bestFit="1" customWidth="1"/>
    <col min="11802" max="11802" width="8.109375" style="668" customWidth="1"/>
    <col min="11803" max="12032" width="8.88671875" style="668"/>
    <col min="12033" max="12033" width="14.33203125" style="668" bestFit="1" customWidth="1"/>
    <col min="12034" max="12034" width="42.33203125" style="668" customWidth="1"/>
    <col min="12035" max="12035" width="77.88671875" style="668" customWidth="1"/>
    <col min="12036" max="12036" width="5.109375" style="668" bestFit="1" customWidth="1"/>
    <col min="12037" max="12037" width="9.6640625" style="668" customWidth="1"/>
    <col min="12038" max="12038" width="4.6640625" style="668" customWidth="1"/>
    <col min="12039" max="12042" width="4.88671875" style="668" bestFit="1" customWidth="1"/>
    <col min="12043" max="12057" width="6.88671875" style="668" bestFit="1" customWidth="1"/>
    <col min="12058" max="12058" width="8.109375" style="668" customWidth="1"/>
    <col min="12059" max="12288" width="8.88671875" style="668"/>
    <col min="12289" max="12289" width="14.33203125" style="668" bestFit="1" customWidth="1"/>
    <col min="12290" max="12290" width="42.33203125" style="668" customWidth="1"/>
    <col min="12291" max="12291" width="77.88671875" style="668" customWidth="1"/>
    <col min="12292" max="12292" width="5.109375" style="668" bestFit="1" customWidth="1"/>
    <col min="12293" max="12293" width="9.6640625" style="668" customWidth="1"/>
    <col min="12294" max="12294" width="4.6640625" style="668" customWidth="1"/>
    <col min="12295" max="12298" width="4.88671875" style="668" bestFit="1" customWidth="1"/>
    <col min="12299" max="12313" width="6.88671875" style="668" bestFit="1" customWidth="1"/>
    <col min="12314" max="12314" width="8.109375" style="668" customWidth="1"/>
    <col min="12315" max="12544" width="8.88671875" style="668"/>
    <col min="12545" max="12545" width="14.33203125" style="668" bestFit="1" customWidth="1"/>
    <col min="12546" max="12546" width="42.33203125" style="668" customWidth="1"/>
    <col min="12547" max="12547" width="77.88671875" style="668" customWidth="1"/>
    <col min="12548" max="12548" width="5.109375" style="668" bestFit="1" customWidth="1"/>
    <col min="12549" max="12549" width="9.6640625" style="668" customWidth="1"/>
    <col min="12550" max="12550" width="4.6640625" style="668" customWidth="1"/>
    <col min="12551" max="12554" width="4.88671875" style="668" bestFit="1" customWidth="1"/>
    <col min="12555" max="12569" width="6.88671875" style="668" bestFit="1" customWidth="1"/>
    <col min="12570" max="12570" width="8.109375" style="668" customWidth="1"/>
    <col min="12571" max="12800" width="8.88671875" style="668"/>
    <col min="12801" max="12801" width="14.33203125" style="668" bestFit="1" customWidth="1"/>
    <col min="12802" max="12802" width="42.33203125" style="668" customWidth="1"/>
    <col min="12803" max="12803" width="77.88671875" style="668" customWidth="1"/>
    <col min="12804" max="12804" width="5.109375" style="668" bestFit="1" customWidth="1"/>
    <col min="12805" max="12805" width="9.6640625" style="668" customWidth="1"/>
    <col min="12806" max="12806" width="4.6640625" style="668" customWidth="1"/>
    <col min="12807" max="12810" width="4.88671875" style="668" bestFit="1" customWidth="1"/>
    <col min="12811" max="12825" width="6.88671875" style="668" bestFit="1" customWidth="1"/>
    <col min="12826" max="12826" width="8.109375" style="668" customWidth="1"/>
    <col min="12827" max="13056" width="8.88671875" style="668"/>
    <col min="13057" max="13057" width="14.33203125" style="668" bestFit="1" customWidth="1"/>
    <col min="13058" max="13058" width="42.33203125" style="668" customWidth="1"/>
    <col min="13059" max="13059" width="77.88671875" style="668" customWidth="1"/>
    <col min="13060" max="13060" width="5.109375" style="668" bestFit="1" customWidth="1"/>
    <col min="13061" max="13061" width="9.6640625" style="668" customWidth="1"/>
    <col min="13062" max="13062" width="4.6640625" style="668" customWidth="1"/>
    <col min="13063" max="13066" width="4.88671875" style="668" bestFit="1" customWidth="1"/>
    <col min="13067" max="13081" width="6.88671875" style="668" bestFit="1" customWidth="1"/>
    <col min="13082" max="13082" width="8.109375" style="668" customWidth="1"/>
    <col min="13083" max="13312" width="8.88671875" style="668"/>
    <col min="13313" max="13313" width="14.33203125" style="668" bestFit="1" customWidth="1"/>
    <col min="13314" max="13314" width="42.33203125" style="668" customWidth="1"/>
    <col min="13315" max="13315" width="77.88671875" style="668" customWidth="1"/>
    <col min="13316" max="13316" width="5.109375" style="668" bestFit="1" customWidth="1"/>
    <col min="13317" max="13317" width="9.6640625" style="668" customWidth="1"/>
    <col min="13318" max="13318" width="4.6640625" style="668" customWidth="1"/>
    <col min="13319" max="13322" width="4.88671875" style="668" bestFit="1" customWidth="1"/>
    <col min="13323" max="13337" width="6.88671875" style="668" bestFit="1" customWidth="1"/>
    <col min="13338" max="13338" width="8.109375" style="668" customWidth="1"/>
    <col min="13339" max="13568" width="8.88671875" style="668"/>
    <col min="13569" max="13569" width="14.33203125" style="668" bestFit="1" customWidth="1"/>
    <col min="13570" max="13570" width="42.33203125" style="668" customWidth="1"/>
    <col min="13571" max="13571" width="77.88671875" style="668" customWidth="1"/>
    <col min="13572" max="13572" width="5.109375" style="668" bestFit="1" customWidth="1"/>
    <col min="13573" max="13573" width="9.6640625" style="668" customWidth="1"/>
    <col min="13574" max="13574" width="4.6640625" style="668" customWidth="1"/>
    <col min="13575" max="13578" width="4.88671875" style="668" bestFit="1" customWidth="1"/>
    <col min="13579" max="13593" width="6.88671875" style="668" bestFit="1" customWidth="1"/>
    <col min="13594" max="13594" width="8.109375" style="668" customWidth="1"/>
    <col min="13595" max="13824" width="8.88671875" style="668"/>
    <col min="13825" max="13825" width="14.33203125" style="668" bestFit="1" customWidth="1"/>
    <col min="13826" max="13826" width="42.33203125" style="668" customWidth="1"/>
    <col min="13827" max="13827" width="77.88671875" style="668" customWidth="1"/>
    <col min="13828" max="13828" width="5.109375" style="668" bestFit="1" customWidth="1"/>
    <col min="13829" max="13829" width="9.6640625" style="668" customWidth="1"/>
    <col min="13830" max="13830" width="4.6640625" style="668" customWidth="1"/>
    <col min="13831" max="13834" width="4.88671875" style="668" bestFit="1" customWidth="1"/>
    <col min="13835" max="13849" width="6.88671875" style="668" bestFit="1" customWidth="1"/>
    <col min="13850" max="13850" width="8.109375" style="668" customWidth="1"/>
    <col min="13851" max="14080" width="8.88671875" style="668"/>
    <col min="14081" max="14081" width="14.33203125" style="668" bestFit="1" customWidth="1"/>
    <col min="14082" max="14082" width="42.33203125" style="668" customWidth="1"/>
    <col min="14083" max="14083" width="77.88671875" style="668" customWidth="1"/>
    <col min="14084" max="14084" width="5.109375" style="668" bestFit="1" customWidth="1"/>
    <col min="14085" max="14085" width="9.6640625" style="668" customWidth="1"/>
    <col min="14086" max="14086" width="4.6640625" style="668" customWidth="1"/>
    <col min="14087" max="14090" width="4.88671875" style="668" bestFit="1" customWidth="1"/>
    <col min="14091" max="14105" width="6.88671875" style="668" bestFit="1" customWidth="1"/>
    <col min="14106" max="14106" width="8.109375" style="668" customWidth="1"/>
    <col min="14107" max="14336" width="8.88671875" style="668"/>
    <col min="14337" max="14337" width="14.33203125" style="668" bestFit="1" customWidth="1"/>
    <col min="14338" max="14338" width="42.33203125" style="668" customWidth="1"/>
    <col min="14339" max="14339" width="77.88671875" style="668" customWidth="1"/>
    <col min="14340" max="14340" width="5.109375" style="668" bestFit="1" customWidth="1"/>
    <col min="14341" max="14341" width="9.6640625" style="668" customWidth="1"/>
    <col min="14342" max="14342" width="4.6640625" style="668" customWidth="1"/>
    <col min="14343" max="14346" width="4.88671875" style="668" bestFit="1" customWidth="1"/>
    <col min="14347" max="14361" width="6.88671875" style="668" bestFit="1" customWidth="1"/>
    <col min="14362" max="14362" width="8.109375" style="668" customWidth="1"/>
    <col min="14363" max="14592" width="8.88671875" style="668"/>
    <col min="14593" max="14593" width="14.33203125" style="668" bestFit="1" customWidth="1"/>
    <col min="14594" max="14594" width="42.33203125" style="668" customWidth="1"/>
    <col min="14595" max="14595" width="77.88671875" style="668" customWidth="1"/>
    <col min="14596" max="14596" width="5.109375" style="668" bestFit="1" customWidth="1"/>
    <col min="14597" max="14597" width="9.6640625" style="668" customWidth="1"/>
    <col min="14598" max="14598" width="4.6640625" style="668" customWidth="1"/>
    <col min="14599" max="14602" width="4.88671875" style="668" bestFit="1" customWidth="1"/>
    <col min="14603" max="14617" width="6.88671875" style="668" bestFit="1" customWidth="1"/>
    <col min="14618" max="14618" width="8.109375" style="668" customWidth="1"/>
    <col min="14619" max="14848" width="8.88671875" style="668"/>
    <col min="14849" max="14849" width="14.33203125" style="668" bestFit="1" customWidth="1"/>
    <col min="14850" max="14850" width="42.33203125" style="668" customWidth="1"/>
    <col min="14851" max="14851" width="77.88671875" style="668" customWidth="1"/>
    <col min="14852" max="14852" width="5.109375" style="668" bestFit="1" customWidth="1"/>
    <col min="14853" max="14853" width="9.6640625" style="668" customWidth="1"/>
    <col min="14854" max="14854" width="4.6640625" style="668" customWidth="1"/>
    <col min="14855" max="14858" width="4.88671875" style="668" bestFit="1" customWidth="1"/>
    <col min="14859" max="14873" width="6.88671875" style="668" bestFit="1" customWidth="1"/>
    <col min="14874" max="14874" width="8.109375" style="668" customWidth="1"/>
    <col min="14875" max="15104" width="8.88671875" style="668"/>
    <col min="15105" max="15105" width="14.33203125" style="668" bestFit="1" customWidth="1"/>
    <col min="15106" max="15106" width="42.33203125" style="668" customWidth="1"/>
    <col min="15107" max="15107" width="77.88671875" style="668" customWidth="1"/>
    <col min="15108" max="15108" width="5.109375" style="668" bestFit="1" customWidth="1"/>
    <col min="15109" max="15109" width="9.6640625" style="668" customWidth="1"/>
    <col min="15110" max="15110" width="4.6640625" style="668" customWidth="1"/>
    <col min="15111" max="15114" width="4.88671875" style="668" bestFit="1" customWidth="1"/>
    <col min="15115" max="15129" width="6.88671875" style="668" bestFit="1" customWidth="1"/>
    <col min="15130" max="15130" width="8.109375" style="668" customWidth="1"/>
    <col min="15131" max="15360" width="8.88671875" style="668"/>
    <col min="15361" max="15361" width="14.33203125" style="668" bestFit="1" customWidth="1"/>
    <col min="15362" max="15362" width="42.33203125" style="668" customWidth="1"/>
    <col min="15363" max="15363" width="77.88671875" style="668" customWidth="1"/>
    <col min="15364" max="15364" width="5.109375" style="668" bestFit="1" customWidth="1"/>
    <col min="15365" max="15365" width="9.6640625" style="668" customWidth="1"/>
    <col min="15366" max="15366" width="4.6640625" style="668" customWidth="1"/>
    <col min="15367" max="15370" width="4.88671875" style="668" bestFit="1" customWidth="1"/>
    <col min="15371" max="15385" width="6.88671875" style="668" bestFit="1" customWidth="1"/>
    <col min="15386" max="15386" width="8.109375" style="668" customWidth="1"/>
    <col min="15387" max="15616" width="8.88671875" style="668"/>
    <col min="15617" max="15617" width="14.33203125" style="668" bestFit="1" customWidth="1"/>
    <col min="15618" max="15618" width="42.33203125" style="668" customWidth="1"/>
    <col min="15619" max="15619" width="77.88671875" style="668" customWidth="1"/>
    <col min="15620" max="15620" width="5.109375" style="668" bestFit="1" customWidth="1"/>
    <col min="15621" max="15621" width="9.6640625" style="668" customWidth="1"/>
    <col min="15622" max="15622" width="4.6640625" style="668" customWidth="1"/>
    <col min="15623" max="15626" width="4.88671875" style="668" bestFit="1" customWidth="1"/>
    <col min="15627" max="15641" width="6.88671875" style="668" bestFit="1" customWidth="1"/>
    <col min="15642" max="15642" width="8.109375" style="668" customWidth="1"/>
    <col min="15643" max="15872" width="8.88671875" style="668"/>
    <col min="15873" max="15873" width="14.33203125" style="668" bestFit="1" customWidth="1"/>
    <col min="15874" max="15874" width="42.33203125" style="668" customWidth="1"/>
    <col min="15875" max="15875" width="77.88671875" style="668" customWidth="1"/>
    <col min="15876" max="15876" width="5.109375" style="668" bestFit="1" customWidth="1"/>
    <col min="15877" max="15877" width="9.6640625" style="668" customWidth="1"/>
    <col min="15878" max="15878" width="4.6640625" style="668" customWidth="1"/>
    <col min="15879" max="15882" width="4.88671875" style="668" bestFit="1" customWidth="1"/>
    <col min="15883" max="15897" width="6.88671875" style="668" bestFit="1" customWidth="1"/>
    <col min="15898" max="15898" width="8.109375" style="668" customWidth="1"/>
    <col min="15899" max="16128" width="8.88671875" style="668"/>
    <col min="16129" max="16129" width="14.33203125" style="668" bestFit="1" customWidth="1"/>
    <col min="16130" max="16130" width="42.33203125" style="668" customWidth="1"/>
    <col min="16131" max="16131" width="77.88671875" style="668" customWidth="1"/>
    <col min="16132" max="16132" width="5.109375" style="668" bestFit="1" customWidth="1"/>
    <col min="16133" max="16133" width="9.6640625" style="668" customWidth="1"/>
    <col min="16134" max="16134" width="4.6640625" style="668" customWidth="1"/>
    <col min="16135" max="16138" width="4.88671875" style="668" bestFit="1" customWidth="1"/>
    <col min="16139" max="16153" width="6.88671875" style="668" bestFit="1" customWidth="1"/>
    <col min="16154" max="16154" width="8.109375" style="668" customWidth="1"/>
    <col min="16155" max="16384" width="8.88671875" style="668"/>
  </cols>
  <sheetData>
    <row r="1" spans="1:26" s="1438" customFormat="1">
      <c r="A1" s="1436" t="s">
        <v>5197</v>
      </c>
    </row>
    <row r="2" spans="1:26" ht="18" thickBot="1">
      <c r="A2" s="451" t="s">
        <v>3711</v>
      </c>
      <c r="B2" s="1747" t="s">
        <v>4949</v>
      </c>
      <c r="C2" s="1748"/>
      <c r="D2" s="1748"/>
      <c r="E2" s="1748"/>
      <c r="F2" s="1748"/>
      <c r="G2" s="1748"/>
      <c r="H2" s="1748"/>
      <c r="I2" s="1748"/>
      <c r="J2" s="1748"/>
      <c r="K2" s="1748"/>
      <c r="L2" s="1748"/>
      <c r="M2" s="1748"/>
      <c r="N2" s="1748"/>
      <c r="O2" s="1748"/>
      <c r="P2" s="1748"/>
      <c r="Q2" s="1748"/>
      <c r="R2" s="1748"/>
      <c r="S2" s="1748"/>
      <c r="T2" s="1748"/>
      <c r="U2" s="1748"/>
      <c r="V2" s="1748"/>
      <c r="W2" s="1748"/>
      <c r="X2" s="1748"/>
      <c r="Y2" s="1748"/>
      <c r="Z2" s="1748"/>
    </row>
    <row r="3" spans="1:26" ht="17.399999999999999">
      <c r="A3" s="1465"/>
      <c r="B3" s="1462"/>
      <c r="C3" s="45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  <c r="Y3" s="1081"/>
      <c r="Z3" s="1081"/>
    </row>
    <row r="4" spans="1:26" ht="13.8" thickBot="1">
      <c r="A4" s="1466"/>
      <c r="B4" s="942"/>
      <c r="C4" s="874"/>
      <c r="D4" s="1770" t="s">
        <v>31</v>
      </c>
      <c r="E4" s="1770"/>
      <c r="F4" s="1770"/>
      <c r="G4" s="1770"/>
      <c r="H4" s="1770"/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0"/>
      <c r="Z4" s="1770"/>
    </row>
    <row r="5" spans="1:26">
      <c r="A5" s="1466"/>
      <c r="B5" s="942"/>
      <c r="C5" s="874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</row>
    <row r="6" spans="1:26" ht="13.8" thickBot="1">
      <c r="A6" s="1466"/>
      <c r="B6" s="942"/>
      <c r="C6" s="874"/>
      <c r="D6" s="872"/>
      <c r="E6" s="1678" t="s">
        <v>3709</v>
      </c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</row>
    <row r="7" spans="1:26">
      <c r="A7" s="1466"/>
      <c r="B7" s="1463"/>
      <c r="C7" s="872"/>
      <c r="D7" s="872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</row>
    <row r="8" spans="1:26" ht="24.6" thickBot="1">
      <c r="A8" s="1467" t="s">
        <v>3710</v>
      </c>
      <c r="B8" s="1464" t="s">
        <v>4950</v>
      </c>
      <c r="C8" s="1083" t="s">
        <v>4951</v>
      </c>
      <c r="D8" s="676" t="s">
        <v>3</v>
      </c>
      <c r="E8" s="676" t="s">
        <v>1268</v>
      </c>
      <c r="F8" s="676" t="s">
        <v>2006</v>
      </c>
      <c r="G8" s="676" t="s">
        <v>2005</v>
      </c>
      <c r="H8" s="676" t="s">
        <v>2004</v>
      </c>
      <c r="I8" s="676" t="s">
        <v>2003</v>
      </c>
      <c r="J8" s="676" t="s">
        <v>2002</v>
      </c>
      <c r="K8" s="676" t="s">
        <v>1996</v>
      </c>
      <c r="L8" s="676" t="s">
        <v>1476</v>
      </c>
      <c r="M8" s="676" t="s">
        <v>1475</v>
      </c>
      <c r="N8" s="676" t="s">
        <v>1474</v>
      </c>
      <c r="O8" s="676" t="s">
        <v>1473</v>
      </c>
      <c r="P8" s="676" t="s">
        <v>1472</v>
      </c>
      <c r="Q8" s="676" t="s">
        <v>1471</v>
      </c>
      <c r="R8" s="676" t="s">
        <v>1470</v>
      </c>
      <c r="S8" s="676" t="s">
        <v>1661</v>
      </c>
      <c r="T8" s="676" t="s">
        <v>1660</v>
      </c>
      <c r="U8" s="676" t="s">
        <v>1659</v>
      </c>
      <c r="V8" s="676" t="s">
        <v>1658</v>
      </c>
      <c r="W8" s="676" t="s">
        <v>1657</v>
      </c>
      <c r="X8" s="676" t="s">
        <v>2021</v>
      </c>
      <c r="Y8" s="676" t="s">
        <v>2020</v>
      </c>
      <c r="Z8" s="676" t="s">
        <v>3708</v>
      </c>
    </row>
    <row r="9" spans="1:26">
      <c r="A9" s="1084"/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</row>
    <row r="10" spans="1:26">
      <c r="A10" s="1085"/>
      <c r="B10" s="421" t="s">
        <v>4952</v>
      </c>
      <c r="C10" s="421" t="s">
        <v>198</v>
      </c>
      <c r="D10" s="739">
        <v>46835</v>
      </c>
      <c r="E10" s="739">
        <v>725</v>
      </c>
      <c r="F10" s="739">
        <v>57</v>
      </c>
      <c r="G10" s="739">
        <v>31</v>
      </c>
      <c r="H10" s="739">
        <v>17</v>
      </c>
      <c r="I10" s="739">
        <v>25</v>
      </c>
      <c r="J10" s="739">
        <v>72</v>
      </c>
      <c r="K10" s="739">
        <v>102</v>
      </c>
      <c r="L10" s="739">
        <v>196</v>
      </c>
      <c r="M10" s="739">
        <v>209</v>
      </c>
      <c r="N10" s="739">
        <v>272</v>
      </c>
      <c r="O10" s="739">
        <v>305</v>
      </c>
      <c r="P10" s="739">
        <v>417</v>
      </c>
      <c r="Q10" s="739">
        <v>689</v>
      </c>
      <c r="R10" s="739">
        <v>1098</v>
      </c>
      <c r="S10" s="739">
        <v>1618</v>
      </c>
      <c r="T10" s="739">
        <v>2044</v>
      </c>
      <c r="U10" s="739">
        <v>2618</v>
      </c>
      <c r="V10" s="739">
        <v>3495</v>
      </c>
      <c r="W10" s="739">
        <v>4503</v>
      </c>
      <c r="X10" s="739">
        <v>5421</v>
      </c>
      <c r="Y10" s="739">
        <v>7307</v>
      </c>
      <c r="Z10" s="739">
        <v>15614</v>
      </c>
    </row>
    <row r="11" spans="1:26">
      <c r="A11" s="1085"/>
      <c r="B11" s="421" t="s">
        <v>3707</v>
      </c>
      <c r="C11" s="421" t="s">
        <v>1</v>
      </c>
      <c r="D11" s="739">
        <v>45019</v>
      </c>
      <c r="E11" s="739">
        <v>715</v>
      </c>
      <c r="F11" s="739">
        <v>46</v>
      </c>
      <c r="G11" s="739">
        <v>22</v>
      </c>
      <c r="H11" s="739">
        <v>13</v>
      </c>
      <c r="I11" s="739">
        <v>18</v>
      </c>
      <c r="J11" s="739">
        <v>52</v>
      </c>
      <c r="K11" s="739">
        <v>67</v>
      </c>
      <c r="L11" s="739">
        <v>105</v>
      </c>
      <c r="M11" s="739">
        <v>126</v>
      </c>
      <c r="N11" s="739">
        <v>174</v>
      </c>
      <c r="O11" s="739">
        <v>237</v>
      </c>
      <c r="P11" s="739">
        <v>346</v>
      </c>
      <c r="Q11" s="739">
        <v>602</v>
      </c>
      <c r="R11" s="739">
        <v>1013</v>
      </c>
      <c r="S11" s="739">
        <v>1522</v>
      </c>
      <c r="T11" s="739">
        <v>1956</v>
      </c>
      <c r="U11" s="739">
        <v>2545</v>
      </c>
      <c r="V11" s="739">
        <v>3413</v>
      </c>
      <c r="W11" s="739">
        <v>4407</v>
      </c>
      <c r="X11" s="739">
        <v>5313</v>
      </c>
      <c r="Y11" s="739">
        <v>7137</v>
      </c>
      <c r="Z11" s="739">
        <v>15190</v>
      </c>
    </row>
    <row r="12" spans="1:26">
      <c r="A12" s="1086">
        <v>1</v>
      </c>
      <c r="B12" s="423" t="s">
        <v>3706</v>
      </c>
      <c r="C12" s="423" t="s">
        <v>4953</v>
      </c>
      <c r="D12" s="740">
        <v>1</v>
      </c>
      <c r="E12" s="740">
        <v>0</v>
      </c>
      <c r="F12" s="740">
        <v>0</v>
      </c>
      <c r="G12" s="740">
        <v>0</v>
      </c>
      <c r="H12" s="740">
        <v>0</v>
      </c>
      <c r="I12" s="740">
        <v>0</v>
      </c>
      <c r="J12" s="740">
        <v>0</v>
      </c>
      <c r="K12" s="740">
        <v>0</v>
      </c>
      <c r="L12" s="740">
        <v>0</v>
      </c>
      <c r="M12" s="740">
        <v>0</v>
      </c>
      <c r="N12" s="740">
        <v>0</v>
      </c>
      <c r="O12" s="740">
        <v>0</v>
      </c>
      <c r="P12" s="740">
        <v>0</v>
      </c>
      <c r="Q12" s="740">
        <v>0</v>
      </c>
      <c r="R12" s="740">
        <v>0</v>
      </c>
      <c r="S12" s="740">
        <v>0</v>
      </c>
      <c r="T12" s="740">
        <v>0</v>
      </c>
      <c r="U12" s="740">
        <v>0</v>
      </c>
      <c r="V12" s="740">
        <v>0</v>
      </c>
      <c r="W12" s="740">
        <v>0</v>
      </c>
      <c r="X12" s="740">
        <v>0</v>
      </c>
      <c r="Y12" s="740">
        <v>1</v>
      </c>
      <c r="Z12" s="740">
        <v>0</v>
      </c>
    </row>
    <row r="13" spans="1:26">
      <c r="A13" s="1086">
        <v>2</v>
      </c>
      <c r="B13" s="423" t="s">
        <v>3705</v>
      </c>
      <c r="C13" s="423" t="s">
        <v>4954</v>
      </c>
      <c r="D13" s="740">
        <v>200</v>
      </c>
      <c r="E13" s="740">
        <v>0</v>
      </c>
      <c r="F13" s="740">
        <v>0</v>
      </c>
      <c r="G13" s="740">
        <v>0</v>
      </c>
      <c r="H13" s="740">
        <v>0</v>
      </c>
      <c r="I13" s="740">
        <v>0</v>
      </c>
      <c r="J13" s="740">
        <v>1</v>
      </c>
      <c r="K13" s="740">
        <v>0</v>
      </c>
      <c r="L13" s="740">
        <v>0</v>
      </c>
      <c r="M13" s="740">
        <v>1</v>
      </c>
      <c r="N13" s="740">
        <v>0</v>
      </c>
      <c r="O13" s="740">
        <v>0</v>
      </c>
      <c r="P13" s="740">
        <v>0</v>
      </c>
      <c r="Q13" s="740">
        <v>1</v>
      </c>
      <c r="R13" s="740">
        <v>0</v>
      </c>
      <c r="S13" s="740">
        <v>2</v>
      </c>
      <c r="T13" s="740">
        <v>7</v>
      </c>
      <c r="U13" s="740">
        <v>11</v>
      </c>
      <c r="V13" s="740">
        <v>4</v>
      </c>
      <c r="W13" s="740">
        <v>14</v>
      </c>
      <c r="X13" s="740">
        <v>26</v>
      </c>
      <c r="Y13" s="740">
        <v>49</v>
      </c>
      <c r="Z13" s="740">
        <v>84</v>
      </c>
    </row>
    <row r="14" spans="1:26">
      <c r="A14" s="1086">
        <v>3</v>
      </c>
      <c r="B14" s="423" t="s">
        <v>3704</v>
      </c>
      <c r="C14" s="423" t="s">
        <v>120</v>
      </c>
      <c r="D14" s="740">
        <v>87</v>
      </c>
      <c r="E14" s="740">
        <v>0</v>
      </c>
      <c r="F14" s="740">
        <v>0</v>
      </c>
      <c r="G14" s="740">
        <v>0</v>
      </c>
      <c r="H14" s="740">
        <v>1</v>
      </c>
      <c r="I14" s="740">
        <v>0</v>
      </c>
      <c r="J14" s="740">
        <v>0</v>
      </c>
      <c r="K14" s="740">
        <v>0</v>
      </c>
      <c r="L14" s="740">
        <v>0</v>
      </c>
      <c r="M14" s="740">
        <v>2</v>
      </c>
      <c r="N14" s="740">
        <v>1</v>
      </c>
      <c r="O14" s="740">
        <v>6</v>
      </c>
      <c r="P14" s="740">
        <v>1</v>
      </c>
      <c r="Q14" s="740">
        <v>3</v>
      </c>
      <c r="R14" s="740">
        <v>3</v>
      </c>
      <c r="S14" s="740">
        <v>6</v>
      </c>
      <c r="T14" s="740">
        <v>6</v>
      </c>
      <c r="U14" s="740">
        <v>5</v>
      </c>
      <c r="V14" s="740">
        <v>8</v>
      </c>
      <c r="W14" s="740">
        <v>6</v>
      </c>
      <c r="X14" s="740">
        <v>18</v>
      </c>
      <c r="Y14" s="740">
        <v>6</v>
      </c>
      <c r="Z14" s="740">
        <v>15</v>
      </c>
    </row>
    <row r="15" spans="1:26">
      <c r="A15" s="1086">
        <v>4</v>
      </c>
      <c r="B15" s="423" t="s">
        <v>3591</v>
      </c>
      <c r="C15" s="423" t="s">
        <v>4955</v>
      </c>
      <c r="D15" s="740">
        <v>3</v>
      </c>
      <c r="E15" s="740">
        <v>1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0</v>
      </c>
      <c r="O15" s="740">
        <v>0</v>
      </c>
      <c r="P15" s="740">
        <v>0</v>
      </c>
      <c r="Q15" s="740">
        <v>0</v>
      </c>
      <c r="R15" s="740">
        <v>1</v>
      </c>
      <c r="S15" s="740">
        <v>0</v>
      </c>
      <c r="T15" s="740">
        <v>0</v>
      </c>
      <c r="U15" s="740">
        <v>0</v>
      </c>
      <c r="V15" s="740">
        <v>0</v>
      </c>
      <c r="W15" s="740">
        <v>0</v>
      </c>
      <c r="X15" s="740">
        <v>0</v>
      </c>
      <c r="Y15" s="740">
        <v>0</v>
      </c>
      <c r="Z15" s="740">
        <v>1</v>
      </c>
    </row>
    <row r="16" spans="1:26">
      <c r="A16" s="1086">
        <v>5</v>
      </c>
      <c r="B16" s="423" t="s">
        <v>3589</v>
      </c>
      <c r="C16" s="423" t="s">
        <v>4956</v>
      </c>
      <c r="D16" s="740">
        <v>16</v>
      </c>
      <c r="E16" s="740">
        <v>2</v>
      </c>
      <c r="F16" s="740">
        <v>0</v>
      </c>
      <c r="G16" s="740">
        <v>0</v>
      </c>
      <c r="H16" s="740">
        <v>0</v>
      </c>
      <c r="I16" s="740">
        <v>0</v>
      </c>
      <c r="J16" s="740">
        <v>0</v>
      </c>
      <c r="K16" s="740">
        <v>0</v>
      </c>
      <c r="L16" s="740">
        <v>3</v>
      </c>
      <c r="M16" s="740">
        <v>0</v>
      </c>
      <c r="N16" s="740">
        <v>2</v>
      </c>
      <c r="O16" s="740">
        <v>0</v>
      </c>
      <c r="P16" s="740">
        <v>1</v>
      </c>
      <c r="Q16" s="740">
        <v>0</v>
      </c>
      <c r="R16" s="740">
        <v>3</v>
      </c>
      <c r="S16" s="740">
        <v>1</v>
      </c>
      <c r="T16" s="740">
        <v>1</v>
      </c>
      <c r="U16" s="740">
        <v>1</v>
      </c>
      <c r="V16" s="740">
        <v>0</v>
      </c>
      <c r="W16" s="740">
        <v>1</v>
      </c>
      <c r="X16" s="740">
        <v>1</v>
      </c>
      <c r="Y16" s="740">
        <v>0</v>
      </c>
      <c r="Z16" s="740">
        <v>0</v>
      </c>
    </row>
    <row r="17" spans="1:26">
      <c r="A17" s="1086">
        <v>6</v>
      </c>
      <c r="B17" s="423" t="s">
        <v>3703</v>
      </c>
      <c r="C17" s="423" t="s">
        <v>4957</v>
      </c>
      <c r="D17" s="740">
        <v>1</v>
      </c>
      <c r="E17" s="740">
        <v>0</v>
      </c>
      <c r="F17" s="740">
        <v>0</v>
      </c>
      <c r="G17" s="740">
        <v>0</v>
      </c>
      <c r="H17" s="740">
        <v>0</v>
      </c>
      <c r="I17" s="740">
        <v>0</v>
      </c>
      <c r="J17" s="740">
        <v>0</v>
      </c>
      <c r="K17" s="740">
        <v>0</v>
      </c>
      <c r="L17" s="740">
        <v>0</v>
      </c>
      <c r="M17" s="740">
        <v>0</v>
      </c>
      <c r="N17" s="740">
        <v>0</v>
      </c>
      <c r="O17" s="740">
        <v>0</v>
      </c>
      <c r="P17" s="740">
        <v>0</v>
      </c>
      <c r="Q17" s="740">
        <v>0</v>
      </c>
      <c r="R17" s="740">
        <v>0</v>
      </c>
      <c r="S17" s="740">
        <v>0</v>
      </c>
      <c r="T17" s="740">
        <v>0</v>
      </c>
      <c r="U17" s="740">
        <v>0</v>
      </c>
      <c r="V17" s="740">
        <v>1</v>
      </c>
      <c r="W17" s="740">
        <v>0</v>
      </c>
      <c r="X17" s="740">
        <v>0</v>
      </c>
      <c r="Y17" s="740">
        <v>0</v>
      </c>
      <c r="Z17" s="740">
        <v>0</v>
      </c>
    </row>
    <row r="18" spans="1:26">
      <c r="A18" s="1086">
        <v>7</v>
      </c>
      <c r="B18" s="423" t="s">
        <v>3702</v>
      </c>
      <c r="C18" s="423" t="s">
        <v>4958</v>
      </c>
      <c r="D18" s="740">
        <v>414</v>
      </c>
      <c r="E18" s="740">
        <v>2</v>
      </c>
      <c r="F18" s="740">
        <v>1</v>
      </c>
      <c r="G18" s="740">
        <v>0</v>
      </c>
      <c r="H18" s="740">
        <v>0</v>
      </c>
      <c r="I18" s="740">
        <v>0</v>
      </c>
      <c r="J18" s="740">
        <v>0</v>
      </c>
      <c r="K18" s="740">
        <v>0</v>
      </c>
      <c r="L18" s="740">
        <v>0</v>
      </c>
      <c r="M18" s="740">
        <v>0</v>
      </c>
      <c r="N18" s="740">
        <v>2</v>
      </c>
      <c r="O18" s="740">
        <v>2</v>
      </c>
      <c r="P18" s="740">
        <v>0</v>
      </c>
      <c r="Q18" s="740">
        <v>1</v>
      </c>
      <c r="R18" s="740">
        <v>5</v>
      </c>
      <c r="S18" s="740">
        <v>13</v>
      </c>
      <c r="T18" s="740">
        <v>10</v>
      </c>
      <c r="U18" s="740">
        <v>15</v>
      </c>
      <c r="V18" s="740">
        <v>27</v>
      </c>
      <c r="W18" s="740">
        <v>50</v>
      </c>
      <c r="X18" s="740">
        <v>51</v>
      </c>
      <c r="Y18" s="740">
        <v>68</v>
      </c>
      <c r="Z18" s="740">
        <v>167</v>
      </c>
    </row>
    <row r="19" spans="1:26">
      <c r="A19" s="1086">
        <v>8</v>
      </c>
      <c r="B19" s="423" t="s">
        <v>3701</v>
      </c>
      <c r="C19" s="423" t="s">
        <v>4959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0</v>
      </c>
      <c r="N19" s="740">
        <v>0</v>
      </c>
      <c r="O19" s="740">
        <v>0</v>
      </c>
      <c r="P19" s="740">
        <v>0</v>
      </c>
      <c r="Q19" s="740">
        <v>0</v>
      </c>
      <c r="R19" s="740">
        <v>0</v>
      </c>
      <c r="S19" s="740">
        <v>0</v>
      </c>
      <c r="T19" s="740">
        <v>0</v>
      </c>
      <c r="U19" s="740">
        <v>0</v>
      </c>
      <c r="V19" s="740">
        <v>0</v>
      </c>
      <c r="W19" s="740">
        <v>0</v>
      </c>
      <c r="X19" s="740">
        <v>0</v>
      </c>
      <c r="Y19" s="740">
        <v>0</v>
      </c>
      <c r="Z19" s="740">
        <v>0</v>
      </c>
    </row>
    <row r="20" spans="1:26" ht="30.6">
      <c r="A20" s="1086">
        <v>9</v>
      </c>
      <c r="B20" s="423" t="s">
        <v>3700</v>
      </c>
      <c r="C20" s="423" t="s">
        <v>4960</v>
      </c>
      <c r="D20" s="740">
        <v>270</v>
      </c>
      <c r="E20" s="740">
        <v>2</v>
      </c>
      <c r="F20" s="740">
        <v>0</v>
      </c>
      <c r="G20" s="740">
        <v>0</v>
      </c>
      <c r="H20" s="740">
        <v>0</v>
      </c>
      <c r="I20" s="740">
        <v>0</v>
      </c>
      <c r="J20" s="740">
        <v>4</v>
      </c>
      <c r="K20" s="740">
        <v>0</v>
      </c>
      <c r="L20" s="740">
        <v>4</v>
      </c>
      <c r="M20" s="740">
        <v>0</v>
      </c>
      <c r="N20" s="740">
        <v>1</v>
      </c>
      <c r="O20" s="740">
        <v>4</v>
      </c>
      <c r="P20" s="740">
        <v>7</v>
      </c>
      <c r="Q20" s="740">
        <v>3</v>
      </c>
      <c r="R20" s="740">
        <v>7</v>
      </c>
      <c r="S20" s="740">
        <v>9</v>
      </c>
      <c r="T20" s="740">
        <v>23</v>
      </c>
      <c r="U20" s="740">
        <v>20</v>
      </c>
      <c r="V20" s="740">
        <v>37</v>
      </c>
      <c r="W20" s="740">
        <v>33</v>
      </c>
      <c r="X20" s="740">
        <v>33</v>
      </c>
      <c r="Y20" s="740">
        <v>34</v>
      </c>
      <c r="Z20" s="740">
        <v>49</v>
      </c>
    </row>
    <row r="21" spans="1:26">
      <c r="A21" s="1086">
        <v>10</v>
      </c>
      <c r="B21" s="423" t="s">
        <v>3699</v>
      </c>
      <c r="C21" s="423" t="s">
        <v>4961</v>
      </c>
      <c r="D21" s="740">
        <v>67</v>
      </c>
      <c r="E21" s="740">
        <v>0</v>
      </c>
      <c r="F21" s="740">
        <v>0</v>
      </c>
      <c r="G21" s="740">
        <v>0</v>
      </c>
      <c r="H21" s="740">
        <v>0</v>
      </c>
      <c r="I21" s="740">
        <v>0</v>
      </c>
      <c r="J21" s="740">
        <v>0</v>
      </c>
      <c r="K21" s="740">
        <v>1</v>
      </c>
      <c r="L21" s="740">
        <v>0</v>
      </c>
      <c r="M21" s="740">
        <v>2</v>
      </c>
      <c r="N21" s="740">
        <v>5</v>
      </c>
      <c r="O21" s="740">
        <v>11</v>
      </c>
      <c r="P21" s="740">
        <v>5</v>
      </c>
      <c r="Q21" s="740">
        <v>15</v>
      </c>
      <c r="R21" s="740">
        <v>8</v>
      </c>
      <c r="S21" s="740">
        <v>6</v>
      </c>
      <c r="T21" s="740">
        <v>5</v>
      </c>
      <c r="U21" s="740">
        <v>3</v>
      </c>
      <c r="V21" s="740">
        <v>2</v>
      </c>
      <c r="W21" s="740">
        <v>1</v>
      </c>
      <c r="X21" s="740">
        <v>2</v>
      </c>
      <c r="Y21" s="740">
        <v>0</v>
      </c>
      <c r="Z21" s="740">
        <v>1</v>
      </c>
    </row>
    <row r="22" spans="1:26">
      <c r="A22" s="1086">
        <v>11</v>
      </c>
      <c r="B22" s="423" t="s">
        <v>3486</v>
      </c>
      <c r="C22" s="423" t="s">
        <v>3485</v>
      </c>
      <c r="D22" s="740">
        <v>1108</v>
      </c>
      <c r="E22" s="740">
        <v>0</v>
      </c>
      <c r="F22" s="740">
        <v>0</v>
      </c>
      <c r="G22" s="740">
        <v>1</v>
      </c>
      <c r="H22" s="740">
        <v>0</v>
      </c>
      <c r="I22" s="740">
        <v>0</v>
      </c>
      <c r="J22" s="740">
        <v>0</v>
      </c>
      <c r="K22" s="740">
        <v>0</v>
      </c>
      <c r="L22" s="740">
        <v>1</v>
      </c>
      <c r="M22" s="740">
        <v>2</v>
      </c>
      <c r="N22" s="740">
        <v>6</v>
      </c>
      <c r="O22" s="740">
        <v>8</v>
      </c>
      <c r="P22" s="740">
        <v>13</v>
      </c>
      <c r="Q22" s="740">
        <v>19</v>
      </c>
      <c r="R22" s="740">
        <v>27</v>
      </c>
      <c r="S22" s="740">
        <v>52</v>
      </c>
      <c r="T22" s="740">
        <v>68</v>
      </c>
      <c r="U22" s="740">
        <v>95</v>
      </c>
      <c r="V22" s="740">
        <v>117</v>
      </c>
      <c r="W22" s="740">
        <v>149</v>
      </c>
      <c r="X22" s="740">
        <v>162</v>
      </c>
      <c r="Y22" s="740">
        <v>182</v>
      </c>
      <c r="Z22" s="740">
        <v>206</v>
      </c>
    </row>
    <row r="23" spans="1:26">
      <c r="A23" s="1086">
        <v>12</v>
      </c>
      <c r="B23" s="423" t="s">
        <v>3482</v>
      </c>
      <c r="C23" s="423" t="s">
        <v>3481</v>
      </c>
      <c r="D23" s="740">
        <v>876</v>
      </c>
      <c r="E23" s="740">
        <v>0</v>
      </c>
      <c r="F23" s="740">
        <v>0</v>
      </c>
      <c r="G23" s="740">
        <v>0</v>
      </c>
      <c r="H23" s="740">
        <v>0</v>
      </c>
      <c r="I23" s="740">
        <v>0</v>
      </c>
      <c r="J23" s="740">
        <v>0</v>
      </c>
      <c r="K23" s="740">
        <v>0</v>
      </c>
      <c r="L23" s="740">
        <v>0</v>
      </c>
      <c r="M23" s="740">
        <v>1</v>
      </c>
      <c r="N23" s="740">
        <v>0</v>
      </c>
      <c r="O23" s="740">
        <v>4</v>
      </c>
      <c r="P23" s="740">
        <v>10</v>
      </c>
      <c r="Q23" s="740">
        <v>18</v>
      </c>
      <c r="R23" s="740">
        <v>25</v>
      </c>
      <c r="S23" s="740">
        <v>40</v>
      </c>
      <c r="T23" s="740">
        <v>52</v>
      </c>
      <c r="U23" s="740">
        <v>71</v>
      </c>
      <c r="V23" s="740">
        <v>106</v>
      </c>
      <c r="W23" s="740">
        <v>88</v>
      </c>
      <c r="X23" s="740">
        <v>118</v>
      </c>
      <c r="Y23" s="740">
        <v>137</v>
      </c>
      <c r="Z23" s="740">
        <v>206</v>
      </c>
    </row>
    <row r="24" spans="1:26">
      <c r="A24" s="1086">
        <v>13</v>
      </c>
      <c r="B24" s="423" t="s">
        <v>3698</v>
      </c>
      <c r="C24" s="423" t="s">
        <v>4962</v>
      </c>
      <c r="D24" s="740">
        <v>301</v>
      </c>
      <c r="E24" s="740">
        <v>0</v>
      </c>
      <c r="F24" s="740">
        <v>0</v>
      </c>
      <c r="G24" s="740">
        <v>0</v>
      </c>
      <c r="H24" s="740">
        <v>0</v>
      </c>
      <c r="I24" s="740">
        <v>0</v>
      </c>
      <c r="J24" s="740">
        <v>0</v>
      </c>
      <c r="K24" s="740">
        <v>0</v>
      </c>
      <c r="L24" s="740">
        <v>0</v>
      </c>
      <c r="M24" s="740">
        <v>1</v>
      </c>
      <c r="N24" s="740">
        <v>1</v>
      </c>
      <c r="O24" s="740">
        <v>4</v>
      </c>
      <c r="P24" s="740">
        <v>3</v>
      </c>
      <c r="Q24" s="740">
        <v>7</v>
      </c>
      <c r="R24" s="740">
        <v>10</v>
      </c>
      <c r="S24" s="740">
        <v>25</v>
      </c>
      <c r="T24" s="740">
        <v>26</v>
      </c>
      <c r="U24" s="740">
        <v>22</v>
      </c>
      <c r="V24" s="740">
        <v>30</v>
      </c>
      <c r="W24" s="740">
        <v>39</v>
      </c>
      <c r="X24" s="740">
        <v>45</v>
      </c>
      <c r="Y24" s="740">
        <v>44</v>
      </c>
      <c r="Z24" s="740">
        <v>44</v>
      </c>
    </row>
    <row r="25" spans="1:26">
      <c r="A25" s="1086">
        <v>14</v>
      </c>
      <c r="B25" s="423" t="s">
        <v>3697</v>
      </c>
      <c r="C25" s="423" t="s">
        <v>4963</v>
      </c>
      <c r="D25" s="740">
        <v>1204</v>
      </c>
      <c r="E25" s="740">
        <v>0</v>
      </c>
      <c r="F25" s="740">
        <v>0</v>
      </c>
      <c r="G25" s="740">
        <v>0</v>
      </c>
      <c r="H25" s="740">
        <v>0</v>
      </c>
      <c r="I25" s="740">
        <v>0</v>
      </c>
      <c r="J25" s="740">
        <v>0</v>
      </c>
      <c r="K25" s="740">
        <v>0</v>
      </c>
      <c r="L25" s="740">
        <v>0</v>
      </c>
      <c r="M25" s="740">
        <v>0</v>
      </c>
      <c r="N25" s="740">
        <v>0</v>
      </c>
      <c r="O25" s="740">
        <v>1</v>
      </c>
      <c r="P25" s="740">
        <v>4</v>
      </c>
      <c r="Q25" s="740">
        <v>14</v>
      </c>
      <c r="R25" s="740">
        <v>58</v>
      </c>
      <c r="S25" s="740">
        <v>83</v>
      </c>
      <c r="T25" s="740">
        <v>131</v>
      </c>
      <c r="U25" s="740">
        <v>148</v>
      </c>
      <c r="V25" s="740">
        <v>178</v>
      </c>
      <c r="W25" s="740">
        <v>177</v>
      </c>
      <c r="X25" s="740">
        <v>140</v>
      </c>
      <c r="Y25" s="740">
        <v>127</v>
      </c>
      <c r="Z25" s="740">
        <v>143</v>
      </c>
    </row>
    <row r="26" spans="1:26">
      <c r="A26" s="1086">
        <v>15</v>
      </c>
      <c r="B26" s="423" t="s">
        <v>3696</v>
      </c>
      <c r="C26" s="423" t="s">
        <v>4964</v>
      </c>
      <c r="D26" s="740">
        <v>1225</v>
      </c>
      <c r="E26" s="740">
        <v>0</v>
      </c>
      <c r="F26" s="740">
        <v>0</v>
      </c>
      <c r="G26" s="740">
        <v>0</v>
      </c>
      <c r="H26" s="740">
        <v>0</v>
      </c>
      <c r="I26" s="740">
        <v>0</v>
      </c>
      <c r="J26" s="740">
        <v>0</v>
      </c>
      <c r="K26" s="740">
        <v>0</v>
      </c>
      <c r="L26" s="740">
        <v>0</v>
      </c>
      <c r="M26" s="740">
        <v>0</v>
      </c>
      <c r="N26" s="740">
        <v>2</v>
      </c>
      <c r="O26" s="740">
        <v>1</v>
      </c>
      <c r="P26" s="740">
        <v>4</v>
      </c>
      <c r="Q26" s="740">
        <v>13</v>
      </c>
      <c r="R26" s="740">
        <v>30</v>
      </c>
      <c r="S26" s="740">
        <v>61</v>
      </c>
      <c r="T26" s="740">
        <v>104</v>
      </c>
      <c r="U26" s="740">
        <v>134</v>
      </c>
      <c r="V26" s="740">
        <v>172</v>
      </c>
      <c r="W26" s="740">
        <v>187</v>
      </c>
      <c r="X26" s="740">
        <v>177</v>
      </c>
      <c r="Y26" s="740">
        <v>176</v>
      </c>
      <c r="Z26" s="740">
        <v>164</v>
      </c>
    </row>
    <row r="27" spans="1:26">
      <c r="A27" s="1086">
        <v>16</v>
      </c>
      <c r="B27" s="423" t="s">
        <v>3427</v>
      </c>
      <c r="C27" s="423" t="s">
        <v>3426</v>
      </c>
      <c r="D27" s="740">
        <v>1389</v>
      </c>
      <c r="E27" s="740">
        <v>0</v>
      </c>
      <c r="F27" s="740">
        <v>0</v>
      </c>
      <c r="G27" s="740">
        <v>0</v>
      </c>
      <c r="H27" s="740">
        <v>0</v>
      </c>
      <c r="I27" s="740">
        <v>0</v>
      </c>
      <c r="J27" s="740">
        <v>0</v>
      </c>
      <c r="K27" s="740">
        <v>0</v>
      </c>
      <c r="L27" s="740">
        <v>0</v>
      </c>
      <c r="M27" s="740">
        <v>0</v>
      </c>
      <c r="N27" s="740">
        <v>8</v>
      </c>
      <c r="O27" s="740">
        <v>13</v>
      </c>
      <c r="P27" s="740">
        <v>32</v>
      </c>
      <c r="Q27" s="740">
        <v>68</v>
      </c>
      <c r="R27" s="740">
        <v>120</v>
      </c>
      <c r="S27" s="740">
        <v>120</v>
      </c>
      <c r="T27" s="740">
        <v>145</v>
      </c>
      <c r="U27" s="740">
        <v>156</v>
      </c>
      <c r="V27" s="740">
        <v>136</v>
      </c>
      <c r="W27" s="740">
        <v>157</v>
      </c>
      <c r="X27" s="740">
        <v>116</v>
      </c>
      <c r="Y27" s="740">
        <v>141</v>
      </c>
      <c r="Z27" s="740">
        <v>177</v>
      </c>
    </row>
    <row r="28" spans="1:26">
      <c r="A28" s="1086">
        <v>17</v>
      </c>
      <c r="B28" s="423" t="s">
        <v>3421</v>
      </c>
      <c r="C28" s="423" t="s">
        <v>3420</v>
      </c>
      <c r="D28" s="740">
        <v>560</v>
      </c>
      <c r="E28" s="740">
        <v>0</v>
      </c>
      <c r="F28" s="740">
        <v>0</v>
      </c>
      <c r="G28" s="740">
        <v>0</v>
      </c>
      <c r="H28" s="740">
        <v>0</v>
      </c>
      <c r="I28" s="740">
        <v>0</v>
      </c>
      <c r="J28" s="740">
        <v>0</v>
      </c>
      <c r="K28" s="740">
        <v>0</v>
      </c>
      <c r="L28" s="740">
        <v>0</v>
      </c>
      <c r="M28" s="740">
        <v>2</v>
      </c>
      <c r="N28" s="740">
        <v>5</v>
      </c>
      <c r="O28" s="740">
        <v>17</v>
      </c>
      <c r="P28" s="740">
        <v>31</v>
      </c>
      <c r="Q28" s="740">
        <v>42</v>
      </c>
      <c r="R28" s="740">
        <v>47</v>
      </c>
      <c r="S28" s="740">
        <v>51</v>
      </c>
      <c r="T28" s="740">
        <v>39</v>
      </c>
      <c r="U28" s="740">
        <v>54</v>
      </c>
      <c r="V28" s="740">
        <v>62</v>
      </c>
      <c r="W28" s="740">
        <v>48</v>
      </c>
      <c r="X28" s="740">
        <v>64</v>
      </c>
      <c r="Y28" s="740">
        <v>43</v>
      </c>
      <c r="Z28" s="740">
        <v>55</v>
      </c>
    </row>
    <row r="29" spans="1:26">
      <c r="A29" s="1086">
        <v>18</v>
      </c>
      <c r="B29" s="423" t="s">
        <v>3406</v>
      </c>
      <c r="C29" s="423" t="s">
        <v>3405</v>
      </c>
      <c r="D29" s="740">
        <v>0</v>
      </c>
      <c r="E29" s="740">
        <v>0</v>
      </c>
      <c r="F29" s="740">
        <v>0</v>
      </c>
      <c r="G29" s="740">
        <v>0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0</v>
      </c>
      <c r="P29" s="740">
        <v>0</v>
      </c>
      <c r="Q29" s="740">
        <v>0</v>
      </c>
      <c r="R29" s="740">
        <v>0</v>
      </c>
      <c r="S29" s="740">
        <v>0</v>
      </c>
      <c r="T29" s="740">
        <v>0</v>
      </c>
      <c r="U29" s="740">
        <v>0</v>
      </c>
      <c r="V29" s="740">
        <v>0</v>
      </c>
      <c r="W29" s="740">
        <v>0</v>
      </c>
      <c r="X29" s="740">
        <v>0</v>
      </c>
      <c r="Y29" s="740">
        <v>0</v>
      </c>
      <c r="Z29" s="740">
        <v>0</v>
      </c>
    </row>
    <row r="30" spans="1:26">
      <c r="A30" s="1086">
        <v>19</v>
      </c>
      <c r="B30" s="423" t="s">
        <v>3695</v>
      </c>
      <c r="C30" s="423" t="s">
        <v>4965</v>
      </c>
      <c r="D30" s="740">
        <v>356</v>
      </c>
      <c r="E30" s="740">
        <v>5</v>
      </c>
      <c r="F30" s="740">
        <v>2</v>
      </c>
      <c r="G30" s="740">
        <v>1</v>
      </c>
      <c r="H30" s="740">
        <v>0</v>
      </c>
      <c r="I30" s="740">
        <v>2</v>
      </c>
      <c r="J30" s="740">
        <v>4</v>
      </c>
      <c r="K30" s="740">
        <v>11</v>
      </c>
      <c r="L30" s="740">
        <v>7</v>
      </c>
      <c r="M30" s="740">
        <v>11</v>
      </c>
      <c r="N30" s="740">
        <v>9</v>
      </c>
      <c r="O30" s="740">
        <v>10</v>
      </c>
      <c r="P30" s="740">
        <v>9</v>
      </c>
      <c r="Q30" s="740">
        <v>10</v>
      </c>
      <c r="R30" s="740">
        <v>18</v>
      </c>
      <c r="S30" s="740">
        <v>24</v>
      </c>
      <c r="T30" s="740">
        <v>24</v>
      </c>
      <c r="U30" s="740">
        <v>20</v>
      </c>
      <c r="V30" s="740">
        <v>24</v>
      </c>
      <c r="W30" s="740">
        <v>37</v>
      </c>
      <c r="X30" s="740">
        <v>37</v>
      </c>
      <c r="Y30" s="740">
        <v>38</v>
      </c>
      <c r="Z30" s="740">
        <v>53</v>
      </c>
    </row>
    <row r="31" spans="1:26" ht="20.399999999999999">
      <c r="A31" s="1086">
        <v>20</v>
      </c>
      <c r="B31" s="423" t="s">
        <v>4966</v>
      </c>
      <c r="C31" s="423" t="s">
        <v>4967</v>
      </c>
      <c r="D31" s="740">
        <v>4770</v>
      </c>
      <c r="E31" s="740">
        <v>1</v>
      </c>
      <c r="F31" s="740">
        <v>1</v>
      </c>
      <c r="G31" s="740">
        <v>3</v>
      </c>
      <c r="H31" s="740">
        <v>2</v>
      </c>
      <c r="I31" s="740">
        <v>2</v>
      </c>
      <c r="J31" s="740">
        <v>11</v>
      </c>
      <c r="K31" s="740">
        <v>13</v>
      </c>
      <c r="L31" s="740">
        <v>20</v>
      </c>
      <c r="M31" s="740">
        <v>18</v>
      </c>
      <c r="N31" s="740">
        <v>19</v>
      </c>
      <c r="O31" s="740">
        <v>31</v>
      </c>
      <c r="P31" s="740">
        <v>41</v>
      </c>
      <c r="Q31" s="740">
        <v>76</v>
      </c>
      <c r="R31" s="740">
        <v>174</v>
      </c>
      <c r="S31" s="740">
        <v>263</v>
      </c>
      <c r="T31" s="740">
        <v>324</v>
      </c>
      <c r="U31" s="740">
        <v>444</v>
      </c>
      <c r="V31" s="740">
        <v>548</v>
      </c>
      <c r="W31" s="740">
        <v>710</v>
      </c>
      <c r="X31" s="740">
        <v>687</v>
      </c>
      <c r="Y31" s="740">
        <v>599</v>
      </c>
      <c r="Z31" s="740">
        <v>783</v>
      </c>
    </row>
    <row r="32" spans="1:26">
      <c r="A32" s="1086">
        <v>21</v>
      </c>
      <c r="B32" s="423" t="s">
        <v>3694</v>
      </c>
      <c r="C32" s="423" t="s">
        <v>4968</v>
      </c>
      <c r="D32" s="740">
        <v>1961</v>
      </c>
      <c r="E32" s="740">
        <v>0</v>
      </c>
      <c r="F32" s="740">
        <v>0</v>
      </c>
      <c r="G32" s="740">
        <v>0</v>
      </c>
      <c r="H32" s="740">
        <v>0</v>
      </c>
      <c r="I32" s="740">
        <v>0</v>
      </c>
      <c r="J32" s="740">
        <v>0</v>
      </c>
      <c r="K32" s="740">
        <v>0</v>
      </c>
      <c r="L32" s="740">
        <v>1</v>
      </c>
      <c r="M32" s="740">
        <v>4</v>
      </c>
      <c r="N32" s="740">
        <v>2</v>
      </c>
      <c r="O32" s="740">
        <v>1</v>
      </c>
      <c r="P32" s="740">
        <v>8</v>
      </c>
      <c r="Q32" s="740">
        <v>11</v>
      </c>
      <c r="R32" s="740">
        <v>26</v>
      </c>
      <c r="S32" s="740">
        <v>57</v>
      </c>
      <c r="T32" s="740">
        <v>102</v>
      </c>
      <c r="U32" s="740">
        <v>156</v>
      </c>
      <c r="V32" s="740">
        <v>203</v>
      </c>
      <c r="W32" s="740">
        <v>242</v>
      </c>
      <c r="X32" s="740">
        <v>280</v>
      </c>
      <c r="Y32" s="740">
        <v>344</v>
      </c>
      <c r="Z32" s="740">
        <v>524</v>
      </c>
    </row>
    <row r="33" spans="1:26">
      <c r="A33" s="1086">
        <v>22</v>
      </c>
      <c r="B33" s="423" t="s">
        <v>3693</v>
      </c>
      <c r="C33" s="423" t="s">
        <v>4969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  <c r="S33" s="740">
        <v>0</v>
      </c>
      <c r="T33" s="740">
        <v>0</v>
      </c>
      <c r="U33" s="740">
        <v>0</v>
      </c>
      <c r="V33" s="740">
        <v>0</v>
      </c>
      <c r="W33" s="740">
        <v>0</v>
      </c>
      <c r="X33" s="740">
        <v>0</v>
      </c>
      <c r="Y33" s="740">
        <v>0</v>
      </c>
      <c r="Z33" s="740">
        <v>0</v>
      </c>
    </row>
    <row r="34" spans="1:26">
      <c r="A34" s="1086">
        <v>23</v>
      </c>
      <c r="B34" s="423" t="s">
        <v>3692</v>
      </c>
      <c r="C34" s="423" t="s">
        <v>4970</v>
      </c>
      <c r="D34" s="740">
        <v>271</v>
      </c>
      <c r="E34" s="740">
        <v>1</v>
      </c>
      <c r="F34" s="740">
        <v>0</v>
      </c>
      <c r="G34" s="740">
        <v>0</v>
      </c>
      <c r="H34" s="740">
        <v>1</v>
      </c>
      <c r="I34" s="740">
        <v>0</v>
      </c>
      <c r="J34" s="740">
        <v>0</v>
      </c>
      <c r="K34" s="740">
        <v>0</v>
      </c>
      <c r="L34" s="740">
        <v>0</v>
      </c>
      <c r="M34" s="740">
        <v>1</v>
      </c>
      <c r="N34" s="740">
        <v>0</v>
      </c>
      <c r="O34" s="740">
        <v>1</v>
      </c>
      <c r="P34" s="740">
        <v>1</v>
      </c>
      <c r="Q34" s="740">
        <v>1</v>
      </c>
      <c r="R34" s="740">
        <v>4</v>
      </c>
      <c r="S34" s="740">
        <v>0</v>
      </c>
      <c r="T34" s="740">
        <v>5</v>
      </c>
      <c r="U34" s="740">
        <v>7</v>
      </c>
      <c r="V34" s="740">
        <v>6</v>
      </c>
      <c r="W34" s="740">
        <v>10</v>
      </c>
      <c r="X34" s="740">
        <v>28</v>
      </c>
      <c r="Y34" s="740">
        <v>51</v>
      </c>
      <c r="Z34" s="740">
        <v>154</v>
      </c>
    </row>
    <row r="35" spans="1:26">
      <c r="A35" s="1086">
        <v>24</v>
      </c>
      <c r="B35" s="423" t="s">
        <v>3691</v>
      </c>
      <c r="C35" s="423" t="s">
        <v>4971</v>
      </c>
      <c r="D35" s="740">
        <v>176</v>
      </c>
      <c r="E35" s="740">
        <v>0</v>
      </c>
      <c r="F35" s="740">
        <v>0</v>
      </c>
      <c r="G35" s="740">
        <v>0</v>
      </c>
      <c r="H35" s="740">
        <v>0</v>
      </c>
      <c r="I35" s="740">
        <v>0</v>
      </c>
      <c r="J35" s="740">
        <v>1</v>
      </c>
      <c r="K35" s="740">
        <v>2</v>
      </c>
      <c r="L35" s="740">
        <v>0</v>
      </c>
      <c r="M35" s="740">
        <v>1</v>
      </c>
      <c r="N35" s="740">
        <v>0</v>
      </c>
      <c r="O35" s="740">
        <v>3</v>
      </c>
      <c r="P35" s="740">
        <v>2</v>
      </c>
      <c r="Q35" s="740">
        <v>2</v>
      </c>
      <c r="R35" s="740">
        <v>2</v>
      </c>
      <c r="S35" s="740">
        <v>2</v>
      </c>
      <c r="T35" s="740">
        <v>7</v>
      </c>
      <c r="U35" s="740">
        <v>12</v>
      </c>
      <c r="V35" s="740">
        <v>9</v>
      </c>
      <c r="W35" s="740">
        <v>14</v>
      </c>
      <c r="X35" s="740">
        <v>22</v>
      </c>
      <c r="Y35" s="740">
        <v>30</v>
      </c>
      <c r="Z35" s="740">
        <v>67</v>
      </c>
    </row>
    <row r="36" spans="1:26" ht="20.399999999999999">
      <c r="A36" s="1086">
        <v>25</v>
      </c>
      <c r="B36" s="423" t="s">
        <v>3690</v>
      </c>
      <c r="C36" s="423" t="s">
        <v>4972</v>
      </c>
      <c r="D36" s="740">
        <v>1280</v>
      </c>
      <c r="E36" s="740">
        <v>0</v>
      </c>
      <c r="F36" s="740">
        <v>0</v>
      </c>
      <c r="G36" s="740">
        <v>0</v>
      </c>
      <c r="H36" s="740">
        <v>0</v>
      </c>
      <c r="I36" s="740">
        <v>0</v>
      </c>
      <c r="J36" s="740">
        <v>0</v>
      </c>
      <c r="K36" s="740">
        <v>0</v>
      </c>
      <c r="L36" s="740">
        <v>1</v>
      </c>
      <c r="M36" s="740">
        <v>1</v>
      </c>
      <c r="N36" s="740">
        <v>0</v>
      </c>
      <c r="O36" s="740">
        <v>0</v>
      </c>
      <c r="P36" s="740">
        <v>3</v>
      </c>
      <c r="Q36" s="740">
        <v>1</v>
      </c>
      <c r="R36" s="740">
        <v>7</v>
      </c>
      <c r="S36" s="740">
        <v>5</v>
      </c>
      <c r="T36" s="740">
        <v>6</v>
      </c>
      <c r="U36" s="740">
        <v>3</v>
      </c>
      <c r="V36" s="740">
        <v>12</v>
      </c>
      <c r="W36" s="740">
        <v>40</v>
      </c>
      <c r="X36" s="740">
        <v>77</v>
      </c>
      <c r="Y36" s="740">
        <v>213</v>
      </c>
      <c r="Z36" s="740">
        <v>911</v>
      </c>
    </row>
    <row r="37" spans="1:26">
      <c r="A37" s="1086">
        <v>26</v>
      </c>
      <c r="B37" s="423" t="s">
        <v>3139</v>
      </c>
      <c r="C37" s="423" t="s">
        <v>4973</v>
      </c>
      <c r="D37" s="740">
        <v>25</v>
      </c>
      <c r="E37" s="740">
        <v>3</v>
      </c>
      <c r="F37" s="740">
        <v>1</v>
      </c>
      <c r="G37" s="740">
        <v>0</v>
      </c>
      <c r="H37" s="740">
        <v>0</v>
      </c>
      <c r="I37" s="740">
        <v>0</v>
      </c>
      <c r="J37" s="740">
        <v>0</v>
      </c>
      <c r="K37" s="740">
        <v>0</v>
      </c>
      <c r="L37" s="740">
        <v>0</v>
      </c>
      <c r="M37" s="740">
        <v>0</v>
      </c>
      <c r="N37" s="740">
        <v>1</v>
      </c>
      <c r="O37" s="740">
        <v>1</v>
      </c>
      <c r="P37" s="740">
        <v>0</v>
      </c>
      <c r="Q37" s="740">
        <v>1</v>
      </c>
      <c r="R37" s="740">
        <v>1</v>
      </c>
      <c r="S37" s="740">
        <v>2</v>
      </c>
      <c r="T37" s="740">
        <v>1</v>
      </c>
      <c r="U37" s="740">
        <v>3</v>
      </c>
      <c r="V37" s="740">
        <v>2</v>
      </c>
      <c r="W37" s="740">
        <v>2</v>
      </c>
      <c r="X37" s="740">
        <v>1</v>
      </c>
      <c r="Y37" s="740">
        <v>3</v>
      </c>
      <c r="Z37" s="740">
        <v>3</v>
      </c>
    </row>
    <row r="38" spans="1:26" ht="20.399999999999999">
      <c r="A38" s="1086">
        <v>27</v>
      </c>
      <c r="B38" s="423" t="s">
        <v>3689</v>
      </c>
      <c r="C38" s="423" t="s">
        <v>98</v>
      </c>
      <c r="D38" s="740">
        <v>0</v>
      </c>
      <c r="E38" s="740">
        <v>0</v>
      </c>
      <c r="F38" s="740">
        <v>0</v>
      </c>
      <c r="G38" s="740">
        <v>0</v>
      </c>
      <c r="H38" s="740">
        <v>0</v>
      </c>
      <c r="I38" s="740">
        <v>0</v>
      </c>
      <c r="J38" s="740">
        <v>0</v>
      </c>
      <c r="K38" s="740">
        <v>0</v>
      </c>
      <c r="L38" s="740">
        <v>0</v>
      </c>
      <c r="M38" s="740">
        <v>0</v>
      </c>
      <c r="N38" s="740">
        <v>0</v>
      </c>
      <c r="O38" s="740">
        <v>0</v>
      </c>
      <c r="P38" s="740">
        <v>0</v>
      </c>
      <c r="Q38" s="740">
        <v>0</v>
      </c>
      <c r="R38" s="740">
        <v>0</v>
      </c>
      <c r="S38" s="740">
        <v>0</v>
      </c>
      <c r="T38" s="740">
        <v>0</v>
      </c>
      <c r="U38" s="740">
        <v>0</v>
      </c>
      <c r="V38" s="740">
        <v>0</v>
      </c>
      <c r="W38" s="740">
        <v>0</v>
      </c>
      <c r="X38" s="740">
        <v>0</v>
      </c>
      <c r="Y38" s="740">
        <v>0</v>
      </c>
      <c r="Z38" s="740">
        <v>0</v>
      </c>
    </row>
    <row r="39" spans="1:26">
      <c r="A39" s="1086">
        <v>28</v>
      </c>
      <c r="B39" s="423" t="s">
        <v>3688</v>
      </c>
      <c r="C39" s="423" t="s">
        <v>4974</v>
      </c>
      <c r="D39" s="740">
        <v>0</v>
      </c>
      <c r="E39" s="740">
        <v>0</v>
      </c>
      <c r="F39" s="740">
        <v>0</v>
      </c>
      <c r="G39" s="740">
        <v>0</v>
      </c>
      <c r="H39" s="740">
        <v>0</v>
      </c>
      <c r="I39" s="740">
        <v>0</v>
      </c>
      <c r="J39" s="740">
        <v>0</v>
      </c>
      <c r="K39" s="740">
        <v>0</v>
      </c>
      <c r="L39" s="740">
        <v>0</v>
      </c>
      <c r="M39" s="740">
        <v>0</v>
      </c>
      <c r="N39" s="740">
        <v>0</v>
      </c>
      <c r="O39" s="740">
        <v>0</v>
      </c>
      <c r="P39" s="740">
        <v>0</v>
      </c>
      <c r="Q39" s="740">
        <v>0</v>
      </c>
      <c r="R39" s="740">
        <v>0</v>
      </c>
      <c r="S39" s="740">
        <v>0</v>
      </c>
      <c r="T39" s="740">
        <v>0</v>
      </c>
      <c r="U39" s="740">
        <v>0</v>
      </c>
      <c r="V39" s="740">
        <v>0</v>
      </c>
      <c r="W39" s="740">
        <v>0</v>
      </c>
      <c r="X39" s="740">
        <v>0</v>
      </c>
      <c r="Y39" s="740">
        <v>0</v>
      </c>
      <c r="Z39" s="740">
        <v>0</v>
      </c>
    </row>
    <row r="40" spans="1:26">
      <c r="A40" s="1086">
        <v>29</v>
      </c>
      <c r="B40" s="423" t="s">
        <v>3687</v>
      </c>
      <c r="C40" s="423" t="s">
        <v>4975</v>
      </c>
      <c r="D40" s="740">
        <v>58</v>
      </c>
      <c r="E40" s="740">
        <v>0</v>
      </c>
      <c r="F40" s="740">
        <v>0</v>
      </c>
      <c r="G40" s="740">
        <v>0</v>
      </c>
      <c r="H40" s="740">
        <v>0</v>
      </c>
      <c r="I40" s="740">
        <v>0</v>
      </c>
      <c r="J40" s="740">
        <v>0</v>
      </c>
      <c r="K40" s="740">
        <v>0</v>
      </c>
      <c r="L40" s="740">
        <v>0</v>
      </c>
      <c r="M40" s="740">
        <v>0</v>
      </c>
      <c r="N40" s="740">
        <v>0</v>
      </c>
      <c r="O40" s="740">
        <v>0</v>
      </c>
      <c r="P40" s="740">
        <v>0</v>
      </c>
      <c r="Q40" s="740">
        <v>1</v>
      </c>
      <c r="R40" s="740">
        <v>1</v>
      </c>
      <c r="S40" s="740">
        <v>10</v>
      </c>
      <c r="T40" s="740">
        <v>6</v>
      </c>
      <c r="U40" s="740">
        <v>6</v>
      </c>
      <c r="V40" s="740">
        <v>11</v>
      </c>
      <c r="W40" s="740">
        <v>7</v>
      </c>
      <c r="X40" s="740">
        <v>1</v>
      </c>
      <c r="Y40" s="740">
        <v>7</v>
      </c>
      <c r="Z40" s="740">
        <v>8</v>
      </c>
    </row>
    <row r="41" spans="1:26">
      <c r="A41" s="1086">
        <v>30</v>
      </c>
      <c r="B41" s="423" t="s">
        <v>3686</v>
      </c>
      <c r="C41" s="423" t="s">
        <v>4976</v>
      </c>
      <c r="D41" s="740">
        <v>2665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2</v>
      </c>
      <c r="O41" s="740">
        <v>0</v>
      </c>
      <c r="P41" s="740">
        <v>3</v>
      </c>
      <c r="Q41" s="740">
        <v>5</v>
      </c>
      <c r="R41" s="740">
        <v>11</v>
      </c>
      <c r="S41" s="740">
        <v>27</v>
      </c>
      <c r="T41" s="740">
        <v>53</v>
      </c>
      <c r="U41" s="740">
        <v>66</v>
      </c>
      <c r="V41" s="740">
        <v>107</v>
      </c>
      <c r="W41" s="740">
        <v>185</v>
      </c>
      <c r="X41" s="740">
        <v>252</v>
      </c>
      <c r="Y41" s="740">
        <v>499</v>
      </c>
      <c r="Z41" s="740">
        <v>1455</v>
      </c>
    </row>
    <row r="42" spans="1:26">
      <c r="A42" s="1086">
        <v>31</v>
      </c>
      <c r="B42" s="423" t="s">
        <v>3038</v>
      </c>
      <c r="C42" s="423" t="s">
        <v>3037</v>
      </c>
      <c r="D42" s="740">
        <v>2274</v>
      </c>
      <c r="E42" s="740">
        <v>0</v>
      </c>
      <c r="F42" s="740">
        <v>0</v>
      </c>
      <c r="G42" s="740">
        <v>0</v>
      </c>
      <c r="H42" s="740">
        <v>0</v>
      </c>
      <c r="I42" s="740">
        <v>0</v>
      </c>
      <c r="J42" s="740">
        <v>0</v>
      </c>
      <c r="K42" s="740">
        <v>0</v>
      </c>
      <c r="L42" s="740">
        <v>0</v>
      </c>
      <c r="M42" s="740">
        <v>1</v>
      </c>
      <c r="N42" s="740">
        <v>2</v>
      </c>
      <c r="O42" s="740">
        <v>4</v>
      </c>
      <c r="P42" s="740">
        <v>7</v>
      </c>
      <c r="Q42" s="740">
        <v>25</v>
      </c>
      <c r="R42" s="740">
        <v>44</v>
      </c>
      <c r="S42" s="740">
        <v>72</v>
      </c>
      <c r="T42" s="740">
        <v>86</v>
      </c>
      <c r="U42" s="740">
        <v>157</v>
      </c>
      <c r="V42" s="740">
        <v>184</v>
      </c>
      <c r="W42" s="740">
        <v>250</v>
      </c>
      <c r="X42" s="740">
        <v>289</v>
      </c>
      <c r="Y42" s="740">
        <v>367</v>
      </c>
      <c r="Z42" s="740">
        <v>786</v>
      </c>
    </row>
    <row r="43" spans="1:26">
      <c r="A43" s="1086">
        <v>32</v>
      </c>
      <c r="B43" s="423" t="s">
        <v>3685</v>
      </c>
      <c r="C43" s="423" t="s">
        <v>4977</v>
      </c>
      <c r="D43" s="740">
        <v>661</v>
      </c>
      <c r="E43" s="740">
        <v>0</v>
      </c>
      <c r="F43" s="740">
        <v>0</v>
      </c>
      <c r="G43" s="740">
        <v>0</v>
      </c>
      <c r="H43" s="740">
        <v>0</v>
      </c>
      <c r="I43" s="740">
        <v>0</v>
      </c>
      <c r="J43" s="740">
        <v>0</v>
      </c>
      <c r="K43" s="740">
        <v>0</v>
      </c>
      <c r="L43" s="740">
        <v>0</v>
      </c>
      <c r="M43" s="740">
        <v>0</v>
      </c>
      <c r="N43" s="740">
        <v>0</v>
      </c>
      <c r="O43" s="740">
        <v>0</v>
      </c>
      <c r="P43" s="740">
        <v>2</v>
      </c>
      <c r="Q43" s="740">
        <v>4</v>
      </c>
      <c r="R43" s="740">
        <v>9</v>
      </c>
      <c r="S43" s="740">
        <v>11</v>
      </c>
      <c r="T43" s="740">
        <v>27</v>
      </c>
      <c r="U43" s="740">
        <v>27</v>
      </c>
      <c r="V43" s="740">
        <v>36</v>
      </c>
      <c r="W43" s="740">
        <v>81</v>
      </c>
      <c r="X43" s="740">
        <v>95</v>
      </c>
      <c r="Y43" s="740">
        <v>114</v>
      </c>
      <c r="Z43" s="740">
        <v>255</v>
      </c>
    </row>
    <row r="44" spans="1:26">
      <c r="A44" s="1086">
        <v>33</v>
      </c>
      <c r="B44" s="423" t="s">
        <v>3684</v>
      </c>
      <c r="C44" s="423" t="s">
        <v>4978</v>
      </c>
      <c r="D44" s="740">
        <v>4554</v>
      </c>
      <c r="E44" s="740">
        <v>0</v>
      </c>
      <c r="F44" s="740">
        <v>0</v>
      </c>
      <c r="G44" s="740">
        <v>1</v>
      </c>
      <c r="H44" s="740">
        <v>0</v>
      </c>
      <c r="I44" s="740">
        <v>0</v>
      </c>
      <c r="J44" s="740">
        <v>1</v>
      </c>
      <c r="K44" s="740">
        <v>0</v>
      </c>
      <c r="L44" s="740">
        <v>4</v>
      </c>
      <c r="M44" s="740">
        <v>3</v>
      </c>
      <c r="N44" s="740">
        <v>5</v>
      </c>
      <c r="O44" s="740">
        <v>11</v>
      </c>
      <c r="P44" s="740">
        <v>34</v>
      </c>
      <c r="Q44" s="740">
        <v>53</v>
      </c>
      <c r="R44" s="740">
        <v>75</v>
      </c>
      <c r="S44" s="740">
        <v>119</v>
      </c>
      <c r="T44" s="740">
        <v>170</v>
      </c>
      <c r="U44" s="740">
        <v>161</v>
      </c>
      <c r="V44" s="740">
        <v>291</v>
      </c>
      <c r="W44" s="740">
        <v>393</v>
      </c>
      <c r="X44" s="740">
        <v>641</v>
      </c>
      <c r="Y44" s="740">
        <v>846</v>
      </c>
      <c r="Z44" s="740">
        <v>1746</v>
      </c>
    </row>
    <row r="45" spans="1:26">
      <c r="A45" s="1086">
        <v>34</v>
      </c>
      <c r="B45" s="423" t="s">
        <v>2981</v>
      </c>
      <c r="C45" s="423" t="s">
        <v>2980</v>
      </c>
      <c r="D45" s="740">
        <v>57</v>
      </c>
      <c r="E45" s="740">
        <v>0</v>
      </c>
      <c r="F45" s="740">
        <v>0</v>
      </c>
      <c r="G45" s="740">
        <v>0</v>
      </c>
      <c r="H45" s="740">
        <v>0</v>
      </c>
      <c r="I45" s="740">
        <v>0</v>
      </c>
      <c r="J45" s="740">
        <v>0</v>
      </c>
      <c r="K45" s="740">
        <v>0</v>
      </c>
      <c r="L45" s="740">
        <v>0</v>
      </c>
      <c r="M45" s="740">
        <v>0</v>
      </c>
      <c r="N45" s="740">
        <v>0</v>
      </c>
      <c r="O45" s="740">
        <v>0</v>
      </c>
      <c r="P45" s="740">
        <v>0</v>
      </c>
      <c r="Q45" s="740">
        <v>0</v>
      </c>
      <c r="R45" s="740">
        <v>0</v>
      </c>
      <c r="S45" s="740">
        <v>2</v>
      </c>
      <c r="T45" s="740">
        <v>1</v>
      </c>
      <c r="U45" s="740">
        <v>1</v>
      </c>
      <c r="V45" s="740">
        <v>2</v>
      </c>
      <c r="W45" s="740">
        <v>3</v>
      </c>
      <c r="X45" s="740">
        <v>7</v>
      </c>
      <c r="Y45" s="740">
        <v>6</v>
      </c>
      <c r="Z45" s="740">
        <v>35</v>
      </c>
    </row>
    <row r="46" spans="1:26">
      <c r="A46" s="1086">
        <v>35</v>
      </c>
      <c r="B46" s="423" t="s">
        <v>3683</v>
      </c>
      <c r="C46" s="423" t="s">
        <v>4979</v>
      </c>
      <c r="D46" s="740">
        <v>3132</v>
      </c>
      <c r="E46" s="740">
        <v>3</v>
      </c>
      <c r="F46" s="740">
        <v>2</v>
      </c>
      <c r="G46" s="740">
        <v>1</v>
      </c>
      <c r="H46" s="740">
        <v>0</v>
      </c>
      <c r="I46" s="740">
        <v>1</v>
      </c>
      <c r="J46" s="740">
        <v>3</v>
      </c>
      <c r="K46" s="740">
        <v>1</v>
      </c>
      <c r="L46" s="740">
        <v>11</v>
      </c>
      <c r="M46" s="740">
        <v>10</v>
      </c>
      <c r="N46" s="740">
        <v>10</v>
      </c>
      <c r="O46" s="740">
        <v>9</v>
      </c>
      <c r="P46" s="740">
        <v>11</v>
      </c>
      <c r="Q46" s="740">
        <v>38</v>
      </c>
      <c r="R46" s="740">
        <v>48</v>
      </c>
      <c r="S46" s="740">
        <v>61</v>
      </c>
      <c r="T46" s="740">
        <v>84</v>
      </c>
      <c r="U46" s="740">
        <v>122</v>
      </c>
      <c r="V46" s="740">
        <v>188</v>
      </c>
      <c r="W46" s="740">
        <v>276</v>
      </c>
      <c r="X46" s="740">
        <v>392</v>
      </c>
      <c r="Y46" s="740">
        <v>586</v>
      </c>
      <c r="Z46" s="740">
        <v>1275</v>
      </c>
    </row>
    <row r="47" spans="1:26">
      <c r="A47" s="1086">
        <v>36</v>
      </c>
      <c r="B47" s="423" t="s">
        <v>3682</v>
      </c>
      <c r="C47" s="423" t="s">
        <v>4980</v>
      </c>
      <c r="D47" s="740">
        <v>2263</v>
      </c>
      <c r="E47" s="740">
        <v>14</v>
      </c>
      <c r="F47" s="740">
        <v>3</v>
      </c>
      <c r="G47" s="740">
        <v>0</v>
      </c>
      <c r="H47" s="740">
        <v>0</v>
      </c>
      <c r="I47" s="740">
        <v>0</v>
      </c>
      <c r="J47" s="740">
        <v>1</v>
      </c>
      <c r="K47" s="740">
        <v>1</v>
      </c>
      <c r="L47" s="740">
        <v>1</v>
      </c>
      <c r="M47" s="740">
        <v>1</v>
      </c>
      <c r="N47" s="740">
        <v>1</v>
      </c>
      <c r="O47" s="740">
        <v>8</v>
      </c>
      <c r="P47" s="740">
        <v>8</v>
      </c>
      <c r="Q47" s="740">
        <v>7</v>
      </c>
      <c r="R47" s="740">
        <v>12</v>
      </c>
      <c r="S47" s="740">
        <v>12</v>
      </c>
      <c r="T47" s="740">
        <v>23</v>
      </c>
      <c r="U47" s="740">
        <v>31</v>
      </c>
      <c r="V47" s="740">
        <v>42</v>
      </c>
      <c r="W47" s="740">
        <v>138</v>
      </c>
      <c r="X47" s="740">
        <v>197</v>
      </c>
      <c r="Y47" s="740">
        <v>381</v>
      </c>
      <c r="Z47" s="740">
        <v>1382</v>
      </c>
    </row>
    <row r="48" spans="1:26">
      <c r="A48" s="1086">
        <v>37</v>
      </c>
      <c r="B48" s="423" t="s">
        <v>3681</v>
      </c>
      <c r="C48" s="423" t="s">
        <v>4981</v>
      </c>
      <c r="D48" s="740">
        <v>9</v>
      </c>
      <c r="E48" s="740">
        <v>0</v>
      </c>
      <c r="F48" s="740">
        <v>0</v>
      </c>
      <c r="G48" s="740">
        <v>0</v>
      </c>
      <c r="H48" s="740">
        <v>0</v>
      </c>
      <c r="I48" s="740">
        <v>0</v>
      </c>
      <c r="J48" s="740">
        <v>0</v>
      </c>
      <c r="K48" s="740">
        <v>0</v>
      </c>
      <c r="L48" s="740">
        <v>0</v>
      </c>
      <c r="M48" s="740">
        <v>1</v>
      </c>
      <c r="N48" s="740">
        <v>1</v>
      </c>
      <c r="O48" s="740">
        <v>0</v>
      </c>
      <c r="P48" s="740">
        <v>0</v>
      </c>
      <c r="Q48" s="740">
        <v>0</v>
      </c>
      <c r="R48" s="740">
        <v>1</v>
      </c>
      <c r="S48" s="740">
        <v>2</v>
      </c>
      <c r="T48" s="740">
        <v>1</v>
      </c>
      <c r="U48" s="740">
        <v>1</v>
      </c>
      <c r="V48" s="740">
        <v>0</v>
      </c>
      <c r="W48" s="740">
        <v>0</v>
      </c>
      <c r="X48" s="740">
        <v>0</v>
      </c>
      <c r="Y48" s="740">
        <v>1</v>
      </c>
      <c r="Z48" s="740">
        <v>1</v>
      </c>
    </row>
    <row r="49" spans="1:26">
      <c r="A49" s="1086">
        <v>38</v>
      </c>
      <c r="B49" s="423" t="s">
        <v>3680</v>
      </c>
      <c r="C49" s="423" t="s">
        <v>4982</v>
      </c>
      <c r="D49" s="740">
        <v>1544</v>
      </c>
      <c r="E49" s="740">
        <v>0</v>
      </c>
      <c r="F49" s="740">
        <v>0</v>
      </c>
      <c r="G49" s="740">
        <v>0</v>
      </c>
      <c r="H49" s="740">
        <v>0</v>
      </c>
      <c r="I49" s="740">
        <v>0</v>
      </c>
      <c r="J49" s="740">
        <v>1</v>
      </c>
      <c r="K49" s="740">
        <v>0</v>
      </c>
      <c r="L49" s="740">
        <v>1</v>
      </c>
      <c r="M49" s="740">
        <v>2</v>
      </c>
      <c r="N49" s="740">
        <v>1</v>
      </c>
      <c r="O49" s="740">
        <v>3</v>
      </c>
      <c r="P49" s="740">
        <v>1</v>
      </c>
      <c r="Q49" s="740">
        <v>6</v>
      </c>
      <c r="R49" s="740">
        <v>4</v>
      </c>
      <c r="S49" s="740">
        <v>9</v>
      </c>
      <c r="T49" s="740">
        <v>30</v>
      </c>
      <c r="U49" s="740">
        <v>69</v>
      </c>
      <c r="V49" s="740">
        <v>107</v>
      </c>
      <c r="W49" s="740">
        <v>146</v>
      </c>
      <c r="X49" s="740">
        <v>201</v>
      </c>
      <c r="Y49" s="740">
        <v>279</v>
      </c>
      <c r="Z49" s="740">
        <v>684</v>
      </c>
    </row>
    <row r="50" spans="1:26">
      <c r="A50" s="1086">
        <v>39</v>
      </c>
      <c r="B50" s="423" t="s">
        <v>3679</v>
      </c>
      <c r="C50" s="423" t="s">
        <v>4983</v>
      </c>
      <c r="D50" s="740">
        <v>77</v>
      </c>
      <c r="E50" s="740">
        <v>0</v>
      </c>
      <c r="F50" s="740">
        <v>0</v>
      </c>
      <c r="G50" s="740">
        <v>0</v>
      </c>
      <c r="H50" s="740">
        <v>0</v>
      </c>
      <c r="I50" s="740">
        <v>0</v>
      </c>
      <c r="J50" s="740">
        <v>0</v>
      </c>
      <c r="K50" s="740">
        <v>0</v>
      </c>
      <c r="L50" s="740">
        <v>0</v>
      </c>
      <c r="M50" s="740">
        <v>0</v>
      </c>
      <c r="N50" s="740">
        <v>1</v>
      </c>
      <c r="O50" s="740">
        <v>0</v>
      </c>
      <c r="P50" s="740">
        <v>0</v>
      </c>
      <c r="Q50" s="740">
        <v>3</v>
      </c>
      <c r="R50" s="740">
        <v>1</v>
      </c>
      <c r="S50" s="740">
        <v>0</v>
      </c>
      <c r="T50" s="740">
        <v>5</v>
      </c>
      <c r="U50" s="740">
        <v>5</v>
      </c>
      <c r="V50" s="740">
        <v>8</v>
      </c>
      <c r="W50" s="740">
        <v>5</v>
      </c>
      <c r="X50" s="740">
        <v>12</v>
      </c>
      <c r="Y50" s="740">
        <v>17</v>
      </c>
      <c r="Z50" s="740">
        <v>20</v>
      </c>
    </row>
    <row r="51" spans="1:26">
      <c r="A51" s="1086">
        <v>40</v>
      </c>
      <c r="B51" s="423" t="s">
        <v>3678</v>
      </c>
      <c r="C51" s="423" t="s">
        <v>4984</v>
      </c>
      <c r="D51" s="740">
        <v>10</v>
      </c>
      <c r="E51" s="740">
        <v>0</v>
      </c>
      <c r="F51" s="740">
        <v>0</v>
      </c>
      <c r="G51" s="740">
        <v>0</v>
      </c>
      <c r="H51" s="740">
        <v>0</v>
      </c>
      <c r="I51" s="740">
        <v>0</v>
      </c>
      <c r="J51" s="740">
        <v>0</v>
      </c>
      <c r="K51" s="740">
        <v>1</v>
      </c>
      <c r="L51" s="740">
        <v>0</v>
      </c>
      <c r="M51" s="740">
        <v>0</v>
      </c>
      <c r="N51" s="740">
        <v>0</v>
      </c>
      <c r="O51" s="740">
        <v>0</v>
      </c>
      <c r="P51" s="740">
        <v>0</v>
      </c>
      <c r="Q51" s="740">
        <v>2</v>
      </c>
      <c r="R51" s="740">
        <v>1</v>
      </c>
      <c r="S51" s="740">
        <v>0</v>
      </c>
      <c r="T51" s="740">
        <v>0</v>
      </c>
      <c r="U51" s="740">
        <v>1</v>
      </c>
      <c r="V51" s="740">
        <v>1</v>
      </c>
      <c r="W51" s="740">
        <v>2</v>
      </c>
      <c r="X51" s="740">
        <v>0</v>
      </c>
      <c r="Y51" s="740">
        <v>2</v>
      </c>
      <c r="Z51" s="740">
        <v>0</v>
      </c>
    </row>
    <row r="52" spans="1:26">
      <c r="A52" s="1086">
        <v>41</v>
      </c>
      <c r="B52" s="423" t="s">
        <v>3677</v>
      </c>
      <c r="C52" s="423" t="s">
        <v>4985</v>
      </c>
      <c r="D52" s="740">
        <v>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0">
        <v>0</v>
      </c>
      <c r="N52" s="740">
        <v>0</v>
      </c>
      <c r="O52" s="740">
        <v>0</v>
      </c>
      <c r="P52" s="740">
        <v>0</v>
      </c>
      <c r="Q52" s="740">
        <v>0</v>
      </c>
      <c r="R52" s="740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</row>
    <row r="53" spans="1:26">
      <c r="A53" s="1086">
        <v>42</v>
      </c>
      <c r="B53" s="423" t="s">
        <v>3676</v>
      </c>
      <c r="C53" s="423" t="s">
        <v>4986</v>
      </c>
      <c r="D53" s="740">
        <v>655</v>
      </c>
      <c r="E53" s="740">
        <v>2</v>
      </c>
      <c r="F53" s="740">
        <v>0</v>
      </c>
      <c r="G53" s="740">
        <v>0</v>
      </c>
      <c r="H53" s="740">
        <v>0</v>
      </c>
      <c r="I53" s="740">
        <v>0</v>
      </c>
      <c r="J53" s="740">
        <v>0</v>
      </c>
      <c r="K53" s="740">
        <v>0</v>
      </c>
      <c r="L53" s="740">
        <v>2</v>
      </c>
      <c r="M53" s="740">
        <v>0</v>
      </c>
      <c r="N53" s="740">
        <v>5</v>
      </c>
      <c r="O53" s="740">
        <v>4</v>
      </c>
      <c r="P53" s="740">
        <v>12</v>
      </c>
      <c r="Q53" s="740">
        <v>29</v>
      </c>
      <c r="R53" s="740">
        <v>44</v>
      </c>
      <c r="S53" s="740">
        <v>78</v>
      </c>
      <c r="T53" s="740">
        <v>70</v>
      </c>
      <c r="U53" s="740">
        <v>92</v>
      </c>
      <c r="V53" s="740">
        <v>87</v>
      </c>
      <c r="W53" s="740">
        <v>75</v>
      </c>
      <c r="X53" s="740">
        <v>66</v>
      </c>
      <c r="Y53" s="740">
        <v>51</v>
      </c>
      <c r="Z53" s="740">
        <v>38</v>
      </c>
    </row>
    <row r="54" spans="1:26" ht="20.399999999999999">
      <c r="A54" s="1086">
        <v>43</v>
      </c>
      <c r="B54" s="423" t="s">
        <v>3675</v>
      </c>
      <c r="C54" s="423" t="s">
        <v>107</v>
      </c>
      <c r="D54" s="740">
        <v>154</v>
      </c>
      <c r="E54" s="740">
        <v>0</v>
      </c>
      <c r="F54" s="740">
        <v>0</v>
      </c>
      <c r="G54" s="740">
        <v>0</v>
      </c>
      <c r="H54" s="740">
        <v>0</v>
      </c>
      <c r="I54" s="740">
        <v>0</v>
      </c>
      <c r="J54" s="740">
        <v>0</v>
      </c>
      <c r="K54" s="740">
        <v>0</v>
      </c>
      <c r="L54" s="740">
        <v>0</v>
      </c>
      <c r="M54" s="740">
        <v>0</v>
      </c>
      <c r="N54" s="740">
        <v>0</v>
      </c>
      <c r="O54" s="740">
        <v>0</v>
      </c>
      <c r="P54" s="740">
        <v>0</v>
      </c>
      <c r="Q54" s="740">
        <v>0</v>
      </c>
      <c r="R54" s="740">
        <v>1</v>
      </c>
      <c r="S54" s="740">
        <v>0</v>
      </c>
      <c r="T54" s="740">
        <v>1</v>
      </c>
      <c r="U54" s="740">
        <v>3</v>
      </c>
      <c r="V54" s="740">
        <v>3</v>
      </c>
      <c r="W54" s="740">
        <v>8</v>
      </c>
      <c r="X54" s="740">
        <v>15</v>
      </c>
      <c r="Y54" s="740">
        <v>34</v>
      </c>
      <c r="Z54" s="740">
        <v>89</v>
      </c>
    </row>
    <row r="55" spans="1:26" ht="30.6">
      <c r="A55" s="1086">
        <v>44</v>
      </c>
      <c r="B55" s="423" t="s">
        <v>3674</v>
      </c>
      <c r="C55" s="423" t="s">
        <v>109</v>
      </c>
      <c r="D55" s="740">
        <v>386</v>
      </c>
      <c r="E55" s="740">
        <v>0</v>
      </c>
      <c r="F55" s="740">
        <v>0</v>
      </c>
      <c r="G55" s="740">
        <v>0</v>
      </c>
      <c r="H55" s="740">
        <v>0</v>
      </c>
      <c r="I55" s="740">
        <v>0</v>
      </c>
      <c r="J55" s="740">
        <v>1</v>
      </c>
      <c r="K55" s="740">
        <v>0</v>
      </c>
      <c r="L55" s="740">
        <v>4</v>
      </c>
      <c r="M55" s="740">
        <v>5</v>
      </c>
      <c r="N55" s="740">
        <v>5</v>
      </c>
      <c r="O55" s="740">
        <v>12</v>
      </c>
      <c r="P55" s="740">
        <v>9</v>
      </c>
      <c r="Q55" s="740">
        <v>13</v>
      </c>
      <c r="R55" s="740">
        <v>16</v>
      </c>
      <c r="S55" s="740">
        <v>28</v>
      </c>
      <c r="T55" s="740">
        <v>24</v>
      </c>
      <c r="U55" s="740">
        <v>27</v>
      </c>
      <c r="V55" s="740">
        <v>43</v>
      </c>
      <c r="W55" s="740">
        <v>44</v>
      </c>
      <c r="X55" s="740">
        <v>34</v>
      </c>
      <c r="Y55" s="740">
        <v>55</v>
      </c>
      <c r="Z55" s="740">
        <v>66</v>
      </c>
    </row>
    <row r="56" spans="1:26">
      <c r="A56" s="1086">
        <v>45</v>
      </c>
      <c r="B56" s="423" t="s">
        <v>3673</v>
      </c>
      <c r="C56" s="423" t="s">
        <v>4987</v>
      </c>
      <c r="D56" s="740">
        <v>15</v>
      </c>
      <c r="E56" s="740">
        <v>0</v>
      </c>
      <c r="F56" s="740">
        <v>0</v>
      </c>
      <c r="G56" s="740">
        <v>0</v>
      </c>
      <c r="H56" s="740">
        <v>0</v>
      </c>
      <c r="I56" s="740">
        <v>1</v>
      </c>
      <c r="J56" s="740">
        <v>0</v>
      </c>
      <c r="K56" s="740">
        <v>0</v>
      </c>
      <c r="L56" s="740">
        <v>0</v>
      </c>
      <c r="M56" s="740">
        <v>1</v>
      </c>
      <c r="N56" s="740">
        <v>0</v>
      </c>
      <c r="O56" s="740">
        <v>0</v>
      </c>
      <c r="P56" s="740">
        <v>1</v>
      </c>
      <c r="Q56" s="740">
        <v>1</v>
      </c>
      <c r="R56" s="740">
        <v>1</v>
      </c>
      <c r="S56" s="740">
        <v>1</v>
      </c>
      <c r="T56" s="740">
        <v>2</v>
      </c>
      <c r="U56" s="740">
        <v>1</v>
      </c>
      <c r="V56" s="740">
        <v>0</v>
      </c>
      <c r="W56" s="740">
        <v>0</v>
      </c>
      <c r="X56" s="740">
        <v>1</v>
      </c>
      <c r="Y56" s="740">
        <v>1</v>
      </c>
      <c r="Z56" s="740">
        <v>4</v>
      </c>
    </row>
    <row r="57" spans="1:26">
      <c r="A57" s="1086">
        <v>46</v>
      </c>
      <c r="B57" s="423" t="s">
        <v>2660</v>
      </c>
      <c r="C57" s="423" t="s">
        <v>2659</v>
      </c>
      <c r="D57" s="740">
        <v>0</v>
      </c>
      <c r="E57" s="740">
        <v>0</v>
      </c>
      <c r="F57" s="740">
        <v>0</v>
      </c>
      <c r="G57" s="740">
        <v>0</v>
      </c>
      <c r="H57" s="740">
        <v>0</v>
      </c>
      <c r="I57" s="740">
        <v>0</v>
      </c>
      <c r="J57" s="740">
        <v>0</v>
      </c>
      <c r="K57" s="740">
        <v>0</v>
      </c>
      <c r="L57" s="740">
        <v>0</v>
      </c>
      <c r="M57" s="740">
        <v>0</v>
      </c>
      <c r="N57" s="740">
        <v>0</v>
      </c>
      <c r="O57" s="740">
        <v>0</v>
      </c>
      <c r="P57" s="740">
        <v>0</v>
      </c>
      <c r="Q57" s="740">
        <v>0</v>
      </c>
      <c r="R57" s="740">
        <v>0</v>
      </c>
      <c r="S57" s="740">
        <v>0</v>
      </c>
      <c r="T57" s="740">
        <v>0</v>
      </c>
      <c r="U57" s="740">
        <v>0</v>
      </c>
      <c r="V57" s="740">
        <v>0</v>
      </c>
      <c r="W57" s="740">
        <v>0</v>
      </c>
      <c r="X57" s="740">
        <v>0</v>
      </c>
      <c r="Y57" s="740">
        <v>0</v>
      </c>
      <c r="Z57" s="740">
        <v>0</v>
      </c>
    </row>
    <row r="58" spans="1:26">
      <c r="A58" s="1086">
        <v>47</v>
      </c>
      <c r="B58" s="423" t="s">
        <v>3672</v>
      </c>
      <c r="C58" s="423" t="s">
        <v>4988</v>
      </c>
      <c r="D58" s="740">
        <v>2</v>
      </c>
      <c r="E58" s="740">
        <v>0</v>
      </c>
      <c r="F58" s="740">
        <v>0</v>
      </c>
      <c r="G58" s="740">
        <v>0</v>
      </c>
      <c r="H58" s="740">
        <v>0</v>
      </c>
      <c r="I58" s="740">
        <v>0</v>
      </c>
      <c r="J58" s="740">
        <v>0</v>
      </c>
      <c r="K58" s="740">
        <v>0</v>
      </c>
      <c r="L58" s="740">
        <v>2</v>
      </c>
      <c r="M58" s="740">
        <v>0</v>
      </c>
      <c r="N58" s="740">
        <v>0</v>
      </c>
      <c r="O58" s="740">
        <v>0</v>
      </c>
      <c r="P58" s="740">
        <v>0</v>
      </c>
      <c r="Q58" s="740">
        <v>0</v>
      </c>
      <c r="R58" s="740">
        <v>0</v>
      </c>
      <c r="S58" s="740">
        <v>0</v>
      </c>
      <c r="T58" s="740">
        <v>0</v>
      </c>
      <c r="U58" s="740">
        <v>0</v>
      </c>
      <c r="V58" s="740">
        <v>0</v>
      </c>
      <c r="W58" s="740">
        <v>0</v>
      </c>
      <c r="X58" s="740">
        <v>0</v>
      </c>
      <c r="Y58" s="740">
        <v>0</v>
      </c>
      <c r="Z58" s="740">
        <v>0</v>
      </c>
    </row>
    <row r="59" spans="1:26">
      <c r="A59" s="1086">
        <v>48</v>
      </c>
      <c r="B59" s="423" t="s">
        <v>3671</v>
      </c>
      <c r="C59" s="423" t="s">
        <v>4989</v>
      </c>
      <c r="D59" s="740">
        <v>34</v>
      </c>
      <c r="E59" s="740">
        <v>0</v>
      </c>
      <c r="F59" s="740">
        <v>0</v>
      </c>
      <c r="G59" s="740">
        <v>0</v>
      </c>
      <c r="H59" s="740">
        <v>0</v>
      </c>
      <c r="I59" s="740">
        <v>0</v>
      </c>
      <c r="J59" s="740">
        <v>0</v>
      </c>
      <c r="K59" s="740">
        <v>0</v>
      </c>
      <c r="L59" s="740">
        <v>3</v>
      </c>
      <c r="M59" s="740">
        <v>6</v>
      </c>
      <c r="N59" s="740">
        <v>8</v>
      </c>
      <c r="O59" s="740">
        <v>7</v>
      </c>
      <c r="P59" s="740">
        <v>8</v>
      </c>
      <c r="Q59" s="740">
        <v>2</v>
      </c>
      <c r="R59" s="740">
        <v>0</v>
      </c>
      <c r="S59" s="740">
        <v>0</v>
      </c>
      <c r="T59" s="740">
        <v>0</v>
      </c>
      <c r="U59" s="740">
        <v>0</v>
      </c>
      <c r="V59" s="740">
        <v>0</v>
      </c>
      <c r="W59" s="740">
        <v>0</v>
      </c>
      <c r="X59" s="740">
        <v>0</v>
      </c>
      <c r="Y59" s="740">
        <v>0</v>
      </c>
      <c r="Z59" s="740">
        <v>0</v>
      </c>
    </row>
    <row r="60" spans="1:26">
      <c r="A60" s="1086">
        <v>49</v>
      </c>
      <c r="B60" s="423" t="s">
        <v>3670</v>
      </c>
      <c r="C60" s="423" t="s">
        <v>4990</v>
      </c>
      <c r="D60" s="740">
        <v>16</v>
      </c>
      <c r="E60" s="740">
        <v>0</v>
      </c>
      <c r="F60" s="740">
        <v>0</v>
      </c>
      <c r="G60" s="740">
        <v>0</v>
      </c>
      <c r="H60" s="740">
        <v>0</v>
      </c>
      <c r="I60" s="740">
        <v>0</v>
      </c>
      <c r="J60" s="740">
        <v>0</v>
      </c>
      <c r="K60" s="740">
        <v>0</v>
      </c>
      <c r="L60" s="740">
        <v>0</v>
      </c>
      <c r="M60" s="740">
        <v>5</v>
      </c>
      <c r="N60" s="740">
        <v>6</v>
      </c>
      <c r="O60" s="740">
        <v>2</v>
      </c>
      <c r="P60" s="740">
        <v>3</v>
      </c>
      <c r="Q60" s="740">
        <v>0</v>
      </c>
      <c r="R60" s="740">
        <v>0</v>
      </c>
      <c r="S60" s="740">
        <v>0</v>
      </c>
      <c r="T60" s="740">
        <v>0</v>
      </c>
      <c r="U60" s="740">
        <v>0</v>
      </c>
      <c r="V60" s="740">
        <v>0</v>
      </c>
      <c r="W60" s="740">
        <v>0</v>
      </c>
      <c r="X60" s="740">
        <v>0</v>
      </c>
      <c r="Y60" s="740">
        <v>0</v>
      </c>
      <c r="Z60" s="740">
        <v>0</v>
      </c>
    </row>
    <row r="61" spans="1:26" ht="20.399999999999999">
      <c r="A61" s="1086">
        <v>50</v>
      </c>
      <c r="B61" s="423" t="s">
        <v>3669</v>
      </c>
      <c r="C61" s="423" t="s">
        <v>4991</v>
      </c>
      <c r="D61" s="740">
        <v>459</v>
      </c>
      <c r="E61" s="740">
        <v>306</v>
      </c>
      <c r="F61" s="740">
        <v>26</v>
      </c>
      <c r="G61" s="740">
        <v>8</v>
      </c>
      <c r="H61" s="740">
        <v>5</v>
      </c>
      <c r="I61" s="740">
        <v>5</v>
      </c>
      <c r="J61" s="740">
        <v>9</v>
      </c>
      <c r="K61" s="740">
        <v>9</v>
      </c>
      <c r="L61" s="740">
        <v>9</v>
      </c>
      <c r="M61" s="740">
        <v>14</v>
      </c>
      <c r="N61" s="740">
        <v>7</v>
      </c>
      <c r="O61" s="740">
        <v>3</v>
      </c>
      <c r="P61" s="740">
        <v>5</v>
      </c>
      <c r="Q61" s="740">
        <v>7</v>
      </c>
      <c r="R61" s="740">
        <v>7</v>
      </c>
      <c r="S61" s="740">
        <v>13</v>
      </c>
      <c r="T61" s="740">
        <v>10</v>
      </c>
      <c r="U61" s="740">
        <v>5</v>
      </c>
      <c r="V61" s="740">
        <v>4</v>
      </c>
      <c r="W61" s="740">
        <v>2</v>
      </c>
      <c r="X61" s="740">
        <v>2</v>
      </c>
      <c r="Y61" s="740">
        <v>2</v>
      </c>
      <c r="Z61" s="740">
        <v>1</v>
      </c>
    </row>
    <row r="62" spans="1:26">
      <c r="A62" s="1086">
        <v>51</v>
      </c>
      <c r="B62" s="423" t="s">
        <v>3668</v>
      </c>
      <c r="C62" s="423" t="s">
        <v>4992</v>
      </c>
      <c r="D62" s="740">
        <v>0</v>
      </c>
      <c r="E62" s="740">
        <v>0</v>
      </c>
      <c r="F62" s="740">
        <v>0</v>
      </c>
      <c r="G62" s="740">
        <v>0</v>
      </c>
      <c r="H62" s="740">
        <v>0</v>
      </c>
      <c r="I62" s="740">
        <v>0</v>
      </c>
      <c r="J62" s="740">
        <v>0</v>
      </c>
      <c r="K62" s="740">
        <v>0</v>
      </c>
      <c r="L62" s="740">
        <v>0</v>
      </c>
      <c r="M62" s="740">
        <v>0</v>
      </c>
      <c r="N62" s="740">
        <v>0</v>
      </c>
      <c r="O62" s="740">
        <v>0</v>
      </c>
      <c r="P62" s="740">
        <v>0</v>
      </c>
      <c r="Q62" s="740">
        <v>0</v>
      </c>
      <c r="R62" s="740">
        <v>0</v>
      </c>
      <c r="S62" s="740">
        <v>0</v>
      </c>
      <c r="T62" s="740">
        <v>0</v>
      </c>
      <c r="U62" s="740">
        <v>0</v>
      </c>
      <c r="V62" s="740">
        <v>0</v>
      </c>
      <c r="W62" s="740">
        <v>0</v>
      </c>
      <c r="X62" s="740">
        <v>0</v>
      </c>
      <c r="Y62" s="740">
        <v>0</v>
      </c>
      <c r="Z62" s="740">
        <v>0</v>
      </c>
    </row>
    <row r="63" spans="1:26" ht="20.399999999999999">
      <c r="A63" s="1086">
        <v>52</v>
      </c>
      <c r="B63" s="423" t="s">
        <v>3667</v>
      </c>
      <c r="C63" s="423" t="s">
        <v>4993</v>
      </c>
      <c r="D63" s="740">
        <v>308</v>
      </c>
      <c r="E63" s="740">
        <v>303</v>
      </c>
      <c r="F63" s="740">
        <v>1</v>
      </c>
      <c r="G63" s="740">
        <v>0</v>
      </c>
      <c r="H63" s="740">
        <v>0</v>
      </c>
      <c r="I63" s="740">
        <v>1</v>
      </c>
      <c r="J63" s="740">
        <v>1</v>
      </c>
      <c r="K63" s="740">
        <v>0</v>
      </c>
      <c r="L63" s="740">
        <v>0</v>
      </c>
      <c r="M63" s="740">
        <v>0</v>
      </c>
      <c r="N63" s="740">
        <v>0</v>
      </c>
      <c r="O63" s="740">
        <v>1</v>
      </c>
      <c r="P63" s="740">
        <v>0</v>
      </c>
      <c r="Q63" s="740">
        <v>0</v>
      </c>
      <c r="R63" s="740">
        <v>0</v>
      </c>
      <c r="S63" s="740">
        <v>1</v>
      </c>
      <c r="T63" s="740">
        <v>0</v>
      </c>
      <c r="U63" s="740">
        <v>0</v>
      </c>
      <c r="V63" s="740">
        <v>0</v>
      </c>
      <c r="W63" s="740">
        <v>0</v>
      </c>
      <c r="X63" s="740">
        <v>0</v>
      </c>
      <c r="Y63" s="740">
        <v>0</v>
      </c>
      <c r="Z63" s="740">
        <v>0</v>
      </c>
    </row>
    <row r="64" spans="1:26" ht="20.399999999999999">
      <c r="A64" s="1086">
        <v>53</v>
      </c>
      <c r="B64" s="423" t="s">
        <v>3666</v>
      </c>
      <c r="C64" s="423" t="s">
        <v>4994</v>
      </c>
      <c r="D64" s="740">
        <v>1192</v>
      </c>
      <c r="E64" s="740">
        <v>39</v>
      </c>
      <c r="F64" s="740">
        <v>4</v>
      </c>
      <c r="G64" s="740">
        <v>2</v>
      </c>
      <c r="H64" s="740">
        <v>2</v>
      </c>
      <c r="I64" s="740">
        <v>1</v>
      </c>
      <c r="J64" s="740">
        <v>2</v>
      </c>
      <c r="K64" s="740">
        <v>6</v>
      </c>
      <c r="L64" s="740">
        <v>5</v>
      </c>
      <c r="M64" s="740">
        <v>5</v>
      </c>
      <c r="N64" s="740">
        <v>13</v>
      </c>
      <c r="O64" s="740">
        <v>9</v>
      </c>
      <c r="P64" s="740">
        <v>5</v>
      </c>
      <c r="Q64" s="740">
        <v>13</v>
      </c>
      <c r="R64" s="740">
        <v>23</v>
      </c>
      <c r="S64" s="740">
        <v>19</v>
      </c>
      <c r="T64" s="740">
        <v>23</v>
      </c>
      <c r="U64" s="740">
        <v>23</v>
      </c>
      <c r="V64" s="740">
        <v>28</v>
      </c>
      <c r="W64" s="740">
        <v>37</v>
      </c>
      <c r="X64" s="740">
        <v>72</v>
      </c>
      <c r="Y64" s="740">
        <v>161</v>
      </c>
      <c r="Z64" s="740">
        <v>700</v>
      </c>
    </row>
    <row r="65" spans="1:26" ht="91.8">
      <c r="A65" s="1086">
        <v>54</v>
      </c>
      <c r="B65" s="423" t="s">
        <v>3665</v>
      </c>
      <c r="C65" s="423" t="s">
        <v>4995</v>
      </c>
      <c r="D65" s="740">
        <v>7933</v>
      </c>
      <c r="E65" s="740">
        <v>31</v>
      </c>
      <c r="F65" s="740">
        <v>5</v>
      </c>
      <c r="G65" s="740">
        <v>5</v>
      </c>
      <c r="H65" s="740">
        <v>2</v>
      </c>
      <c r="I65" s="740">
        <v>5</v>
      </c>
      <c r="J65" s="740">
        <v>12</v>
      </c>
      <c r="K65" s="740">
        <v>22</v>
      </c>
      <c r="L65" s="740">
        <v>26</v>
      </c>
      <c r="M65" s="740">
        <v>25</v>
      </c>
      <c r="N65" s="740">
        <v>43</v>
      </c>
      <c r="O65" s="740">
        <v>46</v>
      </c>
      <c r="P65" s="740">
        <v>62</v>
      </c>
      <c r="Q65" s="740">
        <v>87</v>
      </c>
      <c r="R65" s="740">
        <v>138</v>
      </c>
      <c r="S65" s="740">
        <v>235</v>
      </c>
      <c r="T65" s="740">
        <v>254</v>
      </c>
      <c r="U65" s="740">
        <v>367</v>
      </c>
      <c r="V65" s="740">
        <v>587</v>
      </c>
      <c r="W65" s="740">
        <v>750</v>
      </c>
      <c r="X65" s="740">
        <v>951</v>
      </c>
      <c r="Y65" s="740">
        <v>1442</v>
      </c>
      <c r="Z65" s="740">
        <v>2838</v>
      </c>
    </row>
    <row r="66" spans="1:26">
      <c r="A66" s="1085"/>
      <c r="B66" s="421" t="s">
        <v>4996</v>
      </c>
      <c r="C66" s="421" t="s">
        <v>4997</v>
      </c>
      <c r="D66" s="739">
        <v>1816</v>
      </c>
      <c r="E66" s="739">
        <v>10</v>
      </c>
      <c r="F66" s="739">
        <v>11</v>
      </c>
      <c r="G66" s="739">
        <v>9</v>
      </c>
      <c r="H66" s="739">
        <v>4</v>
      </c>
      <c r="I66" s="739">
        <v>7</v>
      </c>
      <c r="J66" s="739">
        <v>20</v>
      </c>
      <c r="K66" s="739">
        <v>35</v>
      </c>
      <c r="L66" s="739">
        <v>91</v>
      </c>
      <c r="M66" s="739">
        <v>83</v>
      </c>
      <c r="N66" s="739">
        <v>98</v>
      </c>
      <c r="O66" s="739">
        <v>68</v>
      </c>
      <c r="P66" s="739">
        <v>71</v>
      </c>
      <c r="Q66" s="739">
        <v>87</v>
      </c>
      <c r="R66" s="739">
        <v>85</v>
      </c>
      <c r="S66" s="739">
        <v>96</v>
      </c>
      <c r="T66" s="739">
        <v>88</v>
      </c>
      <c r="U66" s="739">
        <v>73</v>
      </c>
      <c r="V66" s="739">
        <v>82</v>
      </c>
      <c r="W66" s="739">
        <v>96</v>
      </c>
      <c r="X66" s="739">
        <v>108</v>
      </c>
      <c r="Y66" s="739">
        <v>170</v>
      </c>
      <c r="Z66" s="739">
        <v>424</v>
      </c>
    </row>
    <row r="67" spans="1:26">
      <c r="A67" s="1086">
        <v>1</v>
      </c>
      <c r="B67" s="423" t="s">
        <v>3664</v>
      </c>
      <c r="C67" s="423" t="s">
        <v>4998</v>
      </c>
      <c r="D67" s="740">
        <v>454</v>
      </c>
      <c r="E67" s="740">
        <v>3</v>
      </c>
      <c r="F67" s="740">
        <v>2</v>
      </c>
      <c r="G67" s="740">
        <v>5</v>
      </c>
      <c r="H67" s="740">
        <v>2</v>
      </c>
      <c r="I67" s="740">
        <v>3</v>
      </c>
      <c r="J67" s="740">
        <v>11</v>
      </c>
      <c r="K67" s="740">
        <v>12</v>
      </c>
      <c r="L67" s="740">
        <v>34</v>
      </c>
      <c r="M67" s="740">
        <v>34</v>
      </c>
      <c r="N67" s="740">
        <v>36</v>
      </c>
      <c r="O67" s="740">
        <v>26</v>
      </c>
      <c r="P67" s="740">
        <v>24</v>
      </c>
      <c r="Q67" s="740">
        <v>24</v>
      </c>
      <c r="R67" s="740">
        <v>27</v>
      </c>
      <c r="S67" s="740">
        <v>29</v>
      </c>
      <c r="T67" s="740">
        <v>38</v>
      </c>
      <c r="U67" s="740">
        <v>26</v>
      </c>
      <c r="V67" s="740">
        <v>31</v>
      </c>
      <c r="W67" s="740">
        <v>29</v>
      </c>
      <c r="X67" s="740">
        <v>26</v>
      </c>
      <c r="Y67" s="740">
        <v>15</v>
      </c>
      <c r="Z67" s="740">
        <v>17</v>
      </c>
    </row>
    <row r="68" spans="1:26">
      <c r="A68" s="1086">
        <v>2</v>
      </c>
      <c r="B68" s="423" t="s">
        <v>3663</v>
      </c>
      <c r="C68" s="423" t="s">
        <v>4999</v>
      </c>
      <c r="D68" s="740">
        <v>53</v>
      </c>
      <c r="E68" s="740">
        <v>0</v>
      </c>
      <c r="F68" s="740">
        <v>0</v>
      </c>
      <c r="G68" s="740">
        <v>0</v>
      </c>
      <c r="H68" s="740">
        <v>0</v>
      </c>
      <c r="I68" s="740">
        <v>0</v>
      </c>
      <c r="J68" s="740">
        <v>0</v>
      </c>
      <c r="K68" s="740">
        <v>1</v>
      </c>
      <c r="L68" s="740">
        <v>6</v>
      </c>
      <c r="M68" s="740">
        <v>1</v>
      </c>
      <c r="N68" s="740">
        <v>4</v>
      </c>
      <c r="O68" s="740">
        <v>2</v>
      </c>
      <c r="P68" s="740">
        <v>4</v>
      </c>
      <c r="Q68" s="740">
        <v>2</v>
      </c>
      <c r="R68" s="740">
        <v>7</v>
      </c>
      <c r="S68" s="740">
        <v>5</v>
      </c>
      <c r="T68" s="740">
        <v>6</v>
      </c>
      <c r="U68" s="740">
        <v>2</v>
      </c>
      <c r="V68" s="740">
        <v>3</v>
      </c>
      <c r="W68" s="740">
        <v>4</v>
      </c>
      <c r="X68" s="740">
        <v>4</v>
      </c>
      <c r="Y68" s="740">
        <v>2</v>
      </c>
      <c r="Z68" s="740">
        <v>0</v>
      </c>
    </row>
    <row r="69" spans="1:26">
      <c r="A69" s="1086">
        <v>3</v>
      </c>
      <c r="B69" s="423" t="s">
        <v>3662</v>
      </c>
      <c r="C69" s="423" t="s">
        <v>5000</v>
      </c>
      <c r="D69" s="740">
        <v>15</v>
      </c>
      <c r="E69" s="740">
        <v>0</v>
      </c>
      <c r="F69" s="740">
        <v>0</v>
      </c>
      <c r="G69" s="740">
        <v>0</v>
      </c>
      <c r="H69" s="740">
        <v>0</v>
      </c>
      <c r="I69" s="740">
        <v>0</v>
      </c>
      <c r="J69" s="740">
        <v>0</v>
      </c>
      <c r="K69" s="740">
        <v>0</v>
      </c>
      <c r="L69" s="740">
        <v>0</v>
      </c>
      <c r="M69" s="740">
        <v>0</v>
      </c>
      <c r="N69" s="740">
        <v>0</v>
      </c>
      <c r="O69" s="740">
        <v>0</v>
      </c>
      <c r="P69" s="740">
        <v>0</v>
      </c>
      <c r="Q69" s="740">
        <v>0</v>
      </c>
      <c r="R69" s="740">
        <v>0</v>
      </c>
      <c r="S69" s="740">
        <v>0</v>
      </c>
      <c r="T69" s="740">
        <v>0</v>
      </c>
      <c r="U69" s="740">
        <v>1</v>
      </c>
      <c r="V69" s="740">
        <v>0</v>
      </c>
      <c r="W69" s="740">
        <v>0</v>
      </c>
      <c r="X69" s="740">
        <v>4</v>
      </c>
      <c r="Y69" s="740">
        <v>5</v>
      </c>
      <c r="Z69" s="740">
        <v>5</v>
      </c>
    </row>
    <row r="70" spans="1:26">
      <c r="A70" s="1086">
        <v>4</v>
      </c>
      <c r="B70" s="423" t="s">
        <v>3661</v>
      </c>
      <c r="C70" s="423" t="s">
        <v>5001</v>
      </c>
      <c r="D70" s="740">
        <v>505</v>
      </c>
      <c r="E70" s="740">
        <v>0</v>
      </c>
      <c r="F70" s="740">
        <v>0</v>
      </c>
      <c r="G70" s="740">
        <v>1</v>
      </c>
      <c r="H70" s="740">
        <v>0</v>
      </c>
      <c r="I70" s="740">
        <v>0</v>
      </c>
      <c r="J70" s="740">
        <v>0</v>
      </c>
      <c r="K70" s="740">
        <v>1</v>
      </c>
      <c r="L70" s="740">
        <v>0</v>
      </c>
      <c r="M70" s="740">
        <v>2</v>
      </c>
      <c r="N70" s="740">
        <v>3</v>
      </c>
      <c r="O70" s="740">
        <v>2</v>
      </c>
      <c r="P70" s="740">
        <v>0</v>
      </c>
      <c r="Q70" s="740">
        <v>2</v>
      </c>
      <c r="R70" s="740">
        <v>3</v>
      </c>
      <c r="S70" s="740">
        <v>2</v>
      </c>
      <c r="T70" s="740">
        <v>6</v>
      </c>
      <c r="U70" s="740">
        <v>7</v>
      </c>
      <c r="V70" s="740">
        <v>11</v>
      </c>
      <c r="W70" s="740">
        <v>26</v>
      </c>
      <c r="X70" s="740">
        <v>35</v>
      </c>
      <c r="Y70" s="740">
        <v>92</v>
      </c>
      <c r="Z70" s="740">
        <v>312</v>
      </c>
    </row>
    <row r="71" spans="1:26">
      <c r="A71" s="1086">
        <v>5</v>
      </c>
      <c r="B71" s="423" t="s">
        <v>3660</v>
      </c>
      <c r="C71" s="423" t="s">
        <v>5002</v>
      </c>
      <c r="D71" s="740">
        <v>101</v>
      </c>
      <c r="E71" s="740">
        <v>1</v>
      </c>
      <c r="F71" s="740">
        <v>2</v>
      </c>
      <c r="G71" s="740">
        <v>2</v>
      </c>
      <c r="H71" s="740">
        <v>1</v>
      </c>
      <c r="I71" s="740">
        <v>0</v>
      </c>
      <c r="J71" s="740">
        <v>4</v>
      </c>
      <c r="K71" s="740">
        <v>2</v>
      </c>
      <c r="L71" s="740">
        <v>5</v>
      </c>
      <c r="M71" s="740">
        <v>4</v>
      </c>
      <c r="N71" s="740">
        <v>5</v>
      </c>
      <c r="O71" s="740">
        <v>5</v>
      </c>
      <c r="P71" s="740">
        <v>1</v>
      </c>
      <c r="Q71" s="740">
        <v>6</v>
      </c>
      <c r="R71" s="740">
        <v>10</v>
      </c>
      <c r="S71" s="740">
        <v>5</v>
      </c>
      <c r="T71" s="740">
        <v>1</v>
      </c>
      <c r="U71" s="740">
        <v>4</v>
      </c>
      <c r="V71" s="740">
        <v>4</v>
      </c>
      <c r="W71" s="740">
        <v>5</v>
      </c>
      <c r="X71" s="740">
        <v>7</v>
      </c>
      <c r="Y71" s="740">
        <v>13</v>
      </c>
      <c r="Z71" s="740">
        <v>14</v>
      </c>
    </row>
    <row r="72" spans="1:26">
      <c r="A72" s="1086">
        <v>6</v>
      </c>
      <c r="B72" s="423" t="s">
        <v>3659</v>
      </c>
      <c r="C72" s="423" t="s">
        <v>5003</v>
      </c>
      <c r="D72" s="740">
        <v>268</v>
      </c>
      <c r="E72" s="740">
        <v>6</v>
      </c>
      <c r="F72" s="740">
        <v>6</v>
      </c>
      <c r="G72" s="740">
        <v>1</v>
      </c>
      <c r="H72" s="740">
        <v>1</v>
      </c>
      <c r="I72" s="740">
        <v>3</v>
      </c>
      <c r="J72" s="740">
        <v>5</v>
      </c>
      <c r="K72" s="740">
        <v>5</v>
      </c>
      <c r="L72" s="740">
        <v>2</v>
      </c>
      <c r="M72" s="740">
        <v>7</v>
      </c>
      <c r="N72" s="740">
        <v>6</v>
      </c>
      <c r="O72" s="740">
        <v>2</v>
      </c>
      <c r="P72" s="740">
        <v>4</v>
      </c>
      <c r="Q72" s="740">
        <v>7</v>
      </c>
      <c r="R72" s="740">
        <v>7</v>
      </c>
      <c r="S72" s="740">
        <v>9</v>
      </c>
      <c r="T72" s="740">
        <v>9</v>
      </c>
      <c r="U72" s="740">
        <v>15</v>
      </c>
      <c r="V72" s="740">
        <v>19</v>
      </c>
      <c r="W72" s="740">
        <v>25</v>
      </c>
      <c r="X72" s="740">
        <v>22</v>
      </c>
      <c r="Y72" s="740">
        <v>35</v>
      </c>
      <c r="Z72" s="740">
        <v>72</v>
      </c>
    </row>
    <row r="73" spans="1:26">
      <c r="A73" s="1086">
        <v>7</v>
      </c>
      <c r="B73" s="423" t="s">
        <v>3658</v>
      </c>
      <c r="C73" s="423" t="s">
        <v>5004</v>
      </c>
      <c r="D73" s="740">
        <v>3</v>
      </c>
      <c r="E73" s="740">
        <v>0</v>
      </c>
      <c r="F73" s="740">
        <v>0</v>
      </c>
      <c r="G73" s="740">
        <v>0</v>
      </c>
      <c r="H73" s="740">
        <v>0</v>
      </c>
      <c r="I73" s="740">
        <v>0</v>
      </c>
      <c r="J73" s="740">
        <v>0</v>
      </c>
      <c r="K73" s="740">
        <v>0</v>
      </c>
      <c r="L73" s="740">
        <v>0</v>
      </c>
      <c r="M73" s="740">
        <v>0</v>
      </c>
      <c r="N73" s="740">
        <v>0</v>
      </c>
      <c r="O73" s="740">
        <v>0</v>
      </c>
      <c r="P73" s="740">
        <v>0</v>
      </c>
      <c r="Q73" s="740">
        <v>0</v>
      </c>
      <c r="R73" s="740">
        <v>1</v>
      </c>
      <c r="S73" s="740">
        <v>1</v>
      </c>
      <c r="T73" s="740">
        <v>1</v>
      </c>
      <c r="U73" s="740">
        <v>0</v>
      </c>
      <c r="V73" s="740">
        <v>0</v>
      </c>
      <c r="W73" s="740">
        <v>0</v>
      </c>
      <c r="X73" s="740">
        <v>0</v>
      </c>
      <c r="Y73" s="740">
        <v>0</v>
      </c>
      <c r="Z73" s="740">
        <v>0</v>
      </c>
    </row>
    <row r="74" spans="1:26">
      <c r="A74" s="1086">
        <v>8</v>
      </c>
      <c r="B74" s="423" t="s">
        <v>3657</v>
      </c>
      <c r="C74" s="423" t="s">
        <v>5005</v>
      </c>
      <c r="D74" s="740">
        <v>318</v>
      </c>
      <c r="E74" s="740">
        <v>0</v>
      </c>
      <c r="F74" s="740">
        <v>0</v>
      </c>
      <c r="G74" s="740">
        <v>0</v>
      </c>
      <c r="H74" s="740">
        <v>0</v>
      </c>
      <c r="I74" s="740">
        <v>0</v>
      </c>
      <c r="J74" s="740">
        <v>0</v>
      </c>
      <c r="K74" s="740">
        <v>8</v>
      </c>
      <c r="L74" s="740">
        <v>34</v>
      </c>
      <c r="M74" s="740">
        <v>26</v>
      </c>
      <c r="N74" s="740">
        <v>31</v>
      </c>
      <c r="O74" s="740">
        <v>21</v>
      </c>
      <c r="P74" s="740">
        <v>32</v>
      </c>
      <c r="Q74" s="740">
        <v>35</v>
      </c>
      <c r="R74" s="740">
        <v>24</v>
      </c>
      <c r="S74" s="740">
        <v>39</v>
      </c>
      <c r="T74" s="740">
        <v>24</v>
      </c>
      <c r="U74" s="740">
        <v>16</v>
      </c>
      <c r="V74" s="740">
        <v>9</v>
      </c>
      <c r="W74" s="740">
        <v>5</v>
      </c>
      <c r="X74" s="740">
        <v>7</v>
      </c>
      <c r="Y74" s="740">
        <v>6</v>
      </c>
      <c r="Z74" s="740">
        <v>1</v>
      </c>
    </row>
    <row r="75" spans="1:26">
      <c r="A75" s="1086">
        <v>9</v>
      </c>
      <c r="B75" s="423" t="s">
        <v>3656</v>
      </c>
      <c r="C75" s="423" t="s">
        <v>5006</v>
      </c>
      <c r="D75" s="740">
        <v>88</v>
      </c>
      <c r="E75" s="740">
        <v>0</v>
      </c>
      <c r="F75" s="740">
        <v>1</v>
      </c>
      <c r="G75" s="740">
        <v>0</v>
      </c>
      <c r="H75" s="740">
        <v>0</v>
      </c>
      <c r="I75" s="740">
        <v>1</v>
      </c>
      <c r="J75" s="740">
        <v>0</v>
      </c>
      <c r="K75" s="740">
        <v>6</v>
      </c>
      <c r="L75" s="740">
        <v>10</v>
      </c>
      <c r="M75" s="740">
        <v>9</v>
      </c>
      <c r="N75" s="740">
        <v>13</v>
      </c>
      <c r="O75" s="740">
        <v>10</v>
      </c>
      <c r="P75" s="740">
        <v>6</v>
      </c>
      <c r="Q75" s="740">
        <v>9</v>
      </c>
      <c r="R75" s="740">
        <v>5</v>
      </c>
      <c r="S75" s="740">
        <v>4</v>
      </c>
      <c r="T75" s="740">
        <v>2</v>
      </c>
      <c r="U75" s="740">
        <v>2</v>
      </c>
      <c r="V75" s="740">
        <v>4</v>
      </c>
      <c r="W75" s="740">
        <v>2</v>
      </c>
      <c r="X75" s="740">
        <v>1</v>
      </c>
      <c r="Y75" s="740">
        <v>1</v>
      </c>
      <c r="Z75" s="740">
        <v>2</v>
      </c>
    </row>
    <row r="76" spans="1:26">
      <c r="A76" s="1086">
        <v>10</v>
      </c>
      <c r="B76" s="423" t="s">
        <v>3655</v>
      </c>
      <c r="C76" s="423" t="s">
        <v>5007</v>
      </c>
      <c r="D76" s="740">
        <v>0</v>
      </c>
      <c r="E76" s="740">
        <v>0</v>
      </c>
      <c r="F76" s="740">
        <v>0</v>
      </c>
      <c r="G76" s="740">
        <v>0</v>
      </c>
      <c r="H76" s="740">
        <v>0</v>
      </c>
      <c r="I76" s="740">
        <v>0</v>
      </c>
      <c r="J76" s="740">
        <v>0</v>
      </c>
      <c r="K76" s="740">
        <v>0</v>
      </c>
      <c r="L76" s="740">
        <v>0</v>
      </c>
      <c r="M76" s="740">
        <v>0</v>
      </c>
      <c r="N76" s="740">
        <v>0</v>
      </c>
      <c r="O76" s="740">
        <v>0</v>
      </c>
      <c r="P76" s="740">
        <v>0</v>
      </c>
      <c r="Q76" s="740">
        <v>0</v>
      </c>
      <c r="R76" s="740">
        <v>0</v>
      </c>
      <c r="S76" s="740">
        <v>0</v>
      </c>
      <c r="T76" s="740">
        <v>0</v>
      </c>
      <c r="U76" s="740">
        <v>0</v>
      </c>
      <c r="V76" s="740">
        <v>0</v>
      </c>
      <c r="W76" s="740">
        <v>0</v>
      </c>
      <c r="X76" s="740">
        <v>0</v>
      </c>
      <c r="Y76" s="740">
        <v>0</v>
      </c>
      <c r="Z76" s="740">
        <v>0</v>
      </c>
    </row>
    <row r="77" spans="1:26">
      <c r="A77" s="1086">
        <v>11</v>
      </c>
      <c r="B77" s="423" t="s">
        <v>3654</v>
      </c>
      <c r="C77" s="423" t="s">
        <v>5008</v>
      </c>
      <c r="D77" s="740">
        <v>11</v>
      </c>
      <c r="E77" s="740">
        <v>0</v>
      </c>
      <c r="F77" s="740">
        <v>0</v>
      </c>
      <c r="G77" s="740">
        <v>0</v>
      </c>
      <c r="H77" s="740">
        <v>0</v>
      </c>
      <c r="I77" s="740">
        <v>0</v>
      </c>
      <c r="J77" s="740">
        <v>0</v>
      </c>
      <c r="K77" s="740">
        <v>0</v>
      </c>
      <c r="L77" s="740">
        <v>0</v>
      </c>
      <c r="M77" s="740">
        <v>0</v>
      </c>
      <c r="N77" s="740">
        <v>0</v>
      </c>
      <c r="O77" s="740">
        <v>0</v>
      </c>
      <c r="P77" s="740">
        <v>0</v>
      </c>
      <c r="Q77" s="740">
        <v>2</v>
      </c>
      <c r="R77" s="740">
        <v>1</v>
      </c>
      <c r="S77" s="740">
        <v>2</v>
      </c>
      <c r="T77" s="740">
        <v>1</v>
      </c>
      <c r="U77" s="740">
        <v>0</v>
      </c>
      <c r="V77" s="740">
        <v>1</v>
      </c>
      <c r="W77" s="740">
        <v>0</v>
      </c>
      <c r="X77" s="740">
        <v>2</v>
      </c>
      <c r="Y77" s="740">
        <v>1</v>
      </c>
      <c r="Z77" s="740">
        <v>1</v>
      </c>
    </row>
    <row r="78" spans="1:26">
      <c r="A78" s="585" t="s">
        <v>4082</v>
      </c>
    </row>
  </sheetData>
  <mergeCells count="3">
    <mergeCell ref="D4:Z4"/>
    <mergeCell ref="E6:Z6"/>
    <mergeCell ref="B2:Z2"/>
  </mergeCells>
  <hyperlinks>
    <hyperlink ref="A1" location="Indice!A125" display="Volver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Z78"/>
  <sheetViews>
    <sheetView showGridLines="0" showRowColHeaders="0" workbookViewId="0"/>
  </sheetViews>
  <sheetFormatPr baseColWidth="10" defaultColWidth="8.88671875" defaultRowHeight="13.2"/>
  <cols>
    <col min="1" max="1" width="14.33203125" style="668" bestFit="1" customWidth="1"/>
    <col min="2" max="2" width="39.33203125" style="668" customWidth="1"/>
    <col min="3" max="3" width="77.88671875" style="668" customWidth="1"/>
    <col min="4" max="4" width="5.109375" style="668" bestFit="1" customWidth="1"/>
    <col min="5" max="5" width="9.88671875" style="668" customWidth="1"/>
    <col min="6" max="6" width="4" style="668" bestFit="1" customWidth="1"/>
    <col min="7" max="10" width="4.88671875" style="668" bestFit="1" customWidth="1"/>
    <col min="11" max="25" width="6.88671875" style="668" bestFit="1" customWidth="1"/>
    <col min="26" max="26" width="8.109375" style="668" customWidth="1"/>
    <col min="27" max="256" width="8.88671875" style="668"/>
    <col min="257" max="257" width="14.33203125" style="668" bestFit="1" customWidth="1"/>
    <col min="258" max="258" width="39.33203125" style="668" customWidth="1"/>
    <col min="259" max="259" width="77.6640625" style="668" customWidth="1"/>
    <col min="260" max="260" width="5.109375" style="668" bestFit="1" customWidth="1"/>
    <col min="261" max="261" width="9.88671875" style="668" customWidth="1"/>
    <col min="262" max="262" width="4" style="668" bestFit="1" customWidth="1"/>
    <col min="263" max="266" width="4.88671875" style="668" bestFit="1" customWidth="1"/>
    <col min="267" max="281" width="6.88671875" style="668" bestFit="1" customWidth="1"/>
    <col min="282" max="282" width="8.109375" style="668" customWidth="1"/>
    <col min="283" max="512" width="8.88671875" style="668"/>
    <col min="513" max="513" width="14.33203125" style="668" bestFit="1" customWidth="1"/>
    <col min="514" max="514" width="39.33203125" style="668" customWidth="1"/>
    <col min="515" max="515" width="77.6640625" style="668" customWidth="1"/>
    <col min="516" max="516" width="5.109375" style="668" bestFit="1" customWidth="1"/>
    <col min="517" max="517" width="9.88671875" style="668" customWidth="1"/>
    <col min="518" max="518" width="4" style="668" bestFit="1" customWidth="1"/>
    <col min="519" max="522" width="4.88671875" style="668" bestFit="1" customWidth="1"/>
    <col min="523" max="537" width="6.88671875" style="668" bestFit="1" customWidth="1"/>
    <col min="538" max="538" width="8.109375" style="668" customWidth="1"/>
    <col min="539" max="768" width="8.88671875" style="668"/>
    <col min="769" max="769" width="14.33203125" style="668" bestFit="1" customWidth="1"/>
    <col min="770" max="770" width="39.33203125" style="668" customWidth="1"/>
    <col min="771" max="771" width="77.6640625" style="668" customWidth="1"/>
    <col min="772" max="772" width="5.109375" style="668" bestFit="1" customWidth="1"/>
    <col min="773" max="773" width="9.88671875" style="668" customWidth="1"/>
    <col min="774" max="774" width="4" style="668" bestFit="1" customWidth="1"/>
    <col min="775" max="778" width="4.88671875" style="668" bestFit="1" customWidth="1"/>
    <col min="779" max="793" width="6.88671875" style="668" bestFit="1" customWidth="1"/>
    <col min="794" max="794" width="8.109375" style="668" customWidth="1"/>
    <col min="795" max="1024" width="8.88671875" style="668"/>
    <col min="1025" max="1025" width="14.33203125" style="668" bestFit="1" customWidth="1"/>
    <col min="1026" max="1026" width="39.33203125" style="668" customWidth="1"/>
    <col min="1027" max="1027" width="77.6640625" style="668" customWidth="1"/>
    <col min="1028" max="1028" width="5.109375" style="668" bestFit="1" customWidth="1"/>
    <col min="1029" max="1029" width="9.88671875" style="668" customWidth="1"/>
    <col min="1030" max="1030" width="4" style="668" bestFit="1" customWidth="1"/>
    <col min="1031" max="1034" width="4.88671875" style="668" bestFit="1" customWidth="1"/>
    <col min="1035" max="1049" width="6.88671875" style="668" bestFit="1" customWidth="1"/>
    <col min="1050" max="1050" width="8.109375" style="668" customWidth="1"/>
    <col min="1051" max="1280" width="8.88671875" style="668"/>
    <col min="1281" max="1281" width="14.33203125" style="668" bestFit="1" customWidth="1"/>
    <col min="1282" max="1282" width="39.33203125" style="668" customWidth="1"/>
    <col min="1283" max="1283" width="77.6640625" style="668" customWidth="1"/>
    <col min="1284" max="1284" width="5.109375" style="668" bestFit="1" customWidth="1"/>
    <col min="1285" max="1285" width="9.88671875" style="668" customWidth="1"/>
    <col min="1286" max="1286" width="4" style="668" bestFit="1" customWidth="1"/>
    <col min="1287" max="1290" width="4.88671875" style="668" bestFit="1" customWidth="1"/>
    <col min="1291" max="1305" width="6.88671875" style="668" bestFit="1" customWidth="1"/>
    <col min="1306" max="1306" width="8.109375" style="668" customWidth="1"/>
    <col min="1307" max="1536" width="8.88671875" style="668"/>
    <col min="1537" max="1537" width="14.33203125" style="668" bestFit="1" customWidth="1"/>
    <col min="1538" max="1538" width="39.33203125" style="668" customWidth="1"/>
    <col min="1539" max="1539" width="77.6640625" style="668" customWidth="1"/>
    <col min="1540" max="1540" width="5.109375" style="668" bestFit="1" customWidth="1"/>
    <col min="1541" max="1541" width="9.88671875" style="668" customWidth="1"/>
    <col min="1542" max="1542" width="4" style="668" bestFit="1" customWidth="1"/>
    <col min="1543" max="1546" width="4.88671875" style="668" bestFit="1" customWidth="1"/>
    <col min="1547" max="1561" width="6.88671875" style="668" bestFit="1" customWidth="1"/>
    <col min="1562" max="1562" width="8.109375" style="668" customWidth="1"/>
    <col min="1563" max="1792" width="8.88671875" style="668"/>
    <col min="1793" max="1793" width="14.33203125" style="668" bestFit="1" customWidth="1"/>
    <col min="1794" max="1794" width="39.33203125" style="668" customWidth="1"/>
    <col min="1795" max="1795" width="77.6640625" style="668" customWidth="1"/>
    <col min="1796" max="1796" width="5.109375" style="668" bestFit="1" customWidth="1"/>
    <col min="1797" max="1797" width="9.88671875" style="668" customWidth="1"/>
    <col min="1798" max="1798" width="4" style="668" bestFit="1" customWidth="1"/>
    <col min="1799" max="1802" width="4.88671875" style="668" bestFit="1" customWidth="1"/>
    <col min="1803" max="1817" width="6.88671875" style="668" bestFit="1" customWidth="1"/>
    <col min="1818" max="1818" width="8.109375" style="668" customWidth="1"/>
    <col min="1819" max="2048" width="8.88671875" style="668"/>
    <col min="2049" max="2049" width="14.33203125" style="668" bestFit="1" customWidth="1"/>
    <col min="2050" max="2050" width="39.33203125" style="668" customWidth="1"/>
    <col min="2051" max="2051" width="77.6640625" style="668" customWidth="1"/>
    <col min="2052" max="2052" width="5.109375" style="668" bestFit="1" customWidth="1"/>
    <col min="2053" max="2053" width="9.88671875" style="668" customWidth="1"/>
    <col min="2054" max="2054" width="4" style="668" bestFit="1" customWidth="1"/>
    <col min="2055" max="2058" width="4.88671875" style="668" bestFit="1" customWidth="1"/>
    <col min="2059" max="2073" width="6.88671875" style="668" bestFit="1" customWidth="1"/>
    <col min="2074" max="2074" width="8.109375" style="668" customWidth="1"/>
    <col min="2075" max="2304" width="8.88671875" style="668"/>
    <col min="2305" max="2305" width="14.33203125" style="668" bestFit="1" customWidth="1"/>
    <col min="2306" max="2306" width="39.33203125" style="668" customWidth="1"/>
    <col min="2307" max="2307" width="77.6640625" style="668" customWidth="1"/>
    <col min="2308" max="2308" width="5.109375" style="668" bestFit="1" customWidth="1"/>
    <col min="2309" max="2309" width="9.88671875" style="668" customWidth="1"/>
    <col min="2310" max="2310" width="4" style="668" bestFit="1" customWidth="1"/>
    <col min="2311" max="2314" width="4.88671875" style="668" bestFit="1" customWidth="1"/>
    <col min="2315" max="2329" width="6.88671875" style="668" bestFit="1" customWidth="1"/>
    <col min="2330" max="2330" width="8.109375" style="668" customWidth="1"/>
    <col min="2331" max="2560" width="8.88671875" style="668"/>
    <col min="2561" max="2561" width="14.33203125" style="668" bestFit="1" customWidth="1"/>
    <col min="2562" max="2562" width="39.33203125" style="668" customWidth="1"/>
    <col min="2563" max="2563" width="77.6640625" style="668" customWidth="1"/>
    <col min="2564" max="2564" width="5.109375" style="668" bestFit="1" customWidth="1"/>
    <col min="2565" max="2565" width="9.88671875" style="668" customWidth="1"/>
    <col min="2566" max="2566" width="4" style="668" bestFit="1" customWidth="1"/>
    <col min="2567" max="2570" width="4.88671875" style="668" bestFit="1" customWidth="1"/>
    <col min="2571" max="2585" width="6.88671875" style="668" bestFit="1" customWidth="1"/>
    <col min="2586" max="2586" width="8.109375" style="668" customWidth="1"/>
    <col min="2587" max="2816" width="8.88671875" style="668"/>
    <col min="2817" max="2817" width="14.33203125" style="668" bestFit="1" customWidth="1"/>
    <col min="2818" max="2818" width="39.33203125" style="668" customWidth="1"/>
    <col min="2819" max="2819" width="77.6640625" style="668" customWidth="1"/>
    <col min="2820" max="2820" width="5.109375" style="668" bestFit="1" customWidth="1"/>
    <col min="2821" max="2821" width="9.88671875" style="668" customWidth="1"/>
    <col min="2822" max="2822" width="4" style="668" bestFit="1" customWidth="1"/>
    <col min="2823" max="2826" width="4.88671875" style="668" bestFit="1" customWidth="1"/>
    <col min="2827" max="2841" width="6.88671875" style="668" bestFit="1" customWidth="1"/>
    <col min="2842" max="2842" width="8.109375" style="668" customWidth="1"/>
    <col min="2843" max="3072" width="8.88671875" style="668"/>
    <col min="3073" max="3073" width="14.33203125" style="668" bestFit="1" customWidth="1"/>
    <col min="3074" max="3074" width="39.33203125" style="668" customWidth="1"/>
    <col min="3075" max="3075" width="77.6640625" style="668" customWidth="1"/>
    <col min="3076" max="3076" width="5.109375" style="668" bestFit="1" customWidth="1"/>
    <col min="3077" max="3077" width="9.88671875" style="668" customWidth="1"/>
    <col min="3078" max="3078" width="4" style="668" bestFit="1" customWidth="1"/>
    <col min="3079" max="3082" width="4.88671875" style="668" bestFit="1" customWidth="1"/>
    <col min="3083" max="3097" width="6.88671875" style="668" bestFit="1" customWidth="1"/>
    <col min="3098" max="3098" width="8.109375" style="668" customWidth="1"/>
    <col min="3099" max="3328" width="8.88671875" style="668"/>
    <col min="3329" max="3329" width="14.33203125" style="668" bestFit="1" customWidth="1"/>
    <col min="3330" max="3330" width="39.33203125" style="668" customWidth="1"/>
    <col min="3331" max="3331" width="77.6640625" style="668" customWidth="1"/>
    <col min="3332" max="3332" width="5.109375" style="668" bestFit="1" customWidth="1"/>
    <col min="3333" max="3333" width="9.88671875" style="668" customWidth="1"/>
    <col min="3334" max="3334" width="4" style="668" bestFit="1" customWidth="1"/>
    <col min="3335" max="3338" width="4.88671875" style="668" bestFit="1" customWidth="1"/>
    <col min="3339" max="3353" width="6.88671875" style="668" bestFit="1" customWidth="1"/>
    <col min="3354" max="3354" width="8.109375" style="668" customWidth="1"/>
    <col min="3355" max="3584" width="8.88671875" style="668"/>
    <col min="3585" max="3585" width="14.33203125" style="668" bestFit="1" customWidth="1"/>
    <col min="3586" max="3586" width="39.33203125" style="668" customWidth="1"/>
    <col min="3587" max="3587" width="77.6640625" style="668" customWidth="1"/>
    <col min="3588" max="3588" width="5.109375" style="668" bestFit="1" customWidth="1"/>
    <col min="3589" max="3589" width="9.88671875" style="668" customWidth="1"/>
    <col min="3590" max="3590" width="4" style="668" bestFit="1" customWidth="1"/>
    <col min="3591" max="3594" width="4.88671875" style="668" bestFit="1" customWidth="1"/>
    <col min="3595" max="3609" width="6.88671875" style="668" bestFit="1" customWidth="1"/>
    <col min="3610" max="3610" width="8.109375" style="668" customWidth="1"/>
    <col min="3611" max="3840" width="8.88671875" style="668"/>
    <col min="3841" max="3841" width="14.33203125" style="668" bestFit="1" customWidth="1"/>
    <col min="3842" max="3842" width="39.33203125" style="668" customWidth="1"/>
    <col min="3843" max="3843" width="77.6640625" style="668" customWidth="1"/>
    <col min="3844" max="3844" width="5.109375" style="668" bestFit="1" customWidth="1"/>
    <col min="3845" max="3845" width="9.88671875" style="668" customWidth="1"/>
    <col min="3846" max="3846" width="4" style="668" bestFit="1" customWidth="1"/>
    <col min="3847" max="3850" width="4.88671875" style="668" bestFit="1" customWidth="1"/>
    <col min="3851" max="3865" width="6.88671875" style="668" bestFit="1" customWidth="1"/>
    <col min="3866" max="3866" width="8.109375" style="668" customWidth="1"/>
    <col min="3867" max="4096" width="8.88671875" style="668"/>
    <col min="4097" max="4097" width="14.33203125" style="668" bestFit="1" customWidth="1"/>
    <col min="4098" max="4098" width="39.33203125" style="668" customWidth="1"/>
    <col min="4099" max="4099" width="77.6640625" style="668" customWidth="1"/>
    <col min="4100" max="4100" width="5.109375" style="668" bestFit="1" customWidth="1"/>
    <col min="4101" max="4101" width="9.88671875" style="668" customWidth="1"/>
    <col min="4102" max="4102" width="4" style="668" bestFit="1" customWidth="1"/>
    <col min="4103" max="4106" width="4.88671875" style="668" bestFit="1" customWidth="1"/>
    <col min="4107" max="4121" width="6.88671875" style="668" bestFit="1" customWidth="1"/>
    <col min="4122" max="4122" width="8.109375" style="668" customWidth="1"/>
    <col min="4123" max="4352" width="8.88671875" style="668"/>
    <col min="4353" max="4353" width="14.33203125" style="668" bestFit="1" customWidth="1"/>
    <col min="4354" max="4354" width="39.33203125" style="668" customWidth="1"/>
    <col min="4355" max="4355" width="77.6640625" style="668" customWidth="1"/>
    <col min="4356" max="4356" width="5.109375" style="668" bestFit="1" customWidth="1"/>
    <col min="4357" max="4357" width="9.88671875" style="668" customWidth="1"/>
    <col min="4358" max="4358" width="4" style="668" bestFit="1" customWidth="1"/>
    <col min="4359" max="4362" width="4.88671875" style="668" bestFit="1" customWidth="1"/>
    <col min="4363" max="4377" width="6.88671875" style="668" bestFit="1" customWidth="1"/>
    <col min="4378" max="4378" width="8.109375" style="668" customWidth="1"/>
    <col min="4379" max="4608" width="8.88671875" style="668"/>
    <col min="4609" max="4609" width="14.33203125" style="668" bestFit="1" customWidth="1"/>
    <col min="4610" max="4610" width="39.33203125" style="668" customWidth="1"/>
    <col min="4611" max="4611" width="77.6640625" style="668" customWidth="1"/>
    <col min="4612" max="4612" width="5.109375" style="668" bestFit="1" customWidth="1"/>
    <col min="4613" max="4613" width="9.88671875" style="668" customWidth="1"/>
    <col min="4614" max="4614" width="4" style="668" bestFit="1" customWidth="1"/>
    <col min="4615" max="4618" width="4.88671875" style="668" bestFit="1" customWidth="1"/>
    <col min="4619" max="4633" width="6.88671875" style="668" bestFit="1" customWidth="1"/>
    <col min="4634" max="4634" width="8.109375" style="668" customWidth="1"/>
    <col min="4635" max="4864" width="8.88671875" style="668"/>
    <col min="4865" max="4865" width="14.33203125" style="668" bestFit="1" customWidth="1"/>
    <col min="4866" max="4866" width="39.33203125" style="668" customWidth="1"/>
    <col min="4867" max="4867" width="77.6640625" style="668" customWidth="1"/>
    <col min="4868" max="4868" width="5.109375" style="668" bestFit="1" customWidth="1"/>
    <col min="4869" max="4869" width="9.88671875" style="668" customWidth="1"/>
    <col min="4870" max="4870" width="4" style="668" bestFit="1" customWidth="1"/>
    <col min="4871" max="4874" width="4.88671875" style="668" bestFit="1" customWidth="1"/>
    <col min="4875" max="4889" width="6.88671875" style="668" bestFit="1" customWidth="1"/>
    <col min="4890" max="4890" width="8.109375" style="668" customWidth="1"/>
    <col min="4891" max="5120" width="8.88671875" style="668"/>
    <col min="5121" max="5121" width="14.33203125" style="668" bestFit="1" customWidth="1"/>
    <col min="5122" max="5122" width="39.33203125" style="668" customWidth="1"/>
    <col min="5123" max="5123" width="77.6640625" style="668" customWidth="1"/>
    <col min="5124" max="5124" width="5.109375" style="668" bestFit="1" customWidth="1"/>
    <col min="5125" max="5125" width="9.88671875" style="668" customWidth="1"/>
    <col min="5126" max="5126" width="4" style="668" bestFit="1" customWidth="1"/>
    <col min="5127" max="5130" width="4.88671875" style="668" bestFit="1" customWidth="1"/>
    <col min="5131" max="5145" width="6.88671875" style="668" bestFit="1" customWidth="1"/>
    <col min="5146" max="5146" width="8.109375" style="668" customWidth="1"/>
    <col min="5147" max="5376" width="8.88671875" style="668"/>
    <col min="5377" max="5377" width="14.33203125" style="668" bestFit="1" customWidth="1"/>
    <col min="5378" max="5378" width="39.33203125" style="668" customWidth="1"/>
    <col min="5379" max="5379" width="77.6640625" style="668" customWidth="1"/>
    <col min="5380" max="5380" width="5.109375" style="668" bestFit="1" customWidth="1"/>
    <col min="5381" max="5381" width="9.88671875" style="668" customWidth="1"/>
    <col min="5382" max="5382" width="4" style="668" bestFit="1" customWidth="1"/>
    <col min="5383" max="5386" width="4.88671875" style="668" bestFit="1" customWidth="1"/>
    <col min="5387" max="5401" width="6.88671875" style="668" bestFit="1" customWidth="1"/>
    <col min="5402" max="5402" width="8.109375" style="668" customWidth="1"/>
    <col min="5403" max="5632" width="8.88671875" style="668"/>
    <col min="5633" max="5633" width="14.33203125" style="668" bestFit="1" customWidth="1"/>
    <col min="5634" max="5634" width="39.33203125" style="668" customWidth="1"/>
    <col min="5635" max="5635" width="77.6640625" style="668" customWidth="1"/>
    <col min="5636" max="5636" width="5.109375" style="668" bestFit="1" customWidth="1"/>
    <col min="5637" max="5637" width="9.88671875" style="668" customWidth="1"/>
    <col min="5638" max="5638" width="4" style="668" bestFit="1" customWidth="1"/>
    <col min="5639" max="5642" width="4.88671875" style="668" bestFit="1" customWidth="1"/>
    <col min="5643" max="5657" width="6.88671875" style="668" bestFit="1" customWidth="1"/>
    <col min="5658" max="5658" width="8.109375" style="668" customWidth="1"/>
    <col min="5659" max="5888" width="8.88671875" style="668"/>
    <col min="5889" max="5889" width="14.33203125" style="668" bestFit="1" customWidth="1"/>
    <col min="5890" max="5890" width="39.33203125" style="668" customWidth="1"/>
    <col min="5891" max="5891" width="77.6640625" style="668" customWidth="1"/>
    <col min="5892" max="5892" width="5.109375" style="668" bestFit="1" customWidth="1"/>
    <col min="5893" max="5893" width="9.88671875" style="668" customWidth="1"/>
    <col min="5894" max="5894" width="4" style="668" bestFit="1" customWidth="1"/>
    <col min="5895" max="5898" width="4.88671875" style="668" bestFit="1" customWidth="1"/>
    <col min="5899" max="5913" width="6.88671875" style="668" bestFit="1" customWidth="1"/>
    <col min="5914" max="5914" width="8.109375" style="668" customWidth="1"/>
    <col min="5915" max="6144" width="8.88671875" style="668"/>
    <col min="6145" max="6145" width="14.33203125" style="668" bestFit="1" customWidth="1"/>
    <col min="6146" max="6146" width="39.33203125" style="668" customWidth="1"/>
    <col min="6147" max="6147" width="77.6640625" style="668" customWidth="1"/>
    <col min="6148" max="6148" width="5.109375" style="668" bestFit="1" customWidth="1"/>
    <col min="6149" max="6149" width="9.88671875" style="668" customWidth="1"/>
    <col min="6150" max="6150" width="4" style="668" bestFit="1" customWidth="1"/>
    <col min="6151" max="6154" width="4.88671875" style="668" bestFit="1" customWidth="1"/>
    <col min="6155" max="6169" width="6.88671875" style="668" bestFit="1" customWidth="1"/>
    <col min="6170" max="6170" width="8.109375" style="668" customWidth="1"/>
    <col min="6171" max="6400" width="8.88671875" style="668"/>
    <col min="6401" max="6401" width="14.33203125" style="668" bestFit="1" customWidth="1"/>
    <col min="6402" max="6402" width="39.33203125" style="668" customWidth="1"/>
    <col min="6403" max="6403" width="77.6640625" style="668" customWidth="1"/>
    <col min="6404" max="6404" width="5.109375" style="668" bestFit="1" customWidth="1"/>
    <col min="6405" max="6405" width="9.88671875" style="668" customWidth="1"/>
    <col min="6406" max="6406" width="4" style="668" bestFit="1" customWidth="1"/>
    <col min="6407" max="6410" width="4.88671875" style="668" bestFit="1" customWidth="1"/>
    <col min="6411" max="6425" width="6.88671875" style="668" bestFit="1" customWidth="1"/>
    <col min="6426" max="6426" width="8.109375" style="668" customWidth="1"/>
    <col min="6427" max="6656" width="8.88671875" style="668"/>
    <col min="6657" max="6657" width="14.33203125" style="668" bestFit="1" customWidth="1"/>
    <col min="6658" max="6658" width="39.33203125" style="668" customWidth="1"/>
    <col min="6659" max="6659" width="77.6640625" style="668" customWidth="1"/>
    <col min="6660" max="6660" width="5.109375" style="668" bestFit="1" customWidth="1"/>
    <col min="6661" max="6661" width="9.88671875" style="668" customWidth="1"/>
    <col min="6662" max="6662" width="4" style="668" bestFit="1" customWidth="1"/>
    <col min="6663" max="6666" width="4.88671875" style="668" bestFit="1" customWidth="1"/>
    <col min="6667" max="6681" width="6.88671875" style="668" bestFit="1" customWidth="1"/>
    <col min="6682" max="6682" width="8.109375" style="668" customWidth="1"/>
    <col min="6683" max="6912" width="8.88671875" style="668"/>
    <col min="6913" max="6913" width="14.33203125" style="668" bestFit="1" customWidth="1"/>
    <col min="6914" max="6914" width="39.33203125" style="668" customWidth="1"/>
    <col min="6915" max="6915" width="77.6640625" style="668" customWidth="1"/>
    <col min="6916" max="6916" width="5.109375" style="668" bestFit="1" customWidth="1"/>
    <col min="6917" max="6917" width="9.88671875" style="668" customWidth="1"/>
    <col min="6918" max="6918" width="4" style="668" bestFit="1" customWidth="1"/>
    <col min="6919" max="6922" width="4.88671875" style="668" bestFit="1" customWidth="1"/>
    <col min="6923" max="6937" width="6.88671875" style="668" bestFit="1" customWidth="1"/>
    <col min="6938" max="6938" width="8.109375" style="668" customWidth="1"/>
    <col min="6939" max="7168" width="8.88671875" style="668"/>
    <col min="7169" max="7169" width="14.33203125" style="668" bestFit="1" customWidth="1"/>
    <col min="7170" max="7170" width="39.33203125" style="668" customWidth="1"/>
    <col min="7171" max="7171" width="77.6640625" style="668" customWidth="1"/>
    <col min="7172" max="7172" width="5.109375" style="668" bestFit="1" customWidth="1"/>
    <col min="7173" max="7173" width="9.88671875" style="668" customWidth="1"/>
    <col min="7174" max="7174" width="4" style="668" bestFit="1" customWidth="1"/>
    <col min="7175" max="7178" width="4.88671875" style="668" bestFit="1" customWidth="1"/>
    <col min="7179" max="7193" width="6.88671875" style="668" bestFit="1" customWidth="1"/>
    <col min="7194" max="7194" width="8.109375" style="668" customWidth="1"/>
    <col min="7195" max="7424" width="8.88671875" style="668"/>
    <col min="7425" max="7425" width="14.33203125" style="668" bestFit="1" customWidth="1"/>
    <col min="7426" max="7426" width="39.33203125" style="668" customWidth="1"/>
    <col min="7427" max="7427" width="77.6640625" style="668" customWidth="1"/>
    <col min="7428" max="7428" width="5.109375" style="668" bestFit="1" customWidth="1"/>
    <col min="7429" max="7429" width="9.88671875" style="668" customWidth="1"/>
    <col min="7430" max="7430" width="4" style="668" bestFit="1" customWidth="1"/>
    <col min="7431" max="7434" width="4.88671875" style="668" bestFit="1" customWidth="1"/>
    <col min="7435" max="7449" width="6.88671875" style="668" bestFit="1" customWidth="1"/>
    <col min="7450" max="7450" width="8.109375" style="668" customWidth="1"/>
    <col min="7451" max="7680" width="8.88671875" style="668"/>
    <col min="7681" max="7681" width="14.33203125" style="668" bestFit="1" customWidth="1"/>
    <col min="7682" max="7682" width="39.33203125" style="668" customWidth="1"/>
    <col min="7683" max="7683" width="77.6640625" style="668" customWidth="1"/>
    <col min="7684" max="7684" width="5.109375" style="668" bestFit="1" customWidth="1"/>
    <col min="7685" max="7685" width="9.88671875" style="668" customWidth="1"/>
    <col min="7686" max="7686" width="4" style="668" bestFit="1" customWidth="1"/>
    <col min="7687" max="7690" width="4.88671875" style="668" bestFit="1" customWidth="1"/>
    <col min="7691" max="7705" width="6.88671875" style="668" bestFit="1" customWidth="1"/>
    <col min="7706" max="7706" width="8.109375" style="668" customWidth="1"/>
    <col min="7707" max="7936" width="8.88671875" style="668"/>
    <col min="7937" max="7937" width="14.33203125" style="668" bestFit="1" customWidth="1"/>
    <col min="7938" max="7938" width="39.33203125" style="668" customWidth="1"/>
    <col min="7939" max="7939" width="77.6640625" style="668" customWidth="1"/>
    <col min="7940" max="7940" width="5.109375" style="668" bestFit="1" customWidth="1"/>
    <col min="7941" max="7941" width="9.88671875" style="668" customWidth="1"/>
    <col min="7942" max="7942" width="4" style="668" bestFit="1" customWidth="1"/>
    <col min="7943" max="7946" width="4.88671875" style="668" bestFit="1" customWidth="1"/>
    <col min="7947" max="7961" width="6.88671875" style="668" bestFit="1" customWidth="1"/>
    <col min="7962" max="7962" width="8.109375" style="668" customWidth="1"/>
    <col min="7963" max="8192" width="8.88671875" style="668"/>
    <col min="8193" max="8193" width="14.33203125" style="668" bestFit="1" customWidth="1"/>
    <col min="8194" max="8194" width="39.33203125" style="668" customWidth="1"/>
    <col min="8195" max="8195" width="77.6640625" style="668" customWidth="1"/>
    <col min="8196" max="8196" width="5.109375" style="668" bestFit="1" customWidth="1"/>
    <col min="8197" max="8197" width="9.88671875" style="668" customWidth="1"/>
    <col min="8198" max="8198" width="4" style="668" bestFit="1" customWidth="1"/>
    <col min="8199" max="8202" width="4.88671875" style="668" bestFit="1" customWidth="1"/>
    <col min="8203" max="8217" width="6.88671875" style="668" bestFit="1" customWidth="1"/>
    <col min="8218" max="8218" width="8.109375" style="668" customWidth="1"/>
    <col min="8219" max="8448" width="8.88671875" style="668"/>
    <col min="8449" max="8449" width="14.33203125" style="668" bestFit="1" customWidth="1"/>
    <col min="8450" max="8450" width="39.33203125" style="668" customWidth="1"/>
    <col min="8451" max="8451" width="77.6640625" style="668" customWidth="1"/>
    <col min="8452" max="8452" width="5.109375" style="668" bestFit="1" customWidth="1"/>
    <col min="8453" max="8453" width="9.88671875" style="668" customWidth="1"/>
    <col min="8454" max="8454" width="4" style="668" bestFit="1" customWidth="1"/>
    <col min="8455" max="8458" width="4.88671875" style="668" bestFit="1" customWidth="1"/>
    <col min="8459" max="8473" width="6.88671875" style="668" bestFit="1" customWidth="1"/>
    <col min="8474" max="8474" width="8.109375" style="668" customWidth="1"/>
    <col min="8475" max="8704" width="8.88671875" style="668"/>
    <col min="8705" max="8705" width="14.33203125" style="668" bestFit="1" customWidth="1"/>
    <col min="8706" max="8706" width="39.33203125" style="668" customWidth="1"/>
    <col min="8707" max="8707" width="77.6640625" style="668" customWidth="1"/>
    <col min="8708" max="8708" width="5.109375" style="668" bestFit="1" customWidth="1"/>
    <col min="8709" max="8709" width="9.88671875" style="668" customWidth="1"/>
    <col min="8710" max="8710" width="4" style="668" bestFit="1" customWidth="1"/>
    <col min="8711" max="8714" width="4.88671875" style="668" bestFit="1" customWidth="1"/>
    <col min="8715" max="8729" width="6.88671875" style="668" bestFit="1" customWidth="1"/>
    <col min="8730" max="8730" width="8.109375" style="668" customWidth="1"/>
    <col min="8731" max="8960" width="8.88671875" style="668"/>
    <col min="8961" max="8961" width="14.33203125" style="668" bestFit="1" customWidth="1"/>
    <col min="8962" max="8962" width="39.33203125" style="668" customWidth="1"/>
    <col min="8963" max="8963" width="77.6640625" style="668" customWidth="1"/>
    <col min="8964" max="8964" width="5.109375" style="668" bestFit="1" customWidth="1"/>
    <col min="8965" max="8965" width="9.88671875" style="668" customWidth="1"/>
    <col min="8966" max="8966" width="4" style="668" bestFit="1" customWidth="1"/>
    <col min="8967" max="8970" width="4.88671875" style="668" bestFit="1" customWidth="1"/>
    <col min="8971" max="8985" width="6.88671875" style="668" bestFit="1" customWidth="1"/>
    <col min="8986" max="8986" width="8.109375" style="668" customWidth="1"/>
    <col min="8987" max="9216" width="8.88671875" style="668"/>
    <col min="9217" max="9217" width="14.33203125" style="668" bestFit="1" customWidth="1"/>
    <col min="9218" max="9218" width="39.33203125" style="668" customWidth="1"/>
    <col min="9219" max="9219" width="77.6640625" style="668" customWidth="1"/>
    <col min="9220" max="9220" width="5.109375" style="668" bestFit="1" customWidth="1"/>
    <col min="9221" max="9221" width="9.88671875" style="668" customWidth="1"/>
    <col min="9222" max="9222" width="4" style="668" bestFit="1" customWidth="1"/>
    <col min="9223" max="9226" width="4.88671875" style="668" bestFit="1" customWidth="1"/>
    <col min="9227" max="9241" width="6.88671875" style="668" bestFit="1" customWidth="1"/>
    <col min="9242" max="9242" width="8.109375" style="668" customWidth="1"/>
    <col min="9243" max="9472" width="8.88671875" style="668"/>
    <col min="9473" max="9473" width="14.33203125" style="668" bestFit="1" customWidth="1"/>
    <col min="9474" max="9474" width="39.33203125" style="668" customWidth="1"/>
    <col min="9475" max="9475" width="77.6640625" style="668" customWidth="1"/>
    <col min="9476" max="9476" width="5.109375" style="668" bestFit="1" customWidth="1"/>
    <col min="9477" max="9477" width="9.88671875" style="668" customWidth="1"/>
    <col min="9478" max="9478" width="4" style="668" bestFit="1" customWidth="1"/>
    <col min="9479" max="9482" width="4.88671875" style="668" bestFit="1" customWidth="1"/>
    <col min="9483" max="9497" width="6.88671875" style="668" bestFit="1" customWidth="1"/>
    <col min="9498" max="9498" width="8.109375" style="668" customWidth="1"/>
    <col min="9499" max="9728" width="8.88671875" style="668"/>
    <col min="9729" max="9729" width="14.33203125" style="668" bestFit="1" customWidth="1"/>
    <col min="9730" max="9730" width="39.33203125" style="668" customWidth="1"/>
    <col min="9731" max="9731" width="77.6640625" style="668" customWidth="1"/>
    <col min="9732" max="9732" width="5.109375" style="668" bestFit="1" customWidth="1"/>
    <col min="9733" max="9733" width="9.88671875" style="668" customWidth="1"/>
    <col min="9734" max="9734" width="4" style="668" bestFit="1" customWidth="1"/>
    <col min="9735" max="9738" width="4.88671875" style="668" bestFit="1" customWidth="1"/>
    <col min="9739" max="9753" width="6.88671875" style="668" bestFit="1" customWidth="1"/>
    <col min="9754" max="9754" width="8.109375" style="668" customWidth="1"/>
    <col min="9755" max="9984" width="8.88671875" style="668"/>
    <col min="9985" max="9985" width="14.33203125" style="668" bestFit="1" customWidth="1"/>
    <col min="9986" max="9986" width="39.33203125" style="668" customWidth="1"/>
    <col min="9987" max="9987" width="77.6640625" style="668" customWidth="1"/>
    <col min="9988" max="9988" width="5.109375" style="668" bestFit="1" customWidth="1"/>
    <col min="9989" max="9989" width="9.88671875" style="668" customWidth="1"/>
    <col min="9990" max="9990" width="4" style="668" bestFit="1" customWidth="1"/>
    <col min="9991" max="9994" width="4.88671875" style="668" bestFit="1" customWidth="1"/>
    <col min="9995" max="10009" width="6.88671875" style="668" bestFit="1" customWidth="1"/>
    <col min="10010" max="10010" width="8.109375" style="668" customWidth="1"/>
    <col min="10011" max="10240" width="8.88671875" style="668"/>
    <col min="10241" max="10241" width="14.33203125" style="668" bestFit="1" customWidth="1"/>
    <col min="10242" max="10242" width="39.33203125" style="668" customWidth="1"/>
    <col min="10243" max="10243" width="77.6640625" style="668" customWidth="1"/>
    <col min="10244" max="10244" width="5.109375" style="668" bestFit="1" customWidth="1"/>
    <col min="10245" max="10245" width="9.88671875" style="668" customWidth="1"/>
    <col min="10246" max="10246" width="4" style="668" bestFit="1" customWidth="1"/>
    <col min="10247" max="10250" width="4.88671875" style="668" bestFit="1" customWidth="1"/>
    <col min="10251" max="10265" width="6.88671875" style="668" bestFit="1" customWidth="1"/>
    <col min="10266" max="10266" width="8.109375" style="668" customWidth="1"/>
    <col min="10267" max="10496" width="8.88671875" style="668"/>
    <col min="10497" max="10497" width="14.33203125" style="668" bestFit="1" customWidth="1"/>
    <col min="10498" max="10498" width="39.33203125" style="668" customWidth="1"/>
    <col min="10499" max="10499" width="77.6640625" style="668" customWidth="1"/>
    <col min="10500" max="10500" width="5.109375" style="668" bestFit="1" customWidth="1"/>
    <col min="10501" max="10501" width="9.88671875" style="668" customWidth="1"/>
    <col min="10502" max="10502" width="4" style="668" bestFit="1" customWidth="1"/>
    <col min="10503" max="10506" width="4.88671875" style="668" bestFit="1" customWidth="1"/>
    <col min="10507" max="10521" width="6.88671875" style="668" bestFit="1" customWidth="1"/>
    <col min="10522" max="10522" width="8.109375" style="668" customWidth="1"/>
    <col min="10523" max="10752" width="8.88671875" style="668"/>
    <col min="10753" max="10753" width="14.33203125" style="668" bestFit="1" customWidth="1"/>
    <col min="10754" max="10754" width="39.33203125" style="668" customWidth="1"/>
    <col min="10755" max="10755" width="77.6640625" style="668" customWidth="1"/>
    <col min="10756" max="10756" width="5.109375" style="668" bestFit="1" customWidth="1"/>
    <col min="10757" max="10757" width="9.88671875" style="668" customWidth="1"/>
    <col min="10758" max="10758" width="4" style="668" bestFit="1" customWidth="1"/>
    <col min="10759" max="10762" width="4.88671875" style="668" bestFit="1" customWidth="1"/>
    <col min="10763" max="10777" width="6.88671875" style="668" bestFit="1" customWidth="1"/>
    <col min="10778" max="10778" width="8.109375" style="668" customWidth="1"/>
    <col min="10779" max="11008" width="8.88671875" style="668"/>
    <col min="11009" max="11009" width="14.33203125" style="668" bestFit="1" customWidth="1"/>
    <col min="11010" max="11010" width="39.33203125" style="668" customWidth="1"/>
    <col min="11011" max="11011" width="77.6640625" style="668" customWidth="1"/>
    <col min="11012" max="11012" width="5.109375" style="668" bestFit="1" customWidth="1"/>
    <col min="11013" max="11013" width="9.88671875" style="668" customWidth="1"/>
    <col min="11014" max="11014" width="4" style="668" bestFit="1" customWidth="1"/>
    <col min="11015" max="11018" width="4.88671875" style="668" bestFit="1" customWidth="1"/>
    <col min="11019" max="11033" width="6.88671875" style="668" bestFit="1" customWidth="1"/>
    <col min="11034" max="11034" width="8.109375" style="668" customWidth="1"/>
    <col min="11035" max="11264" width="8.88671875" style="668"/>
    <col min="11265" max="11265" width="14.33203125" style="668" bestFit="1" customWidth="1"/>
    <col min="11266" max="11266" width="39.33203125" style="668" customWidth="1"/>
    <col min="11267" max="11267" width="77.6640625" style="668" customWidth="1"/>
    <col min="11268" max="11268" width="5.109375" style="668" bestFit="1" customWidth="1"/>
    <col min="11269" max="11269" width="9.88671875" style="668" customWidth="1"/>
    <col min="11270" max="11270" width="4" style="668" bestFit="1" customWidth="1"/>
    <col min="11271" max="11274" width="4.88671875" style="668" bestFit="1" customWidth="1"/>
    <col min="11275" max="11289" width="6.88671875" style="668" bestFit="1" customWidth="1"/>
    <col min="11290" max="11290" width="8.109375" style="668" customWidth="1"/>
    <col min="11291" max="11520" width="8.88671875" style="668"/>
    <col min="11521" max="11521" width="14.33203125" style="668" bestFit="1" customWidth="1"/>
    <col min="11522" max="11522" width="39.33203125" style="668" customWidth="1"/>
    <col min="11523" max="11523" width="77.6640625" style="668" customWidth="1"/>
    <col min="11524" max="11524" width="5.109375" style="668" bestFit="1" customWidth="1"/>
    <col min="11525" max="11525" width="9.88671875" style="668" customWidth="1"/>
    <col min="11526" max="11526" width="4" style="668" bestFit="1" customWidth="1"/>
    <col min="11527" max="11530" width="4.88671875" style="668" bestFit="1" customWidth="1"/>
    <col min="11531" max="11545" width="6.88671875" style="668" bestFit="1" customWidth="1"/>
    <col min="11546" max="11546" width="8.109375" style="668" customWidth="1"/>
    <col min="11547" max="11776" width="8.88671875" style="668"/>
    <col min="11777" max="11777" width="14.33203125" style="668" bestFit="1" customWidth="1"/>
    <col min="11778" max="11778" width="39.33203125" style="668" customWidth="1"/>
    <col min="11779" max="11779" width="77.6640625" style="668" customWidth="1"/>
    <col min="11780" max="11780" width="5.109375" style="668" bestFit="1" customWidth="1"/>
    <col min="11781" max="11781" width="9.88671875" style="668" customWidth="1"/>
    <col min="11782" max="11782" width="4" style="668" bestFit="1" customWidth="1"/>
    <col min="11783" max="11786" width="4.88671875" style="668" bestFit="1" customWidth="1"/>
    <col min="11787" max="11801" width="6.88671875" style="668" bestFit="1" customWidth="1"/>
    <col min="11802" max="11802" width="8.109375" style="668" customWidth="1"/>
    <col min="11803" max="12032" width="8.88671875" style="668"/>
    <col min="12033" max="12033" width="14.33203125" style="668" bestFit="1" customWidth="1"/>
    <col min="12034" max="12034" width="39.33203125" style="668" customWidth="1"/>
    <col min="12035" max="12035" width="77.6640625" style="668" customWidth="1"/>
    <col min="12036" max="12036" width="5.109375" style="668" bestFit="1" customWidth="1"/>
    <col min="12037" max="12037" width="9.88671875" style="668" customWidth="1"/>
    <col min="12038" max="12038" width="4" style="668" bestFit="1" customWidth="1"/>
    <col min="12039" max="12042" width="4.88671875" style="668" bestFit="1" customWidth="1"/>
    <col min="12043" max="12057" width="6.88671875" style="668" bestFit="1" customWidth="1"/>
    <col min="12058" max="12058" width="8.109375" style="668" customWidth="1"/>
    <col min="12059" max="12288" width="8.88671875" style="668"/>
    <col min="12289" max="12289" width="14.33203125" style="668" bestFit="1" customWidth="1"/>
    <col min="12290" max="12290" width="39.33203125" style="668" customWidth="1"/>
    <col min="12291" max="12291" width="77.6640625" style="668" customWidth="1"/>
    <col min="12292" max="12292" width="5.109375" style="668" bestFit="1" customWidth="1"/>
    <col min="12293" max="12293" width="9.88671875" style="668" customWidth="1"/>
    <col min="12294" max="12294" width="4" style="668" bestFit="1" customWidth="1"/>
    <col min="12295" max="12298" width="4.88671875" style="668" bestFit="1" customWidth="1"/>
    <col min="12299" max="12313" width="6.88671875" style="668" bestFit="1" customWidth="1"/>
    <col min="12314" max="12314" width="8.109375" style="668" customWidth="1"/>
    <col min="12315" max="12544" width="8.88671875" style="668"/>
    <col min="12545" max="12545" width="14.33203125" style="668" bestFit="1" customWidth="1"/>
    <col min="12546" max="12546" width="39.33203125" style="668" customWidth="1"/>
    <col min="12547" max="12547" width="77.6640625" style="668" customWidth="1"/>
    <col min="12548" max="12548" width="5.109375" style="668" bestFit="1" customWidth="1"/>
    <col min="12549" max="12549" width="9.88671875" style="668" customWidth="1"/>
    <col min="12550" max="12550" width="4" style="668" bestFit="1" customWidth="1"/>
    <col min="12551" max="12554" width="4.88671875" style="668" bestFit="1" customWidth="1"/>
    <col min="12555" max="12569" width="6.88671875" style="668" bestFit="1" customWidth="1"/>
    <col min="12570" max="12570" width="8.109375" style="668" customWidth="1"/>
    <col min="12571" max="12800" width="8.88671875" style="668"/>
    <col min="12801" max="12801" width="14.33203125" style="668" bestFit="1" customWidth="1"/>
    <col min="12802" max="12802" width="39.33203125" style="668" customWidth="1"/>
    <col min="12803" max="12803" width="77.6640625" style="668" customWidth="1"/>
    <col min="12804" max="12804" width="5.109375" style="668" bestFit="1" customWidth="1"/>
    <col min="12805" max="12805" width="9.88671875" style="668" customWidth="1"/>
    <col min="12806" max="12806" width="4" style="668" bestFit="1" customWidth="1"/>
    <col min="12807" max="12810" width="4.88671875" style="668" bestFit="1" customWidth="1"/>
    <col min="12811" max="12825" width="6.88671875" style="668" bestFit="1" customWidth="1"/>
    <col min="12826" max="12826" width="8.109375" style="668" customWidth="1"/>
    <col min="12827" max="13056" width="8.88671875" style="668"/>
    <col min="13057" max="13057" width="14.33203125" style="668" bestFit="1" customWidth="1"/>
    <col min="13058" max="13058" width="39.33203125" style="668" customWidth="1"/>
    <col min="13059" max="13059" width="77.6640625" style="668" customWidth="1"/>
    <col min="13060" max="13060" width="5.109375" style="668" bestFit="1" customWidth="1"/>
    <col min="13061" max="13061" width="9.88671875" style="668" customWidth="1"/>
    <col min="13062" max="13062" width="4" style="668" bestFit="1" customWidth="1"/>
    <col min="13063" max="13066" width="4.88671875" style="668" bestFit="1" customWidth="1"/>
    <col min="13067" max="13081" width="6.88671875" style="668" bestFit="1" customWidth="1"/>
    <col min="13082" max="13082" width="8.109375" style="668" customWidth="1"/>
    <col min="13083" max="13312" width="8.88671875" style="668"/>
    <col min="13313" max="13313" width="14.33203125" style="668" bestFit="1" customWidth="1"/>
    <col min="13314" max="13314" width="39.33203125" style="668" customWidth="1"/>
    <col min="13315" max="13315" width="77.6640625" style="668" customWidth="1"/>
    <col min="13316" max="13316" width="5.109375" style="668" bestFit="1" customWidth="1"/>
    <col min="13317" max="13317" width="9.88671875" style="668" customWidth="1"/>
    <col min="13318" max="13318" width="4" style="668" bestFit="1" customWidth="1"/>
    <col min="13319" max="13322" width="4.88671875" style="668" bestFit="1" customWidth="1"/>
    <col min="13323" max="13337" width="6.88671875" style="668" bestFit="1" customWidth="1"/>
    <col min="13338" max="13338" width="8.109375" style="668" customWidth="1"/>
    <col min="13339" max="13568" width="8.88671875" style="668"/>
    <col min="13569" max="13569" width="14.33203125" style="668" bestFit="1" customWidth="1"/>
    <col min="13570" max="13570" width="39.33203125" style="668" customWidth="1"/>
    <col min="13571" max="13571" width="77.6640625" style="668" customWidth="1"/>
    <col min="13572" max="13572" width="5.109375" style="668" bestFit="1" customWidth="1"/>
    <col min="13573" max="13573" width="9.88671875" style="668" customWidth="1"/>
    <col min="13574" max="13574" width="4" style="668" bestFit="1" customWidth="1"/>
    <col min="13575" max="13578" width="4.88671875" style="668" bestFit="1" customWidth="1"/>
    <col min="13579" max="13593" width="6.88671875" style="668" bestFit="1" customWidth="1"/>
    <col min="13594" max="13594" width="8.109375" style="668" customWidth="1"/>
    <col min="13595" max="13824" width="8.88671875" style="668"/>
    <col min="13825" max="13825" width="14.33203125" style="668" bestFit="1" customWidth="1"/>
    <col min="13826" max="13826" width="39.33203125" style="668" customWidth="1"/>
    <col min="13827" max="13827" width="77.6640625" style="668" customWidth="1"/>
    <col min="13828" max="13828" width="5.109375" style="668" bestFit="1" customWidth="1"/>
    <col min="13829" max="13829" width="9.88671875" style="668" customWidth="1"/>
    <col min="13830" max="13830" width="4" style="668" bestFit="1" customWidth="1"/>
    <col min="13831" max="13834" width="4.88671875" style="668" bestFit="1" customWidth="1"/>
    <col min="13835" max="13849" width="6.88671875" style="668" bestFit="1" customWidth="1"/>
    <col min="13850" max="13850" width="8.109375" style="668" customWidth="1"/>
    <col min="13851" max="14080" width="8.88671875" style="668"/>
    <col min="14081" max="14081" width="14.33203125" style="668" bestFit="1" customWidth="1"/>
    <col min="14082" max="14082" width="39.33203125" style="668" customWidth="1"/>
    <col min="14083" max="14083" width="77.6640625" style="668" customWidth="1"/>
    <col min="14084" max="14084" width="5.109375" style="668" bestFit="1" customWidth="1"/>
    <col min="14085" max="14085" width="9.88671875" style="668" customWidth="1"/>
    <col min="14086" max="14086" width="4" style="668" bestFit="1" customWidth="1"/>
    <col min="14087" max="14090" width="4.88671875" style="668" bestFit="1" customWidth="1"/>
    <col min="14091" max="14105" width="6.88671875" style="668" bestFit="1" customWidth="1"/>
    <col min="14106" max="14106" width="8.109375" style="668" customWidth="1"/>
    <col min="14107" max="14336" width="8.88671875" style="668"/>
    <col min="14337" max="14337" width="14.33203125" style="668" bestFit="1" customWidth="1"/>
    <col min="14338" max="14338" width="39.33203125" style="668" customWidth="1"/>
    <col min="14339" max="14339" width="77.6640625" style="668" customWidth="1"/>
    <col min="14340" max="14340" width="5.109375" style="668" bestFit="1" customWidth="1"/>
    <col min="14341" max="14341" width="9.88671875" style="668" customWidth="1"/>
    <col min="14342" max="14342" width="4" style="668" bestFit="1" customWidth="1"/>
    <col min="14343" max="14346" width="4.88671875" style="668" bestFit="1" customWidth="1"/>
    <col min="14347" max="14361" width="6.88671875" style="668" bestFit="1" customWidth="1"/>
    <col min="14362" max="14362" width="8.109375" style="668" customWidth="1"/>
    <col min="14363" max="14592" width="8.88671875" style="668"/>
    <col min="14593" max="14593" width="14.33203125" style="668" bestFit="1" customWidth="1"/>
    <col min="14594" max="14594" width="39.33203125" style="668" customWidth="1"/>
    <col min="14595" max="14595" width="77.6640625" style="668" customWidth="1"/>
    <col min="14596" max="14596" width="5.109375" style="668" bestFit="1" customWidth="1"/>
    <col min="14597" max="14597" width="9.88671875" style="668" customWidth="1"/>
    <col min="14598" max="14598" width="4" style="668" bestFit="1" customWidth="1"/>
    <col min="14599" max="14602" width="4.88671875" style="668" bestFit="1" customWidth="1"/>
    <col min="14603" max="14617" width="6.88671875" style="668" bestFit="1" customWidth="1"/>
    <col min="14618" max="14618" width="8.109375" style="668" customWidth="1"/>
    <col min="14619" max="14848" width="8.88671875" style="668"/>
    <col min="14849" max="14849" width="14.33203125" style="668" bestFit="1" customWidth="1"/>
    <col min="14850" max="14850" width="39.33203125" style="668" customWidth="1"/>
    <col min="14851" max="14851" width="77.6640625" style="668" customWidth="1"/>
    <col min="14852" max="14852" width="5.109375" style="668" bestFit="1" customWidth="1"/>
    <col min="14853" max="14853" width="9.88671875" style="668" customWidth="1"/>
    <col min="14854" max="14854" width="4" style="668" bestFit="1" customWidth="1"/>
    <col min="14855" max="14858" width="4.88671875" style="668" bestFit="1" customWidth="1"/>
    <col min="14859" max="14873" width="6.88671875" style="668" bestFit="1" customWidth="1"/>
    <col min="14874" max="14874" width="8.109375" style="668" customWidth="1"/>
    <col min="14875" max="15104" width="8.88671875" style="668"/>
    <col min="15105" max="15105" width="14.33203125" style="668" bestFit="1" customWidth="1"/>
    <col min="15106" max="15106" width="39.33203125" style="668" customWidth="1"/>
    <col min="15107" max="15107" width="77.6640625" style="668" customWidth="1"/>
    <col min="15108" max="15108" width="5.109375" style="668" bestFit="1" customWidth="1"/>
    <col min="15109" max="15109" width="9.88671875" style="668" customWidth="1"/>
    <col min="15110" max="15110" width="4" style="668" bestFit="1" customWidth="1"/>
    <col min="15111" max="15114" width="4.88671875" style="668" bestFit="1" customWidth="1"/>
    <col min="15115" max="15129" width="6.88671875" style="668" bestFit="1" customWidth="1"/>
    <col min="15130" max="15130" width="8.109375" style="668" customWidth="1"/>
    <col min="15131" max="15360" width="8.88671875" style="668"/>
    <col min="15361" max="15361" width="14.33203125" style="668" bestFit="1" customWidth="1"/>
    <col min="15362" max="15362" width="39.33203125" style="668" customWidth="1"/>
    <col min="15363" max="15363" width="77.6640625" style="668" customWidth="1"/>
    <col min="15364" max="15364" width="5.109375" style="668" bestFit="1" customWidth="1"/>
    <col min="15365" max="15365" width="9.88671875" style="668" customWidth="1"/>
    <col min="15366" max="15366" width="4" style="668" bestFit="1" customWidth="1"/>
    <col min="15367" max="15370" width="4.88671875" style="668" bestFit="1" customWidth="1"/>
    <col min="15371" max="15385" width="6.88671875" style="668" bestFit="1" customWidth="1"/>
    <col min="15386" max="15386" width="8.109375" style="668" customWidth="1"/>
    <col min="15387" max="15616" width="8.88671875" style="668"/>
    <col min="15617" max="15617" width="14.33203125" style="668" bestFit="1" customWidth="1"/>
    <col min="15618" max="15618" width="39.33203125" style="668" customWidth="1"/>
    <col min="15619" max="15619" width="77.6640625" style="668" customWidth="1"/>
    <col min="15620" max="15620" width="5.109375" style="668" bestFit="1" customWidth="1"/>
    <col min="15621" max="15621" width="9.88671875" style="668" customWidth="1"/>
    <col min="15622" max="15622" width="4" style="668" bestFit="1" customWidth="1"/>
    <col min="15623" max="15626" width="4.88671875" style="668" bestFit="1" customWidth="1"/>
    <col min="15627" max="15641" width="6.88671875" style="668" bestFit="1" customWidth="1"/>
    <col min="15642" max="15642" width="8.109375" style="668" customWidth="1"/>
    <col min="15643" max="15872" width="8.88671875" style="668"/>
    <col min="15873" max="15873" width="14.33203125" style="668" bestFit="1" customWidth="1"/>
    <col min="15874" max="15874" width="39.33203125" style="668" customWidth="1"/>
    <col min="15875" max="15875" width="77.6640625" style="668" customWidth="1"/>
    <col min="15876" max="15876" width="5.109375" style="668" bestFit="1" customWidth="1"/>
    <col min="15877" max="15877" width="9.88671875" style="668" customWidth="1"/>
    <col min="15878" max="15878" width="4" style="668" bestFit="1" customWidth="1"/>
    <col min="15879" max="15882" width="4.88671875" style="668" bestFit="1" customWidth="1"/>
    <col min="15883" max="15897" width="6.88671875" style="668" bestFit="1" customWidth="1"/>
    <col min="15898" max="15898" width="8.109375" style="668" customWidth="1"/>
    <col min="15899" max="16128" width="8.88671875" style="668"/>
    <col min="16129" max="16129" width="14.33203125" style="668" bestFit="1" customWidth="1"/>
    <col min="16130" max="16130" width="39.33203125" style="668" customWidth="1"/>
    <col min="16131" max="16131" width="77.6640625" style="668" customWidth="1"/>
    <col min="16132" max="16132" width="5.109375" style="668" bestFit="1" customWidth="1"/>
    <col min="16133" max="16133" width="9.88671875" style="668" customWidth="1"/>
    <col min="16134" max="16134" width="4" style="668" bestFit="1" customWidth="1"/>
    <col min="16135" max="16138" width="4.88671875" style="668" bestFit="1" customWidth="1"/>
    <col min="16139" max="16153" width="6.88671875" style="668" bestFit="1" customWidth="1"/>
    <col min="16154" max="16154" width="8.109375" style="668" customWidth="1"/>
    <col min="16155" max="16384" width="8.88671875" style="668"/>
  </cols>
  <sheetData>
    <row r="1" spans="1:26" s="1438" customFormat="1">
      <c r="A1" s="1436" t="s">
        <v>5197</v>
      </c>
    </row>
    <row r="2" spans="1:26" ht="18" thickBot="1">
      <c r="A2" s="453" t="s">
        <v>3711</v>
      </c>
      <c r="B2" s="453"/>
      <c r="C2" s="1766" t="s">
        <v>4949</v>
      </c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 s="1766"/>
      <c r="Q2" s="1766"/>
      <c r="R2" s="1766"/>
      <c r="S2" s="1766"/>
      <c r="T2" s="1766"/>
      <c r="U2" s="1766"/>
      <c r="V2" s="1766"/>
      <c r="W2" s="1766"/>
      <c r="X2" s="1766"/>
      <c r="Y2" s="1766"/>
      <c r="Z2" s="1766"/>
    </row>
    <row r="3" spans="1:26" ht="17.399999999999999">
      <c r="A3" s="684"/>
      <c r="B3" s="451"/>
      <c r="C3" s="45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  <c r="Y3" s="1081"/>
      <c r="Z3" s="1081"/>
    </row>
    <row r="4" spans="1:26" ht="13.8" thickBot="1">
      <c r="A4" s="1082"/>
      <c r="B4" s="874"/>
      <c r="C4" s="874"/>
      <c r="D4" s="1770" t="s">
        <v>31</v>
      </c>
      <c r="E4" s="1770"/>
      <c r="F4" s="1770"/>
      <c r="G4" s="1770"/>
      <c r="H4" s="1770"/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0"/>
      <c r="Z4" s="1770"/>
    </row>
    <row r="5" spans="1:26">
      <c r="A5" s="1082"/>
      <c r="B5" s="874"/>
      <c r="C5" s="874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</row>
    <row r="6" spans="1:26" ht="13.8" thickBot="1">
      <c r="A6" s="1082"/>
      <c r="B6" s="874"/>
      <c r="C6" s="874"/>
      <c r="D6" s="872"/>
      <c r="E6" s="1678" t="s">
        <v>3709</v>
      </c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</row>
    <row r="7" spans="1:26">
      <c r="A7" s="1082"/>
      <c r="B7" s="872"/>
      <c r="C7" s="872"/>
      <c r="D7" s="872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</row>
    <row r="8" spans="1:26" ht="24.6" thickBot="1">
      <c r="A8" s="1083" t="s">
        <v>3710</v>
      </c>
      <c r="B8" s="676" t="s">
        <v>5009</v>
      </c>
      <c r="C8" s="1083" t="s">
        <v>4951</v>
      </c>
      <c r="D8" s="676" t="s">
        <v>3</v>
      </c>
      <c r="E8" s="676" t="s">
        <v>1268</v>
      </c>
      <c r="F8" s="676" t="s">
        <v>2006</v>
      </c>
      <c r="G8" s="676" t="s">
        <v>2005</v>
      </c>
      <c r="H8" s="676" t="s">
        <v>2004</v>
      </c>
      <c r="I8" s="676" t="s">
        <v>2003</v>
      </c>
      <c r="J8" s="676" t="s">
        <v>2002</v>
      </c>
      <c r="K8" s="676" t="s">
        <v>1996</v>
      </c>
      <c r="L8" s="676" t="s">
        <v>1476</v>
      </c>
      <c r="M8" s="676" t="s">
        <v>1475</v>
      </c>
      <c r="N8" s="676" t="s">
        <v>1474</v>
      </c>
      <c r="O8" s="676" t="s">
        <v>1473</v>
      </c>
      <c r="P8" s="676" t="s">
        <v>1472</v>
      </c>
      <c r="Q8" s="676" t="s">
        <v>1471</v>
      </c>
      <c r="R8" s="676" t="s">
        <v>1470</v>
      </c>
      <c r="S8" s="676" t="s">
        <v>1661</v>
      </c>
      <c r="T8" s="676" t="s">
        <v>1660</v>
      </c>
      <c r="U8" s="676" t="s">
        <v>1659</v>
      </c>
      <c r="V8" s="676" t="s">
        <v>1658</v>
      </c>
      <c r="W8" s="676" t="s">
        <v>1657</v>
      </c>
      <c r="X8" s="676" t="s">
        <v>2021</v>
      </c>
      <c r="Y8" s="676" t="s">
        <v>2020</v>
      </c>
      <c r="Z8" s="676" t="s">
        <v>3708</v>
      </c>
    </row>
    <row r="9" spans="1:26">
      <c r="A9" s="1084"/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</row>
    <row r="10" spans="1:26">
      <c r="A10" s="1085"/>
      <c r="B10" s="421" t="s">
        <v>4952</v>
      </c>
      <c r="C10" s="421" t="s">
        <v>4153</v>
      </c>
      <c r="D10" s="739">
        <v>18</v>
      </c>
      <c r="E10" s="739">
        <v>18</v>
      </c>
      <c r="F10" s="739">
        <v>0</v>
      </c>
      <c r="G10" s="739">
        <v>0</v>
      </c>
      <c r="H10" s="739">
        <v>0</v>
      </c>
      <c r="I10" s="739">
        <v>0</v>
      </c>
      <c r="J10" s="739">
        <v>0</v>
      </c>
      <c r="K10" s="739">
        <v>0</v>
      </c>
      <c r="L10" s="739">
        <v>0</v>
      </c>
      <c r="M10" s="739">
        <v>0</v>
      </c>
      <c r="N10" s="739">
        <v>0</v>
      </c>
      <c r="O10" s="739">
        <v>0</v>
      </c>
      <c r="P10" s="739">
        <v>0</v>
      </c>
      <c r="Q10" s="739">
        <v>0</v>
      </c>
      <c r="R10" s="739">
        <v>0</v>
      </c>
      <c r="S10" s="739">
        <v>0</v>
      </c>
      <c r="T10" s="739">
        <v>0</v>
      </c>
      <c r="U10" s="739">
        <v>0</v>
      </c>
      <c r="V10" s="739">
        <v>0</v>
      </c>
      <c r="W10" s="739">
        <v>0</v>
      </c>
      <c r="X10" s="739">
        <v>0</v>
      </c>
      <c r="Y10" s="739">
        <v>0</v>
      </c>
      <c r="Z10" s="739">
        <v>0</v>
      </c>
    </row>
    <row r="11" spans="1:26">
      <c r="A11" s="1085"/>
      <c r="B11" s="421" t="s">
        <v>3707</v>
      </c>
      <c r="C11" s="421" t="s">
        <v>1</v>
      </c>
      <c r="D11" s="739">
        <v>18</v>
      </c>
      <c r="E11" s="739">
        <v>18</v>
      </c>
      <c r="F11" s="739">
        <v>0</v>
      </c>
      <c r="G11" s="739">
        <v>0</v>
      </c>
      <c r="H11" s="739">
        <v>0</v>
      </c>
      <c r="I11" s="739">
        <v>0</v>
      </c>
      <c r="J11" s="739">
        <v>0</v>
      </c>
      <c r="K11" s="739">
        <v>0</v>
      </c>
      <c r="L11" s="739">
        <v>0</v>
      </c>
      <c r="M11" s="739">
        <v>0</v>
      </c>
      <c r="N11" s="739">
        <v>0</v>
      </c>
      <c r="O11" s="739">
        <v>0</v>
      </c>
      <c r="P11" s="739">
        <v>0</v>
      </c>
      <c r="Q11" s="739">
        <v>0</v>
      </c>
      <c r="R11" s="739">
        <v>0</v>
      </c>
      <c r="S11" s="739">
        <v>0</v>
      </c>
      <c r="T11" s="739">
        <v>0</v>
      </c>
      <c r="U11" s="739">
        <v>0</v>
      </c>
      <c r="V11" s="739">
        <v>0</v>
      </c>
      <c r="W11" s="739">
        <v>0</v>
      </c>
      <c r="X11" s="739">
        <v>0</v>
      </c>
      <c r="Y11" s="739">
        <v>0</v>
      </c>
      <c r="Z11" s="739">
        <v>0</v>
      </c>
    </row>
    <row r="12" spans="1:26">
      <c r="A12" s="1086">
        <v>1</v>
      </c>
      <c r="B12" s="423" t="s">
        <v>3706</v>
      </c>
      <c r="C12" s="423" t="s">
        <v>4953</v>
      </c>
      <c r="D12" s="740">
        <v>0</v>
      </c>
      <c r="E12" s="740">
        <v>0</v>
      </c>
      <c r="F12" s="740">
        <v>0</v>
      </c>
      <c r="G12" s="740">
        <v>0</v>
      </c>
      <c r="H12" s="740">
        <v>0</v>
      </c>
      <c r="I12" s="740">
        <v>0</v>
      </c>
      <c r="J12" s="740">
        <v>0</v>
      </c>
      <c r="K12" s="740">
        <v>0</v>
      </c>
      <c r="L12" s="740">
        <v>0</v>
      </c>
      <c r="M12" s="740">
        <v>0</v>
      </c>
      <c r="N12" s="740">
        <v>0</v>
      </c>
      <c r="O12" s="740">
        <v>0</v>
      </c>
      <c r="P12" s="740">
        <v>0</v>
      </c>
      <c r="Q12" s="740">
        <v>0</v>
      </c>
      <c r="R12" s="740">
        <v>0</v>
      </c>
      <c r="S12" s="740">
        <v>0</v>
      </c>
      <c r="T12" s="740">
        <v>0</v>
      </c>
      <c r="U12" s="740">
        <v>0</v>
      </c>
      <c r="V12" s="740">
        <v>0</v>
      </c>
      <c r="W12" s="740">
        <v>0</v>
      </c>
      <c r="X12" s="740">
        <v>0</v>
      </c>
      <c r="Y12" s="740">
        <v>0</v>
      </c>
      <c r="Z12" s="740">
        <v>0</v>
      </c>
    </row>
    <row r="13" spans="1:26">
      <c r="A13" s="1086">
        <v>2</v>
      </c>
      <c r="B13" s="423" t="s">
        <v>3705</v>
      </c>
      <c r="C13" s="423" t="s">
        <v>4954</v>
      </c>
      <c r="D13" s="740">
        <v>0</v>
      </c>
      <c r="E13" s="740">
        <v>0</v>
      </c>
      <c r="F13" s="740">
        <v>0</v>
      </c>
      <c r="G13" s="740">
        <v>0</v>
      </c>
      <c r="H13" s="740">
        <v>0</v>
      </c>
      <c r="I13" s="740">
        <v>0</v>
      </c>
      <c r="J13" s="740">
        <v>0</v>
      </c>
      <c r="K13" s="740">
        <v>0</v>
      </c>
      <c r="L13" s="740">
        <v>0</v>
      </c>
      <c r="M13" s="740">
        <v>0</v>
      </c>
      <c r="N13" s="740">
        <v>0</v>
      </c>
      <c r="O13" s="740">
        <v>0</v>
      </c>
      <c r="P13" s="740">
        <v>0</v>
      </c>
      <c r="Q13" s="740">
        <v>0</v>
      </c>
      <c r="R13" s="740">
        <v>0</v>
      </c>
      <c r="S13" s="740">
        <v>0</v>
      </c>
      <c r="T13" s="740">
        <v>0</v>
      </c>
      <c r="U13" s="740">
        <v>0</v>
      </c>
      <c r="V13" s="740">
        <v>0</v>
      </c>
      <c r="W13" s="740">
        <v>0</v>
      </c>
      <c r="X13" s="740">
        <v>0</v>
      </c>
      <c r="Y13" s="740">
        <v>0</v>
      </c>
      <c r="Z13" s="740">
        <v>0</v>
      </c>
    </row>
    <row r="14" spans="1:26">
      <c r="A14" s="1086">
        <v>3</v>
      </c>
      <c r="B14" s="423" t="s">
        <v>3704</v>
      </c>
      <c r="C14" s="423" t="s">
        <v>120</v>
      </c>
      <c r="D14" s="740">
        <v>0</v>
      </c>
      <c r="E14" s="740">
        <v>0</v>
      </c>
      <c r="F14" s="740">
        <v>0</v>
      </c>
      <c r="G14" s="740">
        <v>0</v>
      </c>
      <c r="H14" s="740">
        <v>0</v>
      </c>
      <c r="I14" s="740">
        <v>0</v>
      </c>
      <c r="J14" s="740">
        <v>0</v>
      </c>
      <c r="K14" s="740">
        <v>0</v>
      </c>
      <c r="L14" s="740">
        <v>0</v>
      </c>
      <c r="M14" s="740">
        <v>0</v>
      </c>
      <c r="N14" s="740">
        <v>0</v>
      </c>
      <c r="O14" s="740">
        <v>0</v>
      </c>
      <c r="P14" s="740">
        <v>0</v>
      </c>
      <c r="Q14" s="740">
        <v>0</v>
      </c>
      <c r="R14" s="740">
        <v>0</v>
      </c>
      <c r="S14" s="740">
        <v>0</v>
      </c>
      <c r="T14" s="740">
        <v>0</v>
      </c>
      <c r="U14" s="740">
        <v>0</v>
      </c>
      <c r="V14" s="740">
        <v>0</v>
      </c>
      <c r="W14" s="740">
        <v>0</v>
      </c>
      <c r="X14" s="740">
        <v>0</v>
      </c>
      <c r="Y14" s="740">
        <v>0</v>
      </c>
      <c r="Z14" s="740">
        <v>0</v>
      </c>
    </row>
    <row r="15" spans="1:26">
      <c r="A15" s="1086">
        <v>4</v>
      </c>
      <c r="B15" s="423" t="s">
        <v>3591</v>
      </c>
      <c r="C15" s="423" t="s">
        <v>4955</v>
      </c>
      <c r="D15" s="740">
        <v>0</v>
      </c>
      <c r="E15" s="740">
        <v>0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0</v>
      </c>
      <c r="O15" s="740">
        <v>0</v>
      </c>
      <c r="P15" s="740">
        <v>0</v>
      </c>
      <c r="Q15" s="740">
        <v>0</v>
      </c>
      <c r="R15" s="740">
        <v>0</v>
      </c>
      <c r="S15" s="740">
        <v>0</v>
      </c>
      <c r="T15" s="740">
        <v>0</v>
      </c>
      <c r="U15" s="740">
        <v>0</v>
      </c>
      <c r="V15" s="740">
        <v>0</v>
      </c>
      <c r="W15" s="740">
        <v>0</v>
      </c>
      <c r="X15" s="740">
        <v>0</v>
      </c>
      <c r="Y15" s="740">
        <v>0</v>
      </c>
      <c r="Z15" s="740">
        <v>0</v>
      </c>
    </row>
    <row r="16" spans="1:26">
      <c r="A16" s="1086">
        <v>5</v>
      </c>
      <c r="B16" s="423" t="s">
        <v>3589</v>
      </c>
      <c r="C16" s="423" t="s">
        <v>4956</v>
      </c>
      <c r="D16" s="740">
        <v>0</v>
      </c>
      <c r="E16" s="740">
        <v>0</v>
      </c>
      <c r="F16" s="740">
        <v>0</v>
      </c>
      <c r="G16" s="740">
        <v>0</v>
      </c>
      <c r="H16" s="740">
        <v>0</v>
      </c>
      <c r="I16" s="740">
        <v>0</v>
      </c>
      <c r="J16" s="740">
        <v>0</v>
      </c>
      <c r="K16" s="740">
        <v>0</v>
      </c>
      <c r="L16" s="740">
        <v>0</v>
      </c>
      <c r="M16" s="740">
        <v>0</v>
      </c>
      <c r="N16" s="740">
        <v>0</v>
      </c>
      <c r="O16" s="740">
        <v>0</v>
      </c>
      <c r="P16" s="740">
        <v>0</v>
      </c>
      <c r="Q16" s="740">
        <v>0</v>
      </c>
      <c r="R16" s="740">
        <v>0</v>
      </c>
      <c r="S16" s="740">
        <v>0</v>
      </c>
      <c r="T16" s="740">
        <v>0</v>
      </c>
      <c r="U16" s="740">
        <v>0</v>
      </c>
      <c r="V16" s="740">
        <v>0</v>
      </c>
      <c r="W16" s="740">
        <v>0</v>
      </c>
      <c r="X16" s="740">
        <v>0</v>
      </c>
      <c r="Y16" s="740">
        <v>0</v>
      </c>
      <c r="Z16" s="740">
        <v>0</v>
      </c>
    </row>
    <row r="17" spans="1:26">
      <c r="A17" s="1086">
        <v>6</v>
      </c>
      <c r="B17" s="423" t="s">
        <v>3703</v>
      </c>
      <c r="C17" s="423" t="s">
        <v>4957</v>
      </c>
      <c r="D17" s="740">
        <v>0</v>
      </c>
      <c r="E17" s="740">
        <v>0</v>
      </c>
      <c r="F17" s="740">
        <v>0</v>
      </c>
      <c r="G17" s="740">
        <v>0</v>
      </c>
      <c r="H17" s="740">
        <v>0</v>
      </c>
      <c r="I17" s="740">
        <v>0</v>
      </c>
      <c r="J17" s="740">
        <v>0</v>
      </c>
      <c r="K17" s="740">
        <v>0</v>
      </c>
      <c r="L17" s="740">
        <v>0</v>
      </c>
      <c r="M17" s="740">
        <v>0</v>
      </c>
      <c r="N17" s="740">
        <v>0</v>
      </c>
      <c r="O17" s="740">
        <v>0</v>
      </c>
      <c r="P17" s="740">
        <v>0</v>
      </c>
      <c r="Q17" s="740">
        <v>0</v>
      </c>
      <c r="R17" s="740">
        <v>0</v>
      </c>
      <c r="S17" s="740">
        <v>0</v>
      </c>
      <c r="T17" s="740">
        <v>0</v>
      </c>
      <c r="U17" s="740">
        <v>0</v>
      </c>
      <c r="V17" s="740">
        <v>0</v>
      </c>
      <c r="W17" s="740">
        <v>0</v>
      </c>
      <c r="X17" s="740">
        <v>0</v>
      </c>
      <c r="Y17" s="740">
        <v>0</v>
      </c>
      <c r="Z17" s="740">
        <v>0</v>
      </c>
    </row>
    <row r="18" spans="1:26">
      <c r="A18" s="1086">
        <v>7</v>
      </c>
      <c r="B18" s="423" t="s">
        <v>3702</v>
      </c>
      <c r="C18" s="423" t="s">
        <v>4958</v>
      </c>
      <c r="D18" s="740">
        <v>0</v>
      </c>
      <c r="E18" s="740">
        <v>0</v>
      </c>
      <c r="F18" s="740">
        <v>0</v>
      </c>
      <c r="G18" s="740">
        <v>0</v>
      </c>
      <c r="H18" s="740">
        <v>0</v>
      </c>
      <c r="I18" s="740">
        <v>0</v>
      </c>
      <c r="J18" s="740">
        <v>0</v>
      </c>
      <c r="K18" s="740">
        <v>0</v>
      </c>
      <c r="L18" s="740">
        <v>0</v>
      </c>
      <c r="M18" s="740">
        <v>0</v>
      </c>
      <c r="N18" s="740">
        <v>0</v>
      </c>
      <c r="O18" s="740">
        <v>0</v>
      </c>
      <c r="P18" s="740">
        <v>0</v>
      </c>
      <c r="Q18" s="740">
        <v>0</v>
      </c>
      <c r="R18" s="740">
        <v>0</v>
      </c>
      <c r="S18" s="740">
        <v>0</v>
      </c>
      <c r="T18" s="740">
        <v>0</v>
      </c>
      <c r="U18" s="740">
        <v>0</v>
      </c>
      <c r="V18" s="740">
        <v>0</v>
      </c>
      <c r="W18" s="740">
        <v>0</v>
      </c>
      <c r="X18" s="740">
        <v>0</v>
      </c>
      <c r="Y18" s="740">
        <v>0</v>
      </c>
      <c r="Z18" s="740">
        <v>0</v>
      </c>
    </row>
    <row r="19" spans="1:26">
      <c r="A19" s="1086">
        <v>8</v>
      </c>
      <c r="B19" s="423" t="s">
        <v>3701</v>
      </c>
      <c r="C19" s="423" t="s">
        <v>4959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0</v>
      </c>
      <c r="N19" s="740">
        <v>0</v>
      </c>
      <c r="O19" s="740">
        <v>0</v>
      </c>
      <c r="P19" s="740">
        <v>0</v>
      </c>
      <c r="Q19" s="740">
        <v>0</v>
      </c>
      <c r="R19" s="740">
        <v>0</v>
      </c>
      <c r="S19" s="740">
        <v>0</v>
      </c>
      <c r="T19" s="740">
        <v>0</v>
      </c>
      <c r="U19" s="740">
        <v>0</v>
      </c>
      <c r="V19" s="740">
        <v>0</v>
      </c>
      <c r="W19" s="740">
        <v>0</v>
      </c>
      <c r="X19" s="740">
        <v>0</v>
      </c>
      <c r="Y19" s="740">
        <v>0</v>
      </c>
      <c r="Z19" s="740">
        <v>0</v>
      </c>
    </row>
    <row r="20" spans="1:26" ht="30.6">
      <c r="A20" s="1086">
        <v>9</v>
      </c>
      <c r="B20" s="423" t="s">
        <v>3700</v>
      </c>
      <c r="C20" s="423" t="s">
        <v>4960</v>
      </c>
      <c r="D20" s="740">
        <v>0</v>
      </c>
      <c r="E20" s="740">
        <v>0</v>
      </c>
      <c r="F20" s="740">
        <v>0</v>
      </c>
      <c r="G20" s="740">
        <v>0</v>
      </c>
      <c r="H20" s="740">
        <v>0</v>
      </c>
      <c r="I20" s="740">
        <v>0</v>
      </c>
      <c r="J20" s="740">
        <v>0</v>
      </c>
      <c r="K20" s="740">
        <v>0</v>
      </c>
      <c r="L20" s="740">
        <v>0</v>
      </c>
      <c r="M20" s="740">
        <v>0</v>
      </c>
      <c r="N20" s="740">
        <v>0</v>
      </c>
      <c r="O20" s="740">
        <v>0</v>
      </c>
      <c r="P20" s="740">
        <v>0</v>
      </c>
      <c r="Q20" s="740">
        <v>0</v>
      </c>
      <c r="R20" s="740">
        <v>0</v>
      </c>
      <c r="S20" s="740">
        <v>0</v>
      </c>
      <c r="T20" s="740">
        <v>0</v>
      </c>
      <c r="U20" s="740">
        <v>0</v>
      </c>
      <c r="V20" s="740">
        <v>0</v>
      </c>
      <c r="W20" s="740">
        <v>0</v>
      </c>
      <c r="X20" s="740">
        <v>0</v>
      </c>
      <c r="Y20" s="740">
        <v>0</v>
      </c>
      <c r="Z20" s="740">
        <v>0</v>
      </c>
    </row>
    <row r="21" spans="1:26">
      <c r="A21" s="1086">
        <v>10</v>
      </c>
      <c r="B21" s="423" t="s">
        <v>3699</v>
      </c>
      <c r="C21" s="423" t="s">
        <v>4961</v>
      </c>
      <c r="D21" s="740">
        <v>0</v>
      </c>
      <c r="E21" s="740">
        <v>0</v>
      </c>
      <c r="F21" s="740">
        <v>0</v>
      </c>
      <c r="G21" s="740">
        <v>0</v>
      </c>
      <c r="H21" s="740">
        <v>0</v>
      </c>
      <c r="I21" s="740">
        <v>0</v>
      </c>
      <c r="J21" s="740">
        <v>0</v>
      </c>
      <c r="K21" s="740">
        <v>0</v>
      </c>
      <c r="L21" s="740">
        <v>0</v>
      </c>
      <c r="M21" s="740">
        <v>0</v>
      </c>
      <c r="N21" s="740">
        <v>0</v>
      </c>
      <c r="O21" s="740">
        <v>0</v>
      </c>
      <c r="P21" s="740">
        <v>0</v>
      </c>
      <c r="Q21" s="740">
        <v>0</v>
      </c>
      <c r="R21" s="740">
        <v>0</v>
      </c>
      <c r="S21" s="740">
        <v>0</v>
      </c>
      <c r="T21" s="740">
        <v>0</v>
      </c>
      <c r="U21" s="740">
        <v>0</v>
      </c>
      <c r="V21" s="740">
        <v>0</v>
      </c>
      <c r="W21" s="740">
        <v>0</v>
      </c>
      <c r="X21" s="740">
        <v>0</v>
      </c>
      <c r="Y21" s="740">
        <v>0</v>
      </c>
      <c r="Z21" s="740">
        <v>0</v>
      </c>
    </row>
    <row r="22" spans="1:26">
      <c r="A22" s="1086">
        <v>11</v>
      </c>
      <c r="B22" s="423" t="s">
        <v>3486</v>
      </c>
      <c r="C22" s="423" t="s">
        <v>3485</v>
      </c>
      <c r="D22" s="740">
        <v>0</v>
      </c>
      <c r="E22" s="740">
        <v>0</v>
      </c>
      <c r="F22" s="740">
        <v>0</v>
      </c>
      <c r="G22" s="740">
        <v>0</v>
      </c>
      <c r="H22" s="740">
        <v>0</v>
      </c>
      <c r="I22" s="740">
        <v>0</v>
      </c>
      <c r="J22" s="740">
        <v>0</v>
      </c>
      <c r="K22" s="740">
        <v>0</v>
      </c>
      <c r="L22" s="740">
        <v>0</v>
      </c>
      <c r="M22" s="740">
        <v>0</v>
      </c>
      <c r="N22" s="740">
        <v>0</v>
      </c>
      <c r="O22" s="740">
        <v>0</v>
      </c>
      <c r="P22" s="740">
        <v>0</v>
      </c>
      <c r="Q22" s="740">
        <v>0</v>
      </c>
      <c r="R22" s="740">
        <v>0</v>
      </c>
      <c r="S22" s="740">
        <v>0</v>
      </c>
      <c r="T22" s="740">
        <v>0</v>
      </c>
      <c r="U22" s="740">
        <v>0</v>
      </c>
      <c r="V22" s="740">
        <v>0</v>
      </c>
      <c r="W22" s="740">
        <v>0</v>
      </c>
      <c r="X22" s="740">
        <v>0</v>
      </c>
      <c r="Y22" s="740">
        <v>0</v>
      </c>
      <c r="Z22" s="740">
        <v>0</v>
      </c>
    </row>
    <row r="23" spans="1:26">
      <c r="A23" s="1086">
        <v>12</v>
      </c>
      <c r="B23" s="423" t="s">
        <v>3482</v>
      </c>
      <c r="C23" s="423" t="s">
        <v>3481</v>
      </c>
      <c r="D23" s="740">
        <v>0</v>
      </c>
      <c r="E23" s="740">
        <v>0</v>
      </c>
      <c r="F23" s="740">
        <v>0</v>
      </c>
      <c r="G23" s="740">
        <v>0</v>
      </c>
      <c r="H23" s="740">
        <v>0</v>
      </c>
      <c r="I23" s="740">
        <v>0</v>
      </c>
      <c r="J23" s="740">
        <v>0</v>
      </c>
      <c r="K23" s="740">
        <v>0</v>
      </c>
      <c r="L23" s="740">
        <v>0</v>
      </c>
      <c r="M23" s="740">
        <v>0</v>
      </c>
      <c r="N23" s="740">
        <v>0</v>
      </c>
      <c r="O23" s="740">
        <v>0</v>
      </c>
      <c r="P23" s="740">
        <v>0</v>
      </c>
      <c r="Q23" s="740">
        <v>0</v>
      </c>
      <c r="R23" s="740">
        <v>0</v>
      </c>
      <c r="S23" s="740">
        <v>0</v>
      </c>
      <c r="T23" s="740">
        <v>0</v>
      </c>
      <c r="U23" s="740">
        <v>0</v>
      </c>
      <c r="V23" s="740">
        <v>0</v>
      </c>
      <c r="W23" s="740">
        <v>0</v>
      </c>
      <c r="X23" s="740">
        <v>0</v>
      </c>
      <c r="Y23" s="740">
        <v>0</v>
      </c>
      <c r="Z23" s="740">
        <v>0</v>
      </c>
    </row>
    <row r="24" spans="1:26">
      <c r="A24" s="1086">
        <v>13</v>
      </c>
      <c r="B24" s="423" t="s">
        <v>3698</v>
      </c>
      <c r="C24" s="423" t="s">
        <v>4962</v>
      </c>
      <c r="D24" s="740">
        <v>0</v>
      </c>
      <c r="E24" s="740">
        <v>0</v>
      </c>
      <c r="F24" s="740">
        <v>0</v>
      </c>
      <c r="G24" s="740">
        <v>0</v>
      </c>
      <c r="H24" s="740">
        <v>0</v>
      </c>
      <c r="I24" s="740">
        <v>0</v>
      </c>
      <c r="J24" s="740">
        <v>0</v>
      </c>
      <c r="K24" s="740">
        <v>0</v>
      </c>
      <c r="L24" s="740">
        <v>0</v>
      </c>
      <c r="M24" s="740">
        <v>0</v>
      </c>
      <c r="N24" s="740">
        <v>0</v>
      </c>
      <c r="O24" s="740">
        <v>0</v>
      </c>
      <c r="P24" s="740">
        <v>0</v>
      </c>
      <c r="Q24" s="740">
        <v>0</v>
      </c>
      <c r="R24" s="740">
        <v>0</v>
      </c>
      <c r="S24" s="740">
        <v>0</v>
      </c>
      <c r="T24" s="740">
        <v>0</v>
      </c>
      <c r="U24" s="740">
        <v>0</v>
      </c>
      <c r="V24" s="740">
        <v>0</v>
      </c>
      <c r="W24" s="740">
        <v>0</v>
      </c>
      <c r="X24" s="740">
        <v>0</v>
      </c>
      <c r="Y24" s="740">
        <v>0</v>
      </c>
      <c r="Z24" s="740">
        <v>0</v>
      </c>
    </row>
    <row r="25" spans="1:26">
      <c r="A25" s="1086">
        <v>14</v>
      </c>
      <c r="B25" s="423" t="s">
        <v>3697</v>
      </c>
      <c r="C25" s="423" t="s">
        <v>4963</v>
      </c>
      <c r="D25" s="740">
        <v>0</v>
      </c>
      <c r="E25" s="740">
        <v>0</v>
      </c>
      <c r="F25" s="740">
        <v>0</v>
      </c>
      <c r="G25" s="740">
        <v>0</v>
      </c>
      <c r="H25" s="740">
        <v>0</v>
      </c>
      <c r="I25" s="740">
        <v>0</v>
      </c>
      <c r="J25" s="740">
        <v>0</v>
      </c>
      <c r="K25" s="740">
        <v>0</v>
      </c>
      <c r="L25" s="740">
        <v>0</v>
      </c>
      <c r="M25" s="740">
        <v>0</v>
      </c>
      <c r="N25" s="740">
        <v>0</v>
      </c>
      <c r="O25" s="740">
        <v>0</v>
      </c>
      <c r="P25" s="740">
        <v>0</v>
      </c>
      <c r="Q25" s="740">
        <v>0</v>
      </c>
      <c r="R25" s="740">
        <v>0</v>
      </c>
      <c r="S25" s="740">
        <v>0</v>
      </c>
      <c r="T25" s="740">
        <v>0</v>
      </c>
      <c r="U25" s="740">
        <v>0</v>
      </c>
      <c r="V25" s="740">
        <v>0</v>
      </c>
      <c r="W25" s="740">
        <v>0</v>
      </c>
      <c r="X25" s="740">
        <v>0</v>
      </c>
      <c r="Y25" s="740">
        <v>0</v>
      </c>
      <c r="Z25" s="740">
        <v>0</v>
      </c>
    </row>
    <row r="26" spans="1:26">
      <c r="A26" s="1086">
        <v>15</v>
      </c>
      <c r="B26" s="423" t="s">
        <v>3696</v>
      </c>
      <c r="C26" s="423" t="s">
        <v>4964</v>
      </c>
      <c r="D26" s="740">
        <v>0</v>
      </c>
      <c r="E26" s="740">
        <v>0</v>
      </c>
      <c r="F26" s="740">
        <v>0</v>
      </c>
      <c r="G26" s="740">
        <v>0</v>
      </c>
      <c r="H26" s="740">
        <v>0</v>
      </c>
      <c r="I26" s="740">
        <v>0</v>
      </c>
      <c r="J26" s="740">
        <v>0</v>
      </c>
      <c r="K26" s="740">
        <v>0</v>
      </c>
      <c r="L26" s="740">
        <v>0</v>
      </c>
      <c r="M26" s="740">
        <v>0</v>
      </c>
      <c r="N26" s="740">
        <v>0</v>
      </c>
      <c r="O26" s="740">
        <v>0</v>
      </c>
      <c r="P26" s="740">
        <v>0</v>
      </c>
      <c r="Q26" s="740">
        <v>0</v>
      </c>
      <c r="R26" s="740">
        <v>0</v>
      </c>
      <c r="S26" s="740">
        <v>0</v>
      </c>
      <c r="T26" s="740">
        <v>0</v>
      </c>
      <c r="U26" s="740">
        <v>0</v>
      </c>
      <c r="V26" s="740">
        <v>0</v>
      </c>
      <c r="W26" s="740">
        <v>0</v>
      </c>
      <c r="X26" s="740">
        <v>0</v>
      </c>
      <c r="Y26" s="740">
        <v>0</v>
      </c>
      <c r="Z26" s="740">
        <v>0</v>
      </c>
    </row>
    <row r="27" spans="1:26">
      <c r="A27" s="1086">
        <v>16</v>
      </c>
      <c r="B27" s="423" t="s">
        <v>3427</v>
      </c>
      <c r="C27" s="423" t="s">
        <v>3426</v>
      </c>
      <c r="D27" s="740">
        <v>0</v>
      </c>
      <c r="E27" s="740">
        <v>0</v>
      </c>
      <c r="F27" s="740">
        <v>0</v>
      </c>
      <c r="G27" s="740">
        <v>0</v>
      </c>
      <c r="H27" s="740">
        <v>0</v>
      </c>
      <c r="I27" s="740">
        <v>0</v>
      </c>
      <c r="J27" s="740">
        <v>0</v>
      </c>
      <c r="K27" s="740">
        <v>0</v>
      </c>
      <c r="L27" s="740">
        <v>0</v>
      </c>
      <c r="M27" s="740">
        <v>0</v>
      </c>
      <c r="N27" s="740">
        <v>0</v>
      </c>
      <c r="O27" s="740">
        <v>0</v>
      </c>
      <c r="P27" s="740">
        <v>0</v>
      </c>
      <c r="Q27" s="740">
        <v>0</v>
      </c>
      <c r="R27" s="740">
        <v>0</v>
      </c>
      <c r="S27" s="740">
        <v>0</v>
      </c>
      <c r="T27" s="740">
        <v>0</v>
      </c>
      <c r="U27" s="740">
        <v>0</v>
      </c>
      <c r="V27" s="740">
        <v>0</v>
      </c>
      <c r="W27" s="740">
        <v>0</v>
      </c>
      <c r="X27" s="740">
        <v>0</v>
      </c>
      <c r="Y27" s="740">
        <v>0</v>
      </c>
      <c r="Z27" s="740">
        <v>0</v>
      </c>
    </row>
    <row r="28" spans="1:26">
      <c r="A28" s="1086">
        <v>17</v>
      </c>
      <c r="B28" s="423" t="s">
        <v>3421</v>
      </c>
      <c r="C28" s="423" t="s">
        <v>3420</v>
      </c>
      <c r="D28" s="740">
        <v>0</v>
      </c>
      <c r="E28" s="740">
        <v>0</v>
      </c>
      <c r="F28" s="740">
        <v>0</v>
      </c>
      <c r="G28" s="740">
        <v>0</v>
      </c>
      <c r="H28" s="740">
        <v>0</v>
      </c>
      <c r="I28" s="740">
        <v>0</v>
      </c>
      <c r="J28" s="740">
        <v>0</v>
      </c>
      <c r="K28" s="740">
        <v>0</v>
      </c>
      <c r="L28" s="740">
        <v>0</v>
      </c>
      <c r="M28" s="740">
        <v>0</v>
      </c>
      <c r="N28" s="740">
        <v>0</v>
      </c>
      <c r="O28" s="740">
        <v>0</v>
      </c>
      <c r="P28" s="740">
        <v>0</v>
      </c>
      <c r="Q28" s="740">
        <v>0</v>
      </c>
      <c r="R28" s="740">
        <v>0</v>
      </c>
      <c r="S28" s="740">
        <v>0</v>
      </c>
      <c r="T28" s="740">
        <v>0</v>
      </c>
      <c r="U28" s="740">
        <v>0</v>
      </c>
      <c r="V28" s="740">
        <v>0</v>
      </c>
      <c r="W28" s="740">
        <v>0</v>
      </c>
      <c r="X28" s="740">
        <v>0</v>
      </c>
      <c r="Y28" s="740">
        <v>0</v>
      </c>
      <c r="Z28" s="740">
        <v>0</v>
      </c>
    </row>
    <row r="29" spans="1:26">
      <c r="A29" s="1086">
        <v>18</v>
      </c>
      <c r="B29" s="423" t="s">
        <v>3406</v>
      </c>
      <c r="C29" s="423" t="s">
        <v>3405</v>
      </c>
      <c r="D29" s="740">
        <v>0</v>
      </c>
      <c r="E29" s="740">
        <v>0</v>
      </c>
      <c r="F29" s="740">
        <v>0</v>
      </c>
      <c r="G29" s="740">
        <v>0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0</v>
      </c>
      <c r="P29" s="740">
        <v>0</v>
      </c>
      <c r="Q29" s="740">
        <v>0</v>
      </c>
      <c r="R29" s="740">
        <v>0</v>
      </c>
      <c r="S29" s="740">
        <v>0</v>
      </c>
      <c r="T29" s="740">
        <v>0</v>
      </c>
      <c r="U29" s="740">
        <v>0</v>
      </c>
      <c r="V29" s="740">
        <v>0</v>
      </c>
      <c r="W29" s="740">
        <v>0</v>
      </c>
      <c r="X29" s="740">
        <v>0</v>
      </c>
      <c r="Y29" s="740">
        <v>0</v>
      </c>
      <c r="Z29" s="740">
        <v>0</v>
      </c>
    </row>
    <row r="30" spans="1:26">
      <c r="A30" s="1086">
        <v>19</v>
      </c>
      <c r="B30" s="423" t="s">
        <v>3695</v>
      </c>
      <c r="C30" s="423" t="s">
        <v>4965</v>
      </c>
      <c r="D30" s="740">
        <v>0</v>
      </c>
      <c r="E30" s="740">
        <v>0</v>
      </c>
      <c r="F30" s="740">
        <v>0</v>
      </c>
      <c r="G30" s="740">
        <v>0</v>
      </c>
      <c r="H30" s="740">
        <v>0</v>
      </c>
      <c r="I30" s="740">
        <v>0</v>
      </c>
      <c r="J30" s="740">
        <v>0</v>
      </c>
      <c r="K30" s="740">
        <v>0</v>
      </c>
      <c r="L30" s="740">
        <v>0</v>
      </c>
      <c r="M30" s="740">
        <v>0</v>
      </c>
      <c r="N30" s="740">
        <v>0</v>
      </c>
      <c r="O30" s="740">
        <v>0</v>
      </c>
      <c r="P30" s="740">
        <v>0</v>
      </c>
      <c r="Q30" s="740">
        <v>0</v>
      </c>
      <c r="R30" s="740">
        <v>0</v>
      </c>
      <c r="S30" s="740">
        <v>0</v>
      </c>
      <c r="T30" s="740">
        <v>0</v>
      </c>
      <c r="U30" s="740">
        <v>0</v>
      </c>
      <c r="V30" s="740">
        <v>0</v>
      </c>
      <c r="W30" s="740">
        <v>0</v>
      </c>
      <c r="X30" s="740">
        <v>0</v>
      </c>
      <c r="Y30" s="740">
        <v>0</v>
      </c>
      <c r="Z30" s="740">
        <v>0</v>
      </c>
    </row>
    <row r="31" spans="1:26" ht="20.399999999999999">
      <c r="A31" s="1086">
        <v>20</v>
      </c>
      <c r="B31" s="423" t="s">
        <v>4966</v>
      </c>
      <c r="C31" s="423" t="s">
        <v>4967</v>
      </c>
      <c r="D31" s="740">
        <v>0</v>
      </c>
      <c r="E31" s="740">
        <v>0</v>
      </c>
      <c r="F31" s="740">
        <v>0</v>
      </c>
      <c r="G31" s="740">
        <v>0</v>
      </c>
      <c r="H31" s="740">
        <v>0</v>
      </c>
      <c r="I31" s="740">
        <v>0</v>
      </c>
      <c r="J31" s="740">
        <v>0</v>
      </c>
      <c r="K31" s="740">
        <v>0</v>
      </c>
      <c r="L31" s="740">
        <v>0</v>
      </c>
      <c r="M31" s="740">
        <v>0</v>
      </c>
      <c r="N31" s="740">
        <v>0</v>
      </c>
      <c r="O31" s="740">
        <v>0</v>
      </c>
      <c r="P31" s="740">
        <v>0</v>
      </c>
      <c r="Q31" s="740">
        <v>0</v>
      </c>
      <c r="R31" s="740">
        <v>0</v>
      </c>
      <c r="S31" s="740">
        <v>0</v>
      </c>
      <c r="T31" s="740">
        <v>0</v>
      </c>
      <c r="U31" s="740">
        <v>0</v>
      </c>
      <c r="V31" s="740">
        <v>0</v>
      </c>
      <c r="W31" s="740">
        <v>0</v>
      </c>
      <c r="X31" s="740">
        <v>0</v>
      </c>
      <c r="Y31" s="740">
        <v>0</v>
      </c>
      <c r="Z31" s="740">
        <v>0</v>
      </c>
    </row>
    <row r="32" spans="1:26">
      <c r="A32" s="1086">
        <v>21</v>
      </c>
      <c r="B32" s="423" t="s">
        <v>3694</v>
      </c>
      <c r="C32" s="423" t="s">
        <v>4968</v>
      </c>
      <c r="D32" s="740">
        <v>0</v>
      </c>
      <c r="E32" s="740">
        <v>0</v>
      </c>
      <c r="F32" s="740">
        <v>0</v>
      </c>
      <c r="G32" s="740">
        <v>0</v>
      </c>
      <c r="H32" s="740">
        <v>0</v>
      </c>
      <c r="I32" s="740">
        <v>0</v>
      </c>
      <c r="J32" s="740">
        <v>0</v>
      </c>
      <c r="K32" s="740">
        <v>0</v>
      </c>
      <c r="L32" s="740">
        <v>0</v>
      </c>
      <c r="M32" s="740">
        <v>0</v>
      </c>
      <c r="N32" s="740">
        <v>0</v>
      </c>
      <c r="O32" s="740">
        <v>0</v>
      </c>
      <c r="P32" s="740">
        <v>0</v>
      </c>
      <c r="Q32" s="740">
        <v>0</v>
      </c>
      <c r="R32" s="740">
        <v>0</v>
      </c>
      <c r="S32" s="740">
        <v>0</v>
      </c>
      <c r="T32" s="740">
        <v>0</v>
      </c>
      <c r="U32" s="740">
        <v>0</v>
      </c>
      <c r="V32" s="740">
        <v>0</v>
      </c>
      <c r="W32" s="740">
        <v>0</v>
      </c>
      <c r="X32" s="740">
        <v>0</v>
      </c>
      <c r="Y32" s="740">
        <v>0</v>
      </c>
      <c r="Z32" s="740">
        <v>0</v>
      </c>
    </row>
    <row r="33" spans="1:26">
      <c r="A33" s="1086">
        <v>22</v>
      </c>
      <c r="B33" s="423" t="s">
        <v>3693</v>
      </c>
      <c r="C33" s="423" t="s">
        <v>4969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  <c r="S33" s="740">
        <v>0</v>
      </c>
      <c r="T33" s="740">
        <v>0</v>
      </c>
      <c r="U33" s="740">
        <v>0</v>
      </c>
      <c r="V33" s="740">
        <v>0</v>
      </c>
      <c r="W33" s="740">
        <v>0</v>
      </c>
      <c r="X33" s="740">
        <v>0</v>
      </c>
      <c r="Y33" s="740">
        <v>0</v>
      </c>
      <c r="Z33" s="740">
        <v>0</v>
      </c>
    </row>
    <row r="34" spans="1:26">
      <c r="A34" s="1086">
        <v>23</v>
      </c>
      <c r="B34" s="423" t="s">
        <v>3692</v>
      </c>
      <c r="C34" s="423" t="s">
        <v>4970</v>
      </c>
      <c r="D34" s="740">
        <v>0</v>
      </c>
      <c r="E34" s="740">
        <v>0</v>
      </c>
      <c r="F34" s="740">
        <v>0</v>
      </c>
      <c r="G34" s="740">
        <v>0</v>
      </c>
      <c r="H34" s="740">
        <v>0</v>
      </c>
      <c r="I34" s="740">
        <v>0</v>
      </c>
      <c r="J34" s="740">
        <v>0</v>
      </c>
      <c r="K34" s="740">
        <v>0</v>
      </c>
      <c r="L34" s="740">
        <v>0</v>
      </c>
      <c r="M34" s="740">
        <v>0</v>
      </c>
      <c r="N34" s="740">
        <v>0</v>
      </c>
      <c r="O34" s="740">
        <v>0</v>
      </c>
      <c r="P34" s="740">
        <v>0</v>
      </c>
      <c r="Q34" s="740">
        <v>0</v>
      </c>
      <c r="R34" s="740">
        <v>0</v>
      </c>
      <c r="S34" s="740">
        <v>0</v>
      </c>
      <c r="T34" s="740">
        <v>0</v>
      </c>
      <c r="U34" s="740">
        <v>0</v>
      </c>
      <c r="V34" s="740">
        <v>0</v>
      </c>
      <c r="W34" s="740">
        <v>0</v>
      </c>
      <c r="X34" s="740">
        <v>0</v>
      </c>
      <c r="Y34" s="740">
        <v>0</v>
      </c>
      <c r="Z34" s="740">
        <v>0</v>
      </c>
    </row>
    <row r="35" spans="1:26">
      <c r="A35" s="1086">
        <v>24</v>
      </c>
      <c r="B35" s="423" t="s">
        <v>3691</v>
      </c>
      <c r="C35" s="423" t="s">
        <v>4971</v>
      </c>
      <c r="D35" s="740">
        <v>0</v>
      </c>
      <c r="E35" s="740">
        <v>0</v>
      </c>
      <c r="F35" s="740">
        <v>0</v>
      </c>
      <c r="G35" s="740">
        <v>0</v>
      </c>
      <c r="H35" s="740">
        <v>0</v>
      </c>
      <c r="I35" s="740">
        <v>0</v>
      </c>
      <c r="J35" s="740">
        <v>0</v>
      </c>
      <c r="K35" s="740">
        <v>0</v>
      </c>
      <c r="L35" s="740">
        <v>0</v>
      </c>
      <c r="M35" s="740">
        <v>0</v>
      </c>
      <c r="N35" s="740">
        <v>0</v>
      </c>
      <c r="O35" s="740">
        <v>0</v>
      </c>
      <c r="P35" s="740">
        <v>0</v>
      </c>
      <c r="Q35" s="740">
        <v>0</v>
      </c>
      <c r="R35" s="740">
        <v>0</v>
      </c>
      <c r="S35" s="740">
        <v>0</v>
      </c>
      <c r="T35" s="740">
        <v>0</v>
      </c>
      <c r="U35" s="740">
        <v>0</v>
      </c>
      <c r="V35" s="740">
        <v>0</v>
      </c>
      <c r="W35" s="740">
        <v>0</v>
      </c>
      <c r="X35" s="740">
        <v>0</v>
      </c>
      <c r="Y35" s="740">
        <v>0</v>
      </c>
      <c r="Z35" s="740">
        <v>0</v>
      </c>
    </row>
    <row r="36" spans="1:26" ht="20.399999999999999">
      <c r="A36" s="1086">
        <v>25</v>
      </c>
      <c r="B36" s="423" t="s">
        <v>3690</v>
      </c>
      <c r="C36" s="423" t="s">
        <v>4972</v>
      </c>
      <c r="D36" s="740">
        <v>0</v>
      </c>
      <c r="E36" s="740">
        <v>0</v>
      </c>
      <c r="F36" s="740">
        <v>0</v>
      </c>
      <c r="G36" s="740">
        <v>0</v>
      </c>
      <c r="H36" s="740">
        <v>0</v>
      </c>
      <c r="I36" s="740">
        <v>0</v>
      </c>
      <c r="J36" s="740">
        <v>0</v>
      </c>
      <c r="K36" s="740">
        <v>0</v>
      </c>
      <c r="L36" s="740">
        <v>0</v>
      </c>
      <c r="M36" s="740">
        <v>0</v>
      </c>
      <c r="N36" s="740">
        <v>0</v>
      </c>
      <c r="O36" s="740">
        <v>0</v>
      </c>
      <c r="P36" s="740">
        <v>0</v>
      </c>
      <c r="Q36" s="740">
        <v>0</v>
      </c>
      <c r="R36" s="740">
        <v>0</v>
      </c>
      <c r="S36" s="740">
        <v>0</v>
      </c>
      <c r="T36" s="740">
        <v>0</v>
      </c>
      <c r="U36" s="740">
        <v>0</v>
      </c>
      <c r="V36" s="740">
        <v>0</v>
      </c>
      <c r="W36" s="740">
        <v>0</v>
      </c>
      <c r="X36" s="740">
        <v>0</v>
      </c>
      <c r="Y36" s="740">
        <v>0</v>
      </c>
      <c r="Z36" s="740">
        <v>0</v>
      </c>
    </row>
    <row r="37" spans="1:26">
      <c r="A37" s="1086">
        <v>26</v>
      </c>
      <c r="B37" s="423" t="s">
        <v>3139</v>
      </c>
      <c r="C37" s="423" t="s">
        <v>4973</v>
      </c>
      <c r="D37" s="740">
        <v>0</v>
      </c>
      <c r="E37" s="740">
        <v>0</v>
      </c>
      <c r="F37" s="740">
        <v>0</v>
      </c>
      <c r="G37" s="740">
        <v>0</v>
      </c>
      <c r="H37" s="740">
        <v>0</v>
      </c>
      <c r="I37" s="740">
        <v>0</v>
      </c>
      <c r="J37" s="740">
        <v>0</v>
      </c>
      <c r="K37" s="740">
        <v>0</v>
      </c>
      <c r="L37" s="740">
        <v>0</v>
      </c>
      <c r="M37" s="740">
        <v>0</v>
      </c>
      <c r="N37" s="740">
        <v>0</v>
      </c>
      <c r="O37" s="740">
        <v>0</v>
      </c>
      <c r="P37" s="740">
        <v>0</v>
      </c>
      <c r="Q37" s="740">
        <v>0</v>
      </c>
      <c r="R37" s="740">
        <v>0</v>
      </c>
      <c r="S37" s="740">
        <v>0</v>
      </c>
      <c r="T37" s="740">
        <v>0</v>
      </c>
      <c r="U37" s="740">
        <v>0</v>
      </c>
      <c r="V37" s="740">
        <v>0</v>
      </c>
      <c r="W37" s="740">
        <v>0</v>
      </c>
      <c r="X37" s="740">
        <v>0</v>
      </c>
      <c r="Y37" s="740">
        <v>0</v>
      </c>
      <c r="Z37" s="740">
        <v>0</v>
      </c>
    </row>
    <row r="38" spans="1:26" ht="20.399999999999999">
      <c r="A38" s="1086">
        <v>27</v>
      </c>
      <c r="B38" s="423" t="s">
        <v>3689</v>
      </c>
      <c r="C38" s="423" t="s">
        <v>98</v>
      </c>
      <c r="D38" s="740">
        <v>0</v>
      </c>
      <c r="E38" s="740">
        <v>0</v>
      </c>
      <c r="F38" s="740">
        <v>0</v>
      </c>
      <c r="G38" s="740">
        <v>0</v>
      </c>
      <c r="H38" s="740">
        <v>0</v>
      </c>
      <c r="I38" s="740">
        <v>0</v>
      </c>
      <c r="J38" s="740">
        <v>0</v>
      </c>
      <c r="K38" s="740">
        <v>0</v>
      </c>
      <c r="L38" s="740">
        <v>0</v>
      </c>
      <c r="M38" s="740">
        <v>0</v>
      </c>
      <c r="N38" s="740">
        <v>0</v>
      </c>
      <c r="O38" s="740">
        <v>0</v>
      </c>
      <c r="P38" s="740">
        <v>0</v>
      </c>
      <c r="Q38" s="740">
        <v>0</v>
      </c>
      <c r="R38" s="740">
        <v>0</v>
      </c>
      <c r="S38" s="740">
        <v>0</v>
      </c>
      <c r="T38" s="740">
        <v>0</v>
      </c>
      <c r="U38" s="740">
        <v>0</v>
      </c>
      <c r="V38" s="740">
        <v>0</v>
      </c>
      <c r="W38" s="740">
        <v>0</v>
      </c>
      <c r="X38" s="740">
        <v>0</v>
      </c>
      <c r="Y38" s="740">
        <v>0</v>
      </c>
      <c r="Z38" s="740">
        <v>0</v>
      </c>
    </row>
    <row r="39" spans="1:26">
      <c r="A39" s="1086">
        <v>28</v>
      </c>
      <c r="B39" s="423" t="s">
        <v>3688</v>
      </c>
      <c r="C39" s="423" t="s">
        <v>4974</v>
      </c>
      <c r="D39" s="740">
        <v>0</v>
      </c>
      <c r="E39" s="740">
        <v>0</v>
      </c>
      <c r="F39" s="740">
        <v>0</v>
      </c>
      <c r="G39" s="740">
        <v>0</v>
      </c>
      <c r="H39" s="740">
        <v>0</v>
      </c>
      <c r="I39" s="740">
        <v>0</v>
      </c>
      <c r="J39" s="740">
        <v>0</v>
      </c>
      <c r="K39" s="740">
        <v>0</v>
      </c>
      <c r="L39" s="740">
        <v>0</v>
      </c>
      <c r="M39" s="740">
        <v>0</v>
      </c>
      <c r="N39" s="740">
        <v>0</v>
      </c>
      <c r="O39" s="740">
        <v>0</v>
      </c>
      <c r="P39" s="740">
        <v>0</v>
      </c>
      <c r="Q39" s="740">
        <v>0</v>
      </c>
      <c r="R39" s="740">
        <v>0</v>
      </c>
      <c r="S39" s="740">
        <v>0</v>
      </c>
      <c r="T39" s="740">
        <v>0</v>
      </c>
      <c r="U39" s="740">
        <v>0</v>
      </c>
      <c r="V39" s="740">
        <v>0</v>
      </c>
      <c r="W39" s="740">
        <v>0</v>
      </c>
      <c r="X39" s="740">
        <v>0</v>
      </c>
      <c r="Y39" s="740">
        <v>0</v>
      </c>
      <c r="Z39" s="740">
        <v>0</v>
      </c>
    </row>
    <row r="40" spans="1:26">
      <c r="A40" s="1086">
        <v>29</v>
      </c>
      <c r="B40" s="423" t="s">
        <v>3687</v>
      </c>
      <c r="C40" s="423" t="s">
        <v>4975</v>
      </c>
      <c r="D40" s="740">
        <v>0</v>
      </c>
      <c r="E40" s="740">
        <v>0</v>
      </c>
      <c r="F40" s="740">
        <v>0</v>
      </c>
      <c r="G40" s="740">
        <v>0</v>
      </c>
      <c r="H40" s="740">
        <v>0</v>
      </c>
      <c r="I40" s="740">
        <v>0</v>
      </c>
      <c r="J40" s="740">
        <v>0</v>
      </c>
      <c r="K40" s="740">
        <v>0</v>
      </c>
      <c r="L40" s="740">
        <v>0</v>
      </c>
      <c r="M40" s="740">
        <v>0</v>
      </c>
      <c r="N40" s="740">
        <v>0</v>
      </c>
      <c r="O40" s="740">
        <v>0</v>
      </c>
      <c r="P40" s="740">
        <v>0</v>
      </c>
      <c r="Q40" s="740">
        <v>0</v>
      </c>
      <c r="R40" s="740">
        <v>0</v>
      </c>
      <c r="S40" s="740">
        <v>0</v>
      </c>
      <c r="T40" s="740">
        <v>0</v>
      </c>
      <c r="U40" s="740">
        <v>0</v>
      </c>
      <c r="V40" s="740">
        <v>0</v>
      </c>
      <c r="W40" s="740">
        <v>0</v>
      </c>
      <c r="X40" s="740">
        <v>0</v>
      </c>
      <c r="Y40" s="740">
        <v>0</v>
      </c>
      <c r="Z40" s="740">
        <v>0</v>
      </c>
    </row>
    <row r="41" spans="1:26">
      <c r="A41" s="1086">
        <v>30</v>
      </c>
      <c r="B41" s="423" t="s">
        <v>3686</v>
      </c>
      <c r="C41" s="423" t="s">
        <v>4976</v>
      </c>
      <c r="D41" s="740">
        <v>0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0</v>
      </c>
      <c r="O41" s="740">
        <v>0</v>
      </c>
      <c r="P41" s="740">
        <v>0</v>
      </c>
      <c r="Q41" s="740">
        <v>0</v>
      </c>
      <c r="R41" s="740">
        <v>0</v>
      </c>
      <c r="S41" s="740">
        <v>0</v>
      </c>
      <c r="T41" s="740">
        <v>0</v>
      </c>
      <c r="U41" s="740">
        <v>0</v>
      </c>
      <c r="V41" s="740">
        <v>0</v>
      </c>
      <c r="W41" s="740">
        <v>0</v>
      </c>
      <c r="X41" s="740">
        <v>0</v>
      </c>
      <c r="Y41" s="740">
        <v>0</v>
      </c>
      <c r="Z41" s="740">
        <v>0</v>
      </c>
    </row>
    <row r="42" spans="1:26">
      <c r="A42" s="1086">
        <v>31</v>
      </c>
      <c r="B42" s="423" t="s">
        <v>3038</v>
      </c>
      <c r="C42" s="423" t="s">
        <v>3037</v>
      </c>
      <c r="D42" s="740">
        <v>0</v>
      </c>
      <c r="E42" s="740">
        <v>0</v>
      </c>
      <c r="F42" s="740">
        <v>0</v>
      </c>
      <c r="G42" s="740">
        <v>0</v>
      </c>
      <c r="H42" s="740">
        <v>0</v>
      </c>
      <c r="I42" s="740">
        <v>0</v>
      </c>
      <c r="J42" s="740">
        <v>0</v>
      </c>
      <c r="K42" s="740">
        <v>0</v>
      </c>
      <c r="L42" s="740">
        <v>0</v>
      </c>
      <c r="M42" s="740">
        <v>0</v>
      </c>
      <c r="N42" s="740">
        <v>0</v>
      </c>
      <c r="O42" s="740">
        <v>0</v>
      </c>
      <c r="P42" s="740">
        <v>0</v>
      </c>
      <c r="Q42" s="740">
        <v>0</v>
      </c>
      <c r="R42" s="740">
        <v>0</v>
      </c>
      <c r="S42" s="740">
        <v>0</v>
      </c>
      <c r="T42" s="740">
        <v>0</v>
      </c>
      <c r="U42" s="740">
        <v>0</v>
      </c>
      <c r="V42" s="740">
        <v>0</v>
      </c>
      <c r="W42" s="740">
        <v>0</v>
      </c>
      <c r="X42" s="740">
        <v>0</v>
      </c>
      <c r="Y42" s="740">
        <v>0</v>
      </c>
      <c r="Z42" s="740">
        <v>0</v>
      </c>
    </row>
    <row r="43" spans="1:26">
      <c r="A43" s="1086">
        <v>32</v>
      </c>
      <c r="B43" s="423" t="s">
        <v>3685</v>
      </c>
      <c r="C43" s="423" t="s">
        <v>4977</v>
      </c>
      <c r="D43" s="740">
        <v>0</v>
      </c>
      <c r="E43" s="740">
        <v>0</v>
      </c>
      <c r="F43" s="740">
        <v>0</v>
      </c>
      <c r="G43" s="740">
        <v>0</v>
      </c>
      <c r="H43" s="740">
        <v>0</v>
      </c>
      <c r="I43" s="740">
        <v>0</v>
      </c>
      <c r="J43" s="740">
        <v>0</v>
      </c>
      <c r="K43" s="740">
        <v>0</v>
      </c>
      <c r="L43" s="740">
        <v>0</v>
      </c>
      <c r="M43" s="740">
        <v>0</v>
      </c>
      <c r="N43" s="740">
        <v>0</v>
      </c>
      <c r="O43" s="740">
        <v>0</v>
      </c>
      <c r="P43" s="740">
        <v>0</v>
      </c>
      <c r="Q43" s="740">
        <v>0</v>
      </c>
      <c r="R43" s="740">
        <v>0</v>
      </c>
      <c r="S43" s="740">
        <v>0</v>
      </c>
      <c r="T43" s="740">
        <v>0</v>
      </c>
      <c r="U43" s="740">
        <v>0</v>
      </c>
      <c r="V43" s="740">
        <v>0</v>
      </c>
      <c r="W43" s="740">
        <v>0</v>
      </c>
      <c r="X43" s="740">
        <v>0</v>
      </c>
      <c r="Y43" s="740">
        <v>0</v>
      </c>
      <c r="Z43" s="740">
        <v>0</v>
      </c>
    </row>
    <row r="44" spans="1:26">
      <c r="A44" s="1086">
        <v>33</v>
      </c>
      <c r="B44" s="423" t="s">
        <v>3684</v>
      </c>
      <c r="C44" s="423" t="s">
        <v>4978</v>
      </c>
      <c r="D44" s="740">
        <v>0</v>
      </c>
      <c r="E44" s="740">
        <v>0</v>
      </c>
      <c r="F44" s="740">
        <v>0</v>
      </c>
      <c r="G44" s="740">
        <v>0</v>
      </c>
      <c r="H44" s="740">
        <v>0</v>
      </c>
      <c r="I44" s="740">
        <v>0</v>
      </c>
      <c r="J44" s="740">
        <v>0</v>
      </c>
      <c r="K44" s="740">
        <v>0</v>
      </c>
      <c r="L44" s="740">
        <v>0</v>
      </c>
      <c r="M44" s="740">
        <v>0</v>
      </c>
      <c r="N44" s="740">
        <v>0</v>
      </c>
      <c r="O44" s="740">
        <v>0</v>
      </c>
      <c r="P44" s="740">
        <v>0</v>
      </c>
      <c r="Q44" s="740">
        <v>0</v>
      </c>
      <c r="R44" s="740">
        <v>0</v>
      </c>
      <c r="S44" s="740">
        <v>0</v>
      </c>
      <c r="T44" s="740">
        <v>0</v>
      </c>
      <c r="U44" s="740">
        <v>0</v>
      </c>
      <c r="V44" s="740">
        <v>0</v>
      </c>
      <c r="W44" s="740">
        <v>0</v>
      </c>
      <c r="X44" s="740">
        <v>0</v>
      </c>
      <c r="Y44" s="740">
        <v>0</v>
      </c>
      <c r="Z44" s="740">
        <v>0</v>
      </c>
    </row>
    <row r="45" spans="1:26">
      <c r="A45" s="1086">
        <v>34</v>
      </c>
      <c r="B45" s="423" t="s">
        <v>2981</v>
      </c>
      <c r="C45" s="423" t="s">
        <v>2980</v>
      </c>
      <c r="D45" s="740">
        <v>0</v>
      </c>
      <c r="E45" s="740">
        <v>0</v>
      </c>
      <c r="F45" s="740">
        <v>0</v>
      </c>
      <c r="G45" s="740">
        <v>0</v>
      </c>
      <c r="H45" s="740">
        <v>0</v>
      </c>
      <c r="I45" s="740">
        <v>0</v>
      </c>
      <c r="J45" s="740">
        <v>0</v>
      </c>
      <c r="K45" s="740">
        <v>0</v>
      </c>
      <c r="L45" s="740">
        <v>0</v>
      </c>
      <c r="M45" s="740">
        <v>0</v>
      </c>
      <c r="N45" s="740">
        <v>0</v>
      </c>
      <c r="O45" s="740">
        <v>0</v>
      </c>
      <c r="P45" s="740">
        <v>0</v>
      </c>
      <c r="Q45" s="740">
        <v>0</v>
      </c>
      <c r="R45" s="740">
        <v>0</v>
      </c>
      <c r="S45" s="740">
        <v>0</v>
      </c>
      <c r="T45" s="740">
        <v>0</v>
      </c>
      <c r="U45" s="740">
        <v>0</v>
      </c>
      <c r="V45" s="740">
        <v>0</v>
      </c>
      <c r="W45" s="740">
        <v>0</v>
      </c>
      <c r="X45" s="740">
        <v>0</v>
      </c>
      <c r="Y45" s="740">
        <v>0</v>
      </c>
      <c r="Z45" s="740">
        <v>0</v>
      </c>
    </row>
    <row r="46" spans="1:26" ht="20.399999999999999">
      <c r="A46" s="1086">
        <v>35</v>
      </c>
      <c r="B46" s="423" t="s">
        <v>3683</v>
      </c>
      <c r="C46" s="423" t="s">
        <v>4979</v>
      </c>
      <c r="D46" s="740">
        <v>0</v>
      </c>
      <c r="E46" s="740">
        <v>0</v>
      </c>
      <c r="F46" s="740">
        <v>0</v>
      </c>
      <c r="G46" s="740">
        <v>0</v>
      </c>
      <c r="H46" s="740">
        <v>0</v>
      </c>
      <c r="I46" s="740">
        <v>0</v>
      </c>
      <c r="J46" s="740">
        <v>0</v>
      </c>
      <c r="K46" s="740">
        <v>0</v>
      </c>
      <c r="L46" s="740">
        <v>0</v>
      </c>
      <c r="M46" s="740">
        <v>0</v>
      </c>
      <c r="N46" s="740">
        <v>0</v>
      </c>
      <c r="O46" s="740">
        <v>0</v>
      </c>
      <c r="P46" s="740">
        <v>0</v>
      </c>
      <c r="Q46" s="740">
        <v>0</v>
      </c>
      <c r="R46" s="740">
        <v>0</v>
      </c>
      <c r="S46" s="740">
        <v>0</v>
      </c>
      <c r="T46" s="740">
        <v>0</v>
      </c>
      <c r="U46" s="740">
        <v>0</v>
      </c>
      <c r="V46" s="740">
        <v>0</v>
      </c>
      <c r="W46" s="740">
        <v>0</v>
      </c>
      <c r="X46" s="740">
        <v>0</v>
      </c>
      <c r="Y46" s="740">
        <v>0</v>
      </c>
      <c r="Z46" s="740">
        <v>0</v>
      </c>
    </row>
    <row r="47" spans="1:26">
      <c r="A47" s="1086">
        <v>36</v>
      </c>
      <c r="B47" s="423" t="s">
        <v>3682</v>
      </c>
      <c r="C47" s="423" t="s">
        <v>4980</v>
      </c>
      <c r="D47" s="740">
        <v>0</v>
      </c>
      <c r="E47" s="740">
        <v>0</v>
      </c>
      <c r="F47" s="740">
        <v>0</v>
      </c>
      <c r="G47" s="740">
        <v>0</v>
      </c>
      <c r="H47" s="740">
        <v>0</v>
      </c>
      <c r="I47" s="740">
        <v>0</v>
      </c>
      <c r="J47" s="740">
        <v>0</v>
      </c>
      <c r="K47" s="740">
        <v>0</v>
      </c>
      <c r="L47" s="740">
        <v>0</v>
      </c>
      <c r="M47" s="740">
        <v>0</v>
      </c>
      <c r="N47" s="740">
        <v>0</v>
      </c>
      <c r="O47" s="740">
        <v>0</v>
      </c>
      <c r="P47" s="740">
        <v>0</v>
      </c>
      <c r="Q47" s="740">
        <v>0</v>
      </c>
      <c r="R47" s="740">
        <v>0</v>
      </c>
      <c r="S47" s="740">
        <v>0</v>
      </c>
      <c r="T47" s="740">
        <v>0</v>
      </c>
      <c r="U47" s="740">
        <v>0</v>
      </c>
      <c r="V47" s="740">
        <v>0</v>
      </c>
      <c r="W47" s="740">
        <v>0</v>
      </c>
      <c r="X47" s="740">
        <v>0</v>
      </c>
      <c r="Y47" s="740">
        <v>0</v>
      </c>
      <c r="Z47" s="740">
        <v>0</v>
      </c>
    </row>
    <row r="48" spans="1:26">
      <c r="A48" s="1086">
        <v>37</v>
      </c>
      <c r="B48" s="423" t="s">
        <v>3681</v>
      </c>
      <c r="C48" s="423" t="s">
        <v>4981</v>
      </c>
      <c r="D48" s="740">
        <v>0</v>
      </c>
      <c r="E48" s="740">
        <v>0</v>
      </c>
      <c r="F48" s="740">
        <v>0</v>
      </c>
      <c r="G48" s="740">
        <v>0</v>
      </c>
      <c r="H48" s="740">
        <v>0</v>
      </c>
      <c r="I48" s="740">
        <v>0</v>
      </c>
      <c r="J48" s="740">
        <v>0</v>
      </c>
      <c r="K48" s="740">
        <v>0</v>
      </c>
      <c r="L48" s="740">
        <v>0</v>
      </c>
      <c r="M48" s="740">
        <v>0</v>
      </c>
      <c r="N48" s="740">
        <v>0</v>
      </c>
      <c r="O48" s="740">
        <v>0</v>
      </c>
      <c r="P48" s="740">
        <v>0</v>
      </c>
      <c r="Q48" s="740">
        <v>0</v>
      </c>
      <c r="R48" s="740">
        <v>0</v>
      </c>
      <c r="S48" s="740">
        <v>0</v>
      </c>
      <c r="T48" s="740">
        <v>0</v>
      </c>
      <c r="U48" s="740">
        <v>0</v>
      </c>
      <c r="V48" s="740">
        <v>0</v>
      </c>
      <c r="W48" s="740">
        <v>0</v>
      </c>
      <c r="X48" s="740">
        <v>0</v>
      </c>
      <c r="Y48" s="740">
        <v>0</v>
      </c>
      <c r="Z48" s="740">
        <v>0</v>
      </c>
    </row>
    <row r="49" spans="1:26">
      <c r="A49" s="1086">
        <v>38</v>
      </c>
      <c r="B49" s="423" t="s">
        <v>3680</v>
      </c>
      <c r="C49" s="423" t="s">
        <v>4982</v>
      </c>
      <c r="D49" s="740">
        <v>0</v>
      </c>
      <c r="E49" s="740">
        <v>0</v>
      </c>
      <c r="F49" s="740">
        <v>0</v>
      </c>
      <c r="G49" s="740">
        <v>0</v>
      </c>
      <c r="H49" s="740">
        <v>0</v>
      </c>
      <c r="I49" s="740">
        <v>0</v>
      </c>
      <c r="J49" s="740">
        <v>0</v>
      </c>
      <c r="K49" s="740">
        <v>0</v>
      </c>
      <c r="L49" s="740">
        <v>0</v>
      </c>
      <c r="M49" s="740">
        <v>0</v>
      </c>
      <c r="N49" s="740">
        <v>0</v>
      </c>
      <c r="O49" s="740">
        <v>0</v>
      </c>
      <c r="P49" s="740">
        <v>0</v>
      </c>
      <c r="Q49" s="740">
        <v>0</v>
      </c>
      <c r="R49" s="740">
        <v>0</v>
      </c>
      <c r="S49" s="740">
        <v>0</v>
      </c>
      <c r="T49" s="740">
        <v>0</v>
      </c>
      <c r="U49" s="740">
        <v>0</v>
      </c>
      <c r="V49" s="740">
        <v>0</v>
      </c>
      <c r="W49" s="740">
        <v>0</v>
      </c>
      <c r="X49" s="740">
        <v>0</v>
      </c>
      <c r="Y49" s="740">
        <v>0</v>
      </c>
      <c r="Z49" s="740">
        <v>0</v>
      </c>
    </row>
    <row r="50" spans="1:26">
      <c r="A50" s="1086">
        <v>39</v>
      </c>
      <c r="B50" s="423" t="s">
        <v>3679</v>
      </c>
      <c r="C50" s="423" t="s">
        <v>4983</v>
      </c>
      <c r="D50" s="740">
        <v>0</v>
      </c>
      <c r="E50" s="740">
        <v>0</v>
      </c>
      <c r="F50" s="740">
        <v>0</v>
      </c>
      <c r="G50" s="740">
        <v>0</v>
      </c>
      <c r="H50" s="740">
        <v>0</v>
      </c>
      <c r="I50" s="740">
        <v>0</v>
      </c>
      <c r="J50" s="740">
        <v>0</v>
      </c>
      <c r="K50" s="740">
        <v>0</v>
      </c>
      <c r="L50" s="740">
        <v>0</v>
      </c>
      <c r="M50" s="740">
        <v>0</v>
      </c>
      <c r="N50" s="740">
        <v>0</v>
      </c>
      <c r="O50" s="740">
        <v>0</v>
      </c>
      <c r="P50" s="740">
        <v>0</v>
      </c>
      <c r="Q50" s="740">
        <v>0</v>
      </c>
      <c r="R50" s="740">
        <v>0</v>
      </c>
      <c r="S50" s="740">
        <v>0</v>
      </c>
      <c r="T50" s="740">
        <v>0</v>
      </c>
      <c r="U50" s="740">
        <v>0</v>
      </c>
      <c r="V50" s="740">
        <v>0</v>
      </c>
      <c r="W50" s="740">
        <v>0</v>
      </c>
      <c r="X50" s="740">
        <v>0</v>
      </c>
      <c r="Y50" s="740">
        <v>0</v>
      </c>
      <c r="Z50" s="740">
        <v>0</v>
      </c>
    </row>
    <row r="51" spans="1:26">
      <c r="A51" s="1086">
        <v>40</v>
      </c>
      <c r="B51" s="423" t="s">
        <v>3678</v>
      </c>
      <c r="C51" s="423" t="s">
        <v>4984</v>
      </c>
      <c r="D51" s="740">
        <v>0</v>
      </c>
      <c r="E51" s="740">
        <v>0</v>
      </c>
      <c r="F51" s="740">
        <v>0</v>
      </c>
      <c r="G51" s="740">
        <v>0</v>
      </c>
      <c r="H51" s="740">
        <v>0</v>
      </c>
      <c r="I51" s="740">
        <v>0</v>
      </c>
      <c r="J51" s="740">
        <v>0</v>
      </c>
      <c r="K51" s="740">
        <v>0</v>
      </c>
      <c r="L51" s="740">
        <v>0</v>
      </c>
      <c r="M51" s="740">
        <v>0</v>
      </c>
      <c r="N51" s="740">
        <v>0</v>
      </c>
      <c r="O51" s="740">
        <v>0</v>
      </c>
      <c r="P51" s="740">
        <v>0</v>
      </c>
      <c r="Q51" s="740">
        <v>0</v>
      </c>
      <c r="R51" s="740">
        <v>0</v>
      </c>
      <c r="S51" s="740">
        <v>0</v>
      </c>
      <c r="T51" s="740">
        <v>0</v>
      </c>
      <c r="U51" s="740">
        <v>0</v>
      </c>
      <c r="V51" s="740">
        <v>0</v>
      </c>
      <c r="W51" s="740">
        <v>0</v>
      </c>
      <c r="X51" s="740">
        <v>0</v>
      </c>
      <c r="Y51" s="740">
        <v>0</v>
      </c>
      <c r="Z51" s="740">
        <v>0</v>
      </c>
    </row>
    <row r="52" spans="1:26">
      <c r="A52" s="1086">
        <v>41</v>
      </c>
      <c r="B52" s="423" t="s">
        <v>3677</v>
      </c>
      <c r="C52" s="423" t="s">
        <v>4985</v>
      </c>
      <c r="D52" s="740">
        <v>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0">
        <v>0</v>
      </c>
      <c r="N52" s="740">
        <v>0</v>
      </c>
      <c r="O52" s="740">
        <v>0</v>
      </c>
      <c r="P52" s="740">
        <v>0</v>
      </c>
      <c r="Q52" s="740">
        <v>0</v>
      </c>
      <c r="R52" s="740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</row>
    <row r="53" spans="1:26">
      <c r="A53" s="1086">
        <v>42</v>
      </c>
      <c r="B53" s="423" t="s">
        <v>3676</v>
      </c>
      <c r="C53" s="423" t="s">
        <v>4986</v>
      </c>
      <c r="D53" s="740">
        <v>0</v>
      </c>
      <c r="E53" s="740">
        <v>0</v>
      </c>
      <c r="F53" s="740">
        <v>0</v>
      </c>
      <c r="G53" s="740">
        <v>0</v>
      </c>
      <c r="H53" s="740">
        <v>0</v>
      </c>
      <c r="I53" s="740">
        <v>0</v>
      </c>
      <c r="J53" s="740">
        <v>0</v>
      </c>
      <c r="K53" s="740">
        <v>0</v>
      </c>
      <c r="L53" s="740">
        <v>0</v>
      </c>
      <c r="M53" s="740">
        <v>0</v>
      </c>
      <c r="N53" s="740">
        <v>0</v>
      </c>
      <c r="O53" s="740">
        <v>0</v>
      </c>
      <c r="P53" s="740">
        <v>0</v>
      </c>
      <c r="Q53" s="740">
        <v>0</v>
      </c>
      <c r="R53" s="740">
        <v>0</v>
      </c>
      <c r="S53" s="740">
        <v>0</v>
      </c>
      <c r="T53" s="740">
        <v>0</v>
      </c>
      <c r="U53" s="740">
        <v>0</v>
      </c>
      <c r="V53" s="740">
        <v>0</v>
      </c>
      <c r="W53" s="740">
        <v>0</v>
      </c>
      <c r="X53" s="740">
        <v>0</v>
      </c>
      <c r="Y53" s="740">
        <v>0</v>
      </c>
      <c r="Z53" s="740">
        <v>0</v>
      </c>
    </row>
    <row r="54" spans="1:26" ht="20.399999999999999">
      <c r="A54" s="1086">
        <v>43</v>
      </c>
      <c r="B54" s="423" t="s">
        <v>3675</v>
      </c>
      <c r="C54" s="423" t="s">
        <v>107</v>
      </c>
      <c r="D54" s="740">
        <v>0</v>
      </c>
      <c r="E54" s="740">
        <v>0</v>
      </c>
      <c r="F54" s="740">
        <v>0</v>
      </c>
      <c r="G54" s="740">
        <v>0</v>
      </c>
      <c r="H54" s="740">
        <v>0</v>
      </c>
      <c r="I54" s="740">
        <v>0</v>
      </c>
      <c r="J54" s="740">
        <v>0</v>
      </c>
      <c r="K54" s="740">
        <v>0</v>
      </c>
      <c r="L54" s="740">
        <v>0</v>
      </c>
      <c r="M54" s="740">
        <v>0</v>
      </c>
      <c r="N54" s="740">
        <v>0</v>
      </c>
      <c r="O54" s="740">
        <v>0</v>
      </c>
      <c r="P54" s="740">
        <v>0</v>
      </c>
      <c r="Q54" s="740">
        <v>0</v>
      </c>
      <c r="R54" s="740">
        <v>0</v>
      </c>
      <c r="S54" s="740">
        <v>0</v>
      </c>
      <c r="T54" s="740">
        <v>0</v>
      </c>
      <c r="U54" s="740">
        <v>0</v>
      </c>
      <c r="V54" s="740">
        <v>0</v>
      </c>
      <c r="W54" s="740">
        <v>0</v>
      </c>
      <c r="X54" s="740">
        <v>0</v>
      </c>
      <c r="Y54" s="740">
        <v>0</v>
      </c>
      <c r="Z54" s="740">
        <v>0</v>
      </c>
    </row>
    <row r="55" spans="1:26" ht="30.6">
      <c r="A55" s="1086">
        <v>44</v>
      </c>
      <c r="B55" s="423" t="s">
        <v>3674</v>
      </c>
      <c r="C55" s="423" t="s">
        <v>109</v>
      </c>
      <c r="D55" s="740">
        <v>0</v>
      </c>
      <c r="E55" s="740">
        <v>0</v>
      </c>
      <c r="F55" s="740">
        <v>0</v>
      </c>
      <c r="G55" s="740">
        <v>0</v>
      </c>
      <c r="H55" s="740">
        <v>0</v>
      </c>
      <c r="I55" s="740">
        <v>0</v>
      </c>
      <c r="J55" s="740">
        <v>0</v>
      </c>
      <c r="K55" s="740">
        <v>0</v>
      </c>
      <c r="L55" s="740">
        <v>0</v>
      </c>
      <c r="M55" s="740">
        <v>0</v>
      </c>
      <c r="N55" s="740">
        <v>0</v>
      </c>
      <c r="O55" s="740">
        <v>0</v>
      </c>
      <c r="P55" s="740">
        <v>0</v>
      </c>
      <c r="Q55" s="740">
        <v>0</v>
      </c>
      <c r="R55" s="740">
        <v>0</v>
      </c>
      <c r="S55" s="740">
        <v>0</v>
      </c>
      <c r="T55" s="740">
        <v>0</v>
      </c>
      <c r="U55" s="740">
        <v>0</v>
      </c>
      <c r="V55" s="740">
        <v>0</v>
      </c>
      <c r="W55" s="740">
        <v>0</v>
      </c>
      <c r="X55" s="740">
        <v>0</v>
      </c>
      <c r="Y55" s="740">
        <v>0</v>
      </c>
      <c r="Z55" s="740">
        <v>0</v>
      </c>
    </row>
    <row r="56" spans="1:26">
      <c r="A56" s="1086">
        <v>45</v>
      </c>
      <c r="B56" s="423" t="s">
        <v>3673</v>
      </c>
      <c r="C56" s="423" t="s">
        <v>4987</v>
      </c>
      <c r="D56" s="740">
        <v>0</v>
      </c>
      <c r="E56" s="740">
        <v>0</v>
      </c>
      <c r="F56" s="740">
        <v>0</v>
      </c>
      <c r="G56" s="740">
        <v>0</v>
      </c>
      <c r="H56" s="740">
        <v>0</v>
      </c>
      <c r="I56" s="740">
        <v>0</v>
      </c>
      <c r="J56" s="740">
        <v>0</v>
      </c>
      <c r="K56" s="740">
        <v>0</v>
      </c>
      <c r="L56" s="740">
        <v>0</v>
      </c>
      <c r="M56" s="740">
        <v>0</v>
      </c>
      <c r="N56" s="740">
        <v>0</v>
      </c>
      <c r="O56" s="740">
        <v>0</v>
      </c>
      <c r="P56" s="740">
        <v>0</v>
      </c>
      <c r="Q56" s="740">
        <v>0</v>
      </c>
      <c r="R56" s="740">
        <v>0</v>
      </c>
      <c r="S56" s="740">
        <v>0</v>
      </c>
      <c r="T56" s="740">
        <v>0</v>
      </c>
      <c r="U56" s="740">
        <v>0</v>
      </c>
      <c r="V56" s="740">
        <v>0</v>
      </c>
      <c r="W56" s="740">
        <v>0</v>
      </c>
      <c r="X56" s="740">
        <v>0</v>
      </c>
      <c r="Y56" s="740">
        <v>0</v>
      </c>
      <c r="Z56" s="740">
        <v>0</v>
      </c>
    </row>
    <row r="57" spans="1:26">
      <c r="A57" s="1086">
        <v>46</v>
      </c>
      <c r="B57" s="423" t="s">
        <v>2660</v>
      </c>
      <c r="C57" s="423" t="s">
        <v>2659</v>
      </c>
      <c r="D57" s="740">
        <v>0</v>
      </c>
      <c r="E57" s="740">
        <v>0</v>
      </c>
      <c r="F57" s="740">
        <v>0</v>
      </c>
      <c r="G57" s="740">
        <v>0</v>
      </c>
      <c r="H57" s="740">
        <v>0</v>
      </c>
      <c r="I57" s="740">
        <v>0</v>
      </c>
      <c r="J57" s="740">
        <v>0</v>
      </c>
      <c r="K57" s="740">
        <v>0</v>
      </c>
      <c r="L57" s="740">
        <v>0</v>
      </c>
      <c r="M57" s="740">
        <v>0</v>
      </c>
      <c r="N57" s="740">
        <v>0</v>
      </c>
      <c r="O57" s="740">
        <v>0</v>
      </c>
      <c r="P57" s="740">
        <v>0</v>
      </c>
      <c r="Q57" s="740">
        <v>0</v>
      </c>
      <c r="R57" s="740">
        <v>0</v>
      </c>
      <c r="S57" s="740">
        <v>0</v>
      </c>
      <c r="T57" s="740">
        <v>0</v>
      </c>
      <c r="U57" s="740">
        <v>0</v>
      </c>
      <c r="V57" s="740">
        <v>0</v>
      </c>
      <c r="W57" s="740">
        <v>0</v>
      </c>
      <c r="X57" s="740">
        <v>0</v>
      </c>
      <c r="Y57" s="740">
        <v>0</v>
      </c>
      <c r="Z57" s="740">
        <v>0</v>
      </c>
    </row>
    <row r="58" spans="1:26">
      <c r="A58" s="1086">
        <v>47</v>
      </c>
      <c r="B58" s="423" t="s">
        <v>3672</v>
      </c>
      <c r="C58" s="423" t="s">
        <v>4988</v>
      </c>
      <c r="D58" s="740">
        <v>0</v>
      </c>
      <c r="E58" s="740">
        <v>0</v>
      </c>
      <c r="F58" s="740">
        <v>0</v>
      </c>
      <c r="G58" s="740">
        <v>0</v>
      </c>
      <c r="H58" s="740">
        <v>0</v>
      </c>
      <c r="I58" s="740">
        <v>0</v>
      </c>
      <c r="J58" s="740">
        <v>0</v>
      </c>
      <c r="K58" s="740">
        <v>0</v>
      </c>
      <c r="L58" s="740">
        <v>0</v>
      </c>
      <c r="M58" s="740">
        <v>0</v>
      </c>
      <c r="N58" s="740">
        <v>0</v>
      </c>
      <c r="O58" s="740">
        <v>0</v>
      </c>
      <c r="P58" s="740">
        <v>0</v>
      </c>
      <c r="Q58" s="740">
        <v>0</v>
      </c>
      <c r="R58" s="740">
        <v>0</v>
      </c>
      <c r="S58" s="740">
        <v>0</v>
      </c>
      <c r="T58" s="740">
        <v>0</v>
      </c>
      <c r="U58" s="740">
        <v>0</v>
      </c>
      <c r="V58" s="740">
        <v>0</v>
      </c>
      <c r="W58" s="740">
        <v>0</v>
      </c>
      <c r="X58" s="740">
        <v>0</v>
      </c>
      <c r="Y58" s="740">
        <v>0</v>
      </c>
      <c r="Z58" s="740">
        <v>0</v>
      </c>
    </row>
    <row r="59" spans="1:26">
      <c r="A59" s="1086">
        <v>48</v>
      </c>
      <c r="B59" s="423" t="s">
        <v>3671</v>
      </c>
      <c r="C59" s="423" t="s">
        <v>4989</v>
      </c>
      <c r="D59" s="740">
        <v>0</v>
      </c>
      <c r="E59" s="740">
        <v>0</v>
      </c>
      <c r="F59" s="740">
        <v>0</v>
      </c>
      <c r="G59" s="740">
        <v>0</v>
      </c>
      <c r="H59" s="740">
        <v>0</v>
      </c>
      <c r="I59" s="740">
        <v>0</v>
      </c>
      <c r="J59" s="740">
        <v>0</v>
      </c>
      <c r="K59" s="740">
        <v>0</v>
      </c>
      <c r="L59" s="740">
        <v>0</v>
      </c>
      <c r="M59" s="740">
        <v>0</v>
      </c>
      <c r="N59" s="740">
        <v>0</v>
      </c>
      <c r="O59" s="740">
        <v>0</v>
      </c>
      <c r="P59" s="740">
        <v>0</v>
      </c>
      <c r="Q59" s="740">
        <v>0</v>
      </c>
      <c r="R59" s="740">
        <v>0</v>
      </c>
      <c r="S59" s="740">
        <v>0</v>
      </c>
      <c r="T59" s="740">
        <v>0</v>
      </c>
      <c r="U59" s="740">
        <v>0</v>
      </c>
      <c r="V59" s="740">
        <v>0</v>
      </c>
      <c r="W59" s="740">
        <v>0</v>
      </c>
      <c r="X59" s="740">
        <v>0</v>
      </c>
      <c r="Y59" s="740">
        <v>0</v>
      </c>
      <c r="Z59" s="740">
        <v>0</v>
      </c>
    </row>
    <row r="60" spans="1:26">
      <c r="A60" s="1086">
        <v>49</v>
      </c>
      <c r="B60" s="423" t="s">
        <v>3670</v>
      </c>
      <c r="C60" s="423" t="s">
        <v>4990</v>
      </c>
      <c r="D60" s="740">
        <v>0</v>
      </c>
      <c r="E60" s="740">
        <v>0</v>
      </c>
      <c r="F60" s="740">
        <v>0</v>
      </c>
      <c r="G60" s="740">
        <v>0</v>
      </c>
      <c r="H60" s="740">
        <v>0</v>
      </c>
      <c r="I60" s="740">
        <v>0</v>
      </c>
      <c r="J60" s="740">
        <v>0</v>
      </c>
      <c r="K60" s="740">
        <v>0</v>
      </c>
      <c r="L60" s="740">
        <v>0</v>
      </c>
      <c r="M60" s="740">
        <v>0</v>
      </c>
      <c r="N60" s="740">
        <v>0</v>
      </c>
      <c r="O60" s="740">
        <v>0</v>
      </c>
      <c r="P60" s="740">
        <v>0</v>
      </c>
      <c r="Q60" s="740">
        <v>0</v>
      </c>
      <c r="R60" s="740">
        <v>0</v>
      </c>
      <c r="S60" s="740">
        <v>0</v>
      </c>
      <c r="T60" s="740">
        <v>0</v>
      </c>
      <c r="U60" s="740">
        <v>0</v>
      </c>
      <c r="V60" s="740">
        <v>0</v>
      </c>
      <c r="W60" s="740">
        <v>0</v>
      </c>
      <c r="X60" s="740">
        <v>0</v>
      </c>
      <c r="Y60" s="740">
        <v>0</v>
      </c>
      <c r="Z60" s="740">
        <v>0</v>
      </c>
    </row>
    <row r="61" spans="1:26" ht="20.399999999999999">
      <c r="A61" s="1086">
        <v>50</v>
      </c>
      <c r="B61" s="423" t="s">
        <v>3669</v>
      </c>
      <c r="C61" s="423" t="s">
        <v>4991</v>
      </c>
      <c r="D61" s="740">
        <v>14</v>
      </c>
      <c r="E61" s="740">
        <v>14</v>
      </c>
      <c r="F61" s="740">
        <v>0</v>
      </c>
      <c r="G61" s="740">
        <v>0</v>
      </c>
      <c r="H61" s="740">
        <v>0</v>
      </c>
      <c r="I61" s="740">
        <v>0</v>
      </c>
      <c r="J61" s="740">
        <v>0</v>
      </c>
      <c r="K61" s="740">
        <v>0</v>
      </c>
      <c r="L61" s="740">
        <v>0</v>
      </c>
      <c r="M61" s="740">
        <v>0</v>
      </c>
      <c r="N61" s="740">
        <v>0</v>
      </c>
      <c r="O61" s="740">
        <v>0</v>
      </c>
      <c r="P61" s="740">
        <v>0</v>
      </c>
      <c r="Q61" s="740">
        <v>0</v>
      </c>
      <c r="R61" s="740">
        <v>0</v>
      </c>
      <c r="S61" s="740">
        <v>0</v>
      </c>
      <c r="T61" s="740">
        <v>0</v>
      </c>
      <c r="U61" s="740">
        <v>0</v>
      </c>
      <c r="V61" s="740">
        <v>0</v>
      </c>
      <c r="W61" s="740">
        <v>0</v>
      </c>
      <c r="X61" s="740">
        <v>0</v>
      </c>
      <c r="Y61" s="740">
        <v>0</v>
      </c>
      <c r="Z61" s="740">
        <v>0</v>
      </c>
    </row>
    <row r="62" spans="1:26">
      <c r="A62" s="1086">
        <v>51</v>
      </c>
      <c r="B62" s="423" t="s">
        <v>3668</v>
      </c>
      <c r="C62" s="423" t="s">
        <v>4992</v>
      </c>
      <c r="D62" s="740">
        <v>0</v>
      </c>
      <c r="E62" s="740">
        <v>0</v>
      </c>
      <c r="F62" s="740">
        <v>0</v>
      </c>
      <c r="G62" s="740">
        <v>0</v>
      </c>
      <c r="H62" s="740">
        <v>0</v>
      </c>
      <c r="I62" s="740">
        <v>0</v>
      </c>
      <c r="J62" s="740">
        <v>0</v>
      </c>
      <c r="K62" s="740">
        <v>0</v>
      </c>
      <c r="L62" s="740">
        <v>0</v>
      </c>
      <c r="M62" s="740">
        <v>0</v>
      </c>
      <c r="N62" s="740">
        <v>0</v>
      </c>
      <c r="O62" s="740">
        <v>0</v>
      </c>
      <c r="P62" s="740">
        <v>0</v>
      </c>
      <c r="Q62" s="740">
        <v>0</v>
      </c>
      <c r="R62" s="740">
        <v>0</v>
      </c>
      <c r="S62" s="740">
        <v>0</v>
      </c>
      <c r="T62" s="740">
        <v>0</v>
      </c>
      <c r="U62" s="740">
        <v>0</v>
      </c>
      <c r="V62" s="740">
        <v>0</v>
      </c>
      <c r="W62" s="740">
        <v>0</v>
      </c>
      <c r="X62" s="740">
        <v>0</v>
      </c>
      <c r="Y62" s="740">
        <v>0</v>
      </c>
      <c r="Z62" s="740">
        <v>0</v>
      </c>
    </row>
    <row r="63" spans="1:26" ht="20.399999999999999">
      <c r="A63" s="1086">
        <v>52</v>
      </c>
      <c r="B63" s="423" t="s">
        <v>3667</v>
      </c>
      <c r="C63" s="423" t="s">
        <v>4993</v>
      </c>
      <c r="D63" s="740">
        <v>4</v>
      </c>
      <c r="E63" s="740">
        <v>4</v>
      </c>
      <c r="F63" s="740">
        <v>0</v>
      </c>
      <c r="G63" s="740">
        <v>0</v>
      </c>
      <c r="H63" s="740">
        <v>0</v>
      </c>
      <c r="I63" s="740">
        <v>0</v>
      </c>
      <c r="J63" s="740">
        <v>0</v>
      </c>
      <c r="K63" s="740">
        <v>0</v>
      </c>
      <c r="L63" s="740">
        <v>0</v>
      </c>
      <c r="M63" s="740">
        <v>0</v>
      </c>
      <c r="N63" s="740">
        <v>0</v>
      </c>
      <c r="O63" s="740">
        <v>0</v>
      </c>
      <c r="P63" s="740">
        <v>0</v>
      </c>
      <c r="Q63" s="740">
        <v>0</v>
      </c>
      <c r="R63" s="740">
        <v>0</v>
      </c>
      <c r="S63" s="740">
        <v>0</v>
      </c>
      <c r="T63" s="740">
        <v>0</v>
      </c>
      <c r="U63" s="740">
        <v>0</v>
      </c>
      <c r="V63" s="740">
        <v>0</v>
      </c>
      <c r="W63" s="740">
        <v>0</v>
      </c>
      <c r="X63" s="740">
        <v>0</v>
      </c>
      <c r="Y63" s="740">
        <v>0</v>
      </c>
      <c r="Z63" s="740">
        <v>0</v>
      </c>
    </row>
    <row r="64" spans="1:26" ht="20.399999999999999">
      <c r="A64" s="1086">
        <v>53</v>
      </c>
      <c r="B64" s="423" t="s">
        <v>3666</v>
      </c>
      <c r="C64" s="423" t="s">
        <v>4994</v>
      </c>
      <c r="D64" s="740">
        <v>0</v>
      </c>
      <c r="E64" s="740">
        <v>0</v>
      </c>
      <c r="F64" s="740">
        <v>0</v>
      </c>
      <c r="G64" s="740">
        <v>0</v>
      </c>
      <c r="H64" s="740">
        <v>0</v>
      </c>
      <c r="I64" s="740">
        <v>0</v>
      </c>
      <c r="J64" s="740">
        <v>0</v>
      </c>
      <c r="K64" s="740">
        <v>0</v>
      </c>
      <c r="L64" s="740">
        <v>0</v>
      </c>
      <c r="M64" s="740">
        <v>0</v>
      </c>
      <c r="N64" s="740">
        <v>0</v>
      </c>
      <c r="O64" s="740">
        <v>0</v>
      </c>
      <c r="P64" s="740">
        <v>0</v>
      </c>
      <c r="Q64" s="740">
        <v>0</v>
      </c>
      <c r="R64" s="740">
        <v>0</v>
      </c>
      <c r="S64" s="740">
        <v>0</v>
      </c>
      <c r="T64" s="740">
        <v>0</v>
      </c>
      <c r="U64" s="740">
        <v>0</v>
      </c>
      <c r="V64" s="740">
        <v>0</v>
      </c>
      <c r="W64" s="740">
        <v>0</v>
      </c>
      <c r="X64" s="740">
        <v>0</v>
      </c>
      <c r="Y64" s="740">
        <v>0</v>
      </c>
      <c r="Z64" s="740">
        <v>0</v>
      </c>
    </row>
    <row r="65" spans="1:26" ht="102">
      <c r="A65" s="1086">
        <v>54</v>
      </c>
      <c r="B65" s="423" t="s">
        <v>3665</v>
      </c>
      <c r="C65" s="423" t="s">
        <v>4995</v>
      </c>
      <c r="D65" s="740">
        <v>0</v>
      </c>
      <c r="E65" s="740">
        <v>0</v>
      </c>
      <c r="F65" s="740">
        <v>0</v>
      </c>
      <c r="G65" s="740">
        <v>0</v>
      </c>
      <c r="H65" s="740">
        <v>0</v>
      </c>
      <c r="I65" s="740">
        <v>0</v>
      </c>
      <c r="J65" s="740">
        <v>0</v>
      </c>
      <c r="K65" s="740">
        <v>0</v>
      </c>
      <c r="L65" s="740">
        <v>0</v>
      </c>
      <c r="M65" s="740">
        <v>0</v>
      </c>
      <c r="N65" s="740">
        <v>0</v>
      </c>
      <c r="O65" s="740">
        <v>0</v>
      </c>
      <c r="P65" s="740">
        <v>0</v>
      </c>
      <c r="Q65" s="740">
        <v>0</v>
      </c>
      <c r="R65" s="740">
        <v>0</v>
      </c>
      <c r="S65" s="740">
        <v>0</v>
      </c>
      <c r="T65" s="740">
        <v>0</v>
      </c>
      <c r="U65" s="740">
        <v>0</v>
      </c>
      <c r="V65" s="740">
        <v>0</v>
      </c>
      <c r="W65" s="740">
        <v>0</v>
      </c>
      <c r="X65" s="740">
        <v>0</v>
      </c>
      <c r="Y65" s="740">
        <v>0</v>
      </c>
      <c r="Z65" s="740">
        <v>0</v>
      </c>
    </row>
    <row r="66" spans="1:26">
      <c r="A66" s="1085"/>
      <c r="B66" s="421" t="s">
        <v>4996</v>
      </c>
      <c r="C66" s="421" t="s">
        <v>4997</v>
      </c>
      <c r="D66" s="739">
        <v>0</v>
      </c>
      <c r="E66" s="739">
        <v>0</v>
      </c>
      <c r="F66" s="739">
        <v>0</v>
      </c>
      <c r="G66" s="739">
        <v>0</v>
      </c>
      <c r="H66" s="739">
        <v>0</v>
      </c>
      <c r="I66" s="739">
        <v>0</v>
      </c>
      <c r="J66" s="739">
        <v>0</v>
      </c>
      <c r="K66" s="739">
        <v>0</v>
      </c>
      <c r="L66" s="739">
        <v>0</v>
      </c>
      <c r="M66" s="739">
        <v>0</v>
      </c>
      <c r="N66" s="739">
        <v>0</v>
      </c>
      <c r="O66" s="739">
        <v>0</v>
      </c>
      <c r="P66" s="739">
        <v>0</v>
      </c>
      <c r="Q66" s="739">
        <v>0</v>
      </c>
      <c r="R66" s="739">
        <v>0</v>
      </c>
      <c r="S66" s="739">
        <v>0</v>
      </c>
      <c r="T66" s="739">
        <v>0</v>
      </c>
      <c r="U66" s="739">
        <v>0</v>
      </c>
      <c r="V66" s="739">
        <v>0</v>
      </c>
      <c r="W66" s="739">
        <v>0</v>
      </c>
      <c r="X66" s="739">
        <v>0</v>
      </c>
      <c r="Y66" s="739">
        <v>0</v>
      </c>
      <c r="Z66" s="739">
        <v>0</v>
      </c>
    </row>
    <row r="67" spans="1:26">
      <c r="A67" s="1086">
        <v>1</v>
      </c>
      <c r="B67" s="423" t="s">
        <v>3664</v>
      </c>
      <c r="C67" s="423" t="s">
        <v>4998</v>
      </c>
      <c r="D67" s="740">
        <v>0</v>
      </c>
      <c r="E67" s="740">
        <v>0</v>
      </c>
      <c r="F67" s="740">
        <v>0</v>
      </c>
      <c r="G67" s="740">
        <v>0</v>
      </c>
      <c r="H67" s="740">
        <v>0</v>
      </c>
      <c r="I67" s="740">
        <v>0</v>
      </c>
      <c r="J67" s="740">
        <v>0</v>
      </c>
      <c r="K67" s="740">
        <v>0</v>
      </c>
      <c r="L67" s="740">
        <v>0</v>
      </c>
      <c r="M67" s="740">
        <v>0</v>
      </c>
      <c r="N67" s="740">
        <v>0</v>
      </c>
      <c r="O67" s="740">
        <v>0</v>
      </c>
      <c r="P67" s="740">
        <v>0</v>
      </c>
      <c r="Q67" s="740">
        <v>0</v>
      </c>
      <c r="R67" s="740">
        <v>0</v>
      </c>
      <c r="S67" s="740">
        <v>0</v>
      </c>
      <c r="T67" s="740">
        <v>0</v>
      </c>
      <c r="U67" s="740">
        <v>0</v>
      </c>
      <c r="V67" s="740">
        <v>0</v>
      </c>
      <c r="W67" s="740">
        <v>0</v>
      </c>
      <c r="X67" s="740">
        <v>0</v>
      </c>
      <c r="Y67" s="740">
        <v>0</v>
      </c>
      <c r="Z67" s="740">
        <v>0</v>
      </c>
    </row>
    <row r="68" spans="1:26">
      <c r="A68" s="1086">
        <v>2</v>
      </c>
      <c r="B68" s="423" t="s">
        <v>3663</v>
      </c>
      <c r="C68" s="423" t="s">
        <v>4999</v>
      </c>
      <c r="D68" s="740">
        <v>0</v>
      </c>
      <c r="E68" s="740">
        <v>0</v>
      </c>
      <c r="F68" s="740">
        <v>0</v>
      </c>
      <c r="G68" s="740">
        <v>0</v>
      </c>
      <c r="H68" s="740">
        <v>0</v>
      </c>
      <c r="I68" s="740">
        <v>0</v>
      </c>
      <c r="J68" s="740">
        <v>0</v>
      </c>
      <c r="K68" s="740">
        <v>0</v>
      </c>
      <c r="L68" s="740">
        <v>0</v>
      </c>
      <c r="M68" s="740">
        <v>0</v>
      </c>
      <c r="N68" s="740">
        <v>0</v>
      </c>
      <c r="O68" s="740">
        <v>0</v>
      </c>
      <c r="P68" s="740">
        <v>0</v>
      </c>
      <c r="Q68" s="740">
        <v>0</v>
      </c>
      <c r="R68" s="740">
        <v>0</v>
      </c>
      <c r="S68" s="740">
        <v>0</v>
      </c>
      <c r="T68" s="740">
        <v>0</v>
      </c>
      <c r="U68" s="740">
        <v>0</v>
      </c>
      <c r="V68" s="740">
        <v>0</v>
      </c>
      <c r="W68" s="740">
        <v>0</v>
      </c>
      <c r="X68" s="740">
        <v>0</v>
      </c>
      <c r="Y68" s="740">
        <v>0</v>
      </c>
      <c r="Z68" s="740">
        <v>0</v>
      </c>
    </row>
    <row r="69" spans="1:26">
      <c r="A69" s="1086">
        <v>3</v>
      </c>
      <c r="B69" s="423" t="s">
        <v>3662</v>
      </c>
      <c r="C69" s="423" t="s">
        <v>5000</v>
      </c>
      <c r="D69" s="740">
        <v>0</v>
      </c>
      <c r="E69" s="740">
        <v>0</v>
      </c>
      <c r="F69" s="740">
        <v>0</v>
      </c>
      <c r="G69" s="740">
        <v>0</v>
      </c>
      <c r="H69" s="740">
        <v>0</v>
      </c>
      <c r="I69" s="740">
        <v>0</v>
      </c>
      <c r="J69" s="740">
        <v>0</v>
      </c>
      <c r="K69" s="740">
        <v>0</v>
      </c>
      <c r="L69" s="740">
        <v>0</v>
      </c>
      <c r="M69" s="740">
        <v>0</v>
      </c>
      <c r="N69" s="740">
        <v>0</v>
      </c>
      <c r="O69" s="740">
        <v>0</v>
      </c>
      <c r="P69" s="740">
        <v>0</v>
      </c>
      <c r="Q69" s="740">
        <v>0</v>
      </c>
      <c r="R69" s="740">
        <v>0</v>
      </c>
      <c r="S69" s="740">
        <v>0</v>
      </c>
      <c r="T69" s="740">
        <v>0</v>
      </c>
      <c r="U69" s="740">
        <v>0</v>
      </c>
      <c r="V69" s="740">
        <v>0</v>
      </c>
      <c r="W69" s="740">
        <v>0</v>
      </c>
      <c r="X69" s="740">
        <v>0</v>
      </c>
      <c r="Y69" s="740">
        <v>0</v>
      </c>
      <c r="Z69" s="740">
        <v>0</v>
      </c>
    </row>
    <row r="70" spans="1:26">
      <c r="A70" s="1086">
        <v>4</v>
      </c>
      <c r="B70" s="423" t="s">
        <v>3661</v>
      </c>
      <c r="C70" s="423" t="s">
        <v>5001</v>
      </c>
      <c r="D70" s="740">
        <v>0</v>
      </c>
      <c r="E70" s="740">
        <v>0</v>
      </c>
      <c r="F70" s="740">
        <v>0</v>
      </c>
      <c r="G70" s="740">
        <v>0</v>
      </c>
      <c r="H70" s="740">
        <v>0</v>
      </c>
      <c r="I70" s="740">
        <v>0</v>
      </c>
      <c r="J70" s="740">
        <v>0</v>
      </c>
      <c r="K70" s="740">
        <v>0</v>
      </c>
      <c r="L70" s="740">
        <v>0</v>
      </c>
      <c r="M70" s="740">
        <v>0</v>
      </c>
      <c r="N70" s="740">
        <v>0</v>
      </c>
      <c r="O70" s="740">
        <v>0</v>
      </c>
      <c r="P70" s="740">
        <v>0</v>
      </c>
      <c r="Q70" s="740">
        <v>0</v>
      </c>
      <c r="R70" s="740">
        <v>0</v>
      </c>
      <c r="S70" s="740">
        <v>0</v>
      </c>
      <c r="T70" s="740">
        <v>0</v>
      </c>
      <c r="U70" s="740">
        <v>0</v>
      </c>
      <c r="V70" s="740">
        <v>0</v>
      </c>
      <c r="W70" s="740">
        <v>0</v>
      </c>
      <c r="X70" s="740">
        <v>0</v>
      </c>
      <c r="Y70" s="740">
        <v>0</v>
      </c>
      <c r="Z70" s="740">
        <v>0</v>
      </c>
    </row>
    <row r="71" spans="1:26">
      <c r="A71" s="1086">
        <v>5</v>
      </c>
      <c r="B71" s="423" t="s">
        <v>3660</v>
      </c>
      <c r="C71" s="423" t="s">
        <v>5002</v>
      </c>
      <c r="D71" s="740">
        <v>0</v>
      </c>
      <c r="E71" s="740">
        <v>0</v>
      </c>
      <c r="F71" s="740">
        <v>0</v>
      </c>
      <c r="G71" s="740">
        <v>0</v>
      </c>
      <c r="H71" s="740">
        <v>0</v>
      </c>
      <c r="I71" s="740">
        <v>0</v>
      </c>
      <c r="J71" s="740">
        <v>0</v>
      </c>
      <c r="K71" s="740">
        <v>0</v>
      </c>
      <c r="L71" s="740">
        <v>0</v>
      </c>
      <c r="M71" s="740">
        <v>0</v>
      </c>
      <c r="N71" s="740">
        <v>0</v>
      </c>
      <c r="O71" s="740">
        <v>0</v>
      </c>
      <c r="P71" s="740">
        <v>0</v>
      </c>
      <c r="Q71" s="740">
        <v>0</v>
      </c>
      <c r="R71" s="740">
        <v>0</v>
      </c>
      <c r="S71" s="740">
        <v>0</v>
      </c>
      <c r="T71" s="740">
        <v>0</v>
      </c>
      <c r="U71" s="740">
        <v>0</v>
      </c>
      <c r="V71" s="740">
        <v>0</v>
      </c>
      <c r="W71" s="740">
        <v>0</v>
      </c>
      <c r="X71" s="740">
        <v>0</v>
      </c>
      <c r="Y71" s="740">
        <v>0</v>
      </c>
      <c r="Z71" s="740">
        <v>0</v>
      </c>
    </row>
    <row r="72" spans="1:26">
      <c r="A72" s="1086">
        <v>6</v>
      </c>
      <c r="B72" s="423" t="s">
        <v>3659</v>
      </c>
      <c r="C72" s="423" t="s">
        <v>5003</v>
      </c>
      <c r="D72" s="740">
        <v>0</v>
      </c>
      <c r="E72" s="740">
        <v>0</v>
      </c>
      <c r="F72" s="740">
        <v>0</v>
      </c>
      <c r="G72" s="740">
        <v>0</v>
      </c>
      <c r="H72" s="740">
        <v>0</v>
      </c>
      <c r="I72" s="740">
        <v>0</v>
      </c>
      <c r="J72" s="740">
        <v>0</v>
      </c>
      <c r="K72" s="740">
        <v>0</v>
      </c>
      <c r="L72" s="740">
        <v>0</v>
      </c>
      <c r="M72" s="740">
        <v>0</v>
      </c>
      <c r="N72" s="740">
        <v>0</v>
      </c>
      <c r="O72" s="740">
        <v>0</v>
      </c>
      <c r="P72" s="740">
        <v>0</v>
      </c>
      <c r="Q72" s="740">
        <v>0</v>
      </c>
      <c r="R72" s="740">
        <v>0</v>
      </c>
      <c r="S72" s="740">
        <v>0</v>
      </c>
      <c r="T72" s="740">
        <v>0</v>
      </c>
      <c r="U72" s="740">
        <v>0</v>
      </c>
      <c r="V72" s="740">
        <v>0</v>
      </c>
      <c r="W72" s="740">
        <v>0</v>
      </c>
      <c r="X72" s="740">
        <v>0</v>
      </c>
      <c r="Y72" s="740">
        <v>0</v>
      </c>
      <c r="Z72" s="740">
        <v>0</v>
      </c>
    </row>
    <row r="73" spans="1:26">
      <c r="A73" s="1086">
        <v>7</v>
      </c>
      <c r="B73" s="423" t="s">
        <v>3658</v>
      </c>
      <c r="C73" s="423" t="s">
        <v>5004</v>
      </c>
      <c r="D73" s="740">
        <v>0</v>
      </c>
      <c r="E73" s="740">
        <v>0</v>
      </c>
      <c r="F73" s="740">
        <v>0</v>
      </c>
      <c r="G73" s="740">
        <v>0</v>
      </c>
      <c r="H73" s="740">
        <v>0</v>
      </c>
      <c r="I73" s="740">
        <v>0</v>
      </c>
      <c r="J73" s="740">
        <v>0</v>
      </c>
      <c r="K73" s="740">
        <v>0</v>
      </c>
      <c r="L73" s="740">
        <v>0</v>
      </c>
      <c r="M73" s="740">
        <v>0</v>
      </c>
      <c r="N73" s="740">
        <v>0</v>
      </c>
      <c r="O73" s="740">
        <v>0</v>
      </c>
      <c r="P73" s="740">
        <v>0</v>
      </c>
      <c r="Q73" s="740">
        <v>0</v>
      </c>
      <c r="R73" s="740">
        <v>0</v>
      </c>
      <c r="S73" s="740">
        <v>0</v>
      </c>
      <c r="T73" s="740">
        <v>0</v>
      </c>
      <c r="U73" s="740">
        <v>0</v>
      </c>
      <c r="V73" s="740">
        <v>0</v>
      </c>
      <c r="W73" s="740">
        <v>0</v>
      </c>
      <c r="X73" s="740">
        <v>0</v>
      </c>
      <c r="Y73" s="740">
        <v>0</v>
      </c>
      <c r="Z73" s="740">
        <v>0</v>
      </c>
    </row>
    <row r="74" spans="1:26">
      <c r="A74" s="1086">
        <v>8</v>
      </c>
      <c r="B74" s="423" t="s">
        <v>3657</v>
      </c>
      <c r="C74" s="423" t="s">
        <v>5005</v>
      </c>
      <c r="D74" s="740">
        <v>0</v>
      </c>
      <c r="E74" s="740">
        <v>0</v>
      </c>
      <c r="F74" s="740">
        <v>0</v>
      </c>
      <c r="G74" s="740">
        <v>0</v>
      </c>
      <c r="H74" s="740">
        <v>0</v>
      </c>
      <c r="I74" s="740">
        <v>0</v>
      </c>
      <c r="J74" s="740">
        <v>0</v>
      </c>
      <c r="K74" s="740">
        <v>0</v>
      </c>
      <c r="L74" s="740">
        <v>0</v>
      </c>
      <c r="M74" s="740">
        <v>0</v>
      </c>
      <c r="N74" s="740">
        <v>0</v>
      </c>
      <c r="O74" s="740">
        <v>0</v>
      </c>
      <c r="P74" s="740">
        <v>0</v>
      </c>
      <c r="Q74" s="740">
        <v>0</v>
      </c>
      <c r="R74" s="740">
        <v>0</v>
      </c>
      <c r="S74" s="740">
        <v>0</v>
      </c>
      <c r="T74" s="740">
        <v>0</v>
      </c>
      <c r="U74" s="740">
        <v>0</v>
      </c>
      <c r="V74" s="740">
        <v>0</v>
      </c>
      <c r="W74" s="740">
        <v>0</v>
      </c>
      <c r="X74" s="740">
        <v>0</v>
      </c>
      <c r="Y74" s="740">
        <v>0</v>
      </c>
      <c r="Z74" s="740">
        <v>0</v>
      </c>
    </row>
    <row r="75" spans="1:26">
      <c r="A75" s="1086">
        <v>9</v>
      </c>
      <c r="B75" s="423" t="s">
        <v>3656</v>
      </c>
      <c r="C75" s="423" t="s">
        <v>5006</v>
      </c>
      <c r="D75" s="740">
        <v>0</v>
      </c>
      <c r="E75" s="740">
        <v>0</v>
      </c>
      <c r="F75" s="740">
        <v>0</v>
      </c>
      <c r="G75" s="740">
        <v>0</v>
      </c>
      <c r="H75" s="740">
        <v>0</v>
      </c>
      <c r="I75" s="740">
        <v>0</v>
      </c>
      <c r="J75" s="740">
        <v>0</v>
      </c>
      <c r="K75" s="740">
        <v>0</v>
      </c>
      <c r="L75" s="740">
        <v>0</v>
      </c>
      <c r="M75" s="740">
        <v>0</v>
      </c>
      <c r="N75" s="740">
        <v>0</v>
      </c>
      <c r="O75" s="740">
        <v>0</v>
      </c>
      <c r="P75" s="740">
        <v>0</v>
      </c>
      <c r="Q75" s="740">
        <v>0</v>
      </c>
      <c r="R75" s="740">
        <v>0</v>
      </c>
      <c r="S75" s="740">
        <v>0</v>
      </c>
      <c r="T75" s="740">
        <v>0</v>
      </c>
      <c r="U75" s="740">
        <v>0</v>
      </c>
      <c r="V75" s="740">
        <v>0</v>
      </c>
      <c r="W75" s="740">
        <v>0</v>
      </c>
      <c r="X75" s="740">
        <v>0</v>
      </c>
      <c r="Y75" s="740">
        <v>0</v>
      </c>
      <c r="Z75" s="740">
        <v>0</v>
      </c>
    </row>
    <row r="76" spans="1:26">
      <c r="A76" s="1086">
        <v>10</v>
      </c>
      <c r="B76" s="423" t="s">
        <v>3655</v>
      </c>
      <c r="C76" s="423" t="s">
        <v>5007</v>
      </c>
      <c r="D76" s="740">
        <v>0</v>
      </c>
      <c r="E76" s="740">
        <v>0</v>
      </c>
      <c r="F76" s="740">
        <v>0</v>
      </c>
      <c r="G76" s="740">
        <v>0</v>
      </c>
      <c r="H76" s="740">
        <v>0</v>
      </c>
      <c r="I76" s="740">
        <v>0</v>
      </c>
      <c r="J76" s="740">
        <v>0</v>
      </c>
      <c r="K76" s="740">
        <v>0</v>
      </c>
      <c r="L76" s="740">
        <v>0</v>
      </c>
      <c r="M76" s="740">
        <v>0</v>
      </c>
      <c r="N76" s="740">
        <v>0</v>
      </c>
      <c r="O76" s="740">
        <v>0</v>
      </c>
      <c r="P76" s="740">
        <v>0</v>
      </c>
      <c r="Q76" s="740">
        <v>0</v>
      </c>
      <c r="R76" s="740">
        <v>0</v>
      </c>
      <c r="S76" s="740">
        <v>0</v>
      </c>
      <c r="T76" s="740">
        <v>0</v>
      </c>
      <c r="U76" s="740">
        <v>0</v>
      </c>
      <c r="V76" s="740">
        <v>0</v>
      </c>
      <c r="W76" s="740">
        <v>0</v>
      </c>
      <c r="X76" s="740">
        <v>0</v>
      </c>
      <c r="Y76" s="740">
        <v>0</v>
      </c>
      <c r="Z76" s="740">
        <v>0</v>
      </c>
    </row>
    <row r="77" spans="1:26">
      <c r="A77" s="1086">
        <v>11</v>
      </c>
      <c r="B77" s="423" t="s">
        <v>3654</v>
      </c>
      <c r="C77" s="423" t="s">
        <v>5008</v>
      </c>
      <c r="D77" s="740">
        <v>0</v>
      </c>
      <c r="E77" s="740">
        <v>0</v>
      </c>
      <c r="F77" s="740">
        <v>0</v>
      </c>
      <c r="G77" s="740">
        <v>0</v>
      </c>
      <c r="H77" s="740">
        <v>0</v>
      </c>
      <c r="I77" s="740">
        <v>0</v>
      </c>
      <c r="J77" s="740">
        <v>0</v>
      </c>
      <c r="K77" s="740">
        <v>0</v>
      </c>
      <c r="L77" s="740">
        <v>0</v>
      </c>
      <c r="M77" s="740">
        <v>0</v>
      </c>
      <c r="N77" s="740">
        <v>0</v>
      </c>
      <c r="O77" s="740">
        <v>0</v>
      </c>
      <c r="P77" s="740">
        <v>0</v>
      </c>
      <c r="Q77" s="740">
        <v>0</v>
      </c>
      <c r="R77" s="740">
        <v>0</v>
      </c>
      <c r="S77" s="740">
        <v>0</v>
      </c>
      <c r="T77" s="740">
        <v>0</v>
      </c>
      <c r="U77" s="740">
        <v>0</v>
      </c>
      <c r="V77" s="740">
        <v>0</v>
      </c>
      <c r="W77" s="740">
        <v>0</v>
      </c>
      <c r="X77" s="740">
        <v>0</v>
      </c>
      <c r="Y77" s="740">
        <v>0</v>
      </c>
      <c r="Z77" s="740">
        <v>0</v>
      </c>
    </row>
    <row r="78" spans="1:26">
      <c r="B78" s="585" t="s">
        <v>4082</v>
      </c>
    </row>
  </sheetData>
  <mergeCells count="3">
    <mergeCell ref="C2:Z2"/>
    <mergeCell ref="D4:Z4"/>
    <mergeCell ref="E6:Z6"/>
  </mergeCells>
  <hyperlinks>
    <hyperlink ref="A1" location="Indice!A125" display="Volver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93">
    <outlinePr summaryBelow="0" summaryRight="0"/>
  </sheetPr>
  <dimension ref="A1:R57"/>
  <sheetViews>
    <sheetView showGridLines="0" showRowColHeaders="0" view="pageBreakPreview" zoomScaleNormal="100" zoomScaleSheetLayoutView="100" workbookViewId="0">
      <selection activeCell="A2" sqref="A2"/>
    </sheetView>
  </sheetViews>
  <sheetFormatPr baseColWidth="10" defaultColWidth="8.88671875" defaultRowHeight="13.2"/>
  <cols>
    <col min="1" max="1" width="14.33203125" style="35" bestFit="1" customWidth="1"/>
    <col min="2" max="2" width="47" style="35" customWidth="1"/>
    <col min="3" max="3" width="5.33203125" style="35" bestFit="1" customWidth="1"/>
    <col min="4" max="8" width="4.33203125" style="35" bestFit="1" customWidth="1"/>
    <col min="9" max="10" width="4.88671875" style="35" bestFit="1" customWidth="1"/>
    <col min="11" max="12" width="4.33203125" style="35" bestFit="1" customWidth="1"/>
    <col min="13" max="13" width="4.88671875" style="35" bestFit="1" customWidth="1"/>
    <col min="14" max="16" width="4.33203125" style="35" bestFit="1" customWidth="1"/>
    <col min="17" max="17" width="3.109375" style="35" bestFit="1" customWidth="1"/>
    <col min="18" max="18" width="3.33203125" style="35" bestFit="1" customWidth="1"/>
    <col min="19" max="256" width="8.88671875" style="35"/>
    <col min="257" max="257" width="14.33203125" style="35" bestFit="1" customWidth="1"/>
    <col min="258" max="258" width="47" style="35" customWidth="1"/>
    <col min="259" max="259" width="5.33203125" style="35" bestFit="1" customWidth="1"/>
    <col min="260" max="264" width="4.33203125" style="35" bestFit="1" customWidth="1"/>
    <col min="265" max="266" width="4.88671875" style="35" bestFit="1" customWidth="1"/>
    <col min="267" max="268" width="4.33203125" style="35" bestFit="1" customWidth="1"/>
    <col min="269" max="269" width="4.88671875" style="35" bestFit="1" customWidth="1"/>
    <col min="270" max="272" width="4.33203125" style="35" bestFit="1" customWidth="1"/>
    <col min="273" max="273" width="3.109375" style="35" bestFit="1" customWidth="1"/>
    <col min="274" max="274" width="3.33203125" style="35" bestFit="1" customWidth="1"/>
    <col min="275" max="512" width="8.88671875" style="35"/>
    <col min="513" max="513" width="14.33203125" style="35" bestFit="1" customWidth="1"/>
    <col min="514" max="514" width="47" style="35" customWidth="1"/>
    <col min="515" max="515" width="5.33203125" style="35" bestFit="1" customWidth="1"/>
    <col min="516" max="520" width="4.33203125" style="35" bestFit="1" customWidth="1"/>
    <col min="521" max="522" width="4.88671875" style="35" bestFit="1" customWidth="1"/>
    <col min="523" max="524" width="4.33203125" style="35" bestFit="1" customWidth="1"/>
    <col min="525" max="525" width="4.88671875" style="35" bestFit="1" customWidth="1"/>
    <col min="526" max="528" width="4.33203125" style="35" bestFit="1" customWidth="1"/>
    <col min="529" max="529" width="3.109375" style="35" bestFit="1" customWidth="1"/>
    <col min="530" max="530" width="3.33203125" style="35" bestFit="1" customWidth="1"/>
    <col min="531" max="768" width="8.88671875" style="35"/>
    <col min="769" max="769" width="14.33203125" style="35" bestFit="1" customWidth="1"/>
    <col min="770" max="770" width="47" style="35" customWidth="1"/>
    <col min="771" max="771" width="5.33203125" style="35" bestFit="1" customWidth="1"/>
    <col min="772" max="776" width="4.33203125" style="35" bestFit="1" customWidth="1"/>
    <col min="777" max="778" width="4.88671875" style="35" bestFit="1" customWidth="1"/>
    <col min="779" max="780" width="4.33203125" style="35" bestFit="1" customWidth="1"/>
    <col min="781" max="781" width="4.88671875" style="35" bestFit="1" customWidth="1"/>
    <col min="782" max="784" width="4.33203125" style="35" bestFit="1" customWidth="1"/>
    <col min="785" max="785" width="3.109375" style="35" bestFit="1" customWidth="1"/>
    <col min="786" max="786" width="3.33203125" style="35" bestFit="1" customWidth="1"/>
    <col min="787" max="1024" width="8.88671875" style="35"/>
    <col min="1025" max="1025" width="14.33203125" style="35" bestFit="1" customWidth="1"/>
    <col min="1026" max="1026" width="47" style="35" customWidth="1"/>
    <col min="1027" max="1027" width="5.33203125" style="35" bestFit="1" customWidth="1"/>
    <col min="1028" max="1032" width="4.33203125" style="35" bestFit="1" customWidth="1"/>
    <col min="1033" max="1034" width="4.88671875" style="35" bestFit="1" customWidth="1"/>
    <col min="1035" max="1036" width="4.33203125" style="35" bestFit="1" customWidth="1"/>
    <col min="1037" max="1037" width="4.88671875" style="35" bestFit="1" customWidth="1"/>
    <col min="1038" max="1040" width="4.33203125" style="35" bestFit="1" customWidth="1"/>
    <col min="1041" max="1041" width="3.109375" style="35" bestFit="1" customWidth="1"/>
    <col min="1042" max="1042" width="3.33203125" style="35" bestFit="1" customWidth="1"/>
    <col min="1043" max="1280" width="8.88671875" style="35"/>
    <col min="1281" max="1281" width="14.33203125" style="35" bestFit="1" customWidth="1"/>
    <col min="1282" max="1282" width="47" style="35" customWidth="1"/>
    <col min="1283" max="1283" width="5.33203125" style="35" bestFit="1" customWidth="1"/>
    <col min="1284" max="1288" width="4.33203125" style="35" bestFit="1" customWidth="1"/>
    <col min="1289" max="1290" width="4.88671875" style="35" bestFit="1" customWidth="1"/>
    <col min="1291" max="1292" width="4.33203125" style="35" bestFit="1" customWidth="1"/>
    <col min="1293" max="1293" width="4.88671875" style="35" bestFit="1" customWidth="1"/>
    <col min="1294" max="1296" width="4.33203125" style="35" bestFit="1" customWidth="1"/>
    <col min="1297" max="1297" width="3.109375" style="35" bestFit="1" customWidth="1"/>
    <col min="1298" max="1298" width="3.33203125" style="35" bestFit="1" customWidth="1"/>
    <col min="1299" max="1536" width="8.88671875" style="35"/>
    <col min="1537" max="1537" width="14.33203125" style="35" bestFit="1" customWidth="1"/>
    <col min="1538" max="1538" width="47" style="35" customWidth="1"/>
    <col min="1539" max="1539" width="5.33203125" style="35" bestFit="1" customWidth="1"/>
    <col min="1540" max="1544" width="4.33203125" style="35" bestFit="1" customWidth="1"/>
    <col min="1545" max="1546" width="4.88671875" style="35" bestFit="1" customWidth="1"/>
    <col min="1547" max="1548" width="4.33203125" style="35" bestFit="1" customWidth="1"/>
    <col min="1549" max="1549" width="4.88671875" style="35" bestFit="1" customWidth="1"/>
    <col min="1550" max="1552" width="4.33203125" style="35" bestFit="1" customWidth="1"/>
    <col min="1553" max="1553" width="3.109375" style="35" bestFit="1" customWidth="1"/>
    <col min="1554" max="1554" width="3.33203125" style="35" bestFit="1" customWidth="1"/>
    <col min="1555" max="1792" width="8.88671875" style="35"/>
    <col min="1793" max="1793" width="14.33203125" style="35" bestFit="1" customWidth="1"/>
    <col min="1794" max="1794" width="47" style="35" customWidth="1"/>
    <col min="1795" max="1795" width="5.33203125" style="35" bestFit="1" customWidth="1"/>
    <col min="1796" max="1800" width="4.33203125" style="35" bestFit="1" customWidth="1"/>
    <col min="1801" max="1802" width="4.88671875" style="35" bestFit="1" customWidth="1"/>
    <col min="1803" max="1804" width="4.33203125" style="35" bestFit="1" customWidth="1"/>
    <col min="1805" max="1805" width="4.88671875" style="35" bestFit="1" customWidth="1"/>
    <col min="1806" max="1808" width="4.33203125" style="35" bestFit="1" customWidth="1"/>
    <col min="1809" max="1809" width="3.109375" style="35" bestFit="1" customWidth="1"/>
    <col min="1810" max="1810" width="3.33203125" style="35" bestFit="1" customWidth="1"/>
    <col min="1811" max="2048" width="8.88671875" style="35"/>
    <col min="2049" max="2049" width="14.33203125" style="35" bestFit="1" customWidth="1"/>
    <col min="2050" max="2050" width="47" style="35" customWidth="1"/>
    <col min="2051" max="2051" width="5.33203125" style="35" bestFit="1" customWidth="1"/>
    <col min="2052" max="2056" width="4.33203125" style="35" bestFit="1" customWidth="1"/>
    <col min="2057" max="2058" width="4.88671875" style="35" bestFit="1" customWidth="1"/>
    <col min="2059" max="2060" width="4.33203125" style="35" bestFit="1" customWidth="1"/>
    <col min="2061" max="2061" width="4.88671875" style="35" bestFit="1" customWidth="1"/>
    <col min="2062" max="2064" width="4.33203125" style="35" bestFit="1" customWidth="1"/>
    <col min="2065" max="2065" width="3.109375" style="35" bestFit="1" customWidth="1"/>
    <col min="2066" max="2066" width="3.33203125" style="35" bestFit="1" customWidth="1"/>
    <col min="2067" max="2304" width="8.88671875" style="35"/>
    <col min="2305" max="2305" width="14.33203125" style="35" bestFit="1" customWidth="1"/>
    <col min="2306" max="2306" width="47" style="35" customWidth="1"/>
    <col min="2307" max="2307" width="5.33203125" style="35" bestFit="1" customWidth="1"/>
    <col min="2308" max="2312" width="4.33203125" style="35" bestFit="1" customWidth="1"/>
    <col min="2313" max="2314" width="4.88671875" style="35" bestFit="1" customWidth="1"/>
    <col min="2315" max="2316" width="4.33203125" style="35" bestFit="1" customWidth="1"/>
    <col min="2317" max="2317" width="4.88671875" style="35" bestFit="1" customWidth="1"/>
    <col min="2318" max="2320" width="4.33203125" style="35" bestFit="1" customWidth="1"/>
    <col min="2321" max="2321" width="3.109375" style="35" bestFit="1" customWidth="1"/>
    <col min="2322" max="2322" width="3.33203125" style="35" bestFit="1" customWidth="1"/>
    <col min="2323" max="2560" width="8.88671875" style="35"/>
    <col min="2561" max="2561" width="14.33203125" style="35" bestFit="1" customWidth="1"/>
    <col min="2562" max="2562" width="47" style="35" customWidth="1"/>
    <col min="2563" max="2563" width="5.33203125" style="35" bestFit="1" customWidth="1"/>
    <col min="2564" max="2568" width="4.33203125" style="35" bestFit="1" customWidth="1"/>
    <col min="2569" max="2570" width="4.88671875" style="35" bestFit="1" customWidth="1"/>
    <col min="2571" max="2572" width="4.33203125" style="35" bestFit="1" customWidth="1"/>
    <col min="2573" max="2573" width="4.88671875" style="35" bestFit="1" customWidth="1"/>
    <col min="2574" max="2576" width="4.33203125" style="35" bestFit="1" customWidth="1"/>
    <col min="2577" max="2577" width="3.109375" style="35" bestFit="1" customWidth="1"/>
    <col min="2578" max="2578" width="3.33203125" style="35" bestFit="1" customWidth="1"/>
    <col min="2579" max="2816" width="8.88671875" style="35"/>
    <col min="2817" max="2817" width="14.33203125" style="35" bestFit="1" customWidth="1"/>
    <col min="2818" max="2818" width="47" style="35" customWidth="1"/>
    <col min="2819" max="2819" width="5.33203125" style="35" bestFit="1" customWidth="1"/>
    <col min="2820" max="2824" width="4.33203125" style="35" bestFit="1" customWidth="1"/>
    <col min="2825" max="2826" width="4.88671875" style="35" bestFit="1" customWidth="1"/>
    <col min="2827" max="2828" width="4.33203125" style="35" bestFit="1" customWidth="1"/>
    <col min="2829" max="2829" width="4.88671875" style="35" bestFit="1" customWidth="1"/>
    <col min="2830" max="2832" width="4.33203125" style="35" bestFit="1" customWidth="1"/>
    <col min="2833" max="2833" width="3.109375" style="35" bestFit="1" customWidth="1"/>
    <col min="2834" max="2834" width="3.33203125" style="35" bestFit="1" customWidth="1"/>
    <col min="2835" max="3072" width="8.88671875" style="35"/>
    <col min="3073" max="3073" width="14.33203125" style="35" bestFit="1" customWidth="1"/>
    <col min="3074" max="3074" width="47" style="35" customWidth="1"/>
    <col min="3075" max="3075" width="5.33203125" style="35" bestFit="1" customWidth="1"/>
    <col min="3076" max="3080" width="4.33203125" style="35" bestFit="1" customWidth="1"/>
    <col min="3081" max="3082" width="4.88671875" style="35" bestFit="1" customWidth="1"/>
    <col min="3083" max="3084" width="4.33203125" style="35" bestFit="1" customWidth="1"/>
    <col min="3085" max="3085" width="4.88671875" style="35" bestFit="1" customWidth="1"/>
    <col min="3086" max="3088" width="4.33203125" style="35" bestFit="1" customWidth="1"/>
    <col min="3089" max="3089" width="3.109375" style="35" bestFit="1" customWidth="1"/>
    <col min="3090" max="3090" width="3.33203125" style="35" bestFit="1" customWidth="1"/>
    <col min="3091" max="3328" width="8.88671875" style="35"/>
    <col min="3329" max="3329" width="14.33203125" style="35" bestFit="1" customWidth="1"/>
    <col min="3330" max="3330" width="47" style="35" customWidth="1"/>
    <col min="3331" max="3331" width="5.33203125" style="35" bestFit="1" customWidth="1"/>
    <col min="3332" max="3336" width="4.33203125" style="35" bestFit="1" customWidth="1"/>
    <col min="3337" max="3338" width="4.88671875" style="35" bestFit="1" customWidth="1"/>
    <col min="3339" max="3340" width="4.33203125" style="35" bestFit="1" customWidth="1"/>
    <col min="3341" max="3341" width="4.88671875" style="35" bestFit="1" customWidth="1"/>
    <col min="3342" max="3344" width="4.33203125" style="35" bestFit="1" customWidth="1"/>
    <col min="3345" max="3345" width="3.109375" style="35" bestFit="1" customWidth="1"/>
    <col min="3346" max="3346" width="3.33203125" style="35" bestFit="1" customWidth="1"/>
    <col min="3347" max="3584" width="8.88671875" style="35"/>
    <col min="3585" max="3585" width="14.33203125" style="35" bestFit="1" customWidth="1"/>
    <col min="3586" max="3586" width="47" style="35" customWidth="1"/>
    <col min="3587" max="3587" width="5.33203125" style="35" bestFit="1" customWidth="1"/>
    <col min="3588" max="3592" width="4.33203125" style="35" bestFit="1" customWidth="1"/>
    <col min="3593" max="3594" width="4.88671875" style="35" bestFit="1" customWidth="1"/>
    <col min="3595" max="3596" width="4.33203125" style="35" bestFit="1" customWidth="1"/>
    <col min="3597" max="3597" width="4.88671875" style="35" bestFit="1" customWidth="1"/>
    <col min="3598" max="3600" width="4.33203125" style="35" bestFit="1" customWidth="1"/>
    <col min="3601" max="3601" width="3.109375" style="35" bestFit="1" customWidth="1"/>
    <col min="3602" max="3602" width="3.33203125" style="35" bestFit="1" customWidth="1"/>
    <col min="3603" max="3840" width="8.88671875" style="35"/>
    <col min="3841" max="3841" width="14.33203125" style="35" bestFit="1" customWidth="1"/>
    <col min="3842" max="3842" width="47" style="35" customWidth="1"/>
    <col min="3843" max="3843" width="5.33203125" style="35" bestFit="1" customWidth="1"/>
    <col min="3844" max="3848" width="4.33203125" style="35" bestFit="1" customWidth="1"/>
    <col min="3849" max="3850" width="4.88671875" style="35" bestFit="1" customWidth="1"/>
    <col min="3851" max="3852" width="4.33203125" style="35" bestFit="1" customWidth="1"/>
    <col min="3853" max="3853" width="4.88671875" style="35" bestFit="1" customWidth="1"/>
    <col min="3854" max="3856" width="4.33203125" style="35" bestFit="1" customWidth="1"/>
    <col min="3857" max="3857" width="3.109375" style="35" bestFit="1" customWidth="1"/>
    <col min="3858" max="3858" width="3.33203125" style="35" bestFit="1" customWidth="1"/>
    <col min="3859" max="4096" width="8.88671875" style="35"/>
    <col min="4097" max="4097" width="14.33203125" style="35" bestFit="1" customWidth="1"/>
    <col min="4098" max="4098" width="47" style="35" customWidth="1"/>
    <col min="4099" max="4099" width="5.33203125" style="35" bestFit="1" customWidth="1"/>
    <col min="4100" max="4104" width="4.33203125" style="35" bestFit="1" customWidth="1"/>
    <col min="4105" max="4106" width="4.88671875" style="35" bestFit="1" customWidth="1"/>
    <col min="4107" max="4108" width="4.33203125" style="35" bestFit="1" customWidth="1"/>
    <col min="4109" max="4109" width="4.88671875" style="35" bestFit="1" customWidth="1"/>
    <col min="4110" max="4112" width="4.33203125" style="35" bestFit="1" customWidth="1"/>
    <col min="4113" max="4113" width="3.109375" style="35" bestFit="1" customWidth="1"/>
    <col min="4114" max="4114" width="3.33203125" style="35" bestFit="1" customWidth="1"/>
    <col min="4115" max="4352" width="8.88671875" style="35"/>
    <col min="4353" max="4353" width="14.33203125" style="35" bestFit="1" customWidth="1"/>
    <col min="4354" max="4354" width="47" style="35" customWidth="1"/>
    <col min="4355" max="4355" width="5.33203125" style="35" bestFit="1" customWidth="1"/>
    <col min="4356" max="4360" width="4.33203125" style="35" bestFit="1" customWidth="1"/>
    <col min="4361" max="4362" width="4.88671875" style="35" bestFit="1" customWidth="1"/>
    <col min="4363" max="4364" width="4.33203125" style="35" bestFit="1" customWidth="1"/>
    <col min="4365" max="4365" width="4.88671875" style="35" bestFit="1" customWidth="1"/>
    <col min="4366" max="4368" width="4.33203125" style="35" bestFit="1" customWidth="1"/>
    <col min="4369" max="4369" width="3.109375" style="35" bestFit="1" customWidth="1"/>
    <col min="4370" max="4370" width="3.33203125" style="35" bestFit="1" customWidth="1"/>
    <col min="4371" max="4608" width="8.88671875" style="35"/>
    <col min="4609" max="4609" width="14.33203125" style="35" bestFit="1" customWidth="1"/>
    <col min="4610" max="4610" width="47" style="35" customWidth="1"/>
    <col min="4611" max="4611" width="5.33203125" style="35" bestFit="1" customWidth="1"/>
    <col min="4612" max="4616" width="4.33203125" style="35" bestFit="1" customWidth="1"/>
    <col min="4617" max="4618" width="4.88671875" style="35" bestFit="1" customWidth="1"/>
    <col min="4619" max="4620" width="4.33203125" style="35" bestFit="1" customWidth="1"/>
    <col min="4621" max="4621" width="4.88671875" style="35" bestFit="1" customWidth="1"/>
    <col min="4622" max="4624" width="4.33203125" style="35" bestFit="1" customWidth="1"/>
    <col min="4625" max="4625" width="3.109375" style="35" bestFit="1" customWidth="1"/>
    <col min="4626" max="4626" width="3.33203125" style="35" bestFit="1" customWidth="1"/>
    <col min="4627" max="4864" width="8.88671875" style="35"/>
    <col min="4865" max="4865" width="14.33203125" style="35" bestFit="1" customWidth="1"/>
    <col min="4866" max="4866" width="47" style="35" customWidth="1"/>
    <col min="4867" max="4867" width="5.33203125" style="35" bestFit="1" customWidth="1"/>
    <col min="4868" max="4872" width="4.33203125" style="35" bestFit="1" customWidth="1"/>
    <col min="4873" max="4874" width="4.88671875" style="35" bestFit="1" customWidth="1"/>
    <col min="4875" max="4876" width="4.33203125" style="35" bestFit="1" customWidth="1"/>
    <col min="4877" max="4877" width="4.88671875" style="35" bestFit="1" customWidth="1"/>
    <col min="4878" max="4880" width="4.33203125" style="35" bestFit="1" customWidth="1"/>
    <col min="4881" max="4881" width="3.109375" style="35" bestFit="1" customWidth="1"/>
    <col min="4882" max="4882" width="3.33203125" style="35" bestFit="1" customWidth="1"/>
    <col min="4883" max="5120" width="8.88671875" style="35"/>
    <col min="5121" max="5121" width="14.33203125" style="35" bestFit="1" customWidth="1"/>
    <col min="5122" max="5122" width="47" style="35" customWidth="1"/>
    <col min="5123" max="5123" width="5.33203125" style="35" bestFit="1" customWidth="1"/>
    <col min="5124" max="5128" width="4.33203125" style="35" bestFit="1" customWidth="1"/>
    <col min="5129" max="5130" width="4.88671875" style="35" bestFit="1" customWidth="1"/>
    <col min="5131" max="5132" width="4.33203125" style="35" bestFit="1" customWidth="1"/>
    <col min="5133" max="5133" width="4.88671875" style="35" bestFit="1" customWidth="1"/>
    <col min="5134" max="5136" width="4.33203125" style="35" bestFit="1" customWidth="1"/>
    <col min="5137" max="5137" width="3.109375" style="35" bestFit="1" customWidth="1"/>
    <col min="5138" max="5138" width="3.33203125" style="35" bestFit="1" customWidth="1"/>
    <col min="5139" max="5376" width="8.88671875" style="35"/>
    <col min="5377" max="5377" width="14.33203125" style="35" bestFit="1" customWidth="1"/>
    <col min="5378" max="5378" width="47" style="35" customWidth="1"/>
    <col min="5379" max="5379" width="5.33203125" style="35" bestFit="1" customWidth="1"/>
    <col min="5380" max="5384" width="4.33203125" style="35" bestFit="1" customWidth="1"/>
    <col min="5385" max="5386" width="4.88671875" style="35" bestFit="1" customWidth="1"/>
    <col min="5387" max="5388" width="4.33203125" style="35" bestFit="1" customWidth="1"/>
    <col min="5389" max="5389" width="4.88671875" style="35" bestFit="1" customWidth="1"/>
    <col min="5390" max="5392" width="4.33203125" style="35" bestFit="1" customWidth="1"/>
    <col min="5393" max="5393" width="3.109375" style="35" bestFit="1" customWidth="1"/>
    <col min="5394" max="5394" width="3.33203125" style="35" bestFit="1" customWidth="1"/>
    <col min="5395" max="5632" width="8.88671875" style="35"/>
    <col min="5633" max="5633" width="14.33203125" style="35" bestFit="1" customWidth="1"/>
    <col min="5634" max="5634" width="47" style="35" customWidth="1"/>
    <col min="5635" max="5635" width="5.33203125" style="35" bestFit="1" customWidth="1"/>
    <col min="5636" max="5640" width="4.33203125" style="35" bestFit="1" customWidth="1"/>
    <col min="5641" max="5642" width="4.88671875" style="35" bestFit="1" customWidth="1"/>
    <col min="5643" max="5644" width="4.33203125" style="35" bestFit="1" customWidth="1"/>
    <col min="5645" max="5645" width="4.88671875" style="35" bestFit="1" customWidth="1"/>
    <col min="5646" max="5648" width="4.33203125" style="35" bestFit="1" customWidth="1"/>
    <col min="5649" max="5649" width="3.109375" style="35" bestFit="1" customWidth="1"/>
    <col min="5650" max="5650" width="3.33203125" style="35" bestFit="1" customWidth="1"/>
    <col min="5651" max="5888" width="8.88671875" style="35"/>
    <col min="5889" max="5889" width="14.33203125" style="35" bestFit="1" customWidth="1"/>
    <col min="5890" max="5890" width="47" style="35" customWidth="1"/>
    <col min="5891" max="5891" width="5.33203125" style="35" bestFit="1" customWidth="1"/>
    <col min="5892" max="5896" width="4.33203125" style="35" bestFit="1" customWidth="1"/>
    <col min="5897" max="5898" width="4.88671875" style="35" bestFit="1" customWidth="1"/>
    <col min="5899" max="5900" width="4.33203125" style="35" bestFit="1" customWidth="1"/>
    <col min="5901" max="5901" width="4.88671875" style="35" bestFit="1" customWidth="1"/>
    <col min="5902" max="5904" width="4.33203125" style="35" bestFit="1" customWidth="1"/>
    <col min="5905" max="5905" width="3.109375" style="35" bestFit="1" customWidth="1"/>
    <col min="5906" max="5906" width="3.33203125" style="35" bestFit="1" customWidth="1"/>
    <col min="5907" max="6144" width="8.88671875" style="35"/>
    <col min="6145" max="6145" width="14.33203125" style="35" bestFit="1" customWidth="1"/>
    <col min="6146" max="6146" width="47" style="35" customWidth="1"/>
    <col min="6147" max="6147" width="5.33203125" style="35" bestFit="1" customWidth="1"/>
    <col min="6148" max="6152" width="4.33203125" style="35" bestFit="1" customWidth="1"/>
    <col min="6153" max="6154" width="4.88671875" style="35" bestFit="1" customWidth="1"/>
    <col min="6155" max="6156" width="4.33203125" style="35" bestFit="1" customWidth="1"/>
    <col min="6157" max="6157" width="4.88671875" style="35" bestFit="1" customWidth="1"/>
    <col min="6158" max="6160" width="4.33203125" style="35" bestFit="1" customWidth="1"/>
    <col min="6161" max="6161" width="3.109375" style="35" bestFit="1" customWidth="1"/>
    <col min="6162" max="6162" width="3.33203125" style="35" bestFit="1" customWidth="1"/>
    <col min="6163" max="6400" width="8.88671875" style="35"/>
    <col min="6401" max="6401" width="14.33203125" style="35" bestFit="1" customWidth="1"/>
    <col min="6402" max="6402" width="47" style="35" customWidth="1"/>
    <col min="6403" max="6403" width="5.33203125" style="35" bestFit="1" customWidth="1"/>
    <col min="6404" max="6408" width="4.33203125" style="35" bestFit="1" customWidth="1"/>
    <col min="6409" max="6410" width="4.88671875" style="35" bestFit="1" customWidth="1"/>
    <col min="6411" max="6412" width="4.33203125" style="35" bestFit="1" customWidth="1"/>
    <col min="6413" max="6413" width="4.88671875" style="35" bestFit="1" customWidth="1"/>
    <col min="6414" max="6416" width="4.33203125" style="35" bestFit="1" customWidth="1"/>
    <col min="6417" max="6417" width="3.109375" style="35" bestFit="1" customWidth="1"/>
    <col min="6418" max="6418" width="3.33203125" style="35" bestFit="1" customWidth="1"/>
    <col min="6419" max="6656" width="8.88671875" style="35"/>
    <col min="6657" max="6657" width="14.33203125" style="35" bestFit="1" customWidth="1"/>
    <col min="6658" max="6658" width="47" style="35" customWidth="1"/>
    <col min="6659" max="6659" width="5.33203125" style="35" bestFit="1" customWidth="1"/>
    <col min="6660" max="6664" width="4.33203125" style="35" bestFit="1" customWidth="1"/>
    <col min="6665" max="6666" width="4.88671875" style="35" bestFit="1" customWidth="1"/>
    <col min="6667" max="6668" width="4.33203125" style="35" bestFit="1" customWidth="1"/>
    <col min="6669" max="6669" width="4.88671875" style="35" bestFit="1" customWidth="1"/>
    <col min="6670" max="6672" width="4.33203125" style="35" bestFit="1" customWidth="1"/>
    <col min="6673" max="6673" width="3.109375" style="35" bestFit="1" customWidth="1"/>
    <col min="6674" max="6674" width="3.33203125" style="35" bestFit="1" customWidth="1"/>
    <col min="6675" max="6912" width="8.88671875" style="35"/>
    <col min="6913" max="6913" width="14.33203125" style="35" bestFit="1" customWidth="1"/>
    <col min="6914" max="6914" width="47" style="35" customWidth="1"/>
    <col min="6915" max="6915" width="5.33203125" style="35" bestFit="1" customWidth="1"/>
    <col min="6916" max="6920" width="4.33203125" style="35" bestFit="1" customWidth="1"/>
    <col min="6921" max="6922" width="4.88671875" style="35" bestFit="1" customWidth="1"/>
    <col min="6923" max="6924" width="4.33203125" style="35" bestFit="1" customWidth="1"/>
    <col min="6925" max="6925" width="4.88671875" style="35" bestFit="1" customWidth="1"/>
    <col min="6926" max="6928" width="4.33203125" style="35" bestFit="1" customWidth="1"/>
    <col min="6929" max="6929" width="3.109375" style="35" bestFit="1" customWidth="1"/>
    <col min="6930" max="6930" width="3.33203125" style="35" bestFit="1" customWidth="1"/>
    <col min="6931" max="7168" width="8.88671875" style="35"/>
    <col min="7169" max="7169" width="14.33203125" style="35" bestFit="1" customWidth="1"/>
    <col min="7170" max="7170" width="47" style="35" customWidth="1"/>
    <col min="7171" max="7171" width="5.33203125" style="35" bestFit="1" customWidth="1"/>
    <col min="7172" max="7176" width="4.33203125" style="35" bestFit="1" customWidth="1"/>
    <col min="7177" max="7178" width="4.88671875" style="35" bestFit="1" customWidth="1"/>
    <col min="7179" max="7180" width="4.33203125" style="35" bestFit="1" customWidth="1"/>
    <col min="7181" max="7181" width="4.88671875" style="35" bestFit="1" customWidth="1"/>
    <col min="7182" max="7184" width="4.33203125" style="35" bestFit="1" customWidth="1"/>
    <col min="7185" max="7185" width="3.109375" style="35" bestFit="1" customWidth="1"/>
    <col min="7186" max="7186" width="3.33203125" style="35" bestFit="1" customWidth="1"/>
    <col min="7187" max="7424" width="8.88671875" style="35"/>
    <col min="7425" max="7425" width="14.33203125" style="35" bestFit="1" customWidth="1"/>
    <col min="7426" max="7426" width="47" style="35" customWidth="1"/>
    <col min="7427" max="7427" width="5.33203125" style="35" bestFit="1" customWidth="1"/>
    <col min="7428" max="7432" width="4.33203125" style="35" bestFit="1" customWidth="1"/>
    <col min="7433" max="7434" width="4.88671875" style="35" bestFit="1" customWidth="1"/>
    <col min="7435" max="7436" width="4.33203125" style="35" bestFit="1" customWidth="1"/>
    <col min="7437" max="7437" width="4.88671875" style="35" bestFit="1" customWidth="1"/>
    <col min="7438" max="7440" width="4.33203125" style="35" bestFit="1" customWidth="1"/>
    <col min="7441" max="7441" width="3.109375" style="35" bestFit="1" customWidth="1"/>
    <col min="7442" max="7442" width="3.33203125" style="35" bestFit="1" customWidth="1"/>
    <col min="7443" max="7680" width="8.88671875" style="35"/>
    <col min="7681" max="7681" width="14.33203125" style="35" bestFit="1" customWidth="1"/>
    <col min="7682" max="7682" width="47" style="35" customWidth="1"/>
    <col min="7683" max="7683" width="5.33203125" style="35" bestFit="1" customWidth="1"/>
    <col min="7684" max="7688" width="4.33203125" style="35" bestFit="1" customWidth="1"/>
    <col min="7689" max="7690" width="4.88671875" style="35" bestFit="1" customWidth="1"/>
    <col min="7691" max="7692" width="4.33203125" style="35" bestFit="1" customWidth="1"/>
    <col min="7693" max="7693" width="4.88671875" style="35" bestFit="1" customWidth="1"/>
    <col min="7694" max="7696" width="4.33203125" style="35" bestFit="1" customWidth="1"/>
    <col min="7697" max="7697" width="3.109375" style="35" bestFit="1" customWidth="1"/>
    <col min="7698" max="7698" width="3.33203125" style="35" bestFit="1" customWidth="1"/>
    <col min="7699" max="7936" width="8.88671875" style="35"/>
    <col min="7937" max="7937" width="14.33203125" style="35" bestFit="1" customWidth="1"/>
    <col min="7938" max="7938" width="47" style="35" customWidth="1"/>
    <col min="7939" max="7939" width="5.33203125" style="35" bestFit="1" customWidth="1"/>
    <col min="7940" max="7944" width="4.33203125" style="35" bestFit="1" customWidth="1"/>
    <col min="7945" max="7946" width="4.88671875" style="35" bestFit="1" customWidth="1"/>
    <col min="7947" max="7948" width="4.33203125" style="35" bestFit="1" customWidth="1"/>
    <col min="7949" max="7949" width="4.88671875" style="35" bestFit="1" customWidth="1"/>
    <col min="7950" max="7952" width="4.33203125" style="35" bestFit="1" customWidth="1"/>
    <col min="7953" max="7953" width="3.109375" style="35" bestFit="1" customWidth="1"/>
    <col min="7954" max="7954" width="3.33203125" style="35" bestFit="1" customWidth="1"/>
    <col min="7955" max="8192" width="8.88671875" style="35"/>
    <col min="8193" max="8193" width="14.33203125" style="35" bestFit="1" customWidth="1"/>
    <col min="8194" max="8194" width="47" style="35" customWidth="1"/>
    <col min="8195" max="8195" width="5.33203125" style="35" bestFit="1" customWidth="1"/>
    <col min="8196" max="8200" width="4.33203125" style="35" bestFit="1" customWidth="1"/>
    <col min="8201" max="8202" width="4.88671875" style="35" bestFit="1" customWidth="1"/>
    <col min="8203" max="8204" width="4.33203125" style="35" bestFit="1" customWidth="1"/>
    <col min="8205" max="8205" width="4.88671875" style="35" bestFit="1" customWidth="1"/>
    <col min="8206" max="8208" width="4.33203125" style="35" bestFit="1" customWidth="1"/>
    <col min="8209" max="8209" width="3.109375" style="35" bestFit="1" customWidth="1"/>
    <col min="8210" max="8210" width="3.33203125" style="35" bestFit="1" customWidth="1"/>
    <col min="8211" max="8448" width="8.88671875" style="35"/>
    <col min="8449" max="8449" width="14.33203125" style="35" bestFit="1" customWidth="1"/>
    <col min="8450" max="8450" width="47" style="35" customWidth="1"/>
    <col min="8451" max="8451" width="5.33203125" style="35" bestFit="1" customWidth="1"/>
    <col min="8452" max="8456" width="4.33203125" style="35" bestFit="1" customWidth="1"/>
    <col min="8457" max="8458" width="4.88671875" style="35" bestFit="1" customWidth="1"/>
    <col min="8459" max="8460" width="4.33203125" style="35" bestFit="1" customWidth="1"/>
    <col min="8461" max="8461" width="4.88671875" style="35" bestFit="1" customWidth="1"/>
    <col min="8462" max="8464" width="4.33203125" style="35" bestFit="1" customWidth="1"/>
    <col min="8465" max="8465" width="3.109375" style="35" bestFit="1" customWidth="1"/>
    <col min="8466" max="8466" width="3.33203125" style="35" bestFit="1" customWidth="1"/>
    <col min="8467" max="8704" width="8.88671875" style="35"/>
    <col min="8705" max="8705" width="14.33203125" style="35" bestFit="1" customWidth="1"/>
    <col min="8706" max="8706" width="47" style="35" customWidth="1"/>
    <col min="8707" max="8707" width="5.33203125" style="35" bestFit="1" customWidth="1"/>
    <col min="8708" max="8712" width="4.33203125" style="35" bestFit="1" customWidth="1"/>
    <col min="8713" max="8714" width="4.88671875" style="35" bestFit="1" customWidth="1"/>
    <col min="8715" max="8716" width="4.33203125" style="35" bestFit="1" customWidth="1"/>
    <col min="8717" max="8717" width="4.88671875" style="35" bestFit="1" customWidth="1"/>
    <col min="8718" max="8720" width="4.33203125" style="35" bestFit="1" customWidth="1"/>
    <col min="8721" max="8721" width="3.109375" style="35" bestFit="1" customWidth="1"/>
    <col min="8722" max="8722" width="3.33203125" style="35" bestFit="1" customWidth="1"/>
    <col min="8723" max="8960" width="8.88671875" style="35"/>
    <col min="8961" max="8961" width="14.33203125" style="35" bestFit="1" customWidth="1"/>
    <col min="8962" max="8962" width="47" style="35" customWidth="1"/>
    <col min="8963" max="8963" width="5.33203125" style="35" bestFit="1" customWidth="1"/>
    <col min="8964" max="8968" width="4.33203125" style="35" bestFit="1" customWidth="1"/>
    <col min="8969" max="8970" width="4.88671875" style="35" bestFit="1" customWidth="1"/>
    <col min="8971" max="8972" width="4.33203125" style="35" bestFit="1" customWidth="1"/>
    <col min="8973" max="8973" width="4.88671875" style="35" bestFit="1" customWidth="1"/>
    <col min="8974" max="8976" width="4.33203125" style="35" bestFit="1" customWidth="1"/>
    <col min="8977" max="8977" width="3.109375" style="35" bestFit="1" customWidth="1"/>
    <col min="8978" max="8978" width="3.33203125" style="35" bestFit="1" customWidth="1"/>
    <col min="8979" max="9216" width="8.88671875" style="35"/>
    <col min="9217" max="9217" width="14.33203125" style="35" bestFit="1" customWidth="1"/>
    <col min="9218" max="9218" width="47" style="35" customWidth="1"/>
    <col min="9219" max="9219" width="5.33203125" style="35" bestFit="1" customWidth="1"/>
    <col min="9220" max="9224" width="4.33203125" style="35" bestFit="1" customWidth="1"/>
    <col min="9225" max="9226" width="4.88671875" style="35" bestFit="1" customWidth="1"/>
    <col min="9227" max="9228" width="4.33203125" style="35" bestFit="1" customWidth="1"/>
    <col min="9229" max="9229" width="4.88671875" style="35" bestFit="1" customWidth="1"/>
    <col min="9230" max="9232" width="4.33203125" style="35" bestFit="1" customWidth="1"/>
    <col min="9233" max="9233" width="3.109375" style="35" bestFit="1" customWidth="1"/>
    <col min="9234" max="9234" width="3.33203125" style="35" bestFit="1" customWidth="1"/>
    <col min="9235" max="9472" width="8.88671875" style="35"/>
    <col min="9473" max="9473" width="14.33203125" style="35" bestFit="1" customWidth="1"/>
    <col min="9474" max="9474" width="47" style="35" customWidth="1"/>
    <col min="9475" max="9475" width="5.33203125" style="35" bestFit="1" customWidth="1"/>
    <col min="9476" max="9480" width="4.33203125" style="35" bestFit="1" customWidth="1"/>
    <col min="9481" max="9482" width="4.88671875" style="35" bestFit="1" customWidth="1"/>
    <col min="9483" max="9484" width="4.33203125" style="35" bestFit="1" customWidth="1"/>
    <col min="9485" max="9485" width="4.88671875" style="35" bestFit="1" customWidth="1"/>
    <col min="9486" max="9488" width="4.33203125" style="35" bestFit="1" customWidth="1"/>
    <col min="9489" max="9489" width="3.109375" style="35" bestFit="1" customWidth="1"/>
    <col min="9490" max="9490" width="3.33203125" style="35" bestFit="1" customWidth="1"/>
    <col min="9491" max="9728" width="8.88671875" style="35"/>
    <col min="9729" max="9729" width="14.33203125" style="35" bestFit="1" customWidth="1"/>
    <col min="9730" max="9730" width="47" style="35" customWidth="1"/>
    <col min="9731" max="9731" width="5.33203125" style="35" bestFit="1" customWidth="1"/>
    <col min="9732" max="9736" width="4.33203125" style="35" bestFit="1" customWidth="1"/>
    <col min="9737" max="9738" width="4.88671875" style="35" bestFit="1" customWidth="1"/>
    <col min="9739" max="9740" width="4.33203125" style="35" bestFit="1" customWidth="1"/>
    <col min="9741" max="9741" width="4.88671875" style="35" bestFit="1" customWidth="1"/>
    <col min="9742" max="9744" width="4.33203125" style="35" bestFit="1" customWidth="1"/>
    <col min="9745" max="9745" width="3.109375" style="35" bestFit="1" customWidth="1"/>
    <col min="9746" max="9746" width="3.33203125" style="35" bestFit="1" customWidth="1"/>
    <col min="9747" max="9984" width="8.88671875" style="35"/>
    <col min="9985" max="9985" width="14.33203125" style="35" bestFit="1" customWidth="1"/>
    <col min="9986" max="9986" width="47" style="35" customWidth="1"/>
    <col min="9987" max="9987" width="5.33203125" style="35" bestFit="1" customWidth="1"/>
    <col min="9988" max="9992" width="4.33203125" style="35" bestFit="1" customWidth="1"/>
    <col min="9993" max="9994" width="4.88671875" style="35" bestFit="1" customWidth="1"/>
    <col min="9995" max="9996" width="4.33203125" style="35" bestFit="1" customWidth="1"/>
    <col min="9997" max="9997" width="4.88671875" style="35" bestFit="1" customWidth="1"/>
    <col min="9998" max="10000" width="4.33203125" style="35" bestFit="1" customWidth="1"/>
    <col min="10001" max="10001" width="3.109375" style="35" bestFit="1" customWidth="1"/>
    <col min="10002" max="10002" width="3.33203125" style="35" bestFit="1" customWidth="1"/>
    <col min="10003" max="10240" width="8.88671875" style="35"/>
    <col min="10241" max="10241" width="14.33203125" style="35" bestFit="1" customWidth="1"/>
    <col min="10242" max="10242" width="47" style="35" customWidth="1"/>
    <col min="10243" max="10243" width="5.33203125" style="35" bestFit="1" customWidth="1"/>
    <col min="10244" max="10248" width="4.33203125" style="35" bestFit="1" customWidth="1"/>
    <col min="10249" max="10250" width="4.88671875" style="35" bestFit="1" customWidth="1"/>
    <col min="10251" max="10252" width="4.33203125" style="35" bestFit="1" customWidth="1"/>
    <col min="10253" max="10253" width="4.88671875" style="35" bestFit="1" customWidth="1"/>
    <col min="10254" max="10256" width="4.33203125" style="35" bestFit="1" customWidth="1"/>
    <col min="10257" max="10257" width="3.109375" style="35" bestFit="1" customWidth="1"/>
    <col min="10258" max="10258" width="3.33203125" style="35" bestFit="1" customWidth="1"/>
    <col min="10259" max="10496" width="8.88671875" style="35"/>
    <col min="10497" max="10497" width="14.33203125" style="35" bestFit="1" customWidth="1"/>
    <col min="10498" max="10498" width="47" style="35" customWidth="1"/>
    <col min="10499" max="10499" width="5.33203125" style="35" bestFit="1" customWidth="1"/>
    <col min="10500" max="10504" width="4.33203125" style="35" bestFit="1" customWidth="1"/>
    <col min="10505" max="10506" width="4.88671875" style="35" bestFit="1" customWidth="1"/>
    <col min="10507" max="10508" width="4.33203125" style="35" bestFit="1" customWidth="1"/>
    <col min="10509" max="10509" width="4.88671875" style="35" bestFit="1" customWidth="1"/>
    <col min="10510" max="10512" width="4.33203125" style="35" bestFit="1" customWidth="1"/>
    <col min="10513" max="10513" width="3.109375" style="35" bestFit="1" customWidth="1"/>
    <col min="10514" max="10514" width="3.33203125" style="35" bestFit="1" customWidth="1"/>
    <col min="10515" max="10752" width="8.88671875" style="35"/>
    <col min="10753" max="10753" width="14.33203125" style="35" bestFit="1" customWidth="1"/>
    <col min="10754" max="10754" width="47" style="35" customWidth="1"/>
    <col min="10755" max="10755" width="5.33203125" style="35" bestFit="1" customWidth="1"/>
    <col min="10756" max="10760" width="4.33203125" style="35" bestFit="1" customWidth="1"/>
    <col min="10761" max="10762" width="4.88671875" style="35" bestFit="1" customWidth="1"/>
    <col min="10763" max="10764" width="4.33203125" style="35" bestFit="1" customWidth="1"/>
    <col min="10765" max="10765" width="4.88671875" style="35" bestFit="1" customWidth="1"/>
    <col min="10766" max="10768" width="4.33203125" style="35" bestFit="1" customWidth="1"/>
    <col min="10769" max="10769" width="3.109375" style="35" bestFit="1" customWidth="1"/>
    <col min="10770" max="10770" width="3.33203125" style="35" bestFit="1" customWidth="1"/>
    <col min="10771" max="11008" width="8.88671875" style="35"/>
    <col min="11009" max="11009" width="14.33203125" style="35" bestFit="1" customWidth="1"/>
    <col min="11010" max="11010" width="47" style="35" customWidth="1"/>
    <col min="11011" max="11011" width="5.33203125" style="35" bestFit="1" customWidth="1"/>
    <col min="11012" max="11016" width="4.33203125" style="35" bestFit="1" customWidth="1"/>
    <col min="11017" max="11018" width="4.88671875" style="35" bestFit="1" customWidth="1"/>
    <col min="11019" max="11020" width="4.33203125" style="35" bestFit="1" customWidth="1"/>
    <col min="11021" max="11021" width="4.88671875" style="35" bestFit="1" customWidth="1"/>
    <col min="11022" max="11024" width="4.33203125" style="35" bestFit="1" customWidth="1"/>
    <col min="11025" max="11025" width="3.109375" style="35" bestFit="1" customWidth="1"/>
    <col min="11026" max="11026" width="3.33203125" style="35" bestFit="1" customWidth="1"/>
    <col min="11027" max="11264" width="8.88671875" style="35"/>
    <col min="11265" max="11265" width="14.33203125" style="35" bestFit="1" customWidth="1"/>
    <col min="11266" max="11266" width="47" style="35" customWidth="1"/>
    <col min="11267" max="11267" width="5.33203125" style="35" bestFit="1" customWidth="1"/>
    <col min="11268" max="11272" width="4.33203125" style="35" bestFit="1" customWidth="1"/>
    <col min="11273" max="11274" width="4.88671875" style="35" bestFit="1" customWidth="1"/>
    <col min="11275" max="11276" width="4.33203125" style="35" bestFit="1" customWidth="1"/>
    <col min="11277" max="11277" width="4.88671875" style="35" bestFit="1" customWidth="1"/>
    <col min="11278" max="11280" width="4.33203125" style="35" bestFit="1" customWidth="1"/>
    <col min="11281" max="11281" width="3.109375" style="35" bestFit="1" customWidth="1"/>
    <col min="11282" max="11282" width="3.33203125" style="35" bestFit="1" customWidth="1"/>
    <col min="11283" max="11520" width="8.88671875" style="35"/>
    <col min="11521" max="11521" width="14.33203125" style="35" bestFit="1" customWidth="1"/>
    <col min="11522" max="11522" width="47" style="35" customWidth="1"/>
    <col min="11523" max="11523" width="5.33203125" style="35" bestFit="1" customWidth="1"/>
    <col min="11524" max="11528" width="4.33203125" style="35" bestFit="1" customWidth="1"/>
    <col min="11529" max="11530" width="4.88671875" style="35" bestFit="1" customWidth="1"/>
    <col min="11531" max="11532" width="4.33203125" style="35" bestFit="1" customWidth="1"/>
    <col min="11533" max="11533" width="4.88671875" style="35" bestFit="1" customWidth="1"/>
    <col min="11534" max="11536" width="4.33203125" style="35" bestFit="1" customWidth="1"/>
    <col min="11537" max="11537" width="3.109375" style="35" bestFit="1" customWidth="1"/>
    <col min="11538" max="11538" width="3.33203125" style="35" bestFit="1" customWidth="1"/>
    <col min="11539" max="11776" width="8.88671875" style="35"/>
    <col min="11777" max="11777" width="14.33203125" style="35" bestFit="1" customWidth="1"/>
    <col min="11778" max="11778" width="47" style="35" customWidth="1"/>
    <col min="11779" max="11779" width="5.33203125" style="35" bestFit="1" customWidth="1"/>
    <col min="11780" max="11784" width="4.33203125" style="35" bestFit="1" customWidth="1"/>
    <col min="11785" max="11786" width="4.88671875" style="35" bestFit="1" customWidth="1"/>
    <col min="11787" max="11788" width="4.33203125" style="35" bestFit="1" customWidth="1"/>
    <col min="11789" max="11789" width="4.88671875" style="35" bestFit="1" customWidth="1"/>
    <col min="11790" max="11792" width="4.33203125" style="35" bestFit="1" customWidth="1"/>
    <col min="11793" max="11793" width="3.109375" style="35" bestFit="1" customWidth="1"/>
    <col min="11794" max="11794" width="3.33203125" style="35" bestFit="1" customWidth="1"/>
    <col min="11795" max="12032" width="8.88671875" style="35"/>
    <col min="12033" max="12033" width="14.33203125" style="35" bestFit="1" customWidth="1"/>
    <col min="12034" max="12034" width="47" style="35" customWidth="1"/>
    <col min="12035" max="12035" width="5.33203125" style="35" bestFit="1" customWidth="1"/>
    <col min="12036" max="12040" width="4.33203125" style="35" bestFit="1" customWidth="1"/>
    <col min="12041" max="12042" width="4.88671875" style="35" bestFit="1" customWidth="1"/>
    <col min="12043" max="12044" width="4.33203125" style="35" bestFit="1" customWidth="1"/>
    <col min="12045" max="12045" width="4.88671875" style="35" bestFit="1" customWidth="1"/>
    <col min="12046" max="12048" width="4.33203125" style="35" bestFit="1" customWidth="1"/>
    <col min="12049" max="12049" width="3.109375" style="35" bestFit="1" customWidth="1"/>
    <col min="12050" max="12050" width="3.33203125" style="35" bestFit="1" customWidth="1"/>
    <col min="12051" max="12288" width="8.88671875" style="35"/>
    <col min="12289" max="12289" width="14.33203125" style="35" bestFit="1" customWidth="1"/>
    <col min="12290" max="12290" width="47" style="35" customWidth="1"/>
    <col min="12291" max="12291" width="5.33203125" style="35" bestFit="1" customWidth="1"/>
    <col min="12292" max="12296" width="4.33203125" style="35" bestFit="1" customWidth="1"/>
    <col min="12297" max="12298" width="4.88671875" style="35" bestFit="1" customWidth="1"/>
    <col min="12299" max="12300" width="4.33203125" style="35" bestFit="1" customWidth="1"/>
    <col min="12301" max="12301" width="4.88671875" style="35" bestFit="1" customWidth="1"/>
    <col min="12302" max="12304" width="4.33203125" style="35" bestFit="1" customWidth="1"/>
    <col min="12305" max="12305" width="3.109375" style="35" bestFit="1" customWidth="1"/>
    <col min="12306" max="12306" width="3.33203125" style="35" bestFit="1" customWidth="1"/>
    <col min="12307" max="12544" width="8.88671875" style="35"/>
    <col min="12545" max="12545" width="14.33203125" style="35" bestFit="1" customWidth="1"/>
    <col min="12546" max="12546" width="47" style="35" customWidth="1"/>
    <col min="12547" max="12547" width="5.33203125" style="35" bestFit="1" customWidth="1"/>
    <col min="12548" max="12552" width="4.33203125" style="35" bestFit="1" customWidth="1"/>
    <col min="12553" max="12554" width="4.88671875" style="35" bestFit="1" customWidth="1"/>
    <col min="12555" max="12556" width="4.33203125" style="35" bestFit="1" customWidth="1"/>
    <col min="12557" max="12557" width="4.88671875" style="35" bestFit="1" customWidth="1"/>
    <col min="12558" max="12560" width="4.33203125" style="35" bestFit="1" customWidth="1"/>
    <col min="12561" max="12561" width="3.109375" style="35" bestFit="1" customWidth="1"/>
    <col min="12562" max="12562" width="3.33203125" style="35" bestFit="1" customWidth="1"/>
    <col min="12563" max="12800" width="8.88671875" style="35"/>
    <col min="12801" max="12801" width="14.33203125" style="35" bestFit="1" customWidth="1"/>
    <col min="12802" max="12802" width="47" style="35" customWidth="1"/>
    <col min="12803" max="12803" width="5.33203125" style="35" bestFit="1" customWidth="1"/>
    <col min="12804" max="12808" width="4.33203125" style="35" bestFit="1" customWidth="1"/>
    <col min="12809" max="12810" width="4.88671875" style="35" bestFit="1" customWidth="1"/>
    <col min="12811" max="12812" width="4.33203125" style="35" bestFit="1" customWidth="1"/>
    <col min="12813" max="12813" width="4.88671875" style="35" bestFit="1" customWidth="1"/>
    <col min="12814" max="12816" width="4.33203125" style="35" bestFit="1" customWidth="1"/>
    <col min="12817" max="12817" width="3.109375" style="35" bestFit="1" customWidth="1"/>
    <col min="12818" max="12818" width="3.33203125" style="35" bestFit="1" customWidth="1"/>
    <col min="12819" max="13056" width="8.88671875" style="35"/>
    <col min="13057" max="13057" width="14.33203125" style="35" bestFit="1" customWidth="1"/>
    <col min="13058" max="13058" width="47" style="35" customWidth="1"/>
    <col min="13059" max="13059" width="5.33203125" style="35" bestFit="1" customWidth="1"/>
    <col min="13060" max="13064" width="4.33203125" style="35" bestFit="1" customWidth="1"/>
    <col min="13065" max="13066" width="4.88671875" style="35" bestFit="1" customWidth="1"/>
    <col min="13067" max="13068" width="4.33203125" style="35" bestFit="1" customWidth="1"/>
    <col min="13069" max="13069" width="4.88671875" style="35" bestFit="1" customWidth="1"/>
    <col min="13070" max="13072" width="4.33203125" style="35" bestFit="1" customWidth="1"/>
    <col min="13073" max="13073" width="3.109375" style="35" bestFit="1" customWidth="1"/>
    <col min="13074" max="13074" width="3.33203125" style="35" bestFit="1" customWidth="1"/>
    <col min="13075" max="13312" width="8.88671875" style="35"/>
    <col min="13313" max="13313" width="14.33203125" style="35" bestFit="1" customWidth="1"/>
    <col min="13314" max="13314" width="47" style="35" customWidth="1"/>
    <col min="13315" max="13315" width="5.33203125" style="35" bestFit="1" customWidth="1"/>
    <col min="13316" max="13320" width="4.33203125" style="35" bestFit="1" customWidth="1"/>
    <col min="13321" max="13322" width="4.88671875" style="35" bestFit="1" customWidth="1"/>
    <col min="13323" max="13324" width="4.33203125" style="35" bestFit="1" customWidth="1"/>
    <col min="13325" max="13325" width="4.88671875" style="35" bestFit="1" customWidth="1"/>
    <col min="13326" max="13328" width="4.33203125" style="35" bestFit="1" customWidth="1"/>
    <col min="13329" max="13329" width="3.109375" style="35" bestFit="1" customWidth="1"/>
    <col min="13330" max="13330" width="3.33203125" style="35" bestFit="1" customWidth="1"/>
    <col min="13331" max="13568" width="8.88671875" style="35"/>
    <col min="13569" max="13569" width="14.33203125" style="35" bestFit="1" customWidth="1"/>
    <col min="13570" max="13570" width="47" style="35" customWidth="1"/>
    <col min="13571" max="13571" width="5.33203125" style="35" bestFit="1" customWidth="1"/>
    <col min="13572" max="13576" width="4.33203125" style="35" bestFit="1" customWidth="1"/>
    <col min="13577" max="13578" width="4.88671875" style="35" bestFit="1" customWidth="1"/>
    <col min="13579" max="13580" width="4.33203125" style="35" bestFit="1" customWidth="1"/>
    <col min="13581" max="13581" width="4.88671875" style="35" bestFit="1" customWidth="1"/>
    <col min="13582" max="13584" width="4.33203125" style="35" bestFit="1" customWidth="1"/>
    <col min="13585" max="13585" width="3.109375" style="35" bestFit="1" customWidth="1"/>
    <col min="13586" max="13586" width="3.33203125" style="35" bestFit="1" customWidth="1"/>
    <col min="13587" max="13824" width="8.88671875" style="35"/>
    <col min="13825" max="13825" width="14.33203125" style="35" bestFit="1" customWidth="1"/>
    <col min="13826" max="13826" width="47" style="35" customWidth="1"/>
    <col min="13827" max="13827" width="5.33203125" style="35" bestFit="1" customWidth="1"/>
    <col min="13828" max="13832" width="4.33203125" style="35" bestFit="1" customWidth="1"/>
    <col min="13833" max="13834" width="4.88671875" style="35" bestFit="1" customWidth="1"/>
    <col min="13835" max="13836" width="4.33203125" style="35" bestFit="1" customWidth="1"/>
    <col min="13837" max="13837" width="4.88671875" style="35" bestFit="1" customWidth="1"/>
    <col min="13838" max="13840" width="4.33203125" style="35" bestFit="1" customWidth="1"/>
    <col min="13841" max="13841" width="3.109375" style="35" bestFit="1" customWidth="1"/>
    <col min="13842" max="13842" width="3.33203125" style="35" bestFit="1" customWidth="1"/>
    <col min="13843" max="14080" width="8.88671875" style="35"/>
    <col min="14081" max="14081" width="14.33203125" style="35" bestFit="1" customWidth="1"/>
    <col min="14082" max="14082" width="47" style="35" customWidth="1"/>
    <col min="14083" max="14083" width="5.33203125" style="35" bestFit="1" customWidth="1"/>
    <col min="14084" max="14088" width="4.33203125" style="35" bestFit="1" customWidth="1"/>
    <col min="14089" max="14090" width="4.88671875" style="35" bestFit="1" customWidth="1"/>
    <col min="14091" max="14092" width="4.33203125" style="35" bestFit="1" customWidth="1"/>
    <col min="14093" max="14093" width="4.88671875" style="35" bestFit="1" customWidth="1"/>
    <col min="14094" max="14096" width="4.33203125" style="35" bestFit="1" customWidth="1"/>
    <col min="14097" max="14097" width="3.109375" style="35" bestFit="1" customWidth="1"/>
    <col min="14098" max="14098" width="3.33203125" style="35" bestFit="1" customWidth="1"/>
    <col min="14099" max="14336" width="8.88671875" style="35"/>
    <col min="14337" max="14337" width="14.33203125" style="35" bestFit="1" customWidth="1"/>
    <col min="14338" max="14338" width="47" style="35" customWidth="1"/>
    <col min="14339" max="14339" width="5.33203125" style="35" bestFit="1" customWidth="1"/>
    <col min="14340" max="14344" width="4.33203125" style="35" bestFit="1" customWidth="1"/>
    <col min="14345" max="14346" width="4.88671875" style="35" bestFit="1" customWidth="1"/>
    <col min="14347" max="14348" width="4.33203125" style="35" bestFit="1" customWidth="1"/>
    <col min="14349" max="14349" width="4.88671875" style="35" bestFit="1" customWidth="1"/>
    <col min="14350" max="14352" width="4.33203125" style="35" bestFit="1" customWidth="1"/>
    <col min="14353" max="14353" width="3.109375" style="35" bestFit="1" customWidth="1"/>
    <col min="14354" max="14354" width="3.33203125" style="35" bestFit="1" customWidth="1"/>
    <col min="14355" max="14592" width="8.88671875" style="35"/>
    <col min="14593" max="14593" width="14.33203125" style="35" bestFit="1" customWidth="1"/>
    <col min="14594" max="14594" width="47" style="35" customWidth="1"/>
    <col min="14595" max="14595" width="5.33203125" style="35" bestFit="1" customWidth="1"/>
    <col min="14596" max="14600" width="4.33203125" style="35" bestFit="1" customWidth="1"/>
    <col min="14601" max="14602" width="4.88671875" style="35" bestFit="1" customWidth="1"/>
    <col min="14603" max="14604" width="4.33203125" style="35" bestFit="1" customWidth="1"/>
    <col min="14605" max="14605" width="4.88671875" style="35" bestFit="1" customWidth="1"/>
    <col min="14606" max="14608" width="4.33203125" style="35" bestFit="1" customWidth="1"/>
    <col min="14609" max="14609" width="3.109375" style="35" bestFit="1" customWidth="1"/>
    <col min="14610" max="14610" width="3.33203125" style="35" bestFit="1" customWidth="1"/>
    <col min="14611" max="14848" width="8.88671875" style="35"/>
    <col min="14849" max="14849" width="14.33203125" style="35" bestFit="1" customWidth="1"/>
    <col min="14850" max="14850" width="47" style="35" customWidth="1"/>
    <col min="14851" max="14851" width="5.33203125" style="35" bestFit="1" customWidth="1"/>
    <col min="14852" max="14856" width="4.33203125" style="35" bestFit="1" customWidth="1"/>
    <col min="14857" max="14858" width="4.88671875" style="35" bestFit="1" customWidth="1"/>
    <col min="14859" max="14860" width="4.33203125" style="35" bestFit="1" customWidth="1"/>
    <col min="14861" max="14861" width="4.88671875" style="35" bestFit="1" customWidth="1"/>
    <col min="14862" max="14864" width="4.33203125" style="35" bestFit="1" customWidth="1"/>
    <col min="14865" max="14865" width="3.109375" style="35" bestFit="1" customWidth="1"/>
    <col min="14866" max="14866" width="3.33203125" style="35" bestFit="1" customWidth="1"/>
    <col min="14867" max="15104" width="8.88671875" style="35"/>
    <col min="15105" max="15105" width="14.33203125" style="35" bestFit="1" customWidth="1"/>
    <col min="15106" max="15106" width="47" style="35" customWidth="1"/>
    <col min="15107" max="15107" width="5.33203125" style="35" bestFit="1" customWidth="1"/>
    <col min="15108" max="15112" width="4.33203125" style="35" bestFit="1" customWidth="1"/>
    <col min="15113" max="15114" width="4.88671875" style="35" bestFit="1" customWidth="1"/>
    <col min="15115" max="15116" width="4.33203125" style="35" bestFit="1" customWidth="1"/>
    <col min="15117" max="15117" width="4.88671875" style="35" bestFit="1" customWidth="1"/>
    <col min="15118" max="15120" width="4.33203125" style="35" bestFit="1" customWidth="1"/>
    <col min="15121" max="15121" width="3.109375" style="35" bestFit="1" customWidth="1"/>
    <col min="15122" max="15122" width="3.33203125" style="35" bestFit="1" customWidth="1"/>
    <col min="15123" max="15360" width="8.88671875" style="35"/>
    <col min="15361" max="15361" width="14.33203125" style="35" bestFit="1" customWidth="1"/>
    <col min="15362" max="15362" width="47" style="35" customWidth="1"/>
    <col min="15363" max="15363" width="5.33203125" style="35" bestFit="1" customWidth="1"/>
    <col min="15364" max="15368" width="4.33203125" style="35" bestFit="1" customWidth="1"/>
    <col min="15369" max="15370" width="4.88671875" style="35" bestFit="1" customWidth="1"/>
    <col min="15371" max="15372" width="4.33203125" style="35" bestFit="1" customWidth="1"/>
    <col min="15373" max="15373" width="4.88671875" style="35" bestFit="1" customWidth="1"/>
    <col min="15374" max="15376" width="4.33203125" style="35" bestFit="1" customWidth="1"/>
    <col min="15377" max="15377" width="3.109375" style="35" bestFit="1" customWidth="1"/>
    <col min="15378" max="15378" width="3.33203125" style="35" bestFit="1" customWidth="1"/>
    <col min="15379" max="15616" width="8.88671875" style="35"/>
    <col min="15617" max="15617" width="14.33203125" style="35" bestFit="1" customWidth="1"/>
    <col min="15618" max="15618" width="47" style="35" customWidth="1"/>
    <col min="15619" max="15619" width="5.33203125" style="35" bestFit="1" customWidth="1"/>
    <col min="15620" max="15624" width="4.33203125" style="35" bestFit="1" customWidth="1"/>
    <col min="15625" max="15626" width="4.88671875" style="35" bestFit="1" customWidth="1"/>
    <col min="15627" max="15628" width="4.33203125" style="35" bestFit="1" customWidth="1"/>
    <col min="15629" max="15629" width="4.88671875" style="35" bestFit="1" customWidth="1"/>
    <col min="15630" max="15632" width="4.33203125" style="35" bestFit="1" customWidth="1"/>
    <col min="15633" max="15633" width="3.109375" style="35" bestFit="1" customWidth="1"/>
    <col min="15634" max="15634" width="3.33203125" style="35" bestFit="1" customWidth="1"/>
    <col min="15635" max="15872" width="8.88671875" style="35"/>
    <col min="15873" max="15873" width="14.33203125" style="35" bestFit="1" customWidth="1"/>
    <col min="15874" max="15874" width="47" style="35" customWidth="1"/>
    <col min="15875" max="15875" width="5.33203125" style="35" bestFit="1" customWidth="1"/>
    <col min="15876" max="15880" width="4.33203125" style="35" bestFit="1" customWidth="1"/>
    <col min="15881" max="15882" width="4.88671875" style="35" bestFit="1" customWidth="1"/>
    <col min="15883" max="15884" width="4.33203125" style="35" bestFit="1" customWidth="1"/>
    <col min="15885" max="15885" width="4.88671875" style="35" bestFit="1" customWidth="1"/>
    <col min="15886" max="15888" width="4.33203125" style="35" bestFit="1" customWidth="1"/>
    <col min="15889" max="15889" width="3.109375" style="35" bestFit="1" customWidth="1"/>
    <col min="15890" max="15890" width="3.33203125" style="35" bestFit="1" customWidth="1"/>
    <col min="15891" max="16128" width="8.88671875" style="35"/>
    <col min="16129" max="16129" width="14.33203125" style="35" bestFit="1" customWidth="1"/>
    <col min="16130" max="16130" width="47" style="35" customWidth="1"/>
    <col min="16131" max="16131" width="5.33203125" style="35" bestFit="1" customWidth="1"/>
    <col min="16132" max="16136" width="4.33203125" style="35" bestFit="1" customWidth="1"/>
    <col min="16137" max="16138" width="4.88671875" style="35" bestFit="1" customWidth="1"/>
    <col min="16139" max="16140" width="4.33203125" style="35" bestFit="1" customWidth="1"/>
    <col min="16141" max="16141" width="4.88671875" style="35" bestFit="1" customWidth="1"/>
    <col min="16142" max="16144" width="4.33203125" style="35" bestFit="1" customWidth="1"/>
    <col min="16145" max="16145" width="3.109375" style="35" bestFit="1" customWidth="1"/>
    <col min="16146" max="16146" width="3.33203125" style="35" bestFit="1" customWidth="1"/>
    <col min="16147" max="16384" width="8.88671875" style="35"/>
  </cols>
  <sheetData>
    <row r="1" spans="1:18">
      <c r="A1" s="1436" t="s">
        <v>5197</v>
      </c>
    </row>
    <row r="2" spans="1:18" ht="30" customHeight="1" thickBot="1">
      <c r="A2" s="678" t="s">
        <v>3738</v>
      </c>
      <c r="B2" s="1697" t="s">
        <v>5010</v>
      </c>
      <c r="C2" s="1697"/>
      <c r="D2" s="1697"/>
      <c r="E2" s="1697"/>
      <c r="F2" s="1697"/>
      <c r="G2" s="1697"/>
      <c r="H2" s="1697"/>
      <c r="I2" s="1697"/>
      <c r="J2" s="1697"/>
      <c r="K2" s="1697"/>
      <c r="L2" s="1697"/>
      <c r="M2" s="1697"/>
      <c r="N2" s="1697"/>
      <c r="O2" s="1697"/>
      <c r="P2" s="1697"/>
      <c r="Q2" s="1697"/>
      <c r="R2" s="1697"/>
    </row>
    <row r="3" spans="1:18">
      <c r="A3" s="936"/>
      <c r="B3" s="936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</row>
    <row r="4" spans="1:18">
      <c r="A4" s="279" t="s">
        <v>5011</v>
      </c>
      <c r="B4" s="672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spans="1:18" ht="13.8" thickBot="1">
      <c r="A5" s="279" t="s">
        <v>4520</v>
      </c>
      <c r="B5" s="279"/>
      <c r="C5" s="1746" t="s">
        <v>31</v>
      </c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1746"/>
      <c r="Q5" s="1746"/>
      <c r="R5" s="1746"/>
    </row>
    <row r="6" spans="1:18">
      <c r="A6" s="279" t="s">
        <v>3737</v>
      </c>
      <c r="B6" s="672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</row>
    <row r="7" spans="1:18" ht="13.8" thickBot="1">
      <c r="A7" s="279" t="s">
        <v>3745</v>
      </c>
      <c r="B7" s="279" t="s">
        <v>5012</v>
      </c>
      <c r="C7" s="269"/>
      <c r="D7" s="1681" t="s">
        <v>3736</v>
      </c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</row>
    <row r="8" spans="1:18">
      <c r="A8" s="279" t="s">
        <v>3744</v>
      </c>
      <c r="B8" s="672"/>
      <c r="C8" s="279" t="s">
        <v>3</v>
      </c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</row>
    <row r="9" spans="1:18" ht="13.8" thickBot="1">
      <c r="A9" s="281"/>
      <c r="B9" s="281"/>
      <c r="C9" s="281"/>
      <c r="D9" s="679" t="s">
        <v>58</v>
      </c>
      <c r="E9" s="679" t="s">
        <v>59</v>
      </c>
      <c r="F9" s="679" t="s">
        <v>60</v>
      </c>
      <c r="G9" s="679" t="s">
        <v>61</v>
      </c>
      <c r="H9" s="679" t="s">
        <v>62</v>
      </c>
      <c r="I9" s="679" t="s">
        <v>63</v>
      </c>
      <c r="J9" s="679" t="s">
        <v>170</v>
      </c>
      <c r="K9" s="679" t="s">
        <v>64</v>
      </c>
      <c r="L9" s="679" t="s">
        <v>65</v>
      </c>
      <c r="M9" s="679" t="s">
        <v>66</v>
      </c>
      <c r="N9" s="679" t="s">
        <v>67</v>
      </c>
      <c r="O9" s="679" t="s">
        <v>68</v>
      </c>
      <c r="P9" s="679" t="s">
        <v>69</v>
      </c>
      <c r="Q9" s="679" t="s">
        <v>70</v>
      </c>
      <c r="R9" s="679" t="s">
        <v>71</v>
      </c>
    </row>
    <row r="10" spans="1:18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</row>
    <row r="11" spans="1:18">
      <c r="A11" s="674" t="s">
        <v>5013</v>
      </c>
      <c r="B11" s="792" t="s">
        <v>1553</v>
      </c>
      <c r="C11" s="274">
        <v>99770</v>
      </c>
      <c r="D11" s="274">
        <v>1251</v>
      </c>
      <c r="E11" s="274">
        <v>1448</v>
      </c>
      <c r="F11" s="274">
        <v>2883</v>
      </c>
      <c r="G11" s="274">
        <v>1454</v>
      </c>
      <c r="H11" s="274">
        <v>4081</v>
      </c>
      <c r="I11" s="274">
        <v>11762</v>
      </c>
      <c r="J11" s="274">
        <v>37565</v>
      </c>
      <c r="K11" s="274">
        <v>5162</v>
      </c>
      <c r="L11" s="274">
        <v>6383</v>
      </c>
      <c r="M11" s="274">
        <v>12453</v>
      </c>
      <c r="N11" s="274">
        <v>6234</v>
      </c>
      <c r="O11" s="274">
        <v>2505</v>
      </c>
      <c r="P11" s="274">
        <v>5136</v>
      </c>
      <c r="Q11" s="274">
        <v>493</v>
      </c>
      <c r="R11" s="274">
        <v>960</v>
      </c>
    </row>
    <row r="12" spans="1:18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</row>
    <row r="13" spans="1:18">
      <c r="A13" s="670" t="s">
        <v>3735</v>
      </c>
      <c r="B13" s="794" t="s">
        <v>3734</v>
      </c>
      <c r="C13" s="276">
        <v>351</v>
      </c>
      <c r="D13" s="276">
        <v>4</v>
      </c>
      <c r="E13" s="276">
        <v>6</v>
      </c>
      <c r="F13" s="276">
        <v>3</v>
      </c>
      <c r="G13" s="276">
        <v>3</v>
      </c>
      <c r="H13" s="276">
        <v>19</v>
      </c>
      <c r="I13" s="276">
        <v>38</v>
      </c>
      <c r="J13" s="276">
        <v>150</v>
      </c>
      <c r="K13" s="276">
        <v>20</v>
      </c>
      <c r="L13" s="276">
        <v>18</v>
      </c>
      <c r="M13" s="276">
        <v>58</v>
      </c>
      <c r="N13" s="276">
        <v>11</v>
      </c>
      <c r="O13" s="276">
        <v>8</v>
      </c>
      <c r="P13" s="276">
        <v>11</v>
      </c>
      <c r="Q13" s="276">
        <v>1</v>
      </c>
      <c r="R13" s="276">
        <v>1</v>
      </c>
    </row>
    <row r="14" spans="1:18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</row>
    <row r="15" spans="1:18">
      <c r="A15" s="670" t="s">
        <v>3733</v>
      </c>
      <c r="B15" s="794" t="s">
        <v>120</v>
      </c>
      <c r="C15" s="276">
        <v>275</v>
      </c>
      <c r="D15" s="276">
        <v>9</v>
      </c>
      <c r="E15" s="276">
        <v>12</v>
      </c>
      <c r="F15" s="276">
        <v>7</v>
      </c>
      <c r="G15" s="276">
        <v>2</v>
      </c>
      <c r="H15" s="276">
        <v>12</v>
      </c>
      <c r="I15" s="276">
        <v>32</v>
      </c>
      <c r="J15" s="276">
        <v>84</v>
      </c>
      <c r="K15" s="276">
        <v>12</v>
      </c>
      <c r="L15" s="276">
        <v>17</v>
      </c>
      <c r="M15" s="276">
        <v>36</v>
      </c>
      <c r="N15" s="276">
        <v>18</v>
      </c>
      <c r="O15" s="276">
        <v>5</v>
      </c>
      <c r="P15" s="276">
        <v>25</v>
      </c>
      <c r="Q15" s="276">
        <v>2</v>
      </c>
      <c r="R15" s="276">
        <v>2</v>
      </c>
    </row>
    <row r="16" spans="1:18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</row>
    <row r="17" spans="1:18">
      <c r="A17" s="670" t="s">
        <v>3732</v>
      </c>
      <c r="B17" s="794" t="s">
        <v>3731</v>
      </c>
      <c r="C17" s="276">
        <v>1867</v>
      </c>
      <c r="D17" s="276">
        <v>43</v>
      </c>
      <c r="E17" s="276">
        <v>28</v>
      </c>
      <c r="F17" s="276">
        <v>59</v>
      </c>
      <c r="G17" s="276">
        <v>30</v>
      </c>
      <c r="H17" s="276">
        <v>103</v>
      </c>
      <c r="I17" s="276">
        <v>224</v>
      </c>
      <c r="J17" s="276">
        <v>682</v>
      </c>
      <c r="K17" s="276">
        <v>85</v>
      </c>
      <c r="L17" s="276">
        <v>83</v>
      </c>
      <c r="M17" s="276">
        <v>252</v>
      </c>
      <c r="N17" s="276">
        <v>119</v>
      </c>
      <c r="O17" s="276">
        <v>53</v>
      </c>
      <c r="P17" s="276">
        <v>87</v>
      </c>
      <c r="Q17" s="276">
        <v>8</v>
      </c>
      <c r="R17" s="276">
        <v>11</v>
      </c>
    </row>
    <row r="18" spans="1:18">
      <c r="A18" s="407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</row>
    <row r="19" spans="1:18">
      <c r="A19" s="670" t="s">
        <v>3730</v>
      </c>
      <c r="B19" s="794" t="s">
        <v>122</v>
      </c>
      <c r="C19" s="276">
        <v>24592</v>
      </c>
      <c r="D19" s="276">
        <v>311</v>
      </c>
      <c r="E19" s="276">
        <v>344</v>
      </c>
      <c r="F19" s="276">
        <v>739</v>
      </c>
      <c r="G19" s="276">
        <v>361</v>
      </c>
      <c r="H19" s="276">
        <v>1015</v>
      </c>
      <c r="I19" s="276">
        <v>2904</v>
      </c>
      <c r="J19" s="276">
        <v>9254</v>
      </c>
      <c r="K19" s="276">
        <v>1193</v>
      </c>
      <c r="L19" s="276">
        <v>1599</v>
      </c>
      <c r="M19" s="276">
        <v>3154</v>
      </c>
      <c r="N19" s="276">
        <v>1544</v>
      </c>
      <c r="O19" s="276">
        <v>582</v>
      </c>
      <c r="P19" s="276">
        <v>1227</v>
      </c>
      <c r="Q19" s="276">
        <v>116</v>
      </c>
      <c r="R19" s="276">
        <v>249</v>
      </c>
    </row>
    <row r="20" spans="1:18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</row>
    <row r="21" spans="1:18">
      <c r="A21" s="670" t="s">
        <v>3729</v>
      </c>
      <c r="B21" s="794" t="s">
        <v>3728</v>
      </c>
      <c r="C21" s="276">
        <v>1095</v>
      </c>
      <c r="D21" s="276">
        <v>20</v>
      </c>
      <c r="E21" s="276">
        <v>20</v>
      </c>
      <c r="F21" s="276">
        <v>41</v>
      </c>
      <c r="G21" s="276">
        <v>18</v>
      </c>
      <c r="H21" s="276">
        <v>55</v>
      </c>
      <c r="I21" s="276">
        <v>131</v>
      </c>
      <c r="J21" s="276">
        <v>369</v>
      </c>
      <c r="K21" s="276">
        <v>49</v>
      </c>
      <c r="L21" s="276">
        <v>67</v>
      </c>
      <c r="M21" s="276">
        <v>174</v>
      </c>
      <c r="N21" s="276">
        <v>56</v>
      </c>
      <c r="O21" s="276">
        <v>25</v>
      </c>
      <c r="P21" s="276">
        <v>54</v>
      </c>
      <c r="Q21" s="276">
        <v>6</v>
      </c>
      <c r="R21" s="276">
        <v>10</v>
      </c>
    </row>
    <row r="22" spans="1:18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</row>
    <row r="23" spans="1:18" ht="23.4" customHeight="1">
      <c r="A23" s="670" t="s">
        <v>3727</v>
      </c>
      <c r="B23" s="794" t="s">
        <v>2082</v>
      </c>
      <c r="C23" s="276">
        <v>421</v>
      </c>
      <c r="D23" s="276">
        <v>6</v>
      </c>
      <c r="E23" s="276">
        <v>5</v>
      </c>
      <c r="F23" s="276">
        <v>12</v>
      </c>
      <c r="G23" s="276">
        <v>1</v>
      </c>
      <c r="H23" s="276">
        <v>14</v>
      </c>
      <c r="I23" s="276">
        <v>48</v>
      </c>
      <c r="J23" s="276">
        <v>153</v>
      </c>
      <c r="K23" s="276">
        <v>26</v>
      </c>
      <c r="L23" s="276">
        <v>34</v>
      </c>
      <c r="M23" s="276">
        <v>63</v>
      </c>
      <c r="N23" s="276">
        <v>20</v>
      </c>
      <c r="O23" s="276">
        <v>6</v>
      </c>
      <c r="P23" s="276">
        <v>24</v>
      </c>
      <c r="Q23" s="276">
        <v>1</v>
      </c>
      <c r="R23" s="276">
        <v>8</v>
      </c>
    </row>
    <row r="24" spans="1:18">
      <c r="A24" s="407"/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</row>
    <row r="25" spans="1:18">
      <c r="A25" s="670" t="s">
        <v>3726</v>
      </c>
      <c r="B25" s="794" t="s">
        <v>2080</v>
      </c>
      <c r="C25" s="276">
        <v>4876</v>
      </c>
      <c r="D25" s="276">
        <v>72</v>
      </c>
      <c r="E25" s="276">
        <v>73</v>
      </c>
      <c r="F25" s="276">
        <v>143</v>
      </c>
      <c r="G25" s="276">
        <v>74</v>
      </c>
      <c r="H25" s="276">
        <v>176</v>
      </c>
      <c r="I25" s="276">
        <v>571</v>
      </c>
      <c r="J25" s="276">
        <v>2046</v>
      </c>
      <c r="K25" s="276">
        <v>233</v>
      </c>
      <c r="L25" s="276">
        <v>322</v>
      </c>
      <c r="M25" s="276">
        <v>537</v>
      </c>
      <c r="N25" s="276">
        <v>253</v>
      </c>
      <c r="O25" s="276">
        <v>106</v>
      </c>
      <c r="P25" s="276">
        <v>223</v>
      </c>
      <c r="Q25" s="276">
        <v>11</v>
      </c>
      <c r="R25" s="276">
        <v>36</v>
      </c>
    </row>
    <row r="26" spans="1:18">
      <c r="A26" s="407"/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</row>
    <row r="27" spans="1:18">
      <c r="A27" s="670" t="s">
        <v>3725</v>
      </c>
      <c r="B27" s="794" t="s">
        <v>3724</v>
      </c>
      <c r="C27" s="276">
        <v>2064</v>
      </c>
      <c r="D27" s="276">
        <v>17</v>
      </c>
      <c r="E27" s="276">
        <v>29</v>
      </c>
      <c r="F27" s="276">
        <v>66</v>
      </c>
      <c r="G27" s="276">
        <v>19</v>
      </c>
      <c r="H27" s="276">
        <v>50</v>
      </c>
      <c r="I27" s="276">
        <v>244</v>
      </c>
      <c r="J27" s="276">
        <v>952</v>
      </c>
      <c r="K27" s="276">
        <v>104</v>
      </c>
      <c r="L27" s="276">
        <v>110</v>
      </c>
      <c r="M27" s="276">
        <v>181</v>
      </c>
      <c r="N27" s="276">
        <v>121</v>
      </c>
      <c r="O27" s="276">
        <v>54</v>
      </c>
      <c r="P27" s="276">
        <v>92</v>
      </c>
      <c r="Q27" s="276">
        <v>8</v>
      </c>
      <c r="R27" s="276">
        <v>17</v>
      </c>
    </row>
    <row r="28" spans="1:18">
      <c r="A28" s="407"/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07"/>
      <c r="R28" s="407"/>
    </row>
    <row r="29" spans="1:18">
      <c r="A29" s="670" t="s">
        <v>3723</v>
      </c>
      <c r="B29" s="794" t="s">
        <v>3722</v>
      </c>
      <c r="C29" s="276">
        <v>3706</v>
      </c>
      <c r="D29" s="276">
        <v>37</v>
      </c>
      <c r="E29" s="276">
        <v>50</v>
      </c>
      <c r="F29" s="276">
        <v>86</v>
      </c>
      <c r="G29" s="276">
        <v>49</v>
      </c>
      <c r="H29" s="276">
        <v>153</v>
      </c>
      <c r="I29" s="276">
        <v>440</v>
      </c>
      <c r="J29" s="276">
        <v>1542</v>
      </c>
      <c r="K29" s="276">
        <v>170</v>
      </c>
      <c r="L29" s="276">
        <v>187</v>
      </c>
      <c r="M29" s="276">
        <v>441</v>
      </c>
      <c r="N29" s="276">
        <v>239</v>
      </c>
      <c r="O29" s="276">
        <v>72</v>
      </c>
      <c r="P29" s="276">
        <v>185</v>
      </c>
      <c r="Q29" s="276">
        <v>18</v>
      </c>
      <c r="R29" s="276">
        <v>37</v>
      </c>
    </row>
    <row r="30" spans="1:18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</row>
    <row r="31" spans="1:18">
      <c r="A31" s="670" t="s">
        <v>3721</v>
      </c>
      <c r="B31" s="794" t="s">
        <v>98</v>
      </c>
      <c r="C31" s="276">
        <v>2</v>
      </c>
      <c r="D31" s="276">
        <v>0</v>
      </c>
      <c r="E31" s="276">
        <v>0</v>
      </c>
      <c r="F31" s="276">
        <v>0</v>
      </c>
      <c r="G31" s="276">
        <v>0</v>
      </c>
      <c r="H31" s="276">
        <v>0</v>
      </c>
      <c r="I31" s="276">
        <v>0</v>
      </c>
      <c r="J31" s="276">
        <v>1</v>
      </c>
      <c r="K31" s="276">
        <v>0</v>
      </c>
      <c r="L31" s="276">
        <v>0</v>
      </c>
      <c r="M31" s="276">
        <v>1</v>
      </c>
      <c r="N31" s="276">
        <v>0</v>
      </c>
      <c r="O31" s="276">
        <v>0</v>
      </c>
      <c r="P31" s="276">
        <v>0</v>
      </c>
      <c r="Q31" s="276">
        <v>0</v>
      </c>
      <c r="R31" s="276">
        <v>0</v>
      </c>
    </row>
    <row r="32" spans="1:18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</row>
    <row r="33" spans="1:18">
      <c r="A33" s="670" t="s">
        <v>3720</v>
      </c>
      <c r="B33" s="794" t="s">
        <v>100</v>
      </c>
      <c r="C33" s="276">
        <v>1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1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76">
        <v>0</v>
      </c>
    </row>
    <row r="34" spans="1:18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</row>
    <row r="35" spans="1:18">
      <c r="A35" s="670" t="s">
        <v>3719</v>
      </c>
      <c r="B35" s="794" t="s">
        <v>102</v>
      </c>
      <c r="C35" s="276">
        <v>27660</v>
      </c>
      <c r="D35" s="276">
        <v>273</v>
      </c>
      <c r="E35" s="276">
        <v>367</v>
      </c>
      <c r="F35" s="276">
        <v>720</v>
      </c>
      <c r="G35" s="276">
        <v>391</v>
      </c>
      <c r="H35" s="276">
        <v>1097</v>
      </c>
      <c r="I35" s="276">
        <v>3617</v>
      </c>
      <c r="J35" s="276">
        <v>10514</v>
      </c>
      <c r="K35" s="276">
        <v>1399</v>
      </c>
      <c r="L35" s="276">
        <v>1760</v>
      </c>
      <c r="M35" s="276">
        <v>3494</v>
      </c>
      <c r="N35" s="276">
        <v>1595</v>
      </c>
      <c r="O35" s="276">
        <v>695</v>
      </c>
      <c r="P35" s="276">
        <v>1325</v>
      </c>
      <c r="Q35" s="276">
        <v>122</v>
      </c>
      <c r="R35" s="276">
        <v>291</v>
      </c>
    </row>
    <row r="36" spans="1:18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</row>
    <row r="37" spans="1:18">
      <c r="A37" s="670" t="s">
        <v>3718</v>
      </c>
      <c r="B37" s="794" t="s">
        <v>76</v>
      </c>
      <c r="C37" s="276">
        <v>10269</v>
      </c>
      <c r="D37" s="276">
        <v>128</v>
      </c>
      <c r="E37" s="276">
        <v>116</v>
      </c>
      <c r="F37" s="276">
        <v>284</v>
      </c>
      <c r="G37" s="276">
        <v>140</v>
      </c>
      <c r="H37" s="276">
        <v>429</v>
      </c>
      <c r="I37" s="276">
        <v>1122</v>
      </c>
      <c r="J37" s="276">
        <v>3928</v>
      </c>
      <c r="K37" s="276">
        <v>576</v>
      </c>
      <c r="L37" s="276">
        <v>782</v>
      </c>
      <c r="M37" s="276">
        <v>1212</v>
      </c>
      <c r="N37" s="276">
        <v>667</v>
      </c>
      <c r="O37" s="276">
        <v>264</v>
      </c>
      <c r="P37" s="276">
        <v>503</v>
      </c>
      <c r="Q37" s="276">
        <v>53</v>
      </c>
      <c r="R37" s="276">
        <v>65</v>
      </c>
    </row>
    <row r="38" spans="1:18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</row>
    <row r="39" spans="1:18">
      <c r="A39" s="670" t="s">
        <v>3717</v>
      </c>
      <c r="B39" s="794" t="s">
        <v>105</v>
      </c>
      <c r="C39" s="276">
        <v>7349</v>
      </c>
      <c r="D39" s="276">
        <v>98</v>
      </c>
      <c r="E39" s="276">
        <v>121</v>
      </c>
      <c r="F39" s="276">
        <v>222</v>
      </c>
      <c r="G39" s="276">
        <v>99</v>
      </c>
      <c r="H39" s="276">
        <v>299</v>
      </c>
      <c r="I39" s="276">
        <v>833</v>
      </c>
      <c r="J39" s="276">
        <v>2752</v>
      </c>
      <c r="K39" s="276">
        <v>414</v>
      </c>
      <c r="L39" s="276">
        <v>383</v>
      </c>
      <c r="M39" s="276">
        <v>985</v>
      </c>
      <c r="N39" s="276">
        <v>416</v>
      </c>
      <c r="O39" s="276">
        <v>173</v>
      </c>
      <c r="P39" s="276">
        <v>422</v>
      </c>
      <c r="Q39" s="276">
        <v>44</v>
      </c>
      <c r="R39" s="276">
        <v>88</v>
      </c>
    </row>
    <row r="40" spans="1:18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</row>
    <row r="41" spans="1:18">
      <c r="A41" s="670" t="s">
        <v>3716</v>
      </c>
      <c r="B41" s="794" t="s">
        <v>107</v>
      </c>
      <c r="C41" s="276">
        <v>251</v>
      </c>
      <c r="D41" s="276">
        <v>2</v>
      </c>
      <c r="E41" s="276">
        <v>3</v>
      </c>
      <c r="F41" s="276">
        <v>3</v>
      </c>
      <c r="G41" s="276">
        <v>2</v>
      </c>
      <c r="H41" s="276">
        <v>15</v>
      </c>
      <c r="I41" s="276">
        <v>38</v>
      </c>
      <c r="J41" s="276">
        <v>60</v>
      </c>
      <c r="K41" s="276">
        <v>18</v>
      </c>
      <c r="L41" s="276">
        <v>14</v>
      </c>
      <c r="M41" s="276">
        <v>31</v>
      </c>
      <c r="N41" s="276">
        <v>27</v>
      </c>
      <c r="O41" s="276">
        <v>14</v>
      </c>
      <c r="P41" s="276">
        <v>21</v>
      </c>
      <c r="Q41" s="276">
        <v>1</v>
      </c>
      <c r="R41" s="276">
        <v>2</v>
      </c>
    </row>
    <row r="42" spans="1:18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</row>
    <row r="43" spans="1:18">
      <c r="A43" s="670" t="s">
        <v>3715</v>
      </c>
      <c r="B43" s="794" t="s">
        <v>109</v>
      </c>
      <c r="C43" s="276">
        <v>537</v>
      </c>
      <c r="D43" s="276">
        <v>9</v>
      </c>
      <c r="E43" s="276">
        <v>6</v>
      </c>
      <c r="F43" s="276">
        <v>10</v>
      </c>
      <c r="G43" s="276">
        <v>12</v>
      </c>
      <c r="H43" s="276">
        <v>27</v>
      </c>
      <c r="I43" s="276">
        <v>55</v>
      </c>
      <c r="J43" s="276">
        <v>204</v>
      </c>
      <c r="K43" s="276">
        <v>26</v>
      </c>
      <c r="L43" s="276">
        <v>32</v>
      </c>
      <c r="M43" s="276">
        <v>61</v>
      </c>
      <c r="N43" s="276">
        <v>38</v>
      </c>
      <c r="O43" s="276">
        <v>14</v>
      </c>
      <c r="P43" s="276">
        <v>32</v>
      </c>
      <c r="Q43" s="276">
        <v>4</v>
      </c>
      <c r="R43" s="276">
        <v>7</v>
      </c>
    </row>
    <row r="44" spans="1:18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</row>
    <row r="45" spans="1:18">
      <c r="A45" s="670" t="s">
        <v>3714</v>
      </c>
      <c r="B45" s="794" t="s">
        <v>111</v>
      </c>
      <c r="C45" s="276">
        <v>2883</v>
      </c>
      <c r="D45" s="276">
        <v>47</v>
      </c>
      <c r="E45" s="276">
        <v>43</v>
      </c>
      <c r="F45" s="276">
        <v>99</v>
      </c>
      <c r="G45" s="276">
        <v>36</v>
      </c>
      <c r="H45" s="276">
        <v>124</v>
      </c>
      <c r="I45" s="276">
        <v>402</v>
      </c>
      <c r="J45" s="276">
        <v>991</v>
      </c>
      <c r="K45" s="276">
        <v>187</v>
      </c>
      <c r="L45" s="276">
        <v>188</v>
      </c>
      <c r="M45" s="276">
        <v>340</v>
      </c>
      <c r="N45" s="276">
        <v>172</v>
      </c>
      <c r="O45" s="276">
        <v>71</v>
      </c>
      <c r="P45" s="276">
        <v>145</v>
      </c>
      <c r="Q45" s="276">
        <v>14</v>
      </c>
      <c r="R45" s="276">
        <v>24</v>
      </c>
    </row>
    <row r="46" spans="1:18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</row>
    <row r="47" spans="1:18">
      <c r="A47" s="670" t="s">
        <v>3713</v>
      </c>
      <c r="B47" s="794" t="s">
        <v>79</v>
      </c>
      <c r="C47" s="276">
        <v>52</v>
      </c>
      <c r="D47" s="276">
        <v>1</v>
      </c>
      <c r="E47" s="276">
        <v>1</v>
      </c>
      <c r="F47" s="276">
        <v>3</v>
      </c>
      <c r="G47" s="276">
        <v>0</v>
      </c>
      <c r="H47" s="276">
        <v>3</v>
      </c>
      <c r="I47" s="276">
        <v>6</v>
      </c>
      <c r="J47" s="276">
        <v>15</v>
      </c>
      <c r="K47" s="276">
        <v>4</v>
      </c>
      <c r="L47" s="276">
        <v>3</v>
      </c>
      <c r="M47" s="276">
        <v>5</v>
      </c>
      <c r="N47" s="276">
        <v>3</v>
      </c>
      <c r="O47" s="276">
        <v>1</v>
      </c>
      <c r="P47" s="276">
        <v>6</v>
      </c>
      <c r="Q47" s="276">
        <v>1</v>
      </c>
      <c r="R47" s="276">
        <v>0</v>
      </c>
    </row>
    <row r="48" spans="1:18">
      <c r="A48" s="407"/>
      <c r="B48" s="407"/>
      <c r="C48" s="407"/>
      <c r="D48" s="407"/>
      <c r="E48" s="407"/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</row>
    <row r="49" spans="1:18">
      <c r="A49" s="670" t="s">
        <v>177</v>
      </c>
      <c r="B49" s="794" t="s">
        <v>78</v>
      </c>
      <c r="C49" s="276">
        <v>766</v>
      </c>
      <c r="D49" s="276">
        <v>13</v>
      </c>
      <c r="E49" s="276">
        <v>12</v>
      </c>
      <c r="F49" s="276">
        <v>30</v>
      </c>
      <c r="G49" s="276">
        <v>16</v>
      </c>
      <c r="H49" s="276">
        <v>32</v>
      </c>
      <c r="I49" s="276">
        <v>71</v>
      </c>
      <c r="J49" s="276">
        <v>324</v>
      </c>
      <c r="K49" s="276">
        <v>25</v>
      </c>
      <c r="L49" s="276">
        <v>42</v>
      </c>
      <c r="M49" s="276">
        <v>104</v>
      </c>
      <c r="N49" s="276">
        <v>43</v>
      </c>
      <c r="O49" s="276">
        <v>11</v>
      </c>
      <c r="P49" s="276">
        <v>37</v>
      </c>
      <c r="Q49" s="276">
        <v>2</v>
      </c>
      <c r="R49" s="276">
        <v>4</v>
      </c>
    </row>
    <row r="50" spans="1:18">
      <c r="A50" s="407"/>
      <c r="B50" s="407"/>
      <c r="C50" s="407"/>
      <c r="D50" s="407"/>
      <c r="E50" s="407"/>
      <c r="F50" s="407"/>
      <c r="G50" s="407"/>
      <c r="H50" s="407"/>
      <c r="I50" s="407"/>
      <c r="J50" s="407"/>
      <c r="K50" s="407"/>
      <c r="L50" s="407"/>
      <c r="M50" s="407"/>
      <c r="N50" s="407"/>
      <c r="O50" s="407"/>
      <c r="P50" s="407"/>
      <c r="Q50" s="407"/>
      <c r="R50" s="407"/>
    </row>
    <row r="51" spans="1:18">
      <c r="A51" s="670" t="s">
        <v>178</v>
      </c>
      <c r="B51" s="794" t="s">
        <v>85</v>
      </c>
      <c r="C51" s="276">
        <v>941</v>
      </c>
      <c r="D51" s="276">
        <v>19</v>
      </c>
      <c r="E51" s="276">
        <v>20</v>
      </c>
      <c r="F51" s="276">
        <v>32</v>
      </c>
      <c r="G51" s="276">
        <v>26</v>
      </c>
      <c r="H51" s="276">
        <v>58</v>
      </c>
      <c r="I51" s="276">
        <v>76</v>
      </c>
      <c r="J51" s="276">
        <v>360</v>
      </c>
      <c r="K51" s="276">
        <v>61</v>
      </c>
      <c r="L51" s="276">
        <v>61</v>
      </c>
      <c r="M51" s="276">
        <v>101</v>
      </c>
      <c r="N51" s="276">
        <v>45</v>
      </c>
      <c r="O51" s="276">
        <v>27</v>
      </c>
      <c r="P51" s="276">
        <v>42</v>
      </c>
      <c r="Q51" s="276">
        <v>5</v>
      </c>
      <c r="R51" s="276">
        <v>8</v>
      </c>
    </row>
    <row r="52" spans="1:18">
      <c r="A52" s="407"/>
      <c r="B52" s="407"/>
      <c r="C52" s="407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</row>
    <row r="53" spans="1:18" ht="20.399999999999999">
      <c r="A53" s="670" t="s">
        <v>179</v>
      </c>
      <c r="B53" s="794" t="s">
        <v>2053</v>
      </c>
      <c r="C53" s="276">
        <v>2195</v>
      </c>
      <c r="D53" s="276">
        <v>34</v>
      </c>
      <c r="E53" s="276">
        <v>45</v>
      </c>
      <c r="F53" s="276">
        <v>64</v>
      </c>
      <c r="G53" s="276">
        <v>38</v>
      </c>
      <c r="H53" s="276">
        <v>138</v>
      </c>
      <c r="I53" s="276">
        <v>231</v>
      </c>
      <c r="J53" s="276">
        <v>553</v>
      </c>
      <c r="K53" s="276">
        <v>144</v>
      </c>
      <c r="L53" s="276">
        <v>148</v>
      </c>
      <c r="M53" s="276">
        <v>222</v>
      </c>
      <c r="N53" s="276">
        <v>301</v>
      </c>
      <c r="O53" s="276">
        <v>107</v>
      </c>
      <c r="P53" s="276">
        <v>143</v>
      </c>
      <c r="Q53" s="276">
        <v>14</v>
      </c>
      <c r="R53" s="276">
        <v>13</v>
      </c>
    </row>
    <row r="54" spans="1:18">
      <c r="A54" s="407"/>
      <c r="B54" s="407"/>
      <c r="C54" s="407"/>
      <c r="D54" s="407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</row>
    <row r="55" spans="1:18">
      <c r="A55" s="670" t="s">
        <v>180</v>
      </c>
      <c r="B55" s="794" t="s">
        <v>3712</v>
      </c>
      <c r="C55" s="276">
        <v>7617</v>
      </c>
      <c r="D55" s="276">
        <v>108</v>
      </c>
      <c r="E55" s="276">
        <v>147</v>
      </c>
      <c r="F55" s="276">
        <v>260</v>
      </c>
      <c r="G55" s="276">
        <v>137</v>
      </c>
      <c r="H55" s="276">
        <v>262</v>
      </c>
      <c r="I55" s="276">
        <v>679</v>
      </c>
      <c r="J55" s="276">
        <v>2630</v>
      </c>
      <c r="K55" s="276">
        <v>416</v>
      </c>
      <c r="L55" s="276">
        <v>533</v>
      </c>
      <c r="M55" s="276">
        <v>1001</v>
      </c>
      <c r="N55" s="276">
        <v>546</v>
      </c>
      <c r="O55" s="276">
        <v>217</v>
      </c>
      <c r="P55" s="276">
        <v>532</v>
      </c>
      <c r="Q55" s="276">
        <v>62</v>
      </c>
      <c r="R55" s="276">
        <v>87</v>
      </c>
    </row>
    <row r="56" spans="1:18" ht="11.4" customHeight="1">
      <c r="A56" s="108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</row>
    <row r="57" spans="1:18">
      <c r="A57" s="1088" t="s">
        <v>4082</v>
      </c>
    </row>
  </sheetData>
  <mergeCells count="3">
    <mergeCell ref="B2:R2"/>
    <mergeCell ref="C5:R5"/>
    <mergeCell ref="D7:R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" enableFormatConditionsCalculation="0">
    <tabColor theme="3" tint="0.39997558519241921"/>
  </sheetPr>
  <dimension ref="A1:F30"/>
  <sheetViews>
    <sheetView zoomScaleNormal="100" zoomScaleSheetLayoutView="100" workbookViewId="0"/>
  </sheetViews>
  <sheetFormatPr baseColWidth="10" defaultColWidth="11.44140625" defaultRowHeight="12.6"/>
  <cols>
    <col min="1" max="1" width="11.44140625" style="495"/>
    <col min="2" max="2" width="13.88671875" style="495" customWidth="1"/>
    <col min="3" max="3" width="11.44140625" style="495"/>
    <col min="4" max="4" width="14.5546875" style="495" customWidth="1"/>
    <col min="5" max="5" width="11.44140625" style="495" customWidth="1"/>
    <col min="6" max="6" width="14.6640625" style="495" customWidth="1"/>
    <col min="7" max="257" width="11.44140625" style="495"/>
    <col min="258" max="258" width="13.88671875" style="495" customWidth="1"/>
    <col min="259" max="259" width="11.44140625" style="495"/>
    <col min="260" max="260" width="14.5546875" style="495" customWidth="1"/>
    <col min="261" max="261" width="11.44140625" style="495" customWidth="1"/>
    <col min="262" max="262" width="14.6640625" style="495" customWidth="1"/>
    <col min="263" max="513" width="11.44140625" style="495"/>
    <col min="514" max="514" width="13.88671875" style="495" customWidth="1"/>
    <col min="515" max="515" width="11.44140625" style="495"/>
    <col min="516" max="516" width="14.5546875" style="495" customWidth="1"/>
    <col min="517" max="517" width="11.44140625" style="495" customWidth="1"/>
    <col min="518" max="518" width="14.6640625" style="495" customWidth="1"/>
    <col min="519" max="769" width="11.44140625" style="495"/>
    <col min="770" max="770" width="13.88671875" style="495" customWidth="1"/>
    <col min="771" max="771" width="11.44140625" style="495"/>
    <col min="772" max="772" width="14.5546875" style="495" customWidth="1"/>
    <col min="773" max="773" width="11.44140625" style="495" customWidth="1"/>
    <col min="774" max="774" width="14.6640625" style="495" customWidth="1"/>
    <col min="775" max="1025" width="11.44140625" style="495"/>
    <col min="1026" max="1026" width="13.88671875" style="495" customWidth="1"/>
    <col min="1027" max="1027" width="11.44140625" style="495"/>
    <col min="1028" max="1028" width="14.5546875" style="495" customWidth="1"/>
    <col min="1029" max="1029" width="11.44140625" style="495" customWidth="1"/>
    <col min="1030" max="1030" width="14.6640625" style="495" customWidth="1"/>
    <col min="1031" max="1281" width="11.44140625" style="495"/>
    <col min="1282" max="1282" width="13.88671875" style="495" customWidth="1"/>
    <col min="1283" max="1283" width="11.44140625" style="495"/>
    <col min="1284" max="1284" width="14.5546875" style="495" customWidth="1"/>
    <col min="1285" max="1285" width="11.44140625" style="495" customWidth="1"/>
    <col min="1286" max="1286" width="14.6640625" style="495" customWidth="1"/>
    <col min="1287" max="1537" width="11.44140625" style="495"/>
    <col min="1538" max="1538" width="13.88671875" style="495" customWidth="1"/>
    <col min="1539" max="1539" width="11.44140625" style="495"/>
    <col min="1540" max="1540" width="14.5546875" style="495" customWidth="1"/>
    <col min="1541" max="1541" width="11.44140625" style="495" customWidth="1"/>
    <col min="1542" max="1542" width="14.6640625" style="495" customWidth="1"/>
    <col min="1543" max="1793" width="11.44140625" style="495"/>
    <col min="1794" max="1794" width="13.88671875" style="495" customWidth="1"/>
    <col min="1795" max="1795" width="11.44140625" style="495"/>
    <col min="1796" max="1796" width="14.5546875" style="495" customWidth="1"/>
    <col min="1797" max="1797" width="11.44140625" style="495" customWidth="1"/>
    <col min="1798" max="1798" width="14.6640625" style="495" customWidth="1"/>
    <col min="1799" max="2049" width="11.44140625" style="495"/>
    <col min="2050" max="2050" width="13.88671875" style="495" customWidth="1"/>
    <col min="2051" max="2051" width="11.44140625" style="495"/>
    <col min="2052" max="2052" width="14.5546875" style="495" customWidth="1"/>
    <col min="2053" max="2053" width="11.44140625" style="495" customWidth="1"/>
    <col min="2054" max="2054" width="14.6640625" style="495" customWidth="1"/>
    <col min="2055" max="2305" width="11.44140625" style="495"/>
    <col min="2306" max="2306" width="13.88671875" style="495" customWidth="1"/>
    <col min="2307" max="2307" width="11.44140625" style="495"/>
    <col min="2308" max="2308" width="14.5546875" style="495" customWidth="1"/>
    <col min="2309" max="2309" width="11.44140625" style="495" customWidth="1"/>
    <col min="2310" max="2310" width="14.6640625" style="495" customWidth="1"/>
    <col min="2311" max="2561" width="11.44140625" style="495"/>
    <col min="2562" max="2562" width="13.88671875" style="495" customWidth="1"/>
    <col min="2563" max="2563" width="11.44140625" style="495"/>
    <col min="2564" max="2564" width="14.5546875" style="495" customWidth="1"/>
    <col min="2565" max="2565" width="11.44140625" style="495" customWidth="1"/>
    <col min="2566" max="2566" width="14.6640625" style="495" customWidth="1"/>
    <col min="2567" max="2817" width="11.44140625" style="495"/>
    <col min="2818" max="2818" width="13.88671875" style="495" customWidth="1"/>
    <col min="2819" max="2819" width="11.44140625" style="495"/>
    <col min="2820" max="2820" width="14.5546875" style="495" customWidth="1"/>
    <col min="2821" max="2821" width="11.44140625" style="495" customWidth="1"/>
    <col min="2822" max="2822" width="14.6640625" style="495" customWidth="1"/>
    <col min="2823" max="3073" width="11.44140625" style="495"/>
    <col min="3074" max="3074" width="13.88671875" style="495" customWidth="1"/>
    <col min="3075" max="3075" width="11.44140625" style="495"/>
    <col min="3076" max="3076" width="14.5546875" style="495" customWidth="1"/>
    <col min="3077" max="3077" width="11.44140625" style="495" customWidth="1"/>
    <col min="3078" max="3078" width="14.6640625" style="495" customWidth="1"/>
    <col min="3079" max="3329" width="11.44140625" style="495"/>
    <col min="3330" max="3330" width="13.88671875" style="495" customWidth="1"/>
    <col min="3331" max="3331" width="11.44140625" style="495"/>
    <col min="3332" max="3332" width="14.5546875" style="495" customWidth="1"/>
    <col min="3333" max="3333" width="11.44140625" style="495" customWidth="1"/>
    <col min="3334" max="3334" width="14.6640625" style="495" customWidth="1"/>
    <col min="3335" max="3585" width="11.44140625" style="495"/>
    <col min="3586" max="3586" width="13.88671875" style="495" customWidth="1"/>
    <col min="3587" max="3587" width="11.44140625" style="495"/>
    <col min="3588" max="3588" width="14.5546875" style="495" customWidth="1"/>
    <col min="3589" max="3589" width="11.44140625" style="495" customWidth="1"/>
    <col min="3590" max="3590" width="14.6640625" style="495" customWidth="1"/>
    <col min="3591" max="3841" width="11.44140625" style="495"/>
    <col min="3842" max="3842" width="13.88671875" style="495" customWidth="1"/>
    <col min="3843" max="3843" width="11.44140625" style="495"/>
    <col min="3844" max="3844" width="14.5546875" style="495" customWidth="1"/>
    <col min="3845" max="3845" width="11.44140625" style="495" customWidth="1"/>
    <col min="3846" max="3846" width="14.6640625" style="495" customWidth="1"/>
    <col min="3847" max="4097" width="11.44140625" style="495"/>
    <col min="4098" max="4098" width="13.88671875" style="495" customWidth="1"/>
    <col min="4099" max="4099" width="11.44140625" style="495"/>
    <col min="4100" max="4100" width="14.5546875" style="495" customWidth="1"/>
    <col min="4101" max="4101" width="11.44140625" style="495" customWidth="1"/>
    <col min="4102" max="4102" width="14.6640625" style="495" customWidth="1"/>
    <col min="4103" max="4353" width="11.44140625" style="495"/>
    <col min="4354" max="4354" width="13.88671875" style="495" customWidth="1"/>
    <col min="4355" max="4355" width="11.44140625" style="495"/>
    <col min="4356" max="4356" width="14.5546875" style="495" customWidth="1"/>
    <col min="4357" max="4357" width="11.44140625" style="495" customWidth="1"/>
    <col min="4358" max="4358" width="14.6640625" style="495" customWidth="1"/>
    <col min="4359" max="4609" width="11.44140625" style="495"/>
    <col min="4610" max="4610" width="13.88671875" style="495" customWidth="1"/>
    <col min="4611" max="4611" width="11.44140625" style="495"/>
    <col min="4612" max="4612" width="14.5546875" style="495" customWidth="1"/>
    <col min="4613" max="4613" width="11.44140625" style="495" customWidth="1"/>
    <col min="4614" max="4614" width="14.6640625" style="495" customWidth="1"/>
    <col min="4615" max="4865" width="11.44140625" style="495"/>
    <col min="4866" max="4866" width="13.88671875" style="495" customWidth="1"/>
    <col min="4867" max="4867" width="11.44140625" style="495"/>
    <col min="4868" max="4868" width="14.5546875" style="495" customWidth="1"/>
    <col min="4869" max="4869" width="11.44140625" style="495" customWidth="1"/>
    <col min="4870" max="4870" width="14.6640625" style="495" customWidth="1"/>
    <col min="4871" max="5121" width="11.44140625" style="495"/>
    <col min="5122" max="5122" width="13.88671875" style="495" customWidth="1"/>
    <col min="5123" max="5123" width="11.44140625" style="495"/>
    <col min="5124" max="5124" width="14.5546875" style="495" customWidth="1"/>
    <col min="5125" max="5125" width="11.44140625" style="495" customWidth="1"/>
    <col min="5126" max="5126" width="14.6640625" style="495" customWidth="1"/>
    <col min="5127" max="5377" width="11.44140625" style="495"/>
    <col min="5378" max="5378" width="13.88671875" style="495" customWidth="1"/>
    <col min="5379" max="5379" width="11.44140625" style="495"/>
    <col min="5380" max="5380" width="14.5546875" style="495" customWidth="1"/>
    <col min="5381" max="5381" width="11.44140625" style="495" customWidth="1"/>
    <col min="5382" max="5382" width="14.6640625" style="495" customWidth="1"/>
    <col min="5383" max="5633" width="11.44140625" style="495"/>
    <col min="5634" max="5634" width="13.88671875" style="495" customWidth="1"/>
    <col min="5635" max="5635" width="11.44140625" style="495"/>
    <col min="5636" max="5636" width="14.5546875" style="495" customWidth="1"/>
    <col min="5637" max="5637" width="11.44140625" style="495" customWidth="1"/>
    <col min="5638" max="5638" width="14.6640625" style="495" customWidth="1"/>
    <col min="5639" max="5889" width="11.44140625" style="495"/>
    <col min="5890" max="5890" width="13.88671875" style="495" customWidth="1"/>
    <col min="5891" max="5891" width="11.44140625" style="495"/>
    <col min="5892" max="5892" width="14.5546875" style="495" customWidth="1"/>
    <col min="5893" max="5893" width="11.44140625" style="495" customWidth="1"/>
    <col min="5894" max="5894" width="14.6640625" style="495" customWidth="1"/>
    <col min="5895" max="6145" width="11.44140625" style="495"/>
    <col min="6146" max="6146" width="13.88671875" style="495" customWidth="1"/>
    <col min="6147" max="6147" width="11.44140625" style="495"/>
    <col min="6148" max="6148" width="14.5546875" style="495" customWidth="1"/>
    <col min="6149" max="6149" width="11.44140625" style="495" customWidth="1"/>
    <col min="6150" max="6150" width="14.6640625" style="495" customWidth="1"/>
    <col min="6151" max="6401" width="11.44140625" style="495"/>
    <col min="6402" max="6402" width="13.88671875" style="495" customWidth="1"/>
    <col min="6403" max="6403" width="11.44140625" style="495"/>
    <col min="6404" max="6404" width="14.5546875" style="495" customWidth="1"/>
    <col min="6405" max="6405" width="11.44140625" style="495" customWidth="1"/>
    <col min="6406" max="6406" width="14.6640625" style="495" customWidth="1"/>
    <col min="6407" max="6657" width="11.44140625" style="495"/>
    <col min="6658" max="6658" width="13.88671875" style="495" customWidth="1"/>
    <col min="6659" max="6659" width="11.44140625" style="495"/>
    <col min="6660" max="6660" width="14.5546875" style="495" customWidth="1"/>
    <col min="6661" max="6661" width="11.44140625" style="495" customWidth="1"/>
    <col min="6662" max="6662" width="14.6640625" style="495" customWidth="1"/>
    <col min="6663" max="6913" width="11.44140625" style="495"/>
    <col min="6914" max="6914" width="13.88671875" style="495" customWidth="1"/>
    <col min="6915" max="6915" width="11.44140625" style="495"/>
    <col min="6916" max="6916" width="14.5546875" style="495" customWidth="1"/>
    <col min="6917" max="6917" width="11.44140625" style="495" customWidth="1"/>
    <col min="6918" max="6918" width="14.6640625" style="495" customWidth="1"/>
    <col min="6919" max="7169" width="11.44140625" style="495"/>
    <col min="7170" max="7170" width="13.88671875" style="495" customWidth="1"/>
    <col min="7171" max="7171" width="11.44140625" style="495"/>
    <col min="7172" max="7172" width="14.5546875" style="495" customWidth="1"/>
    <col min="7173" max="7173" width="11.44140625" style="495" customWidth="1"/>
    <col min="7174" max="7174" width="14.6640625" style="495" customWidth="1"/>
    <col min="7175" max="7425" width="11.44140625" style="495"/>
    <col min="7426" max="7426" width="13.88671875" style="495" customWidth="1"/>
    <col min="7427" max="7427" width="11.44140625" style="495"/>
    <col min="7428" max="7428" width="14.5546875" style="495" customWidth="1"/>
    <col min="7429" max="7429" width="11.44140625" style="495" customWidth="1"/>
    <col min="7430" max="7430" width="14.6640625" style="495" customWidth="1"/>
    <col min="7431" max="7681" width="11.44140625" style="495"/>
    <col min="7682" max="7682" width="13.88671875" style="495" customWidth="1"/>
    <col min="7683" max="7683" width="11.44140625" style="495"/>
    <col min="7684" max="7684" width="14.5546875" style="495" customWidth="1"/>
    <col min="7685" max="7685" width="11.44140625" style="495" customWidth="1"/>
    <col min="7686" max="7686" width="14.6640625" style="495" customWidth="1"/>
    <col min="7687" max="7937" width="11.44140625" style="495"/>
    <col min="7938" max="7938" width="13.88671875" style="495" customWidth="1"/>
    <col min="7939" max="7939" width="11.44140625" style="495"/>
    <col min="7940" max="7940" width="14.5546875" style="495" customWidth="1"/>
    <col min="7941" max="7941" width="11.44140625" style="495" customWidth="1"/>
    <col min="7942" max="7942" width="14.6640625" style="495" customWidth="1"/>
    <col min="7943" max="8193" width="11.44140625" style="495"/>
    <col min="8194" max="8194" width="13.88671875" style="495" customWidth="1"/>
    <col min="8195" max="8195" width="11.44140625" style="495"/>
    <col min="8196" max="8196" width="14.5546875" style="495" customWidth="1"/>
    <col min="8197" max="8197" width="11.44140625" style="495" customWidth="1"/>
    <col min="8198" max="8198" width="14.6640625" style="495" customWidth="1"/>
    <col min="8199" max="8449" width="11.44140625" style="495"/>
    <col min="8450" max="8450" width="13.88671875" style="495" customWidth="1"/>
    <col min="8451" max="8451" width="11.44140625" style="495"/>
    <col min="8452" max="8452" width="14.5546875" style="495" customWidth="1"/>
    <col min="8453" max="8453" width="11.44140625" style="495" customWidth="1"/>
    <col min="8454" max="8454" width="14.6640625" style="495" customWidth="1"/>
    <col min="8455" max="8705" width="11.44140625" style="495"/>
    <col min="8706" max="8706" width="13.88671875" style="495" customWidth="1"/>
    <col min="8707" max="8707" width="11.44140625" style="495"/>
    <col min="8708" max="8708" width="14.5546875" style="495" customWidth="1"/>
    <col min="8709" max="8709" width="11.44140625" style="495" customWidth="1"/>
    <col min="8710" max="8710" width="14.6640625" style="495" customWidth="1"/>
    <col min="8711" max="8961" width="11.44140625" style="495"/>
    <col min="8962" max="8962" width="13.88671875" style="495" customWidth="1"/>
    <col min="8963" max="8963" width="11.44140625" style="495"/>
    <col min="8964" max="8964" width="14.5546875" style="495" customWidth="1"/>
    <col min="8965" max="8965" width="11.44140625" style="495" customWidth="1"/>
    <col min="8966" max="8966" width="14.6640625" style="495" customWidth="1"/>
    <col min="8967" max="9217" width="11.44140625" style="495"/>
    <col min="9218" max="9218" width="13.88671875" style="495" customWidth="1"/>
    <col min="9219" max="9219" width="11.44140625" style="495"/>
    <col min="9220" max="9220" width="14.5546875" style="495" customWidth="1"/>
    <col min="9221" max="9221" width="11.44140625" style="495" customWidth="1"/>
    <col min="9222" max="9222" width="14.6640625" style="495" customWidth="1"/>
    <col min="9223" max="9473" width="11.44140625" style="495"/>
    <col min="9474" max="9474" width="13.88671875" style="495" customWidth="1"/>
    <col min="9475" max="9475" width="11.44140625" style="495"/>
    <col min="9476" max="9476" width="14.5546875" style="495" customWidth="1"/>
    <col min="9477" max="9477" width="11.44140625" style="495" customWidth="1"/>
    <col min="9478" max="9478" width="14.6640625" style="495" customWidth="1"/>
    <col min="9479" max="9729" width="11.44140625" style="495"/>
    <col min="9730" max="9730" width="13.88671875" style="495" customWidth="1"/>
    <col min="9731" max="9731" width="11.44140625" style="495"/>
    <col min="9732" max="9732" width="14.5546875" style="495" customWidth="1"/>
    <col min="9733" max="9733" width="11.44140625" style="495" customWidth="1"/>
    <col min="9734" max="9734" width="14.6640625" style="495" customWidth="1"/>
    <col min="9735" max="9985" width="11.44140625" style="495"/>
    <col min="9986" max="9986" width="13.88671875" style="495" customWidth="1"/>
    <col min="9987" max="9987" width="11.44140625" style="495"/>
    <col min="9988" max="9988" width="14.5546875" style="495" customWidth="1"/>
    <col min="9989" max="9989" width="11.44140625" style="495" customWidth="1"/>
    <col min="9990" max="9990" width="14.6640625" style="495" customWidth="1"/>
    <col min="9991" max="10241" width="11.44140625" style="495"/>
    <col min="10242" max="10242" width="13.88671875" style="495" customWidth="1"/>
    <col min="10243" max="10243" width="11.44140625" style="495"/>
    <col min="10244" max="10244" width="14.5546875" style="495" customWidth="1"/>
    <col min="10245" max="10245" width="11.44140625" style="495" customWidth="1"/>
    <col min="10246" max="10246" width="14.6640625" style="495" customWidth="1"/>
    <col min="10247" max="10497" width="11.44140625" style="495"/>
    <col min="10498" max="10498" width="13.88671875" style="495" customWidth="1"/>
    <col min="10499" max="10499" width="11.44140625" style="495"/>
    <col min="10500" max="10500" width="14.5546875" style="495" customWidth="1"/>
    <col min="10501" max="10501" width="11.44140625" style="495" customWidth="1"/>
    <col min="10502" max="10502" width="14.6640625" style="495" customWidth="1"/>
    <col min="10503" max="10753" width="11.44140625" style="495"/>
    <col min="10754" max="10754" width="13.88671875" style="495" customWidth="1"/>
    <col min="10755" max="10755" width="11.44140625" style="495"/>
    <col min="10756" max="10756" width="14.5546875" style="495" customWidth="1"/>
    <col min="10757" max="10757" width="11.44140625" style="495" customWidth="1"/>
    <col min="10758" max="10758" width="14.6640625" style="495" customWidth="1"/>
    <col min="10759" max="11009" width="11.44140625" style="495"/>
    <col min="11010" max="11010" width="13.88671875" style="495" customWidth="1"/>
    <col min="11011" max="11011" width="11.44140625" style="495"/>
    <col min="11012" max="11012" width="14.5546875" style="495" customWidth="1"/>
    <col min="11013" max="11013" width="11.44140625" style="495" customWidth="1"/>
    <col min="11014" max="11014" width="14.6640625" style="495" customWidth="1"/>
    <col min="11015" max="11265" width="11.44140625" style="495"/>
    <col min="11266" max="11266" width="13.88671875" style="495" customWidth="1"/>
    <col min="11267" max="11267" width="11.44140625" style="495"/>
    <col min="11268" max="11268" width="14.5546875" style="495" customWidth="1"/>
    <col min="11269" max="11269" width="11.44140625" style="495" customWidth="1"/>
    <col min="11270" max="11270" width="14.6640625" style="495" customWidth="1"/>
    <col min="11271" max="11521" width="11.44140625" style="495"/>
    <col min="11522" max="11522" width="13.88671875" style="495" customWidth="1"/>
    <col min="11523" max="11523" width="11.44140625" style="495"/>
    <col min="11524" max="11524" width="14.5546875" style="495" customWidth="1"/>
    <col min="11525" max="11525" width="11.44140625" style="495" customWidth="1"/>
    <col min="11526" max="11526" width="14.6640625" style="495" customWidth="1"/>
    <col min="11527" max="11777" width="11.44140625" style="495"/>
    <col min="11778" max="11778" width="13.88671875" style="495" customWidth="1"/>
    <col min="11779" max="11779" width="11.44140625" style="495"/>
    <col min="11780" max="11780" width="14.5546875" style="495" customWidth="1"/>
    <col min="11781" max="11781" width="11.44140625" style="495" customWidth="1"/>
    <col min="11782" max="11782" width="14.6640625" style="495" customWidth="1"/>
    <col min="11783" max="12033" width="11.44140625" style="495"/>
    <col min="12034" max="12034" width="13.88671875" style="495" customWidth="1"/>
    <col min="12035" max="12035" width="11.44140625" style="495"/>
    <col min="12036" max="12036" width="14.5546875" style="495" customWidth="1"/>
    <col min="12037" max="12037" width="11.44140625" style="495" customWidth="1"/>
    <col min="12038" max="12038" width="14.6640625" style="495" customWidth="1"/>
    <col min="12039" max="12289" width="11.44140625" style="495"/>
    <col min="12290" max="12290" width="13.88671875" style="495" customWidth="1"/>
    <col min="12291" max="12291" width="11.44140625" style="495"/>
    <col min="12292" max="12292" width="14.5546875" style="495" customWidth="1"/>
    <col min="12293" max="12293" width="11.44140625" style="495" customWidth="1"/>
    <col min="12294" max="12294" width="14.6640625" style="495" customWidth="1"/>
    <col min="12295" max="12545" width="11.44140625" style="495"/>
    <col min="12546" max="12546" width="13.88671875" style="495" customWidth="1"/>
    <col min="12547" max="12547" width="11.44140625" style="495"/>
    <col min="12548" max="12548" width="14.5546875" style="495" customWidth="1"/>
    <col min="12549" max="12549" width="11.44140625" style="495" customWidth="1"/>
    <col min="12550" max="12550" width="14.6640625" style="495" customWidth="1"/>
    <col min="12551" max="12801" width="11.44140625" style="495"/>
    <col min="12802" max="12802" width="13.88671875" style="495" customWidth="1"/>
    <col min="12803" max="12803" width="11.44140625" style="495"/>
    <col min="12804" max="12804" width="14.5546875" style="495" customWidth="1"/>
    <col min="12805" max="12805" width="11.44140625" style="495" customWidth="1"/>
    <col min="12806" max="12806" width="14.6640625" style="495" customWidth="1"/>
    <col min="12807" max="13057" width="11.44140625" style="495"/>
    <col min="13058" max="13058" width="13.88671875" style="495" customWidth="1"/>
    <col min="13059" max="13059" width="11.44140625" style="495"/>
    <col min="13060" max="13060" width="14.5546875" style="495" customWidth="1"/>
    <col min="13061" max="13061" width="11.44140625" style="495" customWidth="1"/>
    <col min="13062" max="13062" width="14.6640625" style="495" customWidth="1"/>
    <col min="13063" max="13313" width="11.44140625" style="495"/>
    <col min="13314" max="13314" width="13.88671875" style="495" customWidth="1"/>
    <col min="13315" max="13315" width="11.44140625" style="495"/>
    <col min="13316" max="13316" width="14.5546875" style="495" customWidth="1"/>
    <col min="13317" max="13317" width="11.44140625" style="495" customWidth="1"/>
    <col min="13318" max="13318" width="14.6640625" style="495" customWidth="1"/>
    <col min="13319" max="13569" width="11.44140625" style="495"/>
    <col min="13570" max="13570" width="13.88671875" style="495" customWidth="1"/>
    <col min="13571" max="13571" width="11.44140625" style="495"/>
    <col min="13572" max="13572" width="14.5546875" style="495" customWidth="1"/>
    <col min="13573" max="13573" width="11.44140625" style="495" customWidth="1"/>
    <col min="13574" max="13574" width="14.6640625" style="495" customWidth="1"/>
    <col min="13575" max="13825" width="11.44140625" style="495"/>
    <col min="13826" max="13826" width="13.88671875" style="495" customWidth="1"/>
    <col min="13827" max="13827" width="11.44140625" style="495"/>
    <col min="13828" max="13828" width="14.5546875" style="495" customWidth="1"/>
    <col min="13829" max="13829" width="11.44140625" style="495" customWidth="1"/>
    <col min="13830" max="13830" width="14.6640625" style="495" customWidth="1"/>
    <col min="13831" max="14081" width="11.44140625" style="495"/>
    <col min="14082" max="14082" width="13.88671875" style="495" customWidth="1"/>
    <col min="14083" max="14083" width="11.44140625" style="495"/>
    <col min="14084" max="14084" width="14.5546875" style="495" customWidth="1"/>
    <col min="14085" max="14085" width="11.44140625" style="495" customWidth="1"/>
    <col min="14086" max="14086" width="14.6640625" style="495" customWidth="1"/>
    <col min="14087" max="14337" width="11.44140625" style="495"/>
    <col min="14338" max="14338" width="13.88671875" style="495" customWidth="1"/>
    <col min="14339" max="14339" width="11.44140625" style="495"/>
    <col min="14340" max="14340" width="14.5546875" style="495" customWidth="1"/>
    <col min="14341" max="14341" width="11.44140625" style="495" customWidth="1"/>
    <col min="14342" max="14342" width="14.6640625" style="495" customWidth="1"/>
    <col min="14343" max="14593" width="11.44140625" style="495"/>
    <col min="14594" max="14594" width="13.88671875" style="495" customWidth="1"/>
    <col min="14595" max="14595" width="11.44140625" style="495"/>
    <col min="14596" max="14596" width="14.5546875" style="495" customWidth="1"/>
    <col min="14597" max="14597" width="11.44140625" style="495" customWidth="1"/>
    <col min="14598" max="14598" width="14.6640625" style="495" customWidth="1"/>
    <col min="14599" max="14849" width="11.44140625" style="495"/>
    <col min="14850" max="14850" width="13.88671875" style="495" customWidth="1"/>
    <col min="14851" max="14851" width="11.44140625" style="495"/>
    <col min="14852" max="14852" width="14.5546875" style="495" customWidth="1"/>
    <col min="14853" max="14853" width="11.44140625" style="495" customWidth="1"/>
    <col min="14854" max="14854" width="14.6640625" style="495" customWidth="1"/>
    <col min="14855" max="15105" width="11.44140625" style="495"/>
    <col min="15106" max="15106" width="13.88671875" style="495" customWidth="1"/>
    <col min="15107" max="15107" width="11.44140625" style="495"/>
    <col min="15108" max="15108" width="14.5546875" style="495" customWidth="1"/>
    <col min="15109" max="15109" width="11.44140625" style="495" customWidth="1"/>
    <col min="15110" max="15110" width="14.6640625" style="495" customWidth="1"/>
    <col min="15111" max="15361" width="11.44140625" style="495"/>
    <col min="15362" max="15362" width="13.88671875" style="495" customWidth="1"/>
    <col min="15363" max="15363" width="11.44140625" style="495"/>
    <col min="15364" max="15364" width="14.5546875" style="495" customWidth="1"/>
    <col min="15365" max="15365" width="11.44140625" style="495" customWidth="1"/>
    <col min="15366" max="15366" width="14.6640625" style="495" customWidth="1"/>
    <col min="15367" max="15617" width="11.44140625" style="495"/>
    <col min="15618" max="15618" width="13.88671875" style="495" customWidth="1"/>
    <col min="15619" max="15619" width="11.44140625" style="495"/>
    <col min="15620" max="15620" width="14.5546875" style="495" customWidth="1"/>
    <col min="15621" max="15621" width="11.44140625" style="495" customWidth="1"/>
    <col min="15622" max="15622" width="14.6640625" style="495" customWidth="1"/>
    <col min="15623" max="15873" width="11.44140625" style="495"/>
    <col min="15874" max="15874" width="13.88671875" style="495" customWidth="1"/>
    <col min="15875" max="15875" width="11.44140625" style="495"/>
    <col min="15876" max="15876" width="14.5546875" style="495" customWidth="1"/>
    <col min="15877" max="15877" width="11.44140625" style="495" customWidth="1"/>
    <col min="15878" max="15878" width="14.6640625" style="495" customWidth="1"/>
    <col min="15879" max="16129" width="11.44140625" style="495"/>
    <col min="16130" max="16130" width="13.88671875" style="495" customWidth="1"/>
    <col min="16131" max="16131" width="11.44140625" style="495"/>
    <col min="16132" max="16132" width="14.5546875" style="495" customWidth="1"/>
    <col min="16133" max="16133" width="11.44140625" style="495" customWidth="1"/>
    <col min="16134" max="16134" width="14.6640625" style="495" customWidth="1"/>
    <col min="16135" max="16384" width="11.44140625" style="495"/>
  </cols>
  <sheetData>
    <row r="1" spans="1:6" ht="13.2">
      <c r="A1" s="1459" t="s">
        <v>5197</v>
      </c>
    </row>
    <row r="2" spans="1:6">
      <c r="A2" s="1507" t="s">
        <v>140</v>
      </c>
      <c r="B2" s="1507"/>
      <c r="C2" s="1507"/>
      <c r="D2" s="1507"/>
      <c r="E2" s="1507"/>
    </row>
    <row r="3" spans="1:6">
      <c r="A3" s="1562" t="s">
        <v>4019</v>
      </c>
      <c r="B3" s="1563"/>
      <c r="C3" s="1563"/>
      <c r="D3" s="1563"/>
      <c r="E3" s="1563"/>
    </row>
    <row r="4" spans="1:6">
      <c r="A4" s="1564"/>
      <c r="B4" s="1564"/>
      <c r="C4" s="1564"/>
      <c r="D4" s="1564"/>
      <c r="E4" s="1564"/>
    </row>
    <row r="5" spans="1:6">
      <c r="A5" s="1565"/>
      <c r="B5" s="1565"/>
      <c r="C5" s="1565"/>
      <c r="D5" s="1565"/>
      <c r="E5" s="1565"/>
    </row>
    <row r="6" spans="1:6">
      <c r="A6" s="1566" t="s">
        <v>351</v>
      </c>
      <c r="B6" s="1568" t="s">
        <v>11</v>
      </c>
      <c r="C6" s="1569"/>
      <c r="D6" s="1568" t="s">
        <v>12</v>
      </c>
      <c r="E6" s="1570"/>
      <c r="F6" s="599" t="s">
        <v>3810</v>
      </c>
    </row>
    <row r="7" spans="1:6">
      <c r="A7" s="1567"/>
      <c r="B7" s="600" t="s">
        <v>117</v>
      </c>
      <c r="C7" s="600" t="s">
        <v>4020</v>
      </c>
      <c r="D7" s="600" t="s">
        <v>117</v>
      </c>
      <c r="E7" s="600" t="s">
        <v>4020</v>
      </c>
      <c r="F7" s="601" t="s">
        <v>117</v>
      </c>
    </row>
    <row r="8" spans="1:6">
      <c r="A8" s="602" t="s">
        <v>1</v>
      </c>
      <c r="B8" s="603">
        <v>52917</v>
      </c>
      <c r="C8" s="604">
        <v>10.307927960363726</v>
      </c>
      <c r="D8" s="603">
        <v>46835</v>
      </c>
      <c r="E8" s="604">
        <v>6.4565932717533148</v>
      </c>
      <c r="F8" s="602">
        <v>18</v>
      </c>
    </row>
    <row r="9" spans="1:6">
      <c r="A9" s="605">
        <v>0</v>
      </c>
      <c r="B9" s="606">
        <v>949</v>
      </c>
      <c r="C9" s="607">
        <v>0.65814849118614016</v>
      </c>
      <c r="D9" s="606">
        <v>725</v>
      </c>
      <c r="E9" s="607">
        <v>0.52339635196558743</v>
      </c>
      <c r="F9" s="608">
        <v>18</v>
      </c>
    </row>
    <row r="10" spans="1:6">
      <c r="A10" s="605" t="s">
        <v>4021</v>
      </c>
      <c r="B10" s="606">
        <v>155</v>
      </c>
      <c r="C10" s="607">
        <v>9.9742143884319234E-2</v>
      </c>
      <c r="D10" s="606">
        <v>130</v>
      </c>
      <c r="E10" s="607">
        <v>8.7200239395335666E-2</v>
      </c>
      <c r="F10" s="608">
        <v>0</v>
      </c>
    </row>
    <row r="11" spans="1:6">
      <c r="A11" s="605" t="s">
        <v>40</v>
      </c>
      <c r="B11" s="606">
        <v>97</v>
      </c>
      <c r="C11" s="607">
        <v>6.1559803210534739E-2</v>
      </c>
      <c r="D11" s="606">
        <v>72</v>
      </c>
      <c r="E11" s="607">
        <v>4.7736395335986739E-2</v>
      </c>
      <c r="F11" s="608">
        <v>0</v>
      </c>
    </row>
    <row r="12" spans="1:6">
      <c r="A12" s="605" t="s">
        <v>4022</v>
      </c>
      <c r="B12" s="606">
        <v>131</v>
      </c>
      <c r="C12" s="607">
        <v>7.387227575849728E-2</v>
      </c>
      <c r="D12" s="606">
        <v>102</v>
      </c>
      <c r="E12" s="607">
        <v>6.0041665350347606E-2</v>
      </c>
      <c r="F12" s="608">
        <v>0</v>
      </c>
    </row>
    <row r="13" spans="1:6">
      <c r="A13" s="605" t="s">
        <v>4023</v>
      </c>
      <c r="B13" s="606">
        <v>429</v>
      </c>
      <c r="C13" s="607">
        <v>0.16419943510630836</v>
      </c>
      <c r="D13" s="606">
        <v>196</v>
      </c>
      <c r="E13" s="607">
        <v>8.0432243744448934E-2</v>
      </c>
      <c r="F13" s="608">
        <v>0</v>
      </c>
    </row>
    <row r="14" spans="1:6">
      <c r="A14" s="605" t="s">
        <v>4024</v>
      </c>
      <c r="B14" s="606">
        <v>715</v>
      </c>
      <c r="C14" s="607">
        <v>0.2544152291775662</v>
      </c>
      <c r="D14" s="606">
        <v>209</v>
      </c>
      <c r="E14" s="607">
        <v>9.7960146120158492E-2</v>
      </c>
      <c r="F14" s="608">
        <v>0</v>
      </c>
    </row>
    <row r="15" spans="1:6">
      <c r="A15" s="605" t="s">
        <v>4025</v>
      </c>
      <c r="B15" s="606">
        <v>710</v>
      </c>
      <c r="C15" s="607">
        <v>0.29613702783013285</v>
      </c>
      <c r="D15" s="606">
        <v>272</v>
      </c>
      <c r="E15" s="607">
        <v>0.10592395358658452</v>
      </c>
      <c r="F15" s="608">
        <v>0</v>
      </c>
    </row>
    <row r="16" spans="1:6">
      <c r="A16" s="605" t="s">
        <v>4026</v>
      </c>
      <c r="B16" s="606">
        <v>814</v>
      </c>
      <c r="C16" s="607">
        <v>0.31981014827473381</v>
      </c>
      <c r="D16" s="606">
        <v>305</v>
      </c>
      <c r="E16" s="607">
        <v>0.12868083952471615</v>
      </c>
      <c r="F16" s="608">
        <v>0</v>
      </c>
    </row>
    <row r="17" spans="1:6">
      <c r="A17" s="605" t="s">
        <v>4027</v>
      </c>
      <c r="B17" s="606">
        <v>983</v>
      </c>
      <c r="C17" s="607">
        <v>0.37904798596535894</v>
      </c>
      <c r="D17" s="606">
        <v>417</v>
      </c>
      <c r="E17" s="607">
        <v>0.16521148131674537</v>
      </c>
      <c r="F17" s="608">
        <v>0</v>
      </c>
    </row>
    <row r="18" spans="1:6">
      <c r="A18" s="605" t="s">
        <v>4028</v>
      </c>
      <c r="B18" s="606">
        <v>1390</v>
      </c>
      <c r="C18" s="607">
        <v>0.46325483379918653</v>
      </c>
      <c r="D18" s="606">
        <v>689</v>
      </c>
      <c r="E18" s="607">
        <v>0.22580065598743781</v>
      </c>
      <c r="F18" s="608">
        <v>0</v>
      </c>
    </row>
    <row r="19" spans="1:6">
      <c r="A19" s="605" t="s">
        <v>4029</v>
      </c>
      <c r="B19" s="606">
        <v>2065</v>
      </c>
      <c r="C19" s="607">
        <v>0.5870290890094142</v>
      </c>
      <c r="D19" s="606">
        <v>1098</v>
      </c>
      <c r="E19" s="607">
        <v>0.31450473522577144</v>
      </c>
      <c r="F19" s="608">
        <v>0</v>
      </c>
    </row>
    <row r="20" spans="1:6">
      <c r="A20" s="605" t="s">
        <v>4030</v>
      </c>
      <c r="B20" s="606">
        <v>2840</v>
      </c>
      <c r="C20" s="607">
        <v>0.73815109793538558</v>
      </c>
      <c r="D20" s="606">
        <v>1618</v>
      </c>
      <c r="E20" s="607">
        <v>0.41922949868152615</v>
      </c>
      <c r="F20" s="608">
        <v>0</v>
      </c>
    </row>
    <row r="21" spans="1:6">
      <c r="A21" s="605" t="s">
        <v>4031</v>
      </c>
      <c r="B21" s="606">
        <v>3429</v>
      </c>
      <c r="C21" s="607">
        <v>0.92522016497436232</v>
      </c>
      <c r="D21" s="606">
        <v>2044</v>
      </c>
      <c r="E21" s="607">
        <v>0.54677438719644444</v>
      </c>
      <c r="F21" s="608">
        <v>0</v>
      </c>
    </row>
    <row r="22" spans="1:6">
      <c r="A22" s="605" t="s">
        <v>4032</v>
      </c>
      <c r="B22" s="606">
        <v>4299</v>
      </c>
      <c r="C22" s="607">
        <v>1.1329307904728094</v>
      </c>
      <c r="D22" s="606">
        <v>2618</v>
      </c>
      <c r="E22" s="607">
        <v>0.69295173727562343</v>
      </c>
      <c r="F22" s="608">
        <v>0</v>
      </c>
    </row>
    <row r="23" spans="1:6">
      <c r="A23" s="605" t="s">
        <v>4033</v>
      </c>
      <c r="B23" s="606">
        <v>5325</v>
      </c>
      <c r="C23" s="607">
        <v>1.3199160381322308</v>
      </c>
      <c r="D23" s="606">
        <v>3495</v>
      </c>
      <c r="E23" s="607">
        <v>0.84567291738030714</v>
      </c>
      <c r="F23" s="608">
        <v>0</v>
      </c>
    </row>
    <row r="24" spans="1:6">
      <c r="A24" s="605" t="s">
        <v>4034</v>
      </c>
      <c r="B24" s="606">
        <v>6173</v>
      </c>
      <c r="C24" s="607">
        <v>1.3323764118081689</v>
      </c>
      <c r="D24" s="606">
        <v>4503</v>
      </c>
      <c r="E24" s="607">
        <v>0.91871540136017604</v>
      </c>
      <c r="F24" s="608">
        <v>0</v>
      </c>
    </row>
    <row r="25" spans="1:6">
      <c r="A25" s="605" t="s">
        <v>4035</v>
      </c>
      <c r="B25" s="606">
        <v>6437</v>
      </c>
      <c r="C25" s="607">
        <v>1.0408148869490996</v>
      </c>
      <c r="D25" s="606">
        <v>5421</v>
      </c>
      <c r="E25" s="607">
        <v>0.79336536246976674</v>
      </c>
      <c r="F25" s="608">
        <v>0</v>
      </c>
    </row>
    <row r="26" spans="1:6">
      <c r="A26" s="605" t="s">
        <v>4036</v>
      </c>
      <c r="B26" s="606">
        <v>7137</v>
      </c>
      <c r="C26" s="607">
        <v>0.46130210688947454</v>
      </c>
      <c r="D26" s="606">
        <v>7307</v>
      </c>
      <c r="E26" s="607">
        <v>0.40299525983635126</v>
      </c>
      <c r="F26" s="608">
        <v>0</v>
      </c>
    </row>
    <row r="27" spans="1:6">
      <c r="A27" s="609" t="s">
        <v>4037</v>
      </c>
      <c r="B27" s="610">
        <v>8839</v>
      </c>
      <c r="C27" s="609" t="s">
        <v>3960</v>
      </c>
      <c r="D27" s="610">
        <v>15614</v>
      </c>
      <c r="E27" s="609" t="s">
        <v>3960</v>
      </c>
      <c r="F27" s="611">
        <v>0</v>
      </c>
    </row>
    <row r="28" spans="1:6">
      <c r="A28" s="612" t="s">
        <v>4039</v>
      </c>
      <c r="B28" s="613"/>
      <c r="C28" s="613"/>
      <c r="D28" s="614"/>
      <c r="E28" s="614"/>
      <c r="F28" s="226"/>
    </row>
    <row r="29" spans="1:6">
      <c r="A29" s="613" t="s">
        <v>4038</v>
      </c>
      <c r="B29" s="608"/>
      <c r="C29" s="608"/>
      <c r="D29" s="608"/>
      <c r="E29" s="608"/>
    </row>
    <row r="30" spans="1:6" ht="13.2">
      <c r="A30" s="529"/>
      <c r="B30" s="529"/>
      <c r="C30" s="529"/>
      <c r="D30" s="529"/>
      <c r="E30" s="529"/>
    </row>
  </sheetData>
  <mergeCells count="5">
    <mergeCell ref="A2:E2"/>
    <mergeCell ref="A3:E5"/>
    <mergeCell ref="A6:A7"/>
    <mergeCell ref="B6:C6"/>
    <mergeCell ref="D6:E6"/>
  </mergeCells>
  <phoneticPr fontId="23" type="noConversion"/>
  <hyperlinks>
    <hyperlink ref="A1" location="Indice!A2" display="Volver"/>
  </hyperlinks>
  <pageMargins left="0.75" right="0.75" top="1" bottom="1" header="0" footer="0"/>
  <pageSetup scale="9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R57"/>
  <sheetViews>
    <sheetView showGridLines="0" showRowColHeaders="0" workbookViewId="0">
      <selection activeCell="B2" sqref="B2:R2"/>
    </sheetView>
  </sheetViews>
  <sheetFormatPr baseColWidth="10" defaultColWidth="8.88671875" defaultRowHeight="13.2"/>
  <cols>
    <col min="1" max="1" width="14.33203125" style="668" bestFit="1" customWidth="1"/>
    <col min="2" max="2" width="46.6640625" style="668" customWidth="1"/>
    <col min="3" max="3" width="5.109375" style="668" bestFit="1" customWidth="1"/>
    <col min="4" max="4" width="3.33203125" style="668" bestFit="1" customWidth="1"/>
    <col min="5" max="5" width="2.6640625" style="668" bestFit="1" customWidth="1"/>
    <col min="6" max="6" width="3.6640625" style="668" bestFit="1" customWidth="1"/>
    <col min="7" max="7" width="2.6640625" style="668" bestFit="1" customWidth="1"/>
    <col min="8" max="9" width="3.6640625" style="668" bestFit="1" customWidth="1"/>
    <col min="10" max="10" width="4.44140625" style="668" bestFit="1" customWidth="1"/>
    <col min="11" max="16" width="3.6640625" style="668" bestFit="1" customWidth="1"/>
    <col min="17" max="17" width="2.6640625" style="668" bestFit="1" customWidth="1"/>
    <col min="18" max="18" width="3.33203125" style="668" bestFit="1" customWidth="1"/>
    <col min="19" max="256" width="8.88671875" style="668"/>
    <col min="257" max="257" width="14.33203125" style="668" bestFit="1" customWidth="1"/>
    <col min="258" max="258" width="46.6640625" style="668" customWidth="1"/>
    <col min="259" max="259" width="5.109375" style="668" bestFit="1" customWidth="1"/>
    <col min="260" max="260" width="3.33203125" style="668" bestFit="1" customWidth="1"/>
    <col min="261" max="261" width="2.6640625" style="668" bestFit="1" customWidth="1"/>
    <col min="262" max="262" width="3.6640625" style="668" bestFit="1" customWidth="1"/>
    <col min="263" max="263" width="2.6640625" style="668" bestFit="1" customWidth="1"/>
    <col min="264" max="265" width="3.6640625" style="668" bestFit="1" customWidth="1"/>
    <col min="266" max="266" width="4.44140625" style="668" bestFit="1" customWidth="1"/>
    <col min="267" max="272" width="3.6640625" style="668" bestFit="1" customWidth="1"/>
    <col min="273" max="273" width="2.6640625" style="668" bestFit="1" customWidth="1"/>
    <col min="274" max="274" width="3.33203125" style="668" bestFit="1" customWidth="1"/>
    <col min="275" max="512" width="8.88671875" style="668"/>
    <col min="513" max="513" width="14.33203125" style="668" bestFit="1" customWidth="1"/>
    <col min="514" max="514" width="46.6640625" style="668" customWidth="1"/>
    <col min="515" max="515" width="5.109375" style="668" bestFit="1" customWidth="1"/>
    <col min="516" max="516" width="3.33203125" style="668" bestFit="1" customWidth="1"/>
    <col min="517" max="517" width="2.6640625" style="668" bestFit="1" customWidth="1"/>
    <col min="518" max="518" width="3.6640625" style="668" bestFit="1" customWidth="1"/>
    <col min="519" max="519" width="2.6640625" style="668" bestFit="1" customWidth="1"/>
    <col min="520" max="521" width="3.6640625" style="668" bestFit="1" customWidth="1"/>
    <col min="522" max="522" width="4.44140625" style="668" bestFit="1" customWidth="1"/>
    <col min="523" max="528" width="3.6640625" style="668" bestFit="1" customWidth="1"/>
    <col min="529" max="529" width="2.6640625" style="668" bestFit="1" customWidth="1"/>
    <col min="530" max="530" width="3.33203125" style="668" bestFit="1" customWidth="1"/>
    <col min="531" max="768" width="8.88671875" style="668"/>
    <col min="769" max="769" width="14.33203125" style="668" bestFit="1" customWidth="1"/>
    <col min="770" max="770" width="46.6640625" style="668" customWidth="1"/>
    <col min="771" max="771" width="5.109375" style="668" bestFit="1" customWidth="1"/>
    <col min="772" max="772" width="3.33203125" style="668" bestFit="1" customWidth="1"/>
    <col min="773" max="773" width="2.6640625" style="668" bestFit="1" customWidth="1"/>
    <col min="774" max="774" width="3.6640625" style="668" bestFit="1" customWidth="1"/>
    <col min="775" max="775" width="2.6640625" style="668" bestFit="1" customWidth="1"/>
    <col min="776" max="777" width="3.6640625" style="668" bestFit="1" customWidth="1"/>
    <col min="778" max="778" width="4.44140625" style="668" bestFit="1" customWidth="1"/>
    <col min="779" max="784" width="3.6640625" style="668" bestFit="1" customWidth="1"/>
    <col min="785" max="785" width="2.6640625" style="668" bestFit="1" customWidth="1"/>
    <col min="786" max="786" width="3.33203125" style="668" bestFit="1" customWidth="1"/>
    <col min="787" max="1024" width="8.88671875" style="668"/>
    <col min="1025" max="1025" width="14.33203125" style="668" bestFit="1" customWidth="1"/>
    <col min="1026" max="1026" width="46.6640625" style="668" customWidth="1"/>
    <col min="1027" max="1027" width="5.109375" style="668" bestFit="1" customWidth="1"/>
    <col min="1028" max="1028" width="3.33203125" style="668" bestFit="1" customWidth="1"/>
    <col min="1029" max="1029" width="2.6640625" style="668" bestFit="1" customWidth="1"/>
    <col min="1030" max="1030" width="3.6640625" style="668" bestFit="1" customWidth="1"/>
    <col min="1031" max="1031" width="2.6640625" style="668" bestFit="1" customWidth="1"/>
    <col min="1032" max="1033" width="3.6640625" style="668" bestFit="1" customWidth="1"/>
    <col min="1034" max="1034" width="4.44140625" style="668" bestFit="1" customWidth="1"/>
    <col min="1035" max="1040" width="3.6640625" style="668" bestFit="1" customWidth="1"/>
    <col min="1041" max="1041" width="2.6640625" style="668" bestFit="1" customWidth="1"/>
    <col min="1042" max="1042" width="3.33203125" style="668" bestFit="1" customWidth="1"/>
    <col min="1043" max="1280" width="8.88671875" style="668"/>
    <col min="1281" max="1281" width="14.33203125" style="668" bestFit="1" customWidth="1"/>
    <col min="1282" max="1282" width="46.6640625" style="668" customWidth="1"/>
    <col min="1283" max="1283" width="5.109375" style="668" bestFit="1" customWidth="1"/>
    <col min="1284" max="1284" width="3.33203125" style="668" bestFit="1" customWidth="1"/>
    <col min="1285" max="1285" width="2.6640625" style="668" bestFit="1" customWidth="1"/>
    <col min="1286" max="1286" width="3.6640625" style="668" bestFit="1" customWidth="1"/>
    <col min="1287" max="1287" width="2.6640625" style="668" bestFit="1" customWidth="1"/>
    <col min="1288" max="1289" width="3.6640625" style="668" bestFit="1" customWidth="1"/>
    <col min="1290" max="1290" width="4.44140625" style="668" bestFit="1" customWidth="1"/>
    <col min="1291" max="1296" width="3.6640625" style="668" bestFit="1" customWidth="1"/>
    <col min="1297" max="1297" width="2.6640625" style="668" bestFit="1" customWidth="1"/>
    <col min="1298" max="1298" width="3.33203125" style="668" bestFit="1" customWidth="1"/>
    <col min="1299" max="1536" width="8.88671875" style="668"/>
    <col min="1537" max="1537" width="14.33203125" style="668" bestFit="1" customWidth="1"/>
    <col min="1538" max="1538" width="46.6640625" style="668" customWidth="1"/>
    <col min="1539" max="1539" width="5.109375" style="668" bestFit="1" customWidth="1"/>
    <col min="1540" max="1540" width="3.33203125" style="668" bestFit="1" customWidth="1"/>
    <col min="1541" max="1541" width="2.6640625" style="668" bestFit="1" customWidth="1"/>
    <col min="1542" max="1542" width="3.6640625" style="668" bestFit="1" customWidth="1"/>
    <col min="1543" max="1543" width="2.6640625" style="668" bestFit="1" customWidth="1"/>
    <col min="1544" max="1545" width="3.6640625" style="668" bestFit="1" customWidth="1"/>
    <col min="1546" max="1546" width="4.44140625" style="668" bestFit="1" customWidth="1"/>
    <col min="1547" max="1552" width="3.6640625" style="668" bestFit="1" customWidth="1"/>
    <col min="1553" max="1553" width="2.6640625" style="668" bestFit="1" customWidth="1"/>
    <col min="1554" max="1554" width="3.33203125" style="668" bestFit="1" customWidth="1"/>
    <col min="1555" max="1792" width="8.88671875" style="668"/>
    <col min="1793" max="1793" width="14.33203125" style="668" bestFit="1" customWidth="1"/>
    <col min="1794" max="1794" width="46.6640625" style="668" customWidth="1"/>
    <col min="1795" max="1795" width="5.109375" style="668" bestFit="1" customWidth="1"/>
    <col min="1796" max="1796" width="3.33203125" style="668" bestFit="1" customWidth="1"/>
    <col min="1797" max="1797" width="2.6640625" style="668" bestFit="1" customWidth="1"/>
    <col min="1798" max="1798" width="3.6640625" style="668" bestFit="1" customWidth="1"/>
    <col min="1799" max="1799" width="2.6640625" style="668" bestFit="1" customWidth="1"/>
    <col min="1800" max="1801" width="3.6640625" style="668" bestFit="1" customWidth="1"/>
    <col min="1802" max="1802" width="4.44140625" style="668" bestFit="1" customWidth="1"/>
    <col min="1803" max="1808" width="3.6640625" style="668" bestFit="1" customWidth="1"/>
    <col min="1809" max="1809" width="2.6640625" style="668" bestFit="1" customWidth="1"/>
    <col min="1810" max="1810" width="3.33203125" style="668" bestFit="1" customWidth="1"/>
    <col min="1811" max="2048" width="8.88671875" style="668"/>
    <col min="2049" max="2049" width="14.33203125" style="668" bestFit="1" customWidth="1"/>
    <col min="2050" max="2050" width="46.6640625" style="668" customWidth="1"/>
    <col min="2051" max="2051" width="5.109375" style="668" bestFit="1" customWidth="1"/>
    <col min="2052" max="2052" width="3.33203125" style="668" bestFit="1" customWidth="1"/>
    <col min="2053" max="2053" width="2.6640625" style="668" bestFit="1" customWidth="1"/>
    <col min="2054" max="2054" width="3.6640625" style="668" bestFit="1" customWidth="1"/>
    <col min="2055" max="2055" width="2.6640625" style="668" bestFit="1" customWidth="1"/>
    <col min="2056" max="2057" width="3.6640625" style="668" bestFit="1" customWidth="1"/>
    <col min="2058" max="2058" width="4.44140625" style="668" bestFit="1" customWidth="1"/>
    <col min="2059" max="2064" width="3.6640625" style="668" bestFit="1" customWidth="1"/>
    <col min="2065" max="2065" width="2.6640625" style="668" bestFit="1" customWidth="1"/>
    <col min="2066" max="2066" width="3.33203125" style="668" bestFit="1" customWidth="1"/>
    <col min="2067" max="2304" width="8.88671875" style="668"/>
    <col min="2305" max="2305" width="14.33203125" style="668" bestFit="1" customWidth="1"/>
    <col min="2306" max="2306" width="46.6640625" style="668" customWidth="1"/>
    <col min="2307" max="2307" width="5.109375" style="668" bestFit="1" customWidth="1"/>
    <col min="2308" max="2308" width="3.33203125" style="668" bestFit="1" customWidth="1"/>
    <col min="2309" max="2309" width="2.6640625" style="668" bestFit="1" customWidth="1"/>
    <col min="2310" max="2310" width="3.6640625" style="668" bestFit="1" customWidth="1"/>
    <col min="2311" max="2311" width="2.6640625" style="668" bestFit="1" customWidth="1"/>
    <col min="2312" max="2313" width="3.6640625" style="668" bestFit="1" customWidth="1"/>
    <col min="2314" max="2314" width="4.44140625" style="668" bestFit="1" customWidth="1"/>
    <col min="2315" max="2320" width="3.6640625" style="668" bestFit="1" customWidth="1"/>
    <col min="2321" max="2321" width="2.6640625" style="668" bestFit="1" customWidth="1"/>
    <col min="2322" max="2322" width="3.33203125" style="668" bestFit="1" customWidth="1"/>
    <col min="2323" max="2560" width="8.88671875" style="668"/>
    <col min="2561" max="2561" width="14.33203125" style="668" bestFit="1" customWidth="1"/>
    <col min="2562" max="2562" width="46.6640625" style="668" customWidth="1"/>
    <col min="2563" max="2563" width="5.109375" style="668" bestFit="1" customWidth="1"/>
    <col min="2564" max="2564" width="3.33203125" style="668" bestFit="1" customWidth="1"/>
    <col min="2565" max="2565" width="2.6640625" style="668" bestFit="1" customWidth="1"/>
    <col min="2566" max="2566" width="3.6640625" style="668" bestFit="1" customWidth="1"/>
    <col min="2567" max="2567" width="2.6640625" style="668" bestFit="1" customWidth="1"/>
    <col min="2568" max="2569" width="3.6640625" style="668" bestFit="1" customWidth="1"/>
    <col min="2570" max="2570" width="4.44140625" style="668" bestFit="1" customWidth="1"/>
    <col min="2571" max="2576" width="3.6640625" style="668" bestFit="1" customWidth="1"/>
    <col min="2577" max="2577" width="2.6640625" style="668" bestFit="1" customWidth="1"/>
    <col min="2578" max="2578" width="3.33203125" style="668" bestFit="1" customWidth="1"/>
    <col min="2579" max="2816" width="8.88671875" style="668"/>
    <col min="2817" max="2817" width="14.33203125" style="668" bestFit="1" customWidth="1"/>
    <col min="2818" max="2818" width="46.6640625" style="668" customWidth="1"/>
    <col min="2819" max="2819" width="5.109375" style="668" bestFit="1" customWidth="1"/>
    <col min="2820" max="2820" width="3.33203125" style="668" bestFit="1" customWidth="1"/>
    <col min="2821" max="2821" width="2.6640625" style="668" bestFit="1" customWidth="1"/>
    <col min="2822" max="2822" width="3.6640625" style="668" bestFit="1" customWidth="1"/>
    <col min="2823" max="2823" width="2.6640625" style="668" bestFit="1" customWidth="1"/>
    <col min="2824" max="2825" width="3.6640625" style="668" bestFit="1" customWidth="1"/>
    <col min="2826" max="2826" width="4.44140625" style="668" bestFit="1" customWidth="1"/>
    <col min="2827" max="2832" width="3.6640625" style="668" bestFit="1" customWidth="1"/>
    <col min="2833" max="2833" width="2.6640625" style="668" bestFit="1" customWidth="1"/>
    <col min="2834" max="2834" width="3.33203125" style="668" bestFit="1" customWidth="1"/>
    <col min="2835" max="3072" width="8.88671875" style="668"/>
    <col min="3073" max="3073" width="14.33203125" style="668" bestFit="1" customWidth="1"/>
    <col min="3074" max="3074" width="46.6640625" style="668" customWidth="1"/>
    <col min="3075" max="3075" width="5.109375" style="668" bestFit="1" customWidth="1"/>
    <col min="3076" max="3076" width="3.33203125" style="668" bestFit="1" customWidth="1"/>
    <col min="3077" max="3077" width="2.6640625" style="668" bestFit="1" customWidth="1"/>
    <col min="3078" max="3078" width="3.6640625" style="668" bestFit="1" customWidth="1"/>
    <col min="3079" max="3079" width="2.6640625" style="668" bestFit="1" customWidth="1"/>
    <col min="3080" max="3081" width="3.6640625" style="668" bestFit="1" customWidth="1"/>
    <col min="3082" max="3082" width="4.44140625" style="668" bestFit="1" customWidth="1"/>
    <col min="3083" max="3088" width="3.6640625" style="668" bestFit="1" customWidth="1"/>
    <col min="3089" max="3089" width="2.6640625" style="668" bestFit="1" customWidth="1"/>
    <col min="3090" max="3090" width="3.33203125" style="668" bestFit="1" customWidth="1"/>
    <col min="3091" max="3328" width="8.88671875" style="668"/>
    <col min="3329" max="3329" width="14.33203125" style="668" bestFit="1" customWidth="1"/>
    <col min="3330" max="3330" width="46.6640625" style="668" customWidth="1"/>
    <col min="3331" max="3331" width="5.109375" style="668" bestFit="1" customWidth="1"/>
    <col min="3332" max="3332" width="3.33203125" style="668" bestFit="1" customWidth="1"/>
    <col min="3333" max="3333" width="2.6640625" style="668" bestFit="1" customWidth="1"/>
    <col min="3334" max="3334" width="3.6640625" style="668" bestFit="1" customWidth="1"/>
    <col min="3335" max="3335" width="2.6640625" style="668" bestFit="1" customWidth="1"/>
    <col min="3336" max="3337" width="3.6640625" style="668" bestFit="1" customWidth="1"/>
    <col min="3338" max="3338" width="4.44140625" style="668" bestFit="1" customWidth="1"/>
    <col min="3339" max="3344" width="3.6640625" style="668" bestFit="1" customWidth="1"/>
    <col min="3345" max="3345" width="2.6640625" style="668" bestFit="1" customWidth="1"/>
    <col min="3346" max="3346" width="3.33203125" style="668" bestFit="1" customWidth="1"/>
    <col min="3347" max="3584" width="8.88671875" style="668"/>
    <col min="3585" max="3585" width="14.33203125" style="668" bestFit="1" customWidth="1"/>
    <col min="3586" max="3586" width="46.6640625" style="668" customWidth="1"/>
    <col min="3587" max="3587" width="5.109375" style="668" bestFit="1" customWidth="1"/>
    <col min="3588" max="3588" width="3.33203125" style="668" bestFit="1" customWidth="1"/>
    <col min="3589" max="3589" width="2.6640625" style="668" bestFit="1" customWidth="1"/>
    <col min="3590" max="3590" width="3.6640625" style="668" bestFit="1" customWidth="1"/>
    <col min="3591" max="3591" width="2.6640625" style="668" bestFit="1" customWidth="1"/>
    <col min="3592" max="3593" width="3.6640625" style="668" bestFit="1" customWidth="1"/>
    <col min="3594" max="3594" width="4.44140625" style="668" bestFit="1" customWidth="1"/>
    <col min="3595" max="3600" width="3.6640625" style="668" bestFit="1" customWidth="1"/>
    <col min="3601" max="3601" width="2.6640625" style="668" bestFit="1" customWidth="1"/>
    <col min="3602" max="3602" width="3.33203125" style="668" bestFit="1" customWidth="1"/>
    <col min="3603" max="3840" width="8.88671875" style="668"/>
    <col min="3841" max="3841" width="14.33203125" style="668" bestFit="1" customWidth="1"/>
    <col min="3842" max="3842" width="46.6640625" style="668" customWidth="1"/>
    <col min="3843" max="3843" width="5.109375" style="668" bestFit="1" customWidth="1"/>
    <col min="3844" max="3844" width="3.33203125" style="668" bestFit="1" customWidth="1"/>
    <col min="3845" max="3845" width="2.6640625" style="668" bestFit="1" customWidth="1"/>
    <col min="3846" max="3846" width="3.6640625" style="668" bestFit="1" customWidth="1"/>
    <col min="3847" max="3847" width="2.6640625" style="668" bestFit="1" customWidth="1"/>
    <col min="3848" max="3849" width="3.6640625" style="668" bestFit="1" customWidth="1"/>
    <col min="3850" max="3850" width="4.44140625" style="668" bestFit="1" customWidth="1"/>
    <col min="3851" max="3856" width="3.6640625" style="668" bestFit="1" customWidth="1"/>
    <col min="3857" max="3857" width="2.6640625" style="668" bestFit="1" customWidth="1"/>
    <col min="3858" max="3858" width="3.33203125" style="668" bestFit="1" customWidth="1"/>
    <col min="3859" max="4096" width="8.88671875" style="668"/>
    <col min="4097" max="4097" width="14.33203125" style="668" bestFit="1" customWidth="1"/>
    <col min="4098" max="4098" width="46.6640625" style="668" customWidth="1"/>
    <col min="4099" max="4099" width="5.109375" style="668" bestFit="1" customWidth="1"/>
    <col min="4100" max="4100" width="3.33203125" style="668" bestFit="1" customWidth="1"/>
    <col min="4101" max="4101" width="2.6640625" style="668" bestFit="1" customWidth="1"/>
    <col min="4102" max="4102" width="3.6640625" style="668" bestFit="1" customWidth="1"/>
    <col min="4103" max="4103" width="2.6640625" style="668" bestFit="1" customWidth="1"/>
    <col min="4104" max="4105" width="3.6640625" style="668" bestFit="1" customWidth="1"/>
    <col min="4106" max="4106" width="4.44140625" style="668" bestFit="1" customWidth="1"/>
    <col min="4107" max="4112" width="3.6640625" style="668" bestFit="1" customWidth="1"/>
    <col min="4113" max="4113" width="2.6640625" style="668" bestFit="1" customWidth="1"/>
    <col min="4114" max="4114" width="3.33203125" style="668" bestFit="1" customWidth="1"/>
    <col min="4115" max="4352" width="8.88671875" style="668"/>
    <col min="4353" max="4353" width="14.33203125" style="668" bestFit="1" customWidth="1"/>
    <col min="4354" max="4354" width="46.6640625" style="668" customWidth="1"/>
    <col min="4355" max="4355" width="5.109375" style="668" bestFit="1" customWidth="1"/>
    <col min="4356" max="4356" width="3.33203125" style="668" bestFit="1" customWidth="1"/>
    <col min="4357" max="4357" width="2.6640625" style="668" bestFit="1" customWidth="1"/>
    <col min="4358" max="4358" width="3.6640625" style="668" bestFit="1" customWidth="1"/>
    <col min="4359" max="4359" width="2.6640625" style="668" bestFit="1" customWidth="1"/>
    <col min="4360" max="4361" width="3.6640625" style="668" bestFit="1" customWidth="1"/>
    <col min="4362" max="4362" width="4.44140625" style="668" bestFit="1" customWidth="1"/>
    <col min="4363" max="4368" width="3.6640625" style="668" bestFit="1" customWidth="1"/>
    <col min="4369" max="4369" width="2.6640625" style="668" bestFit="1" customWidth="1"/>
    <col min="4370" max="4370" width="3.33203125" style="668" bestFit="1" customWidth="1"/>
    <col min="4371" max="4608" width="8.88671875" style="668"/>
    <col min="4609" max="4609" width="14.33203125" style="668" bestFit="1" customWidth="1"/>
    <col min="4610" max="4610" width="46.6640625" style="668" customWidth="1"/>
    <col min="4611" max="4611" width="5.109375" style="668" bestFit="1" customWidth="1"/>
    <col min="4612" max="4612" width="3.33203125" style="668" bestFit="1" customWidth="1"/>
    <col min="4613" max="4613" width="2.6640625" style="668" bestFit="1" customWidth="1"/>
    <col min="4614" max="4614" width="3.6640625" style="668" bestFit="1" customWidth="1"/>
    <col min="4615" max="4615" width="2.6640625" style="668" bestFit="1" customWidth="1"/>
    <col min="4616" max="4617" width="3.6640625" style="668" bestFit="1" customWidth="1"/>
    <col min="4618" max="4618" width="4.44140625" style="668" bestFit="1" customWidth="1"/>
    <col min="4619" max="4624" width="3.6640625" style="668" bestFit="1" customWidth="1"/>
    <col min="4625" max="4625" width="2.6640625" style="668" bestFit="1" customWidth="1"/>
    <col min="4626" max="4626" width="3.33203125" style="668" bestFit="1" customWidth="1"/>
    <col min="4627" max="4864" width="8.88671875" style="668"/>
    <col min="4865" max="4865" width="14.33203125" style="668" bestFit="1" customWidth="1"/>
    <col min="4866" max="4866" width="46.6640625" style="668" customWidth="1"/>
    <col min="4867" max="4867" width="5.109375" style="668" bestFit="1" customWidth="1"/>
    <col min="4868" max="4868" width="3.33203125" style="668" bestFit="1" customWidth="1"/>
    <col min="4869" max="4869" width="2.6640625" style="668" bestFit="1" customWidth="1"/>
    <col min="4870" max="4870" width="3.6640625" style="668" bestFit="1" customWidth="1"/>
    <col min="4871" max="4871" width="2.6640625" style="668" bestFit="1" customWidth="1"/>
    <col min="4872" max="4873" width="3.6640625" style="668" bestFit="1" customWidth="1"/>
    <col min="4874" max="4874" width="4.44140625" style="668" bestFit="1" customWidth="1"/>
    <col min="4875" max="4880" width="3.6640625" style="668" bestFit="1" customWidth="1"/>
    <col min="4881" max="4881" width="2.6640625" style="668" bestFit="1" customWidth="1"/>
    <col min="4882" max="4882" width="3.33203125" style="668" bestFit="1" customWidth="1"/>
    <col min="4883" max="5120" width="8.88671875" style="668"/>
    <col min="5121" max="5121" width="14.33203125" style="668" bestFit="1" customWidth="1"/>
    <col min="5122" max="5122" width="46.6640625" style="668" customWidth="1"/>
    <col min="5123" max="5123" width="5.109375" style="668" bestFit="1" customWidth="1"/>
    <col min="5124" max="5124" width="3.33203125" style="668" bestFit="1" customWidth="1"/>
    <col min="5125" max="5125" width="2.6640625" style="668" bestFit="1" customWidth="1"/>
    <col min="5126" max="5126" width="3.6640625" style="668" bestFit="1" customWidth="1"/>
    <col min="5127" max="5127" width="2.6640625" style="668" bestFit="1" customWidth="1"/>
    <col min="5128" max="5129" width="3.6640625" style="668" bestFit="1" customWidth="1"/>
    <col min="5130" max="5130" width="4.44140625" style="668" bestFit="1" customWidth="1"/>
    <col min="5131" max="5136" width="3.6640625" style="668" bestFit="1" customWidth="1"/>
    <col min="5137" max="5137" width="2.6640625" style="668" bestFit="1" customWidth="1"/>
    <col min="5138" max="5138" width="3.33203125" style="668" bestFit="1" customWidth="1"/>
    <col min="5139" max="5376" width="8.88671875" style="668"/>
    <col min="5377" max="5377" width="14.33203125" style="668" bestFit="1" customWidth="1"/>
    <col min="5378" max="5378" width="46.6640625" style="668" customWidth="1"/>
    <col min="5379" max="5379" width="5.109375" style="668" bestFit="1" customWidth="1"/>
    <col min="5380" max="5380" width="3.33203125" style="668" bestFit="1" customWidth="1"/>
    <col min="5381" max="5381" width="2.6640625" style="668" bestFit="1" customWidth="1"/>
    <col min="5382" max="5382" width="3.6640625" style="668" bestFit="1" customWidth="1"/>
    <col min="5383" max="5383" width="2.6640625" style="668" bestFit="1" customWidth="1"/>
    <col min="5384" max="5385" width="3.6640625" style="668" bestFit="1" customWidth="1"/>
    <col min="5386" max="5386" width="4.44140625" style="668" bestFit="1" customWidth="1"/>
    <col min="5387" max="5392" width="3.6640625" style="668" bestFit="1" customWidth="1"/>
    <col min="5393" max="5393" width="2.6640625" style="668" bestFit="1" customWidth="1"/>
    <col min="5394" max="5394" width="3.33203125" style="668" bestFit="1" customWidth="1"/>
    <col min="5395" max="5632" width="8.88671875" style="668"/>
    <col min="5633" max="5633" width="14.33203125" style="668" bestFit="1" customWidth="1"/>
    <col min="5634" max="5634" width="46.6640625" style="668" customWidth="1"/>
    <col min="5635" max="5635" width="5.109375" style="668" bestFit="1" customWidth="1"/>
    <col min="5636" max="5636" width="3.33203125" style="668" bestFit="1" customWidth="1"/>
    <col min="5637" max="5637" width="2.6640625" style="668" bestFit="1" customWidth="1"/>
    <col min="5638" max="5638" width="3.6640625" style="668" bestFit="1" customWidth="1"/>
    <col min="5639" max="5639" width="2.6640625" style="668" bestFit="1" customWidth="1"/>
    <col min="5640" max="5641" width="3.6640625" style="668" bestFit="1" customWidth="1"/>
    <col min="5642" max="5642" width="4.44140625" style="668" bestFit="1" customWidth="1"/>
    <col min="5643" max="5648" width="3.6640625" style="668" bestFit="1" customWidth="1"/>
    <col min="5649" max="5649" width="2.6640625" style="668" bestFit="1" customWidth="1"/>
    <col min="5650" max="5650" width="3.33203125" style="668" bestFit="1" customWidth="1"/>
    <col min="5651" max="5888" width="8.88671875" style="668"/>
    <col min="5889" max="5889" width="14.33203125" style="668" bestFit="1" customWidth="1"/>
    <col min="5890" max="5890" width="46.6640625" style="668" customWidth="1"/>
    <col min="5891" max="5891" width="5.109375" style="668" bestFit="1" customWidth="1"/>
    <col min="5892" max="5892" width="3.33203125" style="668" bestFit="1" customWidth="1"/>
    <col min="5893" max="5893" width="2.6640625" style="668" bestFit="1" customWidth="1"/>
    <col min="5894" max="5894" width="3.6640625" style="668" bestFit="1" customWidth="1"/>
    <col min="5895" max="5895" width="2.6640625" style="668" bestFit="1" customWidth="1"/>
    <col min="5896" max="5897" width="3.6640625" style="668" bestFit="1" customWidth="1"/>
    <col min="5898" max="5898" width="4.44140625" style="668" bestFit="1" customWidth="1"/>
    <col min="5899" max="5904" width="3.6640625" style="668" bestFit="1" customWidth="1"/>
    <col min="5905" max="5905" width="2.6640625" style="668" bestFit="1" customWidth="1"/>
    <col min="5906" max="5906" width="3.33203125" style="668" bestFit="1" customWidth="1"/>
    <col min="5907" max="6144" width="8.88671875" style="668"/>
    <col min="6145" max="6145" width="14.33203125" style="668" bestFit="1" customWidth="1"/>
    <col min="6146" max="6146" width="46.6640625" style="668" customWidth="1"/>
    <col min="6147" max="6147" width="5.109375" style="668" bestFit="1" customWidth="1"/>
    <col min="6148" max="6148" width="3.33203125" style="668" bestFit="1" customWidth="1"/>
    <col min="6149" max="6149" width="2.6640625" style="668" bestFit="1" customWidth="1"/>
    <col min="6150" max="6150" width="3.6640625" style="668" bestFit="1" customWidth="1"/>
    <col min="6151" max="6151" width="2.6640625" style="668" bestFit="1" customWidth="1"/>
    <col min="6152" max="6153" width="3.6640625" style="668" bestFit="1" customWidth="1"/>
    <col min="6154" max="6154" width="4.44140625" style="668" bestFit="1" customWidth="1"/>
    <col min="6155" max="6160" width="3.6640625" style="668" bestFit="1" customWidth="1"/>
    <col min="6161" max="6161" width="2.6640625" style="668" bestFit="1" customWidth="1"/>
    <col min="6162" max="6162" width="3.33203125" style="668" bestFit="1" customWidth="1"/>
    <col min="6163" max="6400" width="8.88671875" style="668"/>
    <col min="6401" max="6401" width="14.33203125" style="668" bestFit="1" customWidth="1"/>
    <col min="6402" max="6402" width="46.6640625" style="668" customWidth="1"/>
    <col min="6403" max="6403" width="5.109375" style="668" bestFit="1" customWidth="1"/>
    <col min="6404" max="6404" width="3.33203125" style="668" bestFit="1" customWidth="1"/>
    <col min="6405" max="6405" width="2.6640625" style="668" bestFit="1" customWidth="1"/>
    <col min="6406" max="6406" width="3.6640625" style="668" bestFit="1" customWidth="1"/>
    <col min="6407" max="6407" width="2.6640625" style="668" bestFit="1" customWidth="1"/>
    <col min="6408" max="6409" width="3.6640625" style="668" bestFit="1" customWidth="1"/>
    <col min="6410" max="6410" width="4.44140625" style="668" bestFit="1" customWidth="1"/>
    <col min="6411" max="6416" width="3.6640625" style="668" bestFit="1" customWidth="1"/>
    <col min="6417" max="6417" width="2.6640625" style="668" bestFit="1" customWidth="1"/>
    <col min="6418" max="6418" width="3.33203125" style="668" bestFit="1" customWidth="1"/>
    <col min="6419" max="6656" width="8.88671875" style="668"/>
    <col min="6657" max="6657" width="14.33203125" style="668" bestFit="1" customWidth="1"/>
    <col min="6658" max="6658" width="46.6640625" style="668" customWidth="1"/>
    <col min="6659" max="6659" width="5.109375" style="668" bestFit="1" customWidth="1"/>
    <col min="6660" max="6660" width="3.33203125" style="668" bestFit="1" customWidth="1"/>
    <col min="6661" max="6661" width="2.6640625" style="668" bestFit="1" customWidth="1"/>
    <col min="6662" max="6662" width="3.6640625" style="668" bestFit="1" customWidth="1"/>
    <col min="6663" max="6663" width="2.6640625" style="668" bestFit="1" customWidth="1"/>
    <col min="6664" max="6665" width="3.6640625" style="668" bestFit="1" customWidth="1"/>
    <col min="6666" max="6666" width="4.44140625" style="668" bestFit="1" customWidth="1"/>
    <col min="6667" max="6672" width="3.6640625" style="668" bestFit="1" customWidth="1"/>
    <col min="6673" max="6673" width="2.6640625" style="668" bestFit="1" customWidth="1"/>
    <col min="6674" max="6674" width="3.33203125" style="668" bestFit="1" customWidth="1"/>
    <col min="6675" max="6912" width="8.88671875" style="668"/>
    <col min="6913" max="6913" width="14.33203125" style="668" bestFit="1" customWidth="1"/>
    <col min="6914" max="6914" width="46.6640625" style="668" customWidth="1"/>
    <col min="6915" max="6915" width="5.109375" style="668" bestFit="1" customWidth="1"/>
    <col min="6916" max="6916" width="3.33203125" style="668" bestFit="1" customWidth="1"/>
    <col min="6917" max="6917" width="2.6640625" style="668" bestFit="1" customWidth="1"/>
    <col min="6918" max="6918" width="3.6640625" style="668" bestFit="1" customWidth="1"/>
    <col min="6919" max="6919" width="2.6640625" style="668" bestFit="1" customWidth="1"/>
    <col min="6920" max="6921" width="3.6640625" style="668" bestFit="1" customWidth="1"/>
    <col min="6922" max="6922" width="4.44140625" style="668" bestFit="1" customWidth="1"/>
    <col min="6923" max="6928" width="3.6640625" style="668" bestFit="1" customWidth="1"/>
    <col min="6929" max="6929" width="2.6640625" style="668" bestFit="1" customWidth="1"/>
    <col min="6930" max="6930" width="3.33203125" style="668" bestFit="1" customWidth="1"/>
    <col min="6931" max="7168" width="8.88671875" style="668"/>
    <col min="7169" max="7169" width="14.33203125" style="668" bestFit="1" customWidth="1"/>
    <col min="7170" max="7170" width="46.6640625" style="668" customWidth="1"/>
    <col min="7171" max="7171" width="5.109375" style="668" bestFit="1" customWidth="1"/>
    <col min="7172" max="7172" width="3.33203125" style="668" bestFit="1" customWidth="1"/>
    <col min="7173" max="7173" width="2.6640625" style="668" bestFit="1" customWidth="1"/>
    <col min="7174" max="7174" width="3.6640625" style="668" bestFit="1" customWidth="1"/>
    <col min="7175" max="7175" width="2.6640625" style="668" bestFit="1" customWidth="1"/>
    <col min="7176" max="7177" width="3.6640625" style="668" bestFit="1" customWidth="1"/>
    <col min="7178" max="7178" width="4.44140625" style="668" bestFit="1" customWidth="1"/>
    <col min="7179" max="7184" width="3.6640625" style="668" bestFit="1" customWidth="1"/>
    <col min="7185" max="7185" width="2.6640625" style="668" bestFit="1" customWidth="1"/>
    <col min="7186" max="7186" width="3.33203125" style="668" bestFit="1" customWidth="1"/>
    <col min="7187" max="7424" width="8.88671875" style="668"/>
    <col min="7425" max="7425" width="14.33203125" style="668" bestFit="1" customWidth="1"/>
    <col min="7426" max="7426" width="46.6640625" style="668" customWidth="1"/>
    <col min="7427" max="7427" width="5.109375" style="668" bestFit="1" customWidth="1"/>
    <col min="7428" max="7428" width="3.33203125" style="668" bestFit="1" customWidth="1"/>
    <col min="7429" max="7429" width="2.6640625" style="668" bestFit="1" customWidth="1"/>
    <col min="7430" max="7430" width="3.6640625" style="668" bestFit="1" customWidth="1"/>
    <col min="7431" max="7431" width="2.6640625" style="668" bestFit="1" customWidth="1"/>
    <col min="7432" max="7433" width="3.6640625" style="668" bestFit="1" customWidth="1"/>
    <col min="7434" max="7434" width="4.44140625" style="668" bestFit="1" customWidth="1"/>
    <col min="7435" max="7440" width="3.6640625" style="668" bestFit="1" customWidth="1"/>
    <col min="7441" max="7441" width="2.6640625" style="668" bestFit="1" customWidth="1"/>
    <col min="7442" max="7442" width="3.33203125" style="668" bestFit="1" customWidth="1"/>
    <col min="7443" max="7680" width="8.88671875" style="668"/>
    <col min="7681" max="7681" width="14.33203125" style="668" bestFit="1" customWidth="1"/>
    <col min="7682" max="7682" width="46.6640625" style="668" customWidth="1"/>
    <col min="7683" max="7683" width="5.109375" style="668" bestFit="1" customWidth="1"/>
    <col min="7684" max="7684" width="3.33203125" style="668" bestFit="1" customWidth="1"/>
    <col min="7685" max="7685" width="2.6640625" style="668" bestFit="1" customWidth="1"/>
    <col min="7686" max="7686" width="3.6640625" style="668" bestFit="1" customWidth="1"/>
    <col min="7687" max="7687" width="2.6640625" style="668" bestFit="1" customWidth="1"/>
    <col min="7688" max="7689" width="3.6640625" style="668" bestFit="1" customWidth="1"/>
    <col min="7690" max="7690" width="4.44140625" style="668" bestFit="1" customWidth="1"/>
    <col min="7691" max="7696" width="3.6640625" style="668" bestFit="1" customWidth="1"/>
    <col min="7697" max="7697" width="2.6640625" style="668" bestFit="1" customWidth="1"/>
    <col min="7698" max="7698" width="3.33203125" style="668" bestFit="1" customWidth="1"/>
    <col min="7699" max="7936" width="8.88671875" style="668"/>
    <col min="7937" max="7937" width="14.33203125" style="668" bestFit="1" customWidth="1"/>
    <col min="7938" max="7938" width="46.6640625" style="668" customWidth="1"/>
    <col min="7939" max="7939" width="5.109375" style="668" bestFit="1" customWidth="1"/>
    <col min="7940" max="7940" width="3.33203125" style="668" bestFit="1" customWidth="1"/>
    <col min="7941" max="7941" width="2.6640625" style="668" bestFit="1" customWidth="1"/>
    <col min="7942" max="7942" width="3.6640625" style="668" bestFit="1" customWidth="1"/>
    <col min="7943" max="7943" width="2.6640625" style="668" bestFit="1" customWidth="1"/>
    <col min="7944" max="7945" width="3.6640625" style="668" bestFit="1" customWidth="1"/>
    <col min="7946" max="7946" width="4.44140625" style="668" bestFit="1" customWidth="1"/>
    <col min="7947" max="7952" width="3.6640625" style="668" bestFit="1" customWidth="1"/>
    <col min="7953" max="7953" width="2.6640625" style="668" bestFit="1" customWidth="1"/>
    <col min="7954" max="7954" width="3.33203125" style="668" bestFit="1" customWidth="1"/>
    <col min="7955" max="8192" width="8.88671875" style="668"/>
    <col min="8193" max="8193" width="14.33203125" style="668" bestFit="1" customWidth="1"/>
    <col min="8194" max="8194" width="46.6640625" style="668" customWidth="1"/>
    <col min="8195" max="8195" width="5.109375" style="668" bestFit="1" customWidth="1"/>
    <col min="8196" max="8196" width="3.33203125" style="668" bestFit="1" customWidth="1"/>
    <col min="8197" max="8197" width="2.6640625" style="668" bestFit="1" customWidth="1"/>
    <col min="8198" max="8198" width="3.6640625" style="668" bestFit="1" customWidth="1"/>
    <col min="8199" max="8199" width="2.6640625" style="668" bestFit="1" customWidth="1"/>
    <col min="8200" max="8201" width="3.6640625" style="668" bestFit="1" customWidth="1"/>
    <col min="8202" max="8202" width="4.44140625" style="668" bestFit="1" customWidth="1"/>
    <col min="8203" max="8208" width="3.6640625" style="668" bestFit="1" customWidth="1"/>
    <col min="8209" max="8209" width="2.6640625" style="668" bestFit="1" customWidth="1"/>
    <col min="8210" max="8210" width="3.33203125" style="668" bestFit="1" customWidth="1"/>
    <col min="8211" max="8448" width="8.88671875" style="668"/>
    <col min="8449" max="8449" width="14.33203125" style="668" bestFit="1" customWidth="1"/>
    <col min="8450" max="8450" width="46.6640625" style="668" customWidth="1"/>
    <col min="8451" max="8451" width="5.109375" style="668" bestFit="1" customWidth="1"/>
    <col min="8452" max="8452" width="3.33203125" style="668" bestFit="1" customWidth="1"/>
    <col min="8453" max="8453" width="2.6640625" style="668" bestFit="1" customWidth="1"/>
    <col min="8454" max="8454" width="3.6640625" style="668" bestFit="1" customWidth="1"/>
    <col min="8455" max="8455" width="2.6640625" style="668" bestFit="1" customWidth="1"/>
    <col min="8456" max="8457" width="3.6640625" style="668" bestFit="1" customWidth="1"/>
    <col min="8458" max="8458" width="4.44140625" style="668" bestFit="1" customWidth="1"/>
    <col min="8459" max="8464" width="3.6640625" style="668" bestFit="1" customWidth="1"/>
    <col min="8465" max="8465" width="2.6640625" style="668" bestFit="1" customWidth="1"/>
    <col min="8466" max="8466" width="3.33203125" style="668" bestFit="1" customWidth="1"/>
    <col min="8467" max="8704" width="8.88671875" style="668"/>
    <col min="8705" max="8705" width="14.33203125" style="668" bestFit="1" customWidth="1"/>
    <col min="8706" max="8706" width="46.6640625" style="668" customWidth="1"/>
    <col min="8707" max="8707" width="5.109375" style="668" bestFit="1" customWidth="1"/>
    <col min="8708" max="8708" width="3.33203125" style="668" bestFit="1" customWidth="1"/>
    <col min="8709" max="8709" width="2.6640625" style="668" bestFit="1" customWidth="1"/>
    <col min="8710" max="8710" width="3.6640625" style="668" bestFit="1" customWidth="1"/>
    <col min="8711" max="8711" width="2.6640625" style="668" bestFit="1" customWidth="1"/>
    <col min="8712" max="8713" width="3.6640625" style="668" bestFit="1" customWidth="1"/>
    <col min="8714" max="8714" width="4.44140625" style="668" bestFit="1" customWidth="1"/>
    <col min="8715" max="8720" width="3.6640625" style="668" bestFit="1" customWidth="1"/>
    <col min="8721" max="8721" width="2.6640625" style="668" bestFit="1" customWidth="1"/>
    <col min="8722" max="8722" width="3.33203125" style="668" bestFit="1" customWidth="1"/>
    <col min="8723" max="8960" width="8.88671875" style="668"/>
    <col min="8961" max="8961" width="14.33203125" style="668" bestFit="1" customWidth="1"/>
    <col min="8962" max="8962" width="46.6640625" style="668" customWidth="1"/>
    <col min="8963" max="8963" width="5.109375" style="668" bestFit="1" customWidth="1"/>
    <col min="8964" max="8964" width="3.33203125" style="668" bestFit="1" customWidth="1"/>
    <col min="8965" max="8965" width="2.6640625" style="668" bestFit="1" customWidth="1"/>
    <col min="8966" max="8966" width="3.6640625" style="668" bestFit="1" customWidth="1"/>
    <col min="8967" max="8967" width="2.6640625" style="668" bestFit="1" customWidth="1"/>
    <col min="8968" max="8969" width="3.6640625" style="668" bestFit="1" customWidth="1"/>
    <col min="8970" max="8970" width="4.44140625" style="668" bestFit="1" customWidth="1"/>
    <col min="8971" max="8976" width="3.6640625" style="668" bestFit="1" customWidth="1"/>
    <col min="8977" max="8977" width="2.6640625" style="668" bestFit="1" customWidth="1"/>
    <col min="8978" max="8978" width="3.33203125" style="668" bestFit="1" customWidth="1"/>
    <col min="8979" max="9216" width="8.88671875" style="668"/>
    <col min="9217" max="9217" width="14.33203125" style="668" bestFit="1" customWidth="1"/>
    <col min="9218" max="9218" width="46.6640625" style="668" customWidth="1"/>
    <col min="9219" max="9219" width="5.109375" style="668" bestFit="1" customWidth="1"/>
    <col min="9220" max="9220" width="3.33203125" style="668" bestFit="1" customWidth="1"/>
    <col min="9221" max="9221" width="2.6640625" style="668" bestFit="1" customWidth="1"/>
    <col min="9222" max="9222" width="3.6640625" style="668" bestFit="1" customWidth="1"/>
    <col min="9223" max="9223" width="2.6640625" style="668" bestFit="1" customWidth="1"/>
    <col min="9224" max="9225" width="3.6640625" style="668" bestFit="1" customWidth="1"/>
    <col min="9226" max="9226" width="4.44140625" style="668" bestFit="1" customWidth="1"/>
    <col min="9227" max="9232" width="3.6640625" style="668" bestFit="1" customWidth="1"/>
    <col min="9233" max="9233" width="2.6640625" style="668" bestFit="1" customWidth="1"/>
    <col min="9234" max="9234" width="3.33203125" style="668" bestFit="1" customWidth="1"/>
    <col min="9235" max="9472" width="8.88671875" style="668"/>
    <col min="9473" max="9473" width="14.33203125" style="668" bestFit="1" customWidth="1"/>
    <col min="9474" max="9474" width="46.6640625" style="668" customWidth="1"/>
    <col min="9475" max="9475" width="5.109375" style="668" bestFit="1" customWidth="1"/>
    <col min="9476" max="9476" width="3.33203125" style="668" bestFit="1" customWidth="1"/>
    <col min="9477" max="9477" width="2.6640625" style="668" bestFit="1" customWidth="1"/>
    <col min="9478" max="9478" width="3.6640625" style="668" bestFit="1" customWidth="1"/>
    <col min="9479" max="9479" width="2.6640625" style="668" bestFit="1" customWidth="1"/>
    <col min="9480" max="9481" width="3.6640625" style="668" bestFit="1" customWidth="1"/>
    <col min="9482" max="9482" width="4.44140625" style="668" bestFit="1" customWidth="1"/>
    <col min="9483" max="9488" width="3.6640625" style="668" bestFit="1" customWidth="1"/>
    <col min="9489" max="9489" width="2.6640625" style="668" bestFit="1" customWidth="1"/>
    <col min="9490" max="9490" width="3.33203125" style="668" bestFit="1" customWidth="1"/>
    <col min="9491" max="9728" width="8.88671875" style="668"/>
    <col min="9729" max="9729" width="14.33203125" style="668" bestFit="1" customWidth="1"/>
    <col min="9730" max="9730" width="46.6640625" style="668" customWidth="1"/>
    <col min="9731" max="9731" width="5.109375" style="668" bestFit="1" customWidth="1"/>
    <col min="9732" max="9732" width="3.33203125" style="668" bestFit="1" customWidth="1"/>
    <col min="9733" max="9733" width="2.6640625" style="668" bestFit="1" customWidth="1"/>
    <col min="9734" max="9734" width="3.6640625" style="668" bestFit="1" customWidth="1"/>
    <col min="9735" max="9735" width="2.6640625" style="668" bestFit="1" customWidth="1"/>
    <col min="9736" max="9737" width="3.6640625" style="668" bestFit="1" customWidth="1"/>
    <col min="9738" max="9738" width="4.44140625" style="668" bestFit="1" customWidth="1"/>
    <col min="9739" max="9744" width="3.6640625" style="668" bestFit="1" customWidth="1"/>
    <col min="9745" max="9745" width="2.6640625" style="668" bestFit="1" customWidth="1"/>
    <col min="9746" max="9746" width="3.33203125" style="668" bestFit="1" customWidth="1"/>
    <col min="9747" max="9984" width="8.88671875" style="668"/>
    <col min="9985" max="9985" width="14.33203125" style="668" bestFit="1" customWidth="1"/>
    <col min="9986" max="9986" width="46.6640625" style="668" customWidth="1"/>
    <col min="9987" max="9987" width="5.109375" style="668" bestFit="1" customWidth="1"/>
    <col min="9988" max="9988" width="3.33203125" style="668" bestFit="1" customWidth="1"/>
    <col min="9989" max="9989" width="2.6640625" style="668" bestFit="1" customWidth="1"/>
    <col min="9990" max="9990" width="3.6640625" style="668" bestFit="1" customWidth="1"/>
    <col min="9991" max="9991" width="2.6640625" style="668" bestFit="1" customWidth="1"/>
    <col min="9992" max="9993" width="3.6640625" style="668" bestFit="1" customWidth="1"/>
    <col min="9994" max="9994" width="4.44140625" style="668" bestFit="1" customWidth="1"/>
    <col min="9995" max="10000" width="3.6640625" style="668" bestFit="1" customWidth="1"/>
    <col min="10001" max="10001" width="2.6640625" style="668" bestFit="1" customWidth="1"/>
    <col min="10002" max="10002" width="3.33203125" style="668" bestFit="1" customWidth="1"/>
    <col min="10003" max="10240" width="8.88671875" style="668"/>
    <col min="10241" max="10241" width="14.33203125" style="668" bestFit="1" customWidth="1"/>
    <col min="10242" max="10242" width="46.6640625" style="668" customWidth="1"/>
    <col min="10243" max="10243" width="5.109375" style="668" bestFit="1" customWidth="1"/>
    <col min="10244" max="10244" width="3.33203125" style="668" bestFit="1" customWidth="1"/>
    <col min="10245" max="10245" width="2.6640625" style="668" bestFit="1" customWidth="1"/>
    <col min="10246" max="10246" width="3.6640625" style="668" bestFit="1" customWidth="1"/>
    <col min="10247" max="10247" width="2.6640625" style="668" bestFit="1" customWidth="1"/>
    <col min="10248" max="10249" width="3.6640625" style="668" bestFit="1" customWidth="1"/>
    <col min="10250" max="10250" width="4.44140625" style="668" bestFit="1" customWidth="1"/>
    <col min="10251" max="10256" width="3.6640625" style="668" bestFit="1" customWidth="1"/>
    <col min="10257" max="10257" width="2.6640625" style="668" bestFit="1" customWidth="1"/>
    <col min="10258" max="10258" width="3.33203125" style="668" bestFit="1" customWidth="1"/>
    <col min="10259" max="10496" width="8.88671875" style="668"/>
    <col min="10497" max="10497" width="14.33203125" style="668" bestFit="1" customWidth="1"/>
    <col min="10498" max="10498" width="46.6640625" style="668" customWidth="1"/>
    <col min="10499" max="10499" width="5.109375" style="668" bestFit="1" customWidth="1"/>
    <col min="10500" max="10500" width="3.33203125" style="668" bestFit="1" customWidth="1"/>
    <col min="10501" max="10501" width="2.6640625" style="668" bestFit="1" customWidth="1"/>
    <col min="10502" max="10502" width="3.6640625" style="668" bestFit="1" customWidth="1"/>
    <col min="10503" max="10503" width="2.6640625" style="668" bestFit="1" customWidth="1"/>
    <col min="10504" max="10505" width="3.6640625" style="668" bestFit="1" customWidth="1"/>
    <col min="10506" max="10506" width="4.44140625" style="668" bestFit="1" customWidth="1"/>
    <col min="10507" max="10512" width="3.6640625" style="668" bestFit="1" customWidth="1"/>
    <col min="10513" max="10513" width="2.6640625" style="668" bestFit="1" customWidth="1"/>
    <col min="10514" max="10514" width="3.33203125" style="668" bestFit="1" customWidth="1"/>
    <col min="10515" max="10752" width="8.88671875" style="668"/>
    <col min="10753" max="10753" width="14.33203125" style="668" bestFit="1" customWidth="1"/>
    <col min="10754" max="10754" width="46.6640625" style="668" customWidth="1"/>
    <col min="10755" max="10755" width="5.109375" style="668" bestFit="1" customWidth="1"/>
    <col min="10756" max="10756" width="3.33203125" style="668" bestFit="1" customWidth="1"/>
    <col min="10757" max="10757" width="2.6640625" style="668" bestFit="1" customWidth="1"/>
    <col min="10758" max="10758" width="3.6640625" style="668" bestFit="1" customWidth="1"/>
    <col min="10759" max="10759" width="2.6640625" style="668" bestFit="1" customWidth="1"/>
    <col min="10760" max="10761" width="3.6640625" style="668" bestFit="1" customWidth="1"/>
    <col min="10762" max="10762" width="4.44140625" style="668" bestFit="1" customWidth="1"/>
    <col min="10763" max="10768" width="3.6640625" style="668" bestFit="1" customWidth="1"/>
    <col min="10769" max="10769" width="2.6640625" style="668" bestFit="1" customWidth="1"/>
    <col min="10770" max="10770" width="3.33203125" style="668" bestFit="1" customWidth="1"/>
    <col min="10771" max="11008" width="8.88671875" style="668"/>
    <col min="11009" max="11009" width="14.33203125" style="668" bestFit="1" customWidth="1"/>
    <col min="11010" max="11010" width="46.6640625" style="668" customWidth="1"/>
    <col min="11011" max="11011" width="5.109375" style="668" bestFit="1" customWidth="1"/>
    <col min="11012" max="11012" width="3.33203125" style="668" bestFit="1" customWidth="1"/>
    <col min="11013" max="11013" width="2.6640625" style="668" bestFit="1" customWidth="1"/>
    <col min="11014" max="11014" width="3.6640625" style="668" bestFit="1" customWidth="1"/>
    <col min="11015" max="11015" width="2.6640625" style="668" bestFit="1" customWidth="1"/>
    <col min="11016" max="11017" width="3.6640625" style="668" bestFit="1" customWidth="1"/>
    <col min="11018" max="11018" width="4.44140625" style="668" bestFit="1" customWidth="1"/>
    <col min="11019" max="11024" width="3.6640625" style="668" bestFit="1" customWidth="1"/>
    <col min="11025" max="11025" width="2.6640625" style="668" bestFit="1" customWidth="1"/>
    <col min="11026" max="11026" width="3.33203125" style="668" bestFit="1" customWidth="1"/>
    <col min="11027" max="11264" width="8.88671875" style="668"/>
    <col min="11265" max="11265" width="14.33203125" style="668" bestFit="1" customWidth="1"/>
    <col min="11266" max="11266" width="46.6640625" style="668" customWidth="1"/>
    <col min="11267" max="11267" width="5.109375" style="668" bestFit="1" customWidth="1"/>
    <col min="11268" max="11268" width="3.33203125" style="668" bestFit="1" customWidth="1"/>
    <col min="11269" max="11269" width="2.6640625" style="668" bestFit="1" customWidth="1"/>
    <col min="11270" max="11270" width="3.6640625" style="668" bestFit="1" customWidth="1"/>
    <col min="11271" max="11271" width="2.6640625" style="668" bestFit="1" customWidth="1"/>
    <col min="11272" max="11273" width="3.6640625" style="668" bestFit="1" customWidth="1"/>
    <col min="11274" max="11274" width="4.44140625" style="668" bestFit="1" customWidth="1"/>
    <col min="11275" max="11280" width="3.6640625" style="668" bestFit="1" customWidth="1"/>
    <col min="11281" max="11281" width="2.6640625" style="668" bestFit="1" customWidth="1"/>
    <col min="11282" max="11282" width="3.33203125" style="668" bestFit="1" customWidth="1"/>
    <col min="11283" max="11520" width="8.88671875" style="668"/>
    <col min="11521" max="11521" width="14.33203125" style="668" bestFit="1" customWidth="1"/>
    <col min="11522" max="11522" width="46.6640625" style="668" customWidth="1"/>
    <col min="11523" max="11523" width="5.109375" style="668" bestFit="1" customWidth="1"/>
    <col min="11524" max="11524" width="3.33203125" style="668" bestFit="1" customWidth="1"/>
    <col min="11525" max="11525" width="2.6640625" style="668" bestFit="1" customWidth="1"/>
    <col min="11526" max="11526" width="3.6640625" style="668" bestFit="1" customWidth="1"/>
    <col min="11527" max="11527" width="2.6640625" style="668" bestFit="1" customWidth="1"/>
    <col min="11528" max="11529" width="3.6640625" style="668" bestFit="1" customWidth="1"/>
    <col min="11530" max="11530" width="4.44140625" style="668" bestFit="1" customWidth="1"/>
    <col min="11531" max="11536" width="3.6640625" style="668" bestFit="1" customWidth="1"/>
    <col min="11537" max="11537" width="2.6640625" style="668" bestFit="1" customWidth="1"/>
    <col min="11538" max="11538" width="3.33203125" style="668" bestFit="1" customWidth="1"/>
    <col min="11539" max="11776" width="8.88671875" style="668"/>
    <col min="11777" max="11777" width="14.33203125" style="668" bestFit="1" customWidth="1"/>
    <col min="11778" max="11778" width="46.6640625" style="668" customWidth="1"/>
    <col min="11779" max="11779" width="5.109375" style="668" bestFit="1" customWidth="1"/>
    <col min="11780" max="11780" width="3.33203125" style="668" bestFit="1" customWidth="1"/>
    <col min="11781" max="11781" width="2.6640625" style="668" bestFit="1" customWidth="1"/>
    <col min="11782" max="11782" width="3.6640625" style="668" bestFit="1" customWidth="1"/>
    <col min="11783" max="11783" width="2.6640625" style="668" bestFit="1" customWidth="1"/>
    <col min="11784" max="11785" width="3.6640625" style="668" bestFit="1" customWidth="1"/>
    <col min="11786" max="11786" width="4.44140625" style="668" bestFit="1" customWidth="1"/>
    <col min="11787" max="11792" width="3.6640625" style="668" bestFit="1" customWidth="1"/>
    <col min="11793" max="11793" width="2.6640625" style="668" bestFit="1" customWidth="1"/>
    <col min="11794" max="11794" width="3.33203125" style="668" bestFit="1" customWidth="1"/>
    <col min="11795" max="12032" width="8.88671875" style="668"/>
    <col min="12033" max="12033" width="14.33203125" style="668" bestFit="1" customWidth="1"/>
    <col min="12034" max="12034" width="46.6640625" style="668" customWidth="1"/>
    <col min="12035" max="12035" width="5.109375" style="668" bestFit="1" customWidth="1"/>
    <col min="12036" max="12036" width="3.33203125" style="668" bestFit="1" customWidth="1"/>
    <col min="12037" max="12037" width="2.6640625" style="668" bestFit="1" customWidth="1"/>
    <col min="12038" max="12038" width="3.6640625" style="668" bestFit="1" customWidth="1"/>
    <col min="12039" max="12039" width="2.6640625" style="668" bestFit="1" customWidth="1"/>
    <col min="12040" max="12041" width="3.6640625" style="668" bestFit="1" customWidth="1"/>
    <col min="12042" max="12042" width="4.44140625" style="668" bestFit="1" customWidth="1"/>
    <col min="12043" max="12048" width="3.6640625" style="668" bestFit="1" customWidth="1"/>
    <col min="12049" max="12049" width="2.6640625" style="668" bestFit="1" customWidth="1"/>
    <col min="12050" max="12050" width="3.33203125" style="668" bestFit="1" customWidth="1"/>
    <col min="12051" max="12288" width="8.88671875" style="668"/>
    <col min="12289" max="12289" width="14.33203125" style="668" bestFit="1" customWidth="1"/>
    <col min="12290" max="12290" width="46.6640625" style="668" customWidth="1"/>
    <col min="12291" max="12291" width="5.109375" style="668" bestFit="1" customWidth="1"/>
    <col min="12292" max="12292" width="3.33203125" style="668" bestFit="1" customWidth="1"/>
    <col min="12293" max="12293" width="2.6640625" style="668" bestFit="1" customWidth="1"/>
    <col min="12294" max="12294" width="3.6640625" style="668" bestFit="1" customWidth="1"/>
    <col min="12295" max="12295" width="2.6640625" style="668" bestFit="1" customWidth="1"/>
    <col min="12296" max="12297" width="3.6640625" style="668" bestFit="1" customWidth="1"/>
    <col min="12298" max="12298" width="4.44140625" style="668" bestFit="1" customWidth="1"/>
    <col min="12299" max="12304" width="3.6640625" style="668" bestFit="1" customWidth="1"/>
    <col min="12305" max="12305" width="2.6640625" style="668" bestFit="1" customWidth="1"/>
    <col min="12306" max="12306" width="3.33203125" style="668" bestFit="1" customWidth="1"/>
    <col min="12307" max="12544" width="8.88671875" style="668"/>
    <col min="12545" max="12545" width="14.33203125" style="668" bestFit="1" customWidth="1"/>
    <col min="12546" max="12546" width="46.6640625" style="668" customWidth="1"/>
    <col min="12547" max="12547" width="5.109375" style="668" bestFit="1" customWidth="1"/>
    <col min="12548" max="12548" width="3.33203125" style="668" bestFit="1" customWidth="1"/>
    <col min="12549" max="12549" width="2.6640625" style="668" bestFit="1" customWidth="1"/>
    <col min="12550" max="12550" width="3.6640625" style="668" bestFit="1" customWidth="1"/>
    <col min="12551" max="12551" width="2.6640625" style="668" bestFit="1" customWidth="1"/>
    <col min="12552" max="12553" width="3.6640625" style="668" bestFit="1" customWidth="1"/>
    <col min="12554" max="12554" width="4.44140625" style="668" bestFit="1" customWidth="1"/>
    <col min="12555" max="12560" width="3.6640625" style="668" bestFit="1" customWidth="1"/>
    <col min="12561" max="12561" width="2.6640625" style="668" bestFit="1" customWidth="1"/>
    <col min="12562" max="12562" width="3.33203125" style="668" bestFit="1" customWidth="1"/>
    <col min="12563" max="12800" width="8.88671875" style="668"/>
    <col min="12801" max="12801" width="14.33203125" style="668" bestFit="1" customWidth="1"/>
    <col min="12802" max="12802" width="46.6640625" style="668" customWidth="1"/>
    <col min="12803" max="12803" width="5.109375" style="668" bestFit="1" customWidth="1"/>
    <col min="12804" max="12804" width="3.33203125" style="668" bestFit="1" customWidth="1"/>
    <col min="12805" max="12805" width="2.6640625" style="668" bestFit="1" customWidth="1"/>
    <col min="12806" max="12806" width="3.6640625" style="668" bestFit="1" customWidth="1"/>
    <col min="12807" max="12807" width="2.6640625" style="668" bestFit="1" customWidth="1"/>
    <col min="12808" max="12809" width="3.6640625" style="668" bestFit="1" customWidth="1"/>
    <col min="12810" max="12810" width="4.44140625" style="668" bestFit="1" customWidth="1"/>
    <col min="12811" max="12816" width="3.6640625" style="668" bestFit="1" customWidth="1"/>
    <col min="12817" max="12817" width="2.6640625" style="668" bestFit="1" customWidth="1"/>
    <col min="12818" max="12818" width="3.33203125" style="668" bestFit="1" customWidth="1"/>
    <col min="12819" max="13056" width="8.88671875" style="668"/>
    <col min="13057" max="13057" width="14.33203125" style="668" bestFit="1" customWidth="1"/>
    <col min="13058" max="13058" width="46.6640625" style="668" customWidth="1"/>
    <col min="13059" max="13059" width="5.109375" style="668" bestFit="1" customWidth="1"/>
    <col min="13060" max="13060" width="3.33203125" style="668" bestFit="1" customWidth="1"/>
    <col min="13061" max="13061" width="2.6640625" style="668" bestFit="1" customWidth="1"/>
    <col min="13062" max="13062" width="3.6640625" style="668" bestFit="1" customWidth="1"/>
    <col min="13063" max="13063" width="2.6640625" style="668" bestFit="1" customWidth="1"/>
    <col min="13064" max="13065" width="3.6640625" style="668" bestFit="1" customWidth="1"/>
    <col min="13066" max="13066" width="4.44140625" style="668" bestFit="1" customWidth="1"/>
    <col min="13067" max="13072" width="3.6640625" style="668" bestFit="1" customWidth="1"/>
    <col min="13073" max="13073" width="2.6640625" style="668" bestFit="1" customWidth="1"/>
    <col min="13074" max="13074" width="3.33203125" style="668" bestFit="1" customWidth="1"/>
    <col min="13075" max="13312" width="8.88671875" style="668"/>
    <col min="13313" max="13313" width="14.33203125" style="668" bestFit="1" customWidth="1"/>
    <col min="13314" max="13314" width="46.6640625" style="668" customWidth="1"/>
    <col min="13315" max="13315" width="5.109375" style="668" bestFit="1" customWidth="1"/>
    <col min="13316" max="13316" width="3.33203125" style="668" bestFit="1" customWidth="1"/>
    <col min="13317" max="13317" width="2.6640625" style="668" bestFit="1" customWidth="1"/>
    <col min="13318" max="13318" width="3.6640625" style="668" bestFit="1" customWidth="1"/>
    <col min="13319" max="13319" width="2.6640625" style="668" bestFit="1" customWidth="1"/>
    <col min="13320" max="13321" width="3.6640625" style="668" bestFit="1" customWidth="1"/>
    <col min="13322" max="13322" width="4.44140625" style="668" bestFit="1" customWidth="1"/>
    <col min="13323" max="13328" width="3.6640625" style="668" bestFit="1" customWidth="1"/>
    <col min="13329" max="13329" width="2.6640625" style="668" bestFit="1" customWidth="1"/>
    <col min="13330" max="13330" width="3.33203125" style="668" bestFit="1" customWidth="1"/>
    <col min="13331" max="13568" width="8.88671875" style="668"/>
    <col min="13569" max="13569" width="14.33203125" style="668" bestFit="1" customWidth="1"/>
    <col min="13570" max="13570" width="46.6640625" style="668" customWidth="1"/>
    <col min="13571" max="13571" width="5.109375" style="668" bestFit="1" customWidth="1"/>
    <col min="13572" max="13572" width="3.33203125" style="668" bestFit="1" customWidth="1"/>
    <col min="13573" max="13573" width="2.6640625" style="668" bestFit="1" customWidth="1"/>
    <col min="13574" max="13574" width="3.6640625" style="668" bestFit="1" customWidth="1"/>
    <col min="13575" max="13575" width="2.6640625" style="668" bestFit="1" customWidth="1"/>
    <col min="13576" max="13577" width="3.6640625" style="668" bestFit="1" customWidth="1"/>
    <col min="13578" max="13578" width="4.44140625" style="668" bestFit="1" customWidth="1"/>
    <col min="13579" max="13584" width="3.6640625" style="668" bestFit="1" customWidth="1"/>
    <col min="13585" max="13585" width="2.6640625" style="668" bestFit="1" customWidth="1"/>
    <col min="13586" max="13586" width="3.33203125" style="668" bestFit="1" customWidth="1"/>
    <col min="13587" max="13824" width="8.88671875" style="668"/>
    <col min="13825" max="13825" width="14.33203125" style="668" bestFit="1" customWidth="1"/>
    <col min="13826" max="13826" width="46.6640625" style="668" customWidth="1"/>
    <col min="13827" max="13827" width="5.109375" style="668" bestFit="1" customWidth="1"/>
    <col min="13828" max="13828" width="3.33203125" style="668" bestFit="1" customWidth="1"/>
    <col min="13829" max="13829" width="2.6640625" style="668" bestFit="1" customWidth="1"/>
    <col min="13830" max="13830" width="3.6640625" style="668" bestFit="1" customWidth="1"/>
    <col min="13831" max="13831" width="2.6640625" style="668" bestFit="1" customWidth="1"/>
    <col min="13832" max="13833" width="3.6640625" style="668" bestFit="1" customWidth="1"/>
    <col min="13834" max="13834" width="4.44140625" style="668" bestFit="1" customWidth="1"/>
    <col min="13835" max="13840" width="3.6640625" style="668" bestFit="1" customWidth="1"/>
    <col min="13841" max="13841" width="2.6640625" style="668" bestFit="1" customWidth="1"/>
    <col min="13842" max="13842" width="3.33203125" style="668" bestFit="1" customWidth="1"/>
    <col min="13843" max="14080" width="8.88671875" style="668"/>
    <col min="14081" max="14081" width="14.33203125" style="668" bestFit="1" customWidth="1"/>
    <col min="14082" max="14082" width="46.6640625" style="668" customWidth="1"/>
    <col min="14083" max="14083" width="5.109375" style="668" bestFit="1" customWidth="1"/>
    <col min="14084" max="14084" width="3.33203125" style="668" bestFit="1" customWidth="1"/>
    <col min="14085" max="14085" width="2.6640625" style="668" bestFit="1" customWidth="1"/>
    <col min="14086" max="14086" width="3.6640625" style="668" bestFit="1" customWidth="1"/>
    <col min="14087" max="14087" width="2.6640625" style="668" bestFit="1" customWidth="1"/>
    <col min="14088" max="14089" width="3.6640625" style="668" bestFit="1" customWidth="1"/>
    <col min="14090" max="14090" width="4.44140625" style="668" bestFit="1" customWidth="1"/>
    <col min="14091" max="14096" width="3.6640625" style="668" bestFit="1" customWidth="1"/>
    <col min="14097" max="14097" width="2.6640625" style="668" bestFit="1" customWidth="1"/>
    <col min="14098" max="14098" width="3.33203125" style="668" bestFit="1" customWidth="1"/>
    <col min="14099" max="14336" width="8.88671875" style="668"/>
    <col min="14337" max="14337" width="14.33203125" style="668" bestFit="1" customWidth="1"/>
    <col min="14338" max="14338" width="46.6640625" style="668" customWidth="1"/>
    <col min="14339" max="14339" width="5.109375" style="668" bestFit="1" customWidth="1"/>
    <col min="14340" max="14340" width="3.33203125" style="668" bestFit="1" customWidth="1"/>
    <col min="14341" max="14341" width="2.6640625" style="668" bestFit="1" customWidth="1"/>
    <col min="14342" max="14342" width="3.6640625" style="668" bestFit="1" customWidth="1"/>
    <col min="14343" max="14343" width="2.6640625" style="668" bestFit="1" customWidth="1"/>
    <col min="14344" max="14345" width="3.6640625" style="668" bestFit="1" customWidth="1"/>
    <col min="14346" max="14346" width="4.44140625" style="668" bestFit="1" customWidth="1"/>
    <col min="14347" max="14352" width="3.6640625" style="668" bestFit="1" customWidth="1"/>
    <col min="14353" max="14353" width="2.6640625" style="668" bestFit="1" customWidth="1"/>
    <col min="14354" max="14354" width="3.33203125" style="668" bestFit="1" customWidth="1"/>
    <col min="14355" max="14592" width="8.88671875" style="668"/>
    <col min="14593" max="14593" width="14.33203125" style="668" bestFit="1" customWidth="1"/>
    <col min="14594" max="14594" width="46.6640625" style="668" customWidth="1"/>
    <col min="14595" max="14595" width="5.109375" style="668" bestFit="1" customWidth="1"/>
    <col min="14596" max="14596" width="3.33203125" style="668" bestFit="1" customWidth="1"/>
    <col min="14597" max="14597" width="2.6640625" style="668" bestFit="1" customWidth="1"/>
    <col min="14598" max="14598" width="3.6640625" style="668" bestFit="1" customWidth="1"/>
    <col min="14599" max="14599" width="2.6640625" style="668" bestFit="1" customWidth="1"/>
    <col min="14600" max="14601" width="3.6640625" style="668" bestFit="1" customWidth="1"/>
    <col min="14602" max="14602" width="4.44140625" style="668" bestFit="1" customWidth="1"/>
    <col min="14603" max="14608" width="3.6640625" style="668" bestFit="1" customWidth="1"/>
    <col min="14609" max="14609" width="2.6640625" style="668" bestFit="1" customWidth="1"/>
    <col min="14610" max="14610" width="3.33203125" style="668" bestFit="1" customWidth="1"/>
    <col min="14611" max="14848" width="8.88671875" style="668"/>
    <col min="14849" max="14849" width="14.33203125" style="668" bestFit="1" customWidth="1"/>
    <col min="14850" max="14850" width="46.6640625" style="668" customWidth="1"/>
    <col min="14851" max="14851" width="5.109375" style="668" bestFit="1" customWidth="1"/>
    <col min="14852" max="14852" width="3.33203125" style="668" bestFit="1" customWidth="1"/>
    <col min="14853" max="14853" width="2.6640625" style="668" bestFit="1" customWidth="1"/>
    <col min="14854" max="14854" width="3.6640625" style="668" bestFit="1" customWidth="1"/>
    <col min="14855" max="14855" width="2.6640625" style="668" bestFit="1" customWidth="1"/>
    <col min="14856" max="14857" width="3.6640625" style="668" bestFit="1" customWidth="1"/>
    <col min="14858" max="14858" width="4.44140625" style="668" bestFit="1" customWidth="1"/>
    <col min="14859" max="14864" width="3.6640625" style="668" bestFit="1" customWidth="1"/>
    <col min="14865" max="14865" width="2.6640625" style="668" bestFit="1" customWidth="1"/>
    <col min="14866" max="14866" width="3.33203125" style="668" bestFit="1" customWidth="1"/>
    <col min="14867" max="15104" width="8.88671875" style="668"/>
    <col min="15105" max="15105" width="14.33203125" style="668" bestFit="1" customWidth="1"/>
    <col min="15106" max="15106" width="46.6640625" style="668" customWidth="1"/>
    <col min="15107" max="15107" width="5.109375" style="668" bestFit="1" customWidth="1"/>
    <col min="15108" max="15108" width="3.33203125" style="668" bestFit="1" customWidth="1"/>
    <col min="15109" max="15109" width="2.6640625" style="668" bestFit="1" customWidth="1"/>
    <col min="15110" max="15110" width="3.6640625" style="668" bestFit="1" customWidth="1"/>
    <col min="15111" max="15111" width="2.6640625" style="668" bestFit="1" customWidth="1"/>
    <col min="15112" max="15113" width="3.6640625" style="668" bestFit="1" customWidth="1"/>
    <col min="15114" max="15114" width="4.44140625" style="668" bestFit="1" customWidth="1"/>
    <col min="15115" max="15120" width="3.6640625" style="668" bestFit="1" customWidth="1"/>
    <col min="15121" max="15121" width="2.6640625" style="668" bestFit="1" customWidth="1"/>
    <col min="15122" max="15122" width="3.33203125" style="668" bestFit="1" customWidth="1"/>
    <col min="15123" max="15360" width="8.88671875" style="668"/>
    <col min="15361" max="15361" width="14.33203125" style="668" bestFit="1" customWidth="1"/>
    <col min="15362" max="15362" width="46.6640625" style="668" customWidth="1"/>
    <col min="15363" max="15363" width="5.109375" style="668" bestFit="1" customWidth="1"/>
    <col min="15364" max="15364" width="3.33203125" style="668" bestFit="1" customWidth="1"/>
    <col min="15365" max="15365" width="2.6640625" style="668" bestFit="1" customWidth="1"/>
    <col min="15366" max="15366" width="3.6640625" style="668" bestFit="1" customWidth="1"/>
    <col min="15367" max="15367" width="2.6640625" style="668" bestFit="1" customWidth="1"/>
    <col min="15368" max="15369" width="3.6640625" style="668" bestFit="1" customWidth="1"/>
    <col min="15370" max="15370" width="4.44140625" style="668" bestFit="1" customWidth="1"/>
    <col min="15371" max="15376" width="3.6640625" style="668" bestFit="1" customWidth="1"/>
    <col min="15377" max="15377" width="2.6640625" style="668" bestFit="1" customWidth="1"/>
    <col min="15378" max="15378" width="3.33203125" style="668" bestFit="1" customWidth="1"/>
    <col min="15379" max="15616" width="8.88671875" style="668"/>
    <col min="15617" max="15617" width="14.33203125" style="668" bestFit="1" customWidth="1"/>
    <col min="15618" max="15618" width="46.6640625" style="668" customWidth="1"/>
    <col min="15619" max="15619" width="5.109375" style="668" bestFit="1" customWidth="1"/>
    <col min="15620" max="15620" width="3.33203125" style="668" bestFit="1" customWidth="1"/>
    <col min="15621" max="15621" width="2.6640625" style="668" bestFit="1" customWidth="1"/>
    <col min="15622" max="15622" width="3.6640625" style="668" bestFit="1" customWidth="1"/>
    <col min="15623" max="15623" width="2.6640625" style="668" bestFit="1" customWidth="1"/>
    <col min="15624" max="15625" width="3.6640625" style="668" bestFit="1" customWidth="1"/>
    <col min="15626" max="15626" width="4.44140625" style="668" bestFit="1" customWidth="1"/>
    <col min="15627" max="15632" width="3.6640625" style="668" bestFit="1" customWidth="1"/>
    <col min="15633" max="15633" width="2.6640625" style="668" bestFit="1" customWidth="1"/>
    <col min="15634" max="15634" width="3.33203125" style="668" bestFit="1" customWidth="1"/>
    <col min="15635" max="15872" width="8.88671875" style="668"/>
    <col min="15873" max="15873" width="14.33203125" style="668" bestFit="1" customWidth="1"/>
    <col min="15874" max="15874" width="46.6640625" style="668" customWidth="1"/>
    <col min="15875" max="15875" width="5.109375" style="668" bestFit="1" customWidth="1"/>
    <col min="15876" max="15876" width="3.33203125" style="668" bestFit="1" customWidth="1"/>
    <col min="15877" max="15877" width="2.6640625" style="668" bestFit="1" customWidth="1"/>
    <col min="15878" max="15878" width="3.6640625" style="668" bestFit="1" customWidth="1"/>
    <col min="15879" max="15879" width="2.6640625" style="668" bestFit="1" customWidth="1"/>
    <col min="15880" max="15881" width="3.6640625" style="668" bestFit="1" customWidth="1"/>
    <col min="15882" max="15882" width="4.44140625" style="668" bestFit="1" customWidth="1"/>
    <col min="15883" max="15888" width="3.6640625" style="668" bestFit="1" customWidth="1"/>
    <col min="15889" max="15889" width="2.6640625" style="668" bestFit="1" customWidth="1"/>
    <col min="15890" max="15890" width="3.33203125" style="668" bestFit="1" customWidth="1"/>
    <col min="15891" max="16128" width="8.88671875" style="668"/>
    <col min="16129" max="16129" width="14.33203125" style="668" bestFit="1" customWidth="1"/>
    <col min="16130" max="16130" width="46.6640625" style="668" customWidth="1"/>
    <col min="16131" max="16131" width="5.109375" style="668" bestFit="1" customWidth="1"/>
    <col min="16132" max="16132" width="3.33203125" style="668" bestFit="1" customWidth="1"/>
    <col min="16133" max="16133" width="2.6640625" style="668" bestFit="1" customWidth="1"/>
    <col min="16134" max="16134" width="3.6640625" style="668" bestFit="1" customWidth="1"/>
    <col min="16135" max="16135" width="2.6640625" style="668" bestFit="1" customWidth="1"/>
    <col min="16136" max="16137" width="3.6640625" style="668" bestFit="1" customWidth="1"/>
    <col min="16138" max="16138" width="4.44140625" style="668" bestFit="1" customWidth="1"/>
    <col min="16139" max="16144" width="3.6640625" style="668" bestFit="1" customWidth="1"/>
    <col min="16145" max="16145" width="2.6640625" style="668" bestFit="1" customWidth="1"/>
    <col min="16146" max="16146" width="3.33203125" style="668" bestFit="1" customWidth="1"/>
    <col min="16147" max="16384" width="8.88671875" style="668"/>
  </cols>
  <sheetData>
    <row r="1" spans="1:18" s="1438" customFormat="1">
      <c r="A1" s="1436" t="s">
        <v>5197</v>
      </c>
    </row>
    <row r="2" spans="1:18" ht="34.200000000000003" customHeight="1" thickBot="1">
      <c r="A2" s="680" t="s">
        <v>3738</v>
      </c>
      <c r="B2" s="1801" t="s">
        <v>5010</v>
      </c>
      <c r="C2" s="1801"/>
      <c r="D2" s="1801"/>
      <c r="E2" s="1801"/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</row>
    <row r="3" spans="1:18">
      <c r="A3" s="937"/>
      <c r="B3" s="937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</row>
    <row r="4" spans="1:18">
      <c r="A4" s="413" t="s">
        <v>5011</v>
      </c>
      <c r="B4" s="416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</row>
    <row r="5" spans="1:18" ht="13.8" thickBot="1">
      <c r="A5" s="413" t="s">
        <v>4520</v>
      </c>
      <c r="B5" s="413"/>
      <c r="C5" s="1678" t="s">
        <v>31</v>
      </c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</row>
    <row r="6" spans="1:18">
      <c r="A6" s="413" t="s">
        <v>3737</v>
      </c>
      <c r="B6" s="416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</row>
    <row r="7" spans="1:18" ht="13.8" thickBot="1">
      <c r="A7" s="413" t="s">
        <v>3745</v>
      </c>
      <c r="B7" s="413" t="s">
        <v>5012</v>
      </c>
      <c r="C7" s="415"/>
      <c r="D7" s="1679" t="s">
        <v>3736</v>
      </c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</row>
    <row r="8" spans="1:18">
      <c r="A8" s="413" t="s">
        <v>3744</v>
      </c>
      <c r="B8" s="416"/>
      <c r="C8" s="413" t="s">
        <v>3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</row>
    <row r="9" spans="1:18" ht="24.6" thickBot="1">
      <c r="A9" s="418"/>
      <c r="B9" s="418"/>
      <c r="C9" s="418"/>
      <c r="D9" s="677" t="s">
        <v>58</v>
      </c>
      <c r="E9" s="677" t="s">
        <v>59</v>
      </c>
      <c r="F9" s="677" t="s">
        <v>60</v>
      </c>
      <c r="G9" s="677" t="s">
        <v>61</v>
      </c>
      <c r="H9" s="677" t="s">
        <v>62</v>
      </c>
      <c r="I9" s="677" t="s">
        <v>63</v>
      </c>
      <c r="J9" s="677" t="s">
        <v>170</v>
      </c>
      <c r="K9" s="677" t="s">
        <v>64</v>
      </c>
      <c r="L9" s="677" t="s">
        <v>65</v>
      </c>
      <c r="M9" s="677" t="s">
        <v>66</v>
      </c>
      <c r="N9" s="677" t="s">
        <v>67</v>
      </c>
      <c r="O9" s="677" t="s">
        <v>68</v>
      </c>
      <c r="P9" s="677" t="s">
        <v>69</v>
      </c>
      <c r="Q9" s="677" t="s">
        <v>70</v>
      </c>
      <c r="R9" s="677" t="s">
        <v>71</v>
      </c>
    </row>
    <row r="10" spans="1:18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</row>
    <row r="11" spans="1:18">
      <c r="A11" s="421" t="s">
        <v>5013</v>
      </c>
      <c r="B11" s="1089" t="s">
        <v>11</v>
      </c>
      <c r="C11" s="739">
        <v>52917</v>
      </c>
      <c r="D11" s="739">
        <v>701</v>
      </c>
      <c r="E11" s="739">
        <v>807</v>
      </c>
      <c r="F11" s="739">
        <v>1608</v>
      </c>
      <c r="G11" s="739">
        <v>826</v>
      </c>
      <c r="H11" s="739">
        <v>2249</v>
      </c>
      <c r="I11" s="739">
        <v>6025</v>
      </c>
      <c r="J11" s="739">
        <v>19062</v>
      </c>
      <c r="K11" s="739">
        <v>2865</v>
      </c>
      <c r="L11" s="739">
        <v>3556</v>
      </c>
      <c r="M11" s="739">
        <v>6730</v>
      </c>
      <c r="N11" s="739">
        <v>3385</v>
      </c>
      <c r="O11" s="739">
        <v>1376</v>
      </c>
      <c r="P11" s="739">
        <v>2857</v>
      </c>
      <c r="Q11" s="739">
        <v>302</v>
      </c>
      <c r="R11" s="739">
        <v>568</v>
      </c>
    </row>
    <row r="12" spans="1:18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</row>
    <row r="13" spans="1:18">
      <c r="A13" s="423" t="s">
        <v>3735</v>
      </c>
      <c r="B13" s="1090" t="s">
        <v>3734</v>
      </c>
      <c r="C13" s="740">
        <v>150</v>
      </c>
      <c r="D13" s="740">
        <v>4</v>
      </c>
      <c r="E13" s="740">
        <v>2</v>
      </c>
      <c r="F13" s="740">
        <v>0</v>
      </c>
      <c r="G13" s="740">
        <v>0</v>
      </c>
      <c r="H13" s="740">
        <v>12</v>
      </c>
      <c r="I13" s="740">
        <v>16</v>
      </c>
      <c r="J13" s="740">
        <v>62</v>
      </c>
      <c r="K13" s="740">
        <v>6</v>
      </c>
      <c r="L13" s="740">
        <v>7</v>
      </c>
      <c r="M13" s="740">
        <v>31</v>
      </c>
      <c r="N13" s="740">
        <v>2</v>
      </c>
      <c r="O13" s="740">
        <v>3</v>
      </c>
      <c r="P13" s="740">
        <v>3</v>
      </c>
      <c r="Q13" s="740">
        <v>1</v>
      </c>
      <c r="R13" s="740">
        <v>1</v>
      </c>
    </row>
    <row r="14" spans="1:18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</row>
    <row r="15" spans="1:18">
      <c r="A15" s="423" t="s">
        <v>3733</v>
      </c>
      <c r="B15" s="1090" t="s">
        <v>120</v>
      </c>
      <c r="C15" s="740">
        <v>188</v>
      </c>
      <c r="D15" s="740">
        <v>5</v>
      </c>
      <c r="E15" s="740">
        <v>11</v>
      </c>
      <c r="F15" s="740">
        <v>3</v>
      </c>
      <c r="G15" s="740">
        <v>1</v>
      </c>
      <c r="H15" s="740">
        <v>7</v>
      </c>
      <c r="I15" s="740">
        <v>20</v>
      </c>
      <c r="J15" s="740">
        <v>57</v>
      </c>
      <c r="K15" s="740">
        <v>10</v>
      </c>
      <c r="L15" s="740">
        <v>14</v>
      </c>
      <c r="M15" s="740">
        <v>23</v>
      </c>
      <c r="N15" s="740">
        <v>13</v>
      </c>
      <c r="O15" s="740">
        <v>3</v>
      </c>
      <c r="P15" s="740">
        <v>17</v>
      </c>
      <c r="Q15" s="740">
        <v>2</v>
      </c>
      <c r="R15" s="740">
        <v>2</v>
      </c>
    </row>
    <row r="16" spans="1:18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</row>
    <row r="17" spans="1:18">
      <c r="A17" s="423" t="s">
        <v>3732</v>
      </c>
      <c r="B17" s="1090" t="s">
        <v>3731</v>
      </c>
      <c r="C17" s="740">
        <v>1096</v>
      </c>
      <c r="D17" s="740">
        <v>33</v>
      </c>
      <c r="E17" s="740">
        <v>11</v>
      </c>
      <c r="F17" s="740">
        <v>39</v>
      </c>
      <c r="G17" s="740">
        <v>18</v>
      </c>
      <c r="H17" s="740">
        <v>69</v>
      </c>
      <c r="I17" s="740">
        <v>139</v>
      </c>
      <c r="J17" s="740">
        <v>398</v>
      </c>
      <c r="K17" s="740">
        <v>51</v>
      </c>
      <c r="L17" s="740">
        <v>54</v>
      </c>
      <c r="M17" s="740">
        <v>143</v>
      </c>
      <c r="N17" s="740">
        <v>61</v>
      </c>
      <c r="O17" s="740">
        <v>29</v>
      </c>
      <c r="P17" s="740">
        <v>40</v>
      </c>
      <c r="Q17" s="740">
        <v>6</v>
      </c>
      <c r="R17" s="740">
        <v>5</v>
      </c>
    </row>
    <row r="18" spans="1:18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</row>
    <row r="19" spans="1:18">
      <c r="A19" s="423" t="s">
        <v>3730</v>
      </c>
      <c r="B19" s="1090" t="s">
        <v>122</v>
      </c>
      <c r="C19" s="740">
        <v>12803</v>
      </c>
      <c r="D19" s="740">
        <v>178</v>
      </c>
      <c r="E19" s="740">
        <v>192</v>
      </c>
      <c r="F19" s="740">
        <v>415</v>
      </c>
      <c r="G19" s="740">
        <v>205</v>
      </c>
      <c r="H19" s="740">
        <v>564</v>
      </c>
      <c r="I19" s="740">
        <v>1499</v>
      </c>
      <c r="J19" s="740">
        <v>4663</v>
      </c>
      <c r="K19" s="740">
        <v>604</v>
      </c>
      <c r="L19" s="740">
        <v>896</v>
      </c>
      <c r="M19" s="740">
        <v>1629</v>
      </c>
      <c r="N19" s="740">
        <v>815</v>
      </c>
      <c r="O19" s="740">
        <v>323</v>
      </c>
      <c r="P19" s="740">
        <v>623</v>
      </c>
      <c r="Q19" s="740">
        <v>59</v>
      </c>
      <c r="R19" s="740">
        <v>138</v>
      </c>
    </row>
    <row r="20" spans="1:18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</row>
    <row r="21" spans="1:18">
      <c r="A21" s="423" t="s">
        <v>3729</v>
      </c>
      <c r="B21" s="1090" t="s">
        <v>3728</v>
      </c>
      <c r="C21" s="740">
        <v>567</v>
      </c>
      <c r="D21" s="740">
        <v>10</v>
      </c>
      <c r="E21" s="740">
        <v>11</v>
      </c>
      <c r="F21" s="740">
        <v>19</v>
      </c>
      <c r="G21" s="740">
        <v>12</v>
      </c>
      <c r="H21" s="740">
        <v>36</v>
      </c>
      <c r="I21" s="740">
        <v>75</v>
      </c>
      <c r="J21" s="740">
        <v>183</v>
      </c>
      <c r="K21" s="740">
        <v>20</v>
      </c>
      <c r="L21" s="740">
        <v>28</v>
      </c>
      <c r="M21" s="740">
        <v>90</v>
      </c>
      <c r="N21" s="740">
        <v>28</v>
      </c>
      <c r="O21" s="740">
        <v>15</v>
      </c>
      <c r="P21" s="740">
        <v>31</v>
      </c>
      <c r="Q21" s="740">
        <v>4</v>
      </c>
      <c r="R21" s="740">
        <v>5</v>
      </c>
    </row>
    <row r="22" spans="1:18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</row>
    <row r="23" spans="1:18" ht="22.2" customHeight="1">
      <c r="A23" s="423" t="s">
        <v>3727</v>
      </c>
      <c r="B23" s="1090" t="s">
        <v>2082</v>
      </c>
      <c r="C23" s="740">
        <v>202</v>
      </c>
      <c r="D23" s="740">
        <v>1</v>
      </c>
      <c r="E23" s="740">
        <v>1</v>
      </c>
      <c r="F23" s="740">
        <v>7</v>
      </c>
      <c r="G23" s="740">
        <v>0</v>
      </c>
      <c r="H23" s="740">
        <v>8</v>
      </c>
      <c r="I23" s="740">
        <v>22</v>
      </c>
      <c r="J23" s="740">
        <v>78</v>
      </c>
      <c r="K23" s="740">
        <v>9</v>
      </c>
      <c r="L23" s="740">
        <v>13</v>
      </c>
      <c r="M23" s="740">
        <v>31</v>
      </c>
      <c r="N23" s="740">
        <v>12</v>
      </c>
      <c r="O23" s="740">
        <v>2</v>
      </c>
      <c r="P23" s="740">
        <v>14</v>
      </c>
      <c r="Q23" s="740">
        <v>0</v>
      </c>
      <c r="R23" s="740">
        <v>4</v>
      </c>
    </row>
    <row r="24" spans="1:18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</row>
    <row r="25" spans="1:18">
      <c r="A25" s="423" t="s">
        <v>3726</v>
      </c>
      <c r="B25" s="1090" t="s">
        <v>2080</v>
      </c>
      <c r="C25" s="740">
        <v>2301</v>
      </c>
      <c r="D25" s="740">
        <v>33</v>
      </c>
      <c r="E25" s="740">
        <v>39</v>
      </c>
      <c r="F25" s="740">
        <v>78</v>
      </c>
      <c r="G25" s="740">
        <v>36</v>
      </c>
      <c r="H25" s="740">
        <v>85</v>
      </c>
      <c r="I25" s="740">
        <v>254</v>
      </c>
      <c r="J25" s="740">
        <v>973</v>
      </c>
      <c r="K25" s="740">
        <v>106</v>
      </c>
      <c r="L25" s="740">
        <v>161</v>
      </c>
      <c r="M25" s="740">
        <v>247</v>
      </c>
      <c r="N25" s="740">
        <v>119</v>
      </c>
      <c r="O25" s="740">
        <v>50</v>
      </c>
      <c r="P25" s="740">
        <v>95</v>
      </c>
      <c r="Q25" s="740">
        <v>4</v>
      </c>
      <c r="R25" s="740">
        <v>21</v>
      </c>
    </row>
    <row r="26" spans="1:18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</row>
    <row r="27" spans="1:18">
      <c r="A27" s="423" t="s">
        <v>3725</v>
      </c>
      <c r="B27" s="1090" t="s">
        <v>3724</v>
      </c>
      <c r="C27" s="740">
        <v>784</v>
      </c>
      <c r="D27" s="740">
        <v>8</v>
      </c>
      <c r="E27" s="740">
        <v>14</v>
      </c>
      <c r="F27" s="740">
        <v>23</v>
      </c>
      <c r="G27" s="740">
        <v>9</v>
      </c>
      <c r="H27" s="740">
        <v>14</v>
      </c>
      <c r="I27" s="740">
        <v>82</v>
      </c>
      <c r="J27" s="740">
        <v>315</v>
      </c>
      <c r="K27" s="740">
        <v>53</v>
      </c>
      <c r="L27" s="740">
        <v>48</v>
      </c>
      <c r="M27" s="740">
        <v>74</v>
      </c>
      <c r="N27" s="740">
        <v>63</v>
      </c>
      <c r="O27" s="740">
        <v>28</v>
      </c>
      <c r="P27" s="740">
        <v>43</v>
      </c>
      <c r="Q27" s="740">
        <v>2</v>
      </c>
      <c r="R27" s="740">
        <v>8</v>
      </c>
    </row>
    <row r="28" spans="1:18">
      <c r="A28" s="425"/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</row>
    <row r="29" spans="1:18">
      <c r="A29" s="423" t="s">
        <v>3723</v>
      </c>
      <c r="B29" s="1090" t="s">
        <v>3722</v>
      </c>
      <c r="C29" s="740">
        <v>1656</v>
      </c>
      <c r="D29" s="740">
        <v>23</v>
      </c>
      <c r="E29" s="740">
        <v>19</v>
      </c>
      <c r="F29" s="740">
        <v>45</v>
      </c>
      <c r="G29" s="740">
        <v>19</v>
      </c>
      <c r="H29" s="740">
        <v>72</v>
      </c>
      <c r="I29" s="740">
        <v>190</v>
      </c>
      <c r="J29" s="740">
        <v>654</v>
      </c>
      <c r="K29" s="740">
        <v>73</v>
      </c>
      <c r="L29" s="740">
        <v>94</v>
      </c>
      <c r="M29" s="740">
        <v>196</v>
      </c>
      <c r="N29" s="740">
        <v>120</v>
      </c>
      <c r="O29" s="740">
        <v>37</v>
      </c>
      <c r="P29" s="740">
        <v>86</v>
      </c>
      <c r="Q29" s="740">
        <v>9</v>
      </c>
      <c r="R29" s="740">
        <v>19</v>
      </c>
    </row>
    <row r="30" spans="1:18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</row>
    <row r="31" spans="1:18">
      <c r="A31" s="423" t="s">
        <v>3721</v>
      </c>
      <c r="B31" s="1090" t="s">
        <v>98</v>
      </c>
      <c r="C31" s="740">
        <v>2</v>
      </c>
      <c r="D31" s="740">
        <v>0</v>
      </c>
      <c r="E31" s="740">
        <v>0</v>
      </c>
      <c r="F31" s="740">
        <v>0</v>
      </c>
      <c r="G31" s="740">
        <v>0</v>
      </c>
      <c r="H31" s="740">
        <v>0</v>
      </c>
      <c r="I31" s="740">
        <v>0</v>
      </c>
      <c r="J31" s="740">
        <v>1</v>
      </c>
      <c r="K31" s="740">
        <v>0</v>
      </c>
      <c r="L31" s="740">
        <v>0</v>
      </c>
      <c r="M31" s="740">
        <v>1</v>
      </c>
      <c r="N31" s="740">
        <v>0</v>
      </c>
      <c r="O31" s="740">
        <v>0</v>
      </c>
      <c r="P31" s="740">
        <v>0</v>
      </c>
      <c r="Q31" s="740">
        <v>0</v>
      </c>
      <c r="R31" s="740">
        <v>0</v>
      </c>
    </row>
    <row r="32" spans="1:18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</row>
    <row r="33" spans="1:18">
      <c r="A33" s="423" t="s">
        <v>3720</v>
      </c>
      <c r="B33" s="1090" t="s">
        <v>100</v>
      </c>
      <c r="C33" s="740">
        <v>0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</row>
    <row r="34" spans="1:18">
      <c r="A34" s="425"/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</row>
    <row r="35" spans="1:18">
      <c r="A35" s="423" t="s">
        <v>3719</v>
      </c>
      <c r="B35" s="1090" t="s">
        <v>102</v>
      </c>
      <c r="C35" s="740">
        <v>14259</v>
      </c>
      <c r="D35" s="740">
        <v>146</v>
      </c>
      <c r="E35" s="740">
        <v>191</v>
      </c>
      <c r="F35" s="740">
        <v>390</v>
      </c>
      <c r="G35" s="740">
        <v>219</v>
      </c>
      <c r="H35" s="740">
        <v>567</v>
      </c>
      <c r="I35" s="740">
        <v>1845</v>
      </c>
      <c r="J35" s="740">
        <v>5115</v>
      </c>
      <c r="K35" s="740">
        <v>788</v>
      </c>
      <c r="L35" s="740">
        <v>961</v>
      </c>
      <c r="M35" s="740">
        <v>1827</v>
      </c>
      <c r="N35" s="740">
        <v>855</v>
      </c>
      <c r="O35" s="740">
        <v>369</v>
      </c>
      <c r="P35" s="740">
        <v>737</v>
      </c>
      <c r="Q35" s="740">
        <v>74</v>
      </c>
      <c r="R35" s="740">
        <v>175</v>
      </c>
    </row>
    <row r="36" spans="1:18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</row>
    <row r="37" spans="1:18">
      <c r="A37" s="423" t="s">
        <v>3718</v>
      </c>
      <c r="B37" s="1090" t="s">
        <v>76</v>
      </c>
      <c r="C37" s="740">
        <v>5110</v>
      </c>
      <c r="D37" s="740">
        <v>64</v>
      </c>
      <c r="E37" s="740">
        <v>57</v>
      </c>
      <c r="F37" s="740">
        <v>145</v>
      </c>
      <c r="G37" s="740">
        <v>89</v>
      </c>
      <c r="H37" s="740">
        <v>245</v>
      </c>
      <c r="I37" s="740">
        <v>562</v>
      </c>
      <c r="J37" s="740">
        <v>1865</v>
      </c>
      <c r="K37" s="740">
        <v>287</v>
      </c>
      <c r="L37" s="740">
        <v>405</v>
      </c>
      <c r="M37" s="740">
        <v>615</v>
      </c>
      <c r="N37" s="740">
        <v>331</v>
      </c>
      <c r="O37" s="740">
        <v>124</v>
      </c>
      <c r="P37" s="740">
        <v>255</v>
      </c>
      <c r="Q37" s="740">
        <v>30</v>
      </c>
      <c r="R37" s="740">
        <v>36</v>
      </c>
    </row>
    <row r="38" spans="1:18">
      <c r="A38" s="425"/>
      <c r="B38" s="425"/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</row>
    <row r="39" spans="1:18">
      <c r="A39" s="423" t="s">
        <v>3717</v>
      </c>
      <c r="B39" s="1090" t="s">
        <v>105</v>
      </c>
      <c r="C39" s="740">
        <v>4473</v>
      </c>
      <c r="D39" s="740">
        <v>56</v>
      </c>
      <c r="E39" s="740">
        <v>77</v>
      </c>
      <c r="F39" s="740">
        <v>144</v>
      </c>
      <c r="G39" s="740">
        <v>50</v>
      </c>
      <c r="H39" s="740">
        <v>175</v>
      </c>
      <c r="I39" s="740">
        <v>481</v>
      </c>
      <c r="J39" s="740">
        <v>1650</v>
      </c>
      <c r="K39" s="740">
        <v>282</v>
      </c>
      <c r="L39" s="740">
        <v>230</v>
      </c>
      <c r="M39" s="740">
        <v>604</v>
      </c>
      <c r="N39" s="740">
        <v>251</v>
      </c>
      <c r="O39" s="740">
        <v>108</v>
      </c>
      <c r="P39" s="740">
        <v>277</v>
      </c>
      <c r="Q39" s="740">
        <v>32</v>
      </c>
      <c r="R39" s="740">
        <v>56</v>
      </c>
    </row>
    <row r="40" spans="1:18">
      <c r="A40" s="425"/>
      <c r="B40" s="425"/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</row>
    <row r="41" spans="1:18">
      <c r="A41" s="423" t="s">
        <v>3716</v>
      </c>
      <c r="B41" s="1090" t="s">
        <v>107</v>
      </c>
      <c r="C41" s="740">
        <v>97</v>
      </c>
      <c r="D41" s="740">
        <v>1</v>
      </c>
      <c r="E41" s="740">
        <v>1</v>
      </c>
      <c r="F41" s="740">
        <v>1</v>
      </c>
      <c r="G41" s="740">
        <v>1</v>
      </c>
      <c r="H41" s="740">
        <v>4</v>
      </c>
      <c r="I41" s="740">
        <v>16</v>
      </c>
      <c r="J41" s="740">
        <v>15</v>
      </c>
      <c r="K41" s="740">
        <v>6</v>
      </c>
      <c r="L41" s="740">
        <v>5</v>
      </c>
      <c r="M41" s="740">
        <v>13</v>
      </c>
      <c r="N41" s="740">
        <v>14</v>
      </c>
      <c r="O41" s="740">
        <v>9</v>
      </c>
      <c r="P41" s="740">
        <v>9</v>
      </c>
      <c r="Q41" s="740">
        <v>1</v>
      </c>
      <c r="R41" s="740">
        <v>1</v>
      </c>
    </row>
    <row r="42" spans="1:18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</row>
    <row r="43" spans="1:18">
      <c r="A43" s="423" t="s">
        <v>3715</v>
      </c>
      <c r="B43" s="1090" t="s">
        <v>109</v>
      </c>
      <c r="C43" s="740">
        <v>151</v>
      </c>
      <c r="D43" s="740">
        <v>5</v>
      </c>
      <c r="E43" s="740">
        <v>3</v>
      </c>
      <c r="F43" s="740">
        <v>1</v>
      </c>
      <c r="G43" s="740">
        <v>3</v>
      </c>
      <c r="H43" s="740">
        <v>13</v>
      </c>
      <c r="I43" s="740">
        <v>14</v>
      </c>
      <c r="J43" s="740">
        <v>56</v>
      </c>
      <c r="K43" s="740">
        <v>8</v>
      </c>
      <c r="L43" s="740">
        <v>5</v>
      </c>
      <c r="M43" s="740">
        <v>20</v>
      </c>
      <c r="N43" s="740">
        <v>12</v>
      </c>
      <c r="O43" s="740">
        <v>2</v>
      </c>
      <c r="P43" s="740">
        <v>5</v>
      </c>
      <c r="Q43" s="740">
        <v>3</v>
      </c>
      <c r="R43" s="740">
        <v>1</v>
      </c>
    </row>
    <row r="44" spans="1:18">
      <c r="A44" s="425"/>
      <c r="B44" s="425"/>
      <c r="C44" s="425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</row>
    <row r="45" spans="1:18">
      <c r="A45" s="423" t="s">
        <v>3714</v>
      </c>
      <c r="B45" s="1090" t="s">
        <v>111</v>
      </c>
      <c r="C45" s="740">
        <v>1352</v>
      </c>
      <c r="D45" s="740">
        <v>20</v>
      </c>
      <c r="E45" s="740">
        <v>19</v>
      </c>
      <c r="F45" s="740">
        <v>48</v>
      </c>
      <c r="G45" s="740">
        <v>21</v>
      </c>
      <c r="H45" s="740">
        <v>65</v>
      </c>
      <c r="I45" s="740">
        <v>160</v>
      </c>
      <c r="J45" s="740">
        <v>444</v>
      </c>
      <c r="K45" s="740">
        <v>102</v>
      </c>
      <c r="L45" s="740">
        <v>104</v>
      </c>
      <c r="M45" s="740">
        <v>166</v>
      </c>
      <c r="N45" s="740">
        <v>78</v>
      </c>
      <c r="O45" s="740">
        <v>35</v>
      </c>
      <c r="P45" s="740">
        <v>69</v>
      </c>
      <c r="Q45" s="740">
        <v>10</v>
      </c>
      <c r="R45" s="740">
        <v>11</v>
      </c>
    </row>
    <row r="46" spans="1:18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</row>
    <row r="47" spans="1:18">
      <c r="A47" s="423" t="s">
        <v>3713</v>
      </c>
      <c r="B47" s="1090" t="s">
        <v>79</v>
      </c>
      <c r="C47" s="740">
        <v>0</v>
      </c>
      <c r="D47" s="740">
        <v>0</v>
      </c>
      <c r="E47" s="740">
        <v>0</v>
      </c>
      <c r="F47" s="740">
        <v>0</v>
      </c>
      <c r="G47" s="740">
        <v>0</v>
      </c>
      <c r="H47" s="740">
        <v>0</v>
      </c>
      <c r="I47" s="740">
        <v>0</v>
      </c>
      <c r="J47" s="740">
        <v>0</v>
      </c>
      <c r="K47" s="740">
        <v>0</v>
      </c>
      <c r="L47" s="740">
        <v>0</v>
      </c>
      <c r="M47" s="740">
        <v>0</v>
      </c>
      <c r="N47" s="740">
        <v>0</v>
      </c>
      <c r="O47" s="740">
        <v>0</v>
      </c>
      <c r="P47" s="740">
        <v>0</v>
      </c>
      <c r="Q47" s="740">
        <v>0</v>
      </c>
      <c r="R47" s="740">
        <v>0</v>
      </c>
    </row>
    <row r="48" spans="1:18">
      <c r="A48" s="425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</row>
    <row r="49" spans="1:18">
      <c r="A49" s="423" t="s">
        <v>177</v>
      </c>
      <c r="B49" s="1090" t="s">
        <v>78</v>
      </c>
      <c r="C49" s="740">
        <v>454</v>
      </c>
      <c r="D49" s="740">
        <v>7</v>
      </c>
      <c r="E49" s="740">
        <v>10</v>
      </c>
      <c r="F49" s="740">
        <v>15</v>
      </c>
      <c r="G49" s="740">
        <v>11</v>
      </c>
      <c r="H49" s="740">
        <v>18</v>
      </c>
      <c r="I49" s="740">
        <v>38</v>
      </c>
      <c r="J49" s="740">
        <v>186</v>
      </c>
      <c r="K49" s="740">
        <v>22</v>
      </c>
      <c r="L49" s="740">
        <v>22</v>
      </c>
      <c r="M49" s="740">
        <v>70</v>
      </c>
      <c r="N49" s="740">
        <v>19</v>
      </c>
      <c r="O49" s="740">
        <v>5</v>
      </c>
      <c r="P49" s="740">
        <v>30</v>
      </c>
      <c r="Q49" s="740">
        <v>1</v>
      </c>
      <c r="R49" s="740">
        <v>0</v>
      </c>
    </row>
    <row r="50" spans="1:18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</row>
    <row r="51" spans="1:18">
      <c r="A51" s="423" t="s">
        <v>178</v>
      </c>
      <c r="B51" s="1090" t="s">
        <v>85</v>
      </c>
      <c r="C51" s="740">
        <v>468</v>
      </c>
      <c r="D51" s="740">
        <v>15</v>
      </c>
      <c r="E51" s="740">
        <v>9</v>
      </c>
      <c r="F51" s="740">
        <v>10</v>
      </c>
      <c r="G51" s="740">
        <v>13</v>
      </c>
      <c r="H51" s="740">
        <v>32</v>
      </c>
      <c r="I51" s="740">
        <v>33</v>
      </c>
      <c r="J51" s="740">
        <v>177</v>
      </c>
      <c r="K51" s="740">
        <v>33</v>
      </c>
      <c r="L51" s="740">
        <v>35</v>
      </c>
      <c r="M51" s="740">
        <v>54</v>
      </c>
      <c r="N51" s="740">
        <v>17</v>
      </c>
      <c r="O51" s="740">
        <v>11</v>
      </c>
      <c r="P51" s="740">
        <v>22</v>
      </c>
      <c r="Q51" s="740">
        <v>2</v>
      </c>
      <c r="R51" s="740">
        <v>5</v>
      </c>
    </row>
    <row r="52" spans="1:18">
      <c r="A52" s="425"/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</row>
    <row r="53" spans="1:18" ht="19.2" customHeight="1">
      <c r="A53" s="423" t="s">
        <v>179</v>
      </c>
      <c r="B53" s="1090" t="s">
        <v>2053</v>
      </c>
      <c r="C53" s="740">
        <v>1003</v>
      </c>
      <c r="D53" s="740">
        <v>14</v>
      </c>
      <c r="E53" s="740">
        <v>28</v>
      </c>
      <c r="F53" s="740">
        <v>31</v>
      </c>
      <c r="G53" s="740">
        <v>12</v>
      </c>
      <c r="H53" s="740">
        <v>57</v>
      </c>
      <c r="I53" s="740">
        <v>85</v>
      </c>
      <c r="J53" s="740">
        <v>231</v>
      </c>
      <c r="K53" s="740">
        <v>80</v>
      </c>
      <c r="L53" s="740">
        <v>73</v>
      </c>
      <c r="M53" s="740">
        <v>98</v>
      </c>
      <c r="N53" s="740">
        <v>147</v>
      </c>
      <c r="O53" s="740">
        <v>56</v>
      </c>
      <c r="P53" s="740">
        <v>72</v>
      </c>
      <c r="Q53" s="740">
        <v>10</v>
      </c>
      <c r="R53" s="740">
        <v>9</v>
      </c>
    </row>
    <row r="54" spans="1:18">
      <c r="A54" s="425"/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</row>
    <row r="55" spans="1:18">
      <c r="A55" s="423" t="s">
        <v>180</v>
      </c>
      <c r="B55" s="1090" t="s">
        <v>3712</v>
      </c>
      <c r="C55" s="740">
        <v>5801</v>
      </c>
      <c r="D55" s="740">
        <v>78</v>
      </c>
      <c r="E55" s="740">
        <v>112</v>
      </c>
      <c r="F55" s="740">
        <v>194</v>
      </c>
      <c r="G55" s="740">
        <v>107</v>
      </c>
      <c r="H55" s="740">
        <v>206</v>
      </c>
      <c r="I55" s="740">
        <v>494</v>
      </c>
      <c r="J55" s="740">
        <v>1939</v>
      </c>
      <c r="K55" s="740">
        <v>325</v>
      </c>
      <c r="L55" s="740">
        <v>401</v>
      </c>
      <c r="M55" s="740">
        <v>798</v>
      </c>
      <c r="N55" s="740">
        <v>428</v>
      </c>
      <c r="O55" s="740">
        <v>167</v>
      </c>
      <c r="P55" s="740">
        <v>429</v>
      </c>
      <c r="Q55" s="740">
        <v>52</v>
      </c>
      <c r="R55" s="740">
        <v>71</v>
      </c>
    </row>
    <row r="56" spans="1:18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</row>
    <row r="57" spans="1:18">
      <c r="A57" s="1091" t="s">
        <v>4082</v>
      </c>
    </row>
  </sheetData>
  <mergeCells count="3">
    <mergeCell ref="B2:R2"/>
    <mergeCell ref="C5:R5"/>
    <mergeCell ref="D7:R7"/>
  </mergeCells>
  <hyperlinks>
    <hyperlink ref="A1" location="Indice!A125" display="Volver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R57"/>
  <sheetViews>
    <sheetView showGridLines="0" showRowColHeaders="0" workbookViewId="0">
      <selection activeCell="B2" sqref="B2:R2"/>
    </sheetView>
  </sheetViews>
  <sheetFormatPr baseColWidth="10" defaultColWidth="8.88671875" defaultRowHeight="13.2"/>
  <cols>
    <col min="1" max="1" width="14.33203125" style="668" bestFit="1" customWidth="1"/>
    <col min="2" max="2" width="46.6640625" style="668" customWidth="1"/>
    <col min="3" max="3" width="5.109375" style="668" bestFit="1" customWidth="1"/>
    <col min="4" max="4" width="3.33203125" style="668" bestFit="1" customWidth="1"/>
    <col min="5" max="5" width="2.6640625" style="668" bestFit="1" customWidth="1"/>
    <col min="6" max="6" width="3.6640625" style="668" bestFit="1" customWidth="1"/>
    <col min="7" max="7" width="2.6640625" style="668" bestFit="1" customWidth="1"/>
    <col min="8" max="9" width="3.6640625" style="668" bestFit="1" customWidth="1"/>
    <col min="10" max="10" width="4.44140625" style="668" bestFit="1" customWidth="1"/>
    <col min="11" max="16" width="3.6640625" style="668" bestFit="1" customWidth="1"/>
    <col min="17" max="17" width="2.6640625" style="668" bestFit="1" customWidth="1"/>
    <col min="18" max="18" width="3.33203125" style="668" bestFit="1" customWidth="1"/>
    <col min="19" max="256" width="8.88671875" style="668"/>
    <col min="257" max="257" width="14.33203125" style="668" bestFit="1" customWidth="1"/>
    <col min="258" max="258" width="46.6640625" style="668" customWidth="1"/>
    <col min="259" max="259" width="5.109375" style="668" bestFit="1" customWidth="1"/>
    <col min="260" max="260" width="3.33203125" style="668" bestFit="1" customWidth="1"/>
    <col min="261" max="261" width="2.6640625" style="668" bestFit="1" customWidth="1"/>
    <col min="262" max="262" width="3.6640625" style="668" bestFit="1" customWidth="1"/>
    <col min="263" max="263" width="2.6640625" style="668" bestFit="1" customWidth="1"/>
    <col min="264" max="265" width="3.6640625" style="668" bestFit="1" customWidth="1"/>
    <col min="266" max="266" width="4.44140625" style="668" bestFit="1" customWidth="1"/>
    <col min="267" max="272" width="3.6640625" style="668" bestFit="1" customWidth="1"/>
    <col min="273" max="273" width="2.6640625" style="668" bestFit="1" customWidth="1"/>
    <col min="274" max="274" width="3.33203125" style="668" bestFit="1" customWidth="1"/>
    <col min="275" max="512" width="8.88671875" style="668"/>
    <col min="513" max="513" width="14.33203125" style="668" bestFit="1" customWidth="1"/>
    <col min="514" max="514" width="46.6640625" style="668" customWidth="1"/>
    <col min="515" max="515" width="5.109375" style="668" bestFit="1" customWidth="1"/>
    <col min="516" max="516" width="3.33203125" style="668" bestFit="1" customWidth="1"/>
    <col min="517" max="517" width="2.6640625" style="668" bestFit="1" customWidth="1"/>
    <col min="518" max="518" width="3.6640625" style="668" bestFit="1" customWidth="1"/>
    <col min="519" max="519" width="2.6640625" style="668" bestFit="1" customWidth="1"/>
    <col min="520" max="521" width="3.6640625" style="668" bestFit="1" customWidth="1"/>
    <col min="522" max="522" width="4.44140625" style="668" bestFit="1" customWidth="1"/>
    <col min="523" max="528" width="3.6640625" style="668" bestFit="1" customWidth="1"/>
    <col min="529" max="529" width="2.6640625" style="668" bestFit="1" customWidth="1"/>
    <col min="530" max="530" width="3.33203125" style="668" bestFit="1" customWidth="1"/>
    <col min="531" max="768" width="8.88671875" style="668"/>
    <col min="769" max="769" width="14.33203125" style="668" bestFit="1" customWidth="1"/>
    <col min="770" max="770" width="46.6640625" style="668" customWidth="1"/>
    <col min="771" max="771" width="5.109375" style="668" bestFit="1" customWidth="1"/>
    <col min="772" max="772" width="3.33203125" style="668" bestFit="1" customWidth="1"/>
    <col min="773" max="773" width="2.6640625" style="668" bestFit="1" customWidth="1"/>
    <col min="774" max="774" width="3.6640625" style="668" bestFit="1" customWidth="1"/>
    <col min="775" max="775" width="2.6640625" style="668" bestFit="1" customWidth="1"/>
    <col min="776" max="777" width="3.6640625" style="668" bestFit="1" customWidth="1"/>
    <col min="778" max="778" width="4.44140625" style="668" bestFit="1" customWidth="1"/>
    <col min="779" max="784" width="3.6640625" style="668" bestFit="1" customWidth="1"/>
    <col min="785" max="785" width="2.6640625" style="668" bestFit="1" customWidth="1"/>
    <col min="786" max="786" width="3.33203125" style="668" bestFit="1" customWidth="1"/>
    <col min="787" max="1024" width="8.88671875" style="668"/>
    <col min="1025" max="1025" width="14.33203125" style="668" bestFit="1" customWidth="1"/>
    <col min="1026" max="1026" width="46.6640625" style="668" customWidth="1"/>
    <col min="1027" max="1027" width="5.109375" style="668" bestFit="1" customWidth="1"/>
    <col min="1028" max="1028" width="3.33203125" style="668" bestFit="1" customWidth="1"/>
    <col min="1029" max="1029" width="2.6640625" style="668" bestFit="1" customWidth="1"/>
    <col min="1030" max="1030" width="3.6640625" style="668" bestFit="1" customWidth="1"/>
    <col min="1031" max="1031" width="2.6640625" style="668" bestFit="1" customWidth="1"/>
    <col min="1032" max="1033" width="3.6640625" style="668" bestFit="1" customWidth="1"/>
    <col min="1034" max="1034" width="4.44140625" style="668" bestFit="1" customWidth="1"/>
    <col min="1035" max="1040" width="3.6640625" style="668" bestFit="1" customWidth="1"/>
    <col min="1041" max="1041" width="2.6640625" style="668" bestFit="1" customWidth="1"/>
    <col min="1042" max="1042" width="3.33203125" style="668" bestFit="1" customWidth="1"/>
    <col min="1043" max="1280" width="8.88671875" style="668"/>
    <col min="1281" max="1281" width="14.33203125" style="668" bestFit="1" customWidth="1"/>
    <col min="1282" max="1282" width="46.6640625" style="668" customWidth="1"/>
    <col min="1283" max="1283" width="5.109375" style="668" bestFit="1" customWidth="1"/>
    <col min="1284" max="1284" width="3.33203125" style="668" bestFit="1" customWidth="1"/>
    <col min="1285" max="1285" width="2.6640625" style="668" bestFit="1" customWidth="1"/>
    <col min="1286" max="1286" width="3.6640625" style="668" bestFit="1" customWidth="1"/>
    <col min="1287" max="1287" width="2.6640625" style="668" bestFit="1" customWidth="1"/>
    <col min="1288" max="1289" width="3.6640625" style="668" bestFit="1" customWidth="1"/>
    <col min="1290" max="1290" width="4.44140625" style="668" bestFit="1" customWidth="1"/>
    <col min="1291" max="1296" width="3.6640625" style="668" bestFit="1" customWidth="1"/>
    <col min="1297" max="1297" width="2.6640625" style="668" bestFit="1" customWidth="1"/>
    <col min="1298" max="1298" width="3.33203125" style="668" bestFit="1" customWidth="1"/>
    <col min="1299" max="1536" width="8.88671875" style="668"/>
    <col min="1537" max="1537" width="14.33203125" style="668" bestFit="1" customWidth="1"/>
    <col min="1538" max="1538" width="46.6640625" style="668" customWidth="1"/>
    <col min="1539" max="1539" width="5.109375" style="668" bestFit="1" customWidth="1"/>
    <col min="1540" max="1540" width="3.33203125" style="668" bestFit="1" customWidth="1"/>
    <col min="1541" max="1541" width="2.6640625" style="668" bestFit="1" customWidth="1"/>
    <col min="1542" max="1542" width="3.6640625" style="668" bestFit="1" customWidth="1"/>
    <col min="1543" max="1543" width="2.6640625" style="668" bestFit="1" customWidth="1"/>
    <col min="1544" max="1545" width="3.6640625" style="668" bestFit="1" customWidth="1"/>
    <col min="1546" max="1546" width="4.44140625" style="668" bestFit="1" customWidth="1"/>
    <col min="1547" max="1552" width="3.6640625" style="668" bestFit="1" customWidth="1"/>
    <col min="1553" max="1553" width="2.6640625" style="668" bestFit="1" customWidth="1"/>
    <col min="1554" max="1554" width="3.33203125" style="668" bestFit="1" customWidth="1"/>
    <col min="1555" max="1792" width="8.88671875" style="668"/>
    <col min="1793" max="1793" width="14.33203125" style="668" bestFit="1" customWidth="1"/>
    <col min="1794" max="1794" width="46.6640625" style="668" customWidth="1"/>
    <col min="1795" max="1795" width="5.109375" style="668" bestFit="1" customWidth="1"/>
    <col min="1796" max="1796" width="3.33203125" style="668" bestFit="1" customWidth="1"/>
    <col min="1797" max="1797" width="2.6640625" style="668" bestFit="1" customWidth="1"/>
    <col min="1798" max="1798" width="3.6640625" style="668" bestFit="1" customWidth="1"/>
    <col min="1799" max="1799" width="2.6640625" style="668" bestFit="1" customWidth="1"/>
    <col min="1800" max="1801" width="3.6640625" style="668" bestFit="1" customWidth="1"/>
    <col min="1802" max="1802" width="4.44140625" style="668" bestFit="1" customWidth="1"/>
    <col min="1803" max="1808" width="3.6640625" style="668" bestFit="1" customWidth="1"/>
    <col min="1809" max="1809" width="2.6640625" style="668" bestFit="1" customWidth="1"/>
    <col min="1810" max="1810" width="3.33203125" style="668" bestFit="1" customWidth="1"/>
    <col min="1811" max="2048" width="8.88671875" style="668"/>
    <col min="2049" max="2049" width="14.33203125" style="668" bestFit="1" customWidth="1"/>
    <col min="2050" max="2050" width="46.6640625" style="668" customWidth="1"/>
    <col min="2051" max="2051" width="5.109375" style="668" bestFit="1" customWidth="1"/>
    <col min="2052" max="2052" width="3.33203125" style="668" bestFit="1" customWidth="1"/>
    <col min="2053" max="2053" width="2.6640625" style="668" bestFit="1" customWidth="1"/>
    <col min="2054" max="2054" width="3.6640625" style="668" bestFit="1" customWidth="1"/>
    <col min="2055" max="2055" width="2.6640625" style="668" bestFit="1" customWidth="1"/>
    <col min="2056" max="2057" width="3.6640625" style="668" bestFit="1" customWidth="1"/>
    <col min="2058" max="2058" width="4.44140625" style="668" bestFit="1" customWidth="1"/>
    <col min="2059" max="2064" width="3.6640625" style="668" bestFit="1" customWidth="1"/>
    <col min="2065" max="2065" width="2.6640625" style="668" bestFit="1" customWidth="1"/>
    <col min="2066" max="2066" width="3.33203125" style="668" bestFit="1" customWidth="1"/>
    <col min="2067" max="2304" width="8.88671875" style="668"/>
    <col min="2305" max="2305" width="14.33203125" style="668" bestFit="1" customWidth="1"/>
    <col min="2306" max="2306" width="46.6640625" style="668" customWidth="1"/>
    <col min="2307" max="2307" width="5.109375" style="668" bestFit="1" customWidth="1"/>
    <col min="2308" max="2308" width="3.33203125" style="668" bestFit="1" customWidth="1"/>
    <col min="2309" max="2309" width="2.6640625" style="668" bestFit="1" customWidth="1"/>
    <col min="2310" max="2310" width="3.6640625" style="668" bestFit="1" customWidth="1"/>
    <col min="2311" max="2311" width="2.6640625" style="668" bestFit="1" customWidth="1"/>
    <col min="2312" max="2313" width="3.6640625" style="668" bestFit="1" customWidth="1"/>
    <col min="2314" max="2314" width="4.44140625" style="668" bestFit="1" customWidth="1"/>
    <col min="2315" max="2320" width="3.6640625" style="668" bestFit="1" customWidth="1"/>
    <col min="2321" max="2321" width="2.6640625" style="668" bestFit="1" customWidth="1"/>
    <col min="2322" max="2322" width="3.33203125" style="668" bestFit="1" customWidth="1"/>
    <col min="2323" max="2560" width="8.88671875" style="668"/>
    <col min="2561" max="2561" width="14.33203125" style="668" bestFit="1" customWidth="1"/>
    <col min="2562" max="2562" width="46.6640625" style="668" customWidth="1"/>
    <col min="2563" max="2563" width="5.109375" style="668" bestFit="1" customWidth="1"/>
    <col min="2564" max="2564" width="3.33203125" style="668" bestFit="1" customWidth="1"/>
    <col min="2565" max="2565" width="2.6640625" style="668" bestFit="1" customWidth="1"/>
    <col min="2566" max="2566" width="3.6640625" style="668" bestFit="1" customWidth="1"/>
    <col min="2567" max="2567" width="2.6640625" style="668" bestFit="1" customWidth="1"/>
    <col min="2568" max="2569" width="3.6640625" style="668" bestFit="1" customWidth="1"/>
    <col min="2570" max="2570" width="4.44140625" style="668" bestFit="1" customWidth="1"/>
    <col min="2571" max="2576" width="3.6640625" style="668" bestFit="1" customWidth="1"/>
    <col min="2577" max="2577" width="2.6640625" style="668" bestFit="1" customWidth="1"/>
    <col min="2578" max="2578" width="3.33203125" style="668" bestFit="1" customWidth="1"/>
    <col min="2579" max="2816" width="8.88671875" style="668"/>
    <col min="2817" max="2817" width="14.33203125" style="668" bestFit="1" customWidth="1"/>
    <col min="2818" max="2818" width="46.6640625" style="668" customWidth="1"/>
    <col min="2819" max="2819" width="5.109375" style="668" bestFit="1" customWidth="1"/>
    <col min="2820" max="2820" width="3.33203125" style="668" bestFit="1" customWidth="1"/>
    <col min="2821" max="2821" width="2.6640625" style="668" bestFit="1" customWidth="1"/>
    <col min="2822" max="2822" width="3.6640625" style="668" bestFit="1" customWidth="1"/>
    <col min="2823" max="2823" width="2.6640625" style="668" bestFit="1" customWidth="1"/>
    <col min="2824" max="2825" width="3.6640625" style="668" bestFit="1" customWidth="1"/>
    <col min="2826" max="2826" width="4.44140625" style="668" bestFit="1" customWidth="1"/>
    <col min="2827" max="2832" width="3.6640625" style="668" bestFit="1" customWidth="1"/>
    <col min="2833" max="2833" width="2.6640625" style="668" bestFit="1" customWidth="1"/>
    <col min="2834" max="2834" width="3.33203125" style="668" bestFit="1" customWidth="1"/>
    <col min="2835" max="3072" width="8.88671875" style="668"/>
    <col min="3073" max="3073" width="14.33203125" style="668" bestFit="1" customWidth="1"/>
    <col min="3074" max="3074" width="46.6640625" style="668" customWidth="1"/>
    <col min="3075" max="3075" width="5.109375" style="668" bestFit="1" customWidth="1"/>
    <col min="3076" max="3076" width="3.33203125" style="668" bestFit="1" customWidth="1"/>
    <col min="3077" max="3077" width="2.6640625" style="668" bestFit="1" customWidth="1"/>
    <col min="3078" max="3078" width="3.6640625" style="668" bestFit="1" customWidth="1"/>
    <col min="3079" max="3079" width="2.6640625" style="668" bestFit="1" customWidth="1"/>
    <col min="3080" max="3081" width="3.6640625" style="668" bestFit="1" customWidth="1"/>
    <col min="3082" max="3082" width="4.44140625" style="668" bestFit="1" customWidth="1"/>
    <col min="3083" max="3088" width="3.6640625" style="668" bestFit="1" customWidth="1"/>
    <col min="3089" max="3089" width="2.6640625" style="668" bestFit="1" customWidth="1"/>
    <col min="3090" max="3090" width="3.33203125" style="668" bestFit="1" customWidth="1"/>
    <col min="3091" max="3328" width="8.88671875" style="668"/>
    <col min="3329" max="3329" width="14.33203125" style="668" bestFit="1" customWidth="1"/>
    <col min="3330" max="3330" width="46.6640625" style="668" customWidth="1"/>
    <col min="3331" max="3331" width="5.109375" style="668" bestFit="1" customWidth="1"/>
    <col min="3332" max="3332" width="3.33203125" style="668" bestFit="1" customWidth="1"/>
    <col min="3333" max="3333" width="2.6640625" style="668" bestFit="1" customWidth="1"/>
    <col min="3334" max="3334" width="3.6640625" style="668" bestFit="1" customWidth="1"/>
    <col min="3335" max="3335" width="2.6640625" style="668" bestFit="1" customWidth="1"/>
    <col min="3336" max="3337" width="3.6640625" style="668" bestFit="1" customWidth="1"/>
    <col min="3338" max="3338" width="4.44140625" style="668" bestFit="1" customWidth="1"/>
    <col min="3339" max="3344" width="3.6640625" style="668" bestFit="1" customWidth="1"/>
    <col min="3345" max="3345" width="2.6640625" style="668" bestFit="1" customWidth="1"/>
    <col min="3346" max="3346" width="3.33203125" style="668" bestFit="1" customWidth="1"/>
    <col min="3347" max="3584" width="8.88671875" style="668"/>
    <col min="3585" max="3585" width="14.33203125" style="668" bestFit="1" customWidth="1"/>
    <col min="3586" max="3586" width="46.6640625" style="668" customWidth="1"/>
    <col min="3587" max="3587" width="5.109375" style="668" bestFit="1" customWidth="1"/>
    <col min="3588" max="3588" width="3.33203125" style="668" bestFit="1" customWidth="1"/>
    <col min="3589" max="3589" width="2.6640625" style="668" bestFit="1" customWidth="1"/>
    <col min="3590" max="3590" width="3.6640625" style="668" bestFit="1" customWidth="1"/>
    <col min="3591" max="3591" width="2.6640625" style="668" bestFit="1" customWidth="1"/>
    <col min="3592" max="3593" width="3.6640625" style="668" bestFit="1" customWidth="1"/>
    <col min="3594" max="3594" width="4.44140625" style="668" bestFit="1" customWidth="1"/>
    <col min="3595" max="3600" width="3.6640625" style="668" bestFit="1" customWidth="1"/>
    <col min="3601" max="3601" width="2.6640625" style="668" bestFit="1" customWidth="1"/>
    <col min="3602" max="3602" width="3.33203125" style="668" bestFit="1" customWidth="1"/>
    <col min="3603" max="3840" width="8.88671875" style="668"/>
    <col min="3841" max="3841" width="14.33203125" style="668" bestFit="1" customWidth="1"/>
    <col min="3842" max="3842" width="46.6640625" style="668" customWidth="1"/>
    <col min="3843" max="3843" width="5.109375" style="668" bestFit="1" customWidth="1"/>
    <col min="3844" max="3844" width="3.33203125" style="668" bestFit="1" customWidth="1"/>
    <col min="3845" max="3845" width="2.6640625" style="668" bestFit="1" customWidth="1"/>
    <col min="3846" max="3846" width="3.6640625" style="668" bestFit="1" customWidth="1"/>
    <col min="3847" max="3847" width="2.6640625" style="668" bestFit="1" customWidth="1"/>
    <col min="3848" max="3849" width="3.6640625" style="668" bestFit="1" customWidth="1"/>
    <col min="3850" max="3850" width="4.44140625" style="668" bestFit="1" customWidth="1"/>
    <col min="3851" max="3856" width="3.6640625" style="668" bestFit="1" customWidth="1"/>
    <col min="3857" max="3857" width="2.6640625" style="668" bestFit="1" customWidth="1"/>
    <col min="3858" max="3858" width="3.33203125" style="668" bestFit="1" customWidth="1"/>
    <col min="3859" max="4096" width="8.88671875" style="668"/>
    <col min="4097" max="4097" width="14.33203125" style="668" bestFit="1" customWidth="1"/>
    <col min="4098" max="4098" width="46.6640625" style="668" customWidth="1"/>
    <col min="4099" max="4099" width="5.109375" style="668" bestFit="1" customWidth="1"/>
    <col min="4100" max="4100" width="3.33203125" style="668" bestFit="1" customWidth="1"/>
    <col min="4101" max="4101" width="2.6640625" style="668" bestFit="1" customWidth="1"/>
    <col min="4102" max="4102" width="3.6640625" style="668" bestFit="1" customWidth="1"/>
    <col min="4103" max="4103" width="2.6640625" style="668" bestFit="1" customWidth="1"/>
    <col min="4104" max="4105" width="3.6640625" style="668" bestFit="1" customWidth="1"/>
    <col min="4106" max="4106" width="4.44140625" style="668" bestFit="1" customWidth="1"/>
    <col min="4107" max="4112" width="3.6640625" style="668" bestFit="1" customWidth="1"/>
    <col min="4113" max="4113" width="2.6640625" style="668" bestFit="1" customWidth="1"/>
    <col min="4114" max="4114" width="3.33203125" style="668" bestFit="1" customWidth="1"/>
    <col min="4115" max="4352" width="8.88671875" style="668"/>
    <col min="4353" max="4353" width="14.33203125" style="668" bestFit="1" customWidth="1"/>
    <col min="4354" max="4354" width="46.6640625" style="668" customWidth="1"/>
    <col min="4355" max="4355" width="5.109375" style="668" bestFit="1" customWidth="1"/>
    <col min="4356" max="4356" width="3.33203125" style="668" bestFit="1" customWidth="1"/>
    <col min="4357" max="4357" width="2.6640625" style="668" bestFit="1" customWidth="1"/>
    <col min="4358" max="4358" width="3.6640625" style="668" bestFit="1" customWidth="1"/>
    <col min="4359" max="4359" width="2.6640625" style="668" bestFit="1" customWidth="1"/>
    <col min="4360" max="4361" width="3.6640625" style="668" bestFit="1" customWidth="1"/>
    <col min="4362" max="4362" width="4.44140625" style="668" bestFit="1" customWidth="1"/>
    <col min="4363" max="4368" width="3.6640625" style="668" bestFit="1" customWidth="1"/>
    <col min="4369" max="4369" width="2.6640625" style="668" bestFit="1" customWidth="1"/>
    <col min="4370" max="4370" width="3.33203125" style="668" bestFit="1" customWidth="1"/>
    <col min="4371" max="4608" width="8.88671875" style="668"/>
    <col min="4609" max="4609" width="14.33203125" style="668" bestFit="1" customWidth="1"/>
    <col min="4610" max="4610" width="46.6640625" style="668" customWidth="1"/>
    <col min="4611" max="4611" width="5.109375" style="668" bestFit="1" customWidth="1"/>
    <col min="4612" max="4612" width="3.33203125" style="668" bestFit="1" customWidth="1"/>
    <col min="4613" max="4613" width="2.6640625" style="668" bestFit="1" customWidth="1"/>
    <col min="4614" max="4614" width="3.6640625" style="668" bestFit="1" customWidth="1"/>
    <col min="4615" max="4615" width="2.6640625" style="668" bestFit="1" customWidth="1"/>
    <col min="4616" max="4617" width="3.6640625" style="668" bestFit="1" customWidth="1"/>
    <col min="4618" max="4618" width="4.44140625" style="668" bestFit="1" customWidth="1"/>
    <col min="4619" max="4624" width="3.6640625" style="668" bestFit="1" customWidth="1"/>
    <col min="4625" max="4625" width="2.6640625" style="668" bestFit="1" customWidth="1"/>
    <col min="4626" max="4626" width="3.33203125" style="668" bestFit="1" customWidth="1"/>
    <col min="4627" max="4864" width="8.88671875" style="668"/>
    <col min="4865" max="4865" width="14.33203125" style="668" bestFit="1" customWidth="1"/>
    <col min="4866" max="4866" width="46.6640625" style="668" customWidth="1"/>
    <col min="4867" max="4867" width="5.109375" style="668" bestFit="1" customWidth="1"/>
    <col min="4868" max="4868" width="3.33203125" style="668" bestFit="1" customWidth="1"/>
    <col min="4869" max="4869" width="2.6640625" style="668" bestFit="1" customWidth="1"/>
    <col min="4870" max="4870" width="3.6640625" style="668" bestFit="1" customWidth="1"/>
    <col min="4871" max="4871" width="2.6640625" style="668" bestFit="1" customWidth="1"/>
    <col min="4872" max="4873" width="3.6640625" style="668" bestFit="1" customWidth="1"/>
    <col min="4874" max="4874" width="4.44140625" style="668" bestFit="1" customWidth="1"/>
    <col min="4875" max="4880" width="3.6640625" style="668" bestFit="1" customWidth="1"/>
    <col min="4881" max="4881" width="2.6640625" style="668" bestFit="1" customWidth="1"/>
    <col min="4882" max="4882" width="3.33203125" style="668" bestFit="1" customWidth="1"/>
    <col min="4883" max="5120" width="8.88671875" style="668"/>
    <col min="5121" max="5121" width="14.33203125" style="668" bestFit="1" customWidth="1"/>
    <col min="5122" max="5122" width="46.6640625" style="668" customWidth="1"/>
    <col min="5123" max="5123" width="5.109375" style="668" bestFit="1" customWidth="1"/>
    <col min="5124" max="5124" width="3.33203125" style="668" bestFit="1" customWidth="1"/>
    <col min="5125" max="5125" width="2.6640625" style="668" bestFit="1" customWidth="1"/>
    <col min="5126" max="5126" width="3.6640625" style="668" bestFit="1" customWidth="1"/>
    <col min="5127" max="5127" width="2.6640625" style="668" bestFit="1" customWidth="1"/>
    <col min="5128" max="5129" width="3.6640625" style="668" bestFit="1" customWidth="1"/>
    <col min="5130" max="5130" width="4.44140625" style="668" bestFit="1" customWidth="1"/>
    <col min="5131" max="5136" width="3.6640625" style="668" bestFit="1" customWidth="1"/>
    <col min="5137" max="5137" width="2.6640625" style="668" bestFit="1" customWidth="1"/>
    <col min="5138" max="5138" width="3.33203125" style="668" bestFit="1" customWidth="1"/>
    <col min="5139" max="5376" width="8.88671875" style="668"/>
    <col min="5377" max="5377" width="14.33203125" style="668" bestFit="1" customWidth="1"/>
    <col min="5378" max="5378" width="46.6640625" style="668" customWidth="1"/>
    <col min="5379" max="5379" width="5.109375" style="668" bestFit="1" customWidth="1"/>
    <col min="5380" max="5380" width="3.33203125" style="668" bestFit="1" customWidth="1"/>
    <col min="5381" max="5381" width="2.6640625" style="668" bestFit="1" customWidth="1"/>
    <col min="5382" max="5382" width="3.6640625" style="668" bestFit="1" customWidth="1"/>
    <col min="5383" max="5383" width="2.6640625" style="668" bestFit="1" customWidth="1"/>
    <col min="5384" max="5385" width="3.6640625" style="668" bestFit="1" customWidth="1"/>
    <col min="5386" max="5386" width="4.44140625" style="668" bestFit="1" customWidth="1"/>
    <col min="5387" max="5392" width="3.6640625" style="668" bestFit="1" customWidth="1"/>
    <col min="5393" max="5393" width="2.6640625" style="668" bestFit="1" customWidth="1"/>
    <col min="5394" max="5394" width="3.33203125" style="668" bestFit="1" customWidth="1"/>
    <col min="5395" max="5632" width="8.88671875" style="668"/>
    <col min="5633" max="5633" width="14.33203125" style="668" bestFit="1" customWidth="1"/>
    <col min="5634" max="5634" width="46.6640625" style="668" customWidth="1"/>
    <col min="5635" max="5635" width="5.109375" style="668" bestFit="1" customWidth="1"/>
    <col min="5636" max="5636" width="3.33203125" style="668" bestFit="1" customWidth="1"/>
    <col min="5637" max="5637" width="2.6640625" style="668" bestFit="1" customWidth="1"/>
    <col min="5638" max="5638" width="3.6640625" style="668" bestFit="1" customWidth="1"/>
    <col min="5639" max="5639" width="2.6640625" style="668" bestFit="1" customWidth="1"/>
    <col min="5640" max="5641" width="3.6640625" style="668" bestFit="1" customWidth="1"/>
    <col min="5642" max="5642" width="4.44140625" style="668" bestFit="1" customWidth="1"/>
    <col min="5643" max="5648" width="3.6640625" style="668" bestFit="1" customWidth="1"/>
    <col min="5649" max="5649" width="2.6640625" style="668" bestFit="1" customWidth="1"/>
    <col min="5650" max="5650" width="3.33203125" style="668" bestFit="1" customWidth="1"/>
    <col min="5651" max="5888" width="8.88671875" style="668"/>
    <col min="5889" max="5889" width="14.33203125" style="668" bestFit="1" customWidth="1"/>
    <col min="5890" max="5890" width="46.6640625" style="668" customWidth="1"/>
    <col min="5891" max="5891" width="5.109375" style="668" bestFit="1" customWidth="1"/>
    <col min="5892" max="5892" width="3.33203125" style="668" bestFit="1" customWidth="1"/>
    <col min="5893" max="5893" width="2.6640625" style="668" bestFit="1" customWidth="1"/>
    <col min="5894" max="5894" width="3.6640625" style="668" bestFit="1" customWidth="1"/>
    <col min="5895" max="5895" width="2.6640625" style="668" bestFit="1" customWidth="1"/>
    <col min="5896" max="5897" width="3.6640625" style="668" bestFit="1" customWidth="1"/>
    <col min="5898" max="5898" width="4.44140625" style="668" bestFit="1" customWidth="1"/>
    <col min="5899" max="5904" width="3.6640625" style="668" bestFit="1" customWidth="1"/>
    <col min="5905" max="5905" width="2.6640625" style="668" bestFit="1" customWidth="1"/>
    <col min="5906" max="5906" width="3.33203125" style="668" bestFit="1" customWidth="1"/>
    <col min="5907" max="6144" width="8.88671875" style="668"/>
    <col min="6145" max="6145" width="14.33203125" style="668" bestFit="1" customWidth="1"/>
    <col min="6146" max="6146" width="46.6640625" style="668" customWidth="1"/>
    <col min="6147" max="6147" width="5.109375" style="668" bestFit="1" customWidth="1"/>
    <col min="6148" max="6148" width="3.33203125" style="668" bestFit="1" customWidth="1"/>
    <col min="6149" max="6149" width="2.6640625" style="668" bestFit="1" customWidth="1"/>
    <col min="6150" max="6150" width="3.6640625" style="668" bestFit="1" customWidth="1"/>
    <col min="6151" max="6151" width="2.6640625" style="668" bestFit="1" customWidth="1"/>
    <col min="6152" max="6153" width="3.6640625" style="668" bestFit="1" customWidth="1"/>
    <col min="6154" max="6154" width="4.44140625" style="668" bestFit="1" customWidth="1"/>
    <col min="6155" max="6160" width="3.6640625" style="668" bestFit="1" customWidth="1"/>
    <col min="6161" max="6161" width="2.6640625" style="668" bestFit="1" customWidth="1"/>
    <col min="6162" max="6162" width="3.33203125" style="668" bestFit="1" customWidth="1"/>
    <col min="6163" max="6400" width="8.88671875" style="668"/>
    <col min="6401" max="6401" width="14.33203125" style="668" bestFit="1" customWidth="1"/>
    <col min="6402" max="6402" width="46.6640625" style="668" customWidth="1"/>
    <col min="6403" max="6403" width="5.109375" style="668" bestFit="1" customWidth="1"/>
    <col min="6404" max="6404" width="3.33203125" style="668" bestFit="1" customWidth="1"/>
    <col min="6405" max="6405" width="2.6640625" style="668" bestFit="1" customWidth="1"/>
    <col min="6406" max="6406" width="3.6640625" style="668" bestFit="1" customWidth="1"/>
    <col min="6407" max="6407" width="2.6640625" style="668" bestFit="1" customWidth="1"/>
    <col min="6408" max="6409" width="3.6640625" style="668" bestFit="1" customWidth="1"/>
    <col min="6410" max="6410" width="4.44140625" style="668" bestFit="1" customWidth="1"/>
    <col min="6411" max="6416" width="3.6640625" style="668" bestFit="1" customWidth="1"/>
    <col min="6417" max="6417" width="2.6640625" style="668" bestFit="1" customWidth="1"/>
    <col min="6418" max="6418" width="3.33203125" style="668" bestFit="1" customWidth="1"/>
    <col min="6419" max="6656" width="8.88671875" style="668"/>
    <col min="6657" max="6657" width="14.33203125" style="668" bestFit="1" customWidth="1"/>
    <col min="6658" max="6658" width="46.6640625" style="668" customWidth="1"/>
    <col min="6659" max="6659" width="5.109375" style="668" bestFit="1" customWidth="1"/>
    <col min="6660" max="6660" width="3.33203125" style="668" bestFit="1" customWidth="1"/>
    <col min="6661" max="6661" width="2.6640625" style="668" bestFit="1" customWidth="1"/>
    <col min="6662" max="6662" width="3.6640625" style="668" bestFit="1" customWidth="1"/>
    <col min="6663" max="6663" width="2.6640625" style="668" bestFit="1" customWidth="1"/>
    <col min="6664" max="6665" width="3.6640625" style="668" bestFit="1" customWidth="1"/>
    <col min="6666" max="6666" width="4.44140625" style="668" bestFit="1" customWidth="1"/>
    <col min="6667" max="6672" width="3.6640625" style="668" bestFit="1" customWidth="1"/>
    <col min="6673" max="6673" width="2.6640625" style="668" bestFit="1" customWidth="1"/>
    <col min="6674" max="6674" width="3.33203125" style="668" bestFit="1" customWidth="1"/>
    <col min="6675" max="6912" width="8.88671875" style="668"/>
    <col min="6913" max="6913" width="14.33203125" style="668" bestFit="1" customWidth="1"/>
    <col min="6914" max="6914" width="46.6640625" style="668" customWidth="1"/>
    <col min="6915" max="6915" width="5.109375" style="668" bestFit="1" customWidth="1"/>
    <col min="6916" max="6916" width="3.33203125" style="668" bestFit="1" customWidth="1"/>
    <col min="6917" max="6917" width="2.6640625" style="668" bestFit="1" customWidth="1"/>
    <col min="6918" max="6918" width="3.6640625" style="668" bestFit="1" customWidth="1"/>
    <col min="6919" max="6919" width="2.6640625" style="668" bestFit="1" customWidth="1"/>
    <col min="6920" max="6921" width="3.6640625" style="668" bestFit="1" customWidth="1"/>
    <col min="6922" max="6922" width="4.44140625" style="668" bestFit="1" customWidth="1"/>
    <col min="6923" max="6928" width="3.6640625" style="668" bestFit="1" customWidth="1"/>
    <col min="6929" max="6929" width="2.6640625" style="668" bestFit="1" customWidth="1"/>
    <col min="6930" max="6930" width="3.33203125" style="668" bestFit="1" customWidth="1"/>
    <col min="6931" max="7168" width="8.88671875" style="668"/>
    <col min="7169" max="7169" width="14.33203125" style="668" bestFit="1" customWidth="1"/>
    <col min="7170" max="7170" width="46.6640625" style="668" customWidth="1"/>
    <col min="7171" max="7171" width="5.109375" style="668" bestFit="1" customWidth="1"/>
    <col min="7172" max="7172" width="3.33203125" style="668" bestFit="1" customWidth="1"/>
    <col min="7173" max="7173" width="2.6640625" style="668" bestFit="1" customWidth="1"/>
    <col min="7174" max="7174" width="3.6640625" style="668" bestFit="1" customWidth="1"/>
    <col min="7175" max="7175" width="2.6640625" style="668" bestFit="1" customWidth="1"/>
    <col min="7176" max="7177" width="3.6640625" style="668" bestFit="1" customWidth="1"/>
    <col min="7178" max="7178" width="4.44140625" style="668" bestFit="1" customWidth="1"/>
    <col min="7179" max="7184" width="3.6640625" style="668" bestFit="1" customWidth="1"/>
    <col min="7185" max="7185" width="2.6640625" style="668" bestFit="1" customWidth="1"/>
    <col min="7186" max="7186" width="3.33203125" style="668" bestFit="1" customWidth="1"/>
    <col min="7187" max="7424" width="8.88671875" style="668"/>
    <col min="7425" max="7425" width="14.33203125" style="668" bestFit="1" customWidth="1"/>
    <col min="7426" max="7426" width="46.6640625" style="668" customWidth="1"/>
    <col min="7427" max="7427" width="5.109375" style="668" bestFit="1" customWidth="1"/>
    <col min="7428" max="7428" width="3.33203125" style="668" bestFit="1" customWidth="1"/>
    <col min="7429" max="7429" width="2.6640625" style="668" bestFit="1" customWidth="1"/>
    <col min="7430" max="7430" width="3.6640625" style="668" bestFit="1" customWidth="1"/>
    <col min="7431" max="7431" width="2.6640625" style="668" bestFit="1" customWidth="1"/>
    <col min="7432" max="7433" width="3.6640625" style="668" bestFit="1" customWidth="1"/>
    <col min="7434" max="7434" width="4.44140625" style="668" bestFit="1" customWidth="1"/>
    <col min="7435" max="7440" width="3.6640625" style="668" bestFit="1" customWidth="1"/>
    <col min="7441" max="7441" width="2.6640625" style="668" bestFit="1" customWidth="1"/>
    <col min="7442" max="7442" width="3.33203125" style="668" bestFit="1" customWidth="1"/>
    <col min="7443" max="7680" width="8.88671875" style="668"/>
    <col min="7681" max="7681" width="14.33203125" style="668" bestFit="1" customWidth="1"/>
    <col min="7682" max="7682" width="46.6640625" style="668" customWidth="1"/>
    <col min="7683" max="7683" width="5.109375" style="668" bestFit="1" customWidth="1"/>
    <col min="7684" max="7684" width="3.33203125" style="668" bestFit="1" customWidth="1"/>
    <col min="7685" max="7685" width="2.6640625" style="668" bestFit="1" customWidth="1"/>
    <col min="7686" max="7686" width="3.6640625" style="668" bestFit="1" customWidth="1"/>
    <col min="7687" max="7687" width="2.6640625" style="668" bestFit="1" customWidth="1"/>
    <col min="7688" max="7689" width="3.6640625" style="668" bestFit="1" customWidth="1"/>
    <col min="7690" max="7690" width="4.44140625" style="668" bestFit="1" customWidth="1"/>
    <col min="7691" max="7696" width="3.6640625" style="668" bestFit="1" customWidth="1"/>
    <col min="7697" max="7697" width="2.6640625" style="668" bestFit="1" customWidth="1"/>
    <col min="7698" max="7698" width="3.33203125" style="668" bestFit="1" customWidth="1"/>
    <col min="7699" max="7936" width="8.88671875" style="668"/>
    <col min="7937" max="7937" width="14.33203125" style="668" bestFit="1" customWidth="1"/>
    <col min="7938" max="7938" width="46.6640625" style="668" customWidth="1"/>
    <col min="7939" max="7939" width="5.109375" style="668" bestFit="1" customWidth="1"/>
    <col min="7940" max="7940" width="3.33203125" style="668" bestFit="1" customWidth="1"/>
    <col min="7941" max="7941" width="2.6640625" style="668" bestFit="1" customWidth="1"/>
    <col min="7942" max="7942" width="3.6640625" style="668" bestFit="1" customWidth="1"/>
    <col min="7943" max="7943" width="2.6640625" style="668" bestFit="1" customWidth="1"/>
    <col min="7944" max="7945" width="3.6640625" style="668" bestFit="1" customWidth="1"/>
    <col min="7946" max="7946" width="4.44140625" style="668" bestFit="1" customWidth="1"/>
    <col min="7947" max="7952" width="3.6640625" style="668" bestFit="1" customWidth="1"/>
    <col min="7953" max="7953" width="2.6640625" style="668" bestFit="1" customWidth="1"/>
    <col min="7954" max="7954" width="3.33203125" style="668" bestFit="1" customWidth="1"/>
    <col min="7955" max="8192" width="8.88671875" style="668"/>
    <col min="8193" max="8193" width="14.33203125" style="668" bestFit="1" customWidth="1"/>
    <col min="8194" max="8194" width="46.6640625" style="668" customWidth="1"/>
    <col min="8195" max="8195" width="5.109375" style="668" bestFit="1" customWidth="1"/>
    <col min="8196" max="8196" width="3.33203125" style="668" bestFit="1" customWidth="1"/>
    <col min="8197" max="8197" width="2.6640625" style="668" bestFit="1" customWidth="1"/>
    <col min="8198" max="8198" width="3.6640625" style="668" bestFit="1" customWidth="1"/>
    <col min="8199" max="8199" width="2.6640625" style="668" bestFit="1" customWidth="1"/>
    <col min="8200" max="8201" width="3.6640625" style="668" bestFit="1" customWidth="1"/>
    <col min="8202" max="8202" width="4.44140625" style="668" bestFit="1" customWidth="1"/>
    <col min="8203" max="8208" width="3.6640625" style="668" bestFit="1" customWidth="1"/>
    <col min="8209" max="8209" width="2.6640625" style="668" bestFit="1" customWidth="1"/>
    <col min="8210" max="8210" width="3.33203125" style="668" bestFit="1" customWidth="1"/>
    <col min="8211" max="8448" width="8.88671875" style="668"/>
    <col min="8449" max="8449" width="14.33203125" style="668" bestFit="1" customWidth="1"/>
    <col min="8450" max="8450" width="46.6640625" style="668" customWidth="1"/>
    <col min="8451" max="8451" width="5.109375" style="668" bestFit="1" customWidth="1"/>
    <col min="8452" max="8452" width="3.33203125" style="668" bestFit="1" customWidth="1"/>
    <col min="8453" max="8453" width="2.6640625" style="668" bestFit="1" customWidth="1"/>
    <col min="8454" max="8454" width="3.6640625" style="668" bestFit="1" customWidth="1"/>
    <col min="8455" max="8455" width="2.6640625" style="668" bestFit="1" customWidth="1"/>
    <col min="8456" max="8457" width="3.6640625" style="668" bestFit="1" customWidth="1"/>
    <col min="8458" max="8458" width="4.44140625" style="668" bestFit="1" customWidth="1"/>
    <col min="8459" max="8464" width="3.6640625" style="668" bestFit="1" customWidth="1"/>
    <col min="8465" max="8465" width="2.6640625" style="668" bestFit="1" customWidth="1"/>
    <col min="8466" max="8466" width="3.33203125" style="668" bestFit="1" customWidth="1"/>
    <col min="8467" max="8704" width="8.88671875" style="668"/>
    <col min="8705" max="8705" width="14.33203125" style="668" bestFit="1" customWidth="1"/>
    <col min="8706" max="8706" width="46.6640625" style="668" customWidth="1"/>
    <col min="8707" max="8707" width="5.109375" style="668" bestFit="1" customWidth="1"/>
    <col min="8708" max="8708" width="3.33203125" style="668" bestFit="1" customWidth="1"/>
    <col min="8709" max="8709" width="2.6640625" style="668" bestFit="1" customWidth="1"/>
    <col min="8710" max="8710" width="3.6640625" style="668" bestFit="1" customWidth="1"/>
    <col min="8711" max="8711" width="2.6640625" style="668" bestFit="1" customWidth="1"/>
    <col min="8712" max="8713" width="3.6640625" style="668" bestFit="1" customWidth="1"/>
    <col min="8714" max="8714" width="4.44140625" style="668" bestFit="1" customWidth="1"/>
    <col min="8715" max="8720" width="3.6640625" style="668" bestFit="1" customWidth="1"/>
    <col min="8721" max="8721" width="2.6640625" style="668" bestFit="1" customWidth="1"/>
    <col min="8722" max="8722" width="3.33203125" style="668" bestFit="1" customWidth="1"/>
    <col min="8723" max="8960" width="8.88671875" style="668"/>
    <col min="8961" max="8961" width="14.33203125" style="668" bestFit="1" customWidth="1"/>
    <col min="8962" max="8962" width="46.6640625" style="668" customWidth="1"/>
    <col min="8963" max="8963" width="5.109375" style="668" bestFit="1" customWidth="1"/>
    <col min="8964" max="8964" width="3.33203125" style="668" bestFit="1" customWidth="1"/>
    <col min="8965" max="8965" width="2.6640625" style="668" bestFit="1" customWidth="1"/>
    <col min="8966" max="8966" width="3.6640625" style="668" bestFit="1" customWidth="1"/>
    <col min="8967" max="8967" width="2.6640625" style="668" bestFit="1" customWidth="1"/>
    <col min="8968" max="8969" width="3.6640625" style="668" bestFit="1" customWidth="1"/>
    <col min="8970" max="8970" width="4.44140625" style="668" bestFit="1" customWidth="1"/>
    <col min="8971" max="8976" width="3.6640625" style="668" bestFit="1" customWidth="1"/>
    <col min="8977" max="8977" width="2.6640625" style="668" bestFit="1" customWidth="1"/>
    <col min="8978" max="8978" width="3.33203125" style="668" bestFit="1" customWidth="1"/>
    <col min="8979" max="9216" width="8.88671875" style="668"/>
    <col min="9217" max="9217" width="14.33203125" style="668" bestFit="1" customWidth="1"/>
    <col min="9218" max="9218" width="46.6640625" style="668" customWidth="1"/>
    <col min="9219" max="9219" width="5.109375" style="668" bestFit="1" customWidth="1"/>
    <col min="9220" max="9220" width="3.33203125" style="668" bestFit="1" customWidth="1"/>
    <col min="9221" max="9221" width="2.6640625" style="668" bestFit="1" customWidth="1"/>
    <col min="9222" max="9222" width="3.6640625" style="668" bestFit="1" customWidth="1"/>
    <col min="9223" max="9223" width="2.6640625" style="668" bestFit="1" customWidth="1"/>
    <col min="9224" max="9225" width="3.6640625" style="668" bestFit="1" customWidth="1"/>
    <col min="9226" max="9226" width="4.44140625" style="668" bestFit="1" customWidth="1"/>
    <col min="9227" max="9232" width="3.6640625" style="668" bestFit="1" customWidth="1"/>
    <col min="9233" max="9233" width="2.6640625" style="668" bestFit="1" customWidth="1"/>
    <col min="9234" max="9234" width="3.33203125" style="668" bestFit="1" customWidth="1"/>
    <col min="9235" max="9472" width="8.88671875" style="668"/>
    <col min="9473" max="9473" width="14.33203125" style="668" bestFit="1" customWidth="1"/>
    <col min="9474" max="9474" width="46.6640625" style="668" customWidth="1"/>
    <col min="9475" max="9475" width="5.109375" style="668" bestFit="1" customWidth="1"/>
    <col min="9476" max="9476" width="3.33203125" style="668" bestFit="1" customWidth="1"/>
    <col min="9477" max="9477" width="2.6640625" style="668" bestFit="1" customWidth="1"/>
    <col min="9478" max="9478" width="3.6640625" style="668" bestFit="1" customWidth="1"/>
    <col min="9479" max="9479" width="2.6640625" style="668" bestFit="1" customWidth="1"/>
    <col min="9480" max="9481" width="3.6640625" style="668" bestFit="1" customWidth="1"/>
    <col min="9482" max="9482" width="4.44140625" style="668" bestFit="1" customWidth="1"/>
    <col min="9483" max="9488" width="3.6640625" style="668" bestFit="1" customWidth="1"/>
    <col min="9489" max="9489" width="2.6640625" style="668" bestFit="1" customWidth="1"/>
    <col min="9490" max="9490" width="3.33203125" style="668" bestFit="1" customWidth="1"/>
    <col min="9491" max="9728" width="8.88671875" style="668"/>
    <col min="9729" max="9729" width="14.33203125" style="668" bestFit="1" customWidth="1"/>
    <col min="9730" max="9730" width="46.6640625" style="668" customWidth="1"/>
    <col min="9731" max="9731" width="5.109375" style="668" bestFit="1" customWidth="1"/>
    <col min="9732" max="9732" width="3.33203125" style="668" bestFit="1" customWidth="1"/>
    <col min="9733" max="9733" width="2.6640625" style="668" bestFit="1" customWidth="1"/>
    <col min="9734" max="9734" width="3.6640625" style="668" bestFit="1" customWidth="1"/>
    <col min="9735" max="9735" width="2.6640625" style="668" bestFit="1" customWidth="1"/>
    <col min="9736" max="9737" width="3.6640625" style="668" bestFit="1" customWidth="1"/>
    <col min="9738" max="9738" width="4.44140625" style="668" bestFit="1" customWidth="1"/>
    <col min="9739" max="9744" width="3.6640625" style="668" bestFit="1" customWidth="1"/>
    <col min="9745" max="9745" width="2.6640625" style="668" bestFit="1" customWidth="1"/>
    <col min="9746" max="9746" width="3.33203125" style="668" bestFit="1" customWidth="1"/>
    <col min="9747" max="9984" width="8.88671875" style="668"/>
    <col min="9985" max="9985" width="14.33203125" style="668" bestFit="1" customWidth="1"/>
    <col min="9986" max="9986" width="46.6640625" style="668" customWidth="1"/>
    <col min="9987" max="9987" width="5.109375" style="668" bestFit="1" customWidth="1"/>
    <col min="9988" max="9988" width="3.33203125" style="668" bestFit="1" customWidth="1"/>
    <col min="9989" max="9989" width="2.6640625" style="668" bestFit="1" customWidth="1"/>
    <col min="9990" max="9990" width="3.6640625" style="668" bestFit="1" customWidth="1"/>
    <col min="9991" max="9991" width="2.6640625" style="668" bestFit="1" customWidth="1"/>
    <col min="9992" max="9993" width="3.6640625" style="668" bestFit="1" customWidth="1"/>
    <col min="9994" max="9994" width="4.44140625" style="668" bestFit="1" customWidth="1"/>
    <col min="9995" max="10000" width="3.6640625" style="668" bestFit="1" customWidth="1"/>
    <col min="10001" max="10001" width="2.6640625" style="668" bestFit="1" customWidth="1"/>
    <col min="10002" max="10002" width="3.33203125" style="668" bestFit="1" customWidth="1"/>
    <col min="10003" max="10240" width="8.88671875" style="668"/>
    <col min="10241" max="10241" width="14.33203125" style="668" bestFit="1" customWidth="1"/>
    <col min="10242" max="10242" width="46.6640625" style="668" customWidth="1"/>
    <col min="10243" max="10243" width="5.109375" style="668" bestFit="1" customWidth="1"/>
    <col min="10244" max="10244" width="3.33203125" style="668" bestFit="1" customWidth="1"/>
    <col min="10245" max="10245" width="2.6640625" style="668" bestFit="1" customWidth="1"/>
    <col min="10246" max="10246" width="3.6640625" style="668" bestFit="1" customWidth="1"/>
    <col min="10247" max="10247" width="2.6640625" style="668" bestFit="1" customWidth="1"/>
    <col min="10248" max="10249" width="3.6640625" style="668" bestFit="1" customWidth="1"/>
    <col min="10250" max="10250" width="4.44140625" style="668" bestFit="1" customWidth="1"/>
    <col min="10251" max="10256" width="3.6640625" style="668" bestFit="1" customWidth="1"/>
    <col min="10257" max="10257" width="2.6640625" style="668" bestFit="1" customWidth="1"/>
    <col min="10258" max="10258" width="3.33203125" style="668" bestFit="1" customWidth="1"/>
    <col min="10259" max="10496" width="8.88671875" style="668"/>
    <col min="10497" max="10497" width="14.33203125" style="668" bestFit="1" customWidth="1"/>
    <col min="10498" max="10498" width="46.6640625" style="668" customWidth="1"/>
    <col min="10499" max="10499" width="5.109375" style="668" bestFit="1" customWidth="1"/>
    <col min="10500" max="10500" width="3.33203125" style="668" bestFit="1" customWidth="1"/>
    <col min="10501" max="10501" width="2.6640625" style="668" bestFit="1" customWidth="1"/>
    <col min="10502" max="10502" width="3.6640625" style="668" bestFit="1" customWidth="1"/>
    <col min="10503" max="10503" width="2.6640625" style="668" bestFit="1" customWidth="1"/>
    <col min="10504" max="10505" width="3.6640625" style="668" bestFit="1" customWidth="1"/>
    <col min="10506" max="10506" width="4.44140625" style="668" bestFit="1" customWidth="1"/>
    <col min="10507" max="10512" width="3.6640625" style="668" bestFit="1" customWidth="1"/>
    <col min="10513" max="10513" width="2.6640625" style="668" bestFit="1" customWidth="1"/>
    <col min="10514" max="10514" width="3.33203125" style="668" bestFit="1" customWidth="1"/>
    <col min="10515" max="10752" width="8.88671875" style="668"/>
    <col min="10753" max="10753" width="14.33203125" style="668" bestFit="1" customWidth="1"/>
    <col min="10754" max="10754" width="46.6640625" style="668" customWidth="1"/>
    <col min="10755" max="10755" width="5.109375" style="668" bestFit="1" customWidth="1"/>
    <col min="10756" max="10756" width="3.33203125" style="668" bestFit="1" customWidth="1"/>
    <col min="10757" max="10757" width="2.6640625" style="668" bestFit="1" customWidth="1"/>
    <col min="10758" max="10758" width="3.6640625" style="668" bestFit="1" customWidth="1"/>
    <col min="10759" max="10759" width="2.6640625" style="668" bestFit="1" customWidth="1"/>
    <col min="10760" max="10761" width="3.6640625" style="668" bestFit="1" customWidth="1"/>
    <col min="10762" max="10762" width="4.44140625" style="668" bestFit="1" customWidth="1"/>
    <col min="10763" max="10768" width="3.6640625" style="668" bestFit="1" customWidth="1"/>
    <col min="10769" max="10769" width="2.6640625" style="668" bestFit="1" customWidth="1"/>
    <col min="10770" max="10770" width="3.33203125" style="668" bestFit="1" customWidth="1"/>
    <col min="10771" max="11008" width="8.88671875" style="668"/>
    <col min="11009" max="11009" width="14.33203125" style="668" bestFit="1" customWidth="1"/>
    <col min="11010" max="11010" width="46.6640625" style="668" customWidth="1"/>
    <col min="11011" max="11011" width="5.109375" style="668" bestFit="1" customWidth="1"/>
    <col min="11012" max="11012" width="3.33203125" style="668" bestFit="1" customWidth="1"/>
    <col min="11013" max="11013" width="2.6640625" style="668" bestFit="1" customWidth="1"/>
    <col min="11014" max="11014" width="3.6640625" style="668" bestFit="1" customWidth="1"/>
    <col min="11015" max="11015" width="2.6640625" style="668" bestFit="1" customWidth="1"/>
    <col min="11016" max="11017" width="3.6640625" style="668" bestFit="1" customWidth="1"/>
    <col min="11018" max="11018" width="4.44140625" style="668" bestFit="1" customWidth="1"/>
    <col min="11019" max="11024" width="3.6640625" style="668" bestFit="1" customWidth="1"/>
    <col min="11025" max="11025" width="2.6640625" style="668" bestFit="1" customWidth="1"/>
    <col min="11026" max="11026" width="3.33203125" style="668" bestFit="1" customWidth="1"/>
    <col min="11027" max="11264" width="8.88671875" style="668"/>
    <col min="11265" max="11265" width="14.33203125" style="668" bestFit="1" customWidth="1"/>
    <col min="11266" max="11266" width="46.6640625" style="668" customWidth="1"/>
    <col min="11267" max="11267" width="5.109375" style="668" bestFit="1" customWidth="1"/>
    <col min="11268" max="11268" width="3.33203125" style="668" bestFit="1" customWidth="1"/>
    <col min="11269" max="11269" width="2.6640625" style="668" bestFit="1" customWidth="1"/>
    <col min="11270" max="11270" width="3.6640625" style="668" bestFit="1" customWidth="1"/>
    <col min="11271" max="11271" width="2.6640625" style="668" bestFit="1" customWidth="1"/>
    <col min="11272" max="11273" width="3.6640625" style="668" bestFit="1" customWidth="1"/>
    <col min="11274" max="11274" width="4.44140625" style="668" bestFit="1" customWidth="1"/>
    <col min="11275" max="11280" width="3.6640625" style="668" bestFit="1" customWidth="1"/>
    <col min="11281" max="11281" width="2.6640625" style="668" bestFit="1" customWidth="1"/>
    <col min="11282" max="11282" width="3.33203125" style="668" bestFit="1" customWidth="1"/>
    <col min="11283" max="11520" width="8.88671875" style="668"/>
    <col min="11521" max="11521" width="14.33203125" style="668" bestFit="1" customWidth="1"/>
    <col min="11522" max="11522" width="46.6640625" style="668" customWidth="1"/>
    <col min="11523" max="11523" width="5.109375" style="668" bestFit="1" customWidth="1"/>
    <col min="11524" max="11524" width="3.33203125" style="668" bestFit="1" customWidth="1"/>
    <col min="11525" max="11525" width="2.6640625" style="668" bestFit="1" customWidth="1"/>
    <col min="11526" max="11526" width="3.6640625" style="668" bestFit="1" customWidth="1"/>
    <col min="11527" max="11527" width="2.6640625" style="668" bestFit="1" customWidth="1"/>
    <col min="11528" max="11529" width="3.6640625" style="668" bestFit="1" customWidth="1"/>
    <col min="11530" max="11530" width="4.44140625" style="668" bestFit="1" customWidth="1"/>
    <col min="11531" max="11536" width="3.6640625" style="668" bestFit="1" customWidth="1"/>
    <col min="11537" max="11537" width="2.6640625" style="668" bestFit="1" customWidth="1"/>
    <col min="11538" max="11538" width="3.33203125" style="668" bestFit="1" customWidth="1"/>
    <col min="11539" max="11776" width="8.88671875" style="668"/>
    <col min="11777" max="11777" width="14.33203125" style="668" bestFit="1" customWidth="1"/>
    <col min="11778" max="11778" width="46.6640625" style="668" customWidth="1"/>
    <col min="11779" max="11779" width="5.109375" style="668" bestFit="1" customWidth="1"/>
    <col min="11780" max="11780" width="3.33203125" style="668" bestFit="1" customWidth="1"/>
    <col min="11781" max="11781" width="2.6640625" style="668" bestFit="1" customWidth="1"/>
    <col min="11782" max="11782" width="3.6640625" style="668" bestFit="1" customWidth="1"/>
    <col min="11783" max="11783" width="2.6640625" style="668" bestFit="1" customWidth="1"/>
    <col min="11784" max="11785" width="3.6640625" style="668" bestFit="1" customWidth="1"/>
    <col min="11786" max="11786" width="4.44140625" style="668" bestFit="1" customWidth="1"/>
    <col min="11787" max="11792" width="3.6640625" style="668" bestFit="1" customWidth="1"/>
    <col min="11793" max="11793" width="2.6640625" style="668" bestFit="1" customWidth="1"/>
    <col min="11794" max="11794" width="3.33203125" style="668" bestFit="1" customWidth="1"/>
    <col min="11795" max="12032" width="8.88671875" style="668"/>
    <col min="12033" max="12033" width="14.33203125" style="668" bestFit="1" customWidth="1"/>
    <col min="12034" max="12034" width="46.6640625" style="668" customWidth="1"/>
    <col min="12035" max="12035" width="5.109375" style="668" bestFit="1" customWidth="1"/>
    <col min="12036" max="12036" width="3.33203125" style="668" bestFit="1" customWidth="1"/>
    <col min="12037" max="12037" width="2.6640625" style="668" bestFit="1" customWidth="1"/>
    <col min="12038" max="12038" width="3.6640625" style="668" bestFit="1" customWidth="1"/>
    <col min="12039" max="12039" width="2.6640625" style="668" bestFit="1" customWidth="1"/>
    <col min="12040" max="12041" width="3.6640625" style="668" bestFit="1" customWidth="1"/>
    <col min="12042" max="12042" width="4.44140625" style="668" bestFit="1" customWidth="1"/>
    <col min="12043" max="12048" width="3.6640625" style="668" bestFit="1" customWidth="1"/>
    <col min="12049" max="12049" width="2.6640625" style="668" bestFit="1" customWidth="1"/>
    <col min="12050" max="12050" width="3.33203125" style="668" bestFit="1" customWidth="1"/>
    <col min="12051" max="12288" width="8.88671875" style="668"/>
    <col min="12289" max="12289" width="14.33203125" style="668" bestFit="1" customWidth="1"/>
    <col min="12290" max="12290" width="46.6640625" style="668" customWidth="1"/>
    <col min="12291" max="12291" width="5.109375" style="668" bestFit="1" customWidth="1"/>
    <col min="12292" max="12292" width="3.33203125" style="668" bestFit="1" customWidth="1"/>
    <col min="12293" max="12293" width="2.6640625" style="668" bestFit="1" customWidth="1"/>
    <col min="12294" max="12294" width="3.6640625" style="668" bestFit="1" customWidth="1"/>
    <col min="12295" max="12295" width="2.6640625" style="668" bestFit="1" customWidth="1"/>
    <col min="12296" max="12297" width="3.6640625" style="668" bestFit="1" customWidth="1"/>
    <col min="12298" max="12298" width="4.44140625" style="668" bestFit="1" customWidth="1"/>
    <col min="12299" max="12304" width="3.6640625" style="668" bestFit="1" customWidth="1"/>
    <col min="12305" max="12305" width="2.6640625" style="668" bestFit="1" customWidth="1"/>
    <col min="12306" max="12306" width="3.33203125" style="668" bestFit="1" customWidth="1"/>
    <col min="12307" max="12544" width="8.88671875" style="668"/>
    <col min="12545" max="12545" width="14.33203125" style="668" bestFit="1" customWidth="1"/>
    <col min="12546" max="12546" width="46.6640625" style="668" customWidth="1"/>
    <col min="12547" max="12547" width="5.109375" style="668" bestFit="1" customWidth="1"/>
    <col min="12548" max="12548" width="3.33203125" style="668" bestFit="1" customWidth="1"/>
    <col min="12549" max="12549" width="2.6640625" style="668" bestFit="1" customWidth="1"/>
    <col min="12550" max="12550" width="3.6640625" style="668" bestFit="1" customWidth="1"/>
    <col min="12551" max="12551" width="2.6640625" style="668" bestFit="1" customWidth="1"/>
    <col min="12552" max="12553" width="3.6640625" style="668" bestFit="1" customWidth="1"/>
    <col min="12554" max="12554" width="4.44140625" style="668" bestFit="1" customWidth="1"/>
    <col min="12555" max="12560" width="3.6640625" style="668" bestFit="1" customWidth="1"/>
    <col min="12561" max="12561" width="2.6640625" style="668" bestFit="1" customWidth="1"/>
    <col min="12562" max="12562" width="3.33203125" style="668" bestFit="1" customWidth="1"/>
    <col min="12563" max="12800" width="8.88671875" style="668"/>
    <col min="12801" max="12801" width="14.33203125" style="668" bestFit="1" customWidth="1"/>
    <col min="12802" max="12802" width="46.6640625" style="668" customWidth="1"/>
    <col min="12803" max="12803" width="5.109375" style="668" bestFit="1" customWidth="1"/>
    <col min="12804" max="12804" width="3.33203125" style="668" bestFit="1" customWidth="1"/>
    <col min="12805" max="12805" width="2.6640625" style="668" bestFit="1" customWidth="1"/>
    <col min="12806" max="12806" width="3.6640625" style="668" bestFit="1" customWidth="1"/>
    <col min="12807" max="12807" width="2.6640625" style="668" bestFit="1" customWidth="1"/>
    <col min="12808" max="12809" width="3.6640625" style="668" bestFit="1" customWidth="1"/>
    <col min="12810" max="12810" width="4.44140625" style="668" bestFit="1" customWidth="1"/>
    <col min="12811" max="12816" width="3.6640625" style="668" bestFit="1" customWidth="1"/>
    <col min="12817" max="12817" width="2.6640625" style="668" bestFit="1" customWidth="1"/>
    <col min="12818" max="12818" width="3.33203125" style="668" bestFit="1" customWidth="1"/>
    <col min="12819" max="13056" width="8.88671875" style="668"/>
    <col min="13057" max="13057" width="14.33203125" style="668" bestFit="1" customWidth="1"/>
    <col min="13058" max="13058" width="46.6640625" style="668" customWidth="1"/>
    <col min="13059" max="13059" width="5.109375" style="668" bestFit="1" customWidth="1"/>
    <col min="13060" max="13060" width="3.33203125" style="668" bestFit="1" customWidth="1"/>
    <col min="13061" max="13061" width="2.6640625" style="668" bestFit="1" customWidth="1"/>
    <col min="13062" max="13062" width="3.6640625" style="668" bestFit="1" customWidth="1"/>
    <col min="13063" max="13063" width="2.6640625" style="668" bestFit="1" customWidth="1"/>
    <col min="13064" max="13065" width="3.6640625" style="668" bestFit="1" customWidth="1"/>
    <col min="13066" max="13066" width="4.44140625" style="668" bestFit="1" customWidth="1"/>
    <col min="13067" max="13072" width="3.6640625" style="668" bestFit="1" customWidth="1"/>
    <col min="13073" max="13073" width="2.6640625" style="668" bestFit="1" customWidth="1"/>
    <col min="13074" max="13074" width="3.33203125" style="668" bestFit="1" customWidth="1"/>
    <col min="13075" max="13312" width="8.88671875" style="668"/>
    <col min="13313" max="13313" width="14.33203125" style="668" bestFit="1" customWidth="1"/>
    <col min="13314" max="13314" width="46.6640625" style="668" customWidth="1"/>
    <col min="13315" max="13315" width="5.109375" style="668" bestFit="1" customWidth="1"/>
    <col min="13316" max="13316" width="3.33203125" style="668" bestFit="1" customWidth="1"/>
    <col min="13317" max="13317" width="2.6640625" style="668" bestFit="1" customWidth="1"/>
    <col min="13318" max="13318" width="3.6640625" style="668" bestFit="1" customWidth="1"/>
    <col min="13319" max="13319" width="2.6640625" style="668" bestFit="1" customWidth="1"/>
    <col min="13320" max="13321" width="3.6640625" style="668" bestFit="1" customWidth="1"/>
    <col min="13322" max="13322" width="4.44140625" style="668" bestFit="1" customWidth="1"/>
    <col min="13323" max="13328" width="3.6640625" style="668" bestFit="1" customWidth="1"/>
    <col min="13329" max="13329" width="2.6640625" style="668" bestFit="1" customWidth="1"/>
    <col min="13330" max="13330" width="3.33203125" style="668" bestFit="1" customWidth="1"/>
    <col min="13331" max="13568" width="8.88671875" style="668"/>
    <col min="13569" max="13569" width="14.33203125" style="668" bestFit="1" customWidth="1"/>
    <col min="13570" max="13570" width="46.6640625" style="668" customWidth="1"/>
    <col min="13571" max="13571" width="5.109375" style="668" bestFit="1" customWidth="1"/>
    <col min="13572" max="13572" width="3.33203125" style="668" bestFit="1" customWidth="1"/>
    <col min="13573" max="13573" width="2.6640625" style="668" bestFit="1" customWidth="1"/>
    <col min="13574" max="13574" width="3.6640625" style="668" bestFit="1" customWidth="1"/>
    <col min="13575" max="13575" width="2.6640625" style="668" bestFit="1" customWidth="1"/>
    <col min="13576" max="13577" width="3.6640625" style="668" bestFit="1" customWidth="1"/>
    <col min="13578" max="13578" width="4.44140625" style="668" bestFit="1" customWidth="1"/>
    <col min="13579" max="13584" width="3.6640625" style="668" bestFit="1" customWidth="1"/>
    <col min="13585" max="13585" width="2.6640625" style="668" bestFit="1" customWidth="1"/>
    <col min="13586" max="13586" width="3.33203125" style="668" bestFit="1" customWidth="1"/>
    <col min="13587" max="13824" width="8.88671875" style="668"/>
    <col min="13825" max="13825" width="14.33203125" style="668" bestFit="1" customWidth="1"/>
    <col min="13826" max="13826" width="46.6640625" style="668" customWidth="1"/>
    <col min="13827" max="13827" width="5.109375" style="668" bestFit="1" customWidth="1"/>
    <col min="13828" max="13828" width="3.33203125" style="668" bestFit="1" customWidth="1"/>
    <col min="13829" max="13829" width="2.6640625" style="668" bestFit="1" customWidth="1"/>
    <col min="13830" max="13830" width="3.6640625" style="668" bestFit="1" customWidth="1"/>
    <col min="13831" max="13831" width="2.6640625" style="668" bestFit="1" customWidth="1"/>
    <col min="13832" max="13833" width="3.6640625" style="668" bestFit="1" customWidth="1"/>
    <col min="13834" max="13834" width="4.44140625" style="668" bestFit="1" customWidth="1"/>
    <col min="13835" max="13840" width="3.6640625" style="668" bestFit="1" customWidth="1"/>
    <col min="13841" max="13841" width="2.6640625" style="668" bestFit="1" customWidth="1"/>
    <col min="13842" max="13842" width="3.33203125" style="668" bestFit="1" customWidth="1"/>
    <col min="13843" max="14080" width="8.88671875" style="668"/>
    <col min="14081" max="14081" width="14.33203125" style="668" bestFit="1" customWidth="1"/>
    <col min="14082" max="14082" width="46.6640625" style="668" customWidth="1"/>
    <col min="14083" max="14083" width="5.109375" style="668" bestFit="1" customWidth="1"/>
    <col min="14084" max="14084" width="3.33203125" style="668" bestFit="1" customWidth="1"/>
    <col min="14085" max="14085" width="2.6640625" style="668" bestFit="1" customWidth="1"/>
    <col min="14086" max="14086" width="3.6640625" style="668" bestFit="1" customWidth="1"/>
    <col min="14087" max="14087" width="2.6640625" style="668" bestFit="1" customWidth="1"/>
    <col min="14088" max="14089" width="3.6640625" style="668" bestFit="1" customWidth="1"/>
    <col min="14090" max="14090" width="4.44140625" style="668" bestFit="1" customWidth="1"/>
    <col min="14091" max="14096" width="3.6640625" style="668" bestFit="1" customWidth="1"/>
    <col min="14097" max="14097" width="2.6640625" style="668" bestFit="1" customWidth="1"/>
    <col min="14098" max="14098" width="3.33203125" style="668" bestFit="1" customWidth="1"/>
    <col min="14099" max="14336" width="8.88671875" style="668"/>
    <col min="14337" max="14337" width="14.33203125" style="668" bestFit="1" customWidth="1"/>
    <col min="14338" max="14338" width="46.6640625" style="668" customWidth="1"/>
    <col min="14339" max="14339" width="5.109375" style="668" bestFit="1" customWidth="1"/>
    <col min="14340" max="14340" width="3.33203125" style="668" bestFit="1" customWidth="1"/>
    <col min="14341" max="14341" width="2.6640625" style="668" bestFit="1" customWidth="1"/>
    <col min="14342" max="14342" width="3.6640625" style="668" bestFit="1" customWidth="1"/>
    <col min="14343" max="14343" width="2.6640625" style="668" bestFit="1" customWidth="1"/>
    <col min="14344" max="14345" width="3.6640625" style="668" bestFit="1" customWidth="1"/>
    <col min="14346" max="14346" width="4.44140625" style="668" bestFit="1" customWidth="1"/>
    <col min="14347" max="14352" width="3.6640625" style="668" bestFit="1" customWidth="1"/>
    <col min="14353" max="14353" width="2.6640625" style="668" bestFit="1" customWidth="1"/>
    <col min="14354" max="14354" width="3.33203125" style="668" bestFit="1" customWidth="1"/>
    <col min="14355" max="14592" width="8.88671875" style="668"/>
    <col min="14593" max="14593" width="14.33203125" style="668" bestFit="1" customWidth="1"/>
    <col min="14594" max="14594" width="46.6640625" style="668" customWidth="1"/>
    <col min="14595" max="14595" width="5.109375" style="668" bestFit="1" customWidth="1"/>
    <col min="14596" max="14596" width="3.33203125" style="668" bestFit="1" customWidth="1"/>
    <col min="14597" max="14597" width="2.6640625" style="668" bestFit="1" customWidth="1"/>
    <col min="14598" max="14598" width="3.6640625" style="668" bestFit="1" customWidth="1"/>
    <col min="14599" max="14599" width="2.6640625" style="668" bestFit="1" customWidth="1"/>
    <col min="14600" max="14601" width="3.6640625" style="668" bestFit="1" customWidth="1"/>
    <col min="14602" max="14602" width="4.44140625" style="668" bestFit="1" customWidth="1"/>
    <col min="14603" max="14608" width="3.6640625" style="668" bestFit="1" customWidth="1"/>
    <col min="14609" max="14609" width="2.6640625" style="668" bestFit="1" customWidth="1"/>
    <col min="14610" max="14610" width="3.33203125" style="668" bestFit="1" customWidth="1"/>
    <col min="14611" max="14848" width="8.88671875" style="668"/>
    <col min="14849" max="14849" width="14.33203125" style="668" bestFit="1" customWidth="1"/>
    <col min="14850" max="14850" width="46.6640625" style="668" customWidth="1"/>
    <col min="14851" max="14851" width="5.109375" style="668" bestFit="1" customWidth="1"/>
    <col min="14852" max="14852" width="3.33203125" style="668" bestFit="1" customWidth="1"/>
    <col min="14853" max="14853" width="2.6640625" style="668" bestFit="1" customWidth="1"/>
    <col min="14854" max="14854" width="3.6640625" style="668" bestFit="1" customWidth="1"/>
    <col min="14855" max="14855" width="2.6640625" style="668" bestFit="1" customWidth="1"/>
    <col min="14856" max="14857" width="3.6640625" style="668" bestFit="1" customWidth="1"/>
    <col min="14858" max="14858" width="4.44140625" style="668" bestFit="1" customWidth="1"/>
    <col min="14859" max="14864" width="3.6640625" style="668" bestFit="1" customWidth="1"/>
    <col min="14865" max="14865" width="2.6640625" style="668" bestFit="1" customWidth="1"/>
    <col min="14866" max="14866" width="3.33203125" style="668" bestFit="1" customWidth="1"/>
    <col min="14867" max="15104" width="8.88671875" style="668"/>
    <col min="15105" max="15105" width="14.33203125" style="668" bestFit="1" customWidth="1"/>
    <col min="15106" max="15106" width="46.6640625" style="668" customWidth="1"/>
    <col min="15107" max="15107" width="5.109375" style="668" bestFit="1" customWidth="1"/>
    <col min="15108" max="15108" width="3.33203125" style="668" bestFit="1" customWidth="1"/>
    <col min="15109" max="15109" width="2.6640625" style="668" bestFit="1" customWidth="1"/>
    <col min="15110" max="15110" width="3.6640625" style="668" bestFit="1" customWidth="1"/>
    <col min="15111" max="15111" width="2.6640625" style="668" bestFit="1" customWidth="1"/>
    <col min="15112" max="15113" width="3.6640625" style="668" bestFit="1" customWidth="1"/>
    <col min="15114" max="15114" width="4.44140625" style="668" bestFit="1" customWidth="1"/>
    <col min="15115" max="15120" width="3.6640625" style="668" bestFit="1" customWidth="1"/>
    <col min="15121" max="15121" width="2.6640625" style="668" bestFit="1" customWidth="1"/>
    <col min="15122" max="15122" width="3.33203125" style="668" bestFit="1" customWidth="1"/>
    <col min="15123" max="15360" width="8.88671875" style="668"/>
    <col min="15361" max="15361" width="14.33203125" style="668" bestFit="1" customWidth="1"/>
    <col min="15362" max="15362" width="46.6640625" style="668" customWidth="1"/>
    <col min="15363" max="15363" width="5.109375" style="668" bestFit="1" customWidth="1"/>
    <col min="15364" max="15364" width="3.33203125" style="668" bestFit="1" customWidth="1"/>
    <col min="15365" max="15365" width="2.6640625" style="668" bestFit="1" customWidth="1"/>
    <col min="15366" max="15366" width="3.6640625" style="668" bestFit="1" customWidth="1"/>
    <col min="15367" max="15367" width="2.6640625" style="668" bestFit="1" customWidth="1"/>
    <col min="15368" max="15369" width="3.6640625" style="668" bestFit="1" customWidth="1"/>
    <col min="15370" max="15370" width="4.44140625" style="668" bestFit="1" customWidth="1"/>
    <col min="15371" max="15376" width="3.6640625" style="668" bestFit="1" customWidth="1"/>
    <col min="15377" max="15377" width="2.6640625" style="668" bestFit="1" customWidth="1"/>
    <col min="15378" max="15378" width="3.33203125" style="668" bestFit="1" customWidth="1"/>
    <col min="15379" max="15616" width="8.88671875" style="668"/>
    <col min="15617" max="15617" width="14.33203125" style="668" bestFit="1" customWidth="1"/>
    <col min="15618" max="15618" width="46.6640625" style="668" customWidth="1"/>
    <col min="15619" max="15619" width="5.109375" style="668" bestFit="1" customWidth="1"/>
    <col min="15620" max="15620" width="3.33203125" style="668" bestFit="1" customWidth="1"/>
    <col min="15621" max="15621" width="2.6640625" style="668" bestFit="1" customWidth="1"/>
    <col min="15622" max="15622" width="3.6640625" style="668" bestFit="1" customWidth="1"/>
    <col min="15623" max="15623" width="2.6640625" style="668" bestFit="1" customWidth="1"/>
    <col min="15624" max="15625" width="3.6640625" style="668" bestFit="1" customWidth="1"/>
    <col min="15626" max="15626" width="4.44140625" style="668" bestFit="1" customWidth="1"/>
    <col min="15627" max="15632" width="3.6640625" style="668" bestFit="1" customWidth="1"/>
    <col min="15633" max="15633" width="2.6640625" style="668" bestFit="1" customWidth="1"/>
    <col min="15634" max="15634" width="3.33203125" style="668" bestFit="1" customWidth="1"/>
    <col min="15635" max="15872" width="8.88671875" style="668"/>
    <col min="15873" max="15873" width="14.33203125" style="668" bestFit="1" customWidth="1"/>
    <col min="15874" max="15874" width="46.6640625" style="668" customWidth="1"/>
    <col min="15875" max="15875" width="5.109375" style="668" bestFit="1" customWidth="1"/>
    <col min="15876" max="15876" width="3.33203125" style="668" bestFit="1" customWidth="1"/>
    <col min="15877" max="15877" width="2.6640625" style="668" bestFit="1" customWidth="1"/>
    <col min="15878" max="15878" width="3.6640625" style="668" bestFit="1" customWidth="1"/>
    <col min="15879" max="15879" width="2.6640625" style="668" bestFit="1" customWidth="1"/>
    <col min="15880" max="15881" width="3.6640625" style="668" bestFit="1" customWidth="1"/>
    <col min="15882" max="15882" width="4.44140625" style="668" bestFit="1" customWidth="1"/>
    <col min="15883" max="15888" width="3.6640625" style="668" bestFit="1" customWidth="1"/>
    <col min="15889" max="15889" width="2.6640625" style="668" bestFit="1" customWidth="1"/>
    <col min="15890" max="15890" width="3.33203125" style="668" bestFit="1" customWidth="1"/>
    <col min="15891" max="16128" width="8.88671875" style="668"/>
    <col min="16129" max="16129" width="14.33203125" style="668" bestFit="1" customWidth="1"/>
    <col min="16130" max="16130" width="46.6640625" style="668" customWidth="1"/>
    <col min="16131" max="16131" width="5.109375" style="668" bestFit="1" customWidth="1"/>
    <col min="16132" max="16132" width="3.33203125" style="668" bestFit="1" customWidth="1"/>
    <col min="16133" max="16133" width="2.6640625" style="668" bestFit="1" customWidth="1"/>
    <col min="16134" max="16134" width="3.6640625" style="668" bestFit="1" customWidth="1"/>
    <col min="16135" max="16135" width="2.6640625" style="668" bestFit="1" customWidth="1"/>
    <col min="16136" max="16137" width="3.6640625" style="668" bestFit="1" customWidth="1"/>
    <col min="16138" max="16138" width="4.44140625" style="668" bestFit="1" customWidth="1"/>
    <col min="16139" max="16144" width="3.6640625" style="668" bestFit="1" customWidth="1"/>
    <col min="16145" max="16145" width="2.6640625" style="668" bestFit="1" customWidth="1"/>
    <col min="16146" max="16146" width="3.33203125" style="668" bestFit="1" customWidth="1"/>
    <col min="16147" max="16384" width="8.88671875" style="668"/>
  </cols>
  <sheetData>
    <row r="1" spans="1:18" s="1438" customFormat="1">
      <c r="A1" s="1436" t="s">
        <v>5197</v>
      </c>
    </row>
    <row r="2" spans="1:18" ht="31.2" customHeight="1" thickBot="1">
      <c r="A2" s="680" t="s">
        <v>3738</v>
      </c>
      <c r="B2" s="1801" t="s">
        <v>5010</v>
      </c>
      <c r="C2" s="1801"/>
      <c r="D2" s="1801"/>
      <c r="E2" s="1801"/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</row>
    <row r="3" spans="1:18">
      <c r="A3" s="937"/>
      <c r="B3" s="937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</row>
    <row r="4" spans="1:18">
      <c r="A4" s="413" t="s">
        <v>5011</v>
      </c>
      <c r="B4" s="416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</row>
    <row r="5" spans="1:18" ht="13.8" thickBot="1">
      <c r="A5" s="413" t="s">
        <v>4520</v>
      </c>
      <c r="B5" s="413"/>
      <c r="C5" s="1678" t="s">
        <v>31</v>
      </c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</row>
    <row r="6" spans="1:18">
      <c r="A6" s="413" t="s">
        <v>3737</v>
      </c>
      <c r="B6" s="416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</row>
    <row r="7" spans="1:18" ht="13.8" thickBot="1">
      <c r="A7" s="413" t="s">
        <v>3745</v>
      </c>
      <c r="B7" s="413" t="s">
        <v>5012</v>
      </c>
      <c r="C7" s="415"/>
      <c r="D7" s="1679" t="s">
        <v>3736</v>
      </c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</row>
    <row r="8" spans="1:18">
      <c r="A8" s="413" t="s">
        <v>3744</v>
      </c>
      <c r="B8" s="416"/>
      <c r="C8" s="413" t="s">
        <v>3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</row>
    <row r="9" spans="1:18" ht="24.6" thickBot="1">
      <c r="A9" s="418"/>
      <c r="B9" s="418"/>
      <c r="C9" s="418"/>
      <c r="D9" s="677" t="s">
        <v>58</v>
      </c>
      <c r="E9" s="677" t="s">
        <v>59</v>
      </c>
      <c r="F9" s="677" t="s">
        <v>60</v>
      </c>
      <c r="G9" s="677" t="s">
        <v>61</v>
      </c>
      <c r="H9" s="677" t="s">
        <v>62</v>
      </c>
      <c r="I9" s="677" t="s">
        <v>63</v>
      </c>
      <c r="J9" s="677" t="s">
        <v>170</v>
      </c>
      <c r="K9" s="677" t="s">
        <v>64</v>
      </c>
      <c r="L9" s="677" t="s">
        <v>65</v>
      </c>
      <c r="M9" s="677" t="s">
        <v>66</v>
      </c>
      <c r="N9" s="677" t="s">
        <v>67</v>
      </c>
      <c r="O9" s="677" t="s">
        <v>68</v>
      </c>
      <c r="P9" s="677" t="s">
        <v>69</v>
      </c>
      <c r="Q9" s="677" t="s">
        <v>70</v>
      </c>
      <c r="R9" s="677" t="s">
        <v>71</v>
      </c>
    </row>
    <row r="10" spans="1:18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</row>
    <row r="11" spans="1:18">
      <c r="A11" s="421" t="s">
        <v>5013</v>
      </c>
      <c r="B11" s="1089" t="s">
        <v>12</v>
      </c>
      <c r="C11" s="739">
        <v>46835</v>
      </c>
      <c r="D11" s="739">
        <v>550</v>
      </c>
      <c r="E11" s="739">
        <v>640</v>
      </c>
      <c r="F11" s="739">
        <v>1272</v>
      </c>
      <c r="G11" s="739">
        <v>628</v>
      </c>
      <c r="H11" s="739">
        <v>1832</v>
      </c>
      <c r="I11" s="739">
        <v>5735</v>
      </c>
      <c r="J11" s="739">
        <v>18494</v>
      </c>
      <c r="K11" s="739">
        <v>2297</v>
      </c>
      <c r="L11" s="739">
        <v>2826</v>
      </c>
      <c r="M11" s="739">
        <v>5721</v>
      </c>
      <c r="N11" s="739">
        <v>2849</v>
      </c>
      <c r="O11" s="739">
        <v>1129</v>
      </c>
      <c r="P11" s="739">
        <v>2279</v>
      </c>
      <c r="Q11" s="739">
        <v>191</v>
      </c>
      <c r="R11" s="739">
        <v>392</v>
      </c>
    </row>
    <row r="12" spans="1:18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</row>
    <row r="13" spans="1:18">
      <c r="A13" s="423" t="s">
        <v>3735</v>
      </c>
      <c r="B13" s="1090" t="s">
        <v>3734</v>
      </c>
      <c r="C13" s="740">
        <v>201</v>
      </c>
      <c r="D13" s="740">
        <v>0</v>
      </c>
      <c r="E13" s="740">
        <v>4</v>
      </c>
      <c r="F13" s="740">
        <v>3</v>
      </c>
      <c r="G13" s="740">
        <v>3</v>
      </c>
      <c r="H13" s="740">
        <v>7</v>
      </c>
      <c r="I13" s="740">
        <v>22</v>
      </c>
      <c r="J13" s="740">
        <v>88</v>
      </c>
      <c r="K13" s="740">
        <v>14</v>
      </c>
      <c r="L13" s="740">
        <v>11</v>
      </c>
      <c r="M13" s="740">
        <v>27</v>
      </c>
      <c r="N13" s="740">
        <v>9</v>
      </c>
      <c r="O13" s="740">
        <v>5</v>
      </c>
      <c r="P13" s="740">
        <v>8</v>
      </c>
      <c r="Q13" s="740">
        <v>0</v>
      </c>
      <c r="R13" s="740">
        <v>0</v>
      </c>
    </row>
    <row r="14" spans="1:18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</row>
    <row r="15" spans="1:18">
      <c r="A15" s="423" t="s">
        <v>3733</v>
      </c>
      <c r="B15" s="1090" t="s">
        <v>120</v>
      </c>
      <c r="C15" s="740">
        <v>87</v>
      </c>
      <c r="D15" s="740">
        <v>4</v>
      </c>
      <c r="E15" s="740">
        <v>1</v>
      </c>
      <c r="F15" s="740">
        <v>4</v>
      </c>
      <c r="G15" s="740">
        <v>1</v>
      </c>
      <c r="H15" s="740">
        <v>5</v>
      </c>
      <c r="I15" s="740">
        <v>12</v>
      </c>
      <c r="J15" s="740">
        <v>27</v>
      </c>
      <c r="K15" s="740">
        <v>2</v>
      </c>
      <c r="L15" s="740">
        <v>3</v>
      </c>
      <c r="M15" s="740">
        <v>13</v>
      </c>
      <c r="N15" s="740">
        <v>5</v>
      </c>
      <c r="O15" s="740">
        <v>2</v>
      </c>
      <c r="P15" s="740">
        <v>8</v>
      </c>
      <c r="Q15" s="740">
        <v>0</v>
      </c>
      <c r="R15" s="740">
        <v>0</v>
      </c>
    </row>
    <row r="16" spans="1:18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</row>
    <row r="17" spans="1:18">
      <c r="A17" s="423" t="s">
        <v>3732</v>
      </c>
      <c r="B17" s="1090" t="s">
        <v>3731</v>
      </c>
      <c r="C17" s="740">
        <v>771</v>
      </c>
      <c r="D17" s="740">
        <v>10</v>
      </c>
      <c r="E17" s="740">
        <v>17</v>
      </c>
      <c r="F17" s="740">
        <v>20</v>
      </c>
      <c r="G17" s="740">
        <v>12</v>
      </c>
      <c r="H17" s="740">
        <v>34</v>
      </c>
      <c r="I17" s="740">
        <v>85</v>
      </c>
      <c r="J17" s="740">
        <v>284</v>
      </c>
      <c r="K17" s="740">
        <v>34</v>
      </c>
      <c r="L17" s="740">
        <v>29</v>
      </c>
      <c r="M17" s="740">
        <v>109</v>
      </c>
      <c r="N17" s="740">
        <v>58</v>
      </c>
      <c r="O17" s="740">
        <v>24</v>
      </c>
      <c r="P17" s="740">
        <v>47</v>
      </c>
      <c r="Q17" s="740">
        <v>2</v>
      </c>
      <c r="R17" s="740">
        <v>6</v>
      </c>
    </row>
    <row r="18" spans="1:18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</row>
    <row r="19" spans="1:18">
      <c r="A19" s="423" t="s">
        <v>3730</v>
      </c>
      <c r="B19" s="1090" t="s">
        <v>122</v>
      </c>
      <c r="C19" s="740">
        <v>11789</v>
      </c>
      <c r="D19" s="740">
        <v>133</v>
      </c>
      <c r="E19" s="740">
        <v>152</v>
      </c>
      <c r="F19" s="740">
        <v>324</v>
      </c>
      <c r="G19" s="740">
        <v>156</v>
      </c>
      <c r="H19" s="740">
        <v>451</v>
      </c>
      <c r="I19" s="740">
        <v>1405</v>
      </c>
      <c r="J19" s="740">
        <v>4591</v>
      </c>
      <c r="K19" s="740">
        <v>589</v>
      </c>
      <c r="L19" s="740">
        <v>703</v>
      </c>
      <c r="M19" s="740">
        <v>1525</v>
      </c>
      <c r="N19" s="740">
        <v>729</v>
      </c>
      <c r="O19" s="740">
        <v>259</v>
      </c>
      <c r="P19" s="740">
        <v>604</v>
      </c>
      <c r="Q19" s="740">
        <v>57</v>
      </c>
      <c r="R19" s="740">
        <v>111</v>
      </c>
    </row>
    <row r="20" spans="1:18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</row>
    <row r="21" spans="1:18">
      <c r="A21" s="423" t="s">
        <v>3729</v>
      </c>
      <c r="B21" s="1090" t="s">
        <v>3728</v>
      </c>
      <c r="C21" s="740">
        <v>528</v>
      </c>
      <c r="D21" s="740">
        <v>10</v>
      </c>
      <c r="E21" s="740">
        <v>9</v>
      </c>
      <c r="F21" s="740">
        <v>22</v>
      </c>
      <c r="G21" s="740">
        <v>6</v>
      </c>
      <c r="H21" s="740">
        <v>19</v>
      </c>
      <c r="I21" s="740">
        <v>56</v>
      </c>
      <c r="J21" s="740">
        <v>186</v>
      </c>
      <c r="K21" s="740">
        <v>29</v>
      </c>
      <c r="L21" s="740">
        <v>39</v>
      </c>
      <c r="M21" s="740">
        <v>84</v>
      </c>
      <c r="N21" s="740">
        <v>28</v>
      </c>
      <c r="O21" s="740">
        <v>10</v>
      </c>
      <c r="P21" s="740">
        <v>23</v>
      </c>
      <c r="Q21" s="740">
        <v>2</v>
      </c>
      <c r="R21" s="740">
        <v>5</v>
      </c>
    </row>
    <row r="22" spans="1:18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</row>
    <row r="23" spans="1:18" ht="21.6" customHeight="1">
      <c r="A23" s="423" t="s">
        <v>3727</v>
      </c>
      <c r="B23" s="1090" t="s">
        <v>2082</v>
      </c>
      <c r="C23" s="740">
        <v>219</v>
      </c>
      <c r="D23" s="740">
        <v>5</v>
      </c>
      <c r="E23" s="740">
        <v>4</v>
      </c>
      <c r="F23" s="740">
        <v>5</v>
      </c>
      <c r="G23" s="740">
        <v>1</v>
      </c>
      <c r="H23" s="740">
        <v>6</v>
      </c>
      <c r="I23" s="740">
        <v>26</v>
      </c>
      <c r="J23" s="740">
        <v>75</v>
      </c>
      <c r="K23" s="740">
        <v>17</v>
      </c>
      <c r="L23" s="740">
        <v>21</v>
      </c>
      <c r="M23" s="740">
        <v>32</v>
      </c>
      <c r="N23" s="740">
        <v>8</v>
      </c>
      <c r="O23" s="740">
        <v>4</v>
      </c>
      <c r="P23" s="740">
        <v>10</v>
      </c>
      <c r="Q23" s="740">
        <v>1</v>
      </c>
      <c r="R23" s="740">
        <v>4</v>
      </c>
    </row>
    <row r="24" spans="1:18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</row>
    <row r="25" spans="1:18">
      <c r="A25" s="423" t="s">
        <v>3726</v>
      </c>
      <c r="B25" s="1090" t="s">
        <v>2080</v>
      </c>
      <c r="C25" s="740">
        <v>2575</v>
      </c>
      <c r="D25" s="740">
        <v>39</v>
      </c>
      <c r="E25" s="740">
        <v>34</v>
      </c>
      <c r="F25" s="740">
        <v>65</v>
      </c>
      <c r="G25" s="740">
        <v>38</v>
      </c>
      <c r="H25" s="740">
        <v>91</v>
      </c>
      <c r="I25" s="740">
        <v>317</v>
      </c>
      <c r="J25" s="740">
        <v>1073</v>
      </c>
      <c r="K25" s="740">
        <v>127</v>
      </c>
      <c r="L25" s="740">
        <v>161</v>
      </c>
      <c r="M25" s="740">
        <v>290</v>
      </c>
      <c r="N25" s="740">
        <v>134</v>
      </c>
      <c r="O25" s="740">
        <v>56</v>
      </c>
      <c r="P25" s="740">
        <v>128</v>
      </c>
      <c r="Q25" s="740">
        <v>7</v>
      </c>
      <c r="R25" s="740">
        <v>15</v>
      </c>
    </row>
    <row r="26" spans="1:18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</row>
    <row r="27" spans="1:18">
      <c r="A27" s="423" t="s">
        <v>3725</v>
      </c>
      <c r="B27" s="1090" t="s">
        <v>3724</v>
      </c>
      <c r="C27" s="740">
        <v>1280</v>
      </c>
      <c r="D27" s="740">
        <v>9</v>
      </c>
      <c r="E27" s="740">
        <v>15</v>
      </c>
      <c r="F27" s="740">
        <v>43</v>
      </c>
      <c r="G27" s="740">
        <v>10</v>
      </c>
      <c r="H27" s="740">
        <v>36</v>
      </c>
      <c r="I27" s="740">
        <v>162</v>
      </c>
      <c r="J27" s="740">
        <v>637</v>
      </c>
      <c r="K27" s="740">
        <v>51</v>
      </c>
      <c r="L27" s="740">
        <v>62</v>
      </c>
      <c r="M27" s="740">
        <v>107</v>
      </c>
      <c r="N27" s="740">
        <v>58</v>
      </c>
      <c r="O27" s="740">
        <v>26</v>
      </c>
      <c r="P27" s="740">
        <v>49</v>
      </c>
      <c r="Q27" s="740">
        <v>6</v>
      </c>
      <c r="R27" s="740">
        <v>9</v>
      </c>
    </row>
    <row r="28" spans="1:18">
      <c r="A28" s="425"/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</row>
    <row r="29" spans="1:18">
      <c r="A29" s="423" t="s">
        <v>3723</v>
      </c>
      <c r="B29" s="1090" t="s">
        <v>3722</v>
      </c>
      <c r="C29" s="740">
        <v>2050</v>
      </c>
      <c r="D29" s="740">
        <v>14</v>
      </c>
      <c r="E29" s="740">
        <v>31</v>
      </c>
      <c r="F29" s="740">
        <v>41</v>
      </c>
      <c r="G29" s="740">
        <v>30</v>
      </c>
      <c r="H29" s="740">
        <v>81</v>
      </c>
      <c r="I29" s="740">
        <v>250</v>
      </c>
      <c r="J29" s="740">
        <v>888</v>
      </c>
      <c r="K29" s="740">
        <v>97</v>
      </c>
      <c r="L29" s="740">
        <v>93</v>
      </c>
      <c r="M29" s="740">
        <v>245</v>
      </c>
      <c r="N29" s="740">
        <v>119</v>
      </c>
      <c r="O29" s="740">
        <v>35</v>
      </c>
      <c r="P29" s="740">
        <v>99</v>
      </c>
      <c r="Q29" s="740">
        <v>9</v>
      </c>
      <c r="R29" s="740">
        <v>18</v>
      </c>
    </row>
    <row r="30" spans="1:18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</row>
    <row r="31" spans="1:18">
      <c r="A31" s="423" t="s">
        <v>3721</v>
      </c>
      <c r="B31" s="1090" t="s">
        <v>98</v>
      </c>
      <c r="C31" s="740">
        <v>0</v>
      </c>
      <c r="D31" s="740">
        <v>0</v>
      </c>
      <c r="E31" s="740">
        <v>0</v>
      </c>
      <c r="F31" s="740">
        <v>0</v>
      </c>
      <c r="G31" s="740">
        <v>0</v>
      </c>
      <c r="H31" s="740">
        <v>0</v>
      </c>
      <c r="I31" s="740">
        <v>0</v>
      </c>
      <c r="J31" s="740">
        <v>0</v>
      </c>
      <c r="K31" s="740">
        <v>0</v>
      </c>
      <c r="L31" s="740">
        <v>0</v>
      </c>
      <c r="M31" s="740">
        <v>0</v>
      </c>
      <c r="N31" s="740">
        <v>0</v>
      </c>
      <c r="O31" s="740">
        <v>0</v>
      </c>
      <c r="P31" s="740">
        <v>0</v>
      </c>
      <c r="Q31" s="740">
        <v>0</v>
      </c>
      <c r="R31" s="740">
        <v>0</v>
      </c>
    </row>
    <row r="32" spans="1:18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</row>
    <row r="33" spans="1:18">
      <c r="A33" s="423" t="s">
        <v>3720</v>
      </c>
      <c r="B33" s="1090" t="s">
        <v>100</v>
      </c>
      <c r="C33" s="740">
        <v>1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1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</row>
    <row r="34" spans="1:18">
      <c r="A34" s="425"/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</row>
    <row r="35" spans="1:18">
      <c r="A35" s="423" t="s">
        <v>3719</v>
      </c>
      <c r="B35" s="1090" t="s">
        <v>102</v>
      </c>
      <c r="C35" s="740">
        <v>13401</v>
      </c>
      <c r="D35" s="740">
        <v>127</v>
      </c>
      <c r="E35" s="740">
        <v>176</v>
      </c>
      <c r="F35" s="740">
        <v>330</v>
      </c>
      <c r="G35" s="740">
        <v>172</v>
      </c>
      <c r="H35" s="740">
        <v>530</v>
      </c>
      <c r="I35" s="740">
        <v>1772</v>
      </c>
      <c r="J35" s="740">
        <v>5399</v>
      </c>
      <c r="K35" s="740">
        <v>611</v>
      </c>
      <c r="L35" s="740">
        <v>799</v>
      </c>
      <c r="M35" s="740">
        <v>1667</v>
      </c>
      <c r="N35" s="740">
        <v>740</v>
      </c>
      <c r="O35" s="740">
        <v>326</v>
      </c>
      <c r="P35" s="740">
        <v>588</v>
      </c>
      <c r="Q35" s="740">
        <v>48</v>
      </c>
      <c r="R35" s="740">
        <v>116</v>
      </c>
    </row>
    <row r="36" spans="1:18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</row>
    <row r="37" spans="1:18">
      <c r="A37" s="423" t="s">
        <v>3718</v>
      </c>
      <c r="B37" s="1090" t="s">
        <v>76</v>
      </c>
      <c r="C37" s="740">
        <v>5159</v>
      </c>
      <c r="D37" s="740">
        <v>64</v>
      </c>
      <c r="E37" s="740">
        <v>59</v>
      </c>
      <c r="F37" s="740">
        <v>139</v>
      </c>
      <c r="G37" s="740">
        <v>51</v>
      </c>
      <c r="H37" s="740">
        <v>184</v>
      </c>
      <c r="I37" s="740">
        <v>560</v>
      </c>
      <c r="J37" s="740">
        <v>2063</v>
      </c>
      <c r="K37" s="740">
        <v>289</v>
      </c>
      <c r="L37" s="740">
        <v>377</v>
      </c>
      <c r="M37" s="740">
        <v>597</v>
      </c>
      <c r="N37" s="740">
        <v>336</v>
      </c>
      <c r="O37" s="740">
        <v>140</v>
      </c>
      <c r="P37" s="740">
        <v>248</v>
      </c>
      <c r="Q37" s="740">
        <v>23</v>
      </c>
      <c r="R37" s="740">
        <v>29</v>
      </c>
    </row>
    <row r="38" spans="1:18">
      <c r="A38" s="425"/>
      <c r="B38" s="425"/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</row>
    <row r="39" spans="1:18">
      <c r="A39" s="423" t="s">
        <v>3717</v>
      </c>
      <c r="B39" s="1090" t="s">
        <v>105</v>
      </c>
      <c r="C39" s="740">
        <v>2876</v>
      </c>
      <c r="D39" s="740">
        <v>42</v>
      </c>
      <c r="E39" s="740">
        <v>44</v>
      </c>
      <c r="F39" s="740">
        <v>78</v>
      </c>
      <c r="G39" s="740">
        <v>49</v>
      </c>
      <c r="H39" s="740">
        <v>124</v>
      </c>
      <c r="I39" s="740">
        <v>352</v>
      </c>
      <c r="J39" s="740">
        <v>1102</v>
      </c>
      <c r="K39" s="740">
        <v>132</v>
      </c>
      <c r="L39" s="740">
        <v>153</v>
      </c>
      <c r="M39" s="740">
        <v>381</v>
      </c>
      <c r="N39" s="740">
        <v>165</v>
      </c>
      <c r="O39" s="740">
        <v>65</v>
      </c>
      <c r="P39" s="740">
        <v>145</v>
      </c>
      <c r="Q39" s="740">
        <v>12</v>
      </c>
      <c r="R39" s="740">
        <v>32</v>
      </c>
    </row>
    <row r="40" spans="1:18">
      <c r="A40" s="425"/>
      <c r="B40" s="425"/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</row>
    <row r="41" spans="1:18">
      <c r="A41" s="423" t="s">
        <v>3716</v>
      </c>
      <c r="B41" s="1090" t="s">
        <v>107</v>
      </c>
      <c r="C41" s="740">
        <v>154</v>
      </c>
      <c r="D41" s="740">
        <v>1</v>
      </c>
      <c r="E41" s="740">
        <v>2</v>
      </c>
      <c r="F41" s="740">
        <v>2</v>
      </c>
      <c r="G41" s="740">
        <v>1</v>
      </c>
      <c r="H41" s="740">
        <v>11</v>
      </c>
      <c r="I41" s="740">
        <v>22</v>
      </c>
      <c r="J41" s="740">
        <v>45</v>
      </c>
      <c r="K41" s="740">
        <v>12</v>
      </c>
      <c r="L41" s="740">
        <v>9</v>
      </c>
      <c r="M41" s="740">
        <v>18</v>
      </c>
      <c r="N41" s="740">
        <v>13</v>
      </c>
      <c r="O41" s="740">
        <v>5</v>
      </c>
      <c r="P41" s="740">
        <v>12</v>
      </c>
      <c r="Q41" s="740">
        <v>0</v>
      </c>
      <c r="R41" s="740">
        <v>1</v>
      </c>
    </row>
    <row r="42" spans="1:18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</row>
    <row r="43" spans="1:18">
      <c r="A43" s="423" t="s">
        <v>3715</v>
      </c>
      <c r="B43" s="1090" t="s">
        <v>109</v>
      </c>
      <c r="C43" s="740">
        <v>386</v>
      </c>
      <c r="D43" s="740">
        <v>4</v>
      </c>
      <c r="E43" s="740">
        <v>3</v>
      </c>
      <c r="F43" s="740">
        <v>9</v>
      </c>
      <c r="G43" s="740">
        <v>9</v>
      </c>
      <c r="H43" s="740">
        <v>14</v>
      </c>
      <c r="I43" s="740">
        <v>41</v>
      </c>
      <c r="J43" s="740">
        <v>148</v>
      </c>
      <c r="K43" s="740">
        <v>18</v>
      </c>
      <c r="L43" s="740">
        <v>27</v>
      </c>
      <c r="M43" s="740">
        <v>41</v>
      </c>
      <c r="N43" s="740">
        <v>26</v>
      </c>
      <c r="O43" s="740">
        <v>12</v>
      </c>
      <c r="P43" s="740">
        <v>27</v>
      </c>
      <c r="Q43" s="740">
        <v>1</v>
      </c>
      <c r="R43" s="740">
        <v>6</v>
      </c>
    </row>
    <row r="44" spans="1:18">
      <c r="A44" s="425"/>
      <c r="B44" s="425"/>
      <c r="C44" s="425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</row>
    <row r="45" spans="1:18">
      <c r="A45" s="423" t="s">
        <v>3714</v>
      </c>
      <c r="B45" s="1090" t="s">
        <v>111</v>
      </c>
      <c r="C45" s="740">
        <v>1531</v>
      </c>
      <c r="D45" s="740">
        <v>27</v>
      </c>
      <c r="E45" s="740">
        <v>24</v>
      </c>
      <c r="F45" s="740">
        <v>51</v>
      </c>
      <c r="G45" s="740">
        <v>15</v>
      </c>
      <c r="H45" s="740">
        <v>59</v>
      </c>
      <c r="I45" s="740">
        <v>242</v>
      </c>
      <c r="J45" s="740">
        <v>547</v>
      </c>
      <c r="K45" s="740">
        <v>85</v>
      </c>
      <c r="L45" s="740">
        <v>84</v>
      </c>
      <c r="M45" s="740">
        <v>174</v>
      </c>
      <c r="N45" s="740">
        <v>94</v>
      </c>
      <c r="O45" s="740">
        <v>36</v>
      </c>
      <c r="P45" s="740">
        <v>76</v>
      </c>
      <c r="Q45" s="740">
        <v>4</v>
      </c>
      <c r="R45" s="740">
        <v>13</v>
      </c>
    </row>
    <row r="46" spans="1:18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</row>
    <row r="47" spans="1:18">
      <c r="A47" s="423" t="s">
        <v>3713</v>
      </c>
      <c r="B47" s="1090" t="s">
        <v>79</v>
      </c>
      <c r="C47" s="740">
        <v>52</v>
      </c>
      <c r="D47" s="740">
        <v>1</v>
      </c>
      <c r="E47" s="740">
        <v>1</v>
      </c>
      <c r="F47" s="740">
        <v>3</v>
      </c>
      <c r="G47" s="740">
        <v>0</v>
      </c>
      <c r="H47" s="740">
        <v>3</v>
      </c>
      <c r="I47" s="740">
        <v>6</v>
      </c>
      <c r="J47" s="740">
        <v>15</v>
      </c>
      <c r="K47" s="740">
        <v>4</v>
      </c>
      <c r="L47" s="740">
        <v>3</v>
      </c>
      <c r="M47" s="740">
        <v>5</v>
      </c>
      <c r="N47" s="740">
        <v>3</v>
      </c>
      <c r="O47" s="740">
        <v>1</v>
      </c>
      <c r="P47" s="740">
        <v>6</v>
      </c>
      <c r="Q47" s="740">
        <v>1</v>
      </c>
      <c r="R47" s="740">
        <v>0</v>
      </c>
    </row>
    <row r="48" spans="1:18">
      <c r="A48" s="425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</row>
    <row r="49" spans="1:18">
      <c r="A49" s="423" t="s">
        <v>177</v>
      </c>
      <c r="B49" s="1090" t="s">
        <v>78</v>
      </c>
      <c r="C49" s="740">
        <v>308</v>
      </c>
      <c r="D49" s="740">
        <v>6</v>
      </c>
      <c r="E49" s="740">
        <v>2</v>
      </c>
      <c r="F49" s="740">
        <v>15</v>
      </c>
      <c r="G49" s="740">
        <v>5</v>
      </c>
      <c r="H49" s="740">
        <v>14</v>
      </c>
      <c r="I49" s="740">
        <v>33</v>
      </c>
      <c r="J49" s="740">
        <v>134</v>
      </c>
      <c r="K49" s="740">
        <v>3</v>
      </c>
      <c r="L49" s="740">
        <v>20</v>
      </c>
      <c r="M49" s="740">
        <v>34</v>
      </c>
      <c r="N49" s="740">
        <v>24</v>
      </c>
      <c r="O49" s="740">
        <v>6</v>
      </c>
      <c r="P49" s="740">
        <v>7</v>
      </c>
      <c r="Q49" s="740">
        <v>1</v>
      </c>
      <c r="R49" s="740">
        <v>4</v>
      </c>
    </row>
    <row r="50" spans="1:18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</row>
    <row r="51" spans="1:18">
      <c r="A51" s="423" t="s">
        <v>178</v>
      </c>
      <c r="B51" s="1090" t="s">
        <v>85</v>
      </c>
      <c r="C51" s="740">
        <v>459</v>
      </c>
      <c r="D51" s="740">
        <v>4</v>
      </c>
      <c r="E51" s="740">
        <v>10</v>
      </c>
      <c r="F51" s="740">
        <v>19</v>
      </c>
      <c r="G51" s="740">
        <v>13</v>
      </c>
      <c r="H51" s="740">
        <v>26</v>
      </c>
      <c r="I51" s="740">
        <v>41</v>
      </c>
      <c r="J51" s="740">
        <v>178</v>
      </c>
      <c r="K51" s="740">
        <v>28</v>
      </c>
      <c r="L51" s="740">
        <v>25</v>
      </c>
      <c r="M51" s="740">
        <v>45</v>
      </c>
      <c r="N51" s="740">
        <v>28</v>
      </c>
      <c r="O51" s="740">
        <v>16</v>
      </c>
      <c r="P51" s="740">
        <v>20</v>
      </c>
      <c r="Q51" s="740">
        <v>3</v>
      </c>
      <c r="R51" s="740">
        <v>3</v>
      </c>
    </row>
    <row r="52" spans="1:18">
      <c r="A52" s="425"/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</row>
    <row r="53" spans="1:18" ht="20.399999999999999">
      <c r="A53" s="423" t="s">
        <v>179</v>
      </c>
      <c r="B53" s="1090" t="s">
        <v>2053</v>
      </c>
      <c r="C53" s="740">
        <v>1192</v>
      </c>
      <c r="D53" s="740">
        <v>20</v>
      </c>
      <c r="E53" s="740">
        <v>17</v>
      </c>
      <c r="F53" s="740">
        <v>33</v>
      </c>
      <c r="G53" s="740">
        <v>26</v>
      </c>
      <c r="H53" s="740">
        <v>81</v>
      </c>
      <c r="I53" s="740">
        <v>146</v>
      </c>
      <c r="J53" s="740">
        <v>322</v>
      </c>
      <c r="K53" s="740">
        <v>64</v>
      </c>
      <c r="L53" s="740">
        <v>75</v>
      </c>
      <c r="M53" s="740">
        <v>124</v>
      </c>
      <c r="N53" s="740">
        <v>154</v>
      </c>
      <c r="O53" s="740">
        <v>51</v>
      </c>
      <c r="P53" s="740">
        <v>71</v>
      </c>
      <c r="Q53" s="740">
        <v>4</v>
      </c>
      <c r="R53" s="740">
        <v>4</v>
      </c>
    </row>
    <row r="54" spans="1:18">
      <c r="A54" s="425"/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</row>
    <row r="55" spans="1:18">
      <c r="A55" s="423" t="s">
        <v>180</v>
      </c>
      <c r="B55" s="1090" t="s">
        <v>3712</v>
      </c>
      <c r="C55" s="740">
        <v>1816</v>
      </c>
      <c r="D55" s="740">
        <v>30</v>
      </c>
      <c r="E55" s="740">
        <v>35</v>
      </c>
      <c r="F55" s="740">
        <v>66</v>
      </c>
      <c r="G55" s="740">
        <v>30</v>
      </c>
      <c r="H55" s="740">
        <v>56</v>
      </c>
      <c r="I55" s="740">
        <v>185</v>
      </c>
      <c r="J55" s="740">
        <v>691</v>
      </c>
      <c r="K55" s="740">
        <v>91</v>
      </c>
      <c r="L55" s="740">
        <v>132</v>
      </c>
      <c r="M55" s="740">
        <v>203</v>
      </c>
      <c r="N55" s="740">
        <v>118</v>
      </c>
      <c r="O55" s="740">
        <v>50</v>
      </c>
      <c r="P55" s="740">
        <v>103</v>
      </c>
      <c r="Q55" s="740">
        <v>10</v>
      </c>
      <c r="R55" s="740">
        <v>16</v>
      </c>
    </row>
    <row r="56" spans="1:18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</row>
    <row r="57" spans="1:18">
      <c r="A57" s="1091" t="s">
        <v>4082</v>
      </c>
    </row>
  </sheetData>
  <mergeCells count="3">
    <mergeCell ref="B2:R2"/>
    <mergeCell ref="C5:R5"/>
    <mergeCell ref="D7:R7"/>
  </mergeCells>
  <hyperlinks>
    <hyperlink ref="A1" location="Indice!A125" display="Volver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R57"/>
  <sheetViews>
    <sheetView showGridLines="0" showRowColHeaders="0" workbookViewId="0">
      <selection activeCell="B2" sqref="B2:R2"/>
    </sheetView>
  </sheetViews>
  <sheetFormatPr baseColWidth="10" defaultColWidth="8.88671875" defaultRowHeight="13.2"/>
  <cols>
    <col min="1" max="1" width="21.5546875" style="668" customWidth="1"/>
    <col min="2" max="2" width="47" style="668" customWidth="1"/>
    <col min="3" max="3" width="5.109375" style="668" bestFit="1" customWidth="1"/>
    <col min="4" max="4" width="3.33203125" style="668" bestFit="1" customWidth="1"/>
    <col min="5" max="5" width="1.5546875" style="668" bestFit="1" customWidth="1"/>
    <col min="6" max="6" width="2.109375" style="668" bestFit="1" customWidth="1"/>
    <col min="7" max="8" width="2.6640625" style="668" bestFit="1" customWidth="1"/>
    <col min="9" max="9" width="2.109375" style="668" bestFit="1" customWidth="1"/>
    <col min="10" max="10" width="4.33203125" style="668" bestFit="1" customWidth="1"/>
    <col min="11" max="11" width="2.6640625" style="668" bestFit="1" customWidth="1"/>
    <col min="12" max="12" width="3.33203125" style="668" bestFit="1" customWidth="1"/>
    <col min="13" max="13" width="3.6640625" style="668" bestFit="1" customWidth="1"/>
    <col min="14" max="14" width="2.6640625" style="668" bestFit="1" customWidth="1"/>
    <col min="15" max="15" width="3.6640625" style="668" bestFit="1" customWidth="1"/>
    <col min="16" max="16" width="2.109375" style="668" bestFit="1" customWidth="1"/>
    <col min="17" max="17" width="2.6640625" style="668" bestFit="1" customWidth="1"/>
    <col min="18" max="18" width="3.33203125" style="668" bestFit="1" customWidth="1"/>
    <col min="19" max="256" width="8.88671875" style="668"/>
    <col min="257" max="257" width="21.5546875" style="668" customWidth="1"/>
    <col min="258" max="258" width="47" style="668" customWidth="1"/>
    <col min="259" max="259" width="5.109375" style="668" bestFit="1" customWidth="1"/>
    <col min="260" max="260" width="3.33203125" style="668" bestFit="1" customWidth="1"/>
    <col min="261" max="261" width="1.5546875" style="668" bestFit="1" customWidth="1"/>
    <col min="262" max="262" width="2.109375" style="668" bestFit="1" customWidth="1"/>
    <col min="263" max="264" width="2.6640625" style="668" bestFit="1" customWidth="1"/>
    <col min="265" max="265" width="2.109375" style="668" bestFit="1" customWidth="1"/>
    <col min="266" max="266" width="4.33203125" style="668" bestFit="1" customWidth="1"/>
    <col min="267" max="267" width="2.6640625" style="668" bestFit="1" customWidth="1"/>
    <col min="268" max="268" width="3.33203125" style="668" bestFit="1" customWidth="1"/>
    <col min="269" max="269" width="3.6640625" style="668" bestFit="1" customWidth="1"/>
    <col min="270" max="270" width="2.6640625" style="668" bestFit="1" customWidth="1"/>
    <col min="271" max="271" width="3.6640625" style="668" bestFit="1" customWidth="1"/>
    <col min="272" max="272" width="2.109375" style="668" bestFit="1" customWidth="1"/>
    <col min="273" max="273" width="2.6640625" style="668" bestFit="1" customWidth="1"/>
    <col min="274" max="274" width="3.33203125" style="668" bestFit="1" customWidth="1"/>
    <col min="275" max="512" width="8.88671875" style="668"/>
    <col min="513" max="513" width="21.5546875" style="668" customWidth="1"/>
    <col min="514" max="514" width="47" style="668" customWidth="1"/>
    <col min="515" max="515" width="5.109375" style="668" bestFit="1" customWidth="1"/>
    <col min="516" max="516" width="3.33203125" style="668" bestFit="1" customWidth="1"/>
    <col min="517" max="517" width="1.5546875" style="668" bestFit="1" customWidth="1"/>
    <col min="518" max="518" width="2.109375" style="668" bestFit="1" customWidth="1"/>
    <col min="519" max="520" width="2.6640625" style="668" bestFit="1" customWidth="1"/>
    <col min="521" max="521" width="2.109375" style="668" bestFit="1" customWidth="1"/>
    <col min="522" max="522" width="4.33203125" style="668" bestFit="1" customWidth="1"/>
    <col min="523" max="523" width="2.6640625" style="668" bestFit="1" customWidth="1"/>
    <col min="524" max="524" width="3.33203125" style="668" bestFit="1" customWidth="1"/>
    <col min="525" max="525" width="3.6640625" style="668" bestFit="1" customWidth="1"/>
    <col min="526" max="526" width="2.6640625" style="668" bestFit="1" customWidth="1"/>
    <col min="527" max="527" width="3.6640625" style="668" bestFit="1" customWidth="1"/>
    <col min="528" max="528" width="2.109375" style="668" bestFit="1" customWidth="1"/>
    <col min="529" max="529" width="2.6640625" style="668" bestFit="1" customWidth="1"/>
    <col min="530" max="530" width="3.33203125" style="668" bestFit="1" customWidth="1"/>
    <col min="531" max="768" width="8.88671875" style="668"/>
    <col min="769" max="769" width="21.5546875" style="668" customWidth="1"/>
    <col min="770" max="770" width="47" style="668" customWidth="1"/>
    <col min="771" max="771" width="5.109375" style="668" bestFit="1" customWidth="1"/>
    <col min="772" max="772" width="3.33203125" style="668" bestFit="1" customWidth="1"/>
    <col min="773" max="773" width="1.5546875" style="668" bestFit="1" customWidth="1"/>
    <col min="774" max="774" width="2.109375" style="668" bestFit="1" customWidth="1"/>
    <col min="775" max="776" width="2.6640625" style="668" bestFit="1" customWidth="1"/>
    <col min="777" max="777" width="2.109375" style="668" bestFit="1" customWidth="1"/>
    <col min="778" max="778" width="4.33203125" style="668" bestFit="1" customWidth="1"/>
    <col min="779" max="779" width="2.6640625" style="668" bestFit="1" customWidth="1"/>
    <col min="780" max="780" width="3.33203125" style="668" bestFit="1" customWidth="1"/>
    <col min="781" max="781" width="3.6640625" style="668" bestFit="1" customWidth="1"/>
    <col min="782" max="782" width="2.6640625" style="668" bestFit="1" customWidth="1"/>
    <col min="783" max="783" width="3.6640625" style="668" bestFit="1" customWidth="1"/>
    <col min="784" max="784" width="2.109375" style="668" bestFit="1" customWidth="1"/>
    <col min="785" max="785" width="2.6640625" style="668" bestFit="1" customWidth="1"/>
    <col min="786" max="786" width="3.33203125" style="668" bestFit="1" customWidth="1"/>
    <col min="787" max="1024" width="8.88671875" style="668"/>
    <col min="1025" max="1025" width="21.5546875" style="668" customWidth="1"/>
    <col min="1026" max="1026" width="47" style="668" customWidth="1"/>
    <col min="1027" max="1027" width="5.109375" style="668" bestFit="1" customWidth="1"/>
    <col min="1028" max="1028" width="3.33203125" style="668" bestFit="1" customWidth="1"/>
    <col min="1029" max="1029" width="1.5546875" style="668" bestFit="1" customWidth="1"/>
    <col min="1030" max="1030" width="2.109375" style="668" bestFit="1" customWidth="1"/>
    <col min="1031" max="1032" width="2.6640625" style="668" bestFit="1" customWidth="1"/>
    <col min="1033" max="1033" width="2.109375" style="668" bestFit="1" customWidth="1"/>
    <col min="1034" max="1034" width="4.33203125" style="668" bestFit="1" customWidth="1"/>
    <col min="1035" max="1035" width="2.6640625" style="668" bestFit="1" customWidth="1"/>
    <col min="1036" max="1036" width="3.33203125" style="668" bestFit="1" customWidth="1"/>
    <col min="1037" max="1037" width="3.6640625" style="668" bestFit="1" customWidth="1"/>
    <col min="1038" max="1038" width="2.6640625" style="668" bestFit="1" customWidth="1"/>
    <col min="1039" max="1039" width="3.6640625" style="668" bestFit="1" customWidth="1"/>
    <col min="1040" max="1040" width="2.109375" style="668" bestFit="1" customWidth="1"/>
    <col min="1041" max="1041" width="2.6640625" style="668" bestFit="1" customWidth="1"/>
    <col min="1042" max="1042" width="3.33203125" style="668" bestFit="1" customWidth="1"/>
    <col min="1043" max="1280" width="8.88671875" style="668"/>
    <col min="1281" max="1281" width="21.5546875" style="668" customWidth="1"/>
    <col min="1282" max="1282" width="47" style="668" customWidth="1"/>
    <col min="1283" max="1283" width="5.109375" style="668" bestFit="1" customWidth="1"/>
    <col min="1284" max="1284" width="3.33203125" style="668" bestFit="1" customWidth="1"/>
    <col min="1285" max="1285" width="1.5546875" style="668" bestFit="1" customWidth="1"/>
    <col min="1286" max="1286" width="2.109375" style="668" bestFit="1" customWidth="1"/>
    <col min="1287" max="1288" width="2.6640625" style="668" bestFit="1" customWidth="1"/>
    <col min="1289" max="1289" width="2.109375" style="668" bestFit="1" customWidth="1"/>
    <col min="1290" max="1290" width="4.33203125" style="668" bestFit="1" customWidth="1"/>
    <col min="1291" max="1291" width="2.6640625" style="668" bestFit="1" customWidth="1"/>
    <col min="1292" max="1292" width="3.33203125" style="668" bestFit="1" customWidth="1"/>
    <col min="1293" max="1293" width="3.6640625" style="668" bestFit="1" customWidth="1"/>
    <col min="1294" max="1294" width="2.6640625" style="668" bestFit="1" customWidth="1"/>
    <col min="1295" max="1295" width="3.6640625" style="668" bestFit="1" customWidth="1"/>
    <col min="1296" max="1296" width="2.109375" style="668" bestFit="1" customWidth="1"/>
    <col min="1297" max="1297" width="2.6640625" style="668" bestFit="1" customWidth="1"/>
    <col min="1298" max="1298" width="3.33203125" style="668" bestFit="1" customWidth="1"/>
    <col min="1299" max="1536" width="8.88671875" style="668"/>
    <col min="1537" max="1537" width="21.5546875" style="668" customWidth="1"/>
    <col min="1538" max="1538" width="47" style="668" customWidth="1"/>
    <col min="1539" max="1539" width="5.109375" style="668" bestFit="1" customWidth="1"/>
    <col min="1540" max="1540" width="3.33203125" style="668" bestFit="1" customWidth="1"/>
    <col min="1541" max="1541" width="1.5546875" style="668" bestFit="1" customWidth="1"/>
    <col min="1542" max="1542" width="2.109375" style="668" bestFit="1" customWidth="1"/>
    <col min="1543" max="1544" width="2.6640625" style="668" bestFit="1" customWidth="1"/>
    <col min="1545" max="1545" width="2.109375" style="668" bestFit="1" customWidth="1"/>
    <col min="1546" max="1546" width="4.33203125" style="668" bestFit="1" customWidth="1"/>
    <col min="1547" max="1547" width="2.6640625" style="668" bestFit="1" customWidth="1"/>
    <col min="1548" max="1548" width="3.33203125" style="668" bestFit="1" customWidth="1"/>
    <col min="1549" max="1549" width="3.6640625" style="668" bestFit="1" customWidth="1"/>
    <col min="1550" max="1550" width="2.6640625" style="668" bestFit="1" customWidth="1"/>
    <col min="1551" max="1551" width="3.6640625" style="668" bestFit="1" customWidth="1"/>
    <col min="1552" max="1552" width="2.109375" style="668" bestFit="1" customWidth="1"/>
    <col min="1553" max="1553" width="2.6640625" style="668" bestFit="1" customWidth="1"/>
    <col min="1554" max="1554" width="3.33203125" style="668" bestFit="1" customWidth="1"/>
    <col min="1555" max="1792" width="8.88671875" style="668"/>
    <col min="1793" max="1793" width="21.5546875" style="668" customWidth="1"/>
    <col min="1794" max="1794" width="47" style="668" customWidth="1"/>
    <col min="1795" max="1795" width="5.109375" style="668" bestFit="1" customWidth="1"/>
    <col min="1796" max="1796" width="3.33203125" style="668" bestFit="1" customWidth="1"/>
    <col min="1797" max="1797" width="1.5546875" style="668" bestFit="1" customWidth="1"/>
    <col min="1798" max="1798" width="2.109375" style="668" bestFit="1" customWidth="1"/>
    <col min="1799" max="1800" width="2.6640625" style="668" bestFit="1" customWidth="1"/>
    <col min="1801" max="1801" width="2.109375" style="668" bestFit="1" customWidth="1"/>
    <col min="1802" max="1802" width="4.33203125" style="668" bestFit="1" customWidth="1"/>
    <col min="1803" max="1803" width="2.6640625" style="668" bestFit="1" customWidth="1"/>
    <col min="1804" max="1804" width="3.33203125" style="668" bestFit="1" customWidth="1"/>
    <col min="1805" max="1805" width="3.6640625" style="668" bestFit="1" customWidth="1"/>
    <col min="1806" max="1806" width="2.6640625" style="668" bestFit="1" customWidth="1"/>
    <col min="1807" max="1807" width="3.6640625" style="668" bestFit="1" customWidth="1"/>
    <col min="1808" max="1808" width="2.109375" style="668" bestFit="1" customWidth="1"/>
    <col min="1809" max="1809" width="2.6640625" style="668" bestFit="1" customWidth="1"/>
    <col min="1810" max="1810" width="3.33203125" style="668" bestFit="1" customWidth="1"/>
    <col min="1811" max="2048" width="8.88671875" style="668"/>
    <col min="2049" max="2049" width="21.5546875" style="668" customWidth="1"/>
    <col min="2050" max="2050" width="47" style="668" customWidth="1"/>
    <col min="2051" max="2051" width="5.109375" style="668" bestFit="1" customWidth="1"/>
    <col min="2052" max="2052" width="3.33203125" style="668" bestFit="1" customWidth="1"/>
    <col min="2053" max="2053" width="1.5546875" style="668" bestFit="1" customWidth="1"/>
    <col min="2054" max="2054" width="2.109375" style="668" bestFit="1" customWidth="1"/>
    <col min="2055" max="2056" width="2.6640625" style="668" bestFit="1" customWidth="1"/>
    <col min="2057" max="2057" width="2.109375" style="668" bestFit="1" customWidth="1"/>
    <col min="2058" max="2058" width="4.33203125" style="668" bestFit="1" customWidth="1"/>
    <col min="2059" max="2059" width="2.6640625" style="668" bestFit="1" customWidth="1"/>
    <col min="2060" max="2060" width="3.33203125" style="668" bestFit="1" customWidth="1"/>
    <col min="2061" max="2061" width="3.6640625" style="668" bestFit="1" customWidth="1"/>
    <col min="2062" max="2062" width="2.6640625" style="668" bestFit="1" customWidth="1"/>
    <col min="2063" max="2063" width="3.6640625" style="668" bestFit="1" customWidth="1"/>
    <col min="2064" max="2064" width="2.109375" style="668" bestFit="1" customWidth="1"/>
    <col min="2065" max="2065" width="2.6640625" style="668" bestFit="1" customWidth="1"/>
    <col min="2066" max="2066" width="3.33203125" style="668" bestFit="1" customWidth="1"/>
    <col min="2067" max="2304" width="8.88671875" style="668"/>
    <col min="2305" max="2305" width="21.5546875" style="668" customWidth="1"/>
    <col min="2306" max="2306" width="47" style="668" customWidth="1"/>
    <col min="2307" max="2307" width="5.109375" style="668" bestFit="1" customWidth="1"/>
    <col min="2308" max="2308" width="3.33203125" style="668" bestFit="1" customWidth="1"/>
    <col min="2309" max="2309" width="1.5546875" style="668" bestFit="1" customWidth="1"/>
    <col min="2310" max="2310" width="2.109375" style="668" bestFit="1" customWidth="1"/>
    <col min="2311" max="2312" width="2.6640625" style="668" bestFit="1" customWidth="1"/>
    <col min="2313" max="2313" width="2.109375" style="668" bestFit="1" customWidth="1"/>
    <col min="2314" max="2314" width="4.33203125" style="668" bestFit="1" customWidth="1"/>
    <col min="2315" max="2315" width="2.6640625" style="668" bestFit="1" customWidth="1"/>
    <col min="2316" max="2316" width="3.33203125" style="668" bestFit="1" customWidth="1"/>
    <col min="2317" max="2317" width="3.6640625" style="668" bestFit="1" customWidth="1"/>
    <col min="2318" max="2318" width="2.6640625" style="668" bestFit="1" customWidth="1"/>
    <col min="2319" max="2319" width="3.6640625" style="668" bestFit="1" customWidth="1"/>
    <col min="2320" max="2320" width="2.109375" style="668" bestFit="1" customWidth="1"/>
    <col min="2321" max="2321" width="2.6640625" style="668" bestFit="1" customWidth="1"/>
    <col min="2322" max="2322" width="3.33203125" style="668" bestFit="1" customWidth="1"/>
    <col min="2323" max="2560" width="8.88671875" style="668"/>
    <col min="2561" max="2561" width="21.5546875" style="668" customWidth="1"/>
    <col min="2562" max="2562" width="47" style="668" customWidth="1"/>
    <col min="2563" max="2563" width="5.109375" style="668" bestFit="1" customWidth="1"/>
    <col min="2564" max="2564" width="3.33203125" style="668" bestFit="1" customWidth="1"/>
    <col min="2565" max="2565" width="1.5546875" style="668" bestFit="1" customWidth="1"/>
    <col min="2566" max="2566" width="2.109375" style="668" bestFit="1" customWidth="1"/>
    <col min="2567" max="2568" width="2.6640625" style="668" bestFit="1" customWidth="1"/>
    <col min="2569" max="2569" width="2.109375" style="668" bestFit="1" customWidth="1"/>
    <col min="2570" max="2570" width="4.33203125" style="668" bestFit="1" customWidth="1"/>
    <col min="2571" max="2571" width="2.6640625" style="668" bestFit="1" customWidth="1"/>
    <col min="2572" max="2572" width="3.33203125" style="668" bestFit="1" customWidth="1"/>
    <col min="2573" max="2573" width="3.6640625" style="668" bestFit="1" customWidth="1"/>
    <col min="2574" max="2574" width="2.6640625" style="668" bestFit="1" customWidth="1"/>
    <col min="2575" max="2575" width="3.6640625" style="668" bestFit="1" customWidth="1"/>
    <col min="2576" max="2576" width="2.109375" style="668" bestFit="1" customWidth="1"/>
    <col min="2577" max="2577" width="2.6640625" style="668" bestFit="1" customWidth="1"/>
    <col min="2578" max="2578" width="3.33203125" style="668" bestFit="1" customWidth="1"/>
    <col min="2579" max="2816" width="8.88671875" style="668"/>
    <col min="2817" max="2817" width="21.5546875" style="668" customWidth="1"/>
    <col min="2818" max="2818" width="47" style="668" customWidth="1"/>
    <col min="2819" max="2819" width="5.109375" style="668" bestFit="1" customWidth="1"/>
    <col min="2820" max="2820" width="3.33203125" style="668" bestFit="1" customWidth="1"/>
    <col min="2821" max="2821" width="1.5546875" style="668" bestFit="1" customWidth="1"/>
    <col min="2822" max="2822" width="2.109375" style="668" bestFit="1" customWidth="1"/>
    <col min="2823" max="2824" width="2.6640625" style="668" bestFit="1" customWidth="1"/>
    <col min="2825" max="2825" width="2.109375" style="668" bestFit="1" customWidth="1"/>
    <col min="2826" max="2826" width="4.33203125" style="668" bestFit="1" customWidth="1"/>
    <col min="2827" max="2827" width="2.6640625" style="668" bestFit="1" customWidth="1"/>
    <col min="2828" max="2828" width="3.33203125" style="668" bestFit="1" customWidth="1"/>
    <col min="2829" max="2829" width="3.6640625" style="668" bestFit="1" customWidth="1"/>
    <col min="2830" max="2830" width="2.6640625" style="668" bestFit="1" customWidth="1"/>
    <col min="2831" max="2831" width="3.6640625" style="668" bestFit="1" customWidth="1"/>
    <col min="2832" max="2832" width="2.109375" style="668" bestFit="1" customWidth="1"/>
    <col min="2833" max="2833" width="2.6640625" style="668" bestFit="1" customWidth="1"/>
    <col min="2834" max="2834" width="3.33203125" style="668" bestFit="1" customWidth="1"/>
    <col min="2835" max="3072" width="8.88671875" style="668"/>
    <col min="3073" max="3073" width="21.5546875" style="668" customWidth="1"/>
    <col min="3074" max="3074" width="47" style="668" customWidth="1"/>
    <col min="3075" max="3075" width="5.109375" style="668" bestFit="1" customWidth="1"/>
    <col min="3076" max="3076" width="3.33203125" style="668" bestFit="1" customWidth="1"/>
    <col min="3077" max="3077" width="1.5546875" style="668" bestFit="1" customWidth="1"/>
    <col min="3078" max="3078" width="2.109375" style="668" bestFit="1" customWidth="1"/>
    <col min="3079" max="3080" width="2.6640625" style="668" bestFit="1" customWidth="1"/>
    <col min="3081" max="3081" width="2.109375" style="668" bestFit="1" customWidth="1"/>
    <col min="3082" max="3082" width="4.33203125" style="668" bestFit="1" customWidth="1"/>
    <col min="3083" max="3083" width="2.6640625" style="668" bestFit="1" customWidth="1"/>
    <col min="3084" max="3084" width="3.33203125" style="668" bestFit="1" customWidth="1"/>
    <col min="3085" max="3085" width="3.6640625" style="668" bestFit="1" customWidth="1"/>
    <col min="3086" max="3086" width="2.6640625" style="668" bestFit="1" customWidth="1"/>
    <col min="3087" max="3087" width="3.6640625" style="668" bestFit="1" customWidth="1"/>
    <col min="3088" max="3088" width="2.109375" style="668" bestFit="1" customWidth="1"/>
    <col min="3089" max="3089" width="2.6640625" style="668" bestFit="1" customWidth="1"/>
    <col min="3090" max="3090" width="3.33203125" style="668" bestFit="1" customWidth="1"/>
    <col min="3091" max="3328" width="8.88671875" style="668"/>
    <col min="3329" max="3329" width="21.5546875" style="668" customWidth="1"/>
    <col min="3330" max="3330" width="47" style="668" customWidth="1"/>
    <col min="3331" max="3331" width="5.109375" style="668" bestFit="1" customWidth="1"/>
    <col min="3332" max="3332" width="3.33203125" style="668" bestFit="1" customWidth="1"/>
    <col min="3333" max="3333" width="1.5546875" style="668" bestFit="1" customWidth="1"/>
    <col min="3334" max="3334" width="2.109375" style="668" bestFit="1" customWidth="1"/>
    <col min="3335" max="3336" width="2.6640625" style="668" bestFit="1" customWidth="1"/>
    <col min="3337" max="3337" width="2.109375" style="668" bestFit="1" customWidth="1"/>
    <col min="3338" max="3338" width="4.33203125" style="668" bestFit="1" customWidth="1"/>
    <col min="3339" max="3339" width="2.6640625" style="668" bestFit="1" customWidth="1"/>
    <col min="3340" max="3340" width="3.33203125" style="668" bestFit="1" customWidth="1"/>
    <col min="3341" max="3341" width="3.6640625" style="668" bestFit="1" customWidth="1"/>
    <col min="3342" max="3342" width="2.6640625" style="668" bestFit="1" customWidth="1"/>
    <col min="3343" max="3343" width="3.6640625" style="668" bestFit="1" customWidth="1"/>
    <col min="3344" max="3344" width="2.109375" style="668" bestFit="1" customWidth="1"/>
    <col min="3345" max="3345" width="2.6640625" style="668" bestFit="1" customWidth="1"/>
    <col min="3346" max="3346" width="3.33203125" style="668" bestFit="1" customWidth="1"/>
    <col min="3347" max="3584" width="8.88671875" style="668"/>
    <col min="3585" max="3585" width="21.5546875" style="668" customWidth="1"/>
    <col min="3586" max="3586" width="47" style="668" customWidth="1"/>
    <col min="3587" max="3587" width="5.109375" style="668" bestFit="1" customWidth="1"/>
    <col min="3588" max="3588" width="3.33203125" style="668" bestFit="1" customWidth="1"/>
    <col min="3589" max="3589" width="1.5546875" style="668" bestFit="1" customWidth="1"/>
    <col min="3590" max="3590" width="2.109375" style="668" bestFit="1" customWidth="1"/>
    <col min="3591" max="3592" width="2.6640625" style="668" bestFit="1" customWidth="1"/>
    <col min="3593" max="3593" width="2.109375" style="668" bestFit="1" customWidth="1"/>
    <col min="3594" max="3594" width="4.33203125" style="668" bestFit="1" customWidth="1"/>
    <col min="3595" max="3595" width="2.6640625" style="668" bestFit="1" customWidth="1"/>
    <col min="3596" max="3596" width="3.33203125" style="668" bestFit="1" customWidth="1"/>
    <col min="3597" max="3597" width="3.6640625" style="668" bestFit="1" customWidth="1"/>
    <col min="3598" max="3598" width="2.6640625" style="668" bestFit="1" customWidth="1"/>
    <col min="3599" max="3599" width="3.6640625" style="668" bestFit="1" customWidth="1"/>
    <col min="3600" max="3600" width="2.109375" style="668" bestFit="1" customWidth="1"/>
    <col min="3601" max="3601" width="2.6640625" style="668" bestFit="1" customWidth="1"/>
    <col min="3602" max="3602" width="3.33203125" style="668" bestFit="1" customWidth="1"/>
    <col min="3603" max="3840" width="8.88671875" style="668"/>
    <col min="3841" max="3841" width="21.5546875" style="668" customWidth="1"/>
    <col min="3842" max="3842" width="47" style="668" customWidth="1"/>
    <col min="3843" max="3843" width="5.109375" style="668" bestFit="1" customWidth="1"/>
    <col min="3844" max="3844" width="3.33203125" style="668" bestFit="1" customWidth="1"/>
    <col min="3845" max="3845" width="1.5546875" style="668" bestFit="1" customWidth="1"/>
    <col min="3846" max="3846" width="2.109375" style="668" bestFit="1" customWidth="1"/>
    <col min="3847" max="3848" width="2.6640625" style="668" bestFit="1" customWidth="1"/>
    <col min="3849" max="3849" width="2.109375" style="668" bestFit="1" customWidth="1"/>
    <col min="3850" max="3850" width="4.33203125" style="668" bestFit="1" customWidth="1"/>
    <col min="3851" max="3851" width="2.6640625" style="668" bestFit="1" customWidth="1"/>
    <col min="3852" max="3852" width="3.33203125" style="668" bestFit="1" customWidth="1"/>
    <col min="3853" max="3853" width="3.6640625" style="668" bestFit="1" customWidth="1"/>
    <col min="3854" max="3854" width="2.6640625" style="668" bestFit="1" customWidth="1"/>
    <col min="3855" max="3855" width="3.6640625" style="668" bestFit="1" customWidth="1"/>
    <col min="3856" max="3856" width="2.109375" style="668" bestFit="1" customWidth="1"/>
    <col min="3857" max="3857" width="2.6640625" style="668" bestFit="1" customWidth="1"/>
    <col min="3858" max="3858" width="3.33203125" style="668" bestFit="1" customWidth="1"/>
    <col min="3859" max="4096" width="8.88671875" style="668"/>
    <col min="4097" max="4097" width="21.5546875" style="668" customWidth="1"/>
    <col min="4098" max="4098" width="47" style="668" customWidth="1"/>
    <col min="4099" max="4099" width="5.109375" style="668" bestFit="1" customWidth="1"/>
    <col min="4100" max="4100" width="3.33203125" style="668" bestFit="1" customWidth="1"/>
    <col min="4101" max="4101" width="1.5546875" style="668" bestFit="1" customWidth="1"/>
    <col min="4102" max="4102" width="2.109375" style="668" bestFit="1" customWidth="1"/>
    <col min="4103" max="4104" width="2.6640625" style="668" bestFit="1" customWidth="1"/>
    <col min="4105" max="4105" width="2.109375" style="668" bestFit="1" customWidth="1"/>
    <col min="4106" max="4106" width="4.33203125" style="668" bestFit="1" customWidth="1"/>
    <col min="4107" max="4107" width="2.6640625" style="668" bestFit="1" customWidth="1"/>
    <col min="4108" max="4108" width="3.33203125" style="668" bestFit="1" customWidth="1"/>
    <col min="4109" max="4109" width="3.6640625" style="668" bestFit="1" customWidth="1"/>
    <col min="4110" max="4110" width="2.6640625" style="668" bestFit="1" customWidth="1"/>
    <col min="4111" max="4111" width="3.6640625" style="668" bestFit="1" customWidth="1"/>
    <col min="4112" max="4112" width="2.109375" style="668" bestFit="1" customWidth="1"/>
    <col min="4113" max="4113" width="2.6640625" style="668" bestFit="1" customWidth="1"/>
    <col min="4114" max="4114" width="3.33203125" style="668" bestFit="1" customWidth="1"/>
    <col min="4115" max="4352" width="8.88671875" style="668"/>
    <col min="4353" max="4353" width="21.5546875" style="668" customWidth="1"/>
    <col min="4354" max="4354" width="47" style="668" customWidth="1"/>
    <col min="4355" max="4355" width="5.109375" style="668" bestFit="1" customWidth="1"/>
    <col min="4356" max="4356" width="3.33203125" style="668" bestFit="1" customWidth="1"/>
    <col min="4357" max="4357" width="1.5546875" style="668" bestFit="1" customWidth="1"/>
    <col min="4358" max="4358" width="2.109375" style="668" bestFit="1" customWidth="1"/>
    <col min="4359" max="4360" width="2.6640625" style="668" bestFit="1" customWidth="1"/>
    <col min="4361" max="4361" width="2.109375" style="668" bestFit="1" customWidth="1"/>
    <col min="4362" max="4362" width="4.33203125" style="668" bestFit="1" customWidth="1"/>
    <col min="4363" max="4363" width="2.6640625" style="668" bestFit="1" customWidth="1"/>
    <col min="4364" max="4364" width="3.33203125" style="668" bestFit="1" customWidth="1"/>
    <col min="4365" max="4365" width="3.6640625" style="668" bestFit="1" customWidth="1"/>
    <col min="4366" max="4366" width="2.6640625" style="668" bestFit="1" customWidth="1"/>
    <col min="4367" max="4367" width="3.6640625" style="668" bestFit="1" customWidth="1"/>
    <col min="4368" max="4368" width="2.109375" style="668" bestFit="1" customWidth="1"/>
    <col min="4369" max="4369" width="2.6640625" style="668" bestFit="1" customWidth="1"/>
    <col min="4370" max="4370" width="3.33203125" style="668" bestFit="1" customWidth="1"/>
    <col min="4371" max="4608" width="8.88671875" style="668"/>
    <col min="4609" max="4609" width="21.5546875" style="668" customWidth="1"/>
    <col min="4610" max="4610" width="47" style="668" customWidth="1"/>
    <col min="4611" max="4611" width="5.109375" style="668" bestFit="1" customWidth="1"/>
    <col min="4612" max="4612" width="3.33203125" style="668" bestFit="1" customWidth="1"/>
    <col min="4613" max="4613" width="1.5546875" style="668" bestFit="1" customWidth="1"/>
    <col min="4614" max="4614" width="2.109375" style="668" bestFit="1" customWidth="1"/>
    <col min="4615" max="4616" width="2.6640625" style="668" bestFit="1" customWidth="1"/>
    <col min="4617" max="4617" width="2.109375" style="668" bestFit="1" customWidth="1"/>
    <col min="4618" max="4618" width="4.33203125" style="668" bestFit="1" customWidth="1"/>
    <col min="4619" max="4619" width="2.6640625" style="668" bestFit="1" customWidth="1"/>
    <col min="4620" max="4620" width="3.33203125" style="668" bestFit="1" customWidth="1"/>
    <col min="4621" max="4621" width="3.6640625" style="668" bestFit="1" customWidth="1"/>
    <col min="4622" max="4622" width="2.6640625" style="668" bestFit="1" customWidth="1"/>
    <col min="4623" max="4623" width="3.6640625" style="668" bestFit="1" customWidth="1"/>
    <col min="4624" max="4624" width="2.109375" style="668" bestFit="1" customWidth="1"/>
    <col min="4625" max="4625" width="2.6640625" style="668" bestFit="1" customWidth="1"/>
    <col min="4626" max="4626" width="3.33203125" style="668" bestFit="1" customWidth="1"/>
    <col min="4627" max="4864" width="8.88671875" style="668"/>
    <col min="4865" max="4865" width="21.5546875" style="668" customWidth="1"/>
    <col min="4866" max="4866" width="47" style="668" customWidth="1"/>
    <col min="4867" max="4867" width="5.109375" style="668" bestFit="1" customWidth="1"/>
    <col min="4868" max="4868" width="3.33203125" style="668" bestFit="1" customWidth="1"/>
    <col min="4869" max="4869" width="1.5546875" style="668" bestFit="1" customWidth="1"/>
    <col min="4870" max="4870" width="2.109375" style="668" bestFit="1" customWidth="1"/>
    <col min="4871" max="4872" width="2.6640625" style="668" bestFit="1" customWidth="1"/>
    <col min="4873" max="4873" width="2.109375" style="668" bestFit="1" customWidth="1"/>
    <col min="4874" max="4874" width="4.33203125" style="668" bestFit="1" customWidth="1"/>
    <col min="4875" max="4875" width="2.6640625" style="668" bestFit="1" customWidth="1"/>
    <col min="4876" max="4876" width="3.33203125" style="668" bestFit="1" customWidth="1"/>
    <col min="4877" max="4877" width="3.6640625" style="668" bestFit="1" customWidth="1"/>
    <col min="4878" max="4878" width="2.6640625" style="668" bestFit="1" customWidth="1"/>
    <col min="4879" max="4879" width="3.6640625" style="668" bestFit="1" customWidth="1"/>
    <col min="4880" max="4880" width="2.109375" style="668" bestFit="1" customWidth="1"/>
    <col min="4881" max="4881" width="2.6640625" style="668" bestFit="1" customWidth="1"/>
    <col min="4882" max="4882" width="3.33203125" style="668" bestFit="1" customWidth="1"/>
    <col min="4883" max="5120" width="8.88671875" style="668"/>
    <col min="5121" max="5121" width="21.5546875" style="668" customWidth="1"/>
    <col min="5122" max="5122" width="47" style="668" customWidth="1"/>
    <col min="5123" max="5123" width="5.109375" style="668" bestFit="1" customWidth="1"/>
    <col min="5124" max="5124" width="3.33203125" style="668" bestFit="1" customWidth="1"/>
    <col min="5125" max="5125" width="1.5546875" style="668" bestFit="1" customWidth="1"/>
    <col min="5126" max="5126" width="2.109375" style="668" bestFit="1" customWidth="1"/>
    <col min="5127" max="5128" width="2.6640625" style="668" bestFit="1" customWidth="1"/>
    <col min="5129" max="5129" width="2.109375" style="668" bestFit="1" customWidth="1"/>
    <col min="5130" max="5130" width="4.33203125" style="668" bestFit="1" customWidth="1"/>
    <col min="5131" max="5131" width="2.6640625" style="668" bestFit="1" customWidth="1"/>
    <col min="5132" max="5132" width="3.33203125" style="668" bestFit="1" customWidth="1"/>
    <col min="5133" max="5133" width="3.6640625" style="668" bestFit="1" customWidth="1"/>
    <col min="5134" max="5134" width="2.6640625" style="668" bestFit="1" customWidth="1"/>
    <col min="5135" max="5135" width="3.6640625" style="668" bestFit="1" customWidth="1"/>
    <col min="5136" max="5136" width="2.109375" style="668" bestFit="1" customWidth="1"/>
    <col min="5137" max="5137" width="2.6640625" style="668" bestFit="1" customWidth="1"/>
    <col min="5138" max="5138" width="3.33203125" style="668" bestFit="1" customWidth="1"/>
    <col min="5139" max="5376" width="8.88671875" style="668"/>
    <col min="5377" max="5377" width="21.5546875" style="668" customWidth="1"/>
    <col min="5378" max="5378" width="47" style="668" customWidth="1"/>
    <col min="5379" max="5379" width="5.109375" style="668" bestFit="1" customWidth="1"/>
    <col min="5380" max="5380" width="3.33203125" style="668" bestFit="1" customWidth="1"/>
    <col min="5381" max="5381" width="1.5546875" style="668" bestFit="1" customWidth="1"/>
    <col min="5382" max="5382" width="2.109375" style="668" bestFit="1" customWidth="1"/>
    <col min="5383" max="5384" width="2.6640625" style="668" bestFit="1" customWidth="1"/>
    <col min="5385" max="5385" width="2.109375" style="668" bestFit="1" customWidth="1"/>
    <col min="5386" max="5386" width="4.33203125" style="668" bestFit="1" customWidth="1"/>
    <col min="5387" max="5387" width="2.6640625" style="668" bestFit="1" customWidth="1"/>
    <col min="5388" max="5388" width="3.33203125" style="668" bestFit="1" customWidth="1"/>
    <col min="5389" max="5389" width="3.6640625" style="668" bestFit="1" customWidth="1"/>
    <col min="5390" max="5390" width="2.6640625" style="668" bestFit="1" customWidth="1"/>
    <col min="5391" max="5391" width="3.6640625" style="668" bestFit="1" customWidth="1"/>
    <col min="5392" max="5392" width="2.109375" style="668" bestFit="1" customWidth="1"/>
    <col min="5393" max="5393" width="2.6640625" style="668" bestFit="1" customWidth="1"/>
    <col min="5394" max="5394" width="3.33203125" style="668" bestFit="1" customWidth="1"/>
    <col min="5395" max="5632" width="8.88671875" style="668"/>
    <col min="5633" max="5633" width="21.5546875" style="668" customWidth="1"/>
    <col min="5634" max="5634" width="47" style="668" customWidth="1"/>
    <col min="5635" max="5635" width="5.109375" style="668" bestFit="1" customWidth="1"/>
    <col min="5636" max="5636" width="3.33203125" style="668" bestFit="1" customWidth="1"/>
    <col min="5637" max="5637" width="1.5546875" style="668" bestFit="1" customWidth="1"/>
    <col min="5638" max="5638" width="2.109375" style="668" bestFit="1" customWidth="1"/>
    <col min="5639" max="5640" width="2.6640625" style="668" bestFit="1" customWidth="1"/>
    <col min="5641" max="5641" width="2.109375" style="668" bestFit="1" customWidth="1"/>
    <col min="5642" max="5642" width="4.33203125" style="668" bestFit="1" customWidth="1"/>
    <col min="5643" max="5643" width="2.6640625" style="668" bestFit="1" customWidth="1"/>
    <col min="5644" max="5644" width="3.33203125" style="668" bestFit="1" customWidth="1"/>
    <col min="5645" max="5645" width="3.6640625" style="668" bestFit="1" customWidth="1"/>
    <col min="5646" max="5646" width="2.6640625" style="668" bestFit="1" customWidth="1"/>
    <col min="5647" max="5647" width="3.6640625" style="668" bestFit="1" customWidth="1"/>
    <col min="5648" max="5648" width="2.109375" style="668" bestFit="1" customWidth="1"/>
    <col min="5649" max="5649" width="2.6640625" style="668" bestFit="1" customWidth="1"/>
    <col min="5650" max="5650" width="3.33203125" style="668" bestFit="1" customWidth="1"/>
    <col min="5651" max="5888" width="8.88671875" style="668"/>
    <col min="5889" max="5889" width="21.5546875" style="668" customWidth="1"/>
    <col min="5890" max="5890" width="47" style="668" customWidth="1"/>
    <col min="5891" max="5891" width="5.109375" style="668" bestFit="1" customWidth="1"/>
    <col min="5892" max="5892" width="3.33203125" style="668" bestFit="1" customWidth="1"/>
    <col min="5893" max="5893" width="1.5546875" style="668" bestFit="1" customWidth="1"/>
    <col min="5894" max="5894" width="2.109375" style="668" bestFit="1" customWidth="1"/>
    <col min="5895" max="5896" width="2.6640625" style="668" bestFit="1" customWidth="1"/>
    <col min="5897" max="5897" width="2.109375" style="668" bestFit="1" customWidth="1"/>
    <col min="5898" max="5898" width="4.33203125" style="668" bestFit="1" customWidth="1"/>
    <col min="5899" max="5899" width="2.6640625" style="668" bestFit="1" customWidth="1"/>
    <col min="5900" max="5900" width="3.33203125" style="668" bestFit="1" customWidth="1"/>
    <col min="5901" max="5901" width="3.6640625" style="668" bestFit="1" customWidth="1"/>
    <col min="5902" max="5902" width="2.6640625" style="668" bestFit="1" customWidth="1"/>
    <col min="5903" max="5903" width="3.6640625" style="668" bestFit="1" customWidth="1"/>
    <col min="5904" max="5904" width="2.109375" style="668" bestFit="1" customWidth="1"/>
    <col min="5905" max="5905" width="2.6640625" style="668" bestFit="1" customWidth="1"/>
    <col min="5906" max="5906" width="3.33203125" style="668" bestFit="1" customWidth="1"/>
    <col min="5907" max="6144" width="8.88671875" style="668"/>
    <col min="6145" max="6145" width="21.5546875" style="668" customWidth="1"/>
    <col min="6146" max="6146" width="47" style="668" customWidth="1"/>
    <col min="6147" max="6147" width="5.109375" style="668" bestFit="1" customWidth="1"/>
    <col min="6148" max="6148" width="3.33203125" style="668" bestFit="1" customWidth="1"/>
    <col min="6149" max="6149" width="1.5546875" style="668" bestFit="1" customWidth="1"/>
    <col min="6150" max="6150" width="2.109375" style="668" bestFit="1" customWidth="1"/>
    <col min="6151" max="6152" width="2.6640625" style="668" bestFit="1" customWidth="1"/>
    <col min="6153" max="6153" width="2.109375" style="668" bestFit="1" customWidth="1"/>
    <col min="6154" max="6154" width="4.33203125" style="668" bestFit="1" customWidth="1"/>
    <col min="6155" max="6155" width="2.6640625" style="668" bestFit="1" customWidth="1"/>
    <col min="6156" max="6156" width="3.33203125" style="668" bestFit="1" customWidth="1"/>
    <col min="6157" max="6157" width="3.6640625" style="668" bestFit="1" customWidth="1"/>
    <col min="6158" max="6158" width="2.6640625" style="668" bestFit="1" customWidth="1"/>
    <col min="6159" max="6159" width="3.6640625" style="668" bestFit="1" customWidth="1"/>
    <col min="6160" max="6160" width="2.109375" style="668" bestFit="1" customWidth="1"/>
    <col min="6161" max="6161" width="2.6640625" style="668" bestFit="1" customWidth="1"/>
    <col min="6162" max="6162" width="3.33203125" style="668" bestFit="1" customWidth="1"/>
    <col min="6163" max="6400" width="8.88671875" style="668"/>
    <col min="6401" max="6401" width="21.5546875" style="668" customWidth="1"/>
    <col min="6402" max="6402" width="47" style="668" customWidth="1"/>
    <col min="6403" max="6403" width="5.109375" style="668" bestFit="1" customWidth="1"/>
    <col min="6404" max="6404" width="3.33203125" style="668" bestFit="1" customWidth="1"/>
    <col min="6405" max="6405" width="1.5546875" style="668" bestFit="1" customWidth="1"/>
    <col min="6406" max="6406" width="2.109375" style="668" bestFit="1" customWidth="1"/>
    <col min="6407" max="6408" width="2.6640625" style="668" bestFit="1" customWidth="1"/>
    <col min="6409" max="6409" width="2.109375" style="668" bestFit="1" customWidth="1"/>
    <col min="6410" max="6410" width="4.33203125" style="668" bestFit="1" customWidth="1"/>
    <col min="6411" max="6411" width="2.6640625" style="668" bestFit="1" customWidth="1"/>
    <col min="6412" max="6412" width="3.33203125" style="668" bestFit="1" customWidth="1"/>
    <col min="6413" max="6413" width="3.6640625" style="668" bestFit="1" customWidth="1"/>
    <col min="6414" max="6414" width="2.6640625" style="668" bestFit="1" customWidth="1"/>
    <col min="6415" max="6415" width="3.6640625" style="668" bestFit="1" customWidth="1"/>
    <col min="6416" max="6416" width="2.109375" style="668" bestFit="1" customWidth="1"/>
    <col min="6417" max="6417" width="2.6640625" style="668" bestFit="1" customWidth="1"/>
    <col min="6418" max="6418" width="3.33203125" style="668" bestFit="1" customWidth="1"/>
    <col min="6419" max="6656" width="8.88671875" style="668"/>
    <col min="6657" max="6657" width="21.5546875" style="668" customWidth="1"/>
    <col min="6658" max="6658" width="47" style="668" customWidth="1"/>
    <col min="6659" max="6659" width="5.109375" style="668" bestFit="1" customWidth="1"/>
    <col min="6660" max="6660" width="3.33203125" style="668" bestFit="1" customWidth="1"/>
    <col min="6661" max="6661" width="1.5546875" style="668" bestFit="1" customWidth="1"/>
    <col min="6662" max="6662" width="2.109375" style="668" bestFit="1" customWidth="1"/>
    <col min="6663" max="6664" width="2.6640625" style="668" bestFit="1" customWidth="1"/>
    <col min="6665" max="6665" width="2.109375" style="668" bestFit="1" customWidth="1"/>
    <col min="6666" max="6666" width="4.33203125" style="668" bestFit="1" customWidth="1"/>
    <col min="6667" max="6667" width="2.6640625" style="668" bestFit="1" customWidth="1"/>
    <col min="6668" max="6668" width="3.33203125" style="668" bestFit="1" customWidth="1"/>
    <col min="6669" max="6669" width="3.6640625" style="668" bestFit="1" customWidth="1"/>
    <col min="6670" max="6670" width="2.6640625" style="668" bestFit="1" customWidth="1"/>
    <col min="6671" max="6671" width="3.6640625" style="668" bestFit="1" customWidth="1"/>
    <col min="6672" max="6672" width="2.109375" style="668" bestFit="1" customWidth="1"/>
    <col min="6673" max="6673" width="2.6640625" style="668" bestFit="1" customWidth="1"/>
    <col min="6674" max="6674" width="3.33203125" style="668" bestFit="1" customWidth="1"/>
    <col min="6675" max="6912" width="8.88671875" style="668"/>
    <col min="6913" max="6913" width="21.5546875" style="668" customWidth="1"/>
    <col min="6914" max="6914" width="47" style="668" customWidth="1"/>
    <col min="6915" max="6915" width="5.109375" style="668" bestFit="1" customWidth="1"/>
    <col min="6916" max="6916" width="3.33203125" style="668" bestFit="1" customWidth="1"/>
    <col min="6917" max="6917" width="1.5546875" style="668" bestFit="1" customWidth="1"/>
    <col min="6918" max="6918" width="2.109375" style="668" bestFit="1" customWidth="1"/>
    <col min="6919" max="6920" width="2.6640625" style="668" bestFit="1" customWidth="1"/>
    <col min="6921" max="6921" width="2.109375" style="668" bestFit="1" customWidth="1"/>
    <col min="6922" max="6922" width="4.33203125" style="668" bestFit="1" customWidth="1"/>
    <col min="6923" max="6923" width="2.6640625" style="668" bestFit="1" customWidth="1"/>
    <col min="6924" max="6924" width="3.33203125" style="668" bestFit="1" customWidth="1"/>
    <col min="6925" max="6925" width="3.6640625" style="668" bestFit="1" customWidth="1"/>
    <col min="6926" max="6926" width="2.6640625" style="668" bestFit="1" customWidth="1"/>
    <col min="6927" max="6927" width="3.6640625" style="668" bestFit="1" customWidth="1"/>
    <col min="6928" max="6928" width="2.109375" style="668" bestFit="1" customWidth="1"/>
    <col min="6929" max="6929" width="2.6640625" style="668" bestFit="1" customWidth="1"/>
    <col min="6930" max="6930" width="3.33203125" style="668" bestFit="1" customWidth="1"/>
    <col min="6931" max="7168" width="8.88671875" style="668"/>
    <col min="7169" max="7169" width="21.5546875" style="668" customWidth="1"/>
    <col min="7170" max="7170" width="47" style="668" customWidth="1"/>
    <col min="7171" max="7171" width="5.109375" style="668" bestFit="1" customWidth="1"/>
    <col min="7172" max="7172" width="3.33203125" style="668" bestFit="1" customWidth="1"/>
    <col min="7173" max="7173" width="1.5546875" style="668" bestFit="1" customWidth="1"/>
    <col min="7174" max="7174" width="2.109375" style="668" bestFit="1" customWidth="1"/>
    <col min="7175" max="7176" width="2.6640625" style="668" bestFit="1" customWidth="1"/>
    <col min="7177" max="7177" width="2.109375" style="668" bestFit="1" customWidth="1"/>
    <col min="7178" max="7178" width="4.33203125" style="668" bestFit="1" customWidth="1"/>
    <col min="7179" max="7179" width="2.6640625" style="668" bestFit="1" customWidth="1"/>
    <col min="7180" max="7180" width="3.33203125" style="668" bestFit="1" customWidth="1"/>
    <col min="7181" max="7181" width="3.6640625" style="668" bestFit="1" customWidth="1"/>
    <col min="7182" max="7182" width="2.6640625" style="668" bestFit="1" customWidth="1"/>
    <col min="7183" max="7183" width="3.6640625" style="668" bestFit="1" customWidth="1"/>
    <col min="7184" max="7184" width="2.109375" style="668" bestFit="1" customWidth="1"/>
    <col min="7185" max="7185" width="2.6640625" style="668" bestFit="1" customWidth="1"/>
    <col min="7186" max="7186" width="3.33203125" style="668" bestFit="1" customWidth="1"/>
    <col min="7187" max="7424" width="8.88671875" style="668"/>
    <col min="7425" max="7425" width="21.5546875" style="668" customWidth="1"/>
    <col min="7426" max="7426" width="47" style="668" customWidth="1"/>
    <col min="7427" max="7427" width="5.109375" style="668" bestFit="1" customWidth="1"/>
    <col min="7428" max="7428" width="3.33203125" style="668" bestFit="1" customWidth="1"/>
    <col min="7429" max="7429" width="1.5546875" style="668" bestFit="1" customWidth="1"/>
    <col min="7430" max="7430" width="2.109375" style="668" bestFit="1" customWidth="1"/>
    <col min="7431" max="7432" width="2.6640625" style="668" bestFit="1" customWidth="1"/>
    <col min="7433" max="7433" width="2.109375" style="668" bestFit="1" customWidth="1"/>
    <col min="7434" max="7434" width="4.33203125" style="668" bestFit="1" customWidth="1"/>
    <col min="7435" max="7435" width="2.6640625" style="668" bestFit="1" customWidth="1"/>
    <col min="7436" max="7436" width="3.33203125" style="668" bestFit="1" customWidth="1"/>
    <col min="7437" max="7437" width="3.6640625" style="668" bestFit="1" customWidth="1"/>
    <col min="7438" max="7438" width="2.6640625" style="668" bestFit="1" customWidth="1"/>
    <col min="7439" max="7439" width="3.6640625" style="668" bestFit="1" customWidth="1"/>
    <col min="7440" max="7440" width="2.109375" style="668" bestFit="1" customWidth="1"/>
    <col min="7441" max="7441" width="2.6640625" style="668" bestFit="1" customWidth="1"/>
    <col min="7442" max="7442" width="3.33203125" style="668" bestFit="1" customWidth="1"/>
    <col min="7443" max="7680" width="8.88671875" style="668"/>
    <col min="7681" max="7681" width="21.5546875" style="668" customWidth="1"/>
    <col min="7682" max="7682" width="47" style="668" customWidth="1"/>
    <col min="7683" max="7683" width="5.109375" style="668" bestFit="1" customWidth="1"/>
    <col min="7684" max="7684" width="3.33203125" style="668" bestFit="1" customWidth="1"/>
    <col min="7685" max="7685" width="1.5546875" style="668" bestFit="1" customWidth="1"/>
    <col min="7686" max="7686" width="2.109375" style="668" bestFit="1" customWidth="1"/>
    <col min="7687" max="7688" width="2.6640625" style="668" bestFit="1" customWidth="1"/>
    <col min="7689" max="7689" width="2.109375" style="668" bestFit="1" customWidth="1"/>
    <col min="7690" max="7690" width="4.33203125" style="668" bestFit="1" customWidth="1"/>
    <col min="7691" max="7691" width="2.6640625" style="668" bestFit="1" customWidth="1"/>
    <col min="7692" max="7692" width="3.33203125" style="668" bestFit="1" customWidth="1"/>
    <col min="7693" max="7693" width="3.6640625" style="668" bestFit="1" customWidth="1"/>
    <col min="7694" max="7694" width="2.6640625" style="668" bestFit="1" customWidth="1"/>
    <col min="7695" max="7695" width="3.6640625" style="668" bestFit="1" customWidth="1"/>
    <col min="7696" max="7696" width="2.109375" style="668" bestFit="1" customWidth="1"/>
    <col min="7697" max="7697" width="2.6640625" style="668" bestFit="1" customWidth="1"/>
    <col min="7698" max="7698" width="3.33203125" style="668" bestFit="1" customWidth="1"/>
    <col min="7699" max="7936" width="8.88671875" style="668"/>
    <col min="7937" max="7937" width="21.5546875" style="668" customWidth="1"/>
    <col min="7938" max="7938" width="47" style="668" customWidth="1"/>
    <col min="7939" max="7939" width="5.109375" style="668" bestFit="1" customWidth="1"/>
    <col min="7940" max="7940" width="3.33203125" style="668" bestFit="1" customWidth="1"/>
    <col min="7941" max="7941" width="1.5546875" style="668" bestFit="1" customWidth="1"/>
    <col min="7942" max="7942" width="2.109375" style="668" bestFit="1" customWidth="1"/>
    <col min="7943" max="7944" width="2.6640625" style="668" bestFit="1" customWidth="1"/>
    <col min="7945" max="7945" width="2.109375" style="668" bestFit="1" customWidth="1"/>
    <col min="7946" max="7946" width="4.33203125" style="668" bestFit="1" customWidth="1"/>
    <col min="7947" max="7947" width="2.6640625" style="668" bestFit="1" customWidth="1"/>
    <col min="7948" max="7948" width="3.33203125" style="668" bestFit="1" customWidth="1"/>
    <col min="7949" max="7949" width="3.6640625" style="668" bestFit="1" customWidth="1"/>
    <col min="7950" max="7950" width="2.6640625" style="668" bestFit="1" customWidth="1"/>
    <col min="7951" max="7951" width="3.6640625" style="668" bestFit="1" customWidth="1"/>
    <col min="7952" max="7952" width="2.109375" style="668" bestFit="1" customWidth="1"/>
    <col min="7953" max="7953" width="2.6640625" style="668" bestFit="1" customWidth="1"/>
    <col min="7954" max="7954" width="3.33203125" style="668" bestFit="1" customWidth="1"/>
    <col min="7955" max="8192" width="8.88671875" style="668"/>
    <col min="8193" max="8193" width="21.5546875" style="668" customWidth="1"/>
    <col min="8194" max="8194" width="47" style="668" customWidth="1"/>
    <col min="8195" max="8195" width="5.109375" style="668" bestFit="1" customWidth="1"/>
    <col min="8196" max="8196" width="3.33203125" style="668" bestFit="1" customWidth="1"/>
    <col min="8197" max="8197" width="1.5546875" style="668" bestFit="1" customWidth="1"/>
    <col min="8198" max="8198" width="2.109375" style="668" bestFit="1" customWidth="1"/>
    <col min="8199" max="8200" width="2.6640625" style="668" bestFit="1" customWidth="1"/>
    <col min="8201" max="8201" width="2.109375" style="668" bestFit="1" customWidth="1"/>
    <col min="8202" max="8202" width="4.33203125" style="668" bestFit="1" customWidth="1"/>
    <col min="8203" max="8203" width="2.6640625" style="668" bestFit="1" customWidth="1"/>
    <col min="8204" max="8204" width="3.33203125" style="668" bestFit="1" customWidth="1"/>
    <col min="8205" max="8205" width="3.6640625" style="668" bestFit="1" customWidth="1"/>
    <col min="8206" max="8206" width="2.6640625" style="668" bestFit="1" customWidth="1"/>
    <col min="8207" max="8207" width="3.6640625" style="668" bestFit="1" customWidth="1"/>
    <col min="8208" max="8208" width="2.109375" style="668" bestFit="1" customWidth="1"/>
    <col min="8209" max="8209" width="2.6640625" style="668" bestFit="1" customWidth="1"/>
    <col min="8210" max="8210" width="3.33203125" style="668" bestFit="1" customWidth="1"/>
    <col min="8211" max="8448" width="8.88671875" style="668"/>
    <col min="8449" max="8449" width="21.5546875" style="668" customWidth="1"/>
    <col min="8450" max="8450" width="47" style="668" customWidth="1"/>
    <col min="8451" max="8451" width="5.109375" style="668" bestFit="1" customWidth="1"/>
    <col min="8452" max="8452" width="3.33203125" style="668" bestFit="1" customWidth="1"/>
    <col min="8453" max="8453" width="1.5546875" style="668" bestFit="1" customWidth="1"/>
    <col min="8454" max="8454" width="2.109375" style="668" bestFit="1" customWidth="1"/>
    <col min="8455" max="8456" width="2.6640625" style="668" bestFit="1" customWidth="1"/>
    <col min="8457" max="8457" width="2.109375" style="668" bestFit="1" customWidth="1"/>
    <col min="8458" max="8458" width="4.33203125" style="668" bestFit="1" customWidth="1"/>
    <col min="8459" max="8459" width="2.6640625" style="668" bestFit="1" customWidth="1"/>
    <col min="8460" max="8460" width="3.33203125" style="668" bestFit="1" customWidth="1"/>
    <col min="8461" max="8461" width="3.6640625" style="668" bestFit="1" customWidth="1"/>
    <col min="8462" max="8462" width="2.6640625" style="668" bestFit="1" customWidth="1"/>
    <col min="8463" max="8463" width="3.6640625" style="668" bestFit="1" customWidth="1"/>
    <col min="8464" max="8464" width="2.109375" style="668" bestFit="1" customWidth="1"/>
    <col min="8465" max="8465" width="2.6640625" style="668" bestFit="1" customWidth="1"/>
    <col min="8466" max="8466" width="3.33203125" style="668" bestFit="1" customWidth="1"/>
    <col min="8467" max="8704" width="8.88671875" style="668"/>
    <col min="8705" max="8705" width="21.5546875" style="668" customWidth="1"/>
    <col min="8706" max="8706" width="47" style="668" customWidth="1"/>
    <col min="8707" max="8707" width="5.109375" style="668" bestFit="1" customWidth="1"/>
    <col min="8708" max="8708" width="3.33203125" style="668" bestFit="1" customWidth="1"/>
    <col min="8709" max="8709" width="1.5546875" style="668" bestFit="1" customWidth="1"/>
    <col min="8710" max="8710" width="2.109375" style="668" bestFit="1" customWidth="1"/>
    <col min="8711" max="8712" width="2.6640625" style="668" bestFit="1" customWidth="1"/>
    <col min="8713" max="8713" width="2.109375" style="668" bestFit="1" customWidth="1"/>
    <col min="8714" max="8714" width="4.33203125" style="668" bestFit="1" customWidth="1"/>
    <col min="8715" max="8715" width="2.6640625" style="668" bestFit="1" customWidth="1"/>
    <col min="8716" max="8716" width="3.33203125" style="668" bestFit="1" customWidth="1"/>
    <col min="8717" max="8717" width="3.6640625" style="668" bestFit="1" customWidth="1"/>
    <col min="8718" max="8718" width="2.6640625" style="668" bestFit="1" customWidth="1"/>
    <col min="8719" max="8719" width="3.6640625" style="668" bestFit="1" customWidth="1"/>
    <col min="8720" max="8720" width="2.109375" style="668" bestFit="1" customWidth="1"/>
    <col min="8721" max="8721" width="2.6640625" style="668" bestFit="1" customWidth="1"/>
    <col min="8722" max="8722" width="3.33203125" style="668" bestFit="1" customWidth="1"/>
    <col min="8723" max="8960" width="8.88671875" style="668"/>
    <col min="8961" max="8961" width="21.5546875" style="668" customWidth="1"/>
    <col min="8962" max="8962" width="47" style="668" customWidth="1"/>
    <col min="8963" max="8963" width="5.109375" style="668" bestFit="1" customWidth="1"/>
    <col min="8964" max="8964" width="3.33203125" style="668" bestFit="1" customWidth="1"/>
    <col min="8965" max="8965" width="1.5546875" style="668" bestFit="1" customWidth="1"/>
    <col min="8966" max="8966" width="2.109375" style="668" bestFit="1" customWidth="1"/>
    <col min="8967" max="8968" width="2.6640625" style="668" bestFit="1" customWidth="1"/>
    <col min="8969" max="8969" width="2.109375" style="668" bestFit="1" customWidth="1"/>
    <col min="8970" max="8970" width="4.33203125" style="668" bestFit="1" customWidth="1"/>
    <col min="8971" max="8971" width="2.6640625" style="668" bestFit="1" customWidth="1"/>
    <col min="8972" max="8972" width="3.33203125" style="668" bestFit="1" customWidth="1"/>
    <col min="8973" max="8973" width="3.6640625" style="668" bestFit="1" customWidth="1"/>
    <col min="8974" max="8974" width="2.6640625" style="668" bestFit="1" customWidth="1"/>
    <col min="8975" max="8975" width="3.6640625" style="668" bestFit="1" customWidth="1"/>
    <col min="8976" max="8976" width="2.109375" style="668" bestFit="1" customWidth="1"/>
    <col min="8977" max="8977" width="2.6640625" style="668" bestFit="1" customWidth="1"/>
    <col min="8978" max="8978" width="3.33203125" style="668" bestFit="1" customWidth="1"/>
    <col min="8979" max="9216" width="8.88671875" style="668"/>
    <col min="9217" max="9217" width="21.5546875" style="668" customWidth="1"/>
    <col min="9218" max="9218" width="47" style="668" customWidth="1"/>
    <col min="9219" max="9219" width="5.109375" style="668" bestFit="1" customWidth="1"/>
    <col min="9220" max="9220" width="3.33203125" style="668" bestFit="1" customWidth="1"/>
    <col min="9221" max="9221" width="1.5546875" style="668" bestFit="1" customWidth="1"/>
    <col min="9222" max="9222" width="2.109375" style="668" bestFit="1" customWidth="1"/>
    <col min="9223" max="9224" width="2.6640625" style="668" bestFit="1" customWidth="1"/>
    <col min="9225" max="9225" width="2.109375" style="668" bestFit="1" customWidth="1"/>
    <col min="9226" max="9226" width="4.33203125" style="668" bestFit="1" customWidth="1"/>
    <col min="9227" max="9227" width="2.6640625" style="668" bestFit="1" customWidth="1"/>
    <col min="9228" max="9228" width="3.33203125" style="668" bestFit="1" customWidth="1"/>
    <col min="9229" max="9229" width="3.6640625" style="668" bestFit="1" customWidth="1"/>
    <col min="9230" max="9230" width="2.6640625" style="668" bestFit="1" customWidth="1"/>
    <col min="9231" max="9231" width="3.6640625" style="668" bestFit="1" customWidth="1"/>
    <col min="9232" max="9232" width="2.109375" style="668" bestFit="1" customWidth="1"/>
    <col min="9233" max="9233" width="2.6640625" style="668" bestFit="1" customWidth="1"/>
    <col min="9234" max="9234" width="3.33203125" style="668" bestFit="1" customWidth="1"/>
    <col min="9235" max="9472" width="8.88671875" style="668"/>
    <col min="9473" max="9473" width="21.5546875" style="668" customWidth="1"/>
    <col min="9474" max="9474" width="47" style="668" customWidth="1"/>
    <col min="9475" max="9475" width="5.109375" style="668" bestFit="1" customWidth="1"/>
    <col min="9476" max="9476" width="3.33203125" style="668" bestFit="1" customWidth="1"/>
    <col min="9477" max="9477" width="1.5546875" style="668" bestFit="1" customWidth="1"/>
    <col min="9478" max="9478" width="2.109375" style="668" bestFit="1" customWidth="1"/>
    <col min="9479" max="9480" width="2.6640625" style="668" bestFit="1" customWidth="1"/>
    <col min="9481" max="9481" width="2.109375" style="668" bestFit="1" customWidth="1"/>
    <col min="9482" max="9482" width="4.33203125" style="668" bestFit="1" customWidth="1"/>
    <col min="9483" max="9483" width="2.6640625" style="668" bestFit="1" customWidth="1"/>
    <col min="9484" max="9484" width="3.33203125" style="668" bestFit="1" customWidth="1"/>
    <col min="9485" max="9485" width="3.6640625" style="668" bestFit="1" customWidth="1"/>
    <col min="9486" max="9486" width="2.6640625" style="668" bestFit="1" customWidth="1"/>
    <col min="9487" max="9487" width="3.6640625" style="668" bestFit="1" customWidth="1"/>
    <col min="9488" max="9488" width="2.109375" style="668" bestFit="1" customWidth="1"/>
    <col min="9489" max="9489" width="2.6640625" style="668" bestFit="1" customWidth="1"/>
    <col min="9490" max="9490" width="3.33203125" style="668" bestFit="1" customWidth="1"/>
    <col min="9491" max="9728" width="8.88671875" style="668"/>
    <col min="9729" max="9729" width="21.5546875" style="668" customWidth="1"/>
    <col min="9730" max="9730" width="47" style="668" customWidth="1"/>
    <col min="9731" max="9731" width="5.109375" style="668" bestFit="1" customWidth="1"/>
    <col min="9732" max="9732" width="3.33203125" style="668" bestFit="1" customWidth="1"/>
    <col min="9733" max="9733" width="1.5546875" style="668" bestFit="1" customWidth="1"/>
    <col min="9734" max="9734" width="2.109375" style="668" bestFit="1" customWidth="1"/>
    <col min="9735" max="9736" width="2.6640625" style="668" bestFit="1" customWidth="1"/>
    <col min="9737" max="9737" width="2.109375" style="668" bestFit="1" customWidth="1"/>
    <col min="9738" max="9738" width="4.33203125" style="668" bestFit="1" customWidth="1"/>
    <col min="9739" max="9739" width="2.6640625" style="668" bestFit="1" customWidth="1"/>
    <col min="9740" max="9740" width="3.33203125" style="668" bestFit="1" customWidth="1"/>
    <col min="9741" max="9741" width="3.6640625" style="668" bestFit="1" customWidth="1"/>
    <col min="9742" max="9742" width="2.6640625" style="668" bestFit="1" customWidth="1"/>
    <col min="9743" max="9743" width="3.6640625" style="668" bestFit="1" customWidth="1"/>
    <col min="9744" max="9744" width="2.109375" style="668" bestFit="1" customWidth="1"/>
    <col min="9745" max="9745" width="2.6640625" style="668" bestFit="1" customWidth="1"/>
    <col min="9746" max="9746" width="3.33203125" style="668" bestFit="1" customWidth="1"/>
    <col min="9747" max="9984" width="8.88671875" style="668"/>
    <col min="9985" max="9985" width="21.5546875" style="668" customWidth="1"/>
    <col min="9986" max="9986" width="47" style="668" customWidth="1"/>
    <col min="9987" max="9987" width="5.109375" style="668" bestFit="1" customWidth="1"/>
    <col min="9988" max="9988" width="3.33203125" style="668" bestFit="1" customWidth="1"/>
    <col min="9989" max="9989" width="1.5546875" style="668" bestFit="1" customWidth="1"/>
    <col min="9990" max="9990" width="2.109375" style="668" bestFit="1" customWidth="1"/>
    <col min="9991" max="9992" width="2.6640625" style="668" bestFit="1" customWidth="1"/>
    <col min="9993" max="9993" width="2.109375" style="668" bestFit="1" customWidth="1"/>
    <col min="9994" max="9994" width="4.33203125" style="668" bestFit="1" customWidth="1"/>
    <col min="9995" max="9995" width="2.6640625" style="668" bestFit="1" customWidth="1"/>
    <col min="9996" max="9996" width="3.33203125" style="668" bestFit="1" customWidth="1"/>
    <col min="9997" max="9997" width="3.6640625" style="668" bestFit="1" customWidth="1"/>
    <col min="9998" max="9998" width="2.6640625" style="668" bestFit="1" customWidth="1"/>
    <col min="9999" max="9999" width="3.6640625" style="668" bestFit="1" customWidth="1"/>
    <col min="10000" max="10000" width="2.109375" style="668" bestFit="1" customWidth="1"/>
    <col min="10001" max="10001" width="2.6640625" style="668" bestFit="1" customWidth="1"/>
    <col min="10002" max="10002" width="3.33203125" style="668" bestFit="1" customWidth="1"/>
    <col min="10003" max="10240" width="8.88671875" style="668"/>
    <col min="10241" max="10241" width="21.5546875" style="668" customWidth="1"/>
    <col min="10242" max="10242" width="47" style="668" customWidth="1"/>
    <col min="10243" max="10243" width="5.109375" style="668" bestFit="1" customWidth="1"/>
    <col min="10244" max="10244" width="3.33203125" style="668" bestFit="1" customWidth="1"/>
    <col min="10245" max="10245" width="1.5546875" style="668" bestFit="1" customWidth="1"/>
    <col min="10246" max="10246" width="2.109375" style="668" bestFit="1" customWidth="1"/>
    <col min="10247" max="10248" width="2.6640625" style="668" bestFit="1" customWidth="1"/>
    <col min="10249" max="10249" width="2.109375" style="668" bestFit="1" customWidth="1"/>
    <col min="10250" max="10250" width="4.33203125" style="668" bestFit="1" customWidth="1"/>
    <col min="10251" max="10251" width="2.6640625" style="668" bestFit="1" customWidth="1"/>
    <col min="10252" max="10252" width="3.33203125" style="668" bestFit="1" customWidth="1"/>
    <col min="10253" max="10253" width="3.6640625" style="668" bestFit="1" customWidth="1"/>
    <col min="10254" max="10254" width="2.6640625" style="668" bestFit="1" customWidth="1"/>
    <col min="10255" max="10255" width="3.6640625" style="668" bestFit="1" customWidth="1"/>
    <col min="10256" max="10256" width="2.109375" style="668" bestFit="1" customWidth="1"/>
    <col min="10257" max="10257" width="2.6640625" style="668" bestFit="1" customWidth="1"/>
    <col min="10258" max="10258" width="3.33203125" style="668" bestFit="1" customWidth="1"/>
    <col min="10259" max="10496" width="8.88671875" style="668"/>
    <col min="10497" max="10497" width="21.5546875" style="668" customWidth="1"/>
    <col min="10498" max="10498" width="47" style="668" customWidth="1"/>
    <col min="10499" max="10499" width="5.109375" style="668" bestFit="1" customWidth="1"/>
    <col min="10500" max="10500" width="3.33203125" style="668" bestFit="1" customWidth="1"/>
    <col min="10501" max="10501" width="1.5546875" style="668" bestFit="1" customWidth="1"/>
    <col min="10502" max="10502" width="2.109375" style="668" bestFit="1" customWidth="1"/>
    <col min="10503" max="10504" width="2.6640625" style="668" bestFit="1" customWidth="1"/>
    <col min="10505" max="10505" width="2.109375" style="668" bestFit="1" customWidth="1"/>
    <col min="10506" max="10506" width="4.33203125" style="668" bestFit="1" customWidth="1"/>
    <col min="10507" max="10507" width="2.6640625" style="668" bestFit="1" customWidth="1"/>
    <col min="10508" max="10508" width="3.33203125" style="668" bestFit="1" customWidth="1"/>
    <col min="10509" max="10509" width="3.6640625" style="668" bestFit="1" customWidth="1"/>
    <col min="10510" max="10510" width="2.6640625" style="668" bestFit="1" customWidth="1"/>
    <col min="10511" max="10511" width="3.6640625" style="668" bestFit="1" customWidth="1"/>
    <col min="10512" max="10512" width="2.109375" style="668" bestFit="1" customWidth="1"/>
    <col min="10513" max="10513" width="2.6640625" style="668" bestFit="1" customWidth="1"/>
    <col min="10514" max="10514" width="3.33203125" style="668" bestFit="1" customWidth="1"/>
    <col min="10515" max="10752" width="8.88671875" style="668"/>
    <col min="10753" max="10753" width="21.5546875" style="668" customWidth="1"/>
    <col min="10754" max="10754" width="47" style="668" customWidth="1"/>
    <col min="10755" max="10755" width="5.109375" style="668" bestFit="1" customWidth="1"/>
    <col min="10756" max="10756" width="3.33203125" style="668" bestFit="1" customWidth="1"/>
    <col min="10757" max="10757" width="1.5546875" style="668" bestFit="1" customWidth="1"/>
    <col min="10758" max="10758" width="2.109375" style="668" bestFit="1" customWidth="1"/>
    <col min="10759" max="10760" width="2.6640625" style="668" bestFit="1" customWidth="1"/>
    <col min="10761" max="10761" width="2.109375" style="668" bestFit="1" customWidth="1"/>
    <col min="10762" max="10762" width="4.33203125" style="668" bestFit="1" customWidth="1"/>
    <col min="10763" max="10763" width="2.6640625" style="668" bestFit="1" customWidth="1"/>
    <col min="10764" max="10764" width="3.33203125" style="668" bestFit="1" customWidth="1"/>
    <col min="10765" max="10765" width="3.6640625" style="668" bestFit="1" customWidth="1"/>
    <col min="10766" max="10766" width="2.6640625" style="668" bestFit="1" customWidth="1"/>
    <col min="10767" max="10767" width="3.6640625" style="668" bestFit="1" customWidth="1"/>
    <col min="10768" max="10768" width="2.109375" style="668" bestFit="1" customWidth="1"/>
    <col min="10769" max="10769" width="2.6640625" style="668" bestFit="1" customWidth="1"/>
    <col min="10770" max="10770" width="3.33203125" style="668" bestFit="1" customWidth="1"/>
    <col min="10771" max="11008" width="8.88671875" style="668"/>
    <col min="11009" max="11009" width="21.5546875" style="668" customWidth="1"/>
    <col min="11010" max="11010" width="47" style="668" customWidth="1"/>
    <col min="11011" max="11011" width="5.109375" style="668" bestFit="1" customWidth="1"/>
    <col min="11012" max="11012" width="3.33203125" style="668" bestFit="1" customWidth="1"/>
    <col min="11013" max="11013" width="1.5546875" style="668" bestFit="1" customWidth="1"/>
    <col min="11014" max="11014" width="2.109375" style="668" bestFit="1" customWidth="1"/>
    <col min="11015" max="11016" width="2.6640625" style="668" bestFit="1" customWidth="1"/>
    <col min="11017" max="11017" width="2.109375" style="668" bestFit="1" customWidth="1"/>
    <col min="11018" max="11018" width="4.33203125" style="668" bestFit="1" customWidth="1"/>
    <col min="11019" max="11019" width="2.6640625" style="668" bestFit="1" customWidth="1"/>
    <col min="11020" max="11020" width="3.33203125" style="668" bestFit="1" customWidth="1"/>
    <col min="11021" max="11021" width="3.6640625" style="668" bestFit="1" customWidth="1"/>
    <col min="11022" max="11022" width="2.6640625" style="668" bestFit="1" customWidth="1"/>
    <col min="11023" max="11023" width="3.6640625" style="668" bestFit="1" customWidth="1"/>
    <col min="11024" max="11024" width="2.109375" style="668" bestFit="1" customWidth="1"/>
    <col min="11025" max="11025" width="2.6640625" style="668" bestFit="1" customWidth="1"/>
    <col min="11026" max="11026" width="3.33203125" style="668" bestFit="1" customWidth="1"/>
    <col min="11027" max="11264" width="8.88671875" style="668"/>
    <col min="11265" max="11265" width="21.5546875" style="668" customWidth="1"/>
    <col min="11266" max="11266" width="47" style="668" customWidth="1"/>
    <col min="11267" max="11267" width="5.109375" style="668" bestFit="1" customWidth="1"/>
    <col min="11268" max="11268" width="3.33203125" style="668" bestFit="1" customWidth="1"/>
    <col min="11269" max="11269" width="1.5546875" style="668" bestFit="1" customWidth="1"/>
    <col min="11270" max="11270" width="2.109375" style="668" bestFit="1" customWidth="1"/>
    <col min="11271" max="11272" width="2.6640625" style="668" bestFit="1" customWidth="1"/>
    <col min="11273" max="11273" width="2.109375" style="668" bestFit="1" customWidth="1"/>
    <col min="11274" max="11274" width="4.33203125" style="668" bestFit="1" customWidth="1"/>
    <col min="11275" max="11275" width="2.6640625" style="668" bestFit="1" customWidth="1"/>
    <col min="11276" max="11276" width="3.33203125" style="668" bestFit="1" customWidth="1"/>
    <col min="11277" max="11277" width="3.6640625" style="668" bestFit="1" customWidth="1"/>
    <col min="11278" max="11278" width="2.6640625" style="668" bestFit="1" customWidth="1"/>
    <col min="11279" max="11279" width="3.6640625" style="668" bestFit="1" customWidth="1"/>
    <col min="11280" max="11280" width="2.109375" style="668" bestFit="1" customWidth="1"/>
    <col min="11281" max="11281" width="2.6640625" style="668" bestFit="1" customWidth="1"/>
    <col min="11282" max="11282" width="3.33203125" style="668" bestFit="1" customWidth="1"/>
    <col min="11283" max="11520" width="8.88671875" style="668"/>
    <col min="11521" max="11521" width="21.5546875" style="668" customWidth="1"/>
    <col min="11522" max="11522" width="47" style="668" customWidth="1"/>
    <col min="11523" max="11523" width="5.109375" style="668" bestFit="1" customWidth="1"/>
    <col min="11524" max="11524" width="3.33203125" style="668" bestFit="1" customWidth="1"/>
    <col min="11525" max="11525" width="1.5546875" style="668" bestFit="1" customWidth="1"/>
    <col min="11526" max="11526" width="2.109375" style="668" bestFit="1" customWidth="1"/>
    <col min="11527" max="11528" width="2.6640625" style="668" bestFit="1" customWidth="1"/>
    <col min="11529" max="11529" width="2.109375" style="668" bestFit="1" customWidth="1"/>
    <col min="11530" max="11530" width="4.33203125" style="668" bestFit="1" customWidth="1"/>
    <col min="11531" max="11531" width="2.6640625" style="668" bestFit="1" customWidth="1"/>
    <col min="11532" max="11532" width="3.33203125" style="668" bestFit="1" customWidth="1"/>
    <col min="11533" max="11533" width="3.6640625" style="668" bestFit="1" customWidth="1"/>
    <col min="11534" max="11534" width="2.6640625" style="668" bestFit="1" customWidth="1"/>
    <col min="11535" max="11535" width="3.6640625" style="668" bestFit="1" customWidth="1"/>
    <col min="11536" max="11536" width="2.109375" style="668" bestFit="1" customWidth="1"/>
    <col min="11537" max="11537" width="2.6640625" style="668" bestFit="1" customWidth="1"/>
    <col min="11538" max="11538" width="3.33203125" style="668" bestFit="1" customWidth="1"/>
    <col min="11539" max="11776" width="8.88671875" style="668"/>
    <col min="11777" max="11777" width="21.5546875" style="668" customWidth="1"/>
    <col min="11778" max="11778" width="47" style="668" customWidth="1"/>
    <col min="11779" max="11779" width="5.109375" style="668" bestFit="1" customWidth="1"/>
    <col min="11780" max="11780" width="3.33203125" style="668" bestFit="1" customWidth="1"/>
    <col min="11781" max="11781" width="1.5546875" style="668" bestFit="1" customWidth="1"/>
    <col min="11782" max="11782" width="2.109375" style="668" bestFit="1" customWidth="1"/>
    <col min="11783" max="11784" width="2.6640625" style="668" bestFit="1" customWidth="1"/>
    <col min="11785" max="11785" width="2.109375" style="668" bestFit="1" customWidth="1"/>
    <col min="11786" max="11786" width="4.33203125" style="668" bestFit="1" customWidth="1"/>
    <col min="11787" max="11787" width="2.6640625" style="668" bestFit="1" customWidth="1"/>
    <col min="11788" max="11788" width="3.33203125" style="668" bestFit="1" customWidth="1"/>
    <col min="11789" max="11789" width="3.6640625" style="668" bestFit="1" customWidth="1"/>
    <col min="11790" max="11790" width="2.6640625" style="668" bestFit="1" customWidth="1"/>
    <col min="11791" max="11791" width="3.6640625" style="668" bestFit="1" customWidth="1"/>
    <col min="11792" max="11792" width="2.109375" style="668" bestFit="1" customWidth="1"/>
    <col min="11793" max="11793" width="2.6640625" style="668" bestFit="1" customWidth="1"/>
    <col min="11794" max="11794" width="3.33203125" style="668" bestFit="1" customWidth="1"/>
    <col min="11795" max="12032" width="8.88671875" style="668"/>
    <col min="12033" max="12033" width="21.5546875" style="668" customWidth="1"/>
    <col min="12034" max="12034" width="47" style="668" customWidth="1"/>
    <col min="12035" max="12035" width="5.109375" style="668" bestFit="1" customWidth="1"/>
    <col min="12036" max="12036" width="3.33203125" style="668" bestFit="1" customWidth="1"/>
    <col min="12037" max="12037" width="1.5546875" style="668" bestFit="1" customWidth="1"/>
    <col min="12038" max="12038" width="2.109375" style="668" bestFit="1" customWidth="1"/>
    <col min="12039" max="12040" width="2.6640625" style="668" bestFit="1" customWidth="1"/>
    <col min="12041" max="12041" width="2.109375" style="668" bestFit="1" customWidth="1"/>
    <col min="12042" max="12042" width="4.33203125" style="668" bestFit="1" customWidth="1"/>
    <col min="12043" max="12043" width="2.6640625" style="668" bestFit="1" customWidth="1"/>
    <col min="12044" max="12044" width="3.33203125" style="668" bestFit="1" customWidth="1"/>
    <col min="12045" max="12045" width="3.6640625" style="668" bestFit="1" customWidth="1"/>
    <col min="12046" max="12046" width="2.6640625" style="668" bestFit="1" customWidth="1"/>
    <col min="12047" max="12047" width="3.6640625" style="668" bestFit="1" customWidth="1"/>
    <col min="12048" max="12048" width="2.109375" style="668" bestFit="1" customWidth="1"/>
    <col min="12049" max="12049" width="2.6640625" style="668" bestFit="1" customWidth="1"/>
    <col min="12050" max="12050" width="3.33203125" style="668" bestFit="1" customWidth="1"/>
    <col min="12051" max="12288" width="8.88671875" style="668"/>
    <col min="12289" max="12289" width="21.5546875" style="668" customWidth="1"/>
    <col min="12290" max="12290" width="47" style="668" customWidth="1"/>
    <col min="12291" max="12291" width="5.109375" style="668" bestFit="1" customWidth="1"/>
    <col min="12292" max="12292" width="3.33203125" style="668" bestFit="1" customWidth="1"/>
    <col min="12293" max="12293" width="1.5546875" style="668" bestFit="1" customWidth="1"/>
    <col min="12294" max="12294" width="2.109375" style="668" bestFit="1" customWidth="1"/>
    <col min="12295" max="12296" width="2.6640625" style="668" bestFit="1" customWidth="1"/>
    <col min="12297" max="12297" width="2.109375" style="668" bestFit="1" customWidth="1"/>
    <col min="12298" max="12298" width="4.33203125" style="668" bestFit="1" customWidth="1"/>
    <col min="12299" max="12299" width="2.6640625" style="668" bestFit="1" customWidth="1"/>
    <col min="12300" max="12300" width="3.33203125" style="668" bestFit="1" customWidth="1"/>
    <col min="12301" max="12301" width="3.6640625" style="668" bestFit="1" customWidth="1"/>
    <col min="12302" max="12302" width="2.6640625" style="668" bestFit="1" customWidth="1"/>
    <col min="12303" max="12303" width="3.6640625" style="668" bestFit="1" customWidth="1"/>
    <col min="12304" max="12304" width="2.109375" style="668" bestFit="1" customWidth="1"/>
    <col min="12305" max="12305" width="2.6640625" style="668" bestFit="1" customWidth="1"/>
    <col min="12306" max="12306" width="3.33203125" style="668" bestFit="1" customWidth="1"/>
    <col min="12307" max="12544" width="8.88671875" style="668"/>
    <col min="12545" max="12545" width="21.5546875" style="668" customWidth="1"/>
    <col min="12546" max="12546" width="47" style="668" customWidth="1"/>
    <col min="12547" max="12547" width="5.109375" style="668" bestFit="1" customWidth="1"/>
    <col min="12548" max="12548" width="3.33203125" style="668" bestFit="1" customWidth="1"/>
    <col min="12549" max="12549" width="1.5546875" style="668" bestFit="1" customWidth="1"/>
    <col min="12550" max="12550" width="2.109375" style="668" bestFit="1" customWidth="1"/>
    <col min="12551" max="12552" width="2.6640625" style="668" bestFit="1" customWidth="1"/>
    <col min="12553" max="12553" width="2.109375" style="668" bestFit="1" customWidth="1"/>
    <col min="12554" max="12554" width="4.33203125" style="668" bestFit="1" customWidth="1"/>
    <col min="12555" max="12555" width="2.6640625" style="668" bestFit="1" customWidth="1"/>
    <col min="12556" max="12556" width="3.33203125" style="668" bestFit="1" customWidth="1"/>
    <col min="12557" max="12557" width="3.6640625" style="668" bestFit="1" customWidth="1"/>
    <col min="12558" max="12558" width="2.6640625" style="668" bestFit="1" customWidth="1"/>
    <col min="12559" max="12559" width="3.6640625" style="668" bestFit="1" customWidth="1"/>
    <col min="12560" max="12560" width="2.109375" style="668" bestFit="1" customWidth="1"/>
    <col min="12561" max="12561" width="2.6640625" style="668" bestFit="1" customWidth="1"/>
    <col min="12562" max="12562" width="3.33203125" style="668" bestFit="1" customWidth="1"/>
    <col min="12563" max="12800" width="8.88671875" style="668"/>
    <col min="12801" max="12801" width="21.5546875" style="668" customWidth="1"/>
    <col min="12802" max="12802" width="47" style="668" customWidth="1"/>
    <col min="12803" max="12803" width="5.109375" style="668" bestFit="1" customWidth="1"/>
    <col min="12804" max="12804" width="3.33203125" style="668" bestFit="1" customWidth="1"/>
    <col min="12805" max="12805" width="1.5546875" style="668" bestFit="1" customWidth="1"/>
    <col min="12806" max="12806" width="2.109375" style="668" bestFit="1" customWidth="1"/>
    <col min="12807" max="12808" width="2.6640625" style="668" bestFit="1" customWidth="1"/>
    <col min="12809" max="12809" width="2.109375" style="668" bestFit="1" customWidth="1"/>
    <col min="12810" max="12810" width="4.33203125" style="668" bestFit="1" customWidth="1"/>
    <col min="12811" max="12811" width="2.6640625" style="668" bestFit="1" customWidth="1"/>
    <col min="12812" max="12812" width="3.33203125" style="668" bestFit="1" customWidth="1"/>
    <col min="12813" max="12813" width="3.6640625" style="668" bestFit="1" customWidth="1"/>
    <col min="12814" max="12814" width="2.6640625" style="668" bestFit="1" customWidth="1"/>
    <col min="12815" max="12815" width="3.6640625" style="668" bestFit="1" customWidth="1"/>
    <col min="12816" max="12816" width="2.109375" style="668" bestFit="1" customWidth="1"/>
    <col min="12817" max="12817" width="2.6640625" style="668" bestFit="1" customWidth="1"/>
    <col min="12818" max="12818" width="3.33203125" style="668" bestFit="1" customWidth="1"/>
    <col min="12819" max="13056" width="8.88671875" style="668"/>
    <col min="13057" max="13057" width="21.5546875" style="668" customWidth="1"/>
    <col min="13058" max="13058" width="47" style="668" customWidth="1"/>
    <col min="13059" max="13059" width="5.109375" style="668" bestFit="1" customWidth="1"/>
    <col min="13060" max="13060" width="3.33203125" style="668" bestFit="1" customWidth="1"/>
    <col min="13061" max="13061" width="1.5546875" style="668" bestFit="1" customWidth="1"/>
    <col min="13062" max="13062" width="2.109375" style="668" bestFit="1" customWidth="1"/>
    <col min="13063" max="13064" width="2.6640625" style="668" bestFit="1" customWidth="1"/>
    <col min="13065" max="13065" width="2.109375" style="668" bestFit="1" customWidth="1"/>
    <col min="13066" max="13066" width="4.33203125" style="668" bestFit="1" customWidth="1"/>
    <col min="13067" max="13067" width="2.6640625" style="668" bestFit="1" customWidth="1"/>
    <col min="13068" max="13068" width="3.33203125" style="668" bestFit="1" customWidth="1"/>
    <col min="13069" max="13069" width="3.6640625" style="668" bestFit="1" customWidth="1"/>
    <col min="13070" max="13070" width="2.6640625" style="668" bestFit="1" customWidth="1"/>
    <col min="13071" max="13071" width="3.6640625" style="668" bestFit="1" customWidth="1"/>
    <col min="13072" max="13072" width="2.109375" style="668" bestFit="1" customWidth="1"/>
    <col min="13073" max="13073" width="2.6640625" style="668" bestFit="1" customWidth="1"/>
    <col min="13074" max="13074" width="3.33203125" style="668" bestFit="1" customWidth="1"/>
    <col min="13075" max="13312" width="8.88671875" style="668"/>
    <col min="13313" max="13313" width="21.5546875" style="668" customWidth="1"/>
    <col min="13314" max="13314" width="47" style="668" customWidth="1"/>
    <col min="13315" max="13315" width="5.109375" style="668" bestFit="1" customWidth="1"/>
    <col min="13316" max="13316" width="3.33203125" style="668" bestFit="1" customWidth="1"/>
    <col min="13317" max="13317" width="1.5546875" style="668" bestFit="1" customWidth="1"/>
    <col min="13318" max="13318" width="2.109375" style="668" bestFit="1" customWidth="1"/>
    <col min="13319" max="13320" width="2.6640625" style="668" bestFit="1" customWidth="1"/>
    <col min="13321" max="13321" width="2.109375" style="668" bestFit="1" customWidth="1"/>
    <col min="13322" max="13322" width="4.33203125" style="668" bestFit="1" customWidth="1"/>
    <col min="13323" max="13323" width="2.6640625" style="668" bestFit="1" customWidth="1"/>
    <col min="13324" max="13324" width="3.33203125" style="668" bestFit="1" customWidth="1"/>
    <col min="13325" max="13325" width="3.6640625" style="668" bestFit="1" customWidth="1"/>
    <col min="13326" max="13326" width="2.6640625" style="668" bestFit="1" customWidth="1"/>
    <col min="13327" max="13327" width="3.6640625" style="668" bestFit="1" customWidth="1"/>
    <col min="13328" max="13328" width="2.109375" style="668" bestFit="1" customWidth="1"/>
    <col min="13329" max="13329" width="2.6640625" style="668" bestFit="1" customWidth="1"/>
    <col min="13330" max="13330" width="3.33203125" style="668" bestFit="1" customWidth="1"/>
    <col min="13331" max="13568" width="8.88671875" style="668"/>
    <col min="13569" max="13569" width="21.5546875" style="668" customWidth="1"/>
    <col min="13570" max="13570" width="47" style="668" customWidth="1"/>
    <col min="13571" max="13571" width="5.109375" style="668" bestFit="1" customWidth="1"/>
    <col min="13572" max="13572" width="3.33203125" style="668" bestFit="1" customWidth="1"/>
    <col min="13573" max="13573" width="1.5546875" style="668" bestFit="1" customWidth="1"/>
    <col min="13574" max="13574" width="2.109375" style="668" bestFit="1" customWidth="1"/>
    <col min="13575" max="13576" width="2.6640625" style="668" bestFit="1" customWidth="1"/>
    <col min="13577" max="13577" width="2.109375" style="668" bestFit="1" customWidth="1"/>
    <col min="13578" max="13578" width="4.33203125" style="668" bestFit="1" customWidth="1"/>
    <col min="13579" max="13579" width="2.6640625" style="668" bestFit="1" customWidth="1"/>
    <col min="13580" max="13580" width="3.33203125" style="668" bestFit="1" customWidth="1"/>
    <col min="13581" max="13581" width="3.6640625" style="668" bestFit="1" customWidth="1"/>
    <col min="13582" max="13582" width="2.6640625" style="668" bestFit="1" customWidth="1"/>
    <col min="13583" max="13583" width="3.6640625" style="668" bestFit="1" customWidth="1"/>
    <col min="13584" max="13584" width="2.109375" style="668" bestFit="1" customWidth="1"/>
    <col min="13585" max="13585" width="2.6640625" style="668" bestFit="1" customWidth="1"/>
    <col min="13586" max="13586" width="3.33203125" style="668" bestFit="1" customWidth="1"/>
    <col min="13587" max="13824" width="8.88671875" style="668"/>
    <col min="13825" max="13825" width="21.5546875" style="668" customWidth="1"/>
    <col min="13826" max="13826" width="47" style="668" customWidth="1"/>
    <col min="13827" max="13827" width="5.109375" style="668" bestFit="1" customWidth="1"/>
    <col min="13828" max="13828" width="3.33203125" style="668" bestFit="1" customWidth="1"/>
    <col min="13829" max="13829" width="1.5546875" style="668" bestFit="1" customWidth="1"/>
    <col min="13830" max="13830" width="2.109375" style="668" bestFit="1" customWidth="1"/>
    <col min="13831" max="13832" width="2.6640625" style="668" bestFit="1" customWidth="1"/>
    <col min="13833" max="13833" width="2.109375" style="668" bestFit="1" customWidth="1"/>
    <col min="13834" max="13834" width="4.33203125" style="668" bestFit="1" customWidth="1"/>
    <col min="13835" max="13835" width="2.6640625" style="668" bestFit="1" customWidth="1"/>
    <col min="13836" max="13836" width="3.33203125" style="668" bestFit="1" customWidth="1"/>
    <col min="13837" max="13837" width="3.6640625" style="668" bestFit="1" customWidth="1"/>
    <col min="13838" max="13838" width="2.6640625" style="668" bestFit="1" customWidth="1"/>
    <col min="13839" max="13839" width="3.6640625" style="668" bestFit="1" customWidth="1"/>
    <col min="13840" max="13840" width="2.109375" style="668" bestFit="1" customWidth="1"/>
    <col min="13841" max="13841" width="2.6640625" style="668" bestFit="1" customWidth="1"/>
    <col min="13842" max="13842" width="3.33203125" style="668" bestFit="1" customWidth="1"/>
    <col min="13843" max="14080" width="8.88671875" style="668"/>
    <col min="14081" max="14081" width="21.5546875" style="668" customWidth="1"/>
    <col min="14082" max="14082" width="47" style="668" customWidth="1"/>
    <col min="14083" max="14083" width="5.109375" style="668" bestFit="1" customWidth="1"/>
    <col min="14084" max="14084" width="3.33203125" style="668" bestFit="1" customWidth="1"/>
    <col min="14085" max="14085" width="1.5546875" style="668" bestFit="1" customWidth="1"/>
    <col min="14086" max="14086" width="2.109375" style="668" bestFit="1" customWidth="1"/>
    <col min="14087" max="14088" width="2.6640625" style="668" bestFit="1" customWidth="1"/>
    <col min="14089" max="14089" width="2.109375" style="668" bestFit="1" customWidth="1"/>
    <col min="14090" max="14090" width="4.33203125" style="668" bestFit="1" customWidth="1"/>
    <col min="14091" max="14091" width="2.6640625" style="668" bestFit="1" customWidth="1"/>
    <col min="14092" max="14092" width="3.33203125" style="668" bestFit="1" customWidth="1"/>
    <col min="14093" max="14093" width="3.6640625" style="668" bestFit="1" customWidth="1"/>
    <col min="14094" max="14094" width="2.6640625" style="668" bestFit="1" customWidth="1"/>
    <col min="14095" max="14095" width="3.6640625" style="668" bestFit="1" customWidth="1"/>
    <col min="14096" max="14096" width="2.109375" style="668" bestFit="1" customWidth="1"/>
    <col min="14097" max="14097" width="2.6640625" style="668" bestFit="1" customWidth="1"/>
    <col min="14098" max="14098" width="3.33203125" style="668" bestFit="1" customWidth="1"/>
    <col min="14099" max="14336" width="8.88671875" style="668"/>
    <col min="14337" max="14337" width="21.5546875" style="668" customWidth="1"/>
    <col min="14338" max="14338" width="47" style="668" customWidth="1"/>
    <col min="14339" max="14339" width="5.109375" style="668" bestFit="1" customWidth="1"/>
    <col min="14340" max="14340" width="3.33203125" style="668" bestFit="1" customWidth="1"/>
    <col min="14341" max="14341" width="1.5546875" style="668" bestFit="1" customWidth="1"/>
    <col min="14342" max="14342" width="2.109375" style="668" bestFit="1" customWidth="1"/>
    <col min="14343" max="14344" width="2.6640625" style="668" bestFit="1" customWidth="1"/>
    <col min="14345" max="14345" width="2.109375" style="668" bestFit="1" customWidth="1"/>
    <col min="14346" max="14346" width="4.33203125" style="668" bestFit="1" customWidth="1"/>
    <col min="14347" max="14347" width="2.6640625" style="668" bestFit="1" customWidth="1"/>
    <col min="14348" max="14348" width="3.33203125" style="668" bestFit="1" customWidth="1"/>
    <col min="14349" max="14349" width="3.6640625" style="668" bestFit="1" customWidth="1"/>
    <col min="14350" max="14350" width="2.6640625" style="668" bestFit="1" customWidth="1"/>
    <col min="14351" max="14351" width="3.6640625" style="668" bestFit="1" customWidth="1"/>
    <col min="14352" max="14352" width="2.109375" style="668" bestFit="1" customWidth="1"/>
    <col min="14353" max="14353" width="2.6640625" style="668" bestFit="1" customWidth="1"/>
    <col min="14354" max="14354" width="3.33203125" style="668" bestFit="1" customWidth="1"/>
    <col min="14355" max="14592" width="8.88671875" style="668"/>
    <col min="14593" max="14593" width="21.5546875" style="668" customWidth="1"/>
    <col min="14594" max="14594" width="47" style="668" customWidth="1"/>
    <col min="14595" max="14595" width="5.109375" style="668" bestFit="1" customWidth="1"/>
    <col min="14596" max="14596" width="3.33203125" style="668" bestFit="1" customWidth="1"/>
    <col min="14597" max="14597" width="1.5546875" style="668" bestFit="1" customWidth="1"/>
    <col min="14598" max="14598" width="2.109375" style="668" bestFit="1" customWidth="1"/>
    <col min="14599" max="14600" width="2.6640625" style="668" bestFit="1" customWidth="1"/>
    <col min="14601" max="14601" width="2.109375" style="668" bestFit="1" customWidth="1"/>
    <col min="14602" max="14602" width="4.33203125" style="668" bestFit="1" customWidth="1"/>
    <col min="14603" max="14603" width="2.6640625" style="668" bestFit="1" customWidth="1"/>
    <col min="14604" max="14604" width="3.33203125" style="668" bestFit="1" customWidth="1"/>
    <col min="14605" max="14605" width="3.6640625" style="668" bestFit="1" customWidth="1"/>
    <col min="14606" max="14606" width="2.6640625" style="668" bestFit="1" customWidth="1"/>
    <col min="14607" max="14607" width="3.6640625" style="668" bestFit="1" customWidth="1"/>
    <col min="14608" max="14608" width="2.109375" style="668" bestFit="1" customWidth="1"/>
    <col min="14609" max="14609" width="2.6640625" style="668" bestFit="1" customWidth="1"/>
    <col min="14610" max="14610" width="3.33203125" style="668" bestFit="1" customWidth="1"/>
    <col min="14611" max="14848" width="8.88671875" style="668"/>
    <col min="14849" max="14849" width="21.5546875" style="668" customWidth="1"/>
    <col min="14850" max="14850" width="47" style="668" customWidth="1"/>
    <col min="14851" max="14851" width="5.109375" style="668" bestFit="1" customWidth="1"/>
    <col min="14852" max="14852" width="3.33203125" style="668" bestFit="1" customWidth="1"/>
    <col min="14853" max="14853" width="1.5546875" style="668" bestFit="1" customWidth="1"/>
    <col min="14854" max="14854" width="2.109375" style="668" bestFit="1" customWidth="1"/>
    <col min="14855" max="14856" width="2.6640625" style="668" bestFit="1" customWidth="1"/>
    <col min="14857" max="14857" width="2.109375" style="668" bestFit="1" customWidth="1"/>
    <col min="14858" max="14858" width="4.33203125" style="668" bestFit="1" customWidth="1"/>
    <col min="14859" max="14859" width="2.6640625" style="668" bestFit="1" customWidth="1"/>
    <col min="14860" max="14860" width="3.33203125" style="668" bestFit="1" customWidth="1"/>
    <col min="14861" max="14861" width="3.6640625" style="668" bestFit="1" customWidth="1"/>
    <col min="14862" max="14862" width="2.6640625" style="668" bestFit="1" customWidth="1"/>
    <col min="14863" max="14863" width="3.6640625" style="668" bestFit="1" customWidth="1"/>
    <col min="14864" max="14864" width="2.109375" style="668" bestFit="1" customWidth="1"/>
    <col min="14865" max="14865" width="2.6640625" style="668" bestFit="1" customWidth="1"/>
    <col min="14866" max="14866" width="3.33203125" style="668" bestFit="1" customWidth="1"/>
    <col min="14867" max="15104" width="8.88671875" style="668"/>
    <col min="15105" max="15105" width="21.5546875" style="668" customWidth="1"/>
    <col min="15106" max="15106" width="47" style="668" customWidth="1"/>
    <col min="15107" max="15107" width="5.109375" style="668" bestFit="1" customWidth="1"/>
    <col min="15108" max="15108" width="3.33203125" style="668" bestFit="1" customWidth="1"/>
    <col min="15109" max="15109" width="1.5546875" style="668" bestFit="1" customWidth="1"/>
    <col min="15110" max="15110" width="2.109375" style="668" bestFit="1" customWidth="1"/>
    <col min="15111" max="15112" width="2.6640625" style="668" bestFit="1" customWidth="1"/>
    <col min="15113" max="15113" width="2.109375" style="668" bestFit="1" customWidth="1"/>
    <col min="15114" max="15114" width="4.33203125" style="668" bestFit="1" customWidth="1"/>
    <col min="15115" max="15115" width="2.6640625" style="668" bestFit="1" customWidth="1"/>
    <col min="15116" max="15116" width="3.33203125" style="668" bestFit="1" customWidth="1"/>
    <col min="15117" max="15117" width="3.6640625" style="668" bestFit="1" customWidth="1"/>
    <col min="15118" max="15118" width="2.6640625" style="668" bestFit="1" customWidth="1"/>
    <col min="15119" max="15119" width="3.6640625" style="668" bestFit="1" customWidth="1"/>
    <col min="15120" max="15120" width="2.109375" style="668" bestFit="1" customWidth="1"/>
    <col min="15121" max="15121" width="2.6640625" style="668" bestFit="1" customWidth="1"/>
    <col min="15122" max="15122" width="3.33203125" style="668" bestFit="1" customWidth="1"/>
    <col min="15123" max="15360" width="8.88671875" style="668"/>
    <col min="15361" max="15361" width="21.5546875" style="668" customWidth="1"/>
    <col min="15362" max="15362" width="47" style="668" customWidth="1"/>
    <col min="15363" max="15363" width="5.109375" style="668" bestFit="1" customWidth="1"/>
    <col min="15364" max="15364" width="3.33203125" style="668" bestFit="1" customWidth="1"/>
    <col min="15365" max="15365" width="1.5546875" style="668" bestFit="1" customWidth="1"/>
    <col min="15366" max="15366" width="2.109375" style="668" bestFit="1" customWidth="1"/>
    <col min="15367" max="15368" width="2.6640625" style="668" bestFit="1" customWidth="1"/>
    <col min="15369" max="15369" width="2.109375" style="668" bestFit="1" customWidth="1"/>
    <col min="15370" max="15370" width="4.33203125" style="668" bestFit="1" customWidth="1"/>
    <col min="15371" max="15371" width="2.6640625" style="668" bestFit="1" customWidth="1"/>
    <col min="15372" max="15372" width="3.33203125" style="668" bestFit="1" customWidth="1"/>
    <col min="15373" max="15373" width="3.6640625" style="668" bestFit="1" customWidth="1"/>
    <col min="15374" max="15374" width="2.6640625" style="668" bestFit="1" customWidth="1"/>
    <col min="15375" max="15375" width="3.6640625" style="668" bestFit="1" customWidth="1"/>
    <col min="15376" max="15376" width="2.109375" style="668" bestFit="1" customWidth="1"/>
    <col min="15377" max="15377" width="2.6640625" style="668" bestFit="1" customWidth="1"/>
    <col min="15378" max="15378" width="3.33203125" style="668" bestFit="1" customWidth="1"/>
    <col min="15379" max="15616" width="8.88671875" style="668"/>
    <col min="15617" max="15617" width="21.5546875" style="668" customWidth="1"/>
    <col min="15618" max="15618" width="47" style="668" customWidth="1"/>
    <col min="15619" max="15619" width="5.109375" style="668" bestFit="1" customWidth="1"/>
    <col min="15620" max="15620" width="3.33203125" style="668" bestFit="1" customWidth="1"/>
    <col min="15621" max="15621" width="1.5546875" style="668" bestFit="1" customWidth="1"/>
    <col min="15622" max="15622" width="2.109375" style="668" bestFit="1" customWidth="1"/>
    <col min="15623" max="15624" width="2.6640625" style="668" bestFit="1" customWidth="1"/>
    <col min="15625" max="15625" width="2.109375" style="668" bestFit="1" customWidth="1"/>
    <col min="15626" max="15626" width="4.33203125" style="668" bestFit="1" customWidth="1"/>
    <col min="15627" max="15627" width="2.6640625" style="668" bestFit="1" customWidth="1"/>
    <col min="15628" max="15628" width="3.33203125" style="668" bestFit="1" customWidth="1"/>
    <col min="15629" max="15629" width="3.6640625" style="668" bestFit="1" customWidth="1"/>
    <col min="15630" max="15630" width="2.6640625" style="668" bestFit="1" customWidth="1"/>
    <col min="15631" max="15631" width="3.6640625" style="668" bestFit="1" customWidth="1"/>
    <col min="15632" max="15632" width="2.109375" style="668" bestFit="1" customWidth="1"/>
    <col min="15633" max="15633" width="2.6640625" style="668" bestFit="1" customWidth="1"/>
    <col min="15634" max="15634" width="3.33203125" style="668" bestFit="1" customWidth="1"/>
    <col min="15635" max="15872" width="8.88671875" style="668"/>
    <col min="15873" max="15873" width="21.5546875" style="668" customWidth="1"/>
    <col min="15874" max="15874" width="47" style="668" customWidth="1"/>
    <col min="15875" max="15875" width="5.109375" style="668" bestFit="1" customWidth="1"/>
    <col min="15876" max="15876" width="3.33203125" style="668" bestFit="1" customWidth="1"/>
    <col min="15877" max="15877" width="1.5546875" style="668" bestFit="1" customWidth="1"/>
    <col min="15878" max="15878" width="2.109375" style="668" bestFit="1" customWidth="1"/>
    <col min="15879" max="15880" width="2.6640625" style="668" bestFit="1" customWidth="1"/>
    <col min="15881" max="15881" width="2.109375" style="668" bestFit="1" customWidth="1"/>
    <col min="15882" max="15882" width="4.33203125" style="668" bestFit="1" customWidth="1"/>
    <col min="15883" max="15883" width="2.6640625" style="668" bestFit="1" customWidth="1"/>
    <col min="15884" max="15884" width="3.33203125" style="668" bestFit="1" customWidth="1"/>
    <col min="15885" max="15885" width="3.6640625" style="668" bestFit="1" customWidth="1"/>
    <col min="15886" max="15886" width="2.6640625" style="668" bestFit="1" customWidth="1"/>
    <col min="15887" max="15887" width="3.6640625" style="668" bestFit="1" customWidth="1"/>
    <col min="15888" max="15888" width="2.109375" style="668" bestFit="1" customWidth="1"/>
    <col min="15889" max="15889" width="2.6640625" style="668" bestFit="1" customWidth="1"/>
    <col min="15890" max="15890" width="3.33203125" style="668" bestFit="1" customWidth="1"/>
    <col min="15891" max="16128" width="8.88671875" style="668"/>
    <col min="16129" max="16129" width="21.5546875" style="668" customWidth="1"/>
    <col min="16130" max="16130" width="47" style="668" customWidth="1"/>
    <col min="16131" max="16131" width="5.109375" style="668" bestFit="1" customWidth="1"/>
    <col min="16132" max="16132" width="3.33203125" style="668" bestFit="1" customWidth="1"/>
    <col min="16133" max="16133" width="1.5546875" style="668" bestFit="1" customWidth="1"/>
    <col min="16134" max="16134" width="2.109375" style="668" bestFit="1" customWidth="1"/>
    <col min="16135" max="16136" width="2.6640625" style="668" bestFit="1" customWidth="1"/>
    <col min="16137" max="16137" width="2.109375" style="668" bestFit="1" customWidth="1"/>
    <col min="16138" max="16138" width="4.33203125" style="668" bestFit="1" customWidth="1"/>
    <col min="16139" max="16139" width="2.6640625" style="668" bestFit="1" customWidth="1"/>
    <col min="16140" max="16140" width="3.33203125" style="668" bestFit="1" customWidth="1"/>
    <col min="16141" max="16141" width="3.6640625" style="668" bestFit="1" customWidth="1"/>
    <col min="16142" max="16142" width="2.6640625" style="668" bestFit="1" customWidth="1"/>
    <col min="16143" max="16143" width="3.6640625" style="668" bestFit="1" customWidth="1"/>
    <col min="16144" max="16144" width="2.109375" style="668" bestFit="1" customWidth="1"/>
    <col min="16145" max="16145" width="2.6640625" style="668" bestFit="1" customWidth="1"/>
    <col min="16146" max="16146" width="3.33203125" style="668" bestFit="1" customWidth="1"/>
    <col min="16147" max="16384" width="8.88671875" style="668"/>
  </cols>
  <sheetData>
    <row r="1" spans="1:18" s="1438" customFormat="1">
      <c r="A1" s="1436" t="s">
        <v>5197</v>
      </c>
    </row>
    <row r="2" spans="1:18" ht="28.8" customHeight="1" thickBot="1">
      <c r="A2" s="680" t="s">
        <v>3738</v>
      </c>
      <c r="B2" s="1801" t="s">
        <v>5010</v>
      </c>
      <c r="C2" s="1801"/>
      <c r="D2" s="1801"/>
      <c r="E2" s="1801"/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</row>
    <row r="3" spans="1:18">
      <c r="A3" s="937"/>
      <c r="B3" s="937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</row>
    <row r="4" spans="1:18">
      <c r="A4" s="413" t="s">
        <v>5011</v>
      </c>
      <c r="B4" s="416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</row>
    <row r="5" spans="1:18" ht="13.8" thickBot="1">
      <c r="A5" s="413" t="s">
        <v>4520</v>
      </c>
      <c r="B5" s="413"/>
      <c r="C5" s="1678" t="s">
        <v>31</v>
      </c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</row>
    <row r="6" spans="1:18">
      <c r="A6" s="413" t="s">
        <v>3737</v>
      </c>
      <c r="B6" s="416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</row>
    <row r="7" spans="1:18" ht="13.8" thickBot="1">
      <c r="A7" s="413" t="s">
        <v>3745</v>
      </c>
      <c r="B7" s="413" t="s">
        <v>5012</v>
      </c>
      <c r="C7" s="415"/>
      <c r="D7" s="1679" t="s">
        <v>3736</v>
      </c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</row>
    <row r="8" spans="1:18">
      <c r="A8" s="413" t="s">
        <v>3744</v>
      </c>
      <c r="B8" s="416"/>
      <c r="C8" s="413" t="s">
        <v>3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</row>
    <row r="9" spans="1:18" ht="24.6" thickBot="1">
      <c r="A9" s="418"/>
      <c r="B9" s="418"/>
      <c r="C9" s="418"/>
      <c r="D9" s="677" t="s">
        <v>58</v>
      </c>
      <c r="E9" s="677" t="s">
        <v>59</v>
      </c>
      <c r="F9" s="677" t="s">
        <v>60</v>
      </c>
      <c r="G9" s="677" t="s">
        <v>61</v>
      </c>
      <c r="H9" s="677" t="s">
        <v>62</v>
      </c>
      <c r="I9" s="677" t="s">
        <v>63</v>
      </c>
      <c r="J9" s="677" t="s">
        <v>170</v>
      </c>
      <c r="K9" s="677" t="s">
        <v>64</v>
      </c>
      <c r="L9" s="677" t="s">
        <v>65</v>
      </c>
      <c r="M9" s="677" t="s">
        <v>66</v>
      </c>
      <c r="N9" s="677" t="s">
        <v>67</v>
      </c>
      <c r="O9" s="677" t="s">
        <v>68</v>
      </c>
      <c r="P9" s="677" t="s">
        <v>69</v>
      </c>
      <c r="Q9" s="677" t="s">
        <v>70</v>
      </c>
      <c r="R9" s="677" t="s">
        <v>71</v>
      </c>
    </row>
    <row r="10" spans="1:18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</row>
    <row r="11" spans="1:18">
      <c r="A11" s="421" t="s">
        <v>5013</v>
      </c>
      <c r="B11" s="1089" t="s">
        <v>3810</v>
      </c>
      <c r="C11" s="739">
        <v>18</v>
      </c>
      <c r="D11" s="739">
        <v>0</v>
      </c>
      <c r="E11" s="739">
        <v>1</v>
      </c>
      <c r="F11" s="739">
        <v>3</v>
      </c>
      <c r="G11" s="739">
        <v>0</v>
      </c>
      <c r="H11" s="739">
        <v>0</v>
      </c>
      <c r="I11" s="739">
        <v>2</v>
      </c>
      <c r="J11" s="739">
        <v>9</v>
      </c>
      <c r="K11" s="739">
        <v>0</v>
      </c>
      <c r="L11" s="739">
        <v>1</v>
      </c>
      <c r="M11" s="739">
        <v>2</v>
      </c>
      <c r="N11" s="739">
        <v>0</v>
      </c>
      <c r="O11" s="739">
        <v>0</v>
      </c>
      <c r="P11" s="739">
        <v>0</v>
      </c>
      <c r="Q11" s="739">
        <v>0</v>
      </c>
      <c r="R11" s="739">
        <v>0</v>
      </c>
    </row>
    <row r="12" spans="1:18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</row>
    <row r="13" spans="1:18">
      <c r="A13" s="423" t="s">
        <v>3735</v>
      </c>
      <c r="B13" s="1090" t="s">
        <v>3734</v>
      </c>
      <c r="C13" s="740">
        <v>0</v>
      </c>
      <c r="D13" s="740">
        <v>0</v>
      </c>
      <c r="E13" s="740">
        <v>0</v>
      </c>
      <c r="F13" s="740">
        <v>0</v>
      </c>
      <c r="G13" s="740">
        <v>0</v>
      </c>
      <c r="H13" s="740">
        <v>0</v>
      </c>
      <c r="I13" s="740">
        <v>0</v>
      </c>
      <c r="J13" s="740">
        <v>0</v>
      </c>
      <c r="K13" s="740">
        <v>0</v>
      </c>
      <c r="L13" s="740">
        <v>0</v>
      </c>
      <c r="M13" s="740">
        <v>0</v>
      </c>
      <c r="N13" s="740">
        <v>0</v>
      </c>
      <c r="O13" s="740">
        <v>0</v>
      </c>
      <c r="P13" s="740">
        <v>0</v>
      </c>
      <c r="Q13" s="740">
        <v>0</v>
      </c>
      <c r="R13" s="740">
        <v>0</v>
      </c>
    </row>
    <row r="14" spans="1:18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</row>
    <row r="15" spans="1:18">
      <c r="A15" s="423" t="s">
        <v>3733</v>
      </c>
      <c r="B15" s="1090" t="s">
        <v>120</v>
      </c>
      <c r="C15" s="740">
        <v>0</v>
      </c>
      <c r="D15" s="740">
        <v>0</v>
      </c>
      <c r="E15" s="740">
        <v>0</v>
      </c>
      <c r="F15" s="740">
        <v>0</v>
      </c>
      <c r="G15" s="740">
        <v>0</v>
      </c>
      <c r="H15" s="740">
        <v>0</v>
      </c>
      <c r="I15" s="740">
        <v>0</v>
      </c>
      <c r="J15" s="740">
        <v>0</v>
      </c>
      <c r="K15" s="740">
        <v>0</v>
      </c>
      <c r="L15" s="740">
        <v>0</v>
      </c>
      <c r="M15" s="740">
        <v>0</v>
      </c>
      <c r="N15" s="740">
        <v>0</v>
      </c>
      <c r="O15" s="740">
        <v>0</v>
      </c>
      <c r="P15" s="740">
        <v>0</v>
      </c>
      <c r="Q15" s="740">
        <v>0</v>
      </c>
      <c r="R15" s="740">
        <v>0</v>
      </c>
    </row>
    <row r="16" spans="1:18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</row>
    <row r="17" spans="1:18">
      <c r="A17" s="423" t="s">
        <v>3732</v>
      </c>
      <c r="B17" s="1090" t="s">
        <v>3731</v>
      </c>
      <c r="C17" s="740">
        <v>0</v>
      </c>
      <c r="D17" s="740">
        <v>0</v>
      </c>
      <c r="E17" s="740">
        <v>0</v>
      </c>
      <c r="F17" s="740">
        <v>0</v>
      </c>
      <c r="G17" s="740">
        <v>0</v>
      </c>
      <c r="H17" s="740">
        <v>0</v>
      </c>
      <c r="I17" s="740">
        <v>0</v>
      </c>
      <c r="J17" s="740">
        <v>0</v>
      </c>
      <c r="K17" s="740">
        <v>0</v>
      </c>
      <c r="L17" s="740">
        <v>0</v>
      </c>
      <c r="M17" s="740">
        <v>0</v>
      </c>
      <c r="N17" s="740">
        <v>0</v>
      </c>
      <c r="O17" s="740">
        <v>0</v>
      </c>
      <c r="P17" s="740">
        <v>0</v>
      </c>
      <c r="Q17" s="740">
        <v>0</v>
      </c>
      <c r="R17" s="740">
        <v>0</v>
      </c>
    </row>
    <row r="18" spans="1:18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</row>
    <row r="19" spans="1:18">
      <c r="A19" s="423" t="s">
        <v>3730</v>
      </c>
      <c r="B19" s="1090" t="s">
        <v>122</v>
      </c>
      <c r="C19" s="740">
        <v>0</v>
      </c>
      <c r="D19" s="740">
        <v>0</v>
      </c>
      <c r="E19" s="740">
        <v>0</v>
      </c>
      <c r="F19" s="740">
        <v>0</v>
      </c>
      <c r="G19" s="740">
        <v>0</v>
      </c>
      <c r="H19" s="740">
        <v>0</v>
      </c>
      <c r="I19" s="740">
        <v>0</v>
      </c>
      <c r="J19" s="740">
        <v>0</v>
      </c>
      <c r="K19" s="740">
        <v>0</v>
      </c>
      <c r="L19" s="740">
        <v>0</v>
      </c>
      <c r="M19" s="740">
        <v>0</v>
      </c>
      <c r="N19" s="740">
        <v>0</v>
      </c>
      <c r="O19" s="740">
        <v>0</v>
      </c>
      <c r="P19" s="740">
        <v>0</v>
      </c>
      <c r="Q19" s="740">
        <v>0</v>
      </c>
      <c r="R19" s="740">
        <v>0</v>
      </c>
    </row>
    <row r="20" spans="1:18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</row>
    <row r="21" spans="1:18">
      <c r="A21" s="423" t="s">
        <v>3729</v>
      </c>
      <c r="B21" s="1090" t="s">
        <v>3728</v>
      </c>
      <c r="C21" s="740">
        <v>0</v>
      </c>
      <c r="D21" s="740">
        <v>0</v>
      </c>
      <c r="E21" s="740">
        <v>0</v>
      </c>
      <c r="F21" s="740">
        <v>0</v>
      </c>
      <c r="G21" s="740">
        <v>0</v>
      </c>
      <c r="H21" s="740">
        <v>0</v>
      </c>
      <c r="I21" s="740">
        <v>0</v>
      </c>
      <c r="J21" s="740">
        <v>0</v>
      </c>
      <c r="K21" s="740">
        <v>0</v>
      </c>
      <c r="L21" s="740">
        <v>0</v>
      </c>
      <c r="M21" s="740">
        <v>0</v>
      </c>
      <c r="N21" s="740">
        <v>0</v>
      </c>
      <c r="O21" s="740">
        <v>0</v>
      </c>
      <c r="P21" s="740">
        <v>0</v>
      </c>
      <c r="Q21" s="740">
        <v>0</v>
      </c>
      <c r="R21" s="740">
        <v>0</v>
      </c>
    </row>
    <row r="22" spans="1:18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</row>
    <row r="23" spans="1:18" ht="20.399999999999999">
      <c r="A23" s="423" t="s">
        <v>3727</v>
      </c>
      <c r="B23" s="1090" t="s">
        <v>2082</v>
      </c>
      <c r="C23" s="740">
        <v>0</v>
      </c>
      <c r="D23" s="740">
        <v>0</v>
      </c>
      <c r="E23" s="740">
        <v>0</v>
      </c>
      <c r="F23" s="740">
        <v>0</v>
      </c>
      <c r="G23" s="740">
        <v>0</v>
      </c>
      <c r="H23" s="740">
        <v>0</v>
      </c>
      <c r="I23" s="740">
        <v>0</v>
      </c>
      <c r="J23" s="740">
        <v>0</v>
      </c>
      <c r="K23" s="740">
        <v>0</v>
      </c>
      <c r="L23" s="740">
        <v>0</v>
      </c>
      <c r="M23" s="740">
        <v>0</v>
      </c>
      <c r="N23" s="740">
        <v>0</v>
      </c>
      <c r="O23" s="740">
        <v>0</v>
      </c>
      <c r="P23" s="740">
        <v>0</v>
      </c>
      <c r="Q23" s="740">
        <v>0</v>
      </c>
      <c r="R23" s="740">
        <v>0</v>
      </c>
    </row>
    <row r="24" spans="1:18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</row>
    <row r="25" spans="1:18">
      <c r="A25" s="423" t="s">
        <v>3726</v>
      </c>
      <c r="B25" s="1090" t="s">
        <v>2080</v>
      </c>
      <c r="C25" s="740">
        <v>0</v>
      </c>
      <c r="D25" s="740">
        <v>0</v>
      </c>
      <c r="E25" s="740">
        <v>0</v>
      </c>
      <c r="F25" s="740">
        <v>0</v>
      </c>
      <c r="G25" s="740">
        <v>0</v>
      </c>
      <c r="H25" s="740">
        <v>0</v>
      </c>
      <c r="I25" s="740">
        <v>0</v>
      </c>
      <c r="J25" s="740">
        <v>0</v>
      </c>
      <c r="K25" s="740">
        <v>0</v>
      </c>
      <c r="L25" s="740">
        <v>0</v>
      </c>
      <c r="M25" s="740">
        <v>0</v>
      </c>
      <c r="N25" s="740">
        <v>0</v>
      </c>
      <c r="O25" s="740">
        <v>0</v>
      </c>
      <c r="P25" s="740">
        <v>0</v>
      </c>
      <c r="Q25" s="740">
        <v>0</v>
      </c>
      <c r="R25" s="740">
        <v>0</v>
      </c>
    </row>
    <row r="26" spans="1:18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</row>
    <row r="27" spans="1:18">
      <c r="A27" s="423" t="s">
        <v>3725</v>
      </c>
      <c r="B27" s="1090" t="s">
        <v>3724</v>
      </c>
      <c r="C27" s="740">
        <v>0</v>
      </c>
      <c r="D27" s="740">
        <v>0</v>
      </c>
      <c r="E27" s="740">
        <v>0</v>
      </c>
      <c r="F27" s="740">
        <v>0</v>
      </c>
      <c r="G27" s="740">
        <v>0</v>
      </c>
      <c r="H27" s="740">
        <v>0</v>
      </c>
      <c r="I27" s="740">
        <v>0</v>
      </c>
      <c r="J27" s="740">
        <v>0</v>
      </c>
      <c r="K27" s="740">
        <v>0</v>
      </c>
      <c r="L27" s="740">
        <v>0</v>
      </c>
      <c r="M27" s="740">
        <v>0</v>
      </c>
      <c r="N27" s="740">
        <v>0</v>
      </c>
      <c r="O27" s="740">
        <v>0</v>
      </c>
      <c r="P27" s="740">
        <v>0</v>
      </c>
      <c r="Q27" s="740">
        <v>0</v>
      </c>
      <c r="R27" s="740">
        <v>0</v>
      </c>
    </row>
    <row r="28" spans="1:18">
      <c r="A28" s="425"/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</row>
    <row r="29" spans="1:18">
      <c r="A29" s="423" t="s">
        <v>3723</v>
      </c>
      <c r="B29" s="1090" t="s">
        <v>3722</v>
      </c>
      <c r="C29" s="740">
        <v>0</v>
      </c>
      <c r="D29" s="740">
        <v>0</v>
      </c>
      <c r="E29" s="740">
        <v>0</v>
      </c>
      <c r="F29" s="740">
        <v>0</v>
      </c>
      <c r="G29" s="740">
        <v>0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0</v>
      </c>
      <c r="P29" s="740">
        <v>0</v>
      </c>
      <c r="Q29" s="740">
        <v>0</v>
      </c>
      <c r="R29" s="740">
        <v>0</v>
      </c>
    </row>
    <row r="30" spans="1:18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</row>
    <row r="31" spans="1:18">
      <c r="A31" s="423" t="s">
        <v>3721</v>
      </c>
      <c r="B31" s="1090" t="s">
        <v>98</v>
      </c>
      <c r="C31" s="740">
        <v>0</v>
      </c>
      <c r="D31" s="740">
        <v>0</v>
      </c>
      <c r="E31" s="740">
        <v>0</v>
      </c>
      <c r="F31" s="740">
        <v>0</v>
      </c>
      <c r="G31" s="740">
        <v>0</v>
      </c>
      <c r="H31" s="740">
        <v>0</v>
      </c>
      <c r="I31" s="740">
        <v>0</v>
      </c>
      <c r="J31" s="740">
        <v>0</v>
      </c>
      <c r="K31" s="740">
        <v>0</v>
      </c>
      <c r="L31" s="740">
        <v>0</v>
      </c>
      <c r="M31" s="740">
        <v>0</v>
      </c>
      <c r="N31" s="740">
        <v>0</v>
      </c>
      <c r="O31" s="740">
        <v>0</v>
      </c>
      <c r="P31" s="740">
        <v>0</v>
      </c>
      <c r="Q31" s="740">
        <v>0</v>
      </c>
      <c r="R31" s="740">
        <v>0</v>
      </c>
    </row>
    <row r="32" spans="1:18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</row>
    <row r="33" spans="1:18">
      <c r="A33" s="423" t="s">
        <v>3720</v>
      </c>
      <c r="B33" s="1090" t="s">
        <v>100</v>
      </c>
      <c r="C33" s="740">
        <v>0</v>
      </c>
      <c r="D33" s="740">
        <v>0</v>
      </c>
      <c r="E33" s="740">
        <v>0</v>
      </c>
      <c r="F33" s="740">
        <v>0</v>
      </c>
      <c r="G33" s="740">
        <v>0</v>
      </c>
      <c r="H33" s="740">
        <v>0</v>
      </c>
      <c r="I33" s="740">
        <v>0</v>
      </c>
      <c r="J33" s="740">
        <v>0</v>
      </c>
      <c r="K33" s="740">
        <v>0</v>
      </c>
      <c r="L33" s="740">
        <v>0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</row>
    <row r="34" spans="1:18">
      <c r="A34" s="425"/>
      <c r="B34" s="425"/>
      <c r="C34" s="425"/>
      <c r="D34" s="425"/>
      <c r="E34" s="425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</row>
    <row r="35" spans="1:18">
      <c r="A35" s="423" t="s">
        <v>3719</v>
      </c>
      <c r="B35" s="1090" t="s">
        <v>102</v>
      </c>
      <c r="C35" s="740">
        <v>0</v>
      </c>
      <c r="D35" s="740">
        <v>0</v>
      </c>
      <c r="E35" s="740">
        <v>0</v>
      </c>
      <c r="F35" s="740">
        <v>0</v>
      </c>
      <c r="G35" s="740">
        <v>0</v>
      </c>
      <c r="H35" s="740">
        <v>0</v>
      </c>
      <c r="I35" s="740">
        <v>0</v>
      </c>
      <c r="J35" s="740">
        <v>0</v>
      </c>
      <c r="K35" s="740">
        <v>0</v>
      </c>
      <c r="L35" s="740">
        <v>0</v>
      </c>
      <c r="M35" s="740">
        <v>0</v>
      </c>
      <c r="N35" s="740">
        <v>0</v>
      </c>
      <c r="O35" s="740">
        <v>0</v>
      </c>
      <c r="P35" s="740">
        <v>0</v>
      </c>
      <c r="Q35" s="740">
        <v>0</v>
      </c>
      <c r="R35" s="740">
        <v>0</v>
      </c>
    </row>
    <row r="36" spans="1:18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</row>
    <row r="37" spans="1:18">
      <c r="A37" s="423" t="s">
        <v>3718</v>
      </c>
      <c r="B37" s="1090" t="s">
        <v>76</v>
      </c>
      <c r="C37" s="740">
        <v>0</v>
      </c>
      <c r="D37" s="740">
        <v>0</v>
      </c>
      <c r="E37" s="740">
        <v>0</v>
      </c>
      <c r="F37" s="740">
        <v>0</v>
      </c>
      <c r="G37" s="740">
        <v>0</v>
      </c>
      <c r="H37" s="740">
        <v>0</v>
      </c>
      <c r="I37" s="740">
        <v>0</v>
      </c>
      <c r="J37" s="740">
        <v>0</v>
      </c>
      <c r="K37" s="740">
        <v>0</v>
      </c>
      <c r="L37" s="740">
        <v>0</v>
      </c>
      <c r="M37" s="740">
        <v>0</v>
      </c>
      <c r="N37" s="740">
        <v>0</v>
      </c>
      <c r="O37" s="740">
        <v>0</v>
      </c>
      <c r="P37" s="740">
        <v>0</v>
      </c>
      <c r="Q37" s="740">
        <v>0</v>
      </c>
      <c r="R37" s="740">
        <v>0</v>
      </c>
    </row>
    <row r="38" spans="1:18">
      <c r="A38" s="425"/>
      <c r="B38" s="425"/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</row>
    <row r="39" spans="1:18">
      <c r="A39" s="423" t="s">
        <v>3717</v>
      </c>
      <c r="B39" s="1090" t="s">
        <v>105</v>
      </c>
      <c r="C39" s="740">
        <v>0</v>
      </c>
      <c r="D39" s="740">
        <v>0</v>
      </c>
      <c r="E39" s="740">
        <v>0</v>
      </c>
      <c r="F39" s="740">
        <v>0</v>
      </c>
      <c r="G39" s="740">
        <v>0</v>
      </c>
      <c r="H39" s="740">
        <v>0</v>
      </c>
      <c r="I39" s="740">
        <v>0</v>
      </c>
      <c r="J39" s="740">
        <v>0</v>
      </c>
      <c r="K39" s="740">
        <v>0</v>
      </c>
      <c r="L39" s="740">
        <v>0</v>
      </c>
      <c r="M39" s="740">
        <v>0</v>
      </c>
      <c r="N39" s="740">
        <v>0</v>
      </c>
      <c r="O39" s="740">
        <v>0</v>
      </c>
      <c r="P39" s="740">
        <v>0</v>
      </c>
      <c r="Q39" s="740">
        <v>0</v>
      </c>
      <c r="R39" s="740">
        <v>0</v>
      </c>
    </row>
    <row r="40" spans="1:18">
      <c r="A40" s="425"/>
      <c r="B40" s="425"/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</row>
    <row r="41" spans="1:18">
      <c r="A41" s="423" t="s">
        <v>3716</v>
      </c>
      <c r="B41" s="1090" t="s">
        <v>107</v>
      </c>
      <c r="C41" s="740">
        <v>0</v>
      </c>
      <c r="D41" s="740">
        <v>0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0</v>
      </c>
      <c r="O41" s="740">
        <v>0</v>
      </c>
      <c r="P41" s="740">
        <v>0</v>
      </c>
      <c r="Q41" s="740">
        <v>0</v>
      </c>
      <c r="R41" s="740">
        <v>0</v>
      </c>
    </row>
    <row r="42" spans="1:18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</row>
    <row r="43" spans="1:18">
      <c r="A43" s="423" t="s">
        <v>3715</v>
      </c>
      <c r="B43" s="1090" t="s">
        <v>109</v>
      </c>
      <c r="C43" s="740">
        <v>0</v>
      </c>
      <c r="D43" s="740">
        <v>0</v>
      </c>
      <c r="E43" s="740">
        <v>0</v>
      </c>
      <c r="F43" s="740">
        <v>0</v>
      </c>
      <c r="G43" s="740">
        <v>0</v>
      </c>
      <c r="H43" s="740">
        <v>0</v>
      </c>
      <c r="I43" s="740">
        <v>0</v>
      </c>
      <c r="J43" s="740">
        <v>0</v>
      </c>
      <c r="K43" s="740">
        <v>0</v>
      </c>
      <c r="L43" s="740">
        <v>0</v>
      </c>
      <c r="M43" s="740">
        <v>0</v>
      </c>
      <c r="N43" s="740">
        <v>0</v>
      </c>
      <c r="O43" s="740">
        <v>0</v>
      </c>
      <c r="P43" s="740">
        <v>0</v>
      </c>
      <c r="Q43" s="740">
        <v>0</v>
      </c>
      <c r="R43" s="740">
        <v>0</v>
      </c>
    </row>
    <row r="44" spans="1:18">
      <c r="A44" s="425"/>
      <c r="B44" s="425"/>
      <c r="C44" s="425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</row>
    <row r="45" spans="1:18">
      <c r="A45" s="423" t="s">
        <v>3714</v>
      </c>
      <c r="B45" s="1090" t="s">
        <v>111</v>
      </c>
      <c r="C45" s="740">
        <v>0</v>
      </c>
      <c r="D45" s="740">
        <v>0</v>
      </c>
      <c r="E45" s="740">
        <v>0</v>
      </c>
      <c r="F45" s="740">
        <v>0</v>
      </c>
      <c r="G45" s="740">
        <v>0</v>
      </c>
      <c r="H45" s="740">
        <v>0</v>
      </c>
      <c r="I45" s="740">
        <v>0</v>
      </c>
      <c r="J45" s="740">
        <v>0</v>
      </c>
      <c r="K45" s="740">
        <v>0</v>
      </c>
      <c r="L45" s="740">
        <v>0</v>
      </c>
      <c r="M45" s="740">
        <v>0</v>
      </c>
      <c r="N45" s="740">
        <v>0</v>
      </c>
      <c r="O45" s="740">
        <v>0</v>
      </c>
      <c r="P45" s="740">
        <v>0</v>
      </c>
      <c r="Q45" s="740">
        <v>0</v>
      </c>
      <c r="R45" s="740">
        <v>0</v>
      </c>
    </row>
    <row r="46" spans="1:18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</row>
    <row r="47" spans="1:18">
      <c r="A47" s="423" t="s">
        <v>3713</v>
      </c>
      <c r="B47" s="1090" t="s">
        <v>79</v>
      </c>
      <c r="C47" s="740">
        <v>0</v>
      </c>
      <c r="D47" s="740">
        <v>0</v>
      </c>
      <c r="E47" s="740">
        <v>0</v>
      </c>
      <c r="F47" s="740">
        <v>0</v>
      </c>
      <c r="G47" s="740">
        <v>0</v>
      </c>
      <c r="H47" s="740">
        <v>0</v>
      </c>
      <c r="I47" s="740">
        <v>0</v>
      </c>
      <c r="J47" s="740">
        <v>0</v>
      </c>
      <c r="K47" s="740">
        <v>0</v>
      </c>
      <c r="L47" s="740">
        <v>0</v>
      </c>
      <c r="M47" s="740">
        <v>0</v>
      </c>
      <c r="N47" s="740">
        <v>0</v>
      </c>
      <c r="O47" s="740">
        <v>0</v>
      </c>
      <c r="P47" s="740">
        <v>0</v>
      </c>
      <c r="Q47" s="740">
        <v>0</v>
      </c>
      <c r="R47" s="740">
        <v>0</v>
      </c>
    </row>
    <row r="48" spans="1:18">
      <c r="A48" s="425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</row>
    <row r="49" spans="1:18">
      <c r="A49" s="423" t="s">
        <v>177</v>
      </c>
      <c r="B49" s="1090" t="s">
        <v>78</v>
      </c>
      <c r="C49" s="740">
        <v>4</v>
      </c>
      <c r="D49" s="740">
        <v>0</v>
      </c>
      <c r="E49" s="740">
        <v>0</v>
      </c>
      <c r="F49" s="740">
        <v>0</v>
      </c>
      <c r="G49" s="740">
        <v>0</v>
      </c>
      <c r="H49" s="740">
        <v>0</v>
      </c>
      <c r="I49" s="740">
        <v>0</v>
      </c>
      <c r="J49" s="740">
        <v>4</v>
      </c>
      <c r="K49" s="740">
        <v>0</v>
      </c>
      <c r="L49" s="740">
        <v>0</v>
      </c>
      <c r="M49" s="740">
        <v>0</v>
      </c>
      <c r="N49" s="740">
        <v>0</v>
      </c>
      <c r="O49" s="740">
        <v>0</v>
      </c>
      <c r="P49" s="740">
        <v>0</v>
      </c>
      <c r="Q49" s="740">
        <v>0</v>
      </c>
      <c r="R49" s="740">
        <v>0</v>
      </c>
    </row>
    <row r="50" spans="1:18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</row>
    <row r="51" spans="1:18">
      <c r="A51" s="423" t="s">
        <v>178</v>
      </c>
      <c r="B51" s="1090" t="s">
        <v>85</v>
      </c>
      <c r="C51" s="740">
        <v>14</v>
      </c>
      <c r="D51" s="740">
        <v>0</v>
      </c>
      <c r="E51" s="740">
        <v>1</v>
      </c>
      <c r="F51" s="740">
        <v>3</v>
      </c>
      <c r="G51" s="740">
        <v>0</v>
      </c>
      <c r="H51" s="740">
        <v>0</v>
      </c>
      <c r="I51" s="740">
        <v>2</v>
      </c>
      <c r="J51" s="740">
        <v>5</v>
      </c>
      <c r="K51" s="740">
        <v>0</v>
      </c>
      <c r="L51" s="740">
        <v>1</v>
      </c>
      <c r="M51" s="740">
        <v>2</v>
      </c>
      <c r="N51" s="740">
        <v>0</v>
      </c>
      <c r="O51" s="740">
        <v>0</v>
      </c>
      <c r="P51" s="740">
        <v>0</v>
      </c>
      <c r="Q51" s="740">
        <v>0</v>
      </c>
      <c r="R51" s="740">
        <v>0</v>
      </c>
    </row>
    <row r="52" spans="1:18">
      <c r="A52" s="425"/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</row>
    <row r="53" spans="1:18" ht="20.399999999999999">
      <c r="A53" s="423" t="s">
        <v>179</v>
      </c>
      <c r="B53" s="1090" t="s">
        <v>2053</v>
      </c>
      <c r="C53" s="740">
        <v>0</v>
      </c>
      <c r="D53" s="740">
        <v>0</v>
      </c>
      <c r="E53" s="740">
        <v>0</v>
      </c>
      <c r="F53" s="740">
        <v>0</v>
      </c>
      <c r="G53" s="740">
        <v>0</v>
      </c>
      <c r="H53" s="740">
        <v>0</v>
      </c>
      <c r="I53" s="740">
        <v>0</v>
      </c>
      <c r="J53" s="740">
        <v>0</v>
      </c>
      <c r="K53" s="740">
        <v>0</v>
      </c>
      <c r="L53" s="740">
        <v>0</v>
      </c>
      <c r="M53" s="740">
        <v>0</v>
      </c>
      <c r="N53" s="740">
        <v>0</v>
      </c>
      <c r="O53" s="740">
        <v>0</v>
      </c>
      <c r="P53" s="740">
        <v>0</v>
      </c>
      <c r="Q53" s="740">
        <v>0</v>
      </c>
      <c r="R53" s="740">
        <v>0</v>
      </c>
    </row>
    <row r="54" spans="1:18">
      <c r="A54" s="425"/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</row>
    <row r="55" spans="1:18">
      <c r="A55" s="423" t="s">
        <v>180</v>
      </c>
      <c r="B55" s="1090" t="s">
        <v>3712</v>
      </c>
      <c r="C55" s="740">
        <v>0</v>
      </c>
      <c r="D55" s="740">
        <v>0</v>
      </c>
      <c r="E55" s="740">
        <v>0</v>
      </c>
      <c r="F55" s="740">
        <v>0</v>
      </c>
      <c r="G55" s="740">
        <v>0</v>
      </c>
      <c r="H55" s="740">
        <v>0</v>
      </c>
      <c r="I55" s="740">
        <v>0</v>
      </c>
      <c r="J55" s="740">
        <v>0</v>
      </c>
      <c r="K55" s="740">
        <v>0</v>
      </c>
      <c r="L55" s="740">
        <v>0</v>
      </c>
      <c r="M55" s="740">
        <v>0</v>
      </c>
      <c r="N55" s="740">
        <v>0</v>
      </c>
      <c r="O55" s="740">
        <v>0</v>
      </c>
      <c r="P55" s="740">
        <v>0</v>
      </c>
      <c r="Q55" s="740">
        <v>0</v>
      </c>
      <c r="R55" s="740">
        <v>0</v>
      </c>
    </row>
    <row r="56" spans="1:18"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</row>
    <row r="57" spans="1:18">
      <c r="A57" s="1091" t="s">
        <v>4082</v>
      </c>
    </row>
  </sheetData>
  <mergeCells count="3">
    <mergeCell ref="B2:R2"/>
    <mergeCell ref="C5:R5"/>
    <mergeCell ref="D7:R7"/>
  </mergeCells>
  <hyperlinks>
    <hyperlink ref="A1" location="Indice!A125" display="Volver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94">
    <outlinePr summaryBelow="0" summaryRight="0"/>
  </sheetPr>
  <dimension ref="A1:T4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6.33203125" style="35" bestFit="1" customWidth="1"/>
    <col min="2" max="2" width="5.109375" style="35" bestFit="1" customWidth="1"/>
    <col min="3" max="3" width="6.6640625" style="35" bestFit="1" customWidth="1"/>
    <col min="4" max="4" width="7" style="35" bestFit="1" customWidth="1"/>
    <col min="5" max="5" width="5.5546875" style="35" bestFit="1" customWidth="1"/>
    <col min="6" max="6" width="4.5546875" style="35" bestFit="1" customWidth="1"/>
    <col min="7" max="7" width="11.33203125" style="35" bestFit="1" customWidth="1"/>
    <col min="8" max="8" width="5.109375" style="35" bestFit="1" customWidth="1"/>
    <col min="9" max="9" width="6.6640625" style="35" bestFit="1" customWidth="1"/>
    <col min="10" max="10" width="7" style="35" bestFit="1" customWidth="1"/>
    <col min="11" max="11" width="5.5546875" style="35" bestFit="1" customWidth="1"/>
    <col min="12" max="12" width="4.5546875" style="35" bestFit="1" customWidth="1"/>
    <col min="13" max="13" width="11.33203125" style="35" bestFit="1" customWidth="1"/>
    <col min="14" max="14" width="5.109375" style="35" bestFit="1" customWidth="1"/>
    <col min="15" max="15" width="6.6640625" style="35" bestFit="1" customWidth="1"/>
    <col min="16" max="16" width="7" style="35" bestFit="1" customWidth="1"/>
    <col min="17" max="17" width="5.5546875" style="35" bestFit="1" customWidth="1"/>
    <col min="18" max="18" width="4.5546875" style="35" bestFit="1" customWidth="1"/>
    <col min="19" max="19" width="11.33203125" style="35" bestFit="1" customWidth="1"/>
    <col min="20" max="20" width="0.33203125" style="35" customWidth="1"/>
    <col min="21" max="256" width="8.88671875" style="35"/>
    <col min="257" max="257" width="26.33203125" style="35" bestFit="1" customWidth="1"/>
    <col min="258" max="258" width="5.109375" style="35" bestFit="1" customWidth="1"/>
    <col min="259" max="259" width="6.6640625" style="35" bestFit="1" customWidth="1"/>
    <col min="260" max="260" width="7" style="35" bestFit="1" customWidth="1"/>
    <col min="261" max="261" width="5.5546875" style="35" bestFit="1" customWidth="1"/>
    <col min="262" max="262" width="4.5546875" style="35" bestFit="1" customWidth="1"/>
    <col min="263" max="263" width="11.33203125" style="35" bestFit="1" customWidth="1"/>
    <col min="264" max="264" width="5.109375" style="35" bestFit="1" customWidth="1"/>
    <col min="265" max="265" width="6.6640625" style="35" bestFit="1" customWidth="1"/>
    <col min="266" max="266" width="7" style="35" bestFit="1" customWidth="1"/>
    <col min="267" max="267" width="5.5546875" style="35" bestFit="1" customWidth="1"/>
    <col min="268" max="268" width="4.5546875" style="35" bestFit="1" customWidth="1"/>
    <col min="269" max="269" width="11.33203125" style="35" bestFit="1" customWidth="1"/>
    <col min="270" max="270" width="5.109375" style="35" bestFit="1" customWidth="1"/>
    <col min="271" max="271" width="6.6640625" style="35" bestFit="1" customWidth="1"/>
    <col min="272" max="272" width="7" style="35" bestFit="1" customWidth="1"/>
    <col min="273" max="273" width="5.5546875" style="35" bestFit="1" customWidth="1"/>
    <col min="274" max="274" width="4.5546875" style="35" bestFit="1" customWidth="1"/>
    <col min="275" max="275" width="11.33203125" style="35" bestFit="1" customWidth="1"/>
    <col min="276" max="276" width="0.33203125" style="35" customWidth="1"/>
    <col min="277" max="512" width="8.88671875" style="35"/>
    <col min="513" max="513" width="26.33203125" style="35" bestFit="1" customWidth="1"/>
    <col min="514" max="514" width="5.109375" style="35" bestFit="1" customWidth="1"/>
    <col min="515" max="515" width="6.6640625" style="35" bestFit="1" customWidth="1"/>
    <col min="516" max="516" width="7" style="35" bestFit="1" customWidth="1"/>
    <col min="517" max="517" width="5.5546875" style="35" bestFit="1" customWidth="1"/>
    <col min="518" max="518" width="4.5546875" style="35" bestFit="1" customWidth="1"/>
    <col min="519" max="519" width="11.33203125" style="35" bestFit="1" customWidth="1"/>
    <col min="520" max="520" width="5.109375" style="35" bestFit="1" customWidth="1"/>
    <col min="521" max="521" width="6.6640625" style="35" bestFit="1" customWidth="1"/>
    <col min="522" max="522" width="7" style="35" bestFit="1" customWidth="1"/>
    <col min="523" max="523" width="5.5546875" style="35" bestFit="1" customWidth="1"/>
    <col min="524" max="524" width="4.5546875" style="35" bestFit="1" customWidth="1"/>
    <col min="525" max="525" width="11.33203125" style="35" bestFit="1" customWidth="1"/>
    <col min="526" max="526" width="5.109375" style="35" bestFit="1" customWidth="1"/>
    <col min="527" max="527" width="6.6640625" style="35" bestFit="1" customWidth="1"/>
    <col min="528" max="528" width="7" style="35" bestFit="1" customWidth="1"/>
    <col min="529" max="529" width="5.5546875" style="35" bestFit="1" customWidth="1"/>
    <col min="530" max="530" width="4.5546875" style="35" bestFit="1" customWidth="1"/>
    <col min="531" max="531" width="11.33203125" style="35" bestFit="1" customWidth="1"/>
    <col min="532" max="532" width="0.33203125" style="35" customWidth="1"/>
    <col min="533" max="768" width="8.88671875" style="35"/>
    <col min="769" max="769" width="26.33203125" style="35" bestFit="1" customWidth="1"/>
    <col min="770" max="770" width="5.109375" style="35" bestFit="1" customWidth="1"/>
    <col min="771" max="771" width="6.6640625" style="35" bestFit="1" customWidth="1"/>
    <col min="772" max="772" width="7" style="35" bestFit="1" customWidth="1"/>
    <col min="773" max="773" width="5.5546875" style="35" bestFit="1" customWidth="1"/>
    <col min="774" max="774" width="4.5546875" style="35" bestFit="1" customWidth="1"/>
    <col min="775" max="775" width="11.33203125" style="35" bestFit="1" customWidth="1"/>
    <col min="776" max="776" width="5.109375" style="35" bestFit="1" customWidth="1"/>
    <col min="777" max="777" width="6.6640625" style="35" bestFit="1" customWidth="1"/>
    <col min="778" max="778" width="7" style="35" bestFit="1" customWidth="1"/>
    <col min="779" max="779" width="5.5546875" style="35" bestFit="1" customWidth="1"/>
    <col min="780" max="780" width="4.5546875" style="35" bestFit="1" customWidth="1"/>
    <col min="781" max="781" width="11.33203125" style="35" bestFit="1" customWidth="1"/>
    <col min="782" max="782" width="5.109375" style="35" bestFit="1" customWidth="1"/>
    <col min="783" max="783" width="6.6640625" style="35" bestFit="1" customWidth="1"/>
    <col min="784" max="784" width="7" style="35" bestFit="1" customWidth="1"/>
    <col min="785" max="785" width="5.5546875" style="35" bestFit="1" customWidth="1"/>
    <col min="786" max="786" width="4.5546875" style="35" bestFit="1" customWidth="1"/>
    <col min="787" max="787" width="11.33203125" style="35" bestFit="1" customWidth="1"/>
    <col min="788" max="788" width="0.33203125" style="35" customWidth="1"/>
    <col min="789" max="1024" width="8.88671875" style="35"/>
    <col min="1025" max="1025" width="26.33203125" style="35" bestFit="1" customWidth="1"/>
    <col min="1026" max="1026" width="5.109375" style="35" bestFit="1" customWidth="1"/>
    <col min="1027" max="1027" width="6.6640625" style="35" bestFit="1" customWidth="1"/>
    <col min="1028" max="1028" width="7" style="35" bestFit="1" customWidth="1"/>
    <col min="1029" max="1029" width="5.5546875" style="35" bestFit="1" customWidth="1"/>
    <col min="1030" max="1030" width="4.5546875" style="35" bestFit="1" customWidth="1"/>
    <col min="1031" max="1031" width="11.33203125" style="35" bestFit="1" customWidth="1"/>
    <col min="1032" max="1032" width="5.109375" style="35" bestFit="1" customWidth="1"/>
    <col min="1033" max="1033" width="6.6640625" style="35" bestFit="1" customWidth="1"/>
    <col min="1034" max="1034" width="7" style="35" bestFit="1" customWidth="1"/>
    <col min="1035" max="1035" width="5.5546875" style="35" bestFit="1" customWidth="1"/>
    <col min="1036" max="1036" width="4.5546875" style="35" bestFit="1" customWidth="1"/>
    <col min="1037" max="1037" width="11.33203125" style="35" bestFit="1" customWidth="1"/>
    <col min="1038" max="1038" width="5.109375" style="35" bestFit="1" customWidth="1"/>
    <col min="1039" max="1039" width="6.6640625" style="35" bestFit="1" customWidth="1"/>
    <col min="1040" max="1040" width="7" style="35" bestFit="1" customWidth="1"/>
    <col min="1041" max="1041" width="5.5546875" style="35" bestFit="1" customWidth="1"/>
    <col min="1042" max="1042" width="4.5546875" style="35" bestFit="1" customWidth="1"/>
    <col min="1043" max="1043" width="11.33203125" style="35" bestFit="1" customWidth="1"/>
    <col min="1044" max="1044" width="0.33203125" style="35" customWidth="1"/>
    <col min="1045" max="1280" width="8.88671875" style="35"/>
    <col min="1281" max="1281" width="26.33203125" style="35" bestFit="1" customWidth="1"/>
    <col min="1282" max="1282" width="5.109375" style="35" bestFit="1" customWidth="1"/>
    <col min="1283" max="1283" width="6.6640625" style="35" bestFit="1" customWidth="1"/>
    <col min="1284" max="1284" width="7" style="35" bestFit="1" customWidth="1"/>
    <col min="1285" max="1285" width="5.5546875" style="35" bestFit="1" customWidth="1"/>
    <col min="1286" max="1286" width="4.5546875" style="35" bestFit="1" customWidth="1"/>
    <col min="1287" max="1287" width="11.33203125" style="35" bestFit="1" customWidth="1"/>
    <col min="1288" max="1288" width="5.109375" style="35" bestFit="1" customWidth="1"/>
    <col min="1289" max="1289" width="6.6640625" style="35" bestFit="1" customWidth="1"/>
    <col min="1290" max="1290" width="7" style="35" bestFit="1" customWidth="1"/>
    <col min="1291" max="1291" width="5.5546875" style="35" bestFit="1" customWidth="1"/>
    <col min="1292" max="1292" width="4.5546875" style="35" bestFit="1" customWidth="1"/>
    <col min="1293" max="1293" width="11.33203125" style="35" bestFit="1" customWidth="1"/>
    <col min="1294" max="1294" width="5.109375" style="35" bestFit="1" customWidth="1"/>
    <col min="1295" max="1295" width="6.6640625" style="35" bestFit="1" customWidth="1"/>
    <col min="1296" max="1296" width="7" style="35" bestFit="1" customWidth="1"/>
    <col min="1297" max="1297" width="5.5546875" style="35" bestFit="1" customWidth="1"/>
    <col min="1298" max="1298" width="4.5546875" style="35" bestFit="1" customWidth="1"/>
    <col min="1299" max="1299" width="11.33203125" style="35" bestFit="1" customWidth="1"/>
    <col min="1300" max="1300" width="0.33203125" style="35" customWidth="1"/>
    <col min="1301" max="1536" width="8.88671875" style="35"/>
    <col min="1537" max="1537" width="26.33203125" style="35" bestFit="1" customWidth="1"/>
    <col min="1538" max="1538" width="5.109375" style="35" bestFit="1" customWidth="1"/>
    <col min="1539" max="1539" width="6.6640625" style="35" bestFit="1" customWidth="1"/>
    <col min="1540" max="1540" width="7" style="35" bestFit="1" customWidth="1"/>
    <col min="1541" max="1541" width="5.5546875" style="35" bestFit="1" customWidth="1"/>
    <col min="1542" max="1542" width="4.5546875" style="35" bestFit="1" customWidth="1"/>
    <col min="1543" max="1543" width="11.33203125" style="35" bestFit="1" customWidth="1"/>
    <col min="1544" max="1544" width="5.109375" style="35" bestFit="1" customWidth="1"/>
    <col min="1545" max="1545" width="6.6640625" style="35" bestFit="1" customWidth="1"/>
    <col min="1546" max="1546" width="7" style="35" bestFit="1" customWidth="1"/>
    <col min="1547" max="1547" width="5.5546875" style="35" bestFit="1" customWidth="1"/>
    <col min="1548" max="1548" width="4.5546875" style="35" bestFit="1" customWidth="1"/>
    <col min="1549" max="1549" width="11.33203125" style="35" bestFit="1" customWidth="1"/>
    <col min="1550" max="1550" width="5.109375" style="35" bestFit="1" customWidth="1"/>
    <col min="1551" max="1551" width="6.6640625" style="35" bestFit="1" customWidth="1"/>
    <col min="1552" max="1552" width="7" style="35" bestFit="1" customWidth="1"/>
    <col min="1553" max="1553" width="5.5546875" style="35" bestFit="1" customWidth="1"/>
    <col min="1554" max="1554" width="4.5546875" style="35" bestFit="1" customWidth="1"/>
    <col min="1555" max="1555" width="11.33203125" style="35" bestFit="1" customWidth="1"/>
    <col min="1556" max="1556" width="0.33203125" style="35" customWidth="1"/>
    <col min="1557" max="1792" width="8.88671875" style="35"/>
    <col min="1793" max="1793" width="26.33203125" style="35" bestFit="1" customWidth="1"/>
    <col min="1794" max="1794" width="5.109375" style="35" bestFit="1" customWidth="1"/>
    <col min="1795" max="1795" width="6.6640625" style="35" bestFit="1" customWidth="1"/>
    <col min="1796" max="1796" width="7" style="35" bestFit="1" customWidth="1"/>
    <col min="1797" max="1797" width="5.5546875" style="35" bestFit="1" customWidth="1"/>
    <col min="1798" max="1798" width="4.5546875" style="35" bestFit="1" customWidth="1"/>
    <col min="1799" max="1799" width="11.33203125" style="35" bestFit="1" customWidth="1"/>
    <col min="1800" max="1800" width="5.109375" style="35" bestFit="1" customWidth="1"/>
    <col min="1801" max="1801" width="6.6640625" style="35" bestFit="1" customWidth="1"/>
    <col min="1802" max="1802" width="7" style="35" bestFit="1" customWidth="1"/>
    <col min="1803" max="1803" width="5.5546875" style="35" bestFit="1" customWidth="1"/>
    <col min="1804" max="1804" width="4.5546875" style="35" bestFit="1" customWidth="1"/>
    <col min="1805" max="1805" width="11.33203125" style="35" bestFit="1" customWidth="1"/>
    <col min="1806" max="1806" width="5.109375" style="35" bestFit="1" customWidth="1"/>
    <col min="1807" max="1807" width="6.6640625" style="35" bestFit="1" customWidth="1"/>
    <col min="1808" max="1808" width="7" style="35" bestFit="1" customWidth="1"/>
    <col min="1809" max="1809" width="5.5546875" style="35" bestFit="1" customWidth="1"/>
    <col min="1810" max="1810" width="4.5546875" style="35" bestFit="1" customWidth="1"/>
    <col min="1811" max="1811" width="11.33203125" style="35" bestFit="1" customWidth="1"/>
    <col min="1812" max="1812" width="0.33203125" style="35" customWidth="1"/>
    <col min="1813" max="2048" width="8.88671875" style="35"/>
    <col min="2049" max="2049" width="26.33203125" style="35" bestFit="1" customWidth="1"/>
    <col min="2050" max="2050" width="5.109375" style="35" bestFit="1" customWidth="1"/>
    <col min="2051" max="2051" width="6.6640625" style="35" bestFit="1" customWidth="1"/>
    <col min="2052" max="2052" width="7" style="35" bestFit="1" customWidth="1"/>
    <col min="2053" max="2053" width="5.5546875" style="35" bestFit="1" customWidth="1"/>
    <col min="2054" max="2054" width="4.5546875" style="35" bestFit="1" customWidth="1"/>
    <col min="2055" max="2055" width="11.33203125" style="35" bestFit="1" customWidth="1"/>
    <col min="2056" max="2056" width="5.109375" style="35" bestFit="1" customWidth="1"/>
    <col min="2057" max="2057" width="6.6640625" style="35" bestFit="1" customWidth="1"/>
    <col min="2058" max="2058" width="7" style="35" bestFit="1" customWidth="1"/>
    <col min="2059" max="2059" width="5.5546875" style="35" bestFit="1" customWidth="1"/>
    <col min="2060" max="2060" width="4.5546875" style="35" bestFit="1" customWidth="1"/>
    <col min="2061" max="2061" width="11.33203125" style="35" bestFit="1" customWidth="1"/>
    <col min="2062" max="2062" width="5.109375" style="35" bestFit="1" customWidth="1"/>
    <col min="2063" max="2063" width="6.6640625" style="35" bestFit="1" customWidth="1"/>
    <col min="2064" max="2064" width="7" style="35" bestFit="1" customWidth="1"/>
    <col min="2065" max="2065" width="5.5546875" style="35" bestFit="1" customWidth="1"/>
    <col min="2066" max="2066" width="4.5546875" style="35" bestFit="1" customWidth="1"/>
    <col min="2067" max="2067" width="11.33203125" style="35" bestFit="1" customWidth="1"/>
    <col min="2068" max="2068" width="0.33203125" style="35" customWidth="1"/>
    <col min="2069" max="2304" width="8.88671875" style="35"/>
    <col min="2305" max="2305" width="26.33203125" style="35" bestFit="1" customWidth="1"/>
    <col min="2306" max="2306" width="5.109375" style="35" bestFit="1" customWidth="1"/>
    <col min="2307" max="2307" width="6.6640625" style="35" bestFit="1" customWidth="1"/>
    <col min="2308" max="2308" width="7" style="35" bestFit="1" customWidth="1"/>
    <col min="2309" max="2309" width="5.5546875" style="35" bestFit="1" customWidth="1"/>
    <col min="2310" max="2310" width="4.5546875" style="35" bestFit="1" customWidth="1"/>
    <col min="2311" max="2311" width="11.33203125" style="35" bestFit="1" customWidth="1"/>
    <col min="2312" max="2312" width="5.109375" style="35" bestFit="1" customWidth="1"/>
    <col min="2313" max="2313" width="6.6640625" style="35" bestFit="1" customWidth="1"/>
    <col min="2314" max="2314" width="7" style="35" bestFit="1" customWidth="1"/>
    <col min="2315" max="2315" width="5.5546875" style="35" bestFit="1" customWidth="1"/>
    <col min="2316" max="2316" width="4.5546875" style="35" bestFit="1" customWidth="1"/>
    <col min="2317" max="2317" width="11.33203125" style="35" bestFit="1" customWidth="1"/>
    <col min="2318" max="2318" width="5.109375" style="35" bestFit="1" customWidth="1"/>
    <col min="2319" max="2319" width="6.6640625" style="35" bestFit="1" customWidth="1"/>
    <col min="2320" max="2320" width="7" style="35" bestFit="1" customWidth="1"/>
    <col min="2321" max="2321" width="5.5546875" style="35" bestFit="1" customWidth="1"/>
    <col min="2322" max="2322" width="4.5546875" style="35" bestFit="1" customWidth="1"/>
    <col min="2323" max="2323" width="11.33203125" style="35" bestFit="1" customWidth="1"/>
    <col min="2324" max="2324" width="0.33203125" style="35" customWidth="1"/>
    <col min="2325" max="2560" width="8.88671875" style="35"/>
    <col min="2561" max="2561" width="26.33203125" style="35" bestFit="1" customWidth="1"/>
    <col min="2562" max="2562" width="5.109375" style="35" bestFit="1" customWidth="1"/>
    <col min="2563" max="2563" width="6.6640625" style="35" bestFit="1" customWidth="1"/>
    <col min="2564" max="2564" width="7" style="35" bestFit="1" customWidth="1"/>
    <col min="2565" max="2565" width="5.5546875" style="35" bestFit="1" customWidth="1"/>
    <col min="2566" max="2566" width="4.5546875" style="35" bestFit="1" customWidth="1"/>
    <col min="2567" max="2567" width="11.33203125" style="35" bestFit="1" customWidth="1"/>
    <col min="2568" max="2568" width="5.109375" style="35" bestFit="1" customWidth="1"/>
    <col min="2569" max="2569" width="6.6640625" style="35" bestFit="1" customWidth="1"/>
    <col min="2570" max="2570" width="7" style="35" bestFit="1" customWidth="1"/>
    <col min="2571" max="2571" width="5.5546875" style="35" bestFit="1" customWidth="1"/>
    <col min="2572" max="2572" width="4.5546875" style="35" bestFit="1" customWidth="1"/>
    <col min="2573" max="2573" width="11.33203125" style="35" bestFit="1" customWidth="1"/>
    <col min="2574" max="2574" width="5.109375" style="35" bestFit="1" customWidth="1"/>
    <col min="2575" max="2575" width="6.6640625" style="35" bestFit="1" customWidth="1"/>
    <col min="2576" max="2576" width="7" style="35" bestFit="1" customWidth="1"/>
    <col min="2577" max="2577" width="5.5546875" style="35" bestFit="1" customWidth="1"/>
    <col min="2578" max="2578" width="4.5546875" style="35" bestFit="1" customWidth="1"/>
    <col min="2579" max="2579" width="11.33203125" style="35" bestFit="1" customWidth="1"/>
    <col min="2580" max="2580" width="0.33203125" style="35" customWidth="1"/>
    <col min="2581" max="2816" width="8.88671875" style="35"/>
    <col min="2817" max="2817" width="26.33203125" style="35" bestFit="1" customWidth="1"/>
    <col min="2818" max="2818" width="5.109375" style="35" bestFit="1" customWidth="1"/>
    <col min="2819" max="2819" width="6.6640625" style="35" bestFit="1" customWidth="1"/>
    <col min="2820" max="2820" width="7" style="35" bestFit="1" customWidth="1"/>
    <col min="2821" max="2821" width="5.5546875" style="35" bestFit="1" customWidth="1"/>
    <col min="2822" max="2822" width="4.5546875" style="35" bestFit="1" customWidth="1"/>
    <col min="2823" max="2823" width="11.33203125" style="35" bestFit="1" customWidth="1"/>
    <col min="2824" max="2824" width="5.109375" style="35" bestFit="1" customWidth="1"/>
    <col min="2825" max="2825" width="6.6640625" style="35" bestFit="1" customWidth="1"/>
    <col min="2826" max="2826" width="7" style="35" bestFit="1" customWidth="1"/>
    <col min="2827" max="2827" width="5.5546875" style="35" bestFit="1" customWidth="1"/>
    <col min="2828" max="2828" width="4.5546875" style="35" bestFit="1" customWidth="1"/>
    <col min="2829" max="2829" width="11.33203125" style="35" bestFit="1" customWidth="1"/>
    <col min="2830" max="2830" width="5.109375" style="35" bestFit="1" customWidth="1"/>
    <col min="2831" max="2831" width="6.6640625" style="35" bestFit="1" customWidth="1"/>
    <col min="2832" max="2832" width="7" style="35" bestFit="1" customWidth="1"/>
    <col min="2833" max="2833" width="5.5546875" style="35" bestFit="1" customWidth="1"/>
    <col min="2834" max="2834" width="4.5546875" style="35" bestFit="1" customWidth="1"/>
    <col min="2835" max="2835" width="11.33203125" style="35" bestFit="1" customWidth="1"/>
    <col min="2836" max="2836" width="0.33203125" style="35" customWidth="1"/>
    <col min="2837" max="3072" width="8.88671875" style="35"/>
    <col min="3073" max="3073" width="26.33203125" style="35" bestFit="1" customWidth="1"/>
    <col min="3074" max="3074" width="5.109375" style="35" bestFit="1" customWidth="1"/>
    <col min="3075" max="3075" width="6.6640625" style="35" bestFit="1" customWidth="1"/>
    <col min="3076" max="3076" width="7" style="35" bestFit="1" customWidth="1"/>
    <col min="3077" max="3077" width="5.5546875" style="35" bestFit="1" customWidth="1"/>
    <col min="3078" max="3078" width="4.5546875" style="35" bestFit="1" customWidth="1"/>
    <col min="3079" max="3079" width="11.33203125" style="35" bestFit="1" customWidth="1"/>
    <col min="3080" max="3080" width="5.109375" style="35" bestFit="1" customWidth="1"/>
    <col min="3081" max="3081" width="6.6640625" style="35" bestFit="1" customWidth="1"/>
    <col min="3082" max="3082" width="7" style="35" bestFit="1" customWidth="1"/>
    <col min="3083" max="3083" width="5.5546875" style="35" bestFit="1" customWidth="1"/>
    <col min="3084" max="3084" width="4.5546875" style="35" bestFit="1" customWidth="1"/>
    <col min="3085" max="3085" width="11.33203125" style="35" bestFit="1" customWidth="1"/>
    <col min="3086" max="3086" width="5.109375" style="35" bestFit="1" customWidth="1"/>
    <col min="3087" max="3087" width="6.6640625" style="35" bestFit="1" customWidth="1"/>
    <col min="3088" max="3088" width="7" style="35" bestFit="1" customWidth="1"/>
    <col min="3089" max="3089" width="5.5546875" style="35" bestFit="1" customWidth="1"/>
    <col min="3090" max="3090" width="4.5546875" style="35" bestFit="1" customWidth="1"/>
    <col min="3091" max="3091" width="11.33203125" style="35" bestFit="1" customWidth="1"/>
    <col min="3092" max="3092" width="0.33203125" style="35" customWidth="1"/>
    <col min="3093" max="3328" width="8.88671875" style="35"/>
    <col min="3329" max="3329" width="26.33203125" style="35" bestFit="1" customWidth="1"/>
    <col min="3330" max="3330" width="5.109375" style="35" bestFit="1" customWidth="1"/>
    <col min="3331" max="3331" width="6.6640625" style="35" bestFit="1" customWidth="1"/>
    <col min="3332" max="3332" width="7" style="35" bestFit="1" customWidth="1"/>
    <col min="3333" max="3333" width="5.5546875" style="35" bestFit="1" customWidth="1"/>
    <col min="3334" max="3334" width="4.5546875" style="35" bestFit="1" customWidth="1"/>
    <col min="3335" max="3335" width="11.33203125" style="35" bestFit="1" customWidth="1"/>
    <col min="3336" max="3336" width="5.109375" style="35" bestFit="1" customWidth="1"/>
    <col min="3337" max="3337" width="6.6640625" style="35" bestFit="1" customWidth="1"/>
    <col min="3338" max="3338" width="7" style="35" bestFit="1" customWidth="1"/>
    <col min="3339" max="3339" width="5.5546875" style="35" bestFit="1" customWidth="1"/>
    <col min="3340" max="3340" width="4.5546875" style="35" bestFit="1" customWidth="1"/>
    <col min="3341" max="3341" width="11.33203125" style="35" bestFit="1" customWidth="1"/>
    <col min="3342" max="3342" width="5.109375" style="35" bestFit="1" customWidth="1"/>
    <col min="3343" max="3343" width="6.6640625" style="35" bestFit="1" customWidth="1"/>
    <col min="3344" max="3344" width="7" style="35" bestFit="1" customWidth="1"/>
    <col min="3345" max="3345" width="5.5546875" style="35" bestFit="1" customWidth="1"/>
    <col min="3346" max="3346" width="4.5546875" style="35" bestFit="1" customWidth="1"/>
    <col min="3347" max="3347" width="11.33203125" style="35" bestFit="1" customWidth="1"/>
    <col min="3348" max="3348" width="0.33203125" style="35" customWidth="1"/>
    <col min="3349" max="3584" width="8.88671875" style="35"/>
    <col min="3585" max="3585" width="26.33203125" style="35" bestFit="1" customWidth="1"/>
    <col min="3586" max="3586" width="5.109375" style="35" bestFit="1" customWidth="1"/>
    <col min="3587" max="3587" width="6.6640625" style="35" bestFit="1" customWidth="1"/>
    <col min="3588" max="3588" width="7" style="35" bestFit="1" customWidth="1"/>
    <col min="3589" max="3589" width="5.5546875" style="35" bestFit="1" customWidth="1"/>
    <col min="3590" max="3590" width="4.5546875" style="35" bestFit="1" customWidth="1"/>
    <col min="3591" max="3591" width="11.33203125" style="35" bestFit="1" customWidth="1"/>
    <col min="3592" max="3592" width="5.109375" style="35" bestFit="1" customWidth="1"/>
    <col min="3593" max="3593" width="6.6640625" style="35" bestFit="1" customWidth="1"/>
    <col min="3594" max="3594" width="7" style="35" bestFit="1" customWidth="1"/>
    <col min="3595" max="3595" width="5.5546875" style="35" bestFit="1" customWidth="1"/>
    <col min="3596" max="3596" width="4.5546875" style="35" bestFit="1" customWidth="1"/>
    <col min="3597" max="3597" width="11.33203125" style="35" bestFit="1" customWidth="1"/>
    <col min="3598" max="3598" width="5.109375" style="35" bestFit="1" customWidth="1"/>
    <col min="3599" max="3599" width="6.6640625" style="35" bestFit="1" customWidth="1"/>
    <col min="3600" max="3600" width="7" style="35" bestFit="1" customWidth="1"/>
    <col min="3601" max="3601" width="5.5546875" style="35" bestFit="1" customWidth="1"/>
    <col min="3602" max="3602" width="4.5546875" style="35" bestFit="1" customWidth="1"/>
    <col min="3603" max="3603" width="11.33203125" style="35" bestFit="1" customWidth="1"/>
    <col min="3604" max="3604" width="0.33203125" style="35" customWidth="1"/>
    <col min="3605" max="3840" width="8.88671875" style="35"/>
    <col min="3841" max="3841" width="26.33203125" style="35" bestFit="1" customWidth="1"/>
    <col min="3842" max="3842" width="5.109375" style="35" bestFit="1" customWidth="1"/>
    <col min="3843" max="3843" width="6.6640625" style="35" bestFit="1" customWidth="1"/>
    <col min="3844" max="3844" width="7" style="35" bestFit="1" customWidth="1"/>
    <col min="3845" max="3845" width="5.5546875" style="35" bestFit="1" customWidth="1"/>
    <col min="3846" max="3846" width="4.5546875" style="35" bestFit="1" customWidth="1"/>
    <col min="3847" max="3847" width="11.33203125" style="35" bestFit="1" customWidth="1"/>
    <col min="3848" max="3848" width="5.109375" style="35" bestFit="1" customWidth="1"/>
    <col min="3849" max="3849" width="6.6640625" style="35" bestFit="1" customWidth="1"/>
    <col min="3850" max="3850" width="7" style="35" bestFit="1" customWidth="1"/>
    <col min="3851" max="3851" width="5.5546875" style="35" bestFit="1" customWidth="1"/>
    <col min="3852" max="3852" width="4.5546875" style="35" bestFit="1" customWidth="1"/>
    <col min="3853" max="3853" width="11.33203125" style="35" bestFit="1" customWidth="1"/>
    <col min="3854" max="3854" width="5.109375" style="35" bestFit="1" customWidth="1"/>
    <col min="3855" max="3855" width="6.6640625" style="35" bestFit="1" customWidth="1"/>
    <col min="3856" max="3856" width="7" style="35" bestFit="1" customWidth="1"/>
    <col min="3857" max="3857" width="5.5546875" style="35" bestFit="1" customWidth="1"/>
    <col min="3858" max="3858" width="4.5546875" style="35" bestFit="1" customWidth="1"/>
    <col min="3859" max="3859" width="11.33203125" style="35" bestFit="1" customWidth="1"/>
    <col min="3860" max="3860" width="0.33203125" style="35" customWidth="1"/>
    <col min="3861" max="4096" width="8.88671875" style="35"/>
    <col min="4097" max="4097" width="26.33203125" style="35" bestFit="1" customWidth="1"/>
    <col min="4098" max="4098" width="5.109375" style="35" bestFit="1" customWidth="1"/>
    <col min="4099" max="4099" width="6.6640625" style="35" bestFit="1" customWidth="1"/>
    <col min="4100" max="4100" width="7" style="35" bestFit="1" customWidth="1"/>
    <col min="4101" max="4101" width="5.5546875" style="35" bestFit="1" customWidth="1"/>
    <col min="4102" max="4102" width="4.5546875" style="35" bestFit="1" customWidth="1"/>
    <col min="4103" max="4103" width="11.33203125" style="35" bestFit="1" customWidth="1"/>
    <col min="4104" max="4104" width="5.109375" style="35" bestFit="1" customWidth="1"/>
    <col min="4105" max="4105" width="6.6640625" style="35" bestFit="1" customWidth="1"/>
    <col min="4106" max="4106" width="7" style="35" bestFit="1" customWidth="1"/>
    <col min="4107" max="4107" width="5.5546875" style="35" bestFit="1" customWidth="1"/>
    <col min="4108" max="4108" width="4.5546875" style="35" bestFit="1" customWidth="1"/>
    <col min="4109" max="4109" width="11.33203125" style="35" bestFit="1" customWidth="1"/>
    <col min="4110" max="4110" width="5.109375" style="35" bestFit="1" customWidth="1"/>
    <col min="4111" max="4111" width="6.6640625" style="35" bestFit="1" customWidth="1"/>
    <col min="4112" max="4112" width="7" style="35" bestFit="1" customWidth="1"/>
    <col min="4113" max="4113" width="5.5546875" style="35" bestFit="1" customWidth="1"/>
    <col min="4114" max="4114" width="4.5546875" style="35" bestFit="1" customWidth="1"/>
    <col min="4115" max="4115" width="11.33203125" style="35" bestFit="1" customWidth="1"/>
    <col min="4116" max="4116" width="0.33203125" style="35" customWidth="1"/>
    <col min="4117" max="4352" width="8.88671875" style="35"/>
    <col min="4353" max="4353" width="26.33203125" style="35" bestFit="1" customWidth="1"/>
    <col min="4354" max="4354" width="5.109375" style="35" bestFit="1" customWidth="1"/>
    <col min="4355" max="4355" width="6.6640625" style="35" bestFit="1" customWidth="1"/>
    <col min="4356" max="4356" width="7" style="35" bestFit="1" customWidth="1"/>
    <col min="4357" max="4357" width="5.5546875" style="35" bestFit="1" customWidth="1"/>
    <col min="4358" max="4358" width="4.5546875" style="35" bestFit="1" customWidth="1"/>
    <col min="4359" max="4359" width="11.33203125" style="35" bestFit="1" customWidth="1"/>
    <col min="4360" max="4360" width="5.109375" style="35" bestFit="1" customWidth="1"/>
    <col min="4361" max="4361" width="6.6640625" style="35" bestFit="1" customWidth="1"/>
    <col min="4362" max="4362" width="7" style="35" bestFit="1" customWidth="1"/>
    <col min="4363" max="4363" width="5.5546875" style="35" bestFit="1" customWidth="1"/>
    <col min="4364" max="4364" width="4.5546875" style="35" bestFit="1" customWidth="1"/>
    <col min="4365" max="4365" width="11.33203125" style="35" bestFit="1" customWidth="1"/>
    <col min="4366" max="4366" width="5.109375" style="35" bestFit="1" customWidth="1"/>
    <col min="4367" max="4367" width="6.6640625" style="35" bestFit="1" customWidth="1"/>
    <col min="4368" max="4368" width="7" style="35" bestFit="1" customWidth="1"/>
    <col min="4369" max="4369" width="5.5546875" style="35" bestFit="1" customWidth="1"/>
    <col min="4370" max="4370" width="4.5546875" style="35" bestFit="1" customWidth="1"/>
    <col min="4371" max="4371" width="11.33203125" style="35" bestFit="1" customWidth="1"/>
    <col min="4372" max="4372" width="0.33203125" style="35" customWidth="1"/>
    <col min="4373" max="4608" width="8.88671875" style="35"/>
    <col min="4609" max="4609" width="26.33203125" style="35" bestFit="1" customWidth="1"/>
    <col min="4610" max="4610" width="5.109375" style="35" bestFit="1" customWidth="1"/>
    <col min="4611" max="4611" width="6.6640625" style="35" bestFit="1" customWidth="1"/>
    <col min="4612" max="4612" width="7" style="35" bestFit="1" customWidth="1"/>
    <col min="4613" max="4613" width="5.5546875" style="35" bestFit="1" customWidth="1"/>
    <col min="4614" max="4614" width="4.5546875" style="35" bestFit="1" customWidth="1"/>
    <col min="4615" max="4615" width="11.33203125" style="35" bestFit="1" customWidth="1"/>
    <col min="4616" max="4616" width="5.109375" style="35" bestFit="1" customWidth="1"/>
    <col min="4617" max="4617" width="6.6640625" style="35" bestFit="1" customWidth="1"/>
    <col min="4618" max="4618" width="7" style="35" bestFit="1" customWidth="1"/>
    <col min="4619" max="4619" width="5.5546875" style="35" bestFit="1" customWidth="1"/>
    <col min="4620" max="4620" width="4.5546875" style="35" bestFit="1" customWidth="1"/>
    <col min="4621" max="4621" width="11.33203125" style="35" bestFit="1" customWidth="1"/>
    <col min="4622" max="4622" width="5.109375" style="35" bestFit="1" customWidth="1"/>
    <col min="4623" max="4623" width="6.6640625" style="35" bestFit="1" customWidth="1"/>
    <col min="4624" max="4624" width="7" style="35" bestFit="1" customWidth="1"/>
    <col min="4625" max="4625" width="5.5546875" style="35" bestFit="1" customWidth="1"/>
    <col min="4626" max="4626" width="4.5546875" style="35" bestFit="1" customWidth="1"/>
    <col min="4627" max="4627" width="11.33203125" style="35" bestFit="1" customWidth="1"/>
    <col min="4628" max="4628" width="0.33203125" style="35" customWidth="1"/>
    <col min="4629" max="4864" width="8.88671875" style="35"/>
    <col min="4865" max="4865" width="26.33203125" style="35" bestFit="1" customWidth="1"/>
    <col min="4866" max="4866" width="5.109375" style="35" bestFit="1" customWidth="1"/>
    <col min="4867" max="4867" width="6.6640625" style="35" bestFit="1" customWidth="1"/>
    <col min="4868" max="4868" width="7" style="35" bestFit="1" customWidth="1"/>
    <col min="4869" max="4869" width="5.5546875" style="35" bestFit="1" customWidth="1"/>
    <col min="4870" max="4870" width="4.5546875" style="35" bestFit="1" customWidth="1"/>
    <col min="4871" max="4871" width="11.33203125" style="35" bestFit="1" customWidth="1"/>
    <col min="4872" max="4872" width="5.109375" style="35" bestFit="1" customWidth="1"/>
    <col min="4873" max="4873" width="6.6640625" style="35" bestFit="1" customWidth="1"/>
    <col min="4874" max="4874" width="7" style="35" bestFit="1" customWidth="1"/>
    <col min="4875" max="4875" width="5.5546875" style="35" bestFit="1" customWidth="1"/>
    <col min="4876" max="4876" width="4.5546875" style="35" bestFit="1" customWidth="1"/>
    <col min="4877" max="4877" width="11.33203125" style="35" bestFit="1" customWidth="1"/>
    <col min="4878" max="4878" width="5.109375" style="35" bestFit="1" customWidth="1"/>
    <col min="4879" max="4879" width="6.6640625" style="35" bestFit="1" customWidth="1"/>
    <col min="4880" max="4880" width="7" style="35" bestFit="1" customWidth="1"/>
    <col min="4881" max="4881" width="5.5546875" style="35" bestFit="1" customWidth="1"/>
    <col min="4882" max="4882" width="4.5546875" style="35" bestFit="1" customWidth="1"/>
    <col min="4883" max="4883" width="11.33203125" style="35" bestFit="1" customWidth="1"/>
    <col min="4884" max="4884" width="0.33203125" style="35" customWidth="1"/>
    <col min="4885" max="5120" width="8.88671875" style="35"/>
    <col min="5121" max="5121" width="26.33203125" style="35" bestFit="1" customWidth="1"/>
    <col min="5122" max="5122" width="5.109375" style="35" bestFit="1" customWidth="1"/>
    <col min="5123" max="5123" width="6.6640625" style="35" bestFit="1" customWidth="1"/>
    <col min="5124" max="5124" width="7" style="35" bestFit="1" customWidth="1"/>
    <col min="5125" max="5125" width="5.5546875" style="35" bestFit="1" customWidth="1"/>
    <col min="5126" max="5126" width="4.5546875" style="35" bestFit="1" customWidth="1"/>
    <col min="5127" max="5127" width="11.33203125" style="35" bestFit="1" customWidth="1"/>
    <col min="5128" max="5128" width="5.109375" style="35" bestFit="1" customWidth="1"/>
    <col min="5129" max="5129" width="6.6640625" style="35" bestFit="1" customWidth="1"/>
    <col min="5130" max="5130" width="7" style="35" bestFit="1" customWidth="1"/>
    <col min="5131" max="5131" width="5.5546875" style="35" bestFit="1" customWidth="1"/>
    <col min="5132" max="5132" width="4.5546875" style="35" bestFit="1" customWidth="1"/>
    <col min="5133" max="5133" width="11.33203125" style="35" bestFit="1" customWidth="1"/>
    <col min="5134" max="5134" width="5.109375" style="35" bestFit="1" customWidth="1"/>
    <col min="5135" max="5135" width="6.6640625" style="35" bestFit="1" customWidth="1"/>
    <col min="5136" max="5136" width="7" style="35" bestFit="1" customWidth="1"/>
    <col min="5137" max="5137" width="5.5546875" style="35" bestFit="1" customWidth="1"/>
    <col min="5138" max="5138" width="4.5546875" style="35" bestFit="1" customWidth="1"/>
    <col min="5139" max="5139" width="11.33203125" style="35" bestFit="1" customWidth="1"/>
    <col min="5140" max="5140" width="0.33203125" style="35" customWidth="1"/>
    <col min="5141" max="5376" width="8.88671875" style="35"/>
    <col min="5377" max="5377" width="26.33203125" style="35" bestFit="1" customWidth="1"/>
    <col min="5378" max="5378" width="5.109375" style="35" bestFit="1" customWidth="1"/>
    <col min="5379" max="5379" width="6.6640625" style="35" bestFit="1" customWidth="1"/>
    <col min="5380" max="5380" width="7" style="35" bestFit="1" customWidth="1"/>
    <col min="5381" max="5381" width="5.5546875" style="35" bestFit="1" customWidth="1"/>
    <col min="5382" max="5382" width="4.5546875" style="35" bestFit="1" customWidth="1"/>
    <col min="5383" max="5383" width="11.33203125" style="35" bestFit="1" customWidth="1"/>
    <col min="5384" max="5384" width="5.109375" style="35" bestFit="1" customWidth="1"/>
    <col min="5385" max="5385" width="6.6640625" style="35" bestFit="1" customWidth="1"/>
    <col min="5386" max="5386" width="7" style="35" bestFit="1" customWidth="1"/>
    <col min="5387" max="5387" width="5.5546875" style="35" bestFit="1" customWidth="1"/>
    <col min="5388" max="5388" width="4.5546875" style="35" bestFit="1" customWidth="1"/>
    <col min="5389" max="5389" width="11.33203125" style="35" bestFit="1" customWidth="1"/>
    <col min="5390" max="5390" width="5.109375" style="35" bestFit="1" customWidth="1"/>
    <col min="5391" max="5391" width="6.6640625" style="35" bestFit="1" customWidth="1"/>
    <col min="5392" max="5392" width="7" style="35" bestFit="1" customWidth="1"/>
    <col min="5393" max="5393" width="5.5546875" style="35" bestFit="1" customWidth="1"/>
    <col min="5394" max="5394" width="4.5546875" style="35" bestFit="1" customWidth="1"/>
    <col min="5395" max="5395" width="11.33203125" style="35" bestFit="1" customWidth="1"/>
    <col min="5396" max="5396" width="0.33203125" style="35" customWidth="1"/>
    <col min="5397" max="5632" width="8.88671875" style="35"/>
    <col min="5633" max="5633" width="26.33203125" style="35" bestFit="1" customWidth="1"/>
    <col min="5634" max="5634" width="5.109375" style="35" bestFit="1" customWidth="1"/>
    <col min="5635" max="5635" width="6.6640625" style="35" bestFit="1" customWidth="1"/>
    <col min="5636" max="5636" width="7" style="35" bestFit="1" customWidth="1"/>
    <col min="5637" max="5637" width="5.5546875" style="35" bestFit="1" customWidth="1"/>
    <col min="5638" max="5638" width="4.5546875" style="35" bestFit="1" customWidth="1"/>
    <col min="5639" max="5639" width="11.33203125" style="35" bestFit="1" customWidth="1"/>
    <col min="5640" max="5640" width="5.109375" style="35" bestFit="1" customWidth="1"/>
    <col min="5641" max="5641" width="6.6640625" style="35" bestFit="1" customWidth="1"/>
    <col min="5642" max="5642" width="7" style="35" bestFit="1" customWidth="1"/>
    <col min="5643" max="5643" width="5.5546875" style="35" bestFit="1" customWidth="1"/>
    <col min="5644" max="5644" width="4.5546875" style="35" bestFit="1" customWidth="1"/>
    <col min="5645" max="5645" width="11.33203125" style="35" bestFit="1" customWidth="1"/>
    <col min="5646" max="5646" width="5.109375" style="35" bestFit="1" customWidth="1"/>
    <col min="5647" max="5647" width="6.6640625" style="35" bestFit="1" customWidth="1"/>
    <col min="5648" max="5648" width="7" style="35" bestFit="1" customWidth="1"/>
    <col min="5649" max="5649" width="5.5546875" style="35" bestFit="1" customWidth="1"/>
    <col min="5650" max="5650" width="4.5546875" style="35" bestFit="1" customWidth="1"/>
    <col min="5651" max="5651" width="11.33203125" style="35" bestFit="1" customWidth="1"/>
    <col min="5652" max="5652" width="0.33203125" style="35" customWidth="1"/>
    <col min="5653" max="5888" width="8.88671875" style="35"/>
    <col min="5889" max="5889" width="26.33203125" style="35" bestFit="1" customWidth="1"/>
    <col min="5890" max="5890" width="5.109375" style="35" bestFit="1" customWidth="1"/>
    <col min="5891" max="5891" width="6.6640625" style="35" bestFit="1" customWidth="1"/>
    <col min="5892" max="5892" width="7" style="35" bestFit="1" customWidth="1"/>
    <col min="5893" max="5893" width="5.5546875" style="35" bestFit="1" customWidth="1"/>
    <col min="5894" max="5894" width="4.5546875" style="35" bestFit="1" customWidth="1"/>
    <col min="5895" max="5895" width="11.33203125" style="35" bestFit="1" customWidth="1"/>
    <col min="5896" max="5896" width="5.109375" style="35" bestFit="1" customWidth="1"/>
    <col min="5897" max="5897" width="6.6640625" style="35" bestFit="1" customWidth="1"/>
    <col min="5898" max="5898" width="7" style="35" bestFit="1" customWidth="1"/>
    <col min="5899" max="5899" width="5.5546875" style="35" bestFit="1" customWidth="1"/>
    <col min="5900" max="5900" width="4.5546875" style="35" bestFit="1" customWidth="1"/>
    <col min="5901" max="5901" width="11.33203125" style="35" bestFit="1" customWidth="1"/>
    <col min="5902" max="5902" width="5.109375" style="35" bestFit="1" customWidth="1"/>
    <col min="5903" max="5903" width="6.6640625" style="35" bestFit="1" customWidth="1"/>
    <col min="5904" max="5904" width="7" style="35" bestFit="1" customWidth="1"/>
    <col min="5905" max="5905" width="5.5546875" style="35" bestFit="1" customWidth="1"/>
    <col min="5906" max="5906" width="4.5546875" style="35" bestFit="1" customWidth="1"/>
    <col min="5907" max="5907" width="11.33203125" style="35" bestFit="1" customWidth="1"/>
    <col min="5908" max="5908" width="0.33203125" style="35" customWidth="1"/>
    <col min="5909" max="6144" width="8.88671875" style="35"/>
    <col min="6145" max="6145" width="26.33203125" style="35" bestFit="1" customWidth="1"/>
    <col min="6146" max="6146" width="5.109375" style="35" bestFit="1" customWidth="1"/>
    <col min="6147" max="6147" width="6.6640625" style="35" bestFit="1" customWidth="1"/>
    <col min="6148" max="6148" width="7" style="35" bestFit="1" customWidth="1"/>
    <col min="6149" max="6149" width="5.5546875" style="35" bestFit="1" customWidth="1"/>
    <col min="6150" max="6150" width="4.5546875" style="35" bestFit="1" customWidth="1"/>
    <col min="6151" max="6151" width="11.33203125" style="35" bestFit="1" customWidth="1"/>
    <col min="6152" max="6152" width="5.109375" style="35" bestFit="1" customWidth="1"/>
    <col min="6153" max="6153" width="6.6640625" style="35" bestFit="1" customWidth="1"/>
    <col min="6154" max="6154" width="7" style="35" bestFit="1" customWidth="1"/>
    <col min="6155" max="6155" width="5.5546875" style="35" bestFit="1" customWidth="1"/>
    <col min="6156" max="6156" width="4.5546875" style="35" bestFit="1" customWidth="1"/>
    <col min="6157" max="6157" width="11.33203125" style="35" bestFit="1" customWidth="1"/>
    <col min="6158" max="6158" width="5.109375" style="35" bestFit="1" customWidth="1"/>
    <col min="6159" max="6159" width="6.6640625" style="35" bestFit="1" customWidth="1"/>
    <col min="6160" max="6160" width="7" style="35" bestFit="1" customWidth="1"/>
    <col min="6161" max="6161" width="5.5546875" style="35" bestFit="1" customWidth="1"/>
    <col min="6162" max="6162" width="4.5546875" style="35" bestFit="1" customWidth="1"/>
    <col min="6163" max="6163" width="11.33203125" style="35" bestFit="1" customWidth="1"/>
    <col min="6164" max="6164" width="0.33203125" style="35" customWidth="1"/>
    <col min="6165" max="6400" width="8.88671875" style="35"/>
    <col min="6401" max="6401" width="26.33203125" style="35" bestFit="1" customWidth="1"/>
    <col min="6402" max="6402" width="5.109375" style="35" bestFit="1" customWidth="1"/>
    <col min="6403" max="6403" width="6.6640625" style="35" bestFit="1" customWidth="1"/>
    <col min="6404" max="6404" width="7" style="35" bestFit="1" customWidth="1"/>
    <col min="6405" max="6405" width="5.5546875" style="35" bestFit="1" customWidth="1"/>
    <col min="6406" max="6406" width="4.5546875" style="35" bestFit="1" customWidth="1"/>
    <col min="6407" max="6407" width="11.33203125" style="35" bestFit="1" customWidth="1"/>
    <col min="6408" max="6408" width="5.109375" style="35" bestFit="1" customWidth="1"/>
    <col min="6409" max="6409" width="6.6640625" style="35" bestFit="1" customWidth="1"/>
    <col min="6410" max="6410" width="7" style="35" bestFit="1" customWidth="1"/>
    <col min="6411" max="6411" width="5.5546875" style="35" bestFit="1" customWidth="1"/>
    <col min="6412" max="6412" width="4.5546875" style="35" bestFit="1" customWidth="1"/>
    <col min="6413" max="6413" width="11.33203125" style="35" bestFit="1" customWidth="1"/>
    <col min="6414" max="6414" width="5.109375" style="35" bestFit="1" customWidth="1"/>
    <col min="6415" max="6415" width="6.6640625" style="35" bestFit="1" customWidth="1"/>
    <col min="6416" max="6416" width="7" style="35" bestFit="1" customWidth="1"/>
    <col min="6417" max="6417" width="5.5546875" style="35" bestFit="1" customWidth="1"/>
    <col min="6418" max="6418" width="4.5546875" style="35" bestFit="1" customWidth="1"/>
    <col min="6419" max="6419" width="11.33203125" style="35" bestFit="1" customWidth="1"/>
    <col min="6420" max="6420" width="0.33203125" style="35" customWidth="1"/>
    <col min="6421" max="6656" width="8.88671875" style="35"/>
    <col min="6657" max="6657" width="26.33203125" style="35" bestFit="1" customWidth="1"/>
    <col min="6658" max="6658" width="5.109375" style="35" bestFit="1" customWidth="1"/>
    <col min="6659" max="6659" width="6.6640625" style="35" bestFit="1" customWidth="1"/>
    <col min="6660" max="6660" width="7" style="35" bestFit="1" customWidth="1"/>
    <col min="6661" max="6661" width="5.5546875" style="35" bestFit="1" customWidth="1"/>
    <col min="6662" max="6662" width="4.5546875" style="35" bestFit="1" customWidth="1"/>
    <col min="6663" max="6663" width="11.33203125" style="35" bestFit="1" customWidth="1"/>
    <col min="6664" max="6664" width="5.109375" style="35" bestFit="1" customWidth="1"/>
    <col min="6665" max="6665" width="6.6640625" style="35" bestFit="1" customWidth="1"/>
    <col min="6666" max="6666" width="7" style="35" bestFit="1" customWidth="1"/>
    <col min="6667" max="6667" width="5.5546875" style="35" bestFit="1" customWidth="1"/>
    <col min="6668" max="6668" width="4.5546875" style="35" bestFit="1" customWidth="1"/>
    <col min="6669" max="6669" width="11.33203125" style="35" bestFit="1" customWidth="1"/>
    <col min="6670" max="6670" width="5.109375" style="35" bestFit="1" customWidth="1"/>
    <col min="6671" max="6671" width="6.6640625" style="35" bestFit="1" customWidth="1"/>
    <col min="6672" max="6672" width="7" style="35" bestFit="1" customWidth="1"/>
    <col min="6673" max="6673" width="5.5546875" style="35" bestFit="1" customWidth="1"/>
    <col min="6674" max="6674" width="4.5546875" style="35" bestFit="1" customWidth="1"/>
    <col min="6675" max="6675" width="11.33203125" style="35" bestFit="1" customWidth="1"/>
    <col min="6676" max="6676" width="0.33203125" style="35" customWidth="1"/>
    <col min="6677" max="6912" width="8.88671875" style="35"/>
    <col min="6913" max="6913" width="26.33203125" style="35" bestFit="1" customWidth="1"/>
    <col min="6914" max="6914" width="5.109375" style="35" bestFit="1" customWidth="1"/>
    <col min="6915" max="6915" width="6.6640625" style="35" bestFit="1" customWidth="1"/>
    <col min="6916" max="6916" width="7" style="35" bestFit="1" customWidth="1"/>
    <col min="6917" max="6917" width="5.5546875" style="35" bestFit="1" customWidth="1"/>
    <col min="6918" max="6918" width="4.5546875" style="35" bestFit="1" customWidth="1"/>
    <col min="6919" max="6919" width="11.33203125" style="35" bestFit="1" customWidth="1"/>
    <col min="6920" max="6920" width="5.109375" style="35" bestFit="1" customWidth="1"/>
    <col min="6921" max="6921" width="6.6640625" style="35" bestFit="1" customWidth="1"/>
    <col min="6922" max="6922" width="7" style="35" bestFit="1" customWidth="1"/>
    <col min="6923" max="6923" width="5.5546875" style="35" bestFit="1" customWidth="1"/>
    <col min="6924" max="6924" width="4.5546875" style="35" bestFit="1" customWidth="1"/>
    <col min="6925" max="6925" width="11.33203125" style="35" bestFit="1" customWidth="1"/>
    <col min="6926" max="6926" width="5.109375" style="35" bestFit="1" customWidth="1"/>
    <col min="6927" max="6927" width="6.6640625" style="35" bestFit="1" customWidth="1"/>
    <col min="6928" max="6928" width="7" style="35" bestFit="1" customWidth="1"/>
    <col min="6929" max="6929" width="5.5546875" style="35" bestFit="1" customWidth="1"/>
    <col min="6930" max="6930" width="4.5546875" style="35" bestFit="1" customWidth="1"/>
    <col min="6931" max="6931" width="11.33203125" style="35" bestFit="1" customWidth="1"/>
    <col min="6932" max="6932" width="0.33203125" style="35" customWidth="1"/>
    <col min="6933" max="7168" width="8.88671875" style="35"/>
    <col min="7169" max="7169" width="26.33203125" style="35" bestFit="1" customWidth="1"/>
    <col min="7170" max="7170" width="5.109375" style="35" bestFit="1" customWidth="1"/>
    <col min="7171" max="7171" width="6.6640625" style="35" bestFit="1" customWidth="1"/>
    <col min="7172" max="7172" width="7" style="35" bestFit="1" customWidth="1"/>
    <col min="7173" max="7173" width="5.5546875" style="35" bestFit="1" customWidth="1"/>
    <col min="7174" max="7174" width="4.5546875" style="35" bestFit="1" customWidth="1"/>
    <col min="7175" max="7175" width="11.33203125" style="35" bestFit="1" customWidth="1"/>
    <col min="7176" max="7176" width="5.109375" style="35" bestFit="1" customWidth="1"/>
    <col min="7177" max="7177" width="6.6640625" style="35" bestFit="1" customWidth="1"/>
    <col min="7178" max="7178" width="7" style="35" bestFit="1" customWidth="1"/>
    <col min="7179" max="7179" width="5.5546875" style="35" bestFit="1" customWidth="1"/>
    <col min="7180" max="7180" width="4.5546875" style="35" bestFit="1" customWidth="1"/>
    <col min="7181" max="7181" width="11.33203125" style="35" bestFit="1" customWidth="1"/>
    <col min="7182" max="7182" width="5.109375" style="35" bestFit="1" customWidth="1"/>
    <col min="7183" max="7183" width="6.6640625" style="35" bestFit="1" customWidth="1"/>
    <col min="7184" max="7184" width="7" style="35" bestFit="1" customWidth="1"/>
    <col min="7185" max="7185" width="5.5546875" style="35" bestFit="1" customWidth="1"/>
    <col min="7186" max="7186" width="4.5546875" style="35" bestFit="1" customWidth="1"/>
    <col min="7187" max="7187" width="11.33203125" style="35" bestFit="1" customWidth="1"/>
    <col min="7188" max="7188" width="0.33203125" style="35" customWidth="1"/>
    <col min="7189" max="7424" width="8.88671875" style="35"/>
    <col min="7425" max="7425" width="26.33203125" style="35" bestFit="1" customWidth="1"/>
    <col min="7426" max="7426" width="5.109375" style="35" bestFit="1" customWidth="1"/>
    <col min="7427" max="7427" width="6.6640625" style="35" bestFit="1" customWidth="1"/>
    <col min="7428" max="7428" width="7" style="35" bestFit="1" customWidth="1"/>
    <col min="7429" max="7429" width="5.5546875" style="35" bestFit="1" customWidth="1"/>
    <col min="7430" max="7430" width="4.5546875" style="35" bestFit="1" customWidth="1"/>
    <col min="7431" max="7431" width="11.33203125" style="35" bestFit="1" customWidth="1"/>
    <col min="7432" max="7432" width="5.109375" style="35" bestFit="1" customWidth="1"/>
    <col min="7433" max="7433" width="6.6640625" style="35" bestFit="1" customWidth="1"/>
    <col min="7434" max="7434" width="7" style="35" bestFit="1" customWidth="1"/>
    <col min="7435" max="7435" width="5.5546875" style="35" bestFit="1" customWidth="1"/>
    <col min="7436" max="7436" width="4.5546875" style="35" bestFit="1" customWidth="1"/>
    <col min="7437" max="7437" width="11.33203125" style="35" bestFit="1" customWidth="1"/>
    <col min="7438" max="7438" width="5.109375" style="35" bestFit="1" customWidth="1"/>
    <col min="7439" max="7439" width="6.6640625" style="35" bestFit="1" customWidth="1"/>
    <col min="7440" max="7440" width="7" style="35" bestFit="1" customWidth="1"/>
    <col min="7441" max="7441" width="5.5546875" style="35" bestFit="1" customWidth="1"/>
    <col min="7442" max="7442" width="4.5546875" style="35" bestFit="1" customWidth="1"/>
    <col min="7443" max="7443" width="11.33203125" style="35" bestFit="1" customWidth="1"/>
    <col min="7444" max="7444" width="0.33203125" style="35" customWidth="1"/>
    <col min="7445" max="7680" width="8.88671875" style="35"/>
    <col min="7681" max="7681" width="26.33203125" style="35" bestFit="1" customWidth="1"/>
    <col min="7682" max="7682" width="5.109375" style="35" bestFit="1" customWidth="1"/>
    <col min="7683" max="7683" width="6.6640625" style="35" bestFit="1" customWidth="1"/>
    <col min="7684" max="7684" width="7" style="35" bestFit="1" customWidth="1"/>
    <col min="7685" max="7685" width="5.5546875" style="35" bestFit="1" customWidth="1"/>
    <col min="7686" max="7686" width="4.5546875" style="35" bestFit="1" customWidth="1"/>
    <col min="7687" max="7687" width="11.33203125" style="35" bestFit="1" customWidth="1"/>
    <col min="7688" max="7688" width="5.109375" style="35" bestFit="1" customWidth="1"/>
    <col min="7689" max="7689" width="6.6640625" style="35" bestFit="1" customWidth="1"/>
    <col min="7690" max="7690" width="7" style="35" bestFit="1" customWidth="1"/>
    <col min="7691" max="7691" width="5.5546875" style="35" bestFit="1" customWidth="1"/>
    <col min="7692" max="7692" width="4.5546875" style="35" bestFit="1" customWidth="1"/>
    <col min="7693" max="7693" width="11.33203125" style="35" bestFit="1" customWidth="1"/>
    <col min="7694" max="7694" width="5.109375" style="35" bestFit="1" customWidth="1"/>
    <col min="7695" max="7695" width="6.6640625" style="35" bestFit="1" customWidth="1"/>
    <col min="7696" max="7696" width="7" style="35" bestFit="1" customWidth="1"/>
    <col min="7697" max="7697" width="5.5546875" style="35" bestFit="1" customWidth="1"/>
    <col min="7698" max="7698" width="4.5546875" style="35" bestFit="1" customWidth="1"/>
    <col min="7699" max="7699" width="11.33203125" style="35" bestFit="1" customWidth="1"/>
    <col min="7700" max="7700" width="0.33203125" style="35" customWidth="1"/>
    <col min="7701" max="7936" width="8.88671875" style="35"/>
    <col min="7937" max="7937" width="26.33203125" style="35" bestFit="1" customWidth="1"/>
    <col min="7938" max="7938" width="5.109375" style="35" bestFit="1" customWidth="1"/>
    <col min="7939" max="7939" width="6.6640625" style="35" bestFit="1" customWidth="1"/>
    <col min="7940" max="7940" width="7" style="35" bestFit="1" customWidth="1"/>
    <col min="7941" max="7941" width="5.5546875" style="35" bestFit="1" customWidth="1"/>
    <col min="7942" max="7942" width="4.5546875" style="35" bestFit="1" customWidth="1"/>
    <col min="7943" max="7943" width="11.33203125" style="35" bestFit="1" customWidth="1"/>
    <col min="7944" max="7944" width="5.109375" style="35" bestFit="1" customWidth="1"/>
    <col min="7945" max="7945" width="6.6640625" style="35" bestFit="1" customWidth="1"/>
    <col min="7946" max="7946" width="7" style="35" bestFit="1" customWidth="1"/>
    <col min="7947" max="7947" width="5.5546875" style="35" bestFit="1" customWidth="1"/>
    <col min="7948" max="7948" width="4.5546875" style="35" bestFit="1" customWidth="1"/>
    <col min="7949" max="7949" width="11.33203125" style="35" bestFit="1" customWidth="1"/>
    <col min="7950" max="7950" width="5.109375" style="35" bestFit="1" customWidth="1"/>
    <col min="7951" max="7951" width="6.6640625" style="35" bestFit="1" customWidth="1"/>
    <col min="7952" max="7952" width="7" style="35" bestFit="1" customWidth="1"/>
    <col min="7953" max="7953" width="5.5546875" style="35" bestFit="1" customWidth="1"/>
    <col min="7954" max="7954" width="4.5546875" style="35" bestFit="1" customWidth="1"/>
    <col min="7955" max="7955" width="11.33203125" style="35" bestFit="1" customWidth="1"/>
    <col min="7956" max="7956" width="0.33203125" style="35" customWidth="1"/>
    <col min="7957" max="8192" width="8.88671875" style="35"/>
    <col min="8193" max="8193" width="26.33203125" style="35" bestFit="1" customWidth="1"/>
    <col min="8194" max="8194" width="5.109375" style="35" bestFit="1" customWidth="1"/>
    <col min="8195" max="8195" width="6.6640625" style="35" bestFit="1" customWidth="1"/>
    <col min="8196" max="8196" width="7" style="35" bestFit="1" customWidth="1"/>
    <col min="8197" max="8197" width="5.5546875" style="35" bestFit="1" customWidth="1"/>
    <col min="8198" max="8198" width="4.5546875" style="35" bestFit="1" customWidth="1"/>
    <col min="8199" max="8199" width="11.33203125" style="35" bestFit="1" customWidth="1"/>
    <col min="8200" max="8200" width="5.109375" style="35" bestFit="1" customWidth="1"/>
    <col min="8201" max="8201" width="6.6640625" style="35" bestFit="1" customWidth="1"/>
    <col min="8202" max="8202" width="7" style="35" bestFit="1" customWidth="1"/>
    <col min="8203" max="8203" width="5.5546875" style="35" bestFit="1" customWidth="1"/>
    <col min="8204" max="8204" width="4.5546875" style="35" bestFit="1" customWidth="1"/>
    <col min="8205" max="8205" width="11.33203125" style="35" bestFit="1" customWidth="1"/>
    <col min="8206" max="8206" width="5.109375" style="35" bestFit="1" customWidth="1"/>
    <col min="8207" max="8207" width="6.6640625" style="35" bestFit="1" customWidth="1"/>
    <col min="8208" max="8208" width="7" style="35" bestFit="1" customWidth="1"/>
    <col min="8209" max="8209" width="5.5546875" style="35" bestFit="1" customWidth="1"/>
    <col min="8210" max="8210" width="4.5546875" style="35" bestFit="1" customWidth="1"/>
    <col min="8211" max="8211" width="11.33203125" style="35" bestFit="1" customWidth="1"/>
    <col min="8212" max="8212" width="0.33203125" style="35" customWidth="1"/>
    <col min="8213" max="8448" width="8.88671875" style="35"/>
    <col min="8449" max="8449" width="26.33203125" style="35" bestFit="1" customWidth="1"/>
    <col min="8450" max="8450" width="5.109375" style="35" bestFit="1" customWidth="1"/>
    <col min="8451" max="8451" width="6.6640625" style="35" bestFit="1" customWidth="1"/>
    <col min="8452" max="8452" width="7" style="35" bestFit="1" customWidth="1"/>
    <col min="8453" max="8453" width="5.5546875" style="35" bestFit="1" customWidth="1"/>
    <col min="8454" max="8454" width="4.5546875" style="35" bestFit="1" customWidth="1"/>
    <col min="8455" max="8455" width="11.33203125" style="35" bestFit="1" customWidth="1"/>
    <col min="8456" max="8456" width="5.109375" style="35" bestFit="1" customWidth="1"/>
    <col min="8457" max="8457" width="6.6640625" style="35" bestFit="1" customWidth="1"/>
    <col min="8458" max="8458" width="7" style="35" bestFit="1" customWidth="1"/>
    <col min="8459" max="8459" width="5.5546875" style="35" bestFit="1" customWidth="1"/>
    <col min="8460" max="8460" width="4.5546875" style="35" bestFit="1" customWidth="1"/>
    <col min="8461" max="8461" width="11.33203125" style="35" bestFit="1" customWidth="1"/>
    <col min="8462" max="8462" width="5.109375" style="35" bestFit="1" customWidth="1"/>
    <col min="8463" max="8463" width="6.6640625" style="35" bestFit="1" customWidth="1"/>
    <col min="8464" max="8464" width="7" style="35" bestFit="1" customWidth="1"/>
    <col min="8465" max="8465" width="5.5546875" style="35" bestFit="1" customWidth="1"/>
    <col min="8466" max="8466" width="4.5546875" style="35" bestFit="1" customWidth="1"/>
    <col min="8467" max="8467" width="11.33203125" style="35" bestFit="1" customWidth="1"/>
    <col min="8468" max="8468" width="0.33203125" style="35" customWidth="1"/>
    <col min="8469" max="8704" width="8.88671875" style="35"/>
    <col min="8705" max="8705" width="26.33203125" style="35" bestFit="1" customWidth="1"/>
    <col min="8706" max="8706" width="5.109375" style="35" bestFit="1" customWidth="1"/>
    <col min="8707" max="8707" width="6.6640625" style="35" bestFit="1" customWidth="1"/>
    <col min="8708" max="8708" width="7" style="35" bestFit="1" customWidth="1"/>
    <col min="8709" max="8709" width="5.5546875" style="35" bestFit="1" customWidth="1"/>
    <col min="8710" max="8710" width="4.5546875" style="35" bestFit="1" customWidth="1"/>
    <col min="8711" max="8711" width="11.33203125" style="35" bestFit="1" customWidth="1"/>
    <col min="8712" max="8712" width="5.109375" style="35" bestFit="1" customWidth="1"/>
    <col min="8713" max="8713" width="6.6640625" style="35" bestFit="1" customWidth="1"/>
    <col min="8714" max="8714" width="7" style="35" bestFit="1" customWidth="1"/>
    <col min="8715" max="8715" width="5.5546875" style="35" bestFit="1" customWidth="1"/>
    <col min="8716" max="8716" width="4.5546875" style="35" bestFit="1" customWidth="1"/>
    <col min="8717" max="8717" width="11.33203125" style="35" bestFit="1" customWidth="1"/>
    <col min="8718" max="8718" width="5.109375" style="35" bestFit="1" customWidth="1"/>
    <col min="8719" max="8719" width="6.6640625" style="35" bestFit="1" customWidth="1"/>
    <col min="8720" max="8720" width="7" style="35" bestFit="1" customWidth="1"/>
    <col min="8721" max="8721" width="5.5546875" style="35" bestFit="1" customWidth="1"/>
    <col min="8722" max="8722" width="4.5546875" style="35" bestFit="1" customWidth="1"/>
    <col min="8723" max="8723" width="11.33203125" style="35" bestFit="1" customWidth="1"/>
    <col min="8724" max="8724" width="0.33203125" style="35" customWidth="1"/>
    <col min="8725" max="8960" width="8.88671875" style="35"/>
    <col min="8961" max="8961" width="26.33203125" style="35" bestFit="1" customWidth="1"/>
    <col min="8962" max="8962" width="5.109375" style="35" bestFit="1" customWidth="1"/>
    <col min="8963" max="8963" width="6.6640625" style="35" bestFit="1" customWidth="1"/>
    <col min="8964" max="8964" width="7" style="35" bestFit="1" customWidth="1"/>
    <col min="8965" max="8965" width="5.5546875" style="35" bestFit="1" customWidth="1"/>
    <col min="8966" max="8966" width="4.5546875" style="35" bestFit="1" customWidth="1"/>
    <col min="8967" max="8967" width="11.33203125" style="35" bestFit="1" customWidth="1"/>
    <col min="8968" max="8968" width="5.109375" style="35" bestFit="1" customWidth="1"/>
    <col min="8969" max="8969" width="6.6640625" style="35" bestFit="1" customWidth="1"/>
    <col min="8970" max="8970" width="7" style="35" bestFit="1" customWidth="1"/>
    <col min="8971" max="8971" width="5.5546875" style="35" bestFit="1" customWidth="1"/>
    <col min="8972" max="8972" width="4.5546875" style="35" bestFit="1" customWidth="1"/>
    <col min="8973" max="8973" width="11.33203125" style="35" bestFit="1" customWidth="1"/>
    <col min="8974" max="8974" width="5.109375" style="35" bestFit="1" customWidth="1"/>
    <col min="8975" max="8975" width="6.6640625" style="35" bestFit="1" customWidth="1"/>
    <col min="8976" max="8976" width="7" style="35" bestFit="1" customWidth="1"/>
    <col min="8977" max="8977" width="5.5546875" style="35" bestFit="1" customWidth="1"/>
    <col min="8978" max="8978" width="4.5546875" style="35" bestFit="1" customWidth="1"/>
    <col min="8979" max="8979" width="11.33203125" style="35" bestFit="1" customWidth="1"/>
    <col min="8980" max="8980" width="0.33203125" style="35" customWidth="1"/>
    <col min="8981" max="9216" width="8.88671875" style="35"/>
    <col min="9217" max="9217" width="26.33203125" style="35" bestFit="1" customWidth="1"/>
    <col min="9218" max="9218" width="5.109375" style="35" bestFit="1" customWidth="1"/>
    <col min="9219" max="9219" width="6.6640625" style="35" bestFit="1" customWidth="1"/>
    <col min="9220" max="9220" width="7" style="35" bestFit="1" customWidth="1"/>
    <col min="9221" max="9221" width="5.5546875" style="35" bestFit="1" customWidth="1"/>
    <col min="9222" max="9222" width="4.5546875" style="35" bestFit="1" customWidth="1"/>
    <col min="9223" max="9223" width="11.33203125" style="35" bestFit="1" customWidth="1"/>
    <col min="9224" max="9224" width="5.109375" style="35" bestFit="1" customWidth="1"/>
    <col min="9225" max="9225" width="6.6640625" style="35" bestFit="1" customWidth="1"/>
    <col min="9226" max="9226" width="7" style="35" bestFit="1" customWidth="1"/>
    <col min="9227" max="9227" width="5.5546875" style="35" bestFit="1" customWidth="1"/>
    <col min="9228" max="9228" width="4.5546875" style="35" bestFit="1" customWidth="1"/>
    <col min="9229" max="9229" width="11.33203125" style="35" bestFit="1" customWidth="1"/>
    <col min="9230" max="9230" width="5.109375" style="35" bestFit="1" customWidth="1"/>
    <col min="9231" max="9231" width="6.6640625" style="35" bestFit="1" customWidth="1"/>
    <col min="9232" max="9232" width="7" style="35" bestFit="1" customWidth="1"/>
    <col min="9233" max="9233" width="5.5546875" style="35" bestFit="1" customWidth="1"/>
    <col min="9234" max="9234" width="4.5546875" style="35" bestFit="1" customWidth="1"/>
    <col min="9235" max="9235" width="11.33203125" style="35" bestFit="1" customWidth="1"/>
    <col min="9236" max="9236" width="0.33203125" style="35" customWidth="1"/>
    <col min="9237" max="9472" width="8.88671875" style="35"/>
    <col min="9473" max="9473" width="26.33203125" style="35" bestFit="1" customWidth="1"/>
    <col min="9474" max="9474" width="5.109375" style="35" bestFit="1" customWidth="1"/>
    <col min="9475" max="9475" width="6.6640625" style="35" bestFit="1" customWidth="1"/>
    <col min="9476" max="9476" width="7" style="35" bestFit="1" customWidth="1"/>
    <col min="9477" max="9477" width="5.5546875" style="35" bestFit="1" customWidth="1"/>
    <col min="9478" max="9478" width="4.5546875" style="35" bestFit="1" customWidth="1"/>
    <col min="9479" max="9479" width="11.33203125" style="35" bestFit="1" customWidth="1"/>
    <col min="9480" max="9480" width="5.109375" style="35" bestFit="1" customWidth="1"/>
    <col min="9481" max="9481" width="6.6640625" style="35" bestFit="1" customWidth="1"/>
    <col min="9482" max="9482" width="7" style="35" bestFit="1" customWidth="1"/>
    <col min="9483" max="9483" width="5.5546875" style="35" bestFit="1" customWidth="1"/>
    <col min="9484" max="9484" width="4.5546875" style="35" bestFit="1" customWidth="1"/>
    <col min="9485" max="9485" width="11.33203125" style="35" bestFit="1" customWidth="1"/>
    <col min="9486" max="9486" width="5.109375" style="35" bestFit="1" customWidth="1"/>
    <col min="9487" max="9487" width="6.6640625" style="35" bestFit="1" customWidth="1"/>
    <col min="9488" max="9488" width="7" style="35" bestFit="1" customWidth="1"/>
    <col min="9489" max="9489" width="5.5546875" style="35" bestFit="1" customWidth="1"/>
    <col min="9490" max="9490" width="4.5546875" style="35" bestFit="1" customWidth="1"/>
    <col min="9491" max="9491" width="11.33203125" style="35" bestFit="1" customWidth="1"/>
    <col min="9492" max="9492" width="0.33203125" style="35" customWidth="1"/>
    <col min="9493" max="9728" width="8.88671875" style="35"/>
    <col min="9729" max="9729" width="26.33203125" style="35" bestFit="1" customWidth="1"/>
    <col min="9730" max="9730" width="5.109375" style="35" bestFit="1" customWidth="1"/>
    <col min="9731" max="9731" width="6.6640625" style="35" bestFit="1" customWidth="1"/>
    <col min="9732" max="9732" width="7" style="35" bestFit="1" customWidth="1"/>
    <col min="9733" max="9733" width="5.5546875" style="35" bestFit="1" customWidth="1"/>
    <col min="9734" max="9734" width="4.5546875" style="35" bestFit="1" customWidth="1"/>
    <col min="9735" max="9735" width="11.33203125" style="35" bestFit="1" customWidth="1"/>
    <col min="9736" max="9736" width="5.109375" style="35" bestFit="1" customWidth="1"/>
    <col min="9737" max="9737" width="6.6640625" style="35" bestFit="1" customWidth="1"/>
    <col min="9738" max="9738" width="7" style="35" bestFit="1" customWidth="1"/>
    <col min="9739" max="9739" width="5.5546875" style="35" bestFit="1" customWidth="1"/>
    <col min="9740" max="9740" width="4.5546875" style="35" bestFit="1" customWidth="1"/>
    <col min="9741" max="9741" width="11.33203125" style="35" bestFit="1" customWidth="1"/>
    <col min="9742" max="9742" width="5.109375" style="35" bestFit="1" customWidth="1"/>
    <col min="9743" max="9743" width="6.6640625" style="35" bestFit="1" customWidth="1"/>
    <col min="9744" max="9744" width="7" style="35" bestFit="1" customWidth="1"/>
    <col min="9745" max="9745" width="5.5546875" style="35" bestFit="1" customWidth="1"/>
    <col min="9746" max="9746" width="4.5546875" style="35" bestFit="1" customWidth="1"/>
    <col min="9747" max="9747" width="11.33203125" style="35" bestFit="1" customWidth="1"/>
    <col min="9748" max="9748" width="0.33203125" style="35" customWidth="1"/>
    <col min="9749" max="9984" width="8.88671875" style="35"/>
    <col min="9985" max="9985" width="26.33203125" style="35" bestFit="1" customWidth="1"/>
    <col min="9986" max="9986" width="5.109375" style="35" bestFit="1" customWidth="1"/>
    <col min="9987" max="9987" width="6.6640625" style="35" bestFit="1" customWidth="1"/>
    <col min="9988" max="9988" width="7" style="35" bestFit="1" customWidth="1"/>
    <col min="9989" max="9989" width="5.5546875" style="35" bestFit="1" customWidth="1"/>
    <col min="9990" max="9990" width="4.5546875" style="35" bestFit="1" customWidth="1"/>
    <col min="9991" max="9991" width="11.33203125" style="35" bestFit="1" customWidth="1"/>
    <col min="9992" max="9992" width="5.109375" style="35" bestFit="1" customWidth="1"/>
    <col min="9993" max="9993" width="6.6640625" style="35" bestFit="1" customWidth="1"/>
    <col min="9994" max="9994" width="7" style="35" bestFit="1" customWidth="1"/>
    <col min="9995" max="9995" width="5.5546875" style="35" bestFit="1" customWidth="1"/>
    <col min="9996" max="9996" width="4.5546875" style="35" bestFit="1" customWidth="1"/>
    <col min="9997" max="9997" width="11.33203125" style="35" bestFit="1" customWidth="1"/>
    <col min="9998" max="9998" width="5.109375" style="35" bestFit="1" customWidth="1"/>
    <col min="9999" max="9999" width="6.6640625" style="35" bestFit="1" customWidth="1"/>
    <col min="10000" max="10000" width="7" style="35" bestFit="1" customWidth="1"/>
    <col min="10001" max="10001" width="5.5546875" style="35" bestFit="1" customWidth="1"/>
    <col min="10002" max="10002" width="4.5546875" style="35" bestFit="1" customWidth="1"/>
    <col min="10003" max="10003" width="11.33203125" style="35" bestFit="1" customWidth="1"/>
    <col min="10004" max="10004" width="0.33203125" style="35" customWidth="1"/>
    <col min="10005" max="10240" width="8.88671875" style="35"/>
    <col min="10241" max="10241" width="26.33203125" style="35" bestFit="1" customWidth="1"/>
    <col min="10242" max="10242" width="5.109375" style="35" bestFit="1" customWidth="1"/>
    <col min="10243" max="10243" width="6.6640625" style="35" bestFit="1" customWidth="1"/>
    <col min="10244" max="10244" width="7" style="35" bestFit="1" customWidth="1"/>
    <col min="10245" max="10245" width="5.5546875" style="35" bestFit="1" customWidth="1"/>
    <col min="10246" max="10246" width="4.5546875" style="35" bestFit="1" customWidth="1"/>
    <col min="10247" max="10247" width="11.33203125" style="35" bestFit="1" customWidth="1"/>
    <col min="10248" max="10248" width="5.109375" style="35" bestFit="1" customWidth="1"/>
    <col min="10249" max="10249" width="6.6640625" style="35" bestFit="1" customWidth="1"/>
    <col min="10250" max="10250" width="7" style="35" bestFit="1" customWidth="1"/>
    <col min="10251" max="10251" width="5.5546875" style="35" bestFit="1" customWidth="1"/>
    <col min="10252" max="10252" width="4.5546875" style="35" bestFit="1" customWidth="1"/>
    <col min="10253" max="10253" width="11.33203125" style="35" bestFit="1" customWidth="1"/>
    <col min="10254" max="10254" width="5.109375" style="35" bestFit="1" customWidth="1"/>
    <col min="10255" max="10255" width="6.6640625" style="35" bestFit="1" customWidth="1"/>
    <col min="10256" max="10256" width="7" style="35" bestFit="1" customWidth="1"/>
    <col min="10257" max="10257" width="5.5546875" style="35" bestFit="1" customWidth="1"/>
    <col min="10258" max="10258" width="4.5546875" style="35" bestFit="1" customWidth="1"/>
    <col min="10259" max="10259" width="11.33203125" style="35" bestFit="1" customWidth="1"/>
    <col min="10260" max="10260" width="0.33203125" style="35" customWidth="1"/>
    <col min="10261" max="10496" width="8.88671875" style="35"/>
    <col min="10497" max="10497" width="26.33203125" style="35" bestFit="1" customWidth="1"/>
    <col min="10498" max="10498" width="5.109375" style="35" bestFit="1" customWidth="1"/>
    <col min="10499" max="10499" width="6.6640625" style="35" bestFit="1" customWidth="1"/>
    <col min="10500" max="10500" width="7" style="35" bestFit="1" customWidth="1"/>
    <col min="10501" max="10501" width="5.5546875" style="35" bestFit="1" customWidth="1"/>
    <col min="10502" max="10502" width="4.5546875" style="35" bestFit="1" customWidth="1"/>
    <col min="10503" max="10503" width="11.33203125" style="35" bestFit="1" customWidth="1"/>
    <col min="10504" max="10504" width="5.109375" style="35" bestFit="1" customWidth="1"/>
    <col min="10505" max="10505" width="6.6640625" style="35" bestFit="1" customWidth="1"/>
    <col min="10506" max="10506" width="7" style="35" bestFit="1" customWidth="1"/>
    <col min="10507" max="10507" width="5.5546875" style="35" bestFit="1" customWidth="1"/>
    <col min="10508" max="10508" width="4.5546875" style="35" bestFit="1" customWidth="1"/>
    <col min="10509" max="10509" width="11.33203125" style="35" bestFit="1" customWidth="1"/>
    <col min="10510" max="10510" width="5.109375" style="35" bestFit="1" customWidth="1"/>
    <col min="10511" max="10511" width="6.6640625" style="35" bestFit="1" customWidth="1"/>
    <col min="10512" max="10512" width="7" style="35" bestFit="1" customWidth="1"/>
    <col min="10513" max="10513" width="5.5546875" style="35" bestFit="1" customWidth="1"/>
    <col min="10514" max="10514" width="4.5546875" style="35" bestFit="1" customWidth="1"/>
    <col min="10515" max="10515" width="11.33203125" style="35" bestFit="1" customWidth="1"/>
    <col min="10516" max="10516" width="0.33203125" style="35" customWidth="1"/>
    <col min="10517" max="10752" width="8.88671875" style="35"/>
    <col min="10753" max="10753" width="26.33203125" style="35" bestFit="1" customWidth="1"/>
    <col min="10754" max="10754" width="5.109375" style="35" bestFit="1" customWidth="1"/>
    <col min="10755" max="10755" width="6.6640625" style="35" bestFit="1" customWidth="1"/>
    <col min="10756" max="10756" width="7" style="35" bestFit="1" customWidth="1"/>
    <col min="10757" max="10757" width="5.5546875" style="35" bestFit="1" customWidth="1"/>
    <col min="10758" max="10758" width="4.5546875" style="35" bestFit="1" customWidth="1"/>
    <col min="10759" max="10759" width="11.33203125" style="35" bestFit="1" customWidth="1"/>
    <col min="10760" max="10760" width="5.109375" style="35" bestFit="1" customWidth="1"/>
    <col min="10761" max="10761" width="6.6640625" style="35" bestFit="1" customWidth="1"/>
    <col min="10762" max="10762" width="7" style="35" bestFit="1" customWidth="1"/>
    <col min="10763" max="10763" width="5.5546875" style="35" bestFit="1" customWidth="1"/>
    <col min="10764" max="10764" width="4.5546875" style="35" bestFit="1" customWidth="1"/>
    <col min="10765" max="10765" width="11.33203125" style="35" bestFit="1" customWidth="1"/>
    <col min="10766" max="10766" width="5.109375" style="35" bestFit="1" customWidth="1"/>
    <col min="10767" max="10767" width="6.6640625" style="35" bestFit="1" customWidth="1"/>
    <col min="10768" max="10768" width="7" style="35" bestFit="1" customWidth="1"/>
    <col min="10769" max="10769" width="5.5546875" style="35" bestFit="1" customWidth="1"/>
    <col min="10770" max="10770" width="4.5546875" style="35" bestFit="1" customWidth="1"/>
    <col min="10771" max="10771" width="11.33203125" style="35" bestFit="1" customWidth="1"/>
    <col min="10772" max="10772" width="0.33203125" style="35" customWidth="1"/>
    <col min="10773" max="11008" width="8.88671875" style="35"/>
    <col min="11009" max="11009" width="26.33203125" style="35" bestFit="1" customWidth="1"/>
    <col min="11010" max="11010" width="5.109375" style="35" bestFit="1" customWidth="1"/>
    <col min="11011" max="11011" width="6.6640625" style="35" bestFit="1" customWidth="1"/>
    <col min="11012" max="11012" width="7" style="35" bestFit="1" customWidth="1"/>
    <col min="11013" max="11013" width="5.5546875" style="35" bestFit="1" customWidth="1"/>
    <col min="11014" max="11014" width="4.5546875" style="35" bestFit="1" customWidth="1"/>
    <col min="11015" max="11015" width="11.33203125" style="35" bestFit="1" customWidth="1"/>
    <col min="11016" max="11016" width="5.109375" style="35" bestFit="1" customWidth="1"/>
    <col min="11017" max="11017" width="6.6640625" style="35" bestFit="1" customWidth="1"/>
    <col min="11018" max="11018" width="7" style="35" bestFit="1" customWidth="1"/>
    <col min="11019" max="11019" width="5.5546875" style="35" bestFit="1" customWidth="1"/>
    <col min="11020" max="11020" width="4.5546875" style="35" bestFit="1" customWidth="1"/>
    <col min="11021" max="11021" width="11.33203125" style="35" bestFit="1" customWidth="1"/>
    <col min="11022" max="11022" width="5.109375" style="35" bestFit="1" customWidth="1"/>
    <col min="11023" max="11023" width="6.6640625" style="35" bestFit="1" customWidth="1"/>
    <col min="11024" max="11024" width="7" style="35" bestFit="1" customWidth="1"/>
    <col min="11025" max="11025" width="5.5546875" style="35" bestFit="1" customWidth="1"/>
    <col min="11026" max="11026" width="4.5546875" style="35" bestFit="1" customWidth="1"/>
    <col min="11027" max="11027" width="11.33203125" style="35" bestFit="1" customWidth="1"/>
    <col min="11028" max="11028" width="0.33203125" style="35" customWidth="1"/>
    <col min="11029" max="11264" width="8.88671875" style="35"/>
    <col min="11265" max="11265" width="26.33203125" style="35" bestFit="1" customWidth="1"/>
    <col min="11266" max="11266" width="5.109375" style="35" bestFit="1" customWidth="1"/>
    <col min="11267" max="11267" width="6.6640625" style="35" bestFit="1" customWidth="1"/>
    <col min="11268" max="11268" width="7" style="35" bestFit="1" customWidth="1"/>
    <col min="11269" max="11269" width="5.5546875" style="35" bestFit="1" customWidth="1"/>
    <col min="11270" max="11270" width="4.5546875" style="35" bestFit="1" customWidth="1"/>
    <col min="11271" max="11271" width="11.33203125" style="35" bestFit="1" customWidth="1"/>
    <col min="11272" max="11272" width="5.109375" style="35" bestFit="1" customWidth="1"/>
    <col min="11273" max="11273" width="6.6640625" style="35" bestFit="1" customWidth="1"/>
    <col min="11274" max="11274" width="7" style="35" bestFit="1" customWidth="1"/>
    <col min="11275" max="11275" width="5.5546875" style="35" bestFit="1" customWidth="1"/>
    <col min="11276" max="11276" width="4.5546875" style="35" bestFit="1" customWidth="1"/>
    <col min="11277" max="11277" width="11.33203125" style="35" bestFit="1" customWidth="1"/>
    <col min="11278" max="11278" width="5.109375" style="35" bestFit="1" customWidth="1"/>
    <col min="11279" max="11279" width="6.6640625" style="35" bestFit="1" customWidth="1"/>
    <col min="11280" max="11280" width="7" style="35" bestFit="1" customWidth="1"/>
    <col min="11281" max="11281" width="5.5546875" style="35" bestFit="1" customWidth="1"/>
    <col min="11282" max="11282" width="4.5546875" style="35" bestFit="1" customWidth="1"/>
    <col min="11283" max="11283" width="11.33203125" style="35" bestFit="1" customWidth="1"/>
    <col min="11284" max="11284" width="0.33203125" style="35" customWidth="1"/>
    <col min="11285" max="11520" width="8.88671875" style="35"/>
    <col min="11521" max="11521" width="26.33203125" style="35" bestFit="1" customWidth="1"/>
    <col min="11522" max="11522" width="5.109375" style="35" bestFit="1" customWidth="1"/>
    <col min="11523" max="11523" width="6.6640625" style="35" bestFit="1" customWidth="1"/>
    <col min="11524" max="11524" width="7" style="35" bestFit="1" customWidth="1"/>
    <col min="11525" max="11525" width="5.5546875" style="35" bestFit="1" customWidth="1"/>
    <col min="11526" max="11526" width="4.5546875" style="35" bestFit="1" customWidth="1"/>
    <col min="11527" max="11527" width="11.33203125" style="35" bestFit="1" customWidth="1"/>
    <col min="11528" max="11528" width="5.109375" style="35" bestFit="1" customWidth="1"/>
    <col min="11529" max="11529" width="6.6640625" style="35" bestFit="1" customWidth="1"/>
    <col min="11530" max="11530" width="7" style="35" bestFit="1" customWidth="1"/>
    <col min="11531" max="11531" width="5.5546875" style="35" bestFit="1" customWidth="1"/>
    <col min="11532" max="11532" width="4.5546875" style="35" bestFit="1" customWidth="1"/>
    <col min="11533" max="11533" width="11.33203125" style="35" bestFit="1" customWidth="1"/>
    <col min="11534" max="11534" width="5.109375" style="35" bestFit="1" customWidth="1"/>
    <col min="11535" max="11535" width="6.6640625" style="35" bestFit="1" customWidth="1"/>
    <col min="11536" max="11536" width="7" style="35" bestFit="1" customWidth="1"/>
    <col min="11537" max="11537" width="5.5546875" style="35" bestFit="1" customWidth="1"/>
    <col min="11538" max="11538" width="4.5546875" style="35" bestFit="1" customWidth="1"/>
    <col min="11539" max="11539" width="11.33203125" style="35" bestFit="1" customWidth="1"/>
    <col min="11540" max="11540" width="0.33203125" style="35" customWidth="1"/>
    <col min="11541" max="11776" width="8.88671875" style="35"/>
    <col min="11777" max="11777" width="26.33203125" style="35" bestFit="1" customWidth="1"/>
    <col min="11778" max="11778" width="5.109375" style="35" bestFit="1" customWidth="1"/>
    <col min="11779" max="11779" width="6.6640625" style="35" bestFit="1" customWidth="1"/>
    <col min="11780" max="11780" width="7" style="35" bestFit="1" customWidth="1"/>
    <col min="11781" max="11781" width="5.5546875" style="35" bestFit="1" customWidth="1"/>
    <col min="11782" max="11782" width="4.5546875" style="35" bestFit="1" customWidth="1"/>
    <col min="11783" max="11783" width="11.33203125" style="35" bestFit="1" customWidth="1"/>
    <col min="11784" max="11784" width="5.109375" style="35" bestFit="1" customWidth="1"/>
    <col min="11785" max="11785" width="6.6640625" style="35" bestFit="1" customWidth="1"/>
    <col min="11786" max="11786" width="7" style="35" bestFit="1" customWidth="1"/>
    <col min="11787" max="11787" width="5.5546875" style="35" bestFit="1" customWidth="1"/>
    <col min="11788" max="11788" width="4.5546875" style="35" bestFit="1" customWidth="1"/>
    <col min="11789" max="11789" width="11.33203125" style="35" bestFit="1" customWidth="1"/>
    <col min="11790" max="11790" width="5.109375" style="35" bestFit="1" customWidth="1"/>
    <col min="11791" max="11791" width="6.6640625" style="35" bestFit="1" customWidth="1"/>
    <col min="11792" max="11792" width="7" style="35" bestFit="1" customWidth="1"/>
    <col min="11793" max="11793" width="5.5546875" style="35" bestFit="1" customWidth="1"/>
    <col min="11794" max="11794" width="4.5546875" style="35" bestFit="1" customWidth="1"/>
    <col min="11795" max="11795" width="11.33203125" style="35" bestFit="1" customWidth="1"/>
    <col min="11796" max="11796" width="0.33203125" style="35" customWidth="1"/>
    <col min="11797" max="12032" width="8.88671875" style="35"/>
    <col min="12033" max="12033" width="26.33203125" style="35" bestFit="1" customWidth="1"/>
    <col min="12034" max="12034" width="5.109375" style="35" bestFit="1" customWidth="1"/>
    <col min="12035" max="12035" width="6.6640625" style="35" bestFit="1" customWidth="1"/>
    <col min="12036" max="12036" width="7" style="35" bestFit="1" customWidth="1"/>
    <col min="12037" max="12037" width="5.5546875" style="35" bestFit="1" customWidth="1"/>
    <col min="12038" max="12038" width="4.5546875" style="35" bestFit="1" customWidth="1"/>
    <col min="12039" max="12039" width="11.33203125" style="35" bestFit="1" customWidth="1"/>
    <col min="12040" max="12040" width="5.109375" style="35" bestFit="1" customWidth="1"/>
    <col min="12041" max="12041" width="6.6640625" style="35" bestFit="1" customWidth="1"/>
    <col min="12042" max="12042" width="7" style="35" bestFit="1" customWidth="1"/>
    <col min="12043" max="12043" width="5.5546875" style="35" bestFit="1" customWidth="1"/>
    <col min="12044" max="12044" width="4.5546875" style="35" bestFit="1" customWidth="1"/>
    <col min="12045" max="12045" width="11.33203125" style="35" bestFit="1" customWidth="1"/>
    <col min="12046" max="12046" width="5.109375" style="35" bestFit="1" customWidth="1"/>
    <col min="12047" max="12047" width="6.6640625" style="35" bestFit="1" customWidth="1"/>
    <col min="12048" max="12048" width="7" style="35" bestFit="1" customWidth="1"/>
    <col min="12049" max="12049" width="5.5546875" style="35" bestFit="1" customWidth="1"/>
    <col min="12050" max="12050" width="4.5546875" style="35" bestFit="1" customWidth="1"/>
    <col min="12051" max="12051" width="11.33203125" style="35" bestFit="1" customWidth="1"/>
    <col min="12052" max="12052" width="0.33203125" style="35" customWidth="1"/>
    <col min="12053" max="12288" width="8.88671875" style="35"/>
    <col min="12289" max="12289" width="26.33203125" style="35" bestFit="1" customWidth="1"/>
    <col min="12290" max="12290" width="5.109375" style="35" bestFit="1" customWidth="1"/>
    <col min="12291" max="12291" width="6.6640625" style="35" bestFit="1" customWidth="1"/>
    <col min="12292" max="12292" width="7" style="35" bestFit="1" customWidth="1"/>
    <col min="12293" max="12293" width="5.5546875" style="35" bestFit="1" customWidth="1"/>
    <col min="12294" max="12294" width="4.5546875" style="35" bestFit="1" customWidth="1"/>
    <col min="12295" max="12295" width="11.33203125" style="35" bestFit="1" customWidth="1"/>
    <col min="12296" max="12296" width="5.109375" style="35" bestFit="1" customWidth="1"/>
    <col min="12297" max="12297" width="6.6640625" style="35" bestFit="1" customWidth="1"/>
    <col min="12298" max="12298" width="7" style="35" bestFit="1" customWidth="1"/>
    <col min="12299" max="12299" width="5.5546875" style="35" bestFit="1" customWidth="1"/>
    <col min="12300" max="12300" width="4.5546875" style="35" bestFit="1" customWidth="1"/>
    <col min="12301" max="12301" width="11.33203125" style="35" bestFit="1" customWidth="1"/>
    <col min="12302" max="12302" width="5.109375" style="35" bestFit="1" customWidth="1"/>
    <col min="12303" max="12303" width="6.6640625" style="35" bestFit="1" customWidth="1"/>
    <col min="12304" max="12304" width="7" style="35" bestFit="1" customWidth="1"/>
    <col min="12305" max="12305" width="5.5546875" style="35" bestFit="1" customWidth="1"/>
    <col min="12306" max="12306" width="4.5546875" style="35" bestFit="1" customWidth="1"/>
    <col min="12307" max="12307" width="11.33203125" style="35" bestFit="1" customWidth="1"/>
    <col min="12308" max="12308" width="0.33203125" style="35" customWidth="1"/>
    <col min="12309" max="12544" width="8.88671875" style="35"/>
    <col min="12545" max="12545" width="26.33203125" style="35" bestFit="1" customWidth="1"/>
    <col min="12546" max="12546" width="5.109375" style="35" bestFit="1" customWidth="1"/>
    <col min="12547" max="12547" width="6.6640625" style="35" bestFit="1" customWidth="1"/>
    <col min="12548" max="12548" width="7" style="35" bestFit="1" customWidth="1"/>
    <col min="12549" max="12549" width="5.5546875" style="35" bestFit="1" customWidth="1"/>
    <col min="12550" max="12550" width="4.5546875" style="35" bestFit="1" customWidth="1"/>
    <col min="12551" max="12551" width="11.33203125" style="35" bestFit="1" customWidth="1"/>
    <col min="12552" max="12552" width="5.109375" style="35" bestFit="1" customWidth="1"/>
    <col min="12553" max="12553" width="6.6640625" style="35" bestFit="1" customWidth="1"/>
    <col min="12554" max="12554" width="7" style="35" bestFit="1" customWidth="1"/>
    <col min="12555" max="12555" width="5.5546875" style="35" bestFit="1" customWidth="1"/>
    <col min="12556" max="12556" width="4.5546875" style="35" bestFit="1" customWidth="1"/>
    <col min="12557" max="12557" width="11.33203125" style="35" bestFit="1" customWidth="1"/>
    <col min="12558" max="12558" width="5.109375" style="35" bestFit="1" customWidth="1"/>
    <col min="12559" max="12559" width="6.6640625" style="35" bestFit="1" customWidth="1"/>
    <col min="12560" max="12560" width="7" style="35" bestFit="1" customWidth="1"/>
    <col min="12561" max="12561" width="5.5546875" style="35" bestFit="1" customWidth="1"/>
    <col min="12562" max="12562" width="4.5546875" style="35" bestFit="1" customWidth="1"/>
    <col min="12563" max="12563" width="11.33203125" style="35" bestFit="1" customWidth="1"/>
    <col min="12564" max="12564" width="0.33203125" style="35" customWidth="1"/>
    <col min="12565" max="12800" width="8.88671875" style="35"/>
    <col min="12801" max="12801" width="26.33203125" style="35" bestFit="1" customWidth="1"/>
    <col min="12802" max="12802" width="5.109375" style="35" bestFit="1" customWidth="1"/>
    <col min="12803" max="12803" width="6.6640625" style="35" bestFit="1" customWidth="1"/>
    <col min="12804" max="12804" width="7" style="35" bestFit="1" customWidth="1"/>
    <col min="12805" max="12805" width="5.5546875" style="35" bestFit="1" customWidth="1"/>
    <col min="12806" max="12806" width="4.5546875" style="35" bestFit="1" customWidth="1"/>
    <col min="12807" max="12807" width="11.33203125" style="35" bestFit="1" customWidth="1"/>
    <col min="12808" max="12808" width="5.109375" style="35" bestFit="1" customWidth="1"/>
    <col min="12809" max="12809" width="6.6640625" style="35" bestFit="1" customWidth="1"/>
    <col min="12810" max="12810" width="7" style="35" bestFit="1" customWidth="1"/>
    <col min="12811" max="12811" width="5.5546875" style="35" bestFit="1" customWidth="1"/>
    <col min="12812" max="12812" width="4.5546875" style="35" bestFit="1" customWidth="1"/>
    <col min="12813" max="12813" width="11.33203125" style="35" bestFit="1" customWidth="1"/>
    <col min="12814" max="12814" width="5.109375" style="35" bestFit="1" customWidth="1"/>
    <col min="12815" max="12815" width="6.6640625" style="35" bestFit="1" customWidth="1"/>
    <col min="12816" max="12816" width="7" style="35" bestFit="1" customWidth="1"/>
    <col min="12817" max="12817" width="5.5546875" style="35" bestFit="1" customWidth="1"/>
    <col min="12818" max="12818" width="4.5546875" style="35" bestFit="1" customWidth="1"/>
    <col min="12819" max="12819" width="11.33203125" style="35" bestFit="1" customWidth="1"/>
    <col min="12820" max="12820" width="0.33203125" style="35" customWidth="1"/>
    <col min="12821" max="13056" width="8.88671875" style="35"/>
    <col min="13057" max="13057" width="26.33203125" style="35" bestFit="1" customWidth="1"/>
    <col min="13058" max="13058" width="5.109375" style="35" bestFit="1" customWidth="1"/>
    <col min="13059" max="13059" width="6.6640625" style="35" bestFit="1" customWidth="1"/>
    <col min="13060" max="13060" width="7" style="35" bestFit="1" customWidth="1"/>
    <col min="13061" max="13061" width="5.5546875" style="35" bestFit="1" customWidth="1"/>
    <col min="13062" max="13062" width="4.5546875" style="35" bestFit="1" customWidth="1"/>
    <col min="13063" max="13063" width="11.33203125" style="35" bestFit="1" customWidth="1"/>
    <col min="13064" max="13064" width="5.109375" style="35" bestFit="1" customWidth="1"/>
    <col min="13065" max="13065" width="6.6640625" style="35" bestFit="1" customWidth="1"/>
    <col min="13066" max="13066" width="7" style="35" bestFit="1" customWidth="1"/>
    <col min="13067" max="13067" width="5.5546875" style="35" bestFit="1" customWidth="1"/>
    <col min="13068" max="13068" width="4.5546875" style="35" bestFit="1" customWidth="1"/>
    <col min="13069" max="13069" width="11.33203125" style="35" bestFit="1" customWidth="1"/>
    <col min="13070" max="13070" width="5.109375" style="35" bestFit="1" customWidth="1"/>
    <col min="13071" max="13071" width="6.6640625" style="35" bestFit="1" customWidth="1"/>
    <col min="13072" max="13072" width="7" style="35" bestFit="1" customWidth="1"/>
    <col min="13073" max="13073" width="5.5546875" style="35" bestFit="1" customWidth="1"/>
    <col min="13074" max="13074" width="4.5546875" style="35" bestFit="1" customWidth="1"/>
    <col min="13075" max="13075" width="11.33203125" style="35" bestFit="1" customWidth="1"/>
    <col min="13076" max="13076" width="0.33203125" style="35" customWidth="1"/>
    <col min="13077" max="13312" width="8.88671875" style="35"/>
    <col min="13313" max="13313" width="26.33203125" style="35" bestFit="1" customWidth="1"/>
    <col min="13314" max="13314" width="5.109375" style="35" bestFit="1" customWidth="1"/>
    <col min="13315" max="13315" width="6.6640625" style="35" bestFit="1" customWidth="1"/>
    <col min="13316" max="13316" width="7" style="35" bestFit="1" customWidth="1"/>
    <col min="13317" max="13317" width="5.5546875" style="35" bestFit="1" customWidth="1"/>
    <col min="13318" max="13318" width="4.5546875" style="35" bestFit="1" customWidth="1"/>
    <col min="13319" max="13319" width="11.33203125" style="35" bestFit="1" customWidth="1"/>
    <col min="13320" max="13320" width="5.109375" style="35" bestFit="1" customWidth="1"/>
    <col min="13321" max="13321" width="6.6640625" style="35" bestFit="1" customWidth="1"/>
    <col min="13322" max="13322" width="7" style="35" bestFit="1" customWidth="1"/>
    <col min="13323" max="13323" width="5.5546875" style="35" bestFit="1" customWidth="1"/>
    <col min="13324" max="13324" width="4.5546875" style="35" bestFit="1" customWidth="1"/>
    <col min="13325" max="13325" width="11.33203125" style="35" bestFit="1" customWidth="1"/>
    <col min="13326" max="13326" width="5.109375" style="35" bestFit="1" customWidth="1"/>
    <col min="13327" max="13327" width="6.6640625" style="35" bestFit="1" customWidth="1"/>
    <col min="13328" max="13328" width="7" style="35" bestFit="1" customWidth="1"/>
    <col min="13329" max="13329" width="5.5546875" style="35" bestFit="1" customWidth="1"/>
    <col min="13330" max="13330" width="4.5546875" style="35" bestFit="1" customWidth="1"/>
    <col min="13331" max="13331" width="11.33203125" style="35" bestFit="1" customWidth="1"/>
    <col min="13332" max="13332" width="0.33203125" style="35" customWidth="1"/>
    <col min="13333" max="13568" width="8.88671875" style="35"/>
    <col min="13569" max="13569" width="26.33203125" style="35" bestFit="1" customWidth="1"/>
    <col min="13570" max="13570" width="5.109375" style="35" bestFit="1" customWidth="1"/>
    <col min="13571" max="13571" width="6.6640625" style="35" bestFit="1" customWidth="1"/>
    <col min="13572" max="13572" width="7" style="35" bestFit="1" customWidth="1"/>
    <col min="13573" max="13573" width="5.5546875" style="35" bestFit="1" customWidth="1"/>
    <col min="13574" max="13574" width="4.5546875" style="35" bestFit="1" customWidth="1"/>
    <col min="13575" max="13575" width="11.33203125" style="35" bestFit="1" customWidth="1"/>
    <col min="13576" max="13576" width="5.109375" style="35" bestFit="1" customWidth="1"/>
    <col min="13577" max="13577" width="6.6640625" style="35" bestFit="1" customWidth="1"/>
    <col min="13578" max="13578" width="7" style="35" bestFit="1" customWidth="1"/>
    <col min="13579" max="13579" width="5.5546875" style="35" bestFit="1" customWidth="1"/>
    <col min="13580" max="13580" width="4.5546875" style="35" bestFit="1" customWidth="1"/>
    <col min="13581" max="13581" width="11.33203125" style="35" bestFit="1" customWidth="1"/>
    <col min="13582" max="13582" width="5.109375" style="35" bestFit="1" customWidth="1"/>
    <col min="13583" max="13583" width="6.6640625" style="35" bestFit="1" customWidth="1"/>
    <col min="13584" max="13584" width="7" style="35" bestFit="1" customWidth="1"/>
    <col min="13585" max="13585" width="5.5546875" style="35" bestFit="1" customWidth="1"/>
    <col min="13586" max="13586" width="4.5546875" style="35" bestFit="1" customWidth="1"/>
    <col min="13587" max="13587" width="11.33203125" style="35" bestFit="1" customWidth="1"/>
    <col min="13588" max="13588" width="0.33203125" style="35" customWidth="1"/>
    <col min="13589" max="13824" width="8.88671875" style="35"/>
    <col min="13825" max="13825" width="26.33203125" style="35" bestFit="1" customWidth="1"/>
    <col min="13826" max="13826" width="5.109375" style="35" bestFit="1" customWidth="1"/>
    <col min="13827" max="13827" width="6.6640625" style="35" bestFit="1" customWidth="1"/>
    <col min="13828" max="13828" width="7" style="35" bestFit="1" customWidth="1"/>
    <col min="13829" max="13829" width="5.5546875" style="35" bestFit="1" customWidth="1"/>
    <col min="13830" max="13830" width="4.5546875" style="35" bestFit="1" customWidth="1"/>
    <col min="13831" max="13831" width="11.33203125" style="35" bestFit="1" customWidth="1"/>
    <col min="13832" max="13832" width="5.109375" style="35" bestFit="1" customWidth="1"/>
    <col min="13833" max="13833" width="6.6640625" style="35" bestFit="1" customWidth="1"/>
    <col min="13834" max="13834" width="7" style="35" bestFit="1" customWidth="1"/>
    <col min="13835" max="13835" width="5.5546875" style="35" bestFit="1" customWidth="1"/>
    <col min="13836" max="13836" width="4.5546875" style="35" bestFit="1" customWidth="1"/>
    <col min="13837" max="13837" width="11.33203125" style="35" bestFit="1" customWidth="1"/>
    <col min="13838" max="13838" width="5.109375" style="35" bestFit="1" customWidth="1"/>
    <col min="13839" max="13839" width="6.6640625" style="35" bestFit="1" customWidth="1"/>
    <col min="13840" max="13840" width="7" style="35" bestFit="1" customWidth="1"/>
    <col min="13841" max="13841" width="5.5546875" style="35" bestFit="1" customWidth="1"/>
    <col min="13842" max="13842" width="4.5546875" style="35" bestFit="1" customWidth="1"/>
    <col min="13843" max="13843" width="11.33203125" style="35" bestFit="1" customWidth="1"/>
    <col min="13844" max="13844" width="0.33203125" style="35" customWidth="1"/>
    <col min="13845" max="14080" width="8.88671875" style="35"/>
    <col min="14081" max="14081" width="26.33203125" style="35" bestFit="1" customWidth="1"/>
    <col min="14082" max="14082" width="5.109375" style="35" bestFit="1" customWidth="1"/>
    <col min="14083" max="14083" width="6.6640625" style="35" bestFit="1" customWidth="1"/>
    <col min="14084" max="14084" width="7" style="35" bestFit="1" customWidth="1"/>
    <col min="14085" max="14085" width="5.5546875" style="35" bestFit="1" customWidth="1"/>
    <col min="14086" max="14086" width="4.5546875" style="35" bestFit="1" customWidth="1"/>
    <col min="14087" max="14087" width="11.33203125" style="35" bestFit="1" customWidth="1"/>
    <col min="14088" max="14088" width="5.109375" style="35" bestFit="1" customWidth="1"/>
    <col min="14089" max="14089" width="6.6640625" style="35" bestFit="1" customWidth="1"/>
    <col min="14090" max="14090" width="7" style="35" bestFit="1" customWidth="1"/>
    <col min="14091" max="14091" width="5.5546875" style="35" bestFit="1" customWidth="1"/>
    <col min="14092" max="14092" width="4.5546875" style="35" bestFit="1" customWidth="1"/>
    <col min="14093" max="14093" width="11.33203125" style="35" bestFit="1" customWidth="1"/>
    <col min="14094" max="14094" width="5.109375" style="35" bestFit="1" customWidth="1"/>
    <col min="14095" max="14095" width="6.6640625" style="35" bestFit="1" customWidth="1"/>
    <col min="14096" max="14096" width="7" style="35" bestFit="1" customWidth="1"/>
    <col min="14097" max="14097" width="5.5546875" style="35" bestFit="1" customWidth="1"/>
    <col min="14098" max="14098" width="4.5546875" style="35" bestFit="1" customWidth="1"/>
    <col min="14099" max="14099" width="11.33203125" style="35" bestFit="1" customWidth="1"/>
    <col min="14100" max="14100" width="0.33203125" style="35" customWidth="1"/>
    <col min="14101" max="14336" width="8.88671875" style="35"/>
    <col min="14337" max="14337" width="26.33203125" style="35" bestFit="1" customWidth="1"/>
    <col min="14338" max="14338" width="5.109375" style="35" bestFit="1" customWidth="1"/>
    <col min="14339" max="14339" width="6.6640625" style="35" bestFit="1" customWidth="1"/>
    <col min="14340" max="14340" width="7" style="35" bestFit="1" customWidth="1"/>
    <col min="14341" max="14341" width="5.5546875" style="35" bestFit="1" customWidth="1"/>
    <col min="14342" max="14342" width="4.5546875" style="35" bestFit="1" customWidth="1"/>
    <col min="14343" max="14343" width="11.33203125" style="35" bestFit="1" customWidth="1"/>
    <col min="14344" max="14344" width="5.109375" style="35" bestFit="1" customWidth="1"/>
    <col min="14345" max="14345" width="6.6640625" style="35" bestFit="1" customWidth="1"/>
    <col min="14346" max="14346" width="7" style="35" bestFit="1" customWidth="1"/>
    <col min="14347" max="14347" width="5.5546875" style="35" bestFit="1" customWidth="1"/>
    <col min="14348" max="14348" width="4.5546875" style="35" bestFit="1" customWidth="1"/>
    <col min="14349" max="14349" width="11.33203125" style="35" bestFit="1" customWidth="1"/>
    <col min="14350" max="14350" width="5.109375" style="35" bestFit="1" customWidth="1"/>
    <col min="14351" max="14351" width="6.6640625" style="35" bestFit="1" customWidth="1"/>
    <col min="14352" max="14352" width="7" style="35" bestFit="1" customWidth="1"/>
    <col min="14353" max="14353" width="5.5546875" style="35" bestFit="1" customWidth="1"/>
    <col min="14354" max="14354" width="4.5546875" style="35" bestFit="1" customWidth="1"/>
    <col min="14355" max="14355" width="11.33203125" style="35" bestFit="1" customWidth="1"/>
    <col min="14356" max="14356" width="0.33203125" style="35" customWidth="1"/>
    <col min="14357" max="14592" width="8.88671875" style="35"/>
    <col min="14593" max="14593" width="26.33203125" style="35" bestFit="1" customWidth="1"/>
    <col min="14594" max="14594" width="5.109375" style="35" bestFit="1" customWidth="1"/>
    <col min="14595" max="14595" width="6.6640625" style="35" bestFit="1" customWidth="1"/>
    <col min="14596" max="14596" width="7" style="35" bestFit="1" customWidth="1"/>
    <col min="14597" max="14597" width="5.5546875" style="35" bestFit="1" customWidth="1"/>
    <col min="14598" max="14598" width="4.5546875" style="35" bestFit="1" customWidth="1"/>
    <col min="14599" max="14599" width="11.33203125" style="35" bestFit="1" customWidth="1"/>
    <col min="14600" max="14600" width="5.109375" style="35" bestFit="1" customWidth="1"/>
    <col min="14601" max="14601" width="6.6640625" style="35" bestFit="1" customWidth="1"/>
    <col min="14602" max="14602" width="7" style="35" bestFit="1" customWidth="1"/>
    <col min="14603" max="14603" width="5.5546875" style="35" bestFit="1" customWidth="1"/>
    <col min="14604" max="14604" width="4.5546875" style="35" bestFit="1" customWidth="1"/>
    <col min="14605" max="14605" width="11.33203125" style="35" bestFit="1" customWidth="1"/>
    <col min="14606" max="14606" width="5.109375" style="35" bestFit="1" customWidth="1"/>
    <col min="14607" max="14607" width="6.6640625" style="35" bestFit="1" customWidth="1"/>
    <col min="14608" max="14608" width="7" style="35" bestFit="1" customWidth="1"/>
    <col min="14609" max="14609" width="5.5546875" style="35" bestFit="1" customWidth="1"/>
    <col min="14610" max="14610" width="4.5546875" style="35" bestFit="1" customWidth="1"/>
    <col min="14611" max="14611" width="11.33203125" style="35" bestFit="1" customWidth="1"/>
    <col min="14612" max="14612" width="0.33203125" style="35" customWidth="1"/>
    <col min="14613" max="14848" width="8.88671875" style="35"/>
    <col min="14849" max="14849" width="26.33203125" style="35" bestFit="1" customWidth="1"/>
    <col min="14850" max="14850" width="5.109375" style="35" bestFit="1" customWidth="1"/>
    <col min="14851" max="14851" width="6.6640625" style="35" bestFit="1" customWidth="1"/>
    <col min="14852" max="14852" width="7" style="35" bestFit="1" customWidth="1"/>
    <col min="14853" max="14853" width="5.5546875" style="35" bestFit="1" customWidth="1"/>
    <col min="14854" max="14854" width="4.5546875" style="35" bestFit="1" customWidth="1"/>
    <col min="14855" max="14855" width="11.33203125" style="35" bestFit="1" customWidth="1"/>
    <col min="14856" max="14856" width="5.109375" style="35" bestFit="1" customWidth="1"/>
    <col min="14857" max="14857" width="6.6640625" style="35" bestFit="1" customWidth="1"/>
    <col min="14858" max="14858" width="7" style="35" bestFit="1" customWidth="1"/>
    <col min="14859" max="14859" width="5.5546875" style="35" bestFit="1" customWidth="1"/>
    <col min="14860" max="14860" width="4.5546875" style="35" bestFit="1" customWidth="1"/>
    <col min="14861" max="14861" width="11.33203125" style="35" bestFit="1" customWidth="1"/>
    <col min="14862" max="14862" width="5.109375" style="35" bestFit="1" customWidth="1"/>
    <col min="14863" max="14863" width="6.6640625" style="35" bestFit="1" customWidth="1"/>
    <col min="14864" max="14864" width="7" style="35" bestFit="1" customWidth="1"/>
    <col min="14865" max="14865" width="5.5546875" style="35" bestFit="1" customWidth="1"/>
    <col min="14866" max="14866" width="4.5546875" style="35" bestFit="1" customWidth="1"/>
    <col min="14867" max="14867" width="11.33203125" style="35" bestFit="1" customWidth="1"/>
    <col min="14868" max="14868" width="0.33203125" style="35" customWidth="1"/>
    <col min="14869" max="15104" width="8.88671875" style="35"/>
    <col min="15105" max="15105" width="26.33203125" style="35" bestFit="1" customWidth="1"/>
    <col min="15106" max="15106" width="5.109375" style="35" bestFit="1" customWidth="1"/>
    <col min="15107" max="15107" width="6.6640625" style="35" bestFit="1" customWidth="1"/>
    <col min="15108" max="15108" width="7" style="35" bestFit="1" customWidth="1"/>
    <col min="15109" max="15109" width="5.5546875" style="35" bestFit="1" customWidth="1"/>
    <col min="15110" max="15110" width="4.5546875" style="35" bestFit="1" customWidth="1"/>
    <col min="15111" max="15111" width="11.33203125" style="35" bestFit="1" customWidth="1"/>
    <col min="15112" max="15112" width="5.109375" style="35" bestFit="1" customWidth="1"/>
    <col min="15113" max="15113" width="6.6640625" style="35" bestFit="1" customWidth="1"/>
    <col min="15114" max="15114" width="7" style="35" bestFit="1" customWidth="1"/>
    <col min="15115" max="15115" width="5.5546875" style="35" bestFit="1" customWidth="1"/>
    <col min="15116" max="15116" width="4.5546875" style="35" bestFit="1" customWidth="1"/>
    <col min="15117" max="15117" width="11.33203125" style="35" bestFit="1" customWidth="1"/>
    <col min="15118" max="15118" width="5.109375" style="35" bestFit="1" customWidth="1"/>
    <col min="15119" max="15119" width="6.6640625" style="35" bestFit="1" customWidth="1"/>
    <col min="15120" max="15120" width="7" style="35" bestFit="1" customWidth="1"/>
    <col min="15121" max="15121" width="5.5546875" style="35" bestFit="1" customWidth="1"/>
    <col min="15122" max="15122" width="4.5546875" style="35" bestFit="1" customWidth="1"/>
    <col min="15123" max="15123" width="11.33203125" style="35" bestFit="1" customWidth="1"/>
    <col min="15124" max="15124" width="0.33203125" style="35" customWidth="1"/>
    <col min="15125" max="15360" width="8.88671875" style="35"/>
    <col min="15361" max="15361" width="26.33203125" style="35" bestFit="1" customWidth="1"/>
    <col min="15362" max="15362" width="5.109375" style="35" bestFit="1" customWidth="1"/>
    <col min="15363" max="15363" width="6.6640625" style="35" bestFit="1" customWidth="1"/>
    <col min="15364" max="15364" width="7" style="35" bestFit="1" customWidth="1"/>
    <col min="15365" max="15365" width="5.5546875" style="35" bestFit="1" customWidth="1"/>
    <col min="15366" max="15366" width="4.5546875" style="35" bestFit="1" customWidth="1"/>
    <col min="15367" max="15367" width="11.33203125" style="35" bestFit="1" customWidth="1"/>
    <col min="15368" max="15368" width="5.109375" style="35" bestFit="1" customWidth="1"/>
    <col min="15369" max="15369" width="6.6640625" style="35" bestFit="1" customWidth="1"/>
    <col min="15370" max="15370" width="7" style="35" bestFit="1" customWidth="1"/>
    <col min="15371" max="15371" width="5.5546875" style="35" bestFit="1" customWidth="1"/>
    <col min="15372" max="15372" width="4.5546875" style="35" bestFit="1" customWidth="1"/>
    <col min="15373" max="15373" width="11.33203125" style="35" bestFit="1" customWidth="1"/>
    <col min="15374" max="15374" width="5.109375" style="35" bestFit="1" customWidth="1"/>
    <col min="15375" max="15375" width="6.6640625" style="35" bestFit="1" customWidth="1"/>
    <col min="15376" max="15376" width="7" style="35" bestFit="1" customWidth="1"/>
    <col min="15377" max="15377" width="5.5546875" style="35" bestFit="1" customWidth="1"/>
    <col min="15378" max="15378" width="4.5546875" style="35" bestFit="1" customWidth="1"/>
    <col min="15379" max="15379" width="11.33203125" style="35" bestFit="1" customWidth="1"/>
    <col min="15380" max="15380" width="0.33203125" style="35" customWidth="1"/>
    <col min="15381" max="15616" width="8.88671875" style="35"/>
    <col min="15617" max="15617" width="26.33203125" style="35" bestFit="1" customWidth="1"/>
    <col min="15618" max="15618" width="5.109375" style="35" bestFit="1" customWidth="1"/>
    <col min="15619" max="15619" width="6.6640625" style="35" bestFit="1" customWidth="1"/>
    <col min="15620" max="15620" width="7" style="35" bestFit="1" customWidth="1"/>
    <col min="15621" max="15621" width="5.5546875" style="35" bestFit="1" customWidth="1"/>
    <col min="15622" max="15622" width="4.5546875" style="35" bestFit="1" customWidth="1"/>
    <col min="15623" max="15623" width="11.33203125" style="35" bestFit="1" customWidth="1"/>
    <col min="15624" max="15624" width="5.109375" style="35" bestFit="1" customWidth="1"/>
    <col min="15625" max="15625" width="6.6640625" style="35" bestFit="1" customWidth="1"/>
    <col min="15626" max="15626" width="7" style="35" bestFit="1" customWidth="1"/>
    <col min="15627" max="15627" width="5.5546875" style="35" bestFit="1" customWidth="1"/>
    <col min="15628" max="15628" width="4.5546875" style="35" bestFit="1" customWidth="1"/>
    <col min="15629" max="15629" width="11.33203125" style="35" bestFit="1" customWidth="1"/>
    <col min="15630" max="15630" width="5.109375" style="35" bestFit="1" customWidth="1"/>
    <col min="15631" max="15631" width="6.6640625" style="35" bestFit="1" customWidth="1"/>
    <col min="15632" max="15632" width="7" style="35" bestFit="1" customWidth="1"/>
    <col min="15633" max="15633" width="5.5546875" style="35" bestFit="1" customWidth="1"/>
    <col min="15634" max="15634" width="4.5546875" style="35" bestFit="1" customWidth="1"/>
    <col min="15635" max="15635" width="11.33203125" style="35" bestFit="1" customWidth="1"/>
    <col min="15636" max="15636" width="0.33203125" style="35" customWidth="1"/>
    <col min="15637" max="15872" width="8.88671875" style="35"/>
    <col min="15873" max="15873" width="26.33203125" style="35" bestFit="1" customWidth="1"/>
    <col min="15874" max="15874" width="5.109375" style="35" bestFit="1" customWidth="1"/>
    <col min="15875" max="15875" width="6.6640625" style="35" bestFit="1" customWidth="1"/>
    <col min="15876" max="15876" width="7" style="35" bestFit="1" customWidth="1"/>
    <col min="15877" max="15877" width="5.5546875" style="35" bestFit="1" customWidth="1"/>
    <col min="15878" max="15878" width="4.5546875" style="35" bestFit="1" customWidth="1"/>
    <col min="15879" max="15879" width="11.33203125" style="35" bestFit="1" customWidth="1"/>
    <col min="15880" max="15880" width="5.109375" style="35" bestFit="1" customWidth="1"/>
    <col min="15881" max="15881" width="6.6640625" style="35" bestFit="1" customWidth="1"/>
    <col min="15882" max="15882" width="7" style="35" bestFit="1" customWidth="1"/>
    <col min="15883" max="15883" width="5.5546875" style="35" bestFit="1" customWidth="1"/>
    <col min="15884" max="15884" width="4.5546875" style="35" bestFit="1" customWidth="1"/>
    <col min="15885" max="15885" width="11.33203125" style="35" bestFit="1" customWidth="1"/>
    <col min="15886" max="15886" width="5.109375" style="35" bestFit="1" customWidth="1"/>
    <col min="15887" max="15887" width="6.6640625" style="35" bestFit="1" customWidth="1"/>
    <col min="15888" max="15888" width="7" style="35" bestFit="1" customWidth="1"/>
    <col min="15889" max="15889" width="5.5546875" style="35" bestFit="1" customWidth="1"/>
    <col min="15890" max="15890" width="4.5546875" style="35" bestFit="1" customWidth="1"/>
    <col min="15891" max="15891" width="11.33203125" style="35" bestFit="1" customWidth="1"/>
    <col min="15892" max="15892" width="0.33203125" style="35" customWidth="1"/>
    <col min="15893" max="16128" width="8.88671875" style="35"/>
    <col min="16129" max="16129" width="26.33203125" style="35" bestFit="1" customWidth="1"/>
    <col min="16130" max="16130" width="5.109375" style="35" bestFit="1" customWidth="1"/>
    <col min="16131" max="16131" width="6.6640625" style="35" bestFit="1" customWidth="1"/>
    <col min="16132" max="16132" width="7" style="35" bestFit="1" customWidth="1"/>
    <col min="16133" max="16133" width="5.5546875" style="35" bestFit="1" customWidth="1"/>
    <col min="16134" max="16134" width="4.5546875" style="35" bestFit="1" customWidth="1"/>
    <col min="16135" max="16135" width="11.33203125" style="35" bestFit="1" customWidth="1"/>
    <col min="16136" max="16136" width="5.109375" style="35" bestFit="1" customWidth="1"/>
    <col min="16137" max="16137" width="6.6640625" style="35" bestFit="1" customWidth="1"/>
    <col min="16138" max="16138" width="7" style="35" bestFit="1" customWidth="1"/>
    <col min="16139" max="16139" width="5.5546875" style="35" bestFit="1" customWidth="1"/>
    <col min="16140" max="16140" width="4.5546875" style="35" bestFit="1" customWidth="1"/>
    <col min="16141" max="16141" width="11.33203125" style="35" bestFit="1" customWidth="1"/>
    <col min="16142" max="16142" width="5.109375" style="35" bestFit="1" customWidth="1"/>
    <col min="16143" max="16143" width="6.6640625" style="35" bestFit="1" customWidth="1"/>
    <col min="16144" max="16144" width="7" style="35" bestFit="1" customWidth="1"/>
    <col min="16145" max="16145" width="5.5546875" style="35" bestFit="1" customWidth="1"/>
    <col min="16146" max="16146" width="4.5546875" style="35" bestFit="1" customWidth="1"/>
    <col min="16147" max="16147" width="11.33203125" style="35" bestFit="1" customWidth="1"/>
    <col min="16148" max="16148" width="0.33203125" style="35" customWidth="1"/>
    <col min="16149" max="16384" width="8.88671875" style="35"/>
  </cols>
  <sheetData>
    <row r="1" spans="1:20">
      <c r="A1" s="1436" t="s">
        <v>5197</v>
      </c>
    </row>
    <row r="2" spans="1:20" ht="17.399999999999999">
      <c r="A2" s="682" t="s">
        <v>297</v>
      </c>
      <c r="B2" s="1685" t="s">
        <v>5014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682"/>
    </row>
    <row r="3" spans="1:20" ht="18" thickBot="1">
      <c r="A3" s="1092"/>
      <c r="B3" s="1684" t="s">
        <v>5015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  <c r="Q3" s="1684"/>
      <c r="R3" s="1684"/>
      <c r="S3" s="1684"/>
      <c r="T3" s="682"/>
    </row>
    <row r="4" spans="1:20" ht="18" thickBot="1">
      <c r="A4" s="488"/>
      <c r="B4" s="1694" t="s">
        <v>2041</v>
      </c>
      <c r="C4" s="1694"/>
      <c r="D4" s="1694"/>
      <c r="E4" s="1694"/>
      <c r="F4" s="1694"/>
      <c r="G4" s="1694"/>
      <c r="H4" s="1694"/>
      <c r="I4" s="1694"/>
      <c r="J4" s="1694"/>
      <c r="K4" s="1694"/>
      <c r="L4" s="1694"/>
      <c r="M4" s="1694"/>
      <c r="N4" s="1694"/>
      <c r="O4" s="1694"/>
      <c r="P4" s="1694"/>
      <c r="Q4" s="1694"/>
      <c r="R4" s="1694"/>
      <c r="S4" s="1694"/>
      <c r="T4" s="682"/>
    </row>
    <row r="5" spans="1:20" ht="18" thickBot="1">
      <c r="A5" s="458" t="s">
        <v>5016</v>
      </c>
      <c r="B5" s="489"/>
      <c r="C5" s="269"/>
      <c r="D5" s="269"/>
      <c r="E5" s="269"/>
      <c r="F5" s="269"/>
      <c r="G5" s="488"/>
      <c r="H5" s="1694" t="s">
        <v>5017</v>
      </c>
      <c r="I5" s="1694"/>
      <c r="J5" s="1694"/>
      <c r="K5" s="1694"/>
      <c r="L5" s="1694"/>
      <c r="M5" s="1694"/>
      <c r="N5" s="1694"/>
      <c r="O5" s="1694"/>
      <c r="P5" s="1694"/>
      <c r="Q5" s="1694"/>
      <c r="R5" s="1694"/>
      <c r="S5" s="1694"/>
      <c r="T5" s="682"/>
    </row>
    <row r="6" spans="1:20" ht="18" thickBot="1">
      <c r="A6" s="458" t="s">
        <v>5018</v>
      </c>
      <c r="B6" s="1698" t="s">
        <v>3</v>
      </c>
      <c r="C6" s="1698"/>
      <c r="D6" s="1698"/>
      <c r="E6" s="1698"/>
      <c r="F6" s="1698"/>
      <c r="G6" s="1698"/>
      <c r="H6" s="1692" t="s">
        <v>1527</v>
      </c>
      <c r="I6" s="1692"/>
      <c r="J6" s="1692"/>
      <c r="K6" s="1692"/>
      <c r="L6" s="1692"/>
      <c r="M6" s="1692"/>
      <c r="N6" s="1696" t="s">
        <v>1526</v>
      </c>
      <c r="O6" s="1696"/>
      <c r="P6" s="1696"/>
      <c r="Q6" s="1696"/>
      <c r="R6" s="1696"/>
      <c r="S6" s="1696"/>
      <c r="T6" s="682"/>
    </row>
    <row r="7" spans="1:20" ht="24.6" thickBot="1">
      <c r="A7" s="685"/>
      <c r="B7" s="688" t="s">
        <v>3</v>
      </c>
      <c r="C7" s="673" t="s">
        <v>13</v>
      </c>
      <c r="D7" s="673" t="s">
        <v>2039</v>
      </c>
      <c r="E7" s="673" t="s">
        <v>15</v>
      </c>
      <c r="F7" s="673" t="s">
        <v>1594</v>
      </c>
      <c r="G7" s="687" t="s">
        <v>1535</v>
      </c>
      <c r="H7" s="688" t="s">
        <v>3</v>
      </c>
      <c r="I7" s="673" t="s">
        <v>13</v>
      </c>
      <c r="J7" s="673" t="s">
        <v>2039</v>
      </c>
      <c r="K7" s="673" t="s">
        <v>15</v>
      </c>
      <c r="L7" s="673" t="s">
        <v>1594</v>
      </c>
      <c r="M7" s="687" t="s">
        <v>1535</v>
      </c>
      <c r="N7" s="688" t="s">
        <v>3</v>
      </c>
      <c r="O7" s="673" t="s">
        <v>13</v>
      </c>
      <c r="P7" s="673" t="s">
        <v>2039</v>
      </c>
      <c r="Q7" s="673" t="s">
        <v>15</v>
      </c>
      <c r="R7" s="673" t="s">
        <v>1594</v>
      </c>
      <c r="S7" s="673" t="s">
        <v>1535</v>
      </c>
      <c r="T7" s="682"/>
    </row>
    <row r="8" spans="1:20" ht="17.399999999999999">
      <c r="A8" s="672"/>
      <c r="B8" s="672"/>
      <c r="C8" s="672"/>
      <c r="D8" s="672"/>
      <c r="E8" s="672"/>
      <c r="F8" s="672"/>
      <c r="G8" s="672"/>
      <c r="H8" s="672"/>
      <c r="I8" s="672"/>
      <c r="J8" s="672"/>
      <c r="K8" s="672"/>
      <c r="L8" s="672"/>
      <c r="M8" s="672"/>
      <c r="N8" s="672"/>
      <c r="O8" s="672"/>
      <c r="P8" s="672"/>
      <c r="Q8" s="672"/>
      <c r="R8" s="672"/>
      <c r="S8" s="672"/>
      <c r="T8" s="682"/>
    </row>
    <row r="9" spans="1:20" ht="17.399999999999999">
      <c r="A9" s="674" t="s">
        <v>1553</v>
      </c>
      <c r="B9" s="721">
        <v>97560</v>
      </c>
      <c r="C9" s="721">
        <v>29176</v>
      </c>
      <c r="D9" s="721">
        <v>59329</v>
      </c>
      <c r="E9" s="721">
        <v>7078</v>
      </c>
      <c r="F9" s="721">
        <v>1977</v>
      </c>
      <c r="G9" s="721">
        <v>0</v>
      </c>
      <c r="H9" s="721">
        <v>84901</v>
      </c>
      <c r="I9" s="721">
        <v>24700</v>
      </c>
      <c r="J9" s="721">
        <v>52123</v>
      </c>
      <c r="K9" s="721">
        <v>6270</v>
      </c>
      <c r="L9" s="721">
        <v>1808</v>
      </c>
      <c r="M9" s="721">
        <v>0</v>
      </c>
      <c r="N9" s="721">
        <v>12659</v>
      </c>
      <c r="O9" s="721">
        <v>4476</v>
      </c>
      <c r="P9" s="721">
        <v>7206</v>
      </c>
      <c r="Q9" s="721">
        <v>808</v>
      </c>
      <c r="R9" s="721">
        <v>169</v>
      </c>
      <c r="S9" s="721">
        <v>0</v>
      </c>
      <c r="T9" s="682"/>
    </row>
    <row r="10" spans="1:20" ht="17.399999999999999">
      <c r="A10" s="669" t="s">
        <v>1776</v>
      </c>
      <c r="B10" s="723">
        <v>14967</v>
      </c>
      <c r="C10" s="723">
        <v>6334</v>
      </c>
      <c r="D10" s="723">
        <v>7617</v>
      </c>
      <c r="E10" s="723">
        <v>286</v>
      </c>
      <c r="F10" s="723">
        <v>730</v>
      </c>
      <c r="G10" s="723">
        <v>0</v>
      </c>
      <c r="H10" s="723">
        <v>12846</v>
      </c>
      <c r="I10" s="723">
        <v>5267</v>
      </c>
      <c r="J10" s="723">
        <v>6669</v>
      </c>
      <c r="K10" s="723">
        <v>251</v>
      </c>
      <c r="L10" s="723">
        <v>659</v>
      </c>
      <c r="M10" s="723">
        <v>0</v>
      </c>
      <c r="N10" s="723">
        <v>2121</v>
      </c>
      <c r="O10" s="723">
        <v>1067</v>
      </c>
      <c r="P10" s="723">
        <v>948</v>
      </c>
      <c r="Q10" s="723">
        <v>35</v>
      </c>
      <c r="R10" s="723">
        <v>71</v>
      </c>
      <c r="S10" s="723">
        <v>0</v>
      </c>
      <c r="T10" s="682"/>
    </row>
    <row r="11" spans="1:20" ht="17.399999999999999">
      <c r="A11" s="670" t="s">
        <v>5019</v>
      </c>
      <c r="B11" s="722">
        <v>237</v>
      </c>
      <c r="C11" s="722">
        <v>43</v>
      </c>
      <c r="D11" s="722">
        <v>176</v>
      </c>
      <c r="E11" s="722">
        <v>9</v>
      </c>
      <c r="F11" s="722">
        <v>9</v>
      </c>
      <c r="G11" s="722">
        <v>0</v>
      </c>
      <c r="H11" s="722">
        <v>219</v>
      </c>
      <c r="I11" s="722">
        <v>42</v>
      </c>
      <c r="J11" s="722">
        <v>161</v>
      </c>
      <c r="K11" s="722">
        <v>7</v>
      </c>
      <c r="L11" s="722">
        <v>9</v>
      </c>
      <c r="M11" s="722">
        <v>0</v>
      </c>
      <c r="N11" s="722">
        <v>18</v>
      </c>
      <c r="O11" s="722">
        <v>1</v>
      </c>
      <c r="P11" s="722">
        <v>15</v>
      </c>
      <c r="Q11" s="722">
        <v>2</v>
      </c>
      <c r="R11" s="722">
        <v>0</v>
      </c>
      <c r="S11" s="722">
        <v>0</v>
      </c>
      <c r="T11" s="682"/>
    </row>
    <row r="12" spans="1:20" ht="17.399999999999999">
      <c r="A12" s="670" t="s">
        <v>3742</v>
      </c>
      <c r="B12" s="722">
        <v>4491</v>
      </c>
      <c r="C12" s="722">
        <v>1610</v>
      </c>
      <c r="D12" s="722">
        <v>2541</v>
      </c>
      <c r="E12" s="722">
        <v>75</v>
      </c>
      <c r="F12" s="722">
        <v>265</v>
      </c>
      <c r="G12" s="722">
        <v>0</v>
      </c>
      <c r="H12" s="722">
        <v>4263</v>
      </c>
      <c r="I12" s="722">
        <v>1513</v>
      </c>
      <c r="J12" s="722">
        <v>2418</v>
      </c>
      <c r="K12" s="722">
        <v>73</v>
      </c>
      <c r="L12" s="722">
        <v>259</v>
      </c>
      <c r="M12" s="722">
        <v>0</v>
      </c>
      <c r="N12" s="722">
        <v>228</v>
      </c>
      <c r="O12" s="722">
        <v>97</v>
      </c>
      <c r="P12" s="722">
        <v>123</v>
      </c>
      <c r="Q12" s="722">
        <v>2</v>
      </c>
      <c r="R12" s="722">
        <v>6</v>
      </c>
      <c r="S12" s="722">
        <v>0</v>
      </c>
      <c r="T12" s="682"/>
    </row>
    <row r="13" spans="1:20" ht="17.399999999999999">
      <c r="A13" s="670" t="s">
        <v>3741</v>
      </c>
      <c r="B13" s="722">
        <v>5477</v>
      </c>
      <c r="C13" s="722">
        <v>2605</v>
      </c>
      <c r="D13" s="722">
        <v>2538</v>
      </c>
      <c r="E13" s="722">
        <v>103</v>
      </c>
      <c r="F13" s="722">
        <v>231</v>
      </c>
      <c r="G13" s="722">
        <v>0</v>
      </c>
      <c r="H13" s="722">
        <v>4357</v>
      </c>
      <c r="I13" s="722">
        <v>1983</v>
      </c>
      <c r="J13" s="722">
        <v>2093</v>
      </c>
      <c r="K13" s="722">
        <v>87</v>
      </c>
      <c r="L13" s="722">
        <v>194</v>
      </c>
      <c r="M13" s="722">
        <v>0</v>
      </c>
      <c r="N13" s="722">
        <v>1120</v>
      </c>
      <c r="O13" s="722">
        <v>622</v>
      </c>
      <c r="P13" s="722">
        <v>445</v>
      </c>
      <c r="Q13" s="722">
        <v>16</v>
      </c>
      <c r="R13" s="722">
        <v>37</v>
      </c>
      <c r="S13" s="722">
        <v>0</v>
      </c>
      <c r="T13" s="682"/>
    </row>
    <row r="14" spans="1:20" ht="17.399999999999999">
      <c r="A14" s="670" t="s">
        <v>3740</v>
      </c>
      <c r="B14" s="722">
        <v>3683</v>
      </c>
      <c r="C14" s="722">
        <v>1418</v>
      </c>
      <c r="D14" s="722">
        <v>1998</v>
      </c>
      <c r="E14" s="722">
        <v>84</v>
      </c>
      <c r="F14" s="722">
        <v>183</v>
      </c>
      <c r="G14" s="722">
        <v>0</v>
      </c>
      <c r="H14" s="722">
        <v>3011</v>
      </c>
      <c r="I14" s="722">
        <v>1125</v>
      </c>
      <c r="J14" s="722">
        <v>1657</v>
      </c>
      <c r="K14" s="722">
        <v>72</v>
      </c>
      <c r="L14" s="722">
        <v>157</v>
      </c>
      <c r="M14" s="722">
        <v>0</v>
      </c>
      <c r="N14" s="722">
        <v>672</v>
      </c>
      <c r="O14" s="722">
        <v>293</v>
      </c>
      <c r="P14" s="722">
        <v>341</v>
      </c>
      <c r="Q14" s="722">
        <v>12</v>
      </c>
      <c r="R14" s="722">
        <v>26</v>
      </c>
      <c r="S14" s="722">
        <v>0</v>
      </c>
      <c r="T14" s="682"/>
    </row>
    <row r="15" spans="1:20" ht="17.399999999999999">
      <c r="A15" s="670" t="s">
        <v>3739</v>
      </c>
      <c r="B15" s="722">
        <v>1079</v>
      </c>
      <c r="C15" s="722">
        <v>658</v>
      </c>
      <c r="D15" s="722">
        <v>364</v>
      </c>
      <c r="E15" s="722">
        <v>15</v>
      </c>
      <c r="F15" s="722">
        <v>42</v>
      </c>
      <c r="G15" s="722">
        <v>0</v>
      </c>
      <c r="H15" s="722">
        <v>996</v>
      </c>
      <c r="I15" s="722">
        <v>604</v>
      </c>
      <c r="J15" s="722">
        <v>340</v>
      </c>
      <c r="K15" s="722">
        <v>12</v>
      </c>
      <c r="L15" s="722">
        <v>40</v>
      </c>
      <c r="M15" s="722">
        <v>0</v>
      </c>
      <c r="N15" s="722">
        <v>83</v>
      </c>
      <c r="O15" s="722">
        <v>54</v>
      </c>
      <c r="P15" s="722">
        <v>24</v>
      </c>
      <c r="Q15" s="722">
        <v>3</v>
      </c>
      <c r="R15" s="722">
        <v>2</v>
      </c>
      <c r="S15" s="722">
        <v>0</v>
      </c>
      <c r="T15" s="682"/>
    </row>
    <row r="16" spans="1:20" ht="17.399999999999999">
      <c r="A16" s="669" t="s">
        <v>1775</v>
      </c>
      <c r="B16" s="723">
        <v>81811</v>
      </c>
      <c r="C16" s="723">
        <v>22563</v>
      </c>
      <c r="D16" s="723">
        <v>51288</v>
      </c>
      <c r="E16" s="723">
        <v>6729</v>
      </c>
      <c r="F16" s="723">
        <v>1231</v>
      </c>
      <c r="G16" s="723">
        <v>0</v>
      </c>
      <c r="H16" s="723">
        <v>71370</v>
      </c>
      <c r="I16" s="723">
        <v>19192</v>
      </c>
      <c r="J16" s="723">
        <v>45079</v>
      </c>
      <c r="K16" s="723">
        <v>5964</v>
      </c>
      <c r="L16" s="723">
        <v>1135</v>
      </c>
      <c r="M16" s="723">
        <v>0</v>
      </c>
      <c r="N16" s="723">
        <v>10441</v>
      </c>
      <c r="O16" s="723">
        <v>3371</v>
      </c>
      <c r="P16" s="723">
        <v>6209</v>
      </c>
      <c r="Q16" s="723">
        <v>765</v>
      </c>
      <c r="R16" s="723">
        <v>96</v>
      </c>
      <c r="S16" s="723">
        <v>0</v>
      </c>
      <c r="T16" s="682"/>
    </row>
    <row r="17" spans="1:20" ht="17.399999999999999">
      <c r="A17" s="669" t="s">
        <v>1535</v>
      </c>
      <c r="B17" s="723">
        <v>782</v>
      </c>
      <c r="C17" s="723">
        <v>279</v>
      </c>
      <c r="D17" s="723">
        <v>424</v>
      </c>
      <c r="E17" s="723">
        <v>63</v>
      </c>
      <c r="F17" s="723">
        <v>16</v>
      </c>
      <c r="G17" s="723">
        <v>0</v>
      </c>
      <c r="H17" s="723">
        <v>685</v>
      </c>
      <c r="I17" s="723">
        <v>241</v>
      </c>
      <c r="J17" s="723">
        <v>375</v>
      </c>
      <c r="K17" s="723">
        <v>55</v>
      </c>
      <c r="L17" s="723">
        <v>14</v>
      </c>
      <c r="M17" s="723">
        <v>0</v>
      </c>
      <c r="N17" s="723">
        <v>97</v>
      </c>
      <c r="O17" s="723">
        <v>38</v>
      </c>
      <c r="P17" s="723">
        <v>49</v>
      </c>
      <c r="Q17" s="723">
        <v>8</v>
      </c>
      <c r="R17" s="723">
        <v>2</v>
      </c>
      <c r="S17" s="723">
        <v>0</v>
      </c>
      <c r="T17" s="682"/>
    </row>
    <row r="18" spans="1:20" ht="17.399999999999999">
      <c r="A18" s="672"/>
      <c r="B18" s="672"/>
      <c r="C18" s="672"/>
      <c r="D18" s="672"/>
      <c r="E18" s="672"/>
      <c r="F18" s="672"/>
      <c r="G18" s="672"/>
      <c r="H18" s="672"/>
      <c r="I18" s="672"/>
      <c r="J18" s="672"/>
      <c r="K18" s="672"/>
      <c r="L18" s="672"/>
      <c r="M18" s="672"/>
      <c r="N18" s="672"/>
      <c r="O18" s="672"/>
      <c r="P18" s="672"/>
      <c r="Q18" s="672"/>
      <c r="R18" s="672"/>
      <c r="S18" s="672"/>
      <c r="T18" s="682"/>
    </row>
    <row r="19" spans="1:20" ht="17.399999999999999">
      <c r="A19" s="669" t="s">
        <v>199</v>
      </c>
      <c r="B19" s="723">
        <v>51684</v>
      </c>
      <c r="C19" s="723">
        <v>15656</v>
      </c>
      <c r="D19" s="723">
        <v>31774</v>
      </c>
      <c r="E19" s="723">
        <v>2952</v>
      </c>
      <c r="F19" s="723">
        <v>1302</v>
      </c>
      <c r="G19" s="723">
        <v>0</v>
      </c>
      <c r="H19" s="723">
        <v>44126</v>
      </c>
      <c r="I19" s="723">
        <v>12709</v>
      </c>
      <c r="J19" s="723">
        <v>27699</v>
      </c>
      <c r="K19" s="723">
        <v>2556</v>
      </c>
      <c r="L19" s="723">
        <v>1162</v>
      </c>
      <c r="M19" s="723">
        <v>0</v>
      </c>
      <c r="N19" s="723">
        <v>7558</v>
      </c>
      <c r="O19" s="723">
        <v>2947</v>
      </c>
      <c r="P19" s="723">
        <v>4075</v>
      </c>
      <c r="Q19" s="723">
        <v>396</v>
      </c>
      <c r="R19" s="723">
        <v>140</v>
      </c>
      <c r="S19" s="723">
        <v>0</v>
      </c>
      <c r="T19" s="682"/>
    </row>
    <row r="20" spans="1:20" ht="17.399999999999999">
      <c r="A20" s="669" t="s">
        <v>1776</v>
      </c>
      <c r="B20" s="723">
        <v>12937</v>
      </c>
      <c r="C20" s="723">
        <v>5492</v>
      </c>
      <c r="D20" s="723">
        <v>6635</v>
      </c>
      <c r="E20" s="723">
        <v>215</v>
      </c>
      <c r="F20" s="723">
        <v>595</v>
      </c>
      <c r="G20" s="723">
        <v>0</v>
      </c>
      <c r="H20" s="723">
        <v>10939</v>
      </c>
      <c r="I20" s="723">
        <v>4484</v>
      </c>
      <c r="J20" s="723">
        <v>5746</v>
      </c>
      <c r="K20" s="723">
        <v>182</v>
      </c>
      <c r="L20" s="723">
        <v>527</v>
      </c>
      <c r="M20" s="723">
        <v>0</v>
      </c>
      <c r="N20" s="723">
        <v>1998</v>
      </c>
      <c r="O20" s="723">
        <v>1008</v>
      </c>
      <c r="P20" s="723">
        <v>889</v>
      </c>
      <c r="Q20" s="723">
        <v>33</v>
      </c>
      <c r="R20" s="723">
        <v>68</v>
      </c>
      <c r="S20" s="723">
        <v>0</v>
      </c>
      <c r="T20" s="682"/>
    </row>
    <row r="21" spans="1:20" ht="17.399999999999999">
      <c r="A21" s="670" t="s">
        <v>5019</v>
      </c>
      <c r="B21" s="722">
        <v>210</v>
      </c>
      <c r="C21" s="722">
        <v>35</v>
      </c>
      <c r="D21" s="722">
        <v>161</v>
      </c>
      <c r="E21" s="722">
        <v>6</v>
      </c>
      <c r="F21" s="722">
        <v>8</v>
      </c>
      <c r="G21" s="722">
        <v>0</v>
      </c>
      <c r="H21" s="722">
        <v>193</v>
      </c>
      <c r="I21" s="722">
        <v>34</v>
      </c>
      <c r="J21" s="722">
        <v>147</v>
      </c>
      <c r="K21" s="722">
        <v>4</v>
      </c>
      <c r="L21" s="722">
        <v>8</v>
      </c>
      <c r="M21" s="722">
        <v>0</v>
      </c>
      <c r="N21" s="722">
        <v>17</v>
      </c>
      <c r="O21" s="722">
        <v>1</v>
      </c>
      <c r="P21" s="722">
        <v>14</v>
      </c>
      <c r="Q21" s="722">
        <v>2</v>
      </c>
      <c r="R21" s="722">
        <v>0</v>
      </c>
      <c r="S21" s="722">
        <v>0</v>
      </c>
      <c r="T21" s="682"/>
    </row>
    <row r="22" spans="1:20" ht="17.399999999999999">
      <c r="A22" s="670" t="s">
        <v>3742</v>
      </c>
      <c r="B22" s="722">
        <v>3375</v>
      </c>
      <c r="C22" s="722">
        <v>1160</v>
      </c>
      <c r="D22" s="722">
        <v>1982</v>
      </c>
      <c r="E22" s="722">
        <v>48</v>
      </c>
      <c r="F22" s="722">
        <v>185</v>
      </c>
      <c r="G22" s="722">
        <v>0</v>
      </c>
      <c r="H22" s="722">
        <v>3187</v>
      </c>
      <c r="I22" s="722">
        <v>1077</v>
      </c>
      <c r="J22" s="722">
        <v>1884</v>
      </c>
      <c r="K22" s="722">
        <v>47</v>
      </c>
      <c r="L22" s="722">
        <v>179</v>
      </c>
      <c r="M22" s="722">
        <v>0</v>
      </c>
      <c r="N22" s="722">
        <v>188</v>
      </c>
      <c r="O22" s="722">
        <v>83</v>
      </c>
      <c r="P22" s="722">
        <v>98</v>
      </c>
      <c r="Q22" s="722">
        <v>1</v>
      </c>
      <c r="R22" s="722">
        <v>6</v>
      </c>
      <c r="S22" s="722">
        <v>0</v>
      </c>
      <c r="T22" s="682"/>
    </row>
    <row r="23" spans="1:20" ht="17.399999999999999">
      <c r="A23" s="670" t="s">
        <v>3741</v>
      </c>
      <c r="B23" s="722">
        <v>4998</v>
      </c>
      <c r="C23" s="722">
        <v>2391</v>
      </c>
      <c r="D23" s="722">
        <v>2326</v>
      </c>
      <c r="E23" s="722">
        <v>83</v>
      </c>
      <c r="F23" s="722">
        <v>198</v>
      </c>
      <c r="G23" s="722">
        <v>0</v>
      </c>
      <c r="H23" s="722">
        <v>3936</v>
      </c>
      <c r="I23" s="722">
        <v>1801</v>
      </c>
      <c r="J23" s="722">
        <v>1903</v>
      </c>
      <c r="K23" s="722">
        <v>68</v>
      </c>
      <c r="L23" s="722">
        <v>164</v>
      </c>
      <c r="M23" s="722">
        <v>0</v>
      </c>
      <c r="N23" s="722">
        <v>1062</v>
      </c>
      <c r="O23" s="722">
        <v>590</v>
      </c>
      <c r="P23" s="722">
        <v>423</v>
      </c>
      <c r="Q23" s="722">
        <v>15</v>
      </c>
      <c r="R23" s="722">
        <v>34</v>
      </c>
      <c r="S23" s="722">
        <v>0</v>
      </c>
      <c r="T23" s="682"/>
    </row>
    <row r="24" spans="1:20" ht="17.399999999999999">
      <c r="A24" s="670" t="s">
        <v>3740</v>
      </c>
      <c r="B24" s="722">
        <v>3333</v>
      </c>
      <c r="C24" s="722">
        <v>1286</v>
      </c>
      <c r="D24" s="722">
        <v>1820</v>
      </c>
      <c r="E24" s="722">
        <v>64</v>
      </c>
      <c r="F24" s="722">
        <v>163</v>
      </c>
      <c r="G24" s="722">
        <v>0</v>
      </c>
      <c r="H24" s="722">
        <v>2680</v>
      </c>
      <c r="I24" s="722">
        <v>1001</v>
      </c>
      <c r="J24" s="722">
        <v>1490</v>
      </c>
      <c r="K24" s="722">
        <v>52</v>
      </c>
      <c r="L24" s="722">
        <v>137</v>
      </c>
      <c r="M24" s="722">
        <v>0</v>
      </c>
      <c r="N24" s="722">
        <v>653</v>
      </c>
      <c r="O24" s="722">
        <v>285</v>
      </c>
      <c r="P24" s="722">
        <v>330</v>
      </c>
      <c r="Q24" s="722">
        <v>12</v>
      </c>
      <c r="R24" s="722">
        <v>26</v>
      </c>
      <c r="S24" s="722">
        <v>0</v>
      </c>
      <c r="T24" s="682"/>
    </row>
    <row r="25" spans="1:20" ht="17.399999999999999">
      <c r="A25" s="670" t="s">
        <v>3739</v>
      </c>
      <c r="B25" s="722">
        <v>1021</v>
      </c>
      <c r="C25" s="722">
        <v>620</v>
      </c>
      <c r="D25" s="722">
        <v>346</v>
      </c>
      <c r="E25" s="722">
        <v>14</v>
      </c>
      <c r="F25" s="722">
        <v>41</v>
      </c>
      <c r="G25" s="722">
        <v>0</v>
      </c>
      <c r="H25" s="722">
        <v>943</v>
      </c>
      <c r="I25" s="722">
        <v>571</v>
      </c>
      <c r="J25" s="722">
        <v>322</v>
      </c>
      <c r="K25" s="722">
        <v>11</v>
      </c>
      <c r="L25" s="722">
        <v>39</v>
      </c>
      <c r="M25" s="722">
        <v>0</v>
      </c>
      <c r="N25" s="722">
        <v>78</v>
      </c>
      <c r="O25" s="722">
        <v>49</v>
      </c>
      <c r="P25" s="722">
        <v>24</v>
      </c>
      <c r="Q25" s="722">
        <v>3</v>
      </c>
      <c r="R25" s="722">
        <v>2</v>
      </c>
      <c r="S25" s="722">
        <v>0</v>
      </c>
      <c r="T25" s="682"/>
    </row>
    <row r="26" spans="1:20" ht="17.399999999999999">
      <c r="A26" s="669" t="s">
        <v>1775</v>
      </c>
      <c r="B26" s="723">
        <v>38371</v>
      </c>
      <c r="C26" s="723">
        <v>10006</v>
      </c>
      <c r="D26" s="723">
        <v>24956</v>
      </c>
      <c r="E26" s="723">
        <v>2709</v>
      </c>
      <c r="F26" s="723">
        <v>700</v>
      </c>
      <c r="G26" s="723">
        <v>0</v>
      </c>
      <c r="H26" s="723">
        <v>32870</v>
      </c>
      <c r="I26" s="723">
        <v>8094</v>
      </c>
      <c r="J26" s="723">
        <v>21795</v>
      </c>
      <c r="K26" s="723">
        <v>2351</v>
      </c>
      <c r="L26" s="723">
        <v>630</v>
      </c>
      <c r="M26" s="723">
        <v>0</v>
      </c>
      <c r="N26" s="723">
        <v>5501</v>
      </c>
      <c r="O26" s="723">
        <v>1912</v>
      </c>
      <c r="P26" s="723">
        <v>3161</v>
      </c>
      <c r="Q26" s="723">
        <v>358</v>
      </c>
      <c r="R26" s="723">
        <v>70</v>
      </c>
      <c r="S26" s="723">
        <v>0</v>
      </c>
      <c r="T26" s="682"/>
    </row>
    <row r="27" spans="1:20" ht="17.399999999999999">
      <c r="A27" s="669" t="s">
        <v>1535</v>
      </c>
      <c r="B27" s="723">
        <v>376</v>
      </c>
      <c r="C27" s="723">
        <v>158</v>
      </c>
      <c r="D27" s="723">
        <v>183</v>
      </c>
      <c r="E27" s="723">
        <v>28</v>
      </c>
      <c r="F27" s="723">
        <v>7</v>
      </c>
      <c r="G27" s="723">
        <v>0</v>
      </c>
      <c r="H27" s="723">
        <v>317</v>
      </c>
      <c r="I27" s="723">
        <v>131</v>
      </c>
      <c r="J27" s="723">
        <v>158</v>
      </c>
      <c r="K27" s="723">
        <v>23</v>
      </c>
      <c r="L27" s="723">
        <v>5</v>
      </c>
      <c r="M27" s="723">
        <v>0</v>
      </c>
      <c r="N27" s="723">
        <v>59</v>
      </c>
      <c r="O27" s="723">
        <v>27</v>
      </c>
      <c r="P27" s="723">
        <v>25</v>
      </c>
      <c r="Q27" s="723">
        <v>5</v>
      </c>
      <c r="R27" s="723">
        <v>2</v>
      </c>
      <c r="S27" s="723">
        <v>0</v>
      </c>
      <c r="T27" s="682"/>
    </row>
    <row r="28" spans="1:20" ht="17.399999999999999">
      <c r="A28" s="672"/>
      <c r="B28" s="672"/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82"/>
    </row>
    <row r="29" spans="1:20" ht="17.399999999999999">
      <c r="A29" s="669" t="s">
        <v>198</v>
      </c>
      <c r="B29" s="723">
        <v>45876</v>
      </c>
      <c r="C29" s="723">
        <v>13520</v>
      </c>
      <c r="D29" s="723">
        <v>27555</v>
      </c>
      <c r="E29" s="723">
        <v>4126</v>
      </c>
      <c r="F29" s="723">
        <v>675</v>
      </c>
      <c r="G29" s="723">
        <v>0</v>
      </c>
      <c r="H29" s="723">
        <v>40775</v>
      </c>
      <c r="I29" s="723">
        <v>11991</v>
      </c>
      <c r="J29" s="723">
        <v>24424</v>
      </c>
      <c r="K29" s="723">
        <v>3714</v>
      </c>
      <c r="L29" s="723">
        <v>646</v>
      </c>
      <c r="M29" s="723">
        <v>0</v>
      </c>
      <c r="N29" s="723">
        <v>5101</v>
      </c>
      <c r="O29" s="723">
        <v>1529</v>
      </c>
      <c r="P29" s="723">
        <v>3131</v>
      </c>
      <c r="Q29" s="723">
        <v>412</v>
      </c>
      <c r="R29" s="723">
        <v>29</v>
      </c>
      <c r="S29" s="723">
        <v>0</v>
      </c>
      <c r="T29" s="682"/>
    </row>
    <row r="30" spans="1:20" ht="17.399999999999999">
      <c r="A30" s="669" t="s">
        <v>1509</v>
      </c>
      <c r="B30" s="723">
        <v>2030</v>
      </c>
      <c r="C30" s="723">
        <v>842</v>
      </c>
      <c r="D30" s="723">
        <v>982</v>
      </c>
      <c r="E30" s="723">
        <v>71</v>
      </c>
      <c r="F30" s="723">
        <v>135</v>
      </c>
      <c r="G30" s="723">
        <v>0</v>
      </c>
      <c r="H30" s="723">
        <v>1907</v>
      </c>
      <c r="I30" s="723">
        <v>783</v>
      </c>
      <c r="J30" s="723">
        <v>923</v>
      </c>
      <c r="K30" s="723">
        <v>69</v>
      </c>
      <c r="L30" s="723">
        <v>132</v>
      </c>
      <c r="M30" s="723">
        <v>0</v>
      </c>
      <c r="N30" s="723">
        <v>123</v>
      </c>
      <c r="O30" s="723">
        <v>59</v>
      </c>
      <c r="P30" s="723">
        <v>59</v>
      </c>
      <c r="Q30" s="723">
        <v>2</v>
      </c>
      <c r="R30" s="723">
        <v>3</v>
      </c>
      <c r="S30" s="723">
        <v>0</v>
      </c>
      <c r="T30" s="682"/>
    </row>
    <row r="31" spans="1:20" ht="17.399999999999999">
      <c r="A31" s="670" t="s">
        <v>5019</v>
      </c>
      <c r="B31" s="722">
        <v>27</v>
      </c>
      <c r="C31" s="722">
        <v>8</v>
      </c>
      <c r="D31" s="722">
        <v>15</v>
      </c>
      <c r="E31" s="722">
        <v>3</v>
      </c>
      <c r="F31" s="722">
        <v>1</v>
      </c>
      <c r="G31" s="722">
        <v>0</v>
      </c>
      <c r="H31" s="722">
        <v>26</v>
      </c>
      <c r="I31" s="722">
        <v>8</v>
      </c>
      <c r="J31" s="722">
        <v>14</v>
      </c>
      <c r="K31" s="722">
        <v>3</v>
      </c>
      <c r="L31" s="722">
        <v>1</v>
      </c>
      <c r="M31" s="722">
        <v>0</v>
      </c>
      <c r="N31" s="722">
        <v>1</v>
      </c>
      <c r="O31" s="722">
        <v>0</v>
      </c>
      <c r="P31" s="722">
        <v>1</v>
      </c>
      <c r="Q31" s="722">
        <v>0</v>
      </c>
      <c r="R31" s="722">
        <v>0</v>
      </c>
      <c r="S31" s="722">
        <v>0</v>
      </c>
      <c r="T31" s="682"/>
    </row>
    <row r="32" spans="1:20" ht="17.399999999999999">
      <c r="A32" s="670" t="s">
        <v>3742</v>
      </c>
      <c r="B32" s="722">
        <v>1116</v>
      </c>
      <c r="C32" s="722">
        <v>450</v>
      </c>
      <c r="D32" s="722">
        <v>559</v>
      </c>
      <c r="E32" s="722">
        <v>27</v>
      </c>
      <c r="F32" s="722">
        <v>80</v>
      </c>
      <c r="G32" s="722">
        <v>0</v>
      </c>
      <c r="H32" s="722">
        <v>1076</v>
      </c>
      <c r="I32" s="722">
        <v>436</v>
      </c>
      <c r="J32" s="722">
        <v>534</v>
      </c>
      <c r="K32" s="722">
        <v>26</v>
      </c>
      <c r="L32" s="722">
        <v>80</v>
      </c>
      <c r="M32" s="722">
        <v>0</v>
      </c>
      <c r="N32" s="722">
        <v>40</v>
      </c>
      <c r="O32" s="722">
        <v>14</v>
      </c>
      <c r="P32" s="722">
        <v>25</v>
      </c>
      <c r="Q32" s="722">
        <v>1</v>
      </c>
      <c r="R32" s="722">
        <v>0</v>
      </c>
      <c r="S32" s="722">
        <v>0</v>
      </c>
      <c r="T32" s="682"/>
    </row>
    <row r="33" spans="1:20" ht="17.399999999999999">
      <c r="A33" s="670" t="s">
        <v>3741</v>
      </c>
      <c r="B33" s="722">
        <v>479</v>
      </c>
      <c r="C33" s="722">
        <v>214</v>
      </c>
      <c r="D33" s="722">
        <v>212</v>
      </c>
      <c r="E33" s="722">
        <v>20</v>
      </c>
      <c r="F33" s="722">
        <v>33</v>
      </c>
      <c r="G33" s="722">
        <v>0</v>
      </c>
      <c r="H33" s="722">
        <v>421</v>
      </c>
      <c r="I33" s="722">
        <v>182</v>
      </c>
      <c r="J33" s="722">
        <v>190</v>
      </c>
      <c r="K33" s="722">
        <v>19</v>
      </c>
      <c r="L33" s="722">
        <v>30</v>
      </c>
      <c r="M33" s="722">
        <v>0</v>
      </c>
      <c r="N33" s="722">
        <v>58</v>
      </c>
      <c r="O33" s="722">
        <v>32</v>
      </c>
      <c r="P33" s="722">
        <v>22</v>
      </c>
      <c r="Q33" s="722">
        <v>1</v>
      </c>
      <c r="R33" s="722">
        <v>3</v>
      </c>
      <c r="S33" s="722">
        <v>0</v>
      </c>
      <c r="T33" s="682"/>
    </row>
    <row r="34" spans="1:20" ht="17.399999999999999">
      <c r="A34" s="670" t="s">
        <v>3740</v>
      </c>
      <c r="B34" s="722">
        <v>350</v>
      </c>
      <c r="C34" s="722">
        <v>132</v>
      </c>
      <c r="D34" s="722">
        <v>178</v>
      </c>
      <c r="E34" s="722">
        <v>20</v>
      </c>
      <c r="F34" s="722">
        <v>20</v>
      </c>
      <c r="G34" s="722">
        <v>0</v>
      </c>
      <c r="H34" s="722">
        <v>331</v>
      </c>
      <c r="I34" s="722">
        <v>124</v>
      </c>
      <c r="J34" s="722">
        <v>167</v>
      </c>
      <c r="K34" s="722">
        <v>20</v>
      </c>
      <c r="L34" s="722">
        <v>20</v>
      </c>
      <c r="M34" s="722">
        <v>0</v>
      </c>
      <c r="N34" s="722">
        <v>19</v>
      </c>
      <c r="O34" s="722">
        <v>8</v>
      </c>
      <c r="P34" s="722">
        <v>11</v>
      </c>
      <c r="Q34" s="722">
        <v>0</v>
      </c>
      <c r="R34" s="722">
        <v>0</v>
      </c>
      <c r="S34" s="722">
        <v>0</v>
      </c>
      <c r="T34" s="682"/>
    </row>
    <row r="35" spans="1:20" ht="17.399999999999999">
      <c r="A35" s="670" t="s">
        <v>3739</v>
      </c>
      <c r="B35" s="722">
        <v>58</v>
      </c>
      <c r="C35" s="722">
        <v>38</v>
      </c>
      <c r="D35" s="722">
        <v>18</v>
      </c>
      <c r="E35" s="722">
        <v>1</v>
      </c>
      <c r="F35" s="722">
        <v>1</v>
      </c>
      <c r="G35" s="722">
        <v>0</v>
      </c>
      <c r="H35" s="722">
        <v>53</v>
      </c>
      <c r="I35" s="722">
        <v>33</v>
      </c>
      <c r="J35" s="722">
        <v>18</v>
      </c>
      <c r="K35" s="722">
        <v>1</v>
      </c>
      <c r="L35" s="722">
        <v>1</v>
      </c>
      <c r="M35" s="722">
        <v>0</v>
      </c>
      <c r="N35" s="722">
        <v>5</v>
      </c>
      <c r="O35" s="722">
        <v>5</v>
      </c>
      <c r="P35" s="722">
        <v>0</v>
      </c>
      <c r="Q35" s="722">
        <v>0</v>
      </c>
      <c r="R35" s="722">
        <v>0</v>
      </c>
      <c r="S35" s="722">
        <v>0</v>
      </c>
      <c r="T35" s="682"/>
    </row>
    <row r="36" spans="1:20" ht="17.399999999999999">
      <c r="A36" s="669" t="s">
        <v>1508</v>
      </c>
      <c r="B36" s="723">
        <v>43440</v>
      </c>
      <c r="C36" s="723">
        <v>12557</v>
      </c>
      <c r="D36" s="723">
        <v>26332</v>
      </c>
      <c r="E36" s="723">
        <v>4020</v>
      </c>
      <c r="F36" s="723">
        <v>531</v>
      </c>
      <c r="G36" s="723">
        <v>0</v>
      </c>
      <c r="H36" s="723">
        <v>38500</v>
      </c>
      <c r="I36" s="723">
        <v>11098</v>
      </c>
      <c r="J36" s="723">
        <v>23284</v>
      </c>
      <c r="K36" s="723">
        <v>3613</v>
      </c>
      <c r="L36" s="723">
        <v>505</v>
      </c>
      <c r="M36" s="723">
        <v>0</v>
      </c>
      <c r="N36" s="723">
        <v>4940</v>
      </c>
      <c r="O36" s="723">
        <v>1459</v>
      </c>
      <c r="P36" s="723">
        <v>3048</v>
      </c>
      <c r="Q36" s="723">
        <v>407</v>
      </c>
      <c r="R36" s="723">
        <v>26</v>
      </c>
      <c r="S36" s="723">
        <v>0</v>
      </c>
      <c r="T36" s="682"/>
    </row>
    <row r="37" spans="1:20" ht="17.399999999999999">
      <c r="A37" s="669" t="s">
        <v>3816</v>
      </c>
      <c r="B37" s="723">
        <v>406</v>
      </c>
      <c r="C37" s="723">
        <v>121</v>
      </c>
      <c r="D37" s="723">
        <v>241</v>
      </c>
      <c r="E37" s="723">
        <v>35</v>
      </c>
      <c r="F37" s="723">
        <v>9</v>
      </c>
      <c r="G37" s="723">
        <v>0</v>
      </c>
      <c r="H37" s="723">
        <v>368</v>
      </c>
      <c r="I37" s="723">
        <v>110</v>
      </c>
      <c r="J37" s="723">
        <v>217</v>
      </c>
      <c r="K37" s="723">
        <v>32</v>
      </c>
      <c r="L37" s="723">
        <v>9</v>
      </c>
      <c r="M37" s="723">
        <v>0</v>
      </c>
      <c r="N37" s="723">
        <v>38</v>
      </c>
      <c r="O37" s="723">
        <v>11</v>
      </c>
      <c r="P37" s="723">
        <v>24</v>
      </c>
      <c r="Q37" s="723">
        <v>3</v>
      </c>
      <c r="R37" s="723">
        <v>0</v>
      </c>
      <c r="S37" s="723">
        <v>0</v>
      </c>
      <c r="T37" s="682"/>
    </row>
    <row r="38" spans="1:20" ht="17.399999999999999">
      <c r="A38" s="406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682"/>
    </row>
    <row r="39" spans="1:20" ht="18" customHeight="1">
      <c r="A39" s="1802" t="s">
        <v>5020</v>
      </c>
      <c r="B39" s="1802"/>
      <c r="C39" s="1802"/>
      <c r="D39" s="1802"/>
      <c r="E39" s="1802"/>
      <c r="F39" s="1802"/>
      <c r="G39" s="1802"/>
      <c r="H39" s="1802"/>
      <c r="I39" s="1802"/>
      <c r="J39" s="1802"/>
      <c r="K39" s="1802"/>
      <c r="L39" s="1802"/>
      <c r="M39" s="1802"/>
      <c r="N39" s="1802"/>
      <c r="O39" s="1802"/>
      <c r="P39" s="1802"/>
      <c r="Q39" s="1802"/>
      <c r="R39" s="1802"/>
      <c r="S39" s="1802"/>
      <c r="T39" s="682"/>
    </row>
    <row r="40" spans="1:20" ht="17.399999999999999">
      <c r="A40" s="71" t="s">
        <v>4082</v>
      </c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682"/>
    </row>
  </sheetData>
  <mergeCells count="8">
    <mergeCell ref="A39:S39"/>
    <mergeCell ref="B2:S2"/>
    <mergeCell ref="B3:S3"/>
    <mergeCell ref="B4:S4"/>
    <mergeCell ref="H5:S5"/>
    <mergeCell ref="B6:G6"/>
    <mergeCell ref="H6:M6"/>
    <mergeCell ref="N6:S6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5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95">
    <outlinePr summaryBelow="0" summaryRight="0"/>
  </sheetPr>
  <dimension ref="A1:AV58"/>
  <sheetViews>
    <sheetView showGridLines="0" showRowColHeaders="0" view="pageBreakPreview" zoomScaleNormal="100" zoomScaleSheetLayoutView="100" workbookViewId="0">
      <selection activeCell="B2" sqref="B2:AU2"/>
    </sheetView>
  </sheetViews>
  <sheetFormatPr baseColWidth="10" defaultColWidth="8.88671875" defaultRowHeight="13.2"/>
  <cols>
    <col min="1" max="1" width="13.6640625" style="35" bestFit="1" customWidth="1"/>
    <col min="2" max="2" width="34.44140625" style="35" customWidth="1"/>
    <col min="3" max="3" width="5.109375" style="35" bestFit="1" customWidth="1"/>
    <col min="4" max="4" width="8.33203125" style="35" bestFit="1" customWidth="1"/>
    <col min="5" max="5" width="7.33203125" style="35" bestFit="1" customWidth="1"/>
    <col min="6" max="6" width="12.6640625" style="35" bestFit="1" customWidth="1"/>
    <col min="7" max="7" width="8.33203125" style="35" bestFit="1" customWidth="1"/>
    <col min="8" max="8" width="7.33203125" style="35" bestFit="1" customWidth="1"/>
    <col min="9" max="9" width="12.6640625" style="35" bestFit="1" customWidth="1"/>
    <col min="10" max="10" width="8.33203125" style="35" bestFit="1" customWidth="1"/>
    <col min="11" max="11" width="7.33203125" style="35" bestFit="1" customWidth="1"/>
    <col min="12" max="12" width="12.6640625" style="35" bestFit="1" customWidth="1"/>
    <col min="13" max="13" width="8.33203125" style="35" bestFit="1" customWidth="1"/>
    <col min="14" max="14" width="7.33203125" style="35" bestFit="1" customWidth="1"/>
    <col min="15" max="15" width="12.6640625" style="35" bestFit="1" customWidth="1"/>
    <col min="16" max="16" width="8.33203125" style="35" bestFit="1" customWidth="1"/>
    <col min="17" max="17" width="7.33203125" style="35" bestFit="1" customWidth="1"/>
    <col min="18" max="18" width="12.6640625" style="35" bestFit="1" customWidth="1"/>
    <col min="19" max="19" width="8.33203125" style="35" bestFit="1" customWidth="1"/>
    <col min="20" max="20" width="7.33203125" style="35" bestFit="1" customWidth="1"/>
    <col min="21" max="21" width="12.6640625" style="35" bestFit="1" customWidth="1"/>
    <col min="22" max="22" width="8.33203125" style="35" bestFit="1" customWidth="1"/>
    <col min="23" max="23" width="7.33203125" style="35" bestFit="1" customWidth="1"/>
    <col min="24" max="24" width="12.6640625" style="35" bestFit="1" customWidth="1"/>
    <col min="25" max="25" width="8.33203125" style="35" bestFit="1" customWidth="1"/>
    <col min="26" max="26" width="7.33203125" style="35" bestFit="1" customWidth="1"/>
    <col min="27" max="27" width="12.6640625" style="35" bestFit="1" customWidth="1"/>
    <col min="28" max="28" width="8.33203125" style="35" bestFit="1" customWidth="1"/>
    <col min="29" max="29" width="7.33203125" style="35" bestFit="1" customWidth="1"/>
    <col min="30" max="30" width="12.6640625" style="35" bestFit="1" customWidth="1"/>
    <col min="31" max="31" width="8.33203125" style="35" bestFit="1" customWidth="1"/>
    <col min="32" max="32" width="7.33203125" style="35" bestFit="1" customWidth="1"/>
    <col min="33" max="33" width="12.6640625" style="35" bestFit="1" customWidth="1"/>
    <col min="34" max="34" width="8.33203125" style="35" bestFit="1" customWidth="1"/>
    <col min="35" max="35" width="7.33203125" style="35" bestFit="1" customWidth="1"/>
    <col min="36" max="36" width="12.6640625" style="35" bestFit="1" customWidth="1"/>
    <col min="37" max="37" width="8.33203125" style="35" bestFit="1" customWidth="1"/>
    <col min="38" max="38" width="7.33203125" style="35" bestFit="1" customWidth="1"/>
    <col min="39" max="39" width="12.6640625" style="35" bestFit="1" customWidth="1"/>
    <col min="40" max="40" width="8.33203125" style="35" bestFit="1" customWidth="1"/>
    <col min="41" max="41" width="7.33203125" style="35" bestFit="1" customWidth="1"/>
    <col min="42" max="42" width="12.6640625" style="35" bestFit="1" customWidth="1"/>
    <col min="43" max="43" width="8.33203125" style="35" bestFit="1" customWidth="1"/>
    <col min="44" max="44" width="7.33203125" style="35" bestFit="1" customWidth="1"/>
    <col min="45" max="45" width="12.6640625" style="35" bestFit="1" customWidth="1"/>
    <col min="46" max="46" width="8.33203125" style="35" bestFit="1" customWidth="1"/>
    <col min="47" max="47" width="7.33203125" style="35" bestFit="1" customWidth="1"/>
    <col min="48" max="48" width="12.6640625" style="35" bestFit="1" customWidth="1"/>
    <col min="49" max="256" width="8.88671875" style="35"/>
    <col min="257" max="257" width="13.6640625" style="35" bestFit="1" customWidth="1"/>
    <col min="258" max="258" width="34.44140625" style="35" customWidth="1"/>
    <col min="259" max="259" width="5.109375" style="35" bestFit="1" customWidth="1"/>
    <col min="260" max="260" width="8.33203125" style="35" bestFit="1" customWidth="1"/>
    <col min="261" max="261" width="7.33203125" style="35" bestFit="1" customWidth="1"/>
    <col min="262" max="262" width="12.6640625" style="35" bestFit="1" customWidth="1"/>
    <col min="263" max="263" width="8.33203125" style="35" bestFit="1" customWidth="1"/>
    <col min="264" max="264" width="7.33203125" style="35" bestFit="1" customWidth="1"/>
    <col min="265" max="265" width="12.6640625" style="35" bestFit="1" customWidth="1"/>
    <col min="266" max="266" width="8.33203125" style="35" bestFit="1" customWidth="1"/>
    <col min="267" max="267" width="7.33203125" style="35" bestFit="1" customWidth="1"/>
    <col min="268" max="268" width="12.6640625" style="35" bestFit="1" customWidth="1"/>
    <col min="269" max="269" width="8.33203125" style="35" bestFit="1" customWidth="1"/>
    <col min="270" max="270" width="7.33203125" style="35" bestFit="1" customWidth="1"/>
    <col min="271" max="271" width="12.6640625" style="35" bestFit="1" customWidth="1"/>
    <col min="272" max="272" width="8.33203125" style="35" bestFit="1" customWidth="1"/>
    <col min="273" max="273" width="7.33203125" style="35" bestFit="1" customWidth="1"/>
    <col min="274" max="274" width="12.6640625" style="35" bestFit="1" customWidth="1"/>
    <col min="275" max="275" width="8.33203125" style="35" bestFit="1" customWidth="1"/>
    <col min="276" max="276" width="7.33203125" style="35" bestFit="1" customWidth="1"/>
    <col min="277" max="277" width="12.6640625" style="35" bestFit="1" customWidth="1"/>
    <col min="278" max="278" width="8.33203125" style="35" bestFit="1" customWidth="1"/>
    <col min="279" max="279" width="7.33203125" style="35" bestFit="1" customWidth="1"/>
    <col min="280" max="280" width="12.6640625" style="35" bestFit="1" customWidth="1"/>
    <col min="281" max="281" width="8.33203125" style="35" bestFit="1" customWidth="1"/>
    <col min="282" max="282" width="7.33203125" style="35" bestFit="1" customWidth="1"/>
    <col min="283" max="283" width="12.6640625" style="35" bestFit="1" customWidth="1"/>
    <col min="284" max="284" width="8.33203125" style="35" bestFit="1" customWidth="1"/>
    <col min="285" max="285" width="7.33203125" style="35" bestFit="1" customWidth="1"/>
    <col min="286" max="286" width="12.6640625" style="35" bestFit="1" customWidth="1"/>
    <col min="287" max="287" width="8.33203125" style="35" bestFit="1" customWidth="1"/>
    <col min="288" max="288" width="7.33203125" style="35" bestFit="1" customWidth="1"/>
    <col min="289" max="289" width="12.6640625" style="35" bestFit="1" customWidth="1"/>
    <col min="290" max="290" width="8.33203125" style="35" bestFit="1" customWidth="1"/>
    <col min="291" max="291" width="7.33203125" style="35" bestFit="1" customWidth="1"/>
    <col min="292" max="292" width="12.6640625" style="35" bestFit="1" customWidth="1"/>
    <col min="293" max="293" width="8.33203125" style="35" bestFit="1" customWidth="1"/>
    <col min="294" max="294" width="7.33203125" style="35" bestFit="1" customWidth="1"/>
    <col min="295" max="295" width="12.6640625" style="35" bestFit="1" customWidth="1"/>
    <col min="296" max="296" width="8.33203125" style="35" bestFit="1" customWidth="1"/>
    <col min="297" max="297" width="7.33203125" style="35" bestFit="1" customWidth="1"/>
    <col min="298" max="298" width="12.6640625" style="35" bestFit="1" customWidth="1"/>
    <col min="299" max="299" width="8.33203125" style="35" bestFit="1" customWidth="1"/>
    <col min="300" max="300" width="7.33203125" style="35" bestFit="1" customWidth="1"/>
    <col min="301" max="301" width="12.6640625" style="35" bestFit="1" customWidth="1"/>
    <col min="302" max="302" width="8.33203125" style="35" bestFit="1" customWidth="1"/>
    <col min="303" max="303" width="7.33203125" style="35" bestFit="1" customWidth="1"/>
    <col min="304" max="304" width="12.6640625" style="35" bestFit="1" customWidth="1"/>
    <col min="305" max="512" width="8.88671875" style="35"/>
    <col min="513" max="513" width="13.6640625" style="35" bestFit="1" customWidth="1"/>
    <col min="514" max="514" width="34.44140625" style="35" customWidth="1"/>
    <col min="515" max="515" width="5.109375" style="35" bestFit="1" customWidth="1"/>
    <col min="516" max="516" width="8.33203125" style="35" bestFit="1" customWidth="1"/>
    <col min="517" max="517" width="7.33203125" style="35" bestFit="1" customWidth="1"/>
    <col min="518" max="518" width="12.6640625" style="35" bestFit="1" customWidth="1"/>
    <col min="519" max="519" width="8.33203125" style="35" bestFit="1" customWidth="1"/>
    <col min="520" max="520" width="7.33203125" style="35" bestFit="1" customWidth="1"/>
    <col min="521" max="521" width="12.6640625" style="35" bestFit="1" customWidth="1"/>
    <col min="522" max="522" width="8.33203125" style="35" bestFit="1" customWidth="1"/>
    <col min="523" max="523" width="7.33203125" style="35" bestFit="1" customWidth="1"/>
    <col min="524" max="524" width="12.6640625" style="35" bestFit="1" customWidth="1"/>
    <col min="525" max="525" width="8.33203125" style="35" bestFit="1" customWidth="1"/>
    <col min="526" max="526" width="7.33203125" style="35" bestFit="1" customWidth="1"/>
    <col min="527" max="527" width="12.6640625" style="35" bestFit="1" customWidth="1"/>
    <col min="528" max="528" width="8.33203125" style="35" bestFit="1" customWidth="1"/>
    <col min="529" max="529" width="7.33203125" style="35" bestFit="1" customWidth="1"/>
    <col min="530" max="530" width="12.6640625" style="35" bestFit="1" customWidth="1"/>
    <col min="531" max="531" width="8.33203125" style="35" bestFit="1" customWidth="1"/>
    <col min="532" max="532" width="7.33203125" style="35" bestFit="1" customWidth="1"/>
    <col min="533" max="533" width="12.6640625" style="35" bestFit="1" customWidth="1"/>
    <col min="534" max="534" width="8.33203125" style="35" bestFit="1" customWidth="1"/>
    <col min="535" max="535" width="7.33203125" style="35" bestFit="1" customWidth="1"/>
    <col min="536" max="536" width="12.6640625" style="35" bestFit="1" customWidth="1"/>
    <col min="537" max="537" width="8.33203125" style="35" bestFit="1" customWidth="1"/>
    <col min="538" max="538" width="7.33203125" style="35" bestFit="1" customWidth="1"/>
    <col min="539" max="539" width="12.6640625" style="35" bestFit="1" customWidth="1"/>
    <col min="540" max="540" width="8.33203125" style="35" bestFit="1" customWidth="1"/>
    <col min="541" max="541" width="7.33203125" style="35" bestFit="1" customWidth="1"/>
    <col min="542" max="542" width="12.6640625" style="35" bestFit="1" customWidth="1"/>
    <col min="543" max="543" width="8.33203125" style="35" bestFit="1" customWidth="1"/>
    <col min="544" max="544" width="7.33203125" style="35" bestFit="1" customWidth="1"/>
    <col min="545" max="545" width="12.6640625" style="35" bestFit="1" customWidth="1"/>
    <col min="546" max="546" width="8.33203125" style="35" bestFit="1" customWidth="1"/>
    <col min="547" max="547" width="7.33203125" style="35" bestFit="1" customWidth="1"/>
    <col min="548" max="548" width="12.6640625" style="35" bestFit="1" customWidth="1"/>
    <col min="549" max="549" width="8.33203125" style="35" bestFit="1" customWidth="1"/>
    <col min="550" max="550" width="7.33203125" style="35" bestFit="1" customWidth="1"/>
    <col min="551" max="551" width="12.6640625" style="35" bestFit="1" customWidth="1"/>
    <col min="552" max="552" width="8.33203125" style="35" bestFit="1" customWidth="1"/>
    <col min="553" max="553" width="7.33203125" style="35" bestFit="1" customWidth="1"/>
    <col min="554" max="554" width="12.6640625" style="35" bestFit="1" customWidth="1"/>
    <col min="555" max="555" width="8.33203125" style="35" bestFit="1" customWidth="1"/>
    <col min="556" max="556" width="7.33203125" style="35" bestFit="1" customWidth="1"/>
    <col min="557" max="557" width="12.6640625" style="35" bestFit="1" customWidth="1"/>
    <col min="558" max="558" width="8.33203125" style="35" bestFit="1" customWidth="1"/>
    <col min="559" max="559" width="7.33203125" style="35" bestFit="1" customWidth="1"/>
    <col min="560" max="560" width="12.6640625" style="35" bestFit="1" customWidth="1"/>
    <col min="561" max="768" width="8.88671875" style="35"/>
    <col min="769" max="769" width="13.6640625" style="35" bestFit="1" customWidth="1"/>
    <col min="770" max="770" width="34.44140625" style="35" customWidth="1"/>
    <col min="771" max="771" width="5.109375" style="35" bestFit="1" customWidth="1"/>
    <col min="772" max="772" width="8.33203125" style="35" bestFit="1" customWidth="1"/>
    <col min="773" max="773" width="7.33203125" style="35" bestFit="1" customWidth="1"/>
    <col min="774" max="774" width="12.6640625" style="35" bestFit="1" customWidth="1"/>
    <col min="775" max="775" width="8.33203125" style="35" bestFit="1" customWidth="1"/>
    <col min="776" max="776" width="7.33203125" style="35" bestFit="1" customWidth="1"/>
    <col min="777" max="777" width="12.6640625" style="35" bestFit="1" customWidth="1"/>
    <col min="778" max="778" width="8.33203125" style="35" bestFit="1" customWidth="1"/>
    <col min="779" max="779" width="7.33203125" style="35" bestFit="1" customWidth="1"/>
    <col min="780" max="780" width="12.6640625" style="35" bestFit="1" customWidth="1"/>
    <col min="781" max="781" width="8.33203125" style="35" bestFit="1" customWidth="1"/>
    <col min="782" max="782" width="7.33203125" style="35" bestFit="1" customWidth="1"/>
    <col min="783" max="783" width="12.6640625" style="35" bestFit="1" customWidth="1"/>
    <col min="784" max="784" width="8.33203125" style="35" bestFit="1" customWidth="1"/>
    <col min="785" max="785" width="7.33203125" style="35" bestFit="1" customWidth="1"/>
    <col min="786" max="786" width="12.6640625" style="35" bestFit="1" customWidth="1"/>
    <col min="787" max="787" width="8.33203125" style="35" bestFit="1" customWidth="1"/>
    <col min="788" max="788" width="7.33203125" style="35" bestFit="1" customWidth="1"/>
    <col min="789" max="789" width="12.6640625" style="35" bestFit="1" customWidth="1"/>
    <col min="790" max="790" width="8.33203125" style="35" bestFit="1" customWidth="1"/>
    <col min="791" max="791" width="7.33203125" style="35" bestFit="1" customWidth="1"/>
    <col min="792" max="792" width="12.6640625" style="35" bestFit="1" customWidth="1"/>
    <col min="793" max="793" width="8.33203125" style="35" bestFit="1" customWidth="1"/>
    <col min="794" max="794" width="7.33203125" style="35" bestFit="1" customWidth="1"/>
    <col min="795" max="795" width="12.6640625" style="35" bestFit="1" customWidth="1"/>
    <col min="796" max="796" width="8.33203125" style="35" bestFit="1" customWidth="1"/>
    <col min="797" max="797" width="7.33203125" style="35" bestFit="1" customWidth="1"/>
    <col min="798" max="798" width="12.6640625" style="35" bestFit="1" customWidth="1"/>
    <col min="799" max="799" width="8.33203125" style="35" bestFit="1" customWidth="1"/>
    <col min="800" max="800" width="7.33203125" style="35" bestFit="1" customWidth="1"/>
    <col min="801" max="801" width="12.6640625" style="35" bestFit="1" customWidth="1"/>
    <col min="802" max="802" width="8.33203125" style="35" bestFit="1" customWidth="1"/>
    <col min="803" max="803" width="7.33203125" style="35" bestFit="1" customWidth="1"/>
    <col min="804" max="804" width="12.6640625" style="35" bestFit="1" customWidth="1"/>
    <col min="805" max="805" width="8.33203125" style="35" bestFit="1" customWidth="1"/>
    <col min="806" max="806" width="7.33203125" style="35" bestFit="1" customWidth="1"/>
    <col min="807" max="807" width="12.6640625" style="35" bestFit="1" customWidth="1"/>
    <col min="808" max="808" width="8.33203125" style="35" bestFit="1" customWidth="1"/>
    <col min="809" max="809" width="7.33203125" style="35" bestFit="1" customWidth="1"/>
    <col min="810" max="810" width="12.6640625" style="35" bestFit="1" customWidth="1"/>
    <col min="811" max="811" width="8.33203125" style="35" bestFit="1" customWidth="1"/>
    <col min="812" max="812" width="7.33203125" style="35" bestFit="1" customWidth="1"/>
    <col min="813" max="813" width="12.6640625" style="35" bestFit="1" customWidth="1"/>
    <col min="814" max="814" width="8.33203125" style="35" bestFit="1" customWidth="1"/>
    <col min="815" max="815" width="7.33203125" style="35" bestFit="1" customWidth="1"/>
    <col min="816" max="816" width="12.6640625" style="35" bestFit="1" customWidth="1"/>
    <col min="817" max="1024" width="8.88671875" style="35"/>
    <col min="1025" max="1025" width="13.6640625" style="35" bestFit="1" customWidth="1"/>
    <col min="1026" max="1026" width="34.44140625" style="35" customWidth="1"/>
    <col min="1027" max="1027" width="5.109375" style="35" bestFit="1" customWidth="1"/>
    <col min="1028" max="1028" width="8.33203125" style="35" bestFit="1" customWidth="1"/>
    <col min="1029" max="1029" width="7.33203125" style="35" bestFit="1" customWidth="1"/>
    <col min="1030" max="1030" width="12.6640625" style="35" bestFit="1" customWidth="1"/>
    <col min="1031" max="1031" width="8.33203125" style="35" bestFit="1" customWidth="1"/>
    <col min="1032" max="1032" width="7.33203125" style="35" bestFit="1" customWidth="1"/>
    <col min="1033" max="1033" width="12.6640625" style="35" bestFit="1" customWidth="1"/>
    <col min="1034" max="1034" width="8.33203125" style="35" bestFit="1" customWidth="1"/>
    <col min="1035" max="1035" width="7.33203125" style="35" bestFit="1" customWidth="1"/>
    <col min="1036" max="1036" width="12.6640625" style="35" bestFit="1" customWidth="1"/>
    <col min="1037" max="1037" width="8.33203125" style="35" bestFit="1" customWidth="1"/>
    <col min="1038" max="1038" width="7.33203125" style="35" bestFit="1" customWidth="1"/>
    <col min="1039" max="1039" width="12.6640625" style="35" bestFit="1" customWidth="1"/>
    <col min="1040" max="1040" width="8.33203125" style="35" bestFit="1" customWidth="1"/>
    <col min="1041" max="1041" width="7.33203125" style="35" bestFit="1" customWidth="1"/>
    <col min="1042" max="1042" width="12.6640625" style="35" bestFit="1" customWidth="1"/>
    <col min="1043" max="1043" width="8.33203125" style="35" bestFit="1" customWidth="1"/>
    <col min="1044" max="1044" width="7.33203125" style="35" bestFit="1" customWidth="1"/>
    <col min="1045" max="1045" width="12.6640625" style="35" bestFit="1" customWidth="1"/>
    <col min="1046" max="1046" width="8.33203125" style="35" bestFit="1" customWidth="1"/>
    <col min="1047" max="1047" width="7.33203125" style="35" bestFit="1" customWidth="1"/>
    <col min="1048" max="1048" width="12.6640625" style="35" bestFit="1" customWidth="1"/>
    <col min="1049" max="1049" width="8.33203125" style="35" bestFit="1" customWidth="1"/>
    <col min="1050" max="1050" width="7.33203125" style="35" bestFit="1" customWidth="1"/>
    <col min="1051" max="1051" width="12.6640625" style="35" bestFit="1" customWidth="1"/>
    <col min="1052" max="1052" width="8.33203125" style="35" bestFit="1" customWidth="1"/>
    <col min="1053" max="1053" width="7.33203125" style="35" bestFit="1" customWidth="1"/>
    <col min="1054" max="1054" width="12.6640625" style="35" bestFit="1" customWidth="1"/>
    <col min="1055" max="1055" width="8.33203125" style="35" bestFit="1" customWidth="1"/>
    <col min="1056" max="1056" width="7.33203125" style="35" bestFit="1" customWidth="1"/>
    <col min="1057" max="1057" width="12.6640625" style="35" bestFit="1" customWidth="1"/>
    <col min="1058" max="1058" width="8.33203125" style="35" bestFit="1" customWidth="1"/>
    <col min="1059" max="1059" width="7.33203125" style="35" bestFit="1" customWidth="1"/>
    <col min="1060" max="1060" width="12.6640625" style="35" bestFit="1" customWidth="1"/>
    <col min="1061" max="1061" width="8.33203125" style="35" bestFit="1" customWidth="1"/>
    <col min="1062" max="1062" width="7.33203125" style="35" bestFit="1" customWidth="1"/>
    <col min="1063" max="1063" width="12.6640625" style="35" bestFit="1" customWidth="1"/>
    <col min="1064" max="1064" width="8.33203125" style="35" bestFit="1" customWidth="1"/>
    <col min="1065" max="1065" width="7.33203125" style="35" bestFit="1" customWidth="1"/>
    <col min="1066" max="1066" width="12.6640625" style="35" bestFit="1" customWidth="1"/>
    <col min="1067" max="1067" width="8.33203125" style="35" bestFit="1" customWidth="1"/>
    <col min="1068" max="1068" width="7.33203125" style="35" bestFit="1" customWidth="1"/>
    <col min="1069" max="1069" width="12.6640625" style="35" bestFit="1" customWidth="1"/>
    <col min="1070" max="1070" width="8.33203125" style="35" bestFit="1" customWidth="1"/>
    <col min="1071" max="1071" width="7.33203125" style="35" bestFit="1" customWidth="1"/>
    <col min="1072" max="1072" width="12.6640625" style="35" bestFit="1" customWidth="1"/>
    <col min="1073" max="1280" width="8.88671875" style="35"/>
    <col min="1281" max="1281" width="13.6640625" style="35" bestFit="1" customWidth="1"/>
    <col min="1282" max="1282" width="34.44140625" style="35" customWidth="1"/>
    <col min="1283" max="1283" width="5.109375" style="35" bestFit="1" customWidth="1"/>
    <col min="1284" max="1284" width="8.33203125" style="35" bestFit="1" customWidth="1"/>
    <col min="1285" max="1285" width="7.33203125" style="35" bestFit="1" customWidth="1"/>
    <col min="1286" max="1286" width="12.6640625" style="35" bestFit="1" customWidth="1"/>
    <col min="1287" max="1287" width="8.33203125" style="35" bestFit="1" customWidth="1"/>
    <col min="1288" max="1288" width="7.33203125" style="35" bestFit="1" customWidth="1"/>
    <col min="1289" max="1289" width="12.6640625" style="35" bestFit="1" customWidth="1"/>
    <col min="1290" max="1290" width="8.33203125" style="35" bestFit="1" customWidth="1"/>
    <col min="1291" max="1291" width="7.33203125" style="35" bestFit="1" customWidth="1"/>
    <col min="1292" max="1292" width="12.6640625" style="35" bestFit="1" customWidth="1"/>
    <col min="1293" max="1293" width="8.33203125" style="35" bestFit="1" customWidth="1"/>
    <col min="1294" max="1294" width="7.33203125" style="35" bestFit="1" customWidth="1"/>
    <col min="1295" max="1295" width="12.6640625" style="35" bestFit="1" customWidth="1"/>
    <col min="1296" max="1296" width="8.33203125" style="35" bestFit="1" customWidth="1"/>
    <col min="1297" max="1297" width="7.33203125" style="35" bestFit="1" customWidth="1"/>
    <col min="1298" max="1298" width="12.6640625" style="35" bestFit="1" customWidth="1"/>
    <col min="1299" max="1299" width="8.33203125" style="35" bestFit="1" customWidth="1"/>
    <col min="1300" max="1300" width="7.33203125" style="35" bestFit="1" customWidth="1"/>
    <col min="1301" max="1301" width="12.6640625" style="35" bestFit="1" customWidth="1"/>
    <col min="1302" max="1302" width="8.33203125" style="35" bestFit="1" customWidth="1"/>
    <col min="1303" max="1303" width="7.33203125" style="35" bestFit="1" customWidth="1"/>
    <col min="1304" max="1304" width="12.6640625" style="35" bestFit="1" customWidth="1"/>
    <col min="1305" max="1305" width="8.33203125" style="35" bestFit="1" customWidth="1"/>
    <col min="1306" max="1306" width="7.33203125" style="35" bestFit="1" customWidth="1"/>
    <col min="1307" max="1307" width="12.6640625" style="35" bestFit="1" customWidth="1"/>
    <col min="1308" max="1308" width="8.33203125" style="35" bestFit="1" customWidth="1"/>
    <col min="1309" max="1309" width="7.33203125" style="35" bestFit="1" customWidth="1"/>
    <col min="1310" max="1310" width="12.6640625" style="35" bestFit="1" customWidth="1"/>
    <col min="1311" max="1311" width="8.33203125" style="35" bestFit="1" customWidth="1"/>
    <col min="1312" max="1312" width="7.33203125" style="35" bestFit="1" customWidth="1"/>
    <col min="1313" max="1313" width="12.6640625" style="35" bestFit="1" customWidth="1"/>
    <col min="1314" max="1314" width="8.33203125" style="35" bestFit="1" customWidth="1"/>
    <col min="1315" max="1315" width="7.33203125" style="35" bestFit="1" customWidth="1"/>
    <col min="1316" max="1316" width="12.6640625" style="35" bestFit="1" customWidth="1"/>
    <col min="1317" max="1317" width="8.33203125" style="35" bestFit="1" customWidth="1"/>
    <col min="1318" max="1318" width="7.33203125" style="35" bestFit="1" customWidth="1"/>
    <col min="1319" max="1319" width="12.6640625" style="35" bestFit="1" customWidth="1"/>
    <col min="1320" max="1320" width="8.33203125" style="35" bestFit="1" customWidth="1"/>
    <col min="1321" max="1321" width="7.33203125" style="35" bestFit="1" customWidth="1"/>
    <col min="1322" max="1322" width="12.6640625" style="35" bestFit="1" customWidth="1"/>
    <col min="1323" max="1323" width="8.33203125" style="35" bestFit="1" customWidth="1"/>
    <col min="1324" max="1324" width="7.33203125" style="35" bestFit="1" customWidth="1"/>
    <col min="1325" max="1325" width="12.6640625" style="35" bestFit="1" customWidth="1"/>
    <col min="1326" max="1326" width="8.33203125" style="35" bestFit="1" customWidth="1"/>
    <col min="1327" max="1327" width="7.33203125" style="35" bestFit="1" customWidth="1"/>
    <col min="1328" max="1328" width="12.6640625" style="35" bestFit="1" customWidth="1"/>
    <col min="1329" max="1536" width="8.88671875" style="35"/>
    <col min="1537" max="1537" width="13.6640625" style="35" bestFit="1" customWidth="1"/>
    <col min="1538" max="1538" width="34.44140625" style="35" customWidth="1"/>
    <col min="1539" max="1539" width="5.109375" style="35" bestFit="1" customWidth="1"/>
    <col min="1540" max="1540" width="8.33203125" style="35" bestFit="1" customWidth="1"/>
    <col min="1541" max="1541" width="7.33203125" style="35" bestFit="1" customWidth="1"/>
    <col min="1542" max="1542" width="12.6640625" style="35" bestFit="1" customWidth="1"/>
    <col min="1543" max="1543" width="8.33203125" style="35" bestFit="1" customWidth="1"/>
    <col min="1544" max="1544" width="7.33203125" style="35" bestFit="1" customWidth="1"/>
    <col min="1545" max="1545" width="12.6640625" style="35" bestFit="1" customWidth="1"/>
    <col min="1546" max="1546" width="8.33203125" style="35" bestFit="1" customWidth="1"/>
    <col min="1547" max="1547" width="7.33203125" style="35" bestFit="1" customWidth="1"/>
    <col min="1548" max="1548" width="12.6640625" style="35" bestFit="1" customWidth="1"/>
    <col min="1549" max="1549" width="8.33203125" style="35" bestFit="1" customWidth="1"/>
    <col min="1550" max="1550" width="7.33203125" style="35" bestFit="1" customWidth="1"/>
    <col min="1551" max="1551" width="12.6640625" style="35" bestFit="1" customWidth="1"/>
    <col min="1552" max="1552" width="8.33203125" style="35" bestFit="1" customWidth="1"/>
    <col min="1553" max="1553" width="7.33203125" style="35" bestFit="1" customWidth="1"/>
    <col min="1554" max="1554" width="12.6640625" style="35" bestFit="1" customWidth="1"/>
    <col min="1555" max="1555" width="8.33203125" style="35" bestFit="1" customWidth="1"/>
    <col min="1556" max="1556" width="7.33203125" style="35" bestFit="1" customWidth="1"/>
    <col min="1557" max="1557" width="12.6640625" style="35" bestFit="1" customWidth="1"/>
    <col min="1558" max="1558" width="8.33203125" style="35" bestFit="1" customWidth="1"/>
    <col min="1559" max="1559" width="7.33203125" style="35" bestFit="1" customWidth="1"/>
    <col min="1560" max="1560" width="12.6640625" style="35" bestFit="1" customWidth="1"/>
    <col min="1561" max="1561" width="8.33203125" style="35" bestFit="1" customWidth="1"/>
    <col min="1562" max="1562" width="7.33203125" style="35" bestFit="1" customWidth="1"/>
    <col min="1563" max="1563" width="12.6640625" style="35" bestFit="1" customWidth="1"/>
    <col min="1564" max="1564" width="8.33203125" style="35" bestFit="1" customWidth="1"/>
    <col min="1565" max="1565" width="7.33203125" style="35" bestFit="1" customWidth="1"/>
    <col min="1566" max="1566" width="12.6640625" style="35" bestFit="1" customWidth="1"/>
    <col min="1567" max="1567" width="8.33203125" style="35" bestFit="1" customWidth="1"/>
    <col min="1568" max="1568" width="7.33203125" style="35" bestFit="1" customWidth="1"/>
    <col min="1569" max="1569" width="12.6640625" style="35" bestFit="1" customWidth="1"/>
    <col min="1570" max="1570" width="8.33203125" style="35" bestFit="1" customWidth="1"/>
    <col min="1571" max="1571" width="7.33203125" style="35" bestFit="1" customWidth="1"/>
    <col min="1572" max="1572" width="12.6640625" style="35" bestFit="1" customWidth="1"/>
    <col min="1573" max="1573" width="8.33203125" style="35" bestFit="1" customWidth="1"/>
    <col min="1574" max="1574" width="7.33203125" style="35" bestFit="1" customWidth="1"/>
    <col min="1575" max="1575" width="12.6640625" style="35" bestFit="1" customWidth="1"/>
    <col min="1576" max="1576" width="8.33203125" style="35" bestFit="1" customWidth="1"/>
    <col min="1577" max="1577" width="7.33203125" style="35" bestFit="1" customWidth="1"/>
    <col min="1578" max="1578" width="12.6640625" style="35" bestFit="1" customWidth="1"/>
    <col min="1579" max="1579" width="8.33203125" style="35" bestFit="1" customWidth="1"/>
    <col min="1580" max="1580" width="7.33203125" style="35" bestFit="1" customWidth="1"/>
    <col min="1581" max="1581" width="12.6640625" style="35" bestFit="1" customWidth="1"/>
    <col min="1582" max="1582" width="8.33203125" style="35" bestFit="1" customWidth="1"/>
    <col min="1583" max="1583" width="7.33203125" style="35" bestFit="1" customWidth="1"/>
    <col min="1584" max="1584" width="12.6640625" style="35" bestFit="1" customWidth="1"/>
    <col min="1585" max="1792" width="8.88671875" style="35"/>
    <col min="1793" max="1793" width="13.6640625" style="35" bestFit="1" customWidth="1"/>
    <col min="1794" max="1794" width="34.44140625" style="35" customWidth="1"/>
    <col min="1795" max="1795" width="5.109375" style="35" bestFit="1" customWidth="1"/>
    <col min="1796" max="1796" width="8.33203125" style="35" bestFit="1" customWidth="1"/>
    <col min="1797" max="1797" width="7.33203125" style="35" bestFit="1" customWidth="1"/>
    <col min="1798" max="1798" width="12.6640625" style="35" bestFit="1" customWidth="1"/>
    <col min="1799" max="1799" width="8.33203125" style="35" bestFit="1" customWidth="1"/>
    <col min="1800" max="1800" width="7.33203125" style="35" bestFit="1" customWidth="1"/>
    <col min="1801" max="1801" width="12.6640625" style="35" bestFit="1" customWidth="1"/>
    <col min="1802" max="1802" width="8.33203125" style="35" bestFit="1" customWidth="1"/>
    <col min="1803" max="1803" width="7.33203125" style="35" bestFit="1" customWidth="1"/>
    <col min="1804" max="1804" width="12.6640625" style="35" bestFit="1" customWidth="1"/>
    <col min="1805" max="1805" width="8.33203125" style="35" bestFit="1" customWidth="1"/>
    <col min="1806" max="1806" width="7.33203125" style="35" bestFit="1" customWidth="1"/>
    <col min="1807" max="1807" width="12.6640625" style="35" bestFit="1" customWidth="1"/>
    <col min="1808" max="1808" width="8.33203125" style="35" bestFit="1" customWidth="1"/>
    <col min="1809" max="1809" width="7.33203125" style="35" bestFit="1" customWidth="1"/>
    <col min="1810" max="1810" width="12.6640625" style="35" bestFit="1" customWidth="1"/>
    <col min="1811" max="1811" width="8.33203125" style="35" bestFit="1" customWidth="1"/>
    <col min="1812" max="1812" width="7.33203125" style="35" bestFit="1" customWidth="1"/>
    <col min="1813" max="1813" width="12.6640625" style="35" bestFit="1" customWidth="1"/>
    <col min="1814" max="1814" width="8.33203125" style="35" bestFit="1" customWidth="1"/>
    <col min="1815" max="1815" width="7.33203125" style="35" bestFit="1" customWidth="1"/>
    <col min="1816" max="1816" width="12.6640625" style="35" bestFit="1" customWidth="1"/>
    <col min="1817" max="1817" width="8.33203125" style="35" bestFit="1" customWidth="1"/>
    <col min="1818" max="1818" width="7.33203125" style="35" bestFit="1" customWidth="1"/>
    <col min="1819" max="1819" width="12.6640625" style="35" bestFit="1" customWidth="1"/>
    <col min="1820" max="1820" width="8.33203125" style="35" bestFit="1" customWidth="1"/>
    <col min="1821" max="1821" width="7.33203125" style="35" bestFit="1" customWidth="1"/>
    <col min="1822" max="1822" width="12.6640625" style="35" bestFit="1" customWidth="1"/>
    <col min="1823" max="1823" width="8.33203125" style="35" bestFit="1" customWidth="1"/>
    <col min="1824" max="1824" width="7.33203125" style="35" bestFit="1" customWidth="1"/>
    <col min="1825" max="1825" width="12.6640625" style="35" bestFit="1" customWidth="1"/>
    <col min="1826" max="1826" width="8.33203125" style="35" bestFit="1" customWidth="1"/>
    <col min="1827" max="1827" width="7.33203125" style="35" bestFit="1" customWidth="1"/>
    <col min="1828" max="1828" width="12.6640625" style="35" bestFit="1" customWidth="1"/>
    <col min="1829" max="1829" width="8.33203125" style="35" bestFit="1" customWidth="1"/>
    <col min="1830" max="1830" width="7.33203125" style="35" bestFit="1" customWidth="1"/>
    <col min="1831" max="1831" width="12.6640625" style="35" bestFit="1" customWidth="1"/>
    <col min="1832" max="1832" width="8.33203125" style="35" bestFit="1" customWidth="1"/>
    <col min="1833" max="1833" width="7.33203125" style="35" bestFit="1" customWidth="1"/>
    <col min="1834" max="1834" width="12.6640625" style="35" bestFit="1" customWidth="1"/>
    <col min="1835" max="1835" width="8.33203125" style="35" bestFit="1" customWidth="1"/>
    <col min="1836" max="1836" width="7.33203125" style="35" bestFit="1" customWidth="1"/>
    <col min="1837" max="1837" width="12.6640625" style="35" bestFit="1" customWidth="1"/>
    <col min="1838" max="1838" width="8.33203125" style="35" bestFit="1" customWidth="1"/>
    <col min="1839" max="1839" width="7.33203125" style="35" bestFit="1" customWidth="1"/>
    <col min="1840" max="1840" width="12.6640625" style="35" bestFit="1" customWidth="1"/>
    <col min="1841" max="2048" width="8.88671875" style="35"/>
    <col min="2049" max="2049" width="13.6640625" style="35" bestFit="1" customWidth="1"/>
    <col min="2050" max="2050" width="34.44140625" style="35" customWidth="1"/>
    <col min="2051" max="2051" width="5.109375" style="35" bestFit="1" customWidth="1"/>
    <col min="2052" max="2052" width="8.33203125" style="35" bestFit="1" customWidth="1"/>
    <col min="2053" max="2053" width="7.33203125" style="35" bestFit="1" customWidth="1"/>
    <col min="2054" max="2054" width="12.6640625" style="35" bestFit="1" customWidth="1"/>
    <col min="2055" max="2055" width="8.33203125" style="35" bestFit="1" customWidth="1"/>
    <col min="2056" max="2056" width="7.33203125" style="35" bestFit="1" customWidth="1"/>
    <col min="2057" max="2057" width="12.6640625" style="35" bestFit="1" customWidth="1"/>
    <col min="2058" max="2058" width="8.33203125" style="35" bestFit="1" customWidth="1"/>
    <col min="2059" max="2059" width="7.33203125" style="35" bestFit="1" customWidth="1"/>
    <col min="2060" max="2060" width="12.6640625" style="35" bestFit="1" customWidth="1"/>
    <col min="2061" max="2061" width="8.33203125" style="35" bestFit="1" customWidth="1"/>
    <col min="2062" max="2062" width="7.33203125" style="35" bestFit="1" customWidth="1"/>
    <col min="2063" max="2063" width="12.6640625" style="35" bestFit="1" customWidth="1"/>
    <col min="2064" max="2064" width="8.33203125" style="35" bestFit="1" customWidth="1"/>
    <col min="2065" max="2065" width="7.33203125" style="35" bestFit="1" customWidth="1"/>
    <col min="2066" max="2066" width="12.6640625" style="35" bestFit="1" customWidth="1"/>
    <col min="2067" max="2067" width="8.33203125" style="35" bestFit="1" customWidth="1"/>
    <col min="2068" max="2068" width="7.33203125" style="35" bestFit="1" customWidth="1"/>
    <col min="2069" max="2069" width="12.6640625" style="35" bestFit="1" customWidth="1"/>
    <col min="2070" max="2070" width="8.33203125" style="35" bestFit="1" customWidth="1"/>
    <col min="2071" max="2071" width="7.33203125" style="35" bestFit="1" customWidth="1"/>
    <col min="2072" max="2072" width="12.6640625" style="35" bestFit="1" customWidth="1"/>
    <col min="2073" max="2073" width="8.33203125" style="35" bestFit="1" customWidth="1"/>
    <col min="2074" max="2074" width="7.33203125" style="35" bestFit="1" customWidth="1"/>
    <col min="2075" max="2075" width="12.6640625" style="35" bestFit="1" customWidth="1"/>
    <col min="2076" max="2076" width="8.33203125" style="35" bestFit="1" customWidth="1"/>
    <col min="2077" max="2077" width="7.33203125" style="35" bestFit="1" customWidth="1"/>
    <col min="2078" max="2078" width="12.6640625" style="35" bestFit="1" customWidth="1"/>
    <col min="2079" max="2079" width="8.33203125" style="35" bestFit="1" customWidth="1"/>
    <col min="2080" max="2080" width="7.33203125" style="35" bestFit="1" customWidth="1"/>
    <col min="2081" max="2081" width="12.6640625" style="35" bestFit="1" customWidth="1"/>
    <col min="2082" max="2082" width="8.33203125" style="35" bestFit="1" customWidth="1"/>
    <col min="2083" max="2083" width="7.33203125" style="35" bestFit="1" customWidth="1"/>
    <col min="2084" max="2084" width="12.6640625" style="35" bestFit="1" customWidth="1"/>
    <col min="2085" max="2085" width="8.33203125" style="35" bestFit="1" customWidth="1"/>
    <col min="2086" max="2086" width="7.33203125" style="35" bestFit="1" customWidth="1"/>
    <col min="2087" max="2087" width="12.6640625" style="35" bestFit="1" customWidth="1"/>
    <col min="2088" max="2088" width="8.33203125" style="35" bestFit="1" customWidth="1"/>
    <col min="2089" max="2089" width="7.33203125" style="35" bestFit="1" customWidth="1"/>
    <col min="2090" max="2090" width="12.6640625" style="35" bestFit="1" customWidth="1"/>
    <col min="2091" max="2091" width="8.33203125" style="35" bestFit="1" customWidth="1"/>
    <col min="2092" max="2092" width="7.33203125" style="35" bestFit="1" customWidth="1"/>
    <col min="2093" max="2093" width="12.6640625" style="35" bestFit="1" customWidth="1"/>
    <col min="2094" max="2094" width="8.33203125" style="35" bestFit="1" customWidth="1"/>
    <col min="2095" max="2095" width="7.33203125" style="35" bestFit="1" customWidth="1"/>
    <col min="2096" max="2096" width="12.6640625" style="35" bestFit="1" customWidth="1"/>
    <col min="2097" max="2304" width="8.88671875" style="35"/>
    <col min="2305" max="2305" width="13.6640625" style="35" bestFit="1" customWidth="1"/>
    <col min="2306" max="2306" width="34.44140625" style="35" customWidth="1"/>
    <col min="2307" max="2307" width="5.109375" style="35" bestFit="1" customWidth="1"/>
    <col min="2308" max="2308" width="8.33203125" style="35" bestFit="1" customWidth="1"/>
    <col min="2309" max="2309" width="7.33203125" style="35" bestFit="1" customWidth="1"/>
    <col min="2310" max="2310" width="12.6640625" style="35" bestFit="1" customWidth="1"/>
    <col min="2311" max="2311" width="8.33203125" style="35" bestFit="1" customWidth="1"/>
    <col min="2312" max="2312" width="7.33203125" style="35" bestFit="1" customWidth="1"/>
    <col min="2313" max="2313" width="12.6640625" style="35" bestFit="1" customWidth="1"/>
    <col min="2314" max="2314" width="8.33203125" style="35" bestFit="1" customWidth="1"/>
    <col min="2315" max="2315" width="7.33203125" style="35" bestFit="1" customWidth="1"/>
    <col min="2316" max="2316" width="12.6640625" style="35" bestFit="1" customWidth="1"/>
    <col min="2317" max="2317" width="8.33203125" style="35" bestFit="1" customWidth="1"/>
    <col min="2318" max="2318" width="7.33203125" style="35" bestFit="1" customWidth="1"/>
    <col min="2319" max="2319" width="12.6640625" style="35" bestFit="1" customWidth="1"/>
    <col min="2320" max="2320" width="8.33203125" style="35" bestFit="1" customWidth="1"/>
    <col min="2321" max="2321" width="7.33203125" style="35" bestFit="1" customWidth="1"/>
    <col min="2322" max="2322" width="12.6640625" style="35" bestFit="1" customWidth="1"/>
    <col min="2323" max="2323" width="8.33203125" style="35" bestFit="1" customWidth="1"/>
    <col min="2324" max="2324" width="7.33203125" style="35" bestFit="1" customWidth="1"/>
    <col min="2325" max="2325" width="12.6640625" style="35" bestFit="1" customWidth="1"/>
    <col min="2326" max="2326" width="8.33203125" style="35" bestFit="1" customWidth="1"/>
    <col min="2327" max="2327" width="7.33203125" style="35" bestFit="1" customWidth="1"/>
    <col min="2328" max="2328" width="12.6640625" style="35" bestFit="1" customWidth="1"/>
    <col min="2329" max="2329" width="8.33203125" style="35" bestFit="1" customWidth="1"/>
    <col min="2330" max="2330" width="7.33203125" style="35" bestFit="1" customWidth="1"/>
    <col min="2331" max="2331" width="12.6640625" style="35" bestFit="1" customWidth="1"/>
    <col min="2332" max="2332" width="8.33203125" style="35" bestFit="1" customWidth="1"/>
    <col min="2333" max="2333" width="7.33203125" style="35" bestFit="1" customWidth="1"/>
    <col min="2334" max="2334" width="12.6640625" style="35" bestFit="1" customWidth="1"/>
    <col min="2335" max="2335" width="8.33203125" style="35" bestFit="1" customWidth="1"/>
    <col min="2336" max="2336" width="7.33203125" style="35" bestFit="1" customWidth="1"/>
    <col min="2337" max="2337" width="12.6640625" style="35" bestFit="1" customWidth="1"/>
    <col min="2338" max="2338" width="8.33203125" style="35" bestFit="1" customWidth="1"/>
    <col min="2339" max="2339" width="7.33203125" style="35" bestFit="1" customWidth="1"/>
    <col min="2340" max="2340" width="12.6640625" style="35" bestFit="1" customWidth="1"/>
    <col min="2341" max="2341" width="8.33203125" style="35" bestFit="1" customWidth="1"/>
    <col min="2342" max="2342" width="7.33203125" style="35" bestFit="1" customWidth="1"/>
    <col min="2343" max="2343" width="12.6640625" style="35" bestFit="1" customWidth="1"/>
    <col min="2344" max="2344" width="8.33203125" style="35" bestFit="1" customWidth="1"/>
    <col min="2345" max="2345" width="7.33203125" style="35" bestFit="1" customWidth="1"/>
    <col min="2346" max="2346" width="12.6640625" style="35" bestFit="1" customWidth="1"/>
    <col min="2347" max="2347" width="8.33203125" style="35" bestFit="1" customWidth="1"/>
    <col min="2348" max="2348" width="7.33203125" style="35" bestFit="1" customWidth="1"/>
    <col min="2349" max="2349" width="12.6640625" style="35" bestFit="1" customWidth="1"/>
    <col min="2350" max="2350" width="8.33203125" style="35" bestFit="1" customWidth="1"/>
    <col min="2351" max="2351" width="7.33203125" style="35" bestFit="1" customWidth="1"/>
    <col min="2352" max="2352" width="12.6640625" style="35" bestFit="1" customWidth="1"/>
    <col min="2353" max="2560" width="8.88671875" style="35"/>
    <col min="2561" max="2561" width="13.6640625" style="35" bestFit="1" customWidth="1"/>
    <col min="2562" max="2562" width="34.44140625" style="35" customWidth="1"/>
    <col min="2563" max="2563" width="5.109375" style="35" bestFit="1" customWidth="1"/>
    <col min="2564" max="2564" width="8.33203125" style="35" bestFit="1" customWidth="1"/>
    <col min="2565" max="2565" width="7.33203125" style="35" bestFit="1" customWidth="1"/>
    <col min="2566" max="2566" width="12.6640625" style="35" bestFit="1" customWidth="1"/>
    <col min="2567" max="2567" width="8.33203125" style="35" bestFit="1" customWidth="1"/>
    <col min="2568" max="2568" width="7.33203125" style="35" bestFit="1" customWidth="1"/>
    <col min="2569" max="2569" width="12.6640625" style="35" bestFit="1" customWidth="1"/>
    <col min="2570" max="2570" width="8.33203125" style="35" bestFit="1" customWidth="1"/>
    <col min="2571" max="2571" width="7.33203125" style="35" bestFit="1" customWidth="1"/>
    <col min="2572" max="2572" width="12.6640625" style="35" bestFit="1" customWidth="1"/>
    <col min="2573" max="2573" width="8.33203125" style="35" bestFit="1" customWidth="1"/>
    <col min="2574" max="2574" width="7.33203125" style="35" bestFit="1" customWidth="1"/>
    <col min="2575" max="2575" width="12.6640625" style="35" bestFit="1" customWidth="1"/>
    <col min="2576" max="2576" width="8.33203125" style="35" bestFit="1" customWidth="1"/>
    <col min="2577" max="2577" width="7.33203125" style="35" bestFit="1" customWidth="1"/>
    <col min="2578" max="2578" width="12.6640625" style="35" bestFit="1" customWidth="1"/>
    <col min="2579" max="2579" width="8.33203125" style="35" bestFit="1" customWidth="1"/>
    <col min="2580" max="2580" width="7.33203125" style="35" bestFit="1" customWidth="1"/>
    <col min="2581" max="2581" width="12.6640625" style="35" bestFit="1" customWidth="1"/>
    <col min="2582" max="2582" width="8.33203125" style="35" bestFit="1" customWidth="1"/>
    <col min="2583" max="2583" width="7.33203125" style="35" bestFit="1" customWidth="1"/>
    <col min="2584" max="2584" width="12.6640625" style="35" bestFit="1" customWidth="1"/>
    <col min="2585" max="2585" width="8.33203125" style="35" bestFit="1" customWidth="1"/>
    <col min="2586" max="2586" width="7.33203125" style="35" bestFit="1" customWidth="1"/>
    <col min="2587" max="2587" width="12.6640625" style="35" bestFit="1" customWidth="1"/>
    <col min="2588" max="2588" width="8.33203125" style="35" bestFit="1" customWidth="1"/>
    <col min="2589" max="2589" width="7.33203125" style="35" bestFit="1" customWidth="1"/>
    <col min="2590" max="2590" width="12.6640625" style="35" bestFit="1" customWidth="1"/>
    <col min="2591" max="2591" width="8.33203125" style="35" bestFit="1" customWidth="1"/>
    <col min="2592" max="2592" width="7.33203125" style="35" bestFit="1" customWidth="1"/>
    <col min="2593" max="2593" width="12.6640625" style="35" bestFit="1" customWidth="1"/>
    <col min="2594" max="2594" width="8.33203125" style="35" bestFit="1" customWidth="1"/>
    <col min="2595" max="2595" width="7.33203125" style="35" bestFit="1" customWidth="1"/>
    <col min="2596" max="2596" width="12.6640625" style="35" bestFit="1" customWidth="1"/>
    <col min="2597" max="2597" width="8.33203125" style="35" bestFit="1" customWidth="1"/>
    <col min="2598" max="2598" width="7.33203125" style="35" bestFit="1" customWidth="1"/>
    <col min="2599" max="2599" width="12.6640625" style="35" bestFit="1" customWidth="1"/>
    <col min="2600" max="2600" width="8.33203125" style="35" bestFit="1" customWidth="1"/>
    <col min="2601" max="2601" width="7.33203125" style="35" bestFit="1" customWidth="1"/>
    <col min="2602" max="2602" width="12.6640625" style="35" bestFit="1" customWidth="1"/>
    <col min="2603" max="2603" width="8.33203125" style="35" bestFit="1" customWidth="1"/>
    <col min="2604" max="2604" width="7.33203125" style="35" bestFit="1" customWidth="1"/>
    <col min="2605" max="2605" width="12.6640625" style="35" bestFit="1" customWidth="1"/>
    <col min="2606" max="2606" width="8.33203125" style="35" bestFit="1" customWidth="1"/>
    <col min="2607" max="2607" width="7.33203125" style="35" bestFit="1" customWidth="1"/>
    <col min="2608" max="2608" width="12.6640625" style="35" bestFit="1" customWidth="1"/>
    <col min="2609" max="2816" width="8.88671875" style="35"/>
    <col min="2817" max="2817" width="13.6640625" style="35" bestFit="1" customWidth="1"/>
    <col min="2818" max="2818" width="34.44140625" style="35" customWidth="1"/>
    <col min="2819" max="2819" width="5.109375" style="35" bestFit="1" customWidth="1"/>
    <col min="2820" max="2820" width="8.33203125" style="35" bestFit="1" customWidth="1"/>
    <col min="2821" max="2821" width="7.33203125" style="35" bestFit="1" customWidth="1"/>
    <col min="2822" max="2822" width="12.6640625" style="35" bestFit="1" customWidth="1"/>
    <col min="2823" max="2823" width="8.33203125" style="35" bestFit="1" customWidth="1"/>
    <col min="2824" max="2824" width="7.33203125" style="35" bestFit="1" customWidth="1"/>
    <col min="2825" max="2825" width="12.6640625" style="35" bestFit="1" customWidth="1"/>
    <col min="2826" max="2826" width="8.33203125" style="35" bestFit="1" customWidth="1"/>
    <col min="2827" max="2827" width="7.33203125" style="35" bestFit="1" customWidth="1"/>
    <col min="2828" max="2828" width="12.6640625" style="35" bestFit="1" customWidth="1"/>
    <col min="2829" max="2829" width="8.33203125" style="35" bestFit="1" customWidth="1"/>
    <col min="2830" max="2830" width="7.33203125" style="35" bestFit="1" customWidth="1"/>
    <col min="2831" max="2831" width="12.6640625" style="35" bestFit="1" customWidth="1"/>
    <col min="2832" max="2832" width="8.33203125" style="35" bestFit="1" customWidth="1"/>
    <col min="2833" max="2833" width="7.33203125" style="35" bestFit="1" customWidth="1"/>
    <col min="2834" max="2834" width="12.6640625" style="35" bestFit="1" customWidth="1"/>
    <col min="2835" max="2835" width="8.33203125" style="35" bestFit="1" customWidth="1"/>
    <col min="2836" max="2836" width="7.33203125" style="35" bestFit="1" customWidth="1"/>
    <col min="2837" max="2837" width="12.6640625" style="35" bestFit="1" customWidth="1"/>
    <col min="2838" max="2838" width="8.33203125" style="35" bestFit="1" customWidth="1"/>
    <col min="2839" max="2839" width="7.33203125" style="35" bestFit="1" customWidth="1"/>
    <col min="2840" max="2840" width="12.6640625" style="35" bestFit="1" customWidth="1"/>
    <col min="2841" max="2841" width="8.33203125" style="35" bestFit="1" customWidth="1"/>
    <col min="2842" max="2842" width="7.33203125" style="35" bestFit="1" customWidth="1"/>
    <col min="2843" max="2843" width="12.6640625" style="35" bestFit="1" customWidth="1"/>
    <col min="2844" max="2844" width="8.33203125" style="35" bestFit="1" customWidth="1"/>
    <col min="2845" max="2845" width="7.33203125" style="35" bestFit="1" customWidth="1"/>
    <col min="2846" max="2846" width="12.6640625" style="35" bestFit="1" customWidth="1"/>
    <col min="2847" max="2847" width="8.33203125" style="35" bestFit="1" customWidth="1"/>
    <col min="2848" max="2848" width="7.33203125" style="35" bestFit="1" customWidth="1"/>
    <col min="2849" max="2849" width="12.6640625" style="35" bestFit="1" customWidth="1"/>
    <col min="2850" max="2850" width="8.33203125" style="35" bestFit="1" customWidth="1"/>
    <col min="2851" max="2851" width="7.33203125" style="35" bestFit="1" customWidth="1"/>
    <col min="2852" max="2852" width="12.6640625" style="35" bestFit="1" customWidth="1"/>
    <col min="2853" max="2853" width="8.33203125" style="35" bestFit="1" customWidth="1"/>
    <col min="2854" max="2854" width="7.33203125" style="35" bestFit="1" customWidth="1"/>
    <col min="2855" max="2855" width="12.6640625" style="35" bestFit="1" customWidth="1"/>
    <col min="2856" max="2856" width="8.33203125" style="35" bestFit="1" customWidth="1"/>
    <col min="2857" max="2857" width="7.33203125" style="35" bestFit="1" customWidth="1"/>
    <col min="2858" max="2858" width="12.6640625" style="35" bestFit="1" customWidth="1"/>
    <col min="2859" max="2859" width="8.33203125" style="35" bestFit="1" customWidth="1"/>
    <col min="2860" max="2860" width="7.33203125" style="35" bestFit="1" customWidth="1"/>
    <col min="2861" max="2861" width="12.6640625" style="35" bestFit="1" customWidth="1"/>
    <col min="2862" max="2862" width="8.33203125" style="35" bestFit="1" customWidth="1"/>
    <col min="2863" max="2863" width="7.33203125" style="35" bestFit="1" customWidth="1"/>
    <col min="2864" max="2864" width="12.6640625" style="35" bestFit="1" customWidth="1"/>
    <col min="2865" max="3072" width="8.88671875" style="35"/>
    <col min="3073" max="3073" width="13.6640625" style="35" bestFit="1" customWidth="1"/>
    <col min="3074" max="3074" width="34.44140625" style="35" customWidth="1"/>
    <col min="3075" max="3075" width="5.109375" style="35" bestFit="1" customWidth="1"/>
    <col min="3076" max="3076" width="8.33203125" style="35" bestFit="1" customWidth="1"/>
    <col min="3077" max="3077" width="7.33203125" style="35" bestFit="1" customWidth="1"/>
    <col min="3078" max="3078" width="12.6640625" style="35" bestFit="1" customWidth="1"/>
    <col min="3079" max="3079" width="8.33203125" style="35" bestFit="1" customWidth="1"/>
    <col min="3080" max="3080" width="7.33203125" style="35" bestFit="1" customWidth="1"/>
    <col min="3081" max="3081" width="12.6640625" style="35" bestFit="1" customWidth="1"/>
    <col min="3082" max="3082" width="8.33203125" style="35" bestFit="1" customWidth="1"/>
    <col min="3083" max="3083" width="7.33203125" style="35" bestFit="1" customWidth="1"/>
    <col min="3084" max="3084" width="12.6640625" style="35" bestFit="1" customWidth="1"/>
    <col min="3085" max="3085" width="8.33203125" style="35" bestFit="1" customWidth="1"/>
    <col min="3086" max="3086" width="7.33203125" style="35" bestFit="1" customWidth="1"/>
    <col min="3087" max="3087" width="12.6640625" style="35" bestFit="1" customWidth="1"/>
    <col min="3088" max="3088" width="8.33203125" style="35" bestFit="1" customWidth="1"/>
    <col min="3089" max="3089" width="7.33203125" style="35" bestFit="1" customWidth="1"/>
    <col min="3090" max="3090" width="12.6640625" style="35" bestFit="1" customWidth="1"/>
    <col min="3091" max="3091" width="8.33203125" style="35" bestFit="1" customWidth="1"/>
    <col min="3092" max="3092" width="7.33203125" style="35" bestFit="1" customWidth="1"/>
    <col min="3093" max="3093" width="12.6640625" style="35" bestFit="1" customWidth="1"/>
    <col min="3094" max="3094" width="8.33203125" style="35" bestFit="1" customWidth="1"/>
    <col min="3095" max="3095" width="7.33203125" style="35" bestFit="1" customWidth="1"/>
    <col min="3096" max="3096" width="12.6640625" style="35" bestFit="1" customWidth="1"/>
    <col min="3097" max="3097" width="8.33203125" style="35" bestFit="1" customWidth="1"/>
    <col min="3098" max="3098" width="7.33203125" style="35" bestFit="1" customWidth="1"/>
    <col min="3099" max="3099" width="12.6640625" style="35" bestFit="1" customWidth="1"/>
    <col min="3100" max="3100" width="8.33203125" style="35" bestFit="1" customWidth="1"/>
    <col min="3101" max="3101" width="7.33203125" style="35" bestFit="1" customWidth="1"/>
    <col min="3102" max="3102" width="12.6640625" style="35" bestFit="1" customWidth="1"/>
    <col min="3103" max="3103" width="8.33203125" style="35" bestFit="1" customWidth="1"/>
    <col min="3104" max="3104" width="7.33203125" style="35" bestFit="1" customWidth="1"/>
    <col min="3105" max="3105" width="12.6640625" style="35" bestFit="1" customWidth="1"/>
    <col min="3106" max="3106" width="8.33203125" style="35" bestFit="1" customWidth="1"/>
    <col min="3107" max="3107" width="7.33203125" style="35" bestFit="1" customWidth="1"/>
    <col min="3108" max="3108" width="12.6640625" style="35" bestFit="1" customWidth="1"/>
    <col min="3109" max="3109" width="8.33203125" style="35" bestFit="1" customWidth="1"/>
    <col min="3110" max="3110" width="7.33203125" style="35" bestFit="1" customWidth="1"/>
    <col min="3111" max="3111" width="12.6640625" style="35" bestFit="1" customWidth="1"/>
    <col min="3112" max="3112" width="8.33203125" style="35" bestFit="1" customWidth="1"/>
    <col min="3113" max="3113" width="7.33203125" style="35" bestFit="1" customWidth="1"/>
    <col min="3114" max="3114" width="12.6640625" style="35" bestFit="1" customWidth="1"/>
    <col min="3115" max="3115" width="8.33203125" style="35" bestFit="1" customWidth="1"/>
    <col min="3116" max="3116" width="7.33203125" style="35" bestFit="1" customWidth="1"/>
    <col min="3117" max="3117" width="12.6640625" style="35" bestFit="1" customWidth="1"/>
    <col min="3118" max="3118" width="8.33203125" style="35" bestFit="1" customWidth="1"/>
    <col min="3119" max="3119" width="7.33203125" style="35" bestFit="1" customWidth="1"/>
    <col min="3120" max="3120" width="12.6640625" style="35" bestFit="1" customWidth="1"/>
    <col min="3121" max="3328" width="8.88671875" style="35"/>
    <col min="3329" max="3329" width="13.6640625" style="35" bestFit="1" customWidth="1"/>
    <col min="3330" max="3330" width="34.44140625" style="35" customWidth="1"/>
    <col min="3331" max="3331" width="5.109375" style="35" bestFit="1" customWidth="1"/>
    <col min="3332" max="3332" width="8.33203125" style="35" bestFit="1" customWidth="1"/>
    <col min="3333" max="3333" width="7.33203125" style="35" bestFit="1" customWidth="1"/>
    <col min="3334" max="3334" width="12.6640625" style="35" bestFit="1" customWidth="1"/>
    <col min="3335" max="3335" width="8.33203125" style="35" bestFit="1" customWidth="1"/>
    <col min="3336" max="3336" width="7.33203125" style="35" bestFit="1" customWidth="1"/>
    <col min="3337" max="3337" width="12.6640625" style="35" bestFit="1" customWidth="1"/>
    <col min="3338" max="3338" width="8.33203125" style="35" bestFit="1" customWidth="1"/>
    <col min="3339" max="3339" width="7.33203125" style="35" bestFit="1" customWidth="1"/>
    <col min="3340" max="3340" width="12.6640625" style="35" bestFit="1" customWidth="1"/>
    <col min="3341" max="3341" width="8.33203125" style="35" bestFit="1" customWidth="1"/>
    <col min="3342" max="3342" width="7.33203125" style="35" bestFit="1" customWidth="1"/>
    <col min="3343" max="3343" width="12.6640625" style="35" bestFit="1" customWidth="1"/>
    <col min="3344" max="3344" width="8.33203125" style="35" bestFit="1" customWidth="1"/>
    <col min="3345" max="3345" width="7.33203125" style="35" bestFit="1" customWidth="1"/>
    <col min="3346" max="3346" width="12.6640625" style="35" bestFit="1" customWidth="1"/>
    <col min="3347" max="3347" width="8.33203125" style="35" bestFit="1" customWidth="1"/>
    <col min="3348" max="3348" width="7.33203125" style="35" bestFit="1" customWidth="1"/>
    <col min="3349" max="3349" width="12.6640625" style="35" bestFit="1" customWidth="1"/>
    <col min="3350" max="3350" width="8.33203125" style="35" bestFit="1" customWidth="1"/>
    <col min="3351" max="3351" width="7.33203125" style="35" bestFit="1" customWidth="1"/>
    <col min="3352" max="3352" width="12.6640625" style="35" bestFit="1" customWidth="1"/>
    <col min="3353" max="3353" width="8.33203125" style="35" bestFit="1" customWidth="1"/>
    <col min="3354" max="3354" width="7.33203125" style="35" bestFit="1" customWidth="1"/>
    <col min="3355" max="3355" width="12.6640625" style="35" bestFit="1" customWidth="1"/>
    <col min="3356" max="3356" width="8.33203125" style="35" bestFit="1" customWidth="1"/>
    <col min="3357" max="3357" width="7.33203125" style="35" bestFit="1" customWidth="1"/>
    <col min="3358" max="3358" width="12.6640625" style="35" bestFit="1" customWidth="1"/>
    <col min="3359" max="3359" width="8.33203125" style="35" bestFit="1" customWidth="1"/>
    <col min="3360" max="3360" width="7.33203125" style="35" bestFit="1" customWidth="1"/>
    <col min="3361" max="3361" width="12.6640625" style="35" bestFit="1" customWidth="1"/>
    <col min="3362" max="3362" width="8.33203125" style="35" bestFit="1" customWidth="1"/>
    <col min="3363" max="3363" width="7.33203125" style="35" bestFit="1" customWidth="1"/>
    <col min="3364" max="3364" width="12.6640625" style="35" bestFit="1" customWidth="1"/>
    <col min="3365" max="3365" width="8.33203125" style="35" bestFit="1" customWidth="1"/>
    <col min="3366" max="3366" width="7.33203125" style="35" bestFit="1" customWidth="1"/>
    <col min="3367" max="3367" width="12.6640625" style="35" bestFit="1" customWidth="1"/>
    <col min="3368" max="3368" width="8.33203125" style="35" bestFit="1" customWidth="1"/>
    <col min="3369" max="3369" width="7.33203125" style="35" bestFit="1" customWidth="1"/>
    <col min="3370" max="3370" width="12.6640625" style="35" bestFit="1" customWidth="1"/>
    <col min="3371" max="3371" width="8.33203125" style="35" bestFit="1" customWidth="1"/>
    <col min="3372" max="3372" width="7.33203125" style="35" bestFit="1" customWidth="1"/>
    <col min="3373" max="3373" width="12.6640625" style="35" bestFit="1" customWidth="1"/>
    <col min="3374" max="3374" width="8.33203125" style="35" bestFit="1" customWidth="1"/>
    <col min="3375" max="3375" width="7.33203125" style="35" bestFit="1" customWidth="1"/>
    <col min="3376" max="3376" width="12.6640625" style="35" bestFit="1" customWidth="1"/>
    <col min="3377" max="3584" width="8.88671875" style="35"/>
    <col min="3585" max="3585" width="13.6640625" style="35" bestFit="1" customWidth="1"/>
    <col min="3586" max="3586" width="34.44140625" style="35" customWidth="1"/>
    <col min="3587" max="3587" width="5.109375" style="35" bestFit="1" customWidth="1"/>
    <col min="3588" max="3588" width="8.33203125" style="35" bestFit="1" customWidth="1"/>
    <col min="3589" max="3589" width="7.33203125" style="35" bestFit="1" customWidth="1"/>
    <col min="3590" max="3590" width="12.6640625" style="35" bestFit="1" customWidth="1"/>
    <col min="3591" max="3591" width="8.33203125" style="35" bestFit="1" customWidth="1"/>
    <col min="3592" max="3592" width="7.33203125" style="35" bestFit="1" customWidth="1"/>
    <col min="3593" max="3593" width="12.6640625" style="35" bestFit="1" customWidth="1"/>
    <col min="3594" max="3594" width="8.33203125" style="35" bestFit="1" customWidth="1"/>
    <col min="3595" max="3595" width="7.33203125" style="35" bestFit="1" customWidth="1"/>
    <col min="3596" max="3596" width="12.6640625" style="35" bestFit="1" customWidth="1"/>
    <col min="3597" max="3597" width="8.33203125" style="35" bestFit="1" customWidth="1"/>
    <col min="3598" max="3598" width="7.33203125" style="35" bestFit="1" customWidth="1"/>
    <col min="3599" max="3599" width="12.6640625" style="35" bestFit="1" customWidth="1"/>
    <col min="3600" max="3600" width="8.33203125" style="35" bestFit="1" customWidth="1"/>
    <col min="3601" max="3601" width="7.33203125" style="35" bestFit="1" customWidth="1"/>
    <col min="3602" max="3602" width="12.6640625" style="35" bestFit="1" customWidth="1"/>
    <col min="3603" max="3603" width="8.33203125" style="35" bestFit="1" customWidth="1"/>
    <col min="3604" max="3604" width="7.33203125" style="35" bestFit="1" customWidth="1"/>
    <col min="3605" max="3605" width="12.6640625" style="35" bestFit="1" customWidth="1"/>
    <col min="3606" max="3606" width="8.33203125" style="35" bestFit="1" customWidth="1"/>
    <col min="3607" max="3607" width="7.33203125" style="35" bestFit="1" customWidth="1"/>
    <col min="3608" max="3608" width="12.6640625" style="35" bestFit="1" customWidth="1"/>
    <col min="3609" max="3609" width="8.33203125" style="35" bestFit="1" customWidth="1"/>
    <col min="3610" max="3610" width="7.33203125" style="35" bestFit="1" customWidth="1"/>
    <col min="3611" max="3611" width="12.6640625" style="35" bestFit="1" customWidth="1"/>
    <col min="3612" max="3612" width="8.33203125" style="35" bestFit="1" customWidth="1"/>
    <col min="3613" max="3613" width="7.33203125" style="35" bestFit="1" customWidth="1"/>
    <col min="3614" max="3614" width="12.6640625" style="35" bestFit="1" customWidth="1"/>
    <col min="3615" max="3615" width="8.33203125" style="35" bestFit="1" customWidth="1"/>
    <col min="3616" max="3616" width="7.33203125" style="35" bestFit="1" customWidth="1"/>
    <col min="3617" max="3617" width="12.6640625" style="35" bestFit="1" customWidth="1"/>
    <col min="3618" max="3618" width="8.33203125" style="35" bestFit="1" customWidth="1"/>
    <col min="3619" max="3619" width="7.33203125" style="35" bestFit="1" customWidth="1"/>
    <col min="3620" max="3620" width="12.6640625" style="35" bestFit="1" customWidth="1"/>
    <col min="3621" max="3621" width="8.33203125" style="35" bestFit="1" customWidth="1"/>
    <col min="3622" max="3622" width="7.33203125" style="35" bestFit="1" customWidth="1"/>
    <col min="3623" max="3623" width="12.6640625" style="35" bestFit="1" customWidth="1"/>
    <col min="3624" max="3624" width="8.33203125" style="35" bestFit="1" customWidth="1"/>
    <col min="3625" max="3625" width="7.33203125" style="35" bestFit="1" customWidth="1"/>
    <col min="3626" max="3626" width="12.6640625" style="35" bestFit="1" customWidth="1"/>
    <col min="3627" max="3627" width="8.33203125" style="35" bestFit="1" customWidth="1"/>
    <col min="3628" max="3628" width="7.33203125" style="35" bestFit="1" customWidth="1"/>
    <col min="3629" max="3629" width="12.6640625" style="35" bestFit="1" customWidth="1"/>
    <col min="3630" max="3630" width="8.33203125" style="35" bestFit="1" customWidth="1"/>
    <col min="3631" max="3631" width="7.33203125" style="35" bestFit="1" customWidth="1"/>
    <col min="3632" max="3632" width="12.6640625" style="35" bestFit="1" customWidth="1"/>
    <col min="3633" max="3840" width="8.88671875" style="35"/>
    <col min="3841" max="3841" width="13.6640625" style="35" bestFit="1" customWidth="1"/>
    <col min="3842" max="3842" width="34.44140625" style="35" customWidth="1"/>
    <col min="3843" max="3843" width="5.109375" style="35" bestFit="1" customWidth="1"/>
    <col min="3844" max="3844" width="8.33203125" style="35" bestFit="1" customWidth="1"/>
    <col min="3845" max="3845" width="7.33203125" style="35" bestFit="1" customWidth="1"/>
    <col min="3846" max="3846" width="12.6640625" style="35" bestFit="1" customWidth="1"/>
    <col min="3847" max="3847" width="8.33203125" style="35" bestFit="1" customWidth="1"/>
    <col min="3848" max="3848" width="7.33203125" style="35" bestFit="1" customWidth="1"/>
    <col min="3849" max="3849" width="12.6640625" style="35" bestFit="1" customWidth="1"/>
    <col min="3850" max="3850" width="8.33203125" style="35" bestFit="1" customWidth="1"/>
    <col min="3851" max="3851" width="7.33203125" style="35" bestFit="1" customWidth="1"/>
    <col min="3852" max="3852" width="12.6640625" style="35" bestFit="1" customWidth="1"/>
    <col min="3853" max="3853" width="8.33203125" style="35" bestFit="1" customWidth="1"/>
    <col min="3854" max="3854" width="7.33203125" style="35" bestFit="1" customWidth="1"/>
    <col min="3855" max="3855" width="12.6640625" style="35" bestFit="1" customWidth="1"/>
    <col min="3856" max="3856" width="8.33203125" style="35" bestFit="1" customWidth="1"/>
    <col min="3857" max="3857" width="7.33203125" style="35" bestFit="1" customWidth="1"/>
    <col min="3858" max="3858" width="12.6640625" style="35" bestFit="1" customWidth="1"/>
    <col min="3859" max="3859" width="8.33203125" style="35" bestFit="1" customWidth="1"/>
    <col min="3860" max="3860" width="7.33203125" style="35" bestFit="1" customWidth="1"/>
    <col min="3861" max="3861" width="12.6640625" style="35" bestFit="1" customWidth="1"/>
    <col min="3862" max="3862" width="8.33203125" style="35" bestFit="1" customWidth="1"/>
    <col min="3863" max="3863" width="7.33203125" style="35" bestFit="1" customWidth="1"/>
    <col min="3864" max="3864" width="12.6640625" style="35" bestFit="1" customWidth="1"/>
    <col min="3865" max="3865" width="8.33203125" style="35" bestFit="1" customWidth="1"/>
    <col min="3866" max="3866" width="7.33203125" style="35" bestFit="1" customWidth="1"/>
    <col min="3867" max="3867" width="12.6640625" style="35" bestFit="1" customWidth="1"/>
    <col min="3868" max="3868" width="8.33203125" style="35" bestFit="1" customWidth="1"/>
    <col min="3869" max="3869" width="7.33203125" style="35" bestFit="1" customWidth="1"/>
    <col min="3870" max="3870" width="12.6640625" style="35" bestFit="1" customWidth="1"/>
    <col min="3871" max="3871" width="8.33203125" style="35" bestFit="1" customWidth="1"/>
    <col min="3872" max="3872" width="7.33203125" style="35" bestFit="1" customWidth="1"/>
    <col min="3873" max="3873" width="12.6640625" style="35" bestFit="1" customWidth="1"/>
    <col min="3874" max="3874" width="8.33203125" style="35" bestFit="1" customWidth="1"/>
    <col min="3875" max="3875" width="7.33203125" style="35" bestFit="1" customWidth="1"/>
    <col min="3876" max="3876" width="12.6640625" style="35" bestFit="1" customWidth="1"/>
    <col min="3877" max="3877" width="8.33203125" style="35" bestFit="1" customWidth="1"/>
    <col min="3878" max="3878" width="7.33203125" style="35" bestFit="1" customWidth="1"/>
    <col min="3879" max="3879" width="12.6640625" style="35" bestFit="1" customWidth="1"/>
    <col min="3880" max="3880" width="8.33203125" style="35" bestFit="1" customWidth="1"/>
    <col min="3881" max="3881" width="7.33203125" style="35" bestFit="1" customWidth="1"/>
    <col min="3882" max="3882" width="12.6640625" style="35" bestFit="1" customWidth="1"/>
    <col min="3883" max="3883" width="8.33203125" style="35" bestFit="1" customWidth="1"/>
    <col min="3884" max="3884" width="7.33203125" style="35" bestFit="1" customWidth="1"/>
    <col min="3885" max="3885" width="12.6640625" style="35" bestFit="1" customWidth="1"/>
    <col min="3886" max="3886" width="8.33203125" style="35" bestFit="1" customWidth="1"/>
    <col min="3887" max="3887" width="7.33203125" style="35" bestFit="1" customWidth="1"/>
    <col min="3888" max="3888" width="12.6640625" style="35" bestFit="1" customWidth="1"/>
    <col min="3889" max="4096" width="8.88671875" style="35"/>
    <col min="4097" max="4097" width="13.6640625" style="35" bestFit="1" customWidth="1"/>
    <col min="4098" max="4098" width="34.44140625" style="35" customWidth="1"/>
    <col min="4099" max="4099" width="5.109375" style="35" bestFit="1" customWidth="1"/>
    <col min="4100" max="4100" width="8.33203125" style="35" bestFit="1" customWidth="1"/>
    <col min="4101" max="4101" width="7.33203125" style="35" bestFit="1" customWidth="1"/>
    <col min="4102" max="4102" width="12.6640625" style="35" bestFit="1" customWidth="1"/>
    <col min="4103" max="4103" width="8.33203125" style="35" bestFit="1" customWidth="1"/>
    <col min="4104" max="4104" width="7.33203125" style="35" bestFit="1" customWidth="1"/>
    <col min="4105" max="4105" width="12.6640625" style="35" bestFit="1" customWidth="1"/>
    <col min="4106" max="4106" width="8.33203125" style="35" bestFit="1" customWidth="1"/>
    <col min="4107" max="4107" width="7.33203125" style="35" bestFit="1" customWidth="1"/>
    <col min="4108" max="4108" width="12.6640625" style="35" bestFit="1" customWidth="1"/>
    <col min="4109" max="4109" width="8.33203125" style="35" bestFit="1" customWidth="1"/>
    <col min="4110" max="4110" width="7.33203125" style="35" bestFit="1" customWidth="1"/>
    <col min="4111" max="4111" width="12.6640625" style="35" bestFit="1" customWidth="1"/>
    <col min="4112" max="4112" width="8.33203125" style="35" bestFit="1" customWidth="1"/>
    <col min="4113" max="4113" width="7.33203125" style="35" bestFit="1" customWidth="1"/>
    <col min="4114" max="4114" width="12.6640625" style="35" bestFit="1" customWidth="1"/>
    <col min="4115" max="4115" width="8.33203125" style="35" bestFit="1" customWidth="1"/>
    <col min="4116" max="4116" width="7.33203125" style="35" bestFit="1" customWidth="1"/>
    <col min="4117" max="4117" width="12.6640625" style="35" bestFit="1" customWidth="1"/>
    <col min="4118" max="4118" width="8.33203125" style="35" bestFit="1" customWidth="1"/>
    <col min="4119" max="4119" width="7.33203125" style="35" bestFit="1" customWidth="1"/>
    <col min="4120" max="4120" width="12.6640625" style="35" bestFit="1" customWidth="1"/>
    <col min="4121" max="4121" width="8.33203125" style="35" bestFit="1" customWidth="1"/>
    <col min="4122" max="4122" width="7.33203125" style="35" bestFit="1" customWidth="1"/>
    <col min="4123" max="4123" width="12.6640625" style="35" bestFit="1" customWidth="1"/>
    <col min="4124" max="4124" width="8.33203125" style="35" bestFit="1" customWidth="1"/>
    <col min="4125" max="4125" width="7.33203125" style="35" bestFit="1" customWidth="1"/>
    <col min="4126" max="4126" width="12.6640625" style="35" bestFit="1" customWidth="1"/>
    <col min="4127" max="4127" width="8.33203125" style="35" bestFit="1" customWidth="1"/>
    <col min="4128" max="4128" width="7.33203125" style="35" bestFit="1" customWidth="1"/>
    <col min="4129" max="4129" width="12.6640625" style="35" bestFit="1" customWidth="1"/>
    <col min="4130" max="4130" width="8.33203125" style="35" bestFit="1" customWidth="1"/>
    <col min="4131" max="4131" width="7.33203125" style="35" bestFit="1" customWidth="1"/>
    <col min="4132" max="4132" width="12.6640625" style="35" bestFit="1" customWidth="1"/>
    <col min="4133" max="4133" width="8.33203125" style="35" bestFit="1" customWidth="1"/>
    <col min="4134" max="4134" width="7.33203125" style="35" bestFit="1" customWidth="1"/>
    <col min="4135" max="4135" width="12.6640625" style="35" bestFit="1" customWidth="1"/>
    <col min="4136" max="4136" width="8.33203125" style="35" bestFit="1" customWidth="1"/>
    <col min="4137" max="4137" width="7.33203125" style="35" bestFit="1" customWidth="1"/>
    <col min="4138" max="4138" width="12.6640625" style="35" bestFit="1" customWidth="1"/>
    <col min="4139" max="4139" width="8.33203125" style="35" bestFit="1" customWidth="1"/>
    <col min="4140" max="4140" width="7.33203125" style="35" bestFit="1" customWidth="1"/>
    <col min="4141" max="4141" width="12.6640625" style="35" bestFit="1" customWidth="1"/>
    <col min="4142" max="4142" width="8.33203125" style="35" bestFit="1" customWidth="1"/>
    <col min="4143" max="4143" width="7.33203125" style="35" bestFit="1" customWidth="1"/>
    <col min="4144" max="4144" width="12.6640625" style="35" bestFit="1" customWidth="1"/>
    <col min="4145" max="4352" width="8.88671875" style="35"/>
    <col min="4353" max="4353" width="13.6640625" style="35" bestFit="1" customWidth="1"/>
    <col min="4354" max="4354" width="34.44140625" style="35" customWidth="1"/>
    <col min="4355" max="4355" width="5.109375" style="35" bestFit="1" customWidth="1"/>
    <col min="4356" max="4356" width="8.33203125" style="35" bestFit="1" customWidth="1"/>
    <col min="4357" max="4357" width="7.33203125" style="35" bestFit="1" customWidth="1"/>
    <col min="4358" max="4358" width="12.6640625" style="35" bestFit="1" customWidth="1"/>
    <col min="4359" max="4359" width="8.33203125" style="35" bestFit="1" customWidth="1"/>
    <col min="4360" max="4360" width="7.33203125" style="35" bestFit="1" customWidth="1"/>
    <col min="4361" max="4361" width="12.6640625" style="35" bestFit="1" customWidth="1"/>
    <col min="4362" max="4362" width="8.33203125" style="35" bestFit="1" customWidth="1"/>
    <col min="4363" max="4363" width="7.33203125" style="35" bestFit="1" customWidth="1"/>
    <col min="4364" max="4364" width="12.6640625" style="35" bestFit="1" customWidth="1"/>
    <col min="4365" max="4365" width="8.33203125" style="35" bestFit="1" customWidth="1"/>
    <col min="4366" max="4366" width="7.33203125" style="35" bestFit="1" customWidth="1"/>
    <col min="4367" max="4367" width="12.6640625" style="35" bestFit="1" customWidth="1"/>
    <col min="4368" max="4368" width="8.33203125" style="35" bestFit="1" customWidth="1"/>
    <col min="4369" max="4369" width="7.33203125" style="35" bestFit="1" customWidth="1"/>
    <col min="4370" max="4370" width="12.6640625" style="35" bestFit="1" customWidth="1"/>
    <col min="4371" max="4371" width="8.33203125" style="35" bestFit="1" customWidth="1"/>
    <col min="4372" max="4372" width="7.33203125" style="35" bestFit="1" customWidth="1"/>
    <col min="4373" max="4373" width="12.6640625" style="35" bestFit="1" customWidth="1"/>
    <col min="4374" max="4374" width="8.33203125" style="35" bestFit="1" customWidth="1"/>
    <col min="4375" max="4375" width="7.33203125" style="35" bestFit="1" customWidth="1"/>
    <col min="4376" max="4376" width="12.6640625" style="35" bestFit="1" customWidth="1"/>
    <col min="4377" max="4377" width="8.33203125" style="35" bestFit="1" customWidth="1"/>
    <col min="4378" max="4378" width="7.33203125" style="35" bestFit="1" customWidth="1"/>
    <col min="4379" max="4379" width="12.6640625" style="35" bestFit="1" customWidth="1"/>
    <col min="4380" max="4380" width="8.33203125" style="35" bestFit="1" customWidth="1"/>
    <col min="4381" max="4381" width="7.33203125" style="35" bestFit="1" customWidth="1"/>
    <col min="4382" max="4382" width="12.6640625" style="35" bestFit="1" customWidth="1"/>
    <col min="4383" max="4383" width="8.33203125" style="35" bestFit="1" customWidth="1"/>
    <col min="4384" max="4384" width="7.33203125" style="35" bestFit="1" customWidth="1"/>
    <col min="4385" max="4385" width="12.6640625" style="35" bestFit="1" customWidth="1"/>
    <col min="4386" max="4386" width="8.33203125" style="35" bestFit="1" customWidth="1"/>
    <col min="4387" max="4387" width="7.33203125" style="35" bestFit="1" customWidth="1"/>
    <col min="4388" max="4388" width="12.6640625" style="35" bestFit="1" customWidth="1"/>
    <col min="4389" max="4389" width="8.33203125" style="35" bestFit="1" customWidth="1"/>
    <col min="4390" max="4390" width="7.33203125" style="35" bestFit="1" customWidth="1"/>
    <col min="4391" max="4391" width="12.6640625" style="35" bestFit="1" customWidth="1"/>
    <col min="4392" max="4392" width="8.33203125" style="35" bestFit="1" customWidth="1"/>
    <col min="4393" max="4393" width="7.33203125" style="35" bestFit="1" customWidth="1"/>
    <col min="4394" max="4394" width="12.6640625" style="35" bestFit="1" customWidth="1"/>
    <col min="4395" max="4395" width="8.33203125" style="35" bestFit="1" customWidth="1"/>
    <col min="4396" max="4396" width="7.33203125" style="35" bestFit="1" customWidth="1"/>
    <col min="4397" max="4397" width="12.6640625" style="35" bestFit="1" customWidth="1"/>
    <col min="4398" max="4398" width="8.33203125" style="35" bestFit="1" customWidth="1"/>
    <col min="4399" max="4399" width="7.33203125" style="35" bestFit="1" customWidth="1"/>
    <col min="4400" max="4400" width="12.6640625" style="35" bestFit="1" customWidth="1"/>
    <col min="4401" max="4608" width="8.88671875" style="35"/>
    <col min="4609" max="4609" width="13.6640625" style="35" bestFit="1" customWidth="1"/>
    <col min="4610" max="4610" width="34.44140625" style="35" customWidth="1"/>
    <col min="4611" max="4611" width="5.109375" style="35" bestFit="1" customWidth="1"/>
    <col min="4612" max="4612" width="8.33203125" style="35" bestFit="1" customWidth="1"/>
    <col min="4613" max="4613" width="7.33203125" style="35" bestFit="1" customWidth="1"/>
    <col min="4614" max="4614" width="12.6640625" style="35" bestFit="1" customWidth="1"/>
    <col min="4615" max="4615" width="8.33203125" style="35" bestFit="1" customWidth="1"/>
    <col min="4616" max="4616" width="7.33203125" style="35" bestFit="1" customWidth="1"/>
    <col min="4617" max="4617" width="12.6640625" style="35" bestFit="1" customWidth="1"/>
    <col min="4618" max="4618" width="8.33203125" style="35" bestFit="1" customWidth="1"/>
    <col min="4619" max="4619" width="7.33203125" style="35" bestFit="1" customWidth="1"/>
    <col min="4620" max="4620" width="12.6640625" style="35" bestFit="1" customWidth="1"/>
    <col min="4621" max="4621" width="8.33203125" style="35" bestFit="1" customWidth="1"/>
    <col min="4622" max="4622" width="7.33203125" style="35" bestFit="1" customWidth="1"/>
    <col min="4623" max="4623" width="12.6640625" style="35" bestFit="1" customWidth="1"/>
    <col min="4624" max="4624" width="8.33203125" style="35" bestFit="1" customWidth="1"/>
    <col min="4625" max="4625" width="7.33203125" style="35" bestFit="1" customWidth="1"/>
    <col min="4626" max="4626" width="12.6640625" style="35" bestFit="1" customWidth="1"/>
    <col min="4627" max="4627" width="8.33203125" style="35" bestFit="1" customWidth="1"/>
    <col min="4628" max="4628" width="7.33203125" style="35" bestFit="1" customWidth="1"/>
    <col min="4629" max="4629" width="12.6640625" style="35" bestFit="1" customWidth="1"/>
    <col min="4630" max="4630" width="8.33203125" style="35" bestFit="1" customWidth="1"/>
    <col min="4631" max="4631" width="7.33203125" style="35" bestFit="1" customWidth="1"/>
    <col min="4632" max="4632" width="12.6640625" style="35" bestFit="1" customWidth="1"/>
    <col min="4633" max="4633" width="8.33203125" style="35" bestFit="1" customWidth="1"/>
    <col min="4634" max="4634" width="7.33203125" style="35" bestFit="1" customWidth="1"/>
    <col min="4635" max="4635" width="12.6640625" style="35" bestFit="1" customWidth="1"/>
    <col min="4636" max="4636" width="8.33203125" style="35" bestFit="1" customWidth="1"/>
    <col min="4637" max="4637" width="7.33203125" style="35" bestFit="1" customWidth="1"/>
    <col min="4638" max="4638" width="12.6640625" style="35" bestFit="1" customWidth="1"/>
    <col min="4639" max="4639" width="8.33203125" style="35" bestFit="1" customWidth="1"/>
    <col min="4640" max="4640" width="7.33203125" style="35" bestFit="1" customWidth="1"/>
    <col min="4641" max="4641" width="12.6640625" style="35" bestFit="1" customWidth="1"/>
    <col min="4642" max="4642" width="8.33203125" style="35" bestFit="1" customWidth="1"/>
    <col min="4643" max="4643" width="7.33203125" style="35" bestFit="1" customWidth="1"/>
    <col min="4644" max="4644" width="12.6640625" style="35" bestFit="1" customWidth="1"/>
    <col min="4645" max="4645" width="8.33203125" style="35" bestFit="1" customWidth="1"/>
    <col min="4646" max="4646" width="7.33203125" style="35" bestFit="1" customWidth="1"/>
    <col min="4647" max="4647" width="12.6640625" style="35" bestFit="1" customWidth="1"/>
    <col min="4648" max="4648" width="8.33203125" style="35" bestFit="1" customWidth="1"/>
    <col min="4649" max="4649" width="7.33203125" style="35" bestFit="1" customWidth="1"/>
    <col min="4650" max="4650" width="12.6640625" style="35" bestFit="1" customWidth="1"/>
    <col min="4651" max="4651" width="8.33203125" style="35" bestFit="1" customWidth="1"/>
    <col min="4652" max="4652" width="7.33203125" style="35" bestFit="1" customWidth="1"/>
    <col min="4653" max="4653" width="12.6640625" style="35" bestFit="1" customWidth="1"/>
    <col min="4654" max="4654" width="8.33203125" style="35" bestFit="1" customWidth="1"/>
    <col min="4655" max="4655" width="7.33203125" style="35" bestFit="1" customWidth="1"/>
    <col min="4656" max="4656" width="12.6640625" style="35" bestFit="1" customWidth="1"/>
    <col min="4657" max="4864" width="8.88671875" style="35"/>
    <col min="4865" max="4865" width="13.6640625" style="35" bestFit="1" customWidth="1"/>
    <col min="4866" max="4866" width="34.44140625" style="35" customWidth="1"/>
    <col min="4867" max="4867" width="5.109375" style="35" bestFit="1" customWidth="1"/>
    <col min="4868" max="4868" width="8.33203125" style="35" bestFit="1" customWidth="1"/>
    <col min="4869" max="4869" width="7.33203125" style="35" bestFit="1" customWidth="1"/>
    <col min="4870" max="4870" width="12.6640625" style="35" bestFit="1" customWidth="1"/>
    <col min="4871" max="4871" width="8.33203125" style="35" bestFit="1" customWidth="1"/>
    <col min="4872" max="4872" width="7.33203125" style="35" bestFit="1" customWidth="1"/>
    <col min="4873" max="4873" width="12.6640625" style="35" bestFit="1" customWidth="1"/>
    <col min="4874" max="4874" width="8.33203125" style="35" bestFit="1" customWidth="1"/>
    <col min="4875" max="4875" width="7.33203125" style="35" bestFit="1" customWidth="1"/>
    <col min="4876" max="4876" width="12.6640625" style="35" bestFit="1" customWidth="1"/>
    <col min="4877" max="4877" width="8.33203125" style="35" bestFit="1" customWidth="1"/>
    <col min="4878" max="4878" width="7.33203125" style="35" bestFit="1" customWidth="1"/>
    <col min="4879" max="4879" width="12.6640625" style="35" bestFit="1" customWidth="1"/>
    <col min="4880" max="4880" width="8.33203125" style="35" bestFit="1" customWidth="1"/>
    <col min="4881" max="4881" width="7.33203125" style="35" bestFit="1" customWidth="1"/>
    <col min="4882" max="4882" width="12.6640625" style="35" bestFit="1" customWidth="1"/>
    <col min="4883" max="4883" width="8.33203125" style="35" bestFit="1" customWidth="1"/>
    <col min="4884" max="4884" width="7.33203125" style="35" bestFit="1" customWidth="1"/>
    <col min="4885" max="4885" width="12.6640625" style="35" bestFit="1" customWidth="1"/>
    <col min="4886" max="4886" width="8.33203125" style="35" bestFit="1" customWidth="1"/>
    <col min="4887" max="4887" width="7.33203125" style="35" bestFit="1" customWidth="1"/>
    <col min="4888" max="4888" width="12.6640625" style="35" bestFit="1" customWidth="1"/>
    <col min="4889" max="4889" width="8.33203125" style="35" bestFit="1" customWidth="1"/>
    <col min="4890" max="4890" width="7.33203125" style="35" bestFit="1" customWidth="1"/>
    <col min="4891" max="4891" width="12.6640625" style="35" bestFit="1" customWidth="1"/>
    <col min="4892" max="4892" width="8.33203125" style="35" bestFit="1" customWidth="1"/>
    <col min="4893" max="4893" width="7.33203125" style="35" bestFit="1" customWidth="1"/>
    <col min="4894" max="4894" width="12.6640625" style="35" bestFit="1" customWidth="1"/>
    <col min="4895" max="4895" width="8.33203125" style="35" bestFit="1" customWidth="1"/>
    <col min="4896" max="4896" width="7.33203125" style="35" bestFit="1" customWidth="1"/>
    <col min="4897" max="4897" width="12.6640625" style="35" bestFit="1" customWidth="1"/>
    <col min="4898" max="4898" width="8.33203125" style="35" bestFit="1" customWidth="1"/>
    <col min="4899" max="4899" width="7.33203125" style="35" bestFit="1" customWidth="1"/>
    <col min="4900" max="4900" width="12.6640625" style="35" bestFit="1" customWidth="1"/>
    <col min="4901" max="4901" width="8.33203125" style="35" bestFit="1" customWidth="1"/>
    <col min="4902" max="4902" width="7.33203125" style="35" bestFit="1" customWidth="1"/>
    <col min="4903" max="4903" width="12.6640625" style="35" bestFit="1" customWidth="1"/>
    <col min="4904" max="4904" width="8.33203125" style="35" bestFit="1" customWidth="1"/>
    <col min="4905" max="4905" width="7.33203125" style="35" bestFit="1" customWidth="1"/>
    <col min="4906" max="4906" width="12.6640625" style="35" bestFit="1" customWidth="1"/>
    <col min="4907" max="4907" width="8.33203125" style="35" bestFit="1" customWidth="1"/>
    <col min="4908" max="4908" width="7.33203125" style="35" bestFit="1" customWidth="1"/>
    <col min="4909" max="4909" width="12.6640625" style="35" bestFit="1" customWidth="1"/>
    <col min="4910" max="4910" width="8.33203125" style="35" bestFit="1" customWidth="1"/>
    <col min="4911" max="4911" width="7.33203125" style="35" bestFit="1" customWidth="1"/>
    <col min="4912" max="4912" width="12.6640625" style="35" bestFit="1" customWidth="1"/>
    <col min="4913" max="5120" width="8.88671875" style="35"/>
    <col min="5121" max="5121" width="13.6640625" style="35" bestFit="1" customWidth="1"/>
    <col min="5122" max="5122" width="34.44140625" style="35" customWidth="1"/>
    <col min="5123" max="5123" width="5.109375" style="35" bestFit="1" customWidth="1"/>
    <col min="5124" max="5124" width="8.33203125" style="35" bestFit="1" customWidth="1"/>
    <col min="5125" max="5125" width="7.33203125" style="35" bestFit="1" customWidth="1"/>
    <col min="5126" max="5126" width="12.6640625" style="35" bestFit="1" customWidth="1"/>
    <col min="5127" max="5127" width="8.33203125" style="35" bestFit="1" customWidth="1"/>
    <col min="5128" max="5128" width="7.33203125" style="35" bestFit="1" customWidth="1"/>
    <col min="5129" max="5129" width="12.6640625" style="35" bestFit="1" customWidth="1"/>
    <col min="5130" max="5130" width="8.33203125" style="35" bestFit="1" customWidth="1"/>
    <col min="5131" max="5131" width="7.33203125" style="35" bestFit="1" customWidth="1"/>
    <col min="5132" max="5132" width="12.6640625" style="35" bestFit="1" customWidth="1"/>
    <col min="5133" max="5133" width="8.33203125" style="35" bestFit="1" customWidth="1"/>
    <col min="5134" max="5134" width="7.33203125" style="35" bestFit="1" customWidth="1"/>
    <col min="5135" max="5135" width="12.6640625" style="35" bestFit="1" customWidth="1"/>
    <col min="5136" max="5136" width="8.33203125" style="35" bestFit="1" customWidth="1"/>
    <col min="5137" max="5137" width="7.33203125" style="35" bestFit="1" customWidth="1"/>
    <col min="5138" max="5138" width="12.6640625" style="35" bestFit="1" customWidth="1"/>
    <col min="5139" max="5139" width="8.33203125" style="35" bestFit="1" customWidth="1"/>
    <col min="5140" max="5140" width="7.33203125" style="35" bestFit="1" customWidth="1"/>
    <col min="5141" max="5141" width="12.6640625" style="35" bestFit="1" customWidth="1"/>
    <col min="5142" max="5142" width="8.33203125" style="35" bestFit="1" customWidth="1"/>
    <col min="5143" max="5143" width="7.33203125" style="35" bestFit="1" customWidth="1"/>
    <col min="5144" max="5144" width="12.6640625" style="35" bestFit="1" customWidth="1"/>
    <col min="5145" max="5145" width="8.33203125" style="35" bestFit="1" customWidth="1"/>
    <col min="5146" max="5146" width="7.33203125" style="35" bestFit="1" customWidth="1"/>
    <col min="5147" max="5147" width="12.6640625" style="35" bestFit="1" customWidth="1"/>
    <col min="5148" max="5148" width="8.33203125" style="35" bestFit="1" customWidth="1"/>
    <col min="5149" max="5149" width="7.33203125" style="35" bestFit="1" customWidth="1"/>
    <col min="5150" max="5150" width="12.6640625" style="35" bestFit="1" customWidth="1"/>
    <col min="5151" max="5151" width="8.33203125" style="35" bestFit="1" customWidth="1"/>
    <col min="5152" max="5152" width="7.33203125" style="35" bestFit="1" customWidth="1"/>
    <col min="5153" max="5153" width="12.6640625" style="35" bestFit="1" customWidth="1"/>
    <col min="5154" max="5154" width="8.33203125" style="35" bestFit="1" customWidth="1"/>
    <col min="5155" max="5155" width="7.33203125" style="35" bestFit="1" customWidth="1"/>
    <col min="5156" max="5156" width="12.6640625" style="35" bestFit="1" customWidth="1"/>
    <col min="5157" max="5157" width="8.33203125" style="35" bestFit="1" customWidth="1"/>
    <col min="5158" max="5158" width="7.33203125" style="35" bestFit="1" customWidth="1"/>
    <col min="5159" max="5159" width="12.6640625" style="35" bestFit="1" customWidth="1"/>
    <col min="5160" max="5160" width="8.33203125" style="35" bestFit="1" customWidth="1"/>
    <col min="5161" max="5161" width="7.33203125" style="35" bestFit="1" customWidth="1"/>
    <col min="5162" max="5162" width="12.6640625" style="35" bestFit="1" customWidth="1"/>
    <col min="5163" max="5163" width="8.33203125" style="35" bestFit="1" customWidth="1"/>
    <col min="5164" max="5164" width="7.33203125" style="35" bestFit="1" customWidth="1"/>
    <col min="5165" max="5165" width="12.6640625" style="35" bestFit="1" customWidth="1"/>
    <col min="5166" max="5166" width="8.33203125" style="35" bestFit="1" customWidth="1"/>
    <col min="5167" max="5167" width="7.33203125" style="35" bestFit="1" customWidth="1"/>
    <col min="5168" max="5168" width="12.6640625" style="35" bestFit="1" customWidth="1"/>
    <col min="5169" max="5376" width="8.88671875" style="35"/>
    <col min="5377" max="5377" width="13.6640625" style="35" bestFit="1" customWidth="1"/>
    <col min="5378" max="5378" width="34.44140625" style="35" customWidth="1"/>
    <col min="5379" max="5379" width="5.109375" style="35" bestFit="1" customWidth="1"/>
    <col min="5380" max="5380" width="8.33203125" style="35" bestFit="1" customWidth="1"/>
    <col min="5381" max="5381" width="7.33203125" style="35" bestFit="1" customWidth="1"/>
    <col min="5382" max="5382" width="12.6640625" style="35" bestFit="1" customWidth="1"/>
    <col min="5383" max="5383" width="8.33203125" style="35" bestFit="1" customWidth="1"/>
    <col min="5384" max="5384" width="7.33203125" style="35" bestFit="1" customWidth="1"/>
    <col min="5385" max="5385" width="12.6640625" style="35" bestFit="1" customWidth="1"/>
    <col min="5386" max="5386" width="8.33203125" style="35" bestFit="1" customWidth="1"/>
    <col min="5387" max="5387" width="7.33203125" style="35" bestFit="1" customWidth="1"/>
    <col min="5388" max="5388" width="12.6640625" style="35" bestFit="1" customWidth="1"/>
    <col min="5389" max="5389" width="8.33203125" style="35" bestFit="1" customWidth="1"/>
    <col min="5390" max="5390" width="7.33203125" style="35" bestFit="1" customWidth="1"/>
    <col min="5391" max="5391" width="12.6640625" style="35" bestFit="1" customWidth="1"/>
    <col min="5392" max="5392" width="8.33203125" style="35" bestFit="1" customWidth="1"/>
    <col min="5393" max="5393" width="7.33203125" style="35" bestFit="1" customWidth="1"/>
    <col min="5394" max="5394" width="12.6640625" style="35" bestFit="1" customWidth="1"/>
    <col min="5395" max="5395" width="8.33203125" style="35" bestFit="1" customWidth="1"/>
    <col min="5396" max="5396" width="7.33203125" style="35" bestFit="1" customWidth="1"/>
    <col min="5397" max="5397" width="12.6640625" style="35" bestFit="1" customWidth="1"/>
    <col min="5398" max="5398" width="8.33203125" style="35" bestFit="1" customWidth="1"/>
    <col min="5399" max="5399" width="7.33203125" style="35" bestFit="1" customWidth="1"/>
    <col min="5400" max="5400" width="12.6640625" style="35" bestFit="1" customWidth="1"/>
    <col min="5401" max="5401" width="8.33203125" style="35" bestFit="1" customWidth="1"/>
    <col min="5402" max="5402" width="7.33203125" style="35" bestFit="1" customWidth="1"/>
    <col min="5403" max="5403" width="12.6640625" style="35" bestFit="1" customWidth="1"/>
    <col min="5404" max="5404" width="8.33203125" style="35" bestFit="1" customWidth="1"/>
    <col min="5405" max="5405" width="7.33203125" style="35" bestFit="1" customWidth="1"/>
    <col min="5406" max="5406" width="12.6640625" style="35" bestFit="1" customWidth="1"/>
    <col min="5407" max="5407" width="8.33203125" style="35" bestFit="1" customWidth="1"/>
    <col min="5408" max="5408" width="7.33203125" style="35" bestFit="1" customWidth="1"/>
    <col min="5409" max="5409" width="12.6640625" style="35" bestFit="1" customWidth="1"/>
    <col min="5410" max="5410" width="8.33203125" style="35" bestFit="1" customWidth="1"/>
    <col min="5411" max="5411" width="7.33203125" style="35" bestFit="1" customWidth="1"/>
    <col min="5412" max="5412" width="12.6640625" style="35" bestFit="1" customWidth="1"/>
    <col min="5413" max="5413" width="8.33203125" style="35" bestFit="1" customWidth="1"/>
    <col min="5414" max="5414" width="7.33203125" style="35" bestFit="1" customWidth="1"/>
    <col min="5415" max="5415" width="12.6640625" style="35" bestFit="1" customWidth="1"/>
    <col min="5416" max="5416" width="8.33203125" style="35" bestFit="1" customWidth="1"/>
    <col min="5417" max="5417" width="7.33203125" style="35" bestFit="1" customWidth="1"/>
    <col min="5418" max="5418" width="12.6640625" style="35" bestFit="1" customWidth="1"/>
    <col min="5419" max="5419" width="8.33203125" style="35" bestFit="1" customWidth="1"/>
    <col min="5420" max="5420" width="7.33203125" style="35" bestFit="1" customWidth="1"/>
    <col min="5421" max="5421" width="12.6640625" style="35" bestFit="1" customWidth="1"/>
    <col min="5422" max="5422" width="8.33203125" style="35" bestFit="1" customWidth="1"/>
    <col min="5423" max="5423" width="7.33203125" style="35" bestFit="1" customWidth="1"/>
    <col min="5424" max="5424" width="12.6640625" style="35" bestFit="1" customWidth="1"/>
    <col min="5425" max="5632" width="8.88671875" style="35"/>
    <col min="5633" max="5633" width="13.6640625" style="35" bestFit="1" customWidth="1"/>
    <col min="5634" max="5634" width="34.44140625" style="35" customWidth="1"/>
    <col min="5635" max="5635" width="5.109375" style="35" bestFit="1" customWidth="1"/>
    <col min="5636" max="5636" width="8.33203125" style="35" bestFit="1" customWidth="1"/>
    <col min="5637" max="5637" width="7.33203125" style="35" bestFit="1" customWidth="1"/>
    <col min="5638" max="5638" width="12.6640625" style="35" bestFit="1" customWidth="1"/>
    <col min="5639" max="5639" width="8.33203125" style="35" bestFit="1" customWidth="1"/>
    <col min="5640" max="5640" width="7.33203125" style="35" bestFit="1" customWidth="1"/>
    <col min="5641" max="5641" width="12.6640625" style="35" bestFit="1" customWidth="1"/>
    <col min="5642" max="5642" width="8.33203125" style="35" bestFit="1" customWidth="1"/>
    <col min="5643" max="5643" width="7.33203125" style="35" bestFit="1" customWidth="1"/>
    <col min="5644" max="5644" width="12.6640625" style="35" bestFit="1" customWidth="1"/>
    <col min="5645" max="5645" width="8.33203125" style="35" bestFit="1" customWidth="1"/>
    <col min="5646" max="5646" width="7.33203125" style="35" bestFit="1" customWidth="1"/>
    <col min="5647" max="5647" width="12.6640625" style="35" bestFit="1" customWidth="1"/>
    <col min="5648" max="5648" width="8.33203125" style="35" bestFit="1" customWidth="1"/>
    <col min="5649" max="5649" width="7.33203125" style="35" bestFit="1" customWidth="1"/>
    <col min="5650" max="5650" width="12.6640625" style="35" bestFit="1" customWidth="1"/>
    <col min="5651" max="5651" width="8.33203125" style="35" bestFit="1" customWidth="1"/>
    <col min="5652" max="5652" width="7.33203125" style="35" bestFit="1" customWidth="1"/>
    <col min="5653" max="5653" width="12.6640625" style="35" bestFit="1" customWidth="1"/>
    <col min="5654" max="5654" width="8.33203125" style="35" bestFit="1" customWidth="1"/>
    <col min="5655" max="5655" width="7.33203125" style="35" bestFit="1" customWidth="1"/>
    <col min="5656" max="5656" width="12.6640625" style="35" bestFit="1" customWidth="1"/>
    <col min="5657" max="5657" width="8.33203125" style="35" bestFit="1" customWidth="1"/>
    <col min="5658" max="5658" width="7.33203125" style="35" bestFit="1" customWidth="1"/>
    <col min="5659" max="5659" width="12.6640625" style="35" bestFit="1" customWidth="1"/>
    <col min="5660" max="5660" width="8.33203125" style="35" bestFit="1" customWidth="1"/>
    <col min="5661" max="5661" width="7.33203125" style="35" bestFit="1" customWidth="1"/>
    <col min="5662" max="5662" width="12.6640625" style="35" bestFit="1" customWidth="1"/>
    <col min="5663" max="5663" width="8.33203125" style="35" bestFit="1" customWidth="1"/>
    <col min="5664" max="5664" width="7.33203125" style="35" bestFit="1" customWidth="1"/>
    <col min="5665" max="5665" width="12.6640625" style="35" bestFit="1" customWidth="1"/>
    <col min="5666" max="5666" width="8.33203125" style="35" bestFit="1" customWidth="1"/>
    <col min="5667" max="5667" width="7.33203125" style="35" bestFit="1" customWidth="1"/>
    <col min="5668" max="5668" width="12.6640625" style="35" bestFit="1" customWidth="1"/>
    <col min="5669" max="5669" width="8.33203125" style="35" bestFit="1" customWidth="1"/>
    <col min="5670" max="5670" width="7.33203125" style="35" bestFit="1" customWidth="1"/>
    <col min="5671" max="5671" width="12.6640625" style="35" bestFit="1" customWidth="1"/>
    <col min="5672" max="5672" width="8.33203125" style="35" bestFit="1" customWidth="1"/>
    <col min="5673" max="5673" width="7.33203125" style="35" bestFit="1" customWidth="1"/>
    <col min="5674" max="5674" width="12.6640625" style="35" bestFit="1" customWidth="1"/>
    <col min="5675" max="5675" width="8.33203125" style="35" bestFit="1" customWidth="1"/>
    <col min="5676" max="5676" width="7.33203125" style="35" bestFit="1" customWidth="1"/>
    <col min="5677" max="5677" width="12.6640625" style="35" bestFit="1" customWidth="1"/>
    <col min="5678" max="5678" width="8.33203125" style="35" bestFit="1" customWidth="1"/>
    <col min="5679" max="5679" width="7.33203125" style="35" bestFit="1" customWidth="1"/>
    <col min="5680" max="5680" width="12.6640625" style="35" bestFit="1" customWidth="1"/>
    <col min="5681" max="5888" width="8.88671875" style="35"/>
    <col min="5889" max="5889" width="13.6640625" style="35" bestFit="1" customWidth="1"/>
    <col min="5890" max="5890" width="34.44140625" style="35" customWidth="1"/>
    <col min="5891" max="5891" width="5.109375" style="35" bestFit="1" customWidth="1"/>
    <col min="5892" max="5892" width="8.33203125" style="35" bestFit="1" customWidth="1"/>
    <col min="5893" max="5893" width="7.33203125" style="35" bestFit="1" customWidth="1"/>
    <col min="5894" max="5894" width="12.6640625" style="35" bestFit="1" customWidth="1"/>
    <col min="5895" max="5895" width="8.33203125" style="35" bestFit="1" customWidth="1"/>
    <col min="5896" max="5896" width="7.33203125" style="35" bestFit="1" customWidth="1"/>
    <col min="5897" max="5897" width="12.6640625" style="35" bestFit="1" customWidth="1"/>
    <col min="5898" max="5898" width="8.33203125" style="35" bestFit="1" customWidth="1"/>
    <col min="5899" max="5899" width="7.33203125" style="35" bestFit="1" customWidth="1"/>
    <col min="5900" max="5900" width="12.6640625" style="35" bestFit="1" customWidth="1"/>
    <col min="5901" max="5901" width="8.33203125" style="35" bestFit="1" customWidth="1"/>
    <col min="5902" max="5902" width="7.33203125" style="35" bestFit="1" customWidth="1"/>
    <col min="5903" max="5903" width="12.6640625" style="35" bestFit="1" customWidth="1"/>
    <col min="5904" max="5904" width="8.33203125" style="35" bestFit="1" customWidth="1"/>
    <col min="5905" max="5905" width="7.33203125" style="35" bestFit="1" customWidth="1"/>
    <col min="5906" max="5906" width="12.6640625" style="35" bestFit="1" customWidth="1"/>
    <col min="5907" max="5907" width="8.33203125" style="35" bestFit="1" customWidth="1"/>
    <col min="5908" max="5908" width="7.33203125" style="35" bestFit="1" customWidth="1"/>
    <col min="5909" max="5909" width="12.6640625" style="35" bestFit="1" customWidth="1"/>
    <col min="5910" max="5910" width="8.33203125" style="35" bestFit="1" customWidth="1"/>
    <col min="5911" max="5911" width="7.33203125" style="35" bestFit="1" customWidth="1"/>
    <col min="5912" max="5912" width="12.6640625" style="35" bestFit="1" customWidth="1"/>
    <col min="5913" max="5913" width="8.33203125" style="35" bestFit="1" customWidth="1"/>
    <col min="5914" max="5914" width="7.33203125" style="35" bestFit="1" customWidth="1"/>
    <col min="5915" max="5915" width="12.6640625" style="35" bestFit="1" customWidth="1"/>
    <col min="5916" max="5916" width="8.33203125" style="35" bestFit="1" customWidth="1"/>
    <col min="5917" max="5917" width="7.33203125" style="35" bestFit="1" customWidth="1"/>
    <col min="5918" max="5918" width="12.6640625" style="35" bestFit="1" customWidth="1"/>
    <col min="5919" max="5919" width="8.33203125" style="35" bestFit="1" customWidth="1"/>
    <col min="5920" max="5920" width="7.33203125" style="35" bestFit="1" customWidth="1"/>
    <col min="5921" max="5921" width="12.6640625" style="35" bestFit="1" customWidth="1"/>
    <col min="5922" max="5922" width="8.33203125" style="35" bestFit="1" customWidth="1"/>
    <col min="5923" max="5923" width="7.33203125" style="35" bestFit="1" customWidth="1"/>
    <col min="5924" max="5924" width="12.6640625" style="35" bestFit="1" customWidth="1"/>
    <col min="5925" max="5925" width="8.33203125" style="35" bestFit="1" customWidth="1"/>
    <col min="5926" max="5926" width="7.33203125" style="35" bestFit="1" customWidth="1"/>
    <col min="5927" max="5927" width="12.6640625" style="35" bestFit="1" customWidth="1"/>
    <col min="5928" max="5928" width="8.33203125" style="35" bestFit="1" customWidth="1"/>
    <col min="5929" max="5929" width="7.33203125" style="35" bestFit="1" customWidth="1"/>
    <col min="5930" max="5930" width="12.6640625" style="35" bestFit="1" customWidth="1"/>
    <col min="5931" max="5931" width="8.33203125" style="35" bestFit="1" customWidth="1"/>
    <col min="5932" max="5932" width="7.33203125" style="35" bestFit="1" customWidth="1"/>
    <col min="5933" max="5933" width="12.6640625" style="35" bestFit="1" customWidth="1"/>
    <col min="5934" max="5934" width="8.33203125" style="35" bestFit="1" customWidth="1"/>
    <col min="5935" max="5935" width="7.33203125" style="35" bestFit="1" customWidth="1"/>
    <col min="5936" max="5936" width="12.6640625" style="35" bestFit="1" customWidth="1"/>
    <col min="5937" max="6144" width="8.88671875" style="35"/>
    <col min="6145" max="6145" width="13.6640625" style="35" bestFit="1" customWidth="1"/>
    <col min="6146" max="6146" width="34.44140625" style="35" customWidth="1"/>
    <col min="6147" max="6147" width="5.109375" style="35" bestFit="1" customWidth="1"/>
    <col min="6148" max="6148" width="8.33203125" style="35" bestFit="1" customWidth="1"/>
    <col min="6149" max="6149" width="7.33203125" style="35" bestFit="1" customWidth="1"/>
    <col min="6150" max="6150" width="12.6640625" style="35" bestFit="1" customWidth="1"/>
    <col min="6151" max="6151" width="8.33203125" style="35" bestFit="1" customWidth="1"/>
    <col min="6152" max="6152" width="7.33203125" style="35" bestFit="1" customWidth="1"/>
    <col min="6153" max="6153" width="12.6640625" style="35" bestFit="1" customWidth="1"/>
    <col min="6154" max="6154" width="8.33203125" style="35" bestFit="1" customWidth="1"/>
    <col min="6155" max="6155" width="7.33203125" style="35" bestFit="1" customWidth="1"/>
    <col min="6156" max="6156" width="12.6640625" style="35" bestFit="1" customWidth="1"/>
    <col min="6157" max="6157" width="8.33203125" style="35" bestFit="1" customWidth="1"/>
    <col min="6158" max="6158" width="7.33203125" style="35" bestFit="1" customWidth="1"/>
    <col min="6159" max="6159" width="12.6640625" style="35" bestFit="1" customWidth="1"/>
    <col min="6160" max="6160" width="8.33203125" style="35" bestFit="1" customWidth="1"/>
    <col min="6161" max="6161" width="7.33203125" style="35" bestFit="1" customWidth="1"/>
    <col min="6162" max="6162" width="12.6640625" style="35" bestFit="1" customWidth="1"/>
    <col min="6163" max="6163" width="8.33203125" style="35" bestFit="1" customWidth="1"/>
    <col min="6164" max="6164" width="7.33203125" style="35" bestFit="1" customWidth="1"/>
    <col min="6165" max="6165" width="12.6640625" style="35" bestFit="1" customWidth="1"/>
    <col min="6166" max="6166" width="8.33203125" style="35" bestFit="1" customWidth="1"/>
    <col min="6167" max="6167" width="7.33203125" style="35" bestFit="1" customWidth="1"/>
    <col min="6168" max="6168" width="12.6640625" style="35" bestFit="1" customWidth="1"/>
    <col min="6169" max="6169" width="8.33203125" style="35" bestFit="1" customWidth="1"/>
    <col min="6170" max="6170" width="7.33203125" style="35" bestFit="1" customWidth="1"/>
    <col min="6171" max="6171" width="12.6640625" style="35" bestFit="1" customWidth="1"/>
    <col min="6172" max="6172" width="8.33203125" style="35" bestFit="1" customWidth="1"/>
    <col min="6173" max="6173" width="7.33203125" style="35" bestFit="1" customWidth="1"/>
    <col min="6174" max="6174" width="12.6640625" style="35" bestFit="1" customWidth="1"/>
    <col min="6175" max="6175" width="8.33203125" style="35" bestFit="1" customWidth="1"/>
    <col min="6176" max="6176" width="7.33203125" style="35" bestFit="1" customWidth="1"/>
    <col min="6177" max="6177" width="12.6640625" style="35" bestFit="1" customWidth="1"/>
    <col min="6178" max="6178" width="8.33203125" style="35" bestFit="1" customWidth="1"/>
    <col min="6179" max="6179" width="7.33203125" style="35" bestFit="1" customWidth="1"/>
    <col min="6180" max="6180" width="12.6640625" style="35" bestFit="1" customWidth="1"/>
    <col min="6181" max="6181" width="8.33203125" style="35" bestFit="1" customWidth="1"/>
    <col min="6182" max="6182" width="7.33203125" style="35" bestFit="1" customWidth="1"/>
    <col min="6183" max="6183" width="12.6640625" style="35" bestFit="1" customWidth="1"/>
    <col min="6184" max="6184" width="8.33203125" style="35" bestFit="1" customWidth="1"/>
    <col min="6185" max="6185" width="7.33203125" style="35" bestFit="1" customWidth="1"/>
    <col min="6186" max="6186" width="12.6640625" style="35" bestFit="1" customWidth="1"/>
    <col min="6187" max="6187" width="8.33203125" style="35" bestFit="1" customWidth="1"/>
    <col min="6188" max="6188" width="7.33203125" style="35" bestFit="1" customWidth="1"/>
    <col min="6189" max="6189" width="12.6640625" style="35" bestFit="1" customWidth="1"/>
    <col min="6190" max="6190" width="8.33203125" style="35" bestFit="1" customWidth="1"/>
    <col min="6191" max="6191" width="7.33203125" style="35" bestFit="1" customWidth="1"/>
    <col min="6192" max="6192" width="12.6640625" style="35" bestFit="1" customWidth="1"/>
    <col min="6193" max="6400" width="8.88671875" style="35"/>
    <col min="6401" max="6401" width="13.6640625" style="35" bestFit="1" customWidth="1"/>
    <col min="6402" max="6402" width="34.44140625" style="35" customWidth="1"/>
    <col min="6403" max="6403" width="5.109375" style="35" bestFit="1" customWidth="1"/>
    <col min="6404" max="6404" width="8.33203125" style="35" bestFit="1" customWidth="1"/>
    <col min="6405" max="6405" width="7.33203125" style="35" bestFit="1" customWidth="1"/>
    <col min="6406" max="6406" width="12.6640625" style="35" bestFit="1" customWidth="1"/>
    <col min="6407" max="6407" width="8.33203125" style="35" bestFit="1" customWidth="1"/>
    <col min="6408" max="6408" width="7.33203125" style="35" bestFit="1" customWidth="1"/>
    <col min="6409" max="6409" width="12.6640625" style="35" bestFit="1" customWidth="1"/>
    <col min="6410" max="6410" width="8.33203125" style="35" bestFit="1" customWidth="1"/>
    <col min="6411" max="6411" width="7.33203125" style="35" bestFit="1" customWidth="1"/>
    <col min="6412" max="6412" width="12.6640625" style="35" bestFit="1" customWidth="1"/>
    <col min="6413" max="6413" width="8.33203125" style="35" bestFit="1" customWidth="1"/>
    <col min="6414" max="6414" width="7.33203125" style="35" bestFit="1" customWidth="1"/>
    <col min="6415" max="6415" width="12.6640625" style="35" bestFit="1" customWidth="1"/>
    <col min="6416" max="6416" width="8.33203125" style="35" bestFit="1" customWidth="1"/>
    <col min="6417" max="6417" width="7.33203125" style="35" bestFit="1" customWidth="1"/>
    <col min="6418" max="6418" width="12.6640625" style="35" bestFit="1" customWidth="1"/>
    <col min="6419" max="6419" width="8.33203125" style="35" bestFit="1" customWidth="1"/>
    <col min="6420" max="6420" width="7.33203125" style="35" bestFit="1" customWidth="1"/>
    <col min="6421" max="6421" width="12.6640625" style="35" bestFit="1" customWidth="1"/>
    <col min="6422" max="6422" width="8.33203125" style="35" bestFit="1" customWidth="1"/>
    <col min="6423" max="6423" width="7.33203125" style="35" bestFit="1" customWidth="1"/>
    <col min="6424" max="6424" width="12.6640625" style="35" bestFit="1" customWidth="1"/>
    <col min="6425" max="6425" width="8.33203125" style="35" bestFit="1" customWidth="1"/>
    <col min="6426" max="6426" width="7.33203125" style="35" bestFit="1" customWidth="1"/>
    <col min="6427" max="6427" width="12.6640625" style="35" bestFit="1" customWidth="1"/>
    <col min="6428" max="6428" width="8.33203125" style="35" bestFit="1" customWidth="1"/>
    <col min="6429" max="6429" width="7.33203125" style="35" bestFit="1" customWidth="1"/>
    <col min="6430" max="6430" width="12.6640625" style="35" bestFit="1" customWidth="1"/>
    <col min="6431" max="6431" width="8.33203125" style="35" bestFit="1" customWidth="1"/>
    <col min="6432" max="6432" width="7.33203125" style="35" bestFit="1" customWidth="1"/>
    <col min="6433" max="6433" width="12.6640625" style="35" bestFit="1" customWidth="1"/>
    <col min="6434" max="6434" width="8.33203125" style="35" bestFit="1" customWidth="1"/>
    <col min="6435" max="6435" width="7.33203125" style="35" bestFit="1" customWidth="1"/>
    <col min="6436" max="6436" width="12.6640625" style="35" bestFit="1" customWidth="1"/>
    <col min="6437" max="6437" width="8.33203125" style="35" bestFit="1" customWidth="1"/>
    <col min="6438" max="6438" width="7.33203125" style="35" bestFit="1" customWidth="1"/>
    <col min="6439" max="6439" width="12.6640625" style="35" bestFit="1" customWidth="1"/>
    <col min="6440" max="6440" width="8.33203125" style="35" bestFit="1" customWidth="1"/>
    <col min="6441" max="6441" width="7.33203125" style="35" bestFit="1" customWidth="1"/>
    <col min="6442" max="6442" width="12.6640625" style="35" bestFit="1" customWidth="1"/>
    <col min="6443" max="6443" width="8.33203125" style="35" bestFit="1" customWidth="1"/>
    <col min="6444" max="6444" width="7.33203125" style="35" bestFit="1" customWidth="1"/>
    <col min="6445" max="6445" width="12.6640625" style="35" bestFit="1" customWidth="1"/>
    <col min="6446" max="6446" width="8.33203125" style="35" bestFit="1" customWidth="1"/>
    <col min="6447" max="6447" width="7.33203125" style="35" bestFit="1" customWidth="1"/>
    <col min="6448" max="6448" width="12.6640625" style="35" bestFit="1" customWidth="1"/>
    <col min="6449" max="6656" width="8.88671875" style="35"/>
    <col min="6657" max="6657" width="13.6640625" style="35" bestFit="1" customWidth="1"/>
    <col min="6658" max="6658" width="34.44140625" style="35" customWidth="1"/>
    <col min="6659" max="6659" width="5.109375" style="35" bestFit="1" customWidth="1"/>
    <col min="6660" max="6660" width="8.33203125" style="35" bestFit="1" customWidth="1"/>
    <col min="6661" max="6661" width="7.33203125" style="35" bestFit="1" customWidth="1"/>
    <col min="6662" max="6662" width="12.6640625" style="35" bestFit="1" customWidth="1"/>
    <col min="6663" max="6663" width="8.33203125" style="35" bestFit="1" customWidth="1"/>
    <col min="6664" max="6664" width="7.33203125" style="35" bestFit="1" customWidth="1"/>
    <col min="6665" max="6665" width="12.6640625" style="35" bestFit="1" customWidth="1"/>
    <col min="6666" max="6666" width="8.33203125" style="35" bestFit="1" customWidth="1"/>
    <col min="6667" max="6667" width="7.33203125" style="35" bestFit="1" customWidth="1"/>
    <col min="6668" max="6668" width="12.6640625" style="35" bestFit="1" customWidth="1"/>
    <col min="6669" max="6669" width="8.33203125" style="35" bestFit="1" customWidth="1"/>
    <col min="6670" max="6670" width="7.33203125" style="35" bestFit="1" customWidth="1"/>
    <col min="6671" max="6671" width="12.6640625" style="35" bestFit="1" customWidth="1"/>
    <col min="6672" max="6672" width="8.33203125" style="35" bestFit="1" customWidth="1"/>
    <col min="6673" max="6673" width="7.33203125" style="35" bestFit="1" customWidth="1"/>
    <col min="6674" max="6674" width="12.6640625" style="35" bestFit="1" customWidth="1"/>
    <col min="6675" max="6675" width="8.33203125" style="35" bestFit="1" customWidth="1"/>
    <col min="6676" max="6676" width="7.33203125" style="35" bestFit="1" customWidth="1"/>
    <col min="6677" max="6677" width="12.6640625" style="35" bestFit="1" customWidth="1"/>
    <col min="6678" max="6678" width="8.33203125" style="35" bestFit="1" customWidth="1"/>
    <col min="6679" max="6679" width="7.33203125" style="35" bestFit="1" customWidth="1"/>
    <col min="6680" max="6680" width="12.6640625" style="35" bestFit="1" customWidth="1"/>
    <col min="6681" max="6681" width="8.33203125" style="35" bestFit="1" customWidth="1"/>
    <col min="6682" max="6682" width="7.33203125" style="35" bestFit="1" customWidth="1"/>
    <col min="6683" max="6683" width="12.6640625" style="35" bestFit="1" customWidth="1"/>
    <col min="6684" max="6684" width="8.33203125" style="35" bestFit="1" customWidth="1"/>
    <col min="6685" max="6685" width="7.33203125" style="35" bestFit="1" customWidth="1"/>
    <col min="6686" max="6686" width="12.6640625" style="35" bestFit="1" customWidth="1"/>
    <col min="6687" max="6687" width="8.33203125" style="35" bestFit="1" customWidth="1"/>
    <col min="6688" max="6688" width="7.33203125" style="35" bestFit="1" customWidth="1"/>
    <col min="6689" max="6689" width="12.6640625" style="35" bestFit="1" customWidth="1"/>
    <col min="6690" max="6690" width="8.33203125" style="35" bestFit="1" customWidth="1"/>
    <col min="6691" max="6691" width="7.33203125" style="35" bestFit="1" customWidth="1"/>
    <col min="6692" max="6692" width="12.6640625" style="35" bestFit="1" customWidth="1"/>
    <col min="6693" max="6693" width="8.33203125" style="35" bestFit="1" customWidth="1"/>
    <col min="6694" max="6694" width="7.33203125" style="35" bestFit="1" customWidth="1"/>
    <col min="6695" max="6695" width="12.6640625" style="35" bestFit="1" customWidth="1"/>
    <col min="6696" max="6696" width="8.33203125" style="35" bestFit="1" customWidth="1"/>
    <col min="6697" max="6697" width="7.33203125" style="35" bestFit="1" customWidth="1"/>
    <col min="6698" max="6698" width="12.6640625" style="35" bestFit="1" customWidth="1"/>
    <col min="6699" max="6699" width="8.33203125" style="35" bestFit="1" customWidth="1"/>
    <col min="6700" max="6700" width="7.33203125" style="35" bestFit="1" customWidth="1"/>
    <col min="6701" max="6701" width="12.6640625" style="35" bestFit="1" customWidth="1"/>
    <col min="6702" max="6702" width="8.33203125" style="35" bestFit="1" customWidth="1"/>
    <col min="6703" max="6703" width="7.33203125" style="35" bestFit="1" customWidth="1"/>
    <col min="6704" max="6704" width="12.6640625" style="35" bestFit="1" customWidth="1"/>
    <col min="6705" max="6912" width="8.88671875" style="35"/>
    <col min="6913" max="6913" width="13.6640625" style="35" bestFit="1" customWidth="1"/>
    <col min="6914" max="6914" width="34.44140625" style="35" customWidth="1"/>
    <col min="6915" max="6915" width="5.109375" style="35" bestFit="1" customWidth="1"/>
    <col min="6916" max="6916" width="8.33203125" style="35" bestFit="1" customWidth="1"/>
    <col min="6917" max="6917" width="7.33203125" style="35" bestFit="1" customWidth="1"/>
    <col min="6918" max="6918" width="12.6640625" style="35" bestFit="1" customWidth="1"/>
    <col min="6919" max="6919" width="8.33203125" style="35" bestFit="1" customWidth="1"/>
    <col min="6920" max="6920" width="7.33203125" style="35" bestFit="1" customWidth="1"/>
    <col min="6921" max="6921" width="12.6640625" style="35" bestFit="1" customWidth="1"/>
    <col min="6922" max="6922" width="8.33203125" style="35" bestFit="1" customWidth="1"/>
    <col min="6923" max="6923" width="7.33203125" style="35" bestFit="1" customWidth="1"/>
    <col min="6924" max="6924" width="12.6640625" style="35" bestFit="1" customWidth="1"/>
    <col min="6925" max="6925" width="8.33203125" style="35" bestFit="1" customWidth="1"/>
    <col min="6926" max="6926" width="7.33203125" style="35" bestFit="1" customWidth="1"/>
    <col min="6927" max="6927" width="12.6640625" style="35" bestFit="1" customWidth="1"/>
    <col min="6928" max="6928" width="8.33203125" style="35" bestFit="1" customWidth="1"/>
    <col min="6929" max="6929" width="7.33203125" style="35" bestFit="1" customWidth="1"/>
    <col min="6930" max="6930" width="12.6640625" style="35" bestFit="1" customWidth="1"/>
    <col min="6931" max="6931" width="8.33203125" style="35" bestFit="1" customWidth="1"/>
    <col min="6932" max="6932" width="7.33203125" style="35" bestFit="1" customWidth="1"/>
    <col min="6933" max="6933" width="12.6640625" style="35" bestFit="1" customWidth="1"/>
    <col min="6934" max="6934" width="8.33203125" style="35" bestFit="1" customWidth="1"/>
    <col min="6935" max="6935" width="7.33203125" style="35" bestFit="1" customWidth="1"/>
    <col min="6936" max="6936" width="12.6640625" style="35" bestFit="1" customWidth="1"/>
    <col min="6937" max="6937" width="8.33203125" style="35" bestFit="1" customWidth="1"/>
    <col min="6938" max="6938" width="7.33203125" style="35" bestFit="1" customWidth="1"/>
    <col min="6939" max="6939" width="12.6640625" style="35" bestFit="1" customWidth="1"/>
    <col min="6940" max="6940" width="8.33203125" style="35" bestFit="1" customWidth="1"/>
    <col min="6941" max="6941" width="7.33203125" style="35" bestFit="1" customWidth="1"/>
    <col min="6942" max="6942" width="12.6640625" style="35" bestFit="1" customWidth="1"/>
    <col min="6943" max="6943" width="8.33203125" style="35" bestFit="1" customWidth="1"/>
    <col min="6944" max="6944" width="7.33203125" style="35" bestFit="1" customWidth="1"/>
    <col min="6945" max="6945" width="12.6640625" style="35" bestFit="1" customWidth="1"/>
    <col min="6946" max="6946" width="8.33203125" style="35" bestFit="1" customWidth="1"/>
    <col min="6947" max="6947" width="7.33203125" style="35" bestFit="1" customWidth="1"/>
    <col min="6948" max="6948" width="12.6640625" style="35" bestFit="1" customWidth="1"/>
    <col min="6949" max="6949" width="8.33203125" style="35" bestFit="1" customWidth="1"/>
    <col min="6950" max="6950" width="7.33203125" style="35" bestFit="1" customWidth="1"/>
    <col min="6951" max="6951" width="12.6640625" style="35" bestFit="1" customWidth="1"/>
    <col min="6952" max="6952" width="8.33203125" style="35" bestFit="1" customWidth="1"/>
    <col min="6953" max="6953" width="7.33203125" style="35" bestFit="1" customWidth="1"/>
    <col min="6954" max="6954" width="12.6640625" style="35" bestFit="1" customWidth="1"/>
    <col min="6955" max="6955" width="8.33203125" style="35" bestFit="1" customWidth="1"/>
    <col min="6956" max="6956" width="7.33203125" style="35" bestFit="1" customWidth="1"/>
    <col min="6957" max="6957" width="12.6640625" style="35" bestFit="1" customWidth="1"/>
    <col min="6958" max="6958" width="8.33203125" style="35" bestFit="1" customWidth="1"/>
    <col min="6959" max="6959" width="7.33203125" style="35" bestFit="1" customWidth="1"/>
    <col min="6960" max="6960" width="12.6640625" style="35" bestFit="1" customWidth="1"/>
    <col min="6961" max="7168" width="8.88671875" style="35"/>
    <col min="7169" max="7169" width="13.6640625" style="35" bestFit="1" customWidth="1"/>
    <col min="7170" max="7170" width="34.44140625" style="35" customWidth="1"/>
    <col min="7171" max="7171" width="5.109375" style="35" bestFit="1" customWidth="1"/>
    <col min="7172" max="7172" width="8.33203125" style="35" bestFit="1" customWidth="1"/>
    <col min="7173" max="7173" width="7.33203125" style="35" bestFit="1" customWidth="1"/>
    <col min="7174" max="7174" width="12.6640625" style="35" bestFit="1" customWidth="1"/>
    <col min="7175" max="7175" width="8.33203125" style="35" bestFit="1" customWidth="1"/>
    <col min="7176" max="7176" width="7.33203125" style="35" bestFit="1" customWidth="1"/>
    <col min="7177" max="7177" width="12.6640625" style="35" bestFit="1" customWidth="1"/>
    <col min="7178" max="7178" width="8.33203125" style="35" bestFit="1" customWidth="1"/>
    <col min="7179" max="7179" width="7.33203125" style="35" bestFit="1" customWidth="1"/>
    <col min="7180" max="7180" width="12.6640625" style="35" bestFit="1" customWidth="1"/>
    <col min="7181" max="7181" width="8.33203125" style="35" bestFit="1" customWidth="1"/>
    <col min="7182" max="7182" width="7.33203125" style="35" bestFit="1" customWidth="1"/>
    <col min="7183" max="7183" width="12.6640625" style="35" bestFit="1" customWidth="1"/>
    <col min="7184" max="7184" width="8.33203125" style="35" bestFit="1" customWidth="1"/>
    <col min="7185" max="7185" width="7.33203125" style="35" bestFit="1" customWidth="1"/>
    <col min="7186" max="7186" width="12.6640625" style="35" bestFit="1" customWidth="1"/>
    <col min="7187" max="7187" width="8.33203125" style="35" bestFit="1" customWidth="1"/>
    <col min="7188" max="7188" width="7.33203125" style="35" bestFit="1" customWidth="1"/>
    <col min="7189" max="7189" width="12.6640625" style="35" bestFit="1" customWidth="1"/>
    <col min="7190" max="7190" width="8.33203125" style="35" bestFit="1" customWidth="1"/>
    <col min="7191" max="7191" width="7.33203125" style="35" bestFit="1" customWidth="1"/>
    <col min="7192" max="7192" width="12.6640625" style="35" bestFit="1" customWidth="1"/>
    <col min="7193" max="7193" width="8.33203125" style="35" bestFit="1" customWidth="1"/>
    <col min="7194" max="7194" width="7.33203125" style="35" bestFit="1" customWidth="1"/>
    <col min="7195" max="7195" width="12.6640625" style="35" bestFit="1" customWidth="1"/>
    <col min="7196" max="7196" width="8.33203125" style="35" bestFit="1" customWidth="1"/>
    <col min="7197" max="7197" width="7.33203125" style="35" bestFit="1" customWidth="1"/>
    <col min="7198" max="7198" width="12.6640625" style="35" bestFit="1" customWidth="1"/>
    <col min="7199" max="7199" width="8.33203125" style="35" bestFit="1" customWidth="1"/>
    <col min="7200" max="7200" width="7.33203125" style="35" bestFit="1" customWidth="1"/>
    <col min="7201" max="7201" width="12.6640625" style="35" bestFit="1" customWidth="1"/>
    <col min="7202" max="7202" width="8.33203125" style="35" bestFit="1" customWidth="1"/>
    <col min="7203" max="7203" width="7.33203125" style="35" bestFit="1" customWidth="1"/>
    <col min="7204" max="7204" width="12.6640625" style="35" bestFit="1" customWidth="1"/>
    <col min="7205" max="7205" width="8.33203125" style="35" bestFit="1" customWidth="1"/>
    <col min="7206" max="7206" width="7.33203125" style="35" bestFit="1" customWidth="1"/>
    <col min="7207" max="7207" width="12.6640625" style="35" bestFit="1" customWidth="1"/>
    <col min="7208" max="7208" width="8.33203125" style="35" bestFit="1" customWidth="1"/>
    <col min="7209" max="7209" width="7.33203125" style="35" bestFit="1" customWidth="1"/>
    <col min="7210" max="7210" width="12.6640625" style="35" bestFit="1" customWidth="1"/>
    <col min="7211" max="7211" width="8.33203125" style="35" bestFit="1" customWidth="1"/>
    <col min="7212" max="7212" width="7.33203125" style="35" bestFit="1" customWidth="1"/>
    <col min="7213" max="7213" width="12.6640625" style="35" bestFit="1" customWidth="1"/>
    <col min="7214" max="7214" width="8.33203125" style="35" bestFit="1" customWidth="1"/>
    <col min="7215" max="7215" width="7.33203125" style="35" bestFit="1" customWidth="1"/>
    <col min="7216" max="7216" width="12.6640625" style="35" bestFit="1" customWidth="1"/>
    <col min="7217" max="7424" width="8.88671875" style="35"/>
    <col min="7425" max="7425" width="13.6640625" style="35" bestFit="1" customWidth="1"/>
    <col min="7426" max="7426" width="34.44140625" style="35" customWidth="1"/>
    <col min="7427" max="7427" width="5.109375" style="35" bestFit="1" customWidth="1"/>
    <col min="7428" max="7428" width="8.33203125" style="35" bestFit="1" customWidth="1"/>
    <col min="7429" max="7429" width="7.33203125" style="35" bestFit="1" customWidth="1"/>
    <col min="7430" max="7430" width="12.6640625" style="35" bestFit="1" customWidth="1"/>
    <col min="7431" max="7431" width="8.33203125" style="35" bestFit="1" customWidth="1"/>
    <col min="7432" max="7432" width="7.33203125" style="35" bestFit="1" customWidth="1"/>
    <col min="7433" max="7433" width="12.6640625" style="35" bestFit="1" customWidth="1"/>
    <col min="7434" max="7434" width="8.33203125" style="35" bestFit="1" customWidth="1"/>
    <col min="7435" max="7435" width="7.33203125" style="35" bestFit="1" customWidth="1"/>
    <col min="7436" max="7436" width="12.6640625" style="35" bestFit="1" customWidth="1"/>
    <col min="7437" max="7437" width="8.33203125" style="35" bestFit="1" customWidth="1"/>
    <col min="7438" max="7438" width="7.33203125" style="35" bestFit="1" customWidth="1"/>
    <col min="7439" max="7439" width="12.6640625" style="35" bestFit="1" customWidth="1"/>
    <col min="7440" max="7440" width="8.33203125" style="35" bestFit="1" customWidth="1"/>
    <col min="7441" max="7441" width="7.33203125" style="35" bestFit="1" customWidth="1"/>
    <col min="7442" max="7442" width="12.6640625" style="35" bestFit="1" customWidth="1"/>
    <col min="7443" max="7443" width="8.33203125" style="35" bestFit="1" customWidth="1"/>
    <col min="7444" max="7444" width="7.33203125" style="35" bestFit="1" customWidth="1"/>
    <col min="7445" max="7445" width="12.6640625" style="35" bestFit="1" customWidth="1"/>
    <col min="7446" max="7446" width="8.33203125" style="35" bestFit="1" customWidth="1"/>
    <col min="7447" max="7447" width="7.33203125" style="35" bestFit="1" customWidth="1"/>
    <col min="7448" max="7448" width="12.6640625" style="35" bestFit="1" customWidth="1"/>
    <col min="7449" max="7449" width="8.33203125" style="35" bestFit="1" customWidth="1"/>
    <col min="7450" max="7450" width="7.33203125" style="35" bestFit="1" customWidth="1"/>
    <col min="7451" max="7451" width="12.6640625" style="35" bestFit="1" customWidth="1"/>
    <col min="7452" max="7452" width="8.33203125" style="35" bestFit="1" customWidth="1"/>
    <col min="7453" max="7453" width="7.33203125" style="35" bestFit="1" customWidth="1"/>
    <col min="7454" max="7454" width="12.6640625" style="35" bestFit="1" customWidth="1"/>
    <col min="7455" max="7455" width="8.33203125" style="35" bestFit="1" customWidth="1"/>
    <col min="7456" max="7456" width="7.33203125" style="35" bestFit="1" customWidth="1"/>
    <col min="7457" max="7457" width="12.6640625" style="35" bestFit="1" customWidth="1"/>
    <col min="7458" max="7458" width="8.33203125" style="35" bestFit="1" customWidth="1"/>
    <col min="7459" max="7459" width="7.33203125" style="35" bestFit="1" customWidth="1"/>
    <col min="7460" max="7460" width="12.6640625" style="35" bestFit="1" customWidth="1"/>
    <col min="7461" max="7461" width="8.33203125" style="35" bestFit="1" customWidth="1"/>
    <col min="7462" max="7462" width="7.33203125" style="35" bestFit="1" customWidth="1"/>
    <col min="7463" max="7463" width="12.6640625" style="35" bestFit="1" customWidth="1"/>
    <col min="7464" max="7464" width="8.33203125" style="35" bestFit="1" customWidth="1"/>
    <col min="7465" max="7465" width="7.33203125" style="35" bestFit="1" customWidth="1"/>
    <col min="7466" max="7466" width="12.6640625" style="35" bestFit="1" customWidth="1"/>
    <col min="7467" max="7467" width="8.33203125" style="35" bestFit="1" customWidth="1"/>
    <col min="7468" max="7468" width="7.33203125" style="35" bestFit="1" customWidth="1"/>
    <col min="7469" max="7469" width="12.6640625" style="35" bestFit="1" customWidth="1"/>
    <col min="7470" max="7470" width="8.33203125" style="35" bestFit="1" customWidth="1"/>
    <col min="7471" max="7471" width="7.33203125" style="35" bestFit="1" customWidth="1"/>
    <col min="7472" max="7472" width="12.6640625" style="35" bestFit="1" customWidth="1"/>
    <col min="7473" max="7680" width="8.88671875" style="35"/>
    <col min="7681" max="7681" width="13.6640625" style="35" bestFit="1" customWidth="1"/>
    <col min="7682" max="7682" width="34.44140625" style="35" customWidth="1"/>
    <col min="7683" max="7683" width="5.109375" style="35" bestFit="1" customWidth="1"/>
    <col min="7684" max="7684" width="8.33203125" style="35" bestFit="1" customWidth="1"/>
    <col min="7685" max="7685" width="7.33203125" style="35" bestFit="1" customWidth="1"/>
    <col min="7686" max="7686" width="12.6640625" style="35" bestFit="1" customWidth="1"/>
    <col min="7687" max="7687" width="8.33203125" style="35" bestFit="1" customWidth="1"/>
    <col min="7688" max="7688" width="7.33203125" style="35" bestFit="1" customWidth="1"/>
    <col min="7689" max="7689" width="12.6640625" style="35" bestFit="1" customWidth="1"/>
    <col min="7690" max="7690" width="8.33203125" style="35" bestFit="1" customWidth="1"/>
    <col min="7691" max="7691" width="7.33203125" style="35" bestFit="1" customWidth="1"/>
    <col min="7692" max="7692" width="12.6640625" style="35" bestFit="1" customWidth="1"/>
    <col min="7693" max="7693" width="8.33203125" style="35" bestFit="1" customWidth="1"/>
    <col min="7694" max="7694" width="7.33203125" style="35" bestFit="1" customWidth="1"/>
    <col min="7695" max="7695" width="12.6640625" style="35" bestFit="1" customWidth="1"/>
    <col min="7696" max="7696" width="8.33203125" style="35" bestFit="1" customWidth="1"/>
    <col min="7697" max="7697" width="7.33203125" style="35" bestFit="1" customWidth="1"/>
    <col min="7698" max="7698" width="12.6640625" style="35" bestFit="1" customWidth="1"/>
    <col min="7699" max="7699" width="8.33203125" style="35" bestFit="1" customWidth="1"/>
    <col min="7700" max="7700" width="7.33203125" style="35" bestFit="1" customWidth="1"/>
    <col min="7701" max="7701" width="12.6640625" style="35" bestFit="1" customWidth="1"/>
    <col min="7702" max="7702" width="8.33203125" style="35" bestFit="1" customWidth="1"/>
    <col min="7703" max="7703" width="7.33203125" style="35" bestFit="1" customWidth="1"/>
    <col min="7704" max="7704" width="12.6640625" style="35" bestFit="1" customWidth="1"/>
    <col min="7705" max="7705" width="8.33203125" style="35" bestFit="1" customWidth="1"/>
    <col min="7706" max="7706" width="7.33203125" style="35" bestFit="1" customWidth="1"/>
    <col min="7707" max="7707" width="12.6640625" style="35" bestFit="1" customWidth="1"/>
    <col min="7708" max="7708" width="8.33203125" style="35" bestFit="1" customWidth="1"/>
    <col min="7709" max="7709" width="7.33203125" style="35" bestFit="1" customWidth="1"/>
    <col min="7710" max="7710" width="12.6640625" style="35" bestFit="1" customWidth="1"/>
    <col min="7711" max="7711" width="8.33203125" style="35" bestFit="1" customWidth="1"/>
    <col min="7712" max="7712" width="7.33203125" style="35" bestFit="1" customWidth="1"/>
    <col min="7713" max="7713" width="12.6640625" style="35" bestFit="1" customWidth="1"/>
    <col min="7714" max="7714" width="8.33203125" style="35" bestFit="1" customWidth="1"/>
    <col min="7715" max="7715" width="7.33203125" style="35" bestFit="1" customWidth="1"/>
    <col min="7716" max="7716" width="12.6640625" style="35" bestFit="1" customWidth="1"/>
    <col min="7717" max="7717" width="8.33203125" style="35" bestFit="1" customWidth="1"/>
    <col min="7718" max="7718" width="7.33203125" style="35" bestFit="1" customWidth="1"/>
    <col min="7719" max="7719" width="12.6640625" style="35" bestFit="1" customWidth="1"/>
    <col min="7720" max="7720" width="8.33203125" style="35" bestFit="1" customWidth="1"/>
    <col min="7721" max="7721" width="7.33203125" style="35" bestFit="1" customWidth="1"/>
    <col min="7722" max="7722" width="12.6640625" style="35" bestFit="1" customWidth="1"/>
    <col min="7723" max="7723" width="8.33203125" style="35" bestFit="1" customWidth="1"/>
    <col min="7724" max="7724" width="7.33203125" style="35" bestFit="1" customWidth="1"/>
    <col min="7725" max="7725" width="12.6640625" style="35" bestFit="1" customWidth="1"/>
    <col min="7726" max="7726" width="8.33203125" style="35" bestFit="1" customWidth="1"/>
    <col min="7727" max="7727" width="7.33203125" style="35" bestFit="1" customWidth="1"/>
    <col min="7728" max="7728" width="12.6640625" style="35" bestFit="1" customWidth="1"/>
    <col min="7729" max="7936" width="8.88671875" style="35"/>
    <col min="7937" max="7937" width="13.6640625" style="35" bestFit="1" customWidth="1"/>
    <col min="7938" max="7938" width="34.44140625" style="35" customWidth="1"/>
    <col min="7939" max="7939" width="5.109375" style="35" bestFit="1" customWidth="1"/>
    <col min="7940" max="7940" width="8.33203125" style="35" bestFit="1" customWidth="1"/>
    <col min="7941" max="7941" width="7.33203125" style="35" bestFit="1" customWidth="1"/>
    <col min="7942" max="7942" width="12.6640625" style="35" bestFit="1" customWidth="1"/>
    <col min="7943" max="7943" width="8.33203125" style="35" bestFit="1" customWidth="1"/>
    <col min="7944" max="7944" width="7.33203125" style="35" bestFit="1" customWidth="1"/>
    <col min="7945" max="7945" width="12.6640625" style="35" bestFit="1" customWidth="1"/>
    <col min="7946" max="7946" width="8.33203125" style="35" bestFit="1" customWidth="1"/>
    <col min="7947" max="7947" width="7.33203125" style="35" bestFit="1" customWidth="1"/>
    <col min="7948" max="7948" width="12.6640625" style="35" bestFit="1" customWidth="1"/>
    <col min="7949" max="7949" width="8.33203125" style="35" bestFit="1" customWidth="1"/>
    <col min="7950" max="7950" width="7.33203125" style="35" bestFit="1" customWidth="1"/>
    <col min="7951" max="7951" width="12.6640625" style="35" bestFit="1" customWidth="1"/>
    <col min="7952" max="7952" width="8.33203125" style="35" bestFit="1" customWidth="1"/>
    <col min="7953" max="7953" width="7.33203125" style="35" bestFit="1" customWidth="1"/>
    <col min="7954" max="7954" width="12.6640625" style="35" bestFit="1" customWidth="1"/>
    <col min="7955" max="7955" width="8.33203125" style="35" bestFit="1" customWidth="1"/>
    <col min="7956" max="7956" width="7.33203125" style="35" bestFit="1" customWidth="1"/>
    <col min="7957" max="7957" width="12.6640625" style="35" bestFit="1" customWidth="1"/>
    <col min="7958" max="7958" width="8.33203125" style="35" bestFit="1" customWidth="1"/>
    <col min="7959" max="7959" width="7.33203125" style="35" bestFit="1" customWidth="1"/>
    <col min="7960" max="7960" width="12.6640625" style="35" bestFit="1" customWidth="1"/>
    <col min="7961" max="7961" width="8.33203125" style="35" bestFit="1" customWidth="1"/>
    <col min="7962" max="7962" width="7.33203125" style="35" bestFit="1" customWidth="1"/>
    <col min="7963" max="7963" width="12.6640625" style="35" bestFit="1" customWidth="1"/>
    <col min="7964" max="7964" width="8.33203125" style="35" bestFit="1" customWidth="1"/>
    <col min="7965" max="7965" width="7.33203125" style="35" bestFit="1" customWidth="1"/>
    <col min="7966" max="7966" width="12.6640625" style="35" bestFit="1" customWidth="1"/>
    <col min="7967" max="7967" width="8.33203125" style="35" bestFit="1" customWidth="1"/>
    <col min="7968" max="7968" width="7.33203125" style="35" bestFit="1" customWidth="1"/>
    <col min="7969" max="7969" width="12.6640625" style="35" bestFit="1" customWidth="1"/>
    <col min="7970" max="7970" width="8.33203125" style="35" bestFit="1" customWidth="1"/>
    <col min="7971" max="7971" width="7.33203125" style="35" bestFit="1" customWidth="1"/>
    <col min="7972" max="7972" width="12.6640625" style="35" bestFit="1" customWidth="1"/>
    <col min="7973" max="7973" width="8.33203125" style="35" bestFit="1" customWidth="1"/>
    <col min="7974" max="7974" width="7.33203125" style="35" bestFit="1" customWidth="1"/>
    <col min="7975" max="7975" width="12.6640625" style="35" bestFit="1" customWidth="1"/>
    <col min="7976" max="7976" width="8.33203125" style="35" bestFit="1" customWidth="1"/>
    <col min="7977" max="7977" width="7.33203125" style="35" bestFit="1" customWidth="1"/>
    <col min="7978" max="7978" width="12.6640625" style="35" bestFit="1" customWidth="1"/>
    <col min="7979" max="7979" width="8.33203125" style="35" bestFit="1" customWidth="1"/>
    <col min="7980" max="7980" width="7.33203125" style="35" bestFit="1" customWidth="1"/>
    <col min="7981" max="7981" width="12.6640625" style="35" bestFit="1" customWidth="1"/>
    <col min="7982" max="7982" width="8.33203125" style="35" bestFit="1" customWidth="1"/>
    <col min="7983" max="7983" width="7.33203125" style="35" bestFit="1" customWidth="1"/>
    <col min="7984" max="7984" width="12.6640625" style="35" bestFit="1" customWidth="1"/>
    <col min="7985" max="8192" width="8.88671875" style="35"/>
    <col min="8193" max="8193" width="13.6640625" style="35" bestFit="1" customWidth="1"/>
    <col min="8194" max="8194" width="34.44140625" style="35" customWidth="1"/>
    <col min="8195" max="8195" width="5.109375" style="35" bestFit="1" customWidth="1"/>
    <col min="8196" max="8196" width="8.33203125" style="35" bestFit="1" customWidth="1"/>
    <col min="8197" max="8197" width="7.33203125" style="35" bestFit="1" customWidth="1"/>
    <col min="8198" max="8198" width="12.6640625" style="35" bestFit="1" customWidth="1"/>
    <col min="8199" max="8199" width="8.33203125" style="35" bestFit="1" customWidth="1"/>
    <col min="8200" max="8200" width="7.33203125" style="35" bestFit="1" customWidth="1"/>
    <col min="8201" max="8201" width="12.6640625" style="35" bestFit="1" customWidth="1"/>
    <col min="8202" max="8202" width="8.33203125" style="35" bestFit="1" customWidth="1"/>
    <col min="8203" max="8203" width="7.33203125" style="35" bestFit="1" customWidth="1"/>
    <col min="8204" max="8204" width="12.6640625" style="35" bestFit="1" customWidth="1"/>
    <col min="8205" max="8205" width="8.33203125" style="35" bestFit="1" customWidth="1"/>
    <col min="8206" max="8206" width="7.33203125" style="35" bestFit="1" customWidth="1"/>
    <col min="8207" max="8207" width="12.6640625" style="35" bestFit="1" customWidth="1"/>
    <col min="8208" max="8208" width="8.33203125" style="35" bestFit="1" customWidth="1"/>
    <col min="8209" max="8209" width="7.33203125" style="35" bestFit="1" customWidth="1"/>
    <col min="8210" max="8210" width="12.6640625" style="35" bestFit="1" customWidth="1"/>
    <col min="8211" max="8211" width="8.33203125" style="35" bestFit="1" customWidth="1"/>
    <col min="8212" max="8212" width="7.33203125" style="35" bestFit="1" customWidth="1"/>
    <col min="8213" max="8213" width="12.6640625" style="35" bestFit="1" customWidth="1"/>
    <col min="8214" max="8214" width="8.33203125" style="35" bestFit="1" customWidth="1"/>
    <col min="8215" max="8215" width="7.33203125" style="35" bestFit="1" customWidth="1"/>
    <col min="8216" max="8216" width="12.6640625" style="35" bestFit="1" customWidth="1"/>
    <col min="8217" max="8217" width="8.33203125" style="35" bestFit="1" customWidth="1"/>
    <col min="8218" max="8218" width="7.33203125" style="35" bestFit="1" customWidth="1"/>
    <col min="8219" max="8219" width="12.6640625" style="35" bestFit="1" customWidth="1"/>
    <col min="8220" max="8220" width="8.33203125" style="35" bestFit="1" customWidth="1"/>
    <col min="8221" max="8221" width="7.33203125" style="35" bestFit="1" customWidth="1"/>
    <col min="8222" max="8222" width="12.6640625" style="35" bestFit="1" customWidth="1"/>
    <col min="8223" max="8223" width="8.33203125" style="35" bestFit="1" customWidth="1"/>
    <col min="8224" max="8224" width="7.33203125" style="35" bestFit="1" customWidth="1"/>
    <col min="8225" max="8225" width="12.6640625" style="35" bestFit="1" customWidth="1"/>
    <col min="8226" max="8226" width="8.33203125" style="35" bestFit="1" customWidth="1"/>
    <col min="8227" max="8227" width="7.33203125" style="35" bestFit="1" customWidth="1"/>
    <col min="8228" max="8228" width="12.6640625" style="35" bestFit="1" customWidth="1"/>
    <col min="8229" max="8229" width="8.33203125" style="35" bestFit="1" customWidth="1"/>
    <col min="8230" max="8230" width="7.33203125" style="35" bestFit="1" customWidth="1"/>
    <col min="8231" max="8231" width="12.6640625" style="35" bestFit="1" customWidth="1"/>
    <col min="8232" max="8232" width="8.33203125" style="35" bestFit="1" customWidth="1"/>
    <col min="8233" max="8233" width="7.33203125" style="35" bestFit="1" customWidth="1"/>
    <col min="8234" max="8234" width="12.6640625" style="35" bestFit="1" customWidth="1"/>
    <col min="8235" max="8235" width="8.33203125" style="35" bestFit="1" customWidth="1"/>
    <col min="8236" max="8236" width="7.33203125" style="35" bestFit="1" customWidth="1"/>
    <col min="8237" max="8237" width="12.6640625" style="35" bestFit="1" customWidth="1"/>
    <col min="8238" max="8238" width="8.33203125" style="35" bestFit="1" customWidth="1"/>
    <col min="8239" max="8239" width="7.33203125" style="35" bestFit="1" customWidth="1"/>
    <col min="8240" max="8240" width="12.6640625" style="35" bestFit="1" customWidth="1"/>
    <col min="8241" max="8448" width="8.88671875" style="35"/>
    <col min="8449" max="8449" width="13.6640625" style="35" bestFit="1" customWidth="1"/>
    <col min="8450" max="8450" width="34.44140625" style="35" customWidth="1"/>
    <col min="8451" max="8451" width="5.109375" style="35" bestFit="1" customWidth="1"/>
    <col min="8452" max="8452" width="8.33203125" style="35" bestFit="1" customWidth="1"/>
    <col min="8453" max="8453" width="7.33203125" style="35" bestFit="1" customWidth="1"/>
    <col min="8454" max="8454" width="12.6640625" style="35" bestFit="1" customWidth="1"/>
    <col min="8455" max="8455" width="8.33203125" style="35" bestFit="1" customWidth="1"/>
    <col min="8456" max="8456" width="7.33203125" style="35" bestFit="1" customWidth="1"/>
    <col min="8457" max="8457" width="12.6640625" style="35" bestFit="1" customWidth="1"/>
    <col min="8458" max="8458" width="8.33203125" style="35" bestFit="1" customWidth="1"/>
    <col min="8459" max="8459" width="7.33203125" style="35" bestFit="1" customWidth="1"/>
    <col min="8460" max="8460" width="12.6640625" style="35" bestFit="1" customWidth="1"/>
    <col min="8461" max="8461" width="8.33203125" style="35" bestFit="1" customWidth="1"/>
    <col min="8462" max="8462" width="7.33203125" style="35" bestFit="1" customWidth="1"/>
    <col min="8463" max="8463" width="12.6640625" style="35" bestFit="1" customWidth="1"/>
    <col min="8464" max="8464" width="8.33203125" style="35" bestFit="1" customWidth="1"/>
    <col min="8465" max="8465" width="7.33203125" style="35" bestFit="1" customWidth="1"/>
    <col min="8466" max="8466" width="12.6640625" style="35" bestFit="1" customWidth="1"/>
    <col min="8467" max="8467" width="8.33203125" style="35" bestFit="1" customWidth="1"/>
    <col min="8468" max="8468" width="7.33203125" style="35" bestFit="1" customWidth="1"/>
    <col min="8469" max="8469" width="12.6640625" style="35" bestFit="1" customWidth="1"/>
    <col min="8470" max="8470" width="8.33203125" style="35" bestFit="1" customWidth="1"/>
    <col min="8471" max="8471" width="7.33203125" style="35" bestFit="1" customWidth="1"/>
    <col min="8472" max="8472" width="12.6640625" style="35" bestFit="1" customWidth="1"/>
    <col min="8473" max="8473" width="8.33203125" style="35" bestFit="1" customWidth="1"/>
    <col min="8474" max="8474" width="7.33203125" style="35" bestFit="1" customWidth="1"/>
    <col min="8475" max="8475" width="12.6640625" style="35" bestFit="1" customWidth="1"/>
    <col min="8476" max="8476" width="8.33203125" style="35" bestFit="1" customWidth="1"/>
    <col min="8477" max="8477" width="7.33203125" style="35" bestFit="1" customWidth="1"/>
    <col min="8478" max="8478" width="12.6640625" style="35" bestFit="1" customWidth="1"/>
    <col min="8479" max="8479" width="8.33203125" style="35" bestFit="1" customWidth="1"/>
    <col min="8480" max="8480" width="7.33203125" style="35" bestFit="1" customWidth="1"/>
    <col min="8481" max="8481" width="12.6640625" style="35" bestFit="1" customWidth="1"/>
    <col min="8482" max="8482" width="8.33203125" style="35" bestFit="1" customWidth="1"/>
    <col min="8483" max="8483" width="7.33203125" style="35" bestFit="1" customWidth="1"/>
    <col min="8484" max="8484" width="12.6640625" style="35" bestFit="1" customWidth="1"/>
    <col min="8485" max="8485" width="8.33203125" style="35" bestFit="1" customWidth="1"/>
    <col min="8486" max="8486" width="7.33203125" style="35" bestFit="1" customWidth="1"/>
    <col min="8487" max="8487" width="12.6640625" style="35" bestFit="1" customWidth="1"/>
    <col min="8488" max="8488" width="8.33203125" style="35" bestFit="1" customWidth="1"/>
    <col min="8489" max="8489" width="7.33203125" style="35" bestFit="1" customWidth="1"/>
    <col min="8490" max="8490" width="12.6640625" style="35" bestFit="1" customWidth="1"/>
    <col min="8491" max="8491" width="8.33203125" style="35" bestFit="1" customWidth="1"/>
    <col min="8492" max="8492" width="7.33203125" style="35" bestFit="1" customWidth="1"/>
    <col min="8493" max="8493" width="12.6640625" style="35" bestFit="1" customWidth="1"/>
    <col min="8494" max="8494" width="8.33203125" style="35" bestFit="1" customWidth="1"/>
    <col min="8495" max="8495" width="7.33203125" style="35" bestFit="1" customWidth="1"/>
    <col min="8496" max="8496" width="12.6640625" style="35" bestFit="1" customWidth="1"/>
    <col min="8497" max="8704" width="8.88671875" style="35"/>
    <col min="8705" max="8705" width="13.6640625" style="35" bestFit="1" customWidth="1"/>
    <col min="8706" max="8706" width="34.44140625" style="35" customWidth="1"/>
    <col min="8707" max="8707" width="5.109375" style="35" bestFit="1" customWidth="1"/>
    <col min="8708" max="8708" width="8.33203125" style="35" bestFit="1" customWidth="1"/>
    <col min="8709" max="8709" width="7.33203125" style="35" bestFit="1" customWidth="1"/>
    <col min="8710" max="8710" width="12.6640625" style="35" bestFit="1" customWidth="1"/>
    <col min="8711" max="8711" width="8.33203125" style="35" bestFit="1" customWidth="1"/>
    <col min="8712" max="8712" width="7.33203125" style="35" bestFit="1" customWidth="1"/>
    <col min="8713" max="8713" width="12.6640625" style="35" bestFit="1" customWidth="1"/>
    <col min="8714" max="8714" width="8.33203125" style="35" bestFit="1" customWidth="1"/>
    <col min="8715" max="8715" width="7.33203125" style="35" bestFit="1" customWidth="1"/>
    <col min="8716" max="8716" width="12.6640625" style="35" bestFit="1" customWidth="1"/>
    <col min="8717" max="8717" width="8.33203125" style="35" bestFit="1" customWidth="1"/>
    <col min="8718" max="8718" width="7.33203125" style="35" bestFit="1" customWidth="1"/>
    <col min="8719" max="8719" width="12.6640625" style="35" bestFit="1" customWidth="1"/>
    <col min="8720" max="8720" width="8.33203125" style="35" bestFit="1" customWidth="1"/>
    <col min="8721" max="8721" width="7.33203125" style="35" bestFit="1" customWidth="1"/>
    <col min="8722" max="8722" width="12.6640625" style="35" bestFit="1" customWidth="1"/>
    <col min="8723" max="8723" width="8.33203125" style="35" bestFit="1" customWidth="1"/>
    <col min="8724" max="8724" width="7.33203125" style="35" bestFit="1" customWidth="1"/>
    <col min="8725" max="8725" width="12.6640625" style="35" bestFit="1" customWidth="1"/>
    <col min="8726" max="8726" width="8.33203125" style="35" bestFit="1" customWidth="1"/>
    <col min="8727" max="8727" width="7.33203125" style="35" bestFit="1" customWidth="1"/>
    <col min="8728" max="8728" width="12.6640625" style="35" bestFit="1" customWidth="1"/>
    <col min="8729" max="8729" width="8.33203125" style="35" bestFit="1" customWidth="1"/>
    <col min="8730" max="8730" width="7.33203125" style="35" bestFit="1" customWidth="1"/>
    <col min="8731" max="8731" width="12.6640625" style="35" bestFit="1" customWidth="1"/>
    <col min="8732" max="8732" width="8.33203125" style="35" bestFit="1" customWidth="1"/>
    <col min="8733" max="8733" width="7.33203125" style="35" bestFit="1" customWidth="1"/>
    <col min="8734" max="8734" width="12.6640625" style="35" bestFit="1" customWidth="1"/>
    <col min="8735" max="8735" width="8.33203125" style="35" bestFit="1" customWidth="1"/>
    <col min="8736" max="8736" width="7.33203125" style="35" bestFit="1" customWidth="1"/>
    <col min="8737" max="8737" width="12.6640625" style="35" bestFit="1" customWidth="1"/>
    <col min="8738" max="8738" width="8.33203125" style="35" bestFit="1" customWidth="1"/>
    <col min="8739" max="8739" width="7.33203125" style="35" bestFit="1" customWidth="1"/>
    <col min="8740" max="8740" width="12.6640625" style="35" bestFit="1" customWidth="1"/>
    <col min="8741" max="8741" width="8.33203125" style="35" bestFit="1" customWidth="1"/>
    <col min="8742" max="8742" width="7.33203125" style="35" bestFit="1" customWidth="1"/>
    <col min="8743" max="8743" width="12.6640625" style="35" bestFit="1" customWidth="1"/>
    <col min="8744" max="8744" width="8.33203125" style="35" bestFit="1" customWidth="1"/>
    <col min="8745" max="8745" width="7.33203125" style="35" bestFit="1" customWidth="1"/>
    <col min="8746" max="8746" width="12.6640625" style="35" bestFit="1" customWidth="1"/>
    <col min="8747" max="8747" width="8.33203125" style="35" bestFit="1" customWidth="1"/>
    <col min="8748" max="8748" width="7.33203125" style="35" bestFit="1" customWidth="1"/>
    <col min="8749" max="8749" width="12.6640625" style="35" bestFit="1" customWidth="1"/>
    <col min="8750" max="8750" width="8.33203125" style="35" bestFit="1" customWidth="1"/>
    <col min="8751" max="8751" width="7.33203125" style="35" bestFit="1" customWidth="1"/>
    <col min="8752" max="8752" width="12.6640625" style="35" bestFit="1" customWidth="1"/>
    <col min="8753" max="8960" width="8.88671875" style="35"/>
    <col min="8961" max="8961" width="13.6640625" style="35" bestFit="1" customWidth="1"/>
    <col min="8962" max="8962" width="34.44140625" style="35" customWidth="1"/>
    <col min="8963" max="8963" width="5.109375" style="35" bestFit="1" customWidth="1"/>
    <col min="8964" max="8964" width="8.33203125" style="35" bestFit="1" customWidth="1"/>
    <col min="8965" max="8965" width="7.33203125" style="35" bestFit="1" customWidth="1"/>
    <col min="8966" max="8966" width="12.6640625" style="35" bestFit="1" customWidth="1"/>
    <col min="8967" max="8967" width="8.33203125" style="35" bestFit="1" customWidth="1"/>
    <col min="8968" max="8968" width="7.33203125" style="35" bestFit="1" customWidth="1"/>
    <col min="8969" max="8969" width="12.6640625" style="35" bestFit="1" customWidth="1"/>
    <col min="8970" max="8970" width="8.33203125" style="35" bestFit="1" customWidth="1"/>
    <col min="8971" max="8971" width="7.33203125" style="35" bestFit="1" customWidth="1"/>
    <col min="8972" max="8972" width="12.6640625" style="35" bestFit="1" customWidth="1"/>
    <col min="8973" max="8973" width="8.33203125" style="35" bestFit="1" customWidth="1"/>
    <col min="8974" max="8974" width="7.33203125" style="35" bestFit="1" customWidth="1"/>
    <col min="8975" max="8975" width="12.6640625" style="35" bestFit="1" customWidth="1"/>
    <col min="8976" max="8976" width="8.33203125" style="35" bestFit="1" customWidth="1"/>
    <col min="8977" max="8977" width="7.33203125" style="35" bestFit="1" customWidth="1"/>
    <col min="8978" max="8978" width="12.6640625" style="35" bestFit="1" customWidth="1"/>
    <col min="8979" max="8979" width="8.33203125" style="35" bestFit="1" customWidth="1"/>
    <col min="8980" max="8980" width="7.33203125" style="35" bestFit="1" customWidth="1"/>
    <col min="8981" max="8981" width="12.6640625" style="35" bestFit="1" customWidth="1"/>
    <col min="8982" max="8982" width="8.33203125" style="35" bestFit="1" customWidth="1"/>
    <col min="8983" max="8983" width="7.33203125" style="35" bestFit="1" customWidth="1"/>
    <col min="8984" max="8984" width="12.6640625" style="35" bestFit="1" customWidth="1"/>
    <col min="8985" max="8985" width="8.33203125" style="35" bestFit="1" customWidth="1"/>
    <col min="8986" max="8986" width="7.33203125" style="35" bestFit="1" customWidth="1"/>
    <col min="8987" max="8987" width="12.6640625" style="35" bestFit="1" customWidth="1"/>
    <col min="8988" max="8988" width="8.33203125" style="35" bestFit="1" customWidth="1"/>
    <col min="8989" max="8989" width="7.33203125" style="35" bestFit="1" customWidth="1"/>
    <col min="8990" max="8990" width="12.6640625" style="35" bestFit="1" customWidth="1"/>
    <col min="8991" max="8991" width="8.33203125" style="35" bestFit="1" customWidth="1"/>
    <col min="8992" max="8992" width="7.33203125" style="35" bestFit="1" customWidth="1"/>
    <col min="8993" max="8993" width="12.6640625" style="35" bestFit="1" customWidth="1"/>
    <col min="8994" max="8994" width="8.33203125" style="35" bestFit="1" customWidth="1"/>
    <col min="8995" max="8995" width="7.33203125" style="35" bestFit="1" customWidth="1"/>
    <col min="8996" max="8996" width="12.6640625" style="35" bestFit="1" customWidth="1"/>
    <col min="8997" max="8997" width="8.33203125" style="35" bestFit="1" customWidth="1"/>
    <col min="8998" max="8998" width="7.33203125" style="35" bestFit="1" customWidth="1"/>
    <col min="8999" max="8999" width="12.6640625" style="35" bestFit="1" customWidth="1"/>
    <col min="9000" max="9000" width="8.33203125" style="35" bestFit="1" customWidth="1"/>
    <col min="9001" max="9001" width="7.33203125" style="35" bestFit="1" customWidth="1"/>
    <col min="9002" max="9002" width="12.6640625" style="35" bestFit="1" customWidth="1"/>
    <col min="9003" max="9003" width="8.33203125" style="35" bestFit="1" customWidth="1"/>
    <col min="9004" max="9004" width="7.33203125" style="35" bestFit="1" customWidth="1"/>
    <col min="9005" max="9005" width="12.6640625" style="35" bestFit="1" customWidth="1"/>
    <col min="9006" max="9006" width="8.33203125" style="35" bestFit="1" customWidth="1"/>
    <col min="9007" max="9007" width="7.33203125" style="35" bestFit="1" customWidth="1"/>
    <col min="9008" max="9008" width="12.6640625" style="35" bestFit="1" customWidth="1"/>
    <col min="9009" max="9216" width="8.88671875" style="35"/>
    <col min="9217" max="9217" width="13.6640625" style="35" bestFit="1" customWidth="1"/>
    <col min="9218" max="9218" width="34.44140625" style="35" customWidth="1"/>
    <col min="9219" max="9219" width="5.109375" style="35" bestFit="1" customWidth="1"/>
    <col min="9220" max="9220" width="8.33203125" style="35" bestFit="1" customWidth="1"/>
    <col min="9221" max="9221" width="7.33203125" style="35" bestFit="1" customWidth="1"/>
    <col min="9222" max="9222" width="12.6640625" style="35" bestFit="1" customWidth="1"/>
    <col min="9223" max="9223" width="8.33203125" style="35" bestFit="1" customWidth="1"/>
    <col min="9224" max="9224" width="7.33203125" style="35" bestFit="1" customWidth="1"/>
    <col min="9225" max="9225" width="12.6640625" style="35" bestFit="1" customWidth="1"/>
    <col min="9226" max="9226" width="8.33203125" style="35" bestFit="1" customWidth="1"/>
    <col min="9227" max="9227" width="7.33203125" style="35" bestFit="1" customWidth="1"/>
    <col min="9228" max="9228" width="12.6640625" style="35" bestFit="1" customWidth="1"/>
    <col min="9229" max="9229" width="8.33203125" style="35" bestFit="1" customWidth="1"/>
    <col min="9230" max="9230" width="7.33203125" style="35" bestFit="1" customWidth="1"/>
    <col min="9231" max="9231" width="12.6640625" style="35" bestFit="1" customWidth="1"/>
    <col min="9232" max="9232" width="8.33203125" style="35" bestFit="1" customWidth="1"/>
    <col min="9233" max="9233" width="7.33203125" style="35" bestFit="1" customWidth="1"/>
    <col min="9234" max="9234" width="12.6640625" style="35" bestFit="1" customWidth="1"/>
    <col min="9235" max="9235" width="8.33203125" style="35" bestFit="1" customWidth="1"/>
    <col min="9236" max="9236" width="7.33203125" style="35" bestFit="1" customWidth="1"/>
    <col min="9237" max="9237" width="12.6640625" style="35" bestFit="1" customWidth="1"/>
    <col min="9238" max="9238" width="8.33203125" style="35" bestFit="1" customWidth="1"/>
    <col min="9239" max="9239" width="7.33203125" style="35" bestFit="1" customWidth="1"/>
    <col min="9240" max="9240" width="12.6640625" style="35" bestFit="1" customWidth="1"/>
    <col min="9241" max="9241" width="8.33203125" style="35" bestFit="1" customWidth="1"/>
    <col min="9242" max="9242" width="7.33203125" style="35" bestFit="1" customWidth="1"/>
    <col min="9243" max="9243" width="12.6640625" style="35" bestFit="1" customWidth="1"/>
    <col min="9244" max="9244" width="8.33203125" style="35" bestFit="1" customWidth="1"/>
    <col min="9245" max="9245" width="7.33203125" style="35" bestFit="1" customWidth="1"/>
    <col min="9246" max="9246" width="12.6640625" style="35" bestFit="1" customWidth="1"/>
    <col min="9247" max="9247" width="8.33203125" style="35" bestFit="1" customWidth="1"/>
    <col min="9248" max="9248" width="7.33203125" style="35" bestFit="1" customWidth="1"/>
    <col min="9249" max="9249" width="12.6640625" style="35" bestFit="1" customWidth="1"/>
    <col min="9250" max="9250" width="8.33203125" style="35" bestFit="1" customWidth="1"/>
    <col min="9251" max="9251" width="7.33203125" style="35" bestFit="1" customWidth="1"/>
    <col min="9252" max="9252" width="12.6640625" style="35" bestFit="1" customWidth="1"/>
    <col min="9253" max="9253" width="8.33203125" style="35" bestFit="1" customWidth="1"/>
    <col min="9254" max="9254" width="7.33203125" style="35" bestFit="1" customWidth="1"/>
    <col min="9255" max="9255" width="12.6640625" style="35" bestFit="1" customWidth="1"/>
    <col min="9256" max="9256" width="8.33203125" style="35" bestFit="1" customWidth="1"/>
    <col min="9257" max="9257" width="7.33203125" style="35" bestFit="1" customWidth="1"/>
    <col min="9258" max="9258" width="12.6640625" style="35" bestFit="1" customWidth="1"/>
    <col min="9259" max="9259" width="8.33203125" style="35" bestFit="1" customWidth="1"/>
    <col min="9260" max="9260" width="7.33203125" style="35" bestFit="1" customWidth="1"/>
    <col min="9261" max="9261" width="12.6640625" style="35" bestFit="1" customWidth="1"/>
    <col min="9262" max="9262" width="8.33203125" style="35" bestFit="1" customWidth="1"/>
    <col min="9263" max="9263" width="7.33203125" style="35" bestFit="1" customWidth="1"/>
    <col min="9264" max="9264" width="12.6640625" style="35" bestFit="1" customWidth="1"/>
    <col min="9265" max="9472" width="8.88671875" style="35"/>
    <col min="9473" max="9473" width="13.6640625" style="35" bestFit="1" customWidth="1"/>
    <col min="9474" max="9474" width="34.44140625" style="35" customWidth="1"/>
    <col min="9475" max="9475" width="5.109375" style="35" bestFit="1" customWidth="1"/>
    <col min="9476" max="9476" width="8.33203125" style="35" bestFit="1" customWidth="1"/>
    <col min="9477" max="9477" width="7.33203125" style="35" bestFit="1" customWidth="1"/>
    <col min="9478" max="9478" width="12.6640625" style="35" bestFit="1" customWidth="1"/>
    <col min="9479" max="9479" width="8.33203125" style="35" bestFit="1" customWidth="1"/>
    <col min="9480" max="9480" width="7.33203125" style="35" bestFit="1" customWidth="1"/>
    <col min="9481" max="9481" width="12.6640625" style="35" bestFit="1" customWidth="1"/>
    <col min="9482" max="9482" width="8.33203125" style="35" bestFit="1" customWidth="1"/>
    <col min="9483" max="9483" width="7.33203125" style="35" bestFit="1" customWidth="1"/>
    <col min="9484" max="9484" width="12.6640625" style="35" bestFit="1" customWidth="1"/>
    <col min="9485" max="9485" width="8.33203125" style="35" bestFit="1" customWidth="1"/>
    <col min="9486" max="9486" width="7.33203125" style="35" bestFit="1" customWidth="1"/>
    <col min="9487" max="9487" width="12.6640625" style="35" bestFit="1" customWidth="1"/>
    <col min="9488" max="9488" width="8.33203125" style="35" bestFit="1" customWidth="1"/>
    <col min="9489" max="9489" width="7.33203125" style="35" bestFit="1" customWidth="1"/>
    <col min="9490" max="9490" width="12.6640625" style="35" bestFit="1" customWidth="1"/>
    <col min="9491" max="9491" width="8.33203125" style="35" bestFit="1" customWidth="1"/>
    <col min="9492" max="9492" width="7.33203125" style="35" bestFit="1" customWidth="1"/>
    <col min="9493" max="9493" width="12.6640625" style="35" bestFit="1" customWidth="1"/>
    <col min="9494" max="9494" width="8.33203125" style="35" bestFit="1" customWidth="1"/>
    <col min="9495" max="9495" width="7.33203125" style="35" bestFit="1" customWidth="1"/>
    <col min="9496" max="9496" width="12.6640625" style="35" bestFit="1" customWidth="1"/>
    <col min="9497" max="9497" width="8.33203125" style="35" bestFit="1" customWidth="1"/>
    <col min="9498" max="9498" width="7.33203125" style="35" bestFit="1" customWidth="1"/>
    <col min="9499" max="9499" width="12.6640625" style="35" bestFit="1" customWidth="1"/>
    <col min="9500" max="9500" width="8.33203125" style="35" bestFit="1" customWidth="1"/>
    <col min="9501" max="9501" width="7.33203125" style="35" bestFit="1" customWidth="1"/>
    <col min="9502" max="9502" width="12.6640625" style="35" bestFit="1" customWidth="1"/>
    <col min="9503" max="9503" width="8.33203125" style="35" bestFit="1" customWidth="1"/>
    <col min="9504" max="9504" width="7.33203125" style="35" bestFit="1" customWidth="1"/>
    <col min="9505" max="9505" width="12.6640625" style="35" bestFit="1" customWidth="1"/>
    <col min="9506" max="9506" width="8.33203125" style="35" bestFit="1" customWidth="1"/>
    <col min="9507" max="9507" width="7.33203125" style="35" bestFit="1" customWidth="1"/>
    <col min="9508" max="9508" width="12.6640625" style="35" bestFit="1" customWidth="1"/>
    <col min="9509" max="9509" width="8.33203125" style="35" bestFit="1" customWidth="1"/>
    <col min="9510" max="9510" width="7.33203125" style="35" bestFit="1" customWidth="1"/>
    <col min="9511" max="9511" width="12.6640625" style="35" bestFit="1" customWidth="1"/>
    <col min="9512" max="9512" width="8.33203125" style="35" bestFit="1" customWidth="1"/>
    <col min="9513" max="9513" width="7.33203125" style="35" bestFit="1" customWidth="1"/>
    <col min="9514" max="9514" width="12.6640625" style="35" bestFit="1" customWidth="1"/>
    <col min="9515" max="9515" width="8.33203125" style="35" bestFit="1" customWidth="1"/>
    <col min="9516" max="9516" width="7.33203125" style="35" bestFit="1" customWidth="1"/>
    <col min="9517" max="9517" width="12.6640625" style="35" bestFit="1" customWidth="1"/>
    <col min="9518" max="9518" width="8.33203125" style="35" bestFit="1" customWidth="1"/>
    <col min="9519" max="9519" width="7.33203125" style="35" bestFit="1" customWidth="1"/>
    <col min="9520" max="9520" width="12.6640625" style="35" bestFit="1" customWidth="1"/>
    <col min="9521" max="9728" width="8.88671875" style="35"/>
    <col min="9729" max="9729" width="13.6640625" style="35" bestFit="1" customWidth="1"/>
    <col min="9730" max="9730" width="34.44140625" style="35" customWidth="1"/>
    <col min="9731" max="9731" width="5.109375" style="35" bestFit="1" customWidth="1"/>
    <col min="9732" max="9732" width="8.33203125" style="35" bestFit="1" customWidth="1"/>
    <col min="9733" max="9733" width="7.33203125" style="35" bestFit="1" customWidth="1"/>
    <col min="9734" max="9734" width="12.6640625" style="35" bestFit="1" customWidth="1"/>
    <col min="9735" max="9735" width="8.33203125" style="35" bestFit="1" customWidth="1"/>
    <col min="9736" max="9736" width="7.33203125" style="35" bestFit="1" customWidth="1"/>
    <col min="9737" max="9737" width="12.6640625" style="35" bestFit="1" customWidth="1"/>
    <col min="9738" max="9738" width="8.33203125" style="35" bestFit="1" customWidth="1"/>
    <col min="9739" max="9739" width="7.33203125" style="35" bestFit="1" customWidth="1"/>
    <col min="9740" max="9740" width="12.6640625" style="35" bestFit="1" customWidth="1"/>
    <col min="9741" max="9741" width="8.33203125" style="35" bestFit="1" customWidth="1"/>
    <col min="9742" max="9742" width="7.33203125" style="35" bestFit="1" customWidth="1"/>
    <col min="9743" max="9743" width="12.6640625" style="35" bestFit="1" customWidth="1"/>
    <col min="9744" max="9744" width="8.33203125" style="35" bestFit="1" customWidth="1"/>
    <col min="9745" max="9745" width="7.33203125" style="35" bestFit="1" customWidth="1"/>
    <col min="9746" max="9746" width="12.6640625" style="35" bestFit="1" customWidth="1"/>
    <col min="9747" max="9747" width="8.33203125" style="35" bestFit="1" customWidth="1"/>
    <col min="9748" max="9748" width="7.33203125" style="35" bestFit="1" customWidth="1"/>
    <col min="9749" max="9749" width="12.6640625" style="35" bestFit="1" customWidth="1"/>
    <col min="9750" max="9750" width="8.33203125" style="35" bestFit="1" customWidth="1"/>
    <col min="9751" max="9751" width="7.33203125" style="35" bestFit="1" customWidth="1"/>
    <col min="9752" max="9752" width="12.6640625" style="35" bestFit="1" customWidth="1"/>
    <col min="9753" max="9753" width="8.33203125" style="35" bestFit="1" customWidth="1"/>
    <col min="9754" max="9754" width="7.33203125" style="35" bestFit="1" customWidth="1"/>
    <col min="9755" max="9755" width="12.6640625" style="35" bestFit="1" customWidth="1"/>
    <col min="9756" max="9756" width="8.33203125" style="35" bestFit="1" customWidth="1"/>
    <col min="9757" max="9757" width="7.33203125" style="35" bestFit="1" customWidth="1"/>
    <col min="9758" max="9758" width="12.6640625" style="35" bestFit="1" customWidth="1"/>
    <col min="9759" max="9759" width="8.33203125" style="35" bestFit="1" customWidth="1"/>
    <col min="9760" max="9760" width="7.33203125" style="35" bestFit="1" customWidth="1"/>
    <col min="9761" max="9761" width="12.6640625" style="35" bestFit="1" customWidth="1"/>
    <col min="9762" max="9762" width="8.33203125" style="35" bestFit="1" customWidth="1"/>
    <col min="9763" max="9763" width="7.33203125" style="35" bestFit="1" customWidth="1"/>
    <col min="9764" max="9764" width="12.6640625" style="35" bestFit="1" customWidth="1"/>
    <col min="9765" max="9765" width="8.33203125" style="35" bestFit="1" customWidth="1"/>
    <col min="9766" max="9766" width="7.33203125" style="35" bestFit="1" customWidth="1"/>
    <col min="9767" max="9767" width="12.6640625" style="35" bestFit="1" customWidth="1"/>
    <col min="9768" max="9768" width="8.33203125" style="35" bestFit="1" customWidth="1"/>
    <col min="9769" max="9769" width="7.33203125" style="35" bestFit="1" customWidth="1"/>
    <col min="9770" max="9770" width="12.6640625" style="35" bestFit="1" customWidth="1"/>
    <col min="9771" max="9771" width="8.33203125" style="35" bestFit="1" customWidth="1"/>
    <col min="9772" max="9772" width="7.33203125" style="35" bestFit="1" customWidth="1"/>
    <col min="9773" max="9773" width="12.6640625" style="35" bestFit="1" customWidth="1"/>
    <col min="9774" max="9774" width="8.33203125" style="35" bestFit="1" customWidth="1"/>
    <col min="9775" max="9775" width="7.33203125" style="35" bestFit="1" customWidth="1"/>
    <col min="9776" max="9776" width="12.6640625" style="35" bestFit="1" customWidth="1"/>
    <col min="9777" max="9984" width="8.88671875" style="35"/>
    <col min="9985" max="9985" width="13.6640625" style="35" bestFit="1" customWidth="1"/>
    <col min="9986" max="9986" width="34.44140625" style="35" customWidth="1"/>
    <col min="9987" max="9987" width="5.109375" style="35" bestFit="1" customWidth="1"/>
    <col min="9988" max="9988" width="8.33203125" style="35" bestFit="1" customWidth="1"/>
    <col min="9989" max="9989" width="7.33203125" style="35" bestFit="1" customWidth="1"/>
    <col min="9990" max="9990" width="12.6640625" style="35" bestFit="1" customWidth="1"/>
    <col min="9991" max="9991" width="8.33203125" style="35" bestFit="1" customWidth="1"/>
    <col min="9992" max="9992" width="7.33203125" style="35" bestFit="1" customWidth="1"/>
    <col min="9993" max="9993" width="12.6640625" style="35" bestFit="1" customWidth="1"/>
    <col min="9994" max="9994" width="8.33203125" style="35" bestFit="1" customWidth="1"/>
    <col min="9995" max="9995" width="7.33203125" style="35" bestFit="1" customWidth="1"/>
    <col min="9996" max="9996" width="12.6640625" style="35" bestFit="1" customWidth="1"/>
    <col min="9997" max="9997" width="8.33203125" style="35" bestFit="1" customWidth="1"/>
    <col min="9998" max="9998" width="7.33203125" style="35" bestFit="1" customWidth="1"/>
    <col min="9999" max="9999" width="12.6640625" style="35" bestFit="1" customWidth="1"/>
    <col min="10000" max="10000" width="8.33203125" style="35" bestFit="1" customWidth="1"/>
    <col min="10001" max="10001" width="7.33203125" style="35" bestFit="1" customWidth="1"/>
    <col min="10002" max="10002" width="12.6640625" style="35" bestFit="1" customWidth="1"/>
    <col min="10003" max="10003" width="8.33203125" style="35" bestFit="1" customWidth="1"/>
    <col min="10004" max="10004" width="7.33203125" style="35" bestFit="1" customWidth="1"/>
    <col min="10005" max="10005" width="12.6640625" style="35" bestFit="1" customWidth="1"/>
    <col min="10006" max="10006" width="8.33203125" style="35" bestFit="1" customWidth="1"/>
    <col min="10007" max="10007" width="7.33203125" style="35" bestFit="1" customWidth="1"/>
    <col min="10008" max="10008" width="12.6640625" style="35" bestFit="1" customWidth="1"/>
    <col min="10009" max="10009" width="8.33203125" style="35" bestFit="1" customWidth="1"/>
    <col min="10010" max="10010" width="7.33203125" style="35" bestFit="1" customWidth="1"/>
    <col min="10011" max="10011" width="12.6640625" style="35" bestFit="1" customWidth="1"/>
    <col min="10012" max="10012" width="8.33203125" style="35" bestFit="1" customWidth="1"/>
    <col min="10013" max="10013" width="7.33203125" style="35" bestFit="1" customWidth="1"/>
    <col min="10014" max="10014" width="12.6640625" style="35" bestFit="1" customWidth="1"/>
    <col min="10015" max="10015" width="8.33203125" style="35" bestFit="1" customWidth="1"/>
    <col min="10016" max="10016" width="7.33203125" style="35" bestFit="1" customWidth="1"/>
    <col min="10017" max="10017" width="12.6640625" style="35" bestFit="1" customWidth="1"/>
    <col min="10018" max="10018" width="8.33203125" style="35" bestFit="1" customWidth="1"/>
    <col min="10019" max="10019" width="7.33203125" style="35" bestFit="1" customWidth="1"/>
    <col min="10020" max="10020" width="12.6640625" style="35" bestFit="1" customWidth="1"/>
    <col min="10021" max="10021" width="8.33203125" style="35" bestFit="1" customWidth="1"/>
    <col min="10022" max="10022" width="7.33203125" style="35" bestFit="1" customWidth="1"/>
    <col min="10023" max="10023" width="12.6640625" style="35" bestFit="1" customWidth="1"/>
    <col min="10024" max="10024" width="8.33203125" style="35" bestFit="1" customWidth="1"/>
    <col min="10025" max="10025" width="7.33203125" style="35" bestFit="1" customWidth="1"/>
    <col min="10026" max="10026" width="12.6640625" style="35" bestFit="1" customWidth="1"/>
    <col min="10027" max="10027" width="8.33203125" style="35" bestFit="1" customWidth="1"/>
    <col min="10028" max="10028" width="7.33203125" style="35" bestFit="1" customWidth="1"/>
    <col min="10029" max="10029" width="12.6640625" style="35" bestFit="1" customWidth="1"/>
    <col min="10030" max="10030" width="8.33203125" style="35" bestFit="1" customWidth="1"/>
    <col min="10031" max="10031" width="7.33203125" style="35" bestFit="1" customWidth="1"/>
    <col min="10032" max="10032" width="12.6640625" style="35" bestFit="1" customWidth="1"/>
    <col min="10033" max="10240" width="8.88671875" style="35"/>
    <col min="10241" max="10241" width="13.6640625" style="35" bestFit="1" customWidth="1"/>
    <col min="10242" max="10242" width="34.44140625" style="35" customWidth="1"/>
    <col min="10243" max="10243" width="5.109375" style="35" bestFit="1" customWidth="1"/>
    <col min="10244" max="10244" width="8.33203125" style="35" bestFit="1" customWidth="1"/>
    <col min="10245" max="10245" width="7.33203125" style="35" bestFit="1" customWidth="1"/>
    <col min="10246" max="10246" width="12.6640625" style="35" bestFit="1" customWidth="1"/>
    <col min="10247" max="10247" width="8.33203125" style="35" bestFit="1" customWidth="1"/>
    <col min="10248" max="10248" width="7.33203125" style="35" bestFit="1" customWidth="1"/>
    <col min="10249" max="10249" width="12.6640625" style="35" bestFit="1" customWidth="1"/>
    <col min="10250" max="10250" width="8.33203125" style="35" bestFit="1" customWidth="1"/>
    <col min="10251" max="10251" width="7.33203125" style="35" bestFit="1" customWidth="1"/>
    <col min="10252" max="10252" width="12.6640625" style="35" bestFit="1" customWidth="1"/>
    <col min="10253" max="10253" width="8.33203125" style="35" bestFit="1" customWidth="1"/>
    <col min="10254" max="10254" width="7.33203125" style="35" bestFit="1" customWidth="1"/>
    <col min="10255" max="10255" width="12.6640625" style="35" bestFit="1" customWidth="1"/>
    <col min="10256" max="10256" width="8.33203125" style="35" bestFit="1" customWidth="1"/>
    <col min="10257" max="10257" width="7.33203125" style="35" bestFit="1" customWidth="1"/>
    <col min="10258" max="10258" width="12.6640625" style="35" bestFit="1" customWidth="1"/>
    <col min="10259" max="10259" width="8.33203125" style="35" bestFit="1" customWidth="1"/>
    <col min="10260" max="10260" width="7.33203125" style="35" bestFit="1" customWidth="1"/>
    <col min="10261" max="10261" width="12.6640625" style="35" bestFit="1" customWidth="1"/>
    <col min="10262" max="10262" width="8.33203125" style="35" bestFit="1" customWidth="1"/>
    <col min="10263" max="10263" width="7.33203125" style="35" bestFit="1" customWidth="1"/>
    <col min="10264" max="10264" width="12.6640625" style="35" bestFit="1" customWidth="1"/>
    <col min="10265" max="10265" width="8.33203125" style="35" bestFit="1" customWidth="1"/>
    <col min="10266" max="10266" width="7.33203125" style="35" bestFit="1" customWidth="1"/>
    <col min="10267" max="10267" width="12.6640625" style="35" bestFit="1" customWidth="1"/>
    <col min="10268" max="10268" width="8.33203125" style="35" bestFit="1" customWidth="1"/>
    <col min="10269" max="10269" width="7.33203125" style="35" bestFit="1" customWidth="1"/>
    <col min="10270" max="10270" width="12.6640625" style="35" bestFit="1" customWidth="1"/>
    <col min="10271" max="10271" width="8.33203125" style="35" bestFit="1" customWidth="1"/>
    <col min="10272" max="10272" width="7.33203125" style="35" bestFit="1" customWidth="1"/>
    <col min="10273" max="10273" width="12.6640625" style="35" bestFit="1" customWidth="1"/>
    <col min="10274" max="10274" width="8.33203125" style="35" bestFit="1" customWidth="1"/>
    <col min="10275" max="10275" width="7.33203125" style="35" bestFit="1" customWidth="1"/>
    <col min="10276" max="10276" width="12.6640625" style="35" bestFit="1" customWidth="1"/>
    <col min="10277" max="10277" width="8.33203125" style="35" bestFit="1" customWidth="1"/>
    <col min="10278" max="10278" width="7.33203125" style="35" bestFit="1" customWidth="1"/>
    <col min="10279" max="10279" width="12.6640625" style="35" bestFit="1" customWidth="1"/>
    <col min="10280" max="10280" width="8.33203125" style="35" bestFit="1" customWidth="1"/>
    <col min="10281" max="10281" width="7.33203125" style="35" bestFit="1" customWidth="1"/>
    <col min="10282" max="10282" width="12.6640625" style="35" bestFit="1" customWidth="1"/>
    <col min="10283" max="10283" width="8.33203125" style="35" bestFit="1" customWidth="1"/>
    <col min="10284" max="10284" width="7.33203125" style="35" bestFit="1" customWidth="1"/>
    <col min="10285" max="10285" width="12.6640625" style="35" bestFit="1" customWidth="1"/>
    <col min="10286" max="10286" width="8.33203125" style="35" bestFit="1" customWidth="1"/>
    <col min="10287" max="10287" width="7.33203125" style="35" bestFit="1" customWidth="1"/>
    <col min="10288" max="10288" width="12.6640625" style="35" bestFit="1" customWidth="1"/>
    <col min="10289" max="10496" width="8.88671875" style="35"/>
    <col min="10497" max="10497" width="13.6640625" style="35" bestFit="1" customWidth="1"/>
    <col min="10498" max="10498" width="34.44140625" style="35" customWidth="1"/>
    <col min="10499" max="10499" width="5.109375" style="35" bestFit="1" customWidth="1"/>
    <col min="10500" max="10500" width="8.33203125" style="35" bestFit="1" customWidth="1"/>
    <col min="10501" max="10501" width="7.33203125" style="35" bestFit="1" customWidth="1"/>
    <col min="10502" max="10502" width="12.6640625" style="35" bestFit="1" customWidth="1"/>
    <col min="10503" max="10503" width="8.33203125" style="35" bestFit="1" customWidth="1"/>
    <col min="10504" max="10504" width="7.33203125" style="35" bestFit="1" customWidth="1"/>
    <col min="10505" max="10505" width="12.6640625" style="35" bestFit="1" customWidth="1"/>
    <col min="10506" max="10506" width="8.33203125" style="35" bestFit="1" customWidth="1"/>
    <col min="10507" max="10507" width="7.33203125" style="35" bestFit="1" customWidth="1"/>
    <col min="10508" max="10508" width="12.6640625" style="35" bestFit="1" customWidth="1"/>
    <col min="10509" max="10509" width="8.33203125" style="35" bestFit="1" customWidth="1"/>
    <col min="10510" max="10510" width="7.33203125" style="35" bestFit="1" customWidth="1"/>
    <col min="10511" max="10511" width="12.6640625" style="35" bestFit="1" customWidth="1"/>
    <col min="10512" max="10512" width="8.33203125" style="35" bestFit="1" customWidth="1"/>
    <col min="10513" max="10513" width="7.33203125" style="35" bestFit="1" customWidth="1"/>
    <col min="10514" max="10514" width="12.6640625" style="35" bestFit="1" customWidth="1"/>
    <col min="10515" max="10515" width="8.33203125" style="35" bestFit="1" customWidth="1"/>
    <col min="10516" max="10516" width="7.33203125" style="35" bestFit="1" customWidth="1"/>
    <col min="10517" max="10517" width="12.6640625" style="35" bestFit="1" customWidth="1"/>
    <col min="10518" max="10518" width="8.33203125" style="35" bestFit="1" customWidth="1"/>
    <col min="10519" max="10519" width="7.33203125" style="35" bestFit="1" customWidth="1"/>
    <col min="10520" max="10520" width="12.6640625" style="35" bestFit="1" customWidth="1"/>
    <col min="10521" max="10521" width="8.33203125" style="35" bestFit="1" customWidth="1"/>
    <col min="10522" max="10522" width="7.33203125" style="35" bestFit="1" customWidth="1"/>
    <col min="10523" max="10523" width="12.6640625" style="35" bestFit="1" customWidth="1"/>
    <col min="10524" max="10524" width="8.33203125" style="35" bestFit="1" customWidth="1"/>
    <col min="10525" max="10525" width="7.33203125" style="35" bestFit="1" customWidth="1"/>
    <col min="10526" max="10526" width="12.6640625" style="35" bestFit="1" customWidth="1"/>
    <col min="10527" max="10527" width="8.33203125" style="35" bestFit="1" customWidth="1"/>
    <col min="10528" max="10528" width="7.33203125" style="35" bestFit="1" customWidth="1"/>
    <col min="10529" max="10529" width="12.6640625" style="35" bestFit="1" customWidth="1"/>
    <col min="10530" max="10530" width="8.33203125" style="35" bestFit="1" customWidth="1"/>
    <col min="10531" max="10531" width="7.33203125" style="35" bestFit="1" customWidth="1"/>
    <col min="10532" max="10532" width="12.6640625" style="35" bestFit="1" customWidth="1"/>
    <col min="10533" max="10533" width="8.33203125" style="35" bestFit="1" customWidth="1"/>
    <col min="10534" max="10534" width="7.33203125" style="35" bestFit="1" customWidth="1"/>
    <col min="10535" max="10535" width="12.6640625" style="35" bestFit="1" customWidth="1"/>
    <col min="10536" max="10536" width="8.33203125" style="35" bestFit="1" customWidth="1"/>
    <col min="10537" max="10537" width="7.33203125" style="35" bestFit="1" customWidth="1"/>
    <col min="10538" max="10538" width="12.6640625" style="35" bestFit="1" customWidth="1"/>
    <col min="10539" max="10539" width="8.33203125" style="35" bestFit="1" customWidth="1"/>
    <col min="10540" max="10540" width="7.33203125" style="35" bestFit="1" customWidth="1"/>
    <col min="10541" max="10541" width="12.6640625" style="35" bestFit="1" customWidth="1"/>
    <col min="10542" max="10542" width="8.33203125" style="35" bestFit="1" customWidth="1"/>
    <col min="10543" max="10543" width="7.33203125" style="35" bestFit="1" customWidth="1"/>
    <col min="10544" max="10544" width="12.6640625" style="35" bestFit="1" customWidth="1"/>
    <col min="10545" max="10752" width="8.88671875" style="35"/>
    <col min="10753" max="10753" width="13.6640625" style="35" bestFit="1" customWidth="1"/>
    <col min="10754" max="10754" width="34.44140625" style="35" customWidth="1"/>
    <col min="10755" max="10755" width="5.109375" style="35" bestFit="1" customWidth="1"/>
    <col min="10756" max="10756" width="8.33203125" style="35" bestFit="1" customWidth="1"/>
    <col min="10757" max="10757" width="7.33203125" style="35" bestFit="1" customWidth="1"/>
    <col min="10758" max="10758" width="12.6640625" style="35" bestFit="1" customWidth="1"/>
    <col min="10759" max="10759" width="8.33203125" style="35" bestFit="1" customWidth="1"/>
    <col min="10760" max="10760" width="7.33203125" style="35" bestFit="1" customWidth="1"/>
    <col min="10761" max="10761" width="12.6640625" style="35" bestFit="1" customWidth="1"/>
    <col min="10762" max="10762" width="8.33203125" style="35" bestFit="1" customWidth="1"/>
    <col min="10763" max="10763" width="7.33203125" style="35" bestFit="1" customWidth="1"/>
    <col min="10764" max="10764" width="12.6640625" style="35" bestFit="1" customWidth="1"/>
    <col min="10765" max="10765" width="8.33203125" style="35" bestFit="1" customWidth="1"/>
    <col min="10766" max="10766" width="7.33203125" style="35" bestFit="1" customWidth="1"/>
    <col min="10767" max="10767" width="12.6640625" style="35" bestFit="1" customWidth="1"/>
    <col min="10768" max="10768" width="8.33203125" style="35" bestFit="1" customWidth="1"/>
    <col min="10769" max="10769" width="7.33203125" style="35" bestFit="1" customWidth="1"/>
    <col min="10770" max="10770" width="12.6640625" style="35" bestFit="1" customWidth="1"/>
    <col min="10771" max="10771" width="8.33203125" style="35" bestFit="1" customWidth="1"/>
    <col min="10772" max="10772" width="7.33203125" style="35" bestFit="1" customWidth="1"/>
    <col min="10773" max="10773" width="12.6640625" style="35" bestFit="1" customWidth="1"/>
    <col min="10774" max="10774" width="8.33203125" style="35" bestFit="1" customWidth="1"/>
    <col min="10775" max="10775" width="7.33203125" style="35" bestFit="1" customWidth="1"/>
    <col min="10776" max="10776" width="12.6640625" style="35" bestFit="1" customWidth="1"/>
    <col min="10777" max="10777" width="8.33203125" style="35" bestFit="1" customWidth="1"/>
    <col min="10778" max="10778" width="7.33203125" style="35" bestFit="1" customWidth="1"/>
    <col min="10779" max="10779" width="12.6640625" style="35" bestFit="1" customWidth="1"/>
    <col min="10780" max="10780" width="8.33203125" style="35" bestFit="1" customWidth="1"/>
    <col min="10781" max="10781" width="7.33203125" style="35" bestFit="1" customWidth="1"/>
    <col min="10782" max="10782" width="12.6640625" style="35" bestFit="1" customWidth="1"/>
    <col min="10783" max="10783" width="8.33203125" style="35" bestFit="1" customWidth="1"/>
    <col min="10784" max="10784" width="7.33203125" style="35" bestFit="1" customWidth="1"/>
    <col min="10785" max="10785" width="12.6640625" style="35" bestFit="1" customWidth="1"/>
    <col min="10786" max="10786" width="8.33203125" style="35" bestFit="1" customWidth="1"/>
    <col min="10787" max="10787" width="7.33203125" style="35" bestFit="1" customWidth="1"/>
    <col min="10788" max="10788" width="12.6640625" style="35" bestFit="1" customWidth="1"/>
    <col min="10789" max="10789" width="8.33203125" style="35" bestFit="1" customWidth="1"/>
    <col min="10790" max="10790" width="7.33203125" style="35" bestFit="1" customWidth="1"/>
    <col min="10791" max="10791" width="12.6640625" style="35" bestFit="1" customWidth="1"/>
    <col min="10792" max="10792" width="8.33203125" style="35" bestFit="1" customWidth="1"/>
    <col min="10793" max="10793" width="7.33203125" style="35" bestFit="1" customWidth="1"/>
    <col min="10794" max="10794" width="12.6640625" style="35" bestFit="1" customWidth="1"/>
    <col min="10795" max="10795" width="8.33203125" style="35" bestFit="1" customWidth="1"/>
    <col min="10796" max="10796" width="7.33203125" style="35" bestFit="1" customWidth="1"/>
    <col min="10797" max="10797" width="12.6640625" style="35" bestFit="1" customWidth="1"/>
    <col min="10798" max="10798" width="8.33203125" style="35" bestFit="1" customWidth="1"/>
    <col min="10799" max="10799" width="7.33203125" style="35" bestFit="1" customWidth="1"/>
    <col min="10800" max="10800" width="12.6640625" style="35" bestFit="1" customWidth="1"/>
    <col min="10801" max="11008" width="8.88671875" style="35"/>
    <col min="11009" max="11009" width="13.6640625" style="35" bestFit="1" customWidth="1"/>
    <col min="11010" max="11010" width="34.44140625" style="35" customWidth="1"/>
    <col min="11011" max="11011" width="5.109375" style="35" bestFit="1" customWidth="1"/>
    <col min="11012" max="11012" width="8.33203125" style="35" bestFit="1" customWidth="1"/>
    <col min="11013" max="11013" width="7.33203125" style="35" bestFit="1" customWidth="1"/>
    <col min="11014" max="11014" width="12.6640625" style="35" bestFit="1" customWidth="1"/>
    <col min="11015" max="11015" width="8.33203125" style="35" bestFit="1" customWidth="1"/>
    <col min="11016" max="11016" width="7.33203125" style="35" bestFit="1" customWidth="1"/>
    <col min="11017" max="11017" width="12.6640625" style="35" bestFit="1" customWidth="1"/>
    <col min="11018" max="11018" width="8.33203125" style="35" bestFit="1" customWidth="1"/>
    <col min="11019" max="11019" width="7.33203125" style="35" bestFit="1" customWidth="1"/>
    <col min="11020" max="11020" width="12.6640625" style="35" bestFit="1" customWidth="1"/>
    <col min="11021" max="11021" width="8.33203125" style="35" bestFit="1" customWidth="1"/>
    <col min="11022" max="11022" width="7.33203125" style="35" bestFit="1" customWidth="1"/>
    <col min="11023" max="11023" width="12.6640625" style="35" bestFit="1" customWidth="1"/>
    <col min="11024" max="11024" width="8.33203125" style="35" bestFit="1" customWidth="1"/>
    <col min="11025" max="11025" width="7.33203125" style="35" bestFit="1" customWidth="1"/>
    <col min="11026" max="11026" width="12.6640625" style="35" bestFit="1" customWidth="1"/>
    <col min="11027" max="11027" width="8.33203125" style="35" bestFit="1" customWidth="1"/>
    <col min="11028" max="11028" width="7.33203125" style="35" bestFit="1" customWidth="1"/>
    <col min="11029" max="11029" width="12.6640625" style="35" bestFit="1" customWidth="1"/>
    <col min="11030" max="11030" width="8.33203125" style="35" bestFit="1" customWidth="1"/>
    <col min="11031" max="11031" width="7.33203125" style="35" bestFit="1" customWidth="1"/>
    <col min="11032" max="11032" width="12.6640625" style="35" bestFit="1" customWidth="1"/>
    <col min="11033" max="11033" width="8.33203125" style="35" bestFit="1" customWidth="1"/>
    <col min="11034" max="11034" width="7.33203125" style="35" bestFit="1" customWidth="1"/>
    <col min="11035" max="11035" width="12.6640625" style="35" bestFit="1" customWidth="1"/>
    <col min="11036" max="11036" width="8.33203125" style="35" bestFit="1" customWidth="1"/>
    <col min="11037" max="11037" width="7.33203125" style="35" bestFit="1" customWidth="1"/>
    <col min="11038" max="11038" width="12.6640625" style="35" bestFit="1" customWidth="1"/>
    <col min="11039" max="11039" width="8.33203125" style="35" bestFit="1" customWidth="1"/>
    <col min="11040" max="11040" width="7.33203125" style="35" bestFit="1" customWidth="1"/>
    <col min="11041" max="11041" width="12.6640625" style="35" bestFit="1" customWidth="1"/>
    <col min="11042" max="11042" width="8.33203125" style="35" bestFit="1" customWidth="1"/>
    <col min="11043" max="11043" width="7.33203125" style="35" bestFit="1" customWidth="1"/>
    <col min="11044" max="11044" width="12.6640625" style="35" bestFit="1" customWidth="1"/>
    <col min="11045" max="11045" width="8.33203125" style="35" bestFit="1" customWidth="1"/>
    <col min="11046" max="11046" width="7.33203125" style="35" bestFit="1" customWidth="1"/>
    <col min="11047" max="11047" width="12.6640625" style="35" bestFit="1" customWidth="1"/>
    <col min="11048" max="11048" width="8.33203125" style="35" bestFit="1" customWidth="1"/>
    <col min="11049" max="11049" width="7.33203125" style="35" bestFit="1" customWidth="1"/>
    <col min="11050" max="11050" width="12.6640625" style="35" bestFit="1" customWidth="1"/>
    <col min="11051" max="11051" width="8.33203125" style="35" bestFit="1" customWidth="1"/>
    <col min="11052" max="11052" width="7.33203125" style="35" bestFit="1" customWidth="1"/>
    <col min="11053" max="11053" width="12.6640625" style="35" bestFit="1" customWidth="1"/>
    <col min="11054" max="11054" width="8.33203125" style="35" bestFit="1" customWidth="1"/>
    <col min="11055" max="11055" width="7.33203125" style="35" bestFit="1" customWidth="1"/>
    <col min="11056" max="11056" width="12.6640625" style="35" bestFit="1" customWidth="1"/>
    <col min="11057" max="11264" width="8.88671875" style="35"/>
    <col min="11265" max="11265" width="13.6640625" style="35" bestFit="1" customWidth="1"/>
    <col min="11266" max="11266" width="34.44140625" style="35" customWidth="1"/>
    <col min="11267" max="11267" width="5.109375" style="35" bestFit="1" customWidth="1"/>
    <col min="11268" max="11268" width="8.33203125" style="35" bestFit="1" customWidth="1"/>
    <col min="11269" max="11269" width="7.33203125" style="35" bestFit="1" customWidth="1"/>
    <col min="11270" max="11270" width="12.6640625" style="35" bestFit="1" customWidth="1"/>
    <col min="11271" max="11271" width="8.33203125" style="35" bestFit="1" customWidth="1"/>
    <col min="11272" max="11272" width="7.33203125" style="35" bestFit="1" customWidth="1"/>
    <col min="11273" max="11273" width="12.6640625" style="35" bestFit="1" customWidth="1"/>
    <col min="11274" max="11274" width="8.33203125" style="35" bestFit="1" customWidth="1"/>
    <col min="11275" max="11275" width="7.33203125" style="35" bestFit="1" customWidth="1"/>
    <col min="11276" max="11276" width="12.6640625" style="35" bestFit="1" customWidth="1"/>
    <col min="11277" max="11277" width="8.33203125" style="35" bestFit="1" customWidth="1"/>
    <col min="11278" max="11278" width="7.33203125" style="35" bestFit="1" customWidth="1"/>
    <col min="11279" max="11279" width="12.6640625" style="35" bestFit="1" customWidth="1"/>
    <col min="11280" max="11280" width="8.33203125" style="35" bestFit="1" customWidth="1"/>
    <col min="11281" max="11281" width="7.33203125" style="35" bestFit="1" customWidth="1"/>
    <col min="11282" max="11282" width="12.6640625" style="35" bestFit="1" customWidth="1"/>
    <col min="11283" max="11283" width="8.33203125" style="35" bestFit="1" customWidth="1"/>
    <col min="11284" max="11284" width="7.33203125" style="35" bestFit="1" customWidth="1"/>
    <col min="11285" max="11285" width="12.6640625" style="35" bestFit="1" customWidth="1"/>
    <col min="11286" max="11286" width="8.33203125" style="35" bestFit="1" customWidth="1"/>
    <col min="11287" max="11287" width="7.33203125" style="35" bestFit="1" customWidth="1"/>
    <col min="11288" max="11288" width="12.6640625" style="35" bestFit="1" customWidth="1"/>
    <col min="11289" max="11289" width="8.33203125" style="35" bestFit="1" customWidth="1"/>
    <col min="11290" max="11290" width="7.33203125" style="35" bestFit="1" customWidth="1"/>
    <col min="11291" max="11291" width="12.6640625" style="35" bestFit="1" customWidth="1"/>
    <col min="11292" max="11292" width="8.33203125" style="35" bestFit="1" customWidth="1"/>
    <col min="11293" max="11293" width="7.33203125" style="35" bestFit="1" customWidth="1"/>
    <col min="11294" max="11294" width="12.6640625" style="35" bestFit="1" customWidth="1"/>
    <col min="11295" max="11295" width="8.33203125" style="35" bestFit="1" customWidth="1"/>
    <col min="11296" max="11296" width="7.33203125" style="35" bestFit="1" customWidth="1"/>
    <col min="11297" max="11297" width="12.6640625" style="35" bestFit="1" customWidth="1"/>
    <col min="11298" max="11298" width="8.33203125" style="35" bestFit="1" customWidth="1"/>
    <col min="11299" max="11299" width="7.33203125" style="35" bestFit="1" customWidth="1"/>
    <col min="11300" max="11300" width="12.6640625" style="35" bestFit="1" customWidth="1"/>
    <col min="11301" max="11301" width="8.33203125" style="35" bestFit="1" customWidth="1"/>
    <col min="11302" max="11302" width="7.33203125" style="35" bestFit="1" customWidth="1"/>
    <col min="11303" max="11303" width="12.6640625" style="35" bestFit="1" customWidth="1"/>
    <col min="11304" max="11304" width="8.33203125" style="35" bestFit="1" customWidth="1"/>
    <col min="11305" max="11305" width="7.33203125" style="35" bestFit="1" customWidth="1"/>
    <col min="11306" max="11306" width="12.6640625" style="35" bestFit="1" customWidth="1"/>
    <col min="11307" max="11307" width="8.33203125" style="35" bestFit="1" customWidth="1"/>
    <col min="11308" max="11308" width="7.33203125" style="35" bestFit="1" customWidth="1"/>
    <col min="11309" max="11309" width="12.6640625" style="35" bestFit="1" customWidth="1"/>
    <col min="11310" max="11310" width="8.33203125" style="35" bestFit="1" customWidth="1"/>
    <col min="11311" max="11311" width="7.33203125" style="35" bestFit="1" customWidth="1"/>
    <col min="11312" max="11312" width="12.6640625" style="35" bestFit="1" customWidth="1"/>
    <col min="11313" max="11520" width="8.88671875" style="35"/>
    <col min="11521" max="11521" width="13.6640625" style="35" bestFit="1" customWidth="1"/>
    <col min="11522" max="11522" width="34.44140625" style="35" customWidth="1"/>
    <col min="11523" max="11523" width="5.109375" style="35" bestFit="1" customWidth="1"/>
    <col min="11524" max="11524" width="8.33203125" style="35" bestFit="1" customWidth="1"/>
    <col min="11525" max="11525" width="7.33203125" style="35" bestFit="1" customWidth="1"/>
    <col min="11526" max="11526" width="12.6640625" style="35" bestFit="1" customWidth="1"/>
    <col min="11527" max="11527" width="8.33203125" style="35" bestFit="1" customWidth="1"/>
    <col min="11528" max="11528" width="7.33203125" style="35" bestFit="1" customWidth="1"/>
    <col min="11529" max="11529" width="12.6640625" style="35" bestFit="1" customWidth="1"/>
    <col min="11530" max="11530" width="8.33203125" style="35" bestFit="1" customWidth="1"/>
    <col min="11531" max="11531" width="7.33203125" style="35" bestFit="1" customWidth="1"/>
    <col min="11532" max="11532" width="12.6640625" style="35" bestFit="1" customWidth="1"/>
    <col min="11533" max="11533" width="8.33203125" style="35" bestFit="1" customWidth="1"/>
    <col min="11534" max="11534" width="7.33203125" style="35" bestFit="1" customWidth="1"/>
    <col min="11535" max="11535" width="12.6640625" style="35" bestFit="1" customWidth="1"/>
    <col min="11536" max="11536" width="8.33203125" style="35" bestFit="1" customWidth="1"/>
    <col min="11537" max="11537" width="7.33203125" style="35" bestFit="1" customWidth="1"/>
    <col min="11538" max="11538" width="12.6640625" style="35" bestFit="1" customWidth="1"/>
    <col min="11539" max="11539" width="8.33203125" style="35" bestFit="1" customWidth="1"/>
    <col min="11540" max="11540" width="7.33203125" style="35" bestFit="1" customWidth="1"/>
    <col min="11541" max="11541" width="12.6640625" style="35" bestFit="1" customWidth="1"/>
    <col min="11542" max="11542" width="8.33203125" style="35" bestFit="1" customWidth="1"/>
    <col min="11543" max="11543" width="7.33203125" style="35" bestFit="1" customWidth="1"/>
    <col min="11544" max="11544" width="12.6640625" style="35" bestFit="1" customWidth="1"/>
    <col min="11545" max="11545" width="8.33203125" style="35" bestFit="1" customWidth="1"/>
    <col min="11546" max="11546" width="7.33203125" style="35" bestFit="1" customWidth="1"/>
    <col min="11547" max="11547" width="12.6640625" style="35" bestFit="1" customWidth="1"/>
    <col min="11548" max="11548" width="8.33203125" style="35" bestFit="1" customWidth="1"/>
    <col min="11549" max="11549" width="7.33203125" style="35" bestFit="1" customWidth="1"/>
    <col min="11550" max="11550" width="12.6640625" style="35" bestFit="1" customWidth="1"/>
    <col min="11551" max="11551" width="8.33203125" style="35" bestFit="1" customWidth="1"/>
    <col min="11552" max="11552" width="7.33203125" style="35" bestFit="1" customWidth="1"/>
    <col min="11553" max="11553" width="12.6640625" style="35" bestFit="1" customWidth="1"/>
    <col min="11554" max="11554" width="8.33203125" style="35" bestFit="1" customWidth="1"/>
    <col min="11555" max="11555" width="7.33203125" style="35" bestFit="1" customWidth="1"/>
    <col min="11556" max="11556" width="12.6640625" style="35" bestFit="1" customWidth="1"/>
    <col min="11557" max="11557" width="8.33203125" style="35" bestFit="1" customWidth="1"/>
    <col min="11558" max="11558" width="7.33203125" style="35" bestFit="1" customWidth="1"/>
    <col min="11559" max="11559" width="12.6640625" style="35" bestFit="1" customWidth="1"/>
    <col min="11560" max="11560" width="8.33203125" style="35" bestFit="1" customWidth="1"/>
    <col min="11561" max="11561" width="7.33203125" style="35" bestFit="1" customWidth="1"/>
    <col min="11562" max="11562" width="12.6640625" style="35" bestFit="1" customWidth="1"/>
    <col min="11563" max="11563" width="8.33203125" style="35" bestFit="1" customWidth="1"/>
    <col min="11564" max="11564" width="7.33203125" style="35" bestFit="1" customWidth="1"/>
    <col min="11565" max="11565" width="12.6640625" style="35" bestFit="1" customWidth="1"/>
    <col min="11566" max="11566" width="8.33203125" style="35" bestFit="1" customWidth="1"/>
    <col min="11567" max="11567" width="7.33203125" style="35" bestFit="1" customWidth="1"/>
    <col min="11568" max="11568" width="12.6640625" style="35" bestFit="1" customWidth="1"/>
    <col min="11569" max="11776" width="8.88671875" style="35"/>
    <col min="11777" max="11777" width="13.6640625" style="35" bestFit="1" customWidth="1"/>
    <col min="11778" max="11778" width="34.44140625" style="35" customWidth="1"/>
    <col min="11779" max="11779" width="5.109375" style="35" bestFit="1" customWidth="1"/>
    <col min="11780" max="11780" width="8.33203125" style="35" bestFit="1" customWidth="1"/>
    <col min="11781" max="11781" width="7.33203125" style="35" bestFit="1" customWidth="1"/>
    <col min="11782" max="11782" width="12.6640625" style="35" bestFit="1" customWidth="1"/>
    <col min="11783" max="11783" width="8.33203125" style="35" bestFit="1" customWidth="1"/>
    <col min="11784" max="11784" width="7.33203125" style="35" bestFit="1" customWidth="1"/>
    <col min="11785" max="11785" width="12.6640625" style="35" bestFit="1" customWidth="1"/>
    <col min="11786" max="11786" width="8.33203125" style="35" bestFit="1" customWidth="1"/>
    <col min="11787" max="11787" width="7.33203125" style="35" bestFit="1" customWidth="1"/>
    <col min="11788" max="11788" width="12.6640625" style="35" bestFit="1" customWidth="1"/>
    <col min="11789" max="11789" width="8.33203125" style="35" bestFit="1" customWidth="1"/>
    <col min="11790" max="11790" width="7.33203125" style="35" bestFit="1" customWidth="1"/>
    <col min="11791" max="11791" width="12.6640625" style="35" bestFit="1" customWidth="1"/>
    <col min="11792" max="11792" width="8.33203125" style="35" bestFit="1" customWidth="1"/>
    <col min="11793" max="11793" width="7.33203125" style="35" bestFit="1" customWidth="1"/>
    <col min="11794" max="11794" width="12.6640625" style="35" bestFit="1" customWidth="1"/>
    <col min="11795" max="11795" width="8.33203125" style="35" bestFit="1" customWidth="1"/>
    <col min="11796" max="11796" width="7.33203125" style="35" bestFit="1" customWidth="1"/>
    <col min="11797" max="11797" width="12.6640625" style="35" bestFit="1" customWidth="1"/>
    <col min="11798" max="11798" width="8.33203125" style="35" bestFit="1" customWidth="1"/>
    <col min="11799" max="11799" width="7.33203125" style="35" bestFit="1" customWidth="1"/>
    <col min="11800" max="11800" width="12.6640625" style="35" bestFit="1" customWidth="1"/>
    <col min="11801" max="11801" width="8.33203125" style="35" bestFit="1" customWidth="1"/>
    <col min="11802" max="11802" width="7.33203125" style="35" bestFit="1" customWidth="1"/>
    <col min="11803" max="11803" width="12.6640625" style="35" bestFit="1" customWidth="1"/>
    <col min="11804" max="11804" width="8.33203125" style="35" bestFit="1" customWidth="1"/>
    <col min="11805" max="11805" width="7.33203125" style="35" bestFit="1" customWidth="1"/>
    <col min="11806" max="11806" width="12.6640625" style="35" bestFit="1" customWidth="1"/>
    <col min="11807" max="11807" width="8.33203125" style="35" bestFit="1" customWidth="1"/>
    <col min="11808" max="11808" width="7.33203125" style="35" bestFit="1" customWidth="1"/>
    <col min="11809" max="11809" width="12.6640625" style="35" bestFit="1" customWidth="1"/>
    <col min="11810" max="11810" width="8.33203125" style="35" bestFit="1" customWidth="1"/>
    <col min="11811" max="11811" width="7.33203125" style="35" bestFit="1" customWidth="1"/>
    <col min="11812" max="11812" width="12.6640625" style="35" bestFit="1" customWidth="1"/>
    <col min="11813" max="11813" width="8.33203125" style="35" bestFit="1" customWidth="1"/>
    <col min="11814" max="11814" width="7.33203125" style="35" bestFit="1" customWidth="1"/>
    <col min="11815" max="11815" width="12.6640625" style="35" bestFit="1" customWidth="1"/>
    <col min="11816" max="11816" width="8.33203125" style="35" bestFit="1" customWidth="1"/>
    <col min="11817" max="11817" width="7.33203125" style="35" bestFit="1" customWidth="1"/>
    <col min="11818" max="11818" width="12.6640625" style="35" bestFit="1" customWidth="1"/>
    <col min="11819" max="11819" width="8.33203125" style="35" bestFit="1" customWidth="1"/>
    <col min="11820" max="11820" width="7.33203125" style="35" bestFit="1" customWidth="1"/>
    <col min="11821" max="11821" width="12.6640625" style="35" bestFit="1" customWidth="1"/>
    <col min="11822" max="11822" width="8.33203125" style="35" bestFit="1" customWidth="1"/>
    <col min="11823" max="11823" width="7.33203125" style="35" bestFit="1" customWidth="1"/>
    <col min="11824" max="11824" width="12.6640625" style="35" bestFit="1" customWidth="1"/>
    <col min="11825" max="12032" width="8.88671875" style="35"/>
    <col min="12033" max="12033" width="13.6640625" style="35" bestFit="1" customWidth="1"/>
    <col min="12034" max="12034" width="34.44140625" style="35" customWidth="1"/>
    <col min="12035" max="12035" width="5.109375" style="35" bestFit="1" customWidth="1"/>
    <col min="12036" max="12036" width="8.33203125" style="35" bestFit="1" customWidth="1"/>
    <col min="12037" max="12037" width="7.33203125" style="35" bestFit="1" customWidth="1"/>
    <col min="12038" max="12038" width="12.6640625" style="35" bestFit="1" customWidth="1"/>
    <col min="12039" max="12039" width="8.33203125" style="35" bestFit="1" customWidth="1"/>
    <col min="12040" max="12040" width="7.33203125" style="35" bestFit="1" customWidth="1"/>
    <col min="12041" max="12041" width="12.6640625" style="35" bestFit="1" customWidth="1"/>
    <col min="12042" max="12042" width="8.33203125" style="35" bestFit="1" customWidth="1"/>
    <col min="12043" max="12043" width="7.33203125" style="35" bestFit="1" customWidth="1"/>
    <col min="12044" max="12044" width="12.6640625" style="35" bestFit="1" customWidth="1"/>
    <col min="12045" max="12045" width="8.33203125" style="35" bestFit="1" customWidth="1"/>
    <col min="12046" max="12046" width="7.33203125" style="35" bestFit="1" customWidth="1"/>
    <col min="12047" max="12047" width="12.6640625" style="35" bestFit="1" customWidth="1"/>
    <col min="12048" max="12048" width="8.33203125" style="35" bestFit="1" customWidth="1"/>
    <col min="12049" max="12049" width="7.33203125" style="35" bestFit="1" customWidth="1"/>
    <col min="12050" max="12050" width="12.6640625" style="35" bestFit="1" customWidth="1"/>
    <col min="12051" max="12051" width="8.33203125" style="35" bestFit="1" customWidth="1"/>
    <col min="12052" max="12052" width="7.33203125" style="35" bestFit="1" customWidth="1"/>
    <col min="12053" max="12053" width="12.6640625" style="35" bestFit="1" customWidth="1"/>
    <col min="12054" max="12054" width="8.33203125" style="35" bestFit="1" customWidth="1"/>
    <col min="12055" max="12055" width="7.33203125" style="35" bestFit="1" customWidth="1"/>
    <col min="12056" max="12056" width="12.6640625" style="35" bestFit="1" customWidth="1"/>
    <col min="12057" max="12057" width="8.33203125" style="35" bestFit="1" customWidth="1"/>
    <col min="12058" max="12058" width="7.33203125" style="35" bestFit="1" customWidth="1"/>
    <col min="12059" max="12059" width="12.6640625" style="35" bestFit="1" customWidth="1"/>
    <col min="12060" max="12060" width="8.33203125" style="35" bestFit="1" customWidth="1"/>
    <col min="12061" max="12061" width="7.33203125" style="35" bestFit="1" customWidth="1"/>
    <col min="12062" max="12062" width="12.6640625" style="35" bestFit="1" customWidth="1"/>
    <col min="12063" max="12063" width="8.33203125" style="35" bestFit="1" customWidth="1"/>
    <col min="12064" max="12064" width="7.33203125" style="35" bestFit="1" customWidth="1"/>
    <col min="12065" max="12065" width="12.6640625" style="35" bestFit="1" customWidth="1"/>
    <col min="12066" max="12066" width="8.33203125" style="35" bestFit="1" customWidth="1"/>
    <col min="12067" max="12067" width="7.33203125" style="35" bestFit="1" customWidth="1"/>
    <col min="12068" max="12068" width="12.6640625" style="35" bestFit="1" customWidth="1"/>
    <col min="12069" max="12069" width="8.33203125" style="35" bestFit="1" customWidth="1"/>
    <col min="12070" max="12070" width="7.33203125" style="35" bestFit="1" customWidth="1"/>
    <col min="12071" max="12071" width="12.6640625" style="35" bestFit="1" customWidth="1"/>
    <col min="12072" max="12072" width="8.33203125" style="35" bestFit="1" customWidth="1"/>
    <col min="12073" max="12073" width="7.33203125" style="35" bestFit="1" customWidth="1"/>
    <col min="12074" max="12074" width="12.6640625" style="35" bestFit="1" customWidth="1"/>
    <col min="12075" max="12075" width="8.33203125" style="35" bestFit="1" customWidth="1"/>
    <col min="12076" max="12076" width="7.33203125" style="35" bestFit="1" customWidth="1"/>
    <col min="12077" max="12077" width="12.6640625" style="35" bestFit="1" customWidth="1"/>
    <col min="12078" max="12078" width="8.33203125" style="35" bestFit="1" customWidth="1"/>
    <col min="12079" max="12079" width="7.33203125" style="35" bestFit="1" customWidth="1"/>
    <col min="12080" max="12080" width="12.6640625" style="35" bestFit="1" customWidth="1"/>
    <col min="12081" max="12288" width="8.88671875" style="35"/>
    <col min="12289" max="12289" width="13.6640625" style="35" bestFit="1" customWidth="1"/>
    <col min="12290" max="12290" width="34.44140625" style="35" customWidth="1"/>
    <col min="12291" max="12291" width="5.109375" style="35" bestFit="1" customWidth="1"/>
    <col min="12292" max="12292" width="8.33203125" style="35" bestFit="1" customWidth="1"/>
    <col min="12293" max="12293" width="7.33203125" style="35" bestFit="1" customWidth="1"/>
    <col min="12294" max="12294" width="12.6640625" style="35" bestFit="1" customWidth="1"/>
    <col min="12295" max="12295" width="8.33203125" style="35" bestFit="1" customWidth="1"/>
    <col min="12296" max="12296" width="7.33203125" style="35" bestFit="1" customWidth="1"/>
    <col min="12297" max="12297" width="12.6640625" style="35" bestFit="1" customWidth="1"/>
    <col min="12298" max="12298" width="8.33203125" style="35" bestFit="1" customWidth="1"/>
    <col min="12299" max="12299" width="7.33203125" style="35" bestFit="1" customWidth="1"/>
    <col min="12300" max="12300" width="12.6640625" style="35" bestFit="1" customWidth="1"/>
    <col min="12301" max="12301" width="8.33203125" style="35" bestFit="1" customWidth="1"/>
    <col min="12302" max="12302" width="7.33203125" style="35" bestFit="1" customWidth="1"/>
    <col min="12303" max="12303" width="12.6640625" style="35" bestFit="1" customWidth="1"/>
    <col min="12304" max="12304" width="8.33203125" style="35" bestFit="1" customWidth="1"/>
    <col min="12305" max="12305" width="7.33203125" style="35" bestFit="1" customWidth="1"/>
    <col min="12306" max="12306" width="12.6640625" style="35" bestFit="1" customWidth="1"/>
    <col min="12307" max="12307" width="8.33203125" style="35" bestFit="1" customWidth="1"/>
    <col min="12308" max="12308" width="7.33203125" style="35" bestFit="1" customWidth="1"/>
    <col min="12309" max="12309" width="12.6640625" style="35" bestFit="1" customWidth="1"/>
    <col min="12310" max="12310" width="8.33203125" style="35" bestFit="1" customWidth="1"/>
    <col min="12311" max="12311" width="7.33203125" style="35" bestFit="1" customWidth="1"/>
    <col min="12312" max="12312" width="12.6640625" style="35" bestFit="1" customWidth="1"/>
    <col min="12313" max="12313" width="8.33203125" style="35" bestFit="1" customWidth="1"/>
    <col min="12314" max="12314" width="7.33203125" style="35" bestFit="1" customWidth="1"/>
    <col min="12315" max="12315" width="12.6640625" style="35" bestFit="1" customWidth="1"/>
    <col min="12316" max="12316" width="8.33203125" style="35" bestFit="1" customWidth="1"/>
    <col min="12317" max="12317" width="7.33203125" style="35" bestFit="1" customWidth="1"/>
    <col min="12318" max="12318" width="12.6640625" style="35" bestFit="1" customWidth="1"/>
    <col min="12319" max="12319" width="8.33203125" style="35" bestFit="1" customWidth="1"/>
    <col min="12320" max="12320" width="7.33203125" style="35" bestFit="1" customWidth="1"/>
    <col min="12321" max="12321" width="12.6640625" style="35" bestFit="1" customWidth="1"/>
    <col min="12322" max="12322" width="8.33203125" style="35" bestFit="1" customWidth="1"/>
    <col min="12323" max="12323" width="7.33203125" style="35" bestFit="1" customWidth="1"/>
    <col min="12324" max="12324" width="12.6640625" style="35" bestFit="1" customWidth="1"/>
    <col min="12325" max="12325" width="8.33203125" style="35" bestFit="1" customWidth="1"/>
    <col min="12326" max="12326" width="7.33203125" style="35" bestFit="1" customWidth="1"/>
    <col min="12327" max="12327" width="12.6640625" style="35" bestFit="1" customWidth="1"/>
    <col min="12328" max="12328" width="8.33203125" style="35" bestFit="1" customWidth="1"/>
    <col min="12329" max="12329" width="7.33203125" style="35" bestFit="1" customWidth="1"/>
    <col min="12330" max="12330" width="12.6640625" style="35" bestFit="1" customWidth="1"/>
    <col min="12331" max="12331" width="8.33203125" style="35" bestFit="1" customWidth="1"/>
    <col min="12332" max="12332" width="7.33203125" style="35" bestFit="1" customWidth="1"/>
    <col min="12333" max="12333" width="12.6640625" style="35" bestFit="1" customWidth="1"/>
    <col min="12334" max="12334" width="8.33203125" style="35" bestFit="1" customWidth="1"/>
    <col min="12335" max="12335" width="7.33203125" style="35" bestFit="1" customWidth="1"/>
    <col min="12336" max="12336" width="12.6640625" style="35" bestFit="1" customWidth="1"/>
    <col min="12337" max="12544" width="8.88671875" style="35"/>
    <col min="12545" max="12545" width="13.6640625" style="35" bestFit="1" customWidth="1"/>
    <col min="12546" max="12546" width="34.44140625" style="35" customWidth="1"/>
    <col min="12547" max="12547" width="5.109375" style="35" bestFit="1" customWidth="1"/>
    <col min="12548" max="12548" width="8.33203125" style="35" bestFit="1" customWidth="1"/>
    <col min="12549" max="12549" width="7.33203125" style="35" bestFit="1" customWidth="1"/>
    <col min="12550" max="12550" width="12.6640625" style="35" bestFit="1" customWidth="1"/>
    <col min="12551" max="12551" width="8.33203125" style="35" bestFit="1" customWidth="1"/>
    <col min="12552" max="12552" width="7.33203125" style="35" bestFit="1" customWidth="1"/>
    <col min="12553" max="12553" width="12.6640625" style="35" bestFit="1" customWidth="1"/>
    <col min="12554" max="12554" width="8.33203125" style="35" bestFit="1" customWidth="1"/>
    <col min="12555" max="12555" width="7.33203125" style="35" bestFit="1" customWidth="1"/>
    <col min="12556" max="12556" width="12.6640625" style="35" bestFit="1" customWidth="1"/>
    <col min="12557" max="12557" width="8.33203125" style="35" bestFit="1" customWidth="1"/>
    <col min="12558" max="12558" width="7.33203125" style="35" bestFit="1" customWidth="1"/>
    <col min="12559" max="12559" width="12.6640625" style="35" bestFit="1" customWidth="1"/>
    <col min="12560" max="12560" width="8.33203125" style="35" bestFit="1" customWidth="1"/>
    <col min="12561" max="12561" width="7.33203125" style="35" bestFit="1" customWidth="1"/>
    <col min="12562" max="12562" width="12.6640625" style="35" bestFit="1" customWidth="1"/>
    <col min="12563" max="12563" width="8.33203125" style="35" bestFit="1" customWidth="1"/>
    <col min="12564" max="12564" width="7.33203125" style="35" bestFit="1" customWidth="1"/>
    <col min="12565" max="12565" width="12.6640625" style="35" bestFit="1" customWidth="1"/>
    <col min="12566" max="12566" width="8.33203125" style="35" bestFit="1" customWidth="1"/>
    <col min="12567" max="12567" width="7.33203125" style="35" bestFit="1" customWidth="1"/>
    <col min="12568" max="12568" width="12.6640625" style="35" bestFit="1" customWidth="1"/>
    <col min="12569" max="12569" width="8.33203125" style="35" bestFit="1" customWidth="1"/>
    <col min="12570" max="12570" width="7.33203125" style="35" bestFit="1" customWidth="1"/>
    <col min="12571" max="12571" width="12.6640625" style="35" bestFit="1" customWidth="1"/>
    <col min="12572" max="12572" width="8.33203125" style="35" bestFit="1" customWidth="1"/>
    <col min="12573" max="12573" width="7.33203125" style="35" bestFit="1" customWidth="1"/>
    <col min="12574" max="12574" width="12.6640625" style="35" bestFit="1" customWidth="1"/>
    <col min="12575" max="12575" width="8.33203125" style="35" bestFit="1" customWidth="1"/>
    <col min="12576" max="12576" width="7.33203125" style="35" bestFit="1" customWidth="1"/>
    <col min="12577" max="12577" width="12.6640625" style="35" bestFit="1" customWidth="1"/>
    <col min="12578" max="12578" width="8.33203125" style="35" bestFit="1" customWidth="1"/>
    <col min="12579" max="12579" width="7.33203125" style="35" bestFit="1" customWidth="1"/>
    <col min="12580" max="12580" width="12.6640625" style="35" bestFit="1" customWidth="1"/>
    <col min="12581" max="12581" width="8.33203125" style="35" bestFit="1" customWidth="1"/>
    <col min="12582" max="12582" width="7.33203125" style="35" bestFit="1" customWidth="1"/>
    <col min="12583" max="12583" width="12.6640625" style="35" bestFit="1" customWidth="1"/>
    <col min="12584" max="12584" width="8.33203125" style="35" bestFit="1" customWidth="1"/>
    <col min="12585" max="12585" width="7.33203125" style="35" bestFit="1" customWidth="1"/>
    <col min="12586" max="12586" width="12.6640625" style="35" bestFit="1" customWidth="1"/>
    <col min="12587" max="12587" width="8.33203125" style="35" bestFit="1" customWidth="1"/>
    <col min="12588" max="12588" width="7.33203125" style="35" bestFit="1" customWidth="1"/>
    <col min="12589" max="12589" width="12.6640625" style="35" bestFit="1" customWidth="1"/>
    <col min="12590" max="12590" width="8.33203125" style="35" bestFit="1" customWidth="1"/>
    <col min="12591" max="12591" width="7.33203125" style="35" bestFit="1" customWidth="1"/>
    <col min="12592" max="12592" width="12.6640625" style="35" bestFit="1" customWidth="1"/>
    <col min="12593" max="12800" width="8.88671875" style="35"/>
    <col min="12801" max="12801" width="13.6640625" style="35" bestFit="1" customWidth="1"/>
    <col min="12802" max="12802" width="34.44140625" style="35" customWidth="1"/>
    <col min="12803" max="12803" width="5.109375" style="35" bestFit="1" customWidth="1"/>
    <col min="12804" max="12804" width="8.33203125" style="35" bestFit="1" customWidth="1"/>
    <col min="12805" max="12805" width="7.33203125" style="35" bestFit="1" customWidth="1"/>
    <col min="12806" max="12806" width="12.6640625" style="35" bestFit="1" customWidth="1"/>
    <col min="12807" max="12807" width="8.33203125" style="35" bestFit="1" customWidth="1"/>
    <col min="12808" max="12808" width="7.33203125" style="35" bestFit="1" customWidth="1"/>
    <col min="12809" max="12809" width="12.6640625" style="35" bestFit="1" customWidth="1"/>
    <col min="12810" max="12810" width="8.33203125" style="35" bestFit="1" customWidth="1"/>
    <col min="12811" max="12811" width="7.33203125" style="35" bestFit="1" customWidth="1"/>
    <col min="12812" max="12812" width="12.6640625" style="35" bestFit="1" customWidth="1"/>
    <col min="12813" max="12813" width="8.33203125" style="35" bestFit="1" customWidth="1"/>
    <col min="12814" max="12814" width="7.33203125" style="35" bestFit="1" customWidth="1"/>
    <col min="12815" max="12815" width="12.6640625" style="35" bestFit="1" customWidth="1"/>
    <col min="12816" max="12816" width="8.33203125" style="35" bestFit="1" customWidth="1"/>
    <col min="12817" max="12817" width="7.33203125" style="35" bestFit="1" customWidth="1"/>
    <col min="12818" max="12818" width="12.6640625" style="35" bestFit="1" customWidth="1"/>
    <col min="12819" max="12819" width="8.33203125" style="35" bestFit="1" customWidth="1"/>
    <col min="12820" max="12820" width="7.33203125" style="35" bestFit="1" customWidth="1"/>
    <col min="12821" max="12821" width="12.6640625" style="35" bestFit="1" customWidth="1"/>
    <col min="12822" max="12822" width="8.33203125" style="35" bestFit="1" customWidth="1"/>
    <col min="12823" max="12823" width="7.33203125" style="35" bestFit="1" customWidth="1"/>
    <col min="12824" max="12824" width="12.6640625" style="35" bestFit="1" customWidth="1"/>
    <col min="12825" max="12825" width="8.33203125" style="35" bestFit="1" customWidth="1"/>
    <col min="12826" max="12826" width="7.33203125" style="35" bestFit="1" customWidth="1"/>
    <col min="12827" max="12827" width="12.6640625" style="35" bestFit="1" customWidth="1"/>
    <col min="12828" max="12828" width="8.33203125" style="35" bestFit="1" customWidth="1"/>
    <col min="12829" max="12829" width="7.33203125" style="35" bestFit="1" customWidth="1"/>
    <col min="12830" max="12830" width="12.6640625" style="35" bestFit="1" customWidth="1"/>
    <col min="12831" max="12831" width="8.33203125" style="35" bestFit="1" customWidth="1"/>
    <col min="12832" max="12832" width="7.33203125" style="35" bestFit="1" customWidth="1"/>
    <col min="12833" max="12833" width="12.6640625" style="35" bestFit="1" customWidth="1"/>
    <col min="12834" max="12834" width="8.33203125" style="35" bestFit="1" customWidth="1"/>
    <col min="12835" max="12835" width="7.33203125" style="35" bestFit="1" customWidth="1"/>
    <col min="12836" max="12836" width="12.6640625" style="35" bestFit="1" customWidth="1"/>
    <col min="12837" max="12837" width="8.33203125" style="35" bestFit="1" customWidth="1"/>
    <col min="12838" max="12838" width="7.33203125" style="35" bestFit="1" customWidth="1"/>
    <col min="12839" max="12839" width="12.6640625" style="35" bestFit="1" customWidth="1"/>
    <col min="12840" max="12840" width="8.33203125" style="35" bestFit="1" customWidth="1"/>
    <col min="12841" max="12841" width="7.33203125" style="35" bestFit="1" customWidth="1"/>
    <col min="12842" max="12842" width="12.6640625" style="35" bestFit="1" customWidth="1"/>
    <col min="12843" max="12843" width="8.33203125" style="35" bestFit="1" customWidth="1"/>
    <col min="12844" max="12844" width="7.33203125" style="35" bestFit="1" customWidth="1"/>
    <col min="12845" max="12845" width="12.6640625" style="35" bestFit="1" customWidth="1"/>
    <col min="12846" max="12846" width="8.33203125" style="35" bestFit="1" customWidth="1"/>
    <col min="12847" max="12847" width="7.33203125" style="35" bestFit="1" customWidth="1"/>
    <col min="12848" max="12848" width="12.6640625" style="35" bestFit="1" customWidth="1"/>
    <col min="12849" max="13056" width="8.88671875" style="35"/>
    <col min="13057" max="13057" width="13.6640625" style="35" bestFit="1" customWidth="1"/>
    <col min="13058" max="13058" width="34.44140625" style="35" customWidth="1"/>
    <col min="13059" max="13059" width="5.109375" style="35" bestFit="1" customWidth="1"/>
    <col min="13060" max="13060" width="8.33203125" style="35" bestFit="1" customWidth="1"/>
    <col min="13061" max="13061" width="7.33203125" style="35" bestFit="1" customWidth="1"/>
    <col min="13062" max="13062" width="12.6640625" style="35" bestFit="1" customWidth="1"/>
    <col min="13063" max="13063" width="8.33203125" style="35" bestFit="1" customWidth="1"/>
    <col min="13064" max="13064" width="7.33203125" style="35" bestFit="1" customWidth="1"/>
    <col min="13065" max="13065" width="12.6640625" style="35" bestFit="1" customWidth="1"/>
    <col min="13066" max="13066" width="8.33203125" style="35" bestFit="1" customWidth="1"/>
    <col min="13067" max="13067" width="7.33203125" style="35" bestFit="1" customWidth="1"/>
    <col min="13068" max="13068" width="12.6640625" style="35" bestFit="1" customWidth="1"/>
    <col min="13069" max="13069" width="8.33203125" style="35" bestFit="1" customWidth="1"/>
    <col min="13070" max="13070" width="7.33203125" style="35" bestFit="1" customWidth="1"/>
    <col min="13071" max="13071" width="12.6640625" style="35" bestFit="1" customWidth="1"/>
    <col min="13072" max="13072" width="8.33203125" style="35" bestFit="1" customWidth="1"/>
    <col min="13073" max="13073" width="7.33203125" style="35" bestFit="1" customWidth="1"/>
    <col min="13074" max="13074" width="12.6640625" style="35" bestFit="1" customWidth="1"/>
    <col min="13075" max="13075" width="8.33203125" style="35" bestFit="1" customWidth="1"/>
    <col min="13076" max="13076" width="7.33203125" style="35" bestFit="1" customWidth="1"/>
    <col min="13077" max="13077" width="12.6640625" style="35" bestFit="1" customWidth="1"/>
    <col min="13078" max="13078" width="8.33203125" style="35" bestFit="1" customWidth="1"/>
    <col min="13079" max="13079" width="7.33203125" style="35" bestFit="1" customWidth="1"/>
    <col min="13080" max="13080" width="12.6640625" style="35" bestFit="1" customWidth="1"/>
    <col min="13081" max="13081" width="8.33203125" style="35" bestFit="1" customWidth="1"/>
    <col min="13082" max="13082" width="7.33203125" style="35" bestFit="1" customWidth="1"/>
    <col min="13083" max="13083" width="12.6640625" style="35" bestFit="1" customWidth="1"/>
    <col min="13084" max="13084" width="8.33203125" style="35" bestFit="1" customWidth="1"/>
    <col min="13085" max="13085" width="7.33203125" style="35" bestFit="1" customWidth="1"/>
    <col min="13086" max="13086" width="12.6640625" style="35" bestFit="1" customWidth="1"/>
    <col min="13087" max="13087" width="8.33203125" style="35" bestFit="1" customWidth="1"/>
    <col min="13088" max="13088" width="7.33203125" style="35" bestFit="1" customWidth="1"/>
    <col min="13089" max="13089" width="12.6640625" style="35" bestFit="1" customWidth="1"/>
    <col min="13090" max="13090" width="8.33203125" style="35" bestFit="1" customWidth="1"/>
    <col min="13091" max="13091" width="7.33203125" style="35" bestFit="1" customWidth="1"/>
    <col min="13092" max="13092" width="12.6640625" style="35" bestFit="1" customWidth="1"/>
    <col min="13093" max="13093" width="8.33203125" style="35" bestFit="1" customWidth="1"/>
    <col min="13094" max="13094" width="7.33203125" style="35" bestFit="1" customWidth="1"/>
    <col min="13095" max="13095" width="12.6640625" style="35" bestFit="1" customWidth="1"/>
    <col min="13096" max="13096" width="8.33203125" style="35" bestFit="1" customWidth="1"/>
    <col min="13097" max="13097" width="7.33203125" style="35" bestFit="1" customWidth="1"/>
    <col min="13098" max="13098" width="12.6640625" style="35" bestFit="1" customWidth="1"/>
    <col min="13099" max="13099" width="8.33203125" style="35" bestFit="1" customWidth="1"/>
    <col min="13100" max="13100" width="7.33203125" style="35" bestFit="1" customWidth="1"/>
    <col min="13101" max="13101" width="12.6640625" style="35" bestFit="1" customWidth="1"/>
    <col min="13102" max="13102" width="8.33203125" style="35" bestFit="1" customWidth="1"/>
    <col min="13103" max="13103" width="7.33203125" style="35" bestFit="1" customWidth="1"/>
    <col min="13104" max="13104" width="12.6640625" style="35" bestFit="1" customWidth="1"/>
    <col min="13105" max="13312" width="8.88671875" style="35"/>
    <col min="13313" max="13313" width="13.6640625" style="35" bestFit="1" customWidth="1"/>
    <col min="13314" max="13314" width="34.44140625" style="35" customWidth="1"/>
    <col min="13315" max="13315" width="5.109375" style="35" bestFit="1" customWidth="1"/>
    <col min="13316" max="13316" width="8.33203125" style="35" bestFit="1" customWidth="1"/>
    <col min="13317" max="13317" width="7.33203125" style="35" bestFit="1" customWidth="1"/>
    <col min="13318" max="13318" width="12.6640625" style="35" bestFit="1" customWidth="1"/>
    <col min="13319" max="13319" width="8.33203125" style="35" bestFit="1" customWidth="1"/>
    <col min="13320" max="13320" width="7.33203125" style="35" bestFit="1" customWidth="1"/>
    <col min="13321" max="13321" width="12.6640625" style="35" bestFit="1" customWidth="1"/>
    <col min="13322" max="13322" width="8.33203125" style="35" bestFit="1" customWidth="1"/>
    <col min="13323" max="13323" width="7.33203125" style="35" bestFit="1" customWidth="1"/>
    <col min="13324" max="13324" width="12.6640625" style="35" bestFit="1" customWidth="1"/>
    <col min="13325" max="13325" width="8.33203125" style="35" bestFit="1" customWidth="1"/>
    <col min="13326" max="13326" width="7.33203125" style="35" bestFit="1" customWidth="1"/>
    <col min="13327" max="13327" width="12.6640625" style="35" bestFit="1" customWidth="1"/>
    <col min="13328" max="13328" width="8.33203125" style="35" bestFit="1" customWidth="1"/>
    <col min="13329" max="13329" width="7.33203125" style="35" bestFit="1" customWidth="1"/>
    <col min="13330" max="13330" width="12.6640625" style="35" bestFit="1" customWidth="1"/>
    <col min="13331" max="13331" width="8.33203125" style="35" bestFit="1" customWidth="1"/>
    <col min="13332" max="13332" width="7.33203125" style="35" bestFit="1" customWidth="1"/>
    <col min="13333" max="13333" width="12.6640625" style="35" bestFit="1" customWidth="1"/>
    <col min="13334" max="13334" width="8.33203125" style="35" bestFit="1" customWidth="1"/>
    <col min="13335" max="13335" width="7.33203125" style="35" bestFit="1" customWidth="1"/>
    <col min="13336" max="13336" width="12.6640625" style="35" bestFit="1" customWidth="1"/>
    <col min="13337" max="13337" width="8.33203125" style="35" bestFit="1" customWidth="1"/>
    <col min="13338" max="13338" width="7.33203125" style="35" bestFit="1" customWidth="1"/>
    <col min="13339" max="13339" width="12.6640625" style="35" bestFit="1" customWidth="1"/>
    <col min="13340" max="13340" width="8.33203125" style="35" bestFit="1" customWidth="1"/>
    <col min="13341" max="13341" width="7.33203125" style="35" bestFit="1" customWidth="1"/>
    <col min="13342" max="13342" width="12.6640625" style="35" bestFit="1" customWidth="1"/>
    <col min="13343" max="13343" width="8.33203125" style="35" bestFit="1" customWidth="1"/>
    <col min="13344" max="13344" width="7.33203125" style="35" bestFit="1" customWidth="1"/>
    <col min="13345" max="13345" width="12.6640625" style="35" bestFit="1" customWidth="1"/>
    <col min="13346" max="13346" width="8.33203125" style="35" bestFit="1" customWidth="1"/>
    <col min="13347" max="13347" width="7.33203125" style="35" bestFit="1" customWidth="1"/>
    <col min="13348" max="13348" width="12.6640625" style="35" bestFit="1" customWidth="1"/>
    <col min="13349" max="13349" width="8.33203125" style="35" bestFit="1" customWidth="1"/>
    <col min="13350" max="13350" width="7.33203125" style="35" bestFit="1" customWidth="1"/>
    <col min="13351" max="13351" width="12.6640625" style="35" bestFit="1" customWidth="1"/>
    <col min="13352" max="13352" width="8.33203125" style="35" bestFit="1" customWidth="1"/>
    <col min="13353" max="13353" width="7.33203125" style="35" bestFit="1" customWidth="1"/>
    <col min="13354" max="13354" width="12.6640625" style="35" bestFit="1" customWidth="1"/>
    <col min="13355" max="13355" width="8.33203125" style="35" bestFit="1" customWidth="1"/>
    <col min="13356" max="13356" width="7.33203125" style="35" bestFit="1" customWidth="1"/>
    <col min="13357" max="13357" width="12.6640625" style="35" bestFit="1" customWidth="1"/>
    <col min="13358" max="13358" width="8.33203125" style="35" bestFit="1" customWidth="1"/>
    <col min="13359" max="13359" width="7.33203125" style="35" bestFit="1" customWidth="1"/>
    <col min="13360" max="13360" width="12.6640625" style="35" bestFit="1" customWidth="1"/>
    <col min="13361" max="13568" width="8.88671875" style="35"/>
    <col min="13569" max="13569" width="13.6640625" style="35" bestFit="1" customWidth="1"/>
    <col min="13570" max="13570" width="34.44140625" style="35" customWidth="1"/>
    <col min="13571" max="13571" width="5.109375" style="35" bestFit="1" customWidth="1"/>
    <col min="13572" max="13572" width="8.33203125" style="35" bestFit="1" customWidth="1"/>
    <col min="13573" max="13573" width="7.33203125" style="35" bestFit="1" customWidth="1"/>
    <col min="13574" max="13574" width="12.6640625" style="35" bestFit="1" customWidth="1"/>
    <col min="13575" max="13575" width="8.33203125" style="35" bestFit="1" customWidth="1"/>
    <col min="13576" max="13576" width="7.33203125" style="35" bestFit="1" customWidth="1"/>
    <col min="13577" max="13577" width="12.6640625" style="35" bestFit="1" customWidth="1"/>
    <col min="13578" max="13578" width="8.33203125" style="35" bestFit="1" customWidth="1"/>
    <col min="13579" max="13579" width="7.33203125" style="35" bestFit="1" customWidth="1"/>
    <col min="13580" max="13580" width="12.6640625" style="35" bestFit="1" customWidth="1"/>
    <col min="13581" max="13581" width="8.33203125" style="35" bestFit="1" customWidth="1"/>
    <col min="13582" max="13582" width="7.33203125" style="35" bestFit="1" customWidth="1"/>
    <col min="13583" max="13583" width="12.6640625" style="35" bestFit="1" customWidth="1"/>
    <col min="13584" max="13584" width="8.33203125" style="35" bestFit="1" customWidth="1"/>
    <col min="13585" max="13585" width="7.33203125" style="35" bestFit="1" customWidth="1"/>
    <col min="13586" max="13586" width="12.6640625" style="35" bestFit="1" customWidth="1"/>
    <col min="13587" max="13587" width="8.33203125" style="35" bestFit="1" customWidth="1"/>
    <col min="13588" max="13588" width="7.33203125" style="35" bestFit="1" customWidth="1"/>
    <col min="13589" max="13589" width="12.6640625" style="35" bestFit="1" customWidth="1"/>
    <col min="13590" max="13590" width="8.33203125" style="35" bestFit="1" customWidth="1"/>
    <col min="13591" max="13591" width="7.33203125" style="35" bestFit="1" customWidth="1"/>
    <col min="13592" max="13592" width="12.6640625" style="35" bestFit="1" customWidth="1"/>
    <col min="13593" max="13593" width="8.33203125" style="35" bestFit="1" customWidth="1"/>
    <col min="13594" max="13594" width="7.33203125" style="35" bestFit="1" customWidth="1"/>
    <col min="13595" max="13595" width="12.6640625" style="35" bestFit="1" customWidth="1"/>
    <col min="13596" max="13596" width="8.33203125" style="35" bestFit="1" customWidth="1"/>
    <col min="13597" max="13597" width="7.33203125" style="35" bestFit="1" customWidth="1"/>
    <col min="13598" max="13598" width="12.6640625" style="35" bestFit="1" customWidth="1"/>
    <col min="13599" max="13599" width="8.33203125" style="35" bestFit="1" customWidth="1"/>
    <col min="13600" max="13600" width="7.33203125" style="35" bestFit="1" customWidth="1"/>
    <col min="13601" max="13601" width="12.6640625" style="35" bestFit="1" customWidth="1"/>
    <col min="13602" max="13602" width="8.33203125" style="35" bestFit="1" customWidth="1"/>
    <col min="13603" max="13603" width="7.33203125" style="35" bestFit="1" customWidth="1"/>
    <col min="13604" max="13604" width="12.6640625" style="35" bestFit="1" customWidth="1"/>
    <col min="13605" max="13605" width="8.33203125" style="35" bestFit="1" customWidth="1"/>
    <col min="13606" max="13606" width="7.33203125" style="35" bestFit="1" customWidth="1"/>
    <col min="13607" max="13607" width="12.6640625" style="35" bestFit="1" customWidth="1"/>
    <col min="13608" max="13608" width="8.33203125" style="35" bestFit="1" customWidth="1"/>
    <col min="13609" max="13609" width="7.33203125" style="35" bestFit="1" customWidth="1"/>
    <col min="13610" max="13610" width="12.6640625" style="35" bestFit="1" customWidth="1"/>
    <col min="13611" max="13611" width="8.33203125" style="35" bestFit="1" customWidth="1"/>
    <col min="13612" max="13612" width="7.33203125" style="35" bestFit="1" customWidth="1"/>
    <col min="13613" max="13613" width="12.6640625" style="35" bestFit="1" customWidth="1"/>
    <col min="13614" max="13614" width="8.33203125" style="35" bestFit="1" customWidth="1"/>
    <col min="13615" max="13615" width="7.33203125" style="35" bestFit="1" customWidth="1"/>
    <col min="13616" max="13616" width="12.6640625" style="35" bestFit="1" customWidth="1"/>
    <col min="13617" max="13824" width="8.88671875" style="35"/>
    <col min="13825" max="13825" width="13.6640625" style="35" bestFit="1" customWidth="1"/>
    <col min="13826" max="13826" width="34.44140625" style="35" customWidth="1"/>
    <col min="13827" max="13827" width="5.109375" style="35" bestFit="1" customWidth="1"/>
    <col min="13828" max="13828" width="8.33203125" style="35" bestFit="1" customWidth="1"/>
    <col min="13829" max="13829" width="7.33203125" style="35" bestFit="1" customWidth="1"/>
    <col min="13830" max="13830" width="12.6640625" style="35" bestFit="1" customWidth="1"/>
    <col min="13831" max="13831" width="8.33203125" style="35" bestFit="1" customWidth="1"/>
    <col min="13832" max="13832" width="7.33203125" style="35" bestFit="1" customWidth="1"/>
    <col min="13833" max="13833" width="12.6640625" style="35" bestFit="1" customWidth="1"/>
    <col min="13834" max="13834" width="8.33203125" style="35" bestFit="1" customWidth="1"/>
    <col min="13835" max="13835" width="7.33203125" style="35" bestFit="1" customWidth="1"/>
    <col min="13836" max="13836" width="12.6640625" style="35" bestFit="1" customWidth="1"/>
    <col min="13837" max="13837" width="8.33203125" style="35" bestFit="1" customWidth="1"/>
    <col min="13838" max="13838" width="7.33203125" style="35" bestFit="1" customWidth="1"/>
    <col min="13839" max="13839" width="12.6640625" style="35" bestFit="1" customWidth="1"/>
    <col min="13840" max="13840" width="8.33203125" style="35" bestFit="1" customWidth="1"/>
    <col min="13841" max="13841" width="7.33203125" style="35" bestFit="1" customWidth="1"/>
    <col min="13842" max="13842" width="12.6640625" style="35" bestFit="1" customWidth="1"/>
    <col min="13843" max="13843" width="8.33203125" style="35" bestFit="1" customWidth="1"/>
    <col min="13844" max="13844" width="7.33203125" style="35" bestFit="1" customWidth="1"/>
    <col min="13845" max="13845" width="12.6640625" style="35" bestFit="1" customWidth="1"/>
    <col min="13846" max="13846" width="8.33203125" style="35" bestFit="1" customWidth="1"/>
    <col min="13847" max="13847" width="7.33203125" style="35" bestFit="1" customWidth="1"/>
    <col min="13848" max="13848" width="12.6640625" style="35" bestFit="1" customWidth="1"/>
    <col min="13849" max="13849" width="8.33203125" style="35" bestFit="1" customWidth="1"/>
    <col min="13850" max="13850" width="7.33203125" style="35" bestFit="1" customWidth="1"/>
    <col min="13851" max="13851" width="12.6640625" style="35" bestFit="1" customWidth="1"/>
    <col min="13852" max="13852" width="8.33203125" style="35" bestFit="1" customWidth="1"/>
    <col min="13853" max="13853" width="7.33203125" style="35" bestFit="1" customWidth="1"/>
    <col min="13854" max="13854" width="12.6640625" style="35" bestFit="1" customWidth="1"/>
    <col min="13855" max="13855" width="8.33203125" style="35" bestFit="1" customWidth="1"/>
    <col min="13856" max="13856" width="7.33203125" style="35" bestFit="1" customWidth="1"/>
    <col min="13857" max="13857" width="12.6640625" style="35" bestFit="1" customWidth="1"/>
    <col min="13858" max="13858" width="8.33203125" style="35" bestFit="1" customWidth="1"/>
    <col min="13859" max="13859" width="7.33203125" style="35" bestFit="1" customWidth="1"/>
    <col min="13860" max="13860" width="12.6640625" style="35" bestFit="1" customWidth="1"/>
    <col min="13861" max="13861" width="8.33203125" style="35" bestFit="1" customWidth="1"/>
    <col min="13862" max="13862" width="7.33203125" style="35" bestFit="1" customWidth="1"/>
    <col min="13863" max="13863" width="12.6640625" style="35" bestFit="1" customWidth="1"/>
    <col min="13864" max="13864" width="8.33203125" style="35" bestFit="1" customWidth="1"/>
    <col min="13865" max="13865" width="7.33203125" style="35" bestFit="1" customWidth="1"/>
    <col min="13866" max="13866" width="12.6640625" style="35" bestFit="1" customWidth="1"/>
    <col min="13867" max="13867" width="8.33203125" style="35" bestFit="1" customWidth="1"/>
    <col min="13868" max="13868" width="7.33203125" style="35" bestFit="1" customWidth="1"/>
    <col min="13869" max="13869" width="12.6640625" style="35" bestFit="1" customWidth="1"/>
    <col min="13870" max="13870" width="8.33203125" style="35" bestFit="1" customWidth="1"/>
    <col min="13871" max="13871" width="7.33203125" style="35" bestFit="1" customWidth="1"/>
    <col min="13872" max="13872" width="12.6640625" style="35" bestFit="1" customWidth="1"/>
    <col min="13873" max="14080" width="8.88671875" style="35"/>
    <col min="14081" max="14081" width="13.6640625" style="35" bestFit="1" customWidth="1"/>
    <col min="14082" max="14082" width="34.44140625" style="35" customWidth="1"/>
    <col min="14083" max="14083" width="5.109375" style="35" bestFit="1" customWidth="1"/>
    <col min="14084" max="14084" width="8.33203125" style="35" bestFit="1" customWidth="1"/>
    <col min="14085" max="14085" width="7.33203125" style="35" bestFit="1" customWidth="1"/>
    <col min="14086" max="14086" width="12.6640625" style="35" bestFit="1" customWidth="1"/>
    <col min="14087" max="14087" width="8.33203125" style="35" bestFit="1" customWidth="1"/>
    <col min="14088" max="14088" width="7.33203125" style="35" bestFit="1" customWidth="1"/>
    <col min="14089" max="14089" width="12.6640625" style="35" bestFit="1" customWidth="1"/>
    <col min="14090" max="14090" width="8.33203125" style="35" bestFit="1" customWidth="1"/>
    <col min="14091" max="14091" width="7.33203125" style="35" bestFit="1" customWidth="1"/>
    <col min="14092" max="14092" width="12.6640625" style="35" bestFit="1" customWidth="1"/>
    <col min="14093" max="14093" width="8.33203125" style="35" bestFit="1" customWidth="1"/>
    <col min="14094" max="14094" width="7.33203125" style="35" bestFit="1" customWidth="1"/>
    <col min="14095" max="14095" width="12.6640625" style="35" bestFit="1" customWidth="1"/>
    <col min="14096" max="14096" width="8.33203125" style="35" bestFit="1" customWidth="1"/>
    <col min="14097" max="14097" width="7.33203125" style="35" bestFit="1" customWidth="1"/>
    <col min="14098" max="14098" width="12.6640625" style="35" bestFit="1" customWidth="1"/>
    <col min="14099" max="14099" width="8.33203125" style="35" bestFit="1" customWidth="1"/>
    <col min="14100" max="14100" width="7.33203125" style="35" bestFit="1" customWidth="1"/>
    <col min="14101" max="14101" width="12.6640625" style="35" bestFit="1" customWidth="1"/>
    <col min="14102" max="14102" width="8.33203125" style="35" bestFit="1" customWidth="1"/>
    <col min="14103" max="14103" width="7.33203125" style="35" bestFit="1" customWidth="1"/>
    <col min="14104" max="14104" width="12.6640625" style="35" bestFit="1" customWidth="1"/>
    <col min="14105" max="14105" width="8.33203125" style="35" bestFit="1" customWidth="1"/>
    <col min="14106" max="14106" width="7.33203125" style="35" bestFit="1" customWidth="1"/>
    <col min="14107" max="14107" width="12.6640625" style="35" bestFit="1" customWidth="1"/>
    <col min="14108" max="14108" width="8.33203125" style="35" bestFit="1" customWidth="1"/>
    <col min="14109" max="14109" width="7.33203125" style="35" bestFit="1" customWidth="1"/>
    <col min="14110" max="14110" width="12.6640625" style="35" bestFit="1" customWidth="1"/>
    <col min="14111" max="14111" width="8.33203125" style="35" bestFit="1" customWidth="1"/>
    <col min="14112" max="14112" width="7.33203125" style="35" bestFit="1" customWidth="1"/>
    <col min="14113" max="14113" width="12.6640625" style="35" bestFit="1" customWidth="1"/>
    <col min="14114" max="14114" width="8.33203125" style="35" bestFit="1" customWidth="1"/>
    <col min="14115" max="14115" width="7.33203125" style="35" bestFit="1" customWidth="1"/>
    <col min="14116" max="14116" width="12.6640625" style="35" bestFit="1" customWidth="1"/>
    <col min="14117" max="14117" width="8.33203125" style="35" bestFit="1" customWidth="1"/>
    <col min="14118" max="14118" width="7.33203125" style="35" bestFit="1" customWidth="1"/>
    <col min="14119" max="14119" width="12.6640625" style="35" bestFit="1" customWidth="1"/>
    <col min="14120" max="14120" width="8.33203125" style="35" bestFit="1" customWidth="1"/>
    <col min="14121" max="14121" width="7.33203125" style="35" bestFit="1" customWidth="1"/>
    <col min="14122" max="14122" width="12.6640625" style="35" bestFit="1" customWidth="1"/>
    <col min="14123" max="14123" width="8.33203125" style="35" bestFit="1" customWidth="1"/>
    <col min="14124" max="14124" width="7.33203125" style="35" bestFit="1" customWidth="1"/>
    <col min="14125" max="14125" width="12.6640625" style="35" bestFit="1" customWidth="1"/>
    <col min="14126" max="14126" width="8.33203125" style="35" bestFit="1" customWidth="1"/>
    <col min="14127" max="14127" width="7.33203125" style="35" bestFit="1" customWidth="1"/>
    <col min="14128" max="14128" width="12.6640625" style="35" bestFit="1" customWidth="1"/>
    <col min="14129" max="14336" width="8.88671875" style="35"/>
    <col min="14337" max="14337" width="13.6640625" style="35" bestFit="1" customWidth="1"/>
    <col min="14338" max="14338" width="34.44140625" style="35" customWidth="1"/>
    <col min="14339" max="14339" width="5.109375" style="35" bestFit="1" customWidth="1"/>
    <col min="14340" max="14340" width="8.33203125" style="35" bestFit="1" customWidth="1"/>
    <col min="14341" max="14341" width="7.33203125" style="35" bestFit="1" customWidth="1"/>
    <col min="14342" max="14342" width="12.6640625" style="35" bestFit="1" customWidth="1"/>
    <col min="14343" max="14343" width="8.33203125" style="35" bestFit="1" customWidth="1"/>
    <col min="14344" max="14344" width="7.33203125" style="35" bestFit="1" customWidth="1"/>
    <col min="14345" max="14345" width="12.6640625" style="35" bestFit="1" customWidth="1"/>
    <col min="14346" max="14346" width="8.33203125" style="35" bestFit="1" customWidth="1"/>
    <col min="14347" max="14347" width="7.33203125" style="35" bestFit="1" customWidth="1"/>
    <col min="14348" max="14348" width="12.6640625" style="35" bestFit="1" customWidth="1"/>
    <col min="14349" max="14349" width="8.33203125" style="35" bestFit="1" customWidth="1"/>
    <col min="14350" max="14350" width="7.33203125" style="35" bestFit="1" customWidth="1"/>
    <col min="14351" max="14351" width="12.6640625" style="35" bestFit="1" customWidth="1"/>
    <col min="14352" max="14352" width="8.33203125" style="35" bestFit="1" customWidth="1"/>
    <col min="14353" max="14353" width="7.33203125" style="35" bestFit="1" customWidth="1"/>
    <col min="14354" max="14354" width="12.6640625" style="35" bestFit="1" customWidth="1"/>
    <col min="14355" max="14355" width="8.33203125" style="35" bestFit="1" customWidth="1"/>
    <col min="14356" max="14356" width="7.33203125" style="35" bestFit="1" customWidth="1"/>
    <col min="14357" max="14357" width="12.6640625" style="35" bestFit="1" customWidth="1"/>
    <col min="14358" max="14358" width="8.33203125" style="35" bestFit="1" customWidth="1"/>
    <col min="14359" max="14359" width="7.33203125" style="35" bestFit="1" customWidth="1"/>
    <col min="14360" max="14360" width="12.6640625" style="35" bestFit="1" customWidth="1"/>
    <col min="14361" max="14361" width="8.33203125" style="35" bestFit="1" customWidth="1"/>
    <col min="14362" max="14362" width="7.33203125" style="35" bestFit="1" customWidth="1"/>
    <col min="14363" max="14363" width="12.6640625" style="35" bestFit="1" customWidth="1"/>
    <col min="14364" max="14364" width="8.33203125" style="35" bestFit="1" customWidth="1"/>
    <col min="14365" max="14365" width="7.33203125" style="35" bestFit="1" customWidth="1"/>
    <col min="14366" max="14366" width="12.6640625" style="35" bestFit="1" customWidth="1"/>
    <col min="14367" max="14367" width="8.33203125" style="35" bestFit="1" customWidth="1"/>
    <col min="14368" max="14368" width="7.33203125" style="35" bestFit="1" customWidth="1"/>
    <col min="14369" max="14369" width="12.6640625" style="35" bestFit="1" customWidth="1"/>
    <col min="14370" max="14370" width="8.33203125" style="35" bestFit="1" customWidth="1"/>
    <col min="14371" max="14371" width="7.33203125" style="35" bestFit="1" customWidth="1"/>
    <col min="14372" max="14372" width="12.6640625" style="35" bestFit="1" customWidth="1"/>
    <col min="14373" max="14373" width="8.33203125" style="35" bestFit="1" customWidth="1"/>
    <col min="14374" max="14374" width="7.33203125" style="35" bestFit="1" customWidth="1"/>
    <col min="14375" max="14375" width="12.6640625" style="35" bestFit="1" customWidth="1"/>
    <col min="14376" max="14376" width="8.33203125" style="35" bestFit="1" customWidth="1"/>
    <col min="14377" max="14377" width="7.33203125" style="35" bestFit="1" customWidth="1"/>
    <col min="14378" max="14378" width="12.6640625" style="35" bestFit="1" customWidth="1"/>
    <col min="14379" max="14379" width="8.33203125" style="35" bestFit="1" customWidth="1"/>
    <col min="14380" max="14380" width="7.33203125" style="35" bestFit="1" customWidth="1"/>
    <col min="14381" max="14381" width="12.6640625" style="35" bestFit="1" customWidth="1"/>
    <col min="14382" max="14382" width="8.33203125" style="35" bestFit="1" customWidth="1"/>
    <col min="14383" max="14383" width="7.33203125" style="35" bestFit="1" customWidth="1"/>
    <col min="14384" max="14384" width="12.6640625" style="35" bestFit="1" customWidth="1"/>
    <col min="14385" max="14592" width="8.88671875" style="35"/>
    <col min="14593" max="14593" width="13.6640625" style="35" bestFit="1" customWidth="1"/>
    <col min="14594" max="14594" width="34.44140625" style="35" customWidth="1"/>
    <col min="14595" max="14595" width="5.109375" style="35" bestFit="1" customWidth="1"/>
    <col min="14596" max="14596" width="8.33203125" style="35" bestFit="1" customWidth="1"/>
    <col min="14597" max="14597" width="7.33203125" style="35" bestFit="1" customWidth="1"/>
    <col min="14598" max="14598" width="12.6640625" style="35" bestFit="1" customWidth="1"/>
    <col min="14599" max="14599" width="8.33203125" style="35" bestFit="1" customWidth="1"/>
    <col min="14600" max="14600" width="7.33203125" style="35" bestFit="1" customWidth="1"/>
    <col min="14601" max="14601" width="12.6640625" style="35" bestFit="1" customWidth="1"/>
    <col min="14602" max="14602" width="8.33203125" style="35" bestFit="1" customWidth="1"/>
    <col min="14603" max="14603" width="7.33203125" style="35" bestFit="1" customWidth="1"/>
    <col min="14604" max="14604" width="12.6640625" style="35" bestFit="1" customWidth="1"/>
    <col min="14605" max="14605" width="8.33203125" style="35" bestFit="1" customWidth="1"/>
    <col min="14606" max="14606" width="7.33203125" style="35" bestFit="1" customWidth="1"/>
    <col min="14607" max="14607" width="12.6640625" style="35" bestFit="1" customWidth="1"/>
    <col min="14608" max="14608" width="8.33203125" style="35" bestFit="1" customWidth="1"/>
    <col min="14609" max="14609" width="7.33203125" style="35" bestFit="1" customWidth="1"/>
    <col min="14610" max="14610" width="12.6640625" style="35" bestFit="1" customWidth="1"/>
    <col min="14611" max="14611" width="8.33203125" style="35" bestFit="1" customWidth="1"/>
    <col min="14612" max="14612" width="7.33203125" style="35" bestFit="1" customWidth="1"/>
    <col min="14613" max="14613" width="12.6640625" style="35" bestFit="1" customWidth="1"/>
    <col min="14614" max="14614" width="8.33203125" style="35" bestFit="1" customWidth="1"/>
    <col min="14615" max="14615" width="7.33203125" style="35" bestFit="1" customWidth="1"/>
    <col min="14616" max="14616" width="12.6640625" style="35" bestFit="1" customWidth="1"/>
    <col min="14617" max="14617" width="8.33203125" style="35" bestFit="1" customWidth="1"/>
    <col min="14618" max="14618" width="7.33203125" style="35" bestFit="1" customWidth="1"/>
    <col min="14619" max="14619" width="12.6640625" style="35" bestFit="1" customWidth="1"/>
    <col min="14620" max="14620" width="8.33203125" style="35" bestFit="1" customWidth="1"/>
    <col min="14621" max="14621" width="7.33203125" style="35" bestFit="1" customWidth="1"/>
    <col min="14622" max="14622" width="12.6640625" style="35" bestFit="1" customWidth="1"/>
    <col min="14623" max="14623" width="8.33203125" style="35" bestFit="1" customWidth="1"/>
    <col min="14624" max="14624" width="7.33203125" style="35" bestFit="1" customWidth="1"/>
    <col min="14625" max="14625" width="12.6640625" style="35" bestFit="1" customWidth="1"/>
    <col min="14626" max="14626" width="8.33203125" style="35" bestFit="1" customWidth="1"/>
    <col min="14627" max="14627" width="7.33203125" style="35" bestFit="1" customWidth="1"/>
    <col min="14628" max="14628" width="12.6640625" style="35" bestFit="1" customWidth="1"/>
    <col min="14629" max="14629" width="8.33203125" style="35" bestFit="1" customWidth="1"/>
    <col min="14630" max="14630" width="7.33203125" style="35" bestFit="1" customWidth="1"/>
    <col min="14631" max="14631" width="12.6640625" style="35" bestFit="1" customWidth="1"/>
    <col min="14632" max="14632" width="8.33203125" style="35" bestFit="1" customWidth="1"/>
    <col min="14633" max="14633" width="7.33203125" style="35" bestFit="1" customWidth="1"/>
    <col min="14634" max="14634" width="12.6640625" style="35" bestFit="1" customWidth="1"/>
    <col min="14635" max="14635" width="8.33203125" style="35" bestFit="1" customWidth="1"/>
    <col min="14636" max="14636" width="7.33203125" style="35" bestFit="1" customWidth="1"/>
    <col min="14637" max="14637" width="12.6640625" style="35" bestFit="1" customWidth="1"/>
    <col min="14638" max="14638" width="8.33203125" style="35" bestFit="1" customWidth="1"/>
    <col min="14639" max="14639" width="7.33203125" style="35" bestFit="1" customWidth="1"/>
    <col min="14640" max="14640" width="12.6640625" style="35" bestFit="1" customWidth="1"/>
    <col min="14641" max="14848" width="8.88671875" style="35"/>
    <col min="14849" max="14849" width="13.6640625" style="35" bestFit="1" customWidth="1"/>
    <col min="14850" max="14850" width="34.44140625" style="35" customWidth="1"/>
    <col min="14851" max="14851" width="5.109375" style="35" bestFit="1" customWidth="1"/>
    <col min="14852" max="14852" width="8.33203125" style="35" bestFit="1" customWidth="1"/>
    <col min="14853" max="14853" width="7.33203125" style="35" bestFit="1" customWidth="1"/>
    <col min="14854" max="14854" width="12.6640625" style="35" bestFit="1" customWidth="1"/>
    <col min="14855" max="14855" width="8.33203125" style="35" bestFit="1" customWidth="1"/>
    <col min="14856" max="14856" width="7.33203125" style="35" bestFit="1" customWidth="1"/>
    <col min="14857" max="14857" width="12.6640625" style="35" bestFit="1" customWidth="1"/>
    <col min="14858" max="14858" width="8.33203125" style="35" bestFit="1" customWidth="1"/>
    <col min="14859" max="14859" width="7.33203125" style="35" bestFit="1" customWidth="1"/>
    <col min="14860" max="14860" width="12.6640625" style="35" bestFit="1" customWidth="1"/>
    <col min="14861" max="14861" width="8.33203125" style="35" bestFit="1" customWidth="1"/>
    <col min="14862" max="14862" width="7.33203125" style="35" bestFit="1" customWidth="1"/>
    <col min="14863" max="14863" width="12.6640625" style="35" bestFit="1" customWidth="1"/>
    <col min="14864" max="14864" width="8.33203125" style="35" bestFit="1" customWidth="1"/>
    <col min="14865" max="14865" width="7.33203125" style="35" bestFit="1" customWidth="1"/>
    <col min="14866" max="14866" width="12.6640625" style="35" bestFit="1" customWidth="1"/>
    <col min="14867" max="14867" width="8.33203125" style="35" bestFit="1" customWidth="1"/>
    <col min="14868" max="14868" width="7.33203125" style="35" bestFit="1" customWidth="1"/>
    <col min="14869" max="14869" width="12.6640625" style="35" bestFit="1" customWidth="1"/>
    <col min="14870" max="14870" width="8.33203125" style="35" bestFit="1" customWidth="1"/>
    <col min="14871" max="14871" width="7.33203125" style="35" bestFit="1" customWidth="1"/>
    <col min="14872" max="14872" width="12.6640625" style="35" bestFit="1" customWidth="1"/>
    <col min="14873" max="14873" width="8.33203125" style="35" bestFit="1" customWidth="1"/>
    <col min="14874" max="14874" width="7.33203125" style="35" bestFit="1" customWidth="1"/>
    <col min="14875" max="14875" width="12.6640625" style="35" bestFit="1" customWidth="1"/>
    <col min="14876" max="14876" width="8.33203125" style="35" bestFit="1" customWidth="1"/>
    <col min="14877" max="14877" width="7.33203125" style="35" bestFit="1" customWidth="1"/>
    <col min="14878" max="14878" width="12.6640625" style="35" bestFit="1" customWidth="1"/>
    <col min="14879" max="14879" width="8.33203125" style="35" bestFit="1" customWidth="1"/>
    <col min="14880" max="14880" width="7.33203125" style="35" bestFit="1" customWidth="1"/>
    <col min="14881" max="14881" width="12.6640625" style="35" bestFit="1" customWidth="1"/>
    <col min="14882" max="14882" width="8.33203125" style="35" bestFit="1" customWidth="1"/>
    <col min="14883" max="14883" width="7.33203125" style="35" bestFit="1" customWidth="1"/>
    <col min="14884" max="14884" width="12.6640625" style="35" bestFit="1" customWidth="1"/>
    <col min="14885" max="14885" width="8.33203125" style="35" bestFit="1" customWidth="1"/>
    <col min="14886" max="14886" width="7.33203125" style="35" bestFit="1" customWidth="1"/>
    <col min="14887" max="14887" width="12.6640625" style="35" bestFit="1" customWidth="1"/>
    <col min="14888" max="14888" width="8.33203125" style="35" bestFit="1" customWidth="1"/>
    <col min="14889" max="14889" width="7.33203125" style="35" bestFit="1" customWidth="1"/>
    <col min="14890" max="14890" width="12.6640625" style="35" bestFit="1" customWidth="1"/>
    <col min="14891" max="14891" width="8.33203125" style="35" bestFit="1" customWidth="1"/>
    <col min="14892" max="14892" width="7.33203125" style="35" bestFit="1" customWidth="1"/>
    <col min="14893" max="14893" width="12.6640625" style="35" bestFit="1" customWidth="1"/>
    <col min="14894" max="14894" width="8.33203125" style="35" bestFit="1" customWidth="1"/>
    <col min="14895" max="14895" width="7.33203125" style="35" bestFit="1" customWidth="1"/>
    <col min="14896" max="14896" width="12.6640625" style="35" bestFit="1" customWidth="1"/>
    <col min="14897" max="15104" width="8.88671875" style="35"/>
    <col min="15105" max="15105" width="13.6640625" style="35" bestFit="1" customWidth="1"/>
    <col min="15106" max="15106" width="34.44140625" style="35" customWidth="1"/>
    <col min="15107" max="15107" width="5.109375" style="35" bestFit="1" customWidth="1"/>
    <col min="15108" max="15108" width="8.33203125" style="35" bestFit="1" customWidth="1"/>
    <col min="15109" max="15109" width="7.33203125" style="35" bestFit="1" customWidth="1"/>
    <col min="15110" max="15110" width="12.6640625" style="35" bestFit="1" customWidth="1"/>
    <col min="15111" max="15111" width="8.33203125" style="35" bestFit="1" customWidth="1"/>
    <col min="15112" max="15112" width="7.33203125" style="35" bestFit="1" customWidth="1"/>
    <col min="15113" max="15113" width="12.6640625" style="35" bestFit="1" customWidth="1"/>
    <col min="15114" max="15114" width="8.33203125" style="35" bestFit="1" customWidth="1"/>
    <col min="15115" max="15115" width="7.33203125" style="35" bestFit="1" customWidth="1"/>
    <col min="15116" max="15116" width="12.6640625" style="35" bestFit="1" customWidth="1"/>
    <col min="15117" max="15117" width="8.33203125" style="35" bestFit="1" customWidth="1"/>
    <col min="15118" max="15118" width="7.33203125" style="35" bestFit="1" customWidth="1"/>
    <col min="15119" max="15119" width="12.6640625" style="35" bestFit="1" customWidth="1"/>
    <col min="15120" max="15120" width="8.33203125" style="35" bestFit="1" customWidth="1"/>
    <col min="15121" max="15121" width="7.33203125" style="35" bestFit="1" customWidth="1"/>
    <col min="15122" max="15122" width="12.6640625" style="35" bestFit="1" customWidth="1"/>
    <col min="15123" max="15123" width="8.33203125" style="35" bestFit="1" customWidth="1"/>
    <col min="15124" max="15124" width="7.33203125" style="35" bestFit="1" customWidth="1"/>
    <col min="15125" max="15125" width="12.6640625" style="35" bestFit="1" customWidth="1"/>
    <col min="15126" max="15126" width="8.33203125" style="35" bestFit="1" customWidth="1"/>
    <col min="15127" max="15127" width="7.33203125" style="35" bestFit="1" customWidth="1"/>
    <col min="15128" max="15128" width="12.6640625" style="35" bestFit="1" customWidth="1"/>
    <col min="15129" max="15129" width="8.33203125" style="35" bestFit="1" customWidth="1"/>
    <col min="15130" max="15130" width="7.33203125" style="35" bestFit="1" customWidth="1"/>
    <col min="15131" max="15131" width="12.6640625" style="35" bestFit="1" customWidth="1"/>
    <col min="15132" max="15132" width="8.33203125" style="35" bestFit="1" customWidth="1"/>
    <col min="15133" max="15133" width="7.33203125" style="35" bestFit="1" customWidth="1"/>
    <col min="15134" max="15134" width="12.6640625" style="35" bestFit="1" customWidth="1"/>
    <col min="15135" max="15135" width="8.33203125" style="35" bestFit="1" customWidth="1"/>
    <col min="15136" max="15136" width="7.33203125" style="35" bestFit="1" customWidth="1"/>
    <col min="15137" max="15137" width="12.6640625" style="35" bestFit="1" customWidth="1"/>
    <col min="15138" max="15138" width="8.33203125" style="35" bestFit="1" customWidth="1"/>
    <col min="15139" max="15139" width="7.33203125" style="35" bestFit="1" customWidth="1"/>
    <col min="15140" max="15140" width="12.6640625" style="35" bestFit="1" customWidth="1"/>
    <col min="15141" max="15141" width="8.33203125" style="35" bestFit="1" customWidth="1"/>
    <col min="15142" max="15142" width="7.33203125" style="35" bestFit="1" customWidth="1"/>
    <col min="15143" max="15143" width="12.6640625" style="35" bestFit="1" customWidth="1"/>
    <col min="15144" max="15144" width="8.33203125" style="35" bestFit="1" customWidth="1"/>
    <col min="15145" max="15145" width="7.33203125" style="35" bestFit="1" customWidth="1"/>
    <col min="15146" max="15146" width="12.6640625" style="35" bestFit="1" customWidth="1"/>
    <col min="15147" max="15147" width="8.33203125" style="35" bestFit="1" customWidth="1"/>
    <col min="15148" max="15148" width="7.33203125" style="35" bestFit="1" customWidth="1"/>
    <col min="15149" max="15149" width="12.6640625" style="35" bestFit="1" customWidth="1"/>
    <col min="15150" max="15150" width="8.33203125" style="35" bestFit="1" customWidth="1"/>
    <col min="15151" max="15151" width="7.33203125" style="35" bestFit="1" customWidth="1"/>
    <col min="15152" max="15152" width="12.6640625" style="35" bestFit="1" customWidth="1"/>
    <col min="15153" max="15360" width="8.88671875" style="35"/>
    <col min="15361" max="15361" width="13.6640625" style="35" bestFit="1" customWidth="1"/>
    <col min="15362" max="15362" width="34.44140625" style="35" customWidth="1"/>
    <col min="15363" max="15363" width="5.109375" style="35" bestFit="1" customWidth="1"/>
    <col min="15364" max="15364" width="8.33203125" style="35" bestFit="1" customWidth="1"/>
    <col min="15365" max="15365" width="7.33203125" style="35" bestFit="1" customWidth="1"/>
    <col min="15366" max="15366" width="12.6640625" style="35" bestFit="1" customWidth="1"/>
    <col min="15367" max="15367" width="8.33203125" style="35" bestFit="1" customWidth="1"/>
    <col min="15368" max="15368" width="7.33203125" style="35" bestFit="1" customWidth="1"/>
    <col min="15369" max="15369" width="12.6640625" style="35" bestFit="1" customWidth="1"/>
    <col min="15370" max="15370" width="8.33203125" style="35" bestFit="1" customWidth="1"/>
    <col min="15371" max="15371" width="7.33203125" style="35" bestFit="1" customWidth="1"/>
    <col min="15372" max="15372" width="12.6640625" style="35" bestFit="1" customWidth="1"/>
    <col min="15373" max="15373" width="8.33203125" style="35" bestFit="1" customWidth="1"/>
    <col min="15374" max="15374" width="7.33203125" style="35" bestFit="1" customWidth="1"/>
    <col min="15375" max="15375" width="12.6640625" style="35" bestFit="1" customWidth="1"/>
    <col min="15376" max="15376" width="8.33203125" style="35" bestFit="1" customWidth="1"/>
    <col min="15377" max="15377" width="7.33203125" style="35" bestFit="1" customWidth="1"/>
    <col min="15378" max="15378" width="12.6640625" style="35" bestFit="1" customWidth="1"/>
    <col min="15379" max="15379" width="8.33203125" style="35" bestFit="1" customWidth="1"/>
    <col min="15380" max="15380" width="7.33203125" style="35" bestFit="1" customWidth="1"/>
    <col min="15381" max="15381" width="12.6640625" style="35" bestFit="1" customWidth="1"/>
    <col min="15382" max="15382" width="8.33203125" style="35" bestFit="1" customWidth="1"/>
    <col min="15383" max="15383" width="7.33203125" style="35" bestFit="1" customWidth="1"/>
    <col min="15384" max="15384" width="12.6640625" style="35" bestFit="1" customWidth="1"/>
    <col min="15385" max="15385" width="8.33203125" style="35" bestFit="1" customWidth="1"/>
    <col min="15386" max="15386" width="7.33203125" style="35" bestFit="1" customWidth="1"/>
    <col min="15387" max="15387" width="12.6640625" style="35" bestFit="1" customWidth="1"/>
    <col min="15388" max="15388" width="8.33203125" style="35" bestFit="1" customWidth="1"/>
    <col min="15389" max="15389" width="7.33203125" style="35" bestFit="1" customWidth="1"/>
    <col min="15390" max="15390" width="12.6640625" style="35" bestFit="1" customWidth="1"/>
    <col min="15391" max="15391" width="8.33203125" style="35" bestFit="1" customWidth="1"/>
    <col min="15392" max="15392" width="7.33203125" style="35" bestFit="1" customWidth="1"/>
    <col min="15393" max="15393" width="12.6640625" style="35" bestFit="1" customWidth="1"/>
    <col min="15394" max="15394" width="8.33203125" style="35" bestFit="1" customWidth="1"/>
    <col min="15395" max="15395" width="7.33203125" style="35" bestFit="1" customWidth="1"/>
    <col min="15396" max="15396" width="12.6640625" style="35" bestFit="1" customWidth="1"/>
    <col min="15397" max="15397" width="8.33203125" style="35" bestFit="1" customWidth="1"/>
    <col min="15398" max="15398" width="7.33203125" style="35" bestFit="1" customWidth="1"/>
    <col min="15399" max="15399" width="12.6640625" style="35" bestFit="1" customWidth="1"/>
    <col min="15400" max="15400" width="8.33203125" style="35" bestFit="1" customWidth="1"/>
    <col min="15401" max="15401" width="7.33203125" style="35" bestFit="1" customWidth="1"/>
    <col min="15402" max="15402" width="12.6640625" style="35" bestFit="1" customWidth="1"/>
    <col min="15403" max="15403" width="8.33203125" style="35" bestFit="1" customWidth="1"/>
    <col min="15404" max="15404" width="7.33203125" style="35" bestFit="1" customWidth="1"/>
    <col min="15405" max="15405" width="12.6640625" style="35" bestFit="1" customWidth="1"/>
    <col min="15406" max="15406" width="8.33203125" style="35" bestFit="1" customWidth="1"/>
    <col min="15407" max="15407" width="7.33203125" style="35" bestFit="1" customWidth="1"/>
    <col min="15408" max="15408" width="12.6640625" style="35" bestFit="1" customWidth="1"/>
    <col min="15409" max="15616" width="8.88671875" style="35"/>
    <col min="15617" max="15617" width="13.6640625" style="35" bestFit="1" customWidth="1"/>
    <col min="15618" max="15618" width="34.44140625" style="35" customWidth="1"/>
    <col min="15619" max="15619" width="5.109375" style="35" bestFit="1" customWidth="1"/>
    <col min="15620" max="15620" width="8.33203125" style="35" bestFit="1" customWidth="1"/>
    <col min="15621" max="15621" width="7.33203125" style="35" bestFit="1" customWidth="1"/>
    <col min="15622" max="15622" width="12.6640625" style="35" bestFit="1" customWidth="1"/>
    <col min="15623" max="15623" width="8.33203125" style="35" bestFit="1" customWidth="1"/>
    <col min="15624" max="15624" width="7.33203125" style="35" bestFit="1" customWidth="1"/>
    <col min="15625" max="15625" width="12.6640625" style="35" bestFit="1" customWidth="1"/>
    <col min="15626" max="15626" width="8.33203125" style="35" bestFit="1" customWidth="1"/>
    <col min="15627" max="15627" width="7.33203125" style="35" bestFit="1" customWidth="1"/>
    <col min="15628" max="15628" width="12.6640625" style="35" bestFit="1" customWidth="1"/>
    <col min="15629" max="15629" width="8.33203125" style="35" bestFit="1" customWidth="1"/>
    <col min="15630" max="15630" width="7.33203125" style="35" bestFit="1" customWidth="1"/>
    <col min="15631" max="15631" width="12.6640625" style="35" bestFit="1" customWidth="1"/>
    <col min="15632" max="15632" width="8.33203125" style="35" bestFit="1" customWidth="1"/>
    <col min="15633" max="15633" width="7.33203125" style="35" bestFit="1" customWidth="1"/>
    <col min="15634" max="15634" width="12.6640625" style="35" bestFit="1" customWidth="1"/>
    <col min="15635" max="15635" width="8.33203125" style="35" bestFit="1" customWidth="1"/>
    <col min="15636" max="15636" width="7.33203125" style="35" bestFit="1" customWidth="1"/>
    <col min="15637" max="15637" width="12.6640625" style="35" bestFit="1" customWidth="1"/>
    <col min="15638" max="15638" width="8.33203125" style="35" bestFit="1" customWidth="1"/>
    <col min="15639" max="15639" width="7.33203125" style="35" bestFit="1" customWidth="1"/>
    <col min="15640" max="15640" width="12.6640625" style="35" bestFit="1" customWidth="1"/>
    <col min="15641" max="15641" width="8.33203125" style="35" bestFit="1" customWidth="1"/>
    <col min="15642" max="15642" width="7.33203125" style="35" bestFit="1" customWidth="1"/>
    <col min="15643" max="15643" width="12.6640625" style="35" bestFit="1" customWidth="1"/>
    <col min="15644" max="15644" width="8.33203125" style="35" bestFit="1" customWidth="1"/>
    <col min="15645" max="15645" width="7.33203125" style="35" bestFit="1" customWidth="1"/>
    <col min="15646" max="15646" width="12.6640625" style="35" bestFit="1" customWidth="1"/>
    <col min="15647" max="15647" width="8.33203125" style="35" bestFit="1" customWidth="1"/>
    <col min="15648" max="15648" width="7.33203125" style="35" bestFit="1" customWidth="1"/>
    <col min="15649" max="15649" width="12.6640625" style="35" bestFit="1" customWidth="1"/>
    <col min="15650" max="15650" width="8.33203125" style="35" bestFit="1" customWidth="1"/>
    <col min="15651" max="15651" width="7.33203125" style="35" bestFit="1" customWidth="1"/>
    <col min="15652" max="15652" width="12.6640625" style="35" bestFit="1" customWidth="1"/>
    <col min="15653" max="15653" width="8.33203125" style="35" bestFit="1" customWidth="1"/>
    <col min="15654" max="15654" width="7.33203125" style="35" bestFit="1" customWidth="1"/>
    <col min="15655" max="15655" width="12.6640625" style="35" bestFit="1" customWidth="1"/>
    <col min="15656" max="15656" width="8.33203125" style="35" bestFit="1" customWidth="1"/>
    <col min="15657" max="15657" width="7.33203125" style="35" bestFit="1" customWidth="1"/>
    <col min="15658" max="15658" width="12.6640625" style="35" bestFit="1" customWidth="1"/>
    <col min="15659" max="15659" width="8.33203125" style="35" bestFit="1" customWidth="1"/>
    <col min="15660" max="15660" width="7.33203125" style="35" bestFit="1" customWidth="1"/>
    <col min="15661" max="15661" width="12.6640625" style="35" bestFit="1" customWidth="1"/>
    <col min="15662" max="15662" width="8.33203125" style="35" bestFit="1" customWidth="1"/>
    <col min="15663" max="15663" width="7.33203125" style="35" bestFit="1" customWidth="1"/>
    <col min="15664" max="15664" width="12.6640625" style="35" bestFit="1" customWidth="1"/>
    <col min="15665" max="15872" width="8.88671875" style="35"/>
    <col min="15873" max="15873" width="13.6640625" style="35" bestFit="1" customWidth="1"/>
    <col min="15874" max="15874" width="34.44140625" style="35" customWidth="1"/>
    <col min="15875" max="15875" width="5.109375" style="35" bestFit="1" customWidth="1"/>
    <col min="15876" max="15876" width="8.33203125" style="35" bestFit="1" customWidth="1"/>
    <col min="15877" max="15877" width="7.33203125" style="35" bestFit="1" customWidth="1"/>
    <col min="15878" max="15878" width="12.6640625" style="35" bestFit="1" customWidth="1"/>
    <col min="15879" max="15879" width="8.33203125" style="35" bestFit="1" customWidth="1"/>
    <col min="15880" max="15880" width="7.33203125" style="35" bestFit="1" customWidth="1"/>
    <col min="15881" max="15881" width="12.6640625" style="35" bestFit="1" customWidth="1"/>
    <col min="15882" max="15882" width="8.33203125" style="35" bestFit="1" customWidth="1"/>
    <col min="15883" max="15883" width="7.33203125" style="35" bestFit="1" customWidth="1"/>
    <col min="15884" max="15884" width="12.6640625" style="35" bestFit="1" customWidth="1"/>
    <col min="15885" max="15885" width="8.33203125" style="35" bestFit="1" customWidth="1"/>
    <col min="15886" max="15886" width="7.33203125" style="35" bestFit="1" customWidth="1"/>
    <col min="15887" max="15887" width="12.6640625" style="35" bestFit="1" customWidth="1"/>
    <col min="15888" max="15888" width="8.33203125" style="35" bestFit="1" customWidth="1"/>
    <col min="15889" max="15889" width="7.33203125" style="35" bestFit="1" customWidth="1"/>
    <col min="15890" max="15890" width="12.6640625" style="35" bestFit="1" customWidth="1"/>
    <col min="15891" max="15891" width="8.33203125" style="35" bestFit="1" customWidth="1"/>
    <col min="15892" max="15892" width="7.33203125" style="35" bestFit="1" customWidth="1"/>
    <col min="15893" max="15893" width="12.6640625" style="35" bestFit="1" customWidth="1"/>
    <col min="15894" max="15894" width="8.33203125" style="35" bestFit="1" customWidth="1"/>
    <col min="15895" max="15895" width="7.33203125" style="35" bestFit="1" customWidth="1"/>
    <col min="15896" max="15896" width="12.6640625" style="35" bestFit="1" customWidth="1"/>
    <col min="15897" max="15897" width="8.33203125" style="35" bestFit="1" customWidth="1"/>
    <col min="15898" max="15898" width="7.33203125" style="35" bestFit="1" customWidth="1"/>
    <col min="15899" max="15899" width="12.6640625" style="35" bestFit="1" customWidth="1"/>
    <col min="15900" max="15900" width="8.33203125" style="35" bestFit="1" customWidth="1"/>
    <col min="15901" max="15901" width="7.33203125" style="35" bestFit="1" customWidth="1"/>
    <col min="15902" max="15902" width="12.6640625" style="35" bestFit="1" customWidth="1"/>
    <col min="15903" max="15903" width="8.33203125" style="35" bestFit="1" customWidth="1"/>
    <col min="15904" max="15904" width="7.33203125" style="35" bestFit="1" customWidth="1"/>
    <col min="15905" max="15905" width="12.6640625" style="35" bestFit="1" customWidth="1"/>
    <col min="15906" max="15906" width="8.33203125" style="35" bestFit="1" customWidth="1"/>
    <col min="15907" max="15907" width="7.33203125" style="35" bestFit="1" customWidth="1"/>
    <col min="15908" max="15908" width="12.6640625" style="35" bestFit="1" customWidth="1"/>
    <col min="15909" max="15909" width="8.33203125" style="35" bestFit="1" customWidth="1"/>
    <col min="15910" max="15910" width="7.33203125" style="35" bestFit="1" customWidth="1"/>
    <col min="15911" max="15911" width="12.6640625" style="35" bestFit="1" customWidth="1"/>
    <col min="15912" max="15912" width="8.33203125" style="35" bestFit="1" customWidth="1"/>
    <col min="15913" max="15913" width="7.33203125" style="35" bestFit="1" customWidth="1"/>
    <col min="15914" max="15914" width="12.6640625" style="35" bestFit="1" customWidth="1"/>
    <col min="15915" max="15915" width="8.33203125" style="35" bestFit="1" customWidth="1"/>
    <col min="15916" max="15916" width="7.33203125" style="35" bestFit="1" customWidth="1"/>
    <col min="15917" max="15917" width="12.6640625" style="35" bestFit="1" customWidth="1"/>
    <col min="15918" max="15918" width="8.33203125" style="35" bestFit="1" customWidth="1"/>
    <col min="15919" max="15919" width="7.33203125" style="35" bestFit="1" customWidth="1"/>
    <col min="15920" max="15920" width="12.6640625" style="35" bestFit="1" customWidth="1"/>
    <col min="15921" max="16128" width="8.88671875" style="35"/>
    <col min="16129" max="16129" width="13.6640625" style="35" bestFit="1" customWidth="1"/>
    <col min="16130" max="16130" width="34.44140625" style="35" customWidth="1"/>
    <col min="16131" max="16131" width="5.109375" style="35" bestFit="1" customWidth="1"/>
    <col min="16132" max="16132" width="8.33203125" style="35" bestFit="1" customWidth="1"/>
    <col min="16133" max="16133" width="7.33203125" style="35" bestFit="1" customWidth="1"/>
    <col min="16134" max="16134" width="12.6640625" style="35" bestFit="1" customWidth="1"/>
    <col min="16135" max="16135" width="8.33203125" style="35" bestFit="1" customWidth="1"/>
    <col min="16136" max="16136" width="7.33203125" style="35" bestFit="1" customWidth="1"/>
    <col min="16137" max="16137" width="12.6640625" style="35" bestFit="1" customWidth="1"/>
    <col min="16138" max="16138" width="8.33203125" style="35" bestFit="1" customWidth="1"/>
    <col min="16139" max="16139" width="7.33203125" style="35" bestFit="1" customWidth="1"/>
    <col min="16140" max="16140" width="12.6640625" style="35" bestFit="1" customWidth="1"/>
    <col min="16141" max="16141" width="8.33203125" style="35" bestFit="1" customWidth="1"/>
    <col min="16142" max="16142" width="7.33203125" style="35" bestFit="1" customWidth="1"/>
    <col min="16143" max="16143" width="12.6640625" style="35" bestFit="1" customWidth="1"/>
    <col min="16144" max="16144" width="8.33203125" style="35" bestFit="1" customWidth="1"/>
    <col min="16145" max="16145" width="7.33203125" style="35" bestFit="1" customWidth="1"/>
    <col min="16146" max="16146" width="12.6640625" style="35" bestFit="1" customWidth="1"/>
    <col min="16147" max="16147" width="8.33203125" style="35" bestFit="1" customWidth="1"/>
    <col min="16148" max="16148" width="7.33203125" style="35" bestFit="1" customWidth="1"/>
    <col min="16149" max="16149" width="12.6640625" style="35" bestFit="1" customWidth="1"/>
    <col min="16150" max="16150" width="8.33203125" style="35" bestFit="1" customWidth="1"/>
    <col min="16151" max="16151" width="7.33203125" style="35" bestFit="1" customWidth="1"/>
    <col min="16152" max="16152" width="12.6640625" style="35" bestFit="1" customWidth="1"/>
    <col min="16153" max="16153" width="8.33203125" style="35" bestFit="1" customWidth="1"/>
    <col min="16154" max="16154" width="7.33203125" style="35" bestFit="1" customWidth="1"/>
    <col min="16155" max="16155" width="12.6640625" style="35" bestFit="1" customWidth="1"/>
    <col min="16156" max="16156" width="8.33203125" style="35" bestFit="1" customWidth="1"/>
    <col min="16157" max="16157" width="7.33203125" style="35" bestFit="1" customWidth="1"/>
    <col min="16158" max="16158" width="12.6640625" style="35" bestFit="1" customWidth="1"/>
    <col min="16159" max="16159" width="8.33203125" style="35" bestFit="1" customWidth="1"/>
    <col min="16160" max="16160" width="7.33203125" style="35" bestFit="1" customWidth="1"/>
    <col min="16161" max="16161" width="12.6640625" style="35" bestFit="1" customWidth="1"/>
    <col min="16162" max="16162" width="8.33203125" style="35" bestFit="1" customWidth="1"/>
    <col min="16163" max="16163" width="7.33203125" style="35" bestFit="1" customWidth="1"/>
    <col min="16164" max="16164" width="12.6640625" style="35" bestFit="1" customWidth="1"/>
    <col min="16165" max="16165" width="8.33203125" style="35" bestFit="1" customWidth="1"/>
    <col min="16166" max="16166" width="7.33203125" style="35" bestFit="1" customWidth="1"/>
    <col min="16167" max="16167" width="12.6640625" style="35" bestFit="1" customWidth="1"/>
    <col min="16168" max="16168" width="8.33203125" style="35" bestFit="1" customWidth="1"/>
    <col min="16169" max="16169" width="7.33203125" style="35" bestFit="1" customWidth="1"/>
    <col min="16170" max="16170" width="12.6640625" style="35" bestFit="1" customWidth="1"/>
    <col min="16171" max="16171" width="8.33203125" style="35" bestFit="1" customWidth="1"/>
    <col min="16172" max="16172" width="7.33203125" style="35" bestFit="1" customWidth="1"/>
    <col min="16173" max="16173" width="12.6640625" style="35" bestFit="1" customWidth="1"/>
    <col min="16174" max="16174" width="8.33203125" style="35" bestFit="1" customWidth="1"/>
    <col min="16175" max="16175" width="7.33203125" style="35" bestFit="1" customWidth="1"/>
    <col min="16176" max="16176" width="12.6640625" style="35" bestFit="1" customWidth="1"/>
    <col min="16177" max="16384" width="8.88671875" style="35"/>
  </cols>
  <sheetData>
    <row r="1" spans="1:48">
      <c r="A1" s="1436" t="s">
        <v>5197</v>
      </c>
    </row>
    <row r="2" spans="1:48" ht="17.399999999999999">
      <c r="A2" s="671" t="s">
        <v>298</v>
      </c>
      <c r="B2" s="1640" t="s">
        <v>5021</v>
      </c>
      <c r="C2" s="1640"/>
      <c r="D2" s="1640"/>
      <c r="E2" s="1640"/>
      <c r="F2" s="1640"/>
      <c r="G2" s="1640"/>
      <c r="H2" s="1640"/>
      <c r="I2" s="1640"/>
      <c r="J2" s="1640"/>
      <c r="K2" s="1640"/>
      <c r="L2" s="1640"/>
      <c r="M2" s="1640"/>
      <c r="N2" s="1640"/>
      <c r="O2" s="1640"/>
      <c r="P2" s="1640"/>
      <c r="Q2" s="1640"/>
      <c r="R2" s="1640"/>
      <c r="S2" s="1640"/>
      <c r="T2" s="1640"/>
      <c r="U2" s="1640"/>
      <c r="V2" s="1640"/>
      <c r="W2" s="1640"/>
      <c r="X2" s="1640"/>
      <c r="Y2" s="1640"/>
      <c r="Z2" s="1640"/>
      <c r="AA2" s="1640"/>
      <c r="AB2" s="1640"/>
      <c r="AC2" s="1640"/>
      <c r="AD2" s="1640"/>
      <c r="AE2" s="1640"/>
      <c r="AF2" s="1640"/>
      <c r="AG2" s="1640"/>
      <c r="AH2" s="1640"/>
      <c r="AI2" s="1640"/>
      <c r="AJ2" s="1640"/>
      <c r="AK2" s="1640"/>
      <c r="AL2" s="1640"/>
      <c r="AM2" s="1640"/>
      <c r="AN2" s="1640"/>
      <c r="AO2" s="1640"/>
      <c r="AP2" s="1640"/>
      <c r="AQ2" s="1640"/>
      <c r="AR2" s="1640"/>
      <c r="AS2" s="1640"/>
      <c r="AT2" s="1640"/>
      <c r="AU2" s="1640"/>
      <c r="AV2" s="671"/>
    </row>
    <row r="3" spans="1:48" ht="13.8" thickBot="1">
      <c r="A3" s="1093"/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1093"/>
      <c r="Z3" s="1093"/>
      <c r="AA3" s="1093"/>
      <c r="AB3" s="1093"/>
      <c r="AC3" s="1093"/>
      <c r="AD3" s="1093"/>
      <c r="AE3" s="1093"/>
      <c r="AF3" s="1093"/>
      <c r="AG3" s="1093"/>
      <c r="AH3" s="1093"/>
      <c r="AI3" s="1093"/>
      <c r="AJ3" s="1093"/>
      <c r="AK3" s="1093"/>
      <c r="AL3" s="1093"/>
      <c r="AM3" s="1093"/>
      <c r="AN3" s="1093"/>
      <c r="AO3" s="1093"/>
      <c r="AP3" s="1093"/>
      <c r="AQ3" s="1093"/>
      <c r="AR3" s="1093"/>
      <c r="AS3" s="1093"/>
      <c r="AT3" s="1093"/>
      <c r="AU3" s="1093"/>
      <c r="AV3" s="1093"/>
    </row>
    <row r="4" spans="1:48">
      <c r="A4" s="455"/>
      <c r="B4" s="1094"/>
      <c r="C4" s="1095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</row>
    <row r="5" spans="1:48" ht="13.8" thickBot="1">
      <c r="A5" s="458" t="s">
        <v>5011</v>
      </c>
      <c r="B5" s="1096"/>
      <c r="C5" s="1694" t="s">
        <v>31</v>
      </c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  <c r="Q5" s="1694"/>
      <c r="R5" s="1694"/>
      <c r="S5" s="1694"/>
      <c r="T5" s="1694"/>
      <c r="U5" s="1694"/>
      <c r="V5" s="1694"/>
      <c r="W5" s="1694"/>
      <c r="X5" s="1694"/>
      <c r="Y5" s="1694"/>
      <c r="Z5" s="1694"/>
      <c r="AA5" s="1694"/>
      <c r="AB5" s="1694"/>
      <c r="AC5" s="1694"/>
      <c r="AD5" s="1694"/>
      <c r="AE5" s="1694"/>
      <c r="AF5" s="1694"/>
      <c r="AG5" s="1694"/>
      <c r="AH5" s="1694"/>
      <c r="AI5" s="1694"/>
      <c r="AJ5" s="1694"/>
      <c r="AK5" s="1694"/>
      <c r="AL5" s="1694"/>
      <c r="AM5" s="1694"/>
      <c r="AN5" s="1694"/>
      <c r="AO5" s="1694"/>
      <c r="AP5" s="1694"/>
      <c r="AQ5" s="1694"/>
      <c r="AR5" s="1694"/>
      <c r="AS5" s="1694"/>
      <c r="AT5" s="1694"/>
      <c r="AU5" s="1694"/>
      <c r="AV5" s="1694"/>
    </row>
    <row r="6" spans="1:48">
      <c r="A6" s="458" t="s">
        <v>4666</v>
      </c>
      <c r="B6" s="1096"/>
      <c r="C6" s="491"/>
      <c r="D6" s="493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</row>
    <row r="7" spans="1:48" ht="13.8" thickBot="1">
      <c r="A7" s="458" t="s">
        <v>3737</v>
      </c>
      <c r="B7" s="1096"/>
      <c r="C7" s="492"/>
      <c r="D7" s="1694" t="s">
        <v>5022</v>
      </c>
      <c r="E7" s="1694"/>
      <c r="F7" s="1694"/>
      <c r="G7" s="1694"/>
      <c r="H7" s="1694"/>
      <c r="I7" s="1694"/>
      <c r="J7" s="1694"/>
      <c r="K7" s="1694"/>
      <c r="L7" s="1694"/>
      <c r="M7" s="1694"/>
      <c r="N7" s="1694"/>
      <c r="O7" s="1694"/>
      <c r="P7" s="1694"/>
      <c r="Q7" s="1694"/>
      <c r="R7" s="1694"/>
      <c r="S7" s="1694"/>
      <c r="T7" s="1694"/>
      <c r="U7" s="1694"/>
      <c r="V7" s="1694"/>
      <c r="W7" s="1694"/>
      <c r="X7" s="1694"/>
      <c r="Y7" s="1694"/>
      <c r="Z7" s="1694"/>
      <c r="AA7" s="1694"/>
      <c r="AB7" s="1694"/>
      <c r="AC7" s="1694"/>
      <c r="AD7" s="1694"/>
      <c r="AE7" s="1694"/>
      <c r="AF7" s="1694"/>
      <c r="AG7" s="1694"/>
      <c r="AH7" s="1694"/>
      <c r="AI7" s="1694"/>
      <c r="AJ7" s="1694"/>
      <c r="AK7" s="1694"/>
      <c r="AL7" s="1694"/>
      <c r="AM7" s="1694"/>
      <c r="AN7" s="1694"/>
      <c r="AO7" s="1694"/>
      <c r="AP7" s="1694"/>
      <c r="AQ7" s="1694"/>
      <c r="AR7" s="1694"/>
      <c r="AS7" s="1694"/>
      <c r="AT7" s="1694"/>
      <c r="AU7" s="1694"/>
      <c r="AV7" s="679"/>
    </row>
    <row r="8" spans="1:48">
      <c r="A8" s="458" t="s">
        <v>3745</v>
      </c>
      <c r="B8" s="1096"/>
      <c r="C8" s="492"/>
      <c r="D8" s="493"/>
      <c r="E8" s="277"/>
      <c r="F8" s="494"/>
      <c r="G8" s="493"/>
      <c r="H8" s="277"/>
      <c r="I8" s="494"/>
      <c r="J8" s="493"/>
      <c r="K8" s="277"/>
      <c r="L8" s="494"/>
      <c r="M8" s="493"/>
      <c r="N8" s="277"/>
      <c r="O8" s="494"/>
      <c r="P8" s="493"/>
      <c r="Q8" s="277"/>
      <c r="R8" s="494"/>
      <c r="S8" s="493"/>
      <c r="T8" s="277"/>
      <c r="U8" s="494"/>
      <c r="V8" s="493"/>
      <c r="W8" s="277"/>
      <c r="X8" s="494"/>
      <c r="Y8" s="493"/>
      <c r="Z8" s="277"/>
      <c r="AA8" s="494"/>
      <c r="AB8" s="493"/>
      <c r="AC8" s="277"/>
      <c r="AD8" s="494"/>
      <c r="AE8" s="493"/>
      <c r="AF8" s="277"/>
      <c r="AG8" s="494"/>
      <c r="AH8" s="493"/>
      <c r="AI8" s="277"/>
      <c r="AJ8" s="494"/>
      <c r="AK8" s="493"/>
      <c r="AL8" s="277"/>
      <c r="AM8" s="494"/>
      <c r="AN8" s="493"/>
      <c r="AO8" s="277"/>
      <c r="AP8" s="494"/>
      <c r="AQ8" s="493"/>
      <c r="AR8" s="277"/>
      <c r="AS8" s="494"/>
      <c r="AT8" s="493"/>
      <c r="AU8" s="277"/>
      <c r="AV8" s="277"/>
    </row>
    <row r="9" spans="1:48" ht="13.8" thickBot="1">
      <c r="A9" s="458" t="s">
        <v>3744</v>
      </c>
      <c r="B9" s="718" t="s">
        <v>5012</v>
      </c>
      <c r="C9" s="492"/>
      <c r="D9" s="1698" t="s">
        <v>58</v>
      </c>
      <c r="E9" s="1698"/>
      <c r="F9" s="1698"/>
      <c r="G9" s="1698" t="s">
        <v>59</v>
      </c>
      <c r="H9" s="1698"/>
      <c r="I9" s="1698"/>
      <c r="J9" s="1698" t="s">
        <v>60</v>
      </c>
      <c r="K9" s="1698"/>
      <c r="L9" s="1698"/>
      <c r="M9" s="1698" t="s">
        <v>61</v>
      </c>
      <c r="N9" s="1698"/>
      <c r="O9" s="1698"/>
      <c r="P9" s="1698" t="s">
        <v>62</v>
      </c>
      <c r="Q9" s="1698"/>
      <c r="R9" s="1698"/>
      <c r="S9" s="1698" t="s">
        <v>63</v>
      </c>
      <c r="T9" s="1698"/>
      <c r="U9" s="1698"/>
      <c r="V9" s="1698" t="s">
        <v>170</v>
      </c>
      <c r="W9" s="1698"/>
      <c r="X9" s="1698"/>
      <c r="Y9" s="1698" t="s">
        <v>64</v>
      </c>
      <c r="Z9" s="1698"/>
      <c r="AA9" s="1698"/>
      <c r="AB9" s="1698" t="s">
        <v>65</v>
      </c>
      <c r="AC9" s="1698"/>
      <c r="AD9" s="1698"/>
      <c r="AE9" s="1698" t="s">
        <v>66</v>
      </c>
      <c r="AF9" s="1698"/>
      <c r="AG9" s="1698"/>
      <c r="AH9" s="1698" t="s">
        <v>67</v>
      </c>
      <c r="AI9" s="1698"/>
      <c r="AJ9" s="1698"/>
      <c r="AK9" s="1698" t="s">
        <v>68</v>
      </c>
      <c r="AL9" s="1698"/>
      <c r="AM9" s="1698"/>
      <c r="AN9" s="1698" t="s">
        <v>69</v>
      </c>
      <c r="AO9" s="1698"/>
      <c r="AP9" s="1698"/>
      <c r="AQ9" s="1698" t="s">
        <v>70</v>
      </c>
      <c r="AR9" s="1698"/>
      <c r="AS9" s="1698"/>
      <c r="AT9" s="1694" t="s">
        <v>71</v>
      </c>
      <c r="AU9" s="1694"/>
      <c r="AV9" s="1694"/>
    </row>
    <row r="10" spans="1:48" ht="24.6" thickBot="1">
      <c r="A10" s="685"/>
      <c r="B10" s="689"/>
      <c r="C10" s="689" t="s">
        <v>3</v>
      </c>
      <c r="D10" s="688" t="s">
        <v>11</v>
      </c>
      <c r="E10" s="673" t="s">
        <v>12</v>
      </c>
      <c r="F10" s="687" t="s">
        <v>3810</v>
      </c>
      <c r="G10" s="688" t="s">
        <v>11</v>
      </c>
      <c r="H10" s="673" t="s">
        <v>12</v>
      </c>
      <c r="I10" s="687" t="s">
        <v>3810</v>
      </c>
      <c r="J10" s="688" t="s">
        <v>11</v>
      </c>
      <c r="K10" s="673" t="s">
        <v>12</v>
      </c>
      <c r="L10" s="687" t="s">
        <v>3810</v>
      </c>
      <c r="M10" s="688" t="s">
        <v>11</v>
      </c>
      <c r="N10" s="673" t="s">
        <v>12</v>
      </c>
      <c r="O10" s="687" t="s">
        <v>3810</v>
      </c>
      <c r="P10" s="688" t="s">
        <v>11</v>
      </c>
      <c r="Q10" s="673" t="s">
        <v>12</v>
      </c>
      <c r="R10" s="687" t="s">
        <v>3810</v>
      </c>
      <c r="S10" s="688" t="s">
        <v>11</v>
      </c>
      <c r="T10" s="673" t="s">
        <v>12</v>
      </c>
      <c r="U10" s="687" t="s">
        <v>3810</v>
      </c>
      <c r="V10" s="688" t="s">
        <v>11</v>
      </c>
      <c r="W10" s="673" t="s">
        <v>12</v>
      </c>
      <c r="X10" s="687" t="s">
        <v>3810</v>
      </c>
      <c r="Y10" s="688" t="s">
        <v>11</v>
      </c>
      <c r="Z10" s="673" t="s">
        <v>12</v>
      </c>
      <c r="AA10" s="687" t="s">
        <v>3810</v>
      </c>
      <c r="AB10" s="688" t="s">
        <v>11</v>
      </c>
      <c r="AC10" s="673" t="s">
        <v>12</v>
      </c>
      <c r="AD10" s="687" t="s">
        <v>3810</v>
      </c>
      <c r="AE10" s="688" t="s">
        <v>11</v>
      </c>
      <c r="AF10" s="673" t="s">
        <v>12</v>
      </c>
      <c r="AG10" s="687" t="s">
        <v>3810</v>
      </c>
      <c r="AH10" s="688" t="s">
        <v>11</v>
      </c>
      <c r="AI10" s="673" t="s">
        <v>12</v>
      </c>
      <c r="AJ10" s="687" t="s">
        <v>3810</v>
      </c>
      <c r="AK10" s="688" t="s">
        <v>11</v>
      </c>
      <c r="AL10" s="673" t="s">
        <v>12</v>
      </c>
      <c r="AM10" s="687" t="s">
        <v>3810</v>
      </c>
      <c r="AN10" s="688" t="s">
        <v>11</v>
      </c>
      <c r="AO10" s="673" t="s">
        <v>12</v>
      </c>
      <c r="AP10" s="687" t="s">
        <v>3810</v>
      </c>
      <c r="AQ10" s="688" t="s">
        <v>11</v>
      </c>
      <c r="AR10" s="673" t="s">
        <v>12</v>
      </c>
      <c r="AS10" s="687" t="s">
        <v>3810</v>
      </c>
      <c r="AT10" s="688" t="s">
        <v>11</v>
      </c>
      <c r="AU10" s="673" t="s">
        <v>12</v>
      </c>
      <c r="AV10" s="673" t="s">
        <v>3810</v>
      </c>
    </row>
    <row r="11" spans="1:48">
      <c r="A11" s="299"/>
      <c r="B11" s="299"/>
      <c r="C11" s="1097"/>
      <c r="D11" s="407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1097"/>
      <c r="Q11" s="1097"/>
      <c r="R11" s="1097"/>
      <c r="S11" s="1097"/>
      <c r="T11" s="1097"/>
      <c r="U11" s="1097"/>
      <c r="V11" s="1097"/>
      <c r="W11" s="1097"/>
      <c r="X11" s="1097"/>
      <c r="Y11" s="1097"/>
      <c r="Z11" s="1097"/>
      <c r="AA11" s="1097"/>
      <c r="AB11" s="1097"/>
      <c r="AC11" s="1097"/>
      <c r="AD11" s="1097"/>
      <c r="AE11" s="1097"/>
      <c r="AF11" s="1097"/>
      <c r="AG11" s="1097"/>
      <c r="AH11" s="1097"/>
      <c r="AI11" s="1097"/>
      <c r="AJ11" s="1097"/>
      <c r="AK11" s="1097"/>
      <c r="AL11" s="1097"/>
      <c r="AM11" s="1097"/>
      <c r="AN11" s="1097"/>
      <c r="AO11" s="1097"/>
      <c r="AP11" s="1097"/>
      <c r="AQ11" s="1097"/>
      <c r="AR11" s="1097"/>
      <c r="AS11" s="1097"/>
      <c r="AT11" s="1097"/>
      <c r="AU11" s="1097"/>
      <c r="AV11" s="1097"/>
    </row>
    <row r="12" spans="1:48">
      <c r="A12" s="674" t="s">
        <v>5013</v>
      </c>
      <c r="B12" s="674" t="s">
        <v>1</v>
      </c>
      <c r="C12" s="274">
        <v>99770</v>
      </c>
      <c r="D12" s="1098">
        <v>701</v>
      </c>
      <c r="E12" s="274">
        <v>550</v>
      </c>
      <c r="F12" s="274">
        <v>0</v>
      </c>
      <c r="G12" s="274">
        <v>807</v>
      </c>
      <c r="H12" s="274">
        <v>640</v>
      </c>
      <c r="I12" s="274">
        <v>1</v>
      </c>
      <c r="J12" s="274">
        <v>1608</v>
      </c>
      <c r="K12" s="274">
        <v>1272</v>
      </c>
      <c r="L12" s="274">
        <v>3</v>
      </c>
      <c r="M12" s="274">
        <v>826</v>
      </c>
      <c r="N12" s="274">
        <v>628</v>
      </c>
      <c r="O12" s="274">
        <v>0</v>
      </c>
      <c r="P12" s="274">
        <v>2249</v>
      </c>
      <c r="Q12" s="274">
        <v>1832</v>
      </c>
      <c r="R12" s="274">
        <v>0</v>
      </c>
      <c r="S12" s="274">
        <v>6025</v>
      </c>
      <c r="T12" s="274">
        <v>5735</v>
      </c>
      <c r="U12" s="274">
        <v>2</v>
      </c>
      <c r="V12" s="274">
        <v>19062</v>
      </c>
      <c r="W12" s="274">
        <v>18494</v>
      </c>
      <c r="X12" s="274">
        <v>9</v>
      </c>
      <c r="Y12" s="274">
        <v>2865</v>
      </c>
      <c r="Z12" s="274">
        <v>2297</v>
      </c>
      <c r="AA12" s="274">
        <v>0</v>
      </c>
      <c r="AB12" s="274">
        <v>3556</v>
      </c>
      <c r="AC12" s="274">
        <v>2826</v>
      </c>
      <c r="AD12" s="274">
        <v>1</v>
      </c>
      <c r="AE12" s="274">
        <v>6730</v>
      </c>
      <c r="AF12" s="274">
        <v>5721</v>
      </c>
      <c r="AG12" s="274">
        <v>2</v>
      </c>
      <c r="AH12" s="274">
        <v>3385</v>
      </c>
      <c r="AI12" s="274">
        <v>2849</v>
      </c>
      <c r="AJ12" s="274">
        <v>0</v>
      </c>
      <c r="AK12" s="274">
        <v>1376</v>
      </c>
      <c r="AL12" s="274">
        <v>1129</v>
      </c>
      <c r="AM12" s="274">
        <v>0</v>
      </c>
      <c r="AN12" s="274">
        <v>2857</v>
      </c>
      <c r="AO12" s="274">
        <v>2279</v>
      </c>
      <c r="AP12" s="274">
        <v>0</v>
      </c>
      <c r="AQ12" s="274">
        <v>302</v>
      </c>
      <c r="AR12" s="274">
        <v>191</v>
      </c>
      <c r="AS12" s="274">
        <v>0</v>
      </c>
      <c r="AT12" s="274">
        <v>568</v>
      </c>
      <c r="AU12" s="274">
        <v>392</v>
      </c>
      <c r="AV12" s="274">
        <v>0</v>
      </c>
    </row>
    <row r="13" spans="1:48">
      <c r="A13" s="1099"/>
      <c r="B13" s="1099"/>
      <c r="C13" s="1100"/>
      <c r="D13" s="407"/>
      <c r="E13" s="1100"/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100"/>
      <c r="S13" s="1100"/>
      <c r="T13" s="1100"/>
      <c r="U13" s="1100"/>
      <c r="V13" s="1100"/>
      <c r="W13" s="1100"/>
      <c r="X13" s="1100"/>
      <c r="Y13" s="1100"/>
      <c r="Z13" s="1100"/>
      <c r="AA13" s="1100"/>
      <c r="AB13" s="1100"/>
      <c r="AC13" s="1100"/>
      <c r="AD13" s="1100"/>
      <c r="AE13" s="1100"/>
      <c r="AF13" s="1100"/>
      <c r="AG13" s="1100"/>
      <c r="AH13" s="1100"/>
      <c r="AI13" s="1100"/>
      <c r="AJ13" s="1100"/>
      <c r="AK13" s="1100"/>
      <c r="AL13" s="1100"/>
      <c r="AM13" s="1100"/>
      <c r="AN13" s="1100"/>
      <c r="AO13" s="1100"/>
      <c r="AP13" s="1100"/>
      <c r="AQ13" s="1100"/>
      <c r="AR13" s="1100"/>
      <c r="AS13" s="1100"/>
      <c r="AT13" s="1100"/>
      <c r="AU13" s="1100"/>
      <c r="AV13" s="1100"/>
    </row>
    <row r="14" spans="1:48">
      <c r="A14" s="670" t="s">
        <v>3735</v>
      </c>
      <c r="B14" s="670" t="s">
        <v>3734</v>
      </c>
      <c r="C14" s="274">
        <v>351</v>
      </c>
      <c r="D14" s="1101">
        <v>4</v>
      </c>
      <c r="E14" s="276">
        <v>0</v>
      </c>
      <c r="F14" s="276">
        <v>0</v>
      </c>
      <c r="G14" s="276">
        <v>2</v>
      </c>
      <c r="H14" s="276">
        <v>4</v>
      </c>
      <c r="I14" s="276">
        <v>0</v>
      </c>
      <c r="J14" s="276">
        <v>0</v>
      </c>
      <c r="K14" s="276">
        <v>3</v>
      </c>
      <c r="L14" s="276">
        <v>0</v>
      </c>
      <c r="M14" s="276">
        <v>0</v>
      </c>
      <c r="N14" s="276">
        <v>3</v>
      </c>
      <c r="O14" s="276">
        <v>0</v>
      </c>
      <c r="P14" s="276">
        <v>12</v>
      </c>
      <c r="Q14" s="276">
        <v>7</v>
      </c>
      <c r="R14" s="276">
        <v>0</v>
      </c>
      <c r="S14" s="276">
        <v>16</v>
      </c>
      <c r="T14" s="276">
        <v>22</v>
      </c>
      <c r="U14" s="276">
        <v>0</v>
      </c>
      <c r="V14" s="276">
        <v>62</v>
      </c>
      <c r="W14" s="276">
        <v>88</v>
      </c>
      <c r="X14" s="276">
        <v>0</v>
      </c>
      <c r="Y14" s="276">
        <v>6</v>
      </c>
      <c r="Z14" s="276">
        <v>14</v>
      </c>
      <c r="AA14" s="276">
        <v>0</v>
      </c>
      <c r="AB14" s="276">
        <v>7</v>
      </c>
      <c r="AC14" s="276">
        <v>11</v>
      </c>
      <c r="AD14" s="276">
        <v>0</v>
      </c>
      <c r="AE14" s="276">
        <v>31</v>
      </c>
      <c r="AF14" s="276">
        <v>27</v>
      </c>
      <c r="AG14" s="276">
        <v>0</v>
      </c>
      <c r="AH14" s="276">
        <v>2</v>
      </c>
      <c r="AI14" s="276">
        <v>9</v>
      </c>
      <c r="AJ14" s="276">
        <v>0</v>
      </c>
      <c r="AK14" s="276">
        <v>3</v>
      </c>
      <c r="AL14" s="276">
        <v>5</v>
      </c>
      <c r="AM14" s="276">
        <v>0</v>
      </c>
      <c r="AN14" s="276">
        <v>3</v>
      </c>
      <c r="AO14" s="276">
        <v>8</v>
      </c>
      <c r="AP14" s="276">
        <v>0</v>
      </c>
      <c r="AQ14" s="276">
        <v>1</v>
      </c>
      <c r="AR14" s="276">
        <v>0</v>
      </c>
      <c r="AS14" s="276">
        <v>0</v>
      </c>
      <c r="AT14" s="276">
        <v>1</v>
      </c>
      <c r="AU14" s="276">
        <v>0</v>
      </c>
      <c r="AV14" s="276">
        <v>0</v>
      </c>
    </row>
    <row r="15" spans="1:48">
      <c r="A15" s="1099"/>
      <c r="B15" s="1099"/>
      <c r="C15" s="1100"/>
      <c r="D15" s="407"/>
      <c r="E15" s="1100"/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00"/>
      <c r="S15" s="1100"/>
      <c r="T15" s="1100"/>
      <c r="U15" s="1100"/>
      <c r="V15" s="1100"/>
      <c r="W15" s="1100"/>
      <c r="X15" s="1100"/>
      <c r="Y15" s="1100"/>
      <c r="Z15" s="1100"/>
      <c r="AA15" s="1100"/>
      <c r="AB15" s="1100"/>
      <c r="AC15" s="1100"/>
      <c r="AD15" s="1100"/>
      <c r="AE15" s="1100"/>
      <c r="AF15" s="1100"/>
      <c r="AG15" s="1100"/>
      <c r="AH15" s="1100"/>
      <c r="AI15" s="1100"/>
      <c r="AJ15" s="1100"/>
      <c r="AK15" s="1100"/>
      <c r="AL15" s="1100"/>
      <c r="AM15" s="1100"/>
      <c r="AN15" s="1100"/>
      <c r="AO15" s="1100"/>
      <c r="AP15" s="1100"/>
      <c r="AQ15" s="1100"/>
      <c r="AR15" s="1100"/>
      <c r="AS15" s="1100"/>
      <c r="AT15" s="1100"/>
      <c r="AU15" s="1100"/>
      <c r="AV15" s="1100"/>
    </row>
    <row r="16" spans="1:48">
      <c r="A16" s="670" t="s">
        <v>3733</v>
      </c>
      <c r="B16" s="670" t="s">
        <v>120</v>
      </c>
      <c r="C16" s="274">
        <v>275</v>
      </c>
      <c r="D16" s="1101">
        <v>5</v>
      </c>
      <c r="E16" s="276">
        <v>4</v>
      </c>
      <c r="F16" s="276">
        <v>0</v>
      </c>
      <c r="G16" s="276">
        <v>11</v>
      </c>
      <c r="H16" s="276">
        <v>1</v>
      </c>
      <c r="I16" s="276">
        <v>0</v>
      </c>
      <c r="J16" s="276">
        <v>3</v>
      </c>
      <c r="K16" s="276">
        <v>4</v>
      </c>
      <c r="L16" s="276">
        <v>0</v>
      </c>
      <c r="M16" s="276">
        <v>1</v>
      </c>
      <c r="N16" s="276">
        <v>1</v>
      </c>
      <c r="O16" s="276">
        <v>0</v>
      </c>
      <c r="P16" s="276">
        <v>7</v>
      </c>
      <c r="Q16" s="276">
        <v>5</v>
      </c>
      <c r="R16" s="276">
        <v>0</v>
      </c>
      <c r="S16" s="276">
        <v>20</v>
      </c>
      <c r="T16" s="276">
        <v>12</v>
      </c>
      <c r="U16" s="276">
        <v>0</v>
      </c>
      <c r="V16" s="276">
        <v>57</v>
      </c>
      <c r="W16" s="276">
        <v>27</v>
      </c>
      <c r="X16" s="276">
        <v>0</v>
      </c>
      <c r="Y16" s="276">
        <v>10</v>
      </c>
      <c r="Z16" s="276">
        <v>2</v>
      </c>
      <c r="AA16" s="276">
        <v>0</v>
      </c>
      <c r="AB16" s="276">
        <v>14</v>
      </c>
      <c r="AC16" s="276">
        <v>3</v>
      </c>
      <c r="AD16" s="276">
        <v>0</v>
      </c>
      <c r="AE16" s="276">
        <v>23</v>
      </c>
      <c r="AF16" s="276">
        <v>13</v>
      </c>
      <c r="AG16" s="276">
        <v>0</v>
      </c>
      <c r="AH16" s="276">
        <v>13</v>
      </c>
      <c r="AI16" s="276">
        <v>5</v>
      </c>
      <c r="AJ16" s="276">
        <v>0</v>
      </c>
      <c r="AK16" s="276">
        <v>3</v>
      </c>
      <c r="AL16" s="276">
        <v>2</v>
      </c>
      <c r="AM16" s="276">
        <v>0</v>
      </c>
      <c r="AN16" s="276">
        <v>17</v>
      </c>
      <c r="AO16" s="276">
        <v>8</v>
      </c>
      <c r="AP16" s="276">
        <v>0</v>
      </c>
      <c r="AQ16" s="276">
        <v>2</v>
      </c>
      <c r="AR16" s="276">
        <v>0</v>
      </c>
      <c r="AS16" s="276">
        <v>0</v>
      </c>
      <c r="AT16" s="276">
        <v>2</v>
      </c>
      <c r="AU16" s="276">
        <v>0</v>
      </c>
      <c r="AV16" s="276">
        <v>0</v>
      </c>
    </row>
    <row r="17" spans="1:48">
      <c r="A17" s="1099"/>
      <c r="B17" s="1099"/>
      <c r="C17" s="1100"/>
      <c r="D17" s="407"/>
      <c r="E17" s="1100"/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00"/>
      <c r="S17" s="1100"/>
      <c r="T17" s="1100"/>
      <c r="U17" s="1100"/>
      <c r="V17" s="1100"/>
      <c r="W17" s="1100"/>
      <c r="X17" s="1100"/>
      <c r="Y17" s="1100"/>
      <c r="Z17" s="1100"/>
      <c r="AA17" s="1100"/>
      <c r="AB17" s="1100"/>
      <c r="AC17" s="1100"/>
      <c r="AD17" s="1100"/>
      <c r="AE17" s="1100"/>
      <c r="AF17" s="1100"/>
      <c r="AG17" s="1100"/>
      <c r="AH17" s="1100"/>
      <c r="AI17" s="1100"/>
      <c r="AJ17" s="1100"/>
      <c r="AK17" s="1100"/>
      <c r="AL17" s="1100"/>
      <c r="AM17" s="1100"/>
      <c r="AN17" s="1100"/>
      <c r="AO17" s="1100"/>
      <c r="AP17" s="1100"/>
      <c r="AQ17" s="1100"/>
      <c r="AR17" s="1100"/>
      <c r="AS17" s="1100"/>
      <c r="AT17" s="1100"/>
      <c r="AU17" s="1100"/>
      <c r="AV17" s="1100"/>
    </row>
    <row r="18" spans="1:48">
      <c r="A18" s="670" t="s">
        <v>3732</v>
      </c>
      <c r="B18" s="670" t="s">
        <v>3731</v>
      </c>
      <c r="C18" s="274">
        <v>1867</v>
      </c>
      <c r="D18" s="1101">
        <v>33</v>
      </c>
      <c r="E18" s="276">
        <v>10</v>
      </c>
      <c r="F18" s="276">
        <v>0</v>
      </c>
      <c r="G18" s="276">
        <v>11</v>
      </c>
      <c r="H18" s="276">
        <v>17</v>
      </c>
      <c r="I18" s="276">
        <v>0</v>
      </c>
      <c r="J18" s="276">
        <v>39</v>
      </c>
      <c r="K18" s="276">
        <v>20</v>
      </c>
      <c r="L18" s="276">
        <v>0</v>
      </c>
      <c r="M18" s="276">
        <v>18</v>
      </c>
      <c r="N18" s="276">
        <v>12</v>
      </c>
      <c r="O18" s="276">
        <v>0</v>
      </c>
      <c r="P18" s="276">
        <v>69</v>
      </c>
      <c r="Q18" s="276">
        <v>34</v>
      </c>
      <c r="R18" s="276">
        <v>0</v>
      </c>
      <c r="S18" s="276">
        <v>139</v>
      </c>
      <c r="T18" s="276">
        <v>85</v>
      </c>
      <c r="U18" s="276">
        <v>0</v>
      </c>
      <c r="V18" s="276">
        <v>398</v>
      </c>
      <c r="W18" s="276">
        <v>284</v>
      </c>
      <c r="X18" s="276">
        <v>0</v>
      </c>
      <c r="Y18" s="276">
        <v>51</v>
      </c>
      <c r="Z18" s="276">
        <v>34</v>
      </c>
      <c r="AA18" s="276">
        <v>0</v>
      </c>
      <c r="AB18" s="276">
        <v>54</v>
      </c>
      <c r="AC18" s="276">
        <v>29</v>
      </c>
      <c r="AD18" s="276">
        <v>0</v>
      </c>
      <c r="AE18" s="276">
        <v>143</v>
      </c>
      <c r="AF18" s="276">
        <v>109</v>
      </c>
      <c r="AG18" s="276">
        <v>0</v>
      </c>
      <c r="AH18" s="276">
        <v>61</v>
      </c>
      <c r="AI18" s="276">
        <v>58</v>
      </c>
      <c r="AJ18" s="276">
        <v>0</v>
      </c>
      <c r="AK18" s="276">
        <v>29</v>
      </c>
      <c r="AL18" s="276">
        <v>24</v>
      </c>
      <c r="AM18" s="276">
        <v>0</v>
      </c>
      <c r="AN18" s="276">
        <v>40</v>
      </c>
      <c r="AO18" s="276">
        <v>47</v>
      </c>
      <c r="AP18" s="276">
        <v>0</v>
      </c>
      <c r="AQ18" s="276">
        <v>6</v>
      </c>
      <c r="AR18" s="276">
        <v>2</v>
      </c>
      <c r="AS18" s="276">
        <v>0</v>
      </c>
      <c r="AT18" s="276">
        <v>5</v>
      </c>
      <c r="AU18" s="276">
        <v>6</v>
      </c>
      <c r="AV18" s="276">
        <v>0</v>
      </c>
    </row>
    <row r="19" spans="1:48">
      <c r="A19" s="1099"/>
      <c r="B19" s="1099"/>
      <c r="C19" s="1100"/>
      <c r="D19" s="407"/>
      <c r="E19" s="1100"/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00"/>
      <c r="S19" s="1100"/>
      <c r="T19" s="1100"/>
      <c r="U19" s="1100"/>
      <c r="V19" s="1100"/>
      <c r="W19" s="1100"/>
      <c r="X19" s="1100"/>
      <c r="Y19" s="1100"/>
      <c r="Z19" s="1100"/>
      <c r="AA19" s="1100"/>
      <c r="AB19" s="1100"/>
      <c r="AC19" s="1100"/>
      <c r="AD19" s="1100"/>
      <c r="AE19" s="1100"/>
      <c r="AF19" s="1100"/>
      <c r="AG19" s="1100"/>
      <c r="AH19" s="1100"/>
      <c r="AI19" s="1100"/>
      <c r="AJ19" s="1100"/>
      <c r="AK19" s="1100"/>
      <c r="AL19" s="1100"/>
      <c r="AM19" s="1100"/>
      <c r="AN19" s="1100"/>
      <c r="AO19" s="1100"/>
      <c r="AP19" s="1100"/>
      <c r="AQ19" s="1100"/>
      <c r="AR19" s="1100"/>
      <c r="AS19" s="1100"/>
      <c r="AT19" s="1100"/>
      <c r="AU19" s="1100"/>
      <c r="AV19" s="1100"/>
    </row>
    <row r="20" spans="1:48">
      <c r="A20" s="670" t="s">
        <v>3730</v>
      </c>
      <c r="B20" s="670" t="s">
        <v>122</v>
      </c>
      <c r="C20" s="274">
        <v>24592</v>
      </c>
      <c r="D20" s="1101">
        <v>178</v>
      </c>
      <c r="E20" s="276">
        <v>133</v>
      </c>
      <c r="F20" s="276">
        <v>0</v>
      </c>
      <c r="G20" s="276">
        <v>192</v>
      </c>
      <c r="H20" s="276">
        <v>152</v>
      </c>
      <c r="I20" s="276">
        <v>0</v>
      </c>
      <c r="J20" s="276">
        <v>415</v>
      </c>
      <c r="K20" s="276">
        <v>324</v>
      </c>
      <c r="L20" s="276">
        <v>0</v>
      </c>
      <c r="M20" s="276">
        <v>205</v>
      </c>
      <c r="N20" s="276">
        <v>156</v>
      </c>
      <c r="O20" s="276">
        <v>0</v>
      </c>
      <c r="P20" s="276">
        <v>564</v>
      </c>
      <c r="Q20" s="276">
        <v>451</v>
      </c>
      <c r="R20" s="276">
        <v>0</v>
      </c>
      <c r="S20" s="276">
        <v>1499</v>
      </c>
      <c r="T20" s="276">
        <v>1405</v>
      </c>
      <c r="U20" s="276">
        <v>0</v>
      </c>
      <c r="V20" s="276">
        <v>4663</v>
      </c>
      <c r="W20" s="276">
        <v>4591</v>
      </c>
      <c r="X20" s="276">
        <v>0</v>
      </c>
      <c r="Y20" s="276">
        <v>604</v>
      </c>
      <c r="Z20" s="276">
        <v>589</v>
      </c>
      <c r="AA20" s="276">
        <v>0</v>
      </c>
      <c r="AB20" s="276">
        <v>896</v>
      </c>
      <c r="AC20" s="276">
        <v>703</v>
      </c>
      <c r="AD20" s="276">
        <v>0</v>
      </c>
      <c r="AE20" s="276">
        <v>1629</v>
      </c>
      <c r="AF20" s="276">
        <v>1525</v>
      </c>
      <c r="AG20" s="276">
        <v>0</v>
      </c>
      <c r="AH20" s="276">
        <v>815</v>
      </c>
      <c r="AI20" s="276">
        <v>729</v>
      </c>
      <c r="AJ20" s="276">
        <v>0</v>
      </c>
      <c r="AK20" s="276">
        <v>323</v>
      </c>
      <c r="AL20" s="276">
        <v>259</v>
      </c>
      <c r="AM20" s="276">
        <v>0</v>
      </c>
      <c r="AN20" s="276">
        <v>623</v>
      </c>
      <c r="AO20" s="276">
        <v>604</v>
      </c>
      <c r="AP20" s="276">
        <v>0</v>
      </c>
      <c r="AQ20" s="276">
        <v>59</v>
      </c>
      <c r="AR20" s="276">
        <v>57</v>
      </c>
      <c r="AS20" s="276">
        <v>0</v>
      </c>
      <c r="AT20" s="276">
        <v>138</v>
      </c>
      <c r="AU20" s="276">
        <v>111</v>
      </c>
      <c r="AV20" s="276">
        <v>0</v>
      </c>
    </row>
    <row r="21" spans="1:48">
      <c r="A21" s="1099"/>
      <c r="B21" s="1099"/>
      <c r="C21" s="1100"/>
      <c r="D21" s="407"/>
      <c r="E21" s="1100"/>
      <c r="F21" s="1100"/>
      <c r="G21" s="1100"/>
      <c r="H21" s="1100"/>
      <c r="I21" s="1100"/>
      <c r="J21" s="1100"/>
      <c r="K21" s="1100"/>
      <c r="L21" s="1100"/>
      <c r="M21" s="1100"/>
      <c r="N21" s="1100"/>
      <c r="O21" s="1100"/>
      <c r="P21" s="1100"/>
      <c r="Q21" s="1100"/>
      <c r="R21" s="1100"/>
      <c r="S21" s="1100"/>
      <c r="T21" s="1100"/>
      <c r="U21" s="1100"/>
      <c r="V21" s="1100"/>
      <c r="W21" s="1100"/>
      <c r="X21" s="1100"/>
      <c r="Y21" s="1100"/>
      <c r="Z21" s="1100"/>
      <c r="AA21" s="1100"/>
      <c r="AB21" s="1100"/>
      <c r="AC21" s="1100"/>
      <c r="AD21" s="1100"/>
      <c r="AE21" s="1100"/>
      <c r="AF21" s="1100"/>
      <c r="AG21" s="1100"/>
      <c r="AH21" s="1100"/>
      <c r="AI21" s="1100"/>
      <c r="AJ21" s="1100"/>
      <c r="AK21" s="1100"/>
      <c r="AL21" s="1100"/>
      <c r="AM21" s="1100"/>
      <c r="AN21" s="1100"/>
      <c r="AO21" s="1100"/>
      <c r="AP21" s="1100"/>
      <c r="AQ21" s="1100"/>
      <c r="AR21" s="1100"/>
      <c r="AS21" s="1100"/>
      <c r="AT21" s="1100"/>
      <c r="AU21" s="1100"/>
      <c r="AV21" s="1100"/>
    </row>
    <row r="22" spans="1:48" ht="20.399999999999999">
      <c r="A22" s="670" t="s">
        <v>3729</v>
      </c>
      <c r="B22" s="670" t="s">
        <v>3728</v>
      </c>
      <c r="C22" s="274">
        <v>1095</v>
      </c>
      <c r="D22" s="1101">
        <v>10</v>
      </c>
      <c r="E22" s="276">
        <v>10</v>
      </c>
      <c r="F22" s="276">
        <v>0</v>
      </c>
      <c r="G22" s="276">
        <v>11</v>
      </c>
      <c r="H22" s="276">
        <v>9</v>
      </c>
      <c r="I22" s="276">
        <v>0</v>
      </c>
      <c r="J22" s="276">
        <v>19</v>
      </c>
      <c r="K22" s="276">
        <v>22</v>
      </c>
      <c r="L22" s="276">
        <v>0</v>
      </c>
      <c r="M22" s="276">
        <v>12</v>
      </c>
      <c r="N22" s="276">
        <v>6</v>
      </c>
      <c r="O22" s="276">
        <v>0</v>
      </c>
      <c r="P22" s="276">
        <v>36</v>
      </c>
      <c r="Q22" s="276">
        <v>19</v>
      </c>
      <c r="R22" s="276">
        <v>0</v>
      </c>
      <c r="S22" s="276">
        <v>75</v>
      </c>
      <c r="T22" s="276">
        <v>56</v>
      </c>
      <c r="U22" s="276">
        <v>0</v>
      </c>
      <c r="V22" s="276">
        <v>183</v>
      </c>
      <c r="W22" s="276">
        <v>186</v>
      </c>
      <c r="X22" s="276">
        <v>0</v>
      </c>
      <c r="Y22" s="276">
        <v>20</v>
      </c>
      <c r="Z22" s="276">
        <v>29</v>
      </c>
      <c r="AA22" s="276">
        <v>0</v>
      </c>
      <c r="AB22" s="276">
        <v>28</v>
      </c>
      <c r="AC22" s="276">
        <v>39</v>
      </c>
      <c r="AD22" s="276">
        <v>0</v>
      </c>
      <c r="AE22" s="276">
        <v>90</v>
      </c>
      <c r="AF22" s="276">
        <v>84</v>
      </c>
      <c r="AG22" s="276">
        <v>0</v>
      </c>
      <c r="AH22" s="276">
        <v>28</v>
      </c>
      <c r="AI22" s="276">
        <v>28</v>
      </c>
      <c r="AJ22" s="276">
        <v>0</v>
      </c>
      <c r="AK22" s="276">
        <v>15</v>
      </c>
      <c r="AL22" s="276">
        <v>10</v>
      </c>
      <c r="AM22" s="276">
        <v>0</v>
      </c>
      <c r="AN22" s="276">
        <v>31</v>
      </c>
      <c r="AO22" s="276">
        <v>23</v>
      </c>
      <c r="AP22" s="276">
        <v>0</v>
      </c>
      <c r="AQ22" s="276">
        <v>4</v>
      </c>
      <c r="AR22" s="276">
        <v>2</v>
      </c>
      <c r="AS22" s="276">
        <v>0</v>
      </c>
      <c r="AT22" s="276">
        <v>5</v>
      </c>
      <c r="AU22" s="276">
        <v>5</v>
      </c>
      <c r="AV22" s="276">
        <v>0</v>
      </c>
    </row>
    <row r="23" spans="1:48">
      <c r="A23" s="1099"/>
      <c r="B23" s="1099"/>
      <c r="C23" s="1100"/>
      <c r="D23" s="407"/>
      <c r="E23" s="1100"/>
      <c r="F23" s="1100"/>
      <c r="G23" s="1100"/>
      <c r="H23" s="1100"/>
      <c r="I23" s="1100"/>
      <c r="J23" s="1100"/>
      <c r="K23" s="1100"/>
      <c r="L23" s="1100"/>
      <c r="M23" s="1100"/>
      <c r="N23" s="1100"/>
      <c r="O23" s="1100"/>
      <c r="P23" s="1100"/>
      <c r="Q23" s="1100"/>
      <c r="R23" s="1100"/>
      <c r="S23" s="1100"/>
      <c r="T23" s="1100"/>
      <c r="U23" s="1100"/>
      <c r="V23" s="1100"/>
      <c r="W23" s="1100"/>
      <c r="X23" s="1100"/>
      <c r="Y23" s="1100"/>
      <c r="Z23" s="1100"/>
      <c r="AA23" s="1100"/>
      <c r="AB23" s="1100"/>
      <c r="AC23" s="1100"/>
      <c r="AD23" s="1100"/>
      <c r="AE23" s="1100"/>
      <c r="AF23" s="1100"/>
      <c r="AG23" s="1100"/>
      <c r="AH23" s="1100"/>
      <c r="AI23" s="1100"/>
      <c r="AJ23" s="1100"/>
      <c r="AK23" s="1100"/>
      <c r="AL23" s="1100"/>
      <c r="AM23" s="1100"/>
      <c r="AN23" s="1100"/>
      <c r="AO23" s="1100"/>
      <c r="AP23" s="1100"/>
      <c r="AQ23" s="1100"/>
      <c r="AR23" s="1100"/>
      <c r="AS23" s="1100"/>
      <c r="AT23" s="1100"/>
      <c r="AU23" s="1100"/>
      <c r="AV23" s="1100"/>
    </row>
    <row r="24" spans="1:48" ht="23.4" customHeight="1">
      <c r="A24" s="670" t="s">
        <v>3727</v>
      </c>
      <c r="B24" s="670" t="s">
        <v>5023</v>
      </c>
      <c r="C24" s="274">
        <v>421</v>
      </c>
      <c r="D24" s="1101">
        <v>1</v>
      </c>
      <c r="E24" s="276">
        <v>5</v>
      </c>
      <c r="F24" s="276">
        <v>0</v>
      </c>
      <c r="G24" s="276">
        <v>1</v>
      </c>
      <c r="H24" s="276">
        <v>4</v>
      </c>
      <c r="I24" s="276">
        <v>0</v>
      </c>
      <c r="J24" s="276">
        <v>7</v>
      </c>
      <c r="K24" s="276">
        <v>5</v>
      </c>
      <c r="L24" s="276">
        <v>0</v>
      </c>
      <c r="M24" s="276">
        <v>0</v>
      </c>
      <c r="N24" s="276">
        <v>1</v>
      </c>
      <c r="O24" s="276">
        <v>0</v>
      </c>
      <c r="P24" s="276">
        <v>8</v>
      </c>
      <c r="Q24" s="276">
        <v>6</v>
      </c>
      <c r="R24" s="276">
        <v>0</v>
      </c>
      <c r="S24" s="276">
        <v>22</v>
      </c>
      <c r="T24" s="276">
        <v>26</v>
      </c>
      <c r="U24" s="276">
        <v>0</v>
      </c>
      <c r="V24" s="276">
        <v>78</v>
      </c>
      <c r="W24" s="276">
        <v>75</v>
      </c>
      <c r="X24" s="276">
        <v>0</v>
      </c>
      <c r="Y24" s="276">
        <v>9</v>
      </c>
      <c r="Z24" s="276">
        <v>17</v>
      </c>
      <c r="AA24" s="276">
        <v>0</v>
      </c>
      <c r="AB24" s="276">
        <v>13</v>
      </c>
      <c r="AC24" s="276">
        <v>21</v>
      </c>
      <c r="AD24" s="276">
        <v>0</v>
      </c>
      <c r="AE24" s="276">
        <v>31</v>
      </c>
      <c r="AF24" s="276">
        <v>32</v>
      </c>
      <c r="AG24" s="276">
        <v>0</v>
      </c>
      <c r="AH24" s="276">
        <v>12</v>
      </c>
      <c r="AI24" s="276">
        <v>8</v>
      </c>
      <c r="AJ24" s="276">
        <v>0</v>
      </c>
      <c r="AK24" s="276">
        <v>2</v>
      </c>
      <c r="AL24" s="276">
        <v>4</v>
      </c>
      <c r="AM24" s="276">
        <v>0</v>
      </c>
      <c r="AN24" s="276">
        <v>14</v>
      </c>
      <c r="AO24" s="276">
        <v>10</v>
      </c>
      <c r="AP24" s="276">
        <v>0</v>
      </c>
      <c r="AQ24" s="276">
        <v>0</v>
      </c>
      <c r="AR24" s="276">
        <v>1</v>
      </c>
      <c r="AS24" s="276">
        <v>0</v>
      </c>
      <c r="AT24" s="276">
        <v>4</v>
      </c>
      <c r="AU24" s="276">
        <v>4</v>
      </c>
      <c r="AV24" s="276">
        <v>0</v>
      </c>
    </row>
    <row r="25" spans="1:48">
      <c r="A25" s="1099"/>
      <c r="B25" s="1099"/>
      <c r="C25" s="1100"/>
      <c r="D25" s="407"/>
      <c r="E25" s="1100"/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00"/>
      <c r="S25" s="1100"/>
      <c r="T25" s="1100"/>
      <c r="U25" s="1100"/>
      <c r="V25" s="1100"/>
      <c r="W25" s="1100"/>
      <c r="X25" s="1100"/>
      <c r="Y25" s="1100"/>
      <c r="Z25" s="1100"/>
      <c r="AA25" s="1100"/>
      <c r="AB25" s="1100"/>
      <c r="AC25" s="1100"/>
      <c r="AD25" s="1100"/>
      <c r="AE25" s="1100"/>
      <c r="AF25" s="1100"/>
      <c r="AG25" s="1100"/>
      <c r="AH25" s="1100"/>
      <c r="AI25" s="1100"/>
      <c r="AJ25" s="1100"/>
      <c r="AK25" s="1100"/>
      <c r="AL25" s="1100"/>
      <c r="AM25" s="1100"/>
      <c r="AN25" s="1100"/>
      <c r="AO25" s="1100"/>
      <c r="AP25" s="1100"/>
      <c r="AQ25" s="1100"/>
      <c r="AR25" s="1100"/>
      <c r="AS25" s="1100"/>
      <c r="AT25" s="1100"/>
      <c r="AU25" s="1100"/>
      <c r="AV25" s="1100"/>
    </row>
    <row r="26" spans="1:48" ht="16.2" customHeight="1">
      <c r="A26" s="670" t="s">
        <v>3726</v>
      </c>
      <c r="B26" s="670" t="s">
        <v>5024</v>
      </c>
      <c r="C26" s="274">
        <v>4876</v>
      </c>
      <c r="D26" s="1101">
        <v>33</v>
      </c>
      <c r="E26" s="276">
        <v>39</v>
      </c>
      <c r="F26" s="276">
        <v>0</v>
      </c>
      <c r="G26" s="276">
        <v>39</v>
      </c>
      <c r="H26" s="276">
        <v>34</v>
      </c>
      <c r="I26" s="276">
        <v>0</v>
      </c>
      <c r="J26" s="276">
        <v>78</v>
      </c>
      <c r="K26" s="276">
        <v>65</v>
      </c>
      <c r="L26" s="276">
        <v>0</v>
      </c>
      <c r="M26" s="276">
        <v>36</v>
      </c>
      <c r="N26" s="276">
        <v>38</v>
      </c>
      <c r="O26" s="276">
        <v>0</v>
      </c>
      <c r="P26" s="276">
        <v>85</v>
      </c>
      <c r="Q26" s="276">
        <v>91</v>
      </c>
      <c r="R26" s="276">
        <v>0</v>
      </c>
      <c r="S26" s="276">
        <v>254</v>
      </c>
      <c r="T26" s="276">
        <v>317</v>
      </c>
      <c r="U26" s="276">
        <v>0</v>
      </c>
      <c r="V26" s="276">
        <v>973</v>
      </c>
      <c r="W26" s="276">
        <v>1073</v>
      </c>
      <c r="X26" s="276">
        <v>0</v>
      </c>
      <c r="Y26" s="276">
        <v>106</v>
      </c>
      <c r="Z26" s="276">
        <v>127</v>
      </c>
      <c r="AA26" s="276">
        <v>0</v>
      </c>
      <c r="AB26" s="276">
        <v>161</v>
      </c>
      <c r="AC26" s="276">
        <v>161</v>
      </c>
      <c r="AD26" s="276">
        <v>0</v>
      </c>
      <c r="AE26" s="276">
        <v>247</v>
      </c>
      <c r="AF26" s="276">
        <v>290</v>
      </c>
      <c r="AG26" s="276">
        <v>0</v>
      </c>
      <c r="AH26" s="276">
        <v>119</v>
      </c>
      <c r="AI26" s="276">
        <v>134</v>
      </c>
      <c r="AJ26" s="276">
        <v>0</v>
      </c>
      <c r="AK26" s="276">
        <v>50</v>
      </c>
      <c r="AL26" s="276">
        <v>56</v>
      </c>
      <c r="AM26" s="276">
        <v>0</v>
      </c>
      <c r="AN26" s="276">
        <v>95</v>
      </c>
      <c r="AO26" s="276">
        <v>128</v>
      </c>
      <c r="AP26" s="276">
        <v>0</v>
      </c>
      <c r="AQ26" s="276">
        <v>4</v>
      </c>
      <c r="AR26" s="276">
        <v>7</v>
      </c>
      <c r="AS26" s="276">
        <v>0</v>
      </c>
      <c r="AT26" s="276">
        <v>21</v>
      </c>
      <c r="AU26" s="276">
        <v>15</v>
      </c>
      <c r="AV26" s="276">
        <v>0</v>
      </c>
    </row>
    <row r="27" spans="1:48">
      <c r="A27" s="1099"/>
      <c r="B27" s="1099"/>
      <c r="C27" s="1100"/>
      <c r="D27" s="407"/>
      <c r="E27" s="1100"/>
      <c r="F27" s="1100"/>
      <c r="G27" s="1100"/>
      <c r="H27" s="1100"/>
      <c r="I27" s="1100"/>
      <c r="J27" s="1100"/>
      <c r="K27" s="1100"/>
      <c r="L27" s="1100"/>
      <c r="M27" s="1100"/>
      <c r="N27" s="1100"/>
      <c r="O27" s="1100"/>
      <c r="P27" s="1100"/>
      <c r="Q27" s="1100"/>
      <c r="R27" s="1100"/>
      <c r="S27" s="1100"/>
      <c r="T27" s="1100"/>
      <c r="U27" s="1100"/>
      <c r="V27" s="1100"/>
      <c r="W27" s="1100"/>
      <c r="X27" s="1100"/>
      <c r="Y27" s="1100"/>
      <c r="Z27" s="1100"/>
      <c r="AA27" s="1100"/>
      <c r="AB27" s="1100"/>
      <c r="AC27" s="1100"/>
      <c r="AD27" s="1100"/>
      <c r="AE27" s="1100"/>
      <c r="AF27" s="1100"/>
      <c r="AG27" s="1100"/>
      <c r="AH27" s="1100"/>
      <c r="AI27" s="1100"/>
      <c r="AJ27" s="1100"/>
      <c r="AK27" s="1100"/>
      <c r="AL27" s="1100"/>
      <c r="AM27" s="1100"/>
      <c r="AN27" s="1100"/>
      <c r="AO27" s="1100"/>
      <c r="AP27" s="1100"/>
      <c r="AQ27" s="1100"/>
      <c r="AR27" s="1100"/>
      <c r="AS27" s="1100"/>
      <c r="AT27" s="1100"/>
      <c r="AU27" s="1100"/>
      <c r="AV27" s="1100"/>
    </row>
    <row r="28" spans="1:48">
      <c r="A28" s="670" t="s">
        <v>3725</v>
      </c>
      <c r="B28" s="670" t="s">
        <v>3724</v>
      </c>
      <c r="C28" s="274">
        <v>2064</v>
      </c>
      <c r="D28" s="1101">
        <v>8</v>
      </c>
      <c r="E28" s="276">
        <v>9</v>
      </c>
      <c r="F28" s="276">
        <v>0</v>
      </c>
      <c r="G28" s="276">
        <v>14</v>
      </c>
      <c r="H28" s="276">
        <v>15</v>
      </c>
      <c r="I28" s="276">
        <v>0</v>
      </c>
      <c r="J28" s="276">
        <v>23</v>
      </c>
      <c r="K28" s="276">
        <v>43</v>
      </c>
      <c r="L28" s="276">
        <v>0</v>
      </c>
      <c r="M28" s="276">
        <v>9</v>
      </c>
      <c r="N28" s="276">
        <v>10</v>
      </c>
      <c r="O28" s="276">
        <v>0</v>
      </c>
      <c r="P28" s="276">
        <v>14</v>
      </c>
      <c r="Q28" s="276">
        <v>36</v>
      </c>
      <c r="R28" s="276">
        <v>0</v>
      </c>
      <c r="S28" s="276">
        <v>82</v>
      </c>
      <c r="T28" s="276">
        <v>162</v>
      </c>
      <c r="U28" s="276">
        <v>0</v>
      </c>
      <c r="V28" s="276">
        <v>315</v>
      </c>
      <c r="W28" s="276">
        <v>637</v>
      </c>
      <c r="X28" s="276">
        <v>0</v>
      </c>
      <c r="Y28" s="276">
        <v>53</v>
      </c>
      <c r="Z28" s="276">
        <v>51</v>
      </c>
      <c r="AA28" s="276">
        <v>0</v>
      </c>
      <c r="AB28" s="276">
        <v>48</v>
      </c>
      <c r="AC28" s="276">
        <v>62</v>
      </c>
      <c r="AD28" s="276">
        <v>0</v>
      </c>
      <c r="AE28" s="276">
        <v>74</v>
      </c>
      <c r="AF28" s="276">
        <v>107</v>
      </c>
      <c r="AG28" s="276">
        <v>0</v>
      </c>
      <c r="AH28" s="276">
        <v>63</v>
      </c>
      <c r="AI28" s="276">
        <v>58</v>
      </c>
      <c r="AJ28" s="276">
        <v>0</v>
      </c>
      <c r="AK28" s="276">
        <v>28</v>
      </c>
      <c r="AL28" s="276">
        <v>26</v>
      </c>
      <c r="AM28" s="276">
        <v>0</v>
      </c>
      <c r="AN28" s="276">
        <v>43</v>
      </c>
      <c r="AO28" s="276">
        <v>49</v>
      </c>
      <c r="AP28" s="276">
        <v>0</v>
      </c>
      <c r="AQ28" s="276">
        <v>2</v>
      </c>
      <c r="AR28" s="276">
        <v>6</v>
      </c>
      <c r="AS28" s="276">
        <v>0</v>
      </c>
      <c r="AT28" s="276">
        <v>8</v>
      </c>
      <c r="AU28" s="276">
        <v>9</v>
      </c>
      <c r="AV28" s="276">
        <v>0</v>
      </c>
    </row>
    <row r="29" spans="1:48">
      <c r="A29" s="1099"/>
      <c r="B29" s="1099"/>
      <c r="C29" s="1100"/>
      <c r="D29" s="407"/>
      <c r="E29" s="1100"/>
      <c r="F29" s="1100"/>
      <c r="G29" s="1100"/>
      <c r="H29" s="1100"/>
      <c r="I29" s="1100"/>
      <c r="J29" s="1100"/>
      <c r="K29" s="1100"/>
      <c r="L29" s="1100"/>
      <c r="M29" s="1100"/>
      <c r="N29" s="1100"/>
      <c r="O29" s="1100"/>
      <c r="P29" s="1100"/>
      <c r="Q29" s="1100"/>
      <c r="R29" s="1100"/>
      <c r="S29" s="1100"/>
      <c r="T29" s="1100"/>
      <c r="U29" s="1100"/>
      <c r="V29" s="1100"/>
      <c r="W29" s="1100"/>
      <c r="X29" s="1100"/>
      <c r="Y29" s="1100"/>
      <c r="Z29" s="1100"/>
      <c r="AA29" s="1100"/>
      <c r="AB29" s="1100"/>
      <c r="AC29" s="1100"/>
      <c r="AD29" s="1100"/>
      <c r="AE29" s="1100"/>
      <c r="AF29" s="1100"/>
      <c r="AG29" s="1100"/>
      <c r="AH29" s="1100"/>
      <c r="AI29" s="1100"/>
      <c r="AJ29" s="1100"/>
      <c r="AK29" s="1100"/>
      <c r="AL29" s="1100"/>
      <c r="AM29" s="1100"/>
      <c r="AN29" s="1100"/>
      <c r="AO29" s="1100"/>
      <c r="AP29" s="1100"/>
      <c r="AQ29" s="1100"/>
      <c r="AR29" s="1100"/>
      <c r="AS29" s="1100"/>
      <c r="AT29" s="1100"/>
      <c r="AU29" s="1100"/>
      <c r="AV29" s="1100"/>
    </row>
    <row r="30" spans="1:48">
      <c r="A30" s="670" t="s">
        <v>3723</v>
      </c>
      <c r="B30" s="670" t="s">
        <v>3722</v>
      </c>
      <c r="C30" s="274">
        <v>3706</v>
      </c>
      <c r="D30" s="1101">
        <v>23</v>
      </c>
      <c r="E30" s="276">
        <v>14</v>
      </c>
      <c r="F30" s="276">
        <v>0</v>
      </c>
      <c r="G30" s="276">
        <v>19</v>
      </c>
      <c r="H30" s="276">
        <v>31</v>
      </c>
      <c r="I30" s="276">
        <v>0</v>
      </c>
      <c r="J30" s="276">
        <v>45</v>
      </c>
      <c r="K30" s="276">
        <v>41</v>
      </c>
      <c r="L30" s="276">
        <v>0</v>
      </c>
      <c r="M30" s="276">
        <v>19</v>
      </c>
      <c r="N30" s="276">
        <v>30</v>
      </c>
      <c r="O30" s="276">
        <v>0</v>
      </c>
      <c r="P30" s="276">
        <v>72</v>
      </c>
      <c r="Q30" s="276">
        <v>81</v>
      </c>
      <c r="R30" s="276">
        <v>0</v>
      </c>
      <c r="S30" s="276">
        <v>190</v>
      </c>
      <c r="T30" s="276">
        <v>250</v>
      </c>
      <c r="U30" s="276">
        <v>0</v>
      </c>
      <c r="V30" s="276">
        <v>654</v>
      </c>
      <c r="W30" s="276">
        <v>888</v>
      </c>
      <c r="X30" s="276">
        <v>0</v>
      </c>
      <c r="Y30" s="276">
        <v>73</v>
      </c>
      <c r="Z30" s="276">
        <v>97</v>
      </c>
      <c r="AA30" s="276">
        <v>0</v>
      </c>
      <c r="AB30" s="276">
        <v>94</v>
      </c>
      <c r="AC30" s="276">
        <v>93</v>
      </c>
      <c r="AD30" s="276">
        <v>0</v>
      </c>
      <c r="AE30" s="276">
        <v>196</v>
      </c>
      <c r="AF30" s="276">
        <v>245</v>
      </c>
      <c r="AG30" s="276">
        <v>0</v>
      </c>
      <c r="AH30" s="276">
        <v>120</v>
      </c>
      <c r="AI30" s="276">
        <v>119</v>
      </c>
      <c r="AJ30" s="276">
        <v>0</v>
      </c>
      <c r="AK30" s="276">
        <v>37</v>
      </c>
      <c r="AL30" s="276">
        <v>35</v>
      </c>
      <c r="AM30" s="276">
        <v>0</v>
      </c>
      <c r="AN30" s="276">
        <v>86</v>
      </c>
      <c r="AO30" s="276">
        <v>99</v>
      </c>
      <c r="AP30" s="276">
        <v>0</v>
      </c>
      <c r="AQ30" s="276">
        <v>9</v>
      </c>
      <c r="AR30" s="276">
        <v>9</v>
      </c>
      <c r="AS30" s="276">
        <v>0</v>
      </c>
      <c r="AT30" s="276">
        <v>19</v>
      </c>
      <c r="AU30" s="276">
        <v>18</v>
      </c>
      <c r="AV30" s="276">
        <v>0</v>
      </c>
    </row>
    <row r="31" spans="1:48">
      <c r="A31" s="1099"/>
      <c r="B31" s="1099"/>
      <c r="C31" s="1100"/>
      <c r="D31" s="407"/>
      <c r="E31" s="1100"/>
      <c r="F31" s="1100"/>
      <c r="G31" s="1100"/>
      <c r="H31" s="1100"/>
      <c r="I31" s="1100"/>
      <c r="J31" s="1100"/>
      <c r="K31" s="1100"/>
      <c r="L31" s="1100"/>
      <c r="M31" s="1100"/>
      <c r="N31" s="1100"/>
      <c r="O31" s="1100"/>
      <c r="P31" s="1100"/>
      <c r="Q31" s="1100"/>
      <c r="R31" s="1100"/>
      <c r="S31" s="1100"/>
      <c r="T31" s="1100"/>
      <c r="U31" s="1100"/>
      <c r="V31" s="1100"/>
      <c r="W31" s="1100"/>
      <c r="X31" s="1100"/>
      <c r="Y31" s="1100"/>
      <c r="Z31" s="1100"/>
      <c r="AA31" s="1100"/>
      <c r="AB31" s="1100"/>
      <c r="AC31" s="1100"/>
      <c r="AD31" s="1100"/>
      <c r="AE31" s="1100"/>
      <c r="AF31" s="1100"/>
      <c r="AG31" s="1100"/>
      <c r="AH31" s="1100"/>
      <c r="AI31" s="1100"/>
      <c r="AJ31" s="1100"/>
      <c r="AK31" s="1100"/>
      <c r="AL31" s="1100"/>
      <c r="AM31" s="1100"/>
      <c r="AN31" s="1100"/>
      <c r="AO31" s="1100"/>
      <c r="AP31" s="1100"/>
      <c r="AQ31" s="1100"/>
      <c r="AR31" s="1100"/>
      <c r="AS31" s="1100"/>
      <c r="AT31" s="1100"/>
      <c r="AU31" s="1100"/>
      <c r="AV31" s="1100"/>
    </row>
    <row r="32" spans="1:48">
      <c r="A32" s="670" t="s">
        <v>3721</v>
      </c>
      <c r="B32" s="670" t="s">
        <v>98</v>
      </c>
      <c r="C32" s="274">
        <v>2</v>
      </c>
      <c r="D32" s="1101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1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1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</row>
    <row r="33" spans="1:48">
      <c r="A33" s="1099"/>
      <c r="B33" s="1099"/>
      <c r="C33" s="1100"/>
      <c r="D33" s="407"/>
      <c r="E33" s="1100"/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100"/>
      <c r="S33" s="1100"/>
      <c r="T33" s="1100"/>
      <c r="U33" s="1100"/>
      <c r="V33" s="1100"/>
      <c r="W33" s="1100"/>
      <c r="X33" s="1100"/>
      <c r="Y33" s="1100"/>
      <c r="Z33" s="1100"/>
      <c r="AA33" s="1100"/>
      <c r="AB33" s="1100"/>
      <c r="AC33" s="1100"/>
      <c r="AD33" s="1100"/>
      <c r="AE33" s="1100"/>
      <c r="AF33" s="1100"/>
      <c r="AG33" s="1100"/>
      <c r="AH33" s="1100"/>
      <c r="AI33" s="1100"/>
      <c r="AJ33" s="1100"/>
      <c r="AK33" s="1100"/>
      <c r="AL33" s="1100"/>
      <c r="AM33" s="1100"/>
      <c r="AN33" s="1100"/>
      <c r="AO33" s="1100"/>
      <c r="AP33" s="1100"/>
      <c r="AQ33" s="1100"/>
      <c r="AR33" s="1100"/>
      <c r="AS33" s="1100"/>
      <c r="AT33" s="1100"/>
      <c r="AU33" s="1100"/>
      <c r="AV33" s="1100"/>
    </row>
    <row r="34" spans="1:48">
      <c r="A34" s="670" t="s">
        <v>3720</v>
      </c>
      <c r="B34" s="670" t="s">
        <v>100</v>
      </c>
      <c r="C34" s="274">
        <v>1</v>
      </c>
      <c r="D34" s="1101">
        <v>0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6">
        <v>0</v>
      </c>
      <c r="M34" s="276">
        <v>0</v>
      </c>
      <c r="N34" s="276">
        <v>0</v>
      </c>
      <c r="O34" s="276">
        <v>0</v>
      </c>
      <c r="P34" s="276">
        <v>0</v>
      </c>
      <c r="Q34" s="276">
        <v>0</v>
      </c>
      <c r="R34" s="276">
        <v>0</v>
      </c>
      <c r="S34" s="276">
        <v>0</v>
      </c>
      <c r="T34" s="276">
        <v>0</v>
      </c>
      <c r="U34" s="276">
        <v>0</v>
      </c>
      <c r="V34" s="276">
        <v>0</v>
      </c>
      <c r="W34" s="276">
        <v>1</v>
      </c>
      <c r="X34" s="276">
        <v>0</v>
      </c>
      <c r="Y34" s="276">
        <v>0</v>
      </c>
      <c r="Z34" s="276">
        <v>0</v>
      </c>
      <c r="AA34" s="276">
        <v>0</v>
      </c>
      <c r="AB34" s="276">
        <v>0</v>
      </c>
      <c r="AC34" s="276">
        <v>0</v>
      </c>
      <c r="AD34" s="276">
        <v>0</v>
      </c>
      <c r="AE34" s="276">
        <v>0</v>
      </c>
      <c r="AF34" s="276">
        <v>0</v>
      </c>
      <c r="AG34" s="276">
        <v>0</v>
      </c>
      <c r="AH34" s="276">
        <v>0</v>
      </c>
      <c r="AI34" s="276">
        <v>0</v>
      </c>
      <c r="AJ34" s="276">
        <v>0</v>
      </c>
      <c r="AK34" s="276">
        <v>0</v>
      </c>
      <c r="AL34" s="276">
        <v>0</v>
      </c>
      <c r="AM34" s="276">
        <v>0</v>
      </c>
      <c r="AN34" s="276">
        <v>0</v>
      </c>
      <c r="AO34" s="276">
        <v>0</v>
      </c>
      <c r="AP34" s="276">
        <v>0</v>
      </c>
      <c r="AQ34" s="276">
        <v>0</v>
      </c>
      <c r="AR34" s="276">
        <v>0</v>
      </c>
      <c r="AS34" s="276">
        <v>0</v>
      </c>
      <c r="AT34" s="276">
        <v>0</v>
      </c>
      <c r="AU34" s="276">
        <v>0</v>
      </c>
      <c r="AV34" s="276">
        <v>0</v>
      </c>
    </row>
    <row r="35" spans="1:48">
      <c r="A35" s="1099"/>
      <c r="B35" s="1099"/>
      <c r="C35" s="1100"/>
      <c r="D35" s="407"/>
      <c r="E35" s="1100"/>
      <c r="F35" s="1100"/>
      <c r="G35" s="1100"/>
      <c r="H35" s="1100"/>
      <c r="I35" s="1100"/>
      <c r="J35" s="1100"/>
      <c r="K35" s="1100"/>
      <c r="L35" s="1100"/>
      <c r="M35" s="1100"/>
      <c r="N35" s="1100"/>
      <c r="O35" s="1100"/>
      <c r="P35" s="1100"/>
      <c r="Q35" s="1100"/>
      <c r="R35" s="1100"/>
      <c r="S35" s="1100"/>
      <c r="T35" s="1100"/>
      <c r="U35" s="1100"/>
      <c r="V35" s="1100"/>
      <c r="W35" s="1100"/>
      <c r="X35" s="1100"/>
      <c r="Y35" s="1100"/>
      <c r="Z35" s="1100"/>
      <c r="AA35" s="1100"/>
      <c r="AB35" s="1100"/>
      <c r="AC35" s="1100"/>
      <c r="AD35" s="1100"/>
      <c r="AE35" s="1100"/>
      <c r="AF35" s="1100"/>
      <c r="AG35" s="1100"/>
      <c r="AH35" s="1100"/>
      <c r="AI35" s="1100"/>
      <c r="AJ35" s="1100"/>
      <c r="AK35" s="1100"/>
      <c r="AL35" s="1100"/>
      <c r="AM35" s="1100"/>
      <c r="AN35" s="1100"/>
      <c r="AO35" s="1100"/>
      <c r="AP35" s="1100"/>
      <c r="AQ35" s="1100"/>
      <c r="AR35" s="1100"/>
      <c r="AS35" s="1100"/>
      <c r="AT35" s="1100"/>
      <c r="AU35" s="1100"/>
      <c r="AV35" s="1100"/>
    </row>
    <row r="36" spans="1:48">
      <c r="A36" s="670" t="s">
        <v>3719</v>
      </c>
      <c r="B36" s="670" t="s">
        <v>102</v>
      </c>
      <c r="C36" s="274">
        <v>27660</v>
      </c>
      <c r="D36" s="1101">
        <v>146</v>
      </c>
      <c r="E36" s="276">
        <v>127</v>
      </c>
      <c r="F36" s="276">
        <v>0</v>
      </c>
      <c r="G36" s="276">
        <v>191</v>
      </c>
      <c r="H36" s="276">
        <v>176</v>
      </c>
      <c r="I36" s="276">
        <v>0</v>
      </c>
      <c r="J36" s="276">
        <v>390</v>
      </c>
      <c r="K36" s="276">
        <v>330</v>
      </c>
      <c r="L36" s="276">
        <v>0</v>
      </c>
      <c r="M36" s="276">
        <v>219</v>
      </c>
      <c r="N36" s="276">
        <v>172</v>
      </c>
      <c r="O36" s="276">
        <v>0</v>
      </c>
      <c r="P36" s="276">
        <v>567</v>
      </c>
      <c r="Q36" s="276">
        <v>530</v>
      </c>
      <c r="R36" s="276">
        <v>0</v>
      </c>
      <c r="S36" s="276">
        <v>1845</v>
      </c>
      <c r="T36" s="276">
        <v>1772</v>
      </c>
      <c r="U36" s="276">
        <v>0</v>
      </c>
      <c r="V36" s="276">
        <v>5115</v>
      </c>
      <c r="W36" s="276">
        <v>5399</v>
      </c>
      <c r="X36" s="276">
        <v>0</v>
      </c>
      <c r="Y36" s="276">
        <v>788</v>
      </c>
      <c r="Z36" s="276">
        <v>611</v>
      </c>
      <c r="AA36" s="276">
        <v>0</v>
      </c>
      <c r="AB36" s="276">
        <v>961</v>
      </c>
      <c r="AC36" s="276">
        <v>799</v>
      </c>
      <c r="AD36" s="276">
        <v>0</v>
      </c>
      <c r="AE36" s="276">
        <v>1827</v>
      </c>
      <c r="AF36" s="276">
        <v>1667</v>
      </c>
      <c r="AG36" s="276">
        <v>0</v>
      </c>
      <c r="AH36" s="276">
        <v>855</v>
      </c>
      <c r="AI36" s="276">
        <v>740</v>
      </c>
      <c r="AJ36" s="276">
        <v>0</v>
      </c>
      <c r="AK36" s="276">
        <v>369</v>
      </c>
      <c r="AL36" s="276">
        <v>326</v>
      </c>
      <c r="AM36" s="276">
        <v>0</v>
      </c>
      <c r="AN36" s="276">
        <v>737</v>
      </c>
      <c r="AO36" s="276">
        <v>588</v>
      </c>
      <c r="AP36" s="276">
        <v>0</v>
      </c>
      <c r="AQ36" s="276">
        <v>74</v>
      </c>
      <c r="AR36" s="276">
        <v>48</v>
      </c>
      <c r="AS36" s="276">
        <v>0</v>
      </c>
      <c r="AT36" s="276">
        <v>175</v>
      </c>
      <c r="AU36" s="276">
        <v>116</v>
      </c>
      <c r="AV36" s="276">
        <v>0</v>
      </c>
    </row>
    <row r="37" spans="1:48">
      <c r="A37" s="1099"/>
      <c r="B37" s="1099"/>
      <c r="C37" s="1100"/>
      <c r="D37" s="407"/>
      <c r="E37" s="1100"/>
      <c r="F37" s="1100"/>
      <c r="G37" s="1100"/>
      <c r="H37" s="1100"/>
      <c r="I37" s="1100"/>
      <c r="J37" s="1100"/>
      <c r="K37" s="1100"/>
      <c r="L37" s="1100"/>
      <c r="M37" s="1100"/>
      <c r="N37" s="1100"/>
      <c r="O37" s="1100"/>
      <c r="P37" s="1100"/>
      <c r="Q37" s="1100"/>
      <c r="R37" s="1100"/>
      <c r="S37" s="1100"/>
      <c r="T37" s="1100"/>
      <c r="U37" s="1100"/>
      <c r="V37" s="1100"/>
      <c r="W37" s="1100"/>
      <c r="X37" s="1100"/>
      <c r="Y37" s="1100"/>
      <c r="Z37" s="1100"/>
      <c r="AA37" s="1100"/>
      <c r="AB37" s="1100"/>
      <c r="AC37" s="1100"/>
      <c r="AD37" s="1100"/>
      <c r="AE37" s="1100"/>
      <c r="AF37" s="1100"/>
      <c r="AG37" s="1100"/>
      <c r="AH37" s="1100"/>
      <c r="AI37" s="1100"/>
      <c r="AJ37" s="1100"/>
      <c r="AK37" s="1100"/>
      <c r="AL37" s="1100"/>
      <c r="AM37" s="1100"/>
      <c r="AN37" s="1100"/>
      <c r="AO37" s="1100"/>
      <c r="AP37" s="1100"/>
      <c r="AQ37" s="1100"/>
      <c r="AR37" s="1100"/>
      <c r="AS37" s="1100"/>
      <c r="AT37" s="1100"/>
      <c r="AU37" s="1100"/>
      <c r="AV37" s="1100"/>
    </row>
    <row r="38" spans="1:48">
      <c r="A38" s="670" t="s">
        <v>3718</v>
      </c>
      <c r="B38" s="670" t="s">
        <v>76</v>
      </c>
      <c r="C38" s="274">
        <v>10269</v>
      </c>
      <c r="D38" s="1101">
        <v>64</v>
      </c>
      <c r="E38" s="276">
        <v>64</v>
      </c>
      <c r="F38" s="276">
        <v>0</v>
      </c>
      <c r="G38" s="276">
        <v>57</v>
      </c>
      <c r="H38" s="276">
        <v>59</v>
      </c>
      <c r="I38" s="276">
        <v>0</v>
      </c>
      <c r="J38" s="276">
        <v>145</v>
      </c>
      <c r="K38" s="276">
        <v>139</v>
      </c>
      <c r="L38" s="276">
        <v>0</v>
      </c>
      <c r="M38" s="276">
        <v>89</v>
      </c>
      <c r="N38" s="276">
        <v>51</v>
      </c>
      <c r="O38" s="276">
        <v>0</v>
      </c>
      <c r="P38" s="276">
        <v>245</v>
      </c>
      <c r="Q38" s="276">
        <v>184</v>
      </c>
      <c r="R38" s="276">
        <v>0</v>
      </c>
      <c r="S38" s="276">
        <v>562</v>
      </c>
      <c r="T38" s="276">
        <v>560</v>
      </c>
      <c r="U38" s="276">
        <v>0</v>
      </c>
      <c r="V38" s="276">
        <v>1865</v>
      </c>
      <c r="W38" s="276">
        <v>2063</v>
      </c>
      <c r="X38" s="276">
        <v>0</v>
      </c>
      <c r="Y38" s="276">
        <v>287</v>
      </c>
      <c r="Z38" s="276">
        <v>289</v>
      </c>
      <c r="AA38" s="276">
        <v>0</v>
      </c>
      <c r="AB38" s="276">
        <v>405</v>
      </c>
      <c r="AC38" s="276">
        <v>377</v>
      </c>
      <c r="AD38" s="276">
        <v>0</v>
      </c>
      <c r="AE38" s="276">
        <v>615</v>
      </c>
      <c r="AF38" s="276">
        <v>597</v>
      </c>
      <c r="AG38" s="276">
        <v>0</v>
      </c>
      <c r="AH38" s="276">
        <v>331</v>
      </c>
      <c r="AI38" s="276">
        <v>336</v>
      </c>
      <c r="AJ38" s="276">
        <v>0</v>
      </c>
      <c r="AK38" s="276">
        <v>124</v>
      </c>
      <c r="AL38" s="276">
        <v>140</v>
      </c>
      <c r="AM38" s="276">
        <v>0</v>
      </c>
      <c r="AN38" s="276">
        <v>255</v>
      </c>
      <c r="AO38" s="276">
        <v>248</v>
      </c>
      <c r="AP38" s="276">
        <v>0</v>
      </c>
      <c r="AQ38" s="276">
        <v>30</v>
      </c>
      <c r="AR38" s="276">
        <v>23</v>
      </c>
      <c r="AS38" s="276">
        <v>0</v>
      </c>
      <c r="AT38" s="276">
        <v>36</v>
      </c>
      <c r="AU38" s="276">
        <v>29</v>
      </c>
      <c r="AV38" s="276">
        <v>0</v>
      </c>
    </row>
    <row r="39" spans="1:48">
      <c r="A39" s="1099"/>
      <c r="B39" s="1099"/>
      <c r="C39" s="1100"/>
      <c r="D39" s="407"/>
      <c r="E39" s="1100"/>
      <c r="F39" s="1100"/>
      <c r="G39" s="1100"/>
      <c r="H39" s="1100"/>
      <c r="I39" s="1100"/>
      <c r="J39" s="1100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  <c r="AK39" s="1100"/>
      <c r="AL39" s="1100"/>
      <c r="AM39" s="1100"/>
      <c r="AN39" s="1100"/>
      <c r="AO39" s="1100"/>
      <c r="AP39" s="1100"/>
      <c r="AQ39" s="1100"/>
      <c r="AR39" s="1100"/>
      <c r="AS39" s="1100"/>
      <c r="AT39" s="1100"/>
      <c r="AU39" s="1100"/>
      <c r="AV39" s="1100"/>
    </row>
    <row r="40" spans="1:48">
      <c r="A40" s="670" t="s">
        <v>3717</v>
      </c>
      <c r="B40" s="670" t="s">
        <v>105</v>
      </c>
      <c r="C40" s="274">
        <v>7349</v>
      </c>
      <c r="D40" s="1101">
        <v>56</v>
      </c>
      <c r="E40" s="276">
        <v>42</v>
      </c>
      <c r="F40" s="276">
        <v>0</v>
      </c>
      <c r="G40" s="276">
        <v>77</v>
      </c>
      <c r="H40" s="276">
        <v>44</v>
      </c>
      <c r="I40" s="276">
        <v>0</v>
      </c>
      <c r="J40" s="276">
        <v>144</v>
      </c>
      <c r="K40" s="276">
        <v>78</v>
      </c>
      <c r="L40" s="276">
        <v>0</v>
      </c>
      <c r="M40" s="276">
        <v>50</v>
      </c>
      <c r="N40" s="276">
        <v>49</v>
      </c>
      <c r="O40" s="276">
        <v>0</v>
      </c>
      <c r="P40" s="276">
        <v>175</v>
      </c>
      <c r="Q40" s="276">
        <v>124</v>
      </c>
      <c r="R40" s="276">
        <v>0</v>
      </c>
      <c r="S40" s="276">
        <v>481</v>
      </c>
      <c r="T40" s="276">
        <v>352</v>
      </c>
      <c r="U40" s="276">
        <v>0</v>
      </c>
      <c r="V40" s="276">
        <v>1650</v>
      </c>
      <c r="W40" s="276">
        <v>1102</v>
      </c>
      <c r="X40" s="276">
        <v>0</v>
      </c>
      <c r="Y40" s="276">
        <v>282</v>
      </c>
      <c r="Z40" s="276">
        <v>132</v>
      </c>
      <c r="AA40" s="276">
        <v>0</v>
      </c>
      <c r="AB40" s="276">
        <v>230</v>
      </c>
      <c r="AC40" s="276">
        <v>153</v>
      </c>
      <c r="AD40" s="276">
        <v>0</v>
      </c>
      <c r="AE40" s="276">
        <v>604</v>
      </c>
      <c r="AF40" s="276">
        <v>381</v>
      </c>
      <c r="AG40" s="276">
        <v>0</v>
      </c>
      <c r="AH40" s="276">
        <v>251</v>
      </c>
      <c r="AI40" s="276">
        <v>165</v>
      </c>
      <c r="AJ40" s="276">
        <v>0</v>
      </c>
      <c r="AK40" s="276">
        <v>108</v>
      </c>
      <c r="AL40" s="276">
        <v>65</v>
      </c>
      <c r="AM40" s="276">
        <v>0</v>
      </c>
      <c r="AN40" s="276">
        <v>277</v>
      </c>
      <c r="AO40" s="276">
        <v>145</v>
      </c>
      <c r="AP40" s="276">
        <v>0</v>
      </c>
      <c r="AQ40" s="276">
        <v>32</v>
      </c>
      <c r="AR40" s="276">
        <v>12</v>
      </c>
      <c r="AS40" s="276">
        <v>0</v>
      </c>
      <c r="AT40" s="276">
        <v>56</v>
      </c>
      <c r="AU40" s="276">
        <v>32</v>
      </c>
      <c r="AV40" s="276">
        <v>0</v>
      </c>
    </row>
    <row r="41" spans="1:48">
      <c r="A41" s="1099"/>
      <c r="B41" s="1099"/>
      <c r="C41" s="1100"/>
      <c r="D41" s="407"/>
      <c r="E41" s="1100"/>
      <c r="F41" s="1100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  <c r="AK41" s="1100"/>
      <c r="AL41" s="1100"/>
      <c r="AM41" s="1100"/>
      <c r="AN41" s="1100"/>
      <c r="AO41" s="1100"/>
      <c r="AP41" s="1100"/>
      <c r="AQ41" s="1100"/>
      <c r="AR41" s="1100"/>
      <c r="AS41" s="1100"/>
      <c r="AT41" s="1100"/>
      <c r="AU41" s="1100"/>
      <c r="AV41" s="1100"/>
    </row>
    <row r="42" spans="1:48">
      <c r="A42" s="670" t="s">
        <v>3716</v>
      </c>
      <c r="B42" s="670" t="s">
        <v>107</v>
      </c>
      <c r="C42" s="274">
        <v>251</v>
      </c>
      <c r="D42" s="1101">
        <v>1</v>
      </c>
      <c r="E42" s="276">
        <v>1</v>
      </c>
      <c r="F42" s="276">
        <v>0</v>
      </c>
      <c r="G42" s="276">
        <v>1</v>
      </c>
      <c r="H42" s="276">
        <v>2</v>
      </c>
      <c r="I42" s="276">
        <v>0</v>
      </c>
      <c r="J42" s="276">
        <v>1</v>
      </c>
      <c r="K42" s="276">
        <v>2</v>
      </c>
      <c r="L42" s="276">
        <v>0</v>
      </c>
      <c r="M42" s="276">
        <v>1</v>
      </c>
      <c r="N42" s="276">
        <v>1</v>
      </c>
      <c r="O42" s="276">
        <v>0</v>
      </c>
      <c r="P42" s="276">
        <v>4</v>
      </c>
      <c r="Q42" s="276">
        <v>11</v>
      </c>
      <c r="R42" s="276">
        <v>0</v>
      </c>
      <c r="S42" s="276">
        <v>16</v>
      </c>
      <c r="T42" s="276">
        <v>22</v>
      </c>
      <c r="U42" s="276">
        <v>0</v>
      </c>
      <c r="V42" s="276">
        <v>15</v>
      </c>
      <c r="W42" s="276">
        <v>45</v>
      </c>
      <c r="X42" s="276">
        <v>0</v>
      </c>
      <c r="Y42" s="276">
        <v>6</v>
      </c>
      <c r="Z42" s="276">
        <v>12</v>
      </c>
      <c r="AA42" s="276">
        <v>0</v>
      </c>
      <c r="AB42" s="276">
        <v>5</v>
      </c>
      <c r="AC42" s="276">
        <v>9</v>
      </c>
      <c r="AD42" s="276">
        <v>0</v>
      </c>
      <c r="AE42" s="276">
        <v>13</v>
      </c>
      <c r="AF42" s="276">
        <v>18</v>
      </c>
      <c r="AG42" s="276">
        <v>0</v>
      </c>
      <c r="AH42" s="276">
        <v>14</v>
      </c>
      <c r="AI42" s="276">
        <v>13</v>
      </c>
      <c r="AJ42" s="276">
        <v>0</v>
      </c>
      <c r="AK42" s="276">
        <v>9</v>
      </c>
      <c r="AL42" s="276">
        <v>5</v>
      </c>
      <c r="AM42" s="276">
        <v>0</v>
      </c>
      <c r="AN42" s="276">
        <v>9</v>
      </c>
      <c r="AO42" s="276">
        <v>12</v>
      </c>
      <c r="AP42" s="276">
        <v>0</v>
      </c>
      <c r="AQ42" s="276">
        <v>1</v>
      </c>
      <c r="AR42" s="276">
        <v>0</v>
      </c>
      <c r="AS42" s="276">
        <v>0</v>
      </c>
      <c r="AT42" s="276">
        <v>1</v>
      </c>
      <c r="AU42" s="276">
        <v>1</v>
      </c>
      <c r="AV42" s="276">
        <v>0</v>
      </c>
    </row>
    <row r="43" spans="1:48">
      <c r="A43" s="1099"/>
      <c r="B43" s="1099"/>
      <c r="C43" s="1100"/>
      <c r="D43" s="407"/>
      <c r="E43" s="1100"/>
      <c r="F43" s="1100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  <c r="AK43" s="1100"/>
      <c r="AL43" s="1100"/>
      <c r="AM43" s="1100"/>
      <c r="AN43" s="1100"/>
      <c r="AO43" s="1100"/>
      <c r="AP43" s="1100"/>
      <c r="AQ43" s="1100"/>
      <c r="AR43" s="1100"/>
      <c r="AS43" s="1100"/>
      <c r="AT43" s="1100"/>
      <c r="AU43" s="1100"/>
      <c r="AV43" s="1100"/>
    </row>
    <row r="44" spans="1:48">
      <c r="A44" s="670" t="s">
        <v>3715</v>
      </c>
      <c r="B44" s="670" t="s">
        <v>109</v>
      </c>
      <c r="C44" s="274">
        <v>537</v>
      </c>
      <c r="D44" s="1101">
        <v>5</v>
      </c>
      <c r="E44" s="276">
        <v>4</v>
      </c>
      <c r="F44" s="276">
        <v>0</v>
      </c>
      <c r="G44" s="276">
        <v>3</v>
      </c>
      <c r="H44" s="276">
        <v>3</v>
      </c>
      <c r="I44" s="276">
        <v>0</v>
      </c>
      <c r="J44" s="276">
        <v>1</v>
      </c>
      <c r="K44" s="276">
        <v>9</v>
      </c>
      <c r="L44" s="276">
        <v>0</v>
      </c>
      <c r="M44" s="276">
        <v>3</v>
      </c>
      <c r="N44" s="276">
        <v>9</v>
      </c>
      <c r="O44" s="276">
        <v>0</v>
      </c>
      <c r="P44" s="276">
        <v>13</v>
      </c>
      <c r="Q44" s="276">
        <v>14</v>
      </c>
      <c r="R44" s="276">
        <v>0</v>
      </c>
      <c r="S44" s="276">
        <v>14</v>
      </c>
      <c r="T44" s="276">
        <v>41</v>
      </c>
      <c r="U44" s="276">
        <v>0</v>
      </c>
      <c r="V44" s="276">
        <v>56</v>
      </c>
      <c r="W44" s="276">
        <v>148</v>
      </c>
      <c r="X44" s="276">
        <v>0</v>
      </c>
      <c r="Y44" s="276">
        <v>8</v>
      </c>
      <c r="Z44" s="276">
        <v>18</v>
      </c>
      <c r="AA44" s="276">
        <v>0</v>
      </c>
      <c r="AB44" s="276">
        <v>5</v>
      </c>
      <c r="AC44" s="276">
        <v>27</v>
      </c>
      <c r="AD44" s="276">
        <v>0</v>
      </c>
      <c r="AE44" s="276">
        <v>20</v>
      </c>
      <c r="AF44" s="276">
        <v>41</v>
      </c>
      <c r="AG44" s="276">
        <v>0</v>
      </c>
      <c r="AH44" s="276">
        <v>12</v>
      </c>
      <c r="AI44" s="276">
        <v>26</v>
      </c>
      <c r="AJ44" s="276">
        <v>0</v>
      </c>
      <c r="AK44" s="276">
        <v>2</v>
      </c>
      <c r="AL44" s="276">
        <v>12</v>
      </c>
      <c r="AM44" s="276">
        <v>0</v>
      </c>
      <c r="AN44" s="276">
        <v>5</v>
      </c>
      <c r="AO44" s="276">
        <v>27</v>
      </c>
      <c r="AP44" s="276">
        <v>0</v>
      </c>
      <c r="AQ44" s="276">
        <v>3</v>
      </c>
      <c r="AR44" s="276">
        <v>1</v>
      </c>
      <c r="AS44" s="276">
        <v>0</v>
      </c>
      <c r="AT44" s="276">
        <v>1</v>
      </c>
      <c r="AU44" s="276">
        <v>6</v>
      </c>
      <c r="AV44" s="276">
        <v>0</v>
      </c>
    </row>
    <row r="45" spans="1:48">
      <c r="A45" s="1099"/>
      <c r="B45" s="1099"/>
      <c r="C45" s="1100"/>
      <c r="D45" s="407"/>
      <c r="E45" s="1100"/>
      <c r="F45" s="1100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  <c r="AK45" s="1100"/>
      <c r="AL45" s="1100"/>
      <c r="AM45" s="1100"/>
      <c r="AN45" s="1100"/>
      <c r="AO45" s="1100"/>
      <c r="AP45" s="1100"/>
      <c r="AQ45" s="1100"/>
      <c r="AR45" s="1100"/>
      <c r="AS45" s="1100"/>
      <c r="AT45" s="1100"/>
      <c r="AU45" s="1100"/>
      <c r="AV45" s="1100"/>
    </row>
    <row r="46" spans="1:48">
      <c r="A46" s="670" t="s">
        <v>3714</v>
      </c>
      <c r="B46" s="670" t="s">
        <v>111</v>
      </c>
      <c r="C46" s="274">
        <v>2883</v>
      </c>
      <c r="D46" s="1101">
        <v>20</v>
      </c>
      <c r="E46" s="276">
        <v>27</v>
      </c>
      <c r="F46" s="276">
        <v>0</v>
      </c>
      <c r="G46" s="276">
        <v>19</v>
      </c>
      <c r="H46" s="276">
        <v>24</v>
      </c>
      <c r="I46" s="276">
        <v>0</v>
      </c>
      <c r="J46" s="276">
        <v>48</v>
      </c>
      <c r="K46" s="276">
        <v>51</v>
      </c>
      <c r="L46" s="276">
        <v>0</v>
      </c>
      <c r="M46" s="276">
        <v>21</v>
      </c>
      <c r="N46" s="276">
        <v>15</v>
      </c>
      <c r="O46" s="276">
        <v>0</v>
      </c>
      <c r="P46" s="276">
        <v>65</v>
      </c>
      <c r="Q46" s="276">
        <v>59</v>
      </c>
      <c r="R46" s="276">
        <v>0</v>
      </c>
      <c r="S46" s="276">
        <v>160</v>
      </c>
      <c r="T46" s="276">
        <v>242</v>
      </c>
      <c r="U46" s="276">
        <v>0</v>
      </c>
      <c r="V46" s="276">
        <v>444</v>
      </c>
      <c r="W46" s="276">
        <v>547</v>
      </c>
      <c r="X46" s="276">
        <v>0</v>
      </c>
      <c r="Y46" s="276">
        <v>102</v>
      </c>
      <c r="Z46" s="276">
        <v>85</v>
      </c>
      <c r="AA46" s="276">
        <v>0</v>
      </c>
      <c r="AB46" s="276">
        <v>104</v>
      </c>
      <c r="AC46" s="276">
        <v>84</v>
      </c>
      <c r="AD46" s="276">
        <v>0</v>
      </c>
      <c r="AE46" s="276">
        <v>166</v>
      </c>
      <c r="AF46" s="276">
        <v>174</v>
      </c>
      <c r="AG46" s="276">
        <v>0</v>
      </c>
      <c r="AH46" s="276">
        <v>78</v>
      </c>
      <c r="AI46" s="276">
        <v>94</v>
      </c>
      <c r="AJ46" s="276">
        <v>0</v>
      </c>
      <c r="AK46" s="276">
        <v>35</v>
      </c>
      <c r="AL46" s="276">
        <v>36</v>
      </c>
      <c r="AM46" s="276">
        <v>0</v>
      </c>
      <c r="AN46" s="276">
        <v>69</v>
      </c>
      <c r="AO46" s="276">
        <v>76</v>
      </c>
      <c r="AP46" s="276">
        <v>0</v>
      </c>
      <c r="AQ46" s="276">
        <v>10</v>
      </c>
      <c r="AR46" s="276">
        <v>4</v>
      </c>
      <c r="AS46" s="276">
        <v>0</v>
      </c>
      <c r="AT46" s="276">
        <v>11</v>
      </c>
      <c r="AU46" s="276">
        <v>13</v>
      </c>
      <c r="AV46" s="276">
        <v>0</v>
      </c>
    </row>
    <row r="47" spans="1:48">
      <c r="A47" s="1099"/>
      <c r="B47" s="1099"/>
      <c r="C47" s="1100"/>
      <c r="D47" s="407"/>
      <c r="E47" s="1100"/>
      <c r="F47" s="1100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  <c r="AK47" s="1100"/>
      <c r="AL47" s="1100"/>
      <c r="AM47" s="1100"/>
      <c r="AN47" s="1100"/>
      <c r="AO47" s="1100"/>
      <c r="AP47" s="1100"/>
      <c r="AQ47" s="1100"/>
      <c r="AR47" s="1100"/>
      <c r="AS47" s="1100"/>
      <c r="AT47" s="1100"/>
      <c r="AU47" s="1100"/>
      <c r="AV47" s="1100"/>
    </row>
    <row r="48" spans="1:48">
      <c r="A48" s="670" t="s">
        <v>3713</v>
      </c>
      <c r="B48" s="670" t="s">
        <v>79</v>
      </c>
      <c r="C48" s="274">
        <v>52</v>
      </c>
      <c r="D48" s="1101">
        <v>0</v>
      </c>
      <c r="E48" s="276">
        <v>1</v>
      </c>
      <c r="F48" s="276">
        <v>0</v>
      </c>
      <c r="G48" s="276">
        <v>0</v>
      </c>
      <c r="H48" s="276">
        <v>1</v>
      </c>
      <c r="I48" s="276">
        <v>0</v>
      </c>
      <c r="J48" s="276">
        <v>0</v>
      </c>
      <c r="K48" s="276">
        <v>3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  <c r="Q48" s="276">
        <v>3</v>
      </c>
      <c r="R48" s="276">
        <v>0</v>
      </c>
      <c r="S48" s="276">
        <v>0</v>
      </c>
      <c r="T48" s="276">
        <v>6</v>
      </c>
      <c r="U48" s="276">
        <v>0</v>
      </c>
      <c r="V48" s="276">
        <v>0</v>
      </c>
      <c r="W48" s="276">
        <v>15</v>
      </c>
      <c r="X48" s="276">
        <v>0</v>
      </c>
      <c r="Y48" s="276">
        <v>0</v>
      </c>
      <c r="Z48" s="276">
        <v>4</v>
      </c>
      <c r="AA48" s="276">
        <v>0</v>
      </c>
      <c r="AB48" s="276">
        <v>0</v>
      </c>
      <c r="AC48" s="276">
        <v>3</v>
      </c>
      <c r="AD48" s="276">
        <v>0</v>
      </c>
      <c r="AE48" s="276">
        <v>0</v>
      </c>
      <c r="AF48" s="276">
        <v>5</v>
      </c>
      <c r="AG48" s="276">
        <v>0</v>
      </c>
      <c r="AH48" s="276">
        <v>0</v>
      </c>
      <c r="AI48" s="276">
        <v>3</v>
      </c>
      <c r="AJ48" s="276">
        <v>0</v>
      </c>
      <c r="AK48" s="276">
        <v>0</v>
      </c>
      <c r="AL48" s="276">
        <v>1</v>
      </c>
      <c r="AM48" s="276">
        <v>0</v>
      </c>
      <c r="AN48" s="276">
        <v>0</v>
      </c>
      <c r="AO48" s="276">
        <v>6</v>
      </c>
      <c r="AP48" s="276">
        <v>0</v>
      </c>
      <c r="AQ48" s="276">
        <v>0</v>
      </c>
      <c r="AR48" s="276">
        <v>1</v>
      </c>
      <c r="AS48" s="276">
        <v>0</v>
      </c>
      <c r="AT48" s="276">
        <v>0</v>
      </c>
      <c r="AU48" s="276">
        <v>0</v>
      </c>
      <c r="AV48" s="276">
        <v>0</v>
      </c>
    </row>
    <row r="49" spans="1:48">
      <c r="A49" s="1099"/>
      <c r="B49" s="1099"/>
      <c r="C49" s="1100"/>
      <c r="D49" s="407"/>
      <c r="E49" s="1100"/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  <c r="AK49" s="1100"/>
      <c r="AL49" s="1100"/>
      <c r="AM49" s="1100"/>
      <c r="AN49" s="1100"/>
      <c r="AO49" s="1100"/>
      <c r="AP49" s="1100"/>
      <c r="AQ49" s="1100"/>
      <c r="AR49" s="1100"/>
      <c r="AS49" s="1100"/>
      <c r="AT49" s="1100"/>
      <c r="AU49" s="1100"/>
      <c r="AV49" s="1100"/>
    </row>
    <row r="50" spans="1:48">
      <c r="A50" s="670" t="s">
        <v>177</v>
      </c>
      <c r="B50" s="670" t="s">
        <v>78</v>
      </c>
      <c r="C50" s="274">
        <v>766</v>
      </c>
      <c r="D50" s="1101">
        <v>7</v>
      </c>
      <c r="E50" s="276">
        <v>6</v>
      </c>
      <c r="F50" s="276">
        <v>0</v>
      </c>
      <c r="G50" s="276">
        <v>10</v>
      </c>
      <c r="H50" s="276">
        <v>2</v>
      </c>
      <c r="I50" s="276">
        <v>0</v>
      </c>
      <c r="J50" s="276">
        <v>15</v>
      </c>
      <c r="K50" s="276">
        <v>15</v>
      </c>
      <c r="L50" s="276">
        <v>0</v>
      </c>
      <c r="M50" s="276">
        <v>11</v>
      </c>
      <c r="N50" s="276">
        <v>5</v>
      </c>
      <c r="O50" s="276">
        <v>0</v>
      </c>
      <c r="P50" s="276">
        <v>18</v>
      </c>
      <c r="Q50" s="276">
        <v>14</v>
      </c>
      <c r="R50" s="276">
        <v>0</v>
      </c>
      <c r="S50" s="276">
        <v>38</v>
      </c>
      <c r="T50" s="276">
        <v>33</v>
      </c>
      <c r="U50" s="276">
        <v>0</v>
      </c>
      <c r="V50" s="276">
        <v>186</v>
      </c>
      <c r="W50" s="276">
        <v>134</v>
      </c>
      <c r="X50" s="276">
        <v>4</v>
      </c>
      <c r="Y50" s="276">
        <v>22</v>
      </c>
      <c r="Z50" s="276">
        <v>3</v>
      </c>
      <c r="AA50" s="276">
        <v>0</v>
      </c>
      <c r="AB50" s="276">
        <v>22</v>
      </c>
      <c r="AC50" s="276">
        <v>20</v>
      </c>
      <c r="AD50" s="276">
        <v>0</v>
      </c>
      <c r="AE50" s="276">
        <v>70</v>
      </c>
      <c r="AF50" s="276">
        <v>34</v>
      </c>
      <c r="AG50" s="276">
        <v>0</v>
      </c>
      <c r="AH50" s="276">
        <v>19</v>
      </c>
      <c r="AI50" s="276">
        <v>24</v>
      </c>
      <c r="AJ50" s="276">
        <v>0</v>
      </c>
      <c r="AK50" s="276">
        <v>5</v>
      </c>
      <c r="AL50" s="276">
        <v>6</v>
      </c>
      <c r="AM50" s="276">
        <v>0</v>
      </c>
      <c r="AN50" s="276">
        <v>30</v>
      </c>
      <c r="AO50" s="276">
        <v>7</v>
      </c>
      <c r="AP50" s="276">
        <v>0</v>
      </c>
      <c r="AQ50" s="276">
        <v>1</v>
      </c>
      <c r="AR50" s="276">
        <v>1</v>
      </c>
      <c r="AS50" s="276">
        <v>0</v>
      </c>
      <c r="AT50" s="276">
        <v>0</v>
      </c>
      <c r="AU50" s="276">
        <v>4</v>
      </c>
      <c r="AV50" s="276">
        <v>0</v>
      </c>
    </row>
    <row r="51" spans="1:48">
      <c r="A51" s="1099"/>
      <c r="B51" s="1099"/>
      <c r="C51" s="1100"/>
      <c r="D51" s="407"/>
      <c r="E51" s="1100"/>
      <c r="F51" s="1100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  <c r="AK51" s="1100"/>
      <c r="AL51" s="1100"/>
      <c r="AM51" s="1100"/>
      <c r="AN51" s="1100"/>
      <c r="AO51" s="1100"/>
      <c r="AP51" s="1100"/>
      <c r="AQ51" s="1100"/>
      <c r="AR51" s="1100"/>
      <c r="AS51" s="1100"/>
      <c r="AT51" s="1100"/>
      <c r="AU51" s="1100"/>
      <c r="AV51" s="1100"/>
    </row>
    <row r="52" spans="1:48" ht="20.399999999999999">
      <c r="A52" s="670" t="s">
        <v>178</v>
      </c>
      <c r="B52" s="670" t="s">
        <v>85</v>
      </c>
      <c r="C52" s="274">
        <v>941</v>
      </c>
      <c r="D52" s="1101">
        <v>15</v>
      </c>
      <c r="E52" s="276">
        <v>4</v>
      </c>
      <c r="F52" s="276">
        <v>0</v>
      </c>
      <c r="G52" s="276">
        <v>9</v>
      </c>
      <c r="H52" s="276">
        <v>10</v>
      </c>
      <c r="I52" s="276">
        <v>1</v>
      </c>
      <c r="J52" s="276">
        <v>10</v>
      </c>
      <c r="K52" s="276">
        <v>19</v>
      </c>
      <c r="L52" s="276">
        <v>3</v>
      </c>
      <c r="M52" s="276">
        <v>13</v>
      </c>
      <c r="N52" s="276">
        <v>13</v>
      </c>
      <c r="O52" s="276">
        <v>0</v>
      </c>
      <c r="P52" s="276">
        <v>32</v>
      </c>
      <c r="Q52" s="276">
        <v>26</v>
      </c>
      <c r="R52" s="276">
        <v>0</v>
      </c>
      <c r="S52" s="276">
        <v>33</v>
      </c>
      <c r="T52" s="276">
        <v>41</v>
      </c>
      <c r="U52" s="276">
        <v>2</v>
      </c>
      <c r="V52" s="276">
        <v>177</v>
      </c>
      <c r="W52" s="276">
        <v>178</v>
      </c>
      <c r="X52" s="276">
        <v>5</v>
      </c>
      <c r="Y52" s="276">
        <v>33</v>
      </c>
      <c r="Z52" s="276">
        <v>28</v>
      </c>
      <c r="AA52" s="276">
        <v>0</v>
      </c>
      <c r="AB52" s="276">
        <v>35</v>
      </c>
      <c r="AC52" s="276">
        <v>25</v>
      </c>
      <c r="AD52" s="276">
        <v>1</v>
      </c>
      <c r="AE52" s="276">
        <v>54</v>
      </c>
      <c r="AF52" s="276">
        <v>45</v>
      </c>
      <c r="AG52" s="276">
        <v>2</v>
      </c>
      <c r="AH52" s="276">
        <v>17</v>
      </c>
      <c r="AI52" s="276">
        <v>28</v>
      </c>
      <c r="AJ52" s="276">
        <v>0</v>
      </c>
      <c r="AK52" s="276">
        <v>11</v>
      </c>
      <c r="AL52" s="276">
        <v>16</v>
      </c>
      <c r="AM52" s="276">
        <v>0</v>
      </c>
      <c r="AN52" s="276">
        <v>22</v>
      </c>
      <c r="AO52" s="276">
        <v>20</v>
      </c>
      <c r="AP52" s="276">
        <v>0</v>
      </c>
      <c r="AQ52" s="276">
        <v>2</v>
      </c>
      <c r="AR52" s="276">
        <v>3</v>
      </c>
      <c r="AS52" s="276">
        <v>0</v>
      </c>
      <c r="AT52" s="276">
        <v>5</v>
      </c>
      <c r="AU52" s="276">
        <v>3</v>
      </c>
      <c r="AV52" s="276">
        <v>0</v>
      </c>
    </row>
    <row r="53" spans="1:48">
      <c r="A53" s="1099"/>
      <c r="B53" s="1099"/>
      <c r="C53" s="1100"/>
      <c r="D53" s="407"/>
      <c r="E53" s="1100"/>
      <c r="F53" s="1100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  <c r="AK53" s="1100"/>
      <c r="AL53" s="1100"/>
      <c r="AM53" s="1100"/>
      <c r="AN53" s="1100"/>
      <c r="AO53" s="1100"/>
      <c r="AP53" s="1100"/>
      <c r="AQ53" s="1100"/>
      <c r="AR53" s="1100"/>
      <c r="AS53" s="1100"/>
      <c r="AT53" s="1100"/>
      <c r="AU53" s="1100"/>
      <c r="AV53" s="1100"/>
    </row>
    <row r="54" spans="1:48">
      <c r="A54" s="670" t="s">
        <v>179</v>
      </c>
      <c r="B54" s="670" t="s">
        <v>3743</v>
      </c>
      <c r="C54" s="274">
        <v>2195</v>
      </c>
      <c r="D54" s="1101">
        <v>14</v>
      </c>
      <c r="E54" s="276">
        <v>20</v>
      </c>
      <c r="F54" s="276">
        <v>0</v>
      </c>
      <c r="G54" s="276">
        <v>28</v>
      </c>
      <c r="H54" s="276">
        <v>17</v>
      </c>
      <c r="I54" s="276">
        <v>0</v>
      </c>
      <c r="J54" s="276">
        <v>31</v>
      </c>
      <c r="K54" s="276">
        <v>33</v>
      </c>
      <c r="L54" s="276">
        <v>0</v>
      </c>
      <c r="M54" s="276">
        <v>12</v>
      </c>
      <c r="N54" s="276">
        <v>26</v>
      </c>
      <c r="O54" s="276">
        <v>0</v>
      </c>
      <c r="P54" s="276">
        <v>57</v>
      </c>
      <c r="Q54" s="276">
        <v>81</v>
      </c>
      <c r="R54" s="276">
        <v>0</v>
      </c>
      <c r="S54" s="276">
        <v>85</v>
      </c>
      <c r="T54" s="276">
        <v>146</v>
      </c>
      <c r="U54" s="276">
        <v>0</v>
      </c>
      <c r="V54" s="276">
        <v>231</v>
      </c>
      <c r="W54" s="276">
        <v>322</v>
      </c>
      <c r="X54" s="276">
        <v>0</v>
      </c>
      <c r="Y54" s="276">
        <v>80</v>
      </c>
      <c r="Z54" s="276">
        <v>64</v>
      </c>
      <c r="AA54" s="276">
        <v>0</v>
      </c>
      <c r="AB54" s="276">
        <v>73</v>
      </c>
      <c r="AC54" s="276">
        <v>75</v>
      </c>
      <c r="AD54" s="276">
        <v>0</v>
      </c>
      <c r="AE54" s="276">
        <v>98</v>
      </c>
      <c r="AF54" s="276">
        <v>124</v>
      </c>
      <c r="AG54" s="276">
        <v>0</v>
      </c>
      <c r="AH54" s="276">
        <v>147</v>
      </c>
      <c r="AI54" s="276">
        <v>154</v>
      </c>
      <c r="AJ54" s="276">
        <v>0</v>
      </c>
      <c r="AK54" s="276">
        <v>56</v>
      </c>
      <c r="AL54" s="276">
        <v>51</v>
      </c>
      <c r="AM54" s="276">
        <v>0</v>
      </c>
      <c r="AN54" s="276">
        <v>72</v>
      </c>
      <c r="AO54" s="276">
        <v>71</v>
      </c>
      <c r="AP54" s="276">
        <v>0</v>
      </c>
      <c r="AQ54" s="276">
        <v>10</v>
      </c>
      <c r="AR54" s="276">
        <v>4</v>
      </c>
      <c r="AS54" s="276">
        <v>0</v>
      </c>
      <c r="AT54" s="276">
        <v>9</v>
      </c>
      <c r="AU54" s="276">
        <v>4</v>
      </c>
      <c r="AV54" s="276">
        <v>0</v>
      </c>
    </row>
    <row r="55" spans="1:48">
      <c r="A55" s="1099"/>
      <c r="B55" s="1099"/>
      <c r="C55" s="1100"/>
      <c r="D55" s="407"/>
      <c r="E55" s="1100"/>
      <c r="F55" s="1100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  <c r="AK55" s="1100"/>
      <c r="AL55" s="1100"/>
      <c r="AM55" s="1100"/>
      <c r="AN55" s="1100"/>
      <c r="AO55" s="1100"/>
      <c r="AP55" s="1100"/>
      <c r="AQ55" s="1100"/>
      <c r="AR55" s="1100"/>
      <c r="AS55" s="1100"/>
      <c r="AT55" s="1100"/>
      <c r="AU55" s="1100"/>
      <c r="AV55" s="1100"/>
    </row>
    <row r="56" spans="1:48">
      <c r="A56" s="670" t="s">
        <v>180</v>
      </c>
      <c r="B56" s="670" t="s">
        <v>3712</v>
      </c>
      <c r="C56" s="274">
        <v>7617</v>
      </c>
      <c r="D56" s="1101">
        <v>78</v>
      </c>
      <c r="E56" s="276">
        <v>30</v>
      </c>
      <c r="F56" s="276">
        <v>0</v>
      </c>
      <c r="G56" s="276">
        <v>112</v>
      </c>
      <c r="H56" s="276">
        <v>35</v>
      </c>
      <c r="I56" s="276">
        <v>0</v>
      </c>
      <c r="J56" s="276">
        <v>194</v>
      </c>
      <c r="K56" s="276">
        <v>66</v>
      </c>
      <c r="L56" s="276">
        <v>0</v>
      </c>
      <c r="M56" s="276">
        <v>107</v>
      </c>
      <c r="N56" s="276">
        <v>30</v>
      </c>
      <c r="O56" s="276">
        <v>0</v>
      </c>
      <c r="P56" s="276">
        <v>206</v>
      </c>
      <c r="Q56" s="276">
        <v>56</v>
      </c>
      <c r="R56" s="276">
        <v>0</v>
      </c>
      <c r="S56" s="276">
        <v>494</v>
      </c>
      <c r="T56" s="276">
        <v>185</v>
      </c>
      <c r="U56" s="276">
        <v>0</v>
      </c>
      <c r="V56" s="276">
        <v>1939</v>
      </c>
      <c r="W56" s="276">
        <v>691</v>
      </c>
      <c r="X56" s="276">
        <v>0</v>
      </c>
      <c r="Y56" s="276">
        <v>325</v>
      </c>
      <c r="Z56" s="276">
        <v>91</v>
      </c>
      <c r="AA56" s="276">
        <v>0</v>
      </c>
      <c r="AB56" s="276">
        <v>401</v>
      </c>
      <c r="AC56" s="276">
        <v>132</v>
      </c>
      <c r="AD56" s="276">
        <v>0</v>
      </c>
      <c r="AE56" s="276">
        <v>798</v>
      </c>
      <c r="AF56" s="276">
        <v>203</v>
      </c>
      <c r="AG56" s="276">
        <v>0</v>
      </c>
      <c r="AH56" s="276">
        <v>428</v>
      </c>
      <c r="AI56" s="276">
        <v>118</v>
      </c>
      <c r="AJ56" s="276">
        <v>0</v>
      </c>
      <c r="AK56" s="276">
        <v>167</v>
      </c>
      <c r="AL56" s="276">
        <v>50</v>
      </c>
      <c r="AM56" s="276">
        <v>0</v>
      </c>
      <c r="AN56" s="276">
        <v>429</v>
      </c>
      <c r="AO56" s="276">
        <v>103</v>
      </c>
      <c r="AP56" s="276">
        <v>0</v>
      </c>
      <c r="AQ56" s="276">
        <v>52</v>
      </c>
      <c r="AR56" s="276">
        <v>10</v>
      </c>
      <c r="AS56" s="276">
        <v>0</v>
      </c>
      <c r="AT56" s="276">
        <v>71</v>
      </c>
      <c r="AU56" s="276">
        <v>16</v>
      </c>
      <c r="AV56" s="276">
        <v>0</v>
      </c>
    </row>
    <row r="57" spans="1:48">
      <c r="A57" s="407"/>
      <c r="B57" s="407"/>
      <c r="C57" s="407"/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7"/>
      <c r="AL57" s="407"/>
      <c r="AM57" s="407"/>
      <c r="AN57" s="407"/>
      <c r="AO57" s="407"/>
      <c r="AP57" s="407"/>
      <c r="AQ57" s="407"/>
      <c r="AR57" s="407"/>
      <c r="AS57" s="407"/>
      <c r="AT57" s="407"/>
      <c r="AU57" s="407"/>
      <c r="AV57" s="407"/>
    </row>
    <row r="58" spans="1:48">
      <c r="A58" s="406" t="s">
        <v>4082</v>
      </c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  <c r="AA58" s="407"/>
      <c r="AB58" s="407"/>
      <c r="AC58" s="407"/>
      <c r="AD58" s="407"/>
      <c r="AE58" s="407"/>
      <c r="AF58" s="407"/>
      <c r="AG58" s="407"/>
      <c r="AH58" s="407"/>
      <c r="AI58" s="407"/>
      <c r="AJ58" s="407"/>
      <c r="AK58" s="407"/>
      <c r="AL58" s="407"/>
      <c r="AM58" s="407"/>
      <c r="AN58" s="407"/>
      <c r="AO58" s="407"/>
      <c r="AP58" s="407"/>
      <c r="AQ58" s="407"/>
      <c r="AR58" s="407"/>
      <c r="AS58" s="407"/>
      <c r="AT58" s="407"/>
      <c r="AU58" s="407"/>
      <c r="AV58" s="407"/>
    </row>
  </sheetData>
  <mergeCells count="18">
    <mergeCell ref="AH9:AJ9"/>
    <mergeCell ref="AK9:AM9"/>
    <mergeCell ref="AN9:AP9"/>
    <mergeCell ref="AQ9:AS9"/>
    <mergeCell ref="AT9:AV9"/>
    <mergeCell ref="B2:AU2"/>
    <mergeCell ref="C5:AV5"/>
    <mergeCell ref="D7:AU7"/>
    <mergeCell ref="D9:F9"/>
    <mergeCell ref="G9:I9"/>
    <mergeCell ref="J9:L9"/>
    <mergeCell ref="M9:O9"/>
    <mergeCell ref="P9:R9"/>
    <mergeCell ref="S9:U9"/>
    <mergeCell ref="V9:X9"/>
    <mergeCell ref="Y9:AA9"/>
    <mergeCell ref="AB9:AD9"/>
    <mergeCell ref="AE9:AG9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62" orientation="landscape" r:id="rId1"/>
  <headerFooter alignWithMargins="0"/>
  <colBreaks count="1" manualBreakCount="1">
    <brk id="17" max="57" man="1"/>
  </colBreaks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96">
    <outlinePr summaryBelow="0" summaryRight="0"/>
  </sheetPr>
  <dimension ref="A1:T56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3.6640625" style="35" bestFit="1" customWidth="1"/>
    <col min="2" max="2" width="5.109375" style="35" bestFit="1" customWidth="1"/>
    <col min="3" max="3" width="11.6640625" style="35" bestFit="1" customWidth="1"/>
    <col min="4" max="4" width="10.44140625" style="35" bestFit="1" customWidth="1"/>
    <col min="5" max="5" width="11.88671875" style="35" bestFit="1" customWidth="1"/>
    <col min="6" max="6" width="10" style="35" bestFit="1" customWidth="1"/>
    <col min="7" max="7" width="12.5546875" style="35" bestFit="1" customWidth="1"/>
    <col min="8" max="8" width="8.33203125" style="35" bestFit="1" customWidth="1"/>
    <col min="9" max="9" width="12.33203125" style="35" bestFit="1" customWidth="1"/>
    <col min="10" max="11" width="11.5546875" style="35" bestFit="1" customWidth="1"/>
    <col min="12" max="12" width="12.44140625" style="35" customWidth="1"/>
    <col min="13" max="13" width="14" style="35" bestFit="1" customWidth="1"/>
    <col min="14" max="14" width="12.88671875" style="35" bestFit="1" customWidth="1"/>
    <col min="15" max="15" width="9.6640625" style="35" bestFit="1" customWidth="1"/>
    <col min="16" max="16" width="7.6640625" style="35" bestFit="1" customWidth="1"/>
    <col min="17" max="17" width="11.33203125" style="35" customWidth="1"/>
    <col min="18" max="18" width="12.5546875" style="35" bestFit="1" customWidth="1"/>
    <col min="19" max="19" width="7.6640625" style="35" bestFit="1" customWidth="1"/>
    <col min="20" max="20" width="11.33203125" style="35" bestFit="1" customWidth="1"/>
    <col min="21" max="256" width="8.88671875" style="35"/>
    <col min="257" max="257" width="13.6640625" style="35" bestFit="1" customWidth="1"/>
    <col min="258" max="258" width="5.109375" style="35" bestFit="1" customWidth="1"/>
    <col min="259" max="259" width="11.6640625" style="35" bestFit="1" customWidth="1"/>
    <col min="260" max="260" width="10.44140625" style="35" bestFit="1" customWidth="1"/>
    <col min="261" max="261" width="11.88671875" style="35" bestFit="1" customWidth="1"/>
    <col min="262" max="262" width="10" style="35" bestFit="1" customWidth="1"/>
    <col min="263" max="263" width="12.5546875" style="35" bestFit="1" customWidth="1"/>
    <col min="264" max="264" width="8.33203125" style="35" bestFit="1" customWidth="1"/>
    <col min="265" max="265" width="12.33203125" style="35" bestFit="1" customWidth="1"/>
    <col min="266" max="267" width="11.5546875" style="35" bestFit="1" customWidth="1"/>
    <col min="268" max="268" width="12.44140625" style="35" customWidth="1"/>
    <col min="269" max="269" width="14" style="35" bestFit="1" customWidth="1"/>
    <col min="270" max="270" width="12.88671875" style="35" bestFit="1" customWidth="1"/>
    <col min="271" max="271" width="9.6640625" style="35" bestFit="1" customWidth="1"/>
    <col min="272" max="272" width="7.6640625" style="35" bestFit="1" customWidth="1"/>
    <col min="273" max="273" width="11.33203125" style="35" customWidth="1"/>
    <col min="274" max="274" width="12.5546875" style="35" bestFit="1" customWidth="1"/>
    <col min="275" max="275" width="7.6640625" style="35" bestFit="1" customWidth="1"/>
    <col min="276" max="276" width="11.33203125" style="35" bestFit="1" customWidth="1"/>
    <col min="277" max="512" width="8.88671875" style="35"/>
    <col min="513" max="513" width="13.6640625" style="35" bestFit="1" customWidth="1"/>
    <col min="514" max="514" width="5.109375" style="35" bestFit="1" customWidth="1"/>
    <col min="515" max="515" width="11.6640625" style="35" bestFit="1" customWidth="1"/>
    <col min="516" max="516" width="10.44140625" style="35" bestFit="1" customWidth="1"/>
    <col min="517" max="517" width="11.88671875" style="35" bestFit="1" customWidth="1"/>
    <col min="518" max="518" width="10" style="35" bestFit="1" customWidth="1"/>
    <col min="519" max="519" width="12.5546875" style="35" bestFit="1" customWidth="1"/>
    <col min="520" max="520" width="8.33203125" style="35" bestFit="1" customWidth="1"/>
    <col min="521" max="521" width="12.33203125" style="35" bestFit="1" customWidth="1"/>
    <col min="522" max="523" width="11.5546875" style="35" bestFit="1" customWidth="1"/>
    <col min="524" max="524" width="12.44140625" style="35" customWidth="1"/>
    <col min="525" max="525" width="14" style="35" bestFit="1" customWidth="1"/>
    <col min="526" max="526" width="12.88671875" style="35" bestFit="1" customWidth="1"/>
    <col min="527" max="527" width="9.6640625" style="35" bestFit="1" customWidth="1"/>
    <col min="528" max="528" width="7.6640625" style="35" bestFit="1" customWidth="1"/>
    <col min="529" max="529" width="11.33203125" style="35" customWidth="1"/>
    <col min="530" max="530" width="12.5546875" style="35" bestFit="1" customWidth="1"/>
    <col min="531" max="531" width="7.6640625" style="35" bestFit="1" customWidth="1"/>
    <col min="532" max="532" width="11.33203125" style="35" bestFit="1" customWidth="1"/>
    <col min="533" max="768" width="8.88671875" style="35"/>
    <col min="769" max="769" width="13.6640625" style="35" bestFit="1" customWidth="1"/>
    <col min="770" max="770" width="5.109375" style="35" bestFit="1" customWidth="1"/>
    <col min="771" max="771" width="11.6640625" style="35" bestFit="1" customWidth="1"/>
    <col min="772" max="772" width="10.44140625" style="35" bestFit="1" customWidth="1"/>
    <col min="773" max="773" width="11.88671875" style="35" bestFit="1" customWidth="1"/>
    <col min="774" max="774" width="10" style="35" bestFit="1" customWidth="1"/>
    <col min="775" max="775" width="12.5546875" style="35" bestFit="1" customWidth="1"/>
    <col min="776" max="776" width="8.33203125" style="35" bestFit="1" customWidth="1"/>
    <col min="777" max="777" width="12.33203125" style="35" bestFit="1" customWidth="1"/>
    <col min="778" max="779" width="11.5546875" style="35" bestFit="1" customWidth="1"/>
    <col min="780" max="780" width="12.44140625" style="35" customWidth="1"/>
    <col min="781" max="781" width="14" style="35" bestFit="1" customWidth="1"/>
    <col min="782" max="782" width="12.88671875" style="35" bestFit="1" customWidth="1"/>
    <col min="783" max="783" width="9.6640625" style="35" bestFit="1" customWidth="1"/>
    <col min="784" max="784" width="7.6640625" style="35" bestFit="1" customWidth="1"/>
    <col min="785" max="785" width="11.33203125" style="35" customWidth="1"/>
    <col min="786" max="786" width="12.5546875" style="35" bestFit="1" customWidth="1"/>
    <col min="787" max="787" width="7.6640625" style="35" bestFit="1" customWidth="1"/>
    <col min="788" max="788" width="11.33203125" style="35" bestFit="1" customWidth="1"/>
    <col min="789" max="1024" width="8.88671875" style="35"/>
    <col min="1025" max="1025" width="13.6640625" style="35" bestFit="1" customWidth="1"/>
    <col min="1026" max="1026" width="5.109375" style="35" bestFit="1" customWidth="1"/>
    <col min="1027" max="1027" width="11.6640625" style="35" bestFit="1" customWidth="1"/>
    <col min="1028" max="1028" width="10.44140625" style="35" bestFit="1" customWidth="1"/>
    <col min="1029" max="1029" width="11.88671875" style="35" bestFit="1" customWidth="1"/>
    <col min="1030" max="1030" width="10" style="35" bestFit="1" customWidth="1"/>
    <col min="1031" max="1031" width="12.5546875" style="35" bestFit="1" customWidth="1"/>
    <col min="1032" max="1032" width="8.33203125" style="35" bestFit="1" customWidth="1"/>
    <col min="1033" max="1033" width="12.33203125" style="35" bestFit="1" customWidth="1"/>
    <col min="1034" max="1035" width="11.5546875" style="35" bestFit="1" customWidth="1"/>
    <col min="1036" max="1036" width="12.44140625" style="35" customWidth="1"/>
    <col min="1037" max="1037" width="14" style="35" bestFit="1" customWidth="1"/>
    <col min="1038" max="1038" width="12.88671875" style="35" bestFit="1" customWidth="1"/>
    <col min="1039" max="1039" width="9.6640625" style="35" bestFit="1" customWidth="1"/>
    <col min="1040" max="1040" width="7.6640625" style="35" bestFit="1" customWidth="1"/>
    <col min="1041" max="1041" width="11.33203125" style="35" customWidth="1"/>
    <col min="1042" max="1042" width="12.5546875" style="35" bestFit="1" customWidth="1"/>
    <col min="1043" max="1043" width="7.6640625" style="35" bestFit="1" customWidth="1"/>
    <col min="1044" max="1044" width="11.33203125" style="35" bestFit="1" customWidth="1"/>
    <col min="1045" max="1280" width="8.88671875" style="35"/>
    <col min="1281" max="1281" width="13.6640625" style="35" bestFit="1" customWidth="1"/>
    <col min="1282" max="1282" width="5.109375" style="35" bestFit="1" customWidth="1"/>
    <col min="1283" max="1283" width="11.6640625" style="35" bestFit="1" customWidth="1"/>
    <col min="1284" max="1284" width="10.44140625" style="35" bestFit="1" customWidth="1"/>
    <col min="1285" max="1285" width="11.88671875" style="35" bestFit="1" customWidth="1"/>
    <col min="1286" max="1286" width="10" style="35" bestFit="1" customWidth="1"/>
    <col min="1287" max="1287" width="12.5546875" style="35" bestFit="1" customWidth="1"/>
    <col min="1288" max="1288" width="8.33203125" style="35" bestFit="1" customWidth="1"/>
    <col min="1289" max="1289" width="12.33203125" style="35" bestFit="1" customWidth="1"/>
    <col min="1290" max="1291" width="11.5546875" style="35" bestFit="1" customWidth="1"/>
    <col min="1292" max="1292" width="12.44140625" style="35" customWidth="1"/>
    <col min="1293" max="1293" width="14" style="35" bestFit="1" customWidth="1"/>
    <col min="1294" max="1294" width="12.88671875" style="35" bestFit="1" customWidth="1"/>
    <col min="1295" max="1295" width="9.6640625" style="35" bestFit="1" customWidth="1"/>
    <col min="1296" max="1296" width="7.6640625" style="35" bestFit="1" customWidth="1"/>
    <col min="1297" max="1297" width="11.33203125" style="35" customWidth="1"/>
    <col min="1298" max="1298" width="12.5546875" style="35" bestFit="1" customWidth="1"/>
    <col min="1299" max="1299" width="7.6640625" style="35" bestFit="1" customWidth="1"/>
    <col min="1300" max="1300" width="11.33203125" style="35" bestFit="1" customWidth="1"/>
    <col min="1301" max="1536" width="8.88671875" style="35"/>
    <col min="1537" max="1537" width="13.6640625" style="35" bestFit="1" customWidth="1"/>
    <col min="1538" max="1538" width="5.109375" style="35" bestFit="1" customWidth="1"/>
    <col min="1539" max="1539" width="11.6640625" style="35" bestFit="1" customWidth="1"/>
    <col min="1540" max="1540" width="10.44140625" style="35" bestFit="1" customWidth="1"/>
    <col min="1541" max="1541" width="11.88671875" style="35" bestFit="1" customWidth="1"/>
    <col min="1542" max="1542" width="10" style="35" bestFit="1" customWidth="1"/>
    <col min="1543" max="1543" width="12.5546875" style="35" bestFit="1" customWidth="1"/>
    <col min="1544" max="1544" width="8.33203125" style="35" bestFit="1" customWidth="1"/>
    <col min="1545" max="1545" width="12.33203125" style="35" bestFit="1" customWidth="1"/>
    <col min="1546" max="1547" width="11.5546875" style="35" bestFit="1" customWidth="1"/>
    <col min="1548" max="1548" width="12.44140625" style="35" customWidth="1"/>
    <col min="1549" max="1549" width="14" style="35" bestFit="1" customWidth="1"/>
    <col min="1550" max="1550" width="12.88671875" style="35" bestFit="1" customWidth="1"/>
    <col min="1551" max="1551" width="9.6640625" style="35" bestFit="1" customWidth="1"/>
    <col min="1552" max="1552" width="7.6640625" style="35" bestFit="1" customWidth="1"/>
    <col min="1553" max="1553" width="11.33203125" style="35" customWidth="1"/>
    <col min="1554" max="1554" width="12.5546875" style="35" bestFit="1" customWidth="1"/>
    <col min="1555" max="1555" width="7.6640625" style="35" bestFit="1" customWidth="1"/>
    <col min="1556" max="1556" width="11.33203125" style="35" bestFit="1" customWidth="1"/>
    <col min="1557" max="1792" width="8.88671875" style="35"/>
    <col min="1793" max="1793" width="13.6640625" style="35" bestFit="1" customWidth="1"/>
    <col min="1794" max="1794" width="5.109375" style="35" bestFit="1" customWidth="1"/>
    <col min="1795" max="1795" width="11.6640625" style="35" bestFit="1" customWidth="1"/>
    <col min="1796" max="1796" width="10.44140625" style="35" bestFit="1" customWidth="1"/>
    <col min="1797" max="1797" width="11.88671875" style="35" bestFit="1" customWidth="1"/>
    <col min="1798" max="1798" width="10" style="35" bestFit="1" customWidth="1"/>
    <col min="1799" max="1799" width="12.5546875" style="35" bestFit="1" customWidth="1"/>
    <col min="1800" max="1800" width="8.33203125" style="35" bestFit="1" customWidth="1"/>
    <col min="1801" max="1801" width="12.33203125" style="35" bestFit="1" customWidth="1"/>
    <col min="1802" max="1803" width="11.5546875" style="35" bestFit="1" customWidth="1"/>
    <col min="1804" max="1804" width="12.44140625" style="35" customWidth="1"/>
    <col min="1805" max="1805" width="14" style="35" bestFit="1" customWidth="1"/>
    <col min="1806" max="1806" width="12.88671875" style="35" bestFit="1" customWidth="1"/>
    <col min="1807" max="1807" width="9.6640625" style="35" bestFit="1" customWidth="1"/>
    <col min="1808" max="1808" width="7.6640625" style="35" bestFit="1" customWidth="1"/>
    <col min="1809" max="1809" width="11.33203125" style="35" customWidth="1"/>
    <col min="1810" max="1810" width="12.5546875" style="35" bestFit="1" customWidth="1"/>
    <col min="1811" max="1811" width="7.6640625" style="35" bestFit="1" customWidth="1"/>
    <col min="1812" max="1812" width="11.33203125" style="35" bestFit="1" customWidth="1"/>
    <col min="1813" max="2048" width="8.88671875" style="35"/>
    <col min="2049" max="2049" width="13.6640625" style="35" bestFit="1" customWidth="1"/>
    <col min="2050" max="2050" width="5.109375" style="35" bestFit="1" customWidth="1"/>
    <col min="2051" max="2051" width="11.6640625" style="35" bestFit="1" customWidth="1"/>
    <col min="2052" max="2052" width="10.44140625" style="35" bestFit="1" customWidth="1"/>
    <col min="2053" max="2053" width="11.88671875" style="35" bestFit="1" customWidth="1"/>
    <col min="2054" max="2054" width="10" style="35" bestFit="1" customWidth="1"/>
    <col min="2055" max="2055" width="12.5546875" style="35" bestFit="1" customWidth="1"/>
    <col min="2056" max="2056" width="8.33203125" style="35" bestFit="1" customWidth="1"/>
    <col min="2057" max="2057" width="12.33203125" style="35" bestFit="1" customWidth="1"/>
    <col min="2058" max="2059" width="11.5546875" style="35" bestFit="1" customWidth="1"/>
    <col min="2060" max="2060" width="12.44140625" style="35" customWidth="1"/>
    <col min="2061" max="2061" width="14" style="35" bestFit="1" customWidth="1"/>
    <col min="2062" max="2062" width="12.88671875" style="35" bestFit="1" customWidth="1"/>
    <col min="2063" max="2063" width="9.6640625" style="35" bestFit="1" customWidth="1"/>
    <col min="2064" max="2064" width="7.6640625" style="35" bestFit="1" customWidth="1"/>
    <col min="2065" max="2065" width="11.33203125" style="35" customWidth="1"/>
    <col min="2066" max="2066" width="12.5546875" style="35" bestFit="1" customWidth="1"/>
    <col min="2067" max="2067" width="7.6640625" style="35" bestFit="1" customWidth="1"/>
    <col min="2068" max="2068" width="11.33203125" style="35" bestFit="1" customWidth="1"/>
    <col min="2069" max="2304" width="8.88671875" style="35"/>
    <col min="2305" max="2305" width="13.6640625" style="35" bestFit="1" customWidth="1"/>
    <col min="2306" max="2306" width="5.109375" style="35" bestFit="1" customWidth="1"/>
    <col min="2307" max="2307" width="11.6640625" style="35" bestFit="1" customWidth="1"/>
    <col min="2308" max="2308" width="10.44140625" style="35" bestFit="1" customWidth="1"/>
    <col min="2309" max="2309" width="11.88671875" style="35" bestFit="1" customWidth="1"/>
    <col min="2310" max="2310" width="10" style="35" bestFit="1" customWidth="1"/>
    <col min="2311" max="2311" width="12.5546875" style="35" bestFit="1" customWidth="1"/>
    <col min="2312" max="2312" width="8.33203125" style="35" bestFit="1" customWidth="1"/>
    <col min="2313" max="2313" width="12.33203125" style="35" bestFit="1" customWidth="1"/>
    <col min="2314" max="2315" width="11.5546875" style="35" bestFit="1" customWidth="1"/>
    <col min="2316" max="2316" width="12.44140625" style="35" customWidth="1"/>
    <col min="2317" max="2317" width="14" style="35" bestFit="1" customWidth="1"/>
    <col min="2318" max="2318" width="12.88671875" style="35" bestFit="1" customWidth="1"/>
    <col min="2319" max="2319" width="9.6640625" style="35" bestFit="1" customWidth="1"/>
    <col min="2320" max="2320" width="7.6640625" style="35" bestFit="1" customWidth="1"/>
    <col min="2321" max="2321" width="11.33203125" style="35" customWidth="1"/>
    <col min="2322" max="2322" width="12.5546875" style="35" bestFit="1" customWidth="1"/>
    <col min="2323" max="2323" width="7.6640625" style="35" bestFit="1" customWidth="1"/>
    <col min="2324" max="2324" width="11.33203125" style="35" bestFit="1" customWidth="1"/>
    <col min="2325" max="2560" width="8.88671875" style="35"/>
    <col min="2561" max="2561" width="13.6640625" style="35" bestFit="1" customWidth="1"/>
    <col min="2562" max="2562" width="5.109375" style="35" bestFit="1" customWidth="1"/>
    <col min="2563" max="2563" width="11.6640625" style="35" bestFit="1" customWidth="1"/>
    <col min="2564" max="2564" width="10.44140625" style="35" bestFit="1" customWidth="1"/>
    <col min="2565" max="2565" width="11.88671875" style="35" bestFit="1" customWidth="1"/>
    <col min="2566" max="2566" width="10" style="35" bestFit="1" customWidth="1"/>
    <col min="2567" max="2567" width="12.5546875" style="35" bestFit="1" customWidth="1"/>
    <col min="2568" max="2568" width="8.33203125" style="35" bestFit="1" customWidth="1"/>
    <col min="2569" max="2569" width="12.33203125" style="35" bestFit="1" customWidth="1"/>
    <col min="2570" max="2571" width="11.5546875" style="35" bestFit="1" customWidth="1"/>
    <col min="2572" max="2572" width="12.44140625" style="35" customWidth="1"/>
    <col min="2573" max="2573" width="14" style="35" bestFit="1" customWidth="1"/>
    <col min="2574" max="2574" width="12.88671875" style="35" bestFit="1" customWidth="1"/>
    <col min="2575" max="2575" width="9.6640625" style="35" bestFit="1" customWidth="1"/>
    <col min="2576" max="2576" width="7.6640625" style="35" bestFit="1" customWidth="1"/>
    <col min="2577" max="2577" width="11.33203125" style="35" customWidth="1"/>
    <col min="2578" max="2578" width="12.5546875" style="35" bestFit="1" customWidth="1"/>
    <col min="2579" max="2579" width="7.6640625" style="35" bestFit="1" customWidth="1"/>
    <col min="2580" max="2580" width="11.33203125" style="35" bestFit="1" customWidth="1"/>
    <col min="2581" max="2816" width="8.88671875" style="35"/>
    <col min="2817" max="2817" width="13.6640625" style="35" bestFit="1" customWidth="1"/>
    <col min="2818" max="2818" width="5.109375" style="35" bestFit="1" customWidth="1"/>
    <col min="2819" max="2819" width="11.6640625" style="35" bestFit="1" customWidth="1"/>
    <col min="2820" max="2820" width="10.44140625" style="35" bestFit="1" customWidth="1"/>
    <col min="2821" max="2821" width="11.88671875" style="35" bestFit="1" customWidth="1"/>
    <col min="2822" max="2822" width="10" style="35" bestFit="1" customWidth="1"/>
    <col min="2823" max="2823" width="12.5546875" style="35" bestFit="1" customWidth="1"/>
    <col min="2824" max="2824" width="8.33203125" style="35" bestFit="1" customWidth="1"/>
    <col min="2825" max="2825" width="12.33203125" style="35" bestFit="1" customWidth="1"/>
    <col min="2826" max="2827" width="11.5546875" style="35" bestFit="1" customWidth="1"/>
    <col min="2828" max="2828" width="12.44140625" style="35" customWidth="1"/>
    <col min="2829" max="2829" width="14" style="35" bestFit="1" customWidth="1"/>
    <col min="2830" max="2830" width="12.88671875" style="35" bestFit="1" customWidth="1"/>
    <col min="2831" max="2831" width="9.6640625" style="35" bestFit="1" customWidth="1"/>
    <col min="2832" max="2832" width="7.6640625" style="35" bestFit="1" customWidth="1"/>
    <col min="2833" max="2833" width="11.33203125" style="35" customWidth="1"/>
    <col min="2834" max="2834" width="12.5546875" style="35" bestFit="1" customWidth="1"/>
    <col min="2835" max="2835" width="7.6640625" style="35" bestFit="1" customWidth="1"/>
    <col min="2836" max="2836" width="11.33203125" style="35" bestFit="1" customWidth="1"/>
    <col min="2837" max="3072" width="8.88671875" style="35"/>
    <col min="3073" max="3073" width="13.6640625" style="35" bestFit="1" customWidth="1"/>
    <col min="3074" max="3074" width="5.109375" style="35" bestFit="1" customWidth="1"/>
    <col min="3075" max="3075" width="11.6640625" style="35" bestFit="1" customWidth="1"/>
    <col min="3076" max="3076" width="10.44140625" style="35" bestFit="1" customWidth="1"/>
    <col min="3077" max="3077" width="11.88671875" style="35" bestFit="1" customWidth="1"/>
    <col min="3078" max="3078" width="10" style="35" bestFit="1" customWidth="1"/>
    <col min="3079" max="3079" width="12.5546875" style="35" bestFit="1" customWidth="1"/>
    <col min="3080" max="3080" width="8.33203125" style="35" bestFit="1" customWidth="1"/>
    <col min="3081" max="3081" width="12.33203125" style="35" bestFit="1" customWidth="1"/>
    <col min="3082" max="3083" width="11.5546875" style="35" bestFit="1" customWidth="1"/>
    <col min="3084" max="3084" width="12.44140625" style="35" customWidth="1"/>
    <col min="3085" max="3085" width="14" style="35" bestFit="1" customWidth="1"/>
    <col min="3086" max="3086" width="12.88671875" style="35" bestFit="1" customWidth="1"/>
    <col min="3087" max="3087" width="9.6640625" style="35" bestFit="1" customWidth="1"/>
    <col min="3088" max="3088" width="7.6640625" style="35" bestFit="1" customWidth="1"/>
    <col min="3089" max="3089" width="11.33203125" style="35" customWidth="1"/>
    <col min="3090" max="3090" width="12.5546875" style="35" bestFit="1" customWidth="1"/>
    <col min="3091" max="3091" width="7.6640625" style="35" bestFit="1" customWidth="1"/>
    <col min="3092" max="3092" width="11.33203125" style="35" bestFit="1" customWidth="1"/>
    <col min="3093" max="3328" width="8.88671875" style="35"/>
    <col min="3329" max="3329" width="13.6640625" style="35" bestFit="1" customWidth="1"/>
    <col min="3330" max="3330" width="5.109375" style="35" bestFit="1" customWidth="1"/>
    <col min="3331" max="3331" width="11.6640625" style="35" bestFit="1" customWidth="1"/>
    <col min="3332" max="3332" width="10.44140625" style="35" bestFit="1" customWidth="1"/>
    <col min="3333" max="3333" width="11.88671875" style="35" bestFit="1" customWidth="1"/>
    <col min="3334" max="3334" width="10" style="35" bestFit="1" customWidth="1"/>
    <col min="3335" max="3335" width="12.5546875" style="35" bestFit="1" customWidth="1"/>
    <col min="3336" max="3336" width="8.33203125" style="35" bestFit="1" customWidth="1"/>
    <col min="3337" max="3337" width="12.33203125" style="35" bestFit="1" customWidth="1"/>
    <col min="3338" max="3339" width="11.5546875" style="35" bestFit="1" customWidth="1"/>
    <col min="3340" max="3340" width="12.44140625" style="35" customWidth="1"/>
    <col min="3341" max="3341" width="14" style="35" bestFit="1" customWidth="1"/>
    <col min="3342" max="3342" width="12.88671875" style="35" bestFit="1" customWidth="1"/>
    <col min="3343" max="3343" width="9.6640625" style="35" bestFit="1" customWidth="1"/>
    <col min="3344" max="3344" width="7.6640625" style="35" bestFit="1" customWidth="1"/>
    <col min="3345" max="3345" width="11.33203125" style="35" customWidth="1"/>
    <col min="3346" max="3346" width="12.5546875" style="35" bestFit="1" customWidth="1"/>
    <col min="3347" max="3347" width="7.6640625" style="35" bestFit="1" customWidth="1"/>
    <col min="3348" max="3348" width="11.33203125" style="35" bestFit="1" customWidth="1"/>
    <col min="3349" max="3584" width="8.88671875" style="35"/>
    <col min="3585" max="3585" width="13.6640625" style="35" bestFit="1" customWidth="1"/>
    <col min="3586" max="3586" width="5.109375" style="35" bestFit="1" customWidth="1"/>
    <col min="3587" max="3587" width="11.6640625" style="35" bestFit="1" customWidth="1"/>
    <col min="3588" max="3588" width="10.44140625" style="35" bestFit="1" customWidth="1"/>
    <col min="3589" max="3589" width="11.88671875" style="35" bestFit="1" customWidth="1"/>
    <col min="3590" max="3590" width="10" style="35" bestFit="1" customWidth="1"/>
    <col min="3591" max="3591" width="12.5546875" style="35" bestFit="1" customWidth="1"/>
    <col min="3592" max="3592" width="8.33203125" style="35" bestFit="1" customWidth="1"/>
    <col min="3593" max="3593" width="12.33203125" style="35" bestFit="1" customWidth="1"/>
    <col min="3594" max="3595" width="11.5546875" style="35" bestFit="1" customWidth="1"/>
    <col min="3596" max="3596" width="12.44140625" style="35" customWidth="1"/>
    <col min="3597" max="3597" width="14" style="35" bestFit="1" customWidth="1"/>
    <col min="3598" max="3598" width="12.88671875" style="35" bestFit="1" customWidth="1"/>
    <col min="3599" max="3599" width="9.6640625" style="35" bestFit="1" customWidth="1"/>
    <col min="3600" max="3600" width="7.6640625" style="35" bestFit="1" customWidth="1"/>
    <col min="3601" max="3601" width="11.33203125" style="35" customWidth="1"/>
    <col min="3602" max="3602" width="12.5546875" style="35" bestFit="1" customWidth="1"/>
    <col min="3603" max="3603" width="7.6640625" style="35" bestFit="1" customWidth="1"/>
    <col min="3604" max="3604" width="11.33203125" style="35" bestFit="1" customWidth="1"/>
    <col min="3605" max="3840" width="8.88671875" style="35"/>
    <col min="3841" max="3841" width="13.6640625" style="35" bestFit="1" customWidth="1"/>
    <col min="3842" max="3842" width="5.109375" style="35" bestFit="1" customWidth="1"/>
    <col min="3843" max="3843" width="11.6640625" style="35" bestFit="1" customWidth="1"/>
    <col min="3844" max="3844" width="10.44140625" style="35" bestFit="1" customWidth="1"/>
    <col min="3845" max="3845" width="11.88671875" style="35" bestFit="1" customWidth="1"/>
    <col min="3846" max="3846" width="10" style="35" bestFit="1" customWidth="1"/>
    <col min="3847" max="3847" width="12.5546875" style="35" bestFit="1" customWidth="1"/>
    <col min="3848" max="3848" width="8.33203125" style="35" bestFit="1" customWidth="1"/>
    <col min="3849" max="3849" width="12.33203125" style="35" bestFit="1" customWidth="1"/>
    <col min="3850" max="3851" width="11.5546875" style="35" bestFit="1" customWidth="1"/>
    <col min="3852" max="3852" width="12.44140625" style="35" customWidth="1"/>
    <col min="3853" max="3853" width="14" style="35" bestFit="1" customWidth="1"/>
    <col min="3854" max="3854" width="12.88671875" style="35" bestFit="1" customWidth="1"/>
    <col min="3855" max="3855" width="9.6640625" style="35" bestFit="1" customWidth="1"/>
    <col min="3856" max="3856" width="7.6640625" style="35" bestFit="1" customWidth="1"/>
    <col min="3857" max="3857" width="11.33203125" style="35" customWidth="1"/>
    <col min="3858" max="3858" width="12.5546875" style="35" bestFit="1" customWidth="1"/>
    <col min="3859" max="3859" width="7.6640625" style="35" bestFit="1" customWidth="1"/>
    <col min="3860" max="3860" width="11.33203125" style="35" bestFit="1" customWidth="1"/>
    <col min="3861" max="4096" width="8.88671875" style="35"/>
    <col min="4097" max="4097" width="13.6640625" style="35" bestFit="1" customWidth="1"/>
    <col min="4098" max="4098" width="5.109375" style="35" bestFit="1" customWidth="1"/>
    <col min="4099" max="4099" width="11.6640625" style="35" bestFit="1" customWidth="1"/>
    <col min="4100" max="4100" width="10.44140625" style="35" bestFit="1" customWidth="1"/>
    <col min="4101" max="4101" width="11.88671875" style="35" bestFit="1" customWidth="1"/>
    <col min="4102" max="4102" width="10" style="35" bestFit="1" customWidth="1"/>
    <col min="4103" max="4103" width="12.5546875" style="35" bestFit="1" customWidth="1"/>
    <col min="4104" max="4104" width="8.33203125" style="35" bestFit="1" customWidth="1"/>
    <col min="4105" max="4105" width="12.33203125" style="35" bestFit="1" customWidth="1"/>
    <col min="4106" max="4107" width="11.5546875" style="35" bestFit="1" customWidth="1"/>
    <col min="4108" max="4108" width="12.44140625" style="35" customWidth="1"/>
    <col min="4109" max="4109" width="14" style="35" bestFit="1" customWidth="1"/>
    <col min="4110" max="4110" width="12.88671875" style="35" bestFit="1" customWidth="1"/>
    <col min="4111" max="4111" width="9.6640625" style="35" bestFit="1" customWidth="1"/>
    <col min="4112" max="4112" width="7.6640625" style="35" bestFit="1" customWidth="1"/>
    <col min="4113" max="4113" width="11.33203125" style="35" customWidth="1"/>
    <col min="4114" max="4114" width="12.5546875" style="35" bestFit="1" customWidth="1"/>
    <col min="4115" max="4115" width="7.6640625" style="35" bestFit="1" customWidth="1"/>
    <col min="4116" max="4116" width="11.33203125" style="35" bestFit="1" customWidth="1"/>
    <col min="4117" max="4352" width="8.88671875" style="35"/>
    <col min="4353" max="4353" width="13.6640625" style="35" bestFit="1" customWidth="1"/>
    <col min="4354" max="4354" width="5.109375" style="35" bestFit="1" customWidth="1"/>
    <col min="4355" max="4355" width="11.6640625" style="35" bestFit="1" customWidth="1"/>
    <col min="4356" max="4356" width="10.44140625" style="35" bestFit="1" customWidth="1"/>
    <col min="4357" max="4357" width="11.88671875" style="35" bestFit="1" customWidth="1"/>
    <col min="4358" max="4358" width="10" style="35" bestFit="1" customWidth="1"/>
    <col min="4359" max="4359" width="12.5546875" style="35" bestFit="1" customWidth="1"/>
    <col min="4360" max="4360" width="8.33203125" style="35" bestFit="1" customWidth="1"/>
    <col min="4361" max="4361" width="12.33203125" style="35" bestFit="1" customWidth="1"/>
    <col min="4362" max="4363" width="11.5546875" style="35" bestFit="1" customWidth="1"/>
    <col min="4364" max="4364" width="12.44140625" style="35" customWidth="1"/>
    <col min="4365" max="4365" width="14" style="35" bestFit="1" customWidth="1"/>
    <col min="4366" max="4366" width="12.88671875" style="35" bestFit="1" customWidth="1"/>
    <col min="4367" max="4367" width="9.6640625" style="35" bestFit="1" customWidth="1"/>
    <col min="4368" max="4368" width="7.6640625" style="35" bestFit="1" customWidth="1"/>
    <col min="4369" max="4369" width="11.33203125" style="35" customWidth="1"/>
    <col min="4370" max="4370" width="12.5546875" style="35" bestFit="1" customWidth="1"/>
    <col min="4371" max="4371" width="7.6640625" style="35" bestFit="1" customWidth="1"/>
    <col min="4372" max="4372" width="11.33203125" style="35" bestFit="1" customWidth="1"/>
    <col min="4373" max="4608" width="8.88671875" style="35"/>
    <col min="4609" max="4609" width="13.6640625" style="35" bestFit="1" customWidth="1"/>
    <col min="4610" max="4610" width="5.109375" style="35" bestFit="1" customWidth="1"/>
    <col min="4611" max="4611" width="11.6640625" style="35" bestFit="1" customWidth="1"/>
    <col min="4612" max="4612" width="10.44140625" style="35" bestFit="1" customWidth="1"/>
    <col min="4613" max="4613" width="11.88671875" style="35" bestFit="1" customWidth="1"/>
    <col min="4614" max="4614" width="10" style="35" bestFit="1" customWidth="1"/>
    <col min="4615" max="4615" width="12.5546875" style="35" bestFit="1" customWidth="1"/>
    <col min="4616" max="4616" width="8.33203125" style="35" bestFit="1" customWidth="1"/>
    <col min="4617" max="4617" width="12.33203125" style="35" bestFit="1" customWidth="1"/>
    <col min="4618" max="4619" width="11.5546875" style="35" bestFit="1" customWidth="1"/>
    <col min="4620" max="4620" width="12.44140625" style="35" customWidth="1"/>
    <col min="4621" max="4621" width="14" style="35" bestFit="1" customWidth="1"/>
    <col min="4622" max="4622" width="12.88671875" style="35" bestFit="1" customWidth="1"/>
    <col min="4623" max="4623" width="9.6640625" style="35" bestFit="1" customWidth="1"/>
    <col min="4624" max="4624" width="7.6640625" style="35" bestFit="1" customWidth="1"/>
    <col min="4625" max="4625" width="11.33203125" style="35" customWidth="1"/>
    <col min="4626" max="4626" width="12.5546875" style="35" bestFit="1" customWidth="1"/>
    <col min="4627" max="4627" width="7.6640625" style="35" bestFit="1" customWidth="1"/>
    <col min="4628" max="4628" width="11.33203125" style="35" bestFit="1" customWidth="1"/>
    <col min="4629" max="4864" width="8.88671875" style="35"/>
    <col min="4865" max="4865" width="13.6640625" style="35" bestFit="1" customWidth="1"/>
    <col min="4866" max="4866" width="5.109375" style="35" bestFit="1" customWidth="1"/>
    <col min="4867" max="4867" width="11.6640625" style="35" bestFit="1" customWidth="1"/>
    <col min="4868" max="4868" width="10.44140625" style="35" bestFit="1" customWidth="1"/>
    <col min="4869" max="4869" width="11.88671875" style="35" bestFit="1" customWidth="1"/>
    <col min="4870" max="4870" width="10" style="35" bestFit="1" customWidth="1"/>
    <col min="4871" max="4871" width="12.5546875" style="35" bestFit="1" customWidth="1"/>
    <col min="4872" max="4872" width="8.33203125" style="35" bestFit="1" customWidth="1"/>
    <col min="4873" max="4873" width="12.33203125" style="35" bestFit="1" customWidth="1"/>
    <col min="4874" max="4875" width="11.5546875" style="35" bestFit="1" customWidth="1"/>
    <col min="4876" max="4876" width="12.44140625" style="35" customWidth="1"/>
    <col min="4877" max="4877" width="14" style="35" bestFit="1" customWidth="1"/>
    <col min="4878" max="4878" width="12.88671875" style="35" bestFit="1" customWidth="1"/>
    <col min="4879" max="4879" width="9.6640625" style="35" bestFit="1" customWidth="1"/>
    <col min="4880" max="4880" width="7.6640625" style="35" bestFit="1" customWidth="1"/>
    <col min="4881" max="4881" width="11.33203125" style="35" customWidth="1"/>
    <col min="4882" max="4882" width="12.5546875" style="35" bestFit="1" customWidth="1"/>
    <col min="4883" max="4883" width="7.6640625" style="35" bestFit="1" customWidth="1"/>
    <col min="4884" max="4884" width="11.33203125" style="35" bestFit="1" customWidth="1"/>
    <col min="4885" max="5120" width="8.88671875" style="35"/>
    <col min="5121" max="5121" width="13.6640625" style="35" bestFit="1" customWidth="1"/>
    <col min="5122" max="5122" width="5.109375" style="35" bestFit="1" customWidth="1"/>
    <col min="5123" max="5123" width="11.6640625" style="35" bestFit="1" customWidth="1"/>
    <col min="5124" max="5124" width="10.44140625" style="35" bestFit="1" customWidth="1"/>
    <col min="5125" max="5125" width="11.88671875" style="35" bestFit="1" customWidth="1"/>
    <col min="5126" max="5126" width="10" style="35" bestFit="1" customWidth="1"/>
    <col min="5127" max="5127" width="12.5546875" style="35" bestFit="1" customWidth="1"/>
    <col min="5128" max="5128" width="8.33203125" style="35" bestFit="1" customWidth="1"/>
    <col min="5129" max="5129" width="12.33203125" style="35" bestFit="1" customWidth="1"/>
    <col min="5130" max="5131" width="11.5546875" style="35" bestFit="1" customWidth="1"/>
    <col min="5132" max="5132" width="12.44140625" style="35" customWidth="1"/>
    <col min="5133" max="5133" width="14" style="35" bestFit="1" customWidth="1"/>
    <col min="5134" max="5134" width="12.88671875" style="35" bestFit="1" customWidth="1"/>
    <col min="5135" max="5135" width="9.6640625" style="35" bestFit="1" customWidth="1"/>
    <col min="5136" max="5136" width="7.6640625" style="35" bestFit="1" customWidth="1"/>
    <col min="5137" max="5137" width="11.33203125" style="35" customWidth="1"/>
    <col min="5138" max="5138" width="12.5546875" style="35" bestFit="1" customWidth="1"/>
    <col min="5139" max="5139" width="7.6640625" style="35" bestFit="1" customWidth="1"/>
    <col min="5140" max="5140" width="11.33203125" style="35" bestFit="1" customWidth="1"/>
    <col min="5141" max="5376" width="8.88671875" style="35"/>
    <col min="5377" max="5377" width="13.6640625" style="35" bestFit="1" customWidth="1"/>
    <col min="5378" max="5378" width="5.109375" style="35" bestFit="1" customWidth="1"/>
    <col min="5379" max="5379" width="11.6640625" style="35" bestFit="1" customWidth="1"/>
    <col min="5380" max="5380" width="10.44140625" style="35" bestFit="1" customWidth="1"/>
    <col min="5381" max="5381" width="11.88671875" style="35" bestFit="1" customWidth="1"/>
    <col min="5382" max="5382" width="10" style="35" bestFit="1" customWidth="1"/>
    <col min="5383" max="5383" width="12.5546875" style="35" bestFit="1" customWidth="1"/>
    <col min="5384" max="5384" width="8.33203125" style="35" bestFit="1" customWidth="1"/>
    <col min="5385" max="5385" width="12.33203125" style="35" bestFit="1" customWidth="1"/>
    <col min="5386" max="5387" width="11.5546875" style="35" bestFit="1" customWidth="1"/>
    <col min="5388" max="5388" width="12.44140625" style="35" customWidth="1"/>
    <col min="5389" max="5389" width="14" style="35" bestFit="1" customWidth="1"/>
    <col min="5390" max="5390" width="12.88671875" style="35" bestFit="1" customWidth="1"/>
    <col min="5391" max="5391" width="9.6640625" style="35" bestFit="1" customWidth="1"/>
    <col min="5392" max="5392" width="7.6640625" style="35" bestFit="1" customWidth="1"/>
    <col min="5393" max="5393" width="11.33203125" style="35" customWidth="1"/>
    <col min="5394" max="5394" width="12.5546875" style="35" bestFit="1" customWidth="1"/>
    <col min="5395" max="5395" width="7.6640625" style="35" bestFit="1" customWidth="1"/>
    <col min="5396" max="5396" width="11.33203125" style="35" bestFit="1" customWidth="1"/>
    <col min="5397" max="5632" width="8.88671875" style="35"/>
    <col min="5633" max="5633" width="13.6640625" style="35" bestFit="1" customWidth="1"/>
    <col min="5634" max="5634" width="5.109375" style="35" bestFit="1" customWidth="1"/>
    <col min="5635" max="5635" width="11.6640625" style="35" bestFit="1" customWidth="1"/>
    <col min="5636" max="5636" width="10.44140625" style="35" bestFit="1" customWidth="1"/>
    <col min="5637" max="5637" width="11.88671875" style="35" bestFit="1" customWidth="1"/>
    <col min="5638" max="5638" width="10" style="35" bestFit="1" customWidth="1"/>
    <col min="5639" max="5639" width="12.5546875" style="35" bestFit="1" customWidth="1"/>
    <col min="5640" max="5640" width="8.33203125" style="35" bestFit="1" customWidth="1"/>
    <col min="5641" max="5641" width="12.33203125" style="35" bestFit="1" customWidth="1"/>
    <col min="5642" max="5643" width="11.5546875" style="35" bestFit="1" customWidth="1"/>
    <col min="5644" max="5644" width="12.44140625" style="35" customWidth="1"/>
    <col min="5645" max="5645" width="14" style="35" bestFit="1" customWidth="1"/>
    <col min="5646" max="5646" width="12.88671875" style="35" bestFit="1" customWidth="1"/>
    <col min="5647" max="5647" width="9.6640625" style="35" bestFit="1" customWidth="1"/>
    <col min="5648" max="5648" width="7.6640625" style="35" bestFit="1" customWidth="1"/>
    <col min="5649" max="5649" width="11.33203125" style="35" customWidth="1"/>
    <col min="5650" max="5650" width="12.5546875" style="35" bestFit="1" customWidth="1"/>
    <col min="5651" max="5651" width="7.6640625" style="35" bestFit="1" customWidth="1"/>
    <col min="5652" max="5652" width="11.33203125" style="35" bestFit="1" customWidth="1"/>
    <col min="5653" max="5888" width="8.88671875" style="35"/>
    <col min="5889" max="5889" width="13.6640625" style="35" bestFit="1" customWidth="1"/>
    <col min="5890" max="5890" width="5.109375" style="35" bestFit="1" customWidth="1"/>
    <col min="5891" max="5891" width="11.6640625" style="35" bestFit="1" customWidth="1"/>
    <col min="5892" max="5892" width="10.44140625" style="35" bestFit="1" customWidth="1"/>
    <col min="5893" max="5893" width="11.88671875" style="35" bestFit="1" customWidth="1"/>
    <col min="5894" max="5894" width="10" style="35" bestFit="1" customWidth="1"/>
    <col min="5895" max="5895" width="12.5546875" style="35" bestFit="1" customWidth="1"/>
    <col min="5896" max="5896" width="8.33203125" style="35" bestFit="1" customWidth="1"/>
    <col min="5897" max="5897" width="12.33203125" style="35" bestFit="1" customWidth="1"/>
    <col min="5898" max="5899" width="11.5546875" style="35" bestFit="1" customWidth="1"/>
    <col min="5900" max="5900" width="12.44140625" style="35" customWidth="1"/>
    <col min="5901" max="5901" width="14" style="35" bestFit="1" customWidth="1"/>
    <col min="5902" max="5902" width="12.88671875" style="35" bestFit="1" customWidth="1"/>
    <col min="5903" max="5903" width="9.6640625" style="35" bestFit="1" customWidth="1"/>
    <col min="5904" max="5904" width="7.6640625" style="35" bestFit="1" customWidth="1"/>
    <col min="5905" max="5905" width="11.33203125" style="35" customWidth="1"/>
    <col min="5906" max="5906" width="12.5546875" style="35" bestFit="1" customWidth="1"/>
    <col min="5907" max="5907" width="7.6640625" style="35" bestFit="1" customWidth="1"/>
    <col min="5908" max="5908" width="11.33203125" style="35" bestFit="1" customWidth="1"/>
    <col min="5909" max="6144" width="8.88671875" style="35"/>
    <col min="6145" max="6145" width="13.6640625" style="35" bestFit="1" customWidth="1"/>
    <col min="6146" max="6146" width="5.109375" style="35" bestFit="1" customWidth="1"/>
    <col min="6147" max="6147" width="11.6640625" style="35" bestFit="1" customWidth="1"/>
    <col min="6148" max="6148" width="10.44140625" style="35" bestFit="1" customWidth="1"/>
    <col min="6149" max="6149" width="11.88671875" style="35" bestFit="1" customWidth="1"/>
    <col min="6150" max="6150" width="10" style="35" bestFit="1" customWidth="1"/>
    <col min="6151" max="6151" width="12.5546875" style="35" bestFit="1" customWidth="1"/>
    <col min="6152" max="6152" width="8.33203125" style="35" bestFit="1" customWidth="1"/>
    <col min="6153" max="6153" width="12.33203125" style="35" bestFit="1" customWidth="1"/>
    <col min="6154" max="6155" width="11.5546875" style="35" bestFit="1" customWidth="1"/>
    <col min="6156" max="6156" width="12.44140625" style="35" customWidth="1"/>
    <col min="6157" max="6157" width="14" style="35" bestFit="1" customWidth="1"/>
    <col min="6158" max="6158" width="12.88671875" style="35" bestFit="1" customWidth="1"/>
    <col min="6159" max="6159" width="9.6640625" style="35" bestFit="1" customWidth="1"/>
    <col min="6160" max="6160" width="7.6640625" style="35" bestFit="1" customWidth="1"/>
    <col min="6161" max="6161" width="11.33203125" style="35" customWidth="1"/>
    <col min="6162" max="6162" width="12.5546875" style="35" bestFit="1" customWidth="1"/>
    <col min="6163" max="6163" width="7.6640625" style="35" bestFit="1" customWidth="1"/>
    <col min="6164" max="6164" width="11.33203125" style="35" bestFit="1" customWidth="1"/>
    <col min="6165" max="6400" width="8.88671875" style="35"/>
    <col min="6401" max="6401" width="13.6640625" style="35" bestFit="1" customWidth="1"/>
    <col min="6402" max="6402" width="5.109375" style="35" bestFit="1" customWidth="1"/>
    <col min="6403" max="6403" width="11.6640625" style="35" bestFit="1" customWidth="1"/>
    <col min="6404" max="6404" width="10.44140625" style="35" bestFit="1" customWidth="1"/>
    <col min="6405" max="6405" width="11.88671875" style="35" bestFit="1" customWidth="1"/>
    <col min="6406" max="6406" width="10" style="35" bestFit="1" customWidth="1"/>
    <col min="6407" max="6407" width="12.5546875" style="35" bestFit="1" customWidth="1"/>
    <col min="6408" max="6408" width="8.33203125" style="35" bestFit="1" customWidth="1"/>
    <col min="6409" max="6409" width="12.33203125" style="35" bestFit="1" customWidth="1"/>
    <col min="6410" max="6411" width="11.5546875" style="35" bestFit="1" customWidth="1"/>
    <col min="6412" max="6412" width="12.44140625" style="35" customWidth="1"/>
    <col min="6413" max="6413" width="14" style="35" bestFit="1" customWidth="1"/>
    <col min="6414" max="6414" width="12.88671875" style="35" bestFit="1" customWidth="1"/>
    <col min="6415" max="6415" width="9.6640625" style="35" bestFit="1" customWidth="1"/>
    <col min="6416" max="6416" width="7.6640625" style="35" bestFit="1" customWidth="1"/>
    <col min="6417" max="6417" width="11.33203125" style="35" customWidth="1"/>
    <col min="6418" max="6418" width="12.5546875" style="35" bestFit="1" customWidth="1"/>
    <col min="6419" max="6419" width="7.6640625" style="35" bestFit="1" customWidth="1"/>
    <col min="6420" max="6420" width="11.33203125" style="35" bestFit="1" customWidth="1"/>
    <col min="6421" max="6656" width="8.88671875" style="35"/>
    <col min="6657" max="6657" width="13.6640625" style="35" bestFit="1" customWidth="1"/>
    <col min="6658" max="6658" width="5.109375" style="35" bestFit="1" customWidth="1"/>
    <col min="6659" max="6659" width="11.6640625" style="35" bestFit="1" customWidth="1"/>
    <col min="6660" max="6660" width="10.44140625" style="35" bestFit="1" customWidth="1"/>
    <col min="6661" max="6661" width="11.88671875" style="35" bestFit="1" customWidth="1"/>
    <col min="6662" max="6662" width="10" style="35" bestFit="1" customWidth="1"/>
    <col min="6663" max="6663" width="12.5546875" style="35" bestFit="1" customWidth="1"/>
    <col min="6664" max="6664" width="8.33203125" style="35" bestFit="1" customWidth="1"/>
    <col min="6665" max="6665" width="12.33203125" style="35" bestFit="1" customWidth="1"/>
    <col min="6666" max="6667" width="11.5546875" style="35" bestFit="1" customWidth="1"/>
    <col min="6668" max="6668" width="12.44140625" style="35" customWidth="1"/>
    <col min="6669" max="6669" width="14" style="35" bestFit="1" customWidth="1"/>
    <col min="6670" max="6670" width="12.88671875" style="35" bestFit="1" customWidth="1"/>
    <col min="6671" max="6671" width="9.6640625" style="35" bestFit="1" customWidth="1"/>
    <col min="6672" max="6672" width="7.6640625" style="35" bestFit="1" customWidth="1"/>
    <col min="6673" max="6673" width="11.33203125" style="35" customWidth="1"/>
    <col min="6674" max="6674" width="12.5546875" style="35" bestFit="1" customWidth="1"/>
    <col min="6675" max="6675" width="7.6640625" style="35" bestFit="1" customWidth="1"/>
    <col min="6676" max="6676" width="11.33203125" style="35" bestFit="1" customWidth="1"/>
    <col min="6677" max="6912" width="8.88671875" style="35"/>
    <col min="6913" max="6913" width="13.6640625" style="35" bestFit="1" customWidth="1"/>
    <col min="6914" max="6914" width="5.109375" style="35" bestFit="1" customWidth="1"/>
    <col min="6915" max="6915" width="11.6640625" style="35" bestFit="1" customWidth="1"/>
    <col min="6916" max="6916" width="10.44140625" style="35" bestFit="1" customWidth="1"/>
    <col min="6917" max="6917" width="11.88671875" style="35" bestFit="1" customWidth="1"/>
    <col min="6918" max="6918" width="10" style="35" bestFit="1" customWidth="1"/>
    <col min="6919" max="6919" width="12.5546875" style="35" bestFit="1" customWidth="1"/>
    <col min="6920" max="6920" width="8.33203125" style="35" bestFit="1" customWidth="1"/>
    <col min="6921" max="6921" width="12.33203125" style="35" bestFit="1" customWidth="1"/>
    <col min="6922" max="6923" width="11.5546875" style="35" bestFit="1" customWidth="1"/>
    <col min="6924" max="6924" width="12.44140625" style="35" customWidth="1"/>
    <col min="6925" max="6925" width="14" style="35" bestFit="1" customWidth="1"/>
    <col min="6926" max="6926" width="12.88671875" style="35" bestFit="1" customWidth="1"/>
    <col min="6927" max="6927" width="9.6640625" style="35" bestFit="1" customWidth="1"/>
    <col min="6928" max="6928" width="7.6640625" style="35" bestFit="1" customWidth="1"/>
    <col min="6929" max="6929" width="11.33203125" style="35" customWidth="1"/>
    <col min="6930" max="6930" width="12.5546875" style="35" bestFit="1" customWidth="1"/>
    <col min="6931" max="6931" width="7.6640625" style="35" bestFit="1" customWidth="1"/>
    <col min="6932" max="6932" width="11.33203125" style="35" bestFit="1" customWidth="1"/>
    <col min="6933" max="7168" width="8.88671875" style="35"/>
    <col min="7169" max="7169" width="13.6640625" style="35" bestFit="1" customWidth="1"/>
    <col min="7170" max="7170" width="5.109375" style="35" bestFit="1" customWidth="1"/>
    <col min="7171" max="7171" width="11.6640625" style="35" bestFit="1" customWidth="1"/>
    <col min="7172" max="7172" width="10.44140625" style="35" bestFit="1" customWidth="1"/>
    <col min="7173" max="7173" width="11.88671875" style="35" bestFit="1" customWidth="1"/>
    <col min="7174" max="7174" width="10" style="35" bestFit="1" customWidth="1"/>
    <col min="7175" max="7175" width="12.5546875" style="35" bestFit="1" customWidth="1"/>
    <col min="7176" max="7176" width="8.33203125" style="35" bestFit="1" customWidth="1"/>
    <col min="7177" max="7177" width="12.33203125" style="35" bestFit="1" customWidth="1"/>
    <col min="7178" max="7179" width="11.5546875" style="35" bestFit="1" customWidth="1"/>
    <col min="7180" max="7180" width="12.44140625" style="35" customWidth="1"/>
    <col min="7181" max="7181" width="14" style="35" bestFit="1" customWidth="1"/>
    <col min="7182" max="7182" width="12.88671875" style="35" bestFit="1" customWidth="1"/>
    <col min="7183" max="7183" width="9.6640625" style="35" bestFit="1" customWidth="1"/>
    <col min="7184" max="7184" width="7.6640625" style="35" bestFit="1" customWidth="1"/>
    <col min="7185" max="7185" width="11.33203125" style="35" customWidth="1"/>
    <col min="7186" max="7186" width="12.5546875" style="35" bestFit="1" customWidth="1"/>
    <col min="7187" max="7187" width="7.6640625" style="35" bestFit="1" customWidth="1"/>
    <col min="7188" max="7188" width="11.33203125" style="35" bestFit="1" customWidth="1"/>
    <col min="7189" max="7424" width="8.88671875" style="35"/>
    <col min="7425" max="7425" width="13.6640625" style="35" bestFit="1" customWidth="1"/>
    <col min="7426" max="7426" width="5.109375" style="35" bestFit="1" customWidth="1"/>
    <col min="7427" max="7427" width="11.6640625" style="35" bestFit="1" customWidth="1"/>
    <col min="7428" max="7428" width="10.44140625" style="35" bestFit="1" customWidth="1"/>
    <col min="7429" max="7429" width="11.88671875" style="35" bestFit="1" customWidth="1"/>
    <col min="7430" max="7430" width="10" style="35" bestFit="1" customWidth="1"/>
    <col min="7431" max="7431" width="12.5546875" style="35" bestFit="1" customWidth="1"/>
    <col min="7432" max="7432" width="8.33203125" style="35" bestFit="1" customWidth="1"/>
    <col min="7433" max="7433" width="12.33203125" style="35" bestFit="1" customWidth="1"/>
    <col min="7434" max="7435" width="11.5546875" style="35" bestFit="1" customWidth="1"/>
    <col min="7436" max="7436" width="12.44140625" style="35" customWidth="1"/>
    <col min="7437" max="7437" width="14" style="35" bestFit="1" customWidth="1"/>
    <col min="7438" max="7438" width="12.88671875" style="35" bestFit="1" customWidth="1"/>
    <col min="7439" max="7439" width="9.6640625" style="35" bestFit="1" customWidth="1"/>
    <col min="7440" max="7440" width="7.6640625" style="35" bestFit="1" customWidth="1"/>
    <col min="7441" max="7441" width="11.33203125" style="35" customWidth="1"/>
    <col min="7442" max="7442" width="12.5546875" style="35" bestFit="1" customWidth="1"/>
    <col min="7443" max="7443" width="7.6640625" style="35" bestFit="1" customWidth="1"/>
    <col min="7444" max="7444" width="11.33203125" style="35" bestFit="1" customWidth="1"/>
    <col min="7445" max="7680" width="8.88671875" style="35"/>
    <col min="7681" max="7681" width="13.6640625" style="35" bestFit="1" customWidth="1"/>
    <col min="7682" max="7682" width="5.109375" style="35" bestFit="1" customWidth="1"/>
    <col min="7683" max="7683" width="11.6640625" style="35" bestFit="1" customWidth="1"/>
    <col min="7684" max="7684" width="10.44140625" style="35" bestFit="1" customWidth="1"/>
    <col min="7685" max="7685" width="11.88671875" style="35" bestFit="1" customWidth="1"/>
    <col min="7686" max="7686" width="10" style="35" bestFit="1" customWidth="1"/>
    <col min="7687" max="7687" width="12.5546875" style="35" bestFit="1" customWidth="1"/>
    <col min="7688" max="7688" width="8.33203125" style="35" bestFit="1" customWidth="1"/>
    <col min="7689" max="7689" width="12.33203125" style="35" bestFit="1" customWidth="1"/>
    <col min="7690" max="7691" width="11.5546875" style="35" bestFit="1" customWidth="1"/>
    <col min="7692" max="7692" width="12.44140625" style="35" customWidth="1"/>
    <col min="7693" max="7693" width="14" style="35" bestFit="1" customWidth="1"/>
    <col min="7694" max="7694" width="12.88671875" style="35" bestFit="1" customWidth="1"/>
    <col min="7695" max="7695" width="9.6640625" style="35" bestFit="1" customWidth="1"/>
    <col min="7696" max="7696" width="7.6640625" style="35" bestFit="1" customWidth="1"/>
    <col min="7697" max="7697" width="11.33203125" style="35" customWidth="1"/>
    <col min="7698" max="7698" width="12.5546875" style="35" bestFit="1" customWidth="1"/>
    <col min="7699" max="7699" width="7.6640625" style="35" bestFit="1" customWidth="1"/>
    <col min="7700" max="7700" width="11.33203125" style="35" bestFit="1" customWidth="1"/>
    <col min="7701" max="7936" width="8.88671875" style="35"/>
    <col min="7937" max="7937" width="13.6640625" style="35" bestFit="1" customWidth="1"/>
    <col min="7938" max="7938" width="5.109375" style="35" bestFit="1" customWidth="1"/>
    <col min="7939" max="7939" width="11.6640625" style="35" bestFit="1" customWidth="1"/>
    <col min="7940" max="7940" width="10.44140625" style="35" bestFit="1" customWidth="1"/>
    <col min="7941" max="7941" width="11.88671875" style="35" bestFit="1" customWidth="1"/>
    <col min="7942" max="7942" width="10" style="35" bestFit="1" customWidth="1"/>
    <col min="7943" max="7943" width="12.5546875" style="35" bestFit="1" customWidth="1"/>
    <col min="7944" max="7944" width="8.33203125" style="35" bestFit="1" customWidth="1"/>
    <col min="7945" max="7945" width="12.33203125" style="35" bestFit="1" customWidth="1"/>
    <col min="7946" max="7947" width="11.5546875" style="35" bestFit="1" customWidth="1"/>
    <col min="7948" max="7948" width="12.44140625" style="35" customWidth="1"/>
    <col min="7949" max="7949" width="14" style="35" bestFit="1" customWidth="1"/>
    <col min="7950" max="7950" width="12.88671875" style="35" bestFit="1" customWidth="1"/>
    <col min="7951" max="7951" width="9.6640625" style="35" bestFit="1" customWidth="1"/>
    <col min="7952" max="7952" width="7.6640625" style="35" bestFit="1" customWidth="1"/>
    <col min="7953" max="7953" width="11.33203125" style="35" customWidth="1"/>
    <col min="7954" max="7954" width="12.5546875" style="35" bestFit="1" customWidth="1"/>
    <col min="7955" max="7955" width="7.6640625" style="35" bestFit="1" customWidth="1"/>
    <col min="7956" max="7956" width="11.33203125" style="35" bestFit="1" customWidth="1"/>
    <col min="7957" max="8192" width="8.88671875" style="35"/>
    <col min="8193" max="8193" width="13.6640625" style="35" bestFit="1" customWidth="1"/>
    <col min="8194" max="8194" width="5.109375" style="35" bestFit="1" customWidth="1"/>
    <col min="8195" max="8195" width="11.6640625" style="35" bestFit="1" customWidth="1"/>
    <col min="8196" max="8196" width="10.44140625" style="35" bestFit="1" customWidth="1"/>
    <col min="8197" max="8197" width="11.88671875" style="35" bestFit="1" customWidth="1"/>
    <col min="8198" max="8198" width="10" style="35" bestFit="1" customWidth="1"/>
    <col min="8199" max="8199" width="12.5546875" style="35" bestFit="1" customWidth="1"/>
    <col min="8200" max="8200" width="8.33203125" style="35" bestFit="1" customWidth="1"/>
    <col min="8201" max="8201" width="12.33203125" style="35" bestFit="1" customWidth="1"/>
    <col min="8202" max="8203" width="11.5546875" style="35" bestFit="1" customWidth="1"/>
    <col min="8204" max="8204" width="12.44140625" style="35" customWidth="1"/>
    <col min="8205" max="8205" width="14" style="35" bestFit="1" customWidth="1"/>
    <col min="8206" max="8206" width="12.88671875" style="35" bestFit="1" customWidth="1"/>
    <col min="8207" max="8207" width="9.6640625" style="35" bestFit="1" customWidth="1"/>
    <col min="8208" max="8208" width="7.6640625" style="35" bestFit="1" customWidth="1"/>
    <col min="8209" max="8209" width="11.33203125" style="35" customWidth="1"/>
    <col min="8210" max="8210" width="12.5546875" style="35" bestFit="1" customWidth="1"/>
    <col min="8211" max="8211" width="7.6640625" style="35" bestFit="1" customWidth="1"/>
    <col min="8212" max="8212" width="11.33203125" style="35" bestFit="1" customWidth="1"/>
    <col min="8213" max="8448" width="8.88671875" style="35"/>
    <col min="8449" max="8449" width="13.6640625" style="35" bestFit="1" customWidth="1"/>
    <col min="8450" max="8450" width="5.109375" style="35" bestFit="1" customWidth="1"/>
    <col min="8451" max="8451" width="11.6640625" style="35" bestFit="1" customWidth="1"/>
    <col min="8452" max="8452" width="10.44140625" style="35" bestFit="1" customWidth="1"/>
    <col min="8453" max="8453" width="11.88671875" style="35" bestFit="1" customWidth="1"/>
    <col min="8454" max="8454" width="10" style="35" bestFit="1" customWidth="1"/>
    <col min="8455" max="8455" width="12.5546875" style="35" bestFit="1" customWidth="1"/>
    <col min="8456" max="8456" width="8.33203125" style="35" bestFit="1" customWidth="1"/>
    <col min="8457" max="8457" width="12.33203125" style="35" bestFit="1" customWidth="1"/>
    <col min="8458" max="8459" width="11.5546875" style="35" bestFit="1" customWidth="1"/>
    <col min="8460" max="8460" width="12.44140625" style="35" customWidth="1"/>
    <col min="8461" max="8461" width="14" style="35" bestFit="1" customWidth="1"/>
    <col min="8462" max="8462" width="12.88671875" style="35" bestFit="1" customWidth="1"/>
    <col min="8463" max="8463" width="9.6640625" style="35" bestFit="1" customWidth="1"/>
    <col min="8464" max="8464" width="7.6640625" style="35" bestFit="1" customWidth="1"/>
    <col min="8465" max="8465" width="11.33203125" style="35" customWidth="1"/>
    <col min="8466" max="8466" width="12.5546875" style="35" bestFit="1" customWidth="1"/>
    <col min="8467" max="8467" width="7.6640625" style="35" bestFit="1" customWidth="1"/>
    <col min="8468" max="8468" width="11.33203125" style="35" bestFit="1" customWidth="1"/>
    <col min="8469" max="8704" width="8.88671875" style="35"/>
    <col min="8705" max="8705" width="13.6640625" style="35" bestFit="1" customWidth="1"/>
    <col min="8706" max="8706" width="5.109375" style="35" bestFit="1" customWidth="1"/>
    <col min="8707" max="8707" width="11.6640625" style="35" bestFit="1" customWidth="1"/>
    <col min="8708" max="8708" width="10.44140625" style="35" bestFit="1" customWidth="1"/>
    <col min="8709" max="8709" width="11.88671875" style="35" bestFit="1" customWidth="1"/>
    <col min="8710" max="8710" width="10" style="35" bestFit="1" customWidth="1"/>
    <col min="8711" max="8711" width="12.5546875" style="35" bestFit="1" customWidth="1"/>
    <col min="8712" max="8712" width="8.33203125" style="35" bestFit="1" customWidth="1"/>
    <col min="8713" max="8713" width="12.33203125" style="35" bestFit="1" customWidth="1"/>
    <col min="8714" max="8715" width="11.5546875" style="35" bestFit="1" customWidth="1"/>
    <col min="8716" max="8716" width="12.44140625" style="35" customWidth="1"/>
    <col min="8717" max="8717" width="14" style="35" bestFit="1" customWidth="1"/>
    <col min="8718" max="8718" width="12.88671875" style="35" bestFit="1" customWidth="1"/>
    <col min="8719" max="8719" width="9.6640625" style="35" bestFit="1" customWidth="1"/>
    <col min="8720" max="8720" width="7.6640625" style="35" bestFit="1" customWidth="1"/>
    <col min="8721" max="8721" width="11.33203125" style="35" customWidth="1"/>
    <col min="8722" max="8722" width="12.5546875" style="35" bestFit="1" customWidth="1"/>
    <col min="8723" max="8723" width="7.6640625" style="35" bestFit="1" customWidth="1"/>
    <col min="8724" max="8724" width="11.33203125" style="35" bestFit="1" customWidth="1"/>
    <col min="8725" max="8960" width="8.88671875" style="35"/>
    <col min="8961" max="8961" width="13.6640625" style="35" bestFit="1" customWidth="1"/>
    <col min="8962" max="8962" width="5.109375" style="35" bestFit="1" customWidth="1"/>
    <col min="8963" max="8963" width="11.6640625" style="35" bestFit="1" customWidth="1"/>
    <col min="8964" max="8964" width="10.44140625" style="35" bestFit="1" customWidth="1"/>
    <col min="8965" max="8965" width="11.88671875" style="35" bestFit="1" customWidth="1"/>
    <col min="8966" max="8966" width="10" style="35" bestFit="1" customWidth="1"/>
    <col min="8967" max="8967" width="12.5546875" style="35" bestFit="1" customWidth="1"/>
    <col min="8968" max="8968" width="8.33203125" style="35" bestFit="1" customWidth="1"/>
    <col min="8969" max="8969" width="12.33203125" style="35" bestFit="1" customWidth="1"/>
    <col min="8970" max="8971" width="11.5546875" style="35" bestFit="1" customWidth="1"/>
    <col min="8972" max="8972" width="12.44140625" style="35" customWidth="1"/>
    <col min="8973" max="8973" width="14" style="35" bestFit="1" customWidth="1"/>
    <col min="8974" max="8974" width="12.88671875" style="35" bestFit="1" customWidth="1"/>
    <col min="8975" max="8975" width="9.6640625" style="35" bestFit="1" customWidth="1"/>
    <col min="8976" max="8976" width="7.6640625" style="35" bestFit="1" customWidth="1"/>
    <col min="8977" max="8977" width="11.33203125" style="35" customWidth="1"/>
    <col min="8978" max="8978" width="12.5546875" style="35" bestFit="1" customWidth="1"/>
    <col min="8979" max="8979" width="7.6640625" style="35" bestFit="1" customWidth="1"/>
    <col min="8980" max="8980" width="11.33203125" style="35" bestFit="1" customWidth="1"/>
    <col min="8981" max="9216" width="8.88671875" style="35"/>
    <col min="9217" max="9217" width="13.6640625" style="35" bestFit="1" customWidth="1"/>
    <col min="9218" max="9218" width="5.109375" style="35" bestFit="1" customWidth="1"/>
    <col min="9219" max="9219" width="11.6640625" style="35" bestFit="1" customWidth="1"/>
    <col min="9220" max="9220" width="10.44140625" style="35" bestFit="1" customWidth="1"/>
    <col min="9221" max="9221" width="11.88671875" style="35" bestFit="1" customWidth="1"/>
    <col min="9222" max="9222" width="10" style="35" bestFit="1" customWidth="1"/>
    <col min="9223" max="9223" width="12.5546875" style="35" bestFit="1" customWidth="1"/>
    <col min="9224" max="9224" width="8.33203125" style="35" bestFit="1" customWidth="1"/>
    <col min="9225" max="9225" width="12.33203125" style="35" bestFit="1" customWidth="1"/>
    <col min="9226" max="9227" width="11.5546875" style="35" bestFit="1" customWidth="1"/>
    <col min="9228" max="9228" width="12.44140625" style="35" customWidth="1"/>
    <col min="9229" max="9229" width="14" style="35" bestFit="1" customWidth="1"/>
    <col min="9230" max="9230" width="12.88671875" style="35" bestFit="1" customWidth="1"/>
    <col min="9231" max="9231" width="9.6640625" style="35" bestFit="1" customWidth="1"/>
    <col min="9232" max="9232" width="7.6640625" style="35" bestFit="1" customWidth="1"/>
    <col min="9233" max="9233" width="11.33203125" style="35" customWidth="1"/>
    <col min="9234" max="9234" width="12.5546875" style="35" bestFit="1" customWidth="1"/>
    <col min="9235" max="9235" width="7.6640625" style="35" bestFit="1" customWidth="1"/>
    <col min="9236" max="9236" width="11.33203125" style="35" bestFit="1" customWidth="1"/>
    <col min="9237" max="9472" width="8.88671875" style="35"/>
    <col min="9473" max="9473" width="13.6640625" style="35" bestFit="1" customWidth="1"/>
    <col min="9474" max="9474" width="5.109375" style="35" bestFit="1" customWidth="1"/>
    <col min="9475" max="9475" width="11.6640625" style="35" bestFit="1" customWidth="1"/>
    <col min="9476" max="9476" width="10.44140625" style="35" bestFit="1" customWidth="1"/>
    <col min="9477" max="9477" width="11.88671875" style="35" bestFit="1" customWidth="1"/>
    <col min="9478" max="9478" width="10" style="35" bestFit="1" customWidth="1"/>
    <col min="9479" max="9479" width="12.5546875" style="35" bestFit="1" customWidth="1"/>
    <col min="9480" max="9480" width="8.33203125" style="35" bestFit="1" customWidth="1"/>
    <col min="9481" max="9481" width="12.33203125" style="35" bestFit="1" customWidth="1"/>
    <col min="9482" max="9483" width="11.5546875" style="35" bestFit="1" customWidth="1"/>
    <col min="9484" max="9484" width="12.44140625" style="35" customWidth="1"/>
    <col min="9485" max="9485" width="14" style="35" bestFit="1" customWidth="1"/>
    <col min="9486" max="9486" width="12.88671875" style="35" bestFit="1" customWidth="1"/>
    <col min="9487" max="9487" width="9.6640625" style="35" bestFit="1" customWidth="1"/>
    <col min="9488" max="9488" width="7.6640625" style="35" bestFit="1" customWidth="1"/>
    <col min="9489" max="9489" width="11.33203125" style="35" customWidth="1"/>
    <col min="9490" max="9490" width="12.5546875" style="35" bestFit="1" customWidth="1"/>
    <col min="9491" max="9491" width="7.6640625" style="35" bestFit="1" customWidth="1"/>
    <col min="9492" max="9492" width="11.33203125" style="35" bestFit="1" customWidth="1"/>
    <col min="9493" max="9728" width="8.88671875" style="35"/>
    <col min="9729" max="9729" width="13.6640625" style="35" bestFit="1" customWidth="1"/>
    <col min="9730" max="9730" width="5.109375" style="35" bestFit="1" customWidth="1"/>
    <col min="9731" max="9731" width="11.6640625" style="35" bestFit="1" customWidth="1"/>
    <col min="9732" max="9732" width="10.44140625" style="35" bestFit="1" customWidth="1"/>
    <col min="9733" max="9733" width="11.88671875" style="35" bestFit="1" customWidth="1"/>
    <col min="9734" max="9734" width="10" style="35" bestFit="1" customWidth="1"/>
    <col min="9735" max="9735" width="12.5546875" style="35" bestFit="1" customWidth="1"/>
    <col min="9736" max="9736" width="8.33203125" style="35" bestFit="1" customWidth="1"/>
    <col min="9737" max="9737" width="12.33203125" style="35" bestFit="1" customWidth="1"/>
    <col min="9738" max="9739" width="11.5546875" style="35" bestFit="1" customWidth="1"/>
    <col min="9740" max="9740" width="12.44140625" style="35" customWidth="1"/>
    <col min="9741" max="9741" width="14" style="35" bestFit="1" customWidth="1"/>
    <col min="9742" max="9742" width="12.88671875" style="35" bestFit="1" customWidth="1"/>
    <col min="9743" max="9743" width="9.6640625" style="35" bestFit="1" customWidth="1"/>
    <col min="9744" max="9744" width="7.6640625" style="35" bestFit="1" customWidth="1"/>
    <col min="9745" max="9745" width="11.33203125" style="35" customWidth="1"/>
    <col min="9746" max="9746" width="12.5546875" style="35" bestFit="1" customWidth="1"/>
    <col min="9747" max="9747" width="7.6640625" style="35" bestFit="1" customWidth="1"/>
    <col min="9748" max="9748" width="11.33203125" style="35" bestFit="1" customWidth="1"/>
    <col min="9749" max="9984" width="8.88671875" style="35"/>
    <col min="9985" max="9985" width="13.6640625" style="35" bestFit="1" customWidth="1"/>
    <col min="9986" max="9986" width="5.109375" style="35" bestFit="1" customWidth="1"/>
    <col min="9987" max="9987" width="11.6640625" style="35" bestFit="1" customWidth="1"/>
    <col min="9988" max="9988" width="10.44140625" style="35" bestFit="1" customWidth="1"/>
    <col min="9989" max="9989" width="11.88671875" style="35" bestFit="1" customWidth="1"/>
    <col min="9990" max="9990" width="10" style="35" bestFit="1" customWidth="1"/>
    <col min="9991" max="9991" width="12.5546875" style="35" bestFit="1" customWidth="1"/>
    <col min="9992" max="9992" width="8.33203125" style="35" bestFit="1" customWidth="1"/>
    <col min="9993" max="9993" width="12.33203125" style="35" bestFit="1" customWidth="1"/>
    <col min="9994" max="9995" width="11.5546875" style="35" bestFit="1" customWidth="1"/>
    <col min="9996" max="9996" width="12.44140625" style="35" customWidth="1"/>
    <col min="9997" max="9997" width="14" style="35" bestFit="1" customWidth="1"/>
    <col min="9998" max="9998" width="12.88671875" style="35" bestFit="1" customWidth="1"/>
    <col min="9999" max="9999" width="9.6640625" style="35" bestFit="1" customWidth="1"/>
    <col min="10000" max="10000" width="7.6640625" style="35" bestFit="1" customWidth="1"/>
    <col min="10001" max="10001" width="11.33203125" style="35" customWidth="1"/>
    <col min="10002" max="10002" width="12.5546875" style="35" bestFit="1" customWidth="1"/>
    <col min="10003" max="10003" width="7.6640625" style="35" bestFit="1" customWidth="1"/>
    <col min="10004" max="10004" width="11.33203125" style="35" bestFit="1" customWidth="1"/>
    <col min="10005" max="10240" width="8.88671875" style="35"/>
    <col min="10241" max="10241" width="13.6640625" style="35" bestFit="1" customWidth="1"/>
    <col min="10242" max="10242" width="5.109375" style="35" bestFit="1" customWidth="1"/>
    <col min="10243" max="10243" width="11.6640625" style="35" bestFit="1" customWidth="1"/>
    <col min="10244" max="10244" width="10.44140625" style="35" bestFit="1" customWidth="1"/>
    <col min="10245" max="10245" width="11.88671875" style="35" bestFit="1" customWidth="1"/>
    <col min="10246" max="10246" width="10" style="35" bestFit="1" customWidth="1"/>
    <col min="10247" max="10247" width="12.5546875" style="35" bestFit="1" customWidth="1"/>
    <col min="10248" max="10248" width="8.33203125" style="35" bestFit="1" customWidth="1"/>
    <col min="10249" max="10249" width="12.33203125" style="35" bestFit="1" customWidth="1"/>
    <col min="10250" max="10251" width="11.5546875" style="35" bestFit="1" customWidth="1"/>
    <col min="10252" max="10252" width="12.44140625" style="35" customWidth="1"/>
    <col min="10253" max="10253" width="14" style="35" bestFit="1" customWidth="1"/>
    <col min="10254" max="10254" width="12.88671875" style="35" bestFit="1" customWidth="1"/>
    <col min="10255" max="10255" width="9.6640625" style="35" bestFit="1" customWidth="1"/>
    <col min="10256" max="10256" width="7.6640625" style="35" bestFit="1" customWidth="1"/>
    <col min="10257" max="10257" width="11.33203125" style="35" customWidth="1"/>
    <col min="10258" max="10258" width="12.5546875" style="35" bestFit="1" customWidth="1"/>
    <col min="10259" max="10259" width="7.6640625" style="35" bestFit="1" customWidth="1"/>
    <col min="10260" max="10260" width="11.33203125" style="35" bestFit="1" customWidth="1"/>
    <col min="10261" max="10496" width="8.88671875" style="35"/>
    <col min="10497" max="10497" width="13.6640625" style="35" bestFit="1" customWidth="1"/>
    <col min="10498" max="10498" width="5.109375" style="35" bestFit="1" customWidth="1"/>
    <col min="10499" max="10499" width="11.6640625" style="35" bestFit="1" customWidth="1"/>
    <col min="10500" max="10500" width="10.44140625" style="35" bestFit="1" customWidth="1"/>
    <col min="10501" max="10501" width="11.88671875" style="35" bestFit="1" customWidth="1"/>
    <col min="10502" max="10502" width="10" style="35" bestFit="1" customWidth="1"/>
    <col min="10503" max="10503" width="12.5546875" style="35" bestFit="1" customWidth="1"/>
    <col min="10504" max="10504" width="8.33203125" style="35" bestFit="1" customWidth="1"/>
    <col min="10505" max="10505" width="12.33203125" style="35" bestFit="1" customWidth="1"/>
    <col min="10506" max="10507" width="11.5546875" style="35" bestFit="1" customWidth="1"/>
    <col min="10508" max="10508" width="12.44140625" style="35" customWidth="1"/>
    <col min="10509" max="10509" width="14" style="35" bestFit="1" customWidth="1"/>
    <col min="10510" max="10510" width="12.88671875" style="35" bestFit="1" customWidth="1"/>
    <col min="10511" max="10511" width="9.6640625" style="35" bestFit="1" customWidth="1"/>
    <col min="10512" max="10512" width="7.6640625" style="35" bestFit="1" customWidth="1"/>
    <col min="10513" max="10513" width="11.33203125" style="35" customWidth="1"/>
    <col min="10514" max="10514" width="12.5546875" style="35" bestFit="1" customWidth="1"/>
    <col min="10515" max="10515" width="7.6640625" style="35" bestFit="1" customWidth="1"/>
    <col min="10516" max="10516" width="11.33203125" style="35" bestFit="1" customWidth="1"/>
    <col min="10517" max="10752" width="8.88671875" style="35"/>
    <col min="10753" max="10753" width="13.6640625" style="35" bestFit="1" customWidth="1"/>
    <col min="10754" max="10754" width="5.109375" style="35" bestFit="1" customWidth="1"/>
    <col min="10755" max="10755" width="11.6640625" style="35" bestFit="1" customWidth="1"/>
    <col min="10756" max="10756" width="10.44140625" style="35" bestFit="1" customWidth="1"/>
    <col min="10757" max="10757" width="11.88671875" style="35" bestFit="1" customWidth="1"/>
    <col min="10758" max="10758" width="10" style="35" bestFit="1" customWidth="1"/>
    <col min="10759" max="10759" width="12.5546875" style="35" bestFit="1" customWidth="1"/>
    <col min="10760" max="10760" width="8.33203125" style="35" bestFit="1" customWidth="1"/>
    <col min="10761" max="10761" width="12.33203125" style="35" bestFit="1" customWidth="1"/>
    <col min="10762" max="10763" width="11.5546875" style="35" bestFit="1" customWidth="1"/>
    <col min="10764" max="10764" width="12.44140625" style="35" customWidth="1"/>
    <col min="10765" max="10765" width="14" style="35" bestFit="1" customWidth="1"/>
    <col min="10766" max="10766" width="12.88671875" style="35" bestFit="1" customWidth="1"/>
    <col min="10767" max="10767" width="9.6640625" style="35" bestFit="1" customWidth="1"/>
    <col min="10768" max="10768" width="7.6640625" style="35" bestFit="1" customWidth="1"/>
    <col min="10769" max="10769" width="11.33203125" style="35" customWidth="1"/>
    <col min="10770" max="10770" width="12.5546875" style="35" bestFit="1" customWidth="1"/>
    <col min="10771" max="10771" width="7.6640625" style="35" bestFit="1" customWidth="1"/>
    <col min="10772" max="10772" width="11.33203125" style="35" bestFit="1" customWidth="1"/>
    <col min="10773" max="11008" width="8.88671875" style="35"/>
    <col min="11009" max="11009" width="13.6640625" style="35" bestFit="1" customWidth="1"/>
    <col min="11010" max="11010" width="5.109375" style="35" bestFit="1" customWidth="1"/>
    <col min="11011" max="11011" width="11.6640625" style="35" bestFit="1" customWidth="1"/>
    <col min="11012" max="11012" width="10.44140625" style="35" bestFit="1" customWidth="1"/>
    <col min="11013" max="11013" width="11.88671875" style="35" bestFit="1" customWidth="1"/>
    <col min="11014" max="11014" width="10" style="35" bestFit="1" customWidth="1"/>
    <col min="11015" max="11015" width="12.5546875" style="35" bestFit="1" customWidth="1"/>
    <col min="11016" max="11016" width="8.33203125" style="35" bestFit="1" customWidth="1"/>
    <col min="11017" max="11017" width="12.33203125" style="35" bestFit="1" customWidth="1"/>
    <col min="11018" max="11019" width="11.5546875" style="35" bestFit="1" customWidth="1"/>
    <col min="11020" max="11020" width="12.44140625" style="35" customWidth="1"/>
    <col min="11021" max="11021" width="14" style="35" bestFit="1" customWidth="1"/>
    <col min="11022" max="11022" width="12.88671875" style="35" bestFit="1" customWidth="1"/>
    <col min="11023" max="11023" width="9.6640625" style="35" bestFit="1" customWidth="1"/>
    <col min="11024" max="11024" width="7.6640625" style="35" bestFit="1" customWidth="1"/>
    <col min="11025" max="11025" width="11.33203125" style="35" customWidth="1"/>
    <col min="11026" max="11026" width="12.5546875" style="35" bestFit="1" customWidth="1"/>
    <col min="11027" max="11027" width="7.6640625" style="35" bestFit="1" customWidth="1"/>
    <col min="11028" max="11028" width="11.33203125" style="35" bestFit="1" customWidth="1"/>
    <col min="11029" max="11264" width="8.88671875" style="35"/>
    <col min="11265" max="11265" width="13.6640625" style="35" bestFit="1" customWidth="1"/>
    <col min="11266" max="11266" width="5.109375" style="35" bestFit="1" customWidth="1"/>
    <col min="11267" max="11267" width="11.6640625" style="35" bestFit="1" customWidth="1"/>
    <col min="11268" max="11268" width="10.44140625" style="35" bestFit="1" customWidth="1"/>
    <col min="11269" max="11269" width="11.88671875" style="35" bestFit="1" customWidth="1"/>
    <col min="11270" max="11270" width="10" style="35" bestFit="1" customWidth="1"/>
    <col min="11271" max="11271" width="12.5546875" style="35" bestFit="1" customWidth="1"/>
    <col min="11272" max="11272" width="8.33203125" style="35" bestFit="1" customWidth="1"/>
    <col min="11273" max="11273" width="12.33203125" style="35" bestFit="1" customWidth="1"/>
    <col min="11274" max="11275" width="11.5546875" style="35" bestFit="1" customWidth="1"/>
    <col min="11276" max="11276" width="12.44140625" style="35" customWidth="1"/>
    <col min="11277" max="11277" width="14" style="35" bestFit="1" customWidth="1"/>
    <col min="11278" max="11278" width="12.88671875" style="35" bestFit="1" customWidth="1"/>
    <col min="11279" max="11279" width="9.6640625" style="35" bestFit="1" customWidth="1"/>
    <col min="11280" max="11280" width="7.6640625" style="35" bestFit="1" customWidth="1"/>
    <col min="11281" max="11281" width="11.33203125" style="35" customWidth="1"/>
    <col min="11282" max="11282" width="12.5546875" style="35" bestFit="1" customWidth="1"/>
    <col min="11283" max="11283" width="7.6640625" style="35" bestFit="1" customWidth="1"/>
    <col min="11284" max="11284" width="11.33203125" style="35" bestFit="1" customWidth="1"/>
    <col min="11285" max="11520" width="8.88671875" style="35"/>
    <col min="11521" max="11521" width="13.6640625" style="35" bestFit="1" customWidth="1"/>
    <col min="11522" max="11522" width="5.109375" style="35" bestFit="1" customWidth="1"/>
    <col min="11523" max="11523" width="11.6640625" style="35" bestFit="1" customWidth="1"/>
    <col min="11524" max="11524" width="10.44140625" style="35" bestFit="1" customWidth="1"/>
    <col min="11525" max="11525" width="11.88671875" style="35" bestFit="1" customWidth="1"/>
    <col min="11526" max="11526" width="10" style="35" bestFit="1" customWidth="1"/>
    <col min="11527" max="11527" width="12.5546875" style="35" bestFit="1" customWidth="1"/>
    <col min="11528" max="11528" width="8.33203125" style="35" bestFit="1" customWidth="1"/>
    <col min="11529" max="11529" width="12.33203125" style="35" bestFit="1" customWidth="1"/>
    <col min="11530" max="11531" width="11.5546875" style="35" bestFit="1" customWidth="1"/>
    <col min="11532" max="11532" width="12.44140625" style="35" customWidth="1"/>
    <col min="11533" max="11533" width="14" style="35" bestFit="1" customWidth="1"/>
    <col min="11534" max="11534" width="12.88671875" style="35" bestFit="1" customWidth="1"/>
    <col min="11535" max="11535" width="9.6640625" style="35" bestFit="1" customWidth="1"/>
    <col min="11536" max="11536" width="7.6640625" style="35" bestFit="1" customWidth="1"/>
    <col min="11537" max="11537" width="11.33203125" style="35" customWidth="1"/>
    <col min="11538" max="11538" width="12.5546875" style="35" bestFit="1" customWidth="1"/>
    <col min="11539" max="11539" width="7.6640625" style="35" bestFit="1" customWidth="1"/>
    <col min="11540" max="11540" width="11.33203125" style="35" bestFit="1" customWidth="1"/>
    <col min="11541" max="11776" width="8.88671875" style="35"/>
    <col min="11777" max="11777" width="13.6640625" style="35" bestFit="1" customWidth="1"/>
    <col min="11778" max="11778" width="5.109375" style="35" bestFit="1" customWidth="1"/>
    <col min="11779" max="11779" width="11.6640625" style="35" bestFit="1" customWidth="1"/>
    <col min="11780" max="11780" width="10.44140625" style="35" bestFit="1" customWidth="1"/>
    <col min="11781" max="11781" width="11.88671875" style="35" bestFit="1" customWidth="1"/>
    <col min="11782" max="11782" width="10" style="35" bestFit="1" customWidth="1"/>
    <col min="11783" max="11783" width="12.5546875" style="35" bestFit="1" customWidth="1"/>
    <col min="11784" max="11784" width="8.33203125" style="35" bestFit="1" customWidth="1"/>
    <col min="11785" max="11785" width="12.33203125" style="35" bestFit="1" customWidth="1"/>
    <col min="11786" max="11787" width="11.5546875" style="35" bestFit="1" customWidth="1"/>
    <col min="11788" max="11788" width="12.44140625" style="35" customWidth="1"/>
    <col min="11789" max="11789" width="14" style="35" bestFit="1" customWidth="1"/>
    <col min="11790" max="11790" width="12.88671875" style="35" bestFit="1" customWidth="1"/>
    <col min="11791" max="11791" width="9.6640625" style="35" bestFit="1" customWidth="1"/>
    <col min="11792" max="11792" width="7.6640625" style="35" bestFit="1" customWidth="1"/>
    <col min="11793" max="11793" width="11.33203125" style="35" customWidth="1"/>
    <col min="11794" max="11794" width="12.5546875" style="35" bestFit="1" customWidth="1"/>
    <col min="11795" max="11795" width="7.6640625" style="35" bestFit="1" customWidth="1"/>
    <col min="11796" max="11796" width="11.33203125" style="35" bestFit="1" customWidth="1"/>
    <col min="11797" max="12032" width="8.88671875" style="35"/>
    <col min="12033" max="12033" width="13.6640625" style="35" bestFit="1" customWidth="1"/>
    <col min="12034" max="12034" width="5.109375" style="35" bestFit="1" customWidth="1"/>
    <col min="12035" max="12035" width="11.6640625" style="35" bestFit="1" customWidth="1"/>
    <col min="12036" max="12036" width="10.44140625" style="35" bestFit="1" customWidth="1"/>
    <col min="12037" max="12037" width="11.88671875" style="35" bestFit="1" customWidth="1"/>
    <col min="12038" max="12038" width="10" style="35" bestFit="1" customWidth="1"/>
    <col min="12039" max="12039" width="12.5546875" style="35" bestFit="1" customWidth="1"/>
    <col min="12040" max="12040" width="8.33203125" style="35" bestFit="1" customWidth="1"/>
    <col min="12041" max="12041" width="12.33203125" style="35" bestFit="1" customWidth="1"/>
    <col min="12042" max="12043" width="11.5546875" style="35" bestFit="1" customWidth="1"/>
    <col min="12044" max="12044" width="12.44140625" style="35" customWidth="1"/>
    <col min="12045" max="12045" width="14" style="35" bestFit="1" customWidth="1"/>
    <col min="12046" max="12046" width="12.88671875" style="35" bestFit="1" customWidth="1"/>
    <col min="12047" max="12047" width="9.6640625" style="35" bestFit="1" customWidth="1"/>
    <col min="12048" max="12048" width="7.6640625" style="35" bestFit="1" customWidth="1"/>
    <col min="12049" max="12049" width="11.33203125" style="35" customWidth="1"/>
    <col min="12050" max="12050" width="12.5546875" style="35" bestFit="1" customWidth="1"/>
    <col min="12051" max="12051" width="7.6640625" style="35" bestFit="1" customWidth="1"/>
    <col min="12052" max="12052" width="11.33203125" style="35" bestFit="1" customWidth="1"/>
    <col min="12053" max="12288" width="8.88671875" style="35"/>
    <col min="12289" max="12289" width="13.6640625" style="35" bestFit="1" customWidth="1"/>
    <col min="12290" max="12290" width="5.109375" style="35" bestFit="1" customWidth="1"/>
    <col min="12291" max="12291" width="11.6640625" style="35" bestFit="1" customWidth="1"/>
    <col min="12292" max="12292" width="10.44140625" style="35" bestFit="1" customWidth="1"/>
    <col min="12293" max="12293" width="11.88671875" style="35" bestFit="1" customWidth="1"/>
    <col min="12294" max="12294" width="10" style="35" bestFit="1" customWidth="1"/>
    <col min="12295" max="12295" width="12.5546875" style="35" bestFit="1" customWidth="1"/>
    <col min="12296" max="12296" width="8.33203125" style="35" bestFit="1" customWidth="1"/>
    <col min="12297" max="12297" width="12.33203125" style="35" bestFit="1" customWidth="1"/>
    <col min="12298" max="12299" width="11.5546875" style="35" bestFit="1" customWidth="1"/>
    <col min="12300" max="12300" width="12.44140625" style="35" customWidth="1"/>
    <col min="12301" max="12301" width="14" style="35" bestFit="1" customWidth="1"/>
    <col min="12302" max="12302" width="12.88671875" style="35" bestFit="1" customWidth="1"/>
    <col min="12303" max="12303" width="9.6640625" style="35" bestFit="1" customWidth="1"/>
    <col min="12304" max="12304" width="7.6640625" style="35" bestFit="1" customWidth="1"/>
    <col min="12305" max="12305" width="11.33203125" style="35" customWidth="1"/>
    <col min="12306" max="12306" width="12.5546875" style="35" bestFit="1" customWidth="1"/>
    <col min="12307" max="12307" width="7.6640625" style="35" bestFit="1" customWidth="1"/>
    <col min="12308" max="12308" width="11.33203125" style="35" bestFit="1" customWidth="1"/>
    <col min="12309" max="12544" width="8.88671875" style="35"/>
    <col min="12545" max="12545" width="13.6640625" style="35" bestFit="1" customWidth="1"/>
    <col min="12546" max="12546" width="5.109375" style="35" bestFit="1" customWidth="1"/>
    <col min="12547" max="12547" width="11.6640625" style="35" bestFit="1" customWidth="1"/>
    <col min="12548" max="12548" width="10.44140625" style="35" bestFit="1" customWidth="1"/>
    <col min="12549" max="12549" width="11.88671875" style="35" bestFit="1" customWidth="1"/>
    <col min="12550" max="12550" width="10" style="35" bestFit="1" customWidth="1"/>
    <col min="12551" max="12551" width="12.5546875" style="35" bestFit="1" customWidth="1"/>
    <col min="12552" max="12552" width="8.33203125" style="35" bestFit="1" customWidth="1"/>
    <col min="12553" max="12553" width="12.33203125" style="35" bestFit="1" customWidth="1"/>
    <col min="12554" max="12555" width="11.5546875" style="35" bestFit="1" customWidth="1"/>
    <col min="12556" max="12556" width="12.44140625" style="35" customWidth="1"/>
    <col min="12557" max="12557" width="14" style="35" bestFit="1" customWidth="1"/>
    <col min="12558" max="12558" width="12.88671875" style="35" bestFit="1" customWidth="1"/>
    <col min="12559" max="12559" width="9.6640625" style="35" bestFit="1" customWidth="1"/>
    <col min="12560" max="12560" width="7.6640625" style="35" bestFit="1" customWidth="1"/>
    <col min="12561" max="12561" width="11.33203125" style="35" customWidth="1"/>
    <col min="12562" max="12562" width="12.5546875" style="35" bestFit="1" customWidth="1"/>
    <col min="12563" max="12563" width="7.6640625" style="35" bestFit="1" customWidth="1"/>
    <col min="12564" max="12564" width="11.33203125" style="35" bestFit="1" customWidth="1"/>
    <col min="12565" max="12800" width="8.88671875" style="35"/>
    <col min="12801" max="12801" width="13.6640625" style="35" bestFit="1" customWidth="1"/>
    <col min="12802" max="12802" width="5.109375" style="35" bestFit="1" customWidth="1"/>
    <col min="12803" max="12803" width="11.6640625" style="35" bestFit="1" customWidth="1"/>
    <col min="12804" max="12804" width="10.44140625" style="35" bestFit="1" customWidth="1"/>
    <col min="12805" max="12805" width="11.88671875" style="35" bestFit="1" customWidth="1"/>
    <col min="12806" max="12806" width="10" style="35" bestFit="1" customWidth="1"/>
    <col min="12807" max="12807" width="12.5546875" style="35" bestFit="1" customWidth="1"/>
    <col min="12808" max="12808" width="8.33203125" style="35" bestFit="1" customWidth="1"/>
    <col min="12809" max="12809" width="12.33203125" style="35" bestFit="1" customWidth="1"/>
    <col min="12810" max="12811" width="11.5546875" style="35" bestFit="1" customWidth="1"/>
    <col min="12812" max="12812" width="12.44140625" style="35" customWidth="1"/>
    <col min="12813" max="12813" width="14" style="35" bestFit="1" customWidth="1"/>
    <col min="12814" max="12814" width="12.88671875" style="35" bestFit="1" customWidth="1"/>
    <col min="12815" max="12815" width="9.6640625" style="35" bestFit="1" customWidth="1"/>
    <col min="12816" max="12816" width="7.6640625" style="35" bestFit="1" customWidth="1"/>
    <col min="12817" max="12817" width="11.33203125" style="35" customWidth="1"/>
    <col min="12818" max="12818" width="12.5546875" style="35" bestFit="1" customWidth="1"/>
    <col min="12819" max="12819" width="7.6640625" style="35" bestFit="1" customWidth="1"/>
    <col min="12820" max="12820" width="11.33203125" style="35" bestFit="1" customWidth="1"/>
    <col min="12821" max="13056" width="8.88671875" style="35"/>
    <col min="13057" max="13057" width="13.6640625" style="35" bestFit="1" customWidth="1"/>
    <col min="13058" max="13058" width="5.109375" style="35" bestFit="1" customWidth="1"/>
    <col min="13059" max="13059" width="11.6640625" style="35" bestFit="1" customWidth="1"/>
    <col min="13060" max="13060" width="10.44140625" style="35" bestFit="1" customWidth="1"/>
    <col min="13061" max="13061" width="11.88671875" style="35" bestFit="1" customWidth="1"/>
    <col min="13062" max="13062" width="10" style="35" bestFit="1" customWidth="1"/>
    <col min="13063" max="13063" width="12.5546875" style="35" bestFit="1" customWidth="1"/>
    <col min="13064" max="13064" width="8.33203125" style="35" bestFit="1" customWidth="1"/>
    <col min="13065" max="13065" width="12.33203125" style="35" bestFit="1" customWidth="1"/>
    <col min="13066" max="13067" width="11.5546875" style="35" bestFit="1" customWidth="1"/>
    <col min="13068" max="13068" width="12.44140625" style="35" customWidth="1"/>
    <col min="13069" max="13069" width="14" style="35" bestFit="1" customWidth="1"/>
    <col min="13070" max="13070" width="12.88671875" style="35" bestFit="1" customWidth="1"/>
    <col min="13071" max="13071" width="9.6640625" style="35" bestFit="1" customWidth="1"/>
    <col min="13072" max="13072" width="7.6640625" style="35" bestFit="1" customWidth="1"/>
    <col min="13073" max="13073" width="11.33203125" style="35" customWidth="1"/>
    <col min="13074" max="13074" width="12.5546875" style="35" bestFit="1" customWidth="1"/>
    <col min="13075" max="13075" width="7.6640625" style="35" bestFit="1" customWidth="1"/>
    <col min="13076" max="13076" width="11.33203125" style="35" bestFit="1" customWidth="1"/>
    <col min="13077" max="13312" width="8.88671875" style="35"/>
    <col min="13313" max="13313" width="13.6640625" style="35" bestFit="1" customWidth="1"/>
    <col min="13314" max="13314" width="5.109375" style="35" bestFit="1" customWidth="1"/>
    <col min="13315" max="13315" width="11.6640625" style="35" bestFit="1" customWidth="1"/>
    <col min="13316" max="13316" width="10.44140625" style="35" bestFit="1" customWidth="1"/>
    <col min="13317" max="13317" width="11.88671875" style="35" bestFit="1" customWidth="1"/>
    <col min="13318" max="13318" width="10" style="35" bestFit="1" customWidth="1"/>
    <col min="13319" max="13319" width="12.5546875" style="35" bestFit="1" customWidth="1"/>
    <col min="13320" max="13320" width="8.33203125" style="35" bestFit="1" customWidth="1"/>
    <col min="13321" max="13321" width="12.33203125" style="35" bestFit="1" customWidth="1"/>
    <col min="13322" max="13323" width="11.5546875" style="35" bestFit="1" customWidth="1"/>
    <col min="13324" max="13324" width="12.44140625" style="35" customWidth="1"/>
    <col min="13325" max="13325" width="14" style="35" bestFit="1" customWidth="1"/>
    <col min="13326" max="13326" width="12.88671875" style="35" bestFit="1" customWidth="1"/>
    <col min="13327" max="13327" width="9.6640625" style="35" bestFit="1" customWidth="1"/>
    <col min="13328" max="13328" width="7.6640625" style="35" bestFit="1" customWidth="1"/>
    <col min="13329" max="13329" width="11.33203125" style="35" customWidth="1"/>
    <col min="13330" max="13330" width="12.5546875" style="35" bestFit="1" customWidth="1"/>
    <col min="13331" max="13331" width="7.6640625" style="35" bestFit="1" customWidth="1"/>
    <col min="13332" max="13332" width="11.33203125" style="35" bestFit="1" customWidth="1"/>
    <col min="13333" max="13568" width="8.88671875" style="35"/>
    <col min="13569" max="13569" width="13.6640625" style="35" bestFit="1" customWidth="1"/>
    <col min="13570" max="13570" width="5.109375" style="35" bestFit="1" customWidth="1"/>
    <col min="13571" max="13571" width="11.6640625" style="35" bestFit="1" customWidth="1"/>
    <col min="13572" max="13572" width="10.44140625" style="35" bestFit="1" customWidth="1"/>
    <col min="13573" max="13573" width="11.88671875" style="35" bestFit="1" customWidth="1"/>
    <col min="13574" max="13574" width="10" style="35" bestFit="1" customWidth="1"/>
    <col min="13575" max="13575" width="12.5546875" style="35" bestFit="1" customWidth="1"/>
    <col min="13576" max="13576" width="8.33203125" style="35" bestFit="1" customWidth="1"/>
    <col min="13577" max="13577" width="12.33203125" style="35" bestFit="1" customWidth="1"/>
    <col min="13578" max="13579" width="11.5546875" style="35" bestFit="1" customWidth="1"/>
    <col min="13580" max="13580" width="12.44140625" style="35" customWidth="1"/>
    <col min="13581" max="13581" width="14" style="35" bestFit="1" customWidth="1"/>
    <col min="13582" max="13582" width="12.88671875" style="35" bestFit="1" customWidth="1"/>
    <col min="13583" max="13583" width="9.6640625" style="35" bestFit="1" customWidth="1"/>
    <col min="13584" max="13584" width="7.6640625" style="35" bestFit="1" customWidth="1"/>
    <col min="13585" max="13585" width="11.33203125" style="35" customWidth="1"/>
    <col min="13586" max="13586" width="12.5546875" style="35" bestFit="1" customWidth="1"/>
    <col min="13587" max="13587" width="7.6640625" style="35" bestFit="1" customWidth="1"/>
    <col min="13588" max="13588" width="11.33203125" style="35" bestFit="1" customWidth="1"/>
    <col min="13589" max="13824" width="8.88671875" style="35"/>
    <col min="13825" max="13825" width="13.6640625" style="35" bestFit="1" customWidth="1"/>
    <col min="13826" max="13826" width="5.109375" style="35" bestFit="1" customWidth="1"/>
    <col min="13827" max="13827" width="11.6640625" style="35" bestFit="1" customWidth="1"/>
    <col min="13828" max="13828" width="10.44140625" style="35" bestFit="1" customWidth="1"/>
    <col min="13829" max="13829" width="11.88671875" style="35" bestFit="1" customWidth="1"/>
    <col min="13830" max="13830" width="10" style="35" bestFit="1" customWidth="1"/>
    <col min="13831" max="13831" width="12.5546875" style="35" bestFit="1" customWidth="1"/>
    <col min="13832" max="13832" width="8.33203125" style="35" bestFit="1" customWidth="1"/>
    <col min="13833" max="13833" width="12.33203125" style="35" bestFit="1" customWidth="1"/>
    <col min="13834" max="13835" width="11.5546875" style="35" bestFit="1" customWidth="1"/>
    <col min="13836" max="13836" width="12.44140625" style="35" customWidth="1"/>
    <col min="13837" max="13837" width="14" style="35" bestFit="1" customWidth="1"/>
    <col min="13838" max="13838" width="12.88671875" style="35" bestFit="1" customWidth="1"/>
    <col min="13839" max="13839" width="9.6640625" style="35" bestFit="1" customWidth="1"/>
    <col min="13840" max="13840" width="7.6640625" style="35" bestFit="1" customWidth="1"/>
    <col min="13841" max="13841" width="11.33203125" style="35" customWidth="1"/>
    <col min="13842" max="13842" width="12.5546875" style="35" bestFit="1" customWidth="1"/>
    <col min="13843" max="13843" width="7.6640625" style="35" bestFit="1" customWidth="1"/>
    <col min="13844" max="13844" width="11.33203125" style="35" bestFit="1" customWidth="1"/>
    <col min="13845" max="14080" width="8.88671875" style="35"/>
    <col min="14081" max="14081" width="13.6640625" style="35" bestFit="1" customWidth="1"/>
    <col min="14082" max="14082" width="5.109375" style="35" bestFit="1" customWidth="1"/>
    <col min="14083" max="14083" width="11.6640625" style="35" bestFit="1" customWidth="1"/>
    <col min="14084" max="14084" width="10.44140625" style="35" bestFit="1" customWidth="1"/>
    <col min="14085" max="14085" width="11.88671875" style="35" bestFit="1" customWidth="1"/>
    <col min="14086" max="14086" width="10" style="35" bestFit="1" customWidth="1"/>
    <col min="14087" max="14087" width="12.5546875" style="35" bestFit="1" customWidth="1"/>
    <col min="14088" max="14088" width="8.33203125" style="35" bestFit="1" customWidth="1"/>
    <col min="14089" max="14089" width="12.33203125" style="35" bestFit="1" customWidth="1"/>
    <col min="14090" max="14091" width="11.5546875" style="35" bestFit="1" customWidth="1"/>
    <col min="14092" max="14092" width="12.44140625" style="35" customWidth="1"/>
    <col min="14093" max="14093" width="14" style="35" bestFit="1" customWidth="1"/>
    <col min="14094" max="14094" width="12.88671875" style="35" bestFit="1" customWidth="1"/>
    <col min="14095" max="14095" width="9.6640625" style="35" bestFit="1" customWidth="1"/>
    <col min="14096" max="14096" width="7.6640625" style="35" bestFit="1" customWidth="1"/>
    <col min="14097" max="14097" width="11.33203125" style="35" customWidth="1"/>
    <col min="14098" max="14098" width="12.5546875" style="35" bestFit="1" customWidth="1"/>
    <col min="14099" max="14099" width="7.6640625" style="35" bestFit="1" customWidth="1"/>
    <col min="14100" max="14100" width="11.33203125" style="35" bestFit="1" customWidth="1"/>
    <col min="14101" max="14336" width="8.88671875" style="35"/>
    <col min="14337" max="14337" width="13.6640625" style="35" bestFit="1" customWidth="1"/>
    <col min="14338" max="14338" width="5.109375" style="35" bestFit="1" customWidth="1"/>
    <col min="14339" max="14339" width="11.6640625" style="35" bestFit="1" customWidth="1"/>
    <col min="14340" max="14340" width="10.44140625" style="35" bestFit="1" customWidth="1"/>
    <col min="14341" max="14341" width="11.88671875" style="35" bestFit="1" customWidth="1"/>
    <col min="14342" max="14342" width="10" style="35" bestFit="1" customWidth="1"/>
    <col min="14343" max="14343" width="12.5546875" style="35" bestFit="1" customWidth="1"/>
    <col min="14344" max="14344" width="8.33203125" style="35" bestFit="1" customWidth="1"/>
    <col min="14345" max="14345" width="12.33203125" style="35" bestFit="1" customWidth="1"/>
    <col min="14346" max="14347" width="11.5546875" style="35" bestFit="1" customWidth="1"/>
    <col min="14348" max="14348" width="12.44140625" style="35" customWidth="1"/>
    <col min="14349" max="14349" width="14" style="35" bestFit="1" customWidth="1"/>
    <col min="14350" max="14350" width="12.88671875" style="35" bestFit="1" customWidth="1"/>
    <col min="14351" max="14351" width="9.6640625" style="35" bestFit="1" customWidth="1"/>
    <col min="14352" max="14352" width="7.6640625" style="35" bestFit="1" customWidth="1"/>
    <col min="14353" max="14353" width="11.33203125" style="35" customWidth="1"/>
    <col min="14354" max="14354" width="12.5546875" style="35" bestFit="1" customWidth="1"/>
    <col min="14355" max="14355" width="7.6640625" style="35" bestFit="1" customWidth="1"/>
    <col min="14356" max="14356" width="11.33203125" style="35" bestFit="1" customWidth="1"/>
    <col min="14357" max="14592" width="8.88671875" style="35"/>
    <col min="14593" max="14593" width="13.6640625" style="35" bestFit="1" customWidth="1"/>
    <col min="14594" max="14594" width="5.109375" style="35" bestFit="1" customWidth="1"/>
    <col min="14595" max="14595" width="11.6640625" style="35" bestFit="1" customWidth="1"/>
    <col min="14596" max="14596" width="10.44140625" style="35" bestFit="1" customWidth="1"/>
    <col min="14597" max="14597" width="11.88671875" style="35" bestFit="1" customWidth="1"/>
    <col min="14598" max="14598" width="10" style="35" bestFit="1" customWidth="1"/>
    <col min="14599" max="14599" width="12.5546875" style="35" bestFit="1" customWidth="1"/>
    <col min="14600" max="14600" width="8.33203125" style="35" bestFit="1" customWidth="1"/>
    <col min="14601" max="14601" width="12.33203125" style="35" bestFit="1" customWidth="1"/>
    <col min="14602" max="14603" width="11.5546875" style="35" bestFit="1" customWidth="1"/>
    <col min="14604" max="14604" width="12.44140625" style="35" customWidth="1"/>
    <col min="14605" max="14605" width="14" style="35" bestFit="1" customWidth="1"/>
    <col min="14606" max="14606" width="12.88671875" style="35" bestFit="1" customWidth="1"/>
    <col min="14607" max="14607" width="9.6640625" style="35" bestFit="1" customWidth="1"/>
    <col min="14608" max="14608" width="7.6640625" style="35" bestFit="1" customWidth="1"/>
    <col min="14609" max="14609" width="11.33203125" style="35" customWidth="1"/>
    <col min="14610" max="14610" width="12.5546875" style="35" bestFit="1" customWidth="1"/>
    <col min="14611" max="14611" width="7.6640625" style="35" bestFit="1" customWidth="1"/>
    <col min="14612" max="14612" width="11.33203125" style="35" bestFit="1" customWidth="1"/>
    <col min="14613" max="14848" width="8.88671875" style="35"/>
    <col min="14849" max="14849" width="13.6640625" style="35" bestFit="1" customWidth="1"/>
    <col min="14850" max="14850" width="5.109375" style="35" bestFit="1" customWidth="1"/>
    <col min="14851" max="14851" width="11.6640625" style="35" bestFit="1" customWidth="1"/>
    <col min="14852" max="14852" width="10.44140625" style="35" bestFit="1" customWidth="1"/>
    <col min="14853" max="14853" width="11.88671875" style="35" bestFit="1" customWidth="1"/>
    <col min="14854" max="14854" width="10" style="35" bestFit="1" customWidth="1"/>
    <col min="14855" max="14855" width="12.5546875" style="35" bestFit="1" customWidth="1"/>
    <col min="14856" max="14856" width="8.33203125" style="35" bestFit="1" customWidth="1"/>
    <col min="14857" max="14857" width="12.33203125" style="35" bestFit="1" customWidth="1"/>
    <col min="14858" max="14859" width="11.5546875" style="35" bestFit="1" customWidth="1"/>
    <col min="14860" max="14860" width="12.44140625" style="35" customWidth="1"/>
    <col min="14861" max="14861" width="14" style="35" bestFit="1" customWidth="1"/>
    <col min="14862" max="14862" width="12.88671875" style="35" bestFit="1" customWidth="1"/>
    <col min="14863" max="14863" width="9.6640625" style="35" bestFit="1" customWidth="1"/>
    <col min="14864" max="14864" width="7.6640625" style="35" bestFit="1" customWidth="1"/>
    <col min="14865" max="14865" width="11.33203125" style="35" customWidth="1"/>
    <col min="14866" max="14866" width="12.5546875" style="35" bestFit="1" customWidth="1"/>
    <col min="14867" max="14867" width="7.6640625" style="35" bestFit="1" customWidth="1"/>
    <col min="14868" max="14868" width="11.33203125" style="35" bestFit="1" customWidth="1"/>
    <col min="14869" max="15104" width="8.88671875" style="35"/>
    <col min="15105" max="15105" width="13.6640625" style="35" bestFit="1" customWidth="1"/>
    <col min="15106" max="15106" width="5.109375" style="35" bestFit="1" customWidth="1"/>
    <col min="15107" max="15107" width="11.6640625" style="35" bestFit="1" customWidth="1"/>
    <col min="15108" max="15108" width="10.44140625" style="35" bestFit="1" customWidth="1"/>
    <col min="15109" max="15109" width="11.88671875" style="35" bestFit="1" customWidth="1"/>
    <col min="15110" max="15110" width="10" style="35" bestFit="1" customWidth="1"/>
    <col min="15111" max="15111" width="12.5546875" style="35" bestFit="1" customWidth="1"/>
    <col min="15112" max="15112" width="8.33203125" style="35" bestFit="1" customWidth="1"/>
    <col min="15113" max="15113" width="12.33203125" style="35" bestFit="1" customWidth="1"/>
    <col min="15114" max="15115" width="11.5546875" style="35" bestFit="1" customWidth="1"/>
    <col min="15116" max="15116" width="12.44140625" style="35" customWidth="1"/>
    <col min="15117" max="15117" width="14" style="35" bestFit="1" customWidth="1"/>
    <col min="15118" max="15118" width="12.88671875" style="35" bestFit="1" customWidth="1"/>
    <col min="15119" max="15119" width="9.6640625" style="35" bestFit="1" customWidth="1"/>
    <col min="15120" max="15120" width="7.6640625" style="35" bestFit="1" customWidth="1"/>
    <col min="15121" max="15121" width="11.33203125" style="35" customWidth="1"/>
    <col min="15122" max="15122" width="12.5546875" style="35" bestFit="1" customWidth="1"/>
    <col min="15123" max="15123" width="7.6640625" style="35" bestFit="1" customWidth="1"/>
    <col min="15124" max="15124" width="11.33203125" style="35" bestFit="1" customWidth="1"/>
    <col min="15125" max="15360" width="8.88671875" style="35"/>
    <col min="15361" max="15361" width="13.6640625" style="35" bestFit="1" customWidth="1"/>
    <col min="15362" max="15362" width="5.109375" style="35" bestFit="1" customWidth="1"/>
    <col min="15363" max="15363" width="11.6640625" style="35" bestFit="1" customWidth="1"/>
    <col min="15364" max="15364" width="10.44140625" style="35" bestFit="1" customWidth="1"/>
    <col min="15365" max="15365" width="11.88671875" style="35" bestFit="1" customWidth="1"/>
    <col min="15366" max="15366" width="10" style="35" bestFit="1" customWidth="1"/>
    <col min="15367" max="15367" width="12.5546875" style="35" bestFit="1" customWidth="1"/>
    <col min="15368" max="15368" width="8.33203125" style="35" bestFit="1" customWidth="1"/>
    <col min="15369" max="15369" width="12.33203125" style="35" bestFit="1" customWidth="1"/>
    <col min="15370" max="15371" width="11.5546875" style="35" bestFit="1" customWidth="1"/>
    <col min="15372" max="15372" width="12.44140625" style="35" customWidth="1"/>
    <col min="15373" max="15373" width="14" style="35" bestFit="1" customWidth="1"/>
    <col min="15374" max="15374" width="12.88671875" style="35" bestFit="1" customWidth="1"/>
    <col min="15375" max="15375" width="9.6640625" style="35" bestFit="1" customWidth="1"/>
    <col min="15376" max="15376" width="7.6640625" style="35" bestFit="1" customWidth="1"/>
    <col min="15377" max="15377" width="11.33203125" style="35" customWidth="1"/>
    <col min="15378" max="15378" width="12.5546875" style="35" bestFit="1" customWidth="1"/>
    <col min="15379" max="15379" width="7.6640625" style="35" bestFit="1" customWidth="1"/>
    <col min="15380" max="15380" width="11.33203125" style="35" bestFit="1" customWidth="1"/>
    <col min="15381" max="15616" width="8.88671875" style="35"/>
    <col min="15617" max="15617" width="13.6640625" style="35" bestFit="1" customWidth="1"/>
    <col min="15618" max="15618" width="5.109375" style="35" bestFit="1" customWidth="1"/>
    <col min="15619" max="15619" width="11.6640625" style="35" bestFit="1" customWidth="1"/>
    <col min="15620" max="15620" width="10.44140625" style="35" bestFit="1" customWidth="1"/>
    <col min="15621" max="15621" width="11.88671875" style="35" bestFit="1" customWidth="1"/>
    <col min="15622" max="15622" width="10" style="35" bestFit="1" customWidth="1"/>
    <col min="15623" max="15623" width="12.5546875" style="35" bestFit="1" customWidth="1"/>
    <col min="15624" max="15624" width="8.33203125" style="35" bestFit="1" customWidth="1"/>
    <col min="15625" max="15625" width="12.33203125" style="35" bestFit="1" customWidth="1"/>
    <col min="15626" max="15627" width="11.5546875" style="35" bestFit="1" customWidth="1"/>
    <col min="15628" max="15628" width="12.44140625" style="35" customWidth="1"/>
    <col min="15629" max="15629" width="14" style="35" bestFit="1" customWidth="1"/>
    <col min="15630" max="15630" width="12.88671875" style="35" bestFit="1" customWidth="1"/>
    <col min="15631" max="15631" width="9.6640625" style="35" bestFit="1" customWidth="1"/>
    <col min="15632" max="15632" width="7.6640625" style="35" bestFit="1" customWidth="1"/>
    <col min="15633" max="15633" width="11.33203125" style="35" customWidth="1"/>
    <col min="15634" max="15634" width="12.5546875" style="35" bestFit="1" customWidth="1"/>
    <col min="15635" max="15635" width="7.6640625" style="35" bestFit="1" customWidth="1"/>
    <col min="15636" max="15636" width="11.33203125" style="35" bestFit="1" customWidth="1"/>
    <col min="15637" max="15872" width="8.88671875" style="35"/>
    <col min="15873" max="15873" width="13.6640625" style="35" bestFit="1" customWidth="1"/>
    <col min="15874" max="15874" width="5.109375" style="35" bestFit="1" customWidth="1"/>
    <col min="15875" max="15875" width="11.6640625" style="35" bestFit="1" customWidth="1"/>
    <col min="15876" max="15876" width="10.44140625" style="35" bestFit="1" customWidth="1"/>
    <col min="15877" max="15877" width="11.88671875" style="35" bestFit="1" customWidth="1"/>
    <col min="15878" max="15878" width="10" style="35" bestFit="1" customWidth="1"/>
    <col min="15879" max="15879" width="12.5546875" style="35" bestFit="1" customWidth="1"/>
    <col min="15880" max="15880" width="8.33203125" style="35" bestFit="1" customWidth="1"/>
    <col min="15881" max="15881" width="12.33203125" style="35" bestFit="1" customWidth="1"/>
    <col min="15882" max="15883" width="11.5546875" style="35" bestFit="1" customWidth="1"/>
    <col min="15884" max="15884" width="12.44140625" style="35" customWidth="1"/>
    <col min="15885" max="15885" width="14" style="35" bestFit="1" customWidth="1"/>
    <col min="15886" max="15886" width="12.88671875" style="35" bestFit="1" customWidth="1"/>
    <col min="15887" max="15887" width="9.6640625" style="35" bestFit="1" customWidth="1"/>
    <col min="15888" max="15888" width="7.6640625" style="35" bestFit="1" customWidth="1"/>
    <col min="15889" max="15889" width="11.33203125" style="35" customWidth="1"/>
    <col min="15890" max="15890" width="12.5546875" style="35" bestFit="1" customWidth="1"/>
    <col min="15891" max="15891" width="7.6640625" style="35" bestFit="1" customWidth="1"/>
    <col min="15892" max="15892" width="11.33203125" style="35" bestFit="1" customWidth="1"/>
    <col min="15893" max="16128" width="8.88671875" style="35"/>
    <col min="16129" max="16129" width="13.6640625" style="35" bestFit="1" customWidth="1"/>
    <col min="16130" max="16130" width="5.109375" style="35" bestFit="1" customWidth="1"/>
    <col min="16131" max="16131" width="11.6640625" style="35" bestFit="1" customWidth="1"/>
    <col min="16132" max="16132" width="10.44140625" style="35" bestFit="1" customWidth="1"/>
    <col min="16133" max="16133" width="11.88671875" style="35" bestFit="1" customWidth="1"/>
    <col min="16134" max="16134" width="10" style="35" bestFit="1" customWidth="1"/>
    <col min="16135" max="16135" width="12.5546875" style="35" bestFit="1" customWidth="1"/>
    <col min="16136" max="16136" width="8.33203125" style="35" bestFit="1" customWidth="1"/>
    <col min="16137" max="16137" width="12.33203125" style="35" bestFit="1" customWidth="1"/>
    <col min="16138" max="16139" width="11.5546875" style="35" bestFit="1" customWidth="1"/>
    <col min="16140" max="16140" width="12.44140625" style="35" customWidth="1"/>
    <col min="16141" max="16141" width="14" style="35" bestFit="1" customWidth="1"/>
    <col min="16142" max="16142" width="12.88671875" style="35" bestFit="1" customWidth="1"/>
    <col min="16143" max="16143" width="9.6640625" style="35" bestFit="1" customWidth="1"/>
    <col min="16144" max="16144" width="7.6640625" style="35" bestFit="1" customWidth="1"/>
    <col min="16145" max="16145" width="11.33203125" style="35" customWidth="1"/>
    <col min="16146" max="16146" width="12.5546875" style="35" bestFit="1" customWidth="1"/>
    <col min="16147" max="16147" width="7.6640625" style="35" bestFit="1" customWidth="1"/>
    <col min="16148" max="16148" width="11.33203125" style="35" bestFit="1" customWidth="1"/>
    <col min="16149" max="16384" width="8.88671875" style="35"/>
  </cols>
  <sheetData>
    <row r="1" spans="1:20">
      <c r="A1" s="1436" t="s">
        <v>5197</v>
      </c>
    </row>
    <row r="2" spans="1:20" ht="17.399999999999999">
      <c r="A2" s="671" t="s">
        <v>3747</v>
      </c>
      <c r="B2" s="1685" t="s">
        <v>3630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</row>
    <row r="3" spans="1:20" ht="18" thickBot="1">
      <c r="A3" s="678"/>
      <c r="B3" s="1684" t="s">
        <v>4939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  <c r="Q3" s="1684"/>
      <c r="R3" s="1684"/>
      <c r="S3" s="1684"/>
      <c r="T3" s="1684"/>
    </row>
    <row r="4" spans="1:20">
      <c r="A4" s="468"/>
      <c r="B4" s="493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</row>
    <row r="5" spans="1:20" ht="13.8" thickBot="1">
      <c r="A5" s="457"/>
      <c r="B5" s="1694" t="s">
        <v>2041</v>
      </c>
      <c r="C5" s="1694"/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  <c r="Q5" s="1694"/>
      <c r="R5" s="1694"/>
      <c r="S5" s="1694"/>
      <c r="T5" s="1694"/>
    </row>
    <row r="6" spans="1:20">
      <c r="A6" s="457"/>
      <c r="B6" s="491"/>
      <c r="C6" s="493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ht="13.8" thickBot="1">
      <c r="A7" s="457"/>
      <c r="B7" s="492"/>
      <c r="C7" s="1694" t="s">
        <v>3746</v>
      </c>
      <c r="D7" s="1694"/>
      <c r="E7" s="1694"/>
      <c r="F7" s="1694"/>
      <c r="G7" s="1694"/>
      <c r="H7" s="1694"/>
      <c r="I7" s="1694"/>
      <c r="J7" s="1694"/>
      <c r="K7" s="1694"/>
      <c r="L7" s="1694"/>
      <c r="M7" s="1694"/>
      <c r="N7" s="1694"/>
      <c r="O7" s="1694"/>
      <c r="P7" s="1694"/>
      <c r="Q7" s="1694"/>
      <c r="R7" s="1694"/>
      <c r="S7" s="1694"/>
      <c r="T7" s="1694"/>
    </row>
    <row r="8" spans="1:20">
      <c r="A8" s="458" t="s">
        <v>5025</v>
      </c>
      <c r="B8" s="492"/>
      <c r="C8" s="493"/>
      <c r="D8" s="277"/>
      <c r="E8" s="277"/>
      <c r="F8" s="277"/>
      <c r="G8" s="277"/>
      <c r="H8" s="277"/>
      <c r="I8" s="277"/>
      <c r="J8" s="277"/>
      <c r="K8" s="277"/>
      <c r="L8" s="277"/>
      <c r="M8" s="494"/>
      <c r="N8" s="493"/>
      <c r="O8" s="277"/>
      <c r="P8" s="277"/>
      <c r="Q8" s="277"/>
      <c r="R8" s="277"/>
      <c r="S8" s="494"/>
      <c r="T8" s="493"/>
    </row>
    <row r="9" spans="1:20" ht="13.8" thickBot="1">
      <c r="A9" s="458" t="s">
        <v>5026</v>
      </c>
      <c r="B9" s="492"/>
      <c r="C9" s="1698" t="s">
        <v>1776</v>
      </c>
      <c r="D9" s="1698"/>
      <c r="E9" s="1698"/>
      <c r="F9" s="1698"/>
      <c r="G9" s="1698"/>
      <c r="H9" s="1698"/>
      <c r="I9" s="1698"/>
      <c r="J9" s="1698"/>
      <c r="K9" s="1698"/>
      <c r="L9" s="1698"/>
      <c r="M9" s="1698"/>
      <c r="N9" s="1698" t="s">
        <v>1775</v>
      </c>
      <c r="O9" s="1698"/>
      <c r="P9" s="1698"/>
      <c r="Q9" s="1698"/>
      <c r="R9" s="1698"/>
      <c r="S9" s="1698"/>
      <c r="T9" s="489"/>
    </row>
    <row r="10" spans="1:20">
      <c r="A10" s="458" t="s">
        <v>2016</v>
      </c>
      <c r="B10" s="492"/>
      <c r="C10" s="493"/>
      <c r="D10" s="277"/>
      <c r="E10" s="277"/>
      <c r="F10" s="277"/>
      <c r="G10" s="277"/>
      <c r="H10" s="277"/>
      <c r="I10" s="277"/>
      <c r="J10" s="277"/>
      <c r="K10" s="277"/>
      <c r="L10" s="277"/>
      <c r="M10" s="494"/>
      <c r="N10" s="493"/>
      <c r="O10" s="277"/>
      <c r="P10" s="277"/>
      <c r="Q10" s="277"/>
      <c r="R10" s="277"/>
      <c r="S10" s="494"/>
      <c r="T10" s="489"/>
    </row>
    <row r="11" spans="1:20">
      <c r="A11" s="457"/>
      <c r="B11" s="492"/>
      <c r="C11" s="690" t="str">
        <f>"0"</f>
        <v>0</v>
      </c>
      <c r="D11" s="279" t="str">
        <f>"1"</f>
        <v>1</v>
      </c>
      <c r="E11" s="279" t="str">
        <f>"2"</f>
        <v>2</v>
      </c>
      <c r="F11" s="279" t="str">
        <f>"3"</f>
        <v>3</v>
      </c>
      <c r="G11" s="279" t="str">
        <f>"4"</f>
        <v>4</v>
      </c>
      <c r="H11" s="279" t="str">
        <f>"5"</f>
        <v>5</v>
      </c>
      <c r="I11" s="279" t="str">
        <f>"6"</f>
        <v>6</v>
      </c>
      <c r="J11" s="279" t="str">
        <f>"7"</f>
        <v>7</v>
      </c>
      <c r="K11" s="279" t="str">
        <f>"8"</f>
        <v>8</v>
      </c>
      <c r="L11" s="279" t="str">
        <f>"9"</f>
        <v>9</v>
      </c>
      <c r="M11" s="458" t="s">
        <v>1760</v>
      </c>
      <c r="N11" s="690" t="str">
        <f>"2"</f>
        <v>2</v>
      </c>
      <c r="O11" s="279" t="str">
        <f>"3"</f>
        <v>3</v>
      </c>
      <c r="P11" s="279" t="str">
        <f>"4"</f>
        <v>4</v>
      </c>
      <c r="Q11" s="279" t="str">
        <f>"5"</f>
        <v>5</v>
      </c>
      <c r="R11" s="279" t="str">
        <f>"6"</f>
        <v>6</v>
      </c>
      <c r="S11" s="458" t="str">
        <f>"8"</f>
        <v>8</v>
      </c>
      <c r="T11" s="690" t="s">
        <v>4588</v>
      </c>
    </row>
    <row r="12" spans="1:20" ht="60.6" thickBot="1">
      <c r="A12" s="685"/>
      <c r="B12" s="689" t="s">
        <v>3</v>
      </c>
      <c r="C12" s="686" t="s">
        <v>5027</v>
      </c>
      <c r="D12" s="679" t="s">
        <v>1758</v>
      </c>
      <c r="E12" s="679" t="s">
        <v>5028</v>
      </c>
      <c r="F12" s="679" t="s">
        <v>1772</v>
      </c>
      <c r="G12" s="679" t="s">
        <v>1755</v>
      </c>
      <c r="H12" s="679" t="s">
        <v>1754</v>
      </c>
      <c r="I12" s="679" t="s">
        <v>1753</v>
      </c>
      <c r="J12" s="679" t="s">
        <v>1752</v>
      </c>
      <c r="K12" s="679" t="s">
        <v>1771</v>
      </c>
      <c r="L12" s="679" t="s">
        <v>1750</v>
      </c>
      <c r="M12" s="685" t="s">
        <v>1749</v>
      </c>
      <c r="N12" s="686" t="s">
        <v>1770</v>
      </c>
      <c r="O12" s="679" t="s">
        <v>1769</v>
      </c>
      <c r="P12" s="679" t="s">
        <v>1768</v>
      </c>
      <c r="Q12" s="679" t="s">
        <v>1767</v>
      </c>
      <c r="R12" s="679" t="s">
        <v>1766</v>
      </c>
      <c r="S12" s="685" t="s">
        <v>1765</v>
      </c>
      <c r="T12" s="686" t="s">
        <v>3865</v>
      </c>
    </row>
    <row r="13" spans="1:20">
      <c r="A13" s="303"/>
      <c r="B13" s="303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</row>
    <row r="14" spans="1:20">
      <c r="A14" s="674" t="s">
        <v>1553</v>
      </c>
      <c r="B14" s="274">
        <v>97560</v>
      </c>
      <c r="C14" s="274">
        <v>60</v>
      </c>
      <c r="D14" s="274">
        <v>275</v>
      </c>
      <c r="E14" s="274">
        <v>1104</v>
      </c>
      <c r="F14" s="274">
        <v>397</v>
      </c>
      <c r="G14" s="274">
        <v>1225</v>
      </c>
      <c r="H14" s="274">
        <v>2399</v>
      </c>
      <c r="I14" s="274">
        <v>1715</v>
      </c>
      <c r="J14" s="274">
        <v>2608</v>
      </c>
      <c r="K14" s="274">
        <v>1273</v>
      </c>
      <c r="L14" s="274">
        <v>2580</v>
      </c>
      <c r="M14" s="274">
        <v>1331</v>
      </c>
      <c r="N14" s="274">
        <v>9282</v>
      </c>
      <c r="O14" s="274">
        <v>797</v>
      </c>
      <c r="P14" s="274">
        <v>8</v>
      </c>
      <c r="Q14" s="274">
        <v>71229</v>
      </c>
      <c r="R14" s="274">
        <v>13</v>
      </c>
      <c r="S14" s="274">
        <v>482</v>
      </c>
      <c r="T14" s="274">
        <v>782</v>
      </c>
    </row>
    <row r="15" spans="1:20">
      <c r="A15" s="670" t="s">
        <v>3628</v>
      </c>
      <c r="B15" s="276">
        <v>169</v>
      </c>
      <c r="C15" s="276">
        <v>0</v>
      </c>
      <c r="D15" s="276">
        <v>0</v>
      </c>
      <c r="E15" s="276">
        <v>0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1</v>
      </c>
      <c r="N15" s="276">
        <v>2</v>
      </c>
      <c r="O15" s="276">
        <v>136</v>
      </c>
      <c r="P15" s="276">
        <v>0</v>
      </c>
      <c r="Q15" s="276">
        <v>12</v>
      </c>
      <c r="R15" s="276">
        <v>2</v>
      </c>
      <c r="S15" s="276">
        <v>16</v>
      </c>
      <c r="T15" s="276">
        <v>0</v>
      </c>
    </row>
    <row r="16" spans="1:20">
      <c r="A16" s="670" t="s">
        <v>1497</v>
      </c>
      <c r="B16" s="276">
        <v>625</v>
      </c>
      <c r="C16" s="276">
        <v>1</v>
      </c>
      <c r="D16" s="276">
        <v>0</v>
      </c>
      <c r="E16" s="276">
        <v>0</v>
      </c>
      <c r="F16" s="276">
        <v>1</v>
      </c>
      <c r="G16" s="276">
        <v>3</v>
      </c>
      <c r="H16" s="276">
        <v>19</v>
      </c>
      <c r="I16" s="276">
        <v>7</v>
      </c>
      <c r="J16" s="276">
        <v>30</v>
      </c>
      <c r="K16" s="276">
        <v>0</v>
      </c>
      <c r="L16" s="276">
        <v>40</v>
      </c>
      <c r="M16" s="276">
        <v>31</v>
      </c>
      <c r="N16" s="276">
        <v>29</v>
      </c>
      <c r="O16" s="276">
        <v>379</v>
      </c>
      <c r="P16" s="276">
        <v>0</v>
      </c>
      <c r="Q16" s="276">
        <v>45</v>
      </c>
      <c r="R16" s="276">
        <v>0</v>
      </c>
      <c r="S16" s="276">
        <v>33</v>
      </c>
      <c r="T16" s="276">
        <v>7</v>
      </c>
    </row>
    <row r="17" spans="1:20">
      <c r="A17" s="670" t="s">
        <v>1496</v>
      </c>
      <c r="B17" s="276">
        <v>924</v>
      </c>
      <c r="C17" s="276">
        <v>9</v>
      </c>
      <c r="D17" s="276">
        <v>1</v>
      </c>
      <c r="E17" s="276">
        <v>7</v>
      </c>
      <c r="F17" s="276">
        <v>14</v>
      </c>
      <c r="G17" s="276">
        <v>45</v>
      </c>
      <c r="H17" s="276">
        <v>82</v>
      </c>
      <c r="I17" s="276">
        <v>44</v>
      </c>
      <c r="J17" s="276">
        <v>119</v>
      </c>
      <c r="K17" s="276">
        <v>34</v>
      </c>
      <c r="L17" s="276">
        <v>114</v>
      </c>
      <c r="M17" s="276">
        <v>87</v>
      </c>
      <c r="N17" s="276">
        <v>48</v>
      </c>
      <c r="O17" s="276">
        <v>204</v>
      </c>
      <c r="P17" s="276">
        <v>0</v>
      </c>
      <c r="Q17" s="276">
        <v>86</v>
      </c>
      <c r="R17" s="276">
        <v>0</v>
      </c>
      <c r="S17" s="276">
        <v>24</v>
      </c>
      <c r="T17" s="276">
        <v>6</v>
      </c>
    </row>
    <row r="18" spans="1:20">
      <c r="A18" s="670" t="s">
        <v>1495</v>
      </c>
      <c r="B18" s="276">
        <v>982</v>
      </c>
      <c r="C18" s="276">
        <v>11</v>
      </c>
      <c r="D18" s="276">
        <v>7</v>
      </c>
      <c r="E18" s="276">
        <v>55</v>
      </c>
      <c r="F18" s="276">
        <v>28</v>
      </c>
      <c r="G18" s="276">
        <v>58</v>
      </c>
      <c r="H18" s="276">
        <v>105</v>
      </c>
      <c r="I18" s="276">
        <v>43</v>
      </c>
      <c r="J18" s="276">
        <v>138</v>
      </c>
      <c r="K18" s="276">
        <v>53</v>
      </c>
      <c r="L18" s="276">
        <v>129</v>
      </c>
      <c r="M18" s="276">
        <v>111</v>
      </c>
      <c r="N18" s="276">
        <v>92</v>
      </c>
      <c r="O18" s="276">
        <v>52</v>
      </c>
      <c r="P18" s="276">
        <v>0</v>
      </c>
      <c r="Q18" s="276">
        <v>75</v>
      </c>
      <c r="R18" s="276">
        <v>3</v>
      </c>
      <c r="S18" s="276">
        <v>17</v>
      </c>
      <c r="T18" s="276">
        <v>5</v>
      </c>
    </row>
    <row r="19" spans="1:20">
      <c r="A19" s="670" t="s">
        <v>1494</v>
      </c>
      <c r="B19" s="276">
        <v>1119</v>
      </c>
      <c r="C19" s="276">
        <v>9</v>
      </c>
      <c r="D19" s="276">
        <v>3</v>
      </c>
      <c r="E19" s="276">
        <v>59</v>
      </c>
      <c r="F19" s="276">
        <v>29</v>
      </c>
      <c r="G19" s="276">
        <v>78</v>
      </c>
      <c r="H19" s="276">
        <v>134</v>
      </c>
      <c r="I19" s="276">
        <v>72</v>
      </c>
      <c r="J19" s="276">
        <v>147</v>
      </c>
      <c r="K19" s="276">
        <v>76</v>
      </c>
      <c r="L19" s="276">
        <v>121</v>
      </c>
      <c r="M19" s="276">
        <v>99</v>
      </c>
      <c r="N19" s="276">
        <v>141</v>
      </c>
      <c r="O19" s="276">
        <v>14</v>
      </c>
      <c r="P19" s="276">
        <v>0</v>
      </c>
      <c r="Q19" s="276">
        <v>96</v>
      </c>
      <c r="R19" s="276">
        <v>2</v>
      </c>
      <c r="S19" s="276">
        <v>23</v>
      </c>
      <c r="T19" s="276">
        <v>16</v>
      </c>
    </row>
    <row r="20" spans="1:20">
      <c r="A20" s="670" t="s">
        <v>1493</v>
      </c>
      <c r="B20" s="276">
        <v>1400</v>
      </c>
      <c r="C20" s="276">
        <v>8</v>
      </c>
      <c r="D20" s="276">
        <v>14</v>
      </c>
      <c r="E20" s="276">
        <v>66</v>
      </c>
      <c r="F20" s="276">
        <v>41</v>
      </c>
      <c r="G20" s="276">
        <v>91</v>
      </c>
      <c r="H20" s="276">
        <v>159</v>
      </c>
      <c r="I20" s="276">
        <v>83</v>
      </c>
      <c r="J20" s="276">
        <v>184</v>
      </c>
      <c r="K20" s="276">
        <v>89</v>
      </c>
      <c r="L20" s="276">
        <v>164</v>
      </c>
      <c r="M20" s="276">
        <v>97</v>
      </c>
      <c r="N20" s="276">
        <v>207</v>
      </c>
      <c r="O20" s="276">
        <v>3</v>
      </c>
      <c r="P20" s="276">
        <v>0</v>
      </c>
      <c r="Q20" s="276">
        <v>155</v>
      </c>
      <c r="R20" s="276">
        <v>0</v>
      </c>
      <c r="S20" s="276">
        <v>21</v>
      </c>
      <c r="T20" s="276">
        <v>18</v>
      </c>
    </row>
    <row r="21" spans="1:20">
      <c r="A21" s="670" t="s">
        <v>1492</v>
      </c>
      <c r="B21" s="276">
        <v>2079</v>
      </c>
      <c r="C21" s="276">
        <v>8</v>
      </c>
      <c r="D21" s="276">
        <v>19</v>
      </c>
      <c r="E21" s="276">
        <v>94</v>
      </c>
      <c r="F21" s="276">
        <v>35</v>
      </c>
      <c r="G21" s="276">
        <v>124</v>
      </c>
      <c r="H21" s="276">
        <v>212</v>
      </c>
      <c r="I21" s="276">
        <v>134</v>
      </c>
      <c r="J21" s="276">
        <v>217</v>
      </c>
      <c r="K21" s="276">
        <v>123</v>
      </c>
      <c r="L21" s="276">
        <v>288</v>
      </c>
      <c r="M21" s="276">
        <v>122</v>
      </c>
      <c r="N21" s="276">
        <v>361</v>
      </c>
      <c r="O21" s="276">
        <v>1</v>
      </c>
      <c r="P21" s="276">
        <v>0</v>
      </c>
      <c r="Q21" s="276">
        <v>281</v>
      </c>
      <c r="R21" s="276">
        <v>1</v>
      </c>
      <c r="S21" s="276">
        <v>38</v>
      </c>
      <c r="T21" s="276">
        <v>21</v>
      </c>
    </row>
    <row r="22" spans="1:20">
      <c r="A22" s="670" t="s">
        <v>1491</v>
      </c>
      <c r="B22" s="276">
        <v>3163</v>
      </c>
      <c r="C22" s="276">
        <v>7</v>
      </c>
      <c r="D22" s="276">
        <v>8</v>
      </c>
      <c r="E22" s="276">
        <v>99</v>
      </c>
      <c r="F22" s="276">
        <v>40</v>
      </c>
      <c r="G22" s="276">
        <v>174</v>
      </c>
      <c r="H22" s="276">
        <v>277</v>
      </c>
      <c r="I22" s="276">
        <v>235</v>
      </c>
      <c r="J22" s="276">
        <v>345</v>
      </c>
      <c r="K22" s="276">
        <v>164</v>
      </c>
      <c r="L22" s="276">
        <v>362</v>
      </c>
      <c r="M22" s="276">
        <v>204</v>
      </c>
      <c r="N22" s="276">
        <v>592</v>
      </c>
      <c r="O22" s="276">
        <v>0</v>
      </c>
      <c r="P22" s="276">
        <v>0</v>
      </c>
      <c r="Q22" s="276">
        <v>566</v>
      </c>
      <c r="R22" s="276">
        <v>1</v>
      </c>
      <c r="S22" s="276">
        <v>56</v>
      </c>
      <c r="T22" s="276">
        <v>33</v>
      </c>
    </row>
    <row r="23" spans="1:20">
      <c r="A23" s="670" t="s">
        <v>1655</v>
      </c>
      <c r="B23" s="276">
        <v>4458</v>
      </c>
      <c r="C23" s="276">
        <v>2</v>
      </c>
      <c r="D23" s="276">
        <v>26</v>
      </c>
      <c r="E23" s="276">
        <v>138</v>
      </c>
      <c r="F23" s="276">
        <v>59</v>
      </c>
      <c r="G23" s="276">
        <v>192</v>
      </c>
      <c r="H23" s="276">
        <v>396</v>
      </c>
      <c r="I23" s="276">
        <v>258</v>
      </c>
      <c r="J23" s="276">
        <v>457</v>
      </c>
      <c r="K23" s="276">
        <v>194</v>
      </c>
      <c r="L23" s="276">
        <v>429</v>
      </c>
      <c r="M23" s="276">
        <v>191</v>
      </c>
      <c r="N23" s="276">
        <v>890</v>
      </c>
      <c r="O23" s="276">
        <v>0</v>
      </c>
      <c r="P23" s="276">
        <v>0</v>
      </c>
      <c r="Q23" s="276">
        <v>1098</v>
      </c>
      <c r="R23" s="276">
        <v>1</v>
      </c>
      <c r="S23" s="276">
        <v>70</v>
      </c>
      <c r="T23" s="276">
        <v>57</v>
      </c>
    </row>
    <row r="24" spans="1:20">
      <c r="A24" s="670" t="s">
        <v>1654</v>
      </c>
      <c r="B24" s="276">
        <v>5473</v>
      </c>
      <c r="C24" s="276">
        <v>3</v>
      </c>
      <c r="D24" s="276">
        <v>36</v>
      </c>
      <c r="E24" s="276">
        <v>183</v>
      </c>
      <c r="F24" s="276">
        <v>57</v>
      </c>
      <c r="G24" s="276">
        <v>230</v>
      </c>
      <c r="H24" s="276">
        <v>418</v>
      </c>
      <c r="I24" s="276">
        <v>317</v>
      </c>
      <c r="J24" s="276">
        <v>427</v>
      </c>
      <c r="K24" s="276">
        <v>231</v>
      </c>
      <c r="L24" s="276">
        <v>444</v>
      </c>
      <c r="M24" s="276">
        <v>199</v>
      </c>
      <c r="N24" s="276">
        <v>1067</v>
      </c>
      <c r="O24" s="276">
        <v>0</v>
      </c>
      <c r="P24" s="276">
        <v>1</v>
      </c>
      <c r="Q24" s="276">
        <v>1733</v>
      </c>
      <c r="R24" s="276">
        <v>2</v>
      </c>
      <c r="S24" s="276">
        <v>52</v>
      </c>
      <c r="T24" s="276">
        <v>73</v>
      </c>
    </row>
    <row r="25" spans="1:20">
      <c r="A25" s="670" t="s">
        <v>1653</v>
      </c>
      <c r="B25" s="276">
        <v>6917</v>
      </c>
      <c r="C25" s="276">
        <v>1</v>
      </c>
      <c r="D25" s="276">
        <v>28</v>
      </c>
      <c r="E25" s="276">
        <v>220</v>
      </c>
      <c r="F25" s="276">
        <v>32</v>
      </c>
      <c r="G25" s="276">
        <v>141</v>
      </c>
      <c r="H25" s="276">
        <v>348</v>
      </c>
      <c r="I25" s="276">
        <v>271</v>
      </c>
      <c r="J25" s="276">
        <v>353</v>
      </c>
      <c r="K25" s="276">
        <v>182</v>
      </c>
      <c r="L25" s="276">
        <v>342</v>
      </c>
      <c r="M25" s="276">
        <v>152</v>
      </c>
      <c r="N25" s="276">
        <v>999</v>
      </c>
      <c r="O25" s="276">
        <v>2</v>
      </c>
      <c r="P25" s="276">
        <v>0</v>
      </c>
      <c r="Q25" s="276">
        <v>3721</v>
      </c>
      <c r="R25" s="276">
        <v>1</v>
      </c>
      <c r="S25" s="276">
        <v>46</v>
      </c>
      <c r="T25" s="276">
        <v>78</v>
      </c>
    </row>
    <row r="26" spans="1:20">
      <c r="A26" s="670" t="s">
        <v>3627</v>
      </c>
      <c r="B26" s="276">
        <v>70251</v>
      </c>
      <c r="C26" s="276">
        <v>1</v>
      </c>
      <c r="D26" s="276">
        <v>133</v>
      </c>
      <c r="E26" s="276">
        <v>183</v>
      </c>
      <c r="F26" s="276">
        <v>61</v>
      </c>
      <c r="G26" s="276">
        <v>89</v>
      </c>
      <c r="H26" s="276">
        <v>249</v>
      </c>
      <c r="I26" s="276">
        <v>251</v>
      </c>
      <c r="J26" s="276">
        <v>191</v>
      </c>
      <c r="K26" s="276">
        <v>127</v>
      </c>
      <c r="L26" s="276">
        <v>147</v>
      </c>
      <c r="M26" s="276">
        <v>37</v>
      </c>
      <c r="N26" s="276">
        <v>4854</v>
      </c>
      <c r="O26" s="276">
        <v>6</v>
      </c>
      <c r="P26" s="276">
        <v>7</v>
      </c>
      <c r="Q26" s="276">
        <v>63361</v>
      </c>
      <c r="R26" s="276">
        <v>0</v>
      </c>
      <c r="S26" s="276">
        <v>86</v>
      </c>
      <c r="T26" s="276">
        <v>468</v>
      </c>
    </row>
    <row r="27" spans="1:20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</row>
    <row r="28" spans="1:20">
      <c r="A28" s="669" t="s">
        <v>11</v>
      </c>
      <c r="B28" s="275">
        <v>51684</v>
      </c>
      <c r="C28" s="275">
        <v>59</v>
      </c>
      <c r="D28" s="275">
        <v>242</v>
      </c>
      <c r="E28" s="275">
        <v>732</v>
      </c>
      <c r="F28" s="275">
        <v>289</v>
      </c>
      <c r="G28" s="275">
        <v>816</v>
      </c>
      <c r="H28" s="275">
        <v>1880</v>
      </c>
      <c r="I28" s="275">
        <v>1691</v>
      </c>
      <c r="J28" s="275">
        <v>2483</v>
      </c>
      <c r="K28" s="275">
        <v>1261</v>
      </c>
      <c r="L28" s="275">
        <v>2242</v>
      </c>
      <c r="M28" s="275">
        <v>1242</v>
      </c>
      <c r="N28" s="275">
        <v>57</v>
      </c>
      <c r="O28" s="275">
        <v>546</v>
      </c>
      <c r="P28" s="275">
        <v>3</v>
      </c>
      <c r="Q28" s="275">
        <v>37358</v>
      </c>
      <c r="R28" s="275">
        <v>10</v>
      </c>
      <c r="S28" s="275">
        <v>397</v>
      </c>
      <c r="T28" s="275">
        <v>376</v>
      </c>
    </row>
    <row r="29" spans="1:20">
      <c r="A29" s="670" t="s">
        <v>3628</v>
      </c>
      <c r="B29" s="276">
        <v>99</v>
      </c>
      <c r="C29" s="276">
        <v>0</v>
      </c>
      <c r="D29" s="276">
        <v>0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1</v>
      </c>
      <c r="N29" s="276">
        <v>2</v>
      </c>
      <c r="O29" s="276">
        <v>77</v>
      </c>
      <c r="P29" s="276">
        <v>0</v>
      </c>
      <c r="Q29" s="276">
        <v>8</v>
      </c>
      <c r="R29" s="276">
        <v>2</v>
      </c>
      <c r="S29" s="276">
        <v>9</v>
      </c>
      <c r="T29" s="276">
        <v>0</v>
      </c>
    </row>
    <row r="30" spans="1:20">
      <c r="A30" s="670" t="s">
        <v>1497</v>
      </c>
      <c r="B30" s="276">
        <v>429</v>
      </c>
      <c r="C30" s="276">
        <v>1</v>
      </c>
      <c r="D30" s="276">
        <v>0</v>
      </c>
      <c r="E30" s="276">
        <v>0</v>
      </c>
      <c r="F30" s="276">
        <v>1</v>
      </c>
      <c r="G30" s="276">
        <v>2</v>
      </c>
      <c r="H30" s="276">
        <v>11</v>
      </c>
      <c r="I30" s="276">
        <v>7</v>
      </c>
      <c r="J30" s="276">
        <v>27</v>
      </c>
      <c r="K30" s="276">
        <v>0</v>
      </c>
      <c r="L30" s="276">
        <v>36</v>
      </c>
      <c r="M30" s="276">
        <v>30</v>
      </c>
      <c r="N30" s="276">
        <v>1</v>
      </c>
      <c r="O30" s="276">
        <v>256</v>
      </c>
      <c r="P30" s="276">
        <v>0</v>
      </c>
      <c r="Q30" s="276">
        <v>30</v>
      </c>
      <c r="R30" s="276">
        <v>0</v>
      </c>
      <c r="S30" s="276">
        <v>24</v>
      </c>
      <c r="T30" s="276">
        <v>3</v>
      </c>
    </row>
    <row r="31" spans="1:20">
      <c r="A31" s="670" t="s">
        <v>1496</v>
      </c>
      <c r="B31" s="276">
        <v>715</v>
      </c>
      <c r="C31" s="276">
        <v>9</v>
      </c>
      <c r="D31" s="276">
        <v>1</v>
      </c>
      <c r="E31" s="276">
        <v>5</v>
      </c>
      <c r="F31" s="276">
        <v>9</v>
      </c>
      <c r="G31" s="276">
        <v>29</v>
      </c>
      <c r="H31" s="276">
        <v>59</v>
      </c>
      <c r="I31" s="276">
        <v>44</v>
      </c>
      <c r="J31" s="276">
        <v>110</v>
      </c>
      <c r="K31" s="276">
        <v>34</v>
      </c>
      <c r="L31" s="276">
        <v>105</v>
      </c>
      <c r="M31" s="276">
        <v>79</v>
      </c>
      <c r="N31" s="276">
        <v>1</v>
      </c>
      <c r="O31" s="276">
        <v>152</v>
      </c>
      <c r="P31" s="276">
        <v>0</v>
      </c>
      <c r="Q31" s="276">
        <v>57</v>
      </c>
      <c r="R31" s="276">
        <v>0</v>
      </c>
      <c r="S31" s="276">
        <v>15</v>
      </c>
      <c r="T31" s="276">
        <v>6</v>
      </c>
    </row>
    <row r="32" spans="1:20">
      <c r="A32" s="670" t="s">
        <v>1495</v>
      </c>
      <c r="B32" s="276">
        <v>710</v>
      </c>
      <c r="C32" s="276">
        <v>11</v>
      </c>
      <c r="D32" s="276">
        <v>6</v>
      </c>
      <c r="E32" s="276">
        <v>27</v>
      </c>
      <c r="F32" s="276">
        <v>22</v>
      </c>
      <c r="G32" s="276">
        <v>31</v>
      </c>
      <c r="H32" s="276">
        <v>83</v>
      </c>
      <c r="I32" s="276">
        <v>40</v>
      </c>
      <c r="J32" s="276">
        <v>127</v>
      </c>
      <c r="K32" s="276">
        <v>53</v>
      </c>
      <c r="L32" s="276">
        <v>117</v>
      </c>
      <c r="M32" s="276">
        <v>97</v>
      </c>
      <c r="N32" s="276">
        <v>2</v>
      </c>
      <c r="O32" s="276">
        <v>40</v>
      </c>
      <c r="P32" s="276">
        <v>0</v>
      </c>
      <c r="Q32" s="276">
        <v>42</v>
      </c>
      <c r="R32" s="276">
        <v>1</v>
      </c>
      <c r="S32" s="276">
        <v>8</v>
      </c>
      <c r="T32" s="276">
        <v>3</v>
      </c>
    </row>
    <row r="33" spans="1:20">
      <c r="A33" s="670" t="s">
        <v>1494</v>
      </c>
      <c r="B33" s="276">
        <v>814</v>
      </c>
      <c r="C33" s="276">
        <v>9</v>
      </c>
      <c r="D33" s="276">
        <v>3</v>
      </c>
      <c r="E33" s="276">
        <v>43</v>
      </c>
      <c r="F33" s="276">
        <v>22</v>
      </c>
      <c r="G33" s="276">
        <v>55</v>
      </c>
      <c r="H33" s="276">
        <v>96</v>
      </c>
      <c r="I33" s="276">
        <v>71</v>
      </c>
      <c r="J33" s="276">
        <v>142</v>
      </c>
      <c r="K33" s="276">
        <v>76</v>
      </c>
      <c r="L33" s="276">
        <v>107</v>
      </c>
      <c r="M33" s="276">
        <v>87</v>
      </c>
      <c r="N33" s="276">
        <v>1</v>
      </c>
      <c r="O33" s="276">
        <v>12</v>
      </c>
      <c r="P33" s="276">
        <v>0</v>
      </c>
      <c r="Q33" s="276">
        <v>61</v>
      </c>
      <c r="R33" s="276">
        <v>2</v>
      </c>
      <c r="S33" s="276">
        <v>16</v>
      </c>
      <c r="T33" s="276">
        <v>11</v>
      </c>
    </row>
    <row r="34" spans="1:20">
      <c r="A34" s="670" t="s">
        <v>1493</v>
      </c>
      <c r="B34" s="276">
        <v>983</v>
      </c>
      <c r="C34" s="276">
        <v>7</v>
      </c>
      <c r="D34" s="276">
        <v>11</v>
      </c>
      <c r="E34" s="276">
        <v>36</v>
      </c>
      <c r="F34" s="276">
        <v>31</v>
      </c>
      <c r="G34" s="276">
        <v>59</v>
      </c>
      <c r="H34" s="276">
        <v>123</v>
      </c>
      <c r="I34" s="276">
        <v>80</v>
      </c>
      <c r="J34" s="276">
        <v>179</v>
      </c>
      <c r="K34" s="276">
        <v>89</v>
      </c>
      <c r="L34" s="276">
        <v>145</v>
      </c>
      <c r="M34" s="276">
        <v>89</v>
      </c>
      <c r="N34" s="276">
        <v>0</v>
      </c>
      <c r="O34" s="276">
        <v>0</v>
      </c>
      <c r="P34" s="276">
        <v>0</v>
      </c>
      <c r="Q34" s="276">
        <v>109</v>
      </c>
      <c r="R34" s="276">
        <v>0</v>
      </c>
      <c r="S34" s="276">
        <v>14</v>
      </c>
      <c r="T34" s="276">
        <v>11</v>
      </c>
    </row>
    <row r="35" spans="1:20">
      <c r="A35" s="670" t="s">
        <v>1492</v>
      </c>
      <c r="B35" s="276">
        <v>1390</v>
      </c>
      <c r="C35" s="276">
        <v>8</v>
      </c>
      <c r="D35" s="276">
        <v>16</v>
      </c>
      <c r="E35" s="276">
        <v>58</v>
      </c>
      <c r="F35" s="276">
        <v>22</v>
      </c>
      <c r="G35" s="276">
        <v>73</v>
      </c>
      <c r="H35" s="276">
        <v>157</v>
      </c>
      <c r="I35" s="276">
        <v>129</v>
      </c>
      <c r="J35" s="276">
        <v>202</v>
      </c>
      <c r="K35" s="276">
        <v>123</v>
      </c>
      <c r="L35" s="276">
        <v>240</v>
      </c>
      <c r="M35" s="276">
        <v>110</v>
      </c>
      <c r="N35" s="276">
        <v>3</v>
      </c>
      <c r="O35" s="276">
        <v>1</v>
      </c>
      <c r="P35" s="276">
        <v>0</v>
      </c>
      <c r="Q35" s="276">
        <v>198</v>
      </c>
      <c r="R35" s="276">
        <v>0</v>
      </c>
      <c r="S35" s="276">
        <v>35</v>
      </c>
      <c r="T35" s="276">
        <v>15</v>
      </c>
    </row>
    <row r="36" spans="1:20">
      <c r="A36" s="670" t="s">
        <v>1491</v>
      </c>
      <c r="B36" s="276">
        <v>2065</v>
      </c>
      <c r="C36" s="276">
        <v>7</v>
      </c>
      <c r="D36" s="276">
        <v>7</v>
      </c>
      <c r="E36" s="276">
        <v>50</v>
      </c>
      <c r="F36" s="276">
        <v>28</v>
      </c>
      <c r="G36" s="276">
        <v>89</v>
      </c>
      <c r="H36" s="276">
        <v>206</v>
      </c>
      <c r="I36" s="276">
        <v>231</v>
      </c>
      <c r="J36" s="276">
        <v>331</v>
      </c>
      <c r="K36" s="276">
        <v>163</v>
      </c>
      <c r="L36" s="276">
        <v>299</v>
      </c>
      <c r="M36" s="276">
        <v>190</v>
      </c>
      <c r="N36" s="276">
        <v>9</v>
      </c>
      <c r="O36" s="276">
        <v>0</v>
      </c>
      <c r="P36" s="276">
        <v>0</v>
      </c>
      <c r="Q36" s="276">
        <v>383</v>
      </c>
      <c r="R36" s="276">
        <v>1</v>
      </c>
      <c r="S36" s="276">
        <v>49</v>
      </c>
      <c r="T36" s="276">
        <v>22</v>
      </c>
    </row>
    <row r="37" spans="1:20">
      <c r="A37" s="670" t="s">
        <v>1655</v>
      </c>
      <c r="B37" s="276">
        <v>2840</v>
      </c>
      <c r="C37" s="276">
        <v>2</v>
      </c>
      <c r="D37" s="276">
        <v>20</v>
      </c>
      <c r="E37" s="276">
        <v>86</v>
      </c>
      <c r="F37" s="276">
        <v>38</v>
      </c>
      <c r="G37" s="276">
        <v>138</v>
      </c>
      <c r="H37" s="276">
        <v>304</v>
      </c>
      <c r="I37" s="276">
        <v>255</v>
      </c>
      <c r="J37" s="276">
        <v>432</v>
      </c>
      <c r="K37" s="276">
        <v>188</v>
      </c>
      <c r="L37" s="276">
        <v>364</v>
      </c>
      <c r="M37" s="276">
        <v>182</v>
      </c>
      <c r="N37" s="276">
        <v>4</v>
      </c>
      <c r="O37" s="276">
        <v>0</v>
      </c>
      <c r="P37" s="276">
        <v>0</v>
      </c>
      <c r="Q37" s="276">
        <v>731</v>
      </c>
      <c r="R37" s="276">
        <v>1</v>
      </c>
      <c r="S37" s="276">
        <v>64</v>
      </c>
      <c r="T37" s="276">
        <v>31</v>
      </c>
    </row>
    <row r="38" spans="1:20">
      <c r="A38" s="670" t="s">
        <v>1654</v>
      </c>
      <c r="B38" s="276">
        <v>3429</v>
      </c>
      <c r="C38" s="276">
        <v>3</v>
      </c>
      <c r="D38" s="276">
        <v>31</v>
      </c>
      <c r="E38" s="276">
        <v>115</v>
      </c>
      <c r="F38" s="276">
        <v>41</v>
      </c>
      <c r="G38" s="276">
        <v>155</v>
      </c>
      <c r="H38" s="276">
        <v>342</v>
      </c>
      <c r="I38" s="276">
        <v>315</v>
      </c>
      <c r="J38" s="276">
        <v>407</v>
      </c>
      <c r="K38" s="276">
        <v>227</v>
      </c>
      <c r="L38" s="276">
        <v>383</v>
      </c>
      <c r="M38" s="276">
        <v>189</v>
      </c>
      <c r="N38" s="276">
        <v>6</v>
      </c>
      <c r="O38" s="276">
        <v>0</v>
      </c>
      <c r="P38" s="276">
        <v>0</v>
      </c>
      <c r="Q38" s="276">
        <v>1119</v>
      </c>
      <c r="R38" s="276">
        <v>2</v>
      </c>
      <c r="S38" s="276">
        <v>48</v>
      </c>
      <c r="T38" s="276">
        <v>46</v>
      </c>
    </row>
    <row r="39" spans="1:20">
      <c r="A39" s="670" t="s">
        <v>1653</v>
      </c>
      <c r="B39" s="276">
        <v>4299</v>
      </c>
      <c r="C39" s="276">
        <v>1</v>
      </c>
      <c r="D39" s="276">
        <v>27</v>
      </c>
      <c r="E39" s="276">
        <v>168</v>
      </c>
      <c r="F39" s="276">
        <v>23</v>
      </c>
      <c r="G39" s="276">
        <v>117</v>
      </c>
      <c r="H39" s="276">
        <v>296</v>
      </c>
      <c r="I39" s="276">
        <v>269</v>
      </c>
      <c r="J39" s="276">
        <v>347</v>
      </c>
      <c r="K39" s="276">
        <v>182</v>
      </c>
      <c r="L39" s="276">
        <v>321</v>
      </c>
      <c r="M39" s="276">
        <v>151</v>
      </c>
      <c r="N39" s="276">
        <v>5</v>
      </c>
      <c r="O39" s="276">
        <v>2</v>
      </c>
      <c r="P39" s="276">
        <v>0</v>
      </c>
      <c r="Q39" s="276">
        <v>2302</v>
      </c>
      <c r="R39" s="276">
        <v>1</v>
      </c>
      <c r="S39" s="276">
        <v>45</v>
      </c>
      <c r="T39" s="276">
        <v>42</v>
      </c>
    </row>
    <row r="40" spans="1:20">
      <c r="A40" s="670" t="s">
        <v>3627</v>
      </c>
      <c r="B40" s="276">
        <v>33911</v>
      </c>
      <c r="C40" s="276">
        <v>1</v>
      </c>
      <c r="D40" s="276">
        <v>120</v>
      </c>
      <c r="E40" s="276">
        <v>144</v>
      </c>
      <c r="F40" s="276">
        <v>52</v>
      </c>
      <c r="G40" s="276">
        <v>68</v>
      </c>
      <c r="H40" s="276">
        <v>203</v>
      </c>
      <c r="I40" s="276">
        <v>250</v>
      </c>
      <c r="J40" s="276">
        <v>179</v>
      </c>
      <c r="K40" s="276">
        <v>126</v>
      </c>
      <c r="L40" s="276">
        <v>125</v>
      </c>
      <c r="M40" s="276">
        <v>37</v>
      </c>
      <c r="N40" s="276">
        <v>23</v>
      </c>
      <c r="O40" s="276">
        <v>6</v>
      </c>
      <c r="P40" s="276">
        <v>3</v>
      </c>
      <c r="Q40" s="276">
        <v>32318</v>
      </c>
      <c r="R40" s="276">
        <v>0</v>
      </c>
      <c r="S40" s="276">
        <v>70</v>
      </c>
      <c r="T40" s="276">
        <v>186</v>
      </c>
    </row>
    <row r="41" spans="1:20">
      <c r="A41" s="303"/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</row>
    <row r="42" spans="1:20">
      <c r="A42" s="669" t="s">
        <v>12</v>
      </c>
      <c r="B42" s="275">
        <v>45876</v>
      </c>
      <c r="C42" s="275">
        <v>1</v>
      </c>
      <c r="D42" s="275">
        <v>33</v>
      </c>
      <c r="E42" s="275">
        <v>372</v>
      </c>
      <c r="F42" s="275">
        <v>108</v>
      </c>
      <c r="G42" s="275">
        <v>409</v>
      </c>
      <c r="H42" s="275">
        <v>519</v>
      </c>
      <c r="I42" s="275">
        <v>24</v>
      </c>
      <c r="J42" s="275">
        <v>125</v>
      </c>
      <c r="K42" s="275">
        <v>12</v>
      </c>
      <c r="L42" s="275">
        <v>338</v>
      </c>
      <c r="M42" s="275">
        <v>89</v>
      </c>
      <c r="N42" s="275">
        <v>9225</v>
      </c>
      <c r="O42" s="275">
        <v>251</v>
      </c>
      <c r="P42" s="275">
        <v>5</v>
      </c>
      <c r="Q42" s="275">
        <v>33871</v>
      </c>
      <c r="R42" s="275">
        <v>3</v>
      </c>
      <c r="S42" s="275">
        <v>85</v>
      </c>
      <c r="T42" s="275">
        <v>406</v>
      </c>
    </row>
    <row r="43" spans="1:20">
      <c r="A43" s="670" t="s">
        <v>3628</v>
      </c>
      <c r="B43" s="276">
        <v>70</v>
      </c>
      <c r="C43" s="276">
        <v>0</v>
      </c>
      <c r="D43" s="276">
        <v>0</v>
      </c>
      <c r="E43" s="276">
        <v>0</v>
      </c>
      <c r="F43" s="276">
        <v>0</v>
      </c>
      <c r="G43" s="276">
        <v>0</v>
      </c>
      <c r="H43" s="276">
        <v>0</v>
      </c>
      <c r="I43" s="276">
        <v>0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59</v>
      </c>
      <c r="P43" s="276">
        <v>0</v>
      </c>
      <c r="Q43" s="276">
        <v>4</v>
      </c>
      <c r="R43" s="276">
        <v>0</v>
      </c>
      <c r="S43" s="276">
        <v>7</v>
      </c>
      <c r="T43" s="276">
        <v>0</v>
      </c>
    </row>
    <row r="44" spans="1:20">
      <c r="A44" s="670" t="s">
        <v>1497</v>
      </c>
      <c r="B44" s="276">
        <v>196</v>
      </c>
      <c r="C44" s="276">
        <v>0</v>
      </c>
      <c r="D44" s="276">
        <v>0</v>
      </c>
      <c r="E44" s="276">
        <v>0</v>
      </c>
      <c r="F44" s="276">
        <v>0</v>
      </c>
      <c r="G44" s="276">
        <v>1</v>
      </c>
      <c r="H44" s="276">
        <v>8</v>
      </c>
      <c r="I44" s="276">
        <v>0</v>
      </c>
      <c r="J44" s="276">
        <v>3</v>
      </c>
      <c r="K44" s="276">
        <v>0</v>
      </c>
      <c r="L44" s="276">
        <v>4</v>
      </c>
      <c r="M44" s="276">
        <v>1</v>
      </c>
      <c r="N44" s="276">
        <v>28</v>
      </c>
      <c r="O44" s="276">
        <v>123</v>
      </c>
      <c r="P44" s="276">
        <v>0</v>
      </c>
      <c r="Q44" s="276">
        <v>15</v>
      </c>
      <c r="R44" s="276">
        <v>0</v>
      </c>
      <c r="S44" s="276">
        <v>9</v>
      </c>
      <c r="T44" s="276">
        <v>4</v>
      </c>
    </row>
    <row r="45" spans="1:20">
      <c r="A45" s="670" t="s">
        <v>1496</v>
      </c>
      <c r="B45" s="276">
        <v>209</v>
      </c>
      <c r="C45" s="276">
        <v>0</v>
      </c>
      <c r="D45" s="276">
        <v>0</v>
      </c>
      <c r="E45" s="276">
        <v>2</v>
      </c>
      <c r="F45" s="276">
        <v>5</v>
      </c>
      <c r="G45" s="276">
        <v>16</v>
      </c>
      <c r="H45" s="276">
        <v>23</v>
      </c>
      <c r="I45" s="276">
        <v>0</v>
      </c>
      <c r="J45" s="276">
        <v>9</v>
      </c>
      <c r="K45" s="276">
        <v>0</v>
      </c>
      <c r="L45" s="276">
        <v>9</v>
      </c>
      <c r="M45" s="276">
        <v>8</v>
      </c>
      <c r="N45" s="276">
        <v>47</v>
      </c>
      <c r="O45" s="276">
        <v>52</v>
      </c>
      <c r="P45" s="276">
        <v>0</v>
      </c>
      <c r="Q45" s="276">
        <v>29</v>
      </c>
      <c r="R45" s="276">
        <v>0</v>
      </c>
      <c r="S45" s="276">
        <v>9</v>
      </c>
      <c r="T45" s="276">
        <v>0</v>
      </c>
    </row>
    <row r="46" spans="1:20">
      <c r="A46" s="670" t="s">
        <v>1495</v>
      </c>
      <c r="B46" s="276">
        <v>272</v>
      </c>
      <c r="C46" s="276">
        <v>0</v>
      </c>
      <c r="D46" s="276">
        <v>1</v>
      </c>
      <c r="E46" s="276">
        <v>28</v>
      </c>
      <c r="F46" s="276">
        <v>6</v>
      </c>
      <c r="G46" s="276">
        <v>27</v>
      </c>
      <c r="H46" s="276">
        <v>22</v>
      </c>
      <c r="I46" s="276">
        <v>3</v>
      </c>
      <c r="J46" s="276">
        <v>11</v>
      </c>
      <c r="K46" s="276">
        <v>0</v>
      </c>
      <c r="L46" s="276">
        <v>12</v>
      </c>
      <c r="M46" s="276">
        <v>14</v>
      </c>
      <c r="N46" s="276">
        <v>90</v>
      </c>
      <c r="O46" s="276">
        <v>12</v>
      </c>
      <c r="P46" s="276">
        <v>0</v>
      </c>
      <c r="Q46" s="276">
        <v>33</v>
      </c>
      <c r="R46" s="276">
        <v>2</v>
      </c>
      <c r="S46" s="276">
        <v>9</v>
      </c>
      <c r="T46" s="276">
        <v>2</v>
      </c>
    </row>
    <row r="47" spans="1:20">
      <c r="A47" s="670" t="s">
        <v>1494</v>
      </c>
      <c r="B47" s="276">
        <v>305</v>
      </c>
      <c r="C47" s="276">
        <v>0</v>
      </c>
      <c r="D47" s="276">
        <v>0</v>
      </c>
      <c r="E47" s="276">
        <v>16</v>
      </c>
      <c r="F47" s="276">
        <v>7</v>
      </c>
      <c r="G47" s="276">
        <v>23</v>
      </c>
      <c r="H47" s="276">
        <v>38</v>
      </c>
      <c r="I47" s="276">
        <v>1</v>
      </c>
      <c r="J47" s="276">
        <v>5</v>
      </c>
      <c r="K47" s="276">
        <v>0</v>
      </c>
      <c r="L47" s="276">
        <v>14</v>
      </c>
      <c r="M47" s="276">
        <v>12</v>
      </c>
      <c r="N47" s="276">
        <v>140</v>
      </c>
      <c r="O47" s="276">
        <v>2</v>
      </c>
      <c r="P47" s="276">
        <v>0</v>
      </c>
      <c r="Q47" s="276">
        <v>35</v>
      </c>
      <c r="R47" s="276">
        <v>0</v>
      </c>
      <c r="S47" s="276">
        <v>7</v>
      </c>
      <c r="T47" s="276">
        <v>5</v>
      </c>
    </row>
    <row r="48" spans="1:20">
      <c r="A48" s="670" t="s">
        <v>1493</v>
      </c>
      <c r="B48" s="276">
        <v>417</v>
      </c>
      <c r="C48" s="276">
        <v>1</v>
      </c>
      <c r="D48" s="276">
        <v>3</v>
      </c>
      <c r="E48" s="276">
        <v>30</v>
      </c>
      <c r="F48" s="276">
        <v>10</v>
      </c>
      <c r="G48" s="276">
        <v>32</v>
      </c>
      <c r="H48" s="276">
        <v>36</v>
      </c>
      <c r="I48" s="276">
        <v>3</v>
      </c>
      <c r="J48" s="276">
        <v>5</v>
      </c>
      <c r="K48" s="276">
        <v>0</v>
      </c>
      <c r="L48" s="276">
        <v>19</v>
      </c>
      <c r="M48" s="276">
        <v>8</v>
      </c>
      <c r="N48" s="276">
        <v>207</v>
      </c>
      <c r="O48" s="276">
        <v>3</v>
      </c>
      <c r="P48" s="276">
        <v>0</v>
      </c>
      <c r="Q48" s="276">
        <v>46</v>
      </c>
      <c r="R48" s="276">
        <v>0</v>
      </c>
      <c r="S48" s="276">
        <v>7</v>
      </c>
      <c r="T48" s="276">
        <v>7</v>
      </c>
    </row>
    <row r="49" spans="1:20">
      <c r="A49" s="670" t="s">
        <v>1492</v>
      </c>
      <c r="B49" s="276">
        <v>689</v>
      </c>
      <c r="C49" s="276">
        <v>0</v>
      </c>
      <c r="D49" s="276">
        <v>3</v>
      </c>
      <c r="E49" s="276">
        <v>36</v>
      </c>
      <c r="F49" s="276">
        <v>13</v>
      </c>
      <c r="G49" s="276">
        <v>51</v>
      </c>
      <c r="H49" s="276">
        <v>55</v>
      </c>
      <c r="I49" s="276">
        <v>5</v>
      </c>
      <c r="J49" s="276">
        <v>15</v>
      </c>
      <c r="K49" s="276">
        <v>0</v>
      </c>
      <c r="L49" s="276">
        <v>48</v>
      </c>
      <c r="M49" s="276">
        <v>12</v>
      </c>
      <c r="N49" s="276">
        <v>358</v>
      </c>
      <c r="O49" s="276">
        <v>0</v>
      </c>
      <c r="P49" s="276">
        <v>0</v>
      </c>
      <c r="Q49" s="276">
        <v>83</v>
      </c>
      <c r="R49" s="276">
        <v>1</v>
      </c>
      <c r="S49" s="276">
        <v>3</v>
      </c>
      <c r="T49" s="276">
        <v>6</v>
      </c>
    </row>
    <row r="50" spans="1:20">
      <c r="A50" s="670" t="s">
        <v>1491</v>
      </c>
      <c r="B50" s="276">
        <v>1098</v>
      </c>
      <c r="C50" s="276">
        <v>0</v>
      </c>
      <c r="D50" s="276">
        <v>1</v>
      </c>
      <c r="E50" s="276">
        <v>49</v>
      </c>
      <c r="F50" s="276">
        <v>12</v>
      </c>
      <c r="G50" s="276">
        <v>85</v>
      </c>
      <c r="H50" s="276">
        <v>71</v>
      </c>
      <c r="I50" s="276">
        <v>4</v>
      </c>
      <c r="J50" s="276">
        <v>14</v>
      </c>
      <c r="K50" s="276">
        <v>1</v>
      </c>
      <c r="L50" s="276">
        <v>63</v>
      </c>
      <c r="M50" s="276">
        <v>14</v>
      </c>
      <c r="N50" s="276">
        <v>583</v>
      </c>
      <c r="O50" s="276">
        <v>0</v>
      </c>
      <c r="P50" s="276">
        <v>0</v>
      </c>
      <c r="Q50" s="276">
        <v>183</v>
      </c>
      <c r="R50" s="276">
        <v>0</v>
      </c>
      <c r="S50" s="276">
        <v>7</v>
      </c>
      <c r="T50" s="276">
        <v>11</v>
      </c>
    </row>
    <row r="51" spans="1:20">
      <c r="A51" s="670" t="s">
        <v>1655</v>
      </c>
      <c r="B51" s="276">
        <v>1618</v>
      </c>
      <c r="C51" s="276">
        <v>0</v>
      </c>
      <c r="D51" s="276">
        <v>6</v>
      </c>
      <c r="E51" s="276">
        <v>52</v>
      </c>
      <c r="F51" s="276">
        <v>21</v>
      </c>
      <c r="G51" s="276">
        <v>54</v>
      </c>
      <c r="H51" s="276">
        <v>92</v>
      </c>
      <c r="I51" s="276">
        <v>3</v>
      </c>
      <c r="J51" s="276">
        <v>25</v>
      </c>
      <c r="K51" s="276">
        <v>6</v>
      </c>
      <c r="L51" s="276">
        <v>65</v>
      </c>
      <c r="M51" s="276">
        <v>9</v>
      </c>
      <c r="N51" s="276">
        <v>886</v>
      </c>
      <c r="O51" s="276">
        <v>0</v>
      </c>
      <c r="P51" s="276">
        <v>0</v>
      </c>
      <c r="Q51" s="276">
        <v>367</v>
      </c>
      <c r="R51" s="276">
        <v>0</v>
      </c>
      <c r="S51" s="276">
        <v>6</v>
      </c>
      <c r="T51" s="276">
        <v>26</v>
      </c>
    </row>
    <row r="52" spans="1:20">
      <c r="A52" s="670" t="s">
        <v>1654</v>
      </c>
      <c r="B52" s="276">
        <v>2044</v>
      </c>
      <c r="C52" s="276">
        <v>0</v>
      </c>
      <c r="D52" s="276">
        <v>5</v>
      </c>
      <c r="E52" s="276">
        <v>68</v>
      </c>
      <c r="F52" s="276">
        <v>16</v>
      </c>
      <c r="G52" s="276">
        <v>75</v>
      </c>
      <c r="H52" s="276">
        <v>76</v>
      </c>
      <c r="I52" s="276">
        <v>2</v>
      </c>
      <c r="J52" s="276">
        <v>20</v>
      </c>
      <c r="K52" s="276">
        <v>4</v>
      </c>
      <c r="L52" s="276">
        <v>61</v>
      </c>
      <c r="M52" s="276">
        <v>10</v>
      </c>
      <c r="N52" s="276">
        <v>1061</v>
      </c>
      <c r="O52" s="276">
        <v>0</v>
      </c>
      <c r="P52" s="276">
        <v>1</v>
      </c>
      <c r="Q52" s="276">
        <v>614</v>
      </c>
      <c r="R52" s="276">
        <v>0</v>
      </c>
      <c r="S52" s="276">
        <v>4</v>
      </c>
      <c r="T52" s="276">
        <v>27</v>
      </c>
    </row>
    <row r="53" spans="1:20">
      <c r="A53" s="670" t="s">
        <v>1653</v>
      </c>
      <c r="B53" s="276">
        <v>2618</v>
      </c>
      <c r="C53" s="276">
        <v>0</v>
      </c>
      <c r="D53" s="276">
        <v>1</v>
      </c>
      <c r="E53" s="276">
        <v>52</v>
      </c>
      <c r="F53" s="276">
        <v>9</v>
      </c>
      <c r="G53" s="276">
        <v>24</v>
      </c>
      <c r="H53" s="276">
        <v>52</v>
      </c>
      <c r="I53" s="276">
        <v>2</v>
      </c>
      <c r="J53" s="276">
        <v>6</v>
      </c>
      <c r="K53" s="276">
        <v>0</v>
      </c>
      <c r="L53" s="276">
        <v>21</v>
      </c>
      <c r="M53" s="276">
        <v>1</v>
      </c>
      <c r="N53" s="276">
        <v>994</v>
      </c>
      <c r="O53" s="276">
        <v>0</v>
      </c>
      <c r="P53" s="276">
        <v>0</v>
      </c>
      <c r="Q53" s="276">
        <v>1419</v>
      </c>
      <c r="R53" s="276">
        <v>0</v>
      </c>
      <c r="S53" s="276">
        <v>1</v>
      </c>
      <c r="T53" s="276">
        <v>36</v>
      </c>
    </row>
    <row r="54" spans="1:20">
      <c r="A54" s="670" t="s">
        <v>3627</v>
      </c>
      <c r="B54" s="276">
        <v>36340</v>
      </c>
      <c r="C54" s="276">
        <v>0</v>
      </c>
      <c r="D54" s="276">
        <v>13</v>
      </c>
      <c r="E54" s="276">
        <v>39</v>
      </c>
      <c r="F54" s="276">
        <v>9</v>
      </c>
      <c r="G54" s="276">
        <v>21</v>
      </c>
      <c r="H54" s="276">
        <v>46</v>
      </c>
      <c r="I54" s="276">
        <v>1</v>
      </c>
      <c r="J54" s="276">
        <v>12</v>
      </c>
      <c r="K54" s="276">
        <v>1</v>
      </c>
      <c r="L54" s="276">
        <v>22</v>
      </c>
      <c r="M54" s="276">
        <v>0</v>
      </c>
      <c r="N54" s="276">
        <v>4831</v>
      </c>
      <c r="O54" s="276">
        <v>0</v>
      </c>
      <c r="P54" s="276">
        <v>4</v>
      </c>
      <c r="Q54" s="276">
        <v>31043</v>
      </c>
      <c r="R54" s="276">
        <v>0</v>
      </c>
      <c r="S54" s="276">
        <v>16</v>
      </c>
      <c r="T54" s="276">
        <v>282</v>
      </c>
    </row>
    <row r="55" spans="1:20">
      <c r="A55" s="407"/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</row>
    <row r="56" spans="1:20">
      <c r="A56" s="71" t="s">
        <v>4082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</row>
  </sheetData>
  <mergeCells count="6">
    <mergeCell ref="C9:M9"/>
    <mergeCell ref="N9:S9"/>
    <mergeCell ref="B2:T2"/>
    <mergeCell ref="B3:T3"/>
    <mergeCell ref="B5:T5"/>
    <mergeCell ref="C7:T7"/>
  </mergeCells>
  <hyperlinks>
    <hyperlink ref="A1" location="Indice!A125" display="Volver"/>
  </hyperlinks>
  <pageMargins left="0.98425196850393704" right="0.98425196850393704" top="0.98425196850393704" bottom="0.98425196850393704" header="0.98425196850393704" footer="0.98425196850393704"/>
  <pageSetup scale="5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Hoja97">
    <tabColor indexed="48"/>
  </sheetPr>
  <dimension ref="A1:P84"/>
  <sheetViews>
    <sheetView showGridLines="0" showRowColHeaders="0" view="pageBreakPreview" zoomScaleNormal="100" zoomScaleSheetLayoutView="100" workbookViewId="0"/>
  </sheetViews>
  <sheetFormatPr baseColWidth="10" defaultColWidth="9.109375" defaultRowHeight="10.199999999999999"/>
  <cols>
    <col min="1" max="1" width="26.5546875" style="155" customWidth="1"/>
    <col min="2" max="5" width="9" style="194" customWidth="1"/>
    <col min="6" max="6" width="9" style="185" customWidth="1"/>
    <col min="7" max="14" width="9" style="194" customWidth="1"/>
    <col min="15" max="16384" width="9.109375" style="194"/>
  </cols>
  <sheetData>
    <row r="1" spans="1:16" ht="16.8" customHeight="1">
      <c r="A1" s="1460" t="s">
        <v>5197</v>
      </c>
    </row>
    <row r="2" spans="1:16" ht="17.399999999999999">
      <c r="A2" s="162" t="s">
        <v>5029</v>
      </c>
      <c r="B2" s="188"/>
      <c r="C2" s="188"/>
      <c r="D2" s="188"/>
      <c r="E2" s="188"/>
      <c r="F2" s="188"/>
      <c r="G2" s="188"/>
      <c r="H2" s="188"/>
      <c r="I2" s="188"/>
      <c r="J2" s="188"/>
      <c r="K2" s="159"/>
      <c r="L2" s="159"/>
      <c r="M2" s="159"/>
      <c r="N2" s="159"/>
      <c r="O2" s="159"/>
      <c r="P2" s="159"/>
    </row>
    <row r="3" spans="1:16" ht="18" thickBot="1">
      <c r="A3" s="1803" t="s">
        <v>5030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59"/>
      <c r="P3" s="159"/>
    </row>
    <row r="4" spans="1:16" s="185" customFormat="1" ht="13.5" customHeight="1" thickBot="1">
      <c r="A4" s="1544" t="s">
        <v>3748</v>
      </c>
      <c r="B4" s="1102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4"/>
      <c r="O4" s="159"/>
      <c r="P4" s="159"/>
    </row>
    <row r="5" spans="1:16" s="185" customFormat="1" ht="12.75" customHeight="1">
      <c r="A5" s="1804"/>
      <c r="B5" s="1806">
        <v>2001</v>
      </c>
      <c r="C5" s="1806">
        <v>2001</v>
      </c>
      <c r="D5" s="1806">
        <v>2003</v>
      </c>
      <c r="E5" s="1806">
        <v>2004</v>
      </c>
      <c r="F5" s="1806">
        <v>2005</v>
      </c>
      <c r="G5" s="1806">
        <v>2006</v>
      </c>
      <c r="H5" s="1806">
        <v>2007</v>
      </c>
      <c r="I5" s="1806">
        <v>2008</v>
      </c>
      <c r="J5" s="1806">
        <v>2009</v>
      </c>
      <c r="K5" s="1806">
        <v>2010</v>
      </c>
      <c r="L5" s="1806">
        <v>2011</v>
      </c>
      <c r="M5" s="1806">
        <v>2012</v>
      </c>
      <c r="N5" s="1806">
        <v>2013</v>
      </c>
      <c r="O5" s="159"/>
      <c r="P5" s="159"/>
    </row>
    <row r="6" spans="1:16" s="185" customFormat="1" ht="13.5" customHeight="1" thickBot="1">
      <c r="A6" s="1805"/>
      <c r="B6" s="1730"/>
      <c r="C6" s="1730"/>
      <c r="D6" s="1730"/>
      <c r="E6" s="1730"/>
      <c r="F6" s="1730"/>
      <c r="G6" s="1730"/>
      <c r="H6" s="1730"/>
      <c r="I6" s="1730"/>
      <c r="J6" s="1730"/>
      <c r="K6" s="1730"/>
      <c r="L6" s="1730"/>
      <c r="M6" s="1730"/>
      <c r="N6" s="1730"/>
      <c r="O6" s="159"/>
      <c r="P6" s="159"/>
    </row>
    <row r="7" spans="1:16" s="805" customFormat="1" ht="12">
      <c r="A7" s="166" t="s">
        <v>1</v>
      </c>
      <c r="B7" s="166">
        <v>1278</v>
      </c>
      <c r="C7" s="166">
        <v>1197</v>
      </c>
      <c r="D7" s="166">
        <v>1404</v>
      </c>
      <c r="E7" s="166">
        <v>1510</v>
      </c>
      <c r="F7" s="166">
        <v>1841</v>
      </c>
      <c r="G7" s="166">
        <v>2124</v>
      </c>
      <c r="H7" s="166">
        <v>2165</v>
      </c>
      <c r="I7" s="166">
        <v>2167</v>
      </c>
      <c r="J7" s="166">
        <v>2252</v>
      </c>
      <c r="K7" s="166">
        <v>2166</v>
      </c>
      <c r="L7" s="166">
        <v>2098</v>
      </c>
      <c r="M7" s="167">
        <v>2064</v>
      </c>
      <c r="N7" s="1105">
        <v>2090</v>
      </c>
      <c r="O7" s="1106"/>
      <c r="P7" s="1106"/>
    </row>
    <row r="8" spans="1:16" s="808" customFormat="1" ht="12">
      <c r="A8" s="693" t="s">
        <v>1267</v>
      </c>
      <c r="B8" s="693">
        <v>26</v>
      </c>
      <c r="C8" s="693">
        <v>25</v>
      </c>
      <c r="D8" s="693">
        <v>29</v>
      </c>
      <c r="E8" s="693">
        <v>41</v>
      </c>
      <c r="F8" s="693">
        <v>39</v>
      </c>
      <c r="G8" s="693">
        <v>32</v>
      </c>
      <c r="H8" s="693">
        <v>18</v>
      </c>
      <c r="I8" s="693">
        <v>36</v>
      </c>
      <c r="J8" s="693">
        <v>50</v>
      </c>
      <c r="K8" s="693">
        <v>39</v>
      </c>
      <c r="L8" s="169">
        <v>49</v>
      </c>
      <c r="M8" s="172">
        <v>41</v>
      </c>
      <c r="N8" s="847">
        <v>46</v>
      </c>
      <c r="O8" s="168"/>
      <c r="P8" s="168"/>
    </row>
    <row r="9" spans="1:16">
      <c r="A9" s="82" t="s">
        <v>1266</v>
      </c>
      <c r="B9" s="82">
        <v>26</v>
      </c>
      <c r="C9" s="82">
        <v>25</v>
      </c>
      <c r="D9" s="82">
        <v>29</v>
      </c>
      <c r="E9" s="82">
        <v>41</v>
      </c>
      <c r="F9" s="82">
        <v>39</v>
      </c>
      <c r="G9" s="82">
        <v>32</v>
      </c>
      <c r="H9" s="82">
        <v>18</v>
      </c>
      <c r="I9" s="82">
        <v>36</v>
      </c>
      <c r="J9" s="82">
        <v>50</v>
      </c>
      <c r="K9" s="82">
        <v>38</v>
      </c>
      <c r="L9" s="173">
        <v>49</v>
      </c>
      <c r="M9" s="176">
        <v>41</v>
      </c>
      <c r="N9" s="848">
        <v>45</v>
      </c>
      <c r="O9" s="159"/>
      <c r="P9" s="159"/>
    </row>
    <row r="10" spans="1:16">
      <c r="A10" s="82" t="s">
        <v>1263</v>
      </c>
      <c r="B10" s="82">
        <v>0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1</v>
      </c>
      <c r="L10" s="173">
        <v>0</v>
      </c>
      <c r="M10" s="176">
        <v>0</v>
      </c>
      <c r="N10" s="848">
        <v>1</v>
      </c>
      <c r="O10" s="159"/>
      <c r="P10" s="159"/>
    </row>
    <row r="11" spans="1:16" s="808" customFormat="1" ht="12">
      <c r="A11" s="693" t="s">
        <v>1260</v>
      </c>
      <c r="B11" s="693">
        <v>12</v>
      </c>
      <c r="C11" s="693">
        <v>19</v>
      </c>
      <c r="D11" s="693">
        <v>32</v>
      </c>
      <c r="E11" s="693">
        <v>23</v>
      </c>
      <c r="F11" s="693">
        <v>31</v>
      </c>
      <c r="G11" s="693">
        <v>25</v>
      </c>
      <c r="H11" s="693">
        <v>31</v>
      </c>
      <c r="I11" s="693">
        <v>28</v>
      </c>
      <c r="J11" s="693">
        <v>39</v>
      </c>
      <c r="K11" s="693">
        <v>32</v>
      </c>
      <c r="L11" s="169">
        <v>35</v>
      </c>
      <c r="M11" s="172">
        <v>37</v>
      </c>
      <c r="N11" s="847">
        <v>33</v>
      </c>
      <c r="O11" s="168"/>
      <c r="P11" s="168"/>
    </row>
    <row r="12" spans="1:16">
      <c r="A12" s="82" t="s">
        <v>1259</v>
      </c>
      <c r="B12" s="82">
        <v>12</v>
      </c>
      <c r="C12" s="82">
        <v>17</v>
      </c>
      <c r="D12" s="82">
        <v>30</v>
      </c>
      <c r="E12" s="82">
        <v>21</v>
      </c>
      <c r="F12" s="82">
        <v>27</v>
      </c>
      <c r="G12" s="82">
        <v>20</v>
      </c>
      <c r="H12" s="82">
        <v>29</v>
      </c>
      <c r="I12" s="82">
        <v>25</v>
      </c>
      <c r="J12" s="82">
        <v>39</v>
      </c>
      <c r="K12" s="82">
        <v>31</v>
      </c>
      <c r="L12" s="173">
        <v>34</v>
      </c>
      <c r="M12" s="176">
        <v>32</v>
      </c>
      <c r="N12" s="848">
        <v>32</v>
      </c>
      <c r="O12" s="159"/>
      <c r="P12" s="159"/>
    </row>
    <row r="13" spans="1:16">
      <c r="A13" s="82" t="s">
        <v>1256</v>
      </c>
      <c r="B13" s="82">
        <v>0</v>
      </c>
      <c r="C13" s="82">
        <v>2</v>
      </c>
      <c r="D13" s="82">
        <v>2</v>
      </c>
      <c r="E13" s="82">
        <v>2</v>
      </c>
      <c r="F13" s="82">
        <v>4</v>
      </c>
      <c r="G13" s="82">
        <v>5</v>
      </c>
      <c r="H13" s="82">
        <v>2</v>
      </c>
      <c r="I13" s="82">
        <v>3</v>
      </c>
      <c r="J13" s="82">
        <v>0</v>
      </c>
      <c r="K13" s="82">
        <v>1</v>
      </c>
      <c r="L13" s="173">
        <v>1</v>
      </c>
      <c r="M13" s="176">
        <v>5</v>
      </c>
      <c r="N13" s="848">
        <v>1</v>
      </c>
      <c r="O13" s="159"/>
      <c r="P13" s="159"/>
    </row>
    <row r="14" spans="1:16" s="808" customFormat="1" ht="12">
      <c r="A14" s="693" t="s">
        <v>1251</v>
      </c>
      <c r="B14" s="693">
        <v>41</v>
      </c>
      <c r="C14" s="693">
        <v>25</v>
      </c>
      <c r="D14" s="693">
        <v>48</v>
      </c>
      <c r="E14" s="693">
        <v>55</v>
      </c>
      <c r="F14" s="693">
        <v>53</v>
      </c>
      <c r="G14" s="693">
        <v>70</v>
      </c>
      <c r="H14" s="693">
        <v>51</v>
      </c>
      <c r="I14" s="693">
        <v>67</v>
      </c>
      <c r="J14" s="693">
        <v>78</v>
      </c>
      <c r="K14" s="693">
        <v>83</v>
      </c>
      <c r="L14" s="169">
        <v>81</v>
      </c>
      <c r="M14" s="172">
        <v>62</v>
      </c>
      <c r="N14" s="847">
        <v>68</v>
      </c>
      <c r="O14" s="168"/>
      <c r="P14" s="168"/>
    </row>
    <row r="15" spans="1:16">
      <c r="A15" s="82" t="s">
        <v>1250</v>
      </c>
      <c r="B15" s="82">
        <v>25</v>
      </c>
      <c r="C15" s="82">
        <v>17</v>
      </c>
      <c r="D15" s="82">
        <v>28</v>
      </c>
      <c r="E15" s="82">
        <v>28</v>
      </c>
      <c r="F15" s="82">
        <v>39</v>
      </c>
      <c r="G15" s="82">
        <v>46</v>
      </c>
      <c r="H15" s="82">
        <v>29</v>
      </c>
      <c r="I15" s="82">
        <v>36</v>
      </c>
      <c r="J15" s="82">
        <v>45</v>
      </c>
      <c r="K15" s="82">
        <v>51</v>
      </c>
      <c r="L15" s="173">
        <v>53</v>
      </c>
      <c r="M15" s="176">
        <v>34</v>
      </c>
      <c r="N15" s="848">
        <v>41</v>
      </c>
      <c r="O15" s="159"/>
      <c r="P15" s="159"/>
    </row>
    <row r="16" spans="1:16">
      <c r="A16" s="82" t="s">
        <v>1246</v>
      </c>
      <c r="B16" s="82">
        <v>8</v>
      </c>
      <c r="C16" s="82">
        <v>8</v>
      </c>
      <c r="D16" s="82">
        <v>16</v>
      </c>
      <c r="E16" s="82">
        <v>25</v>
      </c>
      <c r="F16" s="82">
        <v>13</v>
      </c>
      <c r="G16" s="82">
        <v>21</v>
      </c>
      <c r="H16" s="82">
        <v>18</v>
      </c>
      <c r="I16" s="82">
        <v>30</v>
      </c>
      <c r="J16" s="82">
        <v>32</v>
      </c>
      <c r="K16" s="82">
        <v>26</v>
      </c>
      <c r="L16" s="173">
        <v>24</v>
      </c>
      <c r="M16" s="176">
        <v>22</v>
      </c>
      <c r="N16" s="848">
        <v>24</v>
      </c>
      <c r="O16" s="159"/>
      <c r="P16" s="159"/>
    </row>
    <row r="17" spans="1:16">
      <c r="A17" s="82" t="s">
        <v>1242</v>
      </c>
      <c r="B17" s="82">
        <v>8</v>
      </c>
      <c r="C17" s="82">
        <v>0</v>
      </c>
      <c r="D17" s="82">
        <v>4</v>
      </c>
      <c r="E17" s="82">
        <v>2</v>
      </c>
      <c r="F17" s="82">
        <v>1</v>
      </c>
      <c r="G17" s="82">
        <v>3</v>
      </c>
      <c r="H17" s="82">
        <v>4</v>
      </c>
      <c r="I17" s="82">
        <v>1</v>
      </c>
      <c r="J17" s="82">
        <v>1</v>
      </c>
      <c r="K17" s="82">
        <v>6</v>
      </c>
      <c r="L17" s="173">
        <v>4</v>
      </c>
      <c r="M17" s="176">
        <v>6</v>
      </c>
      <c r="N17" s="848">
        <v>3</v>
      </c>
      <c r="O17" s="159"/>
      <c r="P17" s="159"/>
    </row>
    <row r="18" spans="1:16" s="808" customFormat="1" ht="12">
      <c r="A18" s="693" t="s">
        <v>1239</v>
      </c>
      <c r="B18" s="693">
        <v>27</v>
      </c>
      <c r="C18" s="693">
        <v>26</v>
      </c>
      <c r="D18" s="693">
        <v>20</v>
      </c>
      <c r="E18" s="693">
        <v>20</v>
      </c>
      <c r="F18" s="693">
        <v>21</v>
      </c>
      <c r="G18" s="693">
        <v>25</v>
      </c>
      <c r="H18" s="693">
        <v>28</v>
      </c>
      <c r="I18" s="693">
        <v>29</v>
      </c>
      <c r="J18" s="693">
        <v>52</v>
      </c>
      <c r="K18" s="693">
        <v>42</v>
      </c>
      <c r="L18" s="169">
        <v>35</v>
      </c>
      <c r="M18" s="172">
        <v>30</v>
      </c>
      <c r="N18" s="847">
        <v>29</v>
      </c>
      <c r="O18" s="168"/>
      <c r="P18" s="168"/>
    </row>
    <row r="19" spans="1:16">
      <c r="A19" s="82" t="s">
        <v>1238</v>
      </c>
      <c r="B19" s="82">
        <v>12</v>
      </c>
      <c r="C19" s="82">
        <v>11</v>
      </c>
      <c r="D19" s="82">
        <v>8</v>
      </c>
      <c r="E19" s="82">
        <v>15</v>
      </c>
      <c r="F19" s="82">
        <v>14</v>
      </c>
      <c r="G19" s="82">
        <v>18</v>
      </c>
      <c r="H19" s="82">
        <v>18</v>
      </c>
      <c r="I19" s="82">
        <v>18</v>
      </c>
      <c r="J19" s="82">
        <v>38</v>
      </c>
      <c r="K19" s="82">
        <v>25</v>
      </c>
      <c r="L19" s="173">
        <v>22</v>
      </c>
      <c r="M19" s="176">
        <v>18</v>
      </c>
      <c r="N19" s="848">
        <v>21</v>
      </c>
      <c r="O19" s="159"/>
      <c r="P19" s="159"/>
    </row>
    <row r="20" spans="1:16">
      <c r="A20" s="82" t="s">
        <v>1234</v>
      </c>
      <c r="B20" s="82">
        <v>5</v>
      </c>
      <c r="C20" s="82">
        <v>1</v>
      </c>
      <c r="D20" s="82">
        <v>5</v>
      </c>
      <c r="E20" s="82">
        <v>0</v>
      </c>
      <c r="F20" s="82">
        <v>1</v>
      </c>
      <c r="G20" s="82">
        <v>4</v>
      </c>
      <c r="H20" s="82">
        <v>8</v>
      </c>
      <c r="I20" s="82">
        <v>7</v>
      </c>
      <c r="J20" s="82">
        <v>6</v>
      </c>
      <c r="K20" s="82">
        <v>4</v>
      </c>
      <c r="L20" s="173">
        <v>4</v>
      </c>
      <c r="M20" s="176">
        <v>5</v>
      </c>
      <c r="N20" s="848">
        <v>5</v>
      </c>
      <c r="O20" s="159"/>
      <c r="P20" s="159"/>
    </row>
    <row r="21" spans="1:16">
      <c r="A21" s="82" t="s">
        <v>1231</v>
      </c>
      <c r="B21" s="82">
        <v>10</v>
      </c>
      <c r="C21" s="82">
        <v>14</v>
      </c>
      <c r="D21" s="82">
        <v>7</v>
      </c>
      <c r="E21" s="82">
        <v>5</v>
      </c>
      <c r="F21" s="82">
        <v>6</v>
      </c>
      <c r="G21" s="82">
        <v>3</v>
      </c>
      <c r="H21" s="82">
        <v>2</v>
      </c>
      <c r="I21" s="82">
        <v>4</v>
      </c>
      <c r="J21" s="82">
        <v>8</v>
      </c>
      <c r="K21" s="82">
        <v>13</v>
      </c>
      <c r="L21" s="173">
        <v>9</v>
      </c>
      <c r="M21" s="176">
        <v>7</v>
      </c>
      <c r="N21" s="848">
        <v>3</v>
      </c>
      <c r="O21" s="159"/>
      <c r="P21" s="159"/>
    </row>
    <row r="22" spans="1:16" s="808" customFormat="1" ht="12">
      <c r="A22" s="693" t="s">
        <v>1226</v>
      </c>
      <c r="B22" s="693">
        <v>52</v>
      </c>
      <c r="C22" s="693">
        <v>35</v>
      </c>
      <c r="D22" s="693">
        <v>63</v>
      </c>
      <c r="E22" s="693">
        <v>88</v>
      </c>
      <c r="F22" s="693">
        <v>75</v>
      </c>
      <c r="G22" s="693">
        <v>99</v>
      </c>
      <c r="H22" s="693">
        <v>94</v>
      </c>
      <c r="I22" s="693">
        <v>71</v>
      </c>
      <c r="J22" s="693">
        <v>91</v>
      </c>
      <c r="K22" s="693">
        <v>78</v>
      </c>
      <c r="L22" s="169">
        <v>89</v>
      </c>
      <c r="M22" s="172">
        <v>96</v>
      </c>
      <c r="N22" s="847">
        <v>83</v>
      </c>
      <c r="O22" s="168"/>
      <c r="P22" s="168"/>
    </row>
    <row r="23" spans="1:16">
      <c r="A23" s="82" t="s">
        <v>1225</v>
      </c>
      <c r="B23" s="82">
        <v>29</v>
      </c>
      <c r="C23" s="82">
        <v>25</v>
      </c>
      <c r="D23" s="82">
        <v>36</v>
      </c>
      <c r="E23" s="82">
        <v>48</v>
      </c>
      <c r="F23" s="82">
        <v>34</v>
      </c>
      <c r="G23" s="82">
        <v>43</v>
      </c>
      <c r="H23" s="82">
        <v>36</v>
      </c>
      <c r="I23" s="82">
        <v>37</v>
      </c>
      <c r="J23" s="82">
        <v>56</v>
      </c>
      <c r="K23" s="82">
        <v>30</v>
      </c>
      <c r="L23" s="173">
        <v>40</v>
      </c>
      <c r="M23" s="176">
        <v>63</v>
      </c>
      <c r="N23" s="848">
        <v>46</v>
      </c>
      <c r="O23" s="159"/>
      <c r="P23" s="159"/>
    </row>
    <row r="24" spans="1:16">
      <c r="A24" s="82" t="s">
        <v>1219</v>
      </c>
      <c r="B24" s="82">
        <v>13</v>
      </c>
      <c r="C24" s="82">
        <v>3</v>
      </c>
      <c r="D24" s="82">
        <v>4</v>
      </c>
      <c r="E24" s="82">
        <v>5</v>
      </c>
      <c r="F24" s="82">
        <v>3</v>
      </c>
      <c r="G24" s="82">
        <v>12</v>
      </c>
      <c r="H24" s="82">
        <v>17</v>
      </c>
      <c r="I24" s="82">
        <v>3</v>
      </c>
      <c r="J24" s="82">
        <v>16</v>
      </c>
      <c r="K24" s="82">
        <v>15</v>
      </c>
      <c r="L24" s="173">
        <v>9</v>
      </c>
      <c r="M24" s="176">
        <v>9</v>
      </c>
      <c r="N24" s="848">
        <v>8</v>
      </c>
      <c r="O24" s="159"/>
      <c r="P24" s="159"/>
    </row>
    <row r="25" spans="1:16">
      <c r="A25" s="82" t="s">
        <v>1214</v>
      </c>
      <c r="B25" s="82">
        <v>10</v>
      </c>
      <c r="C25" s="82">
        <v>7</v>
      </c>
      <c r="D25" s="82">
        <v>23</v>
      </c>
      <c r="E25" s="82">
        <v>35</v>
      </c>
      <c r="F25" s="82">
        <v>38</v>
      </c>
      <c r="G25" s="82">
        <v>44</v>
      </c>
      <c r="H25" s="82">
        <v>41</v>
      </c>
      <c r="I25" s="82">
        <v>31</v>
      </c>
      <c r="J25" s="82">
        <v>19</v>
      </c>
      <c r="K25" s="82">
        <v>33</v>
      </c>
      <c r="L25" s="173">
        <v>40</v>
      </c>
      <c r="M25" s="176">
        <v>24</v>
      </c>
      <c r="N25" s="848">
        <v>29</v>
      </c>
      <c r="O25" s="159"/>
      <c r="P25" s="159"/>
    </row>
    <row r="26" spans="1:16" s="808" customFormat="1" ht="12">
      <c r="A26" s="693" t="s">
        <v>1208</v>
      </c>
      <c r="B26" s="693">
        <v>127</v>
      </c>
      <c r="C26" s="693">
        <v>113</v>
      </c>
      <c r="D26" s="693">
        <v>99</v>
      </c>
      <c r="E26" s="693">
        <v>143</v>
      </c>
      <c r="F26" s="693">
        <v>232</v>
      </c>
      <c r="G26" s="693">
        <v>186</v>
      </c>
      <c r="H26" s="693">
        <v>215</v>
      </c>
      <c r="I26" s="693">
        <v>205</v>
      </c>
      <c r="J26" s="693">
        <v>154</v>
      </c>
      <c r="K26" s="693">
        <v>184</v>
      </c>
      <c r="L26" s="169">
        <v>181</v>
      </c>
      <c r="M26" s="172">
        <v>175</v>
      </c>
      <c r="N26" s="847">
        <v>161</v>
      </c>
      <c r="O26" s="168"/>
      <c r="P26" s="168"/>
    </row>
    <row r="27" spans="1:16">
      <c r="A27" s="82" t="s">
        <v>1207</v>
      </c>
      <c r="B27" s="82">
        <v>52</v>
      </c>
      <c r="C27" s="82">
        <v>46</v>
      </c>
      <c r="D27" s="82">
        <v>46</v>
      </c>
      <c r="E27" s="82">
        <v>51</v>
      </c>
      <c r="F27" s="82">
        <v>89</v>
      </c>
      <c r="G27" s="82">
        <v>63</v>
      </c>
      <c r="H27" s="82">
        <v>60</v>
      </c>
      <c r="I27" s="82">
        <v>82</v>
      </c>
      <c r="J27" s="82">
        <v>61</v>
      </c>
      <c r="K27" s="82">
        <v>57</v>
      </c>
      <c r="L27" s="173">
        <v>71</v>
      </c>
      <c r="M27" s="176">
        <v>59</v>
      </c>
      <c r="N27" s="848">
        <v>69</v>
      </c>
      <c r="O27" s="159"/>
      <c r="P27" s="159"/>
    </row>
    <row r="28" spans="1:16">
      <c r="A28" s="82" t="s">
        <v>1200</v>
      </c>
      <c r="B28" s="82">
        <v>0</v>
      </c>
      <c r="C28" s="82">
        <v>0</v>
      </c>
      <c r="D28" s="82">
        <v>0</v>
      </c>
      <c r="E28" s="82">
        <v>0</v>
      </c>
      <c r="F28" s="82">
        <v>1</v>
      </c>
      <c r="G28" s="82">
        <v>1</v>
      </c>
      <c r="H28" s="82">
        <v>0</v>
      </c>
      <c r="I28" s="82">
        <v>0</v>
      </c>
      <c r="J28" s="82">
        <v>0</v>
      </c>
      <c r="K28" s="82">
        <v>0</v>
      </c>
      <c r="L28" s="173" t="s">
        <v>1779</v>
      </c>
      <c r="M28" s="176">
        <v>0</v>
      </c>
      <c r="N28" s="848">
        <v>1</v>
      </c>
      <c r="O28" s="159"/>
      <c r="P28" s="159"/>
    </row>
    <row r="29" spans="1:16">
      <c r="A29" s="82" t="s">
        <v>1198</v>
      </c>
      <c r="B29" s="82">
        <v>10</v>
      </c>
      <c r="C29" s="82">
        <v>3</v>
      </c>
      <c r="D29" s="82">
        <v>3</v>
      </c>
      <c r="E29" s="82">
        <v>8</v>
      </c>
      <c r="F29" s="82">
        <v>15</v>
      </c>
      <c r="G29" s="82">
        <v>23</v>
      </c>
      <c r="H29" s="82">
        <v>20</v>
      </c>
      <c r="I29" s="82">
        <v>29</v>
      </c>
      <c r="J29" s="82">
        <v>12</v>
      </c>
      <c r="K29" s="82">
        <v>11</v>
      </c>
      <c r="L29" s="173">
        <v>11</v>
      </c>
      <c r="M29" s="176">
        <v>18</v>
      </c>
      <c r="N29" s="848">
        <v>14</v>
      </c>
      <c r="O29" s="159"/>
      <c r="P29" s="159"/>
    </row>
    <row r="30" spans="1:16">
      <c r="A30" s="82" t="s">
        <v>1193</v>
      </c>
      <c r="B30" s="82">
        <v>3</v>
      </c>
      <c r="C30" s="82">
        <v>4</v>
      </c>
      <c r="D30" s="82">
        <v>6</v>
      </c>
      <c r="E30" s="82">
        <v>13</v>
      </c>
      <c r="F30" s="82">
        <v>8</v>
      </c>
      <c r="G30" s="82">
        <v>10</v>
      </c>
      <c r="H30" s="82">
        <v>9</v>
      </c>
      <c r="I30" s="82">
        <v>7</v>
      </c>
      <c r="J30" s="82">
        <v>6</v>
      </c>
      <c r="K30" s="82">
        <v>8</v>
      </c>
      <c r="L30" s="173">
        <v>15</v>
      </c>
      <c r="M30" s="176">
        <v>7</v>
      </c>
      <c r="N30" s="848">
        <v>5</v>
      </c>
      <c r="O30" s="159"/>
      <c r="P30" s="159"/>
    </row>
    <row r="31" spans="1:16">
      <c r="A31" s="82" t="s">
        <v>1187</v>
      </c>
      <c r="B31" s="82">
        <v>15</v>
      </c>
      <c r="C31" s="82">
        <v>14</v>
      </c>
      <c r="D31" s="82">
        <v>9</v>
      </c>
      <c r="E31" s="82">
        <v>30</v>
      </c>
      <c r="F31" s="82">
        <v>33</v>
      </c>
      <c r="G31" s="82">
        <v>32</v>
      </c>
      <c r="H31" s="82">
        <v>20</v>
      </c>
      <c r="I31" s="82">
        <v>20</v>
      </c>
      <c r="J31" s="82">
        <v>14</v>
      </c>
      <c r="K31" s="82">
        <v>50</v>
      </c>
      <c r="L31" s="173">
        <v>33</v>
      </c>
      <c r="M31" s="176">
        <v>28</v>
      </c>
      <c r="N31" s="848">
        <v>17</v>
      </c>
      <c r="O31" s="159"/>
      <c r="P31" s="159"/>
    </row>
    <row r="32" spans="1:16">
      <c r="A32" s="82" t="s">
        <v>1181</v>
      </c>
      <c r="B32" s="82">
        <v>4</v>
      </c>
      <c r="C32" s="82">
        <v>13</v>
      </c>
      <c r="D32" s="82">
        <v>5</v>
      </c>
      <c r="E32" s="82">
        <v>4</v>
      </c>
      <c r="F32" s="82">
        <v>16</v>
      </c>
      <c r="G32" s="82">
        <v>21</v>
      </c>
      <c r="H32" s="82">
        <v>22</v>
      </c>
      <c r="I32" s="82">
        <v>16</v>
      </c>
      <c r="J32" s="82">
        <v>12</v>
      </c>
      <c r="K32" s="82">
        <v>13</v>
      </c>
      <c r="L32" s="173">
        <v>13</v>
      </c>
      <c r="M32" s="176">
        <v>11</v>
      </c>
      <c r="N32" s="848">
        <v>15</v>
      </c>
      <c r="O32" s="159"/>
      <c r="P32" s="159"/>
    </row>
    <row r="33" spans="1:16">
      <c r="A33" s="82" t="s">
        <v>1174</v>
      </c>
      <c r="B33" s="82">
        <v>18</v>
      </c>
      <c r="C33" s="82">
        <v>9</v>
      </c>
      <c r="D33" s="82">
        <v>15</v>
      </c>
      <c r="E33" s="82">
        <v>17</v>
      </c>
      <c r="F33" s="82">
        <v>41</v>
      </c>
      <c r="G33" s="82">
        <v>16</v>
      </c>
      <c r="H33" s="82">
        <v>55</v>
      </c>
      <c r="I33" s="82">
        <v>35</v>
      </c>
      <c r="J33" s="82">
        <v>21</v>
      </c>
      <c r="K33" s="82">
        <v>19</v>
      </c>
      <c r="L33" s="173">
        <v>17</v>
      </c>
      <c r="M33" s="176">
        <v>27</v>
      </c>
      <c r="N33" s="848">
        <v>16</v>
      </c>
      <c r="O33" s="159"/>
      <c r="P33" s="159"/>
    </row>
    <row r="34" spans="1:16">
      <c r="A34" s="82" t="s">
        <v>1167</v>
      </c>
      <c r="B34" s="82">
        <v>25</v>
      </c>
      <c r="C34" s="82">
        <v>24</v>
      </c>
      <c r="D34" s="82">
        <v>15</v>
      </c>
      <c r="E34" s="82">
        <v>20</v>
      </c>
      <c r="F34" s="82">
        <v>29</v>
      </c>
      <c r="G34" s="82">
        <v>20</v>
      </c>
      <c r="H34" s="82">
        <v>29</v>
      </c>
      <c r="I34" s="82">
        <v>16</v>
      </c>
      <c r="J34" s="82">
        <v>28</v>
      </c>
      <c r="K34" s="82">
        <v>26</v>
      </c>
      <c r="L34" s="173">
        <v>21</v>
      </c>
      <c r="M34" s="176">
        <v>25</v>
      </c>
      <c r="N34" s="848">
        <v>24</v>
      </c>
      <c r="O34" s="159"/>
      <c r="P34" s="159"/>
    </row>
    <row r="35" spans="1:16" s="53" customFormat="1" ht="12">
      <c r="A35" s="693" t="s">
        <v>1162</v>
      </c>
      <c r="B35" s="693">
        <v>477</v>
      </c>
      <c r="C35" s="693">
        <v>483</v>
      </c>
      <c r="D35" s="693">
        <v>542</v>
      </c>
      <c r="E35" s="693">
        <v>576</v>
      </c>
      <c r="F35" s="693">
        <v>676</v>
      </c>
      <c r="G35" s="693">
        <v>814</v>
      </c>
      <c r="H35" s="693">
        <v>818</v>
      </c>
      <c r="I35" s="693">
        <v>912</v>
      </c>
      <c r="J35" s="693">
        <v>924</v>
      </c>
      <c r="K35" s="693">
        <v>877</v>
      </c>
      <c r="L35" s="169">
        <v>911</v>
      </c>
      <c r="M35" s="172">
        <v>906</v>
      </c>
      <c r="N35" s="847">
        <v>886</v>
      </c>
      <c r="O35" s="179"/>
      <c r="P35" s="179"/>
    </row>
    <row r="36" spans="1:16">
      <c r="A36" s="82" t="s">
        <v>1161</v>
      </c>
      <c r="B36" s="82">
        <v>330</v>
      </c>
      <c r="C36" s="82">
        <v>366</v>
      </c>
      <c r="D36" s="82">
        <v>392</v>
      </c>
      <c r="E36" s="82">
        <v>391</v>
      </c>
      <c r="F36" s="82">
        <v>484</v>
      </c>
      <c r="G36" s="82">
        <v>585</v>
      </c>
      <c r="H36" s="82">
        <v>573</v>
      </c>
      <c r="I36" s="82">
        <v>667</v>
      </c>
      <c r="J36" s="82">
        <v>614</v>
      </c>
      <c r="K36" s="82">
        <v>617</v>
      </c>
      <c r="L36" s="173">
        <v>653</v>
      </c>
      <c r="M36" s="176">
        <v>630</v>
      </c>
      <c r="N36" s="848">
        <v>590</v>
      </c>
      <c r="O36" s="159"/>
      <c r="P36" s="159"/>
    </row>
    <row r="37" spans="1:16">
      <c r="A37" s="82" t="s">
        <v>1128</v>
      </c>
      <c r="B37" s="82">
        <v>42</v>
      </c>
      <c r="C37" s="82">
        <v>43</v>
      </c>
      <c r="D37" s="82">
        <v>74</v>
      </c>
      <c r="E37" s="82">
        <v>86</v>
      </c>
      <c r="F37" s="82">
        <v>53</v>
      </c>
      <c r="G37" s="82">
        <v>85</v>
      </c>
      <c r="H37" s="82">
        <v>92</v>
      </c>
      <c r="I37" s="82">
        <v>76</v>
      </c>
      <c r="J37" s="82">
        <v>116</v>
      </c>
      <c r="K37" s="82">
        <v>92</v>
      </c>
      <c r="L37" s="173">
        <v>80</v>
      </c>
      <c r="M37" s="176">
        <v>83</v>
      </c>
      <c r="N37" s="848">
        <v>94</v>
      </c>
      <c r="O37" s="159"/>
      <c r="P37" s="159"/>
    </row>
    <row r="38" spans="1:16">
      <c r="A38" s="82" t="s">
        <v>1124</v>
      </c>
      <c r="B38" s="82">
        <v>24</v>
      </c>
      <c r="C38" s="82">
        <v>9</v>
      </c>
      <c r="D38" s="82">
        <v>10</v>
      </c>
      <c r="E38" s="82">
        <v>13</v>
      </c>
      <c r="F38" s="82">
        <v>15</v>
      </c>
      <c r="G38" s="82">
        <v>21</v>
      </c>
      <c r="H38" s="82">
        <v>23</v>
      </c>
      <c r="I38" s="82">
        <v>27</v>
      </c>
      <c r="J38" s="82">
        <v>33</v>
      </c>
      <c r="K38" s="82">
        <v>25</v>
      </c>
      <c r="L38" s="173">
        <v>18</v>
      </c>
      <c r="M38" s="176">
        <v>25</v>
      </c>
      <c r="N38" s="848">
        <v>22</v>
      </c>
      <c r="O38" s="159"/>
      <c r="P38" s="159"/>
    </row>
    <row r="39" spans="1:16">
      <c r="A39" s="82" t="s">
        <v>1120</v>
      </c>
      <c r="B39" s="82">
        <v>38</v>
      </c>
      <c r="C39" s="82">
        <v>37</v>
      </c>
      <c r="D39" s="82">
        <v>38</v>
      </c>
      <c r="E39" s="82">
        <v>43</v>
      </c>
      <c r="F39" s="82">
        <v>69</v>
      </c>
      <c r="G39" s="82">
        <v>48</v>
      </c>
      <c r="H39" s="82">
        <v>64</v>
      </c>
      <c r="I39" s="82">
        <v>73</v>
      </c>
      <c r="J39" s="82">
        <v>72</v>
      </c>
      <c r="K39" s="82">
        <v>67</v>
      </c>
      <c r="L39" s="173">
        <v>72</v>
      </c>
      <c r="M39" s="176">
        <v>85</v>
      </c>
      <c r="N39" s="848">
        <v>89</v>
      </c>
      <c r="O39" s="159"/>
      <c r="P39" s="159"/>
    </row>
    <row r="40" spans="1:16">
      <c r="A40" s="82" t="s">
        <v>1115</v>
      </c>
      <c r="B40" s="82">
        <v>23</v>
      </c>
      <c r="C40" s="82">
        <v>9</v>
      </c>
      <c r="D40" s="82">
        <v>10</v>
      </c>
      <c r="E40" s="82">
        <v>23</v>
      </c>
      <c r="F40" s="82">
        <v>28</v>
      </c>
      <c r="G40" s="82">
        <v>28</v>
      </c>
      <c r="H40" s="82">
        <v>27</v>
      </c>
      <c r="I40" s="82">
        <v>36</v>
      </c>
      <c r="J40" s="82">
        <v>43</v>
      </c>
      <c r="K40" s="82">
        <v>37</v>
      </c>
      <c r="L40" s="173">
        <v>41</v>
      </c>
      <c r="M40" s="176">
        <v>32</v>
      </c>
      <c r="N40" s="848">
        <v>42</v>
      </c>
      <c r="O40" s="159"/>
      <c r="P40" s="159"/>
    </row>
    <row r="41" spans="1:16">
      <c r="A41" s="82" t="s">
        <v>1109</v>
      </c>
      <c r="B41" s="82">
        <v>20</v>
      </c>
      <c r="C41" s="82">
        <v>19</v>
      </c>
      <c r="D41" s="82">
        <v>18</v>
      </c>
      <c r="E41" s="82">
        <v>20</v>
      </c>
      <c r="F41" s="82">
        <v>27</v>
      </c>
      <c r="G41" s="82">
        <v>47</v>
      </c>
      <c r="H41" s="82">
        <v>39</v>
      </c>
      <c r="I41" s="82">
        <v>33</v>
      </c>
      <c r="J41" s="82">
        <v>46</v>
      </c>
      <c r="K41" s="82">
        <v>39</v>
      </c>
      <c r="L41" s="173">
        <v>47</v>
      </c>
      <c r="M41" s="176">
        <v>51</v>
      </c>
      <c r="N41" s="848">
        <v>49</v>
      </c>
      <c r="O41" s="159"/>
      <c r="P41" s="159"/>
    </row>
    <row r="42" spans="1:16" s="808" customFormat="1" ht="12">
      <c r="A42" s="693" t="s">
        <v>1103</v>
      </c>
      <c r="B42" s="693">
        <v>61</v>
      </c>
      <c r="C42" s="693">
        <v>50</v>
      </c>
      <c r="D42" s="693">
        <v>93</v>
      </c>
      <c r="E42" s="693">
        <v>88</v>
      </c>
      <c r="F42" s="693">
        <v>78</v>
      </c>
      <c r="G42" s="693">
        <v>111</v>
      </c>
      <c r="H42" s="693">
        <v>91</v>
      </c>
      <c r="I42" s="693">
        <v>95</v>
      </c>
      <c r="J42" s="693">
        <v>136</v>
      </c>
      <c r="K42" s="693">
        <v>123</v>
      </c>
      <c r="L42" s="169">
        <v>103</v>
      </c>
      <c r="M42" s="172">
        <v>96</v>
      </c>
      <c r="N42" s="847">
        <v>96</v>
      </c>
      <c r="O42" s="168"/>
      <c r="P42" s="168"/>
    </row>
    <row r="43" spans="1:16">
      <c r="A43" s="82" t="s">
        <v>1102</v>
      </c>
      <c r="B43" s="82">
        <v>41</v>
      </c>
      <c r="C43" s="82">
        <v>42</v>
      </c>
      <c r="D43" s="82">
        <v>70</v>
      </c>
      <c r="E43" s="82">
        <v>64</v>
      </c>
      <c r="F43" s="82">
        <v>47</v>
      </c>
      <c r="G43" s="82">
        <v>73</v>
      </c>
      <c r="H43" s="82">
        <v>58</v>
      </c>
      <c r="I43" s="82">
        <v>68</v>
      </c>
      <c r="J43" s="82">
        <v>86</v>
      </c>
      <c r="K43" s="82">
        <v>85</v>
      </c>
      <c r="L43" s="173">
        <v>71</v>
      </c>
      <c r="M43" s="176">
        <v>74</v>
      </c>
      <c r="N43" s="848">
        <v>75</v>
      </c>
      <c r="O43" s="159"/>
      <c r="P43" s="159"/>
    </row>
    <row r="44" spans="1:16">
      <c r="A44" s="82" t="s">
        <v>1084</v>
      </c>
      <c r="B44" s="82">
        <v>1</v>
      </c>
      <c r="C44" s="82">
        <v>0</v>
      </c>
      <c r="D44" s="82">
        <v>4</v>
      </c>
      <c r="E44" s="82">
        <v>5</v>
      </c>
      <c r="F44" s="82">
        <v>2</v>
      </c>
      <c r="G44" s="82">
        <v>7</v>
      </c>
      <c r="H44" s="82">
        <v>2</v>
      </c>
      <c r="I44" s="82">
        <v>2</v>
      </c>
      <c r="J44" s="82">
        <v>5</v>
      </c>
      <c r="K44" s="82">
        <v>5</v>
      </c>
      <c r="L44" s="173">
        <v>4</v>
      </c>
      <c r="M44" s="176">
        <v>0</v>
      </c>
      <c r="N44" s="848">
        <v>5</v>
      </c>
      <c r="O44" s="159"/>
      <c r="P44" s="159"/>
    </row>
    <row r="45" spans="1:16">
      <c r="A45" s="82" t="s">
        <v>1077</v>
      </c>
      <c r="B45" s="82">
        <v>19</v>
      </c>
      <c r="C45" s="82">
        <v>8</v>
      </c>
      <c r="D45" s="82">
        <v>19</v>
      </c>
      <c r="E45" s="82">
        <v>19</v>
      </c>
      <c r="F45" s="82">
        <v>29</v>
      </c>
      <c r="G45" s="82">
        <v>31</v>
      </c>
      <c r="H45" s="82">
        <v>31</v>
      </c>
      <c r="I45" s="82">
        <v>25</v>
      </c>
      <c r="J45" s="82">
        <v>45</v>
      </c>
      <c r="K45" s="82">
        <v>33</v>
      </c>
      <c r="L45" s="173">
        <v>28</v>
      </c>
      <c r="M45" s="176">
        <v>22</v>
      </c>
      <c r="N45" s="848">
        <v>16</v>
      </c>
      <c r="O45" s="159"/>
      <c r="P45" s="159"/>
    </row>
    <row r="46" spans="1:16" s="808" customFormat="1" ht="12">
      <c r="A46" s="693" t="s">
        <v>1066</v>
      </c>
      <c r="B46" s="693">
        <v>69</v>
      </c>
      <c r="C46" s="693">
        <v>76</v>
      </c>
      <c r="D46" s="693">
        <v>77</v>
      </c>
      <c r="E46" s="693">
        <v>67</v>
      </c>
      <c r="F46" s="693">
        <v>104</v>
      </c>
      <c r="G46" s="693">
        <v>111</v>
      </c>
      <c r="H46" s="693">
        <v>117</v>
      </c>
      <c r="I46" s="693">
        <v>164</v>
      </c>
      <c r="J46" s="693">
        <v>138</v>
      </c>
      <c r="K46" s="693">
        <v>118</v>
      </c>
      <c r="L46" s="169">
        <v>105</v>
      </c>
      <c r="M46" s="172">
        <v>91</v>
      </c>
      <c r="N46" s="847">
        <v>110</v>
      </c>
      <c r="O46" s="168"/>
      <c r="P46" s="168"/>
    </row>
    <row r="47" spans="1:16">
      <c r="A47" s="82" t="s">
        <v>1065</v>
      </c>
      <c r="B47" s="82">
        <v>19</v>
      </c>
      <c r="C47" s="82">
        <v>24</v>
      </c>
      <c r="D47" s="82">
        <v>30</v>
      </c>
      <c r="E47" s="82">
        <v>23</v>
      </c>
      <c r="F47" s="82">
        <v>43</v>
      </c>
      <c r="G47" s="82">
        <v>48</v>
      </c>
      <c r="H47" s="82">
        <v>35</v>
      </c>
      <c r="I47" s="82">
        <v>57</v>
      </c>
      <c r="J47" s="82">
        <v>55</v>
      </c>
      <c r="K47" s="82">
        <v>58</v>
      </c>
      <c r="L47" s="173">
        <v>53</v>
      </c>
      <c r="M47" s="176">
        <v>39</v>
      </c>
      <c r="N47" s="848">
        <v>43</v>
      </c>
      <c r="O47" s="159"/>
      <c r="P47" s="159"/>
    </row>
    <row r="48" spans="1:16">
      <c r="A48" s="82" t="s">
        <v>1055</v>
      </c>
      <c r="B48" s="82">
        <v>4</v>
      </c>
      <c r="C48" s="82">
        <v>5</v>
      </c>
      <c r="D48" s="82">
        <v>3</v>
      </c>
      <c r="E48" s="82">
        <v>8</v>
      </c>
      <c r="F48" s="82">
        <v>7</v>
      </c>
      <c r="G48" s="82">
        <v>7</v>
      </c>
      <c r="H48" s="82">
        <v>10</v>
      </c>
      <c r="I48" s="82">
        <v>10</v>
      </c>
      <c r="J48" s="82">
        <v>12</v>
      </c>
      <c r="K48" s="82">
        <v>8</v>
      </c>
      <c r="L48" s="173">
        <v>2</v>
      </c>
      <c r="M48" s="176">
        <v>4</v>
      </c>
      <c r="N48" s="848">
        <v>4</v>
      </c>
      <c r="O48" s="159"/>
      <c r="P48" s="159"/>
    </row>
    <row r="49" spans="1:16">
      <c r="A49" s="82" t="s">
        <v>1051</v>
      </c>
      <c r="B49" s="82">
        <v>23</v>
      </c>
      <c r="C49" s="82">
        <v>22</v>
      </c>
      <c r="D49" s="82">
        <v>20</v>
      </c>
      <c r="E49" s="82">
        <v>21</v>
      </c>
      <c r="F49" s="82">
        <v>25</v>
      </c>
      <c r="G49" s="82">
        <v>25</v>
      </c>
      <c r="H49" s="82">
        <v>34</v>
      </c>
      <c r="I49" s="82">
        <v>44</v>
      </c>
      <c r="J49" s="82">
        <v>38</v>
      </c>
      <c r="K49" s="82">
        <v>32</v>
      </c>
      <c r="L49" s="173">
        <v>26</v>
      </c>
      <c r="M49" s="176">
        <v>17</v>
      </c>
      <c r="N49" s="848">
        <v>29</v>
      </c>
      <c r="O49" s="159"/>
      <c r="P49" s="159"/>
    </row>
    <row r="50" spans="1:16">
      <c r="A50" s="82" t="s">
        <v>1041</v>
      </c>
      <c r="B50" s="82">
        <v>23</v>
      </c>
      <c r="C50" s="82">
        <v>25</v>
      </c>
      <c r="D50" s="82">
        <v>24</v>
      </c>
      <c r="E50" s="82">
        <v>15</v>
      </c>
      <c r="F50" s="82">
        <v>29</v>
      </c>
      <c r="G50" s="82">
        <v>31</v>
      </c>
      <c r="H50" s="82">
        <v>38</v>
      </c>
      <c r="I50" s="82">
        <v>53</v>
      </c>
      <c r="J50" s="82">
        <v>33</v>
      </c>
      <c r="K50" s="82">
        <v>20</v>
      </c>
      <c r="L50" s="173">
        <v>24</v>
      </c>
      <c r="M50" s="176">
        <v>31</v>
      </c>
      <c r="N50" s="848">
        <v>34</v>
      </c>
      <c r="O50" s="159"/>
      <c r="P50" s="159"/>
    </row>
    <row r="51" spans="1:16" s="808" customFormat="1" ht="12">
      <c r="A51" s="693" t="s">
        <v>1032</v>
      </c>
      <c r="B51" s="693">
        <v>146</v>
      </c>
      <c r="C51" s="693">
        <v>117</v>
      </c>
      <c r="D51" s="693">
        <v>180</v>
      </c>
      <c r="E51" s="693">
        <v>158</v>
      </c>
      <c r="F51" s="693">
        <v>206</v>
      </c>
      <c r="G51" s="693">
        <v>301</v>
      </c>
      <c r="H51" s="693">
        <v>291</v>
      </c>
      <c r="I51" s="693">
        <v>246</v>
      </c>
      <c r="J51" s="693">
        <v>291</v>
      </c>
      <c r="K51" s="693">
        <v>254</v>
      </c>
      <c r="L51" s="169">
        <v>239</v>
      </c>
      <c r="M51" s="172">
        <v>222</v>
      </c>
      <c r="N51" s="847">
        <v>293</v>
      </c>
      <c r="O51" s="168"/>
      <c r="P51" s="168"/>
    </row>
    <row r="52" spans="1:16">
      <c r="A52" s="82" t="s">
        <v>1031</v>
      </c>
      <c r="B52" s="82">
        <v>66</v>
      </c>
      <c r="C52" s="82">
        <v>48</v>
      </c>
      <c r="D52" s="82">
        <v>78</v>
      </c>
      <c r="E52" s="82">
        <v>45</v>
      </c>
      <c r="F52" s="82">
        <v>84</v>
      </c>
      <c r="G52" s="82">
        <v>131</v>
      </c>
      <c r="H52" s="82">
        <v>133</v>
      </c>
      <c r="I52" s="82">
        <v>118</v>
      </c>
      <c r="J52" s="82">
        <v>117</v>
      </c>
      <c r="K52" s="82">
        <v>115</v>
      </c>
      <c r="L52" s="173">
        <v>119</v>
      </c>
      <c r="M52" s="176">
        <v>104</v>
      </c>
      <c r="N52" s="848">
        <v>172</v>
      </c>
      <c r="O52" s="159"/>
      <c r="P52" s="159"/>
    </row>
    <row r="53" spans="1:16">
      <c r="A53" s="82" t="s">
        <v>1018</v>
      </c>
      <c r="B53" s="82">
        <v>21</v>
      </c>
      <c r="C53" s="82">
        <v>13</v>
      </c>
      <c r="D53" s="82">
        <v>18</v>
      </c>
      <c r="E53" s="82">
        <v>6</v>
      </c>
      <c r="F53" s="82">
        <v>18</v>
      </c>
      <c r="G53" s="82">
        <v>31</v>
      </c>
      <c r="H53" s="82">
        <v>21</v>
      </c>
      <c r="I53" s="82">
        <v>18</v>
      </c>
      <c r="J53" s="82">
        <v>34</v>
      </c>
      <c r="K53" s="82">
        <v>22</v>
      </c>
      <c r="L53" s="173">
        <v>19</v>
      </c>
      <c r="M53" s="176">
        <v>23</v>
      </c>
      <c r="N53" s="848">
        <v>26</v>
      </c>
      <c r="O53" s="159"/>
      <c r="P53" s="159"/>
    </row>
    <row r="54" spans="1:16">
      <c r="A54" s="82" t="s">
        <v>1010</v>
      </c>
      <c r="B54" s="82">
        <v>27</v>
      </c>
      <c r="C54" s="82">
        <v>25</v>
      </c>
      <c r="D54" s="82">
        <v>40</v>
      </c>
      <c r="E54" s="82">
        <v>67</v>
      </c>
      <c r="F54" s="82">
        <v>65</v>
      </c>
      <c r="G54" s="82">
        <v>88</v>
      </c>
      <c r="H54" s="82">
        <v>84</v>
      </c>
      <c r="I54" s="82">
        <v>73</v>
      </c>
      <c r="J54" s="82">
        <v>75</v>
      </c>
      <c r="K54" s="82">
        <v>64</v>
      </c>
      <c r="L54" s="173">
        <v>66</v>
      </c>
      <c r="M54" s="176">
        <v>54</v>
      </c>
      <c r="N54" s="848">
        <v>50</v>
      </c>
      <c r="O54" s="159"/>
      <c r="P54" s="159"/>
    </row>
    <row r="55" spans="1:16">
      <c r="A55" s="82" t="s">
        <v>995</v>
      </c>
      <c r="B55" s="82">
        <v>32</v>
      </c>
      <c r="C55" s="82">
        <v>31</v>
      </c>
      <c r="D55" s="82">
        <v>44</v>
      </c>
      <c r="E55" s="82">
        <v>40</v>
      </c>
      <c r="F55" s="82">
        <v>39</v>
      </c>
      <c r="G55" s="82">
        <v>51</v>
      </c>
      <c r="H55" s="82">
        <v>53</v>
      </c>
      <c r="I55" s="82">
        <v>37</v>
      </c>
      <c r="J55" s="82">
        <v>65</v>
      </c>
      <c r="K55" s="82">
        <v>53</v>
      </c>
      <c r="L55" s="173">
        <v>35</v>
      </c>
      <c r="M55" s="176">
        <v>41</v>
      </c>
      <c r="N55" s="848">
        <v>45</v>
      </c>
      <c r="O55" s="159"/>
      <c r="P55" s="159"/>
    </row>
    <row r="56" spans="1:16" s="808" customFormat="1" ht="12">
      <c r="A56" s="693" t="s">
        <v>973</v>
      </c>
      <c r="B56" s="693">
        <v>112</v>
      </c>
      <c r="C56" s="693">
        <v>103</v>
      </c>
      <c r="D56" s="693">
        <v>109</v>
      </c>
      <c r="E56" s="693">
        <v>103</v>
      </c>
      <c r="F56" s="693">
        <v>148</v>
      </c>
      <c r="G56" s="693">
        <v>158</v>
      </c>
      <c r="H56" s="693">
        <v>199</v>
      </c>
      <c r="I56" s="693">
        <v>169</v>
      </c>
      <c r="J56" s="693">
        <v>134</v>
      </c>
      <c r="K56" s="693">
        <v>176</v>
      </c>
      <c r="L56" s="169">
        <v>139</v>
      </c>
      <c r="M56" s="172">
        <v>166</v>
      </c>
      <c r="N56" s="847">
        <v>134</v>
      </c>
      <c r="O56" s="168"/>
      <c r="P56" s="168"/>
    </row>
    <row r="57" spans="1:16">
      <c r="A57" s="82" t="s">
        <v>972</v>
      </c>
      <c r="B57" s="82">
        <v>82</v>
      </c>
      <c r="C57" s="82">
        <v>84</v>
      </c>
      <c r="D57" s="82">
        <v>73</v>
      </c>
      <c r="E57" s="82">
        <v>78</v>
      </c>
      <c r="F57" s="82">
        <v>120</v>
      </c>
      <c r="G57" s="82">
        <v>116</v>
      </c>
      <c r="H57" s="82">
        <v>153</v>
      </c>
      <c r="I57" s="82">
        <v>130</v>
      </c>
      <c r="J57" s="82">
        <v>94</v>
      </c>
      <c r="K57" s="82">
        <v>135</v>
      </c>
      <c r="L57" s="173">
        <v>100</v>
      </c>
      <c r="M57" s="176">
        <v>129</v>
      </c>
      <c r="N57" s="848">
        <v>107</v>
      </c>
      <c r="O57" s="159"/>
      <c r="P57" s="159"/>
    </row>
    <row r="58" spans="1:16">
      <c r="A58" s="82" t="s">
        <v>950</v>
      </c>
      <c r="B58" s="82">
        <v>30</v>
      </c>
      <c r="C58" s="82">
        <v>19</v>
      </c>
      <c r="D58" s="82">
        <v>36</v>
      </c>
      <c r="E58" s="82">
        <v>25</v>
      </c>
      <c r="F58" s="82">
        <v>28</v>
      </c>
      <c r="G58" s="82">
        <v>42</v>
      </c>
      <c r="H58" s="82">
        <v>46</v>
      </c>
      <c r="I58" s="82">
        <v>39</v>
      </c>
      <c r="J58" s="82">
        <v>40</v>
      </c>
      <c r="K58" s="82">
        <v>41</v>
      </c>
      <c r="L58" s="173">
        <v>39</v>
      </c>
      <c r="M58" s="176">
        <v>37</v>
      </c>
      <c r="N58" s="80">
        <v>27</v>
      </c>
      <c r="O58" s="159"/>
      <c r="P58" s="159"/>
    </row>
    <row r="59" spans="1:16" s="808" customFormat="1" ht="12">
      <c r="A59" s="693" t="s">
        <v>938</v>
      </c>
      <c r="B59" s="693">
        <v>30</v>
      </c>
      <c r="C59" s="693">
        <v>28</v>
      </c>
      <c r="D59" s="693">
        <v>25</v>
      </c>
      <c r="E59" s="693">
        <v>46</v>
      </c>
      <c r="F59" s="693">
        <v>56</v>
      </c>
      <c r="G59" s="693">
        <v>58</v>
      </c>
      <c r="H59" s="693">
        <v>60</v>
      </c>
      <c r="I59" s="693">
        <v>30</v>
      </c>
      <c r="J59" s="693">
        <v>43</v>
      </c>
      <c r="K59" s="693">
        <v>50</v>
      </c>
      <c r="L59" s="169">
        <v>27</v>
      </c>
      <c r="M59" s="172">
        <v>26</v>
      </c>
      <c r="N59" s="847">
        <v>26</v>
      </c>
      <c r="O59" s="168"/>
      <c r="P59" s="168"/>
    </row>
    <row r="60" spans="1:16">
      <c r="A60" s="82" t="s">
        <v>937</v>
      </c>
      <c r="B60" s="82">
        <v>27</v>
      </c>
      <c r="C60" s="82">
        <v>24</v>
      </c>
      <c r="D60" s="82">
        <v>15</v>
      </c>
      <c r="E60" s="82">
        <v>42</v>
      </c>
      <c r="F60" s="82">
        <v>49</v>
      </c>
      <c r="G60" s="82">
        <v>45</v>
      </c>
      <c r="H60" s="82">
        <v>48</v>
      </c>
      <c r="I60" s="82">
        <v>23</v>
      </c>
      <c r="J60" s="82">
        <v>34</v>
      </c>
      <c r="K60" s="82">
        <v>35</v>
      </c>
      <c r="L60" s="173">
        <v>16</v>
      </c>
      <c r="M60" s="176">
        <v>24</v>
      </c>
      <c r="N60" s="848">
        <v>18</v>
      </c>
      <c r="O60" s="159"/>
      <c r="P60" s="159"/>
    </row>
    <row r="61" spans="1:16">
      <c r="A61" s="82" t="s">
        <v>929</v>
      </c>
      <c r="B61" s="82">
        <v>3</v>
      </c>
      <c r="C61" s="82">
        <v>4</v>
      </c>
      <c r="D61" s="82">
        <v>10</v>
      </c>
      <c r="E61" s="82">
        <v>4</v>
      </c>
      <c r="F61" s="82">
        <v>7</v>
      </c>
      <c r="G61" s="82">
        <v>13</v>
      </c>
      <c r="H61" s="82">
        <v>12</v>
      </c>
      <c r="I61" s="82">
        <v>7</v>
      </c>
      <c r="J61" s="82">
        <v>9</v>
      </c>
      <c r="K61" s="82">
        <v>15</v>
      </c>
      <c r="L61" s="173">
        <v>11</v>
      </c>
      <c r="M61" s="176">
        <v>2</v>
      </c>
      <c r="N61" s="848">
        <v>8</v>
      </c>
      <c r="O61" s="159"/>
      <c r="P61" s="159"/>
    </row>
    <row r="62" spans="1:16" s="808" customFormat="1" ht="12">
      <c r="A62" s="693" t="s">
        <v>924</v>
      </c>
      <c r="B62" s="693">
        <v>61</v>
      </c>
      <c r="C62" s="693">
        <v>69</v>
      </c>
      <c r="D62" s="693">
        <v>73</v>
      </c>
      <c r="E62" s="693">
        <v>79</v>
      </c>
      <c r="F62" s="693">
        <v>98</v>
      </c>
      <c r="G62" s="693">
        <v>97</v>
      </c>
      <c r="H62" s="693">
        <v>114</v>
      </c>
      <c r="I62" s="693">
        <v>93</v>
      </c>
      <c r="J62" s="693">
        <v>88</v>
      </c>
      <c r="K62" s="693">
        <v>80</v>
      </c>
      <c r="L62" s="169">
        <v>81</v>
      </c>
      <c r="M62" s="172">
        <v>92</v>
      </c>
      <c r="N62" s="847">
        <v>94</v>
      </c>
      <c r="O62" s="168"/>
      <c r="P62" s="168"/>
    </row>
    <row r="63" spans="1:16">
      <c r="A63" s="82" t="s">
        <v>923</v>
      </c>
      <c r="B63" s="82">
        <v>35</v>
      </c>
      <c r="C63" s="82">
        <v>34</v>
      </c>
      <c r="D63" s="82">
        <v>28</v>
      </c>
      <c r="E63" s="82">
        <v>31</v>
      </c>
      <c r="F63" s="82">
        <v>47</v>
      </c>
      <c r="G63" s="82">
        <v>32</v>
      </c>
      <c r="H63" s="82">
        <v>43</v>
      </c>
      <c r="I63" s="82">
        <v>35</v>
      </c>
      <c r="J63" s="82">
        <v>48</v>
      </c>
      <c r="K63" s="82">
        <v>35</v>
      </c>
      <c r="L63" s="173">
        <v>44</v>
      </c>
      <c r="M63" s="176">
        <v>48</v>
      </c>
      <c r="N63" s="848">
        <v>34</v>
      </c>
      <c r="O63" s="159"/>
      <c r="P63" s="159"/>
    </row>
    <row r="64" spans="1:16">
      <c r="A64" s="82" t="s">
        <v>437</v>
      </c>
      <c r="B64" s="82">
        <v>10</v>
      </c>
      <c r="C64" s="82">
        <v>17</v>
      </c>
      <c r="D64" s="82">
        <v>24</v>
      </c>
      <c r="E64" s="82">
        <v>24</v>
      </c>
      <c r="F64" s="82">
        <v>20</v>
      </c>
      <c r="G64" s="82">
        <v>26</v>
      </c>
      <c r="H64" s="82">
        <v>15</v>
      </c>
      <c r="I64" s="82">
        <v>24</v>
      </c>
      <c r="J64" s="82">
        <v>22</v>
      </c>
      <c r="K64" s="82">
        <v>18</v>
      </c>
      <c r="L64" s="173">
        <v>18</v>
      </c>
      <c r="M64" s="176">
        <v>16</v>
      </c>
      <c r="N64" s="848">
        <v>17</v>
      </c>
      <c r="O64" s="159"/>
      <c r="P64" s="159"/>
    </row>
    <row r="65" spans="1:16">
      <c r="A65" s="82" t="s">
        <v>903</v>
      </c>
      <c r="B65" s="82">
        <v>14</v>
      </c>
      <c r="C65" s="82">
        <v>17</v>
      </c>
      <c r="D65" s="82">
        <v>20</v>
      </c>
      <c r="E65" s="82">
        <v>21</v>
      </c>
      <c r="F65" s="82">
        <v>28</v>
      </c>
      <c r="G65" s="82">
        <v>38</v>
      </c>
      <c r="H65" s="82">
        <v>55</v>
      </c>
      <c r="I65" s="82">
        <v>33</v>
      </c>
      <c r="J65" s="82">
        <v>18</v>
      </c>
      <c r="K65" s="82">
        <v>24</v>
      </c>
      <c r="L65" s="173">
        <v>18</v>
      </c>
      <c r="M65" s="176">
        <v>26</v>
      </c>
      <c r="N65" s="848">
        <v>42</v>
      </c>
      <c r="O65" s="159"/>
      <c r="P65" s="159"/>
    </row>
    <row r="66" spans="1:16">
      <c r="A66" s="82" t="s">
        <v>895</v>
      </c>
      <c r="B66" s="82">
        <v>2</v>
      </c>
      <c r="C66" s="82">
        <v>1</v>
      </c>
      <c r="D66" s="82">
        <v>1</v>
      </c>
      <c r="E66" s="82">
        <v>3</v>
      </c>
      <c r="F66" s="82">
        <v>3</v>
      </c>
      <c r="G66" s="82">
        <v>1</v>
      </c>
      <c r="H66" s="82">
        <v>1</v>
      </c>
      <c r="I66" s="82">
        <v>1</v>
      </c>
      <c r="J66" s="82">
        <v>0</v>
      </c>
      <c r="K66" s="82">
        <v>3</v>
      </c>
      <c r="L66" s="173">
        <v>1</v>
      </c>
      <c r="M66" s="176">
        <v>2</v>
      </c>
      <c r="N66" s="848">
        <v>1</v>
      </c>
      <c r="O66" s="159"/>
      <c r="P66" s="159"/>
    </row>
    <row r="67" spans="1:16" s="808" customFormat="1" ht="12">
      <c r="A67" s="693" t="s">
        <v>890</v>
      </c>
      <c r="B67" s="693">
        <v>8</v>
      </c>
      <c r="C67" s="693">
        <v>9</v>
      </c>
      <c r="D67" s="693">
        <v>7</v>
      </c>
      <c r="E67" s="693">
        <v>8</v>
      </c>
      <c r="F67" s="693">
        <v>15</v>
      </c>
      <c r="G67" s="693">
        <v>11</v>
      </c>
      <c r="H67" s="693">
        <v>8</v>
      </c>
      <c r="I67" s="693">
        <v>8</v>
      </c>
      <c r="J67" s="693">
        <v>9</v>
      </c>
      <c r="K67" s="693">
        <v>11</v>
      </c>
      <c r="L67" s="169">
        <v>10</v>
      </c>
      <c r="M67" s="172">
        <v>7</v>
      </c>
      <c r="N67" s="847">
        <v>11</v>
      </c>
      <c r="O67" s="168"/>
      <c r="P67" s="168"/>
    </row>
    <row r="68" spans="1:16">
      <c r="A68" s="82" t="s">
        <v>889</v>
      </c>
      <c r="B68" s="82">
        <v>2</v>
      </c>
      <c r="C68" s="82">
        <v>8</v>
      </c>
      <c r="D68" s="82">
        <v>4</v>
      </c>
      <c r="E68" s="82">
        <v>4</v>
      </c>
      <c r="F68" s="82">
        <v>6</v>
      </c>
      <c r="G68" s="82">
        <v>9</v>
      </c>
      <c r="H68" s="82">
        <v>4</v>
      </c>
      <c r="I68" s="82">
        <v>5</v>
      </c>
      <c r="J68" s="82">
        <v>4</v>
      </c>
      <c r="K68" s="82">
        <v>4</v>
      </c>
      <c r="L68" s="173">
        <v>5</v>
      </c>
      <c r="M68" s="176">
        <v>4</v>
      </c>
      <c r="N68" s="848">
        <v>5</v>
      </c>
      <c r="O68" s="159"/>
      <c r="P68" s="159"/>
    </row>
    <row r="69" spans="1:16">
      <c r="A69" s="82" t="s">
        <v>887</v>
      </c>
      <c r="B69" s="82">
        <v>6</v>
      </c>
      <c r="C69" s="82">
        <v>1</v>
      </c>
      <c r="D69" s="82">
        <v>2</v>
      </c>
      <c r="E69" s="82">
        <v>4</v>
      </c>
      <c r="F69" s="82">
        <v>7</v>
      </c>
      <c r="G69" s="82">
        <v>2</v>
      </c>
      <c r="H69" s="82">
        <v>4</v>
      </c>
      <c r="I69" s="82">
        <v>0</v>
      </c>
      <c r="J69" s="82">
        <v>4</v>
      </c>
      <c r="K69" s="82">
        <v>7</v>
      </c>
      <c r="L69" s="173">
        <v>3</v>
      </c>
      <c r="M69" s="176">
        <v>2</v>
      </c>
      <c r="N69" s="848">
        <v>3</v>
      </c>
      <c r="O69" s="159"/>
      <c r="P69" s="159"/>
    </row>
    <row r="70" spans="1:16">
      <c r="A70" s="82" t="s">
        <v>883</v>
      </c>
      <c r="B70" s="82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1</v>
      </c>
      <c r="K70" s="82">
        <v>0</v>
      </c>
      <c r="L70" s="173">
        <v>1</v>
      </c>
      <c r="M70" s="176">
        <v>0</v>
      </c>
      <c r="N70" s="848">
        <v>1</v>
      </c>
      <c r="O70" s="159"/>
      <c r="P70" s="159"/>
    </row>
    <row r="71" spans="1:16">
      <c r="A71" s="82" t="s">
        <v>880</v>
      </c>
      <c r="B71" s="82">
        <v>0</v>
      </c>
      <c r="C71" s="82">
        <v>0</v>
      </c>
      <c r="D71" s="82">
        <v>1</v>
      </c>
      <c r="E71" s="82">
        <v>0</v>
      </c>
      <c r="F71" s="82">
        <v>2</v>
      </c>
      <c r="G71" s="82">
        <v>0</v>
      </c>
      <c r="H71" s="82">
        <v>0</v>
      </c>
      <c r="I71" s="82">
        <v>3</v>
      </c>
      <c r="J71" s="82">
        <v>0</v>
      </c>
      <c r="K71" s="82">
        <v>0</v>
      </c>
      <c r="L71" s="173">
        <v>1</v>
      </c>
      <c r="M71" s="176">
        <v>1</v>
      </c>
      <c r="N71" s="848">
        <v>2</v>
      </c>
      <c r="O71" s="159"/>
      <c r="P71" s="159"/>
    </row>
    <row r="72" spans="1:16" s="808" customFormat="1" ht="12">
      <c r="A72" s="693" t="s">
        <v>877</v>
      </c>
      <c r="B72" s="693">
        <v>29</v>
      </c>
      <c r="C72" s="693">
        <v>19</v>
      </c>
      <c r="D72" s="693">
        <v>7</v>
      </c>
      <c r="E72" s="693">
        <v>15</v>
      </c>
      <c r="F72" s="693">
        <v>9</v>
      </c>
      <c r="G72" s="693">
        <v>26</v>
      </c>
      <c r="H72" s="693">
        <v>30</v>
      </c>
      <c r="I72" s="693">
        <v>14</v>
      </c>
      <c r="J72" s="693">
        <v>25</v>
      </c>
      <c r="K72" s="693">
        <v>19</v>
      </c>
      <c r="L72" s="169">
        <v>13</v>
      </c>
      <c r="M72" s="172">
        <v>17</v>
      </c>
      <c r="N72" s="847">
        <v>20</v>
      </c>
      <c r="O72" s="168"/>
      <c r="P72" s="168"/>
    </row>
    <row r="73" spans="1:16">
      <c r="A73" s="82" t="s">
        <v>876</v>
      </c>
      <c r="B73" s="82">
        <v>28</v>
      </c>
      <c r="C73" s="82">
        <v>18</v>
      </c>
      <c r="D73" s="82">
        <v>7</v>
      </c>
      <c r="E73" s="82">
        <v>13</v>
      </c>
      <c r="F73" s="82">
        <v>7</v>
      </c>
      <c r="G73" s="82">
        <v>21</v>
      </c>
      <c r="H73" s="82">
        <v>28</v>
      </c>
      <c r="I73" s="82">
        <v>13</v>
      </c>
      <c r="J73" s="82">
        <v>22</v>
      </c>
      <c r="K73" s="82">
        <v>17</v>
      </c>
      <c r="L73" s="173">
        <v>11</v>
      </c>
      <c r="M73" s="176">
        <v>15</v>
      </c>
      <c r="N73" s="848">
        <v>18</v>
      </c>
      <c r="O73" s="159"/>
      <c r="P73" s="159"/>
    </row>
    <row r="74" spans="1:16">
      <c r="A74" s="82" t="s">
        <v>871</v>
      </c>
      <c r="B74" s="82">
        <v>0</v>
      </c>
      <c r="C74" s="82">
        <v>0</v>
      </c>
      <c r="D74" s="82">
        <v>0</v>
      </c>
      <c r="E74" s="82">
        <v>0</v>
      </c>
      <c r="F74" s="82">
        <v>0</v>
      </c>
      <c r="G74" s="82">
        <v>1</v>
      </c>
      <c r="H74" s="82">
        <v>0</v>
      </c>
      <c r="I74" s="82">
        <v>0</v>
      </c>
      <c r="J74" s="82">
        <v>2</v>
      </c>
      <c r="K74" s="82">
        <v>0</v>
      </c>
      <c r="L74" s="173">
        <v>0</v>
      </c>
      <c r="M74" s="176">
        <v>0</v>
      </c>
      <c r="N74" s="848">
        <v>0</v>
      </c>
      <c r="O74" s="159"/>
      <c r="P74" s="159"/>
    </row>
    <row r="75" spans="1:16">
      <c r="A75" s="82" t="s">
        <v>868</v>
      </c>
      <c r="B75" s="82">
        <v>0</v>
      </c>
      <c r="C75" s="82">
        <v>0</v>
      </c>
      <c r="D75" s="82">
        <v>0</v>
      </c>
      <c r="E75" s="82">
        <v>0</v>
      </c>
      <c r="F75" s="82">
        <v>0</v>
      </c>
      <c r="G75" s="82">
        <v>2</v>
      </c>
      <c r="H75" s="82">
        <v>0</v>
      </c>
      <c r="I75" s="82">
        <v>0</v>
      </c>
      <c r="J75" s="82">
        <v>1</v>
      </c>
      <c r="K75" s="82">
        <v>1</v>
      </c>
      <c r="L75" s="173">
        <v>0</v>
      </c>
      <c r="M75" s="176">
        <v>0</v>
      </c>
      <c r="N75" s="848">
        <v>0</v>
      </c>
      <c r="O75" s="159"/>
      <c r="P75" s="159"/>
    </row>
    <row r="76" spans="1:16">
      <c r="A76" s="82" t="s">
        <v>1272</v>
      </c>
      <c r="B76" s="82">
        <v>1</v>
      </c>
      <c r="C76" s="82">
        <v>1</v>
      </c>
      <c r="D76" s="82">
        <v>0</v>
      </c>
      <c r="E76" s="82">
        <v>2</v>
      </c>
      <c r="F76" s="82">
        <v>2</v>
      </c>
      <c r="G76" s="82">
        <v>2</v>
      </c>
      <c r="H76" s="82">
        <v>2</v>
      </c>
      <c r="I76" s="82">
        <v>1</v>
      </c>
      <c r="J76" s="82">
        <v>0</v>
      </c>
      <c r="K76" s="82">
        <v>1</v>
      </c>
      <c r="L76" s="173">
        <v>2</v>
      </c>
      <c r="M76" s="176">
        <v>2</v>
      </c>
      <c r="N76" s="848">
        <v>2</v>
      </c>
      <c r="O76" s="159"/>
      <c r="P76" s="159"/>
    </row>
    <row r="77" spans="1:16"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</row>
    <row r="78" spans="1:16">
      <c r="A78" s="1107" t="s">
        <v>4082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</row>
    <row r="79" spans="1:16">
      <c r="A79" s="165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</row>
    <row r="80" spans="1:16">
      <c r="A80" s="165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</row>
    <row r="81" spans="1:16">
      <c r="A81" s="165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</row>
    <row r="82" spans="1:16">
      <c r="A82" s="165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</row>
    <row r="83" spans="1:16">
      <c r="A83" s="165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</row>
    <row r="84" spans="1:16">
      <c r="A84" s="165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</row>
  </sheetData>
  <mergeCells count="15">
    <mergeCell ref="A3:N3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hyperlinks>
    <hyperlink ref="A1" location="Indice!A157" display="Volver"/>
  </hyperlinks>
  <pageMargins left="0.75" right="0.75" top="1" bottom="1" header="0" footer="0"/>
  <pageSetup scale="54" orientation="portrait" r:id="rId1"/>
  <headerFooter alignWithMargins="0"/>
  <colBreaks count="1" manualBreakCount="1">
    <brk id="14" max="1048575" man="1"/>
  </colBreaks>
</worksheet>
</file>

<file path=xl/worksheets/sheet127.xml><?xml version="1.0" encoding="utf-8"?>
<worksheet xmlns="http://schemas.openxmlformats.org/spreadsheetml/2006/main" xmlns:r="http://schemas.openxmlformats.org/officeDocument/2006/relationships">
  <sheetPr codeName="Hoja98"/>
  <dimension ref="A1:AD81"/>
  <sheetViews>
    <sheetView showGridLines="0" showRowColHeaders="0" view="pageBreakPreview" zoomScaleSheetLayoutView="100" workbookViewId="0"/>
  </sheetViews>
  <sheetFormatPr baseColWidth="10" defaultColWidth="11.44140625" defaultRowHeight="12.6"/>
  <cols>
    <col min="1" max="1" width="26.88671875" style="1120" customWidth="1"/>
    <col min="2" max="9" width="9.6640625" style="1120" customWidth="1"/>
    <col min="10" max="11" width="11.44140625" style="1120"/>
    <col min="12" max="12" width="5.88671875" style="495" customWidth="1"/>
    <col min="13" max="19" width="11.44140625" style="226"/>
    <col min="20" max="30" width="11.44140625" style="495"/>
    <col min="31" max="16384" width="11.44140625" style="1120"/>
  </cols>
  <sheetData>
    <row r="1" spans="1:30" ht="15" customHeight="1">
      <c r="A1" s="1460" t="s">
        <v>5197</v>
      </c>
    </row>
    <row r="2" spans="1:30" s="495" customFormat="1" ht="17.399999999999999">
      <c r="A2" s="817" t="s">
        <v>3752</v>
      </c>
      <c r="B2" s="162" t="s">
        <v>3750</v>
      </c>
      <c r="C2" s="818"/>
      <c r="D2" s="1117"/>
      <c r="E2" s="1117"/>
      <c r="F2" s="1117"/>
      <c r="G2" s="1117"/>
      <c r="H2" s="819"/>
      <c r="I2" s="819"/>
      <c r="J2" s="188"/>
      <c r="K2" s="188"/>
      <c r="M2" s="226"/>
      <c r="N2" s="226"/>
      <c r="O2" s="226"/>
      <c r="P2" s="226"/>
      <c r="Q2" s="226"/>
      <c r="R2" s="226"/>
      <c r="S2" s="226"/>
    </row>
    <row r="3" spans="1:30" s="495" customFormat="1" ht="17.399999999999999">
      <c r="A3" s="903" t="s">
        <v>3751</v>
      </c>
      <c r="B3" s="162" t="s">
        <v>3749</v>
      </c>
      <c r="C3" s="162"/>
      <c r="D3" s="162"/>
      <c r="E3" s="162"/>
      <c r="F3" s="162"/>
      <c r="G3" s="1117"/>
      <c r="H3" s="1118"/>
      <c r="I3" s="1118"/>
      <c r="J3" s="188"/>
      <c r="K3" s="188"/>
      <c r="M3" s="226"/>
      <c r="N3" s="226"/>
      <c r="O3" s="226"/>
      <c r="P3" s="226"/>
      <c r="Q3" s="226"/>
      <c r="R3" s="226"/>
      <c r="S3" s="226"/>
    </row>
    <row r="4" spans="1:30" s="495" customFormat="1" ht="17.399999999999999">
      <c r="A4" s="818"/>
      <c r="B4" s="877" t="s">
        <v>4567</v>
      </c>
      <c r="C4" s="877"/>
      <c r="D4" s="877"/>
      <c r="E4" s="877"/>
      <c r="F4" s="877"/>
      <c r="G4" s="877"/>
      <c r="H4" s="877"/>
      <c r="I4" s="877"/>
      <c r="J4" s="877"/>
      <c r="K4" s="188"/>
      <c r="M4" s="226"/>
      <c r="N4" s="226"/>
      <c r="O4" s="226"/>
      <c r="P4" s="226"/>
      <c r="Q4" s="226"/>
      <c r="R4" s="226"/>
      <c r="S4" s="226"/>
    </row>
    <row r="5" spans="1:30" s="495" customFormat="1" ht="18" thickBot="1">
      <c r="A5" s="818"/>
      <c r="B5" s="1119"/>
      <c r="C5" s="1119"/>
      <c r="D5" s="1119"/>
      <c r="E5" s="1119"/>
      <c r="F5" s="1119"/>
      <c r="G5" s="165"/>
      <c r="H5" s="850"/>
      <c r="I5" s="850"/>
      <c r="J5" s="159"/>
      <c r="M5" s="226"/>
      <c r="N5" s="226"/>
      <c r="O5" s="226"/>
      <c r="P5" s="226"/>
      <c r="Q5" s="226"/>
      <c r="R5" s="226"/>
      <c r="S5" s="226"/>
    </row>
    <row r="6" spans="1:30" ht="13.5" customHeight="1">
      <c r="A6" s="1807" t="s">
        <v>1382</v>
      </c>
      <c r="B6" s="1732" t="s">
        <v>5031</v>
      </c>
      <c r="C6" s="1733"/>
      <c r="D6" s="1733"/>
      <c r="E6" s="1733"/>
      <c r="F6" s="1734"/>
      <c r="G6" s="1744" t="s">
        <v>5032</v>
      </c>
      <c r="H6" s="1744"/>
      <c r="I6" s="1744"/>
      <c r="J6" s="1744"/>
      <c r="K6" s="1661"/>
    </row>
    <row r="7" spans="1:30" ht="13.2" thickBot="1">
      <c r="A7" s="1808"/>
      <c r="B7" s="1735"/>
      <c r="C7" s="1736"/>
      <c r="D7" s="1736"/>
      <c r="E7" s="1736"/>
      <c r="F7" s="1809"/>
      <c r="G7" s="1745"/>
      <c r="H7" s="1745"/>
      <c r="I7" s="1745"/>
      <c r="J7" s="1745"/>
      <c r="K7" s="1809"/>
    </row>
    <row r="8" spans="1:30">
      <c r="A8" s="1808"/>
      <c r="B8" s="1810">
        <v>2009</v>
      </c>
      <c r="C8" s="1810">
        <v>2010</v>
      </c>
      <c r="D8" s="1810">
        <v>2011</v>
      </c>
      <c r="E8" s="1810">
        <v>2012</v>
      </c>
      <c r="F8" s="1810">
        <v>2013</v>
      </c>
      <c r="G8" s="1810">
        <v>2009</v>
      </c>
      <c r="H8" s="1810">
        <v>2010</v>
      </c>
      <c r="I8" s="1810">
        <v>2011</v>
      </c>
      <c r="J8" s="1810">
        <v>2012</v>
      </c>
      <c r="K8" s="1810">
        <v>2013</v>
      </c>
      <c r="L8" s="1121"/>
    </row>
    <row r="9" spans="1:30" ht="13.5" customHeight="1" thickBot="1">
      <c r="A9" s="1808"/>
      <c r="B9" s="1811"/>
      <c r="C9" s="1811"/>
      <c r="D9" s="1811"/>
      <c r="E9" s="1811"/>
      <c r="F9" s="1811"/>
      <c r="G9" s="1811"/>
      <c r="H9" s="1811"/>
      <c r="I9" s="1811"/>
      <c r="J9" s="1811"/>
      <c r="K9" s="1811"/>
      <c r="L9" s="1121"/>
    </row>
    <row r="10" spans="1:30" s="135" customFormat="1" ht="13.8">
      <c r="A10" s="1122" t="s">
        <v>1</v>
      </c>
      <c r="B10" s="1123">
        <v>2252</v>
      </c>
      <c r="C10" s="166">
        <v>2166</v>
      </c>
      <c r="D10" s="1105">
        <v>2098</v>
      </c>
      <c r="E10" s="167">
        <v>2064</v>
      </c>
      <c r="F10" s="1105">
        <v>2090</v>
      </c>
      <c r="G10" s="1124">
        <v>8.8810366993461471</v>
      </c>
      <c r="H10" s="1124">
        <v>8.6226000000000003</v>
      </c>
      <c r="I10" s="1125">
        <v>8.4</v>
      </c>
      <c r="J10" s="1126">
        <v>8.4639421302561324</v>
      </c>
      <c r="K10" s="1127">
        <v>8.6057102387364015</v>
      </c>
      <c r="L10" s="168"/>
      <c r="M10" s="1128"/>
      <c r="N10" s="1129"/>
      <c r="O10" s="191"/>
      <c r="P10" s="1130"/>
      <c r="Q10" s="1128"/>
      <c r="R10" s="1128"/>
      <c r="S10" s="1131"/>
      <c r="T10" s="833"/>
      <c r="U10" s="693"/>
      <c r="V10" s="693"/>
      <c r="W10" s="693"/>
      <c r="X10" s="693"/>
      <c r="Y10" s="693"/>
      <c r="Z10" s="693"/>
      <c r="AA10" s="693"/>
      <c r="AB10" s="693"/>
      <c r="AC10" s="693"/>
      <c r="AD10" s="693"/>
    </row>
    <row r="11" spans="1:30" s="135" customFormat="1" ht="13.8">
      <c r="A11" s="1132" t="s">
        <v>141</v>
      </c>
      <c r="B11" s="1133">
        <v>50</v>
      </c>
      <c r="C11" s="169">
        <v>39</v>
      </c>
      <c r="D11" s="847">
        <v>49</v>
      </c>
      <c r="E11" s="172">
        <v>41</v>
      </c>
      <c r="F11" s="847">
        <v>46</v>
      </c>
      <c r="G11" s="1134">
        <v>14.048890137679123</v>
      </c>
      <c r="H11" s="1134">
        <v>10.5662</v>
      </c>
      <c r="I11" s="1135">
        <v>13.4</v>
      </c>
      <c r="J11" s="1136">
        <v>11.507156890261015</v>
      </c>
      <c r="K11" s="1137">
        <v>13.083048919226393</v>
      </c>
      <c r="L11" s="168"/>
      <c r="M11" s="1128"/>
      <c r="N11" s="1129"/>
      <c r="O11" s="191"/>
      <c r="P11" s="1128"/>
      <c r="Q11" s="1138"/>
      <c r="R11" s="1130"/>
      <c r="S11" s="1139"/>
      <c r="T11" s="226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</row>
    <row r="12" spans="1:30" s="79" customFormat="1">
      <c r="A12" s="1140" t="s">
        <v>1326</v>
      </c>
      <c r="B12" s="1141">
        <v>50</v>
      </c>
      <c r="C12" s="173">
        <v>38</v>
      </c>
      <c r="D12" s="848">
        <v>49</v>
      </c>
      <c r="E12" s="176">
        <v>41</v>
      </c>
      <c r="F12" s="848">
        <v>45</v>
      </c>
      <c r="G12" s="260">
        <v>14.120304998587969</v>
      </c>
      <c r="H12" s="260">
        <v>10.4367</v>
      </c>
      <c r="I12" s="1142">
        <v>13.5</v>
      </c>
      <c r="J12" s="260">
        <v>11.552550014088474</v>
      </c>
      <c r="K12" s="1143">
        <v>12.901376146788991</v>
      </c>
      <c r="L12" s="83"/>
      <c r="M12" s="1144"/>
      <c r="N12" s="1129"/>
      <c r="O12" s="1145"/>
      <c r="P12" s="847"/>
      <c r="Q12" s="1146"/>
      <c r="R12" s="1147"/>
      <c r="S12" s="192"/>
      <c r="T12" s="850"/>
      <c r="U12" s="82"/>
      <c r="V12" s="82"/>
      <c r="W12" s="82"/>
      <c r="X12" s="82"/>
      <c r="Y12" s="82"/>
      <c r="Z12" s="82"/>
      <c r="AA12" s="82"/>
      <c r="AB12" s="82"/>
      <c r="AC12" s="82"/>
      <c r="AD12" s="82"/>
    </row>
    <row r="13" spans="1:30" s="79" customFormat="1">
      <c r="A13" s="1140" t="s">
        <v>1325</v>
      </c>
      <c r="B13" s="1141" t="s">
        <v>1779</v>
      </c>
      <c r="C13" s="173">
        <v>1</v>
      </c>
      <c r="D13" s="848">
        <v>0</v>
      </c>
      <c r="E13" s="176">
        <v>0</v>
      </c>
      <c r="F13" s="848">
        <v>1</v>
      </c>
      <c r="G13" s="260">
        <v>0</v>
      </c>
      <c r="H13" s="260">
        <v>200</v>
      </c>
      <c r="I13" s="1142">
        <v>0</v>
      </c>
      <c r="J13" s="260">
        <v>0</v>
      </c>
      <c r="K13" s="1143">
        <v>62.5</v>
      </c>
      <c r="L13" s="83"/>
      <c r="M13" s="1144"/>
      <c r="N13" s="1129"/>
      <c r="O13" s="1145"/>
      <c r="P13" s="847"/>
      <c r="Q13" s="1146"/>
      <c r="R13" s="1147"/>
      <c r="S13" s="192"/>
      <c r="T13" s="850"/>
      <c r="U13" s="82"/>
      <c r="V13" s="82"/>
      <c r="W13" s="82"/>
      <c r="X13" s="82"/>
      <c r="Y13" s="82"/>
      <c r="Z13" s="82"/>
      <c r="AA13" s="82"/>
      <c r="AB13" s="82"/>
      <c r="AC13" s="82"/>
      <c r="AD13" s="82"/>
    </row>
    <row r="14" spans="1:30" s="135" customFormat="1" ht="13.8">
      <c r="A14" s="1132" t="s">
        <v>142</v>
      </c>
      <c r="B14" s="1133">
        <v>39</v>
      </c>
      <c r="C14" s="169">
        <v>32</v>
      </c>
      <c r="D14" s="847">
        <v>35</v>
      </c>
      <c r="E14" s="172">
        <v>37</v>
      </c>
      <c r="F14" s="847">
        <v>33</v>
      </c>
      <c r="G14" s="1134">
        <v>6.7944250871080145</v>
      </c>
      <c r="H14" s="1134">
        <v>5.6387999999999998</v>
      </c>
      <c r="I14" s="1135">
        <v>6</v>
      </c>
      <c r="J14" s="1136">
        <v>6.4336637106590162</v>
      </c>
      <c r="K14" s="1137">
        <v>5.6798623063683307</v>
      </c>
      <c r="L14" s="168"/>
      <c r="M14" s="1144"/>
      <c r="N14" s="1129"/>
      <c r="O14" s="1145"/>
      <c r="P14" s="847"/>
      <c r="Q14" s="1138"/>
      <c r="R14" s="1147"/>
      <c r="S14" s="192"/>
      <c r="T14" s="850"/>
      <c r="U14" s="693"/>
      <c r="V14" s="693"/>
      <c r="W14" s="693"/>
      <c r="X14" s="693"/>
      <c r="Y14" s="693"/>
      <c r="Z14" s="693"/>
      <c r="AA14" s="693"/>
      <c r="AB14" s="693"/>
      <c r="AC14" s="693"/>
      <c r="AD14" s="693"/>
    </row>
    <row r="15" spans="1:30" s="79" customFormat="1">
      <c r="A15" s="1140" t="s">
        <v>1324</v>
      </c>
      <c r="B15" s="1141">
        <v>39</v>
      </c>
      <c r="C15" s="173">
        <v>31</v>
      </c>
      <c r="D15" s="848">
        <v>34</v>
      </c>
      <c r="E15" s="176">
        <v>32</v>
      </c>
      <c r="F15" s="848">
        <v>32</v>
      </c>
      <c r="G15" s="260">
        <v>7.3432498587836568</v>
      </c>
      <c r="H15" s="260">
        <v>5.8734000000000002</v>
      </c>
      <c r="I15" s="1142">
        <v>6.3</v>
      </c>
      <c r="J15" s="260">
        <v>5.9779562861946571</v>
      </c>
      <c r="K15" s="1143">
        <v>5.9380218964557425</v>
      </c>
      <c r="L15" s="83"/>
      <c r="M15" s="1144"/>
      <c r="N15" s="1129"/>
      <c r="O15" s="1145"/>
      <c r="P15" s="847"/>
      <c r="Q15" s="1146"/>
      <c r="R15" s="1147"/>
      <c r="S15" s="192"/>
      <c r="T15" s="850"/>
      <c r="U15" s="82"/>
      <c r="V15" s="82"/>
      <c r="W15" s="82"/>
      <c r="X15" s="82"/>
      <c r="Y15" s="82"/>
      <c r="Z15" s="82"/>
      <c r="AA15" s="82"/>
      <c r="AB15" s="82"/>
      <c r="AC15" s="82"/>
      <c r="AD15" s="82"/>
    </row>
    <row r="16" spans="1:30" s="79" customFormat="1">
      <c r="A16" s="1140" t="s">
        <v>1323</v>
      </c>
      <c r="B16" s="1141" t="s">
        <v>1779</v>
      </c>
      <c r="C16" s="173">
        <v>1</v>
      </c>
      <c r="D16" s="848">
        <v>1</v>
      </c>
      <c r="E16" s="176">
        <v>5</v>
      </c>
      <c r="F16" s="848">
        <v>1</v>
      </c>
      <c r="G16" s="260">
        <v>0</v>
      </c>
      <c r="H16" s="260">
        <v>2.7854999999999999</v>
      </c>
      <c r="I16" s="1142">
        <v>3</v>
      </c>
      <c r="J16" s="260">
        <v>13.586956521739131</v>
      </c>
      <c r="K16" s="1143">
        <v>2.6525198938992043</v>
      </c>
      <c r="L16" s="83"/>
      <c r="M16" s="1144"/>
      <c r="N16" s="1129"/>
      <c r="O16" s="1145"/>
      <c r="P16" s="847"/>
      <c r="Q16" s="1146"/>
      <c r="R16" s="1147"/>
      <c r="S16" s="192"/>
      <c r="T16" s="850"/>
      <c r="U16" s="82"/>
      <c r="V16" s="82"/>
      <c r="W16" s="82"/>
      <c r="X16" s="82"/>
      <c r="Y16" s="82"/>
      <c r="Z16" s="82"/>
      <c r="AA16" s="82"/>
      <c r="AB16" s="82"/>
      <c r="AC16" s="82"/>
      <c r="AD16" s="82"/>
    </row>
    <row r="17" spans="1:30" s="135" customFormat="1" ht="13.8">
      <c r="A17" s="1132" t="s">
        <v>143</v>
      </c>
      <c r="B17" s="1133">
        <v>78</v>
      </c>
      <c r="C17" s="169">
        <v>83</v>
      </c>
      <c r="D17" s="847">
        <v>81</v>
      </c>
      <c r="E17" s="172">
        <v>62</v>
      </c>
      <c r="F17" s="847">
        <v>68</v>
      </c>
      <c r="G17" s="1134">
        <v>7.7650572424091582</v>
      </c>
      <c r="H17" s="1134">
        <v>8.2455999999999996</v>
      </c>
      <c r="I17" s="1135">
        <v>8.1</v>
      </c>
      <c r="J17" s="1136">
        <v>6.2918611731276641</v>
      </c>
      <c r="K17" s="1148">
        <v>6.870074762578299</v>
      </c>
      <c r="L17" s="168"/>
      <c r="M17" s="1144"/>
      <c r="N17" s="1129"/>
      <c r="O17" s="1145"/>
      <c r="P17" s="847"/>
      <c r="Q17" s="1138"/>
      <c r="R17" s="1147"/>
      <c r="S17" s="192"/>
      <c r="T17" s="850"/>
      <c r="U17" s="693"/>
      <c r="V17" s="693"/>
      <c r="W17" s="693"/>
      <c r="X17" s="693"/>
      <c r="Y17" s="693"/>
      <c r="Z17" s="693"/>
      <c r="AA17" s="693"/>
      <c r="AB17" s="693"/>
      <c r="AC17" s="693"/>
      <c r="AD17" s="693"/>
    </row>
    <row r="18" spans="1:30" s="79" customFormat="1">
      <c r="A18" s="1140" t="s">
        <v>1322</v>
      </c>
      <c r="B18" s="1141">
        <v>45</v>
      </c>
      <c r="C18" s="173">
        <v>51</v>
      </c>
      <c r="D18" s="848">
        <v>53</v>
      </c>
      <c r="E18" s="176">
        <v>34</v>
      </c>
      <c r="F18" s="848">
        <v>41</v>
      </c>
      <c r="G18" s="260">
        <v>6.9401603948180135</v>
      </c>
      <c r="H18" s="260">
        <v>7.8764000000000003</v>
      </c>
      <c r="I18" s="1142">
        <v>8.1999999999999993</v>
      </c>
      <c r="J18" s="260">
        <v>5.3951126626467794</v>
      </c>
      <c r="K18" s="1143">
        <v>6.477093206951027</v>
      </c>
      <c r="L18" s="83"/>
      <c r="M18" s="1144"/>
      <c r="N18" s="1129"/>
      <c r="O18" s="1145"/>
      <c r="P18" s="847"/>
      <c r="Q18" s="1146"/>
      <c r="R18" s="1147"/>
      <c r="S18" s="192"/>
      <c r="T18" s="850"/>
      <c r="U18" s="82"/>
      <c r="V18" s="82"/>
      <c r="W18" s="82"/>
      <c r="X18" s="82"/>
      <c r="Y18" s="82"/>
      <c r="Z18" s="82"/>
      <c r="AA18" s="82"/>
      <c r="AB18" s="82"/>
      <c r="AC18" s="82"/>
      <c r="AD18" s="82"/>
    </row>
    <row r="19" spans="1:30" s="79" customFormat="1">
      <c r="A19" s="1140" t="s">
        <v>1321</v>
      </c>
      <c r="B19" s="1141">
        <v>32</v>
      </c>
      <c r="C19" s="173">
        <v>26</v>
      </c>
      <c r="D19" s="848">
        <v>24</v>
      </c>
      <c r="E19" s="176">
        <v>22</v>
      </c>
      <c r="F19" s="848">
        <v>24</v>
      </c>
      <c r="G19" s="260">
        <v>10.738255033557046</v>
      </c>
      <c r="H19" s="260">
        <v>8.6349999999999998</v>
      </c>
      <c r="I19" s="1142">
        <v>8.1</v>
      </c>
      <c r="J19" s="260">
        <v>7.2273324572930351</v>
      </c>
      <c r="K19" s="1143">
        <v>7.8662733529990172</v>
      </c>
      <c r="L19" s="83"/>
      <c r="M19" s="1144"/>
      <c r="N19" s="1129"/>
      <c r="O19" s="1145"/>
      <c r="P19" s="847"/>
      <c r="Q19" s="1146"/>
      <c r="R19" s="1147"/>
      <c r="S19" s="192"/>
      <c r="T19" s="850"/>
      <c r="U19" s="82"/>
      <c r="V19" s="82"/>
      <c r="W19" s="82"/>
      <c r="X19" s="82"/>
      <c r="Y19" s="82"/>
      <c r="Z19" s="82"/>
      <c r="AA19" s="82"/>
      <c r="AB19" s="82"/>
      <c r="AC19" s="82"/>
      <c r="AD19" s="82"/>
    </row>
    <row r="20" spans="1:30" s="79" customFormat="1">
      <c r="A20" s="1140" t="s">
        <v>1320</v>
      </c>
      <c r="B20" s="1141">
        <v>1</v>
      </c>
      <c r="C20" s="173">
        <v>6</v>
      </c>
      <c r="D20" s="848">
        <v>4</v>
      </c>
      <c r="E20" s="176">
        <v>6</v>
      </c>
      <c r="F20" s="848">
        <v>3</v>
      </c>
      <c r="G20" s="260">
        <v>1.9083969465648853</v>
      </c>
      <c r="H20" s="260">
        <v>11.3208</v>
      </c>
      <c r="I20" s="1142">
        <v>8.1999999999999993</v>
      </c>
      <c r="J20" s="260">
        <v>12.738853503184714</v>
      </c>
      <c r="K20" s="1143">
        <v>6.5217391304347823</v>
      </c>
      <c r="L20" s="83"/>
      <c r="M20" s="1144"/>
      <c r="N20" s="1129"/>
      <c r="O20" s="1145"/>
      <c r="P20" s="847"/>
      <c r="Q20" s="1146"/>
      <c r="R20" s="1147"/>
      <c r="S20" s="192"/>
      <c r="T20" s="850"/>
      <c r="U20" s="82"/>
      <c r="V20" s="82"/>
      <c r="W20" s="82"/>
      <c r="X20" s="82"/>
      <c r="Y20" s="82"/>
      <c r="Z20" s="82"/>
      <c r="AA20" s="82"/>
      <c r="AB20" s="82"/>
      <c r="AC20" s="82"/>
      <c r="AD20" s="82"/>
    </row>
    <row r="21" spans="1:30" s="135" customFormat="1" ht="13.8">
      <c r="A21" s="1132" t="s">
        <v>144</v>
      </c>
      <c r="B21" s="1133">
        <v>52</v>
      </c>
      <c r="C21" s="169">
        <v>42</v>
      </c>
      <c r="D21" s="847">
        <v>35</v>
      </c>
      <c r="E21" s="172">
        <v>30</v>
      </c>
      <c r="F21" s="847">
        <v>29</v>
      </c>
      <c r="G21" s="1134">
        <v>9.9293488638533507</v>
      </c>
      <c r="H21" s="1134">
        <v>8.2774999999999999</v>
      </c>
      <c r="I21" s="1135">
        <v>6.8</v>
      </c>
      <c r="J21" s="1149">
        <v>6.1626951520131472</v>
      </c>
      <c r="K21" s="1137">
        <v>5.9793814432989691</v>
      </c>
      <c r="L21" s="168"/>
      <c r="M21" s="1144"/>
      <c r="N21" s="1129"/>
      <c r="O21" s="1145"/>
      <c r="P21" s="847"/>
      <c r="Q21" s="1138"/>
      <c r="R21" s="1147"/>
      <c r="S21" s="192"/>
      <c r="T21" s="850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</row>
    <row r="22" spans="1:30" s="79" customFormat="1">
      <c r="A22" s="1140" t="s">
        <v>1319</v>
      </c>
      <c r="B22" s="1141">
        <v>38</v>
      </c>
      <c r="C22" s="173">
        <v>25</v>
      </c>
      <c r="D22" s="848">
        <v>22</v>
      </c>
      <c r="E22" s="176">
        <v>18</v>
      </c>
      <c r="F22" s="848">
        <v>21</v>
      </c>
      <c r="G22" s="260">
        <v>11.075488195861265</v>
      </c>
      <c r="H22" s="260">
        <v>7.3486000000000002</v>
      </c>
      <c r="I22" s="1142">
        <v>6.5</v>
      </c>
      <c r="J22" s="260">
        <v>5.6179775280898872</v>
      </c>
      <c r="K22" s="1143">
        <v>6.5176908752327751</v>
      </c>
      <c r="L22" s="83"/>
      <c r="M22" s="1144"/>
      <c r="N22" s="1129"/>
      <c r="O22" s="1145"/>
      <c r="P22" s="847"/>
      <c r="Q22" s="1146"/>
      <c r="R22" s="1147"/>
      <c r="S22" s="192"/>
      <c r="T22" s="850"/>
      <c r="U22" s="82"/>
      <c r="V22" s="82"/>
      <c r="W22" s="82"/>
      <c r="X22" s="82"/>
      <c r="Y22" s="82"/>
      <c r="Z22" s="82"/>
      <c r="AA22" s="82"/>
      <c r="AB22" s="82"/>
      <c r="AC22" s="82"/>
      <c r="AD22" s="82"/>
    </row>
    <row r="23" spans="1:30" s="79" customFormat="1">
      <c r="A23" s="1140" t="s">
        <v>1318</v>
      </c>
      <c r="B23" s="1141">
        <v>6</v>
      </c>
      <c r="C23" s="173">
        <v>4</v>
      </c>
      <c r="D23" s="848">
        <v>4</v>
      </c>
      <c r="E23" s="176">
        <v>5</v>
      </c>
      <c r="F23" s="848">
        <v>5</v>
      </c>
      <c r="G23" s="260">
        <v>11.320754716981131</v>
      </c>
      <c r="H23" s="260">
        <v>7.7972999999999999</v>
      </c>
      <c r="I23" s="1142">
        <v>7.8</v>
      </c>
      <c r="J23" s="260">
        <v>11.061946902654867</v>
      </c>
      <c r="K23" s="1143">
        <v>11.135857461024498</v>
      </c>
      <c r="L23" s="83"/>
      <c r="M23" s="1144"/>
      <c r="N23" s="1129"/>
      <c r="O23" s="1145"/>
      <c r="P23" s="847"/>
      <c r="Q23" s="1146"/>
      <c r="R23" s="1147"/>
      <c r="S23" s="192"/>
      <c r="T23" s="850"/>
      <c r="U23" s="82"/>
      <c r="V23" s="82"/>
      <c r="W23" s="82"/>
      <c r="X23" s="82"/>
      <c r="Y23" s="82"/>
      <c r="Z23" s="82"/>
      <c r="AA23" s="82"/>
      <c r="AB23" s="82"/>
      <c r="AC23" s="82"/>
      <c r="AD23" s="82"/>
    </row>
    <row r="24" spans="1:30" s="79" customFormat="1">
      <c r="A24" s="1140" t="s">
        <v>1317</v>
      </c>
      <c r="B24" s="1141">
        <v>8</v>
      </c>
      <c r="C24" s="173">
        <v>13</v>
      </c>
      <c r="D24" s="848">
        <v>9</v>
      </c>
      <c r="E24" s="176">
        <v>7</v>
      </c>
      <c r="F24" s="848">
        <v>3</v>
      </c>
      <c r="G24" s="260">
        <v>6.488240064882401</v>
      </c>
      <c r="H24" s="260">
        <v>11.2652</v>
      </c>
      <c r="I24" s="1142">
        <v>7.4</v>
      </c>
      <c r="J24" s="260">
        <v>5.838198498748957</v>
      </c>
      <c r="K24" s="1143">
        <v>2.5466893039049237</v>
      </c>
      <c r="L24" s="83"/>
      <c r="M24" s="1144"/>
      <c r="N24" s="1129"/>
      <c r="O24" s="1145"/>
      <c r="P24" s="847"/>
      <c r="Q24" s="1146"/>
      <c r="R24" s="1147"/>
      <c r="S24" s="192"/>
      <c r="T24" s="850"/>
      <c r="U24" s="82"/>
      <c r="V24" s="82"/>
      <c r="W24" s="82"/>
      <c r="X24" s="82"/>
      <c r="Y24" s="82"/>
      <c r="Z24" s="82"/>
      <c r="AA24" s="82"/>
      <c r="AB24" s="82"/>
      <c r="AC24" s="82"/>
      <c r="AD24" s="82"/>
    </row>
    <row r="25" spans="1:30" s="135" customFormat="1" ht="13.8">
      <c r="A25" s="1132" t="s">
        <v>145</v>
      </c>
      <c r="B25" s="1133">
        <v>91</v>
      </c>
      <c r="C25" s="169">
        <v>78</v>
      </c>
      <c r="D25" s="847">
        <v>89</v>
      </c>
      <c r="E25" s="172">
        <v>96</v>
      </c>
      <c r="F25" s="847">
        <v>83</v>
      </c>
      <c r="G25" s="1134">
        <v>8.382461311717023</v>
      </c>
      <c r="H25" s="1134">
        <v>6.9488000000000003</v>
      </c>
      <c r="I25" s="1135">
        <v>7.9</v>
      </c>
      <c r="J25" s="1149">
        <v>8.5584380850494775</v>
      </c>
      <c r="K25" s="1137">
        <v>7.2864542182424721</v>
      </c>
      <c r="L25" s="168"/>
      <c r="M25" s="1144"/>
      <c r="N25" s="1129"/>
      <c r="O25" s="1145"/>
      <c r="P25" s="847"/>
      <c r="Q25" s="1138"/>
      <c r="R25" s="1147"/>
      <c r="S25" s="192"/>
      <c r="T25" s="850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</row>
    <row r="26" spans="1:30" s="79" customFormat="1">
      <c r="A26" s="1140" t="s">
        <v>1316</v>
      </c>
      <c r="B26" s="1141">
        <v>56</v>
      </c>
      <c r="C26" s="173">
        <v>30</v>
      </c>
      <c r="D26" s="848">
        <v>40</v>
      </c>
      <c r="E26" s="176">
        <v>63</v>
      </c>
      <c r="F26" s="848">
        <v>46</v>
      </c>
      <c r="G26" s="260">
        <v>8.0482897384305847</v>
      </c>
      <c r="H26" s="260">
        <v>4.0502000000000002</v>
      </c>
      <c r="I26" s="1142">
        <v>5.4</v>
      </c>
      <c r="J26" s="260">
        <v>8.417958311063602</v>
      </c>
      <c r="K26" s="1143">
        <v>6.0170045781556576</v>
      </c>
      <c r="L26" s="83"/>
      <c r="M26" s="1144"/>
      <c r="N26" s="1129"/>
      <c r="O26" s="1145"/>
      <c r="P26" s="847"/>
      <c r="Q26" s="1146"/>
      <c r="R26" s="1147"/>
      <c r="S26" s="192"/>
      <c r="T26" s="850"/>
      <c r="U26" s="82"/>
      <c r="V26" s="82"/>
      <c r="W26" s="82"/>
      <c r="X26" s="82"/>
      <c r="Y26" s="82"/>
      <c r="Z26" s="82"/>
      <c r="AA26" s="82"/>
      <c r="AB26" s="82"/>
      <c r="AC26" s="82"/>
      <c r="AD26" s="82"/>
    </row>
    <row r="27" spans="1:30" s="79" customFormat="1" ht="13.2">
      <c r="A27" s="1140" t="s">
        <v>1315</v>
      </c>
      <c r="B27" s="1141">
        <v>16</v>
      </c>
      <c r="C27" s="173">
        <v>15</v>
      </c>
      <c r="D27" s="848">
        <v>9</v>
      </c>
      <c r="E27" s="176">
        <v>9</v>
      </c>
      <c r="F27" s="848">
        <v>8</v>
      </c>
      <c r="G27" s="260">
        <v>13.082583810302536</v>
      </c>
      <c r="H27" s="260">
        <v>12.126099999999999</v>
      </c>
      <c r="I27" s="1142">
        <v>7.3</v>
      </c>
      <c r="J27" s="260">
        <v>7.9365079365079358</v>
      </c>
      <c r="K27" s="1143">
        <v>7.1813285457809695</v>
      </c>
      <c r="L27" s="83"/>
      <c r="M27" s="1150"/>
      <c r="N27" s="1150"/>
      <c r="O27" s="1150"/>
      <c r="P27" s="1150"/>
      <c r="Q27" s="1146"/>
      <c r="R27" s="1147"/>
      <c r="S27" s="192"/>
      <c r="T27" s="850"/>
      <c r="U27" s="82"/>
      <c r="V27" s="82"/>
      <c r="W27" s="82"/>
      <c r="X27" s="82"/>
      <c r="Y27" s="82"/>
      <c r="Z27" s="82"/>
      <c r="AA27" s="82"/>
      <c r="AB27" s="82"/>
      <c r="AC27" s="82"/>
      <c r="AD27" s="82"/>
    </row>
    <row r="28" spans="1:30" s="79" customFormat="1" ht="13.2">
      <c r="A28" s="1140" t="s">
        <v>1314</v>
      </c>
      <c r="B28" s="1141">
        <v>19</v>
      </c>
      <c r="C28" s="173">
        <v>33</v>
      </c>
      <c r="D28" s="848">
        <v>40</v>
      </c>
      <c r="E28" s="176">
        <v>24</v>
      </c>
      <c r="F28" s="848">
        <v>29</v>
      </c>
      <c r="G28" s="260">
        <v>7.2519083969465647</v>
      </c>
      <c r="H28" s="260">
        <v>12.7857</v>
      </c>
      <c r="I28" s="1142">
        <v>16</v>
      </c>
      <c r="J28" s="260">
        <v>9.2343208926510201</v>
      </c>
      <c r="K28" s="1143">
        <v>11.222910216718265</v>
      </c>
      <c r="L28" s="83"/>
      <c r="M28" s="1150"/>
      <c r="N28" s="1150"/>
      <c r="O28" s="1150"/>
      <c r="P28" s="1150"/>
      <c r="Q28" s="1146"/>
      <c r="R28" s="1147"/>
      <c r="S28" s="192"/>
      <c r="T28" s="850"/>
      <c r="U28" s="82"/>
      <c r="V28" s="82"/>
      <c r="W28" s="82"/>
      <c r="X28" s="82"/>
      <c r="Y28" s="82"/>
      <c r="Z28" s="82"/>
      <c r="AA28" s="82"/>
      <c r="AB28" s="82"/>
      <c r="AC28" s="82"/>
      <c r="AD28" s="82"/>
    </row>
    <row r="29" spans="1:30" s="135" customFormat="1" ht="12">
      <c r="A29" s="1132" t="s">
        <v>146</v>
      </c>
      <c r="B29" s="1133">
        <v>154</v>
      </c>
      <c r="C29" s="169">
        <v>184</v>
      </c>
      <c r="D29" s="847">
        <v>181</v>
      </c>
      <c r="E29" s="172">
        <v>175</v>
      </c>
      <c r="F29" s="847">
        <v>161</v>
      </c>
      <c r="G29" s="1134">
        <v>6.4651553316540724</v>
      </c>
      <c r="H29" s="1134">
        <v>7.7245999999999997</v>
      </c>
      <c r="I29" s="1135">
        <v>7.6</v>
      </c>
      <c r="J29" s="1149">
        <v>7.4092891316313141</v>
      </c>
      <c r="K29" s="1137">
        <v>6.9199690535545431</v>
      </c>
      <c r="L29" s="168"/>
      <c r="M29" s="1128"/>
      <c r="N29" s="1128"/>
      <c r="O29" s="1128"/>
      <c r="P29" s="1128"/>
      <c r="Q29" s="1138"/>
      <c r="R29" s="1147"/>
      <c r="S29" s="192"/>
      <c r="T29" s="850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</row>
    <row r="30" spans="1:30" s="79" customFormat="1" ht="13.2">
      <c r="A30" s="1140" t="s">
        <v>1313</v>
      </c>
      <c r="B30" s="1141">
        <v>61</v>
      </c>
      <c r="C30" s="173">
        <v>57</v>
      </c>
      <c r="D30" s="848">
        <v>71</v>
      </c>
      <c r="E30" s="176">
        <v>59</v>
      </c>
      <c r="F30" s="848">
        <v>69</v>
      </c>
      <c r="G30" s="260">
        <v>6.3</v>
      </c>
      <c r="H30" s="260">
        <v>5.8677999999999999</v>
      </c>
      <c r="I30" s="1142">
        <v>7.4</v>
      </c>
      <c r="J30" s="260">
        <v>6.1413552617882798</v>
      </c>
      <c r="K30" s="1143">
        <v>7.3733703782859585</v>
      </c>
      <c r="L30" s="83"/>
      <c r="M30" s="1150"/>
      <c r="N30" s="1150"/>
      <c r="O30" s="1150"/>
      <c r="P30" s="1150"/>
      <c r="Q30" s="1146"/>
      <c r="R30" s="1147"/>
      <c r="S30" s="192"/>
      <c r="T30" s="850"/>
      <c r="U30" s="82"/>
      <c r="V30" s="82"/>
      <c r="W30" s="82"/>
      <c r="X30" s="82"/>
      <c r="Y30" s="82"/>
      <c r="Z30" s="82"/>
      <c r="AA30" s="82"/>
      <c r="AB30" s="82"/>
      <c r="AC30" s="82"/>
      <c r="AD30" s="82"/>
    </row>
    <row r="31" spans="1:30" s="79" customFormat="1" ht="13.2">
      <c r="A31" s="1140" t="s">
        <v>1312</v>
      </c>
      <c r="B31" s="1141" t="s">
        <v>1779</v>
      </c>
      <c r="C31" s="1151" t="s">
        <v>1779</v>
      </c>
      <c r="D31" s="848" t="s">
        <v>1779</v>
      </c>
      <c r="E31" s="176">
        <v>0</v>
      </c>
      <c r="F31" s="848">
        <v>1</v>
      </c>
      <c r="G31" s="260">
        <v>0</v>
      </c>
      <c r="H31" s="260">
        <v>0</v>
      </c>
      <c r="I31" s="1142">
        <v>0</v>
      </c>
      <c r="J31" s="260">
        <v>0</v>
      </c>
      <c r="K31" s="1143">
        <v>10.416666666666666</v>
      </c>
      <c r="L31" s="83"/>
      <c r="M31" s="1150"/>
      <c r="N31" s="1150"/>
      <c r="O31" s="1150"/>
      <c r="P31" s="1150"/>
      <c r="Q31" s="1146"/>
      <c r="R31" s="1147"/>
      <c r="S31" s="192"/>
      <c r="T31" s="850"/>
      <c r="U31" s="82"/>
      <c r="V31" s="82"/>
      <c r="W31" s="82"/>
      <c r="X31" s="82"/>
      <c r="Y31" s="82"/>
      <c r="Z31" s="82"/>
      <c r="AA31" s="82"/>
      <c r="AB31" s="82"/>
      <c r="AC31" s="82"/>
      <c r="AD31" s="82"/>
    </row>
    <row r="32" spans="1:30" s="79" customFormat="1" ht="13.2">
      <c r="A32" s="1140" t="s">
        <v>1311</v>
      </c>
      <c r="B32" s="1141">
        <v>12</v>
      </c>
      <c r="C32" s="173">
        <v>11</v>
      </c>
      <c r="D32" s="848">
        <v>11</v>
      </c>
      <c r="E32" s="176">
        <v>18</v>
      </c>
      <c r="F32" s="848">
        <v>14</v>
      </c>
      <c r="G32" s="260">
        <v>7.8226857887874841</v>
      </c>
      <c r="H32" s="260">
        <v>6.6265000000000001</v>
      </c>
      <c r="I32" s="1142">
        <v>6.9</v>
      </c>
      <c r="J32" s="260">
        <v>11.673151750972762</v>
      </c>
      <c r="K32" s="1143">
        <v>9.1383812010443872</v>
      </c>
      <c r="L32" s="83"/>
      <c r="M32" s="1150"/>
      <c r="N32" s="1150"/>
      <c r="O32" s="1150"/>
      <c r="P32" s="1150"/>
      <c r="Q32" s="1146"/>
      <c r="R32" s="1147"/>
      <c r="S32" s="192"/>
      <c r="T32" s="850"/>
      <c r="U32" s="82"/>
      <c r="V32" s="82"/>
      <c r="W32" s="82"/>
      <c r="X32" s="82"/>
      <c r="Y32" s="82"/>
      <c r="Z32" s="82"/>
      <c r="AA32" s="82"/>
      <c r="AB32" s="82"/>
      <c r="AC32" s="82"/>
      <c r="AD32" s="82"/>
    </row>
    <row r="33" spans="1:30" s="79" customFormat="1" ht="13.2">
      <c r="A33" s="1140" t="s">
        <v>1310</v>
      </c>
      <c r="B33" s="1141">
        <v>6</v>
      </c>
      <c r="C33" s="173">
        <v>8</v>
      </c>
      <c r="D33" s="848">
        <v>15</v>
      </c>
      <c r="E33" s="176">
        <v>7</v>
      </c>
      <c r="F33" s="848">
        <v>5</v>
      </c>
      <c r="G33" s="260">
        <v>5.8536585365853657</v>
      </c>
      <c r="H33" s="260">
        <v>7.7670000000000003</v>
      </c>
      <c r="I33" s="1142">
        <v>15.4</v>
      </c>
      <c r="J33" s="260">
        <v>6.8493150684931505</v>
      </c>
      <c r="K33" s="1143">
        <v>5.025125628140704</v>
      </c>
      <c r="L33" s="83"/>
      <c r="M33" s="1150"/>
      <c r="N33" s="1150"/>
      <c r="O33" s="1150"/>
      <c r="P33" s="1150"/>
      <c r="Q33" s="1146"/>
      <c r="R33" s="1147"/>
      <c r="S33" s="192"/>
      <c r="T33" s="850"/>
      <c r="U33" s="82"/>
      <c r="V33" s="82"/>
      <c r="W33" s="82"/>
      <c r="X33" s="82"/>
      <c r="Y33" s="82"/>
      <c r="Z33" s="82"/>
      <c r="AA33" s="82"/>
      <c r="AB33" s="82"/>
      <c r="AC33" s="82"/>
      <c r="AD33" s="82"/>
    </row>
    <row r="34" spans="1:30" s="79" customFormat="1" ht="13.2">
      <c r="A34" s="1140" t="s">
        <v>1309</v>
      </c>
      <c r="B34" s="1141">
        <v>14</v>
      </c>
      <c r="C34" s="173">
        <v>50</v>
      </c>
      <c r="D34" s="848">
        <v>33</v>
      </c>
      <c r="E34" s="176">
        <v>28</v>
      </c>
      <c r="F34" s="848">
        <v>17</v>
      </c>
      <c r="G34" s="260">
        <v>5.0999999999999996</v>
      </c>
      <c r="H34" s="260">
        <v>17.7746</v>
      </c>
      <c r="I34" s="1142">
        <v>11.8</v>
      </c>
      <c r="J34" s="260">
        <v>10.174418604651164</v>
      </c>
      <c r="K34" s="1143">
        <v>6.3197026022304836</v>
      </c>
      <c r="L34" s="83"/>
      <c r="M34" s="1150"/>
      <c r="N34" s="1150"/>
      <c r="O34" s="1150"/>
      <c r="P34" s="1150"/>
      <c r="Q34" s="1146"/>
      <c r="R34" s="1147"/>
      <c r="S34" s="192"/>
      <c r="T34" s="850"/>
      <c r="U34" s="82"/>
      <c r="V34" s="82"/>
      <c r="W34" s="82"/>
      <c r="X34" s="82"/>
      <c r="Y34" s="82"/>
      <c r="Z34" s="82"/>
      <c r="AA34" s="82"/>
      <c r="AB34" s="82"/>
      <c r="AC34" s="82"/>
      <c r="AD34" s="82"/>
    </row>
    <row r="35" spans="1:30" s="79" customFormat="1" ht="13.2">
      <c r="A35" s="1140" t="s">
        <v>1308</v>
      </c>
      <c r="B35" s="1141">
        <v>12</v>
      </c>
      <c r="C35" s="173">
        <v>13</v>
      </c>
      <c r="D35" s="848">
        <v>13</v>
      </c>
      <c r="E35" s="176">
        <v>11</v>
      </c>
      <c r="F35" s="848">
        <v>15</v>
      </c>
      <c r="G35" s="260">
        <v>5.7</v>
      </c>
      <c r="H35" s="260">
        <v>6.7218</v>
      </c>
      <c r="I35" s="1142">
        <v>6.5</v>
      </c>
      <c r="J35" s="260">
        <v>5.3527980535279802</v>
      </c>
      <c r="K35" s="1143">
        <v>7.4220682830282039</v>
      </c>
      <c r="L35" s="83"/>
      <c r="M35" s="1150"/>
      <c r="N35" s="1150"/>
      <c r="O35" s="1150"/>
      <c r="P35" s="1150"/>
      <c r="Q35" s="1146"/>
      <c r="R35" s="1147"/>
      <c r="S35" s="192"/>
      <c r="T35" s="850"/>
      <c r="U35" s="82"/>
      <c r="V35" s="82"/>
      <c r="W35" s="82"/>
      <c r="X35" s="82"/>
      <c r="Y35" s="82"/>
      <c r="Z35" s="82"/>
      <c r="AA35" s="82"/>
      <c r="AB35" s="82"/>
      <c r="AC35" s="82"/>
      <c r="AD35" s="82"/>
    </row>
    <row r="36" spans="1:30" s="79" customFormat="1" ht="13.2">
      <c r="A36" s="1140" t="s">
        <v>1307</v>
      </c>
      <c r="B36" s="1141">
        <v>21</v>
      </c>
      <c r="C36" s="173">
        <v>19</v>
      </c>
      <c r="D36" s="848">
        <v>17</v>
      </c>
      <c r="E36" s="176">
        <v>27</v>
      </c>
      <c r="F36" s="848">
        <v>16</v>
      </c>
      <c r="G36" s="260">
        <v>9.6863468634686356</v>
      </c>
      <c r="H36" s="260">
        <v>8.3958999999999993</v>
      </c>
      <c r="I36" s="1142">
        <v>7.4</v>
      </c>
      <c r="J36" s="260">
        <v>11.904761904761903</v>
      </c>
      <c r="K36" s="1143">
        <v>7.3226544622425633</v>
      </c>
      <c r="L36" s="83"/>
      <c r="M36" s="1150"/>
      <c r="N36" s="1150"/>
      <c r="O36" s="1150"/>
      <c r="P36" s="1150"/>
      <c r="Q36" s="1146"/>
      <c r="R36" s="1147"/>
      <c r="S36" s="192"/>
      <c r="T36" s="850"/>
      <c r="U36" s="82"/>
      <c r="V36" s="82"/>
      <c r="W36" s="82"/>
      <c r="X36" s="82"/>
      <c r="Y36" s="82"/>
      <c r="Z36" s="82"/>
      <c r="AA36" s="82"/>
      <c r="AB36" s="82"/>
      <c r="AC36" s="82"/>
      <c r="AD36" s="82"/>
    </row>
    <row r="37" spans="1:30" s="79" customFormat="1" ht="13.2">
      <c r="A37" s="1140" t="s">
        <v>1306</v>
      </c>
      <c r="B37" s="1141">
        <v>28</v>
      </c>
      <c r="C37" s="173">
        <v>26</v>
      </c>
      <c r="D37" s="848">
        <v>21</v>
      </c>
      <c r="E37" s="176">
        <v>25</v>
      </c>
      <c r="F37" s="848">
        <v>24</v>
      </c>
      <c r="G37" s="260">
        <v>6.5</v>
      </c>
      <c r="H37" s="260">
        <v>6.0408999999999997</v>
      </c>
      <c r="I37" s="1142">
        <v>5</v>
      </c>
      <c r="J37" s="260">
        <v>5.8602906704172524</v>
      </c>
      <c r="K37" s="1143">
        <v>5.6470588235294121</v>
      </c>
      <c r="L37" s="83"/>
      <c r="M37" s="1150"/>
      <c r="N37" s="1150"/>
      <c r="O37" s="1150"/>
      <c r="P37" s="1150"/>
      <c r="Q37" s="1146"/>
      <c r="R37" s="1147"/>
      <c r="S37" s="192"/>
      <c r="T37" s="850"/>
      <c r="U37" s="82"/>
      <c r="V37" s="82"/>
      <c r="W37" s="82"/>
      <c r="X37" s="82"/>
      <c r="Y37" s="82"/>
      <c r="Z37" s="82"/>
      <c r="AA37" s="82"/>
      <c r="AB37" s="82"/>
      <c r="AC37" s="82"/>
      <c r="AD37" s="82"/>
    </row>
    <row r="38" spans="1:30" s="135" customFormat="1" ht="12">
      <c r="A38" s="1132" t="s">
        <v>155</v>
      </c>
      <c r="B38" s="1133">
        <v>924</v>
      </c>
      <c r="C38" s="169">
        <v>877</v>
      </c>
      <c r="D38" s="847">
        <v>911</v>
      </c>
      <c r="E38" s="172">
        <v>906</v>
      </c>
      <c r="F38" s="847">
        <v>886</v>
      </c>
      <c r="G38" s="1134">
        <v>8.9871903358524694</v>
      </c>
      <c r="H38" s="1134">
        <v>8.6570999999999998</v>
      </c>
      <c r="I38" s="1135">
        <v>9</v>
      </c>
      <c r="J38" s="1149">
        <v>9.0977556860973028</v>
      </c>
      <c r="K38" s="1137">
        <v>8.9115981533076507</v>
      </c>
      <c r="L38" s="168"/>
      <c r="M38" s="1128"/>
      <c r="N38" s="1128"/>
      <c r="O38" s="1128"/>
      <c r="P38" s="1128"/>
      <c r="Q38" s="1138"/>
      <c r="R38" s="1147"/>
      <c r="S38" s="192"/>
      <c r="T38" s="850"/>
      <c r="U38" s="693"/>
      <c r="V38" s="693"/>
      <c r="W38" s="693"/>
      <c r="X38" s="693"/>
      <c r="Y38" s="693"/>
      <c r="Z38" s="693"/>
      <c r="AA38" s="693"/>
      <c r="AB38" s="693"/>
      <c r="AC38" s="693"/>
      <c r="AD38" s="693"/>
    </row>
    <row r="39" spans="1:30" s="79" customFormat="1" ht="13.2">
      <c r="A39" s="1140" t="s">
        <v>1305</v>
      </c>
      <c r="B39" s="1141">
        <v>614</v>
      </c>
      <c r="C39" s="173">
        <v>617</v>
      </c>
      <c r="D39" s="848">
        <v>653</v>
      </c>
      <c r="E39" s="176">
        <v>630</v>
      </c>
      <c r="F39" s="848">
        <v>590</v>
      </c>
      <c r="G39" s="260">
        <v>8.1312656434161905</v>
      </c>
      <c r="H39" s="260">
        <v>8.2565000000000008</v>
      </c>
      <c r="I39" s="1142">
        <v>8.9</v>
      </c>
      <c r="J39" s="260">
        <v>8.6383019566439501</v>
      </c>
      <c r="K39" s="1143">
        <v>8.1301933332414666</v>
      </c>
      <c r="L39" s="83"/>
      <c r="M39" s="1150"/>
      <c r="N39" s="1150"/>
      <c r="O39" s="1150"/>
      <c r="P39" s="1150"/>
      <c r="Q39" s="1146"/>
      <c r="R39" s="1147"/>
      <c r="S39" s="192"/>
      <c r="T39" s="850"/>
      <c r="U39" s="82"/>
      <c r="V39" s="82"/>
      <c r="W39" s="82"/>
      <c r="X39" s="82"/>
      <c r="Y39" s="82"/>
      <c r="Z39" s="82"/>
      <c r="AA39" s="82"/>
      <c r="AB39" s="82"/>
      <c r="AC39" s="82"/>
      <c r="AD39" s="82"/>
    </row>
    <row r="40" spans="1:30" s="79" customFormat="1" ht="13.2">
      <c r="A40" s="1140" t="s">
        <v>1304</v>
      </c>
      <c r="B40" s="1141">
        <v>116</v>
      </c>
      <c r="C40" s="173">
        <v>92</v>
      </c>
      <c r="D40" s="848">
        <v>80</v>
      </c>
      <c r="E40" s="176">
        <v>83</v>
      </c>
      <c r="F40" s="848">
        <v>94</v>
      </c>
      <c r="G40" s="260">
        <v>12.522940731944296</v>
      </c>
      <c r="H40" s="260">
        <v>10.182600000000001</v>
      </c>
      <c r="I40" s="1142">
        <v>8.9</v>
      </c>
      <c r="J40" s="260">
        <v>9.3997734994337474</v>
      </c>
      <c r="K40" s="1143">
        <v>10.578437992347514</v>
      </c>
      <c r="L40" s="83"/>
      <c r="M40" s="1150"/>
      <c r="N40" s="1150"/>
      <c r="O40" s="1150"/>
      <c r="P40" s="1150"/>
      <c r="Q40" s="1146"/>
      <c r="R40" s="1147"/>
      <c r="S40" s="192"/>
      <c r="T40" s="850"/>
      <c r="U40" s="82"/>
      <c r="V40" s="82"/>
      <c r="W40" s="82"/>
      <c r="X40" s="82"/>
      <c r="Y40" s="82"/>
      <c r="Z40" s="82"/>
      <c r="AA40" s="82"/>
      <c r="AB40" s="82"/>
      <c r="AC40" s="82"/>
      <c r="AD40" s="82"/>
    </row>
    <row r="41" spans="1:30" s="79" customFormat="1" ht="13.2">
      <c r="A41" s="1140" t="s">
        <v>1303</v>
      </c>
      <c r="B41" s="1141">
        <v>33</v>
      </c>
      <c r="C41" s="173">
        <v>25</v>
      </c>
      <c r="D41" s="848">
        <v>18</v>
      </c>
      <c r="E41" s="176">
        <v>25</v>
      </c>
      <c r="F41" s="848">
        <v>22</v>
      </c>
      <c r="G41" s="260">
        <v>9.474590869939707</v>
      </c>
      <c r="H41" s="260">
        <v>7.1592000000000002</v>
      </c>
      <c r="I41" s="1142">
        <v>5</v>
      </c>
      <c r="J41" s="260">
        <v>6.7750677506775068</v>
      </c>
      <c r="K41" s="1143">
        <v>5.7009587976159626</v>
      </c>
      <c r="L41" s="83"/>
      <c r="M41" s="1150"/>
      <c r="N41" s="1150"/>
      <c r="O41" s="1150"/>
      <c r="P41" s="1150"/>
      <c r="Q41" s="1146"/>
      <c r="R41" s="1147"/>
      <c r="S41" s="192"/>
      <c r="T41" s="850"/>
      <c r="U41" s="82"/>
      <c r="V41" s="82"/>
      <c r="W41" s="82"/>
      <c r="X41" s="82"/>
      <c r="Y41" s="82"/>
      <c r="Z41" s="82"/>
      <c r="AA41" s="82"/>
      <c r="AB41" s="82"/>
      <c r="AC41" s="82"/>
      <c r="AD41" s="82"/>
    </row>
    <row r="42" spans="1:30" s="79" customFormat="1" ht="13.2">
      <c r="A42" s="1140" t="s">
        <v>1302</v>
      </c>
      <c r="B42" s="1141">
        <v>72</v>
      </c>
      <c r="C42" s="173">
        <v>67</v>
      </c>
      <c r="D42" s="848">
        <v>72</v>
      </c>
      <c r="E42" s="176">
        <v>85</v>
      </c>
      <c r="F42" s="848">
        <v>89</v>
      </c>
      <c r="G42" s="260">
        <v>9.3555093555093567</v>
      </c>
      <c r="H42" s="260">
        <v>8.9751999999999992</v>
      </c>
      <c r="I42" s="1142">
        <v>9.5</v>
      </c>
      <c r="J42" s="260">
        <v>11.222603644045419</v>
      </c>
      <c r="K42" s="1143">
        <v>12.320044296788483</v>
      </c>
      <c r="L42" s="83"/>
      <c r="M42" s="1150"/>
      <c r="N42" s="1150"/>
      <c r="O42" s="1150"/>
      <c r="P42" s="1150"/>
      <c r="Q42" s="1146"/>
      <c r="R42" s="1147"/>
      <c r="S42" s="192"/>
      <c r="T42" s="850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30" s="79" customFormat="1" ht="13.2">
      <c r="A43" s="1140" t="s">
        <v>1301</v>
      </c>
      <c r="B43" s="1141">
        <v>43</v>
      </c>
      <c r="C43" s="173">
        <v>37</v>
      </c>
      <c r="D43" s="848">
        <v>41</v>
      </c>
      <c r="E43" s="176">
        <v>32</v>
      </c>
      <c r="F43" s="848">
        <v>42</v>
      </c>
      <c r="G43" s="260">
        <v>17.493897477624085</v>
      </c>
      <c r="H43" s="260">
        <v>15.429500000000001</v>
      </c>
      <c r="I43" s="1142">
        <v>16.100000000000001</v>
      </c>
      <c r="J43" s="260">
        <v>13.266998341625207</v>
      </c>
      <c r="K43" s="1143">
        <v>17.706576728499158</v>
      </c>
      <c r="L43" s="83"/>
      <c r="M43" s="1150"/>
      <c r="N43" s="1150"/>
      <c r="O43" s="1150"/>
      <c r="P43" s="1150"/>
      <c r="Q43" s="1146"/>
      <c r="R43" s="1147"/>
      <c r="S43" s="192"/>
      <c r="T43" s="850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30" s="79" customFormat="1" ht="13.2">
      <c r="A44" s="1140" t="s">
        <v>1300</v>
      </c>
      <c r="B44" s="1141">
        <v>46</v>
      </c>
      <c r="C44" s="173">
        <v>39</v>
      </c>
      <c r="D44" s="848">
        <v>47</v>
      </c>
      <c r="E44" s="176">
        <v>51</v>
      </c>
      <c r="F44" s="848">
        <v>49</v>
      </c>
      <c r="G44" s="260">
        <v>11.988532707844669</v>
      </c>
      <c r="H44" s="260">
        <v>9.9286999999999992</v>
      </c>
      <c r="I44" s="1142">
        <v>11.9</v>
      </c>
      <c r="J44" s="260">
        <v>12.58948407800543</v>
      </c>
      <c r="K44" s="1143">
        <v>11.747782306401342</v>
      </c>
      <c r="L44" s="83"/>
      <c r="M44" s="1150"/>
      <c r="N44" s="1150"/>
      <c r="O44" s="1150"/>
      <c r="P44" s="1150"/>
      <c r="Q44" s="1146"/>
      <c r="R44" s="1147"/>
      <c r="S44" s="192"/>
      <c r="T44" s="850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30" s="135" customFormat="1" ht="12">
      <c r="A45" s="1132" t="s">
        <v>147</v>
      </c>
      <c r="B45" s="1133">
        <v>136</v>
      </c>
      <c r="C45" s="169">
        <v>123</v>
      </c>
      <c r="D45" s="847">
        <v>103</v>
      </c>
      <c r="E45" s="172">
        <v>96</v>
      </c>
      <c r="F45" s="847">
        <v>96</v>
      </c>
      <c r="G45" s="1134">
        <v>10.649960845732185</v>
      </c>
      <c r="H45" s="1134">
        <v>9.6561000000000003</v>
      </c>
      <c r="I45" s="1135">
        <v>8.4</v>
      </c>
      <c r="J45" s="1149">
        <v>7.9129574678536096</v>
      </c>
      <c r="K45" s="1137">
        <v>7.9070916728440821</v>
      </c>
      <c r="L45" s="168"/>
      <c r="M45" s="1128"/>
      <c r="N45" s="1128"/>
      <c r="O45" s="1128"/>
      <c r="P45" s="1128"/>
      <c r="Q45" s="1138"/>
      <c r="R45" s="1147"/>
      <c r="S45" s="192"/>
      <c r="T45" s="850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</row>
    <row r="46" spans="1:30" s="79" customFormat="1" ht="13.2">
      <c r="A46" s="1140" t="s">
        <v>1299</v>
      </c>
      <c r="B46" s="1141">
        <v>86</v>
      </c>
      <c r="C46" s="173">
        <v>85</v>
      </c>
      <c r="D46" s="848">
        <v>71</v>
      </c>
      <c r="E46" s="176">
        <v>74</v>
      </c>
      <c r="F46" s="848">
        <v>75</v>
      </c>
      <c r="G46" s="260">
        <v>9.2892633398142141</v>
      </c>
      <c r="H46" s="260">
        <v>9.1212</v>
      </c>
      <c r="I46" s="1142">
        <v>7.9</v>
      </c>
      <c r="J46" s="260">
        <v>8.347433728144388</v>
      </c>
      <c r="K46" s="1143">
        <v>8.4402430790006751</v>
      </c>
      <c r="L46" s="83"/>
      <c r="M46" s="1150"/>
      <c r="N46" s="1150"/>
      <c r="O46" s="1150"/>
      <c r="P46" s="1150"/>
      <c r="Q46" s="1146"/>
      <c r="R46" s="1147"/>
      <c r="S46" s="192"/>
      <c r="T46" s="850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30" s="79" customFormat="1" ht="13.2">
      <c r="A47" s="1140" t="s">
        <v>1298</v>
      </c>
      <c r="B47" s="1141">
        <v>5</v>
      </c>
      <c r="C47" s="173">
        <v>5</v>
      </c>
      <c r="D47" s="848">
        <v>4</v>
      </c>
      <c r="E47" s="176">
        <v>0</v>
      </c>
      <c r="F47" s="848">
        <v>5</v>
      </c>
      <c r="G47" s="260">
        <v>10.460251046025103</v>
      </c>
      <c r="H47" s="260">
        <v>10.989000000000001</v>
      </c>
      <c r="I47" s="1142">
        <v>10.4</v>
      </c>
      <c r="J47" s="260">
        <v>0</v>
      </c>
      <c r="K47" s="1143">
        <v>12.755102040816327</v>
      </c>
      <c r="L47" s="83"/>
      <c r="M47" s="1150"/>
      <c r="N47" s="1150"/>
      <c r="O47" s="1150"/>
      <c r="P47" s="1150"/>
      <c r="Q47" s="1146"/>
      <c r="R47" s="1147"/>
      <c r="S47" s="192"/>
      <c r="T47" s="850"/>
      <c r="U47" s="82"/>
      <c r="V47" s="82"/>
      <c r="W47" s="82"/>
      <c r="X47" s="82"/>
      <c r="Y47" s="82"/>
      <c r="Z47" s="82"/>
      <c r="AA47" s="82"/>
      <c r="AB47" s="82"/>
      <c r="AC47" s="82"/>
      <c r="AD47" s="82"/>
    </row>
    <row r="48" spans="1:30" s="79" customFormat="1" ht="13.2">
      <c r="A48" s="1140" t="s">
        <v>1297</v>
      </c>
      <c r="B48" s="1141">
        <v>45</v>
      </c>
      <c r="C48" s="173">
        <v>33</v>
      </c>
      <c r="D48" s="848">
        <v>28</v>
      </c>
      <c r="E48" s="176">
        <v>22</v>
      </c>
      <c r="F48" s="848">
        <v>16</v>
      </c>
      <c r="G48" s="260">
        <v>15.025041736227045</v>
      </c>
      <c r="H48" s="260">
        <v>11.190200000000001</v>
      </c>
      <c r="I48" s="1142">
        <v>9.8000000000000007</v>
      </c>
      <c r="J48" s="260">
        <v>7.834757834757835</v>
      </c>
      <c r="K48" s="1143">
        <v>5.643738977072311</v>
      </c>
      <c r="L48" s="83"/>
      <c r="M48" s="1150"/>
      <c r="N48" s="1150"/>
      <c r="O48" s="1150"/>
      <c r="P48" s="1150"/>
      <c r="Q48" s="1146"/>
      <c r="R48" s="1147"/>
      <c r="S48" s="192"/>
      <c r="T48" s="850"/>
      <c r="U48" s="82"/>
      <c r="V48" s="82"/>
      <c r="W48" s="82"/>
      <c r="X48" s="82"/>
      <c r="Y48" s="82"/>
      <c r="Z48" s="82"/>
      <c r="AA48" s="82"/>
      <c r="AB48" s="82"/>
      <c r="AC48" s="82"/>
      <c r="AD48" s="82"/>
    </row>
    <row r="49" spans="1:30" s="135" customFormat="1" ht="12">
      <c r="A49" s="1152" t="s">
        <v>148</v>
      </c>
      <c r="B49" s="1133">
        <v>138</v>
      </c>
      <c r="C49" s="169">
        <v>118</v>
      </c>
      <c r="D49" s="847">
        <v>105</v>
      </c>
      <c r="E49" s="172">
        <v>91</v>
      </c>
      <c r="F49" s="847">
        <v>110</v>
      </c>
      <c r="G49" s="1134">
        <v>9.7148891235480459</v>
      </c>
      <c r="H49" s="1134">
        <v>8.3670000000000009</v>
      </c>
      <c r="I49" s="1135">
        <v>7.7</v>
      </c>
      <c r="J49" s="1149">
        <v>6.7763794772507255</v>
      </c>
      <c r="K49" s="1137">
        <v>8.0034924330616999</v>
      </c>
      <c r="L49" s="168"/>
      <c r="M49" s="1128"/>
      <c r="N49" s="1128"/>
      <c r="O49" s="1128"/>
      <c r="P49" s="1128"/>
      <c r="Q49" s="1138"/>
      <c r="R49" s="1147"/>
      <c r="S49" s="192"/>
      <c r="T49" s="850"/>
      <c r="U49" s="693"/>
      <c r="V49" s="693"/>
      <c r="W49" s="693"/>
      <c r="X49" s="693"/>
      <c r="Y49" s="693"/>
      <c r="Z49" s="693"/>
      <c r="AA49" s="693"/>
      <c r="AB49" s="693"/>
      <c r="AC49" s="693"/>
      <c r="AD49" s="693"/>
    </row>
    <row r="50" spans="1:30" s="79" customFormat="1" ht="13.2">
      <c r="A50" s="1140" t="s">
        <v>1296</v>
      </c>
      <c r="B50" s="1141">
        <v>55</v>
      </c>
      <c r="C50" s="173">
        <v>58</v>
      </c>
      <c r="D50" s="848">
        <v>53</v>
      </c>
      <c r="E50" s="176">
        <v>39</v>
      </c>
      <c r="F50" s="848">
        <v>43</v>
      </c>
      <c r="G50" s="260">
        <v>9.765625</v>
      </c>
      <c r="H50" s="260">
        <v>10.3775</v>
      </c>
      <c r="I50" s="1142">
        <v>9.6</v>
      </c>
      <c r="J50" s="260">
        <v>7.2585147962032384</v>
      </c>
      <c r="K50" s="1143">
        <v>7.8238719068413394</v>
      </c>
      <c r="L50" s="83"/>
      <c r="M50" s="1150"/>
      <c r="N50" s="1150"/>
      <c r="O50" s="1150"/>
      <c r="P50" s="1150"/>
      <c r="Q50" s="1146"/>
      <c r="R50" s="1147"/>
      <c r="S50" s="192"/>
      <c r="T50" s="850"/>
      <c r="U50" s="82"/>
      <c r="V50" s="82"/>
      <c r="W50" s="82"/>
      <c r="X50" s="82"/>
      <c r="Y50" s="82"/>
      <c r="Z50" s="82"/>
      <c r="AA50" s="82"/>
      <c r="AB50" s="82"/>
      <c r="AC50" s="82"/>
      <c r="AD50" s="82"/>
    </row>
    <row r="51" spans="1:30" s="79" customFormat="1" ht="13.2">
      <c r="A51" s="1140" t="s">
        <v>1295</v>
      </c>
      <c r="B51" s="1141">
        <v>12</v>
      </c>
      <c r="C51" s="173">
        <v>8</v>
      </c>
      <c r="D51" s="848">
        <v>2</v>
      </c>
      <c r="E51" s="176">
        <v>4</v>
      </c>
      <c r="F51" s="848">
        <v>4</v>
      </c>
      <c r="G51" s="260">
        <v>15.523932729624839</v>
      </c>
      <c r="H51" s="260">
        <v>10.295999999999999</v>
      </c>
      <c r="I51" s="1142">
        <v>2.8</v>
      </c>
      <c r="J51" s="260">
        <v>5.547850208044383</v>
      </c>
      <c r="K51" s="1143">
        <v>5.7306590257879657</v>
      </c>
      <c r="L51" s="83"/>
      <c r="M51" s="1150"/>
      <c r="N51" s="1150"/>
      <c r="O51" s="1150"/>
      <c r="P51" s="1150"/>
      <c r="Q51" s="1146"/>
      <c r="R51" s="1147"/>
      <c r="S51" s="192"/>
      <c r="T51" s="850"/>
      <c r="U51" s="82"/>
      <c r="V51" s="82"/>
      <c r="W51" s="82"/>
      <c r="X51" s="82"/>
      <c r="Y51" s="82"/>
      <c r="Z51" s="82"/>
      <c r="AA51" s="82"/>
      <c r="AB51" s="82"/>
      <c r="AC51" s="82"/>
      <c r="AD51" s="82"/>
    </row>
    <row r="52" spans="1:30" s="79" customFormat="1" ht="13.2">
      <c r="A52" s="1140" t="s">
        <v>1294</v>
      </c>
      <c r="B52" s="1141">
        <v>38</v>
      </c>
      <c r="C52" s="173">
        <v>32</v>
      </c>
      <c r="D52" s="848">
        <v>26</v>
      </c>
      <c r="E52" s="176">
        <v>17</v>
      </c>
      <c r="F52" s="848">
        <v>29</v>
      </c>
      <c r="G52" s="260">
        <v>9.7510905824993586</v>
      </c>
      <c r="H52" s="260">
        <v>8.2410999999999994</v>
      </c>
      <c r="I52" s="1142">
        <v>7.1</v>
      </c>
      <c r="J52" s="260">
        <v>4.5539780337530136</v>
      </c>
      <c r="K52" s="1143">
        <v>7.7457264957264957</v>
      </c>
      <c r="L52" s="83"/>
      <c r="M52" s="1150"/>
      <c r="N52" s="1150"/>
      <c r="O52" s="1150"/>
      <c r="P52" s="1150"/>
      <c r="Q52" s="1146"/>
      <c r="R52" s="1147"/>
      <c r="S52" s="192"/>
      <c r="T52" s="850"/>
      <c r="U52" s="82"/>
      <c r="V52" s="82"/>
      <c r="W52" s="82"/>
      <c r="X52" s="82"/>
      <c r="Y52" s="82"/>
      <c r="Z52" s="82"/>
      <c r="AA52" s="82"/>
      <c r="AB52" s="82"/>
      <c r="AC52" s="82"/>
      <c r="AD52" s="82"/>
    </row>
    <row r="53" spans="1:30" s="79" customFormat="1" ht="13.2">
      <c r="A53" s="1140" t="s">
        <v>1293</v>
      </c>
      <c r="B53" s="1141">
        <v>33</v>
      </c>
      <c r="C53" s="173">
        <v>20</v>
      </c>
      <c r="D53" s="848">
        <v>24</v>
      </c>
      <c r="E53" s="176">
        <v>31</v>
      </c>
      <c r="F53" s="848">
        <v>34</v>
      </c>
      <c r="G53" s="260">
        <v>8.6705202312138727</v>
      </c>
      <c r="H53" s="260">
        <v>5.1894</v>
      </c>
      <c r="I53" s="1142">
        <v>6.4</v>
      </c>
      <c r="J53" s="260">
        <v>8.6063298167684614</v>
      </c>
      <c r="K53" s="1143">
        <v>9.0042372881355934</v>
      </c>
      <c r="L53" s="83"/>
      <c r="M53" s="1150"/>
      <c r="N53" s="1150"/>
      <c r="O53" s="1150"/>
      <c r="P53" s="1150"/>
      <c r="Q53" s="1146"/>
      <c r="R53" s="1147"/>
      <c r="S53" s="192"/>
      <c r="T53" s="850"/>
      <c r="U53" s="82"/>
      <c r="V53" s="82"/>
      <c r="W53" s="82"/>
      <c r="X53" s="82"/>
      <c r="Y53" s="82"/>
      <c r="Z53" s="82"/>
      <c r="AA53" s="82"/>
      <c r="AB53" s="82"/>
      <c r="AC53" s="82"/>
      <c r="AD53" s="82"/>
    </row>
    <row r="54" spans="1:30" s="135" customFormat="1" ht="12">
      <c r="A54" s="1152" t="s">
        <v>149</v>
      </c>
      <c r="B54" s="1133">
        <v>291</v>
      </c>
      <c r="C54" s="169">
        <v>254</v>
      </c>
      <c r="D54" s="847">
        <v>239</v>
      </c>
      <c r="E54" s="172">
        <v>222</v>
      </c>
      <c r="F54" s="847">
        <v>293</v>
      </c>
      <c r="G54" s="1134">
        <v>10.224877020379479</v>
      </c>
      <c r="H54" s="1134">
        <v>8.9762000000000004</v>
      </c>
      <c r="I54" s="1135">
        <v>8.5</v>
      </c>
      <c r="J54" s="1149">
        <v>8.3052749719416372</v>
      </c>
      <c r="K54" s="1137">
        <v>11.122077133313089</v>
      </c>
      <c r="L54" s="168"/>
      <c r="M54" s="1128"/>
      <c r="N54" s="1128"/>
      <c r="O54" s="1128"/>
      <c r="P54" s="1128"/>
      <c r="Q54" s="1138"/>
      <c r="R54" s="1147"/>
      <c r="S54" s="192"/>
      <c r="T54" s="850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</row>
    <row r="55" spans="1:30" s="79" customFormat="1" ht="13.2">
      <c r="A55" s="1140" t="s">
        <v>1292</v>
      </c>
      <c r="B55" s="1141">
        <v>117</v>
      </c>
      <c r="C55" s="173">
        <v>115</v>
      </c>
      <c r="D55" s="848">
        <v>119</v>
      </c>
      <c r="E55" s="176">
        <v>104</v>
      </c>
      <c r="F55" s="848">
        <v>172</v>
      </c>
      <c r="G55" s="260">
        <v>8.5922009253139464</v>
      </c>
      <c r="H55" s="260">
        <v>8.1049000000000007</v>
      </c>
      <c r="I55" s="1142">
        <v>8.5</v>
      </c>
      <c r="J55" s="260">
        <v>7.9165715155667202</v>
      </c>
      <c r="K55" s="1143">
        <v>13.282878986794348</v>
      </c>
      <c r="L55" s="83"/>
      <c r="M55" s="1150"/>
      <c r="N55" s="1150"/>
      <c r="O55" s="1150"/>
      <c r="P55" s="1150"/>
      <c r="Q55" s="1146"/>
      <c r="R55" s="1147"/>
      <c r="S55" s="192"/>
      <c r="T55" s="850"/>
      <c r="U55" s="82"/>
      <c r="V55" s="82"/>
      <c r="W55" s="82"/>
      <c r="X55" s="82"/>
      <c r="Y55" s="82"/>
      <c r="Z55" s="82"/>
      <c r="AA55" s="82"/>
      <c r="AB55" s="82"/>
      <c r="AC55" s="82"/>
      <c r="AD55" s="82"/>
    </row>
    <row r="56" spans="1:30" s="79" customFormat="1" ht="13.2">
      <c r="A56" s="1140" t="s">
        <v>1291</v>
      </c>
      <c r="B56" s="1141">
        <v>34</v>
      </c>
      <c r="C56" s="173">
        <v>22</v>
      </c>
      <c r="D56" s="848">
        <v>19</v>
      </c>
      <c r="E56" s="176">
        <v>23</v>
      </c>
      <c r="F56" s="848">
        <v>26</v>
      </c>
      <c r="G56" s="260">
        <v>13.219284603421462</v>
      </c>
      <c r="H56" s="260">
        <v>8.7614000000000001</v>
      </c>
      <c r="I56" s="1142">
        <v>7.6</v>
      </c>
      <c r="J56" s="260">
        <v>9.7333897587812093</v>
      </c>
      <c r="K56" s="1143">
        <v>10.951979780960405</v>
      </c>
      <c r="L56" s="83"/>
      <c r="M56" s="1150"/>
      <c r="N56" s="1150"/>
      <c r="O56" s="1150"/>
      <c r="P56" s="1150"/>
      <c r="Q56" s="1146"/>
      <c r="R56" s="1147"/>
      <c r="S56" s="192"/>
      <c r="T56" s="850"/>
      <c r="U56" s="82"/>
      <c r="V56" s="82"/>
      <c r="W56" s="82"/>
      <c r="X56" s="82"/>
      <c r="Y56" s="82"/>
      <c r="Z56" s="82"/>
      <c r="AA56" s="82"/>
      <c r="AB56" s="82"/>
      <c r="AC56" s="82"/>
      <c r="AD56" s="82"/>
    </row>
    <row r="57" spans="1:30" s="79" customFormat="1" ht="13.2">
      <c r="A57" s="1140" t="s">
        <v>1290</v>
      </c>
      <c r="B57" s="1141">
        <v>75</v>
      </c>
      <c r="C57" s="173">
        <v>64</v>
      </c>
      <c r="D57" s="848">
        <v>66</v>
      </c>
      <c r="E57" s="176">
        <v>54</v>
      </c>
      <c r="F57" s="848">
        <v>50</v>
      </c>
      <c r="G57" s="260">
        <v>12.548101054040488</v>
      </c>
      <c r="H57" s="260">
        <v>11.4429</v>
      </c>
      <c r="I57" s="1142">
        <v>12</v>
      </c>
      <c r="J57" s="260">
        <v>9.8235401127887947</v>
      </c>
      <c r="K57" s="1143">
        <v>9.2747171211278054</v>
      </c>
      <c r="L57" s="83"/>
      <c r="M57" s="1150"/>
      <c r="N57" s="1150"/>
      <c r="O57" s="1150"/>
      <c r="P57" s="1150"/>
      <c r="Q57" s="1146"/>
      <c r="R57" s="1147"/>
      <c r="S57" s="192"/>
      <c r="T57" s="850"/>
      <c r="U57" s="82"/>
      <c r="V57" s="82"/>
      <c r="W57" s="82"/>
      <c r="X57" s="82"/>
      <c r="Y57" s="82"/>
      <c r="Z57" s="82"/>
      <c r="AA57" s="82"/>
      <c r="AB57" s="82"/>
      <c r="AC57" s="82"/>
      <c r="AD57" s="82"/>
    </row>
    <row r="58" spans="1:30" s="79" customFormat="1" ht="13.2">
      <c r="A58" s="1140" t="s">
        <v>1289</v>
      </c>
      <c r="B58" s="1141">
        <v>65</v>
      </c>
      <c r="C58" s="173">
        <v>53</v>
      </c>
      <c r="D58" s="848">
        <v>35</v>
      </c>
      <c r="E58" s="176">
        <v>41</v>
      </c>
      <c r="F58" s="848">
        <v>45</v>
      </c>
      <c r="G58" s="260">
        <v>10.574263868553766</v>
      </c>
      <c r="H58" s="260">
        <v>8.8274000000000008</v>
      </c>
      <c r="I58" s="1142">
        <v>5.9</v>
      </c>
      <c r="J58" s="260">
        <v>7.1528262386601531</v>
      </c>
      <c r="K58" s="1143">
        <v>8.0500894454382834</v>
      </c>
      <c r="L58" s="83"/>
      <c r="M58" s="1150"/>
      <c r="N58" s="1150"/>
      <c r="O58" s="1150"/>
      <c r="P58" s="1150"/>
      <c r="Q58" s="1146"/>
      <c r="R58" s="1147"/>
      <c r="S58" s="192"/>
      <c r="T58" s="850"/>
      <c r="U58" s="82"/>
      <c r="V58" s="82"/>
      <c r="W58" s="82"/>
      <c r="X58" s="82"/>
      <c r="Y58" s="82"/>
      <c r="Z58" s="82"/>
      <c r="AA58" s="82"/>
      <c r="AB58" s="82"/>
      <c r="AC58" s="82"/>
      <c r="AD58" s="82"/>
    </row>
    <row r="59" spans="1:30" s="135" customFormat="1" ht="12">
      <c r="A59" s="1152" t="s">
        <v>150</v>
      </c>
      <c r="B59" s="1133">
        <v>134</v>
      </c>
      <c r="C59" s="169">
        <v>176</v>
      </c>
      <c r="D59" s="847">
        <v>139</v>
      </c>
      <c r="E59" s="172">
        <v>166</v>
      </c>
      <c r="F59" s="847">
        <v>134</v>
      </c>
      <c r="G59" s="1134">
        <v>9.8420859346309211</v>
      </c>
      <c r="H59" s="1134">
        <v>13.1668</v>
      </c>
      <c r="I59" s="1135">
        <v>10.3</v>
      </c>
      <c r="J59" s="1149">
        <v>12.745700245700245</v>
      </c>
      <c r="K59" s="1137">
        <v>10.395655546935609</v>
      </c>
      <c r="L59" s="168"/>
      <c r="M59" s="1128"/>
      <c r="N59" s="1128"/>
      <c r="O59" s="1128"/>
      <c r="P59" s="1128"/>
      <c r="Q59" s="1138"/>
      <c r="R59" s="1147"/>
      <c r="S59" s="192"/>
      <c r="T59" s="850"/>
      <c r="U59" s="693"/>
      <c r="V59" s="693"/>
      <c r="W59" s="693"/>
      <c r="X59" s="693"/>
      <c r="Y59" s="693"/>
      <c r="Z59" s="693"/>
      <c r="AA59" s="693"/>
      <c r="AB59" s="693"/>
      <c r="AC59" s="693"/>
      <c r="AD59" s="693"/>
    </row>
    <row r="60" spans="1:30" s="79" customFormat="1" ht="13.2">
      <c r="A60" s="1140" t="s">
        <v>1288</v>
      </c>
      <c r="B60" s="1141">
        <v>94</v>
      </c>
      <c r="C60" s="173">
        <v>135</v>
      </c>
      <c r="D60" s="848">
        <v>100</v>
      </c>
      <c r="E60" s="176">
        <v>129</v>
      </c>
      <c r="F60" s="848">
        <v>107</v>
      </c>
      <c r="G60" s="260">
        <v>8.8163571562558634</v>
      </c>
      <c r="H60" s="260">
        <v>12.876799999999999</v>
      </c>
      <c r="I60" s="1142">
        <v>9.6</v>
      </c>
      <c r="J60" s="260">
        <v>12.645819037349279</v>
      </c>
      <c r="K60" s="1143">
        <v>10.64676616915423</v>
      </c>
      <c r="L60" s="83"/>
      <c r="M60" s="1150"/>
      <c r="N60" s="1150"/>
      <c r="O60" s="1150"/>
      <c r="P60" s="1150"/>
      <c r="Q60" s="1146"/>
      <c r="R60" s="1147"/>
      <c r="S60" s="192"/>
      <c r="T60" s="850"/>
      <c r="U60" s="82"/>
      <c r="V60" s="82"/>
      <c r="W60" s="82"/>
      <c r="X60" s="82"/>
      <c r="Y60" s="82"/>
      <c r="Z60" s="82"/>
      <c r="AA60" s="82"/>
      <c r="AB60" s="82"/>
      <c r="AC60" s="82"/>
      <c r="AD60" s="82"/>
    </row>
    <row r="61" spans="1:30" s="79" customFormat="1" ht="13.2">
      <c r="A61" s="343" t="s">
        <v>1287</v>
      </c>
      <c r="B61" s="1141">
        <v>40</v>
      </c>
      <c r="C61" s="173">
        <v>41</v>
      </c>
      <c r="D61" s="848">
        <v>39</v>
      </c>
      <c r="E61" s="176">
        <v>37</v>
      </c>
      <c r="F61" s="80">
        <v>27</v>
      </c>
      <c r="G61" s="260">
        <v>13.869625520110958</v>
      </c>
      <c r="H61" s="260">
        <v>14.221299999999999</v>
      </c>
      <c r="I61" s="1142">
        <v>13.7</v>
      </c>
      <c r="J61" s="260">
        <v>13.106624158696423</v>
      </c>
      <c r="K61" s="1143">
        <v>9.5507605235231701</v>
      </c>
      <c r="L61" s="83"/>
      <c r="M61" s="1150"/>
      <c r="N61" s="1150"/>
      <c r="O61" s="1150"/>
      <c r="P61" s="1150"/>
      <c r="Q61" s="1146"/>
      <c r="R61" s="1147"/>
      <c r="S61" s="192"/>
      <c r="T61" s="850"/>
      <c r="U61" s="82"/>
      <c r="V61" s="82"/>
      <c r="W61" s="82"/>
      <c r="X61" s="82"/>
      <c r="Y61" s="82"/>
      <c r="Z61" s="82"/>
      <c r="AA61" s="82"/>
      <c r="AB61" s="82"/>
      <c r="AC61" s="82"/>
      <c r="AD61" s="82"/>
    </row>
    <row r="62" spans="1:30" s="135" customFormat="1" ht="12">
      <c r="A62" s="1152" t="s">
        <v>151</v>
      </c>
      <c r="B62" s="1133">
        <v>43</v>
      </c>
      <c r="C62" s="169">
        <v>50</v>
      </c>
      <c r="D62" s="847">
        <v>27</v>
      </c>
      <c r="E62" s="172">
        <v>26</v>
      </c>
      <c r="F62" s="847">
        <v>26</v>
      </c>
      <c r="G62" s="1134">
        <v>7.9985119047619042</v>
      </c>
      <c r="H62" s="1134">
        <v>9.1524999999999999</v>
      </c>
      <c r="I62" s="1135">
        <v>5.2</v>
      </c>
      <c r="J62" s="1149">
        <v>5.0741608118657302</v>
      </c>
      <c r="K62" s="1137">
        <v>5.3586150041220115</v>
      </c>
      <c r="L62" s="168"/>
      <c r="M62" s="1128"/>
      <c r="N62" s="1128"/>
      <c r="O62" s="1128"/>
      <c r="P62" s="1128"/>
      <c r="Q62" s="1138"/>
      <c r="R62" s="1147"/>
      <c r="S62" s="192"/>
      <c r="T62" s="850"/>
      <c r="U62" s="693"/>
      <c r="V62" s="693"/>
      <c r="W62" s="693"/>
      <c r="X62" s="693"/>
      <c r="Y62" s="693"/>
      <c r="Z62" s="693"/>
      <c r="AA62" s="693"/>
      <c r="AB62" s="693"/>
      <c r="AC62" s="693"/>
      <c r="AD62" s="693"/>
    </row>
    <row r="63" spans="1:30" s="79" customFormat="1" ht="13.2">
      <c r="A63" s="1140" t="s">
        <v>1286</v>
      </c>
      <c r="B63" s="1141">
        <v>34</v>
      </c>
      <c r="C63" s="173">
        <v>35</v>
      </c>
      <c r="D63" s="848">
        <v>16</v>
      </c>
      <c r="E63" s="176">
        <v>24</v>
      </c>
      <c r="F63" s="848">
        <v>18</v>
      </c>
      <c r="G63" s="260">
        <v>8.2785488190893588</v>
      </c>
      <c r="H63" s="260">
        <v>8.3233999999999995</v>
      </c>
      <c r="I63" s="1142">
        <v>4</v>
      </c>
      <c r="J63" s="260">
        <v>6.152268649064343</v>
      </c>
      <c r="K63" s="1143">
        <v>4.8701298701298699</v>
      </c>
      <c r="L63" s="83"/>
      <c r="M63" s="1150"/>
      <c r="N63" s="1150"/>
      <c r="O63" s="1150"/>
      <c r="P63" s="1150"/>
      <c r="Q63" s="1146"/>
      <c r="R63" s="1147"/>
      <c r="S63" s="192"/>
      <c r="T63" s="850"/>
      <c r="U63" s="82"/>
      <c r="V63" s="82"/>
      <c r="W63" s="82"/>
      <c r="X63" s="82"/>
      <c r="Y63" s="82"/>
      <c r="Z63" s="82"/>
      <c r="AA63" s="82"/>
      <c r="AB63" s="82"/>
      <c r="AC63" s="82"/>
      <c r="AD63" s="82"/>
    </row>
    <row r="64" spans="1:30" s="79" customFormat="1" ht="13.2">
      <c r="A64" s="1140" t="s">
        <v>1285</v>
      </c>
      <c r="B64" s="1141">
        <v>9</v>
      </c>
      <c r="C64" s="173">
        <v>15</v>
      </c>
      <c r="D64" s="848">
        <v>11</v>
      </c>
      <c r="E64" s="176">
        <v>2</v>
      </c>
      <c r="F64" s="848">
        <v>8</v>
      </c>
      <c r="G64" s="260">
        <v>7.2463768115942031</v>
      </c>
      <c r="H64" s="260">
        <v>12.215</v>
      </c>
      <c r="I64" s="1142">
        <v>9.1</v>
      </c>
      <c r="J64" s="260">
        <v>1.635322976287817</v>
      </c>
      <c r="K64" s="1143">
        <v>7.1556350626118066</v>
      </c>
      <c r="L64" s="83"/>
      <c r="M64" s="1150"/>
      <c r="N64" s="1150"/>
      <c r="O64" s="1150"/>
      <c r="P64" s="1150"/>
      <c r="Q64" s="1146"/>
      <c r="R64" s="1147"/>
      <c r="S64" s="192"/>
      <c r="T64" s="850"/>
      <c r="U64" s="82"/>
      <c r="V64" s="82"/>
      <c r="W64" s="82"/>
      <c r="X64" s="82"/>
      <c r="Y64" s="82"/>
      <c r="Z64" s="82"/>
      <c r="AA64" s="82"/>
      <c r="AB64" s="82"/>
      <c r="AC64" s="82"/>
      <c r="AD64" s="82"/>
    </row>
    <row r="65" spans="1:30" s="135" customFormat="1" ht="12">
      <c r="A65" s="1152" t="s">
        <v>152</v>
      </c>
      <c r="B65" s="1133">
        <v>88</v>
      </c>
      <c r="C65" s="169">
        <v>80</v>
      </c>
      <c r="D65" s="847">
        <v>81</v>
      </c>
      <c r="E65" s="172">
        <v>92</v>
      </c>
      <c r="F65" s="847">
        <v>94</v>
      </c>
      <c r="G65" s="1134">
        <v>6.6879464964280286</v>
      </c>
      <c r="H65" s="1134">
        <v>6.4127999999999998</v>
      </c>
      <c r="I65" s="1135">
        <v>6.8</v>
      </c>
      <c r="J65" s="1149">
        <v>8.1387119603680098</v>
      </c>
      <c r="K65" s="1137">
        <v>8.3577842980350301</v>
      </c>
      <c r="L65" s="168"/>
      <c r="M65" s="1128"/>
      <c r="N65" s="1128"/>
      <c r="O65" s="1128"/>
      <c r="P65" s="1128"/>
      <c r="Q65" s="1138"/>
      <c r="R65" s="1147"/>
      <c r="S65" s="192"/>
      <c r="T65" s="850"/>
      <c r="U65" s="693"/>
      <c r="V65" s="693"/>
      <c r="W65" s="693"/>
      <c r="X65" s="693"/>
      <c r="Y65" s="693"/>
      <c r="Z65" s="693"/>
      <c r="AA65" s="693"/>
      <c r="AB65" s="693"/>
      <c r="AC65" s="693"/>
      <c r="AD65" s="693"/>
    </row>
    <row r="66" spans="1:30" s="79" customFormat="1" ht="13.2">
      <c r="A66" s="1140" t="s">
        <v>1284</v>
      </c>
      <c r="B66" s="1141">
        <v>48</v>
      </c>
      <c r="C66" s="173">
        <v>35</v>
      </c>
      <c r="D66" s="848">
        <v>44</v>
      </c>
      <c r="E66" s="176">
        <v>48</v>
      </c>
      <c r="F66" s="848">
        <v>34</v>
      </c>
      <c r="G66" s="260">
        <v>7.3081607795371495</v>
      </c>
      <c r="H66" s="260">
        <v>5.5652999999999997</v>
      </c>
      <c r="I66" s="1142">
        <v>7.5</v>
      </c>
      <c r="J66" s="260">
        <v>8.659570629622948</v>
      </c>
      <c r="K66" s="1143">
        <v>6.0790273556231007</v>
      </c>
      <c r="L66" s="83"/>
      <c r="M66" s="1150"/>
      <c r="N66" s="1150"/>
      <c r="O66" s="1150"/>
      <c r="P66" s="1150"/>
      <c r="Q66" s="1146"/>
      <c r="R66" s="1147"/>
      <c r="S66" s="192"/>
      <c r="T66" s="850"/>
      <c r="U66" s="82"/>
      <c r="V66" s="82"/>
      <c r="W66" s="82"/>
      <c r="X66" s="82"/>
      <c r="Y66" s="82"/>
      <c r="Z66" s="82"/>
      <c r="AA66" s="82"/>
      <c r="AB66" s="82"/>
      <c r="AC66" s="82"/>
      <c r="AD66" s="82"/>
    </row>
    <row r="67" spans="1:30" s="79" customFormat="1" ht="13.2">
      <c r="A67" s="1140" t="s">
        <v>1283</v>
      </c>
      <c r="B67" s="1141">
        <v>22</v>
      </c>
      <c r="C67" s="173">
        <v>18</v>
      </c>
      <c r="D67" s="848">
        <v>18</v>
      </c>
      <c r="E67" s="176">
        <v>16</v>
      </c>
      <c r="F67" s="848">
        <v>17</v>
      </c>
      <c r="G67" s="260">
        <v>7.7931278781438182</v>
      </c>
      <c r="H67" s="260">
        <v>7.3710000000000004</v>
      </c>
      <c r="I67" s="1142">
        <v>7.5</v>
      </c>
      <c r="J67" s="260">
        <v>6.9656073138876788</v>
      </c>
      <c r="K67" s="1143">
        <v>7.7484047402005469</v>
      </c>
      <c r="L67" s="83"/>
      <c r="M67" s="1150"/>
      <c r="N67" s="1150"/>
      <c r="O67" s="1150"/>
      <c r="P67" s="1150"/>
      <c r="Q67" s="1146"/>
      <c r="R67" s="1147"/>
      <c r="S67" s="192"/>
      <c r="T67" s="850"/>
      <c r="U67" s="82"/>
      <c r="V67" s="82"/>
      <c r="W67" s="82"/>
      <c r="X67" s="82"/>
      <c r="Y67" s="82"/>
      <c r="Z67" s="82"/>
      <c r="AA67" s="82"/>
      <c r="AB67" s="82"/>
      <c r="AC67" s="82"/>
      <c r="AD67" s="82"/>
    </row>
    <row r="68" spans="1:30" s="79" customFormat="1" ht="13.2">
      <c r="A68" s="1140" t="s">
        <v>1282</v>
      </c>
      <c r="B68" s="1141">
        <v>18</v>
      </c>
      <c r="C68" s="173">
        <v>24</v>
      </c>
      <c r="D68" s="848">
        <v>18</v>
      </c>
      <c r="E68" s="176">
        <v>26</v>
      </c>
      <c r="F68" s="848">
        <v>42</v>
      </c>
      <c r="G68" s="260">
        <v>5.1963048498845259</v>
      </c>
      <c r="H68" s="260">
        <v>6.9065000000000003</v>
      </c>
      <c r="I68" s="1142">
        <v>5.2</v>
      </c>
      <c r="J68" s="260">
        <v>8.0073914382506928</v>
      </c>
      <c r="K68" s="1143">
        <v>12.991030003093103</v>
      </c>
      <c r="L68" s="83"/>
      <c r="M68" s="1150"/>
      <c r="N68" s="1150"/>
      <c r="O68" s="1150"/>
      <c r="P68" s="1150"/>
      <c r="Q68" s="1146"/>
      <c r="R68" s="1147"/>
      <c r="S68" s="192"/>
      <c r="T68" s="850"/>
      <c r="U68" s="82"/>
      <c r="V68" s="82"/>
      <c r="W68" s="82"/>
      <c r="X68" s="82"/>
      <c r="Y68" s="82"/>
      <c r="Z68" s="82"/>
      <c r="AA68" s="82"/>
      <c r="AB68" s="82"/>
      <c r="AC68" s="82"/>
      <c r="AD68" s="82"/>
    </row>
    <row r="69" spans="1:30" s="79" customFormat="1" ht="13.2">
      <c r="A69" s="1140" t="s">
        <v>1281</v>
      </c>
      <c r="B69" s="1141" t="s">
        <v>1779</v>
      </c>
      <c r="C69" s="173">
        <v>3</v>
      </c>
      <c r="D69" s="848">
        <v>1</v>
      </c>
      <c r="E69" s="176">
        <v>2</v>
      </c>
      <c r="F69" s="848">
        <v>1</v>
      </c>
      <c r="G69" s="260">
        <v>0</v>
      </c>
      <c r="H69" s="260">
        <v>14.492800000000001</v>
      </c>
      <c r="I69" s="1142">
        <v>6</v>
      </c>
      <c r="J69" s="260">
        <v>10</v>
      </c>
      <c r="K69" s="1143">
        <v>5.8479532163742682</v>
      </c>
      <c r="L69" s="83"/>
      <c r="M69" s="1150"/>
      <c r="N69" s="1150"/>
      <c r="O69" s="1150"/>
      <c r="P69" s="1150"/>
      <c r="Q69" s="1146"/>
      <c r="R69" s="1147"/>
      <c r="S69" s="192"/>
      <c r="T69" s="850"/>
      <c r="U69" s="82"/>
      <c r="V69" s="82"/>
      <c r="W69" s="82"/>
      <c r="X69" s="82"/>
      <c r="Y69" s="82"/>
      <c r="Z69" s="82"/>
      <c r="AA69" s="82"/>
      <c r="AB69" s="82"/>
      <c r="AC69" s="82"/>
      <c r="AD69" s="82"/>
    </row>
    <row r="70" spans="1:30" s="135" customFormat="1" ht="12">
      <c r="A70" s="1132" t="s">
        <v>156</v>
      </c>
      <c r="B70" s="1133">
        <v>9</v>
      </c>
      <c r="C70" s="169">
        <v>11</v>
      </c>
      <c r="D70" s="847">
        <v>10</v>
      </c>
      <c r="E70" s="172">
        <v>7</v>
      </c>
      <c r="F70" s="847">
        <v>11</v>
      </c>
      <c r="G70" s="1134">
        <v>5.3034767236299354</v>
      </c>
      <c r="H70" s="1134">
        <v>6.6666999999999996</v>
      </c>
      <c r="I70" s="1135">
        <v>6.5</v>
      </c>
      <c r="J70" s="1149">
        <v>4.5248868778280551</v>
      </c>
      <c r="K70" s="1137">
        <v>7.596685082872928</v>
      </c>
      <c r="L70" s="168"/>
      <c r="M70" s="1128"/>
      <c r="N70" s="1128"/>
      <c r="O70" s="1128"/>
      <c r="P70" s="1128"/>
      <c r="Q70" s="1138"/>
      <c r="R70" s="1147"/>
      <c r="S70" s="192"/>
      <c r="T70" s="850"/>
      <c r="U70" s="693"/>
      <c r="V70" s="693"/>
      <c r="W70" s="693"/>
      <c r="X70" s="693"/>
      <c r="Y70" s="693"/>
      <c r="Z70" s="693"/>
      <c r="AA70" s="693"/>
      <c r="AB70" s="693"/>
      <c r="AC70" s="693"/>
      <c r="AD70" s="693"/>
    </row>
    <row r="71" spans="1:30" s="79" customFormat="1" ht="13.2">
      <c r="A71" s="1140" t="s">
        <v>1280</v>
      </c>
      <c r="B71" s="1141">
        <v>4</v>
      </c>
      <c r="C71" s="173">
        <v>4</v>
      </c>
      <c r="D71" s="848">
        <v>5</v>
      </c>
      <c r="E71" s="176">
        <v>4</v>
      </c>
      <c r="F71" s="848">
        <v>5</v>
      </c>
      <c r="G71" s="260">
        <v>4.0733197556008145</v>
      </c>
      <c r="H71" s="260">
        <v>4.1407999999999996</v>
      </c>
      <c r="I71" s="1142">
        <v>5.3</v>
      </c>
      <c r="J71" s="260">
        <v>4.2238648363252373</v>
      </c>
      <c r="K71" s="1143">
        <v>5.6689342403628116</v>
      </c>
      <c r="L71" s="83"/>
      <c r="M71" s="1150"/>
      <c r="N71" s="1150"/>
      <c r="O71" s="1150"/>
      <c r="P71" s="1150"/>
      <c r="Q71" s="1146"/>
      <c r="R71" s="1147"/>
      <c r="S71" s="192"/>
      <c r="T71" s="850"/>
      <c r="U71" s="82"/>
      <c r="V71" s="82"/>
      <c r="W71" s="82"/>
      <c r="X71" s="82"/>
      <c r="Y71" s="82"/>
      <c r="Z71" s="82"/>
      <c r="AA71" s="82"/>
      <c r="AB71" s="82"/>
      <c r="AC71" s="82"/>
      <c r="AD71" s="82"/>
    </row>
    <row r="72" spans="1:30" s="79" customFormat="1" ht="13.2">
      <c r="A72" s="1140" t="s">
        <v>1279</v>
      </c>
      <c r="B72" s="1141">
        <v>4</v>
      </c>
      <c r="C72" s="173">
        <v>7</v>
      </c>
      <c r="D72" s="848">
        <v>3</v>
      </c>
      <c r="E72" s="176">
        <v>2</v>
      </c>
      <c r="F72" s="848">
        <v>3</v>
      </c>
      <c r="G72" s="260">
        <v>7.259528130671506</v>
      </c>
      <c r="H72" s="260">
        <v>12.7737</v>
      </c>
      <c r="I72" s="1142">
        <v>6.3</v>
      </c>
      <c r="J72" s="260">
        <v>4.2105263157894735</v>
      </c>
      <c r="K72" s="1143">
        <v>6.9284064665127021</v>
      </c>
      <c r="L72" s="83"/>
      <c r="M72" s="1150"/>
      <c r="N72" s="1150"/>
      <c r="O72" s="1150"/>
      <c r="P72" s="1150"/>
      <c r="Q72" s="1146"/>
      <c r="R72" s="1147"/>
      <c r="S72" s="192"/>
      <c r="T72" s="850"/>
      <c r="U72" s="82"/>
      <c r="V72" s="82"/>
      <c r="W72" s="82"/>
      <c r="X72" s="82"/>
      <c r="Y72" s="82"/>
      <c r="Z72" s="82"/>
      <c r="AA72" s="82"/>
      <c r="AB72" s="82"/>
      <c r="AC72" s="82"/>
      <c r="AD72" s="82"/>
    </row>
    <row r="73" spans="1:30" s="79" customFormat="1" ht="13.2">
      <c r="A73" s="1140" t="s">
        <v>1278</v>
      </c>
      <c r="B73" s="1141">
        <v>1</v>
      </c>
      <c r="C73" s="1151" t="s">
        <v>1779</v>
      </c>
      <c r="D73" s="848">
        <v>1</v>
      </c>
      <c r="E73" s="176">
        <v>0</v>
      </c>
      <c r="F73" s="848">
        <v>1</v>
      </c>
      <c r="G73" s="260">
        <v>15.873015873015872</v>
      </c>
      <c r="H73" s="260">
        <v>0</v>
      </c>
      <c r="I73" s="1142">
        <v>17.899999999999999</v>
      </c>
      <c r="J73" s="260">
        <v>0</v>
      </c>
      <c r="K73" s="1143">
        <v>20.408163265306122</v>
      </c>
      <c r="L73" s="83"/>
      <c r="M73" s="1150"/>
      <c r="N73" s="1150"/>
      <c r="O73" s="1150"/>
      <c r="P73" s="1150"/>
      <c r="Q73" s="1146"/>
      <c r="R73" s="1147"/>
      <c r="S73" s="192"/>
      <c r="T73" s="850"/>
      <c r="U73" s="82"/>
      <c r="V73" s="82"/>
      <c r="W73" s="82"/>
      <c r="X73" s="82"/>
      <c r="Y73" s="82"/>
      <c r="Z73" s="82"/>
      <c r="AA73" s="82"/>
      <c r="AB73" s="82"/>
      <c r="AC73" s="82"/>
      <c r="AD73" s="82"/>
    </row>
    <row r="74" spans="1:30" s="79" customFormat="1" ht="13.2">
      <c r="A74" s="1140" t="s">
        <v>1277</v>
      </c>
      <c r="B74" s="1141" t="s">
        <v>1779</v>
      </c>
      <c r="C74" s="1151" t="s">
        <v>1779</v>
      </c>
      <c r="D74" s="848">
        <v>1</v>
      </c>
      <c r="E74" s="176">
        <v>1</v>
      </c>
      <c r="F74" s="848">
        <v>2</v>
      </c>
      <c r="G74" s="260">
        <v>0</v>
      </c>
      <c r="H74" s="260">
        <v>0</v>
      </c>
      <c r="I74" s="1142">
        <v>14.9</v>
      </c>
      <c r="J74" s="260">
        <v>13.698630136986301</v>
      </c>
      <c r="K74" s="1143">
        <v>26.315789473684209</v>
      </c>
      <c r="L74" s="83"/>
      <c r="M74" s="1150"/>
      <c r="N74" s="1150"/>
      <c r="O74" s="1150"/>
      <c r="P74" s="1150"/>
      <c r="Q74" s="1146"/>
      <c r="R74" s="1147"/>
      <c r="S74" s="192"/>
      <c r="T74" s="850"/>
      <c r="U74" s="82"/>
      <c r="V74" s="82"/>
      <c r="W74" s="82"/>
      <c r="X74" s="82"/>
      <c r="Y74" s="82"/>
      <c r="Z74" s="82"/>
      <c r="AA74" s="82"/>
      <c r="AB74" s="82"/>
      <c r="AC74" s="82"/>
      <c r="AD74" s="82"/>
    </row>
    <row r="75" spans="1:30" s="135" customFormat="1" ht="12">
      <c r="A75" s="1152" t="s">
        <v>154</v>
      </c>
      <c r="B75" s="1133">
        <v>25</v>
      </c>
      <c r="C75" s="169">
        <v>19</v>
      </c>
      <c r="D75" s="847">
        <v>13</v>
      </c>
      <c r="E75" s="172">
        <v>17</v>
      </c>
      <c r="F75" s="847">
        <v>20</v>
      </c>
      <c r="G75" s="1134">
        <v>11.246063877642825</v>
      </c>
      <c r="H75" s="1134">
        <v>8.4406999999999996</v>
      </c>
      <c r="I75" s="1135">
        <v>6.1</v>
      </c>
      <c r="J75" s="1149">
        <v>8.053055423969683</v>
      </c>
      <c r="K75" s="1137">
        <v>9.7847358121330714</v>
      </c>
      <c r="L75" s="168"/>
      <c r="M75" s="1128"/>
      <c r="N75" s="1128"/>
      <c r="O75" s="1128"/>
      <c r="P75" s="1128"/>
      <c r="Q75" s="1138"/>
      <c r="R75" s="1147"/>
      <c r="S75" s="192"/>
      <c r="T75" s="850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</row>
    <row r="76" spans="1:30" s="79" customFormat="1" ht="13.2">
      <c r="A76" s="1140" t="s">
        <v>1276</v>
      </c>
      <c r="B76" s="1141">
        <v>22</v>
      </c>
      <c r="C76" s="173">
        <v>17</v>
      </c>
      <c r="D76" s="848">
        <v>11</v>
      </c>
      <c r="E76" s="176">
        <v>15</v>
      </c>
      <c r="F76" s="848">
        <v>18</v>
      </c>
      <c r="G76" s="260">
        <v>11.783610069630424</v>
      </c>
      <c r="H76" s="260">
        <v>9.1546000000000003</v>
      </c>
      <c r="I76" s="1142">
        <v>6.3</v>
      </c>
      <c r="J76" s="260">
        <v>8.5034013605442187</v>
      </c>
      <c r="K76" s="1143">
        <v>10.823812387251955</v>
      </c>
      <c r="L76" s="83"/>
      <c r="M76" s="1150"/>
      <c r="N76" s="1150"/>
      <c r="O76" s="1150"/>
      <c r="P76" s="1150"/>
      <c r="Q76" s="1146"/>
      <c r="R76" s="1147"/>
      <c r="S76" s="192"/>
      <c r="T76" s="850"/>
      <c r="U76" s="82"/>
      <c r="V76" s="82"/>
      <c r="W76" s="82"/>
      <c r="X76" s="82"/>
      <c r="Y76" s="82"/>
      <c r="Z76" s="82"/>
      <c r="AA76" s="82"/>
      <c r="AB76" s="82"/>
      <c r="AC76" s="82"/>
      <c r="AD76" s="82"/>
    </row>
    <row r="77" spans="1:30" s="79" customFormat="1" ht="13.2">
      <c r="A77" s="1140" t="s">
        <v>1275</v>
      </c>
      <c r="B77" s="1141">
        <v>2</v>
      </c>
      <c r="C77" s="1151" t="s">
        <v>1779</v>
      </c>
      <c r="D77" s="848">
        <v>0</v>
      </c>
      <c r="E77" s="176">
        <v>0</v>
      </c>
      <c r="F77" s="848">
        <v>0</v>
      </c>
      <c r="G77" s="260">
        <v>90.909090909090907</v>
      </c>
      <c r="H77" s="260">
        <v>0</v>
      </c>
      <c r="I77" s="1142">
        <v>0</v>
      </c>
      <c r="J77" s="260">
        <v>0</v>
      </c>
      <c r="K77" s="1143">
        <v>0</v>
      </c>
      <c r="L77" s="83"/>
      <c r="M77" s="1150"/>
      <c r="N77" s="1150"/>
      <c r="O77" s="1150"/>
      <c r="P77" s="1150"/>
      <c r="Q77" s="1146"/>
      <c r="R77" s="1147"/>
      <c r="S77" s="192"/>
      <c r="T77" s="850"/>
      <c r="U77" s="82"/>
      <c r="V77" s="82"/>
      <c r="W77" s="82"/>
      <c r="X77" s="82"/>
      <c r="Y77" s="82"/>
      <c r="Z77" s="82"/>
      <c r="AA77" s="82"/>
      <c r="AB77" s="82"/>
      <c r="AC77" s="82"/>
      <c r="AD77" s="82"/>
    </row>
    <row r="78" spans="1:30" s="79" customFormat="1" ht="13.2">
      <c r="A78" s="1140" t="s">
        <v>1274</v>
      </c>
      <c r="B78" s="1141">
        <v>1</v>
      </c>
      <c r="C78" s="173">
        <v>1</v>
      </c>
      <c r="D78" s="848">
        <v>0</v>
      </c>
      <c r="E78" s="176">
        <v>0</v>
      </c>
      <c r="F78" s="848">
        <v>0</v>
      </c>
      <c r="G78" s="260">
        <v>12.195121951219512</v>
      </c>
      <c r="H78" s="260">
        <v>11.1111</v>
      </c>
      <c r="I78" s="1142">
        <v>0</v>
      </c>
      <c r="J78" s="260">
        <v>0</v>
      </c>
      <c r="K78" s="1143">
        <v>0</v>
      </c>
      <c r="L78" s="83"/>
      <c r="M78" s="1150"/>
      <c r="N78" s="1150"/>
      <c r="O78" s="1150"/>
      <c r="P78" s="1150"/>
      <c r="Q78" s="1146"/>
      <c r="R78" s="1147"/>
      <c r="S78" s="192"/>
      <c r="T78" s="850"/>
      <c r="U78" s="82"/>
      <c r="V78" s="82"/>
      <c r="W78" s="82"/>
      <c r="X78" s="82"/>
      <c r="Y78" s="82"/>
      <c r="Z78" s="82"/>
      <c r="AA78" s="82"/>
      <c r="AB78" s="82"/>
      <c r="AC78" s="82"/>
      <c r="AD78" s="82"/>
    </row>
    <row r="79" spans="1:30" s="79" customFormat="1" ht="13.8" thickBot="1">
      <c r="A79" s="1153" t="s">
        <v>1273</v>
      </c>
      <c r="B79" s="1154" t="s">
        <v>1779</v>
      </c>
      <c r="C79" s="326">
        <v>1</v>
      </c>
      <c r="D79" s="1155">
        <v>2</v>
      </c>
      <c r="E79" s="328">
        <v>2</v>
      </c>
      <c r="F79" s="1155">
        <v>2</v>
      </c>
      <c r="G79" s="1156">
        <v>0</v>
      </c>
      <c r="H79" s="1156">
        <v>3.8610000000000002</v>
      </c>
      <c r="I79" s="1157">
        <v>7.6</v>
      </c>
      <c r="J79" s="1156">
        <v>8.5836909871244629</v>
      </c>
      <c r="K79" s="1158">
        <v>7.1174377224199281</v>
      </c>
      <c r="L79" s="83"/>
      <c r="M79" s="1150"/>
      <c r="N79" s="1150"/>
      <c r="O79" s="1150"/>
      <c r="P79" s="1150"/>
      <c r="Q79" s="1146"/>
      <c r="R79" s="1147"/>
      <c r="S79" s="192"/>
      <c r="T79" s="850"/>
      <c r="U79" s="82"/>
      <c r="V79" s="82"/>
      <c r="W79" s="82"/>
      <c r="X79" s="82"/>
      <c r="Y79" s="82"/>
      <c r="Z79" s="82"/>
      <c r="AA79" s="82"/>
      <c r="AB79" s="82"/>
      <c r="AC79" s="82"/>
      <c r="AD79" s="82"/>
    </row>
    <row r="80" spans="1:30">
      <c r="A80" s="1159" t="s">
        <v>5033</v>
      </c>
      <c r="B80" s="76"/>
      <c r="C80" s="76"/>
      <c r="D80" s="125"/>
      <c r="E80" s="125"/>
      <c r="F80" s="125"/>
      <c r="G80" s="7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</row>
    <row r="81" spans="1:7">
      <c r="A81" s="79" t="s">
        <v>4082</v>
      </c>
      <c r="B81" s="76"/>
      <c r="C81" s="76"/>
      <c r="D81" s="125"/>
      <c r="E81" s="125"/>
      <c r="F81" s="125"/>
      <c r="G81" s="76"/>
    </row>
  </sheetData>
  <mergeCells count="13">
    <mergeCell ref="A6:A9"/>
    <mergeCell ref="B6:F7"/>
    <mergeCell ref="G6:K7"/>
    <mergeCell ref="B8:B9"/>
    <mergeCell ref="H8:H9"/>
    <mergeCell ref="I8:I9"/>
    <mergeCell ref="J8:J9"/>
    <mergeCell ref="K8:K9"/>
    <mergeCell ref="C8:C9"/>
    <mergeCell ref="D8:D9"/>
    <mergeCell ref="E8:E9"/>
    <mergeCell ref="F8:F9"/>
    <mergeCell ref="G8:G9"/>
  </mergeCells>
  <hyperlinks>
    <hyperlink ref="A1" location="Indice!A157" display="Volver"/>
  </hyperlinks>
  <pageMargins left="0.74803149606299213" right="0.74803149606299213" top="0.98425196850393704" bottom="0.98425196850393704" header="0" footer="0"/>
  <pageSetup scale="53" orientation="portrait" r:id="rId1"/>
  <headerFooter alignWithMargins="0"/>
  <rowBreaks count="1" manualBreakCount="1">
    <brk id="83" max="10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>
  <sheetPr codeName="Hoja99">
    <outlinePr summaryBelow="0" summaryRight="0"/>
  </sheetPr>
  <dimension ref="A1:O97"/>
  <sheetViews>
    <sheetView showGridLines="0" showRowColHeaders="0" zoomScaleNormal="100" workbookViewId="0"/>
  </sheetViews>
  <sheetFormatPr baseColWidth="10" defaultColWidth="8.88671875" defaultRowHeight="13.2"/>
  <cols>
    <col min="1" max="1" width="21.33203125" style="742" bestFit="1" customWidth="1"/>
    <col min="2" max="2" width="5.109375" style="742" bestFit="1" customWidth="1"/>
    <col min="3" max="3" width="5.6640625" style="742" bestFit="1" customWidth="1"/>
    <col min="4" max="4" width="7.33203125" style="742" bestFit="1" customWidth="1"/>
    <col min="5" max="5" width="5.6640625" style="742" bestFit="1" customWidth="1"/>
    <col min="6" max="6" width="4.6640625" style="742" bestFit="1" customWidth="1"/>
    <col min="7" max="7" width="5.33203125" style="742" bestFit="1" customWidth="1"/>
    <col min="8" max="8" width="5.44140625" style="742" bestFit="1" customWidth="1"/>
    <col min="9" max="9" width="4.88671875" style="742" bestFit="1" customWidth="1"/>
    <col min="10" max="10" width="6.6640625" style="742" bestFit="1" customWidth="1"/>
    <col min="11" max="11" width="10.33203125" style="742" bestFit="1" customWidth="1"/>
    <col min="12" max="12" width="7.5546875" style="742" bestFit="1" customWidth="1"/>
    <col min="13" max="13" width="9.6640625" style="742" bestFit="1" customWidth="1"/>
    <col min="14" max="14" width="9.109375" style="742" bestFit="1" customWidth="1"/>
    <col min="15" max="15" width="11.33203125" style="742" bestFit="1" customWidth="1"/>
    <col min="16" max="256" width="8.88671875" style="742"/>
    <col min="257" max="257" width="21.33203125" style="742" bestFit="1" customWidth="1"/>
    <col min="258" max="258" width="5.109375" style="742" bestFit="1" customWidth="1"/>
    <col min="259" max="259" width="5.6640625" style="742" bestFit="1" customWidth="1"/>
    <col min="260" max="260" width="7.33203125" style="742" bestFit="1" customWidth="1"/>
    <col min="261" max="261" width="5.6640625" style="742" bestFit="1" customWidth="1"/>
    <col min="262" max="262" width="4.6640625" style="742" bestFit="1" customWidth="1"/>
    <col min="263" max="263" width="5.33203125" style="742" bestFit="1" customWidth="1"/>
    <col min="264" max="264" width="5.44140625" style="742" bestFit="1" customWidth="1"/>
    <col min="265" max="265" width="4.88671875" style="742" bestFit="1" customWidth="1"/>
    <col min="266" max="266" width="6.6640625" style="742" bestFit="1" customWidth="1"/>
    <col min="267" max="267" width="10.33203125" style="742" bestFit="1" customWidth="1"/>
    <col min="268" max="268" width="7.5546875" style="742" bestFit="1" customWidth="1"/>
    <col min="269" max="269" width="9.6640625" style="742" bestFit="1" customWidth="1"/>
    <col min="270" max="270" width="9.109375" style="742" bestFit="1" customWidth="1"/>
    <col min="271" max="271" width="11.33203125" style="742" bestFit="1" customWidth="1"/>
    <col min="272" max="512" width="8.88671875" style="742"/>
    <col min="513" max="513" width="21.33203125" style="742" bestFit="1" customWidth="1"/>
    <col min="514" max="514" width="5.109375" style="742" bestFit="1" customWidth="1"/>
    <col min="515" max="515" width="5.6640625" style="742" bestFit="1" customWidth="1"/>
    <col min="516" max="516" width="7.33203125" style="742" bestFit="1" customWidth="1"/>
    <col min="517" max="517" width="5.6640625" style="742" bestFit="1" customWidth="1"/>
    <col min="518" max="518" width="4.6640625" style="742" bestFit="1" customWidth="1"/>
    <col min="519" max="519" width="5.33203125" style="742" bestFit="1" customWidth="1"/>
    <col min="520" max="520" width="5.44140625" style="742" bestFit="1" customWidth="1"/>
    <col min="521" max="521" width="4.88671875" style="742" bestFit="1" customWidth="1"/>
    <col min="522" max="522" width="6.6640625" style="742" bestFit="1" customWidth="1"/>
    <col min="523" max="523" width="10.33203125" style="742" bestFit="1" customWidth="1"/>
    <col min="524" max="524" width="7.5546875" style="742" bestFit="1" customWidth="1"/>
    <col min="525" max="525" width="9.6640625" style="742" bestFit="1" customWidth="1"/>
    <col min="526" max="526" width="9.109375" style="742" bestFit="1" customWidth="1"/>
    <col min="527" max="527" width="11.33203125" style="742" bestFit="1" customWidth="1"/>
    <col min="528" max="768" width="8.88671875" style="742"/>
    <col min="769" max="769" width="21.33203125" style="742" bestFit="1" customWidth="1"/>
    <col min="770" max="770" width="5.109375" style="742" bestFit="1" customWidth="1"/>
    <col min="771" max="771" width="5.6640625" style="742" bestFit="1" customWidth="1"/>
    <col min="772" max="772" width="7.33203125" style="742" bestFit="1" customWidth="1"/>
    <col min="773" max="773" width="5.6640625" style="742" bestFit="1" customWidth="1"/>
    <col min="774" max="774" width="4.6640625" style="742" bestFit="1" customWidth="1"/>
    <col min="775" max="775" width="5.33203125" style="742" bestFit="1" customWidth="1"/>
    <col min="776" max="776" width="5.44140625" style="742" bestFit="1" customWidth="1"/>
    <col min="777" max="777" width="4.88671875" style="742" bestFit="1" customWidth="1"/>
    <col min="778" max="778" width="6.6640625" style="742" bestFit="1" customWidth="1"/>
    <col min="779" max="779" width="10.33203125" style="742" bestFit="1" customWidth="1"/>
    <col min="780" max="780" width="7.5546875" style="742" bestFit="1" customWidth="1"/>
    <col min="781" max="781" width="9.6640625" style="742" bestFit="1" customWidth="1"/>
    <col min="782" max="782" width="9.109375" style="742" bestFit="1" customWidth="1"/>
    <col min="783" max="783" width="11.33203125" style="742" bestFit="1" customWidth="1"/>
    <col min="784" max="1024" width="8.88671875" style="742"/>
    <col min="1025" max="1025" width="21.33203125" style="742" bestFit="1" customWidth="1"/>
    <col min="1026" max="1026" width="5.109375" style="742" bestFit="1" customWidth="1"/>
    <col min="1027" max="1027" width="5.6640625" style="742" bestFit="1" customWidth="1"/>
    <col min="1028" max="1028" width="7.33203125" style="742" bestFit="1" customWidth="1"/>
    <col min="1029" max="1029" width="5.6640625" style="742" bestFit="1" customWidth="1"/>
    <col min="1030" max="1030" width="4.6640625" style="742" bestFit="1" customWidth="1"/>
    <col min="1031" max="1031" width="5.33203125" style="742" bestFit="1" customWidth="1"/>
    <col min="1032" max="1032" width="5.44140625" style="742" bestFit="1" customWidth="1"/>
    <col min="1033" max="1033" width="4.88671875" style="742" bestFit="1" customWidth="1"/>
    <col min="1034" max="1034" width="6.6640625" style="742" bestFit="1" customWidth="1"/>
    <col min="1035" max="1035" width="10.33203125" style="742" bestFit="1" customWidth="1"/>
    <col min="1036" max="1036" width="7.5546875" style="742" bestFit="1" customWidth="1"/>
    <col min="1037" max="1037" width="9.6640625" style="742" bestFit="1" customWidth="1"/>
    <col min="1038" max="1038" width="9.109375" style="742" bestFit="1" customWidth="1"/>
    <col min="1039" max="1039" width="11.33203125" style="742" bestFit="1" customWidth="1"/>
    <col min="1040" max="1280" width="8.88671875" style="742"/>
    <col min="1281" max="1281" width="21.33203125" style="742" bestFit="1" customWidth="1"/>
    <col min="1282" max="1282" width="5.109375" style="742" bestFit="1" customWidth="1"/>
    <col min="1283" max="1283" width="5.6640625" style="742" bestFit="1" customWidth="1"/>
    <col min="1284" max="1284" width="7.33203125" style="742" bestFit="1" customWidth="1"/>
    <col min="1285" max="1285" width="5.6640625" style="742" bestFit="1" customWidth="1"/>
    <col min="1286" max="1286" width="4.6640625" style="742" bestFit="1" customWidth="1"/>
    <col min="1287" max="1287" width="5.33203125" style="742" bestFit="1" customWidth="1"/>
    <col min="1288" max="1288" width="5.44140625" style="742" bestFit="1" customWidth="1"/>
    <col min="1289" max="1289" width="4.88671875" style="742" bestFit="1" customWidth="1"/>
    <col min="1290" max="1290" width="6.6640625" style="742" bestFit="1" customWidth="1"/>
    <col min="1291" max="1291" width="10.33203125" style="742" bestFit="1" customWidth="1"/>
    <col min="1292" max="1292" width="7.5546875" style="742" bestFit="1" customWidth="1"/>
    <col min="1293" max="1293" width="9.6640625" style="742" bestFit="1" customWidth="1"/>
    <col min="1294" max="1294" width="9.109375" style="742" bestFit="1" customWidth="1"/>
    <col min="1295" max="1295" width="11.33203125" style="742" bestFit="1" customWidth="1"/>
    <col min="1296" max="1536" width="8.88671875" style="742"/>
    <col min="1537" max="1537" width="21.33203125" style="742" bestFit="1" customWidth="1"/>
    <col min="1538" max="1538" width="5.109375" style="742" bestFit="1" customWidth="1"/>
    <col min="1539" max="1539" width="5.6640625" style="742" bestFit="1" customWidth="1"/>
    <col min="1540" max="1540" width="7.33203125" style="742" bestFit="1" customWidth="1"/>
    <col min="1541" max="1541" width="5.6640625" style="742" bestFit="1" customWidth="1"/>
    <col min="1542" max="1542" width="4.6640625" style="742" bestFit="1" customWidth="1"/>
    <col min="1543" max="1543" width="5.33203125" style="742" bestFit="1" customWidth="1"/>
    <col min="1544" max="1544" width="5.44140625" style="742" bestFit="1" customWidth="1"/>
    <col min="1545" max="1545" width="4.88671875" style="742" bestFit="1" customWidth="1"/>
    <col min="1546" max="1546" width="6.6640625" style="742" bestFit="1" customWidth="1"/>
    <col min="1547" max="1547" width="10.33203125" style="742" bestFit="1" customWidth="1"/>
    <col min="1548" max="1548" width="7.5546875" style="742" bestFit="1" customWidth="1"/>
    <col min="1549" max="1549" width="9.6640625" style="742" bestFit="1" customWidth="1"/>
    <col min="1550" max="1550" width="9.109375" style="742" bestFit="1" customWidth="1"/>
    <col min="1551" max="1551" width="11.33203125" style="742" bestFit="1" customWidth="1"/>
    <col min="1552" max="1792" width="8.88671875" style="742"/>
    <col min="1793" max="1793" width="21.33203125" style="742" bestFit="1" customWidth="1"/>
    <col min="1794" max="1794" width="5.109375" style="742" bestFit="1" customWidth="1"/>
    <col min="1795" max="1795" width="5.6640625" style="742" bestFit="1" customWidth="1"/>
    <col min="1796" max="1796" width="7.33203125" style="742" bestFit="1" customWidth="1"/>
    <col min="1797" max="1797" width="5.6640625" style="742" bestFit="1" customWidth="1"/>
    <col min="1798" max="1798" width="4.6640625" style="742" bestFit="1" customWidth="1"/>
    <col min="1799" max="1799" width="5.33203125" style="742" bestFit="1" customWidth="1"/>
    <col min="1800" max="1800" width="5.44140625" style="742" bestFit="1" customWidth="1"/>
    <col min="1801" max="1801" width="4.88671875" style="742" bestFit="1" customWidth="1"/>
    <col min="1802" max="1802" width="6.6640625" style="742" bestFit="1" customWidth="1"/>
    <col min="1803" max="1803" width="10.33203125" style="742" bestFit="1" customWidth="1"/>
    <col min="1804" max="1804" width="7.5546875" style="742" bestFit="1" customWidth="1"/>
    <col min="1805" max="1805" width="9.6640625" style="742" bestFit="1" customWidth="1"/>
    <col min="1806" max="1806" width="9.109375" style="742" bestFit="1" customWidth="1"/>
    <col min="1807" max="1807" width="11.33203125" style="742" bestFit="1" customWidth="1"/>
    <col min="1808" max="2048" width="8.88671875" style="742"/>
    <col min="2049" max="2049" width="21.33203125" style="742" bestFit="1" customWidth="1"/>
    <col min="2050" max="2050" width="5.109375" style="742" bestFit="1" customWidth="1"/>
    <col min="2051" max="2051" width="5.6640625" style="742" bestFit="1" customWidth="1"/>
    <col min="2052" max="2052" width="7.33203125" style="742" bestFit="1" customWidth="1"/>
    <col min="2053" max="2053" width="5.6640625" style="742" bestFit="1" customWidth="1"/>
    <col min="2054" max="2054" width="4.6640625" style="742" bestFit="1" customWidth="1"/>
    <col min="2055" max="2055" width="5.33203125" style="742" bestFit="1" customWidth="1"/>
    <col min="2056" max="2056" width="5.44140625" style="742" bestFit="1" customWidth="1"/>
    <col min="2057" max="2057" width="4.88671875" style="742" bestFit="1" customWidth="1"/>
    <col min="2058" max="2058" width="6.6640625" style="742" bestFit="1" customWidth="1"/>
    <col min="2059" max="2059" width="10.33203125" style="742" bestFit="1" customWidth="1"/>
    <col min="2060" max="2060" width="7.5546875" style="742" bestFit="1" customWidth="1"/>
    <col min="2061" max="2061" width="9.6640625" style="742" bestFit="1" customWidth="1"/>
    <col min="2062" max="2062" width="9.109375" style="742" bestFit="1" customWidth="1"/>
    <col min="2063" max="2063" width="11.33203125" style="742" bestFit="1" customWidth="1"/>
    <col min="2064" max="2304" width="8.88671875" style="742"/>
    <col min="2305" max="2305" width="21.33203125" style="742" bestFit="1" customWidth="1"/>
    <col min="2306" max="2306" width="5.109375" style="742" bestFit="1" customWidth="1"/>
    <col min="2307" max="2307" width="5.6640625" style="742" bestFit="1" customWidth="1"/>
    <col min="2308" max="2308" width="7.33203125" style="742" bestFit="1" customWidth="1"/>
    <col min="2309" max="2309" width="5.6640625" style="742" bestFit="1" customWidth="1"/>
    <col min="2310" max="2310" width="4.6640625" style="742" bestFit="1" customWidth="1"/>
    <col min="2311" max="2311" width="5.33203125" style="742" bestFit="1" customWidth="1"/>
    <col min="2312" max="2312" width="5.44140625" style="742" bestFit="1" customWidth="1"/>
    <col min="2313" max="2313" width="4.88671875" style="742" bestFit="1" customWidth="1"/>
    <col min="2314" max="2314" width="6.6640625" style="742" bestFit="1" customWidth="1"/>
    <col min="2315" max="2315" width="10.33203125" style="742" bestFit="1" customWidth="1"/>
    <col min="2316" max="2316" width="7.5546875" style="742" bestFit="1" customWidth="1"/>
    <col min="2317" max="2317" width="9.6640625" style="742" bestFit="1" customWidth="1"/>
    <col min="2318" max="2318" width="9.109375" style="742" bestFit="1" customWidth="1"/>
    <col min="2319" max="2319" width="11.33203125" style="742" bestFit="1" customWidth="1"/>
    <col min="2320" max="2560" width="8.88671875" style="742"/>
    <col min="2561" max="2561" width="21.33203125" style="742" bestFit="1" customWidth="1"/>
    <col min="2562" max="2562" width="5.109375" style="742" bestFit="1" customWidth="1"/>
    <col min="2563" max="2563" width="5.6640625" style="742" bestFit="1" customWidth="1"/>
    <col min="2564" max="2564" width="7.33203125" style="742" bestFit="1" customWidth="1"/>
    <col min="2565" max="2565" width="5.6640625" style="742" bestFit="1" customWidth="1"/>
    <col min="2566" max="2566" width="4.6640625" style="742" bestFit="1" customWidth="1"/>
    <col min="2567" max="2567" width="5.33203125" style="742" bestFit="1" customWidth="1"/>
    <col min="2568" max="2568" width="5.44140625" style="742" bestFit="1" customWidth="1"/>
    <col min="2569" max="2569" width="4.88671875" style="742" bestFit="1" customWidth="1"/>
    <col min="2570" max="2570" width="6.6640625" style="742" bestFit="1" customWidth="1"/>
    <col min="2571" max="2571" width="10.33203125" style="742" bestFit="1" customWidth="1"/>
    <col min="2572" max="2572" width="7.5546875" style="742" bestFit="1" customWidth="1"/>
    <col min="2573" max="2573" width="9.6640625" style="742" bestFit="1" customWidth="1"/>
    <col min="2574" max="2574" width="9.109375" style="742" bestFit="1" customWidth="1"/>
    <col min="2575" max="2575" width="11.33203125" style="742" bestFit="1" customWidth="1"/>
    <col min="2576" max="2816" width="8.88671875" style="742"/>
    <col min="2817" max="2817" width="21.33203125" style="742" bestFit="1" customWidth="1"/>
    <col min="2818" max="2818" width="5.109375" style="742" bestFit="1" customWidth="1"/>
    <col min="2819" max="2819" width="5.6640625" style="742" bestFit="1" customWidth="1"/>
    <col min="2820" max="2820" width="7.33203125" style="742" bestFit="1" customWidth="1"/>
    <col min="2821" max="2821" width="5.6640625" style="742" bestFit="1" customWidth="1"/>
    <col min="2822" max="2822" width="4.6640625" style="742" bestFit="1" customWidth="1"/>
    <col min="2823" max="2823" width="5.33203125" style="742" bestFit="1" customWidth="1"/>
    <col min="2824" max="2824" width="5.44140625" style="742" bestFit="1" customWidth="1"/>
    <col min="2825" max="2825" width="4.88671875" style="742" bestFit="1" customWidth="1"/>
    <col min="2826" max="2826" width="6.6640625" style="742" bestFit="1" customWidth="1"/>
    <col min="2827" max="2827" width="10.33203125" style="742" bestFit="1" customWidth="1"/>
    <col min="2828" max="2828" width="7.5546875" style="742" bestFit="1" customWidth="1"/>
    <col min="2829" max="2829" width="9.6640625" style="742" bestFit="1" customWidth="1"/>
    <col min="2830" max="2830" width="9.109375" style="742" bestFit="1" customWidth="1"/>
    <col min="2831" max="2831" width="11.33203125" style="742" bestFit="1" customWidth="1"/>
    <col min="2832" max="3072" width="8.88671875" style="742"/>
    <col min="3073" max="3073" width="21.33203125" style="742" bestFit="1" customWidth="1"/>
    <col min="3074" max="3074" width="5.109375" style="742" bestFit="1" customWidth="1"/>
    <col min="3075" max="3075" width="5.6640625" style="742" bestFit="1" customWidth="1"/>
    <col min="3076" max="3076" width="7.33203125" style="742" bestFit="1" customWidth="1"/>
    <col min="3077" max="3077" width="5.6640625" style="742" bestFit="1" customWidth="1"/>
    <col min="3078" max="3078" width="4.6640625" style="742" bestFit="1" customWidth="1"/>
    <col min="3079" max="3079" width="5.33203125" style="742" bestFit="1" customWidth="1"/>
    <col min="3080" max="3080" width="5.44140625" style="742" bestFit="1" customWidth="1"/>
    <col min="3081" max="3081" width="4.88671875" style="742" bestFit="1" customWidth="1"/>
    <col min="3082" max="3082" width="6.6640625" style="742" bestFit="1" customWidth="1"/>
    <col min="3083" max="3083" width="10.33203125" style="742" bestFit="1" customWidth="1"/>
    <col min="3084" max="3084" width="7.5546875" style="742" bestFit="1" customWidth="1"/>
    <col min="3085" max="3085" width="9.6640625" style="742" bestFit="1" customWidth="1"/>
    <col min="3086" max="3086" width="9.109375" style="742" bestFit="1" customWidth="1"/>
    <col min="3087" max="3087" width="11.33203125" style="742" bestFit="1" customWidth="1"/>
    <col min="3088" max="3328" width="8.88671875" style="742"/>
    <col min="3329" max="3329" width="21.33203125" style="742" bestFit="1" customWidth="1"/>
    <col min="3330" max="3330" width="5.109375" style="742" bestFit="1" customWidth="1"/>
    <col min="3331" max="3331" width="5.6640625" style="742" bestFit="1" customWidth="1"/>
    <col min="3332" max="3332" width="7.33203125" style="742" bestFit="1" customWidth="1"/>
    <col min="3333" max="3333" width="5.6640625" style="742" bestFit="1" customWidth="1"/>
    <col min="3334" max="3334" width="4.6640625" style="742" bestFit="1" customWidth="1"/>
    <col min="3335" max="3335" width="5.33203125" style="742" bestFit="1" customWidth="1"/>
    <col min="3336" max="3336" width="5.44140625" style="742" bestFit="1" customWidth="1"/>
    <col min="3337" max="3337" width="4.88671875" style="742" bestFit="1" customWidth="1"/>
    <col min="3338" max="3338" width="6.6640625" style="742" bestFit="1" customWidth="1"/>
    <col min="3339" max="3339" width="10.33203125" style="742" bestFit="1" customWidth="1"/>
    <col min="3340" max="3340" width="7.5546875" style="742" bestFit="1" customWidth="1"/>
    <col min="3341" max="3341" width="9.6640625" style="742" bestFit="1" customWidth="1"/>
    <col min="3342" max="3342" width="9.109375" style="742" bestFit="1" customWidth="1"/>
    <col min="3343" max="3343" width="11.33203125" style="742" bestFit="1" customWidth="1"/>
    <col min="3344" max="3584" width="8.88671875" style="742"/>
    <col min="3585" max="3585" width="21.33203125" style="742" bestFit="1" customWidth="1"/>
    <col min="3586" max="3586" width="5.109375" style="742" bestFit="1" customWidth="1"/>
    <col min="3587" max="3587" width="5.6640625" style="742" bestFit="1" customWidth="1"/>
    <col min="3588" max="3588" width="7.33203125" style="742" bestFit="1" customWidth="1"/>
    <col min="3589" max="3589" width="5.6640625" style="742" bestFit="1" customWidth="1"/>
    <col min="3590" max="3590" width="4.6640625" style="742" bestFit="1" customWidth="1"/>
    <col min="3591" max="3591" width="5.33203125" style="742" bestFit="1" customWidth="1"/>
    <col min="3592" max="3592" width="5.44140625" style="742" bestFit="1" customWidth="1"/>
    <col min="3593" max="3593" width="4.88671875" style="742" bestFit="1" customWidth="1"/>
    <col min="3594" max="3594" width="6.6640625" style="742" bestFit="1" customWidth="1"/>
    <col min="3595" max="3595" width="10.33203125" style="742" bestFit="1" customWidth="1"/>
    <col min="3596" max="3596" width="7.5546875" style="742" bestFit="1" customWidth="1"/>
    <col min="3597" max="3597" width="9.6640625" style="742" bestFit="1" customWidth="1"/>
    <col min="3598" max="3598" width="9.109375" style="742" bestFit="1" customWidth="1"/>
    <col min="3599" max="3599" width="11.33203125" style="742" bestFit="1" customWidth="1"/>
    <col min="3600" max="3840" width="8.88671875" style="742"/>
    <col min="3841" max="3841" width="21.33203125" style="742" bestFit="1" customWidth="1"/>
    <col min="3842" max="3842" width="5.109375" style="742" bestFit="1" customWidth="1"/>
    <col min="3843" max="3843" width="5.6640625" style="742" bestFit="1" customWidth="1"/>
    <col min="3844" max="3844" width="7.33203125" style="742" bestFit="1" customWidth="1"/>
    <col min="3845" max="3845" width="5.6640625" style="742" bestFit="1" customWidth="1"/>
    <col min="3846" max="3846" width="4.6640625" style="742" bestFit="1" customWidth="1"/>
    <col min="3847" max="3847" width="5.33203125" style="742" bestFit="1" customWidth="1"/>
    <col min="3848" max="3848" width="5.44140625" style="742" bestFit="1" customWidth="1"/>
    <col min="3849" max="3849" width="4.88671875" style="742" bestFit="1" customWidth="1"/>
    <col min="3850" max="3850" width="6.6640625" style="742" bestFit="1" customWidth="1"/>
    <col min="3851" max="3851" width="10.33203125" style="742" bestFit="1" customWidth="1"/>
    <col min="3852" max="3852" width="7.5546875" style="742" bestFit="1" customWidth="1"/>
    <col min="3853" max="3853" width="9.6640625" style="742" bestFit="1" customWidth="1"/>
    <col min="3854" max="3854" width="9.109375" style="742" bestFit="1" customWidth="1"/>
    <col min="3855" max="3855" width="11.33203125" style="742" bestFit="1" customWidth="1"/>
    <col min="3856" max="4096" width="8.88671875" style="742"/>
    <col min="4097" max="4097" width="21.33203125" style="742" bestFit="1" customWidth="1"/>
    <col min="4098" max="4098" width="5.109375" style="742" bestFit="1" customWidth="1"/>
    <col min="4099" max="4099" width="5.6640625" style="742" bestFit="1" customWidth="1"/>
    <col min="4100" max="4100" width="7.33203125" style="742" bestFit="1" customWidth="1"/>
    <col min="4101" max="4101" width="5.6640625" style="742" bestFit="1" customWidth="1"/>
    <col min="4102" max="4102" width="4.6640625" style="742" bestFit="1" customWidth="1"/>
    <col min="4103" max="4103" width="5.33203125" style="742" bestFit="1" customWidth="1"/>
    <col min="4104" max="4104" width="5.44140625" style="742" bestFit="1" customWidth="1"/>
    <col min="4105" max="4105" width="4.88671875" style="742" bestFit="1" customWidth="1"/>
    <col min="4106" max="4106" width="6.6640625" style="742" bestFit="1" customWidth="1"/>
    <col min="4107" max="4107" width="10.33203125" style="742" bestFit="1" customWidth="1"/>
    <col min="4108" max="4108" width="7.5546875" style="742" bestFit="1" customWidth="1"/>
    <col min="4109" max="4109" width="9.6640625" style="742" bestFit="1" customWidth="1"/>
    <col min="4110" max="4110" width="9.109375" style="742" bestFit="1" customWidth="1"/>
    <col min="4111" max="4111" width="11.33203125" style="742" bestFit="1" customWidth="1"/>
    <col min="4112" max="4352" width="8.88671875" style="742"/>
    <col min="4353" max="4353" width="21.33203125" style="742" bestFit="1" customWidth="1"/>
    <col min="4354" max="4354" width="5.109375" style="742" bestFit="1" customWidth="1"/>
    <col min="4355" max="4355" width="5.6640625" style="742" bestFit="1" customWidth="1"/>
    <col min="4356" max="4356" width="7.33203125" style="742" bestFit="1" customWidth="1"/>
    <col min="4357" max="4357" width="5.6640625" style="742" bestFit="1" customWidth="1"/>
    <col min="4358" max="4358" width="4.6640625" style="742" bestFit="1" customWidth="1"/>
    <col min="4359" max="4359" width="5.33203125" style="742" bestFit="1" customWidth="1"/>
    <col min="4360" max="4360" width="5.44140625" style="742" bestFit="1" customWidth="1"/>
    <col min="4361" max="4361" width="4.88671875" style="742" bestFit="1" customWidth="1"/>
    <col min="4362" max="4362" width="6.6640625" style="742" bestFit="1" customWidth="1"/>
    <col min="4363" max="4363" width="10.33203125" style="742" bestFit="1" customWidth="1"/>
    <col min="4364" max="4364" width="7.5546875" style="742" bestFit="1" customWidth="1"/>
    <col min="4365" max="4365" width="9.6640625" style="742" bestFit="1" customWidth="1"/>
    <col min="4366" max="4366" width="9.109375" style="742" bestFit="1" customWidth="1"/>
    <col min="4367" max="4367" width="11.33203125" style="742" bestFit="1" customWidth="1"/>
    <col min="4368" max="4608" width="8.88671875" style="742"/>
    <col min="4609" max="4609" width="21.33203125" style="742" bestFit="1" customWidth="1"/>
    <col min="4610" max="4610" width="5.109375" style="742" bestFit="1" customWidth="1"/>
    <col min="4611" max="4611" width="5.6640625" style="742" bestFit="1" customWidth="1"/>
    <col min="4612" max="4612" width="7.33203125" style="742" bestFit="1" customWidth="1"/>
    <col min="4613" max="4613" width="5.6640625" style="742" bestFit="1" customWidth="1"/>
    <col min="4614" max="4614" width="4.6640625" style="742" bestFit="1" customWidth="1"/>
    <col min="4615" max="4615" width="5.33203125" style="742" bestFit="1" customWidth="1"/>
    <col min="4616" max="4616" width="5.44140625" style="742" bestFit="1" customWidth="1"/>
    <col min="4617" max="4617" width="4.88671875" style="742" bestFit="1" customWidth="1"/>
    <col min="4618" max="4618" width="6.6640625" style="742" bestFit="1" customWidth="1"/>
    <col min="4619" max="4619" width="10.33203125" style="742" bestFit="1" customWidth="1"/>
    <col min="4620" max="4620" width="7.5546875" style="742" bestFit="1" customWidth="1"/>
    <col min="4621" max="4621" width="9.6640625" style="742" bestFit="1" customWidth="1"/>
    <col min="4622" max="4622" width="9.109375" style="742" bestFit="1" customWidth="1"/>
    <col min="4623" max="4623" width="11.33203125" style="742" bestFit="1" customWidth="1"/>
    <col min="4624" max="4864" width="8.88671875" style="742"/>
    <col min="4865" max="4865" width="21.33203125" style="742" bestFit="1" customWidth="1"/>
    <col min="4866" max="4866" width="5.109375" style="742" bestFit="1" customWidth="1"/>
    <col min="4867" max="4867" width="5.6640625" style="742" bestFit="1" customWidth="1"/>
    <col min="4868" max="4868" width="7.33203125" style="742" bestFit="1" customWidth="1"/>
    <col min="4869" max="4869" width="5.6640625" style="742" bestFit="1" customWidth="1"/>
    <col min="4870" max="4870" width="4.6640625" style="742" bestFit="1" customWidth="1"/>
    <col min="4871" max="4871" width="5.33203125" style="742" bestFit="1" customWidth="1"/>
    <col min="4872" max="4872" width="5.44140625" style="742" bestFit="1" customWidth="1"/>
    <col min="4873" max="4873" width="4.88671875" style="742" bestFit="1" customWidth="1"/>
    <col min="4874" max="4874" width="6.6640625" style="742" bestFit="1" customWidth="1"/>
    <col min="4875" max="4875" width="10.33203125" style="742" bestFit="1" customWidth="1"/>
    <col min="4876" max="4876" width="7.5546875" style="742" bestFit="1" customWidth="1"/>
    <col min="4877" max="4877" width="9.6640625" style="742" bestFit="1" customWidth="1"/>
    <col min="4878" max="4878" width="9.109375" style="742" bestFit="1" customWidth="1"/>
    <col min="4879" max="4879" width="11.33203125" style="742" bestFit="1" customWidth="1"/>
    <col min="4880" max="5120" width="8.88671875" style="742"/>
    <col min="5121" max="5121" width="21.33203125" style="742" bestFit="1" customWidth="1"/>
    <col min="5122" max="5122" width="5.109375" style="742" bestFit="1" customWidth="1"/>
    <col min="5123" max="5123" width="5.6640625" style="742" bestFit="1" customWidth="1"/>
    <col min="5124" max="5124" width="7.33203125" style="742" bestFit="1" customWidth="1"/>
    <col min="5125" max="5125" width="5.6640625" style="742" bestFit="1" customWidth="1"/>
    <col min="5126" max="5126" width="4.6640625" style="742" bestFit="1" customWidth="1"/>
    <col min="5127" max="5127" width="5.33203125" style="742" bestFit="1" customWidth="1"/>
    <col min="5128" max="5128" width="5.44140625" style="742" bestFit="1" customWidth="1"/>
    <col min="5129" max="5129" width="4.88671875" style="742" bestFit="1" customWidth="1"/>
    <col min="5130" max="5130" width="6.6640625" style="742" bestFit="1" customWidth="1"/>
    <col min="5131" max="5131" width="10.33203125" style="742" bestFit="1" customWidth="1"/>
    <col min="5132" max="5132" width="7.5546875" style="742" bestFit="1" customWidth="1"/>
    <col min="5133" max="5133" width="9.6640625" style="742" bestFit="1" customWidth="1"/>
    <col min="5134" max="5134" width="9.109375" style="742" bestFit="1" customWidth="1"/>
    <col min="5135" max="5135" width="11.33203125" style="742" bestFit="1" customWidth="1"/>
    <col min="5136" max="5376" width="8.88671875" style="742"/>
    <col min="5377" max="5377" width="21.33203125" style="742" bestFit="1" customWidth="1"/>
    <col min="5378" max="5378" width="5.109375" style="742" bestFit="1" customWidth="1"/>
    <col min="5379" max="5379" width="5.6640625" style="742" bestFit="1" customWidth="1"/>
    <col min="5380" max="5380" width="7.33203125" style="742" bestFit="1" customWidth="1"/>
    <col min="5381" max="5381" width="5.6640625" style="742" bestFit="1" customWidth="1"/>
    <col min="5382" max="5382" width="4.6640625" style="742" bestFit="1" customWidth="1"/>
    <col min="5383" max="5383" width="5.33203125" style="742" bestFit="1" customWidth="1"/>
    <col min="5384" max="5384" width="5.44140625" style="742" bestFit="1" customWidth="1"/>
    <col min="5385" max="5385" width="4.88671875" style="742" bestFit="1" customWidth="1"/>
    <col min="5386" max="5386" width="6.6640625" style="742" bestFit="1" customWidth="1"/>
    <col min="5387" max="5387" width="10.33203125" style="742" bestFit="1" customWidth="1"/>
    <col min="5388" max="5388" width="7.5546875" style="742" bestFit="1" customWidth="1"/>
    <col min="5389" max="5389" width="9.6640625" style="742" bestFit="1" customWidth="1"/>
    <col min="5390" max="5390" width="9.109375" style="742" bestFit="1" customWidth="1"/>
    <col min="5391" max="5391" width="11.33203125" style="742" bestFit="1" customWidth="1"/>
    <col min="5392" max="5632" width="8.88671875" style="742"/>
    <col min="5633" max="5633" width="21.33203125" style="742" bestFit="1" customWidth="1"/>
    <col min="5634" max="5634" width="5.109375" style="742" bestFit="1" customWidth="1"/>
    <col min="5635" max="5635" width="5.6640625" style="742" bestFit="1" customWidth="1"/>
    <col min="5636" max="5636" width="7.33203125" style="742" bestFit="1" customWidth="1"/>
    <col min="5637" max="5637" width="5.6640625" style="742" bestFit="1" customWidth="1"/>
    <col min="5638" max="5638" width="4.6640625" style="742" bestFit="1" customWidth="1"/>
    <col min="5639" max="5639" width="5.33203125" style="742" bestFit="1" customWidth="1"/>
    <col min="5640" max="5640" width="5.44140625" style="742" bestFit="1" customWidth="1"/>
    <col min="5641" max="5641" width="4.88671875" style="742" bestFit="1" customWidth="1"/>
    <col min="5642" max="5642" width="6.6640625" style="742" bestFit="1" customWidth="1"/>
    <col min="5643" max="5643" width="10.33203125" style="742" bestFit="1" customWidth="1"/>
    <col min="5644" max="5644" width="7.5546875" style="742" bestFit="1" customWidth="1"/>
    <col min="5645" max="5645" width="9.6640625" style="742" bestFit="1" customWidth="1"/>
    <col min="5646" max="5646" width="9.109375" style="742" bestFit="1" customWidth="1"/>
    <col min="5647" max="5647" width="11.33203125" style="742" bestFit="1" customWidth="1"/>
    <col min="5648" max="5888" width="8.88671875" style="742"/>
    <col min="5889" max="5889" width="21.33203125" style="742" bestFit="1" customWidth="1"/>
    <col min="5890" max="5890" width="5.109375" style="742" bestFit="1" customWidth="1"/>
    <col min="5891" max="5891" width="5.6640625" style="742" bestFit="1" customWidth="1"/>
    <col min="5892" max="5892" width="7.33203125" style="742" bestFit="1" customWidth="1"/>
    <col min="5893" max="5893" width="5.6640625" style="742" bestFit="1" customWidth="1"/>
    <col min="5894" max="5894" width="4.6640625" style="742" bestFit="1" customWidth="1"/>
    <col min="5895" max="5895" width="5.33203125" style="742" bestFit="1" customWidth="1"/>
    <col min="5896" max="5896" width="5.44140625" style="742" bestFit="1" customWidth="1"/>
    <col min="5897" max="5897" width="4.88671875" style="742" bestFit="1" customWidth="1"/>
    <col min="5898" max="5898" width="6.6640625" style="742" bestFit="1" customWidth="1"/>
    <col min="5899" max="5899" width="10.33203125" style="742" bestFit="1" customWidth="1"/>
    <col min="5900" max="5900" width="7.5546875" style="742" bestFit="1" customWidth="1"/>
    <col min="5901" max="5901" width="9.6640625" style="742" bestFit="1" customWidth="1"/>
    <col min="5902" max="5902" width="9.109375" style="742" bestFit="1" customWidth="1"/>
    <col min="5903" max="5903" width="11.33203125" style="742" bestFit="1" customWidth="1"/>
    <col min="5904" max="6144" width="8.88671875" style="742"/>
    <col min="6145" max="6145" width="21.33203125" style="742" bestFit="1" customWidth="1"/>
    <col min="6146" max="6146" width="5.109375" style="742" bestFit="1" customWidth="1"/>
    <col min="6147" max="6147" width="5.6640625" style="742" bestFit="1" customWidth="1"/>
    <col min="6148" max="6148" width="7.33203125" style="742" bestFit="1" customWidth="1"/>
    <col min="6149" max="6149" width="5.6640625" style="742" bestFit="1" customWidth="1"/>
    <col min="6150" max="6150" width="4.6640625" style="742" bestFit="1" customWidth="1"/>
    <col min="6151" max="6151" width="5.33203125" style="742" bestFit="1" customWidth="1"/>
    <col min="6152" max="6152" width="5.44140625" style="742" bestFit="1" customWidth="1"/>
    <col min="6153" max="6153" width="4.88671875" style="742" bestFit="1" customWidth="1"/>
    <col min="6154" max="6154" width="6.6640625" style="742" bestFit="1" customWidth="1"/>
    <col min="6155" max="6155" width="10.33203125" style="742" bestFit="1" customWidth="1"/>
    <col min="6156" max="6156" width="7.5546875" style="742" bestFit="1" customWidth="1"/>
    <col min="6157" max="6157" width="9.6640625" style="742" bestFit="1" customWidth="1"/>
    <col min="6158" max="6158" width="9.109375" style="742" bestFit="1" customWidth="1"/>
    <col min="6159" max="6159" width="11.33203125" style="742" bestFit="1" customWidth="1"/>
    <col min="6160" max="6400" width="8.88671875" style="742"/>
    <col min="6401" max="6401" width="21.33203125" style="742" bestFit="1" customWidth="1"/>
    <col min="6402" max="6402" width="5.109375" style="742" bestFit="1" customWidth="1"/>
    <col min="6403" max="6403" width="5.6640625" style="742" bestFit="1" customWidth="1"/>
    <col min="6404" max="6404" width="7.33203125" style="742" bestFit="1" customWidth="1"/>
    <col min="6405" max="6405" width="5.6640625" style="742" bestFit="1" customWidth="1"/>
    <col min="6406" max="6406" width="4.6640625" style="742" bestFit="1" customWidth="1"/>
    <col min="6407" max="6407" width="5.33203125" style="742" bestFit="1" customWidth="1"/>
    <col min="6408" max="6408" width="5.44140625" style="742" bestFit="1" customWidth="1"/>
    <col min="6409" max="6409" width="4.88671875" style="742" bestFit="1" customWidth="1"/>
    <col min="6410" max="6410" width="6.6640625" style="742" bestFit="1" customWidth="1"/>
    <col min="6411" max="6411" width="10.33203125" style="742" bestFit="1" customWidth="1"/>
    <col min="6412" max="6412" width="7.5546875" style="742" bestFit="1" customWidth="1"/>
    <col min="6413" max="6413" width="9.6640625" style="742" bestFit="1" customWidth="1"/>
    <col min="6414" max="6414" width="9.109375" style="742" bestFit="1" customWidth="1"/>
    <col min="6415" max="6415" width="11.33203125" style="742" bestFit="1" customWidth="1"/>
    <col min="6416" max="6656" width="8.88671875" style="742"/>
    <col min="6657" max="6657" width="21.33203125" style="742" bestFit="1" customWidth="1"/>
    <col min="6658" max="6658" width="5.109375" style="742" bestFit="1" customWidth="1"/>
    <col min="6659" max="6659" width="5.6640625" style="742" bestFit="1" customWidth="1"/>
    <col min="6660" max="6660" width="7.33203125" style="742" bestFit="1" customWidth="1"/>
    <col min="6661" max="6661" width="5.6640625" style="742" bestFit="1" customWidth="1"/>
    <col min="6662" max="6662" width="4.6640625" style="742" bestFit="1" customWidth="1"/>
    <col min="6663" max="6663" width="5.33203125" style="742" bestFit="1" customWidth="1"/>
    <col min="6664" max="6664" width="5.44140625" style="742" bestFit="1" customWidth="1"/>
    <col min="6665" max="6665" width="4.88671875" style="742" bestFit="1" customWidth="1"/>
    <col min="6666" max="6666" width="6.6640625" style="742" bestFit="1" customWidth="1"/>
    <col min="6667" max="6667" width="10.33203125" style="742" bestFit="1" customWidth="1"/>
    <col min="6668" max="6668" width="7.5546875" style="742" bestFit="1" customWidth="1"/>
    <col min="6669" max="6669" width="9.6640625" style="742" bestFit="1" customWidth="1"/>
    <col min="6670" max="6670" width="9.109375" style="742" bestFit="1" customWidth="1"/>
    <col min="6671" max="6671" width="11.33203125" style="742" bestFit="1" customWidth="1"/>
    <col min="6672" max="6912" width="8.88671875" style="742"/>
    <col min="6913" max="6913" width="21.33203125" style="742" bestFit="1" customWidth="1"/>
    <col min="6914" max="6914" width="5.109375" style="742" bestFit="1" customWidth="1"/>
    <col min="6915" max="6915" width="5.6640625" style="742" bestFit="1" customWidth="1"/>
    <col min="6916" max="6916" width="7.33203125" style="742" bestFit="1" customWidth="1"/>
    <col min="6917" max="6917" width="5.6640625" style="742" bestFit="1" customWidth="1"/>
    <col min="6918" max="6918" width="4.6640625" style="742" bestFit="1" customWidth="1"/>
    <col min="6919" max="6919" width="5.33203125" style="742" bestFit="1" customWidth="1"/>
    <col min="6920" max="6920" width="5.44140625" style="742" bestFit="1" customWidth="1"/>
    <col min="6921" max="6921" width="4.88671875" style="742" bestFit="1" customWidth="1"/>
    <col min="6922" max="6922" width="6.6640625" style="742" bestFit="1" customWidth="1"/>
    <col min="6923" max="6923" width="10.33203125" style="742" bestFit="1" customWidth="1"/>
    <col min="6924" max="6924" width="7.5546875" style="742" bestFit="1" customWidth="1"/>
    <col min="6925" max="6925" width="9.6640625" style="742" bestFit="1" customWidth="1"/>
    <col min="6926" max="6926" width="9.109375" style="742" bestFit="1" customWidth="1"/>
    <col min="6927" max="6927" width="11.33203125" style="742" bestFit="1" customWidth="1"/>
    <col min="6928" max="7168" width="8.88671875" style="742"/>
    <col min="7169" max="7169" width="21.33203125" style="742" bestFit="1" customWidth="1"/>
    <col min="7170" max="7170" width="5.109375" style="742" bestFit="1" customWidth="1"/>
    <col min="7171" max="7171" width="5.6640625" style="742" bestFit="1" customWidth="1"/>
    <col min="7172" max="7172" width="7.33203125" style="742" bestFit="1" customWidth="1"/>
    <col min="7173" max="7173" width="5.6640625" style="742" bestFit="1" customWidth="1"/>
    <col min="7174" max="7174" width="4.6640625" style="742" bestFit="1" customWidth="1"/>
    <col min="7175" max="7175" width="5.33203125" style="742" bestFit="1" customWidth="1"/>
    <col min="7176" max="7176" width="5.44140625" style="742" bestFit="1" customWidth="1"/>
    <col min="7177" max="7177" width="4.88671875" style="742" bestFit="1" customWidth="1"/>
    <col min="7178" max="7178" width="6.6640625" style="742" bestFit="1" customWidth="1"/>
    <col min="7179" max="7179" width="10.33203125" style="742" bestFit="1" customWidth="1"/>
    <col min="7180" max="7180" width="7.5546875" style="742" bestFit="1" customWidth="1"/>
    <col min="7181" max="7181" width="9.6640625" style="742" bestFit="1" customWidth="1"/>
    <col min="7182" max="7182" width="9.109375" style="742" bestFit="1" customWidth="1"/>
    <col min="7183" max="7183" width="11.33203125" style="742" bestFit="1" customWidth="1"/>
    <col min="7184" max="7424" width="8.88671875" style="742"/>
    <col min="7425" max="7425" width="21.33203125" style="742" bestFit="1" customWidth="1"/>
    <col min="7426" max="7426" width="5.109375" style="742" bestFit="1" customWidth="1"/>
    <col min="7427" max="7427" width="5.6640625" style="742" bestFit="1" customWidth="1"/>
    <col min="7428" max="7428" width="7.33203125" style="742" bestFit="1" customWidth="1"/>
    <col min="7429" max="7429" width="5.6640625" style="742" bestFit="1" customWidth="1"/>
    <col min="7430" max="7430" width="4.6640625" style="742" bestFit="1" customWidth="1"/>
    <col min="7431" max="7431" width="5.33203125" style="742" bestFit="1" customWidth="1"/>
    <col min="7432" max="7432" width="5.44140625" style="742" bestFit="1" customWidth="1"/>
    <col min="7433" max="7433" width="4.88671875" style="742" bestFit="1" customWidth="1"/>
    <col min="7434" max="7434" width="6.6640625" style="742" bestFit="1" customWidth="1"/>
    <col min="7435" max="7435" width="10.33203125" style="742" bestFit="1" customWidth="1"/>
    <col min="7436" max="7436" width="7.5546875" style="742" bestFit="1" customWidth="1"/>
    <col min="7437" max="7437" width="9.6640625" style="742" bestFit="1" customWidth="1"/>
    <col min="7438" max="7438" width="9.109375" style="742" bestFit="1" customWidth="1"/>
    <col min="7439" max="7439" width="11.33203125" style="742" bestFit="1" customWidth="1"/>
    <col min="7440" max="7680" width="8.88671875" style="742"/>
    <col min="7681" max="7681" width="21.33203125" style="742" bestFit="1" customWidth="1"/>
    <col min="7682" max="7682" width="5.109375" style="742" bestFit="1" customWidth="1"/>
    <col min="7683" max="7683" width="5.6640625" style="742" bestFit="1" customWidth="1"/>
    <col min="7684" max="7684" width="7.33203125" style="742" bestFit="1" customWidth="1"/>
    <col min="7685" max="7685" width="5.6640625" style="742" bestFit="1" customWidth="1"/>
    <col min="7686" max="7686" width="4.6640625" style="742" bestFit="1" customWidth="1"/>
    <col min="7687" max="7687" width="5.33203125" style="742" bestFit="1" customWidth="1"/>
    <col min="7688" max="7688" width="5.44140625" style="742" bestFit="1" customWidth="1"/>
    <col min="7689" max="7689" width="4.88671875" style="742" bestFit="1" customWidth="1"/>
    <col min="7690" max="7690" width="6.6640625" style="742" bestFit="1" customWidth="1"/>
    <col min="7691" max="7691" width="10.33203125" style="742" bestFit="1" customWidth="1"/>
    <col min="7692" max="7692" width="7.5546875" style="742" bestFit="1" customWidth="1"/>
    <col min="7693" max="7693" width="9.6640625" style="742" bestFit="1" customWidth="1"/>
    <col min="7694" max="7694" width="9.109375" style="742" bestFit="1" customWidth="1"/>
    <col min="7695" max="7695" width="11.33203125" style="742" bestFit="1" customWidth="1"/>
    <col min="7696" max="7936" width="8.88671875" style="742"/>
    <col min="7937" max="7937" width="21.33203125" style="742" bestFit="1" customWidth="1"/>
    <col min="7938" max="7938" width="5.109375" style="742" bestFit="1" customWidth="1"/>
    <col min="7939" max="7939" width="5.6640625" style="742" bestFit="1" customWidth="1"/>
    <col min="7940" max="7940" width="7.33203125" style="742" bestFit="1" customWidth="1"/>
    <col min="7941" max="7941" width="5.6640625" style="742" bestFit="1" customWidth="1"/>
    <col min="7942" max="7942" width="4.6640625" style="742" bestFit="1" customWidth="1"/>
    <col min="7943" max="7943" width="5.33203125" style="742" bestFit="1" customWidth="1"/>
    <col min="7944" max="7944" width="5.44140625" style="742" bestFit="1" customWidth="1"/>
    <col min="7945" max="7945" width="4.88671875" style="742" bestFit="1" customWidth="1"/>
    <col min="7946" max="7946" width="6.6640625" style="742" bestFit="1" customWidth="1"/>
    <col min="7947" max="7947" width="10.33203125" style="742" bestFit="1" customWidth="1"/>
    <col min="7948" max="7948" width="7.5546875" style="742" bestFit="1" customWidth="1"/>
    <col min="7949" max="7949" width="9.6640625" style="742" bestFit="1" customWidth="1"/>
    <col min="7950" max="7950" width="9.109375" style="742" bestFit="1" customWidth="1"/>
    <col min="7951" max="7951" width="11.33203125" style="742" bestFit="1" customWidth="1"/>
    <col min="7952" max="8192" width="8.88671875" style="742"/>
    <col min="8193" max="8193" width="21.33203125" style="742" bestFit="1" customWidth="1"/>
    <col min="8194" max="8194" width="5.109375" style="742" bestFit="1" customWidth="1"/>
    <col min="8195" max="8195" width="5.6640625" style="742" bestFit="1" customWidth="1"/>
    <col min="8196" max="8196" width="7.33203125" style="742" bestFit="1" customWidth="1"/>
    <col min="8197" max="8197" width="5.6640625" style="742" bestFit="1" customWidth="1"/>
    <col min="8198" max="8198" width="4.6640625" style="742" bestFit="1" customWidth="1"/>
    <col min="8199" max="8199" width="5.33203125" style="742" bestFit="1" customWidth="1"/>
    <col min="8200" max="8200" width="5.44140625" style="742" bestFit="1" customWidth="1"/>
    <col min="8201" max="8201" width="4.88671875" style="742" bestFit="1" customWidth="1"/>
    <col min="8202" max="8202" width="6.6640625" style="742" bestFit="1" customWidth="1"/>
    <col min="8203" max="8203" width="10.33203125" style="742" bestFit="1" customWidth="1"/>
    <col min="8204" max="8204" width="7.5546875" style="742" bestFit="1" customWidth="1"/>
    <col min="8205" max="8205" width="9.6640625" style="742" bestFit="1" customWidth="1"/>
    <col min="8206" max="8206" width="9.109375" style="742" bestFit="1" customWidth="1"/>
    <col min="8207" max="8207" width="11.33203125" style="742" bestFit="1" customWidth="1"/>
    <col min="8208" max="8448" width="8.88671875" style="742"/>
    <col min="8449" max="8449" width="21.33203125" style="742" bestFit="1" customWidth="1"/>
    <col min="8450" max="8450" width="5.109375" style="742" bestFit="1" customWidth="1"/>
    <col min="8451" max="8451" width="5.6640625" style="742" bestFit="1" customWidth="1"/>
    <col min="8452" max="8452" width="7.33203125" style="742" bestFit="1" customWidth="1"/>
    <col min="8453" max="8453" width="5.6640625" style="742" bestFit="1" customWidth="1"/>
    <col min="8454" max="8454" width="4.6640625" style="742" bestFit="1" customWidth="1"/>
    <col min="8455" max="8455" width="5.33203125" style="742" bestFit="1" customWidth="1"/>
    <col min="8456" max="8456" width="5.44140625" style="742" bestFit="1" customWidth="1"/>
    <col min="8457" max="8457" width="4.88671875" style="742" bestFit="1" customWidth="1"/>
    <col min="8458" max="8458" width="6.6640625" style="742" bestFit="1" customWidth="1"/>
    <col min="8459" max="8459" width="10.33203125" style="742" bestFit="1" customWidth="1"/>
    <col min="8460" max="8460" width="7.5546875" style="742" bestFit="1" customWidth="1"/>
    <col min="8461" max="8461" width="9.6640625" style="742" bestFit="1" customWidth="1"/>
    <col min="8462" max="8462" width="9.109375" style="742" bestFit="1" customWidth="1"/>
    <col min="8463" max="8463" width="11.33203125" style="742" bestFit="1" customWidth="1"/>
    <col min="8464" max="8704" width="8.88671875" style="742"/>
    <col min="8705" max="8705" width="21.33203125" style="742" bestFit="1" customWidth="1"/>
    <col min="8706" max="8706" width="5.109375" style="742" bestFit="1" customWidth="1"/>
    <col min="8707" max="8707" width="5.6640625" style="742" bestFit="1" customWidth="1"/>
    <col min="8708" max="8708" width="7.33203125" style="742" bestFit="1" customWidth="1"/>
    <col min="8709" max="8709" width="5.6640625" style="742" bestFit="1" customWidth="1"/>
    <col min="8710" max="8710" width="4.6640625" style="742" bestFit="1" customWidth="1"/>
    <col min="8711" max="8711" width="5.33203125" style="742" bestFit="1" customWidth="1"/>
    <col min="8712" max="8712" width="5.44140625" style="742" bestFit="1" customWidth="1"/>
    <col min="8713" max="8713" width="4.88671875" style="742" bestFit="1" customWidth="1"/>
    <col min="8714" max="8714" width="6.6640625" style="742" bestFit="1" customWidth="1"/>
    <col min="8715" max="8715" width="10.33203125" style="742" bestFit="1" customWidth="1"/>
    <col min="8716" max="8716" width="7.5546875" style="742" bestFit="1" customWidth="1"/>
    <col min="8717" max="8717" width="9.6640625" style="742" bestFit="1" customWidth="1"/>
    <col min="8718" max="8718" width="9.109375" style="742" bestFit="1" customWidth="1"/>
    <col min="8719" max="8719" width="11.33203125" style="742" bestFit="1" customWidth="1"/>
    <col min="8720" max="8960" width="8.88671875" style="742"/>
    <col min="8961" max="8961" width="21.33203125" style="742" bestFit="1" customWidth="1"/>
    <col min="8962" max="8962" width="5.109375" style="742" bestFit="1" customWidth="1"/>
    <col min="8963" max="8963" width="5.6640625" style="742" bestFit="1" customWidth="1"/>
    <col min="8964" max="8964" width="7.33203125" style="742" bestFit="1" customWidth="1"/>
    <col min="8965" max="8965" width="5.6640625" style="742" bestFit="1" customWidth="1"/>
    <col min="8966" max="8966" width="4.6640625" style="742" bestFit="1" customWidth="1"/>
    <col min="8967" max="8967" width="5.33203125" style="742" bestFit="1" customWidth="1"/>
    <col min="8968" max="8968" width="5.44140625" style="742" bestFit="1" customWidth="1"/>
    <col min="8969" max="8969" width="4.88671875" style="742" bestFit="1" customWidth="1"/>
    <col min="8970" max="8970" width="6.6640625" style="742" bestFit="1" customWidth="1"/>
    <col min="8971" max="8971" width="10.33203125" style="742" bestFit="1" customWidth="1"/>
    <col min="8972" max="8972" width="7.5546875" style="742" bestFit="1" customWidth="1"/>
    <col min="8973" max="8973" width="9.6640625" style="742" bestFit="1" customWidth="1"/>
    <col min="8974" max="8974" width="9.109375" style="742" bestFit="1" customWidth="1"/>
    <col min="8975" max="8975" width="11.33203125" style="742" bestFit="1" customWidth="1"/>
    <col min="8976" max="9216" width="8.88671875" style="742"/>
    <col min="9217" max="9217" width="21.33203125" style="742" bestFit="1" customWidth="1"/>
    <col min="9218" max="9218" width="5.109375" style="742" bestFit="1" customWidth="1"/>
    <col min="9219" max="9219" width="5.6640625" style="742" bestFit="1" customWidth="1"/>
    <col min="9220" max="9220" width="7.33203125" style="742" bestFit="1" customWidth="1"/>
    <col min="9221" max="9221" width="5.6640625" style="742" bestFit="1" customWidth="1"/>
    <col min="9222" max="9222" width="4.6640625" style="742" bestFit="1" customWidth="1"/>
    <col min="9223" max="9223" width="5.33203125" style="742" bestFit="1" customWidth="1"/>
    <col min="9224" max="9224" width="5.44140625" style="742" bestFit="1" customWidth="1"/>
    <col min="9225" max="9225" width="4.88671875" style="742" bestFit="1" customWidth="1"/>
    <col min="9226" max="9226" width="6.6640625" style="742" bestFit="1" customWidth="1"/>
    <col min="9227" max="9227" width="10.33203125" style="742" bestFit="1" customWidth="1"/>
    <col min="9228" max="9228" width="7.5546875" style="742" bestFit="1" customWidth="1"/>
    <col min="9229" max="9229" width="9.6640625" style="742" bestFit="1" customWidth="1"/>
    <col min="9230" max="9230" width="9.109375" style="742" bestFit="1" customWidth="1"/>
    <col min="9231" max="9231" width="11.33203125" style="742" bestFit="1" customWidth="1"/>
    <col min="9232" max="9472" width="8.88671875" style="742"/>
    <col min="9473" max="9473" width="21.33203125" style="742" bestFit="1" customWidth="1"/>
    <col min="9474" max="9474" width="5.109375" style="742" bestFit="1" customWidth="1"/>
    <col min="9475" max="9475" width="5.6640625" style="742" bestFit="1" customWidth="1"/>
    <col min="9476" max="9476" width="7.33203125" style="742" bestFit="1" customWidth="1"/>
    <col min="9477" max="9477" width="5.6640625" style="742" bestFit="1" customWidth="1"/>
    <col min="9478" max="9478" width="4.6640625" style="742" bestFit="1" customWidth="1"/>
    <col min="9479" max="9479" width="5.33203125" style="742" bestFit="1" customWidth="1"/>
    <col min="9480" max="9480" width="5.44140625" style="742" bestFit="1" customWidth="1"/>
    <col min="9481" max="9481" width="4.88671875" style="742" bestFit="1" customWidth="1"/>
    <col min="9482" max="9482" width="6.6640625" style="742" bestFit="1" customWidth="1"/>
    <col min="9483" max="9483" width="10.33203125" style="742" bestFit="1" customWidth="1"/>
    <col min="9484" max="9484" width="7.5546875" style="742" bestFit="1" customWidth="1"/>
    <col min="9485" max="9485" width="9.6640625" style="742" bestFit="1" customWidth="1"/>
    <col min="9486" max="9486" width="9.109375" style="742" bestFit="1" customWidth="1"/>
    <col min="9487" max="9487" width="11.33203125" style="742" bestFit="1" customWidth="1"/>
    <col min="9488" max="9728" width="8.88671875" style="742"/>
    <col min="9729" max="9729" width="21.33203125" style="742" bestFit="1" customWidth="1"/>
    <col min="9730" max="9730" width="5.109375" style="742" bestFit="1" customWidth="1"/>
    <col min="9731" max="9731" width="5.6640625" style="742" bestFit="1" customWidth="1"/>
    <col min="9732" max="9732" width="7.33203125" style="742" bestFit="1" customWidth="1"/>
    <col min="9733" max="9733" width="5.6640625" style="742" bestFit="1" customWidth="1"/>
    <col min="9734" max="9734" width="4.6640625" style="742" bestFit="1" customWidth="1"/>
    <col min="9735" max="9735" width="5.33203125" style="742" bestFit="1" customWidth="1"/>
    <col min="9736" max="9736" width="5.44140625" style="742" bestFit="1" customWidth="1"/>
    <col min="9737" max="9737" width="4.88671875" style="742" bestFit="1" customWidth="1"/>
    <col min="9738" max="9738" width="6.6640625" style="742" bestFit="1" customWidth="1"/>
    <col min="9739" max="9739" width="10.33203125" style="742" bestFit="1" customWidth="1"/>
    <col min="9740" max="9740" width="7.5546875" style="742" bestFit="1" customWidth="1"/>
    <col min="9741" max="9741" width="9.6640625" style="742" bestFit="1" customWidth="1"/>
    <col min="9742" max="9742" width="9.109375" style="742" bestFit="1" customWidth="1"/>
    <col min="9743" max="9743" width="11.33203125" style="742" bestFit="1" customWidth="1"/>
    <col min="9744" max="9984" width="8.88671875" style="742"/>
    <col min="9985" max="9985" width="21.33203125" style="742" bestFit="1" customWidth="1"/>
    <col min="9986" max="9986" width="5.109375" style="742" bestFit="1" customWidth="1"/>
    <col min="9987" max="9987" width="5.6640625" style="742" bestFit="1" customWidth="1"/>
    <col min="9988" max="9988" width="7.33203125" style="742" bestFit="1" customWidth="1"/>
    <col min="9989" max="9989" width="5.6640625" style="742" bestFit="1" customWidth="1"/>
    <col min="9990" max="9990" width="4.6640625" style="742" bestFit="1" customWidth="1"/>
    <col min="9991" max="9991" width="5.33203125" style="742" bestFit="1" customWidth="1"/>
    <col min="9992" max="9992" width="5.44140625" style="742" bestFit="1" customWidth="1"/>
    <col min="9993" max="9993" width="4.88671875" style="742" bestFit="1" customWidth="1"/>
    <col min="9994" max="9994" width="6.6640625" style="742" bestFit="1" customWidth="1"/>
    <col min="9995" max="9995" width="10.33203125" style="742" bestFit="1" customWidth="1"/>
    <col min="9996" max="9996" width="7.5546875" style="742" bestFit="1" customWidth="1"/>
    <col min="9997" max="9997" width="9.6640625" style="742" bestFit="1" customWidth="1"/>
    <col min="9998" max="9998" width="9.109375" style="742" bestFit="1" customWidth="1"/>
    <col min="9999" max="9999" width="11.33203125" style="742" bestFit="1" customWidth="1"/>
    <col min="10000" max="10240" width="8.88671875" style="742"/>
    <col min="10241" max="10241" width="21.33203125" style="742" bestFit="1" customWidth="1"/>
    <col min="10242" max="10242" width="5.109375" style="742" bestFit="1" customWidth="1"/>
    <col min="10243" max="10243" width="5.6640625" style="742" bestFit="1" customWidth="1"/>
    <col min="10244" max="10244" width="7.33203125" style="742" bestFit="1" customWidth="1"/>
    <col min="10245" max="10245" width="5.6640625" style="742" bestFit="1" customWidth="1"/>
    <col min="10246" max="10246" width="4.6640625" style="742" bestFit="1" customWidth="1"/>
    <col min="10247" max="10247" width="5.33203125" style="742" bestFit="1" customWidth="1"/>
    <col min="10248" max="10248" width="5.44140625" style="742" bestFit="1" customWidth="1"/>
    <col min="10249" max="10249" width="4.88671875" style="742" bestFit="1" customWidth="1"/>
    <col min="10250" max="10250" width="6.6640625" style="742" bestFit="1" customWidth="1"/>
    <col min="10251" max="10251" width="10.33203125" style="742" bestFit="1" customWidth="1"/>
    <col min="10252" max="10252" width="7.5546875" style="742" bestFit="1" customWidth="1"/>
    <col min="10253" max="10253" width="9.6640625" style="742" bestFit="1" customWidth="1"/>
    <col min="10254" max="10254" width="9.109375" style="742" bestFit="1" customWidth="1"/>
    <col min="10255" max="10255" width="11.33203125" style="742" bestFit="1" customWidth="1"/>
    <col min="10256" max="10496" width="8.88671875" style="742"/>
    <col min="10497" max="10497" width="21.33203125" style="742" bestFit="1" customWidth="1"/>
    <col min="10498" max="10498" width="5.109375" style="742" bestFit="1" customWidth="1"/>
    <col min="10499" max="10499" width="5.6640625" style="742" bestFit="1" customWidth="1"/>
    <col min="10500" max="10500" width="7.33203125" style="742" bestFit="1" customWidth="1"/>
    <col min="10501" max="10501" width="5.6640625" style="742" bestFit="1" customWidth="1"/>
    <col min="10502" max="10502" width="4.6640625" style="742" bestFit="1" customWidth="1"/>
    <col min="10503" max="10503" width="5.33203125" style="742" bestFit="1" customWidth="1"/>
    <col min="10504" max="10504" width="5.44140625" style="742" bestFit="1" customWidth="1"/>
    <col min="10505" max="10505" width="4.88671875" style="742" bestFit="1" customWidth="1"/>
    <col min="10506" max="10506" width="6.6640625" style="742" bestFit="1" customWidth="1"/>
    <col min="10507" max="10507" width="10.33203125" style="742" bestFit="1" customWidth="1"/>
    <col min="10508" max="10508" width="7.5546875" style="742" bestFit="1" customWidth="1"/>
    <col min="10509" max="10509" width="9.6640625" style="742" bestFit="1" customWidth="1"/>
    <col min="10510" max="10510" width="9.109375" style="742" bestFit="1" customWidth="1"/>
    <col min="10511" max="10511" width="11.33203125" style="742" bestFit="1" customWidth="1"/>
    <col min="10512" max="10752" width="8.88671875" style="742"/>
    <col min="10753" max="10753" width="21.33203125" style="742" bestFit="1" customWidth="1"/>
    <col min="10754" max="10754" width="5.109375" style="742" bestFit="1" customWidth="1"/>
    <col min="10755" max="10755" width="5.6640625" style="742" bestFit="1" customWidth="1"/>
    <col min="10756" max="10756" width="7.33203125" style="742" bestFit="1" customWidth="1"/>
    <col min="10757" max="10757" width="5.6640625" style="742" bestFit="1" customWidth="1"/>
    <col min="10758" max="10758" width="4.6640625" style="742" bestFit="1" customWidth="1"/>
    <col min="10759" max="10759" width="5.33203125" style="742" bestFit="1" customWidth="1"/>
    <col min="10760" max="10760" width="5.44140625" style="742" bestFit="1" customWidth="1"/>
    <col min="10761" max="10761" width="4.88671875" style="742" bestFit="1" customWidth="1"/>
    <col min="10762" max="10762" width="6.6640625" style="742" bestFit="1" customWidth="1"/>
    <col min="10763" max="10763" width="10.33203125" style="742" bestFit="1" customWidth="1"/>
    <col min="10764" max="10764" width="7.5546875" style="742" bestFit="1" customWidth="1"/>
    <col min="10765" max="10765" width="9.6640625" style="742" bestFit="1" customWidth="1"/>
    <col min="10766" max="10766" width="9.109375" style="742" bestFit="1" customWidth="1"/>
    <col min="10767" max="10767" width="11.33203125" style="742" bestFit="1" customWidth="1"/>
    <col min="10768" max="11008" width="8.88671875" style="742"/>
    <col min="11009" max="11009" width="21.33203125" style="742" bestFit="1" customWidth="1"/>
    <col min="11010" max="11010" width="5.109375" style="742" bestFit="1" customWidth="1"/>
    <col min="11011" max="11011" width="5.6640625" style="742" bestFit="1" customWidth="1"/>
    <col min="11012" max="11012" width="7.33203125" style="742" bestFit="1" customWidth="1"/>
    <col min="11013" max="11013" width="5.6640625" style="742" bestFit="1" customWidth="1"/>
    <col min="11014" max="11014" width="4.6640625" style="742" bestFit="1" customWidth="1"/>
    <col min="11015" max="11015" width="5.33203125" style="742" bestFit="1" customWidth="1"/>
    <col min="11016" max="11016" width="5.44140625" style="742" bestFit="1" customWidth="1"/>
    <col min="11017" max="11017" width="4.88671875" style="742" bestFit="1" customWidth="1"/>
    <col min="11018" max="11018" width="6.6640625" style="742" bestFit="1" customWidth="1"/>
    <col min="11019" max="11019" width="10.33203125" style="742" bestFit="1" customWidth="1"/>
    <col min="11020" max="11020" width="7.5546875" style="742" bestFit="1" customWidth="1"/>
    <col min="11021" max="11021" width="9.6640625" style="742" bestFit="1" customWidth="1"/>
    <col min="11022" max="11022" width="9.109375" style="742" bestFit="1" customWidth="1"/>
    <col min="11023" max="11023" width="11.33203125" style="742" bestFit="1" customWidth="1"/>
    <col min="11024" max="11264" width="8.88671875" style="742"/>
    <col min="11265" max="11265" width="21.33203125" style="742" bestFit="1" customWidth="1"/>
    <col min="11266" max="11266" width="5.109375" style="742" bestFit="1" customWidth="1"/>
    <col min="11267" max="11267" width="5.6640625" style="742" bestFit="1" customWidth="1"/>
    <col min="11268" max="11268" width="7.33203125" style="742" bestFit="1" customWidth="1"/>
    <col min="11269" max="11269" width="5.6640625" style="742" bestFit="1" customWidth="1"/>
    <col min="11270" max="11270" width="4.6640625" style="742" bestFit="1" customWidth="1"/>
    <col min="11271" max="11271" width="5.33203125" style="742" bestFit="1" customWidth="1"/>
    <col min="11272" max="11272" width="5.44140625" style="742" bestFit="1" customWidth="1"/>
    <col min="11273" max="11273" width="4.88671875" style="742" bestFit="1" customWidth="1"/>
    <col min="11274" max="11274" width="6.6640625" style="742" bestFit="1" customWidth="1"/>
    <col min="11275" max="11275" width="10.33203125" style="742" bestFit="1" customWidth="1"/>
    <col min="11276" max="11276" width="7.5546875" style="742" bestFit="1" customWidth="1"/>
    <col min="11277" max="11277" width="9.6640625" style="742" bestFit="1" customWidth="1"/>
    <col min="11278" max="11278" width="9.109375" style="742" bestFit="1" customWidth="1"/>
    <col min="11279" max="11279" width="11.33203125" style="742" bestFit="1" customWidth="1"/>
    <col min="11280" max="11520" width="8.88671875" style="742"/>
    <col min="11521" max="11521" width="21.33203125" style="742" bestFit="1" customWidth="1"/>
    <col min="11522" max="11522" width="5.109375" style="742" bestFit="1" customWidth="1"/>
    <col min="11523" max="11523" width="5.6640625" style="742" bestFit="1" customWidth="1"/>
    <col min="11524" max="11524" width="7.33203125" style="742" bestFit="1" customWidth="1"/>
    <col min="11525" max="11525" width="5.6640625" style="742" bestFit="1" customWidth="1"/>
    <col min="11526" max="11526" width="4.6640625" style="742" bestFit="1" customWidth="1"/>
    <col min="11527" max="11527" width="5.33203125" style="742" bestFit="1" customWidth="1"/>
    <col min="11528" max="11528" width="5.44140625" style="742" bestFit="1" customWidth="1"/>
    <col min="11529" max="11529" width="4.88671875" style="742" bestFit="1" customWidth="1"/>
    <col min="11530" max="11530" width="6.6640625" style="742" bestFit="1" customWidth="1"/>
    <col min="11531" max="11531" width="10.33203125" style="742" bestFit="1" customWidth="1"/>
    <col min="11532" max="11532" width="7.5546875" style="742" bestFit="1" customWidth="1"/>
    <col min="11533" max="11533" width="9.6640625" style="742" bestFit="1" customWidth="1"/>
    <col min="11534" max="11534" width="9.109375" style="742" bestFit="1" customWidth="1"/>
    <col min="11535" max="11535" width="11.33203125" style="742" bestFit="1" customWidth="1"/>
    <col min="11536" max="11776" width="8.88671875" style="742"/>
    <col min="11777" max="11777" width="21.33203125" style="742" bestFit="1" customWidth="1"/>
    <col min="11778" max="11778" width="5.109375" style="742" bestFit="1" customWidth="1"/>
    <col min="11779" max="11779" width="5.6640625" style="742" bestFit="1" customWidth="1"/>
    <col min="11780" max="11780" width="7.33203125" style="742" bestFit="1" customWidth="1"/>
    <col min="11781" max="11781" width="5.6640625" style="742" bestFit="1" customWidth="1"/>
    <col min="11782" max="11782" width="4.6640625" style="742" bestFit="1" customWidth="1"/>
    <col min="11783" max="11783" width="5.33203125" style="742" bestFit="1" customWidth="1"/>
    <col min="11784" max="11784" width="5.44140625" style="742" bestFit="1" customWidth="1"/>
    <col min="11785" max="11785" width="4.88671875" style="742" bestFit="1" customWidth="1"/>
    <col min="11786" max="11786" width="6.6640625" style="742" bestFit="1" customWidth="1"/>
    <col min="11787" max="11787" width="10.33203125" style="742" bestFit="1" customWidth="1"/>
    <col min="11788" max="11788" width="7.5546875" style="742" bestFit="1" customWidth="1"/>
    <col min="11789" max="11789" width="9.6640625" style="742" bestFit="1" customWidth="1"/>
    <col min="11790" max="11790" width="9.109375" style="742" bestFit="1" customWidth="1"/>
    <col min="11791" max="11791" width="11.33203125" style="742" bestFit="1" customWidth="1"/>
    <col min="11792" max="12032" width="8.88671875" style="742"/>
    <col min="12033" max="12033" width="21.33203125" style="742" bestFit="1" customWidth="1"/>
    <col min="12034" max="12034" width="5.109375" style="742" bestFit="1" customWidth="1"/>
    <col min="12035" max="12035" width="5.6640625" style="742" bestFit="1" customWidth="1"/>
    <col min="12036" max="12036" width="7.33203125" style="742" bestFit="1" customWidth="1"/>
    <col min="12037" max="12037" width="5.6640625" style="742" bestFit="1" customWidth="1"/>
    <col min="12038" max="12038" width="4.6640625" style="742" bestFit="1" customWidth="1"/>
    <col min="12039" max="12039" width="5.33203125" style="742" bestFit="1" customWidth="1"/>
    <col min="12040" max="12040" width="5.44140625" style="742" bestFit="1" customWidth="1"/>
    <col min="12041" max="12041" width="4.88671875" style="742" bestFit="1" customWidth="1"/>
    <col min="12042" max="12042" width="6.6640625" style="742" bestFit="1" customWidth="1"/>
    <col min="12043" max="12043" width="10.33203125" style="742" bestFit="1" customWidth="1"/>
    <col min="12044" max="12044" width="7.5546875" style="742" bestFit="1" customWidth="1"/>
    <col min="12045" max="12045" width="9.6640625" style="742" bestFit="1" customWidth="1"/>
    <col min="12046" max="12046" width="9.109375" style="742" bestFit="1" customWidth="1"/>
    <col min="12047" max="12047" width="11.33203125" style="742" bestFit="1" customWidth="1"/>
    <col min="12048" max="12288" width="8.88671875" style="742"/>
    <col min="12289" max="12289" width="21.33203125" style="742" bestFit="1" customWidth="1"/>
    <col min="12290" max="12290" width="5.109375" style="742" bestFit="1" customWidth="1"/>
    <col min="12291" max="12291" width="5.6640625" style="742" bestFit="1" customWidth="1"/>
    <col min="12292" max="12292" width="7.33203125" style="742" bestFit="1" customWidth="1"/>
    <col min="12293" max="12293" width="5.6640625" style="742" bestFit="1" customWidth="1"/>
    <col min="12294" max="12294" width="4.6640625" style="742" bestFit="1" customWidth="1"/>
    <col min="12295" max="12295" width="5.33203125" style="742" bestFit="1" customWidth="1"/>
    <col min="12296" max="12296" width="5.44140625" style="742" bestFit="1" customWidth="1"/>
    <col min="12297" max="12297" width="4.88671875" style="742" bestFit="1" customWidth="1"/>
    <col min="12298" max="12298" width="6.6640625" style="742" bestFit="1" customWidth="1"/>
    <col min="12299" max="12299" width="10.33203125" style="742" bestFit="1" customWidth="1"/>
    <col min="12300" max="12300" width="7.5546875" style="742" bestFit="1" customWidth="1"/>
    <col min="12301" max="12301" width="9.6640625" style="742" bestFit="1" customWidth="1"/>
    <col min="12302" max="12302" width="9.109375" style="742" bestFit="1" customWidth="1"/>
    <col min="12303" max="12303" width="11.33203125" style="742" bestFit="1" customWidth="1"/>
    <col min="12304" max="12544" width="8.88671875" style="742"/>
    <col min="12545" max="12545" width="21.33203125" style="742" bestFit="1" customWidth="1"/>
    <col min="12546" max="12546" width="5.109375" style="742" bestFit="1" customWidth="1"/>
    <col min="12547" max="12547" width="5.6640625" style="742" bestFit="1" customWidth="1"/>
    <col min="12548" max="12548" width="7.33203125" style="742" bestFit="1" customWidth="1"/>
    <col min="12549" max="12549" width="5.6640625" style="742" bestFit="1" customWidth="1"/>
    <col min="12550" max="12550" width="4.6640625" style="742" bestFit="1" customWidth="1"/>
    <col min="12551" max="12551" width="5.33203125" style="742" bestFit="1" customWidth="1"/>
    <col min="12552" max="12552" width="5.44140625" style="742" bestFit="1" customWidth="1"/>
    <col min="12553" max="12553" width="4.88671875" style="742" bestFit="1" customWidth="1"/>
    <col min="12554" max="12554" width="6.6640625" style="742" bestFit="1" customWidth="1"/>
    <col min="12555" max="12555" width="10.33203125" style="742" bestFit="1" customWidth="1"/>
    <col min="12556" max="12556" width="7.5546875" style="742" bestFit="1" customWidth="1"/>
    <col min="12557" max="12557" width="9.6640625" style="742" bestFit="1" customWidth="1"/>
    <col min="12558" max="12558" width="9.109375" style="742" bestFit="1" customWidth="1"/>
    <col min="12559" max="12559" width="11.33203125" style="742" bestFit="1" customWidth="1"/>
    <col min="12560" max="12800" width="8.88671875" style="742"/>
    <col min="12801" max="12801" width="21.33203125" style="742" bestFit="1" customWidth="1"/>
    <col min="12802" max="12802" width="5.109375" style="742" bestFit="1" customWidth="1"/>
    <col min="12803" max="12803" width="5.6640625" style="742" bestFit="1" customWidth="1"/>
    <col min="12804" max="12804" width="7.33203125" style="742" bestFit="1" customWidth="1"/>
    <col min="12805" max="12805" width="5.6640625" style="742" bestFit="1" customWidth="1"/>
    <col min="12806" max="12806" width="4.6640625" style="742" bestFit="1" customWidth="1"/>
    <col min="12807" max="12807" width="5.33203125" style="742" bestFit="1" customWidth="1"/>
    <col min="12808" max="12808" width="5.44140625" style="742" bestFit="1" customWidth="1"/>
    <col min="12809" max="12809" width="4.88671875" style="742" bestFit="1" customWidth="1"/>
    <col min="12810" max="12810" width="6.6640625" style="742" bestFit="1" customWidth="1"/>
    <col min="12811" max="12811" width="10.33203125" style="742" bestFit="1" customWidth="1"/>
    <col min="12812" max="12812" width="7.5546875" style="742" bestFit="1" customWidth="1"/>
    <col min="12813" max="12813" width="9.6640625" style="742" bestFit="1" customWidth="1"/>
    <col min="12814" max="12814" width="9.109375" style="742" bestFit="1" customWidth="1"/>
    <col min="12815" max="12815" width="11.33203125" style="742" bestFit="1" customWidth="1"/>
    <col min="12816" max="13056" width="8.88671875" style="742"/>
    <col min="13057" max="13057" width="21.33203125" style="742" bestFit="1" customWidth="1"/>
    <col min="13058" max="13058" width="5.109375" style="742" bestFit="1" customWidth="1"/>
    <col min="13059" max="13059" width="5.6640625" style="742" bestFit="1" customWidth="1"/>
    <col min="13060" max="13060" width="7.33203125" style="742" bestFit="1" customWidth="1"/>
    <col min="13061" max="13061" width="5.6640625" style="742" bestFit="1" customWidth="1"/>
    <col min="13062" max="13062" width="4.6640625" style="742" bestFit="1" customWidth="1"/>
    <col min="13063" max="13063" width="5.33203125" style="742" bestFit="1" customWidth="1"/>
    <col min="13064" max="13064" width="5.44140625" style="742" bestFit="1" customWidth="1"/>
    <col min="13065" max="13065" width="4.88671875" style="742" bestFit="1" customWidth="1"/>
    <col min="13066" max="13066" width="6.6640625" style="742" bestFit="1" customWidth="1"/>
    <col min="13067" max="13067" width="10.33203125" style="742" bestFit="1" customWidth="1"/>
    <col min="13068" max="13068" width="7.5546875" style="742" bestFit="1" customWidth="1"/>
    <col min="13069" max="13069" width="9.6640625" style="742" bestFit="1" customWidth="1"/>
    <col min="13070" max="13070" width="9.109375" style="742" bestFit="1" customWidth="1"/>
    <col min="13071" max="13071" width="11.33203125" style="742" bestFit="1" customWidth="1"/>
    <col min="13072" max="13312" width="8.88671875" style="742"/>
    <col min="13313" max="13313" width="21.33203125" style="742" bestFit="1" customWidth="1"/>
    <col min="13314" max="13314" width="5.109375" style="742" bestFit="1" customWidth="1"/>
    <col min="13315" max="13315" width="5.6640625" style="742" bestFit="1" customWidth="1"/>
    <col min="13316" max="13316" width="7.33203125" style="742" bestFit="1" customWidth="1"/>
    <col min="13317" max="13317" width="5.6640625" style="742" bestFit="1" customWidth="1"/>
    <col min="13318" max="13318" width="4.6640625" style="742" bestFit="1" customWidth="1"/>
    <col min="13319" max="13319" width="5.33203125" style="742" bestFit="1" customWidth="1"/>
    <col min="13320" max="13320" width="5.44140625" style="742" bestFit="1" customWidth="1"/>
    <col min="13321" max="13321" width="4.88671875" style="742" bestFit="1" customWidth="1"/>
    <col min="13322" max="13322" width="6.6640625" style="742" bestFit="1" customWidth="1"/>
    <col min="13323" max="13323" width="10.33203125" style="742" bestFit="1" customWidth="1"/>
    <col min="13324" max="13324" width="7.5546875" style="742" bestFit="1" customWidth="1"/>
    <col min="13325" max="13325" width="9.6640625" style="742" bestFit="1" customWidth="1"/>
    <col min="13326" max="13326" width="9.109375" style="742" bestFit="1" customWidth="1"/>
    <col min="13327" max="13327" width="11.33203125" style="742" bestFit="1" customWidth="1"/>
    <col min="13328" max="13568" width="8.88671875" style="742"/>
    <col min="13569" max="13569" width="21.33203125" style="742" bestFit="1" customWidth="1"/>
    <col min="13570" max="13570" width="5.109375" style="742" bestFit="1" customWidth="1"/>
    <col min="13571" max="13571" width="5.6640625" style="742" bestFit="1" customWidth="1"/>
    <col min="13572" max="13572" width="7.33203125" style="742" bestFit="1" customWidth="1"/>
    <col min="13573" max="13573" width="5.6640625" style="742" bestFit="1" customWidth="1"/>
    <col min="13574" max="13574" width="4.6640625" style="742" bestFit="1" customWidth="1"/>
    <col min="13575" max="13575" width="5.33203125" style="742" bestFit="1" customWidth="1"/>
    <col min="13576" max="13576" width="5.44140625" style="742" bestFit="1" customWidth="1"/>
    <col min="13577" max="13577" width="4.88671875" style="742" bestFit="1" customWidth="1"/>
    <col min="13578" max="13578" width="6.6640625" style="742" bestFit="1" customWidth="1"/>
    <col min="13579" max="13579" width="10.33203125" style="742" bestFit="1" customWidth="1"/>
    <col min="13580" max="13580" width="7.5546875" style="742" bestFit="1" customWidth="1"/>
    <col min="13581" max="13581" width="9.6640625" style="742" bestFit="1" customWidth="1"/>
    <col min="13582" max="13582" width="9.109375" style="742" bestFit="1" customWidth="1"/>
    <col min="13583" max="13583" width="11.33203125" style="742" bestFit="1" customWidth="1"/>
    <col min="13584" max="13824" width="8.88671875" style="742"/>
    <col min="13825" max="13825" width="21.33203125" style="742" bestFit="1" customWidth="1"/>
    <col min="13826" max="13826" width="5.109375" style="742" bestFit="1" customWidth="1"/>
    <col min="13827" max="13827" width="5.6640625" style="742" bestFit="1" customWidth="1"/>
    <col min="13828" max="13828" width="7.33203125" style="742" bestFit="1" customWidth="1"/>
    <col min="13829" max="13829" width="5.6640625" style="742" bestFit="1" customWidth="1"/>
    <col min="13830" max="13830" width="4.6640625" style="742" bestFit="1" customWidth="1"/>
    <col min="13831" max="13831" width="5.33203125" style="742" bestFit="1" customWidth="1"/>
    <col min="13832" max="13832" width="5.44140625" style="742" bestFit="1" customWidth="1"/>
    <col min="13833" max="13833" width="4.88671875" style="742" bestFit="1" customWidth="1"/>
    <col min="13834" max="13834" width="6.6640625" style="742" bestFit="1" customWidth="1"/>
    <col min="13835" max="13835" width="10.33203125" style="742" bestFit="1" customWidth="1"/>
    <col min="13836" max="13836" width="7.5546875" style="742" bestFit="1" customWidth="1"/>
    <col min="13837" max="13837" width="9.6640625" style="742" bestFit="1" customWidth="1"/>
    <col min="13838" max="13838" width="9.109375" style="742" bestFit="1" customWidth="1"/>
    <col min="13839" max="13839" width="11.33203125" style="742" bestFit="1" customWidth="1"/>
    <col min="13840" max="14080" width="8.88671875" style="742"/>
    <col min="14081" max="14081" width="21.33203125" style="742" bestFit="1" customWidth="1"/>
    <col min="14082" max="14082" width="5.109375" style="742" bestFit="1" customWidth="1"/>
    <col min="14083" max="14083" width="5.6640625" style="742" bestFit="1" customWidth="1"/>
    <col min="14084" max="14084" width="7.33203125" style="742" bestFit="1" customWidth="1"/>
    <col min="14085" max="14085" width="5.6640625" style="742" bestFit="1" customWidth="1"/>
    <col min="14086" max="14086" width="4.6640625" style="742" bestFit="1" customWidth="1"/>
    <col min="14087" max="14087" width="5.33203125" style="742" bestFit="1" customWidth="1"/>
    <col min="14088" max="14088" width="5.44140625" style="742" bestFit="1" customWidth="1"/>
    <col min="14089" max="14089" width="4.88671875" style="742" bestFit="1" customWidth="1"/>
    <col min="14090" max="14090" width="6.6640625" style="742" bestFit="1" customWidth="1"/>
    <col min="14091" max="14091" width="10.33203125" style="742" bestFit="1" customWidth="1"/>
    <col min="14092" max="14092" width="7.5546875" style="742" bestFit="1" customWidth="1"/>
    <col min="14093" max="14093" width="9.6640625" style="742" bestFit="1" customWidth="1"/>
    <col min="14094" max="14094" width="9.109375" style="742" bestFit="1" customWidth="1"/>
    <col min="14095" max="14095" width="11.33203125" style="742" bestFit="1" customWidth="1"/>
    <col min="14096" max="14336" width="8.88671875" style="742"/>
    <col min="14337" max="14337" width="21.33203125" style="742" bestFit="1" customWidth="1"/>
    <col min="14338" max="14338" width="5.109375" style="742" bestFit="1" customWidth="1"/>
    <col min="14339" max="14339" width="5.6640625" style="742" bestFit="1" customWidth="1"/>
    <col min="14340" max="14340" width="7.33203125" style="742" bestFit="1" customWidth="1"/>
    <col min="14341" max="14341" width="5.6640625" style="742" bestFit="1" customWidth="1"/>
    <col min="14342" max="14342" width="4.6640625" style="742" bestFit="1" customWidth="1"/>
    <col min="14343" max="14343" width="5.33203125" style="742" bestFit="1" customWidth="1"/>
    <col min="14344" max="14344" width="5.44140625" style="742" bestFit="1" customWidth="1"/>
    <col min="14345" max="14345" width="4.88671875" style="742" bestFit="1" customWidth="1"/>
    <col min="14346" max="14346" width="6.6640625" style="742" bestFit="1" customWidth="1"/>
    <col min="14347" max="14347" width="10.33203125" style="742" bestFit="1" customWidth="1"/>
    <col min="14348" max="14348" width="7.5546875" style="742" bestFit="1" customWidth="1"/>
    <col min="14349" max="14349" width="9.6640625" style="742" bestFit="1" customWidth="1"/>
    <col min="14350" max="14350" width="9.109375" style="742" bestFit="1" customWidth="1"/>
    <col min="14351" max="14351" width="11.33203125" style="742" bestFit="1" customWidth="1"/>
    <col min="14352" max="14592" width="8.88671875" style="742"/>
    <col min="14593" max="14593" width="21.33203125" style="742" bestFit="1" customWidth="1"/>
    <col min="14594" max="14594" width="5.109375" style="742" bestFit="1" customWidth="1"/>
    <col min="14595" max="14595" width="5.6640625" style="742" bestFit="1" customWidth="1"/>
    <col min="14596" max="14596" width="7.33203125" style="742" bestFit="1" customWidth="1"/>
    <col min="14597" max="14597" width="5.6640625" style="742" bestFit="1" customWidth="1"/>
    <col min="14598" max="14598" width="4.6640625" style="742" bestFit="1" customWidth="1"/>
    <col min="14599" max="14599" width="5.33203125" style="742" bestFit="1" customWidth="1"/>
    <col min="14600" max="14600" width="5.44140625" style="742" bestFit="1" customWidth="1"/>
    <col min="14601" max="14601" width="4.88671875" style="742" bestFit="1" customWidth="1"/>
    <col min="14602" max="14602" width="6.6640625" style="742" bestFit="1" customWidth="1"/>
    <col min="14603" max="14603" width="10.33203125" style="742" bestFit="1" customWidth="1"/>
    <col min="14604" max="14604" width="7.5546875" style="742" bestFit="1" customWidth="1"/>
    <col min="14605" max="14605" width="9.6640625" style="742" bestFit="1" customWidth="1"/>
    <col min="14606" max="14606" width="9.109375" style="742" bestFit="1" customWidth="1"/>
    <col min="14607" max="14607" width="11.33203125" style="742" bestFit="1" customWidth="1"/>
    <col min="14608" max="14848" width="8.88671875" style="742"/>
    <col min="14849" max="14849" width="21.33203125" style="742" bestFit="1" customWidth="1"/>
    <col min="14850" max="14850" width="5.109375" style="742" bestFit="1" customWidth="1"/>
    <col min="14851" max="14851" width="5.6640625" style="742" bestFit="1" customWidth="1"/>
    <col min="14852" max="14852" width="7.33203125" style="742" bestFit="1" customWidth="1"/>
    <col min="14853" max="14853" width="5.6640625" style="742" bestFit="1" customWidth="1"/>
    <col min="14854" max="14854" width="4.6640625" style="742" bestFit="1" customWidth="1"/>
    <col min="14855" max="14855" width="5.33203125" style="742" bestFit="1" customWidth="1"/>
    <col min="14856" max="14856" width="5.44140625" style="742" bestFit="1" customWidth="1"/>
    <col min="14857" max="14857" width="4.88671875" style="742" bestFit="1" customWidth="1"/>
    <col min="14858" max="14858" width="6.6640625" style="742" bestFit="1" customWidth="1"/>
    <col min="14859" max="14859" width="10.33203125" style="742" bestFit="1" customWidth="1"/>
    <col min="14860" max="14860" width="7.5546875" style="742" bestFit="1" customWidth="1"/>
    <col min="14861" max="14861" width="9.6640625" style="742" bestFit="1" customWidth="1"/>
    <col min="14862" max="14862" width="9.109375" style="742" bestFit="1" customWidth="1"/>
    <col min="14863" max="14863" width="11.33203125" style="742" bestFit="1" customWidth="1"/>
    <col min="14864" max="15104" width="8.88671875" style="742"/>
    <col min="15105" max="15105" width="21.33203125" style="742" bestFit="1" customWidth="1"/>
    <col min="15106" max="15106" width="5.109375" style="742" bestFit="1" customWidth="1"/>
    <col min="15107" max="15107" width="5.6640625" style="742" bestFit="1" customWidth="1"/>
    <col min="15108" max="15108" width="7.33203125" style="742" bestFit="1" customWidth="1"/>
    <col min="15109" max="15109" width="5.6640625" style="742" bestFit="1" customWidth="1"/>
    <col min="15110" max="15110" width="4.6640625" style="742" bestFit="1" customWidth="1"/>
    <col min="15111" max="15111" width="5.33203125" style="742" bestFit="1" customWidth="1"/>
    <col min="15112" max="15112" width="5.44140625" style="742" bestFit="1" customWidth="1"/>
    <col min="15113" max="15113" width="4.88671875" style="742" bestFit="1" customWidth="1"/>
    <col min="15114" max="15114" width="6.6640625" style="742" bestFit="1" customWidth="1"/>
    <col min="15115" max="15115" width="10.33203125" style="742" bestFit="1" customWidth="1"/>
    <col min="15116" max="15116" width="7.5546875" style="742" bestFit="1" customWidth="1"/>
    <col min="15117" max="15117" width="9.6640625" style="742" bestFit="1" customWidth="1"/>
    <col min="15118" max="15118" width="9.109375" style="742" bestFit="1" customWidth="1"/>
    <col min="15119" max="15119" width="11.33203125" style="742" bestFit="1" customWidth="1"/>
    <col min="15120" max="15360" width="8.88671875" style="742"/>
    <col min="15361" max="15361" width="21.33203125" style="742" bestFit="1" customWidth="1"/>
    <col min="15362" max="15362" width="5.109375" style="742" bestFit="1" customWidth="1"/>
    <col min="15363" max="15363" width="5.6640625" style="742" bestFit="1" customWidth="1"/>
    <col min="15364" max="15364" width="7.33203125" style="742" bestFit="1" customWidth="1"/>
    <col min="15365" max="15365" width="5.6640625" style="742" bestFit="1" customWidth="1"/>
    <col min="15366" max="15366" width="4.6640625" style="742" bestFit="1" customWidth="1"/>
    <col min="15367" max="15367" width="5.33203125" style="742" bestFit="1" customWidth="1"/>
    <col min="15368" max="15368" width="5.44140625" style="742" bestFit="1" customWidth="1"/>
    <col min="15369" max="15369" width="4.88671875" style="742" bestFit="1" customWidth="1"/>
    <col min="15370" max="15370" width="6.6640625" style="742" bestFit="1" customWidth="1"/>
    <col min="15371" max="15371" width="10.33203125" style="742" bestFit="1" customWidth="1"/>
    <col min="15372" max="15372" width="7.5546875" style="742" bestFit="1" customWidth="1"/>
    <col min="15373" max="15373" width="9.6640625" style="742" bestFit="1" customWidth="1"/>
    <col min="15374" max="15374" width="9.109375" style="742" bestFit="1" customWidth="1"/>
    <col min="15375" max="15375" width="11.33203125" style="742" bestFit="1" customWidth="1"/>
    <col min="15376" max="15616" width="8.88671875" style="742"/>
    <col min="15617" max="15617" width="21.33203125" style="742" bestFit="1" customWidth="1"/>
    <col min="15618" max="15618" width="5.109375" style="742" bestFit="1" customWidth="1"/>
    <col min="15619" max="15619" width="5.6640625" style="742" bestFit="1" customWidth="1"/>
    <col min="15620" max="15620" width="7.33203125" style="742" bestFit="1" customWidth="1"/>
    <col min="15621" max="15621" width="5.6640625" style="742" bestFit="1" customWidth="1"/>
    <col min="15622" max="15622" width="4.6640625" style="742" bestFit="1" customWidth="1"/>
    <col min="15623" max="15623" width="5.33203125" style="742" bestFit="1" customWidth="1"/>
    <col min="15624" max="15624" width="5.44140625" style="742" bestFit="1" customWidth="1"/>
    <col min="15625" max="15625" width="4.88671875" style="742" bestFit="1" customWidth="1"/>
    <col min="15626" max="15626" width="6.6640625" style="742" bestFit="1" customWidth="1"/>
    <col min="15627" max="15627" width="10.33203125" style="742" bestFit="1" customWidth="1"/>
    <col min="15628" max="15628" width="7.5546875" style="742" bestFit="1" customWidth="1"/>
    <col min="15629" max="15629" width="9.6640625" style="742" bestFit="1" customWidth="1"/>
    <col min="15630" max="15630" width="9.109375" style="742" bestFit="1" customWidth="1"/>
    <col min="15631" max="15631" width="11.33203125" style="742" bestFit="1" customWidth="1"/>
    <col min="15632" max="15872" width="8.88671875" style="742"/>
    <col min="15873" max="15873" width="21.33203125" style="742" bestFit="1" customWidth="1"/>
    <col min="15874" max="15874" width="5.109375" style="742" bestFit="1" customWidth="1"/>
    <col min="15875" max="15875" width="5.6640625" style="742" bestFit="1" customWidth="1"/>
    <col min="15876" max="15876" width="7.33203125" style="742" bestFit="1" customWidth="1"/>
    <col min="15877" max="15877" width="5.6640625" style="742" bestFit="1" customWidth="1"/>
    <col min="15878" max="15878" width="4.6640625" style="742" bestFit="1" customWidth="1"/>
    <col min="15879" max="15879" width="5.33203125" style="742" bestFit="1" customWidth="1"/>
    <col min="15880" max="15880" width="5.44140625" style="742" bestFit="1" customWidth="1"/>
    <col min="15881" max="15881" width="4.88671875" style="742" bestFit="1" customWidth="1"/>
    <col min="15882" max="15882" width="6.6640625" style="742" bestFit="1" customWidth="1"/>
    <col min="15883" max="15883" width="10.33203125" style="742" bestFit="1" customWidth="1"/>
    <col min="15884" max="15884" width="7.5546875" style="742" bestFit="1" customWidth="1"/>
    <col min="15885" max="15885" width="9.6640625" style="742" bestFit="1" customWidth="1"/>
    <col min="15886" max="15886" width="9.109375" style="742" bestFit="1" customWidth="1"/>
    <col min="15887" max="15887" width="11.33203125" style="742" bestFit="1" customWidth="1"/>
    <col min="15888" max="16128" width="8.88671875" style="742"/>
    <col min="16129" max="16129" width="21.33203125" style="742" bestFit="1" customWidth="1"/>
    <col min="16130" max="16130" width="5.109375" style="742" bestFit="1" customWidth="1"/>
    <col min="16131" max="16131" width="5.6640625" style="742" bestFit="1" customWidth="1"/>
    <col min="16132" max="16132" width="7.33203125" style="742" bestFit="1" customWidth="1"/>
    <col min="16133" max="16133" width="5.6640625" style="742" bestFit="1" customWidth="1"/>
    <col min="16134" max="16134" width="4.6640625" style="742" bestFit="1" customWidth="1"/>
    <col min="16135" max="16135" width="5.33203125" style="742" bestFit="1" customWidth="1"/>
    <col min="16136" max="16136" width="5.44140625" style="742" bestFit="1" customWidth="1"/>
    <col min="16137" max="16137" width="4.88671875" style="742" bestFit="1" customWidth="1"/>
    <col min="16138" max="16138" width="6.6640625" style="742" bestFit="1" customWidth="1"/>
    <col min="16139" max="16139" width="10.33203125" style="742" bestFit="1" customWidth="1"/>
    <col min="16140" max="16140" width="7.5546875" style="742" bestFit="1" customWidth="1"/>
    <col min="16141" max="16141" width="9.6640625" style="742" bestFit="1" customWidth="1"/>
    <col min="16142" max="16142" width="9.109375" style="742" bestFit="1" customWidth="1"/>
    <col min="16143" max="16143" width="11.33203125" style="742" bestFit="1" customWidth="1"/>
    <col min="16144" max="16384" width="8.88671875" style="742"/>
  </cols>
  <sheetData>
    <row r="1" spans="1:15" s="1438" customFormat="1">
      <c r="A1" s="1460" t="s">
        <v>5197</v>
      </c>
    </row>
    <row r="2" spans="1:15" ht="17.399999999999999">
      <c r="A2" s="748" t="s">
        <v>3755</v>
      </c>
      <c r="B2" s="1682" t="s">
        <v>5034</v>
      </c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1682"/>
      <c r="O2" s="1682"/>
    </row>
    <row r="3" spans="1:15" ht="18" thickBot="1">
      <c r="A3" s="1160"/>
      <c r="B3" s="1683" t="s">
        <v>4096</v>
      </c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1683"/>
      <c r="O3" s="1683"/>
    </row>
    <row r="4" spans="1:15">
      <c r="A4" s="417"/>
      <c r="B4" s="454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</row>
    <row r="5" spans="1:15" ht="13.8" thickBot="1">
      <c r="A5" s="415"/>
      <c r="B5" s="1679" t="s">
        <v>3754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79"/>
      <c r="N5" s="1679"/>
      <c r="O5" s="1679"/>
    </row>
    <row r="6" spans="1:15">
      <c r="A6" s="413" t="s">
        <v>1590</v>
      </c>
      <c r="B6" s="454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</row>
    <row r="7" spans="1:15" ht="13.8" thickBot="1">
      <c r="A7" s="413" t="s">
        <v>3753</v>
      </c>
      <c r="B7" s="416"/>
      <c r="C7" s="1679" t="s">
        <v>1465</v>
      </c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</row>
    <row r="8" spans="1:15">
      <c r="A8" s="413" t="s">
        <v>1581</v>
      </c>
      <c r="B8" s="416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34" t="s">
        <v>4588</v>
      </c>
    </row>
    <row r="9" spans="1:15" ht="24.6" thickBot="1">
      <c r="A9" s="418"/>
      <c r="B9" s="1161" t="s">
        <v>3</v>
      </c>
      <c r="C9" s="1161" t="s">
        <v>1464</v>
      </c>
      <c r="D9" s="1161" t="s">
        <v>1463</v>
      </c>
      <c r="E9" s="1161" t="s">
        <v>1462</v>
      </c>
      <c r="F9" s="1161" t="s">
        <v>1461</v>
      </c>
      <c r="G9" s="1161" t="s">
        <v>1460</v>
      </c>
      <c r="H9" s="1161" t="s">
        <v>1459</v>
      </c>
      <c r="I9" s="1161" t="s">
        <v>1458</v>
      </c>
      <c r="J9" s="1161" t="s">
        <v>1457</v>
      </c>
      <c r="K9" s="1161" t="s">
        <v>1456</v>
      </c>
      <c r="L9" s="1161" t="s">
        <v>1455</v>
      </c>
      <c r="M9" s="1161" t="s">
        <v>1454</v>
      </c>
      <c r="N9" s="1161" t="s">
        <v>1453</v>
      </c>
      <c r="O9" s="749" t="s">
        <v>4272</v>
      </c>
    </row>
    <row r="10" spans="1:15">
      <c r="A10" s="425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>
      <c r="A11" s="1162" t="s">
        <v>1</v>
      </c>
      <c r="B11" s="1163">
        <v>2090</v>
      </c>
      <c r="C11" s="1163">
        <v>188</v>
      </c>
      <c r="D11" s="1163">
        <v>160</v>
      </c>
      <c r="E11" s="1163">
        <v>200</v>
      </c>
      <c r="F11" s="1163">
        <v>157</v>
      </c>
      <c r="G11" s="1163">
        <v>191</v>
      </c>
      <c r="H11" s="1163">
        <v>170</v>
      </c>
      <c r="I11" s="1163">
        <v>164</v>
      </c>
      <c r="J11" s="1163">
        <v>176</v>
      </c>
      <c r="K11" s="1163">
        <v>168</v>
      </c>
      <c r="L11" s="1163">
        <v>191</v>
      </c>
      <c r="M11" s="1163">
        <v>156</v>
      </c>
      <c r="N11" s="1163">
        <v>169</v>
      </c>
      <c r="O11" s="1163">
        <v>0</v>
      </c>
    </row>
    <row r="12" spans="1:15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</row>
    <row r="13" spans="1:15">
      <c r="A13" s="421" t="s">
        <v>1267</v>
      </c>
      <c r="B13" s="422">
        <v>46</v>
      </c>
      <c r="C13" s="422">
        <v>5</v>
      </c>
      <c r="D13" s="422">
        <v>4</v>
      </c>
      <c r="E13" s="422">
        <v>3</v>
      </c>
      <c r="F13" s="422">
        <v>7</v>
      </c>
      <c r="G13" s="422">
        <v>4</v>
      </c>
      <c r="H13" s="422">
        <v>5</v>
      </c>
      <c r="I13" s="422">
        <v>2</v>
      </c>
      <c r="J13" s="422">
        <v>1</v>
      </c>
      <c r="K13" s="422">
        <v>1</v>
      </c>
      <c r="L13" s="422">
        <v>6</v>
      </c>
      <c r="M13" s="422">
        <v>4</v>
      </c>
      <c r="N13" s="422">
        <v>4</v>
      </c>
      <c r="O13" s="422">
        <v>0</v>
      </c>
    </row>
    <row r="14" spans="1:15">
      <c r="A14" s="423" t="s">
        <v>1380</v>
      </c>
      <c r="B14" s="176">
        <v>45</v>
      </c>
      <c r="C14" s="176">
        <v>5</v>
      </c>
      <c r="D14" s="176">
        <v>4</v>
      </c>
      <c r="E14" s="176">
        <v>3</v>
      </c>
      <c r="F14" s="176">
        <v>7</v>
      </c>
      <c r="G14" s="176">
        <v>4</v>
      </c>
      <c r="H14" s="176">
        <v>5</v>
      </c>
      <c r="I14" s="176">
        <v>2</v>
      </c>
      <c r="J14" s="176">
        <v>1</v>
      </c>
      <c r="K14" s="176">
        <v>1</v>
      </c>
      <c r="L14" s="176">
        <v>6</v>
      </c>
      <c r="M14" s="176">
        <v>3</v>
      </c>
      <c r="N14" s="176">
        <v>4</v>
      </c>
      <c r="O14" s="176">
        <v>0</v>
      </c>
    </row>
    <row r="15" spans="1:15">
      <c r="A15" s="423" t="s">
        <v>1379</v>
      </c>
      <c r="B15" s="176">
        <v>1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1</v>
      </c>
      <c r="N15" s="176">
        <v>0</v>
      </c>
      <c r="O15" s="176">
        <v>0</v>
      </c>
    </row>
    <row r="16" spans="1:15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</row>
    <row r="17" spans="1:15">
      <c r="A17" s="421" t="s">
        <v>1260</v>
      </c>
      <c r="B17" s="422">
        <v>33</v>
      </c>
      <c r="C17" s="422">
        <v>2</v>
      </c>
      <c r="D17" s="422">
        <v>4</v>
      </c>
      <c r="E17" s="422">
        <v>1</v>
      </c>
      <c r="F17" s="422">
        <v>2</v>
      </c>
      <c r="G17" s="422">
        <v>1</v>
      </c>
      <c r="H17" s="422">
        <v>4</v>
      </c>
      <c r="I17" s="422">
        <v>4</v>
      </c>
      <c r="J17" s="422">
        <v>4</v>
      </c>
      <c r="K17" s="422">
        <v>4</v>
      </c>
      <c r="L17" s="422">
        <v>1</v>
      </c>
      <c r="M17" s="422">
        <v>2</v>
      </c>
      <c r="N17" s="422">
        <v>4</v>
      </c>
      <c r="O17" s="422">
        <v>0</v>
      </c>
    </row>
    <row r="18" spans="1:15">
      <c r="A18" s="423" t="s">
        <v>1378</v>
      </c>
      <c r="B18" s="176">
        <v>32</v>
      </c>
      <c r="C18" s="176">
        <v>2</v>
      </c>
      <c r="D18" s="176">
        <v>4</v>
      </c>
      <c r="E18" s="176">
        <v>1</v>
      </c>
      <c r="F18" s="176">
        <v>2</v>
      </c>
      <c r="G18" s="176">
        <v>1</v>
      </c>
      <c r="H18" s="176">
        <v>4</v>
      </c>
      <c r="I18" s="176">
        <v>4</v>
      </c>
      <c r="J18" s="176">
        <v>4</v>
      </c>
      <c r="K18" s="176">
        <v>4</v>
      </c>
      <c r="L18" s="176">
        <v>1</v>
      </c>
      <c r="M18" s="176">
        <v>1</v>
      </c>
      <c r="N18" s="176">
        <v>4</v>
      </c>
      <c r="O18" s="176">
        <v>0</v>
      </c>
    </row>
    <row r="19" spans="1:15">
      <c r="A19" s="423" t="s">
        <v>1377</v>
      </c>
      <c r="B19" s="176">
        <v>1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1</v>
      </c>
      <c r="N19" s="176">
        <v>0</v>
      </c>
      <c r="O19" s="176">
        <v>0</v>
      </c>
    </row>
    <row r="20" spans="1:15">
      <c r="A20" s="425"/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</row>
    <row r="21" spans="1:15">
      <c r="A21" s="421" t="s">
        <v>1251</v>
      </c>
      <c r="B21" s="422">
        <v>68</v>
      </c>
      <c r="C21" s="422">
        <v>6</v>
      </c>
      <c r="D21" s="422">
        <v>2</v>
      </c>
      <c r="E21" s="422">
        <v>3</v>
      </c>
      <c r="F21" s="422">
        <v>3</v>
      </c>
      <c r="G21" s="422">
        <v>14</v>
      </c>
      <c r="H21" s="422">
        <v>4</v>
      </c>
      <c r="I21" s="422">
        <v>3</v>
      </c>
      <c r="J21" s="422">
        <v>10</v>
      </c>
      <c r="K21" s="422">
        <v>10</v>
      </c>
      <c r="L21" s="422">
        <v>5</v>
      </c>
      <c r="M21" s="422">
        <v>5</v>
      </c>
      <c r="N21" s="422">
        <v>3</v>
      </c>
      <c r="O21" s="422">
        <v>0</v>
      </c>
    </row>
    <row r="22" spans="1:15">
      <c r="A22" s="423" t="s">
        <v>1376</v>
      </c>
      <c r="B22" s="176">
        <v>41</v>
      </c>
      <c r="C22" s="176">
        <v>3</v>
      </c>
      <c r="D22" s="176">
        <v>1</v>
      </c>
      <c r="E22" s="176">
        <v>2</v>
      </c>
      <c r="F22" s="176">
        <v>2</v>
      </c>
      <c r="G22" s="176">
        <v>9</v>
      </c>
      <c r="H22" s="176">
        <v>2</v>
      </c>
      <c r="I22" s="176">
        <v>3</v>
      </c>
      <c r="J22" s="176">
        <v>4</v>
      </c>
      <c r="K22" s="176">
        <v>8</v>
      </c>
      <c r="L22" s="176">
        <v>3</v>
      </c>
      <c r="M22" s="176">
        <v>2</v>
      </c>
      <c r="N22" s="176">
        <v>2</v>
      </c>
      <c r="O22" s="176">
        <v>0</v>
      </c>
    </row>
    <row r="23" spans="1:15">
      <c r="A23" s="423" t="s">
        <v>1375</v>
      </c>
      <c r="B23" s="176">
        <v>24</v>
      </c>
      <c r="C23" s="176">
        <v>3</v>
      </c>
      <c r="D23" s="176">
        <v>1</v>
      </c>
      <c r="E23" s="176">
        <v>1</v>
      </c>
      <c r="F23" s="176">
        <v>1</v>
      </c>
      <c r="G23" s="176">
        <v>5</v>
      </c>
      <c r="H23" s="176">
        <v>1</v>
      </c>
      <c r="I23" s="176">
        <v>0</v>
      </c>
      <c r="J23" s="176">
        <v>5</v>
      </c>
      <c r="K23" s="176">
        <v>2</v>
      </c>
      <c r="L23" s="176">
        <v>1</v>
      </c>
      <c r="M23" s="176">
        <v>3</v>
      </c>
      <c r="N23" s="176">
        <v>1</v>
      </c>
      <c r="O23" s="176">
        <v>0</v>
      </c>
    </row>
    <row r="24" spans="1:15">
      <c r="A24" s="423" t="s">
        <v>1374</v>
      </c>
      <c r="B24" s="176">
        <v>3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1</v>
      </c>
      <c r="I24" s="176">
        <v>0</v>
      </c>
      <c r="J24" s="176">
        <v>1</v>
      </c>
      <c r="K24" s="176">
        <v>0</v>
      </c>
      <c r="L24" s="176">
        <v>1</v>
      </c>
      <c r="M24" s="176">
        <v>0</v>
      </c>
      <c r="N24" s="176">
        <v>0</v>
      </c>
      <c r="O24" s="176">
        <v>0</v>
      </c>
    </row>
    <row r="25" spans="1:15">
      <c r="A25" s="425"/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</row>
    <row r="26" spans="1:15">
      <c r="A26" s="421" t="s">
        <v>1239</v>
      </c>
      <c r="B26" s="422">
        <v>29</v>
      </c>
      <c r="C26" s="422">
        <v>2</v>
      </c>
      <c r="D26" s="422">
        <v>1</v>
      </c>
      <c r="E26" s="422">
        <v>2</v>
      </c>
      <c r="F26" s="422">
        <v>2</v>
      </c>
      <c r="G26" s="422">
        <v>4</v>
      </c>
      <c r="H26" s="422">
        <v>1</v>
      </c>
      <c r="I26" s="422">
        <v>5</v>
      </c>
      <c r="J26" s="422">
        <v>4</v>
      </c>
      <c r="K26" s="422">
        <v>2</v>
      </c>
      <c r="L26" s="422">
        <v>4</v>
      </c>
      <c r="M26" s="422">
        <v>1</v>
      </c>
      <c r="N26" s="422">
        <v>1</v>
      </c>
      <c r="O26" s="422">
        <v>0</v>
      </c>
    </row>
    <row r="27" spans="1:15">
      <c r="A27" s="423" t="s">
        <v>1373</v>
      </c>
      <c r="B27" s="176">
        <v>21</v>
      </c>
      <c r="C27" s="176">
        <v>2</v>
      </c>
      <c r="D27" s="176">
        <v>1</v>
      </c>
      <c r="E27" s="176">
        <v>1</v>
      </c>
      <c r="F27" s="176">
        <v>2</v>
      </c>
      <c r="G27" s="176">
        <v>3</v>
      </c>
      <c r="H27" s="176">
        <v>0</v>
      </c>
      <c r="I27" s="176">
        <v>3</v>
      </c>
      <c r="J27" s="176">
        <v>3</v>
      </c>
      <c r="K27" s="176">
        <v>1</v>
      </c>
      <c r="L27" s="176">
        <v>3</v>
      </c>
      <c r="M27" s="176">
        <v>1</v>
      </c>
      <c r="N27" s="176">
        <v>1</v>
      </c>
      <c r="O27" s="176">
        <v>0</v>
      </c>
    </row>
    <row r="28" spans="1:15">
      <c r="A28" s="423" t="s">
        <v>1372</v>
      </c>
      <c r="B28" s="176">
        <v>5</v>
      </c>
      <c r="C28" s="176">
        <v>0</v>
      </c>
      <c r="D28" s="176">
        <v>0</v>
      </c>
      <c r="E28" s="176">
        <v>1</v>
      </c>
      <c r="F28" s="176">
        <v>0</v>
      </c>
      <c r="G28" s="176">
        <v>1</v>
      </c>
      <c r="H28" s="176">
        <v>0</v>
      </c>
      <c r="I28" s="176">
        <v>0</v>
      </c>
      <c r="J28" s="176">
        <v>1</v>
      </c>
      <c r="K28" s="176">
        <v>1</v>
      </c>
      <c r="L28" s="176">
        <v>1</v>
      </c>
      <c r="M28" s="176">
        <v>0</v>
      </c>
      <c r="N28" s="176">
        <v>0</v>
      </c>
      <c r="O28" s="176">
        <v>0</v>
      </c>
    </row>
    <row r="29" spans="1:15">
      <c r="A29" s="423" t="s">
        <v>1371</v>
      </c>
      <c r="B29" s="176">
        <v>3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1</v>
      </c>
      <c r="I29" s="176">
        <v>2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</row>
    <row r="30" spans="1:15">
      <c r="A30" s="425"/>
      <c r="B30" s="425"/>
      <c r="C30" s="425"/>
      <c r="D30" s="425"/>
      <c r="E30" s="425"/>
      <c r="F30" s="425"/>
      <c r="G30" s="425"/>
      <c r="H30" s="425"/>
      <c r="I30" s="425"/>
      <c r="J30" s="425"/>
      <c r="K30" s="425"/>
      <c r="L30" s="425"/>
      <c r="M30" s="425"/>
      <c r="N30" s="425"/>
      <c r="O30" s="425"/>
    </row>
    <row r="31" spans="1:15">
      <c r="A31" s="421" t="s">
        <v>1226</v>
      </c>
      <c r="B31" s="422">
        <v>83</v>
      </c>
      <c r="C31" s="422">
        <v>4</v>
      </c>
      <c r="D31" s="422">
        <v>9</v>
      </c>
      <c r="E31" s="422">
        <v>7</v>
      </c>
      <c r="F31" s="422">
        <v>3</v>
      </c>
      <c r="G31" s="422">
        <v>7</v>
      </c>
      <c r="H31" s="422">
        <v>8</v>
      </c>
      <c r="I31" s="422">
        <v>5</v>
      </c>
      <c r="J31" s="422">
        <v>11</v>
      </c>
      <c r="K31" s="422">
        <v>11</v>
      </c>
      <c r="L31" s="422">
        <v>2</v>
      </c>
      <c r="M31" s="422">
        <v>6</v>
      </c>
      <c r="N31" s="422">
        <v>10</v>
      </c>
      <c r="O31" s="422">
        <v>0</v>
      </c>
    </row>
    <row r="32" spans="1:15">
      <c r="A32" s="423" t="s">
        <v>1370</v>
      </c>
      <c r="B32" s="176">
        <v>46</v>
      </c>
      <c r="C32" s="176">
        <v>4</v>
      </c>
      <c r="D32" s="176">
        <v>3</v>
      </c>
      <c r="E32" s="176">
        <v>4</v>
      </c>
      <c r="F32" s="176">
        <v>2</v>
      </c>
      <c r="G32" s="176">
        <v>3</v>
      </c>
      <c r="H32" s="176">
        <v>5</v>
      </c>
      <c r="I32" s="176">
        <v>2</v>
      </c>
      <c r="J32" s="176">
        <v>8</v>
      </c>
      <c r="K32" s="176">
        <v>3</v>
      </c>
      <c r="L32" s="176">
        <v>1</v>
      </c>
      <c r="M32" s="176">
        <v>4</v>
      </c>
      <c r="N32" s="176">
        <v>7</v>
      </c>
      <c r="O32" s="176">
        <v>0</v>
      </c>
    </row>
    <row r="33" spans="1:15">
      <c r="A33" s="423" t="s">
        <v>1369</v>
      </c>
      <c r="B33" s="176">
        <v>8</v>
      </c>
      <c r="C33" s="176">
        <v>0</v>
      </c>
      <c r="D33" s="176">
        <v>2</v>
      </c>
      <c r="E33" s="176">
        <v>0</v>
      </c>
      <c r="F33" s="176">
        <v>0</v>
      </c>
      <c r="G33" s="176">
        <v>1</v>
      </c>
      <c r="H33" s="176">
        <v>0</v>
      </c>
      <c r="I33" s="176">
        <v>0</v>
      </c>
      <c r="J33" s="176">
        <v>1</v>
      </c>
      <c r="K33" s="176">
        <v>4</v>
      </c>
      <c r="L33" s="176">
        <v>0</v>
      </c>
      <c r="M33" s="176">
        <v>0</v>
      </c>
      <c r="N33" s="176">
        <v>0</v>
      </c>
      <c r="O33" s="176">
        <v>0</v>
      </c>
    </row>
    <row r="34" spans="1:15">
      <c r="A34" s="423" t="s">
        <v>1368</v>
      </c>
      <c r="B34" s="176">
        <v>29</v>
      </c>
      <c r="C34" s="176">
        <v>0</v>
      </c>
      <c r="D34" s="176">
        <v>4</v>
      </c>
      <c r="E34" s="176">
        <v>3</v>
      </c>
      <c r="F34" s="176">
        <v>1</v>
      </c>
      <c r="G34" s="176">
        <v>3</v>
      </c>
      <c r="H34" s="176">
        <v>3</v>
      </c>
      <c r="I34" s="176">
        <v>3</v>
      </c>
      <c r="J34" s="176">
        <v>2</v>
      </c>
      <c r="K34" s="176">
        <v>4</v>
      </c>
      <c r="L34" s="176">
        <v>1</v>
      </c>
      <c r="M34" s="176">
        <v>2</v>
      </c>
      <c r="N34" s="176">
        <v>3</v>
      </c>
      <c r="O34" s="176">
        <v>0</v>
      </c>
    </row>
    <row r="35" spans="1:15">
      <c r="A35" s="425"/>
      <c r="B35" s="425"/>
      <c r="C35" s="425"/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</row>
    <row r="36" spans="1:15">
      <c r="A36" s="421" t="s">
        <v>1208</v>
      </c>
      <c r="B36" s="422">
        <v>161</v>
      </c>
      <c r="C36" s="422">
        <v>12</v>
      </c>
      <c r="D36" s="422">
        <v>12</v>
      </c>
      <c r="E36" s="422">
        <v>7</v>
      </c>
      <c r="F36" s="422">
        <v>15</v>
      </c>
      <c r="G36" s="422">
        <v>18</v>
      </c>
      <c r="H36" s="422">
        <v>10</v>
      </c>
      <c r="I36" s="422">
        <v>17</v>
      </c>
      <c r="J36" s="422">
        <v>15</v>
      </c>
      <c r="K36" s="422">
        <v>13</v>
      </c>
      <c r="L36" s="422">
        <v>14</v>
      </c>
      <c r="M36" s="422">
        <v>7</v>
      </c>
      <c r="N36" s="422">
        <v>21</v>
      </c>
      <c r="O36" s="422">
        <v>0</v>
      </c>
    </row>
    <row r="37" spans="1:15">
      <c r="A37" s="423" t="s">
        <v>1367</v>
      </c>
      <c r="B37" s="176">
        <v>69</v>
      </c>
      <c r="C37" s="176">
        <v>4</v>
      </c>
      <c r="D37" s="176">
        <v>4</v>
      </c>
      <c r="E37" s="176">
        <v>4</v>
      </c>
      <c r="F37" s="176">
        <v>7</v>
      </c>
      <c r="G37" s="176">
        <v>10</v>
      </c>
      <c r="H37" s="176">
        <v>3</v>
      </c>
      <c r="I37" s="176">
        <v>9</v>
      </c>
      <c r="J37" s="176">
        <v>3</v>
      </c>
      <c r="K37" s="176">
        <v>5</v>
      </c>
      <c r="L37" s="176">
        <v>7</v>
      </c>
      <c r="M37" s="176">
        <v>4</v>
      </c>
      <c r="N37" s="176">
        <v>9</v>
      </c>
      <c r="O37" s="176">
        <v>0</v>
      </c>
    </row>
    <row r="38" spans="1:15">
      <c r="A38" s="423" t="s">
        <v>1366</v>
      </c>
      <c r="B38" s="176">
        <v>1</v>
      </c>
      <c r="C38" s="176">
        <v>0</v>
      </c>
      <c r="D38" s="176">
        <v>0</v>
      </c>
      <c r="E38" s="176">
        <v>0</v>
      </c>
      <c r="F38" s="176">
        <v>0</v>
      </c>
      <c r="G38" s="176">
        <v>1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</row>
    <row r="39" spans="1:15">
      <c r="A39" s="423" t="s">
        <v>1365</v>
      </c>
      <c r="B39" s="176">
        <v>14</v>
      </c>
      <c r="C39" s="176">
        <v>2</v>
      </c>
      <c r="D39" s="176">
        <v>0</v>
      </c>
      <c r="E39" s="176">
        <v>0</v>
      </c>
      <c r="F39" s="176">
        <v>3</v>
      </c>
      <c r="G39" s="176">
        <v>1</v>
      </c>
      <c r="H39" s="176">
        <v>0</v>
      </c>
      <c r="I39" s="176">
        <v>1</v>
      </c>
      <c r="J39" s="176">
        <v>3</v>
      </c>
      <c r="K39" s="176">
        <v>2</v>
      </c>
      <c r="L39" s="176">
        <v>1</v>
      </c>
      <c r="M39" s="176">
        <v>0</v>
      </c>
      <c r="N39" s="176">
        <v>1</v>
      </c>
      <c r="O39" s="176">
        <v>0</v>
      </c>
    </row>
    <row r="40" spans="1:15">
      <c r="A40" s="423" t="s">
        <v>1364</v>
      </c>
      <c r="B40" s="176">
        <v>5</v>
      </c>
      <c r="C40" s="176">
        <v>0</v>
      </c>
      <c r="D40" s="176">
        <v>0</v>
      </c>
      <c r="E40" s="176">
        <v>0</v>
      </c>
      <c r="F40" s="176">
        <v>0</v>
      </c>
      <c r="G40" s="176">
        <v>2</v>
      </c>
      <c r="H40" s="176">
        <v>0</v>
      </c>
      <c r="I40" s="176">
        <v>0</v>
      </c>
      <c r="J40" s="176">
        <v>1</v>
      </c>
      <c r="K40" s="176">
        <v>1</v>
      </c>
      <c r="L40" s="176">
        <v>0</v>
      </c>
      <c r="M40" s="176">
        <v>0</v>
      </c>
      <c r="N40" s="176">
        <v>1</v>
      </c>
      <c r="O40" s="176">
        <v>0</v>
      </c>
    </row>
    <row r="41" spans="1:15">
      <c r="A41" s="423" t="s">
        <v>1363</v>
      </c>
      <c r="B41" s="176">
        <v>17</v>
      </c>
      <c r="C41" s="176">
        <v>0</v>
      </c>
      <c r="D41" s="176">
        <v>3</v>
      </c>
      <c r="E41" s="176">
        <v>1</v>
      </c>
      <c r="F41" s="176">
        <v>0</v>
      </c>
      <c r="G41" s="176">
        <v>0</v>
      </c>
      <c r="H41" s="176">
        <v>1</v>
      </c>
      <c r="I41" s="176">
        <v>2</v>
      </c>
      <c r="J41" s="176">
        <v>1</v>
      </c>
      <c r="K41" s="176">
        <v>3</v>
      </c>
      <c r="L41" s="176">
        <v>3</v>
      </c>
      <c r="M41" s="176">
        <v>1</v>
      </c>
      <c r="N41" s="176">
        <v>2</v>
      </c>
      <c r="O41" s="176">
        <v>0</v>
      </c>
    </row>
    <row r="42" spans="1:15">
      <c r="A42" s="423" t="s">
        <v>1362</v>
      </c>
      <c r="B42" s="176">
        <v>15</v>
      </c>
      <c r="C42" s="176">
        <v>0</v>
      </c>
      <c r="D42" s="176">
        <v>3</v>
      </c>
      <c r="E42" s="176">
        <v>0</v>
      </c>
      <c r="F42" s="176">
        <v>2</v>
      </c>
      <c r="G42" s="176">
        <v>3</v>
      </c>
      <c r="H42" s="176">
        <v>2</v>
      </c>
      <c r="I42" s="176">
        <v>0</v>
      </c>
      <c r="J42" s="176">
        <v>1</v>
      </c>
      <c r="K42" s="176">
        <v>1</v>
      </c>
      <c r="L42" s="176">
        <v>0</v>
      </c>
      <c r="M42" s="176">
        <v>1</v>
      </c>
      <c r="N42" s="176">
        <v>2</v>
      </c>
      <c r="O42" s="176">
        <v>0</v>
      </c>
    </row>
    <row r="43" spans="1:15">
      <c r="A43" s="423" t="s">
        <v>1361</v>
      </c>
      <c r="B43" s="176">
        <v>16</v>
      </c>
      <c r="C43" s="176">
        <v>4</v>
      </c>
      <c r="D43" s="176">
        <v>0</v>
      </c>
      <c r="E43" s="176">
        <v>1</v>
      </c>
      <c r="F43" s="176">
        <v>0</v>
      </c>
      <c r="G43" s="176">
        <v>1</v>
      </c>
      <c r="H43" s="176">
        <v>2</v>
      </c>
      <c r="I43" s="176">
        <v>1</v>
      </c>
      <c r="J43" s="176">
        <v>3</v>
      </c>
      <c r="K43" s="176">
        <v>0</v>
      </c>
      <c r="L43" s="176">
        <v>1</v>
      </c>
      <c r="M43" s="176">
        <v>0</v>
      </c>
      <c r="N43" s="176">
        <v>3</v>
      </c>
      <c r="O43" s="176">
        <v>0</v>
      </c>
    </row>
    <row r="44" spans="1:15">
      <c r="A44" s="423" t="s">
        <v>1360</v>
      </c>
      <c r="B44" s="176">
        <v>24</v>
      </c>
      <c r="C44" s="176">
        <v>2</v>
      </c>
      <c r="D44" s="176">
        <v>2</v>
      </c>
      <c r="E44" s="176">
        <v>1</v>
      </c>
      <c r="F44" s="176">
        <v>3</v>
      </c>
      <c r="G44" s="176">
        <v>0</v>
      </c>
      <c r="H44" s="176">
        <v>2</v>
      </c>
      <c r="I44" s="176">
        <v>4</v>
      </c>
      <c r="J44" s="176">
        <v>3</v>
      </c>
      <c r="K44" s="176">
        <v>1</v>
      </c>
      <c r="L44" s="176">
        <v>2</v>
      </c>
      <c r="M44" s="176">
        <v>1</v>
      </c>
      <c r="N44" s="176">
        <v>3</v>
      </c>
      <c r="O44" s="176">
        <v>0</v>
      </c>
    </row>
    <row r="45" spans="1:15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</row>
    <row r="46" spans="1:15">
      <c r="A46" s="421" t="s">
        <v>1162</v>
      </c>
      <c r="B46" s="422">
        <v>886</v>
      </c>
      <c r="C46" s="422">
        <v>76</v>
      </c>
      <c r="D46" s="422">
        <v>72</v>
      </c>
      <c r="E46" s="422">
        <v>103</v>
      </c>
      <c r="F46" s="422">
        <v>65</v>
      </c>
      <c r="G46" s="422">
        <v>73</v>
      </c>
      <c r="H46" s="422">
        <v>76</v>
      </c>
      <c r="I46" s="422">
        <v>64</v>
      </c>
      <c r="J46" s="422">
        <v>65</v>
      </c>
      <c r="K46" s="422">
        <v>57</v>
      </c>
      <c r="L46" s="422">
        <v>86</v>
      </c>
      <c r="M46" s="422">
        <v>75</v>
      </c>
      <c r="N46" s="422">
        <v>74</v>
      </c>
      <c r="O46" s="422">
        <v>0</v>
      </c>
    </row>
    <row r="47" spans="1:15">
      <c r="A47" s="423" t="s">
        <v>1359</v>
      </c>
      <c r="B47" s="176">
        <v>590</v>
      </c>
      <c r="C47" s="176">
        <v>60</v>
      </c>
      <c r="D47" s="176">
        <v>56</v>
      </c>
      <c r="E47" s="176">
        <v>68</v>
      </c>
      <c r="F47" s="176">
        <v>34</v>
      </c>
      <c r="G47" s="176">
        <v>43</v>
      </c>
      <c r="H47" s="176">
        <v>41</v>
      </c>
      <c r="I47" s="176">
        <v>44</v>
      </c>
      <c r="J47" s="176">
        <v>43</v>
      </c>
      <c r="K47" s="176">
        <v>41</v>
      </c>
      <c r="L47" s="176">
        <v>55</v>
      </c>
      <c r="M47" s="176">
        <v>51</v>
      </c>
      <c r="N47" s="176">
        <v>54</v>
      </c>
      <c r="O47" s="176">
        <v>0</v>
      </c>
    </row>
    <row r="48" spans="1:15">
      <c r="A48" s="423" t="s">
        <v>1358</v>
      </c>
      <c r="B48" s="176">
        <v>94</v>
      </c>
      <c r="C48" s="176">
        <v>9</v>
      </c>
      <c r="D48" s="176">
        <v>5</v>
      </c>
      <c r="E48" s="176">
        <v>15</v>
      </c>
      <c r="F48" s="176">
        <v>12</v>
      </c>
      <c r="G48" s="176">
        <v>7</v>
      </c>
      <c r="H48" s="176">
        <v>18</v>
      </c>
      <c r="I48" s="176">
        <v>4</v>
      </c>
      <c r="J48" s="176">
        <v>2</v>
      </c>
      <c r="K48" s="176">
        <v>3</v>
      </c>
      <c r="L48" s="176">
        <v>6</v>
      </c>
      <c r="M48" s="176">
        <v>9</v>
      </c>
      <c r="N48" s="176">
        <v>4</v>
      </c>
      <c r="O48" s="176">
        <v>0</v>
      </c>
    </row>
    <row r="49" spans="1:15">
      <c r="A49" s="423" t="s">
        <v>1357</v>
      </c>
      <c r="B49" s="176">
        <v>22</v>
      </c>
      <c r="C49" s="176">
        <v>0</v>
      </c>
      <c r="D49" s="176">
        <v>0</v>
      </c>
      <c r="E49" s="176">
        <v>2</v>
      </c>
      <c r="F49" s="176">
        <v>2</v>
      </c>
      <c r="G49" s="176">
        <v>4</v>
      </c>
      <c r="H49" s="176">
        <v>1</v>
      </c>
      <c r="I49" s="176">
        <v>3</v>
      </c>
      <c r="J49" s="176">
        <v>3</v>
      </c>
      <c r="K49" s="176">
        <v>3</v>
      </c>
      <c r="L49" s="176">
        <v>1</v>
      </c>
      <c r="M49" s="176">
        <v>2</v>
      </c>
      <c r="N49" s="176">
        <v>1</v>
      </c>
      <c r="O49" s="176">
        <v>0</v>
      </c>
    </row>
    <row r="50" spans="1:15">
      <c r="A50" s="423" t="s">
        <v>1356</v>
      </c>
      <c r="B50" s="176">
        <v>89</v>
      </c>
      <c r="C50" s="176">
        <v>3</v>
      </c>
      <c r="D50" s="176">
        <v>8</v>
      </c>
      <c r="E50" s="176">
        <v>7</v>
      </c>
      <c r="F50" s="176">
        <v>9</v>
      </c>
      <c r="G50" s="176">
        <v>11</v>
      </c>
      <c r="H50" s="176">
        <v>7</v>
      </c>
      <c r="I50" s="176">
        <v>6</v>
      </c>
      <c r="J50" s="176">
        <v>8</v>
      </c>
      <c r="K50" s="176">
        <v>6</v>
      </c>
      <c r="L50" s="176">
        <v>12</v>
      </c>
      <c r="M50" s="176">
        <v>7</v>
      </c>
      <c r="N50" s="176">
        <v>5</v>
      </c>
      <c r="O50" s="176">
        <v>0</v>
      </c>
    </row>
    <row r="51" spans="1:15">
      <c r="A51" s="423" t="s">
        <v>1355</v>
      </c>
      <c r="B51" s="176">
        <v>42</v>
      </c>
      <c r="C51" s="176">
        <v>2</v>
      </c>
      <c r="D51" s="176">
        <v>1</v>
      </c>
      <c r="E51" s="176">
        <v>5</v>
      </c>
      <c r="F51" s="176">
        <v>4</v>
      </c>
      <c r="G51" s="176">
        <v>4</v>
      </c>
      <c r="H51" s="176">
        <v>5</v>
      </c>
      <c r="I51" s="176">
        <v>2</v>
      </c>
      <c r="J51" s="176">
        <v>5</v>
      </c>
      <c r="K51" s="176">
        <v>4</v>
      </c>
      <c r="L51" s="176">
        <v>4</v>
      </c>
      <c r="M51" s="176">
        <v>2</v>
      </c>
      <c r="N51" s="176">
        <v>4</v>
      </c>
      <c r="O51" s="176">
        <v>0</v>
      </c>
    </row>
    <row r="52" spans="1:15">
      <c r="A52" s="423" t="s">
        <v>1354</v>
      </c>
      <c r="B52" s="176">
        <v>49</v>
      </c>
      <c r="C52" s="176">
        <v>2</v>
      </c>
      <c r="D52" s="176">
        <v>2</v>
      </c>
      <c r="E52" s="176">
        <v>6</v>
      </c>
      <c r="F52" s="176">
        <v>4</v>
      </c>
      <c r="G52" s="176">
        <v>4</v>
      </c>
      <c r="H52" s="176">
        <v>4</v>
      </c>
      <c r="I52" s="176">
        <v>5</v>
      </c>
      <c r="J52" s="176">
        <v>4</v>
      </c>
      <c r="K52" s="176">
        <v>0</v>
      </c>
      <c r="L52" s="176">
        <v>8</v>
      </c>
      <c r="M52" s="176">
        <v>4</v>
      </c>
      <c r="N52" s="176">
        <v>6</v>
      </c>
      <c r="O52" s="176">
        <v>0</v>
      </c>
    </row>
    <row r="53" spans="1:15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</row>
    <row r="54" spans="1:15">
      <c r="A54" s="421" t="s">
        <v>1103</v>
      </c>
      <c r="B54" s="422">
        <v>96</v>
      </c>
      <c r="C54" s="422">
        <v>9</v>
      </c>
      <c r="D54" s="422">
        <v>9</v>
      </c>
      <c r="E54" s="422">
        <v>13</v>
      </c>
      <c r="F54" s="422">
        <v>6</v>
      </c>
      <c r="G54" s="422">
        <v>6</v>
      </c>
      <c r="H54" s="422">
        <v>6</v>
      </c>
      <c r="I54" s="422">
        <v>10</v>
      </c>
      <c r="J54" s="422">
        <v>6</v>
      </c>
      <c r="K54" s="422">
        <v>6</v>
      </c>
      <c r="L54" s="422">
        <v>10</v>
      </c>
      <c r="M54" s="422">
        <v>6</v>
      </c>
      <c r="N54" s="422">
        <v>9</v>
      </c>
      <c r="O54" s="422">
        <v>0</v>
      </c>
    </row>
    <row r="55" spans="1:15">
      <c r="A55" s="423" t="s">
        <v>1353</v>
      </c>
      <c r="B55" s="176">
        <v>75</v>
      </c>
      <c r="C55" s="176">
        <v>9</v>
      </c>
      <c r="D55" s="176">
        <v>7</v>
      </c>
      <c r="E55" s="176">
        <v>7</v>
      </c>
      <c r="F55" s="176">
        <v>6</v>
      </c>
      <c r="G55" s="176">
        <v>4</v>
      </c>
      <c r="H55" s="176">
        <v>4</v>
      </c>
      <c r="I55" s="176">
        <v>7</v>
      </c>
      <c r="J55" s="176">
        <v>4</v>
      </c>
      <c r="K55" s="176">
        <v>4</v>
      </c>
      <c r="L55" s="176">
        <v>9</v>
      </c>
      <c r="M55" s="176">
        <v>6</v>
      </c>
      <c r="N55" s="176">
        <v>8</v>
      </c>
      <c r="O55" s="176">
        <v>0</v>
      </c>
    </row>
    <row r="56" spans="1:15">
      <c r="A56" s="423" t="s">
        <v>1352</v>
      </c>
      <c r="B56" s="176">
        <v>5</v>
      </c>
      <c r="C56" s="176">
        <v>0</v>
      </c>
      <c r="D56" s="176">
        <v>0</v>
      </c>
      <c r="E56" s="176">
        <v>2</v>
      </c>
      <c r="F56" s="176">
        <v>0</v>
      </c>
      <c r="G56" s="176">
        <v>0</v>
      </c>
      <c r="H56" s="176">
        <v>1</v>
      </c>
      <c r="I56" s="176">
        <v>0</v>
      </c>
      <c r="J56" s="176">
        <v>0</v>
      </c>
      <c r="K56" s="176">
        <v>1</v>
      </c>
      <c r="L56" s="176">
        <v>0</v>
      </c>
      <c r="M56" s="176">
        <v>0</v>
      </c>
      <c r="N56" s="176">
        <v>1</v>
      </c>
      <c r="O56" s="176">
        <v>0</v>
      </c>
    </row>
    <row r="57" spans="1:15">
      <c r="A57" s="423" t="s">
        <v>1351</v>
      </c>
      <c r="B57" s="176">
        <v>16</v>
      </c>
      <c r="C57" s="176">
        <v>0</v>
      </c>
      <c r="D57" s="176">
        <v>2</v>
      </c>
      <c r="E57" s="176">
        <v>4</v>
      </c>
      <c r="F57" s="176">
        <v>0</v>
      </c>
      <c r="G57" s="176">
        <v>2</v>
      </c>
      <c r="H57" s="176">
        <v>1</v>
      </c>
      <c r="I57" s="176">
        <v>3</v>
      </c>
      <c r="J57" s="176">
        <v>2</v>
      </c>
      <c r="K57" s="176">
        <v>1</v>
      </c>
      <c r="L57" s="176">
        <v>1</v>
      </c>
      <c r="M57" s="176">
        <v>0</v>
      </c>
      <c r="N57" s="176">
        <v>0</v>
      </c>
      <c r="O57" s="176">
        <v>0</v>
      </c>
    </row>
    <row r="58" spans="1:15">
      <c r="A58" s="425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</row>
    <row r="59" spans="1:15">
      <c r="A59" s="421" t="s">
        <v>1066</v>
      </c>
      <c r="B59" s="422">
        <v>110</v>
      </c>
      <c r="C59" s="422">
        <v>17</v>
      </c>
      <c r="D59" s="422">
        <v>7</v>
      </c>
      <c r="E59" s="422">
        <v>12</v>
      </c>
      <c r="F59" s="422">
        <v>9</v>
      </c>
      <c r="G59" s="422">
        <v>9</v>
      </c>
      <c r="H59" s="422">
        <v>11</v>
      </c>
      <c r="I59" s="422">
        <v>9</v>
      </c>
      <c r="J59" s="422">
        <v>7</v>
      </c>
      <c r="K59" s="422">
        <v>9</v>
      </c>
      <c r="L59" s="422">
        <v>11</v>
      </c>
      <c r="M59" s="422">
        <v>5</v>
      </c>
      <c r="N59" s="422">
        <v>4</v>
      </c>
      <c r="O59" s="422">
        <v>0</v>
      </c>
    </row>
    <row r="60" spans="1:15">
      <c r="A60" s="423" t="s">
        <v>1350</v>
      </c>
      <c r="B60" s="176">
        <v>43</v>
      </c>
      <c r="C60" s="176">
        <v>5</v>
      </c>
      <c r="D60" s="176">
        <v>5</v>
      </c>
      <c r="E60" s="176">
        <v>5</v>
      </c>
      <c r="F60" s="176">
        <v>4</v>
      </c>
      <c r="G60" s="176">
        <v>1</v>
      </c>
      <c r="H60" s="176">
        <v>4</v>
      </c>
      <c r="I60" s="176">
        <v>3</v>
      </c>
      <c r="J60" s="176">
        <v>3</v>
      </c>
      <c r="K60" s="176">
        <v>5</v>
      </c>
      <c r="L60" s="176">
        <v>3</v>
      </c>
      <c r="M60" s="176">
        <v>1</v>
      </c>
      <c r="N60" s="176">
        <v>4</v>
      </c>
      <c r="O60" s="176">
        <v>0</v>
      </c>
    </row>
    <row r="61" spans="1:15">
      <c r="A61" s="423" t="s">
        <v>1349</v>
      </c>
      <c r="B61" s="176">
        <v>4</v>
      </c>
      <c r="C61" s="176">
        <v>1</v>
      </c>
      <c r="D61" s="176">
        <v>0</v>
      </c>
      <c r="E61" s="176">
        <v>0</v>
      </c>
      <c r="F61" s="176">
        <v>0</v>
      </c>
      <c r="G61" s="176">
        <v>0</v>
      </c>
      <c r="H61" s="176">
        <v>2</v>
      </c>
      <c r="I61" s="176">
        <v>0</v>
      </c>
      <c r="J61" s="176">
        <v>1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</row>
    <row r="62" spans="1:15">
      <c r="A62" s="423" t="s">
        <v>1348</v>
      </c>
      <c r="B62" s="176">
        <v>29</v>
      </c>
      <c r="C62" s="176">
        <v>6</v>
      </c>
      <c r="D62" s="176">
        <v>1</v>
      </c>
      <c r="E62" s="176">
        <v>1</v>
      </c>
      <c r="F62" s="176">
        <v>4</v>
      </c>
      <c r="G62" s="176">
        <v>4</v>
      </c>
      <c r="H62" s="176">
        <v>4</v>
      </c>
      <c r="I62" s="176">
        <v>2</v>
      </c>
      <c r="J62" s="176">
        <v>1</v>
      </c>
      <c r="K62" s="176">
        <v>3</v>
      </c>
      <c r="L62" s="176">
        <v>2</v>
      </c>
      <c r="M62" s="176">
        <v>1</v>
      </c>
      <c r="N62" s="176">
        <v>0</v>
      </c>
      <c r="O62" s="176">
        <v>0</v>
      </c>
    </row>
    <row r="63" spans="1:15">
      <c r="A63" s="423" t="s">
        <v>1347</v>
      </c>
      <c r="B63" s="176">
        <v>34</v>
      </c>
      <c r="C63" s="176">
        <v>5</v>
      </c>
      <c r="D63" s="176">
        <v>1</v>
      </c>
      <c r="E63" s="176">
        <v>6</v>
      </c>
      <c r="F63" s="176">
        <v>1</v>
      </c>
      <c r="G63" s="176">
        <v>4</v>
      </c>
      <c r="H63" s="176">
        <v>1</v>
      </c>
      <c r="I63" s="176">
        <v>4</v>
      </c>
      <c r="J63" s="176">
        <v>2</v>
      </c>
      <c r="K63" s="176">
        <v>1</v>
      </c>
      <c r="L63" s="176">
        <v>6</v>
      </c>
      <c r="M63" s="176">
        <v>3</v>
      </c>
      <c r="N63" s="176">
        <v>0</v>
      </c>
      <c r="O63" s="176">
        <v>0</v>
      </c>
    </row>
    <row r="64" spans="1:15">
      <c r="A64" s="425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</row>
    <row r="65" spans="1:15">
      <c r="A65" s="421" t="s">
        <v>1032</v>
      </c>
      <c r="B65" s="422">
        <v>293</v>
      </c>
      <c r="C65" s="422">
        <v>31</v>
      </c>
      <c r="D65" s="422">
        <v>17</v>
      </c>
      <c r="E65" s="422">
        <v>24</v>
      </c>
      <c r="F65" s="422">
        <v>21</v>
      </c>
      <c r="G65" s="422">
        <v>30</v>
      </c>
      <c r="H65" s="422">
        <v>26</v>
      </c>
      <c r="I65" s="422">
        <v>26</v>
      </c>
      <c r="J65" s="422">
        <v>24</v>
      </c>
      <c r="K65" s="422">
        <v>33</v>
      </c>
      <c r="L65" s="422">
        <v>24</v>
      </c>
      <c r="M65" s="422">
        <v>15</v>
      </c>
      <c r="N65" s="422">
        <v>22</v>
      </c>
      <c r="O65" s="422">
        <v>0</v>
      </c>
    </row>
    <row r="66" spans="1:15">
      <c r="A66" s="423" t="s">
        <v>1346</v>
      </c>
      <c r="B66" s="176">
        <v>172</v>
      </c>
      <c r="C66" s="176">
        <v>16</v>
      </c>
      <c r="D66" s="176">
        <v>9</v>
      </c>
      <c r="E66" s="176">
        <v>15</v>
      </c>
      <c r="F66" s="176">
        <v>12</v>
      </c>
      <c r="G66" s="176">
        <v>20</v>
      </c>
      <c r="H66" s="176">
        <v>16</v>
      </c>
      <c r="I66" s="176">
        <v>15</v>
      </c>
      <c r="J66" s="176">
        <v>14</v>
      </c>
      <c r="K66" s="176">
        <v>17</v>
      </c>
      <c r="L66" s="176">
        <v>13</v>
      </c>
      <c r="M66" s="176">
        <v>9</v>
      </c>
      <c r="N66" s="176">
        <v>16</v>
      </c>
      <c r="O66" s="176">
        <v>0</v>
      </c>
    </row>
    <row r="67" spans="1:15">
      <c r="A67" s="423" t="s">
        <v>1345</v>
      </c>
      <c r="B67" s="176">
        <v>26</v>
      </c>
      <c r="C67" s="176">
        <v>1</v>
      </c>
      <c r="D67" s="176">
        <v>4</v>
      </c>
      <c r="E67" s="176">
        <v>2</v>
      </c>
      <c r="F67" s="176">
        <v>1</v>
      </c>
      <c r="G67" s="176">
        <v>3</v>
      </c>
      <c r="H67" s="176">
        <v>1</v>
      </c>
      <c r="I67" s="176">
        <v>1</v>
      </c>
      <c r="J67" s="176">
        <v>4</v>
      </c>
      <c r="K67" s="176">
        <v>4</v>
      </c>
      <c r="L67" s="176">
        <v>1</v>
      </c>
      <c r="M67" s="176">
        <v>3</v>
      </c>
      <c r="N67" s="176">
        <v>1</v>
      </c>
      <c r="O67" s="176">
        <v>0</v>
      </c>
    </row>
    <row r="68" spans="1:15">
      <c r="A68" s="423" t="s">
        <v>1344</v>
      </c>
      <c r="B68" s="176">
        <v>50</v>
      </c>
      <c r="C68" s="176">
        <v>7</v>
      </c>
      <c r="D68" s="176">
        <v>3</v>
      </c>
      <c r="E68" s="176">
        <v>4</v>
      </c>
      <c r="F68" s="176">
        <v>4</v>
      </c>
      <c r="G68" s="176">
        <v>2</v>
      </c>
      <c r="H68" s="176">
        <v>3</v>
      </c>
      <c r="I68" s="176">
        <v>5</v>
      </c>
      <c r="J68" s="176">
        <v>3</v>
      </c>
      <c r="K68" s="176">
        <v>5</v>
      </c>
      <c r="L68" s="176">
        <v>9</v>
      </c>
      <c r="M68" s="176">
        <v>1</v>
      </c>
      <c r="N68" s="176">
        <v>4</v>
      </c>
      <c r="O68" s="176">
        <v>0</v>
      </c>
    </row>
    <row r="69" spans="1:15">
      <c r="A69" s="423" t="s">
        <v>1343</v>
      </c>
      <c r="B69" s="176">
        <v>45</v>
      </c>
      <c r="C69" s="176">
        <v>7</v>
      </c>
      <c r="D69" s="176">
        <v>1</v>
      </c>
      <c r="E69" s="176">
        <v>3</v>
      </c>
      <c r="F69" s="176">
        <v>4</v>
      </c>
      <c r="G69" s="176">
        <v>5</v>
      </c>
      <c r="H69" s="176">
        <v>6</v>
      </c>
      <c r="I69" s="176">
        <v>5</v>
      </c>
      <c r="J69" s="176">
        <v>3</v>
      </c>
      <c r="K69" s="176">
        <v>7</v>
      </c>
      <c r="L69" s="176">
        <v>1</v>
      </c>
      <c r="M69" s="176">
        <v>2</v>
      </c>
      <c r="N69" s="176">
        <v>1</v>
      </c>
      <c r="O69" s="176">
        <v>0</v>
      </c>
    </row>
    <row r="70" spans="1:15">
      <c r="A70" s="425"/>
      <c r="B70" s="425"/>
      <c r="C70" s="425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</row>
    <row r="71" spans="1:15">
      <c r="A71" s="421" t="s">
        <v>973</v>
      </c>
      <c r="B71" s="422">
        <v>134</v>
      </c>
      <c r="C71" s="422">
        <v>12</v>
      </c>
      <c r="D71" s="422">
        <v>10</v>
      </c>
      <c r="E71" s="422">
        <v>10</v>
      </c>
      <c r="F71" s="422">
        <v>12</v>
      </c>
      <c r="G71" s="422">
        <v>10</v>
      </c>
      <c r="H71" s="422">
        <v>9</v>
      </c>
      <c r="I71" s="422">
        <v>8</v>
      </c>
      <c r="J71" s="422">
        <v>19</v>
      </c>
      <c r="K71" s="422">
        <v>7</v>
      </c>
      <c r="L71" s="422">
        <v>12</v>
      </c>
      <c r="M71" s="422">
        <v>17</v>
      </c>
      <c r="N71" s="422">
        <v>8</v>
      </c>
      <c r="O71" s="422">
        <v>0</v>
      </c>
    </row>
    <row r="72" spans="1:15">
      <c r="A72" s="423" t="s">
        <v>1342</v>
      </c>
      <c r="B72" s="176">
        <v>107</v>
      </c>
      <c r="C72" s="176">
        <v>7</v>
      </c>
      <c r="D72" s="176">
        <v>9</v>
      </c>
      <c r="E72" s="176">
        <v>9</v>
      </c>
      <c r="F72" s="176">
        <v>10</v>
      </c>
      <c r="G72" s="176">
        <v>10</v>
      </c>
      <c r="H72" s="176">
        <v>7</v>
      </c>
      <c r="I72" s="176">
        <v>7</v>
      </c>
      <c r="J72" s="176">
        <v>16</v>
      </c>
      <c r="K72" s="176">
        <v>4</v>
      </c>
      <c r="L72" s="176">
        <v>10</v>
      </c>
      <c r="M72" s="176">
        <v>13</v>
      </c>
      <c r="N72" s="176">
        <v>5</v>
      </c>
      <c r="O72" s="176">
        <v>0</v>
      </c>
    </row>
    <row r="73" spans="1:15">
      <c r="A73" s="423" t="s">
        <v>1341</v>
      </c>
      <c r="B73" s="176">
        <v>27</v>
      </c>
      <c r="C73" s="176">
        <v>5</v>
      </c>
      <c r="D73" s="176">
        <v>1</v>
      </c>
      <c r="E73" s="176">
        <v>1</v>
      </c>
      <c r="F73" s="176">
        <v>2</v>
      </c>
      <c r="G73" s="176">
        <v>0</v>
      </c>
      <c r="H73" s="176">
        <v>2</v>
      </c>
      <c r="I73" s="176">
        <v>1</v>
      </c>
      <c r="J73" s="176">
        <v>3</v>
      </c>
      <c r="K73" s="176">
        <v>3</v>
      </c>
      <c r="L73" s="176">
        <v>2</v>
      </c>
      <c r="M73" s="176">
        <v>4</v>
      </c>
      <c r="N73" s="176">
        <v>3</v>
      </c>
      <c r="O73" s="176">
        <v>0</v>
      </c>
    </row>
    <row r="74" spans="1:15">
      <c r="A74" s="425"/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</row>
    <row r="75" spans="1:15">
      <c r="A75" s="421" t="s">
        <v>938</v>
      </c>
      <c r="B75" s="422">
        <v>26</v>
      </c>
      <c r="C75" s="422">
        <v>4</v>
      </c>
      <c r="D75" s="422">
        <v>3</v>
      </c>
      <c r="E75" s="422">
        <v>2</v>
      </c>
      <c r="F75" s="422">
        <v>3</v>
      </c>
      <c r="G75" s="422">
        <v>5</v>
      </c>
      <c r="H75" s="422">
        <v>1</v>
      </c>
      <c r="I75" s="422">
        <v>1</v>
      </c>
      <c r="J75" s="422">
        <v>3</v>
      </c>
      <c r="K75" s="422">
        <v>2</v>
      </c>
      <c r="L75" s="422">
        <v>2</v>
      </c>
      <c r="M75" s="422">
        <v>0</v>
      </c>
      <c r="N75" s="422">
        <v>0</v>
      </c>
      <c r="O75" s="422">
        <v>0</v>
      </c>
    </row>
    <row r="76" spans="1:15">
      <c r="A76" s="423" t="s">
        <v>1340</v>
      </c>
      <c r="B76" s="176">
        <v>18</v>
      </c>
      <c r="C76" s="176">
        <v>4</v>
      </c>
      <c r="D76" s="176">
        <v>2</v>
      </c>
      <c r="E76" s="176">
        <v>2</v>
      </c>
      <c r="F76" s="176">
        <v>1</v>
      </c>
      <c r="G76" s="176">
        <v>5</v>
      </c>
      <c r="H76" s="176">
        <v>0</v>
      </c>
      <c r="I76" s="176">
        <v>0</v>
      </c>
      <c r="J76" s="176">
        <v>2</v>
      </c>
      <c r="K76" s="176">
        <v>1</v>
      </c>
      <c r="L76" s="176">
        <v>1</v>
      </c>
      <c r="M76" s="176">
        <v>0</v>
      </c>
      <c r="N76" s="176">
        <v>0</v>
      </c>
      <c r="O76" s="176">
        <v>0</v>
      </c>
    </row>
    <row r="77" spans="1:15">
      <c r="A77" s="423" t="s">
        <v>1339</v>
      </c>
      <c r="B77" s="176">
        <v>8</v>
      </c>
      <c r="C77" s="176">
        <v>0</v>
      </c>
      <c r="D77" s="176">
        <v>1</v>
      </c>
      <c r="E77" s="176">
        <v>0</v>
      </c>
      <c r="F77" s="176">
        <v>2</v>
      </c>
      <c r="G77" s="176">
        <v>0</v>
      </c>
      <c r="H77" s="176">
        <v>1</v>
      </c>
      <c r="I77" s="176">
        <v>1</v>
      </c>
      <c r="J77" s="176">
        <v>1</v>
      </c>
      <c r="K77" s="176">
        <v>1</v>
      </c>
      <c r="L77" s="176">
        <v>1</v>
      </c>
      <c r="M77" s="176">
        <v>0</v>
      </c>
      <c r="N77" s="176">
        <v>0</v>
      </c>
      <c r="O77" s="176">
        <v>0</v>
      </c>
    </row>
    <row r="78" spans="1:15">
      <c r="A78" s="425"/>
      <c r="B78" s="425"/>
      <c r="C78" s="425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</row>
    <row r="79" spans="1:15">
      <c r="A79" s="421" t="s">
        <v>924</v>
      </c>
      <c r="B79" s="422">
        <v>94</v>
      </c>
      <c r="C79" s="422">
        <v>6</v>
      </c>
      <c r="D79" s="422">
        <v>8</v>
      </c>
      <c r="E79" s="422">
        <v>12</v>
      </c>
      <c r="F79" s="422">
        <v>5</v>
      </c>
      <c r="G79" s="422">
        <v>8</v>
      </c>
      <c r="H79" s="422">
        <v>4</v>
      </c>
      <c r="I79" s="422">
        <v>5</v>
      </c>
      <c r="J79" s="422">
        <v>5</v>
      </c>
      <c r="K79" s="422">
        <v>11</v>
      </c>
      <c r="L79" s="422">
        <v>13</v>
      </c>
      <c r="M79" s="422">
        <v>12</v>
      </c>
      <c r="N79" s="422">
        <v>5</v>
      </c>
      <c r="O79" s="422">
        <v>0</v>
      </c>
    </row>
    <row r="80" spans="1:15">
      <c r="A80" s="423" t="s">
        <v>1338</v>
      </c>
      <c r="B80" s="176">
        <v>34</v>
      </c>
      <c r="C80" s="176">
        <v>3</v>
      </c>
      <c r="D80" s="176">
        <v>5</v>
      </c>
      <c r="E80" s="176">
        <v>2</v>
      </c>
      <c r="F80" s="176">
        <v>2</v>
      </c>
      <c r="G80" s="176">
        <v>4</v>
      </c>
      <c r="H80" s="176">
        <v>0</v>
      </c>
      <c r="I80" s="176">
        <v>1</v>
      </c>
      <c r="J80" s="176">
        <v>2</v>
      </c>
      <c r="K80" s="176">
        <v>5</v>
      </c>
      <c r="L80" s="176">
        <v>6</v>
      </c>
      <c r="M80" s="176">
        <v>3</v>
      </c>
      <c r="N80" s="176">
        <v>1</v>
      </c>
      <c r="O80" s="176">
        <v>0</v>
      </c>
    </row>
    <row r="81" spans="1:15">
      <c r="A81" s="423" t="s">
        <v>1337</v>
      </c>
      <c r="B81" s="176">
        <v>17</v>
      </c>
      <c r="C81" s="176">
        <v>1</v>
      </c>
      <c r="D81" s="176">
        <v>1</v>
      </c>
      <c r="E81" s="176">
        <v>3</v>
      </c>
      <c r="F81" s="176">
        <v>1</v>
      </c>
      <c r="G81" s="176">
        <v>2</v>
      </c>
      <c r="H81" s="176">
        <v>1</v>
      </c>
      <c r="I81" s="176">
        <v>1</v>
      </c>
      <c r="J81" s="176">
        <v>1</v>
      </c>
      <c r="K81" s="176">
        <v>0</v>
      </c>
      <c r="L81" s="176">
        <v>1</v>
      </c>
      <c r="M81" s="176">
        <v>4</v>
      </c>
      <c r="N81" s="176">
        <v>1</v>
      </c>
      <c r="O81" s="176">
        <v>0</v>
      </c>
    </row>
    <row r="82" spans="1:15">
      <c r="A82" s="423" t="s">
        <v>1336</v>
      </c>
      <c r="B82" s="176">
        <v>42</v>
      </c>
      <c r="C82" s="176">
        <v>1</v>
      </c>
      <c r="D82" s="176">
        <v>2</v>
      </c>
      <c r="E82" s="176">
        <v>7</v>
      </c>
      <c r="F82" s="176">
        <v>2</v>
      </c>
      <c r="G82" s="176">
        <v>2</v>
      </c>
      <c r="H82" s="176">
        <v>3</v>
      </c>
      <c r="I82" s="176">
        <v>3</v>
      </c>
      <c r="J82" s="176">
        <v>2</v>
      </c>
      <c r="K82" s="176">
        <v>6</v>
      </c>
      <c r="L82" s="176">
        <v>6</v>
      </c>
      <c r="M82" s="176">
        <v>5</v>
      </c>
      <c r="N82" s="176">
        <v>3</v>
      </c>
      <c r="O82" s="176">
        <v>0</v>
      </c>
    </row>
    <row r="83" spans="1:15">
      <c r="A83" s="423" t="s">
        <v>1335</v>
      </c>
      <c r="B83" s="176">
        <v>1</v>
      </c>
      <c r="C83" s="176">
        <v>1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</row>
    <row r="84" spans="1:15">
      <c r="A84" s="425"/>
      <c r="B84" s="425"/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421" t="s">
        <v>890</v>
      </c>
      <c r="B85" s="422">
        <v>11</v>
      </c>
      <c r="C85" s="422">
        <v>0</v>
      </c>
      <c r="D85" s="422">
        <v>1</v>
      </c>
      <c r="E85" s="422">
        <v>1</v>
      </c>
      <c r="F85" s="422">
        <v>2</v>
      </c>
      <c r="G85" s="422">
        <v>1</v>
      </c>
      <c r="H85" s="422">
        <v>1</v>
      </c>
      <c r="I85" s="422">
        <v>2</v>
      </c>
      <c r="J85" s="422">
        <v>1</v>
      </c>
      <c r="K85" s="422">
        <v>1</v>
      </c>
      <c r="L85" s="422">
        <v>0</v>
      </c>
      <c r="M85" s="422">
        <v>0</v>
      </c>
      <c r="N85" s="422">
        <v>1</v>
      </c>
      <c r="O85" s="422">
        <v>0</v>
      </c>
    </row>
    <row r="86" spans="1:15">
      <c r="A86" s="423" t="s">
        <v>1334</v>
      </c>
      <c r="B86" s="176">
        <v>5</v>
      </c>
      <c r="C86" s="176">
        <v>0</v>
      </c>
      <c r="D86" s="176">
        <v>0</v>
      </c>
      <c r="E86" s="176">
        <v>0</v>
      </c>
      <c r="F86" s="176">
        <v>2</v>
      </c>
      <c r="G86" s="176">
        <v>0</v>
      </c>
      <c r="H86" s="176">
        <v>1</v>
      </c>
      <c r="I86" s="176">
        <v>1</v>
      </c>
      <c r="J86" s="176">
        <v>0</v>
      </c>
      <c r="K86" s="176">
        <v>1</v>
      </c>
      <c r="L86" s="176">
        <v>0</v>
      </c>
      <c r="M86" s="176">
        <v>0</v>
      </c>
      <c r="N86" s="176">
        <v>0</v>
      </c>
      <c r="O86" s="176">
        <v>0</v>
      </c>
    </row>
    <row r="87" spans="1:15">
      <c r="A87" s="423" t="s">
        <v>1333</v>
      </c>
      <c r="B87" s="176">
        <v>3</v>
      </c>
      <c r="C87" s="176">
        <v>0</v>
      </c>
      <c r="D87" s="176">
        <v>0</v>
      </c>
      <c r="E87" s="176">
        <v>1</v>
      </c>
      <c r="F87" s="176">
        <v>0</v>
      </c>
      <c r="G87" s="176">
        <v>1</v>
      </c>
      <c r="H87" s="176">
        <v>0</v>
      </c>
      <c r="I87" s="176">
        <v>0</v>
      </c>
      <c r="J87" s="176">
        <v>1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</row>
    <row r="88" spans="1:15">
      <c r="A88" s="423" t="s">
        <v>1332</v>
      </c>
      <c r="B88" s="176">
        <v>1</v>
      </c>
      <c r="C88" s="176">
        <v>0</v>
      </c>
      <c r="D88" s="176">
        <v>1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</row>
    <row r="89" spans="1:15">
      <c r="A89" s="423" t="s">
        <v>1331</v>
      </c>
      <c r="B89" s="176">
        <v>2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1</v>
      </c>
      <c r="J89" s="176">
        <v>0</v>
      </c>
      <c r="K89" s="176">
        <v>0</v>
      </c>
      <c r="L89" s="176">
        <v>0</v>
      </c>
      <c r="M89" s="176">
        <v>0</v>
      </c>
      <c r="N89" s="176">
        <v>1</v>
      </c>
      <c r="O89" s="176">
        <v>0</v>
      </c>
    </row>
    <row r="90" spans="1:15">
      <c r="A90" s="425"/>
      <c r="B90" s="42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</row>
    <row r="91" spans="1:15">
      <c r="A91" s="421" t="s">
        <v>877</v>
      </c>
      <c r="B91" s="422">
        <v>20</v>
      </c>
      <c r="C91" s="422">
        <v>2</v>
      </c>
      <c r="D91" s="422">
        <v>1</v>
      </c>
      <c r="E91" s="422">
        <v>0</v>
      </c>
      <c r="F91" s="422">
        <v>2</v>
      </c>
      <c r="G91" s="422">
        <v>1</v>
      </c>
      <c r="H91" s="422">
        <v>4</v>
      </c>
      <c r="I91" s="422">
        <v>3</v>
      </c>
      <c r="J91" s="422">
        <v>1</v>
      </c>
      <c r="K91" s="422">
        <v>1</v>
      </c>
      <c r="L91" s="422">
        <v>1</v>
      </c>
      <c r="M91" s="422">
        <v>1</v>
      </c>
      <c r="N91" s="422">
        <v>3</v>
      </c>
      <c r="O91" s="422">
        <v>0</v>
      </c>
    </row>
    <row r="92" spans="1:15">
      <c r="A92" s="423" t="s">
        <v>1330</v>
      </c>
      <c r="B92" s="176">
        <v>18</v>
      </c>
      <c r="C92" s="176">
        <v>1</v>
      </c>
      <c r="D92" s="176">
        <v>1</v>
      </c>
      <c r="E92" s="176">
        <v>0</v>
      </c>
      <c r="F92" s="176">
        <v>1</v>
      </c>
      <c r="G92" s="176">
        <v>1</v>
      </c>
      <c r="H92" s="176">
        <v>4</v>
      </c>
      <c r="I92" s="176">
        <v>3</v>
      </c>
      <c r="J92" s="176">
        <v>1</v>
      </c>
      <c r="K92" s="176">
        <v>1</v>
      </c>
      <c r="L92" s="176">
        <v>1</v>
      </c>
      <c r="M92" s="176">
        <v>1</v>
      </c>
      <c r="N92" s="176">
        <v>3</v>
      </c>
      <c r="O92" s="176">
        <v>0</v>
      </c>
    </row>
    <row r="93" spans="1:15">
      <c r="A93" s="423" t="s">
        <v>1329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</row>
    <row r="94" spans="1:15">
      <c r="A94" s="423" t="s">
        <v>1328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</row>
    <row r="95" spans="1:15">
      <c r="A95" s="423" t="s">
        <v>1327</v>
      </c>
      <c r="B95" s="176">
        <v>2</v>
      </c>
      <c r="C95" s="176">
        <v>1</v>
      </c>
      <c r="D95" s="176">
        <v>0</v>
      </c>
      <c r="E95" s="176">
        <v>0</v>
      </c>
      <c r="F95" s="176">
        <v>1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</row>
    <row r="96" spans="1:15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</row>
    <row r="97" spans="1:15">
      <c r="A97" s="876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</row>
  </sheetData>
  <mergeCells count="4">
    <mergeCell ref="B2:O2"/>
    <mergeCell ref="B3:O3"/>
    <mergeCell ref="B5:O5"/>
    <mergeCell ref="C7:O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scale="6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Hoja100">
    <outlinePr summaryBelow="0" summaryRight="0"/>
  </sheetPr>
  <dimension ref="A1:M73"/>
  <sheetViews>
    <sheetView showGridLines="0" showRowColHeaders="0" zoomScaleNormal="100" workbookViewId="0"/>
  </sheetViews>
  <sheetFormatPr baseColWidth="10" defaultColWidth="8.88671875" defaultRowHeight="13.2"/>
  <cols>
    <col min="1" max="1" width="14.33203125" style="35" bestFit="1" customWidth="1"/>
    <col min="2" max="2" width="5.109375" style="35" bestFit="1" customWidth="1"/>
    <col min="3" max="3" width="8.33203125" style="35" bestFit="1" customWidth="1"/>
    <col min="4" max="4" width="7.33203125" style="35" bestFit="1" customWidth="1"/>
    <col min="5" max="5" width="11.33203125" style="35" customWidth="1"/>
    <col min="6" max="6" width="5.109375" style="35" bestFit="1" customWidth="1"/>
    <col min="7" max="7" width="8.33203125" style="35" bestFit="1" customWidth="1"/>
    <col min="8" max="8" width="7.33203125" style="35" bestFit="1" customWidth="1"/>
    <col min="9" max="9" width="11.44140625" style="35" customWidth="1"/>
    <col min="10" max="10" width="5.109375" style="35" bestFit="1" customWidth="1"/>
    <col min="11" max="11" width="8.33203125" style="35" bestFit="1" customWidth="1"/>
    <col min="12" max="12" width="7.33203125" style="35" bestFit="1" customWidth="1"/>
    <col min="13" max="13" width="11.33203125" style="35" bestFit="1" customWidth="1"/>
    <col min="14" max="256" width="8.88671875" style="35"/>
    <col min="257" max="257" width="14.33203125" style="35" bestFit="1" customWidth="1"/>
    <col min="258" max="258" width="5.109375" style="35" bestFit="1" customWidth="1"/>
    <col min="259" max="259" width="8.33203125" style="35" bestFit="1" customWidth="1"/>
    <col min="260" max="260" width="7.33203125" style="35" bestFit="1" customWidth="1"/>
    <col min="261" max="261" width="11.33203125" style="35" customWidth="1"/>
    <col min="262" max="262" width="5.109375" style="35" bestFit="1" customWidth="1"/>
    <col min="263" max="263" width="8.33203125" style="35" bestFit="1" customWidth="1"/>
    <col min="264" max="264" width="7.33203125" style="35" bestFit="1" customWidth="1"/>
    <col min="265" max="265" width="11.44140625" style="35" customWidth="1"/>
    <col min="266" max="266" width="5.109375" style="35" bestFit="1" customWidth="1"/>
    <col min="267" max="267" width="8.33203125" style="35" bestFit="1" customWidth="1"/>
    <col min="268" max="268" width="7.33203125" style="35" bestFit="1" customWidth="1"/>
    <col min="269" max="269" width="11.33203125" style="35" bestFit="1" customWidth="1"/>
    <col min="270" max="512" width="8.88671875" style="35"/>
    <col min="513" max="513" width="14.33203125" style="35" bestFit="1" customWidth="1"/>
    <col min="514" max="514" width="5.109375" style="35" bestFit="1" customWidth="1"/>
    <col min="515" max="515" width="8.33203125" style="35" bestFit="1" customWidth="1"/>
    <col min="516" max="516" width="7.33203125" style="35" bestFit="1" customWidth="1"/>
    <col min="517" max="517" width="11.33203125" style="35" customWidth="1"/>
    <col min="518" max="518" width="5.109375" style="35" bestFit="1" customWidth="1"/>
    <col min="519" max="519" width="8.33203125" style="35" bestFit="1" customWidth="1"/>
    <col min="520" max="520" width="7.33203125" style="35" bestFit="1" customWidth="1"/>
    <col min="521" max="521" width="11.44140625" style="35" customWidth="1"/>
    <col min="522" max="522" width="5.109375" style="35" bestFit="1" customWidth="1"/>
    <col min="523" max="523" width="8.33203125" style="35" bestFit="1" customWidth="1"/>
    <col min="524" max="524" width="7.33203125" style="35" bestFit="1" customWidth="1"/>
    <col min="525" max="525" width="11.33203125" style="35" bestFit="1" customWidth="1"/>
    <col min="526" max="768" width="8.88671875" style="35"/>
    <col min="769" max="769" width="14.33203125" style="35" bestFit="1" customWidth="1"/>
    <col min="770" max="770" width="5.109375" style="35" bestFit="1" customWidth="1"/>
    <col min="771" max="771" width="8.33203125" style="35" bestFit="1" customWidth="1"/>
    <col min="772" max="772" width="7.33203125" style="35" bestFit="1" customWidth="1"/>
    <col min="773" max="773" width="11.33203125" style="35" customWidth="1"/>
    <col min="774" max="774" width="5.109375" style="35" bestFit="1" customWidth="1"/>
    <col min="775" max="775" width="8.33203125" style="35" bestFit="1" customWidth="1"/>
    <col min="776" max="776" width="7.33203125" style="35" bestFit="1" customWidth="1"/>
    <col min="777" max="777" width="11.44140625" style="35" customWidth="1"/>
    <col min="778" max="778" width="5.109375" style="35" bestFit="1" customWidth="1"/>
    <col min="779" max="779" width="8.33203125" style="35" bestFit="1" customWidth="1"/>
    <col min="780" max="780" width="7.33203125" style="35" bestFit="1" customWidth="1"/>
    <col min="781" max="781" width="11.33203125" style="35" bestFit="1" customWidth="1"/>
    <col min="782" max="1024" width="8.88671875" style="35"/>
    <col min="1025" max="1025" width="14.33203125" style="35" bestFit="1" customWidth="1"/>
    <col min="1026" max="1026" width="5.109375" style="35" bestFit="1" customWidth="1"/>
    <col min="1027" max="1027" width="8.33203125" style="35" bestFit="1" customWidth="1"/>
    <col min="1028" max="1028" width="7.33203125" style="35" bestFit="1" customWidth="1"/>
    <col min="1029" max="1029" width="11.33203125" style="35" customWidth="1"/>
    <col min="1030" max="1030" width="5.109375" style="35" bestFit="1" customWidth="1"/>
    <col min="1031" max="1031" width="8.33203125" style="35" bestFit="1" customWidth="1"/>
    <col min="1032" max="1032" width="7.33203125" style="35" bestFit="1" customWidth="1"/>
    <col min="1033" max="1033" width="11.44140625" style="35" customWidth="1"/>
    <col min="1034" max="1034" width="5.109375" style="35" bestFit="1" customWidth="1"/>
    <col min="1035" max="1035" width="8.33203125" style="35" bestFit="1" customWidth="1"/>
    <col min="1036" max="1036" width="7.33203125" style="35" bestFit="1" customWidth="1"/>
    <col min="1037" max="1037" width="11.33203125" style="35" bestFit="1" customWidth="1"/>
    <col min="1038" max="1280" width="8.88671875" style="35"/>
    <col min="1281" max="1281" width="14.33203125" style="35" bestFit="1" customWidth="1"/>
    <col min="1282" max="1282" width="5.109375" style="35" bestFit="1" customWidth="1"/>
    <col min="1283" max="1283" width="8.33203125" style="35" bestFit="1" customWidth="1"/>
    <col min="1284" max="1284" width="7.33203125" style="35" bestFit="1" customWidth="1"/>
    <col min="1285" max="1285" width="11.33203125" style="35" customWidth="1"/>
    <col min="1286" max="1286" width="5.109375" style="35" bestFit="1" customWidth="1"/>
    <col min="1287" max="1287" width="8.33203125" style="35" bestFit="1" customWidth="1"/>
    <col min="1288" max="1288" width="7.33203125" style="35" bestFit="1" customWidth="1"/>
    <col min="1289" max="1289" width="11.44140625" style="35" customWidth="1"/>
    <col min="1290" max="1290" width="5.109375" style="35" bestFit="1" customWidth="1"/>
    <col min="1291" max="1291" width="8.33203125" style="35" bestFit="1" customWidth="1"/>
    <col min="1292" max="1292" width="7.33203125" style="35" bestFit="1" customWidth="1"/>
    <col min="1293" max="1293" width="11.33203125" style="35" bestFit="1" customWidth="1"/>
    <col min="1294" max="1536" width="8.88671875" style="35"/>
    <col min="1537" max="1537" width="14.33203125" style="35" bestFit="1" customWidth="1"/>
    <col min="1538" max="1538" width="5.109375" style="35" bestFit="1" customWidth="1"/>
    <col min="1539" max="1539" width="8.33203125" style="35" bestFit="1" customWidth="1"/>
    <col min="1540" max="1540" width="7.33203125" style="35" bestFit="1" customWidth="1"/>
    <col min="1541" max="1541" width="11.33203125" style="35" customWidth="1"/>
    <col min="1542" max="1542" width="5.109375" style="35" bestFit="1" customWidth="1"/>
    <col min="1543" max="1543" width="8.33203125" style="35" bestFit="1" customWidth="1"/>
    <col min="1544" max="1544" width="7.33203125" style="35" bestFit="1" customWidth="1"/>
    <col min="1545" max="1545" width="11.44140625" style="35" customWidth="1"/>
    <col min="1546" max="1546" width="5.109375" style="35" bestFit="1" customWidth="1"/>
    <col min="1547" max="1547" width="8.33203125" style="35" bestFit="1" customWidth="1"/>
    <col min="1548" max="1548" width="7.33203125" style="35" bestFit="1" customWidth="1"/>
    <col min="1549" max="1549" width="11.33203125" style="35" bestFit="1" customWidth="1"/>
    <col min="1550" max="1792" width="8.88671875" style="35"/>
    <col min="1793" max="1793" width="14.33203125" style="35" bestFit="1" customWidth="1"/>
    <col min="1794" max="1794" width="5.109375" style="35" bestFit="1" customWidth="1"/>
    <col min="1795" max="1795" width="8.33203125" style="35" bestFit="1" customWidth="1"/>
    <col min="1796" max="1796" width="7.33203125" style="35" bestFit="1" customWidth="1"/>
    <col min="1797" max="1797" width="11.33203125" style="35" customWidth="1"/>
    <col min="1798" max="1798" width="5.109375" style="35" bestFit="1" customWidth="1"/>
    <col min="1799" max="1799" width="8.33203125" style="35" bestFit="1" customWidth="1"/>
    <col min="1800" max="1800" width="7.33203125" style="35" bestFit="1" customWidth="1"/>
    <col min="1801" max="1801" width="11.44140625" style="35" customWidth="1"/>
    <col min="1802" max="1802" width="5.109375" style="35" bestFit="1" customWidth="1"/>
    <col min="1803" max="1803" width="8.33203125" style="35" bestFit="1" customWidth="1"/>
    <col min="1804" max="1804" width="7.33203125" style="35" bestFit="1" customWidth="1"/>
    <col min="1805" max="1805" width="11.33203125" style="35" bestFit="1" customWidth="1"/>
    <col min="1806" max="2048" width="8.88671875" style="35"/>
    <col min="2049" max="2049" width="14.33203125" style="35" bestFit="1" customWidth="1"/>
    <col min="2050" max="2050" width="5.109375" style="35" bestFit="1" customWidth="1"/>
    <col min="2051" max="2051" width="8.33203125" style="35" bestFit="1" customWidth="1"/>
    <col min="2052" max="2052" width="7.33203125" style="35" bestFit="1" customWidth="1"/>
    <col min="2053" max="2053" width="11.33203125" style="35" customWidth="1"/>
    <col min="2054" max="2054" width="5.109375" style="35" bestFit="1" customWidth="1"/>
    <col min="2055" max="2055" width="8.33203125" style="35" bestFit="1" customWidth="1"/>
    <col min="2056" max="2056" width="7.33203125" style="35" bestFit="1" customWidth="1"/>
    <col min="2057" max="2057" width="11.44140625" style="35" customWidth="1"/>
    <col min="2058" max="2058" width="5.109375" style="35" bestFit="1" customWidth="1"/>
    <col min="2059" max="2059" width="8.33203125" style="35" bestFit="1" customWidth="1"/>
    <col min="2060" max="2060" width="7.33203125" style="35" bestFit="1" customWidth="1"/>
    <col min="2061" max="2061" width="11.33203125" style="35" bestFit="1" customWidth="1"/>
    <col min="2062" max="2304" width="8.88671875" style="35"/>
    <col min="2305" max="2305" width="14.33203125" style="35" bestFit="1" customWidth="1"/>
    <col min="2306" max="2306" width="5.109375" style="35" bestFit="1" customWidth="1"/>
    <col min="2307" max="2307" width="8.33203125" style="35" bestFit="1" customWidth="1"/>
    <col min="2308" max="2308" width="7.33203125" style="35" bestFit="1" customWidth="1"/>
    <col min="2309" max="2309" width="11.33203125" style="35" customWidth="1"/>
    <col min="2310" max="2310" width="5.109375" style="35" bestFit="1" customWidth="1"/>
    <col min="2311" max="2311" width="8.33203125" style="35" bestFit="1" customWidth="1"/>
    <col min="2312" max="2312" width="7.33203125" style="35" bestFit="1" customWidth="1"/>
    <col min="2313" max="2313" width="11.44140625" style="35" customWidth="1"/>
    <col min="2314" max="2314" width="5.109375" style="35" bestFit="1" customWidth="1"/>
    <col min="2315" max="2315" width="8.33203125" style="35" bestFit="1" customWidth="1"/>
    <col min="2316" max="2316" width="7.33203125" style="35" bestFit="1" customWidth="1"/>
    <col min="2317" max="2317" width="11.33203125" style="35" bestFit="1" customWidth="1"/>
    <col min="2318" max="2560" width="8.88671875" style="35"/>
    <col min="2561" max="2561" width="14.33203125" style="35" bestFit="1" customWidth="1"/>
    <col min="2562" max="2562" width="5.109375" style="35" bestFit="1" customWidth="1"/>
    <col min="2563" max="2563" width="8.33203125" style="35" bestFit="1" customWidth="1"/>
    <col min="2564" max="2564" width="7.33203125" style="35" bestFit="1" customWidth="1"/>
    <col min="2565" max="2565" width="11.33203125" style="35" customWidth="1"/>
    <col min="2566" max="2566" width="5.109375" style="35" bestFit="1" customWidth="1"/>
    <col min="2567" max="2567" width="8.33203125" style="35" bestFit="1" customWidth="1"/>
    <col min="2568" max="2568" width="7.33203125" style="35" bestFit="1" customWidth="1"/>
    <col min="2569" max="2569" width="11.44140625" style="35" customWidth="1"/>
    <col min="2570" max="2570" width="5.109375" style="35" bestFit="1" customWidth="1"/>
    <col min="2571" max="2571" width="8.33203125" style="35" bestFit="1" customWidth="1"/>
    <col min="2572" max="2572" width="7.33203125" style="35" bestFit="1" customWidth="1"/>
    <col min="2573" max="2573" width="11.33203125" style="35" bestFit="1" customWidth="1"/>
    <col min="2574" max="2816" width="8.88671875" style="35"/>
    <col min="2817" max="2817" width="14.33203125" style="35" bestFit="1" customWidth="1"/>
    <col min="2818" max="2818" width="5.109375" style="35" bestFit="1" customWidth="1"/>
    <col min="2819" max="2819" width="8.33203125" style="35" bestFit="1" customWidth="1"/>
    <col min="2820" max="2820" width="7.33203125" style="35" bestFit="1" customWidth="1"/>
    <col min="2821" max="2821" width="11.33203125" style="35" customWidth="1"/>
    <col min="2822" max="2822" width="5.109375" style="35" bestFit="1" customWidth="1"/>
    <col min="2823" max="2823" width="8.33203125" style="35" bestFit="1" customWidth="1"/>
    <col min="2824" max="2824" width="7.33203125" style="35" bestFit="1" customWidth="1"/>
    <col min="2825" max="2825" width="11.44140625" style="35" customWidth="1"/>
    <col min="2826" max="2826" width="5.109375" style="35" bestFit="1" customWidth="1"/>
    <col min="2827" max="2827" width="8.33203125" style="35" bestFit="1" customWidth="1"/>
    <col min="2828" max="2828" width="7.33203125" style="35" bestFit="1" customWidth="1"/>
    <col min="2829" max="2829" width="11.33203125" style="35" bestFit="1" customWidth="1"/>
    <col min="2830" max="3072" width="8.88671875" style="35"/>
    <col min="3073" max="3073" width="14.33203125" style="35" bestFit="1" customWidth="1"/>
    <col min="3074" max="3074" width="5.109375" style="35" bestFit="1" customWidth="1"/>
    <col min="3075" max="3075" width="8.33203125" style="35" bestFit="1" customWidth="1"/>
    <col min="3076" max="3076" width="7.33203125" style="35" bestFit="1" customWidth="1"/>
    <col min="3077" max="3077" width="11.33203125" style="35" customWidth="1"/>
    <col min="3078" max="3078" width="5.109375" style="35" bestFit="1" customWidth="1"/>
    <col min="3079" max="3079" width="8.33203125" style="35" bestFit="1" customWidth="1"/>
    <col min="3080" max="3080" width="7.33203125" style="35" bestFit="1" customWidth="1"/>
    <col min="3081" max="3081" width="11.44140625" style="35" customWidth="1"/>
    <col min="3082" max="3082" width="5.109375" style="35" bestFit="1" customWidth="1"/>
    <col min="3083" max="3083" width="8.33203125" style="35" bestFit="1" customWidth="1"/>
    <col min="3084" max="3084" width="7.33203125" style="35" bestFit="1" customWidth="1"/>
    <col min="3085" max="3085" width="11.33203125" style="35" bestFit="1" customWidth="1"/>
    <col min="3086" max="3328" width="8.88671875" style="35"/>
    <col min="3329" max="3329" width="14.33203125" style="35" bestFit="1" customWidth="1"/>
    <col min="3330" max="3330" width="5.109375" style="35" bestFit="1" customWidth="1"/>
    <col min="3331" max="3331" width="8.33203125" style="35" bestFit="1" customWidth="1"/>
    <col min="3332" max="3332" width="7.33203125" style="35" bestFit="1" customWidth="1"/>
    <col min="3333" max="3333" width="11.33203125" style="35" customWidth="1"/>
    <col min="3334" max="3334" width="5.109375" style="35" bestFit="1" customWidth="1"/>
    <col min="3335" max="3335" width="8.33203125" style="35" bestFit="1" customWidth="1"/>
    <col min="3336" max="3336" width="7.33203125" style="35" bestFit="1" customWidth="1"/>
    <col min="3337" max="3337" width="11.44140625" style="35" customWidth="1"/>
    <col min="3338" max="3338" width="5.109375" style="35" bestFit="1" customWidth="1"/>
    <col min="3339" max="3339" width="8.33203125" style="35" bestFit="1" customWidth="1"/>
    <col min="3340" max="3340" width="7.33203125" style="35" bestFit="1" customWidth="1"/>
    <col min="3341" max="3341" width="11.33203125" style="35" bestFit="1" customWidth="1"/>
    <col min="3342" max="3584" width="8.88671875" style="35"/>
    <col min="3585" max="3585" width="14.33203125" style="35" bestFit="1" customWidth="1"/>
    <col min="3586" max="3586" width="5.109375" style="35" bestFit="1" customWidth="1"/>
    <col min="3587" max="3587" width="8.33203125" style="35" bestFit="1" customWidth="1"/>
    <col min="3588" max="3588" width="7.33203125" style="35" bestFit="1" customWidth="1"/>
    <col min="3589" max="3589" width="11.33203125" style="35" customWidth="1"/>
    <col min="3590" max="3590" width="5.109375" style="35" bestFit="1" customWidth="1"/>
    <col min="3591" max="3591" width="8.33203125" style="35" bestFit="1" customWidth="1"/>
    <col min="3592" max="3592" width="7.33203125" style="35" bestFit="1" customWidth="1"/>
    <col min="3593" max="3593" width="11.44140625" style="35" customWidth="1"/>
    <col min="3594" max="3594" width="5.109375" style="35" bestFit="1" customWidth="1"/>
    <col min="3595" max="3595" width="8.33203125" style="35" bestFit="1" customWidth="1"/>
    <col min="3596" max="3596" width="7.33203125" style="35" bestFit="1" customWidth="1"/>
    <col min="3597" max="3597" width="11.33203125" style="35" bestFit="1" customWidth="1"/>
    <col min="3598" max="3840" width="8.88671875" style="35"/>
    <col min="3841" max="3841" width="14.33203125" style="35" bestFit="1" customWidth="1"/>
    <col min="3842" max="3842" width="5.109375" style="35" bestFit="1" customWidth="1"/>
    <col min="3843" max="3843" width="8.33203125" style="35" bestFit="1" customWidth="1"/>
    <col min="3844" max="3844" width="7.33203125" style="35" bestFit="1" customWidth="1"/>
    <col min="3845" max="3845" width="11.33203125" style="35" customWidth="1"/>
    <col min="3846" max="3846" width="5.109375" style="35" bestFit="1" customWidth="1"/>
    <col min="3847" max="3847" width="8.33203125" style="35" bestFit="1" customWidth="1"/>
    <col min="3848" max="3848" width="7.33203125" style="35" bestFit="1" customWidth="1"/>
    <col min="3849" max="3849" width="11.44140625" style="35" customWidth="1"/>
    <col min="3850" max="3850" width="5.109375" style="35" bestFit="1" customWidth="1"/>
    <col min="3851" max="3851" width="8.33203125" style="35" bestFit="1" customWidth="1"/>
    <col min="3852" max="3852" width="7.33203125" style="35" bestFit="1" customWidth="1"/>
    <col min="3853" max="3853" width="11.33203125" style="35" bestFit="1" customWidth="1"/>
    <col min="3854" max="4096" width="8.88671875" style="35"/>
    <col min="4097" max="4097" width="14.33203125" style="35" bestFit="1" customWidth="1"/>
    <col min="4098" max="4098" width="5.109375" style="35" bestFit="1" customWidth="1"/>
    <col min="4099" max="4099" width="8.33203125" style="35" bestFit="1" customWidth="1"/>
    <col min="4100" max="4100" width="7.33203125" style="35" bestFit="1" customWidth="1"/>
    <col min="4101" max="4101" width="11.33203125" style="35" customWidth="1"/>
    <col min="4102" max="4102" width="5.109375" style="35" bestFit="1" customWidth="1"/>
    <col min="4103" max="4103" width="8.33203125" style="35" bestFit="1" customWidth="1"/>
    <col min="4104" max="4104" width="7.33203125" style="35" bestFit="1" customWidth="1"/>
    <col min="4105" max="4105" width="11.44140625" style="35" customWidth="1"/>
    <col min="4106" max="4106" width="5.109375" style="35" bestFit="1" customWidth="1"/>
    <col min="4107" max="4107" width="8.33203125" style="35" bestFit="1" customWidth="1"/>
    <col min="4108" max="4108" width="7.33203125" style="35" bestFit="1" customWidth="1"/>
    <col min="4109" max="4109" width="11.33203125" style="35" bestFit="1" customWidth="1"/>
    <col min="4110" max="4352" width="8.88671875" style="35"/>
    <col min="4353" max="4353" width="14.33203125" style="35" bestFit="1" customWidth="1"/>
    <col min="4354" max="4354" width="5.109375" style="35" bestFit="1" customWidth="1"/>
    <col min="4355" max="4355" width="8.33203125" style="35" bestFit="1" customWidth="1"/>
    <col min="4356" max="4356" width="7.33203125" style="35" bestFit="1" customWidth="1"/>
    <col min="4357" max="4357" width="11.33203125" style="35" customWidth="1"/>
    <col min="4358" max="4358" width="5.109375" style="35" bestFit="1" customWidth="1"/>
    <col min="4359" max="4359" width="8.33203125" style="35" bestFit="1" customWidth="1"/>
    <col min="4360" max="4360" width="7.33203125" style="35" bestFit="1" customWidth="1"/>
    <col min="4361" max="4361" width="11.44140625" style="35" customWidth="1"/>
    <col min="4362" max="4362" width="5.109375" style="35" bestFit="1" customWidth="1"/>
    <col min="4363" max="4363" width="8.33203125" style="35" bestFit="1" customWidth="1"/>
    <col min="4364" max="4364" width="7.33203125" style="35" bestFit="1" customWidth="1"/>
    <col min="4365" max="4365" width="11.33203125" style="35" bestFit="1" customWidth="1"/>
    <col min="4366" max="4608" width="8.88671875" style="35"/>
    <col min="4609" max="4609" width="14.33203125" style="35" bestFit="1" customWidth="1"/>
    <col min="4610" max="4610" width="5.109375" style="35" bestFit="1" customWidth="1"/>
    <col min="4611" max="4611" width="8.33203125" style="35" bestFit="1" customWidth="1"/>
    <col min="4612" max="4612" width="7.33203125" style="35" bestFit="1" customWidth="1"/>
    <col min="4613" max="4613" width="11.33203125" style="35" customWidth="1"/>
    <col min="4614" max="4614" width="5.109375" style="35" bestFit="1" customWidth="1"/>
    <col min="4615" max="4615" width="8.33203125" style="35" bestFit="1" customWidth="1"/>
    <col min="4616" max="4616" width="7.33203125" style="35" bestFit="1" customWidth="1"/>
    <col min="4617" max="4617" width="11.44140625" style="35" customWidth="1"/>
    <col min="4618" max="4618" width="5.109375" style="35" bestFit="1" customWidth="1"/>
    <col min="4619" max="4619" width="8.33203125" style="35" bestFit="1" customWidth="1"/>
    <col min="4620" max="4620" width="7.33203125" style="35" bestFit="1" customWidth="1"/>
    <col min="4621" max="4621" width="11.33203125" style="35" bestFit="1" customWidth="1"/>
    <col min="4622" max="4864" width="8.88671875" style="35"/>
    <col min="4865" max="4865" width="14.33203125" style="35" bestFit="1" customWidth="1"/>
    <col min="4866" max="4866" width="5.109375" style="35" bestFit="1" customWidth="1"/>
    <col min="4867" max="4867" width="8.33203125" style="35" bestFit="1" customWidth="1"/>
    <col min="4868" max="4868" width="7.33203125" style="35" bestFit="1" customWidth="1"/>
    <col min="4869" max="4869" width="11.33203125" style="35" customWidth="1"/>
    <col min="4870" max="4870" width="5.109375" style="35" bestFit="1" customWidth="1"/>
    <col min="4871" max="4871" width="8.33203125" style="35" bestFit="1" customWidth="1"/>
    <col min="4872" max="4872" width="7.33203125" style="35" bestFit="1" customWidth="1"/>
    <col min="4873" max="4873" width="11.44140625" style="35" customWidth="1"/>
    <col min="4874" max="4874" width="5.109375" style="35" bestFit="1" customWidth="1"/>
    <col min="4875" max="4875" width="8.33203125" style="35" bestFit="1" customWidth="1"/>
    <col min="4876" max="4876" width="7.33203125" style="35" bestFit="1" customWidth="1"/>
    <col min="4877" max="4877" width="11.33203125" style="35" bestFit="1" customWidth="1"/>
    <col min="4878" max="5120" width="8.88671875" style="35"/>
    <col min="5121" max="5121" width="14.33203125" style="35" bestFit="1" customWidth="1"/>
    <col min="5122" max="5122" width="5.109375" style="35" bestFit="1" customWidth="1"/>
    <col min="5123" max="5123" width="8.33203125" style="35" bestFit="1" customWidth="1"/>
    <col min="5124" max="5124" width="7.33203125" style="35" bestFit="1" customWidth="1"/>
    <col min="5125" max="5125" width="11.33203125" style="35" customWidth="1"/>
    <col min="5126" max="5126" width="5.109375" style="35" bestFit="1" customWidth="1"/>
    <col min="5127" max="5127" width="8.33203125" style="35" bestFit="1" customWidth="1"/>
    <col min="5128" max="5128" width="7.33203125" style="35" bestFit="1" customWidth="1"/>
    <col min="5129" max="5129" width="11.44140625" style="35" customWidth="1"/>
    <col min="5130" max="5130" width="5.109375" style="35" bestFit="1" customWidth="1"/>
    <col min="5131" max="5131" width="8.33203125" style="35" bestFit="1" customWidth="1"/>
    <col min="5132" max="5132" width="7.33203125" style="35" bestFit="1" customWidth="1"/>
    <col min="5133" max="5133" width="11.33203125" style="35" bestFit="1" customWidth="1"/>
    <col min="5134" max="5376" width="8.88671875" style="35"/>
    <col min="5377" max="5377" width="14.33203125" style="35" bestFit="1" customWidth="1"/>
    <col min="5378" max="5378" width="5.109375" style="35" bestFit="1" customWidth="1"/>
    <col min="5379" max="5379" width="8.33203125" style="35" bestFit="1" customWidth="1"/>
    <col min="5380" max="5380" width="7.33203125" style="35" bestFit="1" customWidth="1"/>
    <col min="5381" max="5381" width="11.33203125" style="35" customWidth="1"/>
    <col min="5382" max="5382" width="5.109375" style="35" bestFit="1" customWidth="1"/>
    <col min="5383" max="5383" width="8.33203125" style="35" bestFit="1" customWidth="1"/>
    <col min="5384" max="5384" width="7.33203125" style="35" bestFit="1" customWidth="1"/>
    <col min="5385" max="5385" width="11.44140625" style="35" customWidth="1"/>
    <col min="5386" max="5386" width="5.109375" style="35" bestFit="1" customWidth="1"/>
    <col min="5387" max="5387" width="8.33203125" style="35" bestFit="1" customWidth="1"/>
    <col min="5388" max="5388" width="7.33203125" style="35" bestFit="1" customWidth="1"/>
    <col min="5389" max="5389" width="11.33203125" style="35" bestFit="1" customWidth="1"/>
    <col min="5390" max="5632" width="8.88671875" style="35"/>
    <col min="5633" max="5633" width="14.33203125" style="35" bestFit="1" customWidth="1"/>
    <col min="5634" max="5634" width="5.109375" style="35" bestFit="1" customWidth="1"/>
    <col min="5635" max="5635" width="8.33203125" style="35" bestFit="1" customWidth="1"/>
    <col min="5636" max="5636" width="7.33203125" style="35" bestFit="1" customWidth="1"/>
    <col min="5637" max="5637" width="11.33203125" style="35" customWidth="1"/>
    <col min="5638" max="5638" width="5.109375" style="35" bestFit="1" customWidth="1"/>
    <col min="5639" max="5639" width="8.33203125" style="35" bestFit="1" customWidth="1"/>
    <col min="5640" max="5640" width="7.33203125" style="35" bestFit="1" customWidth="1"/>
    <col min="5641" max="5641" width="11.44140625" style="35" customWidth="1"/>
    <col min="5642" max="5642" width="5.109375" style="35" bestFit="1" customWidth="1"/>
    <col min="5643" max="5643" width="8.33203125" style="35" bestFit="1" customWidth="1"/>
    <col min="5644" max="5644" width="7.33203125" style="35" bestFit="1" customWidth="1"/>
    <col min="5645" max="5645" width="11.33203125" style="35" bestFit="1" customWidth="1"/>
    <col min="5646" max="5888" width="8.88671875" style="35"/>
    <col min="5889" max="5889" width="14.33203125" style="35" bestFit="1" customWidth="1"/>
    <col min="5890" max="5890" width="5.109375" style="35" bestFit="1" customWidth="1"/>
    <col min="5891" max="5891" width="8.33203125" style="35" bestFit="1" customWidth="1"/>
    <col min="5892" max="5892" width="7.33203125" style="35" bestFit="1" customWidth="1"/>
    <col min="5893" max="5893" width="11.33203125" style="35" customWidth="1"/>
    <col min="5894" max="5894" width="5.109375" style="35" bestFit="1" customWidth="1"/>
    <col min="5895" max="5895" width="8.33203125" style="35" bestFit="1" customWidth="1"/>
    <col min="5896" max="5896" width="7.33203125" style="35" bestFit="1" customWidth="1"/>
    <col min="5897" max="5897" width="11.44140625" style="35" customWidth="1"/>
    <col min="5898" max="5898" width="5.109375" style="35" bestFit="1" customWidth="1"/>
    <col min="5899" max="5899" width="8.33203125" style="35" bestFit="1" customWidth="1"/>
    <col min="5900" max="5900" width="7.33203125" style="35" bestFit="1" customWidth="1"/>
    <col min="5901" max="5901" width="11.33203125" style="35" bestFit="1" customWidth="1"/>
    <col min="5902" max="6144" width="8.88671875" style="35"/>
    <col min="6145" max="6145" width="14.33203125" style="35" bestFit="1" customWidth="1"/>
    <col min="6146" max="6146" width="5.109375" style="35" bestFit="1" customWidth="1"/>
    <col min="6147" max="6147" width="8.33203125" style="35" bestFit="1" customWidth="1"/>
    <col min="6148" max="6148" width="7.33203125" style="35" bestFit="1" customWidth="1"/>
    <col min="6149" max="6149" width="11.33203125" style="35" customWidth="1"/>
    <col min="6150" max="6150" width="5.109375" style="35" bestFit="1" customWidth="1"/>
    <col min="6151" max="6151" width="8.33203125" style="35" bestFit="1" customWidth="1"/>
    <col min="6152" max="6152" width="7.33203125" style="35" bestFit="1" customWidth="1"/>
    <col min="6153" max="6153" width="11.44140625" style="35" customWidth="1"/>
    <col min="6154" max="6154" width="5.109375" style="35" bestFit="1" customWidth="1"/>
    <col min="6155" max="6155" width="8.33203125" style="35" bestFit="1" customWidth="1"/>
    <col min="6156" max="6156" width="7.33203125" style="35" bestFit="1" customWidth="1"/>
    <col min="6157" max="6157" width="11.33203125" style="35" bestFit="1" customWidth="1"/>
    <col min="6158" max="6400" width="8.88671875" style="35"/>
    <col min="6401" max="6401" width="14.33203125" style="35" bestFit="1" customWidth="1"/>
    <col min="6402" max="6402" width="5.109375" style="35" bestFit="1" customWidth="1"/>
    <col min="6403" max="6403" width="8.33203125" style="35" bestFit="1" customWidth="1"/>
    <col min="6404" max="6404" width="7.33203125" style="35" bestFit="1" customWidth="1"/>
    <col min="6405" max="6405" width="11.33203125" style="35" customWidth="1"/>
    <col min="6406" max="6406" width="5.109375" style="35" bestFit="1" customWidth="1"/>
    <col min="6407" max="6407" width="8.33203125" style="35" bestFit="1" customWidth="1"/>
    <col min="6408" max="6408" width="7.33203125" style="35" bestFit="1" customWidth="1"/>
    <col min="6409" max="6409" width="11.44140625" style="35" customWidth="1"/>
    <col min="6410" max="6410" width="5.109375" style="35" bestFit="1" customWidth="1"/>
    <col min="6411" max="6411" width="8.33203125" style="35" bestFit="1" customWidth="1"/>
    <col min="6412" max="6412" width="7.33203125" style="35" bestFit="1" customWidth="1"/>
    <col min="6413" max="6413" width="11.33203125" style="35" bestFit="1" customWidth="1"/>
    <col min="6414" max="6656" width="8.88671875" style="35"/>
    <col min="6657" max="6657" width="14.33203125" style="35" bestFit="1" customWidth="1"/>
    <col min="6658" max="6658" width="5.109375" style="35" bestFit="1" customWidth="1"/>
    <col min="6659" max="6659" width="8.33203125" style="35" bestFit="1" customWidth="1"/>
    <col min="6660" max="6660" width="7.33203125" style="35" bestFit="1" customWidth="1"/>
    <col min="6661" max="6661" width="11.33203125" style="35" customWidth="1"/>
    <col min="6662" max="6662" width="5.109375" style="35" bestFit="1" customWidth="1"/>
    <col min="6663" max="6663" width="8.33203125" style="35" bestFit="1" customWidth="1"/>
    <col min="6664" max="6664" width="7.33203125" style="35" bestFit="1" customWidth="1"/>
    <col min="6665" max="6665" width="11.44140625" style="35" customWidth="1"/>
    <col min="6666" max="6666" width="5.109375" style="35" bestFit="1" customWidth="1"/>
    <col min="6667" max="6667" width="8.33203125" style="35" bestFit="1" customWidth="1"/>
    <col min="6668" max="6668" width="7.33203125" style="35" bestFit="1" customWidth="1"/>
    <col min="6669" max="6669" width="11.33203125" style="35" bestFit="1" customWidth="1"/>
    <col min="6670" max="6912" width="8.88671875" style="35"/>
    <col min="6913" max="6913" width="14.33203125" style="35" bestFit="1" customWidth="1"/>
    <col min="6914" max="6914" width="5.109375" style="35" bestFit="1" customWidth="1"/>
    <col min="6915" max="6915" width="8.33203125" style="35" bestFit="1" customWidth="1"/>
    <col min="6916" max="6916" width="7.33203125" style="35" bestFit="1" customWidth="1"/>
    <col min="6917" max="6917" width="11.33203125" style="35" customWidth="1"/>
    <col min="6918" max="6918" width="5.109375" style="35" bestFit="1" customWidth="1"/>
    <col min="6919" max="6919" width="8.33203125" style="35" bestFit="1" customWidth="1"/>
    <col min="6920" max="6920" width="7.33203125" style="35" bestFit="1" customWidth="1"/>
    <col min="6921" max="6921" width="11.44140625" style="35" customWidth="1"/>
    <col min="6922" max="6922" width="5.109375" style="35" bestFit="1" customWidth="1"/>
    <col min="6923" max="6923" width="8.33203125" style="35" bestFit="1" customWidth="1"/>
    <col min="6924" max="6924" width="7.33203125" style="35" bestFit="1" customWidth="1"/>
    <col min="6925" max="6925" width="11.33203125" style="35" bestFit="1" customWidth="1"/>
    <col min="6926" max="7168" width="8.88671875" style="35"/>
    <col min="7169" max="7169" width="14.33203125" style="35" bestFit="1" customWidth="1"/>
    <col min="7170" max="7170" width="5.109375" style="35" bestFit="1" customWidth="1"/>
    <col min="7171" max="7171" width="8.33203125" style="35" bestFit="1" customWidth="1"/>
    <col min="7172" max="7172" width="7.33203125" style="35" bestFit="1" customWidth="1"/>
    <col min="7173" max="7173" width="11.33203125" style="35" customWidth="1"/>
    <col min="7174" max="7174" width="5.109375" style="35" bestFit="1" customWidth="1"/>
    <col min="7175" max="7175" width="8.33203125" style="35" bestFit="1" customWidth="1"/>
    <col min="7176" max="7176" width="7.33203125" style="35" bestFit="1" customWidth="1"/>
    <col min="7177" max="7177" width="11.44140625" style="35" customWidth="1"/>
    <col min="7178" max="7178" width="5.109375" style="35" bestFit="1" customWidth="1"/>
    <col min="7179" max="7179" width="8.33203125" style="35" bestFit="1" customWidth="1"/>
    <col min="7180" max="7180" width="7.33203125" style="35" bestFit="1" customWidth="1"/>
    <col min="7181" max="7181" width="11.33203125" style="35" bestFit="1" customWidth="1"/>
    <col min="7182" max="7424" width="8.88671875" style="35"/>
    <col min="7425" max="7425" width="14.33203125" style="35" bestFit="1" customWidth="1"/>
    <col min="7426" max="7426" width="5.109375" style="35" bestFit="1" customWidth="1"/>
    <col min="7427" max="7427" width="8.33203125" style="35" bestFit="1" customWidth="1"/>
    <col min="7428" max="7428" width="7.33203125" style="35" bestFit="1" customWidth="1"/>
    <col min="7429" max="7429" width="11.33203125" style="35" customWidth="1"/>
    <col min="7430" max="7430" width="5.109375" style="35" bestFit="1" customWidth="1"/>
    <col min="7431" max="7431" width="8.33203125" style="35" bestFit="1" customWidth="1"/>
    <col min="7432" max="7432" width="7.33203125" style="35" bestFit="1" customWidth="1"/>
    <col min="7433" max="7433" width="11.44140625" style="35" customWidth="1"/>
    <col min="7434" max="7434" width="5.109375" style="35" bestFit="1" customWidth="1"/>
    <col min="7435" max="7435" width="8.33203125" style="35" bestFit="1" customWidth="1"/>
    <col min="7436" max="7436" width="7.33203125" style="35" bestFit="1" customWidth="1"/>
    <col min="7437" max="7437" width="11.33203125" style="35" bestFit="1" customWidth="1"/>
    <col min="7438" max="7680" width="8.88671875" style="35"/>
    <col min="7681" max="7681" width="14.33203125" style="35" bestFit="1" customWidth="1"/>
    <col min="7682" max="7682" width="5.109375" style="35" bestFit="1" customWidth="1"/>
    <col min="7683" max="7683" width="8.33203125" style="35" bestFit="1" customWidth="1"/>
    <col min="7684" max="7684" width="7.33203125" style="35" bestFit="1" customWidth="1"/>
    <col min="7685" max="7685" width="11.33203125" style="35" customWidth="1"/>
    <col min="7686" max="7686" width="5.109375" style="35" bestFit="1" customWidth="1"/>
    <col min="7687" max="7687" width="8.33203125" style="35" bestFit="1" customWidth="1"/>
    <col min="7688" max="7688" width="7.33203125" style="35" bestFit="1" customWidth="1"/>
    <col min="7689" max="7689" width="11.44140625" style="35" customWidth="1"/>
    <col min="7690" max="7690" width="5.109375" style="35" bestFit="1" customWidth="1"/>
    <col min="7691" max="7691" width="8.33203125" style="35" bestFit="1" customWidth="1"/>
    <col min="7692" max="7692" width="7.33203125" style="35" bestFit="1" customWidth="1"/>
    <col min="7693" max="7693" width="11.33203125" style="35" bestFit="1" customWidth="1"/>
    <col min="7694" max="7936" width="8.88671875" style="35"/>
    <col min="7937" max="7937" width="14.33203125" style="35" bestFit="1" customWidth="1"/>
    <col min="7938" max="7938" width="5.109375" style="35" bestFit="1" customWidth="1"/>
    <col min="7939" max="7939" width="8.33203125" style="35" bestFit="1" customWidth="1"/>
    <col min="7940" max="7940" width="7.33203125" style="35" bestFit="1" customWidth="1"/>
    <col min="7941" max="7941" width="11.33203125" style="35" customWidth="1"/>
    <col min="7942" max="7942" width="5.109375" style="35" bestFit="1" customWidth="1"/>
    <col min="7943" max="7943" width="8.33203125" style="35" bestFit="1" customWidth="1"/>
    <col min="7944" max="7944" width="7.33203125" style="35" bestFit="1" customWidth="1"/>
    <col min="7945" max="7945" width="11.44140625" style="35" customWidth="1"/>
    <col min="7946" max="7946" width="5.109375" style="35" bestFit="1" customWidth="1"/>
    <col min="7947" max="7947" width="8.33203125" style="35" bestFit="1" customWidth="1"/>
    <col min="7948" max="7948" width="7.33203125" style="35" bestFit="1" customWidth="1"/>
    <col min="7949" max="7949" width="11.33203125" style="35" bestFit="1" customWidth="1"/>
    <col min="7950" max="8192" width="8.88671875" style="35"/>
    <col min="8193" max="8193" width="14.33203125" style="35" bestFit="1" customWidth="1"/>
    <col min="8194" max="8194" width="5.109375" style="35" bestFit="1" customWidth="1"/>
    <col min="8195" max="8195" width="8.33203125" style="35" bestFit="1" customWidth="1"/>
    <col min="8196" max="8196" width="7.33203125" style="35" bestFit="1" customWidth="1"/>
    <col min="8197" max="8197" width="11.33203125" style="35" customWidth="1"/>
    <col min="8198" max="8198" width="5.109375" style="35" bestFit="1" customWidth="1"/>
    <col min="8199" max="8199" width="8.33203125" style="35" bestFit="1" customWidth="1"/>
    <col min="8200" max="8200" width="7.33203125" style="35" bestFit="1" customWidth="1"/>
    <col min="8201" max="8201" width="11.44140625" style="35" customWidth="1"/>
    <col min="8202" max="8202" width="5.109375" style="35" bestFit="1" customWidth="1"/>
    <col min="8203" max="8203" width="8.33203125" style="35" bestFit="1" customWidth="1"/>
    <col min="8204" max="8204" width="7.33203125" style="35" bestFit="1" customWidth="1"/>
    <col min="8205" max="8205" width="11.33203125" style="35" bestFit="1" customWidth="1"/>
    <col min="8206" max="8448" width="8.88671875" style="35"/>
    <col min="8449" max="8449" width="14.33203125" style="35" bestFit="1" customWidth="1"/>
    <col min="8450" max="8450" width="5.109375" style="35" bestFit="1" customWidth="1"/>
    <col min="8451" max="8451" width="8.33203125" style="35" bestFit="1" customWidth="1"/>
    <col min="8452" max="8452" width="7.33203125" style="35" bestFit="1" customWidth="1"/>
    <col min="8453" max="8453" width="11.33203125" style="35" customWidth="1"/>
    <col min="8454" max="8454" width="5.109375" style="35" bestFit="1" customWidth="1"/>
    <col min="8455" max="8455" width="8.33203125" style="35" bestFit="1" customWidth="1"/>
    <col min="8456" max="8456" width="7.33203125" style="35" bestFit="1" customWidth="1"/>
    <col min="8457" max="8457" width="11.44140625" style="35" customWidth="1"/>
    <col min="8458" max="8458" width="5.109375" style="35" bestFit="1" customWidth="1"/>
    <col min="8459" max="8459" width="8.33203125" style="35" bestFit="1" customWidth="1"/>
    <col min="8460" max="8460" width="7.33203125" style="35" bestFit="1" customWidth="1"/>
    <col min="8461" max="8461" width="11.33203125" style="35" bestFit="1" customWidth="1"/>
    <col min="8462" max="8704" width="8.88671875" style="35"/>
    <col min="8705" max="8705" width="14.33203125" style="35" bestFit="1" customWidth="1"/>
    <col min="8706" max="8706" width="5.109375" style="35" bestFit="1" customWidth="1"/>
    <col min="8707" max="8707" width="8.33203125" style="35" bestFit="1" customWidth="1"/>
    <col min="8708" max="8708" width="7.33203125" style="35" bestFit="1" customWidth="1"/>
    <col min="8709" max="8709" width="11.33203125" style="35" customWidth="1"/>
    <col min="8710" max="8710" width="5.109375" style="35" bestFit="1" customWidth="1"/>
    <col min="8711" max="8711" width="8.33203125" style="35" bestFit="1" customWidth="1"/>
    <col min="8712" max="8712" width="7.33203125" style="35" bestFit="1" customWidth="1"/>
    <col min="8713" max="8713" width="11.44140625" style="35" customWidth="1"/>
    <col min="8714" max="8714" width="5.109375" style="35" bestFit="1" customWidth="1"/>
    <col min="8715" max="8715" width="8.33203125" style="35" bestFit="1" customWidth="1"/>
    <col min="8716" max="8716" width="7.33203125" style="35" bestFit="1" customWidth="1"/>
    <col min="8717" max="8717" width="11.33203125" style="35" bestFit="1" customWidth="1"/>
    <col min="8718" max="8960" width="8.88671875" style="35"/>
    <col min="8961" max="8961" width="14.33203125" style="35" bestFit="1" customWidth="1"/>
    <col min="8962" max="8962" width="5.109375" style="35" bestFit="1" customWidth="1"/>
    <col min="8963" max="8963" width="8.33203125" style="35" bestFit="1" customWidth="1"/>
    <col min="8964" max="8964" width="7.33203125" style="35" bestFit="1" customWidth="1"/>
    <col min="8965" max="8965" width="11.33203125" style="35" customWidth="1"/>
    <col min="8966" max="8966" width="5.109375" style="35" bestFit="1" customWidth="1"/>
    <col min="8967" max="8967" width="8.33203125" style="35" bestFit="1" customWidth="1"/>
    <col min="8968" max="8968" width="7.33203125" style="35" bestFit="1" customWidth="1"/>
    <col min="8969" max="8969" width="11.44140625" style="35" customWidth="1"/>
    <col min="8970" max="8970" width="5.109375" style="35" bestFit="1" customWidth="1"/>
    <col min="8971" max="8971" width="8.33203125" style="35" bestFit="1" customWidth="1"/>
    <col min="8972" max="8972" width="7.33203125" style="35" bestFit="1" customWidth="1"/>
    <col min="8973" max="8973" width="11.33203125" style="35" bestFit="1" customWidth="1"/>
    <col min="8974" max="9216" width="8.88671875" style="35"/>
    <col min="9217" max="9217" width="14.33203125" style="35" bestFit="1" customWidth="1"/>
    <col min="9218" max="9218" width="5.109375" style="35" bestFit="1" customWidth="1"/>
    <col min="9219" max="9219" width="8.33203125" style="35" bestFit="1" customWidth="1"/>
    <col min="9220" max="9220" width="7.33203125" style="35" bestFit="1" customWidth="1"/>
    <col min="9221" max="9221" width="11.33203125" style="35" customWidth="1"/>
    <col min="9222" max="9222" width="5.109375" style="35" bestFit="1" customWidth="1"/>
    <col min="9223" max="9223" width="8.33203125" style="35" bestFit="1" customWidth="1"/>
    <col min="9224" max="9224" width="7.33203125" style="35" bestFit="1" customWidth="1"/>
    <col min="9225" max="9225" width="11.44140625" style="35" customWidth="1"/>
    <col min="9226" max="9226" width="5.109375" style="35" bestFit="1" customWidth="1"/>
    <col min="9227" max="9227" width="8.33203125" style="35" bestFit="1" customWidth="1"/>
    <col min="9228" max="9228" width="7.33203125" style="35" bestFit="1" customWidth="1"/>
    <col min="9229" max="9229" width="11.33203125" style="35" bestFit="1" customWidth="1"/>
    <col min="9230" max="9472" width="8.88671875" style="35"/>
    <col min="9473" max="9473" width="14.33203125" style="35" bestFit="1" customWidth="1"/>
    <col min="9474" max="9474" width="5.109375" style="35" bestFit="1" customWidth="1"/>
    <col min="9475" max="9475" width="8.33203125" style="35" bestFit="1" customWidth="1"/>
    <col min="9476" max="9476" width="7.33203125" style="35" bestFit="1" customWidth="1"/>
    <col min="9477" max="9477" width="11.33203125" style="35" customWidth="1"/>
    <col min="9478" max="9478" width="5.109375" style="35" bestFit="1" customWidth="1"/>
    <col min="9479" max="9479" width="8.33203125" style="35" bestFit="1" customWidth="1"/>
    <col min="9480" max="9480" width="7.33203125" style="35" bestFit="1" customWidth="1"/>
    <col min="9481" max="9481" width="11.44140625" style="35" customWidth="1"/>
    <col min="9482" max="9482" width="5.109375" style="35" bestFit="1" customWidth="1"/>
    <col min="9483" max="9483" width="8.33203125" style="35" bestFit="1" customWidth="1"/>
    <col min="9484" max="9484" width="7.33203125" style="35" bestFit="1" customWidth="1"/>
    <col min="9485" max="9485" width="11.33203125" style="35" bestFit="1" customWidth="1"/>
    <col min="9486" max="9728" width="8.88671875" style="35"/>
    <col min="9729" max="9729" width="14.33203125" style="35" bestFit="1" customWidth="1"/>
    <col min="9730" max="9730" width="5.109375" style="35" bestFit="1" customWidth="1"/>
    <col min="9731" max="9731" width="8.33203125" style="35" bestFit="1" customWidth="1"/>
    <col min="9732" max="9732" width="7.33203125" style="35" bestFit="1" customWidth="1"/>
    <col min="9733" max="9733" width="11.33203125" style="35" customWidth="1"/>
    <col min="9734" max="9734" width="5.109375" style="35" bestFit="1" customWidth="1"/>
    <col min="9735" max="9735" width="8.33203125" style="35" bestFit="1" customWidth="1"/>
    <col min="9736" max="9736" width="7.33203125" style="35" bestFit="1" customWidth="1"/>
    <col min="9737" max="9737" width="11.44140625" style="35" customWidth="1"/>
    <col min="9738" max="9738" width="5.109375" style="35" bestFit="1" customWidth="1"/>
    <col min="9739" max="9739" width="8.33203125" style="35" bestFit="1" customWidth="1"/>
    <col min="9740" max="9740" width="7.33203125" style="35" bestFit="1" customWidth="1"/>
    <col min="9741" max="9741" width="11.33203125" style="35" bestFit="1" customWidth="1"/>
    <col min="9742" max="9984" width="8.88671875" style="35"/>
    <col min="9985" max="9985" width="14.33203125" style="35" bestFit="1" customWidth="1"/>
    <col min="9986" max="9986" width="5.109375" style="35" bestFit="1" customWidth="1"/>
    <col min="9987" max="9987" width="8.33203125" style="35" bestFit="1" customWidth="1"/>
    <col min="9988" max="9988" width="7.33203125" style="35" bestFit="1" customWidth="1"/>
    <col min="9989" max="9989" width="11.33203125" style="35" customWidth="1"/>
    <col min="9990" max="9990" width="5.109375" style="35" bestFit="1" customWidth="1"/>
    <col min="9991" max="9991" width="8.33203125" style="35" bestFit="1" customWidth="1"/>
    <col min="9992" max="9992" width="7.33203125" style="35" bestFit="1" customWidth="1"/>
    <col min="9993" max="9993" width="11.44140625" style="35" customWidth="1"/>
    <col min="9994" max="9994" width="5.109375" style="35" bestFit="1" customWidth="1"/>
    <col min="9995" max="9995" width="8.33203125" style="35" bestFit="1" customWidth="1"/>
    <col min="9996" max="9996" width="7.33203125" style="35" bestFit="1" customWidth="1"/>
    <col min="9997" max="9997" width="11.33203125" style="35" bestFit="1" customWidth="1"/>
    <col min="9998" max="10240" width="8.88671875" style="35"/>
    <col min="10241" max="10241" width="14.33203125" style="35" bestFit="1" customWidth="1"/>
    <col min="10242" max="10242" width="5.109375" style="35" bestFit="1" customWidth="1"/>
    <col min="10243" max="10243" width="8.33203125" style="35" bestFit="1" customWidth="1"/>
    <col min="10244" max="10244" width="7.33203125" style="35" bestFit="1" customWidth="1"/>
    <col min="10245" max="10245" width="11.33203125" style="35" customWidth="1"/>
    <col min="10246" max="10246" width="5.109375" style="35" bestFit="1" customWidth="1"/>
    <col min="10247" max="10247" width="8.33203125" style="35" bestFit="1" customWidth="1"/>
    <col min="10248" max="10248" width="7.33203125" style="35" bestFit="1" customWidth="1"/>
    <col min="10249" max="10249" width="11.44140625" style="35" customWidth="1"/>
    <col min="10250" max="10250" width="5.109375" style="35" bestFit="1" customWidth="1"/>
    <col min="10251" max="10251" width="8.33203125" style="35" bestFit="1" customWidth="1"/>
    <col min="10252" max="10252" width="7.33203125" style="35" bestFit="1" customWidth="1"/>
    <col min="10253" max="10253" width="11.33203125" style="35" bestFit="1" customWidth="1"/>
    <col min="10254" max="10496" width="8.88671875" style="35"/>
    <col min="10497" max="10497" width="14.33203125" style="35" bestFit="1" customWidth="1"/>
    <col min="10498" max="10498" width="5.109375" style="35" bestFit="1" customWidth="1"/>
    <col min="10499" max="10499" width="8.33203125" style="35" bestFit="1" customWidth="1"/>
    <col min="10500" max="10500" width="7.33203125" style="35" bestFit="1" customWidth="1"/>
    <col min="10501" max="10501" width="11.33203125" style="35" customWidth="1"/>
    <col min="10502" max="10502" width="5.109375" style="35" bestFit="1" customWidth="1"/>
    <col min="10503" max="10503" width="8.33203125" style="35" bestFit="1" customWidth="1"/>
    <col min="10504" max="10504" width="7.33203125" style="35" bestFit="1" customWidth="1"/>
    <col min="10505" max="10505" width="11.44140625" style="35" customWidth="1"/>
    <col min="10506" max="10506" width="5.109375" style="35" bestFit="1" customWidth="1"/>
    <col min="10507" max="10507" width="8.33203125" style="35" bestFit="1" customWidth="1"/>
    <col min="10508" max="10508" width="7.33203125" style="35" bestFit="1" customWidth="1"/>
    <col min="10509" max="10509" width="11.33203125" style="35" bestFit="1" customWidth="1"/>
    <col min="10510" max="10752" width="8.88671875" style="35"/>
    <col min="10753" max="10753" width="14.33203125" style="35" bestFit="1" customWidth="1"/>
    <col min="10754" max="10754" width="5.109375" style="35" bestFit="1" customWidth="1"/>
    <col min="10755" max="10755" width="8.33203125" style="35" bestFit="1" customWidth="1"/>
    <col min="10756" max="10756" width="7.33203125" style="35" bestFit="1" customWidth="1"/>
    <col min="10757" max="10757" width="11.33203125" style="35" customWidth="1"/>
    <col min="10758" max="10758" width="5.109375" style="35" bestFit="1" customWidth="1"/>
    <col min="10759" max="10759" width="8.33203125" style="35" bestFit="1" customWidth="1"/>
    <col min="10760" max="10760" width="7.33203125" style="35" bestFit="1" customWidth="1"/>
    <col min="10761" max="10761" width="11.44140625" style="35" customWidth="1"/>
    <col min="10762" max="10762" width="5.109375" style="35" bestFit="1" customWidth="1"/>
    <col min="10763" max="10763" width="8.33203125" style="35" bestFit="1" customWidth="1"/>
    <col min="10764" max="10764" width="7.33203125" style="35" bestFit="1" customWidth="1"/>
    <col min="10765" max="10765" width="11.33203125" style="35" bestFit="1" customWidth="1"/>
    <col min="10766" max="11008" width="8.88671875" style="35"/>
    <col min="11009" max="11009" width="14.33203125" style="35" bestFit="1" customWidth="1"/>
    <col min="11010" max="11010" width="5.109375" style="35" bestFit="1" customWidth="1"/>
    <col min="11011" max="11011" width="8.33203125" style="35" bestFit="1" customWidth="1"/>
    <col min="11012" max="11012" width="7.33203125" style="35" bestFit="1" customWidth="1"/>
    <col min="11013" max="11013" width="11.33203125" style="35" customWidth="1"/>
    <col min="11014" max="11014" width="5.109375" style="35" bestFit="1" customWidth="1"/>
    <col min="11015" max="11015" width="8.33203125" style="35" bestFit="1" customWidth="1"/>
    <col min="11016" max="11016" width="7.33203125" style="35" bestFit="1" customWidth="1"/>
    <col min="11017" max="11017" width="11.44140625" style="35" customWidth="1"/>
    <col min="11018" max="11018" width="5.109375" style="35" bestFit="1" customWidth="1"/>
    <col min="11019" max="11019" width="8.33203125" style="35" bestFit="1" customWidth="1"/>
    <col min="11020" max="11020" width="7.33203125" style="35" bestFit="1" customWidth="1"/>
    <col min="11021" max="11021" width="11.33203125" style="35" bestFit="1" customWidth="1"/>
    <col min="11022" max="11264" width="8.88671875" style="35"/>
    <col min="11265" max="11265" width="14.33203125" style="35" bestFit="1" customWidth="1"/>
    <col min="11266" max="11266" width="5.109375" style="35" bestFit="1" customWidth="1"/>
    <col min="11267" max="11267" width="8.33203125" style="35" bestFit="1" customWidth="1"/>
    <col min="11268" max="11268" width="7.33203125" style="35" bestFit="1" customWidth="1"/>
    <col min="11269" max="11269" width="11.33203125" style="35" customWidth="1"/>
    <col min="11270" max="11270" width="5.109375" style="35" bestFit="1" customWidth="1"/>
    <col min="11271" max="11271" width="8.33203125" style="35" bestFit="1" customWidth="1"/>
    <col min="11272" max="11272" width="7.33203125" style="35" bestFit="1" customWidth="1"/>
    <col min="11273" max="11273" width="11.44140625" style="35" customWidth="1"/>
    <col min="11274" max="11274" width="5.109375" style="35" bestFit="1" customWidth="1"/>
    <col min="11275" max="11275" width="8.33203125" style="35" bestFit="1" customWidth="1"/>
    <col min="11276" max="11276" width="7.33203125" style="35" bestFit="1" customWidth="1"/>
    <col min="11277" max="11277" width="11.33203125" style="35" bestFit="1" customWidth="1"/>
    <col min="11278" max="11520" width="8.88671875" style="35"/>
    <col min="11521" max="11521" width="14.33203125" style="35" bestFit="1" customWidth="1"/>
    <col min="11522" max="11522" width="5.109375" style="35" bestFit="1" customWidth="1"/>
    <col min="11523" max="11523" width="8.33203125" style="35" bestFit="1" customWidth="1"/>
    <col min="11524" max="11524" width="7.33203125" style="35" bestFit="1" customWidth="1"/>
    <col min="11525" max="11525" width="11.33203125" style="35" customWidth="1"/>
    <col min="11526" max="11526" width="5.109375" style="35" bestFit="1" customWidth="1"/>
    <col min="11527" max="11527" width="8.33203125" style="35" bestFit="1" customWidth="1"/>
    <col min="11528" max="11528" width="7.33203125" style="35" bestFit="1" customWidth="1"/>
    <col min="11529" max="11529" width="11.44140625" style="35" customWidth="1"/>
    <col min="11530" max="11530" width="5.109375" style="35" bestFit="1" customWidth="1"/>
    <col min="11531" max="11531" width="8.33203125" style="35" bestFit="1" customWidth="1"/>
    <col min="11532" max="11532" width="7.33203125" style="35" bestFit="1" customWidth="1"/>
    <col min="11533" max="11533" width="11.33203125" style="35" bestFit="1" customWidth="1"/>
    <col min="11534" max="11776" width="8.88671875" style="35"/>
    <col min="11777" max="11777" width="14.33203125" style="35" bestFit="1" customWidth="1"/>
    <col min="11778" max="11778" width="5.109375" style="35" bestFit="1" customWidth="1"/>
    <col min="11779" max="11779" width="8.33203125" style="35" bestFit="1" customWidth="1"/>
    <col min="11780" max="11780" width="7.33203125" style="35" bestFit="1" customWidth="1"/>
    <col min="11781" max="11781" width="11.33203125" style="35" customWidth="1"/>
    <col min="11782" max="11782" width="5.109375" style="35" bestFit="1" customWidth="1"/>
    <col min="11783" max="11783" width="8.33203125" style="35" bestFit="1" customWidth="1"/>
    <col min="11784" max="11784" width="7.33203125" style="35" bestFit="1" customWidth="1"/>
    <col min="11785" max="11785" width="11.44140625" style="35" customWidth="1"/>
    <col min="11786" max="11786" width="5.109375" style="35" bestFit="1" customWidth="1"/>
    <col min="11787" max="11787" width="8.33203125" style="35" bestFit="1" customWidth="1"/>
    <col min="11788" max="11788" width="7.33203125" style="35" bestFit="1" customWidth="1"/>
    <col min="11789" max="11789" width="11.33203125" style="35" bestFit="1" customWidth="1"/>
    <col min="11790" max="12032" width="8.88671875" style="35"/>
    <col min="12033" max="12033" width="14.33203125" style="35" bestFit="1" customWidth="1"/>
    <col min="12034" max="12034" width="5.109375" style="35" bestFit="1" customWidth="1"/>
    <col min="12035" max="12035" width="8.33203125" style="35" bestFit="1" customWidth="1"/>
    <col min="12036" max="12036" width="7.33203125" style="35" bestFit="1" customWidth="1"/>
    <col min="12037" max="12037" width="11.33203125" style="35" customWidth="1"/>
    <col min="12038" max="12038" width="5.109375" style="35" bestFit="1" customWidth="1"/>
    <col min="12039" max="12039" width="8.33203125" style="35" bestFit="1" customWidth="1"/>
    <col min="12040" max="12040" width="7.33203125" style="35" bestFit="1" customWidth="1"/>
    <col min="12041" max="12041" width="11.44140625" style="35" customWidth="1"/>
    <col min="12042" max="12042" width="5.109375" style="35" bestFit="1" customWidth="1"/>
    <col min="12043" max="12043" width="8.33203125" style="35" bestFit="1" customWidth="1"/>
    <col min="12044" max="12044" width="7.33203125" style="35" bestFit="1" customWidth="1"/>
    <col min="12045" max="12045" width="11.33203125" style="35" bestFit="1" customWidth="1"/>
    <col min="12046" max="12288" width="8.88671875" style="35"/>
    <col min="12289" max="12289" width="14.33203125" style="35" bestFit="1" customWidth="1"/>
    <col min="12290" max="12290" width="5.109375" style="35" bestFit="1" customWidth="1"/>
    <col min="12291" max="12291" width="8.33203125" style="35" bestFit="1" customWidth="1"/>
    <col min="12292" max="12292" width="7.33203125" style="35" bestFit="1" customWidth="1"/>
    <col min="12293" max="12293" width="11.33203125" style="35" customWidth="1"/>
    <col min="12294" max="12294" width="5.109375" style="35" bestFit="1" customWidth="1"/>
    <col min="12295" max="12295" width="8.33203125" style="35" bestFit="1" customWidth="1"/>
    <col min="12296" max="12296" width="7.33203125" style="35" bestFit="1" customWidth="1"/>
    <col min="12297" max="12297" width="11.44140625" style="35" customWidth="1"/>
    <col min="12298" max="12298" width="5.109375" style="35" bestFit="1" customWidth="1"/>
    <col min="12299" max="12299" width="8.33203125" style="35" bestFit="1" customWidth="1"/>
    <col min="12300" max="12300" width="7.33203125" style="35" bestFit="1" customWidth="1"/>
    <col min="12301" max="12301" width="11.33203125" style="35" bestFit="1" customWidth="1"/>
    <col min="12302" max="12544" width="8.88671875" style="35"/>
    <col min="12545" max="12545" width="14.33203125" style="35" bestFit="1" customWidth="1"/>
    <col min="12546" max="12546" width="5.109375" style="35" bestFit="1" customWidth="1"/>
    <col min="12547" max="12547" width="8.33203125" style="35" bestFit="1" customWidth="1"/>
    <col min="12548" max="12548" width="7.33203125" style="35" bestFit="1" customWidth="1"/>
    <col min="12549" max="12549" width="11.33203125" style="35" customWidth="1"/>
    <col min="12550" max="12550" width="5.109375" style="35" bestFit="1" customWidth="1"/>
    <col min="12551" max="12551" width="8.33203125" style="35" bestFit="1" customWidth="1"/>
    <col min="12552" max="12552" width="7.33203125" style="35" bestFit="1" customWidth="1"/>
    <col min="12553" max="12553" width="11.44140625" style="35" customWidth="1"/>
    <col min="12554" max="12554" width="5.109375" style="35" bestFit="1" customWidth="1"/>
    <col min="12555" max="12555" width="8.33203125" style="35" bestFit="1" customWidth="1"/>
    <col min="12556" max="12556" width="7.33203125" style="35" bestFit="1" customWidth="1"/>
    <col min="12557" max="12557" width="11.33203125" style="35" bestFit="1" customWidth="1"/>
    <col min="12558" max="12800" width="8.88671875" style="35"/>
    <col min="12801" max="12801" width="14.33203125" style="35" bestFit="1" customWidth="1"/>
    <col min="12802" max="12802" width="5.109375" style="35" bestFit="1" customWidth="1"/>
    <col min="12803" max="12803" width="8.33203125" style="35" bestFit="1" customWidth="1"/>
    <col min="12804" max="12804" width="7.33203125" style="35" bestFit="1" customWidth="1"/>
    <col min="12805" max="12805" width="11.33203125" style="35" customWidth="1"/>
    <col min="12806" max="12806" width="5.109375" style="35" bestFit="1" customWidth="1"/>
    <col min="12807" max="12807" width="8.33203125" style="35" bestFit="1" customWidth="1"/>
    <col min="12808" max="12808" width="7.33203125" style="35" bestFit="1" customWidth="1"/>
    <col min="12809" max="12809" width="11.44140625" style="35" customWidth="1"/>
    <col min="12810" max="12810" width="5.109375" style="35" bestFit="1" customWidth="1"/>
    <col min="12811" max="12811" width="8.33203125" style="35" bestFit="1" customWidth="1"/>
    <col min="12812" max="12812" width="7.33203125" style="35" bestFit="1" customWidth="1"/>
    <col min="12813" max="12813" width="11.33203125" style="35" bestFit="1" customWidth="1"/>
    <col min="12814" max="13056" width="8.88671875" style="35"/>
    <col min="13057" max="13057" width="14.33203125" style="35" bestFit="1" customWidth="1"/>
    <col min="13058" max="13058" width="5.109375" style="35" bestFit="1" customWidth="1"/>
    <col min="13059" max="13059" width="8.33203125" style="35" bestFit="1" customWidth="1"/>
    <col min="13060" max="13060" width="7.33203125" style="35" bestFit="1" customWidth="1"/>
    <col min="13061" max="13061" width="11.33203125" style="35" customWidth="1"/>
    <col min="13062" max="13062" width="5.109375" style="35" bestFit="1" customWidth="1"/>
    <col min="13063" max="13063" width="8.33203125" style="35" bestFit="1" customWidth="1"/>
    <col min="13064" max="13064" width="7.33203125" style="35" bestFit="1" customWidth="1"/>
    <col min="13065" max="13065" width="11.44140625" style="35" customWidth="1"/>
    <col min="13066" max="13066" width="5.109375" style="35" bestFit="1" customWidth="1"/>
    <col min="13067" max="13067" width="8.33203125" style="35" bestFit="1" customWidth="1"/>
    <col min="13068" max="13068" width="7.33203125" style="35" bestFit="1" customWidth="1"/>
    <col min="13069" max="13069" width="11.33203125" style="35" bestFit="1" customWidth="1"/>
    <col min="13070" max="13312" width="8.88671875" style="35"/>
    <col min="13313" max="13313" width="14.33203125" style="35" bestFit="1" customWidth="1"/>
    <col min="13314" max="13314" width="5.109375" style="35" bestFit="1" customWidth="1"/>
    <col min="13315" max="13315" width="8.33203125" style="35" bestFit="1" customWidth="1"/>
    <col min="13316" max="13316" width="7.33203125" style="35" bestFit="1" customWidth="1"/>
    <col min="13317" max="13317" width="11.33203125" style="35" customWidth="1"/>
    <col min="13318" max="13318" width="5.109375" style="35" bestFit="1" customWidth="1"/>
    <col min="13319" max="13319" width="8.33203125" style="35" bestFit="1" customWidth="1"/>
    <col min="13320" max="13320" width="7.33203125" style="35" bestFit="1" customWidth="1"/>
    <col min="13321" max="13321" width="11.44140625" style="35" customWidth="1"/>
    <col min="13322" max="13322" width="5.109375" style="35" bestFit="1" customWidth="1"/>
    <col min="13323" max="13323" width="8.33203125" style="35" bestFit="1" customWidth="1"/>
    <col min="13324" max="13324" width="7.33203125" style="35" bestFit="1" customWidth="1"/>
    <col min="13325" max="13325" width="11.33203125" style="35" bestFit="1" customWidth="1"/>
    <col min="13326" max="13568" width="8.88671875" style="35"/>
    <col min="13569" max="13569" width="14.33203125" style="35" bestFit="1" customWidth="1"/>
    <col min="13570" max="13570" width="5.109375" style="35" bestFit="1" customWidth="1"/>
    <col min="13571" max="13571" width="8.33203125" style="35" bestFit="1" customWidth="1"/>
    <col min="13572" max="13572" width="7.33203125" style="35" bestFit="1" customWidth="1"/>
    <col min="13573" max="13573" width="11.33203125" style="35" customWidth="1"/>
    <col min="13574" max="13574" width="5.109375" style="35" bestFit="1" customWidth="1"/>
    <col min="13575" max="13575" width="8.33203125" style="35" bestFit="1" customWidth="1"/>
    <col min="13576" max="13576" width="7.33203125" style="35" bestFit="1" customWidth="1"/>
    <col min="13577" max="13577" width="11.44140625" style="35" customWidth="1"/>
    <col min="13578" max="13578" width="5.109375" style="35" bestFit="1" customWidth="1"/>
    <col min="13579" max="13579" width="8.33203125" style="35" bestFit="1" customWidth="1"/>
    <col min="13580" max="13580" width="7.33203125" style="35" bestFit="1" customWidth="1"/>
    <col min="13581" max="13581" width="11.33203125" style="35" bestFit="1" customWidth="1"/>
    <col min="13582" max="13824" width="8.88671875" style="35"/>
    <col min="13825" max="13825" width="14.33203125" style="35" bestFit="1" customWidth="1"/>
    <col min="13826" max="13826" width="5.109375" style="35" bestFit="1" customWidth="1"/>
    <col min="13827" max="13827" width="8.33203125" style="35" bestFit="1" customWidth="1"/>
    <col min="13828" max="13828" width="7.33203125" style="35" bestFit="1" customWidth="1"/>
    <col min="13829" max="13829" width="11.33203125" style="35" customWidth="1"/>
    <col min="13830" max="13830" width="5.109375" style="35" bestFit="1" customWidth="1"/>
    <col min="13831" max="13831" width="8.33203125" style="35" bestFit="1" customWidth="1"/>
    <col min="13832" max="13832" width="7.33203125" style="35" bestFit="1" customWidth="1"/>
    <col min="13833" max="13833" width="11.44140625" style="35" customWidth="1"/>
    <col min="13834" max="13834" width="5.109375" style="35" bestFit="1" customWidth="1"/>
    <col min="13835" max="13835" width="8.33203125" style="35" bestFit="1" customWidth="1"/>
    <col min="13836" max="13836" width="7.33203125" style="35" bestFit="1" customWidth="1"/>
    <col min="13837" max="13837" width="11.33203125" style="35" bestFit="1" customWidth="1"/>
    <col min="13838" max="14080" width="8.88671875" style="35"/>
    <col min="14081" max="14081" width="14.33203125" style="35" bestFit="1" customWidth="1"/>
    <col min="14082" max="14082" width="5.109375" style="35" bestFit="1" customWidth="1"/>
    <col min="14083" max="14083" width="8.33203125" style="35" bestFit="1" customWidth="1"/>
    <col min="14084" max="14084" width="7.33203125" style="35" bestFit="1" customWidth="1"/>
    <col min="14085" max="14085" width="11.33203125" style="35" customWidth="1"/>
    <col min="14086" max="14086" width="5.109375" style="35" bestFit="1" customWidth="1"/>
    <col min="14087" max="14087" width="8.33203125" style="35" bestFit="1" customWidth="1"/>
    <col min="14088" max="14088" width="7.33203125" style="35" bestFit="1" customWidth="1"/>
    <col min="14089" max="14089" width="11.44140625" style="35" customWidth="1"/>
    <col min="14090" max="14090" width="5.109375" style="35" bestFit="1" customWidth="1"/>
    <col min="14091" max="14091" width="8.33203125" style="35" bestFit="1" customWidth="1"/>
    <col min="14092" max="14092" width="7.33203125" style="35" bestFit="1" customWidth="1"/>
    <col min="14093" max="14093" width="11.33203125" style="35" bestFit="1" customWidth="1"/>
    <col min="14094" max="14336" width="8.88671875" style="35"/>
    <col min="14337" max="14337" width="14.33203125" style="35" bestFit="1" customWidth="1"/>
    <col min="14338" max="14338" width="5.109375" style="35" bestFit="1" customWidth="1"/>
    <col min="14339" max="14339" width="8.33203125" style="35" bestFit="1" customWidth="1"/>
    <col min="14340" max="14340" width="7.33203125" style="35" bestFit="1" customWidth="1"/>
    <col min="14341" max="14341" width="11.33203125" style="35" customWidth="1"/>
    <col min="14342" max="14342" width="5.109375" style="35" bestFit="1" customWidth="1"/>
    <col min="14343" max="14343" width="8.33203125" style="35" bestFit="1" customWidth="1"/>
    <col min="14344" max="14344" width="7.33203125" style="35" bestFit="1" customWidth="1"/>
    <col min="14345" max="14345" width="11.44140625" style="35" customWidth="1"/>
    <col min="14346" max="14346" width="5.109375" style="35" bestFit="1" customWidth="1"/>
    <col min="14347" max="14347" width="8.33203125" style="35" bestFit="1" customWidth="1"/>
    <col min="14348" max="14348" width="7.33203125" style="35" bestFit="1" customWidth="1"/>
    <col min="14349" max="14349" width="11.33203125" style="35" bestFit="1" customWidth="1"/>
    <col min="14350" max="14592" width="8.88671875" style="35"/>
    <col min="14593" max="14593" width="14.33203125" style="35" bestFit="1" customWidth="1"/>
    <col min="14594" max="14594" width="5.109375" style="35" bestFit="1" customWidth="1"/>
    <col min="14595" max="14595" width="8.33203125" style="35" bestFit="1" customWidth="1"/>
    <col min="14596" max="14596" width="7.33203125" style="35" bestFit="1" customWidth="1"/>
    <col min="14597" max="14597" width="11.33203125" style="35" customWidth="1"/>
    <col min="14598" max="14598" width="5.109375" style="35" bestFit="1" customWidth="1"/>
    <col min="14599" max="14599" width="8.33203125" style="35" bestFit="1" customWidth="1"/>
    <col min="14600" max="14600" width="7.33203125" style="35" bestFit="1" customWidth="1"/>
    <col min="14601" max="14601" width="11.44140625" style="35" customWidth="1"/>
    <col min="14602" max="14602" width="5.109375" style="35" bestFit="1" customWidth="1"/>
    <col min="14603" max="14603" width="8.33203125" style="35" bestFit="1" customWidth="1"/>
    <col min="14604" max="14604" width="7.33203125" style="35" bestFit="1" customWidth="1"/>
    <col min="14605" max="14605" width="11.33203125" style="35" bestFit="1" customWidth="1"/>
    <col min="14606" max="14848" width="8.88671875" style="35"/>
    <col min="14849" max="14849" width="14.33203125" style="35" bestFit="1" customWidth="1"/>
    <col min="14850" max="14850" width="5.109375" style="35" bestFit="1" customWidth="1"/>
    <col min="14851" max="14851" width="8.33203125" style="35" bestFit="1" customWidth="1"/>
    <col min="14852" max="14852" width="7.33203125" style="35" bestFit="1" customWidth="1"/>
    <col min="14853" max="14853" width="11.33203125" style="35" customWidth="1"/>
    <col min="14854" max="14854" width="5.109375" style="35" bestFit="1" customWidth="1"/>
    <col min="14855" max="14855" width="8.33203125" style="35" bestFit="1" customWidth="1"/>
    <col min="14856" max="14856" width="7.33203125" style="35" bestFit="1" customWidth="1"/>
    <col min="14857" max="14857" width="11.44140625" style="35" customWidth="1"/>
    <col min="14858" max="14858" width="5.109375" style="35" bestFit="1" customWidth="1"/>
    <col min="14859" max="14859" width="8.33203125" style="35" bestFit="1" customWidth="1"/>
    <col min="14860" max="14860" width="7.33203125" style="35" bestFit="1" customWidth="1"/>
    <col min="14861" max="14861" width="11.33203125" style="35" bestFit="1" customWidth="1"/>
    <col min="14862" max="15104" width="8.88671875" style="35"/>
    <col min="15105" max="15105" width="14.33203125" style="35" bestFit="1" customWidth="1"/>
    <col min="15106" max="15106" width="5.109375" style="35" bestFit="1" customWidth="1"/>
    <col min="15107" max="15107" width="8.33203125" style="35" bestFit="1" customWidth="1"/>
    <col min="15108" max="15108" width="7.33203125" style="35" bestFit="1" customWidth="1"/>
    <col min="15109" max="15109" width="11.33203125" style="35" customWidth="1"/>
    <col min="15110" max="15110" width="5.109375" style="35" bestFit="1" customWidth="1"/>
    <col min="15111" max="15111" width="8.33203125" style="35" bestFit="1" customWidth="1"/>
    <col min="15112" max="15112" width="7.33203125" style="35" bestFit="1" customWidth="1"/>
    <col min="15113" max="15113" width="11.44140625" style="35" customWidth="1"/>
    <col min="15114" max="15114" width="5.109375" style="35" bestFit="1" customWidth="1"/>
    <col min="15115" max="15115" width="8.33203125" style="35" bestFit="1" customWidth="1"/>
    <col min="15116" max="15116" width="7.33203125" style="35" bestFit="1" customWidth="1"/>
    <col min="15117" max="15117" width="11.33203125" style="35" bestFit="1" customWidth="1"/>
    <col min="15118" max="15360" width="8.88671875" style="35"/>
    <col min="15361" max="15361" width="14.33203125" style="35" bestFit="1" customWidth="1"/>
    <col min="15362" max="15362" width="5.109375" style="35" bestFit="1" customWidth="1"/>
    <col min="15363" max="15363" width="8.33203125" style="35" bestFit="1" customWidth="1"/>
    <col min="15364" max="15364" width="7.33203125" style="35" bestFit="1" customWidth="1"/>
    <col min="15365" max="15365" width="11.33203125" style="35" customWidth="1"/>
    <col min="15366" max="15366" width="5.109375" style="35" bestFit="1" customWidth="1"/>
    <col min="15367" max="15367" width="8.33203125" style="35" bestFit="1" customWidth="1"/>
    <col min="15368" max="15368" width="7.33203125" style="35" bestFit="1" customWidth="1"/>
    <col min="15369" max="15369" width="11.44140625" style="35" customWidth="1"/>
    <col min="15370" max="15370" width="5.109375" style="35" bestFit="1" customWidth="1"/>
    <col min="15371" max="15371" width="8.33203125" style="35" bestFit="1" customWidth="1"/>
    <col min="15372" max="15372" width="7.33203125" style="35" bestFit="1" customWidth="1"/>
    <col min="15373" max="15373" width="11.33203125" style="35" bestFit="1" customWidth="1"/>
    <col min="15374" max="15616" width="8.88671875" style="35"/>
    <col min="15617" max="15617" width="14.33203125" style="35" bestFit="1" customWidth="1"/>
    <col min="15618" max="15618" width="5.109375" style="35" bestFit="1" customWidth="1"/>
    <col min="15619" max="15619" width="8.33203125" style="35" bestFit="1" customWidth="1"/>
    <col min="15620" max="15620" width="7.33203125" style="35" bestFit="1" customWidth="1"/>
    <col min="15621" max="15621" width="11.33203125" style="35" customWidth="1"/>
    <col min="15622" max="15622" width="5.109375" style="35" bestFit="1" customWidth="1"/>
    <col min="15623" max="15623" width="8.33203125" style="35" bestFit="1" customWidth="1"/>
    <col min="15624" max="15624" width="7.33203125" style="35" bestFit="1" customWidth="1"/>
    <col min="15625" max="15625" width="11.44140625" style="35" customWidth="1"/>
    <col min="15626" max="15626" width="5.109375" style="35" bestFit="1" customWidth="1"/>
    <col min="15627" max="15627" width="8.33203125" style="35" bestFit="1" customWidth="1"/>
    <col min="15628" max="15628" width="7.33203125" style="35" bestFit="1" customWidth="1"/>
    <col min="15629" max="15629" width="11.33203125" style="35" bestFit="1" customWidth="1"/>
    <col min="15630" max="15872" width="8.88671875" style="35"/>
    <col min="15873" max="15873" width="14.33203125" style="35" bestFit="1" customWidth="1"/>
    <col min="15874" max="15874" width="5.109375" style="35" bestFit="1" customWidth="1"/>
    <col min="15875" max="15875" width="8.33203125" style="35" bestFit="1" customWidth="1"/>
    <col min="15876" max="15876" width="7.33203125" style="35" bestFit="1" customWidth="1"/>
    <col min="15877" max="15877" width="11.33203125" style="35" customWidth="1"/>
    <col min="15878" max="15878" width="5.109375" style="35" bestFit="1" customWidth="1"/>
    <col min="15879" max="15879" width="8.33203125" style="35" bestFit="1" customWidth="1"/>
    <col min="15880" max="15880" width="7.33203125" style="35" bestFit="1" customWidth="1"/>
    <col min="15881" max="15881" width="11.44140625" style="35" customWidth="1"/>
    <col min="15882" max="15882" width="5.109375" style="35" bestFit="1" customWidth="1"/>
    <col min="15883" max="15883" width="8.33203125" style="35" bestFit="1" customWidth="1"/>
    <col min="15884" max="15884" width="7.33203125" style="35" bestFit="1" customWidth="1"/>
    <col min="15885" max="15885" width="11.33203125" style="35" bestFit="1" customWidth="1"/>
    <col min="15886" max="16128" width="8.88671875" style="35"/>
    <col min="16129" max="16129" width="14.33203125" style="35" bestFit="1" customWidth="1"/>
    <col min="16130" max="16130" width="5.109375" style="35" bestFit="1" customWidth="1"/>
    <col min="16131" max="16131" width="8.33203125" style="35" bestFit="1" customWidth="1"/>
    <col min="16132" max="16132" width="7.33203125" style="35" bestFit="1" customWidth="1"/>
    <col min="16133" max="16133" width="11.33203125" style="35" customWidth="1"/>
    <col min="16134" max="16134" width="5.109375" style="35" bestFit="1" customWidth="1"/>
    <col min="16135" max="16135" width="8.33203125" style="35" bestFit="1" customWidth="1"/>
    <col min="16136" max="16136" width="7.33203125" style="35" bestFit="1" customWidth="1"/>
    <col min="16137" max="16137" width="11.44140625" style="35" customWidth="1"/>
    <col min="16138" max="16138" width="5.109375" style="35" bestFit="1" customWidth="1"/>
    <col min="16139" max="16139" width="8.33203125" style="35" bestFit="1" customWidth="1"/>
    <col min="16140" max="16140" width="7.33203125" style="35" bestFit="1" customWidth="1"/>
    <col min="16141" max="16141" width="11.33203125" style="35" bestFit="1" customWidth="1"/>
    <col min="16142" max="16384" width="8.88671875" style="35"/>
  </cols>
  <sheetData>
    <row r="1" spans="1:13">
      <c r="A1" s="1460" t="s">
        <v>5197</v>
      </c>
    </row>
    <row r="2" spans="1:13" ht="17.399999999999999">
      <c r="A2" s="745" t="s">
        <v>3760</v>
      </c>
      <c r="B2" s="1685" t="s">
        <v>5035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</row>
    <row r="3" spans="1:13" ht="18" thickBot="1">
      <c r="A3" s="750"/>
      <c r="B3" s="1684" t="s">
        <v>5036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3">
      <c r="A4" s="1013"/>
      <c r="B4" s="1014"/>
      <c r="C4" s="1014"/>
      <c r="D4" s="1014"/>
      <c r="E4" s="1014"/>
      <c r="F4" s="1014"/>
      <c r="G4" s="1014"/>
      <c r="H4" s="1014"/>
      <c r="I4" s="1014"/>
      <c r="J4" s="1014"/>
      <c r="K4" s="1014"/>
      <c r="L4" s="1014"/>
      <c r="M4" s="1014"/>
    </row>
    <row r="5" spans="1:13" ht="13.8" thickBot="1">
      <c r="A5" s="746"/>
      <c r="B5" s="1681" t="s">
        <v>3754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</row>
    <row r="6" spans="1:13">
      <c r="A6" s="790" t="s">
        <v>3759</v>
      </c>
      <c r="B6" s="1014"/>
      <c r="C6" s="1014"/>
      <c r="D6" s="1014"/>
      <c r="E6" s="460"/>
      <c r="F6" s="461"/>
      <c r="G6" s="1014"/>
      <c r="H6" s="1014"/>
      <c r="I6" s="1014"/>
      <c r="J6" s="1014"/>
      <c r="K6" s="1014"/>
      <c r="L6" s="1014"/>
      <c r="M6" s="1014"/>
    </row>
    <row r="7" spans="1:13" ht="13.8" thickBot="1">
      <c r="A7" s="790" t="s">
        <v>5037</v>
      </c>
      <c r="B7" s="790"/>
      <c r="C7" s="790"/>
      <c r="D7" s="790"/>
      <c r="E7" s="458"/>
      <c r="F7" s="1694" t="s">
        <v>3758</v>
      </c>
      <c r="G7" s="1694"/>
      <c r="H7" s="1694"/>
      <c r="I7" s="1694"/>
      <c r="J7" s="1694"/>
      <c r="K7" s="1694"/>
      <c r="L7" s="1694"/>
      <c r="M7" s="1694"/>
    </row>
    <row r="8" spans="1:13">
      <c r="A8" s="790" t="s">
        <v>3757</v>
      </c>
      <c r="B8" s="790"/>
      <c r="C8" s="790"/>
      <c r="D8" s="790"/>
      <c r="E8" s="458"/>
      <c r="F8" s="461"/>
      <c r="G8" s="1014"/>
      <c r="H8" s="1014"/>
      <c r="I8" s="460"/>
      <c r="J8" s="461"/>
      <c r="K8" s="1014"/>
      <c r="L8" s="1014"/>
      <c r="M8" s="1014"/>
    </row>
    <row r="9" spans="1:13" ht="13.8" thickBot="1">
      <c r="A9" s="790" t="s">
        <v>3756</v>
      </c>
      <c r="B9" s="1693" t="s">
        <v>3</v>
      </c>
      <c r="C9" s="1693"/>
      <c r="D9" s="1693"/>
      <c r="E9" s="1693"/>
      <c r="F9" s="1698" t="s">
        <v>1527</v>
      </c>
      <c r="G9" s="1698"/>
      <c r="H9" s="1698"/>
      <c r="I9" s="1698"/>
      <c r="J9" s="1694" t="s">
        <v>1526</v>
      </c>
      <c r="K9" s="1694"/>
      <c r="L9" s="1694"/>
      <c r="M9" s="1694"/>
    </row>
    <row r="10" spans="1:13">
      <c r="A10" s="746"/>
      <c r="B10" s="1014"/>
      <c r="C10" s="1014"/>
      <c r="D10" s="1014"/>
      <c r="E10" s="460"/>
      <c r="F10" s="461"/>
      <c r="G10" s="1014"/>
      <c r="H10" s="1014"/>
      <c r="I10" s="460"/>
      <c r="J10" s="461"/>
      <c r="K10" s="1014"/>
      <c r="L10" s="1014"/>
      <c r="M10" s="1014"/>
    </row>
    <row r="11" spans="1:13" ht="25.95" customHeight="1" thickBot="1">
      <c r="A11" s="1015"/>
      <c r="B11" s="751" t="s">
        <v>3</v>
      </c>
      <c r="C11" s="751" t="s">
        <v>11</v>
      </c>
      <c r="D11" s="751" t="s">
        <v>12</v>
      </c>
      <c r="E11" s="754" t="s">
        <v>1535</v>
      </c>
      <c r="F11" s="755" t="s">
        <v>3</v>
      </c>
      <c r="G11" s="751" t="s">
        <v>11</v>
      </c>
      <c r="H11" s="751" t="s">
        <v>12</v>
      </c>
      <c r="I11" s="754" t="s">
        <v>1535</v>
      </c>
      <c r="J11" s="755" t="s">
        <v>3</v>
      </c>
      <c r="K11" s="751" t="s">
        <v>11</v>
      </c>
      <c r="L11" s="751" t="s">
        <v>12</v>
      </c>
      <c r="M11" s="751" t="s">
        <v>1535</v>
      </c>
    </row>
    <row r="12" spans="1:13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</row>
    <row r="13" spans="1:13">
      <c r="A13" s="747" t="s">
        <v>1</v>
      </c>
      <c r="B13" s="430">
        <v>2090</v>
      </c>
      <c r="C13" s="430">
        <v>991</v>
      </c>
      <c r="D13" s="430">
        <v>641</v>
      </c>
      <c r="E13" s="430">
        <v>458</v>
      </c>
      <c r="F13" s="430">
        <v>1915</v>
      </c>
      <c r="G13" s="430">
        <v>895</v>
      </c>
      <c r="H13" s="430">
        <v>584</v>
      </c>
      <c r="I13" s="430">
        <v>436</v>
      </c>
      <c r="J13" s="430">
        <v>175</v>
      </c>
      <c r="K13" s="430">
        <v>96</v>
      </c>
      <c r="L13" s="430">
        <v>57</v>
      </c>
      <c r="M13" s="430">
        <v>22</v>
      </c>
    </row>
    <row r="14" spans="1:13">
      <c r="A14" s="743" t="s">
        <v>1498</v>
      </c>
      <c r="B14" s="405">
        <v>12</v>
      </c>
      <c r="C14" s="405">
        <v>3</v>
      </c>
      <c r="D14" s="405">
        <v>5</v>
      </c>
      <c r="E14" s="405">
        <v>4</v>
      </c>
      <c r="F14" s="405">
        <v>11</v>
      </c>
      <c r="G14" s="405">
        <v>2</v>
      </c>
      <c r="H14" s="405">
        <v>5</v>
      </c>
      <c r="I14" s="405">
        <v>4</v>
      </c>
      <c r="J14" s="405">
        <v>1</v>
      </c>
      <c r="K14" s="405">
        <v>1</v>
      </c>
      <c r="L14" s="405">
        <v>0</v>
      </c>
      <c r="M14" s="405">
        <v>0</v>
      </c>
    </row>
    <row r="15" spans="1:13">
      <c r="A15" s="743" t="s">
        <v>1497</v>
      </c>
      <c r="B15" s="405">
        <v>246</v>
      </c>
      <c r="C15" s="405">
        <v>108</v>
      </c>
      <c r="D15" s="405">
        <v>91</v>
      </c>
      <c r="E15" s="405">
        <v>47</v>
      </c>
      <c r="F15" s="405">
        <v>225</v>
      </c>
      <c r="G15" s="405">
        <v>98</v>
      </c>
      <c r="H15" s="405">
        <v>82</v>
      </c>
      <c r="I15" s="405">
        <v>45</v>
      </c>
      <c r="J15" s="405">
        <v>21</v>
      </c>
      <c r="K15" s="405">
        <v>10</v>
      </c>
      <c r="L15" s="405">
        <v>9</v>
      </c>
      <c r="M15" s="405">
        <v>2</v>
      </c>
    </row>
    <row r="16" spans="1:13">
      <c r="A16" s="743" t="s">
        <v>1496</v>
      </c>
      <c r="B16" s="405">
        <v>447</v>
      </c>
      <c r="C16" s="405">
        <v>233</v>
      </c>
      <c r="D16" s="405">
        <v>115</v>
      </c>
      <c r="E16" s="405">
        <v>99</v>
      </c>
      <c r="F16" s="405">
        <v>395</v>
      </c>
      <c r="G16" s="405">
        <v>207</v>
      </c>
      <c r="H16" s="405">
        <v>98</v>
      </c>
      <c r="I16" s="405">
        <v>90</v>
      </c>
      <c r="J16" s="405">
        <v>52</v>
      </c>
      <c r="K16" s="405">
        <v>26</v>
      </c>
      <c r="L16" s="405">
        <v>17</v>
      </c>
      <c r="M16" s="405">
        <v>9</v>
      </c>
    </row>
    <row r="17" spans="1:13">
      <c r="A17" s="743" t="s">
        <v>1495</v>
      </c>
      <c r="B17" s="405">
        <v>432</v>
      </c>
      <c r="C17" s="405">
        <v>195</v>
      </c>
      <c r="D17" s="405">
        <v>148</v>
      </c>
      <c r="E17" s="405">
        <v>89</v>
      </c>
      <c r="F17" s="405">
        <v>396</v>
      </c>
      <c r="G17" s="405">
        <v>176</v>
      </c>
      <c r="H17" s="405">
        <v>136</v>
      </c>
      <c r="I17" s="405">
        <v>84</v>
      </c>
      <c r="J17" s="405">
        <v>36</v>
      </c>
      <c r="K17" s="405">
        <v>19</v>
      </c>
      <c r="L17" s="405">
        <v>12</v>
      </c>
      <c r="M17" s="405">
        <v>5</v>
      </c>
    </row>
    <row r="18" spans="1:13">
      <c r="A18" s="743" t="s">
        <v>1494</v>
      </c>
      <c r="B18" s="405">
        <v>415</v>
      </c>
      <c r="C18" s="405">
        <v>199</v>
      </c>
      <c r="D18" s="405">
        <v>134</v>
      </c>
      <c r="E18" s="405">
        <v>82</v>
      </c>
      <c r="F18" s="405">
        <v>388</v>
      </c>
      <c r="G18" s="405">
        <v>183</v>
      </c>
      <c r="H18" s="405">
        <v>125</v>
      </c>
      <c r="I18" s="405">
        <v>80</v>
      </c>
      <c r="J18" s="405">
        <v>27</v>
      </c>
      <c r="K18" s="405">
        <v>16</v>
      </c>
      <c r="L18" s="405">
        <v>9</v>
      </c>
      <c r="M18" s="405">
        <v>2</v>
      </c>
    </row>
    <row r="19" spans="1:13">
      <c r="A19" s="743" t="s">
        <v>1493</v>
      </c>
      <c r="B19" s="405">
        <v>338</v>
      </c>
      <c r="C19" s="405">
        <v>156</v>
      </c>
      <c r="D19" s="405">
        <v>99</v>
      </c>
      <c r="E19" s="405">
        <v>83</v>
      </c>
      <c r="F19" s="405">
        <v>315</v>
      </c>
      <c r="G19" s="405">
        <v>141</v>
      </c>
      <c r="H19" s="405">
        <v>93</v>
      </c>
      <c r="I19" s="405">
        <v>81</v>
      </c>
      <c r="J19" s="405">
        <v>23</v>
      </c>
      <c r="K19" s="405">
        <v>15</v>
      </c>
      <c r="L19" s="405">
        <v>6</v>
      </c>
      <c r="M19" s="405">
        <v>2</v>
      </c>
    </row>
    <row r="20" spans="1:13">
      <c r="A20" s="743" t="s">
        <v>1492</v>
      </c>
      <c r="B20" s="405">
        <v>140</v>
      </c>
      <c r="C20" s="405">
        <v>69</v>
      </c>
      <c r="D20" s="405">
        <v>38</v>
      </c>
      <c r="E20" s="405">
        <v>33</v>
      </c>
      <c r="F20" s="405">
        <v>130</v>
      </c>
      <c r="G20" s="405">
        <v>62</v>
      </c>
      <c r="H20" s="405">
        <v>37</v>
      </c>
      <c r="I20" s="405">
        <v>31</v>
      </c>
      <c r="J20" s="405">
        <v>10</v>
      </c>
      <c r="K20" s="405">
        <v>7</v>
      </c>
      <c r="L20" s="405">
        <v>1</v>
      </c>
      <c r="M20" s="405">
        <v>2</v>
      </c>
    </row>
    <row r="21" spans="1:13">
      <c r="A21" s="743" t="s">
        <v>1491</v>
      </c>
      <c r="B21" s="405">
        <v>16</v>
      </c>
      <c r="C21" s="405">
        <v>7</v>
      </c>
      <c r="D21" s="405">
        <v>7</v>
      </c>
      <c r="E21" s="405">
        <v>2</v>
      </c>
      <c r="F21" s="405">
        <v>13</v>
      </c>
      <c r="G21" s="405">
        <v>6</v>
      </c>
      <c r="H21" s="405">
        <v>5</v>
      </c>
      <c r="I21" s="405">
        <v>2</v>
      </c>
      <c r="J21" s="405">
        <v>3</v>
      </c>
      <c r="K21" s="405">
        <v>1</v>
      </c>
      <c r="L21" s="405">
        <v>2</v>
      </c>
      <c r="M21" s="405">
        <v>0</v>
      </c>
    </row>
    <row r="22" spans="1:13">
      <c r="A22" s="743" t="s">
        <v>1490</v>
      </c>
      <c r="B22" s="405">
        <v>1</v>
      </c>
      <c r="C22" s="405">
        <v>1</v>
      </c>
      <c r="D22" s="405">
        <v>0</v>
      </c>
      <c r="E22" s="405">
        <v>0</v>
      </c>
      <c r="F22" s="405">
        <v>1</v>
      </c>
      <c r="G22" s="405">
        <v>1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</row>
    <row r="23" spans="1:13">
      <c r="A23" s="743" t="s">
        <v>4111</v>
      </c>
      <c r="B23" s="405">
        <v>43</v>
      </c>
      <c r="C23" s="405">
        <v>20</v>
      </c>
      <c r="D23" s="405">
        <v>4</v>
      </c>
      <c r="E23" s="405">
        <v>19</v>
      </c>
      <c r="F23" s="405">
        <v>41</v>
      </c>
      <c r="G23" s="405">
        <v>19</v>
      </c>
      <c r="H23" s="405">
        <v>3</v>
      </c>
      <c r="I23" s="405">
        <v>19</v>
      </c>
      <c r="J23" s="405">
        <v>2</v>
      </c>
      <c r="K23" s="405">
        <v>1</v>
      </c>
      <c r="L23" s="405">
        <v>1</v>
      </c>
      <c r="M23" s="405">
        <v>0</v>
      </c>
    </row>
    <row r="24" spans="1:13">
      <c r="A24" s="407"/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</row>
    <row r="25" spans="1:13">
      <c r="A25" s="744" t="s">
        <v>1478</v>
      </c>
      <c r="B25" s="404">
        <v>586</v>
      </c>
      <c r="C25" s="404">
        <v>275</v>
      </c>
      <c r="D25" s="404">
        <v>182</v>
      </c>
      <c r="E25" s="404">
        <v>129</v>
      </c>
      <c r="F25" s="404">
        <v>544</v>
      </c>
      <c r="G25" s="404">
        <v>254</v>
      </c>
      <c r="H25" s="404">
        <v>166</v>
      </c>
      <c r="I25" s="404">
        <v>124</v>
      </c>
      <c r="J25" s="404">
        <v>42</v>
      </c>
      <c r="K25" s="404">
        <v>21</v>
      </c>
      <c r="L25" s="404">
        <v>16</v>
      </c>
      <c r="M25" s="404">
        <v>5</v>
      </c>
    </row>
    <row r="26" spans="1:13">
      <c r="A26" s="743" t="s">
        <v>1498</v>
      </c>
      <c r="B26" s="405">
        <v>0</v>
      </c>
      <c r="C26" s="405">
        <v>0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</row>
    <row r="27" spans="1:13">
      <c r="A27" s="743" t="s">
        <v>1497</v>
      </c>
      <c r="B27" s="405">
        <v>5</v>
      </c>
      <c r="C27" s="405">
        <v>3</v>
      </c>
      <c r="D27" s="405">
        <v>2</v>
      </c>
      <c r="E27" s="405">
        <v>0</v>
      </c>
      <c r="F27" s="405">
        <v>5</v>
      </c>
      <c r="G27" s="405">
        <v>3</v>
      </c>
      <c r="H27" s="405">
        <v>2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</row>
    <row r="28" spans="1:13">
      <c r="A28" s="743" t="s">
        <v>1496</v>
      </c>
      <c r="B28" s="405">
        <v>52</v>
      </c>
      <c r="C28" s="405">
        <v>31</v>
      </c>
      <c r="D28" s="405">
        <v>11</v>
      </c>
      <c r="E28" s="405">
        <v>10</v>
      </c>
      <c r="F28" s="405">
        <v>44</v>
      </c>
      <c r="G28" s="405">
        <v>27</v>
      </c>
      <c r="H28" s="405">
        <v>8</v>
      </c>
      <c r="I28" s="405">
        <v>9</v>
      </c>
      <c r="J28" s="405">
        <v>8</v>
      </c>
      <c r="K28" s="405">
        <v>4</v>
      </c>
      <c r="L28" s="405">
        <v>3</v>
      </c>
      <c r="M28" s="405">
        <v>1</v>
      </c>
    </row>
    <row r="29" spans="1:13">
      <c r="A29" s="743" t="s">
        <v>1495</v>
      </c>
      <c r="B29" s="405">
        <v>110</v>
      </c>
      <c r="C29" s="405">
        <v>46</v>
      </c>
      <c r="D29" s="405">
        <v>42</v>
      </c>
      <c r="E29" s="405">
        <v>22</v>
      </c>
      <c r="F29" s="405">
        <v>100</v>
      </c>
      <c r="G29" s="405">
        <v>42</v>
      </c>
      <c r="H29" s="405">
        <v>38</v>
      </c>
      <c r="I29" s="405">
        <v>20</v>
      </c>
      <c r="J29" s="405">
        <v>10</v>
      </c>
      <c r="K29" s="405">
        <v>4</v>
      </c>
      <c r="L29" s="405">
        <v>4</v>
      </c>
      <c r="M29" s="405">
        <v>2</v>
      </c>
    </row>
    <row r="30" spans="1:13">
      <c r="A30" s="743" t="s">
        <v>1494</v>
      </c>
      <c r="B30" s="405">
        <v>163</v>
      </c>
      <c r="C30" s="405">
        <v>80</v>
      </c>
      <c r="D30" s="405">
        <v>51</v>
      </c>
      <c r="E30" s="405">
        <v>32</v>
      </c>
      <c r="F30" s="405">
        <v>157</v>
      </c>
      <c r="G30" s="405">
        <v>77</v>
      </c>
      <c r="H30" s="405">
        <v>48</v>
      </c>
      <c r="I30" s="405">
        <v>32</v>
      </c>
      <c r="J30" s="405">
        <v>6</v>
      </c>
      <c r="K30" s="405">
        <v>3</v>
      </c>
      <c r="L30" s="405">
        <v>3</v>
      </c>
      <c r="M30" s="405">
        <v>0</v>
      </c>
    </row>
    <row r="31" spans="1:13">
      <c r="A31" s="743" t="s">
        <v>1493</v>
      </c>
      <c r="B31" s="405">
        <v>174</v>
      </c>
      <c r="C31" s="405">
        <v>70</v>
      </c>
      <c r="D31" s="405">
        <v>55</v>
      </c>
      <c r="E31" s="405">
        <v>49</v>
      </c>
      <c r="F31" s="405">
        <v>163</v>
      </c>
      <c r="G31" s="405">
        <v>65</v>
      </c>
      <c r="H31" s="405">
        <v>51</v>
      </c>
      <c r="I31" s="405">
        <v>47</v>
      </c>
      <c r="J31" s="405">
        <v>11</v>
      </c>
      <c r="K31" s="405">
        <v>5</v>
      </c>
      <c r="L31" s="405">
        <v>4</v>
      </c>
      <c r="M31" s="405">
        <v>2</v>
      </c>
    </row>
    <row r="32" spans="1:13">
      <c r="A32" s="743" t="s">
        <v>1492</v>
      </c>
      <c r="B32" s="405">
        <v>70</v>
      </c>
      <c r="C32" s="405">
        <v>36</v>
      </c>
      <c r="D32" s="405">
        <v>19</v>
      </c>
      <c r="E32" s="405">
        <v>15</v>
      </c>
      <c r="F32" s="405">
        <v>65</v>
      </c>
      <c r="G32" s="405">
        <v>32</v>
      </c>
      <c r="H32" s="405">
        <v>18</v>
      </c>
      <c r="I32" s="405">
        <v>15</v>
      </c>
      <c r="J32" s="405">
        <v>5</v>
      </c>
      <c r="K32" s="405">
        <v>4</v>
      </c>
      <c r="L32" s="405">
        <v>1</v>
      </c>
      <c r="M32" s="405">
        <v>0</v>
      </c>
    </row>
    <row r="33" spans="1:13">
      <c r="A33" s="743" t="s">
        <v>1491</v>
      </c>
      <c r="B33" s="405">
        <v>8</v>
      </c>
      <c r="C33" s="405">
        <v>6</v>
      </c>
      <c r="D33" s="405">
        <v>1</v>
      </c>
      <c r="E33" s="405">
        <v>1</v>
      </c>
      <c r="F33" s="405">
        <v>8</v>
      </c>
      <c r="G33" s="405">
        <v>6</v>
      </c>
      <c r="H33" s="405">
        <v>1</v>
      </c>
      <c r="I33" s="405">
        <v>1</v>
      </c>
      <c r="J33" s="405">
        <v>0</v>
      </c>
      <c r="K33" s="405">
        <v>0</v>
      </c>
      <c r="L33" s="405">
        <v>0</v>
      </c>
      <c r="M33" s="405">
        <v>0</v>
      </c>
    </row>
    <row r="34" spans="1:13">
      <c r="A34" s="743" t="s">
        <v>1490</v>
      </c>
      <c r="B34" s="405">
        <v>1</v>
      </c>
      <c r="C34" s="405">
        <v>1</v>
      </c>
      <c r="D34" s="405">
        <v>0</v>
      </c>
      <c r="E34" s="405">
        <v>0</v>
      </c>
      <c r="F34" s="405">
        <v>1</v>
      </c>
      <c r="G34" s="405">
        <v>1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</row>
    <row r="35" spans="1:13">
      <c r="A35" s="743" t="s">
        <v>4111</v>
      </c>
      <c r="B35" s="405">
        <v>3</v>
      </c>
      <c r="C35" s="405">
        <v>2</v>
      </c>
      <c r="D35" s="405">
        <v>1</v>
      </c>
      <c r="E35" s="405">
        <v>0</v>
      </c>
      <c r="F35" s="405">
        <v>1</v>
      </c>
      <c r="G35" s="405">
        <v>1</v>
      </c>
      <c r="H35" s="405">
        <v>0</v>
      </c>
      <c r="I35" s="405">
        <v>0</v>
      </c>
      <c r="J35" s="405">
        <v>2</v>
      </c>
      <c r="K35" s="405">
        <v>1</v>
      </c>
      <c r="L35" s="405">
        <v>1</v>
      </c>
      <c r="M35" s="405">
        <v>0</v>
      </c>
    </row>
    <row r="36" spans="1:13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1:13">
      <c r="A37" s="744" t="s">
        <v>17</v>
      </c>
      <c r="B37" s="404">
        <v>1461</v>
      </c>
      <c r="C37" s="404">
        <v>699</v>
      </c>
      <c r="D37" s="404">
        <v>455</v>
      </c>
      <c r="E37" s="404">
        <v>307</v>
      </c>
      <c r="F37" s="404">
        <v>1328</v>
      </c>
      <c r="G37" s="404">
        <v>624</v>
      </c>
      <c r="H37" s="404">
        <v>414</v>
      </c>
      <c r="I37" s="404">
        <v>290</v>
      </c>
      <c r="J37" s="404">
        <v>133</v>
      </c>
      <c r="K37" s="404">
        <v>75</v>
      </c>
      <c r="L37" s="404">
        <v>41</v>
      </c>
      <c r="M37" s="404">
        <v>17</v>
      </c>
    </row>
    <row r="38" spans="1:13">
      <c r="A38" s="743" t="s">
        <v>1498</v>
      </c>
      <c r="B38" s="405">
        <v>12</v>
      </c>
      <c r="C38" s="405">
        <v>3</v>
      </c>
      <c r="D38" s="405">
        <v>5</v>
      </c>
      <c r="E38" s="405">
        <v>4</v>
      </c>
      <c r="F38" s="405">
        <v>11</v>
      </c>
      <c r="G38" s="405">
        <v>2</v>
      </c>
      <c r="H38" s="405">
        <v>5</v>
      </c>
      <c r="I38" s="405">
        <v>4</v>
      </c>
      <c r="J38" s="405">
        <v>1</v>
      </c>
      <c r="K38" s="405">
        <v>1</v>
      </c>
      <c r="L38" s="405">
        <v>0</v>
      </c>
      <c r="M38" s="405">
        <v>0</v>
      </c>
    </row>
    <row r="39" spans="1:13">
      <c r="A39" s="743" t="s">
        <v>1497</v>
      </c>
      <c r="B39" s="405">
        <v>241</v>
      </c>
      <c r="C39" s="405">
        <v>105</v>
      </c>
      <c r="D39" s="405">
        <v>89</v>
      </c>
      <c r="E39" s="405">
        <v>47</v>
      </c>
      <c r="F39" s="405">
        <v>220</v>
      </c>
      <c r="G39" s="405">
        <v>95</v>
      </c>
      <c r="H39" s="405">
        <v>80</v>
      </c>
      <c r="I39" s="405">
        <v>45</v>
      </c>
      <c r="J39" s="405">
        <v>21</v>
      </c>
      <c r="K39" s="405">
        <v>10</v>
      </c>
      <c r="L39" s="405">
        <v>9</v>
      </c>
      <c r="M39" s="405">
        <v>2</v>
      </c>
    </row>
    <row r="40" spans="1:13">
      <c r="A40" s="743" t="s">
        <v>1496</v>
      </c>
      <c r="B40" s="405">
        <v>395</v>
      </c>
      <c r="C40" s="405">
        <v>202</v>
      </c>
      <c r="D40" s="405">
        <v>104</v>
      </c>
      <c r="E40" s="405">
        <v>89</v>
      </c>
      <c r="F40" s="405">
        <v>351</v>
      </c>
      <c r="G40" s="405">
        <v>180</v>
      </c>
      <c r="H40" s="405">
        <v>90</v>
      </c>
      <c r="I40" s="405">
        <v>81</v>
      </c>
      <c r="J40" s="405">
        <v>44</v>
      </c>
      <c r="K40" s="405">
        <v>22</v>
      </c>
      <c r="L40" s="405">
        <v>14</v>
      </c>
      <c r="M40" s="405">
        <v>8</v>
      </c>
    </row>
    <row r="41" spans="1:13">
      <c r="A41" s="743" t="s">
        <v>1495</v>
      </c>
      <c r="B41" s="405">
        <v>320</v>
      </c>
      <c r="C41" s="405">
        <v>148</v>
      </c>
      <c r="D41" s="405">
        <v>106</v>
      </c>
      <c r="E41" s="405">
        <v>66</v>
      </c>
      <c r="F41" s="405">
        <v>294</v>
      </c>
      <c r="G41" s="405">
        <v>133</v>
      </c>
      <c r="H41" s="405">
        <v>98</v>
      </c>
      <c r="I41" s="405">
        <v>63</v>
      </c>
      <c r="J41" s="405">
        <v>26</v>
      </c>
      <c r="K41" s="405">
        <v>15</v>
      </c>
      <c r="L41" s="405">
        <v>8</v>
      </c>
      <c r="M41" s="405">
        <v>3</v>
      </c>
    </row>
    <row r="42" spans="1:13">
      <c r="A42" s="743" t="s">
        <v>1494</v>
      </c>
      <c r="B42" s="405">
        <v>250</v>
      </c>
      <c r="C42" s="405">
        <v>119</v>
      </c>
      <c r="D42" s="405">
        <v>83</v>
      </c>
      <c r="E42" s="405">
        <v>48</v>
      </c>
      <c r="F42" s="405">
        <v>229</v>
      </c>
      <c r="G42" s="405">
        <v>106</v>
      </c>
      <c r="H42" s="405">
        <v>77</v>
      </c>
      <c r="I42" s="405">
        <v>46</v>
      </c>
      <c r="J42" s="405">
        <v>21</v>
      </c>
      <c r="K42" s="405">
        <v>13</v>
      </c>
      <c r="L42" s="405">
        <v>6</v>
      </c>
      <c r="M42" s="405">
        <v>2</v>
      </c>
    </row>
    <row r="43" spans="1:13">
      <c r="A43" s="743" t="s">
        <v>1493</v>
      </c>
      <c r="B43" s="405">
        <v>163</v>
      </c>
      <c r="C43" s="405">
        <v>85</v>
      </c>
      <c r="D43" s="405">
        <v>44</v>
      </c>
      <c r="E43" s="405">
        <v>34</v>
      </c>
      <c r="F43" s="405">
        <v>151</v>
      </c>
      <c r="G43" s="405">
        <v>75</v>
      </c>
      <c r="H43" s="405">
        <v>42</v>
      </c>
      <c r="I43" s="405">
        <v>34</v>
      </c>
      <c r="J43" s="405">
        <v>12</v>
      </c>
      <c r="K43" s="405">
        <v>10</v>
      </c>
      <c r="L43" s="405">
        <v>2</v>
      </c>
      <c r="M43" s="405">
        <v>0</v>
      </c>
    </row>
    <row r="44" spans="1:13">
      <c r="A44" s="743" t="s">
        <v>1492</v>
      </c>
      <c r="B44" s="405">
        <v>67</v>
      </c>
      <c r="C44" s="405">
        <v>32</v>
      </c>
      <c r="D44" s="405">
        <v>18</v>
      </c>
      <c r="E44" s="405">
        <v>17</v>
      </c>
      <c r="F44" s="405">
        <v>62</v>
      </c>
      <c r="G44" s="405">
        <v>29</v>
      </c>
      <c r="H44" s="405">
        <v>18</v>
      </c>
      <c r="I44" s="405">
        <v>15</v>
      </c>
      <c r="J44" s="405">
        <v>5</v>
      </c>
      <c r="K44" s="405">
        <v>3</v>
      </c>
      <c r="L44" s="405">
        <v>0</v>
      </c>
      <c r="M44" s="405">
        <v>2</v>
      </c>
    </row>
    <row r="45" spans="1:13">
      <c r="A45" s="743" t="s">
        <v>1491</v>
      </c>
      <c r="B45" s="405">
        <v>8</v>
      </c>
      <c r="C45" s="405">
        <v>1</v>
      </c>
      <c r="D45" s="405">
        <v>6</v>
      </c>
      <c r="E45" s="405">
        <v>1</v>
      </c>
      <c r="F45" s="405">
        <v>5</v>
      </c>
      <c r="G45" s="405">
        <v>0</v>
      </c>
      <c r="H45" s="405">
        <v>4</v>
      </c>
      <c r="I45" s="405">
        <v>1</v>
      </c>
      <c r="J45" s="405">
        <v>3</v>
      </c>
      <c r="K45" s="405">
        <v>1</v>
      </c>
      <c r="L45" s="405">
        <v>2</v>
      </c>
      <c r="M45" s="405">
        <v>0</v>
      </c>
    </row>
    <row r="46" spans="1:13">
      <c r="A46" s="743" t="s">
        <v>1490</v>
      </c>
      <c r="B46" s="405">
        <v>0</v>
      </c>
      <c r="C46" s="405">
        <v>0</v>
      </c>
      <c r="D46" s="405">
        <v>0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</row>
    <row r="47" spans="1:13">
      <c r="A47" s="743" t="s">
        <v>4111</v>
      </c>
      <c r="B47" s="405">
        <v>5</v>
      </c>
      <c r="C47" s="405">
        <v>4</v>
      </c>
      <c r="D47" s="405">
        <v>0</v>
      </c>
      <c r="E47" s="405">
        <v>1</v>
      </c>
      <c r="F47" s="405">
        <v>5</v>
      </c>
      <c r="G47" s="405">
        <v>4</v>
      </c>
      <c r="H47" s="405">
        <v>0</v>
      </c>
      <c r="I47" s="405">
        <v>1</v>
      </c>
      <c r="J47" s="405">
        <v>0</v>
      </c>
      <c r="K47" s="405">
        <v>0</v>
      </c>
      <c r="L47" s="405">
        <v>0</v>
      </c>
      <c r="M47" s="405">
        <v>0</v>
      </c>
    </row>
    <row r="48" spans="1:13">
      <c r="A48" s="407"/>
      <c r="B48" s="407"/>
      <c r="C48" s="407"/>
      <c r="D48" s="407"/>
      <c r="E48" s="407"/>
      <c r="F48" s="407"/>
      <c r="G48" s="407"/>
      <c r="H48" s="407"/>
      <c r="I48" s="407"/>
      <c r="J48" s="407"/>
      <c r="K48" s="407"/>
      <c r="L48" s="407"/>
      <c r="M48" s="407"/>
    </row>
    <row r="49" spans="1:13">
      <c r="A49" s="744" t="s">
        <v>19</v>
      </c>
      <c r="B49" s="404">
        <v>0</v>
      </c>
      <c r="C49" s="404">
        <v>0</v>
      </c>
      <c r="D49" s="404">
        <v>0</v>
      </c>
      <c r="E49" s="404">
        <v>0</v>
      </c>
      <c r="F49" s="404">
        <v>0</v>
      </c>
      <c r="G49" s="404">
        <v>0</v>
      </c>
      <c r="H49" s="404">
        <v>0</v>
      </c>
      <c r="I49" s="404">
        <v>0</v>
      </c>
      <c r="J49" s="404">
        <v>0</v>
      </c>
      <c r="K49" s="404">
        <v>0</v>
      </c>
      <c r="L49" s="404">
        <v>0</v>
      </c>
      <c r="M49" s="404">
        <v>0</v>
      </c>
    </row>
    <row r="50" spans="1:13">
      <c r="A50" s="743" t="s">
        <v>1498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</row>
    <row r="51" spans="1:13">
      <c r="A51" s="743" t="s">
        <v>1497</v>
      </c>
      <c r="B51" s="405">
        <v>0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</row>
    <row r="52" spans="1:13">
      <c r="A52" s="743" t="s">
        <v>1496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</row>
    <row r="53" spans="1:13">
      <c r="A53" s="743" t="s">
        <v>1495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</row>
    <row r="54" spans="1:13">
      <c r="A54" s="743" t="s">
        <v>1494</v>
      </c>
      <c r="B54" s="405">
        <v>0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05">
        <v>0</v>
      </c>
      <c r="L54" s="405">
        <v>0</v>
      </c>
      <c r="M54" s="405">
        <v>0</v>
      </c>
    </row>
    <row r="55" spans="1:13">
      <c r="A55" s="743" t="s">
        <v>1493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</row>
    <row r="56" spans="1:13">
      <c r="A56" s="743" t="s">
        <v>1492</v>
      </c>
      <c r="B56" s="405">
        <v>0</v>
      </c>
      <c r="C56" s="405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</row>
    <row r="57" spans="1:13">
      <c r="A57" s="743" t="s">
        <v>1491</v>
      </c>
      <c r="B57" s="405">
        <v>0</v>
      </c>
      <c r="C57" s="405">
        <v>0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05">
        <v>0</v>
      </c>
    </row>
    <row r="58" spans="1:13">
      <c r="A58" s="743" t="s">
        <v>1490</v>
      </c>
      <c r="B58" s="405">
        <v>0</v>
      </c>
      <c r="C58" s="405">
        <v>0</v>
      </c>
      <c r="D58" s="405">
        <v>0</v>
      </c>
      <c r="E58" s="405">
        <v>0</v>
      </c>
      <c r="F58" s="405">
        <v>0</v>
      </c>
      <c r="G58" s="405">
        <v>0</v>
      </c>
      <c r="H58" s="405">
        <v>0</v>
      </c>
      <c r="I58" s="405">
        <v>0</v>
      </c>
      <c r="J58" s="405">
        <v>0</v>
      </c>
      <c r="K58" s="405">
        <v>0</v>
      </c>
      <c r="L58" s="405">
        <v>0</v>
      </c>
      <c r="M58" s="405">
        <v>0</v>
      </c>
    </row>
    <row r="59" spans="1:13">
      <c r="A59" s="743" t="s">
        <v>4111</v>
      </c>
      <c r="B59" s="405">
        <v>0</v>
      </c>
      <c r="C59" s="405">
        <v>0</v>
      </c>
      <c r="D59" s="405">
        <v>0</v>
      </c>
      <c r="E59" s="405">
        <v>0</v>
      </c>
      <c r="F59" s="405">
        <v>0</v>
      </c>
      <c r="G59" s="405">
        <v>0</v>
      </c>
      <c r="H59" s="405">
        <v>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</row>
    <row r="60" spans="1:13">
      <c r="A60" s="407"/>
      <c r="B60" s="407"/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</row>
    <row r="61" spans="1:13">
      <c r="A61" s="744" t="s">
        <v>1535</v>
      </c>
      <c r="B61" s="404">
        <v>43</v>
      </c>
      <c r="C61" s="404">
        <v>17</v>
      </c>
      <c r="D61" s="404">
        <v>4</v>
      </c>
      <c r="E61" s="404">
        <v>22</v>
      </c>
      <c r="F61" s="404">
        <v>43</v>
      </c>
      <c r="G61" s="404">
        <v>17</v>
      </c>
      <c r="H61" s="404">
        <v>4</v>
      </c>
      <c r="I61" s="404">
        <v>22</v>
      </c>
      <c r="J61" s="404">
        <v>0</v>
      </c>
      <c r="K61" s="404">
        <v>0</v>
      </c>
      <c r="L61" s="404">
        <v>0</v>
      </c>
      <c r="M61" s="404">
        <v>0</v>
      </c>
    </row>
    <row r="62" spans="1:13">
      <c r="A62" s="743" t="s">
        <v>1498</v>
      </c>
      <c r="B62" s="405">
        <v>0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  <c r="J62" s="405">
        <v>0</v>
      </c>
      <c r="K62" s="405">
        <v>0</v>
      </c>
      <c r="L62" s="405">
        <v>0</v>
      </c>
      <c r="M62" s="405">
        <v>0</v>
      </c>
    </row>
    <row r="63" spans="1:13">
      <c r="A63" s="743" t="s">
        <v>1497</v>
      </c>
      <c r="B63" s="405">
        <v>0</v>
      </c>
      <c r="C63" s="405">
        <v>0</v>
      </c>
      <c r="D63" s="405">
        <v>0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  <c r="J63" s="405">
        <v>0</v>
      </c>
      <c r="K63" s="405">
        <v>0</v>
      </c>
      <c r="L63" s="405">
        <v>0</v>
      </c>
      <c r="M63" s="405">
        <v>0</v>
      </c>
    </row>
    <row r="64" spans="1:13">
      <c r="A64" s="743" t="s">
        <v>1496</v>
      </c>
      <c r="B64" s="405">
        <v>0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05">
        <v>0</v>
      </c>
    </row>
    <row r="65" spans="1:13">
      <c r="A65" s="743" t="s">
        <v>1495</v>
      </c>
      <c r="B65" s="405">
        <v>2</v>
      </c>
      <c r="C65" s="405">
        <v>1</v>
      </c>
      <c r="D65" s="405">
        <v>0</v>
      </c>
      <c r="E65" s="405">
        <v>1</v>
      </c>
      <c r="F65" s="405">
        <v>2</v>
      </c>
      <c r="G65" s="405">
        <v>1</v>
      </c>
      <c r="H65" s="405">
        <v>0</v>
      </c>
      <c r="I65" s="405">
        <v>1</v>
      </c>
      <c r="J65" s="405">
        <v>0</v>
      </c>
      <c r="K65" s="405">
        <v>0</v>
      </c>
      <c r="L65" s="405">
        <v>0</v>
      </c>
      <c r="M65" s="405">
        <v>0</v>
      </c>
    </row>
    <row r="66" spans="1:13">
      <c r="A66" s="743" t="s">
        <v>1494</v>
      </c>
      <c r="B66" s="405">
        <v>2</v>
      </c>
      <c r="C66" s="405">
        <v>0</v>
      </c>
      <c r="D66" s="405">
        <v>0</v>
      </c>
      <c r="E66" s="405">
        <v>2</v>
      </c>
      <c r="F66" s="405">
        <v>2</v>
      </c>
      <c r="G66" s="405">
        <v>0</v>
      </c>
      <c r="H66" s="405">
        <v>0</v>
      </c>
      <c r="I66" s="405">
        <v>2</v>
      </c>
      <c r="J66" s="405">
        <v>0</v>
      </c>
      <c r="K66" s="405">
        <v>0</v>
      </c>
      <c r="L66" s="405">
        <v>0</v>
      </c>
      <c r="M66" s="405">
        <v>0</v>
      </c>
    </row>
    <row r="67" spans="1:13">
      <c r="A67" s="743" t="s">
        <v>1493</v>
      </c>
      <c r="B67" s="405">
        <v>1</v>
      </c>
      <c r="C67" s="405">
        <v>1</v>
      </c>
      <c r="D67" s="405">
        <v>0</v>
      </c>
      <c r="E67" s="405">
        <v>0</v>
      </c>
      <c r="F67" s="405">
        <v>1</v>
      </c>
      <c r="G67" s="405">
        <v>1</v>
      </c>
      <c r="H67" s="405">
        <v>0</v>
      </c>
      <c r="I67" s="405">
        <v>0</v>
      </c>
      <c r="J67" s="405">
        <v>0</v>
      </c>
      <c r="K67" s="405">
        <v>0</v>
      </c>
      <c r="L67" s="405">
        <v>0</v>
      </c>
      <c r="M67" s="405">
        <v>0</v>
      </c>
    </row>
    <row r="68" spans="1:13">
      <c r="A68" s="743" t="s">
        <v>1492</v>
      </c>
      <c r="B68" s="405">
        <v>3</v>
      </c>
      <c r="C68" s="405">
        <v>1</v>
      </c>
      <c r="D68" s="405">
        <v>1</v>
      </c>
      <c r="E68" s="405">
        <v>1</v>
      </c>
      <c r="F68" s="405">
        <v>3</v>
      </c>
      <c r="G68" s="405">
        <v>1</v>
      </c>
      <c r="H68" s="405">
        <v>1</v>
      </c>
      <c r="I68" s="405">
        <v>1</v>
      </c>
      <c r="J68" s="405">
        <v>0</v>
      </c>
      <c r="K68" s="405">
        <v>0</v>
      </c>
      <c r="L68" s="405">
        <v>0</v>
      </c>
      <c r="M68" s="405">
        <v>0</v>
      </c>
    </row>
    <row r="69" spans="1:13">
      <c r="A69" s="743" t="s">
        <v>1491</v>
      </c>
      <c r="B69" s="405">
        <v>0</v>
      </c>
      <c r="C69" s="405">
        <v>0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</row>
    <row r="70" spans="1:13">
      <c r="A70" s="743" t="s">
        <v>1490</v>
      </c>
      <c r="B70" s="405">
        <v>0</v>
      </c>
      <c r="C70" s="405">
        <v>0</v>
      </c>
      <c r="D70" s="405">
        <v>0</v>
      </c>
      <c r="E70" s="405">
        <v>0</v>
      </c>
      <c r="F70" s="405">
        <v>0</v>
      </c>
      <c r="G70" s="405">
        <v>0</v>
      </c>
      <c r="H70" s="405">
        <v>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</row>
    <row r="71" spans="1:13">
      <c r="A71" s="743" t="s">
        <v>4111</v>
      </c>
      <c r="B71" s="405">
        <v>35</v>
      </c>
      <c r="C71" s="405">
        <v>14</v>
      </c>
      <c r="D71" s="405">
        <v>3</v>
      </c>
      <c r="E71" s="405">
        <v>18</v>
      </c>
      <c r="F71" s="405">
        <v>35</v>
      </c>
      <c r="G71" s="405">
        <v>14</v>
      </c>
      <c r="H71" s="405">
        <v>3</v>
      </c>
      <c r="I71" s="405">
        <v>18</v>
      </c>
      <c r="J71" s="405">
        <v>0</v>
      </c>
      <c r="K71" s="405">
        <v>0</v>
      </c>
      <c r="L71" s="405">
        <v>0</v>
      </c>
      <c r="M71" s="405">
        <v>0</v>
      </c>
    </row>
    <row r="72" spans="1:13">
      <c r="A72" s="407"/>
      <c r="B72" s="407"/>
      <c r="C72" s="407"/>
      <c r="D72" s="407"/>
      <c r="E72" s="407"/>
      <c r="F72" s="407"/>
      <c r="G72" s="407"/>
      <c r="H72" s="407"/>
      <c r="I72" s="407"/>
      <c r="J72" s="407"/>
      <c r="K72" s="407"/>
      <c r="L72" s="407"/>
      <c r="M72" s="407"/>
    </row>
    <row r="73" spans="1:13">
      <c r="A73" s="869" t="s">
        <v>4082</v>
      </c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</row>
  </sheetData>
  <mergeCells count="7">
    <mergeCell ref="B9:E9"/>
    <mergeCell ref="F9:I9"/>
    <mergeCell ref="J9:M9"/>
    <mergeCell ref="B2:M2"/>
    <mergeCell ref="B3:M3"/>
    <mergeCell ref="B5:M5"/>
    <mergeCell ref="F7:M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5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>
    <tabColor theme="5" tint="-0.249977111117893"/>
  </sheetPr>
  <dimension ref="A1:L228"/>
  <sheetViews>
    <sheetView view="pageBreakPreview" zoomScale="125" zoomScaleNormal="100" zoomScaleSheetLayoutView="125" workbookViewId="0"/>
  </sheetViews>
  <sheetFormatPr baseColWidth="10" defaultColWidth="11.44140625" defaultRowHeight="10.199999999999999"/>
  <cols>
    <col min="1" max="1" width="19.6640625" style="76" customWidth="1"/>
    <col min="2" max="2" width="9.88671875" style="76" customWidth="1"/>
    <col min="3" max="3" width="21.33203125" style="78" customWidth="1"/>
    <col min="4" max="4" width="16.6640625" style="76" customWidth="1"/>
    <col min="5" max="5" width="7" style="76" customWidth="1"/>
    <col min="6" max="6" width="23.5546875" style="76" customWidth="1"/>
    <col min="7" max="12" width="11.44140625" style="77"/>
    <col min="13" max="256" width="11.44140625" style="76"/>
    <col min="257" max="257" width="19.6640625" style="76" customWidth="1"/>
    <col min="258" max="258" width="9.88671875" style="76" customWidth="1"/>
    <col min="259" max="259" width="21.33203125" style="76" customWidth="1"/>
    <col min="260" max="260" width="16.6640625" style="76" customWidth="1"/>
    <col min="261" max="261" width="7" style="76" customWidth="1"/>
    <col min="262" max="262" width="23.5546875" style="76" customWidth="1"/>
    <col min="263" max="512" width="11.44140625" style="76"/>
    <col min="513" max="513" width="19.6640625" style="76" customWidth="1"/>
    <col min="514" max="514" width="9.88671875" style="76" customWidth="1"/>
    <col min="515" max="515" width="21.33203125" style="76" customWidth="1"/>
    <col min="516" max="516" width="16.6640625" style="76" customWidth="1"/>
    <col min="517" max="517" width="7" style="76" customWidth="1"/>
    <col min="518" max="518" width="23.5546875" style="76" customWidth="1"/>
    <col min="519" max="768" width="11.44140625" style="76"/>
    <col min="769" max="769" width="19.6640625" style="76" customWidth="1"/>
    <col min="770" max="770" width="9.88671875" style="76" customWidth="1"/>
    <col min="771" max="771" width="21.33203125" style="76" customWidth="1"/>
    <col min="772" max="772" width="16.6640625" style="76" customWidth="1"/>
    <col min="773" max="773" width="7" style="76" customWidth="1"/>
    <col min="774" max="774" width="23.5546875" style="76" customWidth="1"/>
    <col min="775" max="1024" width="11.44140625" style="76"/>
    <col min="1025" max="1025" width="19.6640625" style="76" customWidth="1"/>
    <col min="1026" max="1026" width="9.88671875" style="76" customWidth="1"/>
    <col min="1027" max="1027" width="21.33203125" style="76" customWidth="1"/>
    <col min="1028" max="1028" width="16.6640625" style="76" customWidth="1"/>
    <col min="1029" max="1029" width="7" style="76" customWidth="1"/>
    <col min="1030" max="1030" width="23.5546875" style="76" customWidth="1"/>
    <col min="1031" max="1280" width="11.44140625" style="76"/>
    <col min="1281" max="1281" width="19.6640625" style="76" customWidth="1"/>
    <col min="1282" max="1282" width="9.88671875" style="76" customWidth="1"/>
    <col min="1283" max="1283" width="21.33203125" style="76" customWidth="1"/>
    <col min="1284" max="1284" width="16.6640625" style="76" customWidth="1"/>
    <col min="1285" max="1285" width="7" style="76" customWidth="1"/>
    <col min="1286" max="1286" width="23.5546875" style="76" customWidth="1"/>
    <col min="1287" max="1536" width="11.44140625" style="76"/>
    <col min="1537" max="1537" width="19.6640625" style="76" customWidth="1"/>
    <col min="1538" max="1538" width="9.88671875" style="76" customWidth="1"/>
    <col min="1539" max="1539" width="21.33203125" style="76" customWidth="1"/>
    <col min="1540" max="1540" width="16.6640625" style="76" customWidth="1"/>
    <col min="1541" max="1541" width="7" style="76" customWidth="1"/>
    <col min="1542" max="1542" width="23.5546875" style="76" customWidth="1"/>
    <col min="1543" max="1792" width="11.44140625" style="76"/>
    <col min="1793" max="1793" width="19.6640625" style="76" customWidth="1"/>
    <col min="1794" max="1794" width="9.88671875" style="76" customWidth="1"/>
    <col min="1795" max="1795" width="21.33203125" style="76" customWidth="1"/>
    <col min="1796" max="1796" width="16.6640625" style="76" customWidth="1"/>
    <col min="1797" max="1797" width="7" style="76" customWidth="1"/>
    <col min="1798" max="1798" width="23.5546875" style="76" customWidth="1"/>
    <col min="1799" max="2048" width="11.44140625" style="76"/>
    <col min="2049" max="2049" width="19.6640625" style="76" customWidth="1"/>
    <col min="2050" max="2050" width="9.88671875" style="76" customWidth="1"/>
    <col min="2051" max="2051" width="21.33203125" style="76" customWidth="1"/>
    <col min="2052" max="2052" width="16.6640625" style="76" customWidth="1"/>
    <col min="2053" max="2053" width="7" style="76" customWidth="1"/>
    <col min="2054" max="2054" width="23.5546875" style="76" customWidth="1"/>
    <col min="2055" max="2304" width="11.44140625" style="76"/>
    <col min="2305" max="2305" width="19.6640625" style="76" customWidth="1"/>
    <col min="2306" max="2306" width="9.88671875" style="76" customWidth="1"/>
    <col min="2307" max="2307" width="21.33203125" style="76" customWidth="1"/>
    <col min="2308" max="2308" width="16.6640625" style="76" customWidth="1"/>
    <col min="2309" max="2309" width="7" style="76" customWidth="1"/>
    <col min="2310" max="2310" width="23.5546875" style="76" customWidth="1"/>
    <col min="2311" max="2560" width="11.44140625" style="76"/>
    <col min="2561" max="2561" width="19.6640625" style="76" customWidth="1"/>
    <col min="2562" max="2562" width="9.88671875" style="76" customWidth="1"/>
    <col min="2563" max="2563" width="21.33203125" style="76" customWidth="1"/>
    <col min="2564" max="2564" width="16.6640625" style="76" customWidth="1"/>
    <col min="2565" max="2565" width="7" style="76" customWidth="1"/>
    <col min="2566" max="2566" width="23.5546875" style="76" customWidth="1"/>
    <col min="2567" max="2816" width="11.44140625" style="76"/>
    <col min="2817" max="2817" width="19.6640625" style="76" customWidth="1"/>
    <col min="2818" max="2818" width="9.88671875" style="76" customWidth="1"/>
    <col min="2819" max="2819" width="21.33203125" style="76" customWidth="1"/>
    <col min="2820" max="2820" width="16.6640625" style="76" customWidth="1"/>
    <col min="2821" max="2821" width="7" style="76" customWidth="1"/>
    <col min="2822" max="2822" width="23.5546875" style="76" customWidth="1"/>
    <col min="2823" max="3072" width="11.44140625" style="76"/>
    <col min="3073" max="3073" width="19.6640625" style="76" customWidth="1"/>
    <col min="3074" max="3074" width="9.88671875" style="76" customWidth="1"/>
    <col min="3075" max="3075" width="21.33203125" style="76" customWidth="1"/>
    <col min="3076" max="3076" width="16.6640625" style="76" customWidth="1"/>
    <col min="3077" max="3077" width="7" style="76" customWidth="1"/>
    <col min="3078" max="3078" width="23.5546875" style="76" customWidth="1"/>
    <col min="3079" max="3328" width="11.44140625" style="76"/>
    <col min="3329" max="3329" width="19.6640625" style="76" customWidth="1"/>
    <col min="3330" max="3330" width="9.88671875" style="76" customWidth="1"/>
    <col min="3331" max="3331" width="21.33203125" style="76" customWidth="1"/>
    <col min="3332" max="3332" width="16.6640625" style="76" customWidth="1"/>
    <col min="3333" max="3333" width="7" style="76" customWidth="1"/>
    <col min="3334" max="3334" width="23.5546875" style="76" customWidth="1"/>
    <col min="3335" max="3584" width="11.44140625" style="76"/>
    <col min="3585" max="3585" width="19.6640625" style="76" customWidth="1"/>
    <col min="3586" max="3586" width="9.88671875" style="76" customWidth="1"/>
    <col min="3587" max="3587" width="21.33203125" style="76" customWidth="1"/>
    <col min="3588" max="3588" width="16.6640625" style="76" customWidth="1"/>
    <col min="3589" max="3589" width="7" style="76" customWidth="1"/>
    <col min="3590" max="3590" width="23.5546875" style="76" customWidth="1"/>
    <col min="3591" max="3840" width="11.44140625" style="76"/>
    <col min="3841" max="3841" width="19.6640625" style="76" customWidth="1"/>
    <col min="3842" max="3842" width="9.88671875" style="76" customWidth="1"/>
    <col min="3843" max="3843" width="21.33203125" style="76" customWidth="1"/>
    <col min="3844" max="3844" width="16.6640625" style="76" customWidth="1"/>
    <col min="3845" max="3845" width="7" style="76" customWidth="1"/>
    <col min="3846" max="3846" width="23.5546875" style="76" customWidth="1"/>
    <col min="3847" max="4096" width="11.44140625" style="76"/>
    <col min="4097" max="4097" width="19.6640625" style="76" customWidth="1"/>
    <col min="4098" max="4098" width="9.88671875" style="76" customWidth="1"/>
    <col min="4099" max="4099" width="21.33203125" style="76" customWidth="1"/>
    <col min="4100" max="4100" width="16.6640625" style="76" customWidth="1"/>
    <col min="4101" max="4101" width="7" style="76" customWidth="1"/>
    <col min="4102" max="4102" width="23.5546875" style="76" customWidth="1"/>
    <col min="4103" max="4352" width="11.44140625" style="76"/>
    <col min="4353" max="4353" width="19.6640625" style="76" customWidth="1"/>
    <col min="4354" max="4354" width="9.88671875" style="76" customWidth="1"/>
    <col min="4355" max="4355" width="21.33203125" style="76" customWidth="1"/>
    <col min="4356" max="4356" width="16.6640625" style="76" customWidth="1"/>
    <col min="4357" max="4357" width="7" style="76" customWidth="1"/>
    <col min="4358" max="4358" width="23.5546875" style="76" customWidth="1"/>
    <col min="4359" max="4608" width="11.44140625" style="76"/>
    <col min="4609" max="4609" width="19.6640625" style="76" customWidth="1"/>
    <col min="4610" max="4610" width="9.88671875" style="76" customWidth="1"/>
    <col min="4611" max="4611" width="21.33203125" style="76" customWidth="1"/>
    <col min="4612" max="4612" width="16.6640625" style="76" customWidth="1"/>
    <col min="4613" max="4613" width="7" style="76" customWidth="1"/>
    <col min="4614" max="4614" width="23.5546875" style="76" customWidth="1"/>
    <col min="4615" max="4864" width="11.44140625" style="76"/>
    <col min="4865" max="4865" width="19.6640625" style="76" customWidth="1"/>
    <col min="4866" max="4866" width="9.88671875" style="76" customWidth="1"/>
    <col min="4867" max="4867" width="21.33203125" style="76" customWidth="1"/>
    <col min="4868" max="4868" width="16.6640625" style="76" customWidth="1"/>
    <col min="4869" max="4869" width="7" style="76" customWidth="1"/>
    <col min="4870" max="4870" width="23.5546875" style="76" customWidth="1"/>
    <col min="4871" max="5120" width="11.44140625" style="76"/>
    <col min="5121" max="5121" width="19.6640625" style="76" customWidth="1"/>
    <col min="5122" max="5122" width="9.88671875" style="76" customWidth="1"/>
    <col min="5123" max="5123" width="21.33203125" style="76" customWidth="1"/>
    <col min="5124" max="5124" width="16.6640625" style="76" customWidth="1"/>
    <col min="5125" max="5125" width="7" style="76" customWidth="1"/>
    <col min="5126" max="5126" width="23.5546875" style="76" customWidth="1"/>
    <col min="5127" max="5376" width="11.44140625" style="76"/>
    <col min="5377" max="5377" width="19.6640625" style="76" customWidth="1"/>
    <col min="5378" max="5378" width="9.88671875" style="76" customWidth="1"/>
    <col min="5379" max="5379" width="21.33203125" style="76" customWidth="1"/>
    <col min="5380" max="5380" width="16.6640625" style="76" customWidth="1"/>
    <col min="5381" max="5381" width="7" style="76" customWidth="1"/>
    <col min="5382" max="5382" width="23.5546875" style="76" customWidth="1"/>
    <col min="5383" max="5632" width="11.44140625" style="76"/>
    <col min="5633" max="5633" width="19.6640625" style="76" customWidth="1"/>
    <col min="5634" max="5634" width="9.88671875" style="76" customWidth="1"/>
    <col min="5635" max="5635" width="21.33203125" style="76" customWidth="1"/>
    <col min="5636" max="5636" width="16.6640625" style="76" customWidth="1"/>
    <col min="5637" max="5637" width="7" style="76" customWidth="1"/>
    <col min="5638" max="5638" width="23.5546875" style="76" customWidth="1"/>
    <col min="5639" max="5888" width="11.44140625" style="76"/>
    <col min="5889" max="5889" width="19.6640625" style="76" customWidth="1"/>
    <col min="5890" max="5890" width="9.88671875" style="76" customWidth="1"/>
    <col min="5891" max="5891" width="21.33203125" style="76" customWidth="1"/>
    <col min="5892" max="5892" width="16.6640625" style="76" customWidth="1"/>
    <col min="5893" max="5893" width="7" style="76" customWidth="1"/>
    <col min="5894" max="5894" width="23.5546875" style="76" customWidth="1"/>
    <col min="5895" max="6144" width="11.44140625" style="76"/>
    <col min="6145" max="6145" width="19.6640625" style="76" customWidth="1"/>
    <col min="6146" max="6146" width="9.88671875" style="76" customWidth="1"/>
    <col min="6147" max="6147" width="21.33203125" style="76" customWidth="1"/>
    <col min="6148" max="6148" width="16.6640625" style="76" customWidth="1"/>
    <col min="6149" max="6149" width="7" style="76" customWidth="1"/>
    <col min="6150" max="6150" width="23.5546875" style="76" customWidth="1"/>
    <col min="6151" max="6400" width="11.44140625" style="76"/>
    <col min="6401" max="6401" width="19.6640625" style="76" customWidth="1"/>
    <col min="6402" max="6402" width="9.88671875" style="76" customWidth="1"/>
    <col min="6403" max="6403" width="21.33203125" style="76" customWidth="1"/>
    <col min="6404" max="6404" width="16.6640625" style="76" customWidth="1"/>
    <col min="6405" max="6405" width="7" style="76" customWidth="1"/>
    <col min="6406" max="6406" width="23.5546875" style="76" customWidth="1"/>
    <col min="6407" max="6656" width="11.44140625" style="76"/>
    <col min="6657" max="6657" width="19.6640625" style="76" customWidth="1"/>
    <col min="6658" max="6658" width="9.88671875" style="76" customWidth="1"/>
    <col min="6659" max="6659" width="21.33203125" style="76" customWidth="1"/>
    <col min="6660" max="6660" width="16.6640625" style="76" customWidth="1"/>
    <col min="6661" max="6661" width="7" style="76" customWidth="1"/>
    <col min="6662" max="6662" width="23.5546875" style="76" customWidth="1"/>
    <col min="6663" max="6912" width="11.44140625" style="76"/>
    <col min="6913" max="6913" width="19.6640625" style="76" customWidth="1"/>
    <col min="6914" max="6914" width="9.88671875" style="76" customWidth="1"/>
    <col min="6915" max="6915" width="21.33203125" style="76" customWidth="1"/>
    <col min="6916" max="6916" width="16.6640625" style="76" customWidth="1"/>
    <col min="6917" max="6917" width="7" style="76" customWidth="1"/>
    <col min="6918" max="6918" width="23.5546875" style="76" customWidth="1"/>
    <col min="6919" max="7168" width="11.44140625" style="76"/>
    <col min="7169" max="7169" width="19.6640625" style="76" customWidth="1"/>
    <col min="7170" max="7170" width="9.88671875" style="76" customWidth="1"/>
    <col min="7171" max="7171" width="21.33203125" style="76" customWidth="1"/>
    <col min="7172" max="7172" width="16.6640625" style="76" customWidth="1"/>
    <col min="7173" max="7173" width="7" style="76" customWidth="1"/>
    <col min="7174" max="7174" width="23.5546875" style="76" customWidth="1"/>
    <col min="7175" max="7424" width="11.44140625" style="76"/>
    <col min="7425" max="7425" width="19.6640625" style="76" customWidth="1"/>
    <col min="7426" max="7426" width="9.88671875" style="76" customWidth="1"/>
    <col min="7427" max="7427" width="21.33203125" style="76" customWidth="1"/>
    <col min="7428" max="7428" width="16.6640625" style="76" customWidth="1"/>
    <col min="7429" max="7429" width="7" style="76" customWidth="1"/>
    <col min="7430" max="7430" width="23.5546875" style="76" customWidth="1"/>
    <col min="7431" max="7680" width="11.44140625" style="76"/>
    <col min="7681" max="7681" width="19.6640625" style="76" customWidth="1"/>
    <col min="7682" max="7682" width="9.88671875" style="76" customWidth="1"/>
    <col min="7683" max="7683" width="21.33203125" style="76" customWidth="1"/>
    <col min="7684" max="7684" width="16.6640625" style="76" customWidth="1"/>
    <col min="7685" max="7685" width="7" style="76" customWidth="1"/>
    <col min="7686" max="7686" width="23.5546875" style="76" customWidth="1"/>
    <col min="7687" max="7936" width="11.44140625" style="76"/>
    <col min="7937" max="7937" width="19.6640625" style="76" customWidth="1"/>
    <col min="7938" max="7938" width="9.88671875" style="76" customWidth="1"/>
    <col min="7939" max="7939" width="21.33203125" style="76" customWidth="1"/>
    <col min="7940" max="7940" width="16.6640625" style="76" customWidth="1"/>
    <col min="7941" max="7941" width="7" style="76" customWidth="1"/>
    <col min="7942" max="7942" width="23.5546875" style="76" customWidth="1"/>
    <col min="7943" max="8192" width="11.44140625" style="76"/>
    <col min="8193" max="8193" width="19.6640625" style="76" customWidth="1"/>
    <col min="8194" max="8194" width="9.88671875" style="76" customWidth="1"/>
    <col min="8195" max="8195" width="21.33203125" style="76" customWidth="1"/>
    <col min="8196" max="8196" width="16.6640625" style="76" customWidth="1"/>
    <col min="8197" max="8197" width="7" style="76" customWidth="1"/>
    <col min="8198" max="8198" width="23.5546875" style="76" customWidth="1"/>
    <col min="8199" max="8448" width="11.44140625" style="76"/>
    <col min="8449" max="8449" width="19.6640625" style="76" customWidth="1"/>
    <col min="8450" max="8450" width="9.88671875" style="76" customWidth="1"/>
    <col min="8451" max="8451" width="21.33203125" style="76" customWidth="1"/>
    <col min="8452" max="8452" width="16.6640625" style="76" customWidth="1"/>
    <col min="8453" max="8453" width="7" style="76" customWidth="1"/>
    <col min="8454" max="8454" width="23.5546875" style="76" customWidth="1"/>
    <col min="8455" max="8704" width="11.44140625" style="76"/>
    <col min="8705" max="8705" width="19.6640625" style="76" customWidth="1"/>
    <col min="8706" max="8706" width="9.88671875" style="76" customWidth="1"/>
    <col min="8707" max="8707" width="21.33203125" style="76" customWidth="1"/>
    <col min="8708" max="8708" width="16.6640625" style="76" customWidth="1"/>
    <col min="8709" max="8709" width="7" style="76" customWidth="1"/>
    <col min="8710" max="8710" width="23.5546875" style="76" customWidth="1"/>
    <col min="8711" max="8960" width="11.44140625" style="76"/>
    <col min="8961" max="8961" width="19.6640625" style="76" customWidth="1"/>
    <col min="8962" max="8962" width="9.88671875" style="76" customWidth="1"/>
    <col min="8963" max="8963" width="21.33203125" style="76" customWidth="1"/>
    <col min="8964" max="8964" width="16.6640625" style="76" customWidth="1"/>
    <col min="8965" max="8965" width="7" style="76" customWidth="1"/>
    <col min="8966" max="8966" width="23.5546875" style="76" customWidth="1"/>
    <col min="8967" max="9216" width="11.44140625" style="76"/>
    <col min="9217" max="9217" width="19.6640625" style="76" customWidth="1"/>
    <col min="9218" max="9218" width="9.88671875" style="76" customWidth="1"/>
    <col min="9219" max="9219" width="21.33203125" style="76" customWidth="1"/>
    <col min="9220" max="9220" width="16.6640625" style="76" customWidth="1"/>
    <col min="9221" max="9221" width="7" style="76" customWidth="1"/>
    <col min="9222" max="9222" width="23.5546875" style="76" customWidth="1"/>
    <col min="9223" max="9472" width="11.44140625" style="76"/>
    <col min="9473" max="9473" width="19.6640625" style="76" customWidth="1"/>
    <col min="9474" max="9474" width="9.88671875" style="76" customWidth="1"/>
    <col min="9475" max="9475" width="21.33203125" style="76" customWidth="1"/>
    <col min="9476" max="9476" width="16.6640625" style="76" customWidth="1"/>
    <col min="9477" max="9477" width="7" style="76" customWidth="1"/>
    <col min="9478" max="9478" width="23.5546875" style="76" customWidth="1"/>
    <col min="9479" max="9728" width="11.44140625" style="76"/>
    <col min="9729" max="9729" width="19.6640625" style="76" customWidth="1"/>
    <col min="9730" max="9730" width="9.88671875" style="76" customWidth="1"/>
    <col min="9731" max="9731" width="21.33203125" style="76" customWidth="1"/>
    <col min="9732" max="9732" width="16.6640625" style="76" customWidth="1"/>
    <col min="9733" max="9733" width="7" style="76" customWidth="1"/>
    <col min="9734" max="9734" width="23.5546875" style="76" customWidth="1"/>
    <col min="9735" max="9984" width="11.44140625" style="76"/>
    <col min="9985" max="9985" width="19.6640625" style="76" customWidth="1"/>
    <col min="9986" max="9986" width="9.88671875" style="76" customWidth="1"/>
    <col min="9987" max="9987" width="21.33203125" style="76" customWidth="1"/>
    <col min="9988" max="9988" width="16.6640625" style="76" customWidth="1"/>
    <col min="9989" max="9989" width="7" style="76" customWidth="1"/>
    <col min="9990" max="9990" width="23.5546875" style="76" customWidth="1"/>
    <col min="9991" max="10240" width="11.44140625" style="76"/>
    <col min="10241" max="10241" width="19.6640625" style="76" customWidth="1"/>
    <col min="10242" max="10242" width="9.88671875" style="76" customWidth="1"/>
    <col min="10243" max="10243" width="21.33203125" style="76" customWidth="1"/>
    <col min="10244" max="10244" width="16.6640625" style="76" customWidth="1"/>
    <col min="10245" max="10245" width="7" style="76" customWidth="1"/>
    <col min="10246" max="10246" width="23.5546875" style="76" customWidth="1"/>
    <col min="10247" max="10496" width="11.44140625" style="76"/>
    <col min="10497" max="10497" width="19.6640625" style="76" customWidth="1"/>
    <col min="10498" max="10498" width="9.88671875" style="76" customWidth="1"/>
    <col min="10499" max="10499" width="21.33203125" style="76" customWidth="1"/>
    <col min="10500" max="10500" width="16.6640625" style="76" customWidth="1"/>
    <col min="10501" max="10501" width="7" style="76" customWidth="1"/>
    <col min="10502" max="10502" width="23.5546875" style="76" customWidth="1"/>
    <col min="10503" max="10752" width="11.44140625" style="76"/>
    <col min="10753" max="10753" width="19.6640625" style="76" customWidth="1"/>
    <col min="10754" max="10754" width="9.88671875" style="76" customWidth="1"/>
    <col min="10755" max="10755" width="21.33203125" style="76" customWidth="1"/>
    <col min="10756" max="10756" width="16.6640625" style="76" customWidth="1"/>
    <col min="10757" max="10757" width="7" style="76" customWidth="1"/>
    <col min="10758" max="10758" width="23.5546875" style="76" customWidth="1"/>
    <col min="10759" max="11008" width="11.44140625" style="76"/>
    <col min="11009" max="11009" width="19.6640625" style="76" customWidth="1"/>
    <col min="11010" max="11010" width="9.88671875" style="76" customWidth="1"/>
    <col min="11011" max="11011" width="21.33203125" style="76" customWidth="1"/>
    <col min="11012" max="11012" width="16.6640625" style="76" customWidth="1"/>
    <col min="11013" max="11013" width="7" style="76" customWidth="1"/>
    <col min="11014" max="11014" width="23.5546875" style="76" customWidth="1"/>
    <col min="11015" max="11264" width="11.44140625" style="76"/>
    <col min="11265" max="11265" width="19.6640625" style="76" customWidth="1"/>
    <col min="11266" max="11266" width="9.88671875" style="76" customWidth="1"/>
    <col min="11267" max="11267" width="21.33203125" style="76" customWidth="1"/>
    <col min="11268" max="11268" width="16.6640625" style="76" customWidth="1"/>
    <col min="11269" max="11269" width="7" style="76" customWidth="1"/>
    <col min="11270" max="11270" width="23.5546875" style="76" customWidth="1"/>
    <col min="11271" max="11520" width="11.44140625" style="76"/>
    <col min="11521" max="11521" width="19.6640625" style="76" customWidth="1"/>
    <col min="11522" max="11522" width="9.88671875" style="76" customWidth="1"/>
    <col min="11523" max="11523" width="21.33203125" style="76" customWidth="1"/>
    <col min="11524" max="11524" width="16.6640625" style="76" customWidth="1"/>
    <col min="11525" max="11525" width="7" style="76" customWidth="1"/>
    <col min="11526" max="11526" width="23.5546875" style="76" customWidth="1"/>
    <col min="11527" max="11776" width="11.44140625" style="76"/>
    <col min="11777" max="11777" width="19.6640625" style="76" customWidth="1"/>
    <col min="11778" max="11778" width="9.88671875" style="76" customWidth="1"/>
    <col min="11779" max="11779" width="21.33203125" style="76" customWidth="1"/>
    <col min="11780" max="11780" width="16.6640625" style="76" customWidth="1"/>
    <col min="11781" max="11781" width="7" style="76" customWidth="1"/>
    <col min="11782" max="11782" width="23.5546875" style="76" customWidth="1"/>
    <col min="11783" max="12032" width="11.44140625" style="76"/>
    <col min="12033" max="12033" width="19.6640625" style="76" customWidth="1"/>
    <col min="12034" max="12034" width="9.88671875" style="76" customWidth="1"/>
    <col min="12035" max="12035" width="21.33203125" style="76" customWidth="1"/>
    <col min="12036" max="12036" width="16.6640625" style="76" customWidth="1"/>
    <col min="12037" max="12037" width="7" style="76" customWidth="1"/>
    <col min="12038" max="12038" width="23.5546875" style="76" customWidth="1"/>
    <col min="12039" max="12288" width="11.44140625" style="76"/>
    <col min="12289" max="12289" width="19.6640625" style="76" customWidth="1"/>
    <col min="12290" max="12290" width="9.88671875" style="76" customWidth="1"/>
    <col min="12291" max="12291" width="21.33203125" style="76" customWidth="1"/>
    <col min="12292" max="12292" width="16.6640625" style="76" customWidth="1"/>
    <col min="12293" max="12293" width="7" style="76" customWidth="1"/>
    <col min="12294" max="12294" width="23.5546875" style="76" customWidth="1"/>
    <col min="12295" max="12544" width="11.44140625" style="76"/>
    <col min="12545" max="12545" width="19.6640625" style="76" customWidth="1"/>
    <col min="12546" max="12546" width="9.88671875" style="76" customWidth="1"/>
    <col min="12547" max="12547" width="21.33203125" style="76" customWidth="1"/>
    <col min="12548" max="12548" width="16.6640625" style="76" customWidth="1"/>
    <col min="12549" max="12549" width="7" style="76" customWidth="1"/>
    <col min="12550" max="12550" width="23.5546875" style="76" customWidth="1"/>
    <col min="12551" max="12800" width="11.44140625" style="76"/>
    <col min="12801" max="12801" width="19.6640625" style="76" customWidth="1"/>
    <col min="12802" max="12802" width="9.88671875" style="76" customWidth="1"/>
    <col min="12803" max="12803" width="21.33203125" style="76" customWidth="1"/>
    <col min="12804" max="12804" width="16.6640625" style="76" customWidth="1"/>
    <col min="12805" max="12805" width="7" style="76" customWidth="1"/>
    <col min="12806" max="12806" width="23.5546875" style="76" customWidth="1"/>
    <col min="12807" max="13056" width="11.44140625" style="76"/>
    <col min="13057" max="13057" width="19.6640625" style="76" customWidth="1"/>
    <col min="13058" max="13058" width="9.88671875" style="76" customWidth="1"/>
    <col min="13059" max="13059" width="21.33203125" style="76" customWidth="1"/>
    <col min="13060" max="13060" width="16.6640625" style="76" customWidth="1"/>
    <col min="13061" max="13061" width="7" style="76" customWidth="1"/>
    <col min="13062" max="13062" width="23.5546875" style="76" customWidth="1"/>
    <col min="13063" max="13312" width="11.44140625" style="76"/>
    <col min="13313" max="13313" width="19.6640625" style="76" customWidth="1"/>
    <col min="13314" max="13314" width="9.88671875" style="76" customWidth="1"/>
    <col min="13315" max="13315" width="21.33203125" style="76" customWidth="1"/>
    <col min="13316" max="13316" width="16.6640625" style="76" customWidth="1"/>
    <col min="13317" max="13317" width="7" style="76" customWidth="1"/>
    <col min="13318" max="13318" width="23.5546875" style="76" customWidth="1"/>
    <col min="13319" max="13568" width="11.44140625" style="76"/>
    <col min="13569" max="13569" width="19.6640625" style="76" customWidth="1"/>
    <col min="13570" max="13570" width="9.88671875" style="76" customWidth="1"/>
    <col min="13571" max="13571" width="21.33203125" style="76" customWidth="1"/>
    <col min="13572" max="13572" width="16.6640625" style="76" customWidth="1"/>
    <col min="13573" max="13573" width="7" style="76" customWidth="1"/>
    <col min="13574" max="13574" width="23.5546875" style="76" customWidth="1"/>
    <col min="13575" max="13824" width="11.44140625" style="76"/>
    <col min="13825" max="13825" width="19.6640625" style="76" customWidth="1"/>
    <col min="13826" max="13826" width="9.88671875" style="76" customWidth="1"/>
    <col min="13827" max="13827" width="21.33203125" style="76" customWidth="1"/>
    <col min="13828" max="13828" width="16.6640625" style="76" customWidth="1"/>
    <col min="13829" max="13829" width="7" style="76" customWidth="1"/>
    <col min="13830" max="13830" width="23.5546875" style="76" customWidth="1"/>
    <col min="13831" max="14080" width="11.44140625" style="76"/>
    <col min="14081" max="14081" width="19.6640625" style="76" customWidth="1"/>
    <col min="14082" max="14082" width="9.88671875" style="76" customWidth="1"/>
    <col min="14083" max="14083" width="21.33203125" style="76" customWidth="1"/>
    <col min="14084" max="14084" width="16.6640625" style="76" customWidth="1"/>
    <col min="14085" max="14085" width="7" style="76" customWidth="1"/>
    <col min="14086" max="14086" width="23.5546875" style="76" customWidth="1"/>
    <col min="14087" max="14336" width="11.44140625" style="76"/>
    <col min="14337" max="14337" width="19.6640625" style="76" customWidth="1"/>
    <col min="14338" max="14338" width="9.88671875" style="76" customWidth="1"/>
    <col min="14339" max="14339" width="21.33203125" style="76" customWidth="1"/>
    <col min="14340" max="14340" width="16.6640625" style="76" customWidth="1"/>
    <col min="14341" max="14341" width="7" style="76" customWidth="1"/>
    <col min="14342" max="14342" width="23.5546875" style="76" customWidth="1"/>
    <col min="14343" max="14592" width="11.44140625" style="76"/>
    <col min="14593" max="14593" width="19.6640625" style="76" customWidth="1"/>
    <col min="14594" max="14594" width="9.88671875" style="76" customWidth="1"/>
    <col min="14595" max="14595" width="21.33203125" style="76" customWidth="1"/>
    <col min="14596" max="14596" width="16.6640625" style="76" customWidth="1"/>
    <col min="14597" max="14597" width="7" style="76" customWidth="1"/>
    <col min="14598" max="14598" width="23.5546875" style="76" customWidth="1"/>
    <col min="14599" max="14848" width="11.44140625" style="76"/>
    <col min="14849" max="14849" width="19.6640625" style="76" customWidth="1"/>
    <col min="14850" max="14850" width="9.88671875" style="76" customWidth="1"/>
    <col min="14851" max="14851" width="21.33203125" style="76" customWidth="1"/>
    <col min="14852" max="14852" width="16.6640625" style="76" customWidth="1"/>
    <col min="14853" max="14853" width="7" style="76" customWidth="1"/>
    <col min="14854" max="14854" width="23.5546875" style="76" customWidth="1"/>
    <col min="14855" max="15104" width="11.44140625" style="76"/>
    <col min="15105" max="15105" width="19.6640625" style="76" customWidth="1"/>
    <col min="15106" max="15106" width="9.88671875" style="76" customWidth="1"/>
    <col min="15107" max="15107" width="21.33203125" style="76" customWidth="1"/>
    <col min="15108" max="15108" width="16.6640625" style="76" customWidth="1"/>
    <col min="15109" max="15109" width="7" style="76" customWidth="1"/>
    <col min="15110" max="15110" width="23.5546875" style="76" customWidth="1"/>
    <col min="15111" max="15360" width="11.44140625" style="76"/>
    <col min="15361" max="15361" width="19.6640625" style="76" customWidth="1"/>
    <col min="15362" max="15362" width="9.88671875" style="76" customWidth="1"/>
    <col min="15363" max="15363" width="21.33203125" style="76" customWidth="1"/>
    <col min="15364" max="15364" width="16.6640625" style="76" customWidth="1"/>
    <col min="15365" max="15365" width="7" style="76" customWidth="1"/>
    <col min="15366" max="15366" width="23.5546875" style="76" customWidth="1"/>
    <col min="15367" max="15616" width="11.44140625" style="76"/>
    <col min="15617" max="15617" width="19.6640625" style="76" customWidth="1"/>
    <col min="15618" max="15618" width="9.88671875" style="76" customWidth="1"/>
    <col min="15619" max="15619" width="21.33203125" style="76" customWidth="1"/>
    <col min="15620" max="15620" width="16.6640625" style="76" customWidth="1"/>
    <col min="15621" max="15621" width="7" style="76" customWidth="1"/>
    <col min="15622" max="15622" width="23.5546875" style="76" customWidth="1"/>
    <col min="15623" max="15872" width="11.44140625" style="76"/>
    <col min="15873" max="15873" width="19.6640625" style="76" customWidth="1"/>
    <col min="15874" max="15874" width="9.88671875" style="76" customWidth="1"/>
    <col min="15875" max="15875" width="21.33203125" style="76" customWidth="1"/>
    <col min="15876" max="15876" width="16.6640625" style="76" customWidth="1"/>
    <col min="15877" max="15877" width="7" style="76" customWidth="1"/>
    <col min="15878" max="15878" width="23.5546875" style="76" customWidth="1"/>
    <col min="15879" max="16128" width="11.44140625" style="76"/>
    <col min="16129" max="16129" width="19.6640625" style="76" customWidth="1"/>
    <col min="16130" max="16130" width="9.88671875" style="76" customWidth="1"/>
    <col min="16131" max="16131" width="21.33203125" style="76" customWidth="1"/>
    <col min="16132" max="16132" width="16.6640625" style="76" customWidth="1"/>
    <col min="16133" max="16133" width="7" style="76" customWidth="1"/>
    <col min="16134" max="16134" width="23.5546875" style="76" customWidth="1"/>
    <col min="16135" max="16384" width="11.44140625" style="76"/>
  </cols>
  <sheetData>
    <row r="1" spans="1:12" ht="13.2">
      <c r="A1" s="1433" t="s">
        <v>5197</v>
      </c>
    </row>
    <row r="2" spans="1:12" s="120" customFormat="1" ht="17.399999999999999">
      <c r="A2" s="124" t="s">
        <v>331</v>
      </c>
      <c r="B2" s="227" t="s">
        <v>324</v>
      </c>
      <c r="C2" s="228" t="s">
        <v>324</v>
      </c>
      <c r="D2" s="227"/>
      <c r="E2" s="124"/>
      <c r="F2" s="124"/>
      <c r="G2" s="121"/>
      <c r="H2" s="121"/>
      <c r="I2" s="121"/>
      <c r="J2" s="121"/>
      <c r="K2" s="121"/>
      <c r="L2" s="121"/>
    </row>
    <row r="3" spans="1:12" s="120" customFormat="1" ht="17.399999999999999">
      <c r="A3" s="124" t="s">
        <v>330</v>
      </c>
      <c r="B3" s="124"/>
      <c r="C3" s="123"/>
      <c r="D3" s="122"/>
      <c r="E3" s="122"/>
      <c r="F3" s="122"/>
      <c r="G3" s="121"/>
      <c r="H3" s="121"/>
      <c r="I3" s="121"/>
      <c r="J3" s="121"/>
      <c r="K3" s="121"/>
      <c r="L3" s="121"/>
    </row>
    <row r="4" spans="1:12" s="120" customFormat="1" ht="17.399999999999999">
      <c r="A4" s="124" t="s">
        <v>4040</v>
      </c>
      <c r="B4" s="124"/>
      <c r="C4" s="123"/>
      <c r="D4" s="122"/>
      <c r="E4" s="122"/>
      <c r="F4" s="122"/>
      <c r="G4" s="121"/>
      <c r="H4" s="121"/>
      <c r="I4" s="121"/>
      <c r="J4" s="121"/>
      <c r="K4" s="121"/>
      <c r="L4" s="121"/>
    </row>
    <row r="5" spans="1:12" ht="10.8" thickBot="1"/>
    <row r="6" spans="1:12" s="115" customFormat="1" ht="65.25" customHeight="1" thickBot="1">
      <c r="A6" s="284" t="s">
        <v>329</v>
      </c>
      <c r="B6" s="119"/>
      <c r="C6" s="285" t="s">
        <v>4041</v>
      </c>
      <c r="D6" s="284" t="s">
        <v>329</v>
      </c>
      <c r="E6" s="118"/>
      <c r="F6" s="117" t="s">
        <v>4041</v>
      </c>
      <c r="G6" s="116"/>
      <c r="H6" s="116"/>
      <c r="I6" s="116"/>
      <c r="J6" s="116"/>
      <c r="K6" s="116"/>
      <c r="L6" s="116"/>
    </row>
    <row r="7" spans="1:12" s="79" customFormat="1" ht="12.6" thickBot="1">
      <c r="A7" s="92" t="s">
        <v>328</v>
      </c>
      <c r="B7" s="91"/>
      <c r="C7" s="106">
        <v>7643</v>
      </c>
      <c r="D7" s="114">
        <v>1989</v>
      </c>
      <c r="E7" s="91"/>
      <c r="F7" s="106">
        <v>12963</v>
      </c>
      <c r="G7" s="80"/>
      <c r="H7" s="80"/>
      <c r="I7" s="80"/>
      <c r="J7" s="80"/>
      <c r="K7" s="80"/>
      <c r="L7" s="80"/>
    </row>
    <row r="8" spans="1:12" s="79" customFormat="1" ht="10.8" thickBot="1">
      <c r="A8" s="81"/>
      <c r="B8" s="81"/>
      <c r="C8" s="81"/>
      <c r="D8" s="113"/>
      <c r="E8" s="81"/>
      <c r="F8" s="81"/>
      <c r="G8" s="80"/>
      <c r="H8" s="80"/>
      <c r="I8" s="80"/>
      <c r="J8" s="80"/>
      <c r="K8" s="80"/>
      <c r="L8" s="80"/>
    </row>
    <row r="9" spans="1:12" s="79" customFormat="1" ht="10.8" thickBot="1">
      <c r="A9" s="92">
        <v>1965</v>
      </c>
      <c r="B9" s="91"/>
      <c r="C9" s="106">
        <v>8647</v>
      </c>
      <c r="D9" s="114">
        <v>1990</v>
      </c>
      <c r="E9" s="91"/>
      <c r="F9" s="106">
        <v>13179</v>
      </c>
      <c r="G9" s="80"/>
      <c r="H9" s="80"/>
      <c r="I9" s="80"/>
      <c r="J9" s="80"/>
      <c r="K9" s="80"/>
      <c r="L9" s="80"/>
    </row>
    <row r="10" spans="1:12" s="79" customFormat="1" ht="10.8" thickBot="1">
      <c r="A10" s="81"/>
      <c r="B10" s="81"/>
      <c r="C10" s="81"/>
      <c r="D10" s="113"/>
      <c r="E10" s="81"/>
      <c r="F10" s="81"/>
      <c r="G10" s="80"/>
      <c r="H10" s="80"/>
      <c r="I10" s="80"/>
      <c r="J10" s="80"/>
      <c r="K10" s="80"/>
      <c r="L10" s="80"/>
    </row>
    <row r="11" spans="1:12" s="79" customFormat="1" ht="10.8" thickBot="1">
      <c r="A11" s="92">
        <v>1966</v>
      </c>
      <c r="B11" s="91"/>
      <c r="C11" s="106">
        <v>8831</v>
      </c>
      <c r="D11" s="114">
        <v>1991</v>
      </c>
      <c r="E11" s="91"/>
      <c r="F11" s="106">
        <v>13422</v>
      </c>
      <c r="G11" s="80"/>
      <c r="H11" s="80"/>
      <c r="I11" s="80"/>
      <c r="J11" s="80"/>
      <c r="K11" s="80"/>
      <c r="L11" s="80"/>
    </row>
    <row r="12" spans="1:12" s="79" customFormat="1" ht="10.8" thickBot="1">
      <c r="A12" s="81"/>
      <c r="B12" s="81"/>
      <c r="C12" s="81"/>
      <c r="D12" s="113"/>
      <c r="E12" s="81"/>
      <c r="F12" s="81"/>
      <c r="G12" s="80"/>
      <c r="H12" s="80"/>
      <c r="I12" s="80"/>
      <c r="J12" s="80"/>
      <c r="K12" s="80"/>
      <c r="L12" s="80"/>
    </row>
    <row r="13" spans="1:12" s="79" customFormat="1" ht="12.6" thickBot="1">
      <c r="A13" s="92">
        <v>1967</v>
      </c>
      <c r="B13" s="91"/>
      <c r="C13" s="106">
        <v>9016</v>
      </c>
      <c r="D13" s="114" t="s">
        <v>327</v>
      </c>
      <c r="E13" s="109"/>
      <c r="F13" s="106">
        <v>13348</v>
      </c>
      <c r="G13" s="80"/>
      <c r="H13" s="80"/>
      <c r="I13" s="80"/>
      <c r="J13" s="80"/>
      <c r="K13" s="80"/>
      <c r="L13" s="80"/>
    </row>
    <row r="14" spans="1:12" s="79" customFormat="1" ht="10.8" thickBot="1">
      <c r="A14" s="81"/>
      <c r="B14" s="81"/>
      <c r="C14" s="81"/>
      <c r="D14" s="113"/>
      <c r="E14" s="81"/>
      <c r="F14" s="107"/>
      <c r="G14" s="80"/>
      <c r="H14" s="80"/>
      <c r="I14" s="80"/>
      <c r="J14" s="80"/>
      <c r="K14" s="80"/>
      <c r="L14" s="80"/>
    </row>
    <row r="15" spans="1:12" s="79" customFormat="1" ht="10.8" thickBot="1">
      <c r="A15" s="92">
        <v>1968</v>
      </c>
      <c r="B15" s="91"/>
      <c r="C15" s="106">
        <v>9200</v>
      </c>
      <c r="D15" s="114">
        <v>1992</v>
      </c>
      <c r="E15" s="91"/>
      <c r="F15" s="106">
        <v>13665</v>
      </c>
      <c r="G15" s="80"/>
      <c r="H15" s="80"/>
      <c r="I15" s="80"/>
      <c r="J15" s="80"/>
      <c r="K15" s="80"/>
      <c r="L15" s="80"/>
    </row>
    <row r="16" spans="1:12" s="79" customFormat="1" ht="10.8" thickBot="1">
      <c r="A16" s="81"/>
      <c r="B16" s="81"/>
      <c r="C16" s="81"/>
      <c r="D16" s="113"/>
      <c r="E16" s="81"/>
      <c r="F16" s="81"/>
      <c r="G16" s="80"/>
      <c r="H16" s="80"/>
      <c r="I16" s="80"/>
      <c r="J16" s="80"/>
      <c r="K16" s="80"/>
      <c r="L16" s="80"/>
    </row>
    <row r="17" spans="1:12" s="79" customFormat="1" ht="10.8" thickBot="1">
      <c r="A17" s="92">
        <v>1969</v>
      </c>
      <c r="B17" s="91"/>
      <c r="C17" s="106">
        <v>9385</v>
      </c>
      <c r="D17" s="114">
        <v>1993</v>
      </c>
      <c r="E17" s="91"/>
      <c r="F17" s="106">
        <v>13908</v>
      </c>
      <c r="G17" s="80"/>
      <c r="H17" s="80"/>
      <c r="I17" s="80"/>
      <c r="J17" s="80"/>
      <c r="K17" s="80"/>
      <c r="L17" s="80"/>
    </row>
    <row r="18" spans="1:12" s="79" customFormat="1" ht="10.8" thickBot="1">
      <c r="A18" s="81"/>
      <c r="B18" s="81"/>
      <c r="C18" s="81"/>
      <c r="D18" s="113"/>
      <c r="E18" s="81"/>
      <c r="F18" s="81"/>
      <c r="G18" s="80"/>
      <c r="H18" s="80"/>
      <c r="I18" s="80"/>
      <c r="J18" s="80"/>
      <c r="K18" s="80"/>
      <c r="L18" s="80"/>
    </row>
    <row r="19" spans="1:12" s="79" customFormat="1" ht="12.6" thickBot="1">
      <c r="A19" s="92" t="s">
        <v>326</v>
      </c>
      <c r="B19" s="109"/>
      <c r="C19" s="106">
        <v>9340</v>
      </c>
      <c r="D19" s="114">
        <v>1994</v>
      </c>
      <c r="E19" s="91"/>
      <c r="F19" s="106">
        <v>14152</v>
      </c>
      <c r="G19" s="80"/>
      <c r="H19" s="80"/>
      <c r="I19" s="80"/>
      <c r="J19" s="80"/>
      <c r="K19" s="80"/>
      <c r="L19" s="80"/>
    </row>
    <row r="20" spans="1:12" s="79" customFormat="1" ht="10.8" thickBot="1">
      <c r="A20" s="81"/>
      <c r="B20" s="81"/>
      <c r="C20" s="107"/>
      <c r="D20" s="113"/>
      <c r="E20" s="81"/>
      <c r="F20" s="81"/>
      <c r="G20" s="80"/>
      <c r="H20" s="80"/>
      <c r="I20" s="80"/>
      <c r="J20" s="80"/>
      <c r="K20" s="80"/>
      <c r="L20" s="80"/>
    </row>
    <row r="21" spans="1:12" s="79" customFormat="1" ht="10.8" thickBot="1">
      <c r="A21" s="92">
        <v>1970</v>
      </c>
      <c r="B21" s="91"/>
      <c r="C21" s="106">
        <v>9570</v>
      </c>
      <c r="D21" s="114">
        <v>1995</v>
      </c>
      <c r="E21" s="91"/>
      <c r="F21" s="106">
        <v>14395</v>
      </c>
      <c r="G21" s="80"/>
      <c r="H21" s="80"/>
      <c r="I21" s="80"/>
      <c r="J21" s="80"/>
      <c r="K21" s="80"/>
      <c r="L21" s="80"/>
    </row>
    <row r="22" spans="1:12" s="79" customFormat="1" ht="10.8" thickBot="1">
      <c r="A22" s="81"/>
      <c r="B22" s="81"/>
      <c r="C22" s="81"/>
      <c r="D22" s="113"/>
      <c r="E22" s="81"/>
      <c r="F22" s="81"/>
      <c r="G22" s="80"/>
      <c r="H22" s="80"/>
      <c r="I22" s="80"/>
      <c r="J22" s="80"/>
      <c r="K22" s="80"/>
      <c r="L22" s="80"/>
    </row>
    <row r="23" spans="1:12" s="79" customFormat="1" ht="10.8" thickBot="1">
      <c r="A23" s="92">
        <v>1971</v>
      </c>
      <c r="B23" s="91"/>
      <c r="C23" s="106">
        <v>9738</v>
      </c>
      <c r="D23" s="114">
        <v>1996</v>
      </c>
      <c r="E23" s="91"/>
      <c r="F23" s="106">
        <v>14596</v>
      </c>
      <c r="G23" s="80"/>
      <c r="H23" s="80"/>
      <c r="I23" s="80"/>
      <c r="J23" s="80"/>
      <c r="K23" s="80"/>
      <c r="L23" s="80"/>
    </row>
    <row r="24" spans="1:12" s="79" customFormat="1" ht="10.8" thickBot="1">
      <c r="A24" s="81"/>
      <c r="B24" s="81"/>
      <c r="C24" s="81"/>
      <c r="D24" s="113"/>
      <c r="E24" s="81"/>
      <c r="F24" s="81"/>
      <c r="G24" s="80"/>
      <c r="H24" s="80"/>
      <c r="I24" s="80"/>
      <c r="J24" s="80"/>
      <c r="K24" s="80"/>
      <c r="L24" s="80"/>
    </row>
    <row r="25" spans="1:12" s="79" customFormat="1" ht="10.8" thickBot="1">
      <c r="A25" s="92">
        <v>1972</v>
      </c>
      <c r="B25" s="91"/>
      <c r="C25" s="106">
        <v>9907</v>
      </c>
      <c r="D25" s="114">
        <v>1997</v>
      </c>
      <c r="E25" s="91"/>
      <c r="F25" s="106">
        <v>14796</v>
      </c>
      <c r="G25" s="80"/>
      <c r="H25" s="80"/>
      <c r="I25" s="80"/>
      <c r="J25" s="80"/>
      <c r="K25" s="80"/>
      <c r="L25" s="80"/>
    </row>
    <row r="26" spans="1:12" s="79" customFormat="1" ht="10.8" thickBot="1">
      <c r="A26" s="81"/>
      <c r="B26" s="81"/>
      <c r="C26" s="81"/>
      <c r="D26" s="113"/>
      <c r="E26" s="81"/>
      <c r="F26" s="81"/>
      <c r="G26" s="80"/>
      <c r="H26" s="80"/>
      <c r="I26" s="80"/>
      <c r="J26" s="80"/>
      <c r="K26" s="80"/>
      <c r="L26" s="80"/>
    </row>
    <row r="27" spans="1:12" s="79" customFormat="1" ht="10.8" thickBot="1">
      <c r="A27" s="92">
        <v>1973</v>
      </c>
      <c r="B27" s="91"/>
      <c r="C27" s="106">
        <v>10076</v>
      </c>
      <c r="D27" s="114">
        <v>1998</v>
      </c>
      <c r="E27" s="91"/>
      <c r="F27" s="106">
        <v>14997</v>
      </c>
      <c r="G27" s="80"/>
      <c r="H27" s="80"/>
      <c r="I27" s="80"/>
      <c r="J27" s="80"/>
      <c r="K27" s="80"/>
      <c r="L27" s="80"/>
    </row>
    <row r="28" spans="1:12" s="79" customFormat="1" ht="10.8" thickBot="1">
      <c r="A28" s="81"/>
      <c r="B28" s="81"/>
      <c r="C28" s="81"/>
      <c r="D28" s="113"/>
      <c r="E28" s="81"/>
      <c r="F28" s="81"/>
      <c r="G28" s="80"/>
      <c r="H28" s="80"/>
      <c r="I28" s="80"/>
      <c r="J28" s="80"/>
      <c r="K28" s="80"/>
      <c r="L28" s="80"/>
    </row>
    <row r="29" spans="1:12" s="79" customFormat="1" ht="10.8" thickBot="1">
      <c r="A29" s="92">
        <v>1974</v>
      </c>
      <c r="B29" s="91"/>
      <c r="C29" s="106">
        <v>10245</v>
      </c>
      <c r="D29" s="114">
        <v>1999</v>
      </c>
      <c r="E29" s="91"/>
      <c r="F29" s="106">
        <v>15197</v>
      </c>
      <c r="G29" s="80"/>
      <c r="H29" s="80"/>
      <c r="I29" s="80"/>
      <c r="J29" s="80"/>
      <c r="K29" s="80"/>
      <c r="L29" s="80"/>
    </row>
    <row r="30" spans="1:12" s="79" customFormat="1" ht="10.8" thickBot="1">
      <c r="A30" s="81"/>
      <c r="B30" s="81"/>
      <c r="C30" s="81"/>
      <c r="D30" s="113"/>
      <c r="E30" s="81"/>
      <c r="F30" s="81"/>
      <c r="G30" s="80"/>
      <c r="H30" s="80"/>
      <c r="I30" s="80"/>
      <c r="J30" s="80"/>
      <c r="K30" s="80"/>
      <c r="L30" s="80"/>
    </row>
    <row r="31" spans="1:12" s="79" customFormat="1" ht="10.8" thickBot="1">
      <c r="A31" s="92">
        <v>1975</v>
      </c>
      <c r="B31" s="91"/>
      <c r="C31" s="106">
        <v>10413</v>
      </c>
      <c r="D31" s="114">
        <v>2000</v>
      </c>
      <c r="E31" s="91"/>
      <c r="F31" s="106">
        <v>15398</v>
      </c>
      <c r="G31" s="80"/>
      <c r="H31" s="80"/>
      <c r="I31" s="80"/>
      <c r="J31" s="80"/>
      <c r="K31" s="80"/>
      <c r="L31" s="80"/>
    </row>
    <row r="32" spans="1:12" s="79" customFormat="1" ht="10.8" thickBot="1">
      <c r="A32" s="81"/>
      <c r="B32" s="81"/>
      <c r="C32" s="81"/>
      <c r="D32" s="113"/>
      <c r="E32" s="81"/>
      <c r="F32" s="81"/>
      <c r="G32" s="80"/>
      <c r="H32" s="80"/>
      <c r="I32" s="80"/>
      <c r="J32" s="80"/>
      <c r="K32" s="80"/>
      <c r="L32" s="80"/>
    </row>
    <row r="33" spans="1:12" s="79" customFormat="1" ht="10.8" thickBot="1">
      <c r="A33" s="92">
        <v>1976</v>
      </c>
      <c r="B33" s="91"/>
      <c r="C33" s="106">
        <v>10565</v>
      </c>
      <c r="D33" s="114">
        <v>2001</v>
      </c>
      <c r="E33" s="91"/>
      <c r="F33" s="106">
        <v>15572</v>
      </c>
      <c r="G33" s="80"/>
      <c r="H33" s="80"/>
      <c r="I33" s="80"/>
      <c r="J33" s="80"/>
      <c r="K33" s="80"/>
      <c r="L33" s="80"/>
    </row>
    <row r="34" spans="1:12" s="79" customFormat="1" ht="10.8" thickBot="1">
      <c r="A34" s="81"/>
      <c r="B34" s="81"/>
      <c r="C34" s="81"/>
      <c r="D34" s="113"/>
      <c r="E34" s="81"/>
      <c r="F34" s="81"/>
      <c r="G34" s="80"/>
      <c r="H34" s="80"/>
      <c r="I34" s="80"/>
      <c r="J34" s="80"/>
      <c r="K34" s="80"/>
      <c r="L34" s="80"/>
    </row>
    <row r="35" spans="1:12" s="79" customFormat="1" ht="10.8" thickBot="1">
      <c r="A35" s="92">
        <v>1977</v>
      </c>
      <c r="B35" s="91"/>
      <c r="C35" s="106">
        <v>10718</v>
      </c>
      <c r="D35" s="99" t="s">
        <v>3961</v>
      </c>
      <c r="E35" s="112"/>
      <c r="F35" s="111">
        <v>15116</v>
      </c>
      <c r="G35" s="80"/>
      <c r="H35" s="80"/>
      <c r="I35" s="80"/>
      <c r="J35" s="80"/>
      <c r="K35" s="80"/>
      <c r="L35" s="80"/>
    </row>
    <row r="36" spans="1:12" s="79" customFormat="1" ht="10.8" thickBot="1">
      <c r="A36" s="81"/>
      <c r="B36" s="81"/>
      <c r="C36" s="81"/>
      <c r="D36" s="102"/>
      <c r="E36" s="108"/>
      <c r="F36" s="110"/>
      <c r="G36" s="80"/>
      <c r="H36" s="80"/>
      <c r="I36" s="80"/>
      <c r="J36" s="80"/>
      <c r="K36" s="80"/>
      <c r="L36" s="80"/>
    </row>
    <row r="37" spans="1:12" s="79" customFormat="1" ht="10.8" thickBot="1">
      <c r="A37" s="92">
        <v>1978</v>
      </c>
      <c r="B37" s="91"/>
      <c r="C37" s="106">
        <v>10870</v>
      </c>
      <c r="D37" s="99" t="s">
        <v>3962</v>
      </c>
      <c r="E37" s="98"/>
      <c r="F37" s="97">
        <v>15668.271000000001</v>
      </c>
      <c r="H37" s="96"/>
      <c r="I37" s="80"/>
      <c r="J37" s="95"/>
      <c r="K37" s="80"/>
      <c r="L37" s="80"/>
    </row>
    <row r="38" spans="1:12" s="79" customFormat="1" ht="10.8" thickBot="1">
      <c r="A38" s="81"/>
      <c r="B38" s="81"/>
      <c r="C38" s="81"/>
      <c r="D38" s="102"/>
      <c r="E38" s="108"/>
      <c r="F38" s="100"/>
      <c r="J38" s="95"/>
      <c r="K38" s="80"/>
      <c r="L38" s="80"/>
    </row>
    <row r="39" spans="1:12" s="79" customFormat="1" ht="10.8" thickBot="1">
      <c r="A39" s="92">
        <v>1979</v>
      </c>
      <c r="B39" s="91"/>
      <c r="C39" s="106">
        <v>11022</v>
      </c>
      <c r="D39" s="99">
        <v>2003</v>
      </c>
      <c r="E39" s="98"/>
      <c r="F39" s="97">
        <v>15837.835999999999</v>
      </c>
      <c r="H39" s="96"/>
      <c r="I39" s="80"/>
      <c r="J39" s="95"/>
      <c r="K39" s="80"/>
      <c r="L39" s="80"/>
    </row>
    <row r="40" spans="1:12" s="79" customFormat="1" ht="10.8" thickBot="1">
      <c r="A40" s="81"/>
      <c r="B40" s="81"/>
      <c r="C40" s="81"/>
      <c r="D40" s="102"/>
      <c r="E40" s="108"/>
      <c r="F40" s="100"/>
      <c r="J40" s="95"/>
      <c r="K40" s="80"/>
      <c r="L40" s="80"/>
    </row>
    <row r="41" spans="1:12" s="79" customFormat="1" ht="10.8" thickBot="1">
      <c r="A41" s="92">
        <v>1980</v>
      </c>
      <c r="B41" s="91"/>
      <c r="C41" s="106">
        <v>11174</v>
      </c>
      <c r="D41" s="99">
        <v>2004</v>
      </c>
      <c r="E41" s="98"/>
      <c r="F41" s="97">
        <v>16001.669</v>
      </c>
      <c r="H41" s="96"/>
      <c r="I41" s="80"/>
      <c r="J41" s="95"/>
      <c r="K41" s="80"/>
      <c r="L41" s="80"/>
    </row>
    <row r="42" spans="1:12" s="79" customFormat="1" ht="10.8" thickBot="1">
      <c r="A42" s="81"/>
      <c r="B42" s="81"/>
      <c r="C42" s="81"/>
      <c r="D42" s="102"/>
      <c r="E42" s="108"/>
      <c r="F42" s="100"/>
      <c r="J42" s="95"/>
      <c r="K42" s="80"/>
      <c r="L42" s="80"/>
    </row>
    <row r="43" spans="1:12" s="79" customFormat="1" ht="10.8" thickBot="1">
      <c r="A43" s="92">
        <v>1981</v>
      </c>
      <c r="B43" s="91"/>
      <c r="C43" s="106">
        <v>11360</v>
      </c>
      <c r="D43" s="99">
        <v>2005</v>
      </c>
      <c r="E43" s="98"/>
      <c r="F43" s="97">
        <v>16165.316000000001</v>
      </c>
      <c r="H43" s="96"/>
      <c r="I43" s="80"/>
      <c r="J43" s="95"/>
      <c r="K43" s="80"/>
      <c r="L43" s="80"/>
    </row>
    <row r="44" spans="1:12" s="79" customFormat="1" ht="10.8" thickBot="1">
      <c r="A44" s="81"/>
      <c r="B44" s="81"/>
      <c r="C44" s="81"/>
      <c r="D44" s="102"/>
      <c r="E44" s="108"/>
      <c r="F44" s="100"/>
      <c r="J44" s="95"/>
      <c r="K44" s="80"/>
      <c r="L44" s="80"/>
    </row>
    <row r="45" spans="1:12" s="79" customFormat="1" ht="12.6" thickBot="1">
      <c r="A45" s="92" t="s">
        <v>325</v>
      </c>
      <c r="B45" s="109"/>
      <c r="C45" s="106">
        <v>11330</v>
      </c>
      <c r="D45" s="99">
        <v>2006</v>
      </c>
      <c r="E45" s="98"/>
      <c r="F45" s="97">
        <v>16332.171</v>
      </c>
      <c r="H45" s="96"/>
      <c r="I45" s="80"/>
      <c r="J45" s="95"/>
      <c r="K45" s="80"/>
      <c r="L45" s="80"/>
    </row>
    <row r="46" spans="1:12" s="79" customFormat="1" ht="10.8" thickBot="1">
      <c r="A46" s="81"/>
      <c r="B46" s="81"/>
      <c r="C46" s="81"/>
      <c r="D46" s="102"/>
      <c r="E46" s="108"/>
      <c r="F46" s="100"/>
      <c r="J46" s="95"/>
      <c r="K46" s="80"/>
      <c r="L46" s="80"/>
    </row>
    <row r="47" spans="1:12" s="79" customFormat="1" ht="10.8" thickBot="1">
      <c r="A47" s="92">
        <v>1982</v>
      </c>
      <c r="B47" s="91"/>
      <c r="C47" s="106">
        <v>11545</v>
      </c>
      <c r="D47" s="99">
        <v>2007</v>
      </c>
      <c r="E47" s="98"/>
      <c r="F47" s="97">
        <v>16504.868999999999</v>
      </c>
      <c r="H47" s="96"/>
      <c r="I47" s="80"/>
      <c r="J47" s="95"/>
      <c r="K47" s="80"/>
      <c r="L47" s="80"/>
    </row>
    <row r="48" spans="1:12" s="79" customFormat="1" ht="10.8" thickBot="1">
      <c r="A48" s="81"/>
      <c r="B48" s="81"/>
      <c r="C48" s="81"/>
      <c r="D48" s="102"/>
      <c r="E48" s="108"/>
      <c r="F48" s="100"/>
      <c r="J48" s="95"/>
      <c r="K48" s="80"/>
      <c r="L48" s="80"/>
    </row>
    <row r="49" spans="1:12" s="79" customFormat="1" ht="10.8" thickBot="1">
      <c r="A49" s="92">
        <v>1983</v>
      </c>
      <c r="B49" s="91"/>
      <c r="C49" s="106">
        <v>11731</v>
      </c>
      <c r="D49" s="99">
        <v>2008</v>
      </c>
      <c r="E49" s="98"/>
      <c r="F49" s="97">
        <v>16686.852999999999</v>
      </c>
      <c r="H49" s="96"/>
      <c r="I49" s="80"/>
      <c r="J49" s="95"/>
      <c r="K49" s="80"/>
      <c r="L49" s="80"/>
    </row>
    <row r="50" spans="1:12" s="79" customFormat="1" ht="10.8" thickBot="1">
      <c r="A50" s="81"/>
      <c r="B50" s="81"/>
      <c r="C50" s="81"/>
      <c r="D50" s="102"/>
      <c r="E50" s="101"/>
      <c r="F50" s="100"/>
      <c r="J50" s="95"/>
      <c r="K50" s="80"/>
      <c r="L50" s="80"/>
    </row>
    <row r="51" spans="1:12" s="79" customFormat="1" ht="10.8" thickBot="1">
      <c r="A51" s="92">
        <v>1984</v>
      </c>
      <c r="B51" s="91"/>
      <c r="C51" s="106">
        <v>11917</v>
      </c>
      <c r="D51" s="99">
        <v>2009</v>
      </c>
      <c r="E51" s="98"/>
      <c r="F51" s="97">
        <v>16876.767</v>
      </c>
      <c r="H51" s="96"/>
      <c r="I51" s="80"/>
      <c r="J51" s="95"/>
      <c r="K51" s="80"/>
      <c r="L51" s="80"/>
    </row>
    <row r="52" spans="1:12" s="79" customFormat="1" ht="10.8" thickBot="1">
      <c r="A52" s="81"/>
      <c r="B52" s="81"/>
      <c r="C52" s="107"/>
      <c r="D52" s="104"/>
      <c r="E52" s="103"/>
      <c r="F52" s="100"/>
      <c r="J52" s="95"/>
      <c r="K52" s="80"/>
      <c r="L52" s="80"/>
    </row>
    <row r="53" spans="1:12" s="79" customFormat="1" ht="10.8" thickBot="1">
      <c r="A53" s="92">
        <v>1985</v>
      </c>
      <c r="B53" s="91"/>
      <c r="C53" s="106">
        <v>12102</v>
      </c>
      <c r="D53" s="99">
        <v>2010</v>
      </c>
      <c r="E53" s="98"/>
      <c r="F53" s="97">
        <v>17066.142</v>
      </c>
      <c r="H53" s="96"/>
      <c r="I53" s="80"/>
      <c r="J53" s="95"/>
      <c r="K53" s="105" t="s">
        <v>324</v>
      </c>
      <c r="L53" s="80"/>
    </row>
    <row r="54" spans="1:12" s="79" customFormat="1" ht="10.8" thickBot="1">
      <c r="A54" s="93"/>
      <c r="B54" s="93"/>
      <c r="C54" s="93"/>
      <c r="D54" s="104"/>
      <c r="E54" s="103"/>
      <c r="F54" s="100"/>
      <c r="J54" s="95"/>
      <c r="K54" s="80"/>
      <c r="L54" s="80"/>
    </row>
    <row r="55" spans="1:12" s="79" customFormat="1" ht="10.8" thickBot="1">
      <c r="A55" s="92">
        <v>1986</v>
      </c>
      <c r="B55" s="91"/>
      <c r="C55" s="90">
        <v>12317</v>
      </c>
      <c r="D55" s="99">
        <v>2011</v>
      </c>
      <c r="E55" s="98"/>
      <c r="F55" s="97">
        <v>17255.526999999998</v>
      </c>
      <c r="H55" s="96"/>
      <c r="I55" s="80"/>
      <c r="J55" s="95"/>
      <c r="K55" s="80"/>
      <c r="L55" s="80"/>
    </row>
    <row r="56" spans="1:12" s="79" customFormat="1" ht="10.8" thickBot="1">
      <c r="A56" s="94"/>
      <c r="B56" s="94"/>
      <c r="D56" s="102"/>
      <c r="E56" s="101"/>
      <c r="F56" s="100"/>
      <c r="J56" s="95"/>
      <c r="K56" s="80"/>
      <c r="L56" s="80"/>
    </row>
    <row r="57" spans="1:12" s="79" customFormat="1" ht="10.8" thickBot="1">
      <c r="A57" s="92">
        <v>1987</v>
      </c>
      <c r="B57" s="91"/>
      <c r="C57" s="90">
        <v>12533</v>
      </c>
      <c r="D57" s="99">
        <v>2012</v>
      </c>
      <c r="E57" s="98"/>
      <c r="F57" s="97">
        <v>17444.798999999999</v>
      </c>
      <c r="H57" s="96"/>
      <c r="I57" s="80"/>
      <c r="J57" s="95"/>
      <c r="K57" s="80"/>
      <c r="L57" s="80"/>
    </row>
    <row r="58" spans="1:12" s="79" customFormat="1" ht="10.8" thickBot="1">
      <c r="A58" s="94"/>
      <c r="B58" s="94"/>
      <c r="D58" s="93"/>
      <c r="E58" s="93"/>
      <c r="F58" s="93"/>
      <c r="G58" s="80"/>
      <c r="H58" s="80"/>
      <c r="I58" s="80"/>
    </row>
    <row r="59" spans="1:12" s="79" customFormat="1" ht="10.8" thickBot="1">
      <c r="A59" s="92">
        <v>1988</v>
      </c>
      <c r="B59" s="91"/>
      <c r="C59" s="90">
        <v>12748</v>
      </c>
      <c r="D59" s="99">
        <v>2013</v>
      </c>
      <c r="E59" s="98"/>
      <c r="F59" s="97">
        <v>17632</v>
      </c>
      <c r="G59" s="80"/>
      <c r="H59" s="80"/>
      <c r="I59" s="80"/>
    </row>
    <row r="60" spans="1:12" s="79" customFormat="1" ht="23.25" customHeight="1">
      <c r="A60" s="1571" t="s">
        <v>4043</v>
      </c>
      <c r="B60" s="1571"/>
      <c r="C60" s="1571"/>
      <c r="D60" s="1571"/>
      <c r="E60" s="1571"/>
      <c r="F60" s="1571"/>
      <c r="G60" s="82"/>
      <c r="H60" s="82"/>
      <c r="I60" s="80"/>
    </row>
    <row r="61" spans="1:12" s="79" customFormat="1" ht="21.75" customHeight="1">
      <c r="A61" s="1572" t="s">
        <v>4044</v>
      </c>
      <c r="B61" s="1572"/>
      <c r="C61" s="1572"/>
      <c r="D61" s="1572"/>
      <c r="E61" s="1572"/>
      <c r="F61" s="1572"/>
      <c r="G61" s="88"/>
      <c r="H61" s="88"/>
      <c r="I61" s="80"/>
    </row>
    <row r="62" spans="1:12" s="79" customFormat="1" ht="12.75" hidden="1" customHeight="1">
      <c r="A62" s="89"/>
      <c r="B62" s="89"/>
      <c r="C62" s="89"/>
      <c r="D62" s="89"/>
      <c r="E62" s="89"/>
      <c r="F62" s="89"/>
      <c r="G62" s="88"/>
      <c r="H62" s="88"/>
      <c r="I62" s="80"/>
    </row>
    <row r="63" spans="1:12" s="79" customFormat="1">
      <c r="A63" s="86" t="s">
        <v>4042</v>
      </c>
      <c r="B63" s="86"/>
      <c r="C63" s="87"/>
      <c r="D63" s="86"/>
      <c r="E63" s="86"/>
      <c r="F63" s="86"/>
      <c r="G63" s="85"/>
      <c r="H63" s="82"/>
      <c r="I63" s="80"/>
    </row>
    <row r="64" spans="1:12" s="79" customFormat="1">
      <c r="A64" s="83"/>
      <c r="B64" s="83"/>
      <c r="C64" s="84"/>
      <c r="D64" s="83"/>
      <c r="E64" s="83"/>
      <c r="G64" s="82"/>
      <c r="H64" s="82"/>
      <c r="I64" s="80"/>
    </row>
    <row r="65" spans="3:12" s="79" customFormat="1">
      <c r="C65" s="81"/>
      <c r="G65" s="80"/>
      <c r="I65" s="80"/>
    </row>
    <row r="66" spans="3:12" s="79" customFormat="1">
      <c r="C66" s="81"/>
      <c r="G66" s="80"/>
      <c r="I66" s="80"/>
    </row>
    <row r="67" spans="3:12" s="79" customFormat="1">
      <c r="C67" s="81"/>
      <c r="G67" s="80"/>
      <c r="I67" s="80"/>
    </row>
    <row r="68" spans="3:12" s="79" customFormat="1">
      <c r="C68" s="81"/>
      <c r="G68" s="80"/>
      <c r="I68" s="80"/>
    </row>
    <row r="69" spans="3:12" s="79" customFormat="1">
      <c r="C69" s="81"/>
      <c r="G69" s="80"/>
      <c r="I69" s="80"/>
    </row>
    <row r="70" spans="3:12" s="79" customFormat="1">
      <c r="C70" s="81"/>
      <c r="G70" s="80"/>
      <c r="I70" s="80"/>
    </row>
    <row r="71" spans="3:12" s="79" customFormat="1">
      <c r="C71" s="81"/>
      <c r="G71" s="80"/>
      <c r="I71" s="80"/>
    </row>
    <row r="72" spans="3:12" s="79" customFormat="1">
      <c r="C72" s="81"/>
      <c r="G72" s="80"/>
      <c r="I72" s="80"/>
    </row>
    <row r="73" spans="3:12" s="79" customFormat="1">
      <c r="C73" s="81"/>
      <c r="G73" s="80"/>
      <c r="I73" s="80"/>
    </row>
    <row r="74" spans="3:12" s="79" customFormat="1">
      <c r="C74" s="81"/>
      <c r="G74" s="80"/>
      <c r="H74" s="80"/>
      <c r="I74" s="80"/>
      <c r="J74" s="80"/>
      <c r="L74" s="80"/>
    </row>
    <row r="75" spans="3:12" s="79" customFormat="1">
      <c r="C75" s="81"/>
      <c r="G75" s="80"/>
      <c r="H75" s="80"/>
      <c r="I75" s="80"/>
      <c r="J75" s="80"/>
      <c r="L75" s="80"/>
    </row>
    <row r="76" spans="3:12" s="79" customFormat="1">
      <c r="C76" s="81"/>
      <c r="G76" s="80"/>
      <c r="H76" s="80"/>
      <c r="I76" s="80"/>
      <c r="J76" s="80"/>
      <c r="L76" s="80"/>
    </row>
    <row r="77" spans="3:12" s="79" customFormat="1">
      <c r="C77" s="81"/>
      <c r="G77" s="80"/>
      <c r="H77" s="80"/>
      <c r="I77" s="80"/>
      <c r="J77" s="80"/>
      <c r="L77" s="80"/>
    </row>
    <row r="78" spans="3:12" s="79" customFormat="1">
      <c r="C78" s="81"/>
      <c r="G78" s="80"/>
      <c r="H78" s="80"/>
      <c r="I78" s="80"/>
      <c r="J78" s="80"/>
      <c r="L78" s="80"/>
    </row>
    <row r="79" spans="3:12" s="79" customFormat="1">
      <c r="C79" s="81"/>
      <c r="G79" s="80"/>
      <c r="H79" s="80"/>
      <c r="I79" s="80"/>
      <c r="J79" s="80"/>
      <c r="L79" s="80"/>
    </row>
    <row r="80" spans="3:12" s="79" customFormat="1">
      <c r="C80" s="81"/>
      <c r="G80" s="80"/>
      <c r="H80" s="80"/>
      <c r="I80" s="80"/>
      <c r="J80" s="80"/>
      <c r="L80" s="80"/>
    </row>
    <row r="81" spans="3:12" s="79" customFormat="1">
      <c r="C81" s="81"/>
      <c r="G81" s="80"/>
      <c r="H81" s="80"/>
      <c r="I81" s="80"/>
      <c r="J81" s="80"/>
      <c r="L81" s="80"/>
    </row>
    <row r="82" spans="3:12" s="79" customFormat="1">
      <c r="C82" s="81"/>
      <c r="G82" s="80"/>
      <c r="H82" s="80"/>
      <c r="I82" s="80"/>
      <c r="J82" s="80"/>
      <c r="L82" s="80"/>
    </row>
    <row r="83" spans="3:12" s="79" customFormat="1">
      <c r="C83" s="81"/>
      <c r="G83" s="80"/>
      <c r="H83" s="80"/>
      <c r="I83" s="80"/>
      <c r="J83" s="80"/>
      <c r="L83" s="80"/>
    </row>
    <row r="84" spans="3:12" s="79" customFormat="1">
      <c r="C84" s="81"/>
      <c r="G84" s="80"/>
      <c r="H84" s="80"/>
      <c r="I84" s="80"/>
      <c r="J84" s="80"/>
      <c r="L84" s="80"/>
    </row>
    <row r="85" spans="3:12" s="79" customFormat="1">
      <c r="C85" s="81"/>
      <c r="G85" s="80"/>
      <c r="H85" s="80"/>
      <c r="I85" s="80"/>
      <c r="J85" s="80"/>
      <c r="K85" s="80"/>
      <c r="L85" s="80"/>
    </row>
    <row r="86" spans="3:12" s="79" customFormat="1">
      <c r="C86" s="81"/>
      <c r="G86" s="80"/>
      <c r="H86" s="80"/>
      <c r="I86" s="80"/>
      <c r="J86" s="80"/>
      <c r="K86" s="80"/>
      <c r="L86" s="80"/>
    </row>
    <row r="87" spans="3:12" s="79" customFormat="1">
      <c r="C87" s="81"/>
      <c r="G87" s="80"/>
      <c r="H87" s="80"/>
      <c r="I87" s="80"/>
      <c r="J87" s="80"/>
      <c r="K87" s="80"/>
      <c r="L87" s="80"/>
    </row>
    <row r="88" spans="3:12" s="79" customFormat="1">
      <c r="C88" s="81"/>
      <c r="G88" s="80"/>
      <c r="H88" s="80"/>
      <c r="I88" s="80"/>
      <c r="J88" s="80"/>
      <c r="K88" s="80"/>
      <c r="L88" s="80"/>
    </row>
    <row r="89" spans="3:12" s="79" customFormat="1">
      <c r="C89" s="81"/>
      <c r="G89" s="80"/>
      <c r="H89" s="80"/>
      <c r="I89" s="80"/>
      <c r="J89" s="80"/>
      <c r="K89" s="80"/>
      <c r="L89" s="80"/>
    </row>
    <row r="90" spans="3:12" s="79" customFormat="1">
      <c r="C90" s="81"/>
      <c r="G90" s="80"/>
      <c r="H90" s="80"/>
      <c r="I90" s="80"/>
      <c r="J90" s="80"/>
      <c r="K90" s="80"/>
      <c r="L90" s="80"/>
    </row>
    <row r="91" spans="3:12" s="79" customFormat="1">
      <c r="C91" s="81"/>
      <c r="G91" s="80"/>
      <c r="H91" s="80"/>
      <c r="I91" s="80"/>
      <c r="J91" s="80"/>
      <c r="K91" s="80"/>
      <c r="L91" s="80"/>
    </row>
    <row r="92" spans="3:12" s="79" customFormat="1">
      <c r="C92" s="81"/>
      <c r="G92" s="80"/>
      <c r="H92" s="80"/>
      <c r="I92" s="80"/>
      <c r="J92" s="80"/>
      <c r="K92" s="80"/>
      <c r="L92" s="80"/>
    </row>
    <row r="93" spans="3:12" s="79" customFormat="1">
      <c r="C93" s="81"/>
      <c r="G93" s="80"/>
      <c r="H93" s="80"/>
      <c r="I93" s="80"/>
      <c r="J93" s="80"/>
      <c r="K93" s="80"/>
      <c r="L93" s="80"/>
    </row>
    <row r="94" spans="3:12" s="79" customFormat="1">
      <c r="C94" s="81"/>
      <c r="G94" s="80"/>
      <c r="H94" s="80"/>
      <c r="I94" s="80"/>
      <c r="J94" s="80"/>
      <c r="K94" s="80"/>
      <c r="L94" s="80"/>
    </row>
    <row r="95" spans="3:12" s="79" customFormat="1">
      <c r="C95" s="81"/>
      <c r="G95" s="80"/>
      <c r="H95" s="80"/>
      <c r="I95" s="80"/>
      <c r="J95" s="80"/>
      <c r="K95" s="80"/>
      <c r="L95" s="80"/>
    </row>
    <row r="96" spans="3:12" s="79" customFormat="1">
      <c r="C96" s="81"/>
      <c r="G96" s="80"/>
      <c r="H96" s="80"/>
      <c r="I96" s="80"/>
      <c r="J96" s="80"/>
      <c r="K96" s="80"/>
      <c r="L96" s="80"/>
    </row>
    <row r="97" spans="3:12" s="79" customFormat="1">
      <c r="C97" s="81"/>
      <c r="G97" s="80"/>
      <c r="H97" s="80"/>
      <c r="I97" s="80"/>
      <c r="J97" s="80"/>
      <c r="K97" s="80"/>
      <c r="L97" s="80"/>
    </row>
    <row r="98" spans="3:12" s="79" customFormat="1">
      <c r="C98" s="81"/>
      <c r="G98" s="80"/>
      <c r="H98" s="80"/>
      <c r="I98" s="80"/>
      <c r="J98" s="80"/>
      <c r="K98" s="80"/>
      <c r="L98" s="80"/>
    </row>
    <row r="99" spans="3:12" s="79" customFormat="1">
      <c r="C99" s="81"/>
      <c r="G99" s="80"/>
      <c r="H99" s="80"/>
      <c r="I99" s="80"/>
      <c r="J99" s="80"/>
      <c r="K99" s="80"/>
      <c r="L99" s="80"/>
    </row>
    <row r="100" spans="3:12" s="79" customFormat="1">
      <c r="C100" s="81"/>
      <c r="G100" s="80"/>
      <c r="H100" s="80"/>
      <c r="I100" s="80"/>
      <c r="J100" s="80"/>
      <c r="K100" s="80"/>
      <c r="L100" s="80"/>
    </row>
    <row r="101" spans="3:12" s="79" customFormat="1">
      <c r="C101" s="81"/>
      <c r="G101" s="80"/>
      <c r="H101" s="80"/>
      <c r="I101" s="80"/>
      <c r="J101" s="80"/>
      <c r="K101" s="80"/>
      <c r="L101" s="80"/>
    </row>
    <row r="102" spans="3:12" s="79" customFormat="1">
      <c r="C102" s="81"/>
      <c r="G102" s="80"/>
      <c r="H102" s="80"/>
      <c r="I102" s="80"/>
      <c r="J102" s="80"/>
      <c r="K102" s="80"/>
      <c r="L102" s="80"/>
    </row>
    <row r="103" spans="3:12" s="79" customFormat="1">
      <c r="C103" s="81"/>
      <c r="G103" s="80"/>
      <c r="H103" s="80"/>
      <c r="I103" s="80"/>
      <c r="J103" s="80"/>
      <c r="K103" s="80"/>
      <c r="L103" s="80"/>
    </row>
    <row r="104" spans="3:12" s="79" customFormat="1">
      <c r="C104" s="81"/>
      <c r="G104" s="80"/>
      <c r="H104" s="80"/>
      <c r="I104" s="80"/>
      <c r="J104" s="80"/>
      <c r="K104" s="80"/>
      <c r="L104" s="80"/>
    </row>
    <row r="105" spans="3:12" s="79" customFormat="1">
      <c r="C105" s="81"/>
      <c r="G105" s="80"/>
      <c r="H105" s="80"/>
      <c r="I105" s="80"/>
      <c r="J105" s="80"/>
      <c r="K105" s="80"/>
      <c r="L105" s="80"/>
    </row>
    <row r="106" spans="3:12" s="79" customFormat="1">
      <c r="C106" s="81"/>
      <c r="G106" s="80"/>
      <c r="H106" s="80"/>
      <c r="I106" s="80"/>
      <c r="J106" s="80"/>
      <c r="K106" s="80"/>
      <c r="L106" s="80"/>
    </row>
    <row r="107" spans="3:12" s="79" customFormat="1">
      <c r="C107" s="81"/>
      <c r="G107" s="80"/>
      <c r="H107" s="80"/>
      <c r="I107" s="80"/>
      <c r="J107" s="80"/>
      <c r="K107" s="80"/>
      <c r="L107" s="80"/>
    </row>
    <row r="108" spans="3:12" s="79" customFormat="1">
      <c r="C108" s="81"/>
      <c r="G108" s="80"/>
      <c r="H108" s="80"/>
      <c r="I108" s="80"/>
      <c r="J108" s="80"/>
      <c r="K108" s="80"/>
      <c r="L108" s="80"/>
    </row>
    <row r="109" spans="3:12" s="79" customFormat="1">
      <c r="C109" s="81"/>
      <c r="G109" s="80"/>
      <c r="H109" s="80"/>
      <c r="I109" s="80"/>
      <c r="J109" s="80"/>
      <c r="K109" s="80"/>
      <c r="L109" s="80"/>
    </row>
    <row r="110" spans="3:12" s="79" customFormat="1">
      <c r="C110" s="81"/>
      <c r="G110" s="80"/>
      <c r="H110" s="80"/>
      <c r="I110" s="80"/>
      <c r="J110" s="80"/>
      <c r="K110" s="80"/>
      <c r="L110" s="80"/>
    </row>
    <row r="111" spans="3:12" s="79" customFormat="1">
      <c r="C111" s="81"/>
      <c r="G111" s="80"/>
      <c r="H111" s="80"/>
      <c r="I111" s="80"/>
      <c r="J111" s="80"/>
      <c r="K111" s="80"/>
      <c r="L111" s="80"/>
    </row>
    <row r="112" spans="3:12" s="79" customFormat="1">
      <c r="C112" s="81"/>
      <c r="G112" s="80"/>
      <c r="H112" s="80"/>
      <c r="I112" s="80"/>
      <c r="J112" s="80"/>
      <c r="K112" s="80"/>
      <c r="L112" s="80"/>
    </row>
    <row r="113" spans="3:12" s="79" customFormat="1">
      <c r="C113" s="81"/>
      <c r="G113" s="80"/>
      <c r="H113" s="80"/>
      <c r="I113" s="80"/>
      <c r="J113" s="80"/>
      <c r="K113" s="80"/>
      <c r="L113" s="80"/>
    </row>
    <row r="114" spans="3:12" s="79" customFormat="1">
      <c r="C114" s="81"/>
      <c r="G114" s="80"/>
      <c r="H114" s="80"/>
      <c r="I114" s="80"/>
      <c r="J114" s="80"/>
      <c r="K114" s="80"/>
      <c r="L114" s="80"/>
    </row>
    <row r="115" spans="3:12" s="79" customFormat="1">
      <c r="C115" s="81"/>
      <c r="G115" s="80"/>
      <c r="H115" s="80"/>
      <c r="I115" s="80"/>
      <c r="J115" s="80"/>
      <c r="K115" s="80"/>
      <c r="L115" s="80"/>
    </row>
    <row r="116" spans="3:12" s="79" customFormat="1">
      <c r="C116" s="81"/>
      <c r="G116" s="80"/>
      <c r="H116" s="80"/>
      <c r="I116" s="80"/>
      <c r="J116" s="80"/>
      <c r="K116" s="80"/>
      <c r="L116" s="80"/>
    </row>
    <row r="117" spans="3:12" s="79" customFormat="1">
      <c r="C117" s="81"/>
      <c r="G117" s="80"/>
      <c r="H117" s="80"/>
      <c r="I117" s="80"/>
      <c r="J117" s="80"/>
      <c r="K117" s="80"/>
      <c r="L117" s="80"/>
    </row>
    <row r="118" spans="3:12" s="79" customFormat="1">
      <c r="C118" s="81"/>
      <c r="G118" s="80"/>
      <c r="H118" s="80"/>
      <c r="I118" s="80"/>
      <c r="J118" s="80"/>
      <c r="K118" s="80"/>
      <c r="L118" s="80"/>
    </row>
    <row r="119" spans="3:12" s="79" customFormat="1">
      <c r="C119" s="81"/>
      <c r="G119" s="80"/>
      <c r="H119" s="80"/>
      <c r="I119" s="80"/>
      <c r="J119" s="80"/>
      <c r="K119" s="80"/>
      <c r="L119" s="80"/>
    </row>
    <row r="120" spans="3:12" s="79" customFormat="1">
      <c r="C120" s="81"/>
      <c r="G120" s="80"/>
      <c r="H120" s="80"/>
      <c r="I120" s="80"/>
      <c r="J120" s="80"/>
      <c r="K120" s="80"/>
      <c r="L120" s="80"/>
    </row>
    <row r="121" spans="3:12" s="79" customFormat="1">
      <c r="C121" s="81"/>
      <c r="G121" s="80"/>
      <c r="H121" s="80"/>
      <c r="I121" s="80"/>
      <c r="J121" s="80"/>
      <c r="K121" s="80"/>
      <c r="L121" s="80"/>
    </row>
    <row r="122" spans="3:12" s="79" customFormat="1">
      <c r="C122" s="81"/>
      <c r="G122" s="80"/>
      <c r="H122" s="80"/>
      <c r="I122" s="80"/>
      <c r="J122" s="80"/>
      <c r="K122" s="80"/>
      <c r="L122" s="80"/>
    </row>
    <row r="123" spans="3:12" s="79" customFormat="1">
      <c r="C123" s="81"/>
      <c r="G123" s="80"/>
      <c r="H123" s="80"/>
      <c r="I123" s="80"/>
      <c r="J123" s="80"/>
      <c r="K123" s="80"/>
      <c r="L123" s="80"/>
    </row>
    <row r="124" spans="3:12" s="79" customFormat="1">
      <c r="C124" s="81"/>
      <c r="G124" s="80"/>
      <c r="H124" s="80"/>
      <c r="I124" s="80"/>
      <c r="J124" s="80"/>
      <c r="K124" s="80"/>
      <c r="L124" s="80"/>
    </row>
    <row r="125" spans="3:12" s="79" customFormat="1">
      <c r="C125" s="81"/>
      <c r="G125" s="80"/>
      <c r="H125" s="80"/>
      <c r="I125" s="80"/>
      <c r="J125" s="80"/>
      <c r="K125" s="80"/>
      <c r="L125" s="80"/>
    </row>
    <row r="126" spans="3:12" s="79" customFormat="1">
      <c r="C126" s="81"/>
      <c r="G126" s="80"/>
      <c r="H126" s="80"/>
      <c r="I126" s="80"/>
      <c r="J126" s="80"/>
      <c r="K126" s="80"/>
      <c r="L126" s="80"/>
    </row>
    <row r="127" spans="3:12" s="79" customFormat="1">
      <c r="C127" s="81"/>
      <c r="G127" s="80"/>
      <c r="H127" s="80"/>
      <c r="I127" s="80"/>
      <c r="J127" s="80"/>
      <c r="K127" s="80"/>
      <c r="L127" s="80"/>
    </row>
    <row r="128" spans="3:12" s="79" customFormat="1">
      <c r="C128" s="81"/>
      <c r="G128" s="80"/>
      <c r="H128" s="80"/>
      <c r="I128" s="80"/>
      <c r="J128" s="80"/>
      <c r="K128" s="80"/>
      <c r="L128" s="80"/>
    </row>
    <row r="129" spans="3:12" s="79" customFormat="1">
      <c r="C129" s="81"/>
      <c r="G129" s="80"/>
      <c r="H129" s="80"/>
      <c r="I129" s="80"/>
      <c r="J129" s="80"/>
      <c r="K129" s="80"/>
      <c r="L129" s="80"/>
    </row>
    <row r="130" spans="3:12" s="79" customFormat="1">
      <c r="C130" s="81"/>
      <c r="G130" s="80"/>
      <c r="H130" s="80"/>
      <c r="I130" s="80"/>
      <c r="J130" s="80"/>
      <c r="K130" s="80"/>
      <c r="L130" s="80"/>
    </row>
    <row r="131" spans="3:12" s="79" customFormat="1">
      <c r="C131" s="81"/>
      <c r="G131" s="80"/>
      <c r="H131" s="80"/>
      <c r="I131" s="80"/>
      <c r="J131" s="80"/>
      <c r="K131" s="80"/>
      <c r="L131" s="80"/>
    </row>
    <row r="132" spans="3:12" s="79" customFormat="1">
      <c r="C132" s="81"/>
      <c r="G132" s="80"/>
      <c r="H132" s="80"/>
      <c r="I132" s="80"/>
      <c r="J132" s="80"/>
      <c r="K132" s="80"/>
      <c r="L132" s="80"/>
    </row>
    <row r="133" spans="3:12" s="79" customFormat="1">
      <c r="C133" s="81"/>
      <c r="G133" s="80"/>
      <c r="H133" s="80"/>
      <c r="I133" s="80"/>
      <c r="J133" s="80"/>
      <c r="K133" s="80"/>
      <c r="L133" s="80"/>
    </row>
    <row r="134" spans="3:12" s="79" customFormat="1">
      <c r="C134" s="81"/>
      <c r="G134" s="80"/>
      <c r="H134" s="80"/>
      <c r="I134" s="80"/>
      <c r="J134" s="80"/>
      <c r="K134" s="80"/>
      <c r="L134" s="80"/>
    </row>
    <row r="135" spans="3:12" s="79" customFormat="1">
      <c r="C135" s="81"/>
      <c r="G135" s="80"/>
      <c r="H135" s="80"/>
      <c r="I135" s="80"/>
      <c r="J135" s="80"/>
      <c r="K135" s="80"/>
      <c r="L135" s="80"/>
    </row>
    <row r="136" spans="3:12" s="79" customFormat="1">
      <c r="C136" s="81"/>
      <c r="G136" s="80"/>
      <c r="H136" s="80"/>
      <c r="I136" s="80"/>
      <c r="J136" s="80"/>
      <c r="K136" s="80"/>
      <c r="L136" s="80"/>
    </row>
    <row r="137" spans="3:12" s="79" customFormat="1">
      <c r="C137" s="81"/>
      <c r="G137" s="80"/>
      <c r="H137" s="80"/>
      <c r="I137" s="80"/>
      <c r="J137" s="80"/>
      <c r="K137" s="80"/>
      <c r="L137" s="80"/>
    </row>
    <row r="138" spans="3:12" s="79" customFormat="1">
      <c r="C138" s="81"/>
      <c r="G138" s="80"/>
      <c r="H138" s="80"/>
      <c r="I138" s="80"/>
      <c r="J138" s="80"/>
      <c r="K138" s="80"/>
      <c r="L138" s="80"/>
    </row>
    <row r="139" spans="3:12" s="79" customFormat="1">
      <c r="C139" s="81"/>
      <c r="G139" s="80"/>
      <c r="H139" s="80"/>
      <c r="I139" s="80"/>
      <c r="J139" s="80"/>
      <c r="K139" s="80"/>
      <c r="L139" s="80"/>
    </row>
    <row r="140" spans="3:12" s="79" customFormat="1">
      <c r="C140" s="81"/>
      <c r="G140" s="80"/>
      <c r="H140" s="80"/>
      <c r="I140" s="80"/>
      <c r="J140" s="80"/>
      <c r="K140" s="80"/>
      <c r="L140" s="80"/>
    </row>
    <row r="141" spans="3:12" s="79" customFormat="1">
      <c r="C141" s="81"/>
      <c r="G141" s="80"/>
      <c r="H141" s="80"/>
      <c r="I141" s="80"/>
      <c r="J141" s="80"/>
      <c r="K141" s="80"/>
      <c r="L141" s="80"/>
    </row>
    <row r="142" spans="3:12" s="79" customFormat="1">
      <c r="C142" s="81"/>
      <c r="G142" s="80"/>
      <c r="H142" s="80"/>
      <c r="I142" s="80"/>
      <c r="J142" s="80"/>
      <c r="K142" s="80"/>
      <c r="L142" s="80"/>
    </row>
    <row r="143" spans="3:12" s="79" customFormat="1">
      <c r="C143" s="81"/>
      <c r="G143" s="80"/>
      <c r="H143" s="80"/>
      <c r="I143" s="80"/>
      <c r="J143" s="80"/>
      <c r="K143" s="80"/>
      <c r="L143" s="80"/>
    </row>
    <row r="144" spans="3:12" s="79" customFormat="1">
      <c r="C144" s="81"/>
      <c r="G144" s="80"/>
      <c r="H144" s="80"/>
      <c r="I144" s="80"/>
      <c r="J144" s="80"/>
      <c r="K144" s="80"/>
      <c r="L144" s="80"/>
    </row>
    <row r="145" spans="3:12" s="79" customFormat="1">
      <c r="C145" s="81"/>
      <c r="G145" s="80"/>
      <c r="H145" s="80"/>
      <c r="I145" s="80"/>
      <c r="J145" s="80"/>
      <c r="K145" s="80"/>
      <c r="L145" s="80"/>
    </row>
    <row r="146" spans="3:12" s="79" customFormat="1">
      <c r="C146" s="81"/>
      <c r="G146" s="80"/>
      <c r="H146" s="80"/>
      <c r="I146" s="80"/>
      <c r="J146" s="80"/>
      <c r="K146" s="80"/>
      <c r="L146" s="80"/>
    </row>
    <row r="147" spans="3:12" s="79" customFormat="1">
      <c r="C147" s="81"/>
      <c r="G147" s="80"/>
      <c r="H147" s="80"/>
      <c r="I147" s="80"/>
      <c r="J147" s="80"/>
      <c r="K147" s="80"/>
      <c r="L147" s="80"/>
    </row>
    <row r="148" spans="3:12" s="79" customFormat="1">
      <c r="C148" s="81"/>
      <c r="G148" s="80"/>
      <c r="H148" s="80"/>
      <c r="I148" s="80"/>
      <c r="J148" s="80"/>
      <c r="K148" s="80"/>
      <c r="L148" s="80"/>
    </row>
    <row r="149" spans="3:12" s="79" customFormat="1">
      <c r="C149" s="81"/>
      <c r="G149" s="80"/>
      <c r="H149" s="80"/>
      <c r="I149" s="80"/>
      <c r="J149" s="80"/>
      <c r="K149" s="80"/>
      <c r="L149" s="80"/>
    </row>
    <row r="150" spans="3:12" s="79" customFormat="1">
      <c r="C150" s="81"/>
      <c r="G150" s="80"/>
      <c r="H150" s="80"/>
      <c r="I150" s="80"/>
      <c r="J150" s="80"/>
      <c r="K150" s="80"/>
      <c r="L150" s="80"/>
    </row>
    <row r="151" spans="3:12" s="79" customFormat="1">
      <c r="C151" s="81"/>
      <c r="G151" s="80"/>
      <c r="H151" s="80"/>
      <c r="I151" s="80"/>
      <c r="J151" s="80"/>
      <c r="K151" s="80"/>
      <c r="L151" s="80"/>
    </row>
    <row r="152" spans="3:12" s="79" customFormat="1">
      <c r="C152" s="81"/>
      <c r="G152" s="80"/>
      <c r="H152" s="80"/>
      <c r="I152" s="80"/>
      <c r="J152" s="80"/>
      <c r="K152" s="80"/>
      <c r="L152" s="80"/>
    </row>
    <row r="153" spans="3:12" s="79" customFormat="1">
      <c r="C153" s="81"/>
      <c r="G153" s="80"/>
      <c r="H153" s="80"/>
      <c r="I153" s="80"/>
      <c r="J153" s="80"/>
      <c r="K153" s="80"/>
      <c r="L153" s="80"/>
    </row>
    <row r="154" spans="3:12" s="79" customFormat="1">
      <c r="C154" s="81"/>
      <c r="G154" s="80"/>
      <c r="H154" s="80"/>
      <c r="I154" s="80"/>
      <c r="J154" s="80"/>
      <c r="K154" s="80"/>
      <c r="L154" s="80"/>
    </row>
    <row r="155" spans="3:12" s="79" customFormat="1">
      <c r="C155" s="81"/>
      <c r="G155" s="80"/>
      <c r="H155" s="80"/>
      <c r="I155" s="80"/>
      <c r="J155" s="80"/>
      <c r="K155" s="80"/>
      <c r="L155" s="80"/>
    </row>
    <row r="156" spans="3:12" s="79" customFormat="1">
      <c r="C156" s="81"/>
      <c r="G156" s="80"/>
      <c r="H156" s="80"/>
      <c r="I156" s="80"/>
      <c r="J156" s="80"/>
      <c r="K156" s="80"/>
      <c r="L156" s="80"/>
    </row>
    <row r="157" spans="3:12" s="79" customFormat="1">
      <c r="C157" s="81"/>
      <c r="G157" s="80"/>
      <c r="H157" s="80"/>
      <c r="I157" s="80"/>
      <c r="J157" s="80"/>
      <c r="K157" s="80"/>
      <c r="L157" s="80"/>
    </row>
    <row r="158" spans="3:12" s="79" customFormat="1">
      <c r="C158" s="81"/>
      <c r="G158" s="80"/>
      <c r="H158" s="80"/>
      <c r="I158" s="80"/>
      <c r="J158" s="80"/>
      <c r="K158" s="80"/>
      <c r="L158" s="80"/>
    </row>
    <row r="159" spans="3:12" s="79" customFormat="1">
      <c r="C159" s="81"/>
      <c r="G159" s="80"/>
      <c r="H159" s="80"/>
      <c r="I159" s="80"/>
      <c r="J159" s="80"/>
      <c r="K159" s="80"/>
      <c r="L159" s="80"/>
    </row>
    <row r="160" spans="3:12" s="79" customFormat="1">
      <c r="C160" s="81"/>
      <c r="G160" s="80"/>
      <c r="H160" s="80"/>
      <c r="I160" s="80"/>
      <c r="J160" s="80"/>
      <c r="K160" s="80"/>
      <c r="L160" s="80"/>
    </row>
    <row r="161" spans="3:12" s="79" customFormat="1">
      <c r="C161" s="81"/>
      <c r="G161" s="80"/>
      <c r="H161" s="80"/>
      <c r="I161" s="80"/>
      <c r="J161" s="80"/>
      <c r="K161" s="80"/>
      <c r="L161" s="80"/>
    </row>
    <row r="162" spans="3:12" s="79" customFormat="1">
      <c r="C162" s="81"/>
      <c r="G162" s="80"/>
      <c r="H162" s="80"/>
      <c r="I162" s="80"/>
      <c r="J162" s="80"/>
      <c r="K162" s="80"/>
      <c r="L162" s="80"/>
    </row>
    <row r="163" spans="3:12" s="79" customFormat="1">
      <c r="C163" s="81"/>
      <c r="G163" s="80"/>
      <c r="H163" s="80"/>
      <c r="I163" s="80"/>
      <c r="J163" s="80"/>
      <c r="K163" s="80"/>
      <c r="L163" s="80"/>
    </row>
    <row r="164" spans="3:12" s="79" customFormat="1">
      <c r="C164" s="81"/>
      <c r="G164" s="80"/>
      <c r="H164" s="80"/>
      <c r="I164" s="80"/>
      <c r="J164" s="80"/>
      <c r="K164" s="80"/>
      <c r="L164" s="80"/>
    </row>
    <row r="165" spans="3:12" s="79" customFormat="1">
      <c r="C165" s="81"/>
      <c r="G165" s="80"/>
      <c r="H165" s="80"/>
      <c r="I165" s="80"/>
      <c r="J165" s="80"/>
      <c r="K165" s="80"/>
      <c r="L165" s="80"/>
    </row>
    <row r="166" spans="3:12" s="79" customFormat="1">
      <c r="C166" s="81"/>
      <c r="G166" s="80"/>
      <c r="H166" s="80"/>
      <c r="I166" s="80"/>
      <c r="J166" s="80"/>
      <c r="K166" s="80"/>
      <c r="L166" s="80"/>
    </row>
    <row r="167" spans="3:12" s="79" customFormat="1">
      <c r="C167" s="81"/>
      <c r="G167" s="80"/>
      <c r="H167" s="80"/>
      <c r="I167" s="80"/>
      <c r="J167" s="80"/>
      <c r="K167" s="80"/>
      <c r="L167" s="80"/>
    </row>
    <row r="168" spans="3:12" s="79" customFormat="1">
      <c r="C168" s="81"/>
      <c r="G168" s="80"/>
      <c r="H168" s="80"/>
      <c r="I168" s="80"/>
      <c r="J168" s="80"/>
      <c r="K168" s="80"/>
      <c r="L168" s="80"/>
    </row>
    <row r="169" spans="3:12" s="79" customFormat="1">
      <c r="C169" s="81"/>
      <c r="G169" s="80"/>
      <c r="H169" s="80"/>
      <c r="I169" s="80"/>
      <c r="J169" s="80"/>
      <c r="K169" s="80"/>
      <c r="L169" s="80"/>
    </row>
    <row r="170" spans="3:12" s="79" customFormat="1">
      <c r="C170" s="81"/>
      <c r="G170" s="80"/>
      <c r="H170" s="80"/>
      <c r="I170" s="80"/>
      <c r="J170" s="80"/>
      <c r="K170" s="80"/>
      <c r="L170" s="80"/>
    </row>
    <row r="171" spans="3:12" s="79" customFormat="1">
      <c r="C171" s="81"/>
      <c r="G171" s="80"/>
      <c r="H171" s="80"/>
      <c r="I171" s="80"/>
      <c r="J171" s="80"/>
      <c r="K171" s="80"/>
      <c r="L171" s="80"/>
    </row>
    <row r="172" spans="3:12" s="79" customFormat="1">
      <c r="C172" s="81"/>
      <c r="G172" s="80"/>
      <c r="H172" s="80"/>
      <c r="I172" s="80"/>
      <c r="J172" s="80"/>
      <c r="K172" s="80"/>
      <c r="L172" s="80"/>
    </row>
    <row r="173" spans="3:12" s="79" customFormat="1">
      <c r="C173" s="81"/>
      <c r="G173" s="80"/>
      <c r="H173" s="80"/>
      <c r="I173" s="80"/>
      <c r="J173" s="80"/>
      <c r="K173" s="80"/>
      <c r="L173" s="80"/>
    </row>
    <row r="174" spans="3:12" s="79" customFormat="1">
      <c r="C174" s="81"/>
      <c r="G174" s="80"/>
      <c r="H174" s="80"/>
      <c r="I174" s="80"/>
      <c r="J174" s="80"/>
      <c r="K174" s="80"/>
      <c r="L174" s="80"/>
    </row>
    <row r="175" spans="3:12" s="79" customFormat="1">
      <c r="C175" s="81"/>
      <c r="G175" s="80"/>
      <c r="H175" s="80"/>
      <c r="I175" s="80"/>
      <c r="J175" s="80"/>
      <c r="K175" s="80"/>
      <c r="L175" s="80"/>
    </row>
    <row r="176" spans="3:12" s="79" customFormat="1">
      <c r="C176" s="81"/>
      <c r="G176" s="80"/>
      <c r="H176" s="80"/>
      <c r="I176" s="80"/>
      <c r="J176" s="80"/>
      <c r="K176" s="80"/>
      <c r="L176" s="80"/>
    </row>
    <row r="177" spans="3:12" s="79" customFormat="1">
      <c r="C177" s="81"/>
      <c r="G177" s="80"/>
      <c r="H177" s="80"/>
      <c r="I177" s="80"/>
      <c r="J177" s="80"/>
      <c r="K177" s="80"/>
      <c r="L177" s="80"/>
    </row>
    <row r="178" spans="3:12" s="79" customFormat="1">
      <c r="C178" s="81"/>
      <c r="G178" s="80"/>
      <c r="H178" s="80"/>
      <c r="I178" s="80"/>
      <c r="J178" s="80"/>
      <c r="K178" s="80"/>
      <c r="L178" s="80"/>
    </row>
    <row r="179" spans="3:12" s="79" customFormat="1">
      <c r="C179" s="81"/>
      <c r="G179" s="80"/>
      <c r="H179" s="80"/>
      <c r="I179" s="80"/>
      <c r="J179" s="80"/>
      <c r="K179" s="80"/>
      <c r="L179" s="80"/>
    </row>
    <row r="180" spans="3:12" s="79" customFormat="1">
      <c r="C180" s="81"/>
      <c r="G180" s="80"/>
      <c r="H180" s="80"/>
      <c r="I180" s="80"/>
      <c r="J180" s="80"/>
      <c r="K180" s="80"/>
      <c r="L180" s="80"/>
    </row>
    <row r="181" spans="3:12" s="79" customFormat="1">
      <c r="C181" s="81"/>
      <c r="G181" s="80"/>
      <c r="H181" s="80"/>
      <c r="I181" s="80"/>
      <c r="J181" s="80"/>
      <c r="K181" s="80"/>
      <c r="L181" s="80"/>
    </row>
    <row r="182" spans="3:12" s="79" customFormat="1">
      <c r="C182" s="81"/>
      <c r="G182" s="80"/>
      <c r="H182" s="80"/>
      <c r="I182" s="80"/>
      <c r="J182" s="80"/>
      <c r="K182" s="80"/>
      <c r="L182" s="80"/>
    </row>
    <row r="183" spans="3:12" s="79" customFormat="1">
      <c r="C183" s="81"/>
      <c r="G183" s="80"/>
      <c r="H183" s="80"/>
      <c r="I183" s="80"/>
      <c r="J183" s="80"/>
      <c r="K183" s="80"/>
      <c r="L183" s="80"/>
    </row>
    <row r="184" spans="3:12" s="79" customFormat="1">
      <c r="C184" s="81"/>
      <c r="G184" s="80"/>
      <c r="H184" s="80"/>
      <c r="I184" s="80"/>
      <c r="J184" s="80"/>
      <c r="K184" s="80"/>
      <c r="L184" s="80"/>
    </row>
    <row r="185" spans="3:12" s="79" customFormat="1">
      <c r="C185" s="81"/>
      <c r="G185" s="80"/>
      <c r="H185" s="80"/>
      <c r="I185" s="80"/>
      <c r="J185" s="80"/>
      <c r="K185" s="80"/>
      <c r="L185" s="80"/>
    </row>
    <row r="186" spans="3:12" s="79" customFormat="1">
      <c r="C186" s="81"/>
      <c r="G186" s="80"/>
      <c r="H186" s="80"/>
      <c r="I186" s="80"/>
      <c r="J186" s="80"/>
      <c r="K186" s="80"/>
      <c r="L186" s="80"/>
    </row>
    <row r="187" spans="3:12" s="79" customFormat="1">
      <c r="C187" s="81"/>
      <c r="G187" s="80"/>
      <c r="H187" s="80"/>
      <c r="I187" s="80"/>
      <c r="J187" s="80"/>
      <c r="K187" s="80"/>
      <c r="L187" s="80"/>
    </row>
    <row r="188" spans="3:12" s="79" customFormat="1">
      <c r="C188" s="81"/>
      <c r="G188" s="80"/>
      <c r="H188" s="80"/>
      <c r="I188" s="80"/>
      <c r="J188" s="80"/>
      <c r="K188" s="80"/>
      <c r="L188" s="80"/>
    </row>
    <row r="189" spans="3:12" s="79" customFormat="1">
      <c r="C189" s="81"/>
      <c r="G189" s="80"/>
      <c r="H189" s="80"/>
      <c r="I189" s="80"/>
      <c r="J189" s="80"/>
      <c r="K189" s="80"/>
      <c r="L189" s="80"/>
    </row>
    <row r="190" spans="3:12" s="79" customFormat="1">
      <c r="C190" s="81"/>
      <c r="G190" s="80"/>
      <c r="H190" s="80"/>
      <c r="I190" s="80"/>
      <c r="J190" s="80"/>
      <c r="K190" s="80"/>
      <c r="L190" s="80"/>
    </row>
    <row r="191" spans="3:12" s="79" customFormat="1">
      <c r="C191" s="81"/>
      <c r="G191" s="80"/>
      <c r="H191" s="80"/>
      <c r="I191" s="80"/>
      <c r="J191" s="80"/>
      <c r="K191" s="80"/>
      <c r="L191" s="80"/>
    </row>
    <row r="192" spans="3:12" s="79" customFormat="1">
      <c r="C192" s="81"/>
      <c r="G192" s="80"/>
      <c r="H192" s="80"/>
      <c r="I192" s="80"/>
      <c r="J192" s="80"/>
      <c r="K192" s="80"/>
      <c r="L192" s="80"/>
    </row>
    <row r="193" spans="3:12" s="79" customFormat="1">
      <c r="C193" s="81"/>
      <c r="G193" s="80"/>
      <c r="H193" s="80"/>
      <c r="I193" s="80"/>
      <c r="J193" s="80"/>
      <c r="K193" s="80"/>
      <c r="L193" s="80"/>
    </row>
    <row r="194" spans="3:12" s="79" customFormat="1">
      <c r="C194" s="81"/>
      <c r="G194" s="80"/>
      <c r="H194" s="80"/>
      <c r="I194" s="80"/>
      <c r="J194" s="80"/>
      <c r="K194" s="80"/>
      <c r="L194" s="80"/>
    </row>
    <row r="195" spans="3:12" s="79" customFormat="1">
      <c r="C195" s="81"/>
      <c r="G195" s="80"/>
      <c r="H195" s="80"/>
      <c r="I195" s="80"/>
      <c r="J195" s="80"/>
      <c r="K195" s="80"/>
      <c r="L195" s="80"/>
    </row>
    <row r="196" spans="3:12" s="79" customFormat="1">
      <c r="C196" s="81"/>
      <c r="G196" s="80"/>
      <c r="H196" s="80"/>
      <c r="I196" s="80"/>
      <c r="J196" s="80"/>
      <c r="K196" s="80"/>
      <c r="L196" s="80"/>
    </row>
    <row r="197" spans="3:12" s="79" customFormat="1">
      <c r="C197" s="81"/>
      <c r="G197" s="80"/>
      <c r="H197" s="80"/>
      <c r="I197" s="80"/>
      <c r="J197" s="80"/>
      <c r="K197" s="80"/>
      <c r="L197" s="80"/>
    </row>
    <row r="198" spans="3:12" s="79" customFormat="1">
      <c r="C198" s="81"/>
      <c r="G198" s="80"/>
      <c r="H198" s="80"/>
      <c r="I198" s="80"/>
      <c r="J198" s="80"/>
      <c r="K198" s="80"/>
      <c r="L198" s="80"/>
    </row>
    <row r="199" spans="3:12" s="79" customFormat="1">
      <c r="C199" s="81"/>
      <c r="G199" s="80"/>
      <c r="H199" s="80"/>
      <c r="I199" s="80"/>
      <c r="J199" s="80"/>
      <c r="K199" s="80"/>
      <c r="L199" s="80"/>
    </row>
    <row r="200" spans="3:12" s="79" customFormat="1">
      <c r="C200" s="81"/>
      <c r="G200" s="80"/>
      <c r="H200" s="80"/>
      <c r="I200" s="80"/>
      <c r="J200" s="80"/>
      <c r="K200" s="80"/>
      <c r="L200" s="80"/>
    </row>
    <row r="201" spans="3:12" s="79" customFormat="1">
      <c r="C201" s="81"/>
      <c r="G201" s="80"/>
      <c r="H201" s="80"/>
      <c r="I201" s="80"/>
      <c r="J201" s="80"/>
      <c r="K201" s="80"/>
      <c r="L201" s="80"/>
    </row>
    <row r="202" spans="3:12" s="79" customFormat="1">
      <c r="C202" s="81"/>
      <c r="G202" s="80"/>
      <c r="H202" s="80"/>
      <c r="I202" s="80"/>
      <c r="J202" s="80"/>
      <c r="K202" s="80"/>
      <c r="L202" s="80"/>
    </row>
    <row r="203" spans="3:12" s="79" customFormat="1">
      <c r="C203" s="81"/>
      <c r="G203" s="80"/>
      <c r="H203" s="80"/>
      <c r="I203" s="80"/>
      <c r="J203" s="80"/>
      <c r="K203" s="80"/>
      <c r="L203" s="80"/>
    </row>
    <row r="204" spans="3:12" s="79" customFormat="1">
      <c r="C204" s="81"/>
      <c r="G204" s="80"/>
      <c r="H204" s="80"/>
      <c r="I204" s="80"/>
      <c r="J204" s="80"/>
      <c r="K204" s="80"/>
      <c r="L204" s="80"/>
    </row>
    <row r="205" spans="3:12" s="79" customFormat="1">
      <c r="C205" s="81"/>
      <c r="G205" s="80"/>
      <c r="H205" s="80"/>
      <c r="I205" s="80"/>
      <c r="J205" s="80"/>
      <c r="K205" s="80"/>
      <c r="L205" s="80"/>
    </row>
    <row r="206" spans="3:12" s="79" customFormat="1">
      <c r="C206" s="81"/>
      <c r="G206" s="80"/>
      <c r="H206" s="80"/>
      <c r="I206" s="80"/>
      <c r="J206" s="80"/>
      <c r="K206" s="80"/>
      <c r="L206" s="80"/>
    </row>
    <row r="207" spans="3:12" s="79" customFormat="1">
      <c r="C207" s="81"/>
      <c r="G207" s="80"/>
      <c r="H207" s="80"/>
      <c r="I207" s="80"/>
      <c r="J207" s="80"/>
      <c r="K207" s="80"/>
      <c r="L207" s="80"/>
    </row>
    <row r="208" spans="3:12" s="79" customFormat="1">
      <c r="C208" s="81"/>
      <c r="G208" s="80"/>
      <c r="H208" s="80"/>
      <c r="I208" s="80"/>
      <c r="J208" s="80"/>
      <c r="K208" s="80"/>
      <c r="L208" s="80"/>
    </row>
    <row r="209" spans="3:12" s="79" customFormat="1">
      <c r="C209" s="81"/>
      <c r="G209" s="80"/>
      <c r="H209" s="80"/>
      <c r="I209" s="80"/>
      <c r="J209" s="80"/>
      <c r="K209" s="80"/>
      <c r="L209" s="80"/>
    </row>
    <row r="210" spans="3:12" s="79" customFormat="1">
      <c r="C210" s="81"/>
      <c r="G210" s="80"/>
      <c r="H210" s="80"/>
      <c r="I210" s="80"/>
      <c r="J210" s="80"/>
      <c r="K210" s="80"/>
      <c r="L210" s="80"/>
    </row>
    <row r="211" spans="3:12" s="79" customFormat="1">
      <c r="C211" s="81"/>
      <c r="G211" s="80"/>
      <c r="H211" s="80"/>
      <c r="I211" s="80"/>
      <c r="J211" s="80"/>
      <c r="K211" s="80"/>
      <c r="L211" s="80"/>
    </row>
    <row r="212" spans="3:12" s="79" customFormat="1">
      <c r="C212" s="81"/>
      <c r="G212" s="80"/>
      <c r="H212" s="80"/>
      <c r="I212" s="80"/>
      <c r="J212" s="80"/>
      <c r="K212" s="80"/>
      <c r="L212" s="80"/>
    </row>
    <row r="213" spans="3:12" s="79" customFormat="1">
      <c r="C213" s="81"/>
      <c r="G213" s="80"/>
      <c r="H213" s="80"/>
      <c r="I213" s="80"/>
      <c r="J213" s="80"/>
      <c r="K213" s="80"/>
      <c r="L213" s="80"/>
    </row>
    <row r="214" spans="3:12" s="79" customFormat="1">
      <c r="C214" s="81"/>
      <c r="G214" s="80"/>
      <c r="H214" s="80"/>
      <c r="I214" s="80"/>
      <c r="J214" s="80"/>
      <c r="K214" s="80"/>
      <c r="L214" s="80"/>
    </row>
    <row r="215" spans="3:12" s="79" customFormat="1">
      <c r="C215" s="81"/>
      <c r="G215" s="80"/>
      <c r="H215" s="80"/>
      <c r="I215" s="80"/>
      <c r="J215" s="80"/>
      <c r="K215" s="80"/>
      <c r="L215" s="80"/>
    </row>
    <row r="216" spans="3:12" s="79" customFormat="1">
      <c r="C216" s="81"/>
      <c r="G216" s="80"/>
      <c r="H216" s="80"/>
      <c r="I216" s="80"/>
      <c r="J216" s="80"/>
      <c r="K216" s="80"/>
      <c r="L216" s="80"/>
    </row>
    <row r="217" spans="3:12" s="79" customFormat="1">
      <c r="C217" s="81"/>
      <c r="G217" s="80"/>
      <c r="H217" s="80"/>
      <c r="I217" s="80"/>
      <c r="J217" s="80"/>
      <c r="K217" s="80"/>
      <c r="L217" s="80"/>
    </row>
    <row r="218" spans="3:12" s="79" customFormat="1">
      <c r="C218" s="81"/>
      <c r="G218" s="80"/>
      <c r="H218" s="80"/>
      <c r="I218" s="80"/>
      <c r="J218" s="80"/>
      <c r="K218" s="80"/>
      <c r="L218" s="80"/>
    </row>
    <row r="219" spans="3:12" s="79" customFormat="1">
      <c r="C219" s="81"/>
      <c r="G219" s="80"/>
      <c r="H219" s="80"/>
      <c r="I219" s="80"/>
      <c r="J219" s="80"/>
      <c r="K219" s="80"/>
      <c r="L219" s="80"/>
    </row>
    <row r="220" spans="3:12" s="79" customFormat="1">
      <c r="C220" s="81"/>
      <c r="G220" s="80"/>
      <c r="H220" s="80"/>
      <c r="I220" s="80"/>
      <c r="J220" s="80"/>
      <c r="K220" s="80"/>
      <c r="L220" s="80"/>
    </row>
    <row r="221" spans="3:12" s="79" customFormat="1">
      <c r="C221" s="81"/>
      <c r="G221" s="80"/>
      <c r="H221" s="80"/>
      <c r="I221" s="80"/>
      <c r="J221" s="80"/>
      <c r="K221" s="80"/>
      <c r="L221" s="80"/>
    </row>
    <row r="222" spans="3:12" s="79" customFormat="1">
      <c r="C222" s="81"/>
      <c r="G222" s="80"/>
      <c r="H222" s="80"/>
      <c r="I222" s="80"/>
      <c r="J222" s="80"/>
      <c r="K222" s="80"/>
      <c r="L222" s="80"/>
    </row>
    <row r="223" spans="3:12" s="79" customFormat="1">
      <c r="C223" s="81"/>
      <c r="G223" s="80"/>
      <c r="H223" s="80"/>
      <c r="I223" s="80"/>
      <c r="J223" s="80"/>
      <c r="K223" s="80"/>
      <c r="L223" s="80"/>
    </row>
    <row r="224" spans="3:12" s="79" customFormat="1">
      <c r="C224" s="81"/>
      <c r="G224" s="80"/>
      <c r="H224" s="80"/>
      <c r="I224" s="80"/>
      <c r="J224" s="80"/>
      <c r="K224" s="80"/>
      <c r="L224" s="80"/>
    </row>
    <row r="225" spans="3:12" s="79" customFormat="1">
      <c r="C225" s="81"/>
      <c r="G225" s="80"/>
      <c r="H225" s="80"/>
      <c r="I225" s="80"/>
      <c r="J225" s="80"/>
      <c r="K225" s="80"/>
      <c r="L225" s="80"/>
    </row>
    <row r="226" spans="3:12" s="79" customFormat="1">
      <c r="C226" s="81"/>
      <c r="G226" s="80"/>
      <c r="H226" s="80"/>
      <c r="I226" s="80"/>
      <c r="J226" s="80"/>
      <c r="K226" s="80"/>
      <c r="L226" s="80"/>
    </row>
    <row r="227" spans="3:12" s="79" customFormat="1">
      <c r="C227" s="81"/>
      <c r="G227" s="80"/>
      <c r="H227" s="80"/>
      <c r="I227" s="80"/>
      <c r="J227" s="80"/>
      <c r="K227" s="80"/>
      <c r="L227" s="80"/>
    </row>
    <row r="228" spans="3:12" s="79" customFormat="1">
      <c r="C228" s="81"/>
      <c r="G228" s="80"/>
      <c r="H228" s="80"/>
      <c r="I228" s="80"/>
      <c r="J228" s="80"/>
      <c r="K228" s="80"/>
      <c r="L228" s="80"/>
    </row>
  </sheetData>
  <mergeCells count="2">
    <mergeCell ref="A60:F60"/>
    <mergeCell ref="A61:F61"/>
  </mergeCells>
  <hyperlinks>
    <hyperlink ref="A1" location="Indice!A16" display="Volver"/>
  </hyperlinks>
  <printOptions horizont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Hoja101">
    <outlinePr summaryBelow="0" summaryRight="0"/>
  </sheetPr>
  <dimension ref="A1:I76"/>
  <sheetViews>
    <sheetView showGridLines="0" showRowColHeaders="0" zoomScaleNormal="100" workbookViewId="0"/>
  </sheetViews>
  <sheetFormatPr baseColWidth="10" defaultColWidth="8.88671875" defaultRowHeight="13.2"/>
  <cols>
    <col min="1" max="1" width="25.6640625" style="35" customWidth="1"/>
    <col min="2" max="2" width="5.109375" style="35" bestFit="1" customWidth="1"/>
    <col min="3" max="3" width="11.109375" style="35" bestFit="1" customWidth="1"/>
    <col min="4" max="4" width="13.109375" style="35" customWidth="1"/>
    <col min="5" max="7" width="8.33203125" style="35" bestFit="1" customWidth="1"/>
    <col min="8" max="8" width="10.6640625" style="35" bestFit="1" customWidth="1"/>
    <col min="9" max="9" width="11.33203125" style="35" customWidth="1"/>
    <col min="10" max="256" width="8.88671875" style="35"/>
    <col min="257" max="257" width="25.6640625" style="35" customWidth="1"/>
    <col min="258" max="258" width="5.109375" style="35" bestFit="1" customWidth="1"/>
    <col min="259" max="259" width="11.109375" style="35" bestFit="1" customWidth="1"/>
    <col min="260" max="260" width="13.109375" style="35" customWidth="1"/>
    <col min="261" max="263" width="8.33203125" style="35" bestFit="1" customWidth="1"/>
    <col min="264" max="264" width="10.6640625" style="35" bestFit="1" customWidth="1"/>
    <col min="265" max="265" width="11.33203125" style="35" customWidth="1"/>
    <col min="266" max="512" width="8.88671875" style="35"/>
    <col min="513" max="513" width="25.6640625" style="35" customWidth="1"/>
    <col min="514" max="514" width="5.109375" style="35" bestFit="1" customWidth="1"/>
    <col min="515" max="515" width="11.109375" style="35" bestFit="1" customWidth="1"/>
    <col min="516" max="516" width="13.109375" style="35" customWidth="1"/>
    <col min="517" max="519" width="8.33203125" style="35" bestFit="1" customWidth="1"/>
    <col min="520" max="520" width="10.6640625" style="35" bestFit="1" customWidth="1"/>
    <col min="521" max="521" width="11.33203125" style="35" customWidth="1"/>
    <col min="522" max="768" width="8.88671875" style="35"/>
    <col min="769" max="769" width="25.6640625" style="35" customWidth="1"/>
    <col min="770" max="770" width="5.109375" style="35" bestFit="1" customWidth="1"/>
    <col min="771" max="771" width="11.109375" style="35" bestFit="1" customWidth="1"/>
    <col min="772" max="772" width="13.109375" style="35" customWidth="1"/>
    <col min="773" max="775" width="8.33203125" style="35" bestFit="1" customWidth="1"/>
    <col min="776" max="776" width="10.6640625" style="35" bestFit="1" customWidth="1"/>
    <col min="777" max="777" width="11.33203125" style="35" customWidth="1"/>
    <col min="778" max="1024" width="8.88671875" style="35"/>
    <col min="1025" max="1025" width="25.6640625" style="35" customWidth="1"/>
    <col min="1026" max="1026" width="5.109375" style="35" bestFit="1" customWidth="1"/>
    <col min="1027" max="1027" width="11.109375" style="35" bestFit="1" customWidth="1"/>
    <col min="1028" max="1028" width="13.109375" style="35" customWidth="1"/>
    <col min="1029" max="1031" width="8.33203125" style="35" bestFit="1" customWidth="1"/>
    <col min="1032" max="1032" width="10.6640625" style="35" bestFit="1" customWidth="1"/>
    <col min="1033" max="1033" width="11.33203125" style="35" customWidth="1"/>
    <col min="1034" max="1280" width="8.88671875" style="35"/>
    <col min="1281" max="1281" width="25.6640625" style="35" customWidth="1"/>
    <col min="1282" max="1282" width="5.109375" style="35" bestFit="1" customWidth="1"/>
    <col min="1283" max="1283" width="11.109375" style="35" bestFit="1" customWidth="1"/>
    <col min="1284" max="1284" width="13.109375" style="35" customWidth="1"/>
    <col min="1285" max="1287" width="8.33203125" style="35" bestFit="1" customWidth="1"/>
    <col min="1288" max="1288" width="10.6640625" style="35" bestFit="1" customWidth="1"/>
    <col min="1289" max="1289" width="11.33203125" style="35" customWidth="1"/>
    <col min="1290" max="1536" width="8.88671875" style="35"/>
    <col min="1537" max="1537" width="25.6640625" style="35" customWidth="1"/>
    <col min="1538" max="1538" width="5.109375" style="35" bestFit="1" customWidth="1"/>
    <col min="1539" max="1539" width="11.109375" style="35" bestFit="1" customWidth="1"/>
    <col min="1540" max="1540" width="13.109375" style="35" customWidth="1"/>
    <col min="1541" max="1543" width="8.33203125" style="35" bestFit="1" customWidth="1"/>
    <col min="1544" max="1544" width="10.6640625" style="35" bestFit="1" customWidth="1"/>
    <col min="1545" max="1545" width="11.33203125" style="35" customWidth="1"/>
    <col min="1546" max="1792" width="8.88671875" style="35"/>
    <col min="1793" max="1793" width="25.6640625" style="35" customWidth="1"/>
    <col min="1794" max="1794" width="5.109375" style="35" bestFit="1" customWidth="1"/>
    <col min="1795" max="1795" width="11.109375" style="35" bestFit="1" customWidth="1"/>
    <col min="1796" max="1796" width="13.109375" style="35" customWidth="1"/>
    <col min="1797" max="1799" width="8.33203125" style="35" bestFit="1" customWidth="1"/>
    <col min="1800" max="1800" width="10.6640625" style="35" bestFit="1" customWidth="1"/>
    <col min="1801" max="1801" width="11.33203125" style="35" customWidth="1"/>
    <col min="1802" max="2048" width="8.88671875" style="35"/>
    <col min="2049" max="2049" width="25.6640625" style="35" customWidth="1"/>
    <col min="2050" max="2050" width="5.109375" style="35" bestFit="1" customWidth="1"/>
    <col min="2051" max="2051" width="11.109375" style="35" bestFit="1" customWidth="1"/>
    <col min="2052" max="2052" width="13.109375" style="35" customWidth="1"/>
    <col min="2053" max="2055" width="8.33203125" style="35" bestFit="1" customWidth="1"/>
    <col min="2056" max="2056" width="10.6640625" style="35" bestFit="1" customWidth="1"/>
    <col min="2057" max="2057" width="11.33203125" style="35" customWidth="1"/>
    <col min="2058" max="2304" width="8.88671875" style="35"/>
    <col min="2305" max="2305" width="25.6640625" style="35" customWidth="1"/>
    <col min="2306" max="2306" width="5.109375" style="35" bestFit="1" customWidth="1"/>
    <col min="2307" max="2307" width="11.109375" style="35" bestFit="1" customWidth="1"/>
    <col min="2308" max="2308" width="13.109375" style="35" customWidth="1"/>
    <col min="2309" max="2311" width="8.33203125" style="35" bestFit="1" customWidth="1"/>
    <col min="2312" max="2312" width="10.6640625" style="35" bestFit="1" customWidth="1"/>
    <col min="2313" max="2313" width="11.33203125" style="35" customWidth="1"/>
    <col min="2314" max="2560" width="8.88671875" style="35"/>
    <col min="2561" max="2561" width="25.6640625" style="35" customWidth="1"/>
    <col min="2562" max="2562" width="5.109375" style="35" bestFit="1" customWidth="1"/>
    <col min="2563" max="2563" width="11.109375" style="35" bestFit="1" customWidth="1"/>
    <col min="2564" max="2564" width="13.109375" style="35" customWidth="1"/>
    <col min="2565" max="2567" width="8.33203125" style="35" bestFit="1" customWidth="1"/>
    <col min="2568" max="2568" width="10.6640625" style="35" bestFit="1" customWidth="1"/>
    <col min="2569" max="2569" width="11.33203125" style="35" customWidth="1"/>
    <col min="2570" max="2816" width="8.88671875" style="35"/>
    <col min="2817" max="2817" width="25.6640625" style="35" customWidth="1"/>
    <col min="2818" max="2818" width="5.109375" style="35" bestFit="1" customWidth="1"/>
    <col min="2819" max="2819" width="11.109375" style="35" bestFit="1" customWidth="1"/>
    <col min="2820" max="2820" width="13.109375" style="35" customWidth="1"/>
    <col min="2821" max="2823" width="8.33203125" style="35" bestFit="1" customWidth="1"/>
    <col min="2824" max="2824" width="10.6640625" style="35" bestFit="1" customWidth="1"/>
    <col min="2825" max="2825" width="11.33203125" style="35" customWidth="1"/>
    <col min="2826" max="3072" width="8.88671875" style="35"/>
    <col min="3073" max="3073" width="25.6640625" style="35" customWidth="1"/>
    <col min="3074" max="3074" width="5.109375" style="35" bestFit="1" customWidth="1"/>
    <col min="3075" max="3075" width="11.109375" style="35" bestFit="1" customWidth="1"/>
    <col min="3076" max="3076" width="13.109375" style="35" customWidth="1"/>
    <col min="3077" max="3079" width="8.33203125" style="35" bestFit="1" customWidth="1"/>
    <col min="3080" max="3080" width="10.6640625" style="35" bestFit="1" customWidth="1"/>
    <col min="3081" max="3081" width="11.33203125" style="35" customWidth="1"/>
    <col min="3082" max="3328" width="8.88671875" style="35"/>
    <col min="3329" max="3329" width="25.6640625" style="35" customWidth="1"/>
    <col min="3330" max="3330" width="5.109375" style="35" bestFit="1" customWidth="1"/>
    <col min="3331" max="3331" width="11.109375" style="35" bestFit="1" customWidth="1"/>
    <col min="3332" max="3332" width="13.109375" style="35" customWidth="1"/>
    <col min="3333" max="3335" width="8.33203125" style="35" bestFit="1" customWidth="1"/>
    <col min="3336" max="3336" width="10.6640625" style="35" bestFit="1" customWidth="1"/>
    <col min="3337" max="3337" width="11.33203125" style="35" customWidth="1"/>
    <col min="3338" max="3584" width="8.88671875" style="35"/>
    <col min="3585" max="3585" width="25.6640625" style="35" customWidth="1"/>
    <col min="3586" max="3586" width="5.109375" style="35" bestFit="1" customWidth="1"/>
    <col min="3587" max="3587" width="11.109375" style="35" bestFit="1" customWidth="1"/>
    <col min="3588" max="3588" width="13.109375" style="35" customWidth="1"/>
    <col min="3589" max="3591" width="8.33203125" style="35" bestFit="1" customWidth="1"/>
    <col min="3592" max="3592" width="10.6640625" style="35" bestFit="1" customWidth="1"/>
    <col min="3593" max="3593" width="11.33203125" style="35" customWidth="1"/>
    <col min="3594" max="3840" width="8.88671875" style="35"/>
    <col min="3841" max="3841" width="25.6640625" style="35" customWidth="1"/>
    <col min="3842" max="3842" width="5.109375" style="35" bestFit="1" customWidth="1"/>
    <col min="3843" max="3843" width="11.109375" style="35" bestFit="1" customWidth="1"/>
    <col min="3844" max="3844" width="13.109375" style="35" customWidth="1"/>
    <col min="3845" max="3847" width="8.33203125" style="35" bestFit="1" customWidth="1"/>
    <col min="3848" max="3848" width="10.6640625" style="35" bestFit="1" customWidth="1"/>
    <col min="3849" max="3849" width="11.33203125" style="35" customWidth="1"/>
    <col min="3850" max="4096" width="8.88671875" style="35"/>
    <col min="4097" max="4097" width="25.6640625" style="35" customWidth="1"/>
    <col min="4098" max="4098" width="5.109375" style="35" bestFit="1" customWidth="1"/>
    <col min="4099" max="4099" width="11.109375" style="35" bestFit="1" customWidth="1"/>
    <col min="4100" max="4100" width="13.109375" style="35" customWidth="1"/>
    <col min="4101" max="4103" width="8.33203125" style="35" bestFit="1" customWidth="1"/>
    <col min="4104" max="4104" width="10.6640625" style="35" bestFit="1" customWidth="1"/>
    <col min="4105" max="4105" width="11.33203125" style="35" customWidth="1"/>
    <col min="4106" max="4352" width="8.88671875" style="35"/>
    <col min="4353" max="4353" width="25.6640625" style="35" customWidth="1"/>
    <col min="4354" max="4354" width="5.109375" style="35" bestFit="1" customWidth="1"/>
    <col min="4355" max="4355" width="11.109375" style="35" bestFit="1" customWidth="1"/>
    <col min="4356" max="4356" width="13.109375" style="35" customWidth="1"/>
    <col min="4357" max="4359" width="8.33203125" style="35" bestFit="1" customWidth="1"/>
    <col min="4360" max="4360" width="10.6640625" style="35" bestFit="1" customWidth="1"/>
    <col min="4361" max="4361" width="11.33203125" style="35" customWidth="1"/>
    <col min="4362" max="4608" width="8.88671875" style="35"/>
    <col min="4609" max="4609" width="25.6640625" style="35" customWidth="1"/>
    <col min="4610" max="4610" width="5.109375" style="35" bestFit="1" customWidth="1"/>
    <col min="4611" max="4611" width="11.109375" style="35" bestFit="1" customWidth="1"/>
    <col min="4612" max="4612" width="13.109375" style="35" customWidth="1"/>
    <col min="4613" max="4615" width="8.33203125" style="35" bestFit="1" customWidth="1"/>
    <col min="4616" max="4616" width="10.6640625" style="35" bestFit="1" customWidth="1"/>
    <col min="4617" max="4617" width="11.33203125" style="35" customWidth="1"/>
    <col min="4618" max="4864" width="8.88671875" style="35"/>
    <col min="4865" max="4865" width="25.6640625" style="35" customWidth="1"/>
    <col min="4866" max="4866" width="5.109375" style="35" bestFit="1" customWidth="1"/>
    <col min="4867" max="4867" width="11.109375" style="35" bestFit="1" customWidth="1"/>
    <col min="4868" max="4868" width="13.109375" style="35" customWidth="1"/>
    <col min="4869" max="4871" width="8.33203125" style="35" bestFit="1" customWidth="1"/>
    <col min="4872" max="4872" width="10.6640625" style="35" bestFit="1" customWidth="1"/>
    <col min="4873" max="4873" width="11.33203125" style="35" customWidth="1"/>
    <col min="4874" max="5120" width="8.88671875" style="35"/>
    <col min="5121" max="5121" width="25.6640625" style="35" customWidth="1"/>
    <col min="5122" max="5122" width="5.109375" style="35" bestFit="1" customWidth="1"/>
    <col min="5123" max="5123" width="11.109375" style="35" bestFit="1" customWidth="1"/>
    <col min="5124" max="5124" width="13.109375" style="35" customWidth="1"/>
    <col min="5125" max="5127" width="8.33203125" style="35" bestFit="1" customWidth="1"/>
    <col min="5128" max="5128" width="10.6640625" style="35" bestFit="1" customWidth="1"/>
    <col min="5129" max="5129" width="11.33203125" style="35" customWidth="1"/>
    <col min="5130" max="5376" width="8.88671875" style="35"/>
    <col min="5377" max="5377" width="25.6640625" style="35" customWidth="1"/>
    <col min="5378" max="5378" width="5.109375" style="35" bestFit="1" customWidth="1"/>
    <col min="5379" max="5379" width="11.109375" style="35" bestFit="1" customWidth="1"/>
    <col min="5380" max="5380" width="13.109375" style="35" customWidth="1"/>
    <col min="5381" max="5383" width="8.33203125" style="35" bestFit="1" customWidth="1"/>
    <col min="5384" max="5384" width="10.6640625" style="35" bestFit="1" customWidth="1"/>
    <col min="5385" max="5385" width="11.33203125" style="35" customWidth="1"/>
    <col min="5386" max="5632" width="8.88671875" style="35"/>
    <col min="5633" max="5633" width="25.6640625" style="35" customWidth="1"/>
    <col min="5634" max="5634" width="5.109375" style="35" bestFit="1" customWidth="1"/>
    <col min="5635" max="5635" width="11.109375" style="35" bestFit="1" customWidth="1"/>
    <col min="5636" max="5636" width="13.109375" style="35" customWidth="1"/>
    <col min="5637" max="5639" width="8.33203125" style="35" bestFit="1" customWidth="1"/>
    <col min="5640" max="5640" width="10.6640625" style="35" bestFit="1" customWidth="1"/>
    <col min="5641" max="5641" width="11.33203125" style="35" customWidth="1"/>
    <col min="5642" max="5888" width="8.88671875" style="35"/>
    <col min="5889" max="5889" width="25.6640625" style="35" customWidth="1"/>
    <col min="5890" max="5890" width="5.109375" style="35" bestFit="1" customWidth="1"/>
    <col min="5891" max="5891" width="11.109375" style="35" bestFit="1" customWidth="1"/>
    <col min="5892" max="5892" width="13.109375" style="35" customWidth="1"/>
    <col min="5893" max="5895" width="8.33203125" style="35" bestFit="1" customWidth="1"/>
    <col min="5896" max="5896" width="10.6640625" style="35" bestFit="1" customWidth="1"/>
    <col min="5897" max="5897" width="11.33203125" style="35" customWidth="1"/>
    <col min="5898" max="6144" width="8.88671875" style="35"/>
    <col min="6145" max="6145" width="25.6640625" style="35" customWidth="1"/>
    <col min="6146" max="6146" width="5.109375" style="35" bestFit="1" customWidth="1"/>
    <col min="6147" max="6147" width="11.109375" style="35" bestFit="1" customWidth="1"/>
    <col min="6148" max="6148" width="13.109375" style="35" customWidth="1"/>
    <col min="6149" max="6151" width="8.33203125" style="35" bestFit="1" customWidth="1"/>
    <col min="6152" max="6152" width="10.6640625" style="35" bestFit="1" customWidth="1"/>
    <col min="6153" max="6153" width="11.33203125" style="35" customWidth="1"/>
    <col min="6154" max="6400" width="8.88671875" style="35"/>
    <col min="6401" max="6401" width="25.6640625" style="35" customWidth="1"/>
    <col min="6402" max="6402" width="5.109375" style="35" bestFit="1" customWidth="1"/>
    <col min="6403" max="6403" width="11.109375" style="35" bestFit="1" customWidth="1"/>
    <col min="6404" max="6404" width="13.109375" style="35" customWidth="1"/>
    <col min="6405" max="6407" width="8.33203125" style="35" bestFit="1" customWidth="1"/>
    <col min="6408" max="6408" width="10.6640625" style="35" bestFit="1" customWidth="1"/>
    <col min="6409" max="6409" width="11.33203125" style="35" customWidth="1"/>
    <col min="6410" max="6656" width="8.88671875" style="35"/>
    <col min="6657" max="6657" width="25.6640625" style="35" customWidth="1"/>
    <col min="6658" max="6658" width="5.109375" style="35" bestFit="1" customWidth="1"/>
    <col min="6659" max="6659" width="11.109375" style="35" bestFit="1" customWidth="1"/>
    <col min="6660" max="6660" width="13.109375" style="35" customWidth="1"/>
    <col min="6661" max="6663" width="8.33203125" style="35" bestFit="1" customWidth="1"/>
    <col min="6664" max="6664" width="10.6640625" style="35" bestFit="1" customWidth="1"/>
    <col min="6665" max="6665" width="11.33203125" style="35" customWidth="1"/>
    <col min="6666" max="6912" width="8.88671875" style="35"/>
    <col min="6913" max="6913" width="25.6640625" style="35" customWidth="1"/>
    <col min="6914" max="6914" width="5.109375" style="35" bestFit="1" customWidth="1"/>
    <col min="6915" max="6915" width="11.109375" style="35" bestFit="1" customWidth="1"/>
    <col min="6916" max="6916" width="13.109375" style="35" customWidth="1"/>
    <col min="6917" max="6919" width="8.33203125" style="35" bestFit="1" customWidth="1"/>
    <col min="6920" max="6920" width="10.6640625" style="35" bestFit="1" customWidth="1"/>
    <col min="6921" max="6921" width="11.33203125" style="35" customWidth="1"/>
    <col min="6922" max="7168" width="8.88671875" style="35"/>
    <col min="7169" max="7169" width="25.6640625" style="35" customWidth="1"/>
    <col min="7170" max="7170" width="5.109375" style="35" bestFit="1" customWidth="1"/>
    <col min="7171" max="7171" width="11.109375" style="35" bestFit="1" customWidth="1"/>
    <col min="7172" max="7172" width="13.109375" style="35" customWidth="1"/>
    <col min="7173" max="7175" width="8.33203125" style="35" bestFit="1" customWidth="1"/>
    <col min="7176" max="7176" width="10.6640625" style="35" bestFit="1" customWidth="1"/>
    <col min="7177" max="7177" width="11.33203125" style="35" customWidth="1"/>
    <col min="7178" max="7424" width="8.88671875" style="35"/>
    <col min="7425" max="7425" width="25.6640625" style="35" customWidth="1"/>
    <col min="7426" max="7426" width="5.109375" style="35" bestFit="1" customWidth="1"/>
    <col min="7427" max="7427" width="11.109375" style="35" bestFit="1" customWidth="1"/>
    <col min="7428" max="7428" width="13.109375" style="35" customWidth="1"/>
    <col min="7429" max="7431" width="8.33203125" style="35" bestFit="1" customWidth="1"/>
    <col min="7432" max="7432" width="10.6640625" style="35" bestFit="1" customWidth="1"/>
    <col min="7433" max="7433" width="11.33203125" style="35" customWidth="1"/>
    <col min="7434" max="7680" width="8.88671875" style="35"/>
    <col min="7681" max="7681" width="25.6640625" style="35" customWidth="1"/>
    <col min="7682" max="7682" width="5.109375" style="35" bestFit="1" customWidth="1"/>
    <col min="7683" max="7683" width="11.109375" style="35" bestFit="1" customWidth="1"/>
    <col min="7684" max="7684" width="13.109375" style="35" customWidth="1"/>
    <col min="7685" max="7687" width="8.33203125" style="35" bestFit="1" customWidth="1"/>
    <col min="7688" max="7688" width="10.6640625" style="35" bestFit="1" customWidth="1"/>
    <col min="7689" max="7689" width="11.33203125" style="35" customWidth="1"/>
    <col min="7690" max="7936" width="8.88671875" style="35"/>
    <col min="7937" max="7937" width="25.6640625" style="35" customWidth="1"/>
    <col min="7938" max="7938" width="5.109375" style="35" bestFit="1" customWidth="1"/>
    <col min="7939" max="7939" width="11.109375" style="35" bestFit="1" customWidth="1"/>
    <col min="7940" max="7940" width="13.109375" style="35" customWidth="1"/>
    <col min="7941" max="7943" width="8.33203125" style="35" bestFit="1" customWidth="1"/>
    <col min="7944" max="7944" width="10.6640625" style="35" bestFit="1" customWidth="1"/>
    <col min="7945" max="7945" width="11.33203125" style="35" customWidth="1"/>
    <col min="7946" max="8192" width="8.88671875" style="35"/>
    <col min="8193" max="8193" width="25.6640625" style="35" customWidth="1"/>
    <col min="8194" max="8194" width="5.109375" style="35" bestFit="1" customWidth="1"/>
    <col min="8195" max="8195" width="11.109375" style="35" bestFit="1" customWidth="1"/>
    <col min="8196" max="8196" width="13.109375" style="35" customWidth="1"/>
    <col min="8197" max="8199" width="8.33203125" style="35" bestFit="1" customWidth="1"/>
    <col min="8200" max="8200" width="10.6640625" style="35" bestFit="1" customWidth="1"/>
    <col min="8201" max="8201" width="11.33203125" style="35" customWidth="1"/>
    <col min="8202" max="8448" width="8.88671875" style="35"/>
    <col min="8449" max="8449" width="25.6640625" style="35" customWidth="1"/>
    <col min="8450" max="8450" width="5.109375" style="35" bestFit="1" customWidth="1"/>
    <col min="8451" max="8451" width="11.109375" style="35" bestFit="1" customWidth="1"/>
    <col min="8452" max="8452" width="13.109375" style="35" customWidth="1"/>
    <col min="8453" max="8455" width="8.33203125" style="35" bestFit="1" customWidth="1"/>
    <col min="8456" max="8456" width="10.6640625" style="35" bestFit="1" customWidth="1"/>
    <col min="8457" max="8457" width="11.33203125" style="35" customWidth="1"/>
    <col min="8458" max="8704" width="8.88671875" style="35"/>
    <col min="8705" max="8705" width="25.6640625" style="35" customWidth="1"/>
    <col min="8706" max="8706" width="5.109375" style="35" bestFit="1" customWidth="1"/>
    <col min="8707" max="8707" width="11.109375" style="35" bestFit="1" customWidth="1"/>
    <col min="8708" max="8708" width="13.109375" style="35" customWidth="1"/>
    <col min="8709" max="8711" width="8.33203125" style="35" bestFit="1" customWidth="1"/>
    <col min="8712" max="8712" width="10.6640625" style="35" bestFit="1" customWidth="1"/>
    <col min="8713" max="8713" width="11.33203125" style="35" customWidth="1"/>
    <col min="8714" max="8960" width="8.88671875" style="35"/>
    <col min="8961" max="8961" width="25.6640625" style="35" customWidth="1"/>
    <col min="8962" max="8962" width="5.109375" style="35" bestFit="1" customWidth="1"/>
    <col min="8963" max="8963" width="11.109375" style="35" bestFit="1" customWidth="1"/>
    <col min="8964" max="8964" width="13.109375" style="35" customWidth="1"/>
    <col min="8965" max="8967" width="8.33203125" style="35" bestFit="1" customWidth="1"/>
    <col min="8968" max="8968" width="10.6640625" style="35" bestFit="1" customWidth="1"/>
    <col min="8969" max="8969" width="11.33203125" style="35" customWidth="1"/>
    <col min="8970" max="9216" width="8.88671875" style="35"/>
    <col min="9217" max="9217" width="25.6640625" style="35" customWidth="1"/>
    <col min="9218" max="9218" width="5.109375" style="35" bestFit="1" customWidth="1"/>
    <col min="9219" max="9219" width="11.109375" style="35" bestFit="1" customWidth="1"/>
    <col min="9220" max="9220" width="13.109375" style="35" customWidth="1"/>
    <col min="9221" max="9223" width="8.33203125" style="35" bestFit="1" customWidth="1"/>
    <col min="9224" max="9224" width="10.6640625" style="35" bestFit="1" customWidth="1"/>
    <col min="9225" max="9225" width="11.33203125" style="35" customWidth="1"/>
    <col min="9226" max="9472" width="8.88671875" style="35"/>
    <col min="9473" max="9473" width="25.6640625" style="35" customWidth="1"/>
    <col min="9474" max="9474" width="5.109375" style="35" bestFit="1" customWidth="1"/>
    <col min="9475" max="9475" width="11.109375" style="35" bestFit="1" customWidth="1"/>
    <col min="9476" max="9476" width="13.109375" style="35" customWidth="1"/>
    <col min="9477" max="9479" width="8.33203125" style="35" bestFit="1" customWidth="1"/>
    <col min="9480" max="9480" width="10.6640625" style="35" bestFit="1" customWidth="1"/>
    <col min="9481" max="9481" width="11.33203125" style="35" customWidth="1"/>
    <col min="9482" max="9728" width="8.88671875" style="35"/>
    <col min="9729" max="9729" width="25.6640625" style="35" customWidth="1"/>
    <col min="9730" max="9730" width="5.109375" style="35" bestFit="1" customWidth="1"/>
    <col min="9731" max="9731" width="11.109375" style="35" bestFit="1" customWidth="1"/>
    <col min="9732" max="9732" width="13.109375" style="35" customWidth="1"/>
    <col min="9733" max="9735" width="8.33203125" style="35" bestFit="1" customWidth="1"/>
    <col min="9736" max="9736" width="10.6640625" style="35" bestFit="1" customWidth="1"/>
    <col min="9737" max="9737" width="11.33203125" style="35" customWidth="1"/>
    <col min="9738" max="9984" width="8.88671875" style="35"/>
    <col min="9985" max="9985" width="25.6640625" style="35" customWidth="1"/>
    <col min="9986" max="9986" width="5.109375" style="35" bestFit="1" customWidth="1"/>
    <col min="9987" max="9987" width="11.109375" style="35" bestFit="1" customWidth="1"/>
    <col min="9988" max="9988" width="13.109375" style="35" customWidth="1"/>
    <col min="9989" max="9991" width="8.33203125" style="35" bestFit="1" customWidth="1"/>
    <col min="9992" max="9992" width="10.6640625" style="35" bestFit="1" customWidth="1"/>
    <col min="9993" max="9993" width="11.33203125" style="35" customWidth="1"/>
    <col min="9994" max="10240" width="8.88671875" style="35"/>
    <col min="10241" max="10241" width="25.6640625" style="35" customWidth="1"/>
    <col min="10242" max="10242" width="5.109375" style="35" bestFit="1" customWidth="1"/>
    <col min="10243" max="10243" width="11.109375" style="35" bestFit="1" customWidth="1"/>
    <col min="10244" max="10244" width="13.109375" style="35" customWidth="1"/>
    <col min="10245" max="10247" width="8.33203125" style="35" bestFit="1" customWidth="1"/>
    <col min="10248" max="10248" width="10.6640625" style="35" bestFit="1" customWidth="1"/>
    <col min="10249" max="10249" width="11.33203125" style="35" customWidth="1"/>
    <col min="10250" max="10496" width="8.88671875" style="35"/>
    <col min="10497" max="10497" width="25.6640625" style="35" customWidth="1"/>
    <col min="10498" max="10498" width="5.109375" style="35" bestFit="1" customWidth="1"/>
    <col min="10499" max="10499" width="11.109375" style="35" bestFit="1" customWidth="1"/>
    <col min="10500" max="10500" width="13.109375" style="35" customWidth="1"/>
    <col min="10501" max="10503" width="8.33203125" style="35" bestFit="1" customWidth="1"/>
    <col min="10504" max="10504" width="10.6640625" style="35" bestFit="1" customWidth="1"/>
    <col min="10505" max="10505" width="11.33203125" style="35" customWidth="1"/>
    <col min="10506" max="10752" width="8.88671875" style="35"/>
    <col min="10753" max="10753" width="25.6640625" style="35" customWidth="1"/>
    <col min="10754" max="10754" width="5.109375" style="35" bestFit="1" customWidth="1"/>
    <col min="10755" max="10755" width="11.109375" style="35" bestFit="1" customWidth="1"/>
    <col min="10756" max="10756" width="13.109375" style="35" customWidth="1"/>
    <col min="10757" max="10759" width="8.33203125" style="35" bestFit="1" customWidth="1"/>
    <col min="10760" max="10760" width="10.6640625" style="35" bestFit="1" customWidth="1"/>
    <col min="10761" max="10761" width="11.33203125" style="35" customWidth="1"/>
    <col min="10762" max="11008" width="8.88671875" style="35"/>
    <col min="11009" max="11009" width="25.6640625" style="35" customWidth="1"/>
    <col min="11010" max="11010" width="5.109375" style="35" bestFit="1" customWidth="1"/>
    <col min="11011" max="11011" width="11.109375" style="35" bestFit="1" customWidth="1"/>
    <col min="11012" max="11012" width="13.109375" style="35" customWidth="1"/>
    <col min="11013" max="11015" width="8.33203125" style="35" bestFit="1" customWidth="1"/>
    <col min="11016" max="11016" width="10.6640625" style="35" bestFit="1" customWidth="1"/>
    <col min="11017" max="11017" width="11.33203125" style="35" customWidth="1"/>
    <col min="11018" max="11264" width="8.88671875" style="35"/>
    <col min="11265" max="11265" width="25.6640625" style="35" customWidth="1"/>
    <col min="11266" max="11266" width="5.109375" style="35" bestFit="1" customWidth="1"/>
    <col min="11267" max="11267" width="11.109375" style="35" bestFit="1" customWidth="1"/>
    <col min="11268" max="11268" width="13.109375" style="35" customWidth="1"/>
    <col min="11269" max="11271" width="8.33203125" style="35" bestFit="1" customWidth="1"/>
    <col min="11272" max="11272" width="10.6640625" style="35" bestFit="1" customWidth="1"/>
    <col min="11273" max="11273" width="11.33203125" style="35" customWidth="1"/>
    <col min="11274" max="11520" width="8.88671875" style="35"/>
    <col min="11521" max="11521" width="25.6640625" style="35" customWidth="1"/>
    <col min="11522" max="11522" width="5.109375" style="35" bestFit="1" customWidth="1"/>
    <col min="11523" max="11523" width="11.109375" style="35" bestFit="1" customWidth="1"/>
    <col min="11524" max="11524" width="13.109375" style="35" customWidth="1"/>
    <col min="11525" max="11527" width="8.33203125" style="35" bestFit="1" customWidth="1"/>
    <col min="11528" max="11528" width="10.6640625" style="35" bestFit="1" customWidth="1"/>
    <col min="11529" max="11529" width="11.33203125" style="35" customWidth="1"/>
    <col min="11530" max="11776" width="8.88671875" style="35"/>
    <col min="11777" max="11777" width="25.6640625" style="35" customWidth="1"/>
    <col min="11778" max="11778" width="5.109375" style="35" bestFit="1" customWidth="1"/>
    <col min="11779" max="11779" width="11.109375" style="35" bestFit="1" customWidth="1"/>
    <col min="11780" max="11780" width="13.109375" style="35" customWidth="1"/>
    <col min="11781" max="11783" width="8.33203125" style="35" bestFit="1" customWidth="1"/>
    <col min="11784" max="11784" width="10.6640625" style="35" bestFit="1" customWidth="1"/>
    <col min="11785" max="11785" width="11.33203125" style="35" customWidth="1"/>
    <col min="11786" max="12032" width="8.88671875" style="35"/>
    <col min="12033" max="12033" width="25.6640625" style="35" customWidth="1"/>
    <col min="12034" max="12034" width="5.109375" style="35" bestFit="1" customWidth="1"/>
    <col min="12035" max="12035" width="11.109375" style="35" bestFit="1" customWidth="1"/>
    <col min="12036" max="12036" width="13.109375" style="35" customWidth="1"/>
    <col min="12037" max="12039" width="8.33203125" style="35" bestFit="1" customWidth="1"/>
    <col min="12040" max="12040" width="10.6640625" style="35" bestFit="1" customWidth="1"/>
    <col min="12041" max="12041" width="11.33203125" style="35" customWidth="1"/>
    <col min="12042" max="12288" width="8.88671875" style="35"/>
    <col min="12289" max="12289" width="25.6640625" style="35" customWidth="1"/>
    <col min="12290" max="12290" width="5.109375" style="35" bestFit="1" customWidth="1"/>
    <col min="12291" max="12291" width="11.109375" style="35" bestFit="1" customWidth="1"/>
    <col min="12292" max="12292" width="13.109375" style="35" customWidth="1"/>
    <col min="12293" max="12295" width="8.33203125" style="35" bestFit="1" customWidth="1"/>
    <col min="12296" max="12296" width="10.6640625" style="35" bestFit="1" customWidth="1"/>
    <col min="12297" max="12297" width="11.33203125" style="35" customWidth="1"/>
    <col min="12298" max="12544" width="8.88671875" style="35"/>
    <col min="12545" max="12545" width="25.6640625" style="35" customWidth="1"/>
    <col min="12546" max="12546" width="5.109375" style="35" bestFit="1" customWidth="1"/>
    <col min="12547" max="12547" width="11.109375" style="35" bestFit="1" customWidth="1"/>
    <col min="12548" max="12548" width="13.109375" style="35" customWidth="1"/>
    <col min="12549" max="12551" width="8.33203125" style="35" bestFit="1" customWidth="1"/>
    <col min="12552" max="12552" width="10.6640625" style="35" bestFit="1" customWidth="1"/>
    <col min="12553" max="12553" width="11.33203125" style="35" customWidth="1"/>
    <col min="12554" max="12800" width="8.88671875" style="35"/>
    <col min="12801" max="12801" width="25.6640625" style="35" customWidth="1"/>
    <col min="12802" max="12802" width="5.109375" style="35" bestFit="1" customWidth="1"/>
    <col min="12803" max="12803" width="11.109375" style="35" bestFit="1" customWidth="1"/>
    <col min="12804" max="12804" width="13.109375" style="35" customWidth="1"/>
    <col min="12805" max="12807" width="8.33203125" style="35" bestFit="1" customWidth="1"/>
    <col min="12808" max="12808" width="10.6640625" style="35" bestFit="1" customWidth="1"/>
    <col min="12809" max="12809" width="11.33203125" style="35" customWidth="1"/>
    <col min="12810" max="13056" width="8.88671875" style="35"/>
    <col min="13057" max="13057" width="25.6640625" style="35" customWidth="1"/>
    <col min="13058" max="13058" width="5.109375" style="35" bestFit="1" customWidth="1"/>
    <col min="13059" max="13059" width="11.109375" style="35" bestFit="1" customWidth="1"/>
    <col min="13060" max="13060" width="13.109375" style="35" customWidth="1"/>
    <col min="13061" max="13063" width="8.33203125" style="35" bestFit="1" customWidth="1"/>
    <col min="13064" max="13064" width="10.6640625" style="35" bestFit="1" customWidth="1"/>
    <col min="13065" max="13065" width="11.33203125" style="35" customWidth="1"/>
    <col min="13066" max="13312" width="8.88671875" style="35"/>
    <col min="13313" max="13313" width="25.6640625" style="35" customWidth="1"/>
    <col min="13314" max="13314" width="5.109375" style="35" bestFit="1" customWidth="1"/>
    <col min="13315" max="13315" width="11.109375" style="35" bestFit="1" customWidth="1"/>
    <col min="13316" max="13316" width="13.109375" style="35" customWidth="1"/>
    <col min="13317" max="13319" width="8.33203125" style="35" bestFit="1" customWidth="1"/>
    <col min="13320" max="13320" width="10.6640625" style="35" bestFit="1" customWidth="1"/>
    <col min="13321" max="13321" width="11.33203125" style="35" customWidth="1"/>
    <col min="13322" max="13568" width="8.88671875" style="35"/>
    <col min="13569" max="13569" width="25.6640625" style="35" customWidth="1"/>
    <col min="13570" max="13570" width="5.109375" style="35" bestFit="1" customWidth="1"/>
    <col min="13571" max="13571" width="11.109375" style="35" bestFit="1" customWidth="1"/>
    <col min="13572" max="13572" width="13.109375" style="35" customWidth="1"/>
    <col min="13573" max="13575" width="8.33203125" style="35" bestFit="1" customWidth="1"/>
    <col min="13576" max="13576" width="10.6640625" style="35" bestFit="1" customWidth="1"/>
    <col min="13577" max="13577" width="11.33203125" style="35" customWidth="1"/>
    <col min="13578" max="13824" width="8.88671875" style="35"/>
    <col min="13825" max="13825" width="25.6640625" style="35" customWidth="1"/>
    <col min="13826" max="13826" width="5.109375" style="35" bestFit="1" customWidth="1"/>
    <col min="13827" max="13827" width="11.109375" style="35" bestFit="1" customWidth="1"/>
    <col min="13828" max="13828" width="13.109375" style="35" customWidth="1"/>
    <col min="13829" max="13831" width="8.33203125" style="35" bestFit="1" customWidth="1"/>
    <col min="13832" max="13832" width="10.6640625" style="35" bestFit="1" customWidth="1"/>
    <col min="13833" max="13833" width="11.33203125" style="35" customWidth="1"/>
    <col min="13834" max="14080" width="8.88671875" style="35"/>
    <col min="14081" max="14081" width="25.6640625" style="35" customWidth="1"/>
    <col min="14082" max="14082" width="5.109375" style="35" bestFit="1" customWidth="1"/>
    <col min="14083" max="14083" width="11.109375" style="35" bestFit="1" customWidth="1"/>
    <col min="14084" max="14084" width="13.109375" style="35" customWidth="1"/>
    <col min="14085" max="14087" width="8.33203125" style="35" bestFit="1" customWidth="1"/>
    <col min="14088" max="14088" width="10.6640625" style="35" bestFit="1" customWidth="1"/>
    <col min="14089" max="14089" width="11.33203125" style="35" customWidth="1"/>
    <col min="14090" max="14336" width="8.88671875" style="35"/>
    <col min="14337" max="14337" width="25.6640625" style="35" customWidth="1"/>
    <col min="14338" max="14338" width="5.109375" style="35" bestFit="1" customWidth="1"/>
    <col min="14339" max="14339" width="11.109375" style="35" bestFit="1" customWidth="1"/>
    <col min="14340" max="14340" width="13.109375" style="35" customWidth="1"/>
    <col min="14341" max="14343" width="8.33203125" style="35" bestFit="1" customWidth="1"/>
    <col min="14344" max="14344" width="10.6640625" style="35" bestFit="1" customWidth="1"/>
    <col min="14345" max="14345" width="11.33203125" style="35" customWidth="1"/>
    <col min="14346" max="14592" width="8.88671875" style="35"/>
    <col min="14593" max="14593" width="25.6640625" style="35" customWidth="1"/>
    <col min="14594" max="14594" width="5.109375" style="35" bestFit="1" customWidth="1"/>
    <col min="14595" max="14595" width="11.109375" style="35" bestFit="1" customWidth="1"/>
    <col min="14596" max="14596" width="13.109375" style="35" customWidth="1"/>
    <col min="14597" max="14599" width="8.33203125" style="35" bestFit="1" customWidth="1"/>
    <col min="14600" max="14600" width="10.6640625" style="35" bestFit="1" customWidth="1"/>
    <col min="14601" max="14601" width="11.33203125" style="35" customWidth="1"/>
    <col min="14602" max="14848" width="8.88671875" style="35"/>
    <col min="14849" max="14849" width="25.6640625" style="35" customWidth="1"/>
    <col min="14850" max="14850" width="5.109375" style="35" bestFit="1" customWidth="1"/>
    <col min="14851" max="14851" width="11.109375" style="35" bestFit="1" customWidth="1"/>
    <col min="14852" max="14852" width="13.109375" style="35" customWidth="1"/>
    <col min="14853" max="14855" width="8.33203125" style="35" bestFit="1" customWidth="1"/>
    <col min="14856" max="14856" width="10.6640625" style="35" bestFit="1" customWidth="1"/>
    <col min="14857" max="14857" width="11.33203125" style="35" customWidth="1"/>
    <col min="14858" max="15104" width="8.88671875" style="35"/>
    <col min="15105" max="15105" width="25.6640625" style="35" customWidth="1"/>
    <col min="15106" max="15106" width="5.109375" style="35" bestFit="1" customWidth="1"/>
    <col min="15107" max="15107" width="11.109375" style="35" bestFit="1" customWidth="1"/>
    <col min="15108" max="15108" width="13.109375" style="35" customWidth="1"/>
    <col min="15109" max="15111" width="8.33203125" style="35" bestFit="1" customWidth="1"/>
    <col min="15112" max="15112" width="10.6640625" style="35" bestFit="1" customWidth="1"/>
    <col min="15113" max="15113" width="11.33203125" style="35" customWidth="1"/>
    <col min="15114" max="15360" width="8.88671875" style="35"/>
    <col min="15361" max="15361" width="25.6640625" style="35" customWidth="1"/>
    <col min="15362" max="15362" width="5.109375" style="35" bestFit="1" customWidth="1"/>
    <col min="15363" max="15363" width="11.109375" style="35" bestFit="1" customWidth="1"/>
    <col min="15364" max="15364" width="13.109375" style="35" customWidth="1"/>
    <col min="15365" max="15367" width="8.33203125" style="35" bestFit="1" customWidth="1"/>
    <col min="15368" max="15368" width="10.6640625" style="35" bestFit="1" customWidth="1"/>
    <col min="15369" max="15369" width="11.33203125" style="35" customWidth="1"/>
    <col min="15370" max="15616" width="8.88671875" style="35"/>
    <col min="15617" max="15617" width="25.6640625" style="35" customWidth="1"/>
    <col min="15618" max="15618" width="5.109375" style="35" bestFit="1" customWidth="1"/>
    <col min="15619" max="15619" width="11.109375" style="35" bestFit="1" customWidth="1"/>
    <col min="15620" max="15620" width="13.109375" style="35" customWidth="1"/>
    <col min="15621" max="15623" width="8.33203125" style="35" bestFit="1" customWidth="1"/>
    <col min="15624" max="15624" width="10.6640625" style="35" bestFit="1" customWidth="1"/>
    <col min="15625" max="15625" width="11.33203125" style="35" customWidth="1"/>
    <col min="15626" max="15872" width="8.88671875" style="35"/>
    <col min="15873" max="15873" width="25.6640625" style="35" customWidth="1"/>
    <col min="15874" max="15874" width="5.109375" style="35" bestFit="1" customWidth="1"/>
    <col min="15875" max="15875" width="11.109375" style="35" bestFit="1" customWidth="1"/>
    <col min="15876" max="15876" width="13.109375" style="35" customWidth="1"/>
    <col min="15877" max="15879" width="8.33203125" style="35" bestFit="1" customWidth="1"/>
    <col min="15880" max="15880" width="10.6640625" style="35" bestFit="1" customWidth="1"/>
    <col min="15881" max="15881" width="11.33203125" style="35" customWidth="1"/>
    <col min="15882" max="16128" width="8.88671875" style="35"/>
    <col min="16129" max="16129" width="25.6640625" style="35" customWidth="1"/>
    <col min="16130" max="16130" width="5.109375" style="35" bestFit="1" customWidth="1"/>
    <col min="16131" max="16131" width="11.109375" style="35" bestFit="1" customWidth="1"/>
    <col min="16132" max="16132" width="13.109375" style="35" customWidth="1"/>
    <col min="16133" max="16135" width="8.33203125" style="35" bestFit="1" customWidth="1"/>
    <col min="16136" max="16136" width="10.6640625" style="35" bestFit="1" customWidth="1"/>
    <col min="16137" max="16137" width="11.33203125" style="35" customWidth="1"/>
    <col min="16138" max="16384" width="8.88671875" style="35"/>
  </cols>
  <sheetData>
    <row r="1" spans="1:9">
      <c r="A1" s="1460" t="s">
        <v>5197</v>
      </c>
    </row>
    <row r="2" spans="1:9" ht="17.399999999999999">
      <c r="A2" s="745" t="s">
        <v>304</v>
      </c>
      <c r="B2" s="1669" t="s">
        <v>5038</v>
      </c>
      <c r="C2" s="1669"/>
      <c r="D2" s="1669"/>
      <c r="E2" s="1669"/>
      <c r="F2" s="1669"/>
      <c r="G2" s="1669"/>
      <c r="H2" s="1669"/>
      <c r="I2" s="1669"/>
    </row>
    <row r="3" spans="1:9" ht="18" thickBot="1">
      <c r="A3" s="750"/>
      <c r="B3" s="1686" t="s">
        <v>5039</v>
      </c>
      <c r="C3" s="1686"/>
      <c r="D3" s="1686"/>
      <c r="E3" s="1686"/>
      <c r="F3" s="1686"/>
      <c r="G3" s="1686"/>
      <c r="H3" s="1686"/>
      <c r="I3" s="1686"/>
    </row>
    <row r="4" spans="1:9">
      <c r="A4" s="1013"/>
      <c r="B4" s="277"/>
      <c r="C4" s="277"/>
      <c r="D4" s="277"/>
      <c r="E4" s="277"/>
      <c r="F4" s="277"/>
      <c r="G4" s="277"/>
      <c r="H4" s="277"/>
      <c r="I4" s="277"/>
    </row>
    <row r="5" spans="1:9" ht="13.8" thickBot="1">
      <c r="A5" s="746"/>
      <c r="B5" s="1681" t="s">
        <v>3754</v>
      </c>
      <c r="C5" s="1681"/>
      <c r="D5" s="1681"/>
      <c r="E5" s="1681"/>
      <c r="F5" s="1681"/>
      <c r="G5" s="1681"/>
      <c r="H5" s="1681"/>
      <c r="I5" s="1681"/>
    </row>
    <row r="6" spans="1:9">
      <c r="A6" s="790" t="s">
        <v>3767</v>
      </c>
      <c r="B6" s="277"/>
      <c r="C6" s="277"/>
      <c r="D6" s="277"/>
      <c r="E6" s="277"/>
      <c r="F6" s="277"/>
      <c r="G6" s="277"/>
      <c r="H6" s="277"/>
      <c r="I6" s="277"/>
    </row>
    <row r="7" spans="1:9" ht="13.8" thickBot="1">
      <c r="A7" s="790" t="s">
        <v>3766</v>
      </c>
      <c r="B7" s="269"/>
      <c r="C7" s="1681" t="s">
        <v>1560</v>
      </c>
      <c r="D7" s="1681"/>
      <c r="E7" s="1681"/>
      <c r="F7" s="1681"/>
      <c r="G7" s="1681"/>
      <c r="H7" s="1681"/>
      <c r="I7" s="1681"/>
    </row>
    <row r="8" spans="1:9">
      <c r="A8" s="790" t="s">
        <v>3765</v>
      </c>
      <c r="B8" s="269"/>
      <c r="C8" s="277"/>
      <c r="D8" s="277"/>
      <c r="E8" s="277"/>
      <c r="F8" s="277"/>
      <c r="G8" s="277"/>
      <c r="H8" s="277"/>
      <c r="I8" s="277"/>
    </row>
    <row r="9" spans="1:9" ht="25.95" customHeight="1" thickBot="1">
      <c r="A9" s="751"/>
      <c r="B9" s="751" t="s">
        <v>3</v>
      </c>
      <c r="C9" s="751" t="s">
        <v>3764</v>
      </c>
      <c r="D9" s="751" t="s">
        <v>3763</v>
      </c>
      <c r="E9" s="751" t="s">
        <v>1557</v>
      </c>
      <c r="F9" s="751" t="s">
        <v>1556</v>
      </c>
      <c r="G9" s="751" t="s">
        <v>1555</v>
      </c>
      <c r="H9" s="751" t="s">
        <v>1554</v>
      </c>
      <c r="I9" s="751" t="s">
        <v>3816</v>
      </c>
    </row>
    <row r="10" spans="1:9">
      <c r="A10" s="407"/>
      <c r="B10" s="407"/>
      <c r="C10" s="407"/>
      <c r="D10" s="407"/>
      <c r="E10" s="407"/>
      <c r="F10" s="407"/>
      <c r="G10" s="407"/>
      <c r="H10" s="407"/>
      <c r="I10" s="407"/>
    </row>
    <row r="11" spans="1:9">
      <c r="A11" s="747" t="s">
        <v>1</v>
      </c>
      <c r="B11" s="430">
        <v>2090</v>
      </c>
      <c r="C11" s="478">
        <v>828</v>
      </c>
      <c r="D11" s="430">
        <v>457</v>
      </c>
      <c r="E11" s="430">
        <v>207</v>
      </c>
      <c r="F11" s="430">
        <v>316</v>
      </c>
      <c r="G11" s="430">
        <v>270</v>
      </c>
      <c r="H11" s="430">
        <v>1</v>
      </c>
      <c r="I11" s="430">
        <v>11</v>
      </c>
    </row>
    <row r="12" spans="1:9">
      <c r="A12" s="743" t="s">
        <v>1552</v>
      </c>
      <c r="B12" s="405">
        <v>955</v>
      </c>
      <c r="C12" s="479">
        <v>816</v>
      </c>
      <c r="D12" s="405">
        <v>139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</row>
    <row r="13" spans="1:9">
      <c r="A13" s="743" t="s">
        <v>3762</v>
      </c>
      <c r="B13" s="405">
        <v>365</v>
      </c>
      <c r="C13" s="479">
        <v>12</v>
      </c>
      <c r="D13" s="405">
        <v>272</v>
      </c>
      <c r="E13" s="405">
        <v>71</v>
      </c>
      <c r="F13" s="405">
        <v>10</v>
      </c>
      <c r="G13" s="405">
        <v>0</v>
      </c>
      <c r="H13" s="405">
        <v>0</v>
      </c>
      <c r="I13" s="405">
        <v>0</v>
      </c>
    </row>
    <row r="14" spans="1:9">
      <c r="A14" s="743" t="s">
        <v>1550</v>
      </c>
      <c r="B14" s="405">
        <v>173</v>
      </c>
      <c r="C14" s="479">
        <v>0</v>
      </c>
      <c r="D14" s="405">
        <v>41</v>
      </c>
      <c r="E14" s="405">
        <v>77</v>
      </c>
      <c r="F14" s="405">
        <v>55</v>
      </c>
      <c r="G14" s="405">
        <v>0</v>
      </c>
      <c r="H14" s="405">
        <v>0</v>
      </c>
      <c r="I14" s="405">
        <v>0</v>
      </c>
    </row>
    <row r="15" spans="1:9">
      <c r="A15" s="743" t="s">
        <v>1549</v>
      </c>
      <c r="B15" s="405">
        <v>155</v>
      </c>
      <c r="C15" s="479">
        <v>0</v>
      </c>
      <c r="D15" s="405">
        <v>5</v>
      </c>
      <c r="E15" s="405">
        <v>45</v>
      </c>
      <c r="F15" s="405">
        <v>102</v>
      </c>
      <c r="G15" s="405">
        <v>3</v>
      </c>
      <c r="H15" s="405">
        <v>0</v>
      </c>
      <c r="I15" s="405">
        <v>0</v>
      </c>
    </row>
    <row r="16" spans="1:9">
      <c r="A16" s="743" t="s">
        <v>1548</v>
      </c>
      <c r="B16" s="405">
        <v>129</v>
      </c>
      <c r="C16" s="479">
        <v>0</v>
      </c>
      <c r="D16" s="405">
        <v>0</v>
      </c>
      <c r="E16" s="405">
        <v>9</v>
      </c>
      <c r="F16" s="405">
        <v>79</v>
      </c>
      <c r="G16" s="405">
        <v>41</v>
      </c>
      <c r="H16" s="405">
        <v>0</v>
      </c>
      <c r="I16" s="405">
        <v>0</v>
      </c>
    </row>
    <row r="17" spans="1:9">
      <c r="A17" s="743" t="s">
        <v>1547</v>
      </c>
      <c r="B17" s="405">
        <v>124</v>
      </c>
      <c r="C17" s="479">
        <v>0</v>
      </c>
      <c r="D17" s="405">
        <v>0</v>
      </c>
      <c r="E17" s="405">
        <v>2</v>
      </c>
      <c r="F17" s="405">
        <v>45</v>
      </c>
      <c r="G17" s="405">
        <v>77</v>
      </c>
      <c r="H17" s="405">
        <v>0</v>
      </c>
      <c r="I17" s="405">
        <v>0</v>
      </c>
    </row>
    <row r="18" spans="1:9">
      <c r="A18" s="743" t="s">
        <v>1546</v>
      </c>
      <c r="B18" s="405">
        <v>103</v>
      </c>
      <c r="C18" s="479">
        <v>0</v>
      </c>
      <c r="D18" s="405">
        <v>0</v>
      </c>
      <c r="E18" s="405">
        <v>3</v>
      </c>
      <c r="F18" s="405">
        <v>16</v>
      </c>
      <c r="G18" s="405">
        <v>84</v>
      </c>
      <c r="H18" s="405">
        <v>0</v>
      </c>
      <c r="I18" s="405">
        <v>0</v>
      </c>
    </row>
    <row r="19" spans="1:9">
      <c r="A19" s="743" t="s">
        <v>1545</v>
      </c>
      <c r="B19" s="405">
        <v>51</v>
      </c>
      <c r="C19" s="479">
        <v>0</v>
      </c>
      <c r="D19" s="405">
        <v>0</v>
      </c>
      <c r="E19" s="405">
        <v>0</v>
      </c>
      <c r="F19" s="405">
        <v>9</v>
      </c>
      <c r="G19" s="405">
        <v>41</v>
      </c>
      <c r="H19" s="405">
        <v>1</v>
      </c>
      <c r="I19" s="405">
        <v>0</v>
      </c>
    </row>
    <row r="20" spans="1:9">
      <c r="A20" s="743" t="s">
        <v>1544</v>
      </c>
      <c r="B20" s="405">
        <v>23</v>
      </c>
      <c r="C20" s="479">
        <v>0</v>
      </c>
      <c r="D20" s="405">
        <v>0</v>
      </c>
      <c r="E20" s="405">
        <v>0</v>
      </c>
      <c r="F20" s="405">
        <v>0</v>
      </c>
      <c r="G20" s="405">
        <v>23</v>
      </c>
      <c r="H20" s="405">
        <v>0</v>
      </c>
      <c r="I20" s="405">
        <v>0</v>
      </c>
    </row>
    <row r="21" spans="1:9">
      <c r="A21" s="743" t="s">
        <v>3761</v>
      </c>
      <c r="B21" s="405">
        <v>1</v>
      </c>
      <c r="C21" s="479">
        <v>0</v>
      </c>
      <c r="D21" s="405">
        <v>0</v>
      </c>
      <c r="E21" s="405">
        <v>0</v>
      </c>
      <c r="F21" s="405">
        <v>0</v>
      </c>
      <c r="G21" s="405">
        <v>1</v>
      </c>
      <c r="H21" s="405">
        <v>0</v>
      </c>
      <c r="I21" s="405">
        <v>0</v>
      </c>
    </row>
    <row r="22" spans="1:9">
      <c r="A22" s="743" t="s">
        <v>1748</v>
      </c>
      <c r="B22" s="405">
        <v>11</v>
      </c>
      <c r="C22" s="479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11</v>
      </c>
    </row>
    <row r="23" spans="1:9">
      <c r="A23" s="407"/>
      <c r="B23" s="407"/>
      <c r="C23" s="407"/>
      <c r="D23" s="407"/>
      <c r="E23" s="407"/>
      <c r="F23" s="407"/>
      <c r="G23" s="407"/>
      <c r="H23" s="407"/>
      <c r="I23" s="407"/>
    </row>
    <row r="24" spans="1:9">
      <c r="A24" s="744" t="s">
        <v>1478</v>
      </c>
      <c r="B24" s="404">
        <v>586</v>
      </c>
      <c r="C24" s="480">
        <v>250</v>
      </c>
      <c r="D24" s="404">
        <v>104</v>
      </c>
      <c r="E24" s="404">
        <v>59</v>
      </c>
      <c r="F24" s="404">
        <v>95</v>
      </c>
      <c r="G24" s="404">
        <v>74</v>
      </c>
      <c r="H24" s="404">
        <v>0</v>
      </c>
      <c r="I24" s="404">
        <v>4</v>
      </c>
    </row>
    <row r="25" spans="1:9">
      <c r="A25" s="743" t="s">
        <v>1552</v>
      </c>
      <c r="B25" s="405">
        <v>286</v>
      </c>
      <c r="C25" s="479">
        <v>248</v>
      </c>
      <c r="D25" s="405">
        <v>38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</row>
    <row r="26" spans="1:9">
      <c r="A26" s="743" t="s">
        <v>3762</v>
      </c>
      <c r="B26" s="405">
        <v>79</v>
      </c>
      <c r="C26" s="479">
        <v>2</v>
      </c>
      <c r="D26" s="405">
        <v>57</v>
      </c>
      <c r="E26" s="405">
        <v>16</v>
      </c>
      <c r="F26" s="405">
        <v>4</v>
      </c>
      <c r="G26" s="405">
        <v>0</v>
      </c>
      <c r="H26" s="405">
        <v>0</v>
      </c>
      <c r="I26" s="405">
        <v>0</v>
      </c>
    </row>
    <row r="27" spans="1:9">
      <c r="A27" s="743" t="s">
        <v>1550</v>
      </c>
      <c r="B27" s="405">
        <v>47</v>
      </c>
      <c r="C27" s="479">
        <v>0</v>
      </c>
      <c r="D27" s="405">
        <v>8</v>
      </c>
      <c r="E27" s="405">
        <v>24</v>
      </c>
      <c r="F27" s="405">
        <v>15</v>
      </c>
      <c r="G27" s="405">
        <v>0</v>
      </c>
      <c r="H27" s="405">
        <v>0</v>
      </c>
      <c r="I27" s="405">
        <v>0</v>
      </c>
    </row>
    <row r="28" spans="1:9">
      <c r="A28" s="743" t="s">
        <v>1549</v>
      </c>
      <c r="B28" s="405">
        <v>41</v>
      </c>
      <c r="C28" s="479">
        <v>0</v>
      </c>
      <c r="D28" s="405">
        <v>1</v>
      </c>
      <c r="E28" s="405">
        <v>15</v>
      </c>
      <c r="F28" s="405">
        <v>24</v>
      </c>
      <c r="G28" s="405">
        <v>1</v>
      </c>
      <c r="H28" s="405">
        <v>0</v>
      </c>
      <c r="I28" s="405">
        <v>0</v>
      </c>
    </row>
    <row r="29" spans="1:9">
      <c r="A29" s="743" t="s">
        <v>1548</v>
      </c>
      <c r="B29" s="405">
        <v>40</v>
      </c>
      <c r="C29" s="479">
        <v>0</v>
      </c>
      <c r="D29" s="405">
        <v>0</v>
      </c>
      <c r="E29" s="405">
        <v>3</v>
      </c>
      <c r="F29" s="405">
        <v>27</v>
      </c>
      <c r="G29" s="405">
        <v>10</v>
      </c>
      <c r="H29" s="405">
        <v>0</v>
      </c>
      <c r="I29" s="405">
        <v>0</v>
      </c>
    </row>
    <row r="30" spans="1:9">
      <c r="A30" s="743" t="s">
        <v>1547</v>
      </c>
      <c r="B30" s="405">
        <v>40</v>
      </c>
      <c r="C30" s="479">
        <v>0</v>
      </c>
      <c r="D30" s="405">
        <v>0</v>
      </c>
      <c r="E30" s="405">
        <v>1</v>
      </c>
      <c r="F30" s="405">
        <v>14</v>
      </c>
      <c r="G30" s="405">
        <v>25</v>
      </c>
      <c r="H30" s="405">
        <v>0</v>
      </c>
      <c r="I30" s="405">
        <v>0</v>
      </c>
    </row>
    <row r="31" spans="1:9">
      <c r="A31" s="743" t="s">
        <v>1546</v>
      </c>
      <c r="B31" s="405">
        <v>23</v>
      </c>
      <c r="C31" s="479">
        <v>0</v>
      </c>
      <c r="D31" s="405">
        <v>0</v>
      </c>
      <c r="E31" s="405">
        <v>0</v>
      </c>
      <c r="F31" s="405">
        <v>5</v>
      </c>
      <c r="G31" s="405">
        <v>18</v>
      </c>
      <c r="H31" s="405">
        <v>0</v>
      </c>
      <c r="I31" s="405">
        <v>0</v>
      </c>
    </row>
    <row r="32" spans="1:9">
      <c r="A32" s="743" t="s">
        <v>1545</v>
      </c>
      <c r="B32" s="405">
        <v>19</v>
      </c>
      <c r="C32" s="479">
        <v>0</v>
      </c>
      <c r="D32" s="405">
        <v>0</v>
      </c>
      <c r="E32" s="405">
        <v>0</v>
      </c>
      <c r="F32" s="405">
        <v>6</v>
      </c>
      <c r="G32" s="405">
        <v>13</v>
      </c>
      <c r="H32" s="405">
        <v>0</v>
      </c>
      <c r="I32" s="405">
        <v>0</v>
      </c>
    </row>
    <row r="33" spans="1:9">
      <c r="A33" s="743" t="s">
        <v>1544</v>
      </c>
      <c r="B33" s="405">
        <v>7</v>
      </c>
      <c r="C33" s="479">
        <v>0</v>
      </c>
      <c r="D33" s="405">
        <v>0</v>
      </c>
      <c r="E33" s="405">
        <v>0</v>
      </c>
      <c r="F33" s="405">
        <v>0</v>
      </c>
      <c r="G33" s="405">
        <v>7</v>
      </c>
      <c r="H33" s="405">
        <v>0</v>
      </c>
      <c r="I33" s="405">
        <v>0</v>
      </c>
    </row>
    <row r="34" spans="1:9">
      <c r="A34" s="743" t="s">
        <v>3761</v>
      </c>
      <c r="B34" s="405">
        <v>0</v>
      </c>
      <c r="C34" s="479">
        <v>0</v>
      </c>
      <c r="D34" s="405">
        <v>0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</row>
    <row r="35" spans="1:9">
      <c r="A35" s="743" t="s">
        <v>1748</v>
      </c>
      <c r="B35" s="405">
        <v>4</v>
      </c>
      <c r="C35" s="479">
        <v>0</v>
      </c>
      <c r="D35" s="405">
        <v>0</v>
      </c>
      <c r="E35" s="405">
        <v>0</v>
      </c>
      <c r="F35" s="405">
        <v>0</v>
      </c>
      <c r="G35" s="405">
        <v>0</v>
      </c>
      <c r="H35" s="405">
        <v>0</v>
      </c>
      <c r="I35" s="405">
        <v>4</v>
      </c>
    </row>
    <row r="36" spans="1:9">
      <c r="A36" s="407"/>
      <c r="B36" s="407"/>
      <c r="C36" s="407"/>
      <c r="D36" s="407"/>
      <c r="E36" s="407"/>
      <c r="F36" s="407"/>
      <c r="G36" s="407"/>
      <c r="H36" s="407"/>
      <c r="I36" s="407"/>
    </row>
    <row r="37" spans="1:9">
      <c r="A37" s="744" t="s">
        <v>17</v>
      </c>
      <c r="B37" s="404">
        <v>1461</v>
      </c>
      <c r="C37" s="480">
        <v>545</v>
      </c>
      <c r="D37" s="404">
        <v>349</v>
      </c>
      <c r="E37" s="404">
        <v>148</v>
      </c>
      <c r="F37" s="404">
        <v>218</v>
      </c>
      <c r="G37" s="404">
        <v>195</v>
      </c>
      <c r="H37" s="404">
        <v>1</v>
      </c>
      <c r="I37" s="404">
        <v>5</v>
      </c>
    </row>
    <row r="38" spans="1:9">
      <c r="A38" s="743" t="s">
        <v>1552</v>
      </c>
      <c r="B38" s="405">
        <v>636</v>
      </c>
      <c r="C38" s="479">
        <v>537</v>
      </c>
      <c r="D38" s="405">
        <v>99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</row>
    <row r="39" spans="1:9">
      <c r="A39" s="743" t="s">
        <v>3762</v>
      </c>
      <c r="B39" s="405">
        <v>282</v>
      </c>
      <c r="C39" s="479">
        <v>8</v>
      </c>
      <c r="D39" s="405">
        <v>213</v>
      </c>
      <c r="E39" s="405">
        <v>55</v>
      </c>
      <c r="F39" s="405">
        <v>6</v>
      </c>
      <c r="G39" s="405">
        <v>0</v>
      </c>
      <c r="H39" s="405">
        <v>0</v>
      </c>
      <c r="I39" s="405">
        <v>0</v>
      </c>
    </row>
    <row r="40" spans="1:9">
      <c r="A40" s="743" t="s">
        <v>1550</v>
      </c>
      <c r="B40" s="405">
        <v>126</v>
      </c>
      <c r="C40" s="479">
        <v>0</v>
      </c>
      <c r="D40" s="405">
        <v>33</v>
      </c>
      <c r="E40" s="405">
        <v>53</v>
      </c>
      <c r="F40" s="405">
        <v>40</v>
      </c>
      <c r="G40" s="405">
        <v>0</v>
      </c>
      <c r="H40" s="405">
        <v>0</v>
      </c>
      <c r="I40" s="405">
        <v>0</v>
      </c>
    </row>
    <row r="41" spans="1:9">
      <c r="A41" s="743" t="s">
        <v>1549</v>
      </c>
      <c r="B41" s="405">
        <v>113</v>
      </c>
      <c r="C41" s="479">
        <v>0</v>
      </c>
      <c r="D41" s="405">
        <v>4</v>
      </c>
      <c r="E41" s="405">
        <v>30</v>
      </c>
      <c r="F41" s="405">
        <v>77</v>
      </c>
      <c r="G41" s="405">
        <v>2</v>
      </c>
      <c r="H41" s="405">
        <v>0</v>
      </c>
      <c r="I41" s="405">
        <v>0</v>
      </c>
    </row>
    <row r="42" spans="1:9">
      <c r="A42" s="743" t="s">
        <v>1548</v>
      </c>
      <c r="B42" s="405">
        <v>87</v>
      </c>
      <c r="C42" s="479">
        <v>0</v>
      </c>
      <c r="D42" s="405">
        <v>0</v>
      </c>
      <c r="E42" s="405">
        <v>6</v>
      </c>
      <c r="F42" s="405">
        <v>50</v>
      </c>
      <c r="G42" s="405">
        <v>31</v>
      </c>
      <c r="H42" s="405">
        <v>0</v>
      </c>
      <c r="I42" s="405">
        <v>0</v>
      </c>
    </row>
    <row r="43" spans="1:9">
      <c r="A43" s="743" t="s">
        <v>1547</v>
      </c>
      <c r="B43" s="405">
        <v>84</v>
      </c>
      <c r="C43" s="479">
        <v>0</v>
      </c>
      <c r="D43" s="405">
        <v>0</v>
      </c>
      <c r="E43" s="405">
        <v>1</v>
      </c>
      <c r="F43" s="405">
        <v>31</v>
      </c>
      <c r="G43" s="405">
        <v>52</v>
      </c>
      <c r="H43" s="405">
        <v>0</v>
      </c>
      <c r="I43" s="405">
        <v>0</v>
      </c>
    </row>
    <row r="44" spans="1:9">
      <c r="A44" s="743" t="s">
        <v>1546</v>
      </c>
      <c r="B44" s="405">
        <v>80</v>
      </c>
      <c r="C44" s="479">
        <v>0</v>
      </c>
      <c r="D44" s="405">
        <v>0</v>
      </c>
      <c r="E44" s="405">
        <v>3</v>
      </c>
      <c r="F44" s="405">
        <v>11</v>
      </c>
      <c r="G44" s="405">
        <v>66</v>
      </c>
      <c r="H44" s="405">
        <v>0</v>
      </c>
      <c r="I44" s="405">
        <v>0</v>
      </c>
    </row>
    <row r="45" spans="1:9">
      <c r="A45" s="743" t="s">
        <v>1545</v>
      </c>
      <c r="B45" s="405">
        <v>31</v>
      </c>
      <c r="C45" s="479">
        <v>0</v>
      </c>
      <c r="D45" s="405">
        <v>0</v>
      </c>
      <c r="E45" s="405">
        <v>0</v>
      </c>
      <c r="F45" s="405">
        <v>3</v>
      </c>
      <c r="G45" s="405">
        <v>27</v>
      </c>
      <c r="H45" s="405">
        <v>1</v>
      </c>
      <c r="I45" s="405">
        <v>0</v>
      </c>
    </row>
    <row r="46" spans="1:9">
      <c r="A46" s="743" t="s">
        <v>1544</v>
      </c>
      <c r="B46" s="405">
        <v>16</v>
      </c>
      <c r="C46" s="479">
        <v>0</v>
      </c>
      <c r="D46" s="405">
        <v>0</v>
      </c>
      <c r="E46" s="405">
        <v>0</v>
      </c>
      <c r="F46" s="405">
        <v>0</v>
      </c>
      <c r="G46" s="405">
        <v>16</v>
      </c>
      <c r="H46" s="405">
        <v>0</v>
      </c>
      <c r="I46" s="405">
        <v>0</v>
      </c>
    </row>
    <row r="47" spans="1:9">
      <c r="A47" s="743" t="s">
        <v>3761</v>
      </c>
      <c r="B47" s="405">
        <v>1</v>
      </c>
      <c r="C47" s="479">
        <v>0</v>
      </c>
      <c r="D47" s="405">
        <v>0</v>
      </c>
      <c r="E47" s="405">
        <v>0</v>
      </c>
      <c r="F47" s="405">
        <v>0</v>
      </c>
      <c r="G47" s="405">
        <v>1</v>
      </c>
      <c r="H47" s="405">
        <v>0</v>
      </c>
      <c r="I47" s="405">
        <v>0</v>
      </c>
    </row>
    <row r="48" spans="1:9">
      <c r="A48" s="743" t="s">
        <v>1748</v>
      </c>
      <c r="B48" s="405">
        <v>5</v>
      </c>
      <c r="C48" s="479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5</v>
      </c>
    </row>
    <row r="49" spans="1:9">
      <c r="A49" s="407"/>
      <c r="B49" s="407"/>
      <c r="C49" s="407"/>
      <c r="D49" s="407"/>
      <c r="E49" s="407"/>
      <c r="F49" s="407"/>
      <c r="G49" s="407"/>
      <c r="H49" s="407"/>
      <c r="I49" s="407"/>
    </row>
    <row r="50" spans="1:9">
      <c r="A50" s="744" t="s">
        <v>19</v>
      </c>
      <c r="B50" s="404">
        <v>0</v>
      </c>
      <c r="C50" s="480">
        <v>0</v>
      </c>
      <c r="D50" s="404">
        <v>0</v>
      </c>
      <c r="E50" s="404">
        <v>0</v>
      </c>
      <c r="F50" s="404">
        <v>0</v>
      </c>
      <c r="G50" s="404">
        <v>0</v>
      </c>
      <c r="H50" s="404">
        <v>0</v>
      </c>
      <c r="I50" s="404">
        <v>0</v>
      </c>
    </row>
    <row r="51" spans="1:9">
      <c r="A51" s="743" t="s">
        <v>1552</v>
      </c>
      <c r="B51" s="405">
        <v>0</v>
      </c>
      <c r="C51" s="479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</row>
    <row r="52" spans="1:9">
      <c r="A52" s="743" t="s">
        <v>3762</v>
      </c>
      <c r="B52" s="405">
        <v>0</v>
      </c>
      <c r="C52" s="479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</row>
    <row r="53" spans="1:9">
      <c r="A53" s="743" t="s">
        <v>1550</v>
      </c>
      <c r="B53" s="405">
        <v>0</v>
      </c>
      <c r="C53" s="479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</row>
    <row r="54" spans="1:9">
      <c r="A54" s="743" t="s">
        <v>1549</v>
      </c>
      <c r="B54" s="405">
        <v>0</v>
      </c>
      <c r="C54" s="479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</row>
    <row r="55" spans="1:9">
      <c r="A55" s="743" t="s">
        <v>1548</v>
      </c>
      <c r="B55" s="405">
        <v>0</v>
      </c>
      <c r="C55" s="479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</row>
    <row r="56" spans="1:9">
      <c r="A56" s="743" t="s">
        <v>1547</v>
      </c>
      <c r="B56" s="405">
        <v>0</v>
      </c>
      <c r="C56" s="479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</row>
    <row r="57" spans="1:9">
      <c r="A57" s="743" t="s">
        <v>1546</v>
      </c>
      <c r="B57" s="405">
        <v>0</v>
      </c>
      <c r="C57" s="479">
        <v>0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</row>
    <row r="58" spans="1:9">
      <c r="A58" s="743" t="s">
        <v>1545</v>
      </c>
      <c r="B58" s="405">
        <v>0</v>
      </c>
      <c r="C58" s="479">
        <v>0</v>
      </c>
      <c r="D58" s="405">
        <v>0</v>
      </c>
      <c r="E58" s="405">
        <v>0</v>
      </c>
      <c r="F58" s="405">
        <v>0</v>
      </c>
      <c r="G58" s="405">
        <v>0</v>
      </c>
      <c r="H58" s="405">
        <v>0</v>
      </c>
      <c r="I58" s="405">
        <v>0</v>
      </c>
    </row>
    <row r="59" spans="1:9">
      <c r="A59" s="743" t="s">
        <v>1544</v>
      </c>
      <c r="B59" s="405">
        <v>0</v>
      </c>
      <c r="C59" s="479">
        <v>0</v>
      </c>
      <c r="D59" s="405">
        <v>0</v>
      </c>
      <c r="E59" s="405">
        <v>0</v>
      </c>
      <c r="F59" s="405">
        <v>0</v>
      </c>
      <c r="G59" s="405">
        <v>0</v>
      </c>
      <c r="H59" s="405">
        <v>0</v>
      </c>
      <c r="I59" s="405">
        <v>0</v>
      </c>
    </row>
    <row r="60" spans="1:9">
      <c r="A60" s="743" t="s">
        <v>3761</v>
      </c>
      <c r="B60" s="405">
        <v>0</v>
      </c>
      <c r="C60" s="479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</row>
    <row r="61" spans="1:9">
      <c r="A61" s="743" t="s">
        <v>1748</v>
      </c>
      <c r="B61" s="405">
        <v>0</v>
      </c>
      <c r="C61" s="479">
        <v>0</v>
      </c>
      <c r="D61" s="405">
        <v>0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</row>
    <row r="62" spans="1:9">
      <c r="A62" s="407"/>
      <c r="B62" s="407"/>
      <c r="C62" s="407"/>
      <c r="D62" s="407"/>
      <c r="E62" s="407"/>
      <c r="F62" s="407"/>
      <c r="G62" s="407"/>
      <c r="H62" s="407"/>
      <c r="I62" s="407"/>
    </row>
    <row r="63" spans="1:9">
      <c r="A63" s="744" t="s">
        <v>1535</v>
      </c>
      <c r="B63" s="404">
        <v>43</v>
      </c>
      <c r="C63" s="480">
        <v>33</v>
      </c>
      <c r="D63" s="404">
        <v>4</v>
      </c>
      <c r="E63" s="404">
        <v>0</v>
      </c>
      <c r="F63" s="404">
        <v>3</v>
      </c>
      <c r="G63" s="404">
        <v>1</v>
      </c>
      <c r="H63" s="404">
        <v>0</v>
      </c>
      <c r="I63" s="404">
        <v>2</v>
      </c>
    </row>
    <row r="64" spans="1:9">
      <c r="A64" s="743" t="s">
        <v>1552</v>
      </c>
      <c r="B64" s="405">
        <v>33</v>
      </c>
      <c r="C64" s="479">
        <v>31</v>
      </c>
      <c r="D64" s="405">
        <v>2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</row>
    <row r="65" spans="1:9">
      <c r="A65" s="743" t="s">
        <v>3762</v>
      </c>
      <c r="B65" s="405">
        <v>4</v>
      </c>
      <c r="C65" s="479">
        <v>2</v>
      </c>
      <c r="D65" s="405">
        <v>2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</row>
    <row r="66" spans="1:9">
      <c r="A66" s="743" t="s">
        <v>1550</v>
      </c>
      <c r="B66" s="405">
        <v>0</v>
      </c>
      <c r="C66" s="479">
        <v>0</v>
      </c>
      <c r="D66" s="405">
        <v>0</v>
      </c>
      <c r="E66" s="405">
        <v>0</v>
      </c>
      <c r="F66" s="405">
        <v>0</v>
      </c>
      <c r="G66" s="405">
        <v>0</v>
      </c>
      <c r="H66" s="405">
        <v>0</v>
      </c>
      <c r="I66" s="405">
        <v>0</v>
      </c>
    </row>
    <row r="67" spans="1:9">
      <c r="A67" s="743" t="s">
        <v>1549</v>
      </c>
      <c r="B67" s="405">
        <v>1</v>
      </c>
      <c r="C67" s="479">
        <v>0</v>
      </c>
      <c r="D67" s="405">
        <v>0</v>
      </c>
      <c r="E67" s="405">
        <v>0</v>
      </c>
      <c r="F67" s="405">
        <v>1</v>
      </c>
      <c r="G67" s="405">
        <v>0</v>
      </c>
      <c r="H67" s="405">
        <v>0</v>
      </c>
      <c r="I67" s="405">
        <v>0</v>
      </c>
    </row>
    <row r="68" spans="1:9">
      <c r="A68" s="743" t="s">
        <v>1548</v>
      </c>
      <c r="B68" s="405">
        <v>2</v>
      </c>
      <c r="C68" s="479">
        <v>0</v>
      </c>
      <c r="D68" s="405">
        <v>0</v>
      </c>
      <c r="E68" s="405">
        <v>0</v>
      </c>
      <c r="F68" s="405">
        <v>2</v>
      </c>
      <c r="G68" s="405">
        <v>0</v>
      </c>
      <c r="H68" s="405">
        <v>0</v>
      </c>
      <c r="I68" s="405">
        <v>0</v>
      </c>
    </row>
    <row r="69" spans="1:9">
      <c r="A69" s="743" t="s">
        <v>1547</v>
      </c>
      <c r="B69" s="405">
        <v>0</v>
      </c>
      <c r="C69" s="479">
        <v>0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</row>
    <row r="70" spans="1:9">
      <c r="A70" s="743" t="s">
        <v>1546</v>
      </c>
      <c r="B70" s="405">
        <v>0</v>
      </c>
      <c r="C70" s="479">
        <v>0</v>
      </c>
      <c r="D70" s="405">
        <v>0</v>
      </c>
      <c r="E70" s="405">
        <v>0</v>
      </c>
      <c r="F70" s="405">
        <v>0</v>
      </c>
      <c r="G70" s="405">
        <v>0</v>
      </c>
      <c r="H70" s="405">
        <v>0</v>
      </c>
      <c r="I70" s="405">
        <v>0</v>
      </c>
    </row>
    <row r="71" spans="1:9">
      <c r="A71" s="743" t="s">
        <v>1545</v>
      </c>
      <c r="B71" s="405">
        <v>1</v>
      </c>
      <c r="C71" s="479">
        <v>0</v>
      </c>
      <c r="D71" s="405">
        <v>0</v>
      </c>
      <c r="E71" s="405">
        <v>0</v>
      </c>
      <c r="F71" s="405">
        <v>0</v>
      </c>
      <c r="G71" s="405">
        <v>1</v>
      </c>
      <c r="H71" s="405">
        <v>0</v>
      </c>
      <c r="I71" s="405">
        <v>0</v>
      </c>
    </row>
    <row r="72" spans="1:9">
      <c r="A72" s="743" t="s">
        <v>1544</v>
      </c>
      <c r="B72" s="405">
        <v>0</v>
      </c>
      <c r="C72" s="479">
        <v>0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</row>
    <row r="73" spans="1:9">
      <c r="A73" s="743" t="s">
        <v>3761</v>
      </c>
      <c r="B73" s="405">
        <v>0</v>
      </c>
      <c r="C73" s="479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</row>
    <row r="74" spans="1:9">
      <c r="A74" s="743" t="s">
        <v>1748</v>
      </c>
      <c r="B74" s="405">
        <v>2</v>
      </c>
      <c r="C74" s="479">
        <v>0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2</v>
      </c>
    </row>
    <row r="75" spans="1:9">
      <c r="A75" s="407"/>
      <c r="B75" s="407"/>
      <c r="C75" s="407"/>
      <c r="D75" s="407"/>
      <c r="E75" s="407"/>
      <c r="F75" s="407"/>
      <c r="G75" s="407"/>
      <c r="H75" s="407"/>
      <c r="I75" s="407"/>
    </row>
    <row r="76" spans="1:9">
      <c r="A76" s="869" t="s">
        <v>4082</v>
      </c>
      <c r="B76" s="407"/>
      <c r="C76" s="407"/>
      <c r="D76" s="407"/>
      <c r="E76" s="407"/>
      <c r="F76" s="407"/>
      <c r="G76" s="407"/>
      <c r="H76" s="407"/>
      <c r="I76" s="407"/>
    </row>
  </sheetData>
  <mergeCells count="4">
    <mergeCell ref="B2:I2"/>
    <mergeCell ref="B3:I3"/>
    <mergeCell ref="B5:I5"/>
    <mergeCell ref="C7:I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6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Hoja102">
    <outlinePr summaryBelow="0" summaryRight="0"/>
  </sheetPr>
  <dimension ref="A1:M59"/>
  <sheetViews>
    <sheetView showGridLines="0" showRowColHeaders="0" zoomScaleNormal="100" zoomScaleSheetLayoutView="100" workbookViewId="0"/>
  </sheetViews>
  <sheetFormatPr baseColWidth="10" defaultColWidth="8.88671875" defaultRowHeight="13.2"/>
  <cols>
    <col min="1" max="1" width="23" style="35" customWidth="1"/>
    <col min="2" max="2" width="5.109375" style="35" bestFit="1" customWidth="1"/>
    <col min="3" max="3" width="5.5546875" style="35" bestFit="1" customWidth="1"/>
    <col min="4" max="11" width="6.44140625" style="35" bestFit="1" customWidth="1"/>
    <col min="12" max="12" width="7.6640625" style="35" customWidth="1"/>
    <col min="13" max="13" width="12" style="35" customWidth="1"/>
    <col min="14" max="256" width="8.88671875" style="35"/>
    <col min="257" max="257" width="23" style="35" customWidth="1"/>
    <col min="258" max="258" width="5.109375" style="35" bestFit="1" customWidth="1"/>
    <col min="259" max="259" width="5.5546875" style="35" bestFit="1" customWidth="1"/>
    <col min="260" max="267" width="6.44140625" style="35" bestFit="1" customWidth="1"/>
    <col min="268" max="268" width="7.6640625" style="35" customWidth="1"/>
    <col min="269" max="269" width="12" style="35" customWidth="1"/>
    <col min="270" max="512" width="8.88671875" style="35"/>
    <col min="513" max="513" width="23" style="35" customWidth="1"/>
    <col min="514" max="514" width="5.109375" style="35" bestFit="1" customWidth="1"/>
    <col min="515" max="515" width="5.5546875" style="35" bestFit="1" customWidth="1"/>
    <col min="516" max="523" width="6.44140625" style="35" bestFit="1" customWidth="1"/>
    <col min="524" max="524" width="7.6640625" style="35" customWidth="1"/>
    <col min="525" max="525" width="12" style="35" customWidth="1"/>
    <col min="526" max="768" width="8.88671875" style="35"/>
    <col min="769" max="769" width="23" style="35" customWidth="1"/>
    <col min="770" max="770" width="5.109375" style="35" bestFit="1" customWidth="1"/>
    <col min="771" max="771" width="5.5546875" style="35" bestFit="1" customWidth="1"/>
    <col min="772" max="779" width="6.44140625" style="35" bestFit="1" customWidth="1"/>
    <col min="780" max="780" width="7.6640625" style="35" customWidth="1"/>
    <col min="781" max="781" width="12" style="35" customWidth="1"/>
    <col min="782" max="1024" width="8.88671875" style="35"/>
    <col min="1025" max="1025" width="23" style="35" customWidth="1"/>
    <col min="1026" max="1026" width="5.109375" style="35" bestFit="1" customWidth="1"/>
    <col min="1027" max="1027" width="5.5546875" style="35" bestFit="1" customWidth="1"/>
    <col min="1028" max="1035" width="6.44140625" style="35" bestFit="1" customWidth="1"/>
    <col min="1036" max="1036" width="7.6640625" style="35" customWidth="1"/>
    <col min="1037" max="1037" width="12" style="35" customWidth="1"/>
    <col min="1038" max="1280" width="8.88671875" style="35"/>
    <col min="1281" max="1281" width="23" style="35" customWidth="1"/>
    <col min="1282" max="1282" width="5.109375" style="35" bestFit="1" customWidth="1"/>
    <col min="1283" max="1283" width="5.5546875" style="35" bestFit="1" customWidth="1"/>
    <col min="1284" max="1291" width="6.44140625" style="35" bestFit="1" customWidth="1"/>
    <col min="1292" max="1292" width="7.6640625" style="35" customWidth="1"/>
    <col min="1293" max="1293" width="12" style="35" customWidth="1"/>
    <col min="1294" max="1536" width="8.88671875" style="35"/>
    <col min="1537" max="1537" width="23" style="35" customWidth="1"/>
    <col min="1538" max="1538" width="5.109375" style="35" bestFit="1" customWidth="1"/>
    <col min="1539" max="1539" width="5.5546875" style="35" bestFit="1" customWidth="1"/>
    <col min="1540" max="1547" width="6.44140625" style="35" bestFit="1" customWidth="1"/>
    <col min="1548" max="1548" width="7.6640625" style="35" customWidth="1"/>
    <col min="1549" max="1549" width="12" style="35" customWidth="1"/>
    <col min="1550" max="1792" width="8.88671875" style="35"/>
    <col min="1793" max="1793" width="23" style="35" customWidth="1"/>
    <col min="1794" max="1794" width="5.109375" style="35" bestFit="1" customWidth="1"/>
    <col min="1795" max="1795" width="5.5546875" style="35" bestFit="1" customWidth="1"/>
    <col min="1796" max="1803" width="6.44140625" style="35" bestFit="1" customWidth="1"/>
    <col min="1804" max="1804" width="7.6640625" style="35" customWidth="1"/>
    <col min="1805" max="1805" width="12" style="35" customWidth="1"/>
    <col min="1806" max="2048" width="8.88671875" style="35"/>
    <col min="2049" max="2049" width="23" style="35" customWidth="1"/>
    <col min="2050" max="2050" width="5.109375" style="35" bestFit="1" customWidth="1"/>
    <col min="2051" max="2051" width="5.5546875" style="35" bestFit="1" customWidth="1"/>
    <col min="2052" max="2059" width="6.44140625" style="35" bestFit="1" customWidth="1"/>
    <col min="2060" max="2060" width="7.6640625" style="35" customWidth="1"/>
    <col min="2061" max="2061" width="12" style="35" customWidth="1"/>
    <col min="2062" max="2304" width="8.88671875" style="35"/>
    <col min="2305" max="2305" width="23" style="35" customWidth="1"/>
    <col min="2306" max="2306" width="5.109375" style="35" bestFit="1" customWidth="1"/>
    <col min="2307" max="2307" width="5.5546875" style="35" bestFit="1" customWidth="1"/>
    <col min="2308" max="2315" width="6.44140625" style="35" bestFit="1" customWidth="1"/>
    <col min="2316" max="2316" width="7.6640625" style="35" customWidth="1"/>
    <col min="2317" max="2317" width="12" style="35" customWidth="1"/>
    <col min="2318" max="2560" width="8.88671875" style="35"/>
    <col min="2561" max="2561" width="23" style="35" customWidth="1"/>
    <col min="2562" max="2562" width="5.109375" style="35" bestFit="1" customWidth="1"/>
    <col min="2563" max="2563" width="5.5546875" style="35" bestFit="1" customWidth="1"/>
    <col min="2564" max="2571" width="6.44140625" style="35" bestFit="1" customWidth="1"/>
    <col min="2572" max="2572" width="7.6640625" style="35" customWidth="1"/>
    <col min="2573" max="2573" width="12" style="35" customWidth="1"/>
    <col min="2574" max="2816" width="8.88671875" style="35"/>
    <col min="2817" max="2817" width="23" style="35" customWidth="1"/>
    <col min="2818" max="2818" width="5.109375" style="35" bestFit="1" customWidth="1"/>
    <col min="2819" max="2819" width="5.5546875" style="35" bestFit="1" customWidth="1"/>
    <col min="2820" max="2827" width="6.44140625" style="35" bestFit="1" customWidth="1"/>
    <col min="2828" max="2828" width="7.6640625" style="35" customWidth="1"/>
    <col min="2829" max="2829" width="12" style="35" customWidth="1"/>
    <col min="2830" max="3072" width="8.88671875" style="35"/>
    <col min="3073" max="3073" width="23" style="35" customWidth="1"/>
    <col min="3074" max="3074" width="5.109375" style="35" bestFit="1" customWidth="1"/>
    <col min="3075" max="3075" width="5.5546875" style="35" bestFit="1" customWidth="1"/>
    <col min="3076" max="3083" width="6.44140625" style="35" bestFit="1" customWidth="1"/>
    <col min="3084" max="3084" width="7.6640625" style="35" customWidth="1"/>
    <col min="3085" max="3085" width="12" style="35" customWidth="1"/>
    <col min="3086" max="3328" width="8.88671875" style="35"/>
    <col min="3329" max="3329" width="23" style="35" customWidth="1"/>
    <col min="3330" max="3330" width="5.109375" style="35" bestFit="1" customWidth="1"/>
    <col min="3331" max="3331" width="5.5546875" style="35" bestFit="1" customWidth="1"/>
    <col min="3332" max="3339" width="6.44140625" style="35" bestFit="1" customWidth="1"/>
    <col min="3340" max="3340" width="7.6640625" style="35" customWidth="1"/>
    <col min="3341" max="3341" width="12" style="35" customWidth="1"/>
    <col min="3342" max="3584" width="8.88671875" style="35"/>
    <col min="3585" max="3585" width="23" style="35" customWidth="1"/>
    <col min="3586" max="3586" width="5.109375" style="35" bestFit="1" customWidth="1"/>
    <col min="3587" max="3587" width="5.5546875" style="35" bestFit="1" customWidth="1"/>
    <col min="3588" max="3595" width="6.44140625" style="35" bestFit="1" customWidth="1"/>
    <col min="3596" max="3596" width="7.6640625" style="35" customWidth="1"/>
    <col min="3597" max="3597" width="12" style="35" customWidth="1"/>
    <col min="3598" max="3840" width="8.88671875" style="35"/>
    <col min="3841" max="3841" width="23" style="35" customWidth="1"/>
    <col min="3842" max="3842" width="5.109375" style="35" bestFit="1" customWidth="1"/>
    <col min="3843" max="3843" width="5.5546875" style="35" bestFit="1" customWidth="1"/>
    <col min="3844" max="3851" width="6.44140625" style="35" bestFit="1" customWidth="1"/>
    <col min="3852" max="3852" width="7.6640625" style="35" customWidth="1"/>
    <col min="3853" max="3853" width="12" style="35" customWidth="1"/>
    <col min="3854" max="4096" width="8.88671875" style="35"/>
    <col min="4097" max="4097" width="23" style="35" customWidth="1"/>
    <col min="4098" max="4098" width="5.109375" style="35" bestFit="1" customWidth="1"/>
    <col min="4099" max="4099" width="5.5546875" style="35" bestFit="1" customWidth="1"/>
    <col min="4100" max="4107" width="6.44140625" style="35" bestFit="1" customWidth="1"/>
    <col min="4108" max="4108" width="7.6640625" style="35" customWidth="1"/>
    <col min="4109" max="4109" width="12" style="35" customWidth="1"/>
    <col min="4110" max="4352" width="8.88671875" style="35"/>
    <col min="4353" max="4353" width="23" style="35" customWidth="1"/>
    <col min="4354" max="4354" width="5.109375" style="35" bestFit="1" customWidth="1"/>
    <col min="4355" max="4355" width="5.5546875" style="35" bestFit="1" customWidth="1"/>
    <col min="4356" max="4363" width="6.44140625" style="35" bestFit="1" customWidth="1"/>
    <col min="4364" max="4364" width="7.6640625" style="35" customWidth="1"/>
    <col min="4365" max="4365" width="12" style="35" customWidth="1"/>
    <col min="4366" max="4608" width="8.88671875" style="35"/>
    <col min="4609" max="4609" width="23" style="35" customWidth="1"/>
    <col min="4610" max="4610" width="5.109375" style="35" bestFit="1" customWidth="1"/>
    <col min="4611" max="4611" width="5.5546875" style="35" bestFit="1" customWidth="1"/>
    <col min="4612" max="4619" width="6.44140625" style="35" bestFit="1" customWidth="1"/>
    <col min="4620" max="4620" width="7.6640625" style="35" customWidth="1"/>
    <col min="4621" max="4621" width="12" style="35" customWidth="1"/>
    <col min="4622" max="4864" width="8.88671875" style="35"/>
    <col min="4865" max="4865" width="23" style="35" customWidth="1"/>
    <col min="4866" max="4866" width="5.109375" style="35" bestFit="1" customWidth="1"/>
    <col min="4867" max="4867" width="5.5546875" style="35" bestFit="1" customWidth="1"/>
    <col min="4868" max="4875" width="6.44140625" style="35" bestFit="1" customWidth="1"/>
    <col min="4876" max="4876" width="7.6640625" style="35" customWidth="1"/>
    <col min="4877" max="4877" width="12" style="35" customWidth="1"/>
    <col min="4878" max="5120" width="8.88671875" style="35"/>
    <col min="5121" max="5121" width="23" style="35" customWidth="1"/>
    <col min="5122" max="5122" width="5.109375" style="35" bestFit="1" customWidth="1"/>
    <col min="5123" max="5123" width="5.5546875" style="35" bestFit="1" customWidth="1"/>
    <col min="5124" max="5131" width="6.44140625" style="35" bestFit="1" customWidth="1"/>
    <col min="5132" max="5132" width="7.6640625" style="35" customWidth="1"/>
    <col min="5133" max="5133" width="12" style="35" customWidth="1"/>
    <col min="5134" max="5376" width="8.88671875" style="35"/>
    <col min="5377" max="5377" width="23" style="35" customWidth="1"/>
    <col min="5378" max="5378" width="5.109375" style="35" bestFit="1" customWidth="1"/>
    <col min="5379" max="5379" width="5.5546875" style="35" bestFit="1" customWidth="1"/>
    <col min="5380" max="5387" width="6.44140625" style="35" bestFit="1" customWidth="1"/>
    <col min="5388" max="5388" width="7.6640625" style="35" customWidth="1"/>
    <col min="5389" max="5389" width="12" style="35" customWidth="1"/>
    <col min="5390" max="5632" width="8.88671875" style="35"/>
    <col min="5633" max="5633" width="23" style="35" customWidth="1"/>
    <col min="5634" max="5634" width="5.109375" style="35" bestFit="1" customWidth="1"/>
    <col min="5635" max="5635" width="5.5546875" style="35" bestFit="1" customWidth="1"/>
    <col min="5636" max="5643" width="6.44140625" style="35" bestFit="1" customWidth="1"/>
    <col min="5644" max="5644" width="7.6640625" style="35" customWidth="1"/>
    <col min="5645" max="5645" width="12" style="35" customWidth="1"/>
    <col min="5646" max="5888" width="8.88671875" style="35"/>
    <col min="5889" max="5889" width="23" style="35" customWidth="1"/>
    <col min="5890" max="5890" width="5.109375" style="35" bestFit="1" customWidth="1"/>
    <col min="5891" max="5891" width="5.5546875" style="35" bestFit="1" customWidth="1"/>
    <col min="5892" max="5899" width="6.44140625" style="35" bestFit="1" customWidth="1"/>
    <col min="5900" max="5900" width="7.6640625" style="35" customWidth="1"/>
    <col min="5901" max="5901" width="12" style="35" customWidth="1"/>
    <col min="5902" max="6144" width="8.88671875" style="35"/>
    <col min="6145" max="6145" width="23" style="35" customWidth="1"/>
    <col min="6146" max="6146" width="5.109375" style="35" bestFit="1" customWidth="1"/>
    <col min="6147" max="6147" width="5.5546875" style="35" bestFit="1" customWidth="1"/>
    <col min="6148" max="6155" width="6.44140625" style="35" bestFit="1" customWidth="1"/>
    <col min="6156" max="6156" width="7.6640625" style="35" customWidth="1"/>
    <col min="6157" max="6157" width="12" style="35" customWidth="1"/>
    <col min="6158" max="6400" width="8.88671875" style="35"/>
    <col min="6401" max="6401" width="23" style="35" customWidth="1"/>
    <col min="6402" max="6402" width="5.109375" style="35" bestFit="1" customWidth="1"/>
    <col min="6403" max="6403" width="5.5546875" style="35" bestFit="1" customWidth="1"/>
    <col min="6404" max="6411" width="6.44140625" style="35" bestFit="1" customWidth="1"/>
    <col min="6412" max="6412" width="7.6640625" style="35" customWidth="1"/>
    <col min="6413" max="6413" width="12" style="35" customWidth="1"/>
    <col min="6414" max="6656" width="8.88671875" style="35"/>
    <col min="6657" max="6657" width="23" style="35" customWidth="1"/>
    <col min="6658" max="6658" width="5.109375" style="35" bestFit="1" customWidth="1"/>
    <col min="6659" max="6659" width="5.5546875" style="35" bestFit="1" customWidth="1"/>
    <col min="6660" max="6667" width="6.44140625" style="35" bestFit="1" customWidth="1"/>
    <col min="6668" max="6668" width="7.6640625" style="35" customWidth="1"/>
    <col min="6669" max="6669" width="12" style="35" customWidth="1"/>
    <col min="6670" max="6912" width="8.88671875" style="35"/>
    <col min="6913" max="6913" width="23" style="35" customWidth="1"/>
    <col min="6914" max="6914" width="5.109375" style="35" bestFit="1" customWidth="1"/>
    <col min="6915" max="6915" width="5.5546875" style="35" bestFit="1" customWidth="1"/>
    <col min="6916" max="6923" width="6.44140625" style="35" bestFit="1" customWidth="1"/>
    <col min="6924" max="6924" width="7.6640625" style="35" customWidth="1"/>
    <col min="6925" max="6925" width="12" style="35" customWidth="1"/>
    <col min="6926" max="7168" width="8.88671875" style="35"/>
    <col min="7169" max="7169" width="23" style="35" customWidth="1"/>
    <col min="7170" max="7170" width="5.109375" style="35" bestFit="1" customWidth="1"/>
    <col min="7171" max="7171" width="5.5546875" style="35" bestFit="1" customWidth="1"/>
    <col min="7172" max="7179" width="6.44140625" style="35" bestFit="1" customWidth="1"/>
    <col min="7180" max="7180" width="7.6640625" style="35" customWidth="1"/>
    <col min="7181" max="7181" width="12" style="35" customWidth="1"/>
    <col min="7182" max="7424" width="8.88671875" style="35"/>
    <col min="7425" max="7425" width="23" style="35" customWidth="1"/>
    <col min="7426" max="7426" width="5.109375" style="35" bestFit="1" customWidth="1"/>
    <col min="7427" max="7427" width="5.5546875" style="35" bestFit="1" customWidth="1"/>
    <col min="7428" max="7435" width="6.44140625" style="35" bestFit="1" customWidth="1"/>
    <col min="7436" max="7436" width="7.6640625" style="35" customWidth="1"/>
    <col min="7437" max="7437" width="12" style="35" customWidth="1"/>
    <col min="7438" max="7680" width="8.88671875" style="35"/>
    <col min="7681" max="7681" width="23" style="35" customWidth="1"/>
    <col min="7682" max="7682" width="5.109375" style="35" bestFit="1" customWidth="1"/>
    <col min="7683" max="7683" width="5.5546875" style="35" bestFit="1" customWidth="1"/>
    <col min="7684" max="7691" width="6.44140625" style="35" bestFit="1" customWidth="1"/>
    <col min="7692" max="7692" width="7.6640625" style="35" customWidth="1"/>
    <col min="7693" max="7693" width="12" style="35" customWidth="1"/>
    <col min="7694" max="7936" width="8.88671875" style="35"/>
    <col min="7937" max="7937" width="23" style="35" customWidth="1"/>
    <col min="7938" max="7938" width="5.109375" style="35" bestFit="1" customWidth="1"/>
    <col min="7939" max="7939" width="5.5546875" style="35" bestFit="1" customWidth="1"/>
    <col min="7940" max="7947" width="6.44140625" style="35" bestFit="1" customWidth="1"/>
    <col min="7948" max="7948" width="7.6640625" style="35" customWidth="1"/>
    <col min="7949" max="7949" width="12" style="35" customWidth="1"/>
    <col min="7950" max="8192" width="8.88671875" style="35"/>
    <col min="8193" max="8193" width="23" style="35" customWidth="1"/>
    <col min="8194" max="8194" width="5.109375" style="35" bestFit="1" customWidth="1"/>
    <col min="8195" max="8195" width="5.5546875" style="35" bestFit="1" customWidth="1"/>
    <col min="8196" max="8203" width="6.44140625" style="35" bestFit="1" customWidth="1"/>
    <col min="8204" max="8204" width="7.6640625" style="35" customWidth="1"/>
    <col min="8205" max="8205" width="12" style="35" customWidth="1"/>
    <col min="8206" max="8448" width="8.88671875" style="35"/>
    <col min="8449" max="8449" width="23" style="35" customWidth="1"/>
    <col min="8450" max="8450" width="5.109375" style="35" bestFit="1" customWidth="1"/>
    <col min="8451" max="8451" width="5.5546875" style="35" bestFit="1" customWidth="1"/>
    <col min="8452" max="8459" width="6.44140625" style="35" bestFit="1" customWidth="1"/>
    <col min="8460" max="8460" width="7.6640625" style="35" customWidth="1"/>
    <col min="8461" max="8461" width="12" style="35" customWidth="1"/>
    <col min="8462" max="8704" width="8.88671875" style="35"/>
    <col min="8705" max="8705" width="23" style="35" customWidth="1"/>
    <col min="8706" max="8706" width="5.109375" style="35" bestFit="1" customWidth="1"/>
    <col min="8707" max="8707" width="5.5546875" style="35" bestFit="1" customWidth="1"/>
    <col min="8708" max="8715" width="6.44140625" style="35" bestFit="1" customWidth="1"/>
    <col min="8716" max="8716" width="7.6640625" style="35" customWidth="1"/>
    <col min="8717" max="8717" width="12" style="35" customWidth="1"/>
    <col min="8718" max="8960" width="8.88671875" style="35"/>
    <col min="8961" max="8961" width="23" style="35" customWidth="1"/>
    <col min="8962" max="8962" width="5.109375" style="35" bestFit="1" customWidth="1"/>
    <col min="8963" max="8963" width="5.5546875" style="35" bestFit="1" customWidth="1"/>
    <col min="8964" max="8971" width="6.44140625" style="35" bestFit="1" customWidth="1"/>
    <col min="8972" max="8972" width="7.6640625" style="35" customWidth="1"/>
    <col min="8973" max="8973" width="12" style="35" customWidth="1"/>
    <col min="8974" max="9216" width="8.88671875" style="35"/>
    <col min="9217" max="9217" width="23" style="35" customWidth="1"/>
    <col min="9218" max="9218" width="5.109375" style="35" bestFit="1" customWidth="1"/>
    <col min="9219" max="9219" width="5.5546875" style="35" bestFit="1" customWidth="1"/>
    <col min="9220" max="9227" width="6.44140625" style="35" bestFit="1" customWidth="1"/>
    <col min="9228" max="9228" width="7.6640625" style="35" customWidth="1"/>
    <col min="9229" max="9229" width="12" style="35" customWidth="1"/>
    <col min="9230" max="9472" width="8.88671875" style="35"/>
    <col min="9473" max="9473" width="23" style="35" customWidth="1"/>
    <col min="9474" max="9474" width="5.109375" style="35" bestFit="1" customWidth="1"/>
    <col min="9475" max="9475" width="5.5546875" style="35" bestFit="1" customWidth="1"/>
    <col min="9476" max="9483" width="6.44140625" style="35" bestFit="1" customWidth="1"/>
    <col min="9484" max="9484" width="7.6640625" style="35" customWidth="1"/>
    <col min="9485" max="9485" width="12" style="35" customWidth="1"/>
    <col min="9486" max="9728" width="8.88671875" style="35"/>
    <col min="9729" max="9729" width="23" style="35" customWidth="1"/>
    <col min="9730" max="9730" width="5.109375" style="35" bestFit="1" customWidth="1"/>
    <col min="9731" max="9731" width="5.5546875" style="35" bestFit="1" customWidth="1"/>
    <col min="9732" max="9739" width="6.44140625" style="35" bestFit="1" customWidth="1"/>
    <col min="9740" max="9740" width="7.6640625" style="35" customWidth="1"/>
    <col min="9741" max="9741" width="12" style="35" customWidth="1"/>
    <col min="9742" max="9984" width="8.88671875" style="35"/>
    <col min="9985" max="9985" width="23" style="35" customWidth="1"/>
    <col min="9986" max="9986" width="5.109375" style="35" bestFit="1" customWidth="1"/>
    <col min="9987" max="9987" width="5.5546875" style="35" bestFit="1" customWidth="1"/>
    <col min="9988" max="9995" width="6.44140625" style="35" bestFit="1" customWidth="1"/>
    <col min="9996" max="9996" width="7.6640625" style="35" customWidth="1"/>
    <col min="9997" max="9997" width="12" style="35" customWidth="1"/>
    <col min="9998" max="10240" width="8.88671875" style="35"/>
    <col min="10241" max="10241" width="23" style="35" customWidth="1"/>
    <col min="10242" max="10242" width="5.109375" style="35" bestFit="1" customWidth="1"/>
    <col min="10243" max="10243" width="5.5546875" style="35" bestFit="1" customWidth="1"/>
    <col min="10244" max="10251" width="6.44140625" style="35" bestFit="1" customWidth="1"/>
    <col min="10252" max="10252" width="7.6640625" style="35" customWidth="1"/>
    <col min="10253" max="10253" width="12" style="35" customWidth="1"/>
    <col min="10254" max="10496" width="8.88671875" style="35"/>
    <col min="10497" max="10497" width="23" style="35" customWidth="1"/>
    <col min="10498" max="10498" width="5.109375" style="35" bestFit="1" customWidth="1"/>
    <col min="10499" max="10499" width="5.5546875" style="35" bestFit="1" customWidth="1"/>
    <col min="10500" max="10507" width="6.44140625" style="35" bestFit="1" customWidth="1"/>
    <col min="10508" max="10508" width="7.6640625" style="35" customWidth="1"/>
    <col min="10509" max="10509" width="12" style="35" customWidth="1"/>
    <col min="10510" max="10752" width="8.88671875" style="35"/>
    <col min="10753" max="10753" width="23" style="35" customWidth="1"/>
    <col min="10754" max="10754" width="5.109375" style="35" bestFit="1" customWidth="1"/>
    <col min="10755" max="10755" width="5.5546875" style="35" bestFit="1" customWidth="1"/>
    <col min="10756" max="10763" width="6.44140625" style="35" bestFit="1" customWidth="1"/>
    <col min="10764" max="10764" width="7.6640625" style="35" customWidth="1"/>
    <col min="10765" max="10765" width="12" style="35" customWidth="1"/>
    <col min="10766" max="11008" width="8.88671875" style="35"/>
    <col min="11009" max="11009" width="23" style="35" customWidth="1"/>
    <col min="11010" max="11010" width="5.109375" style="35" bestFit="1" customWidth="1"/>
    <col min="11011" max="11011" width="5.5546875" style="35" bestFit="1" customWidth="1"/>
    <col min="11012" max="11019" width="6.44140625" style="35" bestFit="1" customWidth="1"/>
    <col min="11020" max="11020" width="7.6640625" style="35" customWidth="1"/>
    <col min="11021" max="11021" width="12" style="35" customWidth="1"/>
    <col min="11022" max="11264" width="8.88671875" style="35"/>
    <col min="11265" max="11265" width="23" style="35" customWidth="1"/>
    <col min="11266" max="11266" width="5.109375" style="35" bestFit="1" customWidth="1"/>
    <col min="11267" max="11267" width="5.5546875" style="35" bestFit="1" customWidth="1"/>
    <col min="11268" max="11275" width="6.44140625" style="35" bestFit="1" customWidth="1"/>
    <col min="11276" max="11276" width="7.6640625" style="35" customWidth="1"/>
    <col min="11277" max="11277" width="12" style="35" customWidth="1"/>
    <col min="11278" max="11520" width="8.88671875" style="35"/>
    <col min="11521" max="11521" width="23" style="35" customWidth="1"/>
    <col min="11522" max="11522" width="5.109375" style="35" bestFit="1" customWidth="1"/>
    <col min="11523" max="11523" width="5.5546875" style="35" bestFit="1" customWidth="1"/>
    <col min="11524" max="11531" width="6.44140625" style="35" bestFit="1" customWidth="1"/>
    <col min="11532" max="11532" width="7.6640625" style="35" customWidth="1"/>
    <col min="11533" max="11533" width="12" style="35" customWidth="1"/>
    <col min="11534" max="11776" width="8.88671875" style="35"/>
    <col min="11777" max="11777" width="23" style="35" customWidth="1"/>
    <col min="11778" max="11778" width="5.109375" style="35" bestFit="1" customWidth="1"/>
    <col min="11779" max="11779" width="5.5546875" style="35" bestFit="1" customWidth="1"/>
    <col min="11780" max="11787" width="6.44140625" style="35" bestFit="1" customWidth="1"/>
    <col min="11788" max="11788" width="7.6640625" style="35" customWidth="1"/>
    <col min="11789" max="11789" width="12" style="35" customWidth="1"/>
    <col min="11790" max="12032" width="8.88671875" style="35"/>
    <col min="12033" max="12033" width="23" style="35" customWidth="1"/>
    <col min="12034" max="12034" width="5.109375" style="35" bestFit="1" customWidth="1"/>
    <col min="12035" max="12035" width="5.5546875" style="35" bestFit="1" customWidth="1"/>
    <col min="12036" max="12043" width="6.44140625" style="35" bestFit="1" customWidth="1"/>
    <col min="12044" max="12044" width="7.6640625" style="35" customWidth="1"/>
    <col min="12045" max="12045" width="12" style="35" customWidth="1"/>
    <col min="12046" max="12288" width="8.88671875" style="35"/>
    <col min="12289" max="12289" width="23" style="35" customWidth="1"/>
    <col min="12290" max="12290" width="5.109375" style="35" bestFit="1" customWidth="1"/>
    <col min="12291" max="12291" width="5.5546875" style="35" bestFit="1" customWidth="1"/>
    <col min="12292" max="12299" width="6.44140625" style="35" bestFit="1" customWidth="1"/>
    <col min="12300" max="12300" width="7.6640625" style="35" customWidth="1"/>
    <col min="12301" max="12301" width="12" style="35" customWidth="1"/>
    <col min="12302" max="12544" width="8.88671875" style="35"/>
    <col min="12545" max="12545" width="23" style="35" customWidth="1"/>
    <col min="12546" max="12546" width="5.109375" style="35" bestFit="1" customWidth="1"/>
    <col min="12547" max="12547" width="5.5546875" style="35" bestFit="1" customWidth="1"/>
    <col min="12548" max="12555" width="6.44140625" style="35" bestFit="1" customWidth="1"/>
    <col min="12556" max="12556" width="7.6640625" style="35" customWidth="1"/>
    <col min="12557" max="12557" width="12" style="35" customWidth="1"/>
    <col min="12558" max="12800" width="8.88671875" style="35"/>
    <col min="12801" max="12801" width="23" style="35" customWidth="1"/>
    <col min="12802" max="12802" width="5.109375" style="35" bestFit="1" customWidth="1"/>
    <col min="12803" max="12803" width="5.5546875" style="35" bestFit="1" customWidth="1"/>
    <col min="12804" max="12811" width="6.44140625" style="35" bestFit="1" customWidth="1"/>
    <col min="12812" max="12812" width="7.6640625" style="35" customWidth="1"/>
    <col min="12813" max="12813" width="12" style="35" customWidth="1"/>
    <col min="12814" max="13056" width="8.88671875" style="35"/>
    <col min="13057" max="13057" width="23" style="35" customWidth="1"/>
    <col min="13058" max="13058" width="5.109375" style="35" bestFit="1" customWidth="1"/>
    <col min="13059" max="13059" width="5.5546875" style="35" bestFit="1" customWidth="1"/>
    <col min="13060" max="13067" width="6.44140625" style="35" bestFit="1" customWidth="1"/>
    <col min="13068" max="13068" width="7.6640625" style="35" customWidth="1"/>
    <col min="13069" max="13069" width="12" style="35" customWidth="1"/>
    <col min="13070" max="13312" width="8.88671875" style="35"/>
    <col min="13313" max="13313" width="23" style="35" customWidth="1"/>
    <col min="13314" max="13314" width="5.109375" style="35" bestFit="1" customWidth="1"/>
    <col min="13315" max="13315" width="5.5546875" style="35" bestFit="1" customWidth="1"/>
    <col min="13316" max="13323" width="6.44140625" style="35" bestFit="1" customWidth="1"/>
    <col min="13324" max="13324" width="7.6640625" style="35" customWidth="1"/>
    <col min="13325" max="13325" width="12" style="35" customWidth="1"/>
    <col min="13326" max="13568" width="8.88671875" style="35"/>
    <col min="13569" max="13569" width="23" style="35" customWidth="1"/>
    <col min="13570" max="13570" width="5.109375" style="35" bestFit="1" customWidth="1"/>
    <col min="13571" max="13571" width="5.5546875" style="35" bestFit="1" customWidth="1"/>
    <col min="13572" max="13579" width="6.44140625" style="35" bestFit="1" customWidth="1"/>
    <col min="13580" max="13580" width="7.6640625" style="35" customWidth="1"/>
    <col min="13581" max="13581" width="12" style="35" customWidth="1"/>
    <col min="13582" max="13824" width="8.88671875" style="35"/>
    <col min="13825" max="13825" width="23" style="35" customWidth="1"/>
    <col min="13826" max="13826" width="5.109375" style="35" bestFit="1" customWidth="1"/>
    <col min="13827" max="13827" width="5.5546875" style="35" bestFit="1" customWidth="1"/>
    <col min="13828" max="13835" width="6.44140625" style="35" bestFit="1" customWidth="1"/>
    <col min="13836" max="13836" width="7.6640625" style="35" customWidth="1"/>
    <col min="13837" max="13837" width="12" style="35" customWidth="1"/>
    <col min="13838" max="14080" width="8.88671875" style="35"/>
    <col min="14081" max="14081" width="23" style="35" customWidth="1"/>
    <col min="14082" max="14082" width="5.109375" style="35" bestFit="1" customWidth="1"/>
    <col min="14083" max="14083" width="5.5546875" style="35" bestFit="1" customWidth="1"/>
    <col min="14084" max="14091" width="6.44140625" style="35" bestFit="1" customWidth="1"/>
    <col min="14092" max="14092" width="7.6640625" style="35" customWidth="1"/>
    <col min="14093" max="14093" width="12" style="35" customWidth="1"/>
    <col min="14094" max="14336" width="8.88671875" style="35"/>
    <col min="14337" max="14337" width="23" style="35" customWidth="1"/>
    <col min="14338" max="14338" width="5.109375" style="35" bestFit="1" customWidth="1"/>
    <col min="14339" max="14339" width="5.5546875" style="35" bestFit="1" customWidth="1"/>
    <col min="14340" max="14347" width="6.44140625" style="35" bestFit="1" customWidth="1"/>
    <col min="14348" max="14348" width="7.6640625" style="35" customWidth="1"/>
    <col min="14349" max="14349" width="12" style="35" customWidth="1"/>
    <col min="14350" max="14592" width="8.88671875" style="35"/>
    <col min="14593" max="14593" width="23" style="35" customWidth="1"/>
    <col min="14594" max="14594" width="5.109375" style="35" bestFit="1" customWidth="1"/>
    <col min="14595" max="14595" width="5.5546875" style="35" bestFit="1" customWidth="1"/>
    <col min="14596" max="14603" width="6.44140625" style="35" bestFit="1" customWidth="1"/>
    <col min="14604" max="14604" width="7.6640625" style="35" customWidth="1"/>
    <col min="14605" max="14605" width="12" style="35" customWidth="1"/>
    <col min="14606" max="14848" width="8.88671875" style="35"/>
    <col min="14849" max="14849" width="23" style="35" customWidth="1"/>
    <col min="14850" max="14850" width="5.109375" style="35" bestFit="1" customWidth="1"/>
    <col min="14851" max="14851" width="5.5546875" style="35" bestFit="1" customWidth="1"/>
    <col min="14852" max="14859" width="6.44140625" style="35" bestFit="1" customWidth="1"/>
    <col min="14860" max="14860" width="7.6640625" style="35" customWidth="1"/>
    <col min="14861" max="14861" width="12" style="35" customWidth="1"/>
    <col min="14862" max="15104" width="8.88671875" style="35"/>
    <col min="15105" max="15105" width="23" style="35" customWidth="1"/>
    <col min="15106" max="15106" width="5.109375" style="35" bestFit="1" customWidth="1"/>
    <col min="15107" max="15107" width="5.5546875" style="35" bestFit="1" customWidth="1"/>
    <col min="15108" max="15115" width="6.44140625" style="35" bestFit="1" customWidth="1"/>
    <col min="15116" max="15116" width="7.6640625" style="35" customWidth="1"/>
    <col min="15117" max="15117" width="12" style="35" customWidth="1"/>
    <col min="15118" max="15360" width="8.88671875" style="35"/>
    <col min="15361" max="15361" width="23" style="35" customWidth="1"/>
    <col min="15362" max="15362" width="5.109375" style="35" bestFit="1" customWidth="1"/>
    <col min="15363" max="15363" width="5.5546875" style="35" bestFit="1" customWidth="1"/>
    <col min="15364" max="15371" width="6.44140625" style="35" bestFit="1" customWidth="1"/>
    <col min="15372" max="15372" width="7.6640625" style="35" customWidth="1"/>
    <col min="15373" max="15373" width="12" style="35" customWidth="1"/>
    <col min="15374" max="15616" width="8.88671875" style="35"/>
    <col min="15617" max="15617" width="23" style="35" customWidth="1"/>
    <col min="15618" max="15618" width="5.109375" style="35" bestFit="1" customWidth="1"/>
    <col min="15619" max="15619" width="5.5546875" style="35" bestFit="1" customWidth="1"/>
    <col min="15620" max="15627" width="6.44140625" style="35" bestFit="1" customWidth="1"/>
    <col min="15628" max="15628" width="7.6640625" style="35" customWidth="1"/>
    <col min="15629" max="15629" width="12" style="35" customWidth="1"/>
    <col min="15630" max="15872" width="8.88671875" style="35"/>
    <col min="15873" max="15873" width="23" style="35" customWidth="1"/>
    <col min="15874" max="15874" width="5.109375" style="35" bestFit="1" customWidth="1"/>
    <col min="15875" max="15875" width="5.5546875" style="35" bestFit="1" customWidth="1"/>
    <col min="15876" max="15883" width="6.44140625" style="35" bestFit="1" customWidth="1"/>
    <col min="15884" max="15884" width="7.6640625" style="35" customWidth="1"/>
    <col min="15885" max="15885" width="12" style="35" customWidth="1"/>
    <col min="15886" max="16128" width="8.88671875" style="35"/>
    <col min="16129" max="16129" width="23" style="35" customWidth="1"/>
    <col min="16130" max="16130" width="5.109375" style="35" bestFit="1" customWidth="1"/>
    <col min="16131" max="16131" width="5.5546875" style="35" bestFit="1" customWidth="1"/>
    <col min="16132" max="16139" width="6.44140625" style="35" bestFit="1" customWidth="1"/>
    <col min="16140" max="16140" width="7.6640625" style="35" customWidth="1"/>
    <col min="16141" max="16141" width="12" style="35" customWidth="1"/>
    <col min="16142" max="16384" width="8.88671875" style="35"/>
  </cols>
  <sheetData>
    <row r="1" spans="1:13">
      <c r="A1" s="1460" t="s">
        <v>5197</v>
      </c>
    </row>
    <row r="2" spans="1:13" ht="17.399999999999999">
      <c r="A2" s="745" t="s">
        <v>305</v>
      </c>
      <c r="B2" s="1685" t="s">
        <v>5040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</row>
    <row r="3" spans="1:13" ht="18" thickBot="1">
      <c r="A3" s="750"/>
      <c r="B3" s="1684" t="s">
        <v>4551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</row>
    <row r="4" spans="1:13">
      <c r="A4" s="1013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3" ht="13.8" thickBot="1">
      <c r="A5" s="790" t="s">
        <v>3890</v>
      </c>
      <c r="B5" s="1681" t="s">
        <v>3754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</row>
    <row r="6" spans="1:13">
      <c r="A6" s="790" t="s">
        <v>5041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</row>
    <row r="7" spans="1:13" ht="13.8" thickBot="1">
      <c r="A7" s="790" t="s">
        <v>5042</v>
      </c>
      <c r="B7" s="269"/>
      <c r="C7" s="1681" t="s">
        <v>1489</v>
      </c>
      <c r="D7" s="1681"/>
      <c r="E7" s="1681"/>
      <c r="F7" s="1681"/>
      <c r="G7" s="1681"/>
      <c r="H7" s="1681"/>
      <c r="I7" s="1681"/>
      <c r="J7" s="1681"/>
      <c r="K7" s="1681"/>
      <c r="L7" s="1681"/>
      <c r="M7" s="1681"/>
    </row>
    <row r="8" spans="1:13">
      <c r="A8" s="790" t="s">
        <v>3768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</row>
    <row r="9" spans="1:13" ht="24" customHeight="1" thickBot="1">
      <c r="A9" s="751"/>
      <c r="B9" s="751" t="s">
        <v>3</v>
      </c>
      <c r="C9" s="751" t="s">
        <v>1488</v>
      </c>
      <c r="D9" s="751" t="s">
        <v>1487</v>
      </c>
      <c r="E9" s="751" t="s">
        <v>1486</v>
      </c>
      <c r="F9" s="751" t="s">
        <v>1485</v>
      </c>
      <c r="G9" s="751" t="s">
        <v>1484</v>
      </c>
      <c r="H9" s="751" t="s">
        <v>1483</v>
      </c>
      <c r="I9" s="751" t="s">
        <v>1482</v>
      </c>
      <c r="J9" s="751" t="s">
        <v>1481</v>
      </c>
      <c r="K9" s="751" t="s">
        <v>1480</v>
      </c>
      <c r="L9" s="751" t="s">
        <v>1479</v>
      </c>
      <c r="M9" s="751" t="s">
        <v>1535</v>
      </c>
    </row>
    <row r="10" spans="1:13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</row>
    <row r="11" spans="1:13">
      <c r="A11" s="747" t="s">
        <v>1</v>
      </c>
      <c r="B11" s="430">
        <v>2090</v>
      </c>
      <c r="C11" s="430">
        <v>852</v>
      </c>
      <c r="D11" s="430">
        <v>589</v>
      </c>
      <c r="E11" s="430">
        <v>389</v>
      </c>
      <c r="F11" s="430">
        <v>167</v>
      </c>
      <c r="G11" s="430">
        <v>53</v>
      </c>
      <c r="H11" s="430">
        <v>19</v>
      </c>
      <c r="I11" s="430">
        <v>5</v>
      </c>
      <c r="J11" s="430">
        <v>2</v>
      </c>
      <c r="K11" s="430">
        <v>1</v>
      </c>
      <c r="L11" s="430">
        <v>0</v>
      </c>
      <c r="M11" s="430">
        <v>0</v>
      </c>
    </row>
    <row r="12" spans="1:13">
      <c r="A12" s="743" t="s">
        <v>1498</v>
      </c>
      <c r="B12" s="405">
        <v>12</v>
      </c>
      <c r="C12" s="405">
        <v>12</v>
      </c>
      <c r="D12" s="405">
        <v>0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</row>
    <row r="13" spans="1:13">
      <c r="A13" s="743" t="s">
        <v>1497</v>
      </c>
      <c r="B13" s="405">
        <v>246</v>
      </c>
      <c r="C13" s="405">
        <v>216</v>
      </c>
      <c r="D13" s="405">
        <v>26</v>
      </c>
      <c r="E13" s="405">
        <v>2</v>
      </c>
      <c r="F13" s="405">
        <v>0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0</v>
      </c>
    </row>
    <row r="14" spans="1:13">
      <c r="A14" s="743" t="s">
        <v>1496</v>
      </c>
      <c r="B14" s="405">
        <v>447</v>
      </c>
      <c r="C14" s="405">
        <v>249</v>
      </c>
      <c r="D14" s="405">
        <v>141</v>
      </c>
      <c r="E14" s="405">
        <v>44</v>
      </c>
      <c r="F14" s="405">
        <v>8</v>
      </c>
      <c r="G14" s="405">
        <v>1</v>
      </c>
      <c r="H14" s="405">
        <v>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</row>
    <row r="15" spans="1:13">
      <c r="A15" s="743" t="s">
        <v>1495</v>
      </c>
      <c r="B15" s="405">
        <v>432</v>
      </c>
      <c r="C15" s="405">
        <v>156</v>
      </c>
      <c r="D15" s="405">
        <v>162</v>
      </c>
      <c r="E15" s="405">
        <v>77</v>
      </c>
      <c r="F15" s="405">
        <v>25</v>
      </c>
      <c r="G15" s="405">
        <v>9</v>
      </c>
      <c r="H15" s="405">
        <v>0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</row>
    <row r="16" spans="1:13">
      <c r="A16" s="743" t="s">
        <v>1494</v>
      </c>
      <c r="B16" s="405">
        <v>415</v>
      </c>
      <c r="C16" s="405">
        <v>106</v>
      </c>
      <c r="D16" s="405">
        <v>131</v>
      </c>
      <c r="E16" s="405">
        <v>108</v>
      </c>
      <c r="F16" s="405">
        <v>51</v>
      </c>
      <c r="G16" s="405">
        <v>11</v>
      </c>
      <c r="H16" s="405">
        <v>5</v>
      </c>
      <c r="I16" s="405">
        <v>1</v>
      </c>
      <c r="J16" s="405">
        <v>1</v>
      </c>
      <c r="K16" s="405">
        <v>0</v>
      </c>
      <c r="L16" s="405">
        <v>0</v>
      </c>
      <c r="M16" s="405">
        <v>0</v>
      </c>
    </row>
    <row r="17" spans="1:13">
      <c r="A17" s="743" t="s">
        <v>1493</v>
      </c>
      <c r="B17" s="405">
        <v>338</v>
      </c>
      <c r="C17" s="405">
        <v>61</v>
      </c>
      <c r="D17" s="405">
        <v>86</v>
      </c>
      <c r="E17" s="405">
        <v>108</v>
      </c>
      <c r="F17" s="405">
        <v>51</v>
      </c>
      <c r="G17" s="405">
        <v>18</v>
      </c>
      <c r="H17" s="405">
        <v>9</v>
      </c>
      <c r="I17" s="405">
        <v>3</v>
      </c>
      <c r="J17" s="405">
        <v>1</v>
      </c>
      <c r="K17" s="405">
        <v>1</v>
      </c>
      <c r="L17" s="405">
        <v>0</v>
      </c>
      <c r="M17" s="405">
        <v>0</v>
      </c>
    </row>
    <row r="18" spans="1:13">
      <c r="A18" s="743" t="s">
        <v>1492</v>
      </c>
      <c r="B18" s="405">
        <v>140</v>
      </c>
      <c r="C18" s="405">
        <v>15</v>
      </c>
      <c r="D18" s="405">
        <v>35</v>
      </c>
      <c r="E18" s="405">
        <v>44</v>
      </c>
      <c r="F18" s="405">
        <v>27</v>
      </c>
      <c r="G18" s="405">
        <v>12</v>
      </c>
      <c r="H18" s="405">
        <v>5</v>
      </c>
      <c r="I18" s="405">
        <v>1</v>
      </c>
      <c r="J18" s="405">
        <v>0</v>
      </c>
      <c r="K18" s="405">
        <v>0</v>
      </c>
      <c r="L18" s="405">
        <v>0</v>
      </c>
      <c r="M18" s="405">
        <v>0</v>
      </c>
    </row>
    <row r="19" spans="1:13">
      <c r="A19" s="743" t="s">
        <v>1491</v>
      </c>
      <c r="B19" s="405">
        <v>16</v>
      </c>
      <c r="C19" s="405">
        <v>5</v>
      </c>
      <c r="D19" s="405">
        <v>3</v>
      </c>
      <c r="E19" s="405">
        <v>2</v>
      </c>
      <c r="F19" s="405">
        <v>4</v>
      </c>
      <c r="G19" s="405">
        <v>2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</row>
    <row r="20" spans="1:13">
      <c r="A20" s="743" t="s">
        <v>1490</v>
      </c>
      <c r="B20" s="405">
        <v>1</v>
      </c>
      <c r="C20" s="405">
        <v>0</v>
      </c>
      <c r="D20" s="405">
        <v>1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</row>
    <row r="21" spans="1:13">
      <c r="A21" s="743" t="s">
        <v>1748</v>
      </c>
      <c r="B21" s="405">
        <v>43</v>
      </c>
      <c r="C21" s="405">
        <v>32</v>
      </c>
      <c r="D21" s="405">
        <v>4</v>
      </c>
      <c r="E21" s="405">
        <v>4</v>
      </c>
      <c r="F21" s="405">
        <v>1</v>
      </c>
      <c r="G21" s="405">
        <v>0</v>
      </c>
      <c r="H21" s="405">
        <v>0</v>
      </c>
      <c r="I21" s="405">
        <v>0</v>
      </c>
      <c r="J21" s="405">
        <v>0</v>
      </c>
      <c r="K21" s="405">
        <v>0</v>
      </c>
      <c r="L21" s="405">
        <v>0</v>
      </c>
      <c r="M21" s="405">
        <v>0</v>
      </c>
    </row>
    <row r="22" spans="1:13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</row>
    <row r="23" spans="1:13">
      <c r="A23" s="744" t="s">
        <v>1509</v>
      </c>
      <c r="B23" s="404">
        <v>860</v>
      </c>
      <c r="C23" s="404">
        <v>350</v>
      </c>
      <c r="D23" s="404">
        <v>290</v>
      </c>
      <c r="E23" s="404">
        <v>144</v>
      </c>
      <c r="F23" s="404">
        <v>53</v>
      </c>
      <c r="G23" s="404">
        <v>11</v>
      </c>
      <c r="H23" s="404">
        <v>5</v>
      </c>
      <c r="I23" s="404">
        <v>1</v>
      </c>
      <c r="J23" s="404">
        <v>0</v>
      </c>
      <c r="K23" s="404">
        <v>0</v>
      </c>
      <c r="L23" s="404">
        <v>0</v>
      </c>
      <c r="M23" s="404">
        <v>0</v>
      </c>
    </row>
    <row r="24" spans="1:13">
      <c r="A24" s="743" t="s">
        <v>1498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</row>
    <row r="25" spans="1:13">
      <c r="A25" s="743" t="s">
        <v>1497</v>
      </c>
      <c r="B25" s="405">
        <v>18</v>
      </c>
      <c r="C25" s="405">
        <v>16</v>
      </c>
      <c r="D25" s="405">
        <v>1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</row>
    <row r="26" spans="1:13">
      <c r="A26" s="743" t="s">
        <v>1496</v>
      </c>
      <c r="B26" s="405">
        <v>124</v>
      </c>
      <c r="C26" s="405">
        <v>79</v>
      </c>
      <c r="D26" s="405">
        <v>36</v>
      </c>
      <c r="E26" s="405">
        <v>5</v>
      </c>
      <c r="F26" s="405">
        <v>2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</row>
    <row r="27" spans="1:13">
      <c r="A27" s="743" t="s">
        <v>1495</v>
      </c>
      <c r="B27" s="405">
        <v>204</v>
      </c>
      <c r="C27" s="405">
        <v>107</v>
      </c>
      <c r="D27" s="405">
        <v>73</v>
      </c>
      <c r="E27" s="405">
        <v>19</v>
      </c>
      <c r="F27" s="405">
        <v>4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</row>
    <row r="28" spans="1:13">
      <c r="A28" s="743" t="s">
        <v>1494</v>
      </c>
      <c r="B28" s="405">
        <v>232</v>
      </c>
      <c r="C28" s="405">
        <v>84</v>
      </c>
      <c r="D28" s="405">
        <v>90</v>
      </c>
      <c r="E28" s="405">
        <v>46</v>
      </c>
      <c r="F28" s="405">
        <v>9</v>
      </c>
      <c r="G28" s="405">
        <v>1</v>
      </c>
      <c r="H28" s="405">
        <v>1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</row>
    <row r="29" spans="1:13">
      <c r="A29" s="743" t="s">
        <v>1493</v>
      </c>
      <c r="B29" s="405">
        <v>196</v>
      </c>
      <c r="C29" s="405">
        <v>50</v>
      </c>
      <c r="D29" s="405">
        <v>63</v>
      </c>
      <c r="E29" s="405">
        <v>52</v>
      </c>
      <c r="F29" s="405">
        <v>23</v>
      </c>
      <c r="G29" s="405">
        <v>5</v>
      </c>
      <c r="H29" s="405">
        <v>2</v>
      </c>
      <c r="I29" s="405">
        <v>1</v>
      </c>
      <c r="J29" s="405">
        <v>0</v>
      </c>
      <c r="K29" s="405">
        <v>0</v>
      </c>
      <c r="L29" s="405">
        <v>0</v>
      </c>
      <c r="M29" s="405">
        <v>0</v>
      </c>
    </row>
    <row r="30" spans="1:13">
      <c r="A30" s="743" t="s">
        <v>1492</v>
      </c>
      <c r="B30" s="405">
        <v>73</v>
      </c>
      <c r="C30" s="405">
        <v>9</v>
      </c>
      <c r="D30" s="405">
        <v>23</v>
      </c>
      <c r="E30" s="405">
        <v>20</v>
      </c>
      <c r="F30" s="405">
        <v>13</v>
      </c>
      <c r="G30" s="405">
        <v>5</v>
      </c>
      <c r="H30" s="405">
        <v>2</v>
      </c>
      <c r="I30" s="405">
        <v>0</v>
      </c>
      <c r="J30" s="405">
        <v>0</v>
      </c>
      <c r="K30" s="405">
        <v>0</v>
      </c>
      <c r="L30" s="405">
        <v>0</v>
      </c>
      <c r="M30" s="405">
        <v>0</v>
      </c>
    </row>
    <row r="31" spans="1:13">
      <c r="A31" s="743" t="s">
        <v>1491</v>
      </c>
      <c r="B31" s="405">
        <v>7</v>
      </c>
      <c r="C31" s="405">
        <v>4</v>
      </c>
      <c r="D31" s="405">
        <v>2</v>
      </c>
      <c r="E31" s="405">
        <v>0</v>
      </c>
      <c r="F31" s="405">
        <v>1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</row>
    <row r="32" spans="1:13">
      <c r="A32" s="743" t="s">
        <v>1490</v>
      </c>
      <c r="B32" s="405">
        <v>1</v>
      </c>
      <c r="C32" s="405">
        <v>0</v>
      </c>
      <c r="D32" s="405">
        <v>1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</row>
    <row r="33" spans="1:13">
      <c r="A33" s="743" t="s">
        <v>1748</v>
      </c>
      <c r="B33" s="405">
        <v>5</v>
      </c>
      <c r="C33" s="405">
        <v>1</v>
      </c>
      <c r="D33" s="405">
        <v>1</v>
      </c>
      <c r="E33" s="405">
        <v>2</v>
      </c>
      <c r="F33" s="405">
        <v>1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</row>
    <row r="34" spans="1:13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1:13">
      <c r="A35" s="744" t="s">
        <v>1508</v>
      </c>
      <c r="B35" s="404">
        <v>1192</v>
      </c>
      <c r="C35" s="404">
        <v>471</v>
      </c>
      <c r="D35" s="404">
        <v>296</v>
      </c>
      <c r="E35" s="404">
        <v>243</v>
      </c>
      <c r="F35" s="404">
        <v>114</v>
      </c>
      <c r="G35" s="404">
        <v>42</v>
      </c>
      <c r="H35" s="404">
        <v>14</v>
      </c>
      <c r="I35" s="404">
        <v>4</v>
      </c>
      <c r="J35" s="404">
        <v>2</v>
      </c>
      <c r="K35" s="404">
        <v>1</v>
      </c>
      <c r="L35" s="404">
        <v>0</v>
      </c>
      <c r="M35" s="404">
        <v>0</v>
      </c>
    </row>
    <row r="36" spans="1:13">
      <c r="A36" s="743" t="s">
        <v>1498</v>
      </c>
      <c r="B36" s="405">
        <v>12</v>
      </c>
      <c r="C36" s="405">
        <v>12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</row>
    <row r="37" spans="1:13">
      <c r="A37" s="743" t="s">
        <v>1497</v>
      </c>
      <c r="B37" s="405">
        <v>228</v>
      </c>
      <c r="C37" s="405">
        <v>200</v>
      </c>
      <c r="D37" s="405">
        <v>25</v>
      </c>
      <c r="E37" s="405">
        <v>2</v>
      </c>
      <c r="F37" s="405">
        <v>0</v>
      </c>
      <c r="G37" s="405">
        <v>0</v>
      </c>
      <c r="H37" s="405">
        <v>0</v>
      </c>
      <c r="I37" s="405">
        <v>0</v>
      </c>
      <c r="J37" s="405">
        <v>0</v>
      </c>
      <c r="K37" s="405">
        <v>0</v>
      </c>
      <c r="L37" s="405">
        <v>0</v>
      </c>
      <c r="M37" s="405">
        <v>0</v>
      </c>
    </row>
    <row r="38" spans="1:13">
      <c r="A38" s="743" t="s">
        <v>1496</v>
      </c>
      <c r="B38" s="405">
        <v>321</v>
      </c>
      <c r="C38" s="405">
        <v>170</v>
      </c>
      <c r="D38" s="405">
        <v>104</v>
      </c>
      <c r="E38" s="405">
        <v>38</v>
      </c>
      <c r="F38" s="405">
        <v>6</v>
      </c>
      <c r="G38" s="405">
        <v>1</v>
      </c>
      <c r="H38" s="405">
        <v>0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</row>
    <row r="39" spans="1:13">
      <c r="A39" s="743" t="s">
        <v>1495</v>
      </c>
      <c r="B39" s="405">
        <v>227</v>
      </c>
      <c r="C39" s="405">
        <v>49</v>
      </c>
      <c r="D39" s="405">
        <v>89</v>
      </c>
      <c r="E39" s="405">
        <v>57</v>
      </c>
      <c r="F39" s="405">
        <v>21</v>
      </c>
      <c r="G39" s="405">
        <v>9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</row>
    <row r="40" spans="1:13">
      <c r="A40" s="743" t="s">
        <v>1494</v>
      </c>
      <c r="B40" s="405">
        <v>183</v>
      </c>
      <c r="C40" s="405">
        <v>22</v>
      </c>
      <c r="D40" s="405">
        <v>41</v>
      </c>
      <c r="E40" s="405">
        <v>62</v>
      </c>
      <c r="F40" s="405">
        <v>42</v>
      </c>
      <c r="G40" s="405">
        <v>10</v>
      </c>
      <c r="H40" s="405">
        <v>4</v>
      </c>
      <c r="I40" s="405">
        <v>1</v>
      </c>
      <c r="J40" s="405">
        <v>1</v>
      </c>
      <c r="K40" s="405">
        <v>0</v>
      </c>
      <c r="L40" s="405">
        <v>0</v>
      </c>
      <c r="M40" s="405">
        <v>0</v>
      </c>
    </row>
    <row r="41" spans="1:13">
      <c r="A41" s="743" t="s">
        <v>1493</v>
      </c>
      <c r="B41" s="405">
        <v>142</v>
      </c>
      <c r="C41" s="405">
        <v>11</v>
      </c>
      <c r="D41" s="405">
        <v>23</v>
      </c>
      <c r="E41" s="405">
        <v>56</v>
      </c>
      <c r="F41" s="405">
        <v>28</v>
      </c>
      <c r="G41" s="405">
        <v>13</v>
      </c>
      <c r="H41" s="405">
        <v>7</v>
      </c>
      <c r="I41" s="405">
        <v>2</v>
      </c>
      <c r="J41" s="405">
        <v>1</v>
      </c>
      <c r="K41" s="405">
        <v>1</v>
      </c>
      <c r="L41" s="405">
        <v>0</v>
      </c>
      <c r="M41" s="405">
        <v>0</v>
      </c>
    </row>
    <row r="42" spans="1:13">
      <c r="A42" s="743" t="s">
        <v>1492</v>
      </c>
      <c r="B42" s="405">
        <v>67</v>
      </c>
      <c r="C42" s="405">
        <v>6</v>
      </c>
      <c r="D42" s="405">
        <v>12</v>
      </c>
      <c r="E42" s="405">
        <v>24</v>
      </c>
      <c r="F42" s="405">
        <v>14</v>
      </c>
      <c r="G42" s="405">
        <v>7</v>
      </c>
      <c r="H42" s="405">
        <v>3</v>
      </c>
      <c r="I42" s="405">
        <v>1</v>
      </c>
      <c r="J42" s="405">
        <v>0</v>
      </c>
      <c r="K42" s="405">
        <v>0</v>
      </c>
      <c r="L42" s="405">
        <v>0</v>
      </c>
      <c r="M42" s="405">
        <v>0</v>
      </c>
    </row>
    <row r="43" spans="1:13">
      <c r="A43" s="743" t="s">
        <v>1491</v>
      </c>
      <c r="B43" s="405">
        <v>9</v>
      </c>
      <c r="C43" s="405">
        <v>1</v>
      </c>
      <c r="D43" s="405">
        <v>1</v>
      </c>
      <c r="E43" s="405">
        <v>2</v>
      </c>
      <c r="F43" s="405">
        <v>3</v>
      </c>
      <c r="G43" s="405">
        <v>2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</row>
    <row r="44" spans="1:13">
      <c r="A44" s="743" t="s">
        <v>1490</v>
      </c>
      <c r="B44" s="405">
        <v>0</v>
      </c>
      <c r="C44" s="405">
        <v>0</v>
      </c>
      <c r="D44" s="405">
        <v>0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</row>
    <row r="45" spans="1:13">
      <c r="A45" s="743" t="s">
        <v>1748</v>
      </c>
      <c r="B45" s="405">
        <v>3</v>
      </c>
      <c r="C45" s="405">
        <v>0</v>
      </c>
      <c r="D45" s="405">
        <v>1</v>
      </c>
      <c r="E45" s="405">
        <v>2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</row>
    <row r="46" spans="1:13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</row>
    <row r="47" spans="1:13">
      <c r="A47" s="744" t="s">
        <v>1535</v>
      </c>
      <c r="B47" s="404">
        <v>38</v>
      </c>
      <c r="C47" s="404">
        <v>31</v>
      </c>
      <c r="D47" s="404">
        <v>3</v>
      </c>
      <c r="E47" s="404">
        <v>2</v>
      </c>
      <c r="F47" s="404">
        <v>0</v>
      </c>
      <c r="G47" s="404">
        <v>0</v>
      </c>
      <c r="H47" s="404">
        <v>0</v>
      </c>
      <c r="I47" s="404">
        <v>0</v>
      </c>
      <c r="J47" s="404">
        <v>0</v>
      </c>
      <c r="K47" s="404">
        <v>0</v>
      </c>
      <c r="L47" s="404">
        <v>0</v>
      </c>
      <c r="M47" s="404">
        <v>0</v>
      </c>
    </row>
    <row r="48" spans="1:13">
      <c r="A48" s="743" t="s">
        <v>1498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</row>
    <row r="49" spans="1:13">
      <c r="A49" s="743" t="s">
        <v>1497</v>
      </c>
      <c r="B49" s="405">
        <v>0</v>
      </c>
      <c r="C49" s="405">
        <v>0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</row>
    <row r="50" spans="1:13">
      <c r="A50" s="743" t="s">
        <v>1496</v>
      </c>
      <c r="B50" s="405">
        <v>2</v>
      </c>
      <c r="C50" s="405">
        <v>0</v>
      </c>
      <c r="D50" s="405">
        <v>1</v>
      </c>
      <c r="E50" s="405">
        <v>1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</row>
    <row r="51" spans="1:13">
      <c r="A51" s="743" t="s">
        <v>1495</v>
      </c>
      <c r="B51" s="405">
        <v>1</v>
      </c>
      <c r="C51" s="405">
        <v>0</v>
      </c>
      <c r="D51" s="405">
        <v>0</v>
      </c>
      <c r="E51" s="405">
        <v>1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</row>
    <row r="52" spans="1:13">
      <c r="A52" s="743" t="s">
        <v>1494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</row>
    <row r="53" spans="1:13">
      <c r="A53" s="743" t="s">
        <v>1493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</row>
    <row r="54" spans="1:13">
      <c r="A54" s="743" t="s">
        <v>1492</v>
      </c>
      <c r="B54" s="405">
        <v>0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05">
        <v>0</v>
      </c>
      <c r="L54" s="405">
        <v>0</v>
      </c>
      <c r="M54" s="405">
        <v>0</v>
      </c>
    </row>
    <row r="55" spans="1:13">
      <c r="A55" s="743" t="s">
        <v>1491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</row>
    <row r="56" spans="1:13">
      <c r="A56" s="743" t="s">
        <v>1490</v>
      </c>
      <c r="B56" s="405">
        <v>0</v>
      </c>
      <c r="C56" s="405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</row>
    <row r="57" spans="1:13">
      <c r="A57" s="743" t="s">
        <v>1748</v>
      </c>
      <c r="B57" s="405">
        <v>35</v>
      </c>
      <c r="C57" s="405">
        <v>31</v>
      </c>
      <c r="D57" s="405">
        <v>2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05">
        <v>0</v>
      </c>
    </row>
    <row r="58" spans="1:13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</row>
    <row r="59" spans="1:13">
      <c r="A59" s="869" t="s">
        <v>4082</v>
      </c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  <c r="M59" s="407"/>
    </row>
  </sheetData>
  <mergeCells count="4">
    <mergeCell ref="B2:M2"/>
    <mergeCell ref="B3:M3"/>
    <mergeCell ref="B5:M5"/>
    <mergeCell ref="C7:M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70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Hoja103">
    <outlinePr summaryBelow="0" summaryRight="0"/>
  </sheetPr>
  <dimension ref="A1:AB101"/>
  <sheetViews>
    <sheetView showGridLines="0" showRowColHeaders="0" zoomScaleNormal="100" workbookViewId="0"/>
  </sheetViews>
  <sheetFormatPr baseColWidth="10" defaultColWidth="8.88671875" defaultRowHeight="13.2"/>
  <cols>
    <col min="1" max="1" width="32.44140625" style="35" customWidth="1"/>
    <col min="2" max="2" width="5.109375" style="35" bestFit="1" customWidth="1"/>
    <col min="3" max="3" width="9.109375" style="35" customWidth="1"/>
    <col min="4" max="4" width="7.88671875" style="35" customWidth="1"/>
    <col min="5" max="5" width="10.6640625" style="35" customWidth="1"/>
    <col min="6" max="6" width="9.109375" style="35" customWidth="1"/>
    <col min="7" max="7" width="9.88671875" style="35" customWidth="1"/>
    <col min="8" max="8" width="12.33203125" style="35" customWidth="1"/>
    <col min="9" max="9" width="9.5546875" style="35" customWidth="1"/>
    <col min="10" max="10" width="8.88671875" style="35" customWidth="1"/>
    <col min="11" max="11" width="10.33203125" style="35" customWidth="1"/>
    <col min="12" max="13" width="8.33203125" style="35" customWidth="1"/>
    <col min="14" max="14" width="11.44140625" style="35" bestFit="1" customWidth="1"/>
    <col min="15" max="15" width="32.44140625" style="35" customWidth="1"/>
    <col min="16" max="16" width="11" style="35" customWidth="1"/>
    <col min="17" max="17" width="10.6640625" style="35" customWidth="1"/>
    <col min="18" max="18" width="7.88671875" style="35" customWidth="1"/>
    <col min="19" max="19" width="11.6640625" style="35" customWidth="1"/>
    <col min="20" max="20" width="9.6640625" style="35" customWidth="1"/>
    <col min="21" max="21" width="9.5546875" style="35" customWidth="1"/>
    <col min="22" max="22" width="11.88671875" style="35" customWidth="1"/>
    <col min="23" max="23" width="9.109375" style="35" customWidth="1"/>
    <col min="24" max="24" width="9.5546875" style="35" customWidth="1"/>
    <col min="25" max="25" width="13.33203125" style="35" customWidth="1"/>
    <col min="26" max="26" width="9.88671875" style="35" customWidth="1"/>
    <col min="27" max="27" width="10.6640625" style="35" customWidth="1"/>
    <col min="28" max="28" width="11.44140625" style="35" bestFit="1" customWidth="1"/>
    <col min="29" max="256" width="8.88671875" style="35"/>
    <col min="257" max="257" width="32.44140625" style="35" customWidth="1"/>
    <col min="258" max="258" width="5.109375" style="35" bestFit="1" customWidth="1"/>
    <col min="259" max="259" width="9.109375" style="35" customWidth="1"/>
    <col min="260" max="260" width="7.88671875" style="35" customWidth="1"/>
    <col min="261" max="261" width="10.6640625" style="35" customWidth="1"/>
    <col min="262" max="262" width="9.109375" style="35" customWidth="1"/>
    <col min="263" max="263" width="9.88671875" style="35" customWidth="1"/>
    <col min="264" max="264" width="12.33203125" style="35" customWidth="1"/>
    <col min="265" max="265" width="9.5546875" style="35" customWidth="1"/>
    <col min="266" max="266" width="8.88671875" style="35" customWidth="1"/>
    <col min="267" max="267" width="10.33203125" style="35" customWidth="1"/>
    <col min="268" max="269" width="8.33203125" style="35" customWidth="1"/>
    <col min="270" max="270" width="11.44140625" style="35" bestFit="1" customWidth="1"/>
    <col min="271" max="271" width="32.44140625" style="35" customWidth="1"/>
    <col min="272" max="272" width="11" style="35" customWidth="1"/>
    <col min="273" max="273" width="10.6640625" style="35" customWidth="1"/>
    <col min="274" max="274" width="7.88671875" style="35" customWidth="1"/>
    <col min="275" max="275" width="11.6640625" style="35" customWidth="1"/>
    <col min="276" max="276" width="9.6640625" style="35" customWidth="1"/>
    <col min="277" max="277" width="9.5546875" style="35" customWidth="1"/>
    <col min="278" max="278" width="11.88671875" style="35" customWidth="1"/>
    <col min="279" max="279" width="9.109375" style="35" customWidth="1"/>
    <col min="280" max="280" width="9.5546875" style="35" customWidth="1"/>
    <col min="281" max="281" width="13.33203125" style="35" customWidth="1"/>
    <col min="282" max="282" width="9.88671875" style="35" customWidth="1"/>
    <col min="283" max="283" width="10.6640625" style="35" customWidth="1"/>
    <col min="284" max="284" width="11.44140625" style="35" bestFit="1" customWidth="1"/>
    <col min="285" max="512" width="8.88671875" style="35"/>
    <col min="513" max="513" width="32.44140625" style="35" customWidth="1"/>
    <col min="514" max="514" width="5.109375" style="35" bestFit="1" customWidth="1"/>
    <col min="515" max="515" width="9.109375" style="35" customWidth="1"/>
    <col min="516" max="516" width="7.88671875" style="35" customWidth="1"/>
    <col min="517" max="517" width="10.6640625" style="35" customWidth="1"/>
    <col min="518" max="518" width="9.109375" style="35" customWidth="1"/>
    <col min="519" max="519" width="9.88671875" style="35" customWidth="1"/>
    <col min="520" max="520" width="12.33203125" style="35" customWidth="1"/>
    <col min="521" max="521" width="9.5546875" style="35" customWidth="1"/>
    <col min="522" max="522" width="8.88671875" style="35" customWidth="1"/>
    <col min="523" max="523" width="10.33203125" style="35" customWidth="1"/>
    <col min="524" max="525" width="8.33203125" style="35" customWidth="1"/>
    <col min="526" max="526" width="11.44140625" style="35" bestFit="1" customWidth="1"/>
    <col min="527" max="527" width="32.44140625" style="35" customWidth="1"/>
    <col min="528" max="528" width="11" style="35" customWidth="1"/>
    <col min="529" max="529" width="10.6640625" style="35" customWidth="1"/>
    <col min="530" max="530" width="7.88671875" style="35" customWidth="1"/>
    <col min="531" max="531" width="11.6640625" style="35" customWidth="1"/>
    <col min="532" max="532" width="9.6640625" style="35" customWidth="1"/>
    <col min="533" max="533" width="9.5546875" style="35" customWidth="1"/>
    <col min="534" max="534" width="11.88671875" style="35" customWidth="1"/>
    <col min="535" max="535" width="9.109375" style="35" customWidth="1"/>
    <col min="536" max="536" width="9.5546875" style="35" customWidth="1"/>
    <col min="537" max="537" width="13.33203125" style="35" customWidth="1"/>
    <col min="538" max="538" width="9.88671875" style="35" customWidth="1"/>
    <col min="539" max="539" width="10.6640625" style="35" customWidth="1"/>
    <col min="540" max="540" width="11.44140625" style="35" bestFit="1" customWidth="1"/>
    <col min="541" max="768" width="8.88671875" style="35"/>
    <col min="769" max="769" width="32.44140625" style="35" customWidth="1"/>
    <col min="770" max="770" width="5.109375" style="35" bestFit="1" customWidth="1"/>
    <col min="771" max="771" width="9.109375" style="35" customWidth="1"/>
    <col min="772" max="772" width="7.88671875" style="35" customWidth="1"/>
    <col min="773" max="773" width="10.6640625" style="35" customWidth="1"/>
    <col min="774" max="774" width="9.109375" style="35" customWidth="1"/>
    <col min="775" max="775" width="9.88671875" style="35" customWidth="1"/>
    <col min="776" max="776" width="12.33203125" style="35" customWidth="1"/>
    <col min="777" max="777" width="9.5546875" style="35" customWidth="1"/>
    <col min="778" max="778" width="8.88671875" style="35" customWidth="1"/>
    <col min="779" max="779" width="10.33203125" style="35" customWidth="1"/>
    <col min="780" max="781" width="8.33203125" style="35" customWidth="1"/>
    <col min="782" max="782" width="11.44140625" style="35" bestFit="1" customWidth="1"/>
    <col min="783" max="783" width="32.44140625" style="35" customWidth="1"/>
    <col min="784" max="784" width="11" style="35" customWidth="1"/>
    <col min="785" max="785" width="10.6640625" style="35" customWidth="1"/>
    <col min="786" max="786" width="7.88671875" style="35" customWidth="1"/>
    <col min="787" max="787" width="11.6640625" style="35" customWidth="1"/>
    <col min="788" max="788" width="9.6640625" style="35" customWidth="1"/>
    <col min="789" max="789" width="9.5546875" style="35" customWidth="1"/>
    <col min="790" max="790" width="11.88671875" style="35" customWidth="1"/>
    <col min="791" max="791" width="9.109375" style="35" customWidth="1"/>
    <col min="792" max="792" width="9.5546875" style="35" customWidth="1"/>
    <col min="793" max="793" width="13.33203125" style="35" customWidth="1"/>
    <col min="794" max="794" width="9.88671875" style="35" customWidth="1"/>
    <col min="795" max="795" width="10.6640625" style="35" customWidth="1"/>
    <col min="796" max="796" width="11.44140625" style="35" bestFit="1" customWidth="1"/>
    <col min="797" max="1024" width="8.88671875" style="35"/>
    <col min="1025" max="1025" width="32.44140625" style="35" customWidth="1"/>
    <col min="1026" max="1026" width="5.109375" style="35" bestFit="1" customWidth="1"/>
    <col min="1027" max="1027" width="9.109375" style="35" customWidth="1"/>
    <col min="1028" max="1028" width="7.88671875" style="35" customWidth="1"/>
    <col min="1029" max="1029" width="10.6640625" style="35" customWidth="1"/>
    <col min="1030" max="1030" width="9.109375" style="35" customWidth="1"/>
    <col min="1031" max="1031" width="9.88671875" style="35" customWidth="1"/>
    <col min="1032" max="1032" width="12.33203125" style="35" customWidth="1"/>
    <col min="1033" max="1033" width="9.5546875" style="35" customWidth="1"/>
    <col min="1034" max="1034" width="8.88671875" style="35" customWidth="1"/>
    <col min="1035" max="1035" width="10.33203125" style="35" customWidth="1"/>
    <col min="1036" max="1037" width="8.33203125" style="35" customWidth="1"/>
    <col min="1038" max="1038" width="11.44140625" style="35" bestFit="1" customWidth="1"/>
    <col min="1039" max="1039" width="32.44140625" style="35" customWidth="1"/>
    <col min="1040" max="1040" width="11" style="35" customWidth="1"/>
    <col min="1041" max="1041" width="10.6640625" style="35" customWidth="1"/>
    <col min="1042" max="1042" width="7.88671875" style="35" customWidth="1"/>
    <col min="1043" max="1043" width="11.6640625" style="35" customWidth="1"/>
    <col min="1044" max="1044" width="9.6640625" style="35" customWidth="1"/>
    <col min="1045" max="1045" width="9.5546875" style="35" customWidth="1"/>
    <col min="1046" max="1046" width="11.88671875" style="35" customWidth="1"/>
    <col min="1047" max="1047" width="9.109375" style="35" customWidth="1"/>
    <col min="1048" max="1048" width="9.5546875" style="35" customWidth="1"/>
    <col min="1049" max="1049" width="13.33203125" style="35" customWidth="1"/>
    <col min="1050" max="1050" width="9.88671875" style="35" customWidth="1"/>
    <col min="1051" max="1051" width="10.6640625" style="35" customWidth="1"/>
    <col min="1052" max="1052" width="11.44140625" style="35" bestFit="1" customWidth="1"/>
    <col min="1053" max="1280" width="8.88671875" style="35"/>
    <col min="1281" max="1281" width="32.44140625" style="35" customWidth="1"/>
    <col min="1282" max="1282" width="5.109375" style="35" bestFit="1" customWidth="1"/>
    <col min="1283" max="1283" width="9.109375" style="35" customWidth="1"/>
    <col min="1284" max="1284" width="7.88671875" style="35" customWidth="1"/>
    <col min="1285" max="1285" width="10.6640625" style="35" customWidth="1"/>
    <col min="1286" max="1286" width="9.109375" style="35" customWidth="1"/>
    <col min="1287" max="1287" width="9.88671875" style="35" customWidth="1"/>
    <col min="1288" max="1288" width="12.33203125" style="35" customWidth="1"/>
    <col min="1289" max="1289" width="9.5546875" style="35" customWidth="1"/>
    <col min="1290" max="1290" width="8.88671875" style="35" customWidth="1"/>
    <col min="1291" max="1291" width="10.33203125" style="35" customWidth="1"/>
    <col min="1292" max="1293" width="8.33203125" style="35" customWidth="1"/>
    <col min="1294" max="1294" width="11.44140625" style="35" bestFit="1" customWidth="1"/>
    <col min="1295" max="1295" width="32.44140625" style="35" customWidth="1"/>
    <col min="1296" max="1296" width="11" style="35" customWidth="1"/>
    <col min="1297" max="1297" width="10.6640625" style="35" customWidth="1"/>
    <col min="1298" max="1298" width="7.88671875" style="35" customWidth="1"/>
    <col min="1299" max="1299" width="11.6640625" style="35" customWidth="1"/>
    <col min="1300" max="1300" width="9.6640625" style="35" customWidth="1"/>
    <col min="1301" max="1301" width="9.5546875" style="35" customWidth="1"/>
    <col min="1302" max="1302" width="11.88671875" style="35" customWidth="1"/>
    <col min="1303" max="1303" width="9.109375" style="35" customWidth="1"/>
    <col min="1304" max="1304" width="9.5546875" style="35" customWidth="1"/>
    <col min="1305" max="1305" width="13.33203125" style="35" customWidth="1"/>
    <col min="1306" max="1306" width="9.88671875" style="35" customWidth="1"/>
    <col min="1307" max="1307" width="10.6640625" style="35" customWidth="1"/>
    <col min="1308" max="1308" width="11.44140625" style="35" bestFit="1" customWidth="1"/>
    <col min="1309" max="1536" width="8.88671875" style="35"/>
    <col min="1537" max="1537" width="32.44140625" style="35" customWidth="1"/>
    <col min="1538" max="1538" width="5.109375" style="35" bestFit="1" customWidth="1"/>
    <col min="1539" max="1539" width="9.109375" style="35" customWidth="1"/>
    <col min="1540" max="1540" width="7.88671875" style="35" customWidth="1"/>
    <col min="1541" max="1541" width="10.6640625" style="35" customWidth="1"/>
    <col min="1542" max="1542" width="9.109375" style="35" customWidth="1"/>
    <col min="1543" max="1543" width="9.88671875" style="35" customWidth="1"/>
    <col min="1544" max="1544" width="12.33203125" style="35" customWidth="1"/>
    <col min="1545" max="1545" width="9.5546875" style="35" customWidth="1"/>
    <col min="1546" max="1546" width="8.88671875" style="35" customWidth="1"/>
    <col min="1547" max="1547" width="10.33203125" style="35" customWidth="1"/>
    <col min="1548" max="1549" width="8.33203125" style="35" customWidth="1"/>
    <col min="1550" max="1550" width="11.44140625" style="35" bestFit="1" customWidth="1"/>
    <col min="1551" max="1551" width="32.44140625" style="35" customWidth="1"/>
    <col min="1552" max="1552" width="11" style="35" customWidth="1"/>
    <col min="1553" max="1553" width="10.6640625" style="35" customWidth="1"/>
    <col min="1554" max="1554" width="7.88671875" style="35" customWidth="1"/>
    <col min="1555" max="1555" width="11.6640625" style="35" customWidth="1"/>
    <col min="1556" max="1556" width="9.6640625" style="35" customWidth="1"/>
    <col min="1557" max="1557" width="9.5546875" style="35" customWidth="1"/>
    <col min="1558" max="1558" width="11.88671875" style="35" customWidth="1"/>
    <col min="1559" max="1559" width="9.109375" style="35" customWidth="1"/>
    <col min="1560" max="1560" width="9.5546875" style="35" customWidth="1"/>
    <col min="1561" max="1561" width="13.33203125" style="35" customWidth="1"/>
    <col min="1562" max="1562" width="9.88671875" style="35" customWidth="1"/>
    <col min="1563" max="1563" width="10.6640625" style="35" customWidth="1"/>
    <col min="1564" max="1564" width="11.44140625" style="35" bestFit="1" customWidth="1"/>
    <col min="1565" max="1792" width="8.88671875" style="35"/>
    <col min="1793" max="1793" width="32.44140625" style="35" customWidth="1"/>
    <col min="1794" max="1794" width="5.109375" style="35" bestFit="1" customWidth="1"/>
    <col min="1795" max="1795" width="9.109375" style="35" customWidth="1"/>
    <col min="1796" max="1796" width="7.88671875" style="35" customWidth="1"/>
    <col min="1797" max="1797" width="10.6640625" style="35" customWidth="1"/>
    <col min="1798" max="1798" width="9.109375" style="35" customWidth="1"/>
    <col min="1799" max="1799" width="9.88671875" style="35" customWidth="1"/>
    <col min="1800" max="1800" width="12.33203125" style="35" customWidth="1"/>
    <col min="1801" max="1801" width="9.5546875" style="35" customWidth="1"/>
    <col min="1802" max="1802" width="8.88671875" style="35" customWidth="1"/>
    <col min="1803" max="1803" width="10.33203125" style="35" customWidth="1"/>
    <col min="1804" max="1805" width="8.33203125" style="35" customWidth="1"/>
    <col min="1806" max="1806" width="11.44140625" style="35" bestFit="1" customWidth="1"/>
    <col min="1807" max="1807" width="32.44140625" style="35" customWidth="1"/>
    <col min="1808" max="1808" width="11" style="35" customWidth="1"/>
    <col min="1809" max="1809" width="10.6640625" style="35" customWidth="1"/>
    <col min="1810" max="1810" width="7.88671875" style="35" customWidth="1"/>
    <col min="1811" max="1811" width="11.6640625" style="35" customWidth="1"/>
    <col min="1812" max="1812" width="9.6640625" style="35" customWidth="1"/>
    <col min="1813" max="1813" width="9.5546875" style="35" customWidth="1"/>
    <col min="1814" max="1814" width="11.88671875" style="35" customWidth="1"/>
    <col min="1815" max="1815" width="9.109375" style="35" customWidth="1"/>
    <col min="1816" max="1816" width="9.5546875" style="35" customWidth="1"/>
    <col min="1817" max="1817" width="13.33203125" style="35" customWidth="1"/>
    <col min="1818" max="1818" width="9.88671875" style="35" customWidth="1"/>
    <col min="1819" max="1819" width="10.6640625" style="35" customWidth="1"/>
    <col min="1820" max="1820" width="11.44140625" style="35" bestFit="1" customWidth="1"/>
    <col min="1821" max="2048" width="8.88671875" style="35"/>
    <col min="2049" max="2049" width="32.44140625" style="35" customWidth="1"/>
    <col min="2050" max="2050" width="5.109375" style="35" bestFit="1" customWidth="1"/>
    <col min="2051" max="2051" width="9.109375" style="35" customWidth="1"/>
    <col min="2052" max="2052" width="7.88671875" style="35" customWidth="1"/>
    <col min="2053" max="2053" width="10.6640625" style="35" customWidth="1"/>
    <col min="2054" max="2054" width="9.109375" style="35" customWidth="1"/>
    <col min="2055" max="2055" width="9.88671875" style="35" customWidth="1"/>
    <col min="2056" max="2056" width="12.33203125" style="35" customWidth="1"/>
    <col min="2057" max="2057" width="9.5546875" style="35" customWidth="1"/>
    <col min="2058" max="2058" width="8.88671875" style="35" customWidth="1"/>
    <col min="2059" max="2059" width="10.33203125" style="35" customWidth="1"/>
    <col min="2060" max="2061" width="8.33203125" style="35" customWidth="1"/>
    <col min="2062" max="2062" width="11.44140625" style="35" bestFit="1" customWidth="1"/>
    <col min="2063" max="2063" width="32.44140625" style="35" customWidth="1"/>
    <col min="2064" max="2064" width="11" style="35" customWidth="1"/>
    <col min="2065" max="2065" width="10.6640625" style="35" customWidth="1"/>
    <col min="2066" max="2066" width="7.88671875" style="35" customWidth="1"/>
    <col min="2067" max="2067" width="11.6640625" style="35" customWidth="1"/>
    <col min="2068" max="2068" width="9.6640625" style="35" customWidth="1"/>
    <col min="2069" max="2069" width="9.5546875" style="35" customWidth="1"/>
    <col min="2070" max="2070" width="11.88671875" style="35" customWidth="1"/>
    <col min="2071" max="2071" width="9.109375" style="35" customWidth="1"/>
    <col min="2072" max="2072" width="9.5546875" style="35" customWidth="1"/>
    <col min="2073" max="2073" width="13.33203125" style="35" customWidth="1"/>
    <col min="2074" max="2074" width="9.88671875" style="35" customWidth="1"/>
    <col min="2075" max="2075" width="10.6640625" style="35" customWidth="1"/>
    <col min="2076" max="2076" width="11.44140625" style="35" bestFit="1" customWidth="1"/>
    <col min="2077" max="2304" width="8.88671875" style="35"/>
    <col min="2305" max="2305" width="32.44140625" style="35" customWidth="1"/>
    <col min="2306" max="2306" width="5.109375" style="35" bestFit="1" customWidth="1"/>
    <col min="2307" max="2307" width="9.109375" style="35" customWidth="1"/>
    <col min="2308" max="2308" width="7.88671875" style="35" customWidth="1"/>
    <col min="2309" max="2309" width="10.6640625" style="35" customWidth="1"/>
    <col min="2310" max="2310" width="9.109375" style="35" customWidth="1"/>
    <col min="2311" max="2311" width="9.88671875" style="35" customWidth="1"/>
    <col min="2312" max="2312" width="12.33203125" style="35" customWidth="1"/>
    <col min="2313" max="2313" width="9.5546875" style="35" customWidth="1"/>
    <col min="2314" max="2314" width="8.88671875" style="35" customWidth="1"/>
    <col min="2315" max="2315" width="10.33203125" style="35" customWidth="1"/>
    <col min="2316" max="2317" width="8.33203125" style="35" customWidth="1"/>
    <col min="2318" max="2318" width="11.44140625" style="35" bestFit="1" customWidth="1"/>
    <col min="2319" max="2319" width="32.44140625" style="35" customWidth="1"/>
    <col min="2320" max="2320" width="11" style="35" customWidth="1"/>
    <col min="2321" max="2321" width="10.6640625" style="35" customWidth="1"/>
    <col min="2322" max="2322" width="7.88671875" style="35" customWidth="1"/>
    <col min="2323" max="2323" width="11.6640625" style="35" customWidth="1"/>
    <col min="2324" max="2324" width="9.6640625" style="35" customWidth="1"/>
    <col min="2325" max="2325" width="9.5546875" style="35" customWidth="1"/>
    <col min="2326" max="2326" width="11.88671875" style="35" customWidth="1"/>
    <col min="2327" max="2327" width="9.109375" style="35" customWidth="1"/>
    <col min="2328" max="2328" width="9.5546875" style="35" customWidth="1"/>
    <col min="2329" max="2329" width="13.33203125" style="35" customWidth="1"/>
    <col min="2330" max="2330" width="9.88671875" style="35" customWidth="1"/>
    <col min="2331" max="2331" width="10.6640625" style="35" customWidth="1"/>
    <col min="2332" max="2332" width="11.44140625" style="35" bestFit="1" customWidth="1"/>
    <col min="2333" max="2560" width="8.88671875" style="35"/>
    <col min="2561" max="2561" width="32.44140625" style="35" customWidth="1"/>
    <col min="2562" max="2562" width="5.109375" style="35" bestFit="1" customWidth="1"/>
    <col min="2563" max="2563" width="9.109375" style="35" customWidth="1"/>
    <col min="2564" max="2564" width="7.88671875" style="35" customWidth="1"/>
    <col min="2565" max="2565" width="10.6640625" style="35" customWidth="1"/>
    <col min="2566" max="2566" width="9.109375" style="35" customWidth="1"/>
    <col min="2567" max="2567" width="9.88671875" style="35" customWidth="1"/>
    <col min="2568" max="2568" width="12.33203125" style="35" customWidth="1"/>
    <col min="2569" max="2569" width="9.5546875" style="35" customWidth="1"/>
    <col min="2570" max="2570" width="8.88671875" style="35" customWidth="1"/>
    <col min="2571" max="2571" width="10.33203125" style="35" customWidth="1"/>
    <col min="2572" max="2573" width="8.33203125" style="35" customWidth="1"/>
    <col min="2574" max="2574" width="11.44140625" style="35" bestFit="1" customWidth="1"/>
    <col min="2575" max="2575" width="32.44140625" style="35" customWidth="1"/>
    <col min="2576" max="2576" width="11" style="35" customWidth="1"/>
    <col min="2577" max="2577" width="10.6640625" style="35" customWidth="1"/>
    <col min="2578" max="2578" width="7.88671875" style="35" customWidth="1"/>
    <col min="2579" max="2579" width="11.6640625" style="35" customWidth="1"/>
    <col min="2580" max="2580" width="9.6640625" style="35" customWidth="1"/>
    <col min="2581" max="2581" width="9.5546875" style="35" customWidth="1"/>
    <col min="2582" max="2582" width="11.88671875" style="35" customWidth="1"/>
    <col min="2583" max="2583" width="9.109375" style="35" customWidth="1"/>
    <col min="2584" max="2584" width="9.5546875" style="35" customWidth="1"/>
    <col min="2585" max="2585" width="13.33203125" style="35" customWidth="1"/>
    <col min="2586" max="2586" width="9.88671875" style="35" customWidth="1"/>
    <col min="2587" max="2587" width="10.6640625" style="35" customWidth="1"/>
    <col min="2588" max="2588" width="11.44140625" style="35" bestFit="1" customWidth="1"/>
    <col min="2589" max="2816" width="8.88671875" style="35"/>
    <col min="2817" max="2817" width="32.44140625" style="35" customWidth="1"/>
    <col min="2818" max="2818" width="5.109375" style="35" bestFit="1" customWidth="1"/>
    <col min="2819" max="2819" width="9.109375" style="35" customWidth="1"/>
    <col min="2820" max="2820" width="7.88671875" style="35" customWidth="1"/>
    <col min="2821" max="2821" width="10.6640625" style="35" customWidth="1"/>
    <col min="2822" max="2822" width="9.109375" style="35" customWidth="1"/>
    <col min="2823" max="2823" width="9.88671875" style="35" customWidth="1"/>
    <col min="2824" max="2824" width="12.33203125" style="35" customWidth="1"/>
    <col min="2825" max="2825" width="9.5546875" style="35" customWidth="1"/>
    <col min="2826" max="2826" width="8.88671875" style="35" customWidth="1"/>
    <col min="2827" max="2827" width="10.33203125" style="35" customWidth="1"/>
    <col min="2828" max="2829" width="8.33203125" style="35" customWidth="1"/>
    <col min="2830" max="2830" width="11.44140625" style="35" bestFit="1" customWidth="1"/>
    <col min="2831" max="2831" width="32.44140625" style="35" customWidth="1"/>
    <col min="2832" max="2832" width="11" style="35" customWidth="1"/>
    <col min="2833" max="2833" width="10.6640625" style="35" customWidth="1"/>
    <col min="2834" max="2834" width="7.88671875" style="35" customWidth="1"/>
    <col min="2835" max="2835" width="11.6640625" style="35" customWidth="1"/>
    <col min="2836" max="2836" width="9.6640625" style="35" customWidth="1"/>
    <col min="2837" max="2837" width="9.5546875" style="35" customWidth="1"/>
    <col min="2838" max="2838" width="11.88671875" style="35" customWidth="1"/>
    <col min="2839" max="2839" width="9.109375" style="35" customWidth="1"/>
    <col min="2840" max="2840" width="9.5546875" style="35" customWidth="1"/>
    <col min="2841" max="2841" width="13.33203125" style="35" customWidth="1"/>
    <col min="2842" max="2842" width="9.88671875" style="35" customWidth="1"/>
    <col min="2843" max="2843" width="10.6640625" style="35" customWidth="1"/>
    <col min="2844" max="2844" width="11.44140625" style="35" bestFit="1" customWidth="1"/>
    <col min="2845" max="3072" width="8.88671875" style="35"/>
    <col min="3073" max="3073" width="32.44140625" style="35" customWidth="1"/>
    <col min="3074" max="3074" width="5.109375" style="35" bestFit="1" customWidth="1"/>
    <col min="3075" max="3075" width="9.109375" style="35" customWidth="1"/>
    <col min="3076" max="3076" width="7.88671875" style="35" customWidth="1"/>
    <col min="3077" max="3077" width="10.6640625" style="35" customWidth="1"/>
    <col min="3078" max="3078" width="9.109375" style="35" customWidth="1"/>
    <col min="3079" max="3079" width="9.88671875" style="35" customWidth="1"/>
    <col min="3080" max="3080" width="12.33203125" style="35" customWidth="1"/>
    <col min="3081" max="3081" width="9.5546875" style="35" customWidth="1"/>
    <col min="3082" max="3082" width="8.88671875" style="35" customWidth="1"/>
    <col min="3083" max="3083" width="10.33203125" style="35" customWidth="1"/>
    <col min="3084" max="3085" width="8.33203125" style="35" customWidth="1"/>
    <col min="3086" max="3086" width="11.44140625" style="35" bestFit="1" customWidth="1"/>
    <col min="3087" max="3087" width="32.44140625" style="35" customWidth="1"/>
    <col min="3088" max="3088" width="11" style="35" customWidth="1"/>
    <col min="3089" max="3089" width="10.6640625" style="35" customWidth="1"/>
    <col min="3090" max="3090" width="7.88671875" style="35" customWidth="1"/>
    <col min="3091" max="3091" width="11.6640625" style="35" customWidth="1"/>
    <col min="3092" max="3092" width="9.6640625" style="35" customWidth="1"/>
    <col min="3093" max="3093" width="9.5546875" style="35" customWidth="1"/>
    <col min="3094" max="3094" width="11.88671875" style="35" customWidth="1"/>
    <col min="3095" max="3095" width="9.109375" style="35" customWidth="1"/>
    <col min="3096" max="3096" width="9.5546875" style="35" customWidth="1"/>
    <col min="3097" max="3097" width="13.33203125" style="35" customWidth="1"/>
    <col min="3098" max="3098" width="9.88671875" style="35" customWidth="1"/>
    <col min="3099" max="3099" width="10.6640625" style="35" customWidth="1"/>
    <col min="3100" max="3100" width="11.44140625" style="35" bestFit="1" customWidth="1"/>
    <col min="3101" max="3328" width="8.88671875" style="35"/>
    <col min="3329" max="3329" width="32.44140625" style="35" customWidth="1"/>
    <col min="3330" max="3330" width="5.109375" style="35" bestFit="1" customWidth="1"/>
    <col min="3331" max="3331" width="9.109375" style="35" customWidth="1"/>
    <col min="3332" max="3332" width="7.88671875" style="35" customWidth="1"/>
    <col min="3333" max="3333" width="10.6640625" style="35" customWidth="1"/>
    <col min="3334" max="3334" width="9.109375" style="35" customWidth="1"/>
    <col min="3335" max="3335" width="9.88671875" style="35" customWidth="1"/>
    <col min="3336" max="3336" width="12.33203125" style="35" customWidth="1"/>
    <col min="3337" max="3337" width="9.5546875" style="35" customWidth="1"/>
    <col min="3338" max="3338" width="8.88671875" style="35" customWidth="1"/>
    <col min="3339" max="3339" width="10.33203125" style="35" customWidth="1"/>
    <col min="3340" max="3341" width="8.33203125" style="35" customWidth="1"/>
    <col min="3342" max="3342" width="11.44140625" style="35" bestFit="1" customWidth="1"/>
    <col min="3343" max="3343" width="32.44140625" style="35" customWidth="1"/>
    <col min="3344" max="3344" width="11" style="35" customWidth="1"/>
    <col min="3345" max="3345" width="10.6640625" style="35" customWidth="1"/>
    <col min="3346" max="3346" width="7.88671875" style="35" customWidth="1"/>
    <col min="3347" max="3347" width="11.6640625" style="35" customWidth="1"/>
    <col min="3348" max="3348" width="9.6640625" style="35" customWidth="1"/>
    <col min="3349" max="3349" width="9.5546875" style="35" customWidth="1"/>
    <col min="3350" max="3350" width="11.88671875" style="35" customWidth="1"/>
    <col min="3351" max="3351" width="9.109375" style="35" customWidth="1"/>
    <col min="3352" max="3352" width="9.5546875" style="35" customWidth="1"/>
    <col min="3353" max="3353" width="13.33203125" style="35" customWidth="1"/>
    <col min="3354" max="3354" width="9.88671875" style="35" customWidth="1"/>
    <col min="3355" max="3355" width="10.6640625" style="35" customWidth="1"/>
    <col min="3356" max="3356" width="11.44140625" style="35" bestFit="1" customWidth="1"/>
    <col min="3357" max="3584" width="8.88671875" style="35"/>
    <col min="3585" max="3585" width="32.44140625" style="35" customWidth="1"/>
    <col min="3586" max="3586" width="5.109375" style="35" bestFit="1" customWidth="1"/>
    <col min="3587" max="3587" width="9.109375" style="35" customWidth="1"/>
    <col min="3588" max="3588" width="7.88671875" style="35" customWidth="1"/>
    <col min="3589" max="3589" width="10.6640625" style="35" customWidth="1"/>
    <col min="3590" max="3590" width="9.109375" style="35" customWidth="1"/>
    <col min="3591" max="3591" width="9.88671875" style="35" customWidth="1"/>
    <col min="3592" max="3592" width="12.33203125" style="35" customWidth="1"/>
    <col min="3593" max="3593" width="9.5546875" style="35" customWidth="1"/>
    <col min="3594" max="3594" width="8.88671875" style="35" customWidth="1"/>
    <col min="3595" max="3595" width="10.33203125" style="35" customWidth="1"/>
    <col min="3596" max="3597" width="8.33203125" style="35" customWidth="1"/>
    <col min="3598" max="3598" width="11.44140625" style="35" bestFit="1" customWidth="1"/>
    <col min="3599" max="3599" width="32.44140625" style="35" customWidth="1"/>
    <col min="3600" max="3600" width="11" style="35" customWidth="1"/>
    <col min="3601" max="3601" width="10.6640625" style="35" customWidth="1"/>
    <col min="3602" max="3602" width="7.88671875" style="35" customWidth="1"/>
    <col min="3603" max="3603" width="11.6640625" style="35" customWidth="1"/>
    <col min="3604" max="3604" width="9.6640625" style="35" customWidth="1"/>
    <col min="3605" max="3605" width="9.5546875" style="35" customWidth="1"/>
    <col min="3606" max="3606" width="11.88671875" style="35" customWidth="1"/>
    <col min="3607" max="3607" width="9.109375" style="35" customWidth="1"/>
    <col min="3608" max="3608" width="9.5546875" style="35" customWidth="1"/>
    <col min="3609" max="3609" width="13.33203125" style="35" customWidth="1"/>
    <col min="3610" max="3610" width="9.88671875" style="35" customWidth="1"/>
    <col min="3611" max="3611" width="10.6640625" style="35" customWidth="1"/>
    <col min="3612" max="3612" width="11.44140625" style="35" bestFit="1" customWidth="1"/>
    <col min="3613" max="3840" width="8.88671875" style="35"/>
    <col min="3841" max="3841" width="32.44140625" style="35" customWidth="1"/>
    <col min="3842" max="3842" width="5.109375" style="35" bestFit="1" customWidth="1"/>
    <col min="3843" max="3843" width="9.109375" style="35" customWidth="1"/>
    <col min="3844" max="3844" width="7.88671875" style="35" customWidth="1"/>
    <col min="3845" max="3845" width="10.6640625" style="35" customWidth="1"/>
    <col min="3846" max="3846" width="9.109375" style="35" customWidth="1"/>
    <col min="3847" max="3847" width="9.88671875" style="35" customWidth="1"/>
    <col min="3848" max="3848" width="12.33203125" style="35" customWidth="1"/>
    <col min="3849" max="3849" width="9.5546875" style="35" customWidth="1"/>
    <col min="3850" max="3850" width="8.88671875" style="35" customWidth="1"/>
    <col min="3851" max="3851" width="10.33203125" style="35" customWidth="1"/>
    <col min="3852" max="3853" width="8.33203125" style="35" customWidth="1"/>
    <col min="3854" max="3854" width="11.44140625" style="35" bestFit="1" customWidth="1"/>
    <col min="3855" max="3855" width="32.44140625" style="35" customWidth="1"/>
    <col min="3856" max="3856" width="11" style="35" customWidth="1"/>
    <col min="3857" max="3857" width="10.6640625" style="35" customWidth="1"/>
    <col min="3858" max="3858" width="7.88671875" style="35" customWidth="1"/>
    <col min="3859" max="3859" width="11.6640625" style="35" customWidth="1"/>
    <col min="3860" max="3860" width="9.6640625" style="35" customWidth="1"/>
    <col min="3861" max="3861" width="9.5546875" style="35" customWidth="1"/>
    <col min="3862" max="3862" width="11.88671875" style="35" customWidth="1"/>
    <col min="3863" max="3863" width="9.109375" style="35" customWidth="1"/>
    <col min="3864" max="3864" width="9.5546875" style="35" customWidth="1"/>
    <col min="3865" max="3865" width="13.33203125" style="35" customWidth="1"/>
    <col min="3866" max="3866" width="9.88671875" style="35" customWidth="1"/>
    <col min="3867" max="3867" width="10.6640625" style="35" customWidth="1"/>
    <col min="3868" max="3868" width="11.44140625" style="35" bestFit="1" customWidth="1"/>
    <col min="3869" max="4096" width="8.88671875" style="35"/>
    <col min="4097" max="4097" width="32.44140625" style="35" customWidth="1"/>
    <col min="4098" max="4098" width="5.109375" style="35" bestFit="1" customWidth="1"/>
    <col min="4099" max="4099" width="9.109375" style="35" customWidth="1"/>
    <col min="4100" max="4100" width="7.88671875" style="35" customWidth="1"/>
    <col min="4101" max="4101" width="10.6640625" style="35" customWidth="1"/>
    <col min="4102" max="4102" width="9.109375" style="35" customWidth="1"/>
    <col min="4103" max="4103" width="9.88671875" style="35" customWidth="1"/>
    <col min="4104" max="4104" width="12.33203125" style="35" customWidth="1"/>
    <col min="4105" max="4105" width="9.5546875" style="35" customWidth="1"/>
    <col min="4106" max="4106" width="8.88671875" style="35" customWidth="1"/>
    <col min="4107" max="4107" width="10.33203125" style="35" customWidth="1"/>
    <col min="4108" max="4109" width="8.33203125" style="35" customWidth="1"/>
    <col min="4110" max="4110" width="11.44140625" style="35" bestFit="1" customWidth="1"/>
    <col min="4111" max="4111" width="32.44140625" style="35" customWidth="1"/>
    <col min="4112" max="4112" width="11" style="35" customWidth="1"/>
    <col min="4113" max="4113" width="10.6640625" style="35" customWidth="1"/>
    <col min="4114" max="4114" width="7.88671875" style="35" customWidth="1"/>
    <col min="4115" max="4115" width="11.6640625" style="35" customWidth="1"/>
    <col min="4116" max="4116" width="9.6640625" style="35" customWidth="1"/>
    <col min="4117" max="4117" width="9.5546875" style="35" customWidth="1"/>
    <col min="4118" max="4118" width="11.88671875" style="35" customWidth="1"/>
    <col min="4119" max="4119" width="9.109375" style="35" customWidth="1"/>
    <col min="4120" max="4120" width="9.5546875" style="35" customWidth="1"/>
    <col min="4121" max="4121" width="13.33203125" style="35" customWidth="1"/>
    <col min="4122" max="4122" width="9.88671875" style="35" customWidth="1"/>
    <col min="4123" max="4123" width="10.6640625" style="35" customWidth="1"/>
    <col min="4124" max="4124" width="11.44140625" style="35" bestFit="1" customWidth="1"/>
    <col min="4125" max="4352" width="8.88671875" style="35"/>
    <col min="4353" max="4353" width="32.44140625" style="35" customWidth="1"/>
    <col min="4354" max="4354" width="5.109375" style="35" bestFit="1" customWidth="1"/>
    <col min="4355" max="4355" width="9.109375" style="35" customWidth="1"/>
    <col min="4356" max="4356" width="7.88671875" style="35" customWidth="1"/>
    <col min="4357" max="4357" width="10.6640625" style="35" customWidth="1"/>
    <col min="4358" max="4358" width="9.109375" style="35" customWidth="1"/>
    <col min="4359" max="4359" width="9.88671875" style="35" customWidth="1"/>
    <col min="4360" max="4360" width="12.33203125" style="35" customWidth="1"/>
    <col min="4361" max="4361" width="9.5546875" style="35" customWidth="1"/>
    <col min="4362" max="4362" width="8.88671875" style="35" customWidth="1"/>
    <col min="4363" max="4363" width="10.33203125" style="35" customWidth="1"/>
    <col min="4364" max="4365" width="8.33203125" style="35" customWidth="1"/>
    <col min="4366" max="4366" width="11.44140625" style="35" bestFit="1" customWidth="1"/>
    <col min="4367" max="4367" width="32.44140625" style="35" customWidth="1"/>
    <col min="4368" max="4368" width="11" style="35" customWidth="1"/>
    <col min="4369" max="4369" width="10.6640625" style="35" customWidth="1"/>
    <col min="4370" max="4370" width="7.88671875" style="35" customWidth="1"/>
    <col min="4371" max="4371" width="11.6640625" style="35" customWidth="1"/>
    <col min="4372" max="4372" width="9.6640625" style="35" customWidth="1"/>
    <col min="4373" max="4373" width="9.5546875" style="35" customWidth="1"/>
    <col min="4374" max="4374" width="11.88671875" style="35" customWidth="1"/>
    <col min="4375" max="4375" width="9.109375" style="35" customWidth="1"/>
    <col min="4376" max="4376" width="9.5546875" style="35" customWidth="1"/>
    <col min="4377" max="4377" width="13.33203125" style="35" customWidth="1"/>
    <col min="4378" max="4378" width="9.88671875" style="35" customWidth="1"/>
    <col min="4379" max="4379" width="10.6640625" style="35" customWidth="1"/>
    <col min="4380" max="4380" width="11.44140625" style="35" bestFit="1" customWidth="1"/>
    <col min="4381" max="4608" width="8.88671875" style="35"/>
    <col min="4609" max="4609" width="32.44140625" style="35" customWidth="1"/>
    <col min="4610" max="4610" width="5.109375" style="35" bestFit="1" customWidth="1"/>
    <col min="4611" max="4611" width="9.109375" style="35" customWidth="1"/>
    <col min="4612" max="4612" width="7.88671875" style="35" customWidth="1"/>
    <col min="4613" max="4613" width="10.6640625" style="35" customWidth="1"/>
    <col min="4614" max="4614" width="9.109375" style="35" customWidth="1"/>
    <col min="4615" max="4615" width="9.88671875" style="35" customWidth="1"/>
    <col min="4616" max="4616" width="12.33203125" style="35" customWidth="1"/>
    <col min="4617" max="4617" width="9.5546875" style="35" customWidth="1"/>
    <col min="4618" max="4618" width="8.88671875" style="35" customWidth="1"/>
    <col min="4619" max="4619" width="10.33203125" style="35" customWidth="1"/>
    <col min="4620" max="4621" width="8.33203125" style="35" customWidth="1"/>
    <col min="4622" max="4622" width="11.44140625" style="35" bestFit="1" customWidth="1"/>
    <col min="4623" max="4623" width="32.44140625" style="35" customWidth="1"/>
    <col min="4624" max="4624" width="11" style="35" customWidth="1"/>
    <col min="4625" max="4625" width="10.6640625" style="35" customWidth="1"/>
    <col min="4626" max="4626" width="7.88671875" style="35" customWidth="1"/>
    <col min="4627" max="4627" width="11.6640625" style="35" customWidth="1"/>
    <col min="4628" max="4628" width="9.6640625" style="35" customWidth="1"/>
    <col min="4629" max="4629" width="9.5546875" style="35" customWidth="1"/>
    <col min="4630" max="4630" width="11.88671875" style="35" customWidth="1"/>
    <col min="4631" max="4631" width="9.109375" style="35" customWidth="1"/>
    <col min="4632" max="4632" width="9.5546875" style="35" customWidth="1"/>
    <col min="4633" max="4633" width="13.33203125" style="35" customWidth="1"/>
    <col min="4634" max="4634" width="9.88671875" style="35" customWidth="1"/>
    <col min="4635" max="4635" width="10.6640625" style="35" customWidth="1"/>
    <col min="4636" max="4636" width="11.44140625" style="35" bestFit="1" customWidth="1"/>
    <col min="4637" max="4864" width="8.88671875" style="35"/>
    <col min="4865" max="4865" width="32.44140625" style="35" customWidth="1"/>
    <col min="4866" max="4866" width="5.109375" style="35" bestFit="1" customWidth="1"/>
    <col min="4867" max="4867" width="9.109375" style="35" customWidth="1"/>
    <col min="4868" max="4868" width="7.88671875" style="35" customWidth="1"/>
    <col min="4869" max="4869" width="10.6640625" style="35" customWidth="1"/>
    <col min="4870" max="4870" width="9.109375" style="35" customWidth="1"/>
    <col min="4871" max="4871" width="9.88671875" style="35" customWidth="1"/>
    <col min="4872" max="4872" width="12.33203125" style="35" customWidth="1"/>
    <col min="4873" max="4873" width="9.5546875" style="35" customWidth="1"/>
    <col min="4874" max="4874" width="8.88671875" style="35" customWidth="1"/>
    <col min="4875" max="4875" width="10.33203125" style="35" customWidth="1"/>
    <col min="4876" max="4877" width="8.33203125" style="35" customWidth="1"/>
    <col min="4878" max="4878" width="11.44140625" style="35" bestFit="1" customWidth="1"/>
    <col min="4879" max="4879" width="32.44140625" style="35" customWidth="1"/>
    <col min="4880" max="4880" width="11" style="35" customWidth="1"/>
    <col min="4881" max="4881" width="10.6640625" style="35" customWidth="1"/>
    <col min="4882" max="4882" width="7.88671875" style="35" customWidth="1"/>
    <col min="4883" max="4883" width="11.6640625" style="35" customWidth="1"/>
    <col min="4884" max="4884" width="9.6640625" style="35" customWidth="1"/>
    <col min="4885" max="4885" width="9.5546875" style="35" customWidth="1"/>
    <col min="4886" max="4886" width="11.88671875" style="35" customWidth="1"/>
    <col min="4887" max="4887" width="9.109375" style="35" customWidth="1"/>
    <col min="4888" max="4888" width="9.5546875" style="35" customWidth="1"/>
    <col min="4889" max="4889" width="13.33203125" style="35" customWidth="1"/>
    <col min="4890" max="4890" width="9.88671875" style="35" customWidth="1"/>
    <col min="4891" max="4891" width="10.6640625" style="35" customWidth="1"/>
    <col min="4892" max="4892" width="11.44140625" style="35" bestFit="1" customWidth="1"/>
    <col min="4893" max="5120" width="8.88671875" style="35"/>
    <col min="5121" max="5121" width="32.44140625" style="35" customWidth="1"/>
    <col min="5122" max="5122" width="5.109375" style="35" bestFit="1" customWidth="1"/>
    <col min="5123" max="5123" width="9.109375" style="35" customWidth="1"/>
    <col min="5124" max="5124" width="7.88671875" style="35" customWidth="1"/>
    <col min="5125" max="5125" width="10.6640625" style="35" customWidth="1"/>
    <col min="5126" max="5126" width="9.109375" style="35" customWidth="1"/>
    <col min="5127" max="5127" width="9.88671875" style="35" customWidth="1"/>
    <col min="5128" max="5128" width="12.33203125" style="35" customWidth="1"/>
    <col min="5129" max="5129" width="9.5546875" style="35" customWidth="1"/>
    <col min="5130" max="5130" width="8.88671875" style="35" customWidth="1"/>
    <col min="5131" max="5131" width="10.33203125" style="35" customWidth="1"/>
    <col min="5132" max="5133" width="8.33203125" style="35" customWidth="1"/>
    <col min="5134" max="5134" width="11.44140625" style="35" bestFit="1" customWidth="1"/>
    <col min="5135" max="5135" width="32.44140625" style="35" customWidth="1"/>
    <col min="5136" max="5136" width="11" style="35" customWidth="1"/>
    <col min="5137" max="5137" width="10.6640625" style="35" customWidth="1"/>
    <col min="5138" max="5138" width="7.88671875" style="35" customWidth="1"/>
    <col min="5139" max="5139" width="11.6640625" style="35" customWidth="1"/>
    <col min="5140" max="5140" width="9.6640625" style="35" customWidth="1"/>
    <col min="5141" max="5141" width="9.5546875" style="35" customWidth="1"/>
    <col min="5142" max="5142" width="11.88671875" style="35" customWidth="1"/>
    <col min="5143" max="5143" width="9.109375" style="35" customWidth="1"/>
    <col min="5144" max="5144" width="9.5546875" style="35" customWidth="1"/>
    <col min="5145" max="5145" width="13.33203125" style="35" customWidth="1"/>
    <col min="5146" max="5146" width="9.88671875" style="35" customWidth="1"/>
    <col min="5147" max="5147" width="10.6640625" style="35" customWidth="1"/>
    <col min="5148" max="5148" width="11.44140625" style="35" bestFit="1" customWidth="1"/>
    <col min="5149" max="5376" width="8.88671875" style="35"/>
    <col min="5377" max="5377" width="32.44140625" style="35" customWidth="1"/>
    <col min="5378" max="5378" width="5.109375" style="35" bestFit="1" customWidth="1"/>
    <col min="5379" max="5379" width="9.109375" style="35" customWidth="1"/>
    <col min="5380" max="5380" width="7.88671875" style="35" customWidth="1"/>
    <col min="5381" max="5381" width="10.6640625" style="35" customWidth="1"/>
    <col min="5382" max="5382" width="9.109375" style="35" customWidth="1"/>
    <col min="5383" max="5383" width="9.88671875" style="35" customWidth="1"/>
    <col min="5384" max="5384" width="12.33203125" style="35" customWidth="1"/>
    <col min="5385" max="5385" width="9.5546875" style="35" customWidth="1"/>
    <col min="5386" max="5386" width="8.88671875" style="35" customWidth="1"/>
    <col min="5387" max="5387" width="10.33203125" style="35" customWidth="1"/>
    <col min="5388" max="5389" width="8.33203125" style="35" customWidth="1"/>
    <col min="5390" max="5390" width="11.44140625" style="35" bestFit="1" customWidth="1"/>
    <col min="5391" max="5391" width="32.44140625" style="35" customWidth="1"/>
    <col min="5392" max="5392" width="11" style="35" customWidth="1"/>
    <col min="5393" max="5393" width="10.6640625" style="35" customWidth="1"/>
    <col min="5394" max="5394" width="7.88671875" style="35" customWidth="1"/>
    <col min="5395" max="5395" width="11.6640625" style="35" customWidth="1"/>
    <col min="5396" max="5396" width="9.6640625" style="35" customWidth="1"/>
    <col min="5397" max="5397" width="9.5546875" style="35" customWidth="1"/>
    <col min="5398" max="5398" width="11.88671875" style="35" customWidth="1"/>
    <col min="5399" max="5399" width="9.109375" style="35" customWidth="1"/>
    <col min="5400" max="5400" width="9.5546875" style="35" customWidth="1"/>
    <col min="5401" max="5401" width="13.33203125" style="35" customWidth="1"/>
    <col min="5402" max="5402" width="9.88671875" style="35" customWidth="1"/>
    <col min="5403" max="5403" width="10.6640625" style="35" customWidth="1"/>
    <col min="5404" max="5404" width="11.44140625" style="35" bestFit="1" customWidth="1"/>
    <col min="5405" max="5632" width="8.88671875" style="35"/>
    <col min="5633" max="5633" width="32.44140625" style="35" customWidth="1"/>
    <col min="5634" max="5634" width="5.109375" style="35" bestFit="1" customWidth="1"/>
    <col min="5635" max="5635" width="9.109375" style="35" customWidth="1"/>
    <col min="5636" max="5636" width="7.88671875" style="35" customWidth="1"/>
    <col min="5637" max="5637" width="10.6640625" style="35" customWidth="1"/>
    <col min="5638" max="5638" width="9.109375" style="35" customWidth="1"/>
    <col min="5639" max="5639" width="9.88671875" style="35" customWidth="1"/>
    <col min="5640" max="5640" width="12.33203125" style="35" customWidth="1"/>
    <col min="5641" max="5641" width="9.5546875" style="35" customWidth="1"/>
    <col min="5642" max="5642" width="8.88671875" style="35" customWidth="1"/>
    <col min="5643" max="5643" width="10.33203125" style="35" customWidth="1"/>
    <col min="5644" max="5645" width="8.33203125" style="35" customWidth="1"/>
    <col min="5646" max="5646" width="11.44140625" style="35" bestFit="1" customWidth="1"/>
    <col min="5647" max="5647" width="32.44140625" style="35" customWidth="1"/>
    <col min="5648" max="5648" width="11" style="35" customWidth="1"/>
    <col min="5649" max="5649" width="10.6640625" style="35" customWidth="1"/>
    <col min="5650" max="5650" width="7.88671875" style="35" customWidth="1"/>
    <col min="5651" max="5651" width="11.6640625" style="35" customWidth="1"/>
    <col min="5652" max="5652" width="9.6640625" style="35" customWidth="1"/>
    <col min="5653" max="5653" width="9.5546875" style="35" customWidth="1"/>
    <col min="5654" max="5654" width="11.88671875" style="35" customWidth="1"/>
    <col min="5655" max="5655" width="9.109375" style="35" customWidth="1"/>
    <col min="5656" max="5656" width="9.5546875" style="35" customWidth="1"/>
    <col min="5657" max="5657" width="13.33203125" style="35" customWidth="1"/>
    <col min="5658" max="5658" width="9.88671875" style="35" customWidth="1"/>
    <col min="5659" max="5659" width="10.6640625" style="35" customWidth="1"/>
    <col min="5660" max="5660" width="11.44140625" style="35" bestFit="1" customWidth="1"/>
    <col min="5661" max="5888" width="8.88671875" style="35"/>
    <col min="5889" max="5889" width="32.44140625" style="35" customWidth="1"/>
    <col min="5890" max="5890" width="5.109375" style="35" bestFit="1" customWidth="1"/>
    <col min="5891" max="5891" width="9.109375" style="35" customWidth="1"/>
    <col min="5892" max="5892" width="7.88671875" style="35" customWidth="1"/>
    <col min="5893" max="5893" width="10.6640625" style="35" customWidth="1"/>
    <col min="5894" max="5894" width="9.109375" style="35" customWidth="1"/>
    <col min="5895" max="5895" width="9.88671875" style="35" customWidth="1"/>
    <col min="5896" max="5896" width="12.33203125" style="35" customWidth="1"/>
    <col min="5897" max="5897" width="9.5546875" style="35" customWidth="1"/>
    <col min="5898" max="5898" width="8.88671875" style="35" customWidth="1"/>
    <col min="5899" max="5899" width="10.33203125" style="35" customWidth="1"/>
    <col min="5900" max="5901" width="8.33203125" style="35" customWidth="1"/>
    <col min="5902" max="5902" width="11.44140625" style="35" bestFit="1" customWidth="1"/>
    <col min="5903" max="5903" width="32.44140625" style="35" customWidth="1"/>
    <col min="5904" max="5904" width="11" style="35" customWidth="1"/>
    <col min="5905" max="5905" width="10.6640625" style="35" customWidth="1"/>
    <col min="5906" max="5906" width="7.88671875" style="35" customWidth="1"/>
    <col min="5907" max="5907" width="11.6640625" style="35" customWidth="1"/>
    <col min="5908" max="5908" width="9.6640625" style="35" customWidth="1"/>
    <col min="5909" max="5909" width="9.5546875" style="35" customWidth="1"/>
    <col min="5910" max="5910" width="11.88671875" style="35" customWidth="1"/>
    <col min="5911" max="5911" width="9.109375" style="35" customWidth="1"/>
    <col min="5912" max="5912" width="9.5546875" style="35" customWidth="1"/>
    <col min="5913" max="5913" width="13.33203125" style="35" customWidth="1"/>
    <col min="5914" max="5914" width="9.88671875" style="35" customWidth="1"/>
    <col min="5915" max="5915" width="10.6640625" style="35" customWidth="1"/>
    <col min="5916" max="5916" width="11.44140625" style="35" bestFit="1" customWidth="1"/>
    <col min="5917" max="6144" width="8.88671875" style="35"/>
    <col min="6145" max="6145" width="32.44140625" style="35" customWidth="1"/>
    <col min="6146" max="6146" width="5.109375" style="35" bestFit="1" customWidth="1"/>
    <col min="6147" max="6147" width="9.109375" style="35" customWidth="1"/>
    <col min="6148" max="6148" width="7.88671875" style="35" customWidth="1"/>
    <col min="6149" max="6149" width="10.6640625" style="35" customWidth="1"/>
    <col min="6150" max="6150" width="9.109375" style="35" customWidth="1"/>
    <col min="6151" max="6151" width="9.88671875" style="35" customWidth="1"/>
    <col min="6152" max="6152" width="12.33203125" style="35" customWidth="1"/>
    <col min="6153" max="6153" width="9.5546875" style="35" customWidth="1"/>
    <col min="6154" max="6154" width="8.88671875" style="35" customWidth="1"/>
    <col min="6155" max="6155" width="10.33203125" style="35" customWidth="1"/>
    <col min="6156" max="6157" width="8.33203125" style="35" customWidth="1"/>
    <col min="6158" max="6158" width="11.44140625" style="35" bestFit="1" customWidth="1"/>
    <col min="6159" max="6159" width="32.44140625" style="35" customWidth="1"/>
    <col min="6160" max="6160" width="11" style="35" customWidth="1"/>
    <col min="6161" max="6161" width="10.6640625" style="35" customWidth="1"/>
    <col min="6162" max="6162" width="7.88671875" style="35" customWidth="1"/>
    <col min="6163" max="6163" width="11.6640625" style="35" customWidth="1"/>
    <col min="6164" max="6164" width="9.6640625" style="35" customWidth="1"/>
    <col min="6165" max="6165" width="9.5546875" style="35" customWidth="1"/>
    <col min="6166" max="6166" width="11.88671875" style="35" customWidth="1"/>
    <col min="6167" max="6167" width="9.109375" style="35" customWidth="1"/>
    <col min="6168" max="6168" width="9.5546875" style="35" customWidth="1"/>
    <col min="6169" max="6169" width="13.33203125" style="35" customWidth="1"/>
    <col min="6170" max="6170" width="9.88671875" style="35" customWidth="1"/>
    <col min="6171" max="6171" width="10.6640625" style="35" customWidth="1"/>
    <col min="6172" max="6172" width="11.44140625" style="35" bestFit="1" customWidth="1"/>
    <col min="6173" max="6400" width="8.88671875" style="35"/>
    <col min="6401" max="6401" width="32.44140625" style="35" customWidth="1"/>
    <col min="6402" max="6402" width="5.109375" style="35" bestFit="1" customWidth="1"/>
    <col min="6403" max="6403" width="9.109375" style="35" customWidth="1"/>
    <col min="6404" max="6404" width="7.88671875" style="35" customWidth="1"/>
    <col min="6405" max="6405" width="10.6640625" style="35" customWidth="1"/>
    <col min="6406" max="6406" width="9.109375" style="35" customWidth="1"/>
    <col min="6407" max="6407" width="9.88671875" style="35" customWidth="1"/>
    <col min="6408" max="6408" width="12.33203125" style="35" customWidth="1"/>
    <col min="6409" max="6409" width="9.5546875" style="35" customWidth="1"/>
    <col min="6410" max="6410" width="8.88671875" style="35" customWidth="1"/>
    <col min="6411" max="6411" width="10.33203125" style="35" customWidth="1"/>
    <col min="6412" max="6413" width="8.33203125" style="35" customWidth="1"/>
    <col min="6414" max="6414" width="11.44140625" style="35" bestFit="1" customWidth="1"/>
    <col min="6415" max="6415" width="32.44140625" style="35" customWidth="1"/>
    <col min="6416" max="6416" width="11" style="35" customWidth="1"/>
    <col min="6417" max="6417" width="10.6640625" style="35" customWidth="1"/>
    <col min="6418" max="6418" width="7.88671875" style="35" customWidth="1"/>
    <col min="6419" max="6419" width="11.6640625" style="35" customWidth="1"/>
    <col min="6420" max="6420" width="9.6640625" style="35" customWidth="1"/>
    <col min="6421" max="6421" width="9.5546875" style="35" customWidth="1"/>
    <col min="6422" max="6422" width="11.88671875" style="35" customWidth="1"/>
    <col min="6423" max="6423" width="9.109375" style="35" customWidth="1"/>
    <col min="6424" max="6424" width="9.5546875" style="35" customWidth="1"/>
    <col min="6425" max="6425" width="13.33203125" style="35" customWidth="1"/>
    <col min="6426" max="6426" width="9.88671875" style="35" customWidth="1"/>
    <col min="6427" max="6427" width="10.6640625" style="35" customWidth="1"/>
    <col min="6428" max="6428" width="11.44140625" style="35" bestFit="1" customWidth="1"/>
    <col min="6429" max="6656" width="8.88671875" style="35"/>
    <col min="6657" max="6657" width="32.44140625" style="35" customWidth="1"/>
    <col min="6658" max="6658" width="5.109375" style="35" bestFit="1" customWidth="1"/>
    <col min="6659" max="6659" width="9.109375" style="35" customWidth="1"/>
    <col min="6660" max="6660" width="7.88671875" style="35" customWidth="1"/>
    <col min="6661" max="6661" width="10.6640625" style="35" customWidth="1"/>
    <col min="6662" max="6662" width="9.109375" style="35" customWidth="1"/>
    <col min="6663" max="6663" width="9.88671875" style="35" customWidth="1"/>
    <col min="6664" max="6664" width="12.33203125" style="35" customWidth="1"/>
    <col min="6665" max="6665" width="9.5546875" style="35" customWidth="1"/>
    <col min="6666" max="6666" width="8.88671875" style="35" customWidth="1"/>
    <col min="6667" max="6667" width="10.33203125" style="35" customWidth="1"/>
    <col min="6668" max="6669" width="8.33203125" style="35" customWidth="1"/>
    <col min="6670" max="6670" width="11.44140625" style="35" bestFit="1" customWidth="1"/>
    <col min="6671" max="6671" width="32.44140625" style="35" customWidth="1"/>
    <col min="6672" max="6672" width="11" style="35" customWidth="1"/>
    <col min="6673" max="6673" width="10.6640625" style="35" customWidth="1"/>
    <col min="6674" max="6674" width="7.88671875" style="35" customWidth="1"/>
    <col min="6675" max="6675" width="11.6640625" style="35" customWidth="1"/>
    <col min="6676" max="6676" width="9.6640625" style="35" customWidth="1"/>
    <col min="6677" max="6677" width="9.5546875" style="35" customWidth="1"/>
    <col min="6678" max="6678" width="11.88671875" style="35" customWidth="1"/>
    <col min="6679" max="6679" width="9.109375" style="35" customWidth="1"/>
    <col min="6680" max="6680" width="9.5546875" style="35" customWidth="1"/>
    <col min="6681" max="6681" width="13.33203125" style="35" customWidth="1"/>
    <col min="6682" max="6682" width="9.88671875" style="35" customWidth="1"/>
    <col min="6683" max="6683" width="10.6640625" style="35" customWidth="1"/>
    <col min="6684" max="6684" width="11.44140625" style="35" bestFit="1" customWidth="1"/>
    <col min="6685" max="6912" width="8.88671875" style="35"/>
    <col min="6913" max="6913" width="32.44140625" style="35" customWidth="1"/>
    <col min="6914" max="6914" width="5.109375" style="35" bestFit="1" customWidth="1"/>
    <col min="6915" max="6915" width="9.109375" style="35" customWidth="1"/>
    <col min="6916" max="6916" width="7.88671875" style="35" customWidth="1"/>
    <col min="6917" max="6917" width="10.6640625" style="35" customWidth="1"/>
    <col min="6918" max="6918" width="9.109375" style="35" customWidth="1"/>
    <col min="6919" max="6919" width="9.88671875" style="35" customWidth="1"/>
    <col min="6920" max="6920" width="12.33203125" style="35" customWidth="1"/>
    <col min="6921" max="6921" width="9.5546875" style="35" customWidth="1"/>
    <col min="6922" max="6922" width="8.88671875" style="35" customWidth="1"/>
    <col min="6923" max="6923" width="10.33203125" style="35" customWidth="1"/>
    <col min="6924" max="6925" width="8.33203125" style="35" customWidth="1"/>
    <col min="6926" max="6926" width="11.44140625" style="35" bestFit="1" customWidth="1"/>
    <col min="6927" max="6927" width="32.44140625" style="35" customWidth="1"/>
    <col min="6928" max="6928" width="11" style="35" customWidth="1"/>
    <col min="6929" max="6929" width="10.6640625" style="35" customWidth="1"/>
    <col min="6930" max="6930" width="7.88671875" style="35" customWidth="1"/>
    <col min="6931" max="6931" width="11.6640625" style="35" customWidth="1"/>
    <col min="6932" max="6932" width="9.6640625" style="35" customWidth="1"/>
    <col min="6933" max="6933" width="9.5546875" style="35" customWidth="1"/>
    <col min="6934" max="6934" width="11.88671875" style="35" customWidth="1"/>
    <col min="6935" max="6935" width="9.109375" style="35" customWidth="1"/>
    <col min="6936" max="6936" width="9.5546875" style="35" customWidth="1"/>
    <col min="6937" max="6937" width="13.33203125" style="35" customWidth="1"/>
    <col min="6938" max="6938" width="9.88671875" style="35" customWidth="1"/>
    <col min="6939" max="6939" width="10.6640625" style="35" customWidth="1"/>
    <col min="6940" max="6940" width="11.44140625" style="35" bestFit="1" customWidth="1"/>
    <col min="6941" max="7168" width="8.88671875" style="35"/>
    <col min="7169" max="7169" width="32.44140625" style="35" customWidth="1"/>
    <col min="7170" max="7170" width="5.109375" style="35" bestFit="1" customWidth="1"/>
    <col min="7171" max="7171" width="9.109375" style="35" customWidth="1"/>
    <col min="7172" max="7172" width="7.88671875" style="35" customWidth="1"/>
    <col min="7173" max="7173" width="10.6640625" style="35" customWidth="1"/>
    <col min="7174" max="7174" width="9.109375" style="35" customWidth="1"/>
    <col min="7175" max="7175" width="9.88671875" style="35" customWidth="1"/>
    <col min="7176" max="7176" width="12.33203125" style="35" customWidth="1"/>
    <col min="7177" max="7177" width="9.5546875" style="35" customWidth="1"/>
    <col min="7178" max="7178" width="8.88671875" style="35" customWidth="1"/>
    <col min="7179" max="7179" width="10.33203125" style="35" customWidth="1"/>
    <col min="7180" max="7181" width="8.33203125" style="35" customWidth="1"/>
    <col min="7182" max="7182" width="11.44140625" style="35" bestFit="1" customWidth="1"/>
    <col min="7183" max="7183" width="32.44140625" style="35" customWidth="1"/>
    <col min="7184" max="7184" width="11" style="35" customWidth="1"/>
    <col min="7185" max="7185" width="10.6640625" style="35" customWidth="1"/>
    <col min="7186" max="7186" width="7.88671875" style="35" customWidth="1"/>
    <col min="7187" max="7187" width="11.6640625" style="35" customWidth="1"/>
    <col min="7188" max="7188" width="9.6640625" style="35" customWidth="1"/>
    <col min="7189" max="7189" width="9.5546875" style="35" customWidth="1"/>
    <col min="7190" max="7190" width="11.88671875" style="35" customWidth="1"/>
    <col min="7191" max="7191" width="9.109375" style="35" customWidth="1"/>
    <col min="7192" max="7192" width="9.5546875" style="35" customWidth="1"/>
    <col min="7193" max="7193" width="13.33203125" style="35" customWidth="1"/>
    <col min="7194" max="7194" width="9.88671875" style="35" customWidth="1"/>
    <col min="7195" max="7195" width="10.6640625" style="35" customWidth="1"/>
    <col min="7196" max="7196" width="11.44140625" style="35" bestFit="1" customWidth="1"/>
    <col min="7197" max="7424" width="8.88671875" style="35"/>
    <col min="7425" max="7425" width="32.44140625" style="35" customWidth="1"/>
    <col min="7426" max="7426" width="5.109375" style="35" bestFit="1" customWidth="1"/>
    <col min="7427" max="7427" width="9.109375" style="35" customWidth="1"/>
    <col min="7428" max="7428" width="7.88671875" style="35" customWidth="1"/>
    <col min="7429" max="7429" width="10.6640625" style="35" customWidth="1"/>
    <col min="7430" max="7430" width="9.109375" style="35" customWidth="1"/>
    <col min="7431" max="7431" width="9.88671875" style="35" customWidth="1"/>
    <col min="7432" max="7432" width="12.33203125" style="35" customWidth="1"/>
    <col min="7433" max="7433" width="9.5546875" style="35" customWidth="1"/>
    <col min="7434" max="7434" width="8.88671875" style="35" customWidth="1"/>
    <col min="7435" max="7435" width="10.33203125" style="35" customWidth="1"/>
    <col min="7436" max="7437" width="8.33203125" style="35" customWidth="1"/>
    <col min="7438" max="7438" width="11.44140625" style="35" bestFit="1" customWidth="1"/>
    <col min="7439" max="7439" width="32.44140625" style="35" customWidth="1"/>
    <col min="7440" max="7440" width="11" style="35" customWidth="1"/>
    <col min="7441" max="7441" width="10.6640625" style="35" customWidth="1"/>
    <col min="7442" max="7442" width="7.88671875" style="35" customWidth="1"/>
    <col min="7443" max="7443" width="11.6640625" style="35" customWidth="1"/>
    <col min="7444" max="7444" width="9.6640625" style="35" customWidth="1"/>
    <col min="7445" max="7445" width="9.5546875" style="35" customWidth="1"/>
    <col min="7446" max="7446" width="11.88671875" style="35" customWidth="1"/>
    <col min="7447" max="7447" width="9.109375" style="35" customWidth="1"/>
    <col min="7448" max="7448" width="9.5546875" style="35" customWidth="1"/>
    <col min="7449" max="7449" width="13.33203125" style="35" customWidth="1"/>
    <col min="7450" max="7450" width="9.88671875" style="35" customWidth="1"/>
    <col min="7451" max="7451" width="10.6640625" style="35" customWidth="1"/>
    <col min="7452" max="7452" width="11.44140625" style="35" bestFit="1" customWidth="1"/>
    <col min="7453" max="7680" width="8.88671875" style="35"/>
    <col min="7681" max="7681" width="32.44140625" style="35" customWidth="1"/>
    <col min="7682" max="7682" width="5.109375" style="35" bestFit="1" customWidth="1"/>
    <col min="7683" max="7683" width="9.109375" style="35" customWidth="1"/>
    <col min="7684" max="7684" width="7.88671875" style="35" customWidth="1"/>
    <col min="7685" max="7685" width="10.6640625" style="35" customWidth="1"/>
    <col min="7686" max="7686" width="9.109375" style="35" customWidth="1"/>
    <col min="7687" max="7687" width="9.88671875" style="35" customWidth="1"/>
    <col min="7688" max="7688" width="12.33203125" style="35" customWidth="1"/>
    <col min="7689" max="7689" width="9.5546875" style="35" customWidth="1"/>
    <col min="7690" max="7690" width="8.88671875" style="35" customWidth="1"/>
    <col min="7691" max="7691" width="10.33203125" style="35" customWidth="1"/>
    <col min="7692" max="7693" width="8.33203125" style="35" customWidth="1"/>
    <col min="7694" max="7694" width="11.44140625" style="35" bestFit="1" customWidth="1"/>
    <col min="7695" max="7695" width="32.44140625" style="35" customWidth="1"/>
    <col min="7696" max="7696" width="11" style="35" customWidth="1"/>
    <col min="7697" max="7697" width="10.6640625" style="35" customWidth="1"/>
    <col min="7698" max="7698" width="7.88671875" style="35" customWidth="1"/>
    <col min="7699" max="7699" width="11.6640625" style="35" customWidth="1"/>
    <col min="7700" max="7700" width="9.6640625" style="35" customWidth="1"/>
    <col min="7701" max="7701" width="9.5546875" style="35" customWidth="1"/>
    <col min="7702" max="7702" width="11.88671875" style="35" customWidth="1"/>
    <col min="7703" max="7703" width="9.109375" style="35" customWidth="1"/>
    <col min="7704" max="7704" width="9.5546875" style="35" customWidth="1"/>
    <col min="7705" max="7705" width="13.33203125" style="35" customWidth="1"/>
    <col min="7706" max="7706" width="9.88671875" style="35" customWidth="1"/>
    <col min="7707" max="7707" width="10.6640625" style="35" customWidth="1"/>
    <col min="7708" max="7708" width="11.44140625" style="35" bestFit="1" customWidth="1"/>
    <col min="7709" max="7936" width="8.88671875" style="35"/>
    <col min="7937" max="7937" width="32.44140625" style="35" customWidth="1"/>
    <col min="7938" max="7938" width="5.109375" style="35" bestFit="1" customWidth="1"/>
    <col min="7939" max="7939" width="9.109375" style="35" customWidth="1"/>
    <col min="7940" max="7940" width="7.88671875" style="35" customWidth="1"/>
    <col min="7941" max="7941" width="10.6640625" style="35" customWidth="1"/>
    <col min="7942" max="7942" width="9.109375" style="35" customWidth="1"/>
    <col min="7943" max="7943" width="9.88671875" style="35" customWidth="1"/>
    <col min="7944" max="7944" width="12.33203125" style="35" customWidth="1"/>
    <col min="7945" max="7945" width="9.5546875" style="35" customWidth="1"/>
    <col min="7946" max="7946" width="8.88671875" style="35" customWidth="1"/>
    <col min="7947" max="7947" width="10.33203125" style="35" customWidth="1"/>
    <col min="7948" max="7949" width="8.33203125" style="35" customWidth="1"/>
    <col min="7950" max="7950" width="11.44140625" style="35" bestFit="1" customWidth="1"/>
    <col min="7951" max="7951" width="32.44140625" style="35" customWidth="1"/>
    <col min="7952" max="7952" width="11" style="35" customWidth="1"/>
    <col min="7953" max="7953" width="10.6640625" style="35" customWidth="1"/>
    <col min="7954" max="7954" width="7.88671875" style="35" customWidth="1"/>
    <col min="7955" max="7955" width="11.6640625" style="35" customWidth="1"/>
    <col min="7956" max="7956" width="9.6640625" style="35" customWidth="1"/>
    <col min="7957" max="7957" width="9.5546875" style="35" customWidth="1"/>
    <col min="7958" max="7958" width="11.88671875" style="35" customWidth="1"/>
    <col min="7959" max="7959" width="9.109375" style="35" customWidth="1"/>
    <col min="7960" max="7960" width="9.5546875" style="35" customWidth="1"/>
    <col min="7961" max="7961" width="13.33203125" style="35" customWidth="1"/>
    <col min="7962" max="7962" width="9.88671875" style="35" customWidth="1"/>
    <col min="7963" max="7963" width="10.6640625" style="35" customWidth="1"/>
    <col min="7964" max="7964" width="11.44140625" style="35" bestFit="1" customWidth="1"/>
    <col min="7965" max="8192" width="8.88671875" style="35"/>
    <col min="8193" max="8193" width="32.44140625" style="35" customWidth="1"/>
    <col min="8194" max="8194" width="5.109375" style="35" bestFit="1" customWidth="1"/>
    <col min="8195" max="8195" width="9.109375" style="35" customWidth="1"/>
    <col min="8196" max="8196" width="7.88671875" style="35" customWidth="1"/>
    <col min="8197" max="8197" width="10.6640625" style="35" customWidth="1"/>
    <col min="8198" max="8198" width="9.109375" style="35" customWidth="1"/>
    <col min="8199" max="8199" width="9.88671875" style="35" customWidth="1"/>
    <col min="8200" max="8200" width="12.33203125" style="35" customWidth="1"/>
    <col min="8201" max="8201" width="9.5546875" style="35" customWidth="1"/>
    <col min="8202" max="8202" width="8.88671875" style="35" customWidth="1"/>
    <col min="8203" max="8203" width="10.33203125" style="35" customWidth="1"/>
    <col min="8204" max="8205" width="8.33203125" style="35" customWidth="1"/>
    <col min="8206" max="8206" width="11.44140625" style="35" bestFit="1" customWidth="1"/>
    <col min="8207" max="8207" width="32.44140625" style="35" customWidth="1"/>
    <col min="8208" max="8208" width="11" style="35" customWidth="1"/>
    <col min="8209" max="8209" width="10.6640625" style="35" customWidth="1"/>
    <col min="8210" max="8210" width="7.88671875" style="35" customWidth="1"/>
    <col min="8211" max="8211" width="11.6640625" style="35" customWidth="1"/>
    <col min="8212" max="8212" width="9.6640625" style="35" customWidth="1"/>
    <col min="8213" max="8213" width="9.5546875" style="35" customWidth="1"/>
    <col min="8214" max="8214" width="11.88671875" style="35" customWidth="1"/>
    <col min="8215" max="8215" width="9.109375" style="35" customWidth="1"/>
    <col min="8216" max="8216" width="9.5546875" style="35" customWidth="1"/>
    <col min="8217" max="8217" width="13.33203125" style="35" customWidth="1"/>
    <col min="8218" max="8218" width="9.88671875" style="35" customWidth="1"/>
    <col min="8219" max="8219" width="10.6640625" style="35" customWidth="1"/>
    <col min="8220" max="8220" width="11.44140625" style="35" bestFit="1" customWidth="1"/>
    <col min="8221" max="8448" width="8.88671875" style="35"/>
    <col min="8449" max="8449" width="32.44140625" style="35" customWidth="1"/>
    <col min="8450" max="8450" width="5.109375" style="35" bestFit="1" customWidth="1"/>
    <col min="8451" max="8451" width="9.109375" style="35" customWidth="1"/>
    <col min="8452" max="8452" width="7.88671875" style="35" customWidth="1"/>
    <col min="8453" max="8453" width="10.6640625" style="35" customWidth="1"/>
    <col min="8454" max="8454" width="9.109375" style="35" customWidth="1"/>
    <col min="8455" max="8455" width="9.88671875" style="35" customWidth="1"/>
    <col min="8456" max="8456" width="12.33203125" style="35" customWidth="1"/>
    <col min="8457" max="8457" width="9.5546875" style="35" customWidth="1"/>
    <col min="8458" max="8458" width="8.88671875" style="35" customWidth="1"/>
    <col min="8459" max="8459" width="10.33203125" style="35" customWidth="1"/>
    <col min="8460" max="8461" width="8.33203125" style="35" customWidth="1"/>
    <col min="8462" max="8462" width="11.44140625" style="35" bestFit="1" customWidth="1"/>
    <col min="8463" max="8463" width="32.44140625" style="35" customWidth="1"/>
    <col min="8464" max="8464" width="11" style="35" customWidth="1"/>
    <col min="8465" max="8465" width="10.6640625" style="35" customWidth="1"/>
    <col min="8466" max="8466" width="7.88671875" style="35" customWidth="1"/>
    <col min="8467" max="8467" width="11.6640625" style="35" customWidth="1"/>
    <col min="8468" max="8468" width="9.6640625" style="35" customWidth="1"/>
    <col min="8469" max="8469" width="9.5546875" style="35" customWidth="1"/>
    <col min="8470" max="8470" width="11.88671875" style="35" customWidth="1"/>
    <col min="8471" max="8471" width="9.109375" style="35" customWidth="1"/>
    <col min="8472" max="8472" width="9.5546875" style="35" customWidth="1"/>
    <col min="8473" max="8473" width="13.33203125" style="35" customWidth="1"/>
    <col min="8474" max="8474" width="9.88671875" style="35" customWidth="1"/>
    <col min="8475" max="8475" width="10.6640625" style="35" customWidth="1"/>
    <col min="8476" max="8476" width="11.44140625" style="35" bestFit="1" customWidth="1"/>
    <col min="8477" max="8704" width="8.88671875" style="35"/>
    <col min="8705" max="8705" width="32.44140625" style="35" customWidth="1"/>
    <col min="8706" max="8706" width="5.109375" style="35" bestFit="1" customWidth="1"/>
    <col min="8707" max="8707" width="9.109375" style="35" customWidth="1"/>
    <col min="8708" max="8708" width="7.88671875" style="35" customWidth="1"/>
    <col min="8709" max="8709" width="10.6640625" style="35" customWidth="1"/>
    <col min="8710" max="8710" width="9.109375" style="35" customWidth="1"/>
    <col min="8711" max="8711" width="9.88671875" style="35" customWidth="1"/>
    <col min="8712" max="8712" width="12.33203125" style="35" customWidth="1"/>
    <col min="8713" max="8713" width="9.5546875" style="35" customWidth="1"/>
    <col min="8714" max="8714" width="8.88671875" style="35" customWidth="1"/>
    <col min="8715" max="8715" width="10.33203125" style="35" customWidth="1"/>
    <col min="8716" max="8717" width="8.33203125" style="35" customWidth="1"/>
    <col min="8718" max="8718" width="11.44140625" style="35" bestFit="1" customWidth="1"/>
    <col min="8719" max="8719" width="32.44140625" style="35" customWidth="1"/>
    <col min="8720" max="8720" width="11" style="35" customWidth="1"/>
    <col min="8721" max="8721" width="10.6640625" style="35" customWidth="1"/>
    <col min="8722" max="8722" width="7.88671875" style="35" customWidth="1"/>
    <col min="8723" max="8723" width="11.6640625" style="35" customWidth="1"/>
    <col min="8724" max="8724" width="9.6640625" style="35" customWidth="1"/>
    <col min="8725" max="8725" width="9.5546875" style="35" customWidth="1"/>
    <col min="8726" max="8726" width="11.88671875" style="35" customWidth="1"/>
    <col min="8727" max="8727" width="9.109375" style="35" customWidth="1"/>
    <col min="8728" max="8728" width="9.5546875" style="35" customWidth="1"/>
    <col min="8729" max="8729" width="13.33203125" style="35" customWidth="1"/>
    <col min="8730" max="8730" width="9.88671875" style="35" customWidth="1"/>
    <col min="8731" max="8731" width="10.6640625" style="35" customWidth="1"/>
    <col min="8732" max="8732" width="11.44140625" style="35" bestFit="1" customWidth="1"/>
    <col min="8733" max="8960" width="8.88671875" style="35"/>
    <col min="8961" max="8961" width="32.44140625" style="35" customWidth="1"/>
    <col min="8962" max="8962" width="5.109375" style="35" bestFit="1" customWidth="1"/>
    <col min="8963" max="8963" width="9.109375" style="35" customWidth="1"/>
    <col min="8964" max="8964" width="7.88671875" style="35" customWidth="1"/>
    <col min="8965" max="8965" width="10.6640625" style="35" customWidth="1"/>
    <col min="8966" max="8966" width="9.109375" style="35" customWidth="1"/>
    <col min="8967" max="8967" width="9.88671875" style="35" customWidth="1"/>
    <col min="8968" max="8968" width="12.33203125" style="35" customWidth="1"/>
    <col min="8969" max="8969" width="9.5546875" style="35" customWidth="1"/>
    <col min="8970" max="8970" width="8.88671875" style="35" customWidth="1"/>
    <col min="8971" max="8971" width="10.33203125" style="35" customWidth="1"/>
    <col min="8972" max="8973" width="8.33203125" style="35" customWidth="1"/>
    <col min="8974" max="8974" width="11.44140625" style="35" bestFit="1" customWidth="1"/>
    <col min="8975" max="8975" width="32.44140625" style="35" customWidth="1"/>
    <col min="8976" max="8976" width="11" style="35" customWidth="1"/>
    <col min="8977" max="8977" width="10.6640625" style="35" customWidth="1"/>
    <col min="8978" max="8978" width="7.88671875" style="35" customWidth="1"/>
    <col min="8979" max="8979" width="11.6640625" style="35" customWidth="1"/>
    <col min="8980" max="8980" width="9.6640625" style="35" customWidth="1"/>
    <col min="8981" max="8981" width="9.5546875" style="35" customWidth="1"/>
    <col min="8982" max="8982" width="11.88671875" style="35" customWidth="1"/>
    <col min="8983" max="8983" width="9.109375" style="35" customWidth="1"/>
    <col min="8984" max="8984" width="9.5546875" style="35" customWidth="1"/>
    <col min="8985" max="8985" width="13.33203125" style="35" customWidth="1"/>
    <col min="8986" max="8986" width="9.88671875" style="35" customWidth="1"/>
    <col min="8987" max="8987" width="10.6640625" style="35" customWidth="1"/>
    <col min="8988" max="8988" width="11.44140625" style="35" bestFit="1" customWidth="1"/>
    <col min="8989" max="9216" width="8.88671875" style="35"/>
    <col min="9217" max="9217" width="32.44140625" style="35" customWidth="1"/>
    <col min="9218" max="9218" width="5.109375" style="35" bestFit="1" customWidth="1"/>
    <col min="9219" max="9219" width="9.109375" style="35" customWidth="1"/>
    <col min="9220" max="9220" width="7.88671875" style="35" customWidth="1"/>
    <col min="9221" max="9221" width="10.6640625" style="35" customWidth="1"/>
    <col min="9222" max="9222" width="9.109375" style="35" customWidth="1"/>
    <col min="9223" max="9223" width="9.88671875" style="35" customWidth="1"/>
    <col min="9224" max="9224" width="12.33203125" style="35" customWidth="1"/>
    <col min="9225" max="9225" width="9.5546875" style="35" customWidth="1"/>
    <col min="9226" max="9226" width="8.88671875" style="35" customWidth="1"/>
    <col min="9227" max="9227" width="10.33203125" style="35" customWidth="1"/>
    <col min="9228" max="9229" width="8.33203125" style="35" customWidth="1"/>
    <col min="9230" max="9230" width="11.44140625" style="35" bestFit="1" customWidth="1"/>
    <col min="9231" max="9231" width="32.44140625" style="35" customWidth="1"/>
    <col min="9232" max="9232" width="11" style="35" customWidth="1"/>
    <col min="9233" max="9233" width="10.6640625" style="35" customWidth="1"/>
    <col min="9234" max="9234" width="7.88671875" style="35" customWidth="1"/>
    <col min="9235" max="9235" width="11.6640625" style="35" customWidth="1"/>
    <col min="9236" max="9236" width="9.6640625" style="35" customWidth="1"/>
    <col min="9237" max="9237" width="9.5546875" style="35" customWidth="1"/>
    <col min="9238" max="9238" width="11.88671875" style="35" customWidth="1"/>
    <col min="9239" max="9239" width="9.109375" style="35" customWidth="1"/>
    <col min="9240" max="9240" width="9.5546875" style="35" customWidth="1"/>
    <col min="9241" max="9241" width="13.33203125" style="35" customWidth="1"/>
    <col min="9242" max="9242" width="9.88671875" style="35" customWidth="1"/>
    <col min="9243" max="9243" width="10.6640625" style="35" customWidth="1"/>
    <col min="9244" max="9244" width="11.44140625" style="35" bestFit="1" customWidth="1"/>
    <col min="9245" max="9472" width="8.88671875" style="35"/>
    <col min="9473" max="9473" width="32.44140625" style="35" customWidth="1"/>
    <col min="9474" max="9474" width="5.109375" style="35" bestFit="1" customWidth="1"/>
    <col min="9475" max="9475" width="9.109375" style="35" customWidth="1"/>
    <col min="9476" max="9476" width="7.88671875" style="35" customWidth="1"/>
    <col min="9477" max="9477" width="10.6640625" style="35" customWidth="1"/>
    <col min="9478" max="9478" width="9.109375" style="35" customWidth="1"/>
    <col min="9479" max="9479" width="9.88671875" style="35" customWidth="1"/>
    <col min="9480" max="9480" width="12.33203125" style="35" customWidth="1"/>
    <col min="9481" max="9481" width="9.5546875" style="35" customWidth="1"/>
    <col min="9482" max="9482" width="8.88671875" style="35" customWidth="1"/>
    <col min="9483" max="9483" width="10.33203125" style="35" customWidth="1"/>
    <col min="9484" max="9485" width="8.33203125" style="35" customWidth="1"/>
    <col min="9486" max="9486" width="11.44140625" style="35" bestFit="1" customWidth="1"/>
    <col min="9487" max="9487" width="32.44140625" style="35" customWidth="1"/>
    <col min="9488" max="9488" width="11" style="35" customWidth="1"/>
    <col min="9489" max="9489" width="10.6640625" style="35" customWidth="1"/>
    <col min="9490" max="9490" width="7.88671875" style="35" customWidth="1"/>
    <col min="9491" max="9491" width="11.6640625" style="35" customWidth="1"/>
    <col min="9492" max="9492" width="9.6640625" style="35" customWidth="1"/>
    <col min="9493" max="9493" width="9.5546875" style="35" customWidth="1"/>
    <col min="9494" max="9494" width="11.88671875" style="35" customWidth="1"/>
    <col min="9495" max="9495" width="9.109375" style="35" customWidth="1"/>
    <col min="9496" max="9496" width="9.5546875" style="35" customWidth="1"/>
    <col min="9497" max="9497" width="13.33203125" style="35" customWidth="1"/>
    <col min="9498" max="9498" width="9.88671875" style="35" customWidth="1"/>
    <col min="9499" max="9499" width="10.6640625" style="35" customWidth="1"/>
    <col min="9500" max="9500" width="11.44140625" style="35" bestFit="1" customWidth="1"/>
    <col min="9501" max="9728" width="8.88671875" style="35"/>
    <col min="9729" max="9729" width="32.44140625" style="35" customWidth="1"/>
    <col min="9730" max="9730" width="5.109375" style="35" bestFit="1" customWidth="1"/>
    <col min="9731" max="9731" width="9.109375" style="35" customWidth="1"/>
    <col min="9732" max="9732" width="7.88671875" style="35" customWidth="1"/>
    <col min="9733" max="9733" width="10.6640625" style="35" customWidth="1"/>
    <col min="9734" max="9734" width="9.109375" style="35" customWidth="1"/>
    <col min="9735" max="9735" width="9.88671875" style="35" customWidth="1"/>
    <col min="9736" max="9736" width="12.33203125" style="35" customWidth="1"/>
    <col min="9737" max="9737" width="9.5546875" style="35" customWidth="1"/>
    <col min="9738" max="9738" width="8.88671875" style="35" customWidth="1"/>
    <col min="9739" max="9739" width="10.33203125" style="35" customWidth="1"/>
    <col min="9740" max="9741" width="8.33203125" style="35" customWidth="1"/>
    <col min="9742" max="9742" width="11.44140625" style="35" bestFit="1" customWidth="1"/>
    <col min="9743" max="9743" width="32.44140625" style="35" customWidth="1"/>
    <col min="9744" max="9744" width="11" style="35" customWidth="1"/>
    <col min="9745" max="9745" width="10.6640625" style="35" customWidth="1"/>
    <col min="9746" max="9746" width="7.88671875" style="35" customWidth="1"/>
    <col min="9747" max="9747" width="11.6640625" style="35" customWidth="1"/>
    <col min="9748" max="9748" width="9.6640625" style="35" customWidth="1"/>
    <col min="9749" max="9749" width="9.5546875" style="35" customWidth="1"/>
    <col min="9750" max="9750" width="11.88671875" style="35" customWidth="1"/>
    <col min="9751" max="9751" width="9.109375" style="35" customWidth="1"/>
    <col min="9752" max="9752" width="9.5546875" style="35" customWidth="1"/>
    <col min="9753" max="9753" width="13.33203125" style="35" customWidth="1"/>
    <col min="9754" max="9754" width="9.88671875" style="35" customWidth="1"/>
    <col min="9755" max="9755" width="10.6640625" style="35" customWidth="1"/>
    <col min="9756" max="9756" width="11.44140625" style="35" bestFit="1" customWidth="1"/>
    <col min="9757" max="9984" width="8.88671875" style="35"/>
    <col min="9985" max="9985" width="32.44140625" style="35" customWidth="1"/>
    <col min="9986" max="9986" width="5.109375" style="35" bestFit="1" customWidth="1"/>
    <col min="9987" max="9987" width="9.109375" style="35" customWidth="1"/>
    <col min="9988" max="9988" width="7.88671875" style="35" customWidth="1"/>
    <col min="9989" max="9989" width="10.6640625" style="35" customWidth="1"/>
    <col min="9990" max="9990" width="9.109375" style="35" customWidth="1"/>
    <col min="9991" max="9991" width="9.88671875" style="35" customWidth="1"/>
    <col min="9992" max="9992" width="12.33203125" style="35" customWidth="1"/>
    <col min="9993" max="9993" width="9.5546875" style="35" customWidth="1"/>
    <col min="9994" max="9994" width="8.88671875" style="35" customWidth="1"/>
    <col min="9995" max="9995" width="10.33203125" style="35" customWidth="1"/>
    <col min="9996" max="9997" width="8.33203125" style="35" customWidth="1"/>
    <col min="9998" max="9998" width="11.44140625" style="35" bestFit="1" customWidth="1"/>
    <col min="9999" max="9999" width="32.44140625" style="35" customWidth="1"/>
    <col min="10000" max="10000" width="11" style="35" customWidth="1"/>
    <col min="10001" max="10001" width="10.6640625" style="35" customWidth="1"/>
    <col min="10002" max="10002" width="7.88671875" style="35" customWidth="1"/>
    <col min="10003" max="10003" width="11.6640625" style="35" customWidth="1"/>
    <col min="10004" max="10004" width="9.6640625" style="35" customWidth="1"/>
    <col min="10005" max="10005" width="9.5546875" style="35" customWidth="1"/>
    <col min="10006" max="10006" width="11.88671875" style="35" customWidth="1"/>
    <col min="10007" max="10007" width="9.109375" style="35" customWidth="1"/>
    <col min="10008" max="10008" width="9.5546875" style="35" customWidth="1"/>
    <col min="10009" max="10009" width="13.33203125" style="35" customWidth="1"/>
    <col min="10010" max="10010" width="9.88671875" style="35" customWidth="1"/>
    <col min="10011" max="10011" width="10.6640625" style="35" customWidth="1"/>
    <col min="10012" max="10012" width="11.44140625" style="35" bestFit="1" customWidth="1"/>
    <col min="10013" max="10240" width="8.88671875" style="35"/>
    <col min="10241" max="10241" width="32.44140625" style="35" customWidth="1"/>
    <col min="10242" max="10242" width="5.109375" style="35" bestFit="1" customWidth="1"/>
    <col min="10243" max="10243" width="9.109375" style="35" customWidth="1"/>
    <col min="10244" max="10244" width="7.88671875" style="35" customWidth="1"/>
    <col min="10245" max="10245" width="10.6640625" style="35" customWidth="1"/>
    <col min="10246" max="10246" width="9.109375" style="35" customWidth="1"/>
    <col min="10247" max="10247" width="9.88671875" style="35" customWidth="1"/>
    <col min="10248" max="10248" width="12.33203125" style="35" customWidth="1"/>
    <col min="10249" max="10249" width="9.5546875" style="35" customWidth="1"/>
    <col min="10250" max="10250" width="8.88671875" style="35" customWidth="1"/>
    <col min="10251" max="10251" width="10.33203125" style="35" customWidth="1"/>
    <col min="10252" max="10253" width="8.33203125" style="35" customWidth="1"/>
    <col min="10254" max="10254" width="11.44140625" style="35" bestFit="1" customWidth="1"/>
    <col min="10255" max="10255" width="32.44140625" style="35" customWidth="1"/>
    <col min="10256" max="10256" width="11" style="35" customWidth="1"/>
    <col min="10257" max="10257" width="10.6640625" style="35" customWidth="1"/>
    <col min="10258" max="10258" width="7.88671875" style="35" customWidth="1"/>
    <col min="10259" max="10259" width="11.6640625" style="35" customWidth="1"/>
    <col min="10260" max="10260" width="9.6640625" style="35" customWidth="1"/>
    <col min="10261" max="10261" width="9.5546875" style="35" customWidth="1"/>
    <col min="10262" max="10262" width="11.88671875" style="35" customWidth="1"/>
    <col min="10263" max="10263" width="9.109375" style="35" customWidth="1"/>
    <col min="10264" max="10264" width="9.5546875" style="35" customWidth="1"/>
    <col min="10265" max="10265" width="13.33203125" style="35" customWidth="1"/>
    <col min="10266" max="10266" width="9.88671875" style="35" customWidth="1"/>
    <col min="10267" max="10267" width="10.6640625" style="35" customWidth="1"/>
    <col min="10268" max="10268" width="11.44140625" style="35" bestFit="1" customWidth="1"/>
    <col min="10269" max="10496" width="8.88671875" style="35"/>
    <col min="10497" max="10497" width="32.44140625" style="35" customWidth="1"/>
    <col min="10498" max="10498" width="5.109375" style="35" bestFit="1" customWidth="1"/>
    <col min="10499" max="10499" width="9.109375" style="35" customWidth="1"/>
    <col min="10500" max="10500" width="7.88671875" style="35" customWidth="1"/>
    <col min="10501" max="10501" width="10.6640625" style="35" customWidth="1"/>
    <col min="10502" max="10502" width="9.109375" style="35" customWidth="1"/>
    <col min="10503" max="10503" width="9.88671875" style="35" customWidth="1"/>
    <col min="10504" max="10504" width="12.33203125" style="35" customWidth="1"/>
    <col min="10505" max="10505" width="9.5546875" style="35" customWidth="1"/>
    <col min="10506" max="10506" width="8.88671875" style="35" customWidth="1"/>
    <col min="10507" max="10507" width="10.33203125" style="35" customWidth="1"/>
    <col min="10508" max="10509" width="8.33203125" style="35" customWidth="1"/>
    <col min="10510" max="10510" width="11.44140625" style="35" bestFit="1" customWidth="1"/>
    <col min="10511" max="10511" width="32.44140625" style="35" customWidth="1"/>
    <col min="10512" max="10512" width="11" style="35" customWidth="1"/>
    <col min="10513" max="10513" width="10.6640625" style="35" customWidth="1"/>
    <col min="10514" max="10514" width="7.88671875" style="35" customWidth="1"/>
    <col min="10515" max="10515" width="11.6640625" style="35" customWidth="1"/>
    <col min="10516" max="10516" width="9.6640625" style="35" customWidth="1"/>
    <col min="10517" max="10517" width="9.5546875" style="35" customWidth="1"/>
    <col min="10518" max="10518" width="11.88671875" style="35" customWidth="1"/>
    <col min="10519" max="10519" width="9.109375" style="35" customWidth="1"/>
    <col min="10520" max="10520" width="9.5546875" style="35" customWidth="1"/>
    <col min="10521" max="10521" width="13.33203125" style="35" customWidth="1"/>
    <col min="10522" max="10522" width="9.88671875" style="35" customWidth="1"/>
    <col min="10523" max="10523" width="10.6640625" style="35" customWidth="1"/>
    <col min="10524" max="10524" width="11.44140625" style="35" bestFit="1" customWidth="1"/>
    <col min="10525" max="10752" width="8.88671875" style="35"/>
    <col min="10753" max="10753" width="32.44140625" style="35" customWidth="1"/>
    <col min="10754" max="10754" width="5.109375" style="35" bestFit="1" customWidth="1"/>
    <col min="10755" max="10755" width="9.109375" style="35" customWidth="1"/>
    <col min="10756" max="10756" width="7.88671875" style="35" customWidth="1"/>
    <col min="10757" max="10757" width="10.6640625" style="35" customWidth="1"/>
    <col min="10758" max="10758" width="9.109375" style="35" customWidth="1"/>
    <col min="10759" max="10759" width="9.88671875" style="35" customWidth="1"/>
    <col min="10760" max="10760" width="12.33203125" style="35" customWidth="1"/>
    <col min="10761" max="10761" width="9.5546875" style="35" customWidth="1"/>
    <col min="10762" max="10762" width="8.88671875" style="35" customWidth="1"/>
    <col min="10763" max="10763" width="10.33203125" style="35" customWidth="1"/>
    <col min="10764" max="10765" width="8.33203125" style="35" customWidth="1"/>
    <col min="10766" max="10766" width="11.44140625" style="35" bestFit="1" customWidth="1"/>
    <col min="10767" max="10767" width="32.44140625" style="35" customWidth="1"/>
    <col min="10768" max="10768" width="11" style="35" customWidth="1"/>
    <col min="10769" max="10769" width="10.6640625" style="35" customWidth="1"/>
    <col min="10770" max="10770" width="7.88671875" style="35" customWidth="1"/>
    <col min="10771" max="10771" width="11.6640625" style="35" customWidth="1"/>
    <col min="10772" max="10772" width="9.6640625" style="35" customWidth="1"/>
    <col min="10773" max="10773" width="9.5546875" style="35" customWidth="1"/>
    <col min="10774" max="10774" width="11.88671875" style="35" customWidth="1"/>
    <col min="10775" max="10775" width="9.109375" style="35" customWidth="1"/>
    <col min="10776" max="10776" width="9.5546875" style="35" customWidth="1"/>
    <col min="10777" max="10777" width="13.33203125" style="35" customWidth="1"/>
    <col min="10778" max="10778" width="9.88671875" style="35" customWidth="1"/>
    <col min="10779" max="10779" width="10.6640625" style="35" customWidth="1"/>
    <col min="10780" max="10780" width="11.44140625" style="35" bestFit="1" customWidth="1"/>
    <col min="10781" max="11008" width="8.88671875" style="35"/>
    <col min="11009" max="11009" width="32.44140625" style="35" customWidth="1"/>
    <col min="11010" max="11010" width="5.109375" style="35" bestFit="1" customWidth="1"/>
    <col min="11011" max="11011" width="9.109375" style="35" customWidth="1"/>
    <col min="11012" max="11012" width="7.88671875" style="35" customWidth="1"/>
    <col min="11013" max="11013" width="10.6640625" style="35" customWidth="1"/>
    <col min="11014" max="11014" width="9.109375" style="35" customWidth="1"/>
    <col min="11015" max="11015" width="9.88671875" style="35" customWidth="1"/>
    <col min="11016" max="11016" width="12.33203125" style="35" customWidth="1"/>
    <col min="11017" max="11017" width="9.5546875" style="35" customWidth="1"/>
    <col min="11018" max="11018" width="8.88671875" style="35" customWidth="1"/>
    <col min="11019" max="11019" width="10.33203125" style="35" customWidth="1"/>
    <col min="11020" max="11021" width="8.33203125" style="35" customWidth="1"/>
    <col min="11022" max="11022" width="11.44140625" style="35" bestFit="1" customWidth="1"/>
    <col min="11023" max="11023" width="32.44140625" style="35" customWidth="1"/>
    <col min="11024" max="11024" width="11" style="35" customWidth="1"/>
    <col min="11025" max="11025" width="10.6640625" style="35" customWidth="1"/>
    <col min="11026" max="11026" width="7.88671875" style="35" customWidth="1"/>
    <col min="11027" max="11027" width="11.6640625" style="35" customWidth="1"/>
    <col min="11028" max="11028" width="9.6640625" style="35" customWidth="1"/>
    <col min="11029" max="11029" width="9.5546875" style="35" customWidth="1"/>
    <col min="11030" max="11030" width="11.88671875" style="35" customWidth="1"/>
    <col min="11031" max="11031" width="9.109375" style="35" customWidth="1"/>
    <col min="11032" max="11032" width="9.5546875" style="35" customWidth="1"/>
    <col min="11033" max="11033" width="13.33203125" style="35" customWidth="1"/>
    <col min="11034" max="11034" width="9.88671875" style="35" customWidth="1"/>
    <col min="11035" max="11035" width="10.6640625" style="35" customWidth="1"/>
    <col min="11036" max="11036" width="11.44140625" style="35" bestFit="1" customWidth="1"/>
    <col min="11037" max="11264" width="8.88671875" style="35"/>
    <col min="11265" max="11265" width="32.44140625" style="35" customWidth="1"/>
    <col min="11266" max="11266" width="5.109375" style="35" bestFit="1" customWidth="1"/>
    <col min="11267" max="11267" width="9.109375" style="35" customWidth="1"/>
    <col min="11268" max="11268" width="7.88671875" style="35" customWidth="1"/>
    <col min="11269" max="11269" width="10.6640625" style="35" customWidth="1"/>
    <col min="11270" max="11270" width="9.109375" style="35" customWidth="1"/>
    <col min="11271" max="11271" width="9.88671875" style="35" customWidth="1"/>
    <col min="11272" max="11272" width="12.33203125" style="35" customWidth="1"/>
    <col min="11273" max="11273" width="9.5546875" style="35" customWidth="1"/>
    <col min="11274" max="11274" width="8.88671875" style="35" customWidth="1"/>
    <col min="11275" max="11275" width="10.33203125" style="35" customWidth="1"/>
    <col min="11276" max="11277" width="8.33203125" style="35" customWidth="1"/>
    <col min="11278" max="11278" width="11.44140625" style="35" bestFit="1" customWidth="1"/>
    <col min="11279" max="11279" width="32.44140625" style="35" customWidth="1"/>
    <col min="11280" max="11280" width="11" style="35" customWidth="1"/>
    <col min="11281" max="11281" width="10.6640625" style="35" customWidth="1"/>
    <col min="11282" max="11282" width="7.88671875" style="35" customWidth="1"/>
    <col min="11283" max="11283" width="11.6640625" style="35" customWidth="1"/>
    <col min="11284" max="11284" width="9.6640625" style="35" customWidth="1"/>
    <col min="11285" max="11285" width="9.5546875" style="35" customWidth="1"/>
    <col min="11286" max="11286" width="11.88671875" style="35" customWidth="1"/>
    <col min="11287" max="11287" width="9.109375" style="35" customWidth="1"/>
    <col min="11288" max="11288" width="9.5546875" style="35" customWidth="1"/>
    <col min="11289" max="11289" width="13.33203125" style="35" customWidth="1"/>
    <col min="11290" max="11290" width="9.88671875" style="35" customWidth="1"/>
    <col min="11291" max="11291" width="10.6640625" style="35" customWidth="1"/>
    <col min="11292" max="11292" width="11.44140625" style="35" bestFit="1" customWidth="1"/>
    <col min="11293" max="11520" width="8.88671875" style="35"/>
    <col min="11521" max="11521" width="32.44140625" style="35" customWidth="1"/>
    <col min="11522" max="11522" width="5.109375" style="35" bestFit="1" customWidth="1"/>
    <col min="11523" max="11523" width="9.109375" style="35" customWidth="1"/>
    <col min="11524" max="11524" width="7.88671875" style="35" customWidth="1"/>
    <col min="11525" max="11525" width="10.6640625" style="35" customWidth="1"/>
    <col min="11526" max="11526" width="9.109375" style="35" customWidth="1"/>
    <col min="11527" max="11527" width="9.88671875" style="35" customWidth="1"/>
    <col min="11528" max="11528" width="12.33203125" style="35" customWidth="1"/>
    <col min="11529" max="11529" width="9.5546875" style="35" customWidth="1"/>
    <col min="11530" max="11530" width="8.88671875" style="35" customWidth="1"/>
    <col min="11531" max="11531" width="10.33203125" style="35" customWidth="1"/>
    <col min="11532" max="11533" width="8.33203125" style="35" customWidth="1"/>
    <col min="11534" max="11534" width="11.44140625" style="35" bestFit="1" customWidth="1"/>
    <col min="11535" max="11535" width="32.44140625" style="35" customWidth="1"/>
    <col min="11536" max="11536" width="11" style="35" customWidth="1"/>
    <col min="11537" max="11537" width="10.6640625" style="35" customWidth="1"/>
    <col min="11538" max="11538" width="7.88671875" style="35" customWidth="1"/>
    <col min="11539" max="11539" width="11.6640625" style="35" customWidth="1"/>
    <col min="11540" max="11540" width="9.6640625" style="35" customWidth="1"/>
    <col min="11541" max="11541" width="9.5546875" style="35" customWidth="1"/>
    <col min="11542" max="11542" width="11.88671875" style="35" customWidth="1"/>
    <col min="11543" max="11543" width="9.109375" style="35" customWidth="1"/>
    <col min="11544" max="11544" width="9.5546875" style="35" customWidth="1"/>
    <col min="11545" max="11545" width="13.33203125" style="35" customWidth="1"/>
    <col min="11546" max="11546" width="9.88671875" style="35" customWidth="1"/>
    <col min="11547" max="11547" width="10.6640625" style="35" customWidth="1"/>
    <col min="11548" max="11548" width="11.44140625" style="35" bestFit="1" customWidth="1"/>
    <col min="11549" max="11776" width="8.88671875" style="35"/>
    <col min="11777" max="11777" width="32.44140625" style="35" customWidth="1"/>
    <col min="11778" max="11778" width="5.109375" style="35" bestFit="1" customWidth="1"/>
    <col min="11779" max="11779" width="9.109375" style="35" customWidth="1"/>
    <col min="11780" max="11780" width="7.88671875" style="35" customWidth="1"/>
    <col min="11781" max="11781" width="10.6640625" style="35" customWidth="1"/>
    <col min="11782" max="11782" width="9.109375" style="35" customWidth="1"/>
    <col min="11783" max="11783" width="9.88671875" style="35" customWidth="1"/>
    <col min="11784" max="11784" width="12.33203125" style="35" customWidth="1"/>
    <col min="11785" max="11785" width="9.5546875" style="35" customWidth="1"/>
    <col min="11786" max="11786" width="8.88671875" style="35" customWidth="1"/>
    <col min="11787" max="11787" width="10.33203125" style="35" customWidth="1"/>
    <col min="11788" max="11789" width="8.33203125" style="35" customWidth="1"/>
    <col min="11790" max="11790" width="11.44140625" style="35" bestFit="1" customWidth="1"/>
    <col min="11791" max="11791" width="32.44140625" style="35" customWidth="1"/>
    <col min="11792" max="11792" width="11" style="35" customWidth="1"/>
    <col min="11793" max="11793" width="10.6640625" style="35" customWidth="1"/>
    <col min="11794" max="11794" width="7.88671875" style="35" customWidth="1"/>
    <col min="11795" max="11795" width="11.6640625" style="35" customWidth="1"/>
    <col min="11796" max="11796" width="9.6640625" style="35" customWidth="1"/>
    <col min="11797" max="11797" width="9.5546875" style="35" customWidth="1"/>
    <col min="11798" max="11798" width="11.88671875" style="35" customWidth="1"/>
    <col min="11799" max="11799" width="9.109375" style="35" customWidth="1"/>
    <col min="11800" max="11800" width="9.5546875" style="35" customWidth="1"/>
    <col min="11801" max="11801" width="13.33203125" style="35" customWidth="1"/>
    <col min="11802" max="11802" width="9.88671875" style="35" customWidth="1"/>
    <col min="11803" max="11803" width="10.6640625" style="35" customWidth="1"/>
    <col min="11804" max="11804" width="11.44140625" style="35" bestFit="1" customWidth="1"/>
    <col min="11805" max="12032" width="8.88671875" style="35"/>
    <col min="12033" max="12033" width="32.44140625" style="35" customWidth="1"/>
    <col min="12034" max="12034" width="5.109375" style="35" bestFit="1" customWidth="1"/>
    <col min="12035" max="12035" width="9.109375" style="35" customWidth="1"/>
    <col min="12036" max="12036" width="7.88671875" style="35" customWidth="1"/>
    <col min="12037" max="12037" width="10.6640625" style="35" customWidth="1"/>
    <col min="12038" max="12038" width="9.109375" style="35" customWidth="1"/>
    <col min="12039" max="12039" width="9.88671875" style="35" customWidth="1"/>
    <col min="12040" max="12040" width="12.33203125" style="35" customWidth="1"/>
    <col min="12041" max="12041" width="9.5546875" style="35" customWidth="1"/>
    <col min="12042" max="12042" width="8.88671875" style="35" customWidth="1"/>
    <col min="12043" max="12043" width="10.33203125" style="35" customWidth="1"/>
    <col min="12044" max="12045" width="8.33203125" style="35" customWidth="1"/>
    <col min="12046" max="12046" width="11.44140625" style="35" bestFit="1" customWidth="1"/>
    <col min="12047" max="12047" width="32.44140625" style="35" customWidth="1"/>
    <col min="12048" max="12048" width="11" style="35" customWidth="1"/>
    <col min="12049" max="12049" width="10.6640625" style="35" customWidth="1"/>
    <col min="12050" max="12050" width="7.88671875" style="35" customWidth="1"/>
    <col min="12051" max="12051" width="11.6640625" style="35" customWidth="1"/>
    <col min="12052" max="12052" width="9.6640625" style="35" customWidth="1"/>
    <col min="12053" max="12053" width="9.5546875" style="35" customWidth="1"/>
    <col min="12054" max="12054" width="11.88671875" style="35" customWidth="1"/>
    <col min="12055" max="12055" width="9.109375" style="35" customWidth="1"/>
    <col min="12056" max="12056" width="9.5546875" style="35" customWidth="1"/>
    <col min="12057" max="12057" width="13.33203125" style="35" customWidth="1"/>
    <col min="12058" max="12058" width="9.88671875" style="35" customWidth="1"/>
    <col min="12059" max="12059" width="10.6640625" style="35" customWidth="1"/>
    <col min="12060" max="12060" width="11.44140625" style="35" bestFit="1" customWidth="1"/>
    <col min="12061" max="12288" width="8.88671875" style="35"/>
    <col min="12289" max="12289" width="32.44140625" style="35" customWidth="1"/>
    <col min="12290" max="12290" width="5.109375" style="35" bestFit="1" customWidth="1"/>
    <col min="12291" max="12291" width="9.109375" style="35" customWidth="1"/>
    <col min="12292" max="12292" width="7.88671875" style="35" customWidth="1"/>
    <col min="12293" max="12293" width="10.6640625" style="35" customWidth="1"/>
    <col min="12294" max="12294" width="9.109375" style="35" customWidth="1"/>
    <col min="12295" max="12295" width="9.88671875" style="35" customWidth="1"/>
    <col min="12296" max="12296" width="12.33203125" style="35" customWidth="1"/>
    <col min="12297" max="12297" width="9.5546875" style="35" customWidth="1"/>
    <col min="12298" max="12298" width="8.88671875" style="35" customWidth="1"/>
    <col min="12299" max="12299" width="10.33203125" style="35" customWidth="1"/>
    <col min="12300" max="12301" width="8.33203125" style="35" customWidth="1"/>
    <col min="12302" max="12302" width="11.44140625" style="35" bestFit="1" customWidth="1"/>
    <col min="12303" max="12303" width="32.44140625" style="35" customWidth="1"/>
    <col min="12304" max="12304" width="11" style="35" customWidth="1"/>
    <col min="12305" max="12305" width="10.6640625" style="35" customWidth="1"/>
    <col min="12306" max="12306" width="7.88671875" style="35" customWidth="1"/>
    <col min="12307" max="12307" width="11.6640625" style="35" customWidth="1"/>
    <col min="12308" max="12308" width="9.6640625" style="35" customWidth="1"/>
    <col min="12309" max="12309" width="9.5546875" style="35" customWidth="1"/>
    <col min="12310" max="12310" width="11.88671875" style="35" customWidth="1"/>
    <col min="12311" max="12311" width="9.109375" style="35" customWidth="1"/>
    <col min="12312" max="12312" width="9.5546875" style="35" customWidth="1"/>
    <col min="12313" max="12313" width="13.33203125" style="35" customWidth="1"/>
    <col min="12314" max="12314" width="9.88671875" style="35" customWidth="1"/>
    <col min="12315" max="12315" width="10.6640625" style="35" customWidth="1"/>
    <col min="12316" max="12316" width="11.44140625" style="35" bestFit="1" customWidth="1"/>
    <col min="12317" max="12544" width="8.88671875" style="35"/>
    <col min="12545" max="12545" width="32.44140625" style="35" customWidth="1"/>
    <col min="12546" max="12546" width="5.109375" style="35" bestFit="1" customWidth="1"/>
    <col min="12547" max="12547" width="9.109375" style="35" customWidth="1"/>
    <col min="12548" max="12548" width="7.88671875" style="35" customWidth="1"/>
    <col min="12549" max="12549" width="10.6640625" style="35" customWidth="1"/>
    <col min="12550" max="12550" width="9.109375" style="35" customWidth="1"/>
    <col min="12551" max="12551" width="9.88671875" style="35" customWidth="1"/>
    <col min="12552" max="12552" width="12.33203125" style="35" customWidth="1"/>
    <col min="12553" max="12553" width="9.5546875" style="35" customWidth="1"/>
    <col min="12554" max="12554" width="8.88671875" style="35" customWidth="1"/>
    <col min="12555" max="12555" width="10.33203125" style="35" customWidth="1"/>
    <col min="12556" max="12557" width="8.33203125" style="35" customWidth="1"/>
    <col min="12558" max="12558" width="11.44140625" style="35" bestFit="1" customWidth="1"/>
    <col min="12559" max="12559" width="32.44140625" style="35" customWidth="1"/>
    <col min="12560" max="12560" width="11" style="35" customWidth="1"/>
    <col min="12561" max="12561" width="10.6640625" style="35" customWidth="1"/>
    <col min="12562" max="12562" width="7.88671875" style="35" customWidth="1"/>
    <col min="12563" max="12563" width="11.6640625" style="35" customWidth="1"/>
    <col min="12564" max="12564" width="9.6640625" style="35" customWidth="1"/>
    <col min="12565" max="12565" width="9.5546875" style="35" customWidth="1"/>
    <col min="12566" max="12566" width="11.88671875" style="35" customWidth="1"/>
    <col min="12567" max="12567" width="9.109375" style="35" customWidth="1"/>
    <col min="12568" max="12568" width="9.5546875" style="35" customWidth="1"/>
    <col min="12569" max="12569" width="13.33203125" style="35" customWidth="1"/>
    <col min="12570" max="12570" width="9.88671875" style="35" customWidth="1"/>
    <col min="12571" max="12571" width="10.6640625" style="35" customWidth="1"/>
    <col min="12572" max="12572" width="11.44140625" style="35" bestFit="1" customWidth="1"/>
    <col min="12573" max="12800" width="8.88671875" style="35"/>
    <col min="12801" max="12801" width="32.44140625" style="35" customWidth="1"/>
    <col min="12802" max="12802" width="5.109375" style="35" bestFit="1" customWidth="1"/>
    <col min="12803" max="12803" width="9.109375" style="35" customWidth="1"/>
    <col min="12804" max="12804" width="7.88671875" style="35" customWidth="1"/>
    <col min="12805" max="12805" width="10.6640625" style="35" customWidth="1"/>
    <col min="12806" max="12806" width="9.109375" style="35" customWidth="1"/>
    <col min="12807" max="12807" width="9.88671875" style="35" customWidth="1"/>
    <col min="12808" max="12808" width="12.33203125" style="35" customWidth="1"/>
    <col min="12809" max="12809" width="9.5546875" style="35" customWidth="1"/>
    <col min="12810" max="12810" width="8.88671875" style="35" customWidth="1"/>
    <col min="12811" max="12811" width="10.33203125" style="35" customWidth="1"/>
    <col min="12812" max="12813" width="8.33203125" style="35" customWidth="1"/>
    <col min="12814" max="12814" width="11.44140625" style="35" bestFit="1" customWidth="1"/>
    <col min="12815" max="12815" width="32.44140625" style="35" customWidth="1"/>
    <col min="12816" max="12816" width="11" style="35" customWidth="1"/>
    <col min="12817" max="12817" width="10.6640625" style="35" customWidth="1"/>
    <col min="12818" max="12818" width="7.88671875" style="35" customWidth="1"/>
    <col min="12819" max="12819" width="11.6640625" style="35" customWidth="1"/>
    <col min="12820" max="12820" width="9.6640625" style="35" customWidth="1"/>
    <col min="12821" max="12821" width="9.5546875" style="35" customWidth="1"/>
    <col min="12822" max="12822" width="11.88671875" style="35" customWidth="1"/>
    <col min="12823" max="12823" width="9.109375" style="35" customWidth="1"/>
    <col min="12824" max="12824" width="9.5546875" style="35" customWidth="1"/>
    <col min="12825" max="12825" width="13.33203125" style="35" customWidth="1"/>
    <col min="12826" max="12826" width="9.88671875" style="35" customWidth="1"/>
    <col min="12827" max="12827" width="10.6640625" style="35" customWidth="1"/>
    <col min="12828" max="12828" width="11.44140625" style="35" bestFit="1" customWidth="1"/>
    <col min="12829" max="13056" width="8.88671875" style="35"/>
    <col min="13057" max="13057" width="32.44140625" style="35" customWidth="1"/>
    <col min="13058" max="13058" width="5.109375" style="35" bestFit="1" customWidth="1"/>
    <col min="13059" max="13059" width="9.109375" style="35" customWidth="1"/>
    <col min="13060" max="13060" width="7.88671875" style="35" customWidth="1"/>
    <col min="13061" max="13061" width="10.6640625" style="35" customWidth="1"/>
    <col min="13062" max="13062" width="9.109375" style="35" customWidth="1"/>
    <col min="13063" max="13063" width="9.88671875" style="35" customWidth="1"/>
    <col min="13064" max="13064" width="12.33203125" style="35" customWidth="1"/>
    <col min="13065" max="13065" width="9.5546875" style="35" customWidth="1"/>
    <col min="13066" max="13066" width="8.88671875" style="35" customWidth="1"/>
    <col min="13067" max="13067" width="10.33203125" style="35" customWidth="1"/>
    <col min="13068" max="13069" width="8.33203125" style="35" customWidth="1"/>
    <col min="13070" max="13070" width="11.44140625" style="35" bestFit="1" customWidth="1"/>
    <col min="13071" max="13071" width="32.44140625" style="35" customWidth="1"/>
    <col min="13072" max="13072" width="11" style="35" customWidth="1"/>
    <col min="13073" max="13073" width="10.6640625" style="35" customWidth="1"/>
    <col min="13074" max="13074" width="7.88671875" style="35" customWidth="1"/>
    <col min="13075" max="13075" width="11.6640625" style="35" customWidth="1"/>
    <col min="13076" max="13076" width="9.6640625" style="35" customWidth="1"/>
    <col min="13077" max="13077" width="9.5546875" style="35" customWidth="1"/>
    <col min="13078" max="13078" width="11.88671875" style="35" customWidth="1"/>
    <col min="13079" max="13079" width="9.109375" style="35" customWidth="1"/>
    <col min="13080" max="13080" width="9.5546875" style="35" customWidth="1"/>
    <col min="13081" max="13081" width="13.33203125" style="35" customWidth="1"/>
    <col min="13082" max="13082" width="9.88671875" style="35" customWidth="1"/>
    <col min="13083" max="13083" width="10.6640625" style="35" customWidth="1"/>
    <col min="13084" max="13084" width="11.44140625" style="35" bestFit="1" customWidth="1"/>
    <col min="13085" max="13312" width="8.88671875" style="35"/>
    <col min="13313" max="13313" width="32.44140625" style="35" customWidth="1"/>
    <col min="13314" max="13314" width="5.109375" style="35" bestFit="1" customWidth="1"/>
    <col min="13315" max="13315" width="9.109375" style="35" customWidth="1"/>
    <col min="13316" max="13316" width="7.88671875" style="35" customWidth="1"/>
    <col min="13317" max="13317" width="10.6640625" style="35" customWidth="1"/>
    <col min="13318" max="13318" width="9.109375" style="35" customWidth="1"/>
    <col min="13319" max="13319" width="9.88671875" style="35" customWidth="1"/>
    <col min="13320" max="13320" width="12.33203125" style="35" customWidth="1"/>
    <col min="13321" max="13321" width="9.5546875" style="35" customWidth="1"/>
    <col min="13322" max="13322" width="8.88671875" style="35" customWidth="1"/>
    <col min="13323" max="13323" width="10.33203125" style="35" customWidth="1"/>
    <col min="13324" max="13325" width="8.33203125" style="35" customWidth="1"/>
    <col min="13326" max="13326" width="11.44140625" style="35" bestFit="1" customWidth="1"/>
    <col min="13327" max="13327" width="32.44140625" style="35" customWidth="1"/>
    <col min="13328" max="13328" width="11" style="35" customWidth="1"/>
    <col min="13329" max="13329" width="10.6640625" style="35" customWidth="1"/>
    <col min="13330" max="13330" width="7.88671875" style="35" customWidth="1"/>
    <col min="13331" max="13331" width="11.6640625" style="35" customWidth="1"/>
    <col min="13332" max="13332" width="9.6640625" style="35" customWidth="1"/>
    <col min="13333" max="13333" width="9.5546875" style="35" customWidth="1"/>
    <col min="13334" max="13334" width="11.88671875" style="35" customWidth="1"/>
    <col min="13335" max="13335" width="9.109375" style="35" customWidth="1"/>
    <col min="13336" max="13336" width="9.5546875" style="35" customWidth="1"/>
    <col min="13337" max="13337" width="13.33203125" style="35" customWidth="1"/>
    <col min="13338" max="13338" width="9.88671875" style="35" customWidth="1"/>
    <col min="13339" max="13339" width="10.6640625" style="35" customWidth="1"/>
    <col min="13340" max="13340" width="11.44140625" style="35" bestFit="1" customWidth="1"/>
    <col min="13341" max="13568" width="8.88671875" style="35"/>
    <col min="13569" max="13569" width="32.44140625" style="35" customWidth="1"/>
    <col min="13570" max="13570" width="5.109375" style="35" bestFit="1" customWidth="1"/>
    <col min="13571" max="13571" width="9.109375" style="35" customWidth="1"/>
    <col min="13572" max="13572" width="7.88671875" style="35" customWidth="1"/>
    <col min="13573" max="13573" width="10.6640625" style="35" customWidth="1"/>
    <col min="13574" max="13574" width="9.109375" style="35" customWidth="1"/>
    <col min="13575" max="13575" width="9.88671875" style="35" customWidth="1"/>
    <col min="13576" max="13576" width="12.33203125" style="35" customWidth="1"/>
    <col min="13577" max="13577" width="9.5546875" style="35" customWidth="1"/>
    <col min="13578" max="13578" width="8.88671875" style="35" customWidth="1"/>
    <col min="13579" max="13579" width="10.33203125" style="35" customWidth="1"/>
    <col min="13580" max="13581" width="8.33203125" style="35" customWidth="1"/>
    <col min="13582" max="13582" width="11.44140625" style="35" bestFit="1" customWidth="1"/>
    <col min="13583" max="13583" width="32.44140625" style="35" customWidth="1"/>
    <col min="13584" max="13584" width="11" style="35" customWidth="1"/>
    <col min="13585" max="13585" width="10.6640625" style="35" customWidth="1"/>
    <col min="13586" max="13586" width="7.88671875" style="35" customWidth="1"/>
    <col min="13587" max="13587" width="11.6640625" style="35" customWidth="1"/>
    <col min="13588" max="13588" width="9.6640625" style="35" customWidth="1"/>
    <col min="13589" max="13589" width="9.5546875" style="35" customWidth="1"/>
    <col min="13590" max="13590" width="11.88671875" style="35" customWidth="1"/>
    <col min="13591" max="13591" width="9.109375" style="35" customWidth="1"/>
    <col min="13592" max="13592" width="9.5546875" style="35" customWidth="1"/>
    <col min="13593" max="13593" width="13.33203125" style="35" customWidth="1"/>
    <col min="13594" max="13594" width="9.88671875" style="35" customWidth="1"/>
    <col min="13595" max="13595" width="10.6640625" style="35" customWidth="1"/>
    <col min="13596" max="13596" width="11.44140625" style="35" bestFit="1" customWidth="1"/>
    <col min="13597" max="13824" width="8.88671875" style="35"/>
    <col min="13825" max="13825" width="32.44140625" style="35" customWidth="1"/>
    <col min="13826" max="13826" width="5.109375" style="35" bestFit="1" customWidth="1"/>
    <col min="13827" max="13827" width="9.109375" style="35" customWidth="1"/>
    <col min="13828" max="13828" width="7.88671875" style="35" customWidth="1"/>
    <col min="13829" max="13829" width="10.6640625" style="35" customWidth="1"/>
    <col min="13830" max="13830" width="9.109375" style="35" customWidth="1"/>
    <col min="13831" max="13831" width="9.88671875" style="35" customWidth="1"/>
    <col min="13832" max="13832" width="12.33203125" style="35" customWidth="1"/>
    <col min="13833" max="13833" width="9.5546875" style="35" customWidth="1"/>
    <col min="13834" max="13834" width="8.88671875" style="35" customWidth="1"/>
    <col min="13835" max="13835" width="10.33203125" style="35" customWidth="1"/>
    <col min="13836" max="13837" width="8.33203125" style="35" customWidth="1"/>
    <col min="13838" max="13838" width="11.44140625" style="35" bestFit="1" customWidth="1"/>
    <col min="13839" max="13839" width="32.44140625" style="35" customWidth="1"/>
    <col min="13840" max="13840" width="11" style="35" customWidth="1"/>
    <col min="13841" max="13841" width="10.6640625" style="35" customWidth="1"/>
    <col min="13842" max="13842" width="7.88671875" style="35" customWidth="1"/>
    <col min="13843" max="13843" width="11.6640625" style="35" customWidth="1"/>
    <col min="13844" max="13844" width="9.6640625" style="35" customWidth="1"/>
    <col min="13845" max="13845" width="9.5546875" style="35" customWidth="1"/>
    <col min="13846" max="13846" width="11.88671875" style="35" customWidth="1"/>
    <col min="13847" max="13847" width="9.109375" style="35" customWidth="1"/>
    <col min="13848" max="13848" width="9.5546875" style="35" customWidth="1"/>
    <col min="13849" max="13849" width="13.33203125" style="35" customWidth="1"/>
    <col min="13850" max="13850" width="9.88671875" style="35" customWidth="1"/>
    <col min="13851" max="13851" width="10.6640625" style="35" customWidth="1"/>
    <col min="13852" max="13852" width="11.44140625" style="35" bestFit="1" customWidth="1"/>
    <col min="13853" max="14080" width="8.88671875" style="35"/>
    <col min="14081" max="14081" width="32.44140625" style="35" customWidth="1"/>
    <col min="14082" max="14082" width="5.109375" style="35" bestFit="1" customWidth="1"/>
    <col min="14083" max="14083" width="9.109375" style="35" customWidth="1"/>
    <col min="14084" max="14084" width="7.88671875" style="35" customWidth="1"/>
    <col min="14085" max="14085" width="10.6640625" style="35" customWidth="1"/>
    <col min="14086" max="14086" width="9.109375" style="35" customWidth="1"/>
    <col min="14087" max="14087" width="9.88671875" style="35" customWidth="1"/>
    <col min="14088" max="14088" width="12.33203125" style="35" customWidth="1"/>
    <col min="14089" max="14089" width="9.5546875" style="35" customWidth="1"/>
    <col min="14090" max="14090" width="8.88671875" style="35" customWidth="1"/>
    <col min="14091" max="14091" width="10.33203125" style="35" customWidth="1"/>
    <col min="14092" max="14093" width="8.33203125" style="35" customWidth="1"/>
    <col min="14094" max="14094" width="11.44140625" style="35" bestFit="1" customWidth="1"/>
    <col min="14095" max="14095" width="32.44140625" style="35" customWidth="1"/>
    <col min="14096" max="14096" width="11" style="35" customWidth="1"/>
    <col min="14097" max="14097" width="10.6640625" style="35" customWidth="1"/>
    <col min="14098" max="14098" width="7.88671875" style="35" customWidth="1"/>
    <col min="14099" max="14099" width="11.6640625" style="35" customWidth="1"/>
    <col min="14100" max="14100" width="9.6640625" style="35" customWidth="1"/>
    <col min="14101" max="14101" width="9.5546875" style="35" customWidth="1"/>
    <col min="14102" max="14102" width="11.88671875" style="35" customWidth="1"/>
    <col min="14103" max="14103" width="9.109375" style="35" customWidth="1"/>
    <col min="14104" max="14104" width="9.5546875" style="35" customWidth="1"/>
    <col min="14105" max="14105" width="13.33203125" style="35" customWidth="1"/>
    <col min="14106" max="14106" width="9.88671875" style="35" customWidth="1"/>
    <col min="14107" max="14107" width="10.6640625" style="35" customWidth="1"/>
    <col min="14108" max="14108" width="11.44140625" style="35" bestFit="1" customWidth="1"/>
    <col min="14109" max="14336" width="8.88671875" style="35"/>
    <col min="14337" max="14337" width="32.44140625" style="35" customWidth="1"/>
    <col min="14338" max="14338" width="5.109375" style="35" bestFit="1" customWidth="1"/>
    <col min="14339" max="14339" width="9.109375" style="35" customWidth="1"/>
    <col min="14340" max="14340" width="7.88671875" style="35" customWidth="1"/>
    <col min="14341" max="14341" width="10.6640625" style="35" customWidth="1"/>
    <col min="14342" max="14342" width="9.109375" style="35" customWidth="1"/>
    <col min="14343" max="14343" width="9.88671875" style="35" customWidth="1"/>
    <col min="14344" max="14344" width="12.33203125" style="35" customWidth="1"/>
    <col min="14345" max="14345" width="9.5546875" style="35" customWidth="1"/>
    <col min="14346" max="14346" width="8.88671875" style="35" customWidth="1"/>
    <col min="14347" max="14347" width="10.33203125" style="35" customWidth="1"/>
    <col min="14348" max="14349" width="8.33203125" style="35" customWidth="1"/>
    <col min="14350" max="14350" width="11.44140625" style="35" bestFit="1" customWidth="1"/>
    <col min="14351" max="14351" width="32.44140625" style="35" customWidth="1"/>
    <col min="14352" max="14352" width="11" style="35" customWidth="1"/>
    <col min="14353" max="14353" width="10.6640625" style="35" customWidth="1"/>
    <col min="14354" max="14354" width="7.88671875" style="35" customWidth="1"/>
    <col min="14355" max="14355" width="11.6640625" style="35" customWidth="1"/>
    <col min="14356" max="14356" width="9.6640625" style="35" customWidth="1"/>
    <col min="14357" max="14357" width="9.5546875" style="35" customWidth="1"/>
    <col min="14358" max="14358" width="11.88671875" style="35" customWidth="1"/>
    <col min="14359" max="14359" width="9.109375" style="35" customWidth="1"/>
    <col min="14360" max="14360" width="9.5546875" style="35" customWidth="1"/>
    <col min="14361" max="14361" width="13.33203125" style="35" customWidth="1"/>
    <col min="14362" max="14362" width="9.88671875" style="35" customWidth="1"/>
    <col min="14363" max="14363" width="10.6640625" style="35" customWidth="1"/>
    <col min="14364" max="14364" width="11.44140625" style="35" bestFit="1" customWidth="1"/>
    <col min="14365" max="14592" width="8.88671875" style="35"/>
    <col min="14593" max="14593" width="32.44140625" style="35" customWidth="1"/>
    <col min="14594" max="14594" width="5.109375" style="35" bestFit="1" customWidth="1"/>
    <col min="14595" max="14595" width="9.109375" style="35" customWidth="1"/>
    <col min="14596" max="14596" width="7.88671875" style="35" customWidth="1"/>
    <col min="14597" max="14597" width="10.6640625" style="35" customWidth="1"/>
    <col min="14598" max="14598" width="9.109375" style="35" customWidth="1"/>
    <col min="14599" max="14599" width="9.88671875" style="35" customWidth="1"/>
    <col min="14600" max="14600" width="12.33203125" style="35" customWidth="1"/>
    <col min="14601" max="14601" width="9.5546875" style="35" customWidth="1"/>
    <col min="14602" max="14602" width="8.88671875" style="35" customWidth="1"/>
    <col min="14603" max="14603" width="10.33203125" style="35" customWidth="1"/>
    <col min="14604" max="14605" width="8.33203125" style="35" customWidth="1"/>
    <col min="14606" max="14606" width="11.44140625" style="35" bestFit="1" customWidth="1"/>
    <col min="14607" max="14607" width="32.44140625" style="35" customWidth="1"/>
    <col min="14608" max="14608" width="11" style="35" customWidth="1"/>
    <col min="14609" max="14609" width="10.6640625" style="35" customWidth="1"/>
    <col min="14610" max="14610" width="7.88671875" style="35" customWidth="1"/>
    <col min="14611" max="14611" width="11.6640625" style="35" customWidth="1"/>
    <col min="14612" max="14612" width="9.6640625" style="35" customWidth="1"/>
    <col min="14613" max="14613" width="9.5546875" style="35" customWidth="1"/>
    <col min="14614" max="14614" width="11.88671875" style="35" customWidth="1"/>
    <col min="14615" max="14615" width="9.109375" style="35" customWidth="1"/>
    <col min="14616" max="14616" width="9.5546875" style="35" customWidth="1"/>
    <col min="14617" max="14617" width="13.33203125" style="35" customWidth="1"/>
    <col min="14618" max="14618" width="9.88671875" style="35" customWidth="1"/>
    <col min="14619" max="14619" width="10.6640625" style="35" customWidth="1"/>
    <col min="14620" max="14620" width="11.44140625" style="35" bestFit="1" customWidth="1"/>
    <col min="14621" max="14848" width="8.88671875" style="35"/>
    <col min="14849" max="14849" width="32.44140625" style="35" customWidth="1"/>
    <col min="14850" max="14850" width="5.109375" style="35" bestFit="1" customWidth="1"/>
    <col min="14851" max="14851" width="9.109375" style="35" customWidth="1"/>
    <col min="14852" max="14852" width="7.88671875" style="35" customWidth="1"/>
    <col min="14853" max="14853" width="10.6640625" style="35" customWidth="1"/>
    <col min="14854" max="14854" width="9.109375" style="35" customWidth="1"/>
    <col min="14855" max="14855" width="9.88671875" style="35" customWidth="1"/>
    <col min="14856" max="14856" width="12.33203125" style="35" customWidth="1"/>
    <col min="14857" max="14857" width="9.5546875" style="35" customWidth="1"/>
    <col min="14858" max="14858" width="8.88671875" style="35" customWidth="1"/>
    <col min="14859" max="14859" width="10.33203125" style="35" customWidth="1"/>
    <col min="14860" max="14861" width="8.33203125" style="35" customWidth="1"/>
    <col min="14862" max="14862" width="11.44140625" style="35" bestFit="1" customWidth="1"/>
    <col min="14863" max="14863" width="32.44140625" style="35" customWidth="1"/>
    <col min="14864" max="14864" width="11" style="35" customWidth="1"/>
    <col min="14865" max="14865" width="10.6640625" style="35" customWidth="1"/>
    <col min="14866" max="14866" width="7.88671875" style="35" customWidth="1"/>
    <col min="14867" max="14867" width="11.6640625" style="35" customWidth="1"/>
    <col min="14868" max="14868" width="9.6640625" style="35" customWidth="1"/>
    <col min="14869" max="14869" width="9.5546875" style="35" customWidth="1"/>
    <col min="14870" max="14870" width="11.88671875" style="35" customWidth="1"/>
    <col min="14871" max="14871" width="9.109375" style="35" customWidth="1"/>
    <col min="14872" max="14872" width="9.5546875" style="35" customWidth="1"/>
    <col min="14873" max="14873" width="13.33203125" style="35" customWidth="1"/>
    <col min="14874" max="14874" width="9.88671875" style="35" customWidth="1"/>
    <col min="14875" max="14875" width="10.6640625" style="35" customWidth="1"/>
    <col min="14876" max="14876" width="11.44140625" style="35" bestFit="1" customWidth="1"/>
    <col min="14877" max="15104" width="8.88671875" style="35"/>
    <col min="15105" max="15105" width="32.44140625" style="35" customWidth="1"/>
    <col min="15106" max="15106" width="5.109375" style="35" bestFit="1" customWidth="1"/>
    <col min="15107" max="15107" width="9.109375" style="35" customWidth="1"/>
    <col min="15108" max="15108" width="7.88671875" style="35" customWidth="1"/>
    <col min="15109" max="15109" width="10.6640625" style="35" customWidth="1"/>
    <col min="15110" max="15110" width="9.109375" style="35" customWidth="1"/>
    <col min="15111" max="15111" width="9.88671875" style="35" customWidth="1"/>
    <col min="15112" max="15112" width="12.33203125" style="35" customWidth="1"/>
    <col min="15113" max="15113" width="9.5546875" style="35" customWidth="1"/>
    <col min="15114" max="15114" width="8.88671875" style="35" customWidth="1"/>
    <col min="15115" max="15115" width="10.33203125" style="35" customWidth="1"/>
    <col min="15116" max="15117" width="8.33203125" style="35" customWidth="1"/>
    <col min="15118" max="15118" width="11.44140625" style="35" bestFit="1" customWidth="1"/>
    <col min="15119" max="15119" width="32.44140625" style="35" customWidth="1"/>
    <col min="15120" max="15120" width="11" style="35" customWidth="1"/>
    <col min="15121" max="15121" width="10.6640625" style="35" customWidth="1"/>
    <col min="15122" max="15122" width="7.88671875" style="35" customWidth="1"/>
    <col min="15123" max="15123" width="11.6640625" style="35" customWidth="1"/>
    <col min="15124" max="15124" width="9.6640625" style="35" customWidth="1"/>
    <col min="15125" max="15125" width="9.5546875" style="35" customWidth="1"/>
    <col min="15126" max="15126" width="11.88671875" style="35" customWidth="1"/>
    <col min="15127" max="15127" width="9.109375" style="35" customWidth="1"/>
    <col min="15128" max="15128" width="9.5546875" style="35" customWidth="1"/>
    <col min="15129" max="15129" width="13.33203125" style="35" customWidth="1"/>
    <col min="15130" max="15130" width="9.88671875" style="35" customWidth="1"/>
    <col min="15131" max="15131" width="10.6640625" style="35" customWidth="1"/>
    <col min="15132" max="15132" width="11.44140625" style="35" bestFit="1" customWidth="1"/>
    <col min="15133" max="15360" width="8.88671875" style="35"/>
    <col min="15361" max="15361" width="32.44140625" style="35" customWidth="1"/>
    <col min="15362" max="15362" width="5.109375" style="35" bestFit="1" customWidth="1"/>
    <col min="15363" max="15363" width="9.109375" style="35" customWidth="1"/>
    <col min="15364" max="15364" width="7.88671875" style="35" customWidth="1"/>
    <col min="15365" max="15365" width="10.6640625" style="35" customWidth="1"/>
    <col min="15366" max="15366" width="9.109375" style="35" customWidth="1"/>
    <col min="15367" max="15367" width="9.88671875" style="35" customWidth="1"/>
    <col min="15368" max="15368" width="12.33203125" style="35" customWidth="1"/>
    <col min="15369" max="15369" width="9.5546875" style="35" customWidth="1"/>
    <col min="15370" max="15370" width="8.88671875" style="35" customWidth="1"/>
    <col min="15371" max="15371" width="10.33203125" style="35" customWidth="1"/>
    <col min="15372" max="15373" width="8.33203125" style="35" customWidth="1"/>
    <col min="15374" max="15374" width="11.44140625" style="35" bestFit="1" customWidth="1"/>
    <col min="15375" max="15375" width="32.44140625" style="35" customWidth="1"/>
    <col min="15376" max="15376" width="11" style="35" customWidth="1"/>
    <col min="15377" max="15377" width="10.6640625" style="35" customWidth="1"/>
    <col min="15378" max="15378" width="7.88671875" style="35" customWidth="1"/>
    <col min="15379" max="15379" width="11.6640625" style="35" customWidth="1"/>
    <col min="15380" max="15380" width="9.6640625" style="35" customWidth="1"/>
    <col min="15381" max="15381" width="9.5546875" style="35" customWidth="1"/>
    <col min="15382" max="15382" width="11.88671875" style="35" customWidth="1"/>
    <col min="15383" max="15383" width="9.109375" style="35" customWidth="1"/>
    <col min="15384" max="15384" width="9.5546875" style="35" customWidth="1"/>
    <col min="15385" max="15385" width="13.33203125" style="35" customWidth="1"/>
    <col min="15386" max="15386" width="9.88671875" style="35" customWidth="1"/>
    <col min="15387" max="15387" width="10.6640625" style="35" customWidth="1"/>
    <col min="15388" max="15388" width="11.44140625" style="35" bestFit="1" customWidth="1"/>
    <col min="15389" max="15616" width="8.88671875" style="35"/>
    <col min="15617" max="15617" width="32.44140625" style="35" customWidth="1"/>
    <col min="15618" max="15618" width="5.109375" style="35" bestFit="1" customWidth="1"/>
    <col min="15619" max="15619" width="9.109375" style="35" customWidth="1"/>
    <col min="15620" max="15620" width="7.88671875" style="35" customWidth="1"/>
    <col min="15621" max="15621" width="10.6640625" style="35" customWidth="1"/>
    <col min="15622" max="15622" width="9.109375" style="35" customWidth="1"/>
    <col min="15623" max="15623" width="9.88671875" style="35" customWidth="1"/>
    <col min="15624" max="15624" width="12.33203125" style="35" customWidth="1"/>
    <col min="15625" max="15625" width="9.5546875" style="35" customWidth="1"/>
    <col min="15626" max="15626" width="8.88671875" style="35" customWidth="1"/>
    <col min="15627" max="15627" width="10.33203125" style="35" customWidth="1"/>
    <col min="15628" max="15629" width="8.33203125" style="35" customWidth="1"/>
    <col min="15630" max="15630" width="11.44140625" style="35" bestFit="1" customWidth="1"/>
    <col min="15631" max="15631" width="32.44140625" style="35" customWidth="1"/>
    <col min="15632" max="15632" width="11" style="35" customWidth="1"/>
    <col min="15633" max="15633" width="10.6640625" style="35" customWidth="1"/>
    <col min="15634" max="15634" width="7.88671875" style="35" customWidth="1"/>
    <col min="15635" max="15635" width="11.6640625" style="35" customWidth="1"/>
    <col min="15636" max="15636" width="9.6640625" style="35" customWidth="1"/>
    <col min="15637" max="15637" width="9.5546875" style="35" customWidth="1"/>
    <col min="15638" max="15638" width="11.88671875" style="35" customWidth="1"/>
    <col min="15639" max="15639" width="9.109375" style="35" customWidth="1"/>
    <col min="15640" max="15640" width="9.5546875" style="35" customWidth="1"/>
    <col min="15641" max="15641" width="13.33203125" style="35" customWidth="1"/>
    <col min="15642" max="15642" width="9.88671875" style="35" customWidth="1"/>
    <col min="15643" max="15643" width="10.6640625" style="35" customWidth="1"/>
    <col min="15644" max="15644" width="11.44140625" style="35" bestFit="1" customWidth="1"/>
    <col min="15645" max="15872" width="8.88671875" style="35"/>
    <col min="15873" max="15873" width="32.44140625" style="35" customWidth="1"/>
    <col min="15874" max="15874" width="5.109375" style="35" bestFit="1" customWidth="1"/>
    <col min="15875" max="15875" width="9.109375" style="35" customWidth="1"/>
    <col min="15876" max="15876" width="7.88671875" style="35" customWidth="1"/>
    <col min="15877" max="15877" width="10.6640625" style="35" customWidth="1"/>
    <col min="15878" max="15878" width="9.109375" style="35" customWidth="1"/>
    <col min="15879" max="15879" width="9.88671875" style="35" customWidth="1"/>
    <col min="15880" max="15880" width="12.33203125" style="35" customWidth="1"/>
    <col min="15881" max="15881" width="9.5546875" style="35" customWidth="1"/>
    <col min="15882" max="15882" width="8.88671875" style="35" customWidth="1"/>
    <col min="15883" max="15883" width="10.33203125" style="35" customWidth="1"/>
    <col min="15884" max="15885" width="8.33203125" style="35" customWidth="1"/>
    <col min="15886" max="15886" width="11.44140625" style="35" bestFit="1" customWidth="1"/>
    <col min="15887" max="15887" width="32.44140625" style="35" customWidth="1"/>
    <col min="15888" max="15888" width="11" style="35" customWidth="1"/>
    <col min="15889" max="15889" width="10.6640625" style="35" customWidth="1"/>
    <col min="15890" max="15890" width="7.88671875" style="35" customWidth="1"/>
    <col min="15891" max="15891" width="11.6640625" style="35" customWidth="1"/>
    <col min="15892" max="15892" width="9.6640625" style="35" customWidth="1"/>
    <col min="15893" max="15893" width="9.5546875" style="35" customWidth="1"/>
    <col min="15894" max="15894" width="11.88671875" style="35" customWidth="1"/>
    <col min="15895" max="15895" width="9.109375" style="35" customWidth="1"/>
    <col min="15896" max="15896" width="9.5546875" style="35" customWidth="1"/>
    <col min="15897" max="15897" width="13.33203125" style="35" customWidth="1"/>
    <col min="15898" max="15898" width="9.88671875" style="35" customWidth="1"/>
    <col min="15899" max="15899" width="10.6640625" style="35" customWidth="1"/>
    <col min="15900" max="15900" width="11.44140625" style="35" bestFit="1" customWidth="1"/>
    <col min="15901" max="16128" width="8.88671875" style="35"/>
    <col min="16129" max="16129" width="32.44140625" style="35" customWidth="1"/>
    <col min="16130" max="16130" width="5.109375" style="35" bestFit="1" customWidth="1"/>
    <col min="16131" max="16131" width="9.109375" style="35" customWidth="1"/>
    <col min="16132" max="16132" width="7.88671875" style="35" customWidth="1"/>
    <col min="16133" max="16133" width="10.6640625" style="35" customWidth="1"/>
    <col min="16134" max="16134" width="9.109375" style="35" customWidth="1"/>
    <col min="16135" max="16135" width="9.88671875" style="35" customWidth="1"/>
    <col min="16136" max="16136" width="12.33203125" style="35" customWidth="1"/>
    <col min="16137" max="16137" width="9.5546875" style="35" customWidth="1"/>
    <col min="16138" max="16138" width="8.88671875" style="35" customWidth="1"/>
    <col min="16139" max="16139" width="10.33203125" style="35" customWidth="1"/>
    <col min="16140" max="16141" width="8.33203125" style="35" customWidth="1"/>
    <col min="16142" max="16142" width="11.44140625" style="35" bestFit="1" customWidth="1"/>
    <col min="16143" max="16143" width="32.44140625" style="35" customWidth="1"/>
    <col min="16144" max="16144" width="11" style="35" customWidth="1"/>
    <col min="16145" max="16145" width="10.6640625" style="35" customWidth="1"/>
    <col min="16146" max="16146" width="7.88671875" style="35" customWidth="1"/>
    <col min="16147" max="16147" width="11.6640625" style="35" customWidth="1"/>
    <col min="16148" max="16148" width="9.6640625" style="35" customWidth="1"/>
    <col min="16149" max="16149" width="9.5546875" style="35" customWidth="1"/>
    <col min="16150" max="16150" width="11.88671875" style="35" customWidth="1"/>
    <col min="16151" max="16151" width="9.109375" style="35" customWidth="1"/>
    <col min="16152" max="16152" width="9.5546875" style="35" customWidth="1"/>
    <col min="16153" max="16153" width="13.33203125" style="35" customWidth="1"/>
    <col min="16154" max="16154" width="9.88671875" style="35" customWidth="1"/>
    <col min="16155" max="16155" width="10.6640625" style="35" customWidth="1"/>
    <col min="16156" max="16156" width="11.44140625" style="35" bestFit="1" customWidth="1"/>
    <col min="16157" max="16384" width="8.88671875" style="35"/>
  </cols>
  <sheetData>
    <row r="1" spans="1:28">
      <c r="A1" s="1460" t="s">
        <v>5197</v>
      </c>
    </row>
    <row r="2" spans="1:28" ht="17.399999999999999">
      <c r="A2" s="745" t="s">
        <v>306</v>
      </c>
      <c r="B2" s="1685" t="s">
        <v>5043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  <c r="U2" s="1685"/>
      <c r="V2" s="1685"/>
      <c r="W2" s="1685"/>
      <c r="X2" s="1685"/>
      <c r="Y2" s="1685"/>
      <c r="Z2" s="1685"/>
      <c r="AA2" s="1685"/>
      <c r="AB2" s="1685"/>
    </row>
    <row r="3" spans="1:28" ht="18" thickBot="1">
      <c r="A3" s="750"/>
      <c r="B3" s="1684" t="s">
        <v>5044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  <c r="Q3" s="1684"/>
      <c r="R3" s="1684"/>
      <c r="S3" s="1684"/>
      <c r="T3" s="1684"/>
      <c r="U3" s="1684"/>
      <c r="V3" s="1684"/>
      <c r="W3" s="1684"/>
      <c r="X3" s="1684"/>
      <c r="Y3" s="1684"/>
      <c r="Z3" s="1684"/>
      <c r="AA3" s="1684"/>
      <c r="AB3" s="1684"/>
    </row>
    <row r="4" spans="1:28">
      <c r="A4" s="468"/>
      <c r="B4" s="493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</row>
    <row r="5" spans="1:28" ht="13.8" thickBot="1">
      <c r="A5" s="457"/>
      <c r="B5" s="1694" t="s">
        <v>3754</v>
      </c>
      <c r="C5" s="1694"/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  <c r="Q5" s="1694"/>
      <c r="R5" s="1694"/>
      <c r="S5" s="1694"/>
      <c r="T5" s="1694"/>
      <c r="U5" s="1694"/>
      <c r="V5" s="1694"/>
      <c r="W5" s="1694"/>
      <c r="X5" s="1694"/>
      <c r="Y5" s="1694"/>
      <c r="Z5" s="1694"/>
      <c r="AA5" s="1694"/>
      <c r="AB5" s="1694"/>
    </row>
    <row r="6" spans="1:28">
      <c r="A6" s="457"/>
      <c r="B6" s="491"/>
      <c r="C6" s="493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494"/>
      <c r="O6" s="494"/>
      <c r="P6" s="494"/>
      <c r="Q6" s="493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</row>
    <row r="7" spans="1:28" ht="13.8" thickBot="1">
      <c r="A7" s="458" t="s">
        <v>3775</v>
      </c>
      <c r="B7" s="492"/>
      <c r="C7" s="1698" t="s">
        <v>1587</v>
      </c>
      <c r="D7" s="1698"/>
      <c r="E7" s="1698"/>
      <c r="F7" s="1698"/>
      <c r="G7" s="1698"/>
      <c r="H7" s="1698"/>
      <c r="I7" s="1698"/>
      <c r="J7" s="1698"/>
      <c r="K7" s="1698"/>
      <c r="L7" s="1698"/>
      <c r="M7" s="1698"/>
      <c r="N7" s="1698"/>
      <c r="O7" s="458" t="s">
        <v>3775</v>
      </c>
      <c r="P7" s="458"/>
      <c r="Q7" s="1694" t="s">
        <v>1591</v>
      </c>
      <c r="R7" s="1694"/>
      <c r="S7" s="1694"/>
      <c r="T7" s="1694"/>
      <c r="U7" s="1694"/>
      <c r="V7" s="1694"/>
      <c r="W7" s="1694"/>
      <c r="X7" s="1694"/>
      <c r="Y7" s="1694"/>
      <c r="Z7" s="1694"/>
      <c r="AA7" s="1694"/>
      <c r="AB7" s="1694"/>
    </row>
    <row r="8" spans="1:28">
      <c r="A8" s="458" t="s">
        <v>3774</v>
      </c>
      <c r="B8" s="492"/>
      <c r="C8" s="493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494"/>
      <c r="O8" s="458" t="s">
        <v>3774</v>
      </c>
      <c r="P8" s="488"/>
      <c r="Q8" s="493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</row>
    <row r="9" spans="1:28" ht="13.8" thickBot="1">
      <c r="A9" s="458" t="s">
        <v>3772</v>
      </c>
      <c r="B9" s="492"/>
      <c r="C9" s="1698" t="s">
        <v>3773</v>
      </c>
      <c r="D9" s="1698"/>
      <c r="E9" s="1698"/>
      <c r="F9" s="1698"/>
      <c r="G9" s="1698"/>
      <c r="H9" s="1698"/>
      <c r="I9" s="1698"/>
      <c r="J9" s="1698"/>
      <c r="K9" s="1698"/>
      <c r="L9" s="1698"/>
      <c r="M9" s="1698"/>
      <c r="N9" s="1698"/>
      <c r="O9" s="757" t="s">
        <v>3772</v>
      </c>
      <c r="P9" s="757"/>
      <c r="Q9" s="1694" t="s">
        <v>3773</v>
      </c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</row>
    <row r="10" spans="1:28">
      <c r="A10" s="457"/>
      <c r="B10" s="492"/>
      <c r="C10" s="493"/>
      <c r="D10" s="277"/>
      <c r="E10" s="494"/>
      <c r="F10" s="493"/>
      <c r="G10" s="277"/>
      <c r="H10" s="494"/>
      <c r="I10" s="493"/>
      <c r="J10" s="277"/>
      <c r="K10" s="494"/>
      <c r="L10" s="493"/>
      <c r="M10" s="277"/>
      <c r="N10" s="494"/>
      <c r="O10" s="488"/>
      <c r="P10" s="488"/>
      <c r="Q10" s="493"/>
      <c r="R10" s="277"/>
      <c r="S10" s="494"/>
      <c r="T10" s="493"/>
      <c r="U10" s="277"/>
      <c r="V10" s="494"/>
      <c r="W10" s="493"/>
      <c r="X10" s="277"/>
      <c r="Y10" s="494"/>
      <c r="Z10" s="493"/>
      <c r="AA10" s="277"/>
      <c r="AB10" s="277"/>
    </row>
    <row r="11" spans="1:28" ht="13.8" thickBot="1">
      <c r="A11" s="457"/>
      <c r="B11" s="757"/>
      <c r="C11" s="1698" t="s">
        <v>5045</v>
      </c>
      <c r="D11" s="1698"/>
      <c r="E11" s="1698"/>
      <c r="F11" s="1698" t="s">
        <v>1579</v>
      </c>
      <c r="G11" s="1698"/>
      <c r="H11" s="1698"/>
      <c r="I11" s="1698" t="s">
        <v>1578</v>
      </c>
      <c r="J11" s="1698"/>
      <c r="K11" s="1698"/>
      <c r="L11" s="1812" t="s">
        <v>1535</v>
      </c>
      <c r="M11" s="1812"/>
      <c r="N11" s="1812"/>
      <c r="O11" s="492"/>
      <c r="P11" s="492"/>
      <c r="Q11" s="1698" t="s">
        <v>5045</v>
      </c>
      <c r="R11" s="1698"/>
      <c r="S11" s="1698"/>
      <c r="T11" s="1698" t="s">
        <v>1579</v>
      </c>
      <c r="U11" s="1698"/>
      <c r="V11" s="1698"/>
      <c r="W11" s="1698" t="s">
        <v>1578</v>
      </c>
      <c r="X11" s="1698"/>
      <c r="Y11" s="1698"/>
      <c r="Z11" s="1694" t="s">
        <v>1535</v>
      </c>
      <c r="AA11" s="1694"/>
      <c r="AB11" s="1694"/>
    </row>
    <row r="12" spans="1:28">
      <c r="A12" s="457"/>
      <c r="B12" s="492"/>
      <c r="C12" s="493"/>
      <c r="D12" s="277"/>
      <c r="E12" s="460" t="s">
        <v>4588</v>
      </c>
      <c r="F12" s="493"/>
      <c r="G12" s="277"/>
      <c r="H12" s="460" t="s">
        <v>4588</v>
      </c>
      <c r="I12" s="493"/>
      <c r="J12" s="277"/>
      <c r="K12" s="460" t="s">
        <v>4588</v>
      </c>
      <c r="L12" s="493"/>
      <c r="M12" s="277"/>
      <c r="N12" s="460" t="s">
        <v>4588</v>
      </c>
      <c r="O12" s="488"/>
      <c r="P12" s="488"/>
      <c r="Q12" s="493"/>
      <c r="R12" s="277"/>
      <c r="S12" s="460" t="s">
        <v>4588</v>
      </c>
      <c r="T12" s="493"/>
      <c r="U12" s="277"/>
      <c r="V12" s="460" t="s">
        <v>4588</v>
      </c>
      <c r="W12" s="493"/>
      <c r="X12" s="277"/>
      <c r="Y12" s="460" t="s">
        <v>4588</v>
      </c>
      <c r="Z12" s="493"/>
      <c r="AA12" s="277"/>
      <c r="AB12" s="1014" t="s">
        <v>3868</v>
      </c>
    </row>
    <row r="13" spans="1:28" ht="22.2" customHeight="1" thickBot="1">
      <c r="A13" s="754"/>
      <c r="B13" s="756" t="s">
        <v>3</v>
      </c>
      <c r="C13" s="755" t="s">
        <v>3771</v>
      </c>
      <c r="D13" s="751" t="s">
        <v>3770</v>
      </c>
      <c r="E13" s="754" t="s">
        <v>4272</v>
      </c>
      <c r="F13" s="755" t="s">
        <v>3771</v>
      </c>
      <c r="G13" s="751" t="s">
        <v>3770</v>
      </c>
      <c r="H13" s="754" t="s">
        <v>4272</v>
      </c>
      <c r="I13" s="755" t="s">
        <v>3771</v>
      </c>
      <c r="J13" s="751" t="s">
        <v>3770</v>
      </c>
      <c r="K13" s="754" t="s">
        <v>4272</v>
      </c>
      <c r="L13" s="755" t="s">
        <v>3771</v>
      </c>
      <c r="M13" s="751" t="s">
        <v>3770</v>
      </c>
      <c r="N13" s="754" t="s">
        <v>4272</v>
      </c>
      <c r="O13" s="756"/>
      <c r="P13" s="756" t="s">
        <v>3</v>
      </c>
      <c r="Q13" s="755" t="s">
        <v>3771</v>
      </c>
      <c r="R13" s="751" t="s">
        <v>3770</v>
      </c>
      <c r="S13" s="754" t="s">
        <v>4272</v>
      </c>
      <c r="T13" s="755" t="s">
        <v>3771</v>
      </c>
      <c r="U13" s="751" t="s">
        <v>3770</v>
      </c>
      <c r="V13" s="754" t="s">
        <v>4272</v>
      </c>
      <c r="W13" s="755" t="s">
        <v>3771</v>
      </c>
      <c r="X13" s="751" t="s">
        <v>3770</v>
      </c>
      <c r="Y13" s="754" t="s">
        <v>4272</v>
      </c>
      <c r="Z13" s="755" t="s">
        <v>3771</v>
      </c>
      <c r="AA13" s="751" t="s">
        <v>3770</v>
      </c>
      <c r="AB13" s="751" t="s">
        <v>4272</v>
      </c>
    </row>
    <row r="14" spans="1:28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7"/>
      <c r="AB14" s="407"/>
    </row>
    <row r="15" spans="1:28">
      <c r="A15" s="747" t="s">
        <v>1</v>
      </c>
      <c r="B15" s="430">
        <v>2090</v>
      </c>
      <c r="C15" s="430">
        <v>1754</v>
      </c>
      <c r="D15" s="430">
        <v>103</v>
      </c>
      <c r="E15" s="430">
        <v>176</v>
      </c>
      <c r="F15" s="430">
        <v>21</v>
      </c>
      <c r="G15" s="430">
        <v>10</v>
      </c>
      <c r="H15" s="430">
        <v>6</v>
      </c>
      <c r="I15" s="430">
        <v>9</v>
      </c>
      <c r="J15" s="430">
        <v>6</v>
      </c>
      <c r="K15" s="430">
        <v>5</v>
      </c>
      <c r="L15" s="430">
        <v>0</v>
      </c>
      <c r="M15" s="430">
        <v>0</v>
      </c>
      <c r="N15" s="430">
        <v>0</v>
      </c>
      <c r="O15" s="792" t="s">
        <v>1</v>
      </c>
      <c r="P15" s="430">
        <v>2090</v>
      </c>
      <c r="Q15" s="430">
        <v>1754</v>
      </c>
      <c r="R15" s="430">
        <v>103</v>
      </c>
      <c r="S15" s="430">
        <v>176</v>
      </c>
      <c r="T15" s="430">
        <v>21</v>
      </c>
      <c r="U15" s="430">
        <v>10</v>
      </c>
      <c r="V15" s="430">
        <v>6</v>
      </c>
      <c r="W15" s="430">
        <v>9</v>
      </c>
      <c r="X15" s="430">
        <v>6</v>
      </c>
      <c r="Y15" s="430">
        <v>5</v>
      </c>
      <c r="Z15" s="430">
        <v>0</v>
      </c>
      <c r="AA15" s="430">
        <v>0</v>
      </c>
      <c r="AB15" s="430">
        <v>0</v>
      </c>
    </row>
    <row r="16" spans="1:28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  <c r="AA16" s="407"/>
      <c r="AB16" s="407"/>
    </row>
    <row r="17" spans="1:28">
      <c r="A17" s="744" t="s">
        <v>1267</v>
      </c>
      <c r="B17" s="404">
        <v>46</v>
      </c>
      <c r="C17" s="404">
        <v>43</v>
      </c>
      <c r="D17" s="404">
        <v>2</v>
      </c>
      <c r="E17" s="404">
        <v>0</v>
      </c>
      <c r="F17" s="404">
        <v>0</v>
      </c>
      <c r="G17" s="404">
        <v>0</v>
      </c>
      <c r="H17" s="404">
        <v>0</v>
      </c>
      <c r="I17" s="404">
        <v>1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796" t="s">
        <v>1267</v>
      </c>
      <c r="P17" s="404">
        <v>46</v>
      </c>
      <c r="Q17" s="404">
        <v>43</v>
      </c>
      <c r="R17" s="404">
        <v>2</v>
      </c>
      <c r="S17" s="404">
        <v>0</v>
      </c>
      <c r="T17" s="404">
        <v>0</v>
      </c>
      <c r="U17" s="404">
        <v>0</v>
      </c>
      <c r="V17" s="404">
        <v>0</v>
      </c>
      <c r="W17" s="404">
        <v>1</v>
      </c>
      <c r="X17" s="404">
        <v>0</v>
      </c>
      <c r="Y17" s="404">
        <v>0</v>
      </c>
      <c r="Z17" s="404">
        <v>0</v>
      </c>
      <c r="AA17" s="404">
        <v>0</v>
      </c>
      <c r="AB17" s="404">
        <v>0</v>
      </c>
    </row>
    <row r="18" spans="1:28">
      <c r="A18" s="743" t="s">
        <v>1380</v>
      </c>
      <c r="B18" s="405">
        <v>46</v>
      </c>
      <c r="C18" s="405">
        <v>43</v>
      </c>
      <c r="D18" s="405">
        <v>2</v>
      </c>
      <c r="E18" s="405">
        <v>0</v>
      </c>
      <c r="F18" s="405">
        <v>0</v>
      </c>
      <c r="G18" s="405">
        <v>0</v>
      </c>
      <c r="H18" s="405">
        <v>0</v>
      </c>
      <c r="I18" s="405">
        <v>1</v>
      </c>
      <c r="J18" s="405">
        <v>0</v>
      </c>
      <c r="K18" s="405">
        <v>0</v>
      </c>
      <c r="L18" s="405">
        <v>0</v>
      </c>
      <c r="M18" s="405">
        <v>0</v>
      </c>
      <c r="N18" s="405">
        <v>0</v>
      </c>
      <c r="O18" s="794" t="s">
        <v>1380</v>
      </c>
      <c r="P18" s="405">
        <v>45</v>
      </c>
      <c r="Q18" s="405">
        <v>43</v>
      </c>
      <c r="R18" s="405">
        <v>2</v>
      </c>
      <c r="S18" s="405">
        <v>0</v>
      </c>
      <c r="T18" s="405">
        <v>0</v>
      </c>
      <c r="U18" s="405">
        <v>0</v>
      </c>
      <c r="V18" s="405">
        <v>0</v>
      </c>
      <c r="W18" s="405">
        <v>0</v>
      </c>
      <c r="X18" s="405">
        <v>0</v>
      </c>
      <c r="Y18" s="405">
        <v>0</v>
      </c>
      <c r="Z18" s="405">
        <v>0</v>
      </c>
      <c r="AA18" s="405">
        <v>0</v>
      </c>
      <c r="AB18" s="405">
        <v>0</v>
      </c>
    </row>
    <row r="19" spans="1:28">
      <c r="A19" s="743" t="s">
        <v>1379</v>
      </c>
      <c r="B19" s="405">
        <v>0</v>
      </c>
      <c r="C19" s="405">
        <v>0</v>
      </c>
      <c r="D19" s="405">
        <v>0</v>
      </c>
      <c r="E19" s="405">
        <v>0</v>
      </c>
      <c r="F19" s="405">
        <v>0</v>
      </c>
      <c r="G19" s="405">
        <v>0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  <c r="N19" s="405">
        <v>0</v>
      </c>
      <c r="O19" s="794" t="s">
        <v>1379</v>
      </c>
      <c r="P19" s="405">
        <v>1</v>
      </c>
      <c r="Q19" s="405">
        <v>0</v>
      </c>
      <c r="R19" s="405">
        <v>0</v>
      </c>
      <c r="S19" s="405">
        <v>0</v>
      </c>
      <c r="T19" s="405">
        <v>0</v>
      </c>
      <c r="U19" s="405">
        <v>0</v>
      </c>
      <c r="V19" s="405">
        <v>0</v>
      </c>
      <c r="W19" s="405">
        <v>1</v>
      </c>
      <c r="X19" s="405">
        <v>0</v>
      </c>
      <c r="Y19" s="405">
        <v>0</v>
      </c>
      <c r="Z19" s="405">
        <v>0</v>
      </c>
      <c r="AA19" s="405">
        <v>0</v>
      </c>
      <c r="AB19" s="405">
        <v>0</v>
      </c>
    </row>
    <row r="20" spans="1:28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</row>
    <row r="21" spans="1:28">
      <c r="A21" s="744" t="s">
        <v>1260</v>
      </c>
      <c r="B21" s="404">
        <v>31</v>
      </c>
      <c r="C21" s="404">
        <v>16</v>
      </c>
      <c r="D21" s="404">
        <v>8</v>
      </c>
      <c r="E21" s="404">
        <v>6</v>
      </c>
      <c r="F21" s="404">
        <v>0</v>
      </c>
      <c r="G21" s="404">
        <v>1</v>
      </c>
      <c r="H21" s="404">
        <v>0</v>
      </c>
      <c r="I21" s="404">
        <v>0</v>
      </c>
      <c r="J21" s="404">
        <v>0</v>
      </c>
      <c r="K21" s="404">
        <v>0</v>
      </c>
      <c r="L21" s="404">
        <v>0</v>
      </c>
      <c r="M21" s="404">
        <v>0</v>
      </c>
      <c r="N21" s="404">
        <v>0</v>
      </c>
      <c r="O21" s="796" t="s">
        <v>1260</v>
      </c>
      <c r="P21" s="404">
        <v>33</v>
      </c>
      <c r="Q21" s="404">
        <v>18</v>
      </c>
      <c r="R21" s="404">
        <v>8</v>
      </c>
      <c r="S21" s="404">
        <v>6</v>
      </c>
      <c r="T21" s="404">
        <v>0</v>
      </c>
      <c r="U21" s="404">
        <v>1</v>
      </c>
      <c r="V21" s="404">
        <v>0</v>
      </c>
      <c r="W21" s="404">
        <v>0</v>
      </c>
      <c r="X21" s="404">
        <v>0</v>
      </c>
      <c r="Y21" s="404">
        <v>0</v>
      </c>
      <c r="Z21" s="404">
        <v>0</v>
      </c>
      <c r="AA21" s="404">
        <v>0</v>
      </c>
      <c r="AB21" s="404">
        <v>0</v>
      </c>
    </row>
    <row r="22" spans="1:28">
      <c r="A22" s="743" t="s">
        <v>1378</v>
      </c>
      <c r="B22" s="405">
        <v>31</v>
      </c>
      <c r="C22" s="405">
        <v>16</v>
      </c>
      <c r="D22" s="405">
        <v>8</v>
      </c>
      <c r="E22" s="405">
        <v>6</v>
      </c>
      <c r="F22" s="405">
        <v>0</v>
      </c>
      <c r="G22" s="405">
        <v>1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5">
        <v>0</v>
      </c>
      <c r="O22" s="794" t="s">
        <v>1378</v>
      </c>
      <c r="P22" s="405">
        <v>32</v>
      </c>
      <c r="Q22" s="405">
        <v>17</v>
      </c>
      <c r="R22" s="405">
        <v>8</v>
      </c>
      <c r="S22" s="405">
        <v>6</v>
      </c>
      <c r="T22" s="405">
        <v>0</v>
      </c>
      <c r="U22" s="405">
        <v>1</v>
      </c>
      <c r="V22" s="405">
        <v>0</v>
      </c>
      <c r="W22" s="405">
        <v>0</v>
      </c>
      <c r="X22" s="405">
        <v>0</v>
      </c>
      <c r="Y22" s="405">
        <v>0</v>
      </c>
      <c r="Z22" s="405">
        <v>0</v>
      </c>
      <c r="AA22" s="405">
        <v>0</v>
      </c>
      <c r="AB22" s="405">
        <v>0</v>
      </c>
    </row>
    <row r="23" spans="1:28">
      <c r="A23" s="743" t="s">
        <v>1377</v>
      </c>
      <c r="B23" s="405">
        <v>0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5">
        <v>0</v>
      </c>
      <c r="O23" s="794" t="s">
        <v>1377</v>
      </c>
      <c r="P23" s="405">
        <v>1</v>
      </c>
      <c r="Q23" s="405">
        <v>1</v>
      </c>
      <c r="R23" s="405">
        <v>0</v>
      </c>
      <c r="S23" s="405">
        <v>0</v>
      </c>
      <c r="T23" s="405">
        <v>0</v>
      </c>
      <c r="U23" s="405">
        <v>0</v>
      </c>
      <c r="V23" s="405">
        <v>0</v>
      </c>
      <c r="W23" s="405">
        <v>0</v>
      </c>
      <c r="X23" s="405">
        <v>0</v>
      </c>
      <c r="Y23" s="405">
        <v>0</v>
      </c>
      <c r="Z23" s="405">
        <v>0</v>
      </c>
      <c r="AA23" s="405">
        <v>0</v>
      </c>
      <c r="AB23" s="405">
        <v>0</v>
      </c>
    </row>
    <row r="24" spans="1:28">
      <c r="A24" s="407"/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</row>
    <row r="25" spans="1:28">
      <c r="A25" s="744" t="s">
        <v>1251</v>
      </c>
      <c r="B25" s="404">
        <v>68</v>
      </c>
      <c r="C25" s="404">
        <v>67</v>
      </c>
      <c r="D25" s="404">
        <v>0</v>
      </c>
      <c r="E25" s="404">
        <v>0</v>
      </c>
      <c r="F25" s="404">
        <v>0</v>
      </c>
      <c r="G25" s="404">
        <v>0</v>
      </c>
      <c r="H25" s="404">
        <v>0</v>
      </c>
      <c r="I25" s="404">
        <v>0</v>
      </c>
      <c r="J25" s="404">
        <v>1</v>
      </c>
      <c r="K25" s="404">
        <v>0</v>
      </c>
      <c r="L25" s="404">
        <v>0</v>
      </c>
      <c r="M25" s="404">
        <v>0</v>
      </c>
      <c r="N25" s="404">
        <v>0</v>
      </c>
      <c r="O25" s="796" t="s">
        <v>1251</v>
      </c>
      <c r="P25" s="404">
        <v>68</v>
      </c>
      <c r="Q25" s="404">
        <v>67</v>
      </c>
      <c r="R25" s="404">
        <v>0</v>
      </c>
      <c r="S25" s="404">
        <v>0</v>
      </c>
      <c r="T25" s="404">
        <v>0</v>
      </c>
      <c r="U25" s="404">
        <v>0</v>
      </c>
      <c r="V25" s="404">
        <v>0</v>
      </c>
      <c r="W25" s="404">
        <v>0</v>
      </c>
      <c r="X25" s="404">
        <v>1</v>
      </c>
      <c r="Y25" s="404">
        <v>0</v>
      </c>
      <c r="Z25" s="404">
        <v>0</v>
      </c>
      <c r="AA25" s="404">
        <v>0</v>
      </c>
      <c r="AB25" s="404">
        <v>0</v>
      </c>
    </row>
    <row r="26" spans="1:28">
      <c r="A26" s="743" t="s">
        <v>1376</v>
      </c>
      <c r="B26" s="405">
        <v>46</v>
      </c>
      <c r="C26" s="405">
        <v>45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1</v>
      </c>
      <c r="K26" s="405">
        <v>0</v>
      </c>
      <c r="L26" s="405">
        <v>0</v>
      </c>
      <c r="M26" s="405">
        <v>0</v>
      </c>
      <c r="N26" s="405">
        <v>0</v>
      </c>
      <c r="O26" s="794" t="s">
        <v>1376</v>
      </c>
      <c r="P26" s="405">
        <v>41</v>
      </c>
      <c r="Q26" s="405">
        <v>40</v>
      </c>
      <c r="R26" s="405">
        <v>0</v>
      </c>
      <c r="S26" s="405">
        <v>0</v>
      </c>
      <c r="T26" s="405">
        <v>0</v>
      </c>
      <c r="U26" s="405">
        <v>0</v>
      </c>
      <c r="V26" s="405">
        <v>0</v>
      </c>
      <c r="W26" s="405">
        <v>0</v>
      </c>
      <c r="X26" s="405">
        <v>1</v>
      </c>
      <c r="Y26" s="405">
        <v>0</v>
      </c>
      <c r="Z26" s="405">
        <v>0</v>
      </c>
      <c r="AA26" s="405">
        <v>0</v>
      </c>
      <c r="AB26" s="405">
        <v>0</v>
      </c>
    </row>
    <row r="27" spans="1:28">
      <c r="A27" s="743" t="s">
        <v>1375</v>
      </c>
      <c r="B27" s="405">
        <v>22</v>
      </c>
      <c r="C27" s="405">
        <v>22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  <c r="N27" s="405">
        <v>0</v>
      </c>
      <c r="O27" s="794" t="s">
        <v>1375</v>
      </c>
      <c r="P27" s="405">
        <v>24</v>
      </c>
      <c r="Q27" s="405">
        <v>24</v>
      </c>
      <c r="R27" s="405">
        <v>0</v>
      </c>
      <c r="S27" s="405">
        <v>0</v>
      </c>
      <c r="T27" s="405">
        <v>0</v>
      </c>
      <c r="U27" s="405">
        <v>0</v>
      </c>
      <c r="V27" s="405">
        <v>0</v>
      </c>
      <c r="W27" s="405">
        <v>0</v>
      </c>
      <c r="X27" s="405">
        <v>0</v>
      </c>
      <c r="Y27" s="405">
        <v>0</v>
      </c>
      <c r="Z27" s="405">
        <v>0</v>
      </c>
      <c r="AA27" s="405">
        <v>0</v>
      </c>
      <c r="AB27" s="405">
        <v>0</v>
      </c>
    </row>
    <row r="28" spans="1:28">
      <c r="A28" s="743" t="s">
        <v>1374</v>
      </c>
      <c r="B28" s="405">
        <v>0</v>
      </c>
      <c r="C28" s="405">
        <v>0</v>
      </c>
      <c r="D28" s="405">
        <v>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794" t="s">
        <v>1374</v>
      </c>
      <c r="P28" s="405">
        <v>3</v>
      </c>
      <c r="Q28" s="405">
        <v>3</v>
      </c>
      <c r="R28" s="405">
        <v>0</v>
      </c>
      <c r="S28" s="405">
        <v>0</v>
      </c>
      <c r="T28" s="405">
        <v>0</v>
      </c>
      <c r="U28" s="405">
        <v>0</v>
      </c>
      <c r="V28" s="405">
        <v>0</v>
      </c>
      <c r="W28" s="405">
        <v>0</v>
      </c>
      <c r="X28" s="405">
        <v>0</v>
      </c>
      <c r="Y28" s="405">
        <v>0</v>
      </c>
      <c r="Z28" s="405">
        <v>0</v>
      </c>
      <c r="AA28" s="405">
        <v>0</v>
      </c>
      <c r="AB28" s="405">
        <v>0</v>
      </c>
    </row>
    <row r="29" spans="1:28">
      <c r="A29" s="407"/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  <c r="Z29" s="407"/>
      <c r="AA29" s="407"/>
      <c r="AB29" s="407"/>
    </row>
    <row r="30" spans="1:28">
      <c r="A30" s="744" t="s">
        <v>1239</v>
      </c>
      <c r="B30" s="404">
        <v>29</v>
      </c>
      <c r="C30" s="404">
        <v>25</v>
      </c>
      <c r="D30" s="404">
        <v>0</v>
      </c>
      <c r="E30" s="404">
        <v>3</v>
      </c>
      <c r="F30" s="404">
        <v>1</v>
      </c>
      <c r="G30" s="404">
        <v>0</v>
      </c>
      <c r="H30" s="404">
        <v>0</v>
      </c>
      <c r="I30" s="404">
        <v>0</v>
      </c>
      <c r="J30" s="404">
        <v>0</v>
      </c>
      <c r="K30" s="404">
        <v>0</v>
      </c>
      <c r="L30" s="404">
        <v>0</v>
      </c>
      <c r="M30" s="404">
        <v>0</v>
      </c>
      <c r="N30" s="404">
        <v>0</v>
      </c>
      <c r="O30" s="796" t="s">
        <v>1239</v>
      </c>
      <c r="P30" s="404">
        <v>29</v>
      </c>
      <c r="Q30" s="404">
        <v>25</v>
      </c>
      <c r="R30" s="404">
        <v>0</v>
      </c>
      <c r="S30" s="404">
        <v>3</v>
      </c>
      <c r="T30" s="404">
        <v>1</v>
      </c>
      <c r="U30" s="404">
        <v>0</v>
      </c>
      <c r="V30" s="404">
        <v>0</v>
      </c>
      <c r="W30" s="404">
        <v>0</v>
      </c>
      <c r="X30" s="404">
        <v>0</v>
      </c>
      <c r="Y30" s="404">
        <v>0</v>
      </c>
      <c r="Z30" s="404">
        <v>0</v>
      </c>
      <c r="AA30" s="404">
        <v>0</v>
      </c>
      <c r="AB30" s="404">
        <v>0</v>
      </c>
    </row>
    <row r="31" spans="1:28">
      <c r="A31" s="743" t="s">
        <v>1373</v>
      </c>
      <c r="B31" s="405">
        <v>25</v>
      </c>
      <c r="C31" s="405">
        <v>23</v>
      </c>
      <c r="D31" s="405">
        <v>0</v>
      </c>
      <c r="E31" s="405">
        <v>1</v>
      </c>
      <c r="F31" s="405">
        <v>1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794" t="s">
        <v>1373</v>
      </c>
      <c r="P31" s="405">
        <v>21</v>
      </c>
      <c r="Q31" s="405">
        <v>19</v>
      </c>
      <c r="R31" s="405">
        <v>0</v>
      </c>
      <c r="S31" s="405">
        <v>1</v>
      </c>
      <c r="T31" s="405">
        <v>1</v>
      </c>
      <c r="U31" s="405">
        <v>0</v>
      </c>
      <c r="V31" s="405">
        <v>0</v>
      </c>
      <c r="W31" s="405">
        <v>0</v>
      </c>
      <c r="X31" s="405">
        <v>0</v>
      </c>
      <c r="Y31" s="405">
        <v>0</v>
      </c>
      <c r="Z31" s="405">
        <v>0</v>
      </c>
      <c r="AA31" s="405">
        <v>0</v>
      </c>
      <c r="AB31" s="405">
        <v>0</v>
      </c>
    </row>
    <row r="32" spans="1:28">
      <c r="A32" s="743" t="s">
        <v>1372</v>
      </c>
      <c r="B32" s="405">
        <v>1</v>
      </c>
      <c r="C32" s="405">
        <v>1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  <c r="N32" s="405">
        <v>0</v>
      </c>
      <c r="O32" s="794" t="s">
        <v>1372</v>
      </c>
      <c r="P32" s="405">
        <v>5</v>
      </c>
      <c r="Q32" s="405">
        <v>5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5">
        <v>0</v>
      </c>
      <c r="Y32" s="405">
        <v>0</v>
      </c>
      <c r="Z32" s="405">
        <v>0</v>
      </c>
      <c r="AA32" s="405">
        <v>0</v>
      </c>
      <c r="AB32" s="405">
        <v>0</v>
      </c>
    </row>
    <row r="33" spans="1:28">
      <c r="A33" s="743" t="s">
        <v>1371</v>
      </c>
      <c r="B33" s="405">
        <v>3</v>
      </c>
      <c r="C33" s="405">
        <v>1</v>
      </c>
      <c r="D33" s="405">
        <v>0</v>
      </c>
      <c r="E33" s="405">
        <v>2</v>
      </c>
      <c r="F33" s="405">
        <v>0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794" t="s">
        <v>1371</v>
      </c>
      <c r="P33" s="405">
        <v>3</v>
      </c>
      <c r="Q33" s="405">
        <v>1</v>
      </c>
      <c r="R33" s="405">
        <v>0</v>
      </c>
      <c r="S33" s="405">
        <v>2</v>
      </c>
      <c r="T33" s="405">
        <v>0</v>
      </c>
      <c r="U33" s="405">
        <v>0</v>
      </c>
      <c r="V33" s="405">
        <v>0</v>
      </c>
      <c r="W33" s="405">
        <v>0</v>
      </c>
      <c r="X33" s="405">
        <v>0</v>
      </c>
      <c r="Y33" s="405">
        <v>0</v>
      </c>
      <c r="Z33" s="405">
        <v>0</v>
      </c>
      <c r="AA33" s="405">
        <v>0</v>
      </c>
      <c r="AB33" s="405">
        <v>0</v>
      </c>
    </row>
    <row r="34" spans="1:28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</row>
    <row r="35" spans="1:28">
      <c r="A35" s="744" t="s">
        <v>1226</v>
      </c>
      <c r="B35" s="404">
        <v>80</v>
      </c>
      <c r="C35" s="404">
        <v>74</v>
      </c>
      <c r="D35" s="404">
        <v>3</v>
      </c>
      <c r="E35" s="404">
        <v>2</v>
      </c>
      <c r="F35" s="404">
        <v>0</v>
      </c>
      <c r="G35" s="404">
        <v>1</v>
      </c>
      <c r="H35" s="404">
        <v>0</v>
      </c>
      <c r="I35" s="404">
        <v>0</v>
      </c>
      <c r="J35" s="404">
        <v>0</v>
      </c>
      <c r="K35" s="404">
        <v>0</v>
      </c>
      <c r="L35" s="404">
        <v>0</v>
      </c>
      <c r="M35" s="404">
        <v>0</v>
      </c>
      <c r="N35" s="404">
        <v>0</v>
      </c>
      <c r="O35" s="796" t="s">
        <v>1226</v>
      </c>
      <c r="P35" s="404">
        <v>83</v>
      </c>
      <c r="Q35" s="404">
        <v>76</v>
      </c>
      <c r="R35" s="404">
        <v>3</v>
      </c>
      <c r="S35" s="404">
        <v>3</v>
      </c>
      <c r="T35" s="404">
        <v>0</v>
      </c>
      <c r="U35" s="404">
        <v>1</v>
      </c>
      <c r="V35" s="404">
        <v>0</v>
      </c>
      <c r="W35" s="404">
        <v>0</v>
      </c>
      <c r="X35" s="404">
        <v>0</v>
      </c>
      <c r="Y35" s="404">
        <v>0</v>
      </c>
      <c r="Z35" s="404">
        <v>0</v>
      </c>
      <c r="AA35" s="404">
        <v>0</v>
      </c>
      <c r="AB35" s="404">
        <v>0</v>
      </c>
    </row>
    <row r="36" spans="1:28">
      <c r="A36" s="743" t="s">
        <v>1370</v>
      </c>
      <c r="B36" s="405">
        <v>47</v>
      </c>
      <c r="C36" s="405">
        <v>44</v>
      </c>
      <c r="D36" s="405">
        <v>1</v>
      </c>
      <c r="E36" s="405">
        <v>1</v>
      </c>
      <c r="F36" s="405">
        <v>0</v>
      </c>
      <c r="G36" s="405">
        <v>1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794" t="s">
        <v>1370</v>
      </c>
      <c r="P36" s="405">
        <v>46</v>
      </c>
      <c r="Q36" s="405">
        <v>42</v>
      </c>
      <c r="R36" s="405">
        <v>1</v>
      </c>
      <c r="S36" s="405">
        <v>2</v>
      </c>
      <c r="T36" s="405">
        <v>0</v>
      </c>
      <c r="U36" s="405">
        <v>1</v>
      </c>
      <c r="V36" s="405">
        <v>0</v>
      </c>
      <c r="W36" s="405">
        <v>0</v>
      </c>
      <c r="X36" s="405">
        <v>0</v>
      </c>
      <c r="Y36" s="405">
        <v>0</v>
      </c>
      <c r="Z36" s="405">
        <v>0</v>
      </c>
      <c r="AA36" s="405">
        <v>0</v>
      </c>
      <c r="AB36" s="405">
        <v>0</v>
      </c>
    </row>
    <row r="37" spans="1:28">
      <c r="A37" s="743" t="s">
        <v>1369</v>
      </c>
      <c r="B37" s="405">
        <v>7</v>
      </c>
      <c r="C37" s="405">
        <v>6</v>
      </c>
      <c r="D37" s="405">
        <v>0</v>
      </c>
      <c r="E37" s="405">
        <v>1</v>
      </c>
      <c r="F37" s="405">
        <v>0</v>
      </c>
      <c r="G37" s="405">
        <v>0</v>
      </c>
      <c r="H37" s="405">
        <v>0</v>
      </c>
      <c r="I37" s="405">
        <v>0</v>
      </c>
      <c r="J37" s="405">
        <v>0</v>
      </c>
      <c r="K37" s="405">
        <v>0</v>
      </c>
      <c r="L37" s="405">
        <v>0</v>
      </c>
      <c r="M37" s="405">
        <v>0</v>
      </c>
      <c r="N37" s="405">
        <v>0</v>
      </c>
      <c r="O37" s="794" t="s">
        <v>1369</v>
      </c>
      <c r="P37" s="405">
        <v>8</v>
      </c>
      <c r="Q37" s="405">
        <v>8</v>
      </c>
      <c r="R37" s="405">
        <v>0</v>
      </c>
      <c r="S37" s="405">
        <v>0</v>
      </c>
      <c r="T37" s="405">
        <v>0</v>
      </c>
      <c r="U37" s="405">
        <v>0</v>
      </c>
      <c r="V37" s="405">
        <v>0</v>
      </c>
      <c r="W37" s="405">
        <v>0</v>
      </c>
      <c r="X37" s="405">
        <v>0</v>
      </c>
      <c r="Y37" s="405">
        <v>0</v>
      </c>
      <c r="Z37" s="405">
        <v>0</v>
      </c>
      <c r="AA37" s="405">
        <v>0</v>
      </c>
      <c r="AB37" s="405">
        <v>0</v>
      </c>
    </row>
    <row r="38" spans="1:28">
      <c r="A38" s="743" t="s">
        <v>1368</v>
      </c>
      <c r="B38" s="405">
        <v>26</v>
      </c>
      <c r="C38" s="405">
        <v>24</v>
      </c>
      <c r="D38" s="405">
        <v>2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  <c r="N38" s="405">
        <v>0</v>
      </c>
      <c r="O38" s="794" t="s">
        <v>1368</v>
      </c>
      <c r="P38" s="405">
        <v>29</v>
      </c>
      <c r="Q38" s="405">
        <v>26</v>
      </c>
      <c r="R38" s="405">
        <v>2</v>
      </c>
      <c r="S38" s="405">
        <v>1</v>
      </c>
      <c r="T38" s="405">
        <v>0</v>
      </c>
      <c r="U38" s="405">
        <v>0</v>
      </c>
      <c r="V38" s="405">
        <v>0</v>
      </c>
      <c r="W38" s="405">
        <v>0</v>
      </c>
      <c r="X38" s="405">
        <v>0</v>
      </c>
      <c r="Y38" s="405">
        <v>0</v>
      </c>
      <c r="Z38" s="405">
        <v>0</v>
      </c>
      <c r="AA38" s="405">
        <v>0</v>
      </c>
      <c r="AB38" s="405">
        <v>0</v>
      </c>
    </row>
    <row r="39" spans="1:28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</row>
    <row r="40" spans="1:28">
      <c r="A40" s="744" t="s">
        <v>1208</v>
      </c>
      <c r="B40" s="404">
        <v>157</v>
      </c>
      <c r="C40" s="404">
        <v>109</v>
      </c>
      <c r="D40" s="404">
        <v>11</v>
      </c>
      <c r="E40" s="404">
        <v>27</v>
      </c>
      <c r="F40" s="404">
        <v>6</v>
      </c>
      <c r="G40" s="404">
        <v>0</v>
      </c>
      <c r="H40" s="404">
        <v>0</v>
      </c>
      <c r="I40" s="404">
        <v>0</v>
      </c>
      <c r="J40" s="404">
        <v>4</v>
      </c>
      <c r="K40" s="404">
        <v>0</v>
      </c>
      <c r="L40" s="404">
        <v>0</v>
      </c>
      <c r="M40" s="404">
        <v>0</v>
      </c>
      <c r="N40" s="404">
        <v>0</v>
      </c>
      <c r="O40" s="796" t="s">
        <v>1208</v>
      </c>
      <c r="P40" s="404">
        <v>161</v>
      </c>
      <c r="Q40" s="404">
        <v>115</v>
      </c>
      <c r="R40" s="404">
        <v>11</v>
      </c>
      <c r="S40" s="404">
        <v>26</v>
      </c>
      <c r="T40" s="404">
        <v>6</v>
      </c>
      <c r="U40" s="404">
        <v>0</v>
      </c>
      <c r="V40" s="404">
        <v>0</v>
      </c>
      <c r="W40" s="404">
        <v>0</v>
      </c>
      <c r="X40" s="404">
        <v>3</v>
      </c>
      <c r="Y40" s="404">
        <v>0</v>
      </c>
      <c r="Z40" s="404">
        <v>0</v>
      </c>
      <c r="AA40" s="404">
        <v>0</v>
      </c>
      <c r="AB40" s="404">
        <v>0</v>
      </c>
    </row>
    <row r="41" spans="1:28">
      <c r="A41" s="743" t="s">
        <v>1367</v>
      </c>
      <c r="B41" s="405">
        <v>83</v>
      </c>
      <c r="C41" s="405">
        <v>59</v>
      </c>
      <c r="D41" s="405">
        <v>5</v>
      </c>
      <c r="E41" s="405">
        <v>16</v>
      </c>
      <c r="F41" s="405">
        <v>2</v>
      </c>
      <c r="G41" s="405">
        <v>0</v>
      </c>
      <c r="H41" s="405">
        <v>0</v>
      </c>
      <c r="I41" s="405">
        <v>0</v>
      </c>
      <c r="J41" s="405">
        <v>1</v>
      </c>
      <c r="K41" s="405">
        <v>0</v>
      </c>
      <c r="L41" s="405">
        <v>0</v>
      </c>
      <c r="M41" s="405">
        <v>0</v>
      </c>
      <c r="N41" s="405">
        <v>0</v>
      </c>
      <c r="O41" s="794" t="s">
        <v>1367</v>
      </c>
      <c r="P41" s="405">
        <v>69</v>
      </c>
      <c r="Q41" s="405">
        <v>50</v>
      </c>
      <c r="R41" s="405">
        <v>3</v>
      </c>
      <c r="S41" s="405">
        <v>13</v>
      </c>
      <c r="T41" s="405">
        <v>2</v>
      </c>
      <c r="U41" s="405">
        <v>0</v>
      </c>
      <c r="V41" s="405">
        <v>0</v>
      </c>
      <c r="W41" s="405">
        <v>0</v>
      </c>
      <c r="X41" s="405">
        <v>1</v>
      </c>
      <c r="Y41" s="405">
        <v>0</v>
      </c>
      <c r="Z41" s="405">
        <v>0</v>
      </c>
      <c r="AA41" s="405">
        <v>0</v>
      </c>
      <c r="AB41" s="405">
        <v>0</v>
      </c>
    </row>
    <row r="42" spans="1:28">
      <c r="A42" s="743" t="s">
        <v>1366</v>
      </c>
      <c r="B42" s="405">
        <v>1</v>
      </c>
      <c r="C42" s="405">
        <v>1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  <c r="N42" s="405">
        <v>0</v>
      </c>
      <c r="O42" s="794" t="s">
        <v>1366</v>
      </c>
      <c r="P42" s="405">
        <v>1</v>
      </c>
      <c r="Q42" s="405">
        <v>1</v>
      </c>
      <c r="R42" s="405">
        <v>0</v>
      </c>
      <c r="S42" s="405">
        <v>0</v>
      </c>
      <c r="T42" s="405">
        <v>0</v>
      </c>
      <c r="U42" s="405">
        <v>0</v>
      </c>
      <c r="V42" s="405">
        <v>0</v>
      </c>
      <c r="W42" s="405">
        <v>0</v>
      </c>
      <c r="X42" s="405">
        <v>0</v>
      </c>
      <c r="Y42" s="405">
        <v>0</v>
      </c>
      <c r="Z42" s="405">
        <v>0</v>
      </c>
      <c r="AA42" s="405">
        <v>0</v>
      </c>
      <c r="AB42" s="405">
        <v>0</v>
      </c>
    </row>
    <row r="43" spans="1:28">
      <c r="A43" s="743" t="s">
        <v>1365</v>
      </c>
      <c r="B43" s="405">
        <v>13</v>
      </c>
      <c r="C43" s="405">
        <v>8</v>
      </c>
      <c r="D43" s="405">
        <v>2</v>
      </c>
      <c r="E43" s="405">
        <v>1</v>
      </c>
      <c r="F43" s="405">
        <v>2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  <c r="N43" s="405">
        <v>0</v>
      </c>
      <c r="O43" s="794" t="s">
        <v>1365</v>
      </c>
      <c r="P43" s="405">
        <v>14</v>
      </c>
      <c r="Q43" s="405">
        <v>9</v>
      </c>
      <c r="R43" s="405">
        <v>2</v>
      </c>
      <c r="S43" s="405">
        <v>1</v>
      </c>
      <c r="T43" s="405">
        <v>2</v>
      </c>
      <c r="U43" s="405">
        <v>0</v>
      </c>
      <c r="V43" s="405">
        <v>0</v>
      </c>
      <c r="W43" s="405">
        <v>0</v>
      </c>
      <c r="X43" s="405">
        <v>0</v>
      </c>
      <c r="Y43" s="405">
        <v>0</v>
      </c>
      <c r="Z43" s="405">
        <v>0</v>
      </c>
      <c r="AA43" s="405">
        <v>0</v>
      </c>
      <c r="AB43" s="405">
        <v>0</v>
      </c>
    </row>
    <row r="44" spans="1:28">
      <c r="A44" s="743" t="s">
        <v>1364</v>
      </c>
      <c r="B44" s="405">
        <v>1</v>
      </c>
      <c r="C44" s="405">
        <v>1</v>
      </c>
      <c r="D44" s="405">
        <v>0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5">
        <v>0</v>
      </c>
      <c r="O44" s="794" t="s">
        <v>1364</v>
      </c>
      <c r="P44" s="405">
        <v>5</v>
      </c>
      <c r="Q44" s="405">
        <v>5</v>
      </c>
      <c r="R44" s="405">
        <v>0</v>
      </c>
      <c r="S44" s="405">
        <v>0</v>
      </c>
      <c r="T44" s="405">
        <v>0</v>
      </c>
      <c r="U44" s="405">
        <v>0</v>
      </c>
      <c r="V44" s="405">
        <v>0</v>
      </c>
      <c r="W44" s="405">
        <v>0</v>
      </c>
      <c r="X44" s="405">
        <v>0</v>
      </c>
      <c r="Y44" s="405">
        <v>0</v>
      </c>
      <c r="Z44" s="405">
        <v>0</v>
      </c>
      <c r="AA44" s="405">
        <v>0</v>
      </c>
      <c r="AB44" s="405">
        <v>0</v>
      </c>
    </row>
    <row r="45" spans="1:28">
      <c r="A45" s="743" t="s">
        <v>1363</v>
      </c>
      <c r="B45" s="405">
        <v>23</v>
      </c>
      <c r="C45" s="405">
        <v>17</v>
      </c>
      <c r="D45" s="405">
        <v>1</v>
      </c>
      <c r="E45" s="405">
        <v>3</v>
      </c>
      <c r="F45" s="405">
        <v>0</v>
      </c>
      <c r="G45" s="405">
        <v>0</v>
      </c>
      <c r="H45" s="405">
        <v>0</v>
      </c>
      <c r="I45" s="405">
        <v>0</v>
      </c>
      <c r="J45" s="405">
        <v>2</v>
      </c>
      <c r="K45" s="405">
        <v>0</v>
      </c>
      <c r="L45" s="405">
        <v>0</v>
      </c>
      <c r="M45" s="405">
        <v>0</v>
      </c>
      <c r="N45" s="405">
        <v>0</v>
      </c>
      <c r="O45" s="794" t="s">
        <v>1363</v>
      </c>
      <c r="P45" s="405">
        <v>17</v>
      </c>
      <c r="Q45" s="405">
        <v>15</v>
      </c>
      <c r="R45" s="405">
        <v>0</v>
      </c>
      <c r="S45" s="405">
        <v>2</v>
      </c>
      <c r="T45" s="405">
        <v>0</v>
      </c>
      <c r="U45" s="405">
        <v>0</v>
      </c>
      <c r="V45" s="405">
        <v>0</v>
      </c>
      <c r="W45" s="405">
        <v>0</v>
      </c>
      <c r="X45" s="405">
        <v>0</v>
      </c>
      <c r="Y45" s="405">
        <v>0</v>
      </c>
      <c r="Z45" s="405">
        <v>0</v>
      </c>
      <c r="AA45" s="405">
        <v>0</v>
      </c>
      <c r="AB45" s="405">
        <v>0</v>
      </c>
    </row>
    <row r="46" spans="1:28">
      <c r="A46" s="743" t="s">
        <v>1362</v>
      </c>
      <c r="B46" s="405">
        <v>12</v>
      </c>
      <c r="C46" s="405">
        <v>10</v>
      </c>
      <c r="D46" s="405">
        <v>0</v>
      </c>
      <c r="E46" s="405">
        <v>0</v>
      </c>
      <c r="F46" s="405">
        <v>1</v>
      </c>
      <c r="G46" s="405">
        <v>0</v>
      </c>
      <c r="H46" s="405">
        <v>0</v>
      </c>
      <c r="I46" s="405">
        <v>0</v>
      </c>
      <c r="J46" s="405">
        <v>1</v>
      </c>
      <c r="K46" s="405">
        <v>0</v>
      </c>
      <c r="L46" s="405">
        <v>0</v>
      </c>
      <c r="M46" s="405">
        <v>0</v>
      </c>
      <c r="N46" s="405">
        <v>0</v>
      </c>
      <c r="O46" s="794" t="s">
        <v>1362</v>
      </c>
      <c r="P46" s="405">
        <v>15</v>
      </c>
      <c r="Q46" s="405">
        <v>13</v>
      </c>
      <c r="R46" s="405">
        <v>0</v>
      </c>
      <c r="S46" s="405">
        <v>1</v>
      </c>
      <c r="T46" s="405">
        <v>1</v>
      </c>
      <c r="U46" s="405">
        <v>0</v>
      </c>
      <c r="V46" s="405">
        <v>0</v>
      </c>
      <c r="W46" s="405">
        <v>0</v>
      </c>
      <c r="X46" s="405">
        <v>0</v>
      </c>
      <c r="Y46" s="405">
        <v>0</v>
      </c>
      <c r="Z46" s="405">
        <v>0</v>
      </c>
      <c r="AA46" s="405">
        <v>0</v>
      </c>
      <c r="AB46" s="405">
        <v>0</v>
      </c>
    </row>
    <row r="47" spans="1:28">
      <c r="A47" s="743" t="s">
        <v>1361</v>
      </c>
      <c r="B47" s="405">
        <v>15</v>
      </c>
      <c r="C47" s="405">
        <v>7</v>
      </c>
      <c r="D47" s="405">
        <v>2</v>
      </c>
      <c r="E47" s="405">
        <v>6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  <c r="O47" s="794" t="s">
        <v>1361</v>
      </c>
      <c r="P47" s="405">
        <v>16</v>
      </c>
      <c r="Q47" s="405">
        <v>8</v>
      </c>
      <c r="R47" s="405">
        <v>2</v>
      </c>
      <c r="S47" s="405">
        <v>6</v>
      </c>
      <c r="T47" s="405">
        <v>0</v>
      </c>
      <c r="U47" s="405">
        <v>0</v>
      </c>
      <c r="V47" s="405">
        <v>0</v>
      </c>
      <c r="W47" s="405">
        <v>0</v>
      </c>
      <c r="X47" s="405">
        <v>0</v>
      </c>
      <c r="Y47" s="405">
        <v>0</v>
      </c>
      <c r="Z47" s="405">
        <v>0</v>
      </c>
      <c r="AA47" s="405">
        <v>0</v>
      </c>
      <c r="AB47" s="405">
        <v>0</v>
      </c>
    </row>
    <row r="48" spans="1:28">
      <c r="A48" s="743" t="s">
        <v>1360</v>
      </c>
      <c r="B48" s="405">
        <v>9</v>
      </c>
      <c r="C48" s="405">
        <v>6</v>
      </c>
      <c r="D48" s="405">
        <v>1</v>
      </c>
      <c r="E48" s="405">
        <v>1</v>
      </c>
      <c r="F48" s="405">
        <v>1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  <c r="N48" s="405">
        <v>0</v>
      </c>
      <c r="O48" s="794" t="s">
        <v>1360</v>
      </c>
      <c r="P48" s="405">
        <v>24</v>
      </c>
      <c r="Q48" s="405">
        <v>14</v>
      </c>
      <c r="R48" s="405">
        <v>4</v>
      </c>
      <c r="S48" s="405">
        <v>3</v>
      </c>
      <c r="T48" s="405">
        <v>1</v>
      </c>
      <c r="U48" s="405">
        <v>0</v>
      </c>
      <c r="V48" s="405">
        <v>0</v>
      </c>
      <c r="W48" s="405">
        <v>0</v>
      </c>
      <c r="X48" s="405">
        <v>2</v>
      </c>
      <c r="Y48" s="405">
        <v>0</v>
      </c>
      <c r="Z48" s="405">
        <v>0</v>
      </c>
      <c r="AA48" s="405">
        <v>0</v>
      </c>
      <c r="AB48" s="405">
        <v>0</v>
      </c>
    </row>
    <row r="49" spans="1:28">
      <c r="A49" s="407"/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</row>
    <row r="50" spans="1:28">
      <c r="A50" s="744" t="s">
        <v>1162</v>
      </c>
      <c r="B50" s="404">
        <v>900</v>
      </c>
      <c r="C50" s="404">
        <v>758</v>
      </c>
      <c r="D50" s="404">
        <v>40</v>
      </c>
      <c r="E50" s="404">
        <v>87</v>
      </c>
      <c r="F50" s="404">
        <v>6</v>
      </c>
      <c r="G50" s="404">
        <v>2</v>
      </c>
      <c r="H50" s="404">
        <v>1</v>
      </c>
      <c r="I50" s="404">
        <v>3</v>
      </c>
      <c r="J50" s="404">
        <v>0</v>
      </c>
      <c r="K50" s="404">
        <v>3</v>
      </c>
      <c r="L50" s="404">
        <v>0</v>
      </c>
      <c r="M50" s="404">
        <v>0</v>
      </c>
      <c r="N50" s="404">
        <v>0</v>
      </c>
      <c r="O50" s="796" t="s">
        <v>1162</v>
      </c>
      <c r="P50" s="404">
        <v>886</v>
      </c>
      <c r="Q50" s="404">
        <v>742</v>
      </c>
      <c r="R50" s="404">
        <v>40</v>
      </c>
      <c r="S50" s="404">
        <v>88</v>
      </c>
      <c r="T50" s="404">
        <v>6</v>
      </c>
      <c r="U50" s="404">
        <v>2</v>
      </c>
      <c r="V50" s="404">
        <v>1</v>
      </c>
      <c r="W50" s="404">
        <v>3</v>
      </c>
      <c r="X50" s="404">
        <v>1</v>
      </c>
      <c r="Y50" s="404">
        <v>3</v>
      </c>
      <c r="Z50" s="404">
        <v>0</v>
      </c>
      <c r="AA50" s="404">
        <v>0</v>
      </c>
      <c r="AB50" s="404">
        <v>0</v>
      </c>
    </row>
    <row r="51" spans="1:28">
      <c r="A51" s="743" t="s">
        <v>1359</v>
      </c>
      <c r="B51" s="405">
        <v>649</v>
      </c>
      <c r="C51" s="405">
        <v>537</v>
      </c>
      <c r="D51" s="405">
        <v>30</v>
      </c>
      <c r="E51" s="405">
        <v>72</v>
      </c>
      <c r="F51" s="405">
        <v>2</v>
      </c>
      <c r="G51" s="405">
        <v>2</v>
      </c>
      <c r="H51" s="405">
        <v>1</v>
      </c>
      <c r="I51" s="405">
        <v>2</v>
      </c>
      <c r="J51" s="405">
        <v>0</v>
      </c>
      <c r="K51" s="405">
        <v>3</v>
      </c>
      <c r="L51" s="405">
        <v>0</v>
      </c>
      <c r="M51" s="405">
        <v>0</v>
      </c>
      <c r="N51" s="405">
        <v>0</v>
      </c>
      <c r="O51" s="794" t="s">
        <v>1359</v>
      </c>
      <c r="P51" s="405">
        <v>590</v>
      </c>
      <c r="Q51" s="405">
        <v>483</v>
      </c>
      <c r="R51" s="405">
        <v>26</v>
      </c>
      <c r="S51" s="405">
        <v>70</v>
      </c>
      <c r="T51" s="405">
        <v>2</v>
      </c>
      <c r="U51" s="405">
        <v>2</v>
      </c>
      <c r="V51" s="405">
        <v>1</v>
      </c>
      <c r="W51" s="405">
        <v>2</v>
      </c>
      <c r="X51" s="405">
        <v>1</v>
      </c>
      <c r="Y51" s="405">
        <v>3</v>
      </c>
      <c r="Z51" s="405">
        <v>0</v>
      </c>
      <c r="AA51" s="405">
        <v>0</v>
      </c>
      <c r="AB51" s="405">
        <v>0</v>
      </c>
    </row>
    <row r="52" spans="1:28">
      <c r="A52" s="743" t="s">
        <v>1358</v>
      </c>
      <c r="B52" s="405">
        <v>104</v>
      </c>
      <c r="C52" s="405">
        <v>95</v>
      </c>
      <c r="D52" s="405">
        <v>6</v>
      </c>
      <c r="E52" s="405">
        <v>3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  <c r="N52" s="405">
        <v>0</v>
      </c>
      <c r="O52" s="794" t="s">
        <v>1358</v>
      </c>
      <c r="P52" s="405">
        <v>94</v>
      </c>
      <c r="Q52" s="405">
        <v>86</v>
      </c>
      <c r="R52" s="405">
        <v>5</v>
      </c>
      <c r="S52" s="405">
        <v>3</v>
      </c>
      <c r="T52" s="405">
        <v>0</v>
      </c>
      <c r="U52" s="405">
        <v>0</v>
      </c>
      <c r="V52" s="405">
        <v>0</v>
      </c>
      <c r="W52" s="405">
        <v>0</v>
      </c>
      <c r="X52" s="405">
        <v>0</v>
      </c>
      <c r="Y52" s="405">
        <v>0</v>
      </c>
      <c r="Z52" s="405">
        <v>0</v>
      </c>
      <c r="AA52" s="405">
        <v>0</v>
      </c>
      <c r="AB52" s="405">
        <v>0</v>
      </c>
    </row>
    <row r="53" spans="1:28">
      <c r="A53" s="743" t="s">
        <v>1357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  <c r="N53" s="405">
        <v>0</v>
      </c>
      <c r="O53" s="794" t="s">
        <v>1357</v>
      </c>
      <c r="P53" s="405">
        <v>22</v>
      </c>
      <c r="Q53" s="405">
        <v>20</v>
      </c>
      <c r="R53" s="405">
        <v>2</v>
      </c>
      <c r="S53" s="405">
        <v>0</v>
      </c>
      <c r="T53" s="405">
        <v>0</v>
      </c>
      <c r="U53" s="405">
        <v>0</v>
      </c>
      <c r="V53" s="405">
        <v>0</v>
      </c>
      <c r="W53" s="405">
        <v>0</v>
      </c>
      <c r="X53" s="405">
        <v>0</v>
      </c>
      <c r="Y53" s="405">
        <v>0</v>
      </c>
      <c r="Z53" s="405">
        <v>0</v>
      </c>
      <c r="AA53" s="405">
        <v>0</v>
      </c>
      <c r="AB53" s="405">
        <v>0</v>
      </c>
    </row>
    <row r="54" spans="1:28">
      <c r="A54" s="743" t="s">
        <v>1356</v>
      </c>
      <c r="B54" s="405">
        <v>88</v>
      </c>
      <c r="C54" s="405">
        <v>79</v>
      </c>
      <c r="D54" s="405">
        <v>0</v>
      </c>
      <c r="E54" s="405">
        <v>4</v>
      </c>
      <c r="F54" s="405">
        <v>4</v>
      </c>
      <c r="G54" s="405">
        <v>0</v>
      </c>
      <c r="H54" s="405">
        <v>0</v>
      </c>
      <c r="I54" s="405">
        <v>1</v>
      </c>
      <c r="J54" s="405">
        <v>0</v>
      </c>
      <c r="K54" s="405">
        <v>0</v>
      </c>
      <c r="L54" s="405">
        <v>0</v>
      </c>
      <c r="M54" s="405">
        <v>0</v>
      </c>
      <c r="N54" s="405">
        <v>0</v>
      </c>
      <c r="O54" s="794" t="s">
        <v>1356</v>
      </c>
      <c r="P54" s="405">
        <v>89</v>
      </c>
      <c r="Q54" s="405">
        <v>74</v>
      </c>
      <c r="R54" s="405">
        <v>3</v>
      </c>
      <c r="S54" s="405">
        <v>7</v>
      </c>
      <c r="T54" s="405">
        <v>4</v>
      </c>
      <c r="U54" s="405">
        <v>0</v>
      </c>
      <c r="V54" s="405">
        <v>0</v>
      </c>
      <c r="W54" s="405">
        <v>1</v>
      </c>
      <c r="X54" s="405">
        <v>0</v>
      </c>
      <c r="Y54" s="405">
        <v>0</v>
      </c>
      <c r="Z54" s="405">
        <v>0</v>
      </c>
      <c r="AA54" s="405">
        <v>0</v>
      </c>
      <c r="AB54" s="405">
        <v>0</v>
      </c>
    </row>
    <row r="55" spans="1:28">
      <c r="A55" s="743" t="s">
        <v>1355</v>
      </c>
      <c r="B55" s="405">
        <v>29</v>
      </c>
      <c r="C55" s="405">
        <v>25</v>
      </c>
      <c r="D55" s="405">
        <v>0</v>
      </c>
      <c r="E55" s="405">
        <v>4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  <c r="N55" s="405">
        <v>0</v>
      </c>
      <c r="O55" s="794" t="s">
        <v>1355</v>
      </c>
      <c r="P55" s="405">
        <v>42</v>
      </c>
      <c r="Q55" s="405">
        <v>38</v>
      </c>
      <c r="R55" s="405">
        <v>0</v>
      </c>
      <c r="S55" s="405">
        <v>4</v>
      </c>
      <c r="T55" s="405">
        <v>0</v>
      </c>
      <c r="U55" s="405">
        <v>0</v>
      </c>
      <c r="V55" s="405">
        <v>0</v>
      </c>
      <c r="W55" s="405">
        <v>0</v>
      </c>
      <c r="X55" s="405">
        <v>0</v>
      </c>
      <c r="Y55" s="405">
        <v>0</v>
      </c>
      <c r="Z55" s="405">
        <v>0</v>
      </c>
      <c r="AA55" s="405">
        <v>0</v>
      </c>
      <c r="AB55" s="405">
        <v>0</v>
      </c>
    </row>
    <row r="56" spans="1:28">
      <c r="A56" s="743" t="s">
        <v>1354</v>
      </c>
      <c r="B56" s="405">
        <v>30</v>
      </c>
      <c r="C56" s="405">
        <v>22</v>
      </c>
      <c r="D56" s="405">
        <v>4</v>
      </c>
      <c r="E56" s="405">
        <v>4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  <c r="N56" s="405">
        <v>0</v>
      </c>
      <c r="O56" s="794" t="s">
        <v>1354</v>
      </c>
      <c r="P56" s="405">
        <v>49</v>
      </c>
      <c r="Q56" s="405">
        <v>41</v>
      </c>
      <c r="R56" s="405">
        <v>4</v>
      </c>
      <c r="S56" s="405">
        <v>4</v>
      </c>
      <c r="T56" s="405">
        <v>0</v>
      </c>
      <c r="U56" s="405">
        <v>0</v>
      </c>
      <c r="V56" s="405">
        <v>0</v>
      </c>
      <c r="W56" s="405">
        <v>0</v>
      </c>
      <c r="X56" s="405">
        <v>0</v>
      </c>
      <c r="Y56" s="405">
        <v>0</v>
      </c>
      <c r="Z56" s="405">
        <v>0</v>
      </c>
      <c r="AA56" s="405">
        <v>0</v>
      </c>
      <c r="AB56" s="405">
        <v>0</v>
      </c>
    </row>
    <row r="57" spans="1:28">
      <c r="A57" s="407"/>
      <c r="B57" s="407"/>
      <c r="C57" s="407"/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Z57" s="407"/>
      <c r="AA57" s="407"/>
      <c r="AB57" s="407"/>
    </row>
    <row r="58" spans="1:28">
      <c r="A58" s="744" t="s">
        <v>1103</v>
      </c>
      <c r="B58" s="404">
        <v>92</v>
      </c>
      <c r="C58" s="404">
        <v>80</v>
      </c>
      <c r="D58" s="404">
        <v>4</v>
      </c>
      <c r="E58" s="404">
        <v>8</v>
      </c>
      <c r="F58" s="404">
        <v>0</v>
      </c>
      <c r="G58" s="404">
        <v>0</v>
      </c>
      <c r="H58" s="404">
        <v>0</v>
      </c>
      <c r="I58" s="404">
        <v>0</v>
      </c>
      <c r="J58" s="404">
        <v>0</v>
      </c>
      <c r="K58" s="404">
        <v>0</v>
      </c>
      <c r="L58" s="404">
        <v>0</v>
      </c>
      <c r="M58" s="404">
        <v>0</v>
      </c>
      <c r="N58" s="404">
        <v>0</v>
      </c>
      <c r="O58" s="796" t="s">
        <v>1103</v>
      </c>
      <c r="P58" s="404">
        <v>96</v>
      </c>
      <c r="Q58" s="404">
        <v>84</v>
      </c>
      <c r="R58" s="404">
        <v>4</v>
      </c>
      <c r="S58" s="404">
        <v>8</v>
      </c>
      <c r="T58" s="404">
        <v>0</v>
      </c>
      <c r="U58" s="404">
        <v>0</v>
      </c>
      <c r="V58" s="404">
        <v>0</v>
      </c>
      <c r="W58" s="404">
        <v>0</v>
      </c>
      <c r="X58" s="404">
        <v>0</v>
      </c>
      <c r="Y58" s="404">
        <v>0</v>
      </c>
      <c r="Z58" s="404">
        <v>0</v>
      </c>
      <c r="AA58" s="404">
        <v>0</v>
      </c>
      <c r="AB58" s="404">
        <v>0</v>
      </c>
    </row>
    <row r="59" spans="1:28">
      <c r="A59" s="743" t="s">
        <v>1353</v>
      </c>
      <c r="B59" s="405">
        <v>79</v>
      </c>
      <c r="C59" s="405">
        <v>68</v>
      </c>
      <c r="D59" s="405">
        <v>3</v>
      </c>
      <c r="E59" s="405">
        <v>8</v>
      </c>
      <c r="F59" s="405">
        <v>0</v>
      </c>
      <c r="G59" s="405">
        <v>0</v>
      </c>
      <c r="H59" s="405">
        <v>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  <c r="N59" s="405">
        <v>0</v>
      </c>
      <c r="O59" s="794" t="s">
        <v>1353</v>
      </c>
      <c r="P59" s="405">
        <v>75</v>
      </c>
      <c r="Q59" s="405">
        <v>65</v>
      </c>
      <c r="R59" s="405">
        <v>3</v>
      </c>
      <c r="S59" s="405">
        <v>7</v>
      </c>
      <c r="T59" s="405">
        <v>0</v>
      </c>
      <c r="U59" s="405">
        <v>0</v>
      </c>
      <c r="V59" s="405">
        <v>0</v>
      </c>
      <c r="W59" s="405">
        <v>0</v>
      </c>
      <c r="X59" s="405">
        <v>0</v>
      </c>
      <c r="Y59" s="405">
        <v>0</v>
      </c>
      <c r="Z59" s="405">
        <v>0</v>
      </c>
      <c r="AA59" s="405">
        <v>0</v>
      </c>
      <c r="AB59" s="405">
        <v>0</v>
      </c>
    </row>
    <row r="60" spans="1:28">
      <c r="A60" s="743" t="s">
        <v>1352</v>
      </c>
      <c r="B60" s="405">
        <v>0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05">
        <v>0</v>
      </c>
      <c r="L60" s="405">
        <v>0</v>
      </c>
      <c r="M60" s="405">
        <v>0</v>
      </c>
      <c r="N60" s="405">
        <v>0</v>
      </c>
      <c r="O60" s="794" t="s">
        <v>1352</v>
      </c>
      <c r="P60" s="405">
        <v>5</v>
      </c>
      <c r="Q60" s="405">
        <v>4</v>
      </c>
      <c r="R60" s="405">
        <v>1</v>
      </c>
      <c r="S60" s="405">
        <v>0</v>
      </c>
      <c r="T60" s="405">
        <v>0</v>
      </c>
      <c r="U60" s="405">
        <v>0</v>
      </c>
      <c r="V60" s="405">
        <v>0</v>
      </c>
      <c r="W60" s="405">
        <v>0</v>
      </c>
      <c r="X60" s="405">
        <v>0</v>
      </c>
      <c r="Y60" s="405">
        <v>0</v>
      </c>
      <c r="Z60" s="405">
        <v>0</v>
      </c>
      <c r="AA60" s="405">
        <v>0</v>
      </c>
      <c r="AB60" s="405">
        <v>0</v>
      </c>
    </row>
    <row r="61" spans="1:28">
      <c r="A61" s="743" t="s">
        <v>1351</v>
      </c>
      <c r="B61" s="405">
        <v>13</v>
      </c>
      <c r="C61" s="405">
        <v>12</v>
      </c>
      <c r="D61" s="405">
        <v>1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0</v>
      </c>
      <c r="K61" s="405">
        <v>0</v>
      </c>
      <c r="L61" s="405">
        <v>0</v>
      </c>
      <c r="M61" s="405">
        <v>0</v>
      </c>
      <c r="N61" s="405">
        <v>0</v>
      </c>
      <c r="O61" s="794" t="s">
        <v>1351</v>
      </c>
      <c r="P61" s="405">
        <v>16</v>
      </c>
      <c r="Q61" s="405">
        <v>15</v>
      </c>
      <c r="R61" s="405">
        <v>0</v>
      </c>
      <c r="S61" s="405">
        <v>1</v>
      </c>
      <c r="T61" s="405">
        <v>0</v>
      </c>
      <c r="U61" s="405">
        <v>0</v>
      </c>
      <c r="V61" s="405">
        <v>0</v>
      </c>
      <c r="W61" s="405">
        <v>0</v>
      </c>
      <c r="X61" s="405">
        <v>0</v>
      </c>
      <c r="Y61" s="405">
        <v>0</v>
      </c>
      <c r="Z61" s="405">
        <v>0</v>
      </c>
      <c r="AA61" s="405">
        <v>0</v>
      </c>
      <c r="AB61" s="405">
        <v>0</v>
      </c>
    </row>
    <row r="62" spans="1:28">
      <c r="A62" s="407"/>
      <c r="B62" s="407"/>
      <c r="C62" s="407"/>
      <c r="D62" s="407"/>
      <c r="E62" s="407"/>
      <c r="F62" s="407"/>
      <c r="G62" s="407"/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  <c r="Z62" s="407"/>
      <c r="AA62" s="407"/>
      <c r="AB62" s="407"/>
    </row>
    <row r="63" spans="1:28">
      <c r="A63" s="744" t="s">
        <v>1066</v>
      </c>
      <c r="B63" s="404">
        <v>109</v>
      </c>
      <c r="C63" s="404">
        <v>92</v>
      </c>
      <c r="D63" s="404">
        <v>5</v>
      </c>
      <c r="E63" s="404">
        <v>8</v>
      </c>
      <c r="F63" s="404">
        <v>2</v>
      </c>
      <c r="G63" s="404">
        <v>0</v>
      </c>
      <c r="H63" s="404">
        <v>1</v>
      </c>
      <c r="I63" s="404">
        <v>1</v>
      </c>
      <c r="J63" s="404">
        <v>0</v>
      </c>
      <c r="K63" s="404">
        <v>0</v>
      </c>
      <c r="L63" s="404">
        <v>0</v>
      </c>
      <c r="M63" s="404">
        <v>0</v>
      </c>
      <c r="N63" s="404">
        <v>0</v>
      </c>
      <c r="O63" s="796" t="s">
        <v>1066</v>
      </c>
      <c r="P63" s="404">
        <v>110</v>
      </c>
      <c r="Q63" s="404">
        <v>94</v>
      </c>
      <c r="R63" s="404">
        <v>5</v>
      </c>
      <c r="S63" s="404">
        <v>7</v>
      </c>
      <c r="T63" s="404">
        <v>2</v>
      </c>
      <c r="U63" s="404">
        <v>0</v>
      </c>
      <c r="V63" s="404">
        <v>1</v>
      </c>
      <c r="W63" s="404">
        <v>1</v>
      </c>
      <c r="X63" s="404">
        <v>0</v>
      </c>
      <c r="Y63" s="404">
        <v>0</v>
      </c>
      <c r="Z63" s="404">
        <v>0</v>
      </c>
      <c r="AA63" s="404">
        <v>0</v>
      </c>
      <c r="AB63" s="404">
        <v>0</v>
      </c>
    </row>
    <row r="64" spans="1:28">
      <c r="A64" s="743" t="s">
        <v>1350</v>
      </c>
      <c r="B64" s="405">
        <v>50</v>
      </c>
      <c r="C64" s="405">
        <v>37</v>
      </c>
      <c r="D64" s="405">
        <v>3</v>
      </c>
      <c r="E64" s="405">
        <v>7</v>
      </c>
      <c r="F64" s="405">
        <v>1</v>
      </c>
      <c r="G64" s="405">
        <v>0</v>
      </c>
      <c r="H64" s="405">
        <v>1</v>
      </c>
      <c r="I64" s="405">
        <v>1</v>
      </c>
      <c r="J64" s="405">
        <v>0</v>
      </c>
      <c r="K64" s="405">
        <v>0</v>
      </c>
      <c r="L64" s="405">
        <v>0</v>
      </c>
      <c r="M64" s="405">
        <v>0</v>
      </c>
      <c r="N64" s="405">
        <v>0</v>
      </c>
      <c r="O64" s="794" t="s">
        <v>1350</v>
      </c>
      <c r="P64" s="405">
        <v>43</v>
      </c>
      <c r="Q64" s="405">
        <v>32</v>
      </c>
      <c r="R64" s="405">
        <v>3</v>
      </c>
      <c r="S64" s="405">
        <v>6</v>
      </c>
      <c r="T64" s="405">
        <v>1</v>
      </c>
      <c r="U64" s="405">
        <v>0</v>
      </c>
      <c r="V64" s="405">
        <v>1</v>
      </c>
      <c r="W64" s="405">
        <v>0</v>
      </c>
      <c r="X64" s="405">
        <v>0</v>
      </c>
      <c r="Y64" s="405">
        <v>0</v>
      </c>
      <c r="Z64" s="405">
        <v>0</v>
      </c>
      <c r="AA64" s="405">
        <v>0</v>
      </c>
      <c r="AB64" s="405">
        <v>0</v>
      </c>
    </row>
    <row r="65" spans="1:28">
      <c r="A65" s="743" t="s">
        <v>1349</v>
      </c>
      <c r="B65" s="405">
        <v>3</v>
      </c>
      <c r="C65" s="405">
        <v>3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5">
        <v>0</v>
      </c>
      <c r="L65" s="405">
        <v>0</v>
      </c>
      <c r="M65" s="405">
        <v>0</v>
      </c>
      <c r="N65" s="405">
        <v>0</v>
      </c>
      <c r="O65" s="794" t="s">
        <v>1349</v>
      </c>
      <c r="P65" s="405">
        <v>4</v>
      </c>
      <c r="Q65" s="405">
        <v>4</v>
      </c>
      <c r="R65" s="405">
        <v>0</v>
      </c>
      <c r="S65" s="405">
        <v>0</v>
      </c>
      <c r="T65" s="405">
        <v>0</v>
      </c>
      <c r="U65" s="405">
        <v>0</v>
      </c>
      <c r="V65" s="405">
        <v>0</v>
      </c>
      <c r="W65" s="405">
        <v>0</v>
      </c>
      <c r="X65" s="405">
        <v>0</v>
      </c>
      <c r="Y65" s="405">
        <v>0</v>
      </c>
      <c r="Z65" s="405">
        <v>0</v>
      </c>
      <c r="AA65" s="405">
        <v>0</v>
      </c>
      <c r="AB65" s="405">
        <v>0</v>
      </c>
    </row>
    <row r="66" spans="1:28">
      <c r="A66" s="743" t="s">
        <v>1348</v>
      </c>
      <c r="B66" s="405">
        <v>29</v>
      </c>
      <c r="C66" s="405">
        <v>27</v>
      </c>
      <c r="D66" s="405">
        <v>1</v>
      </c>
      <c r="E66" s="405">
        <v>0</v>
      </c>
      <c r="F66" s="405">
        <v>1</v>
      </c>
      <c r="G66" s="405">
        <v>0</v>
      </c>
      <c r="H66" s="405">
        <v>0</v>
      </c>
      <c r="I66" s="405">
        <v>0</v>
      </c>
      <c r="J66" s="405">
        <v>0</v>
      </c>
      <c r="K66" s="405">
        <v>0</v>
      </c>
      <c r="L66" s="405">
        <v>0</v>
      </c>
      <c r="M66" s="405">
        <v>0</v>
      </c>
      <c r="N66" s="405">
        <v>0</v>
      </c>
      <c r="O66" s="794" t="s">
        <v>1348</v>
      </c>
      <c r="P66" s="405">
        <v>29</v>
      </c>
      <c r="Q66" s="405">
        <v>27</v>
      </c>
      <c r="R66" s="405">
        <v>1</v>
      </c>
      <c r="S66" s="405">
        <v>0</v>
      </c>
      <c r="T66" s="405">
        <v>1</v>
      </c>
      <c r="U66" s="405">
        <v>0</v>
      </c>
      <c r="V66" s="405">
        <v>0</v>
      </c>
      <c r="W66" s="405">
        <v>0</v>
      </c>
      <c r="X66" s="405">
        <v>0</v>
      </c>
      <c r="Y66" s="405">
        <v>0</v>
      </c>
      <c r="Z66" s="405">
        <v>0</v>
      </c>
      <c r="AA66" s="405">
        <v>0</v>
      </c>
      <c r="AB66" s="405">
        <v>0</v>
      </c>
    </row>
    <row r="67" spans="1:28">
      <c r="A67" s="743" t="s">
        <v>1347</v>
      </c>
      <c r="B67" s="405">
        <v>27</v>
      </c>
      <c r="C67" s="405">
        <v>25</v>
      </c>
      <c r="D67" s="405">
        <v>1</v>
      </c>
      <c r="E67" s="405">
        <v>1</v>
      </c>
      <c r="F67" s="405">
        <v>0</v>
      </c>
      <c r="G67" s="405">
        <v>0</v>
      </c>
      <c r="H67" s="405">
        <v>0</v>
      </c>
      <c r="I67" s="405">
        <v>0</v>
      </c>
      <c r="J67" s="405">
        <v>0</v>
      </c>
      <c r="K67" s="405">
        <v>0</v>
      </c>
      <c r="L67" s="405">
        <v>0</v>
      </c>
      <c r="M67" s="405">
        <v>0</v>
      </c>
      <c r="N67" s="405">
        <v>0</v>
      </c>
      <c r="O67" s="794" t="s">
        <v>1347</v>
      </c>
      <c r="P67" s="405">
        <v>34</v>
      </c>
      <c r="Q67" s="405">
        <v>31</v>
      </c>
      <c r="R67" s="405">
        <v>1</v>
      </c>
      <c r="S67" s="405">
        <v>1</v>
      </c>
      <c r="T67" s="405">
        <v>0</v>
      </c>
      <c r="U67" s="405">
        <v>0</v>
      </c>
      <c r="V67" s="405">
        <v>0</v>
      </c>
      <c r="W67" s="405">
        <v>1</v>
      </c>
      <c r="X67" s="405">
        <v>0</v>
      </c>
      <c r="Y67" s="405">
        <v>0</v>
      </c>
      <c r="Z67" s="405">
        <v>0</v>
      </c>
      <c r="AA67" s="405">
        <v>0</v>
      </c>
      <c r="AB67" s="405">
        <v>0</v>
      </c>
    </row>
    <row r="68" spans="1:28">
      <c r="A68" s="407"/>
      <c r="B68" s="407"/>
      <c r="C68" s="407"/>
      <c r="D68" s="407"/>
      <c r="E68" s="407"/>
      <c r="F68" s="407"/>
      <c r="G68" s="407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407"/>
      <c r="Z68" s="407"/>
      <c r="AA68" s="407"/>
      <c r="AB68" s="407"/>
    </row>
    <row r="69" spans="1:28">
      <c r="A69" s="744" t="s">
        <v>1032</v>
      </c>
      <c r="B69" s="404">
        <v>296</v>
      </c>
      <c r="C69" s="404">
        <v>260</v>
      </c>
      <c r="D69" s="404">
        <v>12</v>
      </c>
      <c r="E69" s="404">
        <v>12</v>
      </c>
      <c r="F69" s="404">
        <v>3</v>
      </c>
      <c r="G69" s="404">
        <v>3</v>
      </c>
      <c r="H69" s="404">
        <v>1</v>
      </c>
      <c r="I69" s="404">
        <v>3</v>
      </c>
      <c r="J69" s="404">
        <v>1</v>
      </c>
      <c r="K69" s="404">
        <v>1</v>
      </c>
      <c r="L69" s="404">
        <v>0</v>
      </c>
      <c r="M69" s="404">
        <v>0</v>
      </c>
      <c r="N69" s="404">
        <v>0</v>
      </c>
      <c r="O69" s="796" t="s">
        <v>1032</v>
      </c>
      <c r="P69" s="404">
        <v>293</v>
      </c>
      <c r="Q69" s="404">
        <v>257</v>
      </c>
      <c r="R69" s="404">
        <v>12</v>
      </c>
      <c r="S69" s="404">
        <v>12</v>
      </c>
      <c r="T69" s="404">
        <v>3</v>
      </c>
      <c r="U69" s="404">
        <v>3</v>
      </c>
      <c r="V69" s="404">
        <v>1</v>
      </c>
      <c r="W69" s="404">
        <v>3</v>
      </c>
      <c r="X69" s="404">
        <v>1</v>
      </c>
      <c r="Y69" s="404">
        <v>1</v>
      </c>
      <c r="Z69" s="404">
        <v>0</v>
      </c>
      <c r="AA69" s="404">
        <v>0</v>
      </c>
      <c r="AB69" s="404">
        <v>0</v>
      </c>
    </row>
    <row r="70" spans="1:28">
      <c r="A70" s="743" t="s">
        <v>1346</v>
      </c>
      <c r="B70" s="405">
        <v>182</v>
      </c>
      <c r="C70" s="405">
        <v>164</v>
      </c>
      <c r="D70" s="405">
        <v>4</v>
      </c>
      <c r="E70" s="405">
        <v>9</v>
      </c>
      <c r="F70" s="405">
        <v>0</v>
      </c>
      <c r="G70" s="405">
        <v>3</v>
      </c>
      <c r="H70" s="405">
        <v>1</v>
      </c>
      <c r="I70" s="405">
        <v>0</v>
      </c>
      <c r="J70" s="405">
        <v>1</v>
      </c>
      <c r="K70" s="405">
        <v>0</v>
      </c>
      <c r="L70" s="405">
        <v>0</v>
      </c>
      <c r="M70" s="405">
        <v>0</v>
      </c>
      <c r="N70" s="405">
        <v>0</v>
      </c>
      <c r="O70" s="794" t="s">
        <v>1346</v>
      </c>
      <c r="P70" s="405">
        <v>172</v>
      </c>
      <c r="Q70" s="405">
        <v>155</v>
      </c>
      <c r="R70" s="405">
        <v>4</v>
      </c>
      <c r="S70" s="405">
        <v>8</v>
      </c>
      <c r="T70" s="405">
        <v>0</v>
      </c>
      <c r="U70" s="405">
        <v>3</v>
      </c>
      <c r="V70" s="405">
        <v>1</v>
      </c>
      <c r="W70" s="405">
        <v>0</v>
      </c>
      <c r="X70" s="405">
        <v>1</v>
      </c>
      <c r="Y70" s="405">
        <v>0</v>
      </c>
      <c r="Z70" s="405">
        <v>0</v>
      </c>
      <c r="AA70" s="405">
        <v>0</v>
      </c>
      <c r="AB70" s="405">
        <v>0</v>
      </c>
    </row>
    <row r="71" spans="1:28">
      <c r="A71" s="743" t="s">
        <v>1345</v>
      </c>
      <c r="B71" s="405">
        <v>21</v>
      </c>
      <c r="C71" s="405">
        <v>14</v>
      </c>
      <c r="D71" s="405">
        <v>5</v>
      </c>
      <c r="E71" s="405">
        <v>0</v>
      </c>
      <c r="F71" s="405">
        <v>0</v>
      </c>
      <c r="G71" s="405">
        <v>0</v>
      </c>
      <c r="H71" s="405">
        <v>0</v>
      </c>
      <c r="I71" s="405">
        <v>1</v>
      </c>
      <c r="J71" s="405">
        <v>0</v>
      </c>
      <c r="K71" s="405">
        <v>1</v>
      </c>
      <c r="L71" s="405">
        <v>0</v>
      </c>
      <c r="M71" s="405">
        <v>0</v>
      </c>
      <c r="N71" s="405">
        <v>0</v>
      </c>
      <c r="O71" s="794" t="s">
        <v>1345</v>
      </c>
      <c r="P71" s="405">
        <v>26</v>
      </c>
      <c r="Q71" s="405">
        <v>19</v>
      </c>
      <c r="R71" s="405">
        <v>5</v>
      </c>
      <c r="S71" s="405">
        <v>0</v>
      </c>
      <c r="T71" s="405">
        <v>0</v>
      </c>
      <c r="U71" s="405">
        <v>0</v>
      </c>
      <c r="V71" s="405">
        <v>0</v>
      </c>
      <c r="W71" s="405">
        <v>1</v>
      </c>
      <c r="X71" s="405">
        <v>0</v>
      </c>
      <c r="Y71" s="405">
        <v>1</v>
      </c>
      <c r="Z71" s="405">
        <v>0</v>
      </c>
      <c r="AA71" s="405">
        <v>0</v>
      </c>
      <c r="AB71" s="405">
        <v>0</v>
      </c>
    </row>
    <row r="72" spans="1:28">
      <c r="A72" s="743" t="s">
        <v>1344</v>
      </c>
      <c r="B72" s="405">
        <v>51</v>
      </c>
      <c r="C72" s="405">
        <v>50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1</v>
      </c>
      <c r="J72" s="405">
        <v>0</v>
      </c>
      <c r="K72" s="405">
        <v>0</v>
      </c>
      <c r="L72" s="405">
        <v>0</v>
      </c>
      <c r="M72" s="405">
        <v>0</v>
      </c>
      <c r="N72" s="405">
        <v>0</v>
      </c>
      <c r="O72" s="794" t="s">
        <v>1344</v>
      </c>
      <c r="P72" s="405">
        <v>50</v>
      </c>
      <c r="Q72" s="405">
        <v>49</v>
      </c>
      <c r="R72" s="405">
        <v>0</v>
      </c>
      <c r="S72" s="405">
        <v>0</v>
      </c>
      <c r="T72" s="405">
        <v>0</v>
      </c>
      <c r="U72" s="405">
        <v>0</v>
      </c>
      <c r="V72" s="405">
        <v>0</v>
      </c>
      <c r="W72" s="405">
        <v>1</v>
      </c>
      <c r="X72" s="405">
        <v>0</v>
      </c>
      <c r="Y72" s="405">
        <v>0</v>
      </c>
      <c r="Z72" s="405">
        <v>0</v>
      </c>
      <c r="AA72" s="405">
        <v>0</v>
      </c>
      <c r="AB72" s="405">
        <v>0</v>
      </c>
    </row>
    <row r="73" spans="1:28">
      <c r="A73" s="743" t="s">
        <v>1343</v>
      </c>
      <c r="B73" s="405">
        <v>42</v>
      </c>
      <c r="C73" s="405">
        <v>32</v>
      </c>
      <c r="D73" s="405">
        <v>3</v>
      </c>
      <c r="E73" s="405">
        <v>3</v>
      </c>
      <c r="F73" s="405">
        <v>3</v>
      </c>
      <c r="G73" s="405">
        <v>0</v>
      </c>
      <c r="H73" s="405">
        <v>0</v>
      </c>
      <c r="I73" s="405">
        <v>1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794" t="s">
        <v>1343</v>
      </c>
      <c r="P73" s="405">
        <v>45</v>
      </c>
      <c r="Q73" s="405">
        <v>34</v>
      </c>
      <c r="R73" s="405">
        <v>3</v>
      </c>
      <c r="S73" s="405">
        <v>4</v>
      </c>
      <c r="T73" s="405">
        <v>3</v>
      </c>
      <c r="U73" s="405">
        <v>0</v>
      </c>
      <c r="V73" s="405">
        <v>0</v>
      </c>
      <c r="W73" s="405">
        <v>1</v>
      </c>
      <c r="X73" s="405">
        <v>0</v>
      </c>
      <c r="Y73" s="405">
        <v>0</v>
      </c>
      <c r="Z73" s="405">
        <v>0</v>
      </c>
      <c r="AA73" s="405">
        <v>0</v>
      </c>
      <c r="AB73" s="405">
        <v>0</v>
      </c>
    </row>
    <row r="74" spans="1:28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407"/>
      <c r="AB74" s="407"/>
    </row>
    <row r="75" spans="1:28">
      <c r="A75" s="744" t="s">
        <v>973</v>
      </c>
      <c r="B75" s="404">
        <v>133</v>
      </c>
      <c r="C75" s="404">
        <v>120</v>
      </c>
      <c r="D75" s="404">
        <v>7</v>
      </c>
      <c r="E75" s="404">
        <v>2</v>
      </c>
      <c r="F75" s="404">
        <v>0</v>
      </c>
      <c r="G75" s="404">
        <v>1</v>
      </c>
      <c r="H75" s="404">
        <v>2</v>
      </c>
      <c r="I75" s="404">
        <v>1</v>
      </c>
      <c r="J75" s="404">
        <v>0</v>
      </c>
      <c r="K75" s="404">
        <v>0</v>
      </c>
      <c r="L75" s="404">
        <v>0</v>
      </c>
      <c r="M75" s="404">
        <v>0</v>
      </c>
      <c r="N75" s="404">
        <v>0</v>
      </c>
      <c r="O75" s="796" t="s">
        <v>973</v>
      </c>
      <c r="P75" s="404">
        <v>134</v>
      </c>
      <c r="Q75" s="404">
        <v>120</v>
      </c>
      <c r="R75" s="404">
        <v>7</v>
      </c>
      <c r="S75" s="404">
        <v>3</v>
      </c>
      <c r="T75" s="404">
        <v>0</v>
      </c>
      <c r="U75" s="404">
        <v>1</v>
      </c>
      <c r="V75" s="404">
        <v>2</v>
      </c>
      <c r="W75" s="404">
        <v>1</v>
      </c>
      <c r="X75" s="404">
        <v>0</v>
      </c>
      <c r="Y75" s="404">
        <v>0</v>
      </c>
      <c r="Z75" s="404">
        <v>0</v>
      </c>
      <c r="AA75" s="404">
        <v>0</v>
      </c>
      <c r="AB75" s="404">
        <v>0</v>
      </c>
    </row>
    <row r="76" spans="1:28">
      <c r="A76" s="743" t="s">
        <v>1342</v>
      </c>
      <c r="B76" s="405">
        <v>108</v>
      </c>
      <c r="C76" s="405">
        <v>99</v>
      </c>
      <c r="D76" s="405">
        <v>4</v>
      </c>
      <c r="E76" s="405">
        <v>2</v>
      </c>
      <c r="F76" s="405">
        <v>0</v>
      </c>
      <c r="G76" s="405">
        <v>0</v>
      </c>
      <c r="H76" s="405">
        <v>2</v>
      </c>
      <c r="I76" s="405">
        <v>1</v>
      </c>
      <c r="J76" s="405">
        <v>0</v>
      </c>
      <c r="K76" s="405">
        <v>0</v>
      </c>
      <c r="L76" s="405">
        <v>0</v>
      </c>
      <c r="M76" s="405">
        <v>0</v>
      </c>
      <c r="N76" s="405">
        <v>0</v>
      </c>
      <c r="O76" s="794" t="s">
        <v>1342</v>
      </c>
      <c r="P76" s="405">
        <v>107</v>
      </c>
      <c r="Q76" s="405">
        <v>97</v>
      </c>
      <c r="R76" s="405">
        <v>4</v>
      </c>
      <c r="S76" s="405">
        <v>3</v>
      </c>
      <c r="T76" s="405">
        <v>0</v>
      </c>
      <c r="U76" s="405">
        <v>0</v>
      </c>
      <c r="V76" s="405">
        <v>2</v>
      </c>
      <c r="W76" s="405">
        <v>1</v>
      </c>
      <c r="X76" s="405">
        <v>0</v>
      </c>
      <c r="Y76" s="405">
        <v>0</v>
      </c>
      <c r="Z76" s="405">
        <v>0</v>
      </c>
      <c r="AA76" s="405">
        <v>0</v>
      </c>
      <c r="AB76" s="405">
        <v>0</v>
      </c>
    </row>
    <row r="77" spans="1:28">
      <c r="A77" s="743" t="s">
        <v>1341</v>
      </c>
      <c r="B77" s="405">
        <v>25</v>
      </c>
      <c r="C77" s="405">
        <v>21</v>
      </c>
      <c r="D77" s="405">
        <v>3</v>
      </c>
      <c r="E77" s="405">
        <v>0</v>
      </c>
      <c r="F77" s="405">
        <v>0</v>
      </c>
      <c r="G77" s="405">
        <v>1</v>
      </c>
      <c r="H77" s="405">
        <v>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5">
        <v>0</v>
      </c>
      <c r="O77" s="794" t="s">
        <v>1341</v>
      </c>
      <c r="P77" s="405">
        <v>27</v>
      </c>
      <c r="Q77" s="405">
        <v>23</v>
      </c>
      <c r="R77" s="405">
        <v>3</v>
      </c>
      <c r="S77" s="405">
        <v>0</v>
      </c>
      <c r="T77" s="405">
        <v>0</v>
      </c>
      <c r="U77" s="405">
        <v>1</v>
      </c>
      <c r="V77" s="405">
        <v>0</v>
      </c>
      <c r="W77" s="405">
        <v>0</v>
      </c>
      <c r="X77" s="405">
        <v>0</v>
      </c>
      <c r="Y77" s="405">
        <v>0</v>
      </c>
      <c r="Z77" s="405">
        <v>0</v>
      </c>
      <c r="AA77" s="405">
        <v>0</v>
      </c>
      <c r="AB77" s="405">
        <v>0</v>
      </c>
    </row>
    <row r="78" spans="1:28">
      <c r="A78" s="407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407"/>
      <c r="Z78" s="407"/>
      <c r="AA78" s="407"/>
      <c r="AB78" s="407"/>
    </row>
    <row r="79" spans="1:28">
      <c r="A79" s="744" t="s">
        <v>938</v>
      </c>
      <c r="B79" s="404">
        <v>26</v>
      </c>
      <c r="C79" s="404">
        <v>18</v>
      </c>
      <c r="D79" s="404">
        <v>1</v>
      </c>
      <c r="E79" s="404">
        <v>5</v>
      </c>
      <c r="F79" s="404">
        <v>2</v>
      </c>
      <c r="G79" s="404">
        <v>0</v>
      </c>
      <c r="H79" s="404">
        <v>0</v>
      </c>
      <c r="I79" s="404">
        <v>0</v>
      </c>
      <c r="J79" s="404">
        <v>0</v>
      </c>
      <c r="K79" s="404">
        <v>0</v>
      </c>
      <c r="L79" s="404">
        <v>0</v>
      </c>
      <c r="M79" s="404">
        <v>0</v>
      </c>
      <c r="N79" s="404">
        <v>0</v>
      </c>
      <c r="O79" s="796" t="s">
        <v>938</v>
      </c>
      <c r="P79" s="404">
        <v>26</v>
      </c>
      <c r="Q79" s="404">
        <v>19</v>
      </c>
      <c r="R79" s="404">
        <v>1</v>
      </c>
      <c r="S79" s="404">
        <v>4</v>
      </c>
      <c r="T79" s="404">
        <v>2</v>
      </c>
      <c r="U79" s="404">
        <v>0</v>
      </c>
      <c r="V79" s="404">
        <v>0</v>
      </c>
      <c r="W79" s="404">
        <v>0</v>
      </c>
      <c r="X79" s="404">
        <v>0</v>
      </c>
      <c r="Y79" s="404">
        <v>0</v>
      </c>
      <c r="Z79" s="404">
        <v>0</v>
      </c>
      <c r="AA79" s="404">
        <v>0</v>
      </c>
      <c r="AB79" s="404">
        <v>0</v>
      </c>
    </row>
    <row r="80" spans="1:28">
      <c r="A80" s="743" t="s">
        <v>1340</v>
      </c>
      <c r="B80" s="405">
        <v>24</v>
      </c>
      <c r="C80" s="405">
        <v>17</v>
      </c>
      <c r="D80" s="405">
        <v>1</v>
      </c>
      <c r="E80" s="405">
        <v>5</v>
      </c>
      <c r="F80" s="405">
        <v>1</v>
      </c>
      <c r="G80" s="405">
        <v>0</v>
      </c>
      <c r="H80" s="405">
        <v>0</v>
      </c>
      <c r="I80" s="405">
        <v>0</v>
      </c>
      <c r="J80" s="405">
        <v>0</v>
      </c>
      <c r="K80" s="405">
        <v>0</v>
      </c>
      <c r="L80" s="405">
        <v>0</v>
      </c>
      <c r="M80" s="405">
        <v>0</v>
      </c>
      <c r="N80" s="405">
        <v>0</v>
      </c>
      <c r="O80" s="794" t="s">
        <v>1340</v>
      </c>
      <c r="P80" s="405">
        <v>18</v>
      </c>
      <c r="Q80" s="405">
        <v>14</v>
      </c>
      <c r="R80" s="405">
        <v>1</v>
      </c>
      <c r="S80" s="405">
        <v>2</v>
      </c>
      <c r="T80" s="405">
        <v>1</v>
      </c>
      <c r="U80" s="405">
        <v>0</v>
      </c>
      <c r="V80" s="405">
        <v>0</v>
      </c>
      <c r="W80" s="405">
        <v>0</v>
      </c>
      <c r="X80" s="405">
        <v>0</v>
      </c>
      <c r="Y80" s="405">
        <v>0</v>
      </c>
      <c r="Z80" s="405">
        <v>0</v>
      </c>
      <c r="AA80" s="405">
        <v>0</v>
      </c>
      <c r="AB80" s="405">
        <v>0</v>
      </c>
    </row>
    <row r="81" spans="1:28">
      <c r="A81" s="743" t="s">
        <v>1339</v>
      </c>
      <c r="B81" s="405">
        <v>2</v>
      </c>
      <c r="C81" s="405">
        <v>1</v>
      </c>
      <c r="D81" s="405">
        <v>0</v>
      </c>
      <c r="E81" s="405">
        <v>0</v>
      </c>
      <c r="F81" s="405">
        <v>1</v>
      </c>
      <c r="G81" s="405">
        <v>0</v>
      </c>
      <c r="H81" s="405">
        <v>0</v>
      </c>
      <c r="I81" s="405">
        <v>0</v>
      </c>
      <c r="J81" s="405">
        <v>0</v>
      </c>
      <c r="K81" s="405">
        <v>0</v>
      </c>
      <c r="L81" s="405">
        <v>0</v>
      </c>
      <c r="M81" s="405">
        <v>0</v>
      </c>
      <c r="N81" s="405">
        <v>0</v>
      </c>
      <c r="O81" s="794" t="s">
        <v>1339</v>
      </c>
      <c r="P81" s="405">
        <v>8</v>
      </c>
      <c r="Q81" s="405">
        <v>5</v>
      </c>
      <c r="R81" s="405">
        <v>0</v>
      </c>
      <c r="S81" s="405">
        <v>2</v>
      </c>
      <c r="T81" s="405">
        <v>1</v>
      </c>
      <c r="U81" s="405">
        <v>0</v>
      </c>
      <c r="V81" s="405">
        <v>0</v>
      </c>
      <c r="W81" s="405">
        <v>0</v>
      </c>
      <c r="X81" s="405">
        <v>0</v>
      </c>
      <c r="Y81" s="405">
        <v>0</v>
      </c>
      <c r="Z81" s="405">
        <v>0</v>
      </c>
      <c r="AA81" s="405">
        <v>0</v>
      </c>
      <c r="AB81" s="405">
        <v>0</v>
      </c>
    </row>
    <row r="82" spans="1:28">
      <c r="A82" s="407"/>
      <c r="B82" s="407"/>
      <c r="C82" s="407"/>
      <c r="D82" s="407"/>
      <c r="E82" s="407"/>
      <c r="F82" s="407"/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</row>
    <row r="83" spans="1:28">
      <c r="A83" s="744" t="s">
        <v>924</v>
      </c>
      <c r="B83" s="404">
        <v>93</v>
      </c>
      <c r="C83" s="404">
        <v>71</v>
      </c>
      <c r="D83" s="404">
        <v>8</v>
      </c>
      <c r="E83" s="404">
        <v>11</v>
      </c>
      <c r="F83" s="404">
        <v>0</v>
      </c>
      <c r="G83" s="404">
        <v>1</v>
      </c>
      <c r="H83" s="404">
        <v>1</v>
      </c>
      <c r="I83" s="404">
        <v>0</v>
      </c>
      <c r="J83" s="404">
        <v>0</v>
      </c>
      <c r="K83" s="404">
        <v>1</v>
      </c>
      <c r="L83" s="404">
        <v>0</v>
      </c>
      <c r="M83" s="404">
        <v>0</v>
      </c>
      <c r="N83" s="404">
        <v>0</v>
      </c>
      <c r="O83" s="796" t="s">
        <v>924</v>
      </c>
      <c r="P83" s="404">
        <v>94</v>
      </c>
      <c r="Q83" s="404">
        <v>72</v>
      </c>
      <c r="R83" s="404">
        <v>8</v>
      </c>
      <c r="S83" s="404">
        <v>11</v>
      </c>
      <c r="T83" s="404">
        <v>0</v>
      </c>
      <c r="U83" s="404">
        <v>1</v>
      </c>
      <c r="V83" s="404">
        <v>1</v>
      </c>
      <c r="W83" s="404">
        <v>0</v>
      </c>
      <c r="X83" s="404">
        <v>0</v>
      </c>
      <c r="Y83" s="404">
        <v>1</v>
      </c>
      <c r="Z83" s="404">
        <v>0</v>
      </c>
      <c r="AA83" s="404">
        <v>0</v>
      </c>
      <c r="AB83" s="404">
        <v>0</v>
      </c>
    </row>
    <row r="84" spans="1:28">
      <c r="A84" s="743" t="s">
        <v>1338</v>
      </c>
      <c r="B84" s="405">
        <v>35</v>
      </c>
      <c r="C84" s="405">
        <v>23</v>
      </c>
      <c r="D84" s="405">
        <v>5</v>
      </c>
      <c r="E84" s="405">
        <v>7</v>
      </c>
      <c r="F84" s="405">
        <v>0</v>
      </c>
      <c r="G84" s="405">
        <v>0</v>
      </c>
      <c r="H84" s="405">
        <v>0</v>
      </c>
      <c r="I84" s="405">
        <v>0</v>
      </c>
      <c r="J84" s="405">
        <v>0</v>
      </c>
      <c r="K84" s="405">
        <v>0</v>
      </c>
      <c r="L84" s="405">
        <v>0</v>
      </c>
      <c r="M84" s="405">
        <v>0</v>
      </c>
      <c r="N84" s="405">
        <v>0</v>
      </c>
      <c r="O84" s="794" t="s">
        <v>1338</v>
      </c>
      <c r="P84" s="405">
        <v>34</v>
      </c>
      <c r="Q84" s="405">
        <v>22</v>
      </c>
      <c r="R84" s="405">
        <v>5</v>
      </c>
      <c r="S84" s="405">
        <v>7</v>
      </c>
      <c r="T84" s="405">
        <v>0</v>
      </c>
      <c r="U84" s="405">
        <v>0</v>
      </c>
      <c r="V84" s="405">
        <v>0</v>
      </c>
      <c r="W84" s="405">
        <v>0</v>
      </c>
      <c r="X84" s="405">
        <v>0</v>
      </c>
      <c r="Y84" s="405">
        <v>0</v>
      </c>
      <c r="Z84" s="405">
        <v>0</v>
      </c>
      <c r="AA84" s="405">
        <v>0</v>
      </c>
      <c r="AB84" s="405">
        <v>0</v>
      </c>
    </row>
    <row r="85" spans="1:28">
      <c r="A85" s="743" t="s">
        <v>1337</v>
      </c>
      <c r="B85" s="405">
        <v>16</v>
      </c>
      <c r="C85" s="405">
        <v>11</v>
      </c>
      <c r="D85" s="405">
        <v>1</v>
      </c>
      <c r="E85" s="405">
        <v>1</v>
      </c>
      <c r="F85" s="405">
        <v>0</v>
      </c>
      <c r="G85" s="405">
        <v>1</v>
      </c>
      <c r="H85" s="405">
        <v>1</v>
      </c>
      <c r="I85" s="405">
        <v>0</v>
      </c>
      <c r="J85" s="405">
        <v>0</v>
      </c>
      <c r="K85" s="405">
        <v>1</v>
      </c>
      <c r="L85" s="405">
        <v>0</v>
      </c>
      <c r="M85" s="405">
        <v>0</v>
      </c>
      <c r="N85" s="405">
        <v>0</v>
      </c>
      <c r="O85" s="794" t="s">
        <v>1337</v>
      </c>
      <c r="P85" s="405">
        <v>17</v>
      </c>
      <c r="Q85" s="405">
        <v>12</v>
      </c>
      <c r="R85" s="405">
        <v>1</v>
      </c>
      <c r="S85" s="405">
        <v>1</v>
      </c>
      <c r="T85" s="405">
        <v>0</v>
      </c>
      <c r="U85" s="405">
        <v>1</v>
      </c>
      <c r="V85" s="405">
        <v>1</v>
      </c>
      <c r="W85" s="405">
        <v>0</v>
      </c>
      <c r="X85" s="405">
        <v>0</v>
      </c>
      <c r="Y85" s="405">
        <v>1</v>
      </c>
      <c r="Z85" s="405">
        <v>0</v>
      </c>
      <c r="AA85" s="405">
        <v>0</v>
      </c>
      <c r="AB85" s="405">
        <v>0</v>
      </c>
    </row>
    <row r="86" spans="1:28">
      <c r="A86" s="743" t="s">
        <v>1336</v>
      </c>
      <c r="B86" s="405">
        <v>42</v>
      </c>
      <c r="C86" s="405">
        <v>37</v>
      </c>
      <c r="D86" s="405">
        <v>2</v>
      </c>
      <c r="E86" s="405">
        <v>3</v>
      </c>
      <c r="F86" s="405">
        <v>0</v>
      </c>
      <c r="G86" s="405">
        <v>0</v>
      </c>
      <c r="H86" s="405">
        <v>0</v>
      </c>
      <c r="I86" s="405">
        <v>0</v>
      </c>
      <c r="J86" s="405">
        <v>0</v>
      </c>
      <c r="K86" s="405">
        <v>0</v>
      </c>
      <c r="L86" s="405">
        <v>0</v>
      </c>
      <c r="M86" s="405">
        <v>0</v>
      </c>
      <c r="N86" s="405">
        <v>0</v>
      </c>
      <c r="O86" s="794" t="s">
        <v>1336</v>
      </c>
      <c r="P86" s="405">
        <v>42</v>
      </c>
      <c r="Q86" s="405">
        <v>37</v>
      </c>
      <c r="R86" s="405">
        <v>2</v>
      </c>
      <c r="S86" s="405">
        <v>3</v>
      </c>
      <c r="T86" s="405">
        <v>0</v>
      </c>
      <c r="U86" s="405">
        <v>0</v>
      </c>
      <c r="V86" s="405">
        <v>0</v>
      </c>
      <c r="W86" s="405">
        <v>0</v>
      </c>
      <c r="X86" s="405">
        <v>0</v>
      </c>
      <c r="Y86" s="405">
        <v>0</v>
      </c>
      <c r="Z86" s="405">
        <v>0</v>
      </c>
      <c r="AA86" s="405">
        <v>0</v>
      </c>
      <c r="AB86" s="405">
        <v>0</v>
      </c>
    </row>
    <row r="87" spans="1:28">
      <c r="A87" s="743" t="s">
        <v>1335</v>
      </c>
      <c r="B87" s="405">
        <v>0</v>
      </c>
      <c r="C87" s="405">
        <v>0</v>
      </c>
      <c r="D87" s="405">
        <v>0</v>
      </c>
      <c r="E87" s="405">
        <v>0</v>
      </c>
      <c r="F87" s="405">
        <v>0</v>
      </c>
      <c r="G87" s="405">
        <v>0</v>
      </c>
      <c r="H87" s="405">
        <v>0</v>
      </c>
      <c r="I87" s="405">
        <v>0</v>
      </c>
      <c r="J87" s="405">
        <v>0</v>
      </c>
      <c r="K87" s="405">
        <v>0</v>
      </c>
      <c r="L87" s="405">
        <v>0</v>
      </c>
      <c r="M87" s="405">
        <v>0</v>
      </c>
      <c r="N87" s="405">
        <v>0</v>
      </c>
      <c r="O87" s="794" t="s">
        <v>1335</v>
      </c>
      <c r="P87" s="405">
        <v>1</v>
      </c>
      <c r="Q87" s="405">
        <v>1</v>
      </c>
      <c r="R87" s="405">
        <v>0</v>
      </c>
      <c r="S87" s="405">
        <v>0</v>
      </c>
      <c r="T87" s="405">
        <v>0</v>
      </c>
      <c r="U87" s="405">
        <v>0</v>
      </c>
      <c r="V87" s="405">
        <v>0</v>
      </c>
      <c r="W87" s="405">
        <v>0</v>
      </c>
      <c r="X87" s="405">
        <v>0</v>
      </c>
      <c r="Y87" s="405">
        <v>0</v>
      </c>
      <c r="Z87" s="405">
        <v>0</v>
      </c>
      <c r="AA87" s="405">
        <v>0</v>
      </c>
      <c r="AB87" s="405">
        <v>0</v>
      </c>
    </row>
    <row r="88" spans="1:28">
      <c r="A88" s="407"/>
      <c r="B88" s="407"/>
      <c r="C88" s="407"/>
      <c r="D88" s="407"/>
      <c r="E88" s="407"/>
      <c r="F88" s="407"/>
      <c r="G88" s="407"/>
      <c r="H88" s="407"/>
      <c r="I88" s="407"/>
      <c r="J88" s="407"/>
      <c r="K88" s="407"/>
      <c r="L88" s="407"/>
      <c r="M88" s="407"/>
      <c r="N88" s="407"/>
      <c r="O88" s="407"/>
      <c r="P88" s="407"/>
      <c r="Q88" s="407"/>
      <c r="R88" s="407"/>
      <c r="S88" s="407"/>
      <c r="T88" s="407"/>
      <c r="U88" s="407"/>
      <c r="V88" s="407"/>
      <c r="W88" s="407"/>
      <c r="X88" s="407"/>
      <c r="Y88" s="407"/>
      <c r="Z88" s="407"/>
      <c r="AA88" s="407"/>
      <c r="AB88" s="407"/>
    </row>
    <row r="89" spans="1:28">
      <c r="A89" s="744" t="s">
        <v>890</v>
      </c>
      <c r="B89" s="404">
        <v>11</v>
      </c>
      <c r="C89" s="404">
        <v>6</v>
      </c>
      <c r="D89" s="404">
        <v>1</v>
      </c>
      <c r="E89" s="404">
        <v>2</v>
      </c>
      <c r="F89" s="404">
        <v>1</v>
      </c>
      <c r="G89" s="404">
        <v>1</v>
      </c>
      <c r="H89" s="404">
        <v>0</v>
      </c>
      <c r="I89" s="404">
        <v>0</v>
      </c>
      <c r="J89" s="404">
        <v>0</v>
      </c>
      <c r="K89" s="404">
        <v>0</v>
      </c>
      <c r="L89" s="404">
        <v>0</v>
      </c>
      <c r="M89" s="404">
        <v>0</v>
      </c>
      <c r="N89" s="404">
        <v>0</v>
      </c>
      <c r="O89" s="796" t="s">
        <v>890</v>
      </c>
      <c r="P89" s="404">
        <v>11</v>
      </c>
      <c r="Q89" s="404">
        <v>6</v>
      </c>
      <c r="R89" s="404">
        <v>1</v>
      </c>
      <c r="S89" s="404">
        <v>2</v>
      </c>
      <c r="T89" s="404">
        <v>1</v>
      </c>
      <c r="U89" s="404">
        <v>1</v>
      </c>
      <c r="V89" s="404">
        <v>0</v>
      </c>
      <c r="W89" s="404">
        <v>0</v>
      </c>
      <c r="X89" s="404">
        <v>0</v>
      </c>
      <c r="Y89" s="404">
        <v>0</v>
      </c>
      <c r="Z89" s="404">
        <v>0</v>
      </c>
      <c r="AA89" s="404">
        <v>0</v>
      </c>
      <c r="AB89" s="404">
        <v>0</v>
      </c>
    </row>
    <row r="90" spans="1:28">
      <c r="A90" s="743" t="s">
        <v>1334</v>
      </c>
      <c r="B90" s="405">
        <v>11</v>
      </c>
      <c r="C90" s="405">
        <v>6</v>
      </c>
      <c r="D90" s="405">
        <v>1</v>
      </c>
      <c r="E90" s="405">
        <v>2</v>
      </c>
      <c r="F90" s="405">
        <v>1</v>
      </c>
      <c r="G90" s="405">
        <v>1</v>
      </c>
      <c r="H90" s="405">
        <v>0</v>
      </c>
      <c r="I90" s="405">
        <v>0</v>
      </c>
      <c r="J90" s="405">
        <v>0</v>
      </c>
      <c r="K90" s="405">
        <v>0</v>
      </c>
      <c r="L90" s="405">
        <v>0</v>
      </c>
      <c r="M90" s="405">
        <v>0</v>
      </c>
      <c r="N90" s="405">
        <v>0</v>
      </c>
      <c r="O90" s="794" t="s">
        <v>1334</v>
      </c>
      <c r="P90" s="405">
        <v>5</v>
      </c>
      <c r="Q90" s="405">
        <v>2</v>
      </c>
      <c r="R90" s="405">
        <v>1</v>
      </c>
      <c r="S90" s="405">
        <v>0</v>
      </c>
      <c r="T90" s="405">
        <v>1</v>
      </c>
      <c r="U90" s="405">
        <v>1</v>
      </c>
      <c r="V90" s="405">
        <v>0</v>
      </c>
      <c r="W90" s="405">
        <v>0</v>
      </c>
      <c r="X90" s="405">
        <v>0</v>
      </c>
      <c r="Y90" s="405">
        <v>0</v>
      </c>
      <c r="Z90" s="405">
        <v>0</v>
      </c>
      <c r="AA90" s="405">
        <v>0</v>
      </c>
      <c r="AB90" s="405">
        <v>0</v>
      </c>
    </row>
    <row r="91" spans="1:28">
      <c r="A91" s="743" t="s">
        <v>1333</v>
      </c>
      <c r="B91" s="405">
        <v>0</v>
      </c>
      <c r="C91" s="405">
        <v>0</v>
      </c>
      <c r="D91" s="405">
        <v>0</v>
      </c>
      <c r="E91" s="405">
        <v>0</v>
      </c>
      <c r="F91" s="405">
        <v>0</v>
      </c>
      <c r="G91" s="405">
        <v>0</v>
      </c>
      <c r="H91" s="405">
        <v>0</v>
      </c>
      <c r="I91" s="405">
        <v>0</v>
      </c>
      <c r="J91" s="405">
        <v>0</v>
      </c>
      <c r="K91" s="405">
        <v>0</v>
      </c>
      <c r="L91" s="405">
        <v>0</v>
      </c>
      <c r="M91" s="405">
        <v>0</v>
      </c>
      <c r="N91" s="405">
        <v>0</v>
      </c>
      <c r="O91" s="794" t="s">
        <v>1333</v>
      </c>
      <c r="P91" s="405">
        <v>3</v>
      </c>
      <c r="Q91" s="405">
        <v>3</v>
      </c>
      <c r="R91" s="405">
        <v>0</v>
      </c>
      <c r="S91" s="405">
        <v>0</v>
      </c>
      <c r="T91" s="405">
        <v>0</v>
      </c>
      <c r="U91" s="405">
        <v>0</v>
      </c>
      <c r="V91" s="405">
        <v>0</v>
      </c>
      <c r="W91" s="405">
        <v>0</v>
      </c>
      <c r="X91" s="405">
        <v>0</v>
      </c>
      <c r="Y91" s="405">
        <v>0</v>
      </c>
      <c r="Z91" s="405">
        <v>0</v>
      </c>
      <c r="AA91" s="405">
        <v>0</v>
      </c>
      <c r="AB91" s="405">
        <v>0</v>
      </c>
    </row>
    <row r="92" spans="1:28">
      <c r="A92" s="743" t="s">
        <v>1332</v>
      </c>
      <c r="B92" s="405">
        <v>0</v>
      </c>
      <c r="C92" s="405">
        <v>0</v>
      </c>
      <c r="D92" s="405">
        <v>0</v>
      </c>
      <c r="E92" s="405">
        <v>0</v>
      </c>
      <c r="F92" s="405">
        <v>0</v>
      </c>
      <c r="G92" s="405">
        <v>0</v>
      </c>
      <c r="H92" s="405">
        <v>0</v>
      </c>
      <c r="I92" s="405">
        <v>0</v>
      </c>
      <c r="J92" s="405">
        <v>0</v>
      </c>
      <c r="K92" s="405">
        <v>0</v>
      </c>
      <c r="L92" s="405">
        <v>0</v>
      </c>
      <c r="M92" s="405">
        <v>0</v>
      </c>
      <c r="N92" s="405">
        <v>0</v>
      </c>
      <c r="O92" s="794" t="s">
        <v>1332</v>
      </c>
      <c r="P92" s="405">
        <v>1</v>
      </c>
      <c r="Q92" s="405">
        <v>1</v>
      </c>
      <c r="R92" s="405">
        <v>0</v>
      </c>
      <c r="S92" s="405">
        <v>0</v>
      </c>
      <c r="T92" s="405">
        <v>0</v>
      </c>
      <c r="U92" s="405">
        <v>0</v>
      </c>
      <c r="V92" s="405">
        <v>0</v>
      </c>
      <c r="W92" s="405">
        <v>0</v>
      </c>
      <c r="X92" s="405">
        <v>0</v>
      </c>
      <c r="Y92" s="405">
        <v>0</v>
      </c>
      <c r="Z92" s="405">
        <v>0</v>
      </c>
      <c r="AA92" s="405">
        <v>0</v>
      </c>
      <c r="AB92" s="405">
        <v>0</v>
      </c>
    </row>
    <row r="93" spans="1:28">
      <c r="A93" s="743" t="s">
        <v>1331</v>
      </c>
      <c r="B93" s="405">
        <v>0</v>
      </c>
      <c r="C93" s="405">
        <v>0</v>
      </c>
      <c r="D93" s="405">
        <v>0</v>
      </c>
      <c r="E93" s="405">
        <v>0</v>
      </c>
      <c r="F93" s="405">
        <v>0</v>
      </c>
      <c r="G93" s="405">
        <v>0</v>
      </c>
      <c r="H93" s="405">
        <v>0</v>
      </c>
      <c r="I93" s="405">
        <v>0</v>
      </c>
      <c r="J93" s="405">
        <v>0</v>
      </c>
      <c r="K93" s="405">
        <v>0</v>
      </c>
      <c r="L93" s="405">
        <v>0</v>
      </c>
      <c r="M93" s="405">
        <v>0</v>
      </c>
      <c r="N93" s="405">
        <v>0</v>
      </c>
      <c r="O93" s="794" t="s">
        <v>1331</v>
      </c>
      <c r="P93" s="405">
        <v>2</v>
      </c>
      <c r="Q93" s="405">
        <v>0</v>
      </c>
      <c r="R93" s="405">
        <v>0</v>
      </c>
      <c r="S93" s="405">
        <v>2</v>
      </c>
      <c r="T93" s="405">
        <v>0</v>
      </c>
      <c r="U93" s="405">
        <v>0</v>
      </c>
      <c r="V93" s="405">
        <v>0</v>
      </c>
      <c r="W93" s="405">
        <v>0</v>
      </c>
      <c r="X93" s="405">
        <v>0</v>
      </c>
      <c r="Y93" s="405">
        <v>0</v>
      </c>
      <c r="Z93" s="405">
        <v>0</v>
      </c>
      <c r="AA93" s="405">
        <v>0</v>
      </c>
      <c r="AB93" s="405">
        <v>0</v>
      </c>
    </row>
    <row r="94" spans="1:28">
      <c r="A94" s="407"/>
      <c r="B94" s="407"/>
      <c r="C94" s="407"/>
      <c r="D94" s="407"/>
      <c r="E94" s="407"/>
      <c r="F94" s="407"/>
      <c r="G94" s="407"/>
      <c r="H94" s="407"/>
      <c r="I94" s="407"/>
      <c r="J94" s="407"/>
      <c r="K94" s="407"/>
      <c r="L94" s="407"/>
      <c r="M94" s="407"/>
      <c r="N94" s="407"/>
      <c r="O94" s="407"/>
      <c r="P94" s="407"/>
      <c r="Q94" s="407"/>
      <c r="R94" s="407"/>
      <c r="S94" s="407"/>
      <c r="T94" s="407"/>
      <c r="U94" s="407"/>
      <c r="V94" s="407"/>
      <c r="W94" s="407"/>
      <c r="X94" s="407"/>
      <c r="Y94" s="407"/>
      <c r="Z94" s="407"/>
      <c r="AA94" s="407"/>
      <c r="AB94" s="407"/>
    </row>
    <row r="95" spans="1:28">
      <c r="A95" s="744" t="s">
        <v>877</v>
      </c>
      <c r="B95" s="404">
        <v>19</v>
      </c>
      <c r="C95" s="404">
        <v>15</v>
      </c>
      <c r="D95" s="404">
        <v>1</v>
      </c>
      <c r="E95" s="404">
        <v>3</v>
      </c>
      <c r="F95" s="404">
        <v>0</v>
      </c>
      <c r="G95" s="404">
        <v>0</v>
      </c>
      <c r="H95" s="404">
        <v>0</v>
      </c>
      <c r="I95" s="404">
        <v>0</v>
      </c>
      <c r="J95" s="404">
        <v>0</v>
      </c>
      <c r="K95" s="404">
        <v>0</v>
      </c>
      <c r="L95" s="404">
        <v>0</v>
      </c>
      <c r="M95" s="404">
        <v>0</v>
      </c>
      <c r="N95" s="404">
        <v>0</v>
      </c>
      <c r="O95" s="796" t="s">
        <v>877</v>
      </c>
      <c r="P95" s="404">
        <v>20</v>
      </c>
      <c r="Q95" s="404">
        <v>16</v>
      </c>
      <c r="R95" s="404">
        <v>1</v>
      </c>
      <c r="S95" s="404">
        <v>3</v>
      </c>
      <c r="T95" s="404">
        <v>0</v>
      </c>
      <c r="U95" s="404">
        <v>0</v>
      </c>
      <c r="V95" s="404">
        <v>0</v>
      </c>
      <c r="W95" s="404">
        <v>0</v>
      </c>
      <c r="X95" s="404">
        <v>0</v>
      </c>
      <c r="Y95" s="404">
        <v>0</v>
      </c>
      <c r="Z95" s="404">
        <v>0</v>
      </c>
      <c r="AA95" s="404">
        <v>0</v>
      </c>
      <c r="AB95" s="404">
        <v>0</v>
      </c>
    </row>
    <row r="96" spans="1:28">
      <c r="A96" s="743" t="s">
        <v>1330</v>
      </c>
      <c r="B96" s="405">
        <v>19</v>
      </c>
      <c r="C96" s="405">
        <v>15</v>
      </c>
      <c r="D96" s="405">
        <v>1</v>
      </c>
      <c r="E96" s="405">
        <v>3</v>
      </c>
      <c r="F96" s="405">
        <v>0</v>
      </c>
      <c r="G96" s="405">
        <v>0</v>
      </c>
      <c r="H96" s="405">
        <v>0</v>
      </c>
      <c r="I96" s="405">
        <v>0</v>
      </c>
      <c r="J96" s="405">
        <v>0</v>
      </c>
      <c r="K96" s="405">
        <v>0</v>
      </c>
      <c r="L96" s="405">
        <v>0</v>
      </c>
      <c r="M96" s="405">
        <v>0</v>
      </c>
      <c r="N96" s="405">
        <v>0</v>
      </c>
      <c r="O96" s="794" t="s">
        <v>1330</v>
      </c>
      <c r="P96" s="405">
        <v>18</v>
      </c>
      <c r="Q96" s="405">
        <v>14</v>
      </c>
      <c r="R96" s="405">
        <v>1</v>
      </c>
      <c r="S96" s="405">
        <v>3</v>
      </c>
      <c r="T96" s="405">
        <v>0</v>
      </c>
      <c r="U96" s="405">
        <v>0</v>
      </c>
      <c r="V96" s="405">
        <v>0</v>
      </c>
      <c r="W96" s="405">
        <v>0</v>
      </c>
      <c r="X96" s="405">
        <v>0</v>
      </c>
      <c r="Y96" s="405">
        <v>0</v>
      </c>
      <c r="Z96" s="405">
        <v>0</v>
      </c>
      <c r="AA96" s="405">
        <v>0</v>
      </c>
      <c r="AB96" s="405">
        <v>0</v>
      </c>
    </row>
    <row r="97" spans="1:28">
      <c r="A97" s="743" t="s">
        <v>1329</v>
      </c>
      <c r="B97" s="405">
        <v>0</v>
      </c>
      <c r="C97" s="405">
        <v>0</v>
      </c>
      <c r="D97" s="405">
        <v>0</v>
      </c>
      <c r="E97" s="405">
        <v>0</v>
      </c>
      <c r="F97" s="405">
        <v>0</v>
      </c>
      <c r="G97" s="405">
        <v>0</v>
      </c>
      <c r="H97" s="405">
        <v>0</v>
      </c>
      <c r="I97" s="405">
        <v>0</v>
      </c>
      <c r="J97" s="405">
        <v>0</v>
      </c>
      <c r="K97" s="405">
        <v>0</v>
      </c>
      <c r="L97" s="405">
        <v>0</v>
      </c>
      <c r="M97" s="405">
        <v>0</v>
      </c>
      <c r="N97" s="405">
        <v>0</v>
      </c>
      <c r="O97" s="794" t="s">
        <v>1329</v>
      </c>
      <c r="P97" s="405">
        <v>0</v>
      </c>
      <c r="Q97" s="405">
        <v>0</v>
      </c>
      <c r="R97" s="405">
        <v>0</v>
      </c>
      <c r="S97" s="405">
        <v>0</v>
      </c>
      <c r="T97" s="405">
        <v>0</v>
      </c>
      <c r="U97" s="405">
        <v>0</v>
      </c>
      <c r="V97" s="405">
        <v>0</v>
      </c>
      <c r="W97" s="405">
        <v>0</v>
      </c>
      <c r="X97" s="405">
        <v>0</v>
      </c>
      <c r="Y97" s="405">
        <v>0</v>
      </c>
      <c r="Z97" s="405">
        <v>0</v>
      </c>
      <c r="AA97" s="405">
        <v>0</v>
      </c>
      <c r="AB97" s="405">
        <v>0</v>
      </c>
    </row>
    <row r="98" spans="1:28">
      <c r="A98" s="743" t="s">
        <v>1328</v>
      </c>
      <c r="B98" s="405">
        <v>0</v>
      </c>
      <c r="C98" s="405">
        <v>0</v>
      </c>
      <c r="D98" s="405">
        <v>0</v>
      </c>
      <c r="E98" s="405">
        <v>0</v>
      </c>
      <c r="F98" s="405">
        <v>0</v>
      </c>
      <c r="G98" s="405">
        <v>0</v>
      </c>
      <c r="H98" s="405">
        <v>0</v>
      </c>
      <c r="I98" s="405">
        <v>0</v>
      </c>
      <c r="J98" s="405">
        <v>0</v>
      </c>
      <c r="K98" s="405">
        <v>0</v>
      </c>
      <c r="L98" s="405">
        <v>0</v>
      </c>
      <c r="M98" s="405">
        <v>0</v>
      </c>
      <c r="N98" s="405">
        <v>0</v>
      </c>
      <c r="O98" s="794" t="s">
        <v>1328</v>
      </c>
      <c r="P98" s="405">
        <v>0</v>
      </c>
      <c r="Q98" s="405">
        <v>0</v>
      </c>
      <c r="R98" s="405">
        <v>0</v>
      </c>
      <c r="S98" s="405">
        <v>0</v>
      </c>
      <c r="T98" s="405">
        <v>0</v>
      </c>
      <c r="U98" s="405">
        <v>0</v>
      </c>
      <c r="V98" s="405">
        <v>0</v>
      </c>
      <c r="W98" s="405">
        <v>0</v>
      </c>
      <c r="X98" s="405">
        <v>0</v>
      </c>
      <c r="Y98" s="405">
        <v>0</v>
      </c>
      <c r="Z98" s="405">
        <v>0</v>
      </c>
      <c r="AA98" s="405">
        <v>0</v>
      </c>
      <c r="AB98" s="405">
        <v>0</v>
      </c>
    </row>
    <row r="99" spans="1:28">
      <c r="A99" s="743" t="s">
        <v>1327</v>
      </c>
      <c r="B99" s="405">
        <v>0</v>
      </c>
      <c r="C99" s="405">
        <v>0</v>
      </c>
      <c r="D99" s="405">
        <v>0</v>
      </c>
      <c r="E99" s="405">
        <v>0</v>
      </c>
      <c r="F99" s="405">
        <v>0</v>
      </c>
      <c r="G99" s="405">
        <v>0</v>
      </c>
      <c r="H99" s="405">
        <v>0</v>
      </c>
      <c r="I99" s="405">
        <v>0</v>
      </c>
      <c r="J99" s="405">
        <v>0</v>
      </c>
      <c r="K99" s="405">
        <v>0</v>
      </c>
      <c r="L99" s="405">
        <v>0</v>
      </c>
      <c r="M99" s="405">
        <v>0</v>
      </c>
      <c r="N99" s="405">
        <v>0</v>
      </c>
      <c r="O99" s="794" t="s">
        <v>1327</v>
      </c>
      <c r="P99" s="405">
        <v>2</v>
      </c>
      <c r="Q99" s="405">
        <v>2</v>
      </c>
      <c r="R99" s="405">
        <v>0</v>
      </c>
      <c r="S99" s="405">
        <v>0</v>
      </c>
      <c r="T99" s="405">
        <v>0</v>
      </c>
      <c r="U99" s="405">
        <v>0</v>
      </c>
      <c r="V99" s="405">
        <v>0</v>
      </c>
      <c r="W99" s="405">
        <v>0</v>
      </c>
      <c r="X99" s="405">
        <v>0</v>
      </c>
      <c r="Y99" s="405">
        <v>0</v>
      </c>
      <c r="Z99" s="405">
        <v>0</v>
      </c>
      <c r="AA99" s="405">
        <v>0</v>
      </c>
      <c r="AB99" s="405">
        <v>0</v>
      </c>
    </row>
    <row r="100" spans="1:28">
      <c r="A100" s="407"/>
      <c r="B100" s="407"/>
      <c r="C100" s="407"/>
      <c r="D100" s="407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  <c r="Q100" s="407"/>
      <c r="R100" s="407"/>
      <c r="S100" s="407"/>
      <c r="T100" s="407"/>
      <c r="U100" s="407"/>
      <c r="V100" s="407"/>
      <c r="W100" s="407"/>
      <c r="X100" s="407"/>
      <c r="Y100" s="407"/>
      <c r="Z100" s="407"/>
      <c r="AA100" s="407"/>
      <c r="AB100" s="407"/>
    </row>
    <row r="101" spans="1:28">
      <c r="A101" s="869" t="s">
        <v>4082</v>
      </c>
      <c r="B101" s="407"/>
      <c r="C101" s="407"/>
      <c r="D101" s="407"/>
      <c r="E101" s="407"/>
      <c r="F101" s="407"/>
      <c r="G101" s="407"/>
      <c r="H101" s="407"/>
      <c r="I101" s="407"/>
      <c r="J101" s="407"/>
      <c r="K101" s="407"/>
      <c r="L101" s="407"/>
      <c r="M101" s="407"/>
      <c r="N101" s="407"/>
      <c r="O101" s="407"/>
      <c r="P101" s="407"/>
      <c r="Q101" s="407"/>
      <c r="R101" s="407"/>
      <c r="S101" s="407"/>
      <c r="T101" s="407"/>
      <c r="U101" s="407"/>
      <c r="V101" s="407"/>
      <c r="W101" s="407"/>
      <c r="X101" s="407"/>
      <c r="Y101" s="407"/>
      <c r="Z101" s="407"/>
      <c r="AA101" s="407"/>
      <c r="AB101" s="407"/>
    </row>
  </sheetData>
  <mergeCells count="15">
    <mergeCell ref="C9:N9"/>
    <mergeCell ref="Q9:AB9"/>
    <mergeCell ref="C11:E11"/>
    <mergeCell ref="F11:H11"/>
    <mergeCell ref="I11:K11"/>
    <mergeCell ref="L11:N11"/>
    <mergeCell ref="Q11:S11"/>
    <mergeCell ref="T11:V11"/>
    <mergeCell ref="W11:Y11"/>
    <mergeCell ref="Z11:AB11"/>
    <mergeCell ref="B2:AB2"/>
    <mergeCell ref="B3:AB3"/>
    <mergeCell ref="C7:N7"/>
    <mergeCell ref="Q7:AB7"/>
    <mergeCell ref="B5:AB5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59" orientation="portrait" r:id="rId1"/>
  <headerFooter alignWithMargins="0"/>
  <colBreaks count="1" manualBreakCount="1">
    <brk id="14" max="1048575" man="1"/>
  </colBreaks>
</worksheet>
</file>

<file path=xl/worksheets/sheet133.xml><?xml version="1.0" encoding="utf-8"?>
<worksheet xmlns="http://schemas.openxmlformats.org/spreadsheetml/2006/main" xmlns:r="http://schemas.openxmlformats.org/officeDocument/2006/relationships">
  <sheetPr codeName="Hoja104">
    <outlinePr summaryBelow="0" summaryRight="0"/>
  </sheetPr>
  <dimension ref="A1:Y91"/>
  <sheetViews>
    <sheetView showGridLines="0" showRowColHeaders="0" zoomScaleNormal="100" workbookViewId="0"/>
  </sheetViews>
  <sheetFormatPr baseColWidth="10" defaultColWidth="8.88671875" defaultRowHeight="13.2"/>
  <cols>
    <col min="1" max="1" width="13.44140625" style="35" customWidth="1"/>
    <col min="2" max="2" width="23.88671875" style="35" customWidth="1"/>
    <col min="3" max="3" width="6.44140625" style="35" bestFit="1" customWidth="1"/>
    <col min="4" max="4" width="8.33203125" style="35" bestFit="1" customWidth="1"/>
    <col min="5" max="5" width="7.33203125" style="35" bestFit="1" customWidth="1"/>
    <col min="6" max="6" width="12.6640625" style="35" bestFit="1" customWidth="1"/>
    <col min="7" max="7" width="8.33203125" style="35" bestFit="1" customWidth="1"/>
    <col min="8" max="8" width="7.33203125" style="35" bestFit="1" customWidth="1"/>
    <col min="9" max="9" width="12.6640625" style="35" bestFit="1" customWidth="1"/>
    <col min="10" max="10" width="8.33203125" style="35" bestFit="1" customWidth="1"/>
    <col min="11" max="11" width="7.33203125" style="35" bestFit="1" customWidth="1"/>
    <col min="12" max="12" width="14.88671875" style="35" customWidth="1"/>
    <col min="13" max="13" width="8.33203125" style="35" bestFit="1" customWidth="1"/>
    <col min="14" max="14" width="7.33203125" style="35" bestFit="1" customWidth="1"/>
    <col min="15" max="15" width="14.88671875" style="35" customWidth="1"/>
    <col min="16" max="16" width="8.33203125" style="35" bestFit="1" customWidth="1"/>
    <col min="17" max="17" width="7.33203125" style="35" bestFit="1" customWidth="1"/>
    <col min="18" max="18" width="12.6640625" style="35" bestFit="1" customWidth="1"/>
    <col min="19" max="19" width="8.33203125" style="35" bestFit="1" customWidth="1"/>
    <col min="20" max="20" width="7.33203125" style="35" bestFit="1" customWidth="1"/>
    <col min="21" max="21" width="12.6640625" style="35" bestFit="1" customWidth="1"/>
    <col min="22" max="22" width="8.33203125" style="35" bestFit="1" customWidth="1"/>
    <col min="23" max="23" width="7.33203125" style="35" bestFit="1" customWidth="1"/>
    <col min="24" max="24" width="12.6640625" style="35" bestFit="1" customWidth="1"/>
    <col min="25" max="25" width="1" style="35" customWidth="1"/>
    <col min="26" max="256" width="8.88671875" style="35"/>
    <col min="257" max="257" width="13.44140625" style="35" customWidth="1"/>
    <col min="258" max="258" width="23.88671875" style="35" customWidth="1"/>
    <col min="259" max="259" width="6.44140625" style="35" bestFit="1" customWidth="1"/>
    <col min="260" max="260" width="8.33203125" style="35" bestFit="1" customWidth="1"/>
    <col min="261" max="261" width="7.33203125" style="35" bestFit="1" customWidth="1"/>
    <col min="262" max="262" width="12.6640625" style="35" bestFit="1" customWidth="1"/>
    <col min="263" max="263" width="8.33203125" style="35" bestFit="1" customWidth="1"/>
    <col min="264" max="264" width="7.33203125" style="35" bestFit="1" customWidth="1"/>
    <col min="265" max="265" width="12.6640625" style="35" bestFit="1" customWidth="1"/>
    <col min="266" max="266" width="8.33203125" style="35" bestFit="1" customWidth="1"/>
    <col min="267" max="267" width="7.33203125" style="35" bestFit="1" customWidth="1"/>
    <col min="268" max="268" width="14.88671875" style="35" customWidth="1"/>
    <col min="269" max="269" width="8.33203125" style="35" bestFit="1" customWidth="1"/>
    <col min="270" max="270" width="7.33203125" style="35" bestFit="1" customWidth="1"/>
    <col min="271" max="271" width="14.88671875" style="35" customWidth="1"/>
    <col min="272" max="272" width="8.33203125" style="35" bestFit="1" customWidth="1"/>
    <col min="273" max="273" width="7.33203125" style="35" bestFit="1" customWidth="1"/>
    <col min="274" max="274" width="12.6640625" style="35" bestFit="1" customWidth="1"/>
    <col min="275" max="275" width="8.33203125" style="35" bestFit="1" customWidth="1"/>
    <col min="276" max="276" width="7.33203125" style="35" bestFit="1" customWidth="1"/>
    <col min="277" max="277" width="12.6640625" style="35" bestFit="1" customWidth="1"/>
    <col min="278" max="278" width="8.33203125" style="35" bestFit="1" customWidth="1"/>
    <col min="279" max="279" width="7.33203125" style="35" bestFit="1" customWidth="1"/>
    <col min="280" max="280" width="12.6640625" style="35" bestFit="1" customWidth="1"/>
    <col min="281" max="281" width="1" style="35" customWidth="1"/>
    <col min="282" max="512" width="8.88671875" style="35"/>
    <col min="513" max="513" width="13.44140625" style="35" customWidth="1"/>
    <col min="514" max="514" width="23.88671875" style="35" customWidth="1"/>
    <col min="515" max="515" width="6.44140625" style="35" bestFit="1" customWidth="1"/>
    <col min="516" max="516" width="8.33203125" style="35" bestFit="1" customWidth="1"/>
    <col min="517" max="517" width="7.33203125" style="35" bestFit="1" customWidth="1"/>
    <col min="518" max="518" width="12.6640625" style="35" bestFit="1" customWidth="1"/>
    <col min="519" max="519" width="8.33203125" style="35" bestFit="1" customWidth="1"/>
    <col min="520" max="520" width="7.33203125" style="35" bestFit="1" customWidth="1"/>
    <col min="521" max="521" width="12.6640625" style="35" bestFit="1" customWidth="1"/>
    <col min="522" max="522" width="8.33203125" style="35" bestFit="1" customWidth="1"/>
    <col min="523" max="523" width="7.33203125" style="35" bestFit="1" customWidth="1"/>
    <col min="524" max="524" width="14.88671875" style="35" customWidth="1"/>
    <col min="525" max="525" width="8.33203125" style="35" bestFit="1" customWidth="1"/>
    <col min="526" max="526" width="7.33203125" style="35" bestFit="1" customWidth="1"/>
    <col min="527" max="527" width="14.88671875" style="35" customWidth="1"/>
    <col min="528" max="528" width="8.33203125" style="35" bestFit="1" customWidth="1"/>
    <col min="529" max="529" width="7.33203125" style="35" bestFit="1" customWidth="1"/>
    <col min="530" max="530" width="12.6640625" style="35" bestFit="1" customWidth="1"/>
    <col min="531" max="531" width="8.33203125" style="35" bestFit="1" customWidth="1"/>
    <col min="532" max="532" width="7.33203125" style="35" bestFit="1" customWidth="1"/>
    <col min="533" max="533" width="12.6640625" style="35" bestFit="1" customWidth="1"/>
    <col min="534" max="534" width="8.33203125" style="35" bestFit="1" customWidth="1"/>
    <col min="535" max="535" width="7.33203125" style="35" bestFit="1" customWidth="1"/>
    <col min="536" max="536" width="12.6640625" style="35" bestFit="1" customWidth="1"/>
    <col min="537" max="537" width="1" style="35" customWidth="1"/>
    <col min="538" max="768" width="8.88671875" style="35"/>
    <col min="769" max="769" width="13.44140625" style="35" customWidth="1"/>
    <col min="770" max="770" width="23.88671875" style="35" customWidth="1"/>
    <col min="771" max="771" width="6.44140625" style="35" bestFit="1" customWidth="1"/>
    <col min="772" max="772" width="8.33203125" style="35" bestFit="1" customWidth="1"/>
    <col min="773" max="773" width="7.33203125" style="35" bestFit="1" customWidth="1"/>
    <col min="774" max="774" width="12.6640625" style="35" bestFit="1" customWidth="1"/>
    <col min="775" max="775" width="8.33203125" style="35" bestFit="1" customWidth="1"/>
    <col min="776" max="776" width="7.33203125" style="35" bestFit="1" customWidth="1"/>
    <col min="777" max="777" width="12.6640625" style="35" bestFit="1" customWidth="1"/>
    <col min="778" max="778" width="8.33203125" style="35" bestFit="1" customWidth="1"/>
    <col min="779" max="779" width="7.33203125" style="35" bestFit="1" customWidth="1"/>
    <col min="780" max="780" width="14.88671875" style="35" customWidth="1"/>
    <col min="781" max="781" width="8.33203125" style="35" bestFit="1" customWidth="1"/>
    <col min="782" max="782" width="7.33203125" style="35" bestFit="1" customWidth="1"/>
    <col min="783" max="783" width="14.88671875" style="35" customWidth="1"/>
    <col min="784" max="784" width="8.33203125" style="35" bestFit="1" customWidth="1"/>
    <col min="785" max="785" width="7.33203125" style="35" bestFit="1" customWidth="1"/>
    <col min="786" max="786" width="12.6640625" style="35" bestFit="1" customWidth="1"/>
    <col min="787" max="787" width="8.33203125" style="35" bestFit="1" customWidth="1"/>
    <col min="788" max="788" width="7.33203125" style="35" bestFit="1" customWidth="1"/>
    <col min="789" max="789" width="12.6640625" style="35" bestFit="1" customWidth="1"/>
    <col min="790" max="790" width="8.33203125" style="35" bestFit="1" customWidth="1"/>
    <col min="791" max="791" width="7.33203125" style="35" bestFit="1" customWidth="1"/>
    <col min="792" max="792" width="12.6640625" style="35" bestFit="1" customWidth="1"/>
    <col min="793" max="793" width="1" style="35" customWidth="1"/>
    <col min="794" max="1024" width="8.88671875" style="35"/>
    <col min="1025" max="1025" width="13.44140625" style="35" customWidth="1"/>
    <col min="1026" max="1026" width="23.88671875" style="35" customWidth="1"/>
    <col min="1027" max="1027" width="6.44140625" style="35" bestFit="1" customWidth="1"/>
    <col min="1028" max="1028" width="8.33203125" style="35" bestFit="1" customWidth="1"/>
    <col min="1029" max="1029" width="7.33203125" style="35" bestFit="1" customWidth="1"/>
    <col min="1030" max="1030" width="12.6640625" style="35" bestFit="1" customWidth="1"/>
    <col min="1031" max="1031" width="8.33203125" style="35" bestFit="1" customWidth="1"/>
    <col min="1032" max="1032" width="7.33203125" style="35" bestFit="1" customWidth="1"/>
    <col min="1033" max="1033" width="12.6640625" style="35" bestFit="1" customWidth="1"/>
    <col min="1034" max="1034" width="8.33203125" style="35" bestFit="1" customWidth="1"/>
    <col min="1035" max="1035" width="7.33203125" style="35" bestFit="1" customWidth="1"/>
    <col min="1036" max="1036" width="14.88671875" style="35" customWidth="1"/>
    <col min="1037" max="1037" width="8.33203125" style="35" bestFit="1" customWidth="1"/>
    <col min="1038" max="1038" width="7.33203125" style="35" bestFit="1" customWidth="1"/>
    <col min="1039" max="1039" width="14.88671875" style="35" customWidth="1"/>
    <col min="1040" max="1040" width="8.33203125" style="35" bestFit="1" customWidth="1"/>
    <col min="1041" max="1041" width="7.33203125" style="35" bestFit="1" customWidth="1"/>
    <col min="1042" max="1042" width="12.6640625" style="35" bestFit="1" customWidth="1"/>
    <col min="1043" max="1043" width="8.33203125" style="35" bestFit="1" customWidth="1"/>
    <col min="1044" max="1044" width="7.33203125" style="35" bestFit="1" customWidth="1"/>
    <col min="1045" max="1045" width="12.6640625" style="35" bestFit="1" customWidth="1"/>
    <col min="1046" max="1046" width="8.33203125" style="35" bestFit="1" customWidth="1"/>
    <col min="1047" max="1047" width="7.33203125" style="35" bestFit="1" customWidth="1"/>
    <col min="1048" max="1048" width="12.6640625" style="35" bestFit="1" customWidth="1"/>
    <col min="1049" max="1049" width="1" style="35" customWidth="1"/>
    <col min="1050" max="1280" width="8.88671875" style="35"/>
    <col min="1281" max="1281" width="13.44140625" style="35" customWidth="1"/>
    <col min="1282" max="1282" width="23.88671875" style="35" customWidth="1"/>
    <col min="1283" max="1283" width="6.44140625" style="35" bestFit="1" customWidth="1"/>
    <col min="1284" max="1284" width="8.33203125" style="35" bestFit="1" customWidth="1"/>
    <col min="1285" max="1285" width="7.33203125" style="35" bestFit="1" customWidth="1"/>
    <col min="1286" max="1286" width="12.6640625" style="35" bestFit="1" customWidth="1"/>
    <col min="1287" max="1287" width="8.33203125" style="35" bestFit="1" customWidth="1"/>
    <col min="1288" max="1288" width="7.33203125" style="35" bestFit="1" customWidth="1"/>
    <col min="1289" max="1289" width="12.6640625" style="35" bestFit="1" customWidth="1"/>
    <col min="1290" max="1290" width="8.33203125" style="35" bestFit="1" customWidth="1"/>
    <col min="1291" max="1291" width="7.33203125" style="35" bestFit="1" customWidth="1"/>
    <col min="1292" max="1292" width="14.88671875" style="35" customWidth="1"/>
    <col min="1293" max="1293" width="8.33203125" style="35" bestFit="1" customWidth="1"/>
    <col min="1294" max="1294" width="7.33203125" style="35" bestFit="1" customWidth="1"/>
    <col min="1295" max="1295" width="14.88671875" style="35" customWidth="1"/>
    <col min="1296" max="1296" width="8.33203125" style="35" bestFit="1" customWidth="1"/>
    <col min="1297" max="1297" width="7.33203125" style="35" bestFit="1" customWidth="1"/>
    <col min="1298" max="1298" width="12.6640625" style="35" bestFit="1" customWidth="1"/>
    <col min="1299" max="1299" width="8.33203125" style="35" bestFit="1" customWidth="1"/>
    <col min="1300" max="1300" width="7.33203125" style="35" bestFit="1" customWidth="1"/>
    <col min="1301" max="1301" width="12.6640625" style="35" bestFit="1" customWidth="1"/>
    <col min="1302" max="1302" width="8.33203125" style="35" bestFit="1" customWidth="1"/>
    <col min="1303" max="1303" width="7.33203125" style="35" bestFit="1" customWidth="1"/>
    <col min="1304" max="1304" width="12.6640625" style="35" bestFit="1" customWidth="1"/>
    <col min="1305" max="1305" width="1" style="35" customWidth="1"/>
    <col min="1306" max="1536" width="8.88671875" style="35"/>
    <col min="1537" max="1537" width="13.44140625" style="35" customWidth="1"/>
    <col min="1538" max="1538" width="23.88671875" style="35" customWidth="1"/>
    <col min="1539" max="1539" width="6.44140625" style="35" bestFit="1" customWidth="1"/>
    <col min="1540" max="1540" width="8.33203125" style="35" bestFit="1" customWidth="1"/>
    <col min="1541" max="1541" width="7.33203125" style="35" bestFit="1" customWidth="1"/>
    <col min="1542" max="1542" width="12.6640625" style="35" bestFit="1" customWidth="1"/>
    <col min="1543" max="1543" width="8.33203125" style="35" bestFit="1" customWidth="1"/>
    <col min="1544" max="1544" width="7.33203125" style="35" bestFit="1" customWidth="1"/>
    <col min="1545" max="1545" width="12.6640625" style="35" bestFit="1" customWidth="1"/>
    <col min="1546" max="1546" width="8.33203125" style="35" bestFit="1" customWidth="1"/>
    <col min="1547" max="1547" width="7.33203125" style="35" bestFit="1" customWidth="1"/>
    <col min="1548" max="1548" width="14.88671875" style="35" customWidth="1"/>
    <col min="1549" max="1549" width="8.33203125" style="35" bestFit="1" customWidth="1"/>
    <col min="1550" max="1550" width="7.33203125" style="35" bestFit="1" customWidth="1"/>
    <col min="1551" max="1551" width="14.88671875" style="35" customWidth="1"/>
    <col min="1552" max="1552" width="8.33203125" style="35" bestFit="1" customWidth="1"/>
    <col min="1553" max="1553" width="7.33203125" style="35" bestFit="1" customWidth="1"/>
    <col min="1554" max="1554" width="12.6640625" style="35" bestFit="1" customWidth="1"/>
    <col min="1555" max="1555" width="8.33203125" style="35" bestFit="1" customWidth="1"/>
    <col min="1556" max="1556" width="7.33203125" style="35" bestFit="1" customWidth="1"/>
    <col min="1557" max="1557" width="12.6640625" style="35" bestFit="1" customWidth="1"/>
    <col min="1558" max="1558" width="8.33203125" style="35" bestFit="1" customWidth="1"/>
    <col min="1559" max="1559" width="7.33203125" style="35" bestFit="1" customWidth="1"/>
    <col min="1560" max="1560" width="12.6640625" style="35" bestFit="1" customWidth="1"/>
    <col min="1561" max="1561" width="1" style="35" customWidth="1"/>
    <col min="1562" max="1792" width="8.88671875" style="35"/>
    <col min="1793" max="1793" width="13.44140625" style="35" customWidth="1"/>
    <col min="1794" max="1794" width="23.88671875" style="35" customWidth="1"/>
    <col min="1795" max="1795" width="6.44140625" style="35" bestFit="1" customWidth="1"/>
    <col min="1796" max="1796" width="8.33203125" style="35" bestFit="1" customWidth="1"/>
    <col min="1797" max="1797" width="7.33203125" style="35" bestFit="1" customWidth="1"/>
    <col min="1798" max="1798" width="12.6640625" style="35" bestFit="1" customWidth="1"/>
    <col min="1799" max="1799" width="8.33203125" style="35" bestFit="1" customWidth="1"/>
    <col min="1800" max="1800" width="7.33203125" style="35" bestFit="1" customWidth="1"/>
    <col min="1801" max="1801" width="12.6640625" style="35" bestFit="1" customWidth="1"/>
    <col min="1802" max="1802" width="8.33203125" style="35" bestFit="1" customWidth="1"/>
    <col min="1803" max="1803" width="7.33203125" style="35" bestFit="1" customWidth="1"/>
    <col min="1804" max="1804" width="14.88671875" style="35" customWidth="1"/>
    <col min="1805" max="1805" width="8.33203125" style="35" bestFit="1" customWidth="1"/>
    <col min="1806" max="1806" width="7.33203125" style="35" bestFit="1" customWidth="1"/>
    <col min="1807" max="1807" width="14.88671875" style="35" customWidth="1"/>
    <col min="1808" max="1808" width="8.33203125" style="35" bestFit="1" customWidth="1"/>
    <col min="1809" max="1809" width="7.33203125" style="35" bestFit="1" customWidth="1"/>
    <col min="1810" max="1810" width="12.6640625" style="35" bestFit="1" customWidth="1"/>
    <col min="1811" max="1811" width="8.33203125" style="35" bestFit="1" customWidth="1"/>
    <col min="1812" max="1812" width="7.33203125" style="35" bestFit="1" customWidth="1"/>
    <col min="1813" max="1813" width="12.6640625" style="35" bestFit="1" customWidth="1"/>
    <col min="1814" max="1814" width="8.33203125" style="35" bestFit="1" customWidth="1"/>
    <col min="1815" max="1815" width="7.33203125" style="35" bestFit="1" customWidth="1"/>
    <col min="1816" max="1816" width="12.6640625" style="35" bestFit="1" customWidth="1"/>
    <col min="1817" max="1817" width="1" style="35" customWidth="1"/>
    <col min="1818" max="2048" width="8.88671875" style="35"/>
    <col min="2049" max="2049" width="13.44140625" style="35" customWidth="1"/>
    <col min="2050" max="2050" width="23.88671875" style="35" customWidth="1"/>
    <col min="2051" max="2051" width="6.44140625" style="35" bestFit="1" customWidth="1"/>
    <col min="2052" max="2052" width="8.33203125" style="35" bestFit="1" customWidth="1"/>
    <col min="2053" max="2053" width="7.33203125" style="35" bestFit="1" customWidth="1"/>
    <col min="2054" max="2054" width="12.6640625" style="35" bestFit="1" customWidth="1"/>
    <col min="2055" max="2055" width="8.33203125" style="35" bestFit="1" customWidth="1"/>
    <col min="2056" max="2056" width="7.33203125" style="35" bestFit="1" customWidth="1"/>
    <col min="2057" max="2057" width="12.6640625" style="35" bestFit="1" customWidth="1"/>
    <col min="2058" max="2058" width="8.33203125" style="35" bestFit="1" customWidth="1"/>
    <col min="2059" max="2059" width="7.33203125" style="35" bestFit="1" customWidth="1"/>
    <col min="2060" max="2060" width="14.88671875" style="35" customWidth="1"/>
    <col min="2061" max="2061" width="8.33203125" style="35" bestFit="1" customWidth="1"/>
    <col min="2062" max="2062" width="7.33203125" style="35" bestFit="1" customWidth="1"/>
    <col min="2063" max="2063" width="14.88671875" style="35" customWidth="1"/>
    <col min="2064" max="2064" width="8.33203125" style="35" bestFit="1" customWidth="1"/>
    <col min="2065" max="2065" width="7.33203125" style="35" bestFit="1" customWidth="1"/>
    <col min="2066" max="2066" width="12.6640625" style="35" bestFit="1" customWidth="1"/>
    <col min="2067" max="2067" width="8.33203125" style="35" bestFit="1" customWidth="1"/>
    <col min="2068" max="2068" width="7.33203125" style="35" bestFit="1" customWidth="1"/>
    <col min="2069" max="2069" width="12.6640625" style="35" bestFit="1" customWidth="1"/>
    <col min="2070" max="2070" width="8.33203125" style="35" bestFit="1" customWidth="1"/>
    <col min="2071" max="2071" width="7.33203125" style="35" bestFit="1" customWidth="1"/>
    <col min="2072" max="2072" width="12.6640625" style="35" bestFit="1" customWidth="1"/>
    <col min="2073" max="2073" width="1" style="35" customWidth="1"/>
    <col min="2074" max="2304" width="8.88671875" style="35"/>
    <col min="2305" max="2305" width="13.44140625" style="35" customWidth="1"/>
    <col min="2306" max="2306" width="23.88671875" style="35" customWidth="1"/>
    <col min="2307" max="2307" width="6.44140625" style="35" bestFit="1" customWidth="1"/>
    <col min="2308" max="2308" width="8.33203125" style="35" bestFit="1" customWidth="1"/>
    <col min="2309" max="2309" width="7.33203125" style="35" bestFit="1" customWidth="1"/>
    <col min="2310" max="2310" width="12.6640625" style="35" bestFit="1" customWidth="1"/>
    <col min="2311" max="2311" width="8.33203125" style="35" bestFit="1" customWidth="1"/>
    <col min="2312" max="2312" width="7.33203125" style="35" bestFit="1" customWidth="1"/>
    <col min="2313" max="2313" width="12.6640625" style="35" bestFit="1" customWidth="1"/>
    <col min="2314" max="2314" width="8.33203125" style="35" bestFit="1" customWidth="1"/>
    <col min="2315" max="2315" width="7.33203125" style="35" bestFit="1" customWidth="1"/>
    <col min="2316" max="2316" width="14.88671875" style="35" customWidth="1"/>
    <col min="2317" max="2317" width="8.33203125" style="35" bestFit="1" customWidth="1"/>
    <col min="2318" max="2318" width="7.33203125" style="35" bestFit="1" customWidth="1"/>
    <col min="2319" max="2319" width="14.88671875" style="35" customWidth="1"/>
    <col min="2320" max="2320" width="8.33203125" style="35" bestFit="1" customWidth="1"/>
    <col min="2321" max="2321" width="7.33203125" style="35" bestFit="1" customWidth="1"/>
    <col min="2322" max="2322" width="12.6640625" style="35" bestFit="1" customWidth="1"/>
    <col min="2323" max="2323" width="8.33203125" style="35" bestFit="1" customWidth="1"/>
    <col min="2324" max="2324" width="7.33203125" style="35" bestFit="1" customWidth="1"/>
    <col min="2325" max="2325" width="12.6640625" style="35" bestFit="1" customWidth="1"/>
    <col min="2326" max="2326" width="8.33203125" style="35" bestFit="1" customWidth="1"/>
    <col min="2327" max="2327" width="7.33203125" style="35" bestFit="1" customWidth="1"/>
    <col min="2328" max="2328" width="12.6640625" style="35" bestFit="1" customWidth="1"/>
    <col min="2329" max="2329" width="1" style="35" customWidth="1"/>
    <col min="2330" max="2560" width="8.88671875" style="35"/>
    <col min="2561" max="2561" width="13.44140625" style="35" customWidth="1"/>
    <col min="2562" max="2562" width="23.88671875" style="35" customWidth="1"/>
    <col min="2563" max="2563" width="6.44140625" style="35" bestFit="1" customWidth="1"/>
    <col min="2564" max="2564" width="8.33203125" style="35" bestFit="1" customWidth="1"/>
    <col min="2565" max="2565" width="7.33203125" style="35" bestFit="1" customWidth="1"/>
    <col min="2566" max="2566" width="12.6640625" style="35" bestFit="1" customWidth="1"/>
    <col min="2567" max="2567" width="8.33203125" style="35" bestFit="1" customWidth="1"/>
    <col min="2568" max="2568" width="7.33203125" style="35" bestFit="1" customWidth="1"/>
    <col min="2569" max="2569" width="12.6640625" style="35" bestFit="1" customWidth="1"/>
    <col min="2570" max="2570" width="8.33203125" style="35" bestFit="1" customWidth="1"/>
    <col min="2571" max="2571" width="7.33203125" style="35" bestFit="1" customWidth="1"/>
    <col min="2572" max="2572" width="14.88671875" style="35" customWidth="1"/>
    <col min="2573" max="2573" width="8.33203125" style="35" bestFit="1" customWidth="1"/>
    <col min="2574" max="2574" width="7.33203125" style="35" bestFit="1" customWidth="1"/>
    <col min="2575" max="2575" width="14.88671875" style="35" customWidth="1"/>
    <col min="2576" max="2576" width="8.33203125" style="35" bestFit="1" customWidth="1"/>
    <col min="2577" max="2577" width="7.33203125" style="35" bestFit="1" customWidth="1"/>
    <col min="2578" max="2578" width="12.6640625" style="35" bestFit="1" customWidth="1"/>
    <col min="2579" max="2579" width="8.33203125" style="35" bestFit="1" customWidth="1"/>
    <col min="2580" max="2580" width="7.33203125" style="35" bestFit="1" customWidth="1"/>
    <col min="2581" max="2581" width="12.6640625" style="35" bestFit="1" customWidth="1"/>
    <col min="2582" max="2582" width="8.33203125" style="35" bestFit="1" customWidth="1"/>
    <col min="2583" max="2583" width="7.33203125" style="35" bestFit="1" customWidth="1"/>
    <col min="2584" max="2584" width="12.6640625" style="35" bestFit="1" customWidth="1"/>
    <col min="2585" max="2585" width="1" style="35" customWidth="1"/>
    <col min="2586" max="2816" width="8.88671875" style="35"/>
    <col min="2817" max="2817" width="13.44140625" style="35" customWidth="1"/>
    <col min="2818" max="2818" width="23.88671875" style="35" customWidth="1"/>
    <col min="2819" max="2819" width="6.44140625" style="35" bestFit="1" customWidth="1"/>
    <col min="2820" max="2820" width="8.33203125" style="35" bestFit="1" customWidth="1"/>
    <col min="2821" max="2821" width="7.33203125" style="35" bestFit="1" customWidth="1"/>
    <col min="2822" max="2822" width="12.6640625" style="35" bestFit="1" customWidth="1"/>
    <col min="2823" max="2823" width="8.33203125" style="35" bestFit="1" customWidth="1"/>
    <col min="2824" max="2824" width="7.33203125" style="35" bestFit="1" customWidth="1"/>
    <col min="2825" max="2825" width="12.6640625" style="35" bestFit="1" customWidth="1"/>
    <col min="2826" max="2826" width="8.33203125" style="35" bestFit="1" customWidth="1"/>
    <col min="2827" max="2827" width="7.33203125" style="35" bestFit="1" customWidth="1"/>
    <col min="2828" max="2828" width="14.88671875" style="35" customWidth="1"/>
    <col min="2829" max="2829" width="8.33203125" style="35" bestFit="1" customWidth="1"/>
    <col min="2830" max="2830" width="7.33203125" style="35" bestFit="1" customWidth="1"/>
    <col min="2831" max="2831" width="14.88671875" style="35" customWidth="1"/>
    <col min="2832" max="2832" width="8.33203125" style="35" bestFit="1" customWidth="1"/>
    <col min="2833" max="2833" width="7.33203125" style="35" bestFit="1" customWidth="1"/>
    <col min="2834" max="2834" width="12.6640625" style="35" bestFit="1" customWidth="1"/>
    <col min="2835" max="2835" width="8.33203125" style="35" bestFit="1" customWidth="1"/>
    <col min="2836" max="2836" width="7.33203125" style="35" bestFit="1" customWidth="1"/>
    <col min="2837" max="2837" width="12.6640625" style="35" bestFit="1" customWidth="1"/>
    <col min="2838" max="2838" width="8.33203125" style="35" bestFit="1" customWidth="1"/>
    <col min="2839" max="2839" width="7.33203125" style="35" bestFit="1" customWidth="1"/>
    <col min="2840" max="2840" width="12.6640625" style="35" bestFit="1" customWidth="1"/>
    <col min="2841" max="2841" width="1" style="35" customWidth="1"/>
    <col min="2842" max="3072" width="8.88671875" style="35"/>
    <col min="3073" max="3073" width="13.44140625" style="35" customWidth="1"/>
    <col min="3074" max="3074" width="23.88671875" style="35" customWidth="1"/>
    <col min="3075" max="3075" width="6.44140625" style="35" bestFit="1" customWidth="1"/>
    <col min="3076" max="3076" width="8.33203125" style="35" bestFit="1" customWidth="1"/>
    <col min="3077" max="3077" width="7.33203125" style="35" bestFit="1" customWidth="1"/>
    <col min="3078" max="3078" width="12.6640625" style="35" bestFit="1" customWidth="1"/>
    <col min="3079" max="3079" width="8.33203125" style="35" bestFit="1" customWidth="1"/>
    <col min="3080" max="3080" width="7.33203125" style="35" bestFit="1" customWidth="1"/>
    <col min="3081" max="3081" width="12.6640625" style="35" bestFit="1" customWidth="1"/>
    <col min="3082" max="3082" width="8.33203125" style="35" bestFit="1" customWidth="1"/>
    <col min="3083" max="3083" width="7.33203125" style="35" bestFit="1" customWidth="1"/>
    <col min="3084" max="3084" width="14.88671875" style="35" customWidth="1"/>
    <col min="3085" max="3085" width="8.33203125" style="35" bestFit="1" customWidth="1"/>
    <col min="3086" max="3086" width="7.33203125" style="35" bestFit="1" customWidth="1"/>
    <col min="3087" max="3087" width="14.88671875" style="35" customWidth="1"/>
    <col min="3088" max="3088" width="8.33203125" style="35" bestFit="1" customWidth="1"/>
    <col min="3089" max="3089" width="7.33203125" style="35" bestFit="1" customWidth="1"/>
    <col min="3090" max="3090" width="12.6640625" style="35" bestFit="1" customWidth="1"/>
    <col min="3091" max="3091" width="8.33203125" style="35" bestFit="1" customWidth="1"/>
    <col min="3092" max="3092" width="7.33203125" style="35" bestFit="1" customWidth="1"/>
    <col min="3093" max="3093" width="12.6640625" style="35" bestFit="1" customWidth="1"/>
    <col min="3094" max="3094" width="8.33203125" style="35" bestFit="1" customWidth="1"/>
    <col min="3095" max="3095" width="7.33203125" style="35" bestFit="1" customWidth="1"/>
    <col min="3096" max="3096" width="12.6640625" style="35" bestFit="1" customWidth="1"/>
    <col min="3097" max="3097" width="1" style="35" customWidth="1"/>
    <col min="3098" max="3328" width="8.88671875" style="35"/>
    <col min="3329" max="3329" width="13.44140625" style="35" customWidth="1"/>
    <col min="3330" max="3330" width="23.88671875" style="35" customWidth="1"/>
    <col min="3331" max="3331" width="6.44140625" style="35" bestFit="1" customWidth="1"/>
    <col min="3332" max="3332" width="8.33203125" style="35" bestFit="1" customWidth="1"/>
    <col min="3333" max="3333" width="7.33203125" style="35" bestFit="1" customWidth="1"/>
    <col min="3334" max="3334" width="12.6640625" style="35" bestFit="1" customWidth="1"/>
    <col min="3335" max="3335" width="8.33203125" style="35" bestFit="1" customWidth="1"/>
    <col min="3336" max="3336" width="7.33203125" style="35" bestFit="1" customWidth="1"/>
    <col min="3337" max="3337" width="12.6640625" style="35" bestFit="1" customWidth="1"/>
    <col min="3338" max="3338" width="8.33203125" style="35" bestFit="1" customWidth="1"/>
    <col min="3339" max="3339" width="7.33203125" style="35" bestFit="1" customWidth="1"/>
    <col min="3340" max="3340" width="14.88671875" style="35" customWidth="1"/>
    <col min="3341" max="3341" width="8.33203125" style="35" bestFit="1" customWidth="1"/>
    <col min="3342" max="3342" width="7.33203125" style="35" bestFit="1" customWidth="1"/>
    <col min="3343" max="3343" width="14.88671875" style="35" customWidth="1"/>
    <col min="3344" max="3344" width="8.33203125" style="35" bestFit="1" customWidth="1"/>
    <col min="3345" max="3345" width="7.33203125" style="35" bestFit="1" customWidth="1"/>
    <col min="3346" max="3346" width="12.6640625" style="35" bestFit="1" customWidth="1"/>
    <col min="3347" max="3347" width="8.33203125" style="35" bestFit="1" customWidth="1"/>
    <col min="3348" max="3348" width="7.33203125" style="35" bestFit="1" customWidth="1"/>
    <col min="3349" max="3349" width="12.6640625" style="35" bestFit="1" customWidth="1"/>
    <col min="3350" max="3350" width="8.33203125" style="35" bestFit="1" customWidth="1"/>
    <col min="3351" max="3351" width="7.33203125" style="35" bestFit="1" customWidth="1"/>
    <col min="3352" max="3352" width="12.6640625" style="35" bestFit="1" customWidth="1"/>
    <col min="3353" max="3353" width="1" style="35" customWidth="1"/>
    <col min="3354" max="3584" width="8.88671875" style="35"/>
    <col min="3585" max="3585" width="13.44140625" style="35" customWidth="1"/>
    <col min="3586" max="3586" width="23.88671875" style="35" customWidth="1"/>
    <col min="3587" max="3587" width="6.44140625" style="35" bestFit="1" customWidth="1"/>
    <col min="3588" max="3588" width="8.33203125" style="35" bestFit="1" customWidth="1"/>
    <col min="3589" max="3589" width="7.33203125" style="35" bestFit="1" customWidth="1"/>
    <col min="3590" max="3590" width="12.6640625" style="35" bestFit="1" customWidth="1"/>
    <col min="3591" max="3591" width="8.33203125" style="35" bestFit="1" customWidth="1"/>
    <col min="3592" max="3592" width="7.33203125" style="35" bestFit="1" customWidth="1"/>
    <col min="3593" max="3593" width="12.6640625" style="35" bestFit="1" customWidth="1"/>
    <col min="3594" max="3594" width="8.33203125" style="35" bestFit="1" customWidth="1"/>
    <col min="3595" max="3595" width="7.33203125" style="35" bestFit="1" customWidth="1"/>
    <col min="3596" max="3596" width="14.88671875" style="35" customWidth="1"/>
    <col min="3597" max="3597" width="8.33203125" style="35" bestFit="1" customWidth="1"/>
    <col min="3598" max="3598" width="7.33203125" style="35" bestFit="1" customWidth="1"/>
    <col min="3599" max="3599" width="14.88671875" style="35" customWidth="1"/>
    <col min="3600" max="3600" width="8.33203125" style="35" bestFit="1" customWidth="1"/>
    <col min="3601" max="3601" width="7.33203125" style="35" bestFit="1" customWidth="1"/>
    <col min="3602" max="3602" width="12.6640625" style="35" bestFit="1" customWidth="1"/>
    <col min="3603" max="3603" width="8.33203125" style="35" bestFit="1" customWidth="1"/>
    <col min="3604" max="3604" width="7.33203125" style="35" bestFit="1" customWidth="1"/>
    <col min="3605" max="3605" width="12.6640625" style="35" bestFit="1" customWidth="1"/>
    <col min="3606" max="3606" width="8.33203125" style="35" bestFit="1" customWidth="1"/>
    <col min="3607" max="3607" width="7.33203125" style="35" bestFit="1" customWidth="1"/>
    <col min="3608" max="3608" width="12.6640625" style="35" bestFit="1" customWidth="1"/>
    <col min="3609" max="3609" width="1" style="35" customWidth="1"/>
    <col min="3610" max="3840" width="8.88671875" style="35"/>
    <col min="3841" max="3841" width="13.44140625" style="35" customWidth="1"/>
    <col min="3842" max="3842" width="23.88671875" style="35" customWidth="1"/>
    <col min="3843" max="3843" width="6.44140625" style="35" bestFit="1" customWidth="1"/>
    <col min="3844" max="3844" width="8.33203125" style="35" bestFit="1" customWidth="1"/>
    <col min="3845" max="3845" width="7.33203125" style="35" bestFit="1" customWidth="1"/>
    <col min="3846" max="3846" width="12.6640625" style="35" bestFit="1" customWidth="1"/>
    <col min="3847" max="3847" width="8.33203125" style="35" bestFit="1" customWidth="1"/>
    <col min="3848" max="3848" width="7.33203125" style="35" bestFit="1" customWidth="1"/>
    <col min="3849" max="3849" width="12.6640625" style="35" bestFit="1" customWidth="1"/>
    <col min="3850" max="3850" width="8.33203125" style="35" bestFit="1" customWidth="1"/>
    <col min="3851" max="3851" width="7.33203125" style="35" bestFit="1" customWidth="1"/>
    <col min="3852" max="3852" width="14.88671875" style="35" customWidth="1"/>
    <col min="3853" max="3853" width="8.33203125" style="35" bestFit="1" customWidth="1"/>
    <col min="3854" max="3854" width="7.33203125" style="35" bestFit="1" customWidth="1"/>
    <col min="3855" max="3855" width="14.88671875" style="35" customWidth="1"/>
    <col min="3856" max="3856" width="8.33203125" style="35" bestFit="1" customWidth="1"/>
    <col min="3857" max="3857" width="7.33203125" style="35" bestFit="1" customWidth="1"/>
    <col min="3858" max="3858" width="12.6640625" style="35" bestFit="1" customWidth="1"/>
    <col min="3859" max="3859" width="8.33203125" style="35" bestFit="1" customWidth="1"/>
    <col min="3860" max="3860" width="7.33203125" style="35" bestFit="1" customWidth="1"/>
    <col min="3861" max="3861" width="12.6640625" style="35" bestFit="1" customWidth="1"/>
    <col min="3862" max="3862" width="8.33203125" style="35" bestFit="1" customWidth="1"/>
    <col min="3863" max="3863" width="7.33203125" style="35" bestFit="1" customWidth="1"/>
    <col min="3864" max="3864" width="12.6640625" style="35" bestFit="1" customWidth="1"/>
    <col min="3865" max="3865" width="1" style="35" customWidth="1"/>
    <col min="3866" max="4096" width="8.88671875" style="35"/>
    <col min="4097" max="4097" width="13.44140625" style="35" customWidth="1"/>
    <col min="4098" max="4098" width="23.88671875" style="35" customWidth="1"/>
    <col min="4099" max="4099" width="6.44140625" style="35" bestFit="1" customWidth="1"/>
    <col min="4100" max="4100" width="8.33203125" style="35" bestFit="1" customWidth="1"/>
    <col min="4101" max="4101" width="7.33203125" style="35" bestFit="1" customWidth="1"/>
    <col min="4102" max="4102" width="12.6640625" style="35" bestFit="1" customWidth="1"/>
    <col min="4103" max="4103" width="8.33203125" style="35" bestFit="1" customWidth="1"/>
    <col min="4104" max="4104" width="7.33203125" style="35" bestFit="1" customWidth="1"/>
    <col min="4105" max="4105" width="12.6640625" style="35" bestFit="1" customWidth="1"/>
    <col min="4106" max="4106" width="8.33203125" style="35" bestFit="1" customWidth="1"/>
    <col min="4107" max="4107" width="7.33203125" style="35" bestFit="1" customWidth="1"/>
    <col min="4108" max="4108" width="14.88671875" style="35" customWidth="1"/>
    <col min="4109" max="4109" width="8.33203125" style="35" bestFit="1" customWidth="1"/>
    <col min="4110" max="4110" width="7.33203125" style="35" bestFit="1" customWidth="1"/>
    <col min="4111" max="4111" width="14.88671875" style="35" customWidth="1"/>
    <col min="4112" max="4112" width="8.33203125" style="35" bestFit="1" customWidth="1"/>
    <col min="4113" max="4113" width="7.33203125" style="35" bestFit="1" customWidth="1"/>
    <col min="4114" max="4114" width="12.6640625" style="35" bestFit="1" customWidth="1"/>
    <col min="4115" max="4115" width="8.33203125" style="35" bestFit="1" customWidth="1"/>
    <col min="4116" max="4116" width="7.33203125" style="35" bestFit="1" customWidth="1"/>
    <col min="4117" max="4117" width="12.6640625" style="35" bestFit="1" customWidth="1"/>
    <col min="4118" max="4118" width="8.33203125" style="35" bestFit="1" customWidth="1"/>
    <col min="4119" max="4119" width="7.33203125" style="35" bestFit="1" customWidth="1"/>
    <col min="4120" max="4120" width="12.6640625" style="35" bestFit="1" customWidth="1"/>
    <col min="4121" max="4121" width="1" style="35" customWidth="1"/>
    <col min="4122" max="4352" width="8.88671875" style="35"/>
    <col min="4353" max="4353" width="13.44140625" style="35" customWidth="1"/>
    <col min="4354" max="4354" width="23.88671875" style="35" customWidth="1"/>
    <col min="4355" max="4355" width="6.44140625" style="35" bestFit="1" customWidth="1"/>
    <col min="4356" max="4356" width="8.33203125" style="35" bestFit="1" customWidth="1"/>
    <col min="4357" max="4357" width="7.33203125" style="35" bestFit="1" customWidth="1"/>
    <col min="4358" max="4358" width="12.6640625" style="35" bestFit="1" customWidth="1"/>
    <col min="4359" max="4359" width="8.33203125" style="35" bestFit="1" customWidth="1"/>
    <col min="4360" max="4360" width="7.33203125" style="35" bestFit="1" customWidth="1"/>
    <col min="4361" max="4361" width="12.6640625" style="35" bestFit="1" customWidth="1"/>
    <col min="4362" max="4362" width="8.33203125" style="35" bestFit="1" customWidth="1"/>
    <col min="4363" max="4363" width="7.33203125" style="35" bestFit="1" customWidth="1"/>
    <col min="4364" max="4364" width="14.88671875" style="35" customWidth="1"/>
    <col min="4365" max="4365" width="8.33203125" style="35" bestFit="1" customWidth="1"/>
    <col min="4366" max="4366" width="7.33203125" style="35" bestFit="1" customWidth="1"/>
    <col min="4367" max="4367" width="14.88671875" style="35" customWidth="1"/>
    <col min="4368" max="4368" width="8.33203125" style="35" bestFit="1" customWidth="1"/>
    <col min="4369" max="4369" width="7.33203125" style="35" bestFit="1" customWidth="1"/>
    <col min="4370" max="4370" width="12.6640625" style="35" bestFit="1" customWidth="1"/>
    <col min="4371" max="4371" width="8.33203125" style="35" bestFit="1" customWidth="1"/>
    <col min="4372" max="4372" width="7.33203125" style="35" bestFit="1" customWidth="1"/>
    <col min="4373" max="4373" width="12.6640625" style="35" bestFit="1" customWidth="1"/>
    <col min="4374" max="4374" width="8.33203125" style="35" bestFit="1" customWidth="1"/>
    <col min="4375" max="4375" width="7.33203125" style="35" bestFit="1" customWidth="1"/>
    <col min="4376" max="4376" width="12.6640625" style="35" bestFit="1" customWidth="1"/>
    <col min="4377" max="4377" width="1" style="35" customWidth="1"/>
    <col min="4378" max="4608" width="8.88671875" style="35"/>
    <col min="4609" max="4609" width="13.44140625" style="35" customWidth="1"/>
    <col min="4610" max="4610" width="23.88671875" style="35" customWidth="1"/>
    <col min="4611" max="4611" width="6.44140625" style="35" bestFit="1" customWidth="1"/>
    <col min="4612" max="4612" width="8.33203125" style="35" bestFit="1" customWidth="1"/>
    <col min="4613" max="4613" width="7.33203125" style="35" bestFit="1" customWidth="1"/>
    <col min="4614" max="4614" width="12.6640625" style="35" bestFit="1" customWidth="1"/>
    <col min="4615" max="4615" width="8.33203125" style="35" bestFit="1" customWidth="1"/>
    <col min="4616" max="4616" width="7.33203125" style="35" bestFit="1" customWidth="1"/>
    <col min="4617" max="4617" width="12.6640625" style="35" bestFit="1" customWidth="1"/>
    <col min="4618" max="4618" width="8.33203125" style="35" bestFit="1" customWidth="1"/>
    <col min="4619" max="4619" width="7.33203125" style="35" bestFit="1" customWidth="1"/>
    <col min="4620" max="4620" width="14.88671875" style="35" customWidth="1"/>
    <col min="4621" max="4621" width="8.33203125" style="35" bestFit="1" customWidth="1"/>
    <col min="4622" max="4622" width="7.33203125" style="35" bestFit="1" customWidth="1"/>
    <col min="4623" max="4623" width="14.88671875" style="35" customWidth="1"/>
    <col min="4624" max="4624" width="8.33203125" style="35" bestFit="1" customWidth="1"/>
    <col min="4625" max="4625" width="7.33203125" style="35" bestFit="1" customWidth="1"/>
    <col min="4626" max="4626" width="12.6640625" style="35" bestFit="1" customWidth="1"/>
    <col min="4627" max="4627" width="8.33203125" style="35" bestFit="1" customWidth="1"/>
    <col min="4628" max="4628" width="7.33203125" style="35" bestFit="1" customWidth="1"/>
    <col min="4629" max="4629" width="12.6640625" style="35" bestFit="1" customWidth="1"/>
    <col min="4630" max="4630" width="8.33203125" style="35" bestFit="1" customWidth="1"/>
    <col min="4631" max="4631" width="7.33203125" style="35" bestFit="1" customWidth="1"/>
    <col min="4632" max="4632" width="12.6640625" style="35" bestFit="1" customWidth="1"/>
    <col min="4633" max="4633" width="1" style="35" customWidth="1"/>
    <col min="4634" max="4864" width="8.88671875" style="35"/>
    <col min="4865" max="4865" width="13.44140625" style="35" customWidth="1"/>
    <col min="4866" max="4866" width="23.88671875" style="35" customWidth="1"/>
    <col min="4867" max="4867" width="6.44140625" style="35" bestFit="1" customWidth="1"/>
    <col min="4868" max="4868" width="8.33203125" style="35" bestFit="1" customWidth="1"/>
    <col min="4869" max="4869" width="7.33203125" style="35" bestFit="1" customWidth="1"/>
    <col min="4870" max="4870" width="12.6640625" style="35" bestFit="1" customWidth="1"/>
    <col min="4871" max="4871" width="8.33203125" style="35" bestFit="1" customWidth="1"/>
    <col min="4872" max="4872" width="7.33203125" style="35" bestFit="1" customWidth="1"/>
    <col min="4873" max="4873" width="12.6640625" style="35" bestFit="1" customWidth="1"/>
    <col min="4874" max="4874" width="8.33203125" style="35" bestFit="1" customWidth="1"/>
    <col min="4875" max="4875" width="7.33203125" style="35" bestFit="1" customWidth="1"/>
    <col min="4876" max="4876" width="14.88671875" style="35" customWidth="1"/>
    <col min="4877" max="4877" width="8.33203125" style="35" bestFit="1" customWidth="1"/>
    <col min="4878" max="4878" width="7.33203125" style="35" bestFit="1" customWidth="1"/>
    <col min="4879" max="4879" width="14.88671875" style="35" customWidth="1"/>
    <col min="4880" max="4880" width="8.33203125" style="35" bestFit="1" customWidth="1"/>
    <col min="4881" max="4881" width="7.33203125" style="35" bestFit="1" customWidth="1"/>
    <col min="4882" max="4882" width="12.6640625" style="35" bestFit="1" customWidth="1"/>
    <col min="4883" max="4883" width="8.33203125" style="35" bestFit="1" customWidth="1"/>
    <col min="4884" max="4884" width="7.33203125" style="35" bestFit="1" customWidth="1"/>
    <col min="4885" max="4885" width="12.6640625" style="35" bestFit="1" customWidth="1"/>
    <col min="4886" max="4886" width="8.33203125" style="35" bestFit="1" customWidth="1"/>
    <col min="4887" max="4887" width="7.33203125" style="35" bestFit="1" customWidth="1"/>
    <col min="4888" max="4888" width="12.6640625" style="35" bestFit="1" customWidth="1"/>
    <col min="4889" max="4889" width="1" style="35" customWidth="1"/>
    <col min="4890" max="5120" width="8.88671875" style="35"/>
    <col min="5121" max="5121" width="13.44140625" style="35" customWidth="1"/>
    <col min="5122" max="5122" width="23.88671875" style="35" customWidth="1"/>
    <col min="5123" max="5123" width="6.44140625" style="35" bestFit="1" customWidth="1"/>
    <col min="5124" max="5124" width="8.33203125" style="35" bestFit="1" customWidth="1"/>
    <col min="5125" max="5125" width="7.33203125" style="35" bestFit="1" customWidth="1"/>
    <col min="5126" max="5126" width="12.6640625" style="35" bestFit="1" customWidth="1"/>
    <col min="5127" max="5127" width="8.33203125" style="35" bestFit="1" customWidth="1"/>
    <col min="5128" max="5128" width="7.33203125" style="35" bestFit="1" customWidth="1"/>
    <col min="5129" max="5129" width="12.6640625" style="35" bestFit="1" customWidth="1"/>
    <col min="5130" max="5130" width="8.33203125" style="35" bestFit="1" customWidth="1"/>
    <col min="5131" max="5131" width="7.33203125" style="35" bestFit="1" customWidth="1"/>
    <col min="5132" max="5132" width="14.88671875" style="35" customWidth="1"/>
    <col min="5133" max="5133" width="8.33203125" style="35" bestFit="1" customWidth="1"/>
    <col min="5134" max="5134" width="7.33203125" style="35" bestFit="1" customWidth="1"/>
    <col min="5135" max="5135" width="14.88671875" style="35" customWidth="1"/>
    <col min="5136" max="5136" width="8.33203125" style="35" bestFit="1" customWidth="1"/>
    <col min="5137" max="5137" width="7.33203125" style="35" bestFit="1" customWidth="1"/>
    <col min="5138" max="5138" width="12.6640625" style="35" bestFit="1" customWidth="1"/>
    <col min="5139" max="5139" width="8.33203125" style="35" bestFit="1" customWidth="1"/>
    <col min="5140" max="5140" width="7.33203125" style="35" bestFit="1" customWidth="1"/>
    <col min="5141" max="5141" width="12.6640625" style="35" bestFit="1" customWidth="1"/>
    <col min="5142" max="5142" width="8.33203125" style="35" bestFit="1" customWidth="1"/>
    <col min="5143" max="5143" width="7.33203125" style="35" bestFit="1" customWidth="1"/>
    <col min="5144" max="5144" width="12.6640625" style="35" bestFit="1" customWidth="1"/>
    <col min="5145" max="5145" width="1" style="35" customWidth="1"/>
    <col min="5146" max="5376" width="8.88671875" style="35"/>
    <col min="5377" max="5377" width="13.44140625" style="35" customWidth="1"/>
    <col min="5378" max="5378" width="23.88671875" style="35" customWidth="1"/>
    <col min="5379" max="5379" width="6.44140625" style="35" bestFit="1" customWidth="1"/>
    <col min="5380" max="5380" width="8.33203125" style="35" bestFit="1" customWidth="1"/>
    <col min="5381" max="5381" width="7.33203125" style="35" bestFit="1" customWidth="1"/>
    <col min="5382" max="5382" width="12.6640625" style="35" bestFit="1" customWidth="1"/>
    <col min="5383" max="5383" width="8.33203125" style="35" bestFit="1" customWidth="1"/>
    <col min="5384" max="5384" width="7.33203125" style="35" bestFit="1" customWidth="1"/>
    <col min="5385" max="5385" width="12.6640625" style="35" bestFit="1" customWidth="1"/>
    <col min="5386" max="5386" width="8.33203125" style="35" bestFit="1" customWidth="1"/>
    <col min="5387" max="5387" width="7.33203125" style="35" bestFit="1" customWidth="1"/>
    <col min="5388" max="5388" width="14.88671875" style="35" customWidth="1"/>
    <col min="5389" max="5389" width="8.33203125" style="35" bestFit="1" customWidth="1"/>
    <col min="5390" max="5390" width="7.33203125" style="35" bestFit="1" customWidth="1"/>
    <col min="5391" max="5391" width="14.88671875" style="35" customWidth="1"/>
    <col min="5392" max="5392" width="8.33203125" style="35" bestFit="1" customWidth="1"/>
    <col min="5393" max="5393" width="7.33203125" style="35" bestFit="1" customWidth="1"/>
    <col min="5394" max="5394" width="12.6640625" style="35" bestFit="1" customWidth="1"/>
    <col min="5395" max="5395" width="8.33203125" style="35" bestFit="1" customWidth="1"/>
    <col min="5396" max="5396" width="7.33203125" style="35" bestFit="1" customWidth="1"/>
    <col min="5397" max="5397" width="12.6640625" style="35" bestFit="1" customWidth="1"/>
    <col min="5398" max="5398" width="8.33203125" style="35" bestFit="1" customWidth="1"/>
    <col min="5399" max="5399" width="7.33203125" style="35" bestFit="1" customWidth="1"/>
    <col min="5400" max="5400" width="12.6640625" style="35" bestFit="1" customWidth="1"/>
    <col min="5401" max="5401" width="1" style="35" customWidth="1"/>
    <col min="5402" max="5632" width="8.88671875" style="35"/>
    <col min="5633" max="5633" width="13.44140625" style="35" customWidth="1"/>
    <col min="5634" max="5634" width="23.88671875" style="35" customWidth="1"/>
    <col min="5635" max="5635" width="6.44140625" style="35" bestFit="1" customWidth="1"/>
    <col min="5636" max="5636" width="8.33203125" style="35" bestFit="1" customWidth="1"/>
    <col min="5637" max="5637" width="7.33203125" style="35" bestFit="1" customWidth="1"/>
    <col min="5638" max="5638" width="12.6640625" style="35" bestFit="1" customWidth="1"/>
    <col min="5639" max="5639" width="8.33203125" style="35" bestFit="1" customWidth="1"/>
    <col min="5640" max="5640" width="7.33203125" style="35" bestFit="1" customWidth="1"/>
    <col min="5641" max="5641" width="12.6640625" style="35" bestFit="1" customWidth="1"/>
    <col min="5642" max="5642" width="8.33203125" style="35" bestFit="1" customWidth="1"/>
    <col min="5643" max="5643" width="7.33203125" style="35" bestFit="1" customWidth="1"/>
    <col min="5644" max="5644" width="14.88671875" style="35" customWidth="1"/>
    <col min="5645" max="5645" width="8.33203125" style="35" bestFit="1" customWidth="1"/>
    <col min="5646" max="5646" width="7.33203125" style="35" bestFit="1" customWidth="1"/>
    <col min="5647" max="5647" width="14.88671875" style="35" customWidth="1"/>
    <col min="5648" max="5648" width="8.33203125" style="35" bestFit="1" customWidth="1"/>
    <col min="5649" max="5649" width="7.33203125" style="35" bestFit="1" customWidth="1"/>
    <col min="5650" max="5650" width="12.6640625" style="35" bestFit="1" customWidth="1"/>
    <col min="5651" max="5651" width="8.33203125" style="35" bestFit="1" customWidth="1"/>
    <col min="5652" max="5652" width="7.33203125" style="35" bestFit="1" customWidth="1"/>
    <col min="5653" max="5653" width="12.6640625" style="35" bestFit="1" customWidth="1"/>
    <col min="5654" max="5654" width="8.33203125" style="35" bestFit="1" customWidth="1"/>
    <col min="5655" max="5655" width="7.33203125" style="35" bestFit="1" customWidth="1"/>
    <col min="5656" max="5656" width="12.6640625" style="35" bestFit="1" customWidth="1"/>
    <col min="5657" max="5657" width="1" style="35" customWidth="1"/>
    <col min="5658" max="5888" width="8.88671875" style="35"/>
    <col min="5889" max="5889" width="13.44140625" style="35" customWidth="1"/>
    <col min="5890" max="5890" width="23.88671875" style="35" customWidth="1"/>
    <col min="5891" max="5891" width="6.44140625" style="35" bestFit="1" customWidth="1"/>
    <col min="5892" max="5892" width="8.33203125" style="35" bestFit="1" customWidth="1"/>
    <col min="5893" max="5893" width="7.33203125" style="35" bestFit="1" customWidth="1"/>
    <col min="5894" max="5894" width="12.6640625" style="35" bestFit="1" customWidth="1"/>
    <col min="5895" max="5895" width="8.33203125" style="35" bestFit="1" customWidth="1"/>
    <col min="5896" max="5896" width="7.33203125" style="35" bestFit="1" customWidth="1"/>
    <col min="5897" max="5897" width="12.6640625" style="35" bestFit="1" customWidth="1"/>
    <col min="5898" max="5898" width="8.33203125" style="35" bestFit="1" customWidth="1"/>
    <col min="5899" max="5899" width="7.33203125" style="35" bestFit="1" customWidth="1"/>
    <col min="5900" max="5900" width="14.88671875" style="35" customWidth="1"/>
    <col min="5901" max="5901" width="8.33203125" style="35" bestFit="1" customWidth="1"/>
    <col min="5902" max="5902" width="7.33203125" style="35" bestFit="1" customWidth="1"/>
    <col min="5903" max="5903" width="14.88671875" style="35" customWidth="1"/>
    <col min="5904" max="5904" width="8.33203125" style="35" bestFit="1" customWidth="1"/>
    <col min="5905" max="5905" width="7.33203125" style="35" bestFit="1" customWidth="1"/>
    <col min="5906" max="5906" width="12.6640625" style="35" bestFit="1" customWidth="1"/>
    <col min="5907" max="5907" width="8.33203125" style="35" bestFit="1" customWidth="1"/>
    <col min="5908" max="5908" width="7.33203125" style="35" bestFit="1" customWidth="1"/>
    <col min="5909" max="5909" width="12.6640625" style="35" bestFit="1" customWidth="1"/>
    <col min="5910" max="5910" width="8.33203125" style="35" bestFit="1" customWidth="1"/>
    <col min="5911" max="5911" width="7.33203125" style="35" bestFit="1" customWidth="1"/>
    <col min="5912" max="5912" width="12.6640625" style="35" bestFit="1" customWidth="1"/>
    <col min="5913" max="5913" width="1" style="35" customWidth="1"/>
    <col min="5914" max="6144" width="8.88671875" style="35"/>
    <col min="6145" max="6145" width="13.44140625" style="35" customWidth="1"/>
    <col min="6146" max="6146" width="23.88671875" style="35" customWidth="1"/>
    <col min="6147" max="6147" width="6.44140625" style="35" bestFit="1" customWidth="1"/>
    <col min="6148" max="6148" width="8.33203125" style="35" bestFit="1" customWidth="1"/>
    <col min="6149" max="6149" width="7.33203125" style="35" bestFit="1" customWidth="1"/>
    <col min="6150" max="6150" width="12.6640625" style="35" bestFit="1" customWidth="1"/>
    <col min="6151" max="6151" width="8.33203125" style="35" bestFit="1" customWidth="1"/>
    <col min="6152" max="6152" width="7.33203125" style="35" bestFit="1" customWidth="1"/>
    <col min="6153" max="6153" width="12.6640625" style="35" bestFit="1" customWidth="1"/>
    <col min="6154" max="6154" width="8.33203125" style="35" bestFit="1" customWidth="1"/>
    <col min="6155" max="6155" width="7.33203125" style="35" bestFit="1" customWidth="1"/>
    <col min="6156" max="6156" width="14.88671875" style="35" customWidth="1"/>
    <col min="6157" max="6157" width="8.33203125" style="35" bestFit="1" customWidth="1"/>
    <col min="6158" max="6158" width="7.33203125" style="35" bestFit="1" customWidth="1"/>
    <col min="6159" max="6159" width="14.88671875" style="35" customWidth="1"/>
    <col min="6160" max="6160" width="8.33203125" style="35" bestFit="1" customWidth="1"/>
    <col min="6161" max="6161" width="7.33203125" style="35" bestFit="1" customWidth="1"/>
    <col min="6162" max="6162" width="12.6640625" style="35" bestFit="1" customWidth="1"/>
    <col min="6163" max="6163" width="8.33203125" style="35" bestFit="1" customWidth="1"/>
    <col min="6164" max="6164" width="7.33203125" style="35" bestFit="1" customWidth="1"/>
    <col min="6165" max="6165" width="12.6640625" style="35" bestFit="1" customWidth="1"/>
    <col min="6166" max="6166" width="8.33203125" style="35" bestFit="1" customWidth="1"/>
    <col min="6167" max="6167" width="7.33203125" style="35" bestFit="1" customWidth="1"/>
    <col min="6168" max="6168" width="12.6640625" style="35" bestFit="1" customWidth="1"/>
    <col min="6169" max="6169" width="1" style="35" customWidth="1"/>
    <col min="6170" max="6400" width="8.88671875" style="35"/>
    <col min="6401" max="6401" width="13.44140625" style="35" customWidth="1"/>
    <col min="6402" max="6402" width="23.88671875" style="35" customWidth="1"/>
    <col min="6403" max="6403" width="6.44140625" style="35" bestFit="1" customWidth="1"/>
    <col min="6404" max="6404" width="8.33203125" style="35" bestFit="1" customWidth="1"/>
    <col min="6405" max="6405" width="7.33203125" style="35" bestFit="1" customWidth="1"/>
    <col min="6406" max="6406" width="12.6640625" style="35" bestFit="1" customWidth="1"/>
    <col min="6407" max="6407" width="8.33203125" style="35" bestFit="1" customWidth="1"/>
    <col min="6408" max="6408" width="7.33203125" style="35" bestFit="1" customWidth="1"/>
    <col min="6409" max="6409" width="12.6640625" style="35" bestFit="1" customWidth="1"/>
    <col min="6410" max="6410" width="8.33203125" style="35" bestFit="1" customWidth="1"/>
    <col min="6411" max="6411" width="7.33203125" style="35" bestFit="1" customWidth="1"/>
    <col min="6412" max="6412" width="14.88671875" style="35" customWidth="1"/>
    <col min="6413" max="6413" width="8.33203125" style="35" bestFit="1" customWidth="1"/>
    <col min="6414" max="6414" width="7.33203125" style="35" bestFit="1" customWidth="1"/>
    <col min="6415" max="6415" width="14.88671875" style="35" customWidth="1"/>
    <col min="6416" max="6416" width="8.33203125" style="35" bestFit="1" customWidth="1"/>
    <col min="6417" max="6417" width="7.33203125" style="35" bestFit="1" customWidth="1"/>
    <col min="6418" max="6418" width="12.6640625" style="35" bestFit="1" customWidth="1"/>
    <col min="6419" max="6419" width="8.33203125" style="35" bestFit="1" customWidth="1"/>
    <col min="6420" max="6420" width="7.33203125" style="35" bestFit="1" customWidth="1"/>
    <col min="6421" max="6421" width="12.6640625" style="35" bestFit="1" customWidth="1"/>
    <col min="6422" max="6422" width="8.33203125" style="35" bestFit="1" customWidth="1"/>
    <col min="6423" max="6423" width="7.33203125" style="35" bestFit="1" customWidth="1"/>
    <col min="6424" max="6424" width="12.6640625" style="35" bestFit="1" customWidth="1"/>
    <col min="6425" max="6425" width="1" style="35" customWidth="1"/>
    <col min="6426" max="6656" width="8.88671875" style="35"/>
    <col min="6657" max="6657" width="13.44140625" style="35" customWidth="1"/>
    <col min="6658" max="6658" width="23.88671875" style="35" customWidth="1"/>
    <col min="6659" max="6659" width="6.44140625" style="35" bestFit="1" customWidth="1"/>
    <col min="6660" max="6660" width="8.33203125" style="35" bestFit="1" customWidth="1"/>
    <col min="6661" max="6661" width="7.33203125" style="35" bestFit="1" customWidth="1"/>
    <col min="6662" max="6662" width="12.6640625" style="35" bestFit="1" customWidth="1"/>
    <col min="6663" max="6663" width="8.33203125" style="35" bestFit="1" customWidth="1"/>
    <col min="6664" max="6664" width="7.33203125" style="35" bestFit="1" customWidth="1"/>
    <col min="6665" max="6665" width="12.6640625" style="35" bestFit="1" customWidth="1"/>
    <col min="6666" max="6666" width="8.33203125" style="35" bestFit="1" customWidth="1"/>
    <col min="6667" max="6667" width="7.33203125" style="35" bestFit="1" customWidth="1"/>
    <col min="6668" max="6668" width="14.88671875" style="35" customWidth="1"/>
    <col min="6669" max="6669" width="8.33203125" style="35" bestFit="1" customWidth="1"/>
    <col min="6670" max="6670" width="7.33203125" style="35" bestFit="1" customWidth="1"/>
    <col min="6671" max="6671" width="14.88671875" style="35" customWidth="1"/>
    <col min="6672" max="6672" width="8.33203125" style="35" bestFit="1" customWidth="1"/>
    <col min="6673" max="6673" width="7.33203125" style="35" bestFit="1" customWidth="1"/>
    <col min="6674" max="6674" width="12.6640625" style="35" bestFit="1" customWidth="1"/>
    <col min="6675" max="6675" width="8.33203125" style="35" bestFit="1" customWidth="1"/>
    <col min="6676" max="6676" width="7.33203125" style="35" bestFit="1" customWidth="1"/>
    <col min="6677" max="6677" width="12.6640625" style="35" bestFit="1" customWidth="1"/>
    <col min="6678" max="6678" width="8.33203125" style="35" bestFit="1" customWidth="1"/>
    <col min="6679" max="6679" width="7.33203125" style="35" bestFit="1" customWidth="1"/>
    <col min="6680" max="6680" width="12.6640625" style="35" bestFit="1" customWidth="1"/>
    <col min="6681" max="6681" width="1" style="35" customWidth="1"/>
    <col min="6682" max="6912" width="8.88671875" style="35"/>
    <col min="6913" max="6913" width="13.44140625" style="35" customWidth="1"/>
    <col min="6914" max="6914" width="23.88671875" style="35" customWidth="1"/>
    <col min="6915" max="6915" width="6.44140625" style="35" bestFit="1" customWidth="1"/>
    <col min="6916" max="6916" width="8.33203125" style="35" bestFit="1" customWidth="1"/>
    <col min="6917" max="6917" width="7.33203125" style="35" bestFit="1" customWidth="1"/>
    <col min="6918" max="6918" width="12.6640625" style="35" bestFit="1" customWidth="1"/>
    <col min="6919" max="6919" width="8.33203125" style="35" bestFit="1" customWidth="1"/>
    <col min="6920" max="6920" width="7.33203125" style="35" bestFit="1" customWidth="1"/>
    <col min="6921" max="6921" width="12.6640625" style="35" bestFit="1" customWidth="1"/>
    <col min="6922" max="6922" width="8.33203125" style="35" bestFit="1" customWidth="1"/>
    <col min="6923" max="6923" width="7.33203125" style="35" bestFit="1" customWidth="1"/>
    <col min="6924" max="6924" width="14.88671875" style="35" customWidth="1"/>
    <col min="6925" max="6925" width="8.33203125" style="35" bestFit="1" customWidth="1"/>
    <col min="6926" max="6926" width="7.33203125" style="35" bestFit="1" customWidth="1"/>
    <col min="6927" max="6927" width="14.88671875" style="35" customWidth="1"/>
    <col min="6928" max="6928" width="8.33203125" style="35" bestFit="1" customWidth="1"/>
    <col min="6929" max="6929" width="7.33203125" style="35" bestFit="1" customWidth="1"/>
    <col min="6930" max="6930" width="12.6640625" style="35" bestFit="1" customWidth="1"/>
    <col min="6931" max="6931" width="8.33203125" style="35" bestFit="1" customWidth="1"/>
    <col min="6932" max="6932" width="7.33203125" style="35" bestFit="1" customWidth="1"/>
    <col min="6933" max="6933" width="12.6640625" style="35" bestFit="1" customWidth="1"/>
    <col min="6934" max="6934" width="8.33203125" style="35" bestFit="1" customWidth="1"/>
    <col min="6935" max="6935" width="7.33203125" style="35" bestFit="1" customWidth="1"/>
    <col min="6936" max="6936" width="12.6640625" style="35" bestFit="1" customWidth="1"/>
    <col min="6937" max="6937" width="1" style="35" customWidth="1"/>
    <col min="6938" max="7168" width="8.88671875" style="35"/>
    <col min="7169" max="7169" width="13.44140625" style="35" customWidth="1"/>
    <col min="7170" max="7170" width="23.88671875" style="35" customWidth="1"/>
    <col min="7171" max="7171" width="6.44140625" style="35" bestFit="1" customWidth="1"/>
    <col min="7172" max="7172" width="8.33203125" style="35" bestFit="1" customWidth="1"/>
    <col min="7173" max="7173" width="7.33203125" style="35" bestFit="1" customWidth="1"/>
    <col min="7174" max="7174" width="12.6640625" style="35" bestFit="1" customWidth="1"/>
    <col min="7175" max="7175" width="8.33203125" style="35" bestFit="1" customWidth="1"/>
    <col min="7176" max="7176" width="7.33203125" style="35" bestFit="1" customWidth="1"/>
    <col min="7177" max="7177" width="12.6640625" style="35" bestFit="1" customWidth="1"/>
    <col min="7178" max="7178" width="8.33203125" style="35" bestFit="1" customWidth="1"/>
    <col min="7179" max="7179" width="7.33203125" style="35" bestFit="1" customWidth="1"/>
    <col min="7180" max="7180" width="14.88671875" style="35" customWidth="1"/>
    <col min="7181" max="7181" width="8.33203125" style="35" bestFit="1" customWidth="1"/>
    <col min="7182" max="7182" width="7.33203125" style="35" bestFit="1" customWidth="1"/>
    <col min="7183" max="7183" width="14.88671875" style="35" customWidth="1"/>
    <col min="7184" max="7184" width="8.33203125" style="35" bestFit="1" customWidth="1"/>
    <col min="7185" max="7185" width="7.33203125" style="35" bestFit="1" customWidth="1"/>
    <col min="7186" max="7186" width="12.6640625" style="35" bestFit="1" customWidth="1"/>
    <col min="7187" max="7187" width="8.33203125" style="35" bestFit="1" customWidth="1"/>
    <col min="7188" max="7188" width="7.33203125" style="35" bestFit="1" customWidth="1"/>
    <col min="7189" max="7189" width="12.6640625" style="35" bestFit="1" customWidth="1"/>
    <col min="7190" max="7190" width="8.33203125" style="35" bestFit="1" customWidth="1"/>
    <col min="7191" max="7191" width="7.33203125" style="35" bestFit="1" customWidth="1"/>
    <col min="7192" max="7192" width="12.6640625" style="35" bestFit="1" customWidth="1"/>
    <col min="7193" max="7193" width="1" style="35" customWidth="1"/>
    <col min="7194" max="7424" width="8.88671875" style="35"/>
    <col min="7425" max="7425" width="13.44140625" style="35" customWidth="1"/>
    <col min="7426" max="7426" width="23.88671875" style="35" customWidth="1"/>
    <col min="7427" max="7427" width="6.44140625" style="35" bestFit="1" customWidth="1"/>
    <col min="7428" max="7428" width="8.33203125" style="35" bestFit="1" customWidth="1"/>
    <col min="7429" max="7429" width="7.33203125" style="35" bestFit="1" customWidth="1"/>
    <col min="7430" max="7430" width="12.6640625" style="35" bestFit="1" customWidth="1"/>
    <col min="7431" max="7431" width="8.33203125" style="35" bestFit="1" customWidth="1"/>
    <col min="7432" max="7432" width="7.33203125" style="35" bestFit="1" customWidth="1"/>
    <col min="7433" max="7433" width="12.6640625" style="35" bestFit="1" customWidth="1"/>
    <col min="7434" max="7434" width="8.33203125" style="35" bestFit="1" customWidth="1"/>
    <col min="7435" max="7435" width="7.33203125" style="35" bestFit="1" customWidth="1"/>
    <col min="7436" max="7436" width="14.88671875" style="35" customWidth="1"/>
    <col min="7437" max="7437" width="8.33203125" style="35" bestFit="1" customWidth="1"/>
    <col min="7438" max="7438" width="7.33203125" style="35" bestFit="1" customWidth="1"/>
    <col min="7439" max="7439" width="14.88671875" style="35" customWidth="1"/>
    <col min="7440" max="7440" width="8.33203125" style="35" bestFit="1" customWidth="1"/>
    <col min="7441" max="7441" width="7.33203125" style="35" bestFit="1" customWidth="1"/>
    <col min="7442" max="7442" width="12.6640625" style="35" bestFit="1" customWidth="1"/>
    <col min="7443" max="7443" width="8.33203125" style="35" bestFit="1" customWidth="1"/>
    <col min="7444" max="7444" width="7.33203125" style="35" bestFit="1" customWidth="1"/>
    <col min="7445" max="7445" width="12.6640625" style="35" bestFit="1" customWidth="1"/>
    <col min="7446" max="7446" width="8.33203125" style="35" bestFit="1" customWidth="1"/>
    <col min="7447" max="7447" width="7.33203125" style="35" bestFit="1" customWidth="1"/>
    <col min="7448" max="7448" width="12.6640625" style="35" bestFit="1" customWidth="1"/>
    <col min="7449" max="7449" width="1" style="35" customWidth="1"/>
    <col min="7450" max="7680" width="8.88671875" style="35"/>
    <col min="7681" max="7681" width="13.44140625" style="35" customWidth="1"/>
    <col min="7682" max="7682" width="23.88671875" style="35" customWidth="1"/>
    <col min="7683" max="7683" width="6.44140625" style="35" bestFit="1" customWidth="1"/>
    <col min="7684" max="7684" width="8.33203125" style="35" bestFit="1" customWidth="1"/>
    <col min="7685" max="7685" width="7.33203125" style="35" bestFit="1" customWidth="1"/>
    <col min="7686" max="7686" width="12.6640625" style="35" bestFit="1" customWidth="1"/>
    <col min="7687" max="7687" width="8.33203125" style="35" bestFit="1" customWidth="1"/>
    <col min="7688" max="7688" width="7.33203125" style="35" bestFit="1" customWidth="1"/>
    <col min="7689" max="7689" width="12.6640625" style="35" bestFit="1" customWidth="1"/>
    <col min="7690" max="7690" width="8.33203125" style="35" bestFit="1" customWidth="1"/>
    <col min="7691" max="7691" width="7.33203125" style="35" bestFit="1" customWidth="1"/>
    <col min="7692" max="7692" width="14.88671875" style="35" customWidth="1"/>
    <col min="7693" max="7693" width="8.33203125" style="35" bestFit="1" customWidth="1"/>
    <col min="7694" max="7694" width="7.33203125" style="35" bestFit="1" customWidth="1"/>
    <col min="7695" max="7695" width="14.88671875" style="35" customWidth="1"/>
    <col min="7696" max="7696" width="8.33203125" style="35" bestFit="1" customWidth="1"/>
    <col min="7697" max="7697" width="7.33203125" style="35" bestFit="1" customWidth="1"/>
    <col min="7698" max="7698" width="12.6640625" style="35" bestFit="1" customWidth="1"/>
    <col min="7699" max="7699" width="8.33203125" style="35" bestFit="1" customWidth="1"/>
    <col min="7700" max="7700" width="7.33203125" style="35" bestFit="1" customWidth="1"/>
    <col min="7701" max="7701" width="12.6640625" style="35" bestFit="1" customWidth="1"/>
    <col min="7702" max="7702" width="8.33203125" style="35" bestFit="1" customWidth="1"/>
    <col min="7703" max="7703" width="7.33203125" style="35" bestFit="1" customWidth="1"/>
    <col min="7704" max="7704" width="12.6640625" style="35" bestFit="1" customWidth="1"/>
    <col min="7705" max="7705" width="1" style="35" customWidth="1"/>
    <col min="7706" max="7936" width="8.88671875" style="35"/>
    <col min="7937" max="7937" width="13.44140625" style="35" customWidth="1"/>
    <col min="7938" max="7938" width="23.88671875" style="35" customWidth="1"/>
    <col min="7939" max="7939" width="6.44140625" style="35" bestFit="1" customWidth="1"/>
    <col min="7940" max="7940" width="8.33203125" style="35" bestFit="1" customWidth="1"/>
    <col min="7941" max="7941" width="7.33203125" style="35" bestFit="1" customWidth="1"/>
    <col min="7942" max="7942" width="12.6640625" style="35" bestFit="1" customWidth="1"/>
    <col min="7943" max="7943" width="8.33203125" style="35" bestFit="1" customWidth="1"/>
    <col min="7944" max="7944" width="7.33203125" style="35" bestFit="1" customWidth="1"/>
    <col min="7945" max="7945" width="12.6640625" style="35" bestFit="1" customWidth="1"/>
    <col min="7946" max="7946" width="8.33203125" style="35" bestFit="1" customWidth="1"/>
    <col min="7947" max="7947" width="7.33203125" style="35" bestFit="1" customWidth="1"/>
    <col min="7948" max="7948" width="14.88671875" style="35" customWidth="1"/>
    <col min="7949" max="7949" width="8.33203125" style="35" bestFit="1" customWidth="1"/>
    <col min="7950" max="7950" width="7.33203125" style="35" bestFit="1" customWidth="1"/>
    <col min="7951" max="7951" width="14.88671875" style="35" customWidth="1"/>
    <col min="7952" max="7952" width="8.33203125" style="35" bestFit="1" customWidth="1"/>
    <col min="7953" max="7953" width="7.33203125" style="35" bestFit="1" customWidth="1"/>
    <col min="7954" max="7954" width="12.6640625" style="35" bestFit="1" customWidth="1"/>
    <col min="7955" max="7955" width="8.33203125" style="35" bestFit="1" customWidth="1"/>
    <col min="7956" max="7956" width="7.33203125" style="35" bestFit="1" customWidth="1"/>
    <col min="7957" max="7957" width="12.6640625" style="35" bestFit="1" customWidth="1"/>
    <col min="7958" max="7958" width="8.33203125" style="35" bestFit="1" customWidth="1"/>
    <col min="7959" max="7959" width="7.33203125" style="35" bestFit="1" customWidth="1"/>
    <col min="7960" max="7960" width="12.6640625" style="35" bestFit="1" customWidth="1"/>
    <col min="7961" max="7961" width="1" style="35" customWidth="1"/>
    <col min="7962" max="8192" width="8.88671875" style="35"/>
    <col min="8193" max="8193" width="13.44140625" style="35" customWidth="1"/>
    <col min="8194" max="8194" width="23.88671875" style="35" customWidth="1"/>
    <col min="8195" max="8195" width="6.44140625" style="35" bestFit="1" customWidth="1"/>
    <col min="8196" max="8196" width="8.33203125" style="35" bestFit="1" customWidth="1"/>
    <col min="8197" max="8197" width="7.33203125" style="35" bestFit="1" customWidth="1"/>
    <col min="8198" max="8198" width="12.6640625" style="35" bestFit="1" customWidth="1"/>
    <col min="8199" max="8199" width="8.33203125" style="35" bestFit="1" customWidth="1"/>
    <col min="8200" max="8200" width="7.33203125" style="35" bestFit="1" customWidth="1"/>
    <col min="8201" max="8201" width="12.6640625" style="35" bestFit="1" customWidth="1"/>
    <col min="8202" max="8202" width="8.33203125" style="35" bestFit="1" customWidth="1"/>
    <col min="8203" max="8203" width="7.33203125" style="35" bestFit="1" customWidth="1"/>
    <col min="8204" max="8204" width="14.88671875" style="35" customWidth="1"/>
    <col min="8205" max="8205" width="8.33203125" style="35" bestFit="1" customWidth="1"/>
    <col min="8206" max="8206" width="7.33203125" style="35" bestFit="1" customWidth="1"/>
    <col min="8207" max="8207" width="14.88671875" style="35" customWidth="1"/>
    <col min="8208" max="8208" width="8.33203125" style="35" bestFit="1" customWidth="1"/>
    <col min="8209" max="8209" width="7.33203125" style="35" bestFit="1" customWidth="1"/>
    <col min="8210" max="8210" width="12.6640625" style="35" bestFit="1" customWidth="1"/>
    <col min="8211" max="8211" width="8.33203125" style="35" bestFit="1" customWidth="1"/>
    <col min="8212" max="8212" width="7.33203125" style="35" bestFit="1" customWidth="1"/>
    <col min="8213" max="8213" width="12.6640625" style="35" bestFit="1" customWidth="1"/>
    <col min="8214" max="8214" width="8.33203125" style="35" bestFit="1" customWidth="1"/>
    <col min="8215" max="8215" width="7.33203125" style="35" bestFit="1" customWidth="1"/>
    <col min="8216" max="8216" width="12.6640625" style="35" bestFit="1" customWidth="1"/>
    <col min="8217" max="8217" width="1" style="35" customWidth="1"/>
    <col min="8218" max="8448" width="8.88671875" style="35"/>
    <col min="8449" max="8449" width="13.44140625" style="35" customWidth="1"/>
    <col min="8450" max="8450" width="23.88671875" style="35" customWidth="1"/>
    <col min="8451" max="8451" width="6.44140625" style="35" bestFit="1" customWidth="1"/>
    <col min="8452" max="8452" width="8.33203125" style="35" bestFit="1" customWidth="1"/>
    <col min="8453" max="8453" width="7.33203125" style="35" bestFit="1" customWidth="1"/>
    <col min="8454" max="8454" width="12.6640625" style="35" bestFit="1" customWidth="1"/>
    <col min="8455" max="8455" width="8.33203125" style="35" bestFit="1" customWidth="1"/>
    <col min="8456" max="8456" width="7.33203125" style="35" bestFit="1" customWidth="1"/>
    <col min="8457" max="8457" width="12.6640625" style="35" bestFit="1" customWidth="1"/>
    <col min="8458" max="8458" width="8.33203125" style="35" bestFit="1" customWidth="1"/>
    <col min="8459" max="8459" width="7.33203125" style="35" bestFit="1" customWidth="1"/>
    <col min="8460" max="8460" width="14.88671875" style="35" customWidth="1"/>
    <col min="8461" max="8461" width="8.33203125" style="35" bestFit="1" customWidth="1"/>
    <col min="8462" max="8462" width="7.33203125" style="35" bestFit="1" customWidth="1"/>
    <col min="8463" max="8463" width="14.88671875" style="35" customWidth="1"/>
    <col min="8464" max="8464" width="8.33203125" style="35" bestFit="1" customWidth="1"/>
    <col min="8465" max="8465" width="7.33203125" style="35" bestFit="1" customWidth="1"/>
    <col min="8466" max="8466" width="12.6640625" style="35" bestFit="1" customWidth="1"/>
    <col min="8467" max="8467" width="8.33203125" style="35" bestFit="1" customWidth="1"/>
    <col min="8468" max="8468" width="7.33203125" style="35" bestFit="1" customWidth="1"/>
    <col min="8469" max="8469" width="12.6640625" style="35" bestFit="1" customWidth="1"/>
    <col min="8470" max="8470" width="8.33203125" style="35" bestFit="1" customWidth="1"/>
    <col min="8471" max="8471" width="7.33203125" style="35" bestFit="1" customWidth="1"/>
    <col min="8472" max="8472" width="12.6640625" style="35" bestFit="1" customWidth="1"/>
    <col min="8473" max="8473" width="1" style="35" customWidth="1"/>
    <col min="8474" max="8704" width="8.88671875" style="35"/>
    <col min="8705" max="8705" width="13.44140625" style="35" customWidth="1"/>
    <col min="8706" max="8706" width="23.88671875" style="35" customWidth="1"/>
    <col min="8707" max="8707" width="6.44140625" style="35" bestFit="1" customWidth="1"/>
    <col min="8708" max="8708" width="8.33203125" style="35" bestFit="1" customWidth="1"/>
    <col min="8709" max="8709" width="7.33203125" style="35" bestFit="1" customWidth="1"/>
    <col min="8710" max="8710" width="12.6640625" style="35" bestFit="1" customWidth="1"/>
    <col min="8711" max="8711" width="8.33203125" style="35" bestFit="1" customWidth="1"/>
    <col min="8712" max="8712" width="7.33203125" style="35" bestFit="1" customWidth="1"/>
    <col min="8713" max="8713" width="12.6640625" style="35" bestFit="1" customWidth="1"/>
    <col min="8714" max="8714" width="8.33203125" style="35" bestFit="1" customWidth="1"/>
    <col min="8715" max="8715" width="7.33203125" style="35" bestFit="1" customWidth="1"/>
    <col min="8716" max="8716" width="14.88671875" style="35" customWidth="1"/>
    <col min="8717" max="8717" width="8.33203125" style="35" bestFit="1" customWidth="1"/>
    <col min="8718" max="8718" width="7.33203125" style="35" bestFit="1" customWidth="1"/>
    <col min="8719" max="8719" width="14.88671875" style="35" customWidth="1"/>
    <col min="8720" max="8720" width="8.33203125" style="35" bestFit="1" customWidth="1"/>
    <col min="8721" max="8721" width="7.33203125" style="35" bestFit="1" customWidth="1"/>
    <col min="8722" max="8722" width="12.6640625" style="35" bestFit="1" customWidth="1"/>
    <col min="8723" max="8723" width="8.33203125" style="35" bestFit="1" customWidth="1"/>
    <col min="8724" max="8724" width="7.33203125" style="35" bestFit="1" customWidth="1"/>
    <col min="8725" max="8725" width="12.6640625" style="35" bestFit="1" customWidth="1"/>
    <col min="8726" max="8726" width="8.33203125" style="35" bestFit="1" customWidth="1"/>
    <col min="8727" max="8727" width="7.33203125" style="35" bestFit="1" customWidth="1"/>
    <col min="8728" max="8728" width="12.6640625" style="35" bestFit="1" customWidth="1"/>
    <col min="8729" max="8729" width="1" style="35" customWidth="1"/>
    <col min="8730" max="8960" width="8.88671875" style="35"/>
    <col min="8961" max="8961" width="13.44140625" style="35" customWidth="1"/>
    <col min="8962" max="8962" width="23.88671875" style="35" customWidth="1"/>
    <col min="8963" max="8963" width="6.44140625" style="35" bestFit="1" customWidth="1"/>
    <col min="8964" max="8964" width="8.33203125" style="35" bestFit="1" customWidth="1"/>
    <col min="8965" max="8965" width="7.33203125" style="35" bestFit="1" customWidth="1"/>
    <col min="8966" max="8966" width="12.6640625" style="35" bestFit="1" customWidth="1"/>
    <col min="8967" max="8967" width="8.33203125" style="35" bestFit="1" customWidth="1"/>
    <col min="8968" max="8968" width="7.33203125" style="35" bestFit="1" customWidth="1"/>
    <col min="8969" max="8969" width="12.6640625" style="35" bestFit="1" customWidth="1"/>
    <col min="8970" max="8970" width="8.33203125" style="35" bestFit="1" customWidth="1"/>
    <col min="8971" max="8971" width="7.33203125" style="35" bestFit="1" customWidth="1"/>
    <col min="8972" max="8972" width="14.88671875" style="35" customWidth="1"/>
    <col min="8973" max="8973" width="8.33203125" style="35" bestFit="1" customWidth="1"/>
    <col min="8974" max="8974" width="7.33203125" style="35" bestFit="1" customWidth="1"/>
    <col min="8975" max="8975" width="14.88671875" style="35" customWidth="1"/>
    <col min="8976" max="8976" width="8.33203125" style="35" bestFit="1" customWidth="1"/>
    <col min="8977" max="8977" width="7.33203125" style="35" bestFit="1" customWidth="1"/>
    <col min="8978" max="8978" width="12.6640625" style="35" bestFit="1" customWidth="1"/>
    <col min="8979" max="8979" width="8.33203125" style="35" bestFit="1" customWidth="1"/>
    <col min="8980" max="8980" width="7.33203125" style="35" bestFit="1" customWidth="1"/>
    <col min="8981" max="8981" width="12.6640625" style="35" bestFit="1" customWidth="1"/>
    <col min="8982" max="8982" width="8.33203125" style="35" bestFit="1" customWidth="1"/>
    <col min="8983" max="8983" width="7.33203125" style="35" bestFit="1" customWidth="1"/>
    <col min="8984" max="8984" width="12.6640625" style="35" bestFit="1" customWidth="1"/>
    <col min="8985" max="8985" width="1" style="35" customWidth="1"/>
    <col min="8986" max="9216" width="8.88671875" style="35"/>
    <col min="9217" max="9217" width="13.44140625" style="35" customWidth="1"/>
    <col min="9218" max="9218" width="23.88671875" style="35" customWidth="1"/>
    <col min="9219" max="9219" width="6.44140625" style="35" bestFit="1" customWidth="1"/>
    <col min="9220" max="9220" width="8.33203125" style="35" bestFit="1" customWidth="1"/>
    <col min="9221" max="9221" width="7.33203125" style="35" bestFit="1" customWidth="1"/>
    <col min="9222" max="9222" width="12.6640625" style="35" bestFit="1" customWidth="1"/>
    <col min="9223" max="9223" width="8.33203125" style="35" bestFit="1" customWidth="1"/>
    <col min="9224" max="9224" width="7.33203125" style="35" bestFit="1" customWidth="1"/>
    <col min="9225" max="9225" width="12.6640625" style="35" bestFit="1" customWidth="1"/>
    <col min="9226" max="9226" width="8.33203125" style="35" bestFit="1" customWidth="1"/>
    <col min="9227" max="9227" width="7.33203125" style="35" bestFit="1" customWidth="1"/>
    <col min="9228" max="9228" width="14.88671875" style="35" customWidth="1"/>
    <col min="9229" max="9229" width="8.33203125" style="35" bestFit="1" customWidth="1"/>
    <col min="9230" max="9230" width="7.33203125" style="35" bestFit="1" customWidth="1"/>
    <col min="9231" max="9231" width="14.88671875" style="35" customWidth="1"/>
    <col min="9232" max="9232" width="8.33203125" style="35" bestFit="1" customWidth="1"/>
    <col min="9233" max="9233" width="7.33203125" style="35" bestFit="1" customWidth="1"/>
    <col min="9234" max="9234" width="12.6640625" style="35" bestFit="1" customWidth="1"/>
    <col min="9235" max="9235" width="8.33203125" style="35" bestFit="1" customWidth="1"/>
    <col min="9236" max="9236" width="7.33203125" style="35" bestFit="1" customWidth="1"/>
    <col min="9237" max="9237" width="12.6640625" style="35" bestFit="1" customWidth="1"/>
    <col min="9238" max="9238" width="8.33203125" style="35" bestFit="1" customWidth="1"/>
    <col min="9239" max="9239" width="7.33203125" style="35" bestFit="1" customWidth="1"/>
    <col min="9240" max="9240" width="12.6640625" style="35" bestFit="1" customWidth="1"/>
    <col min="9241" max="9241" width="1" style="35" customWidth="1"/>
    <col min="9242" max="9472" width="8.88671875" style="35"/>
    <col min="9473" max="9473" width="13.44140625" style="35" customWidth="1"/>
    <col min="9474" max="9474" width="23.88671875" style="35" customWidth="1"/>
    <col min="9475" max="9475" width="6.44140625" style="35" bestFit="1" customWidth="1"/>
    <col min="9476" max="9476" width="8.33203125" style="35" bestFit="1" customWidth="1"/>
    <col min="9477" max="9477" width="7.33203125" style="35" bestFit="1" customWidth="1"/>
    <col min="9478" max="9478" width="12.6640625" style="35" bestFit="1" customWidth="1"/>
    <col min="9479" max="9479" width="8.33203125" style="35" bestFit="1" customWidth="1"/>
    <col min="9480" max="9480" width="7.33203125" style="35" bestFit="1" customWidth="1"/>
    <col min="9481" max="9481" width="12.6640625" style="35" bestFit="1" customWidth="1"/>
    <col min="9482" max="9482" width="8.33203125" style="35" bestFit="1" customWidth="1"/>
    <col min="9483" max="9483" width="7.33203125" style="35" bestFit="1" customWidth="1"/>
    <col min="9484" max="9484" width="14.88671875" style="35" customWidth="1"/>
    <col min="9485" max="9485" width="8.33203125" style="35" bestFit="1" customWidth="1"/>
    <col min="9486" max="9486" width="7.33203125" style="35" bestFit="1" customWidth="1"/>
    <col min="9487" max="9487" width="14.88671875" style="35" customWidth="1"/>
    <col min="9488" max="9488" width="8.33203125" style="35" bestFit="1" customWidth="1"/>
    <col min="9489" max="9489" width="7.33203125" style="35" bestFit="1" customWidth="1"/>
    <col min="9490" max="9490" width="12.6640625" style="35" bestFit="1" customWidth="1"/>
    <col min="9491" max="9491" width="8.33203125" style="35" bestFit="1" customWidth="1"/>
    <col min="9492" max="9492" width="7.33203125" style="35" bestFit="1" customWidth="1"/>
    <col min="9493" max="9493" width="12.6640625" style="35" bestFit="1" customWidth="1"/>
    <col min="9494" max="9494" width="8.33203125" style="35" bestFit="1" customWidth="1"/>
    <col min="9495" max="9495" width="7.33203125" style="35" bestFit="1" customWidth="1"/>
    <col min="9496" max="9496" width="12.6640625" style="35" bestFit="1" customWidth="1"/>
    <col min="9497" max="9497" width="1" style="35" customWidth="1"/>
    <col min="9498" max="9728" width="8.88671875" style="35"/>
    <col min="9729" max="9729" width="13.44140625" style="35" customWidth="1"/>
    <col min="9730" max="9730" width="23.88671875" style="35" customWidth="1"/>
    <col min="9731" max="9731" width="6.44140625" style="35" bestFit="1" customWidth="1"/>
    <col min="9732" max="9732" width="8.33203125" style="35" bestFit="1" customWidth="1"/>
    <col min="9733" max="9733" width="7.33203125" style="35" bestFit="1" customWidth="1"/>
    <col min="9734" max="9734" width="12.6640625" style="35" bestFit="1" customWidth="1"/>
    <col min="9735" max="9735" width="8.33203125" style="35" bestFit="1" customWidth="1"/>
    <col min="9736" max="9736" width="7.33203125" style="35" bestFit="1" customWidth="1"/>
    <col min="9737" max="9737" width="12.6640625" style="35" bestFit="1" customWidth="1"/>
    <col min="9738" max="9738" width="8.33203125" style="35" bestFit="1" customWidth="1"/>
    <col min="9739" max="9739" width="7.33203125" style="35" bestFit="1" customWidth="1"/>
    <col min="9740" max="9740" width="14.88671875" style="35" customWidth="1"/>
    <col min="9741" max="9741" width="8.33203125" style="35" bestFit="1" customWidth="1"/>
    <col min="9742" max="9742" width="7.33203125" style="35" bestFit="1" customWidth="1"/>
    <col min="9743" max="9743" width="14.88671875" style="35" customWidth="1"/>
    <col min="9744" max="9744" width="8.33203125" style="35" bestFit="1" customWidth="1"/>
    <col min="9745" max="9745" width="7.33203125" style="35" bestFit="1" customWidth="1"/>
    <col min="9746" max="9746" width="12.6640625" style="35" bestFit="1" customWidth="1"/>
    <col min="9747" max="9747" width="8.33203125" style="35" bestFit="1" customWidth="1"/>
    <col min="9748" max="9748" width="7.33203125" style="35" bestFit="1" customWidth="1"/>
    <col min="9749" max="9749" width="12.6640625" style="35" bestFit="1" customWidth="1"/>
    <col min="9750" max="9750" width="8.33203125" style="35" bestFit="1" customWidth="1"/>
    <col min="9751" max="9751" width="7.33203125" style="35" bestFit="1" customWidth="1"/>
    <col min="9752" max="9752" width="12.6640625" style="35" bestFit="1" customWidth="1"/>
    <col min="9753" max="9753" width="1" style="35" customWidth="1"/>
    <col min="9754" max="9984" width="8.88671875" style="35"/>
    <col min="9985" max="9985" width="13.44140625" style="35" customWidth="1"/>
    <col min="9986" max="9986" width="23.88671875" style="35" customWidth="1"/>
    <col min="9987" max="9987" width="6.44140625" style="35" bestFit="1" customWidth="1"/>
    <col min="9988" max="9988" width="8.33203125" style="35" bestFit="1" customWidth="1"/>
    <col min="9989" max="9989" width="7.33203125" style="35" bestFit="1" customWidth="1"/>
    <col min="9990" max="9990" width="12.6640625" style="35" bestFit="1" customWidth="1"/>
    <col min="9991" max="9991" width="8.33203125" style="35" bestFit="1" customWidth="1"/>
    <col min="9992" max="9992" width="7.33203125" style="35" bestFit="1" customWidth="1"/>
    <col min="9993" max="9993" width="12.6640625" style="35" bestFit="1" customWidth="1"/>
    <col min="9994" max="9994" width="8.33203125" style="35" bestFit="1" customWidth="1"/>
    <col min="9995" max="9995" width="7.33203125" style="35" bestFit="1" customWidth="1"/>
    <col min="9996" max="9996" width="14.88671875" style="35" customWidth="1"/>
    <col min="9997" max="9997" width="8.33203125" style="35" bestFit="1" customWidth="1"/>
    <col min="9998" max="9998" width="7.33203125" style="35" bestFit="1" customWidth="1"/>
    <col min="9999" max="9999" width="14.88671875" style="35" customWidth="1"/>
    <col min="10000" max="10000" width="8.33203125" style="35" bestFit="1" customWidth="1"/>
    <col min="10001" max="10001" width="7.33203125" style="35" bestFit="1" customWidth="1"/>
    <col min="10002" max="10002" width="12.6640625" style="35" bestFit="1" customWidth="1"/>
    <col min="10003" max="10003" width="8.33203125" style="35" bestFit="1" customWidth="1"/>
    <col min="10004" max="10004" width="7.33203125" style="35" bestFit="1" customWidth="1"/>
    <col min="10005" max="10005" width="12.6640625" style="35" bestFit="1" customWidth="1"/>
    <col min="10006" max="10006" width="8.33203125" style="35" bestFit="1" customWidth="1"/>
    <col min="10007" max="10007" width="7.33203125" style="35" bestFit="1" customWidth="1"/>
    <col min="10008" max="10008" width="12.6640625" style="35" bestFit="1" customWidth="1"/>
    <col min="10009" max="10009" width="1" style="35" customWidth="1"/>
    <col min="10010" max="10240" width="8.88671875" style="35"/>
    <col min="10241" max="10241" width="13.44140625" style="35" customWidth="1"/>
    <col min="10242" max="10242" width="23.88671875" style="35" customWidth="1"/>
    <col min="10243" max="10243" width="6.44140625" style="35" bestFit="1" customWidth="1"/>
    <col min="10244" max="10244" width="8.33203125" style="35" bestFit="1" customWidth="1"/>
    <col min="10245" max="10245" width="7.33203125" style="35" bestFit="1" customWidth="1"/>
    <col min="10246" max="10246" width="12.6640625" style="35" bestFit="1" customWidth="1"/>
    <col min="10247" max="10247" width="8.33203125" style="35" bestFit="1" customWidth="1"/>
    <col min="10248" max="10248" width="7.33203125" style="35" bestFit="1" customWidth="1"/>
    <col min="10249" max="10249" width="12.6640625" style="35" bestFit="1" customWidth="1"/>
    <col min="10250" max="10250" width="8.33203125" style="35" bestFit="1" customWidth="1"/>
    <col min="10251" max="10251" width="7.33203125" style="35" bestFit="1" customWidth="1"/>
    <col min="10252" max="10252" width="14.88671875" style="35" customWidth="1"/>
    <col min="10253" max="10253" width="8.33203125" style="35" bestFit="1" customWidth="1"/>
    <col min="10254" max="10254" width="7.33203125" style="35" bestFit="1" customWidth="1"/>
    <col min="10255" max="10255" width="14.88671875" style="35" customWidth="1"/>
    <col min="10256" max="10256" width="8.33203125" style="35" bestFit="1" customWidth="1"/>
    <col min="10257" max="10257" width="7.33203125" style="35" bestFit="1" customWidth="1"/>
    <col min="10258" max="10258" width="12.6640625" style="35" bestFit="1" customWidth="1"/>
    <col min="10259" max="10259" width="8.33203125" style="35" bestFit="1" customWidth="1"/>
    <col min="10260" max="10260" width="7.33203125" style="35" bestFit="1" customWidth="1"/>
    <col min="10261" max="10261" width="12.6640625" style="35" bestFit="1" customWidth="1"/>
    <col min="10262" max="10262" width="8.33203125" style="35" bestFit="1" customWidth="1"/>
    <col min="10263" max="10263" width="7.33203125" style="35" bestFit="1" customWidth="1"/>
    <col min="10264" max="10264" width="12.6640625" style="35" bestFit="1" customWidth="1"/>
    <col min="10265" max="10265" width="1" style="35" customWidth="1"/>
    <col min="10266" max="10496" width="8.88671875" style="35"/>
    <col min="10497" max="10497" width="13.44140625" style="35" customWidth="1"/>
    <col min="10498" max="10498" width="23.88671875" style="35" customWidth="1"/>
    <col min="10499" max="10499" width="6.44140625" style="35" bestFit="1" customWidth="1"/>
    <col min="10500" max="10500" width="8.33203125" style="35" bestFit="1" customWidth="1"/>
    <col min="10501" max="10501" width="7.33203125" style="35" bestFit="1" customWidth="1"/>
    <col min="10502" max="10502" width="12.6640625" style="35" bestFit="1" customWidth="1"/>
    <col min="10503" max="10503" width="8.33203125" style="35" bestFit="1" customWidth="1"/>
    <col min="10504" max="10504" width="7.33203125" style="35" bestFit="1" customWidth="1"/>
    <col min="10505" max="10505" width="12.6640625" style="35" bestFit="1" customWidth="1"/>
    <col min="10506" max="10506" width="8.33203125" style="35" bestFit="1" customWidth="1"/>
    <col min="10507" max="10507" width="7.33203125" style="35" bestFit="1" customWidth="1"/>
    <col min="10508" max="10508" width="14.88671875" style="35" customWidth="1"/>
    <col min="10509" max="10509" width="8.33203125" style="35" bestFit="1" customWidth="1"/>
    <col min="10510" max="10510" width="7.33203125" style="35" bestFit="1" customWidth="1"/>
    <col min="10511" max="10511" width="14.88671875" style="35" customWidth="1"/>
    <col min="10512" max="10512" width="8.33203125" style="35" bestFit="1" customWidth="1"/>
    <col min="10513" max="10513" width="7.33203125" style="35" bestFit="1" customWidth="1"/>
    <col min="10514" max="10514" width="12.6640625" style="35" bestFit="1" customWidth="1"/>
    <col min="10515" max="10515" width="8.33203125" style="35" bestFit="1" customWidth="1"/>
    <col min="10516" max="10516" width="7.33203125" style="35" bestFit="1" customWidth="1"/>
    <col min="10517" max="10517" width="12.6640625" style="35" bestFit="1" customWidth="1"/>
    <col min="10518" max="10518" width="8.33203125" style="35" bestFit="1" customWidth="1"/>
    <col min="10519" max="10519" width="7.33203125" style="35" bestFit="1" customWidth="1"/>
    <col min="10520" max="10520" width="12.6640625" style="35" bestFit="1" customWidth="1"/>
    <col min="10521" max="10521" width="1" style="35" customWidth="1"/>
    <col min="10522" max="10752" width="8.88671875" style="35"/>
    <col min="10753" max="10753" width="13.44140625" style="35" customWidth="1"/>
    <col min="10754" max="10754" width="23.88671875" style="35" customWidth="1"/>
    <col min="10755" max="10755" width="6.44140625" style="35" bestFit="1" customWidth="1"/>
    <col min="10756" max="10756" width="8.33203125" style="35" bestFit="1" customWidth="1"/>
    <col min="10757" max="10757" width="7.33203125" style="35" bestFit="1" customWidth="1"/>
    <col min="10758" max="10758" width="12.6640625" style="35" bestFit="1" customWidth="1"/>
    <col min="10759" max="10759" width="8.33203125" style="35" bestFit="1" customWidth="1"/>
    <col min="10760" max="10760" width="7.33203125" style="35" bestFit="1" customWidth="1"/>
    <col min="10761" max="10761" width="12.6640625" style="35" bestFit="1" customWidth="1"/>
    <col min="10762" max="10762" width="8.33203125" style="35" bestFit="1" customWidth="1"/>
    <col min="10763" max="10763" width="7.33203125" style="35" bestFit="1" customWidth="1"/>
    <col min="10764" max="10764" width="14.88671875" style="35" customWidth="1"/>
    <col min="10765" max="10765" width="8.33203125" style="35" bestFit="1" customWidth="1"/>
    <col min="10766" max="10766" width="7.33203125" style="35" bestFit="1" customWidth="1"/>
    <col min="10767" max="10767" width="14.88671875" style="35" customWidth="1"/>
    <col min="10768" max="10768" width="8.33203125" style="35" bestFit="1" customWidth="1"/>
    <col min="10769" max="10769" width="7.33203125" style="35" bestFit="1" customWidth="1"/>
    <col min="10770" max="10770" width="12.6640625" style="35" bestFit="1" customWidth="1"/>
    <col min="10771" max="10771" width="8.33203125" style="35" bestFit="1" customWidth="1"/>
    <col min="10772" max="10772" width="7.33203125" style="35" bestFit="1" customWidth="1"/>
    <col min="10773" max="10773" width="12.6640625" style="35" bestFit="1" customWidth="1"/>
    <col min="10774" max="10774" width="8.33203125" style="35" bestFit="1" customWidth="1"/>
    <col min="10775" max="10775" width="7.33203125" style="35" bestFit="1" customWidth="1"/>
    <col min="10776" max="10776" width="12.6640625" style="35" bestFit="1" customWidth="1"/>
    <col min="10777" max="10777" width="1" style="35" customWidth="1"/>
    <col min="10778" max="11008" width="8.88671875" style="35"/>
    <col min="11009" max="11009" width="13.44140625" style="35" customWidth="1"/>
    <col min="11010" max="11010" width="23.88671875" style="35" customWidth="1"/>
    <col min="11011" max="11011" width="6.44140625" style="35" bestFit="1" customWidth="1"/>
    <col min="11012" max="11012" width="8.33203125" style="35" bestFit="1" customWidth="1"/>
    <col min="11013" max="11013" width="7.33203125" style="35" bestFit="1" customWidth="1"/>
    <col min="11014" max="11014" width="12.6640625" style="35" bestFit="1" customWidth="1"/>
    <col min="11015" max="11015" width="8.33203125" style="35" bestFit="1" customWidth="1"/>
    <col min="11016" max="11016" width="7.33203125" style="35" bestFit="1" customWidth="1"/>
    <col min="11017" max="11017" width="12.6640625" style="35" bestFit="1" customWidth="1"/>
    <col min="11018" max="11018" width="8.33203125" style="35" bestFit="1" customWidth="1"/>
    <col min="11019" max="11019" width="7.33203125" style="35" bestFit="1" customWidth="1"/>
    <col min="11020" max="11020" width="14.88671875" style="35" customWidth="1"/>
    <col min="11021" max="11021" width="8.33203125" style="35" bestFit="1" customWidth="1"/>
    <col min="11022" max="11022" width="7.33203125" style="35" bestFit="1" customWidth="1"/>
    <col min="11023" max="11023" width="14.88671875" style="35" customWidth="1"/>
    <col min="11024" max="11024" width="8.33203125" style="35" bestFit="1" customWidth="1"/>
    <col min="11025" max="11025" width="7.33203125" style="35" bestFit="1" customWidth="1"/>
    <col min="11026" max="11026" width="12.6640625" style="35" bestFit="1" customWidth="1"/>
    <col min="11027" max="11027" width="8.33203125" style="35" bestFit="1" customWidth="1"/>
    <col min="11028" max="11028" width="7.33203125" style="35" bestFit="1" customWidth="1"/>
    <col min="11029" max="11029" width="12.6640625" style="35" bestFit="1" customWidth="1"/>
    <col min="11030" max="11030" width="8.33203125" style="35" bestFit="1" customWidth="1"/>
    <col min="11031" max="11031" width="7.33203125" style="35" bestFit="1" customWidth="1"/>
    <col min="11032" max="11032" width="12.6640625" style="35" bestFit="1" customWidth="1"/>
    <col min="11033" max="11033" width="1" style="35" customWidth="1"/>
    <col min="11034" max="11264" width="8.88671875" style="35"/>
    <col min="11265" max="11265" width="13.44140625" style="35" customWidth="1"/>
    <col min="11266" max="11266" width="23.88671875" style="35" customWidth="1"/>
    <col min="11267" max="11267" width="6.44140625" style="35" bestFit="1" customWidth="1"/>
    <col min="11268" max="11268" width="8.33203125" style="35" bestFit="1" customWidth="1"/>
    <col min="11269" max="11269" width="7.33203125" style="35" bestFit="1" customWidth="1"/>
    <col min="11270" max="11270" width="12.6640625" style="35" bestFit="1" customWidth="1"/>
    <col min="11271" max="11271" width="8.33203125" style="35" bestFit="1" customWidth="1"/>
    <col min="11272" max="11272" width="7.33203125" style="35" bestFit="1" customWidth="1"/>
    <col min="11273" max="11273" width="12.6640625" style="35" bestFit="1" customWidth="1"/>
    <col min="11274" max="11274" width="8.33203125" style="35" bestFit="1" customWidth="1"/>
    <col min="11275" max="11275" width="7.33203125" style="35" bestFit="1" customWidth="1"/>
    <col min="11276" max="11276" width="14.88671875" style="35" customWidth="1"/>
    <col min="11277" max="11277" width="8.33203125" style="35" bestFit="1" customWidth="1"/>
    <col min="11278" max="11278" width="7.33203125" style="35" bestFit="1" customWidth="1"/>
    <col min="11279" max="11279" width="14.88671875" style="35" customWidth="1"/>
    <col min="11280" max="11280" width="8.33203125" style="35" bestFit="1" customWidth="1"/>
    <col min="11281" max="11281" width="7.33203125" style="35" bestFit="1" customWidth="1"/>
    <col min="11282" max="11282" width="12.6640625" style="35" bestFit="1" customWidth="1"/>
    <col min="11283" max="11283" width="8.33203125" style="35" bestFit="1" customWidth="1"/>
    <col min="11284" max="11284" width="7.33203125" style="35" bestFit="1" customWidth="1"/>
    <col min="11285" max="11285" width="12.6640625" style="35" bestFit="1" customWidth="1"/>
    <col min="11286" max="11286" width="8.33203125" style="35" bestFit="1" customWidth="1"/>
    <col min="11287" max="11287" width="7.33203125" style="35" bestFit="1" customWidth="1"/>
    <col min="11288" max="11288" width="12.6640625" style="35" bestFit="1" customWidth="1"/>
    <col min="11289" max="11289" width="1" style="35" customWidth="1"/>
    <col min="11290" max="11520" width="8.88671875" style="35"/>
    <col min="11521" max="11521" width="13.44140625" style="35" customWidth="1"/>
    <col min="11522" max="11522" width="23.88671875" style="35" customWidth="1"/>
    <col min="11523" max="11523" width="6.44140625" style="35" bestFit="1" customWidth="1"/>
    <col min="11524" max="11524" width="8.33203125" style="35" bestFit="1" customWidth="1"/>
    <col min="11525" max="11525" width="7.33203125" style="35" bestFit="1" customWidth="1"/>
    <col min="11526" max="11526" width="12.6640625" style="35" bestFit="1" customWidth="1"/>
    <col min="11527" max="11527" width="8.33203125" style="35" bestFit="1" customWidth="1"/>
    <col min="11528" max="11528" width="7.33203125" style="35" bestFit="1" customWidth="1"/>
    <col min="11529" max="11529" width="12.6640625" style="35" bestFit="1" customWidth="1"/>
    <col min="11530" max="11530" width="8.33203125" style="35" bestFit="1" customWidth="1"/>
    <col min="11531" max="11531" width="7.33203125" style="35" bestFit="1" customWidth="1"/>
    <col min="11532" max="11532" width="14.88671875" style="35" customWidth="1"/>
    <col min="11533" max="11533" width="8.33203125" style="35" bestFit="1" customWidth="1"/>
    <col min="11534" max="11534" width="7.33203125" style="35" bestFit="1" customWidth="1"/>
    <col min="11535" max="11535" width="14.88671875" style="35" customWidth="1"/>
    <col min="11536" max="11536" width="8.33203125" style="35" bestFit="1" customWidth="1"/>
    <col min="11537" max="11537" width="7.33203125" style="35" bestFit="1" customWidth="1"/>
    <col min="11538" max="11538" width="12.6640625" style="35" bestFit="1" customWidth="1"/>
    <col min="11539" max="11539" width="8.33203125" style="35" bestFit="1" customWidth="1"/>
    <col min="11540" max="11540" width="7.33203125" style="35" bestFit="1" customWidth="1"/>
    <col min="11541" max="11541" width="12.6640625" style="35" bestFit="1" customWidth="1"/>
    <col min="11542" max="11542" width="8.33203125" style="35" bestFit="1" customWidth="1"/>
    <col min="11543" max="11543" width="7.33203125" style="35" bestFit="1" customWidth="1"/>
    <col min="11544" max="11544" width="12.6640625" style="35" bestFit="1" customWidth="1"/>
    <col min="11545" max="11545" width="1" style="35" customWidth="1"/>
    <col min="11546" max="11776" width="8.88671875" style="35"/>
    <col min="11777" max="11777" width="13.44140625" style="35" customWidth="1"/>
    <col min="11778" max="11778" width="23.88671875" style="35" customWidth="1"/>
    <col min="11779" max="11779" width="6.44140625" style="35" bestFit="1" customWidth="1"/>
    <col min="11780" max="11780" width="8.33203125" style="35" bestFit="1" customWidth="1"/>
    <col min="11781" max="11781" width="7.33203125" style="35" bestFit="1" customWidth="1"/>
    <col min="11782" max="11782" width="12.6640625" style="35" bestFit="1" customWidth="1"/>
    <col min="11783" max="11783" width="8.33203125" style="35" bestFit="1" customWidth="1"/>
    <col min="11784" max="11784" width="7.33203125" style="35" bestFit="1" customWidth="1"/>
    <col min="11785" max="11785" width="12.6640625" style="35" bestFit="1" customWidth="1"/>
    <col min="11786" max="11786" width="8.33203125" style="35" bestFit="1" customWidth="1"/>
    <col min="11787" max="11787" width="7.33203125" style="35" bestFit="1" customWidth="1"/>
    <col min="11788" max="11788" width="14.88671875" style="35" customWidth="1"/>
    <col min="11789" max="11789" width="8.33203125" style="35" bestFit="1" customWidth="1"/>
    <col min="11790" max="11790" width="7.33203125" style="35" bestFit="1" customWidth="1"/>
    <col min="11791" max="11791" width="14.88671875" style="35" customWidth="1"/>
    <col min="11792" max="11792" width="8.33203125" style="35" bestFit="1" customWidth="1"/>
    <col min="11793" max="11793" width="7.33203125" style="35" bestFit="1" customWidth="1"/>
    <col min="11794" max="11794" width="12.6640625" style="35" bestFit="1" customWidth="1"/>
    <col min="11795" max="11795" width="8.33203125" style="35" bestFit="1" customWidth="1"/>
    <col min="11796" max="11796" width="7.33203125" style="35" bestFit="1" customWidth="1"/>
    <col min="11797" max="11797" width="12.6640625" style="35" bestFit="1" customWidth="1"/>
    <col min="11798" max="11798" width="8.33203125" style="35" bestFit="1" customWidth="1"/>
    <col min="11799" max="11799" width="7.33203125" style="35" bestFit="1" customWidth="1"/>
    <col min="11800" max="11800" width="12.6640625" style="35" bestFit="1" customWidth="1"/>
    <col min="11801" max="11801" width="1" style="35" customWidth="1"/>
    <col min="11802" max="12032" width="8.88671875" style="35"/>
    <col min="12033" max="12033" width="13.44140625" style="35" customWidth="1"/>
    <col min="12034" max="12034" width="23.88671875" style="35" customWidth="1"/>
    <col min="12035" max="12035" width="6.44140625" style="35" bestFit="1" customWidth="1"/>
    <col min="12036" max="12036" width="8.33203125" style="35" bestFit="1" customWidth="1"/>
    <col min="12037" max="12037" width="7.33203125" style="35" bestFit="1" customWidth="1"/>
    <col min="12038" max="12038" width="12.6640625" style="35" bestFit="1" customWidth="1"/>
    <col min="12039" max="12039" width="8.33203125" style="35" bestFit="1" customWidth="1"/>
    <col min="12040" max="12040" width="7.33203125" style="35" bestFit="1" customWidth="1"/>
    <col min="12041" max="12041" width="12.6640625" style="35" bestFit="1" customWidth="1"/>
    <col min="12042" max="12042" width="8.33203125" style="35" bestFit="1" customWidth="1"/>
    <col min="12043" max="12043" width="7.33203125" style="35" bestFit="1" customWidth="1"/>
    <col min="12044" max="12044" width="14.88671875" style="35" customWidth="1"/>
    <col min="12045" max="12045" width="8.33203125" style="35" bestFit="1" customWidth="1"/>
    <col min="12046" max="12046" width="7.33203125" style="35" bestFit="1" customWidth="1"/>
    <col min="12047" max="12047" width="14.88671875" style="35" customWidth="1"/>
    <col min="12048" max="12048" width="8.33203125" style="35" bestFit="1" customWidth="1"/>
    <col min="12049" max="12049" width="7.33203125" style="35" bestFit="1" customWidth="1"/>
    <col min="12050" max="12050" width="12.6640625" style="35" bestFit="1" customWidth="1"/>
    <col min="12051" max="12051" width="8.33203125" style="35" bestFit="1" customWidth="1"/>
    <col min="12052" max="12052" width="7.33203125" style="35" bestFit="1" customWidth="1"/>
    <col min="12053" max="12053" width="12.6640625" style="35" bestFit="1" customWidth="1"/>
    <col min="12054" max="12054" width="8.33203125" style="35" bestFit="1" customWidth="1"/>
    <col min="12055" max="12055" width="7.33203125" style="35" bestFit="1" customWidth="1"/>
    <col min="12056" max="12056" width="12.6640625" style="35" bestFit="1" customWidth="1"/>
    <col min="12057" max="12057" width="1" style="35" customWidth="1"/>
    <col min="12058" max="12288" width="8.88671875" style="35"/>
    <col min="12289" max="12289" width="13.44140625" style="35" customWidth="1"/>
    <col min="12290" max="12290" width="23.88671875" style="35" customWidth="1"/>
    <col min="12291" max="12291" width="6.44140625" style="35" bestFit="1" customWidth="1"/>
    <col min="12292" max="12292" width="8.33203125" style="35" bestFit="1" customWidth="1"/>
    <col min="12293" max="12293" width="7.33203125" style="35" bestFit="1" customWidth="1"/>
    <col min="12294" max="12294" width="12.6640625" style="35" bestFit="1" customWidth="1"/>
    <col min="12295" max="12295" width="8.33203125" style="35" bestFit="1" customWidth="1"/>
    <col min="12296" max="12296" width="7.33203125" style="35" bestFit="1" customWidth="1"/>
    <col min="12297" max="12297" width="12.6640625" style="35" bestFit="1" customWidth="1"/>
    <col min="12298" max="12298" width="8.33203125" style="35" bestFit="1" customWidth="1"/>
    <col min="12299" max="12299" width="7.33203125" style="35" bestFit="1" customWidth="1"/>
    <col min="12300" max="12300" width="14.88671875" style="35" customWidth="1"/>
    <col min="12301" max="12301" width="8.33203125" style="35" bestFit="1" customWidth="1"/>
    <col min="12302" max="12302" width="7.33203125" style="35" bestFit="1" customWidth="1"/>
    <col min="12303" max="12303" width="14.88671875" style="35" customWidth="1"/>
    <col min="12304" max="12304" width="8.33203125" style="35" bestFit="1" customWidth="1"/>
    <col min="12305" max="12305" width="7.33203125" style="35" bestFit="1" customWidth="1"/>
    <col min="12306" max="12306" width="12.6640625" style="35" bestFit="1" customWidth="1"/>
    <col min="12307" max="12307" width="8.33203125" style="35" bestFit="1" customWidth="1"/>
    <col min="12308" max="12308" width="7.33203125" style="35" bestFit="1" customWidth="1"/>
    <col min="12309" max="12309" width="12.6640625" style="35" bestFit="1" customWidth="1"/>
    <col min="12310" max="12310" width="8.33203125" style="35" bestFit="1" customWidth="1"/>
    <col min="12311" max="12311" width="7.33203125" style="35" bestFit="1" customWidth="1"/>
    <col min="12312" max="12312" width="12.6640625" style="35" bestFit="1" customWidth="1"/>
    <col min="12313" max="12313" width="1" style="35" customWidth="1"/>
    <col min="12314" max="12544" width="8.88671875" style="35"/>
    <col min="12545" max="12545" width="13.44140625" style="35" customWidth="1"/>
    <col min="12546" max="12546" width="23.88671875" style="35" customWidth="1"/>
    <col min="12547" max="12547" width="6.44140625" style="35" bestFit="1" customWidth="1"/>
    <col min="12548" max="12548" width="8.33203125" style="35" bestFit="1" customWidth="1"/>
    <col min="12549" max="12549" width="7.33203125" style="35" bestFit="1" customWidth="1"/>
    <col min="12550" max="12550" width="12.6640625" style="35" bestFit="1" customWidth="1"/>
    <col min="12551" max="12551" width="8.33203125" style="35" bestFit="1" customWidth="1"/>
    <col min="12552" max="12552" width="7.33203125" style="35" bestFit="1" customWidth="1"/>
    <col min="12553" max="12553" width="12.6640625" style="35" bestFit="1" customWidth="1"/>
    <col min="12554" max="12554" width="8.33203125" style="35" bestFit="1" customWidth="1"/>
    <col min="12555" max="12555" width="7.33203125" style="35" bestFit="1" customWidth="1"/>
    <col min="12556" max="12556" width="14.88671875" style="35" customWidth="1"/>
    <col min="12557" max="12557" width="8.33203125" style="35" bestFit="1" customWidth="1"/>
    <col min="12558" max="12558" width="7.33203125" style="35" bestFit="1" customWidth="1"/>
    <col min="12559" max="12559" width="14.88671875" style="35" customWidth="1"/>
    <col min="12560" max="12560" width="8.33203125" style="35" bestFit="1" customWidth="1"/>
    <col min="12561" max="12561" width="7.33203125" style="35" bestFit="1" customWidth="1"/>
    <col min="12562" max="12562" width="12.6640625" style="35" bestFit="1" customWidth="1"/>
    <col min="12563" max="12563" width="8.33203125" style="35" bestFit="1" customWidth="1"/>
    <col min="12564" max="12564" width="7.33203125" style="35" bestFit="1" customWidth="1"/>
    <col min="12565" max="12565" width="12.6640625" style="35" bestFit="1" customWidth="1"/>
    <col min="12566" max="12566" width="8.33203125" style="35" bestFit="1" customWidth="1"/>
    <col min="12567" max="12567" width="7.33203125" style="35" bestFit="1" customWidth="1"/>
    <col min="12568" max="12568" width="12.6640625" style="35" bestFit="1" customWidth="1"/>
    <col min="12569" max="12569" width="1" style="35" customWidth="1"/>
    <col min="12570" max="12800" width="8.88671875" style="35"/>
    <col min="12801" max="12801" width="13.44140625" style="35" customWidth="1"/>
    <col min="12802" max="12802" width="23.88671875" style="35" customWidth="1"/>
    <col min="12803" max="12803" width="6.44140625" style="35" bestFit="1" customWidth="1"/>
    <col min="12804" max="12804" width="8.33203125" style="35" bestFit="1" customWidth="1"/>
    <col min="12805" max="12805" width="7.33203125" style="35" bestFit="1" customWidth="1"/>
    <col min="12806" max="12806" width="12.6640625" style="35" bestFit="1" customWidth="1"/>
    <col min="12807" max="12807" width="8.33203125" style="35" bestFit="1" customWidth="1"/>
    <col min="12808" max="12808" width="7.33203125" style="35" bestFit="1" customWidth="1"/>
    <col min="12809" max="12809" width="12.6640625" style="35" bestFit="1" customWidth="1"/>
    <col min="12810" max="12810" width="8.33203125" style="35" bestFit="1" customWidth="1"/>
    <col min="12811" max="12811" width="7.33203125" style="35" bestFit="1" customWidth="1"/>
    <col min="12812" max="12812" width="14.88671875" style="35" customWidth="1"/>
    <col min="12813" max="12813" width="8.33203125" style="35" bestFit="1" customWidth="1"/>
    <col min="12814" max="12814" width="7.33203125" style="35" bestFit="1" customWidth="1"/>
    <col min="12815" max="12815" width="14.88671875" style="35" customWidth="1"/>
    <col min="12816" max="12816" width="8.33203125" style="35" bestFit="1" customWidth="1"/>
    <col min="12817" max="12817" width="7.33203125" style="35" bestFit="1" customWidth="1"/>
    <col min="12818" max="12818" width="12.6640625" style="35" bestFit="1" customWidth="1"/>
    <col min="12819" max="12819" width="8.33203125" style="35" bestFit="1" customWidth="1"/>
    <col min="12820" max="12820" width="7.33203125" style="35" bestFit="1" customWidth="1"/>
    <col min="12821" max="12821" width="12.6640625" style="35" bestFit="1" customWidth="1"/>
    <col min="12822" max="12822" width="8.33203125" style="35" bestFit="1" customWidth="1"/>
    <col min="12823" max="12823" width="7.33203125" style="35" bestFit="1" customWidth="1"/>
    <col min="12824" max="12824" width="12.6640625" style="35" bestFit="1" customWidth="1"/>
    <col min="12825" max="12825" width="1" style="35" customWidth="1"/>
    <col min="12826" max="13056" width="8.88671875" style="35"/>
    <col min="13057" max="13057" width="13.44140625" style="35" customWidth="1"/>
    <col min="13058" max="13058" width="23.88671875" style="35" customWidth="1"/>
    <col min="13059" max="13059" width="6.44140625" style="35" bestFit="1" customWidth="1"/>
    <col min="13060" max="13060" width="8.33203125" style="35" bestFit="1" customWidth="1"/>
    <col min="13061" max="13061" width="7.33203125" style="35" bestFit="1" customWidth="1"/>
    <col min="13062" max="13062" width="12.6640625" style="35" bestFit="1" customWidth="1"/>
    <col min="13063" max="13063" width="8.33203125" style="35" bestFit="1" customWidth="1"/>
    <col min="13064" max="13064" width="7.33203125" style="35" bestFit="1" customWidth="1"/>
    <col min="13065" max="13065" width="12.6640625" style="35" bestFit="1" customWidth="1"/>
    <col min="13066" max="13066" width="8.33203125" style="35" bestFit="1" customWidth="1"/>
    <col min="13067" max="13067" width="7.33203125" style="35" bestFit="1" customWidth="1"/>
    <col min="13068" max="13068" width="14.88671875" style="35" customWidth="1"/>
    <col min="13069" max="13069" width="8.33203125" style="35" bestFit="1" customWidth="1"/>
    <col min="13070" max="13070" width="7.33203125" style="35" bestFit="1" customWidth="1"/>
    <col min="13071" max="13071" width="14.88671875" style="35" customWidth="1"/>
    <col min="13072" max="13072" width="8.33203125" style="35" bestFit="1" customWidth="1"/>
    <col min="13073" max="13073" width="7.33203125" style="35" bestFit="1" customWidth="1"/>
    <col min="13074" max="13074" width="12.6640625" style="35" bestFit="1" customWidth="1"/>
    <col min="13075" max="13075" width="8.33203125" style="35" bestFit="1" customWidth="1"/>
    <col min="13076" max="13076" width="7.33203125" style="35" bestFit="1" customWidth="1"/>
    <col min="13077" max="13077" width="12.6640625" style="35" bestFit="1" customWidth="1"/>
    <col min="13078" max="13078" width="8.33203125" style="35" bestFit="1" customWidth="1"/>
    <col min="13079" max="13079" width="7.33203125" style="35" bestFit="1" customWidth="1"/>
    <col min="13080" max="13080" width="12.6640625" style="35" bestFit="1" customWidth="1"/>
    <col min="13081" max="13081" width="1" style="35" customWidth="1"/>
    <col min="13082" max="13312" width="8.88671875" style="35"/>
    <col min="13313" max="13313" width="13.44140625" style="35" customWidth="1"/>
    <col min="13314" max="13314" width="23.88671875" style="35" customWidth="1"/>
    <col min="13315" max="13315" width="6.44140625" style="35" bestFit="1" customWidth="1"/>
    <col min="13316" max="13316" width="8.33203125" style="35" bestFit="1" customWidth="1"/>
    <col min="13317" max="13317" width="7.33203125" style="35" bestFit="1" customWidth="1"/>
    <col min="13318" max="13318" width="12.6640625" style="35" bestFit="1" customWidth="1"/>
    <col min="13319" max="13319" width="8.33203125" style="35" bestFit="1" customWidth="1"/>
    <col min="13320" max="13320" width="7.33203125" style="35" bestFit="1" customWidth="1"/>
    <col min="13321" max="13321" width="12.6640625" style="35" bestFit="1" customWidth="1"/>
    <col min="13322" max="13322" width="8.33203125" style="35" bestFit="1" customWidth="1"/>
    <col min="13323" max="13323" width="7.33203125" style="35" bestFit="1" customWidth="1"/>
    <col min="13324" max="13324" width="14.88671875" style="35" customWidth="1"/>
    <col min="13325" max="13325" width="8.33203125" style="35" bestFit="1" customWidth="1"/>
    <col min="13326" max="13326" width="7.33203125" style="35" bestFit="1" customWidth="1"/>
    <col min="13327" max="13327" width="14.88671875" style="35" customWidth="1"/>
    <col min="13328" max="13328" width="8.33203125" style="35" bestFit="1" customWidth="1"/>
    <col min="13329" max="13329" width="7.33203125" style="35" bestFit="1" customWidth="1"/>
    <col min="13330" max="13330" width="12.6640625" style="35" bestFit="1" customWidth="1"/>
    <col min="13331" max="13331" width="8.33203125" style="35" bestFit="1" customWidth="1"/>
    <col min="13332" max="13332" width="7.33203125" style="35" bestFit="1" customWidth="1"/>
    <col min="13333" max="13333" width="12.6640625" style="35" bestFit="1" customWidth="1"/>
    <col min="13334" max="13334" width="8.33203125" style="35" bestFit="1" customWidth="1"/>
    <col min="13335" max="13335" width="7.33203125" style="35" bestFit="1" customWidth="1"/>
    <col min="13336" max="13336" width="12.6640625" style="35" bestFit="1" customWidth="1"/>
    <col min="13337" max="13337" width="1" style="35" customWidth="1"/>
    <col min="13338" max="13568" width="8.88671875" style="35"/>
    <col min="13569" max="13569" width="13.44140625" style="35" customWidth="1"/>
    <col min="13570" max="13570" width="23.88671875" style="35" customWidth="1"/>
    <col min="13571" max="13571" width="6.44140625" style="35" bestFit="1" customWidth="1"/>
    <col min="13572" max="13572" width="8.33203125" style="35" bestFit="1" customWidth="1"/>
    <col min="13573" max="13573" width="7.33203125" style="35" bestFit="1" customWidth="1"/>
    <col min="13574" max="13574" width="12.6640625" style="35" bestFit="1" customWidth="1"/>
    <col min="13575" max="13575" width="8.33203125" style="35" bestFit="1" customWidth="1"/>
    <col min="13576" max="13576" width="7.33203125" style="35" bestFit="1" customWidth="1"/>
    <col min="13577" max="13577" width="12.6640625" style="35" bestFit="1" customWidth="1"/>
    <col min="13578" max="13578" width="8.33203125" style="35" bestFit="1" customWidth="1"/>
    <col min="13579" max="13579" width="7.33203125" style="35" bestFit="1" customWidth="1"/>
    <col min="13580" max="13580" width="14.88671875" style="35" customWidth="1"/>
    <col min="13581" max="13581" width="8.33203125" style="35" bestFit="1" customWidth="1"/>
    <col min="13582" max="13582" width="7.33203125" style="35" bestFit="1" customWidth="1"/>
    <col min="13583" max="13583" width="14.88671875" style="35" customWidth="1"/>
    <col min="13584" max="13584" width="8.33203125" style="35" bestFit="1" customWidth="1"/>
    <col min="13585" max="13585" width="7.33203125" style="35" bestFit="1" customWidth="1"/>
    <col min="13586" max="13586" width="12.6640625" style="35" bestFit="1" customWidth="1"/>
    <col min="13587" max="13587" width="8.33203125" style="35" bestFit="1" customWidth="1"/>
    <col min="13588" max="13588" width="7.33203125" style="35" bestFit="1" customWidth="1"/>
    <col min="13589" max="13589" width="12.6640625" style="35" bestFit="1" customWidth="1"/>
    <col min="13590" max="13590" width="8.33203125" style="35" bestFit="1" customWidth="1"/>
    <col min="13591" max="13591" width="7.33203125" style="35" bestFit="1" customWidth="1"/>
    <col min="13592" max="13592" width="12.6640625" style="35" bestFit="1" customWidth="1"/>
    <col min="13593" max="13593" width="1" style="35" customWidth="1"/>
    <col min="13594" max="13824" width="8.88671875" style="35"/>
    <col min="13825" max="13825" width="13.44140625" style="35" customWidth="1"/>
    <col min="13826" max="13826" width="23.88671875" style="35" customWidth="1"/>
    <col min="13827" max="13827" width="6.44140625" style="35" bestFit="1" customWidth="1"/>
    <col min="13828" max="13828" width="8.33203125" style="35" bestFit="1" customWidth="1"/>
    <col min="13829" max="13829" width="7.33203125" style="35" bestFit="1" customWidth="1"/>
    <col min="13830" max="13830" width="12.6640625" style="35" bestFit="1" customWidth="1"/>
    <col min="13831" max="13831" width="8.33203125" style="35" bestFit="1" customWidth="1"/>
    <col min="13832" max="13832" width="7.33203125" style="35" bestFit="1" customWidth="1"/>
    <col min="13833" max="13833" width="12.6640625" style="35" bestFit="1" customWidth="1"/>
    <col min="13834" max="13834" width="8.33203125" style="35" bestFit="1" customWidth="1"/>
    <col min="13835" max="13835" width="7.33203125" style="35" bestFit="1" customWidth="1"/>
    <col min="13836" max="13836" width="14.88671875" style="35" customWidth="1"/>
    <col min="13837" max="13837" width="8.33203125" style="35" bestFit="1" customWidth="1"/>
    <col min="13838" max="13838" width="7.33203125" style="35" bestFit="1" customWidth="1"/>
    <col min="13839" max="13839" width="14.88671875" style="35" customWidth="1"/>
    <col min="13840" max="13840" width="8.33203125" style="35" bestFit="1" customWidth="1"/>
    <col min="13841" max="13841" width="7.33203125" style="35" bestFit="1" customWidth="1"/>
    <col min="13842" max="13842" width="12.6640625" style="35" bestFit="1" customWidth="1"/>
    <col min="13843" max="13843" width="8.33203125" style="35" bestFit="1" customWidth="1"/>
    <col min="13844" max="13844" width="7.33203125" style="35" bestFit="1" customWidth="1"/>
    <col min="13845" max="13845" width="12.6640625" style="35" bestFit="1" customWidth="1"/>
    <col min="13846" max="13846" width="8.33203125" style="35" bestFit="1" customWidth="1"/>
    <col min="13847" max="13847" width="7.33203125" style="35" bestFit="1" customWidth="1"/>
    <col min="13848" max="13848" width="12.6640625" style="35" bestFit="1" customWidth="1"/>
    <col min="13849" max="13849" width="1" style="35" customWidth="1"/>
    <col min="13850" max="14080" width="8.88671875" style="35"/>
    <col min="14081" max="14081" width="13.44140625" style="35" customWidth="1"/>
    <col min="14082" max="14082" width="23.88671875" style="35" customWidth="1"/>
    <col min="14083" max="14083" width="6.44140625" style="35" bestFit="1" customWidth="1"/>
    <col min="14084" max="14084" width="8.33203125" style="35" bestFit="1" customWidth="1"/>
    <col min="14085" max="14085" width="7.33203125" style="35" bestFit="1" customWidth="1"/>
    <col min="14086" max="14086" width="12.6640625" style="35" bestFit="1" customWidth="1"/>
    <col min="14087" max="14087" width="8.33203125" style="35" bestFit="1" customWidth="1"/>
    <col min="14088" max="14088" width="7.33203125" style="35" bestFit="1" customWidth="1"/>
    <col min="14089" max="14089" width="12.6640625" style="35" bestFit="1" customWidth="1"/>
    <col min="14090" max="14090" width="8.33203125" style="35" bestFit="1" customWidth="1"/>
    <col min="14091" max="14091" width="7.33203125" style="35" bestFit="1" customWidth="1"/>
    <col min="14092" max="14092" width="14.88671875" style="35" customWidth="1"/>
    <col min="14093" max="14093" width="8.33203125" style="35" bestFit="1" customWidth="1"/>
    <col min="14094" max="14094" width="7.33203125" style="35" bestFit="1" customWidth="1"/>
    <col min="14095" max="14095" width="14.88671875" style="35" customWidth="1"/>
    <col min="14096" max="14096" width="8.33203125" style="35" bestFit="1" customWidth="1"/>
    <col min="14097" max="14097" width="7.33203125" style="35" bestFit="1" customWidth="1"/>
    <col min="14098" max="14098" width="12.6640625" style="35" bestFit="1" customWidth="1"/>
    <col min="14099" max="14099" width="8.33203125" style="35" bestFit="1" customWidth="1"/>
    <col min="14100" max="14100" width="7.33203125" style="35" bestFit="1" customWidth="1"/>
    <col min="14101" max="14101" width="12.6640625" style="35" bestFit="1" customWidth="1"/>
    <col min="14102" max="14102" width="8.33203125" style="35" bestFit="1" customWidth="1"/>
    <col min="14103" max="14103" width="7.33203125" style="35" bestFit="1" customWidth="1"/>
    <col min="14104" max="14104" width="12.6640625" style="35" bestFit="1" customWidth="1"/>
    <col min="14105" max="14105" width="1" style="35" customWidth="1"/>
    <col min="14106" max="14336" width="8.88671875" style="35"/>
    <col min="14337" max="14337" width="13.44140625" style="35" customWidth="1"/>
    <col min="14338" max="14338" width="23.88671875" style="35" customWidth="1"/>
    <col min="14339" max="14339" width="6.44140625" style="35" bestFit="1" customWidth="1"/>
    <col min="14340" max="14340" width="8.33203125" style="35" bestFit="1" customWidth="1"/>
    <col min="14341" max="14341" width="7.33203125" style="35" bestFit="1" customWidth="1"/>
    <col min="14342" max="14342" width="12.6640625" style="35" bestFit="1" customWidth="1"/>
    <col min="14343" max="14343" width="8.33203125" style="35" bestFit="1" customWidth="1"/>
    <col min="14344" max="14344" width="7.33203125" style="35" bestFit="1" customWidth="1"/>
    <col min="14345" max="14345" width="12.6640625" style="35" bestFit="1" customWidth="1"/>
    <col min="14346" max="14346" width="8.33203125" style="35" bestFit="1" customWidth="1"/>
    <col min="14347" max="14347" width="7.33203125" style="35" bestFit="1" customWidth="1"/>
    <col min="14348" max="14348" width="14.88671875" style="35" customWidth="1"/>
    <col min="14349" max="14349" width="8.33203125" style="35" bestFit="1" customWidth="1"/>
    <col min="14350" max="14350" width="7.33203125" style="35" bestFit="1" customWidth="1"/>
    <col min="14351" max="14351" width="14.88671875" style="35" customWidth="1"/>
    <col min="14352" max="14352" width="8.33203125" style="35" bestFit="1" customWidth="1"/>
    <col min="14353" max="14353" width="7.33203125" style="35" bestFit="1" customWidth="1"/>
    <col min="14354" max="14354" width="12.6640625" style="35" bestFit="1" customWidth="1"/>
    <col min="14355" max="14355" width="8.33203125" style="35" bestFit="1" customWidth="1"/>
    <col min="14356" max="14356" width="7.33203125" style="35" bestFit="1" customWidth="1"/>
    <col min="14357" max="14357" width="12.6640625" style="35" bestFit="1" customWidth="1"/>
    <col min="14358" max="14358" width="8.33203125" style="35" bestFit="1" customWidth="1"/>
    <col min="14359" max="14359" width="7.33203125" style="35" bestFit="1" customWidth="1"/>
    <col min="14360" max="14360" width="12.6640625" style="35" bestFit="1" customWidth="1"/>
    <col min="14361" max="14361" width="1" style="35" customWidth="1"/>
    <col min="14362" max="14592" width="8.88671875" style="35"/>
    <col min="14593" max="14593" width="13.44140625" style="35" customWidth="1"/>
    <col min="14594" max="14594" width="23.88671875" style="35" customWidth="1"/>
    <col min="14595" max="14595" width="6.44140625" style="35" bestFit="1" customWidth="1"/>
    <col min="14596" max="14596" width="8.33203125" style="35" bestFit="1" customWidth="1"/>
    <col min="14597" max="14597" width="7.33203125" style="35" bestFit="1" customWidth="1"/>
    <col min="14598" max="14598" width="12.6640625" style="35" bestFit="1" customWidth="1"/>
    <col min="14599" max="14599" width="8.33203125" style="35" bestFit="1" customWidth="1"/>
    <col min="14600" max="14600" width="7.33203125" style="35" bestFit="1" customWidth="1"/>
    <col min="14601" max="14601" width="12.6640625" style="35" bestFit="1" customWidth="1"/>
    <col min="14602" max="14602" width="8.33203125" style="35" bestFit="1" customWidth="1"/>
    <col min="14603" max="14603" width="7.33203125" style="35" bestFit="1" customWidth="1"/>
    <col min="14604" max="14604" width="14.88671875" style="35" customWidth="1"/>
    <col min="14605" max="14605" width="8.33203125" style="35" bestFit="1" customWidth="1"/>
    <col min="14606" max="14606" width="7.33203125" style="35" bestFit="1" customWidth="1"/>
    <col min="14607" max="14607" width="14.88671875" style="35" customWidth="1"/>
    <col min="14608" max="14608" width="8.33203125" style="35" bestFit="1" customWidth="1"/>
    <col min="14609" max="14609" width="7.33203125" style="35" bestFit="1" customWidth="1"/>
    <col min="14610" max="14610" width="12.6640625" style="35" bestFit="1" customWidth="1"/>
    <col min="14611" max="14611" width="8.33203125" style="35" bestFit="1" customWidth="1"/>
    <col min="14612" max="14612" width="7.33203125" style="35" bestFit="1" customWidth="1"/>
    <col min="14613" max="14613" width="12.6640625" style="35" bestFit="1" customWidth="1"/>
    <col min="14614" max="14614" width="8.33203125" style="35" bestFit="1" customWidth="1"/>
    <col min="14615" max="14615" width="7.33203125" style="35" bestFit="1" customWidth="1"/>
    <col min="14616" max="14616" width="12.6640625" style="35" bestFit="1" customWidth="1"/>
    <col min="14617" max="14617" width="1" style="35" customWidth="1"/>
    <col min="14618" max="14848" width="8.88671875" style="35"/>
    <col min="14849" max="14849" width="13.44140625" style="35" customWidth="1"/>
    <col min="14850" max="14850" width="23.88671875" style="35" customWidth="1"/>
    <col min="14851" max="14851" width="6.44140625" style="35" bestFit="1" customWidth="1"/>
    <col min="14852" max="14852" width="8.33203125" style="35" bestFit="1" customWidth="1"/>
    <col min="14853" max="14853" width="7.33203125" style="35" bestFit="1" customWidth="1"/>
    <col min="14854" max="14854" width="12.6640625" style="35" bestFit="1" customWidth="1"/>
    <col min="14855" max="14855" width="8.33203125" style="35" bestFit="1" customWidth="1"/>
    <col min="14856" max="14856" width="7.33203125" style="35" bestFit="1" customWidth="1"/>
    <col min="14857" max="14857" width="12.6640625" style="35" bestFit="1" customWidth="1"/>
    <col min="14858" max="14858" width="8.33203125" style="35" bestFit="1" customWidth="1"/>
    <col min="14859" max="14859" width="7.33203125" style="35" bestFit="1" customWidth="1"/>
    <col min="14860" max="14860" width="14.88671875" style="35" customWidth="1"/>
    <col min="14861" max="14861" width="8.33203125" style="35" bestFit="1" customWidth="1"/>
    <col min="14862" max="14862" width="7.33203125" style="35" bestFit="1" customWidth="1"/>
    <col min="14863" max="14863" width="14.88671875" style="35" customWidth="1"/>
    <col min="14864" max="14864" width="8.33203125" style="35" bestFit="1" customWidth="1"/>
    <col min="14865" max="14865" width="7.33203125" style="35" bestFit="1" customWidth="1"/>
    <col min="14866" max="14866" width="12.6640625" style="35" bestFit="1" customWidth="1"/>
    <col min="14867" max="14867" width="8.33203125" style="35" bestFit="1" customWidth="1"/>
    <col min="14868" max="14868" width="7.33203125" style="35" bestFit="1" customWidth="1"/>
    <col min="14869" max="14869" width="12.6640625" style="35" bestFit="1" customWidth="1"/>
    <col min="14870" max="14870" width="8.33203125" style="35" bestFit="1" customWidth="1"/>
    <col min="14871" max="14871" width="7.33203125" style="35" bestFit="1" customWidth="1"/>
    <col min="14872" max="14872" width="12.6640625" style="35" bestFit="1" customWidth="1"/>
    <col min="14873" max="14873" width="1" style="35" customWidth="1"/>
    <col min="14874" max="15104" width="8.88671875" style="35"/>
    <col min="15105" max="15105" width="13.44140625" style="35" customWidth="1"/>
    <col min="15106" max="15106" width="23.88671875" style="35" customWidth="1"/>
    <col min="15107" max="15107" width="6.44140625" style="35" bestFit="1" customWidth="1"/>
    <col min="15108" max="15108" width="8.33203125" style="35" bestFit="1" customWidth="1"/>
    <col min="15109" max="15109" width="7.33203125" style="35" bestFit="1" customWidth="1"/>
    <col min="15110" max="15110" width="12.6640625" style="35" bestFit="1" customWidth="1"/>
    <col min="15111" max="15111" width="8.33203125" style="35" bestFit="1" customWidth="1"/>
    <col min="15112" max="15112" width="7.33203125" style="35" bestFit="1" customWidth="1"/>
    <col min="15113" max="15113" width="12.6640625" style="35" bestFit="1" customWidth="1"/>
    <col min="15114" max="15114" width="8.33203125" style="35" bestFit="1" customWidth="1"/>
    <col min="15115" max="15115" width="7.33203125" style="35" bestFit="1" customWidth="1"/>
    <col min="15116" max="15116" width="14.88671875" style="35" customWidth="1"/>
    <col min="15117" max="15117" width="8.33203125" style="35" bestFit="1" customWidth="1"/>
    <col min="15118" max="15118" width="7.33203125" style="35" bestFit="1" customWidth="1"/>
    <col min="15119" max="15119" width="14.88671875" style="35" customWidth="1"/>
    <col min="15120" max="15120" width="8.33203125" style="35" bestFit="1" customWidth="1"/>
    <col min="15121" max="15121" width="7.33203125" style="35" bestFit="1" customWidth="1"/>
    <col min="15122" max="15122" width="12.6640625" style="35" bestFit="1" customWidth="1"/>
    <col min="15123" max="15123" width="8.33203125" style="35" bestFit="1" customWidth="1"/>
    <col min="15124" max="15124" width="7.33203125" style="35" bestFit="1" customWidth="1"/>
    <col min="15125" max="15125" width="12.6640625" style="35" bestFit="1" customWidth="1"/>
    <col min="15126" max="15126" width="8.33203125" style="35" bestFit="1" customWidth="1"/>
    <col min="15127" max="15127" width="7.33203125" style="35" bestFit="1" customWidth="1"/>
    <col min="15128" max="15128" width="12.6640625" style="35" bestFit="1" customWidth="1"/>
    <col min="15129" max="15129" width="1" style="35" customWidth="1"/>
    <col min="15130" max="15360" width="8.88671875" style="35"/>
    <col min="15361" max="15361" width="13.44140625" style="35" customWidth="1"/>
    <col min="15362" max="15362" width="23.88671875" style="35" customWidth="1"/>
    <col min="15363" max="15363" width="6.44140625" style="35" bestFit="1" customWidth="1"/>
    <col min="15364" max="15364" width="8.33203125" style="35" bestFit="1" customWidth="1"/>
    <col min="15365" max="15365" width="7.33203125" style="35" bestFit="1" customWidth="1"/>
    <col min="15366" max="15366" width="12.6640625" style="35" bestFit="1" customWidth="1"/>
    <col min="15367" max="15367" width="8.33203125" style="35" bestFit="1" customWidth="1"/>
    <col min="15368" max="15368" width="7.33203125" style="35" bestFit="1" customWidth="1"/>
    <col min="15369" max="15369" width="12.6640625" style="35" bestFit="1" customWidth="1"/>
    <col min="15370" max="15370" width="8.33203125" style="35" bestFit="1" customWidth="1"/>
    <col min="15371" max="15371" width="7.33203125" style="35" bestFit="1" customWidth="1"/>
    <col min="15372" max="15372" width="14.88671875" style="35" customWidth="1"/>
    <col min="15373" max="15373" width="8.33203125" style="35" bestFit="1" customWidth="1"/>
    <col min="15374" max="15374" width="7.33203125" style="35" bestFit="1" customWidth="1"/>
    <col min="15375" max="15375" width="14.88671875" style="35" customWidth="1"/>
    <col min="15376" max="15376" width="8.33203125" style="35" bestFit="1" customWidth="1"/>
    <col min="15377" max="15377" width="7.33203125" style="35" bestFit="1" customWidth="1"/>
    <col min="15378" max="15378" width="12.6640625" style="35" bestFit="1" customWidth="1"/>
    <col min="15379" max="15379" width="8.33203125" style="35" bestFit="1" customWidth="1"/>
    <col min="15380" max="15380" width="7.33203125" style="35" bestFit="1" customWidth="1"/>
    <col min="15381" max="15381" width="12.6640625" style="35" bestFit="1" customWidth="1"/>
    <col min="15382" max="15382" width="8.33203125" style="35" bestFit="1" customWidth="1"/>
    <col min="15383" max="15383" width="7.33203125" style="35" bestFit="1" customWidth="1"/>
    <col min="15384" max="15384" width="12.6640625" style="35" bestFit="1" customWidth="1"/>
    <col min="15385" max="15385" width="1" style="35" customWidth="1"/>
    <col min="15386" max="15616" width="8.88671875" style="35"/>
    <col min="15617" max="15617" width="13.44140625" style="35" customWidth="1"/>
    <col min="15618" max="15618" width="23.88671875" style="35" customWidth="1"/>
    <col min="15619" max="15619" width="6.44140625" style="35" bestFit="1" customWidth="1"/>
    <col min="15620" max="15620" width="8.33203125" style="35" bestFit="1" customWidth="1"/>
    <col min="15621" max="15621" width="7.33203125" style="35" bestFit="1" customWidth="1"/>
    <col min="15622" max="15622" width="12.6640625" style="35" bestFit="1" customWidth="1"/>
    <col min="15623" max="15623" width="8.33203125" style="35" bestFit="1" customWidth="1"/>
    <col min="15624" max="15624" width="7.33203125" style="35" bestFit="1" customWidth="1"/>
    <col min="15625" max="15625" width="12.6640625" style="35" bestFit="1" customWidth="1"/>
    <col min="15626" max="15626" width="8.33203125" style="35" bestFit="1" customWidth="1"/>
    <col min="15627" max="15627" width="7.33203125" style="35" bestFit="1" customWidth="1"/>
    <col min="15628" max="15628" width="14.88671875" style="35" customWidth="1"/>
    <col min="15629" max="15629" width="8.33203125" style="35" bestFit="1" customWidth="1"/>
    <col min="15630" max="15630" width="7.33203125" style="35" bestFit="1" customWidth="1"/>
    <col min="15631" max="15631" width="14.88671875" style="35" customWidth="1"/>
    <col min="15632" max="15632" width="8.33203125" style="35" bestFit="1" customWidth="1"/>
    <col min="15633" max="15633" width="7.33203125" style="35" bestFit="1" customWidth="1"/>
    <col min="15634" max="15634" width="12.6640625" style="35" bestFit="1" customWidth="1"/>
    <col min="15635" max="15635" width="8.33203125" style="35" bestFit="1" customWidth="1"/>
    <col min="15636" max="15636" width="7.33203125" style="35" bestFit="1" customWidth="1"/>
    <col min="15637" max="15637" width="12.6640625" style="35" bestFit="1" customWidth="1"/>
    <col min="15638" max="15638" width="8.33203125" style="35" bestFit="1" customWidth="1"/>
    <col min="15639" max="15639" width="7.33203125" style="35" bestFit="1" customWidth="1"/>
    <col min="15640" max="15640" width="12.6640625" style="35" bestFit="1" customWidth="1"/>
    <col min="15641" max="15641" width="1" style="35" customWidth="1"/>
    <col min="15642" max="15872" width="8.88671875" style="35"/>
    <col min="15873" max="15873" width="13.44140625" style="35" customWidth="1"/>
    <col min="15874" max="15874" width="23.88671875" style="35" customWidth="1"/>
    <col min="15875" max="15875" width="6.44140625" style="35" bestFit="1" customWidth="1"/>
    <col min="15876" max="15876" width="8.33203125" style="35" bestFit="1" customWidth="1"/>
    <col min="15877" max="15877" width="7.33203125" style="35" bestFit="1" customWidth="1"/>
    <col min="15878" max="15878" width="12.6640625" style="35" bestFit="1" customWidth="1"/>
    <col min="15879" max="15879" width="8.33203125" style="35" bestFit="1" customWidth="1"/>
    <col min="15880" max="15880" width="7.33203125" style="35" bestFit="1" customWidth="1"/>
    <col min="15881" max="15881" width="12.6640625" style="35" bestFit="1" customWidth="1"/>
    <col min="15882" max="15882" width="8.33203125" style="35" bestFit="1" customWidth="1"/>
    <col min="15883" max="15883" width="7.33203125" style="35" bestFit="1" customWidth="1"/>
    <col min="15884" max="15884" width="14.88671875" style="35" customWidth="1"/>
    <col min="15885" max="15885" width="8.33203125" style="35" bestFit="1" customWidth="1"/>
    <col min="15886" max="15886" width="7.33203125" style="35" bestFit="1" customWidth="1"/>
    <col min="15887" max="15887" width="14.88671875" style="35" customWidth="1"/>
    <col min="15888" max="15888" width="8.33203125" style="35" bestFit="1" customWidth="1"/>
    <col min="15889" max="15889" width="7.33203125" style="35" bestFit="1" customWidth="1"/>
    <col min="15890" max="15890" width="12.6640625" style="35" bestFit="1" customWidth="1"/>
    <col min="15891" max="15891" width="8.33203125" style="35" bestFit="1" customWidth="1"/>
    <col min="15892" max="15892" width="7.33203125" style="35" bestFit="1" customWidth="1"/>
    <col min="15893" max="15893" width="12.6640625" style="35" bestFit="1" customWidth="1"/>
    <col min="15894" max="15894" width="8.33203125" style="35" bestFit="1" customWidth="1"/>
    <col min="15895" max="15895" width="7.33203125" style="35" bestFit="1" customWidth="1"/>
    <col min="15896" max="15896" width="12.6640625" style="35" bestFit="1" customWidth="1"/>
    <col min="15897" max="15897" width="1" style="35" customWidth="1"/>
    <col min="15898" max="16128" width="8.88671875" style="35"/>
    <col min="16129" max="16129" width="13.44140625" style="35" customWidth="1"/>
    <col min="16130" max="16130" width="23.88671875" style="35" customWidth="1"/>
    <col min="16131" max="16131" width="6.44140625" style="35" bestFit="1" customWidth="1"/>
    <col min="16132" max="16132" width="8.33203125" style="35" bestFit="1" customWidth="1"/>
    <col min="16133" max="16133" width="7.33203125" style="35" bestFit="1" customWidth="1"/>
    <col min="16134" max="16134" width="12.6640625" style="35" bestFit="1" customWidth="1"/>
    <col min="16135" max="16135" width="8.33203125" style="35" bestFit="1" customWidth="1"/>
    <col min="16136" max="16136" width="7.33203125" style="35" bestFit="1" customWidth="1"/>
    <col min="16137" max="16137" width="12.6640625" style="35" bestFit="1" customWidth="1"/>
    <col min="16138" max="16138" width="8.33203125" style="35" bestFit="1" customWidth="1"/>
    <col min="16139" max="16139" width="7.33203125" style="35" bestFit="1" customWidth="1"/>
    <col min="16140" max="16140" width="14.88671875" style="35" customWidth="1"/>
    <col min="16141" max="16141" width="8.33203125" style="35" bestFit="1" customWidth="1"/>
    <col min="16142" max="16142" width="7.33203125" style="35" bestFit="1" customWidth="1"/>
    <col min="16143" max="16143" width="14.88671875" style="35" customWidth="1"/>
    <col min="16144" max="16144" width="8.33203125" style="35" bestFit="1" customWidth="1"/>
    <col min="16145" max="16145" width="7.33203125" style="35" bestFit="1" customWidth="1"/>
    <col min="16146" max="16146" width="12.6640625" style="35" bestFit="1" customWidth="1"/>
    <col min="16147" max="16147" width="8.33203125" style="35" bestFit="1" customWidth="1"/>
    <col min="16148" max="16148" width="7.33203125" style="35" bestFit="1" customWidth="1"/>
    <col min="16149" max="16149" width="12.6640625" style="35" bestFit="1" customWidth="1"/>
    <col min="16150" max="16150" width="8.33203125" style="35" bestFit="1" customWidth="1"/>
    <col min="16151" max="16151" width="7.33203125" style="35" bestFit="1" customWidth="1"/>
    <col min="16152" max="16152" width="12.6640625" style="35" bestFit="1" customWidth="1"/>
    <col min="16153" max="16153" width="1" style="35" customWidth="1"/>
    <col min="16154" max="16384" width="8.88671875" style="35"/>
  </cols>
  <sheetData>
    <row r="1" spans="1:25">
      <c r="A1" s="1460" t="s">
        <v>5197</v>
      </c>
    </row>
    <row r="2" spans="1:25" ht="34.799999999999997">
      <c r="A2" s="745" t="s">
        <v>307</v>
      </c>
      <c r="B2" s="1685" t="s">
        <v>5046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  <c r="U2" s="1685"/>
      <c r="V2" s="1685"/>
      <c r="W2" s="1685"/>
      <c r="X2" s="1685"/>
      <c r="Y2" s="745"/>
    </row>
    <row r="3" spans="1:25" ht="18" thickBot="1">
      <c r="A3" s="745"/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45"/>
    </row>
    <row r="4" spans="1:25" ht="17.399999999999999">
      <c r="A4" s="798"/>
      <c r="B4" s="468"/>
      <c r="C4" s="493"/>
      <c r="D4" s="277"/>
      <c r="E4" s="269"/>
      <c r="F4" s="277"/>
      <c r="G4" s="269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745"/>
    </row>
    <row r="5" spans="1:25" ht="18" thickBot="1">
      <c r="A5" s="487"/>
      <c r="B5" s="457"/>
      <c r="C5" s="1694" t="s">
        <v>3754</v>
      </c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  <c r="Q5" s="1694"/>
      <c r="R5" s="1694"/>
      <c r="S5" s="1694"/>
      <c r="T5" s="1694"/>
      <c r="U5" s="1694"/>
      <c r="V5" s="1694"/>
      <c r="W5" s="1694"/>
      <c r="X5" s="1694"/>
      <c r="Y5" s="745"/>
    </row>
    <row r="6" spans="1:25" ht="17.399999999999999">
      <c r="A6" s="490" t="s">
        <v>3814</v>
      </c>
      <c r="B6" s="457"/>
      <c r="C6" s="493"/>
      <c r="D6" s="277"/>
      <c r="E6" s="277"/>
      <c r="F6" s="494"/>
      <c r="G6" s="493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745"/>
    </row>
    <row r="7" spans="1:25" ht="24.6" thickBot="1">
      <c r="A7" s="490" t="s">
        <v>3813</v>
      </c>
      <c r="B7" s="458" t="s">
        <v>5047</v>
      </c>
      <c r="C7" s="489"/>
      <c r="D7" s="269"/>
      <c r="E7" s="269"/>
      <c r="F7" s="488"/>
      <c r="G7" s="1694" t="s">
        <v>3812</v>
      </c>
      <c r="H7" s="1694"/>
      <c r="I7" s="1694"/>
      <c r="J7" s="1694"/>
      <c r="K7" s="1694"/>
      <c r="L7" s="1694"/>
      <c r="M7" s="1694"/>
      <c r="N7" s="1694"/>
      <c r="O7" s="1694"/>
      <c r="P7" s="1694"/>
      <c r="Q7" s="1694"/>
      <c r="R7" s="1694"/>
      <c r="S7" s="1694"/>
      <c r="T7" s="1694"/>
      <c r="U7" s="1694"/>
      <c r="V7" s="1694"/>
      <c r="W7" s="1694"/>
      <c r="X7" s="1694"/>
      <c r="Y7" s="745"/>
    </row>
    <row r="8" spans="1:25" ht="17.399999999999999">
      <c r="A8" s="490" t="s">
        <v>3745</v>
      </c>
      <c r="B8" s="458" t="s">
        <v>5048</v>
      </c>
      <c r="C8" s="489"/>
      <c r="D8" s="269"/>
      <c r="E8" s="269"/>
      <c r="F8" s="488"/>
      <c r="G8" s="493"/>
      <c r="H8" s="277"/>
      <c r="I8" s="494"/>
      <c r="J8" s="493"/>
      <c r="K8" s="277"/>
      <c r="L8" s="494"/>
      <c r="M8" s="493"/>
      <c r="N8" s="277"/>
      <c r="O8" s="494"/>
      <c r="P8" s="493"/>
      <c r="Q8" s="277"/>
      <c r="R8" s="494"/>
      <c r="S8" s="493"/>
      <c r="T8" s="277"/>
      <c r="U8" s="494"/>
      <c r="V8" s="493"/>
      <c r="W8" s="277"/>
      <c r="X8" s="277"/>
      <c r="Y8" s="745"/>
    </row>
    <row r="9" spans="1:25" ht="18" thickBot="1">
      <c r="A9" s="490" t="s">
        <v>3744</v>
      </c>
      <c r="B9" s="457"/>
      <c r="C9" s="1698" t="s">
        <v>3</v>
      </c>
      <c r="D9" s="1717"/>
      <c r="E9" s="1717"/>
      <c r="F9" s="1698"/>
      <c r="G9" s="1698" t="s">
        <v>3811</v>
      </c>
      <c r="H9" s="1698"/>
      <c r="I9" s="1698"/>
      <c r="J9" s="1698" t="s">
        <v>1557</v>
      </c>
      <c r="K9" s="1698"/>
      <c r="L9" s="1698"/>
      <c r="M9" s="1698" t="s">
        <v>1556</v>
      </c>
      <c r="N9" s="1698"/>
      <c r="O9" s="1698"/>
      <c r="P9" s="1698" t="s">
        <v>1555</v>
      </c>
      <c r="Q9" s="1698"/>
      <c r="R9" s="1698"/>
      <c r="S9" s="1698" t="s">
        <v>1554</v>
      </c>
      <c r="T9" s="1698"/>
      <c r="U9" s="1698"/>
      <c r="V9" s="1694" t="s">
        <v>1535</v>
      </c>
      <c r="W9" s="1694"/>
      <c r="X9" s="1694"/>
      <c r="Y9" s="745"/>
    </row>
    <row r="10" spans="1:25" ht="17.399999999999999">
      <c r="A10" s="487"/>
      <c r="B10" s="457"/>
      <c r="C10" s="493"/>
      <c r="D10" s="307"/>
      <c r="E10" s="307"/>
      <c r="F10" s="494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745"/>
    </row>
    <row r="11" spans="1:25" ht="32.4" customHeight="1" thickBot="1">
      <c r="A11" s="1164"/>
      <c r="B11" s="1165"/>
      <c r="C11" s="1166" t="s">
        <v>2010</v>
      </c>
      <c r="D11" s="309" t="s">
        <v>11</v>
      </c>
      <c r="E11" s="309" t="s">
        <v>12</v>
      </c>
      <c r="F11" s="754" t="s">
        <v>3810</v>
      </c>
      <c r="G11" s="756" t="s">
        <v>11</v>
      </c>
      <c r="H11" s="756" t="s">
        <v>12</v>
      </c>
      <c r="I11" s="756" t="s">
        <v>3810</v>
      </c>
      <c r="J11" s="756" t="s">
        <v>11</v>
      </c>
      <c r="K11" s="756" t="s">
        <v>12</v>
      </c>
      <c r="L11" s="756" t="s">
        <v>3810</v>
      </c>
      <c r="M11" s="756" t="s">
        <v>11</v>
      </c>
      <c r="N11" s="756" t="s">
        <v>12</v>
      </c>
      <c r="O11" s="756" t="s">
        <v>3810</v>
      </c>
      <c r="P11" s="756" t="s">
        <v>11</v>
      </c>
      <c r="Q11" s="756" t="s">
        <v>12</v>
      </c>
      <c r="R11" s="756" t="s">
        <v>3810</v>
      </c>
      <c r="S11" s="756" t="s">
        <v>11</v>
      </c>
      <c r="T11" s="756" t="s">
        <v>12</v>
      </c>
      <c r="U11" s="756" t="s">
        <v>3810</v>
      </c>
      <c r="V11" s="756" t="s">
        <v>11</v>
      </c>
      <c r="W11" s="756" t="s">
        <v>12</v>
      </c>
      <c r="X11" s="756" t="s">
        <v>3810</v>
      </c>
      <c r="Y11" s="745"/>
    </row>
    <row r="12" spans="1:25" ht="17.399999999999999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745"/>
    </row>
    <row r="13" spans="1:25" ht="17.399999999999999">
      <c r="A13" s="747" t="s">
        <v>324</v>
      </c>
      <c r="B13" s="792" t="s">
        <v>3809</v>
      </c>
      <c r="C13" s="430">
        <v>2090</v>
      </c>
      <c r="D13" s="430">
        <v>991</v>
      </c>
      <c r="E13" s="430">
        <v>641</v>
      </c>
      <c r="F13" s="430">
        <v>458</v>
      </c>
      <c r="G13" s="430">
        <v>590</v>
      </c>
      <c r="H13" s="430">
        <v>306</v>
      </c>
      <c r="I13" s="430">
        <v>389</v>
      </c>
      <c r="J13" s="430">
        <v>112</v>
      </c>
      <c r="K13" s="430">
        <v>81</v>
      </c>
      <c r="L13" s="430">
        <v>14</v>
      </c>
      <c r="M13" s="430">
        <v>163</v>
      </c>
      <c r="N13" s="430">
        <v>132</v>
      </c>
      <c r="O13" s="430">
        <v>21</v>
      </c>
      <c r="P13" s="430">
        <v>125</v>
      </c>
      <c r="Q13" s="430">
        <v>120</v>
      </c>
      <c r="R13" s="430">
        <v>25</v>
      </c>
      <c r="S13" s="430">
        <v>0</v>
      </c>
      <c r="T13" s="430">
        <v>1</v>
      </c>
      <c r="U13" s="430">
        <v>0</v>
      </c>
      <c r="V13" s="430">
        <v>1</v>
      </c>
      <c r="W13" s="430">
        <v>1</v>
      </c>
      <c r="X13" s="430">
        <v>9</v>
      </c>
      <c r="Y13" s="745"/>
    </row>
    <row r="14" spans="1:25" ht="17.399999999999999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745"/>
    </row>
    <row r="15" spans="1:25" ht="25.2" customHeight="1">
      <c r="A15" s="743" t="s">
        <v>3316</v>
      </c>
      <c r="B15" s="794" t="s">
        <v>3808</v>
      </c>
      <c r="C15" s="405">
        <v>19</v>
      </c>
      <c r="D15" s="405">
        <v>5</v>
      </c>
      <c r="E15" s="405">
        <v>5</v>
      </c>
      <c r="F15" s="405">
        <v>9</v>
      </c>
      <c r="G15" s="405">
        <v>5</v>
      </c>
      <c r="H15" s="405">
        <v>5</v>
      </c>
      <c r="I15" s="405">
        <v>8</v>
      </c>
      <c r="J15" s="405">
        <v>0</v>
      </c>
      <c r="K15" s="405">
        <v>0</v>
      </c>
      <c r="L15" s="405">
        <v>0</v>
      </c>
      <c r="M15" s="405">
        <v>0</v>
      </c>
      <c r="N15" s="405">
        <v>0</v>
      </c>
      <c r="O15" s="405">
        <v>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5">
        <v>0</v>
      </c>
      <c r="V15" s="405">
        <v>0</v>
      </c>
      <c r="W15" s="405">
        <v>0</v>
      </c>
      <c r="X15" s="405">
        <v>1</v>
      </c>
      <c r="Y15" s="745"/>
    </row>
    <row r="16" spans="1:25" ht="17.399999999999999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745"/>
    </row>
    <row r="17" spans="1:25" ht="30.6">
      <c r="A17" s="743" t="s">
        <v>2612</v>
      </c>
      <c r="B17" s="794" t="s">
        <v>3807</v>
      </c>
      <c r="C17" s="405">
        <v>100</v>
      </c>
      <c r="D17" s="405">
        <v>58</v>
      </c>
      <c r="E17" s="405">
        <v>32</v>
      </c>
      <c r="F17" s="405">
        <v>10</v>
      </c>
      <c r="G17" s="405">
        <v>31</v>
      </c>
      <c r="H17" s="405">
        <v>17</v>
      </c>
      <c r="I17" s="405">
        <v>5</v>
      </c>
      <c r="J17" s="405">
        <v>8</v>
      </c>
      <c r="K17" s="405">
        <v>5</v>
      </c>
      <c r="L17" s="405">
        <v>3</v>
      </c>
      <c r="M17" s="405">
        <v>13</v>
      </c>
      <c r="N17" s="405">
        <v>6</v>
      </c>
      <c r="O17" s="405">
        <v>1</v>
      </c>
      <c r="P17" s="405">
        <v>6</v>
      </c>
      <c r="Q17" s="405">
        <v>4</v>
      </c>
      <c r="R17" s="405">
        <v>1</v>
      </c>
      <c r="S17" s="405">
        <v>0</v>
      </c>
      <c r="T17" s="405">
        <v>0</v>
      </c>
      <c r="U17" s="405">
        <v>0</v>
      </c>
      <c r="V17" s="405">
        <v>0</v>
      </c>
      <c r="W17" s="405">
        <v>0</v>
      </c>
      <c r="X17" s="405">
        <v>0</v>
      </c>
      <c r="Y17" s="745"/>
    </row>
    <row r="18" spans="1:25" ht="17.399999999999999">
      <c r="A18" s="407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745"/>
    </row>
    <row r="19" spans="1:25" ht="20.399999999999999">
      <c r="A19" s="743" t="s">
        <v>2609</v>
      </c>
      <c r="B19" s="794" t="s">
        <v>3806</v>
      </c>
      <c r="C19" s="405">
        <v>366</v>
      </c>
      <c r="D19" s="405">
        <v>164</v>
      </c>
      <c r="E19" s="405">
        <v>65</v>
      </c>
      <c r="F19" s="405">
        <v>137</v>
      </c>
      <c r="G19" s="405">
        <v>152</v>
      </c>
      <c r="H19" s="405">
        <v>56</v>
      </c>
      <c r="I19" s="405">
        <v>129</v>
      </c>
      <c r="J19" s="405">
        <v>8</v>
      </c>
      <c r="K19" s="405">
        <v>1</v>
      </c>
      <c r="L19" s="405">
        <v>0</v>
      </c>
      <c r="M19" s="405">
        <v>3</v>
      </c>
      <c r="N19" s="405">
        <v>2</v>
      </c>
      <c r="O19" s="405">
        <v>0</v>
      </c>
      <c r="P19" s="405">
        <v>1</v>
      </c>
      <c r="Q19" s="405">
        <v>5</v>
      </c>
      <c r="R19" s="405">
        <v>0</v>
      </c>
      <c r="S19" s="405">
        <v>0</v>
      </c>
      <c r="T19" s="405">
        <v>0</v>
      </c>
      <c r="U19" s="405">
        <v>0</v>
      </c>
      <c r="V19" s="405">
        <v>0</v>
      </c>
      <c r="W19" s="405">
        <v>1</v>
      </c>
      <c r="X19" s="405">
        <v>8</v>
      </c>
      <c r="Y19" s="745"/>
    </row>
    <row r="20" spans="1:25" ht="17.399999999999999">
      <c r="A20" s="407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7"/>
      <c r="O20" s="407"/>
      <c r="P20" s="407"/>
      <c r="Q20" s="407"/>
      <c r="R20" s="407"/>
      <c r="S20" s="407"/>
      <c r="T20" s="407"/>
      <c r="U20" s="407"/>
      <c r="V20" s="407"/>
      <c r="W20" s="407"/>
      <c r="X20" s="407"/>
      <c r="Y20" s="745"/>
    </row>
    <row r="21" spans="1:25" ht="30.6">
      <c r="A21" s="743" t="s">
        <v>2607</v>
      </c>
      <c r="B21" s="794" t="s">
        <v>3805</v>
      </c>
      <c r="C21" s="405">
        <v>495</v>
      </c>
      <c r="D21" s="405">
        <v>243</v>
      </c>
      <c r="E21" s="405">
        <v>174</v>
      </c>
      <c r="F21" s="405">
        <v>78</v>
      </c>
      <c r="G21" s="405">
        <v>113</v>
      </c>
      <c r="H21" s="405">
        <v>63</v>
      </c>
      <c r="I21" s="405">
        <v>59</v>
      </c>
      <c r="J21" s="405">
        <v>39</v>
      </c>
      <c r="K21" s="405">
        <v>28</v>
      </c>
      <c r="L21" s="405">
        <v>2</v>
      </c>
      <c r="M21" s="405">
        <v>48</v>
      </c>
      <c r="N21" s="405">
        <v>46</v>
      </c>
      <c r="O21" s="405">
        <v>9</v>
      </c>
      <c r="P21" s="405">
        <v>42</v>
      </c>
      <c r="Q21" s="405">
        <v>37</v>
      </c>
      <c r="R21" s="405">
        <v>8</v>
      </c>
      <c r="S21" s="405">
        <v>0</v>
      </c>
      <c r="T21" s="405">
        <v>0</v>
      </c>
      <c r="U21" s="405">
        <v>0</v>
      </c>
      <c r="V21" s="405">
        <v>1</v>
      </c>
      <c r="W21" s="405">
        <v>0</v>
      </c>
      <c r="X21" s="405">
        <v>0</v>
      </c>
      <c r="Y21" s="745"/>
    </row>
    <row r="22" spans="1:25" ht="17.399999999999999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745"/>
    </row>
    <row r="23" spans="1:25" ht="30.6">
      <c r="A23" s="743" t="s">
        <v>2604</v>
      </c>
      <c r="B23" s="794" t="s">
        <v>3804</v>
      </c>
      <c r="C23" s="405">
        <v>5</v>
      </c>
      <c r="D23" s="405">
        <v>3</v>
      </c>
      <c r="E23" s="405">
        <v>2</v>
      </c>
      <c r="F23" s="405">
        <v>0</v>
      </c>
      <c r="G23" s="405">
        <v>2</v>
      </c>
      <c r="H23" s="405">
        <v>1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5">
        <v>0</v>
      </c>
      <c r="O23" s="405">
        <v>0</v>
      </c>
      <c r="P23" s="405">
        <v>1</v>
      </c>
      <c r="Q23" s="405">
        <v>1</v>
      </c>
      <c r="R23" s="405">
        <v>0</v>
      </c>
      <c r="S23" s="405">
        <v>0</v>
      </c>
      <c r="T23" s="405">
        <v>0</v>
      </c>
      <c r="U23" s="405">
        <v>0</v>
      </c>
      <c r="V23" s="405">
        <v>0</v>
      </c>
      <c r="W23" s="405">
        <v>0</v>
      </c>
      <c r="X23" s="405">
        <v>0</v>
      </c>
      <c r="Y23" s="745"/>
    </row>
    <row r="24" spans="1:25" ht="17.399999999999999">
      <c r="A24" s="407"/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745"/>
    </row>
    <row r="25" spans="1:25" ht="30.6">
      <c r="A25" s="743" t="s">
        <v>5049</v>
      </c>
      <c r="B25" s="794" t="s">
        <v>5050</v>
      </c>
      <c r="C25" s="405">
        <v>1</v>
      </c>
      <c r="D25" s="405">
        <v>1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1</v>
      </c>
      <c r="N25" s="405">
        <v>0</v>
      </c>
      <c r="O25" s="405">
        <v>0</v>
      </c>
      <c r="P25" s="405">
        <v>0</v>
      </c>
      <c r="Q25" s="405">
        <v>0</v>
      </c>
      <c r="R25" s="405">
        <v>0</v>
      </c>
      <c r="S25" s="405">
        <v>0</v>
      </c>
      <c r="T25" s="405">
        <v>0</v>
      </c>
      <c r="U25" s="405">
        <v>0</v>
      </c>
      <c r="V25" s="405">
        <v>0</v>
      </c>
      <c r="W25" s="405">
        <v>0</v>
      </c>
      <c r="X25" s="405">
        <v>0</v>
      </c>
      <c r="Y25" s="745"/>
    </row>
    <row r="26" spans="1:25" ht="17.399999999999999">
      <c r="A26" s="407"/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745"/>
    </row>
    <row r="27" spans="1:25" ht="22.2" customHeight="1">
      <c r="A27" s="743" t="s">
        <v>2603</v>
      </c>
      <c r="B27" s="794" t="s">
        <v>3803</v>
      </c>
      <c r="C27" s="405">
        <v>86</v>
      </c>
      <c r="D27" s="405">
        <v>51</v>
      </c>
      <c r="E27" s="405">
        <v>17</v>
      </c>
      <c r="F27" s="405">
        <v>18</v>
      </c>
      <c r="G27" s="405">
        <v>47</v>
      </c>
      <c r="H27" s="405">
        <v>11</v>
      </c>
      <c r="I27" s="405">
        <v>17</v>
      </c>
      <c r="J27" s="405">
        <v>1</v>
      </c>
      <c r="K27" s="405">
        <v>3</v>
      </c>
      <c r="L27" s="405">
        <v>1</v>
      </c>
      <c r="M27" s="405">
        <v>3</v>
      </c>
      <c r="N27" s="405">
        <v>3</v>
      </c>
      <c r="O27" s="405">
        <v>0</v>
      </c>
      <c r="P27" s="405">
        <v>0</v>
      </c>
      <c r="Q27" s="405">
        <v>0</v>
      </c>
      <c r="R27" s="405">
        <v>0</v>
      </c>
      <c r="S27" s="405">
        <v>0</v>
      </c>
      <c r="T27" s="405">
        <v>0</v>
      </c>
      <c r="U27" s="405">
        <v>0</v>
      </c>
      <c r="V27" s="405">
        <v>0</v>
      </c>
      <c r="W27" s="405">
        <v>0</v>
      </c>
      <c r="X27" s="405">
        <v>0</v>
      </c>
      <c r="Y27" s="745"/>
    </row>
    <row r="28" spans="1:25" ht="17.399999999999999">
      <c r="A28" s="407"/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  <c r="W28" s="407"/>
      <c r="X28" s="407"/>
      <c r="Y28" s="745"/>
    </row>
    <row r="29" spans="1:25" ht="17.399999999999999">
      <c r="A29" s="743" t="s">
        <v>3802</v>
      </c>
      <c r="B29" s="794" t="s">
        <v>3801</v>
      </c>
      <c r="C29" s="405">
        <v>478</v>
      </c>
      <c r="D29" s="405">
        <v>235</v>
      </c>
      <c r="E29" s="405">
        <v>157</v>
      </c>
      <c r="F29" s="405">
        <v>86</v>
      </c>
      <c r="G29" s="405">
        <v>126</v>
      </c>
      <c r="H29" s="405">
        <v>59</v>
      </c>
      <c r="I29" s="405">
        <v>70</v>
      </c>
      <c r="J29" s="405">
        <v>25</v>
      </c>
      <c r="K29" s="405">
        <v>17</v>
      </c>
      <c r="L29" s="405">
        <v>4</v>
      </c>
      <c r="M29" s="405">
        <v>42</v>
      </c>
      <c r="N29" s="405">
        <v>35</v>
      </c>
      <c r="O29" s="405">
        <v>4</v>
      </c>
      <c r="P29" s="405">
        <v>42</v>
      </c>
      <c r="Q29" s="405">
        <v>46</v>
      </c>
      <c r="R29" s="405">
        <v>8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5">
        <v>0</v>
      </c>
      <c r="Y29" s="745"/>
    </row>
    <row r="30" spans="1:25" ht="17.399999999999999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745"/>
    </row>
    <row r="31" spans="1:25" ht="20.399999999999999">
      <c r="A31" s="743" t="s">
        <v>2594</v>
      </c>
      <c r="B31" s="794" t="s">
        <v>5051</v>
      </c>
      <c r="C31" s="405">
        <v>1</v>
      </c>
      <c r="D31" s="405">
        <v>1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405">
        <v>0</v>
      </c>
      <c r="P31" s="405">
        <v>1</v>
      </c>
      <c r="Q31" s="405">
        <v>0</v>
      </c>
      <c r="R31" s="405">
        <v>0</v>
      </c>
      <c r="S31" s="405">
        <v>0</v>
      </c>
      <c r="T31" s="405">
        <v>0</v>
      </c>
      <c r="U31" s="405">
        <v>0</v>
      </c>
      <c r="V31" s="405">
        <v>0</v>
      </c>
      <c r="W31" s="405">
        <v>0</v>
      </c>
      <c r="X31" s="405">
        <v>0</v>
      </c>
      <c r="Y31" s="745"/>
    </row>
    <row r="32" spans="1:25" ht="17.399999999999999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745"/>
    </row>
    <row r="33" spans="1:25" ht="17.399999999999999">
      <c r="A33" s="743" t="s">
        <v>2592</v>
      </c>
      <c r="B33" s="794" t="s">
        <v>3800</v>
      </c>
      <c r="C33" s="405">
        <v>2</v>
      </c>
      <c r="D33" s="405">
        <v>0</v>
      </c>
      <c r="E33" s="405">
        <v>1</v>
      </c>
      <c r="F33" s="405">
        <v>1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405">
        <v>0</v>
      </c>
      <c r="P33" s="405">
        <v>0</v>
      </c>
      <c r="Q33" s="405">
        <v>1</v>
      </c>
      <c r="R33" s="405">
        <v>1</v>
      </c>
      <c r="S33" s="405">
        <v>0</v>
      </c>
      <c r="T33" s="405">
        <v>0</v>
      </c>
      <c r="U33" s="405">
        <v>0</v>
      </c>
      <c r="V33" s="405">
        <v>0</v>
      </c>
      <c r="W33" s="405">
        <v>0</v>
      </c>
      <c r="X33" s="405">
        <v>0</v>
      </c>
      <c r="Y33" s="745"/>
    </row>
    <row r="34" spans="1:25" ht="17.399999999999999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745"/>
    </row>
    <row r="35" spans="1:25" ht="20.399999999999999">
      <c r="A35" s="743" t="s">
        <v>2581</v>
      </c>
      <c r="B35" s="794" t="s">
        <v>3799</v>
      </c>
      <c r="C35" s="405">
        <v>1</v>
      </c>
      <c r="D35" s="405">
        <v>1</v>
      </c>
      <c r="E35" s="405">
        <v>0</v>
      </c>
      <c r="F35" s="405">
        <v>0</v>
      </c>
      <c r="G35" s="405">
        <v>1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5">
        <v>0</v>
      </c>
      <c r="O35" s="405">
        <v>0</v>
      </c>
      <c r="P35" s="405">
        <v>0</v>
      </c>
      <c r="Q35" s="405">
        <v>0</v>
      </c>
      <c r="R35" s="405">
        <v>0</v>
      </c>
      <c r="S35" s="405">
        <v>0</v>
      </c>
      <c r="T35" s="405">
        <v>0</v>
      </c>
      <c r="U35" s="405">
        <v>0</v>
      </c>
      <c r="V35" s="405">
        <v>0</v>
      </c>
      <c r="W35" s="405">
        <v>0</v>
      </c>
      <c r="X35" s="405">
        <v>0</v>
      </c>
      <c r="Y35" s="745"/>
    </row>
    <row r="36" spans="1:25" ht="17.399999999999999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745"/>
    </row>
    <row r="37" spans="1:25" ht="23.4" customHeight="1">
      <c r="A37" s="743" t="s">
        <v>2556</v>
      </c>
      <c r="B37" s="794" t="s">
        <v>3798</v>
      </c>
      <c r="C37" s="405">
        <v>3</v>
      </c>
      <c r="D37" s="405">
        <v>1</v>
      </c>
      <c r="E37" s="405">
        <v>2</v>
      </c>
      <c r="F37" s="405">
        <v>0</v>
      </c>
      <c r="G37" s="405">
        <v>0</v>
      </c>
      <c r="H37" s="405">
        <v>1</v>
      </c>
      <c r="I37" s="405">
        <v>0</v>
      </c>
      <c r="J37" s="405">
        <v>0</v>
      </c>
      <c r="K37" s="405">
        <v>1</v>
      </c>
      <c r="L37" s="405">
        <v>0</v>
      </c>
      <c r="M37" s="405">
        <v>1</v>
      </c>
      <c r="N37" s="405">
        <v>0</v>
      </c>
      <c r="O37" s="405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5">
        <v>0</v>
      </c>
      <c r="V37" s="405">
        <v>0</v>
      </c>
      <c r="W37" s="405">
        <v>0</v>
      </c>
      <c r="X37" s="405">
        <v>0</v>
      </c>
      <c r="Y37" s="745"/>
    </row>
    <row r="38" spans="1:25" ht="17.399999999999999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745"/>
    </row>
    <row r="39" spans="1:25" ht="30.6">
      <c r="A39" s="743" t="s">
        <v>3797</v>
      </c>
      <c r="B39" s="794" t="s">
        <v>3796</v>
      </c>
      <c r="C39" s="405">
        <v>26</v>
      </c>
      <c r="D39" s="405">
        <v>21</v>
      </c>
      <c r="E39" s="405">
        <v>2</v>
      </c>
      <c r="F39" s="405">
        <v>3</v>
      </c>
      <c r="G39" s="405">
        <v>4</v>
      </c>
      <c r="H39" s="405">
        <v>0</v>
      </c>
      <c r="I39" s="405">
        <v>1</v>
      </c>
      <c r="J39" s="405">
        <v>2</v>
      </c>
      <c r="K39" s="405">
        <v>0</v>
      </c>
      <c r="L39" s="405">
        <v>0</v>
      </c>
      <c r="M39" s="405">
        <v>7</v>
      </c>
      <c r="N39" s="405">
        <v>2</v>
      </c>
      <c r="O39" s="405">
        <v>1</v>
      </c>
      <c r="P39" s="405">
        <v>8</v>
      </c>
      <c r="Q39" s="405">
        <v>0</v>
      </c>
      <c r="R39" s="405">
        <v>1</v>
      </c>
      <c r="S39" s="405">
        <v>0</v>
      </c>
      <c r="T39" s="405">
        <v>0</v>
      </c>
      <c r="U39" s="405">
        <v>0</v>
      </c>
      <c r="V39" s="405">
        <v>0</v>
      </c>
      <c r="W39" s="405">
        <v>0</v>
      </c>
      <c r="X39" s="405">
        <v>0</v>
      </c>
      <c r="Y39" s="745"/>
    </row>
    <row r="40" spans="1:25" ht="17.399999999999999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745"/>
    </row>
    <row r="41" spans="1:25" ht="20.399999999999999">
      <c r="A41" s="743" t="s">
        <v>2549</v>
      </c>
      <c r="B41" s="794" t="s">
        <v>3795</v>
      </c>
      <c r="C41" s="405">
        <v>42</v>
      </c>
      <c r="D41" s="405">
        <v>18</v>
      </c>
      <c r="E41" s="405">
        <v>15</v>
      </c>
      <c r="F41" s="405">
        <v>9</v>
      </c>
      <c r="G41" s="405">
        <v>11</v>
      </c>
      <c r="H41" s="405">
        <v>13</v>
      </c>
      <c r="I41" s="405">
        <v>9</v>
      </c>
      <c r="J41" s="405">
        <v>4</v>
      </c>
      <c r="K41" s="405">
        <v>2</v>
      </c>
      <c r="L41" s="405">
        <v>0</v>
      </c>
      <c r="M41" s="405">
        <v>1</v>
      </c>
      <c r="N41" s="405">
        <v>0</v>
      </c>
      <c r="O41" s="405">
        <v>0</v>
      </c>
      <c r="P41" s="405">
        <v>2</v>
      </c>
      <c r="Q41" s="405">
        <v>0</v>
      </c>
      <c r="R41" s="405">
        <v>0</v>
      </c>
      <c r="S41" s="405">
        <v>0</v>
      </c>
      <c r="T41" s="405">
        <v>0</v>
      </c>
      <c r="U41" s="405">
        <v>0</v>
      </c>
      <c r="V41" s="405">
        <v>0</v>
      </c>
      <c r="W41" s="405">
        <v>0</v>
      </c>
      <c r="X41" s="405">
        <v>0</v>
      </c>
      <c r="Y41" s="745"/>
    </row>
    <row r="42" spans="1:25" ht="17.399999999999999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745"/>
    </row>
    <row r="43" spans="1:25" ht="17.399999999999999">
      <c r="A43" s="743" t="s">
        <v>3794</v>
      </c>
      <c r="B43" s="794" t="s">
        <v>3793</v>
      </c>
      <c r="C43" s="405">
        <v>209</v>
      </c>
      <c r="D43" s="405">
        <v>86</v>
      </c>
      <c r="E43" s="405">
        <v>58</v>
      </c>
      <c r="F43" s="405">
        <v>65</v>
      </c>
      <c r="G43" s="405">
        <v>63</v>
      </c>
      <c r="H43" s="405">
        <v>32</v>
      </c>
      <c r="I43" s="405">
        <v>60</v>
      </c>
      <c r="J43" s="405">
        <v>5</v>
      </c>
      <c r="K43" s="405">
        <v>5</v>
      </c>
      <c r="L43" s="405">
        <v>1</v>
      </c>
      <c r="M43" s="405">
        <v>9</v>
      </c>
      <c r="N43" s="405">
        <v>13</v>
      </c>
      <c r="O43" s="405">
        <v>1</v>
      </c>
      <c r="P43" s="405">
        <v>9</v>
      </c>
      <c r="Q43" s="405">
        <v>8</v>
      </c>
      <c r="R43" s="405">
        <v>3</v>
      </c>
      <c r="S43" s="405">
        <v>0</v>
      </c>
      <c r="T43" s="405">
        <v>0</v>
      </c>
      <c r="U43" s="405">
        <v>0</v>
      </c>
      <c r="V43" s="405">
        <v>0</v>
      </c>
      <c r="W43" s="405">
        <v>0</v>
      </c>
      <c r="X43" s="405">
        <v>0</v>
      </c>
      <c r="Y43" s="745"/>
    </row>
    <row r="44" spans="1:25" ht="17.399999999999999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745"/>
    </row>
    <row r="45" spans="1:25" ht="26.4" customHeight="1">
      <c r="A45" s="743" t="s">
        <v>2542</v>
      </c>
      <c r="B45" s="794" t="s">
        <v>3791</v>
      </c>
      <c r="C45" s="405">
        <v>20</v>
      </c>
      <c r="D45" s="405">
        <v>9</v>
      </c>
      <c r="E45" s="405">
        <v>8</v>
      </c>
      <c r="F45" s="405">
        <v>3</v>
      </c>
      <c r="G45" s="405">
        <v>4</v>
      </c>
      <c r="H45" s="405">
        <v>2</v>
      </c>
      <c r="I45" s="405">
        <v>0</v>
      </c>
      <c r="J45" s="405">
        <v>2</v>
      </c>
      <c r="K45" s="405">
        <v>1</v>
      </c>
      <c r="L45" s="405">
        <v>0</v>
      </c>
      <c r="M45" s="405">
        <v>1</v>
      </c>
      <c r="N45" s="405">
        <v>3</v>
      </c>
      <c r="O45" s="405">
        <v>1</v>
      </c>
      <c r="P45" s="405">
        <v>2</v>
      </c>
      <c r="Q45" s="405">
        <v>2</v>
      </c>
      <c r="R45" s="405">
        <v>2</v>
      </c>
      <c r="S45" s="405">
        <v>0</v>
      </c>
      <c r="T45" s="405">
        <v>0</v>
      </c>
      <c r="U45" s="405">
        <v>0</v>
      </c>
      <c r="V45" s="405">
        <v>0</v>
      </c>
      <c r="W45" s="405">
        <v>0</v>
      </c>
      <c r="X45" s="405">
        <v>0</v>
      </c>
      <c r="Y45" s="745"/>
    </row>
    <row r="46" spans="1:25" ht="17.399999999999999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745"/>
    </row>
    <row r="47" spans="1:25" ht="17.399999999999999">
      <c r="A47" s="743" t="s">
        <v>2540</v>
      </c>
      <c r="B47" s="794" t="s">
        <v>3790</v>
      </c>
      <c r="C47" s="405">
        <v>1</v>
      </c>
      <c r="D47" s="405">
        <v>0</v>
      </c>
      <c r="E47" s="405">
        <v>1</v>
      </c>
      <c r="F47" s="405">
        <v>0</v>
      </c>
      <c r="G47" s="405">
        <v>0</v>
      </c>
      <c r="H47" s="405">
        <v>1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  <c r="O47" s="405">
        <v>0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5">
        <v>0</v>
      </c>
      <c r="V47" s="405">
        <v>0</v>
      </c>
      <c r="W47" s="405">
        <v>0</v>
      </c>
      <c r="X47" s="405">
        <v>0</v>
      </c>
      <c r="Y47" s="745"/>
    </row>
    <row r="48" spans="1:25" ht="17.399999999999999">
      <c r="A48" s="407"/>
      <c r="B48" s="407"/>
      <c r="C48" s="407"/>
      <c r="D48" s="407"/>
      <c r="E48" s="407"/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745"/>
    </row>
    <row r="49" spans="1:25" ht="17.399999999999999">
      <c r="A49" s="743" t="s">
        <v>2536</v>
      </c>
      <c r="B49" s="794" t="s">
        <v>3789</v>
      </c>
      <c r="C49" s="405">
        <v>2</v>
      </c>
      <c r="D49" s="405">
        <v>0</v>
      </c>
      <c r="E49" s="405">
        <v>2</v>
      </c>
      <c r="F49" s="405">
        <v>0</v>
      </c>
      <c r="G49" s="405">
        <v>0</v>
      </c>
      <c r="H49" s="405">
        <v>2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05">
        <v>0</v>
      </c>
      <c r="O49" s="405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5">
        <v>0</v>
      </c>
      <c r="V49" s="405">
        <v>0</v>
      </c>
      <c r="W49" s="405">
        <v>0</v>
      </c>
      <c r="X49" s="405">
        <v>0</v>
      </c>
      <c r="Y49" s="745"/>
    </row>
    <row r="50" spans="1:25" ht="17.399999999999999">
      <c r="A50" s="407"/>
      <c r="B50" s="407"/>
      <c r="C50" s="407"/>
      <c r="D50" s="407"/>
      <c r="E50" s="407"/>
      <c r="F50" s="407"/>
      <c r="G50" s="407"/>
      <c r="H50" s="407"/>
      <c r="I50" s="407"/>
      <c r="J50" s="407"/>
      <c r="K50" s="407"/>
      <c r="L50" s="407"/>
      <c r="M50" s="407"/>
      <c r="N50" s="407"/>
      <c r="O50" s="407"/>
      <c r="P50" s="407"/>
      <c r="Q50" s="407"/>
      <c r="R50" s="407"/>
      <c r="S50" s="407"/>
      <c r="T50" s="407"/>
      <c r="U50" s="407"/>
      <c r="V50" s="407"/>
      <c r="W50" s="407"/>
      <c r="X50" s="407"/>
      <c r="Y50" s="745"/>
    </row>
    <row r="51" spans="1:25" ht="22.95" customHeight="1">
      <c r="A51" s="743" t="s">
        <v>2534</v>
      </c>
      <c r="B51" s="794" t="s">
        <v>3788</v>
      </c>
      <c r="C51" s="405">
        <v>1</v>
      </c>
      <c r="D51" s="405">
        <v>0</v>
      </c>
      <c r="E51" s="405">
        <v>1</v>
      </c>
      <c r="F51" s="405">
        <v>0</v>
      </c>
      <c r="G51" s="405">
        <v>0</v>
      </c>
      <c r="H51" s="405">
        <v>1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5">
        <v>0</v>
      </c>
      <c r="O51" s="405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5">
        <v>0</v>
      </c>
      <c r="V51" s="405">
        <v>0</v>
      </c>
      <c r="W51" s="405">
        <v>0</v>
      </c>
      <c r="X51" s="405">
        <v>0</v>
      </c>
      <c r="Y51" s="745"/>
    </row>
    <row r="52" spans="1:25" ht="17.399999999999999">
      <c r="A52" s="407"/>
      <c r="B52" s="407"/>
      <c r="C52" s="407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745"/>
    </row>
    <row r="53" spans="1:25" ht="17.399999999999999">
      <c r="A53" s="743" t="s">
        <v>2532</v>
      </c>
      <c r="B53" s="794" t="s">
        <v>3787</v>
      </c>
      <c r="C53" s="405">
        <v>1</v>
      </c>
      <c r="D53" s="405">
        <v>1</v>
      </c>
      <c r="E53" s="405">
        <v>0</v>
      </c>
      <c r="F53" s="405">
        <v>0</v>
      </c>
      <c r="G53" s="405">
        <v>1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  <c r="N53" s="405">
        <v>0</v>
      </c>
      <c r="O53" s="405">
        <v>0</v>
      </c>
      <c r="P53" s="405">
        <v>0</v>
      </c>
      <c r="Q53" s="405">
        <v>0</v>
      </c>
      <c r="R53" s="405">
        <v>0</v>
      </c>
      <c r="S53" s="405">
        <v>0</v>
      </c>
      <c r="T53" s="405">
        <v>0</v>
      </c>
      <c r="U53" s="405">
        <v>0</v>
      </c>
      <c r="V53" s="405">
        <v>0</v>
      </c>
      <c r="W53" s="405">
        <v>0</v>
      </c>
      <c r="X53" s="405">
        <v>0</v>
      </c>
      <c r="Y53" s="745"/>
    </row>
    <row r="54" spans="1:25" ht="17.399999999999999">
      <c r="A54" s="407"/>
      <c r="B54" s="407"/>
      <c r="C54" s="407"/>
      <c r="D54" s="407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745"/>
    </row>
    <row r="55" spans="1:25" ht="20.399999999999999">
      <c r="A55" s="743" t="s">
        <v>2529</v>
      </c>
      <c r="B55" s="794" t="s">
        <v>3786</v>
      </c>
      <c r="C55" s="405">
        <v>1</v>
      </c>
      <c r="D55" s="405">
        <v>0</v>
      </c>
      <c r="E55" s="405">
        <v>0</v>
      </c>
      <c r="F55" s="405">
        <v>1</v>
      </c>
      <c r="G55" s="405">
        <v>0</v>
      </c>
      <c r="H55" s="405">
        <v>0</v>
      </c>
      <c r="I55" s="405">
        <v>1</v>
      </c>
      <c r="J55" s="405">
        <v>0</v>
      </c>
      <c r="K55" s="405">
        <v>0</v>
      </c>
      <c r="L55" s="405">
        <v>0</v>
      </c>
      <c r="M55" s="405">
        <v>0</v>
      </c>
      <c r="N55" s="405">
        <v>0</v>
      </c>
      <c r="O55" s="405">
        <v>0</v>
      </c>
      <c r="P55" s="405">
        <v>0</v>
      </c>
      <c r="Q55" s="405">
        <v>0</v>
      </c>
      <c r="R55" s="405">
        <v>0</v>
      </c>
      <c r="S55" s="405">
        <v>0</v>
      </c>
      <c r="T55" s="405">
        <v>0</v>
      </c>
      <c r="U55" s="405">
        <v>0</v>
      </c>
      <c r="V55" s="405">
        <v>0</v>
      </c>
      <c r="W55" s="405">
        <v>0</v>
      </c>
      <c r="X55" s="405">
        <v>0</v>
      </c>
      <c r="Y55" s="745"/>
    </row>
    <row r="56" spans="1:25" ht="17.399999999999999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745"/>
    </row>
    <row r="57" spans="1:25" ht="20.399999999999999">
      <c r="A57" s="743" t="s">
        <v>2518</v>
      </c>
      <c r="B57" s="794" t="s">
        <v>5052</v>
      </c>
      <c r="C57" s="405">
        <v>2</v>
      </c>
      <c r="D57" s="405">
        <v>0</v>
      </c>
      <c r="E57" s="405">
        <v>2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1</v>
      </c>
      <c r="L57" s="405">
        <v>0</v>
      </c>
      <c r="M57" s="405">
        <v>0</v>
      </c>
      <c r="N57" s="405">
        <v>1</v>
      </c>
      <c r="O57" s="405">
        <v>0</v>
      </c>
      <c r="P57" s="405">
        <v>0</v>
      </c>
      <c r="Q57" s="405">
        <v>0</v>
      </c>
      <c r="R57" s="405">
        <v>0</v>
      </c>
      <c r="S57" s="405">
        <v>0</v>
      </c>
      <c r="T57" s="405">
        <v>0</v>
      </c>
      <c r="U57" s="405">
        <v>0</v>
      </c>
      <c r="V57" s="405">
        <v>0</v>
      </c>
      <c r="W57" s="405">
        <v>0</v>
      </c>
      <c r="X57" s="405">
        <v>0</v>
      </c>
      <c r="Y57" s="745"/>
    </row>
    <row r="58" spans="1:25" ht="17.399999999999999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745"/>
    </row>
    <row r="59" spans="1:25" ht="20.399999999999999" customHeight="1">
      <c r="A59" s="743" t="s">
        <v>2515</v>
      </c>
      <c r="B59" s="794" t="s">
        <v>3785</v>
      </c>
      <c r="C59" s="405">
        <v>12</v>
      </c>
      <c r="D59" s="405">
        <v>6</v>
      </c>
      <c r="E59" s="405">
        <v>5</v>
      </c>
      <c r="F59" s="405">
        <v>1</v>
      </c>
      <c r="G59" s="405">
        <v>2</v>
      </c>
      <c r="H59" s="405">
        <v>3</v>
      </c>
      <c r="I59" s="405">
        <v>0</v>
      </c>
      <c r="J59" s="405">
        <v>0</v>
      </c>
      <c r="K59" s="405">
        <v>0</v>
      </c>
      <c r="L59" s="405">
        <v>0</v>
      </c>
      <c r="M59" s="405">
        <v>4</v>
      </c>
      <c r="N59" s="405">
        <v>2</v>
      </c>
      <c r="O59" s="405">
        <v>1</v>
      </c>
      <c r="P59" s="405">
        <v>0</v>
      </c>
      <c r="Q59" s="405">
        <v>0</v>
      </c>
      <c r="R59" s="405">
        <v>0</v>
      </c>
      <c r="S59" s="405">
        <v>0</v>
      </c>
      <c r="T59" s="405">
        <v>0</v>
      </c>
      <c r="U59" s="405">
        <v>0</v>
      </c>
      <c r="V59" s="405">
        <v>0</v>
      </c>
      <c r="W59" s="405">
        <v>0</v>
      </c>
      <c r="X59" s="405">
        <v>0</v>
      </c>
      <c r="Y59" s="745"/>
    </row>
    <row r="60" spans="1:25" ht="17.399999999999999">
      <c r="A60" s="407"/>
      <c r="B60" s="407"/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745"/>
    </row>
    <row r="61" spans="1:25" ht="20.399999999999999">
      <c r="A61" s="743" t="s">
        <v>2509</v>
      </c>
      <c r="B61" s="794" t="s">
        <v>5053</v>
      </c>
      <c r="C61" s="405">
        <v>1</v>
      </c>
      <c r="D61" s="405">
        <v>1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1</v>
      </c>
      <c r="K61" s="405">
        <v>0</v>
      </c>
      <c r="L61" s="405">
        <v>0</v>
      </c>
      <c r="M61" s="405">
        <v>0</v>
      </c>
      <c r="N61" s="405">
        <v>0</v>
      </c>
      <c r="O61" s="405">
        <v>0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5">
        <v>0</v>
      </c>
      <c r="V61" s="405">
        <v>0</v>
      </c>
      <c r="W61" s="405">
        <v>0</v>
      </c>
      <c r="X61" s="405">
        <v>0</v>
      </c>
      <c r="Y61" s="745"/>
    </row>
    <row r="62" spans="1:25" ht="17.399999999999999">
      <c r="A62" s="407"/>
      <c r="B62" s="407"/>
      <c r="C62" s="407"/>
      <c r="D62" s="407"/>
      <c r="E62" s="407"/>
      <c r="F62" s="407"/>
      <c r="G62" s="407"/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745"/>
    </row>
    <row r="63" spans="1:25" ht="17.399999999999999">
      <c r="A63" s="743" t="s">
        <v>2498</v>
      </c>
      <c r="B63" s="794" t="s">
        <v>5054</v>
      </c>
      <c r="C63" s="405">
        <v>1</v>
      </c>
      <c r="D63" s="405">
        <v>0</v>
      </c>
      <c r="E63" s="405">
        <v>1</v>
      </c>
      <c r="F63" s="405">
        <v>0</v>
      </c>
      <c r="G63" s="405">
        <v>0</v>
      </c>
      <c r="H63" s="405">
        <v>0</v>
      </c>
      <c r="I63" s="405">
        <v>0</v>
      </c>
      <c r="J63" s="405">
        <v>0</v>
      </c>
      <c r="K63" s="405">
        <v>1</v>
      </c>
      <c r="L63" s="405">
        <v>0</v>
      </c>
      <c r="M63" s="405">
        <v>0</v>
      </c>
      <c r="N63" s="405">
        <v>0</v>
      </c>
      <c r="O63" s="405">
        <v>0</v>
      </c>
      <c r="P63" s="405">
        <v>0</v>
      </c>
      <c r="Q63" s="405">
        <v>0</v>
      </c>
      <c r="R63" s="405">
        <v>0</v>
      </c>
      <c r="S63" s="405">
        <v>0</v>
      </c>
      <c r="T63" s="405">
        <v>0</v>
      </c>
      <c r="U63" s="405">
        <v>0</v>
      </c>
      <c r="V63" s="405">
        <v>0</v>
      </c>
      <c r="W63" s="405">
        <v>0</v>
      </c>
      <c r="X63" s="405">
        <v>0</v>
      </c>
      <c r="Y63" s="745"/>
    </row>
    <row r="64" spans="1:25" ht="17.399999999999999">
      <c r="A64" s="407"/>
      <c r="B64" s="407"/>
      <c r="C64" s="407"/>
      <c r="D64" s="407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745"/>
    </row>
    <row r="65" spans="1:25" ht="20.399999999999999">
      <c r="A65" s="743" t="s">
        <v>2496</v>
      </c>
      <c r="B65" s="794" t="s">
        <v>5055</v>
      </c>
      <c r="C65" s="405">
        <v>2</v>
      </c>
      <c r="D65" s="405">
        <v>0</v>
      </c>
      <c r="E65" s="405">
        <v>2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5">
        <v>0</v>
      </c>
      <c r="L65" s="405">
        <v>0</v>
      </c>
      <c r="M65" s="405">
        <v>0</v>
      </c>
      <c r="N65" s="405">
        <v>2</v>
      </c>
      <c r="O65" s="405">
        <v>0</v>
      </c>
      <c r="P65" s="405">
        <v>0</v>
      </c>
      <c r="Q65" s="405">
        <v>0</v>
      </c>
      <c r="R65" s="405">
        <v>0</v>
      </c>
      <c r="S65" s="405">
        <v>0</v>
      </c>
      <c r="T65" s="405">
        <v>0</v>
      </c>
      <c r="U65" s="405">
        <v>0</v>
      </c>
      <c r="V65" s="405">
        <v>0</v>
      </c>
      <c r="W65" s="405">
        <v>0</v>
      </c>
      <c r="X65" s="405">
        <v>0</v>
      </c>
      <c r="Y65" s="745"/>
    </row>
    <row r="66" spans="1:25" ht="17.399999999999999">
      <c r="A66" s="407"/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745"/>
    </row>
    <row r="67" spans="1:25" ht="20.399999999999999">
      <c r="A67" s="743" t="s">
        <v>2486</v>
      </c>
      <c r="B67" s="794" t="s">
        <v>3784</v>
      </c>
      <c r="C67" s="405">
        <v>5</v>
      </c>
      <c r="D67" s="405">
        <v>2</v>
      </c>
      <c r="E67" s="405">
        <v>2</v>
      </c>
      <c r="F67" s="405">
        <v>1</v>
      </c>
      <c r="G67" s="405">
        <v>0</v>
      </c>
      <c r="H67" s="405">
        <v>1</v>
      </c>
      <c r="I67" s="405">
        <v>1</v>
      </c>
      <c r="J67" s="405">
        <v>1</v>
      </c>
      <c r="K67" s="405">
        <v>0</v>
      </c>
      <c r="L67" s="405">
        <v>0</v>
      </c>
      <c r="M67" s="405">
        <v>1</v>
      </c>
      <c r="N67" s="405">
        <v>1</v>
      </c>
      <c r="O67" s="405">
        <v>0</v>
      </c>
      <c r="P67" s="405">
        <v>0</v>
      </c>
      <c r="Q67" s="405">
        <v>0</v>
      </c>
      <c r="R67" s="405">
        <v>0</v>
      </c>
      <c r="S67" s="405">
        <v>0</v>
      </c>
      <c r="T67" s="405">
        <v>0</v>
      </c>
      <c r="U67" s="405">
        <v>0</v>
      </c>
      <c r="V67" s="405">
        <v>0</v>
      </c>
      <c r="W67" s="405">
        <v>0</v>
      </c>
      <c r="X67" s="405">
        <v>0</v>
      </c>
      <c r="Y67" s="745"/>
    </row>
    <row r="68" spans="1:25" ht="17.399999999999999">
      <c r="A68" s="407"/>
      <c r="B68" s="407"/>
      <c r="C68" s="407"/>
      <c r="D68" s="407"/>
      <c r="E68" s="407"/>
      <c r="F68" s="407"/>
      <c r="G68" s="407"/>
      <c r="H68" s="407"/>
      <c r="I68" s="407"/>
      <c r="J68" s="407"/>
      <c r="K68" s="407"/>
      <c r="L68" s="407"/>
      <c r="M68" s="407"/>
      <c r="N68" s="407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745"/>
    </row>
    <row r="69" spans="1:25" ht="20.399999999999999">
      <c r="A69" s="743" t="s">
        <v>2481</v>
      </c>
      <c r="B69" s="794" t="s">
        <v>5056</v>
      </c>
      <c r="C69" s="405">
        <v>1</v>
      </c>
      <c r="D69" s="405">
        <v>0</v>
      </c>
      <c r="E69" s="405">
        <v>0</v>
      </c>
      <c r="F69" s="405">
        <v>1</v>
      </c>
      <c r="G69" s="405">
        <v>0</v>
      </c>
      <c r="H69" s="405">
        <v>0</v>
      </c>
      <c r="I69" s="405">
        <v>1</v>
      </c>
      <c r="J69" s="405">
        <v>0</v>
      </c>
      <c r="K69" s="405">
        <v>0</v>
      </c>
      <c r="L69" s="405">
        <v>0</v>
      </c>
      <c r="M69" s="405">
        <v>0</v>
      </c>
      <c r="N69" s="405">
        <v>0</v>
      </c>
      <c r="O69" s="405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5">
        <v>0</v>
      </c>
      <c r="V69" s="405">
        <v>0</v>
      </c>
      <c r="W69" s="405">
        <v>0</v>
      </c>
      <c r="X69" s="405">
        <v>0</v>
      </c>
      <c r="Y69" s="745"/>
    </row>
    <row r="70" spans="1:25" ht="17.399999999999999">
      <c r="A70" s="407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745"/>
    </row>
    <row r="71" spans="1:25" ht="24" customHeight="1">
      <c r="A71" s="743" t="s">
        <v>5057</v>
      </c>
      <c r="B71" s="794" t="s">
        <v>5058</v>
      </c>
      <c r="C71" s="405">
        <v>1</v>
      </c>
      <c r="D71" s="405">
        <v>0</v>
      </c>
      <c r="E71" s="405">
        <v>1</v>
      </c>
      <c r="F71" s="405">
        <v>0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1</v>
      </c>
      <c r="O71" s="405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5">
        <v>0</v>
      </c>
      <c r="V71" s="405">
        <v>0</v>
      </c>
      <c r="W71" s="405">
        <v>0</v>
      </c>
      <c r="X71" s="405">
        <v>0</v>
      </c>
      <c r="Y71" s="745"/>
    </row>
    <row r="72" spans="1:25" ht="17.399999999999999">
      <c r="A72" s="407"/>
      <c r="B72" s="407"/>
      <c r="C72" s="407"/>
      <c r="D72" s="407"/>
      <c r="E72" s="407"/>
      <c r="F72" s="407"/>
      <c r="G72" s="407"/>
      <c r="H72" s="407"/>
      <c r="I72" s="407"/>
      <c r="J72" s="407"/>
      <c r="K72" s="407"/>
      <c r="L72" s="407"/>
      <c r="M72" s="407"/>
      <c r="N72" s="407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745"/>
    </row>
    <row r="73" spans="1:25" ht="30.6">
      <c r="A73" s="743" t="s">
        <v>2475</v>
      </c>
      <c r="B73" s="794" t="s">
        <v>5059</v>
      </c>
      <c r="C73" s="405">
        <v>1</v>
      </c>
      <c r="D73" s="405">
        <v>1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405">
        <v>0</v>
      </c>
      <c r="P73" s="405">
        <v>1</v>
      </c>
      <c r="Q73" s="405">
        <v>0</v>
      </c>
      <c r="R73" s="405">
        <v>0</v>
      </c>
      <c r="S73" s="405">
        <v>0</v>
      </c>
      <c r="T73" s="405">
        <v>0</v>
      </c>
      <c r="U73" s="405">
        <v>0</v>
      </c>
      <c r="V73" s="405">
        <v>0</v>
      </c>
      <c r="W73" s="405">
        <v>0</v>
      </c>
      <c r="X73" s="405">
        <v>0</v>
      </c>
      <c r="Y73" s="745"/>
    </row>
    <row r="74" spans="1:25" ht="17.399999999999999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745"/>
    </row>
    <row r="75" spans="1:25" ht="17.399999999999999">
      <c r="A75" s="743" t="s">
        <v>2472</v>
      </c>
      <c r="B75" s="794" t="s">
        <v>5060</v>
      </c>
      <c r="C75" s="405">
        <v>1</v>
      </c>
      <c r="D75" s="405">
        <v>1</v>
      </c>
      <c r="E75" s="405">
        <v>0</v>
      </c>
      <c r="F75" s="405">
        <v>0</v>
      </c>
      <c r="G75" s="405">
        <v>0</v>
      </c>
      <c r="H75" s="405">
        <v>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  <c r="N75" s="405">
        <v>0</v>
      </c>
      <c r="O75" s="405">
        <v>0</v>
      </c>
      <c r="P75" s="405">
        <v>1</v>
      </c>
      <c r="Q75" s="405">
        <v>0</v>
      </c>
      <c r="R75" s="405">
        <v>0</v>
      </c>
      <c r="S75" s="405">
        <v>0</v>
      </c>
      <c r="T75" s="405">
        <v>0</v>
      </c>
      <c r="U75" s="405">
        <v>0</v>
      </c>
      <c r="V75" s="405">
        <v>0</v>
      </c>
      <c r="W75" s="405">
        <v>0</v>
      </c>
      <c r="X75" s="405">
        <v>0</v>
      </c>
      <c r="Y75" s="745"/>
    </row>
    <row r="76" spans="1:25" ht="17.399999999999999">
      <c r="A76" s="407"/>
      <c r="B76" s="407"/>
      <c r="C76" s="407"/>
      <c r="D76" s="407"/>
      <c r="E76" s="407"/>
      <c r="F76" s="407"/>
      <c r="G76" s="407"/>
      <c r="H76" s="407"/>
      <c r="I76" s="407"/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745"/>
    </row>
    <row r="77" spans="1:25" ht="20.399999999999999">
      <c r="A77" s="743" t="s">
        <v>2470</v>
      </c>
      <c r="B77" s="794" t="s">
        <v>3782</v>
      </c>
      <c r="C77" s="405">
        <v>9</v>
      </c>
      <c r="D77" s="405">
        <v>3</v>
      </c>
      <c r="E77" s="405">
        <v>6</v>
      </c>
      <c r="F77" s="405">
        <v>0</v>
      </c>
      <c r="G77" s="405">
        <v>1</v>
      </c>
      <c r="H77" s="405">
        <v>2</v>
      </c>
      <c r="I77" s="405">
        <v>0</v>
      </c>
      <c r="J77" s="405">
        <v>0</v>
      </c>
      <c r="K77" s="405">
        <v>1</v>
      </c>
      <c r="L77" s="405">
        <v>0</v>
      </c>
      <c r="M77" s="405">
        <v>1</v>
      </c>
      <c r="N77" s="405">
        <v>2</v>
      </c>
      <c r="O77" s="405">
        <v>0</v>
      </c>
      <c r="P77" s="405">
        <v>1</v>
      </c>
      <c r="Q77" s="405">
        <v>1</v>
      </c>
      <c r="R77" s="405">
        <v>0</v>
      </c>
      <c r="S77" s="405">
        <v>0</v>
      </c>
      <c r="T77" s="405">
        <v>0</v>
      </c>
      <c r="U77" s="405">
        <v>0</v>
      </c>
      <c r="V77" s="405">
        <v>0</v>
      </c>
      <c r="W77" s="405">
        <v>0</v>
      </c>
      <c r="X77" s="405">
        <v>0</v>
      </c>
      <c r="Y77" s="745"/>
    </row>
    <row r="78" spans="1:25" ht="17.399999999999999">
      <c r="A78" s="407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745"/>
    </row>
    <row r="79" spans="1:25" ht="20.399999999999999">
      <c r="A79" s="743" t="s">
        <v>2460</v>
      </c>
      <c r="B79" s="794" t="s">
        <v>3781</v>
      </c>
      <c r="C79" s="405">
        <v>109</v>
      </c>
      <c r="D79" s="405">
        <v>52</v>
      </c>
      <c r="E79" s="405">
        <v>35</v>
      </c>
      <c r="F79" s="405">
        <v>22</v>
      </c>
      <c r="G79" s="405">
        <v>23</v>
      </c>
      <c r="H79" s="405">
        <v>19</v>
      </c>
      <c r="I79" s="405">
        <v>16</v>
      </c>
      <c r="J79" s="405">
        <v>12</v>
      </c>
      <c r="K79" s="405">
        <v>8</v>
      </c>
      <c r="L79" s="405">
        <v>3</v>
      </c>
      <c r="M79" s="405">
        <v>15</v>
      </c>
      <c r="N79" s="405">
        <v>4</v>
      </c>
      <c r="O79" s="405">
        <v>2</v>
      </c>
      <c r="P79" s="405">
        <v>2</v>
      </c>
      <c r="Q79" s="405">
        <v>4</v>
      </c>
      <c r="R79" s="405">
        <v>1</v>
      </c>
      <c r="S79" s="405">
        <v>0</v>
      </c>
      <c r="T79" s="405">
        <v>0</v>
      </c>
      <c r="U79" s="405">
        <v>0</v>
      </c>
      <c r="V79" s="405">
        <v>0</v>
      </c>
      <c r="W79" s="405">
        <v>0</v>
      </c>
      <c r="X79" s="405">
        <v>0</v>
      </c>
      <c r="Y79" s="745"/>
    </row>
    <row r="80" spans="1:25" ht="17.399999999999999">
      <c r="A80" s="407"/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  <c r="X80" s="407"/>
      <c r="Y80" s="745"/>
    </row>
    <row r="81" spans="1:25" ht="17.399999999999999">
      <c r="A81" s="743" t="s">
        <v>2457</v>
      </c>
      <c r="B81" s="794" t="s">
        <v>3780</v>
      </c>
      <c r="C81" s="405">
        <v>9</v>
      </c>
      <c r="D81" s="405">
        <v>4</v>
      </c>
      <c r="E81" s="405">
        <v>4</v>
      </c>
      <c r="F81" s="405">
        <v>1</v>
      </c>
      <c r="G81" s="405">
        <v>0</v>
      </c>
      <c r="H81" s="405">
        <v>0</v>
      </c>
      <c r="I81" s="405">
        <v>1</v>
      </c>
      <c r="J81" s="405">
        <v>1</v>
      </c>
      <c r="K81" s="405">
        <v>0</v>
      </c>
      <c r="L81" s="405">
        <v>0</v>
      </c>
      <c r="M81" s="405">
        <v>2</v>
      </c>
      <c r="N81" s="405">
        <v>2</v>
      </c>
      <c r="O81" s="405">
        <v>0</v>
      </c>
      <c r="P81" s="405">
        <v>1</v>
      </c>
      <c r="Q81" s="405">
        <v>2</v>
      </c>
      <c r="R81" s="405">
        <v>0</v>
      </c>
      <c r="S81" s="405">
        <v>0</v>
      </c>
      <c r="T81" s="405">
        <v>0</v>
      </c>
      <c r="U81" s="405">
        <v>0</v>
      </c>
      <c r="V81" s="405">
        <v>0</v>
      </c>
      <c r="W81" s="405">
        <v>0</v>
      </c>
      <c r="X81" s="405">
        <v>0</v>
      </c>
      <c r="Y81" s="745"/>
    </row>
    <row r="82" spans="1:25" ht="17.399999999999999">
      <c r="A82" s="407"/>
      <c r="B82" s="407"/>
      <c r="C82" s="407"/>
      <c r="D82" s="407"/>
      <c r="E82" s="407"/>
      <c r="F82" s="407"/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745"/>
    </row>
    <row r="83" spans="1:25" ht="17.399999999999999">
      <c r="A83" s="743" t="s">
        <v>2455</v>
      </c>
      <c r="B83" s="794" t="s">
        <v>3779</v>
      </c>
      <c r="C83" s="405">
        <v>34</v>
      </c>
      <c r="D83" s="405">
        <v>11</v>
      </c>
      <c r="E83" s="405">
        <v>21</v>
      </c>
      <c r="F83" s="405">
        <v>2</v>
      </c>
      <c r="G83" s="405">
        <v>1</v>
      </c>
      <c r="H83" s="405">
        <v>1</v>
      </c>
      <c r="I83" s="405">
        <v>1</v>
      </c>
      <c r="J83" s="405">
        <v>1</v>
      </c>
      <c r="K83" s="405">
        <v>6</v>
      </c>
      <c r="L83" s="405">
        <v>0</v>
      </c>
      <c r="M83" s="405">
        <v>6</v>
      </c>
      <c r="N83" s="405">
        <v>5</v>
      </c>
      <c r="O83" s="405">
        <v>1</v>
      </c>
      <c r="P83" s="405">
        <v>3</v>
      </c>
      <c r="Q83" s="405">
        <v>8</v>
      </c>
      <c r="R83" s="405">
        <v>0</v>
      </c>
      <c r="S83" s="405">
        <v>0</v>
      </c>
      <c r="T83" s="405">
        <v>1</v>
      </c>
      <c r="U83" s="405">
        <v>0</v>
      </c>
      <c r="V83" s="405">
        <v>0</v>
      </c>
      <c r="W83" s="405">
        <v>0</v>
      </c>
      <c r="X83" s="405">
        <v>0</v>
      </c>
      <c r="Y83" s="745"/>
    </row>
    <row r="84" spans="1:25" ht="17.399999999999999">
      <c r="A84" s="407"/>
      <c r="B84" s="407"/>
      <c r="C84" s="407"/>
      <c r="D84" s="407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  <c r="P84" s="407"/>
      <c r="Q84" s="407"/>
      <c r="R84" s="407"/>
      <c r="S84" s="407"/>
      <c r="T84" s="407"/>
      <c r="U84" s="407"/>
      <c r="V84" s="407"/>
      <c r="W84" s="407"/>
      <c r="X84" s="407"/>
      <c r="Y84" s="745"/>
    </row>
    <row r="85" spans="1:25" ht="20.399999999999999">
      <c r="A85" s="743" t="s">
        <v>2453</v>
      </c>
      <c r="B85" s="794" t="s">
        <v>3778</v>
      </c>
      <c r="C85" s="405">
        <v>2</v>
      </c>
      <c r="D85" s="405">
        <v>1</v>
      </c>
      <c r="E85" s="405">
        <v>1</v>
      </c>
      <c r="F85" s="405">
        <v>0</v>
      </c>
      <c r="G85" s="405">
        <v>1</v>
      </c>
      <c r="H85" s="405">
        <v>0</v>
      </c>
      <c r="I85" s="405">
        <v>0</v>
      </c>
      <c r="J85" s="405">
        <v>0</v>
      </c>
      <c r="K85" s="405">
        <v>1</v>
      </c>
      <c r="L85" s="405">
        <v>0</v>
      </c>
      <c r="M85" s="405">
        <v>0</v>
      </c>
      <c r="N85" s="405">
        <v>0</v>
      </c>
      <c r="O85" s="405">
        <v>0</v>
      </c>
      <c r="P85" s="405">
        <v>0</v>
      </c>
      <c r="Q85" s="405">
        <v>0</v>
      </c>
      <c r="R85" s="405">
        <v>0</v>
      </c>
      <c r="S85" s="405">
        <v>0</v>
      </c>
      <c r="T85" s="405">
        <v>0</v>
      </c>
      <c r="U85" s="405">
        <v>0</v>
      </c>
      <c r="V85" s="405">
        <v>0</v>
      </c>
      <c r="W85" s="405">
        <v>0</v>
      </c>
      <c r="X85" s="405">
        <v>0</v>
      </c>
      <c r="Y85" s="745"/>
    </row>
    <row r="86" spans="1:25" ht="17.399999999999999">
      <c r="A86" s="407"/>
      <c r="B86" s="407"/>
      <c r="C86" s="407"/>
      <c r="D86" s="407"/>
      <c r="E86" s="407"/>
      <c r="F86" s="407"/>
      <c r="G86" s="407"/>
      <c r="H86" s="407"/>
      <c r="I86" s="407"/>
      <c r="J86" s="407"/>
      <c r="K86" s="407"/>
      <c r="L86" s="407"/>
      <c r="M86" s="407"/>
      <c r="N86" s="407"/>
      <c r="O86" s="407"/>
      <c r="P86" s="407"/>
      <c r="Q86" s="407"/>
      <c r="R86" s="407"/>
      <c r="S86" s="407"/>
      <c r="T86" s="407"/>
      <c r="U86" s="407"/>
      <c r="V86" s="407"/>
      <c r="W86" s="407"/>
      <c r="X86" s="407"/>
      <c r="Y86" s="745"/>
    </row>
    <row r="87" spans="1:25" ht="17.399999999999999">
      <c r="A87" s="743" t="s">
        <v>2447</v>
      </c>
      <c r="B87" s="794" t="s">
        <v>3777</v>
      </c>
      <c r="C87" s="405">
        <v>9</v>
      </c>
      <c r="D87" s="405">
        <v>0</v>
      </c>
      <c r="E87" s="405">
        <v>8</v>
      </c>
      <c r="F87" s="405">
        <v>1</v>
      </c>
      <c r="G87" s="405">
        <v>0</v>
      </c>
      <c r="H87" s="405">
        <v>8</v>
      </c>
      <c r="I87" s="405">
        <v>1</v>
      </c>
      <c r="J87" s="405">
        <v>0</v>
      </c>
      <c r="K87" s="405">
        <v>0</v>
      </c>
      <c r="L87" s="405">
        <v>0</v>
      </c>
      <c r="M87" s="405">
        <v>0</v>
      </c>
      <c r="N87" s="405">
        <v>0</v>
      </c>
      <c r="O87" s="405">
        <v>0</v>
      </c>
      <c r="P87" s="405">
        <v>0</v>
      </c>
      <c r="Q87" s="405">
        <v>0</v>
      </c>
      <c r="R87" s="405">
        <v>0</v>
      </c>
      <c r="S87" s="405">
        <v>0</v>
      </c>
      <c r="T87" s="405">
        <v>0</v>
      </c>
      <c r="U87" s="405">
        <v>0</v>
      </c>
      <c r="V87" s="405">
        <v>0</v>
      </c>
      <c r="W87" s="405">
        <v>0</v>
      </c>
      <c r="X87" s="405">
        <v>0</v>
      </c>
      <c r="Y87" s="745"/>
    </row>
    <row r="88" spans="1:25" ht="17.399999999999999">
      <c r="A88" s="407"/>
      <c r="B88" s="407"/>
      <c r="C88" s="407"/>
      <c r="D88" s="407"/>
      <c r="E88" s="407"/>
      <c r="F88" s="407"/>
      <c r="G88" s="407"/>
      <c r="H88" s="407"/>
      <c r="I88" s="407"/>
      <c r="J88" s="407"/>
      <c r="K88" s="407"/>
      <c r="L88" s="407"/>
      <c r="M88" s="407"/>
      <c r="N88" s="407"/>
      <c r="O88" s="407"/>
      <c r="P88" s="407"/>
      <c r="Q88" s="407"/>
      <c r="R88" s="407"/>
      <c r="S88" s="407"/>
      <c r="T88" s="407"/>
      <c r="U88" s="407"/>
      <c r="V88" s="407"/>
      <c r="W88" s="407"/>
      <c r="X88" s="407"/>
      <c r="Y88" s="745"/>
    </row>
    <row r="89" spans="1:25" ht="20.399999999999999">
      <c r="A89" s="743" t="s">
        <v>2445</v>
      </c>
      <c r="B89" s="794" t="s">
        <v>3776</v>
      </c>
      <c r="C89" s="405">
        <v>31</v>
      </c>
      <c r="D89" s="405">
        <v>11</v>
      </c>
      <c r="E89" s="405">
        <v>11</v>
      </c>
      <c r="F89" s="405">
        <v>9</v>
      </c>
      <c r="G89" s="405">
        <v>2</v>
      </c>
      <c r="H89" s="405">
        <v>8</v>
      </c>
      <c r="I89" s="405">
        <v>9</v>
      </c>
      <c r="J89" s="405">
        <v>2</v>
      </c>
      <c r="K89" s="405">
        <v>0</v>
      </c>
      <c r="L89" s="405">
        <v>0</v>
      </c>
      <c r="M89" s="405">
        <v>5</v>
      </c>
      <c r="N89" s="405">
        <v>2</v>
      </c>
      <c r="O89" s="405">
        <v>0</v>
      </c>
      <c r="P89" s="405">
        <v>2</v>
      </c>
      <c r="Q89" s="405">
        <v>1</v>
      </c>
      <c r="R89" s="405">
        <v>0</v>
      </c>
      <c r="S89" s="405">
        <v>0</v>
      </c>
      <c r="T89" s="405">
        <v>0</v>
      </c>
      <c r="U89" s="405">
        <v>0</v>
      </c>
      <c r="V89" s="405">
        <v>0</v>
      </c>
      <c r="W89" s="405">
        <v>0</v>
      </c>
      <c r="X89" s="405">
        <v>0</v>
      </c>
      <c r="Y89" s="745"/>
    </row>
    <row r="90" spans="1:25" ht="17.399999999999999">
      <c r="A90" s="407"/>
      <c r="B90" s="407"/>
      <c r="C90" s="407"/>
      <c r="D90" s="407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  <c r="P90" s="407"/>
      <c r="Q90" s="407"/>
      <c r="R90" s="407"/>
      <c r="S90" s="407"/>
      <c r="T90" s="407"/>
      <c r="U90" s="407"/>
      <c r="V90" s="407"/>
      <c r="W90" s="407"/>
      <c r="X90" s="407"/>
      <c r="Y90" s="745"/>
    </row>
    <row r="91" spans="1:25" ht="17.399999999999999">
      <c r="A91" s="869" t="s">
        <v>4082</v>
      </c>
      <c r="B91" s="407"/>
      <c r="C91" s="407"/>
      <c r="D91" s="407"/>
      <c r="E91" s="407"/>
      <c r="F91" s="407"/>
      <c r="G91" s="407"/>
      <c r="H91" s="407"/>
      <c r="I91" s="407"/>
      <c r="J91" s="407"/>
      <c r="K91" s="407"/>
      <c r="L91" s="407"/>
      <c r="M91" s="407"/>
      <c r="N91" s="407"/>
      <c r="O91" s="407"/>
      <c r="P91" s="407"/>
      <c r="Q91" s="407"/>
      <c r="R91" s="407"/>
      <c r="S91" s="407"/>
      <c r="T91" s="407"/>
      <c r="U91" s="407"/>
      <c r="V91" s="407"/>
      <c r="W91" s="407"/>
      <c r="X91" s="407"/>
      <c r="Y91" s="745"/>
    </row>
  </sheetData>
  <mergeCells count="10">
    <mergeCell ref="B2:X2"/>
    <mergeCell ref="C5:X5"/>
    <mergeCell ref="G7:X7"/>
    <mergeCell ref="C9:F9"/>
    <mergeCell ref="G9:I9"/>
    <mergeCell ref="J9:L9"/>
    <mergeCell ref="M9:O9"/>
    <mergeCell ref="P9:R9"/>
    <mergeCell ref="S9:U9"/>
    <mergeCell ref="V9:X9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49" orientation="landscape" r:id="rId1"/>
  <headerFooter alignWithMargins="0"/>
  <colBreaks count="1" manualBreakCount="1">
    <brk id="12" min="1" max="48" man="1"/>
  </colBreaks>
</worksheet>
</file>

<file path=xl/worksheets/sheet134.xml><?xml version="1.0" encoding="utf-8"?>
<worksheet xmlns="http://schemas.openxmlformats.org/spreadsheetml/2006/main" xmlns:r="http://schemas.openxmlformats.org/officeDocument/2006/relationships">
  <sheetPr codeName="Hoja105">
    <outlinePr summaryBelow="0" summaryRight="0"/>
  </sheetPr>
  <dimension ref="A1:L97"/>
  <sheetViews>
    <sheetView showGridLines="0" showRowColHeaders="0" zoomScaleNormal="100" workbookViewId="0"/>
  </sheetViews>
  <sheetFormatPr baseColWidth="10" defaultColWidth="8.88671875" defaultRowHeight="13.2"/>
  <cols>
    <col min="1" max="1" width="20.6640625" style="35" bestFit="1" customWidth="1"/>
    <col min="2" max="2" width="5.109375" style="35" bestFit="1" customWidth="1"/>
    <col min="3" max="3" width="11.44140625" style="35" customWidth="1"/>
    <col min="4" max="4" width="8.88671875" style="35" customWidth="1"/>
    <col min="5" max="5" width="9.44140625" style="35" customWidth="1"/>
    <col min="6" max="6" width="9.33203125" style="35" customWidth="1"/>
    <col min="7" max="7" width="8.88671875" style="35" customWidth="1"/>
    <col min="8" max="8" width="8.6640625" style="35" customWidth="1"/>
    <col min="9" max="9" width="6.88671875" style="35" bestFit="1" customWidth="1"/>
    <col min="10" max="10" width="8.33203125" style="35" customWidth="1"/>
    <col min="11" max="11" width="9.44140625" style="35" customWidth="1"/>
    <col min="12" max="12" width="12" style="35" customWidth="1"/>
    <col min="13" max="256" width="8.88671875" style="35"/>
    <col min="257" max="257" width="20.6640625" style="35" bestFit="1" customWidth="1"/>
    <col min="258" max="258" width="5.109375" style="35" bestFit="1" customWidth="1"/>
    <col min="259" max="259" width="11.44140625" style="35" customWidth="1"/>
    <col min="260" max="260" width="8.88671875" style="35" customWidth="1"/>
    <col min="261" max="261" width="9.44140625" style="35" customWidth="1"/>
    <col min="262" max="262" width="9.33203125" style="35" customWidth="1"/>
    <col min="263" max="263" width="8.88671875" style="35" customWidth="1"/>
    <col min="264" max="264" width="8.6640625" style="35" customWidth="1"/>
    <col min="265" max="265" width="6.88671875" style="35" bestFit="1" customWidth="1"/>
    <col min="266" max="266" width="8.33203125" style="35" customWidth="1"/>
    <col min="267" max="267" width="9.44140625" style="35" customWidth="1"/>
    <col min="268" max="268" width="12" style="35" customWidth="1"/>
    <col min="269" max="512" width="8.88671875" style="35"/>
    <col min="513" max="513" width="20.6640625" style="35" bestFit="1" customWidth="1"/>
    <col min="514" max="514" width="5.109375" style="35" bestFit="1" customWidth="1"/>
    <col min="515" max="515" width="11.44140625" style="35" customWidth="1"/>
    <col min="516" max="516" width="8.88671875" style="35" customWidth="1"/>
    <col min="517" max="517" width="9.44140625" style="35" customWidth="1"/>
    <col min="518" max="518" width="9.33203125" style="35" customWidth="1"/>
    <col min="519" max="519" width="8.88671875" style="35" customWidth="1"/>
    <col min="520" max="520" width="8.6640625" style="35" customWidth="1"/>
    <col min="521" max="521" width="6.88671875" style="35" bestFit="1" customWidth="1"/>
    <col min="522" max="522" width="8.33203125" style="35" customWidth="1"/>
    <col min="523" max="523" width="9.44140625" style="35" customWidth="1"/>
    <col min="524" max="524" width="12" style="35" customWidth="1"/>
    <col min="525" max="768" width="8.88671875" style="35"/>
    <col min="769" max="769" width="20.6640625" style="35" bestFit="1" customWidth="1"/>
    <col min="770" max="770" width="5.109375" style="35" bestFit="1" customWidth="1"/>
    <col min="771" max="771" width="11.44140625" style="35" customWidth="1"/>
    <col min="772" max="772" width="8.88671875" style="35" customWidth="1"/>
    <col min="773" max="773" width="9.44140625" style="35" customWidth="1"/>
    <col min="774" max="774" width="9.33203125" style="35" customWidth="1"/>
    <col min="775" max="775" width="8.88671875" style="35" customWidth="1"/>
    <col min="776" max="776" width="8.6640625" style="35" customWidth="1"/>
    <col min="777" max="777" width="6.88671875" style="35" bestFit="1" customWidth="1"/>
    <col min="778" max="778" width="8.33203125" style="35" customWidth="1"/>
    <col min="779" max="779" width="9.44140625" style="35" customWidth="1"/>
    <col min="780" max="780" width="12" style="35" customWidth="1"/>
    <col min="781" max="1024" width="8.88671875" style="35"/>
    <col min="1025" max="1025" width="20.6640625" style="35" bestFit="1" customWidth="1"/>
    <col min="1026" max="1026" width="5.109375" style="35" bestFit="1" customWidth="1"/>
    <col min="1027" max="1027" width="11.44140625" style="35" customWidth="1"/>
    <col min="1028" max="1028" width="8.88671875" style="35" customWidth="1"/>
    <col min="1029" max="1029" width="9.44140625" style="35" customWidth="1"/>
    <col min="1030" max="1030" width="9.33203125" style="35" customWidth="1"/>
    <col min="1031" max="1031" width="8.88671875" style="35" customWidth="1"/>
    <col min="1032" max="1032" width="8.6640625" style="35" customWidth="1"/>
    <col min="1033" max="1033" width="6.88671875" style="35" bestFit="1" customWidth="1"/>
    <col min="1034" max="1034" width="8.33203125" style="35" customWidth="1"/>
    <col min="1035" max="1035" width="9.44140625" style="35" customWidth="1"/>
    <col min="1036" max="1036" width="12" style="35" customWidth="1"/>
    <col min="1037" max="1280" width="8.88671875" style="35"/>
    <col min="1281" max="1281" width="20.6640625" style="35" bestFit="1" customWidth="1"/>
    <col min="1282" max="1282" width="5.109375" style="35" bestFit="1" customWidth="1"/>
    <col min="1283" max="1283" width="11.44140625" style="35" customWidth="1"/>
    <col min="1284" max="1284" width="8.88671875" style="35" customWidth="1"/>
    <col min="1285" max="1285" width="9.44140625" style="35" customWidth="1"/>
    <col min="1286" max="1286" width="9.33203125" style="35" customWidth="1"/>
    <col min="1287" max="1287" width="8.88671875" style="35" customWidth="1"/>
    <col min="1288" max="1288" width="8.6640625" style="35" customWidth="1"/>
    <col min="1289" max="1289" width="6.88671875" style="35" bestFit="1" customWidth="1"/>
    <col min="1290" max="1290" width="8.33203125" style="35" customWidth="1"/>
    <col min="1291" max="1291" width="9.44140625" style="35" customWidth="1"/>
    <col min="1292" max="1292" width="12" style="35" customWidth="1"/>
    <col min="1293" max="1536" width="8.88671875" style="35"/>
    <col min="1537" max="1537" width="20.6640625" style="35" bestFit="1" customWidth="1"/>
    <col min="1538" max="1538" width="5.109375" style="35" bestFit="1" customWidth="1"/>
    <col min="1539" max="1539" width="11.44140625" style="35" customWidth="1"/>
    <col min="1540" max="1540" width="8.88671875" style="35" customWidth="1"/>
    <col min="1541" max="1541" width="9.44140625" style="35" customWidth="1"/>
    <col min="1542" max="1542" width="9.33203125" style="35" customWidth="1"/>
    <col min="1543" max="1543" width="8.88671875" style="35" customWidth="1"/>
    <col min="1544" max="1544" width="8.6640625" style="35" customWidth="1"/>
    <col min="1545" max="1545" width="6.88671875" style="35" bestFit="1" customWidth="1"/>
    <col min="1546" max="1546" width="8.33203125" style="35" customWidth="1"/>
    <col min="1547" max="1547" width="9.44140625" style="35" customWidth="1"/>
    <col min="1548" max="1548" width="12" style="35" customWidth="1"/>
    <col min="1549" max="1792" width="8.88671875" style="35"/>
    <col min="1793" max="1793" width="20.6640625" style="35" bestFit="1" customWidth="1"/>
    <col min="1794" max="1794" width="5.109375" style="35" bestFit="1" customWidth="1"/>
    <col min="1795" max="1795" width="11.44140625" style="35" customWidth="1"/>
    <col min="1796" max="1796" width="8.88671875" style="35" customWidth="1"/>
    <col min="1797" max="1797" width="9.44140625" style="35" customWidth="1"/>
    <col min="1798" max="1798" width="9.33203125" style="35" customWidth="1"/>
    <col min="1799" max="1799" width="8.88671875" style="35" customWidth="1"/>
    <col min="1800" max="1800" width="8.6640625" style="35" customWidth="1"/>
    <col min="1801" max="1801" width="6.88671875" style="35" bestFit="1" customWidth="1"/>
    <col min="1802" max="1802" width="8.33203125" style="35" customWidth="1"/>
    <col min="1803" max="1803" width="9.44140625" style="35" customWidth="1"/>
    <col min="1804" max="1804" width="12" style="35" customWidth="1"/>
    <col min="1805" max="2048" width="8.88671875" style="35"/>
    <col min="2049" max="2049" width="20.6640625" style="35" bestFit="1" customWidth="1"/>
    <col min="2050" max="2050" width="5.109375" style="35" bestFit="1" customWidth="1"/>
    <col min="2051" max="2051" width="11.44140625" style="35" customWidth="1"/>
    <col min="2052" max="2052" width="8.88671875" style="35" customWidth="1"/>
    <col min="2053" max="2053" width="9.44140625" style="35" customWidth="1"/>
    <col min="2054" max="2054" width="9.33203125" style="35" customWidth="1"/>
    <col min="2055" max="2055" width="8.88671875" style="35" customWidth="1"/>
    <col min="2056" max="2056" width="8.6640625" style="35" customWidth="1"/>
    <col min="2057" max="2057" width="6.88671875" style="35" bestFit="1" customWidth="1"/>
    <col min="2058" max="2058" width="8.33203125" style="35" customWidth="1"/>
    <col min="2059" max="2059" width="9.44140625" style="35" customWidth="1"/>
    <col min="2060" max="2060" width="12" style="35" customWidth="1"/>
    <col min="2061" max="2304" width="8.88671875" style="35"/>
    <col min="2305" max="2305" width="20.6640625" style="35" bestFit="1" customWidth="1"/>
    <col min="2306" max="2306" width="5.109375" style="35" bestFit="1" customWidth="1"/>
    <col min="2307" max="2307" width="11.44140625" style="35" customWidth="1"/>
    <col min="2308" max="2308" width="8.88671875" style="35" customWidth="1"/>
    <col min="2309" max="2309" width="9.44140625" style="35" customWidth="1"/>
    <col min="2310" max="2310" width="9.33203125" style="35" customWidth="1"/>
    <col min="2311" max="2311" width="8.88671875" style="35" customWidth="1"/>
    <col min="2312" max="2312" width="8.6640625" style="35" customWidth="1"/>
    <col min="2313" max="2313" width="6.88671875" style="35" bestFit="1" customWidth="1"/>
    <col min="2314" max="2314" width="8.33203125" style="35" customWidth="1"/>
    <col min="2315" max="2315" width="9.44140625" style="35" customWidth="1"/>
    <col min="2316" max="2316" width="12" style="35" customWidth="1"/>
    <col min="2317" max="2560" width="8.88671875" style="35"/>
    <col min="2561" max="2561" width="20.6640625" style="35" bestFit="1" customWidth="1"/>
    <col min="2562" max="2562" width="5.109375" style="35" bestFit="1" customWidth="1"/>
    <col min="2563" max="2563" width="11.44140625" style="35" customWidth="1"/>
    <col min="2564" max="2564" width="8.88671875" style="35" customWidth="1"/>
    <col min="2565" max="2565" width="9.44140625" style="35" customWidth="1"/>
    <col min="2566" max="2566" width="9.33203125" style="35" customWidth="1"/>
    <col min="2567" max="2567" width="8.88671875" style="35" customWidth="1"/>
    <col min="2568" max="2568" width="8.6640625" style="35" customWidth="1"/>
    <col min="2569" max="2569" width="6.88671875" style="35" bestFit="1" customWidth="1"/>
    <col min="2570" max="2570" width="8.33203125" style="35" customWidth="1"/>
    <col min="2571" max="2571" width="9.44140625" style="35" customWidth="1"/>
    <col min="2572" max="2572" width="12" style="35" customWidth="1"/>
    <col min="2573" max="2816" width="8.88671875" style="35"/>
    <col min="2817" max="2817" width="20.6640625" style="35" bestFit="1" customWidth="1"/>
    <col min="2818" max="2818" width="5.109375" style="35" bestFit="1" customWidth="1"/>
    <col min="2819" max="2819" width="11.44140625" style="35" customWidth="1"/>
    <col min="2820" max="2820" width="8.88671875" style="35" customWidth="1"/>
    <col min="2821" max="2821" width="9.44140625" style="35" customWidth="1"/>
    <col min="2822" max="2822" width="9.33203125" style="35" customWidth="1"/>
    <col min="2823" max="2823" width="8.88671875" style="35" customWidth="1"/>
    <col min="2824" max="2824" width="8.6640625" style="35" customWidth="1"/>
    <col min="2825" max="2825" width="6.88671875" style="35" bestFit="1" customWidth="1"/>
    <col min="2826" max="2826" width="8.33203125" style="35" customWidth="1"/>
    <col min="2827" max="2827" width="9.44140625" style="35" customWidth="1"/>
    <col min="2828" max="2828" width="12" style="35" customWidth="1"/>
    <col min="2829" max="3072" width="8.88671875" style="35"/>
    <col min="3073" max="3073" width="20.6640625" style="35" bestFit="1" customWidth="1"/>
    <col min="3074" max="3074" width="5.109375" style="35" bestFit="1" customWidth="1"/>
    <col min="3075" max="3075" width="11.44140625" style="35" customWidth="1"/>
    <col min="3076" max="3076" width="8.88671875" style="35" customWidth="1"/>
    <col min="3077" max="3077" width="9.44140625" style="35" customWidth="1"/>
    <col min="3078" max="3078" width="9.33203125" style="35" customWidth="1"/>
    <col min="3079" max="3079" width="8.88671875" style="35" customWidth="1"/>
    <col min="3080" max="3080" width="8.6640625" style="35" customWidth="1"/>
    <col min="3081" max="3081" width="6.88671875" style="35" bestFit="1" customWidth="1"/>
    <col min="3082" max="3082" width="8.33203125" style="35" customWidth="1"/>
    <col min="3083" max="3083" width="9.44140625" style="35" customWidth="1"/>
    <col min="3084" max="3084" width="12" style="35" customWidth="1"/>
    <col min="3085" max="3328" width="8.88671875" style="35"/>
    <col min="3329" max="3329" width="20.6640625" style="35" bestFit="1" customWidth="1"/>
    <col min="3330" max="3330" width="5.109375" style="35" bestFit="1" customWidth="1"/>
    <col min="3331" max="3331" width="11.44140625" style="35" customWidth="1"/>
    <col min="3332" max="3332" width="8.88671875" style="35" customWidth="1"/>
    <col min="3333" max="3333" width="9.44140625" style="35" customWidth="1"/>
    <col min="3334" max="3334" width="9.33203125" style="35" customWidth="1"/>
    <col min="3335" max="3335" width="8.88671875" style="35" customWidth="1"/>
    <col min="3336" max="3336" width="8.6640625" style="35" customWidth="1"/>
    <col min="3337" max="3337" width="6.88671875" style="35" bestFit="1" customWidth="1"/>
    <col min="3338" max="3338" width="8.33203125" style="35" customWidth="1"/>
    <col min="3339" max="3339" width="9.44140625" style="35" customWidth="1"/>
    <col min="3340" max="3340" width="12" style="35" customWidth="1"/>
    <col min="3341" max="3584" width="8.88671875" style="35"/>
    <col min="3585" max="3585" width="20.6640625" style="35" bestFit="1" customWidth="1"/>
    <col min="3586" max="3586" width="5.109375" style="35" bestFit="1" customWidth="1"/>
    <col min="3587" max="3587" width="11.44140625" style="35" customWidth="1"/>
    <col min="3588" max="3588" width="8.88671875" style="35" customWidth="1"/>
    <col min="3589" max="3589" width="9.44140625" style="35" customWidth="1"/>
    <col min="3590" max="3590" width="9.33203125" style="35" customWidth="1"/>
    <col min="3591" max="3591" width="8.88671875" style="35" customWidth="1"/>
    <col min="3592" max="3592" width="8.6640625" style="35" customWidth="1"/>
    <col min="3593" max="3593" width="6.88671875" style="35" bestFit="1" customWidth="1"/>
    <col min="3594" max="3594" width="8.33203125" style="35" customWidth="1"/>
    <col min="3595" max="3595" width="9.44140625" style="35" customWidth="1"/>
    <col min="3596" max="3596" width="12" style="35" customWidth="1"/>
    <col min="3597" max="3840" width="8.88671875" style="35"/>
    <col min="3841" max="3841" width="20.6640625" style="35" bestFit="1" customWidth="1"/>
    <col min="3842" max="3842" width="5.109375" style="35" bestFit="1" customWidth="1"/>
    <col min="3843" max="3843" width="11.44140625" style="35" customWidth="1"/>
    <col min="3844" max="3844" width="8.88671875" style="35" customWidth="1"/>
    <col min="3845" max="3845" width="9.44140625" style="35" customWidth="1"/>
    <col min="3846" max="3846" width="9.33203125" style="35" customWidth="1"/>
    <col min="3847" max="3847" width="8.88671875" style="35" customWidth="1"/>
    <col min="3848" max="3848" width="8.6640625" style="35" customWidth="1"/>
    <col min="3849" max="3849" width="6.88671875" style="35" bestFit="1" customWidth="1"/>
    <col min="3850" max="3850" width="8.33203125" style="35" customWidth="1"/>
    <col min="3851" max="3851" width="9.44140625" style="35" customWidth="1"/>
    <col min="3852" max="3852" width="12" style="35" customWidth="1"/>
    <col min="3853" max="4096" width="8.88671875" style="35"/>
    <col min="4097" max="4097" width="20.6640625" style="35" bestFit="1" customWidth="1"/>
    <col min="4098" max="4098" width="5.109375" style="35" bestFit="1" customWidth="1"/>
    <col min="4099" max="4099" width="11.44140625" style="35" customWidth="1"/>
    <col min="4100" max="4100" width="8.88671875" style="35" customWidth="1"/>
    <col min="4101" max="4101" width="9.44140625" style="35" customWidth="1"/>
    <col min="4102" max="4102" width="9.33203125" style="35" customWidth="1"/>
    <col min="4103" max="4103" width="8.88671875" style="35" customWidth="1"/>
    <col min="4104" max="4104" width="8.6640625" style="35" customWidth="1"/>
    <col min="4105" max="4105" width="6.88671875" style="35" bestFit="1" customWidth="1"/>
    <col min="4106" max="4106" width="8.33203125" style="35" customWidth="1"/>
    <col min="4107" max="4107" width="9.44140625" style="35" customWidth="1"/>
    <col min="4108" max="4108" width="12" style="35" customWidth="1"/>
    <col min="4109" max="4352" width="8.88671875" style="35"/>
    <col min="4353" max="4353" width="20.6640625" style="35" bestFit="1" customWidth="1"/>
    <col min="4354" max="4354" width="5.109375" style="35" bestFit="1" customWidth="1"/>
    <col min="4355" max="4355" width="11.44140625" style="35" customWidth="1"/>
    <col min="4356" max="4356" width="8.88671875" style="35" customWidth="1"/>
    <col min="4357" max="4357" width="9.44140625" style="35" customWidth="1"/>
    <col min="4358" max="4358" width="9.33203125" style="35" customWidth="1"/>
    <col min="4359" max="4359" width="8.88671875" style="35" customWidth="1"/>
    <col min="4360" max="4360" width="8.6640625" style="35" customWidth="1"/>
    <col min="4361" max="4361" width="6.88671875" style="35" bestFit="1" customWidth="1"/>
    <col min="4362" max="4362" width="8.33203125" style="35" customWidth="1"/>
    <col min="4363" max="4363" width="9.44140625" style="35" customWidth="1"/>
    <col min="4364" max="4364" width="12" style="35" customWidth="1"/>
    <col min="4365" max="4608" width="8.88671875" style="35"/>
    <col min="4609" max="4609" width="20.6640625" style="35" bestFit="1" customWidth="1"/>
    <col min="4610" max="4610" width="5.109375" style="35" bestFit="1" customWidth="1"/>
    <col min="4611" max="4611" width="11.44140625" style="35" customWidth="1"/>
    <col min="4612" max="4612" width="8.88671875" style="35" customWidth="1"/>
    <col min="4613" max="4613" width="9.44140625" style="35" customWidth="1"/>
    <col min="4614" max="4614" width="9.33203125" style="35" customWidth="1"/>
    <col min="4615" max="4615" width="8.88671875" style="35" customWidth="1"/>
    <col min="4616" max="4616" width="8.6640625" style="35" customWidth="1"/>
    <col min="4617" max="4617" width="6.88671875" style="35" bestFit="1" customWidth="1"/>
    <col min="4618" max="4618" width="8.33203125" style="35" customWidth="1"/>
    <col min="4619" max="4619" width="9.44140625" style="35" customWidth="1"/>
    <col min="4620" max="4620" width="12" style="35" customWidth="1"/>
    <col min="4621" max="4864" width="8.88671875" style="35"/>
    <col min="4865" max="4865" width="20.6640625" style="35" bestFit="1" customWidth="1"/>
    <col min="4866" max="4866" width="5.109375" style="35" bestFit="1" customWidth="1"/>
    <col min="4867" max="4867" width="11.44140625" style="35" customWidth="1"/>
    <col min="4868" max="4868" width="8.88671875" style="35" customWidth="1"/>
    <col min="4869" max="4869" width="9.44140625" style="35" customWidth="1"/>
    <col min="4870" max="4870" width="9.33203125" style="35" customWidth="1"/>
    <col min="4871" max="4871" width="8.88671875" style="35" customWidth="1"/>
    <col min="4872" max="4872" width="8.6640625" style="35" customWidth="1"/>
    <col min="4873" max="4873" width="6.88671875" style="35" bestFit="1" customWidth="1"/>
    <col min="4874" max="4874" width="8.33203125" style="35" customWidth="1"/>
    <col min="4875" max="4875" width="9.44140625" style="35" customWidth="1"/>
    <col min="4876" max="4876" width="12" style="35" customWidth="1"/>
    <col min="4877" max="5120" width="8.88671875" style="35"/>
    <col min="5121" max="5121" width="20.6640625" style="35" bestFit="1" customWidth="1"/>
    <col min="5122" max="5122" width="5.109375" style="35" bestFit="1" customWidth="1"/>
    <col min="5123" max="5123" width="11.44140625" style="35" customWidth="1"/>
    <col min="5124" max="5124" width="8.88671875" style="35" customWidth="1"/>
    <col min="5125" max="5125" width="9.44140625" style="35" customWidth="1"/>
    <col min="5126" max="5126" width="9.33203125" style="35" customWidth="1"/>
    <col min="5127" max="5127" width="8.88671875" style="35" customWidth="1"/>
    <col min="5128" max="5128" width="8.6640625" style="35" customWidth="1"/>
    <col min="5129" max="5129" width="6.88671875" style="35" bestFit="1" customWidth="1"/>
    <col min="5130" max="5130" width="8.33203125" style="35" customWidth="1"/>
    <col min="5131" max="5131" width="9.44140625" style="35" customWidth="1"/>
    <col min="5132" max="5132" width="12" style="35" customWidth="1"/>
    <col min="5133" max="5376" width="8.88671875" style="35"/>
    <col min="5377" max="5377" width="20.6640625" style="35" bestFit="1" customWidth="1"/>
    <col min="5378" max="5378" width="5.109375" style="35" bestFit="1" customWidth="1"/>
    <col min="5379" max="5379" width="11.44140625" style="35" customWidth="1"/>
    <col min="5380" max="5380" width="8.88671875" style="35" customWidth="1"/>
    <col min="5381" max="5381" width="9.44140625" style="35" customWidth="1"/>
    <col min="5382" max="5382" width="9.33203125" style="35" customWidth="1"/>
    <col min="5383" max="5383" width="8.88671875" style="35" customWidth="1"/>
    <col min="5384" max="5384" width="8.6640625" style="35" customWidth="1"/>
    <col min="5385" max="5385" width="6.88671875" style="35" bestFit="1" customWidth="1"/>
    <col min="5386" max="5386" width="8.33203125" style="35" customWidth="1"/>
    <col min="5387" max="5387" width="9.44140625" style="35" customWidth="1"/>
    <col min="5388" max="5388" width="12" style="35" customWidth="1"/>
    <col min="5389" max="5632" width="8.88671875" style="35"/>
    <col min="5633" max="5633" width="20.6640625" style="35" bestFit="1" customWidth="1"/>
    <col min="5634" max="5634" width="5.109375" style="35" bestFit="1" customWidth="1"/>
    <col min="5635" max="5635" width="11.44140625" style="35" customWidth="1"/>
    <col min="5636" max="5636" width="8.88671875" style="35" customWidth="1"/>
    <col min="5637" max="5637" width="9.44140625" style="35" customWidth="1"/>
    <col min="5638" max="5638" width="9.33203125" style="35" customWidth="1"/>
    <col min="5639" max="5639" width="8.88671875" style="35" customWidth="1"/>
    <col min="5640" max="5640" width="8.6640625" style="35" customWidth="1"/>
    <col min="5641" max="5641" width="6.88671875" style="35" bestFit="1" customWidth="1"/>
    <col min="5642" max="5642" width="8.33203125" style="35" customWidth="1"/>
    <col min="5643" max="5643" width="9.44140625" style="35" customWidth="1"/>
    <col min="5644" max="5644" width="12" style="35" customWidth="1"/>
    <col min="5645" max="5888" width="8.88671875" style="35"/>
    <col min="5889" max="5889" width="20.6640625" style="35" bestFit="1" customWidth="1"/>
    <col min="5890" max="5890" width="5.109375" style="35" bestFit="1" customWidth="1"/>
    <col min="5891" max="5891" width="11.44140625" style="35" customWidth="1"/>
    <col min="5892" max="5892" width="8.88671875" style="35" customWidth="1"/>
    <col min="5893" max="5893" width="9.44140625" style="35" customWidth="1"/>
    <col min="5894" max="5894" width="9.33203125" style="35" customWidth="1"/>
    <col min="5895" max="5895" width="8.88671875" style="35" customWidth="1"/>
    <col min="5896" max="5896" width="8.6640625" style="35" customWidth="1"/>
    <col min="5897" max="5897" width="6.88671875" style="35" bestFit="1" customWidth="1"/>
    <col min="5898" max="5898" width="8.33203125" style="35" customWidth="1"/>
    <col min="5899" max="5899" width="9.44140625" style="35" customWidth="1"/>
    <col min="5900" max="5900" width="12" style="35" customWidth="1"/>
    <col min="5901" max="6144" width="8.88671875" style="35"/>
    <col min="6145" max="6145" width="20.6640625" style="35" bestFit="1" customWidth="1"/>
    <col min="6146" max="6146" width="5.109375" style="35" bestFit="1" customWidth="1"/>
    <col min="6147" max="6147" width="11.44140625" style="35" customWidth="1"/>
    <col min="6148" max="6148" width="8.88671875" style="35" customWidth="1"/>
    <col min="6149" max="6149" width="9.44140625" style="35" customWidth="1"/>
    <col min="6150" max="6150" width="9.33203125" style="35" customWidth="1"/>
    <col min="6151" max="6151" width="8.88671875" style="35" customWidth="1"/>
    <col min="6152" max="6152" width="8.6640625" style="35" customWidth="1"/>
    <col min="6153" max="6153" width="6.88671875" style="35" bestFit="1" customWidth="1"/>
    <col min="6154" max="6154" width="8.33203125" style="35" customWidth="1"/>
    <col min="6155" max="6155" width="9.44140625" style="35" customWidth="1"/>
    <col min="6156" max="6156" width="12" style="35" customWidth="1"/>
    <col min="6157" max="6400" width="8.88671875" style="35"/>
    <col min="6401" max="6401" width="20.6640625" style="35" bestFit="1" customWidth="1"/>
    <col min="6402" max="6402" width="5.109375" style="35" bestFit="1" customWidth="1"/>
    <col min="6403" max="6403" width="11.44140625" style="35" customWidth="1"/>
    <col min="6404" max="6404" width="8.88671875" style="35" customWidth="1"/>
    <col min="6405" max="6405" width="9.44140625" style="35" customWidth="1"/>
    <col min="6406" max="6406" width="9.33203125" style="35" customWidth="1"/>
    <col min="6407" max="6407" width="8.88671875" style="35" customWidth="1"/>
    <col min="6408" max="6408" width="8.6640625" style="35" customWidth="1"/>
    <col min="6409" max="6409" width="6.88671875" style="35" bestFit="1" customWidth="1"/>
    <col min="6410" max="6410" width="8.33203125" style="35" customWidth="1"/>
    <col min="6411" max="6411" width="9.44140625" style="35" customWidth="1"/>
    <col min="6412" max="6412" width="12" style="35" customWidth="1"/>
    <col min="6413" max="6656" width="8.88671875" style="35"/>
    <col min="6657" max="6657" width="20.6640625" style="35" bestFit="1" customWidth="1"/>
    <col min="6658" max="6658" width="5.109375" style="35" bestFit="1" customWidth="1"/>
    <col min="6659" max="6659" width="11.44140625" style="35" customWidth="1"/>
    <col min="6660" max="6660" width="8.88671875" style="35" customWidth="1"/>
    <col min="6661" max="6661" width="9.44140625" style="35" customWidth="1"/>
    <col min="6662" max="6662" width="9.33203125" style="35" customWidth="1"/>
    <col min="6663" max="6663" width="8.88671875" style="35" customWidth="1"/>
    <col min="6664" max="6664" width="8.6640625" style="35" customWidth="1"/>
    <col min="6665" max="6665" width="6.88671875" style="35" bestFit="1" customWidth="1"/>
    <col min="6666" max="6666" width="8.33203125" style="35" customWidth="1"/>
    <col min="6667" max="6667" width="9.44140625" style="35" customWidth="1"/>
    <col min="6668" max="6668" width="12" style="35" customWidth="1"/>
    <col min="6669" max="6912" width="8.88671875" style="35"/>
    <col min="6913" max="6913" width="20.6640625" style="35" bestFit="1" customWidth="1"/>
    <col min="6914" max="6914" width="5.109375" style="35" bestFit="1" customWidth="1"/>
    <col min="6915" max="6915" width="11.44140625" style="35" customWidth="1"/>
    <col min="6916" max="6916" width="8.88671875" style="35" customWidth="1"/>
    <col min="6917" max="6917" width="9.44140625" style="35" customWidth="1"/>
    <col min="6918" max="6918" width="9.33203125" style="35" customWidth="1"/>
    <col min="6919" max="6919" width="8.88671875" style="35" customWidth="1"/>
    <col min="6920" max="6920" width="8.6640625" style="35" customWidth="1"/>
    <col min="6921" max="6921" width="6.88671875" style="35" bestFit="1" customWidth="1"/>
    <col min="6922" max="6922" width="8.33203125" style="35" customWidth="1"/>
    <col min="6923" max="6923" width="9.44140625" style="35" customWidth="1"/>
    <col min="6924" max="6924" width="12" style="35" customWidth="1"/>
    <col min="6925" max="7168" width="8.88671875" style="35"/>
    <col min="7169" max="7169" width="20.6640625" style="35" bestFit="1" customWidth="1"/>
    <col min="7170" max="7170" width="5.109375" style="35" bestFit="1" customWidth="1"/>
    <col min="7171" max="7171" width="11.44140625" style="35" customWidth="1"/>
    <col min="7172" max="7172" width="8.88671875" style="35" customWidth="1"/>
    <col min="7173" max="7173" width="9.44140625" style="35" customWidth="1"/>
    <col min="7174" max="7174" width="9.33203125" style="35" customWidth="1"/>
    <col min="7175" max="7175" width="8.88671875" style="35" customWidth="1"/>
    <col min="7176" max="7176" width="8.6640625" style="35" customWidth="1"/>
    <col min="7177" max="7177" width="6.88671875" style="35" bestFit="1" customWidth="1"/>
    <col min="7178" max="7178" width="8.33203125" style="35" customWidth="1"/>
    <col min="7179" max="7179" width="9.44140625" style="35" customWidth="1"/>
    <col min="7180" max="7180" width="12" style="35" customWidth="1"/>
    <col min="7181" max="7424" width="8.88671875" style="35"/>
    <col min="7425" max="7425" width="20.6640625" style="35" bestFit="1" customWidth="1"/>
    <col min="7426" max="7426" width="5.109375" style="35" bestFit="1" customWidth="1"/>
    <col min="7427" max="7427" width="11.44140625" style="35" customWidth="1"/>
    <col min="7428" max="7428" width="8.88671875" style="35" customWidth="1"/>
    <col min="7429" max="7429" width="9.44140625" style="35" customWidth="1"/>
    <col min="7430" max="7430" width="9.33203125" style="35" customWidth="1"/>
    <col min="7431" max="7431" width="8.88671875" style="35" customWidth="1"/>
    <col min="7432" max="7432" width="8.6640625" style="35" customWidth="1"/>
    <col min="7433" max="7433" width="6.88671875" style="35" bestFit="1" customWidth="1"/>
    <col min="7434" max="7434" width="8.33203125" style="35" customWidth="1"/>
    <col min="7435" max="7435" width="9.44140625" style="35" customWidth="1"/>
    <col min="7436" max="7436" width="12" style="35" customWidth="1"/>
    <col min="7437" max="7680" width="8.88671875" style="35"/>
    <col min="7681" max="7681" width="20.6640625" style="35" bestFit="1" customWidth="1"/>
    <col min="7682" max="7682" width="5.109375" style="35" bestFit="1" customWidth="1"/>
    <col min="7683" max="7683" width="11.44140625" style="35" customWidth="1"/>
    <col min="7684" max="7684" width="8.88671875" style="35" customWidth="1"/>
    <col min="7685" max="7685" width="9.44140625" style="35" customWidth="1"/>
    <col min="7686" max="7686" width="9.33203125" style="35" customWidth="1"/>
    <col min="7687" max="7687" width="8.88671875" style="35" customWidth="1"/>
    <col min="7688" max="7688" width="8.6640625" style="35" customWidth="1"/>
    <col min="7689" max="7689" width="6.88671875" style="35" bestFit="1" customWidth="1"/>
    <col min="7690" max="7690" width="8.33203125" style="35" customWidth="1"/>
    <col min="7691" max="7691" width="9.44140625" style="35" customWidth="1"/>
    <col min="7692" max="7692" width="12" style="35" customWidth="1"/>
    <col min="7693" max="7936" width="8.88671875" style="35"/>
    <col min="7937" max="7937" width="20.6640625" style="35" bestFit="1" customWidth="1"/>
    <col min="7938" max="7938" width="5.109375" style="35" bestFit="1" customWidth="1"/>
    <col min="7939" max="7939" width="11.44140625" style="35" customWidth="1"/>
    <col min="7940" max="7940" width="8.88671875" style="35" customWidth="1"/>
    <col min="7941" max="7941" width="9.44140625" style="35" customWidth="1"/>
    <col min="7942" max="7942" width="9.33203125" style="35" customWidth="1"/>
    <col min="7943" max="7943" width="8.88671875" style="35" customWidth="1"/>
    <col min="7944" max="7944" width="8.6640625" style="35" customWidth="1"/>
    <col min="7945" max="7945" width="6.88671875" style="35" bestFit="1" customWidth="1"/>
    <col min="7946" max="7946" width="8.33203125" style="35" customWidth="1"/>
    <col min="7947" max="7947" width="9.44140625" style="35" customWidth="1"/>
    <col min="7948" max="7948" width="12" style="35" customWidth="1"/>
    <col min="7949" max="8192" width="8.88671875" style="35"/>
    <col min="8193" max="8193" width="20.6640625" style="35" bestFit="1" customWidth="1"/>
    <col min="8194" max="8194" width="5.109375" style="35" bestFit="1" customWidth="1"/>
    <col min="8195" max="8195" width="11.44140625" style="35" customWidth="1"/>
    <col min="8196" max="8196" width="8.88671875" style="35" customWidth="1"/>
    <col min="8197" max="8197" width="9.44140625" style="35" customWidth="1"/>
    <col min="8198" max="8198" width="9.33203125" style="35" customWidth="1"/>
    <col min="8199" max="8199" width="8.88671875" style="35" customWidth="1"/>
    <col min="8200" max="8200" width="8.6640625" style="35" customWidth="1"/>
    <col min="8201" max="8201" width="6.88671875" style="35" bestFit="1" customWidth="1"/>
    <col min="8202" max="8202" width="8.33203125" style="35" customWidth="1"/>
    <col min="8203" max="8203" width="9.44140625" style="35" customWidth="1"/>
    <col min="8204" max="8204" width="12" style="35" customWidth="1"/>
    <col min="8205" max="8448" width="8.88671875" style="35"/>
    <col min="8449" max="8449" width="20.6640625" style="35" bestFit="1" customWidth="1"/>
    <col min="8450" max="8450" width="5.109375" style="35" bestFit="1" customWidth="1"/>
    <col min="8451" max="8451" width="11.44140625" style="35" customWidth="1"/>
    <col min="8452" max="8452" width="8.88671875" style="35" customWidth="1"/>
    <col min="8453" max="8453" width="9.44140625" style="35" customWidth="1"/>
    <col min="8454" max="8454" width="9.33203125" style="35" customWidth="1"/>
    <col min="8455" max="8455" width="8.88671875" style="35" customWidth="1"/>
    <col min="8456" max="8456" width="8.6640625" style="35" customWidth="1"/>
    <col min="8457" max="8457" width="6.88671875" style="35" bestFit="1" customWidth="1"/>
    <col min="8458" max="8458" width="8.33203125" style="35" customWidth="1"/>
    <col min="8459" max="8459" width="9.44140625" style="35" customWidth="1"/>
    <col min="8460" max="8460" width="12" style="35" customWidth="1"/>
    <col min="8461" max="8704" width="8.88671875" style="35"/>
    <col min="8705" max="8705" width="20.6640625" style="35" bestFit="1" customWidth="1"/>
    <col min="8706" max="8706" width="5.109375" style="35" bestFit="1" customWidth="1"/>
    <col min="8707" max="8707" width="11.44140625" style="35" customWidth="1"/>
    <col min="8708" max="8708" width="8.88671875" style="35" customWidth="1"/>
    <col min="8709" max="8709" width="9.44140625" style="35" customWidth="1"/>
    <col min="8710" max="8710" width="9.33203125" style="35" customWidth="1"/>
    <col min="8711" max="8711" width="8.88671875" style="35" customWidth="1"/>
    <col min="8712" max="8712" width="8.6640625" style="35" customWidth="1"/>
    <col min="8713" max="8713" width="6.88671875" style="35" bestFit="1" customWidth="1"/>
    <col min="8714" max="8714" width="8.33203125" style="35" customWidth="1"/>
    <col min="8715" max="8715" width="9.44140625" style="35" customWidth="1"/>
    <col min="8716" max="8716" width="12" style="35" customWidth="1"/>
    <col min="8717" max="8960" width="8.88671875" style="35"/>
    <col min="8961" max="8961" width="20.6640625" style="35" bestFit="1" customWidth="1"/>
    <col min="8962" max="8962" width="5.109375" style="35" bestFit="1" customWidth="1"/>
    <col min="8963" max="8963" width="11.44140625" style="35" customWidth="1"/>
    <col min="8964" max="8964" width="8.88671875" style="35" customWidth="1"/>
    <col min="8965" max="8965" width="9.44140625" style="35" customWidth="1"/>
    <col min="8966" max="8966" width="9.33203125" style="35" customWidth="1"/>
    <col min="8967" max="8967" width="8.88671875" style="35" customWidth="1"/>
    <col min="8968" max="8968" width="8.6640625" style="35" customWidth="1"/>
    <col min="8969" max="8969" width="6.88671875" style="35" bestFit="1" customWidth="1"/>
    <col min="8970" max="8970" width="8.33203125" style="35" customWidth="1"/>
    <col min="8971" max="8971" width="9.44140625" style="35" customWidth="1"/>
    <col min="8972" max="8972" width="12" style="35" customWidth="1"/>
    <col min="8973" max="9216" width="8.88671875" style="35"/>
    <col min="9217" max="9217" width="20.6640625" style="35" bestFit="1" customWidth="1"/>
    <col min="9218" max="9218" width="5.109375" style="35" bestFit="1" customWidth="1"/>
    <col min="9219" max="9219" width="11.44140625" style="35" customWidth="1"/>
    <col min="9220" max="9220" width="8.88671875" style="35" customWidth="1"/>
    <col min="9221" max="9221" width="9.44140625" style="35" customWidth="1"/>
    <col min="9222" max="9222" width="9.33203125" style="35" customWidth="1"/>
    <col min="9223" max="9223" width="8.88671875" style="35" customWidth="1"/>
    <col min="9224" max="9224" width="8.6640625" style="35" customWidth="1"/>
    <col min="9225" max="9225" width="6.88671875" style="35" bestFit="1" customWidth="1"/>
    <col min="9226" max="9226" width="8.33203125" style="35" customWidth="1"/>
    <col min="9227" max="9227" width="9.44140625" style="35" customWidth="1"/>
    <col min="9228" max="9228" width="12" style="35" customWidth="1"/>
    <col min="9229" max="9472" width="8.88671875" style="35"/>
    <col min="9473" max="9473" width="20.6640625" style="35" bestFit="1" customWidth="1"/>
    <col min="9474" max="9474" width="5.109375" style="35" bestFit="1" customWidth="1"/>
    <col min="9475" max="9475" width="11.44140625" style="35" customWidth="1"/>
    <col min="9476" max="9476" width="8.88671875" style="35" customWidth="1"/>
    <col min="9477" max="9477" width="9.44140625" style="35" customWidth="1"/>
    <col min="9478" max="9478" width="9.33203125" style="35" customWidth="1"/>
    <col min="9479" max="9479" width="8.88671875" style="35" customWidth="1"/>
    <col min="9480" max="9480" width="8.6640625" style="35" customWidth="1"/>
    <col min="9481" max="9481" width="6.88671875" style="35" bestFit="1" customWidth="1"/>
    <col min="9482" max="9482" width="8.33203125" style="35" customWidth="1"/>
    <col min="9483" max="9483" width="9.44140625" style="35" customWidth="1"/>
    <col min="9484" max="9484" width="12" style="35" customWidth="1"/>
    <col min="9485" max="9728" width="8.88671875" style="35"/>
    <col min="9729" max="9729" width="20.6640625" style="35" bestFit="1" customWidth="1"/>
    <col min="9730" max="9730" width="5.109375" style="35" bestFit="1" customWidth="1"/>
    <col min="9731" max="9731" width="11.44140625" style="35" customWidth="1"/>
    <col min="9732" max="9732" width="8.88671875" style="35" customWidth="1"/>
    <col min="9733" max="9733" width="9.44140625" style="35" customWidth="1"/>
    <col min="9734" max="9734" width="9.33203125" style="35" customWidth="1"/>
    <col min="9735" max="9735" width="8.88671875" style="35" customWidth="1"/>
    <col min="9736" max="9736" width="8.6640625" style="35" customWidth="1"/>
    <col min="9737" max="9737" width="6.88671875" style="35" bestFit="1" customWidth="1"/>
    <col min="9738" max="9738" width="8.33203125" style="35" customWidth="1"/>
    <col min="9739" max="9739" width="9.44140625" style="35" customWidth="1"/>
    <col min="9740" max="9740" width="12" style="35" customWidth="1"/>
    <col min="9741" max="9984" width="8.88671875" style="35"/>
    <col min="9985" max="9985" width="20.6640625" style="35" bestFit="1" customWidth="1"/>
    <col min="9986" max="9986" width="5.109375" style="35" bestFit="1" customWidth="1"/>
    <col min="9987" max="9987" width="11.44140625" style="35" customWidth="1"/>
    <col min="9988" max="9988" width="8.88671875" style="35" customWidth="1"/>
    <col min="9989" max="9989" width="9.44140625" style="35" customWidth="1"/>
    <col min="9990" max="9990" width="9.33203125" style="35" customWidth="1"/>
    <col min="9991" max="9991" width="8.88671875" style="35" customWidth="1"/>
    <col min="9992" max="9992" width="8.6640625" style="35" customWidth="1"/>
    <col min="9993" max="9993" width="6.88671875" style="35" bestFit="1" customWidth="1"/>
    <col min="9994" max="9994" width="8.33203125" style="35" customWidth="1"/>
    <col min="9995" max="9995" width="9.44140625" style="35" customWidth="1"/>
    <col min="9996" max="9996" width="12" style="35" customWidth="1"/>
    <col min="9997" max="10240" width="8.88671875" style="35"/>
    <col min="10241" max="10241" width="20.6640625" style="35" bestFit="1" customWidth="1"/>
    <col min="10242" max="10242" width="5.109375" style="35" bestFit="1" customWidth="1"/>
    <col min="10243" max="10243" width="11.44140625" style="35" customWidth="1"/>
    <col min="10244" max="10244" width="8.88671875" style="35" customWidth="1"/>
    <col min="10245" max="10245" width="9.44140625" style="35" customWidth="1"/>
    <col min="10246" max="10246" width="9.33203125" style="35" customWidth="1"/>
    <col min="10247" max="10247" width="8.88671875" style="35" customWidth="1"/>
    <col min="10248" max="10248" width="8.6640625" style="35" customWidth="1"/>
    <col min="10249" max="10249" width="6.88671875" style="35" bestFit="1" customWidth="1"/>
    <col min="10250" max="10250" width="8.33203125" style="35" customWidth="1"/>
    <col min="10251" max="10251" width="9.44140625" style="35" customWidth="1"/>
    <col min="10252" max="10252" width="12" style="35" customWidth="1"/>
    <col min="10253" max="10496" width="8.88671875" style="35"/>
    <col min="10497" max="10497" width="20.6640625" style="35" bestFit="1" customWidth="1"/>
    <col min="10498" max="10498" width="5.109375" style="35" bestFit="1" customWidth="1"/>
    <col min="10499" max="10499" width="11.44140625" style="35" customWidth="1"/>
    <col min="10500" max="10500" width="8.88671875" style="35" customWidth="1"/>
    <col min="10501" max="10501" width="9.44140625" style="35" customWidth="1"/>
    <col min="10502" max="10502" width="9.33203125" style="35" customWidth="1"/>
    <col min="10503" max="10503" width="8.88671875" style="35" customWidth="1"/>
    <col min="10504" max="10504" width="8.6640625" style="35" customWidth="1"/>
    <col min="10505" max="10505" width="6.88671875" style="35" bestFit="1" customWidth="1"/>
    <col min="10506" max="10506" width="8.33203125" style="35" customWidth="1"/>
    <col min="10507" max="10507" width="9.44140625" style="35" customWidth="1"/>
    <col min="10508" max="10508" width="12" style="35" customWidth="1"/>
    <col min="10509" max="10752" width="8.88671875" style="35"/>
    <col min="10753" max="10753" width="20.6640625" style="35" bestFit="1" customWidth="1"/>
    <col min="10754" max="10754" width="5.109375" style="35" bestFit="1" customWidth="1"/>
    <col min="10755" max="10755" width="11.44140625" style="35" customWidth="1"/>
    <col min="10756" max="10756" width="8.88671875" style="35" customWidth="1"/>
    <col min="10757" max="10757" width="9.44140625" style="35" customWidth="1"/>
    <col min="10758" max="10758" width="9.33203125" style="35" customWidth="1"/>
    <col min="10759" max="10759" width="8.88671875" style="35" customWidth="1"/>
    <col min="10760" max="10760" width="8.6640625" style="35" customWidth="1"/>
    <col min="10761" max="10761" width="6.88671875" style="35" bestFit="1" customWidth="1"/>
    <col min="10762" max="10762" width="8.33203125" style="35" customWidth="1"/>
    <col min="10763" max="10763" width="9.44140625" style="35" customWidth="1"/>
    <col min="10764" max="10764" width="12" style="35" customWidth="1"/>
    <col min="10765" max="11008" width="8.88671875" style="35"/>
    <col min="11009" max="11009" width="20.6640625" style="35" bestFit="1" customWidth="1"/>
    <col min="11010" max="11010" width="5.109375" style="35" bestFit="1" customWidth="1"/>
    <col min="11011" max="11011" width="11.44140625" style="35" customWidth="1"/>
    <col min="11012" max="11012" width="8.88671875" style="35" customWidth="1"/>
    <col min="11013" max="11013" width="9.44140625" style="35" customWidth="1"/>
    <col min="11014" max="11014" width="9.33203125" style="35" customWidth="1"/>
    <col min="11015" max="11015" width="8.88671875" style="35" customWidth="1"/>
    <col min="11016" max="11016" width="8.6640625" style="35" customWidth="1"/>
    <col min="11017" max="11017" width="6.88671875" style="35" bestFit="1" customWidth="1"/>
    <col min="11018" max="11018" width="8.33203125" style="35" customWidth="1"/>
    <col min="11019" max="11019" width="9.44140625" style="35" customWidth="1"/>
    <col min="11020" max="11020" width="12" style="35" customWidth="1"/>
    <col min="11021" max="11264" width="8.88671875" style="35"/>
    <col min="11265" max="11265" width="20.6640625" style="35" bestFit="1" customWidth="1"/>
    <col min="11266" max="11266" width="5.109375" style="35" bestFit="1" customWidth="1"/>
    <col min="11267" max="11267" width="11.44140625" style="35" customWidth="1"/>
    <col min="11268" max="11268" width="8.88671875" style="35" customWidth="1"/>
    <col min="11269" max="11269" width="9.44140625" style="35" customWidth="1"/>
    <col min="11270" max="11270" width="9.33203125" style="35" customWidth="1"/>
    <col min="11271" max="11271" width="8.88671875" style="35" customWidth="1"/>
    <col min="11272" max="11272" width="8.6640625" style="35" customWidth="1"/>
    <col min="11273" max="11273" width="6.88671875" style="35" bestFit="1" customWidth="1"/>
    <col min="11274" max="11274" width="8.33203125" style="35" customWidth="1"/>
    <col min="11275" max="11275" width="9.44140625" style="35" customWidth="1"/>
    <col min="11276" max="11276" width="12" style="35" customWidth="1"/>
    <col min="11277" max="11520" width="8.88671875" style="35"/>
    <col min="11521" max="11521" width="20.6640625" style="35" bestFit="1" customWidth="1"/>
    <col min="11522" max="11522" width="5.109375" style="35" bestFit="1" customWidth="1"/>
    <col min="11523" max="11523" width="11.44140625" style="35" customWidth="1"/>
    <col min="11524" max="11524" width="8.88671875" style="35" customWidth="1"/>
    <col min="11525" max="11525" width="9.44140625" style="35" customWidth="1"/>
    <col min="11526" max="11526" width="9.33203125" style="35" customWidth="1"/>
    <col min="11527" max="11527" width="8.88671875" style="35" customWidth="1"/>
    <col min="11528" max="11528" width="8.6640625" style="35" customWidth="1"/>
    <col min="11529" max="11529" width="6.88671875" style="35" bestFit="1" customWidth="1"/>
    <col min="11530" max="11530" width="8.33203125" style="35" customWidth="1"/>
    <col min="11531" max="11531" width="9.44140625" style="35" customWidth="1"/>
    <col min="11532" max="11532" width="12" style="35" customWidth="1"/>
    <col min="11533" max="11776" width="8.88671875" style="35"/>
    <col min="11777" max="11777" width="20.6640625" style="35" bestFit="1" customWidth="1"/>
    <col min="11778" max="11778" width="5.109375" style="35" bestFit="1" customWidth="1"/>
    <col min="11779" max="11779" width="11.44140625" style="35" customWidth="1"/>
    <col min="11780" max="11780" width="8.88671875" style="35" customWidth="1"/>
    <col min="11781" max="11781" width="9.44140625" style="35" customWidth="1"/>
    <col min="11782" max="11782" width="9.33203125" style="35" customWidth="1"/>
    <col min="11783" max="11783" width="8.88671875" style="35" customWidth="1"/>
    <col min="11784" max="11784" width="8.6640625" style="35" customWidth="1"/>
    <col min="11785" max="11785" width="6.88671875" style="35" bestFit="1" customWidth="1"/>
    <col min="11786" max="11786" width="8.33203125" style="35" customWidth="1"/>
    <col min="11787" max="11787" width="9.44140625" style="35" customWidth="1"/>
    <col min="11788" max="11788" width="12" style="35" customWidth="1"/>
    <col min="11789" max="12032" width="8.88671875" style="35"/>
    <col min="12033" max="12033" width="20.6640625" style="35" bestFit="1" customWidth="1"/>
    <col min="12034" max="12034" width="5.109375" style="35" bestFit="1" customWidth="1"/>
    <col min="12035" max="12035" width="11.44140625" style="35" customWidth="1"/>
    <col min="12036" max="12036" width="8.88671875" style="35" customWidth="1"/>
    <col min="12037" max="12037" width="9.44140625" style="35" customWidth="1"/>
    <col min="12038" max="12038" width="9.33203125" style="35" customWidth="1"/>
    <col min="12039" max="12039" width="8.88671875" style="35" customWidth="1"/>
    <col min="12040" max="12040" width="8.6640625" style="35" customWidth="1"/>
    <col min="12041" max="12041" width="6.88671875" style="35" bestFit="1" customWidth="1"/>
    <col min="12042" max="12042" width="8.33203125" style="35" customWidth="1"/>
    <col min="12043" max="12043" width="9.44140625" style="35" customWidth="1"/>
    <col min="12044" max="12044" width="12" style="35" customWidth="1"/>
    <col min="12045" max="12288" width="8.88671875" style="35"/>
    <col min="12289" max="12289" width="20.6640625" style="35" bestFit="1" customWidth="1"/>
    <col min="12290" max="12290" width="5.109375" style="35" bestFit="1" customWidth="1"/>
    <col min="12291" max="12291" width="11.44140625" style="35" customWidth="1"/>
    <col min="12292" max="12292" width="8.88671875" style="35" customWidth="1"/>
    <col min="12293" max="12293" width="9.44140625" style="35" customWidth="1"/>
    <col min="12294" max="12294" width="9.33203125" style="35" customWidth="1"/>
    <col min="12295" max="12295" width="8.88671875" style="35" customWidth="1"/>
    <col min="12296" max="12296" width="8.6640625" style="35" customWidth="1"/>
    <col min="12297" max="12297" width="6.88671875" style="35" bestFit="1" customWidth="1"/>
    <col min="12298" max="12298" width="8.33203125" style="35" customWidth="1"/>
    <col min="12299" max="12299" width="9.44140625" style="35" customWidth="1"/>
    <col min="12300" max="12300" width="12" style="35" customWidth="1"/>
    <col min="12301" max="12544" width="8.88671875" style="35"/>
    <col min="12545" max="12545" width="20.6640625" style="35" bestFit="1" customWidth="1"/>
    <col min="12546" max="12546" width="5.109375" style="35" bestFit="1" customWidth="1"/>
    <col min="12547" max="12547" width="11.44140625" style="35" customWidth="1"/>
    <col min="12548" max="12548" width="8.88671875" style="35" customWidth="1"/>
    <col min="12549" max="12549" width="9.44140625" style="35" customWidth="1"/>
    <col min="12550" max="12550" width="9.33203125" style="35" customWidth="1"/>
    <col min="12551" max="12551" width="8.88671875" style="35" customWidth="1"/>
    <col min="12552" max="12552" width="8.6640625" style="35" customWidth="1"/>
    <col min="12553" max="12553" width="6.88671875" style="35" bestFit="1" customWidth="1"/>
    <col min="12554" max="12554" width="8.33203125" style="35" customWidth="1"/>
    <col min="12555" max="12555" width="9.44140625" style="35" customWidth="1"/>
    <col min="12556" max="12556" width="12" style="35" customWidth="1"/>
    <col min="12557" max="12800" width="8.88671875" style="35"/>
    <col min="12801" max="12801" width="20.6640625" style="35" bestFit="1" customWidth="1"/>
    <col min="12802" max="12802" width="5.109375" style="35" bestFit="1" customWidth="1"/>
    <col min="12803" max="12803" width="11.44140625" style="35" customWidth="1"/>
    <col min="12804" max="12804" width="8.88671875" style="35" customWidth="1"/>
    <col min="12805" max="12805" width="9.44140625" style="35" customWidth="1"/>
    <col min="12806" max="12806" width="9.33203125" style="35" customWidth="1"/>
    <col min="12807" max="12807" width="8.88671875" style="35" customWidth="1"/>
    <col min="12808" max="12808" width="8.6640625" style="35" customWidth="1"/>
    <col min="12809" max="12809" width="6.88671875" style="35" bestFit="1" customWidth="1"/>
    <col min="12810" max="12810" width="8.33203125" style="35" customWidth="1"/>
    <col min="12811" max="12811" width="9.44140625" style="35" customWidth="1"/>
    <col min="12812" max="12812" width="12" style="35" customWidth="1"/>
    <col min="12813" max="13056" width="8.88671875" style="35"/>
    <col min="13057" max="13057" width="20.6640625" style="35" bestFit="1" customWidth="1"/>
    <col min="13058" max="13058" width="5.109375" style="35" bestFit="1" customWidth="1"/>
    <col min="13059" max="13059" width="11.44140625" style="35" customWidth="1"/>
    <col min="13060" max="13060" width="8.88671875" style="35" customWidth="1"/>
    <col min="13061" max="13061" width="9.44140625" style="35" customWidth="1"/>
    <col min="13062" max="13062" width="9.33203125" style="35" customWidth="1"/>
    <col min="13063" max="13063" width="8.88671875" style="35" customWidth="1"/>
    <col min="13064" max="13064" width="8.6640625" style="35" customWidth="1"/>
    <col min="13065" max="13065" width="6.88671875" style="35" bestFit="1" customWidth="1"/>
    <col min="13066" max="13066" width="8.33203125" style="35" customWidth="1"/>
    <col min="13067" max="13067" width="9.44140625" style="35" customWidth="1"/>
    <col min="13068" max="13068" width="12" style="35" customWidth="1"/>
    <col min="13069" max="13312" width="8.88671875" style="35"/>
    <col min="13313" max="13313" width="20.6640625" style="35" bestFit="1" customWidth="1"/>
    <col min="13314" max="13314" width="5.109375" style="35" bestFit="1" customWidth="1"/>
    <col min="13315" max="13315" width="11.44140625" style="35" customWidth="1"/>
    <col min="13316" max="13316" width="8.88671875" style="35" customWidth="1"/>
    <col min="13317" max="13317" width="9.44140625" style="35" customWidth="1"/>
    <col min="13318" max="13318" width="9.33203125" style="35" customWidth="1"/>
    <col min="13319" max="13319" width="8.88671875" style="35" customWidth="1"/>
    <col min="13320" max="13320" width="8.6640625" style="35" customWidth="1"/>
    <col min="13321" max="13321" width="6.88671875" style="35" bestFit="1" customWidth="1"/>
    <col min="13322" max="13322" width="8.33203125" style="35" customWidth="1"/>
    <col min="13323" max="13323" width="9.44140625" style="35" customWidth="1"/>
    <col min="13324" max="13324" width="12" style="35" customWidth="1"/>
    <col min="13325" max="13568" width="8.88671875" style="35"/>
    <col min="13569" max="13569" width="20.6640625" style="35" bestFit="1" customWidth="1"/>
    <col min="13570" max="13570" width="5.109375" style="35" bestFit="1" customWidth="1"/>
    <col min="13571" max="13571" width="11.44140625" style="35" customWidth="1"/>
    <col min="13572" max="13572" width="8.88671875" style="35" customWidth="1"/>
    <col min="13573" max="13573" width="9.44140625" style="35" customWidth="1"/>
    <col min="13574" max="13574" width="9.33203125" style="35" customWidth="1"/>
    <col min="13575" max="13575" width="8.88671875" style="35" customWidth="1"/>
    <col min="13576" max="13576" width="8.6640625" style="35" customWidth="1"/>
    <col min="13577" max="13577" width="6.88671875" style="35" bestFit="1" customWidth="1"/>
    <col min="13578" max="13578" width="8.33203125" style="35" customWidth="1"/>
    <col min="13579" max="13579" width="9.44140625" style="35" customWidth="1"/>
    <col min="13580" max="13580" width="12" style="35" customWidth="1"/>
    <col min="13581" max="13824" width="8.88671875" style="35"/>
    <col min="13825" max="13825" width="20.6640625" style="35" bestFit="1" customWidth="1"/>
    <col min="13826" max="13826" width="5.109375" style="35" bestFit="1" customWidth="1"/>
    <col min="13827" max="13827" width="11.44140625" style="35" customWidth="1"/>
    <col min="13828" max="13828" width="8.88671875" style="35" customWidth="1"/>
    <col min="13829" max="13829" width="9.44140625" style="35" customWidth="1"/>
    <col min="13830" max="13830" width="9.33203125" style="35" customWidth="1"/>
    <col min="13831" max="13831" width="8.88671875" style="35" customWidth="1"/>
    <col min="13832" max="13832" width="8.6640625" style="35" customWidth="1"/>
    <col min="13833" max="13833" width="6.88671875" style="35" bestFit="1" customWidth="1"/>
    <col min="13834" max="13834" width="8.33203125" style="35" customWidth="1"/>
    <col min="13835" max="13835" width="9.44140625" style="35" customWidth="1"/>
    <col min="13836" max="13836" width="12" style="35" customWidth="1"/>
    <col min="13837" max="14080" width="8.88671875" style="35"/>
    <col min="14081" max="14081" width="20.6640625" style="35" bestFit="1" customWidth="1"/>
    <col min="14082" max="14082" width="5.109375" style="35" bestFit="1" customWidth="1"/>
    <col min="14083" max="14083" width="11.44140625" style="35" customWidth="1"/>
    <col min="14084" max="14084" width="8.88671875" style="35" customWidth="1"/>
    <col min="14085" max="14085" width="9.44140625" style="35" customWidth="1"/>
    <col min="14086" max="14086" width="9.33203125" style="35" customWidth="1"/>
    <col min="14087" max="14087" width="8.88671875" style="35" customWidth="1"/>
    <col min="14088" max="14088" width="8.6640625" style="35" customWidth="1"/>
    <col min="14089" max="14089" width="6.88671875" style="35" bestFit="1" customWidth="1"/>
    <col min="14090" max="14090" width="8.33203125" style="35" customWidth="1"/>
    <col min="14091" max="14091" width="9.44140625" style="35" customWidth="1"/>
    <col min="14092" max="14092" width="12" style="35" customWidth="1"/>
    <col min="14093" max="14336" width="8.88671875" style="35"/>
    <col min="14337" max="14337" width="20.6640625" style="35" bestFit="1" customWidth="1"/>
    <col min="14338" max="14338" width="5.109375" style="35" bestFit="1" customWidth="1"/>
    <col min="14339" max="14339" width="11.44140625" style="35" customWidth="1"/>
    <col min="14340" max="14340" width="8.88671875" style="35" customWidth="1"/>
    <col min="14341" max="14341" width="9.44140625" style="35" customWidth="1"/>
    <col min="14342" max="14342" width="9.33203125" style="35" customWidth="1"/>
    <col min="14343" max="14343" width="8.88671875" style="35" customWidth="1"/>
    <col min="14344" max="14344" width="8.6640625" style="35" customWidth="1"/>
    <col min="14345" max="14345" width="6.88671875" style="35" bestFit="1" customWidth="1"/>
    <col min="14346" max="14346" width="8.33203125" style="35" customWidth="1"/>
    <col min="14347" max="14347" width="9.44140625" style="35" customWidth="1"/>
    <col min="14348" max="14348" width="12" style="35" customWidth="1"/>
    <col min="14349" max="14592" width="8.88671875" style="35"/>
    <col min="14593" max="14593" width="20.6640625" style="35" bestFit="1" customWidth="1"/>
    <col min="14594" max="14594" width="5.109375" style="35" bestFit="1" customWidth="1"/>
    <col min="14595" max="14595" width="11.44140625" style="35" customWidth="1"/>
    <col min="14596" max="14596" width="8.88671875" style="35" customWidth="1"/>
    <col min="14597" max="14597" width="9.44140625" style="35" customWidth="1"/>
    <col min="14598" max="14598" width="9.33203125" style="35" customWidth="1"/>
    <col min="14599" max="14599" width="8.88671875" style="35" customWidth="1"/>
    <col min="14600" max="14600" width="8.6640625" style="35" customWidth="1"/>
    <col min="14601" max="14601" width="6.88671875" style="35" bestFit="1" customWidth="1"/>
    <col min="14602" max="14602" width="8.33203125" style="35" customWidth="1"/>
    <col min="14603" max="14603" width="9.44140625" style="35" customWidth="1"/>
    <col min="14604" max="14604" width="12" style="35" customWidth="1"/>
    <col min="14605" max="14848" width="8.88671875" style="35"/>
    <col min="14849" max="14849" width="20.6640625" style="35" bestFit="1" customWidth="1"/>
    <col min="14850" max="14850" width="5.109375" style="35" bestFit="1" customWidth="1"/>
    <col min="14851" max="14851" width="11.44140625" style="35" customWidth="1"/>
    <col min="14852" max="14852" width="8.88671875" style="35" customWidth="1"/>
    <col min="14853" max="14853" width="9.44140625" style="35" customWidth="1"/>
    <col min="14854" max="14854" width="9.33203125" style="35" customWidth="1"/>
    <col min="14855" max="14855" width="8.88671875" style="35" customWidth="1"/>
    <col min="14856" max="14856" width="8.6640625" style="35" customWidth="1"/>
    <col min="14857" max="14857" width="6.88671875" style="35" bestFit="1" customWidth="1"/>
    <col min="14858" max="14858" width="8.33203125" style="35" customWidth="1"/>
    <col min="14859" max="14859" width="9.44140625" style="35" customWidth="1"/>
    <col min="14860" max="14860" width="12" style="35" customWidth="1"/>
    <col min="14861" max="15104" width="8.88671875" style="35"/>
    <col min="15105" max="15105" width="20.6640625" style="35" bestFit="1" customWidth="1"/>
    <col min="15106" max="15106" width="5.109375" style="35" bestFit="1" customWidth="1"/>
    <col min="15107" max="15107" width="11.44140625" style="35" customWidth="1"/>
    <col min="15108" max="15108" width="8.88671875" style="35" customWidth="1"/>
    <col min="15109" max="15109" width="9.44140625" style="35" customWidth="1"/>
    <col min="15110" max="15110" width="9.33203125" style="35" customWidth="1"/>
    <col min="15111" max="15111" width="8.88671875" style="35" customWidth="1"/>
    <col min="15112" max="15112" width="8.6640625" style="35" customWidth="1"/>
    <col min="15113" max="15113" width="6.88671875" style="35" bestFit="1" customWidth="1"/>
    <col min="15114" max="15114" width="8.33203125" style="35" customWidth="1"/>
    <col min="15115" max="15115" width="9.44140625" style="35" customWidth="1"/>
    <col min="15116" max="15116" width="12" style="35" customWidth="1"/>
    <col min="15117" max="15360" width="8.88671875" style="35"/>
    <col min="15361" max="15361" width="20.6640625" style="35" bestFit="1" customWidth="1"/>
    <col min="15362" max="15362" width="5.109375" style="35" bestFit="1" customWidth="1"/>
    <col min="15363" max="15363" width="11.44140625" style="35" customWidth="1"/>
    <col min="15364" max="15364" width="8.88671875" style="35" customWidth="1"/>
    <col min="15365" max="15365" width="9.44140625" style="35" customWidth="1"/>
    <col min="15366" max="15366" width="9.33203125" style="35" customWidth="1"/>
    <col min="15367" max="15367" width="8.88671875" style="35" customWidth="1"/>
    <col min="15368" max="15368" width="8.6640625" style="35" customWidth="1"/>
    <col min="15369" max="15369" width="6.88671875" style="35" bestFit="1" customWidth="1"/>
    <col min="15370" max="15370" width="8.33203125" style="35" customWidth="1"/>
    <col min="15371" max="15371" width="9.44140625" style="35" customWidth="1"/>
    <col min="15372" max="15372" width="12" style="35" customWidth="1"/>
    <col min="15373" max="15616" width="8.88671875" style="35"/>
    <col min="15617" max="15617" width="20.6640625" style="35" bestFit="1" customWidth="1"/>
    <col min="15618" max="15618" width="5.109375" style="35" bestFit="1" customWidth="1"/>
    <col min="15619" max="15619" width="11.44140625" style="35" customWidth="1"/>
    <col min="15620" max="15620" width="8.88671875" style="35" customWidth="1"/>
    <col min="15621" max="15621" width="9.44140625" style="35" customWidth="1"/>
    <col min="15622" max="15622" width="9.33203125" style="35" customWidth="1"/>
    <col min="15623" max="15623" width="8.88671875" style="35" customWidth="1"/>
    <col min="15624" max="15624" width="8.6640625" style="35" customWidth="1"/>
    <col min="15625" max="15625" width="6.88671875" style="35" bestFit="1" customWidth="1"/>
    <col min="15626" max="15626" width="8.33203125" style="35" customWidth="1"/>
    <col min="15627" max="15627" width="9.44140625" style="35" customWidth="1"/>
    <col min="15628" max="15628" width="12" style="35" customWidth="1"/>
    <col min="15629" max="15872" width="8.88671875" style="35"/>
    <col min="15873" max="15873" width="20.6640625" style="35" bestFit="1" customWidth="1"/>
    <col min="15874" max="15874" width="5.109375" style="35" bestFit="1" customWidth="1"/>
    <col min="15875" max="15875" width="11.44140625" style="35" customWidth="1"/>
    <col min="15876" max="15876" width="8.88671875" style="35" customWidth="1"/>
    <col min="15877" max="15877" width="9.44140625" style="35" customWidth="1"/>
    <col min="15878" max="15878" width="9.33203125" style="35" customWidth="1"/>
    <col min="15879" max="15879" width="8.88671875" style="35" customWidth="1"/>
    <col min="15880" max="15880" width="8.6640625" style="35" customWidth="1"/>
    <col min="15881" max="15881" width="6.88671875" style="35" bestFit="1" customWidth="1"/>
    <col min="15882" max="15882" width="8.33203125" style="35" customWidth="1"/>
    <col min="15883" max="15883" width="9.44140625" style="35" customWidth="1"/>
    <col min="15884" max="15884" width="12" style="35" customWidth="1"/>
    <col min="15885" max="16128" width="8.88671875" style="35"/>
    <col min="16129" max="16129" width="20.6640625" style="35" bestFit="1" customWidth="1"/>
    <col min="16130" max="16130" width="5.109375" style="35" bestFit="1" customWidth="1"/>
    <col min="16131" max="16131" width="11.44140625" style="35" customWidth="1"/>
    <col min="16132" max="16132" width="8.88671875" style="35" customWidth="1"/>
    <col min="16133" max="16133" width="9.44140625" style="35" customWidth="1"/>
    <col min="16134" max="16134" width="9.33203125" style="35" customWidth="1"/>
    <col min="16135" max="16135" width="8.88671875" style="35" customWidth="1"/>
    <col min="16136" max="16136" width="8.6640625" style="35" customWidth="1"/>
    <col min="16137" max="16137" width="6.88671875" style="35" bestFit="1" customWidth="1"/>
    <col min="16138" max="16138" width="8.33203125" style="35" customWidth="1"/>
    <col min="16139" max="16139" width="9.44140625" style="35" customWidth="1"/>
    <col min="16140" max="16140" width="12" style="35" customWidth="1"/>
    <col min="16141" max="16384" width="8.88671875" style="35"/>
  </cols>
  <sheetData>
    <row r="1" spans="1:12">
      <c r="A1" s="1460" t="s">
        <v>5197</v>
      </c>
    </row>
    <row r="2" spans="1:12" ht="17.399999999999999">
      <c r="A2" s="753" t="s">
        <v>308</v>
      </c>
      <c r="B2" s="1685" t="s">
        <v>5061</v>
      </c>
      <c r="C2" s="1685"/>
      <c r="D2" s="1685"/>
      <c r="E2" s="1685"/>
      <c r="F2" s="1685"/>
      <c r="G2" s="1685"/>
      <c r="H2" s="1685"/>
      <c r="I2" s="1685"/>
      <c r="J2" s="1685"/>
      <c r="K2" s="1685"/>
      <c r="L2" s="753"/>
    </row>
    <row r="3" spans="1:12" ht="18" thickBot="1">
      <c r="A3" s="1167"/>
      <c r="B3" s="1680" t="s">
        <v>4096</v>
      </c>
      <c r="C3" s="1680"/>
      <c r="D3" s="1680"/>
      <c r="E3" s="1680"/>
      <c r="F3" s="1680"/>
      <c r="G3" s="1680"/>
      <c r="H3" s="1680"/>
      <c r="I3" s="1680"/>
      <c r="J3" s="1680"/>
      <c r="K3" s="1680"/>
      <c r="L3" s="750"/>
    </row>
    <row r="4" spans="1:12">
      <c r="A4" s="1014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</row>
    <row r="5" spans="1:12" ht="13.8" thickBot="1">
      <c r="A5" s="790"/>
      <c r="B5" s="1681" t="s">
        <v>3754</v>
      </c>
      <c r="C5" s="1681"/>
      <c r="D5" s="1681"/>
      <c r="E5" s="1681"/>
      <c r="F5" s="1681"/>
      <c r="G5" s="1681"/>
      <c r="H5" s="1681"/>
      <c r="I5" s="1681"/>
      <c r="J5" s="1681"/>
      <c r="K5" s="1681"/>
      <c r="L5" s="751"/>
    </row>
    <row r="6" spans="1:12">
      <c r="A6" s="790" t="s">
        <v>1590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</row>
    <row r="7" spans="1:12" ht="13.8" thickBot="1">
      <c r="A7" s="790" t="s">
        <v>1589</v>
      </c>
      <c r="B7" s="269"/>
      <c r="C7" s="1681" t="s">
        <v>3914</v>
      </c>
      <c r="D7" s="1681"/>
      <c r="E7" s="1681"/>
      <c r="F7" s="1681"/>
      <c r="G7" s="1681"/>
      <c r="H7" s="1681"/>
      <c r="I7" s="1681"/>
      <c r="J7" s="1681"/>
      <c r="K7" s="1681"/>
      <c r="L7" s="751"/>
    </row>
    <row r="8" spans="1:12">
      <c r="A8" s="790" t="s">
        <v>1581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</row>
    <row r="9" spans="1:12" ht="24" customHeight="1" thickBot="1">
      <c r="A9" s="751"/>
      <c r="B9" s="751" t="s">
        <v>3</v>
      </c>
      <c r="C9" s="751" t="s">
        <v>1477</v>
      </c>
      <c r="D9" s="751" t="s">
        <v>1476</v>
      </c>
      <c r="E9" s="751" t="s">
        <v>1475</v>
      </c>
      <c r="F9" s="751" t="s">
        <v>1474</v>
      </c>
      <c r="G9" s="751" t="s">
        <v>1473</v>
      </c>
      <c r="H9" s="751" t="s">
        <v>1472</v>
      </c>
      <c r="I9" s="751" t="s">
        <v>1471</v>
      </c>
      <c r="J9" s="751" t="s">
        <v>1470</v>
      </c>
      <c r="K9" s="751" t="s">
        <v>3815</v>
      </c>
      <c r="L9" s="751" t="s">
        <v>1535</v>
      </c>
    </row>
    <row r="10" spans="1:12">
      <c r="A10" s="1168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</row>
    <row r="11" spans="1:12">
      <c r="A11" s="792" t="s">
        <v>1</v>
      </c>
      <c r="B11" s="430">
        <v>2090</v>
      </c>
      <c r="C11" s="430">
        <v>12</v>
      </c>
      <c r="D11" s="430">
        <v>246</v>
      </c>
      <c r="E11" s="430">
        <v>447</v>
      </c>
      <c r="F11" s="430">
        <v>432</v>
      </c>
      <c r="G11" s="430">
        <v>415</v>
      </c>
      <c r="H11" s="430">
        <v>338</v>
      </c>
      <c r="I11" s="430">
        <v>140</v>
      </c>
      <c r="J11" s="430">
        <v>16</v>
      </c>
      <c r="K11" s="430">
        <v>1</v>
      </c>
      <c r="L11" s="430">
        <v>43</v>
      </c>
    </row>
    <row r="12" spans="1:12">
      <c r="A12" s="1168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</row>
    <row r="13" spans="1:12">
      <c r="A13" s="796" t="s">
        <v>1267</v>
      </c>
      <c r="B13" s="404">
        <v>46</v>
      </c>
      <c r="C13" s="404">
        <v>0</v>
      </c>
      <c r="D13" s="404">
        <v>6</v>
      </c>
      <c r="E13" s="404">
        <v>8</v>
      </c>
      <c r="F13" s="404">
        <v>11</v>
      </c>
      <c r="G13" s="404">
        <v>7</v>
      </c>
      <c r="H13" s="404">
        <v>11</v>
      </c>
      <c r="I13" s="404">
        <v>3</v>
      </c>
      <c r="J13" s="404">
        <v>0</v>
      </c>
      <c r="K13" s="404">
        <v>0</v>
      </c>
      <c r="L13" s="404">
        <v>0</v>
      </c>
    </row>
    <row r="14" spans="1:12">
      <c r="A14" s="794" t="s">
        <v>1380</v>
      </c>
      <c r="B14" s="405">
        <v>45</v>
      </c>
      <c r="C14" s="405">
        <v>0</v>
      </c>
      <c r="D14" s="405">
        <v>6</v>
      </c>
      <c r="E14" s="405">
        <v>8</v>
      </c>
      <c r="F14" s="405">
        <v>10</v>
      </c>
      <c r="G14" s="405">
        <v>7</v>
      </c>
      <c r="H14" s="405">
        <v>11</v>
      </c>
      <c r="I14" s="405">
        <v>3</v>
      </c>
      <c r="J14" s="405">
        <v>0</v>
      </c>
      <c r="K14" s="405">
        <v>0</v>
      </c>
      <c r="L14" s="405">
        <v>0</v>
      </c>
    </row>
    <row r="15" spans="1:12">
      <c r="A15" s="794" t="s">
        <v>1379</v>
      </c>
      <c r="B15" s="405">
        <v>1</v>
      </c>
      <c r="C15" s="405">
        <v>0</v>
      </c>
      <c r="D15" s="405">
        <v>0</v>
      </c>
      <c r="E15" s="405">
        <v>0</v>
      </c>
      <c r="F15" s="405">
        <v>1</v>
      </c>
      <c r="G15" s="405">
        <v>0</v>
      </c>
      <c r="H15" s="405">
        <v>0</v>
      </c>
      <c r="I15" s="405">
        <v>0</v>
      </c>
      <c r="J15" s="405">
        <v>0</v>
      </c>
      <c r="K15" s="405">
        <v>0</v>
      </c>
      <c r="L15" s="405">
        <v>0</v>
      </c>
    </row>
    <row r="16" spans="1:12">
      <c r="A16" s="1168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</row>
    <row r="17" spans="1:12">
      <c r="A17" s="796" t="s">
        <v>1260</v>
      </c>
      <c r="B17" s="404">
        <v>33</v>
      </c>
      <c r="C17" s="404">
        <v>1</v>
      </c>
      <c r="D17" s="404">
        <v>5</v>
      </c>
      <c r="E17" s="404">
        <v>10</v>
      </c>
      <c r="F17" s="404">
        <v>9</v>
      </c>
      <c r="G17" s="404">
        <v>4</v>
      </c>
      <c r="H17" s="404">
        <v>1</v>
      </c>
      <c r="I17" s="404">
        <v>2</v>
      </c>
      <c r="J17" s="404">
        <v>0</v>
      </c>
      <c r="K17" s="404">
        <v>0</v>
      </c>
      <c r="L17" s="404">
        <v>1</v>
      </c>
    </row>
    <row r="18" spans="1:12">
      <c r="A18" s="794" t="s">
        <v>1378</v>
      </c>
      <c r="B18" s="405">
        <v>32</v>
      </c>
      <c r="C18" s="405">
        <v>1</v>
      </c>
      <c r="D18" s="405">
        <v>5</v>
      </c>
      <c r="E18" s="405">
        <v>10</v>
      </c>
      <c r="F18" s="405">
        <v>9</v>
      </c>
      <c r="G18" s="405">
        <v>4</v>
      </c>
      <c r="H18" s="405">
        <v>0</v>
      </c>
      <c r="I18" s="405">
        <v>2</v>
      </c>
      <c r="J18" s="405">
        <v>0</v>
      </c>
      <c r="K18" s="405">
        <v>0</v>
      </c>
      <c r="L18" s="405">
        <v>1</v>
      </c>
    </row>
    <row r="19" spans="1:12">
      <c r="A19" s="794" t="s">
        <v>1377</v>
      </c>
      <c r="B19" s="405">
        <v>1</v>
      </c>
      <c r="C19" s="405">
        <v>0</v>
      </c>
      <c r="D19" s="405">
        <v>0</v>
      </c>
      <c r="E19" s="405">
        <v>0</v>
      </c>
      <c r="F19" s="405">
        <v>0</v>
      </c>
      <c r="G19" s="405">
        <v>0</v>
      </c>
      <c r="H19" s="405">
        <v>1</v>
      </c>
      <c r="I19" s="405">
        <v>0</v>
      </c>
      <c r="J19" s="405">
        <v>0</v>
      </c>
      <c r="K19" s="405">
        <v>0</v>
      </c>
      <c r="L19" s="405">
        <v>0</v>
      </c>
    </row>
    <row r="20" spans="1:12">
      <c r="A20" s="1168"/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</row>
    <row r="21" spans="1:12">
      <c r="A21" s="796" t="s">
        <v>1251</v>
      </c>
      <c r="B21" s="404">
        <v>68</v>
      </c>
      <c r="C21" s="404">
        <v>1</v>
      </c>
      <c r="D21" s="404">
        <v>3</v>
      </c>
      <c r="E21" s="404">
        <v>13</v>
      </c>
      <c r="F21" s="404">
        <v>15</v>
      </c>
      <c r="G21" s="404">
        <v>15</v>
      </c>
      <c r="H21" s="404">
        <v>17</v>
      </c>
      <c r="I21" s="404">
        <v>3</v>
      </c>
      <c r="J21" s="404">
        <v>1</v>
      </c>
      <c r="K21" s="404">
        <v>0</v>
      </c>
      <c r="L21" s="404">
        <v>0</v>
      </c>
    </row>
    <row r="22" spans="1:12">
      <c r="A22" s="794" t="s">
        <v>1376</v>
      </c>
      <c r="B22" s="405">
        <v>41</v>
      </c>
      <c r="C22" s="405">
        <v>0</v>
      </c>
      <c r="D22" s="405">
        <v>2</v>
      </c>
      <c r="E22" s="405">
        <v>7</v>
      </c>
      <c r="F22" s="405">
        <v>6</v>
      </c>
      <c r="G22" s="405">
        <v>10</v>
      </c>
      <c r="H22" s="405">
        <v>13</v>
      </c>
      <c r="I22" s="405">
        <v>3</v>
      </c>
      <c r="J22" s="405">
        <v>0</v>
      </c>
      <c r="K22" s="405">
        <v>0</v>
      </c>
      <c r="L22" s="405">
        <v>0</v>
      </c>
    </row>
    <row r="23" spans="1:12">
      <c r="A23" s="794" t="s">
        <v>1375</v>
      </c>
      <c r="B23" s="405">
        <v>24</v>
      </c>
      <c r="C23" s="405">
        <v>1</v>
      </c>
      <c r="D23" s="405">
        <v>1</v>
      </c>
      <c r="E23" s="405">
        <v>3</v>
      </c>
      <c r="F23" s="405">
        <v>9</v>
      </c>
      <c r="G23" s="405">
        <v>5</v>
      </c>
      <c r="H23" s="405">
        <v>4</v>
      </c>
      <c r="I23" s="405">
        <v>0</v>
      </c>
      <c r="J23" s="405">
        <v>1</v>
      </c>
      <c r="K23" s="405">
        <v>0</v>
      </c>
      <c r="L23" s="405">
        <v>0</v>
      </c>
    </row>
    <row r="24" spans="1:12">
      <c r="A24" s="794" t="s">
        <v>1374</v>
      </c>
      <c r="B24" s="405">
        <v>3</v>
      </c>
      <c r="C24" s="405">
        <v>0</v>
      </c>
      <c r="D24" s="405">
        <v>0</v>
      </c>
      <c r="E24" s="405">
        <v>3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</row>
    <row r="25" spans="1:12">
      <c r="A25" s="1168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</row>
    <row r="26" spans="1:12">
      <c r="A26" s="796" t="s">
        <v>1239</v>
      </c>
      <c r="B26" s="404">
        <v>29</v>
      </c>
      <c r="C26" s="404">
        <v>0</v>
      </c>
      <c r="D26" s="404">
        <v>4</v>
      </c>
      <c r="E26" s="404">
        <v>8</v>
      </c>
      <c r="F26" s="404">
        <v>4</v>
      </c>
      <c r="G26" s="404">
        <v>6</v>
      </c>
      <c r="H26" s="404">
        <v>6</v>
      </c>
      <c r="I26" s="404">
        <v>1</v>
      </c>
      <c r="J26" s="404">
        <v>0</v>
      </c>
      <c r="K26" s="404">
        <v>0</v>
      </c>
      <c r="L26" s="404">
        <v>0</v>
      </c>
    </row>
    <row r="27" spans="1:12">
      <c r="A27" s="794" t="s">
        <v>1373</v>
      </c>
      <c r="B27" s="405">
        <v>21</v>
      </c>
      <c r="C27" s="405">
        <v>0</v>
      </c>
      <c r="D27" s="405">
        <v>4</v>
      </c>
      <c r="E27" s="405">
        <v>6</v>
      </c>
      <c r="F27" s="405">
        <v>4</v>
      </c>
      <c r="G27" s="405">
        <v>2</v>
      </c>
      <c r="H27" s="405">
        <v>4</v>
      </c>
      <c r="I27" s="405">
        <v>1</v>
      </c>
      <c r="J27" s="405">
        <v>0</v>
      </c>
      <c r="K27" s="405">
        <v>0</v>
      </c>
      <c r="L27" s="405">
        <v>0</v>
      </c>
    </row>
    <row r="28" spans="1:12">
      <c r="A28" s="794" t="s">
        <v>1372</v>
      </c>
      <c r="B28" s="405">
        <v>5</v>
      </c>
      <c r="C28" s="405">
        <v>0</v>
      </c>
      <c r="D28" s="405">
        <v>0</v>
      </c>
      <c r="E28" s="405">
        <v>2</v>
      </c>
      <c r="F28" s="405">
        <v>0</v>
      </c>
      <c r="G28" s="405">
        <v>1</v>
      </c>
      <c r="H28" s="405">
        <v>2</v>
      </c>
      <c r="I28" s="405">
        <v>0</v>
      </c>
      <c r="J28" s="405">
        <v>0</v>
      </c>
      <c r="K28" s="405">
        <v>0</v>
      </c>
      <c r="L28" s="405">
        <v>0</v>
      </c>
    </row>
    <row r="29" spans="1:12">
      <c r="A29" s="794" t="s">
        <v>1371</v>
      </c>
      <c r="B29" s="405">
        <v>3</v>
      </c>
      <c r="C29" s="405">
        <v>0</v>
      </c>
      <c r="D29" s="405">
        <v>0</v>
      </c>
      <c r="E29" s="405">
        <v>0</v>
      </c>
      <c r="F29" s="405">
        <v>0</v>
      </c>
      <c r="G29" s="405">
        <v>3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</row>
    <row r="30" spans="1:12">
      <c r="A30" s="1168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</row>
    <row r="31" spans="1:12">
      <c r="A31" s="796" t="s">
        <v>1226</v>
      </c>
      <c r="B31" s="404">
        <v>83</v>
      </c>
      <c r="C31" s="404">
        <v>1</v>
      </c>
      <c r="D31" s="404">
        <v>16</v>
      </c>
      <c r="E31" s="404">
        <v>16</v>
      </c>
      <c r="F31" s="404">
        <v>17</v>
      </c>
      <c r="G31" s="404">
        <v>17</v>
      </c>
      <c r="H31" s="404">
        <v>12</v>
      </c>
      <c r="I31" s="404">
        <v>3</v>
      </c>
      <c r="J31" s="404">
        <v>1</v>
      </c>
      <c r="K31" s="404">
        <v>0</v>
      </c>
      <c r="L31" s="404">
        <v>0</v>
      </c>
    </row>
    <row r="32" spans="1:12">
      <c r="A32" s="794" t="s">
        <v>1370</v>
      </c>
      <c r="B32" s="405">
        <v>46</v>
      </c>
      <c r="C32" s="405">
        <v>0</v>
      </c>
      <c r="D32" s="405">
        <v>8</v>
      </c>
      <c r="E32" s="405">
        <v>7</v>
      </c>
      <c r="F32" s="405">
        <v>11</v>
      </c>
      <c r="G32" s="405">
        <v>9</v>
      </c>
      <c r="H32" s="405">
        <v>9</v>
      </c>
      <c r="I32" s="405">
        <v>2</v>
      </c>
      <c r="J32" s="405">
        <v>0</v>
      </c>
      <c r="K32" s="405">
        <v>0</v>
      </c>
      <c r="L32" s="405">
        <v>0</v>
      </c>
    </row>
    <row r="33" spans="1:12">
      <c r="A33" s="794" t="s">
        <v>1369</v>
      </c>
      <c r="B33" s="405">
        <v>8</v>
      </c>
      <c r="C33" s="405">
        <v>0</v>
      </c>
      <c r="D33" s="405">
        <v>2</v>
      </c>
      <c r="E33" s="405">
        <v>3</v>
      </c>
      <c r="F33" s="405">
        <v>2</v>
      </c>
      <c r="G33" s="405">
        <v>1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</row>
    <row r="34" spans="1:12">
      <c r="A34" s="794" t="s">
        <v>1368</v>
      </c>
      <c r="B34" s="405">
        <v>29</v>
      </c>
      <c r="C34" s="405">
        <v>1</v>
      </c>
      <c r="D34" s="405">
        <v>6</v>
      </c>
      <c r="E34" s="405">
        <v>6</v>
      </c>
      <c r="F34" s="405">
        <v>4</v>
      </c>
      <c r="G34" s="405">
        <v>7</v>
      </c>
      <c r="H34" s="405">
        <v>3</v>
      </c>
      <c r="I34" s="405">
        <v>1</v>
      </c>
      <c r="J34" s="405">
        <v>1</v>
      </c>
      <c r="K34" s="405">
        <v>0</v>
      </c>
      <c r="L34" s="405">
        <v>0</v>
      </c>
    </row>
    <row r="35" spans="1:12">
      <c r="A35" s="1168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</row>
    <row r="36" spans="1:12">
      <c r="A36" s="796" t="s">
        <v>1208</v>
      </c>
      <c r="B36" s="404">
        <v>161</v>
      </c>
      <c r="C36" s="404">
        <v>0</v>
      </c>
      <c r="D36" s="404">
        <v>23</v>
      </c>
      <c r="E36" s="404">
        <v>36</v>
      </c>
      <c r="F36" s="404">
        <v>30</v>
      </c>
      <c r="G36" s="404">
        <v>30</v>
      </c>
      <c r="H36" s="404">
        <v>29</v>
      </c>
      <c r="I36" s="404">
        <v>10</v>
      </c>
      <c r="J36" s="404">
        <v>1</v>
      </c>
      <c r="K36" s="404">
        <v>0</v>
      </c>
      <c r="L36" s="404">
        <v>2</v>
      </c>
    </row>
    <row r="37" spans="1:12">
      <c r="A37" s="794" t="s">
        <v>1367</v>
      </c>
      <c r="B37" s="405">
        <v>69</v>
      </c>
      <c r="C37" s="405">
        <v>0</v>
      </c>
      <c r="D37" s="405">
        <v>9</v>
      </c>
      <c r="E37" s="405">
        <v>13</v>
      </c>
      <c r="F37" s="405">
        <v>14</v>
      </c>
      <c r="G37" s="405">
        <v>16</v>
      </c>
      <c r="H37" s="405">
        <v>11</v>
      </c>
      <c r="I37" s="405">
        <v>5</v>
      </c>
      <c r="J37" s="405">
        <v>1</v>
      </c>
      <c r="K37" s="405">
        <v>0</v>
      </c>
      <c r="L37" s="405">
        <v>0</v>
      </c>
    </row>
    <row r="38" spans="1:12">
      <c r="A38" s="794" t="s">
        <v>1366</v>
      </c>
      <c r="B38" s="405">
        <v>1</v>
      </c>
      <c r="C38" s="405">
        <v>0</v>
      </c>
      <c r="D38" s="405">
        <v>0</v>
      </c>
      <c r="E38" s="405">
        <v>0</v>
      </c>
      <c r="F38" s="405">
        <v>0</v>
      </c>
      <c r="G38" s="405">
        <v>0</v>
      </c>
      <c r="H38" s="405">
        <v>1</v>
      </c>
      <c r="I38" s="405">
        <v>0</v>
      </c>
      <c r="J38" s="405">
        <v>0</v>
      </c>
      <c r="K38" s="405">
        <v>0</v>
      </c>
      <c r="L38" s="405">
        <v>0</v>
      </c>
    </row>
    <row r="39" spans="1:12">
      <c r="A39" s="794" t="s">
        <v>1365</v>
      </c>
      <c r="B39" s="405">
        <v>14</v>
      </c>
      <c r="C39" s="405">
        <v>0</v>
      </c>
      <c r="D39" s="405">
        <v>0</v>
      </c>
      <c r="E39" s="405">
        <v>5</v>
      </c>
      <c r="F39" s="405">
        <v>2</v>
      </c>
      <c r="G39" s="405">
        <v>2</v>
      </c>
      <c r="H39" s="405">
        <v>4</v>
      </c>
      <c r="I39" s="405">
        <v>0</v>
      </c>
      <c r="J39" s="405">
        <v>0</v>
      </c>
      <c r="K39" s="405">
        <v>0</v>
      </c>
      <c r="L39" s="405">
        <v>1</v>
      </c>
    </row>
    <row r="40" spans="1:12">
      <c r="A40" s="794" t="s">
        <v>1364</v>
      </c>
      <c r="B40" s="405">
        <v>5</v>
      </c>
      <c r="C40" s="405">
        <v>0</v>
      </c>
      <c r="D40" s="405">
        <v>0</v>
      </c>
      <c r="E40" s="405">
        <v>1</v>
      </c>
      <c r="F40" s="405">
        <v>3</v>
      </c>
      <c r="G40" s="405">
        <v>1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</row>
    <row r="41" spans="1:12">
      <c r="A41" s="794" t="s">
        <v>1363</v>
      </c>
      <c r="B41" s="405">
        <v>17</v>
      </c>
      <c r="C41" s="405">
        <v>0</v>
      </c>
      <c r="D41" s="405">
        <v>6</v>
      </c>
      <c r="E41" s="405">
        <v>3</v>
      </c>
      <c r="F41" s="405">
        <v>0</v>
      </c>
      <c r="G41" s="405">
        <v>3</v>
      </c>
      <c r="H41" s="405">
        <v>4</v>
      </c>
      <c r="I41" s="405">
        <v>0</v>
      </c>
      <c r="J41" s="405">
        <v>0</v>
      </c>
      <c r="K41" s="405">
        <v>0</v>
      </c>
      <c r="L41" s="405">
        <v>1</v>
      </c>
    </row>
    <row r="42" spans="1:12">
      <c r="A42" s="794" t="s">
        <v>1362</v>
      </c>
      <c r="B42" s="405">
        <v>15</v>
      </c>
      <c r="C42" s="405">
        <v>0</v>
      </c>
      <c r="D42" s="405">
        <v>3</v>
      </c>
      <c r="E42" s="405">
        <v>3</v>
      </c>
      <c r="F42" s="405">
        <v>2</v>
      </c>
      <c r="G42" s="405">
        <v>0</v>
      </c>
      <c r="H42" s="405">
        <v>3</v>
      </c>
      <c r="I42" s="405">
        <v>4</v>
      </c>
      <c r="J42" s="405">
        <v>0</v>
      </c>
      <c r="K42" s="405">
        <v>0</v>
      </c>
      <c r="L42" s="405">
        <v>0</v>
      </c>
    </row>
    <row r="43" spans="1:12">
      <c r="A43" s="794" t="s">
        <v>1361</v>
      </c>
      <c r="B43" s="405">
        <v>16</v>
      </c>
      <c r="C43" s="405">
        <v>0</v>
      </c>
      <c r="D43" s="405">
        <v>3</v>
      </c>
      <c r="E43" s="405">
        <v>3</v>
      </c>
      <c r="F43" s="405">
        <v>5</v>
      </c>
      <c r="G43" s="405">
        <v>1</v>
      </c>
      <c r="H43" s="405">
        <v>4</v>
      </c>
      <c r="I43" s="405">
        <v>0</v>
      </c>
      <c r="J43" s="405">
        <v>0</v>
      </c>
      <c r="K43" s="405">
        <v>0</v>
      </c>
      <c r="L43" s="405">
        <v>0</v>
      </c>
    </row>
    <row r="44" spans="1:12">
      <c r="A44" s="794" t="s">
        <v>1360</v>
      </c>
      <c r="B44" s="405">
        <v>24</v>
      </c>
      <c r="C44" s="405">
        <v>0</v>
      </c>
      <c r="D44" s="405">
        <v>2</v>
      </c>
      <c r="E44" s="405">
        <v>8</v>
      </c>
      <c r="F44" s="405">
        <v>4</v>
      </c>
      <c r="G44" s="405">
        <v>7</v>
      </c>
      <c r="H44" s="405">
        <v>2</v>
      </c>
      <c r="I44" s="405">
        <v>1</v>
      </c>
      <c r="J44" s="405">
        <v>0</v>
      </c>
      <c r="K44" s="405">
        <v>0</v>
      </c>
      <c r="L44" s="405">
        <v>0</v>
      </c>
    </row>
    <row r="45" spans="1:12">
      <c r="A45" s="1168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</row>
    <row r="46" spans="1:12">
      <c r="A46" s="796" t="s">
        <v>1162</v>
      </c>
      <c r="B46" s="404">
        <v>886</v>
      </c>
      <c r="C46" s="404">
        <v>5</v>
      </c>
      <c r="D46" s="404">
        <v>91</v>
      </c>
      <c r="E46" s="404">
        <v>160</v>
      </c>
      <c r="F46" s="404">
        <v>181</v>
      </c>
      <c r="G46" s="404">
        <v>199</v>
      </c>
      <c r="H46" s="404">
        <v>143</v>
      </c>
      <c r="I46" s="404">
        <v>68</v>
      </c>
      <c r="J46" s="404">
        <v>3</v>
      </c>
      <c r="K46" s="404">
        <v>0</v>
      </c>
      <c r="L46" s="404">
        <v>36</v>
      </c>
    </row>
    <row r="47" spans="1:12">
      <c r="A47" s="794" t="s">
        <v>1359</v>
      </c>
      <c r="B47" s="405">
        <v>590</v>
      </c>
      <c r="C47" s="405">
        <v>2</v>
      </c>
      <c r="D47" s="405">
        <v>61</v>
      </c>
      <c r="E47" s="405">
        <v>104</v>
      </c>
      <c r="F47" s="405">
        <v>114</v>
      </c>
      <c r="G47" s="405">
        <v>135</v>
      </c>
      <c r="H47" s="405">
        <v>96</v>
      </c>
      <c r="I47" s="405">
        <v>46</v>
      </c>
      <c r="J47" s="405">
        <v>1</v>
      </c>
      <c r="K47" s="405">
        <v>0</v>
      </c>
      <c r="L47" s="405">
        <v>31</v>
      </c>
    </row>
    <row r="48" spans="1:12">
      <c r="A48" s="794" t="s">
        <v>1358</v>
      </c>
      <c r="B48" s="405">
        <v>94</v>
      </c>
      <c r="C48" s="405">
        <v>1</v>
      </c>
      <c r="D48" s="405">
        <v>7</v>
      </c>
      <c r="E48" s="405">
        <v>16</v>
      </c>
      <c r="F48" s="405">
        <v>20</v>
      </c>
      <c r="G48" s="405">
        <v>26</v>
      </c>
      <c r="H48" s="405">
        <v>19</v>
      </c>
      <c r="I48" s="405">
        <v>5</v>
      </c>
      <c r="J48" s="405">
        <v>0</v>
      </c>
      <c r="K48" s="405">
        <v>0</v>
      </c>
      <c r="L48" s="405">
        <v>0</v>
      </c>
    </row>
    <row r="49" spans="1:12">
      <c r="A49" s="794" t="s">
        <v>1357</v>
      </c>
      <c r="B49" s="405">
        <v>22</v>
      </c>
      <c r="C49" s="405">
        <v>2</v>
      </c>
      <c r="D49" s="405">
        <v>2</v>
      </c>
      <c r="E49" s="405">
        <v>4</v>
      </c>
      <c r="F49" s="405">
        <v>3</v>
      </c>
      <c r="G49" s="405">
        <v>6</v>
      </c>
      <c r="H49" s="405">
        <v>3</v>
      </c>
      <c r="I49" s="405">
        <v>2</v>
      </c>
      <c r="J49" s="405">
        <v>0</v>
      </c>
      <c r="K49" s="405">
        <v>0</v>
      </c>
      <c r="L49" s="405">
        <v>0</v>
      </c>
    </row>
    <row r="50" spans="1:12">
      <c r="A50" s="794" t="s">
        <v>1356</v>
      </c>
      <c r="B50" s="405">
        <v>89</v>
      </c>
      <c r="C50" s="405">
        <v>0</v>
      </c>
      <c r="D50" s="405">
        <v>12</v>
      </c>
      <c r="E50" s="405">
        <v>13</v>
      </c>
      <c r="F50" s="405">
        <v>22</v>
      </c>
      <c r="G50" s="405">
        <v>18</v>
      </c>
      <c r="H50" s="405">
        <v>13</v>
      </c>
      <c r="I50" s="405">
        <v>9</v>
      </c>
      <c r="J50" s="405">
        <v>2</v>
      </c>
      <c r="K50" s="405">
        <v>0</v>
      </c>
      <c r="L50" s="405">
        <v>0</v>
      </c>
    </row>
    <row r="51" spans="1:12">
      <c r="A51" s="794" t="s">
        <v>1355</v>
      </c>
      <c r="B51" s="405">
        <v>42</v>
      </c>
      <c r="C51" s="405">
        <v>0</v>
      </c>
      <c r="D51" s="405">
        <v>2</v>
      </c>
      <c r="E51" s="405">
        <v>11</v>
      </c>
      <c r="F51" s="405">
        <v>11</v>
      </c>
      <c r="G51" s="405">
        <v>6</v>
      </c>
      <c r="H51" s="405">
        <v>7</v>
      </c>
      <c r="I51" s="405">
        <v>4</v>
      </c>
      <c r="J51" s="405">
        <v>0</v>
      </c>
      <c r="K51" s="405">
        <v>0</v>
      </c>
      <c r="L51" s="405">
        <v>1</v>
      </c>
    </row>
    <row r="52" spans="1:12">
      <c r="A52" s="794" t="s">
        <v>1354</v>
      </c>
      <c r="B52" s="405">
        <v>49</v>
      </c>
      <c r="C52" s="405">
        <v>0</v>
      </c>
      <c r="D52" s="405">
        <v>7</v>
      </c>
      <c r="E52" s="405">
        <v>12</v>
      </c>
      <c r="F52" s="405">
        <v>11</v>
      </c>
      <c r="G52" s="405">
        <v>8</v>
      </c>
      <c r="H52" s="405">
        <v>5</v>
      </c>
      <c r="I52" s="405">
        <v>2</v>
      </c>
      <c r="J52" s="405">
        <v>0</v>
      </c>
      <c r="K52" s="405">
        <v>0</v>
      </c>
      <c r="L52" s="405">
        <v>4</v>
      </c>
    </row>
    <row r="53" spans="1:12">
      <c r="A53" s="1168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</row>
    <row r="54" spans="1:12">
      <c r="A54" s="796" t="s">
        <v>1103</v>
      </c>
      <c r="B54" s="404">
        <v>96</v>
      </c>
      <c r="C54" s="404">
        <v>0</v>
      </c>
      <c r="D54" s="404">
        <v>10</v>
      </c>
      <c r="E54" s="404">
        <v>24</v>
      </c>
      <c r="F54" s="404">
        <v>24</v>
      </c>
      <c r="G54" s="404">
        <v>15</v>
      </c>
      <c r="H54" s="404">
        <v>18</v>
      </c>
      <c r="I54" s="404">
        <v>3</v>
      </c>
      <c r="J54" s="404">
        <v>2</v>
      </c>
      <c r="K54" s="404">
        <v>0</v>
      </c>
      <c r="L54" s="404">
        <v>0</v>
      </c>
    </row>
    <row r="55" spans="1:12">
      <c r="A55" s="794" t="s">
        <v>1353</v>
      </c>
      <c r="B55" s="405">
        <v>75</v>
      </c>
      <c r="C55" s="405">
        <v>0</v>
      </c>
      <c r="D55" s="405">
        <v>8</v>
      </c>
      <c r="E55" s="405">
        <v>21</v>
      </c>
      <c r="F55" s="405">
        <v>16</v>
      </c>
      <c r="G55" s="405">
        <v>11</v>
      </c>
      <c r="H55" s="405">
        <v>14</v>
      </c>
      <c r="I55" s="405">
        <v>3</v>
      </c>
      <c r="J55" s="405">
        <v>2</v>
      </c>
      <c r="K55" s="405">
        <v>0</v>
      </c>
      <c r="L55" s="405">
        <v>0</v>
      </c>
    </row>
    <row r="56" spans="1:12">
      <c r="A56" s="794" t="s">
        <v>1352</v>
      </c>
      <c r="B56" s="405">
        <v>5</v>
      </c>
      <c r="C56" s="405">
        <v>0</v>
      </c>
      <c r="D56" s="405">
        <v>0</v>
      </c>
      <c r="E56" s="405">
        <v>0</v>
      </c>
      <c r="F56" s="405">
        <v>3</v>
      </c>
      <c r="G56" s="405">
        <v>2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</row>
    <row r="57" spans="1:12">
      <c r="A57" s="794" t="s">
        <v>1351</v>
      </c>
      <c r="B57" s="405">
        <v>16</v>
      </c>
      <c r="C57" s="405">
        <v>0</v>
      </c>
      <c r="D57" s="405">
        <v>2</v>
      </c>
      <c r="E57" s="405">
        <v>3</v>
      </c>
      <c r="F57" s="405">
        <v>5</v>
      </c>
      <c r="G57" s="405">
        <v>2</v>
      </c>
      <c r="H57" s="405">
        <v>4</v>
      </c>
      <c r="I57" s="405">
        <v>0</v>
      </c>
      <c r="J57" s="405">
        <v>0</v>
      </c>
      <c r="K57" s="405">
        <v>0</v>
      </c>
      <c r="L57" s="405">
        <v>0</v>
      </c>
    </row>
    <row r="58" spans="1:12">
      <c r="A58" s="1168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</row>
    <row r="59" spans="1:12">
      <c r="A59" s="796" t="s">
        <v>1066</v>
      </c>
      <c r="B59" s="404">
        <v>110</v>
      </c>
      <c r="C59" s="404">
        <v>1</v>
      </c>
      <c r="D59" s="404">
        <v>20</v>
      </c>
      <c r="E59" s="404">
        <v>20</v>
      </c>
      <c r="F59" s="404">
        <v>28</v>
      </c>
      <c r="G59" s="404">
        <v>18</v>
      </c>
      <c r="H59" s="404">
        <v>13</v>
      </c>
      <c r="I59" s="404">
        <v>9</v>
      </c>
      <c r="J59" s="404">
        <v>1</v>
      </c>
      <c r="K59" s="404">
        <v>0</v>
      </c>
      <c r="L59" s="404">
        <v>0</v>
      </c>
    </row>
    <row r="60" spans="1:12">
      <c r="A60" s="794" t="s">
        <v>1350</v>
      </c>
      <c r="B60" s="405">
        <v>43</v>
      </c>
      <c r="C60" s="405">
        <v>1</v>
      </c>
      <c r="D60" s="405">
        <v>9</v>
      </c>
      <c r="E60" s="405">
        <v>11</v>
      </c>
      <c r="F60" s="405">
        <v>11</v>
      </c>
      <c r="G60" s="405">
        <v>3</v>
      </c>
      <c r="H60" s="405">
        <v>4</v>
      </c>
      <c r="I60" s="405">
        <v>4</v>
      </c>
      <c r="J60" s="405">
        <v>0</v>
      </c>
      <c r="K60" s="405">
        <v>0</v>
      </c>
      <c r="L60" s="405">
        <v>0</v>
      </c>
    </row>
    <row r="61" spans="1:12">
      <c r="A61" s="794" t="s">
        <v>1349</v>
      </c>
      <c r="B61" s="405">
        <v>4</v>
      </c>
      <c r="C61" s="405">
        <v>0</v>
      </c>
      <c r="D61" s="405">
        <v>0</v>
      </c>
      <c r="E61" s="405">
        <v>1</v>
      </c>
      <c r="F61" s="405">
        <v>2</v>
      </c>
      <c r="G61" s="405">
        <v>0</v>
      </c>
      <c r="H61" s="405">
        <v>1</v>
      </c>
      <c r="I61" s="405">
        <v>0</v>
      </c>
      <c r="J61" s="405">
        <v>0</v>
      </c>
      <c r="K61" s="405">
        <v>0</v>
      </c>
      <c r="L61" s="405">
        <v>0</v>
      </c>
    </row>
    <row r="62" spans="1:12">
      <c r="A62" s="794" t="s">
        <v>1348</v>
      </c>
      <c r="B62" s="405">
        <v>29</v>
      </c>
      <c r="C62" s="405">
        <v>0</v>
      </c>
      <c r="D62" s="405">
        <v>5</v>
      </c>
      <c r="E62" s="405">
        <v>2</v>
      </c>
      <c r="F62" s="405">
        <v>6</v>
      </c>
      <c r="G62" s="405">
        <v>8</v>
      </c>
      <c r="H62" s="405">
        <v>4</v>
      </c>
      <c r="I62" s="405">
        <v>3</v>
      </c>
      <c r="J62" s="405">
        <v>1</v>
      </c>
      <c r="K62" s="405">
        <v>0</v>
      </c>
      <c r="L62" s="405">
        <v>0</v>
      </c>
    </row>
    <row r="63" spans="1:12">
      <c r="A63" s="794" t="s">
        <v>1347</v>
      </c>
      <c r="B63" s="405">
        <v>34</v>
      </c>
      <c r="C63" s="405">
        <v>0</v>
      </c>
      <c r="D63" s="405">
        <v>6</v>
      </c>
      <c r="E63" s="405">
        <v>6</v>
      </c>
      <c r="F63" s="405">
        <v>9</v>
      </c>
      <c r="G63" s="405">
        <v>7</v>
      </c>
      <c r="H63" s="405">
        <v>4</v>
      </c>
      <c r="I63" s="405">
        <v>2</v>
      </c>
      <c r="J63" s="405">
        <v>0</v>
      </c>
      <c r="K63" s="405">
        <v>0</v>
      </c>
      <c r="L63" s="405">
        <v>0</v>
      </c>
    </row>
    <row r="64" spans="1:12">
      <c r="A64" s="1168"/>
      <c r="B64" s="407"/>
      <c r="C64" s="407"/>
      <c r="D64" s="407"/>
      <c r="E64" s="407"/>
      <c r="F64" s="407"/>
      <c r="G64" s="407"/>
      <c r="H64" s="407"/>
      <c r="I64" s="407"/>
      <c r="J64" s="407"/>
      <c r="K64" s="407"/>
      <c r="L64" s="407"/>
    </row>
    <row r="65" spans="1:12">
      <c r="A65" s="796" t="s">
        <v>1032</v>
      </c>
      <c r="B65" s="404">
        <v>293</v>
      </c>
      <c r="C65" s="404">
        <v>0</v>
      </c>
      <c r="D65" s="404">
        <v>33</v>
      </c>
      <c r="E65" s="404">
        <v>74</v>
      </c>
      <c r="F65" s="404">
        <v>56</v>
      </c>
      <c r="G65" s="404">
        <v>54</v>
      </c>
      <c r="H65" s="404">
        <v>48</v>
      </c>
      <c r="I65" s="404">
        <v>20</v>
      </c>
      <c r="J65" s="404">
        <v>6</v>
      </c>
      <c r="K65" s="404">
        <v>0</v>
      </c>
      <c r="L65" s="404">
        <v>2</v>
      </c>
    </row>
    <row r="66" spans="1:12">
      <c r="A66" s="794" t="s">
        <v>1346</v>
      </c>
      <c r="B66" s="405">
        <v>172</v>
      </c>
      <c r="C66" s="405">
        <v>0</v>
      </c>
      <c r="D66" s="405">
        <v>22</v>
      </c>
      <c r="E66" s="405">
        <v>42</v>
      </c>
      <c r="F66" s="405">
        <v>31</v>
      </c>
      <c r="G66" s="405">
        <v>27</v>
      </c>
      <c r="H66" s="405">
        <v>35</v>
      </c>
      <c r="I66" s="405">
        <v>12</v>
      </c>
      <c r="J66" s="405">
        <v>3</v>
      </c>
      <c r="K66" s="405">
        <v>0</v>
      </c>
      <c r="L66" s="405">
        <v>0</v>
      </c>
    </row>
    <row r="67" spans="1:12">
      <c r="A67" s="794" t="s">
        <v>1345</v>
      </c>
      <c r="B67" s="405">
        <v>26</v>
      </c>
      <c r="C67" s="405">
        <v>0</v>
      </c>
      <c r="D67" s="405">
        <v>3</v>
      </c>
      <c r="E67" s="405">
        <v>7</v>
      </c>
      <c r="F67" s="405">
        <v>6</v>
      </c>
      <c r="G67" s="405">
        <v>6</v>
      </c>
      <c r="H67" s="405">
        <v>2</v>
      </c>
      <c r="I67" s="405">
        <v>1</v>
      </c>
      <c r="J67" s="405">
        <v>0</v>
      </c>
      <c r="K67" s="405">
        <v>0</v>
      </c>
      <c r="L67" s="405">
        <v>1</v>
      </c>
    </row>
    <row r="68" spans="1:12">
      <c r="A68" s="794" t="s">
        <v>1344</v>
      </c>
      <c r="B68" s="405">
        <v>50</v>
      </c>
      <c r="C68" s="405">
        <v>0</v>
      </c>
      <c r="D68" s="405">
        <v>6</v>
      </c>
      <c r="E68" s="405">
        <v>17</v>
      </c>
      <c r="F68" s="405">
        <v>7</v>
      </c>
      <c r="G68" s="405">
        <v>11</v>
      </c>
      <c r="H68" s="405">
        <v>6</v>
      </c>
      <c r="I68" s="405">
        <v>3</v>
      </c>
      <c r="J68" s="405">
        <v>0</v>
      </c>
      <c r="K68" s="405">
        <v>0</v>
      </c>
      <c r="L68" s="405">
        <v>0</v>
      </c>
    </row>
    <row r="69" spans="1:12">
      <c r="A69" s="794" t="s">
        <v>1343</v>
      </c>
      <c r="B69" s="405">
        <v>45</v>
      </c>
      <c r="C69" s="405">
        <v>0</v>
      </c>
      <c r="D69" s="405">
        <v>2</v>
      </c>
      <c r="E69" s="405">
        <v>8</v>
      </c>
      <c r="F69" s="405">
        <v>12</v>
      </c>
      <c r="G69" s="405">
        <v>10</v>
      </c>
      <c r="H69" s="405">
        <v>5</v>
      </c>
      <c r="I69" s="405">
        <v>4</v>
      </c>
      <c r="J69" s="405">
        <v>3</v>
      </c>
      <c r="K69" s="405">
        <v>0</v>
      </c>
      <c r="L69" s="405">
        <v>1</v>
      </c>
    </row>
    <row r="70" spans="1:12">
      <c r="A70" s="1168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</row>
    <row r="71" spans="1:12">
      <c r="A71" s="796" t="s">
        <v>973</v>
      </c>
      <c r="B71" s="404">
        <v>134</v>
      </c>
      <c r="C71" s="404">
        <v>1</v>
      </c>
      <c r="D71" s="404">
        <v>17</v>
      </c>
      <c r="E71" s="404">
        <v>33</v>
      </c>
      <c r="F71" s="404">
        <v>25</v>
      </c>
      <c r="G71" s="404">
        <v>26</v>
      </c>
      <c r="H71" s="404">
        <v>26</v>
      </c>
      <c r="I71" s="404">
        <v>5</v>
      </c>
      <c r="J71" s="404">
        <v>0</v>
      </c>
      <c r="K71" s="404">
        <v>0</v>
      </c>
      <c r="L71" s="404">
        <v>1</v>
      </c>
    </row>
    <row r="72" spans="1:12">
      <c r="A72" s="794" t="s">
        <v>1342</v>
      </c>
      <c r="B72" s="405">
        <v>107</v>
      </c>
      <c r="C72" s="405">
        <v>1</v>
      </c>
      <c r="D72" s="405">
        <v>13</v>
      </c>
      <c r="E72" s="405">
        <v>28</v>
      </c>
      <c r="F72" s="405">
        <v>18</v>
      </c>
      <c r="G72" s="405">
        <v>20</v>
      </c>
      <c r="H72" s="405">
        <v>21</v>
      </c>
      <c r="I72" s="405">
        <v>5</v>
      </c>
      <c r="J72" s="405">
        <v>0</v>
      </c>
      <c r="K72" s="405">
        <v>0</v>
      </c>
      <c r="L72" s="405">
        <v>1</v>
      </c>
    </row>
    <row r="73" spans="1:12">
      <c r="A73" s="794" t="s">
        <v>1341</v>
      </c>
      <c r="B73" s="405">
        <v>27</v>
      </c>
      <c r="C73" s="405">
        <v>0</v>
      </c>
      <c r="D73" s="405">
        <v>4</v>
      </c>
      <c r="E73" s="405">
        <v>5</v>
      </c>
      <c r="F73" s="405">
        <v>7</v>
      </c>
      <c r="G73" s="405">
        <v>6</v>
      </c>
      <c r="H73" s="405">
        <v>5</v>
      </c>
      <c r="I73" s="405">
        <v>0</v>
      </c>
      <c r="J73" s="405">
        <v>0</v>
      </c>
      <c r="K73" s="405">
        <v>0</v>
      </c>
      <c r="L73" s="405">
        <v>0</v>
      </c>
    </row>
    <row r="74" spans="1:12">
      <c r="A74" s="1168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</row>
    <row r="75" spans="1:12">
      <c r="A75" s="796" t="s">
        <v>938</v>
      </c>
      <c r="B75" s="404">
        <v>26</v>
      </c>
      <c r="C75" s="404">
        <v>0</v>
      </c>
      <c r="D75" s="404">
        <v>3</v>
      </c>
      <c r="E75" s="404">
        <v>7</v>
      </c>
      <c r="F75" s="404">
        <v>7</v>
      </c>
      <c r="G75" s="404">
        <v>3</v>
      </c>
      <c r="H75" s="404">
        <v>2</v>
      </c>
      <c r="I75" s="404">
        <v>3</v>
      </c>
      <c r="J75" s="404">
        <v>1</v>
      </c>
      <c r="K75" s="404">
        <v>0</v>
      </c>
      <c r="L75" s="404">
        <v>0</v>
      </c>
    </row>
    <row r="76" spans="1:12">
      <c r="A76" s="794" t="s">
        <v>1340</v>
      </c>
      <c r="B76" s="405">
        <v>18</v>
      </c>
      <c r="C76" s="405">
        <v>0</v>
      </c>
      <c r="D76" s="405">
        <v>3</v>
      </c>
      <c r="E76" s="405">
        <v>6</v>
      </c>
      <c r="F76" s="405">
        <v>3</v>
      </c>
      <c r="G76" s="405">
        <v>2</v>
      </c>
      <c r="H76" s="405">
        <v>1</v>
      </c>
      <c r="I76" s="405">
        <v>2</v>
      </c>
      <c r="J76" s="405">
        <v>1</v>
      </c>
      <c r="K76" s="405">
        <v>0</v>
      </c>
      <c r="L76" s="405">
        <v>0</v>
      </c>
    </row>
    <row r="77" spans="1:12">
      <c r="A77" s="794" t="s">
        <v>1339</v>
      </c>
      <c r="B77" s="405">
        <v>8</v>
      </c>
      <c r="C77" s="405">
        <v>0</v>
      </c>
      <c r="D77" s="405">
        <v>0</v>
      </c>
      <c r="E77" s="405">
        <v>1</v>
      </c>
      <c r="F77" s="405">
        <v>4</v>
      </c>
      <c r="G77" s="405">
        <v>1</v>
      </c>
      <c r="H77" s="405">
        <v>1</v>
      </c>
      <c r="I77" s="405">
        <v>1</v>
      </c>
      <c r="J77" s="405">
        <v>0</v>
      </c>
      <c r="K77" s="405">
        <v>0</v>
      </c>
      <c r="L77" s="405">
        <v>0</v>
      </c>
    </row>
    <row r="78" spans="1:12">
      <c r="A78" s="1168"/>
      <c r="B78" s="407"/>
      <c r="C78" s="407"/>
      <c r="D78" s="407"/>
      <c r="E78" s="407"/>
      <c r="F78" s="407"/>
      <c r="G78" s="407"/>
      <c r="H78" s="407"/>
      <c r="I78" s="407"/>
      <c r="J78" s="407"/>
      <c r="K78" s="407"/>
      <c r="L78" s="407"/>
    </row>
    <row r="79" spans="1:12">
      <c r="A79" s="796" t="s">
        <v>924</v>
      </c>
      <c r="B79" s="404">
        <v>94</v>
      </c>
      <c r="C79" s="404">
        <v>2</v>
      </c>
      <c r="D79" s="404">
        <v>13</v>
      </c>
      <c r="E79" s="404">
        <v>34</v>
      </c>
      <c r="F79" s="404">
        <v>16</v>
      </c>
      <c r="G79" s="404">
        <v>13</v>
      </c>
      <c r="H79" s="404">
        <v>11</v>
      </c>
      <c r="I79" s="404">
        <v>4</v>
      </c>
      <c r="J79" s="404">
        <v>0</v>
      </c>
      <c r="K79" s="404">
        <v>0</v>
      </c>
      <c r="L79" s="404">
        <v>1</v>
      </c>
    </row>
    <row r="80" spans="1:12">
      <c r="A80" s="794" t="s">
        <v>1338</v>
      </c>
      <c r="B80" s="405">
        <v>34</v>
      </c>
      <c r="C80" s="405">
        <v>1</v>
      </c>
      <c r="D80" s="405">
        <v>4</v>
      </c>
      <c r="E80" s="405">
        <v>14</v>
      </c>
      <c r="F80" s="405">
        <v>5</v>
      </c>
      <c r="G80" s="405">
        <v>5</v>
      </c>
      <c r="H80" s="405">
        <v>2</v>
      </c>
      <c r="I80" s="405">
        <v>3</v>
      </c>
      <c r="J80" s="405">
        <v>0</v>
      </c>
      <c r="K80" s="405">
        <v>0</v>
      </c>
      <c r="L80" s="405">
        <v>0</v>
      </c>
    </row>
    <row r="81" spans="1:12">
      <c r="A81" s="794" t="s">
        <v>1337</v>
      </c>
      <c r="B81" s="405">
        <v>17</v>
      </c>
      <c r="C81" s="405">
        <v>0</v>
      </c>
      <c r="D81" s="405">
        <v>1</v>
      </c>
      <c r="E81" s="405">
        <v>9</v>
      </c>
      <c r="F81" s="405">
        <v>3</v>
      </c>
      <c r="G81" s="405">
        <v>2</v>
      </c>
      <c r="H81" s="405">
        <v>2</v>
      </c>
      <c r="I81" s="405">
        <v>0</v>
      </c>
      <c r="J81" s="405">
        <v>0</v>
      </c>
      <c r="K81" s="405">
        <v>0</v>
      </c>
      <c r="L81" s="405">
        <v>0</v>
      </c>
    </row>
    <row r="82" spans="1:12">
      <c r="A82" s="794" t="s">
        <v>1336</v>
      </c>
      <c r="B82" s="405">
        <v>42</v>
      </c>
      <c r="C82" s="405">
        <v>1</v>
      </c>
      <c r="D82" s="405">
        <v>7</v>
      </c>
      <c r="E82" s="405">
        <v>11</v>
      </c>
      <c r="F82" s="405">
        <v>8</v>
      </c>
      <c r="G82" s="405">
        <v>6</v>
      </c>
      <c r="H82" s="405">
        <v>7</v>
      </c>
      <c r="I82" s="405">
        <v>1</v>
      </c>
      <c r="J82" s="405">
        <v>0</v>
      </c>
      <c r="K82" s="405">
        <v>0</v>
      </c>
      <c r="L82" s="405">
        <v>1</v>
      </c>
    </row>
    <row r="83" spans="1:12">
      <c r="A83" s="794" t="s">
        <v>1335</v>
      </c>
      <c r="B83" s="405">
        <v>1</v>
      </c>
      <c r="C83" s="405">
        <v>0</v>
      </c>
      <c r="D83" s="405">
        <v>1</v>
      </c>
      <c r="E83" s="405">
        <v>0</v>
      </c>
      <c r="F83" s="405">
        <v>0</v>
      </c>
      <c r="G83" s="405">
        <v>0</v>
      </c>
      <c r="H83" s="405">
        <v>0</v>
      </c>
      <c r="I83" s="405">
        <v>0</v>
      </c>
      <c r="J83" s="405">
        <v>0</v>
      </c>
      <c r="K83" s="405">
        <v>0</v>
      </c>
      <c r="L83" s="405">
        <v>0</v>
      </c>
    </row>
    <row r="84" spans="1:12">
      <c r="A84" s="1168"/>
      <c r="B84" s="407"/>
      <c r="C84" s="407"/>
      <c r="D84" s="407"/>
      <c r="E84" s="407"/>
      <c r="F84" s="407"/>
      <c r="G84" s="407"/>
      <c r="H84" s="407"/>
      <c r="I84" s="407"/>
      <c r="J84" s="407"/>
      <c r="K84" s="407"/>
      <c r="L84" s="407"/>
    </row>
    <row r="85" spans="1:12">
      <c r="A85" s="796" t="s">
        <v>890</v>
      </c>
      <c r="B85" s="404">
        <v>11</v>
      </c>
      <c r="C85" s="404">
        <v>0</v>
      </c>
      <c r="D85" s="404">
        <v>2</v>
      </c>
      <c r="E85" s="404">
        <v>2</v>
      </c>
      <c r="F85" s="404">
        <v>2</v>
      </c>
      <c r="G85" s="404">
        <v>3</v>
      </c>
      <c r="H85" s="404">
        <v>0</v>
      </c>
      <c r="I85" s="404">
        <v>2</v>
      </c>
      <c r="J85" s="404">
        <v>0</v>
      </c>
      <c r="K85" s="404">
        <v>0</v>
      </c>
      <c r="L85" s="404">
        <v>0</v>
      </c>
    </row>
    <row r="86" spans="1:12">
      <c r="A86" s="794" t="s">
        <v>1334</v>
      </c>
      <c r="B86" s="405">
        <v>5</v>
      </c>
      <c r="C86" s="405">
        <v>0</v>
      </c>
      <c r="D86" s="405">
        <v>0</v>
      </c>
      <c r="E86" s="405">
        <v>1</v>
      </c>
      <c r="F86" s="405">
        <v>2</v>
      </c>
      <c r="G86" s="405">
        <v>2</v>
      </c>
      <c r="H86" s="405">
        <v>0</v>
      </c>
      <c r="I86" s="405">
        <v>0</v>
      </c>
      <c r="J86" s="405">
        <v>0</v>
      </c>
      <c r="K86" s="405">
        <v>0</v>
      </c>
      <c r="L86" s="405">
        <v>0</v>
      </c>
    </row>
    <row r="87" spans="1:12">
      <c r="A87" s="794" t="s">
        <v>1333</v>
      </c>
      <c r="B87" s="405">
        <v>3</v>
      </c>
      <c r="C87" s="405">
        <v>0</v>
      </c>
      <c r="D87" s="405">
        <v>2</v>
      </c>
      <c r="E87" s="405">
        <v>0</v>
      </c>
      <c r="F87" s="405">
        <v>0</v>
      </c>
      <c r="G87" s="405">
        <v>0</v>
      </c>
      <c r="H87" s="405">
        <v>0</v>
      </c>
      <c r="I87" s="405">
        <v>1</v>
      </c>
      <c r="J87" s="405">
        <v>0</v>
      </c>
      <c r="K87" s="405">
        <v>0</v>
      </c>
      <c r="L87" s="405">
        <v>0</v>
      </c>
    </row>
    <row r="88" spans="1:12">
      <c r="A88" s="794" t="s">
        <v>1332</v>
      </c>
      <c r="B88" s="405">
        <v>1</v>
      </c>
      <c r="C88" s="405">
        <v>0</v>
      </c>
      <c r="D88" s="405">
        <v>0</v>
      </c>
      <c r="E88" s="405">
        <v>1</v>
      </c>
      <c r="F88" s="405">
        <v>0</v>
      </c>
      <c r="G88" s="405">
        <v>0</v>
      </c>
      <c r="H88" s="405">
        <v>0</v>
      </c>
      <c r="I88" s="405">
        <v>0</v>
      </c>
      <c r="J88" s="405">
        <v>0</v>
      </c>
      <c r="K88" s="405">
        <v>0</v>
      </c>
      <c r="L88" s="405">
        <v>0</v>
      </c>
    </row>
    <row r="89" spans="1:12">
      <c r="A89" s="794" t="s">
        <v>1331</v>
      </c>
      <c r="B89" s="405">
        <v>2</v>
      </c>
      <c r="C89" s="405">
        <v>0</v>
      </c>
      <c r="D89" s="405">
        <v>0</v>
      </c>
      <c r="E89" s="405">
        <v>0</v>
      </c>
      <c r="F89" s="405">
        <v>0</v>
      </c>
      <c r="G89" s="405">
        <v>1</v>
      </c>
      <c r="H89" s="405">
        <v>0</v>
      </c>
      <c r="I89" s="405">
        <v>1</v>
      </c>
      <c r="J89" s="405">
        <v>0</v>
      </c>
      <c r="K89" s="405">
        <v>0</v>
      </c>
      <c r="L89" s="405">
        <v>0</v>
      </c>
    </row>
    <row r="90" spans="1:12">
      <c r="A90" s="1168"/>
      <c r="B90" s="407"/>
      <c r="C90" s="407"/>
      <c r="D90" s="407"/>
      <c r="E90" s="407"/>
      <c r="F90" s="407"/>
      <c r="G90" s="407"/>
      <c r="H90" s="407"/>
      <c r="I90" s="407"/>
      <c r="J90" s="407"/>
      <c r="K90" s="407"/>
      <c r="L90" s="407"/>
    </row>
    <row r="91" spans="1:12">
      <c r="A91" s="796" t="s">
        <v>877</v>
      </c>
      <c r="B91" s="404">
        <v>20</v>
      </c>
      <c r="C91" s="404">
        <v>0</v>
      </c>
      <c r="D91" s="404">
        <v>0</v>
      </c>
      <c r="E91" s="404">
        <v>2</v>
      </c>
      <c r="F91" s="404">
        <v>7</v>
      </c>
      <c r="G91" s="404">
        <v>5</v>
      </c>
      <c r="H91" s="404">
        <v>1</v>
      </c>
      <c r="I91" s="404">
        <v>4</v>
      </c>
      <c r="J91" s="404">
        <v>0</v>
      </c>
      <c r="K91" s="404">
        <v>1</v>
      </c>
      <c r="L91" s="404">
        <v>0</v>
      </c>
    </row>
    <row r="92" spans="1:12">
      <c r="A92" s="794" t="s">
        <v>1330</v>
      </c>
      <c r="B92" s="405">
        <v>18</v>
      </c>
      <c r="C92" s="405">
        <v>0</v>
      </c>
      <c r="D92" s="405">
        <v>0</v>
      </c>
      <c r="E92" s="405">
        <v>2</v>
      </c>
      <c r="F92" s="405">
        <v>5</v>
      </c>
      <c r="G92" s="405">
        <v>5</v>
      </c>
      <c r="H92" s="405">
        <v>1</v>
      </c>
      <c r="I92" s="405">
        <v>4</v>
      </c>
      <c r="J92" s="405">
        <v>0</v>
      </c>
      <c r="K92" s="405">
        <v>1</v>
      </c>
      <c r="L92" s="405">
        <v>0</v>
      </c>
    </row>
    <row r="93" spans="1:12">
      <c r="A93" s="794" t="s">
        <v>1329</v>
      </c>
      <c r="B93" s="405">
        <v>0</v>
      </c>
      <c r="C93" s="405">
        <v>0</v>
      </c>
      <c r="D93" s="405">
        <v>0</v>
      </c>
      <c r="E93" s="405">
        <v>0</v>
      </c>
      <c r="F93" s="405">
        <v>0</v>
      </c>
      <c r="G93" s="405">
        <v>0</v>
      </c>
      <c r="H93" s="405">
        <v>0</v>
      </c>
      <c r="I93" s="405">
        <v>0</v>
      </c>
      <c r="J93" s="405">
        <v>0</v>
      </c>
      <c r="K93" s="405">
        <v>0</v>
      </c>
      <c r="L93" s="405">
        <v>0</v>
      </c>
    </row>
    <row r="94" spans="1:12">
      <c r="A94" s="794" t="s">
        <v>1328</v>
      </c>
      <c r="B94" s="405">
        <v>0</v>
      </c>
      <c r="C94" s="405">
        <v>0</v>
      </c>
      <c r="D94" s="405">
        <v>0</v>
      </c>
      <c r="E94" s="405">
        <v>0</v>
      </c>
      <c r="F94" s="405">
        <v>0</v>
      </c>
      <c r="G94" s="405">
        <v>0</v>
      </c>
      <c r="H94" s="405">
        <v>0</v>
      </c>
      <c r="I94" s="405">
        <v>0</v>
      </c>
      <c r="J94" s="405">
        <v>0</v>
      </c>
      <c r="K94" s="405">
        <v>0</v>
      </c>
      <c r="L94" s="405">
        <v>0</v>
      </c>
    </row>
    <row r="95" spans="1:12">
      <c r="A95" s="794" t="s">
        <v>1327</v>
      </c>
      <c r="B95" s="405">
        <v>2</v>
      </c>
      <c r="C95" s="405">
        <v>0</v>
      </c>
      <c r="D95" s="405">
        <v>0</v>
      </c>
      <c r="E95" s="405">
        <v>0</v>
      </c>
      <c r="F95" s="405">
        <v>2</v>
      </c>
      <c r="G95" s="405">
        <v>0</v>
      </c>
      <c r="H95" s="405">
        <v>0</v>
      </c>
      <c r="I95" s="405">
        <v>0</v>
      </c>
      <c r="J95" s="405">
        <v>0</v>
      </c>
      <c r="K95" s="405">
        <v>0</v>
      </c>
      <c r="L95" s="405">
        <v>0</v>
      </c>
    </row>
    <row r="96" spans="1:12">
      <c r="A96" s="407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</row>
    <row r="97" spans="1:12">
      <c r="A97" s="869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</row>
  </sheetData>
  <mergeCells count="4">
    <mergeCell ref="C7:K7"/>
    <mergeCell ref="B2:K2"/>
    <mergeCell ref="B5:K5"/>
    <mergeCell ref="B3:K3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65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Hoja106">
    <outlinePr summaryBelow="0" summaryRight="0"/>
  </sheetPr>
  <dimension ref="A1:Q81"/>
  <sheetViews>
    <sheetView showGridLines="0" showRowColHeaders="0" zoomScaleNormal="100" workbookViewId="0"/>
  </sheetViews>
  <sheetFormatPr baseColWidth="10" defaultColWidth="8.88671875" defaultRowHeight="13.2"/>
  <cols>
    <col min="1" max="1" width="14.33203125" style="35" bestFit="1" customWidth="1"/>
    <col min="2" max="2" width="25.33203125" style="35" bestFit="1" customWidth="1"/>
    <col min="3" max="3" width="5.109375" style="35" bestFit="1" customWidth="1"/>
    <col min="4" max="4" width="10.109375" style="35" customWidth="1"/>
    <col min="5" max="5" width="11" style="35" customWidth="1"/>
    <col min="6" max="6" width="9" style="35" customWidth="1"/>
    <col min="7" max="7" width="11.88671875" style="35" bestFit="1" customWidth="1"/>
    <col min="8" max="8" width="10" style="35" bestFit="1" customWidth="1"/>
    <col min="9" max="9" width="12.5546875" style="35" bestFit="1" customWidth="1"/>
    <col min="10" max="10" width="8.33203125" style="35" bestFit="1" customWidth="1"/>
    <col min="11" max="12" width="13.6640625" style="35" customWidth="1"/>
    <col min="13" max="13" width="11.6640625" style="35" customWidth="1"/>
    <col min="14" max="15" width="12.33203125" style="35" bestFit="1" customWidth="1"/>
    <col min="16" max="16" width="11.109375" style="35" bestFit="1" customWidth="1"/>
    <col min="17" max="17" width="11.33203125" style="35" bestFit="1" customWidth="1"/>
    <col min="18" max="256" width="8.88671875" style="35"/>
    <col min="257" max="257" width="14.33203125" style="35" bestFit="1" customWidth="1"/>
    <col min="258" max="258" width="25.33203125" style="35" bestFit="1" customWidth="1"/>
    <col min="259" max="259" width="5.109375" style="35" bestFit="1" customWidth="1"/>
    <col min="260" max="260" width="10.109375" style="35" customWidth="1"/>
    <col min="261" max="261" width="11" style="35" customWidth="1"/>
    <col min="262" max="262" width="9" style="35" customWidth="1"/>
    <col min="263" max="263" width="11.88671875" style="35" bestFit="1" customWidth="1"/>
    <col min="264" max="264" width="10" style="35" bestFit="1" customWidth="1"/>
    <col min="265" max="265" width="12.5546875" style="35" bestFit="1" customWidth="1"/>
    <col min="266" max="266" width="8.33203125" style="35" bestFit="1" customWidth="1"/>
    <col min="267" max="268" width="13.6640625" style="35" customWidth="1"/>
    <col min="269" max="269" width="11.6640625" style="35" customWidth="1"/>
    <col min="270" max="271" width="12.33203125" style="35" bestFit="1" customWidth="1"/>
    <col min="272" max="272" width="11.109375" style="35" bestFit="1" customWidth="1"/>
    <col min="273" max="273" width="11.33203125" style="35" bestFit="1" customWidth="1"/>
    <col min="274" max="512" width="8.88671875" style="35"/>
    <col min="513" max="513" width="14.33203125" style="35" bestFit="1" customWidth="1"/>
    <col min="514" max="514" width="25.33203125" style="35" bestFit="1" customWidth="1"/>
    <col min="515" max="515" width="5.109375" style="35" bestFit="1" customWidth="1"/>
    <col min="516" max="516" width="10.109375" style="35" customWidth="1"/>
    <col min="517" max="517" width="11" style="35" customWidth="1"/>
    <col min="518" max="518" width="9" style="35" customWidth="1"/>
    <col min="519" max="519" width="11.88671875" style="35" bestFit="1" customWidth="1"/>
    <col min="520" max="520" width="10" style="35" bestFit="1" customWidth="1"/>
    <col min="521" max="521" width="12.5546875" style="35" bestFit="1" customWidth="1"/>
    <col min="522" max="522" width="8.33203125" style="35" bestFit="1" customWidth="1"/>
    <col min="523" max="524" width="13.6640625" style="35" customWidth="1"/>
    <col min="525" max="525" width="11.6640625" style="35" customWidth="1"/>
    <col min="526" max="527" width="12.33203125" style="35" bestFit="1" customWidth="1"/>
    <col min="528" max="528" width="11.109375" style="35" bestFit="1" customWidth="1"/>
    <col min="529" max="529" width="11.33203125" style="35" bestFit="1" customWidth="1"/>
    <col min="530" max="768" width="8.88671875" style="35"/>
    <col min="769" max="769" width="14.33203125" style="35" bestFit="1" customWidth="1"/>
    <col min="770" max="770" width="25.33203125" style="35" bestFit="1" customWidth="1"/>
    <col min="771" max="771" width="5.109375" style="35" bestFit="1" customWidth="1"/>
    <col min="772" max="772" width="10.109375" style="35" customWidth="1"/>
    <col min="773" max="773" width="11" style="35" customWidth="1"/>
    <col min="774" max="774" width="9" style="35" customWidth="1"/>
    <col min="775" max="775" width="11.88671875" style="35" bestFit="1" customWidth="1"/>
    <col min="776" max="776" width="10" style="35" bestFit="1" customWidth="1"/>
    <col min="777" max="777" width="12.5546875" style="35" bestFit="1" customWidth="1"/>
    <col min="778" max="778" width="8.33203125" style="35" bestFit="1" customWidth="1"/>
    <col min="779" max="780" width="13.6640625" style="35" customWidth="1"/>
    <col min="781" max="781" width="11.6640625" style="35" customWidth="1"/>
    <col min="782" max="783" width="12.33203125" style="35" bestFit="1" customWidth="1"/>
    <col min="784" max="784" width="11.109375" style="35" bestFit="1" customWidth="1"/>
    <col min="785" max="785" width="11.33203125" style="35" bestFit="1" customWidth="1"/>
    <col min="786" max="1024" width="8.88671875" style="35"/>
    <col min="1025" max="1025" width="14.33203125" style="35" bestFit="1" customWidth="1"/>
    <col min="1026" max="1026" width="25.33203125" style="35" bestFit="1" customWidth="1"/>
    <col min="1027" max="1027" width="5.109375" style="35" bestFit="1" customWidth="1"/>
    <col min="1028" max="1028" width="10.109375" style="35" customWidth="1"/>
    <col min="1029" max="1029" width="11" style="35" customWidth="1"/>
    <col min="1030" max="1030" width="9" style="35" customWidth="1"/>
    <col min="1031" max="1031" width="11.88671875" style="35" bestFit="1" customWidth="1"/>
    <col min="1032" max="1032" width="10" style="35" bestFit="1" customWidth="1"/>
    <col min="1033" max="1033" width="12.5546875" style="35" bestFit="1" customWidth="1"/>
    <col min="1034" max="1034" width="8.33203125" style="35" bestFit="1" customWidth="1"/>
    <col min="1035" max="1036" width="13.6640625" style="35" customWidth="1"/>
    <col min="1037" max="1037" width="11.6640625" style="35" customWidth="1"/>
    <col min="1038" max="1039" width="12.33203125" style="35" bestFit="1" customWidth="1"/>
    <col min="1040" max="1040" width="11.109375" style="35" bestFit="1" customWidth="1"/>
    <col min="1041" max="1041" width="11.33203125" style="35" bestFit="1" customWidth="1"/>
    <col min="1042" max="1280" width="8.88671875" style="35"/>
    <col min="1281" max="1281" width="14.33203125" style="35" bestFit="1" customWidth="1"/>
    <col min="1282" max="1282" width="25.33203125" style="35" bestFit="1" customWidth="1"/>
    <col min="1283" max="1283" width="5.109375" style="35" bestFit="1" customWidth="1"/>
    <col min="1284" max="1284" width="10.109375" style="35" customWidth="1"/>
    <col min="1285" max="1285" width="11" style="35" customWidth="1"/>
    <col min="1286" max="1286" width="9" style="35" customWidth="1"/>
    <col min="1287" max="1287" width="11.88671875" style="35" bestFit="1" customWidth="1"/>
    <col min="1288" max="1288" width="10" style="35" bestFit="1" customWidth="1"/>
    <col min="1289" max="1289" width="12.5546875" style="35" bestFit="1" customWidth="1"/>
    <col min="1290" max="1290" width="8.33203125" style="35" bestFit="1" customWidth="1"/>
    <col min="1291" max="1292" width="13.6640625" style="35" customWidth="1"/>
    <col min="1293" max="1293" width="11.6640625" style="35" customWidth="1"/>
    <col min="1294" max="1295" width="12.33203125" style="35" bestFit="1" customWidth="1"/>
    <col min="1296" max="1296" width="11.109375" style="35" bestFit="1" customWidth="1"/>
    <col min="1297" max="1297" width="11.33203125" style="35" bestFit="1" customWidth="1"/>
    <col min="1298" max="1536" width="8.88671875" style="35"/>
    <col min="1537" max="1537" width="14.33203125" style="35" bestFit="1" customWidth="1"/>
    <col min="1538" max="1538" width="25.33203125" style="35" bestFit="1" customWidth="1"/>
    <col min="1539" max="1539" width="5.109375" style="35" bestFit="1" customWidth="1"/>
    <col min="1540" max="1540" width="10.109375" style="35" customWidth="1"/>
    <col min="1541" max="1541" width="11" style="35" customWidth="1"/>
    <col min="1542" max="1542" width="9" style="35" customWidth="1"/>
    <col min="1543" max="1543" width="11.88671875" style="35" bestFit="1" customWidth="1"/>
    <col min="1544" max="1544" width="10" style="35" bestFit="1" customWidth="1"/>
    <col min="1545" max="1545" width="12.5546875" style="35" bestFit="1" customWidth="1"/>
    <col min="1546" max="1546" width="8.33203125" style="35" bestFit="1" customWidth="1"/>
    <col min="1547" max="1548" width="13.6640625" style="35" customWidth="1"/>
    <col min="1549" max="1549" width="11.6640625" style="35" customWidth="1"/>
    <col min="1550" max="1551" width="12.33203125" style="35" bestFit="1" customWidth="1"/>
    <col min="1552" max="1552" width="11.109375" style="35" bestFit="1" customWidth="1"/>
    <col min="1553" max="1553" width="11.33203125" style="35" bestFit="1" customWidth="1"/>
    <col min="1554" max="1792" width="8.88671875" style="35"/>
    <col min="1793" max="1793" width="14.33203125" style="35" bestFit="1" customWidth="1"/>
    <col min="1794" max="1794" width="25.33203125" style="35" bestFit="1" customWidth="1"/>
    <col min="1795" max="1795" width="5.109375" style="35" bestFit="1" customWidth="1"/>
    <col min="1796" max="1796" width="10.109375" style="35" customWidth="1"/>
    <col min="1797" max="1797" width="11" style="35" customWidth="1"/>
    <col min="1798" max="1798" width="9" style="35" customWidth="1"/>
    <col min="1799" max="1799" width="11.88671875" style="35" bestFit="1" customWidth="1"/>
    <col min="1800" max="1800" width="10" style="35" bestFit="1" customWidth="1"/>
    <col min="1801" max="1801" width="12.5546875" style="35" bestFit="1" customWidth="1"/>
    <col min="1802" max="1802" width="8.33203125" style="35" bestFit="1" customWidth="1"/>
    <col min="1803" max="1804" width="13.6640625" style="35" customWidth="1"/>
    <col min="1805" max="1805" width="11.6640625" style="35" customWidth="1"/>
    <col min="1806" max="1807" width="12.33203125" style="35" bestFit="1" customWidth="1"/>
    <col min="1808" max="1808" width="11.109375" style="35" bestFit="1" customWidth="1"/>
    <col min="1809" max="1809" width="11.33203125" style="35" bestFit="1" customWidth="1"/>
    <col min="1810" max="2048" width="8.88671875" style="35"/>
    <col min="2049" max="2049" width="14.33203125" style="35" bestFit="1" customWidth="1"/>
    <col min="2050" max="2050" width="25.33203125" style="35" bestFit="1" customWidth="1"/>
    <col min="2051" max="2051" width="5.109375" style="35" bestFit="1" customWidth="1"/>
    <col min="2052" max="2052" width="10.109375" style="35" customWidth="1"/>
    <col min="2053" max="2053" width="11" style="35" customWidth="1"/>
    <col min="2054" max="2054" width="9" style="35" customWidth="1"/>
    <col min="2055" max="2055" width="11.88671875" style="35" bestFit="1" customWidth="1"/>
    <col min="2056" max="2056" width="10" style="35" bestFit="1" customWidth="1"/>
    <col min="2057" max="2057" width="12.5546875" style="35" bestFit="1" customWidth="1"/>
    <col min="2058" max="2058" width="8.33203125" style="35" bestFit="1" customWidth="1"/>
    <col min="2059" max="2060" width="13.6640625" style="35" customWidth="1"/>
    <col min="2061" max="2061" width="11.6640625" style="35" customWidth="1"/>
    <col min="2062" max="2063" width="12.33203125" style="35" bestFit="1" customWidth="1"/>
    <col min="2064" max="2064" width="11.109375" style="35" bestFit="1" customWidth="1"/>
    <col min="2065" max="2065" width="11.33203125" style="35" bestFit="1" customWidth="1"/>
    <col min="2066" max="2304" width="8.88671875" style="35"/>
    <col min="2305" max="2305" width="14.33203125" style="35" bestFit="1" customWidth="1"/>
    <col min="2306" max="2306" width="25.33203125" style="35" bestFit="1" customWidth="1"/>
    <col min="2307" max="2307" width="5.109375" style="35" bestFit="1" customWidth="1"/>
    <col min="2308" max="2308" width="10.109375" style="35" customWidth="1"/>
    <col min="2309" max="2309" width="11" style="35" customWidth="1"/>
    <col min="2310" max="2310" width="9" style="35" customWidth="1"/>
    <col min="2311" max="2311" width="11.88671875" style="35" bestFit="1" customWidth="1"/>
    <col min="2312" max="2312" width="10" style="35" bestFit="1" customWidth="1"/>
    <col min="2313" max="2313" width="12.5546875" style="35" bestFit="1" customWidth="1"/>
    <col min="2314" max="2314" width="8.33203125" style="35" bestFit="1" customWidth="1"/>
    <col min="2315" max="2316" width="13.6640625" style="35" customWidth="1"/>
    <col min="2317" max="2317" width="11.6640625" style="35" customWidth="1"/>
    <col min="2318" max="2319" width="12.33203125" style="35" bestFit="1" customWidth="1"/>
    <col min="2320" max="2320" width="11.109375" style="35" bestFit="1" customWidth="1"/>
    <col min="2321" max="2321" width="11.33203125" style="35" bestFit="1" customWidth="1"/>
    <col min="2322" max="2560" width="8.88671875" style="35"/>
    <col min="2561" max="2561" width="14.33203125" style="35" bestFit="1" customWidth="1"/>
    <col min="2562" max="2562" width="25.33203125" style="35" bestFit="1" customWidth="1"/>
    <col min="2563" max="2563" width="5.109375" style="35" bestFit="1" customWidth="1"/>
    <col min="2564" max="2564" width="10.109375" style="35" customWidth="1"/>
    <col min="2565" max="2565" width="11" style="35" customWidth="1"/>
    <col min="2566" max="2566" width="9" style="35" customWidth="1"/>
    <col min="2567" max="2567" width="11.88671875" style="35" bestFit="1" customWidth="1"/>
    <col min="2568" max="2568" width="10" style="35" bestFit="1" customWidth="1"/>
    <col min="2569" max="2569" width="12.5546875" style="35" bestFit="1" customWidth="1"/>
    <col min="2570" max="2570" width="8.33203125" style="35" bestFit="1" customWidth="1"/>
    <col min="2571" max="2572" width="13.6640625" style="35" customWidth="1"/>
    <col min="2573" max="2573" width="11.6640625" style="35" customWidth="1"/>
    <col min="2574" max="2575" width="12.33203125" style="35" bestFit="1" customWidth="1"/>
    <col min="2576" max="2576" width="11.109375" style="35" bestFit="1" customWidth="1"/>
    <col min="2577" max="2577" width="11.33203125" style="35" bestFit="1" customWidth="1"/>
    <col min="2578" max="2816" width="8.88671875" style="35"/>
    <col min="2817" max="2817" width="14.33203125" style="35" bestFit="1" customWidth="1"/>
    <col min="2818" max="2818" width="25.33203125" style="35" bestFit="1" customWidth="1"/>
    <col min="2819" max="2819" width="5.109375" style="35" bestFit="1" customWidth="1"/>
    <col min="2820" max="2820" width="10.109375" style="35" customWidth="1"/>
    <col min="2821" max="2821" width="11" style="35" customWidth="1"/>
    <col min="2822" max="2822" width="9" style="35" customWidth="1"/>
    <col min="2823" max="2823" width="11.88671875" style="35" bestFit="1" customWidth="1"/>
    <col min="2824" max="2824" width="10" style="35" bestFit="1" customWidth="1"/>
    <col min="2825" max="2825" width="12.5546875" style="35" bestFit="1" customWidth="1"/>
    <col min="2826" max="2826" width="8.33203125" style="35" bestFit="1" customWidth="1"/>
    <col min="2827" max="2828" width="13.6640625" style="35" customWidth="1"/>
    <col min="2829" max="2829" width="11.6640625" style="35" customWidth="1"/>
    <col min="2830" max="2831" width="12.33203125" style="35" bestFit="1" customWidth="1"/>
    <col min="2832" max="2832" width="11.109375" style="35" bestFit="1" customWidth="1"/>
    <col min="2833" max="2833" width="11.33203125" style="35" bestFit="1" customWidth="1"/>
    <col min="2834" max="3072" width="8.88671875" style="35"/>
    <col min="3073" max="3073" width="14.33203125" style="35" bestFit="1" customWidth="1"/>
    <col min="3074" max="3074" width="25.33203125" style="35" bestFit="1" customWidth="1"/>
    <col min="3075" max="3075" width="5.109375" style="35" bestFit="1" customWidth="1"/>
    <col min="3076" max="3076" width="10.109375" style="35" customWidth="1"/>
    <col min="3077" max="3077" width="11" style="35" customWidth="1"/>
    <col min="3078" max="3078" width="9" style="35" customWidth="1"/>
    <col min="3079" max="3079" width="11.88671875" style="35" bestFit="1" customWidth="1"/>
    <col min="3080" max="3080" width="10" style="35" bestFit="1" customWidth="1"/>
    <col min="3081" max="3081" width="12.5546875" style="35" bestFit="1" customWidth="1"/>
    <col min="3082" max="3082" width="8.33203125" style="35" bestFit="1" customWidth="1"/>
    <col min="3083" max="3084" width="13.6640625" style="35" customWidth="1"/>
    <col min="3085" max="3085" width="11.6640625" style="35" customWidth="1"/>
    <col min="3086" max="3087" width="12.33203125" style="35" bestFit="1" customWidth="1"/>
    <col min="3088" max="3088" width="11.109375" style="35" bestFit="1" customWidth="1"/>
    <col min="3089" max="3089" width="11.33203125" style="35" bestFit="1" customWidth="1"/>
    <col min="3090" max="3328" width="8.88671875" style="35"/>
    <col min="3329" max="3329" width="14.33203125" style="35" bestFit="1" customWidth="1"/>
    <col min="3330" max="3330" width="25.33203125" style="35" bestFit="1" customWidth="1"/>
    <col min="3331" max="3331" width="5.109375" style="35" bestFit="1" customWidth="1"/>
    <col min="3332" max="3332" width="10.109375" style="35" customWidth="1"/>
    <col min="3333" max="3333" width="11" style="35" customWidth="1"/>
    <col min="3334" max="3334" width="9" style="35" customWidth="1"/>
    <col min="3335" max="3335" width="11.88671875" style="35" bestFit="1" customWidth="1"/>
    <col min="3336" max="3336" width="10" style="35" bestFit="1" customWidth="1"/>
    <col min="3337" max="3337" width="12.5546875" style="35" bestFit="1" customWidth="1"/>
    <col min="3338" max="3338" width="8.33203125" style="35" bestFit="1" customWidth="1"/>
    <col min="3339" max="3340" width="13.6640625" style="35" customWidth="1"/>
    <col min="3341" max="3341" width="11.6640625" style="35" customWidth="1"/>
    <col min="3342" max="3343" width="12.33203125" style="35" bestFit="1" customWidth="1"/>
    <col min="3344" max="3344" width="11.109375" style="35" bestFit="1" customWidth="1"/>
    <col min="3345" max="3345" width="11.33203125" style="35" bestFit="1" customWidth="1"/>
    <col min="3346" max="3584" width="8.88671875" style="35"/>
    <col min="3585" max="3585" width="14.33203125" style="35" bestFit="1" customWidth="1"/>
    <col min="3586" max="3586" width="25.33203125" style="35" bestFit="1" customWidth="1"/>
    <col min="3587" max="3587" width="5.109375" style="35" bestFit="1" customWidth="1"/>
    <col min="3588" max="3588" width="10.109375" style="35" customWidth="1"/>
    <col min="3589" max="3589" width="11" style="35" customWidth="1"/>
    <col min="3590" max="3590" width="9" style="35" customWidth="1"/>
    <col min="3591" max="3591" width="11.88671875" style="35" bestFit="1" customWidth="1"/>
    <col min="3592" max="3592" width="10" style="35" bestFit="1" customWidth="1"/>
    <col min="3593" max="3593" width="12.5546875" style="35" bestFit="1" customWidth="1"/>
    <col min="3594" max="3594" width="8.33203125" style="35" bestFit="1" customWidth="1"/>
    <col min="3595" max="3596" width="13.6640625" style="35" customWidth="1"/>
    <col min="3597" max="3597" width="11.6640625" style="35" customWidth="1"/>
    <col min="3598" max="3599" width="12.33203125" style="35" bestFit="1" customWidth="1"/>
    <col min="3600" max="3600" width="11.109375" style="35" bestFit="1" customWidth="1"/>
    <col min="3601" max="3601" width="11.33203125" style="35" bestFit="1" customWidth="1"/>
    <col min="3602" max="3840" width="8.88671875" style="35"/>
    <col min="3841" max="3841" width="14.33203125" style="35" bestFit="1" customWidth="1"/>
    <col min="3842" max="3842" width="25.33203125" style="35" bestFit="1" customWidth="1"/>
    <col min="3843" max="3843" width="5.109375" style="35" bestFit="1" customWidth="1"/>
    <col min="3844" max="3844" width="10.109375" style="35" customWidth="1"/>
    <col min="3845" max="3845" width="11" style="35" customWidth="1"/>
    <col min="3846" max="3846" width="9" style="35" customWidth="1"/>
    <col min="3847" max="3847" width="11.88671875" style="35" bestFit="1" customWidth="1"/>
    <col min="3848" max="3848" width="10" style="35" bestFit="1" customWidth="1"/>
    <col min="3849" max="3849" width="12.5546875" style="35" bestFit="1" customWidth="1"/>
    <col min="3850" max="3850" width="8.33203125" style="35" bestFit="1" customWidth="1"/>
    <col min="3851" max="3852" width="13.6640625" style="35" customWidth="1"/>
    <col min="3853" max="3853" width="11.6640625" style="35" customWidth="1"/>
    <col min="3854" max="3855" width="12.33203125" style="35" bestFit="1" customWidth="1"/>
    <col min="3856" max="3856" width="11.109375" style="35" bestFit="1" customWidth="1"/>
    <col min="3857" max="3857" width="11.33203125" style="35" bestFit="1" customWidth="1"/>
    <col min="3858" max="4096" width="8.88671875" style="35"/>
    <col min="4097" max="4097" width="14.33203125" style="35" bestFit="1" customWidth="1"/>
    <col min="4098" max="4098" width="25.33203125" style="35" bestFit="1" customWidth="1"/>
    <col min="4099" max="4099" width="5.109375" style="35" bestFit="1" customWidth="1"/>
    <col min="4100" max="4100" width="10.109375" style="35" customWidth="1"/>
    <col min="4101" max="4101" width="11" style="35" customWidth="1"/>
    <col min="4102" max="4102" width="9" style="35" customWidth="1"/>
    <col min="4103" max="4103" width="11.88671875" style="35" bestFit="1" customWidth="1"/>
    <col min="4104" max="4104" width="10" style="35" bestFit="1" customWidth="1"/>
    <col min="4105" max="4105" width="12.5546875" style="35" bestFit="1" customWidth="1"/>
    <col min="4106" max="4106" width="8.33203125" style="35" bestFit="1" customWidth="1"/>
    <col min="4107" max="4108" width="13.6640625" style="35" customWidth="1"/>
    <col min="4109" max="4109" width="11.6640625" style="35" customWidth="1"/>
    <col min="4110" max="4111" width="12.33203125" style="35" bestFit="1" customWidth="1"/>
    <col min="4112" max="4112" width="11.109375" style="35" bestFit="1" customWidth="1"/>
    <col min="4113" max="4113" width="11.33203125" style="35" bestFit="1" customWidth="1"/>
    <col min="4114" max="4352" width="8.88671875" style="35"/>
    <col min="4353" max="4353" width="14.33203125" style="35" bestFit="1" customWidth="1"/>
    <col min="4354" max="4354" width="25.33203125" style="35" bestFit="1" customWidth="1"/>
    <col min="4355" max="4355" width="5.109375" style="35" bestFit="1" customWidth="1"/>
    <col min="4356" max="4356" width="10.109375" style="35" customWidth="1"/>
    <col min="4357" max="4357" width="11" style="35" customWidth="1"/>
    <col min="4358" max="4358" width="9" style="35" customWidth="1"/>
    <col min="4359" max="4359" width="11.88671875" style="35" bestFit="1" customWidth="1"/>
    <col min="4360" max="4360" width="10" style="35" bestFit="1" customWidth="1"/>
    <col min="4361" max="4361" width="12.5546875" style="35" bestFit="1" customWidth="1"/>
    <col min="4362" max="4362" width="8.33203125" style="35" bestFit="1" customWidth="1"/>
    <col min="4363" max="4364" width="13.6640625" style="35" customWidth="1"/>
    <col min="4365" max="4365" width="11.6640625" style="35" customWidth="1"/>
    <col min="4366" max="4367" width="12.33203125" style="35" bestFit="1" customWidth="1"/>
    <col min="4368" max="4368" width="11.109375" style="35" bestFit="1" customWidth="1"/>
    <col min="4369" max="4369" width="11.33203125" style="35" bestFit="1" customWidth="1"/>
    <col min="4370" max="4608" width="8.88671875" style="35"/>
    <col min="4609" max="4609" width="14.33203125" style="35" bestFit="1" customWidth="1"/>
    <col min="4610" max="4610" width="25.33203125" style="35" bestFit="1" customWidth="1"/>
    <col min="4611" max="4611" width="5.109375" style="35" bestFit="1" customWidth="1"/>
    <col min="4612" max="4612" width="10.109375" style="35" customWidth="1"/>
    <col min="4613" max="4613" width="11" style="35" customWidth="1"/>
    <col min="4614" max="4614" width="9" style="35" customWidth="1"/>
    <col min="4615" max="4615" width="11.88671875" style="35" bestFit="1" customWidth="1"/>
    <col min="4616" max="4616" width="10" style="35" bestFit="1" customWidth="1"/>
    <col min="4617" max="4617" width="12.5546875" style="35" bestFit="1" customWidth="1"/>
    <col min="4618" max="4618" width="8.33203125" style="35" bestFit="1" customWidth="1"/>
    <col min="4619" max="4620" width="13.6640625" style="35" customWidth="1"/>
    <col min="4621" max="4621" width="11.6640625" style="35" customWidth="1"/>
    <col min="4622" max="4623" width="12.33203125" style="35" bestFit="1" customWidth="1"/>
    <col min="4624" max="4624" width="11.109375" style="35" bestFit="1" customWidth="1"/>
    <col min="4625" max="4625" width="11.33203125" style="35" bestFit="1" customWidth="1"/>
    <col min="4626" max="4864" width="8.88671875" style="35"/>
    <col min="4865" max="4865" width="14.33203125" style="35" bestFit="1" customWidth="1"/>
    <col min="4866" max="4866" width="25.33203125" style="35" bestFit="1" customWidth="1"/>
    <col min="4867" max="4867" width="5.109375" style="35" bestFit="1" customWidth="1"/>
    <col min="4868" max="4868" width="10.109375" style="35" customWidth="1"/>
    <col min="4869" max="4869" width="11" style="35" customWidth="1"/>
    <col min="4870" max="4870" width="9" style="35" customWidth="1"/>
    <col min="4871" max="4871" width="11.88671875" style="35" bestFit="1" customWidth="1"/>
    <col min="4872" max="4872" width="10" style="35" bestFit="1" customWidth="1"/>
    <col min="4873" max="4873" width="12.5546875" style="35" bestFit="1" customWidth="1"/>
    <col min="4874" max="4874" width="8.33203125" style="35" bestFit="1" customWidth="1"/>
    <col min="4875" max="4876" width="13.6640625" style="35" customWidth="1"/>
    <col min="4877" max="4877" width="11.6640625" style="35" customWidth="1"/>
    <col min="4878" max="4879" width="12.33203125" style="35" bestFit="1" customWidth="1"/>
    <col min="4880" max="4880" width="11.109375" style="35" bestFit="1" customWidth="1"/>
    <col min="4881" max="4881" width="11.33203125" style="35" bestFit="1" customWidth="1"/>
    <col min="4882" max="5120" width="8.88671875" style="35"/>
    <col min="5121" max="5121" width="14.33203125" style="35" bestFit="1" customWidth="1"/>
    <col min="5122" max="5122" width="25.33203125" style="35" bestFit="1" customWidth="1"/>
    <col min="5123" max="5123" width="5.109375" style="35" bestFit="1" customWidth="1"/>
    <col min="5124" max="5124" width="10.109375" style="35" customWidth="1"/>
    <col min="5125" max="5125" width="11" style="35" customWidth="1"/>
    <col min="5126" max="5126" width="9" style="35" customWidth="1"/>
    <col min="5127" max="5127" width="11.88671875" style="35" bestFit="1" customWidth="1"/>
    <col min="5128" max="5128" width="10" style="35" bestFit="1" customWidth="1"/>
    <col min="5129" max="5129" width="12.5546875" style="35" bestFit="1" customWidth="1"/>
    <col min="5130" max="5130" width="8.33203125" style="35" bestFit="1" customWidth="1"/>
    <col min="5131" max="5132" width="13.6640625" style="35" customWidth="1"/>
    <col min="5133" max="5133" width="11.6640625" style="35" customWidth="1"/>
    <col min="5134" max="5135" width="12.33203125" style="35" bestFit="1" customWidth="1"/>
    <col min="5136" max="5136" width="11.109375" style="35" bestFit="1" customWidth="1"/>
    <col min="5137" max="5137" width="11.33203125" style="35" bestFit="1" customWidth="1"/>
    <col min="5138" max="5376" width="8.88671875" style="35"/>
    <col min="5377" max="5377" width="14.33203125" style="35" bestFit="1" customWidth="1"/>
    <col min="5378" max="5378" width="25.33203125" style="35" bestFit="1" customWidth="1"/>
    <col min="5379" max="5379" width="5.109375" style="35" bestFit="1" customWidth="1"/>
    <col min="5380" max="5380" width="10.109375" style="35" customWidth="1"/>
    <col min="5381" max="5381" width="11" style="35" customWidth="1"/>
    <col min="5382" max="5382" width="9" style="35" customWidth="1"/>
    <col min="5383" max="5383" width="11.88671875" style="35" bestFit="1" customWidth="1"/>
    <col min="5384" max="5384" width="10" style="35" bestFit="1" customWidth="1"/>
    <col min="5385" max="5385" width="12.5546875" style="35" bestFit="1" customWidth="1"/>
    <col min="5386" max="5386" width="8.33203125" style="35" bestFit="1" customWidth="1"/>
    <col min="5387" max="5388" width="13.6640625" style="35" customWidth="1"/>
    <col min="5389" max="5389" width="11.6640625" style="35" customWidth="1"/>
    <col min="5390" max="5391" width="12.33203125" style="35" bestFit="1" customWidth="1"/>
    <col min="5392" max="5392" width="11.109375" style="35" bestFit="1" customWidth="1"/>
    <col min="5393" max="5393" width="11.33203125" style="35" bestFit="1" customWidth="1"/>
    <col min="5394" max="5632" width="8.88671875" style="35"/>
    <col min="5633" max="5633" width="14.33203125" style="35" bestFit="1" customWidth="1"/>
    <col min="5634" max="5634" width="25.33203125" style="35" bestFit="1" customWidth="1"/>
    <col min="5635" max="5635" width="5.109375" style="35" bestFit="1" customWidth="1"/>
    <col min="5636" max="5636" width="10.109375" style="35" customWidth="1"/>
    <col min="5637" max="5637" width="11" style="35" customWidth="1"/>
    <col min="5638" max="5638" width="9" style="35" customWidth="1"/>
    <col min="5639" max="5639" width="11.88671875" style="35" bestFit="1" customWidth="1"/>
    <col min="5640" max="5640" width="10" style="35" bestFit="1" customWidth="1"/>
    <col min="5641" max="5641" width="12.5546875" style="35" bestFit="1" customWidth="1"/>
    <col min="5642" max="5642" width="8.33203125" style="35" bestFit="1" customWidth="1"/>
    <col min="5643" max="5644" width="13.6640625" style="35" customWidth="1"/>
    <col min="5645" max="5645" width="11.6640625" style="35" customWidth="1"/>
    <col min="5646" max="5647" width="12.33203125" style="35" bestFit="1" customWidth="1"/>
    <col min="5648" max="5648" width="11.109375" style="35" bestFit="1" customWidth="1"/>
    <col min="5649" max="5649" width="11.33203125" style="35" bestFit="1" customWidth="1"/>
    <col min="5650" max="5888" width="8.88671875" style="35"/>
    <col min="5889" max="5889" width="14.33203125" style="35" bestFit="1" customWidth="1"/>
    <col min="5890" max="5890" width="25.33203125" style="35" bestFit="1" customWidth="1"/>
    <col min="5891" max="5891" width="5.109375" style="35" bestFit="1" customWidth="1"/>
    <col min="5892" max="5892" width="10.109375" style="35" customWidth="1"/>
    <col min="5893" max="5893" width="11" style="35" customWidth="1"/>
    <col min="5894" max="5894" width="9" style="35" customWidth="1"/>
    <col min="5895" max="5895" width="11.88671875" style="35" bestFit="1" customWidth="1"/>
    <col min="5896" max="5896" width="10" style="35" bestFit="1" customWidth="1"/>
    <col min="5897" max="5897" width="12.5546875" style="35" bestFit="1" customWidth="1"/>
    <col min="5898" max="5898" width="8.33203125" style="35" bestFit="1" customWidth="1"/>
    <col min="5899" max="5900" width="13.6640625" style="35" customWidth="1"/>
    <col min="5901" max="5901" width="11.6640625" style="35" customWidth="1"/>
    <col min="5902" max="5903" width="12.33203125" style="35" bestFit="1" customWidth="1"/>
    <col min="5904" max="5904" width="11.109375" style="35" bestFit="1" customWidth="1"/>
    <col min="5905" max="5905" width="11.33203125" style="35" bestFit="1" customWidth="1"/>
    <col min="5906" max="6144" width="8.88671875" style="35"/>
    <col min="6145" max="6145" width="14.33203125" style="35" bestFit="1" customWidth="1"/>
    <col min="6146" max="6146" width="25.33203125" style="35" bestFit="1" customWidth="1"/>
    <col min="6147" max="6147" width="5.109375" style="35" bestFit="1" customWidth="1"/>
    <col min="6148" max="6148" width="10.109375" style="35" customWidth="1"/>
    <col min="6149" max="6149" width="11" style="35" customWidth="1"/>
    <col min="6150" max="6150" width="9" style="35" customWidth="1"/>
    <col min="6151" max="6151" width="11.88671875" style="35" bestFit="1" customWidth="1"/>
    <col min="6152" max="6152" width="10" style="35" bestFit="1" customWidth="1"/>
    <col min="6153" max="6153" width="12.5546875" style="35" bestFit="1" customWidth="1"/>
    <col min="6154" max="6154" width="8.33203125" style="35" bestFit="1" customWidth="1"/>
    <col min="6155" max="6156" width="13.6640625" style="35" customWidth="1"/>
    <col min="6157" max="6157" width="11.6640625" style="35" customWidth="1"/>
    <col min="6158" max="6159" width="12.33203125" style="35" bestFit="1" customWidth="1"/>
    <col min="6160" max="6160" width="11.109375" style="35" bestFit="1" customWidth="1"/>
    <col min="6161" max="6161" width="11.33203125" style="35" bestFit="1" customWidth="1"/>
    <col min="6162" max="6400" width="8.88671875" style="35"/>
    <col min="6401" max="6401" width="14.33203125" style="35" bestFit="1" customWidth="1"/>
    <col min="6402" max="6402" width="25.33203125" style="35" bestFit="1" customWidth="1"/>
    <col min="6403" max="6403" width="5.109375" style="35" bestFit="1" customWidth="1"/>
    <col min="6404" max="6404" width="10.109375" style="35" customWidth="1"/>
    <col min="6405" max="6405" width="11" style="35" customWidth="1"/>
    <col min="6406" max="6406" width="9" style="35" customWidth="1"/>
    <col min="6407" max="6407" width="11.88671875" style="35" bestFit="1" customWidth="1"/>
    <col min="6408" max="6408" width="10" style="35" bestFit="1" customWidth="1"/>
    <col min="6409" max="6409" width="12.5546875" style="35" bestFit="1" customWidth="1"/>
    <col min="6410" max="6410" width="8.33203125" style="35" bestFit="1" customWidth="1"/>
    <col min="6411" max="6412" width="13.6640625" style="35" customWidth="1"/>
    <col min="6413" max="6413" width="11.6640625" style="35" customWidth="1"/>
    <col min="6414" max="6415" width="12.33203125" style="35" bestFit="1" customWidth="1"/>
    <col min="6416" max="6416" width="11.109375" style="35" bestFit="1" customWidth="1"/>
    <col min="6417" max="6417" width="11.33203125" style="35" bestFit="1" customWidth="1"/>
    <col min="6418" max="6656" width="8.88671875" style="35"/>
    <col min="6657" max="6657" width="14.33203125" style="35" bestFit="1" customWidth="1"/>
    <col min="6658" max="6658" width="25.33203125" style="35" bestFit="1" customWidth="1"/>
    <col min="6659" max="6659" width="5.109375" style="35" bestFit="1" customWidth="1"/>
    <col min="6660" max="6660" width="10.109375" style="35" customWidth="1"/>
    <col min="6661" max="6661" width="11" style="35" customWidth="1"/>
    <col min="6662" max="6662" width="9" style="35" customWidth="1"/>
    <col min="6663" max="6663" width="11.88671875" style="35" bestFit="1" customWidth="1"/>
    <col min="6664" max="6664" width="10" style="35" bestFit="1" customWidth="1"/>
    <col min="6665" max="6665" width="12.5546875" style="35" bestFit="1" customWidth="1"/>
    <col min="6666" max="6666" width="8.33203125" style="35" bestFit="1" customWidth="1"/>
    <col min="6667" max="6668" width="13.6640625" style="35" customWidth="1"/>
    <col min="6669" max="6669" width="11.6640625" style="35" customWidth="1"/>
    <col min="6670" max="6671" width="12.33203125" style="35" bestFit="1" customWidth="1"/>
    <col min="6672" max="6672" width="11.109375" style="35" bestFit="1" customWidth="1"/>
    <col min="6673" max="6673" width="11.33203125" style="35" bestFit="1" customWidth="1"/>
    <col min="6674" max="6912" width="8.88671875" style="35"/>
    <col min="6913" max="6913" width="14.33203125" style="35" bestFit="1" customWidth="1"/>
    <col min="6914" max="6914" width="25.33203125" style="35" bestFit="1" customWidth="1"/>
    <col min="6915" max="6915" width="5.109375" style="35" bestFit="1" customWidth="1"/>
    <col min="6916" max="6916" width="10.109375" style="35" customWidth="1"/>
    <col min="6917" max="6917" width="11" style="35" customWidth="1"/>
    <col min="6918" max="6918" width="9" style="35" customWidth="1"/>
    <col min="6919" max="6919" width="11.88671875" style="35" bestFit="1" customWidth="1"/>
    <col min="6920" max="6920" width="10" style="35" bestFit="1" customWidth="1"/>
    <col min="6921" max="6921" width="12.5546875" style="35" bestFit="1" customWidth="1"/>
    <col min="6922" max="6922" width="8.33203125" style="35" bestFit="1" customWidth="1"/>
    <col min="6923" max="6924" width="13.6640625" style="35" customWidth="1"/>
    <col min="6925" max="6925" width="11.6640625" style="35" customWidth="1"/>
    <col min="6926" max="6927" width="12.33203125" style="35" bestFit="1" customWidth="1"/>
    <col min="6928" max="6928" width="11.109375" style="35" bestFit="1" customWidth="1"/>
    <col min="6929" max="6929" width="11.33203125" style="35" bestFit="1" customWidth="1"/>
    <col min="6930" max="7168" width="8.88671875" style="35"/>
    <col min="7169" max="7169" width="14.33203125" style="35" bestFit="1" customWidth="1"/>
    <col min="7170" max="7170" width="25.33203125" style="35" bestFit="1" customWidth="1"/>
    <col min="7171" max="7171" width="5.109375" style="35" bestFit="1" customWidth="1"/>
    <col min="7172" max="7172" width="10.109375" style="35" customWidth="1"/>
    <col min="7173" max="7173" width="11" style="35" customWidth="1"/>
    <col min="7174" max="7174" width="9" style="35" customWidth="1"/>
    <col min="7175" max="7175" width="11.88671875" style="35" bestFit="1" customWidth="1"/>
    <col min="7176" max="7176" width="10" style="35" bestFit="1" customWidth="1"/>
    <col min="7177" max="7177" width="12.5546875" style="35" bestFit="1" customWidth="1"/>
    <col min="7178" max="7178" width="8.33203125" style="35" bestFit="1" customWidth="1"/>
    <col min="7179" max="7180" width="13.6640625" style="35" customWidth="1"/>
    <col min="7181" max="7181" width="11.6640625" style="35" customWidth="1"/>
    <col min="7182" max="7183" width="12.33203125" style="35" bestFit="1" customWidth="1"/>
    <col min="7184" max="7184" width="11.109375" style="35" bestFit="1" customWidth="1"/>
    <col min="7185" max="7185" width="11.33203125" style="35" bestFit="1" customWidth="1"/>
    <col min="7186" max="7424" width="8.88671875" style="35"/>
    <col min="7425" max="7425" width="14.33203125" style="35" bestFit="1" customWidth="1"/>
    <col min="7426" max="7426" width="25.33203125" style="35" bestFit="1" customWidth="1"/>
    <col min="7427" max="7427" width="5.109375" style="35" bestFit="1" customWidth="1"/>
    <col min="7428" max="7428" width="10.109375" style="35" customWidth="1"/>
    <col min="7429" max="7429" width="11" style="35" customWidth="1"/>
    <col min="7430" max="7430" width="9" style="35" customWidth="1"/>
    <col min="7431" max="7431" width="11.88671875" style="35" bestFit="1" customWidth="1"/>
    <col min="7432" max="7432" width="10" style="35" bestFit="1" customWidth="1"/>
    <col min="7433" max="7433" width="12.5546875" style="35" bestFit="1" customWidth="1"/>
    <col min="7434" max="7434" width="8.33203125" style="35" bestFit="1" customWidth="1"/>
    <col min="7435" max="7436" width="13.6640625" style="35" customWidth="1"/>
    <col min="7437" max="7437" width="11.6640625" style="35" customWidth="1"/>
    <col min="7438" max="7439" width="12.33203125" style="35" bestFit="1" customWidth="1"/>
    <col min="7440" max="7440" width="11.109375" style="35" bestFit="1" customWidth="1"/>
    <col min="7441" max="7441" width="11.33203125" style="35" bestFit="1" customWidth="1"/>
    <col min="7442" max="7680" width="8.88671875" style="35"/>
    <col min="7681" max="7681" width="14.33203125" style="35" bestFit="1" customWidth="1"/>
    <col min="7682" max="7682" width="25.33203125" style="35" bestFit="1" customWidth="1"/>
    <col min="7683" max="7683" width="5.109375" style="35" bestFit="1" customWidth="1"/>
    <col min="7684" max="7684" width="10.109375" style="35" customWidth="1"/>
    <col min="7685" max="7685" width="11" style="35" customWidth="1"/>
    <col min="7686" max="7686" width="9" style="35" customWidth="1"/>
    <col min="7687" max="7687" width="11.88671875" style="35" bestFit="1" customWidth="1"/>
    <col min="7688" max="7688" width="10" style="35" bestFit="1" customWidth="1"/>
    <col min="7689" max="7689" width="12.5546875" style="35" bestFit="1" customWidth="1"/>
    <col min="7690" max="7690" width="8.33203125" style="35" bestFit="1" customWidth="1"/>
    <col min="7691" max="7692" width="13.6640625" style="35" customWidth="1"/>
    <col min="7693" max="7693" width="11.6640625" style="35" customWidth="1"/>
    <col min="7694" max="7695" width="12.33203125" style="35" bestFit="1" customWidth="1"/>
    <col min="7696" max="7696" width="11.109375" style="35" bestFit="1" customWidth="1"/>
    <col min="7697" max="7697" width="11.33203125" style="35" bestFit="1" customWidth="1"/>
    <col min="7698" max="7936" width="8.88671875" style="35"/>
    <col min="7937" max="7937" width="14.33203125" style="35" bestFit="1" customWidth="1"/>
    <col min="7938" max="7938" width="25.33203125" style="35" bestFit="1" customWidth="1"/>
    <col min="7939" max="7939" width="5.109375" style="35" bestFit="1" customWidth="1"/>
    <col min="7940" max="7940" width="10.109375" style="35" customWidth="1"/>
    <col min="7941" max="7941" width="11" style="35" customWidth="1"/>
    <col min="7942" max="7942" width="9" style="35" customWidth="1"/>
    <col min="7943" max="7943" width="11.88671875" style="35" bestFit="1" customWidth="1"/>
    <col min="7944" max="7944" width="10" style="35" bestFit="1" customWidth="1"/>
    <col min="7945" max="7945" width="12.5546875" style="35" bestFit="1" customWidth="1"/>
    <col min="7946" max="7946" width="8.33203125" style="35" bestFit="1" customWidth="1"/>
    <col min="7947" max="7948" width="13.6640625" style="35" customWidth="1"/>
    <col min="7949" max="7949" width="11.6640625" style="35" customWidth="1"/>
    <col min="7950" max="7951" width="12.33203125" style="35" bestFit="1" customWidth="1"/>
    <col min="7952" max="7952" width="11.109375" style="35" bestFit="1" customWidth="1"/>
    <col min="7953" max="7953" width="11.33203125" style="35" bestFit="1" customWidth="1"/>
    <col min="7954" max="8192" width="8.88671875" style="35"/>
    <col min="8193" max="8193" width="14.33203125" style="35" bestFit="1" customWidth="1"/>
    <col min="8194" max="8194" width="25.33203125" style="35" bestFit="1" customWidth="1"/>
    <col min="8195" max="8195" width="5.109375" style="35" bestFit="1" customWidth="1"/>
    <col min="8196" max="8196" width="10.109375" style="35" customWidth="1"/>
    <col min="8197" max="8197" width="11" style="35" customWidth="1"/>
    <col min="8198" max="8198" width="9" style="35" customWidth="1"/>
    <col min="8199" max="8199" width="11.88671875" style="35" bestFit="1" customWidth="1"/>
    <col min="8200" max="8200" width="10" style="35" bestFit="1" customWidth="1"/>
    <col min="8201" max="8201" width="12.5546875" style="35" bestFit="1" customWidth="1"/>
    <col min="8202" max="8202" width="8.33203125" style="35" bestFit="1" customWidth="1"/>
    <col min="8203" max="8204" width="13.6640625" style="35" customWidth="1"/>
    <col min="8205" max="8205" width="11.6640625" style="35" customWidth="1"/>
    <col min="8206" max="8207" width="12.33203125" style="35" bestFit="1" customWidth="1"/>
    <col min="8208" max="8208" width="11.109375" style="35" bestFit="1" customWidth="1"/>
    <col min="8209" max="8209" width="11.33203125" style="35" bestFit="1" customWidth="1"/>
    <col min="8210" max="8448" width="8.88671875" style="35"/>
    <col min="8449" max="8449" width="14.33203125" style="35" bestFit="1" customWidth="1"/>
    <col min="8450" max="8450" width="25.33203125" style="35" bestFit="1" customWidth="1"/>
    <col min="8451" max="8451" width="5.109375" style="35" bestFit="1" customWidth="1"/>
    <col min="8452" max="8452" width="10.109375" style="35" customWidth="1"/>
    <col min="8453" max="8453" width="11" style="35" customWidth="1"/>
    <col min="8454" max="8454" width="9" style="35" customWidth="1"/>
    <col min="8455" max="8455" width="11.88671875" style="35" bestFit="1" customWidth="1"/>
    <col min="8456" max="8456" width="10" style="35" bestFit="1" customWidth="1"/>
    <col min="8457" max="8457" width="12.5546875" style="35" bestFit="1" customWidth="1"/>
    <col min="8458" max="8458" width="8.33203125" style="35" bestFit="1" customWidth="1"/>
    <col min="8459" max="8460" width="13.6640625" style="35" customWidth="1"/>
    <col min="8461" max="8461" width="11.6640625" style="35" customWidth="1"/>
    <col min="8462" max="8463" width="12.33203125" style="35" bestFit="1" customWidth="1"/>
    <col min="8464" max="8464" width="11.109375" style="35" bestFit="1" customWidth="1"/>
    <col min="8465" max="8465" width="11.33203125" style="35" bestFit="1" customWidth="1"/>
    <col min="8466" max="8704" width="8.88671875" style="35"/>
    <col min="8705" max="8705" width="14.33203125" style="35" bestFit="1" customWidth="1"/>
    <col min="8706" max="8706" width="25.33203125" style="35" bestFit="1" customWidth="1"/>
    <col min="8707" max="8707" width="5.109375" style="35" bestFit="1" customWidth="1"/>
    <col min="8708" max="8708" width="10.109375" style="35" customWidth="1"/>
    <col min="8709" max="8709" width="11" style="35" customWidth="1"/>
    <col min="8710" max="8710" width="9" style="35" customWidth="1"/>
    <col min="8711" max="8711" width="11.88671875" style="35" bestFit="1" customWidth="1"/>
    <col min="8712" max="8712" width="10" style="35" bestFit="1" customWidth="1"/>
    <col min="8713" max="8713" width="12.5546875" style="35" bestFit="1" customWidth="1"/>
    <col min="8714" max="8714" width="8.33203125" style="35" bestFit="1" customWidth="1"/>
    <col min="8715" max="8716" width="13.6640625" style="35" customWidth="1"/>
    <col min="8717" max="8717" width="11.6640625" style="35" customWidth="1"/>
    <col min="8718" max="8719" width="12.33203125" style="35" bestFit="1" customWidth="1"/>
    <col min="8720" max="8720" width="11.109375" style="35" bestFit="1" customWidth="1"/>
    <col min="8721" max="8721" width="11.33203125" style="35" bestFit="1" customWidth="1"/>
    <col min="8722" max="8960" width="8.88671875" style="35"/>
    <col min="8961" max="8961" width="14.33203125" style="35" bestFit="1" customWidth="1"/>
    <col min="8962" max="8962" width="25.33203125" style="35" bestFit="1" customWidth="1"/>
    <col min="8963" max="8963" width="5.109375" style="35" bestFit="1" customWidth="1"/>
    <col min="8964" max="8964" width="10.109375" style="35" customWidth="1"/>
    <col min="8965" max="8965" width="11" style="35" customWidth="1"/>
    <col min="8966" max="8966" width="9" style="35" customWidth="1"/>
    <col min="8967" max="8967" width="11.88671875" style="35" bestFit="1" customWidth="1"/>
    <col min="8968" max="8968" width="10" style="35" bestFit="1" customWidth="1"/>
    <col min="8969" max="8969" width="12.5546875" style="35" bestFit="1" customWidth="1"/>
    <col min="8970" max="8970" width="8.33203125" style="35" bestFit="1" customWidth="1"/>
    <col min="8971" max="8972" width="13.6640625" style="35" customWidth="1"/>
    <col min="8973" max="8973" width="11.6640625" style="35" customWidth="1"/>
    <col min="8974" max="8975" width="12.33203125" style="35" bestFit="1" customWidth="1"/>
    <col min="8976" max="8976" width="11.109375" style="35" bestFit="1" customWidth="1"/>
    <col min="8977" max="8977" width="11.33203125" style="35" bestFit="1" customWidth="1"/>
    <col min="8978" max="9216" width="8.88671875" style="35"/>
    <col min="9217" max="9217" width="14.33203125" style="35" bestFit="1" customWidth="1"/>
    <col min="9218" max="9218" width="25.33203125" style="35" bestFit="1" customWidth="1"/>
    <col min="9219" max="9219" width="5.109375" style="35" bestFit="1" customWidth="1"/>
    <col min="9220" max="9220" width="10.109375" style="35" customWidth="1"/>
    <col min="9221" max="9221" width="11" style="35" customWidth="1"/>
    <col min="9222" max="9222" width="9" style="35" customWidth="1"/>
    <col min="9223" max="9223" width="11.88671875" style="35" bestFit="1" customWidth="1"/>
    <col min="9224" max="9224" width="10" style="35" bestFit="1" customWidth="1"/>
    <col min="9225" max="9225" width="12.5546875" style="35" bestFit="1" customWidth="1"/>
    <col min="9226" max="9226" width="8.33203125" style="35" bestFit="1" customWidth="1"/>
    <col min="9227" max="9228" width="13.6640625" style="35" customWidth="1"/>
    <col min="9229" max="9229" width="11.6640625" style="35" customWidth="1"/>
    <col min="9230" max="9231" width="12.33203125" style="35" bestFit="1" customWidth="1"/>
    <col min="9232" max="9232" width="11.109375" style="35" bestFit="1" customWidth="1"/>
    <col min="9233" max="9233" width="11.33203125" style="35" bestFit="1" customWidth="1"/>
    <col min="9234" max="9472" width="8.88671875" style="35"/>
    <col min="9473" max="9473" width="14.33203125" style="35" bestFit="1" customWidth="1"/>
    <col min="9474" max="9474" width="25.33203125" style="35" bestFit="1" customWidth="1"/>
    <col min="9475" max="9475" width="5.109375" style="35" bestFit="1" customWidth="1"/>
    <col min="9476" max="9476" width="10.109375" style="35" customWidth="1"/>
    <col min="9477" max="9477" width="11" style="35" customWidth="1"/>
    <col min="9478" max="9478" width="9" style="35" customWidth="1"/>
    <col min="9479" max="9479" width="11.88671875" style="35" bestFit="1" customWidth="1"/>
    <col min="9480" max="9480" width="10" style="35" bestFit="1" customWidth="1"/>
    <col min="9481" max="9481" width="12.5546875" style="35" bestFit="1" customWidth="1"/>
    <col min="9482" max="9482" width="8.33203125" style="35" bestFit="1" customWidth="1"/>
    <col min="9483" max="9484" width="13.6640625" style="35" customWidth="1"/>
    <col min="9485" max="9485" width="11.6640625" style="35" customWidth="1"/>
    <col min="9486" max="9487" width="12.33203125" style="35" bestFit="1" customWidth="1"/>
    <col min="9488" max="9488" width="11.109375" style="35" bestFit="1" customWidth="1"/>
    <col min="9489" max="9489" width="11.33203125" style="35" bestFit="1" customWidth="1"/>
    <col min="9490" max="9728" width="8.88671875" style="35"/>
    <col min="9729" max="9729" width="14.33203125" style="35" bestFit="1" customWidth="1"/>
    <col min="9730" max="9730" width="25.33203125" style="35" bestFit="1" customWidth="1"/>
    <col min="9731" max="9731" width="5.109375" style="35" bestFit="1" customWidth="1"/>
    <col min="9732" max="9732" width="10.109375" style="35" customWidth="1"/>
    <col min="9733" max="9733" width="11" style="35" customWidth="1"/>
    <col min="9734" max="9734" width="9" style="35" customWidth="1"/>
    <col min="9735" max="9735" width="11.88671875" style="35" bestFit="1" customWidth="1"/>
    <col min="9736" max="9736" width="10" style="35" bestFit="1" customWidth="1"/>
    <col min="9737" max="9737" width="12.5546875" style="35" bestFit="1" customWidth="1"/>
    <col min="9738" max="9738" width="8.33203125" style="35" bestFit="1" customWidth="1"/>
    <col min="9739" max="9740" width="13.6640625" style="35" customWidth="1"/>
    <col min="9741" max="9741" width="11.6640625" style="35" customWidth="1"/>
    <col min="9742" max="9743" width="12.33203125" style="35" bestFit="1" customWidth="1"/>
    <col min="9744" max="9744" width="11.109375" style="35" bestFit="1" customWidth="1"/>
    <col min="9745" max="9745" width="11.33203125" style="35" bestFit="1" customWidth="1"/>
    <col min="9746" max="9984" width="8.88671875" style="35"/>
    <col min="9985" max="9985" width="14.33203125" style="35" bestFit="1" customWidth="1"/>
    <col min="9986" max="9986" width="25.33203125" style="35" bestFit="1" customWidth="1"/>
    <col min="9987" max="9987" width="5.109375" style="35" bestFit="1" customWidth="1"/>
    <col min="9988" max="9988" width="10.109375" style="35" customWidth="1"/>
    <col min="9989" max="9989" width="11" style="35" customWidth="1"/>
    <col min="9990" max="9990" width="9" style="35" customWidth="1"/>
    <col min="9991" max="9991" width="11.88671875" style="35" bestFit="1" customWidth="1"/>
    <col min="9992" max="9992" width="10" style="35" bestFit="1" customWidth="1"/>
    <col min="9993" max="9993" width="12.5546875" style="35" bestFit="1" customWidth="1"/>
    <col min="9994" max="9994" width="8.33203125" style="35" bestFit="1" customWidth="1"/>
    <col min="9995" max="9996" width="13.6640625" style="35" customWidth="1"/>
    <col min="9997" max="9997" width="11.6640625" style="35" customWidth="1"/>
    <col min="9998" max="9999" width="12.33203125" style="35" bestFit="1" customWidth="1"/>
    <col min="10000" max="10000" width="11.109375" style="35" bestFit="1" customWidth="1"/>
    <col min="10001" max="10001" width="11.33203125" style="35" bestFit="1" customWidth="1"/>
    <col min="10002" max="10240" width="8.88671875" style="35"/>
    <col min="10241" max="10241" width="14.33203125" style="35" bestFit="1" customWidth="1"/>
    <col min="10242" max="10242" width="25.33203125" style="35" bestFit="1" customWidth="1"/>
    <col min="10243" max="10243" width="5.109375" style="35" bestFit="1" customWidth="1"/>
    <col min="10244" max="10244" width="10.109375" style="35" customWidth="1"/>
    <col min="10245" max="10245" width="11" style="35" customWidth="1"/>
    <col min="10246" max="10246" width="9" style="35" customWidth="1"/>
    <col min="10247" max="10247" width="11.88671875" style="35" bestFit="1" customWidth="1"/>
    <col min="10248" max="10248" width="10" style="35" bestFit="1" customWidth="1"/>
    <col min="10249" max="10249" width="12.5546875" style="35" bestFit="1" customWidth="1"/>
    <col min="10250" max="10250" width="8.33203125" style="35" bestFit="1" customWidth="1"/>
    <col min="10251" max="10252" width="13.6640625" style="35" customWidth="1"/>
    <col min="10253" max="10253" width="11.6640625" style="35" customWidth="1"/>
    <col min="10254" max="10255" width="12.33203125" style="35" bestFit="1" customWidth="1"/>
    <col min="10256" max="10256" width="11.109375" style="35" bestFit="1" customWidth="1"/>
    <col min="10257" max="10257" width="11.33203125" style="35" bestFit="1" customWidth="1"/>
    <col min="10258" max="10496" width="8.88671875" style="35"/>
    <col min="10497" max="10497" width="14.33203125" style="35" bestFit="1" customWidth="1"/>
    <col min="10498" max="10498" width="25.33203125" style="35" bestFit="1" customWidth="1"/>
    <col min="10499" max="10499" width="5.109375" style="35" bestFit="1" customWidth="1"/>
    <col min="10500" max="10500" width="10.109375" style="35" customWidth="1"/>
    <col min="10501" max="10501" width="11" style="35" customWidth="1"/>
    <col min="10502" max="10502" width="9" style="35" customWidth="1"/>
    <col min="10503" max="10503" width="11.88671875" style="35" bestFit="1" customWidth="1"/>
    <col min="10504" max="10504" width="10" style="35" bestFit="1" customWidth="1"/>
    <col min="10505" max="10505" width="12.5546875" style="35" bestFit="1" customWidth="1"/>
    <col min="10506" max="10506" width="8.33203125" style="35" bestFit="1" customWidth="1"/>
    <col min="10507" max="10508" width="13.6640625" style="35" customWidth="1"/>
    <col min="10509" max="10509" width="11.6640625" style="35" customWidth="1"/>
    <col min="10510" max="10511" width="12.33203125" style="35" bestFit="1" customWidth="1"/>
    <col min="10512" max="10512" width="11.109375" style="35" bestFit="1" customWidth="1"/>
    <col min="10513" max="10513" width="11.33203125" style="35" bestFit="1" customWidth="1"/>
    <col min="10514" max="10752" width="8.88671875" style="35"/>
    <col min="10753" max="10753" width="14.33203125" style="35" bestFit="1" customWidth="1"/>
    <col min="10754" max="10754" width="25.33203125" style="35" bestFit="1" customWidth="1"/>
    <col min="10755" max="10755" width="5.109375" style="35" bestFit="1" customWidth="1"/>
    <col min="10756" max="10756" width="10.109375" style="35" customWidth="1"/>
    <col min="10757" max="10757" width="11" style="35" customWidth="1"/>
    <col min="10758" max="10758" width="9" style="35" customWidth="1"/>
    <col min="10759" max="10759" width="11.88671875" style="35" bestFit="1" customWidth="1"/>
    <col min="10760" max="10760" width="10" style="35" bestFit="1" customWidth="1"/>
    <col min="10761" max="10761" width="12.5546875" style="35" bestFit="1" customWidth="1"/>
    <col min="10762" max="10762" width="8.33203125" style="35" bestFit="1" customWidth="1"/>
    <col min="10763" max="10764" width="13.6640625" style="35" customWidth="1"/>
    <col min="10765" max="10765" width="11.6640625" style="35" customWidth="1"/>
    <col min="10766" max="10767" width="12.33203125" style="35" bestFit="1" customWidth="1"/>
    <col min="10768" max="10768" width="11.109375" style="35" bestFit="1" customWidth="1"/>
    <col min="10769" max="10769" width="11.33203125" style="35" bestFit="1" customWidth="1"/>
    <col min="10770" max="11008" width="8.88671875" style="35"/>
    <col min="11009" max="11009" width="14.33203125" style="35" bestFit="1" customWidth="1"/>
    <col min="11010" max="11010" width="25.33203125" style="35" bestFit="1" customWidth="1"/>
    <col min="11011" max="11011" width="5.109375" style="35" bestFit="1" customWidth="1"/>
    <col min="11012" max="11012" width="10.109375" style="35" customWidth="1"/>
    <col min="11013" max="11013" width="11" style="35" customWidth="1"/>
    <col min="11014" max="11014" width="9" style="35" customWidth="1"/>
    <col min="11015" max="11015" width="11.88671875" style="35" bestFit="1" customWidth="1"/>
    <col min="11016" max="11016" width="10" style="35" bestFit="1" customWidth="1"/>
    <col min="11017" max="11017" width="12.5546875" style="35" bestFit="1" customWidth="1"/>
    <col min="11018" max="11018" width="8.33203125" style="35" bestFit="1" customWidth="1"/>
    <col min="11019" max="11020" width="13.6640625" style="35" customWidth="1"/>
    <col min="11021" max="11021" width="11.6640625" style="35" customWidth="1"/>
    <col min="11022" max="11023" width="12.33203125" style="35" bestFit="1" customWidth="1"/>
    <col min="11024" max="11024" width="11.109375" style="35" bestFit="1" customWidth="1"/>
    <col min="11025" max="11025" width="11.33203125" style="35" bestFit="1" customWidth="1"/>
    <col min="11026" max="11264" width="8.88671875" style="35"/>
    <col min="11265" max="11265" width="14.33203125" style="35" bestFit="1" customWidth="1"/>
    <col min="11266" max="11266" width="25.33203125" style="35" bestFit="1" customWidth="1"/>
    <col min="11267" max="11267" width="5.109375" style="35" bestFit="1" customWidth="1"/>
    <col min="11268" max="11268" width="10.109375" style="35" customWidth="1"/>
    <col min="11269" max="11269" width="11" style="35" customWidth="1"/>
    <col min="11270" max="11270" width="9" style="35" customWidth="1"/>
    <col min="11271" max="11271" width="11.88671875" style="35" bestFit="1" customWidth="1"/>
    <col min="11272" max="11272" width="10" style="35" bestFit="1" customWidth="1"/>
    <col min="11273" max="11273" width="12.5546875" style="35" bestFit="1" customWidth="1"/>
    <col min="11274" max="11274" width="8.33203125" style="35" bestFit="1" customWidth="1"/>
    <col min="11275" max="11276" width="13.6640625" style="35" customWidth="1"/>
    <col min="11277" max="11277" width="11.6640625" style="35" customWidth="1"/>
    <col min="11278" max="11279" width="12.33203125" style="35" bestFit="1" customWidth="1"/>
    <col min="11280" max="11280" width="11.109375" style="35" bestFit="1" customWidth="1"/>
    <col min="11281" max="11281" width="11.33203125" style="35" bestFit="1" customWidth="1"/>
    <col min="11282" max="11520" width="8.88671875" style="35"/>
    <col min="11521" max="11521" width="14.33203125" style="35" bestFit="1" customWidth="1"/>
    <col min="11522" max="11522" width="25.33203125" style="35" bestFit="1" customWidth="1"/>
    <col min="11523" max="11523" width="5.109375" style="35" bestFit="1" customWidth="1"/>
    <col min="11524" max="11524" width="10.109375" style="35" customWidth="1"/>
    <col min="11525" max="11525" width="11" style="35" customWidth="1"/>
    <col min="11526" max="11526" width="9" style="35" customWidth="1"/>
    <col min="11527" max="11527" width="11.88671875" style="35" bestFit="1" customWidth="1"/>
    <col min="11528" max="11528" width="10" style="35" bestFit="1" customWidth="1"/>
    <col min="11529" max="11529" width="12.5546875" style="35" bestFit="1" customWidth="1"/>
    <col min="11530" max="11530" width="8.33203125" style="35" bestFit="1" customWidth="1"/>
    <col min="11531" max="11532" width="13.6640625" style="35" customWidth="1"/>
    <col min="11533" max="11533" width="11.6640625" style="35" customWidth="1"/>
    <col min="11534" max="11535" width="12.33203125" style="35" bestFit="1" customWidth="1"/>
    <col min="11536" max="11536" width="11.109375" style="35" bestFit="1" customWidth="1"/>
    <col min="11537" max="11537" width="11.33203125" style="35" bestFit="1" customWidth="1"/>
    <col min="11538" max="11776" width="8.88671875" style="35"/>
    <col min="11777" max="11777" width="14.33203125" style="35" bestFit="1" customWidth="1"/>
    <col min="11778" max="11778" width="25.33203125" style="35" bestFit="1" customWidth="1"/>
    <col min="11779" max="11779" width="5.109375" style="35" bestFit="1" customWidth="1"/>
    <col min="11780" max="11780" width="10.109375" style="35" customWidth="1"/>
    <col min="11781" max="11781" width="11" style="35" customWidth="1"/>
    <col min="11782" max="11782" width="9" style="35" customWidth="1"/>
    <col min="11783" max="11783" width="11.88671875" style="35" bestFit="1" customWidth="1"/>
    <col min="11784" max="11784" width="10" style="35" bestFit="1" customWidth="1"/>
    <col min="11785" max="11785" width="12.5546875" style="35" bestFit="1" customWidth="1"/>
    <col min="11786" max="11786" width="8.33203125" style="35" bestFit="1" customWidth="1"/>
    <col min="11787" max="11788" width="13.6640625" style="35" customWidth="1"/>
    <col min="11789" max="11789" width="11.6640625" style="35" customWidth="1"/>
    <col min="11790" max="11791" width="12.33203125" style="35" bestFit="1" customWidth="1"/>
    <col min="11792" max="11792" width="11.109375" style="35" bestFit="1" customWidth="1"/>
    <col min="11793" max="11793" width="11.33203125" style="35" bestFit="1" customWidth="1"/>
    <col min="11794" max="12032" width="8.88671875" style="35"/>
    <col min="12033" max="12033" width="14.33203125" style="35" bestFit="1" customWidth="1"/>
    <col min="12034" max="12034" width="25.33203125" style="35" bestFit="1" customWidth="1"/>
    <col min="12035" max="12035" width="5.109375" style="35" bestFit="1" customWidth="1"/>
    <col min="12036" max="12036" width="10.109375" style="35" customWidth="1"/>
    <col min="12037" max="12037" width="11" style="35" customWidth="1"/>
    <col min="12038" max="12038" width="9" style="35" customWidth="1"/>
    <col min="12039" max="12039" width="11.88671875" style="35" bestFit="1" customWidth="1"/>
    <col min="12040" max="12040" width="10" style="35" bestFit="1" customWidth="1"/>
    <col min="12041" max="12041" width="12.5546875" style="35" bestFit="1" customWidth="1"/>
    <col min="12042" max="12042" width="8.33203125" style="35" bestFit="1" customWidth="1"/>
    <col min="12043" max="12044" width="13.6640625" style="35" customWidth="1"/>
    <col min="12045" max="12045" width="11.6640625" style="35" customWidth="1"/>
    <col min="12046" max="12047" width="12.33203125" style="35" bestFit="1" customWidth="1"/>
    <col min="12048" max="12048" width="11.109375" style="35" bestFit="1" customWidth="1"/>
    <col min="12049" max="12049" width="11.33203125" style="35" bestFit="1" customWidth="1"/>
    <col min="12050" max="12288" width="8.88671875" style="35"/>
    <col min="12289" max="12289" width="14.33203125" style="35" bestFit="1" customWidth="1"/>
    <col min="12290" max="12290" width="25.33203125" style="35" bestFit="1" customWidth="1"/>
    <col min="12291" max="12291" width="5.109375" style="35" bestFit="1" customWidth="1"/>
    <col min="12292" max="12292" width="10.109375" style="35" customWidth="1"/>
    <col min="12293" max="12293" width="11" style="35" customWidth="1"/>
    <col min="12294" max="12294" width="9" style="35" customWidth="1"/>
    <col min="12295" max="12295" width="11.88671875" style="35" bestFit="1" customWidth="1"/>
    <col min="12296" max="12296" width="10" style="35" bestFit="1" customWidth="1"/>
    <col min="12297" max="12297" width="12.5546875" style="35" bestFit="1" customWidth="1"/>
    <col min="12298" max="12298" width="8.33203125" style="35" bestFit="1" customWidth="1"/>
    <col min="12299" max="12300" width="13.6640625" style="35" customWidth="1"/>
    <col min="12301" max="12301" width="11.6640625" style="35" customWidth="1"/>
    <col min="12302" max="12303" width="12.33203125" style="35" bestFit="1" customWidth="1"/>
    <col min="12304" max="12304" width="11.109375" style="35" bestFit="1" customWidth="1"/>
    <col min="12305" max="12305" width="11.33203125" style="35" bestFit="1" customWidth="1"/>
    <col min="12306" max="12544" width="8.88671875" style="35"/>
    <col min="12545" max="12545" width="14.33203125" style="35" bestFit="1" customWidth="1"/>
    <col min="12546" max="12546" width="25.33203125" style="35" bestFit="1" customWidth="1"/>
    <col min="12547" max="12547" width="5.109375" style="35" bestFit="1" customWidth="1"/>
    <col min="12548" max="12548" width="10.109375" style="35" customWidth="1"/>
    <col min="12549" max="12549" width="11" style="35" customWidth="1"/>
    <col min="12550" max="12550" width="9" style="35" customWidth="1"/>
    <col min="12551" max="12551" width="11.88671875" style="35" bestFit="1" customWidth="1"/>
    <col min="12552" max="12552" width="10" style="35" bestFit="1" customWidth="1"/>
    <col min="12553" max="12553" width="12.5546875" style="35" bestFit="1" customWidth="1"/>
    <col min="12554" max="12554" width="8.33203125" style="35" bestFit="1" customWidth="1"/>
    <col min="12555" max="12556" width="13.6640625" style="35" customWidth="1"/>
    <col min="12557" max="12557" width="11.6640625" style="35" customWidth="1"/>
    <col min="12558" max="12559" width="12.33203125" style="35" bestFit="1" customWidth="1"/>
    <col min="12560" max="12560" width="11.109375" style="35" bestFit="1" customWidth="1"/>
    <col min="12561" max="12561" width="11.33203125" style="35" bestFit="1" customWidth="1"/>
    <col min="12562" max="12800" width="8.88671875" style="35"/>
    <col min="12801" max="12801" width="14.33203125" style="35" bestFit="1" customWidth="1"/>
    <col min="12802" max="12802" width="25.33203125" style="35" bestFit="1" customWidth="1"/>
    <col min="12803" max="12803" width="5.109375" style="35" bestFit="1" customWidth="1"/>
    <col min="12804" max="12804" width="10.109375" style="35" customWidth="1"/>
    <col min="12805" max="12805" width="11" style="35" customWidth="1"/>
    <col min="12806" max="12806" width="9" style="35" customWidth="1"/>
    <col min="12807" max="12807" width="11.88671875" style="35" bestFit="1" customWidth="1"/>
    <col min="12808" max="12808" width="10" style="35" bestFit="1" customWidth="1"/>
    <col min="12809" max="12809" width="12.5546875" style="35" bestFit="1" customWidth="1"/>
    <col min="12810" max="12810" width="8.33203125" style="35" bestFit="1" customWidth="1"/>
    <col min="12811" max="12812" width="13.6640625" style="35" customWidth="1"/>
    <col min="12813" max="12813" width="11.6640625" style="35" customWidth="1"/>
    <col min="12814" max="12815" width="12.33203125" style="35" bestFit="1" customWidth="1"/>
    <col min="12816" max="12816" width="11.109375" style="35" bestFit="1" customWidth="1"/>
    <col min="12817" max="12817" width="11.33203125" style="35" bestFit="1" customWidth="1"/>
    <col min="12818" max="13056" width="8.88671875" style="35"/>
    <col min="13057" max="13057" width="14.33203125" style="35" bestFit="1" customWidth="1"/>
    <col min="13058" max="13058" width="25.33203125" style="35" bestFit="1" customWidth="1"/>
    <col min="13059" max="13059" width="5.109375" style="35" bestFit="1" customWidth="1"/>
    <col min="13060" max="13060" width="10.109375" style="35" customWidth="1"/>
    <col min="13061" max="13061" width="11" style="35" customWidth="1"/>
    <col min="13062" max="13062" width="9" style="35" customWidth="1"/>
    <col min="13063" max="13063" width="11.88671875" style="35" bestFit="1" customWidth="1"/>
    <col min="13064" max="13064" width="10" style="35" bestFit="1" customWidth="1"/>
    <col min="13065" max="13065" width="12.5546875" style="35" bestFit="1" customWidth="1"/>
    <col min="13066" max="13066" width="8.33203125" style="35" bestFit="1" customWidth="1"/>
    <col min="13067" max="13068" width="13.6640625" style="35" customWidth="1"/>
    <col min="13069" max="13069" width="11.6640625" style="35" customWidth="1"/>
    <col min="13070" max="13071" width="12.33203125" style="35" bestFit="1" customWidth="1"/>
    <col min="13072" max="13072" width="11.109375" style="35" bestFit="1" customWidth="1"/>
    <col min="13073" max="13073" width="11.33203125" style="35" bestFit="1" customWidth="1"/>
    <col min="13074" max="13312" width="8.88671875" style="35"/>
    <col min="13313" max="13313" width="14.33203125" style="35" bestFit="1" customWidth="1"/>
    <col min="13314" max="13314" width="25.33203125" style="35" bestFit="1" customWidth="1"/>
    <col min="13315" max="13315" width="5.109375" style="35" bestFit="1" customWidth="1"/>
    <col min="13316" max="13316" width="10.109375" style="35" customWidth="1"/>
    <col min="13317" max="13317" width="11" style="35" customWidth="1"/>
    <col min="13318" max="13318" width="9" style="35" customWidth="1"/>
    <col min="13319" max="13319" width="11.88671875" style="35" bestFit="1" customWidth="1"/>
    <col min="13320" max="13320" width="10" style="35" bestFit="1" customWidth="1"/>
    <col min="13321" max="13321" width="12.5546875" style="35" bestFit="1" customWidth="1"/>
    <col min="13322" max="13322" width="8.33203125" style="35" bestFit="1" customWidth="1"/>
    <col min="13323" max="13324" width="13.6640625" style="35" customWidth="1"/>
    <col min="13325" max="13325" width="11.6640625" style="35" customWidth="1"/>
    <col min="13326" max="13327" width="12.33203125" style="35" bestFit="1" customWidth="1"/>
    <col min="13328" max="13328" width="11.109375" style="35" bestFit="1" customWidth="1"/>
    <col min="13329" max="13329" width="11.33203125" style="35" bestFit="1" customWidth="1"/>
    <col min="13330" max="13568" width="8.88671875" style="35"/>
    <col min="13569" max="13569" width="14.33203125" style="35" bestFit="1" customWidth="1"/>
    <col min="13570" max="13570" width="25.33203125" style="35" bestFit="1" customWidth="1"/>
    <col min="13571" max="13571" width="5.109375" style="35" bestFit="1" customWidth="1"/>
    <col min="13572" max="13572" width="10.109375" style="35" customWidth="1"/>
    <col min="13573" max="13573" width="11" style="35" customWidth="1"/>
    <col min="13574" max="13574" width="9" style="35" customWidth="1"/>
    <col min="13575" max="13575" width="11.88671875" style="35" bestFit="1" customWidth="1"/>
    <col min="13576" max="13576" width="10" style="35" bestFit="1" customWidth="1"/>
    <col min="13577" max="13577" width="12.5546875" style="35" bestFit="1" customWidth="1"/>
    <col min="13578" max="13578" width="8.33203125" style="35" bestFit="1" customWidth="1"/>
    <col min="13579" max="13580" width="13.6640625" style="35" customWidth="1"/>
    <col min="13581" max="13581" width="11.6640625" style="35" customWidth="1"/>
    <col min="13582" max="13583" width="12.33203125" style="35" bestFit="1" customWidth="1"/>
    <col min="13584" max="13584" width="11.109375" style="35" bestFit="1" customWidth="1"/>
    <col min="13585" max="13585" width="11.33203125" style="35" bestFit="1" customWidth="1"/>
    <col min="13586" max="13824" width="8.88671875" style="35"/>
    <col min="13825" max="13825" width="14.33203125" style="35" bestFit="1" customWidth="1"/>
    <col min="13826" max="13826" width="25.33203125" style="35" bestFit="1" customWidth="1"/>
    <col min="13827" max="13827" width="5.109375" style="35" bestFit="1" customWidth="1"/>
    <col min="13828" max="13828" width="10.109375" style="35" customWidth="1"/>
    <col min="13829" max="13829" width="11" style="35" customWidth="1"/>
    <col min="13830" max="13830" width="9" style="35" customWidth="1"/>
    <col min="13831" max="13831" width="11.88671875" style="35" bestFit="1" customWidth="1"/>
    <col min="13832" max="13832" width="10" style="35" bestFit="1" customWidth="1"/>
    <col min="13833" max="13833" width="12.5546875" style="35" bestFit="1" customWidth="1"/>
    <col min="13834" max="13834" width="8.33203125" style="35" bestFit="1" customWidth="1"/>
    <col min="13835" max="13836" width="13.6640625" style="35" customWidth="1"/>
    <col min="13837" max="13837" width="11.6640625" style="35" customWidth="1"/>
    <col min="13838" max="13839" width="12.33203125" style="35" bestFit="1" customWidth="1"/>
    <col min="13840" max="13840" width="11.109375" style="35" bestFit="1" customWidth="1"/>
    <col min="13841" max="13841" width="11.33203125" style="35" bestFit="1" customWidth="1"/>
    <col min="13842" max="14080" width="8.88671875" style="35"/>
    <col min="14081" max="14081" width="14.33203125" style="35" bestFit="1" customWidth="1"/>
    <col min="14082" max="14082" width="25.33203125" style="35" bestFit="1" customWidth="1"/>
    <col min="14083" max="14083" width="5.109375" style="35" bestFit="1" customWidth="1"/>
    <col min="14084" max="14084" width="10.109375" style="35" customWidth="1"/>
    <col min="14085" max="14085" width="11" style="35" customWidth="1"/>
    <col min="14086" max="14086" width="9" style="35" customWidth="1"/>
    <col min="14087" max="14087" width="11.88671875" style="35" bestFit="1" customWidth="1"/>
    <col min="14088" max="14088" width="10" style="35" bestFit="1" customWidth="1"/>
    <col min="14089" max="14089" width="12.5546875" style="35" bestFit="1" customWidth="1"/>
    <col min="14090" max="14090" width="8.33203125" style="35" bestFit="1" customWidth="1"/>
    <col min="14091" max="14092" width="13.6640625" style="35" customWidth="1"/>
    <col min="14093" max="14093" width="11.6640625" style="35" customWidth="1"/>
    <col min="14094" max="14095" width="12.33203125" style="35" bestFit="1" customWidth="1"/>
    <col min="14096" max="14096" width="11.109375" style="35" bestFit="1" customWidth="1"/>
    <col min="14097" max="14097" width="11.33203125" style="35" bestFit="1" customWidth="1"/>
    <col min="14098" max="14336" width="8.88671875" style="35"/>
    <col min="14337" max="14337" width="14.33203125" style="35" bestFit="1" customWidth="1"/>
    <col min="14338" max="14338" width="25.33203125" style="35" bestFit="1" customWidth="1"/>
    <col min="14339" max="14339" width="5.109375" style="35" bestFit="1" customWidth="1"/>
    <col min="14340" max="14340" width="10.109375" style="35" customWidth="1"/>
    <col min="14341" max="14341" width="11" style="35" customWidth="1"/>
    <col min="14342" max="14342" width="9" style="35" customWidth="1"/>
    <col min="14343" max="14343" width="11.88671875" style="35" bestFit="1" customWidth="1"/>
    <col min="14344" max="14344" width="10" style="35" bestFit="1" customWidth="1"/>
    <col min="14345" max="14345" width="12.5546875" style="35" bestFit="1" customWidth="1"/>
    <col min="14346" max="14346" width="8.33203125" style="35" bestFit="1" customWidth="1"/>
    <col min="14347" max="14348" width="13.6640625" style="35" customWidth="1"/>
    <col min="14349" max="14349" width="11.6640625" style="35" customWidth="1"/>
    <col min="14350" max="14351" width="12.33203125" style="35" bestFit="1" customWidth="1"/>
    <col min="14352" max="14352" width="11.109375" style="35" bestFit="1" customWidth="1"/>
    <col min="14353" max="14353" width="11.33203125" style="35" bestFit="1" customWidth="1"/>
    <col min="14354" max="14592" width="8.88671875" style="35"/>
    <col min="14593" max="14593" width="14.33203125" style="35" bestFit="1" customWidth="1"/>
    <col min="14594" max="14594" width="25.33203125" style="35" bestFit="1" customWidth="1"/>
    <col min="14595" max="14595" width="5.109375" style="35" bestFit="1" customWidth="1"/>
    <col min="14596" max="14596" width="10.109375" style="35" customWidth="1"/>
    <col min="14597" max="14597" width="11" style="35" customWidth="1"/>
    <col min="14598" max="14598" width="9" style="35" customWidth="1"/>
    <col min="14599" max="14599" width="11.88671875" style="35" bestFit="1" customWidth="1"/>
    <col min="14600" max="14600" width="10" style="35" bestFit="1" customWidth="1"/>
    <col min="14601" max="14601" width="12.5546875" style="35" bestFit="1" customWidth="1"/>
    <col min="14602" max="14602" width="8.33203125" style="35" bestFit="1" customWidth="1"/>
    <col min="14603" max="14604" width="13.6640625" style="35" customWidth="1"/>
    <col min="14605" max="14605" width="11.6640625" style="35" customWidth="1"/>
    <col min="14606" max="14607" width="12.33203125" style="35" bestFit="1" customWidth="1"/>
    <col min="14608" max="14608" width="11.109375" style="35" bestFit="1" customWidth="1"/>
    <col min="14609" max="14609" width="11.33203125" style="35" bestFit="1" customWidth="1"/>
    <col min="14610" max="14848" width="8.88671875" style="35"/>
    <col min="14849" max="14849" width="14.33203125" style="35" bestFit="1" customWidth="1"/>
    <col min="14850" max="14850" width="25.33203125" style="35" bestFit="1" customWidth="1"/>
    <col min="14851" max="14851" width="5.109375" style="35" bestFit="1" customWidth="1"/>
    <col min="14852" max="14852" width="10.109375" style="35" customWidth="1"/>
    <col min="14853" max="14853" width="11" style="35" customWidth="1"/>
    <col min="14854" max="14854" width="9" style="35" customWidth="1"/>
    <col min="14855" max="14855" width="11.88671875" style="35" bestFit="1" customWidth="1"/>
    <col min="14856" max="14856" width="10" style="35" bestFit="1" customWidth="1"/>
    <col min="14857" max="14857" width="12.5546875" style="35" bestFit="1" customWidth="1"/>
    <col min="14858" max="14858" width="8.33203125" style="35" bestFit="1" customWidth="1"/>
    <col min="14859" max="14860" width="13.6640625" style="35" customWidth="1"/>
    <col min="14861" max="14861" width="11.6640625" style="35" customWidth="1"/>
    <col min="14862" max="14863" width="12.33203125" style="35" bestFit="1" customWidth="1"/>
    <col min="14864" max="14864" width="11.109375" style="35" bestFit="1" customWidth="1"/>
    <col min="14865" max="14865" width="11.33203125" style="35" bestFit="1" customWidth="1"/>
    <col min="14866" max="15104" width="8.88671875" style="35"/>
    <col min="15105" max="15105" width="14.33203125" style="35" bestFit="1" customWidth="1"/>
    <col min="15106" max="15106" width="25.33203125" style="35" bestFit="1" customWidth="1"/>
    <col min="15107" max="15107" width="5.109375" style="35" bestFit="1" customWidth="1"/>
    <col min="15108" max="15108" width="10.109375" style="35" customWidth="1"/>
    <col min="15109" max="15109" width="11" style="35" customWidth="1"/>
    <col min="15110" max="15110" width="9" style="35" customWidth="1"/>
    <col min="15111" max="15111" width="11.88671875" style="35" bestFit="1" customWidth="1"/>
    <col min="15112" max="15112" width="10" style="35" bestFit="1" customWidth="1"/>
    <col min="15113" max="15113" width="12.5546875" style="35" bestFit="1" customWidth="1"/>
    <col min="15114" max="15114" width="8.33203125" style="35" bestFit="1" customWidth="1"/>
    <col min="15115" max="15116" width="13.6640625" style="35" customWidth="1"/>
    <col min="15117" max="15117" width="11.6640625" style="35" customWidth="1"/>
    <col min="15118" max="15119" width="12.33203125" style="35" bestFit="1" customWidth="1"/>
    <col min="15120" max="15120" width="11.109375" style="35" bestFit="1" customWidth="1"/>
    <col min="15121" max="15121" width="11.33203125" style="35" bestFit="1" customWidth="1"/>
    <col min="15122" max="15360" width="8.88671875" style="35"/>
    <col min="15361" max="15361" width="14.33203125" style="35" bestFit="1" customWidth="1"/>
    <col min="15362" max="15362" width="25.33203125" style="35" bestFit="1" customWidth="1"/>
    <col min="15363" max="15363" width="5.109375" style="35" bestFit="1" customWidth="1"/>
    <col min="15364" max="15364" width="10.109375" style="35" customWidth="1"/>
    <col min="15365" max="15365" width="11" style="35" customWidth="1"/>
    <col min="15366" max="15366" width="9" style="35" customWidth="1"/>
    <col min="15367" max="15367" width="11.88671875" style="35" bestFit="1" customWidth="1"/>
    <col min="15368" max="15368" width="10" style="35" bestFit="1" customWidth="1"/>
    <col min="15369" max="15369" width="12.5546875" style="35" bestFit="1" customWidth="1"/>
    <col min="15370" max="15370" width="8.33203125" style="35" bestFit="1" customWidth="1"/>
    <col min="15371" max="15372" width="13.6640625" style="35" customWidth="1"/>
    <col min="15373" max="15373" width="11.6640625" style="35" customWidth="1"/>
    <col min="15374" max="15375" width="12.33203125" style="35" bestFit="1" customWidth="1"/>
    <col min="15376" max="15376" width="11.109375" style="35" bestFit="1" customWidth="1"/>
    <col min="15377" max="15377" width="11.33203125" style="35" bestFit="1" customWidth="1"/>
    <col min="15378" max="15616" width="8.88671875" style="35"/>
    <col min="15617" max="15617" width="14.33203125" style="35" bestFit="1" customWidth="1"/>
    <col min="15618" max="15618" width="25.33203125" style="35" bestFit="1" customWidth="1"/>
    <col min="15619" max="15619" width="5.109375" style="35" bestFit="1" customWidth="1"/>
    <col min="15620" max="15620" width="10.109375" style="35" customWidth="1"/>
    <col min="15621" max="15621" width="11" style="35" customWidth="1"/>
    <col min="15622" max="15622" width="9" style="35" customWidth="1"/>
    <col min="15623" max="15623" width="11.88671875" style="35" bestFit="1" customWidth="1"/>
    <col min="15624" max="15624" width="10" style="35" bestFit="1" customWidth="1"/>
    <col min="15625" max="15625" width="12.5546875" style="35" bestFit="1" customWidth="1"/>
    <col min="15626" max="15626" width="8.33203125" style="35" bestFit="1" customWidth="1"/>
    <col min="15627" max="15628" width="13.6640625" style="35" customWidth="1"/>
    <col min="15629" max="15629" width="11.6640625" style="35" customWidth="1"/>
    <col min="15630" max="15631" width="12.33203125" style="35" bestFit="1" customWidth="1"/>
    <col min="15632" max="15632" width="11.109375" style="35" bestFit="1" customWidth="1"/>
    <col min="15633" max="15633" width="11.33203125" style="35" bestFit="1" customWidth="1"/>
    <col min="15634" max="15872" width="8.88671875" style="35"/>
    <col min="15873" max="15873" width="14.33203125" style="35" bestFit="1" customWidth="1"/>
    <col min="15874" max="15874" width="25.33203125" style="35" bestFit="1" customWidth="1"/>
    <col min="15875" max="15875" width="5.109375" style="35" bestFit="1" customWidth="1"/>
    <col min="15876" max="15876" width="10.109375" style="35" customWidth="1"/>
    <col min="15877" max="15877" width="11" style="35" customWidth="1"/>
    <col min="15878" max="15878" width="9" style="35" customWidth="1"/>
    <col min="15879" max="15879" width="11.88671875" style="35" bestFit="1" customWidth="1"/>
    <col min="15880" max="15880" width="10" style="35" bestFit="1" customWidth="1"/>
    <col min="15881" max="15881" width="12.5546875" style="35" bestFit="1" customWidth="1"/>
    <col min="15882" max="15882" width="8.33203125" style="35" bestFit="1" customWidth="1"/>
    <col min="15883" max="15884" width="13.6640625" style="35" customWidth="1"/>
    <col min="15885" max="15885" width="11.6640625" style="35" customWidth="1"/>
    <col min="15886" max="15887" width="12.33203125" style="35" bestFit="1" customWidth="1"/>
    <col min="15888" max="15888" width="11.109375" style="35" bestFit="1" customWidth="1"/>
    <col min="15889" max="15889" width="11.33203125" style="35" bestFit="1" customWidth="1"/>
    <col min="15890" max="16128" width="8.88671875" style="35"/>
    <col min="16129" max="16129" width="14.33203125" style="35" bestFit="1" customWidth="1"/>
    <col min="16130" max="16130" width="25.33203125" style="35" bestFit="1" customWidth="1"/>
    <col min="16131" max="16131" width="5.109375" style="35" bestFit="1" customWidth="1"/>
    <col min="16132" max="16132" width="10.109375" style="35" customWidth="1"/>
    <col min="16133" max="16133" width="11" style="35" customWidth="1"/>
    <col min="16134" max="16134" width="9" style="35" customWidth="1"/>
    <col min="16135" max="16135" width="11.88671875" style="35" bestFit="1" customWidth="1"/>
    <col min="16136" max="16136" width="10" style="35" bestFit="1" customWidth="1"/>
    <col min="16137" max="16137" width="12.5546875" style="35" bestFit="1" customWidth="1"/>
    <col min="16138" max="16138" width="8.33203125" style="35" bestFit="1" customWidth="1"/>
    <col min="16139" max="16140" width="13.6640625" style="35" customWidth="1"/>
    <col min="16141" max="16141" width="11.6640625" style="35" customWidth="1"/>
    <col min="16142" max="16143" width="12.33203125" style="35" bestFit="1" customWidth="1"/>
    <col min="16144" max="16144" width="11.109375" style="35" bestFit="1" customWidth="1"/>
    <col min="16145" max="16145" width="11.33203125" style="35" bestFit="1" customWidth="1"/>
    <col min="16146" max="16384" width="8.88671875" style="35"/>
  </cols>
  <sheetData>
    <row r="1" spans="1:17">
      <c r="A1" s="1460" t="s">
        <v>5197</v>
      </c>
    </row>
    <row r="2" spans="1:17" ht="17.399999999999999">
      <c r="A2" s="745" t="s">
        <v>3840</v>
      </c>
      <c r="B2" s="1629" t="s">
        <v>5062</v>
      </c>
      <c r="C2" s="1629"/>
      <c r="D2" s="1629"/>
      <c r="E2" s="1629"/>
      <c r="F2" s="1629"/>
      <c r="G2" s="1629"/>
      <c r="H2" s="1629"/>
      <c r="I2" s="1629"/>
      <c r="J2" s="1629"/>
      <c r="K2" s="1629"/>
      <c r="L2" s="1629"/>
      <c r="M2" s="1629"/>
      <c r="N2" s="1629"/>
      <c r="O2" s="1629"/>
      <c r="P2" s="1629"/>
      <c r="Q2" s="1629"/>
    </row>
    <row r="3" spans="1:17" ht="18" thickBot="1">
      <c r="A3" s="745"/>
      <c r="B3" s="1629" t="s">
        <v>5063</v>
      </c>
      <c r="C3" s="1680"/>
      <c r="D3" s="1680"/>
      <c r="E3" s="1680"/>
      <c r="F3" s="1680"/>
      <c r="G3" s="1680"/>
      <c r="H3" s="1680"/>
      <c r="I3" s="1680"/>
      <c r="J3" s="1680"/>
      <c r="K3" s="1680"/>
      <c r="L3" s="1680"/>
      <c r="M3" s="1680"/>
      <c r="N3" s="1680"/>
      <c r="O3" s="1680"/>
      <c r="P3" s="1680"/>
      <c r="Q3" s="750"/>
    </row>
    <row r="4" spans="1:17">
      <c r="A4" s="798"/>
      <c r="B4" s="78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</row>
    <row r="5" spans="1:17" ht="14.4" thickBot="1">
      <c r="A5" s="1169"/>
      <c r="B5" s="490" t="s">
        <v>5064</v>
      </c>
      <c r="C5" s="1727" t="s">
        <v>3839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  <c r="Q5" s="751"/>
    </row>
    <row r="6" spans="1:17" ht="13.8" thickBot="1">
      <c r="A6" s="490" t="s">
        <v>5065</v>
      </c>
      <c r="B6" s="490" t="s">
        <v>5066</v>
      </c>
      <c r="C6" s="307"/>
      <c r="D6" s="1681" t="s">
        <v>5067</v>
      </c>
      <c r="E6" s="1681"/>
      <c r="F6" s="1681"/>
      <c r="G6" s="1681"/>
      <c r="H6" s="1681"/>
      <c r="I6" s="1681"/>
      <c r="J6" s="1681"/>
      <c r="K6" s="1681"/>
      <c r="L6" s="1681"/>
      <c r="M6" s="1681"/>
      <c r="N6" s="1681"/>
      <c r="O6" s="1681"/>
      <c r="P6" s="1681"/>
      <c r="Q6" s="751"/>
    </row>
    <row r="7" spans="1:17">
      <c r="A7" s="490" t="s">
        <v>5068</v>
      </c>
      <c r="B7" s="490" t="s">
        <v>5069</v>
      </c>
      <c r="C7" s="308"/>
      <c r="D7" s="1170"/>
      <c r="E7" s="1170"/>
      <c r="F7" s="1170"/>
      <c r="G7" s="1170"/>
      <c r="H7" s="1170"/>
      <c r="I7" s="1170"/>
      <c r="J7" s="1170"/>
      <c r="K7" s="1170"/>
      <c r="L7" s="1170"/>
      <c r="M7" s="1170"/>
      <c r="N7" s="1170"/>
      <c r="O7" s="1170"/>
      <c r="P7" s="1170"/>
      <c r="Q7" s="1170"/>
    </row>
    <row r="8" spans="1:17" ht="62.25" customHeight="1" thickBot="1">
      <c r="A8" s="309"/>
      <c r="B8" s="309" t="s">
        <v>5070</v>
      </c>
      <c r="C8" s="309" t="s">
        <v>3</v>
      </c>
      <c r="D8" s="1171" t="s">
        <v>5071</v>
      </c>
      <c r="E8" s="1171" t="s">
        <v>1759</v>
      </c>
      <c r="F8" s="1171" t="s">
        <v>1758</v>
      </c>
      <c r="G8" s="1171" t="s">
        <v>5072</v>
      </c>
      <c r="H8" s="1171" t="s">
        <v>5073</v>
      </c>
      <c r="I8" s="1171" t="s">
        <v>1755</v>
      </c>
      <c r="J8" s="1171" t="s">
        <v>1754</v>
      </c>
      <c r="K8" s="1171" t="s">
        <v>1753</v>
      </c>
      <c r="L8" s="1171" t="s">
        <v>1752</v>
      </c>
      <c r="M8" s="1171" t="s">
        <v>1751</v>
      </c>
      <c r="N8" s="1171" t="s">
        <v>1750</v>
      </c>
      <c r="O8" s="1171" t="s">
        <v>1749</v>
      </c>
      <c r="P8" s="1171" t="s">
        <v>5074</v>
      </c>
      <c r="Q8" s="1171" t="s">
        <v>1535</v>
      </c>
    </row>
    <row r="9" spans="1:17">
      <c r="A9" s="407"/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</row>
    <row r="10" spans="1:17">
      <c r="A10" s="747" t="s">
        <v>1620</v>
      </c>
      <c r="B10" s="747" t="s">
        <v>3</v>
      </c>
      <c r="C10" s="430">
        <v>2090</v>
      </c>
      <c r="D10" s="430">
        <v>1658</v>
      </c>
      <c r="E10" s="430">
        <v>21</v>
      </c>
      <c r="F10" s="430">
        <v>19</v>
      </c>
      <c r="G10" s="430">
        <v>215</v>
      </c>
      <c r="H10" s="430">
        <v>88</v>
      </c>
      <c r="I10" s="430">
        <v>98</v>
      </c>
      <c r="J10" s="430">
        <v>201</v>
      </c>
      <c r="K10" s="430">
        <v>85</v>
      </c>
      <c r="L10" s="430">
        <v>455</v>
      </c>
      <c r="M10" s="430">
        <v>171</v>
      </c>
      <c r="N10" s="430">
        <v>148</v>
      </c>
      <c r="O10" s="430">
        <v>157</v>
      </c>
      <c r="P10" s="430">
        <v>98</v>
      </c>
      <c r="Q10" s="430">
        <v>334</v>
      </c>
    </row>
    <row r="11" spans="1:17">
      <c r="A11" s="744" t="s">
        <v>1620</v>
      </c>
      <c r="B11" s="744" t="s">
        <v>1509</v>
      </c>
      <c r="C11" s="404">
        <v>860</v>
      </c>
      <c r="D11" s="404">
        <v>741</v>
      </c>
      <c r="E11" s="404">
        <v>10</v>
      </c>
      <c r="F11" s="404">
        <v>15</v>
      </c>
      <c r="G11" s="404">
        <v>175</v>
      </c>
      <c r="H11" s="404">
        <v>60</v>
      </c>
      <c r="I11" s="404">
        <v>56</v>
      </c>
      <c r="J11" s="404">
        <v>98</v>
      </c>
      <c r="K11" s="404">
        <v>17</v>
      </c>
      <c r="L11" s="404">
        <v>160</v>
      </c>
      <c r="M11" s="404">
        <v>58</v>
      </c>
      <c r="N11" s="404">
        <v>30</v>
      </c>
      <c r="O11" s="404">
        <v>62</v>
      </c>
      <c r="P11" s="404">
        <v>10</v>
      </c>
      <c r="Q11" s="404">
        <v>109</v>
      </c>
    </row>
    <row r="12" spans="1:17">
      <c r="A12" s="743" t="s">
        <v>182</v>
      </c>
      <c r="B12" s="743" t="s">
        <v>5075</v>
      </c>
      <c r="C12" s="405">
        <v>2</v>
      </c>
      <c r="D12" s="405">
        <v>2</v>
      </c>
      <c r="E12" s="405">
        <v>1</v>
      </c>
      <c r="F12" s="405">
        <v>0</v>
      </c>
      <c r="G12" s="405">
        <v>0</v>
      </c>
      <c r="H12" s="405">
        <v>0</v>
      </c>
      <c r="I12" s="405">
        <v>0</v>
      </c>
      <c r="J12" s="405">
        <v>0</v>
      </c>
      <c r="K12" s="405">
        <v>0</v>
      </c>
      <c r="L12" s="405">
        <v>1</v>
      </c>
      <c r="M12" s="405">
        <v>0</v>
      </c>
      <c r="N12" s="405">
        <v>0</v>
      </c>
      <c r="O12" s="405">
        <v>0</v>
      </c>
      <c r="P12" s="405">
        <v>0</v>
      </c>
      <c r="Q12" s="405">
        <v>0</v>
      </c>
    </row>
    <row r="13" spans="1:17">
      <c r="A13" s="743" t="s">
        <v>3838</v>
      </c>
      <c r="B13" s="743" t="s">
        <v>3837</v>
      </c>
      <c r="C13" s="405">
        <v>3</v>
      </c>
      <c r="D13" s="405">
        <v>1</v>
      </c>
      <c r="E13" s="405">
        <v>0</v>
      </c>
      <c r="F13" s="405">
        <v>1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0</v>
      </c>
      <c r="N13" s="405">
        <v>0</v>
      </c>
      <c r="O13" s="405">
        <v>0</v>
      </c>
      <c r="P13" s="405">
        <v>1</v>
      </c>
      <c r="Q13" s="405">
        <v>1</v>
      </c>
    </row>
    <row r="14" spans="1:17">
      <c r="A14" s="743" t="s">
        <v>3828</v>
      </c>
      <c r="B14" s="743" t="s">
        <v>5076</v>
      </c>
      <c r="C14" s="405">
        <v>222</v>
      </c>
      <c r="D14" s="405">
        <v>205</v>
      </c>
      <c r="E14" s="405">
        <v>0</v>
      </c>
      <c r="F14" s="405">
        <v>5</v>
      </c>
      <c r="G14" s="405">
        <v>129</v>
      </c>
      <c r="H14" s="405">
        <v>24</v>
      </c>
      <c r="I14" s="405">
        <v>8</v>
      </c>
      <c r="J14" s="405">
        <v>8</v>
      </c>
      <c r="K14" s="405">
        <v>2</v>
      </c>
      <c r="L14" s="405">
        <v>18</v>
      </c>
      <c r="M14" s="405">
        <v>10</v>
      </c>
      <c r="N14" s="405">
        <v>1</v>
      </c>
      <c r="O14" s="405">
        <v>0</v>
      </c>
      <c r="P14" s="405">
        <v>2</v>
      </c>
      <c r="Q14" s="405">
        <v>15</v>
      </c>
    </row>
    <row r="15" spans="1:17">
      <c r="A15" s="743" t="s">
        <v>3826</v>
      </c>
      <c r="B15" s="743" t="s">
        <v>5077</v>
      </c>
      <c r="C15" s="405">
        <v>69</v>
      </c>
      <c r="D15" s="405">
        <v>62</v>
      </c>
      <c r="E15" s="405">
        <v>2</v>
      </c>
      <c r="F15" s="405">
        <v>1</v>
      </c>
      <c r="G15" s="405">
        <v>14</v>
      </c>
      <c r="H15" s="405">
        <v>12</v>
      </c>
      <c r="I15" s="405">
        <v>11</v>
      </c>
      <c r="J15" s="405">
        <v>6</v>
      </c>
      <c r="K15" s="405">
        <v>1</v>
      </c>
      <c r="L15" s="405">
        <v>7</v>
      </c>
      <c r="M15" s="405">
        <v>4</v>
      </c>
      <c r="N15" s="405">
        <v>3</v>
      </c>
      <c r="O15" s="405">
        <v>1</v>
      </c>
      <c r="P15" s="405">
        <v>1</v>
      </c>
      <c r="Q15" s="405">
        <v>6</v>
      </c>
    </row>
    <row r="16" spans="1:17">
      <c r="A16" s="743" t="s">
        <v>3824</v>
      </c>
      <c r="B16" s="743" t="s">
        <v>3836</v>
      </c>
      <c r="C16" s="405">
        <v>207</v>
      </c>
      <c r="D16" s="405">
        <v>178</v>
      </c>
      <c r="E16" s="405">
        <v>3</v>
      </c>
      <c r="F16" s="405">
        <v>6</v>
      </c>
      <c r="G16" s="405">
        <v>21</v>
      </c>
      <c r="H16" s="405">
        <v>15</v>
      </c>
      <c r="I16" s="405">
        <v>23</v>
      </c>
      <c r="J16" s="405">
        <v>23</v>
      </c>
      <c r="K16" s="405">
        <v>4</v>
      </c>
      <c r="L16" s="405">
        <v>57</v>
      </c>
      <c r="M16" s="405">
        <v>19</v>
      </c>
      <c r="N16" s="405">
        <v>5</v>
      </c>
      <c r="O16" s="405">
        <v>2</v>
      </c>
      <c r="P16" s="405">
        <v>1</v>
      </c>
      <c r="Q16" s="405">
        <v>28</v>
      </c>
    </row>
    <row r="17" spans="1:17">
      <c r="A17" s="743" t="s">
        <v>3822</v>
      </c>
      <c r="B17" s="743" t="s">
        <v>3835</v>
      </c>
      <c r="C17" s="405">
        <v>176</v>
      </c>
      <c r="D17" s="405">
        <v>149</v>
      </c>
      <c r="E17" s="405">
        <v>4</v>
      </c>
      <c r="F17" s="405">
        <v>2</v>
      </c>
      <c r="G17" s="405">
        <v>9</v>
      </c>
      <c r="H17" s="405">
        <v>7</v>
      </c>
      <c r="I17" s="405">
        <v>10</v>
      </c>
      <c r="J17" s="405">
        <v>53</v>
      </c>
      <c r="K17" s="405">
        <v>3</v>
      </c>
      <c r="L17" s="405">
        <v>38</v>
      </c>
      <c r="M17" s="405">
        <v>14</v>
      </c>
      <c r="N17" s="405">
        <v>7</v>
      </c>
      <c r="O17" s="405">
        <v>2</v>
      </c>
      <c r="P17" s="405">
        <v>2</v>
      </c>
      <c r="Q17" s="405">
        <v>25</v>
      </c>
    </row>
    <row r="18" spans="1:17">
      <c r="A18" s="743" t="s">
        <v>3820</v>
      </c>
      <c r="B18" s="743" t="s">
        <v>5078</v>
      </c>
      <c r="C18" s="405">
        <v>1</v>
      </c>
      <c r="D18" s="405">
        <v>0</v>
      </c>
      <c r="E18" s="405">
        <v>0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  <c r="N18" s="405">
        <v>0</v>
      </c>
      <c r="O18" s="405">
        <v>0</v>
      </c>
      <c r="P18" s="405">
        <v>0</v>
      </c>
      <c r="Q18" s="405">
        <v>1</v>
      </c>
    </row>
    <row r="19" spans="1:17">
      <c r="A19" s="743" t="s">
        <v>3834</v>
      </c>
      <c r="B19" s="743" t="s">
        <v>3833</v>
      </c>
      <c r="C19" s="405">
        <v>50</v>
      </c>
      <c r="D19" s="405">
        <v>38</v>
      </c>
      <c r="E19" s="405">
        <v>0</v>
      </c>
      <c r="F19" s="405">
        <v>0</v>
      </c>
      <c r="G19" s="405">
        <v>2</v>
      </c>
      <c r="H19" s="405">
        <v>2</v>
      </c>
      <c r="I19" s="405">
        <v>3</v>
      </c>
      <c r="J19" s="405">
        <v>4</v>
      </c>
      <c r="K19" s="405">
        <v>1</v>
      </c>
      <c r="L19" s="405">
        <v>18</v>
      </c>
      <c r="M19" s="405">
        <v>4</v>
      </c>
      <c r="N19" s="405">
        <v>4</v>
      </c>
      <c r="O19" s="405">
        <v>0</v>
      </c>
      <c r="P19" s="405">
        <v>1</v>
      </c>
      <c r="Q19" s="405">
        <v>11</v>
      </c>
    </row>
    <row r="20" spans="1:17">
      <c r="A20" s="743" t="s">
        <v>3818</v>
      </c>
      <c r="B20" s="743" t="s">
        <v>3832</v>
      </c>
      <c r="C20" s="405">
        <v>4</v>
      </c>
      <c r="D20" s="405">
        <v>4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1</v>
      </c>
      <c r="M20" s="405">
        <v>3</v>
      </c>
      <c r="N20" s="405">
        <v>0</v>
      </c>
      <c r="O20" s="405">
        <v>0</v>
      </c>
      <c r="P20" s="405">
        <v>0</v>
      </c>
      <c r="Q20" s="405">
        <v>0</v>
      </c>
    </row>
    <row r="21" spans="1:17">
      <c r="A21" s="743" t="s">
        <v>3831</v>
      </c>
      <c r="B21" s="743" t="s">
        <v>3830</v>
      </c>
      <c r="C21" s="405">
        <v>60</v>
      </c>
      <c r="D21" s="405">
        <v>47</v>
      </c>
      <c r="E21" s="405">
        <v>0</v>
      </c>
      <c r="F21" s="405">
        <v>0</v>
      </c>
      <c r="G21" s="405">
        <v>0</v>
      </c>
      <c r="H21" s="405">
        <v>0</v>
      </c>
      <c r="I21" s="405">
        <v>1</v>
      </c>
      <c r="J21" s="405">
        <v>4</v>
      </c>
      <c r="K21" s="405">
        <v>6</v>
      </c>
      <c r="L21" s="405">
        <v>20</v>
      </c>
      <c r="M21" s="405">
        <v>4</v>
      </c>
      <c r="N21" s="405">
        <v>10</v>
      </c>
      <c r="O21" s="405">
        <v>2</v>
      </c>
      <c r="P21" s="405">
        <v>0</v>
      </c>
      <c r="Q21" s="405">
        <v>13</v>
      </c>
    </row>
    <row r="22" spans="1:17">
      <c r="A22" s="743" t="s">
        <v>1622</v>
      </c>
      <c r="B22" s="743" t="s">
        <v>3829</v>
      </c>
      <c r="C22" s="405">
        <v>66</v>
      </c>
      <c r="D22" s="405">
        <v>55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5">
        <v>0</v>
      </c>
      <c r="O22" s="405">
        <v>55</v>
      </c>
      <c r="P22" s="405">
        <v>2</v>
      </c>
      <c r="Q22" s="405">
        <v>9</v>
      </c>
    </row>
    <row r="23" spans="1:17">
      <c r="A23" s="744" t="s">
        <v>1620</v>
      </c>
      <c r="B23" s="744" t="s">
        <v>1508</v>
      </c>
      <c r="C23" s="404">
        <v>1192</v>
      </c>
      <c r="D23" s="404">
        <v>916</v>
      </c>
      <c r="E23" s="404">
        <v>11</v>
      </c>
      <c r="F23" s="404">
        <v>4</v>
      </c>
      <c r="G23" s="404">
        <v>40</v>
      </c>
      <c r="H23" s="404">
        <v>28</v>
      </c>
      <c r="I23" s="404">
        <v>42</v>
      </c>
      <c r="J23" s="404">
        <v>103</v>
      </c>
      <c r="K23" s="404">
        <v>68</v>
      </c>
      <c r="L23" s="404">
        <v>295</v>
      </c>
      <c r="M23" s="404">
        <v>113</v>
      </c>
      <c r="N23" s="404">
        <v>118</v>
      </c>
      <c r="O23" s="404">
        <v>94</v>
      </c>
      <c r="P23" s="404">
        <v>88</v>
      </c>
      <c r="Q23" s="404">
        <v>188</v>
      </c>
    </row>
    <row r="24" spans="1:17">
      <c r="A24" s="743" t="s">
        <v>3828</v>
      </c>
      <c r="B24" s="743" t="s">
        <v>3827</v>
      </c>
      <c r="C24" s="405">
        <v>953</v>
      </c>
      <c r="D24" s="405">
        <v>794</v>
      </c>
      <c r="E24" s="405">
        <v>10</v>
      </c>
      <c r="F24" s="405">
        <v>4</v>
      </c>
      <c r="G24" s="405">
        <v>33</v>
      </c>
      <c r="H24" s="405">
        <v>25</v>
      </c>
      <c r="I24" s="405">
        <v>30</v>
      </c>
      <c r="J24" s="405">
        <v>78</v>
      </c>
      <c r="K24" s="405">
        <v>64</v>
      </c>
      <c r="L24" s="405">
        <v>258</v>
      </c>
      <c r="M24" s="405">
        <v>104</v>
      </c>
      <c r="N24" s="405">
        <v>105</v>
      </c>
      <c r="O24" s="405">
        <v>83</v>
      </c>
      <c r="P24" s="405">
        <v>18</v>
      </c>
      <c r="Q24" s="405">
        <v>141</v>
      </c>
    </row>
    <row r="25" spans="1:17">
      <c r="A25" s="743" t="s">
        <v>3826</v>
      </c>
      <c r="B25" s="743" t="s">
        <v>3825</v>
      </c>
      <c r="C25" s="405">
        <v>238</v>
      </c>
      <c r="D25" s="405">
        <v>122</v>
      </c>
      <c r="E25" s="405">
        <v>1</v>
      </c>
      <c r="F25" s="405">
        <v>0</v>
      </c>
      <c r="G25" s="405">
        <v>7</v>
      </c>
      <c r="H25" s="405">
        <v>3</v>
      </c>
      <c r="I25" s="405">
        <v>12</v>
      </c>
      <c r="J25" s="405">
        <v>25</v>
      </c>
      <c r="K25" s="405">
        <v>4</v>
      </c>
      <c r="L25" s="405">
        <v>37</v>
      </c>
      <c r="M25" s="405">
        <v>9</v>
      </c>
      <c r="N25" s="405">
        <v>13</v>
      </c>
      <c r="O25" s="405">
        <v>11</v>
      </c>
      <c r="P25" s="405">
        <v>70</v>
      </c>
      <c r="Q25" s="405">
        <v>46</v>
      </c>
    </row>
    <row r="26" spans="1:17">
      <c r="A26" s="743" t="s">
        <v>3824</v>
      </c>
      <c r="B26" s="743" t="s">
        <v>3823</v>
      </c>
      <c r="C26" s="405">
        <v>0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5">
        <v>0</v>
      </c>
      <c r="O26" s="405">
        <v>0</v>
      </c>
      <c r="P26" s="405">
        <v>0</v>
      </c>
      <c r="Q26" s="405">
        <v>0</v>
      </c>
    </row>
    <row r="27" spans="1:17">
      <c r="A27" s="743" t="s">
        <v>3822</v>
      </c>
      <c r="B27" s="743" t="s">
        <v>3821</v>
      </c>
      <c r="C27" s="405">
        <v>1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  <c r="N27" s="405">
        <v>0</v>
      </c>
      <c r="O27" s="405">
        <v>0</v>
      </c>
      <c r="P27" s="405">
        <v>0</v>
      </c>
      <c r="Q27" s="405">
        <v>1</v>
      </c>
    </row>
    <row r="28" spans="1:17">
      <c r="A28" s="743" t="s">
        <v>3820</v>
      </c>
      <c r="B28" s="743" t="s">
        <v>3819</v>
      </c>
      <c r="C28" s="405">
        <v>0</v>
      </c>
      <c r="D28" s="405">
        <v>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0</v>
      </c>
    </row>
    <row r="29" spans="1:17">
      <c r="A29" s="743" t="s">
        <v>3818</v>
      </c>
      <c r="B29" s="743" t="s">
        <v>3817</v>
      </c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5">
        <v>0</v>
      </c>
      <c r="O29" s="405">
        <v>0</v>
      </c>
      <c r="P29" s="405">
        <v>0</v>
      </c>
      <c r="Q29" s="405">
        <v>0</v>
      </c>
    </row>
    <row r="30" spans="1:17">
      <c r="A30" s="743" t="s">
        <v>1622</v>
      </c>
      <c r="B30" s="743" t="s">
        <v>5079</v>
      </c>
      <c r="C30" s="405">
        <v>38</v>
      </c>
      <c r="D30" s="405">
        <v>1</v>
      </c>
      <c r="E30" s="405">
        <v>0</v>
      </c>
      <c r="F30" s="405">
        <v>0</v>
      </c>
      <c r="G30" s="405">
        <v>0</v>
      </c>
      <c r="H30" s="405">
        <v>0</v>
      </c>
      <c r="I30" s="405">
        <v>0</v>
      </c>
      <c r="J30" s="405">
        <v>0</v>
      </c>
      <c r="K30" s="405">
        <v>0</v>
      </c>
      <c r="L30" s="405">
        <v>0</v>
      </c>
      <c r="M30" s="405">
        <v>0</v>
      </c>
      <c r="N30" s="405">
        <v>0</v>
      </c>
      <c r="O30" s="405">
        <v>1</v>
      </c>
      <c r="P30" s="405">
        <v>0</v>
      </c>
      <c r="Q30" s="405">
        <v>37</v>
      </c>
    </row>
    <row r="31" spans="1:17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</row>
    <row r="32" spans="1:17">
      <c r="A32" s="744" t="s">
        <v>1620</v>
      </c>
      <c r="B32" s="744" t="s">
        <v>1478</v>
      </c>
      <c r="C32" s="404">
        <v>586</v>
      </c>
      <c r="D32" s="404">
        <v>561</v>
      </c>
      <c r="E32" s="404">
        <v>10</v>
      </c>
      <c r="F32" s="404">
        <v>8</v>
      </c>
      <c r="G32" s="404">
        <v>122</v>
      </c>
      <c r="H32" s="404">
        <v>34</v>
      </c>
      <c r="I32" s="404">
        <v>40</v>
      </c>
      <c r="J32" s="404">
        <v>65</v>
      </c>
      <c r="K32" s="404">
        <v>26</v>
      </c>
      <c r="L32" s="404">
        <v>120</v>
      </c>
      <c r="M32" s="404">
        <v>55</v>
      </c>
      <c r="N32" s="404">
        <v>40</v>
      </c>
      <c r="O32" s="404">
        <v>41</v>
      </c>
      <c r="P32" s="404">
        <v>4</v>
      </c>
      <c r="Q32" s="404">
        <v>21</v>
      </c>
    </row>
    <row r="33" spans="1:17">
      <c r="A33" s="744" t="s">
        <v>1620</v>
      </c>
      <c r="B33" s="744" t="s">
        <v>1509</v>
      </c>
      <c r="C33" s="404">
        <v>301</v>
      </c>
      <c r="D33" s="404">
        <v>291</v>
      </c>
      <c r="E33" s="404">
        <v>5</v>
      </c>
      <c r="F33" s="404">
        <v>8</v>
      </c>
      <c r="G33" s="404">
        <v>101</v>
      </c>
      <c r="H33" s="404">
        <v>24</v>
      </c>
      <c r="I33" s="404">
        <v>24</v>
      </c>
      <c r="J33" s="404">
        <v>31</v>
      </c>
      <c r="K33" s="404">
        <v>7</v>
      </c>
      <c r="L33" s="404">
        <v>42</v>
      </c>
      <c r="M33" s="404">
        <v>23</v>
      </c>
      <c r="N33" s="404">
        <v>6</v>
      </c>
      <c r="O33" s="404">
        <v>20</v>
      </c>
      <c r="P33" s="404">
        <v>3</v>
      </c>
      <c r="Q33" s="404">
        <v>7</v>
      </c>
    </row>
    <row r="34" spans="1:17">
      <c r="A34" s="743" t="s">
        <v>182</v>
      </c>
      <c r="B34" s="743" t="s">
        <v>5075</v>
      </c>
      <c r="C34" s="405">
        <v>1</v>
      </c>
      <c r="D34" s="405">
        <v>1</v>
      </c>
      <c r="E34" s="405">
        <v>1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</row>
    <row r="35" spans="1:17">
      <c r="A35" s="743" t="s">
        <v>3838</v>
      </c>
      <c r="B35" s="743" t="s">
        <v>3837</v>
      </c>
      <c r="C35" s="405">
        <v>1</v>
      </c>
      <c r="D35" s="405">
        <v>1</v>
      </c>
      <c r="E35" s="405">
        <v>0</v>
      </c>
      <c r="F35" s="405">
        <v>1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5">
        <v>0</v>
      </c>
      <c r="O35" s="405">
        <v>0</v>
      </c>
      <c r="P35" s="405">
        <v>0</v>
      </c>
      <c r="Q35" s="405">
        <v>0</v>
      </c>
    </row>
    <row r="36" spans="1:17">
      <c r="A36" s="743" t="s">
        <v>3828</v>
      </c>
      <c r="B36" s="743" t="s">
        <v>5076</v>
      </c>
      <c r="C36" s="405">
        <v>114</v>
      </c>
      <c r="D36" s="405">
        <v>112</v>
      </c>
      <c r="E36" s="405">
        <v>0</v>
      </c>
      <c r="F36" s="405">
        <v>2</v>
      </c>
      <c r="G36" s="405">
        <v>85</v>
      </c>
      <c r="H36" s="405">
        <v>6</v>
      </c>
      <c r="I36" s="405">
        <v>5</v>
      </c>
      <c r="J36" s="405">
        <v>3</v>
      </c>
      <c r="K36" s="405">
        <v>1</v>
      </c>
      <c r="L36" s="405">
        <v>5</v>
      </c>
      <c r="M36" s="405">
        <v>5</v>
      </c>
      <c r="N36" s="405">
        <v>0</v>
      </c>
      <c r="O36" s="405">
        <v>0</v>
      </c>
      <c r="P36" s="405">
        <v>1</v>
      </c>
      <c r="Q36" s="405">
        <v>1</v>
      </c>
    </row>
    <row r="37" spans="1:17">
      <c r="A37" s="743" t="s">
        <v>3826</v>
      </c>
      <c r="B37" s="743" t="s">
        <v>5077</v>
      </c>
      <c r="C37" s="405">
        <v>27</v>
      </c>
      <c r="D37" s="405">
        <v>26</v>
      </c>
      <c r="E37" s="405">
        <v>1</v>
      </c>
      <c r="F37" s="405">
        <v>1</v>
      </c>
      <c r="G37" s="405">
        <v>3</v>
      </c>
      <c r="H37" s="405">
        <v>7</v>
      </c>
      <c r="I37" s="405">
        <v>6</v>
      </c>
      <c r="J37" s="405">
        <v>3</v>
      </c>
      <c r="K37" s="405">
        <v>0</v>
      </c>
      <c r="L37" s="405">
        <v>2</v>
      </c>
      <c r="M37" s="405">
        <v>3</v>
      </c>
      <c r="N37" s="405">
        <v>0</v>
      </c>
      <c r="O37" s="405">
        <v>0</v>
      </c>
      <c r="P37" s="405">
        <v>0</v>
      </c>
      <c r="Q37" s="405">
        <v>1</v>
      </c>
    </row>
    <row r="38" spans="1:17">
      <c r="A38" s="743" t="s">
        <v>3824</v>
      </c>
      <c r="B38" s="743" t="s">
        <v>3836</v>
      </c>
      <c r="C38" s="405">
        <v>69</v>
      </c>
      <c r="D38" s="405">
        <v>68</v>
      </c>
      <c r="E38" s="405">
        <v>1</v>
      </c>
      <c r="F38" s="405">
        <v>4</v>
      </c>
      <c r="G38" s="405">
        <v>11</v>
      </c>
      <c r="H38" s="405">
        <v>8</v>
      </c>
      <c r="I38" s="405">
        <v>6</v>
      </c>
      <c r="J38" s="405">
        <v>8</v>
      </c>
      <c r="K38" s="405">
        <v>3</v>
      </c>
      <c r="L38" s="405">
        <v>17</v>
      </c>
      <c r="M38" s="405">
        <v>8</v>
      </c>
      <c r="N38" s="405">
        <v>2</v>
      </c>
      <c r="O38" s="405">
        <v>0</v>
      </c>
      <c r="P38" s="405">
        <v>1</v>
      </c>
      <c r="Q38" s="405">
        <v>0</v>
      </c>
    </row>
    <row r="39" spans="1:17">
      <c r="A39" s="743" t="s">
        <v>3822</v>
      </c>
      <c r="B39" s="743" t="s">
        <v>3835</v>
      </c>
      <c r="C39" s="405">
        <v>45</v>
      </c>
      <c r="D39" s="405">
        <v>43</v>
      </c>
      <c r="E39" s="405">
        <v>2</v>
      </c>
      <c r="F39" s="405">
        <v>0</v>
      </c>
      <c r="G39" s="405">
        <v>1</v>
      </c>
      <c r="H39" s="405">
        <v>2</v>
      </c>
      <c r="I39" s="405">
        <v>5</v>
      </c>
      <c r="J39" s="405">
        <v>15</v>
      </c>
      <c r="K39" s="405">
        <v>1</v>
      </c>
      <c r="L39" s="405">
        <v>8</v>
      </c>
      <c r="M39" s="405">
        <v>4</v>
      </c>
      <c r="N39" s="405">
        <v>4</v>
      </c>
      <c r="O39" s="405">
        <v>1</v>
      </c>
      <c r="P39" s="405">
        <v>1</v>
      </c>
      <c r="Q39" s="405">
        <v>1</v>
      </c>
    </row>
    <row r="40" spans="1:17">
      <c r="A40" s="743" t="s">
        <v>3820</v>
      </c>
      <c r="B40" s="743" t="s">
        <v>5078</v>
      </c>
      <c r="C40" s="405">
        <v>1</v>
      </c>
      <c r="D40" s="405">
        <v>0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  <c r="N40" s="405">
        <v>0</v>
      </c>
      <c r="O40" s="405">
        <v>0</v>
      </c>
      <c r="P40" s="405">
        <v>0</v>
      </c>
      <c r="Q40" s="405">
        <v>1</v>
      </c>
    </row>
    <row r="41" spans="1:17">
      <c r="A41" s="743" t="s">
        <v>3834</v>
      </c>
      <c r="B41" s="743" t="s">
        <v>3833</v>
      </c>
      <c r="C41" s="405">
        <v>12</v>
      </c>
      <c r="D41" s="405">
        <v>11</v>
      </c>
      <c r="E41" s="405">
        <v>0</v>
      </c>
      <c r="F41" s="405">
        <v>0</v>
      </c>
      <c r="G41" s="405">
        <v>1</v>
      </c>
      <c r="H41" s="405">
        <v>1</v>
      </c>
      <c r="I41" s="405">
        <v>1</v>
      </c>
      <c r="J41" s="405">
        <v>1</v>
      </c>
      <c r="K41" s="405">
        <v>0</v>
      </c>
      <c r="L41" s="405">
        <v>6</v>
      </c>
      <c r="M41" s="405">
        <v>1</v>
      </c>
      <c r="N41" s="405">
        <v>0</v>
      </c>
      <c r="O41" s="405">
        <v>0</v>
      </c>
      <c r="P41" s="405">
        <v>0</v>
      </c>
      <c r="Q41" s="405">
        <v>1</v>
      </c>
    </row>
    <row r="42" spans="1:17">
      <c r="A42" s="743" t="s">
        <v>3818</v>
      </c>
      <c r="B42" s="743" t="s">
        <v>3832</v>
      </c>
      <c r="C42" s="405">
        <v>2</v>
      </c>
      <c r="D42" s="405">
        <v>2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1</v>
      </c>
      <c r="M42" s="405">
        <v>1</v>
      </c>
      <c r="N42" s="405">
        <v>0</v>
      </c>
      <c r="O42" s="405">
        <v>0</v>
      </c>
      <c r="P42" s="405">
        <v>0</v>
      </c>
      <c r="Q42" s="405">
        <v>0</v>
      </c>
    </row>
    <row r="43" spans="1:17">
      <c r="A43" s="743" t="s">
        <v>3831</v>
      </c>
      <c r="B43" s="743" t="s">
        <v>3830</v>
      </c>
      <c r="C43" s="405">
        <v>10</v>
      </c>
      <c r="D43" s="405">
        <v>8</v>
      </c>
      <c r="E43" s="405">
        <v>0</v>
      </c>
      <c r="F43" s="405">
        <v>0</v>
      </c>
      <c r="G43" s="405">
        <v>0</v>
      </c>
      <c r="H43" s="405">
        <v>0</v>
      </c>
      <c r="I43" s="405">
        <v>1</v>
      </c>
      <c r="J43" s="405">
        <v>1</v>
      </c>
      <c r="K43" s="405">
        <v>2</v>
      </c>
      <c r="L43" s="405">
        <v>3</v>
      </c>
      <c r="M43" s="405">
        <v>1</v>
      </c>
      <c r="N43" s="405">
        <v>0</v>
      </c>
      <c r="O43" s="405">
        <v>0</v>
      </c>
      <c r="P43" s="405">
        <v>0</v>
      </c>
      <c r="Q43" s="405">
        <v>2</v>
      </c>
    </row>
    <row r="44" spans="1:17">
      <c r="A44" s="743" t="s">
        <v>1622</v>
      </c>
      <c r="B44" s="743" t="s">
        <v>3829</v>
      </c>
      <c r="C44" s="405">
        <v>19</v>
      </c>
      <c r="D44" s="405">
        <v>19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5">
        <v>0</v>
      </c>
      <c r="O44" s="405">
        <v>19</v>
      </c>
      <c r="P44" s="405">
        <v>0</v>
      </c>
      <c r="Q44" s="405">
        <v>0</v>
      </c>
    </row>
    <row r="45" spans="1:17">
      <c r="A45" s="744" t="s">
        <v>1620</v>
      </c>
      <c r="B45" s="744" t="s">
        <v>1508</v>
      </c>
      <c r="C45" s="404">
        <v>284</v>
      </c>
      <c r="D45" s="404">
        <v>270</v>
      </c>
      <c r="E45" s="404">
        <v>5</v>
      </c>
      <c r="F45" s="404">
        <v>0</v>
      </c>
      <c r="G45" s="404">
        <v>21</v>
      </c>
      <c r="H45" s="404">
        <v>10</v>
      </c>
      <c r="I45" s="404">
        <v>16</v>
      </c>
      <c r="J45" s="404">
        <v>34</v>
      </c>
      <c r="K45" s="404">
        <v>19</v>
      </c>
      <c r="L45" s="404">
        <v>78</v>
      </c>
      <c r="M45" s="404">
        <v>32</v>
      </c>
      <c r="N45" s="404">
        <v>34</v>
      </c>
      <c r="O45" s="404">
        <v>21</v>
      </c>
      <c r="P45" s="404">
        <v>1</v>
      </c>
      <c r="Q45" s="404">
        <v>13</v>
      </c>
    </row>
    <row r="46" spans="1:17">
      <c r="A46" s="743" t="s">
        <v>3828</v>
      </c>
      <c r="B46" s="743" t="s">
        <v>3827</v>
      </c>
      <c r="C46" s="405">
        <v>275</v>
      </c>
      <c r="D46" s="405">
        <v>264</v>
      </c>
      <c r="E46" s="405">
        <v>5</v>
      </c>
      <c r="F46" s="405">
        <v>0</v>
      </c>
      <c r="G46" s="405">
        <v>21</v>
      </c>
      <c r="H46" s="405">
        <v>10</v>
      </c>
      <c r="I46" s="405">
        <v>14</v>
      </c>
      <c r="J46" s="405">
        <v>33</v>
      </c>
      <c r="K46" s="405">
        <v>19</v>
      </c>
      <c r="L46" s="405">
        <v>76</v>
      </c>
      <c r="M46" s="405">
        <v>32</v>
      </c>
      <c r="N46" s="405">
        <v>33</v>
      </c>
      <c r="O46" s="405">
        <v>21</v>
      </c>
      <c r="P46" s="405">
        <v>0</v>
      </c>
      <c r="Q46" s="405">
        <v>11</v>
      </c>
    </row>
    <row r="47" spans="1:17">
      <c r="A47" s="743" t="s">
        <v>3826</v>
      </c>
      <c r="B47" s="743" t="s">
        <v>3825</v>
      </c>
      <c r="C47" s="405">
        <v>8</v>
      </c>
      <c r="D47" s="405">
        <v>6</v>
      </c>
      <c r="E47" s="405">
        <v>0</v>
      </c>
      <c r="F47" s="405">
        <v>0</v>
      </c>
      <c r="G47" s="405">
        <v>0</v>
      </c>
      <c r="H47" s="405">
        <v>0</v>
      </c>
      <c r="I47" s="405">
        <v>2</v>
      </c>
      <c r="J47" s="405">
        <v>1</v>
      </c>
      <c r="K47" s="405">
        <v>0</v>
      </c>
      <c r="L47" s="405">
        <v>2</v>
      </c>
      <c r="M47" s="405">
        <v>0</v>
      </c>
      <c r="N47" s="405">
        <v>1</v>
      </c>
      <c r="O47" s="405">
        <v>0</v>
      </c>
      <c r="P47" s="405">
        <v>1</v>
      </c>
      <c r="Q47" s="405">
        <v>1</v>
      </c>
    </row>
    <row r="48" spans="1:17">
      <c r="A48" s="743" t="s">
        <v>3824</v>
      </c>
      <c r="B48" s="743" t="s">
        <v>3823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  <c r="N48" s="405">
        <v>0</v>
      </c>
      <c r="O48" s="405">
        <v>0</v>
      </c>
      <c r="P48" s="405">
        <v>0</v>
      </c>
      <c r="Q48" s="405">
        <v>0</v>
      </c>
    </row>
    <row r="49" spans="1:17">
      <c r="A49" s="743" t="s">
        <v>3822</v>
      </c>
      <c r="B49" s="743" t="s">
        <v>3821</v>
      </c>
      <c r="C49" s="405">
        <v>1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05">
        <v>0</v>
      </c>
      <c r="O49" s="405">
        <v>0</v>
      </c>
      <c r="P49" s="405">
        <v>0</v>
      </c>
      <c r="Q49" s="405">
        <v>1</v>
      </c>
    </row>
    <row r="50" spans="1:17">
      <c r="A50" s="743" t="s">
        <v>3820</v>
      </c>
      <c r="B50" s="743" t="s">
        <v>3819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405">
        <v>0</v>
      </c>
      <c r="O50" s="405">
        <v>0</v>
      </c>
      <c r="P50" s="405">
        <v>0</v>
      </c>
      <c r="Q50" s="405">
        <v>0</v>
      </c>
    </row>
    <row r="51" spans="1:17">
      <c r="A51" s="743" t="s">
        <v>3818</v>
      </c>
      <c r="B51" s="743" t="s">
        <v>3817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5">
        <v>0</v>
      </c>
      <c r="O51" s="405">
        <v>0</v>
      </c>
      <c r="P51" s="405">
        <v>0</v>
      </c>
      <c r="Q51" s="405">
        <v>0</v>
      </c>
    </row>
    <row r="52" spans="1:17">
      <c r="A52" s="743" t="s">
        <v>1622</v>
      </c>
      <c r="B52" s="743" t="s">
        <v>5079</v>
      </c>
      <c r="C52" s="405">
        <v>1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  <c r="N52" s="405">
        <v>0</v>
      </c>
      <c r="O52" s="405">
        <v>0</v>
      </c>
      <c r="P52" s="405">
        <v>0</v>
      </c>
      <c r="Q52" s="405">
        <v>1</v>
      </c>
    </row>
    <row r="53" spans="1:17">
      <c r="A53" s="407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</row>
    <row r="54" spans="1:17">
      <c r="A54" s="744" t="s">
        <v>1620</v>
      </c>
      <c r="B54" s="744" t="s">
        <v>17</v>
      </c>
      <c r="C54" s="404">
        <v>1461</v>
      </c>
      <c r="D54" s="404">
        <v>1090</v>
      </c>
      <c r="E54" s="404">
        <v>11</v>
      </c>
      <c r="F54" s="404">
        <v>11</v>
      </c>
      <c r="G54" s="404">
        <v>92</v>
      </c>
      <c r="H54" s="404">
        <v>54</v>
      </c>
      <c r="I54" s="404">
        <v>57</v>
      </c>
      <c r="J54" s="404">
        <v>135</v>
      </c>
      <c r="K54" s="404">
        <v>58</v>
      </c>
      <c r="L54" s="404">
        <v>334</v>
      </c>
      <c r="M54" s="404">
        <v>116</v>
      </c>
      <c r="N54" s="404">
        <v>106</v>
      </c>
      <c r="O54" s="404">
        <v>116</v>
      </c>
      <c r="P54" s="404">
        <v>94</v>
      </c>
      <c r="Q54" s="404">
        <v>277</v>
      </c>
    </row>
    <row r="55" spans="1:17">
      <c r="A55" s="744" t="s">
        <v>1620</v>
      </c>
      <c r="B55" s="744" t="s">
        <v>1509</v>
      </c>
      <c r="C55" s="404">
        <v>557</v>
      </c>
      <c r="D55" s="404">
        <v>448</v>
      </c>
      <c r="E55" s="404">
        <v>5</v>
      </c>
      <c r="F55" s="404">
        <v>7</v>
      </c>
      <c r="G55" s="404">
        <v>74</v>
      </c>
      <c r="H55" s="404">
        <v>36</v>
      </c>
      <c r="I55" s="404">
        <v>32</v>
      </c>
      <c r="J55" s="404">
        <v>66</v>
      </c>
      <c r="K55" s="404">
        <v>9</v>
      </c>
      <c r="L55" s="404">
        <v>118</v>
      </c>
      <c r="M55" s="404">
        <v>35</v>
      </c>
      <c r="N55" s="404">
        <v>24</v>
      </c>
      <c r="O55" s="404">
        <v>42</v>
      </c>
      <c r="P55" s="404">
        <v>7</v>
      </c>
      <c r="Q55" s="404">
        <v>102</v>
      </c>
    </row>
    <row r="56" spans="1:17">
      <c r="A56" s="743" t="s">
        <v>182</v>
      </c>
      <c r="B56" s="743" t="s">
        <v>5075</v>
      </c>
      <c r="C56" s="405">
        <v>1</v>
      </c>
      <c r="D56" s="405">
        <v>1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1</v>
      </c>
      <c r="M56" s="405">
        <v>0</v>
      </c>
      <c r="N56" s="405">
        <v>0</v>
      </c>
      <c r="O56" s="405">
        <v>0</v>
      </c>
      <c r="P56" s="405">
        <v>0</v>
      </c>
      <c r="Q56" s="405">
        <v>0</v>
      </c>
    </row>
    <row r="57" spans="1:17">
      <c r="A57" s="743" t="s">
        <v>3838</v>
      </c>
      <c r="B57" s="743" t="s">
        <v>3837</v>
      </c>
      <c r="C57" s="405">
        <v>2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05">
        <v>0</v>
      </c>
      <c r="N57" s="405">
        <v>0</v>
      </c>
      <c r="O57" s="405">
        <v>0</v>
      </c>
      <c r="P57" s="405">
        <v>1</v>
      </c>
      <c r="Q57" s="405">
        <v>1</v>
      </c>
    </row>
    <row r="58" spans="1:17">
      <c r="A58" s="743" t="s">
        <v>3828</v>
      </c>
      <c r="B58" s="743" t="s">
        <v>5076</v>
      </c>
      <c r="C58" s="405">
        <v>108</v>
      </c>
      <c r="D58" s="405">
        <v>93</v>
      </c>
      <c r="E58" s="405">
        <v>0</v>
      </c>
      <c r="F58" s="405">
        <v>3</v>
      </c>
      <c r="G58" s="405">
        <v>44</v>
      </c>
      <c r="H58" s="405">
        <v>18</v>
      </c>
      <c r="I58" s="405">
        <v>3</v>
      </c>
      <c r="J58" s="405">
        <v>5</v>
      </c>
      <c r="K58" s="405">
        <v>1</v>
      </c>
      <c r="L58" s="405">
        <v>13</v>
      </c>
      <c r="M58" s="405">
        <v>5</v>
      </c>
      <c r="N58" s="405">
        <v>1</v>
      </c>
      <c r="O58" s="405">
        <v>0</v>
      </c>
      <c r="P58" s="405">
        <v>1</v>
      </c>
      <c r="Q58" s="405">
        <v>14</v>
      </c>
    </row>
    <row r="59" spans="1:17">
      <c r="A59" s="743" t="s">
        <v>3826</v>
      </c>
      <c r="B59" s="743" t="s">
        <v>5077</v>
      </c>
      <c r="C59" s="405">
        <v>42</v>
      </c>
      <c r="D59" s="405">
        <v>36</v>
      </c>
      <c r="E59" s="405">
        <v>1</v>
      </c>
      <c r="F59" s="405">
        <v>0</v>
      </c>
      <c r="G59" s="405">
        <v>11</v>
      </c>
      <c r="H59" s="405">
        <v>5</v>
      </c>
      <c r="I59" s="405">
        <v>5</v>
      </c>
      <c r="J59" s="405">
        <v>3</v>
      </c>
      <c r="K59" s="405">
        <v>1</v>
      </c>
      <c r="L59" s="405">
        <v>5</v>
      </c>
      <c r="M59" s="405">
        <v>1</v>
      </c>
      <c r="N59" s="405">
        <v>3</v>
      </c>
      <c r="O59" s="405">
        <v>1</v>
      </c>
      <c r="P59" s="405">
        <v>1</v>
      </c>
      <c r="Q59" s="405">
        <v>5</v>
      </c>
    </row>
    <row r="60" spans="1:17">
      <c r="A60" s="743" t="s">
        <v>3824</v>
      </c>
      <c r="B60" s="743" t="s">
        <v>3836</v>
      </c>
      <c r="C60" s="405">
        <v>138</v>
      </c>
      <c r="D60" s="405">
        <v>110</v>
      </c>
      <c r="E60" s="405">
        <v>2</v>
      </c>
      <c r="F60" s="405">
        <v>2</v>
      </c>
      <c r="G60" s="405">
        <v>10</v>
      </c>
      <c r="H60" s="405">
        <v>7</v>
      </c>
      <c r="I60" s="405">
        <v>17</v>
      </c>
      <c r="J60" s="405">
        <v>15</v>
      </c>
      <c r="K60" s="405">
        <v>1</v>
      </c>
      <c r="L60" s="405">
        <v>40</v>
      </c>
      <c r="M60" s="405">
        <v>11</v>
      </c>
      <c r="N60" s="405">
        <v>3</v>
      </c>
      <c r="O60" s="405">
        <v>2</v>
      </c>
      <c r="P60" s="405">
        <v>0</v>
      </c>
      <c r="Q60" s="405">
        <v>28</v>
      </c>
    </row>
    <row r="61" spans="1:17">
      <c r="A61" s="743" t="s">
        <v>3822</v>
      </c>
      <c r="B61" s="743" t="s">
        <v>3835</v>
      </c>
      <c r="C61" s="405">
        <v>130</v>
      </c>
      <c r="D61" s="405">
        <v>105</v>
      </c>
      <c r="E61" s="405">
        <v>2</v>
      </c>
      <c r="F61" s="405">
        <v>2</v>
      </c>
      <c r="G61" s="405">
        <v>8</v>
      </c>
      <c r="H61" s="405">
        <v>5</v>
      </c>
      <c r="I61" s="405">
        <v>5</v>
      </c>
      <c r="J61" s="405">
        <v>37</v>
      </c>
      <c r="K61" s="405">
        <v>2</v>
      </c>
      <c r="L61" s="405">
        <v>30</v>
      </c>
      <c r="M61" s="405">
        <v>10</v>
      </c>
      <c r="N61" s="405">
        <v>3</v>
      </c>
      <c r="O61" s="405">
        <v>1</v>
      </c>
      <c r="P61" s="405">
        <v>1</v>
      </c>
      <c r="Q61" s="405">
        <v>24</v>
      </c>
    </row>
    <row r="62" spans="1:17">
      <c r="A62" s="743" t="s">
        <v>3820</v>
      </c>
      <c r="B62" s="743" t="s">
        <v>5078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  <c r="J62" s="405">
        <v>0</v>
      </c>
      <c r="K62" s="405">
        <v>0</v>
      </c>
      <c r="L62" s="405">
        <v>0</v>
      </c>
      <c r="M62" s="405">
        <v>0</v>
      </c>
      <c r="N62" s="405">
        <v>0</v>
      </c>
      <c r="O62" s="405">
        <v>0</v>
      </c>
      <c r="P62" s="405">
        <v>0</v>
      </c>
      <c r="Q62" s="405">
        <v>0</v>
      </c>
    </row>
    <row r="63" spans="1:17">
      <c r="A63" s="743" t="s">
        <v>3834</v>
      </c>
      <c r="B63" s="743" t="s">
        <v>3833</v>
      </c>
      <c r="C63" s="405">
        <v>37</v>
      </c>
      <c r="D63" s="405">
        <v>26</v>
      </c>
      <c r="E63" s="405">
        <v>0</v>
      </c>
      <c r="F63" s="405">
        <v>0</v>
      </c>
      <c r="G63" s="405">
        <v>1</v>
      </c>
      <c r="H63" s="405">
        <v>1</v>
      </c>
      <c r="I63" s="405">
        <v>2</v>
      </c>
      <c r="J63" s="405">
        <v>3</v>
      </c>
      <c r="K63" s="405">
        <v>0</v>
      </c>
      <c r="L63" s="405">
        <v>12</v>
      </c>
      <c r="M63" s="405">
        <v>3</v>
      </c>
      <c r="N63" s="405">
        <v>4</v>
      </c>
      <c r="O63" s="405">
        <v>0</v>
      </c>
      <c r="P63" s="405">
        <v>1</v>
      </c>
      <c r="Q63" s="405">
        <v>10</v>
      </c>
    </row>
    <row r="64" spans="1:17">
      <c r="A64" s="743" t="s">
        <v>3818</v>
      </c>
      <c r="B64" s="743" t="s">
        <v>3832</v>
      </c>
      <c r="C64" s="405">
        <v>2</v>
      </c>
      <c r="D64" s="405">
        <v>2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05">
        <v>2</v>
      </c>
      <c r="N64" s="405">
        <v>0</v>
      </c>
      <c r="O64" s="405">
        <v>0</v>
      </c>
      <c r="P64" s="405">
        <v>0</v>
      </c>
      <c r="Q64" s="405">
        <v>0</v>
      </c>
    </row>
    <row r="65" spans="1:17">
      <c r="A65" s="743" t="s">
        <v>3831</v>
      </c>
      <c r="B65" s="743" t="s">
        <v>3830</v>
      </c>
      <c r="C65" s="405">
        <v>50</v>
      </c>
      <c r="D65" s="405">
        <v>39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3</v>
      </c>
      <c r="K65" s="405">
        <v>4</v>
      </c>
      <c r="L65" s="405">
        <v>17</v>
      </c>
      <c r="M65" s="405">
        <v>3</v>
      </c>
      <c r="N65" s="405">
        <v>10</v>
      </c>
      <c r="O65" s="405">
        <v>2</v>
      </c>
      <c r="P65" s="405">
        <v>0</v>
      </c>
      <c r="Q65" s="405">
        <v>11</v>
      </c>
    </row>
    <row r="66" spans="1:17">
      <c r="A66" s="743" t="s">
        <v>1622</v>
      </c>
      <c r="B66" s="743" t="s">
        <v>3829</v>
      </c>
      <c r="C66" s="405">
        <v>47</v>
      </c>
      <c r="D66" s="405">
        <v>36</v>
      </c>
      <c r="E66" s="405">
        <v>0</v>
      </c>
      <c r="F66" s="405">
        <v>0</v>
      </c>
      <c r="G66" s="405">
        <v>0</v>
      </c>
      <c r="H66" s="405">
        <v>0</v>
      </c>
      <c r="I66" s="405">
        <v>0</v>
      </c>
      <c r="J66" s="405">
        <v>0</v>
      </c>
      <c r="K66" s="405">
        <v>0</v>
      </c>
      <c r="L66" s="405">
        <v>0</v>
      </c>
      <c r="M66" s="405">
        <v>0</v>
      </c>
      <c r="N66" s="405">
        <v>0</v>
      </c>
      <c r="O66" s="405">
        <v>36</v>
      </c>
      <c r="P66" s="405">
        <v>2</v>
      </c>
      <c r="Q66" s="405">
        <v>9</v>
      </c>
    </row>
    <row r="67" spans="1:17">
      <c r="A67" s="744" t="s">
        <v>1620</v>
      </c>
      <c r="B67" s="744" t="s">
        <v>1508</v>
      </c>
      <c r="C67" s="404">
        <v>901</v>
      </c>
      <c r="D67" s="404">
        <v>641</v>
      </c>
      <c r="E67" s="404">
        <v>6</v>
      </c>
      <c r="F67" s="404">
        <v>4</v>
      </c>
      <c r="G67" s="404">
        <v>18</v>
      </c>
      <c r="H67" s="404">
        <v>18</v>
      </c>
      <c r="I67" s="404">
        <v>25</v>
      </c>
      <c r="J67" s="404">
        <v>69</v>
      </c>
      <c r="K67" s="404">
        <v>49</v>
      </c>
      <c r="L67" s="404">
        <v>216</v>
      </c>
      <c r="M67" s="404">
        <v>81</v>
      </c>
      <c r="N67" s="404">
        <v>82</v>
      </c>
      <c r="O67" s="404">
        <v>73</v>
      </c>
      <c r="P67" s="404">
        <v>87</v>
      </c>
      <c r="Q67" s="404">
        <v>173</v>
      </c>
    </row>
    <row r="68" spans="1:17">
      <c r="A68" s="743" t="s">
        <v>3828</v>
      </c>
      <c r="B68" s="743" t="s">
        <v>3827</v>
      </c>
      <c r="C68" s="405">
        <v>671</v>
      </c>
      <c r="D68" s="405">
        <v>525</v>
      </c>
      <c r="E68" s="405">
        <v>5</v>
      </c>
      <c r="F68" s="405">
        <v>4</v>
      </c>
      <c r="G68" s="405">
        <v>11</v>
      </c>
      <c r="H68" s="405">
        <v>15</v>
      </c>
      <c r="I68" s="405">
        <v>15</v>
      </c>
      <c r="J68" s="405">
        <v>45</v>
      </c>
      <c r="K68" s="405">
        <v>45</v>
      </c>
      <c r="L68" s="405">
        <v>181</v>
      </c>
      <c r="M68" s="405">
        <v>72</v>
      </c>
      <c r="N68" s="405">
        <v>70</v>
      </c>
      <c r="O68" s="405">
        <v>62</v>
      </c>
      <c r="P68" s="405">
        <v>18</v>
      </c>
      <c r="Q68" s="405">
        <v>128</v>
      </c>
    </row>
    <row r="69" spans="1:17">
      <c r="A69" s="743" t="s">
        <v>3826</v>
      </c>
      <c r="B69" s="743" t="s">
        <v>3825</v>
      </c>
      <c r="C69" s="405">
        <v>230</v>
      </c>
      <c r="D69" s="405">
        <v>116</v>
      </c>
      <c r="E69" s="405">
        <v>1</v>
      </c>
      <c r="F69" s="405">
        <v>0</v>
      </c>
      <c r="G69" s="405">
        <v>7</v>
      </c>
      <c r="H69" s="405">
        <v>3</v>
      </c>
      <c r="I69" s="405">
        <v>10</v>
      </c>
      <c r="J69" s="405">
        <v>24</v>
      </c>
      <c r="K69" s="405">
        <v>4</v>
      </c>
      <c r="L69" s="405">
        <v>35</v>
      </c>
      <c r="M69" s="405">
        <v>9</v>
      </c>
      <c r="N69" s="405">
        <v>12</v>
      </c>
      <c r="O69" s="405">
        <v>11</v>
      </c>
      <c r="P69" s="405">
        <v>69</v>
      </c>
      <c r="Q69" s="405">
        <v>45</v>
      </c>
    </row>
    <row r="70" spans="1:17">
      <c r="A70" s="743" t="s">
        <v>3824</v>
      </c>
      <c r="B70" s="743" t="s">
        <v>3823</v>
      </c>
      <c r="C70" s="405">
        <v>0</v>
      </c>
      <c r="D70" s="405">
        <v>0</v>
      </c>
      <c r="E70" s="405">
        <v>0</v>
      </c>
      <c r="F70" s="405">
        <v>0</v>
      </c>
      <c r="G70" s="405">
        <v>0</v>
      </c>
      <c r="H70" s="405">
        <v>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  <c r="N70" s="405">
        <v>0</v>
      </c>
      <c r="O70" s="405">
        <v>0</v>
      </c>
      <c r="P70" s="405">
        <v>0</v>
      </c>
      <c r="Q70" s="405">
        <v>0</v>
      </c>
    </row>
    <row r="71" spans="1:17">
      <c r="A71" s="743" t="s">
        <v>3822</v>
      </c>
      <c r="B71" s="743" t="s">
        <v>3821</v>
      </c>
      <c r="C71" s="405">
        <v>0</v>
      </c>
      <c r="D71" s="405">
        <v>0</v>
      </c>
      <c r="E71" s="405">
        <v>0</v>
      </c>
      <c r="F71" s="405">
        <v>0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0</v>
      </c>
      <c r="O71" s="405">
        <v>0</v>
      </c>
      <c r="P71" s="405">
        <v>0</v>
      </c>
      <c r="Q71" s="405">
        <v>0</v>
      </c>
    </row>
    <row r="72" spans="1:17">
      <c r="A72" s="743" t="s">
        <v>3820</v>
      </c>
      <c r="B72" s="743" t="s">
        <v>3819</v>
      </c>
      <c r="C72" s="405">
        <v>0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5">
        <v>0</v>
      </c>
      <c r="O72" s="405">
        <v>0</v>
      </c>
      <c r="P72" s="405">
        <v>0</v>
      </c>
      <c r="Q72" s="405">
        <v>0</v>
      </c>
    </row>
    <row r="73" spans="1:17">
      <c r="A73" s="743" t="s">
        <v>3818</v>
      </c>
      <c r="B73" s="743" t="s">
        <v>3817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405">
        <v>0</v>
      </c>
      <c r="P73" s="405">
        <v>0</v>
      </c>
      <c r="Q73" s="405">
        <v>0</v>
      </c>
    </row>
    <row r="74" spans="1:17">
      <c r="A74" s="743" t="s">
        <v>1622</v>
      </c>
      <c r="B74" s="743" t="s">
        <v>5079</v>
      </c>
      <c r="C74" s="405">
        <v>3</v>
      </c>
      <c r="D74" s="405">
        <v>1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  <c r="O74" s="405">
        <v>1</v>
      </c>
      <c r="P74" s="405">
        <v>0</v>
      </c>
      <c r="Q74" s="405">
        <v>2</v>
      </c>
    </row>
    <row r="75" spans="1:17">
      <c r="A75" s="407"/>
      <c r="B75" s="407"/>
      <c r="C75" s="407"/>
      <c r="D75" s="407"/>
      <c r="E75" s="407"/>
      <c r="F75" s="407"/>
      <c r="G75" s="407"/>
      <c r="H75" s="407"/>
      <c r="I75" s="407"/>
      <c r="J75" s="407"/>
      <c r="K75" s="407"/>
      <c r="L75" s="407"/>
      <c r="M75" s="407"/>
      <c r="N75" s="407"/>
      <c r="O75" s="407"/>
      <c r="P75" s="407"/>
      <c r="Q75" s="407"/>
    </row>
    <row r="76" spans="1:17">
      <c r="A76" s="744" t="s">
        <v>1620</v>
      </c>
      <c r="B76" s="744" t="s">
        <v>3816</v>
      </c>
      <c r="C76" s="404">
        <v>43</v>
      </c>
      <c r="D76" s="404">
        <v>7</v>
      </c>
      <c r="E76" s="404">
        <v>0</v>
      </c>
      <c r="F76" s="404">
        <v>0</v>
      </c>
      <c r="G76" s="404">
        <v>1</v>
      </c>
      <c r="H76" s="404">
        <v>0</v>
      </c>
      <c r="I76" s="404">
        <v>1</v>
      </c>
      <c r="J76" s="404">
        <v>1</v>
      </c>
      <c r="K76" s="404">
        <v>1</v>
      </c>
      <c r="L76" s="404">
        <v>1</v>
      </c>
      <c r="M76" s="404">
        <v>0</v>
      </c>
      <c r="N76" s="404">
        <v>2</v>
      </c>
      <c r="O76" s="404">
        <v>0</v>
      </c>
      <c r="P76" s="404">
        <v>0</v>
      </c>
      <c r="Q76" s="404">
        <v>36</v>
      </c>
    </row>
    <row r="77" spans="1:17">
      <c r="A77" s="744" t="s">
        <v>1620</v>
      </c>
      <c r="B77" s="744" t="s">
        <v>1509</v>
      </c>
      <c r="C77" s="404">
        <v>2</v>
      </c>
      <c r="D77" s="404">
        <v>2</v>
      </c>
      <c r="E77" s="404">
        <v>0</v>
      </c>
      <c r="F77" s="404">
        <v>0</v>
      </c>
      <c r="G77" s="404">
        <v>0</v>
      </c>
      <c r="H77" s="404">
        <v>0</v>
      </c>
      <c r="I77" s="404">
        <v>0</v>
      </c>
      <c r="J77" s="404">
        <v>1</v>
      </c>
      <c r="K77" s="404">
        <v>1</v>
      </c>
      <c r="L77" s="404">
        <v>0</v>
      </c>
      <c r="M77" s="404">
        <v>0</v>
      </c>
      <c r="N77" s="404">
        <v>0</v>
      </c>
      <c r="O77" s="404">
        <v>0</v>
      </c>
      <c r="P77" s="404">
        <v>0</v>
      </c>
      <c r="Q77" s="404">
        <v>0</v>
      </c>
    </row>
    <row r="78" spans="1:17">
      <c r="A78" s="744" t="s">
        <v>1620</v>
      </c>
      <c r="B78" s="744" t="s">
        <v>1508</v>
      </c>
      <c r="C78" s="404">
        <v>7</v>
      </c>
      <c r="D78" s="404">
        <v>5</v>
      </c>
      <c r="E78" s="404">
        <v>0</v>
      </c>
      <c r="F78" s="404">
        <v>0</v>
      </c>
      <c r="G78" s="404">
        <v>1</v>
      </c>
      <c r="H78" s="404">
        <v>0</v>
      </c>
      <c r="I78" s="404">
        <v>1</v>
      </c>
      <c r="J78" s="404">
        <v>0</v>
      </c>
      <c r="K78" s="404">
        <v>0</v>
      </c>
      <c r="L78" s="404">
        <v>1</v>
      </c>
      <c r="M78" s="404">
        <v>0</v>
      </c>
      <c r="N78" s="404">
        <v>2</v>
      </c>
      <c r="O78" s="404">
        <v>0</v>
      </c>
      <c r="P78" s="404">
        <v>0</v>
      </c>
      <c r="Q78" s="404">
        <v>2</v>
      </c>
    </row>
    <row r="79" spans="1:17">
      <c r="A79" s="743" t="s">
        <v>1622</v>
      </c>
      <c r="B79" s="743" t="s">
        <v>5079</v>
      </c>
      <c r="C79" s="405">
        <v>34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5">
        <v>0</v>
      </c>
      <c r="O79" s="405">
        <v>0</v>
      </c>
      <c r="P79" s="405">
        <v>0</v>
      </c>
      <c r="Q79" s="405">
        <v>34</v>
      </c>
    </row>
    <row r="80" spans="1:17">
      <c r="A80" s="407"/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</row>
    <row r="81" spans="1:17">
      <c r="A81" s="869" t="s">
        <v>4082</v>
      </c>
      <c r="B81" s="407"/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</row>
  </sheetData>
  <mergeCells count="4">
    <mergeCell ref="C5:P5"/>
    <mergeCell ref="D6:P6"/>
    <mergeCell ref="B2:Q2"/>
    <mergeCell ref="B3:P3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57" orientation="landscape" r:id="rId1"/>
  <headerFooter alignWithMargins="0"/>
  <rowBreaks count="2" manualBreakCount="2">
    <brk id="28" max="16383" man="1"/>
    <brk id="49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>
  <sheetPr codeName="Hoja107">
    <outlinePr summaryBelow="0" summaryRight="0"/>
  </sheetPr>
  <dimension ref="A1:P10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9.6640625" style="35" customWidth="1"/>
    <col min="2" max="2" width="5.109375" style="35" bestFit="1" customWidth="1"/>
    <col min="3" max="3" width="9.6640625" style="35" customWidth="1"/>
    <col min="4" max="4" width="10.6640625" style="35" customWidth="1"/>
    <col min="5" max="5" width="9.33203125" style="35" customWidth="1"/>
    <col min="6" max="6" width="11.88671875" style="35" bestFit="1" customWidth="1"/>
    <col min="7" max="7" width="10" style="35" bestFit="1" customWidth="1"/>
    <col min="8" max="8" width="13.44140625" style="35" bestFit="1" customWidth="1"/>
    <col min="9" max="9" width="9.109375" style="35" bestFit="1" customWidth="1"/>
    <col min="10" max="11" width="13.6640625" style="35" customWidth="1"/>
    <col min="12" max="12" width="11.5546875" style="35" customWidth="1"/>
    <col min="13" max="14" width="12.33203125" style="35" bestFit="1" customWidth="1"/>
    <col min="15" max="15" width="12.33203125" style="35" customWidth="1"/>
    <col min="16" max="16" width="11.33203125" style="35" bestFit="1" customWidth="1"/>
    <col min="17" max="256" width="8.88671875" style="35"/>
    <col min="257" max="257" width="29.6640625" style="35" customWidth="1"/>
    <col min="258" max="258" width="5.109375" style="35" bestFit="1" customWidth="1"/>
    <col min="259" max="259" width="9.6640625" style="35" customWidth="1"/>
    <col min="260" max="260" width="10.6640625" style="35" customWidth="1"/>
    <col min="261" max="261" width="9.33203125" style="35" customWidth="1"/>
    <col min="262" max="262" width="11.88671875" style="35" bestFit="1" customWidth="1"/>
    <col min="263" max="263" width="10" style="35" bestFit="1" customWidth="1"/>
    <col min="264" max="264" width="13.44140625" style="35" bestFit="1" customWidth="1"/>
    <col min="265" max="265" width="9.109375" style="35" bestFit="1" customWidth="1"/>
    <col min="266" max="267" width="13.6640625" style="35" customWidth="1"/>
    <col min="268" max="268" width="11.5546875" style="35" customWidth="1"/>
    <col min="269" max="270" width="12.33203125" style="35" bestFit="1" customWidth="1"/>
    <col min="271" max="271" width="12.33203125" style="35" customWidth="1"/>
    <col min="272" max="272" width="11.33203125" style="35" bestFit="1" customWidth="1"/>
    <col min="273" max="512" width="8.88671875" style="35"/>
    <col min="513" max="513" width="29.6640625" style="35" customWidth="1"/>
    <col min="514" max="514" width="5.109375" style="35" bestFit="1" customWidth="1"/>
    <col min="515" max="515" width="9.6640625" style="35" customWidth="1"/>
    <col min="516" max="516" width="10.6640625" style="35" customWidth="1"/>
    <col min="517" max="517" width="9.33203125" style="35" customWidth="1"/>
    <col min="518" max="518" width="11.88671875" style="35" bestFit="1" customWidth="1"/>
    <col min="519" max="519" width="10" style="35" bestFit="1" customWidth="1"/>
    <col min="520" max="520" width="13.44140625" style="35" bestFit="1" customWidth="1"/>
    <col min="521" max="521" width="9.109375" style="35" bestFit="1" customWidth="1"/>
    <col min="522" max="523" width="13.6640625" style="35" customWidth="1"/>
    <col min="524" max="524" width="11.5546875" style="35" customWidth="1"/>
    <col min="525" max="526" width="12.33203125" style="35" bestFit="1" customWidth="1"/>
    <col min="527" max="527" width="12.33203125" style="35" customWidth="1"/>
    <col min="528" max="528" width="11.33203125" style="35" bestFit="1" customWidth="1"/>
    <col min="529" max="768" width="8.88671875" style="35"/>
    <col min="769" max="769" width="29.6640625" style="35" customWidth="1"/>
    <col min="770" max="770" width="5.109375" style="35" bestFit="1" customWidth="1"/>
    <col min="771" max="771" width="9.6640625" style="35" customWidth="1"/>
    <col min="772" max="772" width="10.6640625" style="35" customWidth="1"/>
    <col min="773" max="773" width="9.33203125" style="35" customWidth="1"/>
    <col min="774" max="774" width="11.88671875" style="35" bestFit="1" customWidth="1"/>
    <col min="775" max="775" width="10" style="35" bestFit="1" customWidth="1"/>
    <col min="776" max="776" width="13.44140625" style="35" bestFit="1" customWidth="1"/>
    <col min="777" max="777" width="9.109375" style="35" bestFit="1" customWidth="1"/>
    <col min="778" max="779" width="13.6640625" style="35" customWidth="1"/>
    <col min="780" max="780" width="11.5546875" style="35" customWidth="1"/>
    <col min="781" max="782" width="12.33203125" style="35" bestFit="1" customWidth="1"/>
    <col min="783" max="783" width="12.33203125" style="35" customWidth="1"/>
    <col min="784" max="784" width="11.33203125" style="35" bestFit="1" customWidth="1"/>
    <col min="785" max="1024" width="8.88671875" style="35"/>
    <col min="1025" max="1025" width="29.6640625" style="35" customWidth="1"/>
    <col min="1026" max="1026" width="5.109375" style="35" bestFit="1" customWidth="1"/>
    <col min="1027" max="1027" width="9.6640625" style="35" customWidth="1"/>
    <col min="1028" max="1028" width="10.6640625" style="35" customWidth="1"/>
    <col min="1029" max="1029" width="9.33203125" style="35" customWidth="1"/>
    <col min="1030" max="1030" width="11.88671875" style="35" bestFit="1" customWidth="1"/>
    <col min="1031" max="1031" width="10" style="35" bestFit="1" customWidth="1"/>
    <col min="1032" max="1032" width="13.44140625" style="35" bestFit="1" customWidth="1"/>
    <col min="1033" max="1033" width="9.109375" style="35" bestFit="1" customWidth="1"/>
    <col min="1034" max="1035" width="13.6640625" style="35" customWidth="1"/>
    <col min="1036" max="1036" width="11.5546875" style="35" customWidth="1"/>
    <col min="1037" max="1038" width="12.33203125" style="35" bestFit="1" customWidth="1"/>
    <col min="1039" max="1039" width="12.33203125" style="35" customWidth="1"/>
    <col min="1040" max="1040" width="11.33203125" style="35" bestFit="1" customWidth="1"/>
    <col min="1041" max="1280" width="8.88671875" style="35"/>
    <col min="1281" max="1281" width="29.6640625" style="35" customWidth="1"/>
    <col min="1282" max="1282" width="5.109375" style="35" bestFit="1" customWidth="1"/>
    <col min="1283" max="1283" width="9.6640625" style="35" customWidth="1"/>
    <col min="1284" max="1284" width="10.6640625" style="35" customWidth="1"/>
    <col min="1285" max="1285" width="9.33203125" style="35" customWidth="1"/>
    <col min="1286" max="1286" width="11.88671875" style="35" bestFit="1" customWidth="1"/>
    <col min="1287" max="1287" width="10" style="35" bestFit="1" customWidth="1"/>
    <col min="1288" max="1288" width="13.44140625" style="35" bestFit="1" customWidth="1"/>
    <col min="1289" max="1289" width="9.109375" style="35" bestFit="1" customWidth="1"/>
    <col min="1290" max="1291" width="13.6640625" style="35" customWidth="1"/>
    <col min="1292" max="1292" width="11.5546875" style="35" customWidth="1"/>
    <col min="1293" max="1294" width="12.33203125" style="35" bestFit="1" customWidth="1"/>
    <col min="1295" max="1295" width="12.33203125" style="35" customWidth="1"/>
    <col min="1296" max="1296" width="11.33203125" style="35" bestFit="1" customWidth="1"/>
    <col min="1297" max="1536" width="8.88671875" style="35"/>
    <col min="1537" max="1537" width="29.6640625" style="35" customWidth="1"/>
    <col min="1538" max="1538" width="5.109375" style="35" bestFit="1" customWidth="1"/>
    <col min="1539" max="1539" width="9.6640625" style="35" customWidth="1"/>
    <col min="1540" max="1540" width="10.6640625" style="35" customWidth="1"/>
    <col min="1541" max="1541" width="9.33203125" style="35" customWidth="1"/>
    <col min="1542" max="1542" width="11.88671875" style="35" bestFit="1" customWidth="1"/>
    <col min="1543" max="1543" width="10" style="35" bestFit="1" customWidth="1"/>
    <col min="1544" max="1544" width="13.44140625" style="35" bestFit="1" customWidth="1"/>
    <col min="1545" max="1545" width="9.109375" style="35" bestFit="1" customWidth="1"/>
    <col min="1546" max="1547" width="13.6640625" style="35" customWidth="1"/>
    <col min="1548" max="1548" width="11.5546875" style="35" customWidth="1"/>
    <col min="1549" max="1550" width="12.33203125" style="35" bestFit="1" customWidth="1"/>
    <col min="1551" max="1551" width="12.33203125" style="35" customWidth="1"/>
    <col min="1552" max="1552" width="11.33203125" style="35" bestFit="1" customWidth="1"/>
    <col min="1553" max="1792" width="8.88671875" style="35"/>
    <col min="1793" max="1793" width="29.6640625" style="35" customWidth="1"/>
    <col min="1794" max="1794" width="5.109375" style="35" bestFit="1" customWidth="1"/>
    <col min="1795" max="1795" width="9.6640625" style="35" customWidth="1"/>
    <col min="1796" max="1796" width="10.6640625" style="35" customWidth="1"/>
    <col min="1797" max="1797" width="9.33203125" style="35" customWidth="1"/>
    <col min="1798" max="1798" width="11.88671875" style="35" bestFit="1" customWidth="1"/>
    <col min="1799" max="1799" width="10" style="35" bestFit="1" customWidth="1"/>
    <col min="1800" max="1800" width="13.44140625" style="35" bestFit="1" customWidth="1"/>
    <col min="1801" max="1801" width="9.109375" style="35" bestFit="1" customWidth="1"/>
    <col min="1802" max="1803" width="13.6640625" style="35" customWidth="1"/>
    <col min="1804" max="1804" width="11.5546875" style="35" customWidth="1"/>
    <col min="1805" max="1806" width="12.33203125" style="35" bestFit="1" customWidth="1"/>
    <col min="1807" max="1807" width="12.33203125" style="35" customWidth="1"/>
    <col min="1808" max="1808" width="11.33203125" style="35" bestFit="1" customWidth="1"/>
    <col min="1809" max="2048" width="8.88671875" style="35"/>
    <col min="2049" max="2049" width="29.6640625" style="35" customWidth="1"/>
    <col min="2050" max="2050" width="5.109375" style="35" bestFit="1" customWidth="1"/>
    <col min="2051" max="2051" width="9.6640625" style="35" customWidth="1"/>
    <col min="2052" max="2052" width="10.6640625" style="35" customWidth="1"/>
    <col min="2053" max="2053" width="9.33203125" style="35" customWidth="1"/>
    <col min="2054" max="2054" width="11.88671875" style="35" bestFit="1" customWidth="1"/>
    <col min="2055" max="2055" width="10" style="35" bestFit="1" customWidth="1"/>
    <col min="2056" max="2056" width="13.44140625" style="35" bestFit="1" customWidth="1"/>
    <col min="2057" max="2057" width="9.109375" style="35" bestFit="1" customWidth="1"/>
    <col min="2058" max="2059" width="13.6640625" style="35" customWidth="1"/>
    <col min="2060" max="2060" width="11.5546875" style="35" customWidth="1"/>
    <col min="2061" max="2062" width="12.33203125" style="35" bestFit="1" customWidth="1"/>
    <col min="2063" max="2063" width="12.33203125" style="35" customWidth="1"/>
    <col min="2064" max="2064" width="11.33203125" style="35" bestFit="1" customWidth="1"/>
    <col min="2065" max="2304" width="8.88671875" style="35"/>
    <col min="2305" max="2305" width="29.6640625" style="35" customWidth="1"/>
    <col min="2306" max="2306" width="5.109375" style="35" bestFit="1" customWidth="1"/>
    <col min="2307" max="2307" width="9.6640625" style="35" customWidth="1"/>
    <col min="2308" max="2308" width="10.6640625" style="35" customWidth="1"/>
    <col min="2309" max="2309" width="9.33203125" style="35" customWidth="1"/>
    <col min="2310" max="2310" width="11.88671875" style="35" bestFit="1" customWidth="1"/>
    <col min="2311" max="2311" width="10" style="35" bestFit="1" customWidth="1"/>
    <col min="2312" max="2312" width="13.44140625" style="35" bestFit="1" customWidth="1"/>
    <col min="2313" max="2313" width="9.109375" style="35" bestFit="1" customWidth="1"/>
    <col min="2314" max="2315" width="13.6640625" style="35" customWidth="1"/>
    <col min="2316" max="2316" width="11.5546875" style="35" customWidth="1"/>
    <col min="2317" max="2318" width="12.33203125" style="35" bestFit="1" customWidth="1"/>
    <col min="2319" max="2319" width="12.33203125" style="35" customWidth="1"/>
    <col min="2320" max="2320" width="11.33203125" style="35" bestFit="1" customWidth="1"/>
    <col min="2321" max="2560" width="8.88671875" style="35"/>
    <col min="2561" max="2561" width="29.6640625" style="35" customWidth="1"/>
    <col min="2562" max="2562" width="5.109375" style="35" bestFit="1" customWidth="1"/>
    <col min="2563" max="2563" width="9.6640625" style="35" customWidth="1"/>
    <col min="2564" max="2564" width="10.6640625" style="35" customWidth="1"/>
    <col min="2565" max="2565" width="9.33203125" style="35" customWidth="1"/>
    <col min="2566" max="2566" width="11.88671875" style="35" bestFit="1" customWidth="1"/>
    <col min="2567" max="2567" width="10" style="35" bestFit="1" customWidth="1"/>
    <col min="2568" max="2568" width="13.44140625" style="35" bestFit="1" customWidth="1"/>
    <col min="2569" max="2569" width="9.109375" style="35" bestFit="1" customWidth="1"/>
    <col min="2570" max="2571" width="13.6640625" style="35" customWidth="1"/>
    <col min="2572" max="2572" width="11.5546875" style="35" customWidth="1"/>
    <col min="2573" max="2574" width="12.33203125" style="35" bestFit="1" customWidth="1"/>
    <col min="2575" max="2575" width="12.33203125" style="35" customWidth="1"/>
    <col min="2576" max="2576" width="11.33203125" style="35" bestFit="1" customWidth="1"/>
    <col min="2577" max="2816" width="8.88671875" style="35"/>
    <col min="2817" max="2817" width="29.6640625" style="35" customWidth="1"/>
    <col min="2818" max="2818" width="5.109375" style="35" bestFit="1" customWidth="1"/>
    <col min="2819" max="2819" width="9.6640625" style="35" customWidth="1"/>
    <col min="2820" max="2820" width="10.6640625" style="35" customWidth="1"/>
    <col min="2821" max="2821" width="9.33203125" style="35" customWidth="1"/>
    <col min="2822" max="2822" width="11.88671875" style="35" bestFit="1" customWidth="1"/>
    <col min="2823" max="2823" width="10" style="35" bestFit="1" customWidth="1"/>
    <col min="2824" max="2824" width="13.44140625" style="35" bestFit="1" customWidth="1"/>
    <col min="2825" max="2825" width="9.109375" style="35" bestFit="1" customWidth="1"/>
    <col min="2826" max="2827" width="13.6640625" style="35" customWidth="1"/>
    <col min="2828" max="2828" width="11.5546875" style="35" customWidth="1"/>
    <col min="2829" max="2830" width="12.33203125" style="35" bestFit="1" customWidth="1"/>
    <col min="2831" max="2831" width="12.33203125" style="35" customWidth="1"/>
    <col min="2832" max="2832" width="11.33203125" style="35" bestFit="1" customWidth="1"/>
    <col min="2833" max="3072" width="8.88671875" style="35"/>
    <col min="3073" max="3073" width="29.6640625" style="35" customWidth="1"/>
    <col min="3074" max="3074" width="5.109375" style="35" bestFit="1" customWidth="1"/>
    <col min="3075" max="3075" width="9.6640625" style="35" customWidth="1"/>
    <col min="3076" max="3076" width="10.6640625" style="35" customWidth="1"/>
    <col min="3077" max="3077" width="9.33203125" style="35" customWidth="1"/>
    <col min="3078" max="3078" width="11.88671875" style="35" bestFit="1" customWidth="1"/>
    <col min="3079" max="3079" width="10" style="35" bestFit="1" customWidth="1"/>
    <col min="3080" max="3080" width="13.44140625" style="35" bestFit="1" customWidth="1"/>
    <col min="3081" max="3081" width="9.109375" style="35" bestFit="1" customWidth="1"/>
    <col min="3082" max="3083" width="13.6640625" style="35" customWidth="1"/>
    <col min="3084" max="3084" width="11.5546875" style="35" customWidth="1"/>
    <col min="3085" max="3086" width="12.33203125" style="35" bestFit="1" customWidth="1"/>
    <col min="3087" max="3087" width="12.33203125" style="35" customWidth="1"/>
    <col min="3088" max="3088" width="11.33203125" style="35" bestFit="1" customWidth="1"/>
    <col min="3089" max="3328" width="8.88671875" style="35"/>
    <col min="3329" max="3329" width="29.6640625" style="35" customWidth="1"/>
    <col min="3330" max="3330" width="5.109375" style="35" bestFit="1" customWidth="1"/>
    <col min="3331" max="3331" width="9.6640625" style="35" customWidth="1"/>
    <col min="3332" max="3332" width="10.6640625" style="35" customWidth="1"/>
    <col min="3333" max="3333" width="9.33203125" style="35" customWidth="1"/>
    <col min="3334" max="3334" width="11.88671875" style="35" bestFit="1" customWidth="1"/>
    <col min="3335" max="3335" width="10" style="35" bestFit="1" customWidth="1"/>
    <col min="3336" max="3336" width="13.44140625" style="35" bestFit="1" customWidth="1"/>
    <col min="3337" max="3337" width="9.109375" style="35" bestFit="1" customWidth="1"/>
    <col min="3338" max="3339" width="13.6640625" style="35" customWidth="1"/>
    <col min="3340" max="3340" width="11.5546875" style="35" customWidth="1"/>
    <col min="3341" max="3342" width="12.33203125" style="35" bestFit="1" customWidth="1"/>
    <col min="3343" max="3343" width="12.33203125" style="35" customWidth="1"/>
    <col min="3344" max="3344" width="11.33203125" style="35" bestFit="1" customWidth="1"/>
    <col min="3345" max="3584" width="8.88671875" style="35"/>
    <col min="3585" max="3585" width="29.6640625" style="35" customWidth="1"/>
    <col min="3586" max="3586" width="5.109375" style="35" bestFit="1" customWidth="1"/>
    <col min="3587" max="3587" width="9.6640625" style="35" customWidth="1"/>
    <col min="3588" max="3588" width="10.6640625" style="35" customWidth="1"/>
    <col min="3589" max="3589" width="9.33203125" style="35" customWidth="1"/>
    <col min="3590" max="3590" width="11.88671875" style="35" bestFit="1" customWidth="1"/>
    <col min="3591" max="3591" width="10" style="35" bestFit="1" customWidth="1"/>
    <col min="3592" max="3592" width="13.44140625" style="35" bestFit="1" customWidth="1"/>
    <col min="3593" max="3593" width="9.109375" style="35" bestFit="1" customWidth="1"/>
    <col min="3594" max="3595" width="13.6640625" style="35" customWidth="1"/>
    <col min="3596" max="3596" width="11.5546875" style="35" customWidth="1"/>
    <col min="3597" max="3598" width="12.33203125" style="35" bestFit="1" customWidth="1"/>
    <col min="3599" max="3599" width="12.33203125" style="35" customWidth="1"/>
    <col min="3600" max="3600" width="11.33203125" style="35" bestFit="1" customWidth="1"/>
    <col min="3601" max="3840" width="8.88671875" style="35"/>
    <col min="3841" max="3841" width="29.6640625" style="35" customWidth="1"/>
    <col min="3842" max="3842" width="5.109375" style="35" bestFit="1" customWidth="1"/>
    <col min="3843" max="3843" width="9.6640625" style="35" customWidth="1"/>
    <col min="3844" max="3844" width="10.6640625" style="35" customWidth="1"/>
    <col min="3845" max="3845" width="9.33203125" style="35" customWidth="1"/>
    <col min="3846" max="3846" width="11.88671875" style="35" bestFit="1" customWidth="1"/>
    <col min="3847" max="3847" width="10" style="35" bestFit="1" customWidth="1"/>
    <col min="3848" max="3848" width="13.44140625" style="35" bestFit="1" customWidth="1"/>
    <col min="3849" max="3849" width="9.109375" style="35" bestFit="1" customWidth="1"/>
    <col min="3850" max="3851" width="13.6640625" style="35" customWidth="1"/>
    <col min="3852" max="3852" width="11.5546875" style="35" customWidth="1"/>
    <col min="3853" max="3854" width="12.33203125" style="35" bestFit="1" customWidth="1"/>
    <col min="3855" max="3855" width="12.33203125" style="35" customWidth="1"/>
    <col min="3856" max="3856" width="11.33203125" style="35" bestFit="1" customWidth="1"/>
    <col min="3857" max="4096" width="8.88671875" style="35"/>
    <col min="4097" max="4097" width="29.6640625" style="35" customWidth="1"/>
    <col min="4098" max="4098" width="5.109375" style="35" bestFit="1" customWidth="1"/>
    <col min="4099" max="4099" width="9.6640625" style="35" customWidth="1"/>
    <col min="4100" max="4100" width="10.6640625" style="35" customWidth="1"/>
    <col min="4101" max="4101" width="9.33203125" style="35" customWidth="1"/>
    <col min="4102" max="4102" width="11.88671875" style="35" bestFit="1" customWidth="1"/>
    <col min="4103" max="4103" width="10" style="35" bestFit="1" customWidth="1"/>
    <col min="4104" max="4104" width="13.44140625" style="35" bestFit="1" customWidth="1"/>
    <col min="4105" max="4105" width="9.109375" style="35" bestFit="1" customWidth="1"/>
    <col min="4106" max="4107" width="13.6640625" style="35" customWidth="1"/>
    <col min="4108" max="4108" width="11.5546875" style="35" customWidth="1"/>
    <col min="4109" max="4110" width="12.33203125" style="35" bestFit="1" customWidth="1"/>
    <col min="4111" max="4111" width="12.33203125" style="35" customWidth="1"/>
    <col min="4112" max="4112" width="11.33203125" style="35" bestFit="1" customWidth="1"/>
    <col min="4113" max="4352" width="8.88671875" style="35"/>
    <col min="4353" max="4353" width="29.6640625" style="35" customWidth="1"/>
    <col min="4354" max="4354" width="5.109375" style="35" bestFit="1" customWidth="1"/>
    <col min="4355" max="4355" width="9.6640625" style="35" customWidth="1"/>
    <col min="4356" max="4356" width="10.6640625" style="35" customWidth="1"/>
    <col min="4357" max="4357" width="9.33203125" style="35" customWidth="1"/>
    <col min="4358" max="4358" width="11.88671875" style="35" bestFit="1" customWidth="1"/>
    <col min="4359" max="4359" width="10" style="35" bestFit="1" customWidth="1"/>
    <col min="4360" max="4360" width="13.44140625" style="35" bestFit="1" customWidth="1"/>
    <col min="4361" max="4361" width="9.109375" style="35" bestFit="1" customWidth="1"/>
    <col min="4362" max="4363" width="13.6640625" style="35" customWidth="1"/>
    <col min="4364" max="4364" width="11.5546875" style="35" customWidth="1"/>
    <col min="4365" max="4366" width="12.33203125" style="35" bestFit="1" customWidth="1"/>
    <col min="4367" max="4367" width="12.33203125" style="35" customWidth="1"/>
    <col min="4368" max="4368" width="11.33203125" style="35" bestFit="1" customWidth="1"/>
    <col min="4369" max="4608" width="8.88671875" style="35"/>
    <col min="4609" max="4609" width="29.6640625" style="35" customWidth="1"/>
    <col min="4610" max="4610" width="5.109375" style="35" bestFit="1" customWidth="1"/>
    <col min="4611" max="4611" width="9.6640625" style="35" customWidth="1"/>
    <col min="4612" max="4612" width="10.6640625" style="35" customWidth="1"/>
    <col min="4613" max="4613" width="9.33203125" style="35" customWidth="1"/>
    <col min="4614" max="4614" width="11.88671875" style="35" bestFit="1" customWidth="1"/>
    <col min="4615" max="4615" width="10" style="35" bestFit="1" customWidth="1"/>
    <col min="4616" max="4616" width="13.44140625" style="35" bestFit="1" customWidth="1"/>
    <col min="4617" max="4617" width="9.109375" style="35" bestFit="1" customWidth="1"/>
    <col min="4618" max="4619" width="13.6640625" style="35" customWidth="1"/>
    <col min="4620" max="4620" width="11.5546875" style="35" customWidth="1"/>
    <col min="4621" max="4622" width="12.33203125" style="35" bestFit="1" customWidth="1"/>
    <col min="4623" max="4623" width="12.33203125" style="35" customWidth="1"/>
    <col min="4624" max="4624" width="11.33203125" style="35" bestFit="1" customWidth="1"/>
    <col min="4625" max="4864" width="8.88671875" style="35"/>
    <col min="4865" max="4865" width="29.6640625" style="35" customWidth="1"/>
    <col min="4866" max="4866" width="5.109375" style="35" bestFit="1" customWidth="1"/>
    <col min="4867" max="4867" width="9.6640625" style="35" customWidth="1"/>
    <col min="4868" max="4868" width="10.6640625" style="35" customWidth="1"/>
    <col min="4869" max="4869" width="9.33203125" style="35" customWidth="1"/>
    <col min="4870" max="4870" width="11.88671875" style="35" bestFit="1" customWidth="1"/>
    <col min="4871" max="4871" width="10" style="35" bestFit="1" customWidth="1"/>
    <col min="4872" max="4872" width="13.44140625" style="35" bestFit="1" customWidth="1"/>
    <col min="4873" max="4873" width="9.109375" style="35" bestFit="1" customWidth="1"/>
    <col min="4874" max="4875" width="13.6640625" style="35" customWidth="1"/>
    <col min="4876" max="4876" width="11.5546875" style="35" customWidth="1"/>
    <col min="4877" max="4878" width="12.33203125" style="35" bestFit="1" customWidth="1"/>
    <col min="4879" max="4879" width="12.33203125" style="35" customWidth="1"/>
    <col min="4880" max="4880" width="11.33203125" style="35" bestFit="1" customWidth="1"/>
    <col min="4881" max="5120" width="8.88671875" style="35"/>
    <col min="5121" max="5121" width="29.6640625" style="35" customWidth="1"/>
    <col min="5122" max="5122" width="5.109375" style="35" bestFit="1" customWidth="1"/>
    <col min="5123" max="5123" width="9.6640625" style="35" customWidth="1"/>
    <col min="5124" max="5124" width="10.6640625" style="35" customWidth="1"/>
    <col min="5125" max="5125" width="9.33203125" style="35" customWidth="1"/>
    <col min="5126" max="5126" width="11.88671875" style="35" bestFit="1" customWidth="1"/>
    <col min="5127" max="5127" width="10" style="35" bestFit="1" customWidth="1"/>
    <col min="5128" max="5128" width="13.44140625" style="35" bestFit="1" customWidth="1"/>
    <col min="5129" max="5129" width="9.109375" style="35" bestFit="1" customWidth="1"/>
    <col min="5130" max="5131" width="13.6640625" style="35" customWidth="1"/>
    <col min="5132" max="5132" width="11.5546875" style="35" customWidth="1"/>
    <col min="5133" max="5134" width="12.33203125" style="35" bestFit="1" customWidth="1"/>
    <col min="5135" max="5135" width="12.33203125" style="35" customWidth="1"/>
    <col min="5136" max="5136" width="11.33203125" style="35" bestFit="1" customWidth="1"/>
    <col min="5137" max="5376" width="8.88671875" style="35"/>
    <col min="5377" max="5377" width="29.6640625" style="35" customWidth="1"/>
    <col min="5378" max="5378" width="5.109375" style="35" bestFit="1" customWidth="1"/>
    <col min="5379" max="5379" width="9.6640625" style="35" customWidth="1"/>
    <col min="5380" max="5380" width="10.6640625" style="35" customWidth="1"/>
    <col min="5381" max="5381" width="9.33203125" style="35" customWidth="1"/>
    <col min="5382" max="5382" width="11.88671875" style="35" bestFit="1" customWidth="1"/>
    <col min="5383" max="5383" width="10" style="35" bestFit="1" customWidth="1"/>
    <col min="5384" max="5384" width="13.44140625" style="35" bestFit="1" customWidth="1"/>
    <col min="5385" max="5385" width="9.109375" style="35" bestFit="1" customWidth="1"/>
    <col min="5386" max="5387" width="13.6640625" style="35" customWidth="1"/>
    <col min="5388" max="5388" width="11.5546875" style="35" customWidth="1"/>
    <col min="5389" max="5390" width="12.33203125" style="35" bestFit="1" customWidth="1"/>
    <col min="5391" max="5391" width="12.33203125" style="35" customWidth="1"/>
    <col min="5392" max="5392" width="11.33203125" style="35" bestFit="1" customWidth="1"/>
    <col min="5393" max="5632" width="8.88671875" style="35"/>
    <col min="5633" max="5633" width="29.6640625" style="35" customWidth="1"/>
    <col min="5634" max="5634" width="5.109375" style="35" bestFit="1" customWidth="1"/>
    <col min="5635" max="5635" width="9.6640625" style="35" customWidth="1"/>
    <col min="5636" max="5636" width="10.6640625" style="35" customWidth="1"/>
    <col min="5637" max="5637" width="9.33203125" style="35" customWidth="1"/>
    <col min="5638" max="5638" width="11.88671875" style="35" bestFit="1" customWidth="1"/>
    <col min="5639" max="5639" width="10" style="35" bestFit="1" customWidth="1"/>
    <col min="5640" max="5640" width="13.44140625" style="35" bestFit="1" customWidth="1"/>
    <col min="5641" max="5641" width="9.109375" style="35" bestFit="1" customWidth="1"/>
    <col min="5642" max="5643" width="13.6640625" style="35" customWidth="1"/>
    <col min="5644" max="5644" width="11.5546875" style="35" customWidth="1"/>
    <col min="5645" max="5646" width="12.33203125" style="35" bestFit="1" customWidth="1"/>
    <col min="5647" max="5647" width="12.33203125" style="35" customWidth="1"/>
    <col min="5648" max="5648" width="11.33203125" style="35" bestFit="1" customWidth="1"/>
    <col min="5649" max="5888" width="8.88671875" style="35"/>
    <col min="5889" max="5889" width="29.6640625" style="35" customWidth="1"/>
    <col min="5890" max="5890" width="5.109375" style="35" bestFit="1" customWidth="1"/>
    <col min="5891" max="5891" width="9.6640625" style="35" customWidth="1"/>
    <col min="5892" max="5892" width="10.6640625" style="35" customWidth="1"/>
    <col min="5893" max="5893" width="9.33203125" style="35" customWidth="1"/>
    <col min="5894" max="5894" width="11.88671875" style="35" bestFit="1" customWidth="1"/>
    <col min="5895" max="5895" width="10" style="35" bestFit="1" customWidth="1"/>
    <col min="5896" max="5896" width="13.44140625" style="35" bestFit="1" customWidth="1"/>
    <col min="5897" max="5897" width="9.109375" style="35" bestFit="1" customWidth="1"/>
    <col min="5898" max="5899" width="13.6640625" style="35" customWidth="1"/>
    <col min="5900" max="5900" width="11.5546875" style="35" customWidth="1"/>
    <col min="5901" max="5902" width="12.33203125" style="35" bestFit="1" customWidth="1"/>
    <col min="5903" max="5903" width="12.33203125" style="35" customWidth="1"/>
    <col min="5904" max="5904" width="11.33203125" style="35" bestFit="1" customWidth="1"/>
    <col min="5905" max="6144" width="8.88671875" style="35"/>
    <col min="6145" max="6145" width="29.6640625" style="35" customWidth="1"/>
    <col min="6146" max="6146" width="5.109375" style="35" bestFit="1" customWidth="1"/>
    <col min="6147" max="6147" width="9.6640625" style="35" customWidth="1"/>
    <col min="6148" max="6148" width="10.6640625" style="35" customWidth="1"/>
    <col min="6149" max="6149" width="9.33203125" style="35" customWidth="1"/>
    <col min="6150" max="6150" width="11.88671875" style="35" bestFit="1" customWidth="1"/>
    <col min="6151" max="6151" width="10" style="35" bestFit="1" customWidth="1"/>
    <col min="6152" max="6152" width="13.44140625" style="35" bestFit="1" customWidth="1"/>
    <col min="6153" max="6153" width="9.109375" style="35" bestFit="1" customWidth="1"/>
    <col min="6154" max="6155" width="13.6640625" style="35" customWidth="1"/>
    <col min="6156" max="6156" width="11.5546875" style="35" customWidth="1"/>
    <col min="6157" max="6158" width="12.33203125" style="35" bestFit="1" customWidth="1"/>
    <col min="6159" max="6159" width="12.33203125" style="35" customWidth="1"/>
    <col min="6160" max="6160" width="11.33203125" style="35" bestFit="1" customWidth="1"/>
    <col min="6161" max="6400" width="8.88671875" style="35"/>
    <col min="6401" max="6401" width="29.6640625" style="35" customWidth="1"/>
    <col min="6402" max="6402" width="5.109375" style="35" bestFit="1" customWidth="1"/>
    <col min="6403" max="6403" width="9.6640625" style="35" customWidth="1"/>
    <col min="6404" max="6404" width="10.6640625" style="35" customWidth="1"/>
    <col min="6405" max="6405" width="9.33203125" style="35" customWidth="1"/>
    <col min="6406" max="6406" width="11.88671875" style="35" bestFit="1" customWidth="1"/>
    <col min="6407" max="6407" width="10" style="35" bestFit="1" customWidth="1"/>
    <col min="6408" max="6408" width="13.44140625" style="35" bestFit="1" customWidth="1"/>
    <col min="6409" max="6409" width="9.109375" style="35" bestFit="1" customWidth="1"/>
    <col min="6410" max="6411" width="13.6640625" style="35" customWidth="1"/>
    <col min="6412" max="6412" width="11.5546875" style="35" customWidth="1"/>
    <col min="6413" max="6414" width="12.33203125" style="35" bestFit="1" customWidth="1"/>
    <col min="6415" max="6415" width="12.33203125" style="35" customWidth="1"/>
    <col min="6416" max="6416" width="11.33203125" style="35" bestFit="1" customWidth="1"/>
    <col min="6417" max="6656" width="8.88671875" style="35"/>
    <col min="6657" max="6657" width="29.6640625" style="35" customWidth="1"/>
    <col min="6658" max="6658" width="5.109375" style="35" bestFit="1" customWidth="1"/>
    <col min="6659" max="6659" width="9.6640625" style="35" customWidth="1"/>
    <col min="6660" max="6660" width="10.6640625" style="35" customWidth="1"/>
    <col min="6661" max="6661" width="9.33203125" style="35" customWidth="1"/>
    <col min="6662" max="6662" width="11.88671875" style="35" bestFit="1" customWidth="1"/>
    <col min="6663" max="6663" width="10" style="35" bestFit="1" customWidth="1"/>
    <col min="6664" max="6664" width="13.44140625" style="35" bestFit="1" customWidth="1"/>
    <col min="6665" max="6665" width="9.109375" style="35" bestFit="1" customWidth="1"/>
    <col min="6666" max="6667" width="13.6640625" style="35" customWidth="1"/>
    <col min="6668" max="6668" width="11.5546875" style="35" customWidth="1"/>
    <col min="6669" max="6670" width="12.33203125" style="35" bestFit="1" customWidth="1"/>
    <col min="6671" max="6671" width="12.33203125" style="35" customWidth="1"/>
    <col min="6672" max="6672" width="11.33203125" style="35" bestFit="1" customWidth="1"/>
    <col min="6673" max="6912" width="8.88671875" style="35"/>
    <col min="6913" max="6913" width="29.6640625" style="35" customWidth="1"/>
    <col min="6914" max="6914" width="5.109375" style="35" bestFit="1" customWidth="1"/>
    <col min="6915" max="6915" width="9.6640625" style="35" customWidth="1"/>
    <col min="6916" max="6916" width="10.6640625" style="35" customWidth="1"/>
    <col min="6917" max="6917" width="9.33203125" style="35" customWidth="1"/>
    <col min="6918" max="6918" width="11.88671875" style="35" bestFit="1" customWidth="1"/>
    <col min="6919" max="6919" width="10" style="35" bestFit="1" customWidth="1"/>
    <col min="6920" max="6920" width="13.44140625" style="35" bestFit="1" customWidth="1"/>
    <col min="6921" max="6921" width="9.109375" style="35" bestFit="1" customWidth="1"/>
    <col min="6922" max="6923" width="13.6640625" style="35" customWidth="1"/>
    <col min="6924" max="6924" width="11.5546875" style="35" customWidth="1"/>
    <col min="6925" max="6926" width="12.33203125" style="35" bestFit="1" customWidth="1"/>
    <col min="6927" max="6927" width="12.33203125" style="35" customWidth="1"/>
    <col min="6928" max="6928" width="11.33203125" style="35" bestFit="1" customWidth="1"/>
    <col min="6929" max="7168" width="8.88671875" style="35"/>
    <col min="7169" max="7169" width="29.6640625" style="35" customWidth="1"/>
    <col min="7170" max="7170" width="5.109375" style="35" bestFit="1" customWidth="1"/>
    <col min="7171" max="7171" width="9.6640625" style="35" customWidth="1"/>
    <col min="7172" max="7172" width="10.6640625" style="35" customWidth="1"/>
    <col min="7173" max="7173" width="9.33203125" style="35" customWidth="1"/>
    <col min="7174" max="7174" width="11.88671875" style="35" bestFit="1" customWidth="1"/>
    <col min="7175" max="7175" width="10" style="35" bestFit="1" customWidth="1"/>
    <col min="7176" max="7176" width="13.44140625" style="35" bestFit="1" customWidth="1"/>
    <col min="7177" max="7177" width="9.109375" style="35" bestFit="1" customWidth="1"/>
    <col min="7178" max="7179" width="13.6640625" style="35" customWidth="1"/>
    <col min="7180" max="7180" width="11.5546875" style="35" customWidth="1"/>
    <col min="7181" max="7182" width="12.33203125" style="35" bestFit="1" customWidth="1"/>
    <col min="7183" max="7183" width="12.33203125" style="35" customWidth="1"/>
    <col min="7184" max="7184" width="11.33203125" style="35" bestFit="1" customWidth="1"/>
    <col min="7185" max="7424" width="8.88671875" style="35"/>
    <col min="7425" max="7425" width="29.6640625" style="35" customWidth="1"/>
    <col min="7426" max="7426" width="5.109375" style="35" bestFit="1" customWidth="1"/>
    <col min="7427" max="7427" width="9.6640625" style="35" customWidth="1"/>
    <col min="7428" max="7428" width="10.6640625" style="35" customWidth="1"/>
    <col min="7429" max="7429" width="9.33203125" style="35" customWidth="1"/>
    <col min="7430" max="7430" width="11.88671875" style="35" bestFit="1" customWidth="1"/>
    <col min="7431" max="7431" width="10" style="35" bestFit="1" customWidth="1"/>
    <col min="7432" max="7432" width="13.44140625" style="35" bestFit="1" customWidth="1"/>
    <col min="7433" max="7433" width="9.109375" style="35" bestFit="1" customWidth="1"/>
    <col min="7434" max="7435" width="13.6640625" style="35" customWidth="1"/>
    <col min="7436" max="7436" width="11.5546875" style="35" customWidth="1"/>
    <col min="7437" max="7438" width="12.33203125" style="35" bestFit="1" customWidth="1"/>
    <col min="7439" max="7439" width="12.33203125" style="35" customWidth="1"/>
    <col min="7440" max="7440" width="11.33203125" style="35" bestFit="1" customWidth="1"/>
    <col min="7441" max="7680" width="8.88671875" style="35"/>
    <col min="7681" max="7681" width="29.6640625" style="35" customWidth="1"/>
    <col min="7682" max="7682" width="5.109375" style="35" bestFit="1" customWidth="1"/>
    <col min="7683" max="7683" width="9.6640625" style="35" customWidth="1"/>
    <col min="7684" max="7684" width="10.6640625" style="35" customWidth="1"/>
    <col min="7685" max="7685" width="9.33203125" style="35" customWidth="1"/>
    <col min="7686" max="7686" width="11.88671875" style="35" bestFit="1" customWidth="1"/>
    <col min="7687" max="7687" width="10" style="35" bestFit="1" customWidth="1"/>
    <col min="7688" max="7688" width="13.44140625" style="35" bestFit="1" customWidth="1"/>
    <col min="7689" max="7689" width="9.109375" style="35" bestFit="1" customWidth="1"/>
    <col min="7690" max="7691" width="13.6640625" style="35" customWidth="1"/>
    <col min="7692" max="7692" width="11.5546875" style="35" customWidth="1"/>
    <col min="7693" max="7694" width="12.33203125" style="35" bestFit="1" customWidth="1"/>
    <col min="7695" max="7695" width="12.33203125" style="35" customWidth="1"/>
    <col min="7696" max="7696" width="11.33203125" style="35" bestFit="1" customWidth="1"/>
    <col min="7697" max="7936" width="8.88671875" style="35"/>
    <col min="7937" max="7937" width="29.6640625" style="35" customWidth="1"/>
    <col min="7938" max="7938" width="5.109375" style="35" bestFit="1" customWidth="1"/>
    <col min="7939" max="7939" width="9.6640625" style="35" customWidth="1"/>
    <col min="7940" max="7940" width="10.6640625" style="35" customWidth="1"/>
    <col min="7941" max="7941" width="9.33203125" style="35" customWidth="1"/>
    <col min="7942" max="7942" width="11.88671875" style="35" bestFit="1" customWidth="1"/>
    <col min="7943" max="7943" width="10" style="35" bestFit="1" customWidth="1"/>
    <col min="7944" max="7944" width="13.44140625" style="35" bestFit="1" customWidth="1"/>
    <col min="7945" max="7945" width="9.109375" style="35" bestFit="1" customWidth="1"/>
    <col min="7946" max="7947" width="13.6640625" style="35" customWidth="1"/>
    <col min="7948" max="7948" width="11.5546875" style="35" customWidth="1"/>
    <col min="7949" max="7950" width="12.33203125" style="35" bestFit="1" customWidth="1"/>
    <col min="7951" max="7951" width="12.33203125" style="35" customWidth="1"/>
    <col min="7952" max="7952" width="11.33203125" style="35" bestFit="1" customWidth="1"/>
    <col min="7953" max="8192" width="8.88671875" style="35"/>
    <col min="8193" max="8193" width="29.6640625" style="35" customWidth="1"/>
    <col min="8194" max="8194" width="5.109375" style="35" bestFit="1" customWidth="1"/>
    <col min="8195" max="8195" width="9.6640625" style="35" customWidth="1"/>
    <col min="8196" max="8196" width="10.6640625" style="35" customWidth="1"/>
    <col min="8197" max="8197" width="9.33203125" style="35" customWidth="1"/>
    <col min="8198" max="8198" width="11.88671875" style="35" bestFit="1" customWidth="1"/>
    <col min="8199" max="8199" width="10" style="35" bestFit="1" customWidth="1"/>
    <col min="8200" max="8200" width="13.44140625" style="35" bestFit="1" customWidth="1"/>
    <col min="8201" max="8201" width="9.109375" style="35" bestFit="1" customWidth="1"/>
    <col min="8202" max="8203" width="13.6640625" style="35" customWidth="1"/>
    <col min="8204" max="8204" width="11.5546875" style="35" customWidth="1"/>
    <col min="8205" max="8206" width="12.33203125" style="35" bestFit="1" customWidth="1"/>
    <col min="8207" max="8207" width="12.33203125" style="35" customWidth="1"/>
    <col min="8208" max="8208" width="11.33203125" style="35" bestFit="1" customWidth="1"/>
    <col min="8209" max="8448" width="8.88671875" style="35"/>
    <col min="8449" max="8449" width="29.6640625" style="35" customWidth="1"/>
    <col min="8450" max="8450" width="5.109375" style="35" bestFit="1" customWidth="1"/>
    <col min="8451" max="8451" width="9.6640625" style="35" customWidth="1"/>
    <col min="8452" max="8452" width="10.6640625" style="35" customWidth="1"/>
    <col min="8453" max="8453" width="9.33203125" style="35" customWidth="1"/>
    <col min="8454" max="8454" width="11.88671875" style="35" bestFit="1" customWidth="1"/>
    <col min="8455" max="8455" width="10" style="35" bestFit="1" customWidth="1"/>
    <col min="8456" max="8456" width="13.44140625" style="35" bestFit="1" customWidth="1"/>
    <col min="8457" max="8457" width="9.109375" style="35" bestFit="1" customWidth="1"/>
    <col min="8458" max="8459" width="13.6640625" style="35" customWidth="1"/>
    <col min="8460" max="8460" width="11.5546875" style="35" customWidth="1"/>
    <col min="8461" max="8462" width="12.33203125" style="35" bestFit="1" customWidth="1"/>
    <col min="8463" max="8463" width="12.33203125" style="35" customWidth="1"/>
    <col min="8464" max="8464" width="11.33203125" style="35" bestFit="1" customWidth="1"/>
    <col min="8465" max="8704" width="8.88671875" style="35"/>
    <col min="8705" max="8705" width="29.6640625" style="35" customWidth="1"/>
    <col min="8706" max="8706" width="5.109375" style="35" bestFit="1" customWidth="1"/>
    <col min="8707" max="8707" width="9.6640625" style="35" customWidth="1"/>
    <col min="8708" max="8708" width="10.6640625" style="35" customWidth="1"/>
    <col min="8709" max="8709" width="9.33203125" style="35" customWidth="1"/>
    <col min="8710" max="8710" width="11.88671875" style="35" bestFit="1" customWidth="1"/>
    <col min="8711" max="8711" width="10" style="35" bestFit="1" customWidth="1"/>
    <col min="8712" max="8712" width="13.44140625" style="35" bestFit="1" customWidth="1"/>
    <col min="8713" max="8713" width="9.109375" style="35" bestFit="1" customWidth="1"/>
    <col min="8714" max="8715" width="13.6640625" style="35" customWidth="1"/>
    <col min="8716" max="8716" width="11.5546875" style="35" customWidth="1"/>
    <col min="8717" max="8718" width="12.33203125" style="35" bestFit="1" customWidth="1"/>
    <col min="8719" max="8719" width="12.33203125" style="35" customWidth="1"/>
    <col min="8720" max="8720" width="11.33203125" style="35" bestFit="1" customWidth="1"/>
    <col min="8721" max="8960" width="8.88671875" style="35"/>
    <col min="8961" max="8961" width="29.6640625" style="35" customWidth="1"/>
    <col min="8962" max="8962" width="5.109375" style="35" bestFit="1" customWidth="1"/>
    <col min="8963" max="8963" width="9.6640625" style="35" customWidth="1"/>
    <col min="8964" max="8964" width="10.6640625" style="35" customWidth="1"/>
    <col min="8965" max="8965" width="9.33203125" style="35" customWidth="1"/>
    <col min="8966" max="8966" width="11.88671875" style="35" bestFit="1" customWidth="1"/>
    <col min="8967" max="8967" width="10" style="35" bestFit="1" customWidth="1"/>
    <col min="8968" max="8968" width="13.44140625" style="35" bestFit="1" customWidth="1"/>
    <col min="8969" max="8969" width="9.109375" style="35" bestFit="1" customWidth="1"/>
    <col min="8970" max="8971" width="13.6640625" style="35" customWidth="1"/>
    <col min="8972" max="8972" width="11.5546875" style="35" customWidth="1"/>
    <col min="8973" max="8974" width="12.33203125" style="35" bestFit="1" customWidth="1"/>
    <col min="8975" max="8975" width="12.33203125" style="35" customWidth="1"/>
    <col min="8976" max="8976" width="11.33203125" style="35" bestFit="1" customWidth="1"/>
    <col min="8977" max="9216" width="8.88671875" style="35"/>
    <col min="9217" max="9217" width="29.6640625" style="35" customWidth="1"/>
    <col min="9218" max="9218" width="5.109375" style="35" bestFit="1" customWidth="1"/>
    <col min="9219" max="9219" width="9.6640625" style="35" customWidth="1"/>
    <col min="9220" max="9220" width="10.6640625" style="35" customWidth="1"/>
    <col min="9221" max="9221" width="9.33203125" style="35" customWidth="1"/>
    <col min="9222" max="9222" width="11.88671875" style="35" bestFit="1" customWidth="1"/>
    <col min="9223" max="9223" width="10" style="35" bestFit="1" customWidth="1"/>
    <col min="9224" max="9224" width="13.44140625" style="35" bestFit="1" customWidth="1"/>
    <col min="9225" max="9225" width="9.109375" style="35" bestFit="1" customWidth="1"/>
    <col min="9226" max="9227" width="13.6640625" style="35" customWidth="1"/>
    <col min="9228" max="9228" width="11.5546875" style="35" customWidth="1"/>
    <col min="9229" max="9230" width="12.33203125" style="35" bestFit="1" customWidth="1"/>
    <col min="9231" max="9231" width="12.33203125" style="35" customWidth="1"/>
    <col min="9232" max="9232" width="11.33203125" style="35" bestFit="1" customWidth="1"/>
    <col min="9233" max="9472" width="8.88671875" style="35"/>
    <col min="9473" max="9473" width="29.6640625" style="35" customWidth="1"/>
    <col min="9474" max="9474" width="5.109375" style="35" bestFit="1" customWidth="1"/>
    <col min="9475" max="9475" width="9.6640625" style="35" customWidth="1"/>
    <col min="9476" max="9476" width="10.6640625" style="35" customWidth="1"/>
    <col min="9477" max="9477" width="9.33203125" style="35" customWidth="1"/>
    <col min="9478" max="9478" width="11.88671875" style="35" bestFit="1" customWidth="1"/>
    <col min="9479" max="9479" width="10" style="35" bestFit="1" customWidth="1"/>
    <col min="9480" max="9480" width="13.44140625" style="35" bestFit="1" customWidth="1"/>
    <col min="9481" max="9481" width="9.109375" style="35" bestFit="1" customWidth="1"/>
    <col min="9482" max="9483" width="13.6640625" style="35" customWidth="1"/>
    <col min="9484" max="9484" width="11.5546875" style="35" customWidth="1"/>
    <col min="9485" max="9486" width="12.33203125" style="35" bestFit="1" customWidth="1"/>
    <col min="9487" max="9487" width="12.33203125" style="35" customWidth="1"/>
    <col min="9488" max="9488" width="11.33203125" style="35" bestFit="1" customWidth="1"/>
    <col min="9489" max="9728" width="8.88671875" style="35"/>
    <col min="9729" max="9729" width="29.6640625" style="35" customWidth="1"/>
    <col min="9730" max="9730" width="5.109375" style="35" bestFit="1" customWidth="1"/>
    <col min="9731" max="9731" width="9.6640625" style="35" customWidth="1"/>
    <col min="9732" max="9732" width="10.6640625" style="35" customWidth="1"/>
    <col min="9733" max="9733" width="9.33203125" style="35" customWidth="1"/>
    <col min="9734" max="9734" width="11.88671875" style="35" bestFit="1" customWidth="1"/>
    <col min="9735" max="9735" width="10" style="35" bestFit="1" customWidth="1"/>
    <col min="9736" max="9736" width="13.44140625" style="35" bestFit="1" customWidth="1"/>
    <col min="9737" max="9737" width="9.109375" style="35" bestFit="1" customWidth="1"/>
    <col min="9738" max="9739" width="13.6640625" style="35" customWidth="1"/>
    <col min="9740" max="9740" width="11.5546875" style="35" customWidth="1"/>
    <col min="9741" max="9742" width="12.33203125" style="35" bestFit="1" customWidth="1"/>
    <col min="9743" max="9743" width="12.33203125" style="35" customWidth="1"/>
    <col min="9744" max="9744" width="11.33203125" style="35" bestFit="1" customWidth="1"/>
    <col min="9745" max="9984" width="8.88671875" style="35"/>
    <col min="9985" max="9985" width="29.6640625" style="35" customWidth="1"/>
    <col min="9986" max="9986" width="5.109375" style="35" bestFit="1" customWidth="1"/>
    <col min="9987" max="9987" width="9.6640625" style="35" customWidth="1"/>
    <col min="9988" max="9988" width="10.6640625" style="35" customWidth="1"/>
    <col min="9989" max="9989" width="9.33203125" style="35" customWidth="1"/>
    <col min="9990" max="9990" width="11.88671875" style="35" bestFit="1" customWidth="1"/>
    <col min="9991" max="9991" width="10" style="35" bestFit="1" customWidth="1"/>
    <col min="9992" max="9992" width="13.44140625" style="35" bestFit="1" customWidth="1"/>
    <col min="9993" max="9993" width="9.109375" style="35" bestFit="1" customWidth="1"/>
    <col min="9994" max="9995" width="13.6640625" style="35" customWidth="1"/>
    <col min="9996" max="9996" width="11.5546875" style="35" customWidth="1"/>
    <col min="9997" max="9998" width="12.33203125" style="35" bestFit="1" customWidth="1"/>
    <col min="9999" max="9999" width="12.33203125" style="35" customWidth="1"/>
    <col min="10000" max="10000" width="11.33203125" style="35" bestFit="1" customWidth="1"/>
    <col min="10001" max="10240" width="8.88671875" style="35"/>
    <col min="10241" max="10241" width="29.6640625" style="35" customWidth="1"/>
    <col min="10242" max="10242" width="5.109375" style="35" bestFit="1" customWidth="1"/>
    <col min="10243" max="10243" width="9.6640625" style="35" customWidth="1"/>
    <col min="10244" max="10244" width="10.6640625" style="35" customWidth="1"/>
    <col min="10245" max="10245" width="9.33203125" style="35" customWidth="1"/>
    <col min="10246" max="10246" width="11.88671875" style="35" bestFit="1" customWidth="1"/>
    <col min="10247" max="10247" width="10" style="35" bestFit="1" customWidth="1"/>
    <col min="10248" max="10248" width="13.44140625" style="35" bestFit="1" customWidth="1"/>
    <col min="10249" max="10249" width="9.109375" style="35" bestFit="1" customWidth="1"/>
    <col min="10250" max="10251" width="13.6640625" style="35" customWidth="1"/>
    <col min="10252" max="10252" width="11.5546875" style="35" customWidth="1"/>
    <col min="10253" max="10254" width="12.33203125" style="35" bestFit="1" customWidth="1"/>
    <col min="10255" max="10255" width="12.33203125" style="35" customWidth="1"/>
    <col min="10256" max="10256" width="11.33203125" style="35" bestFit="1" customWidth="1"/>
    <col min="10257" max="10496" width="8.88671875" style="35"/>
    <col min="10497" max="10497" width="29.6640625" style="35" customWidth="1"/>
    <col min="10498" max="10498" width="5.109375" style="35" bestFit="1" customWidth="1"/>
    <col min="10499" max="10499" width="9.6640625" style="35" customWidth="1"/>
    <col min="10500" max="10500" width="10.6640625" style="35" customWidth="1"/>
    <col min="10501" max="10501" width="9.33203125" style="35" customWidth="1"/>
    <col min="10502" max="10502" width="11.88671875" style="35" bestFit="1" customWidth="1"/>
    <col min="10503" max="10503" width="10" style="35" bestFit="1" customWidth="1"/>
    <col min="10504" max="10504" width="13.44140625" style="35" bestFit="1" customWidth="1"/>
    <col min="10505" max="10505" width="9.109375" style="35" bestFit="1" customWidth="1"/>
    <col min="10506" max="10507" width="13.6640625" style="35" customWidth="1"/>
    <col min="10508" max="10508" width="11.5546875" style="35" customWidth="1"/>
    <col min="10509" max="10510" width="12.33203125" style="35" bestFit="1" customWidth="1"/>
    <col min="10511" max="10511" width="12.33203125" style="35" customWidth="1"/>
    <col min="10512" max="10512" width="11.33203125" style="35" bestFit="1" customWidth="1"/>
    <col min="10513" max="10752" width="8.88671875" style="35"/>
    <col min="10753" max="10753" width="29.6640625" style="35" customWidth="1"/>
    <col min="10754" max="10754" width="5.109375" style="35" bestFit="1" customWidth="1"/>
    <col min="10755" max="10755" width="9.6640625" style="35" customWidth="1"/>
    <col min="10756" max="10756" width="10.6640625" style="35" customWidth="1"/>
    <col min="10757" max="10757" width="9.33203125" style="35" customWidth="1"/>
    <col min="10758" max="10758" width="11.88671875" style="35" bestFit="1" customWidth="1"/>
    <col min="10759" max="10759" width="10" style="35" bestFit="1" customWidth="1"/>
    <col min="10760" max="10760" width="13.44140625" style="35" bestFit="1" customWidth="1"/>
    <col min="10761" max="10761" width="9.109375" style="35" bestFit="1" customWidth="1"/>
    <col min="10762" max="10763" width="13.6640625" style="35" customWidth="1"/>
    <col min="10764" max="10764" width="11.5546875" style="35" customWidth="1"/>
    <col min="10765" max="10766" width="12.33203125" style="35" bestFit="1" customWidth="1"/>
    <col min="10767" max="10767" width="12.33203125" style="35" customWidth="1"/>
    <col min="10768" max="10768" width="11.33203125" style="35" bestFit="1" customWidth="1"/>
    <col min="10769" max="11008" width="8.88671875" style="35"/>
    <col min="11009" max="11009" width="29.6640625" style="35" customWidth="1"/>
    <col min="11010" max="11010" width="5.109375" style="35" bestFit="1" customWidth="1"/>
    <col min="11011" max="11011" width="9.6640625" style="35" customWidth="1"/>
    <col min="11012" max="11012" width="10.6640625" style="35" customWidth="1"/>
    <col min="11013" max="11013" width="9.33203125" style="35" customWidth="1"/>
    <col min="11014" max="11014" width="11.88671875" style="35" bestFit="1" customWidth="1"/>
    <col min="11015" max="11015" width="10" style="35" bestFit="1" customWidth="1"/>
    <col min="11016" max="11016" width="13.44140625" style="35" bestFit="1" customWidth="1"/>
    <col min="11017" max="11017" width="9.109375" style="35" bestFit="1" customWidth="1"/>
    <col min="11018" max="11019" width="13.6640625" style="35" customWidth="1"/>
    <col min="11020" max="11020" width="11.5546875" style="35" customWidth="1"/>
    <col min="11021" max="11022" width="12.33203125" style="35" bestFit="1" customWidth="1"/>
    <col min="11023" max="11023" width="12.33203125" style="35" customWidth="1"/>
    <col min="11024" max="11024" width="11.33203125" style="35" bestFit="1" customWidth="1"/>
    <col min="11025" max="11264" width="8.88671875" style="35"/>
    <col min="11265" max="11265" width="29.6640625" style="35" customWidth="1"/>
    <col min="11266" max="11266" width="5.109375" style="35" bestFit="1" customWidth="1"/>
    <col min="11267" max="11267" width="9.6640625" style="35" customWidth="1"/>
    <col min="11268" max="11268" width="10.6640625" style="35" customWidth="1"/>
    <col min="11269" max="11269" width="9.33203125" style="35" customWidth="1"/>
    <col min="11270" max="11270" width="11.88671875" style="35" bestFit="1" customWidth="1"/>
    <col min="11271" max="11271" width="10" style="35" bestFit="1" customWidth="1"/>
    <col min="11272" max="11272" width="13.44140625" style="35" bestFit="1" customWidth="1"/>
    <col min="11273" max="11273" width="9.109375" style="35" bestFit="1" customWidth="1"/>
    <col min="11274" max="11275" width="13.6640625" style="35" customWidth="1"/>
    <col min="11276" max="11276" width="11.5546875" style="35" customWidth="1"/>
    <col min="11277" max="11278" width="12.33203125" style="35" bestFit="1" customWidth="1"/>
    <col min="11279" max="11279" width="12.33203125" style="35" customWidth="1"/>
    <col min="11280" max="11280" width="11.33203125" style="35" bestFit="1" customWidth="1"/>
    <col min="11281" max="11520" width="8.88671875" style="35"/>
    <col min="11521" max="11521" width="29.6640625" style="35" customWidth="1"/>
    <col min="11522" max="11522" width="5.109375" style="35" bestFit="1" customWidth="1"/>
    <col min="11523" max="11523" width="9.6640625" style="35" customWidth="1"/>
    <col min="11524" max="11524" width="10.6640625" style="35" customWidth="1"/>
    <col min="11525" max="11525" width="9.33203125" style="35" customWidth="1"/>
    <col min="11526" max="11526" width="11.88671875" style="35" bestFit="1" customWidth="1"/>
    <col min="11527" max="11527" width="10" style="35" bestFit="1" customWidth="1"/>
    <col min="11528" max="11528" width="13.44140625" style="35" bestFit="1" customWidth="1"/>
    <col min="11529" max="11529" width="9.109375" style="35" bestFit="1" customWidth="1"/>
    <col min="11530" max="11531" width="13.6640625" style="35" customWidth="1"/>
    <col min="11532" max="11532" width="11.5546875" style="35" customWidth="1"/>
    <col min="11533" max="11534" width="12.33203125" style="35" bestFit="1" customWidth="1"/>
    <col min="11535" max="11535" width="12.33203125" style="35" customWidth="1"/>
    <col min="11536" max="11536" width="11.33203125" style="35" bestFit="1" customWidth="1"/>
    <col min="11537" max="11776" width="8.88671875" style="35"/>
    <col min="11777" max="11777" width="29.6640625" style="35" customWidth="1"/>
    <col min="11778" max="11778" width="5.109375" style="35" bestFit="1" customWidth="1"/>
    <col min="11779" max="11779" width="9.6640625" style="35" customWidth="1"/>
    <col min="11780" max="11780" width="10.6640625" style="35" customWidth="1"/>
    <col min="11781" max="11781" width="9.33203125" style="35" customWidth="1"/>
    <col min="11782" max="11782" width="11.88671875" style="35" bestFit="1" customWidth="1"/>
    <col min="11783" max="11783" width="10" style="35" bestFit="1" customWidth="1"/>
    <col min="11784" max="11784" width="13.44140625" style="35" bestFit="1" customWidth="1"/>
    <col min="11785" max="11785" width="9.109375" style="35" bestFit="1" customWidth="1"/>
    <col min="11786" max="11787" width="13.6640625" style="35" customWidth="1"/>
    <col min="11788" max="11788" width="11.5546875" style="35" customWidth="1"/>
    <col min="11789" max="11790" width="12.33203125" style="35" bestFit="1" customWidth="1"/>
    <col min="11791" max="11791" width="12.33203125" style="35" customWidth="1"/>
    <col min="11792" max="11792" width="11.33203125" style="35" bestFit="1" customWidth="1"/>
    <col min="11793" max="12032" width="8.88671875" style="35"/>
    <col min="12033" max="12033" width="29.6640625" style="35" customWidth="1"/>
    <col min="12034" max="12034" width="5.109375" style="35" bestFit="1" customWidth="1"/>
    <col min="12035" max="12035" width="9.6640625" style="35" customWidth="1"/>
    <col min="12036" max="12036" width="10.6640625" style="35" customWidth="1"/>
    <col min="12037" max="12037" width="9.33203125" style="35" customWidth="1"/>
    <col min="12038" max="12038" width="11.88671875" style="35" bestFit="1" customWidth="1"/>
    <col min="12039" max="12039" width="10" style="35" bestFit="1" customWidth="1"/>
    <col min="12040" max="12040" width="13.44140625" style="35" bestFit="1" customWidth="1"/>
    <col min="12041" max="12041" width="9.109375" style="35" bestFit="1" customWidth="1"/>
    <col min="12042" max="12043" width="13.6640625" style="35" customWidth="1"/>
    <col min="12044" max="12044" width="11.5546875" style="35" customWidth="1"/>
    <col min="12045" max="12046" width="12.33203125" style="35" bestFit="1" customWidth="1"/>
    <col min="12047" max="12047" width="12.33203125" style="35" customWidth="1"/>
    <col min="12048" max="12048" width="11.33203125" style="35" bestFit="1" customWidth="1"/>
    <col min="12049" max="12288" width="8.88671875" style="35"/>
    <col min="12289" max="12289" width="29.6640625" style="35" customWidth="1"/>
    <col min="12290" max="12290" width="5.109375" style="35" bestFit="1" customWidth="1"/>
    <col min="12291" max="12291" width="9.6640625" style="35" customWidth="1"/>
    <col min="12292" max="12292" width="10.6640625" style="35" customWidth="1"/>
    <col min="12293" max="12293" width="9.33203125" style="35" customWidth="1"/>
    <col min="12294" max="12294" width="11.88671875" style="35" bestFit="1" customWidth="1"/>
    <col min="12295" max="12295" width="10" style="35" bestFit="1" customWidth="1"/>
    <col min="12296" max="12296" width="13.44140625" style="35" bestFit="1" customWidth="1"/>
    <col min="12297" max="12297" width="9.109375" style="35" bestFit="1" customWidth="1"/>
    <col min="12298" max="12299" width="13.6640625" style="35" customWidth="1"/>
    <col min="12300" max="12300" width="11.5546875" style="35" customWidth="1"/>
    <col min="12301" max="12302" width="12.33203125" style="35" bestFit="1" customWidth="1"/>
    <col min="12303" max="12303" width="12.33203125" style="35" customWidth="1"/>
    <col min="12304" max="12304" width="11.33203125" style="35" bestFit="1" customWidth="1"/>
    <col min="12305" max="12544" width="8.88671875" style="35"/>
    <col min="12545" max="12545" width="29.6640625" style="35" customWidth="1"/>
    <col min="12546" max="12546" width="5.109375" style="35" bestFit="1" customWidth="1"/>
    <col min="12547" max="12547" width="9.6640625" style="35" customWidth="1"/>
    <col min="12548" max="12548" width="10.6640625" style="35" customWidth="1"/>
    <col min="12549" max="12549" width="9.33203125" style="35" customWidth="1"/>
    <col min="12550" max="12550" width="11.88671875" style="35" bestFit="1" customWidth="1"/>
    <col min="12551" max="12551" width="10" style="35" bestFit="1" customWidth="1"/>
    <col min="12552" max="12552" width="13.44140625" style="35" bestFit="1" customWidth="1"/>
    <col min="12553" max="12553" width="9.109375" style="35" bestFit="1" customWidth="1"/>
    <col min="12554" max="12555" width="13.6640625" style="35" customWidth="1"/>
    <col min="12556" max="12556" width="11.5546875" style="35" customWidth="1"/>
    <col min="12557" max="12558" width="12.33203125" style="35" bestFit="1" customWidth="1"/>
    <col min="12559" max="12559" width="12.33203125" style="35" customWidth="1"/>
    <col min="12560" max="12560" width="11.33203125" style="35" bestFit="1" customWidth="1"/>
    <col min="12561" max="12800" width="8.88671875" style="35"/>
    <col min="12801" max="12801" width="29.6640625" style="35" customWidth="1"/>
    <col min="12802" max="12802" width="5.109375" style="35" bestFit="1" customWidth="1"/>
    <col min="12803" max="12803" width="9.6640625" style="35" customWidth="1"/>
    <col min="12804" max="12804" width="10.6640625" style="35" customWidth="1"/>
    <col min="12805" max="12805" width="9.33203125" style="35" customWidth="1"/>
    <col min="12806" max="12806" width="11.88671875" style="35" bestFit="1" customWidth="1"/>
    <col min="12807" max="12807" width="10" style="35" bestFit="1" customWidth="1"/>
    <col min="12808" max="12808" width="13.44140625" style="35" bestFit="1" customWidth="1"/>
    <col min="12809" max="12809" width="9.109375" style="35" bestFit="1" customWidth="1"/>
    <col min="12810" max="12811" width="13.6640625" style="35" customWidth="1"/>
    <col min="12812" max="12812" width="11.5546875" style="35" customWidth="1"/>
    <col min="12813" max="12814" width="12.33203125" style="35" bestFit="1" customWidth="1"/>
    <col min="12815" max="12815" width="12.33203125" style="35" customWidth="1"/>
    <col min="12816" max="12816" width="11.33203125" style="35" bestFit="1" customWidth="1"/>
    <col min="12817" max="13056" width="8.88671875" style="35"/>
    <col min="13057" max="13057" width="29.6640625" style="35" customWidth="1"/>
    <col min="13058" max="13058" width="5.109375" style="35" bestFit="1" customWidth="1"/>
    <col min="13059" max="13059" width="9.6640625" style="35" customWidth="1"/>
    <col min="13060" max="13060" width="10.6640625" style="35" customWidth="1"/>
    <col min="13061" max="13061" width="9.33203125" style="35" customWidth="1"/>
    <col min="13062" max="13062" width="11.88671875" style="35" bestFit="1" customWidth="1"/>
    <col min="13063" max="13063" width="10" style="35" bestFit="1" customWidth="1"/>
    <col min="13064" max="13064" width="13.44140625" style="35" bestFit="1" customWidth="1"/>
    <col min="13065" max="13065" width="9.109375" style="35" bestFit="1" customWidth="1"/>
    <col min="13066" max="13067" width="13.6640625" style="35" customWidth="1"/>
    <col min="13068" max="13068" width="11.5546875" style="35" customWidth="1"/>
    <col min="13069" max="13070" width="12.33203125" style="35" bestFit="1" customWidth="1"/>
    <col min="13071" max="13071" width="12.33203125" style="35" customWidth="1"/>
    <col min="13072" max="13072" width="11.33203125" style="35" bestFit="1" customWidth="1"/>
    <col min="13073" max="13312" width="8.88671875" style="35"/>
    <col min="13313" max="13313" width="29.6640625" style="35" customWidth="1"/>
    <col min="13314" max="13314" width="5.109375" style="35" bestFit="1" customWidth="1"/>
    <col min="13315" max="13315" width="9.6640625" style="35" customWidth="1"/>
    <col min="13316" max="13316" width="10.6640625" style="35" customWidth="1"/>
    <col min="13317" max="13317" width="9.33203125" style="35" customWidth="1"/>
    <col min="13318" max="13318" width="11.88671875" style="35" bestFit="1" customWidth="1"/>
    <col min="13319" max="13319" width="10" style="35" bestFit="1" customWidth="1"/>
    <col min="13320" max="13320" width="13.44140625" style="35" bestFit="1" customWidth="1"/>
    <col min="13321" max="13321" width="9.109375" style="35" bestFit="1" customWidth="1"/>
    <col min="13322" max="13323" width="13.6640625" style="35" customWidth="1"/>
    <col min="13324" max="13324" width="11.5546875" style="35" customWidth="1"/>
    <col min="13325" max="13326" width="12.33203125" style="35" bestFit="1" customWidth="1"/>
    <col min="13327" max="13327" width="12.33203125" style="35" customWidth="1"/>
    <col min="13328" max="13328" width="11.33203125" style="35" bestFit="1" customWidth="1"/>
    <col min="13329" max="13568" width="8.88671875" style="35"/>
    <col min="13569" max="13569" width="29.6640625" style="35" customWidth="1"/>
    <col min="13570" max="13570" width="5.109375" style="35" bestFit="1" customWidth="1"/>
    <col min="13571" max="13571" width="9.6640625" style="35" customWidth="1"/>
    <col min="13572" max="13572" width="10.6640625" style="35" customWidth="1"/>
    <col min="13573" max="13573" width="9.33203125" style="35" customWidth="1"/>
    <col min="13574" max="13574" width="11.88671875" style="35" bestFit="1" customWidth="1"/>
    <col min="13575" max="13575" width="10" style="35" bestFit="1" customWidth="1"/>
    <col min="13576" max="13576" width="13.44140625" style="35" bestFit="1" customWidth="1"/>
    <col min="13577" max="13577" width="9.109375" style="35" bestFit="1" customWidth="1"/>
    <col min="13578" max="13579" width="13.6640625" style="35" customWidth="1"/>
    <col min="13580" max="13580" width="11.5546875" style="35" customWidth="1"/>
    <col min="13581" max="13582" width="12.33203125" style="35" bestFit="1" customWidth="1"/>
    <col min="13583" max="13583" width="12.33203125" style="35" customWidth="1"/>
    <col min="13584" max="13584" width="11.33203125" style="35" bestFit="1" customWidth="1"/>
    <col min="13585" max="13824" width="8.88671875" style="35"/>
    <col min="13825" max="13825" width="29.6640625" style="35" customWidth="1"/>
    <col min="13826" max="13826" width="5.109375" style="35" bestFit="1" customWidth="1"/>
    <col min="13827" max="13827" width="9.6640625" style="35" customWidth="1"/>
    <col min="13828" max="13828" width="10.6640625" style="35" customWidth="1"/>
    <col min="13829" max="13829" width="9.33203125" style="35" customWidth="1"/>
    <col min="13830" max="13830" width="11.88671875" style="35" bestFit="1" customWidth="1"/>
    <col min="13831" max="13831" width="10" style="35" bestFit="1" customWidth="1"/>
    <col min="13832" max="13832" width="13.44140625" style="35" bestFit="1" customWidth="1"/>
    <col min="13833" max="13833" width="9.109375" style="35" bestFit="1" customWidth="1"/>
    <col min="13834" max="13835" width="13.6640625" style="35" customWidth="1"/>
    <col min="13836" max="13836" width="11.5546875" style="35" customWidth="1"/>
    <col min="13837" max="13838" width="12.33203125" style="35" bestFit="1" customWidth="1"/>
    <col min="13839" max="13839" width="12.33203125" style="35" customWidth="1"/>
    <col min="13840" max="13840" width="11.33203125" style="35" bestFit="1" customWidth="1"/>
    <col min="13841" max="14080" width="8.88671875" style="35"/>
    <col min="14081" max="14081" width="29.6640625" style="35" customWidth="1"/>
    <col min="14082" max="14082" width="5.109375" style="35" bestFit="1" customWidth="1"/>
    <col min="14083" max="14083" width="9.6640625" style="35" customWidth="1"/>
    <col min="14084" max="14084" width="10.6640625" style="35" customWidth="1"/>
    <col min="14085" max="14085" width="9.33203125" style="35" customWidth="1"/>
    <col min="14086" max="14086" width="11.88671875" style="35" bestFit="1" customWidth="1"/>
    <col min="14087" max="14087" width="10" style="35" bestFit="1" customWidth="1"/>
    <col min="14088" max="14088" width="13.44140625" style="35" bestFit="1" customWidth="1"/>
    <col min="14089" max="14089" width="9.109375" style="35" bestFit="1" customWidth="1"/>
    <col min="14090" max="14091" width="13.6640625" style="35" customWidth="1"/>
    <col min="14092" max="14092" width="11.5546875" style="35" customWidth="1"/>
    <col min="14093" max="14094" width="12.33203125" style="35" bestFit="1" customWidth="1"/>
    <col min="14095" max="14095" width="12.33203125" style="35" customWidth="1"/>
    <col min="14096" max="14096" width="11.33203125" style="35" bestFit="1" customWidth="1"/>
    <col min="14097" max="14336" width="8.88671875" style="35"/>
    <col min="14337" max="14337" width="29.6640625" style="35" customWidth="1"/>
    <col min="14338" max="14338" width="5.109375" style="35" bestFit="1" customWidth="1"/>
    <col min="14339" max="14339" width="9.6640625" style="35" customWidth="1"/>
    <col min="14340" max="14340" width="10.6640625" style="35" customWidth="1"/>
    <col min="14341" max="14341" width="9.33203125" style="35" customWidth="1"/>
    <col min="14342" max="14342" width="11.88671875" style="35" bestFit="1" customWidth="1"/>
    <col min="14343" max="14343" width="10" style="35" bestFit="1" customWidth="1"/>
    <col min="14344" max="14344" width="13.44140625" style="35" bestFit="1" customWidth="1"/>
    <col min="14345" max="14345" width="9.109375" style="35" bestFit="1" customWidth="1"/>
    <col min="14346" max="14347" width="13.6640625" style="35" customWidth="1"/>
    <col min="14348" max="14348" width="11.5546875" style="35" customWidth="1"/>
    <col min="14349" max="14350" width="12.33203125" style="35" bestFit="1" customWidth="1"/>
    <col min="14351" max="14351" width="12.33203125" style="35" customWidth="1"/>
    <col min="14352" max="14352" width="11.33203125" style="35" bestFit="1" customWidth="1"/>
    <col min="14353" max="14592" width="8.88671875" style="35"/>
    <col min="14593" max="14593" width="29.6640625" style="35" customWidth="1"/>
    <col min="14594" max="14594" width="5.109375" style="35" bestFit="1" customWidth="1"/>
    <col min="14595" max="14595" width="9.6640625" style="35" customWidth="1"/>
    <col min="14596" max="14596" width="10.6640625" style="35" customWidth="1"/>
    <col min="14597" max="14597" width="9.33203125" style="35" customWidth="1"/>
    <col min="14598" max="14598" width="11.88671875" style="35" bestFit="1" customWidth="1"/>
    <col min="14599" max="14599" width="10" style="35" bestFit="1" customWidth="1"/>
    <col min="14600" max="14600" width="13.44140625" style="35" bestFit="1" customWidth="1"/>
    <col min="14601" max="14601" width="9.109375" style="35" bestFit="1" customWidth="1"/>
    <col min="14602" max="14603" width="13.6640625" style="35" customWidth="1"/>
    <col min="14604" max="14604" width="11.5546875" style="35" customWidth="1"/>
    <col min="14605" max="14606" width="12.33203125" style="35" bestFit="1" customWidth="1"/>
    <col min="14607" max="14607" width="12.33203125" style="35" customWidth="1"/>
    <col min="14608" max="14608" width="11.33203125" style="35" bestFit="1" customWidth="1"/>
    <col min="14609" max="14848" width="8.88671875" style="35"/>
    <col min="14849" max="14849" width="29.6640625" style="35" customWidth="1"/>
    <col min="14850" max="14850" width="5.109375" style="35" bestFit="1" customWidth="1"/>
    <col min="14851" max="14851" width="9.6640625" style="35" customWidth="1"/>
    <col min="14852" max="14852" width="10.6640625" style="35" customWidth="1"/>
    <col min="14853" max="14853" width="9.33203125" style="35" customWidth="1"/>
    <col min="14854" max="14854" width="11.88671875" style="35" bestFit="1" customWidth="1"/>
    <col min="14855" max="14855" width="10" style="35" bestFit="1" customWidth="1"/>
    <col min="14856" max="14856" width="13.44140625" style="35" bestFit="1" customWidth="1"/>
    <col min="14857" max="14857" width="9.109375" style="35" bestFit="1" customWidth="1"/>
    <col min="14858" max="14859" width="13.6640625" style="35" customWidth="1"/>
    <col min="14860" max="14860" width="11.5546875" style="35" customWidth="1"/>
    <col min="14861" max="14862" width="12.33203125" style="35" bestFit="1" customWidth="1"/>
    <col min="14863" max="14863" width="12.33203125" style="35" customWidth="1"/>
    <col min="14864" max="14864" width="11.33203125" style="35" bestFit="1" customWidth="1"/>
    <col min="14865" max="15104" width="8.88671875" style="35"/>
    <col min="15105" max="15105" width="29.6640625" style="35" customWidth="1"/>
    <col min="15106" max="15106" width="5.109375" style="35" bestFit="1" customWidth="1"/>
    <col min="15107" max="15107" width="9.6640625" style="35" customWidth="1"/>
    <col min="15108" max="15108" width="10.6640625" style="35" customWidth="1"/>
    <col min="15109" max="15109" width="9.33203125" style="35" customWidth="1"/>
    <col min="15110" max="15110" width="11.88671875" style="35" bestFit="1" customWidth="1"/>
    <col min="15111" max="15111" width="10" style="35" bestFit="1" customWidth="1"/>
    <col min="15112" max="15112" width="13.44140625" style="35" bestFit="1" customWidth="1"/>
    <col min="15113" max="15113" width="9.109375" style="35" bestFit="1" customWidth="1"/>
    <col min="15114" max="15115" width="13.6640625" style="35" customWidth="1"/>
    <col min="15116" max="15116" width="11.5546875" style="35" customWidth="1"/>
    <col min="15117" max="15118" width="12.33203125" style="35" bestFit="1" customWidth="1"/>
    <col min="15119" max="15119" width="12.33203125" style="35" customWidth="1"/>
    <col min="15120" max="15120" width="11.33203125" style="35" bestFit="1" customWidth="1"/>
    <col min="15121" max="15360" width="8.88671875" style="35"/>
    <col min="15361" max="15361" width="29.6640625" style="35" customWidth="1"/>
    <col min="15362" max="15362" width="5.109375" style="35" bestFit="1" customWidth="1"/>
    <col min="15363" max="15363" width="9.6640625" style="35" customWidth="1"/>
    <col min="15364" max="15364" width="10.6640625" style="35" customWidth="1"/>
    <col min="15365" max="15365" width="9.33203125" style="35" customWidth="1"/>
    <col min="15366" max="15366" width="11.88671875" style="35" bestFit="1" customWidth="1"/>
    <col min="15367" max="15367" width="10" style="35" bestFit="1" customWidth="1"/>
    <col min="15368" max="15368" width="13.44140625" style="35" bestFit="1" customWidth="1"/>
    <col min="15369" max="15369" width="9.109375" style="35" bestFit="1" customWidth="1"/>
    <col min="15370" max="15371" width="13.6640625" style="35" customWidth="1"/>
    <col min="15372" max="15372" width="11.5546875" style="35" customWidth="1"/>
    <col min="15373" max="15374" width="12.33203125" style="35" bestFit="1" customWidth="1"/>
    <col min="15375" max="15375" width="12.33203125" style="35" customWidth="1"/>
    <col min="15376" max="15376" width="11.33203125" style="35" bestFit="1" customWidth="1"/>
    <col min="15377" max="15616" width="8.88671875" style="35"/>
    <col min="15617" max="15617" width="29.6640625" style="35" customWidth="1"/>
    <col min="15618" max="15618" width="5.109375" style="35" bestFit="1" customWidth="1"/>
    <col min="15619" max="15619" width="9.6640625" style="35" customWidth="1"/>
    <col min="15620" max="15620" width="10.6640625" style="35" customWidth="1"/>
    <col min="15621" max="15621" width="9.33203125" style="35" customWidth="1"/>
    <col min="15622" max="15622" width="11.88671875" style="35" bestFit="1" customWidth="1"/>
    <col min="15623" max="15623" width="10" style="35" bestFit="1" customWidth="1"/>
    <col min="15624" max="15624" width="13.44140625" style="35" bestFit="1" customWidth="1"/>
    <col min="15625" max="15625" width="9.109375" style="35" bestFit="1" customWidth="1"/>
    <col min="15626" max="15627" width="13.6640625" style="35" customWidth="1"/>
    <col min="15628" max="15628" width="11.5546875" style="35" customWidth="1"/>
    <col min="15629" max="15630" width="12.33203125" style="35" bestFit="1" customWidth="1"/>
    <col min="15631" max="15631" width="12.33203125" style="35" customWidth="1"/>
    <col min="15632" max="15632" width="11.33203125" style="35" bestFit="1" customWidth="1"/>
    <col min="15633" max="15872" width="8.88671875" style="35"/>
    <col min="15873" max="15873" width="29.6640625" style="35" customWidth="1"/>
    <col min="15874" max="15874" width="5.109375" style="35" bestFit="1" customWidth="1"/>
    <col min="15875" max="15875" width="9.6640625" style="35" customWidth="1"/>
    <col min="15876" max="15876" width="10.6640625" style="35" customWidth="1"/>
    <col min="15877" max="15877" width="9.33203125" style="35" customWidth="1"/>
    <col min="15878" max="15878" width="11.88671875" style="35" bestFit="1" customWidth="1"/>
    <col min="15879" max="15879" width="10" style="35" bestFit="1" customWidth="1"/>
    <col min="15880" max="15880" width="13.44140625" style="35" bestFit="1" customWidth="1"/>
    <col min="15881" max="15881" width="9.109375" style="35" bestFit="1" customWidth="1"/>
    <col min="15882" max="15883" width="13.6640625" style="35" customWidth="1"/>
    <col min="15884" max="15884" width="11.5546875" style="35" customWidth="1"/>
    <col min="15885" max="15886" width="12.33203125" style="35" bestFit="1" customWidth="1"/>
    <col min="15887" max="15887" width="12.33203125" style="35" customWidth="1"/>
    <col min="15888" max="15888" width="11.33203125" style="35" bestFit="1" customWidth="1"/>
    <col min="15889" max="16128" width="8.88671875" style="35"/>
    <col min="16129" max="16129" width="29.6640625" style="35" customWidth="1"/>
    <col min="16130" max="16130" width="5.109375" style="35" bestFit="1" customWidth="1"/>
    <col min="16131" max="16131" width="9.6640625" style="35" customWidth="1"/>
    <col min="16132" max="16132" width="10.6640625" style="35" customWidth="1"/>
    <col min="16133" max="16133" width="9.33203125" style="35" customWidth="1"/>
    <col min="16134" max="16134" width="11.88671875" style="35" bestFit="1" customWidth="1"/>
    <col min="16135" max="16135" width="10" style="35" bestFit="1" customWidth="1"/>
    <col min="16136" max="16136" width="13.44140625" style="35" bestFit="1" customWidth="1"/>
    <col min="16137" max="16137" width="9.109375" style="35" bestFit="1" customWidth="1"/>
    <col min="16138" max="16139" width="13.6640625" style="35" customWidth="1"/>
    <col min="16140" max="16140" width="11.5546875" style="35" customWidth="1"/>
    <col min="16141" max="16142" width="12.33203125" style="35" bestFit="1" customWidth="1"/>
    <col min="16143" max="16143" width="12.33203125" style="35" customWidth="1"/>
    <col min="16144" max="16144" width="11.33203125" style="35" bestFit="1" customWidth="1"/>
    <col min="16145" max="16384" width="8.88671875" style="35"/>
  </cols>
  <sheetData>
    <row r="1" spans="1:16">
      <c r="A1" s="1460" t="s">
        <v>5197</v>
      </c>
    </row>
    <row r="2" spans="1:16" ht="17.399999999999999">
      <c r="A2" s="745" t="s">
        <v>310</v>
      </c>
      <c r="B2" s="1685" t="s">
        <v>5080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</row>
    <row r="3" spans="1:16" ht="18" thickBot="1">
      <c r="A3" s="750"/>
      <c r="B3" s="1684" t="s">
        <v>5081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</row>
    <row r="4" spans="1:16">
      <c r="A4" s="936"/>
      <c r="B4" s="1009"/>
      <c r="C4" s="1009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09"/>
      <c r="P4" s="1009"/>
    </row>
    <row r="5" spans="1:16" ht="13.8" thickBot="1">
      <c r="A5" s="746"/>
      <c r="B5" s="1681" t="s">
        <v>3848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</row>
    <row r="6" spans="1:16">
      <c r="A6" s="746"/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</row>
    <row r="7" spans="1:16" ht="13.8" thickBot="1">
      <c r="A7" s="790" t="s">
        <v>3849</v>
      </c>
      <c r="B7" s="269"/>
      <c r="C7" s="1681" t="s">
        <v>3846</v>
      </c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</row>
    <row r="8" spans="1:16">
      <c r="A8" s="790" t="s">
        <v>3847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</row>
    <row r="9" spans="1:16" ht="13.8" thickBot="1">
      <c r="A9" s="790" t="s">
        <v>3845</v>
      </c>
      <c r="B9" s="269"/>
      <c r="C9" s="269"/>
      <c r="D9" s="1681" t="s">
        <v>5082</v>
      </c>
      <c r="E9" s="1681"/>
      <c r="F9" s="1681"/>
      <c r="G9" s="1681"/>
      <c r="H9" s="1681"/>
      <c r="I9" s="1681"/>
      <c r="J9" s="1681"/>
      <c r="K9" s="1681"/>
      <c r="L9" s="1681"/>
      <c r="M9" s="1681"/>
      <c r="N9" s="1681"/>
      <c r="O9" s="269"/>
      <c r="P9" s="269"/>
    </row>
    <row r="10" spans="1:16">
      <c r="A10" s="790" t="s">
        <v>5083</v>
      </c>
      <c r="B10" s="269"/>
      <c r="C10" s="269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69"/>
      <c r="P10" s="269"/>
    </row>
    <row r="11" spans="1:16">
      <c r="A11" s="790" t="s">
        <v>3844</v>
      </c>
      <c r="B11" s="790"/>
      <c r="C11" s="790"/>
      <c r="D11" s="790" t="str">
        <f>"0"</f>
        <v>0</v>
      </c>
      <c r="E11" s="790" t="str">
        <f>"1"</f>
        <v>1</v>
      </c>
      <c r="F11" s="790" t="str">
        <f>"2"</f>
        <v>2</v>
      </c>
      <c r="G11" s="790" t="str">
        <f>"3"</f>
        <v>3</v>
      </c>
      <c r="H11" s="790" t="str">
        <f>"4"</f>
        <v>4</v>
      </c>
      <c r="I11" s="790" t="str">
        <f>"5"</f>
        <v>5</v>
      </c>
      <c r="J11" s="790" t="str">
        <f>"6"</f>
        <v>6</v>
      </c>
      <c r="K11" s="790" t="str">
        <f>"7"</f>
        <v>7</v>
      </c>
      <c r="L11" s="790" t="str">
        <f>"8"</f>
        <v>8</v>
      </c>
      <c r="M11" s="790" t="str">
        <f>"9"</f>
        <v>9</v>
      </c>
      <c r="N11" s="790" t="s">
        <v>1760</v>
      </c>
      <c r="O11" s="790"/>
      <c r="P11" s="790"/>
    </row>
    <row r="12" spans="1:16" ht="36.6" thickBot="1">
      <c r="A12" s="751"/>
      <c r="B12" s="751" t="s">
        <v>3</v>
      </c>
      <c r="C12" s="751" t="s">
        <v>3843</v>
      </c>
      <c r="D12" s="751" t="s">
        <v>1759</v>
      </c>
      <c r="E12" s="751" t="s">
        <v>1773</v>
      </c>
      <c r="F12" s="751" t="s">
        <v>4534</v>
      </c>
      <c r="G12" s="751" t="s">
        <v>1772</v>
      </c>
      <c r="H12" s="751" t="s">
        <v>5084</v>
      </c>
      <c r="I12" s="751" t="s">
        <v>3842</v>
      </c>
      <c r="J12" s="751" t="s">
        <v>5085</v>
      </c>
      <c r="K12" s="751" t="s">
        <v>1752</v>
      </c>
      <c r="L12" s="751" t="s">
        <v>1751</v>
      </c>
      <c r="M12" s="751" t="s">
        <v>1750</v>
      </c>
      <c r="N12" s="751" t="s">
        <v>1749</v>
      </c>
      <c r="O12" s="751" t="s">
        <v>3841</v>
      </c>
      <c r="P12" s="751" t="s">
        <v>1535</v>
      </c>
    </row>
    <row r="13" spans="1:16">
      <c r="A13" s="407"/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</row>
    <row r="14" spans="1:16">
      <c r="A14" s="747" t="s">
        <v>1</v>
      </c>
      <c r="B14" s="1098">
        <v>2090</v>
      </c>
      <c r="C14" s="1098">
        <v>860</v>
      </c>
      <c r="D14" s="1098">
        <v>2</v>
      </c>
      <c r="E14" s="1098">
        <v>3</v>
      </c>
      <c r="F14" s="1098">
        <v>222</v>
      </c>
      <c r="G14" s="1098">
        <v>69</v>
      </c>
      <c r="H14" s="1098">
        <v>207</v>
      </c>
      <c r="I14" s="1098">
        <v>176</v>
      </c>
      <c r="J14" s="1098">
        <v>1</v>
      </c>
      <c r="K14" s="1098">
        <v>50</v>
      </c>
      <c r="L14" s="1098">
        <v>4</v>
      </c>
      <c r="M14" s="1098">
        <v>60</v>
      </c>
      <c r="N14" s="1098">
        <v>66</v>
      </c>
      <c r="O14" s="1098">
        <v>1192</v>
      </c>
      <c r="P14" s="1098">
        <v>38</v>
      </c>
    </row>
    <row r="15" spans="1:16">
      <c r="A15" s="407"/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7"/>
      <c r="O15" s="407"/>
      <c r="P15" s="407"/>
    </row>
    <row r="16" spans="1:16">
      <c r="A16" s="744" t="s">
        <v>1267</v>
      </c>
      <c r="B16" s="1172">
        <v>46</v>
      </c>
      <c r="C16" s="1172">
        <v>12</v>
      </c>
      <c r="D16" s="1172">
        <v>0</v>
      </c>
      <c r="E16" s="1172">
        <v>0</v>
      </c>
      <c r="F16" s="1172">
        <v>3</v>
      </c>
      <c r="G16" s="1172">
        <v>0</v>
      </c>
      <c r="H16" s="1172">
        <v>3</v>
      </c>
      <c r="I16" s="1172">
        <v>4</v>
      </c>
      <c r="J16" s="1172">
        <v>1</v>
      </c>
      <c r="K16" s="1172">
        <v>0</v>
      </c>
      <c r="L16" s="1172">
        <v>0</v>
      </c>
      <c r="M16" s="1172">
        <v>1</v>
      </c>
      <c r="N16" s="1172">
        <v>0</v>
      </c>
      <c r="O16" s="1172">
        <v>34</v>
      </c>
      <c r="P16" s="1172">
        <v>0</v>
      </c>
    </row>
    <row r="17" spans="1:16">
      <c r="A17" s="743" t="s">
        <v>1380</v>
      </c>
      <c r="B17" s="1101">
        <v>45</v>
      </c>
      <c r="C17" s="1101">
        <v>11</v>
      </c>
      <c r="D17" s="1101">
        <v>0</v>
      </c>
      <c r="E17" s="1101">
        <v>0</v>
      </c>
      <c r="F17" s="1101">
        <v>3</v>
      </c>
      <c r="G17" s="1101">
        <v>0</v>
      </c>
      <c r="H17" s="1101">
        <v>3</v>
      </c>
      <c r="I17" s="1101">
        <v>4</v>
      </c>
      <c r="J17" s="1101">
        <v>1</v>
      </c>
      <c r="K17" s="1101">
        <v>0</v>
      </c>
      <c r="L17" s="1101">
        <v>0</v>
      </c>
      <c r="M17" s="1101">
        <v>0</v>
      </c>
      <c r="N17" s="1101">
        <v>0</v>
      </c>
      <c r="O17" s="1101">
        <v>34</v>
      </c>
      <c r="P17" s="1101">
        <v>0</v>
      </c>
    </row>
    <row r="18" spans="1:16">
      <c r="A18" s="743" t="s">
        <v>1379</v>
      </c>
      <c r="B18" s="1101">
        <v>1</v>
      </c>
      <c r="C18" s="1101">
        <v>1</v>
      </c>
      <c r="D18" s="1101">
        <v>0</v>
      </c>
      <c r="E18" s="1101">
        <v>0</v>
      </c>
      <c r="F18" s="1101">
        <v>0</v>
      </c>
      <c r="G18" s="1101">
        <v>0</v>
      </c>
      <c r="H18" s="1101">
        <v>0</v>
      </c>
      <c r="I18" s="1101">
        <v>0</v>
      </c>
      <c r="J18" s="1101">
        <v>0</v>
      </c>
      <c r="K18" s="1101">
        <v>0</v>
      </c>
      <c r="L18" s="1101">
        <v>0</v>
      </c>
      <c r="M18" s="1101">
        <v>1</v>
      </c>
      <c r="N18" s="1101">
        <v>0</v>
      </c>
      <c r="O18" s="1101">
        <v>0</v>
      </c>
      <c r="P18" s="1101">
        <v>0</v>
      </c>
    </row>
    <row r="19" spans="1:16">
      <c r="A19" s="407"/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</row>
    <row r="20" spans="1:16">
      <c r="A20" s="744" t="s">
        <v>1260</v>
      </c>
      <c r="B20" s="1172">
        <v>33</v>
      </c>
      <c r="C20" s="1172">
        <v>14</v>
      </c>
      <c r="D20" s="1172">
        <v>0</v>
      </c>
      <c r="E20" s="1172">
        <v>0</v>
      </c>
      <c r="F20" s="1172">
        <v>5</v>
      </c>
      <c r="G20" s="1172">
        <v>0</v>
      </c>
      <c r="H20" s="1172">
        <v>2</v>
      </c>
      <c r="I20" s="1172">
        <v>4</v>
      </c>
      <c r="J20" s="1172">
        <v>0</v>
      </c>
      <c r="K20" s="1172">
        <v>3</v>
      </c>
      <c r="L20" s="1172">
        <v>0</v>
      </c>
      <c r="M20" s="1172">
        <v>0</v>
      </c>
      <c r="N20" s="1172">
        <v>0</v>
      </c>
      <c r="O20" s="1172">
        <v>18</v>
      </c>
      <c r="P20" s="1172">
        <v>1</v>
      </c>
    </row>
    <row r="21" spans="1:16">
      <c r="A21" s="743" t="s">
        <v>1378</v>
      </c>
      <c r="B21" s="1101">
        <v>32</v>
      </c>
      <c r="C21" s="1101">
        <v>14</v>
      </c>
      <c r="D21" s="1101">
        <v>0</v>
      </c>
      <c r="E21" s="1101">
        <v>0</v>
      </c>
      <c r="F21" s="1101">
        <v>5</v>
      </c>
      <c r="G21" s="1101">
        <v>0</v>
      </c>
      <c r="H21" s="1101">
        <v>2</v>
      </c>
      <c r="I21" s="1101">
        <v>4</v>
      </c>
      <c r="J21" s="1101">
        <v>0</v>
      </c>
      <c r="K21" s="1101">
        <v>3</v>
      </c>
      <c r="L21" s="1101">
        <v>0</v>
      </c>
      <c r="M21" s="1101">
        <v>0</v>
      </c>
      <c r="N21" s="1101">
        <v>0</v>
      </c>
      <c r="O21" s="1101">
        <v>17</v>
      </c>
      <c r="P21" s="1101">
        <v>1</v>
      </c>
    </row>
    <row r="22" spans="1:16">
      <c r="A22" s="743" t="s">
        <v>1377</v>
      </c>
      <c r="B22" s="1101">
        <v>1</v>
      </c>
      <c r="C22" s="1101">
        <v>0</v>
      </c>
      <c r="D22" s="1101">
        <v>0</v>
      </c>
      <c r="E22" s="1101">
        <v>0</v>
      </c>
      <c r="F22" s="1101">
        <v>0</v>
      </c>
      <c r="G22" s="1101">
        <v>0</v>
      </c>
      <c r="H22" s="1101">
        <v>0</v>
      </c>
      <c r="I22" s="1101">
        <v>0</v>
      </c>
      <c r="J22" s="1101">
        <v>0</v>
      </c>
      <c r="K22" s="1101">
        <v>0</v>
      </c>
      <c r="L22" s="1101">
        <v>0</v>
      </c>
      <c r="M22" s="1101">
        <v>0</v>
      </c>
      <c r="N22" s="1101">
        <v>0</v>
      </c>
      <c r="O22" s="1101">
        <v>1</v>
      </c>
      <c r="P22" s="1101">
        <v>0</v>
      </c>
    </row>
    <row r="23" spans="1:16">
      <c r="A23" s="407"/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407"/>
    </row>
    <row r="24" spans="1:16">
      <c r="A24" s="744" t="s">
        <v>1251</v>
      </c>
      <c r="B24" s="1172">
        <v>68</v>
      </c>
      <c r="C24" s="1172">
        <v>33</v>
      </c>
      <c r="D24" s="1172">
        <v>0</v>
      </c>
      <c r="E24" s="1172">
        <v>0</v>
      </c>
      <c r="F24" s="1172">
        <v>7</v>
      </c>
      <c r="G24" s="1172">
        <v>3</v>
      </c>
      <c r="H24" s="1172">
        <v>12</v>
      </c>
      <c r="I24" s="1172">
        <v>8</v>
      </c>
      <c r="J24" s="1172">
        <v>0</v>
      </c>
      <c r="K24" s="1172">
        <v>0</v>
      </c>
      <c r="L24" s="1172">
        <v>0</v>
      </c>
      <c r="M24" s="1172">
        <v>2</v>
      </c>
      <c r="N24" s="1172">
        <v>1</v>
      </c>
      <c r="O24" s="1172">
        <v>35</v>
      </c>
      <c r="P24" s="1172">
        <v>0</v>
      </c>
    </row>
    <row r="25" spans="1:16">
      <c r="A25" s="743" t="s">
        <v>1376</v>
      </c>
      <c r="B25" s="1101">
        <v>41</v>
      </c>
      <c r="C25" s="1101">
        <v>23</v>
      </c>
      <c r="D25" s="1101">
        <v>0</v>
      </c>
      <c r="E25" s="1101">
        <v>0</v>
      </c>
      <c r="F25" s="1101">
        <v>4</v>
      </c>
      <c r="G25" s="1101">
        <v>3</v>
      </c>
      <c r="H25" s="1101">
        <v>8</v>
      </c>
      <c r="I25" s="1101">
        <v>6</v>
      </c>
      <c r="J25" s="1101">
        <v>0</v>
      </c>
      <c r="K25" s="1101">
        <v>0</v>
      </c>
      <c r="L25" s="1101">
        <v>0</v>
      </c>
      <c r="M25" s="1101">
        <v>1</v>
      </c>
      <c r="N25" s="1101">
        <v>1</v>
      </c>
      <c r="O25" s="1101">
        <v>18</v>
      </c>
      <c r="P25" s="1101">
        <v>0</v>
      </c>
    </row>
    <row r="26" spans="1:16">
      <c r="A26" s="743" t="s">
        <v>1375</v>
      </c>
      <c r="B26" s="1101">
        <v>24</v>
      </c>
      <c r="C26" s="1101">
        <v>10</v>
      </c>
      <c r="D26" s="1101">
        <v>0</v>
      </c>
      <c r="E26" s="1101">
        <v>0</v>
      </c>
      <c r="F26" s="1101">
        <v>3</v>
      </c>
      <c r="G26" s="1101">
        <v>0</v>
      </c>
      <c r="H26" s="1101">
        <v>4</v>
      </c>
      <c r="I26" s="1101">
        <v>2</v>
      </c>
      <c r="J26" s="1101">
        <v>0</v>
      </c>
      <c r="K26" s="1101">
        <v>0</v>
      </c>
      <c r="L26" s="1101">
        <v>0</v>
      </c>
      <c r="M26" s="1101">
        <v>1</v>
      </c>
      <c r="N26" s="1101">
        <v>0</v>
      </c>
      <c r="O26" s="1101">
        <v>14</v>
      </c>
      <c r="P26" s="1101">
        <v>0</v>
      </c>
    </row>
    <row r="27" spans="1:16">
      <c r="A27" s="743" t="s">
        <v>1374</v>
      </c>
      <c r="B27" s="1101">
        <v>3</v>
      </c>
      <c r="C27" s="1101">
        <v>0</v>
      </c>
      <c r="D27" s="1101">
        <v>0</v>
      </c>
      <c r="E27" s="1101">
        <v>0</v>
      </c>
      <c r="F27" s="1101">
        <v>0</v>
      </c>
      <c r="G27" s="1101">
        <v>0</v>
      </c>
      <c r="H27" s="1101">
        <v>0</v>
      </c>
      <c r="I27" s="1101">
        <v>0</v>
      </c>
      <c r="J27" s="1101">
        <v>0</v>
      </c>
      <c r="K27" s="1101">
        <v>0</v>
      </c>
      <c r="L27" s="1101">
        <v>0</v>
      </c>
      <c r="M27" s="1101">
        <v>0</v>
      </c>
      <c r="N27" s="1101">
        <v>0</v>
      </c>
      <c r="O27" s="1101">
        <v>3</v>
      </c>
      <c r="P27" s="1101">
        <v>0</v>
      </c>
    </row>
    <row r="28" spans="1:16">
      <c r="A28" s="407"/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</row>
    <row r="29" spans="1:16">
      <c r="A29" s="744" t="s">
        <v>1239</v>
      </c>
      <c r="B29" s="1172">
        <v>29</v>
      </c>
      <c r="C29" s="1172">
        <v>8</v>
      </c>
      <c r="D29" s="1172">
        <v>0</v>
      </c>
      <c r="E29" s="1172">
        <v>0</v>
      </c>
      <c r="F29" s="1172">
        <v>2</v>
      </c>
      <c r="G29" s="1172">
        <v>1</v>
      </c>
      <c r="H29" s="1172">
        <v>4</v>
      </c>
      <c r="I29" s="1172">
        <v>1</v>
      </c>
      <c r="J29" s="1172">
        <v>0</v>
      </c>
      <c r="K29" s="1172">
        <v>0</v>
      </c>
      <c r="L29" s="1172">
        <v>0</v>
      </c>
      <c r="M29" s="1172">
        <v>0</v>
      </c>
      <c r="N29" s="1172">
        <v>0</v>
      </c>
      <c r="O29" s="1172">
        <v>21</v>
      </c>
      <c r="P29" s="1172">
        <v>0</v>
      </c>
    </row>
    <row r="30" spans="1:16">
      <c r="A30" s="743" t="s">
        <v>1373</v>
      </c>
      <c r="B30" s="1101">
        <v>21</v>
      </c>
      <c r="C30" s="1101">
        <v>7</v>
      </c>
      <c r="D30" s="1101">
        <v>0</v>
      </c>
      <c r="E30" s="1101">
        <v>0</v>
      </c>
      <c r="F30" s="1101">
        <v>2</v>
      </c>
      <c r="G30" s="1101">
        <v>1</v>
      </c>
      <c r="H30" s="1101">
        <v>3</v>
      </c>
      <c r="I30" s="1101">
        <v>1</v>
      </c>
      <c r="J30" s="1101">
        <v>0</v>
      </c>
      <c r="K30" s="1101">
        <v>0</v>
      </c>
      <c r="L30" s="1101">
        <v>0</v>
      </c>
      <c r="M30" s="1101">
        <v>0</v>
      </c>
      <c r="N30" s="1101">
        <v>0</v>
      </c>
      <c r="O30" s="1101">
        <v>14</v>
      </c>
      <c r="P30" s="1101">
        <v>0</v>
      </c>
    </row>
    <row r="31" spans="1:16">
      <c r="A31" s="743" t="s">
        <v>1372</v>
      </c>
      <c r="B31" s="1101">
        <v>5</v>
      </c>
      <c r="C31" s="1101">
        <v>1</v>
      </c>
      <c r="D31" s="1101">
        <v>0</v>
      </c>
      <c r="E31" s="1101">
        <v>0</v>
      </c>
      <c r="F31" s="1101">
        <v>0</v>
      </c>
      <c r="G31" s="1101">
        <v>0</v>
      </c>
      <c r="H31" s="1101">
        <v>1</v>
      </c>
      <c r="I31" s="1101">
        <v>0</v>
      </c>
      <c r="J31" s="1101">
        <v>0</v>
      </c>
      <c r="K31" s="1101">
        <v>0</v>
      </c>
      <c r="L31" s="1101">
        <v>0</v>
      </c>
      <c r="M31" s="1101">
        <v>0</v>
      </c>
      <c r="N31" s="1101">
        <v>0</v>
      </c>
      <c r="O31" s="1101">
        <v>4</v>
      </c>
      <c r="P31" s="1101">
        <v>0</v>
      </c>
    </row>
    <row r="32" spans="1:16">
      <c r="A32" s="743" t="s">
        <v>1371</v>
      </c>
      <c r="B32" s="1101">
        <v>3</v>
      </c>
      <c r="C32" s="1101">
        <v>0</v>
      </c>
      <c r="D32" s="1101">
        <v>0</v>
      </c>
      <c r="E32" s="1101">
        <v>0</v>
      </c>
      <c r="F32" s="1101">
        <v>0</v>
      </c>
      <c r="G32" s="1101">
        <v>0</v>
      </c>
      <c r="H32" s="1101">
        <v>0</v>
      </c>
      <c r="I32" s="1101">
        <v>0</v>
      </c>
      <c r="J32" s="1101">
        <v>0</v>
      </c>
      <c r="K32" s="1101">
        <v>0</v>
      </c>
      <c r="L32" s="1101">
        <v>0</v>
      </c>
      <c r="M32" s="1101">
        <v>0</v>
      </c>
      <c r="N32" s="1101">
        <v>0</v>
      </c>
      <c r="O32" s="1101">
        <v>3</v>
      </c>
      <c r="P32" s="1101">
        <v>0</v>
      </c>
    </row>
    <row r="33" spans="1:16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</row>
    <row r="34" spans="1:16">
      <c r="A34" s="744" t="s">
        <v>1226</v>
      </c>
      <c r="B34" s="1172">
        <v>83</v>
      </c>
      <c r="C34" s="1172">
        <v>23</v>
      </c>
      <c r="D34" s="1172">
        <v>0</v>
      </c>
      <c r="E34" s="1172">
        <v>0</v>
      </c>
      <c r="F34" s="1172">
        <v>6</v>
      </c>
      <c r="G34" s="1172">
        <v>1</v>
      </c>
      <c r="H34" s="1172">
        <v>3</v>
      </c>
      <c r="I34" s="1172">
        <v>9</v>
      </c>
      <c r="J34" s="1172">
        <v>0</v>
      </c>
      <c r="K34" s="1172">
        <v>0</v>
      </c>
      <c r="L34" s="1172">
        <v>0</v>
      </c>
      <c r="M34" s="1172">
        <v>3</v>
      </c>
      <c r="N34" s="1172">
        <v>1</v>
      </c>
      <c r="O34" s="1172">
        <v>60</v>
      </c>
      <c r="P34" s="1172">
        <v>0</v>
      </c>
    </row>
    <row r="35" spans="1:16">
      <c r="A35" s="743" t="s">
        <v>1370</v>
      </c>
      <c r="B35" s="1101">
        <v>46</v>
      </c>
      <c r="C35" s="1101">
        <v>12</v>
      </c>
      <c r="D35" s="1101">
        <v>0</v>
      </c>
      <c r="E35" s="1101">
        <v>0</v>
      </c>
      <c r="F35" s="1101">
        <v>5</v>
      </c>
      <c r="G35" s="1101">
        <v>0</v>
      </c>
      <c r="H35" s="1101">
        <v>2</v>
      </c>
      <c r="I35" s="1101">
        <v>5</v>
      </c>
      <c r="J35" s="1101">
        <v>0</v>
      </c>
      <c r="K35" s="1101">
        <v>0</v>
      </c>
      <c r="L35" s="1101">
        <v>0</v>
      </c>
      <c r="M35" s="1101">
        <v>0</v>
      </c>
      <c r="N35" s="1101">
        <v>0</v>
      </c>
      <c r="O35" s="1101">
        <v>34</v>
      </c>
      <c r="P35" s="1101">
        <v>0</v>
      </c>
    </row>
    <row r="36" spans="1:16">
      <c r="A36" s="743" t="s">
        <v>1369</v>
      </c>
      <c r="B36" s="1101">
        <v>8</v>
      </c>
      <c r="C36" s="1101">
        <v>2</v>
      </c>
      <c r="D36" s="1101">
        <v>0</v>
      </c>
      <c r="E36" s="1101">
        <v>0</v>
      </c>
      <c r="F36" s="1101">
        <v>0</v>
      </c>
      <c r="G36" s="1101">
        <v>0</v>
      </c>
      <c r="H36" s="1101">
        <v>0</v>
      </c>
      <c r="I36" s="1101">
        <v>2</v>
      </c>
      <c r="J36" s="1101">
        <v>0</v>
      </c>
      <c r="K36" s="1101">
        <v>0</v>
      </c>
      <c r="L36" s="1101">
        <v>0</v>
      </c>
      <c r="M36" s="1101">
        <v>0</v>
      </c>
      <c r="N36" s="1101">
        <v>0</v>
      </c>
      <c r="O36" s="1101">
        <v>6</v>
      </c>
      <c r="P36" s="1101">
        <v>0</v>
      </c>
    </row>
    <row r="37" spans="1:16">
      <c r="A37" s="743" t="s">
        <v>1368</v>
      </c>
      <c r="B37" s="1101">
        <v>29</v>
      </c>
      <c r="C37" s="1101">
        <v>9</v>
      </c>
      <c r="D37" s="1101">
        <v>0</v>
      </c>
      <c r="E37" s="1101">
        <v>0</v>
      </c>
      <c r="F37" s="1101">
        <v>1</v>
      </c>
      <c r="G37" s="1101">
        <v>1</v>
      </c>
      <c r="H37" s="1101">
        <v>1</v>
      </c>
      <c r="I37" s="1101">
        <v>2</v>
      </c>
      <c r="J37" s="1101">
        <v>0</v>
      </c>
      <c r="K37" s="1101">
        <v>0</v>
      </c>
      <c r="L37" s="1101">
        <v>0</v>
      </c>
      <c r="M37" s="1101">
        <v>3</v>
      </c>
      <c r="N37" s="1101">
        <v>1</v>
      </c>
      <c r="O37" s="1101">
        <v>20</v>
      </c>
      <c r="P37" s="1101">
        <v>0</v>
      </c>
    </row>
    <row r="38" spans="1:16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</row>
    <row r="39" spans="1:16">
      <c r="A39" s="744" t="s">
        <v>1208</v>
      </c>
      <c r="B39" s="1172">
        <v>161</v>
      </c>
      <c r="C39" s="1172">
        <v>69</v>
      </c>
      <c r="D39" s="1172">
        <v>0</v>
      </c>
      <c r="E39" s="1172">
        <v>0</v>
      </c>
      <c r="F39" s="1172">
        <v>24</v>
      </c>
      <c r="G39" s="1172">
        <v>8</v>
      </c>
      <c r="H39" s="1172">
        <v>8</v>
      </c>
      <c r="I39" s="1172">
        <v>15</v>
      </c>
      <c r="J39" s="1172">
        <v>0</v>
      </c>
      <c r="K39" s="1172">
        <v>3</v>
      </c>
      <c r="L39" s="1172">
        <v>0</v>
      </c>
      <c r="M39" s="1172">
        <v>6</v>
      </c>
      <c r="N39" s="1172">
        <v>5</v>
      </c>
      <c r="O39" s="1172">
        <v>92</v>
      </c>
      <c r="P39" s="1172">
        <v>0</v>
      </c>
    </row>
    <row r="40" spans="1:16">
      <c r="A40" s="743" t="s">
        <v>1367</v>
      </c>
      <c r="B40" s="1101">
        <v>69</v>
      </c>
      <c r="C40" s="1101">
        <v>34</v>
      </c>
      <c r="D40" s="1101">
        <v>0</v>
      </c>
      <c r="E40" s="1101">
        <v>0</v>
      </c>
      <c r="F40" s="1101">
        <v>18</v>
      </c>
      <c r="G40" s="1101">
        <v>5</v>
      </c>
      <c r="H40" s="1101">
        <v>2</v>
      </c>
      <c r="I40" s="1101">
        <v>7</v>
      </c>
      <c r="J40" s="1101">
        <v>0</v>
      </c>
      <c r="K40" s="1101">
        <v>1</v>
      </c>
      <c r="L40" s="1101">
        <v>0</v>
      </c>
      <c r="M40" s="1101">
        <v>1</v>
      </c>
      <c r="N40" s="1101">
        <v>0</v>
      </c>
      <c r="O40" s="1101">
        <v>35</v>
      </c>
      <c r="P40" s="1101">
        <v>0</v>
      </c>
    </row>
    <row r="41" spans="1:16">
      <c r="A41" s="743" t="s">
        <v>1366</v>
      </c>
      <c r="B41" s="1101">
        <v>1</v>
      </c>
      <c r="C41" s="1101">
        <v>1</v>
      </c>
      <c r="D41" s="1101">
        <v>0</v>
      </c>
      <c r="E41" s="1101">
        <v>0</v>
      </c>
      <c r="F41" s="1101">
        <v>0</v>
      </c>
      <c r="G41" s="1101">
        <v>1</v>
      </c>
      <c r="H41" s="1101">
        <v>0</v>
      </c>
      <c r="I41" s="1101">
        <v>0</v>
      </c>
      <c r="J41" s="1101">
        <v>0</v>
      </c>
      <c r="K41" s="1101">
        <v>0</v>
      </c>
      <c r="L41" s="1101">
        <v>0</v>
      </c>
      <c r="M41" s="1101">
        <v>0</v>
      </c>
      <c r="N41" s="1101">
        <v>0</v>
      </c>
      <c r="O41" s="1101">
        <v>0</v>
      </c>
      <c r="P41" s="1101">
        <v>0</v>
      </c>
    </row>
    <row r="42" spans="1:16">
      <c r="A42" s="743" t="s">
        <v>1365</v>
      </c>
      <c r="B42" s="1101">
        <v>14</v>
      </c>
      <c r="C42" s="1101">
        <v>9</v>
      </c>
      <c r="D42" s="1101">
        <v>0</v>
      </c>
      <c r="E42" s="1101">
        <v>0</v>
      </c>
      <c r="F42" s="1101">
        <v>2</v>
      </c>
      <c r="G42" s="1101">
        <v>0</v>
      </c>
      <c r="H42" s="1101">
        <v>1</v>
      </c>
      <c r="I42" s="1101">
        <v>2</v>
      </c>
      <c r="J42" s="1101">
        <v>0</v>
      </c>
      <c r="K42" s="1101">
        <v>0</v>
      </c>
      <c r="L42" s="1101">
        <v>0</v>
      </c>
      <c r="M42" s="1101">
        <v>0</v>
      </c>
      <c r="N42" s="1101">
        <v>4</v>
      </c>
      <c r="O42" s="1101">
        <v>5</v>
      </c>
      <c r="P42" s="1101">
        <v>0</v>
      </c>
    </row>
    <row r="43" spans="1:16">
      <c r="A43" s="743" t="s">
        <v>1364</v>
      </c>
      <c r="B43" s="1101">
        <v>5</v>
      </c>
      <c r="C43" s="1101">
        <v>0</v>
      </c>
      <c r="D43" s="1101">
        <v>0</v>
      </c>
      <c r="E43" s="1101">
        <v>0</v>
      </c>
      <c r="F43" s="1101">
        <v>0</v>
      </c>
      <c r="G43" s="1101">
        <v>0</v>
      </c>
      <c r="H43" s="1101">
        <v>0</v>
      </c>
      <c r="I43" s="1101">
        <v>0</v>
      </c>
      <c r="J43" s="1101">
        <v>0</v>
      </c>
      <c r="K43" s="1101">
        <v>0</v>
      </c>
      <c r="L43" s="1101">
        <v>0</v>
      </c>
      <c r="M43" s="1101">
        <v>0</v>
      </c>
      <c r="N43" s="1101">
        <v>0</v>
      </c>
      <c r="O43" s="1101">
        <v>5</v>
      </c>
      <c r="P43" s="1101">
        <v>0</v>
      </c>
    </row>
    <row r="44" spans="1:16">
      <c r="A44" s="743" t="s">
        <v>1363</v>
      </c>
      <c r="B44" s="1101">
        <v>17</v>
      </c>
      <c r="C44" s="1101">
        <v>5</v>
      </c>
      <c r="D44" s="1101">
        <v>0</v>
      </c>
      <c r="E44" s="1101">
        <v>0</v>
      </c>
      <c r="F44" s="1101">
        <v>1</v>
      </c>
      <c r="G44" s="1101">
        <v>0</v>
      </c>
      <c r="H44" s="1101">
        <v>2</v>
      </c>
      <c r="I44" s="1101">
        <v>0</v>
      </c>
      <c r="J44" s="1101">
        <v>0</v>
      </c>
      <c r="K44" s="1101">
        <v>1</v>
      </c>
      <c r="L44" s="1101">
        <v>0</v>
      </c>
      <c r="M44" s="1101">
        <v>1</v>
      </c>
      <c r="N44" s="1101">
        <v>0</v>
      </c>
      <c r="O44" s="1101">
        <v>12</v>
      </c>
      <c r="P44" s="1101">
        <v>0</v>
      </c>
    </row>
    <row r="45" spans="1:16">
      <c r="A45" s="743" t="s">
        <v>1362</v>
      </c>
      <c r="B45" s="1101">
        <v>15</v>
      </c>
      <c r="C45" s="1101">
        <v>5</v>
      </c>
      <c r="D45" s="1101">
        <v>0</v>
      </c>
      <c r="E45" s="1101">
        <v>0</v>
      </c>
      <c r="F45" s="1101">
        <v>1</v>
      </c>
      <c r="G45" s="1101">
        <v>0</v>
      </c>
      <c r="H45" s="1101">
        <v>2</v>
      </c>
      <c r="I45" s="1101">
        <v>2</v>
      </c>
      <c r="J45" s="1101">
        <v>0</v>
      </c>
      <c r="K45" s="1101">
        <v>0</v>
      </c>
      <c r="L45" s="1101">
        <v>0</v>
      </c>
      <c r="M45" s="1101">
        <v>0</v>
      </c>
      <c r="N45" s="1101">
        <v>0</v>
      </c>
      <c r="O45" s="1101">
        <v>10</v>
      </c>
      <c r="P45" s="1101">
        <v>0</v>
      </c>
    </row>
    <row r="46" spans="1:16">
      <c r="A46" s="743" t="s">
        <v>1361</v>
      </c>
      <c r="B46" s="1101">
        <v>16</v>
      </c>
      <c r="C46" s="1101">
        <v>9</v>
      </c>
      <c r="D46" s="1101">
        <v>0</v>
      </c>
      <c r="E46" s="1101">
        <v>0</v>
      </c>
      <c r="F46" s="1101">
        <v>2</v>
      </c>
      <c r="G46" s="1101">
        <v>0</v>
      </c>
      <c r="H46" s="1101">
        <v>1</v>
      </c>
      <c r="I46" s="1101">
        <v>2</v>
      </c>
      <c r="J46" s="1101">
        <v>0</v>
      </c>
      <c r="K46" s="1101">
        <v>1</v>
      </c>
      <c r="L46" s="1101">
        <v>0</v>
      </c>
      <c r="M46" s="1101">
        <v>2</v>
      </c>
      <c r="N46" s="1101">
        <v>1</v>
      </c>
      <c r="O46" s="1101">
        <v>7</v>
      </c>
      <c r="P46" s="1101">
        <v>0</v>
      </c>
    </row>
    <row r="47" spans="1:16">
      <c r="A47" s="743" t="s">
        <v>1360</v>
      </c>
      <c r="B47" s="1101">
        <v>24</v>
      </c>
      <c r="C47" s="1101">
        <v>6</v>
      </c>
      <c r="D47" s="1101">
        <v>0</v>
      </c>
      <c r="E47" s="1101">
        <v>0</v>
      </c>
      <c r="F47" s="1101">
        <v>0</v>
      </c>
      <c r="G47" s="1101">
        <v>2</v>
      </c>
      <c r="H47" s="1101">
        <v>0</v>
      </c>
      <c r="I47" s="1101">
        <v>2</v>
      </c>
      <c r="J47" s="1101">
        <v>0</v>
      </c>
      <c r="K47" s="1101">
        <v>0</v>
      </c>
      <c r="L47" s="1101">
        <v>0</v>
      </c>
      <c r="M47" s="1101">
        <v>2</v>
      </c>
      <c r="N47" s="1101">
        <v>0</v>
      </c>
      <c r="O47" s="1101">
        <v>18</v>
      </c>
      <c r="P47" s="1101">
        <v>0</v>
      </c>
    </row>
    <row r="48" spans="1:16">
      <c r="A48" s="407"/>
      <c r="B48" s="407"/>
      <c r="C48" s="407"/>
      <c r="D48" s="407"/>
      <c r="E48" s="407"/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</row>
    <row r="49" spans="1:16">
      <c r="A49" s="744" t="s">
        <v>1162</v>
      </c>
      <c r="B49" s="1172">
        <v>886</v>
      </c>
      <c r="C49" s="1172">
        <v>426</v>
      </c>
      <c r="D49" s="1172">
        <v>1</v>
      </c>
      <c r="E49" s="1172">
        <v>0</v>
      </c>
      <c r="F49" s="1172">
        <v>117</v>
      </c>
      <c r="G49" s="1172">
        <v>28</v>
      </c>
      <c r="H49" s="1172">
        <v>108</v>
      </c>
      <c r="I49" s="1172">
        <v>74</v>
      </c>
      <c r="J49" s="1172">
        <v>0</v>
      </c>
      <c r="K49" s="1172">
        <v>30</v>
      </c>
      <c r="L49" s="1172">
        <v>1</v>
      </c>
      <c r="M49" s="1172">
        <v>21</v>
      </c>
      <c r="N49" s="1172">
        <v>46</v>
      </c>
      <c r="O49" s="1172">
        <v>425</v>
      </c>
      <c r="P49" s="1172">
        <v>35</v>
      </c>
    </row>
    <row r="50" spans="1:16">
      <c r="A50" s="743" t="s">
        <v>1359</v>
      </c>
      <c r="B50" s="1101">
        <v>590</v>
      </c>
      <c r="C50" s="1101">
        <v>285</v>
      </c>
      <c r="D50" s="1101">
        <v>1</v>
      </c>
      <c r="E50" s="1101">
        <v>0</v>
      </c>
      <c r="F50" s="1101">
        <v>87</v>
      </c>
      <c r="G50" s="1101">
        <v>22</v>
      </c>
      <c r="H50" s="1101">
        <v>73</v>
      </c>
      <c r="I50" s="1101">
        <v>49</v>
      </c>
      <c r="J50" s="1101">
        <v>0</v>
      </c>
      <c r="K50" s="1101">
        <v>15</v>
      </c>
      <c r="L50" s="1101">
        <v>1</v>
      </c>
      <c r="M50" s="1101">
        <v>17</v>
      </c>
      <c r="N50" s="1101">
        <v>20</v>
      </c>
      <c r="O50" s="1101">
        <v>275</v>
      </c>
      <c r="P50" s="1101">
        <v>30</v>
      </c>
    </row>
    <row r="51" spans="1:16">
      <c r="A51" s="743" t="s">
        <v>1358</v>
      </c>
      <c r="B51" s="1101">
        <v>94</v>
      </c>
      <c r="C51" s="1101">
        <v>54</v>
      </c>
      <c r="D51" s="1101">
        <v>0</v>
      </c>
      <c r="E51" s="1101">
        <v>0</v>
      </c>
      <c r="F51" s="1101">
        <v>9</v>
      </c>
      <c r="G51" s="1101">
        <v>1</v>
      </c>
      <c r="H51" s="1101">
        <v>11</v>
      </c>
      <c r="I51" s="1101">
        <v>8</v>
      </c>
      <c r="J51" s="1101">
        <v>0</v>
      </c>
      <c r="K51" s="1101">
        <v>2</v>
      </c>
      <c r="L51" s="1101">
        <v>0</v>
      </c>
      <c r="M51" s="1101">
        <v>2</v>
      </c>
      <c r="N51" s="1101">
        <v>21</v>
      </c>
      <c r="O51" s="1101">
        <v>40</v>
      </c>
      <c r="P51" s="1101">
        <v>0</v>
      </c>
    </row>
    <row r="52" spans="1:16">
      <c r="A52" s="743" t="s">
        <v>1357</v>
      </c>
      <c r="B52" s="1101">
        <v>22</v>
      </c>
      <c r="C52" s="1101">
        <v>10</v>
      </c>
      <c r="D52" s="1101">
        <v>0</v>
      </c>
      <c r="E52" s="1101">
        <v>0</v>
      </c>
      <c r="F52" s="1101">
        <v>5</v>
      </c>
      <c r="G52" s="1101">
        <v>0</v>
      </c>
      <c r="H52" s="1101">
        <v>1</v>
      </c>
      <c r="I52" s="1101">
        <v>3</v>
      </c>
      <c r="J52" s="1101">
        <v>0</v>
      </c>
      <c r="K52" s="1101">
        <v>1</v>
      </c>
      <c r="L52" s="1101">
        <v>0</v>
      </c>
      <c r="M52" s="1101">
        <v>0</v>
      </c>
      <c r="N52" s="1101">
        <v>0</v>
      </c>
      <c r="O52" s="1101">
        <v>12</v>
      </c>
      <c r="P52" s="1101">
        <v>0</v>
      </c>
    </row>
    <row r="53" spans="1:16">
      <c r="A53" s="743" t="s">
        <v>1356</v>
      </c>
      <c r="B53" s="1101">
        <v>89</v>
      </c>
      <c r="C53" s="1101">
        <v>37</v>
      </c>
      <c r="D53" s="1101">
        <v>0</v>
      </c>
      <c r="E53" s="1101">
        <v>0</v>
      </c>
      <c r="F53" s="1101">
        <v>5</v>
      </c>
      <c r="G53" s="1101">
        <v>5</v>
      </c>
      <c r="H53" s="1101">
        <v>16</v>
      </c>
      <c r="I53" s="1101">
        <v>8</v>
      </c>
      <c r="J53" s="1101">
        <v>0</v>
      </c>
      <c r="K53" s="1101">
        <v>3</v>
      </c>
      <c r="L53" s="1101">
        <v>0</v>
      </c>
      <c r="M53" s="1101">
        <v>0</v>
      </c>
      <c r="N53" s="1101">
        <v>0</v>
      </c>
      <c r="O53" s="1101">
        <v>51</v>
      </c>
      <c r="P53" s="1101">
        <v>1</v>
      </c>
    </row>
    <row r="54" spans="1:16">
      <c r="A54" s="743" t="s">
        <v>1355</v>
      </c>
      <c r="B54" s="1101">
        <v>42</v>
      </c>
      <c r="C54" s="1101">
        <v>20</v>
      </c>
      <c r="D54" s="1101">
        <v>0</v>
      </c>
      <c r="E54" s="1101">
        <v>0</v>
      </c>
      <c r="F54" s="1101">
        <v>5</v>
      </c>
      <c r="G54" s="1101">
        <v>0</v>
      </c>
      <c r="H54" s="1101">
        <v>3</v>
      </c>
      <c r="I54" s="1101">
        <v>3</v>
      </c>
      <c r="J54" s="1101">
        <v>0</v>
      </c>
      <c r="K54" s="1101">
        <v>6</v>
      </c>
      <c r="L54" s="1101">
        <v>0</v>
      </c>
      <c r="M54" s="1101">
        <v>2</v>
      </c>
      <c r="N54" s="1101">
        <v>1</v>
      </c>
      <c r="O54" s="1101">
        <v>22</v>
      </c>
      <c r="P54" s="1101">
        <v>0</v>
      </c>
    </row>
    <row r="55" spans="1:16">
      <c r="A55" s="743" t="s">
        <v>1354</v>
      </c>
      <c r="B55" s="1101">
        <v>49</v>
      </c>
      <c r="C55" s="1101">
        <v>20</v>
      </c>
      <c r="D55" s="1101">
        <v>0</v>
      </c>
      <c r="E55" s="1101">
        <v>0</v>
      </c>
      <c r="F55" s="1101">
        <v>6</v>
      </c>
      <c r="G55" s="1101">
        <v>0</v>
      </c>
      <c r="H55" s="1101">
        <v>4</v>
      </c>
      <c r="I55" s="1101">
        <v>3</v>
      </c>
      <c r="J55" s="1101">
        <v>0</v>
      </c>
      <c r="K55" s="1101">
        <v>3</v>
      </c>
      <c r="L55" s="1101">
        <v>0</v>
      </c>
      <c r="M55" s="1101">
        <v>0</v>
      </c>
      <c r="N55" s="1101">
        <v>4</v>
      </c>
      <c r="O55" s="1101">
        <v>25</v>
      </c>
      <c r="P55" s="1101">
        <v>4</v>
      </c>
    </row>
    <row r="56" spans="1:16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</row>
    <row r="57" spans="1:16">
      <c r="A57" s="744" t="s">
        <v>1103</v>
      </c>
      <c r="B57" s="1172">
        <v>96</v>
      </c>
      <c r="C57" s="1172">
        <v>38</v>
      </c>
      <c r="D57" s="1172">
        <v>0</v>
      </c>
      <c r="E57" s="1172">
        <v>2</v>
      </c>
      <c r="F57" s="1172">
        <v>11</v>
      </c>
      <c r="G57" s="1172">
        <v>0</v>
      </c>
      <c r="H57" s="1172">
        <v>5</v>
      </c>
      <c r="I57" s="1172">
        <v>7</v>
      </c>
      <c r="J57" s="1172">
        <v>0</v>
      </c>
      <c r="K57" s="1172">
        <v>4</v>
      </c>
      <c r="L57" s="1172">
        <v>0</v>
      </c>
      <c r="M57" s="1172">
        <v>7</v>
      </c>
      <c r="N57" s="1172">
        <v>2</v>
      </c>
      <c r="O57" s="1172">
        <v>58</v>
      </c>
      <c r="P57" s="1172">
        <v>0</v>
      </c>
    </row>
    <row r="58" spans="1:16">
      <c r="A58" s="743" t="s">
        <v>1353</v>
      </c>
      <c r="B58" s="1101">
        <v>75</v>
      </c>
      <c r="C58" s="1101">
        <v>30</v>
      </c>
      <c r="D58" s="1101">
        <v>0</v>
      </c>
      <c r="E58" s="1101">
        <v>0</v>
      </c>
      <c r="F58" s="1101">
        <v>11</v>
      </c>
      <c r="G58" s="1101">
        <v>0</v>
      </c>
      <c r="H58" s="1101">
        <v>5</v>
      </c>
      <c r="I58" s="1101">
        <v>6</v>
      </c>
      <c r="J58" s="1101">
        <v>0</v>
      </c>
      <c r="K58" s="1101">
        <v>4</v>
      </c>
      <c r="L58" s="1101">
        <v>0</v>
      </c>
      <c r="M58" s="1101">
        <v>3</v>
      </c>
      <c r="N58" s="1101">
        <v>1</v>
      </c>
      <c r="O58" s="1101">
        <v>45</v>
      </c>
      <c r="P58" s="1101">
        <v>0</v>
      </c>
    </row>
    <row r="59" spans="1:16">
      <c r="A59" s="743" t="s">
        <v>1352</v>
      </c>
      <c r="B59" s="1101">
        <v>5</v>
      </c>
      <c r="C59" s="1101">
        <v>4</v>
      </c>
      <c r="D59" s="1101">
        <v>0</v>
      </c>
      <c r="E59" s="1101">
        <v>1</v>
      </c>
      <c r="F59" s="1101">
        <v>0</v>
      </c>
      <c r="G59" s="1101">
        <v>0</v>
      </c>
      <c r="H59" s="1101">
        <v>0</v>
      </c>
      <c r="I59" s="1101">
        <v>0</v>
      </c>
      <c r="J59" s="1101">
        <v>0</v>
      </c>
      <c r="K59" s="1101">
        <v>0</v>
      </c>
      <c r="L59" s="1101">
        <v>0</v>
      </c>
      <c r="M59" s="1101">
        <v>3</v>
      </c>
      <c r="N59" s="1101">
        <v>0</v>
      </c>
      <c r="O59" s="1101">
        <v>1</v>
      </c>
      <c r="P59" s="1101">
        <v>0</v>
      </c>
    </row>
    <row r="60" spans="1:16">
      <c r="A60" s="743" t="s">
        <v>1351</v>
      </c>
      <c r="B60" s="1101">
        <v>16</v>
      </c>
      <c r="C60" s="1101">
        <v>4</v>
      </c>
      <c r="D60" s="1101">
        <v>0</v>
      </c>
      <c r="E60" s="1101">
        <v>1</v>
      </c>
      <c r="F60" s="1101">
        <v>0</v>
      </c>
      <c r="G60" s="1101">
        <v>0</v>
      </c>
      <c r="H60" s="1101">
        <v>0</v>
      </c>
      <c r="I60" s="1101">
        <v>1</v>
      </c>
      <c r="J60" s="1101">
        <v>0</v>
      </c>
      <c r="K60" s="1101">
        <v>0</v>
      </c>
      <c r="L60" s="1101">
        <v>0</v>
      </c>
      <c r="M60" s="1101">
        <v>1</v>
      </c>
      <c r="N60" s="1101">
        <v>1</v>
      </c>
      <c r="O60" s="1101">
        <v>12</v>
      </c>
      <c r="P60" s="1101">
        <v>0</v>
      </c>
    </row>
    <row r="61" spans="1:16">
      <c r="A61" s="407"/>
      <c r="B61" s="407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</row>
    <row r="62" spans="1:16">
      <c r="A62" s="744" t="s">
        <v>1066</v>
      </c>
      <c r="B62" s="1172">
        <v>110</v>
      </c>
      <c r="C62" s="1172">
        <v>28</v>
      </c>
      <c r="D62" s="1172">
        <v>1</v>
      </c>
      <c r="E62" s="1172">
        <v>0</v>
      </c>
      <c r="F62" s="1172">
        <v>9</v>
      </c>
      <c r="G62" s="1172">
        <v>7</v>
      </c>
      <c r="H62" s="1172">
        <v>4</v>
      </c>
      <c r="I62" s="1172">
        <v>2</v>
      </c>
      <c r="J62" s="1172">
        <v>0</v>
      </c>
      <c r="K62" s="1172">
        <v>1</v>
      </c>
      <c r="L62" s="1172">
        <v>0</v>
      </c>
      <c r="M62" s="1172">
        <v>2</v>
      </c>
      <c r="N62" s="1172">
        <v>2</v>
      </c>
      <c r="O62" s="1172">
        <v>81</v>
      </c>
      <c r="P62" s="1172">
        <v>1</v>
      </c>
    </row>
    <row r="63" spans="1:16">
      <c r="A63" s="743" t="s">
        <v>1350</v>
      </c>
      <c r="B63" s="1101">
        <v>43</v>
      </c>
      <c r="C63" s="1101">
        <v>12</v>
      </c>
      <c r="D63" s="1101">
        <v>0</v>
      </c>
      <c r="E63" s="1101">
        <v>0</v>
      </c>
      <c r="F63" s="1101">
        <v>5</v>
      </c>
      <c r="G63" s="1101">
        <v>3</v>
      </c>
      <c r="H63" s="1101">
        <v>0</v>
      </c>
      <c r="I63" s="1101">
        <v>1</v>
      </c>
      <c r="J63" s="1101">
        <v>0</v>
      </c>
      <c r="K63" s="1101">
        <v>1</v>
      </c>
      <c r="L63" s="1101">
        <v>0</v>
      </c>
      <c r="M63" s="1101">
        <v>0</v>
      </c>
      <c r="N63" s="1101">
        <v>2</v>
      </c>
      <c r="O63" s="1101">
        <v>31</v>
      </c>
      <c r="P63" s="1101">
        <v>0</v>
      </c>
    </row>
    <row r="64" spans="1:16">
      <c r="A64" s="743" t="s">
        <v>1349</v>
      </c>
      <c r="B64" s="1101">
        <v>4</v>
      </c>
      <c r="C64" s="1101">
        <v>1</v>
      </c>
      <c r="D64" s="1101">
        <v>0</v>
      </c>
      <c r="E64" s="1101">
        <v>0</v>
      </c>
      <c r="F64" s="1101">
        <v>0</v>
      </c>
      <c r="G64" s="1101">
        <v>0</v>
      </c>
      <c r="H64" s="1101">
        <v>1</v>
      </c>
      <c r="I64" s="1101">
        <v>0</v>
      </c>
      <c r="J64" s="1101">
        <v>0</v>
      </c>
      <c r="K64" s="1101">
        <v>0</v>
      </c>
      <c r="L64" s="1101">
        <v>0</v>
      </c>
      <c r="M64" s="1101">
        <v>0</v>
      </c>
      <c r="N64" s="1101">
        <v>0</v>
      </c>
      <c r="O64" s="1101">
        <v>3</v>
      </c>
      <c r="P64" s="1101">
        <v>0</v>
      </c>
    </row>
    <row r="65" spans="1:16">
      <c r="A65" s="743" t="s">
        <v>1348</v>
      </c>
      <c r="B65" s="1101">
        <v>29</v>
      </c>
      <c r="C65" s="1101">
        <v>7</v>
      </c>
      <c r="D65" s="1101">
        <v>0</v>
      </c>
      <c r="E65" s="1101">
        <v>0</v>
      </c>
      <c r="F65" s="1101">
        <v>2</v>
      </c>
      <c r="G65" s="1101">
        <v>2</v>
      </c>
      <c r="H65" s="1101">
        <v>1</v>
      </c>
      <c r="I65" s="1101">
        <v>0</v>
      </c>
      <c r="J65" s="1101">
        <v>0</v>
      </c>
      <c r="K65" s="1101">
        <v>0</v>
      </c>
      <c r="L65" s="1101">
        <v>0</v>
      </c>
      <c r="M65" s="1101">
        <v>2</v>
      </c>
      <c r="N65" s="1101">
        <v>0</v>
      </c>
      <c r="O65" s="1101">
        <v>22</v>
      </c>
      <c r="P65" s="1101">
        <v>0</v>
      </c>
    </row>
    <row r="66" spans="1:16">
      <c r="A66" s="743" t="s">
        <v>1347</v>
      </c>
      <c r="B66" s="1101">
        <v>34</v>
      </c>
      <c r="C66" s="1101">
        <v>8</v>
      </c>
      <c r="D66" s="1101">
        <v>1</v>
      </c>
      <c r="E66" s="1101">
        <v>0</v>
      </c>
      <c r="F66" s="1101">
        <v>2</v>
      </c>
      <c r="G66" s="1101">
        <v>2</v>
      </c>
      <c r="H66" s="1101">
        <v>2</v>
      </c>
      <c r="I66" s="1101">
        <v>1</v>
      </c>
      <c r="J66" s="1101">
        <v>0</v>
      </c>
      <c r="K66" s="1101">
        <v>0</v>
      </c>
      <c r="L66" s="1101">
        <v>0</v>
      </c>
      <c r="M66" s="1101">
        <v>0</v>
      </c>
      <c r="N66" s="1101">
        <v>0</v>
      </c>
      <c r="O66" s="1101">
        <v>25</v>
      </c>
      <c r="P66" s="1101">
        <v>1</v>
      </c>
    </row>
    <row r="67" spans="1:16">
      <c r="A67" s="407"/>
      <c r="B67" s="407"/>
      <c r="C67" s="407"/>
      <c r="D67" s="407"/>
      <c r="E67" s="407"/>
      <c r="F67" s="407"/>
      <c r="G67" s="407"/>
      <c r="H67" s="407"/>
      <c r="I67" s="407"/>
      <c r="J67" s="407"/>
      <c r="K67" s="407"/>
      <c r="L67" s="407"/>
      <c r="M67" s="407"/>
      <c r="N67" s="407"/>
      <c r="O67" s="407"/>
      <c r="P67" s="407"/>
    </row>
    <row r="68" spans="1:16">
      <c r="A68" s="744" t="s">
        <v>1032</v>
      </c>
      <c r="B68" s="1172">
        <v>293</v>
      </c>
      <c r="C68" s="1172">
        <v>110</v>
      </c>
      <c r="D68" s="1172">
        <v>0</v>
      </c>
      <c r="E68" s="1172">
        <v>0</v>
      </c>
      <c r="F68" s="1172">
        <v>19</v>
      </c>
      <c r="G68" s="1172">
        <v>10</v>
      </c>
      <c r="H68" s="1172">
        <v>34</v>
      </c>
      <c r="I68" s="1172">
        <v>29</v>
      </c>
      <c r="J68" s="1172">
        <v>0</v>
      </c>
      <c r="K68" s="1172">
        <v>4</v>
      </c>
      <c r="L68" s="1172">
        <v>1</v>
      </c>
      <c r="M68" s="1172">
        <v>9</v>
      </c>
      <c r="N68" s="1172">
        <v>4</v>
      </c>
      <c r="O68" s="1172">
        <v>183</v>
      </c>
      <c r="P68" s="1172">
        <v>0</v>
      </c>
    </row>
    <row r="69" spans="1:16">
      <c r="A69" s="743" t="s">
        <v>1346</v>
      </c>
      <c r="B69" s="1101">
        <v>172</v>
      </c>
      <c r="C69" s="1101">
        <v>72</v>
      </c>
      <c r="D69" s="1101">
        <v>0</v>
      </c>
      <c r="E69" s="1101">
        <v>0</v>
      </c>
      <c r="F69" s="1101">
        <v>7</v>
      </c>
      <c r="G69" s="1101">
        <v>9</v>
      </c>
      <c r="H69" s="1101">
        <v>24</v>
      </c>
      <c r="I69" s="1101">
        <v>20</v>
      </c>
      <c r="J69" s="1101">
        <v>0</v>
      </c>
      <c r="K69" s="1101">
        <v>3</v>
      </c>
      <c r="L69" s="1101">
        <v>1</v>
      </c>
      <c r="M69" s="1101">
        <v>4</v>
      </c>
      <c r="N69" s="1101">
        <v>4</v>
      </c>
      <c r="O69" s="1101">
        <v>100</v>
      </c>
      <c r="P69" s="1101">
        <v>0</v>
      </c>
    </row>
    <row r="70" spans="1:16">
      <c r="A70" s="743" t="s">
        <v>1345</v>
      </c>
      <c r="B70" s="1101">
        <v>26</v>
      </c>
      <c r="C70" s="1101">
        <v>4</v>
      </c>
      <c r="D70" s="1101">
        <v>0</v>
      </c>
      <c r="E70" s="1101">
        <v>0</v>
      </c>
      <c r="F70" s="1101">
        <v>0</v>
      </c>
      <c r="G70" s="1101">
        <v>0</v>
      </c>
      <c r="H70" s="1101">
        <v>1</v>
      </c>
      <c r="I70" s="1101">
        <v>3</v>
      </c>
      <c r="J70" s="1101">
        <v>0</v>
      </c>
      <c r="K70" s="1101">
        <v>0</v>
      </c>
      <c r="L70" s="1101">
        <v>0</v>
      </c>
      <c r="M70" s="1101">
        <v>0</v>
      </c>
      <c r="N70" s="1101">
        <v>0</v>
      </c>
      <c r="O70" s="1101">
        <v>22</v>
      </c>
      <c r="P70" s="1101">
        <v>0</v>
      </c>
    </row>
    <row r="71" spans="1:16">
      <c r="A71" s="743" t="s">
        <v>1344</v>
      </c>
      <c r="B71" s="1101">
        <v>50</v>
      </c>
      <c r="C71" s="1101">
        <v>17</v>
      </c>
      <c r="D71" s="1101">
        <v>0</v>
      </c>
      <c r="E71" s="1101">
        <v>0</v>
      </c>
      <c r="F71" s="1101">
        <v>7</v>
      </c>
      <c r="G71" s="1101">
        <v>1</v>
      </c>
      <c r="H71" s="1101">
        <v>4</v>
      </c>
      <c r="I71" s="1101">
        <v>1</v>
      </c>
      <c r="J71" s="1101">
        <v>0</v>
      </c>
      <c r="K71" s="1101">
        <v>1</v>
      </c>
      <c r="L71" s="1101">
        <v>0</v>
      </c>
      <c r="M71" s="1101">
        <v>3</v>
      </c>
      <c r="N71" s="1101">
        <v>0</v>
      </c>
      <c r="O71" s="1101">
        <v>33</v>
      </c>
      <c r="P71" s="1101">
        <v>0</v>
      </c>
    </row>
    <row r="72" spans="1:16">
      <c r="A72" s="743" t="s">
        <v>1343</v>
      </c>
      <c r="B72" s="1101">
        <v>45</v>
      </c>
      <c r="C72" s="1101">
        <v>17</v>
      </c>
      <c r="D72" s="1101">
        <v>0</v>
      </c>
      <c r="E72" s="1101">
        <v>0</v>
      </c>
      <c r="F72" s="1101">
        <v>5</v>
      </c>
      <c r="G72" s="1101">
        <v>0</v>
      </c>
      <c r="H72" s="1101">
        <v>5</v>
      </c>
      <c r="I72" s="1101">
        <v>5</v>
      </c>
      <c r="J72" s="1101">
        <v>0</v>
      </c>
      <c r="K72" s="1101">
        <v>0</v>
      </c>
      <c r="L72" s="1101">
        <v>0</v>
      </c>
      <c r="M72" s="1101">
        <v>2</v>
      </c>
      <c r="N72" s="1101">
        <v>0</v>
      </c>
      <c r="O72" s="1101">
        <v>28</v>
      </c>
      <c r="P72" s="1101">
        <v>0</v>
      </c>
    </row>
    <row r="73" spans="1:16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</row>
    <row r="74" spans="1:16">
      <c r="A74" s="744" t="s">
        <v>973</v>
      </c>
      <c r="B74" s="1172">
        <v>134</v>
      </c>
      <c r="C74" s="1172">
        <v>51</v>
      </c>
      <c r="D74" s="1172">
        <v>0</v>
      </c>
      <c r="E74" s="1172">
        <v>0</v>
      </c>
      <c r="F74" s="1172">
        <v>11</v>
      </c>
      <c r="G74" s="1172">
        <v>5</v>
      </c>
      <c r="H74" s="1172">
        <v>15</v>
      </c>
      <c r="I74" s="1172">
        <v>11</v>
      </c>
      <c r="J74" s="1172">
        <v>0</v>
      </c>
      <c r="K74" s="1172">
        <v>1</v>
      </c>
      <c r="L74" s="1172">
        <v>1</v>
      </c>
      <c r="M74" s="1172">
        <v>2</v>
      </c>
      <c r="N74" s="1172">
        <v>5</v>
      </c>
      <c r="O74" s="1172">
        <v>83</v>
      </c>
      <c r="P74" s="1172">
        <v>0</v>
      </c>
    </row>
    <row r="75" spans="1:16">
      <c r="A75" s="743" t="s">
        <v>1342</v>
      </c>
      <c r="B75" s="1101">
        <v>107</v>
      </c>
      <c r="C75" s="1101">
        <v>42</v>
      </c>
      <c r="D75" s="1101">
        <v>0</v>
      </c>
      <c r="E75" s="1101">
        <v>0</v>
      </c>
      <c r="F75" s="1101">
        <v>8</v>
      </c>
      <c r="G75" s="1101">
        <v>2</v>
      </c>
      <c r="H75" s="1101">
        <v>14</v>
      </c>
      <c r="I75" s="1101">
        <v>11</v>
      </c>
      <c r="J75" s="1101">
        <v>0</v>
      </c>
      <c r="K75" s="1101">
        <v>1</v>
      </c>
      <c r="L75" s="1101">
        <v>0</v>
      </c>
      <c r="M75" s="1101">
        <v>1</v>
      </c>
      <c r="N75" s="1101">
        <v>5</v>
      </c>
      <c r="O75" s="1101">
        <v>65</v>
      </c>
      <c r="P75" s="1101">
        <v>0</v>
      </c>
    </row>
    <row r="76" spans="1:16">
      <c r="A76" s="743" t="s">
        <v>1341</v>
      </c>
      <c r="B76" s="1101">
        <v>27</v>
      </c>
      <c r="C76" s="1101">
        <v>9</v>
      </c>
      <c r="D76" s="1101">
        <v>0</v>
      </c>
      <c r="E76" s="1101">
        <v>0</v>
      </c>
      <c r="F76" s="1101">
        <v>3</v>
      </c>
      <c r="G76" s="1101">
        <v>3</v>
      </c>
      <c r="H76" s="1101">
        <v>1</v>
      </c>
      <c r="I76" s="1101">
        <v>0</v>
      </c>
      <c r="J76" s="1101">
        <v>0</v>
      </c>
      <c r="K76" s="1101">
        <v>0</v>
      </c>
      <c r="L76" s="1101">
        <v>1</v>
      </c>
      <c r="M76" s="1101">
        <v>1</v>
      </c>
      <c r="N76" s="1101">
        <v>0</v>
      </c>
      <c r="O76" s="1101">
        <v>18</v>
      </c>
      <c r="P76" s="1101">
        <v>0</v>
      </c>
    </row>
    <row r="77" spans="1:16">
      <c r="A77" s="407"/>
      <c r="B77" s="407"/>
      <c r="C77" s="407"/>
      <c r="D77" s="407"/>
      <c r="E77" s="407"/>
      <c r="F77" s="407"/>
      <c r="G77" s="407"/>
      <c r="H77" s="407"/>
      <c r="I77" s="407"/>
      <c r="J77" s="407"/>
      <c r="K77" s="407"/>
      <c r="L77" s="407"/>
      <c r="M77" s="407"/>
      <c r="N77" s="407"/>
      <c r="O77" s="407"/>
      <c r="P77" s="407"/>
    </row>
    <row r="78" spans="1:16">
      <c r="A78" s="744" t="s">
        <v>938</v>
      </c>
      <c r="B78" s="1172">
        <v>26</v>
      </c>
      <c r="C78" s="1172">
        <v>6</v>
      </c>
      <c r="D78" s="1172">
        <v>0</v>
      </c>
      <c r="E78" s="1172">
        <v>0</v>
      </c>
      <c r="F78" s="1172">
        <v>1</v>
      </c>
      <c r="G78" s="1172">
        <v>1</v>
      </c>
      <c r="H78" s="1172">
        <v>0</v>
      </c>
      <c r="I78" s="1172">
        <v>3</v>
      </c>
      <c r="J78" s="1172">
        <v>0</v>
      </c>
      <c r="K78" s="1172">
        <v>0</v>
      </c>
      <c r="L78" s="1172">
        <v>0</v>
      </c>
      <c r="M78" s="1172">
        <v>1</v>
      </c>
      <c r="N78" s="1172">
        <v>0</v>
      </c>
      <c r="O78" s="1172">
        <v>20</v>
      </c>
      <c r="P78" s="1172">
        <v>0</v>
      </c>
    </row>
    <row r="79" spans="1:16">
      <c r="A79" s="743" t="s">
        <v>1340</v>
      </c>
      <c r="B79" s="1101">
        <v>18</v>
      </c>
      <c r="C79" s="1101">
        <v>4</v>
      </c>
      <c r="D79" s="1101">
        <v>0</v>
      </c>
      <c r="E79" s="1101">
        <v>0</v>
      </c>
      <c r="F79" s="1101">
        <v>1</v>
      </c>
      <c r="G79" s="1101">
        <v>0</v>
      </c>
      <c r="H79" s="1101">
        <v>0</v>
      </c>
      <c r="I79" s="1101">
        <v>3</v>
      </c>
      <c r="J79" s="1101">
        <v>0</v>
      </c>
      <c r="K79" s="1101">
        <v>0</v>
      </c>
      <c r="L79" s="1101">
        <v>0</v>
      </c>
      <c r="M79" s="1101">
        <v>0</v>
      </c>
      <c r="N79" s="1101">
        <v>0</v>
      </c>
      <c r="O79" s="1101">
        <v>14</v>
      </c>
      <c r="P79" s="1101">
        <v>0</v>
      </c>
    </row>
    <row r="80" spans="1:16">
      <c r="A80" s="743" t="s">
        <v>1339</v>
      </c>
      <c r="B80" s="1101">
        <v>8</v>
      </c>
      <c r="C80" s="1101">
        <v>2</v>
      </c>
      <c r="D80" s="1101">
        <v>0</v>
      </c>
      <c r="E80" s="1101">
        <v>0</v>
      </c>
      <c r="F80" s="1101">
        <v>0</v>
      </c>
      <c r="G80" s="1101">
        <v>1</v>
      </c>
      <c r="H80" s="1101">
        <v>0</v>
      </c>
      <c r="I80" s="1101">
        <v>0</v>
      </c>
      <c r="J80" s="1101">
        <v>0</v>
      </c>
      <c r="K80" s="1101">
        <v>0</v>
      </c>
      <c r="L80" s="1101">
        <v>0</v>
      </c>
      <c r="M80" s="1101">
        <v>1</v>
      </c>
      <c r="N80" s="1101">
        <v>0</v>
      </c>
      <c r="O80" s="1101">
        <v>6</v>
      </c>
      <c r="P80" s="1101">
        <v>0</v>
      </c>
    </row>
    <row r="81" spans="1:16">
      <c r="A81" s="407"/>
      <c r="B81" s="407"/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</row>
    <row r="82" spans="1:16">
      <c r="A82" s="744" t="s">
        <v>924</v>
      </c>
      <c r="B82" s="1172">
        <v>94</v>
      </c>
      <c r="C82" s="1172">
        <v>23</v>
      </c>
      <c r="D82" s="1172">
        <v>0</v>
      </c>
      <c r="E82" s="1172">
        <v>0</v>
      </c>
      <c r="F82" s="1172">
        <v>4</v>
      </c>
      <c r="G82" s="1172">
        <v>2</v>
      </c>
      <c r="H82" s="1172">
        <v>4</v>
      </c>
      <c r="I82" s="1172">
        <v>6</v>
      </c>
      <c r="J82" s="1172">
        <v>0</v>
      </c>
      <c r="K82" s="1172">
        <v>3</v>
      </c>
      <c r="L82" s="1172">
        <v>0</v>
      </c>
      <c r="M82" s="1172">
        <v>4</v>
      </c>
      <c r="N82" s="1172">
        <v>0</v>
      </c>
      <c r="O82" s="1172">
        <v>70</v>
      </c>
      <c r="P82" s="1172">
        <v>1</v>
      </c>
    </row>
    <row r="83" spans="1:16">
      <c r="A83" s="743" t="s">
        <v>1338</v>
      </c>
      <c r="B83" s="1101">
        <v>34</v>
      </c>
      <c r="C83" s="1101">
        <v>8</v>
      </c>
      <c r="D83" s="1101">
        <v>0</v>
      </c>
      <c r="E83" s="1101">
        <v>0</v>
      </c>
      <c r="F83" s="1101">
        <v>3</v>
      </c>
      <c r="G83" s="1101">
        <v>1</v>
      </c>
      <c r="H83" s="1101">
        <v>0</v>
      </c>
      <c r="I83" s="1101">
        <v>2</v>
      </c>
      <c r="J83" s="1101">
        <v>0</v>
      </c>
      <c r="K83" s="1101">
        <v>2</v>
      </c>
      <c r="L83" s="1101">
        <v>0</v>
      </c>
      <c r="M83" s="1101">
        <v>0</v>
      </c>
      <c r="N83" s="1101">
        <v>0</v>
      </c>
      <c r="O83" s="1101">
        <v>26</v>
      </c>
      <c r="P83" s="1101">
        <v>0</v>
      </c>
    </row>
    <row r="84" spans="1:16">
      <c r="A84" s="743" t="s">
        <v>1337</v>
      </c>
      <c r="B84" s="1101">
        <v>17</v>
      </c>
      <c r="C84" s="1101">
        <v>9</v>
      </c>
      <c r="D84" s="1101">
        <v>0</v>
      </c>
      <c r="E84" s="1101">
        <v>0</v>
      </c>
      <c r="F84" s="1101">
        <v>1</v>
      </c>
      <c r="G84" s="1101">
        <v>0</v>
      </c>
      <c r="H84" s="1101">
        <v>4</v>
      </c>
      <c r="I84" s="1101">
        <v>1</v>
      </c>
      <c r="J84" s="1101">
        <v>0</v>
      </c>
      <c r="K84" s="1101">
        <v>1</v>
      </c>
      <c r="L84" s="1101">
        <v>0</v>
      </c>
      <c r="M84" s="1101">
        <v>2</v>
      </c>
      <c r="N84" s="1101">
        <v>0</v>
      </c>
      <c r="O84" s="1101">
        <v>8</v>
      </c>
      <c r="P84" s="1101">
        <v>0</v>
      </c>
    </row>
    <row r="85" spans="1:16">
      <c r="A85" s="743" t="s">
        <v>1336</v>
      </c>
      <c r="B85" s="1101">
        <v>42</v>
      </c>
      <c r="C85" s="1101">
        <v>6</v>
      </c>
      <c r="D85" s="1101">
        <v>0</v>
      </c>
      <c r="E85" s="1101">
        <v>0</v>
      </c>
      <c r="F85" s="1101">
        <v>0</v>
      </c>
      <c r="G85" s="1101">
        <v>1</v>
      </c>
      <c r="H85" s="1101">
        <v>0</v>
      </c>
      <c r="I85" s="1101">
        <v>3</v>
      </c>
      <c r="J85" s="1101">
        <v>0</v>
      </c>
      <c r="K85" s="1101">
        <v>0</v>
      </c>
      <c r="L85" s="1101">
        <v>0</v>
      </c>
      <c r="M85" s="1101">
        <v>2</v>
      </c>
      <c r="N85" s="1101">
        <v>0</v>
      </c>
      <c r="O85" s="1101">
        <v>35</v>
      </c>
      <c r="P85" s="1101">
        <v>1</v>
      </c>
    </row>
    <row r="86" spans="1:16">
      <c r="A86" s="743" t="s">
        <v>1335</v>
      </c>
      <c r="B86" s="1101">
        <v>1</v>
      </c>
      <c r="C86" s="1101">
        <v>0</v>
      </c>
      <c r="D86" s="1101">
        <v>0</v>
      </c>
      <c r="E86" s="1101">
        <v>0</v>
      </c>
      <c r="F86" s="1101">
        <v>0</v>
      </c>
      <c r="G86" s="1101">
        <v>0</v>
      </c>
      <c r="H86" s="1101">
        <v>0</v>
      </c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1</v>
      </c>
      <c r="P86" s="1101">
        <v>0</v>
      </c>
    </row>
    <row r="87" spans="1:16">
      <c r="A87" s="407"/>
      <c r="B87" s="407"/>
      <c r="C87" s="407"/>
      <c r="D87" s="407"/>
      <c r="E87" s="407"/>
      <c r="F87" s="407"/>
      <c r="G87" s="407"/>
      <c r="H87" s="407"/>
      <c r="I87" s="407"/>
      <c r="J87" s="407"/>
      <c r="K87" s="407"/>
      <c r="L87" s="407"/>
      <c r="M87" s="407"/>
      <c r="N87" s="407"/>
      <c r="O87" s="407"/>
      <c r="P87" s="407"/>
    </row>
    <row r="88" spans="1:16">
      <c r="A88" s="744" t="s">
        <v>890</v>
      </c>
      <c r="B88" s="1172">
        <v>11</v>
      </c>
      <c r="C88" s="1172">
        <v>7</v>
      </c>
      <c r="D88" s="1172">
        <v>0</v>
      </c>
      <c r="E88" s="1172">
        <v>0</v>
      </c>
      <c r="F88" s="1172">
        <v>2</v>
      </c>
      <c r="G88" s="1172">
        <v>0</v>
      </c>
      <c r="H88" s="1172">
        <v>1</v>
      </c>
      <c r="I88" s="1172">
        <v>1</v>
      </c>
      <c r="J88" s="1172">
        <v>0</v>
      </c>
      <c r="K88" s="1172">
        <v>1</v>
      </c>
      <c r="L88" s="1172">
        <v>0</v>
      </c>
      <c r="M88" s="1172">
        <v>2</v>
      </c>
      <c r="N88" s="1172">
        <v>0</v>
      </c>
      <c r="O88" s="1172">
        <v>4</v>
      </c>
      <c r="P88" s="1172">
        <v>0</v>
      </c>
    </row>
    <row r="89" spans="1:16">
      <c r="A89" s="743" t="s">
        <v>1334</v>
      </c>
      <c r="B89" s="1101">
        <v>5</v>
      </c>
      <c r="C89" s="1101">
        <v>3</v>
      </c>
      <c r="D89" s="1101">
        <v>0</v>
      </c>
      <c r="E89" s="1101">
        <v>0</v>
      </c>
      <c r="F89" s="1101">
        <v>1</v>
      </c>
      <c r="G89" s="1101">
        <v>0</v>
      </c>
      <c r="H89" s="1101">
        <v>1</v>
      </c>
      <c r="I89" s="1101">
        <v>1</v>
      </c>
      <c r="J89" s="1101">
        <v>0</v>
      </c>
      <c r="K89" s="1101">
        <v>0</v>
      </c>
      <c r="L89" s="1101">
        <v>0</v>
      </c>
      <c r="M89" s="1101">
        <v>0</v>
      </c>
      <c r="N89" s="1101">
        <v>0</v>
      </c>
      <c r="O89" s="1101">
        <v>2</v>
      </c>
      <c r="P89" s="1101">
        <v>0</v>
      </c>
    </row>
    <row r="90" spans="1:16">
      <c r="A90" s="743" t="s">
        <v>1333</v>
      </c>
      <c r="B90" s="1101">
        <v>3</v>
      </c>
      <c r="C90" s="1101">
        <v>2</v>
      </c>
      <c r="D90" s="1101">
        <v>0</v>
      </c>
      <c r="E90" s="1101">
        <v>0</v>
      </c>
      <c r="F90" s="1101">
        <v>0</v>
      </c>
      <c r="G90" s="1101">
        <v>0</v>
      </c>
      <c r="H90" s="1101">
        <v>0</v>
      </c>
      <c r="I90" s="1101">
        <v>0</v>
      </c>
      <c r="J90" s="1101">
        <v>0</v>
      </c>
      <c r="K90" s="1101">
        <v>1</v>
      </c>
      <c r="L90" s="1101">
        <v>0</v>
      </c>
      <c r="M90" s="1101">
        <v>1</v>
      </c>
      <c r="N90" s="1101">
        <v>0</v>
      </c>
      <c r="O90" s="1101">
        <v>1</v>
      </c>
      <c r="P90" s="1101">
        <v>0</v>
      </c>
    </row>
    <row r="91" spans="1:16">
      <c r="A91" s="743" t="s">
        <v>1332</v>
      </c>
      <c r="B91" s="1101">
        <v>1</v>
      </c>
      <c r="C91" s="1101">
        <v>1</v>
      </c>
      <c r="D91" s="1101">
        <v>0</v>
      </c>
      <c r="E91" s="1101">
        <v>0</v>
      </c>
      <c r="F91" s="1101">
        <v>0</v>
      </c>
      <c r="G91" s="1101">
        <v>0</v>
      </c>
      <c r="H91" s="1101">
        <v>0</v>
      </c>
      <c r="I91" s="1101">
        <v>0</v>
      </c>
      <c r="J91" s="1101">
        <v>0</v>
      </c>
      <c r="K91" s="1101">
        <v>0</v>
      </c>
      <c r="L91" s="1101">
        <v>0</v>
      </c>
      <c r="M91" s="1101">
        <v>1</v>
      </c>
      <c r="N91" s="1101">
        <v>0</v>
      </c>
      <c r="O91" s="1101">
        <v>0</v>
      </c>
      <c r="P91" s="1101">
        <v>0</v>
      </c>
    </row>
    <row r="92" spans="1:16">
      <c r="A92" s="743" t="s">
        <v>1331</v>
      </c>
      <c r="B92" s="1101">
        <v>2</v>
      </c>
      <c r="C92" s="1101">
        <v>1</v>
      </c>
      <c r="D92" s="1101">
        <v>0</v>
      </c>
      <c r="E92" s="1101">
        <v>0</v>
      </c>
      <c r="F92" s="1101">
        <v>1</v>
      </c>
      <c r="G92" s="1101">
        <v>0</v>
      </c>
      <c r="H92" s="1101">
        <v>0</v>
      </c>
      <c r="I92" s="1101">
        <v>0</v>
      </c>
      <c r="J92" s="1101">
        <v>0</v>
      </c>
      <c r="K92" s="1101">
        <v>0</v>
      </c>
      <c r="L92" s="1101">
        <v>0</v>
      </c>
      <c r="M92" s="1101">
        <v>0</v>
      </c>
      <c r="N92" s="1101">
        <v>0</v>
      </c>
      <c r="O92" s="1101">
        <v>1</v>
      </c>
      <c r="P92" s="1101">
        <v>0</v>
      </c>
    </row>
    <row r="93" spans="1:16">
      <c r="A93" s="407"/>
      <c r="B93" s="407"/>
      <c r="C93" s="407"/>
      <c r="D93" s="407"/>
      <c r="E93" s="407"/>
      <c r="F93" s="407"/>
      <c r="G93" s="407"/>
      <c r="H93" s="407"/>
      <c r="I93" s="407"/>
      <c r="J93" s="407"/>
      <c r="K93" s="407"/>
      <c r="L93" s="407"/>
      <c r="M93" s="407"/>
      <c r="N93" s="407"/>
      <c r="O93" s="407"/>
      <c r="P93" s="407"/>
    </row>
    <row r="94" spans="1:16">
      <c r="A94" s="744" t="s">
        <v>877</v>
      </c>
      <c r="B94" s="1172">
        <v>20</v>
      </c>
      <c r="C94" s="1172">
        <v>12</v>
      </c>
      <c r="D94" s="1172">
        <v>0</v>
      </c>
      <c r="E94" s="1172">
        <v>1</v>
      </c>
      <c r="F94" s="1172">
        <v>1</v>
      </c>
      <c r="G94" s="1172">
        <v>3</v>
      </c>
      <c r="H94" s="1172">
        <v>4</v>
      </c>
      <c r="I94" s="1172">
        <v>2</v>
      </c>
      <c r="J94" s="1172">
        <v>0</v>
      </c>
      <c r="K94" s="1172">
        <v>0</v>
      </c>
      <c r="L94" s="1172">
        <v>1</v>
      </c>
      <c r="M94" s="1172">
        <v>0</v>
      </c>
      <c r="N94" s="1172">
        <v>0</v>
      </c>
      <c r="O94" s="1172">
        <v>8</v>
      </c>
      <c r="P94" s="1172">
        <v>0</v>
      </c>
    </row>
    <row r="95" spans="1:16">
      <c r="A95" s="743" t="s">
        <v>1330</v>
      </c>
      <c r="B95" s="1101">
        <v>18</v>
      </c>
      <c r="C95" s="1101">
        <v>12</v>
      </c>
      <c r="D95" s="1101">
        <v>0</v>
      </c>
      <c r="E95" s="1101">
        <v>1</v>
      </c>
      <c r="F95" s="1101">
        <v>1</v>
      </c>
      <c r="G95" s="1101">
        <v>3</v>
      </c>
      <c r="H95" s="1101">
        <v>4</v>
      </c>
      <c r="I95" s="1101">
        <v>2</v>
      </c>
      <c r="J95" s="1101">
        <v>0</v>
      </c>
      <c r="K95" s="1101">
        <v>0</v>
      </c>
      <c r="L95" s="1101">
        <v>1</v>
      </c>
      <c r="M95" s="1101">
        <v>0</v>
      </c>
      <c r="N95" s="1101">
        <v>0</v>
      </c>
      <c r="O95" s="1101">
        <v>6</v>
      </c>
      <c r="P95" s="1101">
        <v>0</v>
      </c>
    </row>
    <row r="96" spans="1:16">
      <c r="A96" s="743" t="s">
        <v>1329</v>
      </c>
      <c r="B96" s="1101">
        <v>0</v>
      </c>
      <c r="C96" s="1101">
        <v>0</v>
      </c>
      <c r="D96" s="1101">
        <v>0</v>
      </c>
      <c r="E96" s="1101">
        <v>0</v>
      </c>
      <c r="F96" s="1101">
        <v>0</v>
      </c>
      <c r="G96" s="1101">
        <v>0</v>
      </c>
      <c r="H96" s="1101">
        <v>0</v>
      </c>
      <c r="I96" s="1101">
        <v>0</v>
      </c>
      <c r="J96" s="1101">
        <v>0</v>
      </c>
      <c r="K96" s="1101">
        <v>0</v>
      </c>
      <c r="L96" s="1101">
        <v>0</v>
      </c>
      <c r="M96" s="1101">
        <v>0</v>
      </c>
      <c r="N96" s="1101">
        <v>0</v>
      </c>
      <c r="O96" s="1101">
        <v>0</v>
      </c>
      <c r="P96" s="1101">
        <v>0</v>
      </c>
    </row>
    <row r="97" spans="1:16">
      <c r="A97" s="743" t="s">
        <v>1328</v>
      </c>
      <c r="B97" s="1101">
        <v>0</v>
      </c>
      <c r="C97" s="1101">
        <v>0</v>
      </c>
      <c r="D97" s="1101">
        <v>0</v>
      </c>
      <c r="E97" s="1101">
        <v>0</v>
      </c>
      <c r="F97" s="1101">
        <v>0</v>
      </c>
      <c r="G97" s="1101">
        <v>0</v>
      </c>
      <c r="H97" s="1101">
        <v>0</v>
      </c>
      <c r="I97" s="1101">
        <v>0</v>
      </c>
      <c r="J97" s="1101">
        <v>0</v>
      </c>
      <c r="K97" s="1101">
        <v>0</v>
      </c>
      <c r="L97" s="1101">
        <v>0</v>
      </c>
      <c r="M97" s="1101">
        <v>0</v>
      </c>
      <c r="N97" s="1101">
        <v>0</v>
      </c>
      <c r="O97" s="1101">
        <v>0</v>
      </c>
      <c r="P97" s="1101">
        <v>0</v>
      </c>
    </row>
    <row r="98" spans="1:16">
      <c r="A98" s="743" t="s">
        <v>1327</v>
      </c>
      <c r="B98" s="1101">
        <v>2</v>
      </c>
      <c r="C98" s="1101">
        <v>0</v>
      </c>
      <c r="D98" s="1101">
        <v>0</v>
      </c>
      <c r="E98" s="1101">
        <v>0</v>
      </c>
      <c r="F98" s="1101">
        <v>0</v>
      </c>
      <c r="G98" s="1101">
        <v>0</v>
      </c>
      <c r="H98" s="1101">
        <v>0</v>
      </c>
      <c r="I98" s="1101">
        <v>0</v>
      </c>
      <c r="J98" s="1101">
        <v>0</v>
      </c>
      <c r="K98" s="1101">
        <v>0</v>
      </c>
      <c r="L98" s="1101">
        <v>0</v>
      </c>
      <c r="M98" s="1101">
        <v>0</v>
      </c>
      <c r="N98" s="1101">
        <v>0</v>
      </c>
      <c r="O98" s="1101">
        <v>2</v>
      </c>
      <c r="P98" s="1101">
        <v>0</v>
      </c>
    </row>
    <row r="99" spans="1:16">
      <c r="A99" s="407"/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</row>
    <row r="100" spans="1:16">
      <c r="A100" s="869" t="s">
        <v>4082</v>
      </c>
      <c r="B100" s="407"/>
      <c r="C100" s="407"/>
      <c r="D100" s="407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</row>
  </sheetData>
  <mergeCells count="5">
    <mergeCell ref="D9:N9"/>
    <mergeCell ref="B2:P2"/>
    <mergeCell ref="B3:P3"/>
    <mergeCell ref="B5:P5"/>
    <mergeCell ref="C7:P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59" orientation="landscape" r:id="rId1"/>
  <headerFooter alignWithMargins="0"/>
  <rowBreaks count="1" manualBreakCount="1">
    <brk id="44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>
  <sheetPr codeName="Hoja108">
    <outlinePr summaryBelow="0" summaryRight="0"/>
  </sheetPr>
  <dimension ref="A1:M203"/>
  <sheetViews>
    <sheetView showGridLines="0" showRowColHeaders="0" zoomScaleNormal="100" workbookViewId="0"/>
  </sheetViews>
  <sheetFormatPr baseColWidth="10" defaultColWidth="8.88671875" defaultRowHeight="13.2"/>
  <cols>
    <col min="1" max="1" width="19.5546875" style="35" bestFit="1" customWidth="1"/>
    <col min="2" max="2" width="5.109375" style="35" bestFit="1" customWidth="1"/>
    <col min="3" max="3" width="4.88671875" style="35" bestFit="1" customWidth="1"/>
    <col min="4" max="4" width="5.88671875" style="35" bestFit="1" customWidth="1"/>
    <col min="5" max="11" width="6.88671875" style="35" bestFit="1" customWidth="1"/>
    <col min="12" max="12" width="3" style="35" bestFit="1" customWidth="1"/>
    <col min="13" max="13" width="8.109375" style="35" bestFit="1" customWidth="1"/>
    <col min="14" max="256" width="8.88671875" style="35"/>
    <col min="257" max="257" width="19.5546875" style="35" bestFit="1" customWidth="1"/>
    <col min="258" max="258" width="5.109375" style="35" bestFit="1" customWidth="1"/>
    <col min="259" max="259" width="4.88671875" style="35" bestFit="1" customWidth="1"/>
    <col min="260" max="260" width="5.88671875" style="35" bestFit="1" customWidth="1"/>
    <col min="261" max="267" width="6.88671875" style="35" bestFit="1" customWidth="1"/>
    <col min="268" max="268" width="3" style="35" bestFit="1" customWidth="1"/>
    <col min="269" max="269" width="8.109375" style="35" bestFit="1" customWidth="1"/>
    <col min="270" max="512" width="8.88671875" style="35"/>
    <col min="513" max="513" width="19.5546875" style="35" bestFit="1" customWidth="1"/>
    <col min="514" max="514" width="5.109375" style="35" bestFit="1" customWidth="1"/>
    <col min="515" max="515" width="4.88671875" style="35" bestFit="1" customWidth="1"/>
    <col min="516" max="516" width="5.88671875" style="35" bestFit="1" customWidth="1"/>
    <col min="517" max="523" width="6.88671875" style="35" bestFit="1" customWidth="1"/>
    <col min="524" max="524" width="3" style="35" bestFit="1" customWidth="1"/>
    <col min="525" max="525" width="8.109375" style="35" bestFit="1" customWidth="1"/>
    <col min="526" max="768" width="8.88671875" style="35"/>
    <col min="769" max="769" width="19.5546875" style="35" bestFit="1" customWidth="1"/>
    <col min="770" max="770" width="5.109375" style="35" bestFit="1" customWidth="1"/>
    <col min="771" max="771" width="4.88671875" style="35" bestFit="1" customWidth="1"/>
    <col min="772" max="772" width="5.88671875" style="35" bestFit="1" customWidth="1"/>
    <col min="773" max="779" width="6.88671875" style="35" bestFit="1" customWidth="1"/>
    <col min="780" max="780" width="3" style="35" bestFit="1" customWidth="1"/>
    <col min="781" max="781" width="8.109375" style="35" bestFit="1" customWidth="1"/>
    <col min="782" max="1024" width="8.88671875" style="35"/>
    <col min="1025" max="1025" width="19.5546875" style="35" bestFit="1" customWidth="1"/>
    <col min="1026" max="1026" width="5.109375" style="35" bestFit="1" customWidth="1"/>
    <col min="1027" max="1027" width="4.88671875" style="35" bestFit="1" customWidth="1"/>
    <col min="1028" max="1028" width="5.88671875" style="35" bestFit="1" customWidth="1"/>
    <col min="1029" max="1035" width="6.88671875" style="35" bestFit="1" customWidth="1"/>
    <col min="1036" max="1036" width="3" style="35" bestFit="1" customWidth="1"/>
    <col min="1037" max="1037" width="8.109375" style="35" bestFit="1" customWidth="1"/>
    <col min="1038" max="1280" width="8.88671875" style="35"/>
    <col min="1281" max="1281" width="19.5546875" style="35" bestFit="1" customWidth="1"/>
    <col min="1282" max="1282" width="5.109375" style="35" bestFit="1" customWidth="1"/>
    <col min="1283" max="1283" width="4.88671875" style="35" bestFit="1" customWidth="1"/>
    <col min="1284" max="1284" width="5.88671875" style="35" bestFit="1" customWidth="1"/>
    <col min="1285" max="1291" width="6.88671875" style="35" bestFit="1" customWidth="1"/>
    <col min="1292" max="1292" width="3" style="35" bestFit="1" customWidth="1"/>
    <col min="1293" max="1293" width="8.109375" style="35" bestFit="1" customWidth="1"/>
    <col min="1294" max="1536" width="8.88671875" style="35"/>
    <col min="1537" max="1537" width="19.5546875" style="35" bestFit="1" customWidth="1"/>
    <col min="1538" max="1538" width="5.109375" style="35" bestFit="1" customWidth="1"/>
    <col min="1539" max="1539" width="4.88671875" style="35" bestFit="1" customWidth="1"/>
    <col min="1540" max="1540" width="5.88671875" style="35" bestFit="1" customWidth="1"/>
    <col min="1541" max="1547" width="6.88671875" style="35" bestFit="1" customWidth="1"/>
    <col min="1548" max="1548" width="3" style="35" bestFit="1" customWidth="1"/>
    <col min="1549" max="1549" width="8.109375" style="35" bestFit="1" customWidth="1"/>
    <col min="1550" max="1792" width="8.88671875" style="35"/>
    <col min="1793" max="1793" width="19.5546875" style="35" bestFit="1" customWidth="1"/>
    <col min="1794" max="1794" width="5.109375" style="35" bestFit="1" customWidth="1"/>
    <col min="1795" max="1795" width="4.88671875" style="35" bestFit="1" customWidth="1"/>
    <col min="1796" max="1796" width="5.88671875" style="35" bestFit="1" customWidth="1"/>
    <col min="1797" max="1803" width="6.88671875" style="35" bestFit="1" customWidth="1"/>
    <col min="1804" max="1804" width="3" style="35" bestFit="1" customWidth="1"/>
    <col min="1805" max="1805" width="8.109375" style="35" bestFit="1" customWidth="1"/>
    <col min="1806" max="2048" width="8.88671875" style="35"/>
    <col min="2049" max="2049" width="19.5546875" style="35" bestFit="1" customWidth="1"/>
    <col min="2050" max="2050" width="5.109375" style="35" bestFit="1" customWidth="1"/>
    <col min="2051" max="2051" width="4.88671875" style="35" bestFit="1" customWidth="1"/>
    <col min="2052" max="2052" width="5.88671875" style="35" bestFit="1" customWidth="1"/>
    <col min="2053" max="2059" width="6.88671875" style="35" bestFit="1" customWidth="1"/>
    <col min="2060" max="2060" width="3" style="35" bestFit="1" customWidth="1"/>
    <col min="2061" max="2061" width="8.109375" style="35" bestFit="1" customWidth="1"/>
    <col min="2062" max="2304" width="8.88671875" style="35"/>
    <col min="2305" max="2305" width="19.5546875" style="35" bestFit="1" customWidth="1"/>
    <col min="2306" max="2306" width="5.109375" style="35" bestFit="1" customWidth="1"/>
    <col min="2307" max="2307" width="4.88671875" style="35" bestFit="1" customWidth="1"/>
    <col min="2308" max="2308" width="5.88671875" style="35" bestFit="1" customWidth="1"/>
    <col min="2309" max="2315" width="6.88671875" style="35" bestFit="1" customWidth="1"/>
    <col min="2316" max="2316" width="3" style="35" bestFit="1" customWidth="1"/>
    <col min="2317" max="2317" width="8.109375" style="35" bestFit="1" customWidth="1"/>
    <col min="2318" max="2560" width="8.88671875" style="35"/>
    <col min="2561" max="2561" width="19.5546875" style="35" bestFit="1" customWidth="1"/>
    <col min="2562" max="2562" width="5.109375" style="35" bestFit="1" customWidth="1"/>
    <col min="2563" max="2563" width="4.88671875" style="35" bestFit="1" customWidth="1"/>
    <col min="2564" max="2564" width="5.88671875" style="35" bestFit="1" customWidth="1"/>
    <col min="2565" max="2571" width="6.88671875" style="35" bestFit="1" customWidth="1"/>
    <col min="2572" max="2572" width="3" style="35" bestFit="1" customWidth="1"/>
    <col min="2573" max="2573" width="8.109375" style="35" bestFit="1" customWidth="1"/>
    <col min="2574" max="2816" width="8.88671875" style="35"/>
    <col min="2817" max="2817" width="19.5546875" style="35" bestFit="1" customWidth="1"/>
    <col min="2818" max="2818" width="5.109375" style="35" bestFit="1" customWidth="1"/>
    <col min="2819" max="2819" width="4.88671875" style="35" bestFit="1" customWidth="1"/>
    <col min="2820" max="2820" width="5.88671875" style="35" bestFit="1" customWidth="1"/>
    <col min="2821" max="2827" width="6.88671875" style="35" bestFit="1" customWidth="1"/>
    <col min="2828" max="2828" width="3" style="35" bestFit="1" customWidth="1"/>
    <col min="2829" max="2829" width="8.109375" style="35" bestFit="1" customWidth="1"/>
    <col min="2830" max="3072" width="8.88671875" style="35"/>
    <col min="3073" max="3073" width="19.5546875" style="35" bestFit="1" customWidth="1"/>
    <col min="3074" max="3074" width="5.109375" style="35" bestFit="1" customWidth="1"/>
    <col min="3075" max="3075" width="4.88671875" style="35" bestFit="1" customWidth="1"/>
    <col min="3076" max="3076" width="5.88671875" style="35" bestFit="1" customWidth="1"/>
    <col min="3077" max="3083" width="6.88671875" style="35" bestFit="1" customWidth="1"/>
    <col min="3084" max="3084" width="3" style="35" bestFit="1" customWidth="1"/>
    <col min="3085" max="3085" width="8.109375" style="35" bestFit="1" customWidth="1"/>
    <col min="3086" max="3328" width="8.88671875" style="35"/>
    <col min="3329" max="3329" width="19.5546875" style="35" bestFit="1" customWidth="1"/>
    <col min="3330" max="3330" width="5.109375" style="35" bestFit="1" customWidth="1"/>
    <col min="3331" max="3331" width="4.88671875" style="35" bestFit="1" customWidth="1"/>
    <col min="3332" max="3332" width="5.88671875" style="35" bestFit="1" customWidth="1"/>
    <col min="3333" max="3339" width="6.88671875" style="35" bestFit="1" customWidth="1"/>
    <col min="3340" max="3340" width="3" style="35" bestFit="1" customWidth="1"/>
    <col min="3341" max="3341" width="8.109375" style="35" bestFit="1" customWidth="1"/>
    <col min="3342" max="3584" width="8.88671875" style="35"/>
    <col min="3585" max="3585" width="19.5546875" style="35" bestFit="1" customWidth="1"/>
    <col min="3586" max="3586" width="5.109375" style="35" bestFit="1" customWidth="1"/>
    <col min="3587" max="3587" width="4.88671875" style="35" bestFit="1" customWidth="1"/>
    <col min="3588" max="3588" width="5.88671875" style="35" bestFit="1" customWidth="1"/>
    <col min="3589" max="3595" width="6.88671875" style="35" bestFit="1" customWidth="1"/>
    <col min="3596" max="3596" width="3" style="35" bestFit="1" customWidth="1"/>
    <col min="3597" max="3597" width="8.109375" style="35" bestFit="1" customWidth="1"/>
    <col min="3598" max="3840" width="8.88671875" style="35"/>
    <col min="3841" max="3841" width="19.5546875" style="35" bestFit="1" customWidth="1"/>
    <col min="3842" max="3842" width="5.109375" style="35" bestFit="1" customWidth="1"/>
    <col min="3843" max="3843" width="4.88671875" style="35" bestFit="1" customWidth="1"/>
    <col min="3844" max="3844" width="5.88671875" style="35" bestFit="1" customWidth="1"/>
    <col min="3845" max="3851" width="6.88671875" style="35" bestFit="1" customWidth="1"/>
    <col min="3852" max="3852" width="3" style="35" bestFit="1" customWidth="1"/>
    <col min="3853" max="3853" width="8.109375" style="35" bestFit="1" customWidth="1"/>
    <col min="3854" max="4096" width="8.88671875" style="35"/>
    <col min="4097" max="4097" width="19.5546875" style="35" bestFit="1" customWidth="1"/>
    <col min="4098" max="4098" width="5.109375" style="35" bestFit="1" customWidth="1"/>
    <col min="4099" max="4099" width="4.88671875" style="35" bestFit="1" customWidth="1"/>
    <col min="4100" max="4100" width="5.88671875" style="35" bestFit="1" customWidth="1"/>
    <col min="4101" max="4107" width="6.88671875" style="35" bestFit="1" customWidth="1"/>
    <col min="4108" max="4108" width="3" style="35" bestFit="1" customWidth="1"/>
    <col min="4109" max="4109" width="8.109375" style="35" bestFit="1" customWidth="1"/>
    <col min="4110" max="4352" width="8.88671875" style="35"/>
    <col min="4353" max="4353" width="19.5546875" style="35" bestFit="1" customWidth="1"/>
    <col min="4354" max="4354" width="5.109375" style="35" bestFit="1" customWidth="1"/>
    <col min="4355" max="4355" width="4.88671875" style="35" bestFit="1" customWidth="1"/>
    <col min="4356" max="4356" width="5.88671875" style="35" bestFit="1" customWidth="1"/>
    <col min="4357" max="4363" width="6.88671875" style="35" bestFit="1" customWidth="1"/>
    <col min="4364" max="4364" width="3" style="35" bestFit="1" customWidth="1"/>
    <col min="4365" max="4365" width="8.109375" style="35" bestFit="1" customWidth="1"/>
    <col min="4366" max="4608" width="8.88671875" style="35"/>
    <col min="4609" max="4609" width="19.5546875" style="35" bestFit="1" customWidth="1"/>
    <col min="4610" max="4610" width="5.109375" style="35" bestFit="1" customWidth="1"/>
    <col min="4611" max="4611" width="4.88671875" style="35" bestFit="1" customWidth="1"/>
    <col min="4612" max="4612" width="5.88671875" style="35" bestFit="1" customWidth="1"/>
    <col min="4613" max="4619" width="6.88671875" style="35" bestFit="1" customWidth="1"/>
    <col min="4620" max="4620" width="3" style="35" bestFit="1" customWidth="1"/>
    <col min="4621" max="4621" width="8.109375" style="35" bestFit="1" customWidth="1"/>
    <col min="4622" max="4864" width="8.88671875" style="35"/>
    <col min="4865" max="4865" width="19.5546875" style="35" bestFit="1" customWidth="1"/>
    <col min="4866" max="4866" width="5.109375" style="35" bestFit="1" customWidth="1"/>
    <col min="4867" max="4867" width="4.88671875" style="35" bestFit="1" customWidth="1"/>
    <col min="4868" max="4868" width="5.88671875" style="35" bestFit="1" customWidth="1"/>
    <col min="4869" max="4875" width="6.88671875" style="35" bestFit="1" customWidth="1"/>
    <col min="4876" max="4876" width="3" style="35" bestFit="1" customWidth="1"/>
    <col min="4877" max="4877" width="8.109375" style="35" bestFit="1" customWidth="1"/>
    <col min="4878" max="5120" width="8.88671875" style="35"/>
    <col min="5121" max="5121" width="19.5546875" style="35" bestFit="1" customWidth="1"/>
    <col min="5122" max="5122" width="5.109375" style="35" bestFit="1" customWidth="1"/>
    <col min="5123" max="5123" width="4.88671875" style="35" bestFit="1" customWidth="1"/>
    <col min="5124" max="5124" width="5.88671875" style="35" bestFit="1" customWidth="1"/>
    <col min="5125" max="5131" width="6.88671875" style="35" bestFit="1" customWidth="1"/>
    <col min="5132" max="5132" width="3" style="35" bestFit="1" customWidth="1"/>
    <col min="5133" max="5133" width="8.109375" style="35" bestFit="1" customWidth="1"/>
    <col min="5134" max="5376" width="8.88671875" style="35"/>
    <col min="5377" max="5377" width="19.5546875" style="35" bestFit="1" customWidth="1"/>
    <col min="5378" max="5378" width="5.109375" style="35" bestFit="1" customWidth="1"/>
    <col min="5379" max="5379" width="4.88671875" style="35" bestFit="1" customWidth="1"/>
    <col min="5380" max="5380" width="5.88671875" style="35" bestFit="1" customWidth="1"/>
    <col min="5381" max="5387" width="6.88671875" style="35" bestFit="1" customWidth="1"/>
    <col min="5388" max="5388" width="3" style="35" bestFit="1" customWidth="1"/>
    <col min="5389" max="5389" width="8.109375" style="35" bestFit="1" customWidth="1"/>
    <col min="5390" max="5632" width="8.88671875" style="35"/>
    <col min="5633" max="5633" width="19.5546875" style="35" bestFit="1" customWidth="1"/>
    <col min="5634" max="5634" width="5.109375" style="35" bestFit="1" customWidth="1"/>
    <col min="5635" max="5635" width="4.88671875" style="35" bestFit="1" customWidth="1"/>
    <col min="5636" max="5636" width="5.88671875" style="35" bestFit="1" customWidth="1"/>
    <col min="5637" max="5643" width="6.88671875" style="35" bestFit="1" customWidth="1"/>
    <col min="5644" max="5644" width="3" style="35" bestFit="1" customWidth="1"/>
    <col min="5645" max="5645" width="8.109375" style="35" bestFit="1" customWidth="1"/>
    <col min="5646" max="5888" width="8.88671875" style="35"/>
    <col min="5889" max="5889" width="19.5546875" style="35" bestFit="1" customWidth="1"/>
    <col min="5890" max="5890" width="5.109375" style="35" bestFit="1" customWidth="1"/>
    <col min="5891" max="5891" width="4.88671875" style="35" bestFit="1" customWidth="1"/>
    <col min="5892" max="5892" width="5.88671875" style="35" bestFit="1" customWidth="1"/>
    <col min="5893" max="5899" width="6.88671875" style="35" bestFit="1" customWidth="1"/>
    <col min="5900" max="5900" width="3" style="35" bestFit="1" customWidth="1"/>
    <col min="5901" max="5901" width="8.109375" style="35" bestFit="1" customWidth="1"/>
    <col min="5902" max="6144" width="8.88671875" style="35"/>
    <col min="6145" max="6145" width="19.5546875" style="35" bestFit="1" customWidth="1"/>
    <col min="6146" max="6146" width="5.109375" style="35" bestFit="1" customWidth="1"/>
    <col min="6147" max="6147" width="4.88671875" style="35" bestFit="1" customWidth="1"/>
    <col min="6148" max="6148" width="5.88671875" style="35" bestFit="1" customWidth="1"/>
    <col min="6149" max="6155" width="6.88671875" style="35" bestFit="1" customWidth="1"/>
    <col min="6156" max="6156" width="3" style="35" bestFit="1" customWidth="1"/>
    <col min="6157" max="6157" width="8.109375" style="35" bestFit="1" customWidth="1"/>
    <col min="6158" max="6400" width="8.88671875" style="35"/>
    <col min="6401" max="6401" width="19.5546875" style="35" bestFit="1" customWidth="1"/>
    <col min="6402" max="6402" width="5.109375" style="35" bestFit="1" customWidth="1"/>
    <col min="6403" max="6403" width="4.88671875" style="35" bestFit="1" customWidth="1"/>
    <col min="6404" max="6404" width="5.88671875" style="35" bestFit="1" customWidth="1"/>
    <col min="6405" max="6411" width="6.88671875" style="35" bestFit="1" customWidth="1"/>
    <col min="6412" max="6412" width="3" style="35" bestFit="1" customWidth="1"/>
    <col min="6413" max="6413" width="8.109375" style="35" bestFit="1" customWidth="1"/>
    <col min="6414" max="6656" width="8.88671875" style="35"/>
    <col min="6657" max="6657" width="19.5546875" style="35" bestFit="1" customWidth="1"/>
    <col min="6658" max="6658" width="5.109375" style="35" bestFit="1" customWidth="1"/>
    <col min="6659" max="6659" width="4.88671875" style="35" bestFit="1" customWidth="1"/>
    <col min="6660" max="6660" width="5.88671875" style="35" bestFit="1" customWidth="1"/>
    <col min="6661" max="6667" width="6.88671875" style="35" bestFit="1" customWidth="1"/>
    <col min="6668" max="6668" width="3" style="35" bestFit="1" customWidth="1"/>
    <col min="6669" max="6669" width="8.109375" style="35" bestFit="1" customWidth="1"/>
    <col min="6670" max="6912" width="8.88671875" style="35"/>
    <col min="6913" max="6913" width="19.5546875" style="35" bestFit="1" customWidth="1"/>
    <col min="6914" max="6914" width="5.109375" style="35" bestFit="1" customWidth="1"/>
    <col min="6915" max="6915" width="4.88671875" style="35" bestFit="1" customWidth="1"/>
    <col min="6916" max="6916" width="5.88671875" style="35" bestFit="1" customWidth="1"/>
    <col min="6917" max="6923" width="6.88671875" style="35" bestFit="1" customWidth="1"/>
    <col min="6924" max="6924" width="3" style="35" bestFit="1" customWidth="1"/>
    <col min="6925" max="6925" width="8.109375" style="35" bestFit="1" customWidth="1"/>
    <col min="6926" max="7168" width="8.88671875" style="35"/>
    <col min="7169" max="7169" width="19.5546875" style="35" bestFit="1" customWidth="1"/>
    <col min="7170" max="7170" width="5.109375" style="35" bestFit="1" customWidth="1"/>
    <col min="7171" max="7171" width="4.88671875" style="35" bestFit="1" customWidth="1"/>
    <col min="7172" max="7172" width="5.88671875" style="35" bestFit="1" customWidth="1"/>
    <col min="7173" max="7179" width="6.88671875" style="35" bestFit="1" customWidth="1"/>
    <col min="7180" max="7180" width="3" style="35" bestFit="1" customWidth="1"/>
    <col min="7181" max="7181" width="8.109375" style="35" bestFit="1" customWidth="1"/>
    <col min="7182" max="7424" width="8.88671875" style="35"/>
    <col min="7425" max="7425" width="19.5546875" style="35" bestFit="1" customWidth="1"/>
    <col min="7426" max="7426" width="5.109375" style="35" bestFit="1" customWidth="1"/>
    <col min="7427" max="7427" width="4.88671875" style="35" bestFit="1" customWidth="1"/>
    <col min="7428" max="7428" width="5.88671875" style="35" bestFit="1" customWidth="1"/>
    <col min="7429" max="7435" width="6.88671875" style="35" bestFit="1" customWidth="1"/>
    <col min="7436" max="7436" width="3" style="35" bestFit="1" customWidth="1"/>
    <col min="7437" max="7437" width="8.109375" style="35" bestFit="1" customWidth="1"/>
    <col min="7438" max="7680" width="8.88671875" style="35"/>
    <col min="7681" max="7681" width="19.5546875" style="35" bestFit="1" customWidth="1"/>
    <col min="7682" max="7682" width="5.109375" style="35" bestFit="1" customWidth="1"/>
    <col min="7683" max="7683" width="4.88671875" style="35" bestFit="1" customWidth="1"/>
    <col min="7684" max="7684" width="5.88671875" style="35" bestFit="1" customWidth="1"/>
    <col min="7685" max="7691" width="6.88671875" style="35" bestFit="1" customWidth="1"/>
    <col min="7692" max="7692" width="3" style="35" bestFit="1" customWidth="1"/>
    <col min="7693" max="7693" width="8.109375" style="35" bestFit="1" customWidth="1"/>
    <col min="7694" max="7936" width="8.88671875" style="35"/>
    <col min="7937" max="7937" width="19.5546875" style="35" bestFit="1" customWidth="1"/>
    <col min="7938" max="7938" width="5.109375" style="35" bestFit="1" customWidth="1"/>
    <col min="7939" max="7939" width="4.88671875" style="35" bestFit="1" customWidth="1"/>
    <col min="7940" max="7940" width="5.88671875" style="35" bestFit="1" customWidth="1"/>
    <col min="7941" max="7947" width="6.88671875" style="35" bestFit="1" customWidth="1"/>
    <col min="7948" max="7948" width="3" style="35" bestFit="1" customWidth="1"/>
    <col min="7949" max="7949" width="8.109375" style="35" bestFit="1" customWidth="1"/>
    <col min="7950" max="8192" width="8.88671875" style="35"/>
    <col min="8193" max="8193" width="19.5546875" style="35" bestFit="1" customWidth="1"/>
    <col min="8194" max="8194" width="5.109375" style="35" bestFit="1" customWidth="1"/>
    <col min="8195" max="8195" width="4.88671875" style="35" bestFit="1" customWidth="1"/>
    <col min="8196" max="8196" width="5.88671875" style="35" bestFit="1" customWidth="1"/>
    <col min="8197" max="8203" width="6.88671875" style="35" bestFit="1" customWidth="1"/>
    <col min="8204" max="8204" width="3" style="35" bestFit="1" customWidth="1"/>
    <col min="8205" max="8205" width="8.109375" style="35" bestFit="1" customWidth="1"/>
    <col min="8206" max="8448" width="8.88671875" style="35"/>
    <col min="8449" max="8449" width="19.5546875" style="35" bestFit="1" customWidth="1"/>
    <col min="8450" max="8450" width="5.109375" style="35" bestFit="1" customWidth="1"/>
    <col min="8451" max="8451" width="4.88671875" style="35" bestFit="1" customWidth="1"/>
    <col min="8452" max="8452" width="5.88671875" style="35" bestFit="1" customWidth="1"/>
    <col min="8453" max="8459" width="6.88671875" style="35" bestFit="1" customWidth="1"/>
    <col min="8460" max="8460" width="3" style="35" bestFit="1" customWidth="1"/>
    <col min="8461" max="8461" width="8.109375" style="35" bestFit="1" customWidth="1"/>
    <col min="8462" max="8704" width="8.88671875" style="35"/>
    <col min="8705" max="8705" width="19.5546875" style="35" bestFit="1" customWidth="1"/>
    <col min="8706" max="8706" width="5.109375" style="35" bestFit="1" customWidth="1"/>
    <col min="8707" max="8707" width="4.88671875" style="35" bestFit="1" customWidth="1"/>
    <col min="8708" max="8708" width="5.88671875" style="35" bestFit="1" customWidth="1"/>
    <col min="8709" max="8715" width="6.88671875" style="35" bestFit="1" customWidth="1"/>
    <col min="8716" max="8716" width="3" style="35" bestFit="1" customWidth="1"/>
    <col min="8717" max="8717" width="8.109375" style="35" bestFit="1" customWidth="1"/>
    <col min="8718" max="8960" width="8.88671875" style="35"/>
    <col min="8961" max="8961" width="19.5546875" style="35" bestFit="1" customWidth="1"/>
    <col min="8962" max="8962" width="5.109375" style="35" bestFit="1" customWidth="1"/>
    <col min="8963" max="8963" width="4.88671875" style="35" bestFit="1" customWidth="1"/>
    <col min="8964" max="8964" width="5.88671875" style="35" bestFit="1" customWidth="1"/>
    <col min="8965" max="8971" width="6.88671875" style="35" bestFit="1" customWidth="1"/>
    <col min="8972" max="8972" width="3" style="35" bestFit="1" customWidth="1"/>
    <col min="8973" max="8973" width="8.109375" style="35" bestFit="1" customWidth="1"/>
    <col min="8974" max="9216" width="8.88671875" style="35"/>
    <col min="9217" max="9217" width="19.5546875" style="35" bestFit="1" customWidth="1"/>
    <col min="9218" max="9218" width="5.109375" style="35" bestFit="1" customWidth="1"/>
    <col min="9219" max="9219" width="4.88671875" style="35" bestFit="1" customWidth="1"/>
    <col min="9220" max="9220" width="5.88671875" style="35" bestFit="1" customWidth="1"/>
    <col min="9221" max="9227" width="6.88671875" style="35" bestFit="1" customWidth="1"/>
    <col min="9228" max="9228" width="3" style="35" bestFit="1" customWidth="1"/>
    <col min="9229" max="9229" width="8.109375" style="35" bestFit="1" customWidth="1"/>
    <col min="9230" max="9472" width="8.88671875" style="35"/>
    <col min="9473" max="9473" width="19.5546875" style="35" bestFit="1" customWidth="1"/>
    <col min="9474" max="9474" width="5.109375" style="35" bestFit="1" customWidth="1"/>
    <col min="9475" max="9475" width="4.88671875" style="35" bestFit="1" customWidth="1"/>
    <col min="9476" max="9476" width="5.88671875" style="35" bestFit="1" customWidth="1"/>
    <col min="9477" max="9483" width="6.88671875" style="35" bestFit="1" customWidth="1"/>
    <col min="9484" max="9484" width="3" style="35" bestFit="1" customWidth="1"/>
    <col min="9485" max="9485" width="8.109375" style="35" bestFit="1" customWidth="1"/>
    <col min="9486" max="9728" width="8.88671875" style="35"/>
    <col min="9729" max="9729" width="19.5546875" style="35" bestFit="1" customWidth="1"/>
    <col min="9730" max="9730" width="5.109375" style="35" bestFit="1" customWidth="1"/>
    <col min="9731" max="9731" width="4.88671875" style="35" bestFit="1" customWidth="1"/>
    <col min="9732" max="9732" width="5.88671875" style="35" bestFit="1" customWidth="1"/>
    <col min="9733" max="9739" width="6.88671875" style="35" bestFit="1" customWidth="1"/>
    <col min="9740" max="9740" width="3" style="35" bestFit="1" customWidth="1"/>
    <col min="9741" max="9741" width="8.109375" style="35" bestFit="1" customWidth="1"/>
    <col min="9742" max="9984" width="8.88671875" style="35"/>
    <col min="9985" max="9985" width="19.5546875" style="35" bestFit="1" customWidth="1"/>
    <col min="9986" max="9986" width="5.109375" style="35" bestFit="1" customWidth="1"/>
    <col min="9987" max="9987" width="4.88671875" style="35" bestFit="1" customWidth="1"/>
    <col min="9988" max="9988" width="5.88671875" style="35" bestFit="1" customWidth="1"/>
    <col min="9989" max="9995" width="6.88671875" style="35" bestFit="1" customWidth="1"/>
    <col min="9996" max="9996" width="3" style="35" bestFit="1" customWidth="1"/>
    <col min="9997" max="9997" width="8.109375" style="35" bestFit="1" customWidth="1"/>
    <col min="9998" max="10240" width="8.88671875" style="35"/>
    <col min="10241" max="10241" width="19.5546875" style="35" bestFit="1" customWidth="1"/>
    <col min="10242" max="10242" width="5.109375" style="35" bestFit="1" customWidth="1"/>
    <col min="10243" max="10243" width="4.88671875" style="35" bestFit="1" customWidth="1"/>
    <col min="10244" max="10244" width="5.88671875" style="35" bestFit="1" customWidth="1"/>
    <col min="10245" max="10251" width="6.88671875" style="35" bestFit="1" customWidth="1"/>
    <col min="10252" max="10252" width="3" style="35" bestFit="1" customWidth="1"/>
    <col min="10253" max="10253" width="8.109375" style="35" bestFit="1" customWidth="1"/>
    <col min="10254" max="10496" width="8.88671875" style="35"/>
    <col min="10497" max="10497" width="19.5546875" style="35" bestFit="1" customWidth="1"/>
    <col min="10498" max="10498" width="5.109375" style="35" bestFit="1" customWidth="1"/>
    <col min="10499" max="10499" width="4.88671875" style="35" bestFit="1" customWidth="1"/>
    <col min="10500" max="10500" width="5.88671875" style="35" bestFit="1" customWidth="1"/>
    <col min="10501" max="10507" width="6.88671875" style="35" bestFit="1" customWidth="1"/>
    <col min="10508" max="10508" width="3" style="35" bestFit="1" customWidth="1"/>
    <col min="10509" max="10509" width="8.109375" style="35" bestFit="1" customWidth="1"/>
    <col min="10510" max="10752" width="8.88671875" style="35"/>
    <col min="10753" max="10753" width="19.5546875" style="35" bestFit="1" customWidth="1"/>
    <col min="10754" max="10754" width="5.109375" style="35" bestFit="1" customWidth="1"/>
    <col min="10755" max="10755" width="4.88671875" style="35" bestFit="1" customWidth="1"/>
    <col min="10756" max="10756" width="5.88671875" style="35" bestFit="1" customWidth="1"/>
    <col min="10757" max="10763" width="6.88671875" style="35" bestFit="1" customWidth="1"/>
    <col min="10764" max="10764" width="3" style="35" bestFit="1" customWidth="1"/>
    <col min="10765" max="10765" width="8.109375" style="35" bestFit="1" customWidth="1"/>
    <col min="10766" max="11008" width="8.88671875" style="35"/>
    <col min="11009" max="11009" width="19.5546875" style="35" bestFit="1" customWidth="1"/>
    <col min="11010" max="11010" width="5.109375" style="35" bestFit="1" customWidth="1"/>
    <col min="11011" max="11011" width="4.88671875" style="35" bestFit="1" customWidth="1"/>
    <col min="11012" max="11012" width="5.88671875" style="35" bestFit="1" customWidth="1"/>
    <col min="11013" max="11019" width="6.88671875" style="35" bestFit="1" customWidth="1"/>
    <col min="11020" max="11020" width="3" style="35" bestFit="1" customWidth="1"/>
    <col min="11021" max="11021" width="8.109375" style="35" bestFit="1" customWidth="1"/>
    <col min="11022" max="11264" width="8.88671875" style="35"/>
    <col min="11265" max="11265" width="19.5546875" style="35" bestFit="1" customWidth="1"/>
    <col min="11266" max="11266" width="5.109375" style="35" bestFit="1" customWidth="1"/>
    <col min="11267" max="11267" width="4.88671875" style="35" bestFit="1" customWidth="1"/>
    <col min="11268" max="11268" width="5.88671875" style="35" bestFit="1" customWidth="1"/>
    <col min="11269" max="11275" width="6.88671875" style="35" bestFit="1" customWidth="1"/>
    <col min="11276" max="11276" width="3" style="35" bestFit="1" customWidth="1"/>
    <col min="11277" max="11277" width="8.109375" style="35" bestFit="1" customWidth="1"/>
    <col min="11278" max="11520" width="8.88671875" style="35"/>
    <col min="11521" max="11521" width="19.5546875" style="35" bestFit="1" customWidth="1"/>
    <col min="11522" max="11522" width="5.109375" style="35" bestFit="1" customWidth="1"/>
    <col min="11523" max="11523" width="4.88671875" style="35" bestFit="1" customWidth="1"/>
    <col min="11524" max="11524" width="5.88671875" style="35" bestFit="1" customWidth="1"/>
    <col min="11525" max="11531" width="6.88671875" style="35" bestFit="1" customWidth="1"/>
    <col min="11532" max="11532" width="3" style="35" bestFit="1" customWidth="1"/>
    <col min="11533" max="11533" width="8.109375" style="35" bestFit="1" customWidth="1"/>
    <col min="11534" max="11776" width="8.88671875" style="35"/>
    <col min="11777" max="11777" width="19.5546875" style="35" bestFit="1" customWidth="1"/>
    <col min="11778" max="11778" width="5.109375" style="35" bestFit="1" customWidth="1"/>
    <col min="11779" max="11779" width="4.88671875" style="35" bestFit="1" customWidth="1"/>
    <col min="11780" max="11780" width="5.88671875" style="35" bestFit="1" customWidth="1"/>
    <col min="11781" max="11787" width="6.88671875" style="35" bestFit="1" customWidth="1"/>
    <col min="11788" max="11788" width="3" style="35" bestFit="1" customWidth="1"/>
    <col min="11789" max="11789" width="8.109375" style="35" bestFit="1" customWidth="1"/>
    <col min="11790" max="12032" width="8.88671875" style="35"/>
    <col min="12033" max="12033" width="19.5546875" style="35" bestFit="1" customWidth="1"/>
    <col min="12034" max="12034" width="5.109375" style="35" bestFit="1" customWidth="1"/>
    <col min="12035" max="12035" width="4.88671875" style="35" bestFit="1" customWidth="1"/>
    <col min="12036" max="12036" width="5.88671875" style="35" bestFit="1" customWidth="1"/>
    <col min="12037" max="12043" width="6.88671875" style="35" bestFit="1" customWidth="1"/>
    <col min="12044" max="12044" width="3" style="35" bestFit="1" customWidth="1"/>
    <col min="12045" max="12045" width="8.109375" style="35" bestFit="1" customWidth="1"/>
    <col min="12046" max="12288" width="8.88671875" style="35"/>
    <col min="12289" max="12289" width="19.5546875" style="35" bestFit="1" customWidth="1"/>
    <col min="12290" max="12290" width="5.109375" style="35" bestFit="1" customWidth="1"/>
    <col min="12291" max="12291" width="4.88671875" style="35" bestFit="1" customWidth="1"/>
    <col min="12292" max="12292" width="5.88671875" style="35" bestFit="1" customWidth="1"/>
    <col min="12293" max="12299" width="6.88671875" style="35" bestFit="1" customWidth="1"/>
    <col min="12300" max="12300" width="3" style="35" bestFit="1" customWidth="1"/>
    <col min="12301" max="12301" width="8.109375" style="35" bestFit="1" customWidth="1"/>
    <col min="12302" max="12544" width="8.88671875" style="35"/>
    <col min="12545" max="12545" width="19.5546875" style="35" bestFit="1" customWidth="1"/>
    <col min="12546" max="12546" width="5.109375" style="35" bestFit="1" customWidth="1"/>
    <col min="12547" max="12547" width="4.88671875" style="35" bestFit="1" customWidth="1"/>
    <col min="12548" max="12548" width="5.88671875" style="35" bestFit="1" customWidth="1"/>
    <col min="12549" max="12555" width="6.88671875" style="35" bestFit="1" customWidth="1"/>
    <col min="12556" max="12556" width="3" style="35" bestFit="1" customWidth="1"/>
    <col min="12557" max="12557" width="8.109375" style="35" bestFit="1" customWidth="1"/>
    <col min="12558" max="12800" width="8.88671875" style="35"/>
    <col min="12801" max="12801" width="19.5546875" style="35" bestFit="1" customWidth="1"/>
    <col min="12802" max="12802" width="5.109375" style="35" bestFit="1" customWidth="1"/>
    <col min="12803" max="12803" width="4.88671875" style="35" bestFit="1" customWidth="1"/>
    <col min="12804" max="12804" width="5.88671875" style="35" bestFit="1" customWidth="1"/>
    <col min="12805" max="12811" width="6.88671875" style="35" bestFit="1" customWidth="1"/>
    <col min="12812" max="12812" width="3" style="35" bestFit="1" customWidth="1"/>
    <col min="12813" max="12813" width="8.109375" style="35" bestFit="1" customWidth="1"/>
    <col min="12814" max="13056" width="8.88671875" style="35"/>
    <col min="13057" max="13057" width="19.5546875" style="35" bestFit="1" customWidth="1"/>
    <col min="13058" max="13058" width="5.109375" style="35" bestFit="1" customWidth="1"/>
    <col min="13059" max="13059" width="4.88671875" style="35" bestFit="1" customWidth="1"/>
    <col min="13060" max="13060" width="5.88671875" style="35" bestFit="1" customWidth="1"/>
    <col min="13061" max="13067" width="6.88671875" style="35" bestFit="1" customWidth="1"/>
    <col min="13068" max="13068" width="3" style="35" bestFit="1" customWidth="1"/>
    <col min="13069" max="13069" width="8.109375" style="35" bestFit="1" customWidth="1"/>
    <col min="13070" max="13312" width="8.88671875" style="35"/>
    <col min="13313" max="13313" width="19.5546875" style="35" bestFit="1" customWidth="1"/>
    <col min="13314" max="13314" width="5.109375" style="35" bestFit="1" customWidth="1"/>
    <col min="13315" max="13315" width="4.88671875" style="35" bestFit="1" customWidth="1"/>
    <col min="13316" max="13316" width="5.88671875" style="35" bestFit="1" customWidth="1"/>
    <col min="13317" max="13323" width="6.88671875" style="35" bestFit="1" customWidth="1"/>
    <col min="13324" max="13324" width="3" style="35" bestFit="1" customWidth="1"/>
    <col min="13325" max="13325" width="8.109375" style="35" bestFit="1" customWidth="1"/>
    <col min="13326" max="13568" width="8.88671875" style="35"/>
    <col min="13569" max="13569" width="19.5546875" style="35" bestFit="1" customWidth="1"/>
    <col min="13570" max="13570" width="5.109375" style="35" bestFit="1" customWidth="1"/>
    <col min="13571" max="13571" width="4.88671875" style="35" bestFit="1" customWidth="1"/>
    <col min="13572" max="13572" width="5.88671875" style="35" bestFit="1" customWidth="1"/>
    <col min="13573" max="13579" width="6.88671875" style="35" bestFit="1" customWidth="1"/>
    <col min="13580" max="13580" width="3" style="35" bestFit="1" customWidth="1"/>
    <col min="13581" max="13581" width="8.109375" style="35" bestFit="1" customWidth="1"/>
    <col min="13582" max="13824" width="8.88671875" style="35"/>
    <col min="13825" max="13825" width="19.5546875" style="35" bestFit="1" customWidth="1"/>
    <col min="13826" max="13826" width="5.109375" style="35" bestFit="1" customWidth="1"/>
    <col min="13827" max="13827" width="4.88671875" style="35" bestFit="1" customWidth="1"/>
    <col min="13828" max="13828" width="5.88671875" style="35" bestFit="1" customWidth="1"/>
    <col min="13829" max="13835" width="6.88671875" style="35" bestFit="1" customWidth="1"/>
    <col min="13836" max="13836" width="3" style="35" bestFit="1" customWidth="1"/>
    <col min="13837" max="13837" width="8.109375" style="35" bestFit="1" customWidth="1"/>
    <col min="13838" max="14080" width="8.88671875" style="35"/>
    <col min="14081" max="14081" width="19.5546875" style="35" bestFit="1" customWidth="1"/>
    <col min="14082" max="14082" width="5.109375" style="35" bestFit="1" customWidth="1"/>
    <col min="14083" max="14083" width="4.88671875" style="35" bestFit="1" customWidth="1"/>
    <col min="14084" max="14084" width="5.88671875" style="35" bestFit="1" customWidth="1"/>
    <col min="14085" max="14091" width="6.88671875" style="35" bestFit="1" customWidth="1"/>
    <col min="14092" max="14092" width="3" style="35" bestFit="1" customWidth="1"/>
    <col min="14093" max="14093" width="8.109375" style="35" bestFit="1" customWidth="1"/>
    <col min="14094" max="14336" width="8.88671875" style="35"/>
    <col min="14337" max="14337" width="19.5546875" style="35" bestFit="1" customWidth="1"/>
    <col min="14338" max="14338" width="5.109375" style="35" bestFit="1" customWidth="1"/>
    <col min="14339" max="14339" width="4.88671875" style="35" bestFit="1" customWidth="1"/>
    <col min="14340" max="14340" width="5.88671875" style="35" bestFit="1" customWidth="1"/>
    <col min="14341" max="14347" width="6.88671875" style="35" bestFit="1" customWidth="1"/>
    <col min="14348" max="14348" width="3" style="35" bestFit="1" customWidth="1"/>
    <col min="14349" max="14349" width="8.109375" style="35" bestFit="1" customWidth="1"/>
    <col min="14350" max="14592" width="8.88671875" style="35"/>
    <col min="14593" max="14593" width="19.5546875" style="35" bestFit="1" customWidth="1"/>
    <col min="14594" max="14594" width="5.109375" style="35" bestFit="1" customWidth="1"/>
    <col min="14595" max="14595" width="4.88671875" style="35" bestFit="1" customWidth="1"/>
    <col min="14596" max="14596" width="5.88671875" style="35" bestFit="1" customWidth="1"/>
    <col min="14597" max="14603" width="6.88671875" style="35" bestFit="1" customWidth="1"/>
    <col min="14604" max="14604" width="3" style="35" bestFit="1" customWidth="1"/>
    <col min="14605" max="14605" width="8.109375" style="35" bestFit="1" customWidth="1"/>
    <col min="14606" max="14848" width="8.88671875" style="35"/>
    <col min="14849" max="14849" width="19.5546875" style="35" bestFit="1" customWidth="1"/>
    <col min="14850" max="14850" width="5.109375" style="35" bestFit="1" customWidth="1"/>
    <col min="14851" max="14851" width="4.88671875" style="35" bestFit="1" customWidth="1"/>
    <col min="14852" max="14852" width="5.88671875" style="35" bestFit="1" customWidth="1"/>
    <col min="14853" max="14859" width="6.88671875" style="35" bestFit="1" customWidth="1"/>
    <col min="14860" max="14860" width="3" style="35" bestFit="1" customWidth="1"/>
    <col min="14861" max="14861" width="8.109375" style="35" bestFit="1" customWidth="1"/>
    <col min="14862" max="15104" width="8.88671875" style="35"/>
    <col min="15105" max="15105" width="19.5546875" style="35" bestFit="1" customWidth="1"/>
    <col min="15106" max="15106" width="5.109375" style="35" bestFit="1" customWidth="1"/>
    <col min="15107" max="15107" width="4.88671875" style="35" bestFit="1" customWidth="1"/>
    <col min="15108" max="15108" width="5.88671875" style="35" bestFit="1" customWidth="1"/>
    <col min="15109" max="15115" width="6.88671875" style="35" bestFit="1" customWidth="1"/>
    <col min="15116" max="15116" width="3" style="35" bestFit="1" customWidth="1"/>
    <col min="15117" max="15117" width="8.109375" style="35" bestFit="1" customWidth="1"/>
    <col min="15118" max="15360" width="8.88671875" style="35"/>
    <col min="15361" max="15361" width="19.5546875" style="35" bestFit="1" customWidth="1"/>
    <col min="15362" max="15362" width="5.109375" style="35" bestFit="1" customWidth="1"/>
    <col min="15363" max="15363" width="4.88671875" style="35" bestFit="1" customWidth="1"/>
    <col min="15364" max="15364" width="5.88671875" style="35" bestFit="1" customWidth="1"/>
    <col min="15365" max="15371" width="6.88671875" style="35" bestFit="1" customWidth="1"/>
    <col min="15372" max="15372" width="3" style="35" bestFit="1" customWidth="1"/>
    <col min="15373" max="15373" width="8.109375" style="35" bestFit="1" customWidth="1"/>
    <col min="15374" max="15616" width="8.88671875" style="35"/>
    <col min="15617" max="15617" width="19.5546875" style="35" bestFit="1" customWidth="1"/>
    <col min="15618" max="15618" width="5.109375" style="35" bestFit="1" customWidth="1"/>
    <col min="15619" max="15619" width="4.88671875" style="35" bestFit="1" customWidth="1"/>
    <col min="15620" max="15620" width="5.88671875" style="35" bestFit="1" customWidth="1"/>
    <col min="15621" max="15627" width="6.88671875" style="35" bestFit="1" customWidth="1"/>
    <col min="15628" max="15628" width="3" style="35" bestFit="1" customWidth="1"/>
    <col min="15629" max="15629" width="8.109375" style="35" bestFit="1" customWidth="1"/>
    <col min="15630" max="15872" width="8.88671875" style="35"/>
    <col min="15873" max="15873" width="19.5546875" style="35" bestFit="1" customWidth="1"/>
    <col min="15874" max="15874" width="5.109375" style="35" bestFit="1" customWidth="1"/>
    <col min="15875" max="15875" width="4.88671875" style="35" bestFit="1" customWidth="1"/>
    <col min="15876" max="15876" width="5.88671875" style="35" bestFit="1" customWidth="1"/>
    <col min="15877" max="15883" width="6.88671875" style="35" bestFit="1" customWidth="1"/>
    <col min="15884" max="15884" width="3" style="35" bestFit="1" customWidth="1"/>
    <col min="15885" max="15885" width="8.109375" style="35" bestFit="1" customWidth="1"/>
    <col min="15886" max="16128" width="8.88671875" style="35"/>
    <col min="16129" max="16129" width="19.5546875" style="35" bestFit="1" customWidth="1"/>
    <col min="16130" max="16130" width="5.109375" style="35" bestFit="1" customWidth="1"/>
    <col min="16131" max="16131" width="4.88671875" style="35" bestFit="1" customWidth="1"/>
    <col min="16132" max="16132" width="5.88671875" style="35" bestFit="1" customWidth="1"/>
    <col min="16133" max="16139" width="6.88671875" style="35" bestFit="1" customWidth="1"/>
    <col min="16140" max="16140" width="3" style="35" bestFit="1" customWidth="1"/>
    <col min="16141" max="16141" width="8.109375" style="35" bestFit="1" customWidth="1"/>
    <col min="16142" max="16384" width="8.88671875" style="35"/>
  </cols>
  <sheetData>
    <row r="1" spans="1:13">
      <c r="A1" s="1460" t="s">
        <v>5197</v>
      </c>
    </row>
    <row r="2" spans="1:13" ht="17.399999999999999">
      <c r="A2" s="1036" t="s">
        <v>3861</v>
      </c>
      <c r="B2" s="1480" t="s">
        <v>5086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</row>
    <row r="3" spans="1:13" ht="18" thickBot="1">
      <c r="A3" s="926"/>
      <c r="B3" s="1690" t="s">
        <v>5087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</row>
    <row r="4" spans="1:13">
      <c r="A4" s="922" t="s">
        <v>1884</v>
      </c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</row>
    <row r="5" spans="1:13" ht="13.8" thickBot="1">
      <c r="A5" s="922" t="s">
        <v>5088</v>
      </c>
      <c r="B5" s="1746" t="s">
        <v>3754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</row>
    <row r="6" spans="1:13">
      <c r="A6" s="922" t="s">
        <v>4005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</row>
    <row r="7" spans="1:13" ht="13.8" thickBot="1">
      <c r="A7" s="922" t="s">
        <v>3860</v>
      </c>
      <c r="B7" s="866"/>
      <c r="C7" s="1746" t="s">
        <v>5089</v>
      </c>
      <c r="D7" s="1746"/>
      <c r="E7" s="1746"/>
      <c r="F7" s="1746"/>
      <c r="G7" s="1746"/>
      <c r="H7" s="1746"/>
      <c r="I7" s="1746"/>
      <c r="J7" s="1746"/>
      <c r="K7" s="1746"/>
      <c r="L7" s="1746"/>
      <c r="M7" s="866"/>
    </row>
    <row r="8" spans="1:13">
      <c r="A8" s="472"/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6"/>
    </row>
    <row r="9" spans="1:13" ht="13.8" thickBot="1">
      <c r="A9" s="867"/>
      <c r="B9" s="1173" t="s">
        <v>3</v>
      </c>
      <c r="C9" s="1173" t="s">
        <v>3859</v>
      </c>
      <c r="D9" s="1173" t="s">
        <v>3858</v>
      </c>
      <c r="E9" s="1173" t="s">
        <v>3857</v>
      </c>
      <c r="F9" s="1173" t="s">
        <v>3856</v>
      </c>
      <c r="G9" s="1173" t="s">
        <v>3855</v>
      </c>
      <c r="H9" s="1173" t="s">
        <v>3854</v>
      </c>
      <c r="I9" s="1173" t="s">
        <v>3853</v>
      </c>
      <c r="J9" s="1173" t="s">
        <v>3852</v>
      </c>
      <c r="K9" s="1173" t="s">
        <v>3851</v>
      </c>
      <c r="L9" s="1173" t="str">
        <f>"40"</f>
        <v>40</v>
      </c>
      <c r="M9" s="1173" t="s">
        <v>3850</v>
      </c>
    </row>
    <row r="10" spans="1:13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</row>
    <row r="11" spans="1:13">
      <c r="A11" s="792" t="s">
        <v>1</v>
      </c>
      <c r="B11" s="478">
        <v>2090</v>
      </c>
      <c r="C11" s="478">
        <v>0</v>
      </c>
      <c r="D11" s="478">
        <v>40</v>
      </c>
      <c r="E11" s="478">
        <v>207</v>
      </c>
      <c r="F11" s="478">
        <v>376</v>
      </c>
      <c r="G11" s="478">
        <v>430</v>
      </c>
      <c r="H11" s="478">
        <v>232</v>
      </c>
      <c r="I11" s="478">
        <v>207</v>
      </c>
      <c r="J11" s="478">
        <v>241</v>
      </c>
      <c r="K11" s="478">
        <v>285</v>
      </c>
      <c r="L11" s="478">
        <v>53</v>
      </c>
      <c r="M11" s="478">
        <v>8</v>
      </c>
    </row>
    <row r="12" spans="1:13">
      <c r="A12" s="794" t="s">
        <v>1477</v>
      </c>
      <c r="B12" s="479">
        <v>12</v>
      </c>
      <c r="C12" s="479">
        <v>0</v>
      </c>
      <c r="D12" s="479">
        <v>1</v>
      </c>
      <c r="E12" s="479">
        <v>0</v>
      </c>
      <c r="F12" s="479">
        <v>1</v>
      </c>
      <c r="G12" s="479">
        <v>4</v>
      </c>
      <c r="H12" s="479">
        <v>1</v>
      </c>
      <c r="I12" s="479">
        <v>1</v>
      </c>
      <c r="J12" s="479">
        <v>1</v>
      </c>
      <c r="K12" s="479">
        <v>2</v>
      </c>
      <c r="L12" s="479">
        <v>1</v>
      </c>
      <c r="M12" s="479">
        <v>0</v>
      </c>
    </row>
    <row r="13" spans="1:13">
      <c r="A13" s="794" t="s">
        <v>1476</v>
      </c>
      <c r="B13" s="479">
        <v>246</v>
      </c>
      <c r="C13" s="479">
        <v>0</v>
      </c>
      <c r="D13" s="479">
        <v>2</v>
      </c>
      <c r="E13" s="479">
        <v>17</v>
      </c>
      <c r="F13" s="479">
        <v>44</v>
      </c>
      <c r="G13" s="479">
        <v>65</v>
      </c>
      <c r="H13" s="479">
        <v>39</v>
      </c>
      <c r="I13" s="479">
        <v>17</v>
      </c>
      <c r="J13" s="479">
        <v>33</v>
      </c>
      <c r="K13" s="479">
        <v>25</v>
      </c>
      <c r="L13" s="479">
        <v>3</v>
      </c>
      <c r="M13" s="479">
        <v>1</v>
      </c>
    </row>
    <row r="14" spans="1:13">
      <c r="A14" s="794" t="s">
        <v>1475</v>
      </c>
      <c r="B14" s="479">
        <v>447</v>
      </c>
      <c r="C14" s="479">
        <v>0</v>
      </c>
      <c r="D14" s="479">
        <v>7</v>
      </c>
      <c r="E14" s="479">
        <v>41</v>
      </c>
      <c r="F14" s="479">
        <v>80</v>
      </c>
      <c r="G14" s="479">
        <v>105</v>
      </c>
      <c r="H14" s="479">
        <v>43</v>
      </c>
      <c r="I14" s="479">
        <v>43</v>
      </c>
      <c r="J14" s="479">
        <v>46</v>
      </c>
      <c r="K14" s="479">
        <v>60</v>
      </c>
      <c r="L14" s="479">
        <v>16</v>
      </c>
      <c r="M14" s="479">
        <v>1</v>
      </c>
    </row>
    <row r="15" spans="1:13">
      <c r="A15" s="794" t="s">
        <v>1474</v>
      </c>
      <c r="B15" s="479">
        <v>432</v>
      </c>
      <c r="C15" s="479">
        <v>0</v>
      </c>
      <c r="D15" s="479">
        <v>11</v>
      </c>
      <c r="E15" s="479">
        <v>29</v>
      </c>
      <c r="F15" s="479">
        <v>78</v>
      </c>
      <c r="G15" s="479">
        <v>90</v>
      </c>
      <c r="H15" s="479">
        <v>47</v>
      </c>
      <c r="I15" s="479">
        <v>43</v>
      </c>
      <c r="J15" s="479">
        <v>48</v>
      </c>
      <c r="K15" s="479">
        <v>70</v>
      </c>
      <c r="L15" s="479">
        <v>10</v>
      </c>
      <c r="M15" s="479">
        <v>3</v>
      </c>
    </row>
    <row r="16" spans="1:13">
      <c r="A16" s="794" t="s">
        <v>1473</v>
      </c>
      <c r="B16" s="479">
        <v>415</v>
      </c>
      <c r="C16" s="479">
        <v>0</v>
      </c>
      <c r="D16" s="479">
        <v>9</v>
      </c>
      <c r="E16" s="479">
        <v>39</v>
      </c>
      <c r="F16" s="479">
        <v>68</v>
      </c>
      <c r="G16" s="479">
        <v>86</v>
      </c>
      <c r="H16" s="479">
        <v>44</v>
      </c>
      <c r="I16" s="479">
        <v>37</v>
      </c>
      <c r="J16" s="479">
        <v>51</v>
      </c>
      <c r="K16" s="479">
        <v>61</v>
      </c>
      <c r="L16" s="479">
        <v>16</v>
      </c>
      <c r="M16" s="479">
        <v>2</v>
      </c>
    </row>
    <row r="17" spans="1:13">
      <c r="A17" s="794" t="s">
        <v>1472</v>
      </c>
      <c r="B17" s="479">
        <v>338</v>
      </c>
      <c r="C17" s="479">
        <v>0</v>
      </c>
      <c r="D17" s="479">
        <v>8</v>
      </c>
      <c r="E17" s="479">
        <v>44</v>
      </c>
      <c r="F17" s="479">
        <v>58</v>
      </c>
      <c r="G17" s="479">
        <v>54</v>
      </c>
      <c r="H17" s="479">
        <v>40</v>
      </c>
      <c r="I17" s="479">
        <v>45</v>
      </c>
      <c r="J17" s="479">
        <v>42</v>
      </c>
      <c r="K17" s="479">
        <v>42</v>
      </c>
      <c r="L17" s="479">
        <v>5</v>
      </c>
      <c r="M17" s="479">
        <v>0</v>
      </c>
    </row>
    <row r="18" spans="1:13">
      <c r="A18" s="794" t="s">
        <v>1471</v>
      </c>
      <c r="B18" s="479">
        <v>140</v>
      </c>
      <c r="C18" s="479">
        <v>0</v>
      </c>
      <c r="D18" s="479">
        <v>1</v>
      </c>
      <c r="E18" s="479">
        <v>23</v>
      </c>
      <c r="F18" s="479">
        <v>32</v>
      </c>
      <c r="G18" s="479">
        <v>16</v>
      </c>
      <c r="H18" s="479">
        <v>12</v>
      </c>
      <c r="I18" s="479">
        <v>19</v>
      </c>
      <c r="J18" s="479">
        <v>16</v>
      </c>
      <c r="K18" s="479">
        <v>19</v>
      </c>
      <c r="L18" s="479">
        <v>1</v>
      </c>
      <c r="M18" s="479">
        <v>1</v>
      </c>
    </row>
    <row r="19" spans="1:13">
      <c r="A19" s="794" t="s">
        <v>1470</v>
      </c>
      <c r="B19" s="479">
        <v>16</v>
      </c>
      <c r="C19" s="479">
        <v>0</v>
      </c>
      <c r="D19" s="479">
        <v>0</v>
      </c>
      <c r="E19" s="479">
        <v>1</v>
      </c>
      <c r="F19" s="479">
        <v>4</v>
      </c>
      <c r="G19" s="479">
        <v>4</v>
      </c>
      <c r="H19" s="479">
        <v>2</v>
      </c>
      <c r="I19" s="479">
        <v>1</v>
      </c>
      <c r="J19" s="479">
        <v>1</v>
      </c>
      <c r="K19" s="479">
        <v>3</v>
      </c>
      <c r="L19" s="479">
        <v>0</v>
      </c>
      <c r="M19" s="479">
        <v>0</v>
      </c>
    </row>
    <row r="20" spans="1:13">
      <c r="A20" s="794" t="s">
        <v>1469</v>
      </c>
      <c r="B20" s="479">
        <v>1</v>
      </c>
      <c r="C20" s="479">
        <v>0</v>
      </c>
      <c r="D20" s="479">
        <v>0</v>
      </c>
      <c r="E20" s="479">
        <v>0</v>
      </c>
      <c r="F20" s="479">
        <v>0</v>
      </c>
      <c r="G20" s="479">
        <v>0</v>
      </c>
      <c r="H20" s="479">
        <v>0</v>
      </c>
      <c r="I20" s="479">
        <v>0</v>
      </c>
      <c r="J20" s="479">
        <v>0</v>
      </c>
      <c r="K20" s="479">
        <v>1</v>
      </c>
      <c r="L20" s="479">
        <v>0</v>
      </c>
      <c r="M20" s="479">
        <v>0</v>
      </c>
    </row>
    <row r="21" spans="1:13">
      <c r="A21" s="794" t="s">
        <v>1535</v>
      </c>
      <c r="B21" s="479">
        <v>43</v>
      </c>
      <c r="C21" s="479">
        <v>0</v>
      </c>
      <c r="D21" s="479">
        <v>1</v>
      </c>
      <c r="E21" s="479">
        <v>13</v>
      </c>
      <c r="F21" s="479">
        <v>11</v>
      </c>
      <c r="G21" s="479">
        <v>6</v>
      </c>
      <c r="H21" s="479">
        <v>4</v>
      </c>
      <c r="I21" s="479">
        <v>1</v>
      </c>
      <c r="J21" s="479">
        <v>3</v>
      </c>
      <c r="K21" s="479">
        <v>2</v>
      </c>
      <c r="L21" s="479">
        <v>1</v>
      </c>
      <c r="M21" s="479">
        <v>0</v>
      </c>
    </row>
    <row r="22" spans="1:13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</row>
    <row r="23" spans="1:13">
      <c r="A23" s="796" t="s">
        <v>161</v>
      </c>
      <c r="B23" s="480">
        <v>46</v>
      </c>
      <c r="C23" s="480">
        <v>0</v>
      </c>
      <c r="D23" s="480">
        <v>1</v>
      </c>
      <c r="E23" s="480">
        <v>8</v>
      </c>
      <c r="F23" s="480">
        <v>16</v>
      </c>
      <c r="G23" s="480">
        <v>10</v>
      </c>
      <c r="H23" s="480">
        <v>1</v>
      </c>
      <c r="I23" s="480">
        <v>2</v>
      </c>
      <c r="J23" s="480">
        <v>4</v>
      </c>
      <c r="K23" s="480">
        <v>4</v>
      </c>
      <c r="L23" s="480">
        <v>0</v>
      </c>
      <c r="M23" s="480">
        <v>0</v>
      </c>
    </row>
    <row r="24" spans="1:13">
      <c r="A24" s="794" t="s">
        <v>1477</v>
      </c>
      <c r="B24" s="479">
        <v>0</v>
      </c>
      <c r="C24" s="479">
        <v>0</v>
      </c>
      <c r="D24" s="479">
        <v>0</v>
      </c>
      <c r="E24" s="479">
        <v>0</v>
      </c>
      <c r="F24" s="479">
        <v>0</v>
      </c>
      <c r="G24" s="479">
        <v>0</v>
      </c>
      <c r="H24" s="479">
        <v>0</v>
      </c>
      <c r="I24" s="479">
        <v>0</v>
      </c>
      <c r="J24" s="479">
        <v>0</v>
      </c>
      <c r="K24" s="479">
        <v>0</v>
      </c>
      <c r="L24" s="479">
        <v>0</v>
      </c>
      <c r="M24" s="479">
        <v>0</v>
      </c>
    </row>
    <row r="25" spans="1:13">
      <c r="A25" s="794" t="s">
        <v>1476</v>
      </c>
      <c r="B25" s="479">
        <v>6</v>
      </c>
      <c r="C25" s="479">
        <v>0</v>
      </c>
      <c r="D25" s="479">
        <v>0</v>
      </c>
      <c r="E25" s="479">
        <v>1</v>
      </c>
      <c r="F25" s="479">
        <v>2</v>
      </c>
      <c r="G25" s="479">
        <v>3</v>
      </c>
      <c r="H25" s="479">
        <v>0</v>
      </c>
      <c r="I25" s="479">
        <v>0</v>
      </c>
      <c r="J25" s="479">
        <v>0</v>
      </c>
      <c r="K25" s="479">
        <v>0</v>
      </c>
      <c r="L25" s="479">
        <v>0</v>
      </c>
      <c r="M25" s="479">
        <v>0</v>
      </c>
    </row>
    <row r="26" spans="1:13">
      <c r="A26" s="794" t="s">
        <v>1475</v>
      </c>
      <c r="B26" s="479">
        <v>8</v>
      </c>
      <c r="C26" s="479">
        <v>0</v>
      </c>
      <c r="D26" s="479">
        <v>0</v>
      </c>
      <c r="E26" s="479">
        <v>1</v>
      </c>
      <c r="F26" s="479">
        <v>4</v>
      </c>
      <c r="G26" s="479">
        <v>2</v>
      </c>
      <c r="H26" s="479">
        <v>0</v>
      </c>
      <c r="I26" s="479">
        <v>0</v>
      </c>
      <c r="J26" s="479">
        <v>1</v>
      </c>
      <c r="K26" s="479">
        <v>0</v>
      </c>
      <c r="L26" s="479">
        <v>0</v>
      </c>
      <c r="M26" s="479">
        <v>0</v>
      </c>
    </row>
    <row r="27" spans="1:13">
      <c r="A27" s="794" t="s">
        <v>1474</v>
      </c>
      <c r="B27" s="479">
        <v>11</v>
      </c>
      <c r="C27" s="479">
        <v>0</v>
      </c>
      <c r="D27" s="479">
        <v>1</v>
      </c>
      <c r="E27" s="479">
        <v>1</v>
      </c>
      <c r="F27" s="479">
        <v>3</v>
      </c>
      <c r="G27" s="479">
        <v>3</v>
      </c>
      <c r="H27" s="479">
        <v>0</v>
      </c>
      <c r="I27" s="479">
        <v>0</v>
      </c>
      <c r="J27" s="479">
        <v>0</v>
      </c>
      <c r="K27" s="479">
        <v>3</v>
      </c>
      <c r="L27" s="479">
        <v>0</v>
      </c>
      <c r="M27" s="479">
        <v>0</v>
      </c>
    </row>
    <row r="28" spans="1:13">
      <c r="A28" s="794" t="s">
        <v>1473</v>
      </c>
      <c r="B28" s="479">
        <v>7</v>
      </c>
      <c r="C28" s="479">
        <v>0</v>
      </c>
      <c r="D28" s="479">
        <v>0</v>
      </c>
      <c r="E28" s="479">
        <v>1</v>
      </c>
      <c r="F28" s="479">
        <v>1</v>
      </c>
      <c r="G28" s="479">
        <v>2</v>
      </c>
      <c r="H28" s="479">
        <v>1</v>
      </c>
      <c r="I28" s="479">
        <v>1</v>
      </c>
      <c r="J28" s="479">
        <v>1</v>
      </c>
      <c r="K28" s="479">
        <v>0</v>
      </c>
      <c r="L28" s="479">
        <v>0</v>
      </c>
      <c r="M28" s="479">
        <v>0</v>
      </c>
    </row>
    <row r="29" spans="1:13">
      <c r="A29" s="794" t="s">
        <v>1472</v>
      </c>
      <c r="B29" s="479">
        <v>11</v>
      </c>
      <c r="C29" s="479">
        <v>0</v>
      </c>
      <c r="D29" s="479">
        <v>0</v>
      </c>
      <c r="E29" s="479">
        <v>3</v>
      </c>
      <c r="F29" s="479">
        <v>4</v>
      </c>
      <c r="G29" s="479">
        <v>0</v>
      </c>
      <c r="H29" s="479">
        <v>0</v>
      </c>
      <c r="I29" s="479">
        <v>1</v>
      </c>
      <c r="J29" s="479">
        <v>2</v>
      </c>
      <c r="K29" s="479">
        <v>1</v>
      </c>
      <c r="L29" s="479">
        <v>0</v>
      </c>
      <c r="M29" s="479">
        <v>0</v>
      </c>
    </row>
    <row r="30" spans="1:13">
      <c r="A30" s="794" t="s">
        <v>1471</v>
      </c>
      <c r="B30" s="479">
        <v>3</v>
      </c>
      <c r="C30" s="479">
        <v>0</v>
      </c>
      <c r="D30" s="479">
        <v>0</v>
      </c>
      <c r="E30" s="479">
        <v>1</v>
      </c>
      <c r="F30" s="479">
        <v>2</v>
      </c>
      <c r="G30" s="479">
        <v>0</v>
      </c>
      <c r="H30" s="479">
        <v>0</v>
      </c>
      <c r="I30" s="479">
        <v>0</v>
      </c>
      <c r="J30" s="479">
        <v>0</v>
      </c>
      <c r="K30" s="479">
        <v>0</v>
      </c>
      <c r="L30" s="479">
        <v>0</v>
      </c>
      <c r="M30" s="479">
        <v>0</v>
      </c>
    </row>
    <row r="31" spans="1:13">
      <c r="A31" s="794" t="s">
        <v>1470</v>
      </c>
      <c r="B31" s="479">
        <v>0</v>
      </c>
      <c r="C31" s="479">
        <v>0</v>
      </c>
      <c r="D31" s="479">
        <v>0</v>
      </c>
      <c r="E31" s="479">
        <v>0</v>
      </c>
      <c r="F31" s="479">
        <v>0</v>
      </c>
      <c r="G31" s="479">
        <v>0</v>
      </c>
      <c r="H31" s="479">
        <v>0</v>
      </c>
      <c r="I31" s="479">
        <v>0</v>
      </c>
      <c r="J31" s="479">
        <v>0</v>
      </c>
      <c r="K31" s="479">
        <v>0</v>
      </c>
      <c r="L31" s="479">
        <v>0</v>
      </c>
      <c r="M31" s="479">
        <v>0</v>
      </c>
    </row>
    <row r="32" spans="1:13">
      <c r="A32" s="794" t="s">
        <v>1469</v>
      </c>
      <c r="B32" s="479">
        <v>0</v>
      </c>
      <c r="C32" s="479">
        <v>0</v>
      </c>
      <c r="D32" s="479">
        <v>0</v>
      </c>
      <c r="E32" s="479">
        <v>0</v>
      </c>
      <c r="F32" s="479">
        <v>0</v>
      </c>
      <c r="G32" s="479">
        <v>0</v>
      </c>
      <c r="H32" s="479">
        <v>0</v>
      </c>
      <c r="I32" s="479">
        <v>0</v>
      </c>
      <c r="J32" s="479">
        <v>0</v>
      </c>
      <c r="K32" s="479">
        <v>0</v>
      </c>
      <c r="L32" s="479">
        <v>0</v>
      </c>
      <c r="M32" s="479">
        <v>0</v>
      </c>
    </row>
    <row r="33" spans="1:13">
      <c r="A33" s="794" t="s">
        <v>1535</v>
      </c>
      <c r="B33" s="479">
        <v>0</v>
      </c>
      <c r="C33" s="479">
        <v>0</v>
      </c>
      <c r="D33" s="479">
        <v>0</v>
      </c>
      <c r="E33" s="479">
        <v>0</v>
      </c>
      <c r="F33" s="479">
        <v>0</v>
      </c>
      <c r="G33" s="479">
        <v>0</v>
      </c>
      <c r="H33" s="479">
        <v>0</v>
      </c>
      <c r="I33" s="479">
        <v>0</v>
      </c>
      <c r="J33" s="479">
        <v>0</v>
      </c>
      <c r="K33" s="479">
        <v>0</v>
      </c>
      <c r="L33" s="479">
        <v>0</v>
      </c>
      <c r="M33" s="479">
        <v>0</v>
      </c>
    </row>
    <row r="34" spans="1:13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1:13">
      <c r="A35" s="796" t="s">
        <v>162</v>
      </c>
      <c r="B35" s="480">
        <v>33</v>
      </c>
      <c r="C35" s="480">
        <v>0</v>
      </c>
      <c r="D35" s="480">
        <v>0</v>
      </c>
      <c r="E35" s="480">
        <v>0</v>
      </c>
      <c r="F35" s="480">
        <v>5</v>
      </c>
      <c r="G35" s="480">
        <v>6</v>
      </c>
      <c r="H35" s="480">
        <v>5</v>
      </c>
      <c r="I35" s="480">
        <v>3</v>
      </c>
      <c r="J35" s="480">
        <v>3</v>
      </c>
      <c r="K35" s="480">
        <v>9</v>
      </c>
      <c r="L35" s="480">
        <v>2</v>
      </c>
      <c r="M35" s="480">
        <v>0</v>
      </c>
    </row>
    <row r="36" spans="1:13">
      <c r="A36" s="794" t="s">
        <v>1477</v>
      </c>
      <c r="B36" s="479">
        <v>1</v>
      </c>
      <c r="C36" s="479">
        <v>0</v>
      </c>
      <c r="D36" s="479">
        <v>0</v>
      </c>
      <c r="E36" s="479">
        <v>0</v>
      </c>
      <c r="F36" s="479">
        <v>0</v>
      </c>
      <c r="G36" s="479">
        <v>0</v>
      </c>
      <c r="H36" s="479">
        <v>0</v>
      </c>
      <c r="I36" s="479">
        <v>0</v>
      </c>
      <c r="J36" s="479">
        <v>1</v>
      </c>
      <c r="K36" s="479">
        <v>0</v>
      </c>
      <c r="L36" s="479">
        <v>0</v>
      </c>
      <c r="M36" s="479">
        <v>0</v>
      </c>
    </row>
    <row r="37" spans="1:13">
      <c r="A37" s="794" t="s">
        <v>1476</v>
      </c>
      <c r="B37" s="479">
        <v>5</v>
      </c>
      <c r="C37" s="479">
        <v>0</v>
      </c>
      <c r="D37" s="479">
        <v>0</v>
      </c>
      <c r="E37" s="479">
        <v>0</v>
      </c>
      <c r="F37" s="479">
        <v>0</v>
      </c>
      <c r="G37" s="479">
        <v>1</v>
      </c>
      <c r="H37" s="479">
        <v>2</v>
      </c>
      <c r="I37" s="479">
        <v>0</v>
      </c>
      <c r="J37" s="479">
        <v>1</v>
      </c>
      <c r="K37" s="479">
        <v>0</v>
      </c>
      <c r="L37" s="479">
        <v>1</v>
      </c>
      <c r="M37" s="479">
        <v>0</v>
      </c>
    </row>
    <row r="38" spans="1:13">
      <c r="A38" s="794" t="s">
        <v>1475</v>
      </c>
      <c r="B38" s="479">
        <v>10</v>
      </c>
      <c r="C38" s="479">
        <v>0</v>
      </c>
      <c r="D38" s="479">
        <v>0</v>
      </c>
      <c r="E38" s="479">
        <v>0</v>
      </c>
      <c r="F38" s="479">
        <v>2</v>
      </c>
      <c r="G38" s="479">
        <v>1</v>
      </c>
      <c r="H38" s="479">
        <v>2</v>
      </c>
      <c r="I38" s="479">
        <v>1</v>
      </c>
      <c r="J38" s="479">
        <v>0</v>
      </c>
      <c r="K38" s="479">
        <v>3</v>
      </c>
      <c r="L38" s="479">
        <v>1</v>
      </c>
      <c r="M38" s="479">
        <v>0</v>
      </c>
    </row>
    <row r="39" spans="1:13">
      <c r="A39" s="794" t="s">
        <v>1474</v>
      </c>
      <c r="B39" s="479">
        <v>9</v>
      </c>
      <c r="C39" s="479">
        <v>0</v>
      </c>
      <c r="D39" s="479">
        <v>0</v>
      </c>
      <c r="E39" s="479">
        <v>0</v>
      </c>
      <c r="F39" s="479">
        <v>2</v>
      </c>
      <c r="G39" s="479">
        <v>2</v>
      </c>
      <c r="H39" s="479">
        <v>1</v>
      </c>
      <c r="I39" s="479">
        <v>1</v>
      </c>
      <c r="J39" s="479">
        <v>0</v>
      </c>
      <c r="K39" s="479">
        <v>3</v>
      </c>
      <c r="L39" s="479">
        <v>0</v>
      </c>
      <c r="M39" s="479">
        <v>0</v>
      </c>
    </row>
    <row r="40" spans="1:13">
      <c r="A40" s="794" t="s">
        <v>1473</v>
      </c>
      <c r="B40" s="479">
        <v>4</v>
      </c>
      <c r="C40" s="479">
        <v>0</v>
      </c>
      <c r="D40" s="479">
        <v>0</v>
      </c>
      <c r="E40" s="479">
        <v>0</v>
      </c>
      <c r="F40" s="479">
        <v>1</v>
      </c>
      <c r="G40" s="479">
        <v>2</v>
      </c>
      <c r="H40" s="479">
        <v>0</v>
      </c>
      <c r="I40" s="479">
        <v>0</v>
      </c>
      <c r="J40" s="479">
        <v>0</v>
      </c>
      <c r="K40" s="479">
        <v>1</v>
      </c>
      <c r="L40" s="479">
        <v>0</v>
      </c>
      <c r="M40" s="479">
        <v>0</v>
      </c>
    </row>
    <row r="41" spans="1:13">
      <c r="A41" s="794" t="s">
        <v>1472</v>
      </c>
      <c r="B41" s="479">
        <v>1</v>
      </c>
      <c r="C41" s="479">
        <v>0</v>
      </c>
      <c r="D41" s="479">
        <v>0</v>
      </c>
      <c r="E41" s="479">
        <v>0</v>
      </c>
      <c r="F41" s="479">
        <v>0</v>
      </c>
      <c r="G41" s="479">
        <v>0</v>
      </c>
      <c r="H41" s="479">
        <v>0</v>
      </c>
      <c r="I41" s="479">
        <v>0</v>
      </c>
      <c r="J41" s="479">
        <v>0</v>
      </c>
      <c r="K41" s="479">
        <v>1</v>
      </c>
      <c r="L41" s="479">
        <v>0</v>
      </c>
      <c r="M41" s="479">
        <v>0</v>
      </c>
    </row>
    <row r="42" spans="1:13">
      <c r="A42" s="794" t="s">
        <v>1471</v>
      </c>
      <c r="B42" s="479">
        <v>2</v>
      </c>
      <c r="C42" s="479">
        <v>0</v>
      </c>
      <c r="D42" s="479">
        <v>0</v>
      </c>
      <c r="E42" s="479">
        <v>0</v>
      </c>
      <c r="F42" s="479">
        <v>0</v>
      </c>
      <c r="G42" s="479">
        <v>0</v>
      </c>
      <c r="H42" s="479">
        <v>0</v>
      </c>
      <c r="I42" s="479">
        <v>0</v>
      </c>
      <c r="J42" s="479">
        <v>1</v>
      </c>
      <c r="K42" s="479">
        <v>1</v>
      </c>
      <c r="L42" s="479">
        <v>0</v>
      </c>
      <c r="M42" s="479">
        <v>0</v>
      </c>
    </row>
    <row r="43" spans="1:13">
      <c r="A43" s="794" t="s">
        <v>1470</v>
      </c>
      <c r="B43" s="479">
        <v>0</v>
      </c>
      <c r="C43" s="479">
        <v>0</v>
      </c>
      <c r="D43" s="479">
        <v>0</v>
      </c>
      <c r="E43" s="479">
        <v>0</v>
      </c>
      <c r="F43" s="479">
        <v>0</v>
      </c>
      <c r="G43" s="479">
        <v>0</v>
      </c>
      <c r="H43" s="479">
        <v>0</v>
      </c>
      <c r="I43" s="479">
        <v>0</v>
      </c>
      <c r="J43" s="479">
        <v>0</v>
      </c>
      <c r="K43" s="479">
        <v>0</v>
      </c>
      <c r="L43" s="479">
        <v>0</v>
      </c>
      <c r="M43" s="479">
        <v>0</v>
      </c>
    </row>
    <row r="44" spans="1:13">
      <c r="A44" s="794" t="s">
        <v>1469</v>
      </c>
      <c r="B44" s="479">
        <v>0</v>
      </c>
      <c r="C44" s="479">
        <v>0</v>
      </c>
      <c r="D44" s="479">
        <v>0</v>
      </c>
      <c r="E44" s="479">
        <v>0</v>
      </c>
      <c r="F44" s="479">
        <v>0</v>
      </c>
      <c r="G44" s="479">
        <v>0</v>
      </c>
      <c r="H44" s="479">
        <v>0</v>
      </c>
      <c r="I44" s="479">
        <v>0</v>
      </c>
      <c r="J44" s="479">
        <v>0</v>
      </c>
      <c r="K44" s="479">
        <v>0</v>
      </c>
      <c r="L44" s="479">
        <v>0</v>
      </c>
      <c r="M44" s="479">
        <v>0</v>
      </c>
    </row>
    <row r="45" spans="1:13">
      <c r="A45" s="794" t="s">
        <v>1535</v>
      </c>
      <c r="B45" s="479">
        <v>1</v>
      </c>
      <c r="C45" s="479">
        <v>0</v>
      </c>
      <c r="D45" s="479">
        <v>0</v>
      </c>
      <c r="E45" s="479">
        <v>0</v>
      </c>
      <c r="F45" s="479">
        <v>0</v>
      </c>
      <c r="G45" s="479">
        <v>0</v>
      </c>
      <c r="H45" s="479">
        <v>0</v>
      </c>
      <c r="I45" s="479">
        <v>1</v>
      </c>
      <c r="J45" s="479">
        <v>0</v>
      </c>
      <c r="K45" s="479">
        <v>0</v>
      </c>
      <c r="L45" s="479">
        <v>0</v>
      </c>
      <c r="M45" s="479">
        <v>0</v>
      </c>
    </row>
    <row r="46" spans="1:13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</row>
    <row r="47" spans="1:13">
      <c r="A47" s="796" t="s">
        <v>32</v>
      </c>
      <c r="B47" s="480">
        <v>68</v>
      </c>
      <c r="C47" s="480">
        <v>0</v>
      </c>
      <c r="D47" s="480">
        <v>0</v>
      </c>
      <c r="E47" s="480">
        <v>5</v>
      </c>
      <c r="F47" s="480">
        <v>12</v>
      </c>
      <c r="G47" s="480">
        <v>12</v>
      </c>
      <c r="H47" s="480">
        <v>4</v>
      </c>
      <c r="I47" s="480">
        <v>10</v>
      </c>
      <c r="J47" s="480">
        <v>7</v>
      </c>
      <c r="K47" s="480">
        <v>13</v>
      </c>
      <c r="L47" s="480">
        <v>4</v>
      </c>
      <c r="M47" s="480">
        <v>1</v>
      </c>
    </row>
    <row r="48" spans="1:13">
      <c r="A48" s="794" t="s">
        <v>1477</v>
      </c>
      <c r="B48" s="479">
        <v>1</v>
      </c>
      <c r="C48" s="479">
        <v>0</v>
      </c>
      <c r="D48" s="479">
        <v>0</v>
      </c>
      <c r="E48" s="479">
        <v>0</v>
      </c>
      <c r="F48" s="479">
        <v>0</v>
      </c>
      <c r="G48" s="479">
        <v>1</v>
      </c>
      <c r="H48" s="479">
        <v>0</v>
      </c>
      <c r="I48" s="479">
        <v>0</v>
      </c>
      <c r="J48" s="479">
        <v>0</v>
      </c>
      <c r="K48" s="479">
        <v>0</v>
      </c>
      <c r="L48" s="479">
        <v>0</v>
      </c>
      <c r="M48" s="479">
        <v>0</v>
      </c>
    </row>
    <row r="49" spans="1:13">
      <c r="A49" s="794" t="s">
        <v>1476</v>
      </c>
      <c r="B49" s="479">
        <v>3</v>
      </c>
      <c r="C49" s="479">
        <v>0</v>
      </c>
      <c r="D49" s="479">
        <v>0</v>
      </c>
      <c r="E49" s="479">
        <v>0</v>
      </c>
      <c r="F49" s="479">
        <v>1</v>
      </c>
      <c r="G49" s="479">
        <v>0</v>
      </c>
      <c r="H49" s="479">
        <v>0</v>
      </c>
      <c r="I49" s="479">
        <v>1</v>
      </c>
      <c r="J49" s="479">
        <v>0</v>
      </c>
      <c r="K49" s="479">
        <v>1</v>
      </c>
      <c r="L49" s="479">
        <v>0</v>
      </c>
      <c r="M49" s="479">
        <v>0</v>
      </c>
    </row>
    <row r="50" spans="1:13">
      <c r="A50" s="794" t="s">
        <v>1475</v>
      </c>
      <c r="B50" s="479">
        <v>13</v>
      </c>
      <c r="C50" s="479">
        <v>0</v>
      </c>
      <c r="D50" s="479">
        <v>0</v>
      </c>
      <c r="E50" s="479">
        <v>1</v>
      </c>
      <c r="F50" s="479">
        <v>3</v>
      </c>
      <c r="G50" s="479">
        <v>3</v>
      </c>
      <c r="H50" s="479">
        <v>1</v>
      </c>
      <c r="I50" s="479">
        <v>2</v>
      </c>
      <c r="J50" s="479">
        <v>0</v>
      </c>
      <c r="K50" s="479">
        <v>2</v>
      </c>
      <c r="L50" s="479">
        <v>1</v>
      </c>
      <c r="M50" s="479">
        <v>0</v>
      </c>
    </row>
    <row r="51" spans="1:13">
      <c r="A51" s="794" t="s">
        <v>1474</v>
      </c>
      <c r="B51" s="479">
        <v>15</v>
      </c>
      <c r="C51" s="479">
        <v>0</v>
      </c>
      <c r="D51" s="479">
        <v>0</v>
      </c>
      <c r="E51" s="479">
        <v>0</v>
      </c>
      <c r="F51" s="479">
        <v>3</v>
      </c>
      <c r="G51" s="479">
        <v>2</v>
      </c>
      <c r="H51" s="479">
        <v>3</v>
      </c>
      <c r="I51" s="479">
        <v>2</v>
      </c>
      <c r="J51" s="479">
        <v>1</v>
      </c>
      <c r="K51" s="479">
        <v>2</v>
      </c>
      <c r="L51" s="479">
        <v>1</v>
      </c>
      <c r="M51" s="479">
        <v>1</v>
      </c>
    </row>
    <row r="52" spans="1:13">
      <c r="A52" s="794" t="s">
        <v>1473</v>
      </c>
      <c r="B52" s="479">
        <v>15</v>
      </c>
      <c r="C52" s="479">
        <v>0</v>
      </c>
      <c r="D52" s="479">
        <v>0</v>
      </c>
      <c r="E52" s="479">
        <v>1</v>
      </c>
      <c r="F52" s="479">
        <v>0</v>
      </c>
      <c r="G52" s="479">
        <v>2</v>
      </c>
      <c r="H52" s="479">
        <v>0</v>
      </c>
      <c r="I52" s="479">
        <v>3</v>
      </c>
      <c r="J52" s="479">
        <v>2</v>
      </c>
      <c r="K52" s="479">
        <v>5</v>
      </c>
      <c r="L52" s="479">
        <v>2</v>
      </c>
      <c r="M52" s="479">
        <v>0</v>
      </c>
    </row>
    <row r="53" spans="1:13">
      <c r="A53" s="794" t="s">
        <v>1472</v>
      </c>
      <c r="B53" s="479">
        <v>17</v>
      </c>
      <c r="C53" s="479">
        <v>0</v>
      </c>
      <c r="D53" s="479">
        <v>0</v>
      </c>
      <c r="E53" s="479">
        <v>2</v>
      </c>
      <c r="F53" s="479">
        <v>4</v>
      </c>
      <c r="G53" s="479">
        <v>3</v>
      </c>
      <c r="H53" s="479">
        <v>0</v>
      </c>
      <c r="I53" s="479">
        <v>2</v>
      </c>
      <c r="J53" s="479">
        <v>3</v>
      </c>
      <c r="K53" s="479">
        <v>3</v>
      </c>
      <c r="L53" s="479">
        <v>0</v>
      </c>
      <c r="M53" s="479">
        <v>0</v>
      </c>
    </row>
    <row r="54" spans="1:13">
      <c r="A54" s="794" t="s">
        <v>1471</v>
      </c>
      <c r="B54" s="479">
        <v>3</v>
      </c>
      <c r="C54" s="479">
        <v>0</v>
      </c>
      <c r="D54" s="479">
        <v>0</v>
      </c>
      <c r="E54" s="479">
        <v>1</v>
      </c>
      <c r="F54" s="479">
        <v>1</v>
      </c>
      <c r="G54" s="479">
        <v>1</v>
      </c>
      <c r="H54" s="479">
        <v>0</v>
      </c>
      <c r="I54" s="479">
        <v>0</v>
      </c>
      <c r="J54" s="479">
        <v>0</v>
      </c>
      <c r="K54" s="479">
        <v>0</v>
      </c>
      <c r="L54" s="479">
        <v>0</v>
      </c>
      <c r="M54" s="479">
        <v>0</v>
      </c>
    </row>
    <row r="55" spans="1:13">
      <c r="A55" s="794" t="s">
        <v>1470</v>
      </c>
      <c r="B55" s="479">
        <v>1</v>
      </c>
      <c r="C55" s="479">
        <v>0</v>
      </c>
      <c r="D55" s="479">
        <v>0</v>
      </c>
      <c r="E55" s="479">
        <v>0</v>
      </c>
      <c r="F55" s="479">
        <v>0</v>
      </c>
      <c r="G55" s="479">
        <v>0</v>
      </c>
      <c r="H55" s="479">
        <v>0</v>
      </c>
      <c r="I55" s="479">
        <v>0</v>
      </c>
      <c r="J55" s="479">
        <v>1</v>
      </c>
      <c r="K55" s="479">
        <v>0</v>
      </c>
      <c r="L55" s="479">
        <v>0</v>
      </c>
      <c r="M55" s="479">
        <v>0</v>
      </c>
    </row>
    <row r="56" spans="1:13">
      <c r="A56" s="794" t="s">
        <v>1469</v>
      </c>
      <c r="B56" s="479">
        <v>0</v>
      </c>
      <c r="C56" s="479">
        <v>0</v>
      </c>
      <c r="D56" s="479">
        <v>0</v>
      </c>
      <c r="E56" s="479">
        <v>0</v>
      </c>
      <c r="F56" s="479">
        <v>0</v>
      </c>
      <c r="G56" s="479">
        <v>0</v>
      </c>
      <c r="H56" s="479">
        <v>0</v>
      </c>
      <c r="I56" s="479">
        <v>0</v>
      </c>
      <c r="J56" s="479">
        <v>0</v>
      </c>
      <c r="K56" s="479">
        <v>0</v>
      </c>
      <c r="L56" s="479">
        <v>0</v>
      </c>
      <c r="M56" s="479">
        <v>0</v>
      </c>
    </row>
    <row r="57" spans="1:13">
      <c r="A57" s="794" t="s">
        <v>1535</v>
      </c>
      <c r="B57" s="479">
        <v>0</v>
      </c>
      <c r="C57" s="479">
        <v>0</v>
      </c>
      <c r="D57" s="479">
        <v>0</v>
      </c>
      <c r="E57" s="479">
        <v>0</v>
      </c>
      <c r="F57" s="479">
        <v>0</v>
      </c>
      <c r="G57" s="479">
        <v>0</v>
      </c>
      <c r="H57" s="479">
        <v>0</v>
      </c>
      <c r="I57" s="479">
        <v>0</v>
      </c>
      <c r="J57" s="479">
        <v>0</v>
      </c>
      <c r="K57" s="479">
        <v>0</v>
      </c>
      <c r="L57" s="479">
        <v>0</v>
      </c>
      <c r="M57" s="479">
        <v>0</v>
      </c>
    </row>
    <row r="58" spans="1:13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</row>
    <row r="59" spans="1:13">
      <c r="A59" s="796" t="s">
        <v>163</v>
      </c>
      <c r="B59" s="480">
        <v>29</v>
      </c>
      <c r="C59" s="480">
        <v>0</v>
      </c>
      <c r="D59" s="480">
        <v>0</v>
      </c>
      <c r="E59" s="480">
        <v>0</v>
      </c>
      <c r="F59" s="480">
        <v>1</v>
      </c>
      <c r="G59" s="480">
        <v>9</v>
      </c>
      <c r="H59" s="480">
        <v>7</v>
      </c>
      <c r="I59" s="480">
        <v>3</v>
      </c>
      <c r="J59" s="480">
        <v>6</v>
      </c>
      <c r="K59" s="480">
        <v>2</v>
      </c>
      <c r="L59" s="480">
        <v>1</v>
      </c>
      <c r="M59" s="480">
        <v>0</v>
      </c>
    </row>
    <row r="60" spans="1:13">
      <c r="A60" s="794" t="s">
        <v>1477</v>
      </c>
      <c r="B60" s="479">
        <v>0</v>
      </c>
      <c r="C60" s="479">
        <v>0</v>
      </c>
      <c r="D60" s="479">
        <v>0</v>
      </c>
      <c r="E60" s="479">
        <v>0</v>
      </c>
      <c r="F60" s="479">
        <v>0</v>
      </c>
      <c r="G60" s="479">
        <v>0</v>
      </c>
      <c r="H60" s="479">
        <v>0</v>
      </c>
      <c r="I60" s="479">
        <v>0</v>
      </c>
      <c r="J60" s="479">
        <v>0</v>
      </c>
      <c r="K60" s="479">
        <v>0</v>
      </c>
      <c r="L60" s="479">
        <v>0</v>
      </c>
      <c r="M60" s="479">
        <v>0</v>
      </c>
    </row>
    <row r="61" spans="1:13">
      <c r="A61" s="794" t="s">
        <v>1476</v>
      </c>
      <c r="B61" s="479">
        <v>4</v>
      </c>
      <c r="C61" s="479">
        <v>0</v>
      </c>
      <c r="D61" s="479">
        <v>0</v>
      </c>
      <c r="E61" s="479">
        <v>0</v>
      </c>
      <c r="F61" s="479">
        <v>0</v>
      </c>
      <c r="G61" s="479">
        <v>1</v>
      </c>
      <c r="H61" s="479">
        <v>3</v>
      </c>
      <c r="I61" s="479">
        <v>0</v>
      </c>
      <c r="J61" s="479">
        <v>0</v>
      </c>
      <c r="K61" s="479">
        <v>0</v>
      </c>
      <c r="L61" s="479">
        <v>0</v>
      </c>
      <c r="M61" s="479">
        <v>0</v>
      </c>
    </row>
    <row r="62" spans="1:13">
      <c r="A62" s="794" t="s">
        <v>1475</v>
      </c>
      <c r="B62" s="479">
        <v>8</v>
      </c>
      <c r="C62" s="479">
        <v>0</v>
      </c>
      <c r="D62" s="479">
        <v>0</v>
      </c>
      <c r="E62" s="479">
        <v>0</v>
      </c>
      <c r="F62" s="479">
        <v>1</v>
      </c>
      <c r="G62" s="479">
        <v>2</v>
      </c>
      <c r="H62" s="479">
        <v>0</v>
      </c>
      <c r="I62" s="479">
        <v>1</v>
      </c>
      <c r="J62" s="479">
        <v>1</v>
      </c>
      <c r="K62" s="479">
        <v>2</v>
      </c>
      <c r="L62" s="479">
        <v>1</v>
      </c>
      <c r="M62" s="479">
        <v>0</v>
      </c>
    </row>
    <row r="63" spans="1:13">
      <c r="A63" s="794" t="s">
        <v>1474</v>
      </c>
      <c r="B63" s="479">
        <v>4</v>
      </c>
      <c r="C63" s="479">
        <v>0</v>
      </c>
      <c r="D63" s="479">
        <v>0</v>
      </c>
      <c r="E63" s="479">
        <v>0</v>
      </c>
      <c r="F63" s="479">
        <v>0</v>
      </c>
      <c r="G63" s="479">
        <v>1</v>
      </c>
      <c r="H63" s="479">
        <v>1</v>
      </c>
      <c r="I63" s="479">
        <v>1</v>
      </c>
      <c r="J63" s="479">
        <v>1</v>
      </c>
      <c r="K63" s="479">
        <v>0</v>
      </c>
      <c r="L63" s="479">
        <v>0</v>
      </c>
      <c r="M63" s="479">
        <v>0</v>
      </c>
    </row>
    <row r="64" spans="1:13">
      <c r="A64" s="794" t="s">
        <v>1473</v>
      </c>
      <c r="B64" s="479">
        <v>6</v>
      </c>
      <c r="C64" s="479">
        <v>0</v>
      </c>
      <c r="D64" s="479">
        <v>0</v>
      </c>
      <c r="E64" s="479">
        <v>0</v>
      </c>
      <c r="F64" s="479">
        <v>0</v>
      </c>
      <c r="G64" s="479">
        <v>2</v>
      </c>
      <c r="H64" s="479">
        <v>2</v>
      </c>
      <c r="I64" s="479">
        <v>0</v>
      </c>
      <c r="J64" s="479">
        <v>2</v>
      </c>
      <c r="K64" s="479">
        <v>0</v>
      </c>
      <c r="L64" s="479">
        <v>0</v>
      </c>
      <c r="M64" s="479">
        <v>0</v>
      </c>
    </row>
    <row r="65" spans="1:13">
      <c r="A65" s="794" t="s">
        <v>1472</v>
      </c>
      <c r="B65" s="479">
        <v>6</v>
      </c>
      <c r="C65" s="479">
        <v>0</v>
      </c>
      <c r="D65" s="479">
        <v>0</v>
      </c>
      <c r="E65" s="479">
        <v>0</v>
      </c>
      <c r="F65" s="479">
        <v>0</v>
      </c>
      <c r="G65" s="479">
        <v>3</v>
      </c>
      <c r="H65" s="479">
        <v>1</v>
      </c>
      <c r="I65" s="479">
        <v>0</v>
      </c>
      <c r="J65" s="479">
        <v>2</v>
      </c>
      <c r="K65" s="479">
        <v>0</v>
      </c>
      <c r="L65" s="479">
        <v>0</v>
      </c>
      <c r="M65" s="479">
        <v>0</v>
      </c>
    </row>
    <row r="66" spans="1:13">
      <c r="A66" s="794" t="s">
        <v>1471</v>
      </c>
      <c r="B66" s="479">
        <v>1</v>
      </c>
      <c r="C66" s="479">
        <v>0</v>
      </c>
      <c r="D66" s="479">
        <v>0</v>
      </c>
      <c r="E66" s="479">
        <v>0</v>
      </c>
      <c r="F66" s="479">
        <v>0</v>
      </c>
      <c r="G66" s="479">
        <v>0</v>
      </c>
      <c r="H66" s="479">
        <v>0</v>
      </c>
      <c r="I66" s="479">
        <v>1</v>
      </c>
      <c r="J66" s="479">
        <v>0</v>
      </c>
      <c r="K66" s="479">
        <v>0</v>
      </c>
      <c r="L66" s="479">
        <v>0</v>
      </c>
      <c r="M66" s="479">
        <v>0</v>
      </c>
    </row>
    <row r="67" spans="1:13">
      <c r="A67" s="794" t="s">
        <v>1470</v>
      </c>
      <c r="B67" s="479">
        <v>0</v>
      </c>
      <c r="C67" s="479">
        <v>0</v>
      </c>
      <c r="D67" s="479">
        <v>0</v>
      </c>
      <c r="E67" s="479">
        <v>0</v>
      </c>
      <c r="F67" s="479">
        <v>0</v>
      </c>
      <c r="G67" s="479">
        <v>0</v>
      </c>
      <c r="H67" s="479">
        <v>0</v>
      </c>
      <c r="I67" s="479">
        <v>0</v>
      </c>
      <c r="J67" s="479">
        <v>0</v>
      </c>
      <c r="K67" s="479">
        <v>0</v>
      </c>
      <c r="L67" s="479">
        <v>0</v>
      </c>
      <c r="M67" s="479">
        <v>0</v>
      </c>
    </row>
    <row r="68" spans="1:13">
      <c r="A68" s="794" t="s">
        <v>1469</v>
      </c>
      <c r="B68" s="479">
        <v>0</v>
      </c>
      <c r="C68" s="479">
        <v>0</v>
      </c>
      <c r="D68" s="479">
        <v>0</v>
      </c>
      <c r="E68" s="479">
        <v>0</v>
      </c>
      <c r="F68" s="479">
        <v>0</v>
      </c>
      <c r="G68" s="479">
        <v>0</v>
      </c>
      <c r="H68" s="479">
        <v>0</v>
      </c>
      <c r="I68" s="479">
        <v>0</v>
      </c>
      <c r="J68" s="479">
        <v>0</v>
      </c>
      <c r="K68" s="479">
        <v>0</v>
      </c>
      <c r="L68" s="479">
        <v>0</v>
      </c>
      <c r="M68" s="479">
        <v>0</v>
      </c>
    </row>
    <row r="69" spans="1:13">
      <c r="A69" s="794" t="s">
        <v>1535</v>
      </c>
      <c r="B69" s="479">
        <v>0</v>
      </c>
      <c r="C69" s="479">
        <v>0</v>
      </c>
      <c r="D69" s="479">
        <v>0</v>
      </c>
      <c r="E69" s="479">
        <v>0</v>
      </c>
      <c r="F69" s="479">
        <v>0</v>
      </c>
      <c r="G69" s="479">
        <v>0</v>
      </c>
      <c r="H69" s="479">
        <v>0</v>
      </c>
      <c r="I69" s="479">
        <v>0</v>
      </c>
      <c r="J69" s="479">
        <v>0</v>
      </c>
      <c r="K69" s="479">
        <v>0</v>
      </c>
      <c r="L69" s="479">
        <v>0</v>
      </c>
      <c r="M69" s="479">
        <v>0</v>
      </c>
    </row>
    <row r="70" spans="1:13">
      <c r="A70" s="407"/>
      <c r="B70" s="407"/>
      <c r="C70" s="407"/>
      <c r="D70" s="407"/>
      <c r="E70" s="407"/>
      <c r="F70" s="407"/>
      <c r="G70" s="407"/>
      <c r="H70" s="407"/>
      <c r="I70" s="407"/>
      <c r="J70" s="407"/>
      <c r="K70" s="407"/>
      <c r="L70" s="407"/>
      <c r="M70" s="407"/>
    </row>
    <row r="71" spans="1:13">
      <c r="A71" s="796" t="s">
        <v>33</v>
      </c>
      <c r="B71" s="480">
        <v>83</v>
      </c>
      <c r="C71" s="480">
        <v>0</v>
      </c>
      <c r="D71" s="480">
        <v>0</v>
      </c>
      <c r="E71" s="480">
        <v>5</v>
      </c>
      <c r="F71" s="480">
        <v>13</v>
      </c>
      <c r="G71" s="480">
        <v>13</v>
      </c>
      <c r="H71" s="480">
        <v>6</v>
      </c>
      <c r="I71" s="480">
        <v>8</v>
      </c>
      <c r="J71" s="480">
        <v>14</v>
      </c>
      <c r="K71" s="480">
        <v>21</v>
      </c>
      <c r="L71" s="480">
        <v>1</v>
      </c>
      <c r="M71" s="480">
        <v>2</v>
      </c>
    </row>
    <row r="72" spans="1:13">
      <c r="A72" s="794" t="s">
        <v>1477</v>
      </c>
      <c r="B72" s="479">
        <v>1</v>
      </c>
      <c r="C72" s="479">
        <v>0</v>
      </c>
      <c r="D72" s="479">
        <v>0</v>
      </c>
      <c r="E72" s="479">
        <v>0</v>
      </c>
      <c r="F72" s="479">
        <v>0</v>
      </c>
      <c r="G72" s="479">
        <v>0</v>
      </c>
      <c r="H72" s="479">
        <v>0</v>
      </c>
      <c r="I72" s="479">
        <v>0</v>
      </c>
      <c r="J72" s="479">
        <v>0</v>
      </c>
      <c r="K72" s="479">
        <v>1</v>
      </c>
      <c r="L72" s="479">
        <v>0</v>
      </c>
      <c r="M72" s="479">
        <v>0</v>
      </c>
    </row>
    <row r="73" spans="1:13">
      <c r="A73" s="794" t="s">
        <v>1476</v>
      </c>
      <c r="B73" s="479">
        <v>16</v>
      </c>
      <c r="C73" s="479">
        <v>0</v>
      </c>
      <c r="D73" s="479">
        <v>0</v>
      </c>
      <c r="E73" s="479">
        <v>2</v>
      </c>
      <c r="F73" s="479">
        <v>4</v>
      </c>
      <c r="G73" s="479">
        <v>3</v>
      </c>
      <c r="H73" s="479">
        <v>1</v>
      </c>
      <c r="I73" s="479">
        <v>2</v>
      </c>
      <c r="J73" s="479">
        <v>1</v>
      </c>
      <c r="K73" s="479">
        <v>2</v>
      </c>
      <c r="L73" s="479">
        <v>0</v>
      </c>
      <c r="M73" s="479">
        <v>1</v>
      </c>
    </row>
    <row r="74" spans="1:13">
      <c r="A74" s="794" t="s">
        <v>1475</v>
      </c>
      <c r="B74" s="479">
        <v>16</v>
      </c>
      <c r="C74" s="479">
        <v>0</v>
      </c>
      <c r="D74" s="479">
        <v>0</v>
      </c>
      <c r="E74" s="479">
        <v>0</v>
      </c>
      <c r="F74" s="479">
        <v>3</v>
      </c>
      <c r="G74" s="479">
        <v>2</v>
      </c>
      <c r="H74" s="479">
        <v>1</v>
      </c>
      <c r="I74" s="479">
        <v>1</v>
      </c>
      <c r="J74" s="479">
        <v>4</v>
      </c>
      <c r="K74" s="479">
        <v>5</v>
      </c>
      <c r="L74" s="479">
        <v>0</v>
      </c>
      <c r="M74" s="479">
        <v>0</v>
      </c>
    </row>
    <row r="75" spans="1:13">
      <c r="A75" s="794" t="s">
        <v>1474</v>
      </c>
      <c r="B75" s="479">
        <v>17</v>
      </c>
      <c r="C75" s="479">
        <v>0</v>
      </c>
      <c r="D75" s="479">
        <v>0</v>
      </c>
      <c r="E75" s="479">
        <v>2</v>
      </c>
      <c r="F75" s="479">
        <v>0</v>
      </c>
      <c r="G75" s="479">
        <v>3</v>
      </c>
      <c r="H75" s="479">
        <v>2</v>
      </c>
      <c r="I75" s="479">
        <v>2</v>
      </c>
      <c r="J75" s="479">
        <v>3</v>
      </c>
      <c r="K75" s="479">
        <v>5</v>
      </c>
      <c r="L75" s="479">
        <v>0</v>
      </c>
      <c r="M75" s="479">
        <v>0</v>
      </c>
    </row>
    <row r="76" spans="1:13">
      <c r="A76" s="794" t="s">
        <v>1473</v>
      </c>
      <c r="B76" s="479">
        <v>17</v>
      </c>
      <c r="C76" s="479">
        <v>0</v>
      </c>
      <c r="D76" s="479">
        <v>0</v>
      </c>
      <c r="E76" s="479">
        <v>0</v>
      </c>
      <c r="F76" s="479">
        <v>3</v>
      </c>
      <c r="G76" s="479">
        <v>3</v>
      </c>
      <c r="H76" s="479">
        <v>1</v>
      </c>
      <c r="I76" s="479">
        <v>1</v>
      </c>
      <c r="J76" s="479">
        <v>3</v>
      </c>
      <c r="K76" s="479">
        <v>5</v>
      </c>
      <c r="L76" s="479">
        <v>0</v>
      </c>
      <c r="M76" s="479">
        <v>1</v>
      </c>
    </row>
    <row r="77" spans="1:13">
      <c r="A77" s="794" t="s">
        <v>1472</v>
      </c>
      <c r="B77" s="479">
        <v>12</v>
      </c>
      <c r="C77" s="479">
        <v>0</v>
      </c>
      <c r="D77" s="479">
        <v>0</v>
      </c>
      <c r="E77" s="479">
        <v>1</v>
      </c>
      <c r="F77" s="479">
        <v>1</v>
      </c>
      <c r="G77" s="479">
        <v>2</v>
      </c>
      <c r="H77" s="479">
        <v>1</v>
      </c>
      <c r="I77" s="479">
        <v>2</v>
      </c>
      <c r="J77" s="479">
        <v>2</v>
      </c>
      <c r="K77" s="479">
        <v>2</v>
      </c>
      <c r="L77" s="479">
        <v>1</v>
      </c>
      <c r="M77" s="479">
        <v>0</v>
      </c>
    </row>
    <row r="78" spans="1:13">
      <c r="A78" s="794" t="s">
        <v>1471</v>
      </c>
      <c r="B78" s="479">
        <v>3</v>
      </c>
      <c r="C78" s="479">
        <v>0</v>
      </c>
      <c r="D78" s="479">
        <v>0</v>
      </c>
      <c r="E78" s="479">
        <v>0</v>
      </c>
      <c r="F78" s="479">
        <v>2</v>
      </c>
      <c r="G78" s="479">
        <v>0</v>
      </c>
      <c r="H78" s="479">
        <v>0</v>
      </c>
      <c r="I78" s="479">
        <v>0</v>
      </c>
      <c r="J78" s="479">
        <v>1</v>
      </c>
      <c r="K78" s="479">
        <v>0</v>
      </c>
      <c r="L78" s="479">
        <v>0</v>
      </c>
      <c r="M78" s="479">
        <v>0</v>
      </c>
    </row>
    <row r="79" spans="1:13">
      <c r="A79" s="794" t="s">
        <v>1470</v>
      </c>
      <c r="B79" s="479">
        <v>1</v>
      </c>
      <c r="C79" s="479">
        <v>0</v>
      </c>
      <c r="D79" s="479">
        <v>0</v>
      </c>
      <c r="E79" s="479">
        <v>0</v>
      </c>
      <c r="F79" s="479">
        <v>0</v>
      </c>
      <c r="G79" s="479">
        <v>0</v>
      </c>
      <c r="H79" s="479">
        <v>0</v>
      </c>
      <c r="I79" s="479">
        <v>0</v>
      </c>
      <c r="J79" s="479">
        <v>0</v>
      </c>
      <c r="K79" s="479">
        <v>1</v>
      </c>
      <c r="L79" s="479">
        <v>0</v>
      </c>
      <c r="M79" s="479">
        <v>0</v>
      </c>
    </row>
    <row r="80" spans="1:13">
      <c r="A80" s="794" t="s">
        <v>1469</v>
      </c>
      <c r="B80" s="479">
        <v>0</v>
      </c>
      <c r="C80" s="479">
        <v>0</v>
      </c>
      <c r="D80" s="479">
        <v>0</v>
      </c>
      <c r="E80" s="479">
        <v>0</v>
      </c>
      <c r="F80" s="479">
        <v>0</v>
      </c>
      <c r="G80" s="479">
        <v>0</v>
      </c>
      <c r="H80" s="479">
        <v>0</v>
      </c>
      <c r="I80" s="479">
        <v>0</v>
      </c>
      <c r="J80" s="479">
        <v>0</v>
      </c>
      <c r="K80" s="479">
        <v>0</v>
      </c>
      <c r="L80" s="479">
        <v>0</v>
      </c>
      <c r="M80" s="479">
        <v>0</v>
      </c>
    </row>
    <row r="81" spans="1:13">
      <c r="A81" s="794" t="s">
        <v>1535</v>
      </c>
      <c r="B81" s="479">
        <v>0</v>
      </c>
      <c r="C81" s="479">
        <v>0</v>
      </c>
      <c r="D81" s="479">
        <v>0</v>
      </c>
      <c r="E81" s="479">
        <v>0</v>
      </c>
      <c r="F81" s="479">
        <v>0</v>
      </c>
      <c r="G81" s="479">
        <v>0</v>
      </c>
      <c r="H81" s="479">
        <v>0</v>
      </c>
      <c r="I81" s="479">
        <v>0</v>
      </c>
      <c r="J81" s="479">
        <v>0</v>
      </c>
      <c r="K81" s="479">
        <v>0</v>
      </c>
      <c r="L81" s="479">
        <v>0</v>
      </c>
      <c r="M81" s="479">
        <v>0</v>
      </c>
    </row>
    <row r="82" spans="1:13">
      <c r="A82" s="407"/>
      <c r="B82" s="407"/>
      <c r="C82" s="407"/>
      <c r="D82" s="407"/>
      <c r="E82" s="407"/>
      <c r="F82" s="407"/>
      <c r="G82" s="407"/>
      <c r="H82" s="407"/>
      <c r="I82" s="407"/>
      <c r="J82" s="407"/>
      <c r="K82" s="407"/>
      <c r="L82" s="407"/>
      <c r="M82" s="407"/>
    </row>
    <row r="83" spans="1:13">
      <c r="A83" s="796" t="s">
        <v>34</v>
      </c>
      <c r="B83" s="480">
        <v>161</v>
      </c>
      <c r="C83" s="480">
        <v>0</v>
      </c>
      <c r="D83" s="480">
        <v>0</v>
      </c>
      <c r="E83" s="480">
        <v>11</v>
      </c>
      <c r="F83" s="480">
        <v>22</v>
      </c>
      <c r="G83" s="480">
        <v>26</v>
      </c>
      <c r="H83" s="480">
        <v>20</v>
      </c>
      <c r="I83" s="480">
        <v>19</v>
      </c>
      <c r="J83" s="480">
        <v>24</v>
      </c>
      <c r="K83" s="480">
        <v>27</v>
      </c>
      <c r="L83" s="480">
        <v>10</v>
      </c>
      <c r="M83" s="480">
        <v>1</v>
      </c>
    </row>
    <row r="84" spans="1:13">
      <c r="A84" s="794" t="s">
        <v>1477</v>
      </c>
      <c r="B84" s="479">
        <v>0</v>
      </c>
      <c r="C84" s="479">
        <v>0</v>
      </c>
      <c r="D84" s="479">
        <v>0</v>
      </c>
      <c r="E84" s="479">
        <v>0</v>
      </c>
      <c r="F84" s="479">
        <v>0</v>
      </c>
      <c r="G84" s="479">
        <v>0</v>
      </c>
      <c r="H84" s="479">
        <v>0</v>
      </c>
      <c r="I84" s="479">
        <v>0</v>
      </c>
      <c r="J84" s="479">
        <v>0</v>
      </c>
      <c r="K84" s="479">
        <v>0</v>
      </c>
      <c r="L84" s="479">
        <v>0</v>
      </c>
      <c r="M84" s="479">
        <v>0</v>
      </c>
    </row>
    <row r="85" spans="1:13">
      <c r="A85" s="794" t="s">
        <v>1476</v>
      </c>
      <c r="B85" s="479">
        <v>23</v>
      </c>
      <c r="C85" s="479">
        <v>0</v>
      </c>
      <c r="D85" s="479">
        <v>0</v>
      </c>
      <c r="E85" s="479">
        <v>0</v>
      </c>
      <c r="F85" s="479">
        <v>4</v>
      </c>
      <c r="G85" s="479">
        <v>5</v>
      </c>
      <c r="H85" s="479">
        <v>4</v>
      </c>
      <c r="I85" s="479">
        <v>1</v>
      </c>
      <c r="J85" s="479">
        <v>5</v>
      </c>
      <c r="K85" s="479">
        <v>4</v>
      </c>
      <c r="L85" s="479">
        <v>0</v>
      </c>
      <c r="M85" s="479">
        <v>0</v>
      </c>
    </row>
    <row r="86" spans="1:13">
      <c r="A86" s="794" t="s">
        <v>1475</v>
      </c>
      <c r="B86" s="479">
        <v>36</v>
      </c>
      <c r="C86" s="479">
        <v>0</v>
      </c>
      <c r="D86" s="479">
        <v>0</v>
      </c>
      <c r="E86" s="479">
        <v>3</v>
      </c>
      <c r="F86" s="479">
        <v>3</v>
      </c>
      <c r="G86" s="479">
        <v>4</v>
      </c>
      <c r="H86" s="479">
        <v>5</v>
      </c>
      <c r="I86" s="479">
        <v>5</v>
      </c>
      <c r="J86" s="479">
        <v>5</v>
      </c>
      <c r="K86" s="479">
        <v>8</v>
      </c>
      <c r="L86" s="479">
        <v>3</v>
      </c>
      <c r="M86" s="479">
        <v>0</v>
      </c>
    </row>
    <row r="87" spans="1:13">
      <c r="A87" s="794" t="s">
        <v>1474</v>
      </c>
      <c r="B87" s="479">
        <v>30</v>
      </c>
      <c r="C87" s="479">
        <v>0</v>
      </c>
      <c r="D87" s="479">
        <v>0</v>
      </c>
      <c r="E87" s="479">
        <v>0</v>
      </c>
      <c r="F87" s="479">
        <v>4</v>
      </c>
      <c r="G87" s="479">
        <v>7</v>
      </c>
      <c r="H87" s="479">
        <v>2</v>
      </c>
      <c r="I87" s="479">
        <v>4</v>
      </c>
      <c r="J87" s="479">
        <v>3</v>
      </c>
      <c r="K87" s="479">
        <v>5</v>
      </c>
      <c r="L87" s="479">
        <v>5</v>
      </c>
      <c r="M87" s="479">
        <v>0</v>
      </c>
    </row>
    <row r="88" spans="1:13">
      <c r="A88" s="794" t="s">
        <v>1473</v>
      </c>
      <c r="B88" s="479">
        <v>30</v>
      </c>
      <c r="C88" s="479">
        <v>0</v>
      </c>
      <c r="D88" s="479">
        <v>0</v>
      </c>
      <c r="E88" s="479">
        <v>2</v>
      </c>
      <c r="F88" s="479">
        <v>3</v>
      </c>
      <c r="G88" s="479">
        <v>7</v>
      </c>
      <c r="H88" s="479">
        <v>2</v>
      </c>
      <c r="I88" s="479">
        <v>5</v>
      </c>
      <c r="J88" s="479">
        <v>5</v>
      </c>
      <c r="K88" s="479">
        <v>4</v>
      </c>
      <c r="L88" s="479">
        <v>2</v>
      </c>
      <c r="M88" s="479">
        <v>0</v>
      </c>
    </row>
    <row r="89" spans="1:13">
      <c r="A89" s="794" t="s">
        <v>1472</v>
      </c>
      <c r="B89" s="479">
        <v>29</v>
      </c>
      <c r="C89" s="479">
        <v>0</v>
      </c>
      <c r="D89" s="479">
        <v>0</v>
      </c>
      <c r="E89" s="479">
        <v>4</v>
      </c>
      <c r="F89" s="479">
        <v>7</v>
      </c>
      <c r="G89" s="479">
        <v>3</v>
      </c>
      <c r="H89" s="479">
        <v>5</v>
      </c>
      <c r="I89" s="479">
        <v>4</v>
      </c>
      <c r="J89" s="479">
        <v>4</v>
      </c>
      <c r="K89" s="479">
        <v>2</v>
      </c>
      <c r="L89" s="479">
        <v>0</v>
      </c>
      <c r="M89" s="479">
        <v>0</v>
      </c>
    </row>
    <row r="90" spans="1:13">
      <c r="A90" s="794" t="s">
        <v>1471</v>
      </c>
      <c r="B90" s="479">
        <v>10</v>
      </c>
      <c r="C90" s="479">
        <v>0</v>
      </c>
      <c r="D90" s="479">
        <v>0</v>
      </c>
      <c r="E90" s="479">
        <v>1</v>
      </c>
      <c r="F90" s="479">
        <v>1</v>
      </c>
      <c r="G90" s="479">
        <v>0</v>
      </c>
      <c r="H90" s="479">
        <v>1</v>
      </c>
      <c r="I90" s="479">
        <v>0</v>
      </c>
      <c r="J90" s="479">
        <v>2</v>
      </c>
      <c r="K90" s="479">
        <v>4</v>
      </c>
      <c r="L90" s="479">
        <v>0</v>
      </c>
      <c r="M90" s="479">
        <v>1</v>
      </c>
    </row>
    <row r="91" spans="1:13">
      <c r="A91" s="794" t="s">
        <v>1470</v>
      </c>
      <c r="B91" s="479">
        <v>1</v>
      </c>
      <c r="C91" s="479">
        <v>0</v>
      </c>
      <c r="D91" s="479">
        <v>0</v>
      </c>
      <c r="E91" s="479">
        <v>1</v>
      </c>
      <c r="F91" s="479">
        <v>0</v>
      </c>
      <c r="G91" s="479">
        <v>0</v>
      </c>
      <c r="H91" s="479">
        <v>0</v>
      </c>
      <c r="I91" s="479">
        <v>0</v>
      </c>
      <c r="J91" s="479">
        <v>0</v>
      </c>
      <c r="K91" s="479">
        <v>0</v>
      </c>
      <c r="L91" s="479">
        <v>0</v>
      </c>
      <c r="M91" s="479">
        <v>0</v>
      </c>
    </row>
    <row r="92" spans="1:13">
      <c r="A92" s="794" t="s">
        <v>1469</v>
      </c>
      <c r="B92" s="479">
        <v>0</v>
      </c>
      <c r="C92" s="479">
        <v>0</v>
      </c>
      <c r="D92" s="479">
        <v>0</v>
      </c>
      <c r="E92" s="479">
        <v>0</v>
      </c>
      <c r="F92" s="479">
        <v>0</v>
      </c>
      <c r="G92" s="479">
        <v>0</v>
      </c>
      <c r="H92" s="479">
        <v>0</v>
      </c>
      <c r="I92" s="479">
        <v>0</v>
      </c>
      <c r="J92" s="479">
        <v>0</v>
      </c>
      <c r="K92" s="479">
        <v>0</v>
      </c>
      <c r="L92" s="479">
        <v>0</v>
      </c>
      <c r="M92" s="479">
        <v>0</v>
      </c>
    </row>
    <row r="93" spans="1:13">
      <c r="A93" s="794" t="s">
        <v>1535</v>
      </c>
      <c r="B93" s="479">
        <v>2</v>
      </c>
      <c r="C93" s="479">
        <v>0</v>
      </c>
      <c r="D93" s="479">
        <v>0</v>
      </c>
      <c r="E93" s="479">
        <v>0</v>
      </c>
      <c r="F93" s="479">
        <v>0</v>
      </c>
      <c r="G93" s="479">
        <v>0</v>
      </c>
      <c r="H93" s="479">
        <v>1</v>
      </c>
      <c r="I93" s="479">
        <v>0</v>
      </c>
      <c r="J93" s="479">
        <v>0</v>
      </c>
      <c r="K93" s="479">
        <v>0</v>
      </c>
      <c r="L93" s="479">
        <v>0</v>
      </c>
      <c r="M93" s="479">
        <v>0</v>
      </c>
    </row>
    <row r="94" spans="1:13">
      <c r="A94" s="407"/>
      <c r="B94" s="407"/>
      <c r="C94" s="407"/>
      <c r="D94" s="407"/>
      <c r="E94" s="407"/>
      <c r="F94" s="407"/>
      <c r="G94" s="407"/>
      <c r="H94" s="407"/>
      <c r="I94" s="407"/>
      <c r="J94" s="407"/>
      <c r="K94" s="407"/>
      <c r="L94" s="407"/>
      <c r="M94" s="407"/>
    </row>
    <row r="95" spans="1:13">
      <c r="A95" s="796" t="s">
        <v>164</v>
      </c>
      <c r="B95" s="480">
        <v>886</v>
      </c>
      <c r="C95" s="480">
        <v>0</v>
      </c>
      <c r="D95" s="480">
        <v>9</v>
      </c>
      <c r="E95" s="480">
        <v>104</v>
      </c>
      <c r="F95" s="480">
        <v>166</v>
      </c>
      <c r="G95" s="480">
        <v>204</v>
      </c>
      <c r="H95" s="480">
        <v>107</v>
      </c>
      <c r="I95" s="480">
        <v>83</v>
      </c>
      <c r="J95" s="480">
        <v>89</v>
      </c>
      <c r="K95" s="480">
        <v>103</v>
      </c>
      <c r="L95" s="480">
        <v>20</v>
      </c>
      <c r="M95" s="480">
        <v>1</v>
      </c>
    </row>
    <row r="96" spans="1:13">
      <c r="A96" s="794" t="s">
        <v>1477</v>
      </c>
      <c r="B96" s="479">
        <v>5</v>
      </c>
      <c r="C96" s="479">
        <v>0</v>
      </c>
      <c r="D96" s="479">
        <v>0</v>
      </c>
      <c r="E96" s="479">
        <v>0</v>
      </c>
      <c r="F96" s="479">
        <v>0</v>
      </c>
      <c r="G96" s="479">
        <v>2</v>
      </c>
      <c r="H96" s="479">
        <v>1</v>
      </c>
      <c r="I96" s="479">
        <v>1</v>
      </c>
      <c r="J96" s="479">
        <v>0</v>
      </c>
      <c r="K96" s="479">
        <v>0</v>
      </c>
      <c r="L96" s="479">
        <v>1</v>
      </c>
      <c r="M96" s="479">
        <v>0</v>
      </c>
    </row>
    <row r="97" spans="1:13">
      <c r="A97" s="794" t="s">
        <v>1476</v>
      </c>
      <c r="B97" s="479">
        <v>91</v>
      </c>
      <c r="C97" s="479">
        <v>0</v>
      </c>
      <c r="D97" s="479">
        <v>0</v>
      </c>
      <c r="E97" s="479">
        <v>3</v>
      </c>
      <c r="F97" s="479">
        <v>13</v>
      </c>
      <c r="G97" s="479">
        <v>29</v>
      </c>
      <c r="H97" s="479">
        <v>14</v>
      </c>
      <c r="I97" s="479">
        <v>6</v>
      </c>
      <c r="J97" s="479">
        <v>15</v>
      </c>
      <c r="K97" s="479">
        <v>11</v>
      </c>
      <c r="L97" s="479">
        <v>0</v>
      </c>
      <c r="M97" s="479">
        <v>0</v>
      </c>
    </row>
    <row r="98" spans="1:13">
      <c r="A98" s="794" t="s">
        <v>1475</v>
      </c>
      <c r="B98" s="479">
        <v>160</v>
      </c>
      <c r="C98" s="479">
        <v>0</v>
      </c>
      <c r="D98" s="479">
        <v>1</v>
      </c>
      <c r="E98" s="479">
        <v>20</v>
      </c>
      <c r="F98" s="479">
        <v>24</v>
      </c>
      <c r="G98" s="479">
        <v>50</v>
      </c>
      <c r="H98" s="479">
        <v>19</v>
      </c>
      <c r="I98" s="479">
        <v>11</v>
      </c>
      <c r="J98" s="479">
        <v>11</v>
      </c>
      <c r="K98" s="479">
        <v>20</v>
      </c>
      <c r="L98" s="479">
        <v>3</v>
      </c>
      <c r="M98" s="479">
        <v>1</v>
      </c>
    </row>
    <row r="99" spans="1:13">
      <c r="A99" s="794" t="s">
        <v>1474</v>
      </c>
      <c r="B99" s="479">
        <v>181</v>
      </c>
      <c r="C99" s="479">
        <v>0</v>
      </c>
      <c r="D99" s="479">
        <v>4</v>
      </c>
      <c r="E99" s="479">
        <v>17</v>
      </c>
      <c r="F99" s="479">
        <v>34</v>
      </c>
      <c r="G99" s="479">
        <v>34</v>
      </c>
      <c r="H99" s="479">
        <v>20</v>
      </c>
      <c r="I99" s="479">
        <v>20</v>
      </c>
      <c r="J99" s="479">
        <v>23</v>
      </c>
      <c r="K99" s="479">
        <v>27</v>
      </c>
      <c r="L99" s="479">
        <v>2</v>
      </c>
      <c r="M99" s="479">
        <v>0</v>
      </c>
    </row>
    <row r="100" spans="1:13">
      <c r="A100" s="794" t="s">
        <v>1473</v>
      </c>
      <c r="B100" s="479">
        <v>199</v>
      </c>
      <c r="C100" s="479">
        <v>0</v>
      </c>
      <c r="D100" s="479">
        <v>2</v>
      </c>
      <c r="E100" s="479">
        <v>20</v>
      </c>
      <c r="F100" s="479">
        <v>41</v>
      </c>
      <c r="G100" s="479">
        <v>47</v>
      </c>
      <c r="H100" s="479">
        <v>25</v>
      </c>
      <c r="I100" s="479">
        <v>16</v>
      </c>
      <c r="J100" s="479">
        <v>16</v>
      </c>
      <c r="K100" s="479">
        <v>23</v>
      </c>
      <c r="L100" s="479">
        <v>9</v>
      </c>
      <c r="M100" s="479">
        <v>0</v>
      </c>
    </row>
    <row r="101" spans="1:13">
      <c r="A101" s="794" t="s">
        <v>1472</v>
      </c>
      <c r="B101" s="479">
        <v>143</v>
      </c>
      <c r="C101" s="479">
        <v>0</v>
      </c>
      <c r="D101" s="479">
        <v>2</v>
      </c>
      <c r="E101" s="479">
        <v>19</v>
      </c>
      <c r="F101" s="479">
        <v>24</v>
      </c>
      <c r="G101" s="479">
        <v>27</v>
      </c>
      <c r="H101" s="479">
        <v>19</v>
      </c>
      <c r="I101" s="479">
        <v>19</v>
      </c>
      <c r="J101" s="479">
        <v>15</v>
      </c>
      <c r="K101" s="479">
        <v>15</v>
      </c>
      <c r="L101" s="479">
        <v>3</v>
      </c>
      <c r="M101" s="479">
        <v>0</v>
      </c>
    </row>
    <row r="102" spans="1:13">
      <c r="A102" s="794" t="s">
        <v>1471</v>
      </c>
      <c r="B102" s="479">
        <v>68</v>
      </c>
      <c r="C102" s="479">
        <v>0</v>
      </c>
      <c r="D102" s="479">
        <v>0</v>
      </c>
      <c r="E102" s="479">
        <v>13</v>
      </c>
      <c r="F102" s="479">
        <v>16</v>
      </c>
      <c r="G102" s="479">
        <v>9</v>
      </c>
      <c r="H102" s="479">
        <v>6</v>
      </c>
      <c r="I102" s="479">
        <v>10</v>
      </c>
      <c r="J102" s="479">
        <v>7</v>
      </c>
      <c r="K102" s="479">
        <v>6</v>
      </c>
      <c r="L102" s="479">
        <v>1</v>
      </c>
      <c r="M102" s="479">
        <v>0</v>
      </c>
    </row>
    <row r="103" spans="1:13">
      <c r="A103" s="794" t="s">
        <v>1470</v>
      </c>
      <c r="B103" s="479">
        <v>3</v>
      </c>
      <c r="C103" s="479">
        <v>0</v>
      </c>
      <c r="D103" s="479">
        <v>0</v>
      </c>
      <c r="E103" s="479">
        <v>0</v>
      </c>
      <c r="F103" s="479">
        <v>3</v>
      </c>
      <c r="G103" s="479">
        <v>0</v>
      </c>
      <c r="H103" s="479">
        <v>0</v>
      </c>
      <c r="I103" s="479">
        <v>0</v>
      </c>
      <c r="J103" s="479">
        <v>0</v>
      </c>
      <c r="K103" s="479">
        <v>0</v>
      </c>
      <c r="L103" s="479">
        <v>0</v>
      </c>
      <c r="M103" s="479">
        <v>0</v>
      </c>
    </row>
    <row r="104" spans="1:13">
      <c r="A104" s="794" t="s">
        <v>1469</v>
      </c>
      <c r="B104" s="479">
        <v>0</v>
      </c>
      <c r="C104" s="479">
        <v>0</v>
      </c>
      <c r="D104" s="479">
        <v>0</v>
      </c>
      <c r="E104" s="479">
        <v>0</v>
      </c>
      <c r="F104" s="479">
        <v>0</v>
      </c>
      <c r="G104" s="479">
        <v>0</v>
      </c>
      <c r="H104" s="479">
        <v>0</v>
      </c>
      <c r="I104" s="479">
        <v>0</v>
      </c>
      <c r="J104" s="479">
        <v>0</v>
      </c>
      <c r="K104" s="479">
        <v>0</v>
      </c>
      <c r="L104" s="479">
        <v>0</v>
      </c>
      <c r="M104" s="479">
        <v>0</v>
      </c>
    </row>
    <row r="105" spans="1:13">
      <c r="A105" s="794" t="s">
        <v>1535</v>
      </c>
      <c r="B105" s="479">
        <v>36</v>
      </c>
      <c r="C105" s="479">
        <v>0</v>
      </c>
      <c r="D105" s="479">
        <v>0</v>
      </c>
      <c r="E105" s="479">
        <v>12</v>
      </c>
      <c r="F105" s="479">
        <v>11</v>
      </c>
      <c r="G105" s="479">
        <v>6</v>
      </c>
      <c r="H105" s="479">
        <v>3</v>
      </c>
      <c r="I105" s="479">
        <v>0</v>
      </c>
      <c r="J105" s="479">
        <v>2</v>
      </c>
      <c r="K105" s="479">
        <v>1</v>
      </c>
      <c r="L105" s="479">
        <v>1</v>
      </c>
      <c r="M105" s="479">
        <v>0</v>
      </c>
    </row>
    <row r="106" spans="1:13">
      <c r="A106" s="407"/>
      <c r="B106" s="407"/>
      <c r="C106" s="407"/>
      <c r="D106" s="407"/>
      <c r="E106" s="407"/>
      <c r="F106" s="407"/>
      <c r="G106" s="407"/>
      <c r="H106" s="407"/>
      <c r="I106" s="407"/>
      <c r="J106" s="407"/>
      <c r="K106" s="407"/>
      <c r="L106" s="407"/>
      <c r="M106" s="407"/>
    </row>
    <row r="107" spans="1:13">
      <c r="A107" s="796" t="s">
        <v>37</v>
      </c>
      <c r="B107" s="480">
        <v>96</v>
      </c>
      <c r="C107" s="480">
        <v>0</v>
      </c>
      <c r="D107" s="480">
        <v>0</v>
      </c>
      <c r="E107" s="480">
        <v>2</v>
      </c>
      <c r="F107" s="480">
        <v>15</v>
      </c>
      <c r="G107" s="480">
        <v>22</v>
      </c>
      <c r="H107" s="480">
        <v>13</v>
      </c>
      <c r="I107" s="480">
        <v>13</v>
      </c>
      <c r="J107" s="480">
        <v>16</v>
      </c>
      <c r="K107" s="480">
        <v>10</v>
      </c>
      <c r="L107" s="480">
        <v>5</v>
      </c>
      <c r="M107" s="480">
        <v>0</v>
      </c>
    </row>
    <row r="108" spans="1:13">
      <c r="A108" s="794" t="s">
        <v>1477</v>
      </c>
      <c r="B108" s="479">
        <v>0</v>
      </c>
      <c r="C108" s="479">
        <v>0</v>
      </c>
      <c r="D108" s="479">
        <v>0</v>
      </c>
      <c r="E108" s="479">
        <v>0</v>
      </c>
      <c r="F108" s="479">
        <v>0</v>
      </c>
      <c r="G108" s="479">
        <v>0</v>
      </c>
      <c r="H108" s="479">
        <v>0</v>
      </c>
      <c r="I108" s="479">
        <v>0</v>
      </c>
      <c r="J108" s="479">
        <v>0</v>
      </c>
      <c r="K108" s="479">
        <v>0</v>
      </c>
      <c r="L108" s="479">
        <v>0</v>
      </c>
      <c r="M108" s="479">
        <v>0</v>
      </c>
    </row>
    <row r="109" spans="1:13">
      <c r="A109" s="794" t="s">
        <v>1476</v>
      </c>
      <c r="B109" s="479">
        <v>10</v>
      </c>
      <c r="C109" s="479">
        <v>0</v>
      </c>
      <c r="D109" s="479">
        <v>0</v>
      </c>
      <c r="E109" s="479">
        <v>0</v>
      </c>
      <c r="F109" s="479">
        <v>0</v>
      </c>
      <c r="G109" s="479">
        <v>2</v>
      </c>
      <c r="H109" s="479">
        <v>3</v>
      </c>
      <c r="I109" s="479">
        <v>2</v>
      </c>
      <c r="J109" s="479">
        <v>3</v>
      </c>
      <c r="K109" s="479">
        <v>0</v>
      </c>
      <c r="L109" s="479">
        <v>0</v>
      </c>
      <c r="M109" s="479">
        <v>0</v>
      </c>
    </row>
    <row r="110" spans="1:13">
      <c r="A110" s="794" t="s">
        <v>1475</v>
      </c>
      <c r="B110" s="479">
        <v>24</v>
      </c>
      <c r="C110" s="479">
        <v>0</v>
      </c>
      <c r="D110" s="479">
        <v>0</v>
      </c>
      <c r="E110" s="479">
        <v>0</v>
      </c>
      <c r="F110" s="479">
        <v>9</v>
      </c>
      <c r="G110" s="479">
        <v>4</v>
      </c>
      <c r="H110" s="479">
        <v>2</v>
      </c>
      <c r="I110" s="479">
        <v>1</v>
      </c>
      <c r="J110" s="479">
        <v>2</v>
      </c>
      <c r="K110" s="479">
        <v>3</v>
      </c>
      <c r="L110" s="479">
        <v>3</v>
      </c>
      <c r="M110" s="479">
        <v>0</v>
      </c>
    </row>
    <row r="111" spans="1:13">
      <c r="A111" s="794" t="s">
        <v>1474</v>
      </c>
      <c r="B111" s="479">
        <v>24</v>
      </c>
      <c r="C111" s="479">
        <v>0</v>
      </c>
      <c r="D111" s="479">
        <v>0</v>
      </c>
      <c r="E111" s="479">
        <v>0</v>
      </c>
      <c r="F111" s="479">
        <v>2</v>
      </c>
      <c r="G111" s="479">
        <v>6</v>
      </c>
      <c r="H111" s="479">
        <v>4</v>
      </c>
      <c r="I111" s="479">
        <v>2</v>
      </c>
      <c r="J111" s="479">
        <v>4</v>
      </c>
      <c r="K111" s="479">
        <v>4</v>
      </c>
      <c r="L111" s="479">
        <v>2</v>
      </c>
      <c r="M111" s="479">
        <v>0</v>
      </c>
    </row>
    <row r="112" spans="1:13">
      <c r="A112" s="794" t="s">
        <v>1473</v>
      </c>
      <c r="B112" s="479">
        <v>15</v>
      </c>
      <c r="C112" s="479">
        <v>0</v>
      </c>
      <c r="D112" s="479">
        <v>0</v>
      </c>
      <c r="E112" s="479">
        <v>1</v>
      </c>
      <c r="F112" s="479">
        <v>2</v>
      </c>
      <c r="G112" s="479">
        <v>4</v>
      </c>
      <c r="H112" s="479">
        <v>2</v>
      </c>
      <c r="I112" s="479">
        <v>3</v>
      </c>
      <c r="J112" s="479">
        <v>3</v>
      </c>
      <c r="K112" s="479">
        <v>0</v>
      </c>
      <c r="L112" s="479">
        <v>0</v>
      </c>
      <c r="M112" s="479">
        <v>0</v>
      </c>
    </row>
    <row r="113" spans="1:13">
      <c r="A113" s="794" t="s">
        <v>1472</v>
      </c>
      <c r="B113" s="479">
        <v>18</v>
      </c>
      <c r="C113" s="479">
        <v>0</v>
      </c>
      <c r="D113" s="479">
        <v>0</v>
      </c>
      <c r="E113" s="479">
        <v>1</v>
      </c>
      <c r="F113" s="479">
        <v>1</v>
      </c>
      <c r="G113" s="479">
        <v>6</v>
      </c>
      <c r="H113" s="479">
        <v>1</v>
      </c>
      <c r="I113" s="479">
        <v>4</v>
      </c>
      <c r="J113" s="479">
        <v>4</v>
      </c>
      <c r="K113" s="479">
        <v>1</v>
      </c>
      <c r="L113" s="479">
        <v>0</v>
      </c>
      <c r="M113" s="479">
        <v>0</v>
      </c>
    </row>
    <row r="114" spans="1:13">
      <c r="A114" s="794" t="s">
        <v>1471</v>
      </c>
      <c r="B114" s="479">
        <v>3</v>
      </c>
      <c r="C114" s="479">
        <v>0</v>
      </c>
      <c r="D114" s="479">
        <v>0</v>
      </c>
      <c r="E114" s="479">
        <v>0</v>
      </c>
      <c r="F114" s="479">
        <v>1</v>
      </c>
      <c r="G114" s="479">
        <v>0</v>
      </c>
      <c r="H114" s="479">
        <v>1</v>
      </c>
      <c r="I114" s="479">
        <v>0</v>
      </c>
      <c r="J114" s="479">
        <v>0</v>
      </c>
      <c r="K114" s="479">
        <v>1</v>
      </c>
      <c r="L114" s="479">
        <v>0</v>
      </c>
      <c r="M114" s="479">
        <v>0</v>
      </c>
    </row>
    <row r="115" spans="1:13">
      <c r="A115" s="794" t="s">
        <v>1470</v>
      </c>
      <c r="B115" s="479">
        <v>2</v>
      </c>
      <c r="C115" s="479">
        <v>0</v>
      </c>
      <c r="D115" s="479">
        <v>0</v>
      </c>
      <c r="E115" s="479">
        <v>0</v>
      </c>
      <c r="F115" s="479">
        <v>0</v>
      </c>
      <c r="G115" s="479">
        <v>0</v>
      </c>
      <c r="H115" s="479">
        <v>0</v>
      </c>
      <c r="I115" s="479">
        <v>1</v>
      </c>
      <c r="J115" s="479">
        <v>0</v>
      </c>
      <c r="K115" s="479">
        <v>1</v>
      </c>
      <c r="L115" s="479">
        <v>0</v>
      </c>
      <c r="M115" s="479">
        <v>0</v>
      </c>
    </row>
    <row r="116" spans="1:13">
      <c r="A116" s="794" t="s">
        <v>1469</v>
      </c>
      <c r="B116" s="479">
        <v>0</v>
      </c>
      <c r="C116" s="479">
        <v>0</v>
      </c>
      <c r="D116" s="479">
        <v>0</v>
      </c>
      <c r="E116" s="479">
        <v>0</v>
      </c>
      <c r="F116" s="479">
        <v>0</v>
      </c>
      <c r="G116" s="479">
        <v>0</v>
      </c>
      <c r="H116" s="479">
        <v>0</v>
      </c>
      <c r="I116" s="479">
        <v>0</v>
      </c>
      <c r="J116" s="479">
        <v>0</v>
      </c>
      <c r="K116" s="479">
        <v>0</v>
      </c>
      <c r="L116" s="479">
        <v>0</v>
      </c>
      <c r="M116" s="479">
        <v>0</v>
      </c>
    </row>
    <row r="117" spans="1:13">
      <c r="A117" s="794" t="s">
        <v>1535</v>
      </c>
      <c r="B117" s="479">
        <v>0</v>
      </c>
      <c r="C117" s="479">
        <v>0</v>
      </c>
      <c r="D117" s="479">
        <v>0</v>
      </c>
      <c r="E117" s="479">
        <v>0</v>
      </c>
      <c r="F117" s="479">
        <v>0</v>
      </c>
      <c r="G117" s="479">
        <v>0</v>
      </c>
      <c r="H117" s="479">
        <v>0</v>
      </c>
      <c r="I117" s="479">
        <v>0</v>
      </c>
      <c r="J117" s="479">
        <v>0</v>
      </c>
      <c r="K117" s="479">
        <v>0</v>
      </c>
      <c r="L117" s="479">
        <v>0</v>
      </c>
      <c r="M117" s="479">
        <v>0</v>
      </c>
    </row>
    <row r="118" spans="1:13">
      <c r="A118" s="407"/>
      <c r="B118" s="407"/>
      <c r="C118" s="407"/>
      <c r="D118" s="407"/>
      <c r="E118" s="407"/>
      <c r="F118" s="407"/>
      <c r="G118" s="407"/>
      <c r="H118" s="407"/>
      <c r="I118" s="407"/>
      <c r="J118" s="407"/>
      <c r="K118" s="407"/>
      <c r="L118" s="407"/>
      <c r="M118" s="407"/>
    </row>
    <row r="119" spans="1:13">
      <c r="A119" s="796" t="s">
        <v>35</v>
      </c>
      <c r="B119" s="480">
        <v>110</v>
      </c>
      <c r="C119" s="480">
        <v>0</v>
      </c>
      <c r="D119" s="480">
        <v>0</v>
      </c>
      <c r="E119" s="480">
        <v>8</v>
      </c>
      <c r="F119" s="480">
        <v>21</v>
      </c>
      <c r="G119" s="480">
        <v>29</v>
      </c>
      <c r="H119" s="480">
        <v>11</v>
      </c>
      <c r="I119" s="480">
        <v>15</v>
      </c>
      <c r="J119" s="480">
        <v>13</v>
      </c>
      <c r="K119" s="480">
        <v>12</v>
      </c>
      <c r="L119" s="480">
        <v>1</v>
      </c>
      <c r="M119" s="480">
        <v>0</v>
      </c>
    </row>
    <row r="120" spans="1:13">
      <c r="A120" s="794" t="s">
        <v>1477</v>
      </c>
      <c r="B120" s="479">
        <v>1</v>
      </c>
      <c r="C120" s="479">
        <v>0</v>
      </c>
      <c r="D120" s="479">
        <v>0</v>
      </c>
      <c r="E120" s="479">
        <v>0</v>
      </c>
      <c r="F120" s="479">
        <v>0</v>
      </c>
      <c r="G120" s="479">
        <v>1</v>
      </c>
      <c r="H120" s="479">
        <v>0</v>
      </c>
      <c r="I120" s="479">
        <v>0</v>
      </c>
      <c r="J120" s="479">
        <v>0</v>
      </c>
      <c r="K120" s="479">
        <v>0</v>
      </c>
      <c r="L120" s="479">
        <v>0</v>
      </c>
      <c r="M120" s="479">
        <v>0</v>
      </c>
    </row>
    <row r="121" spans="1:13">
      <c r="A121" s="794" t="s">
        <v>1476</v>
      </c>
      <c r="B121" s="479">
        <v>20</v>
      </c>
      <c r="C121" s="479">
        <v>0</v>
      </c>
      <c r="D121" s="479">
        <v>0</v>
      </c>
      <c r="E121" s="479">
        <v>3</v>
      </c>
      <c r="F121" s="479">
        <v>6</v>
      </c>
      <c r="G121" s="479">
        <v>5</v>
      </c>
      <c r="H121" s="479">
        <v>0</v>
      </c>
      <c r="I121" s="479">
        <v>1</v>
      </c>
      <c r="J121" s="479">
        <v>4</v>
      </c>
      <c r="K121" s="479">
        <v>1</v>
      </c>
      <c r="L121" s="479">
        <v>0</v>
      </c>
      <c r="M121" s="479">
        <v>0</v>
      </c>
    </row>
    <row r="122" spans="1:13">
      <c r="A122" s="794" t="s">
        <v>1475</v>
      </c>
      <c r="B122" s="479">
        <v>20</v>
      </c>
      <c r="C122" s="479">
        <v>0</v>
      </c>
      <c r="D122" s="479">
        <v>0</v>
      </c>
      <c r="E122" s="479">
        <v>0</v>
      </c>
      <c r="F122" s="479">
        <v>5</v>
      </c>
      <c r="G122" s="479">
        <v>5</v>
      </c>
      <c r="H122" s="479">
        <v>2</v>
      </c>
      <c r="I122" s="479">
        <v>5</v>
      </c>
      <c r="J122" s="479">
        <v>1</v>
      </c>
      <c r="K122" s="479">
        <v>1</v>
      </c>
      <c r="L122" s="479">
        <v>1</v>
      </c>
      <c r="M122" s="479">
        <v>0</v>
      </c>
    </row>
    <row r="123" spans="1:13">
      <c r="A123" s="794" t="s">
        <v>1474</v>
      </c>
      <c r="B123" s="479">
        <v>28</v>
      </c>
      <c r="C123" s="479">
        <v>0</v>
      </c>
      <c r="D123" s="479">
        <v>0</v>
      </c>
      <c r="E123" s="479">
        <v>2</v>
      </c>
      <c r="F123" s="479">
        <v>6</v>
      </c>
      <c r="G123" s="479">
        <v>9</v>
      </c>
      <c r="H123" s="479">
        <v>2</v>
      </c>
      <c r="I123" s="479">
        <v>2</v>
      </c>
      <c r="J123" s="479">
        <v>3</v>
      </c>
      <c r="K123" s="479">
        <v>4</v>
      </c>
      <c r="L123" s="479">
        <v>0</v>
      </c>
      <c r="M123" s="479">
        <v>0</v>
      </c>
    </row>
    <row r="124" spans="1:13">
      <c r="A124" s="794" t="s">
        <v>1473</v>
      </c>
      <c r="B124" s="479">
        <v>18</v>
      </c>
      <c r="C124" s="479">
        <v>0</v>
      </c>
      <c r="D124" s="479">
        <v>0</v>
      </c>
      <c r="E124" s="479">
        <v>2</v>
      </c>
      <c r="F124" s="479">
        <v>1</v>
      </c>
      <c r="G124" s="479">
        <v>3</v>
      </c>
      <c r="H124" s="479">
        <v>3</v>
      </c>
      <c r="I124" s="479">
        <v>3</v>
      </c>
      <c r="J124" s="479">
        <v>3</v>
      </c>
      <c r="K124" s="479">
        <v>3</v>
      </c>
      <c r="L124" s="479">
        <v>0</v>
      </c>
      <c r="M124" s="479">
        <v>0</v>
      </c>
    </row>
    <row r="125" spans="1:13">
      <c r="A125" s="794" t="s">
        <v>1472</v>
      </c>
      <c r="B125" s="479">
        <v>13</v>
      </c>
      <c r="C125" s="479">
        <v>0</v>
      </c>
      <c r="D125" s="479">
        <v>0</v>
      </c>
      <c r="E125" s="479">
        <v>0</v>
      </c>
      <c r="F125" s="479">
        <v>2</v>
      </c>
      <c r="G125" s="479">
        <v>3</v>
      </c>
      <c r="H125" s="479">
        <v>1</v>
      </c>
      <c r="I125" s="479">
        <v>3</v>
      </c>
      <c r="J125" s="479">
        <v>2</v>
      </c>
      <c r="K125" s="479">
        <v>2</v>
      </c>
      <c r="L125" s="479">
        <v>0</v>
      </c>
      <c r="M125" s="479">
        <v>0</v>
      </c>
    </row>
    <row r="126" spans="1:13">
      <c r="A126" s="794" t="s">
        <v>1471</v>
      </c>
      <c r="B126" s="479">
        <v>9</v>
      </c>
      <c r="C126" s="479">
        <v>0</v>
      </c>
      <c r="D126" s="479">
        <v>0</v>
      </c>
      <c r="E126" s="479">
        <v>1</v>
      </c>
      <c r="F126" s="479">
        <v>1</v>
      </c>
      <c r="G126" s="479">
        <v>2</v>
      </c>
      <c r="H126" s="479">
        <v>3</v>
      </c>
      <c r="I126" s="479">
        <v>1</v>
      </c>
      <c r="J126" s="479">
        <v>0</v>
      </c>
      <c r="K126" s="479">
        <v>1</v>
      </c>
      <c r="L126" s="479">
        <v>0</v>
      </c>
      <c r="M126" s="479">
        <v>0</v>
      </c>
    </row>
    <row r="127" spans="1:13">
      <c r="A127" s="794" t="s">
        <v>1470</v>
      </c>
      <c r="B127" s="479">
        <v>1</v>
      </c>
      <c r="C127" s="479">
        <v>0</v>
      </c>
      <c r="D127" s="479">
        <v>0</v>
      </c>
      <c r="E127" s="479">
        <v>0</v>
      </c>
      <c r="F127" s="479">
        <v>0</v>
      </c>
      <c r="G127" s="479">
        <v>1</v>
      </c>
      <c r="H127" s="479">
        <v>0</v>
      </c>
      <c r="I127" s="479">
        <v>0</v>
      </c>
      <c r="J127" s="479">
        <v>0</v>
      </c>
      <c r="K127" s="479">
        <v>0</v>
      </c>
      <c r="L127" s="479">
        <v>0</v>
      </c>
      <c r="M127" s="479">
        <v>0</v>
      </c>
    </row>
    <row r="128" spans="1:13">
      <c r="A128" s="794" t="s">
        <v>1469</v>
      </c>
      <c r="B128" s="479">
        <v>0</v>
      </c>
      <c r="C128" s="479">
        <v>0</v>
      </c>
      <c r="D128" s="479">
        <v>0</v>
      </c>
      <c r="E128" s="479">
        <v>0</v>
      </c>
      <c r="F128" s="479">
        <v>0</v>
      </c>
      <c r="G128" s="479">
        <v>0</v>
      </c>
      <c r="H128" s="479">
        <v>0</v>
      </c>
      <c r="I128" s="479">
        <v>0</v>
      </c>
      <c r="J128" s="479">
        <v>0</v>
      </c>
      <c r="K128" s="479">
        <v>0</v>
      </c>
      <c r="L128" s="479">
        <v>0</v>
      </c>
      <c r="M128" s="479">
        <v>0</v>
      </c>
    </row>
    <row r="129" spans="1:13">
      <c r="A129" s="794" t="s">
        <v>1535</v>
      </c>
      <c r="B129" s="479">
        <v>0</v>
      </c>
      <c r="C129" s="479">
        <v>0</v>
      </c>
      <c r="D129" s="479">
        <v>0</v>
      </c>
      <c r="E129" s="479">
        <v>0</v>
      </c>
      <c r="F129" s="479">
        <v>0</v>
      </c>
      <c r="G129" s="479">
        <v>0</v>
      </c>
      <c r="H129" s="479">
        <v>0</v>
      </c>
      <c r="I129" s="479">
        <v>0</v>
      </c>
      <c r="J129" s="479">
        <v>0</v>
      </c>
      <c r="K129" s="479">
        <v>0</v>
      </c>
      <c r="L129" s="479">
        <v>0</v>
      </c>
      <c r="M129" s="479">
        <v>0</v>
      </c>
    </row>
    <row r="130" spans="1:13">
      <c r="A130" s="407"/>
      <c r="B130" s="407"/>
      <c r="C130" s="407"/>
      <c r="D130" s="407"/>
      <c r="E130" s="407"/>
      <c r="F130" s="407"/>
      <c r="G130" s="407"/>
      <c r="H130" s="407"/>
      <c r="I130" s="407"/>
      <c r="J130" s="407"/>
      <c r="K130" s="407"/>
      <c r="L130" s="407"/>
      <c r="M130" s="407"/>
    </row>
    <row r="131" spans="1:13">
      <c r="A131" s="796" t="s">
        <v>165</v>
      </c>
      <c r="B131" s="480">
        <v>293</v>
      </c>
      <c r="C131" s="480">
        <v>0</v>
      </c>
      <c r="D131" s="480">
        <v>11</v>
      </c>
      <c r="E131" s="480">
        <v>44</v>
      </c>
      <c r="F131" s="480">
        <v>64</v>
      </c>
      <c r="G131" s="480">
        <v>55</v>
      </c>
      <c r="H131" s="480">
        <v>24</v>
      </c>
      <c r="I131" s="480">
        <v>22</v>
      </c>
      <c r="J131" s="480">
        <v>30</v>
      </c>
      <c r="K131" s="480">
        <v>38</v>
      </c>
      <c r="L131" s="480">
        <v>3</v>
      </c>
      <c r="M131" s="480">
        <v>1</v>
      </c>
    </row>
    <row r="132" spans="1:13">
      <c r="A132" s="794" t="s">
        <v>1477</v>
      </c>
      <c r="B132" s="479">
        <v>0</v>
      </c>
      <c r="C132" s="479">
        <v>0</v>
      </c>
      <c r="D132" s="479">
        <v>0</v>
      </c>
      <c r="E132" s="479">
        <v>0</v>
      </c>
      <c r="F132" s="479">
        <v>0</v>
      </c>
      <c r="G132" s="479">
        <v>0</v>
      </c>
      <c r="H132" s="479">
        <v>0</v>
      </c>
      <c r="I132" s="479">
        <v>0</v>
      </c>
      <c r="J132" s="479">
        <v>0</v>
      </c>
      <c r="K132" s="479">
        <v>0</v>
      </c>
      <c r="L132" s="479">
        <v>0</v>
      </c>
      <c r="M132" s="479">
        <v>0</v>
      </c>
    </row>
    <row r="133" spans="1:13">
      <c r="A133" s="794" t="s">
        <v>1476</v>
      </c>
      <c r="B133" s="479">
        <v>33</v>
      </c>
      <c r="C133" s="479">
        <v>0</v>
      </c>
      <c r="D133" s="479">
        <v>0</v>
      </c>
      <c r="E133" s="479">
        <v>5</v>
      </c>
      <c r="F133" s="479">
        <v>7</v>
      </c>
      <c r="G133" s="479">
        <v>10</v>
      </c>
      <c r="H133" s="479">
        <v>6</v>
      </c>
      <c r="I133" s="479">
        <v>1</v>
      </c>
      <c r="J133" s="479">
        <v>1</v>
      </c>
      <c r="K133" s="479">
        <v>2</v>
      </c>
      <c r="L133" s="479">
        <v>1</v>
      </c>
      <c r="M133" s="479">
        <v>0</v>
      </c>
    </row>
    <row r="134" spans="1:13">
      <c r="A134" s="794" t="s">
        <v>1475</v>
      </c>
      <c r="B134" s="479">
        <v>74</v>
      </c>
      <c r="C134" s="479">
        <v>0</v>
      </c>
      <c r="D134" s="479">
        <v>2</v>
      </c>
      <c r="E134" s="479">
        <v>11</v>
      </c>
      <c r="F134" s="479">
        <v>19</v>
      </c>
      <c r="G134" s="479">
        <v>17</v>
      </c>
      <c r="H134" s="479">
        <v>5</v>
      </c>
      <c r="I134" s="479">
        <v>6</v>
      </c>
      <c r="J134" s="479">
        <v>6</v>
      </c>
      <c r="K134" s="479">
        <v>7</v>
      </c>
      <c r="L134" s="479">
        <v>1</v>
      </c>
      <c r="M134" s="479">
        <v>0</v>
      </c>
    </row>
    <row r="135" spans="1:13">
      <c r="A135" s="794" t="s">
        <v>1474</v>
      </c>
      <c r="B135" s="479">
        <v>56</v>
      </c>
      <c r="C135" s="479">
        <v>0</v>
      </c>
      <c r="D135" s="479">
        <v>2</v>
      </c>
      <c r="E135" s="479">
        <v>6</v>
      </c>
      <c r="F135" s="479">
        <v>13</v>
      </c>
      <c r="G135" s="479">
        <v>11</v>
      </c>
      <c r="H135" s="479">
        <v>2</v>
      </c>
      <c r="I135" s="479">
        <v>5</v>
      </c>
      <c r="J135" s="479">
        <v>7</v>
      </c>
      <c r="K135" s="479">
        <v>8</v>
      </c>
      <c r="L135" s="479">
        <v>0</v>
      </c>
      <c r="M135" s="479">
        <v>1</v>
      </c>
    </row>
    <row r="136" spans="1:13">
      <c r="A136" s="794" t="s">
        <v>1473</v>
      </c>
      <c r="B136" s="479">
        <v>54</v>
      </c>
      <c r="C136" s="479">
        <v>0</v>
      </c>
      <c r="D136" s="479">
        <v>5</v>
      </c>
      <c r="E136" s="479">
        <v>8</v>
      </c>
      <c r="F136" s="479">
        <v>9</v>
      </c>
      <c r="G136" s="479">
        <v>6</v>
      </c>
      <c r="H136" s="479">
        <v>5</v>
      </c>
      <c r="I136" s="479">
        <v>2</v>
      </c>
      <c r="J136" s="479">
        <v>9</v>
      </c>
      <c r="K136" s="479">
        <v>9</v>
      </c>
      <c r="L136" s="479">
        <v>1</v>
      </c>
      <c r="M136" s="479">
        <v>0</v>
      </c>
    </row>
    <row r="137" spans="1:13">
      <c r="A137" s="794" t="s">
        <v>1472</v>
      </c>
      <c r="B137" s="479">
        <v>48</v>
      </c>
      <c r="C137" s="479">
        <v>0</v>
      </c>
      <c r="D137" s="479">
        <v>2</v>
      </c>
      <c r="E137" s="479">
        <v>10</v>
      </c>
      <c r="F137" s="479">
        <v>9</v>
      </c>
      <c r="G137" s="479">
        <v>6</v>
      </c>
      <c r="H137" s="479">
        <v>5</v>
      </c>
      <c r="I137" s="479">
        <v>5</v>
      </c>
      <c r="J137" s="479">
        <v>5</v>
      </c>
      <c r="K137" s="479">
        <v>6</v>
      </c>
      <c r="L137" s="479">
        <v>0</v>
      </c>
      <c r="M137" s="479">
        <v>0</v>
      </c>
    </row>
    <row r="138" spans="1:13">
      <c r="A138" s="794" t="s">
        <v>1471</v>
      </c>
      <c r="B138" s="479">
        <v>20</v>
      </c>
      <c r="C138" s="479">
        <v>0</v>
      </c>
      <c r="D138" s="479">
        <v>0</v>
      </c>
      <c r="E138" s="479">
        <v>4</v>
      </c>
      <c r="F138" s="479">
        <v>6</v>
      </c>
      <c r="G138" s="479">
        <v>2</v>
      </c>
      <c r="H138" s="479">
        <v>0</v>
      </c>
      <c r="I138" s="479">
        <v>3</v>
      </c>
      <c r="J138" s="479">
        <v>1</v>
      </c>
      <c r="K138" s="479">
        <v>4</v>
      </c>
      <c r="L138" s="479">
        <v>0</v>
      </c>
      <c r="M138" s="479">
        <v>0</v>
      </c>
    </row>
    <row r="139" spans="1:13">
      <c r="A139" s="794" t="s">
        <v>1470</v>
      </c>
      <c r="B139" s="479">
        <v>6</v>
      </c>
      <c r="C139" s="479">
        <v>0</v>
      </c>
      <c r="D139" s="479">
        <v>0</v>
      </c>
      <c r="E139" s="479">
        <v>0</v>
      </c>
      <c r="F139" s="479">
        <v>1</v>
      </c>
      <c r="G139" s="479">
        <v>3</v>
      </c>
      <c r="H139" s="479">
        <v>1</v>
      </c>
      <c r="I139" s="479">
        <v>0</v>
      </c>
      <c r="J139" s="479">
        <v>0</v>
      </c>
      <c r="K139" s="479">
        <v>1</v>
      </c>
      <c r="L139" s="479">
        <v>0</v>
      </c>
      <c r="M139" s="479">
        <v>0</v>
      </c>
    </row>
    <row r="140" spans="1:13">
      <c r="A140" s="794" t="s">
        <v>1469</v>
      </c>
      <c r="B140" s="479">
        <v>0</v>
      </c>
      <c r="C140" s="479">
        <v>0</v>
      </c>
      <c r="D140" s="479">
        <v>0</v>
      </c>
      <c r="E140" s="479">
        <v>0</v>
      </c>
      <c r="F140" s="479">
        <v>0</v>
      </c>
      <c r="G140" s="479">
        <v>0</v>
      </c>
      <c r="H140" s="479">
        <v>0</v>
      </c>
      <c r="I140" s="479">
        <v>0</v>
      </c>
      <c r="J140" s="479">
        <v>0</v>
      </c>
      <c r="K140" s="479">
        <v>0</v>
      </c>
      <c r="L140" s="479">
        <v>0</v>
      </c>
      <c r="M140" s="479">
        <v>0</v>
      </c>
    </row>
    <row r="141" spans="1:13">
      <c r="A141" s="794" t="s">
        <v>1535</v>
      </c>
      <c r="B141" s="479">
        <v>2</v>
      </c>
      <c r="C141" s="479">
        <v>0</v>
      </c>
      <c r="D141" s="479">
        <v>0</v>
      </c>
      <c r="E141" s="479">
        <v>0</v>
      </c>
      <c r="F141" s="479">
        <v>0</v>
      </c>
      <c r="G141" s="479">
        <v>0</v>
      </c>
      <c r="H141" s="479">
        <v>0</v>
      </c>
      <c r="I141" s="479">
        <v>0</v>
      </c>
      <c r="J141" s="479">
        <v>1</v>
      </c>
      <c r="K141" s="479">
        <v>1</v>
      </c>
      <c r="L141" s="479">
        <v>0</v>
      </c>
      <c r="M141" s="479">
        <v>0</v>
      </c>
    </row>
    <row r="142" spans="1:13">
      <c r="A142" s="407"/>
      <c r="B142" s="407"/>
      <c r="C142" s="407"/>
      <c r="D142" s="407"/>
      <c r="E142" s="407"/>
      <c r="F142" s="407"/>
      <c r="G142" s="407"/>
      <c r="H142" s="407"/>
      <c r="I142" s="407"/>
      <c r="J142" s="407"/>
      <c r="K142" s="407"/>
      <c r="L142" s="407"/>
      <c r="M142" s="407"/>
    </row>
    <row r="143" spans="1:13">
      <c r="A143" s="796" t="s">
        <v>166</v>
      </c>
      <c r="B143" s="480">
        <v>134</v>
      </c>
      <c r="C143" s="480">
        <v>0</v>
      </c>
      <c r="D143" s="480">
        <v>6</v>
      </c>
      <c r="E143" s="480">
        <v>12</v>
      </c>
      <c r="F143" s="480">
        <v>22</v>
      </c>
      <c r="G143" s="480">
        <v>21</v>
      </c>
      <c r="H143" s="480">
        <v>17</v>
      </c>
      <c r="I143" s="480">
        <v>12</v>
      </c>
      <c r="J143" s="480">
        <v>18</v>
      </c>
      <c r="K143" s="480">
        <v>22</v>
      </c>
      <c r="L143" s="480">
        <v>3</v>
      </c>
      <c r="M143" s="480">
        <v>1</v>
      </c>
    </row>
    <row r="144" spans="1:13">
      <c r="A144" s="794" t="s">
        <v>1477</v>
      </c>
      <c r="B144" s="479">
        <v>1</v>
      </c>
      <c r="C144" s="479">
        <v>0</v>
      </c>
      <c r="D144" s="479">
        <v>0</v>
      </c>
      <c r="E144" s="479">
        <v>0</v>
      </c>
      <c r="F144" s="479">
        <v>1</v>
      </c>
      <c r="G144" s="479">
        <v>0</v>
      </c>
      <c r="H144" s="479">
        <v>0</v>
      </c>
      <c r="I144" s="479">
        <v>0</v>
      </c>
      <c r="J144" s="479">
        <v>0</v>
      </c>
      <c r="K144" s="479">
        <v>0</v>
      </c>
      <c r="L144" s="479">
        <v>0</v>
      </c>
      <c r="M144" s="479">
        <v>0</v>
      </c>
    </row>
    <row r="145" spans="1:13">
      <c r="A145" s="794" t="s">
        <v>1476</v>
      </c>
      <c r="B145" s="479">
        <v>17</v>
      </c>
      <c r="C145" s="479">
        <v>0</v>
      </c>
      <c r="D145" s="479">
        <v>0</v>
      </c>
      <c r="E145" s="479">
        <v>1</v>
      </c>
      <c r="F145" s="479">
        <v>4</v>
      </c>
      <c r="G145" s="479">
        <v>3</v>
      </c>
      <c r="H145" s="479">
        <v>4</v>
      </c>
      <c r="I145" s="479">
        <v>1</v>
      </c>
      <c r="J145" s="479">
        <v>2</v>
      </c>
      <c r="K145" s="479">
        <v>2</v>
      </c>
      <c r="L145" s="479">
        <v>0</v>
      </c>
      <c r="M145" s="479">
        <v>0</v>
      </c>
    </row>
    <row r="146" spans="1:13">
      <c r="A146" s="794" t="s">
        <v>1475</v>
      </c>
      <c r="B146" s="479">
        <v>33</v>
      </c>
      <c r="C146" s="479">
        <v>0</v>
      </c>
      <c r="D146" s="479">
        <v>1</v>
      </c>
      <c r="E146" s="479">
        <v>5</v>
      </c>
      <c r="F146" s="479">
        <v>4</v>
      </c>
      <c r="G146" s="479">
        <v>7</v>
      </c>
      <c r="H146" s="479">
        <v>0</v>
      </c>
      <c r="I146" s="479">
        <v>4</v>
      </c>
      <c r="J146" s="479">
        <v>8</v>
      </c>
      <c r="K146" s="479">
        <v>2</v>
      </c>
      <c r="L146" s="479">
        <v>2</v>
      </c>
      <c r="M146" s="479">
        <v>0</v>
      </c>
    </row>
    <row r="147" spans="1:13">
      <c r="A147" s="794" t="s">
        <v>1474</v>
      </c>
      <c r="B147" s="479">
        <v>25</v>
      </c>
      <c r="C147" s="479">
        <v>0</v>
      </c>
      <c r="D147" s="479">
        <v>1</v>
      </c>
      <c r="E147" s="479">
        <v>0</v>
      </c>
      <c r="F147" s="479">
        <v>4</v>
      </c>
      <c r="G147" s="479">
        <v>6</v>
      </c>
      <c r="H147" s="479">
        <v>6</v>
      </c>
      <c r="I147" s="479">
        <v>1</v>
      </c>
      <c r="J147" s="479">
        <v>2</v>
      </c>
      <c r="K147" s="479">
        <v>4</v>
      </c>
      <c r="L147" s="479">
        <v>0</v>
      </c>
      <c r="M147" s="479">
        <v>1</v>
      </c>
    </row>
    <row r="148" spans="1:13">
      <c r="A148" s="794" t="s">
        <v>1473</v>
      </c>
      <c r="B148" s="479">
        <v>26</v>
      </c>
      <c r="C148" s="479">
        <v>0</v>
      </c>
      <c r="D148" s="479">
        <v>2</v>
      </c>
      <c r="E148" s="479">
        <v>2</v>
      </c>
      <c r="F148" s="479">
        <v>4</v>
      </c>
      <c r="G148" s="479">
        <v>4</v>
      </c>
      <c r="H148" s="479">
        <v>3</v>
      </c>
      <c r="I148" s="479">
        <v>2</v>
      </c>
      <c r="J148" s="479">
        <v>1</v>
      </c>
      <c r="K148" s="479">
        <v>8</v>
      </c>
      <c r="L148" s="479">
        <v>0</v>
      </c>
      <c r="M148" s="479">
        <v>0</v>
      </c>
    </row>
    <row r="149" spans="1:13">
      <c r="A149" s="794" t="s">
        <v>1472</v>
      </c>
      <c r="B149" s="479">
        <v>26</v>
      </c>
      <c r="C149" s="479">
        <v>0</v>
      </c>
      <c r="D149" s="479">
        <v>2</v>
      </c>
      <c r="E149" s="479">
        <v>2</v>
      </c>
      <c r="F149" s="479">
        <v>5</v>
      </c>
      <c r="G149" s="479">
        <v>0</v>
      </c>
      <c r="H149" s="479">
        <v>4</v>
      </c>
      <c r="I149" s="479">
        <v>3</v>
      </c>
      <c r="J149" s="479">
        <v>3</v>
      </c>
      <c r="K149" s="479">
        <v>6</v>
      </c>
      <c r="L149" s="479">
        <v>1</v>
      </c>
      <c r="M149" s="479">
        <v>0</v>
      </c>
    </row>
    <row r="150" spans="1:13">
      <c r="A150" s="794" t="s">
        <v>1471</v>
      </c>
      <c r="B150" s="479">
        <v>5</v>
      </c>
      <c r="C150" s="479">
        <v>0</v>
      </c>
      <c r="D150" s="479">
        <v>0</v>
      </c>
      <c r="E150" s="479">
        <v>1</v>
      </c>
      <c r="F150" s="479">
        <v>0</v>
      </c>
      <c r="G150" s="479">
        <v>1</v>
      </c>
      <c r="H150" s="479">
        <v>0</v>
      </c>
      <c r="I150" s="479">
        <v>1</v>
      </c>
      <c r="J150" s="479">
        <v>2</v>
      </c>
      <c r="K150" s="479">
        <v>0</v>
      </c>
      <c r="L150" s="479">
        <v>0</v>
      </c>
      <c r="M150" s="479">
        <v>0</v>
      </c>
    </row>
    <row r="151" spans="1:13">
      <c r="A151" s="794" t="s">
        <v>1470</v>
      </c>
      <c r="B151" s="479">
        <v>0</v>
      </c>
      <c r="C151" s="479">
        <v>0</v>
      </c>
      <c r="D151" s="479">
        <v>0</v>
      </c>
      <c r="E151" s="479">
        <v>0</v>
      </c>
      <c r="F151" s="479">
        <v>0</v>
      </c>
      <c r="G151" s="479">
        <v>0</v>
      </c>
      <c r="H151" s="479">
        <v>0</v>
      </c>
      <c r="I151" s="479">
        <v>0</v>
      </c>
      <c r="J151" s="479">
        <v>0</v>
      </c>
      <c r="K151" s="479">
        <v>0</v>
      </c>
      <c r="L151" s="479">
        <v>0</v>
      </c>
      <c r="M151" s="479">
        <v>0</v>
      </c>
    </row>
    <row r="152" spans="1:13">
      <c r="A152" s="794" t="s">
        <v>1469</v>
      </c>
      <c r="B152" s="479">
        <v>0</v>
      </c>
      <c r="C152" s="479">
        <v>0</v>
      </c>
      <c r="D152" s="479">
        <v>0</v>
      </c>
      <c r="E152" s="479">
        <v>0</v>
      </c>
      <c r="F152" s="479">
        <v>0</v>
      </c>
      <c r="G152" s="479">
        <v>0</v>
      </c>
      <c r="H152" s="479">
        <v>0</v>
      </c>
      <c r="I152" s="479">
        <v>0</v>
      </c>
      <c r="J152" s="479">
        <v>0</v>
      </c>
      <c r="K152" s="479">
        <v>0</v>
      </c>
      <c r="L152" s="479">
        <v>0</v>
      </c>
      <c r="M152" s="479">
        <v>0</v>
      </c>
    </row>
    <row r="153" spans="1:13">
      <c r="A153" s="794" t="s">
        <v>1535</v>
      </c>
      <c r="B153" s="479">
        <v>1</v>
      </c>
      <c r="C153" s="479">
        <v>0</v>
      </c>
      <c r="D153" s="479">
        <v>0</v>
      </c>
      <c r="E153" s="479">
        <v>1</v>
      </c>
      <c r="F153" s="479">
        <v>0</v>
      </c>
      <c r="G153" s="479">
        <v>0</v>
      </c>
      <c r="H153" s="479">
        <v>0</v>
      </c>
      <c r="I153" s="479">
        <v>0</v>
      </c>
      <c r="J153" s="479">
        <v>0</v>
      </c>
      <c r="K153" s="479">
        <v>0</v>
      </c>
      <c r="L153" s="479">
        <v>0</v>
      </c>
      <c r="M153" s="479">
        <v>0</v>
      </c>
    </row>
    <row r="154" spans="1:13">
      <c r="A154" s="407"/>
      <c r="B154" s="407"/>
      <c r="C154" s="407"/>
      <c r="D154" s="407"/>
      <c r="E154" s="407"/>
      <c r="F154" s="407"/>
      <c r="G154" s="407"/>
      <c r="H154" s="407"/>
      <c r="I154" s="407"/>
      <c r="J154" s="407"/>
      <c r="K154" s="407"/>
      <c r="L154" s="407"/>
      <c r="M154" s="407"/>
    </row>
    <row r="155" spans="1:13">
      <c r="A155" s="796" t="s">
        <v>167</v>
      </c>
      <c r="B155" s="480">
        <v>26</v>
      </c>
      <c r="C155" s="480">
        <v>0</v>
      </c>
      <c r="D155" s="480">
        <v>0</v>
      </c>
      <c r="E155" s="480">
        <v>1</v>
      </c>
      <c r="F155" s="480">
        <v>3</v>
      </c>
      <c r="G155" s="480">
        <v>6</v>
      </c>
      <c r="H155" s="480">
        <v>3</v>
      </c>
      <c r="I155" s="480">
        <v>5</v>
      </c>
      <c r="J155" s="480">
        <v>2</v>
      </c>
      <c r="K155" s="480">
        <v>5</v>
      </c>
      <c r="L155" s="480">
        <v>0</v>
      </c>
      <c r="M155" s="480">
        <v>1</v>
      </c>
    </row>
    <row r="156" spans="1:13">
      <c r="A156" s="794" t="s">
        <v>1477</v>
      </c>
      <c r="B156" s="479">
        <v>0</v>
      </c>
      <c r="C156" s="479">
        <v>0</v>
      </c>
      <c r="D156" s="479">
        <v>0</v>
      </c>
      <c r="E156" s="479">
        <v>0</v>
      </c>
      <c r="F156" s="479">
        <v>0</v>
      </c>
      <c r="G156" s="479">
        <v>0</v>
      </c>
      <c r="H156" s="479">
        <v>0</v>
      </c>
      <c r="I156" s="479">
        <v>0</v>
      </c>
      <c r="J156" s="479">
        <v>0</v>
      </c>
      <c r="K156" s="479">
        <v>0</v>
      </c>
      <c r="L156" s="479">
        <v>0</v>
      </c>
      <c r="M156" s="479">
        <v>0</v>
      </c>
    </row>
    <row r="157" spans="1:13">
      <c r="A157" s="794" t="s">
        <v>1476</v>
      </c>
      <c r="B157" s="479">
        <v>3</v>
      </c>
      <c r="C157" s="479">
        <v>0</v>
      </c>
      <c r="D157" s="479">
        <v>0</v>
      </c>
      <c r="E157" s="479">
        <v>0</v>
      </c>
      <c r="F157" s="479">
        <v>0</v>
      </c>
      <c r="G157" s="479">
        <v>1</v>
      </c>
      <c r="H157" s="479">
        <v>0</v>
      </c>
      <c r="I157" s="479">
        <v>1</v>
      </c>
      <c r="J157" s="479">
        <v>0</v>
      </c>
      <c r="K157" s="479">
        <v>1</v>
      </c>
      <c r="L157" s="479">
        <v>0</v>
      </c>
      <c r="M157" s="479">
        <v>0</v>
      </c>
    </row>
    <row r="158" spans="1:13">
      <c r="A158" s="794" t="s">
        <v>1475</v>
      </c>
      <c r="B158" s="479">
        <v>7</v>
      </c>
      <c r="C158" s="479">
        <v>0</v>
      </c>
      <c r="D158" s="479">
        <v>0</v>
      </c>
      <c r="E158" s="479">
        <v>0</v>
      </c>
      <c r="F158" s="479">
        <v>0</v>
      </c>
      <c r="G158" s="479">
        <v>4</v>
      </c>
      <c r="H158" s="479">
        <v>0</v>
      </c>
      <c r="I158" s="479">
        <v>1</v>
      </c>
      <c r="J158" s="479">
        <v>1</v>
      </c>
      <c r="K158" s="479">
        <v>1</v>
      </c>
      <c r="L158" s="479">
        <v>0</v>
      </c>
      <c r="M158" s="479">
        <v>0</v>
      </c>
    </row>
    <row r="159" spans="1:13">
      <c r="A159" s="794" t="s">
        <v>1474</v>
      </c>
      <c r="B159" s="479">
        <v>7</v>
      </c>
      <c r="C159" s="479">
        <v>0</v>
      </c>
      <c r="D159" s="479">
        <v>0</v>
      </c>
      <c r="E159" s="479">
        <v>0</v>
      </c>
      <c r="F159" s="479">
        <v>1</v>
      </c>
      <c r="G159" s="479">
        <v>1</v>
      </c>
      <c r="H159" s="479">
        <v>1</v>
      </c>
      <c r="I159" s="479">
        <v>2</v>
      </c>
      <c r="J159" s="479">
        <v>0</v>
      </c>
      <c r="K159" s="479">
        <v>2</v>
      </c>
      <c r="L159" s="479">
        <v>0</v>
      </c>
      <c r="M159" s="479">
        <v>0</v>
      </c>
    </row>
    <row r="160" spans="1:13">
      <c r="A160" s="794" t="s">
        <v>1473</v>
      </c>
      <c r="B160" s="479">
        <v>3</v>
      </c>
      <c r="C160" s="479">
        <v>0</v>
      </c>
      <c r="D160" s="479">
        <v>0</v>
      </c>
      <c r="E160" s="479">
        <v>1</v>
      </c>
      <c r="F160" s="479">
        <v>0</v>
      </c>
      <c r="G160" s="479">
        <v>0</v>
      </c>
      <c r="H160" s="479">
        <v>0</v>
      </c>
      <c r="I160" s="479">
        <v>0</v>
      </c>
      <c r="J160" s="479">
        <v>0</v>
      </c>
      <c r="K160" s="479">
        <v>1</v>
      </c>
      <c r="L160" s="479">
        <v>0</v>
      </c>
      <c r="M160" s="479">
        <v>1</v>
      </c>
    </row>
    <row r="161" spans="1:13">
      <c r="A161" s="794" t="s">
        <v>1472</v>
      </c>
      <c r="B161" s="479">
        <v>2</v>
      </c>
      <c r="C161" s="479">
        <v>0</v>
      </c>
      <c r="D161" s="479">
        <v>0</v>
      </c>
      <c r="E161" s="479">
        <v>0</v>
      </c>
      <c r="F161" s="479">
        <v>1</v>
      </c>
      <c r="G161" s="479">
        <v>0</v>
      </c>
      <c r="H161" s="479">
        <v>1</v>
      </c>
      <c r="I161" s="479">
        <v>0</v>
      </c>
      <c r="J161" s="479">
        <v>0</v>
      </c>
      <c r="K161" s="479">
        <v>0</v>
      </c>
      <c r="L161" s="479">
        <v>0</v>
      </c>
      <c r="M161" s="479">
        <v>0</v>
      </c>
    </row>
    <row r="162" spans="1:13">
      <c r="A162" s="794" t="s">
        <v>1471</v>
      </c>
      <c r="B162" s="479">
        <v>3</v>
      </c>
      <c r="C162" s="479">
        <v>0</v>
      </c>
      <c r="D162" s="479">
        <v>0</v>
      </c>
      <c r="E162" s="479">
        <v>0</v>
      </c>
      <c r="F162" s="479">
        <v>1</v>
      </c>
      <c r="G162" s="479">
        <v>0</v>
      </c>
      <c r="H162" s="479">
        <v>0</v>
      </c>
      <c r="I162" s="479">
        <v>1</v>
      </c>
      <c r="J162" s="479">
        <v>1</v>
      </c>
      <c r="K162" s="479">
        <v>0</v>
      </c>
      <c r="L162" s="479">
        <v>0</v>
      </c>
      <c r="M162" s="479">
        <v>0</v>
      </c>
    </row>
    <row r="163" spans="1:13">
      <c r="A163" s="794" t="s">
        <v>1470</v>
      </c>
      <c r="B163" s="479">
        <v>1</v>
      </c>
      <c r="C163" s="479">
        <v>0</v>
      </c>
      <c r="D163" s="479">
        <v>0</v>
      </c>
      <c r="E163" s="479">
        <v>0</v>
      </c>
      <c r="F163" s="479">
        <v>0</v>
      </c>
      <c r="G163" s="479">
        <v>0</v>
      </c>
      <c r="H163" s="479">
        <v>1</v>
      </c>
      <c r="I163" s="479">
        <v>0</v>
      </c>
      <c r="J163" s="479">
        <v>0</v>
      </c>
      <c r="K163" s="479">
        <v>0</v>
      </c>
      <c r="L163" s="479">
        <v>0</v>
      </c>
      <c r="M163" s="479">
        <v>0</v>
      </c>
    </row>
    <row r="164" spans="1:13">
      <c r="A164" s="794" t="s">
        <v>1469</v>
      </c>
      <c r="B164" s="479">
        <v>0</v>
      </c>
      <c r="C164" s="479">
        <v>0</v>
      </c>
      <c r="D164" s="479">
        <v>0</v>
      </c>
      <c r="E164" s="479">
        <v>0</v>
      </c>
      <c r="F164" s="479">
        <v>0</v>
      </c>
      <c r="G164" s="479">
        <v>0</v>
      </c>
      <c r="H164" s="479">
        <v>0</v>
      </c>
      <c r="I164" s="479">
        <v>0</v>
      </c>
      <c r="J164" s="479">
        <v>0</v>
      </c>
      <c r="K164" s="479">
        <v>0</v>
      </c>
      <c r="L164" s="479">
        <v>0</v>
      </c>
      <c r="M164" s="479">
        <v>0</v>
      </c>
    </row>
    <row r="165" spans="1:13">
      <c r="A165" s="794" t="s">
        <v>1535</v>
      </c>
      <c r="B165" s="479">
        <v>0</v>
      </c>
      <c r="C165" s="479">
        <v>0</v>
      </c>
      <c r="D165" s="479">
        <v>0</v>
      </c>
      <c r="E165" s="479">
        <v>0</v>
      </c>
      <c r="F165" s="479">
        <v>0</v>
      </c>
      <c r="G165" s="479">
        <v>0</v>
      </c>
      <c r="H165" s="479">
        <v>0</v>
      </c>
      <c r="I165" s="479">
        <v>0</v>
      </c>
      <c r="J165" s="479">
        <v>0</v>
      </c>
      <c r="K165" s="479">
        <v>0</v>
      </c>
      <c r="L165" s="479">
        <v>0</v>
      </c>
      <c r="M165" s="479">
        <v>0</v>
      </c>
    </row>
    <row r="166" spans="1:13">
      <c r="A166" s="407"/>
      <c r="B166" s="407"/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</row>
    <row r="167" spans="1:13">
      <c r="A167" s="796" t="s">
        <v>36</v>
      </c>
      <c r="B167" s="480">
        <v>94</v>
      </c>
      <c r="C167" s="480">
        <v>0</v>
      </c>
      <c r="D167" s="480">
        <v>13</v>
      </c>
      <c r="E167" s="480">
        <v>3</v>
      </c>
      <c r="F167" s="480">
        <v>10</v>
      </c>
      <c r="G167" s="480">
        <v>9</v>
      </c>
      <c r="H167" s="480">
        <v>12</v>
      </c>
      <c r="I167" s="480">
        <v>9</v>
      </c>
      <c r="J167" s="480">
        <v>11</v>
      </c>
      <c r="K167" s="480">
        <v>16</v>
      </c>
      <c r="L167" s="480">
        <v>2</v>
      </c>
      <c r="M167" s="480">
        <v>0</v>
      </c>
    </row>
    <row r="168" spans="1:13">
      <c r="A168" s="794" t="s">
        <v>1477</v>
      </c>
      <c r="B168" s="479">
        <v>2</v>
      </c>
      <c r="C168" s="479">
        <v>0</v>
      </c>
      <c r="D168" s="479">
        <v>1</v>
      </c>
      <c r="E168" s="479">
        <v>0</v>
      </c>
      <c r="F168" s="479">
        <v>0</v>
      </c>
      <c r="G168" s="479">
        <v>0</v>
      </c>
      <c r="H168" s="479">
        <v>0</v>
      </c>
      <c r="I168" s="479">
        <v>0</v>
      </c>
      <c r="J168" s="479">
        <v>0</v>
      </c>
      <c r="K168" s="479">
        <v>1</v>
      </c>
      <c r="L168" s="479">
        <v>0</v>
      </c>
      <c r="M168" s="479">
        <v>0</v>
      </c>
    </row>
    <row r="169" spans="1:13">
      <c r="A169" s="794" t="s">
        <v>1476</v>
      </c>
      <c r="B169" s="479">
        <v>13</v>
      </c>
      <c r="C169" s="479">
        <v>0</v>
      </c>
      <c r="D169" s="479">
        <v>2</v>
      </c>
      <c r="E169" s="479">
        <v>2</v>
      </c>
      <c r="F169" s="479">
        <v>3</v>
      </c>
      <c r="G169" s="479">
        <v>1</v>
      </c>
      <c r="H169" s="479">
        <v>2</v>
      </c>
      <c r="I169" s="479">
        <v>0</v>
      </c>
      <c r="J169" s="479">
        <v>1</v>
      </c>
      <c r="K169" s="479">
        <v>1</v>
      </c>
      <c r="L169" s="479">
        <v>1</v>
      </c>
      <c r="M169" s="479">
        <v>0</v>
      </c>
    </row>
    <row r="170" spans="1:13">
      <c r="A170" s="794" t="s">
        <v>1475</v>
      </c>
      <c r="B170" s="479">
        <v>34</v>
      </c>
      <c r="C170" s="479">
        <v>0</v>
      </c>
      <c r="D170" s="479">
        <v>3</v>
      </c>
      <c r="E170" s="479">
        <v>0</v>
      </c>
      <c r="F170" s="479">
        <v>2</v>
      </c>
      <c r="G170" s="479">
        <v>4</v>
      </c>
      <c r="H170" s="479">
        <v>6</v>
      </c>
      <c r="I170" s="479">
        <v>3</v>
      </c>
      <c r="J170" s="479">
        <v>6</v>
      </c>
      <c r="K170" s="479">
        <v>5</v>
      </c>
      <c r="L170" s="479">
        <v>0</v>
      </c>
      <c r="M170" s="479">
        <v>0</v>
      </c>
    </row>
    <row r="171" spans="1:13">
      <c r="A171" s="794" t="s">
        <v>1474</v>
      </c>
      <c r="B171" s="479">
        <v>16</v>
      </c>
      <c r="C171" s="479">
        <v>0</v>
      </c>
      <c r="D171" s="479">
        <v>3</v>
      </c>
      <c r="E171" s="479">
        <v>0</v>
      </c>
      <c r="F171" s="479">
        <v>3</v>
      </c>
      <c r="G171" s="479">
        <v>2</v>
      </c>
      <c r="H171" s="479">
        <v>2</v>
      </c>
      <c r="I171" s="479">
        <v>1</v>
      </c>
      <c r="J171" s="479">
        <v>0</v>
      </c>
      <c r="K171" s="479">
        <v>3</v>
      </c>
      <c r="L171" s="479">
        <v>0</v>
      </c>
      <c r="M171" s="479">
        <v>0</v>
      </c>
    </row>
    <row r="172" spans="1:13">
      <c r="A172" s="794" t="s">
        <v>1473</v>
      </c>
      <c r="B172" s="479">
        <v>13</v>
      </c>
      <c r="C172" s="479">
        <v>0</v>
      </c>
      <c r="D172" s="479">
        <v>0</v>
      </c>
      <c r="E172" s="479">
        <v>0</v>
      </c>
      <c r="F172" s="479">
        <v>2</v>
      </c>
      <c r="G172" s="479">
        <v>1</v>
      </c>
      <c r="H172" s="479">
        <v>0</v>
      </c>
      <c r="I172" s="479">
        <v>1</v>
      </c>
      <c r="J172" s="479">
        <v>4</v>
      </c>
      <c r="K172" s="479">
        <v>2</v>
      </c>
      <c r="L172" s="479">
        <v>1</v>
      </c>
      <c r="M172" s="479">
        <v>0</v>
      </c>
    </row>
    <row r="173" spans="1:13">
      <c r="A173" s="794" t="s">
        <v>1472</v>
      </c>
      <c r="B173" s="479">
        <v>11</v>
      </c>
      <c r="C173" s="479">
        <v>0</v>
      </c>
      <c r="D173" s="479">
        <v>2</v>
      </c>
      <c r="E173" s="479">
        <v>1</v>
      </c>
      <c r="F173" s="479">
        <v>0</v>
      </c>
      <c r="G173" s="479">
        <v>1</v>
      </c>
      <c r="H173" s="479">
        <v>2</v>
      </c>
      <c r="I173" s="479">
        <v>2</v>
      </c>
      <c r="J173" s="479">
        <v>0</v>
      </c>
      <c r="K173" s="479">
        <v>3</v>
      </c>
      <c r="L173" s="479">
        <v>0</v>
      </c>
      <c r="M173" s="479">
        <v>0</v>
      </c>
    </row>
    <row r="174" spans="1:13">
      <c r="A174" s="794" t="s">
        <v>1471</v>
      </c>
      <c r="B174" s="479">
        <v>4</v>
      </c>
      <c r="C174" s="479">
        <v>0</v>
      </c>
      <c r="D174" s="479">
        <v>1</v>
      </c>
      <c r="E174" s="479">
        <v>0</v>
      </c>
      <c r="F174" s="479">
        <v>0</v>
      </c>
      <c r="G174" s="479">
        <v>0</v>
      </c>
      <c r="H174" s="479">
        <v>0</v>
      </c>
      <c r="I174" s="479">
        <v>2</v>
      </c>
      <c r="J174" s="479">
        <v>0</v>
      </c>
      <c r="K174" s="479">
        <v>1</v>
      </c>
      <c r="L174" s="479">
        <v>0</v>
      </c>
      <c r="M174" s="479">
        <v>0</v>
      </c>
    </row>
    <row r="175" spans="1:13">
      <c r="A175" s="794" t="s">
        <v>1470</v>
      </c>
      <c r="B175" s="479">
        <v>0</v>
      </c>
      <c r="C175" s="479">
        <v>0</v>
      </c>
      <c r="D175" s="479">
        <v>0</v>
      </c>
      <c r="E175" s="479">
        <v>0</v>
      </c>
      <c r="F175" s="479">
        <v>0</v>
      </c>
      <c r="G175" s="479">
        <v>0</v>
      </c>
      <c r="H175" s="479">
        <v>0</v>
      </c>
      <c r="I175" s="479">
        <v>0</v>
      </c>
      <c r="J175" s="479">
        <v>0</v>
      </c>
      <c r="K175" s="479">
        <v>0</v>
      </c>
      <c r="L175" s="479">
        <v>0</v>
      </c>
      <c r="M175" s="479">
        <v>0</v>
      </c>
    </row>
    <row r="176" spans="1:13">
      <c r="A176" s="794" t="s">
        <v>1469</v>
      </c>
      <c r="B176" s="479">
        <v>0</v>
      </c>
      <c r="C176" s="479">
        <v>0</v>
      </c>
      <c r="D176" s="479">
        <v>0</v>
      </c>
      <c r="E176" s="479">
        <v>0</v>
      </c>
      <c r="F176" s="479">
        <v>0</v>
      </c>
      <c r="G176" s="479">
        <v>0</v>
      </c>
      <c r="H176" s="479">
        <v>0</v>
      </c>
      <c r="I176" s="479">
        <v>0</v>
      </c>
      <c r="J176" s="479">
        <v>0</v>
      </c>
      <c r="K176" s="479">
        <v>0</v>
      </c>
      <c r="L176" s="479">
        <v>0</v>
      </c>
      <c r="M176" s="479">
        <v>0</v>
      </c>
    </row>
    <row r="177" spans="1:13">
      <c r="A177" s="794" t="s">
        <v>1535</v>
      </c>
      <c r="B177" s="479">
        <v>1</v>
      </c>
      <c r="C177" s="479">
        <v>0</v>
      </c>
      <c r="D177" s="479">
        <v>1</v>
      </c>
      <c r="E177" s="479">
        <v>0</v>
      </c>
      <c r="F177" s="479">
        <v>0</v>
      </c>
      <c r="G177" s="479">
        <v>0</v>
      </c>
      <c r="H177" s="479">
        <v>0</v>
      </c>
      <c r="I177" s="479">
        <v>0</v>
      </c>
      <c r="J177" s="479">
        <v>0</v>
      </c>
      <c r="K177" s="479">
        <v>0</v>
      </c>
      <c r="L177" s="479">
        <v>0</v>
      </c>
      <c r="M177" s="479">
        <v>0</v>
      </c>
    </row>
    <row r="178" spans="1:13">
      <c r="A178" s="407"/>
      <c r="B178" s="407"/>
      <c r="C178" s="407"/>
      <c r="D178" s="407"/>
      <c r="E178" s="407"/>
      <c r="F178" s="407"/>
      <c r="G178" s="407"/>
      <c r="H178" s="407"/>
      <c r="I178" s="407"/>
      <c r="J178" s="407"/>
      <c r="K178" s="407"/>
      <c r="L178" s="407"/>
      <c r="M178" s="407"/>
    </row>
    <row r="179" spans="1:13">
      <c r="A179" s="796" t="s">
        <v>168</v>
      </c>
      <c r="B179" s="480">
        <v>11</v>
      </c>
      <c r="C179" s="480">
        <v>0</v>
      </c>
      <c r="D179" s="480">
        <v>0</v>
      </c>
      <c r="E179" s="480">
        <v>0</v>
      </c>
      <c r="F179" s="480">
        <v>0</v>
      </c>
      <c r="G179" s="480">
        <v>2</v>
      </c>
      <c r="H179" s="480">
        <v>1</v>
      </c>
      <c r="I179" s="480">
        <v>2</v>
      </c>
      <c r="J179" s="480">
        <v>4</v>
      </c>
      <c r="K179" s="480">
        <v>2</v>
      </c>
      <c r="L179" s="480">
        <v>0</v>
      </c>
      <c r="M179" s="480">
        <v>0</v>
      </c>
    </row>
    <row r="180" spans="1:13">
      <c r="A180" s="794" t="s">
        <v>1477</v>
      </c>
      <c r="B180" s="479">
        <v>0</v>
      </c>
      <c r="C180" s="479">
        <v>0</v>
      </c>
      <c r="D180" s="479">
        <v>0</v>
      </c>
      <c r="E180" s="479">
        <v>0</v>
      </c>
      <c r="F180" s="479">
        <v>0</v>
      </c>
      <c r="G180" s="479">
        <v>0</v>
      </c>
      <c r="H180" s="479">
        <v>0</v>
      </c>
      <c r="I180" s="479">
        <v>0</v>
      </c>
      <c r="J180" s="479">
        <v>0</v>
      </c>
      <c r="K180" s="479">
        <v>0</v>
      </c>
      <c r="L180" s="479">
        <v>0</v>
      </c>
      <c r="M180" s="479">
        <v>0</v>
      </c>
    </row>
    <row r="181" spans="1:13">
      <c r="A181" s="794" t="s">
        <v>1476</v>
      </c>
      <c r="B181" s="479">
        <v>2</v>
      </c>
      <c r="C181" s="479">
        <v>0</v>
      </c>
      <c r="D181" s="479">
        <v>0</v>
      </c>
      <c r="E181" s="479">
        <v>0</v>
      </c>
      <c r="F181" s="479">
        <v>0</v>
      </c>
      <c r="G181" s="479">
        <v>1</v>
      </c>
      <c r="H181" s="479">
        <v>0</v>
      </c>
      <c r="I181" s="479">
        <v>1</v>
      </c>
      <c r="J181" s="479">
        <v>0</v>
      </c>
      <c r="K181" s="479">
        <v>0</v>
      </c>
      <c r="L181" s="479">
        <v>0</v>
      </c>
      <c r="M181" s="479">
        <v>0</v>
      </c>
    </row>
    <row r="182" spans="1:13">
      <c r="A182" s="794" t="s">
        <v>1475</v>
      </c>
      <c r="B182" s="479">
        <v>2</v>
      </c>
      <c r="C182" s="479">
        <v>0</v>
      </c>
      <c r="D182" s="479">
        <v>0</v>
      </c>
      <c r="E182" s="479">
        <v>0</v>
      </c>
      <c r="F182" s="479">
        <v>0</v>
      </c>
      <c r="G182" s="479">
        <v>0</v>
      </c>
      <c r="H182" s="479">
        <v>0</v>
      </c>
      <c r="I182" s="479">
        <v>1</v>
      </c>
      <c r="J182" s="479">
        <v>0</v>
      </c>
      <c r="K182" s="479">
        <v>1</v>
      </c>
      <c r="L182" s="479">
        <v>0</v>
      </c>
      <c r="M182" s="479">
        <v>0</v>
      </c>
    </row>
    <row r="183" spans="1:13">
      <c r="A183" s="794" t="s">
        <v>1474</v>
      </c>
      <c r="B183" s="479">
        <v>2</v>
      </c>
      <c r="C183" s="479">
        <v>0</v>
      </c>
      <c r="D183" s="479">
        <v>0</v>
      </c>
      <c r="E183" s="479">
        <v>0</v>
      </c>
      <c r="F183" s="479">
        <v>0</v>
      </c>
      <c r="G183" s="479">
        <v>0</v>
      </c>
      <c r="H183" s="479">
        <v>1</v>
      </c>
      <c r="I183" s="479">
        <v>0</v>
      </c>
      <c r="J183" s="479">
        <v>1</v>
      </c>
      <c r="K183" s="479">
        <v>0</v>
      </c>
      <c r="L183" s="479">
        <v>0</v>
      </c>
      <c r="M183" s="479">
        <v>0</v>
      </c>
    </row>
    <row r="184" spans="1:13">
      <c r="A184" s="794" t="s">
        <v>1473</v>
      </c>
      <c r="B184" s="479">
        <v>3</v>
      </c>
      <c r="C184" s="479">
        <v>0</v>
      </c>
      <c r="D184" s="479">
        <v>0</v>
      </c>
      <c r="E184" s="479">
        <v>0</v>
      </c>
      <c r="F184" s="479">
        <v>0</v>
      </c>
      <c r="G184" s="479">
        <v>1</v>
      </c>
      <c r="H184" s="479">
        <v>0</v>
      </c>
      <c r="I184" s="479">
        <v>0</v>
      </c>
      <c r="J184" s="479">
        <v>2</v>
      </c>
      <c r="K184" s="479">
        <v>0</v>
      </c>
      <c r="L184" s="479">
        <v>0</v>
      </c>
      <c r="M184" s="479">
        <v>0</v>
      </c>
    </row>
    <row r="185" spans="1:13">
      <c r="A185" s="794" t="s">
        <v>1472</v>
      </c>
      <c r="B185" s="479">
        <v>0</v>
      </c>
      <c r="C185" s="479">
        <v>0</v>
      </c>
      <c r="D185" s="479">
        <v>0</v>
      </c>
      <c r="E185" s="479">
        <v>0</v>
      </c>
      <c r="F185" s="479">
        <v>0</v>
      </c>
      <c r="G185" s="479">
        <v>0</v>
      </c>
      <c r="H185" s="479">
        <v>0</v>
      </c>
      <c r="I185" s="479">
        <v>0</v>
      </c>
      <c r="J185" s="479">
        <v>0</v>
      </c>
      <c r="K185" s="479">
        <v>0</v>
      </c>
      <c r="L185" s="479">
        <v>0</v>
      </c>
      <c r="M185" s="479">
        <v>0</v>
      </c>
    </row>
    <row r="186" spans="1:13">
      <c r="A186" s="794" t="s">
        <v>1471</v>
      </c>
      <c r="B186" s="479">
        <v>2</v>
      </c>
      <c r="C186" s="479">
        <v>0</v>
      </c>
      <c r="D186" s="479">
        <v>0</v>
      </c>
      <c r="E186" s="479">
        <v>0</v>
      </c>
      <c r="F186" s="479">
        <v>0</v>
      </c>
      <c r="G186" s="479">
        <v>0</v>
      </c>
      <c r="H186" s="479">
        <v>0</v>
      </c>
      <c r="I186" s="479">
        <v>0</v>
      </c>
      <c r="J186" s="479">
        <v>1</v>
      </c>
      <c r="K186" s="479">
        <v>1</v>
      </c>
      <c r="L186" s="479">
        <v>0</v>
      </c>
      <c r="M186" s="479">
        <v>0</v>
      </c>
    </row>
    <row r="187" spans="1:13">
      <c r="A187" s="794" t="s">
        <v>1470</v>
      </c>
      <c r="B187" s="479">
        <v>0</v>
      </c>
      <c r="C187" s="479">
        <v>0</v>
      </c>
      <c r="D187" s="479">
        <v>0</v>
      </c>
      <c r="E187" s="479">
        <v>0</v>
      </c>
      <c r="F187" s="479">
        <v>0</v>
      </c>
      <c r="G187" s="479">
        <v>0</v>
      </c>
      <c r="H187" s="479">
        <v>0</v>
      </c>
      <c r="I187" s="479">
        <v>0</v>
      </c>
      <c r="J187" s="479">
        <v>0</v>
      </c>
      <c r="K187" s="479">
        <v>0</v>
      </c>
      <c r="L187" s="479">
        <v>0</v>
      </c>
      <c r="M187" s="479">
        <v>0</v>
      </c>
    </row>
    <row r="188" spans="1:13">
      <c r="A188" s="794" t="s">
        <v>1469</v>
      </c>
      <c r="B188" s="479">
        <v>0</v>
      </c>
      <c r="C188" s="479">
        <v>0</v>
      </c>
      <c r="D188" s="479">
        <v>0</v>
      </c>
      <c r="E188" s="479">
        <v>0</v>
      </c>
      <c r="F188" s="479">
        <v>0</v>
      </c>
      <c r="G188" s="479">
        <v>0</v>
      </c>
      <c r="H188" s="479">
        <v>0</v>
      </c>
      <c r="I188" s="479">
        <v>0</v>
      </c>
      <c r="J188" s="479">
        <v>0</v>
      </c>
      <c r="K188" s="479">
        <v>0</v>
      </c>
      <c r="L188" s="479">
        <v>0</v>
      </c>
      <c r="M188" s="479">
        <v>0</v>
      </c>
    </row>
    <row r="189" spans="1:13">
      <c r="A189" s="794" t="s">
        <v>1535</v>
      </c>
      <c r="B189" s="479">
        <v>0</v>
      </c>
      <c r="C189" s="479">
        <v>0</v>
      </c>
      <c r="D189" s="479">
        <v>0</v>
      </c>
      <c r="E189" s="479">
        <v>0</v>
      </c>
      <c r="F189" s="479">
        <v>0</v>
      </c>
      <c r="G189" s="479">
        <v>0</v>
      </c>
      <c r="H189" s="479">
        <v>0</v>
      </c>
      <c r="I189" s="479">
        <v>0</v>
      </c>
      <c r="J189" s="479">
        <v>0</v>
      </c>
      <c r="K189" s="479">
        <v>0</v>
      </c>
      <c r="L189" s="479">
        <v>0</v>
      </c>
      <c r="M189" s="479">
        <v>0</v>
      </c>
    </row>
    <row r="190" spans="1:13">
      <c r="A190" s="407"/>
      <c r="B190" s="407"/>
      <c r="C190" s="407"/>
      <c r="D190" s="407"/>
      <c r="E190" s="407"/>
      <c r="F190" s="407"/>
      <c r="G190" s="407"/>
      <c r="H190" s="407"/>
      <c r="I190" s="407"/>
      <c r="J190" s="407"/>
      <c r="K190" s="407"/>
      <c r="L190" s="407"/>
      <c r="M190" s="407"/>
    </row>
    <row r="191" spans="1:13">
      <c r="A191" s="796" t="s">
        <v>169</v>
      </c>
      <c r="B191" s="480">
        <v>20</v>
      </c>
      <c r="C191" s="480">
        <v>0</v>
      </c>
      <c r="D191" s="480">
        <v>0</v>
      </c>
      <c r="E191" s="480">
        <v>4</v>
      </c>
      <c r="F191" s="480">
        <v>6</v>
      </c>
      <c r="G191" s="480">
        <v>6</v>
      </c>
      <c r="H191" s="480">
        <v>1</v>
      </c>
      <c r="I191" s="480">
        <v>1</v>
      </c>
      <c r="J191" s="480">
        <v>0</v>
      </c>
      <c r="K191" s="480">
        <v>1</v>
      </c>
      <c r="L191" s="480">
        <v>1</v>
      </c>
      <c r="M191" s="480">
        <v>0</v>
      </c>
    </row>
    <row r="192" spans="1:13">
      <c r="A192" s="794" t="s">
        <v>1477</v>
      </c>
      <c r="B192" s="479">
        <v>0</v>
      </c>
      <c r="C192" s="479">
        <v>0</v>
      </c>
      <c r="D192" s="479">
        <v>0</v>
      </c>
      <c r="E192" s="479">
        <v>0</v>
      </c>
      <c r="F192" s="479">
        <v>0</v>
      </c>
      <c r="G192" s="479">
        <v>0</v>
      </c>
      <c r="H192" s="479">
        <v>0</v>
      </c>
      <c r="I192" s="479">
        <v>0</v>
      </c>
      <c r="J192" s="479">
        <v>0</v>
      </c>
      <c r="K192" s="479">
        <v>0</v>
      </c>
      <c r="L192" s="479">
        <v>0</v>
      </c>
      <c r="M192" s="479">
        <v>0</v>
      </c>
    </row>
    <row r="193" spans="1:13">
      <c r="A193" s="794" t="s">
        <v>1476</v>
      </c>
      <c r="B193" s="479">
        <v>0</v>
      </c>
      <c r="C193" s="479">
        <v>0</v>
      </c>
      <c r="D193" s="479">
        <v>0</v>
      </c>
      <c r="E193" s="479">
        <v>0</v>
      </c>
      <c r="F193" s="479">
        <v>0</v>
      </c>
      <c r="G193" s="479">
        <v>0</v>
      </c>
      <c r="H193" s="479">
        <v>0</v>
      </c>
      <c r="I193" s="479">
        <v>0</v>
      </c>
      <c r="J193" s="479">
        <v>0</v>
      </c>
      <c r="K193" s="479">
        <v>0</v>
      </c>
      <c r="L193" s="479">
        <v>0</v>
      </c>
      <c r="M193" s="479">
        <v>0</v>
      </c>
    </row>
    <row r="194" spans="1:13">
      <c r="A194" s="794" t="s">
        <v>1475</v>
      </c>
      <c r="B194" s="479">
        <v>2</v>
      </c>
      <c r="C194" s="479">
        <v>0</v>
      </c>
      <c r="D194" s="479">
        <v>0</v>
      </c>
      <c r="E194" s="479">
        <v>0</v>
      </c>
      <c r="F194" s="479">
        <v>1</v>
      </c>
      <c r="G194" s="479">
        <v>0</v>
      </c>
      <c r="H194" s="479">
        <v>0</v>
      </c>
      <c r="I194" s="479">
        <v>1</v>
      </c>
      <c r="J194" s="479">
        <v>0</v>
      </c>
      <c r="K194" s="479">
        <v>0</v>
      </c>
      <c r="L194" s="479">
        <v>0</v>
      </c>
      <c r="M194" s="479">
        <v>0</v>
      </c>
    </row>
    <row r="195" spans="1:13">
      <c r="A195" s="794" t="s">
        <v>1474</v>
      </c>
      <c r="B195" s="479">
        <v>7</v>
      </c>
      <c r="C195" s="479">
        <v>0</v>
      </c>
      <c r="D195" s="479">
        <v>0</v>
      </c>
      <c r="E195" s="479">
        <v>1</v>
      </c>
      <c r="F195" s="479">
        <v>3</v>
      </c>
      <c r="G195" s="479">
        <v>3</v>
      </c>
      <c r="H195" s="479">
        <v>0</v>
      </c>
      <c r="I195" s="479">
        <v>0</v>
      </c>
      <c r="J195" s="479">
        <v>0</v>
      </c>
      <c r="K195" s="479">
        <v>0</v>
      </c>
      <c r="L195" s="479">
        <v>0</v>
      </c>
      <c r="M195" s="479">
        <v>0</v>
      </c>
    </row>
    <row r="196" spans="1:13">
      <c r="A196" s="794" t="s">
        <v>1473</v>
      </c>
      <c r="B196" s="479">
        <v>5</v>
      </c>
      <c r="C196" s="479">
        <v>0</v>
      </c>
      <c r="D196" s="479">
        <v>0</v>
      </c>
      <c r="E196" s="479">
        <v>1</v>
      </c>
      <c r="F196" s="479">
        <v>1</v>
      </c>
      <c r="G196" s="479">
        <v>2</v>
      </c>
      <c r="H196" s="479">
        <v>0</v>
      </c>
      <c r="I196" s="479">
        <v>0</v>
      </c>
      <c r="J196" s="479">
        <v>0</v>
      </c>
      <c r="K196" s="479">
        <v>0</v>
      </c>
      <c r="L196" s="479">
        <v>1</v>
      </c>
      <c r="M196" s="479">
        <v>0</v>
      </c>
    </row>
    <row r="197" spans="1:13">
      <c r="A197" s="794" t="s">
        <v>1472</v>
      </c>
      <c r="B197" s="479">
        <v>1</v>
      </c>
      <c r="C197" s="479">
        <v>0</v>
      </c>
      <c r="D197" s="479">
        <v>0</v>
      </c>
      <c r="E197" s="479">
        <v>1</v>
      </c>
      <c r="F197" s="479">
        <v>0</v>
      </c>
      <c r="G197" s="479">
        <v>0</v>
      </c>
      <c r="H197" s="479">
        <v>0</v>
      </c>
      <c r="I197" s="479">
        <v>0</v>
      </c>
      <c r="J197" s="479">
        <v>0</v>
      </c>
      <c r="K197" s="479">
        <v>0</v>
      </c>
      <c r="L197" s="479">
        <v>0</v>
      </c>
      <c r="M197" s="479">
        <v>0</v>
      </c>
    </row>
    <row r="198" spans="1:13">
      <c r="A198" s="794" t="s">
        <v>1471</v>
      </c>
      <c r="B198" s="479">
        <v>4</v>
      </c>
      <c r="C198" s="479">
        <v>0</v>
      </c>
      <c r="D198" s="479">
        <v>0</v>
      </c>
      <c r="E198" s="479">
        <v>1</v>
      </c>
      <c r="F198" s="479">
        <v>1</v>
      </c>
      <c r="G198" s="479">
        <v>1</v>
      </c>
      <c r="H198" s="479">
        <v>1</v>
      </c>
      <c r="I198" s="479">
        <v>0</v>
      </c>
      <c r="J198" s="479">
        <v>0</v>
      </c>
      <c r="K198" s="479">
        <v>0</v>
      </c>
      <c r="L198" s="479">
        <v>0</v>
      </c>
      <c r="M198" s="479">
        <v>0</v>
      </c>
    </row>
    <row r="199" spans="1:13">
      <c r="A199" s="794" t="s">
        <v>1470</v>
      </c>
      <c r="B199" s="479">
        <v>0</v>
      </c>
      <c r="C199" s="479">
        <v>0</v>
      </c>
      <c r="D199" s="479">
        <v>0</v>
      </c>
      <c r="E199" s="479">
        <v>0</v>
      </c>
      <c r="F199" s="479">
        <v>0</v>
      </c>
      <c r="G199" s="479">
        <v>0</v>
      </c>
      <c r="H199" s="479">
        <v>0</v>
      </c>
      <c r="I199" s="479">
        <v>0</v>
      </c>
      <c r="J199" s="479">
        <v>0</v>
      </c>
      <c r="K199" s="479">
        <v>0</v>
      </c>
      <c r="L199" s="479">
        <v>0</v>
      </c>
      <c r="M199" s="479">
        <v>0</v>
      </c>
    </row>
    <row r="200" spans="1:13">
      <c r="A200" s="794" t="s">
        <v>1469</v>
      </c>
      <c r="B200" s="479">
        <v>1</v>
      </c>
      <c r="C200" s="479">
        <v>0</v>
      </c>
      <c r="D200" s="479">
        <v>0</v>
      </c>
      <c r="E200" s="479">
        <v>0</v>
      </c>
      <c r="F200" s="479">
        <v>0</v>
      </c>
      <c r="G200" s="479">
        <v>0</v>
      </c>
      <c r="H200" s="479">
        <v>0</v>
      </c>
      <c r="I200" s="479">
        <v>0</v>
      </c>
      <c r="J200" s="479">
        <v>0</v>
      </c>
      <c r="K200" s="479">
        <v>1</v>
      </c>
      <c r="L200" s="479">
        <v>0</v>
      </c>
      <c r="M200" s="479">
        <v>0</v>
      </c>
    </row>
    <row r="201" spans="1:13">
      <c r="A201" s="794" t="s">
        <v>1535</v>
      </c>
      <c r="B201" s="479">
        <v>0</v>
      </c>
      <c r="C201" s="479">
        <v>0</v>
      </c>
      <c r="D201" s="479">
        <v>0</v>
      </c>
      <c r="E201" s="479">
        <v>0</v>
      </c>
      <c r="F201" s="479">
        <v>0</v>
      </c>
      <c r="G201" s="479">
        <v>0</v>
      </c>
      <c r="H201" s="479">
        <v>0</v>
      </c>
      <c r="I201" s="479">
        <v>0</v>
      </c>
      <c r="J201" s="479">
        <v>0</v>
      </c>
      <c r="K201" s="479">
        <v>0</v>
      </c>
      <c r="L201" s="479">
        <v>0</v>
      </c>
      <c r="M201" s="479">
        <v>0</v>
      </c>
    </row>
    <row r="202" spans="1:13">
      <c r="A202" s="407"/>
      <c r="B202" s="407"/>
      <c r="C202" s="407"/>
      <c r="D202" s="407"/>
      <c r="E202" s="407"/>
      <c r="F202" s="407"/>
      <c r="G202" s="407"/>
      <c r="H202" s="407"/>
      <c r="I202" s="407"/>
      <c r="J202" s="407"/>
      <c r="K202" s="407"/>
      <c r="L202" s="407"/>
      <c r="M202" s="407"/>
    </row>
    <row r="203" spans="1:13">
      <c r="A203" s="869" t="s">
        <v>4082</v>
      </c>
      <c r="B203" s="407"/>
      <c r="C203" s="407"/>
      <c r="D203" s="407"/>
      <c r="E203" s="407"/>
      <c r="F203" s="407"/>
      <c r="G203" s="407"/>
      <c r="H203" s="407"/>
      <c r="I203" s="407"/>
      <c r="J203" s="407"/>
      <c r="K203" s="407"/>
      <c r="L203" s="407"/>
      <c r="M203" s="407"/>
    </row>
  </sheetData>
  <mergeCells count="4">
    <mergeCell ref="B2:M2"/>
    <mergeCell ref="B3:M3"/>
    <mergeCell ref="B5:M5"/>
    <mergeCell ref="C7:L7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54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Hoja109">
    <outlinePr summaryBelow="0" summaryRight="0"/>
  </sheetPr>
  <dimension ref="A1:F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2.6640625" style="35" customWidth="1"/>
    <col min="2" max="2" width="8.109375" style="35" customWidth="1"/>
    <col min="3" max="3" width="15.88671875" style="35" customWidth="1"/>
    <col min="4" max="4" width="14.33203125" style="35" customWidth="1"/>
    <col min="5" max="5" width="15.77734375" style="35" customWidth="1"/>
    <col min="6" max="256" width="8.88671875" style="35"/>
    <col min="257" max="257" width="22.6640625" style="35" customWidth="1"/>
    <col min="258" max="258" width="8.109375" style="35" customWidth="1"/>
    <col min="259" max="259" width="12.109375" style="35" customWidth="1"/>
    <col min="260" max="260" width="11" style="35" customWidth="1"/>
    <col min="261" max="261" width="13.6640625" style="35" bestFit="1" customWidth="1"/>
    <col min="262" max="512" width="8.88671875" style="35"/>
    <col min="513" max="513" width="22.6640625" style="35" customWidth="1"/>
    <col min="514" max="514" width="8.109375" style="35" customWidth="1"/>
    <col min="515" max="515" width="12.109375" style="35" customWidth="1"/>
    <col min="516" max="516" width="11" style="35" customWidth="1"/>
    <col min="517" max="517" width="13.6640625" style="35" bestFit="1" customWidth="1"/>
    <col min="518" max="768" width="8.88671875" style="35"/>
    <col min="769" max="769" width="22.6640625" style="35" customWidth="1"/>
    <col min="770" max="770" width="8.109375" style="35" customWidth="1"/>
    <col min="771" max="771" width="12.109375" style="35" customWidth="1"/>
    <col min="772" max="772" width="11" style="35" customWidth="1"/>
    <col min="773" max="773" width="13.6640625" style="35" bestFit="1" customWidth="1"/>
    <col min="774" max="1024" width="8.88671875" style="35"/>
    <col min="1025" max="1025" width="22.6640625" style="35" customWidth="1"/>
    <col min="1026" max="1026" width="8.109375" style="35" customWidth="1"/>
    <col min="1027" max="1027" width="12.109375" style="35" customWidth="1"/>
    <col min="1028" max="1028" width="11" style="35" customWidth="1"/>
    <col min="1029" max="1029" width="13.6640625" style="35" bestFit="1" customWidth="1"/>
    <col min="1030" max="1280" width="8.88671875" style="35"/>
    <col min="1281" max="1281" width="22.6640625" style="35" customWidth="1"/>
    <col min="1282" max="1282" width="8.109375" style="35" customWidth="1"/>
    <col min="1283" max="1283" width="12.109375" style="35" customWidth="1"/>
    <col min="1284" max="1284" width="11" style="35" customWidth="1"/>
    <col min="1285" max="1285" width="13.6640625" style="35" bestFit="1" customWidth="1"/>
    <col min="1286" max="1536" width="8.88671875" style="35"/>
    <col min="1537" max="1537" width="22.6640625" style="35" customWidth="1"/>
    <col min="1538" max="1538" width="8.109375" style="35" customWidth="1"/>
    <col min="1539" max="1539" width="12.109375" style="35" customWidth="1"/>
    <col min="1540" max="1540" width="11" style="35" customWidth="1"/>
    <col min="1541" max="1541" width="13.6640625" style="35" bestFit="1" customWidth="1"/>
    <col min="1542" max="1792" width="8.88671875" style="35"/>
    <col min="1793" max="1793" width="22.6640625" style="35" customWidth="1"/>
    <col min="1794" max="1794" width="8.109375" style="35" customWidth="1"/>
    <col min="1795" max="1795" width="12.109375" style="35" customWidth="1"/>
    <col min="1796" max="1796" width="11" style="35" customWidth="1"/>
    <col min="1797" max="1797" width="13.6640625" style="35" bestFit="1" customWidth="1"/>
    <col min="1798" max="2048" width="8.88671875" style="35"/>
    <col min="2049" max="2049" width="22.6640625" style="35" customWidth="1"/>
    <col min="2050" max="2050" width="8.109375" style="35" customWidth="1"/>
    <col min="2051" max="2051" width="12.109375" style="35" customWidth="1"/>
    <col min="2052" max="2052" width="11" style="35" customWidth="1"/>
    <col min="2053" max="2053" width="13.6640625" style="35" bestFit="1" customWidth="1"/>
    <col min="2054" max="2304" width="8.88671875" style="35"/>
    <col min="2305" max="2305" width="22.6640625" style="35" customWidth="1"/>
    <col min="2306" max="2306" width="8.109375" style="35" customWidth="1"/>
    <col min="2307" max="2307" width="12.109375" style="35" customWidth="1"/>
    <col min="2308" max="2308" width="11" style="35" customWidth="1"/>
    <col min="2309" max="2309" width="13.6640625" style="35" bestFit="1" customWidth="1"/>
    <col min="2310" max="2560" width="8.88671875" style="35"/>
    <col min="2561" max="2561" width="22.6640625" style="35" customWidth="1"/>
    <col min="2562" max="2562" width="8.109375" style="35" customWidth="1"/>
    <col min="2563" max="2563" width="12.109375" style="35" customWidth="1"/>
    <col min="2564" max="2564" width="11" style="35" customWidth="1"/>
    <col min="2565" max="2565" width="13.6640625" style="35" bestFit="1" customWidth="1"/>
    <col min="2566" max="2816" width="8.88671875" style="35"/>
    <col min="2817" max="2817" width="22.6640625" style="35" customWidth="1"/>
    <col min="2818" max="2818" width="8.109375" style="35" customWidth="1"/>
    <col min="2819" max="2819" width="12.109375" style="35" customWidth="1"/>
    <col min="2820" max="2820" width="11" style="35" customWidth="1"/>
    <col min="2821" max="2821" width="13.6640625" style="35" bestFit="1" customWidth="1"/>
    <col min="2822" max="3072" width="8.88671875" style="35"/>
    <col min="3073" max="3073" width="22.6640625" style="35" customWidth="1"/>
    <col min="3074" max="3074" width="8.109375" style="35" customWidth="1"/>
    <col min="3075" max="3075" width="12.109375" style="35" customWidth="1"/>
    <col min="3076" max="3076" width="11" style="35" customWidth="1"/>
    <col min="3077" max="3077" width="13.6640625" style="35" bestFit="1" customWidth="1"/>
    <col min="3078" max="3328" width="8.88671875" style="35"/>
    <col min="3329" max="3329" width="22.6640625" style="35" customWidth="1"/>
    <col min="3330" max="3330" width="8.109375" style="35" customWidth="1"/>
    <col min="3331" max="3331" width="12.109375" style="35" customWidth="1"/>
    <col min="3332" max="3332" width="11" style="35" customWidth="1"/>
    <col min="3333" max="3333" width="13.6640625" style="35" bestFit="1" customWidth="1"/>
    <col min="3334" max="3584" width="8.88671875" style="35"/>
    <col min="3585" max="3585" width="22.6640625" style="35" customWidth="1"/>
    <col min="3586" max="3586" width="8.109375" style="35" customWidth="1"/>
    <col min="3587" max="3587" width="12.109375" style="35" customWidth="1"/>
    <col min="3588" max="3588" width="11" style="35" customWidth="1"/>
    <col min="3589" max="3589" width="13.6640625" style="35" bestFit="1" customWidth="1"/>
    <col min="3590" max="3840" width="8.88671875" style="35"/>
    <col min="3841" max="3841" width="22.6640625" style="35" customWidth="1"/>
    <col min="3842" max="3842" width="8.109375" style="35" customWidth="1"/>
    <col min="3843" max="3843" width="12.109375" style="35" customWidth="1"/>
    <col min="3844" max="3844" width="11" style="35" customWidth="1"/>
    <col min="3845" max="3845" width="13.6640625" style="35" bestFit="1" customWidth="1"/>
    <col min="3846" max="4096" width="8.88671875" style="35"/>
    <col min="4097" max="4097" width="22.6640625" style="35" customWidth="1"/>
    <col min="4098" max="4098" width="8.109375" style="35" customWidth="1"/>
    <col min="4099" max="4099" width="12.109375" style="35" customWidth="1"/>
    <col min="4100" max="4100" width="11" style="35" customWidth="1"/>
    <col min="4101" max="4101" width="13.6640625" style="35" bestFit="1" customWidth="1"/>
    <col min="4102" max="4352" width="8.88671875" style="35"/>
    <col min="4353" max="4353" width="22.6640625" style="35" customWidth="1"/>
    <col min="4354" max="4354" width="8.109375" style="35" customWidth="1"/>
    <col min="4355" max="4355" width="12.109375" style="35" customWidth="1"/>
    <col min="4356" max="4356" width="11" style="35" customWidth="1"/>
    <col min="4357" max="4357" width="13.6640625" style="35" bestFit="1" customWidth="1"/>
    <col min="4358" max="4608" width="8.88671875" style="35"/>
    <col min="4609" max="4609" width="22.6640625" style="35" customWidth="1"/>
    <col min="4610" max="4610" width="8.109375" style="35" customWidth="1"/>
    <col min="4611" max="4611" width="12.109375" style="35" customWidth="1"/>
    <col min="4612" max="4612" width="11" style="35" customWidth="1"/>
    <col min="4613" max="4613" width="13.6640625" style="35" bestFit="1" customWidth="1"/>
    <col min="4614" max="4864" width="8.88671875" style="35"/>
    <col min="4865" max="4865" width="22.6640625" style="35" customWidth="1"/>
    <col min="4866" max="4866" width="8.109375" style="35" customWidth="1"/>
    <col min="4867" max="4867" width="12.109375" style="35" customWidth="1"/>
    <col min="4868" max="4868" width="11" style="35" customWidth="1"/>
    <col min="4869" max="4869" width="13.6640625" style="35" bestFit="1" customWidth="1"/>
    <col min="4870" max="5120" width="8.88671875" style="35"/>
    <col min="5121" max="5121" width="22.6640625" style="35" customWidth="1"/>
    <col min="5122" max="5122" width="8.109375" style="35" customWidth="1"/>
    <col min="5123" max="5123" width="12.109375" style="35" customWidth="1"/>
    <col min="5124" max="5124" width="11" style="35" customWidth="1"/>
    <col min="5125" max="5125" width="13.6640625" style="35" bestFit="1" customWidth="1"/>
    <col min="5126" max="5376" width="8.88671875" style="35"/>
    <col min="5377" max="5377" width="22.6640625" style="35" customWidth="1"/>
    <col min="5378" max="5378" width="8.109375" style="35" customWidth="1"/>
    <col min="5379" max="5379" width="12.109375" style="35" customWidth="1"/>
    <col min="5380" max="5380" width="11" style="35" customWidth="1"/>
    <col min="5381" max="5381" width="13.6640625" style="35" bestFit="1" customWidth="1"/>
    <col min="5382" max="5632" width="8.88671875" style="35"/>
    <col min="5633" max="5633" width="22.6640625" style="35" customWidth="1"/>
    <col min="5634" max="5634" width="8.109375" style="35" customWidth="1"/>
    <col min="5635" max="5635" width="12.109375" style="35" customWidth="1"/>
    <col min="5636" max="5636" width="11" style="35" customWidth="1"/>
    <col min="5637" max="5637" width="13.6640625" style="35" bestFit="1" customWidth="1"/>
    <col min="5638" max="5888" width="8.88671875" style="35"/>
    <col min="5889" max="5889" width="22.6640625" style="35" customWidth="1"/>
    <col min="5890" max="5890" width="8.109375" style="35" customWidth="1"/>
    <col min="5891" max="5891" width="12.109375" style="35" customWidth="1"/>
    <col min="5892" max="5892" width="11" style="35" customWidth="1"/>
    <col min="5893" max="5893" width="13.6640625" style="35" bestFit="1" customWidth="1"/>
    <col min="5894" max="6144" width="8.88671875" style="35"/>
    <col min="6145" max="6145" width="22.6640625" style="35" customWidth="1"/>
    <col min="6146" max="6146" width="8.109375" style="35" customWidth="1"/>
    <col min="6147" max="6147" width="12.109375" style="35" customWidth="1"/>
    <col min="6148" max="6148" width="11" style="35" customWidth="1"/>
    <col min="6149" max="6149" width="13.6640625" style="35" bestFit="1" customWidth="1"/>
    <col min="6150" max="6400" width="8.88671875" style="35"/>
    <col min="6401" max="6401" width="22.6640625" style="35" customWidth="1"/>
    <col min="6402" max="6402" width="8.109375" style="35" customWidth="1"/>
    <col min="6403" max="6403" width="12.109375" style="35" customWidth="1"/>
    <col min="6404" max="6404" width="11" style="35" customWidth="1"/>
    <col min="6405" max="6405" width="13.6640625" style="35" bestFit="1" customWidth="1"/>
    <col min="6406" max="6656" width="8.88671875" style="35"/>
    <col min="6657" max="6657" width="22.6640625" style="35" customWidth="1"/>
    <col min="6658" max="6658" width="8.109375" style="35" customWidth="1"/>
    <col min="6659" max="6659" width="12.109375" style="35" customWidth="1"/>
    <col min="6660" max="6660" width="11" style="35" customWidth="1"/>
    <col min="6661" max="6661" width="13.6640625" style="35" bestFit="1" customWidth="1"/>
    <col min="6662" max="6912" width="8.88671875" style="35"/>
    <col min="6913" max="6913" width="22.6640625" style="35" customWidth="1"/>
    <col min="6914" max="6914" width="8.109375" style="35" customWidth="1"/>
    <col min="6915" max="6915" width="12.109375" style="35" customWidth="1"/>
    <col min="6916" max="6916" width="11" style="35" customWidth="1"/>
    <col min="6917" max="6917" width="13.6640625" style="35" bestFit="1" customWidth="1"/>
    <col min="6918" max="7168" width="8.88671875" style="35"/>
    <col min="7169" max="7169" width="22.6640625" style="35" customWidth="1"/>
    <col min="7170" max="7170" width="8.109375" style="35" customWidth="1"/>
    <col min="7171" max="7171" width="12.109375" style="35" customWidth="1"/>
    <col min="7172" max="7172" width="11" style="35" customWidth="1"/>
    <col min="7173" max="7173" width="13.6640625" style="35" bestFit="1" customWidth="1"/>
    <col min="7174" max="7424" width="8.88671875" style="35"/>
    <col min="7425" max="7425" width="22.6640625" style="35" customWidth="1"/>
    <col min="7426" max="7426" width="8.109375" style="35" customWidth="1"/>
    <col min="7427" max="7427" width="12.109375" style="35" customWidth="1"/>
    <col min="7428" max="7428" width="11" style="35" customWidth="1"/>
    <col min="7429" max="7429" width="13.6640625" style="35" bestFit="1" customWidth="1"/>
    <col min="7430" max="7680" width="8.88671875" style="35"/>
    <col min="7681" max="7681" width="22.6640625" style="35" customWidth="1"/>
    <col min="7682" max="7682" width="8.109375" style="35" customWidth="1"/>
    <col min="7683" max="7683" width="12.109375" style="35" customWidth="1"/>
    <col min="7684" max="7684" width="11" style="35" customWidth="1"/>
    <col min="7685" max="7685" width="13.6640625" style="35" bestFit="1" customWidth="1"/>
    <col min="7686" max="7936" width="8.88671875" style="35"/>
    <col min="7937" max="7937" width="22.6640625" style="35" customWidth="1"/>
    <col min="7938" max="7938" width="8.109375" style="35" customWidth="1"/>
    <col min="7939" max="7939" width="12.109375" style="35" customWidth="1"/>
    <col min="7940" max="7940" width="11" style="35" customWidth="1"/>
    <col min="7941" max="7941" width="13.6640625" style="35" bestFit="1" customWidth="1"/>
    <col min="7942" max="8192" width="8.88671875" style="35"/>
    <col min="8193" max="8193" width="22.6640625" style="35" customWidth="1"/>
    <col min="8194" max="8194" width="8.109375" style="35" customWidth="1"/>
    <col min="8195" max="8195" width="12.109375" style="35" customWidth="1"/>
    <col min="8196" max="8196" width="11" style="35" customWidth="1"/>
    <col min="8197" max="8197" width="13.6640625" style="35" bestFit="1" customWidth="1"/>
    <col min="8198" max="8448" width="8.88671875" style="35"/>
    <col min="8449" max="8449" width="22.6640625" style="35" customWidth="1"/>
    <col min="8450" max="8450" width="8.109375" style="35" customWidth="1"/>
    <col min="8451" max="8451" width="12.109375" style="35" customWidth="1"/>
    <col min="8452" max="8452" width="11" style="35" customWidth="1"/>
    <col min="8453" max="8453" width="13.6640625" style="35" bestFit="1" customWidth="1"/>
    <col min="8454" max="8704" width="8.88671875" style="35"/>
    <col min="8705" max="8705" width="22.6640625" style="35" customWidth="1"/>
    <col min="8706" max="8706" width="8.109375" style="35" customWidth="1"/>
    <col min="8707" max="8707" width="12.109375" style="35" customWidth="1"/>
    <col min="8708" max="8708" width="11" style="35" customWidth="1"/>
    <col min="8709" max="8709" width="13.6640625" style="35" bestFit="1" customWidth="1"/>
    <col min="8710" max="8960" width="8.88671875" style="35"/>
    <col min="8961" max="8961" width="22.6640625" style="35" customWidth="1"/>
    <col min="8962" max="8962" width="8.109375" style="35" customWidth="1"/>
    <col min="8963" max="8963" width="12.109375" style="35" customWidth="1"/>
    <col min="8964" max="8964" width="11" style="35" customWidth="1"/>
    <col min="8965" max="8965" width="13.6640625" style="35" bestFit="1" customWidth="1"/>
    <col min="8966" max="9216" width="8.88671875" style="35"/>
    <col min="9217" max="9217" width="22.6640625" style="35" customWidth="1"/>
    <col min="9218" max="9218" width="8.109375" style="35" customWidth="1"/>
    <col min="9219" max="9219" width="12.109375" style="35" customWidth="1"/>
    <col min="9220" max="9220" width="11" style="35" customWidth="1"/>
    <col min="9221" max="9221" width="13.6640625" style="35" bestFit="1" customWidth="1"/>
    <col min="9222" max="9472" width="8.88671875" style="35"/>
    <col min="9473" max="9473" width="22.6640625" style="35" customWidth="1"/>
    <col min="9474" max="9474" width="8.109375" style="35" customWidth="1"/>
    <col min="9475" max="9475" width="12.109375" style="35" customWidth="1"/>
    <col min="9476" max="9476" width="11" style="35" customWidth="1"/>
    <col min="9477" max="9477" width="13.6640625" style="35" bestFit="1" customWidth="1"/>
    <col min="9478" max="9728" width="8.88671875" style="35"/>
    <col min="9729" max="9729" width="22.6640625" style="35" customWidth="1"/>
    <col min="9730" max="9730" width="8.109375" style="35" customWidth="1"/>
    <col min="9731" max="9731" width="12.109375" style="35" customWidth="1"/>
    <col min="9732" max="9732" width="11" style="35" customWidth="1"/>
    <col min="9733" max="9733" width="13.6640625" style="35" bestFit="1" customWidth="1"/>
    <col min="9734" max="9984" width="8.88671875" style="35"/>
    <col min="9985" max="9985" width="22.6640625" style="35" customWidth="1"/>
    <col min="9986" max="9986" width="8.109375" style="35" customWidth="1"/>
    <col min="9987" max="9987" width="12.109375" style="35" customWidth="1"/>
    <col min="9988" max="9988" width="11" style="35" customWidth="1"/>
    <col min="9989" max="9989" width="13.6640625" style="35" bestFit="1" customWidth="1"/>
    <col min="9990" max="10240" width="8.88671875" style="35"/>
    <col min="10241" max="10241" width="22.6640625" style="35" customWidth="1"/>
    <col min="10242" max="10242" width="8.109375" style="35" customWidth="1"/>
    <col min="10243" max="10243" width="12.109375" style="35" customWidth="1"/>
    <col min="10244" max="10244" width="11" style="35" customWidth="1"/>
    <col min="10245" max="10245" width="13.6640625" style="35" bestFit="1" customWidth="1"/>
    <col min="10246" max="10496" width="8.88671875" style="35"/>
    <col min="10497" max="10497" width="22.6640625" style="35" customWidth="1"/>
    <col min="10498" max="10498" width="8.109375" style="35" customWidth="1"/>
    <col min="10499" max="10499" width="12.109375" style="35" customWidth="1"/>
    <col min="10500" max="10500" width="11" style="35" customWidth="1"/>
    <col min="10501" max="10501" width="13.6640625" style="35" bestFit="1" customWidth="1"/>
    <col min="10502" max="10752" width="8.88671875" style="35"/>
    <col min="10753" max="10753" width="22.6640625" style="35" customWidth="1"/>
    <col min="10754" max="10754" width="8.109375" style="35" customWidth="1"/>
    <col min="10755" max="10755" width="12.109375" style="35" customWidth="1"/>
    <col min="10756" max="10756" width="11" style="35" customWidth="1"/>
    <col min="10757" max="10757" width="13.6640625" style="35" bestFit="1" customWidth="1"/>
    <col min="10758" max="11008" width="8.88671875" style="35"/>
    <col min="11009" max="11009" width="22.6640625" style="35" customWidth="1"/>
    <col min="11010" max="11010" width="8.109375" style="35" customWidth="1"/>
    <col min="11011" max="11011" width="12.109375" style="35" customWidth="1"/>
    <col min="11012" max="11012" width="11" style="35" customWidth="1"/>
    <col min="11013" max="11013" width="13.6640625" style="35" bestFit="1" customWidth="1"/>
    <col min="11014" max="11264" width="8.88671875" style="35"/>
    <col min="11265" max="11265" width="22.6640625" style="35" customWidth="1"/>
    <col min="11266" max="11266" width="8.109375" style="35" customWidth="1"/>
    <col min="11267" max="11267" width="12.109375" style="35" customWidth="1"/>
    <col min="11268" max="11268" width="11" style="35" customWidth="1"/>
    <col min="11269" max="11269" width="13.6640625" style="35" bestFit="1" customWidth="1"/>
    <col min="11270" max="11520" width="8.88671875" style="35"/>
    <col min="11521" max="11521" width="22.6640625" style="35" customWidth="1"/>
    <col min="11522" max="11522" width="8.109375" style="35" customWidth="1"/>
    <col min="11523" max="11523" width="12.109375" style="35" customWidth="1"/>
    <col min="11524" max="11524" width="11" style="35" customWidth="1"/>
    <col min="11525" max="11525" width="13.6640625" style="35" bestFit="1" customWidth="1"/>
    <col min="11526" max="11776" width="8.88671875" style="35"/>
    <col min="11777" max="11777" width="22.6640625" style="35" customWidth="1"/>
    <col min="11778" max="11778" width="8.109375" style="35" customWidth="1"/>
    <col min="11779" max="11779" width="12.109375" style="35" customWidth="1"/>
    <col min="11780" max="11780" width="11" style="35" customWidth="1"/>
    <col min="11781" max="11781" width="13.6640625" style="35" bestFit="1" customWidth="1"/>
    <col min="11782" max="12032" width="8.88671875" style="35"/>
    <col min="12033" max="12033" width="22.6640625" style="35" customWidth="1"/>
    <col min="12034" max="12034" width="8.109375" style="35" customWidth="1"/>
    <col min="12035" max="12035" width="12.109375" style="35" customWidth="1"/>
    <col min="12036" max="12036" width="11" style="35" customWidth="1"/>
    <col min="12037" max="12037" width="13.6640625" style="35" bestFit="1" customWidth="1"/>
    <col min="12038" max="12288" width="8.88671875" style="35"/>
    <col min="12289" max="12289" width="22.6640625" style="35" customWidth="1"/>
    <col min="12290" max="12290" width="8.109375" style="35" customWidth="1"/>
    <col min="12291" max="12291" width="12.109375" style="35" customWidth="1"/>
    <col min="12292" max="12292" width="11" style="35" customWidth="1"/>
    <col min="12293" max="12293" width="13.6640625" style="35" bestFit="1" customWidth="1"/>
    <col min="12294" max="12544" width="8.88671875" style="35"/>
    <col min="12545" max="12545" width="22.6640625" style="35" customWidth="1"/>
    <col min="12546" max="12546" width="8.109375" style="35" customWidth="1"/>
    <col min="12547" max="12547" width="12.109375" style="35" customWidth="1"/>
    <col min="12548" max="12548" width="11" style="35" customWidth="1"/>
    <col min="12549" max="12549" width="13.6640625" style="35" bestFit="1" customWidth="1"/>
    <col min="12550" max="12800" width="8.88671875" style="35"/>
    <col min="12801" max="12801" width="22.6640625" style="35" customWidth="1"/>
    <col min="12802" max="12802" width="8.109375" style="35" customWidth="1"/>
    <col min="12803" max="12803" width="12.109375" style="35" customWidth="1"/>
    <col min="12804" max="12804" width="11" style="35" customWidth="1"/>
    <col min="12805" max="12805" width="13.6640625" style="35" bestFit="1" customWidth="1"/>
    <col min="12806" max="13056" width="8.88671875" style="35"/>
    <col min="13057" max="13057" width="22.6640625" style="35" customWidth="1"/>
    <col min="13058" max="13058" width="8.109375" style="35" customWidth="1"/>
    <col min="13059" max="13059" width="12.109375" style="35" customWidth="1"/>
    <col min="13060" max="13060" width="11" style="35" customWidth="1"/>
    <col min="13061" max="13061" width="13.6640625" style="35" bestFit="1" customWidth="1"/>
    <col min="13062" max="13312" width="8.88671875" style="35"/>
    <col min="13313" max="13313" width="22.6640625" style="35" customWidth="1"/>
    <col min="13314" max="13314" width="8.109375" style="35" customWidth="1"/>
    <col min="13315" max="13315" width="12.109375" style="35" customWidth="1"/>
    <col min="13316" max="13316" width="11" style="35" customWidth="1"/>
    <col min="13317" max="13317" width="13.6640625" style="35" bestFit="1" customWidth="1"/>
    <col min="13318" max="13568" width="8.88671875" style="35"/>
    <col min="13569" max="13569" width="22.6640625" style="35" customWidth="1"/>
    <col min="13570" max="13570" width="8.109375" style="35" customWidth="1"/>
    <col min="13571" max="13571" width="12.109375" style="35" customWidth="1"/>
    <col min="13572" max="13572" width="11" style="35" customWidth="1"/>
    <col min="13573" max="13573" width="13.6640625" style="35" bestFit="1" customWidth="1"/>
    <col min="13574" max="13824" width="8.88671875" style="35"/>
    <col min="13825" max="13825" width="22.6640625" style="35" customWidth="1"/>
    <col min="13826" max="13826" width="8.109375" style="35" customWidth="1"/>
    <col min="13827" max="13827" width="12.109375" style="35" customWidth="1"/>
    <col min="13828" max="13828" width="11" style="35" customWidth="1"/>
    <col min="13829" max="13829" width="13.6640625" style="35" bestFit="1" customWidth="1"/>
    <col min="13830" max="14080" width="8.88671875" style="35"/>
    <col min="14081" max="14081" width="22.6640625" style="35" customWidth="1"/>
    <col min="14082" max="14082" width="8.109375" style="35" customWidth="1"/>
    <col min="14083" max="14083" width="12.109375" style="35" customWidth="1"/>
    <col min="14084" max="14084" width="11" style="35" customWidth="1"/>
    <col min="14085" max="14085" width="13.6640625" style="35" bestFit="1" customWidth="1"/>
    <col min="14086" max="14336" width="8.88671875" style="35"/>
    <col min="14337" max="14337" width="22.6640625" style="35" customWidth="1"/>
    <col min="14338" max="14338" width="8.109375" style="35" customWidth="1"/>
    <col min="14339" max="14339" width="12.109375" style="35" customWidth="1"/>
    <col min="14340" max="14340" width="11" style="35" customWidth="1"/>
    <col min="14341" max="14341" width="13.6640625" style="35" bestFit="1" customWidth="1"/>
    <col min="14342" max="14592" width="8.88671875" style="35"/>
    <col min="14593" max="14593" width="22.6640625" style="35" customWidth="1"/>
    <col min="14594" max="14594" width="8.109375" style="35" customWidth="1"/>
    <col min="14595" max="14595" width="12.109375" style="35" customWidth="1"/>
    <col min="14596" max="14596" width="11" style="35" customWidth="1"/>
    <col min="14597" max="14597" width="13.6640625" style="35" bestFit="1" customWidth="1"/>
    <col min="14598" max="14848" width="8.88671875" style="35"/>
    <col min="14849" max="14849" width="22.6640625" style="35" customWidth="1"/>
    <col min="14850" max="14850" width="8.109375" style="35" customWidth="1"/>
    <col min="14851" max="14851" width="12.109375" style="35" customWidth="1"/>
    <col min="14852" max="14852" width="11" style="35" customWidth="1"/>
    <col min="14853" max="14853" width="13.6640625" style="35" bestFit="1" customWidth="1"/>
    <col min="14854" max="15104" width="8.88671875" style="35"/>
    <col min="15105" max="15105" width="22.6640625" style="35" customWidth="1"/>
    <col min="15106" max="15106" width="8.109375" style="35" customWidth="1"/>
    <col min="15107" max="15107" width="12.109375" style="35" customWidth="1"/>
    <col min="15108" max="15108" width="11" style="35" customWidth="1"/>
    <col min="15109" max="15109" width="13.6640625" style="35" bestFit="1" customWidth="1"/>
    <col min="15110" max="15360" width="8.88671875" style="35"/>
    <col min="15361" max="15361" width="22.6640625" style="35" customWidth="1"/>
    <col min="15362" max="15362" width="8.109375" style="35" customWidth="1"/>
    <col min="15363" max="15363" width="12.109375" style="35" customWidth="1"/>
    <col min="15364" max="15364" width="11" style="35" customWidth="1"/>
    <col min="15365" max="15365" width="13.6640625" style="35" bestFit="1" customWidth="1"/>
    <col min="15366" max="15616" width="8.88671875" style="35"/>
    <col min="15617" max="15617" width="22.6640625" style="35" customWidth="1"/>
    <col min="15618" max="15618" width="8.109375" style="35" customWidth="1"/>
    <col min="15619" max="15619" width="12.109375" style="35" customWidth="1"/>
    <col min="15620" max="15620" width="11" style="35" customWidth="1"/>
    <col min="15621" max="15621" width="13.6640625" style="35" bestFit="1" customWidth="1"/>
    <col min="15622" max="15872" width="8.88671875" style="35"/>
    <col min="15873" max="15873" width="22.6640625" style="35" customWidth="1"/>
    <col min="15874" max="15874" width="8.109375" style="35" customWidth="1"/>
    <col min="15875" max="15875" width="12.109375" style="35" customWidth="1"/>
    <col min="15876" max="15876" width="11" style="35" customWidth="1"/>
    <col min="15877" max="15877" width="13.6640625" style="35" bestFit="1" customWidth="1"/>
    <col min="15878" max="16128" width="8.88671875" style="35"/>
    <col min="16129" max="16129" width="22.6640625" style="35" customWidth="1"/>
    <col min="16130" max="16130" width="8.109375" style="35" customWidth="1"/>
    <col min="16131" max="16131" width="12.109375" style="35" customWidth="1"/>
    <col min="16132" max="16132" width="11" style="35" customWidth="1"/>
    <col min="16133" max="16133" width="13.6640625" style="35" bestFit="1" customWidth="1"/>
    <col min="16134" max="16384" width="8.88671875" style="35"/>
  </cols>
  <sheetData>
    <row r="1" spans="1:6">
      <c r="A1" s="1460" t="s">
        <v>5197</v>
      </c>
    </row>
    <row r="2" spans="1:6" ht="43.8" customHeight="1">
      <c r="A2" s="1036" t="s">
        <v>312</v>
      </c>
      <c r="B2" s="1689" t="s">
        <v>5090</v>
      </c>
      <c r="C2" s="1689"/>
      <c r="D2" s="1689"/>
      <c r="E2" s="1689"/>
      <c r="F2" s="1428"/>
    </row>
    <row r="3" spans="1:6" ht="12.6" customHeight="1" thickBot="1">
      <c r="A3" s="926"/>
      <c r="B3" s="1428"/>
      <c r="C3" s="1428"/>
      <c r="D3" s="1428"/>
      <c r="E3" s="1428"/>
      <c r="F3" s="1428"/>
    </row>
    <row r="4" spans="1:6">
      <c r="A4" s="947"/>
      <c r="B4" s="1174"/>
      <c r="C4" s="1175"/>
      <c r="D4" s="1175"/>
      <c r="E4" s="1176"/>
    </row>
    <row r="5" spans="1:6" ht="13.8" thickBot="1">
      <c r="A5" s="472"/>
      <c r="B5" s="1814" t="s">
        <v>3754</v>
      </c>
      <c r="C5" s="1746"/>
      <c r="D5" s="1746"/>
      <c r="E5" s="1813"/>
    </row>
    <row r="6" spans="1:6">
      <c r="A6" s="922" t="s">
        <v>1590</v>
      </c>
      <c r="B6" s="1177"/>
      <c r="C6" s="864"/>
      <c r="D6" s="864"/>
      <c r="E6" s="1178"/>
    </row>
    <row r="7" spans="1:6" ht="13.8" thickBot="1">
      <c r="A7" s="922" t="s">
        <v>3864</v>
      </c>
      <c r="B7" s="1179"/>
      <c r="C7" s="1746" t="s">
        <v>3863</v>
      </c>
      <c r="D7" s="1762"/>
      <c r="E7" s="1813"/>
    </row>
    <row r="8" spans="1:6">
      <c r="A8" s="922" t="s">
        <v>5091</v>
      </c>
      <c r="B8" s="1179"/>
      <c r="C8" s="864"/>
      <c r="D8" s="1177"/>
      <c r="E8" s="1178"/>
    </row>
    <row r="9" spans="1:6" ht="13.8" thickBot="1">
      <c r="A9" s="867"/>
      <c r="B9" s="950" t="s">
        <v>3</v>
      </c>
      <c r="C9" s="1180" t="s">
        <v>11</v>
      </c>
      <c r="D9" s="950" t="s">
        <v>12</v>
      </c>
      <c r="E9" s="932" t="s">
        <v>3862</v>
      </c>
    </row>
    <row r="10" spans="1:6">
      <c r="A10" s="407"/>
      <c r="B10" s="407"/>
      <c r="C10" s="407"/>
      <c r="D10" s="407"/>
      <c r="E10" s="407"/>
    </row>
    <row r="11" spans="1:6">
      <c r="A11" s="747" t="s">
        <v>1</v>
      </c>
      <c r="B11" s="430">
        <v>2090</v>
      </c>
      <c r="C11" s="430">
        <v>991</v>
      </c>
      <c r="D11" s="430">
        <v>641</v>
      </c>
      <c r="E11" s="430">
        <v>458</v>
      </c>
    </row>
    <row r="12" spans="1:6">
      <c r="A12" s="407"/>
      <c r="B12" s="407"/>
      <c r="C12" s="407"/>
      <c r="D12" s="407"/>
      <c r="E12" s="407"/>
    </row>
    <row r="13" spans="1:6">
      <c r="A13" s="744" t="s">
        <v>1267</v>
      </c>
      <c r="B13" s="404">
        <v>46</v>
      </c>
      <c r="C13" s="404">
        <v>29</v>
      </c>
      <c r="D13" s="404">
        <v>8</v>
      </c>
      <c r="E13" s="404">
        <v>9</v>
      </c>
    </row>
    <row r="14" spans="1:6">
      <c r="A14" s="743" t="s">
        <v>1380</v>
      </c>
      <c r="B14" s="405">
        <v>45</v>
      </c>
      <c r="C14" s="405">
        <v>28</v>
      </c>
      <c r="D14" s="405">
        <v>8</v>
      </c>
      <c r="E14" s="405">
        <v>9</v>
      </c>
    </row>
    <row r="15" spans="1:6">
      <c r="A15" s="743" t="s">
        <v>1379</v>
      </c>
      <c r="B15" s="405">
        <v>1</v>
      </c>
      <c r="C15" s="405">
        <v>1</v>
      </c>
      <c r="D15" s="405">
        <v>0</v>
      </c>
      <c r="E15" s="405">
        <v>0</v>
      </c>
    </row>
    <row r="16" spans="1:6">
      <c r="A16" s="407"/>
      <c r="B16" s="407"/>
      <c r="C16" s="407"/>
      <c r="D16" s="407"/>
      <c r="E16" s="407"/>
    </row>
    <row r="17" spans="1:5">
      <c r="A17" s="744" t="s">
        <v>1260</v>
      </c>
      <c r="B17" s="404">
        <v>33</v>
      </c>
      <c r="C17" s="404">
        <v>19</v>
      </c>
      <c r="D17" s="404">
        <v>13</v>
      </c>
      <c r="E17" s="404">
        <v>1</v>
      </c>
    </row>
    <row r="18" spans="1:5">
      <c r="A18" s="743" t="s">
        <v>1378</v>
      </c>
      <c r="B18" s="405">
        <v>32</v>
      </c>
      <c r="C18" s="405">
        <v>19</v>
      </c>
      <c r="D18" s="405">
        <v>12</v>
      </c>
      <c r="E18" s="405">
        <v>1</v>
      </c>
    </row>
    <row r="19" spans="1:5">
      <c r="A19" s="743" t="s">
        <v>1377</v>
      </c>
      <c r="B19" s="405">
        <v>1</v>
      </c>
      <c r="C19" s="405">
        <v>0</v>
      </c>
      <c r="D19" s="405">
        <v>1</v>
      </c>
      <c r="E19" s="405">
        <v>0</v>
      </c>
    </row>
    <row r="20" spans="1:5">
      <c r="A20" s="407"/>
      <c r="B20" s="407"/>
      <c r="C20" s="407"/>
      <c r="D20" s="407"/>
      <c r="E20" s="407"/>
    </row>
    <row r="21" spans="1:5">
      <c r="A21" s="744" t="s">
        <v>1251</v>
      </c>
      <c r="B21" s="404">
        <v>68</v>
      </c>
      <c r="C21" s="404">
        <v>33</v>
      </c>
      <c r="D21" s="404">
        <v>24</v>
      </c>
      <c r="E21" s="404">
        <v>11</v>
      </c>
    </row>
    <row r="22" spans="1:5">
      <c r="A22" s="743" t="s">
        <v>1376</v>
      </c>
      <c r="B22" s="405">
        <v>41</v>
      </c>
      <c r="C22" s="405">
        <v>17</v>
      </c>
      <c r="D22" s="405">
        <v>15</v>
      </c>
      <c r="E22" s="405">
        <v>9</v>
      </c>
    </row>
    <row r="23" spans="1:5">
      <c r="A23" s="743" t="s">
        <v>1375</v>
      </c>
      <c r="B23" s="405">
        <v>24</v>
      </c>
      <c r="C23" s="405">
        <v>14</v>
      </c>
      <c r="D23" s="405">
        <v>9</v>
      </c>
      <c r="E23" s="405">
        <v>1</v>
      </c>
    </row>
    <row r="24" spans="1:5">
      <c r="A24" s="743" t="s">
        <v>1374</v>
      </c>
      <c r="B24" s="405">
        <v>3</v>
      </c>
      <c r="C24" s="405">
        <v>2</v>
      </c>
      <c r="D24" s="405">
        <v>0</v>
      </c>
      <c r="E24" s="405">
        <v>1</v>
      </c>
    </row>
    <row r="25" spans="1:5">
      <c r="A25" s="407"/>
      <c r="B25" s="407"/>
      <c r="C25" s="407"/>
      <c r="D25" s="407"/>
      <c r="E25" s="407"/>
    </row>
    <row r="26" spans="1:5">
      <c r="A26" s="744" t="s">
        <v>1239</v>
      </c>
      <c r="B26" s="404">
        <v>29</v>
      </c>
      <c r="C26" s="404">
        <v>15</v>
      </c>
      <c r="D26" s="404">
        <v>12</v>
      </c>
      <c r="E26" s="404">
        <v>2</v>
      </c>
    </row>
    <row r="27" spans="1:5">
      <c r="A27" s="743" t="s">
        <v>1373</v>
      </c>
      <c r="B27" s="405">
        <v>21</v>
      </c>
      <c r="C27" s="405">
        <v>10</v>
      </c>
      <c r="D27" s="405">
        <v>10</v>
      </c>
      <c r="E27" s="405">
        <v>1</v>
      </c>
    </row>
    <row r="28" spans="1:5">
      <c r="A28" s="743" t="s">
        <v>1372</v>
      </c>
      <c r="B28" s="405">
        <v>5</v>
      </c>
      <c r="C28" s="405">
        <v>3</v>
      </c>
      <c r="D28" s="405">
        <v>1</v>
      </c>
      <c r="E28" s="405">
        <v>1</v>
      </c>
    </row>
    <row r="29" spans="1:5">
      <c r="A29" s="743" t="s">
        <v>1371</v>
      </c>
      <c r="B29" s="405">
        <v>3</v>
      </c>
      <c r="C29" s="405">
        <v>2</v>
      </c>
      <c r="D29" s="405">
        <v>1</v>
      </c>
      <c r="E29" s="405">
        <v>0</v>
      </c>
    </row>
    <row r="30" spans="1:5">
      <c r="A30" s="407"/>
      <c r="B30" s="407"/>
      <c r="C30" s="407"/>
      <c r="D30" s="407"/>
      <c r="E30" s="407"/>
    </row>
    <row r="31" spans="1:5">
      <c r="A31" s="744" t="s">
        <v>1226</v>
      </c>
      <c r="B31" s="404">
        <v>83</v>
      </c>
      <c r="C31" s="404">
        <v>45</v>
      </c>
      <c r="D31" s="404">
        <v>31</v>
      </c>
      <c r="E31" s="404">
        <v>7</v>
      </c>
    </row>
    <row r="32" spans="1:5">
      <c r="A32" s="743" t="s">
        <v>1370</v>
      </c>
      <c r="B32" s="405">
        <v>46</v>
      </c>
      <c r="C32" s="405">
        <v>24</v>
      </c>
      <c r="D32" s="405">
        <v>21</v>
      </c>
      <c r="E32" s="405">
        <v>1</v>
      </c>
    </row>
    <row r="33" spans="1:5">
      <c r="A33" s="743" t="s">
        <v>1369</v>
      </c>
      <c r="B33" s="405">
        <v>8</v>
      </c>
      <c r="C33" s="405">
        <v>5</v>
      </c>
      <c r="D33" s="405">
        <v>3</v>
      </c>
      <c r="E33" s="405">
        <v>0</v>
      </c>
    </row>
    <row r="34" spans="1:5">
      <c r="A34" s="743" t="s">
        <v>1368</v>
      </c>
      <c r="B34" s="405">
        <v>29</v>
      </c>
      <c r="C34" s="405">
        <v>16</v>
      </c>
      <c r="D34" s="405">
        <v>7</v>
      </c>
      <c r="E34" s="405">
        <v>6</v>
      </c>
    </row>
    <row r="35" spans="1:5">
      <c r="A35" s="407"/>
      <c r="B35" s="407"/>
      <c r="C35" s="407"/>
      <c r="D35" s="407"/>
      <c r="E35" s="407"/>
    </row>
    <row r="36" spans="1:5">
      <c r="A36" s="744" t="s">
        <v>1208</v>
      </c>
      <c r="B36" s="404">
        <v>161</v>
      </c>
      <c r="C36" s="404">
        <v>84</v>
      </c>
      <c r="D36" s="404">
        <v>58</v>
      </c>
      <c r="E36" s="404">
        <v>19</v>
      </c>
    </row>
    <row r="37" spans="1:5">
      <c r="A37" s="743" t="s">
        <v>1367</v>
      </c>
      <c r="B37" s="405">
        <v>69</v>
      </c>
      <c r="C37" s="405">
        <v>34</v>
      </c>
      <c r="D37" s="405">
        <v>31</v>
      </c>
      <c r="E37" s="405">
        <v>4</v>
      </c>
    </row>
    <row r="38" spans="1:5">
      <c r="A38" s="743" t="s">
        <v>1366</v>
      </c>
      <c r="B38" s="405">
        <v>1</v>
      </c>
      <c r="C38" s="405">
        <v>0</v>
      </c>
      <c r="D38" s="405">
        <v>0</v>
      </c>
      <c r="E38" s="405">
        <v>1</v>
      </c>
    </row>
    <row r="39" spans="1:5">
      <c r="A39" s="743" t="s">
        <v>1365</v>
      </c>
      <c r="B39" s="405">
        <v>14</v>
      </c>
      <c r="C39" s="405">
        <v>8</v>
      </c>
      <c r="D39" s="405">
        <v>3</v>
      </c>
      <c r="E39" s="405">
        <v>3</v>
      </c>
    </row>
    <row r="40" spans="1:5">
      <c r="A40" s="743" t="s">
        <v>1364</v>
      </c>
      <c r="B40" s="405">
        <v>5</v>
      </c>
      <c r="C40" s="405">
        <v>2</v>
      </c>
      <c r="D40" s="405">
        <v>1</v>
      </c>
      <c r="E40" s="405">
        <v>2</v>
      </c>
    </row>
    <row r="41" spans="1:5">
      <c r="A41" s="743" t="s">
        <v>1363</v>
      </c>
      <c r="B41" s="405">
        <v>17</v>
      </c>
      <c r="C41" s="405">
        <v>9</v>
      </c>
      <c r="D41" s="405">
        <v>6</v>
      </c>
      <c r="E41" s="405">
        <v>2</v>
      </c>
    </row>
    <row r="42" spans="1:5">
      <c r="A42" s="743" t="s">
        <v>1362</v>
      </c>
      <c r="B42" s="405">
        <v>15</v>
      </c>
      <c r="C42" s="405">
        <v>9</v>
      </c>
      <c r="D42" s="405">
        <v>6</v>
      </c>
      <c r="E42" s="405">
        <v>0</v>
      </c>
    </row>
    <row r="43" spans="1:5">
      <c r="A43" s="743" t="s">
        <v>1361</v>
      </c>
      <c r="B43" s="405">
        <v>16</v>
      </c>
      <c r="C43" s="405">
        <v>7</v>
      </c>
      <c r="D43" s="405">
        <v>4</v>
      </c>
      <c r="E43" s="405">
        <v>5</v>
      </c>
    </row>
    <row r="44" spans="1:5">
      <c r="A44" s="743" t="s">
        <v>1360</v>
      </c>
      <c r="B44" s="405">
        <v>24</v>
      </c>
      <c r="C44" s="405">
        <v>15</v>
      </c>
      <c r="D44" s="405">
        <v>7</v>
      </c>
      <c r="E44" s="405">
        <v>2</v>
      </c>
    </row>
    <row r="45" spans="1:5">
      <c r="A45" s="407"/>
      <c r="B45" s="407"/>
      <c r="C45" s="407"/>
      <c r="D45" s="407"/>
      <c r="E45" s="407"/>
    </row>
    <row r="46" spans="1:5">
      <c r="A46" s="744" t="s">
        <v>1162</v>
      </c>
      <c r="B46" s="404">
        <v>886</v>
      </c>
      <c r="C46" s="404">
        <v>397</v>
      </c>
      <c r="D46" s="404">
        <v>260</v>
      </c>
      <c r="E46" s="404">
        <v>229</v>
      </c>
    </row>
    <row r="47" spans="1:5">
      <c r="A47" s="743" t="s">
        <v>1359</v>
      </c>
      <c r="B47" s="405">
        <v>590</v>
      </c>
      <c r="C47" s="405">
        <v>256</v>
      </c>
      <c r="D47" s="405">
        <v>191</v>
      </c>
      <c r="E47" s="405">
        <v>143</v>
      </c>
    </row>
    <row r="48" spans="1:5">
      <c r="A48" s="743" t="s">
        <v>1358</v>
      </c>
      <c r="B48" s="405">
        <v>94</v>
      </c>
      <c r="C48" s="405">
        <v>34</v>
      </c>
      <c r="D48" s="405">
        <v>22</v>
      </c>
      <c r="E48" s="405">
        <v>38</v>
      </c>
    </row>
    <row r="49" spans="1:5">
      <c r="A49" s="743" t="s">
        <v>1357</v>
      </c>
      <c r="B49" s="405">
        <v>22</v>
      </c>
      <c r="C49" s="405">
        <v>13</v>
      </c>
      <c r="D49" s="405">
        <v>6</v>
      </c>
      <c r="E49" s="405">
        <v>3</v>
      </c>
    </row>
    <row r="50" spans="1:5">
      <c r="A50" s="743" t="s">
        <v>1356</v>
      </c>
      <c r="B50" s="405">
        <v>89</v>
      </c>
      <c r="C50" s="405">
        <v>52</v>
      </c>
      <c r="D50" s="405">
        <v>22</v>
      </c>
      <c r="E50" s="405">
        <v>15</v>
      </c>
    </row>
    <row r="51" spans="1:5">
      <c r="A51" s="743" t="s">
        <v>1355</v>
      </c>
      <c r="B51" s="405">
        <v>42</v>
      </c>
      <c r="C51" s="405">
        <v>23</v>
      </c>
      <c r="D51" s="405">
        <v>8</v>
      </c>
      <c r="E51" s="405">
        <v>11</v>
      </c>
    </row>
    <row r="52" spans="1:5">
      <c r="A52" s="743" t="s">
        <v>1354</v>
      </c>
      <c r="B52" s="405">
        <v>49</v>
      </c>
      <c r="C52" s="405">
        <v>19</v>
      </c>
      <c r="D52" s="405">
        <v>11</v>
      </c>
      <c r="E52" s="405">
        <v>19</v>
      </c>
    </row>
    <row r="53" spans="1:5">
      <c r="A53" s="407"/>
      <c r="B53" s="407"/>
      <c r="C53" s="407"/>
      <c r="D53" s="407"/>
      <c r="E53" s="407"/>
    </row>
    <row r="54" spans="1:5">
      <c r="A54" s="744" t="s">
        <v>1103</v>
      </c>
      <c r="B54" s="404">
        <v>96</v>
      </c>
      <c r="C54" s="404">
        <v>45</v>
      </c>
      <c r="D54" s="404">
        <v>41</v>
      </c>
      <c r="E54" s="404">
        <v>10</v>
      </c>
    </row>
    <row r="55" spans="1:5">
      <c r="A55" s="743" t="s">
        <v>1353</v>
      </c>
      <c r="B55" s="405">
        <v>75</v>
      </c>
      <c r="C55" s="405">
        <v>35</v>
      </c>
      <c r="D55" s="405">
        <v>33</v>
      </c>
      <c r="E55" s="405">
        <v>7</v>
      </c>
    </row>
    <row r="56" spans="1:5">
      <c r="A56" s="743" t="s">
        <v>1352</v>
      </c>
      <c r="B56" s="405">
        <v>5</v>
      </c>
      <c r="C56" s="405">
        <v>0</v>
      </c>
      <c r="D56" s="405">
        <v>4</v>
      </c>
      <c r="E56" s="405">
        <v>1</v>
      </c>
    </row>
    <row r="57" spans="1:5">
      <c r="A57" s="743" t="s">
        <v>1351</v>
      </c>
      <c r="B57" s="405">
        <v>16</v>
      </c>
      <c r="C57" s="405">
        <v>10</v>
      </c>
      <c r="D57" s="405">
        <v>4</v>
      </c>
      <c r="E57" s="405">
        <v>2</v>
      </c>
    </row>
    <row r="58" spans="1:5">
      <c r="A58" s="407"/>
      <c r="B58" s="407"/>
      <c r="C58" s="407"/>
      <c r="D58" s="407"/>
      <c r="E58" s="407"/>
    </row>
    <row r="59" spans="1:5">
      <c r="A59" s="744" t="s">
        <v>1066</v>
      </c>
      <c r="B59" s="404">
        <v>110</v>
      </c>
      <c r="C59" s="404">
        <v>50</v>
      </c>
      <c r="D59" s="404">
        <v>35</v>
      </c>
      <c r="E59" s="404">
        <v>25</v>
      </c>
    </row>
    <row r="60" spans="1:5">
      <c r="A60" s="743" t="s">
        <v>1350</v>
      </c>
      <c r="B60" s="405">
        <v>43</v>
      </c>
      <c r="C60" s="405">
        <v>20</v>
      </c>
      <c r="D60" s="405">
        <v>15</v>
      </c>
      <c r="E60" s="405">
        <v>8</v>
      </c>
    </row>
    <row r="61" spans="1:5">
      <c r="A61" s="743" t="s">
        <v>1349</v>
      </c>
      <c r="B61" s="405">
        <v>4</v>
      </c>
      <c r="C61" s="405">
        <v>0</v>
      </c>
      <c r="D61" s="405">
        <v>1</v>
      </c>
      <c r="E61" s="405">
        <v>3</v>
      </c>
    </row>
    <row r="62" spans="1:5">
      <c r="A62" s="743" t="s">
        <v>1348</v>
      </c>
      <c r="B62" s="405">
        <v>29</v>
      </c>
      <c r="C62" s="405">
        <v>14</v>
      </c>
      <c r="D62" s="405">
        <v>8</v>
      </c>
      <c r="E62" s="405">
        <v>7</v>
      </c>
    </row>
    <row r="63" spans="1:5">
      <c r="A63" s="743" t="s">
        <v>1347</v>
      </c>
      <c r="B63" s="405">
        <v>34</v>
      </c>
      <c r="C63" s="405">
        <v>16</v>
      </c>
      <c r="D63" s="405">
        <v>11</v>
      </c>
      <c r="E63" s="405">
        <v>7</v>
      </c>
    </row>
    <row r="64" spans="1:5">
      <c r="A64" s="407"/>
      <c r="B64" s="407"/>
      <c r="C64" s="407"/>
      <c r="D64" s="407"/>
      <c r="E64" s="407"/>
    </row>
    <row r="65" spans="1:5">
      <c r="A65" s="744" t="s">
        <v>1032</v>
      </c>
      <c r="B65" s="404">
        <v>293</v>
      </c>
      <c r="C65" s="404">
        <v>129</v>
      </c>
      <c r="D65" s="404">
        <v>77</v>
      </c>
      <c r="E65" s="404">
        <v>87</v>
      </c>
    </row>
    <row r="66" spans="1:5">
      <c r="A66" s="743" t="s">
        <v>1346</v>
      </c>
      <c r="B66" s="405">
        <v>172</v>
      </c>
      <c r="C66" s="405">
        <v>63</v>
      </c>
      <c r="D66" s="405">
        <v>39</v>
      </c>
      <c r="E66" s="405">
        <v>70</v>
      </c>
    </row>
    <row r="67" spans="1:5">
      <c r="A67" s="743" t="s">
        <v>1345</v>
      </c>
      <c r="B67" s="405">
        <v>26</v>
      </c>
      <c r="C67" s="405">
        <v>11</v>
      </c>
      <c r="D67" s="405">
        <v>11</v>
      </c>
      <c r="E67" s="405">
        <v>4</v>
      </c>
    </row>
    <row r="68" spans="1:5">
      <c r="A68" s="743" t="s">
        <v>1344</v>
      </c>
      <c r="B68" s="405">
        <v>50</v>
      </c>
      <c r="C68" s="405">
        <v>33</v>
      </c>
      <c r="D68" s="405">
        <v>13</v>
      </c>
      <c r="E68" s="405">
        <v>4</v>
      </c>
    </row>
    <row r="69" spans="1:5">
      <c r="A69" s="743" t="s">
        <v>1343</v>
      </c>
      <c r="B69" s="405">
        <v>45</v>
      </c>
      <c r="C69" s="405">
        <v>22</v>
      </c>
      <c r="D69" s="405">
        <v>14</v>
      </c>
      <c r="E69" s="405">
        <v>9</v>
      </c>
    </row>
    <row r="70" spans="1:5">
      <c r="A70" s="407"/>
      <c r="B70" s="407"/>
      <c r="C70" s="407"/>
      <c r="D70" s="407"/>
      <c r="E70" s="407"/>
    </row>
    <row r="71" spans="1:5">
      <c r="A71" s="744" t="s">
        <v>973</v>
      </c>
      <c r="B71" s="404">
        <v>134</v>
      </c>
      <c r="C71" s="404">
        <v>79</v>
      </c>
      <c r="D71" s="404">
        <v>35</v>
      </c>
      <c r="E71" s="404">
        <v>20</v>
      </c>
    </row>
    <row r="72" spans="1:5">
      <c r="A72" s="743" t="s">
        <v>1342</v>
      </c>
      <c r="B72" s="405">
        <v>107</v>
      </c>
      <c r="C72" s="405">
        <v>61</v>
      </c>
      <c r="D72" s="405">
        <v>28</v>
      </c>
      <c r="E72" s="405">
        <v>18</v>
      </c>
    </row>
    <row r="73" spans="1:5">
      <c r="A73" s="743" t="s">
        <v>1341</v>
      </c>
      <c r="B73" s="405">
        <v>27</v>
      </c>
      <c r="C73" s="405">
        <v>18</v>
      </c>
      <c r="D73" s="405">
        <v>7</v>
      </c>
      <c r="E73" s="405">
        <v>2</v>
      </c>
    </row>
    <row r="74" spans="1:5">
      <c r="A74" s="407"/>
      <c r="B74" s="407"/>
      <c r="C74" s="407"/>
      <c r="D74" s="407"/>
      <c r="E74" s="407"/>
    </row>
    <row r="75" spans="1:5">
      <c r="A75" s="744" t="s">
        <v>938</v>
      </c>
      <c r="B75" s="404">
        <v>26</v>
      </c>
      <c r="C75" s="404">
        <v>14</v>
      </c>
      <c r="D75" s="404">
        <v>11</v>
      </c>
      <c r="E75" s="404">
        <v>1</v>
      </c>
    </row>
    <row r="76" spans="1:5">
      <c r="A76" s="743" t="s">
        <v>1340</v>
      </c>
      <c r="B76" s="405">
        <v>18</v>
      </c>
      <c r="C76" s="405">
        <v>9</v>
      </c>
      <c r="D76" s="405">
        <v>9</v>
      </c>
      <c r="E76" s="405">
        <v>0</v>
      </c>
    </row>
    <row r="77" spans="1:5">
      <c r="A77" s="743" t="s">
        <v>1339</v>
      </c>
      <c r="B77" s="405">
        <v>8</v>
      </c>
      <c r="C77" s="405">
        <v>5</v>
      </c>
      <c r="D77" s="405">
        <v>2</v>
      </c>
      <c r="E77" s="405">
        <v>1</v>
      </c>
    </row>
    <row r="78" spans="1:5">
      <c r="A78" s="407"/>
      <c r="B78" s="407"/>
      <c r="C78" s="407"/>
      <c r="D78" s="407"/>
      <c r="E78" s="407"/>
    </row>
    <row r="79" spans="1:5">
      <c r="A79" s="744" t="s">
        <v>924</v>
      </c>
      <c r="B79" s="404">
        <v>94</v>
      </c>
      <c r="C79" s="404">
        <v>37</v>
      </c>
      <c r="D79" s="404">
        <v>27</v>
      </c>
      <c r="E79" s="404">
        <v>30</v>
      </c>
    </row>
    <row r="80" spans="1:5">
      <c r="A80" s="743" t="s">
        <v>1338</v>
      </c>
      <c r="B80" s="405">
        <v>34</v>
      </c>
      <c r="C80" s="405">
        <v>19</v>
      </c>
      <c r="D80" s="405">
        <v>13</v>
      </c>
      <c r="E80" s="405">
        <v>2</v>
      </c>
    </row>
    <row r="81" spans="1:5">
      <c r="A81" s="743" t="s">
        <v>1337</v>
      </c>
      <c r="B81" s="405">
        <v>17</v>
      </c>
      <c r="C81" s="405">
        <v>7</v>
      </c>
      <c r="D81" s="405">
        <v>8</v>
      </c>
      <c r="E81" s="405">
        <v>2</v>
      </c>
    </row>
    <row r="82" spans="1:5">
      <c r="A82" s="743" t="s">
        <v>1336</v>
      </c>
      <c r="B82" s="405">
        <v>42</v>
      </c>
      <c r="C82" s="405">
        <v>11</v>
      </c>
      <c r="D82" s="405">
        <v>5</v>
      </c>
      <c r="E82" s="405">
        <v>26</v>
      </c>
    </row>
    <row r="83" spans="1:5">
      <c r="A83" s="743" t="s">
        <v>1335</v>
      </c>
      <c r="B83" s="405">
        <v>1</v>
      </c>
      <c r="C83" s="405">
        <v>0</v>
      </c>
      <c r="D83" s="405">
        <v>1</v>
      </c>
      <c r="E83" s="405">
        <v>0</v>
      </c>
    </row>
    <row r="84" spans="1:5">
      <c r="A84" s="407"/>
      <c r="B84" s="407"/>
      <c r="C84" s="407"/>
      <c r="D84" s="407"/>
      <c r="E84" s="407"/>
    </row>
    <row r="85" spans="1:5">
      <c r="A85" s="744" t="s">
        <v>890</v>
      </c>
      <c r="B85" s="404">
        <v>11</v>
      </c>
      <c r="C85" s="404">
        <v>4</v>
      </c>
      <c r="D85" s="404">
        <v>6</v>
      </c>
      <c r="E85" s="404">
        <v>1</v>
      </c>
    </row>
    <row r="86" spans="1:5">
      <c r="A86" s="743" t="s">
        <v>1334</v>
      </c>
      <c r="B86" s="405">
        <v>5</v>
      </c>
      <c r="C86" s="405">
        <v>2</v>
      </c>
      <c r="D86" s="405">
        <v>2</v>
      </c>
      <c r="E86" s="405">
        <v>1</v>
      </c>
    </row>
    <row r="87" spans="1:5">
      <c r="A87" s="743" t="s">
        <v>1333</v>
      </c>
      <c r="B87" s="405">
        <v>3</v>
      </c>
      <c r="C87" s="405">
        <v>0</v>
      </c>
      <c r="D87" s="405">
        <v>3</v>
      </c>
      <c r="E87" s="405">
        <v>0</v>
      </c>
    </row>
    <row r="88" spans="1:5">
      <c r="A88" s="743" t="s">
        <v>1332</v>
      </c>
      <c r="B88" s="405">
        <v>1</v>
      </c>
      <c r="C88" s="405">
        <v>1</v>
      </c>
      <c r="D88" s="405">
        <v>0</v>
      </c>
      <c r="E88" s="405">
        <v>0</v>
      </c>
    </row>
    <row r="89" spans="1:5">
      <c r="A89" s="743" t="s">
        <v>1331</v>
      </c>
      <c r="B89" s="405">
        <v>2</v>
      </c>
      <c r="C89" s="405">
        <v>1</v>
      </c>
      <c r="D89" s="405">
        <v>1</v>
      </c>
      <c r="E89" s="405">
        <v>0</v>
      </c>
    </row>
    <row r="90" spans="1:5">
      <c r="A90" s="407"/>
      <c r="B90" s="407"/>
      <c r="C90" s="407"/>
      <c r="D90" s="407"/>
      <c r="E90" s="407"/>
    </row>
    <row r="91" spans="1:5">
      <c r="A91" s="744" t="s">
        <v>877</v>
      </c>
      <c r="B91" s="404">
        <v>20</v>
      </c>
      <c r="C91" s="404">
        <v>11</v>
      </c>
      <c r="D91" s="404">
        <v>3</v>
      </c>
      <c r="E91" s="404">
        <v>6</v>
      </c>
    </row>
    <row r="92" spans="1:5">
      <c r="A92" s="743" t="s">
        <v>1330</v>
      </c>
      <c r="B92" s="405">
        <v>18</v>
      </c>
      <c r="C92" s="405">
        <v>9</v>
      </c>
      <c r="D92" s="405">
        <v>3</v>
      </c>
      <c r="E92" s="405">
        <v>6</v>
      </c>
    </row>
    <row r="93" spans="1:5">
      <c r="A93" s="743" t="s">
        <v>1329</v>
      </c>
      <c r="B93" s="405">
        <v>0</v>
      </c>
      <c r="C93" s="405">
        <v>0</v>
      </c>
      <c r="D93" s="405">
        <v>0</v>
      </c>
      <c r="E93" s="405">
        <v>0</v>
      </c>
    </row>
    <row r="94" spans="1:5">
      <c r="A94" s="743" t="s">
        <v>1328</v>
      </c>
      <c r="B94" s="405">
        <v>0</v>
      </c>
      <c r="C94" s="405">
        <v>0</v>
      </c>
      <c r="D94" s="405">
        <v>0</v>
      </c>
      <c r="E94" s="405">
        <v>0</v>
      </c>
    </row>
    <row r="95" spans="1:5">
      <c r="A95" s="743" t="s">
        <v>1327</v>
      </c>
      <c r="B95" s="405">
        <v>2</v>
      </c>
      <c r="C95" s="405">
        <v>2</v>
      </c>
      <c r="D95" s="405">
        <v>0</v>
      </c>
      <c r="E95" s="405">
        <v>0</v>
      </c>
    </row>
    <row r="96" spans="1:5">
      <c r="A96" s="407"/>
      <c r="B96" s="407"/>
      <c r="C96" s="407"/>
      <c r="D96" s="407"/>
      <c r="E96" s="407"/>
    </row>
    <row r="97" spans="1:5">
      <c r="A97" s="869" t="s">
        <v>4082</v>
      </c>
      <c r="B97" s="407"/>
      <c r="C97" s="407"/>
      <c r="D97" s="407"/>
      <c r="E97" s="407"/>
    </row>
  </sheetData>
  <mergeCells count="3">
    <mergeCell ref="C7:E7"/>
    <mergeCell ref="B5:E5"/>
    <mergeCell ref="B2:E2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70" orientation="portrait" r:id="rId1"/>
  <headerFooter alignWithMargins="0"/>
  <rowBreaks count="1" manualBreakCount="1">
    <brk id="78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>
  <sheetPr codeName="Hoja110">
    <outlinePr summaryBelow="0" summaryRight="0"/>
  </sheetPr>
  <dimension ref="A1:M59"/>
  <sheetViews>
    <sheetView showGridLines="0" showRowColHeaders="0" view="pageBreakPreview" zoomScaleNormal="100" zoomScaleSheetLayoutView="100" workbookViewId="0">
      <selection activeCell="O12" sqref="O12"/>
    </sheetView>
  </sheetViews>
  <sheetFormatPr baseColWidth="10" defaultColWidth="8.88671875" defaultRowHeight="13.2"/>
  <cols>
    <col min="1" max="1" width="16.6640625" style="35" bestFit="1" customWidth="1"/>
    <col min="2" max="2" width="5.109375" style="35" bestFit="1" customWidth="1"/>
    <col min="3" max="3" width="8.6640625" style="35" bestFit="1" customWidth="1"/>
    <col min="4" max="12" width="7" style="35" bestFit="1" customWidth="1"/>
    <col min="13" max="13" width="11.33203125" style="35" bestFit="1" customWidth="1"/>
    <col min="14" max="256" width="8.88671875" style="35"/>
    <col min="257" max="257" width="16.6640625" style="35" bestFit="1" customWidth="1"/>
    <col min="258" max="258" width="5.109375" style="35" bestFit="1" customWidth="1"/>
    <col min="259" max="259" width="8.6640625" style="35" bestFit="1" customWidth="1"/>
    <col min="260" max="268" width="7" style="35" bestFit="1" customWidth="1"/>
    <col min="269" max="269" width="11.33203125" style="35" bestFit="1" customWidth="1"/>
    <col min="270" max="512" width="8.88671875" style="35"/>
    <col min="513" max="513" width="16.6640625" style="35" bestFit="1" customWidth="1"/>
    <col min="514" max="514" width="5.109375" style="35" bestFit="1" customWidth="1"/>
    <col min="515" max="515" width="8.6640625" style="35" bestFit="1" customWidth="1"/>
    <col min="516" max="524" width="7" style="35" bestFit="1" customWidth="1"/>
    <col min="525" max="525" width="11.33203125" style="35" bestFit="1" customWidth="1"/>
    <col min="526" max="768" width="8.88671875" style="35"/>
    <col min="769" max="769" width="16.6640625" style="35" bestFit="1" customWidth="1"/>
    <col min="770" max="770" width="5.109375" style="35" bestFit="1" customWidth="1"/>
    <col min="771" max="771" width="8.6640625" style="35" bestFit="1" customWidth="1"/>
    <col min="772" max="780" width="7" style="35" bestFit="1" customWidth="1"/>
    <col min="781" max="781" width="11.33203125" style="35" bestFit="1" customWidth="1"/>
    <col min="782" max="1024" width="8.88671875" style="35"/>
    <col min="1025" max="1025" width="16.6640625" style="35" bestFit="1" customWidth="1"/>
    <col min="1026" max="1026" width="5.109375" style="35" bestFit="1" customWidth="1"/>
    <col min="1027" max="1027" width="8.6640625" style="35" bestFit="1" customWidth="1"/>
    <col min="1028" max="1036" width="7" style="35" bestFit="1" customWidth="1"/>
    <col min="1037" max="1037" width="11.33203125" style="35" bestFit="1" customWidth="1"/>
    <col min="1038" max="1280" width="8.88671875" style="35"/>
    <col min="1281" max="1281" width="16.6640625" style="35" bestFit="1" customWidth="1"/>
    <col min="1282" max="1282" width="5.109375" style="35" bestFit="1" customWidth="1"/>
    <col min="1283" max="1283" width="8.6640625" style="35" bestFit="1" customWidth="1"/>
    <col min="1284" max="1292" width="7" style="35" bestFit="1" customWidth="1"/>
    <col min="1293" max="1293" width="11.33203125" style="35" bestFit="1" customWidth="1"/>
    <col min="1294" max="1536" width="8.88671875" style="35"/>
    <col min="1537" max="1537" width="16.6640625" style="35" bestFit="1" customWidth="1"/>
    <col min="1538" max="1538" width="5.109375" style="35" bestFit="1" customWidth="1"/>
    <col min="1539" max="1539" width="8.6640625" style="35" bestFit="1" customWidth="1"/>
    <col min="1540" max="1548" width="7" style="35" bestFit="1" customWidth="1"/>
    <col min="1549" max="1549" width="11.33203125" style="35" bestFit="1" customWidth="1"/>
    <col min="1550" max="1792" width="8.88671875" style="35"/>
    <col min="1793" max="1793" width="16.6640625" style="35" bestFit="1" customWidth="1"/>
    <col min="1794" max="1794" width="5.109375" style="35" bestFit="1" customWidth="1"/>
    <col min="1795" max="1795" width="8.6640625" style="35" bestFit="1" customWidth="1"/>
    <col min="1796" max="1804" width="7" style="35" bestFit="1" customWidth="1"/>
    <col min="1805" max="1805" width="11.33203125" style="35" bestFit="1" customWidth="1"/>
    <col min="1806" max="2048" width="8.88671875" style="35"/>
    <col min="2049" max="2049" width="16.6640625" style="35" bestFit="1" customWidth="1"/>
    <col min="2050" max="2050" width="5.109375" style="35" bestFit="1" customWidth="1"/>
    <col min="2051" max="2051" width="8.6640625" style="35" bestFit="1" customWidth="1"/>
    <col min="2052" max="2060" width="7" style="35" bestFit="1" customWidth="1"/>
    <col min="2061" max="2061" width="11.33203125" style="35" bestFit="1" customWidth="1"/>
    <col min="2062" max="2304" width="8.88671875" style="35"/>
    <col min="2305" max="2305" width="16.6640625" style="35" bestFit="1" customWidth="1"/>
    <col min="2306" max="2306" width="5.109375" style="35" bestFit="1" customWidth="1"/>
    <col min="2307" max="2307" width="8.6640625" style="35" bestFit="1" customWidth="1"/>
    <col min="2308" max="2316" width="7" style="35" bestFit="1" customWidth="1"/>
    <col min="2317" max="2317" width="11.33203125" style="35" bestFit="1" customWidth="1"/>
    <col min="2318" max="2560" width="8.88671875" style="35"/>
    <col min="2561" max="2561" width="16.6640625" style="35" bestFit="1" customWidth="1"/>
    <col min="2562" max="2562" width="5.109375" style="35" bestFit="1" customWidth="1"/>
    <col min="2563" max="2563" width="8.6640625" style="35" bestFit="1" customWidth="1"/>
    <col min="2564" max="2572" width="7" style="35" bestFit="1" customWidth="1"/>
    <col min="2573" max="2573" width="11.33203125" style="35" bestFit="1" customWidth="1"/>
    <col min="2574" max="2816" width="8.88671875" style="35"/>
    <col min="2817" max="2817" width="16.6640625" style="35" bestFit="1" customWidth="1"/>
    <col min="2818" max="2818" width="5.109375" style="35" bestFit="1" customWidth="1"/>
    <col min="2819" max="2819" width="8.6640625" style="35" bestFit="1" customWidth="1"/>
    <col min="2820" max="2828" width="7" style="35" bestFit="1" customWidth="1"/>
    <col min="2829" max="2829" width="11.33203125" style="35" bestFit="1" customWidth="1"/>
    <col min="2830" max="3072" width="8.88671875" style="35"/>
    <col min="3073" max="3073" width="16.6640625" style="35" bestFit="1" customWidth="1"/>
    <col min="3074" max="3074" width="5.109375" style="35" bestFit="1" customWidth="1"/>
    <col min="3075" max="3075" width="8.6640625" style="35" bestFit="1" customWidth="1"/>
    <col min="3076" max="3084" width="7" style="35" bestFit="1" customWidth="1"/>
    <col min="3085" max="3085" width="11.33203125" style="35" bestFit="1" customWidth="1"/>
    <col min="3086" max="3328" width="8.88671875" style="35"/>
    <col min="3329" max="3329" width="16.6640625" style="35" bestFit="1" customWidth="1"/>
    <col min="3330" max="3330" width="5.109375" style="35" bestFit="1" customWidth="1"/>
    <col min="3331" max="3331" width="8.6640625" style="35" bestFit="1" customWidth="1"/>
    <col min="3332" max="3340" width="7" style="35" bestFit="1" customWidth="1"/>
    <col min="3341" max="3341" width="11.33203125" style="35" bestFit="1" customWidth="1"/>
    <col min="3342" max="3584" width="8.88671875" style="35"/>
    <col min="3585" max="3585" width="16.6640625" style="35" bestFit="1" customWidth="1"/>
    <col min="3586" max="3586" width="5.109375" style="35" bestFit="1" customWidth="1"/>
    <col min="3587" max="3587" width="8.6640625" style="35" bestFit="1" customWidth="1"/>
    <col min="3588" max="3596" width="7" style="35" bestFit="1" customWidth="1"/>
    <col min="3597" max="3597" width="11.33203125" style="35" bestFit="1" customWidth="1"/>
    <col min="3598" max="3840" width="8.88671875" style="35"/>
    <col min="3841" max="3841" width="16.6640625" style="35" bestFit="1" customWidth="1"/>
    <col min="3842" max="3842" width="5.109375" style="35" bestFit="1" customWidth="1"/>
    <col min="3843" max="3843" width="8.6640625" style="35" bestFit="1" customWidth="1"/>
    <col min="3844" max="3852" width="7" style="35" bestFit="1" customWidth="1"/>
    <col min="3853" max="3853" width="11.33203125" style="35" bestFit="1" customWidth="1"/>
    <col min="3854" max="4096" width="8.88671875" style="35"/>
    <col min="4097" max="4097" width="16.6640625" style="35" bestFit="1" customWidth="1"/>
    <col min="4098" max="4098" width="5.109375" style="35" bestFit="1" customWidth="1"/>
    <col min="4099" max="4099" width="8.6640625" style="35" bestFit="1" customWidth="1"/>
    <col min="4100" max="4108" width="7" style="35" bestFit="1" customWidth="1"/>
    <col min="4109" max="4109" width="11.33203125" style="35" bestFit="1" customWidth="1"/>
    <col min="4110" max="4352" width="8.88671875" style="35"/>
    <col min="4353" max="4353" width="16.6640625" style="35" bestFit="1" customWidth="1"/>
    <col min="4354" max="4354" width="5.109375" style="35" bestFit="1" customWidth="1"/>
    <col min="4355" max="4355" width="8.6640625" style="35" bestFit="1" customWidth="1"/>
    <col min="4356" max="4364" width="7" style="35" bestFit="1" customWidth="1"/>
    <col min="4365" max="4365" width="11.33203125" style="35" bestFit="1" customWidth="1"/>
    <col min="4366" max="4608" width="8.88671875" style="35"/>
    <col min="4609" max="4609" width="16.6640625" style="35" bestFit="1" customWidth="1"/>
    <col min="4610" max="4610" width="5.109375" style="35" bestFit="1" customWidth="1"/>
    <col min="4611" max="4611" width="8.6640625" style="35" bestFit="1" customWidth="1"/>
    <col min="4612" max="4620" width="7" style="35" bestFit="1" customWidth="1"/>
    <col min="4621" max="4621" width="11.33203125" style="35" bestFit="1" customWidth="1"/>
    <col min="4622" max="4864" width="8.88671875" style="35"/>
    <col min="4865" max="4865" width="16.6640625" style="35" bestFit="1" customWidth="1"/>
    <col min="4866" max="4866" width="5.109375" style="35" bestFit="1" customWidth="1"/>
    <col min="4867" max="4867" width="8.6640625" style="35" bestFit="1" customWidth="1"/>
    <col min="4868" max="4876" width="7" style="35" bestFit="1" customWidth="1"/>
    <col min="4877" max="4877" width="11.33203125" style="35" bestFit="1" customWidth="1"/>
    <col min="4878" max="5120" width="8.88671875" style="35"/>
    <col min="5121" max="5121" width="16.6640625" style="35" bestFit="1" customWidth="1"/>
    <col min="5122" max="5122" width="5.109375" style="35" bestFit="1" customWidth="1"/>
    <col min="5123" max="5123" width="8.6640625" style="35" bestFit="1" customWidth="1"/>
    <col min="5124" max="5132" width="7" style="35" bestFit="1" customWidth="1"/>
    <col min="5133" max="5133" width="11.33203125" style="35" bestFit="1" customWidth="1"/>
    <col min="5134" max="5376" width="8.88671875" style="35"/>
    <col min="5377" max="5377" width="16.6640625" style="35" bestFit="1" customWidth="1"/>
    <col min="5378" max="5378" width="5.109375" style="35" bestFit="1" customWidth="1"/>
    <col min="5379" max="5379" width="8.6640625" style="35" bestFit="1" customWidth="1"/>
    <col min="5380" max="5388" width="7" style="35" bestFit="1" customWidth="1"/>
    <col min="5389" max="5389" width="11.33203125" style="35" bestFit="1" customWidth="1"/>
    <col min="5390" max="5632" width="8.88671875" style="35"/>
    <col min="5633" max="5633" width="16.6640625" style="35" bestFit="1" customWidth="1"/>
    <col min="5634" max="5634" width="5.109375" style="35" bestFit="1" customWidth="1"/>
    <col min="5635" max="5635" width="8.6640625" style="35" bestFit="1" customWidth="1"/>
    <col min="5636" max="5644" width="7" style="35" bestFit="1" customWidth="1"/>
    <col min="5645" max="5645" width="11.33203125" style="35" bestFit="1" customWidth="1"/>
    <col min="5646" max="5888" width="8.88671875" style="35"/>
    <col min="5889" max="5889" width="16.6640625" style="35" bestFit="1" customWidth="1"/>
    <col min="5890" max="5890" width="5.109375" style="35" bestFit="1" customWidth="1"/>
    <col min="5891" max="5891" width="8.6640625" style="35" bestFit="1" customWidth="1"/>
    <col min="5892" max="5900" width="7" style="35" bestFit="1" customWidth="1"/>
    <col min="5901" max="5901" width="11.33203125" style="35" bestFit="1" customWidth="1"/>
    <col min="5902" max="6144" width="8.88671875" style="35"/>
    <col min="6145" max="6145" width="16.6640625" style="35" bestFit="1" customWidth="1"/>
    <col min="6146" max="6146" width="5.109375" style="35" bestFit="1" customWidth="1"/>
    <col min="6147" max="6147" width="8.6640625" style="35" bestFit="1" customWidth="1"/>
    <col min="6148" max="6156" width="7" style="35" bestFit="1" customWidth="1"/>
    <col min="6157" max="6157" width="11.33203125" style="35" bestFit="1" customWidth="1"/>
    <col min="6158" max="6400" width="8.88671875" style="35"/>
    <col min="6401" max="6401" width="16.6640625" style="35" bestFit="1" customWidth="1"/>
    <col min="6402" max="6402" width="5.109375" style="35" bestFit="1" customWidth="1"/>
    <col min="6403" max="6403" width="8.6640625" style="35" bestFit="1" customWidth="1"/>
    <col min="6404" max="6412" width="7" style="35" bestFit="1" customWidth="1"/>
    <col min="6413" max="6413" width="11.33203125" style="35" bestFit="1" customWidth="1"/>
    <col min="6414" max="6656" width="8.88671875" style="35"/>
    <col min="6657" max="6657" width="16.6640625" style="35" bestFit="1" customWidth="1"/>
    <col min="6658" max="6658" width="5.109375" style="35" bestFit="1" customWidth="1"/>
    <col min="6659" max="6659" width="8.6640625" style="35" bestFit="1" customWidth="1"/>
    <col min="6660" max="6668" width="7" style="35" bestFit="1" customWidth="1"/>
    <col min="6669" max="6669" width="11.33203125" style="35" bestFit="1" customWidth="1"/>
    <col min="6670" max="6912" width="8.88671875" style="35"/>
    <col min="6913" max="6913" width="16.6640625" style="35" bestFit="1" customWidth="1"/>
    <col min="6914" max="6914" width="5.109375" style="35" bestFit="1" customWidth="1"/>
    <col min="6915" max="6915" width="8.6640625" style="35" bestFit="1" customWidth="1"/>
    <col min="6916" max="6924" width="7" style="35" bestFit="1" customWidth="1"/>
    <col min="6925" max="6925" width="11.33203125" style="35" bestFit="1" customWidth="1"/>
    <col min="6926" max="7168" width="8.88671875" style="35"/>
    <col min="7169" max="7169" width="16.6640625" style="35" bestFit="1" customWidth="1"/>
    <col min="7170" max="7170" width="5.109375" style="35" bestFit="1" customWidth="1"/>
    <col min="7171" max="7171" width="8.6640625" style="35" bestFit="1" customWidth="1"/>
    <col min="7172" max="7180" width="7" style="35" bestFit="1" customWidth="1"/>
    <col min="7181" max="7181" width="11.33203125" style="35" bestFit="1" customWidth="1"/>
    <col min="7182" max="7424" width="8.88671875" style="35"/>
    <col min="7425" max="7425" width="16.6640625" style="35" bestFit="1" customWidth="1"/>
    <col min="7426" max="7426" width="5.109375" style="35" bestFit="1" customWidth="1"/>
    <col min="7427" max="7427" width="8.6640625" style="35" bestFit="1" customWidth="1"/>
    <col min="7428" max="7436" width="7" style="35" bestFit="1" customWidth="1"/>
    <col min="7437" max="7437" width="11.33203125" style="35" bestFit="1" customWidth="1"/>
    <col min="7438" max="7680" width="8.88671875" style="35"/>
    <col min="7681" max="7681" width="16.6640625" style="35" bestFit="1" customWidth="1"/>
    <col min="7682" max="7682" width="5.109375" style="35" bestFit="1" customWidth="1"/>
    <col min="7683" max="7683" width="8.6640625" style="35" bestFit="1" customWidth="1"/>
    <col min="7684" max="7692" width="7" style="35" bestFit="1" customWidth="1"/>
    <col min="7693" max="7693" width="11.33203125" style="35" bestFit="1" customWidth="1"/>
    <col min="7694" max="7936" width="8.88671875" style="35"/>
    <col min="7937" max="7937" width="16.6640625" style="35" bestFit="1" customWidth="1"/>
    <col min="7938" max="7938" width="5.109375" style="35" bestFit="1" customWidth="1"/>
    <col min="7939" max="7939" width="8.6640625" style="35" bestFit="1" customWidth="1"/>
    <col min="7940" max="7948" width="7" style="35" bestFit="1" customWidth="1"/>
    <col min="7949" max="7949" width="11.33203125" style="35" bestFit="1" customWidth="1"/>
    <col min="7950" max="8192" width="8.88671875" style="35"/>
    <col min="8193" max="8193" width="16.6640625" style="35" bestFit="1" customWidth="1"/>
    <col min="8194" max="8194" width="5.109375" style="35" bestFit="1" customWidth="1"/>
    <col min="8195" max="8195" width="8.6640625" style="35" bestFit="1" customWidth="1"/>
    <col min="8196" max="8204" width="7" style="35" bestFit="1" customWidth="1"/>
    <col min="8205" max="8205" width="11.33203125" style="35" bestFit="1" customWidth="1"/>
    <col min="8206" max="8448" width="8.88671875" style="35"/>
    <col min="8449" max="8449" width="16.6640625" style="35" bestFit="1" customWidth="1"/>
    <col min="8450" max="8450" width="5.109375" style="35" bestFit="1" customWidth="1"/>
    <col min="8451" max="8451" width="8.6640625" style="35" bestFit="1" customWidth="1"/>
    <col min="8452" max="8460" width="7" style="35" bestFit="1" customWidth="1"/>
    <col min="8461" max="8461" width="11.33203125" style="35" bestFit="1" customWidth="1"/>
    <col min="8462" max="8704" width="8.88671875" style="35"/>
    <col min="8705" max="8705" width="16.6640625" style="35" bestFit="1" customWidth="1"/>
    <col min="8706" max="8706" width="5.109375" style="35" bestFit="1" customWidth="1"/>
    <col min="8707" max="8707" width="8.6640625" style="35" bestFit="1" customWidth="1"/>
    <col min="8708" max="8716" width="7" style="35" bestFit="1" customWidth="1"/>
    <col min="8717" max="8717" width="11.33203125" style="35" bestFit="1" customWidth="1"/>
    <col min="8718" max="8960" width="8.88671875" style="35"/>
    <col min="8961" max="8961" width="16.6640625" style="35" bestFit="1" customWidth="1"/>
    <col min="8962" max="8962" width="5.109375" style="35" bestFit="1" customWidth="1"/>
    <col min="8963" max="8963" width="8.6640625" style="35" bestFit="1" customWidth="1"/>
    <col min="8964" max="8972" width="7" style="35" bestFit="1" customWidth="1"/>
    <col min="8973" max="8973" width="11.33203125" style="35" bestFit="1" customWidth="1"/>
    <col min="8974" max="9216" width="8.88671875" style="35"/>
    <col min="9217" max="9217" width="16.6640625" style="35" bestFit="1" customWidth="1"/>
    <col min="9218" max="9218" width="5.109375" style="35" bestFit="1" customWidth="1"/>
    <col min="9219" max="9219" width="8.6640625" style="35" bestFit="1" customWidth="1"/>
    <col min="9220" max="9228" width="7" style="35" bestFit="1" customWidth="1"/>
    <col min="9229" max="9229" width="11.33203125" style="35" bestFit="1" customWidth="1"/>
    <col min="9230" max="9472" width="8.88671875" style="35"/>
    <col min="9473" max="9473" width="16.6640625" style="35" bestFit="1" customWidth="1"/>
    <col min="9474" max="9474" width="5.109375" style="35" bestFit="1" customWidth="1"/>
    <col min="9475" max="9475" width="8.6640625" style="35" bestFit="1" customWidth="1"/>
    <col min="9476" max="9484" width="7" style="35" bestFit="1" customWidth="1"/>
    <col min="9485" max="9485" width="11.33203125" style="35" bestFit="1" customWidth="1"/>
    <col min="9486" max="9728" width="8.88671875" style="35"/>
    <col min="9729" max="9729" width="16.6640625" style="35" bestFit="1" customWidth="1"/>
    <col min="9730" max="9730" width="5.109375" style="35" bestFit="1" customWidth="1"/>
    <col min="9731" max="9731" width="8.6640625" style="35" bestFit="1" customWidth="1"/>
    <col min="9732" max="9740" width="7" style="35" bestFit="1" customWidth="1"/>
    <col min="9741" max="9741" width="11.33203125" style="35" bestFit="1" customWidth="1"/>
    <col min="9742" max="9984" width="8.88671875" style="35"/>
    <col min="9985" max="9985" width="16.6640625" style="35" bestFit="1" customWidth="1"/>
    <col min="9986" max="9986" width="5.109375" style="35" bestFit="1" customWidth="1"/>
    <col min="9987" max="9987" width="8.6640625" style="35" bestFit="1" customWidth="1"/>
    <col min="9988" max="9996" width="7" style="35" bestFit="1" customWidth="1"/>
    <col min="9997" max="9997" width="11.33203125" style="35" bestFit="1" customWidth="1"/>
    <col min="9998" max="10240" width="8.88671875" style="35"/>
    <col min="10241" max="10241" width="16.6640625" style="35" bestFit="1" customWidth="1"/>
    <col min="10242" max="10242" width="5.109375" style="35" bestFit="1" customWidth="1"/>
    <col min="10243" max="10243" width="8.6640625" style="35" bestFit="1" customWidth="1"/>
    <col min="10244" max="10252" width="7" style="35" bestFit="1" customWidth="1"/>
    <col min="10253" max="10253" width="11.33203125" style="35" bestFit="1" customWidth="1"/>
    <col min="10254" max="10496" width="8.88671875" style="35"/>
    <col min="10497" max="10497" width="16.6640625" style="35" bestFit="1" customWidth="1"/>
    <col min="10498" max="10498" width="5.109375" style="35" bestFit="1" customWidth="1"/>
    <col min="10499" max="10499" width="8.6640625" style="35" bestFit="1" customWidth="1"/>
    <col min="10500" max="10508" width="7" style="35" bestFit="1" customWidth="1"/>
    <col min="10509" max="10509" width="11.33203125" style="35" bestFit="1" customWidth="1"/>
    <col min="10510" max="10752" width="8.88671875" style="35"/>
    <col min="10753" max="10753" width="16.6640625" style="35" bestFit="1" customWidth="1"/>
    <col min="10754" max="10754" width="5.109375" style="35" bestFit="1" customWidth="1"/>
    <col min="10755" max="10755" width="8.6640625" style="35" bestFit="1" customWidth="1"/>
    <col min="10756" max="10764" width="7" style="35" bestFit="1" customWidth="1"/>
    <col min="10765" max="10765" width="11.33203125" style="35" bestFit="1" customWidth="1"/>
    <col min="10766" max="11008" width="8.88671875" style="35"/>
    <col min="11009" max="11009" width="16.6640625" style="35" bestFit="1" customWidth="1"/>
    <col min="11010" max="11010" width="5.109375" style="35" bestFit="1" customWidth="1"/>
    <col min="11011" max="11011" width="8.6640625" style="35" bestFit="1" customWidth="1"/>
    <col min="11012" max="11020" width="7" style="35" bestFit="1" customWidth="1"/>
    <col min="11021" max="11021" width="11.33203125" style="35" bestFit="1" customWidth="1"/>
    <col min="11022" max="11264" width="8.88671875" style="35"/>
    <col min="11265" max="11265" width="16.6640625" style="35" bestFit="1" customWidth="1"/>
    <col min="11266" max="11266" width="5.109375" style="35" bestFit="1" customWidth="1"/>
    <col min="11267" max="11267" width="8.6640625" style="35" bestFit="1" customWidth="1"/>
    <col min="11268" max="11276" width="7" style="35" bestFit="1" customWidth="1"/>
    <col min="11277" max="11277" width="11.33203125" style="35" bestFit="1" customWidth="1"/>
    <col min="11278" max="11520" width="8.88671875" style="35"/>
    <col min="11521" max="11521" width="16.6640625" style="35" bestFit="1" customWidth="1"/>
    <col min="11522" max="11522" width="5.109375" style="35" bestFit="1" customWidth="1"/>
    <col min="11523" max="11523" width="8.6640625" style="35" bestFit="1" customWidth="1"/>
    <col min="11524" max="11532" width="7" style="35" bestFit="1" customWidth="1"/>
    <col min="11533" max="11533" width="11.33203125" style="35" bestFit="1" customWidth="1"/>
    <col min="11534" max="11776" width="8.88671875" style="35"/>
    <col min="11777" max="11777" width="16.6640625" style="35" bestFit="1" customWidth="1"/>
    <col min="11778" max="11778" width="5.109375" style="35" bestFit="1" customWidth="1"/>
    <col min="11779" max="11779" width="8.6640625" style="35" bestFit="1" customWidth="1"/>
    <col min="11780" max="11788" width="7" style="35" bestFit="1" customWidth="1"/>
    <col min="11789" max="11789" width="11.33203125" style="35" bestFit="1" customWidth="1"/>
    <col min="11790" max="12032" width="8.88671875" style="35"/>
    <col min="12033" max="12033" width="16.6640625" style="35" bestFit="1" customWidth="1"/>
    <col min="12034" max="12034" width="5.109375" style="35" bestFit="1" customWidth="1"/>
    <col min="12035" max="12035" width="8.6640625" style="35" bestFit="1" customWidth="1"/>
    <col min="12036" max="12044" width="7" style="35" bestFit="1" customWidth="1"/>
    <col min="12045" max="12045" width="11.33203125" style="35" bestFit="1" customWidth="1"/>
    <col min="12046" max="12288" width="8.88671875" style="35"/>
    <col min="12289" max="12289" width="16.6640625" style="35" bestFit="1" customWidth="1"/>
    <col min="12290" max="12290" width="5.109375" style="35" bestFit="1" customWidth="1"/>
    <col min="12291" max="12291" width="8.6640625" style="35" bestFit="1" customWidth="1"/>
    <col min="12292" max="12300" width="7" style="35" bestFit="1" customWidth="1"/>
    <col min="12301" max="12301" width="11.33203125" style="35" bestFit="1" customWidth="1"/>
    <col min="12302" max="12544" width="8.88671875" style="35"/>
    <col min="12545" max="12545" width="16.6640625" style="35" bestFit="1" customWidth="1"/>
    <col min="12546" max="12546" width="5.109375" style="35" bestFit="1" customWidth="1"/>
    <col min="12547" max="12547" width="8.6640625" style="35" bestFit="1" customWidth="1"/>
    <col min="12548" max="12556" width="7" style="35" bestFit="1" customWidth="1"/>
    <col min="12557" max="12557" width="11.33203125" style="35" bestFit="1" customWidth="1"/>
    <col min="12558" max="12800" width="8.88671875" style="35"/>
    <col min="12801" max="12801" width="16.6640625" style="35" bestFit="1" customWidth="1"/>
    <col min="12802" max="12802" width="5.109375" style="35" bestFit="1" customWidth="1"/>
    <col min="12803" max="12803" width="8.6640625" style="35" bestFit="1" customWidth="1"/>
    <col min="12804" max="12812" width="7" style="35" bestFit="1" customWidth="1"/>
    <col min="12813" max="12813" width="11.33203125" style="35" bestFit="1" customWidth="1"/>
    <col min="12814" max="13056" width="8.88671875" style="35"/>
    <col min="13057" max="13057" width="16.6640625" style="35" bestFit="1" customWidth="1"/>
    <col min="13058" max="13058" width="5.109375" style="35" bestFit="1" customWidth="1"/>
    <col min="13059" max="13059" width="8.6640625" style="35" bestFit="1" customWidth="1"/>
    <col min="13060" max="13068" width="7" style="35" bestFit="1" customWidth="1"/>
    <col min="13069" max="13069" width="11.33203125" style="35" bestFit="1" customWidth="1"/>
    <col min="13070" max="13312" width="8.88671875" style="35"/>
    <col min="13313" max="13313" width="16.6640625" style="35" bestFit="1" customWidth="1"/>
    <col min="13314" max="13314" width="5.109375" style="35" bestFit="1" customWidth="1"/>
    <col min="13315" max="13315" width="8.6640625" style="35" bestFit="1" customWidth="1"/>
    <col min="13316" max="13324" width="7" style="35" bestFit="1" customWidth="1"/>
    <col min="13325" max="13325" width="11.33203125" style="35" bestFit="1" customWidth="1"/>
    <col min="13326" max="13568" width="8.88671875" style="35"/>
    <col min="13569" max="13569" width="16.6640625" style="35" bestFit="1" customWidth="1"/>
    <col min="13570" max="13570" width="5.109375" style="35" bestFit="1" customWidth="1"/>
    <col min="13571" max="13571" width="8.6640625" style="35" bestFit="1" customWidth="1"/>
    <col min="13572" max="13580" width="7" style="35" bestFit="1" customWidth="1"/>
    <col min="13581" max="13581" width="11.33203125" style="35" bestFit="1" customWidth="1"/>
    <col min="13582" max="13824" width="8.88671875" style="35"/>
    <col min="13825" max="13825" width="16.6640625" style="35" bestFit="1" customWidth="1"/>
    <col min="13826" max="13826" width="5.109375" style="35" bestFit="1" customWidth="1"/>
    <col min="13827" max="13827" width="8.6640625" style="35" bestFit="1" customWidth="1"/>
    <col min="13828" max="13836" width="7" style="35" bestFit="1" customWidth="1"/>
    <col min="13837" max="13837" width="11.33203125" style="35" bestFit="1" customWidth="1"/>
    <col min="13838" max="14080" width="8.88671875" style="35"/>
    <col min="14081" max="14081" width="16.6640625" style="35" bestFit="1" customWidth="1"/>
    <col min="14082" max="14082" width="5.109375" style="35" bestFit="1" customWidth="1"/>
    <col min="14083" max="14083" width="8.6640625" style="35" bestFit="1" customWidth="1"/>
    <col min="14084" max="14092" width="7" style="35" bestFit="1" customWidth="1"/>
    <col min="14093" max="14093" width="11.33203125" style="35" bestFit="1" customWidth="1"/>
    <col min="14094" max="14336" width="8.88671875" style="35"/>
    <col min="14337" max="14337" width="16.6640625" style="35" bestFit="1" customWidth="1"/>
    <col min="14338" max="14338" width="5.109375" style="35" bestFit="1" customWidth="1"/>
    <col min="14339" max="14339" width="8.6640625" style="35" bestFit="1" customWidth="1"/>
    <col min="14340" max="14348" width="7" style="35" bestFit="1" customWidth="1"/>
    <col min="14349" max="14349" width="11.33203125" style="35" bestFit="1" customWidth="1"/>
    <col min="14350" max="14592" width="8.88671875" style="35"/>
    <col min="14593" max="14593" width="16.6640625" style="35" bestFit="1" customWidth="1"/>
    <col min="14594" max="14594" width="5.109375" style="35" bestFit="1" customWidth="1"/>
    <col min="14595" max="14595" width="8.6640625" style="35" bestFit="1" customWidth="1"/>
    <col min="14596" max="14604" width="7" style="35" bestFit="1" customWidth="1"/>
    <col min="14605" max="14605" width="11.33203125" style="35" bestFit="1" customWidth="1"/>
    <col min="14606" max="14848" width="8.88671875" style="35"/>
    <col min="14849" max="14849" width="16.6640625" style="35" bestFit="1" customWidth="1"/>
    <col min="14850" max="14850" width="5.109375" style="35" bestFit="1" customWidth="1"/>
    <col min="14851" max="14851" width="8.6640625" style="35" bestFit="1" customWidth="1"/>
    <col min="14852" max="14860" width="7" style="35" bestFit="1" customWidth="1"/>
    <col min="14861" max="14861" width="11.33203125" style="35" bestFit="1" customWidth="1"/>
    <col min="14862" max="15104" width="8.88671875" style="35"/>
    <col min="15105" max="15105" width="16.6640625" style="35" bestFit="1" customWidth="1"/>
    <col min="15106" max="15106" width="5.109375" style="35" bestFit="1" customWidth="1"/>
    <col min="15107" max="15107" width="8.6640625" style="35" bestFit="1" customWidth="1"/>
    <col min="15108" max="15116" width="7" style="35" bestFit="1" customWidth="1"/>
    <col min="15117" max="15117" width="11.33203125" style="35" bestFit="1" customWidth="1"/>
    <col min="15118" max="15360" width="8.88671875" style="35"/>
    <col min="15361" max="15361" width="16.6640625" style="35" bestFit="1" customWidth="1"/>
    <col min="15362" max="15362" width="5.109375" style="35" bestFit="1" customWidth="1"/>
    <col min="15363" max="15363" width="8.6640625" style="35" bestFit="1" customWidth="1"/>
    <col min="15364" max="15372" width="7" style="35" bestFit="1" customWidth="1"/>
    <col min="15373" max="15373" width="11.33203125" style="35" bestFit="1" customWidth="1"/>
    <col min="15374" max="15616" width="8.88671875" style="35"/>
    <col min="15617" max="15617" width="16.6640625" style="35" bestFit="1" customWidth="1"/>
    <col min="15618" max="15618" width="5.109375" style="35" bestFit="1" customWidth="1"/>
    <col min="15619" max="15619" width="8.6640625" style="35" bestFit="1" customWidth="1"/>
    <col min="15620" max="15628" width="7" style="35" bestFit="1" customWidth="1"/>
    <col min="15629" max="15629" width="11.33203125" style="35" bestFit="1" customWidth="1"/>
    <col min="15630" max="15872" width="8.88671875" style="35"/>
    <col min="15873" max="15873" width="16.6640625" style="35" bestFit="1" customWidth="1"/>
    <col min="15874" max="15874" width="5.109375" style="35" bestFit="1" customWidth="1"/>
    <col min="15875" max="15875" width="8.6640625" style="35" bestFit="1" customWidth="1"/>
    <col min="15876" max="15884" width="7" style="35" bestFit="1" customWidth="1"/>
    <col min="15885" max="15885" width="11.33203125" style="35" bestFit="1" customWidth="1"/>
    <col min="15886" max="16128" width="8.88671875" style="35"/>
    <col min="16129" max="16129" width="16.6640625" style="35" bestFit="1" customWidth="1"/>
    <col min="16130" max="16130" width="5.109375" style="35" bestFit="1" customWidth="1"/>
    <col min="16131" max="16131" width="8.6640625" style="35" bestFit="1" customWidth="1"/>
    <col min="16132" max="16140" width="7" style="35" bestFit="1" customWidth="1"/>
    <col min="16141" max="16141" width="11.33203125" style="35" bestFit="1" customWidth="1"/>
    <col min="16142" max="16384" width="8.88671875" style="35"/>
  </cols>
  <sheetData>
    <row r="1" spans="1:13">
      <c r="A1" s="1460" t="s">
        <v>5197</v>
      </c>
    </row>
    <row r="2" spans="1:13" ht="17.399999999999999">
      <c r="A2" s="1116" t="s">
        <v>313</v>
      </c>
      <c r="B2" s="1689" t="s">
        <v>5092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</row>
    <row r="3" spans="1:13" ht="20.399999999999999" customHeight="1">
      <c r="A3" s="1116"/>
      <c r="B3" s="1689" t="s">
        <v>5093</v>
      </c>
      <c r="C3" s="1689"/>
      <c r="D3" s="1689"/>
      <c r="E3" s="1689"/>
      <c r="F3" s="1689"/>
      <c r="G3" s="1689"/>
      <c r="H3" s="1689"/>
      <c r="I3" s="1689"/>
      <c r="J3" s="1689"/>
      <c r="K3" s="1689"/>
      <c r="L3" s="1689"/>
      <c r="M3" s="1689"/>
    </row>
    <row r="4" spans="1:13" ht="13.8" thickBot="1">
      <c r="A4" s="1181"/>
      <c r="B4" s="1182"/>
      <c r="C4" s="1183"/>
      <c r="D4" s="1183"/>
      <c r="E4" s="1183"/>
      <c r="F4" s="1183"/>
      <c r="G4" s="1183"/>
      <c r="H4" s="1183"/>
      <c r="I4" s="1183"/>
      <c r="J4" s="1183"/>
      <c r="K4" s="1183"/>
      <c r="L4" s="1183"/>
      <c r="M4" s="1183"/>
    </row>
    <row r="5" spans="1:13" ht="13.8" thickBot="1">
      <c r="A5" s="925"/>
      <c r="B5" s="1815" t="s">
        <v>3754</v>
      </c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</row>
    <row r="6" spans="1:13" ht="13.8" thickBot="1">
      <c r="A6" s="925" t="s">
        <v>3890</v>
      </c>
      <c r="B6" s="1112"/>
      <c r="C6" s="1764" t="s">
        <v>3889</v>
      </c>
      <c r="D6" s="1764"/>
      <c r="E6" s="1764"/>
      <c r="F6" s="1764"/>
      <c r="G6" s="1764"/>
      <c r="H6" s="1764"/>
      <c r="I6" s="1764"/>
      <c r="J6" s="1764"/>
      <c r="K6" s="1764"/>
      <c r="L6" s="1764"/>
      <c r="M6" s="1764"/>
    </row>
    <row r="7" spans="1:13">
      <c r="A7" s="925" t="s">
        <v>3888</v>
      </c>
      <c r="B7" s="1027"/>
      <c r="C7" s="1027" t="s">
        <v>3887</v>
      </c>
      <c r="D7" s="1027" t="s">
        <v>3886</v>
      </c>
      <c r="E7" s="1027" t="s">
        <v>3885</v>
      </c>
      <c r="F7" s="1027" t="s">
        <v>3884</v>
      </c>
      <c r="G7" s="1027" t="s">
        <v>3883</v>
      </c>
      <c r="H7" s="1027" t="s">
        <v>3882</v>
      </c>
      <c r="I7" s="1027" t="s">
        <v>3881</v>
      </c>
      <c r="J7" s="1027" t="s">
        <v>3880</v>
      </c>
      <c r="K7" s="1027" t="s">
        <v>3879</v>
      </c>
      <c r="L7" s="1027" t="s">
        <v>3878</v>
      </c>
      <c r="M7" s="1027"/>
    </row>
    <row r="8" spans="1:13" ht="24">
      <c r="A8" s="925" t="s">
        <v>5094</v>
      </c>
      <c r="B8" s="1114"/>
      <c r="C8" s="1114" t="s">
        <v>3877</v>
      </c>
      <c r="D8" s="1114" t="s">
        <v>3876</v>
      </c>
      <c r="E8" s="1114" t="s">
        <v>3875</v>
      </c>
      <c r="F8" s="1114" t="s">
        <v>3874</v>
      </c>
      <c r="G8" s="1114" t="s">
        <v>3873</v>
      </c>
      <c r="H8" s="1114" t="s">
        <v>3872</v>
      </c>
      <c r="I8" s="1114" t="s">
        <v>3871</v>
      </c>
      <c r="J8" s="1114" t="s">
        <v>3870</v>
      </c>
      <c r="K8" s="1114" t="s">
        <v>3869</v>
      </c>
      <c r="L8" s="1114" t="s">
        <v>3867</v>
      </c>
      <c r="M8" s="1114" t="s">
        <v>3868</v>
      </c>
    </row>
    <row r="9" spans="1:13" ht="13.8" thickBot="1">
      <c r="A9" s="1113" t="s">
        <v>3768</v>
      </c>
      <c r="B9" s="1115" t="s">
        <v>3</v>
      </c>
      <c r="C9" s="1115" t="s">
        <v>3867</v>
      </c>
      <c r="D9" s="1115" t="s">
        <v>3867</v>
      </c>
      <c r="E9" s="1115" t="s">
        <v>3867</v>
      </c>
      <c r="F9" s="1115" t="s">
        <v>3867</v>
      </c>
      <c r="G9" s="1115" t="s">
        <v>3867</v>
      </c>
      <c r="H9" s="1115" t="s">
        <v>3867</v>
      </c>
      <c r="I9" s="1115" t="s">
        <v>3867</v>
      </c>
      <c r="J9" s="1115" t="s">
        <v>3867</v>
      </c>
      <c r="K9" s="1115" t="s">
        <v>3867</v>
      </c>
      <c r="L9" s="1115" t="s">
        <v>3866</v>
      </c>
      <c r="M9" s="1115" t="s">
        <v>4272</v>
      </c>
    </row>
    <row r="10" spans="1:13">
      <c r="A10" s="407"/>
      <c r="B10" s="1168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</row>
    <row r="11" spans="1:13">
      <c r="A11" s="792" t="s">
        <v>1</v>
      </c>
      <c r="B11" s="430">
        <v>2090</v>
      </c>
      <c r="C11" s="430">
        <v>955</v>
      </c>
      <c r="D11" s="430">
        <v>365</v>
      </c>
      <c r="E11" s="430">
        <v>173</v>
      </c>
      <c r="F11" s="430">
        <v>155</v>
      </c>
      <c r="G11" s="430">
        <v>129</v>
      </c>
      <c r="H11" s="430">
        <v>124</v>
      </c>
      <c r="I11" s="430">
        <v>103</v>
      </c>
      <c r="J11" s="430">
        <v>51</v>
      </c>
      <c r="K11" s="430">
        <v>23</v>
      </c>
      <c r="L11" s="430">
        <v>1</v>
      </c>
      <c r="M11" s="430">
        <v>11</v>
      </c>
    </row>
    <row r="12" spans="1:13">
      <c r="A12" s="794" t="s">
        <v>1477</v>
      </c>
      <c r="B12" s="405">
        <v>12</v>
      </c>
      <c r="C12" s="405">
        <v>5</v>
      </c>
      <c r="D12" s="405">
        <v>3</v>
      </c>
      <c r="E12" s="405">
        <v>0</v>
      </c>
      <c r="F12" s="405">
        <v>0</v>
      </c>
      <c r="G12" s="405">
        <v>1</v>
      </c>
      <c r="H12" s="405">
        <v>3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</row>
    <row r="13" spans="1:13">
      <c r="A13" s="794" t="s">
        <v>1476</v>
      </c>
      <c r="B13" s="405">
        <v>246</v>
      </c>
      <c r="C13" s="405">
        <v>109</v>
      </c>
      <c r="D13" s="405">
        <v>51</v>
      </c>
      <c r="E13" s="405">
        <v>27</v>
      </c>
      <c r="F13" s="405">
        <v>18</v>
      </c>
      <c r="G13" s="405">
        <v>14</v>
      </c>
      <c r="H13" s="405">
        <v>14</v>
      </c>
      <c r="I13" s="405">
        <v>11</v>
      </c>
      <c r="J13" s="405">
        <v>1</v>
      </c>
      <c r="K13" s="405">
        <v>1</v>
      </c>
      <c r="L13" s="405">
        <v>0</v>
      </c>
      <c r="M13" s="405">
        <v>0</v>
      </c>
    </row>
    <row r="14" spans="1:13">
      <c r="A14" s="794" t="s">
        <v>1475</v>
      </c>
      <c r="B14" s="405">
        <v>447</v>
      </c>
      <c r="C14" s="405">
        <v>207</v>
      </c>
      <c r="D14" s="405">
        <v>70</v>
      </c>
      <c r="E14" s="405">
        <v>34</v>
      </c>
      <c r="F14" s="405">
        <v>37</v>
      </c>
      <c r="G14" s="405">
        <v>26</v>
      </c>
      <c r="H14" s="405">
        <v>32</v>
      </c>
      <c r="I14" s="405">
        <v>21</v>
      </c>
      <c r="J14" s="405">
        <v>11</v>
      </c>
      <c r="K14" s="405">
        <v>3</v>
      </c>
      <c r="L14" s="405">
        <v>1</v>
      </c>
      <c r="M14" s="405">
        <v>5</v>
      </c>
    </row>
    <row r="15" spans="1:13">
      <c r="A15" s="794" t="s">
        <v>1474</v>
      </c>
      <c r="B15" s="405">
        <v>432</v>
      </c>
      <c r="C15" s="405">
        <v>191</v>
      </c>
      <c r="D15" s="405">
        <v>77</v>
      </c>
      <c r="E15" s="405">
        <v>35</v>
      </c>
      <c r="F15" s="405">
        <v>26</v>
      </c>
      <c r="G15" s="405">
        <v>29</v>
      </c>
      <c r="H15" s="405">
        <v>29</v>
      </c>
      <c r="I15" s="405">
        <v>25</v>
      </c>
      <c r="J15" s="405">
        <v>13</v>
      </c>
      <c r="K15" s="405">
        <v>4</v>
      </c>
      <c r="L15" s="405">
        <v>0</v>
      </c>
      <c r="M15" s="405">
        <v>3</v>
      </c>
    </row>
    <row r="16" spans="1:13">
      <c r="A16" s="794" t="s">
        <v>1473</v>
      </c>
      <c r="B16" s="405">
        <v>415</v>
      </c>
      <c r="C16" s="405">
        <v>178</v>
      </c>
      <c r="D16" s="405">
        <v>76</v>
      </c>
      <c r="E16" s="405">
        <v>35</v>
      </c>
      <c r="F16" s="405">
        <v>26</v>
      </c>
      <c r="G16" s="405">
        <v>31</v>
      </c>
      <c r="H16" s="405">
        <v>19</v>
      </c>
      <c r="I16" s="405">
        <v>23</v>
      </c>
      <c r="J16" s="405">
        <v>14</v>
      </c>
      <c r="K16" s="405">
        <v>11</v>
      </c>
      <c r="L16" s="405">
        <v>0</v>
      </c>
      <c r="M16" s="405">
        <v>2</v>
      </c>
    </row>
    <row r="17" spans="1:13">
      <c r="A17" s="794" t="s">
        <v>1472</v>
      </c>
      <c r="B17" s="405">
        <v>338</v>
      </c>
      <c r="C17" s="405">
        <v>163</v>
      </c>
      <c r="D17" s="405">
        <v>57</v>
      </c>
      <c r="E17" s="405">
        <v>23</v>
      </c>
      <c r="F17" s="405">
        <v>33</v>
      </c>
      <c r="G17" s="405">
        <v>17</v>
      </c>
      <c r="H17" s="405">
        <v>18</v>
      </c>
      <c r="I17" s="405">
        <v>16</v>
      </c>
      <c r="J17" s="405">
        <v>7</v>
      </c>
      <c r="K17" s="405">
        <v>4</v>
      </c>
      <c r="L17" s="405">
        <v>0</v>
      </c>
      <c r="M17" s="405">
        <v>0</v>
      </c>
    </row>
    <row r="18" spans="1:13">
      <c r="A18" s="794" t="s">
        <v>1471</v>
      </c>
      <c r="B18" s="405">
        <v>140</v>
      </c>
      <c r="C18" s="405">
        <v>63</v>
      </c>
      <c r="D18" s="405">
        <v>25</v>
      </c>
      <c r="E18" s="405">
        <v>14</v>
      </c>
      <c r="F18" s="405">
        <v>14</v>
      </c>
      <c r="G18" s="405">
        <v>9</v>
      </c>
      <c r="H18" s="405">
        <v>7</v>
      </c>
      <c r="I18" s="405">
        <v>5</v>
      </c>
      <c r="J18" s="405">
        <v>3</v>
      </c>
      <c r="K18" s="405">
        <v>0</v>
      </c>
      <c r="L18" s="405">
        <v>0</v>
      </c>
      <c r="M18" s="405">
        <v>0</v>
      </c>
    </row>
    <row r="19" spans="1:13">
      <c r="A19" s="794" t="s">
        <v>1470</v>
      </c>
      <c r="B19" s="405">
        <v>16</v>
      </c>
      <c r="C19" s="405">
        <v>9</v>
      </c>
      <c r="D19" s="405">
        <v>1</v>
      </c>
      <c r="E19" s="405">
        <v>3</v>
      </c>
      <c r="F19" s="405">
        <v>0</v>
      </c>
      <c r="G19" s="405">
        <v>0</v>
      </c>
      <c r="H19" s="405">
        <v>1</v>
      </c>
      <c r="I19" s="405">
        <v>2</v>
      </c>
      <c r="J19" s="405">
        <v>0</v>
      </c>
      <c r="K19" s="405">
        <v>0</v>
      </c>
      <c r="L19" s="405">
        <v>0</v>
      </c>
      <c r="M19" s="405">
        <v>0</v>
      </c>
    </row>
    <row r="20" spans="1:13">
      <c r="A20" s="794" t="s">
        <v>1469</v>
      </c>
      <c r="B20" s="405">
        <v>1</v>
      </c>
      <c r="C20" s="405">
        <v>0</v>
      </c>
      <c r="D20" s="405">
        <v>0</v>
      </c>
      <c r="E20" s="405">
        <v>0</v>
      </c>
      <c r="F20" s="405">
        <v>0</v>
      </c>
      <c r="G20" s="405">
        <v>0</v>
      </c>
      <c r="H20" s="405">
        <v>1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</row>
    <row r="21" spans="1:13">
      <c r="A21" s="794" t="s">
        <v>3816</v>
      </c>
      <c r="B21" s="405">
        <v>43</v>
      </c>
      <c r="C21" s="405">
        <v>30</v>
      </c>
      <c r="D21" s="405">
        <v>5</v>
      </c>
      <c r="E21" s="405">
        <v>2</v>
      </c>
      <c r="F21" s="405">
        <v>1</v>
      </c>
      <c r="G21" s="405">
        <v>2</v>
      </c>
      <c r="H21" s="405">
        <v>0</v>
      </c>
      <c r="I21" s="405">
        <v>0</v>
      </c>
      <c r="J21" s="405">
        <v>2</v>
      </c>
      <c r="K21" s="405">
        <v>0</v>
      </c>
      <c r="L21" s="405">
        <v>0</v>
      </c>
      <c r="M21" s="405">
        <v>1</v>
      </c>
    </row>
    <row r="22" spans="1:13">
      <c r="A22" s="407"/>
      <c r="B22" s="1168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</row>
    <row r="23" spans="1:13">
      <c r="A23" s="796" t="s">
        <v>1509</v>
      </c>
      <c r="B23" s="404">
        <v>860</v>
      </c>
      <c r="C23" s="404">
        <v>399</v>
      </c>
      <c r="D23" s="404">
        <v>168</v>
      </c>
      <c r="E23" s="404">
        <v>62</v>
      </c>
      <c r="F23" s="404">
        <v>65</v>
      </c>
      <c r="G23" s="404">
        <v>47</v>
      </c>
      <c r="H23" s="404">
        <v>50</v>
      </c>
      <c r="I23" s="404">
        <v>38</v>
      </c>
      <c r="J23" s="404">
        <v>24</v>
      </c>
      <c r="K23" s="404">
        <v>6</v>
      </c>
      <c r="L23" s="404">
        <v>0</v>
      </c>
      <c r="M23" s="404">
        <v>1</v>
      </c>
    </row>
    <row r="24" spans="1:13">
      <c r="A24" s="794" t="s">
        <v>1477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</row>
    <row r="25" spans="1:13">
      <c r="A25" s="794" t="s">
        <v>1476</v>
      </c>
      <c r="B25" s="405">
        <v>18</v>
      </c>
      <c r="C25" s="405">
        <v>10</v>
      </c>
      <c r="D25" s="405">
        <v>2</v>
      </c>
      <c r="E25" s="405">
        <v>3</v>
      </c>
      <c r="F25" s="405">
        <v>3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</row>
    <row r="26" spans="1:13">
      <c r="A26" s="794" t="s">
        <v>1475</v>
      </c>
      <c r="B26" s="405">
        <v>124</v>
      </c>
      <c r="C26" s="405">
        <v>60</v>
      </c>
      <c r="D26" s="405">
        <v>17</v>
      </c>
      <c r="E26" s="405">
        <v>10</v>
      </c>
      <c r="F26" s="405">
        <v>9</v>
      </c>
      <c r="G26" s="405">
        <v>9</v>
      </c>
      <c r="H26" s="405">
        <v>8</v>
      </c>
      <c r="I26" s="405">
        <v>5</v>
      </c>
      <c r="J26" s="405">
        <v>5</v>
      </c>
      <c r="K26" s="405">
        <v>1</v>
      </c>
      <c r="L26" s="405">
        <v>0</v>
      </c>
      <c r="M26" s="405">
        <v>0</v>
      </c>
    </row>
    <row r="27" spans="1:13">
      <c r="A27" s="794" t="s">
        <v>1474</v>
      </c>
      <c r="B27" s="405">
        <v>204</v>
      </c>
      <c r="C27" s="405">
        <v>88</v>
      </c>
      <c r="D27" s="405">
        <v>46</v>
      </c>
      <c r="E27" s="405">
        <v>11</v>
      </c>
      <c r="F27" s="405">
        <v>15</v>
      </c>
      <c r="G27" s="405">
        <v>11</v>
      </c>
      <c r="H27" s="405">
        <v>14</v>
      </c>
      <c r="I27" s="405">
        <v>9</v>
      </c>
      <c r="J27" s="405">
        <v>8</v>
      </c>
      <c r="K27" s="405">
        <v>2</v>
      </c>
      <c r="L27" s="405">
        <v>0</v>
      </c>
      <c r="M27" s="405">
        <v>0</v>
      </c>
    </row>
    <row r="28" spans="1:13">
      <c r="A28" s="794" t="s">
        <v>1473</v>
      </c>
      <c r="B28" s="405">
        <v>232</v>
      </c>
      <c r="C28" s="405">
        <v>112</v>
      </c>
      <c r="D28" s="405">
        <v>49</v>
      </c>
      <c r="E28" s="405">
        <v>16</v>
      </c>
      <c r="F28" s="405">
        <v>11</v>
      </c>
      <c r="G28" s="405">
        <v>15</v>
      </c>
      <c r="H28" s="405">
        <v>11</v>
      </c>
      <c r="I28" s="405">
        <v>9</v>
      </c>
      <c r="J28" s="405">
        <v>7</v>
      </c>
      <c r="K28" s="405">
        <v>2</v>
      </c>
      <c r="L28" s="405">
        <v>0</v>
      </c>
      <c r="M28" s="405">
        <v>0</v>
      </c>
    </row>
    <row r="29" spans="1:13">
      <c r="A29" s="794" t="s">
        <v>1472</v>
      </c>
      <c r="B29" s="405">
        <v>196</v>
      </c>
      <c r="C29" s="405">
        <v>91</v>
      </c>
      <c r="D29" s="405">
        <v>41</v>
      </c>
      <c r="E29" s="405">
        <v>13</v>
      </c>
      <c r="F29" s="405">
        <v>16</v>
      </c>
      <c r="G29" s="405">
        <v>9</v>
      </c>
      <c r="H29" s="405">
        <v>12</v>
      </c>
      <c r="I29" s="405">
        <v>10</v>
      </c>
      <c r="J29" s="405">
        <v>3</v>
      </c>
      <c r="K29" s="405">
        <v>1</v>
      </c>
      <c r="L29" s="405">
        <v>0</v>
      </c>
      <c r="M29" s="405">
        <v>0</v>
      </c>
    </row>
    <row r="30" spans="1:13">
      <c r="A30" s="794" t="s">
        <v>1471</v>
      </c>
      <c r="B30" s="405">
        <v>73</v>
      </c>
      <c r="C30" s="405">
        <v>32</v>
      </c>
      <c r="D30" s="405">
        <v>12</v>
      </c>
      <c r="E30" s="405">
        <v>7</v>
      </c>
      <c r="F30" s="405">
        <v>10</v>
      </c>
      <c r="G30" s="405">
        <v>3</v>
      </c>
      <c r="H30" s="405">
        <v>4</v>
      </c>
      <c r="I30" s="405">
        <v>4</v>
      </c>
      <c r="J30" s="405">
        <v>1</v>
      </c>
      <c r="K30" s="405">
        <v>0</v>
      </c>
      <c r="L30" s="405">
        <v>0</v>
      </c>
      <c r="M30" s="405">
        <v>0</v>
      </c>
    </row>
    <row r="31" spans="1:13">
      <c r="A31" s="794" t="s">
        <v>1470</v>
      </c>
      <c r="B31" s="405">
        <v>7</v>
      </c>
      <c r="C31" s="405">
        <v>5</v>
      </c>
      <c r="D31" s="405">
        <v>0</v>
      </c>
      <c r="E31" s="405">
        <v>1</v>
      </c>
      <c r="F31" s="405">
        <v>0</v>
      </c>
      <c r="G31" s="405">
        <v>0</v>
      </c>
      <c r="H31" s="405">
        <v>0</v>
      </c>
      <c r="I31" s="405">
        <v>1</v>
      </c>
      <c r="J31" s="405">
        <v>0</v>
      </c>
      <c r="K31" s="405">
        <v>0</v>
      </c>
      <c r="L31" s="405">
        <v>0</v>
      </c>
      <c r="M31" s="405">
        <v>0</v>
      </c>
    </row>
    <row r="32" spans="1:13">
      <c r="A32" s="794" t="s">
        <v>1469</v>
      </c>
      <c r="B32" s="405">
        <v>1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1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</row>
    <row r="33" spans="1:13">
      <c r="A33" s="794" t="s">
        <v>3816</v>
      </c>
      <c r="B33" s="405">
        <v>5</v>
      </c>
      <c r="C33" s="405">
        <v>1</v>
      </c>
      <c r="D33" s="405">
        <v>1</v>
      </c>
      <c r="E33" s="405">
        <v>1</v>
      </c>
      <c r="F33" s="405">
        <v>1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1</v>
      </c>
    </row>
    <row r="34" spans="1:13">
      <c r="A34" s="407"/>
      <c r="B34" s="1168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1:13">
      <c r="A35" s="796" t="s">
        <v>1508</v>
      </c>
      <c r="B35" s="404">
        <v>1192</v>
      </c>
      <c r="C35" s="404">
        <v>527</v>
      </c>
      <c r="D35" s="404">
        <v>193</v>
      </c>
      <c r="E35" s="404">
        <v>111</v>
      </c>
      <c r="F35" s="404">
        <v>90</v>
      </c>
      <c r="G35" s="404">
        <v>80</v>
      </c>
      <c r="H35" s="404">
        <v>73</v>
      </c>
      <c r="I35" s="404">
        <v>64</v>
      </c>
      <c r="J35" s="404">
        <v>26</v>
      </c>
      <c r="K35" s="404">
        <v>17</v>
      </c>
      <c r="L35" s="404">
        <v>1</v>
      </c>
      <c r="M35" s="404">
        <v>10</v>
      </c>
    </row>
    <row r="36" spans="1:13">
      <c r="A36" s="794" t="s">
        <v>1477</v>
      </c>
      <c r="B36" s="405">
        <v>12</v>
      </c>
      <c r="C36" s="405">
        <v>5</v>
      </c>
      <c r="D36" s="405">
        <v>3</v>
      </c>
      <c r="E36" s="405">
        <v>0</v>
      </c>
      <c r="F36" s="405">
        <v>0</v>
      </c>
      <c r="G36" s="405">
        <v>1</v>
      </c>
      <c r="H36" s="405">
        <v>3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</row>
    <row r="37" spans="1:13">
      <c r="A37" s="794" t="s">
        <v>1476</v>
      </c>
      <c r="B37" s="405">
        <v>228</v>
      </c>
      <c r="C37" s="405">
        <v>99</v>
      </c>
      <c r="D37" s="405">
        <v>49</v>
      </c>
      <c r="E37" s="405">
        <v>24</v>
      </c>
      <c r="F37" s="405">
        <v>15</v>
      </c>
      <c r="G37" s="405">
        <v>14</v>
      </c>
      <c r="H37" s="405">
        <v>14</v>
      </c>
      <c r="I37" s="405">
        <v>11</v>
      </c>
      <c r="J37" s="405">
        <v>1</v>
      </c>
      <c r="K37" s="405">
        <v>1</v>
      </c>
      <c r="L37" s="405">
        <v>0</v>
      </c>
      <c r="M37" s="405">
        <v>0</v>
      </c>
    </row>
    <row r="38" spans="1:13">
      <c r="A38" s="794" t="s">
        <v>1475</v>
      </c>
      <c r="B38" s="405">
        <v>321</v>
      </c>
      <c r="C38" s="405">
        <v>146</v>
      </c>
      <c r="D38" s="405">
        <v>53</v>
      </c>
      <c r="E38" s="405">
        <v>24</v>
      </c>
      <c r="F38" s="405">
        <v>28</v>
      </c>
      <c r="G38" s="405">
        <v>17</v>
      </c>
      <c r="H38" s="405">
        <v>23</v>
      </c>
      <c r="I38" s="405">
        <v>16</v>
      </c>
      <c r="J38" s="405">
        <v>6</v>
      </c>
      <c r="K38" s="405">
        <v>2</v>
      </c>
      <c r="L38" s="405">
        <v>1</v>
      </c>
      <c r="M38" s="405">
        <v>5</v>
      </c>
    </row>
    <row r="39" spans="1:13">
      <c r="A39" s="794" t="s">
        <v>1474</v>
      </c>
      <c r="B39" s="405">
        <v>227</v>
      </c>
      <c r="C39" s="405">
        <v>103</v>
      </c>
      <c r="D39" s="405">
        <v>31</v>
      </c>
      <c r="E39" s="405">
        <v>24</v>
      </c>
      <c r="F39" s="405">
        <v>11</v>
      </c>
      <c r="G39" s="405">
        <v>18</v>
      </c>
      <c r="H39" s="405">
        <v>15</v>
      </c>
      <c r="I39" s="405">
        <v>15</v>
      </c>
      <c r="J39" s="405">
        <v>5</v>
      </c>
      <c r="K39" s="405">
        <v>2</v>
      </c>
      <c r="L39" s="405">
        <v>0</v>
      </c>
      <c r="M39" s="405">
        <v>3</v>
      </c>
    </row>
    <row r="40" spans="1:13">
      <c r="A40" s="794" t="s">
        <v>1473</v>
      </c>
      <c r="B40" s="405">
        <v>183</v>
      </c>
      <c r="C40" s="405">
        <v>66</v>
      </c>
      <c r="D40" s="405">
        <v>27</v>
      </c>
      <c r="E40" s="405">
        <v>19</v>
      </c>
      <c r="F40" s="405">
        <v>15</v>
      </c>
      <c r="G40" s="405">
        <v>16</v>
      </c>
      <c r="H40" s="405">
        <v>8</v>
      </c>
      <c r="I40" s="405">
        <v>14</v>
      </c>
      <c r="J40" s="405">
        <v>7</v>
      </c>
      <c r="K40" s="405">
        <v>9</v>
      </c>
      <c r="L40" s="405">
        <v>0</v>
      </c>
      <c r="M40" s="405">
        <v>2</v>
      </c>
    </row>
    <row r="41" spans="1:13">
      <c r="A41" s="794" t="s">
        <v>1472</v>
      </c>
      <c r="B41" s="405">
        <v>142</v>
      </c>
      <c r="C41" s="405">
        <v>72</v>
      </c>
      <c r="D41" s="405">
        <v>16</v>
      </c>
      <c r="E41" s="405">
        <v>10</v>
      </c>
      <c r="F41" s="405">
        <v>17</v>
      </c>
      <c r="G41" s="405">
        <v>8</v>
      </c>
      <c r="H41" s="405">
        <v>6</v>
      </c>
      <c r="I41" s="405">
        <v>6</v>
      </c>
      <c r="J41" s="405">
        <v>4</v>
      </c>
      <c r="K41" s="405">
        <v>3</v>
      </c>
      <c r="L41" s="405">
        <v>0</v>
      </c>
      <c r="M41" s="405">
        <v>0</v>
      </c>
    </row>
    <row r="42" spans="1:13">
      <c r="A42" s="794" t="s">
        <v>1471</v>
      </c>
      <c r="B42" s="405">
        <v>67</v>
      </c>
      <c r="C42" s="405">
        <v>31</v>
      </c>
      <c r="D42" s="405">
        <v>13</v>
      </c>
      <c r="E42" s="405">
        <v>7</v>
      </c>
      <c r="F42" s="405">
        <v>4</v>
      </c>
      <c r="G42" s="405">
        <v>6</v>
      </c>
      <c r="H42" s="405">
        <v>3</v>
      </c>
      <c r="I42" s="405">
        <v>1</v>
      </c>
      <c r="J42" s="405">
        <v>2</v>
      </c>
      <c r="K42" s="405">
        <v>0</v>
      </c>
      <c r="L42" s="405">
        <v>0</v>
      </c>
      <c r="M42" s="405">
        <v>0</v>
      </c>
    </row>
    <row r="43" spans="1:13">
      <c r="A43" s="794" t="s">
        <v>1470</v>
      </c>
      <c r="B43" s="405">
        <v>9</v>
      </c>
      <c r="C43" s="405">
        <v>4</v>
      </c>
      <c r="D43" s="405">
        <v>1</v>
      </c>
      <c r="E43" s="405">
        <v>2</v>
      </c>
      <c r="F43" s="405">
        <v>0</v>
      </c>
      <c r="G43" s="405">
        <v>0</v>
      </c>
      <c r="H43" s="405">
        <v>1</v>
      </c>
      <c r="I43" s="405">
        <v>1</v>
      </c>
      <c r="J43" s="405">
        <v>0</v>
      </c>
      <c r="K43" s="405">
        <v>0</v>
      </c>
      <c r="L43" s="405">
        <v>0</v>
      </c>
      <c r="M43" s="405">
        <v>0</v>
      </c>
    </row>
    <row r="44" spans="1:13">
      <c r="A44" s="794" t="s">
        <v>1469</v>
      </c>
      <c r="B44" s="405">
        <v>0</v>
      </c>
      <c r="C44" s="405">
        <v>0</v>
      </c>
      <c r="D44" s="405">
        <v>0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</row>
    <row r="45" spans="1:13">
      <c r="A45" s="794" t="s">
        <v>3816</v>
      </c>
      <c r="B45" s="405">
        <v>3</v>
      </c>
      <c r="C45" s="405">
        <v>1</v>
      </c>
      <c r="D45" s="405">
        <v>0</v>
      </c>
      <c r="E45" s="405">
        <v>1</v>
      </c>
      <c r="F45" s="405">
        <v>0</v>
      </c>
      <c r="G45" s="405">
        <v>0</v>
      </c>
      <c r="H45" s="405">
        <v>0</v>
      </c>
      <c r="I45" s="405">
        <v>0</v>
      </c>
      <c r="J45" s="405">
        <v>1</v>
      </c>
      <c r="K45" s="405">
        <v>0</v>
      </c>
      <c r="L45" s="405">
        <v>0</v>
      </c>
      <c r="M45" s="405">
        <v>0</v>
      </c>
    </row>
    <row r="46" spans="1:13">
      <c r="A46" s="407"/>
      <c r="B46" s="1168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</row>
    <row r="47" spans="1:13">
      <c r="A47" s="796" t="s">
        <v>3816</v>
      </c>
      <c r="B47" s="404">
        <v>38</v>
      </c>
      <c r="C47" s="404">
        <v>29</v>
      </c>
      <c r="D47" s="404">
        <v>4</v>
      </c>
      <c r="E47" s="404">
        <v>0</v>
      </c>
      <c r="F47" s="404">
        <v>0</v>
      </c>
      <c r="G47" s="404">
        <v>2</v>
      </c>
      <c r="H47" s="404">
        <v>1</v>
      </c>
      <c r="I47" s="404">
        <v>1</v>
      </c>
      <c r="J47" s="404">
        <v>1</v>
      </c>
      <c r="K47" s="404">
        <v>0</v>
      </c>
      <c r="L47" s="404">
        <v>0</v>
      </c>
      <c r="M47" s="404">
        <v>0</v>
      </c>
    </row>
    <row r="48" spans="1:13">
      <c r="A48" s="794" t="s">
        <v>1477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</row>
    <row r="49" spans="1:13">
      <c r="A49" s="794" t="s">
        <v>1476</v>
      </c>
      <c r="B49" s="405">
        <v>0</v>
      </c>
      <c r="C49" s="405">
        <v>0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</row>
    <row r="50" spans="1:13">
      <c r="A50" s="794" t="s">
        <v>1475</v>
      </c>
      <c r="B50" s="405">
        <v>2</v>
      </c>
      <c r="C50" s="405">
        <v>1</v>
      </c>
      <c r="D50" s="405">
        <v>0</v>
      </c>
      <c r="E50" s="405">
        <v>0</v>
      </c>
      <c r="F50" s="405">
        <v>0</v>
      </c>
      <c r="G50" s="405">
        <v>0</v>
      </c>
      <c r="H50" s="405">
        <v>1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</row>
    <row r="51" spans="1:13">
      <c r="A51" s="794" t="s">
        <v>1474</v>
      </c>
      <c r="B51" s="405">
        <v>1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1</v>
      </c>
      <c r="J51" s="405">
        <v>0</v>
      </c>
      <c r="K51" s="405">
        <v>0</v>
      </c>
      <c r="L51" s="405">
        <v>0</v>
      </c>
      <c r="M51" s="405">
        <v>0</v>
      </c>
    </row>
    <row r="52" spans="1:13">
      <c r="A52" s="794" t="s">
        <v>1473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</row>
    <row r="53" spans="1:13">
      <c r="A53" s="794" t="s">
        <v>1472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</row>
    <row r="54" spans="1:13">
      <c r="A54" s="794" t="s">
        <v>1471</v>
      </c>
      <c r="B54" s="405">
        <v>0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05">
        <v>0</v>
      </c>
      <c r="L54" s="405">
        <v>0</v>
      </c>
      <c r="M54" s="405">
        <v>0</v>
      </c>
    </row>
    <row r="55" spans="1:13">
      <c r="A55" s="794" t="s">
        <v>1470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</row>
    <row r="56" spans="1:13">
      <c r="A56" s="794" t="s">
        <v>1469</v>
      </c>
      <c r="B56" s="405">
        <v>0</v>
      </c>
      <c r="C56" s="405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</row>
    <row r="57" spans="1:13">
      <c r="A57" s="794" t="s">
        <v>3816</v>
      </c>
      <c r="B57" s="405">
        <v>35</v>
      </c>
      <c r="C57" s="405">
        <v>28</v>
      </c>
      <c r="D57" s="405">
        <v>4</v>
      </c>
      <c r="E57" s="405">
        <v>0</v>
      </c>
      <c r="F57" s="405">
        <v>0</v>
      </c>
      <c r="G57" s="405">
        <v>2</v>
      </c>
      <c r="H57" s="405">
        <v>0</v>
      </c>
      <c r="I57" s="405">
        <v>0</v>
      </c>
      <c r="J57" s="405">
        <v>1</v>
      </c>
      <c r="K57" s="405">
        <v>0</v>
      </c>
      <c r="L57" s="405">
        <v>0</v>
      </c>
      <c r="M57" s="405">
        <v>0</v>
      </c>
    </row>
    <row r="58" spans="1:13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</row>
    <row r="59" spans="1:13">
      <c r="A59" s="869" t="s">
        <v>4082</v>
      </c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  <c r="M59" s="407"/>
    </row>
  </sheetData>
  <mergeCells count="4">
    <mergeCell ref="B2:M2"/>
    <mergeCell ref="B3:M3"/>
    <mergeCell ref="B5:M5"/>
    <mergeCell ref="C6:M6"/>
  </mergeCells>
  <hyperlinks>
    <hyperlink ref="A1" location="Indice!A157" display="Volver"/>
  </hyperlinks>
  <pageMargins left="0.98425196850393704" right="0.98425196850393704" top="0.98425196850393704" bottom="0.98425196850393704" header="0.98425196850393704" footer="0.98425196850393704"/>
  <pageSetup paperSize="9"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>
    <tabColor theme="0"/>
  </sheetPr>
  <dimension ref="A1:G30"/>
  <sheetViews>
    <sheetView showGridLines="0" showRowColHeaders="0" zoomScaleNormal="100" zoomScaleSheetLayoutView="124" workbookViewId="0"/>
  </sheetViews>
  <sheetFormatPr baseColWidth="10" defaultColWidth="9.109375" defaultRowHeight="10.199999999999999"/>
  <cols>
    <col min="1" max="1" width="16.33203125" style="76" customWidth="1"/>
    <col min="2" max="2" width="14.5546875" style="76" customWidth="1"/>
    <col min="3" max="3" width="12.33203125" style="76" customWidth="1"/>
    <col min="4" max="4" width="17.21875" style="76" customWidth="1"/>
    <col min="5" max="5" width="13" style="76" customWidth="1"/>
    <col min="6" max="6" width="9.109375" style="76" customWidth="1"/>
    <col min="7" max="7" width="13.44140625" style="76" customWidth="1"/>
    <col min="8" max="256" width="9.109375" style="76"/>
    <col min="257" max="257" width="16.33203125" style="76" customWidth="1"/>
    <col min="258" max="258" width="14.5546875" style="76" customWidth="1"/>
    <col min="259" max="259" width="12.33203125" style="76" customWidth="1"/>
    <col min="260" max="260" width="17.21875" style="76" customWidth="1"/>
    <col min="261" max="261" width="13" style="76" customWidth="1"/>
    <col min="262" max="262" width="9.109375" style="76" customWidth="1"/>
    <col min="263" max="263" width="13.44140625" style="76" customWidth="1"/>
    <col min="264" max="512" width="9.109375" style="76"/>
    <col min="513" max="513" width="16.33203125" style="76" customWidth="1"/>
    <col min="514" max="514" width="14.5546875" style="76" customWidth="1"/>
    <col min="515" max="515" width="12.33203125" style="76" customWidth="1"/>
    <col min="516" max="516" width="17.21875" style="76" customWidth="1"/>
    <col min="517" max="517" width="13" style="76" customWidth="1"/>
    <col min="518" max="518" width="9.109375" style="76" customWidth="1"/>
    <col min="519" max="519" width="13.44140625" style="76" customWidth="1"/>
    <col min="520" max="768" width="9.109375" style="76"/>
    <col min="769" max="769" width="16.33203125" style="76" customWidth="1"/>
    <col min="770" max="770" width="14.5546875" style="76" customWidth="1"/>
    <col min="771" max="771" width="12.33203125" style="76" customWidth="1"/>
    <col min="772" max="772" width="17.21875" style="76" customWidth="1"/>
    <col min="773" max="773" width="13" style="76" customWidth="1"/>
    <col min="774" max="774" width="9.109375" style="76" customWidth="1"/>
    <col min="775" max="775" width="13.44140625" style="76" customWidth="1"/>
    <col min="776" max="1024" width="9.109375" style="76"/>
    <col min="1025" max="1025" width="16.33203125" style="76" customWidth="1"/>
    <col min="1026" max="1026" width="14.5546875" style="76" customWidth="1"/>
    <col min="1027" max="1027" width="12.33203125" style="76" customWidth="1"/>
    <col min="1028" max="1028" width="17.21875" style="76" customWidth="1"/>
    <col min="1029" max="1029" width="13" style="76" customWidth="1"/>
    <col min="1030" max="1030" width="9.109375" style="76" customWidth="1"/>
    <col min="1031" max="1031" width="13.44140625" style="76" customWidth="1"/>
    <col min="1032" max="1280" width="9.109375" style="76"/>
    <col min="1281" max="1281" width="16.33203125" style="76" customWidth="1"/>
    <col min="1282" max="1282" width="14.5546875" style="76" customWidth="1"/>
    <col min="1283" max="1283" width="12.33203125" style="76" customWidth="1"/>
    <col min="1284" max="1284" width="17.21875" style="76" customWidth="1"/>
    <col min="1285" max="1285" width="13" style="76" customWidth="1"/>
    <col min="1286" max="1286" width="9.109375" style="76" customWidth="1"/>
    <col min="1287" max="1287" width="13.44140625" style="76" customWidth="1"/>
    <col min="1288" max="1536" width="9.109375" style="76"/>
    <col min="1537" max="1537" width="16.33203125" style="76" customWidth="1"/>
    <col min="1538" max="1538" width="14.5546875" style="76" customWidth="1"/>
    <col min="1539" max="1539" width="12.33203125" style="76" customWidth="1"/>
    <col min="1540" max="1540" width="17.21875" style="76" customWidth="1"/>
    <col min="1541" max="1541" width="13" style="76" customWidth="1"/>
    <col min="1542" max="1542" width="9.109375" style="76" customWidth="1"/>
    <col min="1543" max="1543" width="13.44140625" style="76" customWidth="1"/>
    <col min="1544" max="1792" width="9.109375" style="76"/>
    <col min="1793" max="1793" width="16.33203125" style="76" customWidth="1"/>
    <col min="1794" max="1794" width="14.5546875" style="76" customWidth="1"/>
    <col min="1795" max="1795" width="12.33203125" style="76" customWidth="1"/>
    <col min="1796" max="1796" width="17.21875" style="76" customWidth="1"/>
    <col min="1797" max="1797" width="13" style="76" customWidth="1"/>
    <col min="1798" max="1798" width="9.109375" style="76" customWidth="1"/>
    <col min="1799" max="1799" width="13.44140625" style="76" customWidth="1"/>
    <col min="1800" max="2048" width="9.109375" style="76"/>
    <col min="2049" max="2049" width="16.33203125" style="76" customWidth="1"/>
    <col min="2050" max="2050" width="14.5546875" style="76" customWidth="1"/>
    <col min="2051" max="2051" width="12.33203125" style="76" customWidth="1"/>
    <col min="2052" max="2052" width="17.21875" style="76" customWidth="1"/>
    <col min="2053" max="2053" width="13" style="76" customWidth="1"/>
    <col min="2054" max="2054" width="9.109375" style="76" customWidth="1"/>
    <col min="2055" max="2055" width="13.44140625" style="76" customWidth="1"/>
    <col min="2056" max="2304" width="9.109375" style="76"/>
    <col min="2305" max="2305" width="16.33203125" style="76" customWidth="1"/>
    <col min="2306" max="2306" width="14.5546875" style="76" customWidth="1"/>
    <col min="2307" max="2307" width="12.33203125" style="76" customWidth="1"/>
    <col min="2308" max="2308" width="17.21875" style="76" customWidth="1"/>
    <col min="2309" max="2309" width="13" style="76" customWidth="1"/>
    <col min="2310" max="2310" width="9.109375" style="76" customWidth="1"/>
    <col min="2311" max="2311" width="13.44140625" style="76" customWidth="1"/>
    <col min="2312" max="2560" width="9.109375" style="76"/>
    <col min="2561" max="2561" width="16.33203125" style="76" customWidth="1"/>
    <col min="2562" max="2562" width="14.5546875" style="76" customWidth="1"/>
    <col min="2563" max="2563" width="12.33203125" style="76" customWidth="1"/>
    <col min="2564" max="2564" width="17.21875" style="76" customWidth="1"/>
    <col min="2565" max="2565" width="13" style="76" customWidth="1"/>
    <col min="2566" max="2566" width="9.109375" style="76" customWidth="1"/>
    <col min="2567" max="2567" width="13.44140625" style="76" customWidth="1"/>
    <col min="2568" max="2816" width="9.109375" style="76"/>
    <col min="2817" max="2817" width="16.33203125" style="76" customWidth="1"/>
    <col min="2818" max="2818" width="14.5546875" style="76" customWidth="1"/>
    <col min="2819" max="2819" width="12.33203125" style="76" customWidth="1"/>
    <col min="2820" max="2820" width="17.21875" style="76" customWidth="1"/>
    <col min="2821" max="2821" width="13" style="76" customWidth="1"/>
    <col min="2822" max="2822" width="9.109375" style="76" customWidth="1"/>
    <col min="2823" max="2823" width="13.44140625" style="76" customWidth="1"/>
    <col min="2824" max="3072" width="9.109375" style="76"/>
    <col min="3073" max="3073" width="16.33203125" style="76" customWidth="1"/>
    <col min="3074" max="3074" width="14.5546875" style="76" customWidth="1"/>
    <col min="3075" max="3075" width="12.33203125" style="76" customWidth="1"/>
    <col min="3076" max="3076" width="17.21875" style="76" customWidth="1"/>
    <col min="3077" max="3077" width="13" style="76" customWidth="1"/>
    <col min="3078" max="3078" width="9.109375" style="76" customWidth="1"/>
    <col min="3079" max="3079" width="13.44140625" style="76" customWidth="1"/>
    <col min="3080" max="3328" width="9.109375" style="76"/>
    <col min="3329" max="3329" width="16.33203125" style="76" customWidth="1"/>
    <col min="3330" max="3330" width="14.5546875" style="76" customWidth="1"/>
    <col min="3331" max="3331" width="12.33203125" style="76" customWidth="1"/>
    <col min="3332" max="3332" width="17.21875" style="76" customWidth="1"/>
    <col min="3333" max="3333" width="13" style="76" customWidth="1"/>
    <col min="3334" max="3334" width="9.109375" style="76" customWidth="1"/>
    <col min="3335" max="3335" width="13.44140625" style="76" customWidth="1"/>
    <col min="3336" max="3584" width="9.109375" style="76"/>
    <col min="3585" max="3585" width="16.33203125" style="76" customWidth="1"/>
    <col min="3586" max="3586" width="14.5546875" style="76" customWidth="1"/>
    <col min="3587" max="3587" width="12.33203125" style="76" customWidth="1"/>
    <col min="3588" max="3588" width="17.21875" style="76" customWidth="1"/>
    <col min="3589" max="3589" width="13" style="76" customWidth="1"/>
    <col min="3590" max="3590" width="9.109375" style="76" customWidth="1"/>
    <col min="3591" max="3591" width="13.44140625" style="76" customWidth="1"/>
    <col min="3592" max="3840" width="9.109375" style="76"/>
    <col min="3841" max="3841" width="16.33203125" style="76" customWidth="1"/>
    <col min="3842" max="3842" width="14.5546875" style="76" customWidth="1"/>
    <col min="3843" max="3843" width="12.33203125" style="76" customWidth="1"/>
    <col min="3844" max="3844" width="17.21875" style="76" customWidth="1"/>
    <col min="3845" max="3845" width="13" style="76" customWidth="1"/>
    <col min="3846" max="3846" width="9.109375" style="76" customWidth="1"/>
    <col min="3847" max="3847" width="13.44140625" style="76" customWidth="1"/>
    <col min="3848" max="4096" width="9.109375" style="76"/>
    <col min="4097" max="4097" width="16.33203125" style="76" customWidth="1"/>
    <col min="4098" max="4098" width="14.5546875" style="76" customWidth="1"/>
    <col min="4099" max="4099" width="12.33203125" style="76" customWidth="1"/>
    <col min="4100" max="4100" width="17.21875" style="76" customWidth="1"/>
    <col min="4101" max="4101" width="13" style="76" customWidth="1"/>
    <col min="4102" max="4102" width="9.109375" style="76" customWidth="1"/>
    <col min="4103" max="4103" width="13.44140625" style="76" customWidth="1"/>
    <col min="4104" max="4352" width="9.109375" style="76"/>
    <col min="4353" max="4353" width="16.33203125" style="76" customWidth="1"/>
    <col min="4354" max="4354" width="14.5546875" style="76" customWidth="1"/>
    <col min="4355" max="4355" width="12.33203125" style="76" customWidth="1"/>
    <col min="4356" max="4356" width="17.21875" style="76" customWidth="1"/>
    <col min="4357" max="4357" width="13" style="76" customWidth="1"/>
    <col min="4358" max="4358" width="9.109375" style="76" customWidth="1"/>
    <col min="4359" max="4359" width="13.44140625" style="76" customWidth="1"/>
    <col min="4360" max="4608" width="9.109375" style="76"/>
    <col min="4609" max="4609" width="16.33203125" style="76" customWidth="1"/>
    <col min="4610" max="4610" width="14.5546875" style="76" customWidth="1"/>
    <col min="4611" max="4611" width="12.33203125" style="76" customWidth="1"/>
    <col min="4612" max="4612" width="17.21875" style="76" customWidth="1"/>
    <col min="4613" max="4613" width="13" style="76" customWidth="1"/>
    <col min="4614" max="4614" width="9.109375" style="76" customWidth="1"/>
    <col min="4615" max="4615" width="13.44140625" style="76" customWidth="1"/>
    <col min="4616" max="4864" width="9.109375" style="76"/>
    <col min="4865" max="4865" width="16.33203125" style="76" customWidth="1"/>
    <col min="4866" max="4866" width="14.5546875" style="76" customWidth="1"/>
    <col min="4867" max="4867" width="12.33203125" style="76" customWidth="1"/>
    <col min="4868" max="4868" width="17.21875" style="76" customWidth="1"/>
    <col min="4869" max="4869" width="13" style="76" customWidth="1"/>
    <col min="4870" max="4870" width="9.109375" style="76" customWidth="1"/>
    <col min="4871" max="4871" width="13.44140625" style="76" customWidth="1"/>
    <col min="4872" max="5120" width="9.109375" style="76"/>
    <col min="5121" max="5121" width="16.33203125" style="76" customWidth="1"/>
    <col min="5122" max="5122" width="14.5546875" style="76" customWidth="1"/>
    <col min="5123" max="5123" width="12.33203125" style="76" customWidth="1"/>
    <col min="5124" max="5124" width="17.21875" style="76" customWidth="1"/>
    <col min="5125" max="5125" width="13" style="76" customWidth="1"/>
    <col min="5126" max="5126" width="9.109375" style="76" customWidth="1"/>
    <col min="5127" max="5127" width="13.44140625" style="76" customWidth="1"/>
    <col min="5128" max="5376" width="9.109375" style="76"/>
    <col min="5377" max="5377" width="16.33203125" style="76" customWidth="1"/>
    <col min="5378" max="5378" width="14.5546875" style="76" customWidth="1"/>
    <col min="5379" max="5379" width="12.33203125" style="76" customWidth="1"/>
    <col min="5380" max="5380" width="17.21875" style="76" customWidth="1"/>
    <col min="5381" max="5381" width="13" style="76" customWidth="1"/>
    <col min="5382" max="5382" width="9.109375" style="76" customWidth="1"/>
    <col min="5383" max="5383" width="13.44140625" style="76" customWidth="1"/>
    <col min="5384" max="5632" width="9.109375" style="76"/>
    <col min="5633" max="5633" width="16.33203125" style="76" customWidth="1"/>
    <col min="5634" max="5634" width="14.5546875" style="76" customWidth="1"/>
    <col min="5635" max="5635" width="12.33203125" style="76" customWidth="1"/>
    <col min="5636" max="5636" width="17.21875" style="76" customWidth="1"/>
    <col min="5637" max="5637" width="13" style="76" customWidth="1"/>
    <col min="5638" max="5638" width="9.109375" style="76" customWidth="1"/>
    <col min="5639" max="5639" width="13.44140625" style="76" customWidth="1"/>
    <col min="5640" max="5888" width="9.109375" style="76"/>
    <col min="5889" max="5889" width="16.33203125" style="76" customWidth="1"/>
    <col min="5890" max="5890" width="14.5546875" style="76" customWidth="1"/>
    <col min="5891" max="5891" width="12.33203125" style="76" customWidth="1"/>
    <col min="5892" max="5892" width="17.21875" style="76" customWidth="1"/>
    <col min="5893" max="5893" width="13" style="76" customWidth="1"/>
    <col min="5894" max="5894" width="9.109375" style="76" customWidth="1"/>
    <col min="5895" max="5895" width="13.44140625" style="76" customWidth="1"/>
    <col min="5896" max="6144" width="9.109375" style="76"/>
    <col min="6145" max="6145" width="16.33203125" style="76" customWidth="1"/>
    <col min="6146" max="6146" width="14.5546875" style="76" customWidth="1"/>
    <col min="6147" max="6147" width="12.33203125" style="76" customWidth="1"/>
    <col min="6148" max="6148" width="17.21875" style="76" customWidth="1"/>
    <col min="6149" max="6149" width="13" style="76" customWidth="1"/>
    <col min="6150" max="6150" width="9.109375" style="76" customWidth="1"/>
    <col min="6151" max="6151" width="13.44140625" style="76" customWidth="1"/>
    <col min="6152" max="6400" width="9.109375" style="76"/>
    <col min="6401" max="6401" width="16.33203125" style="76" customWidth="1"/>
    <col min="6402" max="6402" width="14.5546875" style="76" customWidth="1"/>
    <col min="6403" max="6403" width="12.33203125" style="76" customWidth="1"/>
    <col min="6404" max="6404" width="17.21875" style="76" customWidth="1"/>
    <col min="6405" max="6405" width="13" style="76" customWidth="1"/>
    <col min="6406" max="6406" width="9.109375" style="76" customWidth="1"/>
    <col min="6407" max="6407" width="13.44140625" style="76" customWidth="1"/>
    <col min="6408" max="6656" width="9.109375" style="76"/>
    <col min="6657" max="6657" width="16.33203125" style="76" customWidth="1"/>
    <col min="6658" max="6658" width="14.5546875" style="76" customWidth="1"/>
    <col min="6659" max="6659" width="12.33203125" style="76" customWidth="1"/>
    <col min="6660" max="6660" width="17.21875" style="76" customWidth="1"/>
    <col min="6661" max="6661" width="13" style="76" customWidth="1"/>
    <col min="6662" max="6662" width="9.109375" style="76" customWidth="1"/>
    <col min="6663" max="6663" width="13.44140625" style="76" customWidth="1"/>
    <col min="6664" max="6912" width="9.109375" style="76"/>
    <col min="6913" max="6913" width="16.33203125" style="76" customWidth="1"/>
    <col min="6914" max="6914" width="14.5546875" style="76" customWidth="1"/>
    <col min="6915" max="6915" width="12.33203125" style="76" customWidth="1"/>
    <col min="6916" max="6916" width="17.21875" style="76" customWidth="1"/>
    <col min="6917" max="6917" width="13" style="76" customWidth="1"/>
    <col min="6918" max="6918" width="9.109375" style="76" customWidth="1"/>
    <col min="6919" max="6919" width="13.44140625" style="76" customWidth="1"/>
    <col min="6920" max="7168" width="9.109375" style="76"/>
    <col min="7169" max="7169" width="16.33203125" style="76" customWidth="1"/>
    <col min="7170" max="7170" width="14.5546875" style="76" customWidth="1"/>
    <col min="7171" max="7171" width="12.33203125" style="76" customWidth="1"/>
    <col min="7172" max="7172" width="17.21875" style="76" customWidth="1"/>
    <col min="7173" max="7173" width="13" style="76" customWidth="1"/>
    <col min="7174" max="7174" width="9.109375" style="76" customWidth="1"/>
    <col min="7175" max="7175" width="13.44140625" style="76" customWidth="1"/>
    <col min="7176" max="7424" width="9.109375" style="76"/>
    <col min="7425" max="7425" width="16.33203125" style="76" customWidth="1"/>
    <col min="7426" max="7426" width="14.5546875" style="76" customWidth="1"/>
    <col min="7427" max="7427" width="12.33203125" style="76" customWidth="1"/>
    <col min="7428" max="7428" width="17.21875" style="76" customWidth="1"/>
    <col min="7429" max="7429" width="13" style="76" customWidth="1"/>
    <col min="7430" max="7430" width="9.109375" style="76" customWidth="1"/>
    <col min="7431" max="7431" width="13.44140625" style="76" customWidth="1"/>
    <col min="7432" max="7680" width="9.109375" style="76"/>
    <col min="7681" max="7681" width="16.33203125" style="76" customWidth="1"/>
    <col min="7682" max="7682" width="14.5546875" style="76" customWidth="1"/>
    <col min="7683" max="7683" width="12.33203125" style="76" customWidth="1"/>
    <col min="7684" max="7684" width="17.21875" style="76" customWidth="1"/>
    <col min="7685" max="7685" width="13" style="76" customWidth="1"/>
    <col min="7686" max="7686" width="9.109375" style="76" customWidth="1"/>
    <col min="7687" max="7687" width="13.44140625" style="76" customWidth="1"/>
    <col min="7688" max="7936" width="9.109375" style="76"/>
    <col min="7937" max="7937" width="16.33203125" style="76" customWidth="1"/>
    <col min="7938" max="7938" width="14.5546875" style="76" customWidth="1"/>
    <col min="7939" max="7939" width="12.33203125" style="76" customWidth="1"/>
    <col min="7940" max="7940" width="17.21875" style="76" customWidth="1"/>
    <col min="7941" max="7941" width="13" style="76" customWidth="1"/>
    <col min="7942" max="7942" width="9.109375" style="76" customWidth="1"/>
    <col min="7943" max="7943" width="13.44140625" style="76" customWidth="1"/>
    <col min="7944" max="8192" width="9.109375" style="76"/>
    <col min="8193" max="8193" width="16.33203125" style="76" customWidth="1"/>
    <col min="8194" max="8194" width="14.5546875" style="76" customWidth="1"/>
    <col min="8195" max="8195" width="12.33203125" style="76" customWidth="1"/>
    <col min="8196" max="8196" width="17.21875" style="76" customWidth="1"/>
    <col min="8197" max="8197" width="13" style="76" customWidth="1"/>
    <col min="8198" max="8198" width="9.109375" style="76" customWidth="1"/>
    <col min="8199" max="8199" width="13.44140625" style="76" customWidth="1"/>
    <col min="8200" max="8448" width="9.109375" style="76"/>
    <col min="8449" max="8449" width="16.33203125" style="76" customWidth="1"/>
    <col min="8450" max="8450" width="14.5546875" style="76" customWidth="1"/>
    <col min="8451" max="8451" width="12.33203125" style="76" customWidth="1"/>
    <col min="8452" max="8452" width="17.21875" style="76" customWidth="1"/>
    <col min="8453" max="8453" width="13" style="76" customWidth="1"/>
    <col min="8454" max="8454" width="9.109375" style="76" customWidth="1"/>
    <col min="8455" max="8455" width="13.44140625" style="76" customWidth="1"/>
    <col min="8456" max="8704" width="9.109375" style="76"/>
    <col min="8705" max="8705" width="16.33203125" style="76" customWidth="1"/>
    <col min="8706" max="8706" width="14.5546875" style="76" customWidth="1"/>
    <col min="8707" max="8707" width="12.33203125" style="76" customWidth="1"/>
    <col min="8708" max="8708" width="17.21875" style="76" customWidth="1"/>
    <col min="8709" max="8709" width="13" style="76" customWidth="1"/>
    <col min="8710" max="8710" width="9.109375" style="76" customWidth="1"/>
    <col min="8711" max="8711" width="13.44140625" style="76" customWidth="1"/>
    <col min="8712" max="8960" width="9.109375" style="76"/>
    <col min="8961" max="8961" width="16.33203125" style="76" customWidth="1"/>
    <col min="8962" max="8962" width="14.5546875" style="76" customWidth="1"/>
    <col min="8963" max="8963" width="12.33203125" style="76" customWidth="1"/>
    <col min="8964" max="8964" width="17.21875" style="76" customWidth="1"/>
    <col min="8965" max="8965" width="13" style="76" customWidth="1"/>
    <col min="8966" max="8966" width="9.109375" style="76" customWidth="1"/>
    <col min="8967" max="8967" width="13.44140625" style="76" customWidth="1"/>
    <col min="8968" max="9216" width="9.109375" style="76"/>
    <col min="9217" max="9217" width="16.33203125" style="76" customWidth="1"/>
    <col min="9218" max="9218" width="14.5546875" style="76" customWidth="1"/>
    <col min="9219" max="9219" width="12.33203125" style="76" customWidth="1"/>
    <col min="9220" max="9220" width="17.21875" style="76" customWidth="1"/>
    <col min="9221" max="9221" width="13" style="76" customWidth="1"/>
    <col min="9222" max="9222" width="9.109375" style="76" customWidth="1"/>
    <col min="9223" max="9223" width="13.44140625" style="76" customWidth="1"/>
    <col min="9224" max="9472" width="9.109375" style="76"/>
    <col min="9473" max="9473" width="16.33203125" style="76" customWidth="1"/>
    <col min="9474" max="9474" width="14.5546875" style="76" customWidth="1"/>
    <col min="9475" max="9475" width="12.33203125" style="76" customWidth="1"/>
    <col min="9476" max="9476" width="17.21875" style="76" customWidth="1"/>
    <col min="9477" max="9477" width="13" style="76" customWidth="1"/>
    <col min="9478" max="9478" width="9.109375" style="76" customWidth="1"/>
    <col min="9479" max="9479" width="13.44140625" style="76" customWidth="1"/>
    <col min="9480" max="9728" width="9.109375" style="76"/>
    <col min="9729" max="9729" width="16.33203125" style="76" customWidth="1"/>
    <col min="9730" max="9730" width="14.5546875" style="76" customWidth="1"/>
    <col min="9731" max="9731" width="12.33203125" style="76" customWidth="1"/>
    <col min="9732" max="9732" width="17.21875" style="76" customWidth="1"/>
    <col min="9733" max="9733" width="13" style="76" customWidth="1"/>
    <col min="9734" max="9734" width="9.109375" style="76" customWidth="1"/>
    <col min="9735" max="9735" width="13.44140625" style="76" customWidth="1"/>
    <col min="9736" max="9984" width="9.109375" style="76"/>
    <col min="9985" max="9985" width="16.33203125" style="76" customWidth="1"/>
    <col min="9986" max="9986" width="14.5546875" style="76" customWidth="1"/>
    <col min="9987" max="9987" width="12.33203125" style="76" customWidth="1"/>
    <col min="9988" max="9988" width="17.21875" style="76" customWidth="1"/>
    <col min="9989" max="9989" width="13" style="76" customWidth="1"/>
    <col min="9990" max="9990" width="9.109375" style="76" customWidth="1"/>
    <col min="9991" max="9991" width="13.44140625" style="76" customWidth="1"/>
    <col min="9992" max="10240" width="9.109375" style="76"/>
    <col min="10241" max="10241" width="16.33203125" style="76" customWidth="1"/>
    <col min="10242" max="10242" width="14.5546875" style="76" customWidth="1"/>
    <col min="10243" max="10243" width="12.33203125" style="76" customWidth="1"/>
    <col min="10244" max="10244" width="17.21875" style="76" customWidth="1"/>
    <col min="10245" max="10245" width="13" style="76" customWidth="1"/>
    <col min="10246" max="10246" width="9.109375" style="76" customWidth="1"/>
    <col min="10247" max="10247" width="13.44140625" style="76" customWidth="1"/>
    <col min="10248" max="10496" width="9.109375" style="76"/>
    <col min="10497" max="10497" width="16.33203125" style="76" customWidth="1"/>
    <col min="10498" max="10498" width="14.5546875" style="76" customWidth="1"/>
    <col min="10499" max="10499" width="12.33203125" style="76" customWidth="1"/>
    <col min="10500" max="10500" width="17.21875" style="76" customWidth="1"/>
    <col min="10501" max="10501" width="13" style="76" customWidth="1"/>
    <col min="10502" max="10502" width="9.109375" style="76" customWidth="1"/>
    <col min="10503" max="10503" width="13.44140625" style="76" customWidth="1"/>
    <col min="10504" max="10752" width="9.109375" style="76"/>
    <col min="10753" max="10753" width="16.33203125" style="76" customWidth="1"/>
    <col min="10754" max="10754" width="14.5546875" style="76" customWidth="1"/>
    <col min="10755" max="10755" width="12.33203125" style="76" customWidth="1"/>
    <col min="10756" max="10756" width="17.21875" style="76" customWidth="1"/>
    <col min="10757" max="10757" width="13" style="76" customWidth="1"/>
    <col min="10758" max="10758" width="9.109375" style="76" customWidth="1"/>
    <col min="10759" max="10759" width="13.44140625" style="76" customWidth="1"/>
    <col min="10760" max="11008" width="9.109375" style="76"/>
    <col min="11009" max="11009" width="16.33203125" style="76" customWidth="1"/>
    <col min="11010" max="11010" width="14.5546875" style="76" customWidth="1"/>
    <col min="11011" max="11011" width="12.33203125" style="76" customWidth="1"/>
    <col min="11012" max="11012" width="17.21875" style="76" customWidth="1"/>
    <col min="11013" max="11013" width="13" style="76" customWidth="1"/>
    <col min="11014" max="11014" width="9.109375" style="76" customWidth="1"/>
    <col min="11015" max="11015" width="13.44140625" style="76" customWidth="1"/>
    <col min="11016" max="11264" width="9.109375" style="76"/>
    <col min="11265" max="11265" width="16.33203125" style="76" customWidth="1"/>
    <col min="11266" max="11266" width="14.5546875" style="76" customWidth="1"/>
    <col min="11267" max="11267" width="12.33203125" style="76" customWidth="1"/>
    <col min="11268" max="11268" width="17.21875" style="76" customWidth="1"/>
    <col min="11269" max="11269" width="13" style="76" customWidth="1"/>
    <col min="11270" max="11270" width="9.109375" style="76" customWidth="1"/>
    <col min="11271" max="11271" width="13.44140625" style="76" customWidth="1"/>
    <col min="11272" max="11520" width="9.109375" style="76"/>
    <col min="11521" max="11521" width="16.33203125" style="76" customWidth="1"/>
    <col min="11522" max="11522" width="14.5546875" style="76" customWidth="1"/>
    <col min="11523" max="11523" width="12.33203125" style="76" customWidth="1"/>
    <col min="11524" max="11524" width="17.21875" style="76" customWidth="1"/>
    <col min="11525" max="11525" width="13" style="76" customWidth="1"/>
    <col min="11526" max="11526" width="9.109375" style="76" customWidth="1"/>
    <col min="11527" max="11527" width="13.44140625" style="76" customWidth="1"/>
    <col min="11528" max="11776" width="9.109375" style="76"/>
    <col min="11777" max="11777" width="16.33203125" style="76" customWidth="1"/>
    <col min="11778" max="11778" width="14.5546875" style="76" customWidth="1"/>
    <col min="11779" max="11779" width="12.33203125" style="76" customWidth="1"/>
    <col min="11780" max="11780" width="17.21875" style="76" customWidth="1"/>
    <col min="11781" max="11781" width="13" style="76" customWidth="1"/>
    <col min="11782" max="11782" width="9.109375" style="76" customWidth="1"/>
    <col min="11783" max="11783" width="13.44140625" style="76" customWidth="1"/>
    <col min="11784" max="12032" width="9.109375" style="76"/>
    <col min="12033" max="12033" width="16.33203125" style="76" customWidth="1"/>
    <col min="12034" max="12034" width="14.5546875" style="76" customWidth="1"/>
    <col min="12035" max="12035" width="12.33203125" style="76" customWidth="1"/>
    <col min="12036" max="12036" width="17.21875" style="76" customWidth="1"/>
    <col min="12037" max="12037" width="13" style="76" customWidth="1"/>
    <col min="12038" max="12038" width="9.109375" style="76" customWidth="1"/>
    <col min="12039" max="12039" width="13.44140625" style="76" customWidth="1"/>
    <col min="12040" max="12288" width="9.109375" style="76"/>
    <col min="12289" max="12289" width="16.33203125" style="76" customWidth="1"/>
    <col min="12290" max="12290" width="14.5546875" style="76" customWidth="1"/>
    <col min="12291" max="12291" width="12.33203125" style="76" customWidth="1"/>
    <col min="12292" max="12292" width="17.21875" style="76" customWidth="1"/>
    <col min="12293" max="12293" width="13" style="76" customWidth="1"/>
    <col min="12294" max="12294" width="9.109375" style="76" customWidth="1"/>
    <col min="12295" max="12295" width="13.44140625" style="76" customWidth="1"/>
    <col min="12296" max="12544" width="9.109375" style="76"/>
    <col min="12545" max="12545" width="16.33203125" style="76" customWidth="1"/>
    <col min="12546" max="12546" width="14.5546875" style="76" customWidth="1"/>
    <col min="12547" max="12547" width="12.33203125" style="76" customWidth="1"/>
    <col min="12548" max="12548" width="17.21875" style="76" customWidth="1"/>
    <col min="12549" max="12549" width="13" style="76" customWidth="1"/>
    <col min="12550" max="12550" width="9.109375" style="76" customWidth="1"/>
    <col min="12551" max="12551" width="13.44140625" style="76" customWidth="1"/>
    <col min="12552" max="12800" width="9.109375" style="76"/>
    <col min="12801" max="12801" width="16.33203125" style="76" customWidth="1"/>
    <col min="12802" max="12802" width="14.5546875" style="76" customWidth="1"/>
    <col min="12803" max="12803" width="12.33203125" style="76" customWidth="1"/>
    <col min="12804" max="12804" width="17.21875" style="76" customWidth="1"/>
    <col min="12805" max="12805" width="13" style="76" customWidth="1"/>
    <col min="12806" max="12806" width="9.109375" style="76" customWidth="1"/>
    <col min="12807" max="12807" width="13.44140625" style="76" customWidth="1"/>
    <col min="12808" max="13056" width="9.109375" style="76"/>
    <col min="13057" max="13057" width="16.33203125" style="76" customWidth="1"/>
    <col min="13058" max="13058" width="14.5546875" style="76" customWidth="1"/>
    <col min="13059" max="13059" width="12.33203125" style="76" customWidth="1"/>
    <col min="13060" max="13060" width="17.21875" style="76" customWidth="1"/>
    <col min="13061" max="13061" width="13" style="76" customWidth="1"/>
    <col min="13062" max="13062" width="9.109375" style="76" customWidth="1"/>
    <col min="13063" max="13063" width="13.44140625" style="76" customWidth="1"/>
    <col min="13064" max="13312" width="9.109375" style="76"/>
    <col min="13313" max="13313" width="16.33203125" style="76" customWidth="1"/>
    <col min="13314" max="13314" width="14.5546875" style="76" customWidth="1"/>
    <col min="13315" max="13315" width="12.33203125" style="76" customWidth="1"/>
    <col min="13316" max="13316" width="17.21875" style="76" customWidth="1"/>
    <col min="13317" max="13317" width="13" style="76" customWidth="1"/>
    <col min="13318" max="13318" width="9.109375" style="76" customWidth="1"/>
    <col min="13319" max="13319" width="13.44140625" style="76" customWidth="1"/>
    <col min="13320" max="13568" width="9.109375" style="76"/>
    <col min="13569" max="13569" width="16.33203125" style="76" customWidth="1"/>
    <col min="13570" max="13570" width="14.5546875" style="76" customWidth="1"/>
    <col min="13571" max="13571" width="12.33203125" style="76" customWidth="1"/>
    <col min="13572" max="13572" width="17.21875" style="76" customWidth="1"/>
    <col min="13573" max="13573" width="13" style="76" customWidth="1"/>
    <col min="13574" max="13574" width="9.109375" style="76" customWidth="1"/>
    <col min="13575" max="13575" width="13.44140625" style="76" customWidth="1"/>
    <col min="13576" max="13824" width="9.109375" style="76"/>
    <col min="13825" max="13825" width="16.33203125" style="76" customWidth="1"/>
    <col min="13826" max="13826" width="14.5546875" style="76" customWidth="1"/>
    <col min="13827" max="13827" width="12.33203125" style="76" customWidth="1"/>
    <col min="13828" max="13828" width="17.21875" style="76" customWidth="1"/>
    <col min="13829" max="13829" width="13" style="76" customWidth="1"/>
    <col min="13830" max="13830" width="9.109375" style="76" customWidth="1"/>
    <col min="13831" max="13831" width="13.44140625" style="76" customWidth="1"/>
    <col min="13832" max="14080" width="9.109375" style="76"/>
    <col min="14081" max="14081" width="16.33203125" style="76" customWidth="1"/>
    <col min="14082" max="14082" width="14.5546875" style="76" customWidth="1"/>
    <col min="14083" max="14083" width="12.33203125" style="76" customWidth="1"/>
    <col min="14084" max="14084" width="17.21875" style="76" customWidth="1"/>
    <col min="14085" max="14085" width="13" style="76" customWidth="1"/>
    <col min="14086" max="14086" width="9.109375" style="76" customWidth="1"/>
    <col min="14087" max="14087" width="13.44140625" style="76" customWidth="1"/>
    <col min="14088" max="14336" width="9.109375" style="76"/>
    <col min="14337" max="14337" width="16.33203125" style="76" customWidth="1"/>
    <col min="14338" max="14338" width="14.5546875" style="76" customWidth="1"/>
    <col min="14339" max="14339" width="12.33203125" style="76" customWidth="1"/>
    <col min="14340" max="14340" width="17.21875" style="76" customWidth="1"/>
    <col min="14341" max="14341" width="13" style="76" customWidth="1"/>
    <col min="14342" max="14342" width="9.109375" style="76" customWidth="1"/>
    <col min="14343" max="14343" width="13.44140625" style="76" customWidth="1"/>
    <col min="14344" max="14592" width="9.109375" style="76"/>
    <col min="14593" max="14593" width="16.33203125" style="76" customWidth="1"/>
    <col min="14594" max="14594" width="14.5546875" style="76" customWidth="1"/>
    <col min="14595" max="14595" width="12.33203125" style="76" customWidth="1"/>
    <col min="14596" max="14596" width="17.21875" style="76" customWidth="1"/>
    <col min="14597" max="14597" width="13" style="76" customWidth="1"/>
    <col min="14598" max="14598" width="9.109375" style="76" customWidth="1"/>
    <col min="14599" max="14599" width="13.44140625" style="76" customWidth="1"/>
    <col min="14600" max="14848" width="9.109375" style="76"/>
    <col min="14849" max="14849" width="16.33203125" style="76" customWidth="1"/>
    <col min="14850" max="14850" width="14.5546875" style="76" customWidth="1"/>
    <col min="14851" max="14851" width="12.33203125" style="76" customWidth="1"/>
    <col min="14852" max="14852" width="17.21875" style="76" customWidth="1"/>
    <col min="14853" max="14853" width="13" style="76" customWidth="1"/>
    <col min="14854" max="14854" width="9.109375" style="76" customWidth="1"/>
    <col min="14855" max="14855" width="13.44140625" style="76" customWidth="1"/>
    <col min="14856" max="15104" width="9.109375" style="76"/>
    <col min="15105" max="15105" width="16.33203125" style="76" customWidth="1"/>
    <col min="15106" max="15106" width="14.5546875" style="76" customWidth="1"/>
    <col min="15107" max="15107" width="12.33203125" style="76" customWidth="1"/>
    <col min="15108" max="15108" width="17.21875" style="76" customWidth="1"/>
    <col min="15109" max="15109" width="13" style="76" customWidth="1"/>
    <col min="15110" max="15110" width="9.109375" style="76" customWidth="1"/>
    <col min="15111" max="15111" width="13.44140625" style="76" customWidth="1"/>
    <col min="15112" max="15360" width="9.109375" style="76"/>
    <col min="15361" max="15361" width="16.33203125" style="76" customWidth="1"/>
    <col min="15362" max="15362" width="14.5546875" style="76" customWidth="1"/>
    <col min="15363" max="15363" width="12.33203125" style="76" customWidth="1"/>
    <col min="15364" max="15364" width="17.21875" style="76" customWidth="1"/>
    <col min="15365" max="15365" width="13" style="76" customWidth="1"/>
    <col min="15366" max="15366" width="9.109375" style="76" customWidth="1"/>
    <col min="15367" max="15367" width="13.44140625" style="76" customWidth="1"/>
    <col min="15368" max="15616" width="9.109375" style="76"/>
    <col min="15617" max="15617" width="16.33203125" style="76" customWidth="1"/>
    <col min="15618" max="15618" width="14.5546875" style="76" customWidth="1"/>
    <col min="15619" max="15619" width="12.33203125" style="76" customWidth="1"/>
    <col min="15620" max="15620" width="17.21875" style="76" customWidth="1"/>
    <col min="15621" max="15621" width="13" style="76" customWidth="1"/>
    <col min="15622" max="15622" width="9.109375" style="76" customWidth="1"/>
    <col min="15623" max="15623" width="13.44140625" style="76" customWidth="1"/>
    <col min="15624" max="15872" width="9.109375" style="76"/>
    <col min="15873" max="15873" width="16.33203125" style="76" customWidth="1"/>
    <col min="15874" max="15874" width="14.5546875" style="76" customWidth="1"/>
    <col min="15875" max="15875" width="12.33203125" style="76" customWidth="1"/>
    <col min="15876" max="15876" width="17.21875" style="76" customWidth="1"/>
    <col min="15877" max="15877" width="13" style="76" customWidth="1"/>
    <col min="15878" max="15878" width="9.109375" style="76" customWidth="1"/>
    <col min="15879" max="15879" width="13.44140625" style="76" customWidth="1"/>
    <col min="15880" max="16128" width="9.109375" style="76"/>
    <col min="16129" max="16129" width="16.33203125" style="76" customWidth="1"/>
    <col min="16130" max="16130" width="14.5546875" style="76" customWidth="1"/>
    <col min="16131" max="16131" width="12.33203125" style="76" customWidth="1"/>
    <col min="16132" max="16132" width="17.21875" style="76" customWidth="1"/>
    <col min="16133" max="16133" width="13" style="76" customWidth="1"/>
    <col min="16134" max="16134" width="9.109375" style="76" customWidth="1"/>
    <col min="16135" max="16135" width="13.44140625" style="76" customWidth="1"/>
    <col min="16136" max="16384" width="9.109375" style="76"/>
  </cols>
  <sheetData>
    <row r="1" spans="1:7" ht="13.2">
      <c r="A1" s="1433" t="s">
        <v>5197</v>
      </c>
    </row>
    <row r="2" spans="1:7" s="120" customFormat="1" ht="22.5" customHeight="1">
      <c r="A2" s="142" t="s">
        <v>352</v>
      </c>
      <c r="B2" s="1573" t="s">
        <v>3963</v>
      </c>
      <c r="C2" s="1573"/>
      <c r="D2" s="1573"/>
      <c r="E2" s="188" t="s">
        <v>324</v>
      </c>
      <c r="F2" s="188"/>
      <c r="G2" s="188"/>
    </row>
    <row r="3" spans="1:7" s="120" customFormat="1" ht="22.5" customHeight="1">
      <c r="A3" s="142"/>
      <c r="B3" s="1573"/>
      <c r="C3" s="1573"/>
      <c r="D3" s="1573"/>
    </row>
    <row r="4" spans="1:7" s="120" customFormat="1" ht="21" customHeight="1" thickBot="1">
      <c r="A4" s="142"/>
      <c r="B4" s="1573"/>
      <c r="C4" s="1573"/>
      <c r="D4" s="1573"/>
    </row>
    <row r="5" spans="1:7" s="120" customFormat="1" ht="27.6" hidden="1" customHeight="1" thickBot="1">
      <c r="A5" s="142"/>
      <c r="B5" s="1454"/>
      <c r="C5" s="1454"/>
      <c r="D5" s="1454"/>
    </row>
    <row r="6" spans="1:7" s="120" customFormat="1" ht="18" hidden="1" customHeight="1" thickBot="1">
      <c r="A6" s="142"/>
      <c r="B6" s="1455"/>
      <c r="C6" s="1455"/>
      <c r="D6" s="1455"/>
    </row>
    <row r="7" spans="1:7" s="115" customFormat="1" ht="38.25" customHeight="1" thickBot="1">
      <c r="A7" s="1574" t="s">
        <v>351</v>
      </c>
      <c r="B7" s="1576" t="s">
        <v>4045</v>
      </c>
      <c r="C7" s="1577"/>
      <c r="D7" s="1578"/>
    </row>
    <row r="8" spans="1:7" s="115" customFormat="1" ht="12">
      <c r="A8" s="1575"/>
      <c r="B8" s="1579" t="s">
        <v>1</v>
      </c>
      <c r="C8" s="1580"/>
      <c r="D8" s="1581"/>
      <c r="F8" s="116"/>
      <c r="G8" s="116"/>
    </row>
    <row r="9" spans="1:7" s="115" customFormat="1" ht="12.6" thickBot="1">
      <c r="A9" s="1575"/>
      <c r="B9" s="1582"/>
      <c r="C9" s="1583"/>
      <c r="D9" s="1584"/>
      <c r="F9" s="116"/>
      <c r="G9" s="116"/>
    </row>
    <row r="10" spans="1:7" s="115" customFormat="1" ht="12">
      <c r="A10" s="1575"/>
      <c r="B10" s="1585" t="s">
        <v>350</v>
      </c>
      <c r="C10" s="1585" t="s">
        <v>349</v>
      </c>
      <c r="D10" s="1585" t="s">
        <v>12</v>
      </c>
      <c r="F10" s="116"/>
      <c r="G10" s="136"/>
    </row>
    <row r="11" spans="1:7" s="115" customFormat="1" ht="12.6" thickBot="1">
      <c r="A11" s="1575"/>
      <c r="B11" s="1586"/>
      <c r="C11" s="1586"/>
      <c r="D11" s="1586"/>
      <c r="F11" s="116"/>
      <c r="G11" s="136"/>
    </row>
    <row r="12" spans="1:7" s="135" customFormat="1" ht="12">
      <c r="A12" s="141" t="s">
        <v>1</v>
      </c>
      <c r="B12" s="140">
        <v>17631579</v>
      </c>
      <c r="C12" s="140">
        <v>8727358</v>
      </c>
      <c r="D12" s="139">
        <v>8904221</v>
      </c>
      <c r="E12" s="138"/>
      <c r="F12" s="137"/>
      <c r="G12" s="136"/>
    </row>
    <row r="13" spans="1:7">
      <c r="A13" s="132" t="s">
        <v>348</v>
      </c>
      <c r="B13" s="131">
        <v>1239740</v>
      </c>
      <c r="C13" s="131">
        <v>631836</v>
      </c>
      <c r="D13" s="130">
        <v>607904</v>
      </c>
      <c r="E13" s="126"/>
      <c r="F13" s="125"/>
      <c r="G13" s="133"/>
    </row>
    <row r="14" spans="1:7">
      <c r="A14" s="132" t="s">
        <v>347</v>
      </c>
      <c r="B14" s="131">
        <v>1184937</v>
      </c>
      <c r="C14" s="131">
        <v>604875</v>
      </c>
      <c r="D14" s="130">
        <v>580062</v>
      </c>
      <c r="E14" s="126"/>
      <c r="F14" s="125"/>
      <c r="G14" s="133"/>
    </row>
    <row r="15" spans="1:7">
      <c r="A15" s="134" t="s">
        <v>346</v>
      </c>
      <c r="B15" s="131">
        <v>1246982</v>
      </c>
      <c r="C15" s="131">
        <v>636238</v>
      </c>
      <c r="D15" s="130">
        <v>610744</v>
      </c>
      <c r="E15" s="126"/>
      <c r="F15" s="125"/>
      <c r="G15" s="133"/>
    </row>
    <row r="16" spans="1:7">
      <c r="A16" s="132" t="s">
        <v>345</v>
      </c>
      <c r="B16" s="131">
        <v>1369839</v>
      </c>
      <c r="C16" s="131">
        <v>700035</v>
      </c>
      <c r="D16" s="130">
        <v>669804</v>
      </c>
      <c r="E16" s="126"/>
      <c r="F16" s="125"/>
      <c r="G16" s="133"/>
    </row>
    <row r="17" spans="1:7">
      <c r="A17" s="132" t="s">
        <v>344</v>
      </c>
      <c r="B17" s="131">
        <v>1493040</v>
      </c>
      <c r="C17" s="131">
        <v>758378</v>
      </c>
      <c r="D17" s="130">
        <v>734662</v>
      </c>
      <c r="E17" s="126"/>
      <c r="F17" s="125"/>
      <c r="G17" s="133"/>
    </row>
    <row r="18" spans="1:7">
      <c r="A18" s="132" t="s">
        <v>343</v>
      </c>
      <c r="B18" s="131">
        <v>1441324</v>
      </c>
      <c r="C18" s="131">
        <v>728662</v>
      </c>
      <c r="D18" s="130">
        <v>712662</v>
      </c>
      <c r="E18" s="126"/>
      <c r="F18" s="125"/>
      <c r="G18" s="77"/>
    </row>
    <row r="19" spans="1:7">
      <c r="A19" s="132" t="s">
        <v>342</v>
      </c>
      <c r="B19" s="131">
        <v>1285343</v>
      </c>
      <c r="C19" s="131">
        <v>646677</v>
      </c>
      <c r="D19" s="130">
        <v>638666</v>
      </c>
      <c r="E19" s="126"/>
      <c r="F19" s="125"/>
      <c r="G19" s="77"/>
    </row>
    <row r="20" spans="1:7">
      <c r="A20" s="132" t="s">
        <v>341</v>
      </c>
      <c r="B20" s="131">
        <v>1237562</v>
      </c>
      <c r="C20" s="131">
        <v>619321</v>
      </c>
      <c r="D20" s="130">
        <v>618241</v>
      </c>
      <c r="E20" s="126"/>
      <c r="F20" s="125"/>
      <c r="G20" s="77"/>
    </row>
    <row r="21" spans="1:7">
      <c r="A21" s="132" t="s">
        <v>340</v>
      </c>
      <c r="B21" s="131">
        <v>1247009</v>
      </c>
      <c r="C21" s="131">
        <v>620925</v>
      </c>
      <c r="D21" s="130">
        <v>626084</v>
      </c>
      <c r="E21" s="126"/>
      <c r="F21" s="125"/>
      <c r="G21" s="77"/>
    </row>
    <row r="22" spans="1:7">
      <c r="A22" s="132" t="s">
        <v>339</v>
      </c>
      <c r="B22" s="131">
        <v>1261505</v>
      </c>
      <c r="C22" s="131">
        <v>625053</v>
      </c>
      <c r="D22" s="130">
        <v>636452</v>
      </c>
      <c r="E22" s="126"/>
      <c r="F22" s="125"/>
      <c r="G22" s="77"/>
    </row>
    <row r="23" spans="1:7">
      <c r="A23" s="132" t="s">
        <v>338</v>
      </c>
      <c r="B23" s="131">
        <v>1176060</v>
      </c>
      <c r="C23" s="131">
        <v>579304</v>
      </c>
      <c r="D23" s="130">
        <v>596756</v>
      </c>
      <c r="E23" s="126"/>
      <c r="F23" s="125"/>
    </row>
    <row r="24" spans="1:7">
      <c r="A24" s="132" t="s">
        <v>337</v>
      </c>
      <c r="B24" s="131">
        <v>965470</v>
      </c>
      <c r="C24" s="131">
        <v>471590</v>
      </c>
      <c r="D24" s="130">
        <v>493880</v>
      </c>
      <c r="E24" s="126"/>
      <c r="F24" s="125"/>
    </row>
    <row r="25" spans="1:7">
      <c r="A25" s="132" t="s">
        <v>336</v>
      </c>
      <c r="B25" s="131">
        <v>758406</v>
      </c>
      <c r="C25" s="131">
        <v>364865</v>
      </c>
      <c r="D25" s="130">
        <v>393541</v>
      </c>
      <c r="E25" s="126"/>
      <c r="F25" s="125"/>
    </row>
    <row r="26" spans="1:7">
      <c r="A26" s="132" t="s">
        <v>335</v>
      </c>
      <c r="B26" s="131">
        <v>600489</v>
      </c>
      <c r="C26" s="131">
        <v>280631</v>
      </c>
      <c r="D26" s="130">
        <v>319858</v>
      </c>
      <c r="E26" s="126"/>
      <c r="F26" s="125"/>
    </row>
    <row r="27" spans="1:7">
      <c r="A27" s="132" t="s">
        <v>334</v>
      </c>
      <c r="B27" s="131">
        <v>447701</v>
      </c>
      <c r="C27" s="131">
        <v>200883</v>
      </c>
      <c r="D27" s="130">
        <v>246818</v>
      </c>
      <c r="E27" s="126"/>
      <c r="F27" s="125"/>
    </row>
    <row r="28" spans="1:7">
      <c r="A28" s="132" t="s">
        <v>333</v>
      </c>
      <c r="B28" s="131">
        <v>320994</v>
      </c>
      <c r="C28" s="131">
        <v>134246</v>
      </c>
      <c r="D28" s="130">
        <v>186748</v>
      </c>
      <c r="E28" s="126"/>
      <c r="F28" s="125"/>
    </row>
    <row r="29" spans="1:7" ht="10.8" thickBot="1">
      <c r="A29" s="129" t="s">
        <v>332</v>
      </c>
      <c r="B29" s="128">
        <v>355178</v>
      </c>
      <c r="C29" s="128">
        <v>123839</v>
      </c>
      <c r="D29" s="127">
        <v>231339</v>
      </c>
      <c r="E29" s="126"/>
      <c r="F29" s="125"/>
    </row>
    <row r="30" spans="1:7">
      <c r="A30" s="40" t="s">
        <v>4046</v>
      </c>
      <c r="B30" s="40"/>
      <c r="C30" s="40"/>
      <c r="D30" s="40"/>
    </row>
  </sheetData>
  <mergeCells count="7">
    <mergeCell ref="B2:D4"/>
    <mergeCell ref="A7:A11"/>
    <mergeCell ref="B7:D7"/>
    <mergeCell ref="B8:D9"/>
    <mergeCell ref="B10:B11"/>
    <mergeCell ref="C10:C11"/>
    <mergeCell ref="D10:D11"/>
  </mergeCells>
  <hyperlinks>
    <hyperlink ref="A1" location="Indice!A16" display="Volver"/>
  </hyperlinks>
  <pageMargins left="0.74803149606299213" right="0.74803149606299213" top="0.98425196850393704" bottom="0.98425196850393704" header="0" footer="0"/>
  <pageSetup scale="91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Hoja113"/>
  <dimension ref="A1:U26"/>
  <sheetViews>
    <sheetView showGridLines="0" showRowColHeaders="0" view="pageBreakPreview" zoomScale="75" zoomScaleNormal="75" zoomScaleSheetLayoutView="75" workbookViewId="0"/>
  </sheetViews>
  <sheetFormatPr baseColWidth="10" defaultColWidth="11.44140625" defaultRowHeight="12.6"/>
  <cols>
    <col min="1" max="1" width="35.5546875" style="495" customWidth="1"/>
    <col min="2" max="2" width="13.109375" style="495" customWidth="1"/>
    <col min="3" max="3" width="13.109375" style="495" bestFit="1" customWidth="1"/>
    <col min="4" max="9" width="11.77734375" style="495" bestFit="1" customWidth="1"/>
    <col min="10" max="10" width="12.33203125" style="495" bestFit="1" customWidth="1"/>
    <col min="11" max="256" width="11.44140625" style="495"/>
    <col min="257" max="257" width="35.5546875" style="495" customWidth="1"/>
    <col min="258" max="258" width="13" style="495" customWidth="1"/>
    <col min="259" max="259" width="12.88671875" style="495" customWidth="1"/>
    <col min="260" max="260" width="13.33203125" style="495" bestFit="1" customWidth="1"/>
    <col min="261" max="261" width="12.6640625" style="495" bestFit="1" customWidth="1"/>
    <col min="262" max="262" width="12.33203125" style="495" bestFit="1" customWidth="1"/>
    <col min="263" max="263" width="12" style="495" bestFit="1" customWidth="1"/>
    <col min="264" max="264" width="13" style="495" bestFit="1" customWidth="1"/>
    <col min="265" max="265" width="12.6640625" style="495" bestFit="1" customWidth="1"/>
    <col min="266" max="266" width="12.33203125" style="495" bestFit="1" customWidth="1"/>
    <col min="267" max="512" width="11.44140625" style="495"/>
    <col min="513" max="513" width="35.5546875" style="495" customWidth="1"/>
    <col min="514" max="514" width="13" style="495" customWidth="1"/>
    <col min="515" max="515" width="12.88671875" style="495" customWidth="1"/>
    <col min="516" max="516" width="13.33203125" style="495" bestFit="1" customWidth="1"/>
    <col min="517" max="517" width="12.6640625" style="495" bestFit="1" customWidth="1"/>
    <col min="518" max="518" width="12.33203125" style="495" bestFit="1" customWidth="1"/>
    <col min="519" max="519" width="12" style="495" bestFit="1" customWidth="1"/>
    <col min="520" max="520" width="13" style="495" bestFit="1" customWidth="1"/>
    <col min="521" max="521" width="12.6640625" style="495" bestFit="1" customWidth="1"/>
    <col min="522" max="522" width="12.33203125" style="495" bestFit="1" customWidth="1"/>
    <col min="523" max="768" width="11.44140625" style="495"/>
    <col min="769" max="769" width="35.5546875" style="495" customWidth="1"/>
    <col min="770" max="770" width="13" style="495" customWidth="1"/>
    <col min="771" max="771" width="12.88671875" style="495" customWidth="1"/>
    <col min="772" max="772" width="13.33203125" style="495" bestFit="1" customWidth="1"/>
    <col min="773" max="773" width="12.6640625" style="495" bestFit="1" customWidth="1"/>
    <col min="774" max="774" width="12.33203125" style="495" bestFit="1" customWidth="1"/>
    <col min="775" max="775" width="12" style="495" bestFit="1" customWidth="1"/>
    <col min="776" max="776" width="13" style="495" bestFit="1" customWidth="1"/>
    <col min="777" max="777" width="12.6640625" style="495" bestFit="1" customWidth="1"/>
    <col min="778" max="778" width="12.33203125" style="495" bestFit="1" customWidth="1"/>
    <col min="779" max="1024" width="11.44140625" style="495"/>
    <col min="1025" max="1025" width="35.5546875" style="495" customWidth="1"/>
    <col min="1026" max="1026" width="13" style="495" customWidth="1"/>
    <col min="1027" max="1027" width="12.88671875" style="495" customWidth="1"/>
    <col min="1028" max="1028" width="13.33203125" style="495" bestFit="1" customWidth="1"/>
    <col min="1029" max="1029" width="12.6640625" style="495" bestFit="1" customWidth="1"/>
    <col min="1030" max="1030" width="12.33203125" style="495" bestFit="1" customWidth="1"/>
    <col min="1031" max="1031" width="12" style="495" bestFit="1" customWidth="1"/>
    <col min="1032" max="1032" width="13" style="495" bestFit="1" customWidth="1"/>
    <col min="1033" max="1033" width="12.6640625" style="495" bestFit="1" customWidth="1"/>
    <col min="1034" max="1034" width="12.33203125" style="495" bestFit="1" customWidth="1"/>
    <col min="1035" max="1280" width="11.44140625" style="495"/>
    <col min="1281" max="1281" width="35.5546875" style="495" customWidth="1"/>
    <col min="1282" max="1282" width="13" style="495" customWidth="1"/>
    <col min="1283" max="1283" width="12.88671875" style="495" customWidth="1"/>
    <col min="1284" max="1284" width="13.33203125" style="495" bestFit="1" customWidth="1"/>
    <col min="1285" max="1285" width="12.6640625" style="495" bestFit="1" customWidth="1"/>
    <col min="1286" max="1286" width="12.33203125" style="495" bestFit="1" customWidth="1"/>
    <col min="1287" max="1287" width="12" style="495" bestFit="1" customWidth="1"/>
    <col min="1288" max="1288" width="13" style="495" bestFit="1" customWidth="1"/>
    <col min="1289" max="1289" width="12.6640625" style="495" bestFit="1" customWidth="1"/>
    <col min="1290" max="1290" width="12.33203125" style="495" bestFit="1" customWidth="1"/>
    <col min="1291" max="1536" width="11.44140625" style="495"/>
    <col min="1537" max="1537" width="35.5546875" style="495" customWidth="1"/>
    <col min="1538" max="1538" width="13" style="495" customWidth="1"/>
    <col min="1539" max="1539" width="12.88671875" style="495" customWidth="1"/>
    <col min="1540" max="1540" width="13.33203125" style="495" bestFit="1" customWidth="1"/>
    <col min="1541" max="1541" width="12.6640625" style="495" bestFit="1" customWidth="1"/>
    <col min="1542" max="1542" width="12.33203125" style="495" bestFit="1" customWidth="1"/>
    <col min="1543" max="1543" width="12" style="495" bestFit="1" customWidth="1"/>
    <col min="1544" max="1544" width="13" style="495" bestFit="1" customWidth="1"/>
    <col min="1545" max="1545" width="12.6640625" style="495" bestFit="1" customWidth="1"/>
    <col min="1546" max="1546" width="12.33203125" style="495" bestFit="1" customWidth="1"/>
    <col min="1547" max="1792" width="11.44140625" style="495"/>
    <col min="1793" max="1793" width="35.5546875" style="495" customWidth="1"/>
    <col min="1794" max="1794" width="13" style="495" customWidth="1"/>
    <col min="1795" max="1795" width="12.88671875" style="495" customWidth="1"/>
    <col min="1796" max="1796" width="13.33203125" style="495" bestFit="1" customWidth="1"/>
    <col min="1797" max="1797" width="12.6640625" style="495" bestFit="1" customWidth="1"/>
    <col min="1798" max="1798" width="12.33203125" style="495" bestFit="1" customWidth="1"/>
    <col min="1799" max="1799" width="12" style="495" bestFit="1" customWidth="1"/>
    <col min="1800" max="1800" width="13" style="495" bestFit="1" customWidth="1"/>
    <col min="1801" max="1801" width="12.6640625" style="495" bestFit="1" customWidth="1"/>
    <col min="1802" max="1802" width="12.33203125" style="495" bestFit="1" customWidth="1"/>
    <col min="1803" max="2048" width="11.44140625" style="495"/>
    <col min="2049" max="2049" width="35.5546875" style="495" customWidth="1"/>
    <col min="2050" max="2050" width="13" style="495" customWidth="1"/>
    <col min="2051" max="2051" width="12.88671875" style="495" customWidth="1"/>
    <col min="2052" max="2052" width="13.33203125" style="495" bestFit="1" customWidth="1"/>
    <col min="2053" max="2053" width="12.6640625" style="495" bestFit="1" customWidth="1"/>
    <col min="2054" max="2054" width="12.33203125" style="495" bestFit="1" customWidth="1"/>
    <col min="2055" max="2055" width="12" style="495" bestFit="1" customWidth="1"/>
    <col min="2056" max="2056" width="13" style="495" bestFit="1" customWidth="1"/>
    <col min="2057" max="2057" width="12.6640625" style="495" bestFit="1" customWidth="1"/>
    <col min="2058" max="2058" width="12.33203125" style="495" bestFit="1" customWidth="1"/>
    <col min="2059" max="2304" width="11.44140625" style="495"/>
    <col min="2305" max="2305" width="35.5546875" style="495" customWidth="1"/>
    <col min="2306" max="2306" width="13" style="495" customWidth="1"/>
    <col min="2307" max="2307" width="12.88671875" style="495" customWidth="1"/>
    <col min="2308" max="2308" width="13.33203125" style="495" bestFit="1" customWidth="1"/>
    <col min="2309" max="2309" width="12.6640625" style="495" bestFit="1" customWidth="1"/>
    <col min="2310" max="2310" width="12.33203125" style="495" bestFit="1" customWidth="1"/>
    <col min="2311" max="2311" width="12" style="495" bestFit="1" customWidth="1"/>
    <col min="2312" max="2312" width="13" style="495" bestFit="1" customWidth="1"/>
    <col min="2313" max="2313" width="12.6640625" style="495" bestFit="1" customWidth="1"/>
    <col min="2314" max="2314" width="12.33203125" style="495" bestFit="1" customWidth="1"/>
    <col min="2315" max="2560" width="11.44140625" style="495"/>
    <col min="2561" max="2561" width="35.5546875" style="495" customWidth="1"/>
    <col min="2562" max="2562" width="13" style="495" customWidth="1"/>
    <col min="2563" max="2563" width="12.88671875" style="495" customWidth="1"/>
    <col min="2564" max="2564" width="13.33203125" style="495" bestFit="1" customWidth="1"/>
    <col min="2565" max="2565" width="12.6640625" style="495" bestFit="1" customWidth="1"/>
    <col min="2566" max="2566" width="12.33203125" style="495" bestFit="1" customWidth="1"/>
    <col min="2567" max="2567" width="12" style="495" bestFit="1" customWidth="1"/>
    <col min="2568" max="2568" width="13" style="495" bestFit="1" customWidth="1"/>
    <col min="2569" max="2569" width="12.6640625" style="495" bestFit="1" customWidth="1"/>
    <col min="2570" max="2570" width="12.33203125" style="495" bestFit="1" customWidth="1"/>
    <col min="2571" max="2816" width="11.44140625" style="495"/>
    <col min="2817" max="2817" width="35.5546875" style="495" customWidth="1"/>
    <col min="2818" max="2818" width="13" style="495" customWidth="1"/>
    <col min="2819" max="2819" width="12.88671875" style="495" customWidth="1"/>
    <col min="2820" max="2820" width="13.33203125" style="495" bestFit="1" customWidth="1"/>
    <col min="2821" max="2821" width="12.6640625" style="495" bestFit="1" customWidth="1"/>
    <col min="2822" max="2822" width="12.33203125" style="495" bestFit="1" customWidth="1"/>
    <col min="2823" max="2823" width="12" style="495" bestFit="1" customWidth="1"/>
    <col min="2824" max="2824" width="13" style="495" bestFit="1" customWidth="1"/>
    <col min="2825" max="2825" width="12.6640625" style="495" bestFit="1" customWidth="1"/>
    <col min="2826" max="2826" width="12.33203125" style="495" bestFit="1" customWidth="1"/>
    <col min="2827" max="3072" width="11.44140625" style="495"/>
    <col min="3073" max="3073" width="35.5546875" style="495" customWidth="1"/>
    <col min="3074" max="3074" width="13" style="495" customWidth="1"/>
    <col min="3075" max="3075" width="12.88671875" style="495" customWidth="1"/>
    <col min="3076" max="3076" width="13.33203125" style="495" bestFit="1" customWidth="1"/>
    <col min="3077" max="3077" width="12.6640625" style="495" bestFit="1" customWidth="1"/>
    <col min="3078" max="3078" width="12.33203125" style="495" bestFit="1" customWidth="1"/>
    <col min="3079" max="3079" width="12" style="495" bestFit="1" customWidth="1"/>
    <col min="3080" max="3080" width="13" style="495" bestFit="1" customWidth="1"/>
    <col min="3081" max="3081" width="12.6640625" style="495" bestFit="1" customWidth="1"/>
    <col min="3082" max="3082" width="12.33203125" style="495" bestFit="1" customWidth="1"/>
    <col min="3083" max="3328" width="11.44140625" style="495"/>
    <col min="3329" max="3329" width="35.5546875" style="495" customWidth="1"/>
    <col min="3330" max="3330" width="13" style="495" customWidth="1"/>
    <col min="3331" max="3331" width="12.88671875" style="495" customWidth="1"/>
    <col min="3332" max="3332" width="13.33203125" style="495" bestFit="1" customWidth="1"/>
    <col min="3333" max="3333" width="12.6640625" style="495" bestFit="1" customWidth="1"/>
    <col min="3334" max="3334" width="12.33203125" style="495" bestFit="1" customWidth="1"/>
    <col min="3335" max="3335" width="12" style="495" bestFit="1" customWidth="1"/>
    <col min="3336" max="3336" width="13" style="495" bestFit="1" customWidth="1"/>
    <col min="3337" max="3337" width="12.6640625" style="495" bestFit="1" customWidth="1"/>
    <col min="3338" max="3338" width="12.33203125" style="495" bestFit="1" customWidth="1"/>
    <col min="3339" max="3584" width="11.44140625" style="495"/>
    <col min="3585" max="3585" width="35.5546875" style="495" customWidth="1"/>
    <col min="3586" max="3586" width="13" style="495" customWidth="1"/>
    <col min="3587" max="3587" width="12.88671875" style="495" customWidth="1"/>
    <col min="3588" max="3588" width="13.33203125" style="495" bestFit="1" customWidth="1"/>
    <col min="3589" max="3589" width="12.6640625" style="495" bestFit="1" customWidth="1"/>
    <col min="3590" max="3590" width="12.33203125" style="495" bestFit="1" customWidth="1"/>
    <col min="3591" max="3591" width="12" style="495" bestFit="1" customWidth="1"/>
    <col min="3592" max="3592" width="13" style="495" bestFit="1" customWidth="1"/>
    <col min="3593" max="3593" width="12.6640625" style="495" bestFit="1" customWidth="1"/>
    <col min="3594" max="3594" width="12.33203125" style="495" bestFit="1" customWidth="1"/>
    <col min="3595" max="3840" width="11.44140625" style="495"/>
    <col min="3841" max="3841" width="35.5546875" style="495" customWidth="1"/>
    <col min="3842" max="3842" width="13" style="495" customWidth="1"/>
    <col min="3843" max="3843" width="12.88671875" style="495" customWidth="1"/>
    <col min="3844" max="3844" width="13.33203125" style="495" bestFit="1" customWidth="1"/>
    <col min="3845" max="3845" width="12.6640625" style="495" bestFit="1" customWidth="1"/>
    <col min="3846" max="3846" width="12.33203125" style="495" bestFit="1" customWidth="1"/>
    <col min="3847" max="3847" width="12" style="495" bestFit="1" customWidth="1"/>
    <col min="3848" max="3848" width="13" style="495" bestFit="1" customWidth="1"/>
    <col min="3849" max="3849" width="12.6640625" style="495" bestFit="1" customWidth="1"/>
    <col min="3850" max="3850" width="12.33203125" style="495" bestFit="1" customWidth="1"/>
    <col min="3851" max="4096" width="11.44140625" style="495"/>
    <col min="4097" max="4097" width="35.5546875" style="495" customWidth="1"/>
    <col min="4098" max="4098" width="13" style="495" customWidth="1"/>
    <col min="4099" max="4099" width="12.88671875" style="495" customWidth="1"/>
    <col min="4100" max="4100" width="13.33203125" style="495" bestFit="1" customWidth="1"/>
    <col min="4101" max="4101" width="12.6640625" style="495" bestFit="1" customWidth="1"/>
    <col min="4102" max="4102" width="12.33203125" style="495" bestFit="1" customWidth="1"/>
    <col min="4103" max="4103" width="12" style="495" bestFit="1" customWidth="1"/>
    <col min="4104" max="4104" width="13" style="495" bestFit="1" customWidth="1"/>
    <col min="4105" max="4105" width="12.6640625" style="495" bestFit="1" customWidth="1"/>
    <col min="4106" max="4106" width="12.33203125" style="495" bestFit="1" customWidth="1"/>
    <col min="4107" max="4352" width="11.44140625" style="495"/>
    <col min="4353" max="4353" width="35.5546875" style="495" customWidth="1"/>
    <col min="4354" max="4354" width="13" style="495" customWidth="1"/>
    <col min="4355" max="4355" width="12.88671875" style="495" customWidth="1"/>
    <col min="4356" max="4356" width="13.33203125" style="495" bestFit="1" customWidth="1"/>
    <col min="4357" max="4357" width="12.6640625" style="495" bestFit="1" customWidth="1"/>
    <col min="4358" max="4358" width="12.33203125" style="495" bestFit="1" customWidth="1"/>
    <col min="4359" max="4359" width="12" style="495" bestFit="1" customWidth="1"/>
    <col min="4360" max="4360" width="13" style="495" bestFit="1" customWidth="1"/>
    <col min="4361" max="4361" width="12.6640625" style="495" bestFit="1" customWidth="1"/>
    <col min="4362" max="4362" width="12.33203125" style="495" bestFit="1" customWidth="1"/>
    <col min="4363" max="4608" width="11.44140625" style="495"/>
    <col min="4609" max="4609" width="35.5546875" style="495" customWidth="1"/>
    <col min="4610" max="4610" width="13" style="495" customWidth="1"/>
    <col min="4611" max="4611" width="12.88671875" style="495" customWidth="1"/>
    <col min="4612" max="4612" width="13.33203125" style="495" bestFit="1" customWidth="1"/>
    <col min="4613" max="4613" width="12.6640625" style="495" bestFit="1" customWidth="1"/>
    <col min="4614" max="4614" width="12.33203125" style="495" bestFit="1" customWidth="1"/>
    <col min="4615" max="4615" width="12" style="495" bestFit="1" customWidth="1"/>
    <col min="4616" max="4616" width="13" style="495" bestFit="1" customWidth="1"/>
    <col min="4617" max="4617" width="12.6640625" style="495" bestFit="1" customWidth="1"/>
    <col min="4618" max="4618" width="12.33203125" style="495" bestFit="1" customWidth="1"/>
    <col min="4619" max="4864" width="11.44140625" style="495"/>
    <col min="4865" max="4865" width="35.5546875" style="495" customWidth="1"/>
    <col min="4866" max="4866" width="13" style="495" customWidth="1"/>
    <col min="4867" max="4867" width="12.88671875" style="495" customWidth="1"/>
    <col min="4868" max="4868" width="13.33203125" style="495" bestFit="1" customWidth="1"/>
    <col min="4869" max="4869" width="12.6640625" style="495" bestFit="1" customWidth="1"/>
    <col min="4870" max="4870" width="12.33203125" style="495" bestFit="1" customWidth="1"/>
    <col min="4871" max="4871" width="12" style="495" bestFit="1" customWidth="1"/>
    <col min="4872" max="4872" width="13" style="495" bestFit="1" customWidth="1"/>
    <col min="4873" max="4873" width="12.6640625" style="495" bestFit="1" customWidth="1"/>
    <col min="4874" max="4874" width="12.33203125" style="495" bestFit="1" customWidth="1"/>
    <col min="4875" max="5120" width="11.44140625" style="495"/>
    <col min="5121" max="5121" width="35.5546875" style="495" customWidth="1"/>
    <col min="5122" max="5122" width="13" style="495" customWidth="1"/>
    <col min="5123" max="5123" width="12.88671875" style="495" customWidth="1"/>
    <col min="5124" max="5124" width="13.33203125" style="495" bestFit="1" customWidth="1"/>
    <col min="5125" max="5125" width="12.6640625" style="495" bestFit="1" customWidth="1"/>
    <col min="5126" max="5126" width="12.33203125" style="495" bestFit="1" customWidth="1"/>
    <col min="5127" max="5127" width="12" style="495" bestFit="1" customWidth="1"/>
    <col min="5128" max="5128" width="13" style="495" bestFit="1" customWidth="1"/>
    <col min="5129" max="5129" width="12.6640625" style="495" bestFit="1" customWidth="1"/>
    <col min="5130" max="5130" width="12.33203125" style="495" bestFit="1" customWidth="1"/>
    <col min="5131" max="5376" width="11.44140625" style="495"/>
    <col min="5377" max="5377" width="35.5546875" style="495" customWidth="1"/>
    <col min="5378" max="5378" width="13" style="495" customWidth="1"/>
    <col min="5379" max="5379" width="12.88671875" style="495" customWidth="1"/>
    <col min="5380" max="5380" width="13.33203125" style="495" bestFit="1" customWidth="1"/>
    <col min="5381" max="5381" width="12.6640625" style="495" bestFit="1" customWidth="1"/>
    <col min="5382" max="5382" width="12.33203125" style="495" bestFit="1" customWidth="1"/>
    <col min="5383" max="5383" width="12" style="495" bestFit="1" customWidth="1"/>
    <col min="5384" max="5384" width="13" style="495" bestFit="1" customWidth="1"/>
    <col min="5385" max="5385" width="12.6640625" style="495" bestFit="1" customWidth="1"/>
    <col min="5386" max="5386" width="12.33203125" style="495" bestFit="1" customWidth="1"/>
    <col min="5387" max="5632" width="11.44140625" style="495"/>
    <col min="5633" max="5633" width="35.5546875" style="495" customWidth="1"/>
    <col min="5634" max="5634" width="13" style="495" customWidth="1"/>
    <col min="5635" max="5635" width="12.88671875" style="495" customWidth="1"/>
    <col min="5636" max="5636" width="13.33203125" style="495" bestFit="1" customWidth="1"/>
    <col min="5637" max="5637" width="12.6640625" style="495" bestFit="1" customWidth="1"/>
    <col min="5638" max="5638" width="12.33203125" style="495" bestFit="1" customWidth="1"/>
    <col min="5639" max="5639" width="12" style="495" bestFit="1" customWidth="1"/>
    <col min="5640" max="5640" width="13" style="495" bestFit="1" customWidth="1"/>
    <col min="5641" max="5641" width="12.6640625" style="495" bestFit="1" customWidth="1"/>
    <col min="5642" max="5642" width="12.33203125" style="495" bestFit="1" customWidth="1"/>
    <col min="5643" max="5888" width="11.44140625" style="495"/>
    <col min="5889" max="5889" width="35.5546875" style="495" customWidth="1"/>
    <col min="5890" max="5890" width="13" style="495" customWidth="1"/>
    <col min="5891" max="5891" width="12.88671875" style="495" customWidth="1"/>
    <col min="5892" max="5892" width="13.33203125" style="495" bestFit="1" customWidth="1"/>
    <col min="5893" max="5893" width="12.6640625" style="495" bestFit="1" customWidth="1"/>
    <col min="5894" max="5894" width="12.33203125" style="495" bestFit="1" customWidth="1"/>
    <col min="5895" max="5895" width="12" style="495" bestFit="1" customWidth="1"/>
    <col min="5896" max="5896" width="13" style="495" bestFit="1" customWidth="1"/>
    <col min="5897" max="5897" width="12.6640625" style="495" bestFit="1" customWidth="1"/>
    <col min="5898" max="5898" width="12.33203125" style="495" bestFit="1" customWidth="1"/>
    <col min="5899" max="6144" width="11.44140625" style="495"/>
    <col min="6145" max="6145" width="35.5546875" style="495" customWidth="1"/>
    <col min="6146" max="6146" width="13" style="495" customWidth="1"/>
    <col min="6147" max="6147" width="12.88671875" style="495" customWidth="1"/>
    <col min="6148" max="6148" width="13.33203125" style="495" bestFit="1" customWidth="1"/>
    <col min="6149" max="6149" width="12.6640625" style="495" bestFit="1" customWidth="1"/>
    <col min="6150" max="6150" width="12.33203125" style="495" bestFit="1" customWidth="1"/>
    <col min="6151" max="6151" width="12" style="495" bestFit="1" customWidth="1"/>
    <col min="6152" max="6152" width="13" style="495" bestFit="1" customWidth="1"/>
    <col min="6153" max="6153" width="12.6640625" style="495" bestFit="1" customWidth="1"/>
    <col min="6154" max="6154" width="12.33203125" style="495" bestFit="1" customWidth="1"/>
    <col min="6155" max="6400" width="11.44140625" style="495"/>
    <col min="6401" max="6401" width="35.5546875" style="495" customWidth="1"/>
    <col min="6402" max="6402" width="13" style="495" customWidth="1"/>
    <col min="6403" max="6403" width="12.88671875" style="495" customWidth="1"/>
    <col min="6404" max="6404" width="13.33203125" style="495" bestFit="1" customWidth="1"/>
    <col min="6405" max="6405" width="12.6640625" style="495" bestFit="1" customWidth="1"/>
    <col min="6406" max="6406" width="12.33203125" style="495" bestFit="1" customWidth="1"/>
    <col min="6407" max="6407" width="12" style="495" bestFit="1" customWidth="1"/>
    <col min="6408" max="6408" width="13" style="495" bestFit="1" customWidth="1"/>
    <col min="6409" max="6409" width="12.6640625" style="495" bestFit="1" customWidth="1"/>
    <col min="6410" max="6410" width="12.33203125" style="495" bestFit="1" customWidth="1"/>
    <col min="6411" max="6656" width="11.44140625" style="495"/>
    <col min="6657" max="6657" width="35.5546875" style="495" customWidth="1"/>
    <col min="6658" max="6658" width="13" style="495" customWidth="1"/>
    <col min="6659" max="6659" width="12.88671875" style="495" customWidth="1"/>
    <col min="6660" max="6660" width="13.33203125" style="495" bestFit="1" customWidth="1"/>
    <col min="6661" max="6661" width="12.6640625" style="495" bestFit="1" customWidth="1"/>
    <col min="6662" max="6662" width="12.33203125" style="495" bestFit="1" customWidth="1"/>
    <col min="6663" max="6663" width="12" style="495" bestFit="1" customWidth="1"/>
    <col min="6664" max="6664" width="13" style="495" bestFit="1" customWidth="1"/>
    <col min="6665" max="6665" width="12.6640625" style="495" bestFit="1" customWidth="1"/>
    <col min="6666" max="6666" width="12.33203125" style="495" bestFit="1" customWidth="1"/>
    <col min="6667" max="6912" width="11.44140625" style="495"/>
    <col min="6913" max="6913" width="35.5546875" style="495" customWidth="1"/>
    <col min="6914" max="6914" width="13" style="495" customWidth="1"/>
    <col min="6915" max="6915" width="12.88671875" style="495" customWidth="1"/>
    <col min="6916" max="6916" width="13.33203125" style="495" bestFit="1" customWidth="1"/>
    <col min="6917" max="6917" width="12.6640625" style="495" bestFit="1" customWidth="1"/>
    <col min="6918" max="6918" width="12.33203125" style="495" bestFit="1" customWidth="1"/>
    <col min="6919" max="6919" width="12" style="495" bestFit="1" customWidth="1"/>
    <col min="6920" max="6920" width="13" style="495" bestFit="1" customWidth="1"/>
    <col min="6921" max="6921" width="12.6640625" style="495" bestFit="1" customWidth="1"/>
    <col min="6922" max="6922" width="12.33203125" style="495" bestFit="1" customWidth="1"/>
    <col min="6923" max="7168" width="11.44140625" style="495"/>
    <col min="7169" max="7169" width="35.5546875" style="495" customWidth="1"/>
    <col min="7170" max="7170" width="13" style="495" customWidth="1"/>
    <col min="7171" max="7171" width="12.88671875" style="495" customWidth="1"/>
    <col min="7172" max="7172" width="13.33203125" style="495" bestFit="1" customWidth="1"/>
    <col min="7173" max="7173" width="12.6640625" style="495" bestFit="1" customWidth="1"/>
    <col min="7174" max="7174" width="12.33203125" style="495" bestFit="1" customWidth="1"/>
    <col min="7175" max="7175" width="12" style="495" bestFit="1" customWidth="1"/>
    <col min="7176" max="7176" width="13" style="495" bestFit="1" customWidth="1"/>
    <col min="7177" max="7177" width="12.6640625" style="495" bestFit="1" customWidth="1"/>
    <col min="7178" max="7178" width="12.33203125" style="495" bestFit="1" customWidth="1"/>
    <col min="7179" max="7424" width="11.44140625" style="495"/>
    <col min="7425" max="7425" width="35.5546875" style="495" customWidth="1"/>
    <col min="7426" max="7426" width="13" style="495" customWidth="1"/>
    <col min="7427" max="7427" width="12.88671875" style="495" customWidth="1"/>
    <col min="7428" max="7428" width="13.33203125" style="495" bestFit="1" customWidth="1"/>
    <col min="7429" max="7429" width="12.6640625" style="495" bestFit="1" customWidth="1"/>
    <col min="7430" max="7430" width="12.33203125" style="495" bestFit="1" customWidth="1"/>
    <col min="7431" max="7431" width="12" style="495" bestFit="1" customWidth="1"/>
    <col min="7432" max="7432" width="13" style="495" bestFit="1" customWidth="1"/>
    <col min="7433" max="7433" width="12.6640625" style="495" bestFit="1" customWidth="1"/>
    <col min="7434" max="7434" width="12.33203125" style="495" bestFit="1" customWidth="1"/>
    <col min="7435" max="7680" width="11.44140625" style="495"/>
    <col min="7681" max="7681" width="35.5546875" style="495" customWidth="1"/>
    <col min="7682" max="7682" width="13" style="495" customWidth="1"/>
    <col min="7683" max="7683" width="12.88671875" style="495" customWidth="1"/>
    <col min="7684" max="7684" width="13.33203125" style="495" bestFit="1" customWidth="1"/>
    <col min="7685" max="7685" width="12.6640625" style="495" bestFit="1" customWidth="1"/>
    <col min="7686" max="7686" width="12.33203125" style="495" bestFit="1" customWidth="1"/>
    <col min="7687" max="7687" width="12" style="495" bestFit="1" customWidth="1"/>
    <col min="7688" max="7688" width="13" style="495" bestFit="1" customWidth="1"/>
    <col min="7689" max="7689" width="12.6640625" style="495" bestFit="1" customWidth="1"/>
    <col min="7690" max="7690" width="12.33203125" style="495" bestFit="1" customWidth="1"/>
    <col min="7691" max="7936" width="11.44140625" style="495"/>
    <col min="7937" max="7937" width="35.5546875" style="495" customWidth="1"/>
    <col min="7938" max="7938" width="13" style="495" customWidth="1"/>
    <col min="7939" max="7939" width="12.88671875" style="495" customWidth="1"/>
    <col min="7940" max="7940" width="13.33203125" style="495" bestFit="1" customWidth="1"/>
    <col min="7941" max="7941" width="12.6640625" style="495" bestFit="1" customWidth="1"/>
    <col min="7942" max="7942" width="12.33203125" style="495" bestFit="1" customWidth="1"/>
    <col min="7943" max="7943" width="12" style="495" bestFit="1" customWidth="1"/>
    <col min="7944" max="7944" width="13" style="495" bestFit="1" customWidth="1"/>
    <col min="7945" max="7945" width="12.6640625" style="495" bestFit="1" customWidth="1"/>
    <col min="7946" max="7946" width="12.33203125" style="495" bestFit="1" customWidth="1"/>
    <col min="7947" max="8192" width="11.44140625" style="495"/>
    <col min="8193" max="8193" width="35.5546875" style="495" customWidth="1"/>
    <col min="8194" max="8194" width="13" style="495" customWidth="1"/>
    <col min="8195" max="8195" width="12.88671875" style="495" customWidth="1"/>
    <col min="8196" max="8196" width="13.33203125" style="495" bestFit="1" customWidth="1"/>
    <col min="8197" max="8197" width="12.6640625" style="495" bestFit="1" customWidth="1"/>
    <col min="8198" max="8198" width="12.33203125" style="495" bestFit="1" customWidth="1"/>
    <col min="8199" max="8199" width="12" style="495" bestFit="1" customWidth="1"/>
    <col min="8200" max="8200" width="13" style="495" bestFit="1" customWidth="1"/>
    <col min="8201" max="8201" width="12.6640625" style="495" bestFit="1" customWidth="1"/>
    <col min="8202" max="8202" width="12.33203125" style="495" bestFit="1" customWidth="1"/>
    <col min="8203" max="8448" width="11.44140625" style="495"/>
    <col min="8449" max="8449" width="35.5546875" style="495" customWidth="1"/>
    <col min="8450" max="8450" width="13" style="495" customWidth="1"/>
    <col min="8451" max="8451" width="12.88671875" style="495" customWidth="1"/>
    <col min="8452" max="8452" width="13.33203125" style="495" bestFit="1" customWidth="1"/>
    <col min="8453" max="8453" width="12.6640625" style="495" bestFit="1" customWidth="1"/>
    <col min="8454" max="8454" width="12.33203125" style="495" bestFit="1" customWidth="1"/>
    <col min="8455" max="8455" width="12" style="495" bestFit="1" customWidth="1"/>
    <col min="8456" max="8456" width="13" style="495" bestFit="1" customWidth="1"/>
    <col min="8457" max="8457" width="12.6640625" style="495" bestFit="1" customWidth="1"/>
    <col min="8458" max="8458" width="12.33203125" style="495" bestFit="1" customWidth="1"/>
    <col min="8459" max="8704" width="11.44140625" style="495"/>
    <col min="8705" max="8705" width="35.5546875" style="495" customWidth="1"/>
    <col min="8706" max="8706" width="13" style="495" customWidth="1"/>
    <col min="8707" max="8707" width="12.88671875" style="495" customWidth="1"/>
    <col min="8708" max="8708" width="13.33203125" style="495" bestFit="1" customWidth="1"/>
    <col min="8709" max="8709" width="12.6640625" style="495" bestFit="1" customWidth="1"/>
    <col min="8710" max="8710" width="12.33203125" style="495" bestFit="1" customWidth="1"/>
    <col min="8711" max="8711" width="12" style="495" bestFit="1" customWidth="1"/>
    <col min="8712" max="8712" width="13" style="495" bestFit="1" customWidth="1"/>
    <col min="8713" max="8713" width="12.6640625" style="495" bestFit="1" customWidth="1"/>
    <col min="8714" max="8714" width="12.33203125" style="495" bestFit="1" customWidth="1"/>
    <col min="8715" max="8960" width="11.44140625" style="495"/>
    <col min="8961" max="8961" width="35.5546875" style="495" customWidth="1"/>
    <col min="8962" max="8962" width="13" style="495" customWidth="1"/>
    <col min="8963" max="8963" width="12.88671875" style="495" customWidth="1"/>
    <col min="8964" max="8964" width="13.33203125" style="495" bestFit="1" customWidth="1"/>
    <col min="8965" max="8965" width="12.6640625" style="495" bestFit="1" customWidth="1"/>
    <col min="8966" max="8966" width="12.33203125" style="495" bestFit="1" customWidth="1"/>
    <col min="8967" max="8967" width="12" style="495" bestFit="1" customWidth="1"/>
    <col min="8968" max="8968" width="13" style="495" bestFit="1" customWidth="1"/>
    <col min="8969" max="8969" width="12.6640625" style="495" bestFit="1" customWidth="1"/>
    <col min="8970" max="8970" width="12.33203125" style="495" bestFit="1" customWidth="1"/>
    <col min="8971" max="9216" width="11.44140625" style="495"/>
    <col min="9217" max="9217" width="35.5546875" style="495" customWidth="1"/>
    <col min="9218" max="9218" width="13" style="495" customWidth="1"/>
    <col min="9219" max="9219" width="12.88671875" style="495" customWidth="1"/>
    <col min="9220" max="9220" width="13.33203125" style="495" bestFit="1" customWidth="1"/>
    <col min="9221" max="9221" width="12.6640625" style="495" bestFit="1" customWidth="1"/>
    <col min="9222" max="9222" width="12.33203125" style="495" bestFit="1" customWidth="1"/>
    <col min="9223" max="9223" width="12" style="495" bestFit="1" customWidth="1"/>
    <col min="9224" max="9224" width="13" style="495" bestFit="1" customWidth="1"/>
    <col min="9225" max="9225" width="12.6640625" style="495" bestFit="1" customWidth="1"/>
    <col min="9226" max="9226" width="12.33203125" style="495" bestFit="1" customWidth="1"/>
    <col min="9227" max="9472" width="11.44140625" style="495"/>
    <col min="9473" max="9473" width="35.5546875" style="495" customWidth="1"/>
    <col min="9474" max="9474" width="13" style="495" customWidth="1"/>
    <col min="9475" max="9475" width="12.88671875" style="495" customWidth="1"/>
    <col min="9476" max="9476" width="13.33203125" style="495" bestFit="1" customWidth="1"/>
    <col min="9477" max="9477" width="12.6640625" style="495" bestFit="1" customWidth="1"/>
    <col min="9478" max="9478" width="12.33203125" style="495" bestFit="1" customWidth="1"/>
    <col min="9479" max="9479" width="12" style="495" bestFit="1" customWidth="1"/>
    <col min="9480" max="9480" width="13" style="495" bestFit="1" customWidth="1"/>
    <col min="9481" max="9481" width="12.6640625" style="495" bestFit="1" customWidth="1"/>
    <col min="9482" max="9482" width="12.33203125" style="495" bestFit="1" customWidth="1"/>
    <col min="9483" max="9728" width="11.44140625" style="495"/>
    <col min="9729" max="9729" width="35.5546875" style="495" customWidth="1"/>
    <col min="9730" max="9730" width="13" style="495" customWidth="1"/>
    <col min="9731" max="9731" width="12.88671875" style="495" customWidth="1"/>
    <col min="9732" max="9732" width="13.33203125" style="495" bestFit="1" customWidth="1"/>
    <col min="9733" max="9733" width="12.6640625" style="495" bestFit="1" customWidth="1"/>
    <col min="9734" max="9734" width="12.33203125" style="495" bestFit="1" customWidth="1"/>
    <col min="9735" max="9735" width="12" style="495" bestFit="1" customWidth="1"/>
    <col min="9736" max="9736" width="13" style="495" bestFit="1" customWidth="1"/>
    <col min="9737" max="9737" width="12.6640625" style="495" bestFit="1" customWidth="1"/>
    <col min="9738" max="9738" width="12.33203125" style="495" bestFit="1" customWidth="1"/>
    <col min="9739" max="9984" width="11.44140625" style="495"/>
    <col min="9985" max="9985" width="35.5546875" style="495" customWidth="1"/>
    <col min="9986" max="9986" width="13" style="495" customWidth="1"/>
    <col min="9987" max="9987" width="12.88671875" style="495" customWidth="1"/>
    <col min="9988" max="9988" width="13.33203125" style="495" bestFit="1" customWidth="1"/>
    <col min="9989" max="9989" width="12.6640625" style="495" bestFit="1" customWidth="1"/>
    <col min="9990" max="9990" width="12.33203125" style="495" bestFit="1" customWidth="1"/>
    <col min="9991" max="9991" width="12" style="495" bestFit="1" customWidth="1"/>
    <col min="9992" max="9992" width="13" style="495" bestFit="1" customWidth="1"/>
    <col min="9993" max="9993" width="12.6640625" style="495" bestFit="1" customWidth="1"/>
    <col min="9994" max="9994" width="12.33203125" style="495" bestFit="1" customWidth="1"/>
    <col min="9995" max="10240" width="11.44140625" style="495"/>
    <col min="10241" max="10241" width="35.5546875" style="495" customWidth="1"/>
    <col min="10242" max="10242" width="13" style="495" customWidth="1"/>
    <col min="10243" max="10243" width="12.88671875" style="495" customWidth="1"/>
    <col min="10244" max="10244" width="13.33203125" style="495" bestFit="1" customWidth="1"/>
    <col min="10245" max="10245" width="12.6640625" style="495" bestFit="1" customWidth="1"/>
    <col min="10246" max="10246" width="12.33203125" style="495" bestFit="1" customWidth="1"/>
    <col min="10247" max="10247" width="12" style="495" bestFit="1" customWidth="1"/>
    <col min="10248" max="10248" width="13" style="495" bestFit="1" customWidth="1"/>
    <col min="10249" max="10249" width="12.6640625" style="495" bestFit="1" customWidth="1"/>
    <col min="10250" max="10250" width="12.33203125" style="495" bestFit="1" customWidth="1"/>
    <col min="10251" max="10496" width="11.44140625" style="495"/>
    <col min="10497" max="10497" width="35.5546875" style="495" customWidth="1"/>
    <col min="10498" max="10498" width="13" style="495" customWidth="1"/>
    <col min="10499" max="10499" width="12.88671875" style="495" customWidth="1"/>
    <col min="10500" max="10500" width="13.33203125" style="495" bestFit="1" customWidth="1"/>
    <col min="10501" max="10501" width="12.6640625" style="495" bestFit="1" customWidth="1"/>
    <col min="10502" max="10502" width="12.33203125" style="495" bestFit="1" customWidth="1"/>
    <col min="10503" max="10503" width="12" style="495" bestFit="1" customWidth="1"/>
    <col min="10504" max="10504" width="13" style="495" bestFit="1" customWidth="1"/>
    <col min="10505" max="10505" width="12.6640625" style="495" bestFit="1" customWidth="1"/>
    <col min="10506" max="10506" width="12.33203125" style="495" bestFit="1" customWidth="1"/>
    <col min="10507" max="10752" width="11.44140625" style="495"/>
    <col min="10753" max="10753" width="35.5546875" style="495" customWidth="1"/>
    <col min="10754" max="10754" width="13" style="495" customWidth="1"/>
    <col min="10755" max="10755" width="12.88671875" style="495" customWidth="1"/>
    <col min="10756" max="10756" width="13.33203125" style="495" bestFit="1" customWidth="1"/>
    <col min="10757" max="10757" width="12.6640625" style="495" bestFit="1" customWidth="1"/>
    <col min="10758" max="10758" width="12.33203125" style="495" bestFit="1" customWidth="1"/>
    <col min="10759" max="10759" width="12" style="495" bestFit="1" customWidth="1"/>
    <col min="10760" max="10760" width="13" style="495" bestFit="1" customWidth="1"/>
    <col min="10761" max="10761" width="12.6640625" style="495" bestFit="1" customWidth="1"/>
    <col min="10762" max="10762" width="12.33203125" style="495" bestFit="1" customWidth="1"/>
    <col min="10763" max="11008" width="11.44140625" style="495"/>
    <col min="11009" max="11009" width="35.5546875" style="495" customWidth="1"/>
    <col min="11010" max="11010" width="13" style="495" customWidth="1"/>
    <col min="11011" max="11011" width="12.88671875" style="495" customWidth="1"/>
    <col min="11012" max="11012" width="13.33203125" style="495" bestFit="1" customWidth="1"/>
    <col min="11013" max="11013" width="12.6640625" style="495" bestFit="1" customWidth="1"/>
    <col min="11014" max="11014" width="12.33203125" style="495" bestFit="1" customWidth="1"/>
    <col min="11015" max="11015" width="12" style="495" bestFit="1" customWidth="1"/>
    <col min="11016" max="11016" width="13" style="495" bestFit="1" customWidth="1"/>
    <col min="11017" max="11017" width="12.6640625" style="495" bestFit="1" customWidth="1"/>
    <col min="11018" max="11018" width="12.33203125" style="495" bestFit="1" customWidth="1"/>
    <col min="11019" max="11264" width="11.44140625" style="495"/>
    <col min="11265" max="11265" width="35.5546875" style="495" customWidth="1"/>
    <col min="11266" max="11266" width="13" style="495" customWidth="1"/>
    <col min="11267" max="11267" width="12.88671875" style="495" customWidth="1"/>
    <col min="11268" max="11268" width="13.33203125" style="495" bestFit="1" customWidth="1"/>
    <col min="11269" max="11269" width="12.6640625" style="495" bestFit="1" customWidth="1"/>
    <col min="11270" max="11270" width="12.33203125" style="495" bestFit="1" customWidth="1"/>
    <col min="11271" max="11271" width="12" style="495" bestFit="1" customWidth="1"/>
    <col min="11272" max="11272" width="13" style="495" bestFit="1" customWidth="1"/>
    <col min="11273" max="11273" width="12.6640625" style="495" bestFit="1" customWidth="1"/>
    <col min="11274" max="11274" width="12.33203125" style="495" bestFit="1" customWidth="1"/>
    <col min="11275" max="11520" width="11.44140625" style="495"/>
    <col min="11521" max="11521" width="35.5546875" style="495" customWidth="1"/>
    <col min="11522" max="11522" width="13" style="495" customWidth="1"/>
    <col min="11523" max="11523" width="12.88671875" style="495" customWidth="1"/>
    <col min="11524" max="11524" width="13.33203125" style="495" bestFit="1" customWidth="1"/>
    <col min="11525" max="11525" width="12.6640625" style="495" bestFit="1" customWidth="1"/>
    <col min="11526" max="11526" width="12.33203125" style="495" bestFit="1" customWidth="1"/>
    <col min="11527" max="11527" width="12" style="495" bestFit="1" customWidth="1"/>
    <col min="11528" max="11528" width="13" style="495" bestFit="1" customWidth="1"/>
    <col min="11529" max="11529" width="12.6640625" style="495" bestFit="1" customWidth="1"/>
    <col min="11530" max="11530" width="12.33203125" style="495" bestFit="1" customWidth="1"/>
    <col min="11531" max="11776" width="11.44140625" style="495"/>
    <col min="11777" max="11777" width="35.5546875" style="495" customWidth="1"/>
    <col min="11778" max="11778" width="13" style="495" customWidth="1"/>
    <col min="11779" max="11779" width="12.88671875" style="495" customWidth="1"/>
    <col min="11780" max="11780" width="13.33203125" style="495" bestFit="1" customWidth="1"/>
    <col min="11781" max="11781" width="12.6640625" style="495" bestFit="1" customWidth="1"/>
    <col min="11782" max="11782" width="12.33203125" style="495" bestFit="1" customWidth="1"/>
    <col min="11783" max="11783" width="12" style="495" bestFit="1" customWidth="1"/>
    <col min="11784" max="11784" width="13" style="495" bestFit="1" customWidth="1"/>
    <col min="11785" max="11785" width="12.6640625" style="495" bestFit="1" customWidth="1"/>
    <col min="11786" max="11786" width="12.33203125" style="495" bestFit="1" customWidth="1"/>
    <col min="11787" max="12032" width="11.44140625" style="495"/>
    <col min="12033" max="12033" width="35.5546875" style="495" customWidth="1"/>
    <col min="12034" max="12034" width="13" style="495" customWidth="1"/>
    <col min="12035" max="12035" width="12.88671875" style="495" customWidth="1"/>
    <col min="12036" max="12036" width="13.33203125" style="495" bestFit="1" customWidth="1"/>
    <col min="12037" max="12037" width="12.6640625" style="495" bestFit="1" customWidth="1"/>
    <col min="12038" max="12038" width="12.33203125" style="495" bestFit="1" customWidth="1"/>
    <col min="12039" max="12039" width="12" style="495" bestFit="1" customWidth="1"/>
    <col min="12040" max="12040" width="13" style="495" bestFit="1" customWidth="1"/>
    <col min="12041" max="12041" width="12.6640625" style="495" bestFit="1" customWidth="1"/>
    <col min="12042" max="12042" width="12.33203125" style="495" bestFit="1" customWidth="1"/>
    <col min="12043" max="12288" width="11.44140625" style="495"/>
    <col min="12289" max="12289" width="35.5546875" style="495" customWidth="1"/>
    <col min="12290" max="12290" width="13" style="495" customWidth="1"/>
    <col min="12291" max="12291" width="12.88671875" style="495" customWidth="1"/>
    <col min="12292" max="12292" width="13.33203125" style="495" bestFit="1" customWidth="1"/>
    <col min="12293" max="12293" width="12.6640625" style="495" bestFit="1" customWidth="1"/>
    <col min="12294" max="12294" width="12.33203125" style="495" bestFit="1" customWidth="1"/>
    <col min="12295" max="12295" width="12" style="495" bestFit="1" customWidth="1"/>
    <col min="12296" max="12296" width="13" style="495" bestFit="1" customWidth="1"/>
    <col min="12297" max="12297" width="12.6640625" style="495" bestFit="1" customWidth="1"/>
    <col min="12298" max="12298" width="12.33203125" style="495" bestFit="1" customWidth="1"/>
    <col min="12299" max="12544" width="11.44140625" style="495"/>
    <col min="12545" max="12545" width="35.5546875" style="495" customWidth="1"/>
    <col min="12546" max="12546" width="13" style="495" customWidth="1"/>
    <col min="12547" max="12547" width="12.88671875" style="495" customWidth="1"/>
    <col min="12548" max="12548" width="13.33203125" style="495" bestFit="1" customWidth="1"/>
    <col min="12549" max="12549" width="12.6640625" style="495" bestFit="1" customWidth="1"/>
    <col min="12550" max="12550" width="12.33203125" style="495" bestFit="1" customWidth="1"/>
    <col min="12551" max="12551" width="12" style="495" bestFit="1" customWidth="1"/>
    <col min="12552" max="12552" width="13" style="495" bestFit="1" customWidth="1"/>
    <col min="12553" max="12553" width="12.6640625" style="495" bestFit="1" customWidth="1"/>
    <col min="12554" max="12554" width="12.33203125" style="495" bestFit="1" customWidth="1"/>
    <col min="12555" max="12800" width="11.44140625" style="495"/>
    <col min="12801" max="12801" width="35.5546875" style="495" customWidth="1"/>
    <col min="12802" max="12802" width="13" style="495" customWidth="1"/>
    <col min="12803" max="12803" width="12.88671875" style="495" customWidth="1"/>
    <col min="12804" max="12804" width="13.33203125" style="495" bestFit="1" customWidth="1"/>
    <col min="12805" max="12805" width="12.6640625" style="495" bestFit="1" customWidth="1"/>
    <col min="12806" max="12806" width="12.33203125" style="495" bestFit="1" customWidth="1"/>
    <col min="12807" max="12807" width="12" style="495" bestFit="1" customWidth="1"/>
    <col min="12808" max="12808" width="13" style="495" bestFit="1" customWidth="1"/>
    <col min="12809" max="12809" width="12.6640625" style="495" bestFit="1" customWidth="1"/>
    <col min="12810" max="12810" width="12.33203125" style="495" bestFit="1" customWidth="1"/>
    <col min="12811" max="13056" width="11.44140625" style="495"/>
    <col min="13057" max="13057" width="35.5546875" style="495" customWidth="1"/>
    <col min="13058" max="13058" width="13" style="495" customWidth="1"/>
    <col min="13059" max="13059" width="12.88671875" style="495" customWidth="1"/>
    <col min="13060" max="13060" width="13.33203125" style="495" bestFit="1" customWidth="1"/>
    <col min="13061" max="13061" width="12.6640625" style="495" bestFit="1" customWidth="1"/>
    <col min="13062" max="13062" width="12.33203125" style="495" bestFit="1" customWidth="1"/>
    <col min="13063" max="13063" width="12" style="495" bestFit="1" customWidth="1"/>
    <col min="13064" max="13064" width="13" style="495" bestFit="1" customWidth="1"/>
    <col min="13065" max="13065" width="12.6640625" style="495" bestFit="1" customWidth="1"/>
    <col min="13066" max="13066" width="12.33203125" style="495" bestFit="1" customWidth="1"/>
    <col min="13067" max="13312" width="11.44140625" style="495"/>
    <col min="13313" max="13313" width="35.5546875" style="495" customWidth="1"/>
    <col min="13314" max="13314" width="13" style="495" customWidth="1"/>
    <col min="13315" max="13315" width="12.88671875" style="495" customWidth="1"/>
    <col min="13316" max="13316" width="13.33203125" style="495" bestFit="1" customWidth="1"/>
    <col min="13317" max="13317" width="12.6640625" style="495" bestFit="1" customWidth="1"/>
    <col min="13318" max="13318" width="12.33203125" style="495" bestFit="1" customWidth="1"/>
    <col min="13319" max="13319" width="12" style="495" bestFit="1" customWidth="1"/>
    <col min="13320" max="13320" width="13" style="495" bestFit="1" customWidth="1"/>
    <col min="13321" max="13321" width="12.6640625" style="495" bestFit="1" customWidth="1"/>
    <col min="13322" max="13322" width="12.33203125" style="495" bestFit="1" customWidth="1"/>
    <col min="13323" max="13568" width="11.44140625" style="495"/>
    <col min="13569" max="13569" width="35.5546875" style="495" customWidth="1"/>
    <col min="13570" max="13570" width="13" style="495" customWidth="1"/>
    <col min="13571" max="13571" width="12.88671875" style="495" customWidth="1"/>
    <col min="13572" max="13572" width="13.33203125" style="495" bestFit="1" customWidth="1"/>
    <col min="13573" max="13573" width="12.6640625" style="495" bestFit="1" customWidth="1"/>
    <col min="13574" max="13574" width="12.33203125" style="495" bestFit="1" customWidth="1"/>
    <col min="13575" max="13575" width="12" style="495" bestFit="1" customWidth="1"/>
    <col min="13576" max="13576" width="13" style="495" bestFit="1" customWidth="1"/>
    <col min="13577" max="13577" width="12.6640625" style="495" bestFit="1" customWidth="1"/>
    <col min="13578" max="13578" width="12.33203125" style="495" bestFit="1" customWidth="1"/>
    <col min="13579" max="13824" width="11.44140625" style="495"/>
    <col min="13825" max="13825" width="35.5546875" style="495" customWidth="1"/>
    <col min="13826" max="13826" width="13" style="495" customWidth="1"/>
    <col min="13827" max="13827" width="12.88671875" style="495" customWidth="1"/>
    <col min="13828" max="13828" width="13.33203125" style="495" bestFit="1" customWidth="1"/>
    <col min="13829" max="13829" width="12.6640625" style="495" bestFit="1" customWidth="1"/>
    <col min="13830" max="13830" width="12.33203125" style="495" bestFit="1" customWidth="1"/>
    <col min="13831" max="13831" width="12" style="495" bestFit="1" customWidth="1"/>
    <col min="13832" max="13832" width="13" style="495" bestFit="1" customWidth="1"/>
    <col min="13833" max="13833" width="12.6640625" style="495" bestFit="1" customWidth="1"/>
    <col min="13834" max="13834" width="12.33203125" style="495" bestFit="1" customWidth="1"/>
    <col min="13835" max="14080" width="11.44140625" style="495"/>
    <col min="14081" max="14081" width="35.5546875" style="495" customWidth="1"/>
    <col min="14082" max="14082" width="13" style="495" customWidth="1"/>
    <col min="14083" max="14083" width="12.88671875" style="495" customWidth="1"/>
    <col min="14084" max="14084" width="13.33203125" style="495" bestFit="1" customWidth="1"/>
    <col min="14085" max="14085" width="12.6640625" style="495" bestFit="1" customWidth="1"/>
    <col min="14086" max="14086" width="12.33203125" style="495" bestFit="1" customWidth="1"/>
    <col min="14087" max="14087" width="12" style="495" bestFit="1" customWidth="1"/>
    <col min="14088" max="14088" width="13" style="495" bestFit="1" customWidth="1"/>
    <col min="14089" max="14089" width="12.6640625" style="495" bestFit="1" customWidth="1"/>
    <col min="14090" max="14090" width="12.33203125" style="495" bestFit="1" customWidth="1"/>
    <col min="14091" max="14336" width="11.44140625" style="495"/>
    <col min="14337" max="14337" width="35.5546875" style="495" customWidth="1"/>
    <col min="14338" max="14338" width="13" style="495" customWidth="1"/>
    <col min="14339" max="14339" width="12.88671875" style="495" customWidth="1"/>
    <col min="14340" max="14340" width="13.33203125" style="495" bestFit="1" customWidth="1"/>
    <col min="14341" max="14341" width="12.6640625" style="495" bestFit="1" customWidth="1"/>
    <col min="14342" max="14342" width="12.33203125" style="495" bestFit="1" customWidth="1"/>
    <col min="14343" max="14343" width="12" style="495" bestFit="1" customWidth="1"/>
    <col min="14344" max="14344" width="13" style="495" bestFit="1" customWidth="1"/>
    <col min="14345" max="14345" width="12.6640625" style="495" bestFit="1" customWidth="1"/>
    <col min="14346" max="14346" width="12.33203125" style="495" bestFit="1" customWidth="1"/>
    <col min="14347" max="14592" width="11.44140625" style="495"/>
    <col min="14593" max="14593" width="35.5546875" style="495" customWidth="1"/>
    <col min="14594" max="14594" width="13" style="495" customWidth="1"/>
    <col min="14595" max="14595" width="12.88671875" style="495" customWidth="1"/>
    <col min="14596" max="14596" width="13.33203125" style="495" bestFit="1" customWidth="1"/>
    <col min="14597" max="14597" width="12.6640625" style="495" bestFit="1" customWidth="1"/>
    <col min="14598" max="14598" width="12.33203125" style="495" bestFit="1" customWidth="1"/>
    <col min="14599" max="14599" width="12" style="495" bestFit="1" customWidth="1"/>
    <col min="14600" max="14600" width="13" style="495" bestFit="1" customWidth="1"/>
    <col min="14601" max="14601" width="12.6640625" style="495" bestFit="1" customWidth="1"/>
    <col min="14602" max="14602" width="12.33203125" style="495" bestFit="1" customWidth="1"/>
    <col min="14603" max="14848" width="11.44140625" style="495"/>
    <col min="14849" max="14849" width="35.5546875" style="495" customWidth="1"/>
    <col min="14850" max="14850" width="13" style="495" customWidth="1"/>
    <col min="14851" max="14851" width="12.88671875" style="495" customWidth="1"/>
    <col min="14852" max="14852" width="13.33203125" style="495" bestFit="1" customWidth="1"/>
    <col min="14853" max="14853" width="12.6640625" style="495" bestFit="1" customWidth="1"/>
    <col min="14854" max="14854" width="12.33203125" style="495" bestFit="1" customWidth="1"/>
    <col min="14855" max="14855" width="12" style="495" bestFit="1" customWidth="1"/>
    <col min="14856" max="14856" width="13" style="495" bestFit="1" customWidth="1"/>
    <col min="14857" max="14857" width="12.6640625" style="495" bestFit="1" customWidth="1"/>
    <col min="14858" max="14858" width="12.33203125" style="495" bestFit="1" customWidth="1"/>
    <col min="14859" max="15104" width="11.44140625" style="495"/>
    <col min="15105" max="15105" width="35.5546875" style="495" customWidth="1"/>
    <col min="15106" max="15106" width="13" style="495" customWidth="1"/>
    <col min="15107" max="15107" width="12.88671875" style="495" customWidth="1"/>
    <col min="15108" max="15108" width="13.33203125" style="495" bestFit="1" customWidth="1"/>
    <col min="15109" max="15109" width="12.6640625" style="495" bestFit="1" customWidth="1"/>
    <col min="15110" max="15110" width="12.33203125" style="495" bestFit="1" customWidth="1"/>
    <col min="15111" max="15111" width="12" style="495" bestFit="1" customWidth="1"/>
    <col min="15112" max="15112" width="13" style="495" bestFit="1" customWidth="1"/>
    <col min="15113" max="15113" width="12.6640625" style="495" bestFit="1" customWidth="1"/>
    <col min="15114" max="15114" width="12.33203125" style="495" bestFit="1" customWidth="1"/>
    <col min="15115" max="15360" width="11.44140625" style="495"/>
    <col min="15361" max="15361" width="35.5546875" style="495" customWidth="1"/>
    <col min="15362" max="15362" width="13" style="495" customWidth="1"/>
    <col min="15363" max="15363" width="12.88671875" style="495" customWidth="1"/>
    <col min="15364" max="15364" width="13.33203125" style="495" bestFit="1" customWidth="1"/>
    <col min="15365" max="15365" width="12.6640625" style="495" bestFit="1" customWidth="1"/>
    <col min="15366" max="15366" width="12.33203125" style="495" bestFit="1" customWidth="1"/>
    <col min="15367" max="15367" width="12" style="495" bestFit="1" customWidth="1"/>
    <col min="15368" max="15368" width="13" style="495" bestFit="1" customWidth="1"/>
    <col min="15369" max="15369" width="12.6640625" style="495" bestFit="1" customWidth="1"/>
    <col min="15370" max="15370" width="12.33203125" style="495" bestFit="1" customWidth="1"/>
    <col min="15371" max="15616" width="11.44140625" style="495"/>
    <col min="15617" max="15617" width="35.5546875" style="495" customWidth="1"/>
    <col min="15618" max="15618" width="13" style="495" customWidth="1"/>
    <col min="15619" max="15619" width="12.88671875" style="495" customWidth="1"/>
    <col min="15620" max="15620" width="13.33203125" style="495" bestFit="1" customWidth="1"/>
    <col min="15621" max="15621" width="12.6640625" style="495" bestFit="1" customWidth="1"/>
    <col min="15622" max="15622" width="12.33203125" style="495" bestFit="1" customWidth="1"/>
    <col min="15623" max="15623" width="12" style="495" bestFit="1" customWidth="1"/>
    <col min="15624" max="15624" width="13" style="495" bestFit="1" customWidth="1"/>
    <col min="15625" max="15625" width="12.6640625" style="495" bestFit="1" customWidth="1"/>
    <col min="15626" max="15626" width="12.33203125" style="495" bestFit="1" customWidth="1"/>
    <col min="15627" max="15872" width="11.44140625" style="495"/>
    <col min="15873" max="15873" width="35.5546875" style="495" customWidth="1"/>
    <col min="15874" max="15874" width="13" style="495" customWidth="1"/>
    <col min="15875" max="15875" width="12.88671875" style="495" customWidth="1"/>
    <col min="15876" max="15876" width="13.33203125" style="495" bestFit="1" customWidth="1"/>
    <col min="15877" max="15877" width="12.6640625" style="495" bestFit="1" customWidth="1"/>
    <col min="15878" max="15878" width="12.33203125" style="495" bestFit="1" customWidth="1"/>
    <col min="15879" max="15879" width="12" style="495" bestFit="1" customWidth="1"/>
    <col min="15880" max="15880" width="13" style="495" bestFit="1" customWidth="1"/>
    <col min="15881" max="15881" width="12.6640625" style="495" bestFit="1" customWidth="1"/>
    <col min="15882" max="15882" width="12.33203125" style="495" bestFit="1" customWidth="1"/>
    <col min="15883" max="16128" width="11.44140625" style="495"/>
    <col min="16129" max="16129" width="35.5546875" style="495" customWidth="1"/>
    <col min="16130" max="16130" width="13" style="495" customWidth="1"/>
    <col min="16131" max="16131" width="12.88671875" style="495" customWidth="1"/>
    <col min="16132" max="16132" width="13.33203125" style="495" bestFit="1" customWidth="1"/>
    <col min="16133" max="16133" width="12.6640625" style="495" bestFit="1" customWidth="1"/>
    <col min="16134" max="16134" width="12.33203125" style="495" bestFit="1" customWidth="1"/>
    <col min="16135" max="16135" width="12" style="495" bestFit="1" customWidth="1"/>
    <col min="16136" max="16136" width="13" style="495" bestFit="1" customWidth="1"/>
    <col min="16137" max="16137" width="12.6640625" style="495" bestFit="1" customWidth="1"/>
    <col min="16138" max="16138" width="12.33203125" style="495" bestFit="1" customWidth="1"/>
    <col min="16139" max="16384" width="11.44140625" style="495"/>
  </cols>
  <sheetData>
    <row r="1" spans="1:11" ht="13.2">
      <c r="A1" s="1436" t="s">
        <v>5197</v>
      </c>
    </row>
    <row r="2" spans="1:11">
      <c r="A2" s="1208" t="s">
        <v>315</v>
      </c>
      <c r="B2" s="1208"/>
    </row>
    <row r="3" spans="1:11">
      <c r="A3" s="1208" t="s">
        <v>5109</v>
      </c>
      <c r="B3" s="1208"/>
    </row>
    <row r="4" spans="1:11">
      <c r="A4" s="1816" t="s">
        <v>0</v>
      </c>
      <c r="B4" s="1521" t="s">
        <v>5110</v>
      </c>
      <c r="C4" s="1522"/>
      <c r="D4" s="1522"/>
      <c r="E4" s="1522"/>
      <c r="F4" s="1522"/>
      <c r="G4" s="1522"/>
      <c r="H4" s="1522"/>
      <c r="I4" s="1522"/>
      <c r="J4" s="1523"/>
    </row>
    <row r="5" spans="1:11">
      <c r="A5" s="1817"/>
      <c r="B5" s="1521" t="s">
        <v>3</v>
      </c>
      <c r="C5" s="1522"/>
      <c r="D5" s="1523"/>
      <c r="E5" s="1521" t="s">
        <v>11</v>
      </c>
      <c r="F5" s="1522"/>
      <c r="G5" s="1523"/>
      <c r="H5" s="1521" t="s">
        <v>12</v>
      </c>
      <c r="I5" s="1522"/>
      <c r="J5" s="1523"/>
    </row>
    <row r="6" spans="1:11">
      <c r="A6" s="1818"/>
      <c r="B6" s="535" t="s">
        <v>3</v>
      </c>
      <c r="C6" s="535" t="s">
        <v>1527</v>
      </c>
      <c r="D6" s="1217" t="s">
        <v>1526</v>
      </c>
      <c r="E6" s="535" t="s">
        <v>3</v>
      </c>
      <c r="F6" s="535" t="s">
        <v>1527</v>
      </c>
      <c r="G6" s="1217" t="s">
        <v>1526</v>
      </c>
      <c r="H6" s="535" t="s">
        <v>3</v>
      </c>
      <c r="I6" s="535" t="s">
        <v>1527</v>
      </c>
      <c r="J6" s="1217" t="s">
        <v>1526</v>
      </c>
    </row>
    <row r="7" spans="1:11">
      <c r="A7" s="1218"/>
      <c r="B7" s="1219"/>
      <c r="C7" s="1219"/>
      <c r="D7" s="1219"/>
      <c r="E7" s="1220"/>
      <c r="F7" s="1220"/>
      <c r="G7" s="1219"/>
      <c r="H7" s="1220"/>
      <c r="I7" s="1220"/>
      <c r="J7" s="1219"/>
    </row>
    <row r="8" spans="1:11">
      <c r="A8" s="1218" t="s">
        <v>1</v>
      </c>
      <c r="B8" s="1221">
        <f>SUM(B10:B24)</f>
        <v>17631579</v>
      </c>
      <c r="C8" s="1221">
        <f t="shared" ref="C8:J8" si="0">SUM(C10:C24)</f>
        <v>15386310</v>
      </c>
      <c r="D8" s="1221">
        <f t="shared" si="0"/>
        <v>2245269</v>
      </c>
      <c r="E8" s="1221">
        <f t="shared" si="0"/>
        <v>8727358</v>
      </c>
      <c r="F8" s="1221">
        <f t="shared" si="0"/>
        <v>7541225</v>
      </c>
      <c r="G8" s="1221">
        <f t="shared" si="0"/>
        <v>1186133</v>
      </c>
      <c r="H8" s="1221">
        <f t="shared" si="0"/>
        <v>8904221</v>
      </c>
      <c r="I8" s="1221">
        <f t="shared" si="0"/>
        <v>7845085</v>
      </c>
      <c r="J8" s="1221">
        <f t="shared" si="0"/>
        <v>1059136</v>
      </c>
    </row>
    <row r="9" spans="1:11">
      <c r="A9" s="1218"/>
      <c r="B9" s="1221"/>
      <c r="C9" s="1221"/>
      <c r="D9" s="1221"/>
      <c r="E9" s="1221" t="s">
        <v>324</v>
      </c>
      <c r="F9" s="1221"/>
      <c r="G9" s="1221"/>
      <c r="H9" s="1221" t="s">
        <v>324</v>
      </c>
      <c r="I9" s="1221"/>
      <c r="J9" s="1221"/>
    </row>
    <row r="10" spans="1:11">
      <c r="A10" s="495" t="s">
        <v>141</v>
      </c>
      <c r="B10" s="1222">
        <f>+E10+H10</f>
        <v>231034</v>
      </c>
      <c r="C10" s="1222">
        <f>+F10+I10</f>
        <v>215814</v>
      </c>
      <c r="D10" s="1222">
        <f>+G10+J10</f>
        <v>15220</v>
      </c>
      <c r="E10" s="1222">
        <v>116152</v>
      </c>
      <c r="F10" s="1223">
        <v>107200</v>
      </c>
      <c r="G10" s="1223">
        <v>8952</v>
      </c>
      <c r="H10" s="1222">
        <v>114882</v>
      </c>
      <c r="I10" s="1223">
        <v>108614</v>
      </c>
      <c r="J10" s="1223">
        <v>6268</v>
      </c>
      <c r="K10" s="1223"/>
    </row>
    <row r="11" spans="1:11">
      <c r="A11" s="495" t="s">
        <v>142</v>
      </c>
      <c r="B11" s="1222">
        <f t="shared" ref="B11:D24" si="1">+E11+H11</f>
        <v>320843</v>
      </c>
      <c r="C11" s="1222">
        <f t="shared" si="1"/>
        <v>306465</v>
      </c>
      <c r="D11" s="1222">
        <f t="shared" si="1"/>
        <v>14378</v>
      </c>
      <c r="E11" s="1222">
        <v>165863</v>
      </c>
      <c r="F11" s="1223">
        <v>156636</v>
      </c>
      <c r="G11" s="1223">
        <v>9227</v>
      </c>
      <c r="H11" s="1222">
        <v>154980</v>
      </c>
      <c r="I11" s="1223">
        <v>149829</v>
      </c>
      <c r="J11" s="1223">
        <v>5151</v>
      </c>
      <c r="K11" s="1223"/>
    </row>
    <row r="12" spans="1:11">
      <c r="A12" s="495" t="s">
        <v>143</v>
      </c>
      <c r="B12" s="1222">
        <f t="shared" si="1"/>
        <v>604025</v>
      </c>
      <c r="C12" s="1222">
        <f t="shared" si="1"/>
        <v>590984</v>
      </c>
      <c r="D12" s="1222">
        <f t="shared" si="1"/>
        <v>13041</v>
      </c>
      <c r="E12" s="1222">
        <v>316159</v>
      </c>
      <c r="F12" s="1223">
        <v>307278</v>
      </c>
      <c r="G12" s="1223">
        <v>8881</v>
      </c>
      <c r="H12" s="1222">
        <v>287866</v>
      </c>
      <c r="I12" s="1223">
        <v>283706</v>
      </c>
      <c r="J12" s="1223">
        <v>4160</v>
      </c>
      <c r="K12" s="1223"/>
    </row>
    <row r="13" spans="1:11">
      <c r="A13" s="495" t="s">
        <v>144</v>
      </c>
      <c r="B13" s="1222">
        <f t="shared" si="1"/>
        <v>304035</v>
      </c>
      <c r="C13" s="1222">
        <f t="shared" si="1"/>
        <v>279403</v>
      </c>
      <c r="D13" s="1222">
        <f t="shared" si="1"/>
        <v>24632</v>
      </c>
      <c r="E13" s="1222">
        <v>156766</v>
      </c>
      <c r="F13" s="1223">
        <v>142087</v>
      </c>
      <c r="G13" s="1223">
        <v>14679</v>
      </c>
      <c r="H13" s="1222">
        <v>147269</v>
      </c>
      <c r="I13" s="1223">
        <v>137316</v>
      </c>
      <c r="J13" s="1223">
        <v>9953</v>
      </c>
      <c r="K13" s="1223"/>
    </row>
    <row r="14" spans="1:11">
      <c r="A14" s="495" t="s">
        <v>145</v>
      </c>
      <c r="B14" s="1222">
        <f t="shared" si="1"/>
        <v>747250</v>
      </c>
      <c r="C14" s="1222">
        <f t="shared" si="1"/>
        <v>600639</v>
      </c>
      <c r="D14" s="1222">
        <f t="shared" si="1"/>
        <v>146611</v>
      </c>
      <c r="E14" s="1222">
        <v>370146</v>
      </c>
      <c r="F14" s="1223">
        <v>293471</v>
      </c>
      <c r="G14" s="1223">
        <v>76675</v>
      </c>
      <c r="H14" s="1222">
        <v>377104</v>
      </c>
      <c r="I14" s="1223">
        <v>307168</v>
      </c>
      <c r="J14" s="1223">
        <v>69936</v>
      </c>
      <c r="K14" s="1223"/>
    </row>
    <row r="15" spans="1:11">
      <c r="A15" s="495" t="s">
        <v>146</v>
      </c>
      <c r="B15" s="1222">
        <f t="shared" si="1"/>
        <v>1790564</v>
      </c>
      <c r="C15" s="1222">
        <f t="shared" si="1"/>
        <v>1643178</v>
      </c>
      <c r="D15" s="1222">
        <f t="shared" si="1"/>
        <v>147386</v>
      </c>
      <c r="E15" s="1222">
        <v>879403</v>
      </c>
      <c r="F15" s="1223">
        <v>802149</v>
      </c>
      <c r="G15" s="1223">
        <v>77254</v>
      </c>
      <c r="H15" s="1222">
        <v>911161</v>
      </c>
      <c r="I15" s="1223">
        <v>841029</v>
      </c>
      <c r="J15" s="1223">
        <v>70132</v>
      </c>
      <c r="K15" s="1223"/>
    </row>
    <row r="16" spans="1:11">
      <c r="A16" s="226" t="s">
        <v>155</v>
      </c>
      <c r="B16" s="1222">
        <f t="shared" si="1"/>
        <v>7142893</v>
      </c>
      <c r="C16" s="1222">
        <f t="shared" si="1"/>
        <v>6927730</v>
      </c>
      <c r="D16" s="1222">
        <f t="shared" si="1"/>
        <v>215163</v>
      </c>
      <c r="E16" s="1222">
        <v>3493369</v>
      </c>
      <c r="F16" s="1223">
        <v>3380412</v>
      </c>
      <c r="G16" s="1223">
        <v>112957</v>
      </c>
      <c r="H16" s="1222">
        <v>3649524</v>
      </c>
      <c r="I16" s="1223">
        <v>3547318</v>
      </c>
      <c r="J16" s="1223">
        <v>102206</v>
      </c>
      <c r="K16" s="1223"/>
    </row>
    <row r="17" spans="1:21">
      <c r="A17" s="495" t="s">
        <v>147</v>
      </c>
      <c r="B17" s="1222">
        <f t="shared" si="1"/>
        <v>902449</v>
      </c>
      <c r="C17" s="1222">
        <f t="shared" si="1"/>
        <v>646994</v>
      </c>
      <c r="D17" s="1222">
        <f t="shared" si="1"/>
        <v>255455</v>
      </c>
      <c r="E17" s="1222">
        <v>453379</v>
      </c>
      <c r="F17" s="1223">
        <v>320017</v>
      </c>
      <c r="G17" s="1223">
        <v>133362</v>
      </c>
      <c r="H17" s="1222">
        <v>449070</v>
      </c>
      <c r="I17" s="1223">
        <v>326977</v>
      </c>
      <c r="J17" s="1223">
        <v>122093</v>
      </c>
      <c r="K17" s="1223"/>
    </row>
    <row r="18" spans="1:21">
      <c r="A18" s="495" t="s">
        <v>148</v>
      </c>
      <c r="B18" s="1222">
        <f t="shared" si="1"/>
        <v>1028201</v>
      </c>
      <c r="C18" s="1222">
        <f t="shared" si="1"/>
        <v>697070</v>
      </c>
      <c r="D18" s="1222">
        <f t="shared" si="1"/>
        <v>331131</v>
      </c>
      <c r="E18" s="1222">
        <v>510988</v>
      </c>
      <c r="F18" s="1223">
        <v>337631</v>
      </c>
      <c r="G18" s="1223">
        <v>173357</v>
      </c>
      <c r="H18" s="1222">
        <v>517213</v>
      </c>
      <c r="I18" s="1223">
        <v>359439</v>
      </c>
      <c r="J18" s="1223">
        <v>157774</v>
      </c>
      <c r="K18" s="1223"/>
    </row>
    <row r="19" spans="1:21">
      <c r="A19" s="495" t="s">
        <v>149</v>
      </c>
      <c r="B19" s="1222">
        <f t="shared" si="1"/>
        <v>2086833</v>
      </c>
      <c r="C19" s="1222">
        <f t="shared" si="1"/>
        <v>1721015</v>
      </c>
      <c r="D19" s="1222">
        <f t="shared" si="1"/>
        <v>365818</v>
      </c>
      <c r="E19" s="1222">
        <v>1026910</v>
      </c>
      <c r="F19" s="1223">
        <v>835555</v>
      </c>
      <c r="G19" s="1223">
        <v>191355</v>
      </c>
      <c r="H19" s="1222">
        <v>1059923</v>
      </c>
      <c r="I19" s="1223">
        <v>885460</v>
      </c>
      <c r="J19" s="1223">
        <v>174463</v>
      </c>
      <c r="K19" s="1223"/>
    </row>
    <row r="20" spans="1:21">
      <c r="A20" s="495" t="s">
        <v>150</v>
      </c>
      <c r="B20" s="1222">
        <f t="shared" si="1"/>
        <v>977133</v>
      </c>
      <c r="C20" s="1222">
        <f t="shared" si="1"/>
        <v>667073</v>
      </c>
      <c r="D20" s="1222">
        <f t="shared" si="1"/>
        <v>310060</v>
      </c>
      <c r="E20" s="1222">
        <v>482093</v>
      </c>
      <c r="F20" s="1223">
        <v>319520</v>
      </c>
      <c r="G20" s="1223">
        <v>162573</v>
      </c>
      <c r="H20" s="1222">
        <v>495040</v>
      </c>
      <c r="I20" s="1223">
        <v>347553</v>
      </c>
      <c r="J20" s="1223">
        <v>147487</v>
      </c>
      <c r="K20" s="1223"/>
    </row>
    <row r="21" spans="1:21">
      <c r="A21" s="495" t="s">
        <v>151</v>
      </c>
      <c r="B21" s="1222">
        <f t="shared" si="1"/>
        <v>398707</v>
      </c>
      <c r="C21" s="1222">
        <f t="shared" si="1"/>
        <v>274595</v>
      </c>
      <c r="D21" s="1222">
        <f t="shared" si="1"/>
        <v>124112</v>
      </c>
      <c r="E21" s="1222">
        <v>199535</v>
      </c>
      <c r="F21" s="1223">
        <v>134471</v>
      </c>
      <c r="G21" s="1223">
        <v>65064</v>
      </c>
      <c r="H21" s="1222">
        <v>199172</v>
      </c>
      <c r="I21" s="1223">
        <v>140124</v>
      </c>
      <c r="J21" s="1223">
        <v>59048</v>
      </c>
      <c r="K21" s="1223"/>
    </row>
    <row r="22" spans="1:21">
      <c r="A22" s="495" t="s">
        <v>152</v>
      </c>
      <c r="B22" s="1222">
        <f t="shared" si="1"/>
        <v>828431</v>
      </c>
      <c r="C22" s="1222">
        <f t="shared" si="1"/>
        <v>577666</v>
      </c>
      <c r="D22" s="1222">
        <f t="shared" si="1"/>
        <v>250765</v>
      </c>
      <c r="E22" s="1222">
        <v>417132</v>
      </c>
      <c r="F22" s="1223">
        <v>285667</v>
      </c>
      <c r="G22" s="1223">
        <v>131465</v>
      </c>
      <c r="H22" s="1222">
        <v>411299</v>
      </c>
      <c r="I22" s="1223">
        <v>291999</v>
      </c>
      <c r="J22" s="1223">
        <v>119300</v>
      </c>
      <c r="K22" s="1223"/>
    </row>
    <row r="23" spans="1:21">
      <c r="A23" s="495" t="s">
        <v>156</v>
      </c>
      <c r="B23" s="1222">
        <f t="shared" si="1"/>
        <v>106353</v>
      </c>
      <c r="C23" s="1222">
        <f t="shared" si="1"/>
        <v>86690</v>
      </c>
      <c r="D23" s="1222">
        <f t="shared" si="1"/>
        <v>19663</v>
      </c>
      <c r="E23" s="1222">
        <v>55442</v>
      </c>
      <c r="F23" s="1223">
        <v>43819</v>
      </c>
      <c r="G23" s="1223">
        <v>11623</v>
      </c>
      <c r="H23" s="1222">
        <v>50911</v>
      </c>
      <c r="I23" s="1223">
        <v>42871</v>
      </c>
      <c r="J23" s="1223">
        <v>8040</v>
      </c>
      <c r="K23" s="1223"/>
    </row>
    <row r="24" spans="1:21">
      <c r="A24" s="521" t="s">
        <v>157</v>
      </c>
      <c r="B24" s="1224">
        <f t="shared" si="1"/>
        <v>162828</v>
      </c>
      <c r="C24" s="1224">
        <f t="shared" si="1"/>
        <v>150994</v>
      </c>
      <c r="D24" s="1224">
        <f t="shared" si="1"/>
        <v>11834</v>
      </c>
      <c r="E24" s="1224">
        <v>84021</v>
      </c>
      <c r="F24" s="1225">
        <v>75312</v>
      </c>
      <c r="G24" s="1225">
        <v>8709</v>
      </c>
      <c r="H24" s="1224">
        <v>78807</v>
      </c>
      <c r="I24" s="1225">
        <v>75682</v>
      </c>
      <c r="J24" s="1225">
        <v>3125</v>
      </c>
      <c r="K24" s="1223"/>
    </row>
    <row r="25" spans="1:21">
      <c r="A25" s="85" t="s">
        <v>5111</v>
      </c>
      <c r="B25" s="1222"/>
      <c r="C25" s="1222"/>
      <c r="D25" s="1222"/>
      <c r="E25" s="1222"/>
      <c r="H25" s="1222"/>
    </row>
    <row r="26" spans="1:21">
      <c r="C26" s="1226"/>
      <c r="D26" s="1226"/>
      <c r="E26" s="1226"/>
      <c r="F26" s="1226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7"/>
    </row>
  </sheetData>
  <mergeCells count="5">
    <mergeCell ref="A4:A6"/>
    <mergeCell ref="B4:J4"/>
    <mergeCell ref="B5:D5"/>
    <mergeCell ref="E5:G5"/>
    <mergeCell ref="H5:J5"/>
  </mergeCells>
  <hyperlinks>
    <hyperlink ref="A1" location="Indice!A176" display="Volver"/>
  </hyperlinks>
  <pageMargins left="0.75" right="0.75" top="1" bottom="1" header="0" footer="0"/>
  <pageSetup scale="85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Hoja114"/>
  <dimension ref="A1:M508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14.1" customHeight="1"/>
  <cols>
    <col min="1" max="1" width="35.77734375" style="495" bestFit="1" customWidth="1"/>
    <col min="2" max="2" width="15.109375" style="495" bestFit="1" customWidth="1"/>
    <col min="3" max="3" width="11.77734375" style="495" bestFit="1" customWidth="1"/>
    <col min="4" max="4" width="11.77734375" style="495" customWidth="1"/>
    <col min="5" max="5" width="15.77734375" style="495" bestFit="1" customWidth="1"/>
    <col min="6" max="6" width="14.33203125" style="495" bestFit="1" customWidth="1"/>
    <col min="7" max="7" width="9.109375" style="495" bestFit="1" customWidth="1"/>
    <col min="8" max="8" width="7" style="495" bestFit="1" customWidth="1"/>
    <col min="9" max="9" width="16.33203125" style="495" bestFit="1" customWidth="1"/>
    <col min="10" max="10" width="15.77734375" style="495" bestFit="1" customWidth="1"/>
    <col min="11" max="11" width="8.5546875" style="495" bestFit="1" customWidth="1"/>
    <col min="12" max="256" width="11.44140625" style="495"/>
    <col min="257" max="257" width="37.6640625" style="495" customWidth="1"/>
    <col min="258" max="258" width="13.33203125" style="495" customWidth="1"/>
    <col min="259" max="259" width="12.5546875" style="495" customWidth="1"/>
    <col min="260" max="260" width="12.88671875" style="495" customWidth="1"/>
    <col min="261" max="261" width="13.88671875" style="495" customWidth="1"/>
    <col min="262" max="262" width="14.21875" style="495" customWidth="1"/>
    <col min="263" max="264" width="16.5546875" style="495" customWidth="1"/>
    <col min="265" max="265" width="16.109375" style="495" customWidth="1"/>
    <col min="266" max="266" width="17.88671875" style="495" customWidth="1"/>
    <col min="267" max="267" width="10.5546875" style="495" customWidth="1"/>
    <col min="268" max="512" width="11.44140625" style="495"/>
    <col min="513" max="513" width="37.6640625" style="495" customWidth="1"/>
    <col min="514" max="514" width="13.33203125" style="495" customWidth="1"/>
    <col min="515" max="515" width="12.5546875" style="495" customWidth="1"/>
    <col min="516" max="516" width="12.88671875" style="495" customWidth="1"/>
    <col min="517" max="517" width="13.88671875" style="495" customWidth="1"/>
    <col min="518" max="518" width="14.21875" style="495" customWidth="1"/>
    <col min="519" max="520" width="16.5546875" style="495" customWidth="1"/>
    <col min="521" max="521" width="16.109375" style="495" customWidth="1"/>
    <col min="522" max="522" width="17.88671875" style="495" customWidth="1"/>
    <col min="523" max="523" width="10.5546875" style="495" customWidth="1"/>
    <col min="524" max="768" width="11.44140625" style="495"/>
    <col min="769" max="769" width="37.6640625" style="495" customWidth="1"/>
    <col min="770" max="770" width="13.33203125" style="495" customWidth="1"/>
    <col min="771" max="771" width="12.5546875" style="495" customWidth="1"/>
    <col min="772" max="772" width="12.88671875" style="495" customWidth="1"/>
    <col min="773" max="773" width="13.88671875" style="495" customWidth="1"/>
    <col min="774" max="774" width="14.21875" style="495" customWidth="1"/>
    <col min="775" max="776" width="16.5546875" style="495" customWidth="1"/>
    <col min="777" max="777" width="16.109375" style="495" customWidth="1"/>
    <col min="778" max="778" width="17.88671875" style="495" customWidth="1"/>
    <col min="779" max="779" width="10.5546875" style="495" customWidth="1"/>
    <col min="780" max="1024" width="11.44140625" style="495"/>
    <col min="1025" max="1025" width="37.6640625" style="495" customWidth="1"/>
    <col min="1026" max="1026" width="13.33203125" style="495" customWidth="1"/>
    <col min="1027" max="1027" width="12.5546875" style="495" customWidth="1"/>
    <col min="1028" max="1028" width="12.88671875" style="495" customWidth="1"/>
    <col min="1029" max="1029" width="13.88671875" style="495" customWidth="1"/>
    <col min="1030" max="1030" width="14.21875" style="495" customWidth="1"/>
    <col min="1031" max="1032" width="16.5546875" style="495" customWidth="1"/>
    <col min="1033" max="1033" width="16.109375" style="495" customWidth="1"/>
    <col min="1034" max="1034" width="17.88671875" style="495" customWidth="1"/>
    <col min="1035" max="1035" width="10.5546875" style="495" customWidth="1"/>
    <col min="1036" max="1280" width="11.44140625" style="495"/>
    <col min="1281" max="1281" width="37.6640625" style="495" customWidth="1"/>
    <col min="1282" max="1282" width="13.33203125" style="495" customWidth="1"/>
    <col min="1283" max="1283" width="12.5546875" style="495" customWidth="1"/>
    <col min="1284" max="1284" width="12.88671875" style="495" customWidth="1"/>
    <col min="1285" max="1285" width="13.88671875" style="495" customWidth="1"/>
    <col min="1286" max="1286" width="14.21875" style="495" customWidth="1"/>
    <col min="1287" max="1288" width="16.5546875" style="495" customWidth="1"/>
    <col min="1289" max="1289" width="16.109375" style="495" customWidth="1"/>
    <col min="1290" max="1290" width="17.88671875" style="495" customWidth="1"/>
    <col min="1291" max="1291" width="10.5546875" style="495" customWidth="1"/>
    <col min="1292" max="1536" width="11.44140625" style="495"/>
    <col min="1537" max="1537" width="37.6640625" style="495" customWidth="1"/>
    <col min="1538" max="1538" width="13.33203125" style="495" customWidth="1"/>
    <col min="1539" max="1539" width="12.5546875" style="495" customWidth="1"/>
    <col min="1540" max="1540" width="12.88671875" style="495" customWidth="1"/>
    <col min="1541" max="1541" width="13.88671875" style="495" customWidth="1"/>
    <col min="1542" max="1542" width="14.21875" style="495" customWidth="1"/>
    <col min="1543" max="1544" width="16.5546875" style="495" customWidth="1"/>
    <col min="1545" max="1545" width="16.109375" style="495" customWidth="1"/>
    <col min="1546" max="1546" width="17.88671875" style="495" customWidth="1"/>
    <col min="1547" max="1547" width="10.5546875" style="495" customWidth="1"/>
    <col min="1548" max="1792" width="11.44140625" style="495"/>
    <col min="1793" max="1793" width="37.6640625" style="495" customWidth="1"/>
    <col min="1794" max="1794" width="13.33203125" style="495" customWidth="1"/>
    <col min="1795" max="1795" width="12.5546875" style="495" customWidth="1"/>
    <col min="1796" max="1796" width="12.88671875" style="495" customWidth="1"/>
    <col min="1797" max="1797" width="13.88671875" style="495" customWidth="1"/>
    <col min="1798" max="1798" width="14.21875" style="495" customWidth="1"/>
    <col min="1799" max="1800" width="16.5546875" style="495" customWidth="1"/>
    <col min="1801" max="1801" width="16.109375" style="495" customWidth="1"/>
    <col min="1802" max="1802" width="17.88671875" style="495" customWidth="1"/>
    <col min="1803" max="1803" width="10.5546875" style="495" customWidth="1"/>
    <col min="1804" max="2048" width="11.44140625" style="495"/>
    <col min="2049" max="2049" width="37.6640625" style="495" customWidth="1"/>
    <col min="2050" max="2050" width="13.33203125" style="495" customWidth="1"/>
    <col min="2051" max="2051" width="12.5546875" style="495" customWidth="1"/>
    <col min="2052" max="2052" width="12.88671875" style="495" customWidth="1"/>
    <col min="2053" max="2053" width="13.88671875" style="495" customWidth="1"/>
    <col min="2054" max="2054" width="14.21875" style="495" customWidth="1"/>
    <col min="2055" max="2056" width="16.5546875" style="495" customWidth="1"/>
    <col min="2057" max="2057" width="16.109375" style="495" customWidth="1"/>
    <col min="2058" max="2058" width="17.88671875" style="495" customWidth="1"/>
    <col min="2059" max="2059" width="10.5546875" style="495" customWidth="1"/>
    <col min="2060" max="2304" width="11.44140625" style="495"/>
    <col min="2305" max="2305" width="37.6640625" style="495" customWidth="1"/>
    <col min="2306" max="2306" width="13.33203125" style="495" customWidth="1"/>
    <col min="2307" max="2307" width="12.5546875" style="495" customWidth="1"/>
    <col min="2308" max="2308" width="12.88671875" style="495" customWidth="1"/>
    <col min="2309" max="2309" width="13.88671875" style="495" customWidth="1"/>
    <col min="2310" max="2310" width="14.21875" style="495" customWidth="1"/>
    <col min="2311" max="2312" width="16.5546875" style="495" customWidth="1"/>
    <col min="2313" max="2313" width="16.109375" style="495" customWidth="1"/>
    <col min="2314" max="2314" width="17.88671875" style="495" customWidth="1"/>
    <col min="2315" max="2315" width="10.5546875" style="495" customWidth="1"/>
    <col min="2316" max="2560" width="11.44140625" style="495"/>
    <col min="2561" max="2561" width="37.6640625" style="495" customWidth="1"/>
    <col min="2562" max="2562" width="13.33203125" style="495" customWidth="1"/>
    <col min="2563" max="2563" width="12.5546875" style="495" customWidth="1"/>
    <col min="2564" max="2564" width="12.88671875" style="495" customWidth="1"/>
    <col min="2565" max="2565" width="13.88671875" style="495" customWidth="1"/>
    <col min="2566" max="2566" width="14.21875" style="495" customWidth="1"/>
    <col min="2567" max="2568" width="16.5546875" style="495" customWidth="1"/>
    <col min="2569" max="2569" width="16.109375" style="495" customWidth="1"/>
    <col min="2570" max="2570" width="17.88671875" style="495" customWidth="1"/>
    <col min="2571" max="2571" width="10.5546875" style="495" customWidth="1"/>
    <col min="2572" max="2816" width="11.44140625" style="495"/>
    <col min="2817" max="2817" width="37.6640625" style="495" customWidth="1"/>
    <col min="2818" max="2818" width="13.33203125" style="495" customWidth="1"/>
    <col min="2819" max="2819" width="12.5546875" style="495" customWidth="1"/>
    <col min="2820" max="2820" width="12.88671875" style="495" customWidth="1"/>
    <col min="2821" max="2821" width="13.88671875" style="495" customWidth="1"/>
    <col min="2822" max="2822" width="14.21875" style="495" customWidth="1"/>
    <col min="2823" max="2824" width="16.5546875" style="495" customWidth="1"/>
    <col min="2825" max="2825" width="16.109375" style="495" customWidth="1"/>
    <col min="2826" max="2826" width="17.88671875" style="495" customWidth="1"/>
    <col min="2827" max="2827" width="10.5546875" style="495" customWidth="1"/>
    <col min="2828" max="3072" width="11.44140625" style="495"/>
    <col min="3073" max="3073" width="37.6640625" style="495" customWidth="1"/>
    <col min="3074" max="3074" width="13.33203125" style="495" customWidth="1"/>
    <col min="3075" max="3075" width="12.5546875" style="495" customWidth="1"/>
    <col min="3076" max="3076" width="12.88671875" style="495" customWidth="1"/>
    <col min="3077" max="3077" width="13.88671875" style="495" customWidth="1"/>
    <col min="3078" max="3078" width="14.21875" style="495" customWidth="1"/>
    <col min="3079" max="3080" width="16.5546875" style="495" customWidth="1"/>
    <col min="3081" max="3081" width="16.109375" style="495" customWidth="1"/>
    <col min="3082" max="3082" width="17.88671875" style="495" customWidth="1"/>
    <col min="3083" max="3083" width="10.5546875" style="495" customWidth="1"/>
    <col min="3084" max="3328" width="11.44140625" style="495"/>
    <col min="3329" max="3329" width="37.6640625" style="495" customWidth="1"/>
    <col min="3330" max="3330" width="13.33203125" style="495" customWidth="1"/>
    <col min="3331" max="3331" width="12.5546875" style="495" customWidth="1"/>
    <col min="3332" max="3332" width="12.88671875" style="495" customWidth="1"/>
    <col min="3333" max="3333" width="13.88671875" style="495" customWidth="1"/>
    <col min="3334" max="3334" width="14.21875" style="495" customWidth="1"/>
    <col min="3335" max="3336" width="16.5546875" style="495" customWidth="1"/>
    <col min="3337" max="3337" width="16.109375" style="495" customWidth="1"/>
    <col min="3338" max="3338" width="17.88671875" style="495" customWidth="1"/>
    <col min="3339" max="3339" width="10.5546875" style="495" customWidth="1"/>
    <col min="3340" max="3584" width="11.44140625" style="495"/>
    <col min="3585" max="3585" width="37.6640625" style="495" customWidth="1"/>
    <col min="3586" max="3586" width="13.33203125" style="495" customWidth="1"/>
    <col min="3587" max="3587" width="12.5546875" style="495" customWidth="1"/>
    <col min="3588" max="3588" width="12.88671875" style="495" customWidth="1"/>
    <col min="3589" max="3589" width="13.88671875" style="495" customWidth="1"/>
    <col min="3590" max="3590" width="14.21875" style="495" customWidth="1"/>
    <col min="3591" max="3592" width="16.5546875" style="495" customWidth="1"/>
    <col min="3593" max="3593" width="16.109375" style="495" customWidth="1"/>
    <col min="3594" max="3594" width="17.88671875" style="495" customWidth="1"/>
    <col min="3595" max="3595" width="10.5546875" style="495" customWidth="1"/>
    <col min="3596" max="3840" width="11.44140625" style="495"/>
    <col min="3841" max="3841" width="37.6640625" style="495" customWidth="1"/>
    <col min="3842" max="3842" width="13.33203125" style="495" customWidth="1"/>
    <col min="3843" max="3843" width="12.5546875" style="495" customWidth="1"/>
    <col min="3844" max="3844" width="12.88671875" style="495" customWidth="1"/>
    <col min="3845" max="3845" width="13.88671875" style="495" customWidth="1"/>
    <col min="3846" max="3846" width="14.21875" style="495" customWidth="1"/>
    <col min="3847" max="3848" width="16.5546875" style="495" customWidth="1"/>
    <col min="3849" max="3849" width="16.109375" style="495" customWidth="1"/>
    <col min="3850" max="3850" width="17.88671875" style="495" customWidth="1"/>
    <col min="3851" max="3851" width="10.5546875" style="495" customWidth="1"/>
    <col min="3852" max="4096" width="11.44140625" style="495"/>
    <col min="4097" max="4097" width="37.6640625" style="495" customWidth="1"/>
    <col min="4098" max="4098" width="13.33203125" style="495" customWidth="1"/>
    <col min="4099" max="4099" width="12.5546875" style="495" customWidth="1"/>
    <col min="4100" max="4100" width="12.88671875" style="495" customWidth="1"/>
    <col min="4101" max="4101" width="13.88671875" style="495" customWidth="1"/>
    <col min="4102" max="4102" width="14.21875" style="495" customWidth="1"/>
    <col min="4103" max="4104" width="16.5546875" style="495" customWidth="1"/>
    <col min="4105" max="4105" width="16.109375" style="495" customWidth="1"/>
    <col min="4106" max="4106" width="17.88671875" style="495" customWidth="1"/>
    <col min="4107" max="4107" width="10.5546875" style="495" customWidth="1"/>
    <col min="4108" max="4352" width="11.44140625" style="495"/>
    <col min="4353" max="4353" width="37.6640625" style="495" customWidth="1"/>
    <col min="4354" max="4354" width="13.33203125" style="495" customWidth="1"/>
    <col min="4355" max="4355" width="12.5546875" style="495" customWidth="1"/>
    <col min="4356" max="4356" width="12.88671875" style="495" customWidth="1"/>
    <col min="4357" max="4357" width="13.88671875" style="495" customWidth="1"/>
    <col min="4358" max="4358" width="14.21875" style="495" customWidth="1"/>
    <col min="4359" max="4360" width="16.5546875" style="495" customWidth="1"/>
    <col min="4361" max="4361" width="16.109375" style="495" customWidth="1"/>
    <col min="4362" max="4362" width="17.88671875" style="495" customWidth="1"/>
    <col min="4363" max="4363" width="10.5546875" style="495" customWidth="1"/>
    <col min="4364" max="4608" width="11.44140625" style="495"/>
    <col min="4609" max="4609" width="37.6640625" style="495" customWidth="1"/>
    <col min="4610" max="4610" width="13.33203125" style="495" customWidth="1"/>
    <col min="4611" max="4611" width="12.5546875" style="495" customWidth="1"/>
    <col min="4612" max="4612" width="12.88671875" style="495" customWidth="1"/>
    <col min="4613" max="4613" width="13.88671875" style="495" customWidth="1"/>
    <col min="4614" max="4614" width="14.21875" style="495" customWidth="1"/>
    <col min="4615" max="4616" width="16.5546875" style="495" customWidth="1"/>
    <col min="4617" max="4617" width="16.109375" style="495" customWidth="1"/>
    <col min="4618" max="4618" width="17.88671875" style="495" customWidth="1"/>
    <col min="4619" max="4619" width="10.5546875" style="495" customWidth="1"/>
    <col min="4620" max="4864" width="11.44140625" style="495"/>
    <col min="4865" max="4865" width="37.6640625" style="495" customWidth="1"/>
    <col min="4866" max="4866" width="13.33203125" style="495" customWidth="1"/>
    <col min="4867" max="4867" width="12.5546875" style="495" customWidth="1"/>
    <col min="4868" max="4868" width="12.88671875" style="495" customWidth="1"/>
    <col min="4869" max="4869" width="13.88671875" style="495" customWidth="1"/>
    <col min="4870" max="4870" width="14.21875" style="495" customWidth="1"/>
    <col min="4871" max="4872" width="16.5546875" style="495" customWidth="1"/>
    <col min="4873" max="4873" width="16.109375" style="495" customWidth="1"/>
    <col min="4874" max="4874" width="17.88671875" style="495" customWidth="1"/>
    <col min="4875" max="4875" width="10.5546875" style="495" customWidth="1"/>
    <col min="4876" max="5120" width="11.44140625" style="495"/>
    <col min="5121" max="5121" width="37.6640625" style="495" customWidth="1"/>
    <col min="5122" max="5122" width="13.33203125" style="495" customWidth="1"/>
    <col min="5123" max="5123" width="12.5546875" style="495" customWidth="1"/>
    <col min="5124" max="5124" width="12.88671875" style="495" customWidth="1"/>
    <col min="5125" max="5125" width="13.88671875" style="495" customWidth="1"/>
    <col min="5126" max="5126" width="14.21875" style="495" customWidth="1"/>
    <col min="5127" max="5128" width="16.5546875" style="495" customWidth="1"/>
    <col min="5129" max="5129" width="16.109375" style="495" customWidth="1"/>
    <col min="5130" max="5130" width="17.88671875" style="495" customWidth="1"/>
    <col min="5131" max="5131" width="10.5546875" style="495" customWidth="1"/>
    <col min="5132" max="5376" width="11.44140625" style="495"/>
    <col min="5377" max="5377" width="37.6640625" style="495" customWidth="1"/>
    <col min="5378" max="5378" width="13.33203125" style="495" customWidth="1"/>
    <col min="5379" max="5379" width="12.5546875" style="495" customWidth="1"/>
    <col min="5380" max="5380" width="12.88671875" style="495" customWidth="1"/>
    <col min="5381" max="5381" width="13.88671875" style="495" customWidth="1"/>
    <col min="5382" max="5382" width="14.21875" style="495" customWidth="1"/>
    <col min="5383" max="5384" width="16.5546875" style="495" customWidth="1"/>
    <col min="5385" max="5385" width="16.109375" style="495" customWidth="1"/>
    <col min="5386" max="5386" width="17.88671875" style="495" customWidth="1"/>
    <col min="5387" max="5387" width="10.5546875" style="495" customWidth="1"/>
    <col min="5388" max="5632" width="11.44140625" style="495"/>
    <col min="5633" max="5633" width="37.6640625" style="495" customWidth="1"/>
    <col min="5634" max="5634" width="13.33203125" style="495" customWidth="1"/>
    <col min="5635" max="5635" width="12.5546875" style="495" customWidth="1"/>
    <col min="5636" max="5636" width="12.88671875" style="495" customWidth="1"/>
    <col min="5637" max="5637" width="13.88671875" style="495" customWidth="1"/>
    <col min="5638" max="5638" width="14.21875" style="495" customWidth="1"/>
    <col min="5639" max="5640" width="16.5546875" style="495" customWidth="1"/>
    <col min="5641" max="5641" width="16.109375" style="495" customWidth="1"/>
    <col min="5642" max="5642" width="17.88671875" style="495" customWidth="1"/>
    <col min="5643" max="5643" width="10.5546875" style="495" customWidth="1"/>
    <col min="5644" max="5888" width="11.44140625" style="495"/>
    <col min="5889" max="5889" width="37.6640625" style="495" customWidth="1"/>
    <col min="5890" max="5890" width="13.33203125" style="495" customWidth="1"/>
    <col min="5891" max="5891" width="12.5546875" style="495" customWidth="1"/>
    <col min="5892" max="5892" width="12.88671875" style="495" customWidth="1"/>
    <col min="5893" max="5893" width="13.88671875" style="495" customWidth="1"/>
    <col min="5894" max="5894" width="14.21875" style="495" customWidth="1"/>
    <col min="5895" max="5896" width="16.5546875" style="495" customWidth="1"/>
    <col min="5897" max="5897" width="16.109375" style="495" customWidth="1"/>
    <col min="5898" max="5898" width="17.88671875" style="495" customWidth="1"/>
    <col min="5899" max="5899" width="10.5546875" style="495" customWidth="1"/>
    <col min="5900" max="6144" width="11.44140625" style="495"/>
    <col min="6145" max="6145" width="37.6640625" style="495" customWidth="1"/>
    <col min="6146" max="6146" width="13.33203125" style="495" customWidth="1"/>
    <col min="6147" max="6147" width="12.5546875" style="495" customWidth="1"/>
    <col min="6148" max="6148" width="12.88671875" style="495" customWidth="1"/>
    <col min="6149" max="6149" width="13.88671875" style="495" customWidth="1"/>
    <col min="6150" max="6150" width="14.21875" style="495" customWidth="1"/>
    <col min="6151" max="6152" width="16.5546875" style="495" customWidth="1"/>
    <col min="6153" max="6153" width="16.109375" style="495" customWidth="1"/>
    <col min="6154" max="6154" width="17.88671875" style="495" customWidth="1"/>
    <col min="6155" max="6155" width="10.5546875" style="495" customWidth="1"/>
    <col min="6156" max="6400" width="11.44140625" style="495"/>
    <col min="6401" max="6401" width="37.6640625" style="495" customWidth="1"/>
    <col min="6402" max="6402" width="13.33203125" style="495" customWidth="1"/>
    <col min="6403" max="6403" width="12.5546875" style="495" customWidth="1"/>
    <col min="6404" max="6404" width="12.88671875" style="495" customWidth="1"/>
    <col min="6405" max="6405" width="13.88671875" style="495" customWidth="1"/>
    <col min="6406" max="6406" width="14.21875" style="495" customWidth="1"/>
    <col min="6407" max="6408" width="16.5546875" style="495" customWidth="1"/>
    <col min="6409" max="6409" width="16.109375" style="495" customWidth="1"/>
    <col min="6410" max="6410" width="17.88671875" style="495" customWidth="1"/>
    <col min="6411" max="6411" width="10.5546875" style="495" customWidth="1"/>
    <col min="6412" max="6656" width="11.44140625" style="495"/>
    <col min="6657" max="6657" width="37.6640625" style="495" customWidth="1"/>
    <col min="6658" max="6658" width="13.33203125" style="495" customWidth="1"/>
    <col min="6659" max="6659" width="12.5546875" style="495" customWidth="1"/>
    <col min="6660" max="6660" width="12.88671875" style="495" customWidth="1"/>
    <col min="6661" max="6661" width="13.88671875" style="495" customWidth="1"/>
    <col min="6662" max="6662" width="14.21875" style="495" customWidth="1"/>
    <col min="6663" max="6664" width="16.5546875" style="495" customWidth="1"/>
    <col min="6665" max="6665" width="16.109375" style="495" customWidth="1"/>
    <col min="6666" max="6666" width="17.88671875" style="495" customWidth="1"/>
    <col min="6667" max="6667" width="10.5546875" style="495" customWidth="1"/>
    <col min="6668" max="6912" width="11.44140625" style="495"/>
    <col min="6913" max="6913" width="37.6640625" style="495" customWidth="1"/>
    <col min="6914" max="6914" width="13.33203125" style="495" customWidth="1"/>
    <col min="6915" max="6915" width="12.5546875" style="495" customWidth="1"/>
    <col min="6916" max="6916" width="12.88671875" style="495" customWidth="1"/>
    <col min="6917" max="6917" width="13.88671875" style="495" customWidth="1"/>
    <col min="6918" max="6918" width="14.21875" style="495" customWidth="1"/>
    <col min="6919" max="6920" width="16.5546875" style="495" customWidth="1"/>
    <col min="6921" max="6921" width="16.109375" style="495" customWidth="1"/>
    <col min="6922" max="6922" width="17.88671875" style="495" customWidth="1"/>
    <col min="6923" max="6923" width="10.5546875" style="495" customWidth="1"/>
    <col min="6924" max="7168" width="11.44140625" style="495"/>
    <col min="7169" max="7169" width="37.6640625" style="495" customWidth="1"/>
    <col min="7170" max="7170" width="13.33203125" style="495" customWidth="1"/>
    <col min="7171" max="7171" width="12.5546875" style="495" customWidth="1"/>
    <col min="7172" max="7172" width="12.88671875" style="495" customWidth="1"/>
    <col min="7173" max="7173" width="13.88671875" style="495" customWidth="1"/>
    <col min="7174" max="7174" width="14.21875" style="495" customWidth="1"/>
    <col min="7175" max="7176" width="16.5546875" style="495" customWidth="1"/>
    <col min="7177" max="7177" width="16.109375" style="495" customWidth="1"/>
    <col min="7178" max="7178" width="17.88671875" style="495" customWidth="1"/>
    <col min="7179" max="7179" width="10.5546875" style="495" customWidth="1"/>
    <col min="7180" max="7424" width="11.44140625" style="495"/>
    <col min="7425" max="7425" width="37.6640625" style="495" customWidth="1"/>
    <col min="7426" max="7426" width="13.33203125" style="495" customWidth="1"/>
    <col min="7427" max="7427" width="12.5546875" style="495" customWidth="1"/>
    <col min="7428" max="7428" width="12.88671875" style="495" customWidth="1"/>
    <col min="7429" max="7429" width="13.88671875" style="495" customWidth="1"/>
    <col min="7430" max="7430" width="14.21875" style="495" customWidth="1"/>
    <col min="7431" max="7432" width="16.5546875" style="495" customWidth="1"/>
    <col min="7433" max="7433" width="16.109375" style="495" customWidth="1"/>
    <col min="7434" max="7434" width="17.88671875" style="495" customWidth="1"/>
    <col min="7435" max="7435" width="10.5546875" style="495" customWidth="1"/>
    <col min="7436" max="7680" width="11.44140625" style="495"/>
    <col min="7681" max="7681" width="37.6640625" style="495" customWidth="1"/>
    <col min="7682" max="7682" width="13.33203125" style="495" customWidth="1"/>
    <col min="7683" max="7683" width="12.5546875" style="495" customWidth="1"/>
    <col min="7684" max="7684" width="12.88671875" style="495" customWidth="1"/>
    <col min="7685" max="7685" width="13.88671875" style="495" customWidth="1"/>
    <col min="7686" max="7686" width="14.21875" style="495" customWidth="1"/>
    <col min="7687" max="7688" width="16.5546875" style="495" customWidth="1"/>
    <col min="7689" max="7689" width="16.109375" style="495" customWidth="1"/>
    <col min="7690" max="7690" width="17.88671875" style="495" customWidth="1"/>
    <col min="7691" max="7691" width="10.5546875" style="495" customWidth="1"/>
    <col min="7692" max="7936" width="11.44140625" style="495"/>
    <col min="7937" max="7937" width="37.6640625" style="495" customWidth="1"/>
    <col min="7938" max="7938" width="13.33203125" style="495" customWidth="1"/>
    <col min="7939" max="7939" width="12.5546875" style="495" customWidth="1"/>
    <col min="7940" max="7940" width="12.88671875" style="495" customWidth="1"/>
    <col min="7941" max="7941" width="13.88671875" style="495" customWidth="1"/>
    <col min="7942" max="7942" width="14.21875" style="495" customWidth="1"/>
    <col min="7943" max="7944" width="16.5546875" style="495" customWidth="1"/>
    <col min="7945" max="7945" width="16.109375" style="495" customWidth="1"/>
    <col min="7946" max="7946" width="17.88671875" style="495" customWidth="1"/>
    <col min="7947" max="7947" width="10.5546875" style="495" customWidth="1"/>
    <col min="7948" max="8192" width="11.44140625" style="495"/>
    <col min="8193" max="8193" width="37.6640625" style="495" customWidth="1"/>
    <col min="8194" max="8194" width="13.33203125" style="495" customWidth="1"/>
    <col min="8195" max="8195" width="12.5546875" style="495" customWidth="1"/>
    <col min="8196" max="8196" width="12.88671875" style="495" customWidth="1"/>
    <col min="8197" max="8197" width="13.88671875" style="495" customWidth="1"/>
    <col min="8198" max="8198" width="14.21875" style="495" customWidth="1"/>
    <col min="8199" max="8200" width="16.5546875" style="495" customWidth="1"/>
    <col min="8201" max="8201" width="16.109375" style="495" customWidth="1"/>
    <col min="8202" max="8202" width="17.88671875" style="495" customWidth="1"/>
    <col min="8203" max="8203" width="10.5546875" style="495" customWidth="1"/>
    <col min="8204" max="8448" width="11.44140625" style="495"/>
    <col min="8449" max="8449" width="37.6640625" style="495" customWidth="1"/>
    <col min="8450" max="8450" width="13.33203125" style="495" customWidth="1"/>
    <col min="8451" max="8451" width="12.5546875" style="495" customWidth="1"/>
    <col min="8452" max="8452" width="12.88671875" style="495" customWidth="1"/>
    <col min="8453" max="8453" width="13.88671875" style="495" customWidth="1"/>
    <col min="8454" max="8454" width="14.21875" style="495" customWidth="1"/>
    <col min="8455" max="8456" width="16.5546875" style="495" customWidth="1"/>
    <col min="8457" max="8457" width="16.109375" style="495" customWidth="1"/>
    <col min="8458" max="8458" width="17.88671875" style="495" customWidth="1"/>
    <col min="8459" max="8459" width="10.5546875" style="495" customWidth="1"/>
    <col min="8460" max="8704" width="11.44140625" style="495"/>
    <col min="8705" max="8705" width="37.6640625" style="495" customWidth="1"/>
    <col min="8706" max="8706" width="13.33203125" style="495" customWidth="1"/>
    <col min="8707" max="8707" width="12.5546875" style="495" customWidth="1"/>
    <col min="8708" max="8708" width="12.88671875" style="495" customWidth="1"/>
    <col min="8709" max="8709" width="13.88671875" style="495" customWidth="1"/>
    <col min="8710" max="8710" width="14.21875" style="495" customWidth="1"/>
    <col min="8711" max="8712" width="16.5546875" style="495" customWidth="1"/>
    <col min="8713" max="8713" width="16.109375" style="495" customWidth="1"/>
    <col min="8714" max="8714" width="17.88671875" style="495" customWidth="1"/>
    <col min="8715" max="8715" width="10.5546875" style="495" customWidth="1"/>
    <col min="8716" max="8960" width="11.44140625" style="495"/>
    <col min="8961" max="8961" width="37.6640625" style="495" customWidth="1"/>
    <col min="8962" max="8962" width="13.33203125" style="495" customWidth="1"/>
    <col min="8963" max="8963" width="12.5546875" style="495" customWidth="1"/>
    <col min="8964" max="8964" width="12.88671875" style="495" customWidth="1"/>
    <col min="8965" max="8965" width="13.88671875" style="495" customWidth="1"/>
    <col min="8966" max="8966" width="14.21875" style="495" customWidth="1"/>
    <col min="8967" max="8968" width="16.5546875" style="495" customWidth="1"/>
    <col min="8969" max="8969" width="16.109375" style="495" customWidth="1"/>
    <col min="8970" max="8970" width="17.88671875" style="495" customWidth="1"/>
    <col min="8971" max="8971" width="10.5546875" style="495" customWidth="1"/>
    <col min="8972" max="9216" width="11.44140625" style="495"/>
    <col min="9217" max="9217" width="37.6640625" style="495" customWidth="1"/>
    <col min="9218" max="9218" width="13.33203125" style="495" customWidth="1"/>
    <col min="9219" max="9219" width="12.5546875" style="495" customWidth="1"/>
    <col min="9220" max="9220" width="12.88671875" style="495" customWidth="1"/>
    <col min="9221" max="9221" width="13.88671875" style="495" customWidth="1"/>
    <col min="9222" max="9222" width="14.21875" style="495" customWidth="1"/>
    <col min="9223" max="9224" width="16.5546875" style="495" customWidth="1"/>
    <col min="9225" max="9225" width="16.109375" style="495" customWidth="1"/>
    <col min="9226" max="9226" width="17.88671875" style="495" customWidth="1"/>
    <col min="9227" max="9227" width="10.5546875" style="495" customWidth="1"/>
    <col min="9228" max="9472" width="11.44140625" style="495"/>
    <col min="9473" max="9473" width="37.6640625" style="495" customWidth="1"/>
    <col min="9474" max="9474" width="13.33203125" style="495" customWidth="1"/>
    <col min="9475" max="9475" width="12.5546875" style="495" customWidth="1"/>
    <col min="9476" max="9476" width="12.88671875" style="495" customWidth="1"/>
    <col min="9477" max="9477" width="13.88671875" style="495" customWidth="1"/>
    <col min="9478" max="9478" width="14.21875" style="495" customWidth="1"/>
    <col min="9479" max="9480" width="16.5546875" style="495" customWidth="1"/>
    <col min="9481" max="9481" width="16.109375" style="495" customWidth="1"/>
    <col min="9482" max="9482" width="17.88671875" style="495" customWidth="1"/>
    <col min="9483" max="9483" width="10.5546875" style="495" customWidth="1"/>
    <col min="9484" max="9728" width="11.44140625" style="495"/>
    <col min="9729" max="9729" width="37.6640625" style="495" customWidth="1"/>
    <col min="9730" max="9730" width="13.33203125" style="495" customWidth="1"/>
    <col min="9731" max="9731" width="12.5546875" style="495" customWidth="1"/>
    <col min="9732" max="9732" width="12.88671875" style="495" customWidth="1"/>
    <col min="9733" max="9733" width="13.88671875" style="495" customWidth="1"/>
    <col min="9734" max="9734" width="14.21875" style="495" customWidth="1"/>
    <col min="9735" max="9736" width="16.5546875" style="495" customWidth="1"/>
    <col min="9737" max="9737" width="16.109375" style="495" customWidth="1"/>
    <col min="9738" max="9738" width="17.88671875" style="495" customWidth="1"/>
    <col min="9739" max="9739" width="10.5546875" style="495" customWidth="1"/>
    <col min="9740" max="9984" width="11.44140625" style="495"/>
    <col min="9985" max="9985" width="37.6640625" style="495" customWidth="1"/>
    <col min="9986" max="9986" width="13.33203125" style="495" customWidth="1"/>
    <col min="9987" max="9987" width="12.5546875" style="495" customWidth="1"/>
    <col min="9988" max="9988" width="12.88671875" style="495" customWidth="1"/>
    <col min="9989" max="9989" width="13.88671875" style="495" customWidth="1"/>
    <col min="9990" max="9990" width="14.21875" style="495" customWidth="1"/>
    <col min="9991" max="9992" width="16.5546875" style="495" customWidth="1"/>
    <col min="9993" max="9993" width="16.109375" style="495" customWidth="1"/>
    <col min="9994" max="9994" width="17.88671875" style="495" customWidth="1"/>
    <col min="9995" max="9995" width="10.5546875" style="495" customWidth="1"/>
    <col min="9996" max="10240" width="11.44140625" style="495"/>
    <col min="10241" max="10241" width="37.6640625" style="495" customWidth="1"/>
    <col min="10242" max="10242" width="13.33203125" style="495" customWidth="1"/>
    <col min="10243" max="10243" width="12.5546875" style="495" customWidth="1"/>
    <col min="10244" max="10244" width="12.88671875" style="495" customWidth="1"/>
    <col min="10245" max="10245" width="13.88671875" style="495" customWidth="1"/>
    <col min="10246" max="10246" width="14.21875" style="495" customWidth="1"/>
    <col min="10247" max="10248" width="16.5546875" style="495" customWidth="1"/>
    <col min="10249" max="10249" width="16.109375" style="495" customWidth="1"/>
    <col min="10250" max="10250" width="17.88671875" style="495" customWidth="1"/>
    <col min="10251" max="10251" width="10.5546875" style="495" customWidth="1"/>
    <col min="10252" max="10496" width="11.44140625" style="495"/>
    <col min="10497" max="10497" width="37.6640625" style="495" customWidth="1"/>
    <col min="10498" max="10498" width="13.33203125" style="495" customWidth="1"/>
    <col min="10499" max="10499" width="12.5546875" style="495" customWidth="1"/>
    <col min="10500" max="10500" width="12.88671875" style="495" customWidth="1"/>
    <col min="10501" max="10501" width="13.88671875" style="495" customWidth="1"/>
    <col min="10502" max="10502" width="14.21875" style="495" customWidth="1"/>
    <col min="10503" max="10504" width="16.5546875" style="495" customWidth="1"/>
    <col min="10505" max="10505" width="16.109375" style="495" customWidth="1"/>
    <col min="10506" max="10506" width="17.88671875" style="495" customWidth="1"/>
    <col min="10507" max="10507" width="10.5546875" style="495" customWidth="1"/>
    <col min="10508" max="10752" width="11.44140625" style="495"/>
    <col min="10753" max="10753" width="37.6640625" style="495" customWidth="1"/>
    <col min="10754" max="10754" width="13.33203125" style="495" customWidth="1"/>
    <col min="10755" max="10755" width="12.5546875" style="495" customWidth="1"/>
    <col min="10756" max="10756" width="12.88671875" style="495" customWidth="1"/>
    <col min="10757" max="10757" width="13.88671875" style="495" customWidth="1"/>
    <col min="10758" max="10758" width="14.21875" style="495" customWidth="1"/>
    <col min="10759" max="10760" width="16.5546875" style="495" customWidth="1"/>
    <col min="10761" max="10761" width="16.109375" style="495" customWidth="1"/>
    <col min="10762" max="10762" width="17.88671875" style="495" customWidth="1"/>
    <col min="10763" max="10763" width="10.5546875" style="495" customWidth="1"/>
    <col min="10764" max="11008" width="11.44140625" style="495"/>
    <col min="11009" max="11009" width="37.6640625" style="495" customWidth="1"/>
    <col min="11010" max="11010" width="13.33203125" style="495" customWidth="1"/>
    <col min="11011" max="11011" width="12.5546875" style="495" customWidth="1"/>
    <col min="11012" max="11012" width="12.88671875" style="495" customWidth="1"/>
    <col min="11013" max="11013" width="13.88671875" style="495" customWidth="1"/>
    <col min="11014" max="11014" width="14.21875" style="495" customWidth="1"/>
    <col min="11015" max="11016" width="16.5546875" style="495" customWidth="1"/>
    <col min="11017" max="11017" width="16.109375" style="495" customWidth="1"/>
    <col min="11018" max="11018" width="17.88671875" style="495" customWidth="1"/>
    <col min="11019" max="11019" width="10.5546875" style="495" customWidth="1"/>
    <col min="11020" max="11264" width="11.44140625" style="495"/>
    <col min="11265" max="11265" width="37.6640625" style="495" customWidth="1"/>
    <col min="11266" max="11266" width="13.33203125" style="495" customWidth="1"/>
    <col min="11267" max="11267" width="12.5546875" style="495" customWidth="1"/>
    <col min="11268" max="11268" width="12.88671875" style="495" customWidth="1"/>
    <col min="11269" max="11269" width="13.88671875" style="495" customWidth="1"/>
    <col min="11270" max="11270" width="14.21875" style="495" customWidth="1"/>
    <col min="11271" max="11272" width="16.5546875" style="495" customWidth="1"/>
    <col min="11273" max="11273" width="16.109375" style="495" customWidth="1"/>
    <col min="11274" max="11274" width="17.88671875" style="495" customWidth="1"/>
    <col min="11275" max="11275" width="10.5546875" style="495" customWidth="1"/>
    <col min="11276" max="11520" width="11.44140625" style="495"/>
    <col min="11521" max="11521" width="37.6640625" style="495" customWidth="1"/>
    <col min="11522" max="11522" width="13.33203125" style="495" customWidth="1"/>
    <col min="11523" max="11523" width="12.5546875" style="495" customWidth="1"/>
    <col min="11524" max="11524" width="12.88671875" style="495" customWidth="1"/>
    <col min="11525" max="11525" width="13.88671875" style="495" customWidth="1"/>
    <col min="11526" max="11526" width="14.21875" style="495" customWidth="1"/>
    <col min="11527" max="11528" width="16.5546875" style="495" customWidth="1"/>
    <col min="11529" max="11529" width="16.109375" style="495" customWidth="1"/>
    <col min="11530" max="11530" width="17.88671875" style="495" customWidth="1"/>
    <col min="11531" max="11531" width="10.5546875" style="495" customWidth="1"/>
    <col min="11532" max="11776" width="11.44140625" style="495"/>
    <col min="11777" max="11777" width="37.6640625" style="495" customWidth="1"/>
    <col min="11778" max="11778" width="13.33203125" style="495" customWidth="1"/>
    <col min="11779" max="11779" width="12.5546875" style="495" customWidth="1"/>
    <col min="11780" max="11780" width="12.88671875" style="495" customWidth="1"/>
    <col min="11781" max="11781" width="13.88671875" style="495" customWidth="1"/>
    <col min="11782" max="11782" width="14.21875" style="495" customWidth="1"/>
    <col min="11783" max="11784" width="16.5546875" style="495" customWidth="1"/>
    <col min="11785" max="11785" width="16.109375" style="495" customWidth="1"/>
    <col min="11786" max="11786" width="17.88671875" style="495" customWidth="1"/>
    <col min="11787" max="11787" width="10.5546875" style="495" customWidth="1"/>
    <col min="11788" max="12032" width="11.44140625" style="495"/>
    <col min="12033" max="12033" width="37.6640625" style="495" customWidth="1"/>
    <col min="12034" max="12034" width="13.33203125" style="495" customWidth="1"/>
    <col min="12035" max="12035" width="12.5546875" style="495" customWidth="1"/>
    <col min="12036" max="12036" width="12.88671875" style="495" customWidth="1"/>
    <col min="12037" max="12037" width="13.88671875" style="495" customWidth="1"/>
    <col min="12038" max="12038" width="14.21875" style="495" customWidth="1"/>
    <col min="12039" max="12040" width="16.5546875" style="495" customWidth="1"/>
    <col min="12041" max="12041" width="16.109375" style="495" customWidth="1"/>
    <col min="12042" max="12042" width="17.88671875" style="495" customWidth="1"/>
    <col min="12043" max="12043" width="10.5546875" style="495" customWidth="1"/>
    <col min="12044" max="12288" width="11.44140625" style="495"/>
    <col min="12289" max="12289" width="37.6640625" style="495" customWidth="1"/>
    <col min="12290" max="12290" width="13.33203125" style="495" customWidth="1"/>
    <col min="12291" max="12291" width="12.5546875" style="495" customWidth="1"/>
    <col min="12292" max="12292" width="12.88671875" style="495" customWidth="1"/>
    <col min="12293" max="12293" width="13.88671875" style="495" customWidth="1"/>
    <col min="12294" max="12294" width="14.21875" style="495" customWidth="1"/>
    <col min="12295" max="12296" width="16.5546875" style="495" customWidth="1"/>
    <col min="12297" max="12297" width="16.109375" style="495" customWidth="1"/>
    <col min="12298" max="12298" width="17.88671875" style="495" customWidth="1"/>
    <col min="12299" max="12299" width="10.5546875" style="495" customWidth="1"/>
    <col min="12300" max="12544" width="11.44140625" style="495"/>
    <col min="12545" max="12545" width="37.6640625" style="495" customWidth="1"/>
    <col min="12546" max="12546" width="13.33203125" style="495" customWidth="1"/>
    <col min="12547" max="12547" width="12.5546875" style="495" customWidth="1"/>
    <col min="12548" max="12548" width="12.88671875" style="495" customWidth="1"/>
    <col min="12549" max="12549" width="13.88671875" style="495" customWidth="1"/>
    <col min="12550" max="12550" width="14.21875" style="495" customWidth="1"/>
    <col min="12551" max="12552" width="16.5546875" style="495" customWidth="1"/>
    <col min="12553" max="12553" width="16.109375" style="495" customWidth="1"/>
    <col min="12554" max="12554" width="17.88671875" style="495" customWidth="1"/>
    <col min="12555" max="12555" width="10.5546875" style="495" customWidth="1"/>
    <col min="12556" max="12800" width="11.44140625" style="495"/>
    <col min="12801" max="12801" width="37.6640625" style="495" customWidth="1"/>
    <col min="12802" max="12802" width="13.33203125" style="495" customWidth="1"/>
    <col min="12803" max="12803" width="12.5546875" style="495" customWidth="1"/>
    <col min="12804" max="12804" width="12.88671875" style="495" customWidth="1"/>
    <col min="12805" max="12805" width="13.88671875" style="495" customWidth="1"/>
    <col min="12806" max="12806" width="14.21875" style="495" customWidth="1"/>
    <col min="12807" max="12808" width="16.5546875" style="495" customWidth="1"/>
    <col min="12809" max="12809" width="16.109375" style="495" customWidth="1"/>
    <col min="12810" max="12810" width="17.88671875" style="495" customWidth="1"/>
    <col min="12811" max="12811" width="10.5546875" style="495" customWidth="1"/>
    <col min="12812" max="13056" width="11.44140625" style="495"/>
    <col min="13057" max="13057" width="37.6640625" style="495" customWidth="1"/>
    <col min="13058" max="13058" width="13.33203125" style="495" customWidth="1"/>
    <col min="13059" max="13059" width="12.5546875" style="495" customWidth="1"/>
    <col min="13060" max="13060" width="12.88671875" style="495" customWidth="1"/>
    <col min="13061" max="13061" width="13.88671875" style="495" customWidth="1"/>
    <col min="13062" max="13062" width="14.21875" style="495" customWidth="1"/>
    <col min="13063" max="13064" width="16.5546875" style="495" customWidth="1"/>
    <col min="13065" max="13065" width="16.109375" style="495" customWidth="1"/>
    <col min="13066" max="13066" width="17.88671875" style="495" customWidth="1"/>
    <col min="13067" max="13067" width="10.5546875" style="495" customWidth="1"/>
    <col min="13068" max="13312" width="11.44140625" style="495"/>
    <col min="13313" max="13313" width="37.6640625" style="495" customWidth="1"/>
    <col min="13314" max="13314" width="13.33203125" style="495" customWidth="1"/>
    <col min="13315" max="13315" width="12.5546875" style="495" customWidth="1"/>
    <col min="13316" max="13316" width="12.88671875" style="495" customWidth="1"/>
    <col min="13317" max="13317" width="13.88671875" style="495" customWidth="1"/>
    <col min="13318" max="13318" width="14.21875" style="495" customWidth="1"/>
    <col min="13319" max="13320" width="16.5546875" style="495" customWidth="1"/>
    <col min="13321" max="13321" width="16.109375" style="495" customWidth="1"/>
    <col min="13322" max="13322" width="17.88671875" style="495" customWidth="1"/>
    <col min="13323" max="13323" width="10.5546875" style="495" customWidth="1"/>
    <col min="13324" max="13568" width="11.44140625" style="495"/>
    <col min="13569" max="13569" width="37.6640625" style="495" customWidth="1"/>
    <col min="13570" max="13570" width="13.33203125" style="495" customWidth="1"/>
    <col min="13571" max="13571" width="12.5546875" style="495" customWidth="1"/>
    <col min="13572" max="13572" width="12.88671875" style="495" customWidth="1"/>
    <col min="13573" max="13573" width="13.88671875" style="495" customWidth="1"/>
    <col min="13574" max="13574" width="14.21875" style="495" customWidth="1"/>
    <col min="13575" max="13576" width="16.5546875" style="495" customWidth="1"/>
    <col min="13577" max="13577" width="16.109375" style="495" customWidth="1"/>
    <col min="13578" max="13578" width="17.88671875" style="495" customWidth="1"/>
    <col min="13579" max="13579" width="10.5546875" style="495" customWidth="1"/>
    <col min="13580" max="13824" width="11.44140625" style="495"/>
    <col min="13825" max="13825" width="37.6640625" style="495" customWidth="1"/>
    <col min="13826" max="13826" width="13.33203125" style="495" customWidth="1"/>
    <col min="13827" max="13827" width="12.5546875" style="495" customWidth="1"/>
    <col min="13828" max="13828" width="12.88671875" style="495" customWidth="1"/>
    <col min="13829" max="13829" width="13.88671875" style="495" customWidth="1"/>
    <col min="13830" max="13830" width="14.21875" style="495" customWidth="1"/>
    <col min="13831" max="13832" width="16.5546875" style="495" customWidth="1"/>
    <col min="13833" max="13833" width="16.109375" style="495" customWidth="1"/>
    <col min="13834" max="13834" width="17.88671875" style="495" customWidth="1"/>
    <col min="13835" max="13835" width="10.5546875" style="495" customWidth="1"/>
    <col min="13836" max="14080" width="11.44140625" style="495"/>
    <col min="14081" max="14081" width="37.6640625" style="495" customWidth="1"/>
    <col min="14082" max="14082" width="13.33203125" style="495" customWidth="1"/>
    <col min="14083" max="14083" width="12.5546875" style="495" customWidth="1"/>
    <col min="14084" max="14084" width="12.88671875" style="495" customWidth="1"/>
    <col min="14085" max="14085" width="13.88671875" style="495" customWidth="1"/>
    <col min="14086" max="14086" width="14.21875" style="495" customWidth="1"/>
    <col min="14087" max="14088" width="16.5546875" style="495" customWidth="1"/>
    <col min="14089" max="14089" width="16.109375" style="495" customWidth="1"/>
    <col min="14090" max="14090" width="17.88671875" style="495" customWidth="1"/>
    <col min="14091" max="14091" width="10.5546875" style="495" customWidth="1"/>
    <col min="14092" max="14336" width="11.44140625" style="495"/>
    <col min="14337" max="14337" width="37.6640625" style="495" customWidth="1"/>
    <col min="14338" max="14338" width="13.33203125" style="495" customWidth="1"/>
    <col min="14339" max="14339" width="12.5546875" style="495" customWidth="1"/>
    <col min="14340" max="14340" width="12.88671875" style="495" customWidth="1"/>
    <col min="14341" max="14341" width="13.88671875" style="495" customWidth="1"/>
    <col min="14342" max="14342" width="14.21875" style="495" customWidth="1"/>
    <col min="14343" max="14344" width="16.5546875" style="495" customWidth="1"/>
    <col min="14345" max="14345" width="16.109375" style="495" customWidth="1"/>
    <col min="14346" max="14346" width="17.88671875" style="495" customWidth="1"/>
    <col min="14347" max="14347" width="10.5546875" style="495" customWidth="1"/>
    <col min="14348" max="14592" width="11.44140625" style="495"/>
    <col min="14593" max="14593" width="37.6640625" style="495" customWidth="1"/>
    <col min="14594" max="14594" width="13.33203125" style="495" customWidth="1"/>
    <col min="14595" max="14595" width="12.5546875" style="495" customWidth="1"/>
    <col min="14596" max="14596" width="12.88671875" style="495" customWidth="1"/>
    <col min="14597" max="14597" width="13.88671875" style="495" customWidth="1"/>
    <col min="14598" max="14598" width="14.21875" style="495" customWidth="1"/>
    <col min="14599" max="14600" width="16.5546875" style="495" customWidth="1"/>
    <col min="14601" max="14601" width="16.109375" style="495" customWidth="1"/>
    <col min="14602" max="14602" width="17.88671875" style="495" customWidth="1"/>
    <col min="14603" max="14603" width="10.5546875" style="495" customWidth="1"/>
    <col min="14604" max="14848" width="11.44140625" style="495"/>
    <col min="14849" max="14849" width="37.6640625" style="495" customWidth="1"/>
    <col min="14850" max="14850" width="13.33203125" style="495" customWidth="1"/>
    <col min="14851" max="14851" width="12.5546875" style="495" customWidth="1"/>
    <col min="14852" max="14852" width="12.88671875" style="495" customWidth="1"/>
    <col min="14853" max="14853" width="13.88671875" style="495" customWidth="1"/>
    <col min="14854" max="14854" width="14.21875" style="495" customWidth="1"/>
    <col min="14855" max="14856" width="16.5546875" style="495" customWidth="1"/>
    <col min="14857" max="14857" width="16.109375" style="495" customWidth="1"/>
    <col min="14858" max="14858" width="17.88671875" style="495" customWidth="1"/>
    <col min="14859" max="14859" width="10.5546875" style="495" customWidth="1"/>
    <col min="14860" max="15104" width="11.44140625" style="495"/>
    <col min="15105" max="15105" width="37.6640625" style="495" customWidth="1"/>
    <col min="15106" max="15106" width="13.33203125" style="495" customWidth="1"/>
    <col min="15107" max="15107" width="12.5546875" style="495" customWidth="1"/>
    <col min="15108" max="15108" width="12.88671875" style="495" customWidth="1"/>
    <col min="15109" max="15109" width="13.88671875" style="495" customWidth="1"/>
    <col min="15110" max="15110" width="14.21875" style="495" customWidth="1"/>
    <col min="15111" max="15112" width="16.5546875" style="495" customWidth="1"/>
    <col min="15113" max="15113" width="16.109375" style="495" customWidth="1"/>
    <col min="15114" max="15114" width="17.88671875" style="495" customWidth="1"/>
    <col min="15115" max="15115" width="10.5546875" style="495" customWidth="1"/>
    <col min="15116" max="15360" width="11.44140625" style="495"/>
    <col min="15361" max="15361" width="37.6640625" style="495" customWidth="1"/>
    <col min="15362" max="15362" width="13.33203125" style="495" customWidth="1"/>
    <col min="15363" max="15363" width="12.5546875" style="495" customWidth="1"/>
    <col min="15364" max="15364" width="12.88671875" style="495" customWidth="1"/>
    <col min="15365" max="15365" width="13.88671875" style="495" customWidth="1"/>
    <col min="15366" max="15366" width="14.21875" style="495" customWidth="1"/>
    <col min="15367" max="15368" width="16.5546875" style="495" customWidth="1"/>
    <col min="15369" max="15369" width="16.109375" style="495" customWidth="1"/>
    <col min="15370" max="15370" width="17.88671875" style="495" customWidth="1"/>
    <col min="15371" max="15371" width="10.5546875" style="495" customWidth="1"/>
    <col min="15372" max="15616" width="11.44140625" style="495"/>
    <col min="15617" max="15617" width="37.6640625" style="495" customWidth="1"/>
    <col min="15618" max="15618" width="13.33203125" style="495" customWidth="1"/>
    <col min="15619" max="15619" width="12.5546875" style="495" customWidth="1"/>
    <col min="15620" max="15620" width="12.88671875" style="495" customWidth="1"/>
    <col min="15621" max="15621" width="13.88671875" style="495" customWidth="1"/>
    <col min="15622" max="15622" width="14.21875" style="495" customWidth="1"/>
    <col min="15623" max="15624" width="16.5546875" style="495" customWidth="1"/>
    <col min="15625" max="15625" width="16.109375" style="495" customWidth="1"/>
    <col min="15626" max="15626" width="17.88671875" style="495" customWidth="1"/>
    <col min="15627" max="15627" width="10.5546875" style="495" customWidth="1"/>
    <col min="15628" max="15872" width="11.44140625" style="495"/>
    <col min="15873" max="15873" width="37.6640625" style="495" customWidth="1"/>
    <col min="15874" max="15874" width="13.33203125" style="495" customWidth="1"/>
    <col min="15875" max="15875" width="12.5546875" style="495" customWidth="1"/>
    <col min="15876" max="15876" width="12.88671875" style="495" customWidth="1"/>
    <col min="15877" max="15877" width="13.88671875" style="495" customWidth="1"/>
    <col min="15878" max="15878" width="14.21875" style="495" customWidth="1"/>
    <col min="15879" max="15880" width="16.5546875" style="495" customWidth="1"/>
    <col min="15881" max="15881" width="16.109375" style="495" customWidth="1"/>
    <col min="15882" max="15882" width="17.88671875" style="495" customWidth="1"/>
    <col min="15883" max="15883" width="10.5546875" style="495" customWidth="1"/>
    <col min="15884" max="16128" width="11.44140625" style="495"/>
    <col min="16129" max="16129" width="37.6640625" style="495" customWidth="1"/>
    <col min="16130" max="16130" width="13.33203125" style="495" customWidth="1"/>
    <col min="16131" max="16131" width="12.5546875" style="495" customWidth="1"/>
    <col min="16132" max="16132" width="12.88671875" style="495" customWidth="1"/>
    <col min="16133" max="16133" width="13.88671875" style="495" customWidth="1"/>
    <col min="16134" max="16134" width="14.21875" style="495" customWidth="1"/>
    <col min="16135" max="16136" width="16.5546875" style="495" customWidth="1"/>
    <col min="16137" max="16137" width="16.109375" style="495" customWidth="1"/>
    <col min="16138" max="16138" width="17.88671875" style="495" customWidth="1"/>
    <col min="16139" max="16139" width="10.5546875" style="495" customWidth="1"/>
    <col min="16140" max="16384" width="11.44140625" style="495"/>
  </cols>
  <sheetData>
    <row r="1" spans="1:13" ht="14.1" customHeight="1">
      <c r="A1" s="1436" t="s">
        <v>5197</v>
      </c>
    </row>
    <row r="2" spans="1:13" ht="14.1" customHeight="1">
      <c r="A2" s="1474" t="s">
        <v>316</v>
      </c>
      <c r="B2" s="1474"/>
      <c r="C2" s="1474"/>
      <c r="D2" s="1474"/>
      <c r="E2" s="1474"/>
      <c r="F2" s="1474"/>
      <c r="G2" s="1474"/>
      <c r="H2" s="1474"/>
      <c r="I2" s="1474"/>
      <c r="J2" s="1474"/>
      <c r="K2" s="1202"/>
    </row>
    <row r="3" spans="1:13" ht="14.1" customHeight="1">
      <c r="A3" s="1819" t="s">
        <v>5112</v>
      </c>
      <c r="B3" s="1819"/>
      <c r="C3" s="1819"/>
      <c r="D3" s="1819"/>
      <c r="E3" s="1819"/>
      <c r="F3" s="1819"/>
      <c r="G3" s="1819"/>
      <c r="H3" s="1819"/>
      <c r="I3" s="1819"/>
      <c r="J3" s="1819"/>
      <c r="K3" s="1820"/>
    </row>
    <row r="4" spans="1:13" ht="14.1" customHeight="1">
      <c r="A4" s="1474" t="s">
        <v>5119</v>
      </c>
      <c r="B4" s="1474"/>
      <c r="C4" s="1474"/>
      <c r="D4" s="1474"/>
      <c r="E4" s="1474"/>
      <c r="F4" s="1474"/>
      <c r="G4" s="1474"/>
      <c r="H4" s="1474"/>
      <c r="I4" s="1474"/>
      <c r="J4" s="1474"/>
      <c r="K4" s="1203"/>
    </row>
    <row r="5" spans="1:13" ht="14.1" customHeight="1" thickBot="1">
      <c r="A5" s="1202"/>
      <c r="B5" s="1202"/>
      <c r="C5" s="1202"/>
      <c r="D5" s="1202"/>
      <c r="E5" s="1202"/>
      <c r="F5" s="1202"/>
      <c r="G5" s="1202"/>
      <c r="H5" s="1202"/>
      <c r="I5" s="1202"/>
      <c r="J5" s="1202"/>
      <c r="K5" s="1203"/>
    </row>
    <row r="6" spans="1:13" ht="14.1" customHeight="1" thickBot="1">
      <c r="A6" s="1508" t="s">
        <v>5113</v>
      </c>
      <c r="B6" s="1822" t="s">
        <v>5114</v>
      </c>
      <c r="C6" s="1823"/>
      <c r="D6" s="1824"/>
      <c r="E6" s="1508" t="s">
        <v>4047</v>
      </c>
      <c r="F6" s="1508" t="s">
        <v>360</v>
      </c>
      <c r="G6" s="1822" t="s">
        <v>31</v>
      </c>
      <c r="H6" s="1823"/>
      <c r="I6" s="1823"/>
      <c r="J6" s="1823"/>
      <c r="K6" s="1824"/>
    </row>
    <row r="7" spans="1:13" ht="14.1" customHeight="1" thickBot="1">
      <c r="A7" s="1821"/>
      <c r="B7" s="1508" t="s">
        <v>350</v>
      </c>
      <c r="C7" s="1508" t="s">
        <v>11</v>
      </c>
      <c r="D7" s="1827" t="s">
        <v>12</v>
      </c>
      <c r="E7" s="1821"/>
      <c r="F7" s="1821"/>
      <c r="G7" s="1508" t="s">
        <v>3897</v>
      </c>
      <c r="H7" s="1826" t="s">
        <v>1268</v>
      </c>
      <c r="I7" s="1826"/>
      <c r="J7" s="1826"/>
      <c r="K7" s="1508" t="s">
        <v>354</v>
      </c>
    </row>
    <row r="8" spans="1:13" ht="14.1" customHeight="1" thickBot="1">
      <c r="A8" s="1509"/>
      <c r="B8" s="1825"/>
      <c r="C8" s="1825"/>
      <c r="D8" s="1825"/>
      <c r="E8" s="1509"/>
      <c r="F8" s="1509"/>
      <c r="G8" s="1825"/>
      <c r="H8" s="564" t="s">
        <v>3</v>
      </c>
      <c r="I8" s="564" t="s">
        <v>3896</v>
      </c>
      <c r="J8" s="1110" t="s">
        <v>1818</v>
      </c>
      <c r="K8" s="1825"/>
    </row>
    <row r="9" spans="1:13" ht="14.1" customHeight="1">
      <c r="A9" s="1202"/>
      <c r="B9" s="1204"/>
      <c r="C9" s="1204"/>
      <c r="D9" s="1204"/>
      <c r="E9" s="1162"/>
    </row>
    <row r="10" spans="1:13" s="1208" customFormat="1" ht="14.1" customHeight="1">
      <c r="A10" s="1108" t="s">
        <v>1</v>
      </c>
      <c r="B10" s="1205">
        <v>17631579</v>
      </c>
      <c r="C10" s="1205">
        <v>8727358</v>
      </c>
      <c r="D10" s="1205">
        <v>8904221</v>
      </c>
      <c r="E10" s="1206">
        <v>242005</v>
      </c>
      <c r="F10" s="1206">
        <v>61446</v>
      </c>
      <c r="G10" s="1206">
        <v>99770</v>
      </c>
      <c r="H10" s="1207">
        <v>1692</v>
      </c>
      <c r="I10" s="1206">
        <v>1253</v>
      </c>
      <c r="J10" s="1206">
        <v>439</v>
      </c>
      <c r="K10" s="1206">
        <v>2090</v>
      </c>
    </row>
    <row r="11" spans="1:13" s="1208" customFormat="1" ht="14.1" customHeight="1">
      <c r="A11" s="1209" t="s">
        <v>1267</v>
      </c>
      <c r="B11" s="1210">
        <v>231034</v>
      </c>
      <c r="C11" s="1210">
        <v>116152</v>
      </c>
      <c r="D11" s="1210">
        <v>114882</v>
      </c>
      <c r="E11" s="1211">
        <v>3504</v>
      </c>
      <c r="F11" s="1211">
        <v>1001</v>
      </c>
      <c r="G11" s="1211">
        <v>1251</v>
      </c>
      <c r="H11" s="1207">
        <v>32</v>
      </c>
      <c r="I11" s="1211">
        <v>23</v>
      </c>
      <c r="J11" s="1211">
        <v>9</v>
      </c>
      <c r="K11" s="1211">
        <v>46</v>
      </c>
    </row>
    <row r="12" spans="1:13" s="1208" customFormat="1" ht="14.1" customHeight="1">
      <c r="A12" s="1209" t="s">
        <v>1266</v>
      </c>
      <c r="B12" s="1210">
        <v>228332</v>
      </c>
      <c r="C12" s="1210">
        <v>114443</v>
      </c>
      <c r="D12" s="1210">
        <v>113889</v>
      </c>
      <c r="E12" s="1211">
        <v>3488</v>
      </c>
      <c r="F12" s="1211">
        <v>998</v>
      </c>
      <c r="G12" s="1211">
        <v>1246</v>
      </c>
      <c r="H12" s="1207">
        <v>31</v>
      </c>
      <c r="I12" s="1211">
        <v>23</v>
      </c>
      <c r="J12" s="1211">
        <v>8</v>
      </c>
      <c r="K12" s="1211">
        <v>45</v>
      </c>
    </row>
    <row r="13" spans="1:13" ht="14.1" customHeight="1">
      <c r="A13" s="1190" t="s">
        <v>1265</v>
      </c>
      <c r="B13" s="1212">
        <v>227553</v>
      </c>
      <c r="C13" s="1212">
        <v>113977</v>
      </c>
      <c r="D13" s="1212">
        <v>113576</v>
      </c>
      <c r="E13" s="1213">
        <v>3487</v>
      </c>
      <c r="F13" s="1213">
        <v>996</v>
      </c>
      <c r="G13" s="1213">
        <v>1246</v>
      </c>
      <c r="H13" s="1207">
        <v>31</v>
      </c>
      <c r="I13" s="1213">
        <v>23</v>
      </c>
      <c r="J13" s="1213">
        <v>8</v>
      </c>
      <c r="K13" s="1213">
        <v>45</v>
      </c>
      <c r="M13" s="1208"/>
    </row>
    <row r="14" spans="1:13" ht="14.1" customHeight="1">
      <c r="A14" s="1190" t="s">
        <v>1264</v>
      </c>
      <c r="B14" s="1212">
        <v>779</v>
      </c>
      <c r="C14" s="1212">
        <v>466</v>
      </c>
      <c r="D14" s="1212">
        <v>313</v>
      </c>
      <c r="E14" s="1213">
        <v>1</v>
      </c>
      <c r="F14" s="1213">
        <v>2</v>
      </c>
      <c r="G14" s="1213">
        <v>0</v>
      </c>
      <c r="H14" s="1207">
        <v>0</v>
      </c>
      <c r="I14" s="1213">
        <v>0</v>
      </c>
      <c r="J14" s="1213">
        <v>0</v>
      </c>
      <c r="K14" s="1213">
        <v>0</v>
      </c>
      <c r="M14" s="1208"/>
    </row>
    <row r="15" spans="1:13" s="1208" customFormat="1" ht="14.1" customHeight="1">
      <c r="A15" s="1209" t="s">
        <v>1263</v>
      </c>
      <c r="B15" s="1210">
        <v>2702</v>
      </c>
      <c r="C15" s="1210">
        <v>1709</v>
      </c>
      <c r="D15" s="1210">
        <v>993</v>
      </c>
      <c r="E15" s="1211">
        <v>16</v>
      </c>
      <c r="F15" s="1211">
        <v>3</v>
      </c>
      <c r="G15" s="1211">
        <v>5</v>
      </c>
      <c r="H15" s="1207">
        <v>1</v>
      </c>
      <c r="I15" s="1211">
        <v>0</v>
      </c>
      <c r="J15" s="1211">
        <v>1</v>
      </c>
      <c r="K15" s="1211">
        <v>1</v>
      </c>
    </row>
    <row r="16" spans="1:13" ht="14.1" customHeight="1">
      <c r="A16" s="1190" t="s">
        <v>1262</v>
      </c>
      <c r="B16" s="1212">
        <v>2066</v>
      </c>
      <c r="C16" s="1212">
        <v>1364</v>
      </c>
      <c r="D16" s="1212">
        <v>702</v>
      </c>
      <c r="E16" s="1213">
        <v>12</v>
      </c>
      <c r="F16" s="1213">
        <v>1</v>
      </c>
      <c r="G16" s="1213">
        <v>4</v>
      </c>
      <c r="H16" s="1207">
        <v>1</v>
      </c>
      <c r="I16" s="1213">
        <v>0</v>
      </c>
      <c r="J16" s="1213">
        <v>1</v>
      </c>
      <c r="K16" s="1213">
        <v>1</v>
      </c>
      <c r="M16" s="1208"/>
    </row>
    <row r="17" spans="1:13" ht="14.1" customHeight="1">
      <c r="A17" s="1190" t="s">
        <v>1261</v>
      </c>
      <c r="B17" s="1212">
        <v>636</v>
      </c>
      <c r="C17" s="1212">
        <v>345</v>
      </c>
      <c r="D17" s="1212">
        <v>291</v>
      </c>
      <c r="E17" s="1213">
        <v>4</v>
      </c>
      <c r="F17" s="1213">
        <v>2</v>
      </c>
      <c r="G17" s="1213">
        <v>1</v>
      </c>
      <c r="H17" s="1207">
        <v>0</v>
      </c>
      <c r="I17" s="1213">
        <v>0</v>
      </c>
      <c r="J17" s="1213">
        <v>0</v>
      </c>
      <c r="K17" s="1213">
        <v>0</v>
      </c>
      <c r="M17" s="1208"/>
    </row>
    <row r="18" spans="1:13" s="1208" customFormat="1" ht="14.1" customHeight="1">
      <c r="A18" s="1209" t="s">
        <v>1260</v>
      </c>
      <c r="B18" s="1214">
        <v>320843</v>
      </c>
      <c r="C18" s="1214">
        <v>165863</v>
      </c>
      <c r="D18" s="1214">
        <v>154980</v>
      </c>
      <c r="E18" s="1211">
        <v>5766</v>
      </c>
      <c r="F18" s="1211">
        <v>1324</v>
      </c>
      <c r="G18" s="1211">
        <v>1448</v>
      </c>
      <c r="H18" s="1207">
        <v>34</v>
      </c>
      <c r="I18" s="1211">
        <v>23</v>
      </c>
      <c r="J18" s="1211">
        <v>11</v>
      </c>
      <c r="K18" s="1211">
        <v>33</v>
      </c>
    </row>
    <row r="19" spans="1:13" s="1208" customFormat="1" ht="14.1" customHeight="1">
      <c r="A19" s="1209" t="s">
        <v>1259</v>
      </c>
      <c r="B19" s="1210">
        <v>294859</v>
      </c>
      <c r="C19" s="1210">
        <v>149732</v>
      </c>
      <c r="D19" s="1210">
        <v>145127</v>
      </c>
      <c r="E19" s="1211">
        <v>5389</v>
      </c>
      <c r="F19" s="1211">
        <v>1218</v>
      </c>
      <c r="G19" s="1211">
        <v>1370</v>
      </c>
      <c r="H19" s="1207">
        <v>31</v>
      </c>
      <c r="I19" s="1211">
        <v>21</v>
      </c>
      <c r="J19" s="1211">
        <v>10</v>
      </c>
      <c r="K19" s="1211">
        <v>32</v>
      </c>
    </row>
    <row r="20" spans="1:13" ht="14.1" customHeight="1">
      <c r="A20" s="1190" t="s">
        <v>1258</v>
      </c>
      <c r="B20" s="1212">
        <v>194633</v>
      </c>
      <c r="C20" s="1212">
        <v>98972</v>
      </c>
      <c r="D20" s="1212">
        <v>95661</v>
      </c>
      <c r="E20" s="1213">
        <v>3395</v>
      </c>
      <c r="F20" s="1213">
        <v>822</v>
      </c>
      <c r="G20" s="1213">
        <v>1083</v>
      </c>
      <c r="H20" s="1207">
        <v>16</v>
      </c>
      <c r="I20" s="1213">
        <v>12</v>
      </c>
      <c r="J20" s="1213">
        <v>4</v>
      </c>
      <c r="K20" s="1213">
        <v>20</v>
      </c>
      <c r="M20" s="1208"/>
    </row>
    <row r="21" spans="1:13" ht="14.1" customHeight="1">
      <c r="A21" s="1190" t="s">
        <v>1257</v>
      </c>
      <c r="B21" s="1212">
        <v>100226</v>
      </c>
      <c r="C21" s="1212">
        <v>50760</v>
      </c>
      <c r="D21" s="1212">
        <v>49466</v>
      </c>
      <c r="E21" s="1213">
        <v>1994</v>
      </c>
      <c r="F21" s="1213">
        <v>396</v>
      </c>
      <c r="G21" s="1213">
        <v>287</v>
      </c>
      <c r="H21" s="1207">
        <v>15</v>
      </c>
      <c r="I21" s="1213">
        <v>9</v>
      </c>
      <c r="J21" s="1213">
        <v>6</v>
      </c>
      <c r="K21" s="1213">
        <v>12</v>
      </c>
      <c r="M21" s="1208"/>
    </row>
    <row r="22" spans="1:13" s="1208" customFormat="1" ht="14.1" customHeight="1">
      <c r="A22" s="1209" t="s">
        <v>1256</v>
      </c>
      <c r="B22" s="1210">
        <v>25984</v>
      </c>
      <c r="C22" s="1210">
        <v>16131</v>
      </c>
      <c r="D22" s="1210">
        <v>9853</v>
      </c>
      <c r="E22" s="1211">
        <v>377</v>
      </c>
      <c r="F22" s="1211">
        <v>106</v>
      </c>
      <c r="G22" s="1211">
        <v>78</v>
      </c>
      <c r="H22" s="1207">
        <v>3</v>
      </c>
      <c r="I22" s="1211">
        <v>2</v>
      </c>
      <c r="J22" s="1211">
        <v>1</v>
      </c>
      <c r="K22" s="1211">
        <v>1</v>
      </c>
    </row>
    <row r="23" spans="1:13" ht="14.1" customHeight="1">
      <c r="A23" s="1190" t="s">
        <v>4065</v>
      </c>
      <c r="B23" s="1212">
        <v>13496</v>
      </c>
      <c r="C23" s="1212">
        <v>8198</v>
      </c>
      <c r="D23" s="1212">
        <v>5298</v>
      </c>
      <c r="E23" s="1213">
        <v>249</v>
      </c>
      <c r="F23" s="1213">
        <v>76</v>
      </c>
      <c r="G23" s="1213">
        <v>41</v>
      </c>
      <c r="H23" s="1207">
        <v>3</v>
      </c>
      <c r="I23" s="1213">
        <v>2</v>
      </c>
      <c r="J23" s="1213">
        <v>1</v>
      </c>
      <c r="K23" s="1213">
        <v>1</v>
      </c>
      <c r="M23" s="1208"/>
    </row>
    <row r="24" spans="1:13" ht="14.1" customHeight="1">
      <c r="A24" s="1190" t="s">
        <v>1255</v>
      </c>
      <c r="B24" s="1212">
        <v>1295</v>
      </c>
      <c r="C24" s="1212">
        <v>697</v>
      </c>
      <c r="D24" s="1212">
        <v>598</v>
      </c>
      <c r="E24" s="1213">
        <v>18</v>
      </c>
      <c r="F24" s="1213">
        <v>2</v>
      </c>
      <c r="G24" s="1213">
        <v>5</v>
      </c>
      <c r="H24" s="1207">
        <v>0</v>
      </c>
      <c r="I24" s="1213">
        <v>0</v>
      </c>
      <c r="J24" s="1213">
        <v>0</v>
      </c>
      <c r="K24" s="1213">
        <v>0</v>
      </c>
      <c r="M24" s="1208"/>
    </row>
    <row r="25" spans="1:13" ht="14.1" customHeight="1">
      <c r="A25" s="1190" t="s">
        <v>1254</v>
      </c>
      <c r="B25" s="1212">
        <v>1691</v>
      </c>
      <c r="C25" s="1212">
        <v>927</v>
      </c>
      <c r="D25" s="1212">
        <v>764</v>
      </c>
      <c r="E25" s="1213">
        <v>1</v>
      </c>
      <c r="F25" s="1213">
        <v>0</v>
      </c>
      <c r="G25" s="1213">
        <v>1</v>
      </c>
      <c r="H25" s="1207">
        <v>0</v>
      </c>
      <c r="I25" s="1213">
        <v>0</v>
      </c>
      <c r="J25" s="1213">
        <v>0</v>
      </c>
      <c r="K25" s="1213">
        <v>0</v>
      </c>
      <c r="M25" s="1208"/>
    </row>
    <row r="26" spans="1:13" ht="14.1" customHeight="1">
      <c r="A26" s="1190" t="s">
        <v>1253</v>
      </c>
      <c r="B26" s="1212">
        <v>2897</v>
      </c>
      <c r="C26" s="1212">
        <v>1648</v>
      </c>
      <c r="D26" s="1212">
        <v>1249</v>
      </c>
      <c r="E26" s="1213">
        <v>40</v>
      </c>
      <c r="F26" s="1213">
        <v>9</v>
      </c>
      <c r="G26" s="1213">
        <v>15</v>
      </c>
      <c r="H26" s="1207">
        <v>0</v>
      </c>
      <c r="I26" s="1213">
        <v>0</v>
      </c>
      <c r="J26" s="1213">
        <v>0</v>
      </c>
      <c r="K26" s="1213">
        <v>0</v>
      </c>
      <c r="M26" s="1208"/>
    </row>
    <row r="27" spans="1:13" ht="14.1" customHeight="1">
      <c r="A27" s="1190" t="s">
        <v>1252</v>
      </c>
      <c r="B27" s="1212">
        <v>6605</v>
      </c>
      <c r="C27" s="1212">
        <v>4661</v>
      </c>
      <c r="D27" s="1212">
        <v>1944</v>
      </c>
      <c r="E27" s="1213">
        <v>69</v>
      </c>
      <c r="F27" s="1213">
        <v>19</v>
      </c>
      <c r="G27" s="1213">
        <v>16</v>
      </c>
      <c r="H27" s="1207">
        <v>0</v>
      </c>
      <c r="I27" s="1213">
        <v>0</v>
      </c>
      <c r="J27" s="1213">
        <v>0</v>
      </c>
      <c r="K27" s="1213">
        <v>0</v>
      </c>
      <c r="M27" s="1208"/>
    </row>
    <row r="28" spans="1:13" s="1208" customFormat="1" ht="14.1" customHeight="1">
      <c r="A28" s="1209" t="s">
        <v>1251</v>
      </c>
      <c r="B28" s="1210">
        <v>604025</v>
      </c>
      <c r="C28" s="1210">
        <v>316159</v>
      </c>
      <c r="D28" s="1210">
        <v>287866</v>
      </c>
      <c r="E28" s="1211">
        <v>9841</v>
      </c>
      <c r="F28" s="1211">
        <v>2715</v>
      </c>
      <c r="G28" s="1211">
        <v>2883</v>
      </c>
      <c r="H28" s="1207">
        <v>68</v>
      </c>
      <c r="I28" s="1211">
        <v>46</v>
      </c>
      <c r="J28" s="1211">
        <v>22</v>
      </c>
      <c r="K28" s="1211">
        <v>68</v>
      </c>
    </row>
    <row r="29" spans="1:13" s="1208" customFormat="1" ht="14.1" customHeight="1">
      <c r="A29" s="1209" t="s">
        <v>1250</v>
      </c>
      <c r="B29" s="1210">
        <v>393104</v>
      </c>
      <c r="C29" s="1210">
        <v>206178</v>
      </c>
      <c r="D29" s="1210">
        <v>186926</v>
      </c>
      <c r="E29" s="1211">
        <v>6330</v>
      </c>
      <c r="F29" s="1211">
        <v>1845</v>
      </c>
      <c r="G29" s="1211">
        <v>2021</v>
      </c>
      <c r="H29" s="1207">
        <v>44</v>
      </c>
      <c r="I29" s="1211">
        <v>30</v>
      </c>
      <c r="J29" s="1211">
        <v>14</v>
      </c>
      <c r="K29" s="1211">
        <v>41</v>
      </c>
    </row>
    <row r="30" spans="1:13" ht="14.1" customHeight="1">
      <c r="A30" s="1190" t="s">
        <v>32</v>
      </c>
      <c r="B30" s="1212">
        <v>366438</v>
      </c>
      <c r="C30" s="1212">
        <v>190898</v>
      </c>
      <c r="D30" s="1212">
        <v>175540</v>
      </c>
      <c r="E30" s="1213">
        <v>5999</v>
      </c>
      <c r="F30" s="1213">
        <v>1746</v>
      </c>
      <c r="G30" s="1213">
        <v>1901</v>
      </c>
      <c r="H30" s="1207">
        <v>41</v>
      </c>
      <c r="I30" s="1213">
        <v>27</v>
      </c>
      <c r="J30" s="1213">
        <v>14</v>
      </c>
      <c r="K30" s="1213">
        <v>40</v>
      </c>
      <c r="M30" s="1208"/>
    </row>
    <row r="31" spans="1:13" ht="14.1" customHeight="1">
      <c r="A31" s="1190" t="s">
        <v>1249</v>
      </c>
      <c r="B31" s="1212">
        <v>10875</v>
      </c>
      <c r="C31" s="1212">
        <v>5879</v>
      </c>
      <c r="D31" s="1212">
        <v>4996</v>
      </c>
      <c r="E31" s="1213">
        <v>153</v>
      </c>
      <c r="F31" s="1213">
        <v>50</v>
      </c>
      <c r="G31" s="1213">
        <v>55</v>
      </c>
      <c r="H31" s="1207">
        <v>2</v>
      </c>
      <c r="I31" s="1213">
        <v>2</v>
      </c>
      <c r="J31" s="1213">
        <v>0</v>
      </c>
      <c r="K31" s="1213">
        <v>1</v>
      </c>
      <c r="M31" s="1208"/>
    </row>
    <row r="32" spans="1:13" ht="14.1" customHeight="1">
      <c r="A32" s="1190" t="s">
        <v>1248</v>
      </c>
      <c r="B32" s="1212">
        <v>2984</v>
      </c>
      <c r="C32" s="1212">
        <v>2290</v>
      </c>
      <c r="D32" s="1212">
        <v>694</v>
      </c>
      <c r="E32" s="1213">
        <v>27</v>
      </c>
      <c r="F32" s="1213">
        <v>2</v>
      </c>
      <c r="G32" s="1213">
        <v>5</v>
      </c>
      <c r="H32" s="1207">
        <v>0</v>
      </c>
      <c r="I32" s="1213">
        <v>0</v>
      </c>
      <c r="J32" s="1213">
        <v>0</v>
      </c>
      <c r="K32" s="1213">
        <v>0</v>
      </c>
      <c r="M32" s="1208"/>
    </row>
    <row r="33" spans="1:13" ht="14.1" customHeight="1">
      <c r="A33" s="1190" t="s">
        <v>1247</v>
      </c>
      <c r="B33" s="1212">
        <v>12807</v>
      </c>
      <c r="C33" s="1212">
        <v>7111</v>
      </c>
      <c r="D33" s="1212">
        <v>5696</v>
      </c>
      <c r="E33" s="1213">
        <v>151</v>
      </c>
      <c r="F33" s="1213">
        <v>47</v>
      </c>
      <c r="G33" s="1213">
        <v>60</v>
      </c>
      <c r="H33" s="1207">
        <v>1</v>
      </c>
      <c r="I33" s="1213">
        <v>1</v>
      </c>
      <c r="J33" s="1213">
        <v>0</v>
      </c>
      <c r="K33" s="1213">
        <v>0</v>
      </c>
      <c r="M33" s="1208"/>
    </row>
    <row r="34" spans="1:13" s="1208" customFormat="1" ht="14.1" customHeight="1">
      <c r="A34" s="1209" t="s">
        <v>1246</v>
      </c>
      <c r="B34" s="1210">
        <v>178260</v>
      </c>
      <c r="C34" s="1210">
        <v>92940</v>
      </c>
      <c r="D34" s="1210">
        <v>85320</v>
      </c>
      <c r="E34" s="1211">
        <v>3051</v>
      </c>
      <c r="F34" s="1211">
        <v>750</v>
      </c>
      <c r="G34" s="1211">
        <v>662</v>
      </c>
      <c r="H34" s="1207">
        <v>20</v>
      </c>
      <c r="I34" s="1211">
        <v>14</v>
      </c>
      <c r="J34" s="1211">
        <v>6</v>
      </c>
      <c r="K34" s="1211">
        <v>24</v>
      </c>
    </row>
    <row r="35" spans="1:13" ht="14.1" customHeight="1">
      <c r="A35" s="1190" t="s">
        <v>1245</v>
      </c>
      <c r="B35" s="1212">
        <v>170937</v>
      </c>
      <c r="C35" s="1212">
        <v>88797</v>
      </c>
      <c r="D35" s="1212">
        <v>82140</v>
      </c>
      <c r="E35" s="1213">
        <v>2953</v>
      </c>
      <c r="F35" s="1213">
        <v>731</v>
      </c>
      <c r="G35" s="1213">
        <v>640</v>
      </c>
      <c r="H35" s="1207">
        <v>19</v>
      </c>
      <c r="I35" s="1213">
        <v>14</v>
      </c>
      <c r="J35" s="1213">
        <v>5</v>
      </c>
      <c r="K35" s="1213">
        <v>23</v>
      </c>
      <c r="M35" s="1208"/>
    </row>
    <row r="36" spans="1:13" ht="14.1" customHeight="1">
      <c r="A36" s="1190" t="s">
        <v>1244</v>
      </c>
      <c r="B36" s="1212">
        <v>313</v>
      </c>
      <c r="C36" s="1212">
        <v>209</v>
      </c>
      <c r="D36" s="1212">
        <v>104</v>
      </c>
      <c r="E36" s="1213">
        <v>0</v>
      </c>
      <c r="F36" s="1213">
        <v>0</v>
      </c>
      <c r="G36" s="1213">
        <v>1</v>
      </c>
      <c r="H36" s="1207">
        <v>0</v>
      </c>
      <c r="I36" s="1213">
        <v>0</v>
      </c>
      <c r="J36" s="1213">
        <v>0</v>
      </c>
      <c r="K36" s="1213">
        <v>0</v>
      </c>
      <c r="M36" s="1208"/>
    </row>
    <row r="37" spans="1:13" ht="14.1" customHeight="1">
      <c r="A37" s="1190" t="s">
        <v>1243</v>
      </c>
      <c r="B37" s="1212">
        <v>7010</v>
      </c>
      <c r="C37" s="1212">
        <v>3934</v>
      </c>
      <c r="D37" s="1212">
        <v>3076</v>
      </c>
      <c r="E37" s="1213">
        <v>98</v>
      </c>
      <c r="F37" s="1213">
        <v>19</v>
      </c>
      <c r="G37" s="1213">
        <v>21</v>
      </c>
      <c r="H37" s="1207">
        <v>1</v>
      </c>
      <c r="I37" s="1213">
        <v>0</v>
      </c>
      <c r="J37" s="1213">
        <v>1</v>
      </c>
      <c r="K37" s="1213">
        <v>1</v>
      </c>
      <c r="M37" s="1208"/>
    </row>
    <row r="38" spans="1:13" s="1208" customFormat="1" ht="14.1" customHeight="1">
      <c r="A38" s="1209" t="s">
        <v>1242</v>
      </c>
      <c r="B38" s="1210">
        <v>32661</v>
      </c>
      <c r="C38" s="1210">
        <v>17041</v>
      </c>
      <c r="D38" s="1210">
        <v>15620</v>
      </c>
      <c r="E38" s="1211">
        <v>460</v>
      </c>
      <c r="F38" s="1211">
        <v>120</v>
      </c>
      <c r="G38" s="1211">
        <v>200</v>
      </c>
      <c r="H38" s="1207">
        <v>4</v>
      </c>
      <c r="I38" s="1211">
        <v>2</v>
      </c>
      <c r="J38" s="1211">
        <v>2</v>
      </c>
      <c r="K38" s="1211">
        <v>3</v>
      </c>
    </row>
    <row r="39" spans="1:13" ht="14.1" customHeight="1">
      <c r="A39" s="1190" t="s">
        <v>1241</v>
      </c>
      <c r="B39" s="1212">
        <v>27155</v>
      </c>
      <c r="C39" s="1212">
        <v>13835</v>
      </c>
      <c r="D39" s="1212">
        <v>13320</v>
      </c>
      <c r="E39" s="1213">
        <v>392</v>
      </c>
      <c r="F39" s="1213">
        <v>104</v>
      </c>
      <c r="G39" s="1213">
        <v>193</v>
      </c>
      <c r="H39" s="1207">
        <v>4</v>
      </c>
      <c r="I39" s="1213">
        <v>2</v>
      </c>
      <c r="J39" s="1213">
        <v>2</v>
      </c>
      <c r="K39" s="1213">
        <v>3</v>
      </c>
      <c r="M39" s="1208"/>
    </row>
    <row r="40" spans="1:13" ht="14.1" customHeight="1">
      <c r="A40" s="1190" t="s">
        <v>1240</v>
      </c>
      <c r="B40" s="1212">
        <v>5506</v>
      </c>
      <c r="C40" s="1212">
        <v>3206</v>
      </c>
      <c r="D40" s="1212">
        <v>2300</v>
      </c>
      <c r="E40" s="1213">
        <v>68</v>
      </c>
      <c r="F40" s="1213">
        <v>16</v>
      </c>
      <c r="G40" s="1213">
        <v>7</v>
      </c>
      <c r="H40" s="1207">
        <v>0</v>
      </c>
      <c r="I40" s="1213">
        <v>0</v>
      </c>
      <c r="J40" s="1213">
        <v>0</v>
      </c>
      <c r="K40" s="1213">
        <v>0</v>
      </c>
      <c r="M40" s="1208"/>
    </row>
    <row r="41" spans="1:13" s="1208" customFormat="1" ht="14.1" customHeight="1">
      <c r="A41" s="1209" t="s">
        <v>1239</v>
      </c>
      <c r="B41" s="1210">
        <v>304035</v>
      </c>
      <c r="C41" s="1210">
        <v>156766</v>
      </c>
      <c r="D41" s="1210">
        <v>147269</v>
      </c>
      <c r="E41" s="1211">
        <v>4849</v>
      </c>
      <c r="F41" s="1211">
        <v>966</v>
      </c>
      <c r="G41" s="1211">
        <v>1454</v>
      </c>
      <c r="H41" s="1207">
        <v>39</v>
      </c>
      <c r="I41" s="1211">
        <v>32</v>
      </c>
      <c r="J41" s="1211">
        <v>7</v>
      </c>
      <c r="K41" s="1211">
        <v>29</v>
      </c>
    </row>
    <row r="42" spans="1:13" s="1208" customFormat="1" ht="14.1" customHeight="1">
      <c r="A42" s="1209" t="s">
        <v>1238</v>
      </c>
      <c r="B42" s="1210">
        <v>199185</v>
      </c>
      <c r="C42" s="1210">
        <v>103539</v>
      </c>
      <c r="D42" s="1210">
        <v>95646</v>
      </c>
      <c r="E42" s="1211">
        <v>3222</v>
      </c>
      <c r="F42" s="1211">
        <v>632</v>
      </c>
      <c r="G42" s="1211">
        <v>895</v>
      </c>
      <c r="H42" s="1207">
        <v>25</v>
      </c>
      <c r="I42" s="1211">
        <v>20</v>
      </c>
      <c r="J42" s="1211">
        <v>5</v>
      </c>
      <c r="K42" s="1211">
        <v>21</v>
      </c>
    </row>
    <row r="43" spans="1:13" ht="14.1" customHeight="1">
      <c r="A43" s="1190" t="s">
        <v>1237</v>
      </c>
      <c r="B43" s="1212">
        <v>165655</v>
      </c>
      <c r="C43" s="1212">
        <v>84902</v>
      </c>
      <c r="D43" s="1212">
        <v>80753</v>
      </c>
      <c r="E43" s="1213">
        <v>2783</v>
      </c>
      <c r="F43" s="1213">
        <v>558</v>
      </c>
      <c r="G43" s="1213">
        <v>762</v>
      </c>
      <c r="H43" s="1207">
        <v>20</v>
      </c>
      <c r="I43" s="1213">
        <v>15</v>
      </c>
      <c r="J43" s="1213">
        <v>5</v>
      </c>
      <c r="K43" s="1213">
        <v>18</v>
      </c>
      <c r="M43" s="1208"/>
    </row>
    <row r="44" spans="1:13" ht="14.1" customHeight="1">
      <c r="A44" s="1190" t="s">
        <v>1236</v>
      </c>
      <c r="B44" s="1212">
        <v>16984</v>
      </c>
      <c r="C44" s="1212">
        <v>9127</v>
      </c>
      <c r="D44" s="1212">
        <v>7857</v>
      </c>
      <c r="E44" s="1213">
        <v>244</v>
      </c>
      <c r="F44" s="1213">
        <v>43</v>
      </c>
      <c r="G44" s="1213">
        <v>70</v>
      </c>
      <c r="H44" s="1207">
        <v>2</v>
      </c>
      <c r="I44" s="1213">
        <v>2</v>
      </c>
      <c r="J44" s="1213">
        <v>0</v>
      </c>
      <c r="K44" s="1213">
        <v>3</v>
      </c>
      <c r="M44" s="1208"/>
    </row>
    <row r="45" spans="1:13" ht="14.1" customHeight="1">
      <c r="A45" s="1190" t="s">
        <v>1235</v>
      </c>
      <c r="B45" s="1212">
        <v>16546</v>
      </c>
      <c r="C45" s="1212">
        <v>9510</v>
      </c>
      <c r="D45" s="1212">
        <v>7036</v>
      </c>
      <c r="E45" s="1213">
        <v>195</v>
      </c>
      <c r="F45" s="1213">
        <v>31</v>
      </c>
      <c r="G45" s="1213">
        <v>63</v>
      </c>
      <c r="H45" s="1207">
        <v>3</v>
      </c>
      <c r="I45" s="1213">
        <v>3</v>
      </c>
      <c r="J45" s="1213">
        <v>0</v>
      </c>
      <c r="K45" s="1213">
        <v>0</v>
      </c>
      <c r="M45" s="1208"/>
    </row>
    <row r="46" spans="1:13" s="1208" customFormat="1" ht="14.1" customHeight="1">
      <c r="A46" s="1209" t="s">
        <v>1234</v>
      </c>
      <c r="B46" s="1210">
        <v>29567</v>
      </c>
      <c r="C46" s="1210">
        <v>15603</v>
      </c>
      <c r="D46" s="1210">
        <v>13964</v>
      </c>
      <c r="E46" s="1211">
        <v>449</v>
      </c>
      <c r="F46" s="1211">
        <v>130</v>
      </c>
      <c r="G46" s="1211">
        <v>128</v>
      </c>
      <c r="H46" s="1207">
        <v>3</v>
      </c>
      <c r="I46" s="1211">
        <v>2</v>
      </c>
      <c r="J46" s="1211">
        <v>1</v>
      </c>
      <c r="K46" s="1211">
        <v>5</v>
      </c>
    </row>
    <row r="47" spans="1:13" ht="14.1" customHeight="1">
      <c r="A47" s="1190" t="s">
        <v>1233</v>
      </c>
      <c r="B47" s="1212">
        <v>13770</v>
      </c>
      <c r="C47" s="1212">
        <v>7167</v>
      </c>
      <c r="D47" s="1212">
        <v>6603</v>
      </c>
      <c r="E47" s="1213">
        <v>197</v>
      </c>
      <c r="F47" s="1213">
        <v>49</v>
      </c>
      <c r="G47" s="1213">
        <v>80</v>
      </c>
      <c r="H47" s="1207">
        <v>0</v>
      </c>
      <c r="I47" s="1213">
        <v>0</v>
      </c>
      <c r="J47" s="1213">
        <v>0</v>
      </c>
      <c r="K47" s="1213">
        <v>1</v>
      </c>
      <c r="M47" s="1208"/>
    </row>
    <row r="48" spans="1:13" ht="14.1" customHeight="1">
      <c r="A48" s="1190" t="s">
        <v>1232</v>
      </c>
      <c r="B48" s="1212">
        <v>15797</v>
      </c>
      <c r="C48" s="1212">
        <v>8436</v>
      </c>
      <c r="D48" s="1212">
        <v>7361</v>
      </c>
      <c r="E48" s="1213">
        <v>252</v>
      </c>
      <c r="F48" s="1213">
        <v>81</v>
      </c>
      <c r="G48" s="1213">
        <v>48</v>
      </c>
      <c r="H48" s="1207">
        <v>3</v>
      </c>
      <c r="I48" s="1213">
        <v>2</v>
      </c>
      <c r="J48" s="1213">
        <v>1</v>
      </c>
      <c r="K48" s="1213">
        <v>4</v>
      </c>
      <c r="M48" s="1208"/>
    </row>
    <row r="49" spans="1:13" s="1208" customFormat="1" ht="14.1" customHeight="1">
      <c r="A49" s="1209" t="s">
        <v>1231</v>
      </c>
      <c r="B49" s="1210">
        <v>75283</v>
      </c>
      <c r="C49" s="1210">
        <v>37624</v>
      </c>
      <c r="D49" s="1210">
        <v>37659</v>
      </c>
      <c r="E49" s="1211">
        <v>1178</v>
      </c>
      <c r="F49" s="1211">
        <v>204</v>
      </c>
      <c r="G49" s="1211">
        <v>431</v>
      </c>
      <c r="H49" s="1207">
        <v>11</v>
      </c>
      <c r="I49" s="1211">
        <v>10</v>
      </c>
      <c r="J49" s="1211">
        <v>1</v>
      </c>
      <c r="K49" s="1211">
        <v>3</v>
      </c>
    </row>
    <row r="50" spans="1:13" ht="14.1" customHeight="1">
      <c r="A50" s="1190" t="s">
        <v>1230</v>
      </c>
      <c r="B50" s="1212">
        <v>52551</v>
      </c>
      <c r="C50" s="1212">
        <v>25873</v>
      </c>
      <c r="D50" s="1212">
        <v>26678</v>
      </c>
      <c r="E50" s="1213">
        <v>837</v>
      </c>
      <c r="F50" s="1213">
        <v>151</v>
      </c>
      <c r="G50" s="1213">
        <v>296</v>
      </c>
      <c r="H50" s="1207">
        <v>10</v>
      </c>
      <c r="I50" s="1213">
        <v>9</v>
      </c>
      <c r="J50" s="1213">
        <v>1</v>
      </c>
      <c r="K50" s="1213">
        <v>2</v>
      </c>
      <c r="M50" s="1208"/>
    </row>
    <row r="51" spans="1:13" ht="14.1" customHeight="1">
      <c r="A51" s="1190" t="s">
        <v>1229</v>
      </c>
      <c r="B51" s="1212">
        <v>6076</v>
      </c>
      <c r="C51" s="1212">
        <v>3377</v>
      </c>
      <c r="D51" s="1212">
        <v>2699</v>
      </c>
      <c r="E51" s="1213">
        <v>66</v>
      </c>
      <c r="F51" s="1213">
        <v>9</v>
      </c>
      <c r="G51" s="1213">
        <v>33</v>
      </c>
      <c r="H51" s="1207">
        <v>0</v>
      </c>
      <c r="I51" s="1213">
        <v>0</v>
      </c>
      <c r="J51" s="1213">
        <v>0</v>
      </c>
      <c r="K51" s="1213">
        <v>0</v>
      </c>
      <c r="M51" s="1208"/>
    </row>
    <row r="52" spans="1:13" ht="14.1" customHeight="1">
      <c r="A52" s="1190" t="s">
        <v>1228</v>
      </c>
      <c r="B52" s="1212">
        <v>6737</v>
      </c>
      <c r="C52" s="1212">
        <v>3344</v>
      </c>
      <c r="D52" s="1212">
        <v>3393</v>
      </c>
      <c r="E52" s="1213">
        <v>114</v>
      </c>
      <c r="F52" s="1213">
        <v>14</v>
      </c>
      <c r="G52" s="1213">
        <v>47</v>
      </c>
      <c r="H52" s="1207">
        <v>1</v>
      </c>
      <c r="I52" s="1213">
        <v>1</v>
      </c>
      <c r="J52" s="1213">
        <v>0</v>
      </c>
      <c r="K52" s="1213">
        <v>0</v>
      </c>
      <c r="M52" s="1208"/>
    </row>
    <row r="53" spans="1:13" ht="14.1" customHeight="1">
      <c r="A53" s="1190" t="s">
        <v>1227</v>
      </c>
      <c r="B53" s="1212">
        <v>9919</v>
      </c>
      <c r="C53" s="1212">
        <v>5030</v>
      </c>
      <c r="D53" s="1212">
        <v>4889</v>
      </c>
      <c r="E53" s="1213">
        <v>161</v>
      </c>
      <c r="F53" s="1213">
        <v>30</v>
      </c>
      <c r="G53" s="1213">
        <v>55</v>
      </c>
      <c r="H53" s="1207">
        <v>0</v>
      </c>
      <c r="I53" s="1213">
        <v>0</v>
      </c>
      <c r="J53" s="1213">
        <v>0</v>
      </c>
      <c r="K53" s="1213">
        <v>1</v>
      </c>
      <c r="M53" s="1208"/>
    </row>
    <row r="54" spans="1:13" ht="14.1" customHeight="1">
      <c r="A54" s="1209" t="s">
        <v>1226</v>
      </c>
      <c r="B54" s="1210">
        <v>747250</v>
      </c>
      <c r="C54" s="1210">
        <v>370146</v>
      </c>
      <c r="D54" s="1210">
        <v>377104</v>
      </c>
      <c r="E54" s="1211">
        <v>11343</v>
      </c>
      <c r="F54" s="1211">
        <v>2111</v>
      </c>
      <c r="G54" s="1211">
        <v>4081</v>
      </c>
      <c r="H54" s="1207">
        <v>91</v>
      </c>
      <c r="I54" s="1211">
        <v>70</v>
      </c>
      <c r="J54" s="1211">
        <v>21</v>
      </c>
      <c r="K54" s="1211">
        <v>83</v>
      </c>
      <c r="M54" s="1208"/>
    </row>
    <row r="55" spans="1:13" s="1208" customFormat="1" ht="14.1" customHeight="1">
      <c r="A55" s="1209" t="s">
        <v>1225</v>
      </c>
      <c r="B55" s="1210">
        <v>476053</v>
      </c>
      <c r="C55" s="1210">
        <v>234641</v>
      </c>
      <c r="D55" s="1210">
        <v>241412</v>
      </c>
      <c r="E55" s="1211">
        <v>7645</v>
      </c>
      <c r="F55" s="1211">
        <v>1543</v>
      </c>
      <c r="G55" s="1211">
        <v>2511</v>
      </c>
      <c r="H55" s="1207">
        <v>62</v>
      </c>
      <c r="I55" s="1211">
        <v>49</v>
      </c>
      <c r="J55" s="1211">
        <v>13</v>
      </c>
      <c r="K55" s="1211">
        <v>46</v>
      </c>
    </row>
    <row r="56" spans="1:13" ht="14.1" customHeight="1">
      <c r="A56" s="1190" t="s">
        <v>1224</v>
      </c>
      <c r="B56" s="1212">
        <v>208426</v>
      </c>
      <c r="C56" s="1212">
        <v>102472</v>
      </c>
      <c r="D56" s="1212">
        <v>105954</v>
      </c>
      <c r="E56" s="1213">
        <v>3387</v>
      </c>
      <c r="F56" s="1213">
        <v>711</v>
      </c>
      <c r="G56" s="1213">
        <v>1136</v>
      </c>
      <c r="H56" s="1207">
        <v>36</v>
      </c>
      <c r="I56" s="1213">
        <v>26</v>
      </c>
      <c r="J56" s="1213">
        <v>10</v>
      </c>
      <c r="K56" s="1213">
        <v>24</v>
      </c>
      <c r="M56" s="1208"/>
    </row>
    <row r="57" spans="1:13" ht="14.1" customHeight="1">
      <c r="A57" s="1190" t="s">
        <v>33</v>
      </c>
      <c r="B57" s="1212">
        <v>220935</v>
      </c>
      <c r="C57" s="1212">
        <v>107927</v>
      </c>
      <c r="D57" s="1212">
        <v>113008</v>
      </c>
      <c r="E57" s="1213">
        <v>3606</v>
      </c>
      <c r="F57" s="1213">
        <v>726</v>
      </c>
      <c r="G57" s="1213">
        <v>1120</v>
      </c>
      <c r="H57" s="1207">
        <v>23</v>
      </c>
      <c r="I57" s="1213">
        <v>21</v>
      </c>
      <c r="J57" s="1213">
        <v>2</v>
      </c>
      <c r="K57" s="1213">
        <v>15</v>
      </c>
      <c r="M57" s="1208"/>
    </row>
    <row r="58" spans="1:13" ht="14.1" customHeight="1">
      <c r="A58" s="1190" t="s">
        <v>1223</v>
      </c>
      <c r="B58" s="1212">
        <v>11287</v>
      </c>
      <c r="C58" s="1212">
        <v>5636</v>
      </c>
      <c r="D58" s="1212">
        <v>5651</v>
      </c>
      <c r="E58" s="1213">
        <v>163</v>
      </c>
      <c r="F58" s="1213">
        <v>24</v>
      </c>
      <c r="G58" s="1213">
        <v>79</v>
      </c>
      <c r="H58" s="1207">
        <v>0</v>
      </c>
      <c r="I58" s="1213">
        <v>0</v>
      </c>
      <c r="J58" s="1213">
        <v>0</v>
      </c>
      <c r="K58" s="1213">
        <v>4</v>
      </c>
      <c r="M58" s="1208"/>
    </row>
    <row r="59" spans="1:13" ht="14.1" customHeight="1">
      <c r="A59" s="1190" t="s">
        <v>1222</v>
      </c>
      <c r="B59" s="1212">
        <v>4497</v>
      </c>
      <c r="C59" s="1212">
        <v>2671</v>
      </c>
      <c r="D59" s="1212">
        <v>1826</v>
      </c>
      <c r="E59" s="1213">
        <v>59</v>
      </c>
      <c r="F59" s="1213">
        <v>10</v>
      </c>
      <c r="G59" s="1213">
        <v>26</v>
      </c>
      <c r="H59" s="1207">
        <v>2</v>
      </c>
      <c r="I59" s="1213">
        <v>2</v>
      </c>
      <c r="J59" s="1213">
        <v>0</v>
      </c>
      <c r="K59" s="1213">
        <v>0</v>
      </c>
      <c r="M59" s="1208"/>
    </row>
    <row r="60" spans="1:13" ht="14.1" customHeight="1">
      <c r="A60" s="1190" t="s">
        <v>1221</v>
      </c>
      <c r="B60" s="1212">
        <v>4476</v>
      </c>
      <c r="C60" s="1212">
        <v>2332</v>
      </c>
      <c r="D60" s="1212">
        <v>2144</v>
      </c>
      <c r="E60" s="1213">
        <v>59</v>
      </c>
      <c r="F60" s="1213">
        <v>10</v>
      </c>
      <c r="G60" s="1213">
        <v>25</v>
      </c>
      <c r="H60" s="1207">
        <v>0</v>
      </c>
      <c r="I60" s="1213">
        <v>0</v>
      </c>
      <c r="J60" s="1213">
        <v>0</v>
      </c>
      <c r="K60" s="1213">
        <v>0</v>
      </c>
      <c r="M60" s="1208"/>
    </row>
    <row r="61" spans="1:13" ht="14.1" customHeight="1">
      <c r="A61" s="1190" t="s">
        <v>1220</v>
      </c>
      <c r="B61" s="1212">
        <v>26432</v>
      </c>
      <c r="C61" s="1212">
        <v>13603</v>
      </c>
      <c r="D61" s="1212">
        <v>12829</v>
      </c>
      <c r="E61" s="1213">
        <v>371</v>
      </c>
      <c r="F61" s="1213">
        <v>62</v>
      </c>
      <c r="G61" s="1213">
        <v>125</v>
      </c>
      <c r="H61" s="1207">
        <v>1</v>
      </c>
      <c r="I61" s="1213">
        <v>0</v>
      </c>
      <c r="J61" s="1213">
        <v>1</v>
      </c>
      <c r="K61" s="1213">
        <v>3</v>
      </c>
      <c r="M61" s="1208"/>
    </row>
    <row r="62" spans="1:13" s="1208" customFormat="1" ht="14.1" customHeight="1">
      <c r="A62" s="1209" t="s">
        <v>1219</v>
      </c>
      <c r="B62" s="1210">
        <v>89420</v>
      </c>
      <c r="C62" s="1210">
        <v>45474</v>
      </c>
      <c r="D62" s="1210">
        <v>43946</v>
      </c>
      <c r="E62" s="1211">
        <v>1114</v>
      </c>
      <c r="F62" s="1211">
        <v>218</v>
      </c>
      <c r="G62" s="1211">
        <v>513</v>
      </c>
      <c r="H62" s="1207">
        <v>12</v>
      </c>
      <c r="I62" s="1211">
        <v>6</v>
      </c>
      <c r="J62" s="1211">
        <v>6</v>
      </c>
      <c r="K62" s="1211">
        <v>8</v>
      </c>
    </row>
    <row r="63" spans="1:13" ht="14.1" customHeight="1">
      <c r="A63" s="1190" t="s">
        <v>1218</v>
      </c>
      <c r="B63" s="1212">
        <v>32663</v>
      </c>
      <c r="C63" s="1212">
        <v>16065</v>
      </c>
      <c r="D63" s="1212">
        <v>16598</v>
      </c>
      <c r="E63" s="1213">
        <v>383</v>
      </c>
      <c r="F63" s="1213">
        <v>84</v>
      </c>
      <c r="G63" s="1213">
        <v>209</v>
      </c>
      <c r="H63" s="1207">
        <v>5</v>
      </c>
      <c r="I63" s="1213">
        <v>2</v>
      </c>
      <c r="J63" s="1213">
        <v>3</v>
      </c>
      <c r="K63" s="1213">
        <v>7</v>
      </c>
      <c r="M63" s="1208"/>
    </row>
    <row r="64" spans="1:13" ht="14.1" customHeight="1">
      <c r="A64" s="1190" t="s">
        <v>1217</v>
      </c>
      <c r="B64" s="1212">
        <v>9897</v>
      </c>
      <c r="C64" s="1212">
        <v>5075</v>
      </c>
      <c r="D64" s="1212">
        <v>4822</v>
      </c>
      <c r="E64" s="1213">
        <v>90</v>
      </c>
      <c r="F64" s="1213">
        <v>12</v>
      </c>
      <c r="G64" s="1213">
        <v>74</v>
      </c>
      <c r="H64" s="1207">
        <v>0</v>
      </c>
      <c r="I64" s="1213">
        <v>0</v>
      </c>
      <c r="J64" s="1213">
        <v>0</v>
      </c>
      <c r="K64" s="1213">
        <v>0</v>
      </c>
      <c r="M64" s="1208"/>
    </row>
    <row r="65" spans="1:13" ht="14.1" customHeight="1">
      <c r="A65" s="1190" t="s">
        <v>1216</v>
      </c>
      <c r="B65" s="1212">
        <v>19826</v>
      </c>
      <c r="C65" s="1212">
        <v>10108</v>
      </c>
      <c r="D65" s="1212">
        <v>9718</v>
      </c>
      <c r="E65" s="1213">
        <v>291</v>
      </c>
      <c r="F65" s="1213">
        <v>45</v>
      </c>
      <c r="G65" s="1213">
        <v>80</v>
      </c>
      <c r="H65" s="1207">
        <v>2</v>
      </c>
      <c r="I65" s="1213">
        <v>0</v>
      </c>
      <c r="J65" s="1213">
        <v>2</v>
      </c>
      <c r="K65" s="1213">
        <v>0</v>
      </c>
      <c r="M65" s="1208"/>
    </row>
    <row r="66" spans="1:13" ht="14.1" customHeight="1">
      <c r="A66" s="1190" t="s">
        <v>1215</v>
      </c>
      <c r="B66" s="1212">
        <v>27034</v>
      </c>
      <c r="C66" s="1212">
        <v>14226</v>
      </c>
      <c r="D66" s="1212">
        <v>12808</v>
      </c>
      <c r="E66" s="1213">
        <v>350</v>
      </c>
      <c r="F66" s="1213">
        <v>77</v>
      </c>
      <c r="G66" s="1213">
        <v>150</v>
      </c>
      <c r="H66" s="1207">
        <v>5</v>
      </c>
      <c r="I66" s="1213">
        <v>4</v>
      </c>
      <c r="J66" s="1213">
        <v>1</v>
      </c>
      <c r="K66" s="1213">
        <v>1</v>
      </c>
      <c r="M66" s="1208"/>
    </row>
    <row r="67" spans="1:13" s="1208" customFormat="1" ht="14.1" customHeight="1">
      <c r="A67" s="1209" t="s">
        <v>1214</v>
      </c>
      <c r="B67" s="1210">
        <v>181777</v>
      </c>
      <c r="C67" s="1210">
        <v>90031</v>
      </c>
      <c r="D67" s="1210">
        <v>91746</v>
      </c>
      <c r="E67" s="1211">
        <v>2584</v>
      </c>
      <c r="F67" s="1211">
        <v>350</v>
      </c>
      <c r="G67" s="1211">
        <v>1057</v>
      </c>
      <c r="H67" s="1207">
        <v>17</v>
      </c>
      <c r="I67" s="1211">
        <v>15</v>
      </c>
      <c r="J67" s="1211">
        <v>2</v>
      </c>
      <c r="K67" s="1211">
        <v>29</v>
      </c>
    </row>
    <row r="68" spans="1:13" ht="14.1" customHeight="1">
      <c r="A68" s="1190" t="s">
        <v>1213</v>
      </c>
      <c r="B68" s="1212">
        <v>117533</v>
      </c>
      <c r="C68" s="1212">
        <v>57522</v>
      </c>
      <c r="D68" s="1212">
        <v>60011</v>
      </c>
      <c r="E68" s="1213">
        <v>1759</v>
      </c>
      <c r="F68" s="1213">
        <v>245</v>
      </c>
      <c r="G68" s="1213">
        <v>655</v>
      </c>
      <c r="H68" s="1207">
        <v>11</v>
      </c>
      <c r="I68" s="1213">
        <v>10</v>
      </c>
      <c r="J68" s="1213">
        <v>1</v>
      </c>
      <c r="K68" s="1213">
        <v>21</v>
      </c>
      <c r="M68" s="1208"/>
    </row>
    <row r="69" spans="1:13" ht="14.1" customHeight="1">
      <c r="A69" s="1190" t="s">
        <v>1212</v>
      </c>
      <c r="B69" s="1212">
        <v>15107</v>
      </c>
      <c r="C69" s="1212">
        <v>7549</v>
      </c>
      <c r="D69" s="1212">
        <v>7558</v>
      </c>
      <c r="E69" s="1213">
        <v>147</v>
      </c>
      <c r="F69" s="1213">
        <v>19</v>
      </c>
      <c r="G69" s="1213">
        <v>116</v>
      </c>
      <c r="H69" s="1207">
        <v>1</v>
      </c>
      <c r="I69" s="1213">
        <v>0</v>
      </c>
      <c r="J69" s="1213">
        <v>1</v>
      </c>
      <c r="K69" s="1213">
        <v>2</v>
      </c>
      <c r="M69" s="1208"/>
    </row>
    <row r="70" spans="1:13" ht="14.1" customHeight="1">
      <c r="A70" s="1190" t="s">
        <v>1211</v>
      </c>
      <c r="B70" s="1212">
        <v>33466</v>
      </c>
      <c r="C70" s="1212">
        <v>16915</v>
      </c>
      <c r="D70" s="1212">
        <v>16551</v>
      </c>
      <c r="E70" s="1213">
        <v>487</v>
      </c>
      <c r="F70" s="1213">
        <v>55</v>
      </c>
      <c r="G70" s="1213">
        <v>181</v>
      </c>
      <c r="H70" s="1207">
        <v>5</v>
      </c>
      <c r="I70" s="1213">
        <v>5</v>
      </c>
      <c r="J70" s="1213">
        <v>0</v>
      </c>
      <c r="K70" s="1213">
        <v>4</v>
      </c>
      <c r="M70" s="1208"/>
    </row>
    <row r="71" spans="1:13" ht="14.1" customHeight="1">
      <c r="A71" s="1190" t="s">
        <v>1210</v>
      </c>
      <c r="B71" s="1212">
        <v>10674</v>
      </c>
      <c r="C71" s="1212">
        <v>5428</v>
      </c>
      <c r="D71" s="1212">
        <v>5246</v>
      </c>
      <c r="E71" s="1213">
        <v>146</v>
      </c>
      <c r="F71" s="1213">
        <v>19</v>
      </c>
      <c r="G71" s="1213">
        <v>68</v>
      </c>
      <c r="H71" s="1207">
        <v>0</v>
      </c>
      <c r="I71" s="1213">
        <v>0</v>
      </c>
      <c r="J71" s="1213">
        <v>0</v>
      </c>
      <c r="K71" s="1213">
        <v>1</v>
      </c>
      <c r="M71" s="1208"/>
    </row>
    <row r="72" spans="1:13" ht="14.1" customHeight="1">
      <c r="A72" s="1190" t="s">
        <v>5115</v>
      </c>
      <c r="B72" s="1212">
        <v>4997</v>
      </c>
      <c r="C72" s="1212">
        <v>2617</v>
      </c>
      <c r="D72" s="1212">
        <v>2380</v>
      </c>
      <c r="E72" s="1213">
        <v>45</v>
      </c>
      <c r="F72" s="1213">
        <v>12</v>
      </c>
      <c r="G72" s="1213">
        <v>37</v>
      </c>
      <c r="H72" s="1207">
        <v>0</v>
      </c>
      <c r="I72" s="1213">
        <v>0</v>
      </c>
      <c r="J72" s="1213">
        <v>0</v>
      </c>
      <c r="K72" s="1213">
        <v>1</v>
      </c>
      <c r="M72" s="1208"/>
    </row>
    <row r="73" spans="1:13" s="1208" customFormat="1" ht="14.1" customHeight="1">
      <c r="A73" s="1209" t="s">
        <v>1208</v>
      </c>
      <c r="B73" s="1210">
        <v>1790564</v>
      </c>
      <c r="C73" s="1210">
        <v>879403</v>
      </c>
      <c r="D73" s="1210">
        <v>911161</v>
      </c>
      <c r="E73" s="1211">
        <v>23127</v>
      </c>
      <c r="F73" s="1211">
        <v>6660</v>
      </c>
      <c r="G73" s="1211">
        <v>11762</v>
      </c>
      <c r="H73" s="1207">
        <v>156</v>
      </c>
      <c r="I73" s="1211">
        <v>116</v>
      </c>
      <c r="J73" s="1211">
        <v>40</v>
      </c>
      <c r="K73" s="1211">
        <v>161</v>
      </c>
    </row>
    <row r="74" spans="1:13" s="1208" customFormat="1" ht="14.1" customHeight="1">
      <c r="A74" s="1209" t="s">
        <v>1207</v>
      </c>
      <c r="B74" s="1210">
        <v>733078</v>
      </c>
      <c r="C74" s="1210">
        <v>357842</v>
      </c>
      <c r="D74" s="1210">
        <v>375236</v>
      </c>
      <c r="E74" s="1211">
        <v>9358</v>
      </c>
      <c r="F74" s="1211">
        <v>2968</v>
      </c>
      <c r="G74" s="1211">
        <v>5150</v>
      </c>
      <c r="H74" s="1207">
        <v>67</v>
      </c>
      <c r="I74" s="1211">
        <v>52</v>
      </c>
      <c r="J74" s="1211">
        <v>15</v>
      </c>
      <c r="K74" s="1211">
        <v>69</v>
      </c>
    </row>
    <row r="75" spans="1:13" ht="14.1" customHeight="1">
      <c r="A75" s="1190" t="s">
        <v>34</v>
      </c>
      <c r="B75" s="1212">
        <v>294589</v>
      </c>
      <c r="C75" s="1212">
        <v>144691</v>
      </c>
      <c r="D75" s="1212">
        <v>149898</v>
      </c>
      <c r="E75" s="1213">
        <v>3922</v>
      </c>
      <c r="F75" s="1213">
        <v>1170</v>
      </c>
      <c r="G75" s="1213">
        <v>2123</v>
      </c>
      <c r="H75" s="1207">
        <v>27</v>
      </c>
      <c r="I75" s="1213">
        <v>20</v>
      </c>
      <c r="J75" s="1213">
        <v>7</v>
      </c>
      <c r="K75" s="1213">
        <v>20</v>
      </c>
      <c r="M75" s="1208"/>
    </row>
    <row r="76" spans="1:13" ht="14.1" customHeight="1">
      <c r="A76" s="1190" t="s">
        <v>1206</v>
      </c>
      <c r="B76" s="1212">
        <v>27834</v>
      </c>
      <c r="C76" s="1212">
        <v>14186</v>
      </c>
      <c r="D76" s="1212">
        <v>13648</v>
      </c>
      <c r="E76" s="1213">
        <v>353</v>
      </c>
      <c r="F76" s="1213">
        <v>91</v>
      </c>
      <c r="G76" s="1213">
        <v>148</v>
      </c>
      <c r="H76" s="1207">
        <v>0</v>
      </c>
      <c r="I76" s="1213">
        <v>0</v>
      </c>
      <c r="J76" s="1213">
        <v>0</v>
      </c>
      <c r="K76" s="1213">
        <v>0</v>
      </c>
      <c r="M76" s="1208"/>
    </row>
    <row r="77" spans="1:13" ht="14.1" customHeight="1">
      <c r="A77" s="1190" t="s">
        <v>1205</v>
      </c>
      <c r="B77" s="1212">
        <v>46124</v>
      </c>
      <c r="C77" s="1212">
        <v>22845</v>
      </c>
      <c r="D77" s="1212">
        <v>23279</v>
      </c>
      <c r="E77" s="1213">
        <v>463</v>
      </c>
      <c r="F77" s="1213">
        <v>151</v>
      </c>
      <c r="G77" s="1213">
        <v>208</v>
      </c>
      <c r="H77" s="1207">
        <v>2</v>
      </c>
      <c r="I77" s="1213">
        <v>2</v>
      </c>
      <c r="J77" s="1213">
        <v>0</v>
      </c>
      <c r="K77" s="1213">
        <v>4</v>
      </c>
      <c r="M77" s="1208"/>
    </row>
    <row r="78" spans="1:13" ht="14.1" customHeight="1">
      <c r="A78" s="1190" t="s">
        <v>1204</v>
      </c>
      <c r="B78" s="1212">
        <v>836</v>
      </c>
      <c r="C78" s="1212">
        <v>430</v>
      </c>
      <c r="D78" s="1212">
        <v>406</v>
      </c>
      <c r="E78" s="1213">
        <v>12</v>
      </c>
      <c r="F78" s="1213">
        <v>7</v>
      </c>
      <c r="G78" s="1213">
        <v>3</v>
      </c>
      <c r="H78" s="1207">
        <v>0</v>
      </c>
      <c r="I78" s="1213">
        <v>0</v>
      </c>
      <c r="J78" s="1213">
        <v>0</v>
      </c>
      <c r="K78" s="1213">
        <v>0</v>
      </c>
      <c r="M78" s="1208"/>
    </row>
    <row r="79" spans="1:13" ht="14.1" customHeight="1">
      <c r="A79" s="1190" t="s">
        <v>1203</v>
      </c>
      <c r="B79" s="1212">
        <v>17046</v>
      </c>
      <c r="C79" s="1212">
        <v>8740</v>
      </c>
      <c r="D79" s="1212">
        <v>8306</v>
      </c>
      <c r="E79" s="1213">
        <v>208</v>
      </c>
      <c r="F79" s="1213">
        <v>59</v>
      </c>
      <c r="G79" s="1213">
        <v>114</v>
      </c>
      <c r="H79" s="1207">
        <v>2</v>
      </c>
      <c r="I79" s="1213">
        <v>2</v>
      </c>
      <c r="J79" s="1213">
        <v>0</v>
      </c>
      <c r="K79" s="1213">
        <v>1</v>
      </c>
      <c r="M79" s="1208"/>
    </row>
    <row r="80" spans="1:13" ht="14.1" customHeight="1">
      <c r="A80" s="1190" t="s">
        <v>1202</v>
      </c>
      <c r="B80" s="1212">
        <v>26742</v>
      </c>
      <c r="C80" s="1212">
        <v>13131</v>
      </c>
      <c r="D80" s="1212">
        <v>13611</v>
      </c>
      <c r="E80" s="1213">
        <v>384</v>
      </c>
      <c r="F80" s="1213">
        <v>90</v>
      </c>
      <c r="G80" s="1213">
        <v>166</v>
      </c>
      <c r="H80" s="1207">
        <v>2</v>
      </c>
      <c r="I80" s="1213">
        <v>2</v>
      </c>
      <c r="J80" s="1213">
        <v>0</v>
      </c>
      <c r="K80" s="1213">
        <v>2</v>
      </c>
      <c r="M80" s="1208"/>
    </row>
    <row r="81" spans="1:13" ht="14.1" customHeight="1">
      <c r="A81" s="1190" t="s">
        <v>1201</v>
      </c>
      <c r="B81" s="1212">
        <v>319907</v>
      </c>
      <c r="C81" s="1212">
        <v>153819</v>
      </c>
      <c r="D81" s="1212">
        <v>166088</v>
      </c>
      <c r="E81" s="1213">
        <v>4016</v>
      </c>
      <c r="F81" s="1213">
        <v>1400</v>
      </c>
      <c r="G81" s="1213">
        <v>2388</v>
      </c>
      <c r="H81" s="1207">
        <v>34</v>
      </c>
      <c r="I81" s="1213">
        <v>26</v>
      </c>
      <c r="J81" s="1213">
        <v>8</v>
      </c>
      <c r="K81" s="1213">
        <v>42</v>
      </c>
      <c r="M81" s="1208"/>
    </row>
    <row r="82" spans="1:13" s="1208" customFormat="1" ht="14.1" customHeight="1">
      <c r="A82" s="1209" t="s">
        <v>1200</v>
      </c>
      <c r="B82" s="1210">
        <v>5925</v>
      </c>
      <c r="C82" s="1210">
        <v>3108</v>
      </c>
      <c r="D82" s="1210">
        <v>2817</v>
      </c>
      <c r="E82" s="1211">
        <v>96</v>
      </c>
      <c r="F82" s="1211">
        <v>26</v>
      </c>
      <c r="G82" s="1211">
        <v>23</v>
      </c>
      <c r="H82" s="1207">
        <v>0</v>
      </c>
      <c r="I82" s="1211">
        <v>0</v>
      </c>
      <c r="J82" s="1211">
        <v>0</v>
      </c>
      <c r="K82" s="1211">
        <v>1</v>
      </c>
    </row>
    <row r="83" spans="1:13" ht="14.1" customHeight="1">
      <c r="A83" s="1190" t="s">
        <v>1199</v>
      </c>
      <c r="B83" s="1212">
        <v>5925</v>
      </c>
      <c r="C83" s="1212">
        <v>3108</v>
      </c>
      <c r="D83" s="1212">
        <v>2817</v>
      </c>
      <c r="E83" s="1213">
        <v>96</v>
      </c>
      <c r="F83" s="1213">
        <v>26</v>
      </c>
      <c r="G83" s="1213">
        <v>23</v>
      </c>
      <c r="H83" s="1207">
        <v>0</v>
      </c>
      <c r="I83" s="1213">
        <v>0</v>
      </c>
      <c r="J83" s="1213">
        <v>0</v>
      </c>
      <c r="K83" s="1213">
        <v>1</v>
      </c>
      <c r="M83" s="1208"/>
    </row>
    <row r="84" spans="1:13" s="1208" customFormat="1" ht="14.1" customHeight="1">
      <c r="A84" s="1209" t="s">
        <v>1198</v>
      </c>
      <c r="B84" s="1210">
        <v>108766</v>
      </c>
      <c r="C84" s="1210">
        <v>55016</v>
      </c>
      <c r="D84" s="1210">
        <v>53750</v>
      </c>
      <c r="E84" s="1211">
        <v>1532</v>
      </c>
      <c r="F84" s="1211">
        <v>432</v>
      </c>
      <c r="G84" s="1211">
        <v>541</v>
      </c>
      <c r="H84" s="1207">
        <v>8</v>
      </c>
      <c r="I84" s="1211">
        <v>6</v>
      </c>
      <c r="J84" s="1211">
        <v>2</v>
      </c>
      <c r="K84" s="1211">
        <v>14</v>
      </c>
    </row>
    <row r="85" spans="1:13" ht="14.1" customHeight="1">
      <c r="A85" s="1190" t="s">
        <v>1197</v>
      </c>
      <c r="B85" s="1212">
        <v>67265</v>
      </c>
      <c r="C85" s="1212">
        <v>33810</v>
      </c>
      <c r="D85" s="1212">
        <v>33455</v>
      </c>
      <c r="E85" s="1213">
        <v>951</v>
      </c>
      <c r="F85" s="1213">
        <v>282</v>
      </c>
      <c r="G85" s="1213">
        <v>347</v>
      </c>
      <c r="H85" s="1207">
        <v>5</v>
      </c>
      <c r="I85" s="1213">
        <v>4</v>
      </c>
      <c r="J85" s="1213">
        <v>1</v>
      </c>
      <c r="K85" s="1213">
        <v>12</v>
      </c>
      <c r="M85" s="1208"/>
    </row>
    <row r="86" spans="1:13" ht="14.1" customHeight="1">
      <c r="A86" s="1190" t="s">
        <v>1196</v>
      </c>
      <c r="B86" s="1212">
        <v>13802</v>
      </c>
      <c r="C86" s="1212">
        <v>7064</v>
      </c>
      <c r="D86" s="1212">
        <v>6738</v>
      </c>
      <c r="E86" s="1213">
        <v>167</v>
      </c>
      <c r="F86" s="1213">
        <v>48</v>
      </c>
      <c r="G86" s="1213">
        <v>53</v>
      </c>
      <c r="H86" s="1207">
        <v>0</v>
      </c>
      <c r="I86" s="1213">
        <v>0</v>
      </c>
      <c r="J86" s="1213">
        <v>0</v>
      </c>
      <c r="K86" s="1213">
        <v>0</v>
      </c>
      <c r="M86" s="1208"/>
    </row>
    <row r="87" spans="1:13" ht="14.1" customHeight="1">
      <c r="A87" s="1190" t="s">
        <v>1195</v>
      </c>
      <c r="B87" s="1212">
        <v>9783</v>
      </c>
      <c r="C87" s="1212">
        <v>5031</v>
      </c>
      <c r="D87" s="1212">
        <v>4752</v>
      </c>
      <c r="E87" s="1213">
        <v>144</v>
      </c>
      <c r="F87" s="1213">
        <v>39</v>
      </c>
      <c r="G87" s="1213">
        <v>47</v>
      </c>
      <c r="H87" s="1207">
        <v>1</v>
      </c>
      <c r="I87" s="1213">
        <v>1</v>
      </c>
      <c r="J87" s="1213">
        <v>0</v>
      </c>
      <c r="K87" s="1213">
        <v>0</v>
      </c>
      <c r="M87" s="1208"/>
    </row>
    <row r="88" spans="1:13" ht="14.1" customHeight="1">
      <c r="A88" s="1190" t="s">
        <v>1194</v>
      </c>
      <c r="B88" s="1212">
        <v>17916</v>
      </c>
      <c r="C88" s="1212">
        <v>9111</v>
      </c>
      <c r="D88" s="1212">
        <v>8805</v>
      </c>
      <c r="E88" s="1213">
        <v>270</v>
      </c>
      <c r="F88" s="1213">
        <v>63</v>
      </c>
      <c r="G88" s="1213">
        <v>94</v>
      </c>
      <c r="H88" s="1207">
        <v>2</v>
      </c>
      <c r="I88" s="1213">
        <v>1</v>
      </c>
      <c r="J88" s="1213">
        <v>1</v>
      </c>
      <c r="K88" s="1213">
        <v>2</v>
      </c>
      <c r="M88" s="1208"/>
    </row>
    <row r="89" spans="1:13" s="1208" customFormat="1" ht="14.1" customHeight="1">
      <c r="A89" s="1209" t="s">
        <v>1193</v>
      </c>
      <c r="B89" s="1210">
        <v>75536</v>
      </c>
      <c r="C89" s="1210">
        <v>38276</v>
      </c>
      <c r="D89" s="1210">
        <v>37260</v>
      </c>
      <c r="E89" s="1211">
        <v>995</v>
      </c>
      <c r="F89" s="1211">
        <v>236</v>
      </c>
      <c r="G89" s="1211">
        <v>479</v>
      </c>
      <c r="H89" s="1207">
        <v>7</v>
      </c>
      <c r="I89" s="1211">
        <v>5</v>
      </c>
      <c r="J89" s="1211">
        <v>2</v>
      </c>
      <c r="K89" s="1211">
        <v>5</v>
      </c>
    </row>
    <row r="90" spans="1:13" ht="14.1" customHeight="1">
      <c r="A90" s="1190" t="s">
        <v>1192</v>
      </c>
      <c r="B90" s="1212">
        <v>33829</v>
      </c>
      <c r="C90" s="1212">
        <v>17121</v>
      </c>
      <c r="D90" s="1212">
        <v>16708</v>
      </c>
      <c r="E90" s="1213">
        <v>485</v>
      </c>
      <c r="F90" s="1213">
        <v>113</v>
      </c>
      <c r="G90" s="1213">
        <v>216</v>
      </c>
      <c r="H90" s="1207">
        <v>3</v>
      </c>
      <c r="I90" s="1213">
        <v>1</v>
      </c>
      <c r="J90" s="1213">
        <v>2</v>
      </c>
      <c r="K90" s="1213">
        <v>1</v>
      </c>
      <c r="M90" s="1208"/>
    </row>
    <row r="91" spans="1:13" ht="14.1" customHeight="1">
      <c r="A91" s="1190" t="s">
        <v>1191</v>
      </c>
      <c r="B91" s="1212">
        <v>20079</v>
      </c>
      <c r="C91" s="1212">
        <v>10087</v>
      </c>
      <c r="D91" s="1212">
        <v>9992</v>
      </c>
      <c r="E91" s="1213">
        <v>253</v>
      </c>
      <c r="F91" s="1213">
        <v>59</v>
      </c>
      <c r="G91" s="1213">
        <v>127</v>
      </c>
      <c r="H91" s="1207">
        <v>1</v>
      </c>
      <c r="I91" s="1213">
        <v>1</v>
      </c>
      <c r="J91" s="1213">
        <v>0</v>
      </c>
      <c r="K91" s="1213">
        <v>1</v>
      </c>
      <c r="M91" s="1208"/>
    </row>
    <row r="92" spans="1:13" ht="14.1" customHeight="1">
      <c r="A92" s="1190" t="s">
        <v>1190</v>
      </c>
      <c r="B92" s="1212">
        <v>5201</v>
      </c>
      <c r="C92" s="1212">
        <v>2682</v>
      </c>
      <c r="D92" s="1212">
        <v>2519</v>
      </c>
      <c r="E92" s="1213">
        <v>56</v>
      </c>
      <c r="F92" s="1213">
        <v>23</v>
      </c>
      <c r="G92" s="1213">
        <v>37</v>
      </c>
      <c r="H92" s="1207">
        <v>0</v>
      </c>
      <c r="I92" s="1213">
        <v>0</v>
      </c>
      <c r="J92" s="1213">
        <v>0</v>
      </c>
      <c r="K92" s="1213">
        <v>0</v>
      </c>
      <c r="M92" s="1208"/>
    </row>
    <row r="93" spans="1:13" ht="14.1" customHeight="1">
      <c r="A93" s="1190" t="s">
        <v>1189</v>
      </c>
      <c r="B93" s="1212">
        <v>10261</v>
      </c>
      <c r="C93" s="1212">
        <v>5217</v>
      </c>
      <c r="D93" s="1212">
        <v>5044</v>
      </c>
      <c r="E93" s="1213">
        <v>118</v>
      </c>
      <c r="F93" s="1213">
        <v>26</v>
      </c>
      <c r="G93" s="1213">
        <v>59</v>
      </c>
      <c r="H93" s="1207">
        <v>1</v>
      </c>
      <c r="I93" s="1213">
        <v>1</v>
      </c>
      <c r="J93" s="1213">
        <v>0</v>
      </c>
      <c r="K93" s="1213">
        <v>2</v>
      </c>
      <c r="M93" s="1208"/>
    </row>
    <row r="94" spans="1:13" ht="14.1" customHeight="1">
      <c r="A94" s="1190" t="s">
        <v>1188</v>
      </c>
      <c r="B94" s="1212">
        <v>6166</v>
      </c>
      <c r="C94" s="1212">
        <v>3169</v>
      </c>
      <c r="D94" s="1212">
        <v>2997</v>
      </c>
      <c r="E94" s="1213">
        <v>83</v>
      </c>
      <c r="F94" s="1213">
        <v>15</v>
      </c>
      <c r="G94" s="1213">
        <v>40</v>
      </c>
      <c r="H94" s="1207">
        <v>2</v>
      </c>
      <c r="I94" s="1213">
        <v>2</v>
      </c>
      <c r="J94" s="1213">
        <v>0</v>
      </c>
      <c r="K94" s="1213">
        <v>1</v>
      </c>
      <c r="M94" s="1208"/>
    </row>
    <row r="95" spans="1:13" s="1208" customFormat="1" ht="14.1" customHeight="1">
      <c r="A95" s="1209" t="s">
        <v>1187</v>
      </c>
      <c r="B95" s="1210">
        <v>205581</v>
      </c>
      <c r="C95" s="1210">
        <v>101188</v>
      </c>
      <c r="D95" s="1210">
        <v>104393</v>
      </c>
      <c r="E95" s="1211">
        <v>2690</v>
      </c>
      <c r="F95" s="1211">
        <v>692</v>
      </c>
      <c r="G95" s="1211">
        <v>1263</v>
      </c>
      <c r="H95" s="1207">
        <v>20</v>
      </c>
      <c r="I95" s="1211">
        <v>16</v>
      </c>
      <c r="J95" s="1211">
        <v>4</v>
      </c>
      <c r="K95" s="1211">
        <v>17</v>
      </c>
    </row>
    <row r="96" spans="1:13" ht="14.1" customHeight="1">
      <c r="A96" s="1190" t="s">
        <v>1186</v>
      </c>
      <c r="B96" s="1212">
        <v>91327</v>
      </c>
      <c r="C96" s="1212">
        <v>44665</v>
      </c>
      <c r="D96" s="1212">
        <v>46662</v>
      </c>
      <c r="E96" s="1213">
        <v>1158</v>
      </c>
      <c r="F96" s="1213">
        <v>305</v>
      </c>
      <c r="G96" s="1213">
        <v>608</v>
      </c>
      <c r="H96" s="1207">
        <v>6</v>
      </c>
      <c r="I96" s="1213">
        <v>5</v>
      </c>
      <c r="J96" s="1213">
        <v>1</v>
      </c>
      <c r="K96" s="1213">
        <v>8</v>
      </c>
      <c r="M96" s="1208"/>
    </row>
    <row r="97" spans="1:13" ht="14.1" customHeight="1">
      <c r="A97" s="1190" t="s">
        <v>1185</v>
      </c>
      <c r="B97" s="1212">
        <v>54613</v>
      </c>
      <c r="C97" s="1212">
        <v>26666</v>
      </c>
      <c r="D97" s="1212">
        <v>27947</v>
      </c>
      <c r="E97" s="1213">
        <v>681</v>
      </c>
      <c r="F97" s="1213">
        <v>172</v>
      </c>
      <c r="G97" s="1213">
        <v>326</v>
      </c>
      <c r="H97" s="1207">
        <v>5</v>
      </c>
      <c r="I97" s="1213">
        <v>4</v>
      </c>
      <c r="J97" s="1213">
        <v>1</v>
      </c>
      <c r="K97" s="1213">
        <v>4</v>
      </c>
      <c r="M97" s="1208"/>
    </row>
    <row r="98" spans="1:13" ht="14.1" customHeight="1">
      <c r="A98" s="1190" t="s">
        <v>1184</v>
      </c>
      <c r="B98" s="1212">
        <v>17870</v>
      </c>
      <c r="C98" s="1212">
        <v>9044</v>
      </c>
      <c r="D98" s="1212">
        <v>8826</v>
      </c>
      <c r="E98" s="1213">
        <v>249</v>
      </c>
      <c r="F98" s="1213">
        <v>58</v>
      </c>
      <c r="G98" s="1213">
        <v>95</v>
      </c>
      <c r="H98" s="1207">
        <v>3</v>
      </c>
      <c r="I98" s="1213">
        <v>3</v>
      </c>
      <c r="J98" s="1213">
        <v>0</v>
      </c>
      <c r="K98" s="1213">
        <v>3</v>
      </c>
      <c r="M98" s="1208"/>
    </row>
    <row r="99" spans="1:13" ht="14.1" customHeight="1">
      <c r="A99" s="1190" t="s">
        <v>1183</v>
      </c>
      <c r="B99" s="1212">
        <v>18153</v>
      </c>
      <c r="C99" s="1212">
        <v>8977</v>
      </c>
      <c r="D99" s="1212">
        <v>9176</v>
      </c>
      <c r="E99" s="1213">
        <v>284</v>
      </c>
      <c r="F99" s="1213">
        <v>75</v>
      </c>
      <c r="G99" s="1213">
        <v>96</v>
      </c>
      <c r="H99" s="1207">
        <v>4</v>
      </c>
      <c r="I99" s="1213">
        <v>3</v>
      </c>
      <c r="J99" s="1213">
        <v>1</v>
      </c>
      <c r="K99" s="1213">
        <v>0</v>
      </c>
      <c r="M99" s="1208"/>
    </row>
    <row r="100" spans="1:13" ht="14.1" customHeight="1">
      <c r="A100" s="1190" t="s">
        <v>1182</v>
      </c>
      <c r="B100" s="1212">
        <v>23618</v>
      </c>
      <c r="C100" s="1212">
        <v>11836</v>
      </c>
      <c r="D100" s="1212">
        <v>11782</v>
      </c>
      <c r="E100" s="1213">
        <v>318</v>
      </c>
      <c r="F100" s="1213">
        <v>82</v>
      </c>
      <c r="G100" s="1213">
        <v>138</v>
      </c>
      <c r="H100" s="1207">
        <v>2</v>
      </c>
      <c r="I100" s="1213">
        <v>1</v>
      </c>
      <c r="J100" s="1213">
        <v>1</v>
      </c>
      <c r="K100" s="1213">
        <v>2</v>
      </c>
      <c r="M100" s="1208"/>
    </row>
    <row r="101" spans="1:13" s="1208" customFormat="1" ht="14.1" customHeight="1">
      <c r="A101" s="1209" t="s">
        <v>1181</v>
      </c>
      <c r="B101" s="1210">
        <v>157248</v>
      </c>
      <c r="C101" s="1210">
        <v>77928</v>
      </c>
      <c r="D101" s="1210">
        <v>79320</v>
      </c>
      <c r="E101" s="1211">
        <v>2021</v>
      </c>
      <c r="F101" s="1211">
        <v>520</v>
      </c>
      <c r="G101" s="1211">
        <v>1042</v>
      </c>
      <c r="H101" s="1207">
        <v>11</v>
      </c>
      <c r="I101" s="1211">
        <v>4</v>
      </c>
      <c r="J101" s="1211">
        <v>7</v>
      </c>
      <c r="K101" s="1211">
        <v>15</v>
      </c>
    </row>
    <row r="102" spans="1:13" ht="14.1" customHeight="1">
      <c r="A102" s="1190" t="s">
        <v>1180</v>
      </c>
      <c r="B102" s="1212">
        <v>95941</v>
      </c>
      <c r="C102" s="1212">
        <v>47060</v>
      </c>
      <c r="D102" s="1212">
        <v>48881</v>
      </c>
      <c r="E102" s="1213">
        <v>1345</v>
      </c>
      <c r="F102" s="1213">
        <v>326</v>
      </c>
      <c r="G102" s="1213">
        <v>644</v>
      </c>
      <c r="H102" s="1207">
        <v>9</v>
      </c>
      <c r="I102" s="1213">
        <v>2</v>
      </c>
      <c r="J102" s="1213">
        <v>7</v>
      </c>
      <c r="K102" s="1213">
        <v>13</v>
      </c>
      <c r="M102" s="1208"/>
    </row>
    <row r="103" spans="1:13" ht="14.1" customHeight="1">
      <c r="A103" s="1190" t="s">
        <v>1179</v>
      </c>
      <c r="B103" s="1212">
        <v>10246</v>
      </c>
      <c r="C103" s="1212">
        <v>5203</v>
      </c>
      <c r="D103" s="1212">
        <v>5043</v>
      </c>
      <c r="E103" s="1213">
        <v>135</v>
      </c>
      <c r="F103" s="1213">
        <v>36</v>
      </c>
      <c r="G103" s="1213">
        <v>74</v>
      </c>
      <c r="H103" s="1207">
        <v>0</v>
      </c>
      <c r="I103" s="1213">
        <v>0</v>
      </c>
      <c r="J103" s="1213">
        <v>0</v>
      </c>
      <c r="K103" s="1213">
        <v>0</v>
      </c>
      <c r="M103" s="1208"/>
    </row>
    <row r="104" spans="1:13" ht="14.1" customHeight="1">
      <c r="A104" s="1190" t="s">
        <v>1178</v>
      </c>
      <c r="B104" s="1212">
        <v>19839</v>
      </c>
      <c r="C104" s="1212">
        <v>9704</v>
      </c>
      <c r="D104" s="1212">
        <v>10135</v>
      </c>
      <c r="E104" s="1213">
        <v>229</v>
      </c>
      <c r="F104" s="1213">
        <v>61</v>
      </c>
      <c r="G104" s="1213">
        <v>150</v>
      </c>
      <c r="H104" s="1207">
        <v>0</v>
      </c>
      <c r="I104" s="1213">
        <v>0</v>
      </c>
      <c r="J104" s="1213">
        <v>0</v>
      </c>
      <c r="K104" s="1213">
        <v>2</v>
      </c>
      <c r="M104" s="1208"/>
    </row>
    <row r="105" spans="1:13" ht="14.1" customHeight="1">
      <c r="A105" s="1190" t="s">
        <v>1177</v>
      </c>
      <c r="B105" s="1212">
        <v>12548</v>
      </c>
      <c r="C105" s="1212">
        <v>6399</v>
      </c>
      <c r="D105" s="1212">
        <v>6149</v>
      </c>
      <c r="E105" s="1213">
        <v>112</v>
      </c>
      <c r="F105" s="1213">
        <v>35</v>
      </c>
      <c r="G105" s="1213">
        <v>68</v>
      </c>
      <c r="H105" s="1207">
        <v>0</v>
      </c>
      <c r="I105" s="1213">
        <v>0</v>
      </c>
      <c r="J105" s="1213">
        <v>0</v>
      </c>
      <c r="K105" s="1213">
        <v>0</v>
      </c>
      <c r="M105" s="1208"/>
    </row>
    <row r="106" spans="1:13" ht="14.1" customHeight="1">
      <c r="A106" s="1190" t="s">
        <v>1176</v>
      </c>
      <c r="B106" s="1212">
        <v>9625</v>
      </c>
      <c r="C106" s="1212">
        <v>4949</v>
      </c>
      <c r="D106" s="1212">
        <v>4676</v>
      </c>
      <c r="E106" s="1213">
        <v>95</v>
      </c>
      <c r="F106" s="1213">
        <v>25</v>
      </c>
      <c r="G106" s="1213">
        <v>55</v>
      </c>
      <c r="H106" s="1207">
        <v>1</v>
      </c>
      <c r="I106" s="1213">
        <v>1</v>
      </c>
      <c r="J106" s="1213">
        <v>0</v>
      </c>
      <c r="K106" s="1213">
        <v>0</v>
      </c>
      <c r="M106" s="1208"/>
    </row>
    <row r="107" spans="1:13" ht="14.1" customHeight="1">
      <c r="A107" s="1190" t="s">
        <v>1175</v>
      </c>
      <c r="B107" s="1212">
        <v>9049</v>
      </c>
      <c r="C107" s="1212">
        <v>4613</v>
      </c>
      <c r="D107" s="1212">
        <v>4436</v>
      </c>
      <c r="E107" s="1213">
        <v>105</v>
      </c>
      <c r="F107" s="1213">
        <v>37</v>
      </c>
      <c r="G107" s="1213">
        <v>51</v>
      </c>
      <c r="H107" s="1207">
        <v>1</v>
      </c>
      <c r="I107" s="1213">
        <v>1</v>
      </c>
      <c r="J107" s="1213">
        <v>0</v>
      </c>
      <c r="K107" s="1213">
        <v>0</v>
      </c>
      <c r="M107" s="1208"/>
    </row>
    <row r="108" spans="1:13" s="1208" customFormat="1" ht="14.1" customHeight="1">
      <c r="A108" s="1209" t="s">
        <v>1174</v>
      </c>
      <c r="B108" s="1210">
        <v>149727</v>
      </c>
      <c r="C108" s="1210">
        <v>74145</v>
      </c>
      <c r="D108" s="1210">
        <v>75582</v>
      </c>
      <c r="E108" s="1211">
        <v>2185</v>
      </c>
      <c r="F108" s="1211">
        <v>416</v>
      </c>
      <c r="G108" s="1211">
        <v>942</v>
      </c>
      <c r="H108" s="1207">
        <v>15</v>
      </c>
      <c r="I108" s="1211">
        <v>11</v>
      </c>
      <c r="J108" s="1211">
        <v>4</v>
      </c>
      <c r="K108" s="1211">
        <v>16</v>
      </c>
    </row>
    <row r="109" spans="1:13" ht="14.1" customHeight="1">
      <c r="A109" s="1190" t="s">
        <v>1173</v>
      </c>
      <c r="B109" s="1212">
        <v>72793</v>
      </c>
      <c r="C109" s="1212">
        <v>35391</v>
      </c>
      <c r="D109" s="1212">
        <v>37402</v>
      </c>
      <c r="E109" s="1213">
        <v>1108</v>
      </c>
      <c r="F109" s="1213">
        <v>241</v>
      </c>
      <c r="G109" s="1213">
        <v>468</v>
      </c>
      <c r="H109" s="1207">
        <v>10</v>
      </c>
      <c r="I109" s="1213">
        <v>7</v>
      </c>
      <c r="J109" s="1213">
        <v>3</v>
      </c>
      <c r="K109" s="1213">
        <v>5</v>
      </c>
      <c r="M109" s="1208"/>
    </row>
    <row r="110" spans="1:13" ht="14.1" customHeight="1">
      <c r="A110" s="1190" t="s">
        <v>1172</v>
      </c>
      <c r="B110" s="1212">
        <v>13766</v>
      </c>
      <c r="C110" s="1212">
        <v>7023</v>
      </c>
      <c r="D110" s="1212">
        <v>6743</v>
      </c>
      <c r="E110" s="1213">
        <v>194</v>
      </c>
      <c r="F110" s="1213">
        <v>32</v>
      </c>
      <c r="G110" s="1213">
        <v>83</v>
      </c>
      <c r="H110" s="1207">
        <v>1</v>
      </c>
      <c r="I110" s="1213">
        <v>0</v>
      </c>
      <c r="J110" s="1213">
        <v>1</v>
      </c>
      <c r="K110" s="1213">
        <v>3</v>
      </c>
      <c r="M110" s="1208"/>
    </row>
    <row r="111" spans="1:13" ht="14.1" customHeight="1">
      <c r="A111" s="1190" t="s">
        <v>1171</v>
      </c>
      <c r="B111" s="1212">
        <v>24358</v>
      </c>
      <c r="C111" s="1212">
        <v>12195</v>
      </c>
      <c r="D111" s="1212">
        <v>12163</v>
      </c>
      <c r="E111" s="1213">
        <v>375</v>
      </c>
      <c r="F111" s="1213">
        <v>58</v>
      </c>
      <c r="G111" s="1213">
        <v>154</v>
      </c>
      <c r="H111" s="1207">
        <v>1</v>
      </c>
      <c r="I111" s="1213">
        <v>1</v>
      </c>
      <c r="J111" s="1213">
        <v>0</v>
      </c>
      <c r="K111" s="1213">
        <v>3</v>
      </c>
      <c r="M111" s="1208"/>
    </row>
    <row r="112" spans="1:13" ht="14.1" customHeight="1">
      <c r="A112" s="1190" t="s">
        <v>1170</v>
      </c>
      <c r="B112" s="1212">
        <v>7277</v>
      </c>
      <c r="C112" s="1212">
        <v>3656</v>
      </c>
      <c r="D112" s="1212">
        <v>3621</v>
      </c>
      <c r="E112" s="1213">
        <v>88</v>
      </c>
      <c r="F112" s="1213">
        <v>14</v>
      </c>
      <c r="G112" s="1213">
        <v>34</v>
      </c>
      <c r="H112" s="1207">
        <v>1</v>
      </c>
      <c r="I112" s="1213">
        <v>1</v>
      </c>
      <c r="J112" s="1213">
        <v>0</v>
      </c>
      <c r="K112" s="1213">
        <v>1</v>
      </c>
      <c r="M112" s="1208"/>
    </row>
    <row r="113" spans="1:13" ht="14.1" customHeight="1">
      <c r="A113" s="1190" t="s">
        <v>1169</v>
      </c>
      <c r="B113" s="1212">
        <v>16225</v>
      </c>
      <c r="C113" s="1212">
        <v>8199</v>
      </c>
      <c r="D113" s="1212">
        <v>8026</v>
      </c>
      <c r="E113" s="1213">
        <v>208</v>
      </c>
      <c r="F113" s="1213">
        <v>40</v>
      </c>
      <c r="G113" s="1213">
        <v>125</v>
      </c>
      <c r="H113" s="1207">
        <v>2</v>
      </c>
      <c r="I113" s="1213">
        <v>2</v>
      </c>
      <c r="J113" s="1213">
        <v>0</v>
      </c>
      <c r="K113" s="1213">
        <v>2</v>
      </c>
      <c r="M113" s="1208"/>
    </row>
    <row r="114" spans="1:13" ht="14.1" customHeight="1">
      <c r="A114" s="1190" t="s">
        <v>1168</v>
      </c>
      <c r="B114" s="1212">
        <v>15308</v>
      </c>
      <c r="C114" s="1212">
        <v>7681</v>
      </c>
      <c r="D114" s="1212">
        <v>7627</v>
      </c>
      <c r="E114" s="1213">
        <v>212</v>
      </c>
      <c r="F114" s="1213">
        <v>31</v>
      </c>
      <c r="G114" s="1213">
        <v>78</v>
      </c>
      <c r="H114" s="1207">
        <v>0</v>
      </c>
      <c r="I114" s="1213">
        <v>0</v>
      </c>
      <c r="J114" s="1213">
        <v>0</v>
      </c>
      <c r="K114" s="1213">
        <v>2</v>
      </c>
      <c r="M114" s="1208"/>
    </row>
    <row r="115" spans="1:13" s="1208" customFormat="1" ht="14.1" customHeight="1">
      <c r="A115" s="1209" t="s">
        <v>1167</v>
      </c>
      <c r="B115" s="1210">
        <v>354703</v>
      </c>
      <c r="C115" s="1210">
        <v>171900</v>
      </c>
      <c r="D115" s="1210">
        <v>182803</v>
      </c>
      <c r="E115" s="1211">
        <v>4250</v>
      </c>
      <c r="F115" s="1211">
        <v>1370</v>
      </c>
      <c r="G115" s="1211">
        <v>2322</v>
      </c>
      <c r="H115" s="1207">
        <v>28</v>
      </c>
      <c r="I115" s="1211">
        <v>22</v>
      </c>
      <c r="J115" s="1211">
        <v>6</v>
      </c>
      <c r="K115" s="1211">
        <v>24</v>
      </c>
    </row>
    <row r="116" spans="1:13" ht="14.1" customHeight="1">
      <c r="A116" s="1190" t="s">
        <v>1166</v>
      </c>
      <c r="B116" s="1212">
        <v>162490</v>
      </c>
      <c r="C116" s="1212">
        <v>78614</v>
      </c>
      <c r="D116" s="1212">
        <v>83876</v>
      </c>
      <c r="E116" s="1213">
        <v>1980</v>
      </c>
      <c r="F116" s="1213">
        <v>616</v>
      </c>
      <c r="G116" s="1213">
        <v>1072</v>
      </c>
      <c r="H116" s="1207">
        <v>14</v>
      </c>
      <c r="I116" s="1213">
        <v>12</v>
      </c>
      <c r="J116" s="1213">
        <v>2</v>
      </c>
      <c r="K116" s="1213">
        <v>8</v>
      </c>
      <c r="M116" s="1208"/>
    </row>
    <row r="117" spans="1:13" ht="14.1" customHeight="1">
      <c r="A117" s="1190" t="s">
        <v>1165</v>
      </c>
      <c r="B117" s="1212">
        <v>44715</v>
      </c>
      <c r="C117" s="1212">
        <v>21960</v>
      </c>
      <c r="D117" s="1212">
        <v>22755</v>
      </c>
      <c r="E117" s="1213">
        <v>583</v>
      </c>
      <c r="F117" s="1213">
        <v>173</v>
      </c>
      <c r="G117" s="1213">
        <v>340</v>
      </c>
      <c r="H117" s="1207">
        <v>5</v>
      </c>
      <c r="I117" s="1213">
        <v>5</v>
      </c>
      <c r="J117" s="1213">
        <v>0</v>
      </c>
      <c r="K117" s="1213">
        <v>3</v>
      </c>
      <c r="M117" s="1208"/>
    </row>
    <row r="118" spans="1:13" ht="14.1" customHeight="1">
      <c r="A118" s="1190" t="s">
        <v>1164</v>
      </c>
      <c r="B118" s="1212">
        <v>15794</v>
      </c>
      <c r="C118" s="1212">
        <v>8018</v>
      </c>
      <c r="D118" s="1212">
        <v>7776</v>
      </c>
      <c r="E118" s="1213">
        <v>203</v>
      </c>
      <c r="F118" s="1213">
        <v>73</v>
      </c>
      <c r="G118" s="1213">
        <v>95</v>
      </c>
      <c r="H118" s="1207">
        <v>1</v>
      </c>
      <c r="I118" s="1213">
        <v>0</v>
      </c>
      <c r="J118" s="1213">
        <v>1</v>
      </c>
      <c r="K118" s="1213">
        <v>2</v>
      </c>
      <c r="M118" s="1208"/>
    </row>
    <row r="119" spans="1:13" ht="14.1" customHeight="1">
      <c r="A119" s="1190" t="s">
        <v>1163</v>
      </c>
      <c r="B119" s="1212">
        <v>131704</v>
      </c>
      <c r="C119" s="1212">
        <v>63308</v>
      </c>
      <c r="D119" s="1212">
        <v>68396</v>
      </c>
      <c r="E119" s="1213">
        <v>1484</v>
      </c>
      <c r="F119" s="1213">
        <v>508</v>
      </c>
      <c r="G119" s="1213">
        <v>815</v>
      </c>
      <c r="H119" s="1207">
        <v>8</v>
      </c>
      <c r="I119" s="1213">
        <v>5</v>
      </c>
      <c r="J119" s="1213">
        <v>3</v>
      </c>
      <c r="K119" s="1213">
        <v>11</v>
      </c>
      <c r="M119" s="1208"/>
    </row>
    <row r="120" spans="1:13" s="1208" customFormat="1" ht="14.1" customHeight="1">
      <c r="A120" s="1209" t="s">
        <v>1162</v>
      </c>
      <c r="B120" s="1210">
        <v>7142893</v>
      </c>
      <c r="C120" s="1210">
        <v>3493369</v>
      </c>
      <c r="D120" s="1210">
        <v>3649524</v>
      </c>
      <c r="E120" s="1211">
        <v>99081</v>
      </c>
      <c r="F120" s="1211">
        <v>25866</v>
      </c>
      <c r="G120" s="1211">
        <v>37565</v>
      </c>
      <c r="H120" s="1207">
        <v>667</v>
      </c>
      <c r="I120" s="1211">
        <v>498</v>
      </c>
      <c r="J120" s="1211">
        <v>169</v>
      </c>
      <c r="K120" s="1211">
        <v>886</v>
      </c>
      <c r="L120" s="1207"/>
    </row>
    <row r="121" spans="1:13" s="1208" customFormat="1" ht="14.1" customHeight="1">
      <c r="A121" s="1209" t="s">
        <v>1161</v>
      </c>
      <c r="B121" s="1210">
        <v>5397422</v>
      </c>
      <c r="C121" s="1210">
        <v>2617111</v>
      </c>
      <c r="D121" s="1210">
        <v>2780311</v>
      </c>
      <c r="E121" s="1211">
        <v>72569</v>
      </c>
      <c r="F121" s="1211">
        <v>20092</v>
      </c>
      <c r="G121" s="1211">
        <v>29546</v>
      </c>
      <c r="H121" s="1207">
        <v>506</v>
      </c>
      <c r="I121" s="1211">
        <v>387</v>
      </c>
      <c r="J121" s="1211">
        <v>119</v>
      </c>
      <c r="K121" s="1211">
        <v>590</v>
      </c>
    </row>
    <row r="122" spans="1:13" ht="14.1" customHeight="1">
      <c r="A122" s="1190" t="s">
        <v>1160</v>
      </c>
      <c r="B122" s="1212">
        <v>331325</v>
      </c>
      <c r="C122" s="1212">
        <v>164945</v>
      </c>
      <c r="D122" s="1212">
        <v>166380</v>
      </c>
      <c r="E122" s="1213">
        <v>5414</v>
      </c>
      <c r="F122" s="1213">
        <v>1912</v>
      </c>
      <c r="G122" s="1213">
        <v>1517</v>
      </c>
      <c r="H122" s="1207">
        <v>29</v>
      </c>
      <c r="I122" s="1213">
        <v>24</v>
      </c>
      <c r="J122" s="1213">
        <v>5</v>
      </c>
      <c r="K122" s="1213">
        <v>52</v>
      </c>
      <c r="M122" s="1208"/>
    </row>
    <row r="123" spans="1:13" ht="14.1" customHeight="1">
      <c r="A123" s="1190" t="s">
        <v>1159</v>
      </c>
      <c r="B123" s="1212">
        <v>83502</v>
      </c>
      <c r="C123" s="1212">
        <v>40944</v>
      </c>
      <c r="D123" s="1212">
        <v>42558</v>
      </c>
      <c r="E123" s="1213">
        <v>1124</v>
      </c>
      <c r="F123" s="1213">
        <v>283</v>
      </c>
      <c r="G123" s="1213">
        <v>453</v>
      </c>
      <c r="H123" s="1207">
        <v>6</v>
      </c>
      <c r="I123" s="1213">
        <v>4</v>
      </c>
      <c r="J123" s="1213">
        <v>2</v>
      </c>
      <c r="K123" s="1213">
        <v>16</v>
      </c>
      <c r="M123" s="1208"/>
    </row>
    <row r="124" spans="1:13" ht="14.1" customHeight="1">
      <c r="A124" s="1190" t="s">
        <v>1158</v>
      </c>
      <c r="B124" s="1212">
        <v>157745</v>
      </c>
      <c r="C124" s="1212">
        <v>78190</v>
      </c>
      <c r="D124" s="1212">
        <v>79555</v>
      </c>
      <c r="E124" s="1213">
        <v>1991</v>
      </c>
      <c r="F124" s="1213">
        <v>490</v>
      </c>
      <c r="G124" s="1213">
        <v>913</v>
      </c>
      <c r="H124" s="1207">
        <v>11</v>
      </c>
      <c r="I124" s="1213">
        <v>9</v>
      </c>
      <c r="J124" s="1213">
        <v>2</v>
      </c>
      <c r="K124" s="1213">
        <v>20</v>
      </c>
      <c r="M124" s="1208"/>
    </row>
    <row r="125" spans="1:13" ht="14.1" customHeight="1">
      <c r="A125" s="1190" t="s">
        <v>1157</v>
      </c>
      <c r="B125" s="1212">
        <v>140770</v>
      </c>
      <c r="C125" s="1212">
        <v>69202</v>
      </c>
      <c r="D125" s="1212">
        <v>71568</v>
      </c>
      <c r="E125" s="1213">
        <v>1757</v>
      </c>
      <c r="F125" s="1213">
        <v>448</v>
      </c>
      <c r="G125" s="1213">
        <v>902</v>
      </c>
      <c r="H125" s="1207">
        <v>5</v>
      </c>
      <c r="I125" s="1213">
        <v>3</v>
      </c>
      <c r="J125" s="1213">
        <v>2</v>
      </c>
      <c r="K125" s="1213">
        <v>10</v>
      </c>
      <c r="M125" s="1208"/>
    </row>
    <row r="126" spans="1:13" ht="14.1" customHeight="1">
      <c r="A126" s="1190" t="s">
        <v>1156</v>
      </c>
      <c r="B126" s="1212">
        <v>192389</v>
      </c>
      <c r="C126" s="1212">
        <v>95488</v>
      </c>
      <c r="D126" s="1212">
        <v>96901</v>
      </c>
      <c r="E126" s="1213">
        <v>2226</v>
      </c>
      <c r="F126" s="1213">
        <v>544</v>
      </c>
      <c r="G126" s="1213">
        <v>1033</v>
      </c>
      <c r="H126" s="1207">
        <v>13</v>
      </c>
      <c r="I126" s="1213">
        <v>9</v>
      </c>
      <c r="J126" s="1213">
        <v>4</v>
      </c>
      <c r="K126" s="1213">
        <v>24</v>
      </c>
      <c r="M126" s="1208"/>
    </row>
    <row r="127" spans="1:13" ht="14.1" customHeight="1">
      <c r="A127" s="1190" t="s">
        <v>1155</v>
      </c>
      <c r="B127" s="1212">
        <v>143384</v>
      </c>
      <c r="C127" s="1212">
        <v>70885</v>
      </c>
      <c r="D127" s="1212">
        <v>72499</v>
      </c>
      <c r="E127" s="1213">
        <v>1747</v>
      </c>
      <c r="F127" s="1213">
        <v>414</v>
      </c>
      <c r="G127" s="1213">
        <v>916</v>
      </c>
      <c r="H127" s="1207">
        <v>12</v>
      </c>
      <c r="I127" s="1213">
        <v>9</v>
      </c>
      <c r="J127" s="1213">
        <v>3</v>
      </c>
      <c r="K127" s="1213">
        <v>20</v>
      </c>
      <c r="M127" s="1208"/>
    </row>
    <row r="128" spans="1:13" ht="14.1" customHeight="1">
      <c r="A128" s="1190" t="s">
        <v>1154</v>
      </c>
      <c r="B128" s="1212">
        <v>92770</v>
      </c>
      <c r="C128" s="1212">
        <v>46003</v>
      </c>
      <c r="D128" s="1212">
        <v>46767</v>
      </c>
      <c r="E128" s="1213">
        <v>1491</v>
      </c>
      <c r="F128" s="1213">
        <v>297</v>
      </c>
      <c r="G128" s="1213">
        <v>423</v>
      </c>
      <c r="H128" s="1207">
        <v>12</v>
      </c>
      <c r="I128" s="1213">
        <v>9</v>
      </c>
      <c r="J128" s="1213">
        <v>3</v>
      </c>
      <c r="K128" s="1213">
        <v>9</v>
      </c>
      <c r="M128" s="1208"/>
    </row>
    <row r="129" spans="1:13" ht="14.1" customHeight="1">
      <c r="A129" s="1190" t="s">
        <v>1153</v>
      </c>
      <c r="B129" s="1212">
        <v>80476</v>
      </c>
      <c r="C129" s="1212">
        <v>37976</v>
      </c>
      <c r="D129" s="1212">
        <v>42500</v>
      </c>
      <c r="E129" s="1213">
        <v>1218</v>
      </c>
      <c r="F129" s="1213">
        <v>340</v>
      </c>
      <c r="G129" s="1213">
        <v>864</v>
      </c>
      <c r="H129" s="1207">
        <v>8</v>
      </c>
      <c r="I129" s="1213">
        <v>5</v>
      </c>
      <c r="J129" s="1213">
        <v>3</v>
      </c>
      <c r="K129" s="1213">
        <v>6</v>
      </c>
      <c r="M129" s="1208"/>
    </row>
    <row r="130" spans="1:13" ht="14.1" customHeight="1">
      <c r="A130" s="1190" t="s">
        <v>1152</v>
      </c>
      <c r="B130" s="1212">
        <v>91977</v>
      </c>
      <c r="C130" s="1212">
        <v>44295</v>
      </c>
      <c r="D130" s="1212">
        <v>47682</v>
      </c>
      <c r="E130" s="1213">
        <v>1083</v>
      </c>
      <c r="F130" s="1213">
        <v>338</v>
      </c>
      <c r="G130" s="1213">
        <v>682</v>
      </c>
      <c r="H130" s="1207">
        <v>10</v>
      </c>
      <c r="I130" s="1213">
        <v>6</v>
      </c>
      <c r="J130" s="1213">
        <v>4</v>
      </c>
      <c r="K130" s="1213">
        <v>7</v>
      </c>
      <c r="M130" s="1208"/>
    </row>
    <row r="131" spans="1:13" ht="14.1" customHeight="1">
      <c r="A131" s="1190" t="s">
        <v>1151</v>
      </c>
      <c r="B131" s="1212">
        <v>387352</v>
      </c>
      <c r="C131" s="1212">
        <v>188248</v>
      </c>
      <c r="D131" s="1212">
        <v>199104</v>
      </c>
      <c r="E131" s="1213">
        <v>4696</v>
      </c>
      <c r="F131" s="1213">
        <v>1204</v>
      </c>
      <c r="G131" s="1213">
        <v>2008</v>
      </c>
      <c r="H131" s="1207">
        <v>31</v>
      </c>
      <c r="I131" s="1213">
        <v>24</v>
      </c>
      <c r="J131" s="1213">
        <v>7</v>
      </c>
      <c r="K131" s="1213">
        <v>43</v>
      </c>
      <c r="M131" s="1208"/>
    </row>
    <row r="132" spans="1:13" ht="14.1" customHeight="1">
      <c r="A132" s="1190" t="s">
        <v>1150</v>
      </c>
      <c r="B132" s="1212">
        <v>142449</v>
      </c>
      <c r="C132" s="1212">
        <v>70176</v>
      </c>
      <c r="D132" s="1212">
        <v>72273</v>
      </c>
      <c r="E132" s="1213">
        <v>1897</v>
      </c>
      <c r="F132" s="1213">
        <v>378</v>
      </c>
      <c r="G132" s="1213">
        <v>776</v>
      </c>
      <c r="H132" s="1207">
        <v>10</v>
      </c>
      <c r="I132" s="1213">
        <v>6</v>
      </c>
      <c r="J132" s="1213">
        <v>4</v>
      </c>
      <c r="K132" s="1213">
        <v>15</v>
      </c>
      <c r="M132" s="1208"/>
    </row>
    <row r="133" spans="1:13" ht="14.1" customHeight="1">
      <c r="A133" s="1190" t="s">
        <v>1149</v>
      </c>
      <c r="B133" s="1212">
        <v>210369</v>
      </c>
      <c r="C133" s="1212">
        <v>105939</v>
      </c>
      <c r="D133" s="1212">
        <v>104430</v>
      </c>
      <c r="E133" s="1213">
        <v>3314</v>
      </c>
      <c r="F133" s="1213">
        <v>527</v>
      </c>
      <c r="G133" s="1213">
        <v>942</v>
      </c>
      <c r="H133" s="1207">
        <v>17</v>
      </c>
      <c r="I133" s="1213">
        <v>11</v>
      </c>
      <c r="J133" s="1213">
        <v>6</v>
      </c>
      <c r="K133" s="1213">
        <v>36</v>
      </c>
      <c r="M133" s="1208"/>
    </row>
    <row r="134" spans="1:13" ht="14.1" customHeight="1">
      <c r="A134" s="1190" t="s">
        <v>1148</v>
      </c>
      <c r="B134" s="1212">
        <v>101358</v>
      </c>
      <c r="C134" s="1212">
        <v>46802</v>
      </c>
      <c r="D134" s="1212">
        <v>54556</v>
      </c>
      <c r="E134" s="1213">
        <v>956</v>
      </c>
      <c r="F134" s="1213">
        <v>367</v>
      </c>
      <c r="G134" s="1213">
        <v>588</v>
      </c>
      <c r="H134" s="1207">
        <v>9</v>
      </c>
      <c r="I134" s="1213">
        <v>7</v>
      </c>
      <c r="J134" s="1213">
        <v>2</v>
      </c>
      <c r="K134" s="1213">
        <v>7</v>
      </c>
      <c r="M134" s="1208"/>
    </row>
    <row r="135" spans="1:13" ht="14.1" customHeight="1">
      <c r="A135" s="1190" t="s">
        <v>1147</v>
      </c>
      <c r="B135" s="1212">
        <v>279760</v>
      </c>
      <c r="C135" s="1212">
        <v>125286</v>
      </c>
      <c r="D135" s="1212">
        <v>154474</v>
      </c>
      <c r="E135" s="1213">
        <v>3734</v>
      </c>
      <c r="F135" s="1213">
        <v>1782</v>
      </c>
      <c r="G135" s="1213">
        <v>1706</v>
      </c>
      <c r="H135" s="1207">
        <v>16</v>
      </c>
      <c r="I135" s="1213">
        <v>15</v>
      </c>
      <c r="J135" s="1213">
        <v>1</v>
      </c>
      <c r="K135" s="1213">
        <v>31</v>
      </c>
      <c r="M135" s="1208"/>
    </row>
    <row r="136" spans="1:13" ht="14.1" customHeight="1">
      <c r="A136" s="1190" t="s">
        <v>1146</v>
      </c>
      <c r="B136" s="1212">
        <v>99416</v>
      </c>
      <c r="C136" s="1212">
        <v>46817</v>
      </c>
      <c r="D136" s="1212">
        <v>52599</v>
      </c>
      <c r="E136" s="1213">
        <v>1273</v>
      </c>
      <c r="F136" s="1213">
        <v>417</v>
      </c>
      <c r="G136" s="1213">
        <v>297</v>
      </c>
      <c r="H136" s="1207">
        <v>12</v>
      </c>
      <c r="I136" s="1213">
        <v>7</v>
      </c>
      <c r="J136" s="1213">
        <v>5</v>
      </c>
      <c r="K136" s="1213">
        <v>9</v>
      </c>
      <c r="M136" s="1208"/>
    </row>
    <row r="137" spans="1:13" ht="14.1" customHeight="1">
      <c r="A137" s="1190" t="s">
        <v>1145</v>
      </c>
      <c r="B137" s="1212">
        <v>119654</v>
      </c>
      <c r="C137" s="1212">
        <v>59330</v>
      </c>
      <c r="D137" s="1212">
        <v>60324</v>
      </c>
      <c r="E137" s="1213">
        <v>1438</v>
      </c>
      <c r="F137" s="1213">
        <v>337</v>
      </c>
      <c r="G137" s="1213">
        <v>733</v>
      </c>
      <c r="H137" s="1207">
        <v>15</v>
      </c>
      <c r="I137" s="1213">
        <v>12</v>
      </c>
      <c r="J137" s="1213">
        <v>3</v>
      </c>
      <c r="K137" s="1213">
        <v>17</v>
      </c>
      <c r="M137" s="1208"/>
    </row>
    <row r="138" spans="1:13" ht="14.1" customHeight="1">
      <c r="A138" s="1190" t="s">
        <v>1144</v>
      </c>
      <c r="B138" s="1212">
        <v>112241</v>
      </c>
      <c r="C138" s="1212">
        <v>54905</v>
      </c>
      <c r="D138" s="1212">
        <v>57336</v>
      </c>
      <c r="E138" s="1213">
        <v>1317</v>
      </c>
      <c r="F138" s="1213">
        <v>328</v>
      </c>
      <c r="G138" s="1213">
        <v>641</v>
      </c>
      <c r="H138" s="1207">
        <v>10</v>
      </c>
      <c r="I138" s="1213">
        <v>7</v>
      </c>
      <c r="J138" s="1213">
        <v>3</v>
      </c>
      <c r="K138" s="1213">
        <v>7</v>
      </c>
      <c r="M138" s="1208"/>
    </row>
    <row r="139" spans="1:13" ht="14.1" customHeight="1">
      <c r="A139" s="1190" t="s">
        <v>1143</v>
      </c>
      <c r="B139" s="1212">
        <v>122966</v>
      </c>
      <c r="C139" s="1212">
        <v>59138</v>
      </c>
      <c r="D139" s="1212">
        <v>63828</v>
      </c>
      <c r="E139" s="1213">
        <v>1463</v>
      </c>
      <c r="F139" s="1213">
        <v>426</v>
      </c>
      <c r="G139" s="1213">
        <v>671</v>
      </c>
      <c r="H139" s="1207">
        <v>11</v>
      </c>
      <c r="I139" s="1213">
        <v>10</v>
      </c>
      <c r="J139" s="1213">
        <v>1</v>
      </c>
      <c r="K139" s="1213">
        <v>12</v>
      </c>
      <c r="M139" s="1208"/>
    </row>
    <row r="140" spans="1:13" ht="14.1" customHeight="1">
      <c r="A140" s="1190" t="s">
        <v>1142</v>
      </c>
      <c r="B140" s="1212">
        <v>539869</v>
      </c>
      <c r="C140" s="1212">
        <v>264137</v>
      </c>
      <c r="D140" s="1212">
        <v>275732</v>
      </c>
      <c r="E140" s="1213">
        <v>6947</v>
      </c>
      <c r="F140" s="1213">
        <v>1730</v>
      </c>
      <c r="G140" s="1213">
        <v>2151</v>
      </c>
      <c r="H140" s="1207">
        <v>61</v>
      </c>
      <c r="I140" s="1213">
        <v>47</v>
      </c>
      <c r="J140" s="1213">
        <v>14</v>
      </c>
      <c r="K140" s="1213">
        <v>51</v>
      </c>
      <c r="M140" s="1208"/>
    </row>
    <row r="141" spans="1:13" ht="14.1" customHeight="1">
      <c r="A141" s="1190" t="s">
        <v>1141</v>
      </c>
      <c r="B141" s="1212">
        <v>212163</v>
      </c>
      <c r="C141" s="1212">
        <v>95841</v>
      </c>
      <c r="D141" s="1212">
        <v>116322</v>
      </c>
      <c r="E141" s="1213">
        <v>2720</v>
      </c>
      <c r="F141" s="1213">
        <v>1188</v>
      </c>
      <c r="G141" s="1213">
        <v>1440</v>
      </c>
      <c r="H141" s="1207">
        <v>18</v>
      </c>
      <c r="I141" s="1213">
        <v>15</v>
      </c>
      <c r="J141" s="1213">
        <v>3</v>
      </c>
      <c r="K141" s="1213">
        <v>13</v>
      </c>
      <c r="M141" s="1208"/>
    </row>
    <row r="142" spans="1:13" ht="14.1" customHeight="1">
      <c r="A142" s="1190" t="s">
        <v>1140</v>
      </c>
      <c r="B142" s="1212">
        <v>121859</v>
      </c>
      <c r="C142" s="1212">
        <v>59398</v>
      </c>
      <c r="D142" s="1212">
        <v>62461</v>
      </c>
      <c r="E142" s="1213">
        <v>1348</v>
      </c>
      <c r="F142" s="1213">
        <v>284</v>
      </c>
      <c r="G142" s="1213">
        <v>830</v>
      </c>
      <c r="H142" s="1207">
        <v>10</v>
      </c>
      <c r="I142" s="1213">
        <v>10</v>
      </c>
      <c r="J142" s="1213">
        <v>0</v>
      </c>
      <c r="K142" s="1213">
        <v>9</v>
      </c>
      <c r="M142" s="1208"/>
    </row>
    <row r="143" spans="1:13" ht="14.1" customHeight="1">
      <c r="A143" s="1190" t="s">
        <v>1139</v>
      </c>
      <c r="B143" s="1212">
        <v>240304</v>
      </c>
      <c r="C143" s="1212">
        <v>118334</v>
      </c>
      <c r="D143" s="1212">
        <v>121970</v>
      </c>
      <c r="E143" s="1213">
        <v>3558</v>
      </c>
      <c r="F143" s="1213">
        <v>754</v>
      </c>
      <c r="G143" s="1213">
        <v>1089</v>
      </c>
      <c r="H143" s="1207">
        <v>26</v>
      </c>
      <c r="I143" s="1213">
        <v>20</v>
      </c>
      <c r="J143" s="1213">
        <v>6</v>
      </c>
      <c r="K143" s="1213">
        <v>25</v>
      </c>
      <c r="M143" s="1208"/>
    </row>
    <row r="144" spans="1:13" ht="14.1" customHeight="1">
      <c r="A144" s="1190" t="s">
        <v>1138</v>
      </c>
      <c r="B144" s="1212">
        <v>144169</v>
      </c>
      <c r="C144" s="1212">
        <v>63865</v>
      </c>
      <c r="D144" s="1212">
        <v>80304</v>
      </c>
      <c r="E144" s="1213">
        <v>2022</v>
      </c>
      <c r="F144" s="1213">
        <v>1103</v>
      </c>
      <c r="G144" s="1213">
        <v>1077</v>
      </c>
      <c r="H144" s="1207">
        <v>10</v>
      </c>
      <c r="I144" s="1213">
        <v>9</v>
      </c>
      <c r="J144" s="1213">
        <v>1</v>
      </c>
      <c r="K144" s="1213">
        <v>9</v>
      </c>
      <c r="M144" s="1208"/>
    </row>
    <row r="145" spans="1:13" ht="14.1" customHeight="1">
      <c r="A145" s="1190" t="s">
        <v>1137</v>
      </c>
      <c r="B145" s="1212">
        <v>228366</v>
      </c>
      <c r="C145" s="1212">
        <v>113338</v>
      </c>
      <c r="D145" s="1212">
        <v>115028</v>
      </c>
      <c r="E145" s="1213">
        <v>3489</v>
      </c>
      <c r="F145" s="1213">
        <v>730</v>
      </c>
      <c r="G145" s="1213">
        <v>992</v>
      </c>
      <c r="H145" s="1207">
        <v>18</v>
      </c>
      <c r="I145" s="1213">
        <v>15</v>
      </c>
      <c r="J145" s="1213">
        <v>3</v>
      </c>
      <c r="K145" s="1213">
        <v>23</v>
      </c>
      <c r="M145" s="1208"/>
    </row>
    <row r="146" spans="1:13" ht="14.1" customHeight="1">
      <c r="A146" s="1190" t="s">
        <v>1136</v>
      </c>
      <c r="B146" s="1212">
        <v>195079</v>
      </c>
      <c r="C146" s="1212">
        <v>97029</v>
      </c>
      <c r="D146" s="1212">
        <v>98050</v>
      </c>
      <c r="E146" s="1213">
        <v>3069</v>
      </c>
      <c r="F146" s="1213">
        <v>636</v>
      </c>
      <c r="G146" s="1213">
        <v>560</v>
      </c>
      <c r="H146" s="1207">
        <v>24</v>
      </c>
      <c r="I146" s="1213">
        <v>20</v>
      </c>
      <c r="J146" s="1213">
        <v>4</v>
      </c>
      <c r="K146" s="1213">
        <v>16</v>
      </c>
      <c r="M146" s="1208"/>
    </row>
    <row r="147" spans="1:13" ht="14.1" customHeight="1">
      <c r="A147" s="1190" t="s">
        <v>1135</v>
      </c>
      <c r="B147" s="1212">
        <v>113641</v>
      </c>
      <c r="C147" s="1212">
        <v>55635</v>
      </c>
      <c r="D147" s="1212">
        <v>58006</v>
      </c>
      <c r="E147" s="1213">
        <v>1526</v>
      </c>
      <c r="F147" s="1213">
        <v>355</v>
      </c>
      <c r="G147" s="1213">
        <v>866</v>
      </c>
      <c r="H147" s="1207">
        <v>16</v>
      </c>
      <c r="I147" s="1213">
        <v>10</v>
      </c>
      <c r="J147" s="1213">
        <v>6</v>
      </c>
      <c r="K147" s="1213">
        <v>16</v>
      </c>
      <c r="M147" s="1208"/>
    </row>
    <row r="148" spans="1:13" ht="14.1" customHeight="1">
      <c r="A148" s="1190" t="s">
        <v>1134</v>
      </c>
      <c r="B148" s="1212">
        <v>166139</v>
      </c>
      <c r="C148" s="1212">
        <v>81725</v>
      </c>
      <c r="D148" s="1212">
        <v>84414</v>
      </c>
      <c r="E148" s="1213">
        <v>2242</v>
      </c>
      <c r="F148" s="1213">
        <v>565</v>
      </c>
      <c r="G148" s="1213">
        <v>1033</v>
      </c>
      <c r="H148" s="1207">
        <v>25</v>
      </c>
      <c r="I148" s="1213">
        <v>18</v>
      </c>
      <c r="J148" s="1213">
        <v>7</v>
      </c>
      <c r="K148" s="1213">
        <v>16</v>
      </c>
      <c r="M148" s="1208"/>
    </row>
    <row r="149" spans="1:13" ht="14.1" customHeight="1">
      <c r="A149" s="1190" t="s">
        <v>1133</v>
      </c>
      <c r="B149" s="1212">
        <v>149542</v>
      </c>
      <c r="C149" s="1212">
        <v>74805</v>
      </c>
      <c r="D149" s="1212">
        <v>74737</v>
      </c>
      <c r="E149" s="1213">
        <v>2238</v>
      </c>
      <c r="F149" s="1213">
        <v>488</v>
      </c>
      <c r="G149" s="1213">
        <v>774</v>
      </c>
      <c r="H149" s="1207">
        <v>26</v>
      </c>
      <c r="I149" s="1213">
        <v>19</v>
      </c>
      <c r="J149" s="1213">
        <v>7</v>
      </c>
      <c r="K149" s="1213">
        <v>27</v>
      </c>
      <c r="M149" s="1208"/>
    </row>
    <row r="150" spans="1:13" ht="14.1" customHeight="1">
      <c r="A150" s="1190" t="s">
        <v>1132</v>
      </c>
      <c r="B150" s="1212">
        <v>103742</v>
      </c>
      <c r="C150" s="1212">
        <v>50049</v>
      </c>
      <c r="D150" s="1212">
        <v>53693</v>
      </c>
      <c r="E150" s="1213">
        <v>1228</v>
      </c>
      <c r="F150" s="1213">
        <v>264</v>
      </c>
      <c r="G150" s="1213">
        <v>654</v>
      </c>
      <c r="H150" s="1207">
        <v>6</v>
      </c>
      <c r="I150" s="1213">
        <v>5</v>
      </c>
      <c r="J150" s="1213">
        <v>1</v>
      </c>
      <c r="K150" s="1213">
        <v>11</v>
      </c>
      <c r="M150" s="1208"/>
    </row>
    <row r="151" spans="1:13" ht="14.1" customHeight="1">
      <c r="A151" s="1190" t="s">
        <v>1131</v>
      </c>
      <c r="B151" s="1212">
        <v>105379</v>
      </c>
      <c r="C151" s="1212">
        <v>50974</v>
      </c>
      <c r="D151" s="1212">
        <v>54405</v>
      </c>
      <c r="E151" s="1213">
        <v>1394</v>
      </c>
      <c r="F151" s="1213">
        <v>404</v>
      </c>
      <c r="G151" s="1213">
        <v>898</v>
      </c>
      <c r="H151" s="1207">
        <v>13</v>
      </c>
      <c r="I151" s="1213">
        <v>9</v>
      </c>
      <c r="J151" s="1213">
        <v>4</v>
      </c>
      <c r="K151" s="1213">
        <v>7</v>
      </c>
      <c r="M151" s="1208"/>
    </row>
    <row r="152" spans="1:13" ht="14.1" customHeight="1">
      <c r="A152" s="1190" t="s">
        <v>1130</v>
      </c>
      <c r="B152" s="1212">
        <v>99475</v>
      </c>
      <c r="C152" s="1212">
        <v>49237</v>
      </c>
      <c r="D152" s="1212">
        <v>50238</v>
      </c>
      <c r="E152" s="1213">
        <v>1386</v>
      </c>
      <c r="F152" s="1213">
        <v>249</v>
      </c>
      <c r="G152" s="1213">
        <v>678</v>
      </c>
      <c r="H152" s="1207">
        <v>11</v>
      </c>
      <c r="I152" s="1213">
        <v>9</v>
      </c>
      <c r="J152" s="1213">
        <v>2</v>
      </c>
      <c r="K152" s="1213">
        <v>21</v>
      </c>
      <c r="M152" s="1208"/>
    </row>
    <row r="153" spans="1:13" ht="14.1" customHeight="1">
      <c r="A153" s="1190" t="s">
        <v>1129</v>
      </c>
      <c r="B153" s="1212">
        <v>87792</v>
      </c>
      <c r="C153" s="1212">
        <v>38175</v>
      </c>
      <c r="D153" s="1212">
        <v>49617</v>
      </c>
      <c r="E153" s="1213">
        <v>1263</v>
      </c>
      <c r="F153" s="1213">
        <v>510</v>
      </c>
      <c r="G153" s="1213">
        <v>439</v>
      </c>
      <c r="H153" s="1207">
        <v>5</v>
      </c>
      <c r="I153" s="1213">
        <v>4</v>
      </c>
      <c r="J153" s="1213">
        <v>1</v>
      </c>
      <c r="K153" s="1213">
        <v>5</v>
      </c>
      <c r="M153" s="1208"/>
    </row>
    <row r="154" spans="1:13" s="1208" customFormat="1" ht="14.1" customHeight="1">
      <c r="A154" s="1209" t="s">
        <v>1128</v>
      </c>
      <c r="B154" s="1210">
        <v>630286</v>
      </c>
      <c r="C154" s="1210">
        <v>311453</v>
      </c>
      <c r="D154" s="1210">
        <v>318833</v>
      </c>
      <c r="E154" s="1211">
        <v>8886</v>
      </c>
      <c r="F154" s="1211">
        <v>1897</v>
      </c>
      <c r="G154" s="1211">
        <v>2457</v>
      </c>
      <c r="H154" s="1207">
        <v>46</v>
      </c>
      <c r="I154" s="1211">
        <v>35</v>
      </c>
      <c r="J154" s="1211">
        <v>11</v>
      </c>
      <c r="K154" s="1211">
        <v>94</v>
      </c>
    </row>
    <row r="155" spans="1:13" ht="14.1" customHeight="1">
      <c r="A155" s="1190" t="s">
        <v>1127</v>
      </c>
      <c r="B155" s="1212">
        <v>594244</v>
      </c>
      <c r="C155" s="1212">
        <v>292872</v>
      </c>
      <c r="D155" s="1212">
        <v>301372</v>
      </c>
      <c r="E155" s="1213">
        <v>8393</v>
      </c>
      <c r="F155" s="1213">
        <v>1739</v>
      </c>
      <c r="G155" s="1213">
        <v>2266</v>
      </c>
      <c r="H155" s="1207">
        <v>46</v>
      </c>
      <c r="I155" s="1213">
        <v>35</v>
      </c>
      <c r="J155" s="1213">
        <v>11</v>
      </c>
      <c r="K155" s="1213">
        <v>89</v>
      </c>
      <c r="M155" s="1208"/>
    </row>
    <row r="156" spans="1:13" ht="14.1" customHeight="1">
      <c r="A156" s="1190" t="s">
        <v>1126</v>
      </c>
      <c r="B156" s="1212">
        <v>21202</v>
      </c>
      <c r="C156" s="1212">
        <v>10813</v>
      </c>
      <c r="D156" s="1212">
        <v>10389</v>
      </c>
      <c r="E156" s="1213">
        <v>309</v>
      </c>
      <c r="F156" s="1213">
        <v>96</v>
      </c>
      <c r="G156" s="1213">
        <v>108</v>
      </c>
      <c r="H156" s="1207">
        <v>0</v>
      </c>
      <c r="I156" s="1213">
        <v>0</v>
      </c>
      <c r="J156" s="1213">
        <v>0</v>
      </c>
      <c r="K156" s="1213">
        <v>4</v>
      </c>
      <c r="M156" s="1208"/>
    </row>
    <row r="157" spans="1:13" ht="14.1" customHeight="1">
      <c r="A157" s="1190" t="s">
        <v>1125</v>
      </c>
      <c r="B157" s="1212">
        <v>14840</v>
      </c>
      <c r="C157" s="1212">
        <v>7768</v>
      </c>
      <c r="D157" s="1212">
        <v>7072</v>
      </c>
      <c r="E157" s="1213">
        <v>184</v>
      </c>
      <c r="F157" s="1213">
        <v>62</v>
      </c>
      <c r="G157" s="1213">
        <v>83</v>
      </c>
      <c r="H157" s="1207">
        <v>0</v>
      </c>
      <c r="I157" s="1213">
        <v>0</v>
      </c>
      <c r="J157" s="1213">
        <v>0</v>
      </c>
      <c r="K157" s="1213">
        <v>1</v>
      </c>
      <c r="M157" s="1208"/>
    </row>
    <row r="158" spans="1:13" s="1208" customFormat="1" ht="14.1" customHeight="1">
      <c r="A158" s="1209" t="s">
        <v>1124</v>
      </c>
      <c r="B158" s="1210">
        <v>208995</v>
      </c>
      <c r="C158" s="1210">
        <v>109561</v>
      </c>
      <c r="D158" s="1210">
        <v>99434</v>
      </c>
      <c r="E158" s="1211">
        <v>3859</v>
      </c>
      <c r="F158" s="1211">
        <v>769</v>
      </c>
      <c r="G158" s="1211">
        <v>804</v>
      </c>
      <c r="H158" s="1207">
        <v>27</v>
      </c>
      <c r="I158" s="1211">
        <v>20</v>
      </c>
      <c r="J158" s="1211">
        <v>7</v>
      </c>
      <c r="K158" s="1211">
        <v>22</v>
      </c>
    </row>
    <row r="159" spans="1:13" ht="14.1" customHeight="1">
      <c r="A159" s="1190" t="s">
        <v>1123</v>
      </c>
      <c r="B159" s="1212">
        <v>113989</v>
      </c>
      <c r="C159" s="1212">
        <v>60522</v>
      </c>
      <c r="D159" s="1212">
        <v>53467</v>
      </c>
      <c r="E159" s="1213">
        <v>2124</v>
      </c>
      <c r="F159" s="1213">
        <v>405</v>
      </c>
      <c r="G159" s="1213">
        <v>416</v>
      </c>
      <c r="H159" s="1207">
        <v>16</v>
      </c>
      <c r="I159" s="1213">
        <v>12</v>
      </c>
      <c r="J159" s="1213">
        <v>4</v>
      </c>
      <c r="K159" s="1213">
        <v>12</v>
      </c>
      <c r="M159" s="1208"/>
    </row>
    <row r="160" spans="1:13" ht="14.1" customHeight="1">
      <c r="A160" s="1190" t="s">
        <v>1122</v>
      </c>
      <c r="B160" s="1212">
        <v>77763</v>
      </c>
      <c r="C160" s="1212">
        <v>40079</v>
      </c>
      <c r="D160" s="1212">
        <v>37684</v>
      </c>
      <c r="E160" s="1213">
        <v>1500</v>
      </c>
      <c r="F160" s="1213">
        <v>308</v>
      </c>
      <c r="G160" s="1213">
        <v>299</v>
      </c>
      <c r="H160" s="1207">
        <v>10</v>
      </c>
      <c r="I160" s="1213">
        <v>7</v>
      </c>
      <c r="J160" s="1213">
        <v>3</v>
      </c>
      <c r="K160" s="1213">
        <v>6</v>
      </c>
      <c r="M160" s="1208"/>
    </row>
    <row r="161" spans="1:13" ht="14.1" customHeight="1">
      <c r="A161" s="1190" t="s">
        <v>1121</v>
      </c>
      <c r="B161" s="1212">
        <v>17243</v>
      </c>
      <c r="C161" s="1212">
        <v>8960</v>
      </c>
      <c r="D161" s="1212">
        <v>8283</v>
      </c>
      <c r="E161" s="1213">
        <v>235</v>
      </c>
      <c r="F161" s="1213">
        <v>56</v>
      </c>
      <c r="G161" s="1213">
        <v>89</v>
      </c>
      <c r="H161" s="1207">
        <v>1</v>
      </c>
      <c r="I161" s="1213">
        <v>1</v>
      </c>
      <c r="J161" s="1213">
        <v>0</v>
      </c>
      <c r="K161" s="1213">
        <v>4</v>
      </c>
      <c r="M161" s="1208"/>
    </row>
    <row r="162" spans="1:13" s="1208" customFormat="1" ht="14.1" customHeight="1">
      <c r="A162" s="1209" t="s">
        <v>1120</v>
      </c>
      <c r="B162" s="1210">
        <v>459028</v>
      </c>
      <c r="C162" s="1210">
        <v>229717</v>
      </c>
      <c r="D162" s="1210">
        <v>229311</v>
      </c>
      <c r="E162" s="1211">
        <v>7224</v>
      </c>
      <c r="F162" s="1211">
        <v>1551</v>
      </c>
      <c r="G162" s="1211">
        <v>2347</v>
      </c>
      <c r="H162" s="1207">
        <v>53</v>
      </c>
      <c r="I162" s="1211">
        <v>34</v>
      </c>
      <c r="J162" s="1211">
        <v>19</v>
      </c>
      <c r="K162" s="1211">
        <v>89</v>
      </c>
    </row>
    <row r="163" spans="1:13" ht="14.1" customHeight="1">
      <c r="A163" s="1190" t="s">
        <v>1119</v>
      </c>
      <c r="B163" s="1212">
        <v>290741</v>
      </c>
      <c r="C163" s="1212">
        <v>144362</v>
      </c>
      <c r="D163" s="1212">
        <v>146379</v>
      </c>
      <c r="E163" s="1213">
        <v>4729</v>
      </c>
      <c r="F163" s="1213">
        <v>990</v>
      </c>
      <c r="G163" s="1213">
        <v>1507</v>
      </c>
      <c r="H163" s="1207">
        <v>36</v>
      </c>
      <c r="I163" s="1213">
        <v>24</v>
      </c>
      <c r="J163" s="1213">
        <v>12</v>
      </c>
      <c r="K163" s="1213">
        <v>69</v>
      </c>
      <c r="M163" s="1208"/>
    </row>
    <row r="164" spans="1:13" ht="14.1" customHeight="1">
      <c r="A164" s="1190" t="s">
        <v>1118</v>
      </c>
      <c r="B164" s="1212">
        <v>80316</v>
      </c>
      <c r="C164" s="1212">
        <v>40138</v>
      </c>
      <c r="D164" s="1212">
        <v>40178</v>
      </c>
      <c r="E164" s="1213">
        <v>1286</v>
      </c>
      <c r="F164" s="1213">
        <v>283</v>
      </c>
      <c r="G164" s="1213">
        <v>415</v>
      </c>
      <c r="H164" s="1207">
        <v>6</v>
      </c>
      <c r="I164" s="1213">
        <v>3</v>
      </c>
      <c r="J164" s="1213">
        <v>3</v>
      </c>
      <c r="K164" s="1213">
        <v>9</v>
      </c>
      <c r="M164" s="1208"/>
    </row>
    <row r="165" spans="1:13" ht="14.1" customHeight="1">
      <c r="A165" s="1190" t="s">
        <v>1117</v>
      </c>
      <c r="B165" s="1212">
        <v>23625</v>
      </c>
      <c r="C165" s="1212">
        <v>12070</v>
      </c>
      <c r="D165" s="1212">
        <v>11555</v>
      </c>
      <c r="E165" s="1213">
        <v>291</v>
      </c>
      <c r="F165" s="1213">
        <v>93</v>
      </c>
      <c r="G165" s="1213">
        <v>109</v>
      </c>
      <c r="H165" s="1207">
        <v>3</v>
      </c>
      <c r="I165" s="1213">
        <v>2</v>
      </c>
      <c r="J165" s="1213">
        <v>1</v>
      </c>
      <c r="K165" s="1213">
        <v>2</v>
      </c>
      <c r="M165" s="1208"/>
    </row>
    <row r="166" spans="1:13" ht="14.1" customHeight="1">
      <c r="A166" s="1190" t="s">
        <v>1116</v>
      </c>
      <c r="B166" s="1212">
        <v>64346</v>
      </c>
      <c r="C166" s="1212">
        <v>33147</v>
      </c>
      <c r="D166" s="1212">
        <v>31199</v>
      </c>
      <c r="E166" s="1213">
        <v>918</v>
      </c>
      <c r="F166" s="1213">
        <v>185</v>
      </c>
      <c r="G166" s="1213">
        <v>316</v>
      </c>
      <c r="H166" s="1207">
        <v>8</v>
      </c>
      <c r="I166" s="1213">
        <v>5</v>
      </c>
      <c r="J166" s="1213">
        <v>3</v>
      </c>
      <c r="K166" s="1213">
        <v>9</v>
      </c>
      <c r="M166" s="1208"/>
    </row>
    <row r="167" spans="1:13" s="1208" customFormat="1" ht="14.1" customHeight="1">
      <c r="A167" s="1209" t="s">
        <v>1115</v>
      </c>
      <c r="B167" s="1210">
        <v>170063</v>
      </c>
      <c r="C167" s="1210">
        <v>86948</v>
      </c>
      <c r="D167" s="1210">
        <v>83115</v>
      </c>
      <c r="E167" s="1211">
        <v>2372</v>
      </c>
      <c r="F167" s="1211">
        <v>539</v>
      </c>
      <c r="G167" s="1211">
        <v>1007</v>
      </c>
      <c r="H167" s="1207">
        <v>9</v>
      </c>
      <c r="I167" s="1211">
        <v>6</v>
      </c>
      <c r="J167" s="1211">
        <v>3</v>
      </c>
      <c r="K167" s="1211">
        <v>42</v>
      </c>
    </row>
    <row r="168" spans="1:13" ht="14.1" customHeight="1">
      <c r="A168" s="1190" t="s">
        <v>1114</v>
      </c>
      <c r="B168" s="1212">
        <v>113698</v>
      </c>
      <c r="C168" s="1212">
        <v>57706</v>
      </c>
      <c r="D168" s="1212">
        <v>55992</v>
      </c>
      <c r="E168" s="1213">
        <v>1596</v>
      </c>
      <c r="F168" s="1213">
        <v>372</v>
      </c>
      <c r="G168" s="1213">
        <v>685</v>
      </c>
      <c r="H168" s="1207">
        <v>6</v>
      </c>
      <c r="I168" s="1213">
        <v>5</v>
      </c>
      <c r="J168" s="1213">
        <v>1</v>
      </c>
      <c r="K168" s="1213">
        <v>33</v>
      </c>
      <c r="M168" s="1208"/>
    </row>
    <row r="169" spans="1:13" ht="14.1" customHeight="1">
      <c r="A169" s="1190" t="s">
        <v>1113</v>
      </c>
      <c r="B169" s="1212">
        <v>5540</v>
      </c>
      <c r="C169" s="1212">
        <v>2949</v>
      </c>
      <c r="D169" s="1212">
        <v>2591</v>
      </c>
      <c r="E169" s="1213">
        <v>124</v>
      </c>
      <c r="F169" s="1213">
        <v>17</v>
      </c>
      <c r="G169" s="1213">
        <v>34</v>
      </c>
      <c r="H169" s="1207">
        <v>0</v>
      </c>
      <c r="I169" s="1213">
        <v>0</v>
      </c>
      <c r="J169" s="1213">
        <v>0</v>
      </c>
      <c r="K169" s="1213">
        <v>4</v>
      </c>
      <c r="M169" s="1208"/>
    </row>
    <row r="170" spans="1:13" ht="14.1" customHeight="1">
      <c r="A170" s="1190" t="s">
        <v>1112</v>
      </c>
      <c r="B170" s="1212">
        <v>28943</v>
      </c>
      <c r="C170" s="1212">
        <v>14827</v>
      </c>
      <c r="D170" s="1212">
        <v>14116</v>
      </c>
      <c r="E170" s="1213">
        <v>390</v>
      </c>
      <c r="F170" s="1213">
        <v>95</v>
      </c>
      <c r="G170" s="1213">
        <v>169</v>
      </c>
      <c r="H170" s="1207">
        <v>2</v>
      </c>
      <c r="I170" s="1213">
        <v>1</v>
      </c>
      <c r="J170" s="1213">
        <v>1</v>
      </c>
      <c r="K170" s="1213">
        <v>3</v>
      </c>
      <c r="M170" s="1208"/>
    </row>
    <row r="171" spans="1:13" ht="14.1" customHeight="1">
      <c r="A171" s="1190" t="s">
        <v>1111</v>
      </c>
      <c r="B171" s="1212">
        <v>12550</v>
      </c>
      <c r="C171" s="1212">
        <v>6384</v>
      </c>
      <c r="D171" s="1212">
        <v>6166</v>
      </c>
      <c r="E171" s="1213">
        <v>168</v>
      </c>
      <c r="F171" s="1213">
        <v>41</v>
      </c>
      <c r="G171" s="1213">
        <v>70</v>
      </c>
      <c r="H171" s="1207">
        <v>1</v>
      </c>
      <c r="I171" s="1213">
        <v>0</v>
      </c>
      <c r="J171" s="1213">
        <v>1</v>
      </c>
      <c r="K171" s="1213">
        <v>1</v>
      </c>
      <c r="M171" s="1208"/>
    </row>
    <row r="172" spans="1:13" ht="14.1" customHeight="1">
      <c r="A172" s="1190" t="s">
        <v>1110</v>
      </c>
      <c r="B172" s="1212">
        <v>9332</v>
      </c>
      <c r="C172" s="1212">
        <v>5082</v>
      </c>
      <c r="D172" s="1212">
        <v>4250</v>
      </c>
      <c r="E172" s="1213">
        <v>94</v>
      </c>
      <c r="F172" s="1213">
        <v>14</v>
      </c>
      <c r="G172" s="1213">
        <v>49</v>
      </c>
      <c r="H172" s="1207">
        <v>0</v>
      </c>
      <c r="I172" s="1213">
        <v>0</v>
      </c>
      <c r="J172" s="1213">
        <v>0</v>
      </c>
      <c r="K172" s="1213">
        <v>1</v>
      </c>
      <c r="M172" s="1208"/>
    </row>
    <row r="173" spans="1:13" s="1208" customFormat="1" ht="14.1" customHeight="1">
      <c r="A173" s="1209" t="s">
        <v>1109</v>
      </c>
      <c r="B173" s="1210">
        <v>277099</v>
      </c>
      <c r="C173" s="1210">
        <v>138579</v>
      </c>
      <c r="D173" s="1210">
        <v>138520</v>
      </c>
      <c r="E173" s="1211">
        <v>4171</v>
      </c>
      <c r="F173" s="1211">
        <v>1018</v>
      </c>
      <c r="G173" s="1211">
        <v>1404</v>
      </c>
      <c r="H173" s="1207">
        <v>26</v>
      </c>
      <c r="I173" s="1211">
        <v>16</v>
      </c>
      <c r="J173" s="1211">
        <v>10</v>
      </c>
      <c r="K173" s="1211">
        <v>49</v>
      </c>
    </row>
    <row r="174" spans="1:13" ht="14.1" customHeight="1">
      <c r="A174" s="1190" t="s">
        <v>1108</v>
      </c>
      <c r="B174" s="1212">
        <v>69367</v>
      </c>
      <c r="C174" s="1212">
        <v>34456</v>
      </c>
      <c r="D174" s="1212">
        <v>34911</v>
      </c>
      <c r="E174" s="1213">
        <v>1098</v>
      </c>
      <c r="F174" s="1213">
        <v>219</v>
      </c>
      <c r="G174" s="1213">
        <v>335</v>
      </c>
      <c r="H174" s="1207">
        <v>6</v>
      </c>
      <c r="I174" s="1213">
        <v>5</v>
      </c>
      <c r="J174" s="1213">
        <v>1</v>
      </c>
      <c r="K174" s="1213">
        <v>22</v>
      </c>
      <c r="M174" s="1208"/>
    </row>
    <row r="175" spans="1:13" ht="14.1" customHeight="1">
      <c r="A175" s="1190" t="s">
        <v>1107</v>
      </c>
      <c r="B175" s="1212">
        <v>34288</v>
      </c>
      <c r="C175" s="1212">
        <v>17414</v>
      </c>
      <c r="D175" s="1212">
        <v>16874</v>
      </c>
      <c r="E175" s="1213">
        <v>545</v>
      </c>
      <c r="F175" s="1213">
        <v>101</v>
      </c>
      <c r="G175" s="1213">
        <v>183</v>
      </c>
      <c r="H175" s="1207">
        <v>2</v>
      </c>
      <c r="I175" s="1213">
        <v>1</v>
      </c>
      <c r="J175" s="1213">
        <v>1</v>
      </c>
      <c r="K175" s="1213">
        <v>3</v>
      </c>
      <c r="M175" s="1208"/>
    </row>
    <row r="176" spans="1:13" ht="14.1" customHeight="1">
      <c r="A176" s="1190" t="s">
        <v>1106</v>
      </c>
      <c r="B176" s="1212">
        <v>33855</v>
      </c>
      <c r="C176" s="1212">
        <v>17205</v>
      </c>
      <c r="D176" s="1212">
        <v>16650</v>
      </c>
      <c r="E176" s="1213">
        <v>476</v>
      </c>
      <c r="F176" s="1213">
        <v>129</v>
      </c>
      <c r="G176" s="1213">
        <v>168</v>
      </c>
      <c r="H176" s="1207">
        <v>3</v>
      </c>
      <c r="I176" s="1213">
        <v>2</v>
      </c>
      <c r="J176" s="1213">
        <v>1</v>
      </c>
      <c r="K176" s="1213">
        <v>5</v>
      </c>
      <c r="M176" s="1208"/>
    </row>
    <row r="177" spans="1:13" ht="14.1" customHeight="1">
      <c r="A177" s="1190" t="s">
        <v>1105</v>
      </c>
      <c r="B177" s="1212">
        <v>53188</v>
      </c>
      <c r="C177" s="1212">
        <v>26783</v>
      </c>
      <c r="D177" s="1212">
        <v>26405</v>
      </c>
      <c r="E177" s="1213">
        <v>848</v>
      </c>
      <c r="F177" s="1213">
        <v>243</v>
      </c>
      <c r="G177" s="1213">
        <v>267</v>
      </c>
      <c r="H177" s="1207">
        <v>6</v>
      </c>
      <c r="I177" s="1213">
        <v>4</v>
      </c>
      <c r="J177" s="1213">
        <v>2</v>
      </c>
      <c r="K177" s="1213">
        <v>5</v>
      </c>
      <c r="M177" s="1208"/>
    </row>
    <row r="178" spans="1:13" ht="14.1" customHeight="1">
      <c r="A178" s="1190" t="s">
        <v>1104</v>
      </c>
      <c r="B178" s="1212">
        <v>86401</v>
      </c>
      <c r="C178" s="1212">
        <v>42721</v>
      </c>
      <c r="D178" s="1212">
        <v>43680</v>
      </c>
      <c r="E178" s="1213">
        <v>1204</v>
      </c>
      <c r="F178" s="1213">
        <v>326</v>
      </c>
      <c r="G178" s="1213">
        <v>451</v>
      </c>
      <c r="H178" s="1207">
        <v>9</v>
      </c>
      <c r="I178" s="1213">
        <v>4</v>
      </c>
      <c r="J178" s="1213">
        <v>5</v>
      </c>
      <c r="K178" s="1213">
        <v>14</v>
      </c>
      <c r="M178" s="1208"/>
    </row>
    <row r="179" spans="1:13" s="1208" customFormat="1" ht="14.1" customHeight="1">
      <c r="A179" s="1209" t="s">
        <v>1103</v>
      </c>
      <c r="B179" s="1210">
        <v>902449</v>
      </c>
      <c r="C179" s="1210">
        <v>453379</v>
      </c>
      <c r="D179" s="1210">
        <v>449070</v>
      </c>
      <c r="E179" s="1211">
        <v>12113</v>
      </c>
      <c r="F179" s="1211">
        <v>2824</v>
      </c>
      <c r="G179" s="1211">
        <v>5162</v>
      </c>
      <c r="H179" s="1207">
        <v>74</v>
      </c>
      <c r="I179" s="1211">
        <v>56</v>
      </c>
      <c r="J179" s="1211">
        <v>18</v>
      </c>
      <c r="K179" s="1211">
        <v>96</v>
      </c>
    </row>
    <row r="180" spans="1:13" s="1208" customFormat="1" ht="14.1" customHeight="1">
      <c r="A180" s="1209" t="s">
        <v>1102</v>
      </c>
      <c r="B180" s="1210">
        <v>635338</v>
      </c>
      <c r="C180" s="1210">
        <v>318122</v>
      </c>
      <c r="D180" s="1210">
        <v>317216</v>
      </c>
      <c r="E180" s="1211">
        <v>8886</v>
      </c>
      <c r="F180" s="1211">
        <v>2121</v>
      </c>
      <c r="G180" s="1211">
        <v>3468</v>
      </c>
      <c r="H180" s="1207">
        <v>53</v>
      </c>
      <c r="I180" s="1211">
        <v>41</v>
      </c>
      <c r="J180" s="1211">
        <v>12</v>
      </c>
      <c r="K180" s="1211">
        <v>75</v>
      </c>
    </row>
    <row r="181" spans="1:13" ht="14.1" customHeight="1">
      <c r="A181" s="1190" t="s">
        <v>1101</v>
      </c>
      <c r="B181" s="1212">
        <v>231844</v>
      </c>
      <c r="C181" s="1212">
        <v>113901</v>
      </c>
      <c r="D181" s="1212">
        <v>117943</v>
      </c>
      <c r="E181" s="1213">
        <v>3672</v>
      </c>
      <c r="F181" s="1213">
        <v>920</v>
      </c>
      <c r="G181" s="1213">
        <v>1358</v>
      </c>
      <c r="H181" s="1207">
        <v>21</v>
      </c>
      <c r="I181" s="1213">
        <v>19</v>
      </c>
      <c r="J181" s="1213">
        <v>2</v>
      </c>
      <c r="K181" s="1213">
        <v>30</v>
      </c>
      <c r="M181" s="1208"/>
    </row>
    <row r="182" spans="1:13" ht="14.1" customHeight="1">
      <c r="A182" s="1190" t="s">
        <v>1100</v>
      </c>
      <c r="B182" s="1212">
        <v>13729</v>
      </c>
      <c r="C182" s="1212">
        <v>7001</v>
      </c>
      <c r="D182" s="1212">
        <v>6728</v>
      </c>
      <c r="E182" s="1213">
        <v>153</v>
      </c>
      <c r="F182" s="1213">
        <v>29</v>
      </c>
      <c r="G182" s="1213">
        <v>68</v>
      </c>
      <c r="H182" s="1207">
        <v>2</v>
      </c>
      <c r="I182" s="1213">
        <v>1</v>
      </c>
      <c r="J182" s="1213">
        <v>1</v>
      </c>
      <c r="K182" s="1213">
        <v>1</v>
      </c>
      <c r="M182" s="1208"/>
    </row>
    <row r="183" spans="1:13" ht="14.1" customHeight="1">
      <c r="A183" s="1190" t="s">
        <v>1099</v>
      </c>
      <c r="B183" s="1212">
        <v>7115</v>
      </c>
      <c r="C183" s="1212">
        <v>3665</v>
      </c>
      <c r="D183" s="1212">
        <v>3450</v>
      </c>
      <c r="E183" s="1213">
        <v>80</v>
      </c>
      <c r="F183" s="1213">
        <v>11</v>
      </c>
      <c r="G183" s="1213">
        <v>45</v>
      </c>
      <c r="H183" s="1207">
        <v>0</v>
      </c>
      <c r="I183" s="1213">
        <v>0</v>
      </c>
      <c r="J183" s="1213">
        <v>0</v>
      </c>
      <c r="K183" s="1213">
        <v>0</v>
      </c>
      <c r="M183" s="1208"/>
    </row>
    <row r="184" spans="1:13" ht="14.1" customHeight="1">
      <c r="A184" s="1190" t="s">
        <v>1098</v>
      </c>
      <c r="B184" s="1212">
        <v>19296</v>
      </c>
      <c r="C184" s="1212">
        <v>9763</v>
      </c>
      <c r="D184" s="1212">
        <v>9533</v>
      </c>
      <c r="E184" s="1213">
        <v>258</v>
      </c>
      <c r="F184" s="1213">
        <v>54</v>
      </c>
      <c r="G184" s="1213">
        <v>113</v>
      </c>
      <c r="H184" s="1207">
        <v>0</v>
      </c>
      <c r="I184" s="1213">
        <v>0</v>
      </c>
      <c r="J184" s="1213">
        <v>0</v>
      </c>
      <c r="K184" s="1213">
        <v>5</v>
      </c>
      <c r="M184" s="1208"/>
    </row>
    <row r="185" spans="1:13" ht="14.1" customHeight="1">
      <c r="A185" s="1190" t="s">
        <v>1097</v>
      </c>
      <c r="B185" s="1212">
        <v>19927</v>
      </c>
      <c r="C185" s="1212">
        <v>9986</v>
      </c>
      <c r="D185" s="1212">
        <v>9941</v>
      </c>
      <c r="E185" s="1213">
        <v>275</v>
      </c>
      <c r="F185" s="1213">
        <v>73</v>
      </c>
      <c r="G185" s="1213">
        <v>111</v>
      </c>
      <c r="H185" s="1207">
        <v>2</v>
      </c>
      <c r="I185" s="1213">
        <v>0</v>
      </c>
      <c r="J185" s="1213">
        <v>2</v>
      </c>
      <c r="K185" s="1213">
        <v>1</v>
      </c>
      <c r="M185" s="1208"/>
    </row>
    <row r="186" spans="1:13" ht="14.1" customHeight="1">
      <c r="A186" s="1190" t="s">
        <v>1096</v>
      </c>
      <c r="B186" s="1212">
        <v>32739</v>
      </c>
      <c r="C186" s="1212">
        <v>16364</v>
      </c>
      <c r="D186" s="1212">
        <v>16375</v>
      </c>
      <c r="E186" s="1213">
        <v>492</v>
      </c>
      <c r="F186" s="1213">
        <v>101</v>
      </c>
      <c r="G186" s="1213">
        <v>153</v>
      </c>
      <c r="H186" s="1207">
        <v>1</v>
      </c>
      <c r="I186" s="1213">
        <v>1</v>
      </c>
      <c r="J186" s="1213">
        <v>0</v>
      </c>
      <c r="K186" s="1213">
        <v>4</v>
      </c>
      <c r="M186" s="1208"/>
    </row>
    <row r="187" spans="1:13" ht="14.1" customHeight="1">
      <c r="A187" s="1190" t="s">
        <v>1095</v>
      </c>
      <c r="B187" s="1212">
        <v>23589</v>
      </c>
      <c r="C187" s="1212">
        <v>12288</v>
      </c>
      <c r="D187" s="1212">
        <v>11301</v>
      </c>
      <c r="E187" s="1213">
        <v>273</v>
      </c>
      <c r="F187" s="1213">
        <v>51</v>
      </c>
      <c r="G187" s="1213">
        <v>143</v>
      </c>
      <c r="H187" s="1207">
        <v>2</v>
      </c>
      <c r="I187" s="1213">
        <v>2</v>
      </c>
      <c r="J187" s="1213">
        <v>0</v>
      </c>
      <c r="K187" s="1213">
        <v>1</v>
      </c>
      <c r="M187" s="1208"/>
    </row>
    <row r="188" spans="1:13" ht="14.1" customHeight="1">
      <c r="A188" s="1190" t="s">
        <v>1094</v>
      </c>
      <c r="B188" s="1212">
        <v>48561</v>
      </c>
      <c r="C188" s="1212">
        <v>24180</v>
      </c>
      <c r="D188" s="1212">
        <v>24381</v>
      </c>
      <c r="E188" s="1213">
        <v>720</v>
      </c>
      <c r="F188" s="1213">
        <v>229</v>
      </c>
      <c r="G188" s="1213">
        <v>191</v>
      </c>
      <c r="H188" s="1207">
        <v>6</v>
      </c>
      <c r="I188" s="1213">
        <v>5</v>
      </c>
      <c r="J188" s="1213">
        <v>1</v>
      </c>
      <c r="K188" s="1213">
        <v>7</v>
      </c>
      <c r="M188" s="1208"/>
    </row>
    <row r="189" spans="1:13" ht="14.1" customHeight="1">
      <c r="A189" s="1190" t="s">
        <v>1093</v>
      </c>
      <c r="B189" s="1212">
        <v>13774</v>
      </c>
      <c r="C189" s="1212">
        <v>7113</v>
      </c>
      <c r="D189" s="1212">
        <v>6661</v>
      </c>
      <c r="E189" s="1213">
        <v>147</v>
      </c>
      <c r="F189" s="1213">
        <v>32</v>
      </c>
      <c r="G189" s="1213">
        <v>72</v>
      </c>
      <c r="H189" s="1207">
        <v>2</v>
      </c>
      <c r="I189" s="1213">
        <v>1</v>
      </c>
      <c r="J189" s="1213">
        <v>1</v>
      </c>
      <c r="K189" s="1213">
        <v>0</v>
      </c>
      <c r="M189" s="1208"/>
    </row>
    <row r="190" spans="1:13" ht="14.1" customHeight="1">
      <c r="A190" s="1190" t="s">
        <v>1092</v>
      </c>
      <c r="B190" s="1212">
        <v>25906</v>
      </c>
      <c r="C190" s="1212">
        <v>13069</v>
      </c>
      <c r="D190" s="1212">
        <v>12837</v>
      </c>
      <c r="E190" s="1213">
        <v>335</v>
      </c>
      <c r="F190" s="1213">
        <v>68</v>
      </c>
      <c r="G190" s="1213">
        <v>169</v>
      </c>
      <c r="H190" s="1207">
        <v>2</v>
      </c>
      <c r="I190" s="1213">
        <v>2</v>
      </c>
      <c r="J190" s="1213">
        <v>0</v>
      </c>
      <c r="K190" s="1213">
        <v>3</v>
      </c>
      <c r="M190" s="1208"/>
    </row>
    <row r="191" spans="1:13" ht="14.1" customHeight="1">
      <c r="A191" s="1190" t="s">
        <v>1091</v>
      </c>
      <c r="B191" s="1212">
        <v>14623</v>
      </c>
      <c r="C191" s="1212">
        <v>7432</v>
      </c>
      <c r="D191" s="1212">
        <v>7191</v>
      </c>
      <c r="E191" s="1213">
        <v>181</v>
      </c>
      <c r="F191" s="1213">
        <v>52</v>
      </c>
      <c r="G191" s="1213">
        <v>78</v>
      </c>
      <c r="H191" s="1207">
        <v>2</v>
      </c>
      <c r="I191" s="1213">
        <v>1</v>
      </c>
      <c r="J191" s="1213">
        <v>1</v>
      </c>
      <c r="K191" s="1213">
        <v>2</v>
      </c>
      <c r="M191" s="1208"/>
    </row>
    <row r="192" spans="1:13" ht="14.1" customHeight="1">
      <c r="A192" s="1190" t="s">
        <v>1090</v>
      </c>
      <c r="B192" s="1212">
        <v>15883</v>
      </c>
      <c r="C192" s="1212">
        <v>8079</v>
      </c>
      <c r="D192" s="1212">
        <v>7804</v>
      </c>
      <c r="E192" s="1213">
        <v>193</v>
      </c>
      <c r="F192" s="1213">
        <v>53</v>
      </c>
      <c r="G192" s="1213">
        <v>94</v>
      </c>
      <c r="H192" s="1207">
        <v>1</v>
      </c>
      <c r="I192" s="1213">
        <v>1</v>
      </c>
      <c r="J192" s="1213">
        <v>0</v>
      </c>
      <c r="K192" s="1213">
        <v>1</v>
      </c>
      <c r="M192" s="1208"/>
    </row>
    <row r="193" spans="1:13" ht="14.1" customHeight="1">
      <c r="A193" s="1190" t="s">
        <v>1089</v>
      </c>
      <c r="B193" s="1212">
        <v>20001</v>
      </c>
      <c r="C193" s="1212">
        <v>10347</v>
      </c>
      <c r="D193" s="1212">
        <v>9654</v>
      </c>
      <c r="E193" s="1213">
        <v>201</v>
      </c>
      <c r="F193" s="1213">
        <v>62</v>
      </c>
      <c r="G193" s="1213">
        <v>121</v>
      </c>
      <c r="H193" s="1207">
        <v>1</v>
      </c>
      <c r="I193" s="1213">
        <v>1</v>
      </c>
      <c r="J193" s="1213">
        <v>0</v>
      </c>
      <c r="K193" s="1213">
        <v>3</v>
      </c>
      <c r="M193" s="1208"/>
    </row>
    <row r="194" spans="1:13" ht="14.1" customHeight="1">
      <c r="A194" s="1190" t="s">
        <v>1088</v>
      </c>
      <c r="B194" s="1212">
        <v>13050</v>
      </c>
      <c r="C194" s="1212">
        <v>6624</v>
      </c>
      <c r="D194" s="1212">
        <v>6426</v>
      </c>
      <c r="E194" s="1213">
        <v>137</v>
      </c>
      <c r="F194" s="1213">
        <v>25</v>
      </c>
      <c r="G194" s="1213">
        <v>59</v>
      </c>
      <c r="H194" s="1207">
        <v>0</v>
      </c>
      <c r="I194" s="1213">
        <v>0</v>
      </c>
      <c r="J194" s="1213">
        <v>0</v>
      </c>
      <c r="K194" s="1213">
        <v>1</v>
      </c>
      <c r="M194" s="1208"/>
    </row>
    <row r="195" spans="1:13" ht="14.1" customHeight="1">
      <c r="A195" s="1190" t="s">
        <v>1087</v>
      </c>
      <c r="B195" s="1212">
        <v>59877</v>
      </c>
      <c r="C195" s="1212">
        <v>29827</v>
      </c>
      <c r="D195" s="1212">
        <v>30050</v>
      </c>
      <c r="E195" s="1213">
        <v>813</v>
      </c>
      <c r="F195" s="1213">
        <v>153</v>
      </c>
      <c r="G195" s="1213">
        <v>290</v>
      </c>
      <c r="H195" s="1207">
        <v>5</v>
      </c>
      <c r="I195" s="1213">
        <v>2</v>
      </c>
      <c r="J195" s="1213">
        <v>3</v>
      </c>
      <c r="K195" s="1213">
        <v>8</v>
      </c>
      <c r="M195" s="1208"/>
    </row>
    <row r="196" spans="1:13" ht="14.1" customHeight="1">
      <c r="A196" s="1190" t="s">
        <v>1086</v>
      </c>
      <c r="B196" s="1212">
        <v>29137</v>
      </c>
      <c r="C196" s="1212">
        <v>15141</v>
      </c>
      <c r="D196" s="1212">
        <v>13996</v>
      </c>
      <c r="E196" s="1213">
        <v>362</v>
      </c>
      <c r="F196" s="1213">
        <v>85</v>
      </c>
      <c r="G196" s="1213">
        <v>119</v>
      </c>
      <c r="H196" s="1207">
        <v>3</v>
      </c>
      <c r="I196" s="1213">
        <v>2</v>
      </c>
      <c r="J196" s="1213">
        <v>1</v>
      </c>
      <c r="K196" s="1213">
        <v>3</v>
      </c>
      <c r="M196" s="1208"/>
    </row>
    <row r="197" spans="1:13" ht="14.1" customHeight="1">
      <c r="A197" s="1190" t="s">
        <v>1085</v>
      </c>
      <c r="B197" s="1212">
        <v>46287</v>
      </c>
      <c r="C197" s="1212">
        <v>23342</v>
      </c>
      <c r="D197" s="1212">
        <v>22945</v>
      </c>
      <c r="E197" s="1213">
        <v>594</v>
      </c>
      <c r="F197" s="1213">
        <v>123</v>
      </c>
      <c r="G197" s="1213">
        <v>284</v>
      </c>
      <c r="H197" s="1207">
        <v>3</v>
      </c>
      <c r="I197" s="1213">
        <v>3</v>
      </c>
      <c r="J197" s="1213">
        <v>0</v>
      </c>
      <c r="K197" s="1213">
        <v>5</v>
      </c>
      <c r="M197" s="1208"/>
    </row>
    <row r="198" spans="1:13" s="1208" customFormat="1" ht="14.1" customHeight="1">
      <c r="A198" s="1209" t="s">
        <v>1084</v>
      </c>
      <c r="B198" s="1210">
        <v>43705</v>
      </c>
      <c r="C198" s="1210">
        <v>22627</v>
      </c>
      <c r="D198" s="1210">
        <v>21078</v>
      </c>
      <c r="E198" s="1211">
        <v>392</v>
      </c>
      <c r="F198" s="1211">
        <v>92</v>
      </c>
      <c r="G198" s="1211">
        <v>287</v>
      </c>
      <c r="H198" s="1207">
        <v>2</v>
      </c>
      <c r="I198" s="1211">
        <v>2</v>
      </c>
      <c r="J198" s="1211">
        <v>0</v>
      </c>
      <c r="K198" s="1211">
        <v>5</v>
      </c>
    </row>
    <row r="199" spans="1:13" ht="14.1" customHeight="1">
      <c r="A199" s="1190" t="s">
        <v>1083</v>
      </c>
      <c r="B199" s="1212">
        <v>14219</v>
      </c>
      <c r="C199" s="1212">
        <v>7307</v>
      </c>
      <c r="D199" s="1212">
        <v>6912</v>
      </c>
      <c r="E199" s="1213">
        <v>130</v>
      </c>
      <c r="F199" s="1213">
        <v>43</v>
      </c>
      <c r="G199" s="1213">
        <v>89</v>
      </c>
      <c r="H199" s="1207">
        <v>1</v>
      </c>
      <c r="I199" s="1213">
        <v>1</v>
      </c>
      <c r="J199" s="1213">
        <v>0</v>
      </c>
      <c r="K199" s="1213">
        <v>1</v>
      </c>
      <c r="M199" s="1208"/>
    </row>
    <row r="200" spans="1:13" ht="14.1" customHeight="1">
      <c r="A200" s="1190" t="s">
        <v>1082</v>
      </c>
      <c r="B200" s="1212">
        <v>3279</v>
      </c>
      <c r="C200" s="1212">
        <v>1640</v>
      </c>
      <c r="D200" s="1212">
        <v>1639</v>
      </c>
      <c r="E200" s="1213">
        <v>23</v>
      </c>
      <c r="F200" s="1213">
        <v>5</v>
      </c>
      <c r="G200" s="1213">
        <v>27</v>
      </c>
      <c r="H200" s="1207">
        <v>0</v>
      </c>
      <c r="I200" s="1213">
        <v>0</v>
      </c>
      <c r="J200" s="1213">
        <v>0</v>
      </c>
      <c r="K200" s="1213">
        <v>0</v>
      </c>
      <c r="M200" s="1208"/>
    </row>
    <row r="201" spans="1:13" ht="14.1" customHeight="1">
      <c r="A201" s="1190" t="s">
        <v>1081</v>
      </c>
      <c r="B201" s="1212">
        <v>6211</v>
      </c>
      <c r="C201" s="1212">
        <v>3233</v>
      </c>
      <c r="D201" s="1212">
        <v>2978</v>
      </c>
      <c r="E201" s="1213">
        <v>61</v>
      </c>
      <c r="F201" s="1213">
        <v>14</v>
      </c>
      <c r="G201" s="1213">
        <v>40</v>
      </c>
      <c r="H201" s="1207">
        <v>0</v>
      </c>
      <c r="I201" s="1213">
        <v>0</v>
      </c>
      <c r="J201" s="1213">
        <v>0</v>
      </c>
      <c r="K201" s="1213">
        <v>1</v>
      </c>
      <c r="M201" s="1208"/>
    </row>
    <row r="202" spans="1:13" ht="14.1" customHeight="1">
      <c r="A202" s="1190" t="s">
        <v>1080</v>
      </c>
      <c r="B202" s="1212">
        <v>7543</v>
      </c>
      <c r="C202" s="1212">
        <v>3880</v>
      </c>
      <c r="D202" s="1212">
        <v>3663</v>
      </c>
      <c r="E202" s="1213">
        <v>81</v>
      </c>
      <c r="F202" s="1213">
        <v>13</v>
      </c>
      <c r="G202" s="1213">
        <v>58</v>
      </c>
      <c r="H202" s="1207">
        <v>0</v>
      </c>
      <c r="I202" s="1213">
        <v>0</v>
      </c>
      <c r="J202" s="1213">
        <v>0</v>
      </c>
      <c r="K202" s="1213">
        <v>2</v>
      </c>
      <c r="M202" s="1208"/>
    </row>
    <row r="203" spans="1:13" ht="14.1" customHeight="1">
      <c r="A203" s="1190" t="s">
        <v>1079</v>
      </c>
      <c r="B203" s="1212">
        <v>5917</v>
      </c>
      <c r="C203" s="1212">
        <v>3131</v>
      </c>
      <c r="D203" s="1212">
        <v>2786</v>
      </c>
      <c r="E203" s="1213">
        <v>55</v>
      </c>
      <c r="F203" s="1213">
        <v>10</v>
      </c>
      <c r="G203" s="1213">
        <v>28</v>
      </c>
      <c r="H203" s="1207">
        <v>0</v>
      </c>
      <c r="I203" s="1213">
        <v>0</v>
      </c>
      <c r="J203" s="1213">
        <v>0</v>
      </c>
      <c r="K203" s="1213">
        <v>0</v>
      </c>
      <c r="M203" s="1208"/>
    </row>
    <row r="204" spans="1:13" ht="14.1" customHeight="1">
      <c r="A204" s="1190" t="s">
        <v>1078</v>
      </c>
      <c r="B204" s="1212">
        <v>6536</v>
      </c>
      <c r="C204" s="1212">
        <v>3436</v>
      </c>
      <c r="D204" s="1212">
        <v>3100</v>
      </c>
      <c r="E204" s="1213">
        <v>42</v>
      </c>
      <c r="F204" s="1213">
        <v>7</v>
      </c>
      <c r="G204" s="1213">
        <v>45</v>
      </c>
      <c r="H204" s="1207">
        <v>1</v>
      </c>
      <c r="I204" s="1213">
        <v>1</v>
      </c>
      <c r="J204" s="1213">
        <v>0</v>
      </c>
      <c r="K204" s="1213">
        <v>1</v>
      </c>
      <c r="M204" s="1208"/>
    </row>
    <row r="205" spans="1:13" s="1208" customFormat="1" ht="14.1" customHeight="1">
      <c r="A205" s="1209" t="s">
        <v>1077</v>
      </c>
      <c r="B205" s="1210">
        <v>223406</v>
      </c>
      <c r="C205" s="1210">
        <v>112630</v>
      </c>
      <c r="D205" s="1210">
        <v>110776</v>
      </c>
      <c r="E205" s="1211">
        <v>2835</v>
      </c>
      <c r="F205" s="1211">
        <v>611</v>
      </c>
      <c r="G205" s="1211">
        <v>1407</v>
      </c>
      <c r="H205" s="1207">
        <v>19</v>
      </c>
      <c r="I205" s="1211">
        <v>13</v>
      </c>
      <c r="J205" s="1211">
        <v>6</v>
      </c>
      <c r="K205" s="1211">
        <v>16</v>
      </c>
    </row>
    <row r="206" spans="1:13" ht="14.1" customHeight="1">
      <c r="A206" s="1190" t="s">
        <v>1076</v>
      </c>
      <c r="B206" s="1212">
        <v>72622</v>
      </c>
      <c r="C206" s="1212">
        <v>35574</v>
      </c>
      <c r="D206" s="1212">
        <v>37048</v>
      </c>
      <c r="E206" s="1213">
        <v>1064</v>
      </c>
      <c r="F206" s="1213">
        <v>260</v>
      </c>
      <c r="G206" s="1213">
        <v>470</v>
      </c>
      <c r="H206" s="1207">
        <v>7</v>
      </c>
      <c r="I206" s="1213">
        <v>6</v>
      </c>
      <c r="J206" s="1213">
        <v>1</v>
      </c>
      <c r="K206" s="1213">
        <v>4</v>
      </c>
      <c r="M206" s="1208"/>
    </row>
    <row r="207" spans="1:13" ht="14.1" customHeight="1">
      <c r="A207" s="1190" t="s">
        <v>1075</v>
      </c>
      <c r="B207" s="1212">
        <v>15860</v>
      </c>
      <c r="C207" s="1212">
        <v>8100</v>
      </c>
      <c r="D207" s="1212">
        <v>7760</v>
      </c>
      <c r="E207" s="1213">
        <v>181</v>
      </c>
      <c r="F207" s="1213">
        <v>29</v>
      </c>
      <c r="G207" s="1213">
        <v>106</v>
      </c>
      <c r="H207" s="1207">
        <v>1</v>
      </c>
      <c r="I207" s="1213">
        <v>1</v>
      </c>
      <c r="J207" s="1213">
        <v>0</v>
      </c>
      <c r="K207" s="1213">
        <v>1</v>
      </c>
      <c r="M207" s="1208"/>
    </row>
    <row r="208" spans="1:13" ht="14.1" customHeight="1">
      <c r="A208" s="1190" t="s">
        <v>1074</v>
      </c>
      <c r="B208" s="1212">
        <v>36919</v>
      </c>
      <c r="C208" s="1212">
        <v>18919</v>
      </c>
      <c r="D208" s="1212">
        <v>18000</v>
      </c>
      <c r="E208" s="1213">
        <v>452</v>
      </c>
      <c r="F208" s="1213">
        <v>82</v>
      </c>
      <c r="G208" s="1213">
        <v>189</v>
      </c>
      <c r="H208" s="1207">
        <v>2</v>
      </c>
      <c r="I208" s="1213">
        <v>1</v>
      </c>
      <c r="J208" s="1213">
        <v>1</v>
      </c>
      <c r="K208" s="1213">
        <v>2</v>
      </c>
      <c r="M208" s="1208"/>
    </row>
    <row r="209" spans="1:13" ht="14.1" customHeight="1">
      <c r="A209" s="1190" t="s">
        <v>1073</v>
      </c>
      <c r="B209" s="1212">
        <v>6928</v>
      </c>
      <c r="C209" s="1212">
        <v>3655</v>
      </c>
      <c r="D209" s="1212">
        <v>3273</v>
      </c>
      <c r="E209" s="1213">
        <v>62</v>
      </c>
      <c r="F209" s="1213">
        <v>9</v>
      </c>
      <c r="G209" s="1213">
        <v>59</v>
      </c>
      <c r="H209" s="1207">
        <v>0</v>
      </c>
      <c r="I209" s="1213">
        <v>0</v>
      </c>
      <c r="J209" s="1213">
        <v>0</v>
      </c>
      <c r="K209" s="1213">
        <v>0</v>
      </c>
      <c r="M209" s="1208"/>
    </row>
    <row r="210" spans="1:13" ht="14.1" customHeight="1">
      <c r="A210" s="1190" t="s">
        <v>1072</v>
      </c>
      <c r="B210" s="1212">
        <v>16984</v>
      </c>
      <c r="C210" s="1212">
        <v>8722</v>
      </c>
      <c r="D210" s="1212">
        <v>8262</v>
      </c>
      <c r="E210" s="1213">
        <v>205</v>
      </c>
      <c r="F210" s="1213">
        <v>47</v>
      </c>
      <c r="G210" s="1213">
        <v>106</v>
      </c>
      <c r="H210" s="1207">
        <v>2</v>
      </c>
      <c r="I210" s="1213">
        <v>2</v>
      </c>
      <c r="J210" s="1213">
        <v>0</v>
      </c>
      <c r="K210" s="1213">
        <v>1</v>
      </c>
      <c r="M210" s="1208"/>
    </row>
    <row r="211" spans="1:13" ht="14.1" customHeight="1">
      <c r="A211" s="1190" t="s">
        <v>1071</v>
      </c>
      <c r="B211" s="1212">
        <v>13042</v>
      </c>
      <c r="C211" s="1212">
        <v>6733</v>
      </c>
      <c r="D211" s="1212">
        <v>6309</v>
      </c>
      <c r="E211" s="1213">
        <v>134</v>
      </c>
      <c r="F211" s="1213">
        <v>30</v>
      </c>
      <c r="G211" s="1213">
        <v>54</v>
      </c>
      <c r="H211" s="1207">
        <v>0</v>
      </c>
      <c r="I211" s="1213">
        <v>0</v>
      </c>
      <c r="J211" s="1213">
        <v>0</v>
      </c>
      <c r="K211" s="1213">
        <v>3</v>
      </c>
      <c r="M211" s="1208"/>
    </row>
    <row r="212" spans="1:13" ht="14.1" customHeight="1">
      <c r="A212" s="1190" t="s">
        <v>1070</v>
      </c>
      <c r="B212" s="1212">
        <v>11355</v>
      </c>
      <c r="C212" s="1212">
        <v>5884</v>
      </c>
      <c r="D212" s="1212">
        <v>5471</v>
      </c>
      <c r="E212" s="1213">
        <v>121</v>
      </c>
      <c r="F212" s="1213">
        <v>21</v>
      </c>
      <c r="G212" s="1213">
        <v>90</v>
      </c>
      <c r="H212" s="1207">
        <v>0</v>
      </c>
      <c r="I212" s="1213">
        <v>0</v>
      </c>
      <c r="J212" s="1213">
        <v>0</v>
      </c>
      <c r="K212" s="1213">
        <v>0</v>
      </c>
      <c r="M212" s="1208"/>
    </row>
    <row r="213" spans="1:13" ht="14.1" customHeight="1">
      <c r="A213" s="1190" t="s">
        <v>1069</v>
      </c>
      <c r="B213" s="1212">
        <v>9171</v>
      </c>
      <c r="C213" s="1212">
        <v>4666</v>
      </c>
      <c r="D213" s="1212">
        <v>4505</v>
      </c>
      <c r="E213" s="1213">
        <v>95</v>
      </c>
      <c r="F213" s="1213">
        <v>22</v>
      </c>
      <c r="G213" s="1213">
        <v>55</v>
      </c>
      <c r="H213" s="1207">
        <v>1</v>
      </c>
      <c r="I213" s="1213">
        <v>1</v>
      </c>
      <c r="J213" s="1213">
        <v>0</v>
      </c>
      <c r="K213" s="1213">
        <v>4</v>
      </c>
      <c r="M213" s="1208"/>
    </row>
    <row r="214" spans="1:13" ht="14.1" customHeight="1">
      <c r="A214" s="1190" t="s">
        <v>1068</v>
      </c>
      <c r="B214" s="1212">
        <v>3480</v>
      </c>
      <c r="C214" s="1212">
        <v>1811</v>
      </c>
      <c r="D214" s="1212">
        <v>1669</v>
      </c>
      <c r="E214" s="1213">
        <v>17</v>
      </c>
      <c r="F214" s="1213">
        <v>6</v>
      </c>
      <c r="G214" s="1213">
        <v>41</v>
      </c>
      <c r="H214" s="1207">
        <v>1</v>
      </c>
      <c r="I214" s="1213">
        <v>1</v>
      </c>
      <c r="J214" s="1213">
        <v>0</v>
      </c>
      <c r="K214" s="1213">
        <v>0</v>
      </c>
      <c r="M214" s="1208"/>
    </row>
    <row r="215" spans="1:13" ht="14.1" customHeight="1">
      <c r="A215" s="1190" t="s">
        <v>1067</v>
      </c>
      <c r="B215" s="1212">
        <v>37045</v>
      </c>
      <c r="C215" s="1212">
        <v>18566</v>
      </c>
      <c r="D215" s="1212">
        <v>18479</v>
      </c>
      <c r="E215" s="1213">
        <v>504</v>
      </c>
      <c r="F215" s="1213">
        <v>105</v>
      </c>
      <c r="G215" s="1213">
        <v>237</v>
      </c>
      <c r="H215" s="1207">
        <v>5</v>
      </c>
      <c r="I215" s="1213">
        <v>1</v>
      </c>
      <c r="J215" s="1213">
        <v>4</v>
      </c>
      <c r="K215" s="1213">
        <v>1</v>
      </c>
      <c r="M215" s="1208"/>
    </row>
    <row r="216" spans="1:13" s="1208" customFormat="1" ht="14.1" customHeight="1">
      <c r="A216" s="1209" t="s">
        <v>1066</v>
      </c>
      <c r="B216" s="1210">
        <v>1028201</v>
      </c>
      <c r="C216" s="1210">
        <v>510988</v>
      </c>
      <c r="D216" s="1210">
        <v>517213</v>
      </c>
      <c r="E216" s="1211">
        <v>13714</v>
      </c>
      <c r="F216" s="1211">
        <v>2978</v>
      </c>
      <c r="G216" s="1211">
        <v>6383</v>
      </c>
      <c r="H216" s="1207">
        <v>83</v>
      </c>
      <c r="I216" s="1211">
        <v>68</v>
      </c>
      <c r="J216" s="1211">
        <v>15</v>
      </c>
      <c r="K216" s="1211">
        <v>110</v>
      </c>
    </row>
    <row r="217" spans="1:13" s="1208" customFormat="1" ht="14.1" customHeight="1">
      <c r="A217" s="1209" t="s">
        <v>1065</v>
      </c>
      <c r="B217" s="1210">
        <v>419415</v>
      </c>
      <c r="C217" s="1210">
        <v>206298</v>
      </c>
      <c r="D217" s="1210">
        <v>213117</v>
      </c>
      <c r="E217" s="1211">
        <v>5496</v>
      </c>
      <c r="F217" s="1211">
        <v>1253</v>
      </c>
      <c r="G217" s="1211">
        <v>2293</v>
      </c>
      <c r="H217" s="1207">
        <v>38</v>
      </c>
      <c r="I217" s="1211">
        <v>28</v>
      </c>
      <c r="J217" s="1211">
        <v>10</v>
      </c>
      <c r="K217" s="1211">
        <v>43</v>
      </c>
    </row>
    <row r="218" spans="1:13" ht="14.1" customHeight="1">
      <c r="A218" s="1190" t="s">
        <v>1064</v>
      </c>
      <c r="B218" s="1212">
        <v>230303</v>
      </c>
      <c r="C218" s="1212">
        <v>110488</v>
      </c>
      <c r="D218" s="1212">
        <v>119815</v>
      </c>
      <c r="E218" s="1213">
        <v>2935</v>
      </c>
      <c r="F218" s="1213">
        <v>701</v>
      </c>
      <c r="G218" s="1213">
        <v>1272</v>
      </c>
      <c r="H218" s="1207">
        <v>25</v>
      </c>
      <c r="I218" s="1213">
        <v>22</v>
      </c>
      <c r="J218" s="1213">
        <v>3</v>
      </c>
      <c r="K218" s="1213">
        <v>27</v>
      </c>
      <c r="M218" s="1208"/>
    </row>
    <row r="219" spans="1:13" ht="14.1" customHeight="1">
      <c r="A219" s="1190" t="s">
        <v>1063</v>
      </c>
      <c r="B219" s="1212">
        <v>50498</v>
      </c>
      <c r="C219" s="1212">
        <v>25375</v>
      </c>
      <c r="D219" s="1212">
        <v>25123</v>
      </c>
      <c r="E219" s="1213">
        <v>695</v>
      </c>
      <c r="F219" s="1213">
        <v>133</v>
      </c>
      <c r="G219" s="1213">
        <v>287</v>
      </c>
      <c r="H219" s="1207">
        <v>4</v>
      </c>
      <c r="I219" s="1213">
        <v>2</v>
      </c>
      <c r="J219" s="1213">
        <v>2</v>
      </c>
      <c r="K219" s="1213">
        <v>4</v>
      </c>
      <c r="M219" s="1208"/>
    </row>
    <row r="220" spans="1:13" ht="14.1" customHeight="1">
      <c r="A220" s="1190" t="s">
        <v>1062</v>
      </c>
      <c r="B220" s="1212">
        <v>10939</v>
      </c>
      <c r="C220" s="1212">
        <v>5821</v>
      </c>
      <c r="D220" s="1212">
        <v>5118</v>
      </c>
      <c r="E220" s="1213">
        <v>82</v>
      </c>
      <c r="F220" s="1213">
        <v>9</v>
      </c>
      <c r="G220" s="1213">
        <v>84</v>
      </c>
      <c r="H220" s="1207">
        <v>0</v>
      </c>
      <c r="I220" s="1213">
        <v>0</v>
      </c>
      <c r="J220" s="1213">
        <v>0</v>
      </c>
      <c r="K220" s="1213">
        <v>1</v>
      </c>
      <c r="M220" s="1208"/>
    </row>
    <row r="221" spans="1:13" ht="14.1" customHeight="1">
      <c r="A221" s="1190" t="s">
        <v>1061</v>
      </c>
      <c r="B221" s="1212">
        <v>4488</v>
      </c>
      <c r="C221" s="1212">
        <v>2338</v>
      </c>
      <c r="D221" s="1212">
        <v>2150</v>
      </c>
      <c r="E221" s="1213">
        <v>33</v>
      </c>
      <c r="F221" s="1213">
        <v>15</v>
      </c>
      <c r="G221" s="1213">
        <v>21</v>
      </c>
      <c r="H221" s="1207">
        <v>0</v>
      </c>
      <c r="I221" s="1213">
        <v>0</v>
      </c>
      <c r="J221" s="1213">
        <v>0</v>
      </c>
      <c r="K221" s="1213">
        <v>0</v>
      </c>
      <c r="M221" s="1208"/>
    </row>
    <row r="222" spans="1:13" ht="14.1" customHeight="1">
      <c r="A222" s="1190" t="s">
        <v>35</v>
      </c>
      <c r="B222" s="1212">
        <v>42279</v>
      </c>
      <c r="C222" s="1212">
        <v>20910</v>
      </c>
      <c r="D222" s="1212">
        <v>21369</v>
      </c>
      <c r="E222" s="1213">
        <v>725</v>
      </c>
      <c r="F222" s="1213">
        <v>145</v>
      </c>
      <c r="G222" s="1213">
        <v>145</v>
      </c>
      <c r="H222" s="1207">
        <v>2</v>
      </c>
      <c r="I222" s="1213">
        <v>0</v>
      </c>
      <c r="J222" s="1213">
        <v>2</v>
      </c>
      <c r="K222" s="1213">
        <v>7</v>
      </c>
      <c r="M222" s="1208"/>
    </row>
    <row r="223" spans="1:13" ht="14.1" customHeight="1">
      <c r="A223" s="1190" t="s">
        <v>1060</v>
      </c>
      <c r="B223" s="1212">
        <v>7904</v>
      </c>
      <c r="C223" s="1212">
        <v>4042</v>
      </c>
      <c r="D223" s="1212">
        <v>3862</v>
      </c>
      <c r="E223" s="1213">
        <v>101</v>
      </c>
      <c r="F223" s="1213">
        <v>26</v>
      </c>
      <c r="G223" s="1213">
        <v>41</v>
      </c>
      <c r="H223" s="1207">
        <v>0</v>
      </c>
      <c r="I223" s="1213">
        <v>0</v>
      </c>
      <c r="J223" s="1213">
        <v>0</v>
      </c>
      <c r="K223" s="1213">
        <v>0</v>
      </c>
      <c r="M223" s="1208"/>
    </row>
    <row r="224" spans="1:13" ht="14.1" customHeight="1">
      <c r="A224" s="1190" t="s">
        <v>1059</v>
      </c>
      <c r="B224" s="1212">
        <v>8833</v>
      </c>
      <c r="C224" s="1212">
        <v>4751</v>
      </c>
      <c r="D224" s="1212">
        <v>4082</v>
      </c>
      <c r="E224" s="1213">
        <v>73</v>
      </c>
      <c r="F224" s="1213">
        <v>11</v>
      </c>
      <c r="G224" s="1213">
        <v>54</v>
      </c>
      <c r="H224" s="1207">
        <v>1</v>
      </c>
      <c r="I224" s="1213">
        <v>0</v>
      </c>
      <c r="J224" s="1213">
        <v>1</v>
      </c>
      <c r="K224" s="1213">
        <v>0</v>
      </c>
      <c r="M224" s="1208"/>
    </row>
    <row r="225" spans="1:13" ht="14.1" customHeight="1">
      <c r="A225" s="1190" t="s">
        <v>1058</v>
      </c>
      <c r="B225" s="1212">
        <v>13509</v>
      </c>
      <c r="C225" s="1212">
        <v>7063</v>
      </c>
      <c r="D225" s="1212">
        <v>6446</v>
      </c>
      <c r="E225" s="1213">
        <v>150</v>
      </c>
      <c r="F225" s="1213">
        <v>39</v>
      </c>
      <c r="G225" s="1213">
        <v>80</v>
      </c>
      <c r="H225" s="1207">
        <v>3</v>
      </c>
      <c r="I225" s="1213">
        <v>3</v>
      </c>
      <c r="J225" s="1213">
        <v>0</v>
      </c>
      <c r="K225" s="1213">
        <v>2</v>
      </c>
      <c r="M225" s="1208"/>
    </row>
    <row r="226" spans="1:13" ht="14.1" customHeight="1">
      <c r="A226" s="1190" t="s">
        <v>1057</v>
      </c>
      <c r="B226" s="1212">
        <v>41151</v>
      </c>
      <c r="C226" s="1212">
        <v>20662</v>
      </c>
      <c r="D226" s="1212">
        <v>20489</v>
      </c>
      <c r="E226" s="1213">
        <v>585</v>
      </c>
      <c r="F226" s="1213">
        <v>145</v>
      </c>
      <c r="G226" s="1213">
        <v>259</v>
      </c>
      <c r="H226" s="1207">
        <v>3</v>
      </c>
      <c r="I226" s="1213">
        <v>1</v>
      </c>
      <c r="J226" s="1213">
        <v>2</v>
      </c>
      <c r="K226" s="1213">
        <v>2</v>
      </c>
      <c r="M226" s="1208"/>
    </row>
    <row r="227" spans="1:13" ht="14.1" customHeight="1">
      <c r="A227" s="1190" t="s">
        <v>1056</v>
      </c>
      <c r="B227" s="1212">
        <v>9511</v>
      </c>
      <c r="C227" s="1212">
        <v>4848</v>
      </c>
      <c r="D227" s="1212">
        <v>4663</v>
      </c>
      <c r="E227" s="1213">
        <v>117</v>
      </c>
      <c r="F227" s="1213">
        <v>29</v>
      </c>
      <c r="G227" s="1213">
        <v>50</v>
      </c>
      <c r="H227" s="1207">
        <v>0</v>
      </c>
      <c r="I227" s="1213">
        <v>0</v>
      </c>
      <c r="J227" s="1213">
        <v>0</v>
      </c>
      <c r="K227" s="1213">
        <v>0</v>
      </c>
      <c r="M227" s="1208"/>
    </row>
    <row r="228" spans="1:13" s="1208" customFormat="1" ht="14.1" customHeight="1">
      <c r="A228" s="1209" t="s">
        <v>1055</v>
      </c>
      <c r="B228" s="1210">
        <v>57869</v>
      </c>
      <c r="C228" s="1210">
        <v>28636</v>
      </c>
      <c r="D228" s="1210">
        <v>29233</v>
      </c>
      <c r="E228" s="1211">
        <v>698</v>
      </c>
      <c r="F228" s="1211">
        <v>145</v>
      </c>
      <c r="G228" s="1211">
        <v>461</v>
      </c>
      <c r="H228" s="1207">
        <v>5</v>
      </c>
      <c r="I228" s="1211">
        <v>5</v>
      </c>
      <c r="J228" s="1211">
        <v>0</v>
      </c>
      <c r="K228" s="1211">
        <v>4</v>
      </c>
    </row>
    <row r="229" spans="1:13" ht="14.1" customHeight="1">
      <c r="A229" s="1190" t="s">
        <v>1054</v>
      </c>
      <c r="B229" s="1212">
        <v>41126</v>
      </c>
      <c r="C229" s="1212">
        <v>19942</v>
      </c>
      <c r="D229" s="1212">
        <v>21184</v>
      </c>
      <c r="E229" s="1213">
        <v>508</v>
      </c>
      <c r="F229" s="1213">
        <v>90</v>
      </c>
      <c r="G229" s="1213">
        <v>355</v>
      </c>
      <c r="H229" s="1207">
        <v>3</v>
      </c>
      <c r="I229" s="1213">
        <v>3</v>
      </c>
      <c r="J229" s="1213">
        <v>0</v>
      </c>
      <c r="K229" s="1213">
        <v>1</v>
      </c>
      <c r="M229" s="1208"/>
    </row>
    <row r="230" spans="1:13" ht="14.1" customHeight="1">
      <c r="A230" s="1190" t="s">
        <v>1053</v>
      </c>
      <c r="B230" s="1212">
        <v>9248</v>
      </c>
      <c r="C230" s="1212">
        <v>4719</v>
      </c>
      <c r="D230" s="1212">
        <v>4529</v>
      </c>
      <c r="E230" s="1213">
        <v>129</v>
      </c>
      <c r="F230" s="1213">
        <v>28</v>
      </c>
      <c r="G230" s="1213">
        <v>58</v>
      </c>
      <c r="H230" s="1207">
        <v>1</v>
      </c>
      <c r="I230" s="1213">
        <v>1</v>
      </c>
      <c r="J230" s="1213">
        <v>0</v>
      </c>
      <c r="K230" s="1213">
        <v>0</v>
      </c>
      <c r="M230" s="1208"/>
    </row>
    <row r="231" spans="1:13" ht="14.1" customHeight="1">
      <c r="A231" s="1190" t="s">
        <v>1052</v>
      </c>
      <c r="B231" s="1212">
        <v>7495</v>
      </c>
      <c r="C231" s="1212">
        <v>3975</v>
      </c>
      <c r="D231" s="1212">
        <v>3520</v>
      </c>
      <c r="E231" s="1213">
        <v>61</v>
      </c>
      <c r="F231" s="1213">
        <v>27</v>
      </c>
      <c r="G231" s="1213">
        <v>48</v>
      </c>
      <c r="H231" s="1207">
        <v>1</v>
      </c>
      <c r="I231" s="1213">
        <v>1</v>
      </c>
      <c r="J231" s="1213">
        <v>0</v>
      </c>
      <c r="K231" s="1213">
        <v>3</v>
      </c>
      <c r="M231" s="1208"/>
    </row>
    <row r="232" spans="1:13" s="1208" customFormat="1" ht="14.1" customHeight="1">
      <c r="A232" s="1209" t="s">
        <v>1051</v>
      </c>
      <c r="B232" s="1210">
        <v>278359</v>
      </c>
      <c r="C232" s="1210">
        <v>139472</v>
      </c>
      <c r="D232" s="1210">
        <v>138887</v>
      </c>
      <c r="E232" s="1211">
        <v>3744</v>
      </c>
      <c r="F232" s="1211">
        <v>770</v>
      </c>
      <c r="G232" s="1211">
        <v>1713</v>
      </c>
      <c r="H232" s="1207">
        <v>19</v>
      </c>
      <c r="I232" s="1211">
        <v>17</v>
      </c>
      <c r="J232" s="1211">
        <v>2</v>
      </c>
      <c r="K232" s="1211">
        <v>29</v>
      </c>
    </row>
    <row r="233" spans="1:13" ht="14.1" customHeight="1">
      <c r="A233" s="1190" t="s">
        <v>1050</v>
      </c>
      <c r="B233" s="1212">
        <v>141277</v>
      </c>
      <c r="C233" s="1212">
        <v>69065</v>
      </c>
      <c r="D233" s="1212">
        <v>72212</v>
      </c>
      <c r="E233" s="1213">
        <v>2137</v>
      </c>
      <c r="F233" s="1213">
        <v>418</v>
      </c>
      <c r="G233" s="1213">
        <v>826</v>
      </c>
      <c r="H233" s="1207">
        <v>13</v>
      </c>
      <c r="I233" s="1213">
        <v>12</v>
      </c>
      <c r="J233" s="1213">
        <v>1</v>
      </c>
      <c r="K233" s="1213">
        <v>11</v>
      </c>
      <c r="M233" s="1208"/>
    </row>
    <row r="234" spans="1:13" ht="14.1" customHeight="1">
      <c r="A234" s="1190" t="s">
        <v>1049</v>
      </c>
      <c r="B234" s="1212">
        <v>10256</v>
      </c>
      <c r="C234" s="1212">
        <v>5280</v>
      </c>
      <c r="D234" s="1212">
        <v>4976</v>
      </c>
      <c r="E234" s="1213">
        <v>93</v>
      </c>
      <c r="F234" s="1213">
        <v>25</v>
      </c>
      <c r="G234" s="1213">
        <v>74</v>
      </c>
      <c r="H234" s="1207">
        <v>1</v>
      </c>
      <c r="I234" s="1213">
        <v>1</v>
      </c>
      <c r="J234" s="1213">
        <v>0</v>
      </c>
      <c r="K234" s="1213">
        <v>1</v>
      </c>
      <c r="M234" s="1208"/>
    </row>
    <row r="235" spans="1:13" ht="14.1" customHeight="1">
      <c r="A235" s="1190" t="s">
        <v>1048</v>
      </c>
      <c r="B235" s="1212">
        <v>7276</v>
      </c>
      <c r="C235" s="1212">
        <v>3867</v>
      </c>
      <c r="D235" s="1212">
        <v>3409</v>
      </c>
      <c r="E235" s="1213">
        <v>68</v>
      </c>
      <c r="F235" s="1213">
        <v>14</v>
      </c>
      <c r="G235" s="1213">
        <v>46</v>
      </c>
      <c r="H235" s="1207">
        <v>0</v>
      </c>
      <c r="I235" s="1213">
        <v>0</v>
      </c>
      <c r="J235" s="1213">
        <v>0</v>
      </c>
      <c r="K235" s="1213">
        <v>1</v>
      </c>
      <c r="M235" s="1208"/>
    </row>
    <row r="236" spans="1:13" ht="14.1" customHeight="1">
      <c r="A236" s="1190" t="s">
        <v>1047</v>
      </c>
      <c r="B236" s="1212">
        <v>41968</v>
      </c>
      <c r="C236" s="1212">
        <v>21009</v>
      </c>
      <c r="D236" s="1212">
        <v>20959</v>
      </c>
      <c r="E236" s="1213">
        <v>599</v>
      </c>
      <c r="F236" s="1213">
        <v>120</v>
      </c>
      <c r="G236" s="1213">
        <v>339</v>
      </c>
      <c r="H236" s="1207">
        <v>2</v>
      </c>
      <c r="I236" s="1213">
        <v>2</v>
      </c>
      <c r="J236" s="1213">
        <v>0</v>
      </c>
      <c r="K236" s="1213">
        <v>6</v>
      </c>
      <c r="M236" s="1208"/>
    </row>
    <row r="237" spans="1:13" ht="14.1" customHeight="1">
      <c r="A237" s="1190" t="s">
        <v>1046</v>
      </c>
      <c r="B237" s="1212">
        <v>9889</v>
      </c>
      <c r="C237" s="1212">
        <v>4997</v>
      </c>
      <c r="D237" s="1212">
        <v>4892</v>
      </c>
      <c r="E237" s="1213">
        <v>104</v>
      </c>
      <c r="F237" s="1213">
        <v>29</v>
      </c>
      <c r="G237" s="1213">
        <v>47</v>
      </c>
      <c r="H237" s="1207">
        <v>0</v>
      </c>
      <c r="I237" s="1213">
        <v>0</v>
      </c>
      <c r="J237" s="1213">
        <v>0</v>
      </c>
      <c r="K237" s="1213">
        <v>0</v>
      </c>
      <c r="M237" s="1208"/>
    </row>
    <row r="238" spans="1:13" ht="14.1" customHeight="1">
      <c r="A238" s="1190" t="s">
        <v>1045</v>
      </c>
      <c r="B238" s="1212">
        <v>14846</v>
      </c>
      <c r="C238" s="1212">
        <v>7717</v>
      </c>
      <c r="D238" s="1212">
        <v>7129</v>
      </c>
      <c r="E238" s="1213">
        <v>178</v>
      </c>
      <c r="F238" s="1213">
        <v>47</v>
      </c>
      <c r="G238" s="1213">
        <v>69</v>
      </c>
      <c r="H238" s="1207">
        <v>1</v>
      </c>
      <c r="I238" s="1213">
        <v>0</v>
      </c>
      <c r="J238" s="1213">
        <v>1</v>
      </c>
      <c r="K238" s="1213">
        <v>1</v>
      </c>
      <c r="M238" s="1208"/>
    </row>
    <row r="239" spans="1:13" ht="14.1" customHeight="1">
      <c r="A239" s="1190" t="s">
        <v>1044</v>
      </c>
      <c r="B239" s="1212">
        <v>19392</v>
      </c>
      <c r="C239" s="1212">
        <v>10107</v>
      </c>
      <c r="D239" s="1212">
        <v>9285</v>
      </c>
      <c r="E239" s="1213">
        <v>196</v>
      </c>
      <c r="F239" s="1213">
        <v>37</v>
      </c>
      <c r="G239" s="1213">
        <v>110</v>
      </c>
      <c r="H239" s="1207">
        <v>0</v>
      </c>
      <c r="I239" s="1213">
        <v>0</v>
      </c>
      <c r="J239" s="1213">
        <v>0</v>
      </c>
      <c r="K239" s="1213">
        <v>6</v>
      </c>
      <c r="M239" s="1208"/>
    </row>
    <row r="240" spans="1:13" ht="14.1" customHeight="1">
      <c r="A240" s="1190" t="s">
        <v>1043</v>
      </c>
      <c r="B240" s="1212">
        <v>28302</v>
      </c>
      <c r="C240" s="1212">
        <v>14724</v>
      </c>
      <c r="D240" s="1212">
        <v>13578</v>
      </c>
      <c r="E240" s="1213">
        <v>337</v>
      </c>
      <c r="F240" s="1213">
        <v>69</v>
      </c>
      <c r="G240" s="1213">
        <v>172</v>
      </c>
      <c r="H240" s="1207">
        <v>1</v>
      </c>
      <c r="I240" s="1213">
        <v>1</v>
      </c>
      <c r="J240" s="1213">
        <v>0</v>
      </c>
      <c r="K240" s="1213">
        <v>2</v>
      </c>
      <c r="M240" s="1208"/>
    </row>
    <row r="241" spans="1:13" ht="14.1" customHeight="1">
      <c r="A241" s="1190" t="s">
        <v>1042</v>
      </c>
      <c r="B241" s="1212">
        <v>5153</v>
      </c>
      <c r="C241" s="1212">
        <v>2706</v>
      </c>
      <c r="D241" s="1212">
        <v>2447</v>
      </c>
      <c r="E241" s="1213">
        <v>32</v>
      </c>
      <c r="F241" s="1213">
        <v>11</v>
      </c>
      <c r="G241" s="1213">
        <v>30</v>
      </c>
      <c r="H241" s="1207">
        <v>1</v>
      </c>
      <c r="I241" s="1213">
        <v>1</v>
      </c>
      <c r="J241" s="1213">
        <v>0</v>
      </c>
      <c r="K241" s="1213">
        <v>1</v>
      </c>
      <c r="M241" s="1208"/>
    </row>
    <row r="242" spans="1:13" s="1208" customFormat="1" ht="14.1" customHeight="1">
      <c r="A242" s="1209" t="s">
        <v>1041</v>
      </c>
      <c r="B242" s="1210">
        <v>272558</v>
      </c>
      <c r="C242" s="1210">
        <v>136582</v>
      </c>
      <c r="D242" s="1210">
        <v>135976</v>
      </c>
      <c r="E242" s="1211">
        <v>3776</v>
      </c>
      <c r="F242" s="1211">
        <v>810</v>
      </c>
      <c r="G242" s="1211">
        <v>1916</v>
      </c>
      <c r="H242" s="1207">
        <v>21</v>
      </c>
      <c r="I242" s="1211">
        <v>18</v>
      </c>
      <c r="J242" s="1211">
        <v>3</v>
      </c>
      <c r="K242" s="1211">
        <v>34</v>
      </c>
    </row>
    <row r="243" spans="1:13" ht="14.1" customHeight="1">
      <c r="A243" s="1190" t="s">
        <v>1040</v>
      </c>
      <c r="B243" s="1212">
        <v>90624</v>
      </c>
      <c r="C243" s="1212">
        <v>44067</v>
      </c>
      <c r="D243" s="1212">
        <v>46557</v>
      </c>
      <c r="E243" s="1213">
        <v>1356</v>
      </c>
      <c r="F243" s="1213">
        <v>305</v>
      </c>
      <c r="G243" s="1213">
        <v>621</v>
      </c>
      <c r="H243" s="1207">
        <v>6</v>
      </c>
      <c r="I243" s="1213">
        <v>6</v>
      </c>
      <c r="J243" s="1213">
        <v>0</v>
      </c>
      <c r="K243" s="1213">
        <v>19</v>
      </c>
      <c r="M243" s="1208"/>
    </row>
    <row r="244" spans="1:13" ht="14.1" customHeight="1">
      <c r="A244" s="1190" t="s">
        <v>1039</v>
      </c>
      <c r="B244" s="1212">
        <v>19336</v>
      </c>
      <c r="C244" s="1212">
        <v>9769</v>
      </c>
      <c r="D244" s="1212">
        <v>9567</v>
      </c>
      <c r="E244" s="1213">
        <v>226</v>
      </c>
      <c r="F244" s="1213">
        <v>44</v>
      </c>
      <c r="G244" s="1213">
        <v>135</v>
      </c>
      <c r="H244" s="1207">
        <v>1</v>
      </c>
      <c r="I244" s="1213">
        <v>1</v>
      </c>
      <c r="J244" s="1213">
        <v>0</v>
      </c>
      <c r="K244" s="1213">
        <v>0</v>
      </c>
      <c r="M244" s="1208"/>
    </row>
    <row r="245" spans="1:13" ht="14.1" customHeight="1">
      <c r="A245" s="1190" t="s">
        <v>1038</v>
      </c>
      <c r="B245" s="1212">
        <v>29588</v>
      </c>
      <c r="C245" s="1212">
        <v>15355</v>
      </c>
      <c r="D245" s="1212">
        <v>14233</v>
      </c>
      <c r="E245" s="1213">
        <v>347</v>
      </c>
      <c r="F245" s="1213">
        <v>92</v>
      </c>
      <c r="G245" s="1213">
        <v>195</v>
      </c>
      <c r="H245" s="1207">
        <v>1</v>
      </c>
      <c r="I245" s="1213">
        <v>1</v>
      </c>
      <c r="J245" s="1213">
        <v>0</v>
      </c>
      <c r="K245" s="1213">
        <v>3</v>
      </c>
      <c r="M245" s="1208"/>
    </row>
    <row r="246" spans="1:13" ht="14.1" customHeight="1">
      <c r="A246" s="1190" t="s">
        <v>1037</v>
      </c>
      <c r="B246" s="1212">
        <v>38909</v>
      </c>
      <c r="C246" s="1212">
        <v>19781</v>
      </c>
      <c r="D246" s="1212">
        <v>19128</v>
      </c>
      <c r="E246" s="1213">
        <v>572</v>
      </c>
      <c r="F246" s="1213">
        <v>109</v>
      </c>
      <c r="G246" s="1213">
        <v>336</v>
      </c>
      <c r="H246" s="1207">
        <v>4</v>
      </c>
      <c r="I246" s="1213">
        <v>4</v>
      </c>
      <c r="J246" s="1213">
        <v>0</v>
      </c>
      <c r="K246" s="1213">
        <v>1</v>
      </c>
      <c r="M246" s="1208"/>
    </row>
    <row r="247" spans="1:13" ht="14.1" customHeight="1">
      <c r="A247" s="1190" t="s">
        <v>1036</v>
      </c>
      <c r="B247" s="1212">
        <v>19694</v>
      </c>
      <c r="C247" s="1212">
        <v>10043</v>
      </c>
      <c r="D247" s="1212">
        <v>9651</v>
      </c>
      <c r="E247" s="1213">
        <v>217</v>
      </c>
      <c r="F247" s="1213">
        <v>42</v>
      </c>
      <c r="G247" s="1213">
        <v>103</v>
      </c>
      <c r="H247" s="1207">
        <v>1</v>
      </c>
      <c r="I247" s="1213">
        <v>1</v>
      </c>
      <c r="J247" s="1213">
        <v>0</v>
      </c>
      <c r="K247" s="1213">
        <v>2</v>
      </c>
      <c r="M247" s="1208"/>
    </row>
    <row r="248" spans="1:13" ht="14.1" customHeight="1">
      <c r="A248" s="1190" t="s">
        <v>1035</v>
      </c>
      <c r="B248" s="1212">
        <v>40950</v>
      </c>
      <c r="C248" s="1212">
        <v>20479</v>
      </c>
      <c r="D248" s="1212">
        <v>20471</v>
      </c>
      <c r="E248" s="1213">
        <v>642</v>
      </c>
      <c r="F248" s="1213">
        <v>144</v>
      </c>
      <c r="G248" s="1213">
        <v>298</v>
      </c>
      <c r="H248" s="1207">
        <v>7</v>
      </c>
      <c r="I248" s="1213">
        <v>4</v>
      </c>
      <c r="J248" s="1213">
        <v>3</v>
      </c>
      <c r="K248" s="1213">
        <v>5</v>
      </c>
      <c r="M248" s="1208"/>
    </row>
    <row r="249" spans="1:13" ht="14.1" customHeight="1">
      <c r="A249" s="1190" t="s">
        <v>1034</v>
      </c>
      <c r="B249" s="1212">
        <v>15389</v>
      </c>
      <c r="C249" s="1212">
        <v>7702</v>
      </c>
      <c r="D249" s="1212">
        <v>7687</v>
      </c>
      <c r="E249" s="1213">
        <v>183</v>
      </c>
      <c r="F249" s="1213">
        <v>39</v>
      </c>
      <c r="G249" s="1213">
        <v>113</v>
      </c>
      <c r="H249" s="1207">
        <v>1</v>
      </c>
      <c r="I249" s="1213">
        <v>1</v>
      </c>
      <c r="J249" s="1213">
        <v>0</v>
      </c>
      <c r="K249" s="1213">
        <v>2</v>
      </c>
      <c r="M249" s="1208"/>
    </row>
    <row r="250" spans="1:13" ht="14.1" customHeight="1">
      <c r="A250" s="1190" t="s">
        <v>1033</v>
      </c>
      <c r="B250" s="1212">
        <v>18068</v>
      </c>
      <c r="C250" s="1212">
        <v>9386</v>
      </c>
      <c r="D250" s="1212">
        <v>8682</v>
      </c>
      <c r="E250" s="1213">
        <v>233</v>
      </c>
      <c r="F250" s="1213">
        <v>35</v>
      </c>
      <c r="G250" s="1213">
        <v>115</v>
      </c>
      <c r="H250" s="1207">
        <v>0</v>
      </c>
      <c r="I250" s="1213">
        <v>0</v>
      </c>
      <c r="J250" s="1213">
        <v>0</v>
      </c>
      <c r="K250" s="1213">
        <v>2</v>
      </c>
      <c r="M250" s="1208"/>
    </row>
    <row r="251" spans="1:13" s="1208" customFormat="1" ht="14.1" customHeight="1">
      <c r="A251" s="1209" t="s">
        <v>1032</v>
      </c>
      <c r="B251" s="1210">
        <v>2086833</v>
      </c>
      <c r="C251" s="1210">
        <v>1026910</v>
      </c>
      <c r="D251" s="1210">
        <v>1059923</v>
      </c>
      <c r="E251" s="1211">
        <v>26304</v>
      </c>
      <c r="F251" s="1211">
        <v>7427</v>
      </c>
      <c r="G251" s="1211">
        <v>12453</v>
      </c>
      <c r="H251" s="1207">
        <v>206</v>
      </c>
      <c r="I251" s="1211">
        <v>149</v>
      </c>
      <c r="J251" s="1211">
        <v>57</v>
      </c>
      <c r="K251" s="1211">
        <v>293</v>
      </c>
    </row>
    <row r="252" spans="1:13" s="1208" customFormat="1" ht="14.1" customHeight="1">
      <c r="A252" s="1209" t="s">
        <v>1031</v>
      </c>
      <c r="B252" s="1214">
        <v>1044923</v>
      </c>
      <c r="C252" s="1214">
        <v>509085</v>
      </c>
      <c r="D252" s="1214">
        <v>535838</v>
      </c>
      <c r="E252" s="1211">
        <v>12949</v>
      </c>
      <c r="F252" s="1211">
        <v>4057</v>
      </c>
      <c r="G252" s="1211">
        <v>5832</v>
      </c>
      <c r="H252" s="1207">
        <v>108</v>
      </c>
      <c r="I252" s="1211">
        <v>76</v>
      </c>
      <c r="J252" s="1211">
        <v>32</v>
      </c>
      <c r="K252" s="1211">
        <v>172</v>
      </c>
    </row>
    <row r="253" spans="1:13" ht="14.1" customHeight="1">
      <c r="A253" s="1190" t="s">
        <v>1030</v>
      </c>
      <c r="B253" s="1212">
        <v>228677</v>
      </c>
      <c r="C253" s="1212">
        <v>110901</v>
      </c>
      <c r="D253" s="1212">
        <v>117776</v>
      </c>
      <c r="E253" s="1213">
        <v>2587</v>
      </c>
      <c r="F253" s="1213">
        <v>837</v>
      </c>
      <c r="G253" s="1213">
        <v>1434</v>
      </c>
      <c r="H253" s="1207">
        <v>31</v>
      </c>
      <c r="I253" s="1213">
        <v>16</v>
      </c>
      <c r="J253" s="1213">
        <v>15</v>
      </c>
      <c r="K253" s="1213">
        <v>41</v>
      </c>
      <c r="M253" s="1208"/>
    </row>
    <row r="254" spans="1:13" ht="14.1" customHeight="1">
      <c r="A254" s="1190" t="s">
        <v>1029</v>
      </c>
      <c r="B254" s="1212">
        <v>112655</v>
      </c>
      <c r="C254" s="1212">
        <v>55331</v>
      </c>
      <c r="D254" s="1212">
        <v>57324</v>
      </c>
      <c r="E254" s="1213">
        <v>1613</v>
      </c>
      <c r="F254" s="1213">
        <v>482</v>
      </c>
      <c r="G254" s="1213">
        <v>647</v>
      </c>
      <c r="H254" s="1207">
        <v>18</v>
      </c>
      <c r="I254" s="1213">
        <v>15</v>
      </c>
      <c r="J254" s="1213">
        <v>3</v>
      </c>
      <c r="K254" s="1213">
        <v>10</v>
      </c>
      <c r="M254" s="1208"/>
    </row>
    <row r="255" spans="1:13" ht="14.1" customHeight="1">
      <c r="A255" s="1190" t="s">
        <v>1028</v>
      </c>
      <c r="B255" s="1212">
        <v>96794</v>
      </c>
      <c r="C255" s="1212">
        <v>46086</v>
      </c>
      <c r="D255" s="1212">
        <v>50708</v>
      </c>
      <c r="E255" s="1213">
        <v>1037</v>
      </c>
      <c r="F255" s="1213">
        <v>316</v>
      </c>
      <c r="G255" s="1213">
        <v>439</v>
      </c>
      <c r="H255" s="1207">
        <v>3</v>
      </c>
      <c r="I255" s="1213">
        <v>3</v>
      </c>
      <c r="J255" s="1213">
        <v>0</v>
      </c>
      <c r="K255" s="1213">
        <v>7</v>
      </c>
      <c r="M255" s="1208"/>
    </row>
    <row r="256" spans="1:13" ht="14.1" customHeight="1">
      <c r="A256" s="1190" t="s">
        <v>1027</v>
      </c>
      <c r="B256" s="1212">
        <v>9163</v>
      </c>
      <c r="C256" s="1212">
        <v>4636</v>
      </c>
      <c r="D256" s="1212">
        <v>4527</v>
      </c>
      <c r="E256" s="1213">
        <v>107</v>
      </c>
      <c r="F256" s="1213">
        <v>32</v>
      </c>
      <c r="G256" s="1213">
        <v>78</v>
      </c>
      <c r="H256" s="1207">
        <v>1</v>
      </c>
      <c r="I256" s="1213">
        <v>0</v>
      </c>
      <c r="J256" s="1213">
        <v>1</v>
      </c>
      <c r="K256" s="1213">
        <v>0</v>
      </c>
      <c r="M256" s="1208"/>
    </row>
    <row r="257" spans="1:13" ht="14.1" customHeight="1">
      <c r="A257" s="1190" t="s">
        <v>1026</v>
      </c>
      <c r="B257" s="1212">
        <v>24320</v>
      </c>
      <c r="C257" s="1212">
        <v>12060</v>
      </c>
      <c r="D257" s="1212">
        <v>12260</v>
      </c>
      <c r="E257" s="1213">
        <v>300</v>
      </c>
      <c r="F257" s="1213">
        <v>79</v>
      </c>
      <c r="G257" s="1213">
        <v>130</v>
      </c>
      <c r="H257" s="1207">
        <v>5</v>
      </c>
      <c r="I257" s="1213">
        <v>5</v>
      </c>
      <c r="J257" s="1213">
        <v>0</v>
      </c>
      <c r="K257" s="1213">
        <v>1</v>
      </c>
      <c r="M257" s="1208"/>
    </row>
    <row r="258" spans="1:13" ht="14.1" customHeight="1">
      <c r="A258" s="1190" t="s">
        <v>1025</v>
      </c>
      <c r="B258" s="1212">
        <v>48373</v>
      </c>
      <c r="C258" s="1212">
        <v>23971</v>
      </c>
      <c r="D258" s="1212">
        <v>24402</v>
      </c>
      <c r="E258" s="1213">
        <v>594</v>
      </c>
      <c r="F258" s="1213">
        <v>228</v>
      </c>
      <c r="G258" s="1213">
        <v>337</v>
      </c>
      <c r="H258" s="1207">
        <v>6</v>
      </c>
      <c r="I258" s="1213">
        <v>4</v>
      </c>
      <c r="J258" s="1213">
        <v>2</v>
      </c>
      <c r="K258" s="1213">
        <v>8</v>
      </c>
      <c r="M258" s="1208"/>
    </row>
    <row r="259" spans="1:13" ht="14.1" customHeight="1">
      <c r="A259" s="1190" t="s">
        <v>1024</v>
      </c>
      <c r="B259" s="1212">
        <v>51080</v>
      </c>
      <c r="C259" s="1212">
        <v>24789</v>
      </c>
      <c r="D259" s="1212">
        <v>26291</v>
      </c>
      <c r="E259" s="1213">
        <v>626</v>
      </c>
      <c r="F259" s="1213">
        <v>172</v>
      </c>
      <c r="G259" s="1213">
        <v>267</v>
      </c>
      <c r="H259" s="1207">
        <v>5</v>
      </c>
      <c r="I259" s="1213">
        <v>4</v>
      </c>
      <c r="J259" s="1213">
        <v>1</v>
      </c>
      <c r="K259" s="1213">
        <v>14</v>
      </c>
      <c r="M259" s="1208"/>
    </row>
    <row r="260" spans="1:13" ht="14.1" customHeight="1">
      <c r="A260" s="1190" t="s">
        <v>1023</v>
      </c>
      <c r="B260" s="1212">
        <v>122261</v>
      </c>
      <c r="C260" s="1212">
        <v>59636</v>
      </c>
      <c r="D260" s="1212">
        <v>62625</v>
      </c>
      <c r="E260" s="1213">
        <v>1992</v>
      </c>
      <c r="F260" s="1213">
        <v>560</v>
      </c>
      <c r="G260" s="1213">
        <v>497</v>
      </c>
      <c r="H260" s="1207">
        <v>11</v>
      </c>
      <c r="I260" s="1213">
        <v>7</v>
      </c>
      <c r="J260" s="1213">
        <v>4</v>
      </c>
      <c r="K260" s="1213">
        <v>18</v>
      </c>
      <c r="M260" s="1208"/>
    </row>
    <row r="261" spans="1:13" ht="14.1" customHeight="1">
      <c r="A261" s="1190" t="s">
        <v>1022</v>
      </c>
      <c r="B261" s="1212">
        <v>13667</v>
      </c>
      <c r="C261" s="1212">
        <v>6848</v>
      </c>
      <c r="D261" s="1212">
        <v>6819</v>
      </c>
      <c r="E261" s="1213">
        <v>154</v>
      </c>
      <c r="F261" s="1213">
        <v>46</v>
      </c>
      <c r="G261" s="1213">
        <v>108</v>
      </c>
      <c r="H261" s="1207">
        <v>2</v>
      </c>
      <c r="I261" s="1213">
        <v>2</v>
      </c>
      <c r="J261" s="1213">
        <v>0</v>
      </c>
      <c r="K261" s="1213">
        <v>0</v>
      </c>
      <c r="M261" s="1208"/>
    </row>
    <row r="262" spans="1:13" ht="14.1" customHeight="1">
      <c r="A262" s="1190" t="s">
        <v>1021</v>
      </c>
      <c r="B262" s="1212">
        <v>177069</v>
      </c>
      <c r="C262" s="1212">
        <v>87180</v>
      </c>
      <c r="D262" s="1212">
        <v>89889</v>
      </c>
      <c r="E262" s="1213">
        <v>1985</v>
      </c>
      <c r="F262" s="1213">
        <v>658</v>
      </c>
      <c r="G262" s="1213">
        <v>976</v>
      </c>
      <c r="H262" s="1207">
        <v>14</v>
      </c>
      <c r="I262" s="1213">
        <v>12</v>
      </c>
      <c r="J262" s="1213">
        <v>2</v>
      </c>
      <c r="K262" s="1213">
        <v>35</v>
      </c>
      <c r="M262" s="1208"/>
    </row>
    <row r="263" spans="1:13" ht="14.1" customHeight="1">
      <c r="A263" s="1190" t="s">
        <v>1020</v>
      </c>
      <c r="B263" s="1212">
        <v>55645</v>
      </c>
      <c r="C263" s="1212">
        <v>26747</v>
      </c>
      <c r="D263" s="1212">
        <v>28898</v>
      </c>
      <c r="E263" s="1213">
        <v>677</v>
      </c>
      <c r="F263" s="1213">
        <v>241</v>
      </c>
      <c r="G263" s="1213">
        <v>388</v>
      </c>
      <c r="H263" s="1207">
        <v>3</v>
      </c>
      <c r="I263" s="1213">
        <v>2</v>
      </c>
      <c r="J263" s="1213">
        <v>1</v>
      </c>
      <c r="K263" s="1213">
        <v>13</v>
      </c>
      <c r="M263" s="1208"/>
    </row>
    <row r="264" spans="1:13" ht="14.1" customHeight="1">
      <c r="A264" s="1190" t="s">
        <v>1019</v>
      </c>
      <c r="B264" s="1212">
        <v>105219</v>
      </c>
      <c r="C264" s="1212">
        <v>50900</v>
      </c>
      <c r="D264" s="1212">
        <v>54319</v>
      </c>
      <c r="E264" s="1213">
        <v>1277</v>
      </c>
      <c r="F264" s="1213">
        <v>406</v>
      </c>
      <c r="G264" s="1213">
        <v>531</v>
      </c>
      <c r="H264" s="1207">
        <v>9</v>
      </c>
      <c r="I264" s="1213">
        <v>6</v>
      </c>
      <c r="J264" s="1213">
        <v>3</v>
      </c>
      <c r="K264" s="1213">
        <v>25</v>
      </c>
      <c r="M264" s="1208"/>
    </row>
    <row r="265" spans="1:13" s="1208" customFormat="1" ht="14.1" customHeight="1">
      <c r="A265" s="1209" t="s">
        <v>1018</v>
      </c>
      <c r="B265" s="1210">
        <v>172256</v>
      </c>
      <c r="C265" s="1210">
        <v>86447</v>
      </c>
      <c r="D265" s="1210">
        <v>85809</v>
      </c>
      <c r="E265" s="1211">
        <v>2374</v>
      </c>
      <c r="F265" s="1211">
        <v>604</v>
      </c>
      <c r="G265" s="1211">
        <v>1026</v>
      </c>
      <c r="H265" s="1207">
        <v>15</v>
      </c>
      <c r="I265" s="1211">
        <v>11</v>
      </c>
      <c r="J265" s="1211">
        <v>4</v>
      </c>
      <c r="K265" s="1211">
        <v>26</v>
      </c>
    </row>
    <row r="266" spans="1:13" ht="14.1" customHeight="1">
      <c r="A266" s="1190" t="s">
        <v>1017</v>
      </c>
      <c r="B266" s="1212">
        <v>26455</v>
      </c>
      <c r="C266" s="1212">
        <v>13121</v>
      </c>
      <c r="D266" s="1212">
        <v>13334</v>
      </c>
      <c r="E266" s="1213">
        <v>378</v>
      </c>
      <c r="F266" s="1213">
        <v>91</v>
      </c>
      <c r="G266" s="1213">
        <v>152</v>
      </c>
      <c r="H266" s="1207">
        <v>3</v>
      </c>
      <c r="I266" s="1213">
        <v>2</v>
      </c>
      <c r="J266" s="1213">
        <v>1</v>
      </c>
      <c r="K266" s="1213">
        <v>3</v>
      </c>
      <c r="M266" s="1208"/>
    </row>
    <row r="267" spans="1:13" ht="14.1" customHeight="1">
      <c r="A267" s="1190" t="s">
        <v>1016</v>
      </c>
      <c r="B267" s="1212">
        <v>38051</v>
      </c>
      <c r="C267" s="1212">
        <v>19100</v>
      </c>
      <c r="D267" s="1212">
        <v>18951</v>
      </c>
      <c r="E267" s="1213">
        <v>526</v>
      </c>
      <c r="F267" s="1213">
        <v>132</v>
      </c>
      <c r="G267" s="1213">
        <v>176</v>
      </c>
      <c r="H267" s="1207">
        <v>5</v>
      </c>
      <c r="I267" s="1213">
        <v>4</v>
      </c>
      <c r="J267" s="1213">
        <v>1</v>
      </c>
      <c r="K267" s="1213">
        <v>9</v>
      </c>
      <c r="M267" s="1208"/>
    </row>
    <row r="268" spans="1:13" ht="14.1" customHeight="1">
      <c r="A268" s="1190" t="s">
        <v>1015</v>
      </c>
      <c r="B268" s="1212">
        <v>34050</v>
      </c>
      <c r="C268" s="1212">
        <v>16920</v>
      </c>
      <c r="D268" s="1212">
        <v>17130</v>
      </c>
      <c r="E268" s="1213">
        <v>466</v>
      </c>
      <c r="F268" s="1213">
        <v>96</v>
      </c>
      <c r="G268" s="1213">
        <v>216</v>
      </c>
      <c r="H268" s="1207">
        <v>2</v>
      </c>
      <c r="I268" s="1213">
        <v>2</v>
      </c>
      <c r="J268" s="1213">
        <v>0</v>
      </c>
      <c r="K268" s="1213">
        <v>2</v>
      </c>
      <c r="M268" s="1208"/>
    </row>
    <row r="269" spans="1:13" ht="14.1" customHeight="1">
      <c r="A269" s="1190" t="s">
        <v>1014</v>
      </c>
      <c r="B269" s="1212">
        <v>5670</v>
      </c>
      <c r="C269" s="1212">
        <v>2900</v>
      </c>
      <c r="D269" s="1212">
        <v>2770</v>
      </c>
      <c r="E269" s="1213">
        <v>64</v>
      </c>
      <c r="F269" s="1213">
        <v>17</v>
      </c>
      <c r="G269" s="1213">
        <v>45</v>
      </c>
      <c r="H269" s="1207">
        <v>0</v>
      </c>
      <c r="I269" s="1213">
        <v>0</v>
      </c>
      <c r="J269" s="1213">
        <v>0</v>
      </c>
      <c r="K269" s="1213">
        <v>1</v>
      </c>
      <c r="M269" s="1208"/>
    </row>
    <row r="270" spans="1:13" ht="14.1" customHeight="1">
      <c r="A270" s="1190" t="s">
        <v>1013</v>
      </c>
      <c r="B270" s="1212">
        <v>34702</v>
      </c>
      <c r="C270" s="1212">
        <v>17450</v>
      </c>
      <c r="D270" s="1212">
        <v>17252</v>
      </c>
      <c r="E270" s="1213">
        <v>488</v>
      </c>
      <c r="F270" s="1213">
        <v>152</v>
      </c>
      <c r="G270" s="1213">
        <v>219</v>
      </c>
      <c r="H270" s="1207">
        <v>4</v>
      </c>
      <c r="I270" s="1213">
        <v>2</v>
      </c>
      <c r="J270" s="1213">
        <v>2</v>
      </c>
      <c r="K270" s="1213">
        <v>2</v>
      </c>
      <c r="M270" s="1208"/>
    </row>
    <row r="271" spans="1:13" ht="14.1" customHeight="1">
      <c r="A271" s="1190" t="s">
        <v>1012</v>
      </c>
      <c r="B271" s="1212">
        <v>22919</v>
      </c>
      <c r="C271" s="1212">
        <v>11489</v>
      </c>
      <c r="D271" s="1212">
        <v>11430</v>
      </c>
      <c r="E271" s="1213">
        <v>299</v>
      </c>
      <c r="F271" s="1213">
        <v>88</v>
      </c>
      <c r="G271" s="1213">
        <v>151</v>
      </c>
      <c r="H271" s="1207">
        <v>1</v>
      </c>
      <c r="I271" s="1213">
        <v>1</v>
      </c>
      <c r="J271" s="1213">
        <v>0</v>
      </c>
      <c r="K271" s="1213">
        <v>6</v>
      </c>
      <c r="M271" s="1208"/>
    </row>
    <row r="272" spans="1:13" ht="14.1" customHeight="1">
      <c r="A272" s="1190" t="s">
        <v>1011</v>
      </c>
      <c r="B272" s="1212">
        <v>10409</v>
      </c>
      <c r="C272" s="1212">
        <v>5467</v>
      </c>
      <c r="D272" s="1212">
        <v>4942</v>
      </c>
      <c r="E272" s="1213">
        <v>153</v>
      </c>
      <c r="F272" s="1213">
        <v>28</v>
      </c>
      <c r="G272" s="1213">
        <v>67</v>
      </c>
      <c r="H272" s="1207">
        <v>0</v>
      </c>
      <c r="I272" s="1213">
        <v>0</v>
      </c>
      <c r="J272" s="1213">
        <v>0</v>
      </c>
      <c r="K272" s="1213">
        <v>3</v>
      </c>
      <c r="M272" s="1208"/>
    </row>
    <row r="273" spans="1:13" s="1208" customFormat="1" ht="14.1" customHeight="1">
      <c r="A273" s="1209" t="s">
        <v>1010</v>
      </c>
      <c r="B273" s="1214">
        <v>390377</v>
      </c>
      <c r="C273" s="1214">
        <v>194163</v>
      </c>
      <c r="D273" s="1214">
        <v>196214</v>
      </c>
      <c r="E273" s="1211">
        <v>5391</v>
      </c>
      <c r="F273" s="1211">
        <v>1314</v>
      </c>
      <c r="G273" s="1211">
        <v>2398</v>
      </c>
      <c r="H273" s="1207">
        <v>40</v>
      </c>
      <c r="I273" s="1211">
        <v>34</v>
      </c>
      <c r="J273" s="1211">
        <v>6</v>
      </c>
      <c r="K273" s="1211">
        <v>50</v>
      </c>
    </row>
    <row r="274" spans="1:13" ht="14.1" customHeight="1">
      <c r="A274" s="1190" t="s">
        <v>5116</v>
      </c>
      <c r="B274" s="1212">
        <v>191640</v>
      </c>
      <c r="C274" s="1212">
        <v>93783</v>
      </c>
      <c r="D274" s="1212">
        <v>97857</v>
      </c>
      <c r="E274" s="1213">
        <v>2944</v>
      </c>
      <c r="F274" s="1213">
        <v>687</v>
      </c>
      <c r="G274" s="1213">
        <v>1060</v>
      </c>
      <c r="H274" s="1207">
        <v>22</v>
      </c>
      <c r="I274" s="1213">
        <v>19</v>
      </c>
      <c r="J274" s="1213">
        <v>3</v>
      </c>
      <c r="K274" s="1213">
        <v>33</v>
      </c>
      <c r="M274" s="1208"/>
    </row>
    <row r="275" spans="1:13" ht="14.1" customHeight="1">
      <c r="A275" s="1190" t="s">
        <v>1008</v>
      </c>
      <c r="B275" s="1212">
        <v>3969</v>
      </c>
      <c r="C275" s="1212">
        <v>2002</v>
      </c>
      <c r="D275" s="1212">
        <v>1967</v>
      </c>
      <c r="E275" s="1213">
        <v>40</v>
      </c>
      <c r="F275" s="1213">
        <v>12</v>
      </c>
      <c r="G275" s="1213">
        <v>38</v>
      </c>
      <c r="H275" s="1207">
        <v>0</v>
      </c>
      <c r="I275" s="1213">
        <v>0</v>
      </c>
      <c r="J275" s="1213">
        <v>0</v>
      </c>
      <c r="K275" s="1213">
        <v>0</v>
      </c>
      <c r="M275" s="1208"/>
    </row>
    <row r="276" spans="1:13" ht="14.1" customHeight="1">
      <c r="A276" s="1190" t="s">
        <v>1007</v>
      </c>
      <c r="B276" s="1212">
        <v>28709</v>
      </c>
      <c r="C276" s="1212">
        <v>14518</v>
      </c>
      <c r="D276" s="1212">
        <v>14191</v>
      </c>
      <c r="E276" s="1213">
        <v>372</v>
      </c>
      <c r="F276" s="1213">
        <v>91</v>
      </c>
      <c r="G276" s="1213">
        <v>156</v>
      </c>
      <c r="H276" s="1207">
        <v>1</v>
      </c>
      <c r="I276" s="1213">
        <v>1</v>
      </c>
      <c r="J276" s="1213">
        <v>0</v>
      </c>
      <c r="K276" s="1213">
        <v>1</v>
      </c>
      <c r="M276" s="1208"/>
    </row>
    <row r="277" spans="1:13" ht="14.1" customHeight="1">
      <c r="A277" s="1190" t="s">
        <v>1006</v>
      </c>
      <c r="B277" s="1212">
        <v>23971</v>
      </c>
      <c r="C277" s="1212">
        <v>11857</v>
      </c>
      <c r="D277" s="1212">
        <v>12114</v>
      </c>
      <c r="E277" s="1213">
        <v>266</v>
      </c>
      <c r="F277" s="1213">
        <v>104</v>
      </c>
      <c r="G277" s="1213">
        <v>145</v>
      </c>
      <c r="H277" s="1207">
        <v>4</v>
      </c>
      <c r="I277" s="1213">
        <v>4</v>
      </c>
      <c r="J277" s="1213">
        <v>0</v>
      </c>
      <c r="K277" s="1213">
        <v>3</v>
      </c>
      <c r="M277" s="1208"/>
    </row>
    <row r="278" spans="1:13" ht="14.1" customHeight="1">
      <c r="A278" s="1190" t="s">
        <v>1005</v>
      </c>
      <c r="B278" s="1212">
        <v>30473</v>
      </c>
      <c r="C278" s="1212">
        <v>15414</v>
      </c>
      <c r="D278" s="1212">
        <v>15059</v>
      </c>
      <c r="E278" s="1213">
        <v>402</v>
      </c>
      <c r="F278" s="1213">
        <v>93</v>
      </c>
      <c r="G278" s="1213">
        <v>214</v>
      </c>
      <c r="H278" s="1207">
        <v>1</v>
      </c>
      <c r="I278" s="1213">
        <v>1</v>
      </c>
      <c r="J278" s="1213">
        <v>0</v>
      </c>
      <c r="K278" s="1213">
        <v>3</v>
      </c>
      <c r="M278" s="1208"/>
    </row>
    <row r="279" spans="1:13" ht="14.1" customHeight="1">
      <c r="A279" s="1190" t="s">
        <v>1004</v>
      </c>
      <c r="B279" s="1212">
        <v>28214</v>
      </c>
      <c r="C279" s="1212">
        <v>14146</v>
      </c>
      <c r="D279" s="1212">
        <v>14068</v>
      </c>
      <c r="E279" s="1213">
        <v>374</v>
      </c>
      <c r="F279" s="1213">
        <v>94</v>
      </c>
      <c r="G279" s="1213">
        <v>150</v>
      </c>
      <c r="H279" s="1207">
        <v>3</v>
      </c>
      <c r="I279" s="1213">
        <v>2</v>
      </c>
      <c r="J279" s="1213">
        <v>1</v>
      </c>
      <c r="K279" s="1213">
        <v>8</v>
      </c>
      <c r="M279" s="1208"/>
    </row>
    <row r="280" spans="1:13" ht="14.1" customHeight="1">
      <c r="A280" s="1190" t="s">
        <v>1003</v>
      </c>
      <c r="B280" s="1212">
        <v>10052</v>
      </c>
      <c r="C280" s="1212">
        <v>5164</v>
      </c>
      <c r="D280" s="1212">
        <v>4888</v>
      </c>
      <c r="E280" s="1213">
        <v>122</v>
      </c>
      <c r="F280" s="1213">
        <v>21</v>
      </c>
      <c r="G280" s="1213">
        <v>54</v>
      </c>
      <c r="H280" s="1207">
        <v>2</v>
      </c>
      <c r="I280" s="1213">
        <v>2</v>
      </c>
      <c r="J280" s="1213">
        <v>0</v>
      </c>
      <c r="K280" s="1213">
        <v>0</v>
      </c>
      <c r="M280" s="1208"/>
    </row>
    <row r="281" spans="1:13" ht="14.1" customHeight="1">
      <c r="A281" s="1190" t="s">
        <v>1002</v>
      </c>
      <c r="B281" s="1212">
        <v>4120</v>
      </c>
      <c r="C281" s="1212">
        <v>2163</v>
      </c>
      <c r="D281" s="1212">
        <v>1957</v>
      </c>
      <c r="E281" s="1213">
        <v>39</v>
      </c>
      <c r="F281" s="1213">
        <v>10</v>
      </c>
      <c r="G281" s="1213">
        <v>39</v>
      </c>
      <c r="H281" s="1207">
        <v>0</v>
      </c>
      <c r="I281" s="1213">
        <v>0</v>
      </c>
      <c r="J281" s="1213">
        <v>0</v>
      </c>
      <c r="K281" s="1213">
        <v>0</v>
      </c>
      <c r="M281" s="1208"/>
    </row>
    <row r="282" spans="1:13" ht="14.1" customHeight="1">
      <c r="A282" s="1190" t="s">
        <v>1001</v>
      </c>
      <c r="B282" s="1212">
        <v>10163</v>
      </c>
      <c r="C282" s="1212">
        <v>5167</v>
      </c>
      <c r="D282" s="1212">
        <v>4996</v>
      </c>
      <c r="E282" s="1213">
        <v>104</v>
      </c>
      <c r="F282" s="1213">
        <v>26</v>
      </c>
      <c r="G282" s="1213">
        <v>96</v>
      </c>
      <c r="H282" s="1207">
        <v>0</v>
      </c>
      <c r="I282" s="1213">
        <v>0</v>
      </c>
      <c r="J282" s="1213">
        <v>0</v>
      </c>
      <c r="K282" s="1213">
        <v>0</v>
      </c>
      <c r="M282" s="1208"/>
    </row>
    <row r="283" spans="1:13" ht="14.1" customHeight="1">
      <c r="A283" s="1190" t="s">
        <v>1000</v>
      </c>
      <c r="B283" s="1212">
        <v>3967</v>
      </c>
      <c r="C283" s="1212">
        <v>1933</v>
      </c>
      <c r="D283" s="1212">
        <v>2034</v>
      </c>
      <c r="E283" s="1213">
        <v>26</v>
      </c>
      <c r="F283" s="1213">
        <v>20</v>
      </c>
      <c r="G283" s="1213">
        <v>42</v>
      </c>
      <c r="H283" s="1207">
        <v>0</v>
      </c>
      <c r="I283" s="1213">
        <v>0</v>
      </c>
      <c r="J283" s="1213">
        <v>0</v>
      </c>
      <c r="K283" s="1213">
        <v>0</v>
      </c>
      <c r="M283" s="1208"/>
    </row>
    <row r="284" spans="1:13" ht="14.1" customHeight="1">
      <c r="A284" s="1190" t="s">
        <v>5117</v>
      </c>
      <c r="B284" s="1212">
        <v>13035</v>
      </c>
      <c r="C284" s="1212">
        <v>6645</v>
      </c>
      <c r="D284" s="1212">
        <v>6390</v>
      </c>
      <c r="E284" s="1213">
        <v>169</v>
      </c>
      <c r="F284" s="1213">
        <v>38</v>
      </c>
      <c r="G284" s="1213">
        <v>88</v>
      </c>
      <c r="H284" s="1207">
        <v>3</v>
      </c>
      <c r="I284" s="1213">
        <v>3</v>
      </c>
      <c r="J284" s="1213">
        <v>0</v>
      </c>
      <c r="K284" s="1213">
        <v>2</v>
      </c>
      <c r="M284" s="1208"/>
    </row>
    <row r="285" spans="1:13" ht="14.1" customHeight="1">
      <c r="A285" s="1190" t="s">
        <v>998</v>
      </c>
      <c r="B285" s="1212">
        <v>14226</v>
      </c>
      <c r="C285" s="1212">
        <v>7159</v>
      </c>
      <c r="D285" s="1212">
        <v>7067</v>
      </c>
      <c r="E285" s="1213">
        <v>156</v>
      </c>
      <c r="F285" s="1213">
        <v>52</v>
      </c>
      <c r="G285" s="1213">
        <v>112</v>
      </c>
      <c r="H285" s="1207">
        <v>0</v>
      </c>
      <c r="I285" s="1213">
        <v>0</v>
      </c>
      <c r="J285" s="1213">
        <v>0</v>
      </c>
      <c r="K285" s="1213">
        <v>0</v>
      </c>
      <c r="M285" s="1208"/>
    </row>
    <row r="286" spans="1:13" ht="14.1" customHeight="1">
      <c r="A286" s="1190" t="s">
        <v>997</v>
      </c>
      <c r="B286" s="1212">
        <v>21580</v>
      </c>
      <c r="C286" s="1212">
        <v>10997</v>
      </c>
      <c r="D286" s="1212">
        <v>10583</v>
      </c>
      <c r="E286" s="1213">
        <v>213</v>
      </c>
      <c r="F286" s="1213">
        <v>50</v>
      </c>
      <c r="G286" s="1213">
        <v>169</v>
      </c>
      <c r="H286" s="1207">
        <v>3</v>
      </c>
      <c r="I286" s="1213">
        <v>1</v>
      </c>
      <c r="J286" s="1213">
        <v>2</v>
      </c>
      <c r="K286" s="1213">
        <v>0</v>
      </c>
      <c r="M286" s="1208"/>
    </row>
    <row r="287" spans="1:13" ht="14.1" customHeight="1">
      <c r="A287" s="1190" t="s">
        <v>996</v>
      </c>
      <c r="B287" s="1212">
        <v>6258</v>
      </c>
      <c r="C287" s="1212">
        <v>3215</v>
      </c>
      <c r="D287" s="1212">
        <v>3043</v>
      </c>
      <c r="E287" s="1213">
        <v>164</v>
      </c>
      <c r="F287" s="1213">
        <v>16</v>
      </c>
      <c r="G287" s="1213">
        <v>35</v>
      </c>
      <c r="H287" s="1207">
        <v>1</v>
      </c>
      <c r="I287" s="1213">
        <v>1</v>
      </c>
      <c r="J287" s="1213">
        <v>0</v>
      </c>
      <c r="K287" s="1213">
        <v>0</v>
      </c>
      <c r="M287" s="1208"/>
    </row>
    <row r="288" spans="1:13" s="1208" customFormat="1" ht="14.1" customHeight="1">
      <c r="A288" s="1209" t="s">
        <v>995</v>
      </c>
      <c r="B288" s="1214">
        <v>479277</v>
      </c>
      <c r="C288" s="1214">
        <v>237215</v>
      </c>
      <c r="D288" s="1214">
        <v>242062</v>
      </c>
      <c r="E288" s="1211">
        <v>5590</v>
      </c>
      <c r="F288" s="1211">
        <v>1452</v>
      </c>
      <c r="G288" s="1211">
        <v>3197</v>
      </c>
      <c r="H288" s="1207">
        <v>43</v>
      </c>
      <c r="I288" s="1211">
        <v>28</v>
      </c>
      <c r="J288" s="1211">
        <v>15</v>
      </c>
      <c r="K288" s="1211">
        <v>45</v>
      </c>
    </row>
    <row r="289" spans="1:13" ht="14.1" customHeight="1">
      <c r="A289" s="1190" t="s">
        <v>994</v>
      </c>
      <c r="B289" s="1212">
        <v>178104</v>
      </c>
      <c r="C289" s="1212">
        <v>85088</v>
      </c>
      <c r="D289" s="1212">
        <v>93016</v>
      </c>
      <c r="E289" s="1213">
        <v>2367</v>
      </c>
      <c r="F289" s="1213">
        <v>655</v>
      </c>
      <c r="G289" s="1213">
        <v>1148</v>
      </c>
      <c r="H289" s="1207">
        <v>14</v>
      </c>
      <c r="I289" s="1213">
        <v>8</v>
      </c>
      <c r="J289" s="1213">
        <v>6</v>
      </c>
      <c r="K289" s="1213">
        <v>16</v>
      </c>
      <c r="M289" s="1208"/>
    </row>
    <row r="290" spans="1:13" ht="14.1" customHeight="1">
      <c r="A290" s="1190" t="s">
        <v>993</v>
      </c>
      <c r="B290" s="1212">
        <v>21869</v>
      </c>
      <c r="C290" s="1212">
        <v>10951</v>
      </c>
      <c r="D290" s="1212">
        <v>10918</v>
      </c>
      <c r="E290" s="1213">
        <v>281</v>
      </c>
      <c r="F290" s="1213">
        <v>58</v>
      </c>
      <c r="G290" s="1213">
        <v>156</v>
      </c>
      <c r="H290" s="1207">
        <v>1</v>
      </c>
      <c r="I290" s="1213">
        <v>1</v>
      </c>
      <c r="J290" s="1213">
        <v>0</v>
      </c>
      <c r="K290" s="1213">
        <v>5</v>
      </c>
      <c r="M290" s="1208"/>
    </row>
    <row r="291" spans="1:13" ht="14.1" customHeight="1">
      <c r="A291" s="1190" t="s">
        <v>992</v>
      </c>
      <c r="B291" s="1212">
        <v>5752</v>
      </c>
      <c r="C291" s="1212">
        <v>3077</v>
      </c>
      <c r="D291" s="1212">
        <v>2675</v>
      </c>
      <c r="E291" s="1213">
        <v>35</v>
      </c>
      <c r="F291" s="1213">
        <v>19</v>
      </c>
      <c r="G291" s="1213">
        <v>39</v>
      </c>
      <c r="H291" s="1207">
        <v>1</v>
      </c>
      <c r="I291" s="1213">
        <v>1</v>
      </c>
      <c r="J291" s="1213">
        <v>0</v>
      </c>
      <c r="K291" s="1213">
        <v>0</v>
      </c>
      <c r="M291" s="1208"/>
    </row>
    <row r="292" spans="1:13" ht="14.1" customHeight="1">
      <c r="A292" s="1190" t="s">
        <v>991</v>
      </c>
      <c r="B292" s="1212">
        <v>16878</v>
      </c>
      <c r="C292" s="1212">
        <v>8454</v>
      </c>
      <c r="D292" s="1212">
        <v>8424</v>
      </c>
      <c r="E292" s="1213">
        <v>186</v>
      </c>
      <c r="F292" s="1213">
        <v>49</v>
      </c>
      <c r="G292" s="1213">
        <v>125</v>
      </c>
      <c r="H292" s="1207">
        <v>4</v>
      </c>
      <c r="I292" s="1213">
        <v>2</v>
      </c>
      <c r="J292" s="1213">
        <v>2</v>
      </c>
      <c r="K292" s="1213">
        <v>2</v>
      </c>
      <c r="M292" s="1208"/>
    </row>
    <row r="293" spans="1:13" ht="14.1" customHeight="1">
      <c r="A293" s="1190" t="s">
        <v>990</v>
      </c>
      <c r="B293" s="1212">
        <v>25674</v>
      </c>
      <c r="C293" s="1212">
        <v>13202</v>
      </c>
      <c r="D293" s="1212">
        <v>12472</v>
      </c>
      <c r="E293" s="1213">
        <v>322</v>
      </c>
      <c r="F293" s="1213">
        <v>69</v>
      </c>
      <c r="G293" s="1213">
        <v>176</v>
      </c>
      <c r="H293" s="1207">
        <v>3</v>
      </c>
      <c r="I293" s="1213">
        <v>1</v>
      </c>
      <c r="J293" s="1213">
        <v>2</v>
      </c>
      <c r="K293" s="1213">
        <v>5</v>
      </c>
      <c r="M293" s="1208"/>
    </row>
    <row r="294" spans="1:13" ht="14.1" customHeight="1">
      <c r="A294" s="1190" t="s">
        <v>989</v>
      </c>
      <c r="B294" s="1212">
        <v>30703</v>
      </c>
      <c r="C294" s="1212">
        <v>14848</v>
      </c>
      <c r="D294" s="1212">
        <v>15855</v>
      </c>
      <c r="E294" s="1213">
        <v>377</v>
      </c>
      <c r="F294" s="1213">
        <v>81</v>
      </c>
      <c r="G294" s="1213">
        <v>135</v>
      </c>
      <c r="H294" s="1207">
        <v>3</v>
      </c>
      <c r="I294" s="1213">
        <v>3</v>
      </c>
      <c r="J294" s="1213">
        <v>0</v>
      </c>
      <c r="K294" s="1213">
        <v>2</v>
      </c>
      <c r="M294" s="1208"/>
    </row>
    <row r="295" spans="1:13" ht="14.1" customHeight="1">
      <c r="A295" s="1190" t="s">
        <v>988</v>
      </c>
      <c r="B295" s="1212">
        <v>12982</v>
      </c>
      <c r="C295" s="1212">
        <v>6691</v>
      </c>
      <c r="D295" s="1212">
        <v>6291</v>
      </c>
      <c r="E295" s="1213">
        <v>151</v>
      </c>
      <c r="F295" s="1213">
        <v>20</v>
      </c>
      <c r="G295" s="1213">
        <v>105</v>
      </c>
      <c r="H295" s="1207">
        <v>1</v>
      </c>
      <c r="I295" s="1213">
        <v>1</v>
      </c>
      <c r="J295" s="1213">
        <v>0</v>
      </c>
      <c r="K295" s="1213">
        <v>0</v>
      </c>
      <c r="M295" s="1208"/>
    </row>
    <row r="296" spans="1:13" ht="14.1" customHeight="1">
      <c r="A296" s="1190" t="s">
        <v>987</v>
      </c>
      <c r="B296" s="1212">
        <v>5857</v>
      </c>
      <c r="C296" s="1212">
        <v>2989</v>
      </c>
      <c r="D296" s="1212">
        <v>2868</v>
      </c>
      <c r="E296" s="1213">
        <v>47</v>
      </c>
      <c r="F296" s="1213">
        <v>15</v>
      </c>
      <c r="G296" s="1213">
        <v>25</v>
      </c>
      <c r="H296" s="1207">
        <v>0</v>
      </c>
      <c r="I296" s="1213">
        <v>0</v>
      </c>
      <c r="J296" s="1213">
        <v>0</v>
      </c>
      <c r="K296" s="1213">
        <v>1</v>
      </c>
      <c r="M296" s="1208"/>
    </row>
    <row r="297" spans="1:13" ht="14.1" customHeight="1">
      <c r="A297" s="1190" t="s">
        <v>986</v>
      </c>
      <c r="B297" s="1212">
        <v>11717</v>
      </c>
      <c r="C297" s="1212">
        <v>6017</v>
      </c>
      <c r="D297" s="1212">
        <v>5700</v>
      </c>
      <c r="E297" s="1213">
        <v>90</v>
      </c>
      <c r="F297" s="1213">
        <v>32</v>
      </c>
      <c r="G297" s="1213">
        <v>77</v>
      </c>
      <c r="H297" s="1207">
        <v>0</v>
      </c>
      <c r="I297" s="1213">
        <v>0</v>
      </c>
      <c r="J297" s="1213">
        <v>0</v>
      </c>
      <c r="K297" s="1213">
        <v>1</v>
      </c>
      <c r="M297" s="1208"/>
    </row>
    <row r="298" spans="1:13" ht="14.1" customHeight="1">
      <c r="A298" s="1190" t="s">
        <v>985</v>
      </c>
      <c r="B298" s="1212">
        <v>9294</v>
      </c>
      <c r="C298" s="1212">
        <v>4852</v>
      </c>
      <c r="D298" s="1212">
        <v>4442</v>
      </c>
      <c r="E298" s="1213">
        <v>88</v>
      </c>
      <c r="F298" s="1213">
        <v>19</v>
      </c>
      <c r="G298" s="1213">
        <v>51</v>
      </c>
      <c r="H298" s="1207">
        <v>0</v>
      </c>
      <c r="I298" s="1213">
        <v>0</v>
      </c>
      <c r="J298" s="1213">
        <v>0</v>
      </c>
      <c r="K298" s="1213">
        <v>0</v>
      </c>
      <c r="M298" s="1208"/>
    </row>
    <row r="299" spans="1:13" ht="14.1" customHeight="1">
      <c r="A299" s="1190" t="s">
        <v>984</v>
      </c>
      <c r="B299" s="1212">
        <v>11184</v>
      </c>
      <c r="C299" s="1212">
        <v>5623</v>
      </c>
      <c r="D299" s="1212">
        <v>5561</v>
      </c>
      <c r="E299" s="1213">
        <v>105</v>
      </c>
      <c r="F299" s="1213">
        <v>28</v>
      </c>
      <c r="G299" s="1213">
        <v>83</v>
      </c>
      <c r="H299" s="1207">
        <v>5</v>
      </c>
      <c r="I299" s="1213">
        <v>4</v>
      </c>
      <c r="J299" s="1213">
        <v>1</v>
      </c>
      <c r="K299" s="1213">
        <v>3</v>
      </c>
      <c r="M299" s="1208"/>
    </row>
    <row r="300" spans="1:13" ht="14.1" customHeight="1">
      <c r="A300" s="1190" t="s">
        <v>983</v>
      </c>
      <c r="B300" s="1212">
        <v>5653</v>
      </c>
      <c r="C300" s="1212">
        <v>2912</v>
      </c>
      <c r="D300" s="1212">
        <v>2741</v>
      </c>
      <c r="E300" s="1213">
        <v>43</v>
      </c>
      <c r="F300" s="1213">
        <v>17</v>
      </c>
      <c r="G300" s="1213">
        <v>41</v>
      </c>
      <c r="H300" s="1207">
        <v>0</v>
      </c>
      <c r="I300" s="1213">
        <v>0</v>
      </c>
      <c r="J300" s="1213">
        <v>0</v>
      </c>
      <c r="K300" s="1213">
        <v>0</v>
      </c>
      <c r="M300" s="1208"/>
    </row>
    <row r="301" spans="1:13" ht="14.1" customHeight="1">
      <c r="A301" s="1190" t="s">
        <v>982</v>
      </c>
      <c r="B301" s="1212">
        <v>16682</v>
      </c>
      <c r="C301" s="1212">
        <v>8437</v>
      </c>
      <c r="D301" s="1212">
        <v>8245</v>
      </c>
      <c r="E301" s="1213">
        <v>190</v>
      </c>
      <c r="F301" s="1213">
        <v>44</v>
      </c>
      <c r="G301" s="1213">
        <v>114</v>
      </c>
      <c r="H301" s="1207">
        <v>0</v>
      </c>
      <c r="I301" s="1213">
        <v>0</v>
      </c>
      <c r="J301" s="1213">
        <v>0</v>
      </c>
      <c r="K301" s="1213">
        <v>6</v>
      </c>
      <c r="M301" s="1208"/>
    </row>
    <row r="302" spans="1:13" ht="14.1" customHeight="1">
      <c r="A302" s="1190" t="s">
        <v>981</v>
      </c>
      <c r="B302" s="1212">
        <v>13193</v>
      </c>
      <c r="C302" s="1212">
        <v>6752</v>
      </c>
      <c r="D302" s="1212">
        <v>6441</v>
      </c>
      <c r="E302" s="1213">
        <v>137</v>
      </c>
      <c r="F302" s="1213">
        <v>25</v>
      </c>
      <c r="G302" s="1213">
        <v>105</v>
      </c>
      <c r="H302" s="1207">
        <v>2</v>
      </c>
      <c r="I302" s="1213">
        <v>1</v>
      </c>
      <c r="J302" s="1213">
        <v>1</v>
      </c>
      <c r="K302" s="1213">
        <v>0</v>
      </c>
      <c r="M302" s="1208"/>
    </row>
    <row r="303" spans="1:13" ht="14.1" customHeight="1">
      <c r="A303" s="1190" t="s">
        <v>980</v>
      </c>
      <c r="B303" s="1212">
        <v>6032</v>
      </c>
      <c r="C303" s="1212">
        <v>3031</v>
      </c>
      <c r="D303" s="1212">
        <v>3001</v>
      </c>
      <c r="E303" s="1213">
        <v>54</v>
      </c>
      <c r="F303" s="1213">
        <v>20</v>
      </c>
      <c r="G303" s="1213">
        <v>44</v>
      </c>
      <c r="H303" s="1207">
        <v>1</v>
      </c>
      <c r="I303" s="1213">
        <v>1</v>
      </c>
      <c r="J303" s="1213">
        <v>0</v>
      </c>
      <c r="K303" s="1213">
        <v>0</v>
      </c>
      <c r="M303" s="1208"/>
    </row>
    <row r="304" spans="1:13" ht="14.1" customHeight="1">
      <c r="A304" s="1190" t="s">
        <v>979</v>
      </c>
      <c r="B304" s="1212">
        <v>52778</v>
      </c>
      <c r="C304" s="1212">
        <v>26180</v>
      </c>
      <c r="D304" s="1212">
        <v>26598</v>
      </c>
      <c r="E304" s="1213">
        <v>593</v>
      </c>
      <c r="F304" s="1213">
        <v>155</v>
      </c>
      <c r="G304" s="1213">
        <v>393</v>
      </c>
      <c r="H304" s="1207">
        <v>1</v>
      </c>
      <c r="I304" s="1213">
        <v>1</v>
      </c>
      <c r="J304" s="1213">
        <v>0</v>
      </c>
      <c r="K304" s="1213">
        <v>0</v>
      </c>
      <c r="M304" s="1208"/>
    </row>
    <row r="305" spans="1:13" ht="14.1" customHeight="1">
      <c r="A305" s="1190" t="s">
        <v>978</v>
      </c>
      <c r="B305" s="1212">
        <v>4013</v>
      </c>
      <c r="C305" s="1212">
        <v>2031</v>
      </c>
      <c r="D305" s="1212">
        <v>1982</v>
      </c>
      <c r="E305" s="1213">
        <v>48</v>
      </c>
      <c r="F305" s="1213">
        <v>10</v>
      </c>
      <c r="G305" s="1213">
        <v>28</v>
      </c>
      <c r="H305" s="1207">
        <v>0</v>
      </c>
      <c r="I305" s="1213">
        <v>0</v>
      </c>
      <c r="J305" s="1213">
        <v>0</v>
      </c>
      <c r="K305" s="1213">
        <v>0</v>
      </c>
      <c r="M305" s="1208"/>
    </row>
    <row r="306" spans="1:13" ht="14.1" customHeight="1">
      <c r="A306" s="1190" t="s">
        <v>977</v>
      </c>
      <c r="B306" s="1212">
        <v>16152</v>
      </c>
      <c r="C306" s="1212">
        <v>8193</v>
      </c>
      <c r="D306" s="1212">
        <v>7959</v>
      </c>
      <c r="E306" s="1213">
        <v>144</v>
      </c>
      <c r="F306" s="1213">
        <v>40</v>
      </c>
      <c r="G306" s="1213">
        <v>126</v>
      </c>
      <c r="H306" s="1207">
        <v>0</v>
      </c>
      <c r="I306" s="1213">
        <v>0</v>
      </c>
      <c r="J306" s="1213">
        <v>0</v>
      </c>
      <c r="K306" s="1213">
        <v>3</v>
      </c>
      <c r="M306" s="1208"/>
    </row>
    <row r="307" spans="1:13" ht="14.1" customHeight="1">
      <c r="A307" s="1190" t="s">
        <v>976</v>
      </c>
      <c r="B307" s="1212">
        <v>11248</v>
      </c>
      <c r="C307" s="1212">
        <v>5746</v>
      </c>
      <c r="D307" s="1212">
        <v>5502</v>
      </c>
      <c r="E307" s="1213">
        <v>90</v>
      </c>
      <c r="F307" s="1213">
        <v>29</v>
      </c>
      <c r="G307" s="1213">
        <v>64</v>
      </c>
      <c r="H307" s="1207">
        <v>1</v>
      </c>
      <c r="I307" s="1213">
        <v>1</v>
      </c>
      <c r="J307" s="1213">
        <v>0</v>
      </c>
      <c r="K307" s="1213">
        <v>0</v>
      </c>
      <c r="M307" s="1208"/>
    </row>
    <row r="308" spans="1:13" ht="14.1" customHeight="1">
      <c r="A308" s="1190" t="s">
        <v>975</v>
      </c>
      <c r="B308" s="1212">
        <v>5357</v>
      </c>
      <c r="C308" s="1212">
        <v>2794</v>
      </c>
      <c r="D308" s="1212">
        <v>2563</v>
      </c>
      <c r="E308" s="1213">
        <v>45</v>
      </c>
      <c r="F308" s="1213">
        <v>14</v>
      </c>
      <c r="G308" s="1213">
        <v>37</v>
      </c>
      <c r="H308" s="1207">
        <v>1</v>
      </c>
      <c r="I308" s="1213">
        <v>1</v>
      </c>
      <c r="J308" s="1213">
        <v>0</v>
      </c>
      <c r="K308" s="1213">
        <v>1</v>
      </c>
      <c r="M308" s="1208"/>
    </row>
    <row r="309" spans="1:13" ht="14.1" customHeight="1">
      <c r="A309" s="1190" t="s">
        <v>974</v>
      </c>
      <c r="B309" s="1212">
        <v>18155</v>
      </c>
      <c r="C309" s="1212">
        <v>9347</v>
      </c>
      <c r="D309" s="1212">
        <v>8808</v>
      </c>
      <c r="E309" s="1213">
        <v>197</v>
      </c>
      <c r="F309" s="1213">
        <v>53</v>
      </c>
      <c r="G309" s="1213">
        <v>125</v>
      </c>
      <c r="H309" s="1207">
        <v>5</v>
      </c>
      <c r="I309" s="1213">
        <v>2</v>
      </c>
      <c r="J309" s="1213">
        <v>3</v>
      </c>
      <c r="K309" s="1213">
        <v>0</v>
      </c>
      <c r="M309" s="1208"/>
    </row>
    <row r="310" spans="1:13" s="1208" customFormat="1" ht="14.1" customHeight="1">
      <c r="A310" s="1209" t="s">
        <v>973</v>
      </c>
      <c r="B310" s="1210">
        <v>977133</v>
      </c>
      <c r="C310" s="1210">
        <v>482093</v>
      </c>
      <c r="D310" s="1210">
        <v>495040</v>
      </c>
      <c r="E310" s="1211">
        <v>12877</v>
      </c>
      <c r="F310" s="1211">
        <v>2860</v>
      </c>
      <c r="G310" s="1211">
        <v>6234</v>
      </c>
      <c r="H310" s="1207">
        <v>88</v>
      </c>
      <c r="I310" s="1211">
        <v>69</v>
      </c>
      <c r="J310" s="1211">
        <v>19</v>
      </c>
      <c r="K310" s="1211">
        <v>134</v>
      </c>
    </row>
    <row r="311" spans="1:13" s="1208" customFormat="1" ht="14.1" customHeight="1">
      <c r="A311" s="1209" t="s">
        <v>972</v>
      </c>
      <c r="B311" s="1214">
        <v>762870</v>
      </c>
      <c r="C311" s="1214">
        <v>375080</v>
      </c>
      <c r="D311" s="1214">
        <v>387790</v>
      </c>
      <c r="E311" s="1211">
        <v>10050</v>
      </c>
      <c r="F311" s="1211">
        <v>2249</v>
      </c>
      <c r="G311" s="1211">
        <v>4654</v>
      </c>
      <c r="H311" s="1207">
        <v>70</v>
      </c>
      <c r="I311" s="1211">
        <v>55</v>
      </c>
      <c r="J311" s="1211">
        <v>15</v>
      </c>
      <c r="K311" s="1211">
        <v>107</v>
      </c>
    </row>
    <row r="312" spans="1:13" ht="14.1" customHeight="1">
      <c r="A312" s="1190" t="s">
        <v>971</v>
      </c>
      <c r="B312" s="1212">
        <v>283083</v>
      </c>
      <c r="C312" s="1212">
        <v>132874</v>
      </c>
      <c r="D312" s="1212">
        <v>150209</v>
      </c>
      <c r="E312" s="1213">
        <v>3987</v>
      </c>
      <c r="F312" s="1213">
        <v>985</v>
      </c>
      <c r="G312" s="1213">
        <v>1542</v>
      </c>
      <c r="H312" s="1207">
        <v>31</v>
      </c>
      <c r="I312" s="1213">
        <v>21</v>
      </c>
      <c r="J312" s="1213">
        <v>10</v>
      </c>
      <c r="K312" s="1213">
        <v>42</v>
      </c>
      <c r="M312" s="1208"/>
    </row>
    <row r="313" spans="1:13" ht="14.1" customHeight="1">
      <c r="A313" s="1190" t="s">
        <v>970</v>
      </c>
      <c r="B313" s="1212">
        <v>26637</v>
      </c>
      <c r="C313" s="1212">
        <v>13534</v>
      </c>
      <c r="D313" s="1212">
        <v>13103</v>
      </c>
      <c r="E313" s="1213">
        <v>305</v>
      </c>
      <c r="F313" s="1213">
        <v>71</v>
      </c>
      <c r="G313" s="1213">
        <v>199</v>
      </c>
      <c r="H313" s="1207">
        <v>3</v>
      </c>
      <c r="I313" s="1213">
        <v>3</v>
      </c>
      <c r="J313" s="1213">
        <v>0</v>
      </c>
      <c r="K313" s="1213">
        <v>6</v>
      </c>
      <c r="M313" s="1208"/>
    </row>
    <row r="314" spans="1:13" ht="14.1" customHeight="1">
      <c r="A314" s="1190" t="s">
        <v>969</v>
      </c>
      <c r="B314" s="1212">
        <v>19131</v>
      </c>
      <c r="C314" s="1212">
        <v>9431</v>
      </c>
      <c r="D314" s="1212">
        <v>9700</v>
      </c>
      <c r="E314" s="1213">
        <v>206</v>
      </c>
      <c r="F314" s="1213">
        <v>49</v>
      </c>
      <c r="G314" s="1213">
        <v>137</v>
      </c>
      <c r="H314" s="1207">
        <v>1</v>
      </c>
      <c r="I314" s="1213">
        <v>1</v>
      </c>
      <c r="J314" s="1213">
        <v>0</v>
      </c>
      <c r="K314" s="1213">
        <v>1</v>
      </c>
      <c r="M314" s="1208"/>
    </row>
    <row r="315" spans="1:13" ht="14.1" customHeight="1">
      <c r="A315" s="1190" t="s">
        <v>968</v>
      </c>
      <c r="B315" s="1212">
        <v>7397</v>
      </c>
      <c r="C315" s="1212">
        <v>3873</v>
      </c>
      <c r="D315" s="1212">
        <v>3524</v>
      </c>
      <c r="E315" s="1213">
        <v>85</v>
      </c>
      <c r="F315" s="1213">
        <v>20</v>
      </c>
      <c r="G315" s="1213">
        <v>37</v>
      </c>
      <c r="H315" s="1207">
        <v>0</v>
      </c>
      <c r="I315" s="1213">
        <v>0</v>
      </c>
      <c r="J315" s="1213">
        <v>0</v>
      </c>
      <c r="K315" s="1213">
        <v>0</v>
      </c>
      <c r="M315" s="1208"/>
    </row>
    <row r="316" spans="1:13" ht="14.1" customHeight="1">
      <c r="A316" s="1190" t="s">
        <v>967</v>
      </c>
      <c r="B316" s="1212">
        <v>25052</v>
      </c>
      <c r="C316" s="1212">
        <v>12940</v>
      </c>
      <c r="D316" s="1212">
        <v>12112</v>
      </c>
      <c r="E316" s="1213">
        <v>252</v>
      </c>
      <c r="F316" s="1213">
        <v>53</v>
      </c>
      <c r="G316" s="1213">
        <v>178</v>
      </c>
      <c r="H316" s="1207">
        <v>4</v>
      </c>
      <c r="I316" s="1213">
        <v>4</v>
      </c>
      <c r="J316" s="1213">
        <v>0</v>
      </c>
      <c r="K316" s="1213">
        <v>2</v>
      </c>
      <c r="M316" s="1208"/>
    </row>
    <row r="317" spans="1:13" ht="14.1" customHeight="1">
      <c r="A317" s="1190" t="s">
        <v>966</v>
      </c>
      <c r="B317" s="1212">
        <v>12683</v>
      </c>
      <c r="C317" s="1212">
        <v>6597</v>
      </c>
      <c r="D317" s="1212">
        <v>6086</v>
      </c>
      <c r="E317" s="1213">
        <v>179</v>
      </c>
      <c r="F317" s="1213">
        <v>28</v>
      </c>
      <c r="G317" s="1213">
        <v>92</v>
      </c>
      <c r="H317" s="1207">
        <v>2</v>
      </c>
      <c r="I317" s="1213">
        <v>2</v>
      </c>
      <c r="J317" s="1213">
        <v>0</v>
      </c>
      <c r="K317" s="1213">
        <v>3</v>
      </c>
      <c r="M317" s="1208"/>
    </row>
    <row r="318" spans="1:13" ht="14.1" customHeight="1">
      <c r="A318" s="1190" t="s">
        <v>965</v>
      </c>
      <c r="B318" s="1212">
        <v>15729</v>
      </c>
      <c r="C318" s="1212">
        <v>7945</v>
      </c>
      <c r="D318" s="1212">
        <v>7784</v>
      </c>
      <c r="E318" s="1213">
        <v>185</v>
      </c>
      <c r="F318" s="1213">
        <v>33</v>
      </c>
      <c r="G318" s="1213">
        <v>118</v>
      </c>
      <c r="H318" s="1207">
        <v>1</v>
      </c>
      <c r="I318" s="1213">
        <v>0</v>
      </c>
      <c r="J318" s="1213">
        <v>1</v>
      </c>
      <c r="K318" s="1213">
        <v>1</v>
      </c>
      <c r="M318" s="1208"/>
    </row>
    <row r="319" spans="1:13" ht="14.1" customHeight="1">
      <c r="A319" s="1190" t="s">
        <v>964</v>
      </c>
      <c r="B319" s="1212">
        <v>36412</v>
      </c>
      <c r="C319" s="1212">
        <v>17932</v>
      </c>
      <c r="D319" s="1212">
        <v>18480</v>
      </c>
      <c r="E319" s="1213">
        <v>504</v>
      </c>
      <c r="F319" s="1213">
        <v>118</v>
      </c>
      <c r="G319" s="1213">
        <v>224</v>
      </c>
      <c r="H319" s="1207">
        <v>4</v>
      </c>
      <c r="I319" s="1213">
        <v>4</v>
      </c>
      <c r="J319" s="1213">
        <v>0</v>
      </c>
      <c r="K319" s="1213">
        <v>6</v>
      </c>
      <c r="M319" s="1208"/>
    </row>
    <row r="320" spans="1:13" ht="14.1" customHeight="1">
      <c r="A320" s="1190" t="s">
        <v>963</v>
      </c>
      <c r="B320" s="1212">
        <v>23536</v>
      </c>
      <c r="C320" s="1212">
        <v>11772</v>
      </c>
      <c r="D320" s="1212">
        <v>11764</v>
      </c>
      <c r="E320" s="1213">
        <v>275</v>
      </c>
      <c r="F320" s="1213">
        <v>54</v>
      </c>
      <c r="G320" s="1213">
        <v>173</v>
      </c>
      <c r="H320" s="1207">
        <v>0</v>
      </c>
      <c r="I320" s="1213">
        <v>0</v>
      </c>
      <c r="J320" s="1213">
        <v>0</v>
      </c>
      <c r="K320" s="1213">
        <v>1</v>
      </c>
      <c r="M320" s="1208"/>
    </row>
    <row r="321" spans="1:13" ht="14.1" customHeight="1">
      <c r="A321" s="1190" t="s">
        <v>962</v>
      </c>
      <c r="B321" s="1212">
        <v>5853</v>
      </c>
      <c r="C321" s="1212">
        <v>2992</v>
      </c>
      <c r="D321" s="1212">
        <v>2861</v>
      </c>
      <c r="E321" s="1213">
        <v>59</v>
      </c>
      <c r="F321" s="1213">
        <v>7</v>
      </c>
      <c r="G321" s="1213">
        <v>38</v>
      </c>
      <c r="H321" s="1207">
        <v>0</v>
      </c>
      <c r="I321" s="1213">
        <v>0</v>
      </c>
      <c r="J321" s="1213">
        <v>0</v>
      </c>
      <c r="K321" s="1213">
        <v>0</v>
      </c>
      <c r="M321" s="1208"/>
    </row>
    <row r="322" spans="1:13" ht="14.1" customHeight="1">
      <c r="A322" s="1190" t="s">
        <v>961</v>
      </c>
      <c r="B322" s="1212">
        <v>33099</v>
      </c>
      <c r="C322" s="1212">
        <v>16843</v>
      </c>
      <c r="D322" s="1212">
        <v>16256</v>
      </c>
      <c r="E322" s="1213">
        <v>428</v>
      </c>
      <c r="F322" s="1213">
        <v>98</v>
      </c>
      <c r="G322" s="1213">
        <v>257</v>
      </c>
      <c r="H322" s="1207">
        <v>1</v>
      </c>
      <c r="I322" s="1213">
        <v>1</v>
      </c>
      <c r="J322" s="1213">
        <v>0</v>
      </c>
      <c r="K322" s="1213">
        <v>5</v>
      </c>
      <c r="M322" s="1208"/>
    </row>
    <row r="323" spans="1:13" ht="14.1" customHeight="1">
      <c r="A323" s="1190" t="s">
        <v>960</v>
      </c>
      <c r="B323" s="1212">
        <v>82504</v>
      </c>
      <c r="C323" s="1212">
        <v>41150</v>
      </c>
      <c r="D323" s="1212">
        <v>41354</v>
      </c>
      <c r="E323" s="1213">
        <v>1089</v>
      </c>
      <c r="F323" s="1213">
        <v>230</v>
      </c>
      <c r="G323" s="1213">
        <v>432</v>
      </c>
      <c r="H323" s="1207">
        <v>8</v>
      </c>
      <c r="I323" s="1213">
        <v>8</v>
      </c>
      <c r="J323" s="1213">
        <v>0</v>
      </c>
      <c r="K323" s="1213">
        <v>11</v>
      </c>
      <c r="M323" s="1208"/>
    </row>
    <row r="324" spans="1:13" ht="14.1" customHeight="1">
      <c r="A324" s="1190" t="s">
        <v>959</v>
      </c>
      <c r="B324" s="1212">
        <v>7191</v>
      </c>
      <c r="C324" s="1212">
        <v>3638</v>
      </c>
      <c r="D324" s="1212">
        <v>3553</v>
      </c>
      <c r="E324" s="1213">
        <v>85</v>
      </c>
      <c r="F324" s="1213">
        <v>16</v>
      </c>
      <c r="G324" s="1213">
        <v>46</v>
      </c>
      <c r="H324" s="1207">
        <v>1</v>
      </c>
      <c r="I324" s="1213">
        <v>1</v>
      </c>
      <c r="J324" s="1213">
        <v>0</v>
      </c>
      <c r="K324" s="1213">
        <v>2</v>
      </c>
      <c r="M324" s="1208"/>
    </row>
    <row r="325" spans="1:13" ht="14.1" customHeight="1">
      <c r="A325" s="1190" t="s">
        <v>958</v>
      </c>
      <c r="B325" s="1212">
        <v>24431</v>
      </c>
      <c r="C325" s="1212">
        <v>12038</v>
      </c>
      <c r="D325" s="1212">
        <v>12393</v>
      </c>
      <c r="E325" s="1213">
        <v>299</v>
      </c>
      <c r="F325" s="1213">
        <v>71</v>
      </c>
      <c r="G325" s="1213">
        <v>185</v>
      </c>
      <c r="H325" s="1207">
        <v>4</v>
      </c>
      <c r="I325" s="1213">
        <v>3</v>
      </c>
      <c r="J325" s="1213">
        <v>1</v>
      </c>
      <c r="K325" s="1213">
        <v>5</v>
      </c>
      <c r="M325" s="1208"/>
    </row>
    <row r="326" spans="1:13" ht="14.1" customHeight="1">
      <c r="A326" s="1190" t="s">
        <v>957</v>
      </c>
      <c r="B326" s="1212">
        <v>26757</v>
      </c>
      <c r="C326" s="1212">
        <v>13687</v>
      </c>
      <c r="D326" s="1212">
        <v>13070</v>
      </c>
      <c r="E326" s="1213">
        <v>369</v>
      </c>
      <c r="F326" s="1213">
        <v>93</v>
      </c>
      <c r="G326" s="1213">
        <v>139</v>
      </c>
      <c r="H326" s="1207">
        <v>4</v>
      </c>
      <c r="I326" s="1213">
        <v>3</v>
      </c>
      <c r="J326" s="1213">
        <v>1</v>
      </c>
      <c r="K326" s="1213">
        <v>3</v>
      </c>
      <c r="M326" s="1208"/>
    </row>
    <row r="327" spans="1:13" ht="14.1" customHeight="1">
      <c r="A327" s="1190" t="s">
        <v>956</v>
      </c>
      <c r="B327" s="1212">
        <v>13238</v>
      </c>
      <c r="C327" s="1212">
        <v>6856</v>
      </c>
      <c r="D327" s="1212">
        <v>6382</v>
      </c>
      <c r="E327" s="1213">
        <v>169</v>
      </c>
      <c r="F327" s="1213">
        <v>15</v>
      </c>
      <c r="G327" s="1213">
        <v>126</v>
      </c>
      <c r="H327" s="1207">
        <v>0</v>
      </c>
      <c r="I327" s="1213">
        <v>0</v>
      </c>
      <c r="J327" s="1213">
        <v>0</v>
      </c>
      <c r="K327" s="1213">
        <v>3</v>
      </c>
      <c r="M327" s="1208"/>
    </row>
    <row r="328" spans="1:13" ht="14.1" customHeight="1">
      <c r="A328" s="1190" t="s">
        <v>955</v>
      </c>
      <c r="B328" s="1212">
        <v>16174</v>
      </c>
      <c r="C328" s="1212">
        <v>8415</v>
      </c>
      <c r="D328" s="1212">
        <v>7759</v>
      </c>
      <c r="E328" s="1213">
        <v>160</v>
      </c>
      <c r="F328" s="1213">
        <v>33</v>
      </c>
      <c r="G328" s="1213">
        <v>98</v>
      </c>
      <c r="H328" s="1207">
        <v>3</v>
      </c>
      <c r="I328" s="1213">
        <v>2</v>
      </c>
      <c r="J328" s="1213">
        <v>1</v>
      </c>
      <c r="K328" s="1213">
        <v>1</v>
      </c>
      <c r="M328" s="1208"/>
    </row>
    <row r="329" spans="1:13" ht="14.1" customHeight="1">
      <c r="A329" s="1190" t="s">
        <v>954</v>
      </c>
      <c r="B329" s="1212">
        <v>11479</v>
      </c>
      <c r="C329" s="1212">
        <v>5990</v>
      </c>
      <c r="D329" s="1212">
        <v>5489</v>
      </c>
      <c r="E329" s="1213">
        <v>126</v>
      </c>
      <c r="F329" s="1213">
        <v>31</v>
      </c>
      <c r="G329" s="1213">
        <v>65</v>
      </c>
      <c r="H329" s="1207">
        <v>0</v>
      </c>
      <c r="I329" s="1213">
        <v>0</v>
      </c>
      <c r="J329" s="1213">
        <v>0</v>
      </c>
      <c r="K329" s="1213">
        <v>3</v>
      </c>
      <c r="M329" s="1208"/>
    </row>
    <row r="330" spans="1:13" ht="14.1" customHeight="1">
      <c r="A330" s="1190" t="s">
        <v>953</v>
      </c>
      <c r="B330" s="1212">
        <v>27006</v>
      </c>
      <c r="C330" s="1212">
        <v>13620</v>
      </c>
      <c r="D330" s="1212">
        <v>13386</v>
      </c>
      <c r="E330" s="1213">
        <v>325</v>
      </c>
      <c r="F330" s="1213">
        <v>66</v>
      </c>
      <c r="G330" s="1213">
        <v>163</v>
      </c>
      <c r="H330" s="1207">
        <v>2</v>
      </c>
      <c r="I330" s="1213">
        <v>1</v>
      </c>
      <c r="J330" s="1213">
        <v>1</v>
      </c>
      <c r="K330" s="1213">
        <v>2</v>
      </c>
      <c r="M330" s="1208"/>
    </row>
    <row r="331" spans="1:13" ht="14.1" customHeight="1">
      <c r="A331" s="1190" t="s">
        <v>952</v>
      </c>
      <c r="B331" s="1212">
        <v>53850</v>
      </c>
      <c r="C331" s="1212">
        <v>26968</v>
      </c>
      <c r="D331" s="1212">
        <v>26882</v>
      </c>
      <c r="E331" s="1213">
        <v>798</v>
      </c>
      <c r="F331" s="1213">
        <v>167</v>
      </c>
      <c r="G331" s="1213">
        <v>317</v>
      </c>
      <c r="H331" s="1207">
        <v>1</v>
      </c>
      <c r="I331" s="1213">
        <v>1</v>
      </c>
      <c r="J331" s="1213">
        <v>0</v>
      </c>
      <c r="K331" s="1213">
        <v>7</v>
      </c>
      <c r="M331" s="1208"/>
    </row>
    <row r="332" spans="1:13" ht="14.1" customHeight="1">
      <c r="A332" s="1190" t="s">
        <v>951</v>
      </c>
      <c r="B332" s="1212">
        <v>11628</v>
      </c>
      <c r="C332" s="1212">
        <v>5985</v>
      </c>
      <c r="D332" s="1212">
        <v>5643</v>
      </c>
      <c r="E332" s="1213">
        <v>165</v>
      </c>
      <c r="F332" s="1213">
        <v>11</v>
      </c>
      <c r="G332" s="1213">
        <v>88</v>
      </c>
      <c r="H332" s="1207">
        <v>0</v>
      </c>
      <c r="I332" s="1213">
        <v>0</v>
      </c>
      <c r="J332" s="1213">
        <v>0</v>
      </c>
      <c r="K332" s="1213">
        <v>3</v>
      </c>
      <c r="M332" s="1208"/>
    </row>
    <row r="333" spans="1:13" s="1208" customFormat="1" ht="14.1" customHeight="1">
      <c r="A333" s="1209" t="s">
        <v>950</v>
      </c>
      <c r="B333" s="1214">
        <v>214263</v>
      </c>
      <c r="C333" s="1214">
        <v>107013</v>
      </c>
      <c r="D333" s="1214">
        <v>107250</v>
      </c>
      <c r="E333" s="1211">
        <v>2827</v>
      </c>
      <c r="F333" s="1211">
        <v>611</v>
      </c>
      <c r="G333" s="1211">
        <v>1580</v>
      </c>
      <c r="H333" s="1207">
        <v>18</v>
      </c>
      <c r="I333" s="1211">
        <v>14</v>
      </c>
      <c r="J333" s="1211">
        <v>4</v>
      </c>
      <c r="K333" s="1211">
        <v>27</v>
      </c>
    </row>
    <row r="334" spans="1:13" ht="14.1" customHeight="1">
      <c r="A334" s="1190" t="s">
        <v>949</v>
      </c>
      <c r="B334" s="1212">
        <v>54689</v>
      </c>
      <c r="C334" s="1212">
        <v>26295</v>
      </c>
      <c r="D334" s="1212">
        <v>28394</v>
      </c>
      <c r="E334" s="1213">
        <v>771</v>
      </c>
      <c r="F334" s="1213">
        <v>178</v>
      </c>
      <c r="G334" s="1213">
        <v>408</v>
      </c>
      <c r="H334" s="1207">
        <v>2</v>
      </c>
      <c r="I334" s="1213">
        <v>1</v>
      </c>
      <c r="J334" s="1213">
        <v>1</v>
      </c>
      <c r="K334" s="1213">
        <v>6</v>
      </c>
      <c r="M334" s="1208"/>
    </row>
    <row r="335" spans="1:13" ht="14.1" customHeight="1">
      <c r="A335" s="1190" t="s">
        <v>948</v>
      </c>
      <c r="B335" s="1212">
        <v>24402</v>
      </c>
      <c r="C335" s="1212">
        <v>12256</v>
      </c>
      <c r="D335" s="1212">
        <v>12146</v>
      </c>
      <c r="E335" s="1213">
        <v>369</v>
      </c>
      <c r="F335" s="1213">
        <v>67</v>
      </c>
      <c r="G335" s="1213">
        <v>166</v>
      </c>
      <c r="H335" s="1207">
        <v>4</v>
      </c>
      <c r="I335" s="1213">
        <v>4</v>
      </c>
      <c r="J335" s="1213">
        <v>0</v>
      </c>
      <c r="K335" s="1213">
        <v>8</v>
      </c>
      <c r="M335" s="1208"/>
    </row>
    <row r="336" spans="1:13" ht="14.1" customHeight="1">
      <c r="A336" s="1190" t="s">
        <v>947</v>
      </c>
      <c r="B336" s="1212">
        <v>17307</v>
      </c>
      <c r="C336" s="1212">
        <v>8536</v>
      </c>
      <c r="D336" s="1212">
        <v>8771</v>
      </c>
      <c r="E336" s="1213">
        <v>193</v>
      </c>
      <c r="F336" s="1213">
        <v>49</v>
      </c>
      <c r="G336" s="1213">
        <v>136</v>
      </c>
      <c r="H336" s="1207">
        <v>1</v>
      </c>
      <c r="I336" s="1213">
        <v>1</v>
      </c>
      <c r="J336" s="1213">
        <v>0</v>
      </c>
      <c r="K336" s="1213">
        <v>1</v>
      </c>
      <c r="M336" s="1208"/>
    </row>
    <row r="337" spans="1:13" ht="14.1" customHeight="1">
      <c r="A337" s="1190" t="s">
        <v>946</v>
      </c>
      <c r="B337" s="1212">
        <v>9239</v>
      </c>
      <c r="C337" s="1212">
        <v>4846</v>
      </c>
      <c r="D337" s="1212">
        <v>4393</v>
      </c>
      <c r="E337" s="1213">
        <v>152</v>
      </c>
      <c r="F337" s="1213">
        <v>21</v>
      </c>
      <c r="G337" s="1213">
        <v>66</v>
      </c>
      <c r="H337" s="1207">
        <v>0</v>
      </c>
      <c r="I337" s="1213">
        <v>0</v>
      </c>
      <c r="J337" s="1213">
        <v>0</v>
      </c>
      <c r="K337" s="1213">
        <v>0</v>
      </c>
      <c r="M337" s="1208"/>
    </row>
    <row r="338" spans="1:13" ht="14.1" customHeight="1">
      <c r="A338" s="1190" t="s">
        <v>945</v>
      </c>
      <c r="B338" s="1212">
        <v>10930</v>
      </c>
      <c r="C338" s="1212">
        <v>5759</v>
      </c>
      <c r="D338" s="1212">
        <v>5171</v>
      </c>
      <c r="E338" s="1213">
        <v>123</v>
      </c>
      <c r="F338" s="1213">
        <v>33</v>
      </c>
      <c r="G338" s="1213">
        <v>52</v>
      </c>
      <c r="H338" s="1207">
        <v>1</v>
      </c>
      <c r="I338" s="1213">
        <v>1</v>
      </c>
      <c r="J338" s="1213">
        <v>0</v>
      </c>
      <c r="K338" s="1213">
        <v>1</v>
      </c>
      <c r="M338" s="1208"/>
    </row>
    <row r="339" spans="1:13" ht="14.1" customHeight="1">
      <c r="A339" s="1190" t="s">
        <v>944</v>
      </c>
      <c r="B339" s="1212">
        <v>7867</v>
      </c>
      <c r="C339" s="1212">
        <v>3982</v>
      </c>
      <c r="D339" s="1212">
        <v>3885</v>
      </c>
      <c r="E339" s="1213">
        <v>96</v>
      </c>
      <c r="F339" s="1213">
        <v>12</v>
      </c>
      <c r="G339" s="1213">
        <v>58</v>
      </c>
      <c r="H339" s="1207">
        <v>0</v>
      </c>
      <c r="I339" s="1213">
        <v>0</v>
      </c>
      <c r="J339" s="1213">
        <v>0</v>
      </c>
      <c r="K339" s="1213">
        <v>1</v>
      </c>
      <c r="M339" s="1208"/>
    </row>
    <row r="340" spans="1:13" ht="14.1" customHeight="1">
      <c r="A340" s="1190" t="s">
        <v>943</v>
      </c>
      <c r="B340" s="1212">
        <v>11427</v>
      </c>
      <c r="C340" s="1212">
        <v>6311</v>
      </c>
      <c r="D340" s="1212">
        <v>5116</v>
      </c>
      <c r="E340" s="1213">
        <v>133</v>
      </c>
      <c r="F340" s="1213">
        <v>20</v>
      </c>
      <c r="G340" s="1213">
        <v>84</v>
      </c>
      <c r="H340" s="1207">
        <v>3</v>
      </c>
      <c r="I340" s="1213">
        <v>1</v>
      </c>
      <c r="J340" s="1213">
        <v>2</v>
      </c>
      <c r="K340" s="1213">
        <v>2</v>
      </c>
      <c r="L340" s="226"/>
      <c r="M340" s="1208"/>
    </row>
    <row r="341" spans="1:13" ht="14.1" customHeight="1">
      <c r="A341" s="1190" t="s">
        <v>942</v>
      </c>
      <c r="B341" s="1212">
        <v>13054</v>
      </c>
      <c r="C341" s="1212">
        <v>6626</v>
      </c>
      <c r="D341" s="1212">
        <v>6428</v>
      </c>
      <c r="E341" s="1213">
        <v>163</v>
      </c>
      <c r="F341" s="1213">
        <v>32</v>
      </c>
      <c r="G341" s="1213">
        <v>96</v>
      </c>
      <c r="H341" s="1207">
        <v>2</v>
      </c>
      <c r="I341" s="1213">
        <v>2</v>
      </c>
      <c r="J341" s="1213">
        <v>0</v>
      </c>
      <c r="K341" s="1213">
        <v>2</v>
      </c>
      <c r="L341" s="226"/>
      <c r="M341" s="1208"/>
    </row>
    <row r="342" spans="1:13" ht="14.1" customHeight="1">
      <c r="A342" s="1190" t="s">
        <v>941</v>
      </c>
      <c r="B342" s="1212">
        <v>10427</v>
      </c>
      <c r="C342" s="1212">
        <v>5185</v>
      </c>
      <c r="D342" s="1212">
        <v>5242</v>
      </c>
      <c r="E342" s="1213">
        <v>123</v>
      </c>
      <c r="F342" s="1213">
        <v>35</v>
      </c>
      <c r="G342" s="1213">
        <v>70</v>
      </c>
      <c r="H342" s="1207">
        <v>1</v>
      </c>
      <c r="I342" s="1213">
        <v>1</v>
      </c>
      <c r="J342" s="1213">
        <v>0</v>
      </c>
      <c r="K342" s="1213">
        <v>2</v>
      </c>
      <c r="L342" s="226"/>
      <c r="M342" s="1208"/>
    </row>
    <row r="343" spans="1:13" ht="14.1" customHeight="1">
      <c r="A343" s="1190" t="s">
        <v>940</v>
      </c>
      <c r="B343" s="1212">
        <v>19936</v>
      </c>
      <c r="C343" s="1212">
        <v>10006</v>
      </c>
      <c r="D343" s="1212">
        <v>9930</v>
      </c>
      <c r="E343" s="1213">
        <v>264</v>
      </c>
      <c r="F343" s="1213">
        <v>56</v>
      </c>
      <c r="G343" s="1213">
        <v>200</v>
      </c>
      <c r="H343" s="1207">
        <v>3</v>
      </c>
      <c r="I343" s="1213">
        <v>2</v>
      </c>
      <c r="J343" s="1213">
        <v>1</v>
      </c>
      <c r="K343" s="1213">
        <v>2</v>
      </c>
      <c r="L343" s="226"/>
      <c r="M343" s="1208"/>
    </row>
    <row r="344" spans="1:13" ht="14.1" customHeight="1">
      <c r="A344" s="1190" t="s">
        <v>939</v>
      </c>
      <c r="B344" s="1212">
        <v>34985</v>
      </c>
      <c r="C344" s="1212">
        <v>17211</v>
      </c>
      <c r="D344" s="1212">
        <v>17774</v>
      </c>
      <c r="E344" s="1213">
        <v>440</v>
      </c>
      <c r="F344" s="1213">
        <v>108</v>
      </c>
      <c r="G344" s="1213">
        <v>244</v>
      </c>
      <c r="H344" s="1207">
        <v>1</v>
      </c>
      <c r="I344" s="1213">
        <v>1</v>
      </c>
      <c r="J344" s="1213">
        <v>0</v>
      </c>
      <c r="K344" s="1213">
        <v>2</v>
      </c>
      <c r="L344" s="226"/>
      <c r="M344" s="1208"/>
    </row>
    <row r="345" spans="1:13" s="1208" customFormat="1" ht="14.1" customHeight="1">
      <c r="A345" s="1209" t="s">
        <v>938</v>
      </c>
      <c r="B345" s="1210">
        <v>398707</v>
      </c>
      <c r="C345" s="1210">
        <v>199535</v>
      </c>
      <c r="D345" s="1210">
        <v>199172</v>
      </c>
      <c r="E345" s="1211">
        <v>4814</v>
      </c>
      <c r="F345" s="1211">
        <v>1219</v>
      </c>
      <c r="G345" s="1211">
        <v>2505</v>
      </c>
      <c r="H345" s="1207">
        <v>43</v>
      </c>
      <c r="I345" s="1211">
        <v>26</v>
      </c>
      <c r="J345" s="1211">
        <v>17</v>
      </c>
      <c r="K345" s="1211">
        <v>26</v>
      </c>
      <c r="L345" s="833"/>
    </row>
    <row r="346" spans="1:13" s="1208" customFormat="1" ht="14.1" customHeight="1">
      <c r="A346" s="1209" t="s">
        <v>937</v>
      </c>
      <c r="B346" s="1210">
        <v>295474</v>
      </c>
      <c r="C346" s="1210">
        <v>146831</v>
      </c>
      <c r="D346" s="1210">
        <v>148643</v>
      </c>
      <c r="E346" s="1211">
        <v>3696</v>
      </c>
      <c r="F346" s="1211">
        <v>956</v>
      </c>
      <c r="G346" s="1211">
        <v>1797</v>
      </c>
      <c r="H346" s="1207">
        <v>31</v>
      </c>
      <c r="I346" s="1211">
        <v>19</v>
      </c>
      <c r="J346" s="1211">
        <v>12</v>
      </c>
      <c r="K346" s="1211">
        <v>18</v>
      </c>
      <c r="L346" s="833"/>
    </row>
    <row r="347" spans="1:13" ht="14.1" customHeight="1">
      <c r="A347" s="1190" t="s">
        <v>936</v>
      </c>
      <c r="B347" s="1212">
        <v>164231</v>
      </c>
      <c r="C347" s="1212">
        <v>80010</v>
      </c>
      <c r="D347" s="1212">
        <v>84221</v>
      </c>
      <c r="E347" s="1213">
        <v>2147</v>
      </c>
      <c r="F347" s="1213">
        <v>590</v>
      </c>
      <c r="G347" s="1213">
        <v>975</v>
      </c>
      <c r="H347" s="1207">
        <v>21</v>
      </c>
      <c r="I347" s="1213">
        <v>13</v>
      </c>
      <c r="J347" s="1213">
        <v>8</v>
      </c>
      <c r="K347" s="1213">
        <v>8</v>
      </c>
      <c r="L347" s="226"/>
      <c r="M347" s="1208"/>
    </row>
    <row r="348" spans="1:13" ht="14.1" customHeight="1">
      <c r="A348" s="1190" t="s">
        <v>935</v>
      </c>
      <c r="B348" s="1212">
        <v>5734</v>
      </c>
      <c r="C348" s="1212">
        <v>3032</v>
      </c>
      <c r="D348" s="1212">
        <v>2702</v>
      </c>
      <c r="E348" s="1213">
        <v>67</v>
      </c>
      <c r="F348" s="1213">
        <v>17</v>
      </c>
      <c r="G348" s="1213">
        <v>34</v>
      </c>
      <c r="H348" s="1207">
        <v>0</v>
      </c>
      <c r="I348" s="1213">
        <v>0</v>
      </c>
      <c r="J348" s="1213">
        <v>0</v>
      </c>
      <c r="K348" s="1213">
        <v>0</v>
      </c>
      <c r="L348" s="226"/>
      <c r="M348" s="1208"/>
    </row>
    <row r="349" spans="1:13" ht="14.1" customHeight="1">
      <c r="A349" s="1190" t="s">
        <v>934</v>
      </c>
      <c r="B349" s="1212">
        <v>17296</v>
      </c>
      <c r="C349" s="1212">
        <v>8521</v>
      </c>
      <c r="D349" s="1212">
        <v>8775</v>
      </c>
      <c r="E349" s="1213">
        <v>215</v>
      </c>
      <c r="F349" s="1213">
        <v>50</v>
      </c>
      <c r="G349" s="1213">
        <v>115</v>
      </c>
      <c r="H349" s="1207">
        <v>0</v>
      </c>
      <c r="I349" s="1213">
        <v>0</v>
      </c>
      <c r="J349" s="1213">
        <v>0</v>
      </c>
      <c r="K349" s="1213">
        <v>2</v>
      </c>
      <c r="L349" s="226"/>
      <c r="M349" s="1208"/>
    </row>
    <row r="350" spans="1:13" ht="14.1" customHeight="1">
      <c r="A350" s="1190" t="s">
        <v>36</v>
      </c>
      <c r="B350" s="1212">
        <v>22314</v>
      </c>
      <c r="C350" s="1212">
        <v>11497</v>
      </c>
      <c r="D350" s="1212">
        <v>10817</v>
      </c>
      <c r="E350" s="1213">
        <v>261</v>
      </c>
      <c r="F350" s="1213">
        <v>77</v>
      </c>
      <c r="G350" s="1213">
        <v>100</v>
      </c>
      <c r="H350" s="1207">
        <v>3</v>
      </c>
      <c r="I350" s="1213">
        <v>3</v>
      </c>
      <c r="J350" s="1213">
        <v>0</v>
      </c>
      <c r="K350" s="1213">
        <v>0</v>
      </c>
      <c r="L350" s="226"/>
      <c r="M350" s="1208"/>
    </row>
    <row r="351" spans="1:13" ht="14.1" customHeight="1">
      <c r="A351" s="1190" t="s">
        <v>933</v>
      </c>
      <c r="B351" s="1212">
        <v>7461</v>
      </c>
      <c r="C351" s="1212">
        <v>3937</v>
      </c>
      <c r="D351" s="1212">
        <v>3524</v>
      </c>
      <c r="E351" s="1213">
        <v>80</v>
      </c>
      <c r="F351" s="1213">
        <v>18</v>
      </c>
      <c r="G351" s="1213">
        <v>56</v>
      </c>
      <c r="H351" s="1207">
        <v>0</v>
      </c>
      <c r="I351" s="1213">
        <v>0</v>
      </c>
      <c r="J351" s="1213">
        <v>0</v>
      </c>
      <c r="K351" s="1213">
        <v>0</v>
      </c>
      <c r="L351" s="226"/>
      <c r="M351" s="1208"/>
    </row>
    <row r="352" spans="1:13" ht="14.1" customHeight="1">
      <c r="A352" s="1190" t="s">
        <v>932</v>
      </c>
      <c r="B352" s="1212">
        <v>21580</v>
      </c>
      <c r="C352" s="1212">
        <v>11084</v>
      </c>
      <c r="D352" s="1212">
        <v>10496</v>
      </c>
      <c r="E352" s="1213">
        <v>290</v>
      </c>
      <c r="F352" s="1213">
        <v>50</v>
      </c>
      <c r="G352" s="1213">
        <v>153</v>
      </c>
      <c r="H352" s="1207">
        <v>4</v>
      </c>
      <c r="I352" s="1213">
        <v>2</v>
      </c>
      <c r="J352" s="1213">
        <v>2</v>
      </c>
      <c r="K352" s="1213">
        <v>4</v>
      </c>
      <c r="L352" s="226"/>
      <c r="M352" s="1208"/>
    </row>
    <row r="353" spans="1:13" ht="14.1" customHeight="1">
      <c r="A353" s="1190" t="s">
        <v>931</v>
      </c>
      <c r="B353" s="1212">
        <v>20729</v>
      </c>
      <c r="C353" s="1212">
        <v>10400</v>
      </c>
      <c r="D353" s="1212">
        <v>10329</v>
      </c>
      <c r="E353" s="1213">
        <v>225</v>
      </c>
      <c r="F353" s="1213">
        <v>60</v>
      </c>
      <c r="G353" s="1213">
        <v>138</v>
      </c>
      <c r="H353" s="1207">
        <v>0</v>
      </c>
      <c r="I353" s="1213">
        <v>0</v>
      </c>
      <c r="J353" s="1213">
        <v>0</v>
      </c>
      <c r="K353" s="1213">
        <v>1</v>
      </c>
      <c r="L353" s="226"/>
      <c r="M353" s="1208"/>
    </row>
    <row r="354" spans="1:13" ht="14.1" customHeight="1">
      <c r="A354" s="1190" t="s">
        <v>930</v>
      </c>
      <c r="B354" s="1212">
        <v>36129</v>
      </c>
      <c r="C354" s="1212">
        <v>18350</v>
      </c>
      <c r="D354" s="1212">
        <v>17779</v>
      </c>
      <c r="E354" s="1213">
        <v>411</v>
      </c>
      <c r="F354" s="1213">
        <v>94</v>
      </c>
      <c r="G354" s="1213">
        <v>226</v>
      </c>
      <c r="H354" s="1207">
        <v>3</v>
      </c>
      <c r="I354" s="1213">
        <v>1</v>
      </c>
      <c r="J354" s="1213">
        <v>2</v>
      </c>
      <c r="K354" s="1213">
        <v>3</v>
      </c>
      <c r="L354" s="226"/>
      <c r="M354" s="1208"/>
    </row>
    <row r="355" spans="1:13" s="1208" customFormat="1" ht="14.1" customHeight="1">
      <c r="A355" s="1209" t="s">
        <v>929</v>
      </c>
      <c r="B355" s="1210">
        <v>103233</v>
      </c>
      <c r="C355" s="1210">
        <v>52704</v>
      </c>
      <c r="D355" s="1210">
        <v>50529</v>
      </c>
      <c r="E355" s="1211">
        <v>1118</v>
      </c>
      <c r="F355" s="1211">
        <v>263</v>
      </c>
      <c r="G355" s="1211">
        <v>708</v>
      </c>
      <c r="H355" s="1207">
        <v>12</v>
      </c>
      <c r="I355" s="1211">
        <v>7</v>
      </c>
      <c r="J355" s="1211">
        <v>5</v>
      </c>
      <c r="K355" s="1211">
        <v>8</v>
      </c>
      <c r="L355" s="833"/>
    </row>
    <row r="356" spans="1:13" ht="14.1" customHeight="1">
      <c r="A356" s="1190" t="s">
        <v>928</v>
      </c>
      <c r="B356" s="1212">
        <v>42904</v>
      </c>
      <c r="C356" s="1212">
        <v>21929</v>
      </c>
      <c r="D356" s="1212">
        <v>20975</v>
      </c>
      <c r="E356" s="1213">
        <v>456</v>
      </c>
      <c r="F356" s="1213">
        <v>118</v>
      </c>
      <c r="G356" s="1213">
        <v>273</v>
      </c>
      <c r="H356" s="1207">
        <v>5</v>
      </c>
      <c r="I356" s="1213">
        <v>4</v>
      </c>
      <c r="J356" s="1213">
        <v>1</v>
      </c>
      <c r="K356" s="1213">
        <v>1</v>
      </c>
      <c r="L356" s="226"/>
      <c r="M356" s="1208"/>
    </row>
    <row r="357" spans="1:13" ht="14.1" customHeight="1">
      <c r="A357" s="1190" t="s">
        <v>927</v>
      </c>
      <c r="B357" s="1212">
        <v>16334</v>
      </c>
      <c r="C357" s="1212">
        <v>8353</v>
      </c>
      <c r="D357" s="1212">
        <v>7981</v>
      </c>
      <c r="E357" s="1213">
        <v>205</v>
      </c>
      <c r="F357" s="1213">
        <v>46</v>
      </c>
      <c r="G357" s="1213">
        <v>67</v>
      </c>
      <c r="H357" s="1207">
        <v>1</v>
      </c>
      <c r="I357" s="1213">
        <v>0</v>
      </c>
      <c r="J357" s="1213">
        <v>1</v>
      </c>
      <c r="K357" s="1213">
        <v>4</v>
      </c>
      <c r="L357" s="226"/>
      <c r="M357" s="1208"/>
    </row>
    <row r="358" spans="1:13" ht="14.1" customHeight="1">
      <c r="A358" s="1190" t="s">
        <v>926</v>
      </c>
      <c r="B358" s="1212">
        <v>10772</v>
      </c>
      <c r="C358" s="1212">
        <v>5659</v>
      </c>
      <c r="D358" s="1212">
        <v>5113</v>
      </c>
      <c r="E358" s="1213">
        <v>89</v>
      </c>
      <c r="F358" s="1213">
        <v>21</v>
      </c>
      <c r="G358" s="1213">
        <v>84</v>
      </c>
      <c r="H358" s="1207">
        <v>1</v>
      </c>
      <c r="I358" s="1213">
        <v>1</v>
      </c>
      <c r="J358" s="1213">
        <v>0</v>
      </c>
      <c r="K358" s="1213">
        <v>1</v>
      </c>
      <c r="L358" s="226"/>
      <c r="M358" s="1208"/>
    </row>
    <row r="359" spans="1:13" ht="14.1" customHeight="1">
      <c r="A359" s="1190" t="s">
        <v>925</v>
      </c>
      <c r="B359" s="1212">
        <v>33223</v>
      </c>
      <c r="C359" s="1212">
        <v>16763</v>
      </c>
      <c r="D359" s="1212">
        <v>16460</v>
      </c>
      <c r="E359" s="1213">
        <v>368</v>
      </c>
      <c r="F359" s="1213">
        <v>78</v>
      </c>
      <c r="G359" s="1213">
        <v>284</v>
      </c>
      <c r="H359" s="1207">
        <v>5</v>
      </c>
      <c r="I359" s="1213">
        <v>2</v>
      </c>
      <c r="J359" s="1213">
        <v>3</v>
      </c>
      <c r="K359" s="1213">
        <v>2</v>
      </c>
      <c r="L359" s="226"/>
      <c r="M359" s="1208"/>
    </row>
    <row r="360" spans="1:13" s="1208" customFormat="1" ht="14.1" customHeight="1">
      <c r="A360" s="1209" t="s">
        <v>924</v>
      </c>
      <c r="B360" s="1210">
        <v>828431</v>
      </c>
      <c r="C360" s="1210">
        <v>417132</v>
      </c>
      <c r="D360" s="1210">
        <v>411299</v>
      </c>
      <c r="E360" s="1211">
        <v>11191</v>
      </c>
      <c r="F360" s="1211">
        <v>2509</v>
      </c>
      <c r="G360" s="1211">
        <v>5136</v>
      </c>
      <c r="H360" s="1207">
        <v>90</v>
      </c>
      <c r="I360" s="1211">
        <v>61</v>
      </c>
      <c r="J360" s="1211">
        <v>29</v>
      </c>
      <c r="K360" s="1211">
        <v>94</v>
      </c>
      <c r="L360" s="833"/>
    </row>
    <row r="361" spans="1:13" s="1208" customFormat="1" ht="14.1" customHeight="1">
      <c r="A361" s="1209" t="s">
        <v>923</v>
      </c>
      <c r="B361" s="1210">
        <v>394444</v>
      </c>
      <c r="C361" s="1210">
        <v>200037</v>
      </c>
      <c r="D361" s="1210">
        <v>194407</v>
      </c>
      <c r="E361" s="1211">
        <v>5593</v>
      </c>
      <c r="F361" s="1211">
        <v>1314</v>
      </c>
      <c r="G361" s="1211">
        <v>2234</v>
      </c>
      <c r="H361" s="1207">
        <v>43</v>
      </c>
      <c r="I361" s="1211">
        <v>28</v>
      </c>
      <c r="J361" s="1211">
        <v>15</v>
      </c>
      <c r="K361" s="1211">
        <v>34</v>
      </c>
      <c r="L361" s="833"/>
    </row>
    <row r="362" spans="1:13" ht="14.1" customHeight="1">
      <c r="A362" s="1190" t="s">
        <v>922</v>
      </c>
      <c r="B362" s="1212">
        <v>235166</v>
      </c>
      <c r="C362" s="1212">
        <v>117863</v>
      </c>
      <c r="D362" s="1212">
        <v>117303</v>
      </c>
      <c r="E362" s="1213">
        <v>3624</v>
      </c>
      <c r="F362" s="1213">
        <v>822</v>
      </c>
      <c r="G362" s="1213">
        <v>1245</v>
      </c>
      <c r="H362" s="1207">
        <v>30</v>
      </c>
      <c r="I362" s="1213">
        <v>21</v>
      </c>
      <c r="J362" s="1213">
        <v>9</v>
      </c>
      <c r="K362" s="1213">
        <v>21</v>
      </c>
      <c r="L362" s="226"/>
      <c r="M362" s="1208"/>
    </row>
    <row r="363" spans="1:13" ht="14.1" customHeight="1">
      <c r="A363" s="1190" t="s">
        <v>921</v>
      </c>
      <c r="B363" s="1212">
        <v>34421</v>
      </c>
      <c r="C363" s="1212">
        <v>17518</v>
      </c>
      <c r="D363" s="1212">
        <v>16903</v>
      </c>
      <c r="E363" s="1213">
        <v>421</v>
      </c>
      <c r="F363" s="1213">
        <v>83</v>
      </c>
      <c r="G363" s="1213">
        <v>183</v>
      </c>
      <c r="H363" s="1207">
        <v>2</v>
      </c>
      <c r="I363" s="1213">
        <v>2</v>
      </c>
      <c r="J363" s="1213">
        <v>0</v>
      </c>
      <c r="K363" s="1213">
        <v>2</v>
      </c>
      <c r="L363" s="226"/>
      <c r="M363" s="1208"/>
    </row>
    <row r="364" spans="1:13" ht="14.1" customHeight="1">
      <c r="A364" s="1190" t="s">
        <v>920</v>
      </c>
      <c r="B364" s="1212">
        <v>4203</v>
      </c>
      <c r="C364" s="1212">
        <v>2428</v>
      </c>
      <c r="D364" s="1212">
        <v>1775</v>
      </c>
      <c r="E364" s="1213">
        <v>31</v>
      </c>
      <c r="F364" s="1213">
        <v>5</v>
      </c>
      <c r="G364" s="1213">
        <v>33</v>
      </c>
      <c r="H364" s="1207">
        <v>0</v>
      </c>
      <c r="I364" s="1213">
        <v>0</v>
      </c>
      <c r="J364" s="1213">
        <v>0</v>
      </c>
      <c r="K364" s="1213">
        <v>0</v>
      </c>
      <c r="L364" s="226"/>
      <c r="M364" s="1208"/>
    </row>
    <row r="365" spans="1:13" ht="14.1" customHeight="1">
      <c r="A365" s="1190" t="s">
        <v>919</v>
      </c>
      <c r="B365" s="1212">
        <v>12941</v>
      </c>
      <c r="C365" s="1212">
        <v>6800</v>
      </c>
      <c r="D365" s="1212">
        <v>6141</v>
      </c>
      <c r="E365" s="1213">
        <v>123</v>
      </c>
      <c r="F365" s="1213">
        <v>38</v>
      </c>
      <c r="G365" s="1213">
        <v>95</v>
      </c>
      <c r="H365" s="1207">
        <v>2</v>
      </c>
      <c r="I365" s="1213">
        <v>2</v>
      </c>
      <c r="J365" s="1213">
        <v>0</v>
      </c>
      <c r="K365" s="1213">
        <v>2</v>
      </c>
      <c r="M365" s="1208"/>
    </row>
    <row r="366" spans="1:13" ht="14.1" customHeight="1">
      <c r="A366" s="1190" t="s">
        <v>918</v>
      </c>
      <c r="B366" s="1212">
        <v>17183</v>
      </c>
      <c r="C366" s="1212">
        <v>8864</v>
      </c>
      <c r="D366" s="1212">
        <v>8319</v>
      </c>
      <c r="E366" s="1213">
        <v>212</v>
      </c>
      <c r="F366" s="1213">
        <v>67</v>
      </c>
      <c r="G366" s="1213">
        <v>106</v>
      </c>
      <c r="H366" s="1207">
        <v>4</v>
      </c>
      <c r="I366" s="1213">
        <v>2</v>
      </c>
      <c r="J366" s="1213">
        <v>2</v>
      </c>
      <c r="K366" s="1213">
        <v>1</v>
      </c>
      <c r="M366" s="1208"/>
    </row>
    <row r="367" spans="1:13" ht="14.1" customHeight="1">
      <c r="A367" s="1190" t="s">
        <v>917</v>
      </c>
      <c r="B367" s="1212">
        <v>16816</v>
      </c>
      <c r="C367" s="1212">
        <v>8837</v>
      </c>
      <c r="D367" s="1212">
        <v>7979</v>
      </c>
      <c r="E367" s="1213">
        <v>184</v>
      </c>
      <c r="F367" s="1213">
        <v>41</v>
      </c>
      <c r="G367" s="1213">
        <v>130</v>
      </c>
      <c r="H367" s="1207">
        <v>0</v>
      </c>
      <c r="I367" s="1213">
        <v>0</v>
      </c>
      <c r="J367" s="1213">
        <v>0</v>
      </c>
      <c r="K367" s="1213">
        <v>2</v>
      </c>
      <c r="M367" s="1208"/>
    </row>
    <row r="368" spans="1:13" ht="14.1" customHeight="1">
      <c r="A368" s="1190" t="s">
        <v>916</v>
      </c>
      <c r="B368" s="1212">
        <v>17981</v>
      </c>
      <c r="C368" s="1212">
        <v>8981</v>
      </c>
      <c r="D368" s="1212">
        <v>9000</v>
      </c>
      <c r="E368" s="1213">
        <v>201</v>
      </c>
      <c r="F368" s="1213">
        <v>59</v>
      </c>
      <c r="G368" s="1213">
        <v>103</v>
      </c>
      <c r="H368" s="1207">
        <v>1</v>
      </c>
      <c r="I368" s="1213">
        <v>1</v>
      </c>
      <c r="J368" s="1213">
        <v>0</v>
      </c>
      <c r="K368" s="1213">
        <v>2</v>
      </c>
      <c r="M368" s="1208"/>
    </row>
    <row r="369" spans="1:13" ht="14.1" customHeight="1">
      <c r="A369" s="1190" t="s">
        <v>915</v>
      </c>
      <c r="B369" s="1212">
        <v>15858</v>
      </c>
      <c r="C369" s="1212">
        <v>8422</v>
      </c>
      <c r="D369" s="1212">
        <v>7436</v>
      </c>
      <c r="E369" s="1213">
        <v>145</v>
      </c>
      <c r="F369" s="1213">
        <v>31</v>
      </c>
      <c r="G369" s="1213">
        <v>127</v>
      </c>
      <c r="H369" s="1207">
        <v>0</v>
      </c>
      <c r="I369" s="1213">
        <v>0</v>
      </c>
      <c r="J369" s="1213">
        <v>0</v>
      </c>
      <c r="K369" s="1213">
        <v>0</v>
      </c>
      <c r="M369" s="1208"/>
    </row>
    <row r="370" spans="1:13" ht="14.1" customHeight="1">
      <c r="A370" s="1190" t="s">
        <v>914</v>
      </c>
      <c r="B370" s="1212">
        <v>39875</v>
      </c>
      <c r="C370" s="1212">
        <v>20324</v>
      </c>
      <c r="D370" s="1212">
        <v>19551</v>
      </c>
      <c r="E370" s="1213">
        <v>652</v>
      </c>
      <c r="F370" s="1213">
        <v>168</v>
      </c>
      <c r="G370" s="1213">
        <v>212</v>
      </c>
      <c r="H370" s="1207">
        <v>4</v>
      </c>
      <c r="I370" s="1213">
        <v>0</v>
      </c>
      <c r="J370" s="1213">
        <v>4</v>
      </c>
      <c r="K370" s="1213">
        <v>4</v>
      </c>
      <c r="M370" s="1208"/>
    </row>
    <row r="371" spans="1:13" s="1208" customFormat="1" ht="14.1" customHeight="1">
      <c r="A371" s="1209" t="s">
        <v>437</v>
      </c>
      <c r="B371" s="1210">
        <v>182375</v>
      </c>
      <c r="C371" s="1210">
        <v>91194</v>
      </c>
      <c r="D371" s="1210">
        <v>91181</v>
      </c>
      <c r="E371" s="1211">
        <v>2194</v>
      </c>
      <c r="F371" s="1211">
        <v>458</v>
      </c>
      <c r="G371" s="1211">
        <v>1113</v>
      </c>
      <c r="H371" s="1207">
        <v>15</v>
      </c>
      <c r="I371" s="1211">
        <v>13</v>
      </c>
      <c r="J371" s="1211">
        <v>2</v>
      </c>
      <c r="K371" s="1211">
        <v>17</v>
      </c>
    </row>
    <row r="372" spans="1:13" ht="14.1" customHeight="1">
      <c r="A372" s="1190" t="s">
        <v>913</v>
      </c>
      <c r="B372" s="1212">
        <v>47818</v>
      </c>
      <c r="C372" s="1212">
        <v>22795</v>
      </c>
      <c r="D372" s="1212">
        <v>25023</v>
      </c>
      <c r="E372" s="1213">
        <v>666</v>
      </c>
      <c r="F372" s="1213">
        <v>150</v>
      </c>
      <c r="G372" s="1213">
        <v>299</v>
      </c>
      <c r="H372" s="1207">
        <v>7</v>
      </c>
      <c r="I372" s="1213">
        <v>6</v>
      </c>
      <c r="J372" s="1213">
        <v>1</v>
      </c>
      <c r="K372" s="1213">
        <v>6</v>
      </c>
      <c r="M372" s="1208"/>
    </row>
    <row r="373" spans="1:13" ht="14.1" customHeight="1">
      <c r="A373" s="1190" t="s">
        <v>912</v>
      </c>
      <c r="B373" s="1212">
        <v>43695</v>
      </c>
      <c r="C373" s="1212">
        <v>21450</v>
      </c>
      <c r="D373" s="1212">
        <v>22245</v>
      </c>
      <c r="E373" s="1213">
        <v>508</v>
      </c>
      <c r="F373" s="1213">
        <v>112</v>
      </c>
      <c r="G373" s="1213">
        <v>292</v>
      </c>
      <c r="H373" s="1207">
        <v>3</v>
      </c>
      <c r="I373" s="1213">
        <v>3</v>
      </c>
      <c r="J373" s="1213">
        <v>0</v>
      </c>
      <c r="K373" s="1213">
        <v>5</v>
      </c>
      <c r="M373" s="1208"/>
    </row>
    <row r="374" spans="1:13" ht="14.1" customHeight="1">
      <c r="A374" s="1190" t="s">
        <v>911</v>
      </c>
      <c r="B374" s="1212">
        <v>14943</v>
      </c>
      <c r="C374" s="1212">
        <v>7740</v>
      </c>
      <c r="D374" s="1212">
        <v>7203</v>
      </c>
      <c r="E374" s="1213">
        <v>174</v>
      </c>
      <c r="F374" s="1213">
        <v>24</v>
      </c>
      <c r="G374" s="1213">
        <v>94</v>
      </c>
      <c r="H374" s="1207">
        <v>1</v>
      </c>
      <c r="I374" s="1213">
        <v>0</v>
      </c>
      <c r="J374" s="1213">
        <v>1</v>
      </c>
      <c r="K374" s="1213">
        <v>0</v>
      </c>
      <c r="M374" s="1208"/>
    </row>
    <row r="375" spans="1:13" ht="14.1" customHeight="1">
      <c r="A375" s="1190" t="s">
        <v>910</v>
      </c>
      <c r="B375" s="1212">
        <v>4078</v>
      </c>
      <c r="C375" s="1212">
        <v>1970</v>
      </c>
      <c r="D375" s="1212">
        <v>2108</v>
      </c>
      <c r="E375" s="1213">
        <v>34</v>
      </c>
      <c r="F375" s="1213">
        <v>7</v>
      </c>
      <c r="G375" s="1213">
        <v>25</v>
      </c>
      <c r="H375" s="1207">
        <v>0</v>
      </c>
      <c r="I375" s="1213">
        <v>0</v>
      </c>
      <c r="J375" s="1213">
        <v>0</v>
      </c>
      <c r="K375" s="1213">
        <v>0</v>
      </c>
      <c r="M375" s="1208"/>
    </row>
    <row r="376" spans="1:13" ht="14.1" customHeight="1">
      <c r="A376" s="1190" t="s">
        <v>909</v>
      </c>
      <c r="B376" s="1212">
        <v>14711</v>
      </c>
      <c r="C376" s="1212">
        <v>7443</v>
      </c>
      <c r="D376" s="1212">
        <v>7268</v>
      </c>
      <c r="E376" s="1213">
        <v>172</v>
      </c>
      <c r="F376" s="1213">
        <v>28</v>
      </c>
      <c r="G376" s="1213">
        <v>71</v>
      </c>
      <c r="H376" s="1207">
        <v>0</v>
      </c>
      <c r="I376" s="1213">
        <v>0</v>
      </c>
      <c r="J376" s="1213">
        <v>0</v>
      </c>
      <c r="K376" s="1213">
        <v>0</v>
      </c>
      <c r="M376" s="1208"/>
    </row>
    <row r="377" spans="1:13" ht="14.1" customHeight="1">
      <c r="A377" s="1190" t="s">
        <v>908</v>
      </c>
      <c r="B377" s="1212">
        <v>4081</v>
      </c>
      <c r="C377" s="1212">
        <v>1981</v>
      </c>
      <c r="D377" s="1212">
        <v>2100</v>
      </c>
      <c r="E377" s="1213">
        <v>44</v>
      </c>
      <c r="F377" s="1213">
        <v>5</v>
      </c>
      <c r="G377" s="1213">
        <v>33</v>
      </c>
      <c r="H377" s="1207">
        <v>0</v>
      </c>
      <c r="I377" s="1213">
        <v>0</v>
      </c>
      <c r="J377" s="1213">
        <v>0</v>
      </c>
      <c r="K377" s="1213">
        <v>1</v>
      </c>
      <c r="M377" s="1208"/>
    </row>
    <row r="378" spans="1:13" ht="14.1" customHeight="1">
      <c r="A378" s="1190" t="s">
        <v>907</v>
      </c>
      <c r="B378" s="1212">
        <v>5549</v>
      </c>
      <c r="C378" s="1212">
        <v>2909</v>
      </c>
      <c r="D378" s="1212">
        <v>2640</v>
      </c>
      <c r="E378" s="1213">
        <v>58</v>
      </c>
      <c r="F378" s="1213">
        <v>13</v>
      </c>
      <c r="G378" s="1213">
        <v>34</v>
      </c>
      <c r="H378" s="1207">
        <v>1</v>
      </c>
      <c r="I378" s="1213">
        <v>1</v>
      </c>
      <c r="J378" s="1213">
        <v>0</v>
      </c>
      <c r="K378" s="1213">
        <v>0</v>
      </c>
      <c r="M378" s="1208"/>
    </row>
    <row r="379" spans="1:13" ht="14.1" customHeight="1">
      <c r="A379" s="1190" t="s">
        <v>906</v>
      </c>
      <c r="B379" s="1212">
        <v>29375</v>
      </c>
      <c r="C379" s="1212">
        <v>15733</v>
      </c>
      <c r="D379" s="1212">
        <v>13642</v>
      </c>
      <c r="E379" s="1213">
        <v>399</v>
      </c>
      <c r="F379" s="1213">
        <v>83</v>
      </c>
      <c r="G379" s="1213">
        <v>124</v>
      </c>
      <c r="H379" s="1207">
        <v>2</v>
      </c>
      <c r="I379" s="1213">
        <v>2</v>
      </c>
      <c r="J379" s="1213">
        <v>0</v>
      </c>
      <c r="K379" s="1213">
        <v>1</v>
      </c>
      <c r="M379" s="1208"/>
    </row>
    <row r="380" spans="1:13" ht="14.1" customHeight="1">
      <c r="A380" s="1190" t="s">
        <v>905</v>
      </c>
      <c r="B380" s="1212">
        <v>9133</v>
      </c>
      <c r="C380" s="1212">
        <v>4809</v>
      </c>
      <c r="D380" s="1212">
        <v>4324</v>
      </c>
      <c r="E380" s="1213">
        <v>63</v>
      </c>
      <c r="F380" s="1213">
        <v>21</v>
      </c>
      <c r="G380" s="1213">
        <v>70</v>
      </c>
      <c r="H380" s="1207">
        <v>1</v>
      </c>
      <c r="I380" s="1213">
        <v>1</v>
      </c>
      <c r="J380" s="1213">
        <v>0</v>
      </c>
      <c r="K380" s="1213">
        <v>2</v>
      </c>
      <c r="M380" s="1208"/>
    </row>
    <row r="381" spans="1:13" ht="14.1" customHeight="1">
      <c r="A381" s="1190" t="s">
        <v>904</v>
      </c>
      <c r="B381" s="1212">
        <v>8992</v>
      </c>
      <c r="C381" s="1212">
        <v>4364</v>
      </c>
      <c r="D381" s="1212">
        <v>4628</v>
      </c>
      <c r="E381" s="1213">
        <v>76</v>
      </c>
      <c r="F381" s="1213">
        <v>15</v>
      </c>
      <c r="G381" s="1213">
        <v>71</v>
      </c>
      <c r="H381" s="1207">
        <v>0</v>
      </c>
      <c r="I381" s="1213">
        <v>0</v>
      </c>
      <c r="J381" s="1213">
        <v>0</v>
      </c>
      <c r="K381" s="1213">
        <v>2</v>
      </c>
      <c r="M381" s="1208"/>
    </row>
    <row r="382" spans="1:13" s="1208" customFormat="1" ht="14.1" customHeight="1">
      <c r="A382" s="1209" t="s">
        <v>903</v>
      </c>
      <c r="B382" s="1210">
        <v>231979</v>
      </c>
      <c r="C382" s="1210">
        <v>115611</v>
      </c>
      <c r="D382" s="1210">
        <v>116368</v>
      </c>
      <c r="E382" s="1211">
        <v>3233</v>
      </c>
      <c r="F382" s="1211">
        <v>700</v>
      </c>
      <c r="G382" s="1211">
        <v>1693</v>
      </c>
      <c r="H382" s="1207">
        <v>31</v>
      </c>
      <c r="I382" s="1211">
        <v>19</v>
      </c>
      <c r="J382" s="1211">
        <v>12</v>
      </c>
      <c r="K382" s="1211">
        <v>42</v>
      </c>
    </row>
    <row r="383" spans="1:13" ht="14.1" customHeight="1">
      <c r="A383" s="1190" t="s">
        <v>902</v>
      </c>
      <c r="B383" s="1212">
        <v>157173</v>
      </c>
      <c r="C383" s="1212">
        <v>76518</v>
      </c>
      <c r="D383" s="1212">
        <v>80655</v>
      </c>
      <c r="E383" s="1213">
        <v>2407</v>
      </c>
      <c r="F383" s="1213">
        <v>496</v>
      </c>
      <c r="G383" s="1213">
        <v>1163</v>
      </c>
      <c r="H383" s="1207">
        <v>24</v>
      </c>
      <c r="I383" s="1213">
        <v>15</v>
      </c>
      <c r="J383" s="1213">
        <v>9</v>
      </c>
      <c r="K383" s="1213">
        <v>33</v>
      </c>
      <c r="M383" s="1208"/>
    </row>
    <row r="384" spans="1:13" ht="14.1" customHeight="1">
      <c r="A384" s="1190" t="s">
        <v>901</v>
      </c>
      <c r="B384" s="1212">
        <v>9784</v>
      </c>
      <c r="C384" s="1212">
        <v>5278</v>
      </c>
      <c r="D384" s="1212">
        <v>4506</v>
      </c>
      <c r="E384" s="1213">
        <v>97</v>
      </c>
      <c r="F384" s="1213">
        <v>18</v>
      </c>
      <c r="G384" s="1213">
        <v>50</v>
      </c>
      <c r="H384" s="1207">
        <v>0</v>
      </c>
      <c r="I384" s="1213">
        <v>0</v>
      </c>
      <c r="J384" s="1213">
        <v>0</v>
      </c>
      <c r="K384" s="1213">
        <v>2</v>
      </c>
      <c r="M384" s="1208"/>
    </row>
    <row r="385" spans="1:13" ht="14.1" customHeight="1">
      <c r="A385" s="1190" t="s">
        <v>900</v>
      </c>
      <c r="B385" s="1212">
        <v>21550</v>
      </c>
      <c r="C385" s="1212">
        <v>10889</v>
      </c>
      <c r="D385" s="1212">
        <v>10661</v>
      </c>
      <c r="E385" s="1213">
        <v>267</v>
      </c>
      <c r="F385" s="1213">
        <v>63</v>
      </c>
      <c r="G385" s="1213">
        <v>147</v>
      </c>
      <c r="H385" s="1207">
        <v>3</v>
      </c>
      <c r="I385" s="1213">
        <v>2</v>
      </c>
      <c r="J385" s="1213">
        <v>1</v>
      </c>
      <c r="K385" s="1213">
        <v>4</v>
      </c>
      <c r="M385" s="1208"/>
    </row>
    <row r="386" spans="1:13" ht="14.1" customHeight="1">
      <c r="A386" s="1190" t="s">
        <v>899</v>
      </c>
      <c r="B386" s="1212">
        <v>11176</v>
      </c>
      <c r="C386" s="1212">
        <v>5817</v>
      </c>
      <c r="D386" s="1212">
        <v>5359</v>
      </c>
      <c r="E386" s="1213">
        <v>137</v>
      </c>
      <c r="F386" s="1213">
        <v>47</v>
      </c>
      <c r="G386" s="1213">
        <v>89</v>
      </c>
      <c r="H386" s="1207">
        <v>0</v>
      </c>
      <c r="I386" s="1213">
        <v>0</v>
      </c>
      <c r="J386" s="1213">
        <v>0</v>
      </c>
      <c r="K386" s="1213">
        <v>1</v>
      </c>
      <c r="M386" s="1208"/>
    </row>
    <row r="387" spans="1:13" ht="14.1" customHeight="1">
      <c r="A387" s="1190" t="s">
        <v>898</v>
      </c>
      <c r="B387" s="1212">
        <v>13987</v>
      </c>
      <c r="C387" s="1212">
        <v>7304</v>
      </c>
      <c r="D387" s="1212">
        <v>6683</v>
      </c>
      <c r="E387" s="1213">
        <v>162</v>
      </c>
      <c r="F387" s="1213">
        <v>35</v>
      </c>
      <c r="G387" s="1213">
        <v>100</v>
      </c>
      <c r="H387" s="1207">
        <v>0</v>
      </c>
      <c r="I387" s="1213">
        <v>0</v>
      </c>
      <c r="J387" s="1213">
        <v>0</v>
      </c>
      <c r="K387" s="1213">
        <v>1</v>
      </c>
      <c r="M387" s="1208"/>
    </row>
    <row r="388" spans="1:13" ht="14.1" customHeight="1">
      <c r="A388" s="1190" t="s">
        <v>897</v>
      </c>
      <c r="B388" s="1212">
        <v>7773</v>
      </c>
      <c r="C388" s="1212">
        <v>4420</v>
      </c>
      <c r="D388" s="1212">
        <v>3353</v>
      </c>
      <c r="E388" s="1213">
        <v>71</v>
      </c>
      <c r="F388" s="1213">
        <v>19</v>
      </c>
      <c r="G388" s="1213">
        <v>69</v>
      </c>
      <c r="H388" s="1207">
        <v>3</v>
      </c>
      <c r="I388" s="1213">
        <v>1</v>
      </c>
      <c r="J388" s="1213">
        <v>2</v>
      </c>
      <c r="K388" s="1213">
        <v>1</v>
      </c>
      <c r="M388" s="1208"/>
    </row>
    <row r="389" spans="1:13" ht="14.1" customHeight="1">
      <c r="A389" s="1190" t="s">
        <v>896</v>
      </c>
      <c r="B389" s="1212">
        <v>10536</v>
      </c>
      <c r="C389" s="1212">
        <v>5385</v>
      </c>
      <c r="D389" s="1212">
        <v>5151</v>
      </c>
      <c r="E389" s="1213">
        <v>92</v>
      </c>
      <c r="F389" s="1213">
        <v>22</v>
      </c>
      <c r="G389" s="1213">
        <v>75</v>
      </c>
      <c r="H389" s="1207">
        <v>1</v>
      </c>
      <c r="I389" s="1213">
        <v>1</v>
      </c>
      <c r="J389" s="1213">
        <v>0</v>
      </c>
      <c r="K389" s="1213">
        <v>0</v>
      </c>
      <c r="M389" s="1208"/>
    </row>
    <row r="390" spans="1:13" s="1208" customFormat="1" ht="14.1" customHeight="1">
      <c r="A390" s="1209" t="s">
        <v>895</v>
      </c>
      <c r="B390" s="1210">
        <v>19633</v>
      </c>
      <c r="C390" s="1210">
        <v>10290</v>
      </c>
      <c r="D390" s="1210">
        <v>9343</v>
      </c>
      <c r="E390" s="1211">
        <v>171</v>
      </c>
      <c r="F390" s="1211">
        <v>37</v>
      </c>
      <c r="G390" s="1211">
        <v>96</v>
      </c>
      <c r="H390" s="1207">
        <v>1</v>
      </c>
      <c r="I390" s="1211">
        <v>1</v>
      </c>
      <c r="J390" s="1211">
        <v>0</v>
      </c>
      <c r="K390" s="1211">
        <v>1</v>
      </c>
    </row>
    <row r="391" spans="1:13" ht="14.1" customHeight="1">
      <c r="A391" s="1190" t="s">
        <v>894</v>
      </c>
      <c r="B391" s="1212">
        <v>3423</v>
      </c>
      <c r="C391" s="1212">
        <v>1674</v>
      </c>
      <c r="D391" s="1212">
        <v>1749</v>
      </c>
      <c r="E391" s="1213">
        <v>29</v>
      </c>
      <c r="F391" s="1213">
        <v>8</v>
      </c>
      <c r="G391" s="1213">
        <v>24</v>
      </c>
      <c r="H391" s="1207">
        <v>0</v>
      </c>
      <c r="I391" s="1213">
        <v>0</v>
      </c>
      <c r="J391" s="1213">
        <v>0</v>
      </c>
      <c r="K391" s="1213">
        <v>0</v>
      </c>
      <c r="M391" s="1208"/>
    </row>
    <row r="392" spans="1:13" ht="14.1" customHeight="1">
      <c r="A392" s="1190" t="s">
        <v>893</v>
      </c>
      <c r="B392" s="1212">
        <v>3294</v>
      </c>
      <c r="C392" s="1212">
        <v>1663</v>
      </c>
      <c r="D392" s="1212">
        <v>1631</v>
      </c>
      <c r="E392" s="1213">
        <v>28</v>
      </c>
      <c r="F392" s="1213">
        <v>8</v>
      </c>
      <c r="G392" s="1213">
        <v>6</v>
      </c>
      <c r="H392" s="1207">
        <v>0</v>
      </c>
      <c r="I392" s="1213">
        <v>0</v>
      </c>
      <c r="J392" s="1213">
        <v>0</v>
      </c>
      <c r="K392" s="1213">
        <v>1</v>
      </c>
      <c r="M392" s="1208"/>
    </row>
    <row r="393" spans="1:13" ht="14.1" customHeight="1">
      <c r="A393" s="1190" t="s">
        <v>892</v>
      </c>
      <c r="B393" s="1212">
        <v>10789</v>
      </c>
      <c r="C393" s="1212">
        <v>5810</v>
      </c>
      <c r="D393" s="1212">
        <v>4979</v>
      </c>
      <c r="E393" s="1213">
        <v>105</v>
      </c>
      <c r="F393" s="1213">
        <v>15</v>
      </c>
      <c r="G393" s="1213">
        <v>52</v>
      </c>
      <c r="H393" s="1207">
        <v>1</v>
      </c>
      <c r="I393" s="1213">
        <v>1</v>
      </c>
      <c r="J393" s="1213">
        <v>0</v>
      </c>
      <c r="K393" s="1213">
        <v>0</v>
      </c>
      <c r="M393" s="1208"/>
    </row>
    <row r="394" spans="1:13" ht="14.1" customHeight="1">
      <c r="A394" s="1190" t="s">
        <v>891</v>
      </c>
      <c r="B394" s="1212">
        <v>2127</v>
      </c>
      <c r="C394" s="1212">
        <v>1143</v>
      </c>
      <c r="D394" s="1212">
        <v>984</v>
      </c>
      <c r="E394" s="1213">
        <v>9</v>
      </c>
      <c r="F394" s="1213">
        <v>6</v>
      </c>
      <c r="G394" s="1213">
        <v>14</v>
      </c>
      <c r="H394" s="1207">
        <v>0</v>
      </c>
      <c r="I394" s="1213">
        <v>0</v>
      </c>
      <c r="J394" s="1213">
        <v>0</v>
      </c>
      <c r="K394" s="1213">
        <v>0</v>
      </c>
      <c r="M394" s="1208"/>
    </row>
    <row r="395" spans="1:13" s="1208" customFormat="1" ht="14.1" customHeight="1">
      <c r="A395" s="1209" t="s">
        <v>890</v>
      </c>
      <c r="B395" s="1210">
        <v>106353</v>
      </c>
      <c r="C395" s="1210">
        <v>55442</v>
      </c>
      <c r="D395" s="1210">
        <v>50911</v>
      </c>
      <c r="E395" s="1211">
        <v>1440</v>
      </c>
      <c r="F395" s="1211">
        <v>332</v>
      </c>
      <c r="G395" s="1211">
        <v>493</v>
      </c>
      <c r="H395" s="1207">
        <v>8</v>
      </c>
      <c r="I395" s="1211">
        <v>6</v>
      </c>
      <c r="J395" s="1211">
        <v>2</v>
      </c>
      <c r="K395" s="1211">
        <v>11</v>
      </c>
    </row>
    <row r="396" spans="1:13" s="1208" customFormat="1" ht="14.1" customHeight="1">
      <c r="A396" s="1209" t="s">
        <v>889</v>
      </c>
      <c r="B396" s="1210">
        <v>60249</v>
      </c>
      <c r="C396" s="1210">
        <v>30794</v>
      </c>
      <c r="D396" s="1210">
        <v>29455</v>
      </c>
      <c r="E396" s="1211">
        <v>882</v>
      </c>
      <c r="F396" s="1211">
        <v>210</v>
      </c>
      <c r="G396" s="1211">
        <v>274</v>
      </c>
      <c r="H396" s="1207">
        <v>4</v>
      </c>
      <c r="I396" s="1211">
        <v>4</v>
      </c>
      <c r="J396" s="1211">
        <v>0</v>
      </c>
      <c r="K396" s="1211">
        <v>5</v>
      </c>
    </row>
    <row r="397" spans="1:13" ht="14.1" customHeight="1">
      <c r="A397" s="1190" t="s">
        <v>4066</v>
      </c>
      <c r="B397" s="1212">
        <v>59236</v>
      </c>
      <c r="C397" s="1212">
        <v>30175</v>
      </c>
      <c r="D397" s="1212">
        <v>29061</v>
      </c>
      <c r="E397" s="1213">
        <v>879</v>
      </c>
      <c r="F397" s="1213">
        <v>210</v>
      </c>
      <c r="G397" s="1213">
        <v>271</v>
      </c>
      <c r="H397" s="1207">
        <v>4</v>
      </c>
      <c r="I397" s="1213">
        <v>4</v>
      </c>
      <c r="J397" s="1213">
        <v>0</v>
      </c>
      <c r="K397" s="1213">
        <v>5</v>
      </c>
      <c r="M397" s="1208"/>
    </row>
    <row r="398" spans="1:13" ht="14.1" customHeight="1">
      <c r="A398" s="1190" t="s">
        <v>888</v>
      </c>
      <c r="B398" s="1212">
        <v>1013</v>
      </c>
      <c r="C398" s="1212">
        <v>619</v>
      </c>
      <c r="D398" s="1212">
        <v>394</v>
      </c>
      <c r="E398" s="1213">
        <v>3</v>
      </c>
      <c r="F398" s="1213">
        <v>0</v>
      </c>
      <c r="G398" s="1213">
        <v>3</v>
      </c>
      <c r="H398" s="1207">
        <v>0</v>
      </c>
      <c r="I398" s="1213">
        <v>0</v>
      </c>
      <c r="J398" s="1213">
        <v>0</v>
      </c>
      <c r="K398" s="1213">
        <v>0</v>
      </c>
      <c r="M398" s="1208"/>
    </row>
    <row r="399" spans="1:13" s="1208" customFormat="1" ht="14.1" customHeight="1">
      <c r="A399" s="1209" t="s">
        <v>887</v>
      </c>
      <c r="B399" s="1210">
        <v>34083</v>
      </c>
      <c r="C399" s="1210">
        <v>18122</v>
      </c>
      <c r="D399" s="1210">
        <v>15961</v>
      </c>
      <c r="E399" s="1211">
        <v>433</v>
      </c>
      <c r="F399" s="1211">
        <v>88</v>
      </c>
      <c r="G399" s="1211">
        <v>140</v>
      </c>
      <c r="H399" s="1207">
        <v>3</v>
      </c>
      <c r="I399" s="1211">
        <v>1</v>
      </c>
      <c r="J399" s="1211">
        <v>2</v>
      </c>
      <c r="K399" s="1211">
        <v>3</v>
      </c>
    </row>
    <row r="400" spans="1:13" ht="14.1" customHeight="1">
      <c r="A400" s="1190" t="s">
        <v>886</v>
      </c>
      <c r="B400" s="1212">
        <v>26994</v>
      </c>
      <c r="C400" s="1212">
        <v>14250</v>
      </c>
      <c r="D400" s="1212">
        <v>12744</v>
      </c>
      <c r="E400" s="1213">
        <v>364</v>
      </c>
      <c r="F400" s="1213">
        <v>63</v>
      </c>
      <c r="G400" s="1213">
        <v>118</v>
      </c>
      <c r="H400" s="1207">
        <v>3</v>
      </c>
      <c r="I400" s="1213">
        <v>1</v>
      </c>
      <c r="J400" s="1213">
        <v>2</v>
      </c>
      <c r="K400" s="1213">
        <v>3</v>
      </c>
      <c r="M400" s="1208"/>
    </row>
    <row r="401" spans="1:13" ht="14.1" customHeight="1">
      <c r="A401" s="1190" t="s">
        <v>885</v>
      </c>
      <c r="B401" s="1212">
        <v>5366</v>
      </c>
      <c r="C401" s="1212">
        <v>2879</v>
      </c>
      <c r="D401" s="1212">
        <v>2487</v>
      </c>
      <c r="E401" s="1213">
        <v>56</v>
      </c>
      <c r="F401" s="1213">
        <v>24</v>
      </c>
      <c r="G401" s="1213">
        <v>15</v>
      </c>
      <c r="H401" s="1207">
        <v>0</v>
      </c>
      <c r="I401" s="1213">
        <v>0</v>
      </c>
      <c r="J401" s="1213">
        <v>0</v>
      </c>
      <c r="K401" s="1213">
        <v>0</v>
      </c>
      <c r="M401" s="1208"/>
    </row>
    <row r="402" spans="1:13" ht="14.1" customHeight="1">
      <c r="A402" s="1190" t="s">
        <v>884</v>
      </c>
      <c r="B402" s="1212">
        <v>1723</v>
      </c>
      <c r="C402" s="1212">
        <v>993</v>
      </c>
      <c r="D402" s="1212">
        <v>730</v>
      </c>
      <c r="E402" s="1213">
        <v>13</v>
      </c>
      <c r="F402" s="1213">
        <v>1</v>
      </c>
      <c r="G402" s="1213">
        <v>7</v>
      </c>
      <c r="H402" s="1207">
        <v>0</v>
      </c>
      <c r="I402" s="1213">
        <v>0</v>
      </c>
      <c r="J402" s="1213">
        <v>0</v>
      </c>
      <c r="K402" s="1213">
        <v>0</v>
      </c>
      <c r="M402" s="1208"/>
    </row>
    <row r="403" spans="1:13" s="1208" customFormat="1" ht="14.1" customHeight="1">
      <c r="A403" s="1209" t="s">
        <v>883</v>
      </c>
      <c r="B403" s="1210">
        <v>4604</v>
      </c>
      <c r="C403" s="1210">
        <v>2565</v>
      </c>
      <c r="D403" s="1210">
        <v>2039</v>
      </c>
      <c r="E403" s="1211">
        <v>49</v>
      </c>
      <c r="F403" s="1211">
        <v>15</v>
      </c>
      <c r="G403" s="1211">
        <v>23</v>
      </c>
      <c r="H403" s="1207">
        <v>0</v>
      </c>
      <c r="I403" s="1211">
        <v>0</v>
      </c>
      <c r="J403" s="1211">
        <v>0</v>
      </c>
      <c r="K403" s="1211">
        <v>1</v>
      </c>
    </row>
    <row r="404" spans="1:13" ht="14.1" customHeight="1">
      <c r="A404" s="1190" t="s">
        <v>882</v>
      </c>
      <c r="B404" s="1212">
        <v>3310</v>
      </c>
      <c r="C404" s="1212">
        <v>1774</v>
      </c>
      <c r="D404" s="1212">
        <v>1536</v>
      </c>
      <c r="E404" s="1213">
        <v>37</v>
      </c>
      <c r="F404" s="1213">
        <v>11</v>
      </c>
      <c r="G404" s="1213">
        <v>19</v>
      </c>
      <c r="H404" s="1207">
        <v>0</v>
      </c>
      <c r="I404" s="1213">
        <v>0</v>
      </c>
      <c r="J404" s="1213">
        <v>0</v>
      </c>
      <c r="K404" s="1213">
        <v>1</v>
      </c>
      <c r="M404" s="1208"/>
    </row>
    <row r="405" spans="1:13" ht="14.1" customHeight="1">
      <c r="A405" s="1190" t="s">
        <v>37</v>
      </c>
      <c r="B405" s="1212">
        <v>644</v>
      </c>
      <c r="C405" s="1212">
        <v>379</v>
      </c>
      <c r="D405" s="1212">
        <v>265</v>
      </c>
      <c r="E405" s="1213">
        <v>9</v>
      </c>
      <c r="F405" s="1213">
        <v>2</v>
      </c>
      <c r="G405" s="1213">
        <v>3</v>
      </c>
      <c r="H405" s="1207">
        <v>0</v>
      </c>
      <c r="I405" s="1213">
        <v>0</v>
      </c>
      <c r="J405" s="1213">
        <v>0</v>
      </c>
      <c r="K405" s="1213">
        <v>0</v>
      </c>
      <c r="M405" s="1208"/>
    </row>
    <row r="406" spans="1:13" ht="14.1" customHeight="1">
      <c r="A406" s="1190" t="s">
        <v>881</v>
      </c>
      <c r="B406" s="1212">
        <v>650</v>
      </c>
      <c r="C406" s="1212">
        <v>412</v>
      </c>
      <c r="D406" s="1212">
        <v>238</v>
      </c>
      <c r="E406" s="1213">
        <v>3</v>
      </c>
      <c r="F406" s="1213">
        <v>2</v>
      </c>
      <c r="G406" s="1213">
        <v>1</v>
      </c>
      <c r="H406" s="1207">
        <v>0</v>
      </c>
      <c r="I406" s="1213">
        <v>0</v>
      </c>
      <c r="J406" s="1213">
        <v>0</v>
      </c>
      <c r="K406" s="1213">
        <v>0</v>
      </c>
      <c r="M406" s="1208"/>
    </row>
    <row r="407" spans="1:13" s="1208" customFormat="1" ht="14.1" customHeight="1">
      <c r="A407" s="1209" t="s">
        <v>880</v>
      </c>
      <c r="B407" s="1210">
        <v>7417</v>
      </c>
      <c r="C407" s="1210">
        <v>3961</v>
      </c>
      <c r="D407" s="1210">
        <v>3456</v>
      </c>
      <c r="E407" s="1211">
        <v>76</v>
      </c>
      <c r="F407" s="1211">
        <v>19</v>
      </c>
      <c r="G407" s="1211">
        <v>56</v>
      </c>
      <c r="H407" s="1207">
        <v>1</v>
      </c>
      <c r="I407" s="1211">
        <v>1</v>
      </c>
      <c r="J407" s="1211">
        <v>0</v>
      </c>
      <c r="K407" s="1211">
        <v>2</v>
      </c>
    </row>
    <row r="408" spans="1:13" ht="14.1" customHeight="1">
      <c r="A408" s="1190" t="s">
        <v>879</v>
      </c>
      <c r="B408" s="1212">
        <v>5032</v>
      </c>
      <c r="C408" s="1212">
        <v>2688</v>
      </c>
      <c r="D408" s="1212">
        <v>2344</v>
      </c>
      <c r="E408" s="1213">
        <v>58</v>
      </c>
      <c r="F408" s="1213">
        <v>11</v>
      </c>
      <c r="G408" s="1213">
        <v>29</v>
      </c>
      <c r="H408" s="1207">
        <v>0</v>
      </c>
      <c r="I408" s="1213">
        <v>0</v>
      </c>
      <c r="J408" s="1213">
        <v>0</v>
      </c>
      <c r="K408" s="1213">
        <v>1</v>
      </c>
      <c r="M408" s="1208"/>
    </row>
    <row r="409" spans="1:13" ht="14.1" customHeight="1">
      <c r="A409" s="1190" t="s">
        <v>878</v>
      </c>
      <c r="B409" s="1212">
        <v>2385</v>
      </c>
      <c r="C409" s="1212">
        <v>1273</v>
      </c>
      <c r="D409" s="1212">
        <v>1112</v>
      </c>
      <c r="E409" s="1213">
        <v>18</v>
      </c>
      <c r="F409" s="1213">
        <v>8</v>
      </c>
      <c r="G409" s="1213">
        <v>27</v>
      </c>
      <c r="H409" s="1207">
        <v>1</v>
      </c>
      <c r="I409" s="1213">
        <v>1</v>
      </c>
      <c r="J409" s="1213">
        <v>0</v>
      </c>
      <c r="K409" s="1213">
        <v>1</v>
      </c>
      <c r="M409" s="1208"/>
    </row>
    <row r="410" spans="1:13" s="1208" customFormat="1" ht="14.1" customHeight="1">
      <c r="A410" s="1209" t="s">
        <v>877</v>
      </c>
      <c r="B410" s="1210">
        <v>162828</v>
      </c>
      <c r="C410" s="1210">
        <v>84021</v>
      </c>
      <c r="D410" s="1210">
        <v>78807</v>
      </c>
      <c r="E410" s="1211">
        <v>2041</v>
      </c>
      <c r="F410" s="1211">
        <v>654</v>
      </c>
      <c r="G410" s="1211">
        <v>960</v>
      </c>
      <c r="H410" s="1207">
        <v>13</v>
      </c>
      <c r="I410" s="1211">
        <v>10</v>
      </c>
      <c r="J410" s="1211">
        <v>3</v>
      </c>
      <c r="K410" s="1211">
        <v>20</v>
      </c>
    </row>
    <row r="411" spans="1:13" s="1208" customFormat="1" ht="14.1" customHeight="1">
      <c r="A411" s="1209" t="s">
        <v>876</v>
      </c>
      <c r="B411" s="1210">
        <v>130041</v>
      </c>
      <c r="C411" s="1210">
        <v>65976</v>
      </c>
      <c r="D411" s="1210">
        <v>64065</v>
      </c>
      <c r="E411" s="1211">
        <v>1663</v>
      </c>
      <c r="F411" s="1211">
        <v>569</v>
      </c>
      <c r="G411" s="1211">
        <v>808</v>
      </c>
      <c r="H411" s="1207">
        <v>12</v>
      </c>
      <c r="I411" s="1211">
        <v>9</v>
      </c>
      <c r="J411" s="1211">
        <v>3</v>
      </c>
      <c r="K411" s="1211">
        <v>18</v>
      </c>
    </row>
    <row r="412" spans="1:13" ht="14.1" customHeight="1">
      <c r="A412" s="1190" t="s">
        <v>875</v>
      </c>
      <c r="B412" s="1212">
        <v>128922</v>
      </c>
      <c r="C412" s="1212">
        <v>65076</v>
      </c>
      <c r="D412" s="1212">
        <v>63846</v>
      </c>
      <c r="E412" s="1213">
        <v>1657</v>
      </c>
      <c r="F412" s="1213">
        <v>568</v>
      </c>
      <c r="G412" s="1213">
        <v>807</v>
      </c>
      <c r="H412" s="1207">
        <v>12</v>
      </c>
      <c r="I412" s="1213">
        <v>9</v>
      </c>
      <c r="J412" s="1213">
        <v>3</v>
      </c>
      <c r="K412" s="1213">
        <v>18</v>
      </c>
      <c r="M412" s="1208"/>
    </row>
    <row r="413" spans="1:13" ht="14.1" customHeight="1">
      <c r="A413" s="1190" t="s">
        <v>874</v>
      </c>
      <c r="B413" s="1212">
        <v>599</v>
      </c>
      <c r="C413" s="1212">
        <v>541</v>
      </c>
      <c r="D413" s="1212">
        <v>58</v>
      </c>
      <c r="E413" s="1213">
        <v>1</v>
      </c>
      <c r="F413" s="1213">
        <v>0</v>
      </c>
      <c r="G413" s="1213">
        <v>0</v>
      </c>
      <c r="H413" s="1207">
        <v>0</v>
      </c>
      <c r="I413" s="1213">
        <v>0</v>
      </c>
      <c r="J413" s="1213">
        <v>0</v>
      </c>
      <c r="K413" s="1213">
        <v>0</v>
      </c>
      <c r="M413" s="1208"/>
    </row>
    <row r="414" spans="1:13" ht="14.1" customHeight="1">
      <c r="A414" s="1190" t="s">
        <v>873</v>
      </c>
      <c r="B414" s="1212">
        <v>143</v>
      </c>
      <c r="C414" s="1212">
        <v>113</v>
      </c>
      <c r="D414" s="1212">
        <v>30</v>
      </c>
      <c r="E414" s="1213">
        <v>0</v>
      </c>
      <c r="F414" s="1213">
        <v>0</v>
      </c>
      <c r="G414" s="1213">
        <v>0</v>
      </c>
      <c r="H414" s="1207">
        <v>0</v>
      </c>
      <c r="I414" s="1213">
        <v>0</v>
      </c>
      <c r="J414" s="1213">
        <v>0</v>
      </c>
      <c r="K414" s="1213">
        <v>0</v>
      </c>
      <c r="M414" s="1208"/>
    </row>
    <row r="415" spans="1:13" ht="14.1" customHeight="1">
      <c r="A415" s="1190" t="s">
        <v>872</v>
      </c>
      <c r="B415" s="1212">
        <v>377</v>
      </c>
      <c r="C415" s="1212">
        <v>246</v>
      </c>
      <c r="D415" s="1212">
        <v>131</v>
      </c>
      <c r="E415" s="1213">
        <v>5</v>
      </c>
      <c r="F415" s="1213">
        <v>1</v>
      </c>
      <c r="G415" s="1213">
        <v>1</v>
      </c>
      <c r="H415" s="1207">
        <v>0</v>
      </c>
      <c r="I415" s="1213">
        <v>0</v>
      </c>
      <c r="J415" s="1213">
        <v>0</v>
      </c>
      <c r="K415" s="1213">
        <v>0</v>
      </c>
      <c r="M415" s="1208"/>
    </row>
    <row r="416" spans="1:13" s="1208" customFormat="1" ht="14.1" customHeight="1">
      <c r="A416" s="1209" t="s">
        <v>871</v>
      </c>
      <c r="B416" s="1210">
        <v>2918</v>
      </c>
      <c r="C416" s="1210">
        <v>1906</v>
      </c>
      <c r="D416" s="1210">
        <v>1012</v>
      </c>
      <c r="E416" s="1211">
        <v>21</v>
      </c>
      <c r="F416" s="1211">
        <v>2</v>
      </c>
      <c r="G416" s="1211">
        <v>3</v>
      </c>
      <c r="H416" s="1207">
        <v>0</v>
      </c>
      <c r="I416" s="1211">
        <v>0</v>
      </c>
      <c r="J416" s="1211">
        <v>0</v>
      </c>
      <c r="K416" s="1211">
        <v>0</v>
      </c>
    </row>
    <row r="417" spans="1:13" ht="14.1" customHeight="1">
      <c r="A417" s="1190" t="s">
        <v>870</v>
      </c>
      <c r="B417" s="1212">
        <v>2737</v>
      </c>
      <c r="C417" s="1212">
        <v>1747</v>
      </c>
      <c r="D417" s="1212">
        <v>990</v>
      </c>
      <c r="E417" s="1213">
        <v>14</v>
      </c>
      <c r="F417" s="1213">
        <v>2</v>
      </c>
      <c r="G417" s="1213">
        <v>3</v>
      </c>
      <c r="H417" s="1207">
        <v>0</v>
      </c>
      <c r="I417" s="1213">
        <v>0</v>
      </c>
      <c r="J417" s="1213">
        <v>0</v>
      </c>
      <c r="K417" s="1213">
        <v>0</v>
      </c>
      <c r="M417" s="1208"/>
    </row>
    <row r="418" spans="1:13" ht="14.1" customHeight="1">
      <c r="A418" s="1190" t="s">
        <v>869</v>
      </c>
      <c r="B418" s="1212">
        <v>181</v>
      </c>
      <c r="C418" s="1212">
        <v>159</v>
      </c>
      <c r="D418" s="1212">
        <v>22</v>
      </c>
      <c r="E418" s="1213">
        <v>7</v>
      </c>
      <c r="F418" s="1213">
        <v>0</v>
      </c>
      <c r="G418" s="1213">
        <v>0</v>
      </c>
      <c r="H418" s="1207">
        <v>0</v>
      </c>
      <c r="I418" s="1213">
        <v>0</v>
      </c>
      <c r="J418" s="1213">
        <v>0</v>
      </c>
      <c r="K418" s="1213">
        <v>0</v>
      </c>
      <c r="M418" s="1208"/>
    </row>
    <row r="419" spans="1:13" s="1208" customFormat="1" ht="14.1" customHeight="1">
      <c r="A419" s="1209" t="s">
        <v>868</v>
      </c>
      <c r="B419" s="1210">
        <v>7903</v>
      </c>
      <c r="C419" s="1210">
        <v>4687</v>
      </c>
      <c r="D419" s="1210">
        <v>3216</v>
      </c>
      <c r="E419" s="1211">
        <v>76</v>
      </c>
      <c r="F419" s="1211">
        <v>23</v>
      </c>
      <c r="G419" s="1211">
        <v>27</v>
      </c>
      <c r="H419" s="1207">
        <v>0</v>
      </c>
      <c r="I419" s="1211">
        <v>0</v>
      </c>
      <c r="J419" s="1211">
        <v>0</v>
      </c>
      <c r="K419" s="1211">
        <v>0</v>
      </c>
    </row>
    <row r="420" spans="1:13" ht="14.1" customHeight="1">
      <c r="A420" s="1190" t="s">
        <v>867</v>
      </c>
      <c r="B420" s="1212">
        <v>7132</v>
      </c>
      <c r="C420" s="1212">
        <v>4222</v>
      </c>
      <c r="D420" s="1212">
        <v>2910</v>
      </c>
      <c r="E420" s="1213">
        <v>70</v>
      </c>
      <c r="F420" s="1213">
        <v>21</v>
      </c>
      <c r="G420" s="1213">
        <v>27</v>
      </c>
      <c r="H420" s="1207">
        <v>0</v>
      </c>
      <c r="I420" s="1213">
        <v>0</v>
      </c>
      <c r="J420" s="1213">
        <v>0</v>
      </c>
      <c r="K420" s="1213">
        <v>0</v>
      </c>
      <c r="M420" s="1208"/>
    </row>
    <row r="421" spans="1:13" ht="14.1" customHeight="1">
      <c r="A421" s="1190" t="s">
        <v>866</v>
      </c>
      <c r="B421" s="1212">
        <v>572</v>
      </c>
      <c r="C421" s="1212">
        <v>321</v>
      </c>
      <c r="D421" s="1212">
        <v>251</v>
      </c>
      <c r="E421" s="1213">
        <v>6</v>
      </c>
      <c r="F421" s="1213">
        <v>2</v>
      </c>
      <c r="G421" s="1213">
        <v>0</v>
      </c>
      <c r="H421" s="1207">
        <v>0</v>
      </c>
      <c r="I421" s="1213">
        <v>0</v>
      </c>
      <c r="J421" s="1213">
        <v>0</v>
      </c>
      <c r="K421" s="1213">
        <v>0</v>
      </c>
      <c r="M421" s="1208"/>
    </row>
    <row r="422" spans="1:13" ht="14.1" customHeight="1">
      <c r="A422" s="1190" t="s">
        <v>865</v>
      </c>
      <c r="B422" s="1212">
        <v>199</v>
      </c>
      <c r="C422" s="1212">
        <v>144</v>
      </c>
      <c r="D422" s="1212">
        <v>55</v>
      </c>
      <c r="E422" s="1213">
        <v>0</v>
      </c>
      <c r="F422" s="1213">
        <v>0</v>
      </c>
      <c r="G422" s="1213">
        <v>0</v>
      </c>
      <c r="H422" s="1207">
        <v>0</v>
      </c>
      <c r="I422" s="1213">
        <v>0</v>
      </c>
      <c r="J422" s="1213">
        <v>0</v>
      </c>
      <c r="K422" s="1213">
        <v>0</v>
      </c>
      <c r="M422" s="1208"/>
    </row>
    <row r="423" spans="1:13" s="1208" customFormat="1" ht="14.1" customHeight="1">
      <c r="A423" s="1209" t="s">
        <v>1272</v>
      </c>
      <c r="B423" s="1210">
        <v>21966</v>
      </c>
      <c r="C423" s="1210">
        <v>11452</v>
      </c>
      <c r="D423" s="1210">
        <v>10514</v>
      </c>
      <c r="E423" s="1211">
        <v>281</v>
      </c>
      <c r="F423" s="1211">
        <v>60</v>
      </c>
      <c r="G423" s="1211">
        <v>122</v>
      </c>
      <c r="H423" s="1207">
        <v>1</v>
      </c>
      <c r="I423" s="1211">
        <v>1</v>
      </c>
      <c r="J423" s="1211">
        <v>0</v>
      </c>
      <c r="K423" s="1211">
        <v>2</v>
      </c>
    </row>
    <row r="424" spans="1:13" ht="14.1" customHeight="1">
      <c r="A424" s="1190" t="s">
        <v>864</v>
      </c>
      <c r="B424" s="1212">
        <v>21229</v>
      </c>
      <c r="C424" s="1212">
        <v>10930</v>
      </c>
      <c r="D424" s="1212">
        <v>10299</v>
      </c>
      <c r="E424" s="1213">
        <v>279</v>
      </c>
      <c r="F424" s="1213">
        <v>60</v>
      </c>
      <c r="G424" s="1213">
        <v>122</v>
      </c>
      <c r="H424" s="1207">
        <v>1</v>
      </c>
      <c r="I424" s="1213">
        <v>1</v>
      </c>
      <c r="J424" s="1213">
        <v>0</v>
      </c>
      <c r="K424" s="1213">
        <v>2</v>
      </c>
      <c r="M424" s="1208"/>
    </row>
    <row r="425" spans="1:13" ht="14.1" customHeight="1">
      <c r="A425" s="1215" t="s">
        <v>863</v>
      </c>
      <c r="B425" s="1212">
        <v>737</v>
      </c>
      <c r="C425" s="1212">
        <v>522</v>
      </c>
      <c r="D425" s="1212">
        <v>215</v>
      </c>
      <c r="E425" s="1213">
        <v>2</v>
      </c>
      <c r="F425" s="1213">
        <v>0</v>
      </c>
      <c r="G425" s="1213">
        <v>0</v>
      </c>
      <c r="H425" s="1207">
        <v>0</v>
      </c>
      <c r="I425" s="1213">
        <v>0</v>
      </c>
      <c r="J425" s="1213">
        <v>0</v>
      </c>
      <c r="K425" s="1213">
        <v>0</v>
      </c>
      <c r="M425" s="1208"/>
    </row>
    <row r="426" spans="1:13" ht="14.1" customHeight="1">
      <c r="A426" s="1198" t="s">
        <v>5118</v>
      </c>
      <c r="B426" s="226"/>
      <c r="C426" s="226"/>
      <c r="D426" s="226"/>
    </row>
    <row r="427" spans="1:13" ht="14.1" customHeight="1">
      <c r="B427" s="226"/>
      <c r="C427" s="226"/>
      <c r="D427" s="226"/>
    </row>
    <row r="428" spans="1:13" ht="14.1" customHeight="1">
      <c r="B428" s="226"/>
      <c r="C428" s="226"/>
      <c r="D428" s="226"/>
    </row>
    <row r="429" spans="1:13" ht="14.1" customHeight="1">
      <c r="A429" s="1111"/>
      <c r="B429" s="1216"/>
      <c r="C429" s="1216"/>
      <c r="D429" s="1216"/>
    </row>
    <row r="430" spans="1:13" ht="14.1" customHeight="1">
      <c r="A430" s="1111"/>
      <c r="B430" s="1216"/>
      <c r="C430" s="1216"/>
      <c r="D430" s="1216"/>
    </row>
    <row r="431" spans="1:13" ht="14.1" customHeight="1">
      <c r="A431" s="1111"/>
      <c r="B431" s="1216"/>
      <c r="C431" s="1216"/>
      <c r="D431" s="1216"/>
    </row>
    <row r="432" spans="1:13" ht="14.1" customHeight="1">
      <c r="A432" s="1111"/>
      <c r="B432" s="1216"/>
      <c r="C432" s="1216"/>
      <c r="D432" s="1216"/>
    </row>
    <row r="433" spans="1:4" ht="14.1" customHeight="1">
      <c r="A433" s="1111"/>
      <c r="B433" s="1216"/>
      <c r="C433" s="1216"/>
      <c r="D433" s="1216"/>
    </row>
    <row r="434" spans="1:4" ht="14.1" customHeight="1">
      <c r="A434" s="1111"/>
      <c r="B434" s="1216"/>
      <c r="C434" s="1216"/>
      <c r="D434" s="1216"/>
    </row>
    <row r="435" spans="1:4" ht="14.1" customHeight="1">
      <c r="A435" s="1111"/>
      <c r="B435" s="1216"/>
      <c r="C435" s="1216"/>
      <c r="D435" s="1216"/>
    </row>
    <row r="436" spans="1:4" ht="14.1" customHeight="1">
      <c r="A436" s="1111"/>
      <c r="B436" s="1216"/>
      <c r="C436" s="1216"/>
      <c r="D436" s="1216"/>
    </row>
    <row r="437" spans="1:4" ht="14.1" customHeight="1">
      <c r="A437" s="1111"/>
      <c r="B437" s="1216"/>
      <c r="C437" s="1216"/>
      <c r="D437" s="1216"/>
    </row>
    <row r="438" spans="1:4" ht="14.1" customHeight="1">
      <c r="A438" s="1111"/>
      <c r="B438" s="1216"/>
      <c r="C438" s="1216"/>
      <c r="D438" s="1216"/>
    </row>
    <row r="439" spans="1:4" ht="14.1" customHeight="1">
      <c r="B439" s="226"/>
      <c r="C439" s="226"/>
      <c r="D439" s="226"/>
    </row>
    <row r="440" spans="1:4" ht="14.1" customHeight="1">
      <c r="B440" s="226"/>
      <c r="C440" s="226"/>
      <c r="D440" s="226"/>
    </row>
    <row r="441" spans="1:4" ht="14.1" customHeight="1">
      <c r="B441" s="226"/>
      <c r="C441" s="226"/>
      <c r="D441" s="226"/>
    </row>
    <row r="442" spans="1:4" ht="14.1" customHeight="1">
      <c r="B442" s="226"/>
      <c r="C442" s="226"/>
      <c r="D442" s="226"/>
    </row>
    <row r="443" spans="1:4" ht="14.1" customHeight="1">
      <c r="B443" s="226"/>
      <c r="C443" s="226"/>
      <c r="D443" s="226"/>
    </row>
    <row r="444" spans="1:4" ht="14.1" customHeight="1">
      <c r="B444" s="226"/>
      <c r="C444" s="226"/>
      <c r="D444" s="226"/>
    </row>
    <row r="445" spans="1:4" ht="14.1" customHeight="1">
      <c r="B445" s="226"/>
      <c r="C445" s="226"/>
      <c r="D445" s="226"/>
    </row>
    <row r="446" spans="1:4" ht="14.1" customHeight="1">
      <c r="B446" s="226"/>
      <c r="C446" s="226"/>
      <c r="D446" s="226"/>
    </row>
    <row r="447" spans="1:4" ht="14.1" customHeight="1">
      <c r="B447" s="226"/>
      <c r="C447" s="226"/>
      <c r="D447" s="226"/>
    </row>
    <row r="448" spans="1:4" ht="14.1" customHeight="1">
      <c r="B448" s="226"/>
      <c r="C448" s="226"/>
      <c r="D448" s="226"/>
    </row>
    <row r="449" spans="2:4" ht="14.1" customHeight="1">
      <c r="B449" s="226"/>
      <c r="C449" s="226"/>
      <c r="D449" s="226"/>
    </row>
    <row r="450" spans="2:4" ht="14.1" customHeight="1">
      <c r="B450" s="226"/>
      <c r="C450" s="226"/>
      <c r="D450" s="226"/>
    </row>
    <row r="451" spans="2:4" ht="14.1" customHeight="1">
      <c r="B451" s="226"/>
      <c r="C451" s="226"/>
      <c r="D451" s="226"/>
    </row>
    <row r="452" spans="2:4" ht="14.1" customHeight="1">
      <c r="B452" s="226"/>
      <c r="C452" s="226"/>
      <c r="D452" s="226"/>
    </row>
    <row r="453" spans="2:4" ht="14.1" customHeight="1">
      <c r="B453" s="226"/>
      <c r="C453" s="226"/>
      <c r="D453" s="226"/>
    </row>
    <row r="454" spans="2:4" ht="14.1" customHeight="1">
      <c r="B454" s="226"/>
      <c r="C454" s="226"/>
      <c r="D454" s="226"/>
    </row>
    <row r="455" spans="2:4" ht="14.1" customHeight="1">
      <c r="B455" s="226"/>
      <c r="C455" s="226"/>
      <c r="D455" s="226"/>
    </row>
    <row r="456" spans="2:4" ht="14.1" customHeight="1">
      <c r="B456" s="226"/>
      <c r="C456" s="226"/>
      <c r="D456" s="226"/>
    </row>
    <row r="457" spans="2:4" ht="14.1" customHeight="1">
      <c r="B457" s="226"/>
      <c r="C457" s="226"/>
      <c r="D457" s="226"/>
    </row>
    <row r="458" spans="2:4" ht="14.1" customHeight="1">
      <c r="B458" s="226"/>
      <c r="C458" s="226"/>
      <c r="D458" s="226"/>
    </row>
    <row r="459" spans="2:4" ht="14.1" customHeight="1">
      <c r="B459" s="226"/>
      <c r="C459" s="226"/>
      <c r="D459" s="226"/>
    </row>
    <row r="460" spans="2:4" ht="14.1" customHeight="1">
      <c r="B460" s="226"/>
      <c r="C460" s="226"/>
      <c r="D460" s="226"/>
    </row>
    <row r="461" spans="2:4" ht="14.1" customHeight="1">
      <c r="B461" s="226"/>
      <c r="C461" s="226"/>
      <c r="D461" s="226"/>
    </row>
    <row r="462" spans="2:4" ht="14.1" customHeight="1">
      <c r="B462" s="226"/>
      <c r="C462" s="226"/>
      <c r="D462" s="226"/>
    </row>
    <row r="463" spans="2:4" ht="14.1" customHeight="1">
      <c r="B463" s="226"/>
      <c r="C463" s="226"/>
      <c r="D463" s="226"/>
    </row>
    <row r="464" spans="2:4" ht="14.1" customHeight="1">
      <c r="B464" s="226"/>
      <c r="C464" s="226"/>
      <c r="D464" s="226"/>
    </row>
    <row r="465" spans="2:4" ht="14.1" customHeight="1">
      <c r="B465" s="226"/>
      <c r="C465" s="226"/>
      <c r="D465" s="226"/>
    </row>
    <row r="466" spans="2:4" ht="14.1" customHeight="1">
      <c r="B466" s="226"/>
      <c r="C466" s="226"/>
      <c r="D466" s="226"/>
    </row>
    <row r="467" spans="2:4" ht="14.1" customHeight="1">
      <c r="B467" s="226"/>
      <c r="C467" s="226"/>
      <c r="D467" s="226"/>
    </row>
    <row r="468" spans="2:4" ht="14.1" customHeight="1">
      <c r="B468" s="226"/>
      <c r="C468" s="226"/>
      <c r="D468" s="226"/>
    </row>
    <row r="469" spans="2:4" ht="14.1" customHeight="1">
      <c r="B469" s="226"/>
      <c r="C469" s="226"/>
      <c r="D469" s="226"/>
    </row>
    <row r="470" spans="2:4" ht="14.1" customHeight="1">
      <c r="B470" s="226"/>
      <c r="C470" s="226"/>
      <c r="D470" s="226"/>
    </row>
    <row r="471" spans="2:4" ht="14.1" customHeight="1">
      <c r="B471" s="226"/>
      <c r="C471" s="226"/>
      <c r="D471" s="226"/>
    </row>
    <row r="472" spans="2:4" ht="14.1" customHeight="1">
      <c r="B472" s="226"/>
      <c r="C472" s="226"/>
      <c r="D472" s="226"/>
    </row>
    <row r="473" spans="2:4" ht="14.1" customHeight="1">
      <c r="B473" s="226"/>
      <c r="C473" s="226"/>
      <c r="D473" s="226"/>
    </row>
    <row r="474" spans="2:4" ht="14.1" customHeight="1">
      <c r="B474" s="226"/>
      <c r="C474" s="226"/>
      <c r="D474" s="226"/>
    </row>
    <row r="475" spans="2:4" ht="14.1" customHeight="1">
      <c r="B475" s="226"/>
      <c r="C475" s="226"/>
      <c r="D475" s="226"/>
    </row>
    <row r="476" spans="2:4" ht="14.1" customHeight="1">
      <c r="B476" s="226"/>
      <c r="C476" s="226"/>
      <c r="D476" s="226"/>
    </row>
    <row r="477" spans="2:4" ht="14.1" customHeight="1">
      <c r="B477" s="226"/>
      <c r="C477" s="226"/>
      <c r="D477" s="226"/>
    </row>
    <row r="478" spans="2:4" ht="14.1" customHeight="1">
      <c r="B478" s="226"/>
      <c r="C478" s="226"/>
      <c r="D478" s="226"/>
    </row>
    <row r="479" spans="2:4" ht="14.1" customHeight="1">
      <c r="B479" s="226"/>
      <c r="C479" s="226"/>
      <c r="D479" s="226"/>
    </row>
    <row r="480" spans="2:4" ht="14.1" customHeight="1">
      <c r="B480" s="226"/>
      <c r="C480" s="226"/>
      <c r="D480" s="226"/>
    </row>
    <row r="481" spans="2:4" ht="14.1" customHeight="1">
      <c r="B481" s="226"/>
      <c r="C481" s="226"/>
      <c r="D481" s="226"/>
    </row>
    <row r="482" spans="2:4" ht="14.1" customHeight="1">
      <c r="B482" s="226"/>
      <c r="C482" s="226"/>
      <c r="D482" s="226"/>
    </row>
    <row r="483" spans="2:4" ht="14.1" customHeight="1">
      <c r="B483" s="226"/>
      <c r="C483" s="226"/>
      <c r="D483" s="226"/>
    </row>
    <row r="484" spans="2:4" ht="14.1" customHeight="1">
      <c r="B484" s="226"/>
      <c r="C484" s="226"/>
      <c r="D484" s="226"/>
    </row>
    <row r="485" spans="2:4" ht="14.1" customHeight="1">
      <c r="B485" s="226"/>
      <c r="C485" s="226"/>
      <c r="D485" s="226"/>
    </row>
    <row r="486" spans="2:4" ht="14.1" customHeight="1">
      <c r="B486" s="226"/>
      <c r="C486" s="226"/>
      <c r="D486" s="226"/>
    </row>
    <row r="487" spans="2:4" ht="14.1" customHeight="1">
      <c r="B487" s="226"/>
      <c r="C487" s="226"/>
      <c r="D487" s="226"/>
    </row>
    <row r="488" spans="2:4" ht="14.1" customHeight="1">
      <c r="B488" s="226"/>
      <c r="C488" s="226"/>
      <c r="D488" s="226"/>
    </row>
    <row r="489" spans="2:4" ht="14.1" customHeight="1">
      <c r="B489" s="226"/>
      <c r="C489" s="226"/>
      <c r="D489" s="226"/>
    </row>
    <row r="490" spans="2:4" ht="14.1" customHeight="1">
      <c r="B490" s="226"/>
      <c r="C490" s="226"/>
      <c r="D490" s="226"/>
    </row>
    <row r="491" spans="2:4" ht="14.1" customHeight="1">
      <c r="B491" s="226"/>
      <c r="C491" s="226"/>
      <c r="D491" s="226"/>
    </row>
    <row r="492" spans="2:4" ht="14.1" customHeight="1">
      <c r="B492" s="226"/>
      <c r="C492" s="226"/>
      <c r="D492" s="226"/>
    </row>
    <row r="493" spans="2:4" ht="14.1" customHeight="1">
      <c r="B493" s="226"/>
      <c r="C493" s="226"/>
      <c r="D493" s="226"/>
    </row>
    <row r="494" spans="2:4" ht="14.1" customHeight="1">
      <c r="B494" s="226"/>
      <c r="C494" s="226"/>
      <c r="D494" s="226"/>
    </row>
    <row r="495" spans="2:4" ht="14.1" customHeight="1">
      <c r="B495" s="226"/>
      <c r="C495" s="226"/>
      <c r="D495" s="226"/>
    </row>
    <row r="496" spans="2:4" ht="14.1" customHeight="1">
      <c r="B496" s="226"/>
      <c r="C496" s="226"/>
      <c r="D496" s="226"/>
    </row>
    <row r="497" spans="2:4" ht="14.1" customHeight="1">
      <c r="B497" s="226"/>
      <c r="C497" s="226"/>
      <c r="D497" s="226"/>
    </row>
    <row r="498" spans="2:4" ht="14.1" customHeight="1">
      <c r="B498" s="226"/>
      <c r="C498" s="226"/>
      <c r="D498" s="226"/>
    </row>
    <row r="499" spans="2:4" ht="14.1" customHeight="1">
      <c r="B499" s="226"/>
      <c r="C499" s="226"/>
      <c r="D499" s="226"/>
    </row>
    <row r="500" spans="2:4" ht="14.1" customHeight="1">
      <c r="B500" s="226"/>
      <c r="C500" s="226"/>
      <c r="D500" s="226"/>
    </row>
    <row r="501" spans="2:4" ht="14.1" customHeight="1">
      <c r="B501" s="226"/>
      <c r="C501" s="226"/>
      <c r="D501" s="226"/>
    </row>
    <row r="502" spans="2:4" ht="14.1" customHeight="1">
      <c r="B502" s="226"/>
      <c r="C502" s="226"/>
      <c r="D502" s="226"/>
    </row>
    <row r="503" spans="2:4" ht="14.1" customHeight="1">
      <c r="B503" s="226"/>
      <c r="C503" s="226"/>
      <c r="D503" s="226"/>
    </row>
    <row r="504" spans="2:4" ht="14.1" customHeight="1">
      <c r="B504" s="226"/>
      <c r="C504" s="226"/>
      <c r="D504" s="226"/>
    </row>
    <row r="505" spans="2:4" ht="14.1" customHeight="1">
      <c r="B505" s="226"/>
      <c r="C505" s="226"/>
      <c r="D505" s="226"/>
    </row>
    <row r="506" spans="2:4" ht="14.1" customHeight="1">
      <c r="B506" s="226"/>
      <c r="C506" s="226"/>
      <c r="D506" s="226"/>
    </row>
    <row r="507" spans="2:4" ht="14.1" customHeight="1">
      <c r="B507" s="226"/>
      <c r="C507" s="226"/>
      <c r="D507" s="226"/>
    </row>
    <row r="508" spans="2:4" ht="14.1" customHeight="1">
      <c r="B508" s="226"/>
      <c r="C508" s="226"/>
      <c r="D508" s="226"/>
    </row>
  </sheetData>
  <mergeCells count="14">
    <mergeCell ref="A3:K3"/>
    <mergeCell ref="A2:J2"/>
    <mergeCell ref="A4:J4"/>
    <mergeCell ref="A6:A8"/>
    <mergeCell ref="E6:E8"/>
    <mergeCell ref="F6:F8"/>
    <mergeCell ref="B6:D6"/>
    <mergeCell ref="B7:B8"/>
    <mergeCell ref="G6:K6"/>
    <mergeCell ref="H7:J7"/>
    <mergeCell ref="G7:G8"/>
    <mergeCell ref="K7:K8"/>
    <mergeCell ref="D7:D8"/>
    <mergeCell ref="C7:C8"/>
  </mergeCells>
  <hyperlinks>
    <hyperlink ref="A1" location="Indice!A176" display="Volver"/>
  </hyperlinks>
  <pageMargins left="0.74803149606299213" right="0.74803149606299213" top="0.98425196850393704" bottom="0.98425196850393704" header="0" footer="0"/>
  <pageSetup scale="57" orientation="landscape" r:id="rId1"/>
  <headerFooter alignWithMargins="0"/>
  <rowBreaks count="6" manualBreakCount="6">
    <brk id="53" max="10" man="1"/>
    <brk id="107" max="10" man="1"/>
    <brk id="215" max="10" man="1"/>
    <brk id="272" max="10" man="1"/>
    <brk id="332" max="10" man="1"/>
    <brk id="394" max="10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>
  <sheetPr codeName="Hoja115">
    <tabColor theme="3"/>
  </sheetPr>
  <dimension ref="A1:K25"/>
  <sheetViews>
    <sheetView showGridLines="0" showRowColHeaders="0" view="pageBreakPreview" zoomScale="75" zoomScaleNormal="75" zoomScaleSheetLayoutView="75" workbookViewId="0"/>
  </sheetViews>
  <sheetFormatPr baseColWidth="10" defaultColWidth="11.44140625" defaultRowHeight="13.2"/>
  <cols>
    <col min="1" max="1" width="42.5546875" style="1184" customWidth="1"/>
    <col min="2" max="5" width="11.44140625" style="1184"/>
    <col min="6" max="6" width="13.5546875" style="1184" customWidth="1"/>
    <col min="7" max="10" width="11.44140625" style="1184"/>
    <col min="11" max="11" width="13.5546875" style="1184" customWidth="1"/>
    <col min="12" max="256" width="11.44140625" style="1184"/>
    <col min="257" max="257" width="42.5546875" style="1184" customWidth="1"/>
    <col min="258" max="261" width="11.44140625" style="1184"/>
    <col min="262" max="262" width="13.5546875" style="1184" customWidth="1"/>
    <col min="263" max="266" width="11.44140625" style="1184"/>
    <col min="267" max="267" width="13.5546875" style="1184" customWidth="1"/>
    <col min="268" max="512" width="11.44140625" style="1184"/>
    <col min="513" max="513" width="42.5546875" style="1184" customWidth="1"/>
    <col min="514" max="517" width="11.44140625" style="1184"/>
    <col min="518" max="518" width="13.5546875" style="1184" customWidth="1"/>
    <col min="519" max="522" width="11.44140625" style="1184"/>
    <col min="523" max="523" width="13.5546875" style="1184" customWidth="1"/>
    <col min="524" max="768" width="11.44140625" style="1184"/>
    <col min="769" max="769" width="42.5546875" style="1184" customWidth="1"/>
    <col min="770" max="773" width="11.44140625" style="1184"/>
    <col min="774" max="774" width="13.5546875" style="1184" customWidth="1"/>
    <col min="775" max="778" width="11.44140625" style="1184"/>
    <col min="779" max="779" width="13.5546875" style="1184" customWidth="1"/>
    <col min="780" max="1024" width="11.44140625" style="1184"/>
    <col min="1025" max="1025" width="42.5546875" style="1184" customWidth="1"/>
    <col min="1026" max="1029" width="11.44140625" style="1184"/>
    <col min="1030" max="1030" width="13.5546875" style="1184" customWidth="1"/>
    <col min="1031" max="1034" width="11.44140625" style="1184"/>
    <col min="1035" max="1035" width="13.5546875" style="1184" customWidth="1"/>
    <col min="1036" max="1280" width="11.44140625" style="1184"/>
    <col min="1281" max="1281" width="42.5546875" style="1184" customWidth="1"/>
    <col min="1282" max="1285" width="11.44140625" style="1184"/>
    <col min="1286" max="1286" width="13.5546875" style="1184" customWidth="1"/>
    <col min="1287" max="1290" width="11.44140625" style="1184"/>
    <col min="1291" max="1291" width="13.5546875" style="1184" customWidth="1"/>
    <col min="1292" max="1536" width="11.44140625" style="1184"/>
    <col min="1537" max="1537" width="42.5546875" style="1184" customWidth="1"/>
    <col min="1538" max="1541" width="11.44140625" style="1184"/>
    <col min="1542" max="1542" width="13.5546875" style="1184" customWidth="1"/>
    <col min="1543" max="1546" width="11.44140625" style="1184"/>
    <col min="1547" max="1547" width="13.5546875" style="1184" customWidth="1"/>
    <col min="1548" max="1792" width="11.44140625" style="1184"/>
    <col min="1793" max="1793" width="42.5546875" style="1184" customWidth="1"/>
    <col min="1794" max="1797" width="11.44140625" style="1184"/>
    <col min="1798" max="1798" width="13.5546875" style="1184" customWidth="1"/>
    <col min="1799" max="1802" width="11.44140625" style="1184"/>
    <col min="1803" max="1803" width="13.5546875" style="1184" customWidth="1"/>
    <col min="1804" max="2048" width="11.44140625" style="1184"/>
    <col min="2049" max="2049" width="42.5546875" style="1184" customWidth="1"/>
    <col min="2050" max="2053" width="11.44140625" style="1184"/>
    <col min="2054" max="2054" width="13.5546875" style="1184" customWidth="1"/>
    <col min="2055" max="2058" width="11.44140625" style="1184"/>
    <col min="2059" max="2059" width="13.5546875" style="1184" customWidth="1"/>
    <col min="2060" max="2304" width="11.44140625" style="1184"/>
    <col min="2305" max="2305" width="42.5546875" style="1184" customWidth="1"/>
    <col min="2306" max="2309" width="11.44140625" style="1184"/>
    <col min="2310" max="2310" width="13.5546875" style="1184" customWidth="1"/>
    <col min="2311" max="2314" width="11.44140625" style="1184"/>
    <col min="2315" max="2315" width="13.5546875" style="1184" customWidth="1"/>
    <col min="2316" max="2560" width="11.44140625" style="1184"/>
    <col min="2561" max="2561" width="42.5546875" style="1184" customWidth="1"/>
    <col min="2562" max="2565" width="11.44140625" style="1184"/>
    <col min="2566" max="2566" width="13.5546875" style="1184" customWidth="1"/>
    <col min="2567" max="2570" width="11.44140625" style="1184"/>
    <col min="2571" max="2571" width="13.5546875" style="1184" customWidth="1"/>
    <col min="2572" max="2816" width="11.44140625" style="1184"/>
    <col min="2817" max="2817" width="42.5546875" style="1184" customWidth="1"/>
    <col min="2818" max="2821" width="11.44140625" style="1184"/>
    <col min="2822" max="2822" width="13.5546875" style="1184" customWidth="1"/>
    <col min="2823" max="2826" width="11.44140625" style="1184"/>
    <col min="2827" max="2827" width="13.5546875" style="1184" customWidth="1"/>
    <col min="2828" max="3072" width="11.44140625" style="1184"/>
    <col min="3073" max="3073" width="42.5546875" style="1184" customWidth="1"/>
    <col min="3074" max="3077" width="11.44140625" style="1184"/>
    <col min="3078" max="3078" width="13.5546875" style="1184" customWidth="1"/>
    <col min="3079" max="3082" width="11.44140625" style="1184"/>
    <col min="3083" max="3083" width="13.5546875" style="1184" customWidth="1"/>
    <col min="3084" max="3328" width="11.44140625" style="1184"/>
    <col min="3329" max="3329" width="42.5546875" style="1184" customWidth="1"/>
    <col min="3330" max="3333" width="11.44140625" style="1184"/>
    <col min="3334" max="3334" width="13.5546875" style="1184" customWidth="1"/>
    <col min="3335" max="3338" width="11.44140625" style="1184"/>
    <col min="3339" max="3339" width="13.5546875" style="1184" customWidth="1"/>
    <col min="3340" max="3584" width="11.44140625" style="1184"/>
    <col min="3585" max="3585" width="42.5546875" style="1184" customWidth="1"/>
    <col min="3586" max="3589" width="11.44140625" style="1184"/>
    <col min="3590" max="3590" width="13.5546875" style="1184" customWidth="1"/>
    <col min="3591" max="3594" width="11.44140625" style="1184"/>
    <col min="3595" max="3595" width="13.5546875" style="1184" customWidth="1"/>
    <col min="3596" max="3840" width="11.44140625" style="1184"/>
    <col min="3841" max="3841" width="42.5546875" style="1184" customWidth="1"/>
    <col min="3842" max="3845" width="11.44140625" style="1184"/>
    <col min="3846" max="3846" width="13.5546875" style="1184" customWidth="1"/>
    <col min="3847" max="3850" width="11.44140625" style="1184"/>
    <col min="3851" max="3851" width="13.5546875" style="1184" customWidth="1"/>
    <col min="3852" max="4096" width="11.44140625" style="1184"/>
    <col min="4097" max="4097" width="42.5546875" style="1184" customWidth="1"/>
    <col min="4098" max="4101" width="11.44140625" style="1184"/>
    <col min="4102" max="4102" width="13.5546875" style="1184" customWidth="1"/>
    <col min="4103" max="4106" width="11.44140625" style="1184"/>
    <col min="4107" max="4107" width="13.5546875" style="1184" customWidth="1"/>
    <col min="4108" max="4352" width="11.44140625" style="1184"/>
    <col min="4353" max="4353" width="42.5546875" style="1184" customWidth="1"/>
    <col min="4354" max="4357" width="11.44140625" style="1184"/>
    <col min="4358" max="4358" width="13.5546875" style="1184" customWidth="1"/>
    <col min="4359" max="4362" width="11.44140625" style="1184"/>
    <col min="4363" max="4363" width="13.5546875" style="1184" customWidth="1"/>
    <col min="4364" max="4608" width="11.44140625" style="1184"/>
    <col min="4609" max="4609" width="42.5546875" style="1184" customWidth="1"/>
    <col min="4610" max="4613" width="11.44140625" style="1184"/>
    <col min="4614" max="4614" width="13.5546875" style="1184" customWidth="1"/>
    <col min="4615" max="4618" width="11.44140625" style="1184"/>
    <col min="4619" max="4619" width="13.5546875" style="1184" customWidth="1"/>
    <col min="4620" max="4864" width="11.44140625" style="1184"/>
    <col min="4865" max="4865" width="42.5546875" style="1184" customWidth="1"/>
    <col min="4866" max="4869" width="11.44140625" style="1184"/>
    <col min="4870" max="4870" width="13.5546875" style="1184" customWidth="1"/>
    <col min="4871" max="4874" width="11.44140625" style="1184"/>
    <col min="4875" max="4875" width="13.5546875" style="1184" customWidth="1"/>
    <col min="4876" max="5120" width="11.44140625" style="1184"/>
    <col min="5121" max="5121" width="42.5546875" style="1184" customWidth="1"/>
    <col min="5122" max="5125" width="11.44140625" style="1184"/>
    <col min="5126" max="5126" width="13.5546875" style="1184" customWidth="1"/>
    <col min="5127" max="5130" width="11.44140625" style="1184"/>
    <col min="5131" max="5131" width="13.5546875" style="1184" customWidth="1"/>
    <col min="5132" max="5376" width="11.44140625" style="1184"/>
    <col min="5377" max="5377" width="42.5546875" style="1184" customWidth="1"/>
    <col min="5378" max="5381" width="11.44140625" style="1184"/>
    <col min="5382" max="5382" width="13.5546875" style="1184" customWidth="1"/>
    <col min="5383" max="5386" width="11.44140625" style="1184"/>
    <col min="5387" max="5387" width="13.5546875" style="1184" customWidth="1"/>
    <col min="5388" max="5632" width="11.44140625" style="1184"/>
    <col min="5633" max="5633" width="42.5546875" style="1184" customWidth="1"/>
    <col min="5634" max="5637" width="11.44140625" style="1184"/>
    <col min="5638" max="5638" width="13.5546875" style="1184" customWidth="1"/>
    <col min="5639" max="5642" width="11.44140625" style="1184"/>
    <col min="5643" max="5643" width="13.5546875" style="1184" customWidth="1"/>
    <col min="5644" max="5888" width="11.44140625" style="1184"/>
    <col min="5889" max="5889" width="42.5546875" style="1184" customWidth="1"/>
    <col min="5890" max="5893" width="11.44140625" style="1184"/>
    <col min="5894" max="5894" width="13.5546875" style="1184" customWidth="1"/>
    <col min="5895" max="5898" width="11.44140625" style="1184"/>
    <col min="5899" max="5899" width="13.5546875" style="1184" customWidth="1"/>
    <col min="5900" max="6144" width="11.44140625" style="1184"/>
    <col min="6145" max="6145" width="42.5546875" style="1184" customWidth="1"/>
    <col min="6146" max="6149" width="11.44140625" style="1184"/>
    <col min="6150" max="6150" width="13.5546875" style="1184" customWidth="1"/>
    <col min="6151" max="6154" width="11.44140625" style="1184"/>
    <col min="6155" max="6155" width="13.5546875" style="1184" customWidth="1"/>
    <col min="6156" max="6400" width="11.44140625" style="1184"/>
    <col min="6401" max="6401" width="42.5546875" style="1184" customWidth="1"/>
    <col min="6402" max="6405" width="11.44140625" style="1184"/>
    <col min="6406" max="6406" width="13.5546875" style="1184" customWidth="1"/>
    <col min="6407" max="6410" width="11.44140625" style="1184"/>
    <col min="6411" max="6411" width="13.5546875" style="1184" customWidth="1"/>
    <col min="6412" max="6656" width="11.44140625" style="1184"/>
    <col min="6657" max="6657" width="42.5546875" style="1184" customWidth="1"/>
    <col min="6658" max="6661" width="11.44140625" style="1184"/>
    <col min="6662" max="6662" width="13.5546875" style="1184" customWidth="1"/>
    <col min="6663" max="6666" width="11.44140625" style="1184"/>
    <col min="6667" max="6667" width="13.5546875" style="1184" customWidth="1"/>
    <col min="6668" max="6912" width="11.44140625" style="1184"/>
    <col min="6913" max="6913" width="42.5546875" style="1184" customWidth="1"/>
    <col min="6914" max="6917" width="11.44140625" style="1184"/>
    <col min="6918" max="6918" width="13.5546875" style="1184" customWidth="1"/>
    <col min="6919" max="6922" width="11.44140625" style="1184"/>
    <col min="6923" max="6923" width="13.5546875" style="1184" customWidth="1"/>
    <col min="6924" max="7168" width="11.44140625" style="1184"/>
    <col min="7169" max="7169" width="42.5546875" style="1184" customWidth="1"/>
    <col min="7170" max="7173" width="11.44140625" style="1184"/>
    <col min="7174" max="7174" width="13.5546875" style="1184" customWidth="1"/>
    <col min="7175" max="7178" width="11.44140625" style="1184"/>
    <col min="7179" max="7179" width="13.5546875" style="1184" customWidth="1"/>
    <col min="7180" max="7424" width="11.44140625" style="1184"/>
    <col min="7425" max="7425" width="42.5546875" style="1184" customWidth="1"/>
    <col min="7426" max="7429" width="11.44140625" style="1184"/>
    <col min="7430" max="7430" width="13.5546875" style="1184" customWidth="1"/>
    <col min="7431" max="7434" width="11.44140625" style="1184"/>
    <col min="7435" max="7435" width="13.5546875" style="1184" customWidth="1"/>
    <col min="7436" max="7680" width="11.44140625" style="1184"/>
    <col min="7681" max="7681" width="42.5546875" style="1184" customWidth="1"/>
    <col min="7682" max="7685" width="11.44140625" style="1184"/>
    <col min="7686" max="7686" width="13.5546875" style="1184" customWidth="1"/>
    <col min="7687" max="7690" width="11.44140625" style="1184"/>
    <col min="7691" max="7691" width="13.5546875" style="1184" customWidth="1"/>
    <col min="7692" max="7936" width="11.44140625" style="1184"/>
    <col min="7937" max="7937" width="42.5546875" style="1184" customWidth="1"/>
    <col min="7938" max="7941" width="11.44140625" style="1184"/>
    <col min="7942" max="7942" width="13.5546875" style="1184" customWidth="1"/>
    <col min="7943" max="7946" width="11.44140625" style="1184"/>
    <col min="7947" max="7947" width="13.5546875" style="1184" customWidth="1"/>
    <col min="7948" max="8192" width="11.44140625" style="1184"/>
    <col min="8193" max="8193" width="42.5546875" style="1184" customWidth="1"/>
    <col min="8194" max="8197" width="11.44140625" style="1184"/>
    <col min="8198" max="8198" width="13.5546875" style="1184" customWidth="1"/>
    <col min="8199" max="8202" width="11.44140625" style="1184"/>
    <col min="8203" max="8203" width="13.5546875" style="1184" customWidth="1"/>
    <col min="8204" max="8448" width="11.44140625" style="1184"/>
    <col min="8449" max="8449" width="42.5546875" style="1184" customWidth="1"/>
    <col min="8450" max="8453" width="11.44140625" style="1184"/>
    <col min="8454" max="8454" width="13.5546875" style="1184" customWidth="1"/>
    <col min="8455" max="8458" width="11.44140625" style="1184"/>
    <col min="8459" max="8459" width="13.5546875" style="1184" customWidth="1"/>
    <col min="8460" max="8704" width="11.44140625" style="1184"/>
    <col min="8705" max="8705" width="42.5546875" style="1184" customWidth="1"/>
    <col min="8706" max="8709" width="11.44140625" style="1184"/>
    <col min="8710" max="8710" width="13.5546875" style="1184" customWidth="1"/>
    <col min="8711" max="8714" width="11.44140625" style="1184"/>
    <col min="8715" max="8715" width="13.5546875" style="1184" customWidth="1"/>
    <col min="8716" max="8960" width="11.44140625" style="1184"/>
    <col min="8961" max="8961" width="42.5546875" style="1184" customWidth="1"/>
    <col min="8962" max="8965" width="11.44140625" style="1184"/>
    <col min="8966" max="8966" width="13.5546875" style="1184" customWidth="1"/>
    <col min="8967" max="8970" width="11.44140625" style="1184"/>
    <col min="8971" max="8971" width="13.5546875" style="1184" customWidth="1"/>
    <col min="8972" max="9216" width="11.44140625" style="1184"/>
    <col min="9217" max="9217" width="42.5546875" style="1184" customWidth="1"/>
    <col min="9218" max="9221" width="11.44140625" style="1184"/>
    <col min="9222" max="9222" width="13.5546875" style="1184" customWidth="1"/>
    <col min="9223" max="9226" width="11.44140625" style="1184"/>
    <col min="9227" max="9227" width="13.5546875" style="1184" customWidth="1"/>
    <col min="9228" max="9472" width="11.44140625" style="1184"/>
    <col min="9473" max="9473" width="42.5546875" style="1184" customWidth="1"/>
    <col min="9474" max="9477" width="11.44140625" style="1184"/>
    <col min="9478" max="9478" width="13.5546875" style="1184" customWidth="1"/>
    <col min="9479" max="9482" width="11.44140625" style="1184"/>
    <col min="9483" max="9483" width="13.5546875" style="1184" customWidth="1"/>
    <col min="9484" max="9728" width="11.44140625" style="1184"/>
    <col min="9729" max="9729" width="42.5546875" style="1184" customWidth="1"/>
    <col min="9730" max="9733" width="11.44140625" style="1184"/>
    <col min="9734" max="9734" width="13.5546875" style="1184" customWidth="1"/>
    <col min="9735" max="9738" width="11.44140625" style="1184"/>
    <col min="9739" max="9739" width="13.5546875" style="1184" customWidth="1"/>
    <col min="9740" max="9984" width="11.44140625" style="1184"/>
    <col min="9985" max="9985" width="42.5546875" style="1184" customWidth="1"/>
    <col min="9986" max="9989" width="11.44140625" style="1184"/>
    <col min="9990" max="9990" width="13.5546875" style="1184" customWidth="1"/>
    <col min="9991" max="9994" width="11.44140625" style="1184"/>
    <col min="9995" max="9995" width="13.5546875" style="1184" customWidth="1"/>
    <col min="9996" max="10240" width="11.44140625" style="1184"/>
    <col min="10241" max="10241" width="42.5546875" style="1184" customWidth="1"/>
    <col min="10242" max="10245" width="11.44140625" style="1184"/>
    <col min="10246" max="10246" width="13.5546875" style="1184" customWidth="1"/>
    <col min="10247" max="10250" width="11.44140625" style="1184"/>
    <col min="10251" max="10251" width="13.5546875" style="1184" customWidth="1"/>
    <col min="10252" max="10496" width="11.44140625" style="1184"/>
    <col min="10497" max="10497" width="42.5546875" style="1184" customWidth="1"/>
    <col min="10498" max="10501" width="11.44140625" style="1184"/>
    <col min="10502" max="10502" width="13.5546875" style="1184" customWidth="1"/>
    <col min="10503" max="10506" width="11.44140625" style="1184"/>
    <col min="10507" max="10507" width="13.5546875" style="1184" customWidth="1"/>
    <col min="10508" max="10752" width="11.44140625" style="1184"/>
    <col min="10753" max="10753" width="42.5546875" style="1184" customWidth="1"/>
    <col min="10754" max="10757" width="11.44140625" style="1184"/>
    <col min="10758" max="10758" width="13.5546875" style="1184" customWidth="1"/>
    <col min="10759" max="10762" width="11.44140625" style="1184"/>
    <col min="10763" max="10763" width="13.5546875" style="1184" customWidth="1"/>
    <col min="10764" max="11008" width="11.44140625" style="1184"/>
    <col min="11009" max="11009" width="42.5546875" style="1184" customWidth="1"/>
    <col min="11010" max="11013" width="11.44140625" style="1184"/>
    <col min="11014" max="11014" width="13.5546875" style="1184" customWidth="1"/>
    <col min="11015" max="11018" width="11.44140625" style="1184"/>
    <col min="11019" max="11019" width="13.5546875" style="1184" customWidth="1"/>
    <col min="11020" max="11264" width="11.44140625" style="1184"/>
    <col min="11265" max="11265" width="42.5546875" style="1184" customWidth="1"/>
    <col min="11266" max="11269" width="11.44140625" style="1184"/>
    <col min="11270" max="11270" width="13.5546875" style="1184" customWidth="1"/>
    <col min="11271" max="11274" width="11.44140625" style="1184"/>
    <col min="11275" max="11275" width="13.5546875" style="1184" customWidth="1"/>
    <col min="11276" max="11520" width="11.44140625" style="1184"/>
    <col min="11521" max="11521" width="42.5546875" style="1184" customWidth="1"/>
    <col min="11522" max="11525" width="11.44140625" style="1184"/>
    <col min="11526" max="11526" width="13.5546875" style="1184" customWidth="1"/>
    <col min="11527" max="11530" width="11.44140625" style="1184"/>
    <col min="11531" max="11531" width="13.5546875" style="1184" customWidth="1"/>
    <col min="11532" max="11776" width="11.44140625" style="1184"/>
    <col min="11777" max="11777" width="42.5546875" style="1184" customWidth="1"/>
    <col min="11778" max="11781" width="11.44140625" style="1184"/>
    <col min="11782" max="11782" width="13.5546875" style="1184" customWidth="1"/>
    <col min="11783" max="11786" width="11.44140625" style="1184"/>
    <col min="11787" max="11787" width="13.5546875" style="1184" customWidth="1"/>
    <col min="11788" max="12032" width="11.44140625" style="1184"/>
    <col min="12033" max="12033" width="42.5546875" style="1184" customWidth="1"/>
    <col min="12034" max="12037" width="11.44140625" style="1184"/>
    <col min="12038" max="12038" width="13.5546875" style="1184" customWidth="1"/>
    <col min="12039" max="12042" width="11.44140625" style="1184"/>
    <col min="12043" max="12043" width="13.5546875" style="1184" customWidth="1"/>
    <col min="12044" max="12288" width="11.44140625" style="1184"/>
    <col min="12289" max="12289" width="42.5546875" style="1184" customWidth="1"/>
    <col min="12290" max="12293" width="11.44140625" style="1184"/>
    <col min="12294" max="12294" width="13.5546875" style="1184" customWidth="1"/>
    <col min="12295" max="12298" width="11.44140625" style="1184"/>
    <col min="12299" max="12299" width="13.5546875" style="1184" customWidth="1"/>
    <col min="12300" max="12544" width="11.44140625" style="1184"/>
    <col min="12545" max="12545" width="42.5546875" style="1184" customWidth="1"/>
    <col min="12546" max="12549" width="11.44140625" style="1184"/>
    <col min="12550" max="12550" width="13.5546875" style="1184" customWidth="1"/>
    <col min="12551" max="12554" width="11.44140625" style="1184"/>
    <col min="12555" max="12555" width="13.5546875" style="1184" customWidth="1"/>
    <col min="12556" max="12800" width="11.44140625" style="1184"/>
    <col min="12801" max="12801" width="42.5546875" style="1184" customWidth="1"/>
    <col min="12802" max="12805" width="11.44140625" style="1184"/>
    <col min="12806" max="12806" width="13.5546875" style="1184" customWidth="1"/>
    <col min="12807" max="12810" width="11.44140625" style="1184"/>
    <col min="12811" max="12811" width="13.5546875" style="1184" customWidth="1"/>
    <col min="12812" max="13056" width="11.44140625" style="1184"/>
    <col min="13057" max="13057" width="42.5546875" style="1184" customWidth="1"/>
    <col min="13058" max="13061" width="11.44140625" style="1184"/>
    <col min="13062" max="13062" width="13.5546875" style="1184" customWidth="1"/>
    <col min="13063" max="13066" width="11.44140625" style="1184"/>
    <col min="13067" max="13067" width="13.5546875" style="1184" customWidth="1"/>
    <col min="13068" max="13312" width="11.44140625" style="1184"/>
    <col min="13313" max="13313" width="42.5546875" style="1184" customWidth="1"/>
    <col min="13314" max="13317" width="11.44140625" style="1184"/>
    <col min="13318" max="13318" width="13.5546875" style="1184" customWidth="1"/>
    <col min="13319" max="13322" width="11.44140625" style="1184"/>
    <col min="13323" max="13323" width="13.5546875" style="1184" customWidth="1"/>
    <col min="13324" max="13568" width="11.44140625" style="1184"/>
    <col min="13569" max="13569" width="42.5546875" style="1184" customWidth="1"/>
    <col min="13570" max="13573" width="11.44140625" style="1184"/>
    <col min="13574" max="13574" width="13.5546875" style="1184" customWidth="1"/>
    <col min="13575" max="13578" width="11.44140625" style="1184"/>
    <col min="13579" max="13579" width="13.5546875" style="1184" customWidth="1"/>
    <col min="13580" max="13824" width="11.44140625" style="1184"/>
    <col min="13825" max="13825" width="42.5546875" style="1184" customWidth="1"/>
    <col min="13826" max="13829" width="11.44140625" style="1184"/>
    <col min="13830" max="13830" width="13.5546875" style="1184" customWidth="1"/>
    <col min="13831" max="13834" width="11.44140625" style="1184"/>
    <col min="13835" max="13835" width="13.5546875" style="1184" customWidth="1"/>
    <col min="13836" max="14080" width="11.44140625" style="1184"/>
    <col min="14081" max="14081" width="42.5546875" style="1184" customWidth="1"/>
    <col min="14082" max="14085" width="11.44140625" style="1184"/>
    <col min="14086" max="14086" width="13.5546875" style="1184" customWidth="1"/>
    <col min="14087" max="14090" width="11.44140625" style="1184"/>
    <col min="14091" max="14091" width="13.5546875" style="1184" customWidth="1"/>
    <col min="14092" max="14336" width="11.44140625" style="1184"/>
    <col min="14337" max="14337" width="42.5546875" style="1184" customWidth="1"/>
    <col min="14338" max="14341" width="11.44140625" style="1184"/>
    <col min="14342" max="14342" width="13.5546875" style="1184" customWidth="1"/>
    <col min="14343" max="14346" width="11.44140625" style="1184"/>
    <col min="14347" max="14347" width="13.5546875" style="1184" customWidth="1"/>
    <col min="14348" max="14592" width="11.44140625" style="1184"/>
    <col min="14593" max="14593" width="42.5546875" style="1184" customWidth="1"/>
    <col min="14594" max="14597" width="11.44140625" style="1184"/>
    <col min="14598" max="14598" width="13.5546875" style="1184" customWidth="1"/>
    <col min="14599" max="14602" width="11.44140625" style="1184"/>
    <col min="14603" max="14603" width="13.5546875" style="1184" customWidth="1"/>
    <col min="14604" max="14848" width="11.44140625" style="1184"/>
    <col min="14849" max="14849" width="42.5546875" style="1184" customWidth="1"/>
    <col min="14850" max="14853" width="11.44140625" style="1184"/>
    <col min="14854" max="14854" width="13.5546875" style="1184" customWidth="1"/>
    <col min="14855" max="14858" width="11.44140625" style="1184"/>
    <col min="14859" max="14859" width="13.5546875" style="1184" customWidth="1"/>
    <col min="14860" max="15104" width="11.44140625" style="1184"/>
    <col min="15105" max="15105" width="42.5546875" style="1184" customWidth="1"/>
    <col min="15106" max="15109" width="11.44140625" style="1184"/>
    <col min="15110" max="15110" width="13.5546875" style="1184" customWidth="1"/>
    <col min="15111" max="15114" width="11.44140625" style="1184"/>
    <col min="15115" max="15115" width="13.5546875" style="1184" customWidth="1"/>
    <col min="15116" max="15360" width="11.44140625" style="1184"/>
    <col min="15361" max="15361" width="42.5546875" style="1184" customWidth="1"/>
    <col min="15362" max="15365" width="11.44140625" style="1184"/>
    <col min="15366" max="15366" width="13.5546875" style="1184" customWidth="1"/>
    <col min="15367" max="15370" width="11.44140625" style="1184"/>
    <col min="15371" max="15371" width="13.5546875" style="1184" customWidth="1"/>
    <col min="15372" max="15616" width="11.44140625" style="1184"/>
    <col min="15617" max="15617" width="42.5546875" style="1184" customWidth="1"/>
    <col min="15618" max="15621" width="11.44140625" style="1184"/>
    <col min="15622" max="15622" width="13.5546875" style="1184" customWidth="1"/>
    <col min="15623" max="15626" width="11.44140625" style="1184"/>
    <col min="15627" max="15627" width="13.5546875" style="1184" customWidth="1"/>
    <col min="15628" max="15872" width="11.44140625" style="1184"/>
    <col min="15873" max="15873" width="42.5546875" style="1184" customWidth="1"/>
    <col min="15874" max="15877" width="11.44140625" style="1184"/>
    <col min="15878" max="15878" width="13.5546875" style="1184" customWidth="1"/>
    <col min="15879" max="15882" width="11.44140625" style="1184"/>
    <col min="15883" max="15883" width="13.5546875" style="1184" customWidth="1"/>
    <col min="15884" max="16128" width="11.44140625" style="1184"/>
    <col min="16129" max="16129" width="42.5546875" style="1184" customWidth="1"/>
    <col min="16130" max="16133" width="11.44140625" style="1184"/>
    <col min="16134" max="16134" width="13.5546875" style="1184" customWidth="1"/>
    <col min="16135" max="16138" width="11.44140625" style="1184"/>
    <col min="16139" max="16139" width="13.5546875" style="1184" customWidth="1"/>
    <col min="16140" max="16384" width="11.44140625" style="1184"/>
  </cols>
  <sheetData>
    <row r="1" spans="1:11">
      <c r="A1" s="1436" t="s">
        <v>5197</v>
      </c>
    </row>
    <row r="2" spans="1:11">
      <c r="A2" s="1828" t="s">
        <v>317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</row>
    <row r="3" spans="1:11">
      <c r="A3" s="1829" t="s">
        <v>5120</v>
      </c>
      <c r="B3" s="1829"/>
      <c r="C3" s="1829"/>
      <c r="D3" s="1829"/>
      <c r="E3" s="1829"/>
      <c r="F3" s="1829"/>
      <c r="G3" s="1829"/>
      <c r="H3" s="1829"/>
      <c r="I3" s="1829"/>
      <c r="J3" s="1829"/>
      <c r="K3" s="1829"/>
    </row>
    <row r="4" spans="1:11" ht="13.5" customHeight="1" thickBot="1">
      <c r="A4" s="1830"/>
      <c r="B4" s="1830"/>
      <c r="C4" s="1830"/>
      <c r="D4" s="1830"/>
      <c r="E4" s="1830"/>
      <c r="F4" s="1830"/>
      <c r="G4" s="1830"/>
      <c r="H4" s="1830"/>
      <c r="I4" s="1830"/>
      <c r="J4" s="1830"/>
      <c r="K4" s="1830"/>
    </row>
    <row r="5" spans="1:11" ht="13.8" thickBot="1">
      <c r="A5" s="1185"/>
      <c r="B5" s="1823" t="s">
        <v>1672</v>
      </c>
      <c r="C5" s="1823"/>
      <c r="D5" s="1823"/>
      <c r="E5" s="1823"/>
      <c r="F5" s="1823"/>
      <c r="G5" s="1823"/>
      <c r="H5" s="1823"/>
      <c r="I5" s="1823"/>
      <c r="J5" s="1823"/>
      <c r="K5" s="1824"/>
    </row>
    <row r="6" spans="1:11" ht="13.5" customHeight="1" thickBot="1">
      <c r="A6" s="1186" t="s">
        <v>3900</v>
      </c>
      <c r="B6" s="1831" t="s">
        <v>11</v>
      </c>
      <c r="C6" s="1831"/>
      <c r="D6" s="1831"/>
      <c r="E6" s="1831"/>
      <c r="F6" s="1832"/>
      <c r="G6" s="1510" t="s">
        <v>12</v>
      </c>
      <c r="H6" s="1831"/>
      <c r="I6" s="1831"/>
      <c r="J6" s="1831"/>
      <c r="K6" s="1832"/>
    </row>
    <row r="7" spans="1:11" ht="14.25" customHeight="1" thickBot="1">
      <c r="A7" s="563" t="s">
        <v>3899</v>
      </c>
      <c r="B7" s="1109" t="s">
        <v>3</v>
      </c>
      <c r="C7" s="1187" t="s">
        <v>13</v>
      </c>
      <c r="D7" s="564" t="s">
        <v>14</v>
      </c>
      <c r="E7" s="1187" t="s">
        <v>15</v>
      </c>
      <c r="F7" s="564" t="s">
        <v>16</v>
      </c>
      <c r="G7" s="564" t="s">
        <v>3</v>
      </c>
      <c r="H7" s="1187" t="s">
        <v>17</v>
      </c>
      <c r="I7" s="564" t="s">
        <v>18</v>
      </c>
      <c r="J7" s="1187" t="s">
        <v>19</v>
      </c>
      <c r="K7" s="564" t="s">
        <v>20</v>
      </c>
    </row>
    <row r="8" spans="1:11">
      <c r="A8" s="420"/>
      <c r="B8" s="435"/>
      <c r="C8" s="435"/>
      <c r="D8" s="435"/>
      <c r="E8" s="435"/>
      <c r="F8" s="435"/>
      <c r="G8" s="435"/>
      <c r="H8" s="435"/>
      <c r="I8" s="435"/>
      <c r="J8" s="435"/>
      <c r="K8" s="435"/>
    </row>
    <row r="9" spans="1:11">
      <c r="A9" s="1108" t="s">
        <v>1</v>
      </c>
      <c r="B9" s="1188">
        <v>61446</v>
      </c>
      <c r="C9" s="1188">
        <v>49410</v>
      </c>
      <c r="D9" s="1188">
        <v>879</v>
      </c>
      <c r="E9" s="1188">
        <v>1362</v>
      </c>
      <c r="F9" s="1188">
        <v>9795</v>
      </c>
      <c r="G9" s="1188">
        <v>61446</v>
      </c>
      <c r="H9" s="1188">
        <v>52107</v>
      </c>
      <c r="I9" s="1188">
        <v>939</v>
      </c>
      <c r="J9" s="1188">
        <v>1177</v>
      </c>
      <c r="K9" s="1189">
        <v>7223</v>
      </c>
    </row>
    <row r="10" spans="1:11">
      <c r="A10" s="1190" t="s">
        <v>161</v>
      </c>
      <c r="B10" s="1191">
        <v>1001</v>
      </c>
      <c r="C10" s="1192">
        <v>794</v>
      </c>
      <c r="D10" s="1192">
        <v>20</v>
      </c>
      <c r="E10" s="1192">
        <v>27</v>
      </c>
      <c r="F10" s="1192">
        <v>160</v>
      </c>
      <c r="G10" s="1191">
        <v>1021</v>
      </c>
      <c r="H10" s="1191">
        <v>869</v>
      </c>
      <c r="I10" s="1192">
        <v>14</v>
      </c>
      <c r="J10" s="1192">
        <v>12</v>
      </c>
      <c r="K10" s="1193">
        <v>126</v>
      </c>
    </row>
    <row r="11" spans="1:11">
      <c r="A11" s="1190" t="s">
        <v>3898</v>
      </c>
      <c r="B11" s="1191">
        <v>1324</v>
      </c>
      <c r="C11" s="1191">
        <v>1065</v>
      </c>
      <c r="D11" s="1192">
        <v>12</v>
      </c>
      <c r="E11" s="1192">
        <v>25</v>
      </c>
      <c r="F11" s="1192">
        <v>222</v>
      </c>
      <c r="G11" s="1191">
        <v>1288</v>
      </c>
      <c r="H11" s="1191">
        <v>1052</v>
      </c>
      <c r="I11" s="1192">
        <v>17</v>
      </c>
      <c r="J11" s="1192">
        <v>36</v>
      </c>
      <c r="K11" s="1193">
        <v>183</v>
      </c>
    </row>
    <row r="12" spans="1:11">
      <c r="A12" s="1190" t="s">
        <v>32</v>
      </c>
      <c r="B12" s="1191">
        <v>2715</v>
      </c>
      <c r="C12" s="1191">
        <v>2233</v>
      </c>
      <c r="D12" s="1192">
        <v>34</v>
      </c>
      <c r="E12" s="1192">
        <v>39</v>
      </c>
      <c r="F12" s="1192">
        <v>409</v>
      </c>
      <c r="G12" s="1191">
        <v>2656</v>
      </c>
      <c r="H12" s="1191">
        <v>2249</v>
      </c>
      <c r="I12" s="1192">
        <v>35</v>
      </c>
      <c r="J12" s="1192">
        <v>52</v>
      </c>
      <c r="K12" s="1193">
        <v>320</v>
      </c>
    </row>
    <row r="13" spans="1:11">
      <c r="A13" s="1190" t="s">
        <v>163</v>
      </c>
      <c r="B13" s="1191">
        <v>966</v>
      </c>
      <c r="C13" s="1192">
        <v>797</v>
      </c>
      <c r="D13" s="1192">
        <v>5</v>
      </c>
      <c r="E13" s="1192">
        <v>22</v>
      </c>
      <c r="F13" s="1192">
        <v>142</v>
      </c>
      <c r="G13" s="1192">
        <v>948</v>
      </c>
      <c r="H13" s="1192">
        <v>816</v>
      </c>
      <c r="I13" s="1192">
        <v>11</v>
      </c>
      <c r="J13" s="1192">
        <v>18</v>
      </c>
      <c r="K13" s="1193">
        <v>103</v>
      </c>
    </row>
    <row r="14" spans="1:11">
      <c r="A14" s="1190" t="s">
        <v>33</v>
      </c>
      <c r="B14" s="1191">
        <v>2111</v>
      </c>
      <c r="C14" s="1191">
        <v>1689</v>
      </c>
      <c r="D14" s="1192">
        <v>27</v>
      </c>
      <c r="E14" s="1192">
        <v>45</v>
      </c>
      <c r="F14" s="1192">
        <v>350</v>
      </c>
      <c r="G14" s="1191">
        <v>2131</v>
      </c>
      <c r="H14" s="1191">
        <v>1805</v>
      </c>
      <c r="I14" s="1192">
        <v>19</v>
      </c>
      <c r="J14" s="1192">
        <v>37</v>
      </c>
      <c r="K14" s="1193">
        <v>270</v>
      </c>
    </row>
    <row r="15" spans="1:11">
      <c r="A15" s="1190" t="s">
        <v>34</v>
      </c>
      <c r="B15" s="1191">
        <v>6660</v>
      </c>
      <c r="C15" s="1191">
        <v>5006</v>
      </c>
      <c r="D15" s="1192">
        <v>147</v>
      </c>
      <c r="E15" s="1192">
        <v>198</v>
      </c>
      <c r="F15" s="1191">
        <v>1309</v>
      </c>
      <c r="G15" s="1191">
        <v>6681</v>
      </c>
      <c r="H15" s="1191">
        <v>5383</v>
      </c>
      <c r="I15" s="1192">
        <v>150</v>
      </c>
      <c r="J15" s="1192">
        <v>143</v>
      </c>
      <c r="K15" s="1194">
        <v>1005</v>
      </c>
    </row>
    <row r="16" spans="1:11">
      <c r="A16" s="1190" t="s">
        <v>164</v>
      </c>
      <c r="B16" s="1191">
        <v>25866</v>
      </c>
      <c r="C16" s="1191">
        <v>20967</v>
      </c>
      <c r="D16" s="1192">
        <v>428</v>
      </c>
      <c r="E16" s="1192">
        <v>498</v>
      </c>
      <c r="F16" s="1191">
        <v>3973</v>
      </c>
      <c r="G16" s="1191">
        <v>25747</v>
      </c>
      <c r="H16" s="1191">
        <v>22043</v>
      </c>
      <c r="I16" s="1192">
        <v>476</v>
      </c>
      <c r="J16" s="1192">
        <v>415</v>
      </c>
      <c r="K16" s="1194">
        <v>2813</v>
      </c>
    </row>
    <row r="17" spans="1:11">
      <c r="A17" s="1190" t="s">
        <v>37</v>
      </c>
      <c r="B17" s="1191">
        <v>2824</v>
      </c>
      <c r="C17" s="1191">
        <v>2214</v>
      </c>
      <c r="D17" s="1192">
        <v>38</v>
      </c>
      <c r="E17" s="1192">
        <v>71</v>
      </c>
      <c r="F17" s="1192">
        <v>501</v>
      </c>
      <c r="G17" s="1191">
        <v>2843</v>
      </c>
      <c r="H17" s="1191">
        <v>2357</v>
      </c>
      <c r="I17" s="1192">
        <v>38</v>
      </c>
      <c r="J17" s="1192">
        <v>55</v>
      </c>
      <c r="K17" s="1193">
        <v>393</v>
      </c>
    </row>
    <row r="18" spans="1:11">
      <c r="A18" s="1190" t="s">
        <v>35</v>
      </c>
      <c r="B18" s="1191">
        <v>2978</v>
      </c>
      <c r="C18" s="1191">
        <v>2433</v>
      </c>
      <c r="D18" s="1192">
        <v>24</v>
      </c>
      <c r="E18" s="1192">
        <v>78</v>
      </c>
      <c r="F18" s="1192">
        <v>443</v>
      </c>
      <c r="G18" s="1191">
        <v>3024</v>
      </c>
      <c r="H18" s="1191">
        <v>2594</v>
      </c>
      <c r="I18" s="1192">
        <v>31</v>
      </c>
      <c r="J18" s="1192">
        <v>58</v>
      </c>
      <c r="K18" s="1193">
        <v>341</v>
      </c>
    </row>
    <row r="19" spans="1:11">
      <c r="A19" s="1190" t="s">
        <v>165</v>
      </c>
      <c r="B19" s="1191">
        <v>7427</v>
      </c>
      <c r="C19" s="1191">
        <v>6034</v>
      </c>
      <c r="D19" s="1192">
        <v>77</v>
      </c>
      <c r="E19" s="1192">
        <v>177</v>
      </c>
      <c r="F19" s="1191">
        <v>1139</v>
      </c>
      <c r="G19" s="1191">
        <v>7512</v>
      </c>
      <c r="H19" s="1191">
        <v>6455</v>
      </c>
      <c r="I19" s="1192">
        <v>70</v>
      </c>
      <c r="J19" s="1192">
        <v>173</v>
      </c>
      <c r="K19" s="1193">
        <v>814</v>
      </c>
    </row>
    <row r="20" spans="1:11">
      <c r="A20" s="1190" t="s">
        <v>166</v>
      </c>
      <c r="B20" s="1191">
        <v>2860</v>
      </c>
      <c r="C20" s="1191">
        <v>2363</v>
      </c>
      <c r="D20" s="1192">
        <v>16</v>
      </c>
      <c r="E20" s="1192">
        <v>62</v>
      </c>
      <c r="F20" s="1192">
        <v>419</v>
      </c>
      <c r="G20" s="1191">
        <v>2922</v>
      </c>
      <c r="H20" s="1191">
        <v>2569</v>
      </c>
      <c r="I20" s="1192">
        <v>27</v>
      </c>
      <c r="J20" s="1192">
        <v>64</v>
      </c>
      <c r="K20" s="1193">
        <v>262</v>
      </c>
    </row>
    <row r="21" spans="1:11">
      <c r="A21" s="1190" t="s">
        <v>167</v>
      </c>
      <c r="B21" s="1191">
        <v>1219</v>
      </c>
      <c r="C21" s="1191">
        <v>988</v>
      </c>
      <c r="D21" s="1192">
        <v>16</v>
      </c>
      <c r="E21" s="1192">
        <v>36</v>
      </c>
      <c r="F21" s="1192">
        <v>179</v>
      </c>
      <c r="G21" s="1191">
        <v>1227</v>
      </c>
      <c r="H21" s="1191">
        <v>1029</v>
      </c>
      <c r="I21" s="1192">
        <v>18</v>
      </c>
      <c r="J21" s="1192">
        <v>33</v>
      </c>
      <c r="K21" s="1193">
        <v>147</v>
      </c>
    </row>
    <row r="22" spans="1:11">
      <c r="A22" s="1190" t="s">
        <v>36</v>
      </c>
      <c r="B22" s="1191">
        <v>2509</v>
      </c>
      <c r="C22" s="1191">
        <v>2037</v>
      </c>
      <c r="D22" s="1192">
        <v>22</v>
      </c>
      <c r="E22" s="1192">
        <v>66</v>
      </c>
      <c r="F22" s="1192">
        <v>384</v>
      </c>
      <c r="G22" s="1191">
        <v>2501</v>
      </c>
      <c r="H22" s="1191">
        <v>2138</v>
      </c>
      <c r="I22" s="1192">
        <v>17</v>
      </c>
      <c r="J22" s="1192">
        <v>56</v>
      </c>
      <c r="K22" s="1193">
        <v>290</v>
      </c>
    </row>
    <row r="23" spans="1:11">
      <c r="A23" s="1190" t="s">
        <v>168</v>
      </c>
      <c r="B23" s="1192">
        <v>332</v>
      </c>
      <c r="C23" s="1192">
        <v>268</v>
      </c>
      <c r="D23" s="1192">
        <v>5</v>
      </c>
      <c r="E23" s="1192">
        <v>2</v>
      </c>
      <c r="F23" s="1192">
        <v>57</v>
      </c>
      <c r="G23" s="1192">
        <v>315</v>
      </c>
      <c r="H23" s="1192">
        <v>268</v>
      </c>
      <c r="I23" s="1192">
        <v>4</v>
      </c>
      <c r="J23" s="1192">
        <v>10</v>
      </c>
      <c r="K23" s="1193">
        <v>33</v>
      </c>
    </row>
    <row r="24" spans="1:11">
      <c r="A24" s="1195" t="s">
        <v>169</v>
      </c>
      <c r="B24" s="1196">
        <v>654</v>
      </c>
      <c r="C24" s="1196">
        <v>522</v>
      </c>
      <c r="D24" s="1196">
        <v>8</v>
      </c>
      <c r="E24" s="1196">
        <v>16</v>
      </c>
      <c r="F24" s="1196">
        <v>108</v>
      </c>
      <c r="G24" s="1196">
        <v>630</v>
      </c>
      <c r="H24" s="1196">
        <v>480</v>
      </c>
      <c r="I24" s="1196">
        <v>12</v>
      </c>
      <c r="J24" s="1196">
        <v>15</v>
      </c>
      <c r="K24" s="1197">
        <v>123</v>
      </c>
    </row>
    <row r="25" spans="1:11">
      <c r="A25" s="1198" t="s">
        <v>5121</v>
      </c>
      <c r="B25" s="1199"/>
      <c r="C25" s="1200"/>
      <c r="D25" s="1201"/>
      <c r="E25" s="1201"/>
      <c r="F25" s="1201"/>
      <c r="G25" s="1201"/>
      <c r="H25" s="1201"/>
      <c r="I25" s="1201"/>
      <c r="J25" s="1201"/>
      <c r="K25" s="1201"/>
    </row>
  </sheetData>
  <mergeCells count="5">
    <mergeCell ref="A2:K2"/>
    <mergeCell ref="A3:K4"/>
    <mergeCell ref="B5:K5"/>
    <mergeCell ref="B6:F6"/>
    <mergeCell ref="G6:K6"/>
  </mergeCells>
  <hyperlinks>
    <hyperlink ref="A1" location="Indice!A176" display="Volver"/>
  </hyperlinks>
  <pageMargins left="0.75" right="0.75" top="1" bottom="1" header="0" footer="0"/>
  <pageSetup scale="75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Hoja116">
    <tabColor theme="3"/>
  </sheetPr>
  <dimension ref="A1:N27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12.6"/>
  <cols>
    <col min="1" max="1" width="25.33203125" style="495" customWidth="1"/>
    <col min="2" max="256" width="11.44140625" style="495"/>
    <col min="257" max="257" width="25.33203125" style="495" customWidth="1"/>
    <col min="258" max="512" width="11.44140625" style="495"/>
    <col min="513" max="513" width="25.33203125" style="495" customWidth="1"/>
    <col min="514" max="768" width="11.44140625" style="495"/>
    <col min="769" max="769" width="25.33203125" style="495" customWidth="1"/>
    <col min="770" max="1024" width="11.44140625" style="495"/>
    <col min="1025" max="1025" width="25.33203125" style="495" customWidth="1"/>
    <col min="1026" max="1280" width="11.44140625" style="495"/>
    <col min="1281" max="1281" width="25.33203125" style="495" customWidth="1"/>
    <col min="1282" max="1536" width="11.44140625" style="495"/>
    <col min="1537" max="1537" width="25.33203125" style="495" customWidth="1"/>
    <col min="1538" max="1792" width="11.44140625" style="495"/>
    <col min="1793" max="1793" width="25.33203125" style="495" customWidth="1"/>
    <col min="1794" max="2048" width="11.44140625" style="495"/>
    <col min="2049" max="2049" width="25.33203125" style="495" customWidth="1"/>
    <col min="2050" max="2304" width="11.44140625" style="495"/>
    <col min="2305" max="2305" width="25.33203125" style="495" customWidth="1"/>
    <col min="2306" max="2560" width="11.44140625" style="495"/>
    <col min="2561" max="2561" width="25.33203125" style="495" customWidth="1"/>
    <col min="2562" max="2816" width="11.44140625" style="495"/>
    <col min="2817" max="2817" width="25.33203125" style="495" customWidth="1"/>
    <col min="2818" max="3072" width="11.44140625" style="495"/>
    <col min="3073" max="3073" width="25.33203125" style="495" customWidth="1"/>
    <col min="3074" max="3328" width="11.44140625" style="495"/>
    <col min="3329" max="3329" width="25.33203125" style="495" customWidth="1"/>
    <col min="3330" max="3584" width="11.44140625" style="495"/>
    <col min="3585" max="3585" width="25.33203125" style="495" customWidth="1"/>
    <col min="3586" max="3840" width="11.44140625" style="495"/>
    <col min="3841" max="3841" width="25.33203125" style="495" customWidth="1"/>
    <col min="3842" max="4096" width="11.44140625" style="495"/>
    <col min="4097" max="4097" width="25.33203125" style="495" customWidth="1"/>
    <col min="4098" max="4352" width="11.44140625" style="495"/>
    <col min="4353" max="4353" width="25.33203125" style="495" customWidth="1"/>
    <col min="4354" max="4608" width="11.44140625" style="495"/>
    <col min="4609" max="4609" width="25.33203125" style="495" customWidth="1"/>
    <col min="4610" max="4864" width="11.44140625" style="495"/>
    <col min="4865" max="4865" width="25.33203125" style="495" customWidth="1"/>
    <col min="4866" max="5120" width="11.44140625" style="495"/>
    <col min="5121" max="5121" width="25.33203125" style="495" customWidth="1"/>
    <col min="5122" max="5376" width="11.44140625" style="495"/>
    <col min="5377" max="5377" width="25.33203125" style="495" customWidth="1"/>
    <col min="5378" max="5632" width="11.44140625" style="495"/>
    <col min="5633" max="5633" width="25.33203125" style="495" customWidth="1"/>
    <col min="5634" max="5888" width="11.44140625" style="495"/>
    <col min="5889" max="5889" width="25.33203125" style="495" customWidth="1"/>
    <col min="5890" max="6144" width="11.44140625" style="495"/>
    <col min="6145" max="6145" width="25.33203125" style="495" customWidth="1"/>
    <col min="6146" max="6400" width="11.44140625" style="495"/>
    <col min="6401" max="6401" width="25.33203125" style="495" customWidth="1"/>
    <col min="6402" max="6656" width="11.44140625" style="495"/>
    <col min="6657" max="6657" width="25.33203125" style="495" customWidth="1"/>
    <col min="6658" max="6912" width="11.44140625" style="495"/>
    <col min="6913" max="6913" width="25.33203125" style="495" customWidth="1"/>
    <col min="6914" max="7168" width="11.44140625" style="495"/>
    <col min="7169" max="7169" width="25.33203125" style="495" customWidth="1"/>
    <col min="7170" max="7424" width="11.44140625" style="495"/>
    <col min="7425" max="7425" width="25.33203125" style="495" customWidth="1"/>
    <col min="7426" max="7680" width="11.44140625" style="495"/>
    <col min="7681" max="7681" width="25.33203125" style="495" customWidth="1"/>
    <col min="7682" max="7936" width="11.44140625" style="495"/>
    <col min="7937" max="7937" width="25.33203125" style="495" customWidth="1"/>
    <col min="7938" max="8192" width="11.44140625" style="495"/>
    <col min="8193" max="8193" width="25.33203125" style="495" customWidth="1"/>
    <col min="8194" max="8448" width="11.44140625" style="495"/>
    <col min="8449" max="8449" width="25.33203125" style="495" customWidth="1"/>
    <col min="8450" max="8704" width="11.44140625" style="495"/>
    <col min="8705" max="8705" width="25.33203125" style="495" customWidth="1"/>
    <col min="8706" max="8960" width="11.44140625" style="495"/>
    <col min="8961" max="8961" width="25.33203125" style="495" customWidth="1"/>
    <col min="8962" max="9216" width="11.44140625" style="495"/>
    <col min="9217" max="9217" width="25.33203125" style="495" customWidth="1"/>
    <col min="9218" max="9472" width="11.44140625" style="495"/>
    <col min="9473" max="9473" width="25.33203125" style="495" customWidth="1"/>
    <col min="9474" max="9728" width="11.44140625" style="495"/>
    <col min="9729" max="9729" width="25.33203125" style="495" customWidth="1"/>
    <col min="9730" max="9984" width="11.44140625" style="495"/>
    <col min="9985" max="9985" width="25.33203125" style="495" customWidth="1"/>
    <col min="9986" max="10240" width="11.44140625" style="495"/>
    <col min="10241" max="10241" width="25.33203125" style="495" customWidth="1"/>
    <col min="10242" max="10496" width="11.44140625" style="495"/>
    <col min="10497" max="10497" width="25.33203125" style="495" customWidth="1"/>
    <col min="10498" max="10752" width="11.44140625" style="495"/>
    <col min="10753" max="10753" width="25.33203125" style="495" customWidth="1"/>
    <col min="10754" max="11008" width="11.44140625" style="495"/>
    <col min="11009" max="11009" width="25.33203125" style="495" customWidth="1"/>
    <col min="11010" max="11264" width="11.44140625" style="495"/>
    <col min="11265" max="11265" width="25.33203125" style="495" customWidth="1"/>
    <col min="11266" max="11520" width="11.44140625" style="495"/>
    <col min="11521" max="11521" width="25.33203125" style="495" customWidth="1"/>
    <col min="11522" max="11776" width="11.44140625" style="495"/>
    <col min="11777" max="11777" width="25.33203125" style="495" customWidth="1"/>
    <col min="11778" max="12032" width="11.44140625" style="495"/>
    <col min="12033" max="12033" width="25.33203125" style="495" customWidth="1"/>
    <col min="12034" max="12288" width="11.44140625" style="495"/>
    <col min="12289" max="12289" width="25.33203125" style="495" customWidth="1"/>
    <col min="12290" max="12544" width="11.44140625" style="495"/>
    <col min="12545" max="12545" width="25.33203125" style="495" customWidth="1"/>
    <col min="12546" max="12800" width="11.44140625" style="495"/>
    <col min="12801" max="12801" width="25.33203125" style="495" customWidth="1"/>
    <col min="12802" max="13056" width="11.44140625" style="495"/>
    <col min="13057" max="13057" width="25.33203125" style="495" customWidth="1"/>
    <col min="13058" max="13312" width="11.44140625" style="495"/>
    <col min="13313" max="13313" width="25.33203125" style="495" customWidth="1"/>
    <col min="13314" max="13568" width="11.44140625" style="495"/>
    <col min="13569" max="13569" width="25.33203125" style="495" customWidth="1"/>
    <col min="13570" max="13824" width="11.44140625" style="495"/>
    <col min="13825" max="13825" width="25.33203125" style="495" customWidth="1"/>
    <col min="13826" max="14080" width="11.44140625" style="495"/>
    <col min="14081" max="14081" width="25.33203125" style="495" customWidth="1"/>
    <col min="14082" max="14336" width="11.44140625" style="495"/>
    <col min="14337" max="14337" width="25.33203125" style="495" customWidth="1"/>
    <col min="14338" max="14592" width="11.44140625" style="495"/>
    <col min="14593" max="14593" width="25.33203125" style="495" customWidth="1"/>
    <col min="14594" max="14848" width="11.44140625" style="495"/>
    <col min="14849" max="14849" width="25.33203125" style="495" customWidth="1"/>
    <col min="14850" max="15104" width="11.44140625" style="495"/>
    <col min="15105" max="15105" width="25.33203125" style="495" customWidth="1"/>
    <col min="15106" max="15360" width="11.44140625" style="495"/>
    <col min="15361" max="15361" width="25.33203125" style="495" customWidth="1"/>
    <col min="15362" max="15616" width="11.44140625" style="495"/>
    <col min="15617" max="15617" width="25.33203125" style="495" customWidth="1"/>
    <col min="15618" max="15872" width="11.44140625" style="495"/>
    <col min="15873" max="15873" width="25.33203125" style="495" customWidth="1"/>
    <col min="15874" max="16128" width="11.44140625" style="495"/>
    <col min="16129" max="16129" width="25.33203125" style="495" customWidth="1"/>
    <col min="16130" max="16384" width="11.44140625" style="495"/>
  </cols>
  <sheetData>
    <row r="1" spans="1:14" ht="13.2">
      <c r="A1" s="1436" t="s">
        <v>5197</v>
      </c>
    </row>
    <row r="2" spans="1:14">
      <c r="A2" s="1507" t="s">
        <v>3903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</row>
    <row r="3" spans="1:14">
      <c r="A3" s="1507" t="s">
        <v>5122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  <c r="N3" s="1507"/>
    </row>
    <row r="4" spans="1:14" ht="13.2" thickBot="1">
      <c r="A4" s="1228"/>
      <c r="B4" s="1228"/>
      <c r="C4" s="1228"/>
      <c r="D4" s="1228"/>
      <c r="E4" s="1228"/>
      <c r="F4" s="1228"/>
      <c r="G4" s="1228"/>
      <c r="H4" s="1228"/>
      <c r="I4" s="1228"/>
      <c r="J4" s="1228"/>
      <c r="K4" s="1228"/>
      <c r="L4" s="1228"/>
      <c r="M4" s="1229"/>
      <c r="N4" s="1230"/>
    </row>
    <row r="5" spans="1:14" ht="21.75" customHeight="1" thickBot="1">
      <c r="A5" s="1508" t="s">
        <v>3902</v>
      </c>
      <c r="B5" s="1834" t="s">
        <v>3901</v>
      </c>
      <c r="C5" s="1835"/>
      <c r="D5" s="1835"/>
      <c r="E5" s="1835"/>
      <c r="F5" s="1835"/>
      <c r="G5" s="1835"/>
      <c r="H5" s="1835"/>
      <c r="I5" s="1835"/>
      <c r="J5" s="1835"/>
      <c r="K5" s="1835"/>
      <c r="L5" s="1836"/>
      <c r="M5" s="1231"/>
      <c r="N5" s="1108"/>
    </row>
    <row r="6" spans="1:14" ht="20.25" customHeight="1" thickBot="1">
      <c r="A6" s="1833"/>
      <c r="B6" s="1232">
        <v>2003</v>
      </c>
      <c r="C6" s="1232">
        <v>2004</v>
      </c>
      <c r="D6" s="1232">
        <v>2005</v>
      </c>
      <c r="E6" s="1232">
        <v>2006</v>
      </c>
      <c r="F6" s="1232">
        <v>2007</v>
      </c>
      <c r="G6" s="1232">
        <v>2008</v>
      </c>
      <c r="H6" s="1232">
        <v>2009</v>
      </c>
      <c r="I6" s="1232">
        <v>2010</v>
      </c>
      <c r="J6" s="1232">
        <v>2011</v>
      </c>
      <c r="K6" s="1233">
        <v>2012</v>
      </c>
      <c r="L6" s="1233">
        <v>2013</v>
      </c>
      <c r="M6" s="1234"/>
      <c r="N6" s="1108"/>
    </row>
    <row r="7" spans="1:14">
      <c r="A7" s="1235" t="s">
        <v>1</v>
      </c>
      <c r="B7" s="1236">
        <v>234486</v>
      </c>
      <c r="C7" s="1236">
        <v>230352</v>
      </c>
      <c r="D7" s="1236">
        <v>230831</v>
      </c>
      <c r="E7" s="1236">
        <v>231383</v>
      </c>
      <c r="F7" s="1236">
        <v>240569</v>
      </c>
      <c r="G7" s="1236">
        <v>246581</v>
      </c>
      <c r="H7" s="1236">
        <v>252240</v>
      </c>
      <c r="I7" s="1237">
        <v>250643</v>
      </c>
      <c r="J7" s="1238">
        <v>247358</v>
      </c>
      <c r="K7" s="1239">
        <v>243635</v>
      </c>
      <c r="L7" s="1240">
        <v>242005</v>
      </c>
      <c r="M7" s="1241"/>
      <c r="N7" s="1108"/>
    </row>
    <row r="8" spans="1:14">
      <c r="A8" s="1242" t="s">
        <v>161</v>
      </c>
      <c r="B8" s="1243">
        <v>3161</v>
      </c>
      <c r="C8" s="1243">
        <v>3107</v>
      </c>
      <c r="D8" s="1243">
        <v>3123</v>
      </c>
      <c r="E8" s="1243">
        <v>3099</v>
      </c>
      <c r="F8" s="1244">
        <v>3158</v>
      </c>
      <c r="G8" s="1245">
        <v>3364</v>
      </c>
      <c r="H8" s="1246">
        <v>3559</v>
      </c>
      <c r="I8" s="1245">
        <v>3646</v>
      </c>
      <c r="J8" s="1247">
        <v>3640</v>
      </c>
      <c r="K8" s="1248">
        <v>3558</v>
      </c>
      <c r="L8" s="1249">
        <v>3504</v>
      </c>
      <c r="M8" s="1248"/>
      <c r="N8" s="1230"/>
    </row>
    <row r="9" spans="1:14">
      <c r="A9" s="1242" t="s">
        <v>162</v>
      </c>
      <c r="B9" s="1244">
        <v>4571</v>
      </c>
      <c r="C9" s="1244">
        <v>4583</v>
      </c>
      <c r="D9" s="1244">
        <v>4776</v>
      </c>
      <c r="E9" s="1244">
        <v>4761</v>
      </c>
      <c r="F9" s="1244">
        <v>5017</v>
      </c>
      <c r="G9" s="1245">
        <v>5287</v>
      </c>
      <c r="H9" s="1246">
        <v>5692</v>
      </c>
      <c r="I9" s="1245">
        <v>5637</v>
      </c>
      <c r="J9" s="1247">
        <v>5753</v>
      </c>
      <c r="K9" s="1248">
        <v>5721</v>
      </c>
      <c r="L9" s="1249">
        <v>5766</v>
      </c>
      <c r="M9" s="1248"/>
      <c r="N9" s="1230"/>
    </row>
    <row r="10" spans="1:14">
      <c r="A10" s="1242" t="s">
        <v>32</v>
      </c>
      <c r="B10" s="1244">
        <v>8663</v>
      </c>
      <c r="C10" s="1244">
        <v>8600</v>
      </c>
      <c r="D10" s="1244">
        <v>8551</v>
      </c>
      <c r="E10" s="1244">
        <v>8975</v>
      </c>
      <c r="F10" s="1244">
        <v>9419</v>
      </c>
      <c r="G10" s="1245">
        <v>9706</v>
      </c>
      <c r="H10" s="1246">
        <v>9988</v>
      </c>
      <c r="I10" s="1245">
        <v>10016</v>
      </c>
      <c r="J10" s="1247">
        <v>9932</v>
      </c>
      <c r="K10" s="1248">
        <v>9817</v>
      </c>
      <c r="L10" s="1249">
        <v>9841</v>
      </c>
      <c r="M10" s="1248"/>
      <c r="N10" s="1230"/>
    </row>
    <row r="11" spans="1:14">
      <c r="A11" s="1242" t="s">
        <v>163</v>
      </c>
      <c r="B11" s="1244">
        <v>4407</v>
      </c>
      <c r="C11" s="1244">
        <v>4212</v>
      </c>
      <c r="D11" s="1244">
        <v>4296</v>
      </c>
      <c r="E11" s="1244">
        <v>4648</v>
      </c>
      <c r="F11" s="1244">
        <v>4720</v>
      </c>
      <c r="G11" s="1245">
        <v>4803</v>
      </c>
      <c r="H11" s="1246">
        <v>5194</v>
      </c>
      <c r="I11" s="1245">
        <v>5069</v>
      </c>
      <c r="J11" s="1247">
        <v>5116</v>
      </c>
      <c r="K11" s="1248">
        <v>4855</v>
      </c>
      <c r="L11" s="1249">
        <v>4849</v>
      </c>
      <c r="M11" s="1248"/>
      <c r="N11" s="1230"/>
    </row>
    <row r="12" spans="1:14">
      <c r="A12" s="1242" t="s">
        <v>33</v>
      </c>
      <c r="B12" s="1244">
        <v>9459</v>
      </c>
      <c r="C12" s="1244">
        <v>9207</v>
      </c>
      <c r="D12" s="1244">
        <v>9493</v>
      </c>
      <c r="E12" s="1244">
        <v>9372</v>
      </c>
      <c r="F12" s="1244">
        <v>9794</v>
      </c>
      <c r="G12" s="1245">
        <v>10447</v>
      </c>
      <c r="H12" s="1246">
        <v>10801</v>
      </c>
      <c r="I12" s="1245">
        <v>11225</v>
      </c>
      <c r="J12" s="1247">
        <v>11148</v>
      </c>
      <c r="K12" s="1248">
        <v>11217</v>
      </c>
      <c r="L12" s="1249">
        <v>11343</v>
      </c>
      <c r="M12" s="1248"/>
      <c r="N12" s="1230"/>
    </row>
    <row r="13" spans="1:14">
      <c r="A13" s="1242" t="s">
        <v>34</v>
      </c>
      <c r="B13" s="1244">
        <v>22481</v>
      </c>
      <c r="C13" s="1244">
        <v>21961</v>
      </c>
      <c r="D13" s="1244">
        <v>22236</v>
      </c>
      <c r="E13" s="1244">
        <v>21672</v>
      </c>
      <c r="F13" s="1244">
        <v>22659</v>
      </c>
      <c r="G13" s="1245">
        <v>23116</v>
      </c>
      <c r="H13" s="1246">
        <v>23735</v>
      </c>
      <c r="I13" s="1245">
        <v>23788</v>
      </c>
      <c r="J13" s="1247">
        <v>23568</v>
      </c>
      <c r="K13" s="1248">
        <v>23619</v>
      </c>
      <c r="L13" s="1249">
        <v>23127</v>
      </c>
      <c r="M13" s="1248"/>
      <c r="N13" s="1230"/>
    </row>
    <row r="14" spans="1:14">
      <c r="A14" s="1242" t="s">
        <v>164</v>
      </c>
      <c r="B14" s="1244">
        <v>94728</v>
      </c>
      <c r="C14" s="1244">
        <v>93079</v>
      </c>
      <c r="D14" s="1244">
        <v>92773</v>
      </c>
      <c r="E14" s="1244">
        <v>93593</v>
      </c>
      <c r="F14" s="1244">
        <v>97596</v>
      </c>
      <c r="G14" s="1245">
        <v>99873</v>
      </c>
      <c r="H14" s="1246">
        <v>102248</v>
      </c>
      <c r="I14" s="1245">
        <v>101047</v>
      </c>
      <c r="J14" s="1247">
        <v>100415</v>
      </c>
      <c r="K14" s="1248">
        <v>99488</v>
      </c>
      <c r="L14" s="1249">
        <v>99082</v>
      </c>
      <c r="M14" s="1248"/>
      <c r="N14" s="1230"/>
    </row>
    <row r="15" spans="1:14">
      <c r="A15" s="1242" t="s">
        <v>37</v>
      </c>
      <c r="B15" s="1244">
        <v>11799</v>
      </c>
      <c r="C15" s="1244">
        <v>11770</v>
      </c>
      <c r="D15" s="1244">
        <v>11796</v>
      </c>
      <c r="E15" s="1244">
        <v>11517</v>
      </c>
      <c r="F15" s="1244">
        <v>12199</v>
      </c>
      <c r="G15" s="1245">
        <v>12592</v>
      </c>
      <c r="H15" s="1246">
        <v>12731</v>
      </c>
      <c r="I15" s="1245">
        <v>12723</v>
      </c>
      <c r="J15" s="1247">
        <v>12189</v>
      </c>
      <c r="K15" s="1248">
        <v>12119</v>
      </c>
      <c r="L15" s="1249">
        <v>12112</v>
      </c>
      <c r="M15" s="1248"/>
      <c r="N15" s="1230"/>
    </row>
    <row r="16" spans="1:14">
      <c r="A16" s="1242" t="s">
        <v>35</v>
      </c>
      <c r="B16" s="1244">
        <v>13453</v>
      </c>
      <c r="C16" s="1244">
        <v>13200</v>
      </c>
      <c r="D16" s="1244">
        <v>13307</v>
      </c>
      <c r="E16" s="1244">
        <v>13099</v>
      </c>
      <c r="F16" s="1244">
        <v>13566</v>
      </c>
      <c r="G16" s="1245">
        <v>14045</v>
      </c>
      <c r="H16" s="1246">
        <v>14108</v>
      </c>
      <c r="I16" s="1245">
        <v>14103</v>
      </c>
      <c r="J16" s="1247">
        <v>13640</v>
      </c>
      <c r="K16" s="1248">
        <v>13429</v>
      </c>
      <c r="L16" s="1249">
        <v>13714</v>
      </c>
      <c r="M16" s="1248"/>
      <c r="N16" s="1230"/>
    </row>
    <row r="17" spans="1:14">
      <c r="A17" s="1242" t="s">
        <v>165</v>
      </c>
      <c r="B17" s="1244">
        <v>28040</v>
      </c>
      <c r="C17" s="1244">
        <v>26862</v>
      </c>
      <c r="D17" s="1244">
        <v>26766</v>
      </c>
      <c r="E17" s="1244">
        <v>27028</v>
      </c>
      <c r="F17" s="1244">
        <v>27682</v>
      </c>
      <c r="G17" s="1245">
        <v>27779</v>
      </c>
      <c r="H17" s="1246">
        <v>28313</v>
      </c>
      <c r="I17" s="1245">
        <v>28297</v>
      </c>
      <c r="J17" s="1247">
        <v>27912</v>
      </c>
      <c r="K17" s="1248">
        <v>26729</v>
      </c>
      <c r="L17" s="1249">
        <v>26304</v>
      </c>
      <c r="M17" s="1248"/>
      <c r="N17" s="1230"/>
    </row>
    <row r="18" spans="1:14">
      <c r="A18" s="1242" t="s">
        <v>166</v>
      </c>
      <c r="B18" s="1244">
        <v>13013</v>
      </c>
      <c r="C18" s="1244">
        <v>13126</v>
      </c>
      <c r="D18" s="1244">
        <v>12866</v>
      </c>
      <c r="E18" s="1244">
        <v>13016</v>
      </c>
      <c r="F18" s="1244">
        <v>13418</v>
      </c>
      <c r="G18" s="1245">
        <v>13494</v>
      </c>
      <c r="H18" s="1246">
        <v>13546</v>
      </c>
      <c r="I18" s="1245">
        <v>13367</v>
      </c>
      <c r="J18" s="1247">
        <v>13295</v>
      </c>
      <c r="K18" s="1248">
        <v>13024</v>
      </c>
      <c r="L18" s="1249">
        <v>12877</v>
      </c>
      <c r="M18" s="1248"/>
      <c r="N18" s="1250"/>
    </row>
    <row r="19" spans="1:14">
      <c r="A19" s="1242" t="s">
        <v>167</v>
      </c>
      <c r="B19" s="1244">
        <v>5169</v>
      </c>
      <c r="C19" s="1244">
        <v>5139</v>
      </c>
      <c r="D19" s="1244">
        <v>5086</v>
      </c>
      <c r="E19" s="1244">
        <v>5155</v>
      </c>
      <c r="F19" s="1244">
        <v>5154</v>
      </c>
      <c r="G19" s="1245">
        <v>5306</v>
      </c>
      <c r="H19" s="1246">
        <v>5349</v>
      </c>
      <c r="I19" s="1245">
        <v>5433</v>
      </c>
      <c r="J19" s="1247">
        <v>5176</v>
      </c>
      <c r="K19" s="1248">
        <v>5124</v>
      </c>
      <c r="L19" s="1249">
        <v>4814</v>
      </c>
      <c r="M19" s="1248"/>
      <c r="N19" s="1230"/>
    </row>
    <row r="20" spans="1:14">
      <c r="A20" s="1242" t="s">
        <v>36</v>
      </c>
      <c r="B20" s="1244">
        <v>11766</v>
      </c>
      <c r="C20" s="1244">
        <v>11825</v>
      </c>
      <c r="D20" s="1244">
        <v>12015</v>
      </c>
      <c r="E20" s="1244">
        <v>11758</v>
      </c>
      <c r="F20" s="1244">
        <v>12335</v>
      </c>
      <c r="G20" s="1245">
        <v>12772</v>
      </c>
      <c r="H20" s="1246">
        <v>13072</v>
      </c>
      <c r="I20" s="1245">
        <v>12413</v>
      </c>
      <c r="J20" s="1247">
        <v>11911</v>
      </c>
      <c r="K20" s="1248">
        <v>11287</v>
      </c>
      <c r="L20" s="1249">
        <v>11191</v>
      </c>
      <c r="M20" s="1248"/>
      <c r="N20" s="1230"/>
    </row>
    <row r="21" spans="1:14">
      <c r="A21" s="1242" t="s">
        <v>168</v>
      </c>
      <c r="B21" s="1244">
        <v>1578</v>
      </c>
      <c r="C21" s="1244">
        <v>1593</v>
      </c>
      <c r="D21" s="1244">
        <v>1586</v>
      </c>
      <c r="E21" s="1244">
        <v>1563</v>
      </c>
      <c r="F21" s="1244">
        <v>1679</v>
      </c>
      <c r="G21" s="1245">
        <v>1733</v>
      </c>
      <c r="H21" s="1246">
        <v>1687</v>
      </c>
      <c r="I21" s="1245">
        <v>1636</v>
      </c>
      <c r="J21" s="1247">
        <v>1545</v>
      </c>
      <c r="K21" s="1248">
        <v>1540</v>
      </c>
      <c r="L21" s="1249">
        <v>1440</v>
      </c>
      <c r="M21" s="1248"/>
      <c r="N21" s="1230"/>
    </row>
    <row r="22" spans="1:14" ht="13.2" thickBot="1">
      <c r="A22" s="1251" t="s">
        <v>169</v>
      </c>
      <c r="B22" s="1252">
        <v>2198</v>
      </c>
      <c r="C22" s="1252">
        <v>2088</v>
      </c>
      <c r="D22" s="1252">
        <v>2161</v>
      </c>
      <c r="E22" s="1252">
        <v>2127</v>
      </c>
      <c r="F22" s="1252">
        <v>2173</v>
      </c>
      <c r="G22" s="1253">
        <v>2264</v>
      </c>
      <c r="H22" s="1254">
        <v>2217</v>
      </c>
      <c r="I22" s="1253">
        <v>2243</v>
      </c>
      <c r="J22" s="1255">
        <v>2118</v>
      </c>
      <c r="K22" s="1256">
        <v>2108</v>
      </c>
      <c r="L22" s="1257">
        <v>2041</v>
      </c>
      <c r="M22" s="1248"/>
      <c r="N22" s="1230"/>
    </row>
    <row r="23" spans="1:14">
      <c r="A23" s="1837" t="s">
        <v>5123</v>
      </c>
      <c r="B23" s="1837"/>
      <c r="C23" s="1837"/>
      <c r="D23" s="1837"/>
      <c r="E23" s="1837"/>
      <c r="F23" s="1837"/>
      <c r="G23" s="1837"/>
      <c r="H23" s="1837"/>
      <c r="I23" s="1837"/>
      <c r="J23" s="1837"/>
      <c r="K23" s="1837"/>
      <c r="L23" s="1837"/>
      <c r="M23" s="1230"/>
      <c r="N23" s="1230"/>
    </row>
    <row r="26" spans="1:14">
      <c r="A26" s="565"/>
    </row>
    <row r="27" spans="1:14">
      <c r="A27" s="565"/>
    </row>
  </sheetData>
  <mergeCells count="5">
    <mergeCell ref="A2:N2"/>
    <mergeCell ref="A3:N3"/>
    <mergeCell ref="A5:A6"/>
    <mergeCell ref="B5:L5"/>
    <mergeCell ref="A23:L23"/>
  </mergeCells>
  <hyperlinks>
    <hyperlink ref="A1" location="Indice!A176" display="Volver"/>
  </hyperlinks>
  <pageMargins left="0.7" right="0.7" top="0.75" bottom="0.75" header="0.3" footer="0.3"/>
  <pageSetup scale="76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Hoja117">
    <tabColor theme="3"/>
  </sheetPr>
  <dimension ref="A1:M72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12.6"/>
  <cols>
    <col min="1" max="1" width="36" style="495" customWidth="1"/>
    <col min="2" max="10" width="11.44140625" style="495"/>
    <col min="11" max="11" width="12.44140625" style="495" customWidth="1"/>
    <col min="12" max="13" width="14.33203125" style="495" customWidth="1"/>
    <col min="14" max="256" width="11.44140625" style="495"/>
    <col min="257" max="257" width="36" style="495" customWidth="1"/>
    <col min="258" max="266" width="11.44140625" style="495"/>
    <col min="267" max="267" width="12.44140625" style="495" customWidth="1"/>
    <col min="268" max="269" width="14.33203125" style="495" customWidth="1"/>
    <col min="270" max="512" width="11.44140625" style="495"/>
    <col min="513" max="513" width="36" style="495" customWidth="1"/>
    <col min="514" max="522" width="11.44140625" style="495"/>
    <col min="523" max="523" width="12.44140625" style="495" customWidth="1"/>
    <col min="524" max="525" width="14.33203125" style="495" customWidth="1"/>
    <col min="526" max="768" width="11.44140625" style="495"/>
    <col min="769" max="769" width="36" style="495" customWidth="1"/>
    <col min="770" max="778" width="11.44140625" style="495"/>
    <col min="779" max="779" width="12.44140625" style="495" customWidth="1"/>
    <col min="780" max="781" width="14.33203125" style="495" customWidth="1"/>
    <col min="782" max="1024" width="11.44140625" style="495"/>
    <col min="1025" max="1025" width="36" style="495" customWidth="1"/>
    <col min="1026" max="1034" width="11.44140625" style="495"/>
    <col min="1035" max="1035" width="12.44140625" style="495" customWidth="1"/>
    <col min="1036" max="1037" width="14.33203125" style="495" customWidth="1"/>
    <col min="1038" max="1280" width="11.44140625" style="495"/>
    <col min="1281" max="1281" width="36" style="495" customWidth="1"/>
    <col min="1282" max="1290" width="11.44140625" style="495"/>
    <col min="1291" max="1291" width="12.44140625" style="495" customWidth="1"/>
    <col min="1292" max="1293" width="14.33203125" style="495" customWidth="1"/>
    <col min="1294" max="1536" width="11.44140625" style="495"/>
    <col min="1537" max="1537" width="36" style="495" customWidth="1"/>
    <col min="1538" max="1546" width="11.44140625" style="495"/>
    <col min="1547" max="1547" width="12.44140625" style="495" customWidth="1"/>
    <col min="1548" max="1549" width="14.33203125" style="495" customWidth="1"/>
    <col min="1550" max="1792" width="11.44140625" style="495"/>
    <col min="1793" max="1793" width="36" style="495" customWidth="1"/>
    <col min="1794" max="1802" width="11.44140625" style="495"/>
    <col min="1803" max="1803" width="12.44140625" style="495" customWidth="1"/>
    <col min="1804" max="1805" width="14.33203125" style="495" customWidth="1"/>
    <col min="1806" max="2048" width="11.44140625" style="495"/>
    <col min="2049" max="2049" width="36" style="495" customWidth="1"/>
    <col min="2050" max="2058" width="11.44140625" style="495"/>
    <col min="2059" max="2059" width="12.44140625" style="495" customWidth="1"/>
    <col min="2060" max="2061" width="14.33203125" style="495" customWidth="1"/>
    <col min="2062" max="2304" width="11.44140625" style="495"/>
    <col min="2305" max="2305" width="36" style="495" customWidth="1"/>
    <col min="2306" max="2314" width="11.44140625" style="495"/>
    <col min="2315" max="2315" width="12.44140625" style="495" customWidth="1"/>
    <col min="2316" max="2317" width="14.33203125" style="495" customWidth="1"/>
    <col min="2318" max="2560" width="11.44140625" style="495"/>
    <col min="2561" max="2561" width="36" style="495" customWidth="1"/>
    <col min="2562" max="2570" width="11.44140625" style="495"/>
    <col min="2571" max="2571" width="12.44140625" style="495" customWidth="1"/>
    <col min="2572" max="2573" width="14.33203125" style="495" customWidth="1"/>
    <col min="2574" max="2816" width="11.44140625" style="495"/>
    <col min="2817" max="2817" width="36" style="495" customWidth="1"/>
    <col min="2818" max="2826" width="11.44140625" style="495"/>
    <col min="2827" max="2827" width="12.44140625" style="495" customWidth="1"/>
    <col min="2828" max="2829" width="14.33203125" style="495" customWidth="1"/>
    <col min="2830" max="3072" width="11.44140625" style="495"/>
    <col min="3073" max="3073" width="36" style="495" customWidth="1"/>
    <col min="3074" max="3082" width="11.44140625" style="495"/>
    <col min="3083" max="3083" width="12.44140625" style="495" customWidth="1"/>
    <col min="3084" max="3085" width="14.33203125" style="495" customWidth="1"/>
    <col min="3086" max="3328" width="11.44140625" style="495"/>
    <col min="3329" max="3329" width="36" style="495" customWidth="1"/>
    <col min="3330" max="3338" width="11.44140625" style="495"/>
    <col min="3339" max="3339" width="12.44140625" style="495" customWidth="1"/>
    <col min="3340" max="3341" width="14.33203125" style="495" customWidth="1"/>
    <col min="3342" max="3584" width="11.44140625" style="495"/>
    <col min="3585" max="3585" width="36" style="495" customWidth="1"/>
    <col min="3586" max="3594" width="11.44140625" style="495"/>
    <col min="3595" max="3595" width="12.44140625" style="495" customWidth="1"/>
    <col min="3596" max="3597" width="14.33203125" style="495" customWidth="1"/>
    <col min="3598" max="3840" width="11.44140625" style="495"/>
    <col min="3841" max="3841" width="36" style="495" customWidth="1"/>
    <col min="3842" max="3850" width="11.44140625" style="495"/>
    <col min="3851" max="3851" width="12.44140625" style="495" customWidth="1"/>
    <col min="3852" max="3853" width="14.33203125" style="495" customWidth="1"/>
    <col min="3854" max="4096" width="11.44140625" style="495"/>
    <col min="4097" max="4097" width="36" style="495" customWidth="1"/>
    <col min="4098" max="4106" width="11.44140625" style="495"/>
    <col min="4107" max="4107" width="12.44140625" style="495" customWidth="1"/>
    <col min="4108" max="4109" width="14.33203125" style="495" customWidth="1"/>
    <col min="4110" max="4352" width="11.44140625" style="495"/>
    <col min="4353" max="4353" width="36" style="495" customWidth="1"/>
    <col min="4354" max="4362" width="11.44140625" style="495"/>
    <col min="4363" max="4363" width="12.44140625" style="495" customWidth="1"/>
    <col min="4364" max="4365" width="14.33203125" style="495" customWidth="1"/>
    <col min="4366" max="4608" width="11.44140625" style="495"/>
    <col min="4609" max="4609" width="36" style="495" customWidth="1"/>
    <col min="4610" max="4618" width="11.44140625" style="495"/>
    <col min="4619" max="4619" width="12.44140625" style="495" customWidth="1"/>
    <col min="4620" max="4621" width="14.33203125" style="495" customWidth="1"/>
    <col min="4622" max="4864" width="11.44140625" style="495"/>
    <col min="4865" max="4865" width="36" style="495" customWidth="1"/>
    <col min="4866" max="4874" width="11.44140625" style="495"/>
    <col min="4875" max="4875" width="12.44140625" style="495" customWidth="1"/>
    <col min="4876" max="4877" width="14.33203125" style="495" customWidth="1"/>
    <col min="4878" max="5120" width="11.44140625" style="495"/>
    <col min="5121" max="5121" width="36" style="495" customWidth="1"/>
    <col min="5122" max="5130" width="11.44140625" style="495"/>
    <col min="5131" max="5131" width="12.44140625" style="495" customWidth="1"/>
    <col min="5132" max="5133" width="14.33203125" style="495" customWidth="1"/>
    <col min="5134" max="5376" width="11.44140625" style="495"/>
    <col min="5377" max="5377" width="36" style="495" customWidth="1"/>
    <col min="5378" max="5386" width="11.44140625" style="495"/>
    <col min="5387" max="5387" width="12.44140625" style="495" customWidth="1"/>
    <col min="5388" max="5389" width="14.33203125" style="495" customWidth="1"/>
    <col min="5390" max="5632" width="11.44140625" style="495"/>
    <col min="5633" max="5633" width="36" style="495" customWidth="1"/>
    <col min="5634" max="5642" width="11.44140625" style="495"/>
    <col min="5643" max="5643" width="12.44140625" style="495" customWidth="1"/>
    <col min="5644" max="5645" width="14.33203125" style="495" customWidth="1"/>
    <col min="5646" max="5888" width="11.44140625" style="495"/>
    <col min="5889" max="5889" width="36" style="495" customWidth="1"/>
    <col min="5890" max="5898" width="11.44140625" style="495"/>
    <col min="5899" max="5899" width="12.44140625" style="495" customWidth="1"/>
    <col min="5900" max="5901" width="14.33203125" style="495" customWidth="1"/>
    <col min="5902" max="6144" width="11.44140625" style="495"/>
    <col min="6145" max="6145" width="36" style="495" customWidth="1"/>
    <col min="6146" max="6154" width="11.44140625" style="495"/>
    <col min="6155" max="6155" width="12.44140625" style="495" customWidth="1"/>
    <col min="6156" max="6157" width="14.33203125" style="495" customWidth="1"/>
    <col min="6158" max="6400" width="11.44140625" style="495"/>
    <col min="6401" max="6401" width="36" style="495" customWidth="1"/>
    <col min="6402" max="6410" width="11.44140625" style="495"/>
    <col min="6411" max="6411" width="12.44140625" style="495" customWidth="1"/>
    <col min="6412" max="6413" width="14.33203125" style="495" customWidth="1"/>
    <col min="6414" max="6656" width="11.44140625" style="495"/>
    <col min="6657" max="6657" width="36" style="495" customWidth="1"/>
    <col min="6658" max="6666" width="11.44140625" style="495"/>
    <col min="6667" max="6667" width="12.44140625" style="495" customWidth="1"/>
    <col min="6668" max="6669" width="14.33203125" style="495" customWidth="1"/>
    <col min="6670" max="6912" width="11.44140625" style="495"/>
    <col min="6913" max="6913" width="36" style="495" customWidth="1"/>
    <col min="6914" max="6922" width="11.44140625" style="495"/>
    <col min="6923" max="6923" width="12.44140625" style="495" customWidth="1"/>
    <col min="6924" max="6925" width="14.33203125" style="495" customWidth="1"/>
    <col min="6926" max="7168" width="11.44140625" style="495"/>
    <col min="7169" max="7169" width="36" style="495" customWidth="1"/>
    <col min="7170" max="7178" width="11.44140625" style="495"/>
    <col min="7179" max="7179" width="12.44140625" style="495" customWidth="1"/>
    <col min="7180" max="7181" width="14.33203125" style="495" customWidth="1"/>
    <col min="7182" max="7424" width="11.44140625" style="495"/>
    <col min="7425" max="7425" width="36" style="495" customWidth="1"/>
    <col min="7426" max="7434" width="11.44140625" style="495"/>
    <col min="7435" max="7435" width="12.44140625" style="495" customWidth="1"/>
    <col min="7436" max="7437" width="14.33203125" style="495" customWidth="1"/>
    <col min="7438" max="7680" width="11.44140625" style="495"/>
    <col min="7681" max="7681" width="36" style="495" customWidth="1"/>
    <col min="7682" max="7690" width="11.44140625" style="495"/>
    <col min="7691" max="7691" width="12.44140625" style="495" customWidth="1"/>
    <col min="7692" max="7693" width="14.33203125" style="495" customWidth="1"/>
    <col min="7694" max="7936" width="11.44140625" style="495"/>
    <col min="7937" max="7937" width="36" style="495" customWidth="1"/>
    <col min="7938" max="7946" width="11.44140625" style="495"/>
    <col min="7947" max="7947" width="12.44140625" style="495" customWidth="1"/>
    <col min="7948" max="7949" width="14.33203125" style="495" customWidth="1"/>
    <col min="7950" max="8192" width="11.44140625" style="495"/>
    <col min="8193" max="8193" width="36" style="495" customWidth="1"/>
    <col min="8194" max="8202" width="11.44140625" style="495"/>
    <col min="8203" max="8203" width="12.44140625" style="495" customWidth="1"/>
    <col min="8204" max="8205" width="14.33203125" style="495" customWidth="1"/>
    <col min="8206" max="8448" width="11.44140625" style="495"/>
    <col min="8449" max="8449" width="36" style="495" customWidth="1"/>
    <col min="8450" max="8458" width="11.44140625" style="495"/>
    <col min="8459" max="8459" width="12.44140625" style="495" customWidth="1"/>
    <col min="8460" max="8461" width="14.33203125" style="495" customWidth="1"/>
    <col min="8462" max="8704" width="11.44140625" style="495"/>
    <col min="8705" max="8705" width="36" style="495" customWidth="1"/>
    <col min="8706" max="8714" width="11.44140625" style="495"/>
    <col min="8715" max="8715" width="12.44140625" style="495" customWidth="1"/>
    <col min="8716" max="8717" width="14.33203125" style="495" customWidth="1"/>
    <col min="8718" max="8960" width="11.44140625" style="495"/>
    <col min="8961" max="8961" width="36" style="495" customWidth="1"/>
    <col min="8962" max="8970" width="11.44140625" style="495"/>
    <col min="8971" max="8971" width="12.44140625" style="495" customWidth="1"/>
    <col min="8972" max="8973" width="14.33203125" style="495" customWidth="1"/>
    <col min="8974" max="9216" width="11.44140625" style="495"/>
    <col min="9217" max="9217" width="36" style="495" customWidth="1"/>
    <col min="9218" max="9226" width="11.44140625" style="495"/>
    <col min="9227" max="9227" width="12.44140625" style="495" customWidth="1"/>
    <col min="9228" max="9229" width="14.33203125" style="495" customWidth="1"/>
    <col min="9230" max="9472" width="11.44140625" style="495"/>
    <col min="9473" max="9473" width="36" style="495" customWidth="1"/>
    <col min="9474" max="9482" width="11.44140625" style="495"/>
    <col min="9483" max="9483" width="12.44140625" style="495" customWidth="1"/>
    <col min="9484" max="9485" width="14.33203125" style="495" customWidth="1"/>
    <col min="9486" max="9728" width="11.44140625" style="495"/>
    <col min="9729" max="9729" width="36" style="495" customWidth="1"/>
    <col min="9730" max="9738" width="11.44140625" style="495"/>
    <col min="9739" max="9739" width="12.44140625" style="495" customWidth="1"/>
    <col min="9740" max="9741" width="14.33203125" style="495" customWidth="1"/>
    <col min="9742" max="9984" width="11.44140625" style="495"/>
    <col min="9985" max="9985" width="36" style="495" customWidth="1"/>
    <col min="9986" max="9994" width="11.44140625" style="495"/>
    <col min="9995" max="9995" width="12.44140625" style="495" customWidth="1"/>
    <col min="9996" max="9997" width="14.33203125" style="495" customWidth="1"/>
    <col min="9998" max="10240" width="11.44140625" style="495"/>
    <col min="10241" max="10241" width="36" style="495" customWidth="1"/>
    <col min="10242" max="10250" width="11.44140625" style="495"/>
    <col min="10251" max="10251" width="12.44140625" style="495" customWidth="1"/>
    <col min="10252" max="10253" width="14.33203125" style="495" customWidth="1"/>
    <col min="10254" max="10496" width="11.44140625" style="495"/>
    <col min="10497" max="10497" width="36" style="495" customWidth="1"/>
    <col min="10498" max="10506" width="11.44140625" style="495"/>
    <col min="10507" max="10507" width="12.44140625" style="495" customWidth="1"/>
    <col min="10508" max="10509" width="14.33203125" style="495" customWidth="1"/>
    <col min="10510" max="10752" width="11.44140625" style="495"/>
    <col min="10753" max="10753" width="36" style="495" customWidth="1"/>
    <col min="10754" max="10762" width="11.44140625" style="495"/>
    <col min="10763" max="10763" width="12.44140625" style="495" customWidth="1"/>
    <col min="10764" max="10765" width="14.33203125" style="495" customWidth="1"/>
    <col min="10766" max="11008" width="11.44140625" style="495"/>
    <col min="11009" max="11009" width="36" style="495" customWidth="1"/>
    <col min="11010" max="11018" width="11.44140625" style="495"/>
    <col min="11019" max="11019" width="12.44140625" style="495" customWidth="1"/>
    <col min="11020" max="11021" width="14.33203125" style="495" customWidth="1"/>
    <col min="11022" max="11264" width="11.44140625" style="495"/>
    <col min="11265" max="11265" width="36" style="495" customWidth="1"/>
    <col min="11266" max="11274" width="11.44140625" style="495"/>
    <col min="11275" max="11275" width="12.44140625" style="495" customWidth="1"/>
    <col min="11276" max="11277" width="14.33203125" style="495" customWidth="1"/>
    <col min="11278" max="11520" width="11.44140625" style="495"/>
    <col min="11521" max="11521" width="36" style="495" customWidth="1"/>
    <col min="11522" max="11530" width="11.44140625" style="495"/>
    <col min="11531" max="11531" width="12.44140625" style="495" customWidth="1"/>
    <col min="11532" max="11533" width="14.33203125" style="495" customWidth="1"/>
    <col min="11534" max="11776" width="11.44140625" style="495"/>
    <col min="11777" max="11777" width="36" style="495" customWidth="1"/>
    <col min="11778" max="11786" width="11.44140625" style="495"/>
    <col min="11787" max="11787" width="12.44140625" style="495" customWidth="1"/>
    <col min="11788" max="11789" width="14.33203125" style="495" customWidth="1"/>
    <col min="11790" max="12032" width="11.44140625" style="495"/>
    <col min="12033" max="12033" width="36" style="495" customWidth="1"/>
    <col min="12034" max="12042" width="11.44140625" style="495"/>
    <col min="12043" max="12043" width="12.44140625" style="495" customWidth="1"/>
    <col min="12044" max="12045" width="14.33203125" style="495" customWidth="1"/>
    <col min="12046" max="12288" width="11.44140625" style="495"/>
    <col min="12289" max="12289" width="36" style="495" customWidth="1"/>
    <col min="12290" max="12298" width="11.44140625" style="495"/>
    <col min="12299" max="12299" width="12.44140625" style="495" customWidth="1"/>
    <col min="12300" max="12301" width="14.33203125" style="495" customWidth="1"/>
    <col min="12302" max="12544" width="11.44140625" style="495"/>
    <col min="12545" max="12545" width="36" style="495" customWidth="1"/>
    <col min="12546" max="12554" width="11.44140625" style="495"/>
    <col min="12555" max="12555" width="12.44140625" style="495" customWidth="1"/>
    <col min="12556" max="12557" width="14.33203125" style="495" customWidth="1"/>
    <col min="12558" max="12800" width="11.44140625" style="495"/>
    <col min="12801" max="12801" width="36" style="495" customWidth="1"/>
    <col min="12802" max="12810" width="11.44140625" style="495"/>
    <col min="12811" max="12811" width="12.44140625" style="495" customWidth="1"/>
    <col min="12812" max="12813" width="14.33203125" style="495" customWidth="1"/>
    <col min="12814" max="13056" width="11.44140625" style="495"/>
    <col min="13057" max="13057" width="36" style="495" customWidth="1"/>
    <col min="13058" max="13066" width="11.44140625" style="495"/>
    <col min="13067" max="13067" width="12.44140625" style="495" customWidth="1"/>
    <col min="13068" max="13069" width="14.33203125" style="495" customWidth="1"/>
    <col min="13070" max="13312" width="11.44140625" style="495"/>
    <col min="13313" max="13313" width="36" style="495" customWidth="1"/>
    <col min="13314" max="13322" width="11.44140625" style="495"/>
    <col min="13323" max="13323" width="12.44140625" style="495" customWidth="1"/>
    <col min="13324" max="13325" width="14.33203125" style="495" customWidth="1"/>
    <col min="13326" max="13568" width="11.44140625" style="495"/>
    <col min="13569" max="13569" width="36" style="495" customWidth="1"/>
    <col min="13570" max="13578" width="11.44140625" style="495"/>
    <col min="13579" max="13579" width="12.44140625" style="495" customWidth="1"/>
    <col min="13580" max="13581" width="14.33203125" style="495" customWidth="1"/>
    <col min="13582" max="13824" width="11.44140625" style="495"/>
    <col min="13825" max="13825" width="36" style="495" customWidth="1"/>
    <col min="13826" max="13834" width="11.44140625" style="495"/>
    <col min="13835" max="13835" width="12.44140625" style="495" customWidth="1"/>
    <col min="13836" max="13837" width="14.33203125" style="495" customWidth="1"/>
    <col min="13838" max="14080" width="11.44140625" style="495"/>
    <col min="14081" max="14081" width="36" style="495" customWidth="1"/>
    <col min="14082" max="14090" width="11.44140625" style="495"/>
    <col min="14091" max="14091" width="12.44140625" style="495" customWidth="1"/>
    <col min="14092" max="14093" width="14.33203125" style="495" customWidth="1"/>
    <col min="14094" max="14336" width="11.44140625" style="495"/>
    <col min="14337" max="14337" width="36" style="495" customWidth="1"/>
    <col min="14338" max="14346" width="11.44140625" style="495"/>
    <col min="14347" max="14347" width="12.44140625" style="495" customWidth="1"/>
    <col min="14348" max="14349" width="14.33203125" style="495" customWidth="1"/>
    <col min="14350" max="14592" width="11.44140625" style="495"/>
    <col min="14593" max="14593" width="36" style="495" customWidth="1"/>
    <col min="14594" max="14602" width="11.44140625" style="495"/>
    <col min="14603" max="14603" width="12.44140625" style="495" customWidth="1"/>
    <col min="14604" max="14605" width="14.33203125" style="495" customWidth="1"/>
    <col min="14606" max="14848" width="11.44140625" style="495"/>
    <col min="14849" max="14849" width="36" style="495" customWidth="1"/>
    <col min="14850" max="14858" width="11.44140625" style="495"/>
    <col min="14859" max="14859" width="12.44140625" style="495" customWidth="1"/>
    <col min="14860" max="14861" width="14.33203125" style="495" customWidth="1"/>
    <col min="14862" max="15104" width="11.44140625" style="495"/>
    <col min="15105" max="15105" width="36" style="495" customWidth="1"/>
    <col min="15106" max="15114" width="11.44140625" style="495"/>
    <col min="15115" max="15115" width="12.44140625" style="495" customWidth="1"/>
    <col min="15116" max="15117" width="14.33203125" style="495" customWidth="1"/>
    <col min="15118" max="15360" width="11.44140625" style="495"/>
    <col min="15361" max="15361" width="36" style="495" customWidth="1"/>
    <col min="15362" max="15370" width="11.44140625" style="495"/>
    <col min="15371" max="15371" width="12.44140625" style="495" customWidth="1"/>
    <col min="15372" max="15373" width="14.33203125" style="495" customWidth="1"/>
    <col min="15374" max="15616" width="11.44140625" style="495"/>
    <col min="15617" max="15617" width="36" style="495" customWidth="1"/>
    <col min="15618" max="15626" width="11.44140625" style="495"/>
    <col min="15627" max="15627" width="12.44140625" style="495" customWidth="1"/>
    <col min="15628" max="15629" width="14.33203125" style="495" customWidth="1"/>
    <col min="15630" max="15872" width="11.44140625" style="495"/>
    <col min="15873" max="15873" width="36" style="495" customWidth="1"/>
    <col min="15874" max="15882" width="11.44140625" style="495"/>
    <col min="15883" max="15883" width="12.44140625" style="495" customWidth="1"/>
    <col min="15884" max="15885" width="14.33203125" style="495" customWidth="1"/>
    <col min="15886" max="16128" width="11.44140625" style="495"/>
    <col min="16129" max="16129" width="36" style="495" customWidth="1"/>
    <col min="16130" max="16138" width="11.44140625" style="495"/>
    <col min="16139" max="16139" width="12.44140625" style="495" customWidth="1"/>
    <col min="16140" max="16141" width="14.33203125" style="495" customWidth="1"/>
    <col min="16142" max="16384" width="11.44140625" style="495"/>
  </cols>
  <sheetData>
    <row r="1" spans="1:13" ht="13.2">
      <c r="A1" s="1436" t="s">
        <v>5197</v>
      </c>
    </row>
    <row r="2" spans="1:13">
      <c r="A2" s="1828" t="s">
        <v>318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498"/>
      <c r="M2" s="498"/>
    </row>
    <row r="3" spans="1:13">
      <c r="A3" s="1838" t="s">
        <v>5124</v>
      </c>
      <c r="B3" s="1838"/>
      <c r="C3" s="1838"/>
      <c r="D3" s="1838"/>
      <c r="E3" s="1838"/>
      <c r="F3" s="1838"/>
      <c r="G3" s="1838"/>
      <c r="H3" s="1838"/>
      <c r="I3" s="1838"/>
      <c r="J3" s="1838"/>
      <c r="K3" s="1838"/>
      <c r="L3" s="1258"/>
      <c r="M3" s="1258"/>
    </row>
    <row r="4" spans="1:13">
      <c r="A4" s="1839"/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258"/>
      <c r="M4" s="1258"/>
    </row>
    <row r="5" spans="1:13" ht="14.25" customHeight="1">
      <c r="A5" s="1840" t="s">
        <v>3916</v>
      </c>
      <c r="B5" s="1840" t="s">
        <v>3915</v>
      </c>
      <c r="C5" s="1842" t="s">
        <v>3914</v>
      </c>
      <c r="D5" s="1842"/>
      <c r="E5" s="1842"/>
      <c r="F5" s="1842"/>
      <c r="G5" s="1842"/>
      <c r="H5" s="1842"/>
      <c r="I5" s="1842"/>
      <c r="J5" s="1842"/>
      <c r="K5" s="1842"/>
      <c r="L5" s="1840" t="s">
        <v>1535</v>
      </c>
      <c r="M5" s="530"/>
    </row>
    <row r="6" spans="1:13" ht="12.75" customHeight="1">
      <c r="A6" s="1841"/>
      <c r="B6" s="1841"/>
      <c r="C6" s="1840" t="s">
        <v>3913</v>
      </c>
      <c r="D6" s="1840" t="s">
        <v>3912</v>
      </c>
      <c r="E6" s="1840" t="s">
        <v>3911</v>
      </c>
      <c r="F6" s="1840" t="s">
        <v>3910</v>
      </c>
      <c r="G6" s="1840" t="s">
        <v>3909</v>
      </c>
      <c r="H6" s="1840" t="s">
        <v>3908</v>
      </c>
      <c r="I6" s="1840" t="s">
        <v>3907</v>
      </c>
      <c r="J6" s="1840" t="s">
        <v>3906</v>
      </c>
      <c r="K6" s="1840" t="s">
        <v>3905</v>
      </c>
      <c r="L6" s="1841"/>
      <c r="M6" s="1259"/>
    </row>
    <row r="7" spans="1:13" ht="12" customHeight="1">
      <c r="A7" s="1841"/>
      <c r="B7" s="1841"/>
      <c r="C7" s="1841"/>
      <c r="D7" s="1841"/>
      <c r="E7" s="1841"/>
      <c r="F7" s="1841"/>
      <c r="G7" s="1841"/>
      <c r="H7" s="1841"/>
      <c r="I7" s="1841"/>
      <c r="J7" s="1841"/>
      <c r="K7" s="1841"/>
      <c r="L7" s="1841"/>
      <c r="M7" s="1259"/>
    </row>
    <row r="8" spans="1:13">
      <c r="A8" s="1208" t="s">
        <v>1553</v>
      </c>
      <c r="B8" s="1260">
        <v>242005</v>
      </c>
      <c r="C8" s="1261">
        <v>902</v>
      </c>
      <c r="D8" s="1260">
        <v>31506</v>
      </c>
      <c r="E8" s="1260">
        <v>56898</v>
      </c>
      <c r="F8" s="1260">
        <v>58140</v>
      </c>
      <c r="G8" s="1260">
        <v>53625</v>
      </c>
      <c r="H8" s="1260">
        <v>31614</v>
      </c>
      <c r="I8" s="1260">
        <v>8814</v>
      </c>
      <c r="J8" s="1261">
        <v>448</v>
      </c>
      <c r="K8" s="1262">
        <v>12</v>
      </c>
      <c r="L8" s="1261">
        <v>46</v>
      </c>
      <c r="M8" s="1261"/>
    </row>
    <row r="9" spans="1:13">
      <c r="A9" s="1208" t="s">
        <v>5125</v>
      </c>
      <c r="B9" s="1263">
        <v>123402</v>
      </c>
      <c r="C9" s="1264">
        <v>463</v>
      </c>
      <c r="D9" s="1263">
        <v>16147</v>
      </c>
      <c r="E9" s="1263">
        <v>29067</v>
      </c>
      <c r="F9" s="1263">
        <v>29576</v>
      </c>
      <c r="G9" s="1263">
        <v>27292</v>
      </c>
      <c r="H9" s="1263">
        <v>16065</v>
      </c>
      <c r="I9" s="1263">
        <v>4547</v>
      </c>
      <c r="J9" s="1264">
        <v>206</v>
      </c>
      <c r="K9" s="1265">
        <v>7</v>
      </c>
      <c r="L9" s="1264">
        <v>32</v>
      </c>
      <c r="M9" s="1264"/>
    </row>
    <row r="10" spans="1:13">
      <c r="A10" s="1208" t="s">
        <v>5126</v>
      </c>
      <c r="B10" s="1263">
        <v>118585</v>
      </c>
      <c r="C10" s="1264">
        <v>439</v>
      </c>
      <c r="D10" s="1263">
        <v>15353</v>
      </c>
      <c r="E10" s="1263">
        <v>27827</v>
      </c>
      <c r="F10" s="1263">
        <v>28562</v>
      </c>
      <c r="G10" s="1263">
        <v>26329</v>
      </c>
      <c r="H10" s="1263">
        <v>15547</v>
      </c>
      <c r="I10" s="1263">
        <v>4267</v>
      </c>
      <c r="J10" s="1264">
        <v>242</v>
      </c>
      <c r="K10" s="1265">
        <v>5</v>
      </c>
      <c r="L10" s="1264">
        <v>14</v>
      </c>
      <c r="M10" s="1264"/>
    </row>
    <row r="11" spans="1:13">
      <c r="A11" s="1208" t="s">
        <v>5127</v>
      </c>
      <c r="B11" s="1266">
        <v>18</v>
      </c>
      <c r="C11" s="1266">
        <v>0</v>
      </c>
      <c r="D11" s="1266">
        <v>6</v>
      </c>
      <c r="E11" s="1266">
        <v>4</v>
      </c>
      <c r="F11" s="1266">
        <v>2</v>
      </c>
      <c r="G11" s="1266">
        <v>4</v>
      </c>
      <c r="H11" s="1266">
        <v>2</v>
      </c>
      <c r="I11" s="1266">
        <v>0</v>
      </c>
      <c r="J11" s="1266">
        <v>0</v>
      </c>
      <c r="K11" s="1267">
        <v>0</v>
      </c>
      <c r="L11" s="498">
        <v>0</v>
      </c>
      <c r="M11" s="420"/>
    </row>
    <row r="12" spans="1:13">
      <c r="A12" s="1208" t="s">
        <v>1267</v>
      </c>
      <c r="B12" s="1263">
        <v>3504</v>
      </c>
      <c r="C12" s="1264">
        <v>7</v>
      </c>
      <c r="D12" s="1264">
        <v>479</v>
      </c>
      <c r="E12" s="1264">
        <v>865</v>
      </c>
      <c r="F12" s="1264">
        <v>888</v>
      </c>
      <c r="G12" s="1264">
        <v>717</v>
      </c>
      <c r="H12" s="1264">
        <v>404</v>
      </c>
      <c r="I12" s="1264">
        <v>133</v>
      </c>
      <c r="J12" s="1264">
        <v>8</v>
      </c>
      <c r="K12" s="1265">
        <v>0</v>
      </c>
      <c r="L12" s="1264">
        <v>3</v>
      </c>
      <c r="M12" s="1268"/>
    </row>
    <row r="13" spans="1:13">
      <c r="A13" s="495" t="s">
        <v>5125</v>
      </c>
      <c r="B13" s="597">
        <v>1799</v>
      </c>
      <c r="C13" s="1268">
        <v>4</v>
      </c>
      <c r="D13" s="1268">
        <v>253</v>
      </c>
      <c r="E13" s="1268">
        <v>460</v>
      </c>
      <c r="F13" s="1268">
        <v>455</v>
      </c>
      <c r="G13" s="1268">
        <v>340</v>
      </c>
      <c r="H13" s="1268">
        <v>206</v>
      </c>
      <c r="I13" s="1268">
        <v>71</v>
      </c>
      <c r="J13" s="1268">
        <v>7</v>
      </c>
      <c r="K13" s="1269">
        <v>0</v>
      </c>
      <c r="L13" s="1268">
        <v>3</v>
      </c>
      <c r="M13" s="1268"/>
    </row>
    <row r="14" spans="1:13">
      <c r="A14" s="495" t="s">
        <v>5126</v>
      </c>
      <c r="B14" s="501">
        <v>1705</v>
      </c>
      <c r="C14" s="501">
        <v>3</v>
      </c>
      <c r="D14" s="501">
        <v>226</v>
      </c>
      <c r="E14" s="501">
        <v>405</v>
      </c>
      <c r="F14" s="501">
        <v>433</v>
      </c>
      <c r="G14" s="501">
        <v>377</v>
      </c>
      <c r="H14" s="501">
        <v>198</v>
      </c>
      <c r="I14" s="501">
        <v>62</v>
      </c>
      <c r="J14" s="501">
        <v>1</v>
      </c>
      <c r="K14" s="1270">
        <v>0</v>
      </c>
      <c r="L14" s="420">
        <v>0</v>
      </c>
      <c r="M14" s="420"/>
    </row>
    <row r="15" spans="1:13">
      <c r="A15" s="495" t="s">
        <v>5127</v>
      </c>
      <c r="B15" s="597">
        <v>0</v>
      </c>
      <c r="C15" s="1268">
        <v>0</v>
      </c>
      <c r="D15" s="1427">
        <v>0</v>
      </c>
      <c r="E15" s="597">
        <v>0</v>
      </c>
      <c r="F15" s="597">
        <v>0</v>
      </c>
      <c r="G15" s="597">
        <v>0</v>
      </c>
      <c r="H15" s="1268">
        <v>0</v>
      </c>
      <c r="I15" s="1268">
        <v>0</v>
      </c>
      <c r="J15" s="1268">
        <v>0</v>
      </c>
      <c r="K15" s="1269">
        <v>0</v>
      </c>
      <c r="L15" s="1268">
        <v>0</v>
      </c>
      <c r="M15" s="1268"/>
    </row>
    <row r="16" spans="1:13">
      <c r="A16" s="1208" t="s">
        <v>1260</v>
      </c>
      <c r="B16" s="1263">
        <v>5766</v>
      </c>
      <c r="C16" s="1264">
        <v>36</v>
      </c>
      <c r="D16" s="1264">
        <v>748</v>
      </c>
      <c r="E16" s="1264">
        <v>1394</v>
      </c>
      <c r="F16" s="1264">
        <v>1511</v>
      </c>
      <c r="G16" s="1264">
        <v>1272</v>
      </c>
      <c r="H16" s="1264">
        <v>644</v>
      </c>
      <c r="I16" s="1264">
        <v>139</v>
      </c>
      <c r="J16" s="1264">
        <v>11</v>
      </c>
      <c r="K16" s="1265">
        <v>0</v>
      </c>
      <c r="L16" s="1264">
        <v>11</v>
      </c>
      <c r="M16" s="1268"/>
    </row>
    <row r="17" spans="1:13">
      <c r="A17" s="495" t="s">
        <v>5125</v>
      </c>
      <c r="B17" s="501">
        <v>2879</v>
      </c>
      <c r="C17" s="501">
        <v>21</v>
      </c>
      <c r="D17" s="501">
        <v>377</v>
      </c>
      <c r="E17" s="501">
        <v>698</v>
      </c>
      <c r="F17" s="501">
        <v>767</v>
      </c>
      <c r="G17" s="501">
        <v>604</v>
      </c>
      <c r="H17" s="501">
        <v>329</v>
      </c>
      <c r="I17" s="501">
        <v>70</v>
      </c>
      <c r="J17" s="501">
        <v>5</v>
      </c>
      <c r="K17" s="1270">
        <v>0</v>
      </c>
      <c r="L17" s="420">
        <v>8</v>
      </c>
      <c r="M17" s="420"/>
    </row>
    <row r="18" spans="1:13">
      <c r="A18" s="495" t="s">
        <v>5126</v>
      </c>
      <c r="B18" s="597">
        <v>2886</v>
      </c>
      <c r="C18" s="1268">
        <v>15</v>
      </c>
      <c r="D18" s="597">
        <v>371</v>
      </c>
      <c r="E18" s="597">
        <v>696</v>
      </c>
      <c r="F18" s="597">
        <v>743</v>
      </c>
      <c r="G18" s="597">
        <v>668</v>
      </c>
      <c r="H18" s="597">
        <v>315</v>
      </c>
      <c r="I18" s="1268">
        <v>69</v>
      </c>
      <c r="J18" s="1268">
        <v>6</v>
      </c>
      <c r="K18" s="1269">
        <v>0</v>
      </c>
      <c r="L18" s="1268">
        <v>3</v>
      </c>
      <c r="M18" s="1268"/>
    </row>
    <row r="19" spans="1:13">
      <c r="A19" s="495" t="s">
        <v>5127</v>
      </c>
      <c r="B19" s="597">
        <v>1</v>
      </c>
      <c r="C19" s="1268">
        <v>0</v>
      </c>
      <c r="D19" s="1268">
        <v>0</v>
      </c>
      <c r="E19" s="597">
        <v>0</v>
      </c>
      <c r="F19" s="597">
        <v>1</v>
      </c>
      <c r="G19" s="1268">
        <v>0</v>
      </c>
      <c r="H19" s="1268">
        <v>0</v>
      </c>
      <c r="I19" s="1268">
        <v>0</v>
      </c>
      <c r="J19" s="1268">
        <v>0</v>
      </c>
      <c r="K19" s="1269">
        <v>0</v>
      </c>
      <c r="L19" s="1268">
        <v>0</v>
      </c>
      <c r="M19" s="1268"/>
    </row>
    <row r="20" spans="1:13">
      <c r="A20" s="1208" t="s">
        <v>1251</v>
      </c>
      <c r="B20" s="1266">
        <v>9841</v>
      </c>
      <c r="C20" s="1266">
        <v>34</v>
      </c>
      <c r="D20" s="1266">
        <v>1393</v>
      </c>
      <c r="E20" s="1266">
        <v>2560</v>
      </c>
      <c r="F20" s="1266">
        <v>2528</v>
      </c>
      <c r="G20" s="1266">
        <v>2005</v>
      </c>
      <c r="H20" s="1266">
        <v>1059</v>
      </c>
      <c r="I20" s="1266">
        <v>243</v>
      </c>
      <c r="J20" s="1266">
        <v>17</v>
      </c>
      <c r="K20" s="1267">
        <v>0</v>
      </c>
      <c r="L20" s="498">
        <v>2</v>
      </c>
      <c r="M20" s="420"/>
    </row>
    <row r="21" spans="1:13">
      <c r="A21" s="495" t="s">
        <v>5125</v>
      </c>
      <c r="B21" s="597">
        <v>4973</v>
      </c>
      <c r="C21" s="1268">
        <v>20</v>
      </c>
      <c r="D21" s="1268">
        <v>726</v>
      </c>
      <c r="E21" s="597">
        <v>1297</v>
      </c>
      <c r="F21" s="597">
        <v>1261</v>
      </c>
      <c r="G21" s="1268">
        <v>1007</v>
      </c>
      <c r="H21" s="1268">
        <v>531</v>
      </c>
      <c r="I21" s="1268">
        <v>121</v>
      </c>
      <c r="J21" s="1268">
        <v>8</v>
      </c>
      <c r="K21" s="1269">
        <v>0</v>
      </c>
      <c r="L21" s="1268">
        <v>2</v>
      </c>
      <c r="M21" s="1268"/>
    </row>
    <row r="22" spans="1:13">
      <c r="A22" s="495" t="s">
        <v>5126</v>
      </c>
      <c r="B22" s="597">
        <v>4865</v>
      </c>
      <c r="C22" s="1268">
        <v>14</v>
      </c>
      <c r="D22" s="1268">
        <v>666</v>
      </c>
      <c r="E22" s="1268">
        <v>1262</v>
      </c>
      <c r="F22" s="1268">
        <v>1267</v>
      </c>
      <c r="G22" s="1268">
        <v>997</v>
      </c>
      <c r="H22" s="1268">
        <v>528</v>
      </c>
      <c r="I22" s="1268">
        <v>122</v>
      </c>
      <c r="J22" s="1268">
        <v>9</v>
      </c>
      <c r="K22" s="1269">
        <v>0</v>
      </c>
      <c r="L22" s="1268">
        <v>0</v>
      </c>
      <c r="M22" s="1268"/>
    </row>
    <row r="23" spans="1:13">
      <c r="A23" s="495" t="s">
        <v>5127</v>
      </c>
      <c r="B23" s="597">
        <v>3</v>
      </c>
      <c r="C23" s="1268">
        <v>0</v>
      </c>
      <c r="D23" s="1268">
        <v>1</v>
      </c>
      <c r="E23" s="1268">
        <v>1</v>
      </c>
      <c r="F23" s="1268">
        <v>0</v>
      </c>
      <c r="G23" s="1268">
        <v>1</v>
      </c>
      <c r="H23" s="1268">
        <v>0</v>
      </c>
      <c r="I23" s="1268">
        <v>0</v>
      </c>
      <c r="J23" s="1268">
        <v>0</v>
      </c>
      <c r="K23" s="1269">
        <v>0</v>
      </c>
      <c r="L23" s="1268">
        <v>0</v>
      </c>
      <c r="M23" s="1268"/>
    </row>
    <row r="24" spans="1:13">
      <c r="A24" s="1208" t="s">
        <v>1239</v>
      </c>
      <c r="B24" s="1263">
        <v>4849</v>
      </c>
      <c r="C24" s="1264">
        <v>26</v>
      </c>
      <c r="D24" s="1263">
        <v>861</v>
      </c>
      <c r="E24" s="1263">
        <v>1238</v>
      </c>
      <c r="F24" s="1263">
        <v>1152</v>
      </c>
      <c r="G24" s="1263">
        <v>890</v>
      </c>
      <c r="H24" s="1263">
        <v>509</v>
      </c>
      <c r="I24" s="1264">
        <v>162</v>
      </c>
      <c r="J24" s="1264">
        <v>8</v>
      </c>
      <c r="K24" s="1265">
        <v>1</v>
      </c>
      <c r="L24" s="1264">
        <v>2</v>
      </c>
      <c r="M24" s="1268"/>
    </row>
    <row r="25" spans="1:13">
      <c r="A25" s="495" t="s">
        <v>5125</v>
      </c>
      <c r="B25" s="597">
        <v>2514</v>
      </c>
      <c r="C25" s="1268">
        <v>17</v>
      </c>
      <c r="D25" s="1268">
        <v>445</v>
      </c>
      <c r="E25" s="597">
        <v>611</v>
      </c>
      <c r="F25" s="597">
        <v>600</v>
      </c>
      <c r="G25" s="597">
        <v>480</v>
      </c>
      <c r="H25" s="1268">
        <v>264</v>
      </c>
      <c r="I25" s="1268">
        <v>91</v>
      </c>
      <c r="J25" s="1268">
        <v>3</v>
      </c>
      <c r="K25" s="1269">
        <v>1</v>
      </c>
      <c r="L25" s="1268">
        <v>2</v>
      </c>
      <c r="M25" s="1268"/>
    </row>
    <row r="26" spans="1:13">
      <c r="A26" s="495" t="s">
        <v>5126</v>
      </c>
      <c r="B26" s="597">
        <v>2335</v>
      </c>
      <c r="C26" s="1268">
        <v>9</v>
      </c>
      <c r="D26" s="1268">
        <v>416</v>
      </c>
      <c r="E26" s="597">
        <v>627</v>
      </c>
      <c r="F26" s="597">
        <v>552</v>
      </c>
      <c r="G26" s="597">
        <v>410</v>
      </c>
      <c r="H26" s="1268">
        <v>245</v>
      </c>
      <c r="I26" s="1268">
        <v>71</v>
      </c>
      <c r="J26" s="1268">
        <v>5</v>
      </c>
      <c r="K26" s="1269">
        <v>0</v>
      </c>
      <c r="L26" s="1268">
        <v>0</v>
      </c>
      <c r="M26" s="1268"/>
    </row>
    <row r="27" spans="1:13">
      <c r="A27" s="495" t="s">
        <v>5127</v>
      </c>
      <c r="B27" s="501">
        <v>0</v>
      </c>
      <c r="C27" s="501">
        <v>0</v>
      </c>
      <c r="D27" s="501">
        <v>0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1270">
        <v>0</v>
      </c>
      <c r="L27" s="420">
        <v>0</v>
      </c>
      <c r="M27" s="420"/>
    </row>
    <row r="28" spans="1:13">
      <c r="A28" s="1208" t="s">
        <v>1226</v>
      </c>
      <c r="B28" s="1263">
        <v>11343</v>
      </c>
      <c r="C28" s="1264">
        <v>55</v>
      </c>
      <c r="D28" s="1263">
        <v>1786</v>
      </c>
      <c r="E28" s="1263">
        <v>2909</v>
      </c>
      <c r="F28" s="1263">
        <v>2724</v>
      </c>
      <c r="G28" s="1263">
        <v>2177</v>
      </c>
      <c r="H28" s="1263">
        <v>1296</v>
      </c>
      <c r="I28" s="1264">
        <v>375</v>
      </c>
      <c r="J28" s="1264">
        <v>20</v>
      </c>
      <c r="K28" s="1265">
        <v>0</v>
      </c>
      <c r="L28" s="1264">
        <v>1</v>
      </c>
      <c r="M28" s="1268"/>
    </row>
    <row r="29" spans="1:13">
      <c r="A29" s="495" t="s">
        <v>5125</v>
      </c>
      <c r="B29" s="597">
        <v>5826</v>
      </c>
      <c r="C29" s="1268">
        <v>28</v>
      </c>
      <c r="D29" s="597">
        <v>896</v>
      </c>
      <c r="E29" s="597">
        <v>1524</v>
      </c>
      <c r="F29" s="597">
        <v>1390</v>
      </c>
      <c r="G29" s="597">
        <v>1099</v>
      </c>
      <c r="H29" s="597">
        <v>678</v>
      </c>
      <c r="I29" s="1268">
        <v>200</v>
      </c>
      <c r="J29" s="1268">
        <v>10</v>
      </c>
      <c r="K29" s="1269">
        <v>0</v>
      </c>
      <c r="L29" s="1268">
        <v>1</v>
      </c>
      <c r="M29" s="1268"/>
    </row>
    <row r="30" spans="1:13">
      <c r="A30" s="495" t="s">
        <v>5126</v>
      </c>
      <c r="B30" s="501">
        <v>5517</v>
      </c>
      <c r="C30" s="501">
        <v>27</v>
      </c>
      <c r="D30" s="501">
        <v>890</v>
      </c>
      <c r="E30" s="501">
        <v>1385</v>
      </c>
      <c r="F30" s="501">
        <v>1334</v>
      </c>
      <c r="G30" s="501">
        <v>1078</v>
      </c>
      <c r="H30" s="501">
        <v>618</v>
      </c>
      <c r="I30" s="501">
        <v>175</v>
      </c>
      <c r="J30" s="501">
        <v>10</v>
      </c>
      <c r="K30" s="1270">
        <v>0</v>
      </c>
      <c r="L30" s="420">
        <v>0</v>
      </c>
      <c r="M30" s="420"/>
    </row>
    <row r="31" spans="1:13">
      <c r="A31" s="495" t="s">
        <v>5127</v>
      </c>
      <c r="B31" s="597">
        <v>0</v>
      </c>
      <c r="C31" s="1268">
        <v>0</v>
      </c>
      <c r="D31" s="597">
        <v>0</v>
      </c>
      <c r="E31" s="597">
        <v>0</v>
      </c>
      <c r="F31" s="597">
        <v>0</v>
      </c>
      <c r="G31" s="597">
        <v>0</v>
      </c>
      <c r="H31" s="597">
        <v>0</v>
      </c>
      <c r="I31" s="597">
        <v>0</v>
      </c>
      <c r="J31" s="1268">
        <v>0</v>
      </c>
      <c r="K31" s="1269">
        <v>0</v>
      </c>
      <c r="L31" s="1268">
        <v>0</v>
      </c>
      <c r="M31" s="1268"/>
    </row>
    <row r="32" spans="1:13">
      <c r="A32" s="1208" t="s">
        <v>1208</v>
      </c>
      <c r="B32" s="1263">
        <v>23127</v>
      </c>
      <c r="C32" s="1264">
        <v>86</v>
      </c>
      <c r="D32" s="1263">
        <v>3036</v>
      </c>
      <c r="E32" s="1263">
        <v>5476</v>
      </c>
      <c r="F32" s="1263">
        <v>5766</v>
      </c>
      <c r="G32" s="1263">
        <v>5059</v>
      </c>
      <c r="H32" s="1263">
        <v>2930</v>
      </c>
      <c r="I32" s="1263">
        <v>732</v>
      </c>
      <c r="J32" s="1264">
        <v>38</v>
      </c>
      <c r="K32" s="1265">
        <v>2</v>
      </c>
      <c r="L32" s="1264">
        <v>2</v>
      </c>
      <c r="M32" s="1268"/>
    </row>
    <row r="33" spans="1:13">
      <c r="A33" s="495" t="s">
        <v>5125</v>
      </c>
      <c r="B33" s="501">
        <v>11709</v>
      </c>
      <c r="C33" s="501">
        <v>42</v>
      </c>
      <c r="D33" s="501">
        <v>1545</v>
      </c>
      <c r="E33" s="501">
        <v>2807</v>
      </c>
      <c r="F33" s="501">
        <v>2882</v>
      </c>
      <c r="G33" s="501">
        <v>2604</v>
      </c>
      <c r="H33" s="501">
        <v>1427</v>
      </c>
      <c r="I33" s="501">
        <v>380</v>
      </c>
      <c r="J33" s="501">
        <v>20</v>
      </c>
      <c r="K33" s="1270">
        <v>0</v>
      </c>
      <c r="L33" s="420">
        <v>2</v>
      </c>
      <c r="M33" s="420"/>
    </row>
    <row r="34" spans="1:13">
      <c r="A34" s="495" t="s">
        <v>5126</v>
      </c>
      <c r="B34" s="597">
        <v>11416</v>
      </c>
      <c r="C34" s="1268">
        <v>44</v>
      </c>
      <c r="D34" s="597">
        <v>1489</v>
      </c>
      <c r="E34" s="597">
        <v>2669</v>
      </c>
      <c r="F34" s="597">
        <v>2884</v>
      </c>
      <c r="G34" s="597">
        <v>2455</v>
      </c>
      <c r="H34" s="597">
        <v>1503</v>
      </c>
      <c r="I34" s="1268">
        <v>352</v>
      </c>
      <c r="J34" s="1268">
        <v>18</v>
      </c>
      <c r="K34" s="1269">
        <v>2</v>
      </c>
      <c r="L34" s="1268">
        <v>0</v>
      </c>
      <c r="M34" s="1268"/>
    </row>
    <row r="35" spans="1:13">
      <c r="A35" s="495" t="s">
        <v>5127</v>
      </c>
      <c r="B35" s="597">
        <v>2</v>
      </c>
      <c r="C35" s="1268">
        <v>0</v>
      </c>
      <c r="D35" s="1268">
        <v>2</v>
      </c>
      <c r="E35" s="597">
        <v>0</v>
      </c>
      <c r="F35" s="597">
        <v>0</v>
      </c>
      <c r="G35" s="597">
        <v>0</v>
      </c>
      <c r="H35" s="1268">
        <v>0</v>
      </c>
      <c r="I35" s="1268">
        <v>0</v>
      </c>
      <c r="J35" s="1268">
        <v>0</v>
      </c>
      <c r="K35" s="1269">
        <v>0</v>
      </c>
      <c r="L35" s="1268">
        <v>0</v>
      </c>
      <c r="M35" s="1268"/>
    </row>
    <row r="36" spans="1:13">
      <c r="A36" s="1208" t="s">
        <v>1162</v>
      </c>
      <c r="B36" s="1266">
        <v>99081</v>
      </c>
      <c r="C36" s="1266">
        <v>337</v>
      </c>
      <c r="D36" s="1266">
        <v>11182</v>
      </c>
      <c r="E36" s="1266">
        <v>22035</v>
      </c>
      <c r="F36" s="1266">
        <v>23416</v>
      </c>
      <c r="G36" s="1266">
        <v>23841</v>
      </c>
      <c r="H36" s="1266">
        <v>14187</v>
      </c>
      <c r="I36" s="1266">
        <v>3881</v>
      </c>
      <c r="J36" s="1266">
        <v>179</v>
      </c>
      <c r="K36" s="1267">
        <v>6</v>
      </c>
      <c r="L36" s="498">
        <v>17</v>
      </c>
      <c r="M36" s="420"/>
    </row>
    <row r="37" spans="1:13">
      <c r="A37" s="495" t="s">
        <v>5125</v>
      </c>
      <c r="B37" s="597">
        <v>50784</v>
      </c>
      <c r="C37" s="1268">
        <v>167</v>
      </c>
      <c r="D37" s="597">
        <v>5729</v>
      </c>
      <c r="E37" s="597">
        <v>11221</v>
      </c>
      <c r="F37" s="597">
        <v>12053</v>
      </c>
      <c r="G37" s="597">
        <v>12269</v>
      </c>
      <c r="H37" s="597">
        <v>7274</v>
      </c>
      <c r="I37" s="1268">
        <v>1970</v>
      </c>
      <c r="J37" s="1268">
        <v>88</v>
      </c>
      <c r="K37" s="1269">
        <v>5</v>
      </c>
      <c r="L37" s="1268">
        <v>8</v>
      </c>
      <c r="M37" s="1268"/>
    </row>
    <row r="38" spans="1:13">
      <c r="A38" s="495" t="s">
        <v>5126</v>
      </c>
      <c r="B38" s="597">
        <v>48288</v>
      </c>
      <c r="C38" s="1268">
        <v>170</v>
      </c>
      <c r="D38" s="597">
        <v>5451</v>
      </c>
      <c r="E38" s="597">
        <v>10811</v>
      </c>
      <c r="F38" s="597">
        <v>11362</v>
      </c>
      <c r="G38" s="597">
        <v>11569</v>
      </c>
      <c r="H38" s="1268">
        <v>6913</v>
      </c>
      <c r="I38" s="1268">
        <v>1911</v>
      </c>
      <c r="J38" s="1268">
        <v>91</v>
      </c>
      <c r="K38" s="1269">
        <v>1</v>
      </c>
      <c r="L38" s="1268">
        <v>9</v>
      </c>
      <c r="M38" s="1268"/>
    </row>
    <row r="39" spans="1:13">
      <c r="A39" s="495" t="s">
        <v>5127</v>
      </c>
      <c r="B39" s="597">
        <v>9</v>
      </c>
      <c r="C39" s="1268">
        <v>0</v>
      </c>
      <c r="D39" s="597">
        <v>2</v>
      </c>
      <c r="E39" s="597">
        <v>3</v>
      </c>
      <c r="F39" s="597">
        <v>1</v>
      </c>
      <c r="G39" s="597">
        <v>3</v>
      </c>
      <c r="H39" s="1268">
        <v>0</v>
      </c>
      <c r="I39" s="1268">
        <v>0</v>
      </c>
      <c r="J39" s="1268">
        <v>0</v>
      </c>
      <c r="K39" s="1269">
        <v>0</v>
      </c>
      <c r="L39" s="1268">
        <v>0</v>
      </c>
      <c r="M39" s="1268"/>
    </row>
    <row r="40" spans="1:13">
      <c r="A40" s="1208" t="s">
        <v>1103</v>
      </c>
      <c r="B40" s="1263">
        <v>12113</v>
      </c>
      <c r="C40" s="1264">
        <v>45</v>
      </c>
      <c r="D40" s="1263">
        <v>1709</v>
      </c>
      <c r="E40" s="1263">
        <v>3005</v>
      </c>
      <c r="F40" s="1263">
        <v>2974</v>
      </c>
      <c r="G40" s="1263">
        <v>2507</v>
      </c>
      <c r="H40" s="1263">
        <v>1437</v>
      </c>
      <c r="I40" s="1263">
        <v>415</v>
      </c>
      <c r="J40" s="1264">
        <v>21</v>
      </c>
      <c r="K40" s="1265">
        <v>0</v>
      </c>
      <c r="L40" s="1264">
        <v>0</v>
      </c>
      <c r="M40" s="1268"/>
    </row>
    <row r="41" spans="1:13">
      <c r="A41" s="495" t="s">
        <v>5125</v>
      </c>
      <c r="B41" s="597">
        <v>6095</v>
      </c>
      <c r="C41" s="1268">
        <v>22</v>
      </c>
      <c r="D41" s="597">
        <v>884</v>
      </c>
      <c r="E41" s="597">
        <v>1520</v>
      </c>
      <c r="F41" s="597">
        <v>1461</v>
      </c>
      <c r="G41" s="597">
        <v>1254</v>
      </c>
      <c r="H41" s="597">
        <v>721</v>
      </c>
      <c r="I41" s="1268">
        <v>227</v>
      </c>
      <c r="J41" s="1268">
        <v>6</v>
      </c>
      <c r="K41" s="1269">
        <v>0</v>
      </c>
      <c r="L41" s="1268">
        <v>0</v>
      </c>
      <c r="M41" s="1268"/>
    </row>
    <row r="42" spans="1:13">
      <c r="A42" s="495" t="s">
        <v>5126</v>
      </c>
      <c r="B42" s="597">
        <v>6018</v>
      </c>
      <c r="C42" s="1268">
        <v>23</v>
      </c>
      <c r="D42" s="597">
        <v>825</v>
      </c>
      <c r="E42" s="597">
        <v>1485</v>
      </c>
      <c r="F42" s="597">
        <v>1513</v>
      </c>
      <c r="G42" s="597">
        <v>1253</v>
      </c>
      <c r="H42" s="597">
        <v>716</v>
      </c>
      <c r="I42" s="1268">
        <v>188</v>
      </c>
      <c r="J42" s="1268">
        <v>15</v>
      </c>
      <c r="K42" s="1269">
        <v>0</v>
      </c>
      <c r="L42" s="1268">
        <v>0</v>
      </c>
      <c r="M42" s="1268"/>
    </row>
    <row r="43" spans="1:13">
      <c r="A43" s="495" t="s">
        <v>5127</v>
      </c>
      <c r="B43" s="501">
        <v>0</v>
      </c>
      <c r="C43" s="501">
        <v>0</v>
      </c>
      <c r="D43" s="501">
        <v>0</v>
      </c>
      <c r="E43" s="501">
        <v>0</v>
      </c>
      <c r="F43" s="501">
        <v>0</v>
      </c>
      <c r="G43" s="501">
        <v>0</v>
      </c>
      <c r="H43" s="501">
        <v>0</v>
      </c>
      <c r="I43" s="501">
        <v>0</v>
      </c>
      <c r="J43" s="501">
        <v>0</v>
      </c>
      <c r="K43" s="1270">
        <v>0</v>
      </c>
      <c r="L43" s="420">
        <v>0</v>
      </c>
      <c r="M43" s="420"/>
    </row>
    <row r="44" spans="1:13">
      <c r="A44" s="1208" t="s">
        <v>1066</v>
      </c>
      <c r="B44" s="1263">
        <v>13714</v>
      </c>
      <c r="C44" s="1264">
        <v>58</v>
      </c>
      <c r="D44" s="1263">
        <v>1968</v>
      </c>
      <c r="E44" s="1263">
        <v>3259</v>
      </c>
      <c r="F44" s="1263">
        <v>3340</v>
      </c>
      <c r="G44" s="1263">
        <v>2792</v>
      </c>
      <c r="H44" s="1264">
        <v>1758</v>
      </c>
      <c r="I44" s="1264">
        <v>519</v>
      </c>
      <c r="J44" s="1264">
        <v>20</v>
      </c>
      <c r="K44" s="1265">
        <v>0</v>
      </c>
      <c r="L44" s="1264">
        <v>0</v>
      </c>
      <c r="M44" s="1268"/>
    </row>
    <row r="45" spans="1:13">
      <c r="A45" s="495" t="s">
        <v>5125</v>
      </c>
      <c r="B45" s="597">
        <v>6997</v>
      </c>
      <c r="C45" s="1268">
        <v>29</v>
      </c>
      <c r="D45" s="597">
        <v>1054</v>
      </c>
      <c r="E45" s="597">
        <v>1643</v>
      </c>
      <c r="F45" s="597">
        <v>1659</v>
      </c>
      <c r="G45" s="597">
        <v>1431</v>
      </c>
      <c r="H45" s="1268">
        <v>893</v>
      </c>
      <c r="I45" s="1268">
        <v>280</v>
      </c>
      <c r="J45" s="1268">
        <v>8</v>
      </c>
      <c r="K45" s="1269">
        <v>0</v>
      </c>
      <c r="L45" s="1268">
        <v>0</v>
      </c>
      <c r="M45" s="1268"/>
    </row>
    <row r="46" spans="1:13">
      <c r="A46" s="495" t="s">
        <v>5126</v>
      </c>
      <c r="B46" s="501">
        <v>6716</v>
      </c>
      <c r="C46" s="501">
        <v>29</v>
      </c>
      <c r="D46" s="501">
        <v>914</v>
      </c>
      <c r="E46" s="501">
        <v>1616</v>
      </c>
      <c r="F46" s="501">
        <v>1681</v>
      </c>
      <c r="G46" s="501">
        <v>1361</v>
      </c>
      <c r="H46" s="501">
        <v>864</v>
      </c>
      <c r="I46" s="501">
        <v>239</v>
      </c>
      <c r="J46" s="501">
        <v>12</v>
      </c>
      <c r="K46" s="1270">
        <v>0</v>
      </c>
      <c r="L46" s="420">
        <v>0</v>
      </c>
      <c r="M46" s="420"/>
    </row>
    <row r="47" spans="1:13">
      <c r="A47" s="495" t="s">
        <v>5127</v>
      </c>
      <c r="B47" s="597">
        <v>1</v>
      </c>
      <c r="C47" s="1268">
        <v>0</v>
      </c>
      <c r="D47" s="1268">
        <v>0</v>
      </c>
      <c r="E47" s="597">
        <v>0</v>
      </c>
      <c r="F47" s="597">
        <v>0</v>
      </c>
      <c r="G47" s="1268">
        <v>0</v>
      </c>
      <c r="H47" s="1268">
        <v>1</v>
      </c>
      <c r="I47" s="1268">
        <v>0</v>
      </c>
      <c r="J47" s="1268">
        <v>0</v>
      </c>
      <c r="K47" s="1269">
        <v>0</v>
      </c>
      <c r="L47" s="1268">
        <v>0</v>
      </c>
      <c r="M47" s="1268"/>
    </row>
    <row r="48" spans="1:13">
      <c r="A48" s="1208" t="s">
        <v>1032</v>
      </c>
      <c r="B48" s="1263">
        <v>26304</v>
      </c>
      <c r="C48" s="1264">
        <v>89</v>
      </c>
      <c r="D48" s="1264">
        <v>3492</v>
      </c>
      <c r="E48" s="1264">
        <v>6166</v>
      </c>
      <c r="F48" s="1264">
        <v>6364</v>
      </c>
      <c r="G48" s="1264">
        <v>5779</v>
      </c>
      <c r="H48" s="1264">
        <v>3336</v>
      </c>
      <c r="I48" s="1264">
        <v>1014</v>
      </c>
      <c r="J48" s="1264">
        <v>58</v>
      </c>
      <c r="K48" s="1265">
        <v>1</v>
      </c>
      <c r="L48" s="1264">
        <v>5</v>
      </c>
      <c r="M48" s="1268"/>
    </row>
    <row r="49" spans="1:13">
      <c r="A49" s="495" t="s">
        <v>5125</v>
      </c>
      <c r="B49" s="501">
        <v>13369</v>
      </c>
      <c r="C49" s="501">
        <v>48</v>
      </c>
      <c r="D49" s="501">
        <v>1793</v>
      </c>
      <c r="E49" s="501">
        <v>3160</v>
      </c>
      <c r="F49" s="501">
        <v>3262</v>
      </c>
      <c r="G49" s="501">
        <v>2912</v>
      </c>
      <c r="H49" s="501">
        <v>1663</v>
      </c>
      <c r="I49" s="501">
        <v>499</v>
      </c>
      <c r="J49" s="501">
        <v>28</v>
      </c>
      <c r="K49" s="1270">
        <v>0</v>
      </c>
      <c r="L49" s="420">
        <v>4</v>
      </c>
      <c r="M49" s="420"/>
    </row>
    <row r="50" spans="1:13">
      <c r="A50" s="495" t="s">
        <v>5126</v>
      </c>
      <c r="B50" s="597">
        <v>12933</v>
      </c>
      <c r="C50" s="1268">
        <v>41</v>
      </c>
      <c r="D50" s="597">
        <v>1698</v>
      </c>
      <c r="E50" s="597">
        <v>3006</v>
      </c>
      <c r="F50" s="597">
        <v>3102</v>
      </c>
      <c r="G50" s="597">
        <v>2867</v>
      </c>
      <c r="H50" s="597">
        <v>1672</v>
      </c>
      <c r="I50" s="1268">
        <v>515</v>
      </c>
      <c r="J50" s="1268">
        <v>30</v>
      </c>
      <c r="K50" s="1269">
        <v>1</v>
      </c>
      <c r="L50" s="1268">
        <v>1</v>
      </c>
      <c r="M50" s="1268"/>
    </row>
    <row r="51" spans="1:13">
      <c r="A51" s="495" t="s">
        <v>5127</v>
      </c>
      <c r="B51" s="597">
        <v>2</v>
      </c>
      <c r="C51" s="1268">
        <v>0</v>
      </c>
      <c r="D51" s="597">
        <v>1</v>
      </c>
      <c r="E51" s="597">
        <v>0</v>
      </c>
      <c r="F51" s="597">
        <v>0</v>
      </c>
      <c r="G51" s="597">
        <v>0</v>
      </c>
      <c r="H51" s="1268">
        <v>1</v>
      </c>
      <c r="I51" s="1268">
        <v>0</v>
      </c>
      <c r="J51" s="1268">
        <v>0</v>
      </c>
      <c r="K51" s="1269">
        <v>0</v>
      </c>
      <c r="L51" s="1268">
        <v>0</v>
      </c>
      <c r="M51" s="1268"/>
    </row>
    <row r="52" spans="1:13">
      <c r="A52" s="1208" t="s">
        <v>973</v>
      </c>
      <c r="B52" s="1266">
        <v>12877</v>
      </c>
      <c r="C52" s="1266">
        <v>54</v>
      </c>
      <c r="D52" s="1266">
        <v>2009</v>
      </c>
      <c r="E52" s="1266">
        <v>3220</v>
      </c>
      <c r="F52" s="1266">
        <v>2918</v>
      </c>
      <c r="G52" s="1266">
        <v>2535</v>
      </c>
      <c r="H52" s="1266">
        <v>1605</v>
      </c>
      <c r="I52" s="1266">
        <v>498</v>
      </c>
      <c r="J52" s="1266">
        <v>36</v>
      </c>
      <c r="K52" s="1267">
        <v>0</v>
      </c>
      <c r="L52" s="498">
        <v>2</v>
      </c>
      <c r="M52" s="420"/>
    </row>
    <row r="53" spans="1:13">
      <c r="A53" s="495" t="s">
        <v>5125</v>
      </c>
      <c r="B53" s="597">
        <v>6618</v>
      </c>
      <c r="C53" s="1268">
        <v>24</v>
      </c>
      <c r="D53" s="1268">
        <v>1015</v>
      </c>
      <c r="E53" s="1268">
        <v>1691</v>
      </c>
      <c r="F53" s="1268">
        <v>1514</v>
      </c>
      <c r="G53" s="1268">
        <v>1278</v>
      </c>
      <c r="H53" s="1268">
        <v>818</v>
      </c>
      <c r="I53" s="1268">
        <v>265</v>
      </c>
      <c r="J53" s="1268">
        <v>12</v>
      </c>
      <c r="K53" s="1269">
        <v>0</v>
      </c>
      <c r="L53" s="1268">
        <v>1</v>
      </c>
      <c r="M53" s="1268"/>
    </row>
    <row r="54" spans="1:13">
      <c r="A54" s="495" t="s">
        <v>5126</v>
      </c>
      <c r="B54" s="1268">
        <v>6259</v>
      </c>
      <c r="C54" s="1268">
        <v>30</v>
      </c>
      <c r="D54" s="1268">
        <v>994</v>
      </c>
      <c r="E54" s="1268">
        <v>1529</v>
      </c>
      <c r="F54" s="1268">
        <v>1404</v>
      </c>
      <c r="G54" s="1268">
        <v>1257</v>
      </c>
      <c r="H54" s="1268">
        <v>787</v>
      </c>
      <c r="I54" s="1268">
        <v>233</v>
      </c>
      <c r="J54" s="1268">
        <v>24</v>
      </c>
      <c r="K54" s="1269">
        <v>0</v>
      </c>
      <c r="L54" s="1268">
        <v>1</v>
      </c>
      <c r="M54" s="1268"/>
    </row>
    <row r="55" spans="1:13">
      <c r="A55" s="495" t="s">
        <v>5127</v>
      </c>
      <c r="B55" s="1268">
        <v>0</v>
      </c>
      <c r="C55" s="1268">
        <v>0</v>
      </c>
      <c r="D55" s="1268">
        <v>0</v>
      </c>
      <c r="E55" s="1268">
        <v>0</v>
      </c>
      <c r="F55" s="1268">
        <v>0</v>
      </c>
      <c r="G55" s="1268">
        <v>0</v>
      </c>
      <c r="H55" s="1268">
        <v>0</v>
      </c>
      <c r="I55" s="1268">
        <v>0</v>
      </c>
      <c r="J55" s="1268">
        <v>0</v>
      </c>
      <c r="K55" s="1269">
        <v>0</v>
      </c>
      <c r="L55" s="1268">
        <v>0</v>
      </c>
      <c r="M55" s="1268"/>
    </row>
    <row r="56" spans="1:13">
      <c r="A56" s="1208" t="s">
        <v>938</v>
      </c>
      <c r="B56" s="1263">
        <v>4814</v>
      </c>
      <c r="C56" s="1264">
        <v>23</v>
      </c>
      <c r="D56" s="1264">
        <v>761</v>
      </c>
      <c r="E56" s="1264">
        <v>1230</v>
      </c>
      <c r="F56" s="1264">
        <v>1092</v>
      </c>
      <c r="G56" s="1264">
        <v>940</v>
      </c>
      <c r="H56" s="1264">
        <v>593</v>
      </c>
      <c r="I56" s="1264">
        <v>165</v>
      </c>
      <c r="J56" s="1264">
        <v>7</v>
      </c>
      <c r="K56" s="1265">
        <v>2</v>
      </c>
      <c r="L56" s="1264">
        <v>1</v>
      </c>
      <c r="M56" s="1268"/>
    </row>
    <row r="57" spans="1:13">
      <c r="A57" s="495" t="s">
        <v>5125</v>
      </c>
      <c r="B57" s="597">
        <v>2487</v>
      </c>
      <c r="C57" s="1268">
        <v>14</v>
      </c>
      <c r="D57" s="1268">
        <v>369</v>
      </c>
      <c r="E57" s="1268">
        <v>650</v>
      </c>
      <c r="F57" s="1268">
        <v>573</v>
      </c>
      <c r="G57" s="1268">
        <v>498</v>
      </c>
      <c r="H57" s="1268">
        <v>290</v>
      </c>
      <c r="I57" s="1268">
        <v>86</v>
      </c>
      <c r="J57" s="1268">
        <v>5</v>
      </c>
      <c r="K57" s="1269">
        <v>1</v>
      </c>
      <c r="L57" s="1268">
        <v>1</v>
      </c>
      <c r="M57" s="1268"/>
    </row>
    <row r="58" spans="1:13">
      <c r="A58" s="495" t="s">
        <v>5126</v>
      </c>
      <c r="B58" s="597">
        <v>2327</v>
      </c>
      <c r="C58" s="1268">
        <v>9</v>
      </c>
      <c r="D58" s="1268">
        <v>392</v>
      </c>
      <c r="E58" s="1268">
        <v>580</v>
      </c>
      <c r="F58" s="1268">
        <v>519</v>
      </c>
      <c r="G58" s="1268">
        <v>442</v>
      </c>
      <c r="H58" s="1268">
        <v>303</v>
      </c>
      <c r="I58" s="1268">
        <v>79</v>
      </c>
      <c r="J58" s="1268">
        <v>2</v>
      </c>
      <c r="K58" s="1269">
        <v>1</v>
      </c>
      <c r="L58" s="1268">
        <v>0</v>
      </c>
      <c r="M58" s="1268"/>
    </row>
    <row r="59" spans="1:13">
      <c r="A59" s="495" t="s">
        <v>5127</v>
      </c>
      <c r="B59" s="1199">
        <v>0</v>
      </c>
      <c r="C59" s="1200">
        <v>0</v>
      </c>
      <c r="D59" s="1271">
        <v>0</v>
      </c>
      <c r="E59" s="1271">
        <v>0</v>
      </c>
      <c r="F59" s="1271">
        <v>0</v>
      </c>
      <c r="G59" s="1271">
        <v>0</v>
      </c>
      <c r="H59" s="1271">
        <v>0</v>
      </c>
      <c r="I59" s="1271">
        <v>0</v>
      </c>
      <c r="J59" s="1271">
        <v>0</v>
      </c>
      <c r="K59" s="1271">
        <v>0</v>
      </c>
      <c r="L59" s="1271">
        <v>0</v>
      </c>
      <c r="M59" s="1271"/>
    </row>
    <row r="60" spans="1:13">
      <c r="A60" s="1208" t="s">
        <v>924</v>
      </c>
      <c r="B60" s="1208">
        <v>11191</v>
      </c>
      <c r="C60" s="1208">
        <v>44</v>
      </c>
      <c r="D60" s="1208">
        <v>1668</v>
      </c>
      <c r="E60" s="1208">
        <v>2724</v>
      </c>
      <c r="F60" s="1208">
        <v>2606</v>
      </c>
      <c r="G60" s="1208">
        <v>2328</v>
      </c>
      <c r="H60" s="1208">
        <v>1381</v>
      </c>
      <c r="I60" s="1208">
        <v>423</v>
      </c>
      <c r="J60" s="1208">
        <v>17</v>
      </c>
      <c r="K60" s="1208">
        <v>0</v>
      </c>
      <c r="L60" s="1208">
        <v>0</v>
      </c>
    </row>
    <row r="61" spans="1:13">
      <c r="A61" s="495" t="s">
        <v>5125</v>
      </c>
      <c r="B61" s="495">
        <v>5619</v>
      </c>
      <c r="C61" s="495">
        <v>22</v>
      </c>
      <c r="D61" s="495">
        <v>851</v>
      </c>
      <c r="E61" s="495">
        <v>1373</v>
      </c>
      <c r="F61" s="495">
        <v>1279</v>
      </c>
      <c r="G61" s="495">
        <v>1129</v>
      </c>
      <c r="H61" s="495">
        <v>727</v>
      </c>
      <c r="I61" s="495">
        <v>233</v>
      </c>
      <c r="J61" s="495">
        <v>5</v>
      </c>
      <c r="K61" s="495">
        <v>0</v>
      </c>
      <c r="L61" s="495">
        <v>0</v>
      </c>
    </row>
    <row r="62" spans="1:13">
      <c r="A62" s="495" t="s">
        <v>5126</v>
      </c>
      <c r="B62" s="495">
        <v>5572</v>
      </c>
      <c r="C62" s="495">
        <v>22</v>
      </c>
      <c r="D62" s="495">
        <v>817</v>
      </c>
      <c r="E62" s="495">
        <v>1351</v>
      </c>
      <c r="F62" s="495">
        <v>1327</v>
      </c>
      <c r="G62" s="495">
        <v>1199</v>
      </c>
      <c r="H62" s="495">
        <v>654</v>
      </c>
      <c r="I62" s="495">
        <v>190</v>
      </c>
      <c r="J62" s="495">
        <v>12</v>
      </c>
      <c r="K62" s="495">
        <v>0</v>
      </c>
      <c r="L62" s="495">
        <v>0</v>
      </c>
    </row>
    <row r="63" spans="1:13">
      <c r="A63" s="495" t="s">
        <v>5127</v>
      </c>
      <c r="B63" s="495">
        <v>0</v>
      </c>
      <c r="C63" s="495">
        <v>0</v>
      </c>
      <c r="D63" s="495">
        <v>0</v>
      </c>
      <c r="E63" s="495">
        <v>0</v>
      </c>
      <c r="F63" s="495">
        <v>0</v>
      </c>
      <c r="G63" s="495">
        <v>0</v>
      </c>
      <c r="H63" s="495">
        <v>0</v>
      </c>
      <c r="I63" s="495">
        <v>0</v>
      </c>
      <c r="J63" s="495">
        <v>0</v>
      </c>
      <c r="K63" s="495">
        <v>0</v>
      </c>
      <c r="L63" s="495">
        <v>0</v>
      </c>
    </row>
    <row r="64" spans="1:13">
      <c r="A64" s="1208" t="s">
        <v>890</v>
      </c>
      <c r="B64" s="1208">
        <v>1440</v>
      </c>
      <c r="C64" s="1208">
        <v>5</v>
      </c>
      <c r="D64" s="1208">
        <v>211</v>
      </c>
      <c r="E64" s="1208">
        <v>362</v>
      </c>
      <c r="F64" s="1208">
        <v>313</v>
      </c>
      <c r="G64" s="1208">
        <v>328</v>
      </c>
      <c r="H64" s="1208">
        <v>169</v>
      </c>
      <c r="I64" s="1208">
        <v>46</v>
      </c>
      <c r="J64" s="1208">
        <v>6</v>
      </c>
      <c r="K64" s="1208">
        <v>0</v>
      </c>
      <c r="L64" s="1208">
        <v>0</v>
      </c>
    </row>
    <row r="65" spans="1:12">
      <c r="A65" s="495" t="s">
        <v>5125</v>
      </c>
      <c r="B65" s="495">
        <v>724</v>
      </c>
      <c r="C65" s="495">
        <v>3</v>
      </c>
      <c r="D65" s="495">
        <v>107</v>
      </c>
      <c r="E65" s="495">
        <v>191</v>
      </c>
      <c r="F65" s="495">
        <v>155</v>
      </c>
      <c r="G65" s="495">
        <v>148</v>
      </c>
      <c r="H65" s="495">
        <v>97</v>
      </c>
      <c r="I65" s="495">
        <v>22</v>
      </c>
      <c r="J65" s="495">
        <v>1</v>
      </c>
      <c r="K65" s="495">
        <v>0</v>
      </c>
      <c r="L65" s="495">
        <v>0</v>
      </c>
    </row>
    <row r="66" spans="1:12">
      <c r="A66" s="495" t="s">
        <v>5126</v>
      </c>
      <c r="B66" s="495">
        <v>716</v>
      </c>
      <c r="C66" s="495">
        <v>2</v>
      </c>
      <c r="D66" s="495">
        <v>104</v>
      </c>
      <c r="E66" s="495">
        <v>171</v>
      </c>
      <c r="F66" s="495">
        <v>158</v>
      </c>
      <c r="G66" s="495">
        <v>180</v>
      </c>
      <c r="H66" s="495">
        <v>72</v>
      </c>
      <c r="I66" s="495">
        <v>24</v>
      </c>
      <c r="J66" s="495">
        <v>5</v>
      </c>
      <c r="K66" s="495">
        <v>0</v>
      </c>
      <c r="L66" s="495">
        <v>0</v>
      </c>
    </row>
    <row r="67" spans="1:12">
      <c r="A67" s="495" t="s">
        <v>5127</v>
      </c>
      <c r="B67" s="495">
        <v>0</v>
      </c>
      <c r="C67" s="495">
        <v>0</v>
      </c>
      <c r="D67" s="495">
        <v>0</v>
      </c>
      <c r="E67" s="495">
        <v>0</v>
      </c>
      <c r="F67" s="495">
        <v>0</v>
      </c>
      <c r="G67" s="495">
        <v>0</v>
      </c>
      <c r="H67" s="495">
        <v>0</v>
      </c>
      <c r="I67" s="495">
        <v>0</v>
      </c>
      <c r="J67" s="495">
        <v>0</v>
      </c>
      <c r="K67" s="495">
        <v>0</v>
      </c>
      <c r="L67" s="495">
        <v>0</v>
      </c>
    </row>
    <row r="68" spans="1:12">
      <c r="A68" s="1208" t="s">
        <v>877</v>
      </c>
      <c r="B68" s="1208">
        <v>2041</v>
      </c>
      <c r="C68" s="1208">
        <v>3</v>
      </c>
      <c r="D68" s="1208">
        <v>203</v>
      </c>
      <c r="E68" s="1208">
        <v>455</v>
      </c>
      <c r="F68" s="1208">
        <v>548</v>
      </c>
      <c r="G68" s="1208">
        <v>455</v>
      </c>
      <c r="H68" s="1208">
        <v>306</v>
      </c>
      <c r="I68" s="1208">
        <v>69</v>
      </c>
      <c r="J68" s="1208">
        <v>2</v>
      </c>
      <c r="K68" s="1208">
        <v>0</v>
      </c>
      <c r="L68" s="1208">
        <v>0</v>
      </c>
    </row>
    <row r="69" spans="1:12">
      <c r="A69" s="495" t="s">
        <v>5125</v>
      </c>
      <c r="B69" s="495">
        <v>1009</v>
      </c>
      <c r="C69" s="495">
        <v>2</v>
      </c>
      <c r="D69" s="495">
        <v>103</v>
      </c>
      <c r="E69" s="495">
        <v>221</v>
      </c>
      <c r="F69" s="495">
        <v>265</v>
      </c>
      <c r="G69" s="495">
        <v>239</v>
      </c>
      <c r="H69" s="495">
        <v>147</v>
      </c>
      <c r="I69" s="495">
        <v>32</v>
      </c>
      <c r="J69" s="495">
        <v>0</v>
      </c>
      <c r="K69" s="495">
        <v>0</v>
      </c>
      <c r="L69" s="495">
        <v>0</v>
      </c>
    </row>
    <row r="70" spans="1:12">
      <c r="A70" s="495" t="s">
        <v>5126</v>
      </c>
      <c r="B70" s="495">
        <v>1032</v>
      </c>
      <c r="C70" s="495">
        <v>1</v>
      </c>
      <c r="D70" s="495">
        <v>100</v>
      </c>
      <c r="E70" s="495">
        <v>234</v>
      </c>
      <c r="F70" s="495">
        <v>283</v>
      </c>
      <c r="G70" s="495">
        <v>216</v>
      </c>
      <c r="H70" s="495">
        <v>159</v>
      </c>
      <c r="I70" s="495">
        <v>37</v>
      </c>
      <c r="J70" s="495">
        <v>2</v>
      </c>
      <c r="K70" s="495">
        <v>0</v>
      </c>
      <c r="L70" s="495">
        <v>0</v>
      </c>
    </row>
    <row r="71" spans="1:12">
      <c r="A71" s="521" t="s">
        <v>5127</v>
      </c>
      <c r="B71" s="521">
        <v>0</v>
      </c>
      <c r="C71" s="521">
        <v>0</v>
      </c>
      <c r="D71" s="521">
        <v>0</v>
      </c>
      <c r="E71" s="521">
        <v>0</v>
      </c>
      <c r="F71" s="521">
        <v>0</v>
      </c>
      <c r="G71" s="521">
        <v>0</v>
      </c>
      <c r="H71" s="521">
        <v>0</v>
      </c>
      <c r="I71" s="521">
        <v>0</v>
      </c>
      <c r="J71" s="521">
        <v>0</v>
      </c>
      <c r="K71" s="521">
        <v>0</v>
      </c>
      <c r="L71" s="521">
        <v>0</v>
      </c>
    </row>
    <row r="72" spans="1:12">
      <c r="A72" s="1837" t="s">
        <v>5123</v>
      </c>
      <c r="B72" s="1837"/>
      <c r="C72" s="1837"/>
      <c r="D72" s="1837"/>
      <c r="E72" s="1837"/>
      <c r="F72" s="1837"/>
      <c r="G72" s="1837"/>
      <c r="H72" s="1837"/>
      <c r="I72" s="1837"/>
      <c r="J72" s="1837"/>
      <c r="K72" s="1837"/>
      <c r="L72" s="1837"/>
    </row>
  </sheetData>
  <mergeCells count="16">
    <mergeCell ref="A2:K2"/>
    <mergeCell ref="A3:K4"/>
    <mergeCell ref="A72:L72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H6:H7"/>
    <mergeCell ref="I6:I7"/>
    <mergeCell ref="J6:J7"/>
    <mergeCell ref="K6:K7"/>
  </mergeCells>
  <hyperlinks>
    <hyperlink ref="A1" location="Indice!A176" display="Volver"/>
  </hyperlinks>
  <pageMargins left="0.75" right="0.75" top="1" bottom="1" header="0" footer="0"/>
  <pageSetup scale="55" orientation="portrait" r:id="rId1"/>
  <headerFooter alignWithMargins="0"/>
  <colBreaks count="1" manualBreakCount="1">
    <brk id="12" max="1048575" man="1"/>
  </colBreaks>
</worksheet>
</file>

<file path=xl/worksheets/sheet145.xml><?xml version="1.0" encoding="utf-8"?>
<worksheet xmlns="http://schemas.openxmlformats.org/spreadsheetml/2006/main" xmlns:r="http://schemas.openxmlformats.org/officeDocument/2006/relationships">
  <sheetPr codeName="Hoja118">
    <tabColor theme="3"/>
  </sheetPr>
  <dimension ref="A1:M27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12.6"/>
  <cols>
    <col min="1" max="1" width="48" style="495" customWidth="1"/>
    <col min="2" max="2" width="6.44140625" style="495" customWidth="1"/>
    <col min="3" max="3" width="9.33203125" style="495" bestFit="1" customWidth="1"/>
    <col min="4" max="4" width="7" style="495" bestFit="1" customWidth="1"/>
    <col min="5" max="5" width="10.77734375" style="495" bestFit="1" customWidth="1"/>
    <col min="6" max="6" width="6.44140625" style="495" bestFit="1" customWidth="1"/>
    <col min="7" max="7" width="9.33203125" style="495" bestFit="1" customWidth="1"/>
    <col min="8" max="8" width="7" style="495" bestFit="1" customWidth="1"/>
    <col min="9" max="9" width="10.77734375" style="495" bestFit="1" customWidth="1"/>
    <col min="10" max="10" width="6.44140625" style="495" bestFit="1" customWidth="1"/>
    <col min="11" max="11" width="9.33203125" style="495" bestFit="1" customWidth="1"/>
    <col min="12" max="12" width="7" style="495" bestFit="1" customWidth="1"/>
    <col min="13" max="13" width="10.77734375" style="495" bestFit="1" customWidth="1"/>
    <col min="14" max="256" width="11.44140625" style="495"/>
    <col min="257" max="257" width="25" style="495" customWidth="1"/>
    <col min="258" max="260" width="11.44140625" style="495"/>
    <col min="261" max="261" width="12.5546875" style="495" customWidth="1"/>
    <col min="262" max="264" width="11.44140625" style="495"/>
    <col min="265" max="265" width="12.5546875" style="495" customWidth="1"/>
    <col min="266" max="268" width="11.44140625" style="495"/>
    <col min="269" max="269" width="11.6640625" style="495" customWidth="1"/>
    <col min="270" max="512" width="11.44140625" style="495"/>
    <col min="513" max="513" width="25" style="495" customWidth="1"/>
    <col min="514" max="516" width="11.44140625" style="495"/>
    <col min="517" max="517" width="12.5546875" style="495" customWidth="1"/>
    <col min="518" max="520" width="11.44140625" style="495"/>
    <col min="521" max="521" width="12.5546875" style="495" customWidth="1"/>
    <col min="522" max="524" width="11.44140625" style="495"/>
    <col min="525" max="525" width="11.6640625" style="495" customWidth="1"/>
    <col min="526" max="768" width="11.44140625" style="495"/>
    <col min="769" max="769" width="25" style="495" customWidth="1"/>
    <col min="770" max="772" width="11.44140625" style="495"/>
    <col min="773" max="773" width="12.5546875" style="495" customWidth="1"/>
    <col min="774" max="776" width="11.44140625" style="495"/>
    <col min="777" max="777" width="12.5546875" style="495" customWidth="1"/>
    <col min="778" max="780" width="11.44140625" style="495"/>
    <col min="781" max="781" width="11.6640625" style="495" customWidth="1"/>
    <col min="782" max="1024" width="11.44140625" style="495"/>
    <col min="1025" max="1025" width="25" style="495" customWidth="1"/>
    <col min="1026" max="1028" width="11.44140625" style="495"/>
    <col min="1029" max="1029" width="12.5546875" style="495" customWidth="1"/>
    <col min="1030" max="1032" width="11.44140625" style="495"/>
    <col min="1033" max="1033" width="12.5546875" style="495" customWidth="1"/>
    <col min="1034" max="1036" width="11.44140625" style="495"/>
    <col min="1037" max="1037" width="11.6640625" style="495" customWidth="1"/>
    <col min="1038" max="1280" width="11.44140625" style="495"/>
    <col min="1281" max="1281" width="25" style="495" customWidth="1"/>
    <col min="1282" max="1284" width="11.44140625" style="495"/>
    <col min="1285" max="1285" width="12.5546875" style="495" customWidth="1"/>
    <col min="1286" max="1288" width="11.44140625" style="495"/>
    <col min="1289" max="1289" width="12.5546875" style="495" customWidth="1"/>
    <col min="1290" max="1292" width="11.44140625" style="495"/>
    <col min="1293" max="1293" width="11.6640625" style="495" customWidth="1"/>
    <col min="1294" max="1536" width="11.44140625" style="495"/>
    <col min="1537" max="1537" width="25" style="495" customWidth="1"/>
    <col min="1538" max="1540" width="11.44140625" style="495"/>
    <col min="1541" max="1541" width="12.5546875" style="495" customWidth="1"/>
    <col min="1542" max="1544" width="11.44140625" style="495"/>
    <col min="1545" max="1545" width="12.5546875" style="495" customWidth="1"/>
    <col min="1546" max="1548" width="11.44140625" style="495"/>
    <col min="1549" max="1549" width="11.6640625" style="495" customWidth="1"/>
    <col min="1550" max="1792" width="11.44140625" style="495"/>
    <col min="1793" max="1793" width="25" style="495" customWidth="1"/>
    <col min="1794" max="1796" width="11.44140625" style="495"/>
    <col min="1797" max="1797" width="12.5546875" style="495" customWidth="1"/>
    <col min="1798" max="1800" width="11.44140625" style="495"/>
    <col min="1801" max="1801" width="12.5546875" style="495" customWidth="1"/>
    <col min="1802" max="1804" width="11.44140625" style="495"/>
    <col min="1805" max="1805" width="11.6640625" style="495" customWidth="1"/>
    <col min="1806" max="2048" width="11.44140625" style="495"/>
    <col min="2049" max="2049" width="25" style="495" customWidth="1"/>
    <col min="2050" max="2052" width="11.44140625" style="495"/>
    <col min="2053" max="2053" width="12.5546875" style="495" customWidth="1"/>
    <col min="2054" max="2056" width="11.44140625" style="495"/>
    <col min="2057" max="2057" width="12.5546875" style="495" customWidth="1"/>
    <col min="2058" max="2060" width="11.44140625" style="495"/>
    <col min="2061" max="2061" width="11.6640625" style="495" customWidth="1"/>
    <col min="2062" max="2304" width="11.44140625" style="495"/>
    <col min="2305" max="2305" width="25" style="495" customWidth="1"/>
    <col min="2306" max="2308" width="11.44140625" style="495"/>
    <col min="2309" max="2309" width="12.5546875" style="495" customWidth="1"/>
    <col min="2310" max="2312" width="11.44140625" style="495"/>
    <col min="2313" max="2313" width="12.5546875" style="495" customWidth="1"/>
    <col min="2314" max="2316" width="11.44140625" style="495"/>
    <col min="2317" max="2317" width="11.6640625" style="495" customWidth="1"/>
    <col min="2318" max="2560" width="11.44140625" style="495"/>
    <col min="2561" max="2561" width="25" style="495" customWidth="1"/>
    <col min="2562" max="2564" width="11.44140625" style="495"/>
    <col min="2565" max="2565" width="12.5546875" style="495" customWidth="1"/>
    <col min="2566" max="2568" width="11.44140625" style="495"/>
    <col min="2569" max="2569" width="12.5546875" style="495" customWidth="1"/>
    <col min="2570" max="2572" width="11.44140625" style="495"/>
    <col min="2573" max="2573" width="11.6640625" style="495" customWidth="1"/>
    <col min="2574" max="2816" width="11.44140625" style="495"/>
    <col min="2817" max="2817" width="25" style="495" customWidth="1"/>
    <col min="2818" max="2820" width="11.44140625" style="495"/>
    <col min="2821" max="2821" width="12.5546875" style="495" customWidth="1"/>
    <col min="2822" max="2824" width="11.44140625" style="495"/>
    <col min="2825" max="2825" width="12.5546875" style="495" customWidth="1"/>
    <col min="2826" max="2828" width="11.44140625" style="495"/>
    <col min="2829" max="2829" width="11.6640625" style="495" customWidth="1"/>
    <col min="2830" max="3072" width="11.44140625" style="495"/>
    <col min="3073" max="3073" width="25" style="495" customWidth="1"/>
    <col min="3074" max="3076" width="11.44140625" style="495"/>
    <col min="3077" max="3077" width="12.5546875" style="495" customWidth="1"/>
    <col min="3078" max="3080" width="11.44140625" style="495"/>
    <col min="3081" max="3081" width="12.5546875" style="495" customWidth="1"/>
    <col min="3082" max="3084" width="11.44140625" style="495"/>
    <col min="3085" max="3085" width="11.6640625" style="495" customWidth="1"/>
    <col min="3086" max="3328" width="11.44140625" style="495"/>
    <col min="3329" max="3329" width="25" style="495" customWidth="1"/>
    <col min="3330" max="3332" width="11.44140625" style="495"/>
    <col min="3333" max="3333" width="12.5546875" style="495" customWidth="1"/>
    <col min="3334" max="3336" width="11.44140625" style="495"/>
    <col min="3337" max="3337" width="12.5546875" style="495" customWidth="1"/>
    <col min="3338" max="3340" width="11.44140625" style="495"/>
    <col min="3341" max="3341" width="11.6640625" style="495" customWidth="1"/>
    <col min="3342" max="3584" width="11.44140625" style="495"/>
    <col min="3585" max="3585" width="25" style="495" customWidth="1"/>
    <col min="3586" max="3588" width="11.44140625" style="495"/>
    <col min="3589" max="3589" width="12.5546875" style="495" customWidth="1"/>
    <col min="3590" max="3592" width="11.44140625" style="495"/>
    <col min="3593" max="3593" width="12.5546875" style="495" customWidth="1"/>
    <col min="3594" max="3596" width="11.44140625" style="495"/>
    <col min="3597" max="3597" width="11.6640625" style="495" customWidth="1"/>
    <col min="3598" max="3840" width="11.44140625" style="495"/>
    <col min="3841" max="3841" width="25" style="495" customWidth="1"/>
    <col min="3842" max="3844" width="11.44140625" style="495"/>
    <col min="3845" max="3845" width="12.5546875" style="495" customWidth="1"/>
    <col min="3846" max="3848" width="11.44140625" style="495"/>
    <col min="3849" max="3849" width="12.5546875" style="495" customWidth="1"/>
    <col min="3850" max="3852" width="11.44140625" style="495"/>
    <col min="3853" max="3853" width="11.6640625" style="495" customWidth="1"/>
    <col min="3854" max="4096" width="11.44140625" style="495"/>
    <col min="4097" max="4097" width="25" style="495" customWidth="1"/>
    <col min="4098" max="4100" width="11.44140625" style="495"/>
    <col min="4101" max="4101" width="12.5546875" style="495" customWidth="1"/>
    <col min="4102" max="4104" width="11.44140625" style="495"/>
    <col min="4105" max="4105" width="12.5546875" style="495" customWidth="1"/>
    <col min="4106" max="4108" width="11.44140625" style="495"/>
    <col min="4109" max="4109" width="11.6640625" style="495" customWidth="1"/>
    <col min="4110" max="4352" width="11.44140625" style="495"/>
    <col min="4353" max="4353" width="25" style="495" customWidth="1"/>
    <col min="4354" max="4356" width="11.44140625" style="495"/>
    <col min="4357" max="4357" width="12.5546875" style="495" customWidth="1"/>
    <col min="4358" max="4360" width="11.44140625" style="495"/>
    <col min="4361" max="4361" width="12.5546875" style="495" customWidth="1"/>
    <col min="4362" max="4364" width="11.44140625" style="495"/>
    <col min="4365" max="4365" width="11.6640625" style="495" customWidth="1"/>
    <col min="4366" max="4608" width="11.44140625" style="495"/>
    <col min="4609" max="4609" width="25" style="495" customWidth="1"/>
    <col min="4610" max="4612" width="11.44140625" style="495"/>
    <col min="4613" max="4613" width="12.5546875" style="495" customWidth="1"/>
    <col min="4614" max="4616" width="11.44140625" style="495"/>
    <col min="4617" max="4617" width="12.5546875" style="495" customWidth="1"/>
    <col min="4618" max="4620" width="11.44140625" style="495"/>
    <col min="4621" max="4621" width="11.6640625" style="495" customWidth="1"/>
    <col min="4622" max="4864" width="11.44140625" style="495"/>
    <col min="4865" max="4865" width="25" style="495" customWidth="1"/>
    <col min="4866" max="4868" width="11.44140625" style="495"/>
    <col min="4869" max="4869" width="12.5546875" style="495" customWidth="1"/>
    <col min="4870" max="4872" width="11.44140625" style="495"/>
    <col min="4873" max="4873" width="12.5546875" style="495" customWidth="1"/>
    <col min="4874" max="4876" width="11.44140625" style="495"/>
    <col min="4877" max="4877" width="11.6640625" style="495" customWidth="1"/>
    <col min="4878" max="5120" width="11.44140625" style="495"/>
    <col min="5121" max="5121" width="25" style="495" customWidth="1"/>
    <col min="5122" max="5124" width="11.44140625" style="495"/>
    <col min="5125" max="5125" width="12.5546875" style="495" customWidth="1"/>
    <col min="5126" max="5128" width="11.44140625" style="495"/>
    <col min="5129" max="5129" width="12.5546875" style="495" customWidth="1"/>
    <col min="5130" max="5132" width="11.44140625" style="495"/>
    <col min="5133" max="5133" width="11.6640625" style="495" customWidth="1"/>
    <col min="5134" max="5376" width="11.44140625" style="495"/>
    <col min="5377" max="5377" width="25" style="495" customWidth="1"/>
    <col min="5378" max="5380" width="11.44140625" style="495"/>
    <col min="5381" max="5381" width="12.5546875" style="495" customWidth="1"/>
    <col min="5382" max="5384" width="11.44140625" style="495"/>
    <col min="5385" max="5385" width="12.5546875" style="495" customWidth="1"/>
    <col min="5386" max="5388" width="11.44140625" style="495"/>
    <col min="5389" max="5389" width="11.6640625" style="495" customWidth="1"/>
    <col min="5390" max="5632" width="11.44140625" style="495"/>
    <col min="5633" max="5633" width="25" style="495" customWidth="1"/>
    <col min="5634" max="5636" width="11.44140625" style="495"/>
    <col min="5637" max="5637" width="12.5546875" style="495" customWidth="1"/>
    <col min="5638" max="5640" width="11.44140625" style="495"/>
    <col min="5641" max="5641" width="12.5546875" style="495" customWidth="1"/>
    <col min="5642" max="5644" width="11.44140625" style="495"/>
    <col min="5645" max="5645" width="11.6640625" style="495" customWidth="1"/>
    <col min="5646" max="5888" width="11.44140625" style="495"/>
    <col min="5889" max="5889" width="25" style="495" customWidth="1"/>
    <col min="5890" max="5892" width="11.44140625" style="495"/>
    <col min="5893" max="5893" width="12.5546875" style="495" customWidth="1"/>
    <col min="5894" max="5896" width="11.44140625" style="495"/>
    <col min="5897" max="5897" width="12.5546875" style="495" customWidth="1"/>
    <col min="5898" max="5900" width="11.44140625" style="495"/>
    <col min="5901" max="5901" width="11.6640625" style="495" customWidth="1"/>
    <col min="5902" max="6144" width="11.44140625" style="495"/>
    <col min="6145" max="6145" width="25" style="495" customWidth="1"/>
    <col min="6146" max="6148" width="11.44140625" style="495"/>
    <col min="6149" max="6149" width="12.5546875" style="495" customWidth="1"/>
    <col min="6150" max="6152" width="11.44140625" style="495"/>
    <col min="6153" max="6153" width="12.5546875" style="495" customWidth="1"/>
    <col min="6154" max="6156" width="11.44140625" style="495"/>
    <col min="6157" max="6157" width="11.6640625" style="495" customWidth="1"/>
    <col min="6158" max="6400" width="11.44140625" style="495"/>
    <col min="6401" max="6401" width="25" style="495" customWidth="1"/>
    <col min="6402" max="6404" width="11.44140625" style="495"/>
    <col min="6405" max="6405" width="12.5546875" style="495" customWidth="1"/>
    <col min="6406" max="6408" width="11.44140625" style="495"/>
    <col min="6409" max="6409" width="12.5546875" style="495" customWidth="1"/>
    <col min="6410" max="6412" width="11.44140625" style="495"/>
    <col min="6413" max="6413" width="11.6640625" style="495" customWidth="1"/>
    <col min="6414" max="6656" width="11.44140625" style="495"/>
    <col min="6657" max="6657" width="25" style="495" customWidth="1"/>
    <col min="6658" max="6660" width="11.44140625" style="495"/>
    <col min="6661" max="6661" width="12.5546875" style="495" customWidth="1"/>
    <col min="6662" max="6664" width="11.44140625" style="495"/>
    <col min="6665" max="6665" width="12.5546875" style="495" customWidth="1"/>
    <col min="6666" max="6668" width="11.44140625" style="495"/>
    <col min="6669" max="6669" width="11.6640625" style="495" customWidth="1"/>
    <col min="6670" max="6912" width="11.44140625" style="495"/>
    <col min="6913" max="6913" width="25" style="495" customWidth="1"/>
    <col min="6914" max="6916" width="11.44140625" style="495"/>
    <col min="6917" max="6917" width="12.5546875" style="495" customWidth="1"/>
    <col min="6918" max="6920" width="11.44140625" style="495"/>
    <col min="6921" max="6921" width="12.5546875" style="495" customWidth="1"/>
    <col min="6922" max="6924" width="11.44140625" style="495"/>
    <col min="6925" max="6925" width="11.6640625" style="495" customWidth="1"/>
    <col min="6926" max="7168" width="11.44140625" style="495"/>
    <col min="7169" max="7169" width="25" style="495" customWidth="1"/>
    <col min="7170" max="7172" width="11.44140625" style="495"/>
    <col min="7173" max="7173" width="12.5546875" style="495" customWidth="1"/>
    <col min="7174" max="7176" width="11.44140625" style="495"/>
    <col min="7177" max="7177" width="12.5546875" style="495" customWidth="1"/>
    <col min="7178" max="7180" width="11.44140625" style="495"/>
    <col min="7181" max="7181" width="11.6640625" style="495" customWidth="1"/>
    <col min="7182" max="7424" width="11.44140625" style="495"/>
    <col min="7425" max="7425" width="25" style="495" customWidth="1"/>
    <col min="7426" max="7428" width="11.44140625" style="495"/>
    <col min="7429" max="7429" width="12.5546875" style="495" customWidth="1"/>
    <col min="7430" max="7432" width="11.44140625" style="495"/>
    <col min="7433" max="7433" width="12.5546875" style="495" customWidth="1"/>
    <col min="7434" max="7436" width="11.44140625" style="495"/>
    <col min="7437" max="7437" width="11.6640625" style="495" customWidth="1"/>
    <col min="7438" max="7680" width="11.44140625" style="495"/>
    <col min="7681" max="7681" width="25" style="495" customWidth="1"/>
    <col min="7682" max="7684" width="11.44140625" style="495"/>
    <col min="7685" max="7685" width="12.5546875" style="495" customWidth="1"/>
    <col min="7686" max="7688" width="11.44140625" style="495"/>
    <col min="7689" max="7689" width="12.5546875" style="495" customWidth="1"/>
    <col min="7690" max="7692" width="11.44140625" style="495"/>
    <col min="7693" max="7693" width="11.6640625" style="495" customWidth="1"/>
    <col min="7694" max="7936" width="11.44140625" style="495"/>
    <col min="7937" max="7937" width="25" style="495" customWidth="1"/>
    <col min="7938" max="7940" width="11.44140625" style="495"/>
    <col min="7941" max="7941" width="12.5546875" style="495" customWidth="1"/>
    <col min="7942" max="7944" width="11.44140625" style="495"/>
    <col min="7945" max="7945" width="12.5546875" style="495" customWidth="1"/>
    <col min="7946" max="7948" width="11.44140625" style="495"/>
    <col min="7949" max="7949" width="11.6640625" style="495" customWidth="1"/>
    <col min="7950" max="8192" width="11.44140625" style="495"/>
    <col min="8193" max="8193" width="25" style="495" customWidth="1"/>
    <col min="8194" max="8196" width="11.44140625" style="495"/>
    <col min="8197" max="8197" width="12.5546875" style="495" customWidth="1"/>
    <col min="8198" max="8200" width="11.44140625" style="495"/>
    <col min="8201" max="8201" width="12.5546875" style="495" customWidth="1"/>
    <col min="8202" max="8204" width="11.44140625" style="495"/>
    <col min="8205" max="8205" width="11.6640625" style="495" customWidth="1"/>
    <col min="8206" max="8448" width="11.44140625" style="495"/>
    <col min="8449" max="8449" width="25" style="495" customWidth="1"/>
    <col min="8450" max="8452" width="11.44140625" style="495"/>
    <col min="8453" max="8453" width="12.5546875" style="495" customWidth="1"/>
    <col min="8454" max="8456" width="11.44140625" style="495"/>
    <col min="8457" max="8457" width="12.5546875" style="495" customWidth="1"/>
    <col min="8458" max="8460" width="11.44140625" style="495"/>
    <col min="8461" max="8461" width="11.6640625" style="495" customWidth="1"/>
    <col min="8462" max="8704" width="11.44140625" style="495"/>
    <col min="8705" max="8705" width="25" style="495" customWidth="1"/>
    <col min="8706" max="8708" width="11.44140625" style="495"/>
    <col min="8709" max="8709" width="12.5546875" style="495" customWidth="1"/>
    <col min="8710" max="8712" width="11.44140625" style="495"/>
    <col min="8713" max="8713" width="12.5546875" style="495" customWidth="1"/>
    <col min="8714" max="8716" width="11.44140625" style="495"/>
    <col min="8717" max="8717" width="11.6640625" style="495" customWidth="1"/>
    <col min="8718" max="8960" width="11.44140625" style="495"/>
    <col min="8961" max="8961" width="25" style="495" customWidth="1"/>
    <col min="8962" max="8964" width="11.44140625" style="495"/>
    <col min="8965" max="8965" width="12.5546875" style="495" customWidth="1"/>
    <col min="8966" max="8968" width="11.44140625" style="495"/>
    <col min="8969" max="8969" width="12.5546875" style="495" customWidth="1"/>
    <col min="8970" max="8972" width="11.44140625" style="495"/>
    <col min="8973" max="8973" width="11.6640625" style="495" customWidth="1"/>
    <col min="8974" max="9216" width="11.44140625" style="495"/>
    <col min="9217" max="9217" width="25" style="495" customWidth="1"/>
    <col min="9218" max="9220" width="11.44140625" style="495"/>
    <col min="9221" max="9221" width="12.5546875" style="495" customWidth="1"/>
    <col min="9222" max="9224" width="11.44140625" style="495"/>
    <col min="9225" max="9225" width="12.5546875" style="495" customWidth="1"/>
    <col min="9226" max="9228" width="11.44140625" style="495"/>
    <col min="9229" max="9229" width="11.6640625" style="495" customWidth="1"/>
    <col min="9230" max="9472" width="11.44140625" style="495"/>
    <col min="9473" max="9473" width="25" style="495" customWidth="1"/>
    <col min="9474" max="9476" width="11.44140625" style="495"/>
    <col min="9477" max="9477" width="12.5546875" style="495" customWidth="1"/>
    <col min="9478" max="9480" width="11.44140625" style="495"/>
    <col min="9481" max="9481" width="12.5546875" style="495" customWidth="1"/>
    <col min="9482" max="9484" width="11.44140625" style="495"/>
    <col min="9485" max="9485" width="11.6640625" style="495" customWidth="1"/>
    <col min="9486" max="9728" width="11.44140625" style="495"/>
    <col min="9729" max="9729" width="25" style="495" customWidth="1"/>
    <col min="9730" max="9732" width="11.44140625" style="495"/>
    <col min="9733" max="9733" width="12.5546875" style="495" customWidth="1"/>
    <col min="9734" max="9736" width="11.44140625" style="495"/>
    <col min="9737" max="9737" width="12.5546875" style="495" customWidth="1"/>
    <col min="9738" max="9740" width="11.44140625" style="495"/>
    <col min="9741" max="9741" width="11.6640625" style="495" customWidth="1"/>
    <col min="9742" max="9984" width="11.44140625" style="495"/>
    <col min="9985" max="9985" width="25" style="495" customWidth="1"/>
    <col min="9986" max="9988" width="11.44140625" style="495"/>
    <col min="9989" max="9989" width="12.5546875" style="495" customWidth="1"/>
    <col min="9990" max="9992" width="11.44140625" style="495"/>
    <col min="9993" max="9993" width="12.5546875" style="495" customWidth="1"/>
    <col min="9994" max="9996" width="11.44140625" style="495"/>
    <col min="9997" max="9997" width="11.6640625" style="495" customWidth="1"/>
    <col min="9998" max="10240" width="11.44140625" style="495"/>
    <col min="10241" max="10241" width="25" style="495" customWidth="1"/>
    <col min="10242" max="10244" width="11.44140625" style="495"/>
    <col min="10245" max="10245" width="12.5546875" style="495" customWidth="1"/>
    <col min="10246" max="10248" width="11.44140625" style="495"/>
    <col min="10249" max="10249" width="12.5546875" style="495" customWidth="1"/>
    <col min="10250" max="10252" width="11.44140625" style="495"/>
    <col min="10253" max="10253" width="11.6640625" style="495" customWidth="1"/>
    <col min="10254" max="10496" width="11.44140625" style="495"/>
    <col min="10497" max="10497" width="25" style="495" customWidth="1"/>
    <col min="10498" max="10500" width="11.44140625" style="495"/>
    <col min="10501" max="10501" width="12.5546875" style="495" customWidth="1"/>
    <col min="10502" max="10504" width="11.44140625" style="495"/>
    <col min="10505" max="10505" width="12.5546875" style="495" customWidth="1"/>
    <col min="10506" max="10508" width="11.44140625" style="495"/>
    <col min="10509" max="10509" width="11.6640625" style="495" customWidth="1"/>
    <col min="10510" max="10752" width="11.44140625" style="495"/>
    <col min="10753" max="10753" width="25" style="495" customWidth="1"/>
    <col min="10754" max="10756" width="11.44140625" style="495"/>
    <col min="10757" max="10757" width="12.5546875" style="495" customWidth="1"/>
    <col min="10758" max="10760" width="11.44140625" style="495"/>
    <col min="10761" max="10761" width="12.5546875" style="495" customWidth="1"/>
    <col min="10762" max="10764" width="11.44140625" style="495"/>
    <col min="10765" max="10765" width="11.6640625" style="495" customWidth="1"/>
    <col min="10766" max="11008" width="11.44140625" style="495"/>
    <col min="11009" max="11009" width="25" style="495" customWidth="1"/>
    <col min="11010" max="11012" width="11.44140625" style="495"/>
    <col min="11013" max="11013" width="12.5546875" style="495" customWidth="1"/>
    <col min="11014" max="11016" width="11.44140625" style="495"/>
    <col min="11017" max="11017" width="12.5546875" style="495" customWidth="1"/>
    <col min="11018" max="11020" width="11.44140625" style="495"/>
    <col min="11021" max="11021" width="11.6640625" style="495" customWidth="1"/>
    <col min="11022" max="11264" width="11.44140625" style="495"/>
    <col min="11265" max="11265" width="25" style="495" customWidth="1"/>
    <col min="11266" max="11268" width="11.44140625" style="495"/>
    <col min="11269" max="11269" width="12.5546875" style="495" customWidth="1"/>
    <col min="11270" max="11272" width="11.44140625" style="495"/>
    <col min="11273" max="11273" width="12.5546875" style="495" customWidth="1"/>
    <col min="11274" max="11276" width="11.44140625" style="495"/>
    <col min="11277" max="11277" width="11.6640625" style="495" customWidth="1"/>
    <col min="11278" max="11520" width="11.44140625" style="495"/>
    <col min="11521" max="11521" width="25" style="495" customWidth="1"/>
    <col min="11522" max="11524" width="11.44140625" style="495"/>
    <col min="11525" max="11525" width="12.5546875" style="495" customWidth="1"/>
    <col min="11526" max="11528" width="11.44140625" style="495"/>
    <col min="11529" max="11529" width="12.5546875" style="495" customWidth="1"/>
    <col min="11530" max="11532" width="11.44140625" style="495"/>
    <col min="11533" max="11533" width="11.6640625" style="495" customWidth="1"/>
    <col min="11534" max="11776" width="11.44140625" style="495"/>
    <col min="11777" max="11777" width="25" style="495" customWidth="1"/>
    <col min="11778" max="11780" width="11.44140625" style="495"/>
    <col min="11781" max="11781" width="12.5546875" style="495" customWidth="1"/>
    <col min="11782" max="11784" width="11.44140625" style="495"/>
    <col min="11785" max="11785" width="12.5546875" style="495" customWidth="1"/>
    <col min="11786" max="11788" width="11.44140625" style="495"/>
    <col min="11789" max="11789" width="11.6640625" style="495" customWidth="1"/>
    <col min="11790" max="12032" width="11.44140625" style="495"/>
    <col min="12033" max="12033" width="25" style="495" customWidth="1"/>
    <col min="12034" max="12036" width="11.44140625" style="495"/>
    <col min="12037" max="12037" width="12.5546875" style="495" customWidth="1"/>
    <col min="12038" max="12040" width="11.44140625" style="495"/>
    <col min="12041" max="12041" width="12.5546875" style="495" customWidth="1"/>
    <col min="12042" max="12044" width="11.44140625" style="495"/>
    <col min="12045" max="12045" width="11.6640625" style="495" customWidth="1"/>
    <col min="12046" max="12288" width="11.44140625" style="495"/>
    <col min="12289" max="12289" width="25" style="495" customWidth="1"/>
    <col min="12290" max="12292" width="11.44140625" style="495"/>
    <col min="12293" max="12293" width="12.5546875" style="495" customWidth="1"/>
    <col min="12294" max="12296" width="11.44140625" style="495"/>
    <col min="12297" max="12297" width="12.5546875" style="495" customWidth="1"/>
    <col min="12298" max="12300" width="11.44140625" style="495"/>
    <col min="12301" max="12301" width="11.6640625" style="495" customWidth="1"/>
    <col min="12302" max="12544" width="11.44140625" style="495"/>
    <col min="12545" max="12545" width="25" style="495" customWidth="1"/>
    <col min="12546" max="12548" width="11.44140625" style="495"/>
    <col min="12549" max="12549" width="12.5546875" style="495" customWidth="1"/>
    <col min="12550" max="12552" width="11.44140625" style="495"/>
    <col min="12553" max="12553" width="12.5546875" style="495" customWidth="1"/>
    <col min="12554" max="12556" width="11.44140625" style="495"/>
    <col min="12557" max="12557" width="11.6640625" style="495" customWidth="1"/>
    <col min="12558" max="12800" width="11.44140625" style="495"/>
    <col min="12801" max="12801" width="25" style="495" customWidth="1"/>
    <col min="12802" max="12804" width="11.44140625" style="495"/>
    <col min="12805" max="12805" width="12.5546875" style="495" customWidth="1"/>
    <col min="12806" max="12808" width="11.44140625" style="495"/>
    <col min="12809" max="12809" width="12.5546875" style="495" customWidth="1"/>
    <col min="12810" max="12812" width="11.44140625" style="495"/>
    <col min="12813" max="12813" width="11.6640625" style="495" customWidth="1"/>
    <col min="12814" max="13056" width="11.44140625" style="495"/>
    <col min="13057" max="13057" width="25" style="495" customWidth="1"/>
    <col min="13058" max="13060" width="11.44140625" style="495"/>
    <col min="13061" max="13061" width="12.5546875" style="495" customWidth="1"/>
    <col min="13062" max="13064" width="11.44140625" style="495"/>
    <col min="13065" max="13065" width="12.5546875" style="495" customWidth="1"/>
    <col min="13066" max="13068" width="11.44140625" style="495"/>
    <col min="13069" max="13069" width="11.6640625" style="495" customWidth="1"/>
    <col min="13070" max="13312" width="11.44140625" style="495"/>
    <col min="13313" max="13313" width="25" style="495" customWidth="1"/>
    <col min="13314" max="13316" width="11.44140625" style="495"/>
    <col min="13317" max="13317" width="12.5546875" style="495" customWidth="1"/>
    <col min="13318" max="13320" width="11.44140625" style="495"/>
    <col min="13321" max="13321" width="12.5546875" style="495" customWidth="1"/>
    <col min="13322" max="13324" width="11.44140625" style="495"/>
    <col min="13325" max="13325" width="11.6640625" style="495" customWidth="1"/>
    <col min="13326" max="13568" width="11.44140625" style="495"/>
    <col min="13569" max="13569" width="25" style="495" customWidth="1"/>
    <col min="13570" max="13572" width="11.44140625" style="495"/>
    <col min="13573" max="13573" width="12.5546875" style="495" customWidth="1"/>
    <col min="13574" max="13576" width="11.44140625" style="495"/>
    <col min="13577" max="13577" width="12.5546875" style="495" customWidth="1"/>
    <col min="13578" max="13580" width="11.44140625" style="495"/>
    <col min="13581" max="13581" width="11.6640625" style="495" customWidth="1"/>
    <col min="13582" max="13824" width="11.44140625" style="495"/>
    <col min="13825" max="13825" width="25" style="495" customWidth="1"/>
    <col min="13826" max="13828" width="11.44140625" style="495"/>
    <col min="13829" max="13829" width="12.5546875" style="495" customWidth="1"/>
    <col min="13830" max="13832" width="11.44140625" style="495"/>
    <col min="13833" max="13833" width="12.5546875" style="495" customWidth="1"/>
    <col min="13834" max="13836" width="11.44140625" style="495"/>
    <col min="13837" max="13837" width="11.6640625" style="495" customWidth="1"/>
    <col min="13838" max="14080" width="11.44140625" style="495"/>
    <col min="14081" max="14081" width="25" style="495" customWidth="1"/>
    <col min="14082" max="14084" width="11.44140625" style="495"/>
    <col min="14085" max="14085" width="12.5546875" style="495" customWidth="1"/>
    <col min="14086" max="14088" width="11.44140625" style="495"/>
    <col min="14089" max="14089" width="12.5546875" style="495" customWidth="1"/>
    <col min="14090" max="14092" width="11.44140625" style="495"/>
    <col min="14093" max="14093" width="11.6640625" style="495" customWidth="1"/>
    <col min="14094" max="14336" width="11.44140625" style="495"/>
    <col min="14337" max="14337" width="25" style="495" customWidth="1"/>
    <col min="14338" max="14340" width="11.44140625" style="495"/>
    <col min="14341" max="14341" width="12.5546875" style="495" customWidth="1"/>
    <col min="14342" max="14344" width="11.44140625" style="495"/>
    <col min="14345" max="14345" width="12.5546875" style="495" customWidth="1"/>
    <col min="14346" max="14348" width="11.44140625" style="495"/>
    <col min="14349" max="14349" width="11.6640625" style="495" customWidth="1"/>
    <col min="14350" max="14592" width="11.44140625" style="495"/>
    <col min="14593" max="14593" width="25" style="495" customWidth="1"/>
    <col min="14594" max="14596" width="11.44140625" style="495"/>
    <col min="14597" max="14597" width="12.5546875" style="495" customWidth="1"/>
    <col min="14598" max="14600" width="11.44140625" style="495"/>
    <col min="14601" max="14601" width="12.5546875" style="495" customWidth="1"/>
    <col min="14602" max="14604" width="11.44140625" style="495"/>
    <col min="14605" max="14605" width="11.6640625" style="495" customWidth="1"/>
    <col min="14606" max="14848" width="11.44140625" style="495"/>
    <col min="14849" max="14849" width="25" style="495" customWidth="1"/>
    <col min="14850" max="14852" width="11.44140625" style="495"/>
    <col min="14853" max="14853" width="12.5546875" style="495" customWidth="1"/>
    <col min="14854" max="14856" width="11.44140625" style="495"/>
    <col min="14857" max="14857" width="12.5546875" style="495" customWidth="1"/>
    <col min="14858" max="14860" width="11.44140625" style="495"/>
    <col min="14861" max="14861" width="11.6640625" style="495" customWidth="1"/>
    <col min="14862" max="15104" width="11.44140625" style="495"/>
    <col min="15105" max="15105" width="25" style="495" customWidth="1"/>
    <col min="15106" max="15108" width="11.44140625" style="495"/>
    <col min="15109" max="15109" width="12.5546875" style="495" customWidth="1"/>
    <col min="15110" max="15112" width="11.44140625" style="495"/>
    <col min="15113" max="15113" width="12.5546875" style="495" customWidth="1"/>
    <col min="15114" max="15116" width="11.44140625" style="495"/>
    <col min="15117" max="15117" width="11.6640625" style="495" customWidth="1"/>
    <col min="15118" max="15360" width="11.44140625" style="495"/>
    <col min="15361" max="15361" width="25" style="495" customWidth="1"/>
    <col min="15362" max="15364" width="11.44140625" style="495"/>
    <col min="15365" max="15365" width="12.5546875" style="495" customWidth="1"/>
    <col min="15366" max="15368" width="11.44140625" style="495"/>
    <col min="15369" max="15369" width="12.5546875" style="495" customWidth="1"/>
    <col min="15370" max="15372" width="11.44140625" style="495"/>
    <col min="15373" max="15373" width="11.6640625" style="495" customWidth="1"/>
    <col min="15374" max="15616" width="11.44140625" style="495"/>
    <col min="15617" max="15617" width="25" style="495" customWidth="1"/>
    <col min="15618" max="15620" width="11.44140625" style="495"/>
    <col min="15621" max="15621" width="12.5546875" style="495" customWidth="1"/>
    <col min="15622" max="15624" width="11.44140625" style="495"/>
    <col min="15625" max="15625" width="12.5546875" style="495" customWidth="1"/>
    <col min="15626" max="15628" width="11.44140625" style="495"/>
    <col min="15629" max="15629" width="11.6640625" style="495" customWidth="1"/>
    <col min="15630" max="15872" width="11.44140625" style="495"/>
    <col min="15873" max="15873" width="25" style="495" customWidth="1"/>
    <col min="15874" max="15876" width="11.44140625" style="495"/>
    <col min="15877" max="15877" width="12.5546875" style="495" customWidth="1"/>
    <col min="15878" max="15880" width="11.44140625" style="495"/>
    <col min="15881" max="15881" width="12.5546875" style="495" customWidth="1"/>
    <col min="15882" max="15884" width="11.44140625" style="495"/>
    <col min="15885" max="15885" width="11.6640625" style="495" customWidth="1"/>
    <col min="15886" max="16128" width="11.44140625" style="495"/>
    <col min="16129" max="16129" width="25" style="495" customWidth="1"/>
    <col min="16130" max="16132" width="11.44140625" style="495"/>
    <col min="16133" max="16133" width="12.5546875" style="495" customWidth="1"/>
    <col min="16134" max="16136" width="11.44140625" style="495"/>
    <col min="16137" max="16137" width="12.5546875" style="495" customWidth="1"/>
    <col min="16138" max="16140" width="11.44140625" style="495"/>
    <col min="16141" max="16141" width="11.6640625" style="495" customWidth="1"/>
    <col min="16142" max="16384" width="11.44140625" style="495"/>
  </cols>
  <sheetData>
    <row r="1" spans="1:13" ht="13.2">
      <c r="A1" s="1436" t="s">
        <v>5197</v>
      </c>
    </row>
    <row r="2" spans="1:13">
      <c r="A2" s="1828" t="s">
        <v>319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</row>
    <row r="3" spans="1:13">
      <c r="A3" s="1838" t="s">
        <v>5128</v>
      </c>
      <c r="B3" s="1838"/>
      <c r="C3" s="1838"/>
      <c r="D3" s="1838"/>
      <c r="E3" s="1838"/>
      <c r="F3" s="1838"/>
      <c r="G3" s="1838"/>
      <c r="H3" s="1838"/>
      <c r="I3" s="1838"/>
      <c r="J3" s="1838"/>
      <c r="K3" s="1838"/>
      <c r="L3" s="1838"/>
      <c r="M3" s="1838"/>
    </row>
    <row r="4" spans="1:13">
      <c r="A4" s="1851"/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</row>
    <row r="5" spans="1:13" ht="13.2" thickBot="1">
      <c r="A5" s="498"/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</row>
    <row r="6" spans="1:13" ht="13.2" thickBot="1">
      <c r="A6" s="1843" t="s">
        <v>39</v>
      </c>
      <c r="B6" s="1561" t="s">
        <v>3918</v>
      </c>
      <c r="C6" s="1559"/>
      <c r="D6" s="1559"/>
      <c r="E6" s="1559"/>
      <c r="F6" s="1559"/>
      <c r="G6" s="1559"/>
      <c r="H6" s="1559"/>
      <c r="I6" s="1559"/>
      <c r="J6" s="1559"/>
      <c r="K6" s="1559"/>
      <c r="L6" s="1559"/>
      <c r="M6" s="1560"/>
    </row>
    <row r="7" spans="1:13" ht="13.2" thickBot="1">
      <c r="A7" s="1844"/>
      <c r="B7" s="1846" t="s">
        <v>3</v>
      </c>
      <c r="C7" s="1847"/>
      <c r="D7" s="1847"/>
      <c r="E7" s="1848"/>
      <c r="F7" s="1846" t="s">
        <v>1527</v>
      </c>
      <c r="G7" s="1847"/>
      <c r="H7" s="1847"/>
      <c r="I7" s="1848"/>
      <c r="J7" s="1510" t="s">
        <v>1526</v>
      </c>
      <c r="K7" s="1849"/>
      <c r="L7" s="1849"/>
      <c r="M7" s="1850"/>
    </row>
    <row r="8" spans="1:13" ht="14.25" customHeight="1" thickBot="1">
      <c r="A8" s="1845"/>
      <c r="B8" s="1272" t="s">
        <v>3</v>
      </c>
      <c r="C8" s="1272" t="s">
        <v>4006</v>
      </c>
      <c r="D8" s="1272" t="s">
        <v>4007</v>
      </c>
      <c r="E8" s="1272" t="s">
        <v>3917</v>
      </c>
      <c r="F8" s="1272" t="s">
        <v>3</v>
      </c>
      <c r="G8" s="1272" t="s">
        <v>4006</v>
      </c>
      <c r="H8" s="1272" t="s">
        <v>4007</v>
      </c>
      <c r="I8" s="1272" t="s">
        <v>3917</v>
      </c>
      <c r="J8" s="1272" t="s">
        <v>3</v>
      </c>
      <c r="K8" s="1272" t="s">
        <v>4006</v>
      </c>
      <c r="L8" s="1272" t="s">
        <v>4007</v>
      </c>
      <c r="M8" s="1272" t="s">
        <v>3917</v>
      </c>
    </row>
    <row r="9" spans="1:13">
      <c r="A9" s="420"/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1273"/>
    </row>
    <row r="10" spans="1:13">
      <c r="A10" s="498" t="s">
        <v>1</v>
      </c>
      <c r="B10" s="1274">
        <v>2090</v>
      </c>
      <c r="C10" s="1274">
        <v>991</v>
      </c>
      <c r="D10" s="1274">
        <v>641</v>
      </c>
      <c r="E10" s="1274">
        <v>458</v>
      </c>
      <c r="F10" s="1274">
        <v>1915</v>
      </c>
      <c r="G10" s="1274">
        <v>895</v>
      </c>
      <c r="H10" s="1274">
        <v>584</v>
      </c>
      <c r="I10" s="1274">
        <v>436</v>
      </c>
      <c r="J10" s="1274">
        <v>175</v>
      </c>
      <c r="K10" s="1274">
        <v>96</v>
      </c>
      <c r="L10" s="1274">
        <v>57</v>
      </c>
      <c r="M10" s="1275">
        <v>22</v>
      </c>
    </row>
    <row r="11" spans="1:13">
      <c r="A11" s="501" t="s">
        <v>161</v>
      </c>
      <c r="B11" s="1276">
        <v>46</v>
      </c>
      <c r="C11" s="1276">
        <v>29</v>
      </c>
      <c r="D11" s="1276">
        <v>8</v>
      </c>
      <c r="E11" s="1276">
        <v>9</v>
      </c>
      <c r="F11" s="1276">
        <v>45</v>
      </c>
      <c r="G11" s="1276">
        <v>28</v>
      </c>
      <c r="H11" s="1276">
        <v>8</v>
      </c>
      <c r="I11" s="1276">
        <v>9</v>
      </c>
      <c r="J11" s="1276">
        <v>1</v>
      </c>
      <c r="K11" s="1276">
        <v>1</v>
      </c>
      <c r="L11" s="1276">
        <v>0</v>
      </c>
      <c r="M11" s="1277">
        <v>0</v>
      </c>
    </row>
    <row r="12" spans="1:13">
      <c r="A12" s="501" t="s">
        <v>162</v>
      </c>
      <c r="B12" s="1276">
        <v>33</v>
      </c>
      <c r="C12" s="1276">
        <v>19</v>
      </c>
      <c r="D12" s="1276">
        <v>13</v>
      </c>
      <c r="E12" s="1276">
        <v>1</v>
      </c>
      <c r="F12" s="1276">
        <v>33</v>
      </c>
      <c r="G12" s="1276">
        <v>19</v>
      </c>
      <c r="H12" s="1276">
        <v>13</v>
      </c>
      <c r="I12" s="1276">
        <v>1</v>
      </c>
      <c r="J12" s="1276">
        <v>0</v>
      </c>
      <c r="K12" s="1276">
        <v>0</v>
      </c>
      <c r="L12" s="1276">
        <v>0</v>
      </c>
      <c r="M12" s="1277">
        <v>0</v>
      </c>
    </row>
    <row r="13" spans="1:13">
      <c r="A13" s="501" t="s">
        <v>32</v>
      </c>
      <c r="B13" s="1276">
        <v>68</v>
      </c>
      <c r="C13" s="1276">
        <v>33</v>
      </c>
      <c r="D13" s="1276">
        <v>24</v>
      </c>
      <c r="E13" s="1276">
        <v>11</v>
      </c>
      <c r="F13" s="1276">
        <v>68</v>
      </c>
      <c r="G13" s="1276">
        <v>33</v>
      </c>
      <c r="H13" s="1276">
        <v>24</v>
      </c>
      <c r="I13" s="1276">
        <v>11</v>
      </c>
      <c r="J13" s="1276">
        <v>0</v>
      </c>
      <c r="K13" s="1276">
        <v>0</v>
      </c>
      <c r="L13" s="1276">
        <v>0</v>
      </c>
      <c r="M13" s="1277">
        <v>0</v>
      </c>
    </row>
    <row r="14" spans="1:13">
      <c r="A14" s="501" t="s">
        <v>163</v>
      </c>
      <c r="B14" s="1276">
        <v>29</v>
      </c>
      <c r="C14" s="1276">
        <v>15</v>
      </c>
      <c r="D14" s="1276">
        <v>12</v>
      </c>
      <c r="E14" s="1276">
        <v>2</v>
      </c>
      <c r="F14" s="1276">
        <v>29</v>
      </c>
      <c r="G14" s="1276">
        <v>15</v>
      </c>
      <c r="H14" s="1276">
        <v>12</v>
      </c>
      <c r="I14" s="1276">
        <v>2</v>
      </c>
      <c r="J14" s="1276">
        <v>0</v>
      </c>
      <c r="K14" s="1276">
        <v>0</v>
      </c>
      <c r="L14" s="1276">
        <v>0</v>
      </c>
      <c r="M14" s="1277">
        <v>0</v>
      </c>
    </row>
    <row r="15" spans="1:13">
      <c r="A15" s="501" t="s">
        <v>33</v>
      </c>
      <c r="B15" s="1276">
        <v>83</v>
      </c>
      <c r="C15" s="1276">
        <v>45</v>
      </c>
      <c r="D15" s="1276">
        <v>31</v>
      </c>
      <c r="E15" s="1276">
        <v>7</v>
      </c>
      <c r="F15" s="1276">
        <v>71</v>
      </c>
      <c r="G15" s="1276">
        <v>37</v>
      </c>
      <c r="H15" s="1276">
        <v>27</v>
      </c>
      <c r="I15" s="1276">
        <v>7</v>
      </c>
      <c r="J15" s="1276">
        <v>12</v>
      </c>
      <c r="K15" s="1276">
        <v>8</v>
      </c>
      <c r="L15" s="1276">
        <v>4</v>
      </c>
      <c r="M15" s="1277">
        <v>0</v>
      </c>
    </row>
    <row r="16" spans="1:13">
      <c r="A16" s="501" t="s">
        <v>34</v>
      </c>
      <c r="B16" s="1276">
        <v>161</v>
      </c>
      <c r="C16" s="1276">
        <v>84</v>
      </c>
      <c r="D16" s="1276">
        <v>58</v>
      </c>
      <c r="E16" s="1276">
        <v>19</v>
      </c>
      <c r="F16" s="1276">
        <v>149</v>
      </c>
      <c r="G16" s="1276">
        <v>78</v>
      </c>
      <c r="H16" s="1276">
        <v>56</v>
      </c>
      <c r="I16" s="1276">
        <v>15</v>
      </c>
      <c r="J16" s="1276">
        <v>12</v>
      </c>
      <c r="K16" s="1276">
        <v>6</v>
      </c>
      <c r="L16" s="1276">
        <v>2</v>
      </c>
      <c r="M16" s="1277">
        <v>4</v>
      </c>
    </row>
    <row r="17" spans="1:13">
      <c r="A17" s="501" t="s">
        <v>164</v>
      </c>
      <c r="B17" s="1276">
        <v>886</v>
      </c>
      <c r="C17" s="1276">
        <v>397</v>
      </c>
      <c r="D17" s="1276">
        <v>260</v>
      </c>
      <c r="E17" s="1276">
        <v>229</v>
      </c>
      <c r="F17" s="1276">
        <v>868</v>
      </c>
      <c r="G17" s="1276">
        <v>389</v>
      </c>
      <c r="H17" s="1276">
        <v>254</v>
      </c>
      <c r="I17" s="1276">
        <v>225</v>
      </c>
      <c r="J17" s="1276">
        <v>18</v>
      </c>
      <c r="K17" s="1276">
        <v>8</v>
      </c>
      <c r="L17" s="1276">
        <v>6</v>
      </c>
      <c r="M17" s="1277">
        <v>4</v>
      </c>
    </row>
    <row r="18" spans="1:13">
      <c r="A18" s="501" t="s">
        <v>37</v>
      </c>
      <c r="B18" s="1276">
        <v>96</v>
      </c>
      <c r="C18" s="1276">
        <v>45</v>
      </c>
      <c r="D18" s="1276">
        <v>41</v>
      </c>
      <c r="E18" s="1276">
        <v>10</v>
      </c>
      <c r="F18" s="1276">
        <v>83</v>
      </c>
      <c r="G18" s="1276">
        <v>41</v>
      </c>
      <c r="H18" s="1276">
        <v>33</v>
      </c>
      <c r="I18" s="1276">
        <v>9</v>
      </c>
      <c r="J18" s="1276">
        <v>13</v>
      </c>
      <c r="K18" s="1276">
        <v>4</v>
      </c>
      <c r="L18" s="1276">
        <v>8</v>
      </c>
      <c r="M18" s="1277">
        <v>1</v>
      </c>
    </row>
    <row r="19" spans="1:13">
      <c r="A19" s="501" t="s">
        <v>35</v>
      </c>
      <c r="B19" s="1276">
        <v>110</v>
      </c>
      <c r="C19" s="1276">
        <v>50</v>
      </c>
      <c r="D19" s="1276">
        <v>35</v>
      </c>
      <c r="E19" s="1276">
        <v>25</v>
      </c>
      <c r="F19" s="1276">
        <v>91</v>
      </c>
      <c r="G19" s="1276">
        <v>41</v>
      </c>
      <c r="H19" s="1276">
        <v>27</v>
      </c>
      <c r="I19" s="1276">
        <v>23</v>
      </c>
      <c r="J19" s="1276">
        <v>19</v>
      </c>
      <c r="K19" s="1276">
        <v>9</v>
      </c>
      <c r="L19" s="1276">
        <v>8</v>
      </c>
      <c r="M19" s="1277">
        <v>2</v>
      </c>
    </row>
    <row r="20" spans="1:13">
      <c r="A20" s="501" t="s">
        <v>165</v>
      </c>
      <c r="B20" s="1276">
        <v>293</v>
      </c>
      <c r="C20" s="1276">
        <v>129</v>
      </c>
      <c r="D20" s="1276">
        <v>77</v>
      </c>
      <c r="E20" s="1276">
        <v>87</v>
      </c>
      <c r="F20" s="1276">
        <v>258</v>
      </c>
      <c r="G20" s="1276">
        <v>111</v>
      </c>
      <c r="H20" s="1276">
        <v>68</v>
      </c>
      <c r="I20" s="1276">
        <v>79</v>
      </c>
      <c r="J20" s="1276">
        <v>35</v>
      </c>
      <c r="K20" s="1276">
        <v>18</v>
      </c>
      <c r="L20" s="1276">
        <v>9</v>
      </c>
      <c r="M20" s="1277">
        <v>8</v>
      </c>
    </row>
    <row r="21" spans="1:13">
      <c r="A21" s="501" t="s">
        <v>166</v>
      </c>
      <c r="B21" s="1276">
        <v>134</v>
      </c>
      <c r="C21" s="1276">
        <v>79</v>
      </c>
      <c r="D21" s="1276">
        <v>35</v>
      </c>
      <c r="E21" s="1276">
        <v>20</v>
      </c>
      <c r="F21" s="1276">
        <v>100</v>
      </c>
      <c r="G21" s="1276">
        <v>53</v>
      </c>
      <c r="H21" s="1276">
        <v>28</v>
      </c>
      <c r="I21" s="1276">
        <v>19</v>
      </c>
      <c r="J21" s="1276">
        <v>34</v>
      </c>
      <c r="K21" s="1276">
        <v>26</v>
      </c>
      <c r="L21" s="1276">
        <v>7</v>
      </c>
      <c r="M21" s="1277">
        <v>1</v>
      </c>
    </row>
    <row r="22" spans="1:13">
      <c r="A22" s="501" t="s">
        <v>167</v>
      </c>
      <c r="B22" s="1276">
        <v>26</v>
      </c>
      <c r="C22" s="1276">
        <v>14</v>
      </c>
      <c r="D22" s="1276">
        <v>11</v>
      </c>
      <c r="E22" s="1276">
        <v>1</v>
      </c>
      <c r="F22" s="1276">
        <v>14</v>
      </c>
      <c r="G22" s="1276">
        <v>6</v>
      </c>
      <c r="H22" s="1276">
        <v>8</v>
      </c>
      <c r="I22" s="1276">
        <v>0</v>
      </c>
      <c r="J22" s="1276">
        <v>12</v>
      </c>
      <c r="K22" s="1276">
        <v>8</v>
      </c>
      <c r="L22" s="1276">
        <v>3</v>
      </c>
      <c r="M22" s="1277">
        <v>1</v>
      </c>
    </row>
    <row r="23" spans="1:13">
      <c r="A23" s="501" t="s">
        <v>36</v>
      </c>
      <c r="B23" s="1276">
        <v>94</v>
      </c>
      <c r="C23" s="1276">
        <v>37</v>
      </c>
      <c r="D23" s="1276">
        <v>27</v>
      </c>
      <c r="E23" s="1276">
        <v>30</v>
      </c>
      <c r="F23" s="1276">
        <v>78</v>
      </c>
      <c r="G23" s="1276">
        <v>30</v>
      </c>
      <c r="H23" s="1276">
        <v>19</v>
      </c>
      <c r="I23" s="1276">
        <v>29</v>
      </c>
      <c r="J23" s="1276">
        <v>16</v>
      </c>
      <c r="K23" s="1276">
        <v>7</v>
      </c>
      <c r="L23" s="1276">
        <v>8</v>
      </c>
      <c r="M23" s="1277">
        <v>1</v>
      </c>
    </row>
    <row r="24" spans="1:13">
      <c r="A24" s="501" t="s">
        <v>168</v>
      </c>
      <c r="B24" s="1276">
        <v>11</v>
      </c>
      <c r="C24" s="1276">
        <v>4</v>
      </c>
      <c r="D24" s="1276">
        <v>6</v>
      </c>
      <c r="E24" s="1276">
        <v>1</v>
      </c>
      <c r="F24" s="1276">
        <v>8</v>
      </c>
      <c r="G24" s="1276">
        <v>3</v>
      </c>
      <c r="H24" s="1276">
        <v>4</v>
      </c>
      <c r="I24" s="1276">
        <v>1</v>
      </c>
      <c r="J24" s="1276">
        <v>3</v>
      </c>
      <c r="K24" s="1276">
        <v>1</v>
      </c>
      <c r="L24" s="1276">
        <v>2</v>
      </c>
      <c r="M24" s="1277">
        <v>0</v>
      </c>
    </row>
    <row r="25" spans="1:13">
      <c r="A25" s="504" t="s">
        <v>169</v>
      </c>
      <c r="B25" s="1278">
        <v>20</v>
      </c>
      <c r="C25" s="1278">
        <v>11</v>
      </c>
      <c r="D25" s="1278">
        <v>3</v>
      </c>
      <c r="E25" s="1278">
        <v>6</v>
      </c>
      <c r="F25" s="1278">
        <v>20</v>
      </c>
      <c r="G25" s="1278">
        <v>11</v>
      </c>
      <c r="H25" s="1278">
        <v>3</v>
      </c>
      <c r="I25" s="1278">
        <v>6</v>
      </c>
      <c r="J25" s="1278">
        <v>0</v>
      </c>
      <c r="K25" s="1278">
        <v>0</v>
      </c>
      <c r="L25" s="1278">
        <v>0</v>
      </c>
      <c r="M25" s="1279">
        <v>0</v>
      </c>
    </row>
    <row r="26" spans="1:13">
      <c r="A26" s="1198" t="s">
        <v>5123</v>
      </c>
      <c r="B26" s="1199"/>
      <c r="C26" s="1200"/>
      <c r="D26" s="1271"/>
      <c r="E26" s="1271"/>
      <c r="F26" s="1271"/>
      <c r="G26" s="1271"/>
      <c r="H26" s="1271"/>
      <c r="I26" s="1271"/>
      <c r="J26" s="1271"/>
      <c r="K26" s="1271"/>
      <c r="L26" s="1271"/>
      <c r="M26" s="1271"/>
    </row>
    <row r="27" spans="1:13">
      <c r="A27" s="1280"/>
      <c r="B27" s="1280"/>
      <c r="C27" s="1280"/>
      <c r="D27" s="1280"/>
      <c r="E27" s="1280"/>
      <c r="F27" s="1280"/>
      <c r="G27" s="1280"/>
      <c r="H27" s="1280"/>
      <c r="I27" s="1280"/>
      <c r="J27" s="1280"/>
      <c r="K27" s="1280"/>
      <c r="L27" s="1280"/>
      <c r="M27" s="1280"/>
    </row>
  </sheetData>
  <mergeCells count="7">
    <mergeCell ref="A6:A8"/>
    <mergeCell ref="A2:M2"/>
    <mergeCell ref="B6:M6"/>
    <mergeCell ref="B7:E7"/>
    <mergeCell ref="F7:I7"/>
    <mergeCell ref="J7:M7"/>
    <mergeCell ref="A3:M4"/>
  </mergeCells>
  <hyperlinks>
    <hyperlink ref="A1" location="Indice!A176" display="Volver"/>
  </hyperlinks>
  <pageMargins left="0.75" right="0.75" top="1" bottom="1" header="0" footer="0"/>
  <pageSetup scale="83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Hoja119">
    <tabColor theme="3"/>
  </sheetPr>
  <dimension ref="A1:M32"/>
  <sheetViews>
    <sheetView showGridLines="0" showRowColHeaders="0" view="pageBreakPreview" zoomScale="75" zoomScaleNormal="75" zoomScaleSheetLayoutView="75" workbookViewId="0"/>
  </sheetViews>
  <sheetFormatPr baseColWidth="10" defaultColWidth="11.44140625" defaultRowHeight="12.6"/>
  <cols>
    <col min="1" max="1" width="26.33203125" style="495" customWidth="1"/>
    <col min="2" max="2" width="7" style="495" bestFit="1" customWidth="1"/>
    <col min="3" max="3" width="9.33203125" style="495" bestFit="1" customWidth="1"/>
    <col min="4" max="4" width="10.33203125" style="495" customWidth="1"/>
    <col min="5" max="5" width="16.109375" style="495" customWidth="1"/>
    <col min="6" max="6" width="6.44140625" style="495" bestFit="1" customWidth="1"/>
    <col min="7" max="7" width="9.5546875" style="495" customWidth="1"/>
    <col min="8" max="8" width="10" style="495" customWidth="1"/>
    <col min="9" max="9" width="15.88671875" style="495" customWidth="1"/>
    <col min="10" max="10" width="6.44140625" style="495" bestFit="1" customWidth="1"/>
    <col min="11" max="11" width="9.44140625" style="495" customWidth="1"/>
    <col min="12" max="12" width="7" style="495" bestFit="1" customWidth="1"/>
    <col min="13" max="13" width="15.88671875" style="495" customWidth="1"/>
    <col min="14" max="14" width="11.44140625" style="495"/>
    <col min="15" max="15" width="11.44140625" style="495" customWidth="1"/>
    <col min="16" max="256" width="11.44140625" style="495"/>
    <col min="257" max="257" width="26.33203125" style="495" customWidth="1"/>
    <col min="258" max="258" width="10" style="495" customWidth="1"/>
    <col min="259" max="259" width="9.88671875" style="495" customWidth="1"/>
    <col min="260" max="260" width="10.33203125" style="495" customWidth="1"/>
    <col min="261" max="261" width="16.109375" style="495" customWidth="1"/>
    <col min="262" max="262" width="9.88671875" style="495" customWidth="1"/>
    <col min="263" max="263" width="9.5546875" style="495" customWidth="1"/>
    <col min="264" max="264" width="10" style="495" customWidth="1"/>
    <col min="265" max="265" width="15.88671875" style="495" customWidth="1"/>
    <col min="266" max="267" width="9.44140625" style="495" customWidth="1"/>
    <col min="268" max="268" width="9" style="495" customWidth="1"/>
    <col min="269" max="269" width="15.88671875" style="495" customWidth="1"/>
    <col min="270" max="270" width="11.44140625" style="495"/>
    <col min="271" max="271" width="11.44140625" style="495" customWidth="1"/>
    <col min="272" max="512" width="11.44140625" style="495"/>
    <col min="513" max="513" width="26.33203125" style="495" customWidth="1"/>
    <col min="514" max="514" width="10" style="495" customWidth="1"/>
    <col min="515" max="515" width="9.88671875" style="495" customWidth="1"/>
    <col min="516" max="516" width="10.33203125" style="495" customWidth="1"/>
    <col min="517" max="517" width="16.109375" style="495" customWidth="1"/>
    <col min="518" max="518" width="9.88671875" style="495" customWidth="1"/>
    <col min="519" max="519" width="9.5546875" style="495" customWidth="1"/>
    <col min="520" max="520" width="10" style="495" customWidth="1"/>
    <col min="521" max="521" width="15.88671875" style="495" customWidth="1"/>
    <col min="522" max="523" width="9.44140625" style="495" customWidth="1"/>
    <col min="524" max="524" width="9" style="495" customWidth="1"/>
    <col min="525" max="525" width="15.88671875" style="495" customWidth="1"/>
    <col min="526" max="526" width="11.44140625" style="495"/>
    <col min="527" max="527" width="11.44140625" style="495" customWidth="1"/>
    <col min="528" max="768" width="11.44140625" style="495"/>
    <col min="769" max="769" width="26.33203125" style="495" customWidth="1"/>
    <col min="770" max="770" width="10" style="495" customWidth="1"/>
    <col min="771" max="771" width="9.88671875" style="495" customWidth="1"/>
    <col min="772" max="772" width="10.33203125" style="495" customWidth="1"/>
    <col min="773" max="773" width="16.109375" style="495" customWidth="1"/>
    <col min="774" max="774" width="9.88671875" style="495" customWidth="1"/>
    <col min="775" max="775" width="9.5546875" style="495" customWidth="1"/>
    <col min="776" max="776" width="10" style="495" customWidth="1"/>
    <col min="777" max="777" width="15.88671875" style="495" customWidth="1"/>
    <col min="778" max="779" width="9.44140625" style="495" customWidth="1"/>
    <col min="780" max="780" width="9" style="495" customWidth="1"/>
    <col min="781" max="781" width="15.88671875" style="495" customWidth="1"/>
    <col min="782" max="782" width="11.44140625" style="495"/>
    <col min="783" max="783" width="11.44140625" style="495" customWidth="1"/>
    <col min="784" max="1024" width="11.44140625" style="495"/>
    <col min="1025" max="1025" width="26.33203125" style="495" customWidth="1"/>
    <col min="1026" max="1026" width="10" style="495" customWidth="1"/>
    <col min="1027" max="1027" width="9.88671875" style="495" customWidth="1"/>
    <col min="1028" max="1028" width="10.33203125" style="495" customWidth="1"/>
    <col min="1029" max="1029" width="16.109375" style="495" customWidth="1"/>
    <col min="1030" max="1030" width="9.88671875" style="495" customWidth="1"/>
    <col min="1031" max="1031" width="9.5546875" style="495" customWidth="1"/>
    <col min="1032" max="1032" width="10" style="495" customWidth="1"/>
    <col min="1033" max="1033" width="15.88671875" style="495" customWidth="1"/>
    <col min="1034" max="1035" width="9.44140625" style="495" customWidth="1"/>
    <col min="1036" max="1036" width="9" style="495" customWidth="1"/>
    <col min="1037" max="1037" width="15.88671875" style="495" customWidth="1"/>
    <col min="1038" max="1038" width="11.44140625" style="495"/>
    <col min="1039" max="1039" width="11.44140625" style="495" customWidth="1"/>
    <col min="1040" max="1280" width="11.44140625" style="495"/>
    <col min="1281" max="1281" width="26.33203125" style="495" customWidth="1"/>
    <col min="1282" max="1282" width="10" style="495" customWidth="1"/>
    <col min="1283" max="1283" width="9.88671875" style="495" customWidth="1"/>
    <col min="1284" max="1284" width="10.33203125" style="495" customWidth="1"/>
    <col min="1285" max="1285" width="16.109375" style="495" customWidth="1"/>
    <col min="1286" max="1286" width="9.88671875" style="495" customWidth="1"/>
    <col min="1287" max="1287" width="9.5546875" style="495" customWidth="1"/>
    <col min="1288" max="1288" width="10" style="495" customWidth="1"/>
    <col min="1289" max="1289" width="15.88671875" style="495" customWidth="1"/>
    <col min="1290" max="1291" width="9.44140625" style="495" customWidth="1"/>
    <col min="1292" max="1292" width="9" style="495" customWidth="1"/>
    <col min="1293" max="1293" width="15.88671875" style="495" customWidth="1"/>
    <col min="1294" max="1294" width="11.44140625" style="495"/>
    <col min="1295" max="1295" width="11.44140625" style="495" customWidth="1"/>
    <col min="1296" max="1536" width="11.44140625" style="495"/>
    <col min="1537" max="1537" width="26.33203125" style="495" customWidth="1"/>
    <col min="1538" max="1538" width="10" style="495" customWidth="1"/>
    <col min="1539" max="1539" width="9.88671875" style="495" customWidth="1"/>
    <col min="1540" max="1540" width="10.33203125" style="495" customWidth="1"/>
    <col min="1541" max="1541" width="16.109375" style="495" customWidth="1"/>
    <col min="1542" max="1542" width="9.88671875" style="495" customWidth="1"/>
    <col min="1543" max="1543" width="9.5546875" style="495" customWidth="1"/>
    <col min="1544" max="1544" width="10" style="495" customWidth="1"/>
    <col min="1545" max="1545" width="15.88671875" style="495" customWidth="1"/>
    <col min="1546" max="1547" width="9.44140625" style="495" customWidth="1"/>
    <col min="1548" max="1548" width="9" style="495" customWidth="1"/>
    <col min="1549" max="1549" width="15.88671875" style="495" customWidth="1"/>
    <col min="1550" max="1550" width="11.44140625" style="495"/>
    <col min="1551" max="1551" width="11.44140625" style="495" customWidth="1"/>
    <col min="1552" max="1792" width="11.44140625" style="495"/>
    <col min="1793" max="1793" width="26.33203125" style="495" customWidth="1"/>
    <col min="1794" max="1794" width="10" style="495" customWidth="1"/>
    <col min="1795" max="1795" width="9.88671875" style="495" customWidth="1"/>
    <col min="1796" max="1796" width="10.33203125" style="495" customWidth="1"/>
    <col min="1797" max="1797" width="16.109375" style="495" customWidth="1"/>
    <col min="1798" max="1798" width="9.88671875" style="495" customWidth="1"/>
    <col min="1799" max="1799" width="9.5546875" style="495" customWidth="1"/>
    <col min="1800" max="1800" width="10" style="495" customWidth="1"/>
    <col min="1801" max="1801" width="15.88671875" style="495" customWidth="1"/>
    <col min="1802" max="1803" width="9.44140625" style="495" customWidth="1"/>
    <col min="1804" max="1804" width="9" style="495" customWidth="1"/>
    <col min="1805" max="1805" width="15.88671875" style="495" customWidth="1"/>
    <col min="1806" max="1806" width="11.44140625" style="495"/>
    <col min="1807" max="1807" width="11.44140625" style="495" customWidth="1"/>
    <col min="1808" max="2048" width="11.44140625" style="495"/>
    <col min="2049" max="2049" width="26.33203125" style="495" customWidth="1"/>
    <col min="2050" max="2050" width="10" style="495" customWidth="1"/>
    <col min="2051" max="2051" width="9.88671875" style="495" customWidth="1"/>
    <col min="2052" max="2052" width="10.33203125" style="495" customWidth="1"/>
    <col min="2053" max="2053" width="16.109375" style="495" customWidth="1"/>
    <col min="2054" max="2054" width="9.88671875" style="495" customWidth="1"/>
    <col min="2055" max="2055" width="9.5546875" style="495" customWidth="1"/>
    <col min="2056" max="2056" width="10" style="495" customWidth="1"/>
    <col min="2057" max="2057" width="15.88671875" style="495" customWidth="1"/>
    <col min="2058" max="2059" width="9.44140625" style="495" customWidth="1"/>
    <col min="2060" max="2060" width="9" style="495" customWidth="1"/>
    <col min="2061" max="2061" width="15.88671875" style="495" customWidth="1"/>
    <col min="2062" max="2062" width="11.44140625" style="495"/>
    <col min="2063" max="2063" width="11.44140625" style="495" customWidth="1"/>
    <col min="2064" max="2304" width="11.44140625" style="495"/>
    <col min="2305" max="2305" width="26.33203125" style="495" customWidth="1"/>
    <col min="2306" max="2306" width="10" style="495" customWidth="1"/>
    <col min="2307" max="2307" width="9.88671875" style="495" customWidth="1"/>
    <col min="2308" max="2308" width="10.33203125" style="495" customWidth="1"/>
    <col min="2309" max="2309" width="16.109375" style="495" customWidth="1"/>
    <col min="2310" max="2310" width="9.88671875" style="495" customWidth="1"/>
    <col min="2311" max="2311" width="9.5546875" style="495" customWidth="1"/>
    <col min="2312" max="2312" width="10" style="495" customWidth="1"/>
    <col min="2313" max="2313" width="15.88671875" style="495" customWidth="1"/>
    <col min="2314" max="2315" width="9.44140625" style="495" customWidth="1"/>
    <col min="2316" max="2316" width="9" style="495" customWidth="1"/>
    <col min="2317" max="2317" width="15.88671875" style="495" customWidth="1"/>
    <col min="2318" max="2318" width="11.44140625" style="495"/>
    <col min="2319" max="2319" width="11.44140625" style="495" customWidth="1"/>
    <col min="2320" max="2560" width="11.44140625" style="495"/>
    <col min="2561" max="2561" width="26.33203125" style="495" customWidth="1"/>
    <col min="2562" max="2562" width="10" style="495" customWidth="1"/>
    <col min="2563" max="2563" width="9.88671875" style="495" customWidth="1"/>
    <col min="2564" max="2564" width="10.33203125" style="495" customWidth="1"/>
    <col min="2565" max="2565" width="16.109375" style="495" customWidth="1"/>
    <col min="2566" max="2566" width="9.88671875" style="495" customWidth="1"/>
    <col min="2567" max="2567" width="9.5546875" style="495" customWidth="1"/>
    <col min="2568" max="2568" width="10" style="495" customWidth="1"/>
    <col min="2569" max="2569" width="15.88671875" style="495" customWidth="1"/>
    <col min="2570" max="2571" width="9.44140625" style="495" customWidth="1"/>
    <col min="2572" max="2572" width="9" style="495" customWidth="1"/>
    <col min="2573" max="2573" width="15.88671875" style="495" customWidth="1"/>
    <col min="2574" max="2574" width="11.44140625" style="495"/>
    <col min="2575" max="2575" width="11.44140625" style="495" customWidth="1"/>
    <col min="2576" max="2816" width="11.44140625" style="495"/>
    <col min="2817" max="2817" width="26.33203125" style="495" customWidth="1"/>
    <col min="2818" max="2818" width="10" style="495" customWidth="1"/>
    <col min="2819" max="2819" width="9.88671875" style="495" customWidth="1"/>
    <col min="2820" max="2820" width="10.33203125" style="495" customWidth="1"/>
    <col min="2821" max="2821" width="16.109375" style="495" customWidth="1"/>
    <col min="2822" max="2822" width="9.88671875" style="495" customWidth="1"/>
    <col min="2823" max="2823" width="9.5546875" style="495" customWidth="1"/>
    <col min="2824" max="2824" width="10" style="495" customWidth="1"/>
    <col min="2825" max="2825" width="15.88671875" style="495" customWidth="1"/>
    <col min="2826" max="2827" width="9.44140625" style="495" customWidth="1"/>
    <col min="2828" max="2828" width="9" style="495" customWidth="1"/>
    <col min="2829" max="2829" width="15.88671875" style="495" customWidth="1"/>
    <col min="2830" max="2830" width="11.44140625" style="495"/>
    <col min="2831" max="2831" width="11.44140625" style="495" customWidth="1"/>
    <col min="2832" max="3072" width="11.44140625" style="495"/>
    <col min="3073" max="3073" width="26.33203125" style="495" customWidth="1"/>
    <col min="3074" max="3074" width="10" style="495" customWidth="1"/>
    <col min="3075" max="3075" width="9.88671875" style="495" customWidth="1"/>
    <col min="3076" max="3076" width="10.33203125" style="495" customWidth="1"/>
    <col min="3077" max="3077" width="16.109375" style="495" customWidth="1"/>
    <col min="3078" max="3078" width="9.88671875" style="495" customWidth="1"/>
    <col min="3079" max="3079" width="9.5546875" style="495" customWidth="1"/>
    <col min="3080" max="3080" width="10" style="495" customWidth="1"/>
    <col min="3081" max="3081" width="15.88671875" style="495" customWidth="1"/>
    <col min="3082" max="3083" width="9.44140625" style="495" customWidth="1"/>
    <col min="3084" max="3084" width="9" style="495" customWidth="1"/>
    <col min="3085" max="3085" width="15.88671875" style="495" customWidth="1"/>
    <col min="3086" max="3086" width="11.44140625" style="495"/>
    <col min="3087" max="3087" width="11.44140625" style="495" customWidth="1"/>
    <col min="3088" max="3328" width="11.44140625" style="495"/>
    <col min="3329" max="3329" width="26.33203125" style="495" customWidth="1"/>
    <col min="3330" max="3330" width="10" style="495" customWidth="1"/>
    <col min="3331" max="3331" width="9.88671875" style="495" customWidth="1"/>
    <col min="3332" max="3332" width="10.33203125" style="495" customWidth="1"/>
    <col min="3333" max="3333" width="16.109375" style="495" customWidth="1"/>
    <col min="3334" max="3334" width="9.88671875" style="495" customWidth="1"/>
    <col min="3335" max="3335" width="9.5546875" style="495" customWidth="1"/>
    <col min="3336" max="3336" width="10" style="495" customWidth="1"/>
    <col min="3337" max="3337" width="15.88671875" style="495" customWidth="1"/>
    <col min="3338" max="3339" width="9.44140625" style="495" customWidth="1"/>
    <col min="3340" max="3340" width="9" style="495" customWidth="1"/>
    <col min="3341" max="3341" width="15.88671875" style="495" customWidth="1"/>
    <col min="3342" max="3342" width="11.44140625" style="495"/>
    <col min="3343" max="3343" width="11.44140625" style="495" customWidth="1"/>
    <col min="3344" max="3584" width="11.44140625" style="495"/>
    <col min="3585" max="3585" width="26.33203125" style="495" customWidth="1"/>
    <col min="3586" max="3586" width="10" style="495" customWidth="1"/>
    <col min="3587" max="3587" width="9.88671875" style="495" customWidth="1"/>
    <col min="3588" max="3588" width="10.33203125" style="495" customWidth="1"/>
    <col min="3589" max="3589" width="16.109375" style="495" customWidth="1"/>
    <col min="3590" max="3590" width="9.88671875" style="495" customWidth="1"/>
    <col min="3591" max="3591" width="9.5546875" style="495" customWidth="1"/>
    <col min="3592" max="3592" width="10" style="495" customWidth="1"/>
    <col min="3593" max="3593" width="15.88671875" style="495" customWidth="1"/>
    <col min="3594" max="3595" width="9.44140625" style="495" customWidth="1"/>
    <col min="3596" max="3596" width="9" style="495" customWidth="1"/>
    <col min="3597" max="3597" width="15.88671875" style="495" customWidth="1"/>
    <col min="3598" max="3598" width="11.44140625" style="495"/>
    <col min="3599" max="3599" width="11.44140625" style="495" customWidth="1"/>
    <col min="3600" max="3840" width="11.44140625" style="495"/>
    <col min="3841" max="3841" width="26.33203125" style="495" customWidth="1"/>
    <col min="3842" max="3842" width="10" style="495" customWidth="1"/>
    <col min="3843" max="3843" width="9.88671875" style="495" customWidth="1"/>
    <col min="3844" max="3844" width="10.33203125" style="495" customWidth="1"/>
    <col min="3845" max="3845" width="16.109375" style="495" customWidth="1"/>
    <col min="3846" max="3846" width="9.88671875" style="495" customWidth="1"/>
    <col min="3847" max="3847" width="9.5546875" style="495" customWidth="1"/>
    <col min="3848" max="3848" width="10" style="495" customWidth="1"/>
    <col min="3849" max="3849" width="15.88671875" style="495" customWidth="1"/>
    <col min="3850" max="3851" width="9.44140625" style="495" customWidth="1"/>
    <col min="3852" max="3852" width="9" style="495" customWidth="1"/>
    <col min="3853" max="3853" width="15.88671875" style="495" customWidth="1"/>
    <col min="3854" max="3854" width="11.44140625" style="495"/>
    <col min="3855" max="3855" width="11.44140625" style="495" customWidth="1"/>
    <col min="3856" max="4096" width="11.44140625" style="495"/>
    <col min="4097" max="4097" width="26.33203125" style="495" customWidth="1"/>
    <col min="4098" max="4098" width="10" style="495" customWidth="1"/>
    <col min="4099" max="4099" width="9.88671875" style="495" customWidth="1"/>
    <col min="4100" max="4100" width="10.33203125" style="495" customWidth="1"/>
    <col min="4101" max="4101" width="16.109375" style="495" customWidth="1"/>
    <col min="4102" max="4102" width="9.88671875" style="495" customWidth="1"/>
    <col min="4103" max="4103" width="9.5546875" style="495" customWidth="1"/>
    <col min="4104" max="4104" width="10" style="495" customWidth="1"/>
    <col min="4105" max="4105" width="15.88671875" style="495" customWidth="1"/>
    <col min="4106" max="4107" width="9.44140625" style="495" customWidth="1"/>
    <col min="4108" max="4108" width="9" style="495" customWidth="1"/>
    <col min="4109" max="4109" width="15.88671875" style="495" customWidth="1"/>
    <col min="4110" max="4110" width="11.44140625" style="495"/>
    <col min="4111" max="4111" width="11.44140625" style="495" customWidth="1"/>
    <col min="4112" max="4352" width="11.44140625" style="495"/>
    <col min="4353" max="4353" width="26.33203125" style="495" customWidth="1"/>
    <col min="4354" max="4354" width="10" style="495" customWidth="1"/>
    <col min="4355" max="4355" width="9.88671875" style="495" customWidth="1"/>
    <col min="4356" max="4356" width="10.33203125" style="495" customWidth="1"/>
    <col min="4357" max="4357" width="16.109375" style="495" customWidth="1"/>
    <col min="4358" max="4358" width="9.88671875" style="495" customWidth="1"/>
    <col min="4359" max="4359" width="9.5546875" style="495" customWidth="1"/>
    <col min="4360" max="4360" width="10" style="495" customWidth="1"/>
    <col min="4361" max="4361" width="15.88671875" style="495" customWidth="1"/>
    <col min="4362" max="4363" width="9.44140625" style="495" customWidth="1"/>
    <col min="4364" max="4364" width="9" style="495" customWidth="1"/>
    <col min="4365" max="4365" width="15.88671875" style="495" customWidth="1"/>
    <col min="4366" max="4366" width="11.44140625" style="495"/>
    <col min="4367" max="4367" width="11.44140625" style="495" customWidth="1"/>
    <col min="4368" max="4608" width="11.44140625" style="495"/>
    <col min="4609" max="4609" width="26.33203125" style="495" customWidth="1"/>
    <col min="4610" max="4610" width="10" style="495" customWidth="1"/>
    <col min="4611" max="4611" width="9.88671875" style="495" customWidth="1"/>
    <col min="4612" max="4612" width="10.33203125" style="495" customWidth="1"/>
    <col min="4613" max="4613" width="16.109375" style="495" customWidth="1"/>
    <col min="4614" max="4614" width="9.88671875" style="495" customWidth="1"/>
    <col min="4615" max="4615" width="9.5546875" style="495" customWidth="1"/>
    <col min="4616" max="4616" width="10" style="495" customWidth="1"/>
    <col min="4617" max="4617" width="15.88671875" style="495" customWidth="1"/>
    <col min="4618" max="4619" width="9.44140625" style="495" customWidth="1"/>
    <col min="4620" max="4620" width="9" style="495" customWidth="1"/>
    <col min="4621" max="4621" width="15.88671875" style="495" customWidth="1"/>
    <col min="4622" max="4622" width="11.44140625" style="495"/>
    <col min="4623" max="4623" width="11.44140625" style="495" customWidth="1"/>
    <col min="4624" max="4864" width="11.44140625" style="495"/>
    <col min="4865" max="4865" width="26.33203125" style="495" customWidth="1"/>
    <col min="4866" max="4866" width="10" style="495" customWidth="1"/>
    <col min="4867" max="4867" width="9.88671875" style="495" customWidth="1"/>
    <col min="4868" max="4868" width="10.33203125" style="495" customWidth="1"/>
    <col min="4869" max="4869" width="16.109375" style="495" customWidth="1"/>
    <col min="4870" max="4870" width="9.88671875" style="495" customWidth="1"/>
    <col min="4871" max="4871" width="9.5546875" style="495" customWidth="1"/>
    <col min="4872" max="4872" width="10" style="495" customWidth="1"/>
    <col min="4873" max="4873" width="15.88671875" style="495" customWidth="1"/>
    <col min="4874" max="4875" width="9.44140625" style="495" customWidth="1"/>
    <col min="4876" max="4876" width="9" style="495" customWidth="1"/>
    <col min="4877" max="4877" width="15.88671875" style="495" customWidth="1"/>
    <col min="4878" max="4878" width="11.44140625" style="495"/>
    <col min="4879" max="4879" width="11.44140625" style="495" customWidth="1"/>
    <col min="4880" max="5120" width="11.44140625" style="495"/>
    <col min="5121" max="5121" width="26.33203125" style="495" customWidth="1"/>
    <col min="5122" max="5122" width="10" style="495" customWidth="1"/>
    <col min="5123" max="5123" width="9.88671875" style="495" customWidth="1"/>
    <col min="5124" max="5124" width="10.33203125" style="495" customWidth="1"/>
    <col min="5125" max="5125" width="16.109375" style="495" customWidth="1"/>
    <col min="5126" max="5126" width="9.88671875" style="495" customWidth="1"/>
    <col min="5127" max="5127" width="9.5546875" style="495" customWidth="1"/>
    <col min="5128" max="5128" width="10" style="495" customWidth="1"/>
    <col min="5129" max="5129" width="15.88671875" style="495" customWidth="1"/>
    <col min="5130" max="5131" width="9.44140625" style="495" customWidth="1"/>
    <col min="5132" max="5132" width="9" style="495" customWidth="1"/>
    <col min="5133" max="5133" width="15.88671875" style="495" customWidth="1"/>
    <col min="5134" max="5134" width="11.44140625" style="495"/>
    <col min="5135" max="5135" width="11.44140625" style="495" customWidth="1"/>
    <col min="5136" max="5376" width="11.44140625" style="495"/>
    <col min="5377" max="5377" width="26.33203125" style="495" customWidth="1"/>
    <col min="5378" max="5378" width="10" style="495" customWidth="1"/>
    <col min="5379" max="5379" width="9.88671875" style="495" customWidth="1"/>
    <col min="5380" max="5380" width="10.33203125" style="495" customWidth="1"/>
    <col min="5381" max="5381" width="16.109375" style="495" customWidth="1"/>
    <col min="5382" max="5382" width="9.88671875" style="495" customWidth="1"/>
    <col min="5383" max="5383" width="9.5546875" style="495" customWidth="1"/>
    <col min="5384" max="5384" width="10" style="495" customWidth="1"/>
    <col min="5385" max="5385" width="15.88671875" style="495" customWidth="1"/>
    <col min="5386" max="5387" width="9.44140625" style="495" customWidth="1"/>
    <col min="5388" max="5388" width="9" style="495" customWidth="1"/>
    <col min="5389" max="5389" width="15.88671875" style="495" customWidth="1"/>
    <col min="5390" max="5390" width="11.44140625" style="495"/>
    <col min="5391" max="5391" width="11.44140625" style="495" customWidth="1"/>
    <col min="5392" max="5632" width="11.44140625" style="495"/>
    <col min="5633" max="5633" width="26.33203125" style="495" customWidth="1"/>
    <col min="5634" max="5634" width="10" style="495" customWidth="1"/>
    <col min="5635" max="5635" width="9.88671875" style="495" customWidth="1"/>
    <col min="5636" max="5636" width="10.33203125" style="495" customWidth="1"/>
    <col min="5637" max="5637" width="16.109375" style="495" customWidth="1"/>
    <col min="5638" max="5638" width="9.88671875" style="495" customWidth="1"/>
    <col min="5639" max="5639" width="9.5546875" style="495" customWidth="1"/>
    <col min="5640" max="5640" width="10" style="495" customWidth="1"/>
    <col min="5641" max="5641" width="15.88671875" style="495" customWidth="1"/>
    <col min="5642" max="5643" width="9.44140625" style="495" customWidth="1"/>
    <col min="5644" max="5644" width="9" style="495" customWidth="1"/>
    <col min="5645" max="5645" width="15.88671875" style="495" customWidth="1"/>
    <col min="5646" max="5646" width="11.44140625" style="495"/>
    <col min="5647" max="5647" width="11.44140625" style="495" customWidth="1"/>
    <col min="5648" max="5888" width="11.44140625" style="495"/>
    <col min="5889" max="5889" width="26.33203125" style="495" customWidth="1"/>
    <col min="5890" max="5890" width="10" style="495" customWidth="1"/>
    <col min="5891" max="5891" width="9.88671875" style="495" customWidth="1"/>
    <col min="5892" max="5892" width="10.33203125" style="495" customWidth="1"/>
    <col min="5893" max="5893" width="16.109375" style="495" customWidth="1"/>
    <col min="5894" max="5894" width="9.88671875" style="495" customWidth="1"/>
    <col min="5895" max="5895" width="9.5546875" style="495" customWidth="1"/>
    <col min="5896" max="5896" width="10" style="495" customWidth="1"/>
    <col min="5897" max="5897" width="15.88671875" style="495" customWidth="1"/>
    <col min="5898" max="5899" width="9.44140625" style="495" customWidth="1"/>
    <col min="5900" max="5900" width="9" style="495" customWidth="1"/>
    <col min="5901" max="5901" width="15.88671875" style="495" customWidth="1"/>
    <col min="5902" max="5902" width="11.44140625" style="495"/>
    <col min="5903" max="5903" width="11.44140625" style="495" customWidth="1"/>
    <col min="5904" max="6144" width="11.44140625" style="495"/>
    <col min="6145" max="6145" width="26.33203125" style="495" customWidth="1"/>
    <col min="6146" max="6146" width="10" style="495" customWidth="1"/>
    <col min="6147" max="6147" width="9.88671875" style="495" customWidth="1"/>
    <col min="6148" max="6148" width="10.33203125" style="495" customWidth="1"/>
    <col min="6149" max="6149" width="16.109375" style="495" customWidth="1"/>
    <col min="6150" max="6150" width="9.88671875" style="495" customWidth="1"/>
    <col min="6151" max="6151" width="9.5546875" style="495" customWidth="1"/>
    <col min="6152" max="6152" width="10" style="495" customWidth="1"/>
    <col min="6153" max="6153" width="15.88671875" style="495" customWidth="1"/>
    <col min="6154" max="6155" width="9.44140625" style="495" customWidth="1"/>
    <col min="6156" max="6156" width="9" style="495" customWidth="1"/>
    <col min="6157" max="6157" width="15.88671875" style="495" customWidth="1"/>
    <col min="6158" max="6158" width="11.44140625" style="495"/>
    <col min="6159" max="6159" width="11.44140625" style="495" customWidth="1"/>
    <col min="6160" max="6400" width="11.44140625" style="495"/>
    <col min="6401" max="6401" width="26.33203125" style="495" customWidth="1"/>
    <col min="6402" max="6402" width="10" style="495" customWidth="1"/>
    <col min="6403" max="6403" width="9.88671875" style="495" customWidth="1"/>
    <col min="6404" max="6404" width="10.33203125" style="495" customWidth="1"/>
    <col min="6405" max="6405" width="16.109375" style="495" customWidth="1"/>
    <col min="6406" max="6406" width="9.88671875" style="495" customWidth="1"/>
    <col min="6407" max="6407" width="9.5546875" style="495" customWidth="1"/>
    <col min="6408" max="6408" width="10" style="495" customWidth="1"/>
    <col min="6409" max="6409" width="15.88671875" style="495" customWidth="1"/>
    <col min="6410" max="6411" width="9.44140625" style="495" customWidth="1"/>
    <col min="6412" max="6412" width="9" style="495" customWidth="1"/>
    <col min="6413" max="6413" width="15.88671875" style="495" customWidth="1"/>
    <col min="6414" max="6414" width="11.44140625" style="495"/>
    <col min="6415" max="6415" width="11.44140625" style="495" customWidth="1"/>
    <col min="6416" max="6656" width="11.44140625" style="495"/>
    <col min="6657" max="6657" width="26.33203125" style="495" customWidth="1"/>
    <col min="6658" max="6658" width="10" style="495" customWidth="1"/>
    <col min="6659" max="6659" width="9.88671875" style="495" customWidth="1"/>
    <col min="6660" max="6660" width="10.33203125" style="495" customWidth="1"/>
    <col min="6661" max="6661" width="16.109375" style="495" customWidth="1"/>
    <col min="6662" max="6662" width="9.88671875" style="495" customWidth="1"/>
    <col min="6663" max="6663" width="9.5546875" style="495" customWidth="1"/>
    <col min="6664" max="6664" width="10" style="495" customWidth="1"/>
    <col min="6665" max="6665" width="15.88671875" style="495" customWidth="1"/>
    <col min="6666" max="6667" width="9.44140625" style="495" customWidth="1"/>
    <col min="6668" max="6668" width="9" style="495" customWidth="1"/>
    <col min="6669" max="6669" width="15.88671875" style="495" customWidth="1"/>
    <col min="6670" max="6670" width="11.44140625" style="495"/>
    <col min="6671" max="6671" width="11.44140625" style="495" customWidth="1"/>
    <col min="6672" max="6912" width="11.44140625" style="495"/>
    <col min="6913" max="6913" width="26.33203125" style="495" customWidth="1"/>
    <col min="6914" max="6914" width="10" style="495" customWidth="1"/>
    <col min="6915" max="6915" width="9.88671875" style="495" customWidth="1"/>
    <col min="6916" max="6916" width="10.33203125" style="495" customWidth="1"/>
    <col min="6917" max="6917" width="16.109375" style="495" customWidth="1"/>
    <col min="6918" max="6918" width="9.88671875" style="495" customWidth="1"/>
    <col min="6919" max="6919" width="9.5546875" style="495" customWidth="1"/>
    <col min="6920" max="6920" width="10" style="495" customWidth="1"/>
    <col min="6921" max="6921" width="15.88671875" style="495" customWidth="1"/>
    <col min="6922" max="6923" width="9.44140625" style="495" customWidth="1"/>
    <col min="6924" max="6924" width="9" style="495" customWidth="1"/>
    <col min="6925" max="6925" width="15.88671875" style="495" customWidth="1"/>
    <col min="6926" max="6926" width="11.44140625" style="495"/>
    <col min="6927" max="6927" width="11.44140625" style="495" customWidth="1"/>
    <col min="6928" max="7168" width="11.44140625" style="495"/>
    <col min="7169" max="7169" width="26.33203125" style="495" customWidth="1"/>
    <col min="7170" max="7170" width="10" style="495" customWidth="1"/>
    <col min="7171" max="7171" width="9.88671875" style="495" customWidth="1"/>
    <col min="7172" max="7172" width="10.33203125" style="495" customWidth="1"/>
    <col min="7173" max="7173" width="16.109375" style="495" customWidth="1"/>
    <col min="7174" max="7174" width="9.88671875" style="495" customWidth="1"/>
    <col min="7175" max="7175" width="9.5546875" style="495" customWidth="1"/>
    <col min="7176" max="7176" width="10" style="495" customWidth="1"/>
    <col min="7177" max="7177" width="15.88671875" style="495" customWidth="1"/>
    <col min="7178" max="7179" width="9.44140625" style="495" customWidth="1"/>
    <col min="7180" max="7180" width="9" style="495" customWidth="1"/>
    <col min="7181" max="7181" width="15.88671875" style="495" customWidth="1"/>
    <col min="7182" max="7182" width="11.44140625" style="495"/>
    <col min="7183" max="7183" width="11.44140625" style="495" customWidth="1"/>
    <col min="7184" max="7424" width="11.44140625" style="495"/>
    <col min="7425" max="7425" width="26.33203125" style="495" customWidth="1"/>
    <col min="7426" max="7426" width="10" style="495" customWidth="1"/>
    <col min="7427" max="7427" width="9.88671875" style="495" customWidth="1"/>
    <col min="7428" max="7428" width="10.33203125" style="495" customWidth="1"/>
    <col min="7429" max="7429" width="16.109375" style="495" customWidth="1"/>
    <col min="7430" max="7430" width="9.88671875" style="495" customWidth="1"/>
    <col min="7431" max="7431" width="9.5546875" style="495" customWidth="1"/>
    <col min="7432" max="7432" width="10" style="495" customWidth="1"/>
    <col min="7433" max="7433" width="15.88671875" style="495" customWidth="1"/>
    <col min="7434" max="7435" width="9.44140625" style="495" customWidth="1"/>
    <col min="7436" max="7436" width="9" style="495" customWidth="1"/>
    <col min="7437" max="7437" width="15.88671875" style="495" customWidth="1"/>
    <col min="7438" max="7438" width="11.44140625" style="495"/>
    <col min="7439" max="7439" width="11.44140625" style="495" customWidth="1"/>
    <col min="7440" max="7680" width="11.44140625" style="495"/>
    <col min="7681" max="7681" width="26.33203125" style="495" customWidth="1"/>
    <col min="7682" max="7682" width="10" style="495" customWidth="1"/>
    <col min="7683" max="7683" width="9.88671875" style="495" customWidth="1"/>
    <col min="7684" max="7684" width="10.33203125" style="495" customWidth="1"/>
    <col min="7685" max="7685" width="16.109375" style="495" customWidth="1"/>
    <col min="7686" max="7686" width="9.88671875" style="495" customWidth="1"/>
    <col min="7687" max="7687" width="9.5546875" style="495" customWidth="1"/>
    <col min="7688" max="7688" width="10" style="495" customWidth="1"/>
    <col min="7689" max="7689" width="15.88671875" style="495" customWidth="1"/>
    <col min="7690" max="7691" width="9.44140625" style="495" customWidth="1"/>
    <col min="7692" max="7692" width="9" style="495" customWidth="1"/>
    <col min="7693" max="7693" width="15.88671875" style="495" customWidth="1"/>
    <col min="7694" max="7694" width="11.44140625" style="495"/>
    <col min="7695" max="7695" width="11.44140625" style="495" customWidth="1"/>
    <col min="7696" max="7936" width="11.44140625" style="495"/>
    <col min="7937" max="7937" width="26.33203125" style="495" customWidth="1"/>
    <col min="7938" max="7938" width="10" style="495" customWidth="1"/>
    <col min="7939" max="7939" width="9.88671875" style="495" customWidth="1"/>
    <col min="7940" max="7940" width="10.33203125" style="495" customWidth="1"/>
    <col min="7941" max="7941" width="16.109375" style="495" customWidth="1"/>
    <col min="7942" max="7942" width="9.88671875" style="495" customWidth="1"/>
    <col min="7943" max="7943" width="9.5546875" style="495" customWidth="1"/>
    <col min="7944" max="7944" width="10" style="495" customWidth="1"/>
    <col min="7945" max="7945" width="15.88671875" style="495" customWidth="1"/>
    <col min="7946" max="7947" width="9.44140625" style="495" customWidth="1"/>
    <col min="7948" max="7948" width="9" style="495" customWidth="1"/>
    <col min="7949" max="7949" width="15.88671875" style="495" customWidth="1"/>
    <col min="7950" max="7950" width="11.44140625" style="495"/>
    <col min="7951" max="7951" width="11.44140625" style="495" customWidth="1"/>
    <col min="7952" max="8192" width="11.44140625" style="495"/>
    <col min="8193" max="8193" width="26.33203125" style="495" customWidth="1"/>
    <col min="8194" max="8194" width="10" style="495" customWidth="1"/>
    <col min="8195" max="8195" width="9.88671875" style="495" customWidth="1"/>
    <col min="8196" max="8196" width="10.33203125" style="495" customWidth="1"/>
    <col min="8197" max="8197" width="16.109375" style="495" customWidth="1"/>
    <col min="8198" max="8198" width="9.88671875" style="495" customWidth="1"/>
    <col min="8199" max="8199" width="9.5546875" style="495" customWidth="1"/>
    <col min="8200" max="8200" width="10" style="495" customWidth="1"/>
    <col min="8201" max="8201" width="15.88671875" style="495" customWidth="1"/>
    <col min="8202" max="8203" width="9.44140625" style="495" customWidth="1"/>
    <col min="8204" max="8204" width="9" style="495" customWidth="1"/>
    <col min="8205" max="8205" width="15.88671875" style="495" customWidth="1"/>
    <col min="8206" max="8206" width="11.44140625" style="495"/>
    <col min="8207" max="8207" width="11.44140625" style="495" customWidth="1"/>
    <col min="8208" max="8448" width="11.44140625" style="495"/>
    <col min="8449" max="8449" width="26.33203125" style="495" customWidth="1"/>
    <col min="8450" max="8450" width="10" style="495" customWidth="1"/>
    <col min="8451" max="8451" width="9.88671875" style="495" customWidth="1"/>
    <col min="8452" max="8452" width="10.33203125" style="495" customWidth="1"/>
    <col min="8453" max="8453" width="16.109375" style="495" customWidth="1"/>
    <col min="8454" max="8454" width="9.88671875" style="495" customWidth="1"/>
    <col min="8455" max="8455" width="9.5546875" style="495" customWidth="1"/>
    <col min="8456" max="8456" width="10" style="495" customWidth="1"/>
    <col min="8457" max="8457" width="15.88671875" style="495" customWidth="1"/>
    <col min="8458" max="8459" width="9.44140625" style="495" customWidth="1"/>
    <col min="8460" max="8460" width="9" style="495" customWidth="1"/>
    <col min="8461" max="8461" width="15.88671875" style="495" customWidth="1"/>
    <col min="8462" max="8462" width="11.44140625" style="495"/>
    <col min="8463" max="8463" width="11.44140625" style="495" customWidth="1"/>
    <col min="8464" max="8704" width="11.44140625" style="495"/>
    <col min="8705" max="8705" width="26.33203125" style="495" customWidth="1"/>
    <col min="8706" max="8706" width="10" style="495" customWidth="1"/>
    <col min="8707" max="8707" width="9.88671875" style="495" customWidth="1"/>
    <col min="8708" max="8708" width="10.33203125" style="495" customWidth="1"/>
    <col min="8709" max="8709" width="16.109375" style="495" customWidth="1"/>
    <col min="8710" max="8710" width="9.88671875" style="495" customWidth="1"/>
    <col min="8711" max="8711" width="9.5546875" style="495" customWidth="1"/>
    <col min="8712" max="8712" width="10" style="495" customWidth="1"/>
    <col min="8713" max="8713" width="15.88671875" style="495" customWidth="1"/>
    <col min="8714" max="8715" width="9.44140625" style="495" customWidth="1"/>
    <col min="8716" max="8716" width="9" style="495" customWidth="1"/>
    <col min="8717" max="8717" width="15.88671875" style="495" customWidth="1"/>
    <col min="8718" max="8718" width="11.44140625" style="495"/>
    <col min="8719" max="8719" width="11.44140625" style="495" customWidth="1"/>
    <col min="8720" max="8960" width="11.44140625" style="495"/>
    <col min="8961" max="8961" width="26.33203125" style="495" customWidth="1"/>
    <col min="8962" max="8962" width="10" style="495" customWidth="1"/>
    <col min="8963" max="8963" width="9.88671875" style="495" customWidth="1"/>
    <col min="8964" max="8964" width="10.33203125" style="495" customWidth="1"/>
    <col min="8965" max="8965" width="16.109375" style="495" customWidth="1"/>
    <col min="8966" max="8966" width="9.88671875" style="495" customWidth="1"/>
    <col min="8967" max="8967" width="9.5546875" style="495" customWidth="1"/>
    <col min="8968" max="8968" width="10" style="495" customWidth="1"/>
    <col min="8969" max="8969" width="15.88671875" style="495" customWidth="1"/>
    <col min="8970" max="8971" width="9.44140625" style="495" customWidth="1"/>
    <col min="8972" max="8972" width="9" style="495" customWidth="1"/>
    <col min="8973" max="8973" width="15.88671875" style="495" customWidth="1"/>
    <col min="8974" max="8974" width="11.44140625" style="495"/>
    <col min="8975" max="8975" width="11.44140625" style="495" customWidth="1"/>
    <col min="8976" max="9216" width="11.44140625" style="495"/>
    <col min="9217" max="9217" width="26.33203125" style="495" customWidth="1"/>
    <col min="9218" max="9218" width="10" style="495" customWidth="1"/>
    <col min="9219" max="9219" width="9.88671875" style="495" customWidth="1"/>
    <col min="9220" max="9220" width="10.33203125" style="495" customWidth="1"/>
    <col min="9221" max="9221" width="16.109375" style="495" customWidth="1"/>
    <col min="9222" max="9222" width="9.88671875" style="495" customWidth="1"/>
    <col min="9223" max="9223" width="9.5546875" style="495" customWidth="1"/>
    <col min="9224" max="9224" width="10" style="495" customWidth="1"/>
    <col min="9225" max="9225" width="15.88671875" style="495" customWidth="1"/>
    <col min="9226" max="9227" width="9.44140625" style="495" customWidth="1"/>
    <col min="9228" max="9228" width="9" style="495" customWidth="1"/>
    <col min="9229" max="9229" width="15.88671875" style="495" customWidth="1"/>
    <col min="9230" max="9230" width="11.44140625" style="495"/>
    <col min="9231" max="9231" width="11.44140625" style="495" customWidth="1"/>
    <col min="9232" max="9472" width="11.44140625" style="495"/>
    <col min="9473" max="9473" width="26.33203125" style="495" customWidth="1"/>
    <col min="9474" max="9474" width="10" style="495" customWidth="1"/>
    <col min="9475" max="9475" width="9.88671875" style="495" customWidth="1"/>
    <col min="9476" max="9476" width="10.33203125" style="495" customWidth="1"/>
    <col min="9477" max="9477" width="16.109375" style="495" customWidth="1"/>
    <col min="9478" max="9478" width="9.88671875" style="495" customWidth="1"/>
    <col min="9479" max="9479" width="9.5546875" style="495" customWidth="1"/>
    <col min="9480" max="9480" width="10" style="495" customWidth="1"/>
    <col min="9481" max="9481" width="15.88671875" style="495" customWidth="1"/>
    <col min="9482" max="9483" width="9.44140625" style="495" customWidth="1"/>
    <col min="9484" max="9484" width="9" style="495" customWidth="1"/>
    <col min="9485" max="9485" width="15.88671875" style="495" customWidth="1"/>
    <col min="9486" max="9486" width="11.44140625" style="495"/>
    <col min="9487" max="9487" width="11.44140625" style="495" customWidth="1"/>
    <col min="9488" max="9728" width="11.44140625" style="495"/>
    <col min="9729" max="9729" width="26.33203125" style="495" customWidth="1"/>
    <col min="9730" max="9730" width="10" style="495" customWidth="1"/>
    <col min="9731" max="9731" width="9.88671875" style="495" customWidth="1"/>
    <col min="9732" max="9732" width="10.33203125" style="495" customWidth="1"/>
    <col min="9733" max="9733" width="16.109375" style="495" customWidth="1"/>
    <col min="9734" max="9734" width="9.88671875" style="495" customWidth="1"/>
    <col min="9735" max="9735" width="9.5546875" style="495" customWidth="1"/>
    <col min="9736" max="9736" width="10" style="495" customWidth="1"/>
    <col min="9737" max="9737" width="15.88671875" style="495" customWidth="1"/>
    <col min="9738" max="9739" width="9.44140625" style="495" customWidth="1"/>
    <col min="9740" max="9740" width="9" style="495" customWidth="1"/>
    <col min="9741" max="9741" width="15.88671875" style="495" customWidth="1"/>
    <col min="9742" max="9742" width="11.44140625" style="495"/>
    <col min="9743" max="9743" width="11.44140625" style="495" customWidth="1"/>
    <col min="9744" max="9984" width="11.44140625" style="495"/>
    <col min="9985" max="9985" width="26.33203125" style="495" customWidth="1"/>
    <col min="9986" max="9986" width="10" style="495" customWidth="1"/>
    <col min="9987" max="9987" width="9.88671875" style="495" customWidth="1"/>
    <col min="9988" max="9988" width="10.33203125" style="495" customWidth="1"/>
    <col min="9989" max="9989" width="16.109375" style="495" customWidth="1"/>
    <col min="9990" max="9990" width="9.88671875" style="495" customWidth="1"/>
    <col min="9991" max="9991" width="9.5546875" style="495" customWidth="1"/>
    <col min="9992" max="9992" width="10" style="495" customWidth="1"/>
    <col min="9993" max="9993" width="15.88671875" style="495" customWidth="1"/>
    <col min="9994" max="9995" width="9.44140625" style="495" customWidth="1"/>
    <col min="9996" max="9996" width="9" style="495" customWidth="1"/>
    <col min="9997" max="9997" width="15.88671875" style="495" customWidth="1"/>
    <col min="9998" max="9998" width="11.44140625" style="495"/>
    <col min="9999" max="9999" width="11.44140625" style="495" customWidth="1"/>
    <col min="10000" max="10240" width="11.44140625" style="495"/>
    <col min="10241" max="10241" width="26.33203125" style="495" customWidth="1"/>
    <col min="10242" max="10242" width="10" style="495" customWidth="1"/>
    <col min="10243" max="10243" width="9.88671875" style="495" customWidth="1"/>
    <col min="10244" max="10244" width="10.33203125" style="495" customWidth="1"/>
    <col min="10245" max="10245" width="16.109375" style="495" customWidth="1"/>
    <col min="10246" max="10246" width="9.88671875" style="495" customWidth="1"/>
    <col min="10247" max="10247" width="9.5546875" style="495" customWidth="1"/>
    <col min="10248" max="10248" width="10" style="495" customWidth="1"/>
    <col min="10249" max="10249" width="15.88671875" style="495" customWidth="1"/>
    <col min="10250" max="10251" width="9.44140625" style="495" customWidth="1"/>
    <col min="10252" max="10252" width="9" style="495" customWidth="1"/>
    <col min="10253" max="10253" width="15.88671875" style="495" customWidth="1"/>
    <col min="10254" max="10254" width="11.44140625" style="495"/>
    <col min="10255" max="10255" width="11.44140625" style="495" customWidth="1"/>
    <col min="10256" max="10496" width="11.44140625" style="495"/>
    <col min="10497" max="10497" width="26.33203125" style="495" customWidth="1"/>
    <col min="10498" max="10498" width="10" style="495" customWidth="1"/>
    <col min="10499" max="10499" width="9.88671875" style="495" customWidth="1"/>
    <col min="10500" max="10500" width="10.33203125" style="495" customWidth="1"/>
    <col min="10501" max="10501" width="16.109375" style="495" customWidth="1"/>
    <col min="10502" max="10502" width="9.88671875" style="495" customWidth="1"/>
    <col min="10503" max="10503" width="9.5546875" style="495" customWidth="1"/>
    <col min="10504" max="10504" width="10" style="495" customWidth="1"/>
    <col min="10505" max="10505" width="15.88671875" style="495" customWidth="1"/>
    <col min="10506" max="10507" width="9.44140625" style="495" customWidth="1"/>
    <col min="10508" max="10508" width="9" style="495" customWidth="1"/>
    <col min="10509" max="10509" width="15.88671875" style="495" customWidth="1"/>
    <col min="10510" max="10510" width="11.44140625" style="495"/>
    <col min="10511" max="10511" width="11.44140625" style="495" customWidth="1"/>
    <col min="10512" max="10752" width="11.44140625" style="495"/>
    <col min="10753" max="10753" width="26.33203125" style="495" customWidth="1"/>
    <col min="10754" max="10754" width="10" style="495" customWidth="1"/>
    <col min="10755" max="10755" width="9.88671875" style="495" customWidth="1"/>
    <col min="10756" max="10756" width="10.33203125" style="495" customWidth="1"/>
    <col min="10757" max="10757" width="16.109375" style="495" customWidth="1"/>
    <col min="10758" max="10758" width="9.88671875" style="495" customWidth="1"/>
    <col min="10759" max="10759" width="9.5546875" style="495" customWidth="1"/>
    <col min="10760" max="10760" width="10" style="495" customWidth="1"/>
    <col min="10761" max="10761" width="15.88671875" style="495" customWidth="1"/>
    <col min="10762" max="10763" width="9.44140625" style="495" customWidth="1"/>
    <col min="10764" max="10764" width="9" style="495" customWidth="1"/>
    <col min="10765" max="10765" width="15.88671875" style="495" customWidth="1"/>
    <col min="10766" max="10766" width="11.44140625" style="495"/>
    <col min="10767" max="10767" width="11.44140625" style="495" customWidth="1"/>
    <col min="10768" max="11008" width="11.44140625" style="495"/>
    <col min="11009" max="11009" width="26.33203125" style="495" customWidth="1"/>
    <col min="11010" max="11010" width="10" style="495" customWidth="1"/>
    <col min="11011" max="11011" width="9.88671875" style="495" customWidth="1"/>
    <col min="11012" max="11012" width="10.33203125" style="495" customWidth="1"/>
    <col min="11013" max="11013" width="16.109375" style="495" customWidth="1"/>
    <col min="11014" max="11014" width="9.88671875" style="495" customWidth="1"/>
    <col min="11015" max="11015" width="9.5546875" style="495" customWidth="1"/>
    <col min="11016" max="11016" width="10" style="495" customWidth="1"/>
    <col min="11017" max="11017" width="15.88671875" style="495" customWidth="1"/>
    <col min="11018" max="11019" width="9.44140625" style="495" customWidth="1"/>
    <col min="11020" max="11020" width="9" style="495" customWidth="1"/>
    <col min="11021" max="11021" width="15.88671875" style="495" customWidth="1"/>
    <col min="11022" max="11022" width="11.44140625" style="495"/>
    <col min="11023" max="11023" width="11.44140625" style="495" customWidth="1"/>
    <col min="11024" max="11264" width="11.44140625" style="495"/>
    <col min="11265" max="11265" width="26.33203125" style="495" customWidth="1"/>
    <col min="11266" max="11266" width="10" style="495" customWidth="1"/>
    <col min="11267" max="11267" width="9.88671875" style="495" customWidth="1"/>
    <col min="11268" max="11268" width="10.33203125" style="495" customWidth="1"/>
    <col min="11269" max="11269" width="16.109375" style="495" customWidth="1"/>
    <col min="11270" max="11270" width="9.88671875" style="495" customWidth="1"/>
    <col min="11271" max="11271" width="9.5546875" style="495" customWidth="1"/>
    <col min="11272" max="11272" width="10" style="495" customWidth="1"/>
    <col min="11273" max="11273" width="15.88671875" style="495" customWidth="1"/>
    <col min="11274" max="11275" width="9.44140625" style="495" customWidth="1"/>
    <col min="11276" max="11276" width="9" style="495" customWidth="1"/>
    <col min="11277" max="11277" width="15.88671875" style="495" customWidth="1"/>
    <col min="11278" max="11278" width="11.44140625" style="495"/>
    <col min="11279" max="11279" width="11.44140625" style="495" customWidth="1"/>
    <col min="11280" max="11520" width="11.44140625" style="495"/>
    <col min="11521" max="11521" width="26.33203125" style="495" customWidth="1"/>
    <col min="11522" max="11522" width="10" style="495" customWidth="1"/>
    <col min="11523" max="11523" width="9.88671875" style="495" customWidth="1"/>
    <col min="11524" max="11524" width="10.33203125" style="495" customWidth="1"/>
    <col min="11525" max="11525" width="16.109375" style="495" customWidth="1"/>
    <col min="11526" max="11526" width="9.88671875" style="495" customWidth="1"/>
    <col min="11527" max="11527" width="9.5546875" style="495" customWidth="1"/>
    <col min="11528" max="11528" width="10" style="495" customWidth="1"/>
    <col min="11529" max="11529" width="15.88671875" style="495" customWidth="1"/>
    <col min="11530" max="11531" width="9.44140625" style="495" customWidth="1"/>
    <col min="11532" max="11532" width="9" style="495" customWidth="1"/>
    <col min="11533" max="11533" width="15.88671875" style="495" customWidth="1"/>
    <col min="11534" max="11534" width="11.44140625" style="495"/>
    <col min="11535" max="11535" width="11.44140625" style="495" customWidth="1"/>
    <col min="11536" max="11776" width="11.44140625" style="495"/>
    <col min="11777" max="11777" width="26.33203125" style="495" customWidth="1"/>
    <col min="11778" max="11778" width="10" style="495" customWidth="1"/>
    <col min="11779" max="11779" width="9.88671875" style="495" customWidth="1"/>
    <col min="11780" max="11780" width="10.33203125" style="495" customWidth="1"/>
    <col min="11781" max="11781" width="16.109375" style="495" customWidth="1"/>
    <col min="11782" max="11782" width="9.88671875" style="495" customWidth="1"/>
    <col min="11783" max="11783" width="9.5546875" style="495" customWidth="1"/>
    <col min="11784" max="11784" width="10" style="495" customWidth="1"/>
    <col min="11785" max="11785" width="15.88671875" style="495" customWidth="1"/>
    <col min="11786" max="11787" width="9.44140625" style="495" customWidth="1"/>
    <col min="11788" max="11788" width="9" style="495" customWidth="1"/>
    <col min="11789" max="11789" width="15.88671875" style="495" customWidth="1"/>
    <col min="11790" max="11790" width="11.44140625" style="495"/>
    <col min="11791" max="11791" width="11.44140625" style="495" customWidth="1"/>
    <col min="11792" max="12032" width="11.44140625" style="495"/>
    <col min="12033" max="12033" width="26.33203125" style="495" customWidth="1"/>
    <col min="12034" max="12034" width="10" style="495" customWidth="1"/>
    <col min="12035" max="12035" width="9.88671875" style="495" customWidth="1"/>
    <col min="12036" max="12036" width="10.33203125" style="495" customWidth="1"/>
    <col min="12037" max="12037" width="16.109375" style="495" customWidth="1"/>
    <col min="12038" max="12038" width="9.88671875" style="495" customWidth="1"/>
    <col min="12039" max="12039" width="9.5546875" style="495" customWidth="1"/>
    <col min="12040" max="12040" width="10" style="495" customWidth="1"/>
    <col min="12041" max="12041" width="15.88671875" style="495" customWidth="1"/>
    <col min="12042" max="12043" width="9.44140625" style="495" customWidth="1"/>
    <col min="12044" max="12044" width="9" style="495" customWidth="1"/>
    <col min="12045" max="12045" width="15.88671875" style="495" customWidth="1"/>
    <col min="12046" max="12046" width="11.44140625" style="495"/>
    <col min="12047" max="12047" width="11.44140625" style="495" customWidth="1"/>
    <col min="12048" max="12288" width="11.44140625" style="495"/>
    <col min="12289" max="12289" width="26.33203125" style="495" customWidth="1"/>
    <col min="12290" max="12290" width="10" style="495" customWidth="1"/>
    <col min="12291" max="12291" width="9.88671875" style="495" customWidth="1"/>
    <col min="12292" max="12292" width="10.33203125" style="495" customWidth="1"/>
    <col min="12293" max="12293" width="16.109375" style="495" customWidth="1"/>
    <col min="12294" max="12294" width="9.88671875" style="495" customWidth="1"/>
    <col min="12295" max="12295" width="9.5546875" style="495" customWidth="1"/>
    <col min="12296" max="12296" width="10" style="495" customWidth="1"/>
    <col min="12297" max="12297" width="15.88671875" style="495" customWidth="1"/>
    <col min="12298" max="12299" width="9.44140625" style="495" customWidth="1"/>
    <col min="12300" max="12300" width="9" style="495" customWidth="1"/>
    <col min="12301" max="12301" width="15.88671875" style="495" customWidth="1"/>
    <col min="12302" max="12302" width="11.44140625" style="495"/>
    <col min="12303" max="12303" width="11.44140625" style="495" customWidth="1"/>
    <col min="12304" max="12544" width="11.44140625" style="495"/>
    <col min="12545" max="12545" width="26.33203125" style="495" customWidth="1"/>
    <col min="12546" max="12546" width="10" style="495" customWidth="1"/>
    <col min="12547" max="12547" width="9.88671875" style="495" customWidth="1"/>
    <col min="12548" max="12548" width="10.33203125" style="495" customWidth="1"/>
    <col min="12549" max="12549" width="16.109375" style="495" customWidth="1"/>
    <col min="12550" max="12550" width="9.88671875" style="495" customWidth="1"/>
    <col min="12551" max="12551" width="9.5546875" style="495" customWidth="1"/>
    <col min="12552" max="12552" width="10" style="495" customWidth="1"/>
    <col min="12553" max="12553" width="15.88671875" style="495" customWidth="1"/>
    <col min="12554" max="12555" width="9.44140625" style="495" customWidth="1"/>
    <col min="12556" max="12556" width="9" style="495" customWidth="1"/>
    <col min="12557" max="12557" width="15.88671875" style="495" customWidth="1"/>
    <col min="12558" max="12558" width="11.44140625" style="495"/>
    <col min="12559" max="12559" width="11.44140625" style="495" customWidth="1"/>
    <col min="12560" max="12800" width="11.44140625" style="495"/>
    <col min="12801" max="12801" width="26.33203125" style="495" customWidth="1"/>
    <col min="12802" max="12802" width="10" style="495" customWidth="1"/>
    <col min="12803" max="12803" width="9.88671875" style="495" customWidth="1"/>
    <col min="12804" max="12804" width="10.33203125" style="495" customWidth="1"/>
    <col min="12805" max="12805" width="16.109375" style="495" customWidth="1"/>
    <col min="12806" max="12806" width="9.88671875" style="495" customWidth="1"/>
    <col min="12807" max="12807" width="9.5546875" style="495" customWidth="1"/>
    <col min="12808" max="12808" width="10" style="495" customWidth="1"/>
    <col min="12809" max="12809" width="15.88671875" style="495" customWidth="1"/>
    <col min="12810" max="12811" width="9.44140625" style="495" customWidth="1"/>
    <col min="12812" max="12812" width="9" style="495" customWidth="1"/>
    <col min="12813" max="12813" width="15.88671875" style="495" customWidth="1"/>
    <col min="12814" max="12814" width="11.44140625" style="495"/>
    <col min="12815" max="12815" width="11.44140625" style="495" customWidth="1"/>
    <col min="12816" max="13056" width="11.44140625" style="495"/>
    <col min="13057" max="13057" width="26.33203125" style="495" customWidth="1"/>
    <col min="13058" max="13058" width="10" style="495" customWidth="1"/>
    <col min="13059" max="13059" width="9.88671875" style="495" customWidth="1"/>
    <col min="13060" max="13060" width="10.33203125" style="495" customWidth="1"/>
    <col min="13061" max="13061" width="16.109375" style="495" customWidth="1"/>
    <col min="13062" max="13062" width="9.88671875" style="495" customWidth="1"/>
    <col min="13063" max="13063" width="9.5546875" style="495" customWidth="1"/>
    <col min="13064" max="13064" width="10" style="495" customWidth="1"/>
    <col min="13065" max="13065" width="15.88671875" style="495" customWidth="1"/>
    <col min="13066" max="13067" width="9.44140625" style="495" customWidth="1"/>
    <col min="13068" max="13068" width="9" style="495" customWidth="1"/>
    <col min="13069" max="13069" width="15.88671875" style="495" customWidth="1"/>
    <col min="13070" max="13070" width="11.44140625" style="495"/>
    <col min="13071" max="13071" width="11.44140625" style="495" customWidth="1"/>
    <col min="13072" max="13312" width="11.44140625" style="495"/>
    <col min="13313" max="13313" width="26.33203125" style="495" customWidth="1"/>
    <col min="13314" max="13314" width="10" style="495" customWidth="1"/>
    <col min="13315" max="13315" width="9.88671875" style="495" customWidth="1"/>
    <col min="13316" max="13316" width="10.33203125" style="495" customWidth="1"/>
    <col min="13317" max="13317" width="16.109375" style="495" customWidth="1"/>
    <col min="13318" max="13318" width="9.88671875" style="495" customWidth="1"/>
    <col min="13319" max="13319" width="9.5546875" style="495" customWidth="1"/>
    <col min="13320" max="13320" width="10" style="495" customWidth="1"/>
    <col min="13321" max="13321" width="15.88671875" style="495" customWidth="1"/>
    <col min="13322" max="13323" width="9.44140625" style="495" customWidth="1"/>
    <col min="13324" max="13324" width="9" style="495" customWidth="1"/>
    <col min="13325" max="13325" width="15.88671875" style="495" customWidth="1"/>
    <col min="13326" max="13326" width="11.44140625" style="495"/>
    <col min="13327" max="13327" width="11.44140625" style="495" customWidth="1"/>
    <col min="13328" max="13568" width="11.44140625" style="495"/>
    <col min="13569" max="13569" width="26.33203125" style="495" customWidth="1"/>
    <col min="13570" max="13570" width="10" style="495" customWidth="1"/>
    <col min="13571" max="13571" width="9.88671875" style="495" customWidth="1"/>
    <col min="13572" max="13572" width="10.33203125" style="495" customWidth="1"/>
    <col min="13573" max="13573" width="16.109375" style="495" customWidth="1"/>
    <col min="13574" max="13574" width="9.88671875" style="495" customWidth="1"/>
    <col min="13575" max="13575" width="9.5546875" style="495" customWidth="1"/>
    <col min="13576" max="13576" width="10" style="495" customWidth="1"/>
    <col min="13577" max="13577" width="15.88671875" style="495" customWidth="1"/>
    <col min="13578" max="13579" width="9.44140625" style="495" customWidth="1"/>
    <col min="13580" max="13580" width="9" style="495" customWidth="1"/>
    <col min="13581" max="13581" width="15.88671875" style="495" customWidth="1"/>
    <col min="13582" max="13582" width="11.44140625" style="495"/>
    <col min="13583" max="13583" width="11.44140625" style="495" customWidth="1"/>
    <col min="13584" max="13824" width="11.44140625" style="495"/>
    <col min="13825" max="13825" width="26.33203125" style="495" customWidth="1"/>
    <col min="13826" max="13826" width="10" style="495" customWidth="1"/>
    <col min="13827" max="13827" width="9.88671875" style="495" customWidth="1"/>
    <col min="13828" max="13828" width="10.33203125" style="495" customWidth="1"/>
    <col min="13829" max="13829" width="16.109375" style="495" customWidth="1"/>
    <col min="13830" max="13830" width="9.88671875" style="495" customWidth="1"/>
    <col min="13831" max="13831" width="9.5546875" style="495" customWidth="1"/>
    <col min="13832" max="13832" width="10" style="495" customWidth="1"/>
    <col min="13833" max="13833" width="15.88671875" style="495" customWidth="1"/>
    <col min="13834" max="13835" width="9.44140625" style="495" customWidth="1"/>
    <col min="13836" max="13836" width="9" style="495" customWidth="1"/>
    <col min="13837" max="13837" width="15.88671875" style="495" customWidth="1"/>
    <col min="13838" max="13838" width="11.44140625" style="495"/>
    <col min="13839" max="13839" width="11.44140625" style="495" customWidth="1"/>
    <col min="13840" max="14080" width="11.44140625" style="495"/>
    <col min="14081" max="14081" width="26.33203125" style="495" customWidth="1"/>
    <col min="14082" max="14082" width="10" style="495" customWidth="1"/>
    <col min="14083" max="14083" width="9.88671875" style="495" customWidth="1"/>
    <col min="14084" max="14084" width="10.33203125" style="495" customWidth="1"/>
    <col min="14085" max="14085" width="16.109375" style="495" customWidth="1"/>
    <col min="14086" max="14086" width="9.88671875" style="495" customWidth="1"/>
    <col min="14087" max="14087" width="9.5546875" style="495" customWidth="1"/>
    <col min="14088" max="14088" width="10" style="495" customWidth="1"/>
    <col min="14089" max="14089" width="15.88671875" style="495" customWidth="1"/>
    <col min="14090" max="14091" width="9.44140625" style="495" customWidth="1"/>
    <col min="14092" max="14092" width="9" style="495" customWidth="1"/>
    <col min="14093" max="14093" width="15.88671875" style="495" customWidth="1"/>
    <col min="14094" max="14094" width="11.44140625" style="495"/>
    <col min="14095" max="14095" width="11.44140625" style="495" customWidth="1"/>
    <col min="14096" max="14336" width="11.44140625" style="495"/>
    <col min="14337" max="14337" width="26.33203125" style="495" customWidth="1"/>
    <col min="14338" max="14338" width="10" style="495" customWidth="1"/>
    <col min="14339" max="14339" width="9.88671875" style="495" customWidth="1"/>
    <col min="14340" max="14340" width="10.33203125" style="495" customWidth="1"/>
    <col min="14341" max="14341" width="16.109375" style="495" customWidth="1"/>
    <col min="14342" max="14342" width="9.88671875" style="495" customWidth="1"/>
    <col min="14343" max="14343" width="9.5546875" style="495" customWidth="1"/>
    <col min="14344" max="14344" width="10" style="495" customWidth="1"/>
    <col min="14345" max="14345" width="15.88671875" style="495" customWidth="1"/>
    <col min="14346" max="14347" width="9.44140625" style="495" customWidth="1"/>
    <col min="14348" max="14348" width="9" style="495" customWidth="1"/>
    <col min="14349" max="14349" width="15.88671875" style="495" customWidth="1"/>
    <col min="14350" max="14350" width="11.44140625" style="495"/>
    <col min="14351" max="14351" width="11.44140625" style="495" customWidth="1"/>
    <col min="14352" max="14592" width="11.44140625" style="495"/>
    <col min="14593" max="14593" width="26.33203125" style="495" customWidth="1"/>
    <col min="14594" max="14594" width="10" style="495" customWidth="1"/>
    <col min="14595" max="14595" width="9.88671875" style="495" customWidth="1"/>
    <col min="14596" max="14596" width="10.33203125" style="495" customWidth="1"/>
    <col min="14597" max="14597" width="16.109375" style="495" customWidth="1"/>
    <col min="14598" max="14598" width="9.88671875" style="495" customWidth="1"/>
    <col min="14599" max="14599" width="9.5546875" style="495" customWidth="1"/>
    <col min="14600" max="14600" width="10" style="495" customWidth="1"/>
    <col min="14601" max="14601" width="15.88671875" style="495" customWidth="1"/>
    <col min="14602" max="14603" width="9.44140625" style="495" customWidth="1"/>
    <col min="14604" max="14604" width="9" style="495" customWidth="1"/>
    <col min="14605" max="14605" width="15.88671875" style="495" customWidth="1"/>
    <col min="14606" max="14606" width="11.44140625" style="495"/>
    <col min="14607" max="14607" width="11.44140625" style="495" customWidth="1"/>
    <col min="14608" max="14848" width="11.44140625" style="495"/>
    <col min="14849" max="14849" width="26.33203125" style="495" customWidth="1"/>
    <col min="14850" max="14850" width="10" style="495" customWidth="1"/>
    <col min="14851" max="14851" width="9.88671875" style="495" customWidth="1"/>
    <col min="14852" max="14852" width="10.33203125" style="495" customWidth="1"/>
    <col min="14853" max="14853" width="16.109375" style="495" customWidth="1"/>
    <col min="14854" max="14854" width="9.88671875" style="495" customWidth="1"/>
    <col min="14855" max="14855" width="9.5546875" style="495" customWidth="1"/>
    <col min="14856" max="14856" width="10" style="495" customWidth="1"/>
    <col min="14857" max="14857" width="15.88671875" style="495" customWidth="1"/>
    <col min="14858" max="14859" width="9.44140625" style="495" customWidth="1"/>
    <col min="14860" max="14860" width="9" style="495" customWidth="1"/>
    <col min="14861" max="14861" width="15.88671875" style="495" customWidth="1"/>
    <col min="14862" max="14862" width="11.44140625" style="495"/>
    <col min="14863" max="14863" width="11.44140625" style="495" customWidth="1"/>
    <col min="14864" max="15104" width="11.44140625" style="495"/>
    <col min="15105" max="15105" width="26.33203125" style="495" customWidth="1"/>
    <col min="15106" max="15106" width="10" style="495" customWidth="1"/>
    <col min="15107" max="15107" width="9.88671875" style="495" customWidth="1"/>
    <col min="15108" max="15108" width="10.33203125" style="495" customWidth="1"/>
    <col min="15109" max="15109" width="16.109375" style="495" customWidth="1"/>
    <col min="15110" max="15110" width="9.88671875" style="495" customWidth="1"/>
    <col min="15111" max="15111" width="9.5546875" style="495" customWidth="1"/>
    <col min="15112" max="15112" width="10" style="495" customWidth="1"/>
    <col min="15113" max="15113" width="15.88671875" style="495" customWidth="1"/>
    <col min="15114" max="15115" width="9.44140625" style="495" customWidth="1"/>
    <col min="15116" max="15116" width="9" style="495" customWidth="1"/>
    <col min="15117" max="15117" width="15.88671875" style="495" customWidth="1"/>
    <col min="15118" max="15118" width="11.44140625" style="495"/>
    <col min="15119" max="15119" width="11.44140625" style="495" customWidth="1"/>
    <col min="15120" max="15360" width="11.44140625" style="495"/>
    <col min="15361" max="15361" width="26.33203125" style="495" customWidth="1"/>
    <col min="15362" max="15362" width="10" style="495" customWidth="1"/>
    <col min="15363" max="15363" width="9.88671875" style="495" customWidth="1"/>
    <col min="15364" max="15364" width="10.33203125" style="495" customWidth="1"/>
    <col min="15365" max="15365" width="16.109375" style="495" customWidth="1"/>
    <col min="15366" max="15366" width="9.88671875" style="495" customWidth="1"/>
    <col min="15367" max="15367" width="9.5546875" style="495" customWidth="1"/>
    <col min="15368" max="15368" width="10" style="495" customWidth="1"/>
    <col min="15369" max="15369" width="15.88671875" style="495" customWidth="1"/>
    <col min="15370" max="15371" width="9.44140625" style="495" customWidth="1"/>
    <col min="15372" max="15372" width="9" style="495" customWidth="1"/>
    <col min="15373" max="15373" width="15.88671875" style="495" customWidth="1"/>
    <col min="15374" max="15374" width="11.44140625" style="495"/>
    <col min="15375" max="15375" width="11.44140625" style="495" customWidth="1"/>
    <col min="15376" max="15616" width="11.44140625" style="495"/>
    <col min="15617" max="15617" width="26.33203125" style="495" customWidth="1"/>
    <col min="15618" max="15618" width="10" style="495" customWidth="1"/>
    <col min="15619" max="15619" width="9.88671875" style="495" customWidth="1"/>
    <col min="15620" max="15620" width="10.33203125" style="495" customWidth="1"/>
    <col min="15621" max="15621" width="16.109375" style="495" customWidth="1"/>
    <col min="15622" max="15622" width="9.88671875" style="495" customWidth="1"/>
    <col min="15623" max="15623" width="9.5546875" style="495" customWidth="1"/>
    <col min="15624" max="15624" width="10" style="495" customWidth="1"/>
    <col min="15625" max="15625" width="15.88671875" style="495" customWidth="1"/>
    <col min="15626" max="15627" width="9.44140625" style="495" customWidth="1"/>
    <col min="15628" max="15628" width="9" style="495" customWidth="1"/>
    <col min="15629" max="15629" width="15.88671875" style="495" customWidth="1"/>
    <col min="15630" max="15630" width="11.44140625" style="495"/>
    <col min="15631" max="15631" width="11.44140625" style="495" customWidth="1"/>
    <col min="15632" max="15872" width="11.44140625" style="495"/>
    <col min="15873" max="15873" width="26.33203125" style="495" customWidth="1"/>
    <col min="15874" max="15874" width="10" style="495" customWidth="1"/>
    <col min="15875" max="15875" width="9.88671875" style="495" customWidth="1"/>
    <col min="15876" max="15876" width="10.33203125" style="495" customWidth="1"/>
    <col min="15877" max="15877" width="16.109375" style="495" customWidth="1"/>
    <col min="15878" max="15878" width="9.88671875" style="495" customWidth="1"/>
    <col min="15879" max="15879" width="9.5546875" style="495" customWidth="1"/>
    <col min="15880" max="15880" width="10" style="495" customWidth="1"/>
    <col min="15881" max="15881" width="15.88671875" style="495" customWidth="1"/>
    <col min="15882" max="15883" width="9.44140625" style="495" customWidth="1"/>
    <col min="15884" max="15884" width="9" style="495" customWidth="1"/>
    <col min="15885" max="15885" width="15.88671875" style="495" customWidth="1"/>
    <col min="15886" max="15886" width="11.44140625" style="495"/>
    <col min="15887" max="15887" width="11.44140625" style="495" customWidth="1"/>
    <col min="15888" max="16128" width="11.44140625" style="495"/>
    <col min="16129" max="16129" width="26.33203125" style="495" customWidth="1"/>
    <col min="16130" max="16130" width="10" style="495" customWidth="1"/>
    <col min="16131" max="16131" width="9.88671875" style="495" customWidth="1"/>
    <col min="16132" max="16132" width="10.33203125" style="495" customWidth="1"/>
    <col min="16133" max="16133" width="16.109375" style="495" customWidth="1"/>
    <col min="16134" max="16134" width="9.88671875" style="495" customWidth="1"/>
    <col min="16135" max="16135" width="9.5546875" style="495" customWidth="1"/>
    <col min="16136" max="16136" width="10" style="495" customWidth="1"/>
    <col min="16137" max="16137" width="15.88671875" style="495" customWidth="1"/>
    <col min="16138" max="16139" width="9.44140625" style="495" customWidth="1"/>
    <col min="16140" max="16140" width="9" style="495" customWidth="1"/>
    <col min="16141" max="16141" width="15.88671875" style="495" customWidth="1"/>
    <col min="16142" max="16142" width="11.44140625" style="495"/>
    <col min="16143" max="16143" width="11.44140625" style="495" customWidth="1"/>
    <col min="16144" max="16384" width="11.44140625" style="495"/>
  </cols>
  <sheetData>
    <row r="1" spans="1:13" ht="13.2">
      <c r="A1" s="1436" t="s">
        <v>5197</v>
      </c>
    </row>
    <row r="2" spans="1:13">
      <c r="A2" s="1828" t="s">
        <v>320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</row>
    <row r="3" spans="1:13">
      <c r="A3" s="1538" t="s">
        <v>5129</v>
      </c>
      <c r="B3" s="1538"/>
      <c r="C3" s="1538"/>
      <c r="D3" s="1538"/>
      <c r="E3" s="1538"/>
      <c r="F3" s="1538"/>
      <c r="G3" s="1538"/>
      <c r="H3" s="1538"/>
      <c r="I3" s="1538"/>
      <c r="J3" s="1538"/>
      <c r="K3" s="1538"/>
      <c r="L3" s="1538"/>
    </row>
    <row r="4" spans="1:13">
      <c r="A4" s="1538"/>
      <c r="B4" s="1538"/>
      <c r="C4" s="1538"/>
      <c r="D4" s="1538"/>
      <c r="E4" s="1538"/>
      <c r="F4" s="1538"/>
      <c r="G4" s="1538"/>
      <c r="H4" s="1538"/>
      <c r="I4" s="1538"/>
      <c r="J4" s="1538"/>
      <c r="K4" s="1538"/>
      <c r="L4" s="1538"/>
    </row>
    <row r="5" spans="1:13" ht="13.2" thickBot="1">
      <c r="A5" s="498"/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</row>
    <row r="6" spans="1:13" ht="13.5" customHeight="1" thickBot="1">
      <c r="A6" s="1508" t="s">
        <v>39</v>
      </c>
      <c r="B6" s="1510" t="s">
        <v>3920</v>
      </c>
      <c r="C6" s="1831"/>
      <c r="D6" s="1831"/>
      <c r="E6" s="1831"/>
      <c r="F6" s="1831"/>
      <c r="G6" s="1831"/>
      <c r="H6" s="1831"/>
      <c r="I6" s="1831"/>
      <c r="J6" s="1831"/>
      <c r="K6" s="1831"/>
      <c r="L6" s="1831"/>
      <c r="M6" s="1853"/>
    </row>
    <row r="7" spans="1:13" ht="13.8" thickBot="1">
      <c r="A7" s="1852"/>
      <c r="B7" s="1846" t="s">
        <v>3</v>
      </c>
      <c r="C7" s="1847"/>
      <c r="D7" s="1847"/>
      <c r="E7" s="1854"/>
      <c r="F7" s="1846" t="s">
        <v>3919</v>
      </c>
      <c r="G7" s="1847"/>
      <c r="H7" s="1847"/>
      <c r="I7" s="1854"/>
      <c r="J7" s="1855" t="s">
        <v>1526</v>
      </c>
      <c r="K7" s="1856"/>
      <c r="L7" s="1856"/>
      <c r="M7" s="1857"/>
    </row>
    <row r="8" spans="1:13" ht="13.2" thickBot="1">
      <c r="A8" s="1558"/>
      <c r="B8" s="1272" t="s">
        <v>3</v>
      </c>
      <c r="C8" s="1272" t="s">
        <v>4006</v>
      </c>
      <c r="D8" s="1281" t="s">
        <v>4007</v>
      </c>
      <c r="E8" s="1281" t="s">
        <v>3810</v>
      </c>
      <c r="F8" s="1282" t="s">
        <v>3</v>
      </c>
      <c r="G8" s="1282" t="s">
        <v>4006</v>
      </c>
      <c r="H8" s="1282" t="s">
        <v>4007</v>
      </c>
      <c r="I8" s="1281" t="s">
        <v>3810</v>
      </c>
      <c r="J8" s="1282" t="s">
        <v>3</v>
      </c>
      <c r="K8" s="1282" t="s">
        <v>4006</v>
      </c>
      <c r="L8" s="1282" t="s">
        <v>4007</v>
      </c>
      <c r="M8" s="1272" t="s">
        <v>3810</v>
      </c>
    </row>
    <row r="9" spans="1:13">
      <c r="A9" s="1283"/>
      <c r="B9" s="1284"/>
      <c r="C9" s="1284"/>
      <c r="D9" s="1284"/>
      <c r="E9" s="1284"/>
      <c r="F9" s="1284"/>
      <c r="G9" s="1284"/>
      <c r="H9" s="1284"/>
      <c r="I9" s="1284"/>
      <c r="J9" s="1284"/>
      <c r="K9" s="1284"/>
      <c r="L9" s="1284"/>
      <c r="M9" s="1285"/>
    </row>
    <row r="10" spans="1:13">
      <c r="A10" s="1286" t="s">
        <v>1</v>
      </c>
      <c r="B10" s="499">
        <v>1692</v>
      </c>
      <c r="C10" s="1287">
        <v>949</v>
      </c>
      <c r="D10" s="1287">
        <v>725</v>
      </c>
      <c r="E10" s="1287">
        <v>18</v>
      </c>
      <c r="F10" s="833">
        <v>1540</v>
      </c>
      <c r="G10" s="1261">
        <v>856</v>
      </c>
      <c r="H10" s="1261">
        <v>667</v>
      </c>
      <c r="I10" s="1261">
        <v>17</v>
      </c>
      <c r="J10" s="1261">
        <v>152</v>
      </c>
      <c r="K10" s="1261">
        <v>93</v>
      </c>
      <c r="L10" s="1261">
        <v>58</v>
      </c>
      <c r="M10" s="1288">
        <v>1</v>
      </c>
    </row>
    <row r="11" spans="1:13">
      <c r="A11" s="1289" t="s">
        <v>161</v>
      </c>
      <c r="B11" s="1290">
        <v>32</v>
      </c>
      <c r="C11" s="1290">
        <v>19</v>
      </c>
      <c r="D11" s="1290">
        <v>13</v>
      </c>
      <c r="E11" s="1290">
        <v>0</v>
      </c>
      <c r="F11" s="1291">
        <v>26</v>
      </c>
      <c r="G11" s="1292">
        <v>17</v>
      </c>
      <c r="H11" s="1292">
        <v>9</v>
      </c>
      <c r="I11" s="1292">
        <v>0</v>
      </c>
      <c r="J11" s="1292">
        <v>6</v>
      </c>
      <c r="K11" s="1292">
        <v>2</v>
      </c>
      <c r="L11" s="1292">
        <v>4</v>
      </c>
      <c r="M11" s="1293">
        <v>0</v>
      </c>
    </row>
    <row r="12" spans="1:13">
      <c r="A12" s="1289" t="s">
        <v>162</v>
      </c>
      <c r="B12" s="1290">
        <v>34</v>
      </c>
      <c r="C12" s="1290">
        <v>20</v>
      </c>
      <c r="D12" s="1290">
        <v>13</v>
      </c>
      <c r="E12" s="1290">
        <v>1</v>
      </c>
      <c r="F12" s="1292">
        <v>34</v>
      </c>
      <c r="G12" s="1292">
        <v>20</v>
      </c>
      <c r="H12" s="1292">
        <v>13</v>
      </c>
      <c r="I12" s="1292">
        <v>1</v>
      </c>
      <c r="J12" s="1292">
        <v>0</v>
      </c>
      <c r="K12" s="1292">
        <v>0</v>
      </c>
      <c r="L12" s="1292">
        <v>0</v>
      </c>
      <c r="M12" s="1293">
        <v>0</v>
      </c>
    </row>
    <row r="13" spans="1:13">
      <c r="A13" s="1289" t="s">
        <v>32</v>
      </c>
      <c r="B13" s="1290">
        <v>68</v>
      </c>
      <c r="C13" s="1290">
        <v>31</v>
      </c>
      <c r="D13" s="1290">
        <v>34</v>
      </c>
      <c r="E13" s="1290">
        <v>3</v>
      </c>
      <c r="F13" s="1292">
        <v>66</v>
      </c>
      <c r="G13" s="1292">
        <v>30</v>
      </c>
      <c r="H13" s="1292">
        <v>33</v>
      </c>
      <c r="I13" s="1292">
        <v>3</v>
      </c>
      <c r="J13" s="1292">
        <v>2</v>
      </c>
      <c r="K13" s="1292">
        <v>1</v>
      </c>
      <c r="L13" s="1292">
        <v>1</v>
      </c>
      <c r="M13" s="1293">
        <v>0</v>
      </c>
    </row>
    <row r="14" spans="1:13">
      <c r="A14" s="1289" t="s">
        <v>163</v>
      </c>
      <c r="B14" s="1290">
        <v>39</v>
      </c>
      <c r="C14" s="1290">
        <v>22</v>
      </c>
      <c r="D14" s="1290">
        <v>17</v>
      </c>
      <c r="E14" s="1290">
        <v>0</v>
      </c>
      <c r="F14" s="1292">
        <v>37</v>
      </c>
      <c r="G14" s="1292">
        <v>21</v>
      </c>
      <c r="H14" s="1292">
        <v>16</v>
      </c>
      <c r="I14" s="1292">
        <v>0</v>
      </c>
      <c r="J14" s="1292">
        <v>2</v>
      </c>
      <c r="K14" s="1292">
        <v>1</v>
      </c>
      <c r="L14" s="1292">
        <v>1</v>
      </c>
      <c r="M14" s="1293">
        <v>0</v>
      </c>
    </row>
    <row r="15" spans="1:13">
      <c r="A15" s="1289" t="s">
        <v>33</v>
      </c>
      <c r="B15" s="1290">
        <v>91</v>
      </c>
      <c r="C15" s="1290">
        <v>53</v>
      </c>
      <c r="D15" s="1290">
        <v>38</v>
      </c>
      <c r="E15" s="1290">
        <v>0</v>
      </c>
      <c r="F15" s="1292">
        <v>83</v>
      </c>
      <c r="G15" s="1292">
        <v>48</v>
      </c>
      <c r="H15" s="1292">
        <v>35</v>
      </c>
      <c r="I15" s="1292">
        <v>0</v>
      </c>
      <c r="J15" s="1292">
        <v>8</v>
      </c>
      <c r="K15" s="1292">
        <v>5</v>
      </c>
      <c r="L15" s="1292">
        <v>3</v>
      </c>
      <c r="M15" s="1293">
        <v>0</v>
      </c>
    </row>
    <row r="16" spans="1:13">
      <c r="A16" s="1289" t="s">
        <v>34</v>
      </c>
      <c r="B16" s="1290">
        <v>156</v>
      </c>
      <c r="C16" s="1290">
        <v>77</v>
      </c>
      <c r="D16" s="1290">
        <v>77</v>
      </c>
      <c r="E16" s="1290">
        <v>2</v>
      </c>
      <c r="F16" s="1292">
        <v>149</v>
      </c>
      <c r="G16" s="1292">
        <v>72</v>
      </c>
      <c r="H16" s="1292">
        <v>75</v>
      </c>
      <c r="I16" s="1292">
        <v>2</v>
      </c>
      <c r="J16" s="1292">
        <v>7</v>
      </c>
      <c r="K16" s="1292">
        <v>5</v>
      </c>
      <c r="L16" s="1292">
        <v>2</v>
      </c>
      <c r="M16" s="1293">
        <v>0</v>
      </c>
    </row>
    <row r="17" spans="1:13">
      <c r="A17" s="1289" t="s">
        <v>164</v>
      </c>
      <c r="B17" s="1290">
        <v>667</v>
      </c>
      <c r="C17" s="1290">
        <v>367</v>
      </c>
      <c r="D17" s="1290">
        <v>291</v>
      </c>
      <c r="E17" s="1290">
        <v>9</v>
      </c>
      <c r="F17" s="1292">
        <v>647</v>
      </c>
      <c r="G17" s="1292">
        <v>356</v>
      </c>
      <c r="H17" s="1292">
        <v>282</v>
      </c>
      <c r="I17" s="1292">
        <v>9</v>
      </c>
      <c r="J17" s="1292">
        <v>20</v>
      </c>
      <c r="K17" s="1292">
        <v>11</v>
      </c>
      <c r="L17" s="1292">
        <v>9</v>
      </c>
      <c r="M17" s="1293">
        <v>0</v>
      </c>
    </row>
    <row r="18" spans="1:13">
      <c r="A18" s="1289" t="s">
        <v>37</v>
      </c>
      <c r="B18" s="1290">
        <v>74</v>
      </c>
      <c r="C18" s="1290">
        <v>52</v>
      </c>
      <c r="D18" s="1290">
        <v>22</v>
      </c>
      <c r="E18" s="1290">
        <v>0</v>
      </c>
      <c r="F18" s="1292">
        <v>58</v>
      </c>
      <c r="G18" s="1292">
        <v>42</v>
      </c>
      <c r="H18" s="1292">
        <v>16</v>
      </c>
      <c r="I18" s="1292">
        <v>0</v>
      </c>
      <c r="J18" s="1292">
        <v>16</v>
      </c>
      <c r="K18" s="1292">
        <v>10</v>
      </c>
      <c r="L18" s="1292">
        <v>6</v>
      </c>
      <c r="M18" s="1293">
        <v>1</v>
      </c>
    </row>
    <row r="19" spans="1:13">
      <c r="A19" s="1289" t="s">
        <v>35</v>
      </c>
      <c r="B19" s="1290">
        <v>83</v>
      </c>
      <c r="C19" s="1290">
        <v>43</v>
      </c>
      <c r="D19" s="1290">
        <v>39</v>
      </c>
      <c r="E19" s="1290">
        <v>1</v>
      </c>
      <c r="F19" s="1292">
        <v>70</v>
      </c>
      <c r="G19" s="1292">
        <v>38</v>
      </c>
      <c r="H19" s="1292">
        <v>31</v>
      </c>
      <c r="I19" s="1292">
        <v>1</v>
      </c>
      <c r="J19" s="1292">
        <v>13</v>
      </c>
      <c r="K19" s="1292">
        <v>5</v>
      </c>
      <c r="L19" s="1292">
        <v>8</v>
      </c>
      <c r="M19" s="1293">
        <v>0</v>
      </c>
    </row>
    <row r="20" spans="1:13">
      <c r="A20" s="1289" t="s">
        <v>165</v>
      </c>
      <c r="B20" s="1290">
        <v>206</v>
      </c>
      <c r="C20" s="1290">
        <v>125</v>
      </c>
      <c r="D20" s="1290">
        <v>79</v>
      </c>
      <c r="E20" s="1290">
        <v>2</v>
      </c>
      <c r="F20" s="1292">
        <v>178</v>
      </c>
      <c r="G20" s="1292">
        <v>104</v>
      </c>
      <c r="H20" s="1292">
        <v>73</v>
      </c>
      <c r="I20" s="1292">
        <v>1</v>
      </c>
      <c r="J20" s="1292">
        <v>28</v>
      </c>
      <c r="K20" s="1292">
        <v>21</v>
      </c>
      <c r="L20" s="1292">
        <v>6</v>
      </c>
      <c r="M20" s="1293">
        <v>0</v>
      </c>
    </row>
    <row r="21" spans="1:13">
      <c r="A21" s="1289" t="s">
        <v>166</v>
      </c>
      <c r="B21" s="1290">
        <v>88</v>
      </c>
      <c r="C21" s="1290">
        <v>45</v>
      </c>
      <c r="D21" s="1290">
        <v>43</v>
      </c>
      <c r="E21" s="1290">
        <v>0</v>
      </c>
      <c r="F21" s="1292">
        <v>62</v>
      </c>
      <c r="G21" s="1292">
        <v>30</v>
      </c>
      <c r="H21" s="1292">
        <v>32</v>
      </c>
      <c r="I21" s="1292">
        <v>0</v>
      </c>
      <c r="J21" s="1292">
        <v>26</v>
      </c>
      <c r="K21" s="1292">
        <v>15</v>
      </c>
      <c r="L21" s="1292">
        <v>11</v>
      </c>
      <c r="M21" s="1293">
        <v>0</v>
      </c>
    </row>
    <row r="22" spans="1:13">
      <c r="A22" s="1289" t="s">
        <v>167</v>
      </c>
      <c r="B22" s="1290">
        <v>43</v>
      </c>
      <c r="C22" s="1290">
        <v>22</v>
      </c>
      <c r="D22" s="1290">
        <v>21</v>
      </c>
      <c r="E22" s="1290">
        <v>0</v>
      </c>
      <c r="F22" s="1292">
        <v>36</v>
      </c>
      <c r="G22" s="1292">
        <v>19</v>
      </c>
      <c r="H22" s="1292">
        <v>17</v>
      </c>
      <c r="I22" s="1292">
        <v>0</v>
      </c>
      <c r="J22" s="1292">
        <v>7</v>
      </c>
      <c r="K22" s="1292">
        <v>3</v>
      </c>
      <c r="L22" s="1292">
        <v>4</v>
      </c>
      <c r="M22" s="1293">
        <v>0</v>
      </c>
    </row>
    <row r="23" spans="1:13">
      <c r="A23" s="1289" t="s">
        <v>36</v>
      </c>
      <c r="B23" s="1290">
        <v>90</v>
      </c>
      <c r="C23" s="1290">
        <v>63</v>
      </c>
      <c r="D23" s="1290">
        <v>27</v>
      </c>
      <c r="E23" s="1290">
        <v>0</v>
      </c>
      <c r="F23" s="1292">
        <v>74</v>
      </c>
      <c r="G23" s="1292">
        <v>50</v>
      </c>
      <c r="H23" s="1292">
        <v>24</v>
      </c>
      <c r="I23" s="1292">
        <v>0</v>
      </c>
      <c r="J23" s="1292">
        <v>16</v>
      </c>
      <c r="K23" s="1292">
        <v>13</v>
      </c>
      <c r="L23" s="1292">
        <v>3</v>
      </c>
      <c r="M23" s="1293">
        <v>0</v>
      </c>
    </row>
    <row r="24" spans="1:13">
      <c r="A24" s="1289" t="s">
        <v>168</v>
      </c>
      <c r="B24" s="1290">
        <v>8</v>
      </c>
      <c r="C24" s="1290">
        <v>5</v>
      </c>
      <c r="D24" s="1290">
        <v>3</v>
      </c>
      <c r="E24" s="1290">
        <v>0</v>
      </c>
      <c r="F24" s="1292">
        <v>7</v>
      </c>
      <c r="G24" s="1292">
        <v>4</v>
      </c>
      <c r="H24" s="1292">
        <v>3</v>
      </c>
      <c r="I24" s="1292">
        <v>0</v>
      </c>
      <c r="J24" s="1292">
        <v>1</v>
      </c>
      <c r="K24" s="1292">
        <v>1</v>
      </c>
      <c r="L24" s="1292">
        <v>0</v>
      </c>
      <c r="M24" s="1293">
        <v>0</v>
      </c>
    </row>
    <row r="25" spans="1:13" ht="13.2" thickBot="1">
      <c r="A25" s="1294" t="s">
        <v>169</v>
      </c>
      <c r="B25" s="1295">
        <v>13</v>
      </c>
      <c r="C25" s="1295">
        <v>5</v>
      </c>
      <c r="D25" s="1295">
        <v>8</v>
      </c>
      <c r="E25" s="1295">
        <v>0</v>
      </c>
      <c r="F25" s="1296">
        <v>13</v>
      </c>
      <c r="G25" s="1296">
        <v>5</v>
      </c>
      <c r="H25" s="1296">
        <v>8</v>
      </c>
      <c r="I25" s="1296">
        <v>0</v>
      </c>
      <c r="J25" s="1296">
        <v>0</v>
      </c>
      <c r="K25" s="1296">
        <v>0</v>
      </c>
      <c r="L25" s="1296">
        <v>0</v>
      </c>
      <c r="M25" s="1297">
        <v>0</v>
      </c>
    </row>
    <row r="26" spans="1:13">
      <c r="A26" s="507" t="s">
        <v>5123</v>
      </c>
      <c r="B26" s="1199"/>
      <c r="C26" s="1200"/>
      <c r="D26" s="1271"/>
      <c r="E26" s="1271"/>
      <c r="F26" s="1271"/>
      <c r="G26" s="1271"/>
      <c r="H26" s="1271"/>
      <c r="I26" s="1271"/>
      <c r="J26" s="1271"/>
      <c r="K26" s="1271"/>
      <c r="L26" s="1271"/>
    </row>
    <row r="27" spans="1:13">
      <c r="A27" s="1280"/>
      <c r="B27" s="1280"/>
      <c r="C27" s="1280"/>
      <c r="D27" s="1280"/>
      <c r="E27" s="1280"/>
      <c r="F27" s="1280"/>
      <c r="G27" s="1280"/>
      <c r="H27" s="1280"/>
      <c r="I27" s="1280"/>
      <c r="J27" s="1280"/>
      <c r="K27" s="1280"/>
      <c r="L27" s="1280"/>
    </row>
    <row r="29" spans="1:13" ht="12.75" customHeight="1"/>
    <row r="32" spans="1:13" ht="13.5" customHeight="1"/>
  </sheetData>
  <mergeCells count="7">
    <mergeCell ref="A6:A8"/>
    <mergeCell ref="A2:L2"/>
    <mergeCell ref="A3:L4"/>
    <mergeCell ref="B6:M6"/>
    <mergeCell ref="B7:E7"/>
    <mergeCell ref="F7:I7"/>
    <mergeCell ref="J7:M7"/>
  </mergeCells>
  <hyperlinks>
    <hyperlink ref="A1" location="Indice!A176" display="Volver"/>
  </hyperlinks>
  <pageMargins left="0.75" right="0.75" top="1" bottom="1" header="0" footer="0"/>
  <pageSetup scale="82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Hoja120">
    <tabColor theme="3"/>
  </sheetPr>
  <dimension ref="A1:N25"/>
  <sheetViews>
    <sheetView showGridLines="0" showRowColHeaders="0" view="pageBreakPreview" zoomScaleNormal="75" zoomScaleSheetLayoutView="100" workbookViewId="0"/>
  </sheetViews>
  <sheetFormatPr baseColWidth="10" defaultColWidth="11.44140625" defaultRowHeight="13.2"/>
  <cols>
    <col min="1" max="1" width="31" style="1184" customWidth="1"/>
    <col min="2" max="2" width="7" style="1184" bestFit="1" customWidth="1"/>
    <col min="3" max="3" width="7.109375" style="1184" bestFit="1" customWidth="1"/>
    <col min="4" max="4" width="9.109375" style="1184" bestFit="1" customWidth="1"/>
    <col min="5" max="5" width="7.33203125" style="1184" bestFit="1" customWidth="1"/>
    <col min="6" max="6" width="6" style="1184" bestFit="1" customWidth="1"/>
    <col min="7" max="7" width="6.5546875" style="1184" bestFit="1" customWidth="1"/>
    <col min="8" max="8" width="6.6640625" style="1184" bestFit="1" customWidth="1"/>
    <col min="9" max="9" width="6" style="1184" bestFit="1" customWidth="1"/>
    <col min="10" max="10" width="8.44140625" style="1184" bestFit="1" customWidth="1"/>
    <col min="11" max="11" width="13.109375" style="1184" bestFit="1" customWidth="1"/>
    <col min="12" max="12" width="9.33203125" style="1184" bestFit="1" customWidth="1"/>
    <col min="13" max="13" width="12.44140625" style="1184" bestFit="1" customWidth="1"/>
    <col min="14" max="14" width="11.6640625" style="1184" bestFit="1" customWidth="1"/>
    <col min="15" max="256" width="11.44140625" style="1184"/>
    <col min="257" max="257" width="31" style="1184" customWidth="1"/>
    <col min="258" max="258" width="7" style="1184" bestFit="1" customWidth="1"/>
    <col min="259" max="266" width="11.44140625" style="1184"/>
    <col min="267" max="267" width="13.6640625" style="1184" customWidth="1"/>
    <col min="268" max="268" width="10.33203125" style="1184" customWidth="1"/>
    <col min="269" max="269" width="13.6640625" style="1184" customWidth="1"/>
    <col min="270" max="270" width="13.109375" style="1184" customWidth="1"/>
    <col min="271" max="512" width="11.44140625" style="1184"/>
    <col min="513" max="513" width="31" style="1184" customWidth="1"/>
    <col min="514" max="514" width="7" style="1184" bestFit="1" customWidth="1"/>
    <col min="515" max="522" width="11.44140625" style="1184"/>
    <col min="523" max="523" width="13.6640625" style="1184" customWidth="1"/>
    <col min="524" max="524" width="10.33203125" style="1184" customWidth="1"/>
    <col min="525" max="525" width="13.6640625" style="1184" customWidth="1"/>
    <col min="526" max="526" width="13.109375" style="1184" customWidth="1"/>
    <col min="527" max="768" width="11.44140625" style="1184"/>
    <col min="769" max="769" width="31" style="1184" customWidth="1"/>
    <col min="770" max="770" width="7" style="1184" bestFit="1" customWidth="1"/>
    <col min="771" max="778" width="11.44140625" style="1184"/>
    <col min="779" max="779" width="13.6640625" style="1184" customWidth="1"/>
    <col min="780" max="780" width="10.33203125" style="1184" customWidth="1"/>
    <col min="781" max="781" width="13.6640625" style="1184" customWidth="1"/>
    <col min="782" max="782" width="13.109375" style="1184" customWidth="1"/>
    <col min="783" max="1024" width="11.44140625" style="1184"/>
    <col min="1025" max="1025" width="31" style="1184" customWidth="1"/>
    <col min="1026" max="1026" width="7" style="1184" bestFit="1" customWidth="1"/>
    <col min="1027" max="1034" width="11.44140625" style="1184"/>
    <col min="1035" max="1035" width="13.6640625" style="1184" customWidth="1"/>
    <col min="1036" max="1036" width="10.33203125" style="1184" customWidth="1"/>
    <col min="1037" max="1037" width="13.6640625" style="1184" customWidth="1"/>
    <col min="1038" max="1038" width="13.109375" style="1184" customWidth="1"/>
    <col min="1039" max="1280" width="11.44140625" style="1184"/>
    <col min="1281" max="1281" width="31" style="1184" customWidth="1"/>
    <col min="1282" max="1282" width="7" style="1184" bestFit="1" customWidth="1"/>
    <col min="1283" max="1290" width="11.44140625" style="1184"/>
    <col min="1291" max="1291" width="13.6640625" style="1184" customWidth="1"/>
    <col min="1292" max="1292" width="10.33203125" style="1184" customWidth="1"/>
    <col min="1293" max="1293" width="13.6640625" style="1184" customWidth="1"/>
    <col min="1294" max="1294" width="13.109375" style="1184" customWidth="1"/>
    <col min="1295" max="1536" width="11.44140625" style="1184"/>
    <col min="1537" max="1537" width="31" style="1184" customWidth="1"/>
    <col min="1538" max="1538" width="7" style="1184" bestFit="1" customWidth="1"/>
    <col min="1539" max="1546" width="11.44140625" style="1184"/>
    <col min="1547" max="1547" width="13.6640625" style="1184" customWidth="1"/>
    <col min="1548" max="1548" width="10.33203125" style="1184" customWidth="1"/>
    <col min="1549" max="1549" width="13.6640625" style="1184" customWidth="1"/>
    <col min="1550" max="1550" width="13.109375" style="1184" customWidth="1"/>
    <col min="1551" max="1792" width="11.44140625" style="1184"/>
    <col min="1793" max="1793" width="31" style="1184" customWidth="1"/>
    <col min="1794" max="1794" width="7" style="1184" bestFit="1" customWidth="1"/>
    <col min="1795" max="1802" width="11.44140625" style="1184"/>
    <col min="1803" max="1803" width="13.6640625" style="1184" customWidth="1"/>
    <col min="1804" max="1804" width="10.33203125" style="1184" customWidth="1"/>
    <col min="1805" max="1805" width="13.6640625" style="1184" customWidth="1"/>
    <col min="1806" max="1806" width="13.109375" style="1184" customWidth="1"/>
    <col min="1807" max="2048" width="11.44140625" style="1184"/>
    <col min="2049" max="2049" width="31" style="1184" customWidth="1"/>
    <col min="2050" max="2050" width="7" style="1184" bestFit="1" customWidth="1"/>
    <col min="2051" max="2058" width="11.44140625" style="1184"/>
    <col min="2059" max="2059" width="13.6640625" style="1184" customWidth="1"/>
    <col min="2060" max="2060" width="10.33203125" style="1184" customWidth="1"/>
    <col min="2061" max="2061" width="13.6640625" style="1184" customWidth="1"/>
    <col min="2062" max="2062" width="13.109375" style="1184" customWidth="1"/>
    <col min="2063" max="2304" width="11.44140625" style="1184"/>
    <col min="2305" max="2305" width="31" style="1184" customWidth="1"/>
    <col min="2306" max="2306" width="7" style="1184" bestFit="1" customWidth="1"/>
    <col min="2307" max="2314" width="11.44140625" style="1184"/>
    <col min="2315" max="2315" width="13.6640625" style="1184" customWidth="1"/>
    <col min="2316" max="2316" width="10.33203125" style="1184" customWidth="1"/>
    <col min="2317" max="2317" width="13.6640625" style="1184" customWidth="1"/>
    <col min="2318" max="2318" width="13.109375" style="1184" customWidth="1"/>
    <col min="2319" max="2560" width="11.44140625" style="1184"/>
    <col min="2561" max="2561" width="31" style="1184" customWidth="1"/>
    <col min="2562" max="2562" width="7" style="1184" bestFit="1" customWidth="1"/>
    <col min="2563" max="2570" width="11.44140625" style="1184"/>
    <col min="2571" max="2571" width="13.6640625" style="1184" customWidth="1"/>
    <col min="2572" max="2572" width="10.33203125" style="1184" customWidth="1"/>
    <col min="2573" max="2573" width="13.6640625" style="1184" customWidth="1"/>
    <col min="2574" max="2574" width="13.109375" style="1184" customWidth="1"/>
    <col min="2575" max="2816" width="11.44140625" style="1184"/>
    <col min="2817" max="2817" width="31" style="1184" customWidth="1"/>
    <col min="2818" max="2818" width="7" style="1184" bestFit="1" customWidth="1"/>
    <col min="2819" max="2826" width="11.44140625" style="1184"/>
    <col min="2827" max="2827" width="13.6640625" style="1184" customWidth="1"/>
    <col min="2828" max="2828" width="10.33203125" style="1184" customWidth="1"/>
    <col min="2829" max="2829" width="13.6640625" style="1184" customWidth="1"/>
    <col min="2830" max="2830" width="13.109375" style="1184" customWidth="1"/>
    <col min="2831" max="3072" width="11.44140625" style="1184"/>
    <col min="3073" max="3073" width="31" style="1184" customWidth="1"/>
    <col min="3074" max="3074" width="7" style="1184" bestFit="1" customWidth="1"/>
    <col min="3075" max="3082" width="11.44140625" style="1184"/>
    <col min="3083" max="3083" width="13.6640625" style="1184" customWidth="1"/>
    <col min="3084" max="3084" width="10.33203125" style="1184" customWidth="1"/>
    <col min="3085" max="3085" width="13.6640625" style="1184" customWidth="1"/>
    <col min="3086" max="3086" width="13.109375" style="1184" customWidth="1"/>
    <col min="3087" max="3328" width="11.44140625" style="1184"/>
    <col min="3329" max="3329" width="31" style="1184" customWidth="1"/>
    <col min="3330" max="3330" width="7" style="1184" bestFit="1" customWidth="1"/>
    <col min="3331" max="3338" width="11.44140625" style="1184"/>
    <col min="3339" max="3339" width="13.6640625" style="1184" customWidth="1"/>
    <col min="3340" max="3340" width="10.33203125" style="1184" customWidth="1"/>
    <col min="3341" max="3341" width="13.6640625" style="1184" customWidth="1"/>
    <col min="3342" max="3342" width="13.109375" style="1184" customWidth="1"/>
    <col min="3343" max="3584" width="11.44140625" style="1184"/>
    <col min="3585" max="3585" width="31" style="1184" customWidth="1"/>
    <col min="3586" max="3586" width="7" style="1184" bestFit="1" customWidth="1"/>
    <col min="3587" max="3594" width="11.44140625" style="1184"/>
    <col min="3595" max="3595" width="13.6640625" style="1184" customWidth="1"/>
    <col min="3596" max="3596" width="10.33203125" style="1184" customWidth="1"/>
    <col min="3597" max="3597" width="13.6640625" style="1184" customWidth="1"/>
    <col min="3598" max="3598" width="13.109375" style="1184" customWidth="1"/>
    <col min="3599" max="3840" width="11.44140625" style="1184"/>
    <col min="3841" max="3841" width="31" style="1184" customWidth="1"/>
    <col min="3842" max="3842" width="7" style="1184" bestFit="1" customWidth="1"/>
    <col min="3843" max="3850" width="11.44140625" style="1184"/>
    <col min="3851" max="3851" width="13.6640625" style="1184" customWidth="1"/>
    <col min="3852" max="3852" width="10.33203125" style="1184" customWidth="1"/>
    <col min="3853" max="3853" width="13.6640625" style="1184" customWidth="1"/>
    <col min="3854" max="3854" width="13.109375" style="1184" customWidth="1"/>
    <col min="3855" max="4096" width="11.44140625" style="1184"/>
    <col min="4097" max="4097" width="31" style="1184" customWidth="1"/>
    <col min="4098" max="4098" width="7" style="1184" bestFit="1" customWidth="1"/>
    <col min="4099" max="4106" width="11.44140625" style="1184"/>
    <col min="4107" max="4107" width="13.6640625" style="1184" customWidth="1"/>
    <col min="4108" max="4108" width="10.33203125" style="1184" customWidth="1"/>
    <col min="4109" max="4109" width="13.6640625" style="1184" customWidth="1"/>
    <col min="4110" max="4110" width="13.109375" style="1184" customWidth="1"/>
    <col min="4111" max="4352" width="11.44140625" style="1184"/>
    <col min="4353" max="4353" width="31" style="1184" customWidth="1"/>
    <col min="4354" max="4354" width="7" style="1184" bestFit="1" customWidth="1"/>
    <col min="4355" max="4362" width="11.44140625" style="1184"/>
    <col min="4363" max="4363" width="13.6640625" style="1184" customWidth="1"/>
    <col min="4364" max="4364" width="10.33203125" style="1184" customWidth="1"/>
    <col min="4365" max="4365" width="13.6640625" style="1184" customWidth="1"/>
    <col min="4366" max="4366" width="13.109375" style="1184" customWidth="1"/>
    <col min="4367" max="4608" width="11.44140625" style="1184"/>
    <col min="4609" max="4609" width="31" style="1184" customWidth="1"/>
    <col min="4610" max="4610" width="7" style="1184" bestFit="1" customWidth="1"/>
    <col min="4611" max="4618" width="11.44140625" style="1184"/>
    <col min="4619" max="4619" width="13.6640625" style="1184" customWidth="1"/>
    <col min="4620" max="4620" width="10.33203125" style="1184" customWidth="1"/>
    <col min="4621" max="4621" width="13.6640625" style="1184" customWidth="1"/>
    <col min="4622" max="4622" width="13.109375" style="1184" customWidth="1"/>
    <col min="4623" max="4864" width="11.44140625" style="1184"/>
    <col min="4865" max="4865" width="31" style="1184" customWidth="1"/>
    <col min="4866" max="4866" width="7" style="1184" bestFit="1" customWidth="1"/>
    <col min="4867" max="4874" width="11.44140625" style="1184"/>
    <col min="4875" max="4875" width="13.6640625" style="1184" customWidth="1"/>
    <col min="4876" max="4876" width="10.33203125" style="1184" customWidth="1"/>
    <col min="4877" max="4877" width="13.6640625" style="1184" customWidth="1"/>
    <col min="4878" max="4878" width="13.109375" style="1184" customWidth="1"/>
    <col min="4879" max="5120" width="11.44140625" style="1184"/>
    <col min="5121" max="5121" width="31" style="1184" customWidth="1"/>
    <col min="5122" max="5122" width="7" style="1184" bestFit="1" customWidth="1"/>
    <col min="5123" max="5130" width="11.44140625" style="1184"/>
    <col min="5131" max="5131" width="13.6640625" style="1184" customWidth="1"/>
    <col min="5132" max="5132" width="10.33203125" style="1184" customWidth="1"/>
    <col min="5133" max="5133" width="13.6640625" style="1184" customWidth="1"/>
    <col min="5134" max="5134" width="13.109375" style="1184" customWidth="1"/>
    <col min="5135" max="5376" width="11.44140625" style="1184"/>
    <col min="5377" max="5377" width="31" style="1184" customWidth="1"/>
    <col min="5378" max="5378" width="7" style="1184" bestFit="1" customWidth="1"/>
    <col min="5379" max="5386" width="11.44140625" style="1184"/>
    <col min="5387" max="5387" width="13.6640625" style="1184" customWidth="1"/>
    <col min="5388" max="5388" width="10.33203125" style="1184" customWidth="1"/>
    <col min="5389" max="5389" width="13.6640625" style="1184" customWidth="1"/>
    <col min="5390" max="5390" width="13.109375" style="1184" customWidth="1"/>
    <col min="5391" max="5632" width="11.44140625" style="1184"/>
    <col min="5633" max="5633" width="31" style="1184" customWidth="1"/>
    <col min="5634" max="5634" width="7" style="1184" bestFit="1" customWidth="1"/>
    <col min="5635" max="5642" width="11.44140625" style="1184"/>
    <col min="5643" max="5643" width="13.6640625" style="1184" customWidth="1"/>
    <col min="5644" max="5644" width="10.33203125" style="1184" customWidth="1"/>
    <col min="5645" max="5645" width="13.6640625" style="1184" customWidth="1"/>
    <col min="5646" max="5646" width="13.109375" style="1184" customWidth="1"/>
    <col min="5647" max="5888" width="11.44140625" style="1184"/>
    <col min="5889" max="5889" width="31" style="1184" customWidth="1"/>
    <col min="5890" max="5890" width="7" style="1184" bestFit="1" customWidth="1"/>
    <col min="5891" max="5898" width="11.44140625" style="1184"/>
    <col min="5899" max="5899" width="13.6640625" style="1184" customWidth="1"/>
    <col min="5900" max="5900" width="10.33203125" style="1184" customWidth="1"/>
    <col min="5901" max="5901" width="13.6640625" style="1184" customWidth="1"/>
    <col min="5902" max="5902" width="13.109375" style="1184" customWidth="1"/>
    <col min="5903" max="6144" width="11.44140625" style="1184"/>
    <col min="6145" max="6145" width="31" style="1184" customWidth="1"/>
    <col min="6146" max="6146" width="7" style="1184" bestFit="1" customWidth="1"/>
    <col min="6147" max="6154" width="11.44140625" style="1184"/>
    <col min="6155" max="6155" width="13.6640625" style="1184" customWidth="1"/>
    <col min="6156" max="6156" width="10.33203125" style="1184" customWidth="1"/>
    <col min="6157" max="6157" width="13.6640625" style="1184" customWidth="1"/>
    <col min="6158" max="6158" width="13.109375" style="1184" customWidth="1"/>
    <col min="6159" max="6400" width="11.44140625" style="1184"/>
    <col min="6401" max="6401" width="31" style="1184" customWidth="1"/>
    <col min="6402" max="6402" width="7" style="1184" bestFit="1" customWidth="1"/>
    <col min="6403" max="6410" width="11.44140625" style="1184"/>
    <col min="6411" max="6411" width="13.6640625" style="1184" customWidth="1"/>
    <col min="6412" max="6412" width="10.33203125" style="1184" customWidth="1"/>
    <col min="6413" max="6413" width="13.6640625" style="1184" customWidth="1"/>
    <col min="6414" max="6414" width="13.109375" style="1184" customWidth="1"/>
    <col min="6415" max="6656" width="11.44140625" style="1184"/>
    <col min="6657" max="6657" width="31" style="1184" customWidth="1"/>
    <col min="6658" max="6658" width="7" style="1184" bestFit="1" customWidth="1"/>
    <col min="6659" max="6666" width="11.44140625" style="1184"/>
    <col min="6667" max="6667" width="13.6640625" style="1184" customWidth="1"/>
    <col min="6668" max="6668" width="10.33203125" style="1184" customWidth="1"/>
    <col min="6669" max="6669" width="13.6640625" style="1184" customWidth="1"/>
    <col min="6670" max="6670" width="13.109375" style="1184" customWidth="1"/>
    <col min="6671" max="6912" width="11.44140625" style="1184"/>
    <col min="6913" max="6913" width="31" style="1184" customWidth="1"/>
    <col min="6914" max="6914" width="7" style="1184" bestFit="1" customWidth="1"/>
    <col min="6915" max="6922" width="11.44140625" style="1184"/>
    <col min="6923" max="6923" width="13.6640625" style="1184" customWidth="1"/>
    <col min="6924" max="6924" width="10.33203125" style="1184" customWidth="1"/>
    <col min="6925" max="6925" width="13.6640625" style="1184" customWidth="1"/>
    <col min="6926" max="6926" width="13.109375" style="1184" customWidth="1"/>
    <col min="6927" max="7168" width="11.44140625" style="1184"/>
    <col min="7169" max="7169" width="31" style="1184" customWidth="1"/>
    <col min="7170" max="7170" width="7" style="1184" bestFit="1" customWidth="1"/>
    <col min="7171" max="7178" width="11.44140625" style="1184"/>
    <col min="7179" max="7179" width="13.6640625" style="1184" customWidth="1"/>
    <col min="7180" max="7180" width="10.33203125" style="1184" customWidth="1"/>
    <col min="7181" max="7181" width="13.6640625" style="1184" customWidth="1"/>
    <col min="7182" max="7182" width="13.109375" style="1184" customWidth="1"/>
    <col min="7183" max="7424" width="11.44140625" style="1184"/>
    <col min="7425" max="7425" width="31" style="1184" customWidth="1"/>
    <col min="7426" max="7426" width="7" style="1184" bestFit="1" customWidth="1"/>
    <col min="7427" max="7434" width="11.44140625" style="1184"/>
    <col min="7435" max="7435" width="13.6640625" style="1184" customWidth="1"/>
    <col min="7436" max="7436" width="10.33203125" style="1184" customWidth="1"/>
    <col min="7437" max="7437" width="13.6640625" style="1184" customWidth="1"/>
    <col min="7438" max="7438" width="13.109375" style="1184" customWidth="1"/>
    <col min="7439" max="7680" width="11.44140625" style="1184"/>
    <col min="7681" max="7681" width="31" style="1184" customWidth="1"/>
    <col min="7682" max="7682" width="7" style="1184" bestFit="1" customWidth="1"/>
    <col min="7683" max="7690" width="11.44140625" style="1184"/>
    <col min="7691" max="7691" width="13.6640625" style="1184" customWidth="1"/>
    <col min="7692" max="7692" width="10.33203125" style="1184" customWidth="1"/>
    <col min="7693" max="7693" width="13.6640625" style="1184" customWidth="1"/>
    <col min="7694" max="7694" width="13.109375" style="1184" customWidth="1"/>
    <col min="7695" max="7936" width="11.44140625" style="1184"/>
    <col min="7937" max="7937" width="31" style="1184" customWidth="1"/>
    <col min="7938" max="7938" width="7" style="1184" bestFit="1" customWidth="1"/>
    <col min="7939" max="7946" width="11.44140625" style="1184"/>
    <col min="7947" max="7947" width="13.6640625" style="1184" customWidth="1"/>
    <col min="7948" max="7948" width="10.33203125" style="1184" customWidth="1"/>
    <col min="7949" max="7949" width="13.6640625" style="1184" customWidth="1"/>
    <col min="7950" max="7950" width="13.109375" style="1184" customWidth="1"/>
    <col min="7951" max="8192" width="11.44140625" style="1184"/>
    <col min="8193" max="8193" width="31" style="1184" customWidth="1"/>
    <col min="8194" max="8194" width="7" style="1184" bestFit="1" customWidth="1"/>
    <col min="8195" max="8202" width="11.44140625" style="1184"/>
    <col min="8203" max="8203" width="13.6640625" style="1184" customWidth="1"/>
    <col min="8204" max="8204" width="10.33203125" style="1184" customWidth="1"/>
    <col min="8205" max="8205" width="13.6640625" style="1184" customWidth="1"/>
    <col min="8206" max="8206" width="13.109375" style="1184" customWidth="1"/>
    <col min="8207" max="8448" width="11.44140625" style="1184"/>
    <col min="8449" max="8449" width="31" style="1184" customWidth="1"/>
    <col min="8450" max="8450" width="7" style="1184" bestFit="1" customWidth="1"/>
    <col min="8451" max="8458" width="11.44140625" style="1184"/>
    <col min="8459" max="8459" width="13.6640625" style="1184" customWidth="1"/>
    <col min="8460" max="8460" width="10.33203125" style="1184" customWidth="1"/>
    <col min="8461" max="8461" width="13.6640625" style="1184" customWidth="1"/>
    <col min="8462" max="8462" width="13.109375" style="1184" customWidth="1"/>
    <col min="8463" max="8704" width="11.44140625" style="1184"/>
    <col min="8705" max="8705" width="31" style="1184" customWidth="1"/>
    <col min="8706" max="8706" width="7" style="1184" bestFit="1" customWidth="1"/>
    <col min="8707" max="8714" width="11.44140625" style="1184"/>
    <col min="8715" max="8715" width="13.6640625" style="1184" customWidth="1"/>
    <col min="8716" max="8716" width="10.33203125" style="1184" customWidth="1"/>
    <col min="8717" max="8717" width="13.6640625" style="1184" customWidth="1"/>
    <col min="8718" max="8718" width="13.109375" style="1184" customWidth="1"/>
    <col min="8719" max="8960" width="11.44140625" style="1184"/>
    <col min="8961" max="8961" width="31" style="1184" customWidth="1"/>
    <col min="8962" max="8962" width="7" style="1184" bestFit="1" customWidth="1"/>
    <col min="8963" max="8970" width="11.44140625" style="1184"/>
    <col min="8971" max="8971" width="13.6640625" style="1184" customWidth="1"/>
    <col min="8972" max="8972" width="10.33203125" style="1184" customWidth="1"/>
    <col min="8973" max="8973" width="13.6640625" style="1184" customWidth="1"/>
    <col min="8974" max="8974" width="13.109375" style="1184" customWidth="1"/>
    <col min="8975" max="9216" width="11.44140625" style="1184"/>
    <col min="9217" max="9217" width="31" style="1184" customWidth="1"/>
    <col min="9218" max="9218" width="7" style="1184" bestFit="1" customWidth="1"/>
    <col min="9219" max="9226" width="11.44140625" style="1184"/>
    <col min="9227" max="9227" width="13.6640625" style="1184" customWidth="1"/>
    <col min="9228" max="9228" width="10.33203125" style="1184" customWidth="1"/>
    <col min="9229" max="9229" width="13.6640625" style="1184" customWidth="1"/>
    <col min="9230" max="9230" width="13.109375" style="1184" customWidth="1"/>
    <col min="9231" max="9472" width="11.44140625" style="1184"/>
    <col min="9473" max="9473" width="31" style="1184" customWidth="1"/>
    <col min="9474" max="9474" width="7" style="1184" bestFit="1" customWidth="1"/>
    <col min="9475" max="9482" width="11.44140625" style="1184"/>
    <col min="9483" max="9483" width="13.6640625" style="1184" customWidth="1"/>
    <col min="9484" max="9484" width="10.33203125" style="1184" customWidth="1"/>
    <col min="9485" max="9485" width="13.6640625" style="1184" customWidth="1"/>
    <col min="9486" max="9486" width="13.109375" style="1184" customWidth="1"/>
    <col min="9487" max="9728" width="11.44140625" style="1184"/>
    <col min="9729" max="9729" width="31" style="1184" customWidth="1"/>
    <col min="9730" max="9730" width="7" style="1184" bestFit="1" customWidth="1"/>
    <col min="9731" max="9738" width="11.44140625" style="1184"/>
    <col min="9739" max="9739" width="13.6640625" style="1184" customWidth="1"/>
    <col min="9740" max="9740" width="10.33203125" style="1184" customWidth="1"/>
    <col min="9741" max="9741" width="13.6640625" style="1184" customWidth="1"/>
    <col min="9742" max="9742" width="13.109375" style="1184" customWidth="1"/>
    <col min="9743" max="9984" width="11.44140625" style="1184"/>
    <col min="9985" max="9985" width="31" style="1184" customWidth="1"/>
    <col min="9986" max="9986" width="7" style="1184" bestFit="1" customWidth="1"/>
    <col min="9987" max="9994" width="11.44140625" style="1184"/>
    <col min="9995" max="9995" width="13.6640625" style="1184" customWidth="1"/>
    <col min="9996" max="9996" width="10.33203125" style="1184" customWidth="1"/>
    <col min="9997" max="9997" width="13.6640625" style="1184" customWidth="1"/>
    <col min="9998" max="9998" width="13.109375" style="1184" customWidth="1"/>
    <col min="9999" max="10240" width="11.44140625" style="1184"/>
    <col min="10241" max="10241" width="31" style="1184" customWidth="1"/>
    <col min="10242" max="10242" width="7" style="1184" bestFit="1" customWidth="1"/>
    <col min="10243" max="10250" width="11.44140625" style="1184"/>
    <col min="10251" max="10251" width="13.6640625" style="1184" customWidth="1"/>
    <col min="10252" max="10252" width="10.33203125" style="1184" customWidth="1"/>
    <col min="10253" max="10253" width="13.6640625" style="1184" customWidth="1"/>
    <col min="10254" max="10254" width="13.109375" style="1184" customWidth="1"/>
    <col min="10255" max="10496" width="11.44140625" style="1184"/>
    <col min="10497" max="10497" width="31" style="1184" customWidth="1"/>
    <col min="10498" max="10498" width="7" style="1184" bestFit="1" customWidth="1"/>
    <col min="10499" max="10506" width="11.44140625" style="1184"/>
    <col min="10507" max="10507" width="13.6640625" style="1184" customWidth="1"/>
    <col min="10508" max="10508" width="10.33203125" style="1184" customWidth="1"/>
    <col min="10509" max="10509" width="13.6640625" style="1184" customWidth="1"/>
    <col min="10510" max="10510" width="13.109375" style="1184" customWidth="1"/>
    <col min="10511" max="10752" width="11.44140625" style="1184"/>
    <col min="10753" max="10753" width="31" style="1184" customWidth="1"/>
    <col min="10754" max="10754" width="7" style="1184" bestFit="1" customWidth="1"/>
    <col min="10755" max="10762" width="11.44140625" style="1184"/>
    <col min="10763" max="10763" width="13.6640625" style="1184" customWidth="1"/>
    <col min="10764" max="10764" width="10.33203125" style="1184" customWidth="1"/>
    <col min="10765" max="10765" width="13.6640625" style="1184" customWidth="1"/>
    <col min="10766" max="10766" width="13.109375" style="1184" customWidth="1"/>
    <col min="10767" max="11008" width="11.44140625" style="1184"/>
    <col min="11009" max="11009" width="31" style="1184" customWidth="1"/>
    <col min="11010" max="11010" width="7" style="1184" bestFit="1" customWidth="1"/>
    <col min="11011" max="11018" width="11.44140625" style="1184"/>
    <col min="11019" max="11019" width="13.6640625" style="1184" customWidth="1"/>
    <col min="11020" max="11020" width="10.33203125" style="1184" customWidth="1"/>
    <col min="11021" max="11021" width="13.6640625" style="1184" customWidth="1"/>
    <col min="11022" max="11022" width="13.109375" style="1184" customWidth="1"/>
    <col min="11023" max="11264" width="11.44140625" style="1184"/>
    <col min="11265" max="11265" width="31" style="1184" customWidth="1"/>
    <col min="11266" max="11266" width="7" style="1184" bestFit="1" customWidth="1"/>
    <col min="11267" max="11274" width="11.44140625" style="1184"/>
    <col min="11275" max="11275" width="13.6640625" style="1184" customWidth="1"/>
    <col min="11276" max="11276" width="10.33203125" style="1184" customWidth="1"/>
    <col min="11277" max="11277" width="13.6640625" style="1184" customWidth="1"/>
    <col min="11278" max="11278" width="13.109375" style="1184" customWidth="1"/>
    <col min="11279" max="11520" width="11.44140625" style="1184"/>
    <col min="11521" max="11521" width="31" style="1184" customWidth="1"/>
    <col min="11522" max="11522" width="7" style="1184" bestFit="1" customWidth="1"/>
    <col min="11523" max="11530" width="11.44140625" style="1184"/>
    <col min="11531" max="11531" width="13.6640625" style="1184" customWidth="1"/>
    <col min="11532" max="11532" width="10.33203125" style="1184" customWidth="1"/>
    <col min="11533" max="11533" width="13.6640625" style="1184" customWidth="1"/>
    <col min="11534" max="11534" width="13.109375" style="1184" customWidth="1"/>
    <col min="11535" max="11776" width="11.44140625" style="1184"/>
    <col min="11777" max="11777" width="31" style="1184" customWidth="1"/>
    <col min="11778" max="11778" width="7" style="1184" bestFit="1" customWidth="1"/>
    <col min="11779" max="11786" width="11.44140625" style="1184"/>
    <col min="11787" max="11787" width="13.6640625" style="1184" customWidth="1"/>
    <col min="11788" max="11788" width="10.33203125" style="1184" customWidth="1"/>
    <col min="11789" max="11789" width="13.6640625" style="1184" customWidth="1"/>
    <col min="11790" max="11790" width="13.109375" style="1184" customWidth="1"/>
    <col min="11791" max="12032" width="11.44140625" style="1184"/>
    <col min="12033" max="12033" width="31" style="1184" customWidth="1"/>
    <col min="12034" max="12034" width="7" style="1184" bestFit="1" customWidth="1"/>
    <col min="12035" max="12042" width="11.44140625" style="1184"/>
    <col min="12043" max="12043" width="13.6640625" style="1184" customWidth="1"/>
    <col min="12044" max="12044" width="10.33203125" style="1184" customWidth="1"/>
    <col min="12045" max="12045" width="13.6640625" style="1184" customWidth="1"/>
    <col min="12046" max="12046" width="13.109375" style="1184" customWidth="1"/>
    <col min="12047" max="12288" width="11.44140625" style="1184"/>
    <col min="12289" max="12289" width="31" style="1184" customWidth="1"/>
    <col min="12290" max="12290" width="7" style="1184" bestFit="1" customWidth="1"/>
    <col min="12291" max="12298" width="11.44140625" style="1184"/>
    <col min="12299" max="12299" width="13.6640625" style="1184" customWidth="1"/>
    <col min="12300" max="12300" width="10.33203125" style="1184" customWidth="1"/>
    <col min="12301" max="12301" width="13.6640625" style="1184" customWidth="1"/>
    <col min="12302" max="12302" width="13.109375" style="1184" customWidth="1"/>
    <col min="12303" max="12544" width="11.44140625" style="1184"/>
    <col min="12545" max="12545" width="31" style="1184" customWidth="1"/>
    <col min="12546" max="12546" width="7" style="1184" bestFit="1" customWidth="1"/>
    <col min="12547" max="12554" width="11.44140625" style="1184"/>
    <col min="12555" max="12555" width="13.6640625" style="1184" customWidth="1"/>
    <col min="12556" max="12556" width="10.33203125" style="1184" customWidth="1"/>
    <col min="12557" max="12557" width="13.6640625" style="1184" customWidth="1"/>
    <col min="12558" max="12558" width="13.109375" style="1184" customWidth="1"/>
    <col min="12559" max="12800" width="11.44140625" style="1184"/>
    <col min="12801" max="12801" width="31" style="1184" customWidth="1"/>
    <col min="12802" max="12802" width="7" style="1184" bestFit="1" customWidth="1"/>
    <col min="12803" max="12810" width="11.44140625" style="1184"/>
    <col min="12811" max="12811" width="13.6640625" style="1184" customWidth="1"/>
    <col min="12812" max="12812" width="10.33203125" style="1184" customWidth="1"/>
    <col min="12813" max="12813" width="13.6640625" style="1184" customWidth="1"/>
    <col min="12814" max="12814" width="13.109375" style="1184" customWidth="1"/>
    <col min="12815" max="13056" width="11.44140625" style="1184"/>
    <col min="13057" max="13057" width="31" style="1184" customWidth="1"/>
    <col min="13058" max="13058" width="7" style="1184" bestFit="1" customWidth="1"/>
    <col min="13059" max="13066" width="11.44140625" style="1184"/>
    <col min="13067" max="13067" width="13.6640625" style="1184" customWidth="1"/>
    <col min="13068" max="13068" width="10.33203125" style="1184" customWidth="1"/>
    <col min="13069" max="13069" width="13.6640625" style="1184" customWidth="1"/>
    <col min="13070" max="13070" width="13.109375" style="1184" customWidth="1"/>
    <col min="13071" max="13312" width="11.44140625" style="1184"/>
    <col min="13313" max="13313" width="31" style="1184" customWidth="1"/>
    <col min="13314" max="13314" width="7" style="1184" bestFit="1" customWidth="1"/>
    <col min="13315" max="13322" width="11.44140625" style="1184"/>
    <col min="13323" max="13323" width="13.6640625" style="1184" customWidth="1"/>
    <col min="13324" max="13324" width="10.33203125" style="1184" customWidth="1"/>
    <col min="13325" max="13325" width="13.6640625" style="1184" customWidth="1"/>
    <col min="13326" max="13326" width="13.109375" style="1184" customWidth="1"/>
    <col min="13327" max="13568" width="11.44140625" style="1184"/>
    <col min="13569" max="13569" width="31" style="1184" customWidth="1"/>
    <col min="13570" max="13570" width="7" style="1184" bestFit="1" customWidth="1"/>
    <col min="13571" max="13578" width="11.44140625" style="1184"/>
    <col min="13579" max="13579" width="13.6640625" style="1184" customWidth="1"/>
    <col min="13580" max="13580" width="10.33203125" style="1184" customWidth="1"/>
    <col min="13581" max="13581" width="13.6640625" style="1184" customWidth="1"/>
    <col min="13582" max="13582" width="13.109375" style="1184" customWidth="1"/>
    <col min="13583" max="13824" width="11.44140625" style="1184"/>
    <col min="13825" max="13825" width="31" style="1184" customWidth="1"/>
    <col min="13826" max="13826" width="7" style="1184" bestFit="1" customWidth="1"/>
    <col min="13827" max="13834" width="11.44140625" style="1184"/>
    <col min="13835" max="13835" width="13.6640625" style="1184" customWidth="1"/>
    <col min="13836" max="13836" width="10.33203125" style="1184" customWidth="1"/>
    <col min="13837" max="13837" width="13.6640625" style="1184" customWidth="1"/>
    <col min="13838" max="13838" width="13.109375" style="1184" customWidth="1"/>
    <col min="13839" max="14080" width="11.44140625" style="1184"/>
    <col min="14081" max="14081" width="31" style="1184" customWidth="1"/>
    <col min="14082" max="14082" width="7" style="1184" bestFit="1" customWidth="1"/>
    <col min="14083" max="14090" width="11.44140625" style="1184"/>
    <col min="14091" max="14091" width="13.6640625" style="1184" customWidth="1"/>
    <col min="14092" max="14092" width="10.33203125" style="1184" customWidth="1"/>
    <col min="14093" max="14093" width="13.6640625" style="1184" customWidth="1"/>
    <col min="14094" max="14094" width="13.109375" style="1184" customWidth="1"/>
    <col min="14095" max="14336" width="11.44140625" style="1184"/>
    <col min="14337" max="14337" width="31" style="1184" customWidth="1"/>
    <col min="14338" max="14338" width="7" style="1184" bestFit="1" customWidth="1"/>
    <col min="14339" max="14346" width="11.44140625" style="1184"/>
    <col min="14347" max="14347" width="13.6640625" style="1184" customWidth="1"/>
    <col min="14348" max="14348" width="10.33203125" style="1184" customWidth="1"/>
    <col min="14349" max="14349" width="13.6640625" style="1184" customWidth="1"/>
    <col min="14350" max="14350" width="13.109375" style="1184" customWidth="1"/>
    <col min="14351" max="14592" width="11.44140625" style="1184"/>
    <col min="14593" max="14593" width="31" style="1184" customWidth="1"/>
    <col min="14594" max="14594" width="7" style="1184" bestFit="1" customWidth="1"/>
    <col min="14595" max="14602" width="11.44140625" style="1184"/>
    <col min="14603" max="14603" width="13.6640625" style="1184" customWidth="1"/>
    <col min="14604" max="14604" width="10.33203125" style="1184" customWidth="1"/>
    <col min="14605" max="14605" width="13.6640625" style="1184" customWidth="1"/>
    <col min="14606" max="14606" width="13.109375" style="1184" customWidth="1"/>
    <col min="14607" max="14848" width="11.44140625" style="1184"/>
    <col min="14849" max="14849" width="31" style="1184" customWidth="1"/>
    <col min="14850" max="14850" width="7" style="1184" bestFit="1" customWidth="1"/>
    <col min="14851" max="14858" width="11.44140625" style="1184"/>
    <col min="14859" max="14859" width="13.6640625" style="1184" customWidth="1"/>
    <col min="14860" max="14860" width="10.33203125" style="1184" customWidth="1"/>
    <col min="14861" max="14861" width="13.6640625" style="1184" customWidth="1"/>
    <col min="14862" max="14862" width="13.109375" style="1184" customWidth="1"/>
    <col min="14863" max="15104" width="11.44140625" style="1184"/>
    <col min="15105" max="15105" width="31" style="1184" customWidth="1"/>
    <col min="15106" max="15106" width="7" style="1184" bestFit="1" customWidth="1"/>
    <col min="15107" max="15114" width="11.44140625" style="1184"/>
    <col min="15115" max="15115" width="13.6640625" style="1184" customWidth="1"/>
    <col min="15116" max="15116" width="10.33203125" style="1184" customWidth="1"/>
    <col min="15117" max="15117" width="13.6640625" style="1184" customWidth="1"/>
    <col min="15118" max="15118" width="13.109375" style="1184" customWidth="1"/>
    <col min="15119" max="15360" width="11.44140625" style="1184"/>
    <col min="15361" max="15361" width="31" style="1184" customWidth="1"/>
    <col min="15362" max="15362" width="7" style="1184" bestFit="1" customWidth="1"/>
    <col min="15363" max="15370" width="11.44140625" style="1184"/>
    <col min="15371" max="15371" width="13.6640625" style="1184" customWidth="1"/>
    <col min="15372" max="15372" width="10.33203125" style="1184" customWidth="1"/>
    <col min="15373" max="15373" width="13.6640625" style="1184" customWidth="1"/>
    <col min="15374" max="15374" width="13.109375" style="1184" customWidth="1"/>
    <col min="15375" max="15616" width="11.44140625" style="1184"/>
    <col min="15617" max="15617" width="31" style="1184" customWidth="1"/>
    <col min="15618" max="15618" width="7" style="1184" bestFit="1" customWidth="1"/>
    <col min="15619" max="15626" width="11.44140625" style="1184"/>
    <col min="15627" max="15627" width="13.6640625" style="1184" customWidth="1"/>
    <col min="15628" max="15628" width="10.33203125" style="1184" customWidth="1"/>
    <col min="15629" max="15629" width="13.6640625" style="1184" customWidth="1"/>
    <col min="15630" max="15630" width="13.109375" style="1184" customWidth="1"/>
    <col min="15631" max="15872" width="11.44140625" style="1184"/>
    <col min="15873" max="15873" width="31" style="1184" customWidth="1"/>
    <col min="15874" max="15874" width="7" style="1184" bestFit="1" customWidth="1"/>
    <col min="15875" max="15882" width="11.44140625" style="1184"/>
    <col min="15883" max="15883" width="13.6640625" style="1184" customWidth="1"/>
    <col min="15884" max="15884" width="10.33203125" style="1184" customWidth="1"/>
    <col min="15885" max="15885" width="13.6640625" style="1184" customWidth="1"/>
    <col min="15886" max="15886" width="13.109375" style="1184" customWidth="1"/>
    <col min="15887" max="16128" width="11.44140625" style="1184"/>
    <col min="16129" max="16129" width="31" style="1184" customWidth="1"/>
    <col min="16130" max="16130" width="7" style="1184" bestFit="1" customWidth="1"/>
    <col min="16131" max="16138" width="11.44140625" style="1184"/>
    <col min="16139" max="16139" width="13.6640625" style="1184" customWidth="1"/>
    <col min="16140" max="16140" width="10.33203125" style="1184" customWidth="1"/>
    <col min="16141" max="16141" width="13.6640625" style="1184" customWidth="1"/>
    <col min="16142" max="16142" width="13.109375" style="1184" customWidth="1"/>
    <col min="16143" max="16384" width="11.44140625" style="1184"/>
  </cols>
  <sheetData>
    <row r="1" spans="1:14">
      <c r="A1" s="1436" t="s">
        <v>5197</v>
      </c>
    </row>
    <row r="2" spans="1:14">
      <c r="A2" s="1828" t="s">
        <v>321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L2" s="1828"/>
      <c r="M2" s="1828"/>
      <c r="N2" s="498"/>
    </row>
    <row r="3" spans="1:14" ht="28.2" customHeight="1">
      <c r="A3" s="1865" t="s">
        <v>5178</v>
      </c>
      <c r="B3" s="1865"/>
      <c r="C3" s="1865"/>
      <c r="D3" s="1865"/>
      <c r="E3" s="1865"/>
      <c r="F3" s="1865"/>
      <c r="G3" s="1865"/>
      <c r="H3" s="1865"/>
      <c r="I3" s="1865"/>
      <c r="J3" s="1865"/>
      <c r="K3" s="1865"/>
      <c r="L3" s="1865"/>
      <c r="M3" s="1865"/>
      <c r="N3" s="1865"/>
    </row>
    <row r="4" spans="1:14" ht="13.8" thickBot="1">
      <c r="A4" s="498"/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498"/>
    </row>
    <row r="5" spans="1:14" ht="13.8" thickBot="1">
      <c r="A5" s="1508" t="s">
        <v>39</v>
      </c>
      <c r="B5" s="1510" t="s">
        <v>3922</v>
      </c>
      <c r="C5" s="1858"/>
      <c r="D5" s="1858"/>
      <c r="E5" s="1858"/>
      <c r="F5" s="1858"/>
      <c r="G5" s="1858"/>
      <c r="H5" s="1858"/>
      <c r="I5" s="1858"/>
      <c r="J5" s="1858"/>
      <c r="K5" s="1858"/>
      <c r="L5" s="1858"/>
      <c r="M5" s="1858"/>
      <c r="N5" s="1859"/>
    </row>
    <row r="6" spans="1:14" ht="13.8" thickBot="1">
      <c r="A6" s="1863"/>
      <c r="B6" s="1508" t="s">
        <v>3921</v>
      </c>
      <c r="C6" s="1860" t="s">
        <v>1465</v>
      </c>
      <c r="D6" s="1861"/>
      <c r="E6" s="1861"/>
      <c r="F6" s="1861"/>
      <c r="G6" s="1861"/>
      <c r="H6" s="1861"/>
      <c r="I6" s="1861"/>
      <c r="J6" s="1861"/>
      <c r="K6" s="1861"/>
      <c r="L6" s="1861"/>
      <c r="M6" s="1861"/>
      <c r="N6" s="1862"/>
    </row>
    <row r="7" spans="1:14" ht="13.8" thickBot="1">
      <c r="A7" s="1864"/>
      <c r="B7" s="1558"/>
      <c r="C7" s="563" t="s">
        <v>1464</v>
      </c>
      <c r="D7" s="1187" t="s">
        <v>1463</v>
      </c>
      <c r="E7" s="563" t="s">
        <v>1462</v>
      </c>
      <c r="F7" s="1187" t="s">
        <v>1461</v>
      </c>
      <c r="G7" s="563" t="s">
        <v>1460</v>
      </c>
      <c r="H7" s="1187" t="s">
        <v>1459</v>
      </c>
      <c r="I7" s="563" t="s">
        <v>1458</v>
      </c>
      <c r="J7" s="1187" t="s">
        <v>1457</v>
      </c>
      <c r="K7" s="563" t="s">
        <v>1456</v>
      </c>
      <c r="L7" s="563" t="s">
        <v>1455</v>
      </c>
      <c r="M7" s="1298" t="s">
        <v>1454</v>
      </c>
      <c r="N7" s="563" t="s">
        <v>1453</v>
      </c>
    </row>
    <row r="8" spans="1:14">
      <c r="A8" s="1283"/>
      <c r="B8" s="1284"/>
      <c r="C8" s="1284"/>
      <c r="D8" s="1284"/>
      <c r="E8" s="1284"/>
      <c r="F8" s="1284"/>
      <c r="G8" s="1284"/>
      <c r="H8" s="1284"/>
      <c r="I8" s="1284"/>
      <c r="J8" s="1284"/>
      <c r="K8" s="1284"/>
      <c r="L8" s="1284"/>
      <c r="M8" s="1284"/>
      <c r="N8" s="1299"/>
    </row>
    <row r="9" spans="1:14">
      <c r="A9" s="1300" t="s">
        <v>1</v>
      </c>
      <c r="B9" s="1301">
        <v>1253</v>
      </c>
      <c r="C9" s="1274">
        <f>SUM(C10:C24)</f>
        <v>112</v>
      </c>
      <c r="D9" s="1274">
        <f t="shared" ref="D9:N9" si="0">SUM(D10:D24)</f>
        <v>85</v>
      </c>
      <c r="E9" s="1274">
        <f t="shared" si="0"/>
        <v>81</v>
      </c>
      <c r="F9" s="1274">
        <f t="shared" si="0"/>
        <v>91</v>
      </c>
      <c r="G9" s="1274">
        <f t="shared" si="0"/>
        <v>114</v>
      </c>
      <c r="H9" s="1274">
        <f t="shared" si="0"/>
        <v>142</v>
      </c>
      <c r="I9" s="1274">
        <f t="shared" si="0"/>
        <v>112</v>
      </c>
      <c r="J9" s="1274">
        <f t="shared" si="0"/>
        <v>107</v>
      </c>
      <c r="K9" s="1274">
        <f t="shared" si="0"/>
        <v>116</v>
      </c>
      <c r="L9" s="1274">
        <f t="shared" si="0"/>
        <v>102</v>
      </c>
      <c r="M9" s="1274">
        <f t="shared" si="0"/>
        <v>84</v>
      </c>
      <c r="N9" s="1302">
        <f t="shared" si="0"/>
        <v>107</v>
      </c>
    </row>
    <row r="10" spans="1:14">
      <c r="A10" s="1303" t="s">
        <v>161</v>
      </c>
      <c r="B10" s="1276">
        <v>23</v>
      </c>
      <c r="C10" s="1276">
        <v>5</v>
      </c>
      <c r="D10" s="1276">
        <v>1</v>
      </c>
      <c r="E10" s="1276">
        <v>3</v>
      </c>
      <c r="F10" s="1276">
        <v>2</v>
      </c>
      <c r="G10" s="1276">
        <v>0</v>
      </c>
      <c r="H10" s="1276">
        <v>1</v>
      </c>
      <c r="I10" s="1276">
        <v>1</v>
      </c>
      <c r="J10" s="1276">
        <v>3</v>
      </c>
      <c r="K10" s="1276">
        <v>2</v>
      </c>
      <c r="L10" s="1276">
        <v>2</v>
      </c>
      <c r="M10" s="1277">
        <v>2</v>
      </c>
      <c r="N10" s="1304">
        <v>1</v>
      </c>
    </row>
    <row r="11" spans="1:14">
      <c r="A11" s="1303" t="s">
        <v>3898</v>
      </c>
      <c r="B11" s="1276">
        <v>23</v>
      </c>
      <c r="C11" s="1276">
        <v>2</v>
      </c>
      <c r="D11" s="1276">
        <v>3</v>
      </c>
      <c r="E11" s="1276">
        <v>3</v>
      </c>
      <c r="F11" s="1276">
        <v>1</v>
      </c>
      <c r="G11" s="1276">
        <v>1</v>
      </c>
      <c r="H11" s="1276">
        <v>2</v>
      </c>
      <c r="I11" s="1276">
        <v>2</v>
      </c>
      <c r="J11" s="1276">
        <v>1</v>
      </c>
      <c r="K11" s="1276">
        <v>4</v>
      </c>
      <c r="L11" s="1276">
        <v>0</v>
      </c>
      <c r="M11" s="1277">
        <v>2</v>
      </c>
      <c r="N11" s="1304">
        <v>2</v>
      </c>
    </row>
    <row r="12" spans="1:14">
      <c r="A12" s="1303" t="s">
        <v>32</v>
      </c>
      <c r="B12" s="1276">
        <v>46</v>
      </c>
      <c r="C12" s="1276">
        <v>3</v>
      </c>
      <c r="D12" s="1276">
        <v>2</v>
      </c>
      <c r="E12" s="1276">
        <v>2</v>
      </c>
      <c r="F12" s="1276">
        <v>2</v>
      </c>
      <c r="G12" s="1276">
        <v>9</v>
      </c>
      <c r="H12" s="1276">
        <v>5</v>
      </c>
      <c r="I12" s="1276">
        <v>5</v>
      </c>
      <c r="J12" s="1276">
        <v>4</v>
      </c>
      <c r="K12" s="1276">
        <v>1</v>
      </c>
      <c r="L12" s="1276">
        <v>6</v>
      </c>
      <c r="M12" s="1277">
        <v>2</v>
      </c>
      <c r="N12" s="1304">
        <v>5</v>
      </c>
    </row>
    <row r="13" spans="1:14">
      <c r="A13" s="1303" t="s">
        <v>163</v>
      </c>
      <c r="B13" s="1276">
        <v>32</v>
      </c>
      <c r="C13" s="1276">
        <v>3</v>
      </c>
      <c r="D13" s="1276">
        <v>3</v>
      </c>
      <c r="E13" s="1276">
        <v>1</v>
      </c>
      <c r="F13" s="1276">
        <v>3</v>
      </c>
      <c r="G13" s="1276">
        <v>3</v>
      </c>
      <c r="H13" s="1276">
        <v>0</v>
      </c>
      <c r="I13" s="1276">
        <v>5</v>
      </c>
      <c r="J13" s="1276">
        <v>1</v>
      </c>
      <c r="K13" s="1276">
        <v>5</v>
      </c>
      <c r="L13" s="1276">
        <v>2</v>
      </c>
      <c r="M13" s="1277">
        <v>2</v>
      </c>
      <c r="N13" s="1304">
        <v>4</v>
      </c>
    </row>
    <row r="14" spans="1:14">
      <c r="A14" s="1303" t="s">
        <v>33</v>
      </c>
      <c r="B14" s="1276">
        <v>70</v>
      </c>
      <c r="C14" s="1276">
        <v>7</v>
      </c>
      <c r="D14" s="1276">
        <v>3</v>
      </c>
      <c r="E14" s="1276">
        <v>5</v>
      </c>
      <c r="F14" s="1276">
        <v>5</v>
      </c>
      <c r="G14" s="1276">
        <v>6</v>
      </c>
      <c r="H14" s="1276">
        <v>10</v>
      </c>
      <c r="I14" s="1276">
        <v>5</v>
      </c>
      <c r="J14" s="1276">
        <v>4</v>
      </c>
      <c r="K14" s="1276">
        <v>10</v>
      </c>
      <c r="L14" s="1276">
        <v>9</v>
      </c>
      <c r="M14" s="1277">
        <v>4</v>
      </c>
      <c r="N14" s="1304">
        <v>2</v>
      </c>
    </row>
    <row r="15" spans="1:14">
      <c r="A15" s="1303" t="s">
        <v>34</v>
      </c>
      <c r="B15" s="1276">
        <v>116</v>
      </c>
      <c r="C15" s="1276">
        <v>16</v>
      </c>
      <c r="D15" s="1276">
        <v>8</v>
      </c>
      <c r="E15" s="1276">
        <v>6</v>
      </c>
      <c r="F15" s="1276">
        <v>12</v>
      </c>
      <c r="G15" s="1276">
        <v>11</v>
      </c>
      <c r="H15" s="1276">
        <v>15</v>
      </c>
      <c r="I15" s="1276">
        <v>5</v>
      </c>
      <c r="J15" s="1276">
        <v>11</v>
      </c>
      <c r="K15" s="1276">
        <v>12</v>
      </c>
      <c r="L15" s="1276">
        <v>10</v>
      </c>
      <c r="M15" s="1277">
        <v>2</v>
      </c>
      <c r="N15" s="1304">
        <v>8</v>
      </c>
    </row>
    <row r="16" spans="1:14">
      <c r="A16" s="1303" t="s">
        <v>164</v>
      </c>
      <c r="B16" s="1276">
        <v>498</v>
      </c>
      <c r="C16" s="1276">
        <v>39</v>
      </c>
      <c r="D16" s="1276">
        <v>35</v>
      </c>
      <c r="E16" s="1276">
        <v>39</v>
      </c>
      <c r="F16" s="1276">
        <v>36</v>
      </c>
      <c r="G16" s="1276">
        <v>48</v>
      </c>
      <c r="H16" s="1276">
        <v>61</v>
      </c>
      <c r="I16" s="1276">
        <v>43</v>
      </c>
      <c r="J16" s="1276">
        <v>47</v>
      </c>
      <c r="K16" s="1276">
        <v>42</v>
      </c>
      <c r="L16" s="1276">
        <v>39</v>
      </c>
      <c r="M16" s="1277">
        <v>29</v>
      </c>
      <c r="N16" s="1304">
        <v>40</v>
      </c>
    </row>
    <row r="17" spans="1:14">
      <c r="A17" s="1303" t="s">
        <v>37</v>
      </c>
      <c r="B17" s="1276">
        <v>56</v>
      </c>
      <c r="C17" s="1276">
        <v>6</v>
      </c>
      <c r="D17" s="1276">
        <v>4</v>
      </c>
      <c r="E17" s="1276">
        <v>1</v>
      </c>
      <c r="F17" s="1276">
        <v>4</v>
      </c>
      <c r="G17" s="1276">
        <v>4</v>
      </c>
      <c r="H17" s="1276">
        <v>6</v>
      </c>
      <c r="I17" s="1276">
        <v>4</v>
      </c>
      <c r="J17" s="1276">
        <v>3</v>
      </c>
      <c r="K17" s="1276">
        <v>5</v>
      </c>
      <c r="L17" s="1276">
        <v>8</v>
      </c>
      <c r="M17" s="1277">
        <v>3</v>
      </c>
      <c r="N17" s="1304">
        <v>8</v>
      </c>
    </row>
    <row r="18" spans="1:14">
      <c r="A18" s="1303" t="s">
        <v>35</v>
      </c>
      <c r="B18" s="1276">
        <v>68</v>
      </c>
      <c r="C18" s="1276">
        <v>7</v>
      </c>
      <c r="D18" s="1276">
        <v>5</v>
      </c>
      <c r="E18" s="1276">
        <v>4</v>
      </c>
      <c r="F18" s="1276">
        <v>4</v>
      </c>
      <c r="G18" s="1276">
        <v>6</v>
      </c>
      <c r="H18" s="1276">
        <v>8</v>
      </c>
      <c r="I18" s="1276">
        <v>8</v>
      </c>
      <c r="J18" s="1276">
        <v>6</v>
      </c>
      <c r="K18" s="1276">
        <v>3</v>
      </c>
      <c r="L18" s="1276">
        <v>3</v>
      </c>
      <c r="M18" s="1277">
        <v>10</v>
      </c>
      <c r="N18" s="1304">
        <v>4</v>
      </c>
    </row>
    <row r="19" spans="1:14">
      <c r="A19" s="1303" t="s">
        <v>165</v>
      </c>
      <c r="B19" s="1276">
        <v>149</v>
      </c>
      <c r="C19" s="1276">
        <v>13</v>
      </c>
      <c r="D19" s="1276">
        <v>13</v>
      </c>
      <c r="E19" s="1276">
        <v>14</v>
      </c>
      <c r="F19" s="1276">
        <v>12</v>
      </c>
      <c r="G19" s="1276">
        <v>7</v>
      </c>
      <c r="H19" s="1276">
        <v>15</v>
      </c>
      <c r="I19" s="1276">
        <v>11</v>
      </c>
      <c r="J19" s="1276">
        <v>14</v>
      </c>
      <c r="K19" s="1276">
        <v>11</v>
      </c>
      <c r="L19" s="1276">
        <v>12</v>
      </c>
      <c r="M19" s="1277">
        <v>12</v>
      </c>
      <c r="N19" s="1304">
        <v>15</v>
      </c>
    </row>
    <row r="20" spans="1:14">
      <c r="A20" s="1303" t="s">
        <v>166</v>
      </c>
      <c r="B20" s="1276">
        <v>69</v>
      </c>
      <c r="C20" s="1276">
        <v>3</v>
      </c>
      <c r="D20" s="1276">
        <v>2</v>
      </c>
      <c r="E20" s="1276">
        <v>1</v>
      </c>
      <c r="F20" s="1276">
        <v>3</v>
      </c>
      <c r="G20" s="1276">
        <v>14</v>
      </c>
      <c r="H20" s="1276">
        <v>6</v>
      </c>
      <c r="I20" s="1276">
        <v>6</v>
      </c>
      <c r="J20" s="1276">
        <v>6</v>
      </c>
      <c r="K20" s="1276">
        <v>9</v>
      </c>
      <c r="L20" s="1276">
        <v>2</v>
      </c>
      <c r="M20" s="1277">
        <v>7</v>
      </c>
      <c r="N20" s="1304">
        <v>10</v>
      </c>
    </row>
    <row r="21" spans="1:14">
      <c r="A21" s="1303" t="s">
        <v>167</v>
      </c>
      <c r="B21" s="1276">
        <v>26</v>
      </c>
      <c r="C21" s="1276">
        <v>2</v>
      </c>
      <c r="D21" s="1276">
        <v>1</v>
      </c>
      <c r="E21" s="1276">
        <v>0</v>
      </c>
      <c r="F21" s="1276">
        <v>0</v>
      </c>
      <c r="G21" s="1276">
        <v>3</v>
      </c>
      <c r="H21" s="1276">
        <v>4</v>
      </c>
      <c r="I21" s="1276">
        <v>3</v>
      </c>
      <c r="J21" s="1276">
        <v>2</v>
      </c>
      <c r="K21" s="1276">
        <v>3</v>
      </c>
      <c r="L21" s="1276">
        <v>2</v>
      </c>
      <c r="M21" s="1277">
        <v>2</v>
      </c>
      <c r="N21" s="1304">
        <v>4</v>
      </c>
    </row>
    <row r="22" spans="1:14">
      <c r="A22" s="1303" t="s">
        <v>36</v>
      </c>
      <c r="B22" s="1276">
        <v>61</v>
      </c>
      <c r="C22" s="1276">
        <v>5</v>
      </c>
      <c r="D22" s="1276">
        <v>3</v>
      </c>
      <c r="E22" s="1276">
        <v>2</v>
      </c>
      <c r="F22" s="1276">
        <v>6</v>
      </c>
      <c r="G22" s="1276">
        <v>2</v>
      </c>
      <c r="H22" s="1276">
        <v>8</v>
      </c>
      <c r="I22" s="1276">
        <v>10</v>
      </c>
      <c r="J22" s="1276">
        <v>4</v>
      </c>
      <c r="K22" s="1276">
        <v>5</v>
      </c>
      <c r="L22" s="1276">
        <v>7</v>
      </c>
      <c r="M22" s="1277">
        <v>5</v>
      </c>
      <c r="N22" s="1304">
        <v>4</v>
      </c>
    </row>
    <row r="23" spans="1:14">
      <c r="A23" s="1303" t="s">
        <v>168</v>
      </c>
      <c r="B23" s="1276">
        <v>6</v>
      </c>
      <c r="C23" s="1276">
        <v>1</v>
      </c>
      <c r="D23" s="1276">
        <v>1</v>
      </c>
      <c r="E23" s="1276">
        <v>0</v>
      </c>
      <c r="F23" s="1276">
        <v>1</v>
      </c>
      <c r="G23" s="1276">
        <v>0</v>
      </c>
      <c r="H23" s="1276">
        <v>1</v>
      </c>
      <c r="I23" s="1276">
        <v>0</v>
      </c>
      <c r="J23" s="1276">
        <v>1</v>
      </c>
      <c r="K23" s="1276">
        <v>0</v>
      </c>
      <c r="L23" s="1276">
        <v>0</v>
      </c>
      <c r="M23" s="1277">
        <v>1</v>
      </c>
      <c r="N23" s="1304">
        <v>0</v>
      </c>
    </row>
    <row r="24" spans="1:14" ht="13.8" thickBot="1">
      <c r="A24" s="1305" t="s">
        <v>169</v>
      </c>
      <c r="B24" s="1306">
        <v>10</v>
      </c>
      <c r="C24" s="1306">
        <v>0</v>
      </c>
      <c r="D24" s="1306">
        <v>1</v>
      </c>
      <c r="E24" s="1306">
        <v>0</v>
      </c>
      <c r="F24" s="1306">
        <v>0</v>
      </c>
      <c r="G24" s="1306">
        <v>0</v>
      </c>
      <c r="H24" s="1306">
        <v>0</v>
      </c>
      <c r="I24" s="1306">
        <v>4</v>
      </c>
      <c r="J24" s="1306">
        <v>0</v>
      </c>
      <c r="K24" s="1306">
        <v>4</v>
      </c>
      <c r="L24" s="1306">
        <v>0</v>
      </c>
      <c r="M24" s="1307">
        <v>1</v>
      </c>
      <c r="N24" s="1308">
        <v>0</v>
      </c>
    </row>
    <row r="25" spans="1:14">
      <c r="A25" s="1198" t="s">
        <v>5123</v>
      </c>
      <c r="B25" s="1199"/>
      <c r="C25" s="1200"/>
      <c r="D25" s="1201"/>
      <c r="E25" s="1201"/>
      <c r="F25" s="1201"/>
      <c r="G25" s="1201"/>
      <c r="H25" s="1201"/>
      <c r="I25" s="1201"/>
      <c r="J25" s="1201"/>
      <c r="K25" s="1201"/>
      <c r="L25" s="1201"/>
      <c r="M25" s="1201"/>
      <c r="N25" s="1201"/>
    </row>
  </sheetData>
  <mergeCells count="6">
    <mergeCell ref="B5:N5"/>
    <mergeCell ref="B6:B7"/>
    <mergeCell ref="A2:M2"/>
    <mergeCell ref="C6:N6"/>
    <mergeCell ref="A5:A7"/>
    <mergeCell ref="A3:N3"/>
  </mergeCells>
  <hyperlinks>
    <hyperlink ref="A1" location="Indice!A176" display="Volver"/>
  </hyperlinks>
  <pageMargins left="0.75" right="0.75" top="1" bottom="1" header="0" footer="0"/>
  <pageSetup scale="85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Hoja121">
    <tabColor theme="3"/>
  </sheetPr>
  <dimension ref="A1:R18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12.6"/>
  <cols>
    <col min="1" max="1" width="23" style="495" customWidth="1"/>
    <col min="2" max="2" width="36.44140625" style="495" customWidth="1"/>
    <col min="3" max="3" width="7" style="495" bestFit="1" customWidth="1"/>
    <col min="4" max="4" width="3.6640625" style="495" bestFit="1" customWidth="1"/>
    <col min="5" max="5" width="5.5546875" style="495" customWidth="1"/>
    <col min="6" max="8" width="5.6640625" style="495" customWidth="1"/>
    <col min="9" max="9" width="5.5546875" style="495" customWidth="1"/>
    <col min="10" max="13" width="5.6640625" style="495" customWidth="1"/>
    <col min="14" max="14" width="5.5546875" style="495" customWidth="1"/>
    <col min="15" max="15" width="5.6640625" style="495" customWidth="1"/>
    <col min="16" max="16" width="5.5546875" style="495" customWidth="1"/>
    <col min="17" max="17" width="5.6640625" style="495" customWidth="1"/>
    <col min="18" max="18" width="5.44140625" style="495" customWidth="1"/>
    <col min="19" max="256" width="11.44140625" style="495"/>
    <col min="257" max="257" width="23" style="495" customWidth="1"/>
    <col min="258" max="258" width="36.44140625" style="495" customWidth="1"/>
    <col min="259" max="259" width="8.33203125" style="495" customWidth="1"/>
    <col min="260" max="260" width="5.6640625" style="495" customWidth="1"/>
    <col min="261" max="261" width="5.5546875" style="495" customWidth="1"/>
    <col min="262" max="264" width="5.6640625" style="495" customWidth="1"/>
    <col min="265" max="265" width="5.5546875" style="495" customWidth="1"/>
    <col min="266" max="269" width="5.6640625" style="495" customWidth="1"/>
    <col min="270" max="270" width="5.5546875" style="495" customWidth="1"/>
    <col min="271" max="271" width="5.6640625" style="495" customWidth="1"/>
    <col min="272" max="272" width="5.5546875" style="495" customWidth="1"/>
    <col min="273" max="273" width="5.6640625" style="495" customWidth="1"/>
    <col min="274" max="274" width="5.44140625" style="495" customWidth="1"/>
    <col min="275" max="512" width="11.44140625" style="495"/>
    <col min="513" max="513" width="23" style="495" customWidth="1"/>
    <col min="514" max="514" width="36.44140625" style="495" customWidth="1"/>
    <col min="515" max="515" width="8.33203125" style="495" customWidth="1"/>
    <col min="516" max="516" width="5.6640625" style="495" customWidth="1"/>
    <col min="517" max="517" width="5.5546875" style="495" customWidth="1"/>
    <col min="518" max="520" width="5.6640625" style="495" customWidth="1"/>
    <col min="521" max="521" width="5.5546875" style="495" customWidth="1"/>
    <col min="522" max="525" width="5.6640625" style="495" customWidth="1"/>
    <col min="526" max="526" width="5.5546875" style="495" customWidth="1"/>
    <col min="527" max="527" width="5.6640625" style="495" customWidth="1"/>
    <col min="528" max="528" width="5.5546875" style="495" customWidth="1"/>
    <col min="529" max="529" width="5.6640625" style="495" customWidth="1"/>
    <col min="530" max="530" width="5.44140625" style="495" customWidth="1"/>
    <col min="531" max="768" width="11.44140625" style="495"/>
    <col min="769" max="769" width="23" style="495" customWidth="1"/>
    <col min="770" max="770" width="36.44140625" style="495" customWidth="1"/>
    <col min="771" max="771" width="8.33203125" style="495" customWidth="1"/>
    <col min="772" max="772" width="5.6640625" style="495" customWidth="1"/>
    <col min="773" max="773" width="5.5546875" style="495" customWidth="1"/>
    <col min="774" max="776" width="5.6640625" style="495" customWidth="1"/>
    <col min="777" max="777" width="5.5546875" style="495" customWidth="1"/>
    <col min="778" max="781" width="5.6640625" style="495" customWidth="1"/>
    <col min="782" max="782" width="5.5546875" style="495" customWidth="1"/>
    <col min="783" max="783" width="5.6640625" style="495" customWidth="1"/>
    <col min="784" max="784" width="5.5546875" style="495" customWidth="1"/>
    <col min="785" max="785" width="5.6640625" style="495" customWidth="1"/>
    <col min="786" max="786" width="5.44140625" style="495" customWidth="1"/>
    <col min="787" max="1024" width="11.44140625" style="495"/>
    <col min="1025" max="1025" width="23" style="495" customWidth="1"/>
    <col min="1026" max="1026" width="36.44140625" style="495" customWidth="1"/>
    <col min="1027" max="1027" width="8.33203125" style="495" customWidth="1"/>
    <col min="1028" max="1028" width="5.6640625" style="495" customWidth="1"/>
    <col min="1029" max="1029" width="5.5546875" style="495" customWidth="1"/>
    <col min="1030" max="1032" width="5.6640625" style="495" customWidth="1"/>
    <col min="1033" max="1033" width="5.5546875" style="495" customWidth="1"/>
    <col min="1034" max="1037" width="5.6640625" style="495" customWidth="1"/>
    <col min="1038" max="1038" width="5.5546875" style="495" customWidth="1"/>
    <col min="1039" max="1039" width="5.6640625" style="495" customWidth="1"/>
    <col min="1040" max="1040" width="5.5546875" style="495" customWidth="1"/>
    <col min="1041" max="1041" width="5.6640625" style="495" customWidth="1"/>
    <col min="1042" max="1042" width="5.44140625" style="495" customWidth="1"/>
    <col min="1043" max="1280" width="11.44140625" style="495"/>
    <col min="1281" max="1281" width="23" style="495" customWidth="1"/>
    <col min="1282" max="1282" width="36.44140625" style="495" customWidth="1"/>
    <col min="1283" max="1283" width="8.33203125" style="495" customWidth="1"/>
    <col min="1284" max="1284" width="5.6640625" style="495" customWidth="1"/>
    <col min="1285" max="1285" width="5.5546875" style="495" customWidth="1"/>
    <col min="1286" max="1288" width="5.6640625" style="495" customWidth="1"/>
    <col min="1289" max="1289" width="5.5546875" style="495" customWidth="1"/>
    <col min="1290" max="1293" width="5.6640625" style="495" customWidth="1"/>
    <col min="1294" max="1294" width="5.5546875" style="495" customWidth="1"/>
    <col min="1295" max="1295" width="5.6640625" style="495" customWidth="1"/>
    <col min="1296" max="1296" width="5.5546875" style="495" customWidth="1"/>
    <col min="1297" max="1297" width="5.6640625" style="495" customWidth="1"/>
    <col min="1298" max="1298" width="5.44140625" style="495" customWidth="1"/>
    <col min="1299" max="1536" width="11.44140625" style="495"/>
    <col min="1537" max="1537" width="23" style="495" customWidth="1"/>
    <col min="1538" max="1538" width="36.44140625" style="495" customWidth="1"/>
    <col min="1539" max="1539" width="8.33203125" style="495" customWidth="1"/>
    <col min="1540" max="1540" width="5.6640625" style="495" customWidth="1"/>
    <col min="1541" max="1541" width="5.5546875" style="495" customWidth="1"/>
    <col min="1542" max="1544" width="5.6640625" style="495" customWidth="1"/>
    <col min="1545" max="1545" width="5.5546875" style="495" customWidth="1"/>
    <col min="1546" max="1549" width="5.6640625" style="495" customWidth="1"/>
    <col min="1550" max="1550" width="5.5546875" style="495" customWidth="1"/>
    <col min="1551" max="1551" width="5.6640625" style="495" customWidth="1"/>
    <col min="1552" max="1552" width="5.5546875" style="495" customWidth="1"/>
    <col min="1553" max="1553" width="5.6640625" style="495" customWidth="1"/>
    <col min="1554" max="1554" width="5.44140625" style="495" customWidth="1"/>
    <col min="1555" max="1792" width="11.44140625" style="495"/>
    <col min="1793" max="1793" width="23" style="495" customWidth="1"/>
    <col min="1794" max="1794" width="36.44140625" style="495" customWidth="1"/>
    <col min="1795" max="1795" width="8.33203125" style="495" customWidth="1"/>
    <col min="1796" max="1796" width="5.6640625" style="495" customWidth="1"/>
    <col min="1797" max="1797" width="5.5546875" style="495" customWidth="1"/>
    <col min="1798" max="1800" width="5.6640625" style="495" customWidth="1"/>
    <col min="1801" max="1801" width="5.5546875" style="495" customWidth="1"/>
    <col min="1802" max="1805" width="5.6640625" style="495" customWidth="1"/>
    <col min="1806" max="1806" width="5.5546875" style="495" customWidth="1"/>
    <col min="1807" max="1807" width="5.6640625" style="495" customWidth="1"/>
    <col min="1808" max="1808" width="5.5546875" style="495" customWidth="1"/>
    <col min="1809" max="1809" width="5.6640625" style="495" customWidth="1"/>
    <col min="1810" max="1810" width="5.44140625" style="495" customWidth="1"/>
    <col min="1811" max="2048" width="11.44140625" style="495"/>
    <col min="2049" max="2049" width="23" style="495" customWidth="1"/>
    <col min="2050" max="2050" width="36.44140625" style="495" customWidth="1"/>
    <col min="2051" max="2051" width="8.33203125" style="495" customWidth="1"/>
    <col min="2052" max="2052" width="5.6640625" style="495" customWidth="1"/>
    <col min="2053" max="2053" width="5.5546875" style="495" customWidth="1"/>
    <col min="2054" max="2056" width="5.6640625" style="495" customWidth="1"/>
    <col min="2057" max="2057" width="5.5546875" style="495" customWidth="1"/>
    <col min="2058" max="2061" width="5.6640625" style="495" customWidth="1"/>
    <col min="2062" max="2062" width="5.5546875" style="495" customWidth="1"/>
    <col min="2063" max="2063" width="5.6640625" style="495" customWidth="1"/>
    <col min="2064" max="2064" width="5.5546875" style="495" customWidth="1"/>
    <col min="2065" max="2065" width="5.6640625" style="495" customWidth="1"/>
    <col min="2066" max="2066" width="5.44140625" style="495" customWidth="1"/>
    <col min="2067" max="2304" width="11.44140625" style="495"/>
    <col min="2305" max="2305" width="23" style="495" customWidth="1"/>
    <col min="2306" max="2306" width="36.44140625" style="495" customWidth="1"/>
    <col min="2307" max="2307" width="8.33203125" style="495" customWidth="1"/>
    <col min="2308" max="2308" width="5.6640625" style="495" customWidth="1"/>
    <col min="2309" max="2309" width="5.5546875" style="495" customWidth="1"/>
    <col min="2310" max="2312" width="5.6640625" style="495" customWidth="1"/>
    <col min="2313" max="2313" width="5.5546875" style="495" customWidth="1"/>
    <col min="2314" max="2317" width="5.6640625" style="495" customWidth="1"/>
    <col min="2318" max="2318" width="5.5546875" style="495" customWidth="1"/>
    <col min="2319" max="2319" width="5.6640625" style="495" customWidth="1"/>
    <col min="2320" max="2320" width="5.5546875" style="495" customWidth="1"/>
    <col min="2321" max="2321" width="5.6640625" style="495" customWidth="1"/>
    <col min="2322" max="2322" width="5.44140625" style="495" customWidth="1"/>
    <col min="2323" max="2560" width="11.44140625" style="495"/>
    <col min="2561" max="2561" width="23" style="495" customWidth="1"/>
    <col min="2562" max="2562" width="36.44140625" style="495" customWidth="1"/>
    <col min="2563" max="2563" width="8.33203125" style="495" customWidth="1"/>
    <col min="2564" max="2564" width="5.6640625" style="495" customWidth="1"/>
    <col min="2565" max="2565" width="5.5546875" style="495" customWidth="1"/>
    <col min="2566" max="2568" width="5.6640625" style="495" customWidth="1"/>
    <col min="2569" max="2569" width="5.5546875" style="495" customWidth="1"/>
    <col min="2570" max="2573" width="5.6640625" style="495" customWidth="1"/>
    <col min="2574" max="2574" width="5.5546875" style="495" customWidth="1"/>
    <col min="2575" max="2575" width="5.6640625" style="495" customWidth="1"/>
    <col min="2576" max="2576" width="5.5546875" style="495" customWidth="1"/>
    <col min="2577" max="2577" width="5.6640625" style="495" customWidth="1"/>
    <col min="2578" max="2578" width="5.44140625" style="495" customWidth="1"/>
    <col min="2579" max="2816" width="11.44140625" style="495"/>
    <col min="2817" max="2817" width="23" style="495" customWidth="1"/>
    <col min="2818" max="2818" width="36.44140625" style="495" customWidth="1"/>
    <col min="2819" max="2819" width="8.33203125" style="495" customWidth="1"/>
    <col min="2820" max="2820" width="5.6640625" style="495" customWidth="1"/>
    <col min="2821" max="2821" width="5.5546875" style="495" customWidth="1"/>
    <col min="2822" max="2824" width="5.6640625" style="495" customWidth="1"/>
    <col min="2825" max="2825" width="5.5546875" style="495" customWidth="1"/>
    <col min="2826" max="2829" width="5.6640625" style="495" customWidth="1"/>
    <col min="2830" max="2830" width="5.5546875" style="495" customWidth="1"/>
    <col min="2831" max="2831" width="5.6640625" style="495" customWidth="1"/>
    <col min="2832" max="2832" width="5.5546875" style="495" customWidth="1"/>
    <col min="2833" max="2833" width="5.6640625" style="495" customWidth="1"/>
    <col min="2834" max="2834" width="5.44140625" style="495" customWidth="1"/>
    <col min="2835" max="3072" width="11.44140625" style="495"/>
    <col min="3073" max="3073" width="23" style="495" customWidth="1"/>
    <col min="3074" max="3074" width="36.44140625" style="495" customWidth="1"/>
    <col min="3075" max="3075" width="8.33203125" style="495" customWidth="1"/>
    <col min="3076" max="3076" width="5.6640625" style="495" customWidth="1"/>
    <col min="3077" max="3077" width="5.5546875" style="495" customWidth="1"/>
    <col min="3078" max="3080" width="5.6640625" style="495" customWidth="1"/>
    <col min="3081" max="3081" width="5.5546875" style="495" customWidth="1"/>
    <col min="3082" max="3085" width="5.6640625" style="495" customWidth="1"/>
    <col min="3086" max="3086" width="5.5546875" style="495" customWidth="1"/>
    <col min="3087" max="3087" width="5.6640625" style="495" customWidth="1"/>
    <col min="3088" max="3088" width="5.5546875" style="495" customWidth="1"/>
    <col min="3089" max="3089" width="5.6640625" style="495" customWidth="1"/>
    <col min="3090" max="3090" width="5.44140625" style="495" customWidth="1"/>
    <col min="3091" max="3328" width="11.44140625" style="495"/>
    <col min="3329" max="3329" width="23" style="495" customWidth="1"/>
    <col min="3330" max="3330" width="36.44140625" style="495" customWidth="1"/>
    <col min="3331" max="3331" width="8.33203125" style="495" customWidth="1"/>
    <col min="3332" max="3332" width="5.6640625" style="495" customWidth="1"/>
    <col min="3333" max="3333" width="5.5546875" style="495" customWidth="1"/>
    <col min="3334" max="3336" width="5.6640625" style="495" customWidth="1"/>
    <col min="3337" max="3337" width="5.5546875" style="495" customWidth="1"/>
    <col min="3338" max="3341" width="5.6640625" style="495" customWidth="1"/>
    <col min="3342" max="3342" width="5.5546875" style="495" customWidth="1"/>
    <col min="3343" max="3343" width="5.6640625" style="495" customWidth="1"/>
    <col min="3344" max="3344" width="5.5546875" style="495" customWidth="1"/>
    <col min="3345" max="3345" width="5.6640625" style="495" customWidth="1"/>
    <col min="3346" max="3346" width="5.44140625" style="495" customWidth="1"/>
    <col min="3347" max="3584" width="11.44140625" style="495"/>
    <col min="3585" max="3585" width="23" style="495" customWidth="1"/>
    <col min="3586" max="3586" width="36.44140625" style="495" customWidth="1"/>
    <col min="3587" max="3587" width="8.33203125" style="495" customWidth="1"/>
    <col min="3588" max="3588" width="5.6640625" style="495" customWidth="1"/>
    <col min="3589" max="3589" width="5.5546875" style="495" customWidth="1"/>
    <col min="3590" max="3592" width="5.6640625" style="495" customWidth="1"/>
    <col min="3593" max="3593" width="5.5546875" style="495" customWidth="1"/>
    <col min="3594" max="3597" width="5.6640625" style="495" customWidth="1"/>
    <col min="3598" max="3598" width="5.5546875" style="495" customWidth="1"/>
    <col min="3599" max="3599" width="5.6640625" style="495" customWidth="1"/>
    <col min="3600" max="3600" width="5.5546875" style="495" customWidth="1"/>
    <col min="3601" max="3601" width="5.6640625" style="495" customWidth="1"/>
    <col min="3602" max="3602" width="5.44140625" style="495" customWidth="1"/>
    <col min="3603" max="3840" width="11.44140625" style="495"/>
    <col min="3841" max="3841" width="23" style="495" customWidth="1"/>
    <col min="3842" max="3842" width="36.44140625" style="495" customWidth="1"/>
    <col min="3843" max="3843" width="8.33203125" style="495" customWidth="1"/>
    <col min="3844" max="3844" width="5.6640625" style="495" customWidth="1"/>
    <col min="3845" max="3845" width="5.5546875" style="495" customWidth="1"/>
    <col min="3846" max="3848" width="5.6640625" style="495" customWidth="1"/>
    <col min="3849" max="3849" width="5.5546875" style="495" customWidth="1"/>
    <col min="3850" max="3853" width="5.6640625" style="495" customWidth="1"/>
    <col min="3854" max="3854" width="5.5546875" style="495" customWidth="1"/>
    <col min="3855" max="3855" width="5.6640625" style="495" customWidth="1"/>
    <col min="3856" max="3856" width="5.5546875" style="495" customWidth="1"/>
    <col min="3857" max="3857" width="5.6640625" style="495" customWidth="1"/>
    <col min="3858" max="3858" width="5.44140625" style="495" customWidth="1"/>
    <col min="3859" max="4096" width="11.44140625" style="495"/>
    <col min="4097" max="4097" width="23" style="495" customWidth="1"/>
    <col min="4098" max="4098" width="36.44140625" style="495" customWidth="1"/>
    <col min="4099" max="4099" width="8.33203125" style="495" customWidth="1"/>
    <col min="4100" max="4100" width="5.6640625" style="495" customWidth="1"/>
    <col min="4101" max="4101" width="5.5546875" style="495" customWidth="1"/>
    <col min="4102" max="4104" width="5.6640625" style="495" customWidth="1"/>
    <col min="4105" max="4105" width="5.5546875" style="495" customWidth="1"/>
    <col min="4106" max="4109" width="5.6640625" style="495" customWidth="1"/>
    <col min="4110" max="4110" width="5.5546875" style="495" customWidth="1"/>
    <col min="4111" max="4111" width="5.6640625" style="495" customWidth="1"/>
    <col min="4112" max="4112" width="5.5546875" style="495" customWidth="1"/>
    <col min="4113" max="4113" width="5.6640625" style="495" customWidth="1"/>
    <col min="4114" max="4114" width="5.44140625" style="495" customWidth="1"/>
    <col min="4115" max="4352" width="11.44140625" style="495"/>
    <col min="4353" max="4353" width="23" style="495" customWidth="1"/>
    <col min="4354" max="4354" width="36.44140625" style="495" customWidth="1"/>
    <col min="4355" max="4355" width="8.33203125" style="495" customWidth="1"/>
    <col min="4356" max="4356" width="5.6640625" style="495" customWidth="1"/>
    <col min="4357" max="4357" width="5.5546875" style="495" customWidth="1"/>
    <col min="4358" max="4360" width="5.6640625" style="495" customWidth="1"/>
    <col min="4361" max="4361" width="5.5546875" style="495" customWidth="1"/>
    <col min="4362" max="4365" width="5.6640625" style="495" customWidth="1"/>
    <col min="4366" max="4366" width="5.5546875" style="495" customWidth="1"/>
    <col min="4367" max="4367" width="5.6640625" style="495" customWidth="1"/>
    <col min="4368" max="4368" width="5.5546875" style="495" customWidth="1"/>
    <col min="4369" max="4369" width="5.6640625" style="495" customWidth="1"/>
    <col min="4370" max="4370" width="5.44140625" style="495" customWidth="1"/>
    <col min="4371" max="4608" width="11.44140625" style="495"/>
    <col min="4609" max="4609" width="23" style="495" customWidth="1"/>
    <col min="4610" max="4610" width="36.44140625" style="495" customWidth="1"/>
    <col min="4611" max="4611" width="8.33203125" style="495" customWidth="1"/>
    <col min="4612" max="4612" width="5.6640625" style="495" customWidth="1"/>
    <col min="4613" max="4613" width="5.5546875" style="495" customWidth="1"/>
    <col min="4614" max="4616" width="5.6640625" style="495" customWidth="1"/>
    <col min="4617" max="4617" width="5.5546875" style="495" customWidth="1"/>
    <col min="4618" max="4621" width="5.6640625" style="495" customWidth="1"/>
    <col min="4622" max="4622" width="5.5546875" style="495" customWidth="1"/>
    <col min="4623" max="4623" width="5.6640625" style="495" customWidth="1"/>
    <col min="4624" max="4624" width="5.5546875" style="495" customWidth="1"/>
    <col min="4625" max="4625" width="5.6640625" style="495" customWidth="1"/>
    <col min="4626" max="4626" width="5.44140625" style="495" customWidth="1"/>
    <col min="4627" max="4864" width="11.44140625" style="495"/>
    <col min="4865" max="4865" width="23" style="495" customWidth="1"/>
    <col min="4866" max="4866" width="36.44140625" style="495" customWidth="1"/>
    <col min="4867" max="4867" width="8.33203125" style="495" customWidth="1"/>
    <col min="4868" max="4868" width="5.6640625" style="495" customWidth="1"/>
    <col min="4869" max="4869" width="5.5546875" style="495" customWidth="1"/>
    <col min="4870" max="4872" width="5.6640625" style="495" customWidth="1"/>
    <col min="4873" max="4873" width="5.5546875" style="495" customWidth="1"/>
    <col min="4874" max="4877" width="5.6640625" style="495" customWidth="1"/>
    <col min="4878" max="4878" width="5.5546875" style="495" customWidth="1"/>
    <col min="4879" max="4879" width="5.6640625" style="495" customWidth="1"/>
    <col min="4880" max="4880" width="5.5546875" style="495" customWidth="1"/>
    <col min="4881" max="4881" width="5.6640625" style="495" customWidth="1"/>
    <col min="4882" max="4882" width="5.44140625" style="495" customWidth="1"/>
    <col min="4883" max="5120" width="11.44140625" style="495"/>
    <col min="5121" max="5121" width="23" style="495" customWidth="1"/>
    <col min="5122" max="5122" width="36.44140625" style="495" customWidth="1"/>
    <col min="5123" max="5123" width="8.33203125" style="495" customWidth="1"/>
    <col min="5124" max="5124" width="5.6640625" style="495" customWidth="1"/>
    <col min="5125" max="5125" width="5.5546875" style="495" customWidth="1"/>
    <col min="5126" max="5128" width="5.6640625" style="495" customWidth="1"/>
    <col min="5129" max="5129" width="5.5546875" style="495" customWidth="1"/>
    <col min="5130" max="5133" width="5.6640625" style="495" customWidth="1"/>
    <col min="5134" max="5134" width="5.5546875" style="495" customWidth="1"/>
    <col min="5135" max="5135" width="5.6640625" style="495" customWidth="1"/>
    <col min="5136" max="5136" width="5.5546875" style="495" customWidth="1"/>
    <col min="5137" max="5137" width="5.6640625" style="495" customWidth="1"/>
    <col min="5138" max="5138" width="5.44140625" style="495" customWidth="1"/>
    <col min="5139" max="5376" width="11.44140625" style="495"/>
    <col min="5377" max="5377" width="23" style="495" customWidth="1"/>
    <col min="5378" max="5378" width="36.44140625" style="495" customWidth="1"/>
    <col min="5379" max="5379" width="8.33203125" style="495" customWidth="1"/>
    <col min="5380" max="5380" width="5.6640625" style="495" customWidth="1"/>
    <col min="5381" max="5381" width="5.5546875" style="495" customWidth="1"/>
    <col min="5382" max="5384" width="5.6640625" style="495" customWidth="1"/>
    <col min="5385" max="5385" width="5.5546875" style="495" customWidth="1"/>
    <col min="5386" max="5389" width="5.6640625" style="495" customWidth="1"/>
    <col min="5390" max="5390" width="5.5546875" style="495" customWidth="1"/>
    <col min="5391" max="5391" width="5.6640625" style="495" customWidth="1"/>
    <col min="5392" max="5392" width="5.5546875" style="495" customWidth="1"/>
    <col min="5393" max="5393" width="5.6640625" style="495" customWidth="1"/>
    <col min="5394" max="5394" width="5.44140625" style="495" customWidth="1"/>
    <col min="5395" max="5632" width="11.44140625" style="495"/>
    <col min="5633" max="5633" width="23" style="495" customWidth="1"/>
    <col min="5634" max="5634" width="36.44140625" style="495" customWidth="1"/>
    <col min="5635" max="5635" width="8.33203125" style="495" customWidth="1"/>
    <col min="5636" max="5636" width="5.6640625" style="495" customWidth="1"/>
    <col min="5637" max="5637" width="5.5546875" style="495" customWidth="1"/>
    <col min="5638" max="5640" width="5.6640625" style="495" customWidth="1"/>
    <col min="5641" max="5641" width="5.5546875" style="495" customWidth="1"/>
    <col min="5642" max="5645" width="5.6640625" style="495" customWidth="1"/>
    <col min="5646" max="5646" width="5.5546875" style="495" customWidth="1"/>
    <col min="5647" max="5647" width="5.6640625" style="495" customWidth="1"/>
    <col min="5648" max="5648" width="5.5546875" style="495" customWidth="1"/>
    <col min="5649" max="5649" width="5.6640625" style="495" customWidth="1"/>
    <col min="5650" max="5650" width="5.44140625" style="495" customWidth="1"/>
    <col min="5651" max="5888" width="11.44140625" style="495"/>
    <col min="5889" max="5889" width="23" style="495" customWidth="1"/>
    <col min="5890" max="5890" width="36.44140625" style="495" customWidth="1"/>
    <col min="5891" max="5891" width="8.33203125" style="495" customWidth="1"/>
    <col min="5892" max="5892" width="5.6640625" style="495" customWidth="1"/>
    <col min="5893" max="5893" width="5.5546875" style="495" customWidth="1"/>
    <col min="5894" max="5896" width="5.6640625" style="495" customWidth="1"/>
    <col min="5897" max="5897" width="5.5546875" style="495" customWidth="1"/>
    <col min="5898" max="5901" width="5.6640625" style="495" customWidth="1"/>
    <col min="5902" max="5902" width="5.5546875" style="495" customWidth="1"/>
    <col min="5903" max="5903" width="5.6640625" style="495" customWidth="1"/>
    <col min="5904" max="5904" width="5.5546875" style="495" customWidth="1"/>
    <col min="5905" max="5905" width="5.6640625" style="495" customWidth="1"/>
    <col min="5906" max="5906" width="5.44140625" style="495" customWidth="1"/>
    <col min="5907" max="6144" width="11.44140625" style="495"/>
    <col min="6145" max="6145" width="23" style="495" customWidth="1"/>
    <col min="6146" max="6146" width="36.44140625" style="495" customWidth="1"/>
    <col min="6147" max="6147" width="8.33203125" style="495" customWidth="1"/>
    <col min="6148" max="6148" width="5.6640625" style="495" customWidth="1"/>
    <col min="6149" max="6149" width="5.5546875" style="495" customWidth="1"/>
    <col min="6150" max="6152" width="5.6640625" style="495" customWidth="1"/>
    <col min="6153" max="6153" width="5.5546875" style="495" customWidth="1"/>
    <col min="6154" max="6157" width="5.6640625" style="495" customWidth="1"/>
    <col min="6158" max="6158" width="5.5546875" style="495" customWidth="1"/>
    <col min="6159" max="6159" width="5.6640625" style="495" customWidth="1"/>
    <col min="6160" max="6160" width="5.5546875" style="495" customWidth="1"/>
    <col min="6161" max="6161" width="5.6640625" style="495" customWidth="1"/>
    <col min="6162" max="6162" width="5.44140625" style="495" customWidth="1"/>
    <col min="6163" max="6400" width="11.44140625" style="495"/>
    <col min="6401" max="6401" width="23" style="495" customWidth="1"/>
    <col min="6402" max="6402" width="36.44140625" style="495" customWidth="1"/>
    <col min="6403" max="6403" width="8.33203125" style="495" customWidth="1"/>
    <col min="6404" max="6404" width="5.6640625" style="495" customWidth="1"/>
    <col min="6405" max="6405" width="5.5546875" style="495" customWidth="1"/>
    <col min="6406" max="6408" width="5.6640625" style="495" customWidth="1"/>
    <col min="6409" max="6409" width="5.5546875" style="495" customWidth="1"/>
    <col min="6410" max="6413" width="5.6640625" style="495" customWidth="1"/>
    <col min="6414" max="6414" width="5.5546875" style="495" customWidth="1"/>
    <col min="6415" max="6415" width="5.6640625" style="495" customWidth="1"/>
    <col min="6416" max="6416" width="5.5546875" style="495" customWidth="1"/>
    <col min="6417" max="6417" width="5.6640625" style="495" customWidth="1"/>
    <col min="6418" max="6418" width="5.44140625" style="495" customWidth="1"/>
    <col min="6419" max="6656" width="11.44140625" style="495"/>
    <col min="6657" max="6657" width="23" style="495" customWidth="1"/>
    <col min="6658" max="6658" width="36.44140625" style="495" customWidth="1"/>
    <col min="6659" max="6659" width="8.33203125" style="495" customWidth="1"/>
    <col min="6660" max="6660" width="5.6640625" style="495" customWidth="1"/>
    <col min="6661" max="6661" width="5.5546875" style="495" customWidth="1"/>
    <col min="6662" max="6664" width="5.6640625" style="495" customWidth="1"/>
    <col min="6665" max="6665" width="5.5546875" style="495" customWidth="1"/>
    <col min="6666" max="6669" width="5.6640625" style="495" customWidth="1"/>
    <col min="6670" max="6670" width="5.5546875" style="495" customWidth="1"/>
    <col min="6671" max="6671" width="5.6640625" style="495" customWidth="1"/>
    <col min="6672" max="6672" width="5.5546875" style="495" customWidth="1"/>
    <col min="6673" max="6673" width="5.6640625" style="495" customWidth="1"/>
    <col min="6674" max="6674" width="5.44140625" style="495" customWidth="1"/>
    <col min="6675" max="6912" width="11.44140625" style="495"/>
    <col min="6913" max="6913" width="23" style="495" customWidth="1"/>
    <col min="6914" max="6914" width="36.44140625" style="495" customWidth="1"/>
    <col min="6915" max="6915" width="8.33203125" style="495" customWidth="1"/>
    <col min="6916" max="6916" width="5.6640625" style="495" customWidth="1"/>
    <col min="6917" max="6917" width="5.5546875" style="495" customWidth="1"/>
    <col min="6918" max="6920" width="5.6640625" style="495" customWidth="1"/>
    <col min="6921" max="6921" width="5.5546875" style="495" customWidth="1"/>
    <col min="6922" max="6925" width="5.6640625" style="495" customWidth="1"/>
    <col min="6926" max="6926" width="5.5546875" style="495" customWidth="1"/>
    <col min="6927" max="6927" width="5.6640625" style="495" customWidth="1"/>
    <col min="6928" max="6928" width="5.5546875" style="495" customWidth="1"/>
    <col min="6929" max="6929" width="5.6640625" style="495" customWidth="1"/>
    <col min="6930" max="6930" width="5.44140625" style="495" customWidth="1"/>
    <col min="6931" max="7168" width="11.44140625" style="495"/>
    <col min="7169" max="7169" width="23" style="495" customWidth="1"/>
    <col min="7170" max="7170" width="36.44140625" style="495" customWidth="1"/>
    <col min="7171" max="7171" width="8.33203125" style="495" customWidth="1"/>
    <col min="7172" max="7172" width="5.6640625" style="495" customWidth="1"/>
    <col min="7173" max="7173" width="5.5546875" style="495" customWidth="1"/>
    <col min="7174" max="7176" width="5.6640625" style="495" customWidth="1"/>
    <col min="7177" max="7177" width="5.5546875" style="495" customWidth="1"/>
    <col min="7178" max="7181" width="5.6640625" style="495" customWidth="1"/>
    <col min="7182" max="7182" width="5.5546875" style="495" customWidth="1"/>
    <col min="7183" max="7183" width="5.6640625" style="495" customWidth="1"/>
    <col min="7184" max="7184" width="5.5546875" style="495" customWidth="1"/>
    <col min="7185" max="7185" width="5.6640625" style="495" customWidth="1"/>
    <col min="7186" max="7186" width="5.44140625" style="495" customWidth="1"/>
    <col min="7187" max="7424" width="11.44140625" style="495"/>
    <col min="7425" max="7425" width="23" style="495" customWidth="1"/>
    <col min="7426" max="7426" width="36.44140625" style="495" customWidth="1"/>
    <col min="7427" max="7427" width="8.33203125" style="495" customWidth="1"/>
    <col min="7428" max="7428" width="5.6640625" style="495" customWidth="1"/>
    <col min="7429" max="7429" width="5.5546875" style="495" customWidth="1"/>
    <col min="7430" max="7432" width="5.6640625" style="495" customWidth="1"/>
    <col min="7433" max="7433" width="5.5546875" style="495" customWidth="1"/>
    <col min="7434" max="7437" width="5.6640625" style="495" customWidth="1"/>
    <col min="7438" max="7438" width="5.5546875" style="495" customWidth="1"/>
    <col min="7439" max="7439" width="5.6640625" style="495" customWidth="1"/>
    <col min="7440" max="7440" width="5.5546875" style="495" customWidth="1"/>
    <col min="7441" max="7441" width="5.6640625" style="495" customWidth="1"/>
    <col min="7442" max="7442" width="5.44140625" style="495" customWidth="1"/>
    <col min="7443" max="7680" width="11.44140625" style="495"/>
    <col min="7681" max="7681" width="23" style="495" customWidth="1"/>
    <col min="7682" max="7682" width="36.44140625" style="495" customWidth="1"/>
    <col min="7683" max="7683" width="8.33203125" style="495" customWidth="1"/>
    <col min="7684" max="7684" width="5.6640625" style="495" customWidth="1"/>
    <col min="7685" max="7685" width="5.5546875" style="495" customWidth="1"/>
    <col min="7686" max="7688" width="5.6640625" style="495" customWidth="1"/>
    <col min="7689" max="7689" width="5.5546875" style="495" customWidth="1"/>
    <col min="7690" max="7693" width="5.6640625" style="495" customWidth="1"/>
    <col min="7694" max="7694" width="5.5546875" style="495" customWidth="1"/>
    <col min="7695" max="7695" width="5.6640625" style="495" customWidth="1"/>
    <col min="7696" max="7696" width="5.5546875" style="495" customWidth="1"/>
    <col min="7697" max="7697" width="5.6640625" style="495" customWidth="1"/>
    <col min="7698" max="7698" width="5.44140625" style="495" customWidth="1"/>
    <col min="7699" max="7936" width="11.44140625" style="495"/>
    <col min="7937" max="7937" width="23" style="495" customWidth="1"/>
    <col min="7938" max="7938" width="36.44140625" style="495" customWidth="1"/>
    <col min="7939" max="7939" width="8.33203125" style="495" customWidth="1"/>
    <col min="7940" max="7940" width="5.6640625" style="495" customWidth="1"/>
    <col min="7941" max="7941" width="5.5546875" style="495" customWidth="1"/>
    <col min="7942" max="7944" width="5.6640625" style="495" customWidth="1"/>
    <col min="7945" max="7945" width="5.5546875" style="495" customWidth="1"/>
    <col min="7946" max="7949" width="5.6640625" style="495" customWidth="1"/>
    <col min="7950" max="7950" width="5.5546875" style="495" customWidth="1"/>
    <col min="7951" max="7951" width="5.6640625" style="495" customWidth="1"/>
    <col min="7952" max="7952" width="5.5546875" style="495" customWidth="1"/>
    <col min="7953" max="7953" width="5.6640625" style="495" customWidth="1"/>
    <col min="7954" max="7954" width="5.44140625" style="495" customWidth="1"/>
    <col min="7955" max="8192" width="11.44140625" style="495"/>
    <col min="8193" max="8193" width="23" style="495" customWidth="1"/>
    <col min="8194" max="8194" width="36.44140625" style="495" customWidth="1"/>
    <col min="8195" max="8195" width="8.33203125" style="495" customWidth="1"/>
    <col min="8196" max="8196" width="5.6640625" style="495" customWidth="1"/>
    <col min="8197" max="8197" width="5.5546875" style="495" customWidth="1"/>
    <col min="8198" max="8200" width="5.6640625" style="495" customWidth="1"/>
    <col min="8201" max="8201" width="5.5546875" style="495" customWidth="1"/>
    <col min="8202" max="8205" width="5.6640625" style="495" customWidth="1"/>
    <col min="8206" max="8206" width="5.5546875" style="495" customWidth="1"/>
    <col min="8207" max="8207" width="5.6640625" style="495" customWidth="1"/>
    <col min="8208" max="8208" width="5.5546875" style="495" customWidth="1"/>
    <col min="8209" max="8209" width="5.6640625" style="495" customWidth="1"/>
    <col min="8210" max="8210" width="5.44140625" style="495" customWidth="1"/>
    <col min="8211" max="8448" width="11.44140625" style="495"/>
    <col min="8449" max="8449" width="23" style="495" customWidth="1"/>
    <col min="8450" max="8450" width="36.44140625" style="495" customWidth="1"/>
    <col min="8451" max="8451" width="8.33203125" style="495" customWidth="1"/>
    <col min="8452" max="8452" width="5.6640625" style="495" customWidth="1"/>
    <col min="8453" max="8453" width="5.5546875" style="495" customWidth="1"/>
    <col min="8454" max="8456" width="5.6640625" style="495" customWidth="1"/>
    <col min="8457" max="8457" width="5.5546875" style="495" customWidth="1"/>
    <col min="8458" max="8461" width="5.6640625" style="495" customWidth="1"/>
    <col min="8462" max="8462" width="5.5546875" style="495" customWidth="1"/>
    <col min="8463" max="8463" width="5.6640625" style="495" customWidth="1"/>
    <col min="8464" max="8464" width="5.5546875" style="495" customWidth="1"/>
    <col min="8465" max="8465" width="5.6640625" style="495" customWidth="1"/>
    <col min="8466" max="8466" width="5.44140625" style="495" customWidth="1"/>
    <col min="8467" max="8704" width="11.44140625" style="495"/>
    <col min="8705" max="8705" width="23" style="495" customWidth="1"/>
    <col min="8706" max="8706" width="36.44140625" style="495" customWidth="1"/>
    <col min="8707" max="8707" width="8.33203125" style="495" customWidth="1"/>
    <col min="8708" max="8708" width="5.6640625" style="495" customWidth="1"/>
    <col min="8709" max="8709" width="5.5546875" style="495" customWidth="1"/>
    <col min="8710" max="8712" width="5.6640625" style="495" customWidth="1"/>
    <col min="8713" max="8713" width="5.5546875" style="495" customWidth="1"/>
    <col min="8714" max="8717" width="5.6640625" style="495" customWidth="1"/>
    <col min="8718" max="8718" width="5.5546875" style="495" customWidth="1"/>
    <col min="8719" max="8719" width="5.6640625" style="495" customWidth="1"/>
    <col min="8720" max="8720" width="5.5546875" style="495" customWidth="1"/>
    <col min="8721" max="8721" width="5.6640625" style="495" customWidth="1"/>
    <col min="8722" max="8722" width="5.44140625" style="495" customWidth="1"/>
    <col min="8723" max="8960" width="11.44140625" style="495"/>
    <col min="8961" max="8961" width="23" style="495" customWidth="1"/>
    <col min="8962" max="8962" width="36.44140625" style="495" customWidth="1"/>
    <col min="8963" max="8963" width="8.33203125" style="495" customWidth="1"/>
    <col min="8964" max="8964" width="5.6640625" style="495" customWidth="1"/>
    <col min="8965" max="8965" width="5.5546875" style="495" customWidth="1"/>
    <col min="8966" max="8968" width="5.6640625" style="495" customWidth="1"/>
    <col min="8969" max="8969" width="5.5546875" style="495" customWidth="1"/>
    <col min="8970" max="8973" width="5.6640625" style="495" customWidth="1"/>
    <col min="8974" max="8974" width="5.5546875" style="495" customWidth="1"/>
    <col min="8975" max="8975" width="5.6640625" style="495" customWidth="1"/>
    <col min="8976" max="8976" width="5.5546875" style="495" customWidth="1"/>
    <col min="8977" max="8977" width="5.6640625" style="495" customWidth="1"/>
    <col min="8978" max="8978" width="5.44140625" style="495" customWidth="1"/>
    <col min="8979" max="9216" width="11.44140625" style="495"/>
    <col min="9217" max="9217" width="23" style="495" customWidth="1"/>
    <col min="9218" max="9218" width="36.44140625" style="495" customWidth="1"/>
    <col min="9219" max="9219" width="8.33203125" style="495" customWidth="1"/>
    <col min="9220" max="9220" width="5.6640625" style="495" customWidth="1"/>
    <col min="9221" max="9221" width="5.5546875" style="495" customWidth="1"/>
    <col min="9222" max="9224" width="5.6640625" style="495" customWidth="1"/>
    <col min="9225" max="9225" width="5.5546875" style="495" customWidth="1"/>
    <col min="9226" max="9229" width="5.6640625" style="495" customWidth="1"/>
    <col min="9230" max="9230" width="5.5546875" style="495" customWidth="1"/>
    <col min="9231" max="9231" width="5.6640625" style="495" customWidth="1"/>
    <col min="9232" max="9232" width="5.5546875" style="495" customWidth="1"/>
    <col min="9233" max="9233" width="5.6640625" style="495" customWidth="1"/>
    <col min="9234" max="9234" width="5.44140625" style="495" customWidth="1"/>
    <col min="9235" max="9472" width="11.44140625" style="495"/>
    <col min="9473" max="9473" width="23" style="495" customWidth="1"/>
    <col min="9474" max="9474" width="36.44140625" style="495" customWidth="1"/>
    <col min="9475" max="9475" width="8.33203125" style="495" customWidth="1"/>
    <col min="9476" max="9476" width="5.6640625" style="495" customWidth="1"/>
    <col min="9477" max="9477" width="5.5546875" style="495" customWidth="1"/>
    <col min="9478" max="9480" width="5.6640625" style="495" customWidth="1"/>
    <col min="9481" max="9481" width="5.5546875" style="495" customWidth="1"/>
    <col min="9482" max="9485" width="5.6640625" style="495" customWidth="1"/>
    <col min="9486" max="9486" width="5.5546875" style="495" customWidth="1"/>
    <col min="9487" max="9487" width="5.6640625" style="495" customWidth="1"/>
    <col min="9488" max="9488" width="5.5546875" style="495" customWidth="1"/>
    <col min="9489" max="9489" width="5.6640625" style="495" customWidth="1"/>
    <col min="9490" max="9490" width="5.44140625" style="495" customWidth="1"/>
    <col min="9491" max="9728" width="11.44140625" style="495"/>
    <col min="9729" max="9729" width="23" style="495" customWidth="1"/>
    <col min="9730" max="9730" width="36.44140625" style="495" customWidth="1"/>
    <col min="9731" max="9731" width="8.33203125" style="495" customWidth="1"/>
    <col min="9732" max="9732" width="5.6640625" style="495" customWidth="1"/>
    <col min="9733" max="9733" width="5.5546875" style="495" customWidth="1"/>
    <col min="9734" max="9736" width="5.6640625" style="495" customWidth="1"/>
    <col min="9737" max="9737" width="5.5546875" style="495" customWidth="1"/>
    <col min="9738" max="9741" width="5.6640625" style="495" customWidth="1"/>
    <col min="9742" max="9742" width="5.5546875" style="495" customWidth="1"/>
    <col min="9743" max="9743" width="5.6640625" style="495" customWidth="1"/>
    <col min="9744" max="9744" width="5.5546875" style="495" customWidth="1"/>
    <col min="9745" max="9745" width="5.6640625" style="495" customWidth="1"/>
    <col min="9746" max="9746" width="5.44140625" style="495" customWidth="1"/>
    <col min="9747" max="9984" width="11.44140625" style="495"/>
    <col min="9985" max="9985" width="23" style="495" customWidth="1"/>
    <col min="9986" max="9986" width="36.44140625" style="495" customWidth="1"/>
    <col min="9987" max="9987" width="8.33203125" style="495" customWidth="1"/>
    <col min="9988" max="9988" width="5.6640625" style="495" customWidth="1"/>
    <col min="9989" max="9989" width="5.5546875" style="495" customWidth="1"/>
    <col min="9990" max="9992" width="5.6640625" style="495" customWidth="1"/>
    <col min="9993" max="9993" width="5.5546875" style="495" customWidth="1"/>
    <col min="9994" max="9997" width="5.6640625" style="495" customWidth="1"/>
    <col min="9998" max="9998" width="5.5546875" style="495" customWidth="1"/>
    <col min="9999" max="9999" width="5.6640625" style="495" customWidth="1"/>
    <col min="10000" max="10000" width="5.5546875" style="495" customWidth="1"/>
    <col min="10001" max="10001" width="5.6640625" style="495" customWidth="1"/>
    <col min="10002" max="10002" width="5.44140625" style="495" customWidth="1"/>
    <col min="10003" max="10240" width="11.44140625" style="495"/>
    <col min="10241" max="10241" width="23" style="495" customWidth="1"/>
    <col min="10242" max="10242" width="36.44140625" style="495" customWidth="1"/>
    <col min="10243" max="10243" width="8.33203125" style="495" customWidth="1"/>
    <col min="10244" max="10244" width="5.6640625" style="495" customWidth="1"/>
    <col min="10245" max="10245" width="5.5546875" style="495" customWidth="1"/>
    <col min="10246" max="10248" width="5.6640625" style="495" customWidth="1"/>
    <col min="10249" max="10249" width="5.5546875" style="495" customWidth="1"/>
    <col min="10250" max="10253" width="5.6640625" style="495" customWidth="1"/>
    <col min="10254" max="10254" width="5.5546875" style="495" customWidth="1"/>
    <col min="10255" max="10255" width="5.6640625" style="495" customWidth="1"/>
    <col min="10256" max="10256" width="5.5546875" style="495" customWidth="1"/>
    <col min="10257" max="10257" width="5.6640625" style="495" customWidth="1"/>
    <col min="10258" max="10258" width="5.44140625" style="495" customWidth="1"/>
    <col min="10259" max="10496" width="11.44140625" style="495"/>
    <col min="10497" max="10497" width="23" style="495" customWidth="1"/>
    <col min="10498" max="10498" width="36.44140625" style="495" customWidth="1"/>
    <col min="10499" max="10499" width="8.33203125" style="495" customWidth="1"/>
    <col min="10500" max="10500" width="5.6640625" style="495" customWidth="1"/>
    <col min="10501" max="10501" width="5.5546875" style="495" customWidth="1"/>
    <col min="10502" max="10504" width="5.6640625" style="495" customWidth="1"/>
    <col min="10505" max="10505" width="5.5546875" style="495" customWidth="1"/>
    <col min="10506" max="10509" width="5.6640625" style="495" customWidth="1"/>
    <col min="10510" max="10510" width="5.5546875" style="495" customWidth="1"/>
    <col min="10511" max="10511" width="5.6640625" style="495" customWidth="1"/>
    <col min="10512" max="10512" width="5.5546875" style="495" customWidth="1"/>
    <col min="10513" max="10513" width="5.6640625" style="495" customWidth="1"/>
    <col min="10514" max="10514" width="5.44140625" style="495" customWidth="1"/>
    <col min="10515" max="10752" width="11.44140625" style="495"/>
    <col min="10753" max="10753" width="23" style="495" customWidth="1"/>
    <col min="10754" max="10754" width="36.44140625" style="495" customWidth="1"/>
    <col min="10755" max="10755" width="8.33203125" style="495" customWidth="1"/>
    <col min="10756" max="10756" width="5.6640625" style="495" customWidth="1"/>
    <col min="10757" max="10757" width="5.5546875" style="495" customWidth="1"/>
    <col min="10758" max="10760" width="5.6640625" style="495" customWidth="1"/>
    <col min="10761" max="10761" width="5.5546875" style="495" customWidth="1"/>
    <col min="10762" max="10765" width="5.6640625" style="495" customWidth="1"/>
    <col min="10766" max="10766" width="5.5546875" style="495" customWidth="1"/>
    <col min="10767" max="10767" width="5.6640625" style="495" customWidth="1"/>
    <col min="10768" max="10768" width="5.5546875" style="495" customWidth="1"/>
    <col min="10769" max="10769" width="5.6640625" style="495" customWidth="1"/>
    <col min="10770" max="10770" width="5.44140625" style="495" customWidth="1"/>
    <col min="10771" max="11008" width="11.44140625" style="495"/>
    <col min="11009" max="11009" width="23" style="495" customWidth="1"/>
    <col min="11010" max="11010" width="36.44140625" style="495" customWidth="1"/>
    <col min="11011" max="11011" width="8.33203125" style="495" customWidth="1"/>
    <col min="11012" max="11012" width="5.6640625" style="495" customWidth="1"/>
    <col min="11013" max="11013" width="5.5546875" style="495" customWidth="1"/>
    <col min="11014" max="11016" width="5.6640625" style="495" customWidth="1"/>
    <col min="11017" max="11017" width="5.5546875" style="495" customWidth="1"/>
    <col min="11018" max="11021" width="5.6640625" style="495" customWidth="1"/>
    <col min="11022" max="11022" width="5.5546875" style="495" customWidth="1"/>
    <col min="11023" max="11023" width="5.6640625" style="495" customWidth="1"/>
    <col min="11024" max="11024" width="5.5546875" style="495" customWidth="1"/>
    <col min="11025" max="11025" width="5.6640625" style="495" customWidth="1"/>
    <col min="11026" max="11026" width="5.44140625" style="495" customWidth="1"/>
    <col min="11027" max="11264" width="11.44140625" style="495"/>
    <col min="11265" max="11265" width="23" style="495" customWidth="1"/>
    <col min="11266" max="11266" width="36.44140625" style="495" customWidth="1"/>
    <col min="11267" max="11267" width="8.33203125" style="495" customWidth="1"/>
    <col min="11268" max="11268" width="5.6640625" style="495" customWidth="1"/>
    <col min="11269" max="11269" width="5.5546875" style="495" customWidth="1"/>
    <col min="11270" max="11272" width="5.6640625" style="495" customWidth="1"/>
    <col min="11273" max="11273" width="5.5546875" style="495" customWidth="1"/>
    <col min="11274" max="11277" width="5.6640625" style="495" customWidth="1"/>
    <col min="11278" max="11278" width="5.5546875" style="495" customWidth="1"/>
    <col min="11279" max="11279" width="5.6640625" style="495" customWidth="1"/>
    <col min="11280" max="11280" width="5.5546875" style="495" customWidth="1"/>
    <col min="11281" max="11281" width="5.6640625" style="495" customWidth="1"/>
    <col min="11282" max="11282" width="5.44140625" style="495" customWidth="1"/>
    <col min="11283" max="11520" width="11.44140625" style="495"/>
    <col min="11521" max="11521" width="23" style="495" customWidth="1"/>
    <col min="11522" max="11522" width="36.44140625" style="495" customWidth="1"/>
    <col min="11523" max="11523" width="8.33203125" style="495" customWidth="1"/>
    <col min="11524" max="11524" width="5.6640625" style="495" customWidth="1"/>
    <col min="11525" max="11525" width="5.5546875" style="495" customWidth="1"/>
    <col min="11526" max="11528" width="5.6640625" style="495" customWidth="1"/>
    <col min="11529" max="11529" width="5.5546875" style="495" customWidth="1"/>
    <col min="11530" max="11533" width="5.6640625" style="495" customWidth="1"/>
    <col min="11534" max="11534" width="5.5546875" style="495" customWidth="1"/>
    <col min="11535" max="11535" width="5.6640625" style="495" customWidth="1"/>
    <col min="11536" max="11536" width="5.5546875" style="495" customWidth="1"/>
    <col min="11537" max="11537" width="5.6640625" style="495" customWidth="1"/>
    <col min="11538" max="11538" width="5.44140625" style="495" customWidth="1"/>
    <col min="11539" max="11776" width="11.44140625" style="495"/>
    <col min="11777" max="11777" width="23" style="495" customWidth="1"/>
    <col min="11778" max="11778" width="36.44140625" style="495" customWidth="1"/>
    <col min="11779" max="11779" width="8.33203125" style="495" customWidth="1"/>
    <col min="11780" max="11780" width="5.6640625" style="495" customWidth="1"/>
    <col min="11781" max="11781" width="5.5546875" style="495" customWidth="1"/>
    <col min="11782" max="11784" width="5.6640625" style="495" customWidth="1"/>
    <col min="11785" max="11785" width="5.5546875" style="495" customWidth="1"/>
    <col min="11786" max="11789" width="5.6640625" style="495" customWidth="1"/>
    <col min="11790" max="11790" width="5.5546875" style="495" customWidth="1"/>
    <col min="11791" max="11791" width="5.6640625" style="495" customWidth="1"/>
    <col min="11792" max="11792" width="5.5546875" style="495" customWidth="1"/>
    <col min="11793" max="11793" width="5.6640625" style="495" customWidth="1"/>
    <col min="11794" max="11794" width="5.44140625" style="495" customWidth="1"/>
    <col min="11795" max="12032" width="11.44140625" style="495"/>
    <col min="12033" max="12033" width="23" style="495" customWidth="1"/>
    <col min="12034" max="12034" width="36.44140625" style="495" customWidth="1"/>
    <col min="12035" max="12035" width="8.33203125" style="495" customWidth="1"/>
    <col min="12036" max="12036" width="5.6640625" style="495" customWidth="1"/>
    <col min="12037" max="12037" width="5.5546875" style="495" customWidth="1"/>
    <col min="12038" max="12040" width="5.6640625" style="495" customWidth="1"/>
    <col min="12041" max="12041" width="5.5546875" style="495" customWidth="1"/>
    <col min="12042" max="12045" width="5.6640625" style="495" customWidth="1"/>
    <col min="12046" max="12046" width="5.5546875" style="495" customWidth="1"/>
    <col min="12047" max="12047" width="5.6640625" style="495" customWidth="1"/>
    <col min="12048" max="12048" width="5.5546875" style="495" customWidth="1"/>
    <col min="12049" max="12049" width="5.6640625" style="495" customWidth="1"/>
    <col min="12050" max="12050" width="5.44140625" style="495" customWidth="1"/>
    <col min="12051" max="12288" width="11.44140625" style="495"/>
    <col min="12289" max="12289" width="23" style="495" customWidth="1"/>
    <col min="12290" max="12290" width="36.44140625" style="495" customWidth="1"/>
    <col min="12291" max="12291" width="8.33203125" style="495" customWidth="1"/>
    <col min="12292" max="12292" width="5.6640625" style="495" customWidth="1"/>
    <col min="12293" max="12293" width="5.5546875" style="495" customWidth="1"/>
    <col min="12294" max="12296" width="5.6640625" style="495" customWidth="1"/>
    <col min="12297" max="12297" width="5.5546875" style="495" customWidth="1"/>
    <col min="12298" max="12301" width="5.6640625" style="495" customWidth="1"/>
    <col min="12302" max="12302" width="5.5546875" style="495" customWidth="1"/>
    <col min="12303" max="12303" width="5.6640625" style="495" customWidth="1"/>
    <col min="12304" max="12304" width="5.5546875" style="495" customWidth="1"/>
    <col min="12305" max="12305" width="5.6640625" style="495" customWidth="1"/>
    <col min="12306" max="12306" width="5.44140625" style="495" customWidth="1"/>
    <col min="12307" max="12544" width="11.44140625" style="495"/>
    <col min="12545" max="12545" width="23" style="495" customWidth="1"/>
    <col min="12546" max="12546" width="36.44140625" style="495" customWidth="1"/>
    <col min="12547" max="12547" width="8.33203125" style="495" customWidth="1"/>
    <col min="12548" max="12548" width="5.6640625" style="495" customWidth="1"/>
    <col min="12549" max="12549" width="5.5546875" style="495" customWidth="1"/>
    <col min="12550" max="12552" width="5.6640625" style="495" customWidth="1"/>
    <col min="12553" max="12553" width="5.5546875" style="495" customWidth="1"/>
    <col min="12554" max="12557" width="5.6640625" style="495" customWidth="1"/>
    <col min="12558" max="12558" width="5.5546875" style="495" customWidth="1"/>
    <col min="12559" max="12559" width="5.6640625" style="495" customWidth="1"/>
    <col min="12560" max="12560" width="5.5546875" style="495" customWidth="1"/>
    <col min="12561" max="12561" width="5.6640625" style="495" customWidth="1"/>
    <col min="12562" max="12562" width="5.44140625" style="495" customWidth="1"/>
    <col min="12563" max="12800" width="11.44140625" style="495"/>
    <col min="12801" max="12801" width="23" style="495" customWidth="1"/>
    <col min="12802" max="12802" width="36.44140625" style="495" customWidth="1"/>
    <col min="12803" max="12803" width="8.33203125" style="495" customWidth="1"/>
    <col min="12804" max="12804" width="5.6640625" style="495" customWidth="1"/>
    <col min="12805" max="12805" width="5.5546875" style="495" customWidth="1"/>
    <col min="12806" max="12808" width="5.6640625" style="495" customWidth="1"/>
    <col min="12809" max="12809" width="5.5546875" style="495" customWidth="1"/>
    <col min="12810" max="12813" width="5.6640625" style="495" customWidth="1"/>
    <col min="12814" max="12814" width="5.5546875" style="495" customWidth="1"/>
    <col min="12815" max="12815" width="5.6640625" style="495" customWidth="1"/>
    <col min="12816" max="12816" width="5.5546875" style="495" customWidth="1"/>
    <col min="12817" max="12817" width="5.6640625" style="495" customWidth="1"/>
    <col min="12818" max="12818" width="5.44140625" style="495" customWidth="1"/>
    <col min="12819" max="13056" width="11.44140625" style="495"/>
    <col min="13057" max="13057" width="23" style="495" customWidth="1"/>
    <col min="13058" max="13058" width="36.44140625" style="495" customWidth="1"/>
    <col min="13059" max="13059" width="8.33203125" style="495" customWidth="1"/>
    <col min="13060" max="13060" width="5.6640625" style="495" customWidth="1"/>
    <col min="13061" max="13061" width="5.5546875" style="495" customWidth="1"/>
    <col min="13062" max="13064" width="5.6640625" style="495" customWidth="1"/>
    <col min="13065" max="13065" width="5.5546875" style="495" customWidth="1"/>
    <col min="13066" max="13069" width="5.6640625" style="495" customWidth="1"/>
    <col min="13070" max="13070" width="5.5546875" style="495" customWidth="1"/>
    <col min="13071" max="13071" width="5.6640625" style="495" customWidth="1"/>
    <col min="13072" max="13072" width="5.5546875" style="495" customWidth="1"/>
    <col min="13073" max="13073" width="5.6640625" style="495" customWidth="1"/>
    <col min="13074" max="13074" width="5.44140625" style="495" customWidth="1"/>
    <col min="13075" max="13312" width="11.44140625" style="495"/>
    <col min="13313" max="13313" width="23" style="495" customWidth="1"/>
    <col min="13314" max="13314" width="36.44140625" style="495" customWidth="1"/>
    <col min="13315" max="13315" width="8.33203125" style="495" customWidth="1"/>
    <col min="13316" max="13316" width="5.6640625" style="495" customWidth="1"/>
    <col min="13317" max="13317" width="5.5546875" style="495" customWidth="1"/>
    <col min="13318" max="13320" width="5.6640625" style="495" customWidth="1"/>
    <col min="13321" max="13321" width="5.5546875" style="495" customWidth="1"/>
    <col min="13322" max="13325" width="5.6640625" style="495" customWidth="1"/>
    <col min="13326" max="13326" width="5.5546875" style="495" customWidth="1"/>
    <col min="13327" max="13327" width="5.6640625" style="495" customWidth="1"/>
    <col min="13328" max="13328" width="5.5546875" style="495" customWidth="1"/>
    <col min="13329" max="13329" width="5.6640625" style="495" customWidth="1"/>
    <col min="13330" max="13330" width="5.44140625" style="495" customWidth="1"/>
    <col min="13331" max="13568" width="11.44140625" style="495"/>
    <col min="13569" max="13569" width="23" style="495" customWidth="1"/>
    <col min="13570" max="13570" width="36.44140625" style="495" customWidth="1"/>
    <col min="13571" max="13571" width="8.33203125" style="495" customWidth="1"/>
    <col min="13572" max="13572" width="5.6640625" style="495" customWidth="1"/>
    <col min="13573" max="13573" width="5.5546875" style="495" customWidth="1"/>
    <col min="13574" max="13576" width="5.6640625" style="495" customWidth="1"/>
    <col min="13577" max="13577" width="5.5546875" style="495" customWidth="1"/>
    <col min="13578" max="13581" width="5.6640625" style="495" customWidth="1"/>
    <col min="13582" max="13582" width="5.5546875" style="495" customWidth="1"/>
    <col min="13583" max="13583" width="5.6640625" style="495" customWidth="1"/>
    <col min="13584" max="13584" width="5.5546875" style="495" customWidth="1"/>
    <col min="13585" max="13585" width="5.6640625" style="495" customWidth="1"/>
    <col min="13586" max="13586" width="5.44140625" style="495" customWidth="1"/>
    <col min="13587" max="13824" width="11.44140625" style="495"/>
    <col min="13825" max="13825" width="23" style="495" customWidth="1"/>
    <col min="13826" max="13826" width="36.44140625" style="495" customWidth="1"/>
    <col min="13827" max="13827" width="8.33203125" style="495" customWidth="1"/>
    <col min="13828" max="13828" width="5.6640625" style="495" customWidth="1"/>
    <col min="13829" max="13829" width="5.5546875" style="495" customWidth="1"/>
    <col min="13830" max="13832" width="5.6640625" style="495" customWidth="1"/>
    <col min="13833" max="13833" width="5.5546875" style="495" customWidth="1"/>
    <col min="13834" max="13837" width="5.6640625" style="495" customWidth="1"/>
    <col min="13838" max="13838" width="5.5546875" style="495" customWidth="1"/>
    <col min="13839" max="13839" width="5.6640625" style="495" customWidth="1"/>
    <col min="13840" max="13840" width="5.5546875" style="495" customWidth="1"/>
    <col min="13841" max="13841" width="5.6640625" style="495" customWidth="1"/>
    <col min="13842" max="13842" width="5.44140625" style="495" customWidth="1"/>
    <col min="13843" max="14080" width="11.44140625" style="495"/>
    <col min="14081" max="14081" width="23" style="495" customWidth="1"/>
    <col min="14082" max="14082" width="36.44140625" style="495" customWidth="1"/>
    <col min="14083" max="14083" width="8.33203125" style="495" customWidth="1"/>
    <col min="14084" max="14084" width="5.6640625" style="495" customWidth="1"/>
    <col min="14085" max="14085" width="5.5546875" style="495" customWidth="1"/>
    <col min="14086" max="14088" width="5.6640625" style="495" customWidth="1"/>
    <col min="14089" max="14089" width="5.5546875" style="495" customWidth="1"/>
    <col min="14090" max="14093" width="5.6640625" style="495" customWidth="1"/>
    <col min="14094" max="14094" width="5.5546875" style="495" customWidth="1"/>
    <col min="14095" max="14095" width="5.6640625" style="495" customWidth="1"/>
    <col min="14096" max="14096" width="5.5546875" style="495" customWidth="1"/>
    <col min="14097" max="14097" width="5.6640625" style="495" customWidth="1"/>
    <col min="14098" max="14098" width="5.44140625" style="495" customWidth="1"/>
    <col min="14099" max="14336" width="11.44140625" style="495"/>
    <col min="14337" max="14337" width="23" style="495" customWidth="1"/>
    <col min="14338" max="14338" width="36.44140625" style="495" customWidth="1"/>
    <col min="14339" max="14339" width="8.33203125" style="495" customWidth="1"/>
    <col min="14340" max="14340" width="5.6640625" style="495" customWidth="1"/>
    <col min="14341" max="14341" width="5.5546875" style="495" customWidth="1"/>
    <col min="14342" max="14344" width="5.6640625" style="495" customWidth="1"/>
    <col min="14345" max="14345" width="5.5546875" style="495" customWidth="1"/>
    <col min="14346" max="14349" width="5.6640625" style="495" customWidth="1"/>
    <col min="14350" max="14350" width="5.5546875" style="495" customWidth="1"/>
    <col min="14351" max="14351" width="5.6640625" style="495" customWidth="1"/>
    <col min="14352" max="14352" width="5.5546875" style="495" customWidth="1"/>
    <col min="14353" max="14353" width="5.6640625" style="495" customWidth="1"/>
    <col min="14354" max="14354" width="5.44140625" style="495" customWidth="1"/>
    <col min="14355" max="14592" width="11.44140625" style="495"/>
    <col min="14593" max="14593" width="23" style="495" customWidth="1"/>
    <col min="14594" max="14594" width="36.44140625" style="495" customWidth="1"/>
    <col min="14595" max="14595" width="8.33203125" style="495" customWidth="1"/>
    <col min="14596" max="14596" width="5.6640625" style="495" customWidth="1"/>
    <col min="14597" max="14597" width="5.5546875" style="495" customWidth="1"/>
    <col min="14598" max="14600" width="5.6640625" style="495" customWidth="1"/>
    <col min="14601" max="14601" width="5.5546875" style="495" customWidth="1"/>
    <col min="14602" max="14605" width="5.6640625" style="495" customWidth="1"/>
    <col min="14606" max="14606" width="5.5546875" style="495" customWidth="1"/>
    <col min="14607" max="14607" width="5.6640625" style="495" customWidth="1"/>
    <col min="14608" max="14608" width="5.5546875" style="495" customWidth="1"/>
    <col min="14609" max="14609" width="5.6640625" style="495" customWidth="1"/>
    <col min="14610" max="14610" width="5.44140625" style="495" customWidth="1"/>
    <col min="14611" max="14848" width="11.44140625" style="495"/>
    <col min="14849" max="14849" width="23" style="495" customWidth="1"/>
    <col min="14850" max="14850" width="36.44140625" style="495" customWidth="1"/>
    <col min="14851" max="14851" width="8.33203125" style="495" customWidth="1"/>
    <col min="14852" max="14852" width="5.6640625" style="495" customWidth="1"/>
    <col min="14853" max="14853" width="5.5546875" style="495" customWidth="1"/>
    <col min="14854" max="14856" width="5.6640625" style="495" customWidth="1"/>
    <col min="14857" max="14857" width="5.5546875" style="495" customWidth="1"/>
    <col min="14858" max="14861" width="5.6640625" style="495" customWidth="1"/>
    <col min="14862" max="14862" width="5.5546875" style="495" customWidth="1"/>
    <col min="14863" max="14863" width="5.6640625" style="495" customWidth="1"/>
    <col min="14864" max="14864" width="5.5546875" style="495" customWidth="1"/>
    <col min="14865" max="14865" width="5.6640625" style="495" customWidth="1"/>
    <col min="14866" max="14866" width="5.44140625" style="495" customWidth="1"/>
    <col min="14867" max="15104" width="11.44140625" style="495"/>
    <col min="15105" max="15105" width="23" style="495" customWidth="1"/>
    <col min="15106" max="15106" width="36.44140625" style="495" customWidth="1"/>
    <col min="15107" max="15107" width="8.33203125" style="495" customWidth="1"/>
    <col min="15108" max="15108" width="5.6640625" style="495" customWidth="1"/>
    <col min="15109" max="15109" width="5.5546875" style="495" customWidth="1"/>
    <col min="15110" max="15112" width="5.6640625" style="495" customWidth="1"/>
    <col min="15113" max="15113" width="5.5546875" style="495" customWidth="1"/>
    <col min="15114" max="15117" width="5.6640625" style="495" customWidth="1"/>
    <col min="15118" max="15118" width="5.5546875" style="495" customWidth="1"/>
    <col min="15119" max="15119" width="5.6640625" style="495" customWidth="1"/>
    <col min="15120" max="15120" width="5.5546875" style="495" customWidth="1"/>
    <col min="15121" max="15121" width="5.6640625" style="495" customWidth="1"/>
    <col min="15122" max="15122" width="5.44140625" style="495" customWidth="1"/>
    <col min="15123" max="15360" width="11.44140625" style="495"/>
    <col min="15361" max="15361" width="23" style="495" customWidth="1"/>
    <col min="15362" max="15362" width="36.44140625" style="495" customWidth="1"/>
    <col min="15363" max="15363" width="8.33203125" style="495" customWidth="1"/>
    <col min="15364" max="15364" width="5.6640625" style="495" customWidth="1"/>
    <col min="15365" max="15365" width="5.5546875" style="495" customWidth="1"/>
    <col min="15366" max="15368" width="5.6640625" style="495" customWidth="1"/>
    <col min="15369" max="15369" width="5.5546875" style="495" customWidth="1"/>
    <col min="15370" max="15373" width="5.6640625" style="495" customWidth="1"/>
    <col min="15374" max="15374" width="5.5546875" style="495" customWidth="1"/>
    <col min="15375" max="15375" width="5.6640625" style="495" customWidth="1"/>
    <col min="15376" max="15376" width="5.5546875" style="495" customWidth="1"/>
    <col min="15377" max="15377" width="5.6640625" style="495" customWidth="1"/>
    <col min="15378" max="15378" width="5.44140625" style="495" customWidth="1"/>
    <col min="15379" max="15616" width="11.44140625" style="495"/>
    <col min="15617" max="15617" width="23" style="495" customWidth="1"/>
    <col min="15618" max="15618" width="36.44140625" style="495" customWidth="1"/>
    <col min="15619" max="15619" width="8.33203125" style="495" customWidth="1"/>
    <col min="15620" max="15620" width="5.6640625" style="495" customWidth="1"/>
    <col min="15621" max="15621" width="5.5546875" style="495" customWidth="1"/>
    <col min="15622" max="15624" width="5.6640625" style="495" customWidth="1"/>
    <col min="15625" max="15625" width="5.5546875" style="495" customWidth="1"/>
    <col min="15626" max="15629" width="5.6640625" style="495" customWidth="1"/>
    <col min="15630" max="15630" width="5.5546875" style="495" customWidth="1"/>
    <col min="15631" max="15631" width="5.6640625" style="495" customWidth="1"/>
    <col min="15632" max="15632" width="5.5546875" style="495" customWidth="1"/>
    <col min="15633" max="15633" width="5.6640625" style="495" customWidth="1"/>
    <col min="15634" max="15634" width="5.44140625" style="495" customWidth="1"/>
    <col min="15635" max="15872" width="11.44140625" style="495"/>
    <col min="15873" max="15873" width="23" style="495" customWidth="1"/>
    <col min="15874" max="15874" width="36.44140625" style="495" customWidth="1"/>
    <col min="15875" max="15875" width="8.33203125" style="495" customWidth="1"/>
    <col min="15876" max="15876" width="5.6640625" style="495" customWidth="1"/>
    <col min="15877" max="15877" width="5.5546875" style="495" customWidth="1"/>
    <col min="15878" max="15880" width="5.6640625" style="495" customWidth="1"/>
    <col min="15881" max="15881" width="5.5546875" style="495" customWidth="1"/>
    <col min="15882" max="15885" width="5.6640625" style="495" customWidth="1"/>
    <col min="15886" max="15886" width="5.5546875" style="495" customWidth="1"/>
    <col min="15887" max="15887" width="5.6640625" style="495" customWidth="1"/>
    <col min="15888" max="15888" width="5.5546875" style="495" customWidth="1"/>
    <col min="15889" max="15889" width="5.6640625" style="495" customWidth="1"/>
    <col min="15890" max="15890" width="5.44140625" style="495" customWidth="1"/>
    <col min="15891" max="16128" width="11.44140625" style="495"/>
    <col min="16129" max="16129" width="23" style="495" customWidth="1"/>
    <col min="16130" max="16130" width="36.44140625" style="495" customWidth="1"/>
    <col min="16131" max="16131" width="8.33203125" style="495" customWidth="1"/>
    <col min="16132" max="16132" width="5.6640625" style="495" customWidth="1"/>
    <col min="16133" max="16133" width="5.5546875" style="495" customWidth="1"/>
    <col min="16134" max="16136" width="5.6640625" style="495" customWidth="1"/>
    <col min="16137" max="16137" width="5.5546875" style="495" customWidth="1"/>
    <col min="16138" max="16141" width="5.6640625" style="495" customWidth="1"/>
    <col min="16142" max="16142" width="5.5546875" style="495" customWidth="1"/>
    <col min="16143" max="16143" width="5.6640625" style="495" customWidth="1"/>
    <col min="16144" max="16144" width="5.5546875" style="495" customWidth="1"/>
    <col min="16145" max="16145" width="5.6640625" style="495" customWidth="1"/>
    <col min="16146" max="16146" width="5.44140625" style="495" customWidth="1"/>
    <col min="16147" max="16384" width="11.44140625" style="495"/>
  </cols>
  <sheetData>
    <row r="1" spans="1:18" ht="13.2">
      <c r="A1" s="1436" t="s">
        <v>5197</v>
      </c>
    </row>
    <row r="2" spans="1:18">
      <c r="A2" s="1108" t="s">
        <v>3926</v>
      </c>
      <c r="B2" s="498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1856"/>
      <c r="N2" s="1856"/>
      <c r="O2" s="565"/>
      <c r="P2" s="565"/>
      <c r="Q2" s="565"/>
      <c r="R2" s="565"/>
    </row>
    <row r="3" spans="1:18">
      <c r="A3" s="1828" t="str">
        <f>"CHILE: DEFUNCIONES DE MENORES DE 1 AÑO, POR REGIÓN DE RESIDENCIA HABITUAL DE LA MADRE,  "</f>
        <v xml:space="preserve">CHILE: DEFUNCIONES DE MENORES DE 1 AÑO, POR REGIÓN DE RESIDENCIA HABITUAL DE LA MADRE,  </v>
      </c>
      <c r="B3" s="1828"/>
      <c r="C3" s="1828"/>
      <c r="D3" s="1828"/>
      <c r="E3" s="1828"/>
      <c r="F3" s="1828"/>
      <c r="G3" s="1828"/>
      <c r="H3" s="1828"/>
      <c r="I3" s="1828"/>
      <c r="J3" s="1828"/>
      <c r="K3" s="1828"/>
      <c r="L3" s="1828"/>
      <c r="M3" s="1828"/>
      <c r="N3" s="1828"/>
      <c r="O3" s="1828"/>
      <c r="P3" s="1828"/>
      <c r="Q3" s="1828"/>
      <c r="R3" s="1828"/>
    </row>
    <row r="4" spans="1:18">
      <c r="A4" s="1828" t="s">
        <v>5130</v>
      </c>
      <c r="B4" s="1828"/>
      <c r="C4" s="182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</row>
    <row r="5" spans="1:18" ht="13.2" thickBot="1">
      <c r="A5" s="1867"/>
      <c r="B5" s="1867"/>
      <c r="C5" s="1867"/>
      <c r="D5" s="1867"/>
      <c r="E5" s="1867"/>
      <c r="F5" s="1867"/>
      <c r="G5" s="1867"/>
      <c r="H5" s="1867"/>
      <c r="I5" s="1867"/>
      <c r="J5" s="1867"/>
      <c r="K5" s="1867"/>
      <c r="L5" s="1867"/>
      <c r="M5" s="1867"/>
      <c r="N5" s="1867"/>
      <c r="O5" s="1867"/>
      <c r="P5" s="1867"/>
      <c r="Q5" s="1867"/>
      <c r="R5" s="1867"/>
    </row>
    <row r="6" spans="1:18" ht="13.2" thickBot="1">
      <c r="A6" s="1868" t="s">
        <v>5131</v>
      </c>
      <c r="B6" s="1870" t="s">
        <v>5132</v>
      </c>
      <c r="C6" s="1872" t="s">
        <v>3</v>
      </c>
      <c r="D6" s="1873" t="s">
        <v>3924</v>
      </c>
      <c r="E6" s="1873"/>
      <c r="F6" s="1873"/>
      <c r="G6" s="1873"/>
      <c r="H6" s="1873"/>
      <c r="I6" s="1873"/>
      <c r="J6" s="1873"/>
      <c r="K6" s="1873"/>
      <c r="L6" s="1873"/>
      <c r="M6" s="1873"/>
      <c r="N6" s="1873"/>
      <c r="O6" s="1873"/>
      <c r="P6" s="1873"/>
      <c r="Q6" s="1873"/>
      <c r="R6" s="1874"/>
    </row>
    <row r="7" spans="1:18" ht="13.2" thickBot="1">
      <c r="A7" s="1869"/>
      <c r="B7" s="1871"/>
      <c r="C7" s="1509"/>
      <c r="D7" s="1309" t="s">
        <v>58</v>
      </c>
      <c r="E7" s="1309" t="s">
        <v>59</v>
      </c>
      <c r="F7" s="1309" t="s">
        <v>60</v>
      </c>
      <c r="G7" s="1309" t="s">
        <v>61</v>
      </c>
      <c r="H7" s="1309" t="s">
        <v>62</v>
      </c>
      <c r="I7" s="1309" t="s">
        <v>63</v>
      </c>
      <c r="J7" s="1309" t="s">
        <v>3923</v>
      </c>
      <c r="K7" s="1309" t="s">
        <v>64</v>
      </c>
      <c r="L7" s="1309" t="s">
        <v>65</v>
      </c>
      <c r="M7" s="1309" t="s">
        <v>66</v>
      </c>
      <c r="N7" s="1310" t="s">
        <v>67</v>
      </c>
      <c r="O7" s="1309" t="s">
        <v>68</v>
      </c>
      <c r="P7" s="1309" t="s">
        <v>69</v>
      </c>
      <c r="Q7" s="1309" t="s">
        <v>70</v>
      </c>
      <c r="R7" s="1309" t="s">
        <v>71</v>
      </c>
    </row>
    <row r="8" spans="1:18">
      <c r="A8" s="1311" t="s">
        <v>72</v>
      </c>
      <c r="B8" s="1312" t="s">
        <v>1</v>
      </c>
      <c r="C8" s="1313">
        <v>1692</v>
      </c>
      <c r="D8" s="1313">
        <v>32</v>
      </c>
      <c r="E8" s="1313">
        <v>34</v>
      </c>
      <c r="F8" s="1313">
        <v>68</v>
      </c>
      <c r="G8" s="1313">
        <v>39</v>
      </c>
      <c r="H8" s="1313">
        <v>91</v>
      </c>
      <c r="I8" s="1313">
        <v>156</v>
      </c>
      <c r="J8" s="1313">
        <v>667</v>
      </c>
      <c r="K8" s="1313">
        <v>74</v>
      </c>
      <c r="L8" s="1313">
        <v>83</v>
      </c>
      <c r="M8" s="1314">
        <v>206</v>
      </c>
      <c r="N8" s="1314">
        <v>88</v>
      </c>
      <c r="O8" s="1313">
        <v>43</v>
      </c>
      <c r="P8" s="1313">
        <v>90</v>
      </c>
      <c r="Q8" s="1313">
        <v>8</v>
      </c>
      <c r="R8" s="1315">
        <v>13</v>
      </c>
    </row>
    <row r="9" spans="1:18" ht="25.2">
      <c r="A9" s="1303" t="s">
        <v>73</v>
      </c>
      <c r="B9" s="501" t="s">
        <v>74</v>
      </c>
      <c r="C9" s="1316">
        <v>17</v>
      </c>
      <c r="D9" s="1316">
        <v>1</v>
      </c>
      <c r="E9" s="1316">
        <v>0</v>
      </c>
      <c r="F9" s="1316">
        <v>2</v>
      </c>
      <c r="G9" s="1316">
        <v>0</v>
      </c>
      <c r="H9" s="1316">
        <v>1</v>
      </c>
      <c r="I9" s="1316">
        <v>0</v>
      </c>
      <c r="J9" s="1316">
        <v>6</v>
      </c>
      <c r="K9" s="1316">
        <v>0</v>
      </c>
      <c r="L9" s="1316">
        <v>2</v>
      </c>
      <c r="M9" s="1317">
        <v>1</v>
      </c>
      <c r="N9" s="1317">
        <v>1</v>
      </c>
      <c r="O9" s="1316">
        <v>2</v>
      </c>
      <c r="P9" s="1316">
        <v>1</v>
      </c>
      <c r="Q9" s="1316">
        <v>0</v>
      </c>
      <c r="R9" s="1318">
        <v>0</v>
      </c>
    </row>
    <row r="10" spans="1:18" ht="25.2">
      <c r="A10" s="1303" t="s">
        <v>75</v>
      </c>
      <c r="B10" s="501" t="s">
        <v>76</v>
      </c>
      <c r="C10" s="1316">
        <v>55</v>
      </c>
      <c r="D10" s="1316">
        <v>2</v>
      </c>
      <c r="E10" s="1316">
        <v>3</v>
      </c>
      <c r="F10" s="1316">
        <v>3</v>
      </c>
      <c r="G10" s="1316">
        <v>0</v>
      </c>
      <c r="H10" s="1316">
        <v>4</v>
      </c>
      <c r="I10" s="1316">
        <v>2</v>
      </c>
      <c r="J10" s="1316">
        <v>22</v>
      </c>
      <c r="K10" s="1316">
        <v>1</v>
      </c>
      <c r="L10" s="1316">
        <v>2</v>
      </c>
      <c r="M10" s="1317">
        <v>4</v>
      </c>
      <c r="N10" s="1317">
        <v>3</v>
      </c>
      <c r="O10" s="1316">
        <v>1</v>
      </c>
      <c r="P10" s="1316">
        <v>8</v>
      </c>
      <c r="Q10" s="1316">
        <v>0</v>
      </c>
      <c r="R10" s="1318">
        <v>0</v>
      </c>
    </row>
    <row r="11" spans="1:18" ht="25.2">
      <c r="A11" s="1303" t="s">
        <v>77</v>
      </c>
      <c r="B11" s="501" t="s">
        <v>5133</v>
      </c>
      <c r="C11" s="1316">
        <v>753</v>
      </c>
      <c r="D11" s="1316">
        <v>13</v>
      </c>
      <c r="E11" s="1316">
        <v>11</v>
      </c>
      <c r="F11" s="1316">
        <v>29</v>
      </c>
      <c r="G11" s="1316">
        <v>16</v>
      </c>
      <c r="H11" s="1316">
        <v>32</v>
      </c>
      <c r="I11" s="1316">
        <v>70</v>
      </c>
      <c r="J11" s="1316">
        <v>316</v>
      </c>
      <c r="K11" s="1316">
        <v>25</v>
      </c>
      <c r="L11" s="1316">
        <v>42</v>
      </c>
      <c r="M11" s="1317">
        <v>103</v>
      </c>
      <c r="N11" s="1317">
        <v>42</v>
      </c>
      <c r="O11" s="1316">
        <v>11</v>
      </c>
      <c r="P11" s="1316">
        <v>37</v>
      </c>
      <c r="Q11" s="1316">
        <v>2</v>
      </c>
      <c r="R11" s="1318">
        <v>4</v>
      </c>
    </row>
    <row r="12" spans="1:18">
      <c r="A12" s="1303" t="s">
        <v>171</v>
      </c>
      <c r="B12" s="501" t="s">
        <v>79</v>
      </c>
      <c r="C12" s="1316">
        <v>0</v>
      </c>
      <c r="D12" s="1316">
        <v>0</v>
      </c>
      <c r="E12" s="1316">
        <v>0</v>
      </c>
      <c r="F12" s="1316">
        <v>0</v>
      </c>
      <c r="G12" s="1316">
        <v>0</v>
      </c>
      <c r="H12" s="1316">
        <v>0</v>
      </c>
      <c r="I12" s="1316">
        <v>0</v>
      </c>
      <c r="J12" s="1316">
        <v>0</v>
      </c>
      <c r="K12" s="1316">
        <v>0</v>
      </c>
      <c r="L12" s="1316">
        <v>0</v>
      </c>
      <c r="M12" s="1317">
        <v>0</v>
      </c>
      <c r="N12" s="1317">
        <v>0</v>
      </c>
      <c r="O12" s="1316">
        <v>0</v>
      </c>
      <c r="P12" s="1316">
        <v>0</v>
      </c>
      <c r="Q12" s="1316">
        <v>0</v>
      </c>
      <c r="R12" s="1318">
        <v>0</v>
      </c>
    </row>
    <row r="13" spans="1:18" ht="25.2">
      <c r="A13" s="1303" t="s">
        <v>80</v>
      </c>
      <c r="B13" s="501" t="s">
        <v>81</v>
      </c>
      <c r="C13" s="1316">
        <v>23</v>
      </c>
      <c r="D13" s="1316">
        <v>0</v>
      </c>
      <c r="E13" s="1316">
        <v>0</v>
      </c>
      <c r="F13" s="1316">
        <v>1</v>
      </c>
      <c r="G13" s="1316">
        <v>0</v>
      </c>
      <c r="H13" s="1316">
        <v>1</v>
      </c>
      <c r="I13" s="1316">
        <v>2</v>
      </c>
      <c r="J13" s="1316">
        <v>9</v>
      </c>
      <c r="K13" s="1316">
        <v>0</v>
      </c>
      <c r="L13" s="1316">
        <v>0</v>
      </c>
      <c r="M13" s="1317">
        <v>4</v>
      </c>
      <c r="N13" s="1317">
        <v>2</v>
      </c>
      <c r="O13" s="1316">
        <v>3</v>
      </c>
      <c r="P13" s="1316">
        <v>1</v>
      </c>
      <c r="Q13" s="1316">
        <v>0</v>
      </c>
      <c r="R13" s="1318">
        <v>0</v>
      </c>
    </row>
    <row r="14" spans="1:18">
      <c r="A14" s="1303" t="s">
        <v>82</v>
      </c>
      <c r="B14" s="501" t="s">
        <v>83</v>
      </c>
      <c r="C14" s="1316">
        <v>21</v>
      </c>
      <c r="D14" s="1316">
        <v>0</v>
      </c>
      <c r="E14" s="1316">
        <v>0</v>
      </c>
      <c r="F14" s="1316">
        <v>0</v>
      </c>
      <c r="G14" s="1316">
        <v>0</v>
      </c>
      <c r="H14" s="1316">
        <v>0</v>
      </c>
      <c r="I14" s="1316">
        <v>6</v>
      </c>
      <c r="J14" s="1316">
        <v>7</v>
      </c>
      <c r="K14" s="1316">
        <v>0</v>
      </c>
      <c r="L14" s="1316">
        <v>1</v>
      </c>
      <c r="M14" s="1317">
        <v>6</v>
      </c>
      <c r="N14" s="1317">
        <v>0</v>
      </c>
      <c r="O14" s="1316">
        <v>1</v>
      </c>
      <c r="P14" s="1316">
        <v>0</v>
      </c>
      <c r="Q14" s="1316">
        <v>0</v>
      </c>
      <c r="R14" s="1318">
        <v>0</v>
      </c>
    </row>
    <row r="15" spans="1:18" ht="37.799999999999997">
      <c r="A15" s="1303" t="s">
        <v>84</v>
      </c>
      <c r="B15" s="501" t="s">
        <v>85</v>
      </c>
      <c r="C15" s="1316">
        <v>656</v>
      </c>
      <c r="D15" s="1316">
        <v>14</v>
      </c>
      <c r="E15" s="1316">
        <v>13</v>
      </c>
      <c r="F15" s="1316">
        <v>23</v>
      </c>
      <c r="G15" s="1316">
        <v>18</v>
      </c>
      <c r="H15" s="1316">
        <v>44</v>
      </c>
      <c r="I15" s="1316">
        <v>58</v>
      </c>
      <c r="J15" s="1316">
        <v>249</v>
      </c>
      <c r="K15" s="1316">
        <v>42</v>
      </c>
      <c r="L15" s="1316">
        <v>31</v>
      </c>
      <c r="M15" s="1317">
        <v>71</v>
      </c>
      <c r="N15" s="1317">
        <v>27</v>
      </c>
      <c r="O15" s="1316">
        <v>21</v>
      </c>
      <c r="P15" s="1316">
        <v>33</v>
      </c>
      <c r="Q15" s="1316">
        <v>4</v>
      </c>
      <c r="R15" s="1318">
        <v>8</v>
      </c>
    </row>
    <row r="16" spans="1:18" ht="43.2" customHeight="1" thickBot="1">
      <c r="A16" s="1305" t="s">
        <v>172</v>
      </c>
      <c r="B16" s="1319" t="s">
        <v>5134</v>
      </c>
      <c r="C16" s="1320">
        <v>167</v>
      </c>
      <c r="D16" s="1320">
        <v>2</v>
      </c>
      <c r="E16" s="1320">
        <v>7</v>
      </c>
      <c r="F16" s="1320">
        <v>10</v>
      </c>
      <c r="G16" s="1320">
        <v>5</v>
      </c>
      <c r="H16" s="1320">
        <v>9</v>
      </c>
      <c r="I16" s="1320">
        <v>18</v>
      </c>
      <c r="J16" s="1320">
        <v>58</v>
      </c>
      <c r="K16" s="1320">
        <v>6</v>
      </c>
      <c r="L16" s="1320">
        <v>5</v>
      </c>
      <c r="M16" s="1321">
        <v>17</v>
      </c>
      <c r="N16" s="1321">
        <v>13</v>
      </c>
      <c r="O16" s="1320">
        <v>4</v>
      </c>
      <c r="P16" s="1320">
        <v>10</v>
      </c>
      <c r="Q16" s="1320">
        <v>2</v>
      </c>
      <c r="R16" s="1322">
        <v>1</v>
      </c>
    </row>
    <row r="17" spans="1:18" ht="36" customHeight="1">
      <c r="A17" s="1543" t="s">
        <v>5135</v>
      </c>
      <c r="B17" s="1543"/>
      <c r="C17" s="1543"/>
      <c r="D17" s="1543"/>
      <c r="E17" s="1543"/>
      <c r="F17" s="1543"/>
      <c r="G17" s="1543"/>
      <c r="H17" s="1543"/>
      <c r="I17" s="1543"/>
      <c r="J17" s="1543"/>
      <c r="K17" s="1543"/>
      <c r="L17" s="1543"/>
      <c r="M17" s="1323"/>
      <c r="N17" s="1229"/>
      <c r="O17" s="1229"/>
      <c r="P17" s="1229"/>
      <c r="Q17" s="1229"/>
      <c r="R17" s="1230"/>
    </row>
    <row r="18" spans="1:18" ht="18" customHeight="1">
      <c r="A18" s="1866" t="s">
        <v>5123</v>
      </c>
      <c r="B18" s="1866"/>
      <c r="C18" s="1866"/>
      <c r="D18" s="1866"/>
      <c r="E18" s="1866"/>
      <c r="F18" s="1866"/>
      <c r="G18" s="1866"/>
      <c r="H18" s="1866"/>
      <c r="I18" s="1866"/>
      <c r="J18" s="1866"/>
      <c r="K18" s="1866"/>
      <c r="L18" s="1866"/>
      <c r="M18" s="1866"/>
      <c r="N18" s="1230"/>
      <c r="O18" s="1230"/>
      <c r="P18" s="1230"/>
      <c r="Q18" s="1230"/>
      <c r="R18" s="1230"/>
    </row>
  </sheetData>
  <mergeCells count="10">
    <mergeCell ref="A17:L17"/>
    <mergeCell ref="A18:M18"/>
    <mergeCell ref="M2:N2"/>
    <mergeCell ref="A3:R3"/>
    <mergeCell ref="A4:C4"/>
    <mergeCell ref="A5:R5"/>
    <mergeCell ref="A6:A7"/>
    <mergeCell ref="B6:B7"/>
    <mergeCell ref="C6:C7"/>
    <mergeCell ref="D6:R6"/>
  </mergeCells>
  <hyperlinks>
    <hyperlink ref="A1" location="Indice!A176" display="Volver"/>
  </hyperlinks>
  <pageMargins left="0.7" right="0.7" top="0.75" bottom="0.75" header="0.3" footer="0.3"/>
  <pageSetup scale="83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Hoja122">
    <tabColor theme="3"/>
  </sheetPr>
  <dimension ref="A1:R30"/>
  <sheetViews>
    <sheetView showGridLines="0" showRowColHeaders="0" view="pageBreakPreview" zoomScale="75" zoomScaleNormal="100" zoomScaleSheetLayoutView="75" workbookViewId="0"/>
  </sheetViews>
  <sheetFormatPr baseColWidth="10" defaultColWidth="11.44140625" defaultRowHeight="45" customHeight="1"/>
  <cols>
    <col min="1" max="1" width="21.88671875" style="495" customWidth="1"/>
    <col min="2" max="2" width="49.6640625" style="495" customWidth="1"/>
    <col min="3" max="3" width="8.6640625" style="495" customWidth="1"/>
    <col min="4" max="8" width="7" style="495" bestFit="1" customWidth="1"/>
    <col min="9" max="9" width="8.6640625" style="495" customWidth="1"/>
    <col min="10" max="10" width="8.33203125" style="495" bestFit="1" customWidth="1"/>
    <col min="11" max="12" width="7" style="495" bestFit="1" customWidth="1"/>
    <col min="13" max="13" width="8.33203125" style="495" bestFit="1" customWidth="1"/>
    <col min="14" max="16" width="7" style="495" bestFit="1" customWidth="1"/>
    <col min="17" max="18" width="5" style="495" bestFit="1" customWidth="1"/>
    <col min="19" max="19" width="8.6640625" style="495" customWidth="1"/>
    <col min="20" max="256" width="11.44140625" style="495"/>
    <col min="257" max="257" width="21.88671875" style="495" customWidth="1"/>
    <col min="258" max="258" width="49.6640625" style="495" customWidth="1"/>
    <col min="259" max="275" width="8.6640625" style="495" customWidth="1"/>
    <col min="276" max="512" width="11.44140625" style="495"/>
    <col min="513" max="513" width="21.88671875" style="495" customWidth="1"/>
    <col min="514" max="514" width="49.6640625" style="495" customWidth="1"/>
    <col min="515" max="531" width="8.6640625" style="495" customWidth="1"/>
    <col min="532" max="768" width="11.44140625" style="495"/>
    <col min="769" max="769" width="21.88671875" style="495" customWidth="1"/>
    <col min="770" max="770" width="49.6640625" style="495" customWidth="1"/>
    <col min="771" max="787" width="8.6640625" style="495" customWidth="1"/>
    <col min="788" max="1024" width="11.44140625" style="495"/>
    <col min="1025" max="1025" width="21.88671875" style="495" customWidth="1"/>
    <col min="1026" max="1026" width="49.6640625" style="495" customWidth="1"/>
    <col min="1027" max="1043" width="8.6640625" style="495" customWidth="1"/>
    <col min="1044" max="1280" width="11.44140625" style="495"/>
    <col min="1281" max="1281" width="21.88671875" style="495" customWidth="1"/>
    <col min="1282" max="1282" width="49.6640625" style="495" customWidth="1"/>
    <col min="1283" max="1299" width="8.6640625" style="495" customWidth="1"/>
    <col min="1300" max="1536" width="11.44140625" style="495"/>
    <col min="1537" max="1537" width="21.88671875" style="495" customWidth="1"/>
    <col min="1538" max="1538" width="49.6640625" style="495" customWidth="1"/>
    <col min="1539" max="1555" width="8.6640625" style="495" customWidth="1"/>
    <col min="1556" max="1792" width="11.44140625" style="495"/>
    <col min="1793" max="1793" width="21.88671875" style="495" customWidth="1"/>
    <col min="1794" max="1794" width="49.6640625" style="495" customWidth="1"/>
    <col min="1795" max="1811" width="8.6640625" style="495" customWidth="1"/>
    <col min="1812" max="2048" width="11.44140625" style="495"/>
    <col min="2049" max="2049" width="21.88671875" style="495" customWidth="1"/>
    <col min="2050" max="2050" width="49.6640625" style="495" customWidth="1"/>
    <col min="2051" max="2067" width="8.6640625" style="495" customWidth="1"/>
    <col min="2068" max="2304" width="11.44140625" style="495"/>
    <col min="2305" max="2305" width="21.88671875" style="495" customWidth="1"/>
    <col min="2306" max="2306" width="49.6640625" style="495" customWidth="1"/>
    <col min="2307" max="2323" width="8.6640625" style="495" customWidth="1"/>
    <col min="2324" max="2560" width="11.44140625" style="495"/>
    <col min="2561" max="2561" width="21.88671875" style="495" customWidth="1"/>
    <col min="2562" max="2562" width="49.6640625" style="495" customWidth="1"/>
    <col min="2563" max="2579" width="8.6640625" style="495" customWidth="1"/>
    <col min="2580" max="2816" width="11.44140625" style="495"/>
    <col min="2817" max="2817" width="21.88671875" style="495" customWidth="1"/>
    <col min="2818" max="2818" width="49.6640625" style="495" customWidth="1"/>
    <col min="2819" max="2835" width="8.6640625" style="495" customWidth="1"/>
    <col min="2836" max="3072" width="11.44140625" style="495"/>
    <col min="3073" max="3073" width="21.88671875" style="495" customWidth="1"/>
    <col min="3074" max="3074" width="49.6640625" style="495" customWidth="1"/>
    <col min="3075" max="3091" width="8.6640625" style="495" customWidth="1"/>
    <col min="3092" max="3328" width="11.44140625" style="495"/>
    <col min="3329" max="3329" width="21.88671875" style="495" customWidth="1"/>
    <col min="3330" max="3330" width="49.6640625" style="495" customWidth="1"/>
    <col min="3331" max="3347" width="8.6640625" style="495" customWidth="1"/>
    <col min="3348" max="3584" width="11.44140625" style="495"/>
    <col min="3585" max="3585" width="21.88671875" style="495" customWidth="1"/>
    <col min="3586" max="3586" width="49.6640625" style="495" customWidth="1"/>
    <col min="3587" max="3603" width="8.6640625" style="495" customWidth="1"/>
    <col min="3604" max="3840" width="11.44140625" style="495"/>
    <col min="3841" max="3841" width="21.88671875" style="495" customWidth="1"/>
    <col min="3842" max="3842" width="49.6640625" style="495" customWidth="1"/>
    <col min="3843" max="3859" width="8.6640625" style="495" customWidth="1"/>
    <col min="3860" max="4096" width="11.44140625" style="495"/>
    <col min="4097" max="4097" width="21.88671875" style="495" customWidth="1"/>
    <col min="4098" max="4098" width="49.6640625" style="495" customWidth="1"/>
    <col min="4099" max="4115" width="8.6640625" style="495" customWidth="1"/>
    <col min="4116" max="4352" width="11.44140625" style="495"/>
    <col min="4353" max="4353" width="21.88671875" style="495" customWidth="1"/>
    <col min="4354" max="4354" width="49.6640625" style="495" customWidth="1"/>
    <col min="4355" max="4371" width="8.6640625" style="495" customWidth="1"/>
    <col min="4372" max="4608" width="11.44140625" style="495"/>
    <col min="4609" max="4609" width="21.88671875" style="495" customWidth="1"/>
    <col min="4610" max="4610" width="49.6640625" style="495" customWidth="1"/>
    <col min="4611" max="4627" width="8.6640625" style="495" customWidth="1"/>
    <col min="4628" max="4864" width="11.44140625" style="495"/>
    <col min="4865" max="4865" width="21.88671875" style="495" customWidth="1"/>
    <col min="4866" max="4866" width="49.6640625" style="495" customWidth="1"/>
    <col min="4867" max="4883" width="8.6640625" style="495" customWidth="1"/>
    <col min="4884" max="5120" width="11.44140625" style="495"/>
    <col min="5121" max="5121" width="21.88671875" style="495" customWidth="1"/>
    <col min="5122" max="5122" width="49.6640625" style="495" customWidth="1"/>
    <col min="5123" max="5139" width="8.6640625" style="495" customWidth="1"/>
    <col min="5140" max="5376" width="11.44140625" style="495"/>
    <col min="5377" max="5377" width="21.88671875" style="495" customWidth="1"/>
    <col min="5378" max="5378" width="49.6640625" style="495" customWidth="1"/>
    <col min="5379" max="5395" width="8.6640625" style="495" customWidth="1"/>
    <col min="5396" max="5632" width="11.44140625" style="495"/>
    <col min="5633" max="5633" width="21.88671875" style="495" customWidth="1"/>
    <col min="5634" max="5634" width="49.6640625" style="495" customWidth="1"/>
    <col min="5635" max="5651" width="8.6640625" style="495" customWidth="1"/>
    <col min="5652" max="5888" width="11.44140625" style="495"/>
    <col min="5889" max="5889" width="21.88671875" style="495" customWidth="1"/>
    <col min="5890" max="5890" width="49.6640625" style="495" customWidth="1"/>
    <col min="5891" max="5907" width="8.6640625" style="495" customWidth="1"/>
    <col min="5908" max="6144" width="11.44140625" style="495"/>
    <col min="6145" max="6145" width="21.88671875" style="495" customWidth="1"/>
    <col min="6146" max="6146" width="49.6640625" style="495" customWidth="1"/>
    <col min="6147" max="6163" width="8.6640625" style="495" customWidth="1"/>
    <col min="6164" max="6400" width="11.44140625" style="495"/>
    <col min="6401" max="6401" width="21.88671875" style="495" customWidth="1"/>
    <col min="6402" max="6402" width="49.6640625" style="495" customWidth="1"/>
    <col min="6403" max="6419" width="8.6640625" style="495" customWidth="1"/>
    <col min="6420" max="6656" width="11.44140625" style="495"/>
    <col min="6657" max="6657" width="21.88671875" style="495" customWidth="1"/>
    <col min="6658" max="6658" width="49.6640625" style="495" customWidth="1"/>
    <col min="6659" max="6675" width="8.6640625" style="495" customWidth="1"/>
    <col min="6676" max="6912" width="11.44140625" style="495"/>
    <col min="6913" max="6913" width="21.88671875" style="495" customWidth="1"/>
    <col min="6914" max="6914" width="49.6640625" style="495" customWidth="1"/>
    <col min="6915" max="6931" width="8.6640625" style="495" customWidth="1"/>
    <col min="6932" max="7168" width="11.44140625" style="495"/>
    <col min="7169" max="7169" width="21.88671875" style="495" customWidth="1"/>
    <col min="7170" max="7170" width="49.6640625" style="495" customWidth="1"/>
    <col min="7171" max="7187" width="8.6640625" style="495" customWidth="1"/>
    <col min="7188" max="7424" width="11.44140625" style="495"/>
    <col min="7425" max="7425" width="21.88671875" style="495" customWidth="1"/>
    <col min="7426" max="7426" width="49.6640625" style="495" customWidth="1"/>
    <col min="7427" max="7443" width="8.6640625" style="495" customWidth="1"/>
    <col min="7444" max="7680" width="11.44140625" style="495"/>
    <col min="7681" max="7681" width="21.88671875" style="495" customWidth="1"/>
    <col min="7682" max="7682" width="49.6640625" style="495" customWidth="1"/>
    <col min="7683" max="7699" width="8.6640625" style="495" customWidth="1"/>
    <col min="7700" max="7936" width="11.44140625" style="495"/>
    <col min="7937" max="7937" width="21.88671875" style="495" customWidth="1"/>
    <col min="7938" max="7938" width="49.6640625" style="495" customWidth="1"/>
    <col min="7939" max="7955" width="8.6640625" style="495" customWidth="1"/>
    <col min="7956" max="8192" width="11.44140625" style="495"/>
    <col min="8193" max="8193" width="21.88671875" style="495" customWidth="1"/>
    <col min="8194" max="8194" width="49.6640625" style="495" customWidth="1"/>
    <col min="8195" max="8211" width="8.6640625" style="495" customWidth="1"/>
    <col min="8212" max="8448" width="11.44140625" style="495"/>
    <col min="8449" max="8449" width="21.88671875" style="495" customWidth="1"/>
    <col min="8450" max="8450" width="49.6640625" style="495" customWidth="1"/>
    <col min="8451" max="8467" width="8.6640625" style="495" customWidth="1"/>
    <col min="8468" max="8704" width="11.44140625" style="495"/>
    <col min="8705" max="8705" width="21.88671875" style="495" customWidth="1"/>
    <col min="8706" max="8706" width="49.6640625" style="495" customWidth="1"/>
    <col min="8707" max="8723" width="8.6640625" style="495" customWidth="1"/>
    <col min="8724" max="8960" width="11.44140625" style="495"/>
    <col min="8961" max="8961" width="21.88671875" style="495" customWidth="1"/>
    <col min="8962" max="8962" width="49.6640625" style="495" customWidth="1"/>
    <col min="8963" max="8979" width="8.6640625" style="495" customWidth="1"/>
    <col min="8980" max="9216" width="11.44140625" style="495"/>
    <col min="9217" max="9217" width="21.88671875" style="495" customWidth="1"/>
    <col min="9218" max="9218" width="49.6640625" style="495" customWidth="1"/>
    <col min="9219" max="9235" width="8.6640625" style="495" customWidth="1"/>
    <col min="9236" max="9472" width="11.44140625" style="495"/>
    <col min="9473" max="9473" width="21.88671875" style="495" customWidth="1"/>
    <col min="9474" max="9474" width="49.6640625" style="495" customWidth="1"/>
    <col min="9475" max="9491" width="8.6640625" style="495" customWidth="1"/>
    <col min="9492" max="9728" width="11.44140625" style="495"/>
    <col min="9729" max="9729" width="21.88671875" style="495" customWidth="1"/>
    <col min="9730" max="9730" width="49.6640625" style="495" customWidth="1"/>
    <col min="9731" max="9747" width="8.6640625" style="495" customWidth="1"/>
    <col min="9748" max="9984" width="11.44140625" style="495"/>
    <col min="9985" max="9985" width="21.88671875" style="495" customWidth="1"/>
    <col min="9986" max="9986" width="49.6640625" style="495" customWidth="1"/>
    <col min="9987" max="10003" width="8.6640625" style="495" customWidth="1"/>
    <col min="10004" max="10240" width="11.44140625" style="495"/>
    <col min="10241" max="10241" width="21.88671875" style="495" customWidth="1"/>
    <col min="10242" max="10242" width="49.6640625" style="495" customWidth="1"/>
    <col min="10243" max="10259" width="8.6640625" style="495" customWidth="1"/>
    <col min="10260" max="10496" width="11.44140625" style="495"/>
    <col min="10497" max="10497" width="21.88671875" style="495" customWidth="1"/>
    <col min="10498" max="10498" width="49.6640625" style="495" customWidth="1"/>
    <col min="10499" max="10515" width="8.6640625" style="495" customWidth="1"/>
    <col min="10516" max="10752" width="11.44140625" style="495"/>
    <col min="10753" max="10753" width="21.88671875" style="495" customWidth="1"/>
    <col min="10754" max="10754" width="49.6640625" style="495" customWidth="1"/>
    <col min="10755" max="10771" width="8.6640625" style="495" customWidth="1"/>
    <col min="10772" max="11008" width="11.44140625" style="495"/>
    <col min="11009" max="11009" width="21.88671875" style="495" customWidth="1"/>
    <col min="11010" max="11010" width="49.6640625" style="495" customWidth="1"/>
    <col min="11011" max="11027" width="8.6640625" style="495" customWidth="1"/>
    <col min="11028" max="11264" width="11.44140625" style="495"/>
    <col min="11265" max="11265" width="21.88671875" style="495" customWidth="1"/>
    <col min="11266" max="11266" width="49.6640625" style="495" customWidth="1"/>
    <col min="11267" max="11283" width="8.6640625" style="495" customWidth="1"/>
    <col min="11284" max="11520" width="11.44140625" style="495"/>
    <col min="11521" max="11521" width="21.88671875" style="495" customWidth="1"/>
    <col min="11522" max="11522" width="49.6640625" style="495" customWidth="1"/>
    <col min="11523" max="11539" width="8.6640625" style="495" customWidth="1"/>
    <col min="11540" max="11776" width="11.44140625" style="495"/>
    <col min="11777" max="11777" width="21.88671875" style="495" customWidth="1"/>
    <col min="11778" max="11778" width="49.6640625" style="495" customWidth="1"/>
    <col min="11779" max="11795" width="8.6640625" style="495" customWidth="1"/>
    <col min="11796" max="12032" width="11.44140625" style="495"/>
    <col min="12033" max="12033" width="21.88671875" style="495" customWidth="1"/>
    <col min="12034" max="12034" width="49.6640625" style="495" customWidth="1"/>
    <col min="12035" max="12051" width="8.6640625" style="495" customWidth="1"/>
    <col min="12052" max="12288" width="11.44140625" style="495"/>
    <col min="12289" max="12289" width="21.88671875" style="495" customWidth="1"/>
    <col min="12290" max="12290" width="49.6640625" style="495" customWidth="1"/>
    <col min="12291" max="12307" width="8.6640625" style="495" customWidth="1"/>
    <col min="12308" max="12544" width="11.44140625" style="495"/>
    <col min="12545" max="12545" width="21.88671875" style="495" customWidth="1"/>
    <col min="12546" max="12546" width="49.6640625" style="495" customWidth="1"/>
    <col min="12547" max="12563" width="8.6640625" style="495" customWidth="1"/>
    <col min="12564" max="12800" width="11.44140625" style="495"/>
    <col min="12801" max="12801" width="21.88671875" style="495" customWidth="1"/>
    <col min="12802" max="12802" width="49.6640625" style="495" customWidth="1"/>
    <col min="12803" max="12819" width="8.6640625" style="495" customWidth="1"/>
    <col min="12820" max="13056" width="11.44140625" style="495"/>
    <col min="13057" max="13057" width="21.88671875" style="495" customWidth="1"/>
    <col min="13058" max="13058" width="49.6640625" style="495" customWidth="1"/>
    <col min="13059" max="13075" width="8.6640625" style="495" customWidth="1"/>
    <col min="13076" max="13312" width="11.44140625" style="495"/>
    <col min="13313" max="13313" width="21.88671875" style="495" customWidth="1"/>
    <col min="13314" max="13314" width="49.6640625" style="495" customWidth="1"/>
    <col min="13315" max="13331" width="8.6640625" style="495" customWidth="1"/>
    <col min="13332" max="13568" width="11.44140625" style="495"/>
    <col min="13569" max="13569" width="21.88671875" style="495" customWidth="1"/>
    <col min="13570" max="13570" width="49.6640625" style="495" customWidth="1"/>
    <col min="13571" max="13587" width="8.6640625" style="495" customWidth="1"/>
    <col min="13588" max="13824" width="11.44140625" style="495"/>
    <col min="13825" max="13825" width="21.88671875" style="495" customWidth="1"/>
    <col min="13826" max="13826" width="49.6640625" style="495" customWidth="1"/>
    <col min="13827" max="13843" width="8.6640625" style="495" customWidth="1"/>
    <col min="13844" max="14080" width="11.44140625" style="495"/>
    <col min="14081" max="14081" width="21.88671875" style="495" customWidth="1"/>
    <col min="14082" max="14082" width="49.6640625" style="495" customWidth="1"/>
    <col min="14083" max="14099" width="8.6640625" style="495" customWidth="1"/>
    <col min="14100" max="14336" width="11.44140625" style="495"/>
    <col min="14337" max="14337" width="21.88671875" style="495" customWidth="1"/>
    <col min="14338" max="14338" width="49.6640625" style="495" customWidth="1"/>
    <col min="14339" max="14355" width="8.6640625" style="495" customWidth="1"/>
    <col min="14356" max="14592" width="11.44140625" style="495"/>
    <col min="14593" max="14593" width="21.88671875" style="495" customWidth="1"/>
    <col min="14594" max="14594" width="49.6640625" style="495" customWidth="1"/>
    <col min="14595" max="14611" width="8.6640625" style="495" customWidth="1"/>
    <col min="14612" max="14848" width="11.44140625" style="495"/>
    <col min="14849" max="14849" width="21.88671875" style="495" customWidth="1"/>
    <col min="14850" max="14850" width="49.6640625" style="495" customWidth="1"/>
    <col min="14851" max="14867" width="8.6640625" style="495" customWidth="1"/>
    <col min="14868" max="15104" width="11.44140625" style="495"/>
    <col min="15105" max="15105" width="21.88671875" style="495" customWidth="1"/>
    <col min="15106" max="15106" width="49.6640625" style="495" customWidth="1"/>
    <col min="15107" max="15123" width="8.6640625" style="495" customWidth="1"/>
    <col min="15124" max="15360" width="11.44140625" style="495"/>
    <col min="15361" max="15361" width="21.88671875" style="495" customWidth="1"/>
    <col min="15362" max="15362" width="49.6640625" style="495" customWidth="1"/>
    <col min="15363" max="15379" width="8.6640625" style="495" customWidth="1"/>
    <col min="15380" max="15616" width="11.44140625" style="495"/>
    <col min="15617" max="15617" width="21.88671875" style="495" customWidth="1"/>
    <col min="15618" max="15618" width="49.6640625" style="495" customWidth="1"/>
    <col min="15619" max="15635" width="8.6640625" style="495" customWidth="1"/>
    <col min="15636" max="15872" width="11.44140625" style="495"/>
    <col min="15873" max="15873" width="21.88671875" style="495" customWidth="1"/>
    <col min="15874" max="15874" width="49.6640625" style="495" customWidth="1"/>
    <col min="15875" max="15891" width="8.6640625" style="495" customWidth="1"/>
    <col min="15892" max="16128" width="11.44140625" style="495"/>
    <col min="16129" max="16129" width="21.88671875" style="495" customWidth="1"/>
    <col min="16130" max="16130" width="49.6640625" style="495" customWidth="1"/>
    <col min="16131" max="16147" width="8.6640625" style="495" customWidth="1"/>
    <col min="16148" max="16384" width="11.44140625" style="495"/>
  </cols>
  <sheetData>
    <row r="1" spans="1:18" ht="16.2" customHeight="1">
      <c r="A1" s="1436" t="s">
        <v>5197</v>
      </c>
    </row>
    <row r="2" spans="1:18" s="1280" customFormat="1" ht="14.25" customHeight="1">
      <c r="A2" s="498" t="s">
        <v>323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</row>
    <row r="3" spans="1:18" s="1280" customFormat="1" ht="15.75" customHeight="1">
      <c r="A3" s="1828" t="s">
        <v>5136</v>
      </c>
      <c r="B3" s="1828"/>
      <c r="C3" s="1828"/>
      <c r="D3" s="1828"/>
      <c r="E3" s="1828"/>
      <c r="F3" s="1828"/>
      <c r="G3" s="1828"/>
      <c r="H3" s="1828"/>
      <c r="I3" s="1828"/>
      <c r="J3" s="1828"/>
      <c r="K3" s="1828"/>
      <c r="L3" s="1828"/>
      <c r="M3" s="1828"/>
      <c r="N3" s="1828"/>
      <c r="O3" s="1828"/>
      <c r="P3" s="1828"/>
      <c r="Q3" s="1828"/>
      <c r="R3" s="1828"/>
    </row>
    <row r="4" spans="1:18" ht="12.75" customHeight="1" thickBot="1">
      <c r="A4" s="420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</row>
    <row r="5" spans="1:18" ht="26.25" customHeight="1" thickBot="1">
      <c r="A5" s="1876" t="s">
        <v>5137</v>
      </c>
      <c r="B5" s="1876" t="s">
        <v>3925</v>
      </c>
      <c r="C5" s="1508" t="s">
        <v>3</v>
      </c>
      <c r="D5" s="1879" t="s">
        <v>3927</v>
      </c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80"/>
    </row>
    <row r="6" spans="1:18" ht="27.75" customHeight="1" thickBot="1">
      <c r="A6" s="1877"/>
      <c r="B6" s="1878"/>
      <c r="C6" s="1509"/>
      <c r="D6" s="1324" t="s">
        <v>58</v>
      </c>
      <c r="E6" s="1324" t="s">
        <v>59</v>
      </c>
      <c r="F6" s="1324" t="s">
        <v>60</v>
      </c>
      <c r="G6" s="1324" t="s">
        <v>61</v>
      </c>
      <c r="H6" s="1324" t="s">
        <v>62</v>
      </c>
      <c r="I6" s="1324" t="s">
        <v>63</v>
      </c>
      <c r="J6" s="1324" t="s">
        <v>170</v>
      </c>
      <c r="K6" s="1324" t="s">
        <v>64</v>
      </c>
      <c r="L6" s="1324" t="s">
        <v>65</v>
      </c>
      <c r="M6" s="1324" t="s">
        <v>65</v>
      </c>
      <c r="N6" s="1324" t="s">
        <v>67</v>
      </c>
      <c r="O6" s="1324" t="s">
        <v>68</v>
      </c>
      <c r="P6" s="1324" t="s">
        <v>69</v>
      </c>
      <c r="Q6" s="1324" t="s">
        <v>70</v>
      </c>
      <c r="R6" s="1325" t="s">
        <v>71</v>
      </c>
    </row>
    <row r="7" spans="1:18" ht="26.25" customHeight="1">
      <c r="A7" s="498" t="s">
        <v>5013</v>
      </c>
      <c r="B7" s="1108" t="s">
        <v>1</v>
      </c>
      <c r="C7" s="1206">
        <v>99770</v>
      </c>
      <c r="D7" s="1206">
        <v>1251</v>
      </c>
      <c r="E7" s="1206">
        <v>1448</v>
      </c>
      <c r="F7" s="1206">
        <v>2883</v>
      </c>
      <c r="G7" s="1206">
        <v>1454</v>
      </c>
      <c r="H7" s="1206">
        <v>4081</v>
      </c>
      <c r="I7" s="1206">
        <v>11762</v>
      </c>
      <c r="J7" s="1206">
        <v>37565</v>
      </c>
      <c r="K7" s="1206">
        <v>5162</v>
      </c>
      <c r="L7" s="1206">
        <v>6383</v>
      </c>
      <c r="M7" s="1206">
        <v>12453</v>
      </c>
      <c r="N7" s="1206">
        <v>6234</v>
      </c>
      <c r="O7" s="1206">
        <v>2505</v>
      </c>
      <c r="P7" s="1206">
        <v>5136</v>
      </c>
      <c r="Q7" s="1206">
        <v>493</v>
      </c>
      <c r="R7" s="1206">
        <v>960</v>
      </c>
    </row>
    <row r="8" spans="1:18" ht="24" customHeight="1">
      <c r="A8" s="501" t="s">
        <v>3735</v>
      </c>
      <c r="B8" s="1190" t="s">
        <v>3734</v>
      </c>
      <c r="C8" s="1213">
        <v>351</v>
      </c>
      <c r="D8" s="1213">
        <v>4</v>
      </c>
      <c r="E8" s="1213">
        <v>6</v>
      </c>
      <c r="F8" s="1213">
        <v>3</v>
      </c>
      <c r="G8" s="1213">
        <v>3</v>
      </c>
      <c r="H8" s="1213">
        <v>19</v>
      </c>
      <c r="I8" s="1213">
        <v>38</v>
      </c>
      <c r="J8" s="1213">
        <v>150</v>
      </c>
      <c r="K8" s="1213">
        <v>20</v>
      </c>
      <c r="L8" s="1213">
        <v>18</v>
      </c>
      <c r="M8" s="1213">
        <v>58</v>
      </c>
      <c r="N8" s="1213">
        <v>11</v>
      </c>
      <c r="O8" s="1213">
        <v>8</v>
      </c>
      <c r="P8" s="1213">
        <v>11</v>
      </c>
      <c r="Q8" s="1213">
        <v>1</v>
      </c>
      <c r="R8" s="1213">
        <v>1</v>
      </c>
    </row>
    <row r="9" spans="1:18" ht="21.75" customHeight="1">
      <c r="A9" s="501" t="s">
        <v>3733</v>
      </c>
      <c r="B9" s="1190" t="s">
        <v>120</v>
      </c>
      <c r="C9" s="1213">
        <v>275</v>
      </c>
      <c r="D9" s="1213">
        <v>9</v>
      </c>
      <c r="E9" s="1213">
        <v>12</v>
      </c>
      <c r="F9" s="1213">
        <v>7</v>
      </c>
      <c r="G9" s="1213">
        <v>2</v>
      </c>
      <c r="H9" s="1213">
        <v>12</v>
      </c>
      <c r="I9" s="1213">
        <v>32</v>
      </c>
      <c r="J9" s="1213">
        <v>84</v>
      </c>
      <c r="K9" s="1213">
        <v>12</v>
      </c>
      <c r="L9" s="1213">
        <v>17</v>
      </c>
      <c r="M9" s="1213">
        <v>36</v>
      </c>
      <c r="N9" s="1213">
        <v>18</v>
      </c>
      <c r="O9" s="1213">
        <v>5</v>
      </c>
      <c r="P9" s="1213">
        <v>25</v>
      </c>
      <c r="Q9" s="1213">
        <v>2</v>
      </c>
      <c r="R9" s="1213">
        <v>2</v>
      </c>
    </row>
    <row r="10" spans="1:18" ht="23.25" customHeight="1">
      <c r="A10" s="501" t="s">
        <v>3732</v>
      </c>
      <c r="B10" s="1190" t="s">
        <v>3731</v>
      </c>
      <c r="C10" s="1213">
        <v>1867</v>
      </c>
      <c r="D10" s="1213">
        <v>43</v>
      </c>
      <c r="E10" s="1213">
        <v>28</v>
      </c>
      <c r="F10" s="1213">
        <v>59</v>
      </c>
      <c r="G10" s="1213">
        <v>30</v>
      </c>
      <c r="H10" s="1213">
        <v>103</v>
      </c>
      <c r="I10" s="1213">
        <v>224</v>
      </c>
      <c r="J10" s="1213">
        <v>682</v>
      </c>
      <c r="K10" s="1213">
        <v>85</v>
      </c>
      <c r="L10" s="1213">
        <v>83</v>
      </c>
      <c r="M10" s="1213">
        <v>252</v>
      </c>
      <c r="N10" s="1213">
        <v>119</v>
      </c>
      <c r="O10" s="1213">
        <v>53</v>
      </c>
      <c r="P10" s="1213">
        <v>87</v>
      </c>
      <c r="Q10" s="1213">
        <v>8</v>
      </c>
      <c r="R10" s="1213">
        <v>11</v>
      </c>
    </row>
    <row r="11" spans="1:18" ht="23.25" customHeight="1">
      <c r="A11" s="501" t="s">
        <v>3730</v>
      </c>
      <c r="B11" s="1190" t="s">
        <v>122</v>
      </c>
      <c r="C11" s="1213">
        <v>24592</v>
      </c>
      <c r="D11" s="1213">
        <v>311</v>
      </c>
      <c r="E11" s="1213">
        <v>344</v>
      </c>
      <c r="F11" s="1213">
        <v>739</v>
      </c>
      <c r="G11" s="1213">
        <v>361</v>
      </c>
      <c r="H11" s="1213">
        <v>1015</v>
      </c>
      <c r="I11" s="1213">
        <v>2904</v>
      </c>
      <c r="J11" s="1213">
        <v>9254</v>
      </c>
      <c r="K11" s="1213">
        <v>1193</v>
      </c>
      <c r="L11" s="1213">
        <v>1599</v>
      </c>
      <c r="M11" s="1213">
        <v>3154</v>
      </c>
      <c r="N11" s="1213">
        <v>1544</v>
      </c>
      <c r="O11" s="1213">
        <v>582</v>
      </c>
      <c r="P11" s="1213">
        <v>1227</v>
      </c>
      <c r="Q11" s="1213">
        <v>116</v>
      </c>
      <c r="R11" s="1213">
        <v>249</v>
      </c>
    </row>
    <row r="12" spans="1:18" ht="33.75" customHeight="1">
      <c r="A12" s="501" t="s">
        <v>3729</v>
      </c>
      <c r="B12" s="1190" t="s">
        <v>3728</v>
      </c>
      <c r="C12" s="1213">
        <v>1095</v>
      </c>
      <c r="D12" s="1213">
        <v>20</v>
      </c>
      <c r="E12" s="1213">
        <v>20</v>
      </c>
      <c r="F12" s="1213">
        <v>41</v>
      </c>
      <c r="G12" s="1213">
        <v>18</v>
      </c>
      <c r="H12" s="1213">
        <v>55</v>
      </c>
      <c r="I12" s="1213">
        <v>131</v>
      </c>
      <c r="J12" s="1213">
        <v>369</v>
      </c>
      <c r="K12" s="1213">
        <v>49</v>
      </c>
      <c r="L12" s="1213">
        <v>67</v>
      </c>
      <c r="M12" s="1213">
        <v>174</v>
      </c>
      <c r="N12" s="1213">
        <v>56</v>
      </c>
      <c r="O12" s="1213">
        <v>25</v>
      </c>
      <c r="P12" s="1213">
        <v>54</v>
      </c>
      <c r="Q12" s="1213">
        <v>6</v>
      </c>
      <c r="R12" s="1213">
        <v>10</v>
      </c>
    </row>
    <row r="13" spans="1:18" ht="41.25" customHeight="1">
      <c r="A13" s="501" t="s">
        <v>3727</v>
      </c>
      <c r="B13" s="1190" t="s">
        <v>2082</v>
      </c>
      <c r="C13" s="1213">
        <v>421</v>
      </c>
      <c r="D13" s="1213">
        <v>6</v>
      </c>
      <c r="E13" s="1213">
        <v>5</v>
      </c>
      <c r="F13" s="1213">
        <v>12</v>
      </c>
      <c r="G13" s="1213">
        <v>1</v>
      </c>
      <c r="H13" s="1213">
        <v>14</v>
      </c>
      <c r="I13" s="1213">
        <v>48</v>
      </c>
      <c r="J13" s="1213">
        <v>153</v>
      </c>
      <c r="K13" s="1213">
        <v>26</v>
      </c>
      <c r="L13" s="1213">
        <v>34</v>
      </c>
      <c r="M13" s="1213">
        <v>63</v>
      </c>
      <c r="N13" s="1213">
        <v>20</v>
      </c>
      <c r="O13" s="1213">
        <v>6</v>
      </c>
      <c r="P13" s="1213">
        <v>24</v>
      </c>
      <c r="Q13" s="1213">
        <v>1</v>
      </c>
      <c r="R13" s="1213">
        <v>8</v>
      </c>
    </row>
    <row r="14" spans="1:18" ht="30.75" customHeight="1">
      <c r="A14" s="501" t="s">
        <v>3726</v>
      </c>
      <c r="B14" s="1190" t="s">
        <v>2080</v>
      </c>
      <c r="C14" s="1213">
        <v>4876</v>
      </c>
      <c r="D14" s="1213">
        <v>72</v>
      </c>
      <c r="E14" s="1213">
        <v>73</v>
      </c>
      <c r="F14" s="1213">
        <v>143</v>
      </c>
      <c r="G14" s="1213">
        <v>74</v>
      </c>
      <c r="H14" s="1213">
        <v>176</v>
      </c>
      <c r="I14" s="1213">
        <v>571</v>
      </c>
      <c r="J14" s="1213">
        <v>2046</v>
      </c>
      <c r="K14" s="1213">
        <v>233</v>
      </c>
      <c r="L14" s="1213">
        <v>322</v>
      </c>
      <c r="M14" s="1213">
        <v>537</v>
      </c>
      <c r="N14" s="1213">
        <v>253</v>
      </c>
      <c r="O14" s="1213">
        <v>106</v>
      </c>
      <c r="P14" s="1213">
        <v>223</v>
      </c>
      <c r="Q14" s="1213">
        <v>11</v>
      </c>
      <c r="R14" s="1213">
        <v>36</v>
      </c>
    </row>
    <row r="15" spans="1:18" ht="20.25" customHeight="1">
      <c r="A15" s="501" t="s">
        <v>3725</v>
      </c>
      <c r="B15" s="1190" t="s">
        <v>3724</v>
      </c>
      <c r="C15" s="1213">
        <v>2064</v>
      </c>
      <c r="D15" s="1213">
        <v>17</v>
      </c>
      <c r="E15" s="1213">
        <v>29</v>
      </c>
      <c r="F15" s="1213">
        <v>66</v>
      </c>
      <c r="G15" s="1213">
        <v>19</v>
      </c>
      <c r="H15" s="1213">
        <v>50</v>
      </c>
      <c r="I15" s="1213">
        <v>244</v>
      </c>
      <c r="J15" s="1213">
        <v>952</v>
      </c>
      <c r="K15" s="1213">
        <v>104</v>
      </c>
      <c r="L15" s="1213">
        <v>110</v>
      </c>
      <c r="M15" s="1213">
        <v>181</v>
      </c>
      <c r="N15" s="1213">
        <v>121</v>
      </c>
      <c r="O15" s="1213">
        <v>54</v>
      </c>
      <c r="P15" s="1213">
        <v>92</v>
      </c>
      <c r="Q15" s="1213">
        <v>8</v>
      </c>
      <c r="R15" s="1213">
        <v>17</v>
      </c>
    </row>
    <row r="16" spans="1:18" ht="23.25" customHeight="1">
      <c r="A16" s="501" t="s">
        <v>3723</v>
      </c>
      <c r="B16" s="1190" t="s">
        <v>3722</v>
      </c>
      <c r="C16" s="1213">
        <v>3706</v>
      </c>
      <c r="D16" s="1213">
        <v>37</v>
      </c>
      <c r="E16" s="1213">
        <v>50</v>
      </c>
      <c r="F16" s="1213">
        <v>86</v>
      </c>
      <c r="G16" s="1213">
        <v>49</v>
      </c>
      <c r="H16" s="1213">
        <v>153</v>
      </c>
      <c r="I16" s="1213">
        <v>440</v>
      </c>
      <c r="J16" s="1213">
        <v>1542</v>
      </c>
      <c r="K16" s="1213">
        <v>170</v>
      </c>
      <c r="L16" s="1213">
        <v>187</v>
      </c>
      <c r="M16" s="1213">
        <v>441</v>
      </c>
      <c r="N16" s="1213">
        <v>239</v>
      </c>
      <c r="O16" s="1213">
        <v>72</v>
      </c>
      <c r="P16" s="1213">
        <v>185</v>
      </c>
      <c r="Q16" s="1213">
        <v>18</v>
      </c>
      <c r="R16" s="1213">
        <v>37</v>
      </c>
    </row>
    <row r="17" spans="1:18" ht="23.25" customHeight="1">
      <c r="A17" s="501" t="s">
        <v>3721</v>
      </c>
      <c r="B17" s="1190" t="s">
        <v>98</v>
      </c>
      <c r="C17" s="1213">
        <v>2</v>
      </c>
      <c r="D17" s="1213">
        <v>0</v>
      </c>
      <c r="E17" s="1213">
        <v>0</v>
      </c>
      <c r="F17" s="1213">
        <v>0</v>
      </c>
      <c r="G17" s="1213">
        <v>0</v>
      </c>
      <c r="H17" s="1213">
        <v>0</v>
      </c>
      <c r="I17" s="1213">
        <v>0</v>
      </c>
      <c r="J17" s="1213">
        <v>1</v>
      </c>
      <c r="K17" s="1213">
        <v>0</v>
      </c>
      <c r="L17" s="1213">
        <v>0</v>
      </c>
      <c r="M17" s="1213">
        <v>1</v>
      </c>
      <c r="N17" s="1213">
        <v>0</v>
      </c>
      <c r="O17" s="1213">
        <v>0</v>
      </c>
      <c r="P17" s="1213">
        <v>0</v>
      </c>
      <c r="Q17" s="1213">
        <v>0</v>
      </c>
      <c r="R17" s="1213">
        <v>0</v>
      </c>
    </row>
    <row r="18" spans="1:18" ht="24" customHeight="1">
      <c r="A18" s="501" t="s">
        <v>3720</v>
      </c>
      <c r="B18" s="1190" t="s">
        <v>100</v>
      </c>
      <c r="C18" s="1213">
        <v>1</v>
      </c>
      <c r="D18" s="1213">
        <v>0</v>
      </c>
      <c r="E18" s="1213">
        <v>0</v>
      </c>
      <c r="F18" s="1213">
        <v>0</v>
      </c>
      <c r="G18" s="1213">
        <v>0</v>
      </c>
      <c r="H18" s="1213">
        <v>0</v>
      </c>
      <c r="I18" s="1213">
        <v>0</v>
      </c>
      <c r="J18" s="1213">
        <v>1</v>
      </c>
      <c r="K18" s="1213">
        <v>0</v>
      </c>
      <c r="L18" s="1213">
        <v>0</v>
      </c>
      <c r="M18" s="1213">
        <v>0</v>
      </c>
      <c r="N18" s="1213">
        <v>0</v>
      </c>
      <c r="O18" s="1213">
        <v>0</v>
      </c>
      <c r="P18" s="1213">
        <v>0</v>
      </c>
      <c r="Q18" s="1213">
        <v>0</v>
      </c>
      <c r="R18" s="1213">
        <v>0</v>
      </c>
    </row>
    <row r="19" spans="1:18" ht="23.25" customHeight="1">
      <c r="A19" s="501" t="s">
        <v>3719</v>
      </c>
      <c r="B19" s="1190" t="s">
        <v>102</v>
      </c>
      <c r="C19" s="1213">
        <v>27660</v>
      </c>
      <c r="D19" s="1213">
        <v>273</v>
      </c>
      <c r="E19" s="1213">
        <v>367</v>
      </c>
      <c r="F19" s="1213">
        <v>720</v>
      </c>
      <c r="G19" s="1213">
        <v>391</v>
      </c>
      <c r="H19" s="1213">
        <v>1097</v>
      </c>
      <c r="I19" s="1213">
        <v>3617</v>
      </c>
      <c r="J19" s="1213">
        <v>10514</v>
      </c>
      <c r="K19" s="1213">
        <v>1399</v>
      </c>
      <c r="L19" s="1213">
        <v>1760</v>
      </c>
      <c r="M19" s="1213">
        <v>3494</v>
      </c>
      <c r="N19" s="1213">
        <v>1595</v>
      </c>
      <c r="O19" s="1213">
        <v>695</v>
      </c>
      <c r="P19" s="1213">
        <v>1325</v>
      </c>
      <c r="Q19" s="1213">
        <v>122</v>
      </c>
      <c r="R19" s="1213">
        <v>291</v>
      </c>
    </row>
    <row r="20" spans="1:18" ht="23.25" customHeight="1">
      <c r="A20" s="501" t="s">
        <v>3718</v>
      </c>
      <c r="B20" s="1190" t="s">
        <v>76</v>
      </c>
      <c r="C20" s="1213">
        <v>10269</v>
      </c>
      <c r="D20" s="1213">
        <v>128</v>
      </c>
      <c r="E20" s="1213">
        <v>116</v>
      </c>
      <c r="F20" s="1213">
        <v>284</v>
      </c>
      <c r="G20" s="1213">
        <v>140</v>
      </c>
      <c r="H20" s="1213">
        <v>429</v>
      </c>
      <c r="I20" s="1213">
        <v>1122</v>
      </c>
      <c r="J20" s="1213">
        <v>3928</v>
      </c>
      <c r="K20" s="1213">
        <v>576</v>
      </c>
      <c r="L20" s="1213">
        <v>782</v>
      </c>
      <c r="M20" s="1213">
        <v>1212</v>
      </c>
      <c r="N20" s="1213">
        <v>667</v>
      </c>
      <c r="O20" s="1213">
        <v>264</v>
      </c>
      <c r="P20" s="1213">
        <v>503</v>
      </c>
      <c r="Q20" s="1213">
        <v>53</v>
      </c>
      <c r="R20" s="1213">
        <v>65</v>
      </c>
    </row>
    <row r="21" spans="1:18" ht="24.75" customHeight="1">
      <c r="A21" s="501" t="s">
        <v>3717</v>
      </c>
      <c r="B21" s="1190" t="s">
        <v>105</v>
      </c>
      <c r="C21" s="1213">
        <v>7349</v>
      </c>
      <c r="D21" s="1213">
        <v>98</v>
      </c>
      <c r="E21" s="1213">
        <v>121</v>
      </c>
      <c r="F21" s="1213">
        <v>222</v>
      </c>
      <c r="G21" s="1213">
        <v>99</v>
      </c>
      <c r="H21" s="1213">
        <v>299</v>
      </c>
      <c r="I21" s="1213">
        <v>833</v>
      </c>
      <c r="J21" s="1213">
        <v>2752</v>
      </c>
      <c r="K21" s="1213">
        <v>414</v>
      </c>
      <c r="L21" s="1213">
        <v>383</v>
      </c>
      <c r="M21" s="1213">
        <v>985</v>
      </c>
      <c r="N21" s="1213">
        <v>416</v>
      </c>
      <c r="O21" s="1213">
        <v>173</v>
      </c>
      <c r="P21" s="1213">
        <v>422</v>
      </c>
      <c r="Q21" s="1213">
        <v>44</v>
      </c>
      <c r="R21" s="1213">
        <v>88</v>
      </c>
    </row>
    <row r="22" spans="1:18" ht="23.25" customHeight="1">
      <c r="A22" s="501" t="s">
        <v>3716</v>
      </c>
      <c r="B22" s="1190" t="s">
        <v>107</v>
      </c>
      <c r="C22" s="1213">
        <v>251</v>
      </c>
      <c r="D22" s="1213">
        <v>2</v>
      </c>
      <c r="E22" s="1213">
        <v>3</v>
      </c>
      <c r="F22" s="1213">
        <v>3</v>
      </c>
      <c r="G22" s="1213">
        <v>2</v>
      </c>
      <c r="H22" s="1213">
        <v>15</v>
      </c>
      <c r="I22" s="1213">
        <v>38</v>
      </c>
      <c r="J22" s="1213">
        <v>60</v>
      </c>
      <c r="K22" s="1213">
        <v>18</v>
      </c>
      <c r="L22" s="1213">
        <v>14</v>
      </c>
      <c r="M22" s="1213">
        <v>31</v>
      </c>
      <c r="N22" s="1213">
        <v>27</v>
      </c>
      <c r="O22" s="1213">
        <v>14</v>
      </c>
      <c r="P22" s="1213">
        <v>21</v>
      </c>
      <c r="Q22" s="1213">
        <v>1</v>
      </c>
      <c r="R22" s="1213">
        <v>2</v>
      </c>
    </row>
    <row r="23" spans="1:18" ht="27" customHeight="1">
      <c r="A23" s="501" t="s">
        <v>3715</v>
      </c>
      <c r="B23" s="1190" t="s">
        <v>109</v>
      </c>
      <c r="C23" s="1213">
        <v>537</v>
      </c>
      <c r="D23" s="1213">
        <v>9</v>
      </c>
      <c r="E23" s="1213">
        <v>6</v>
      </c>
      <c r="F23" s="1213">
        <v>10</v>
      </c>
      <c r="G23" s="1213">
        <v>12</v>
      </c>
      <c r="H23" s="1213">
        <v>27</v>
      </c>
      <c r="I23" s="1213">
        <v>55</v>
      </c>
      <c r="J23" s="1213">
        <v>204</v>
      </c>
      <c r="K23" s="1213">
        <v>26</v>
      </c>
      <c r="L23" s="1213">
        <v>32</v>
      </c>
      <c r="M23" s="1213">
        <v>61</v>
      </c>
      <c r="N23" s="1213">
        <v>38</v>
      </c>
      <c r="O23" s="1213">
        <v>14</v>
      </c>
      <c r="P23" s="1213">
        <v>32</v>
      </c>
      <c r="Q23" s="1213">
        <v>4</v>
      </c>
      <c r="R23" s="1213">
        <v>7</v>
      </c>
    </row>
    <row r="24" spans="1:18" ht="20.25" customHeight="1">
      <c r="A24" s="501" t="s">
        <v>3714</v>
      </c>
      <c r="B24" s="1190" t="s">
        <v>111</v>
      </c>
      <c r="C24" s="1213">
        <v>2883</v>
      </c>
      <c r="D24" s="1213">
        <v>47</v>
      </c>
      <c r="E24" s="1213">
        <v>43</v>
      </c>
      <c r="F24" s="1213">
        <v>99</v>
      </c>
      <c r="G24" s="1213">
        <v>36</v>
      </c>
      <c r="H24" s="1213">
        <v>124</v>
      </c>
      <c r="I24" s="1213">
        <v>402</v>
      </c>
      <c r="J24" s="1213">
        <v>991</v>
      </c>
      <c r="K24" s="1213">
        <v>187</v>
      </c>
      <c r="L24" s="1213">
        <v>188</v>
      </c>
      <c r="M24" s="1213">
        <v>340</v>
      </c>
      <c r="N24" s="1213">
        <v>172</v>
      </c>
      <c r="O24" s="1213">
        <v>71</v>
      </c>
      <c r="P24" s="1213">
        <v>145</v>
      </c>
      <c r="Q24" s="1213">
        <v>14</v>
      </c>
      <c r="R24" s="1213">
        <v>24</v>
      </c>
    </row>
    <row r="25" spans="1:18" ht="21" customHeight="1">
      <c r="A25" s="501" t="s">
        <v>3713</v>
      </c>
      <c r="B25" s="1190" t="s">
        <v>79</v>
      </c>
      <c r="C25" s="1213">
        <v>52</v>
      </c>
      <c r="D25" s="1213">
        <v>1</v>
      </c>
      <c r="E25" s="1213">
        <v>1</v>
      </c>
      <c r="F25" s="1213">
        <v>3</v>
      </c>
      <c r="G25" s="1213">
        <v>0</v>
      </c>
      <c r="H25" s="1213">
        <v>3</v>
      </c>
      <c r="I25" s="1213">
        <v>6</v>
      </c>
      <c r="J25" s="1213">
        <v>15</v>
      </c>
      <c r="K25" s="1213">
        <v>4</v>
      </c>
      <c r="L25" s="1213">
        <v>3</v>
      </c>
      <c r="M25" s="1213">
        <v>5</v>
      </c>
      <c r="N25" s="1213">
        <v>3</v>
      </c>
      <c r="O25" s="1213">
        <v>1</v>
      </c>
      <c r="P25" s="1213">
        <v>6</v>
      </c>
      <c r="Q25" s="1213">
        <v>1</v>
      </c>
      <c r="R25" s="1213">
        <v>0</v>
      </c>
    </row>
    <row r="26" spans="1:18" ht="21.75" customHeight="1">
      <c r="A26" s="501" t="s">
        <v>177</v>
      </c>
      <c r="B26" s="1190" t="s">
        <v>78</v>
      </c>
      <c r="C26" s="1213">
        <v>766</v>
      </c>
      <c r="D26" s="1213">
        <v>13</v>
      </c>
      <c r="E26" s="1213">
        <v>12</v>
      </c>
      <c r="F26" s="1213">
        <v>30</v>
      </c>
      <c r="G26" s="1213">
        <v>16</v>
      </c>
      <c r="H26" s="1213">
        <v>32</v>
      </c>
      <c r="I26" s="1213">
        <v>71</v>
      </c>
      <c r="J26" s="1213">
        <v>324</v>
      </c>
      <c r="K26" s="1213">
        <v>25</v>
      </c>
      <c r="L26" s="1213">
        <v>42</v>
      </c>
      <c r="M26" s="1213">
        <v>104</v>
      </c>
      <c r="N26" s="1213">
        <v>43</v>
      </c>
      <c r="O26" s="1213">
        <v>11</v>
      </c>
      <c r="P26" s="1213">
        <v>37</v>
      </c>
      <c r="Q26" s="1213">
        <v>2</v>
      </c>
      <c r="R26" s="1213">
        <v>4</v>
      </c>
    </row>
    <row r="27" spans="1:18" ht="32.25" customHeight="1">
      <c r="A27" s="501" t="s">
        <v>178</v>
      </c>
      <c r="B27" s="1190" t="s">
        <v>85</v>
      </c>
      <c r="C27" s="1213">
        <v>941</v>
      </c>
      <c r="D27" s="1213">
        <v>19</v>
      </c>
      <c r="E27" s="1213">
        <v>20</v>
      </c>
      <c r="F27" s="1213">
        <v>32</v>
      </c>
      <c r="G27" s="1213">
        <v>26</v>
      </c>
      <c r="H27" s="1213">
        <v>58</v>
      </c>
      <c r="I27" s="1213">
        <v>76</v>
      </c>
      <c r="J27" s="1213">
        <v>360</v>
      </c>
      <c r="K27" s="1213">
        <v>61</v>
      </c>
      <c r="L27" s="1213">
        <v>61</v>
      </c>
      <c r="M27" s="1213">
        <v>101</v>
      </c>
      <c r="N27" s="1213">
        <v>45</v>
      </c>
      <c r="O27" s="1213">
        <v>27</v>
      </c>
      <c r="P27" s="1213">
        <v>42</v>
      </c>
      <c r="Q27" s="1213">
        <v>5</v>
      </c>
      <c r="R27" s="1213">
        <v>8</v>
      </c>
    </row>
    <row r="28" spans="1:18" ht="45" customHeight="1">
      <c r="A28" s="501" t="s">
        <v>179</v>
      </c>
      <c r="B28" s="1190" t="s">
        <v>2053</v>
      </c>
      <c r="C28" s="1213">
        <v>2195</v>
      </c>
      <c r="D28" s="1213">
        <v>34</v>
      </c>
      <c r="E28" s="1213">
        <v>45</v>
      </c>
      <c r="F28" s="1213">
        <v>64</v>
      </c>
      <c r="G28" s="1213">
        <v>38</v>
      </c>
      <c r="H28" s="1213">
        <v>138</v>
      </c>
      <c r="I28" s="1213">
        <v>231</v>
      </c>
      <c r="J28" s="1213">
        <v>553</v>
      </c>
      <c r="K28" s="1213">
        <v>144</v>
      </c>
      <c r="L28" s="1213">
        <v>148</v>
      </c>
      <c r="M28" s="1213">
        <v>222</v>
      </c>
      <c r="N28" s="1213">
        <v>301</v>
      </c>
      <c r="O28" s="1213">
        <v>107</v>
      </c>
      <c r="P28" s="1213">
        <v>143</v>
      </c>
      <c r="Q28" s="1213">
        <v>14</v>
      </c>
      <c r="R28" s="1213">
        <v>13</v>
      </c>
    </row>
    <row r="29" spans="1:18" ht="24.75" customHeight="1">
      <c r="A29" s="504" t="s">
        <v>180</v>
      </c>
      <c r="B29" s="1195" t="s">
        <v>3712</v>
      </c>
      <c r="C29" s="1326">
        <v>7617</v>
      </c>
      <c r="D29" s="1326">
        <v>108</v>
      </c>
      <c r="E29" s="1326">
        <v>147</v>
      </c>
      <c r="F29" s="1326">
        <v>260</v>
      </c>
      <c r="G29" s="1326">
        <v>137</v>
      </c>
      <c r="H29" s="1326">
        <v>262</v>
      </c>
      <c r="I29" s="1326">
        <v>679</v>
      </c>
      <c r="J29" s="1326">
        <v>2630</v>
      </c>
      <c r="K29" s="1326">
        <v>416</v>
      </c>
      <c r="L29" s="1326">
        <v>533</v>
      </c>
      <c r="M29" s="1326">
        <v>1001</v>
      </c>
      <c r="N29" s="1326">
        <v>546</v>
      </c>
      <c r="O29" s="1326">
        <v>217</v>
      </c>
      <c r="P29" s="1326">
        <v>532</v>
      </c>
      <c r="Q29" s="1326">
        <v>62</v>
      </c>
      <c r="R29" s="1326">
        <v>87</v>
      </c>
    </row>
    <row r="30" spans="1:18" ht="18" customHeight="1">
      <c r="A30" s="1875" t="s">
        <v>3984</v>
      </c>
      <c r="B30" s="1875"/>
      <c r="C30" s="1875"/>
      <c r="D30" s="1875"/>
      <c r="E30" s="1875"/>
      <c r="F30" s="1875"/>
      <c r="G30" s="1875"/>
      <c r="H30" s="1875"/>
      <c r="I30" s="1875"/>
      <c r="J30" s="1875"/>
      <c r="K30" s="1875"/>
      <c r="L30" s="1875"/>
      <c r="M30" s="1875"/>
    </row>
  </sheetData>
  <mergeCells count="6">
    <mergeCell ref="A30:M30"/>
    <mergeCell ref="A3:R3"/>
    <mergeCell ref="A5:A6"/>
    <mergeCell ref="B5:B6"/>
    <mergeCell ref="C5:C6"/>
    <mergeCell ref="D5:R5"/>
  </mergeCells>
  <hyperlinks>
    <hyperlink ref="A1" location="Indice!A176" display="Volver"/>
  </hyperlinks>
  <pageMargins left="0.7" right="0.7" top="0.75" bottom="0.75" header="0.3" footer="0.3"/>
  <pageSetup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6">
    <tabColor theme="0"/>
  </sheetPr>
  <dimension ref="A1:L64"/>
  <sheetViews>
    <sheetView showGridLines="0" showRowColHeaders="0" view="pageBreakPreview" zoomScaleNormal="100" zoomScaleSheetLayoutView="100" workbookViewId="0"/>
  </sheetViews>
  <sheetFormatPr baseColWidth="10" defaultColWidth="11.44140625" defaultRowHeight="10.199999999999999"/>
  <cols>
    <col min="1" max="1" width="11.44140625" style="143"/>
    <col min="2" max="2" width="13.5546875" style="143" customWidth="1"/>
    <col min="3" max="3" width="15.88671875" style="143" customWidth="1"/>
    <col min="4" max="4" width="14.6640625" style="143" customWidth="1"/>
    <col min="5" max="5" width="14.5546875" style="143" customWidth="1"/>
    <col min="6" max="6" width="14.109375" style="143" customWidth="1"/>
    <col min="7" max="7" width="14" style="143" customWidth="1"/>
    <col min="8" max="10" width="11.44140625" style="143"/>
    <col min="11" max="11" width="12.88671875" style="143" customWidth="1"/>
    <col min="12" max="12" width="13.6640625" style="143" customWidth="1"/>
    <col min="13" max="13" width="14.33203125" style="143" customWidth="1"/>
    <col min="14" max="15" width="11.44140625" style="143"/>
    <col min="16" max="16" width="17" style="143" customWidth="1"/>
    <col min="17" max="257" width="11.44140625" style="143"/>
    <col min="258" max="258" width="13.5546875" style="143" customWidth="1"/>
    <col min="259" max="259" width="15.88671875" style="143" customWidth="1"/>
    <col min="260" max="260" width="14.6640625" style="143" customWidth="1"/>
    <col min="261" max="261" width="14.5546875" style="143" customWidth="1"/>
    <col min="262" max="262" width="14.109375" style="143" customWidth="1"/>
    <col min="263" max="263" width="14" style="143" customWidth="1"/>
    <col min="264" max="266" width="11.44140625" style="143"/>
    <col min="267" max="267" width="12.88671875" style="143" customWidth="1"/>
    <col min="268" max="268" width="13.6640625" style="143" customWidth="1"/>
    <col min="269" max="269" width="14.33203125" style="143" customWidth="1"/>
    <col min="270" max="271" width="11.44140625" style="143"/>
    <col min="272" max="272" width="17" style="143" customWidth="1"/>
    <col min="273" max="513" width="11.44140625" style="143"/>
    <col min="514" max="514" width="13.5546875" style="143" customWidth="1"/>
    <col min="515" max="515" width="15.88671875" style="143" customWidth="1"/>
    <col min="516" max="516" width="14.6640625" style="143" customWidth="1"/>
    <col min="517" max="517" width="14.5546875" style="143" customWidth="1"/>
    <col min="518" max="518" width="14.109375" style="143" customWidth="1"/>
    <col min="519" max="519" width="14" style="143" customWidth="1"/>
    <col min="520" max="522" width="11.44140625" style="143"/>
    <col min="523" max="523" width="12.88671875" style="143" customWidth="1"/>
    <col min="524" max="524" width="13.6640625" style="143" customWidth="1"/>
    <col min="525" max="525" width="14.33203125" style="143" customWidth="1"/>
    <col min="526" max="527" width="11.44140625" style="143"/>
    <col min="528" max="528" width="17" style="143" customWidth="1"/>
    <col min="529" max="769" width="11.44140625" style="143"/>
    <col min="770" max="770" width="13.5546875" style="143" customWidth="1"/>
    <col min="771" max="771" width="15.88671875" style="143" customWidth="1"/>
    <col min="772" max="772" width="14.6640625" style="143" customWidth="1"/>
    <col min="773" max="773" width="14.5546875" style="143" customWidth="1"/>
    <col min="774" max="774" width="14.109375" style="143" customWidth="1"/>
    <col min="775" max="775" width="14" style="143" customWidth="1"/>
    <col min="776" max="778" width="11.44140625" style="143"/>
    <col min="779" max="779" width="12.88671875" style="143" customWidth="1"/>
    <col min="780" max="780" width="13.6640625" style="143" customWidth="1"/>
    <col min="781" max="781" width="14.33203125" style="143" customWidth="1"/>
    <col min="782" max="783" width="11.44140625" style="143"/>
    <col min="784" max="784" width="17" style="143" customWidth="1"/>
    <col min="785" max="1025" width="11.44140625" style="143"/>
    <col min="1026" max="1026" width="13.5546875" style="143" customWidth="1"/>
    <col min="1027" max="1027" width="15.88671875" style="143" customWidth="1"/>
    <col min="1028" max="1028" width="14.6640625" style="143" customWidth="1"/>
    <col min="1029" max="1029" width="14.5546875" style="143" customWidth="1"/>
    <col min="1030" max="1030" width="14.109375" style="143" customWidth="1"/>
    <col min="1031" max="1031" width="14" style="143" customWidth="1"/>
    <col min="1032" max="1034" width="11.44140625" style="143"/>
    <col min="1035" max="1035" width="12.88671875" style="143" customWidth="1"/>
    <col min="1036" max="1036" width="13.6640625" style="143" customWidth="1"/>
    <col min="1037" max="1037" width="14.33203125" style="143" customWidth="1"/>
    <col min="1038" max="1039" width="11.44140625" style="143"/>
    <col min="1040" max="1040" width="17" style="143" customWidth="1"/>
    <col min="1041" max="1281" width="11.44140625" style="143"/>
    <col min="1282" max="1282" width="13.5546875" style="143" customWidth="1"/>
    <col min="1283" max="1283" width="15.88671875" style="143" customWidth="1"/>
    <col min="1284" max="1284" width="14.6640625" style="143" customWidth="1"/>
    <col min="1285" max="1285" width="14.5546875" style="143" customWidth="1"/>
    <col min="1286" max="1286" width="14.109375" style="143" customWidth="1"/>
    <col min="1287" max="1287" width="14" style="143" customWidth="1"/>
    <col min="1288" max="1290" width="11.44140625" style="143"/>
    <col min="1291" max="1291" width="12.88671875" style="143" customWidth="1"/>
    <col min="1292" max="1292" width="13.6640625" style="143" customWidth="1"/>
    <col min="1293" max="1293" width="14.33203125" style="143" customWidth="1"/>
    <col min="1294" max="1295" width="11.44140625" style="143"/>
    <col min="1296" max="1296" width="17" style="143" customWidth="1"/>
    <col min="1297" max="1537" width="11.44140625" style="143"/>
    <col min="1538" max="1538" width="13.5546875" style="143" customWidth="1"/>
    <col min="1539" max="1539" width="15.88671875" style="143" customWidth="1"/>
    <col min="1540" max="1540" width="14.6640625" style="143" customWidth="1"/>
    <col min="1541" max="1541" width="14.5546875" style="143" customWidth="1"/>
    <col min="1542" max="1542" width="14.109375" style="143" customWidth="1"/>
    <col min="1543" max="1543" width="14" style="143" customWidth="1"/>
    <col min="1544" max="1546" width="11.44140625" style="143"/>
    <col min="1547" max="1547" width="12.88671875" style="143" customWidth="1"/>
    <col min="1548" max="1548" width="13.6640625" style="143" customWidth="1"/>
    <col min="1549" max="1549" width="14.33203125" style="143" customWidth="1"/>
    <col min="1550" max="1551" width="11.44140625" style="143"/>
    <col min="1552" max="1552" width="17" style="143" customWidth="1"/>
    <col min="1553" max="1793" width="11.44140625" style="143"/>
    <col min="1794" max="1794" width="13.5546875" style="143" customWidth="1"/>
    <col min="1795" max="1795" width="15.88671875" style="143" customWidth="1"/>
    <col min="1796" max="1796" width="14.6640625" style="143" customWidth="1"/>
    <col min="1797" max="1797" width="14.5546875" style="143" customWidth="1"/>
    <col min="1798" max="1798" width="14.109375" style="143" customWidth="1"/>
    <col min="1799" max="1799" width="14" style="143" customWidth="1"/>
    <col min="1800" max="1802" width="11.44140625" style="143"/>
    <col min="1803" max="1803" width="12.88671875" style="143" customWidth="1"/>
    <col min="1804" max="1804" width="13.6640625" style="143" customWidth="1"/>
    <col min="1805" max="1805" width="14.33203125" style="143" customWidth="1"/>
    <col min="1806" max="1807" width="11.44140625" style="143"/>
    <col min="1808" max="1808" width="17" style="143" customWidth="1"/>
    <col min="1809" max="2049" width="11.44140625" style="143"/>
    <col min="2050" max="2050" width="13.5546875" style="143" customWidth="1"/>
    <col min="2051" max="2051" width="15.88671875" style="143" customWidth="1"/>
    <col min="2052" max="2052" width="14.6640625" style="143" customWidth="1"/>
    <col min="2053" max="2053" width="14.5546875" style="143" customWidth="1"/>
    <col min="2054" max="2054" width="14.109375" style="143" customWidth="1"/>
    <col min="2055" max="2055" width="14" style="143" customWidth="1"/>
    <col min="2056" max="2058" width="11.44140625" style="143"/>
    <col min="2059" max="2059" width="12.88671875" style="143" customWidth="1"/>
    <col min="2060" max="2060" width="13.6640625" style="143" customWidth="1"/>
    <col min="2061" max="2061" width="14.33203125" style="143" customWidth="1"/>
    <col min="2062" max="2063" width="11.44140625" style="143"/>
    <col min="2064" max="2064" width="17" style="143" customWidth="1"/>
    <col min="2065" max="2305" width="11.44140625" style="143"/>
    <col min="2306" max="2306" width="13.5546875" style="143" customWidth="1"/>
    <col min="2307" max="2307" width="15.88671875" style="143" customWidth="1"/>
    <col min="2308" max="2308" width="14.6640625" style="143" customWidth="1"/>
    <col min="2309" max="2309" width="14.5546875" style="143" customWidth="1"/>
    <col min="2310" max="2310" width="14.109375" style="143" customWidth="1"/>
    <col min="2311" max="2311" width="14" style="143" customWidth="1"/>
    <col min="2312" max="2314" width="11.44140625" style="143"/>
    <col min="2315" max="2315" width="12.88671875" style="143" customWidth="1"/>
    <col min="2316" max="2316" width="13.6640625" style="143" customWidth="1"/>
    <col min="2317" max="2317" width="14.33203125" style="143" customWidth="1"/>
    <col min="2318" max="2319" width="11.44140625" style="143"/>
    <col min="2320" max="2320" width="17" style="143" customWidth="1"/>
    <col min="2321" max="2561" width="11.44140625" style="143"/>
    <col min="2562" max="2562" width="13.5546875" style="143" customWidth="1"/>
    <col min="2563" max="2563" width="15.88671875" style="143" customWidth="1"/>
    <col min="2564" max="2564" width="14.6640625" style="143" customWidth="1"/>
    <col min="2565" max="2565" width="14.5546875" style="143" customWidth="1"/>
    <col min="2566" max="2566" width="14.109375" style="143" customWidth="1"/>
    <col min="2567" max="2567" width="14" style="143" customWidth="1"/>
    <col min="2568" max="2570" width="11.44140625" style="143"/>
    <col min="2571" max="2571" width="12.88671875" style="143" customWidth="1"/>
    <col min="2572" max="2572" width="13.6640625" style="143" customWidth="1"/>
    <col min="2573" max="2573" width="14.33203125" style="143" customWidth="1"/>
    <col min="2574" max="2575" width="11.44140625" style="143"/>
    <col min="2576" max="2576" width="17" style="143" customWidth="1"/>
    <col min="2577" max="2817" width="11.44140625" style="143"/>
    <col min="2818" max="2818" width="13.5546875" style="143" customWidth="1"/>
    <col min="2819" max="2819" width="15.88671875" style="143" customWidth="1"/>
    <col min="2820" max="2820" width="14.6640625" style="143" customWidth="1"/>
    <col min="2821" max="2821" width="14.5546875" style="143" customWidth="1"/>
    <col min="2822" max="2822" width="14.109375" style="143" customWidth="1"/>
    <col min="2823" max="2823" width="14" style="143" customWidth="1"/>
    <col min="2824" max="2826" width="11.44140625" style="143"/>
    <col min="2827" max="2827" width="12.88671875" style="143" customWidth="1"/>
    <col min="2828" max="2828" width="13.6640625" style="143" customWidth="1"/>
    <col min="2829" max="2829" width="14.33203125" style="143" customWidth="1"/>
    <col min="2830" max="2831" width="11.44140625" style="143"/>
    <col min="2832" max="2832" width="17" style="143" customWidth="1"/>
    <col min="2833" max="3073" width="11.44140625" style="143"/>
    <col min="3074" max="3074" width="13.5546875" style="143" customWidth="1"/>
    <col min="3075" max="3075" width="15.88671875" style="143" customWidth="1"/>
    <col min="3076" max="3076" width="14.6640625" style="143" customWidth="1"/>
    <col min="3077" max="3077" width="14.5546875" style="143" customWidth="1"/>
    <col min="3078" max="3078" width="14.109375" style="143" customWidth="1"/>
    <col min="3079" max="3079" width="14" style="143" customWidth="1"/>
    <col min="3080" max="3082" width="11.44140625" style="143"/>
    <col min="3083" max="3083" width="12.88671875" style="143" customWidth="1"/>
    <col min="3084" max="3084" width="13.6640625" style="143" customWidth="1"/>
    <col min="3085" max="3085" width="14.33203125" style="143" customWidth="1"/>
    <col min="3086" max="3087" width="11.44140625" style="143"/>
    <col min="3088" max="3088" width="17" style="143" customWidth="1"/>
    <col min="3089" max="3329" width="11.44140625" style="143"/>
    <col min="3330" max="3330" width="13.5546875" style="143" customWidth="1"/>
    <col min="3331" max="3331" width="15.88671875" style="143" customWidth="1"/>
    <col min="3332" max="3332" width="14.6640625" style="143" customWidth="1"/>
    <col min="3333" max="3333" width="14.5546875" style="143" customWidth="1"/>
    <col min="3334" max="3334" width="14.109375" style="143" customWidth="1"/>
    <col min="3335" max="3335" width="14" style="143" customWidth="1"/>
    <col min="3336" max="3338" width="11.44140625" style="143"/>
    <col min="3339" max="3339" width="12.88671875" style="143" customWidth="1"/>
    <col min="3340" max="3340" width="13.6640625" style="143" customWidth="1"/>
    <col min="3341" max="3341" width="14.33203125" style="143" customWidth="1"/>
    <col min="3342" max="3343" width="11.44140625" style="143"/>
    <col min="3344" max="3344" width="17" style="143" customWidth="1"/>
    <col min="3345" max="3585" width="11.44140625" style="143"/>
    <col min="3586" max="3586" width="13.5546875" style="143" customWidth="1"/>
    <col min="3587" max="3587" width="15.88671875" style="143" customWidth="1"/>
    <col min="3588" max="3588" width="14.6640625" style="143" customWidth="1"/>
    <col min="3589" max="3589" width="14.5546875" style="143" customWidth="1"/>
    <col min="3590" max="3590" width="14.109375" style="143" customWidth="1"/>
    <col min="3591" max="3591" width="14" style="143" customWidth="1"/>
    <col min="3592" max="3594" width="11.44140625" style="143"/>
    <col min="3595" max="3595" width="12.88671875" style="143" customWidth="1"/>
    <col min="3596" max="3596" width="13.6640625" style="143" customWidth="1"/>
    <col min="3597" max="3597" width="14.33203125" style="143" customWidth="1"/>
    <col min="3598" max="3599" width="11.44140625" style="143"/>
    <col min="3600" max="3600" width="17" style="143" customWidth="1"/>
    <col min="3601" max="3841" width="11.44140625" style="143"/>
    <col min="3842" max="3842" width="13.5546875" style="143" customWidth="1"/>
    <col min="3843" max="3843" width="15.88671875" style="143" customWidth="1"/>
    <col min="3844" max="3844" width="14.6640625" style="143" customWidth="1"/>
    <col min="3845" max="3845" width="14.5546875" style="143" customWidth="1"/>
    <col min="3846" max="3846" width="14.109375" style="143" customWidth="1"/>
    <col min="3847" max="3847" width="14" style="143" customWidth="1"/>
    <col min="3848" max="3850" width="11.44140625" style="143"/>
    <col min="3851" max="3851" width="12.88671875" style="143" customWidth="1"/>
    <col min="3852" max="3852" width="13.6640625" style="143" customWidth="1"/>
    <col min="3853" max="3853" width="14.33203125" style="143" customWidth="1"/>
    <col min="3854" max="3855" width="11.44140625" style="143"/>
    <col min="3856" max="3856" width="17" style="143" customWidth="1"/>
    <col min="3857" max="4097" width="11.44140625" style="143"/>
    <col min="4098" max="4098" width="13.5546875" style="143" customWidth="1"/>
    <col min="4099" max="4099" width="15.88671875" style="143" customWidth="1"/>
    <col min="4100" max="4100" width="14.6640625" style="143" customWidth="1"/>
    <col min="4101" max="4101" width="14.5546875" style="143" customWidth="1"/>
    <col min="4102" max="4102" width="14.109375" style="143" customWidth="1"/>
    <col min="4103" max="4103" width="14" style="143" customWidth="1"/>
    <col min="4104" max="4106" width="11.44140625" style="143"/>
    <col min="4107" max="4107" width="12.88671875" style="143" customWidth="1"/>
    <col min="4108" max="4108" width="13.6640625" style="143" customWidth="1"/>
    <col min="4109" max="4109" width="14.33203125" style="143" customWidth="1"/>
    <col min="4110" max="4111" width="11.44140625" style="143"/>
    <col min="4112" max="4112" width="17" style="143" customWidth="1"/>
    <col min="4113" max="4353" width="11.44140625" style="143"/>
    <col min="4354" max="4354" width="13.5546875" style="143" customWidth="1"/>
    <col min="4355" max="4355" width="15.88671875" style="143" customWidth="1"/>
    <col min="4356" max="4356" width="14.6640625" style="143" customWidth="1"/>
    <col min="4357" max="4357" width="14.5546875" style="143" customWidth="1"/>
    <col min="4358" max="4358" width="14.109375" style="143" customWidth="1"/>
    <col min="4359" max="4359" width="14" style="143" customWidth="1"/>
    <col min="4360" max="4362" width="11.44140625" style="143"/>
    <col min="4363" max="4363" width="12.88671875" style="143" customWidth="1"/>
    <col min="4364" max="4364" width="13.6640625" style="143" customWidth="1"/>
    <col min="4365" max="4365" width="14.33203125" style="143" customWidth="1"/>
    <col min="4366" max="4367" width="11.44140625" style="143"/>
    <col min="4368" max="4368" width="17" style="143" customWidth="1"/>
    <col min="4369" max="4609" width="11.44140625" style="143"/>
    <col min="4610" max="4610" width="13.5546875" style="143" customWidth="1"/>
    <col min="4611" max="4611" width="15.88671875" style="143" customWidth="1"/>
    <col min="4612" max="4612" width="14.6640625" style="143" customWidth="1"/>
    <col min="4613" max="4613" width="14.5546875" style="143" customWidth="1"/>
    <col min="4614" max="4614" width="14.109375" style="143" customWidth="1"/>
    <col min="4615" max="4615" width="14" style="143" customWidth="1"/>
    <col min="4616" max="4618" width="11.44140625" style="143"/>
    <col min="4619" max="4619" width="12.88671875" style="143" customWidth="1"/>
    <col min="4620" max="4620" width="13.6640625" style="143" customWidth="1"/>
    <col min="4621" max="4621" width="14.33203125" style="143" customWidth="1"/>
    <col min="4622" max="4623" width="11.44140625" style="143"/>
    <col min="4624" max="4624" width="17" style="143" customWidth="1"/>
    <col min="4625" max="4865" width="11.44140625" style="143"/>
    <col min="4866" max="4866" width="13.5546875" style="143" customWidth="1"/>
    <col min="4867" max="4867" width="15.88671875" style="143" customWidth="1"/>
    <col min="4868" max="4868" width="14.6640625" style="143" customWidth="1"/>
    <col min="4869" max="4869" width="14.5546875" style="143" customWidth="1"/>
    <col min="4870" max="4870" width="14.109375" style="143" customWidth="1"/>
    <col min="4871" max="4871" width="14" style="143" customWidth="1"/>
    <col min="4872" max="4874" width="11.44140625" style="143"/>
    <col min="4875" max="4875" width="12.88671875" style="143" customWidth="1"/>
    <col min="4876" max="4876" width="13.6640625" style="143" customWidth="1"/>
    <col min="4877" max="4877" width="14.33203125" style="143" customWidth="1"/>
    <col min="4878" max="4879" width="11.44140625" style="143"/>
    <col min="4880" max="4880" width="17" style="143" customWidth="1"/>
    <col min="4881" max="5121" width="11.44140625" style="143"/>
    <col min="5122" max="5122" width="13.5546875" style="143" customWidth="1"/>
    <col min="5123" max="5123" width="15.88671875" style="143" customWidth="1"/>
    <col min="5124" max="5124" width="14.6640625" style="143" customWidth="1"/>
    <col min="5125" max="5125" width="14.5546875" style="143" customWidth="1"/>
    <col min="5126" max="5126" width="14.109375" style="143" customWidth="1"/>
    <col min="5127" max="5127" width="14" style="143" customWidth="1"/>
    <col min="5128" max="5130" width="11.44140625" style="143"/>
    <col min="5131" max="5131" width="12.88671875" style="143" customWidth="1"/>
    <col min="5132" max="5132" width="13.6640625" style="143" customWidth="1"/>
    <col min="5133" max="5133" width="14.33203125" style="143" customWidth="1"/>
    <col min="5134" max="5135" width="11.44140625" style="143"/>
    <col min="5136" max="5136" width="17" style="143" customWidth="1"/>
    <col min="5137" max="5377" width="11.44140625" style="143"/>
    <col min="5378" max="5378" width="13.5546875" style="143" customWidth="1"/>
    <col min="5379" max="5379" width="15.88671875" style="143" customWidth="1"/>
    <col min="5380" max="5380" width="14.6640625" style="143" customWidth="1"/>
    <col min="5381" max="5381" width="14.5546875" style="143" customWidth="1"/>
    <col min="5382" max="5382" width="14.109375" style="143" customWidth="1"/>
    <col min="5383" max="5383" width="14" style="143" customWidth="1"/>
    <col min="5384" max="5386" width="11.44140625" style="143"/>
    <col min="5387" max="5387" width="12.88671875" style="143" customWidth="1"/>
    <col min="5388" max="5388" width="13.6640625" style="143" customWidth="1"/>
    <col min="5389" max="5389" width="14.33203125" style="143" customWidth="1"/>
    <col min="5390" max="5391" width="11.44140625" style="143"/>
    <col min="5392" max="5392" width="17" style="143" customWidth="1"/>
    <col min="5393" max="5633" width="11.44140625" style="143"/>
    <col min="5634" max="5634" width="13.5546875" style="143" customWidth="1"/>
    <col min="5635" max="5635" width="15.88671875" style="143" customWidth="1"/>
    <col min="5636" max="5636" width="14.6640625" style="143" customWidth="1"/>
    <col min="5637" max="5637" width="14.5546875" style="143" customWidth="1"/>
    <col min="5638" max="5638" width="14.109375" style="143" customWidth="1"/>
    <col min="5639" max="5639" width="14" style="143" customWidth="1"/>
    <col min="5640" max="5642" width="11.44140625" style="143"/>
    <col min="5643" max="5643" width="12.88671875" style="143" customWidth="1"/>
    <col min="5644" max="5644" width="13.6640625" style="143" customWidth="1"/>
    <col min="5645" max="5645" width="14.33203125" style="143" customWidth="1"/>
    <col min="5646" max="5647" width="11.44140625" style="143"/>
    <col min="5648" max="5648" width="17" style="143" customWidth="1"/>
    <col min="5649" max="5889" width="11.44140625" style="143"/>
    <col min="5890" max="5890" width="13.5546875" style="143" customWidth="1"/>
    <col min="5891" max="5891" width="15.88671875" style="143" customWidth="1"/>
    <col min="5892" max="5892" width="14.6640625" style="143" customWidth="1"/>
    <col min="5893" max="5893" width="14.5546875" style="143" customWidth="1"/>
    <col min="5894" max="5894" width="14.109375" style="143" customWidth="1"/>
    <col min="5895" max="5895" width="14" style="143" customWidth="1"/>
    <col min="5896" max="5898" width="11.44140625" style="143"/>
    <col min="5899" max="5899" width="12.88671875" style="143" customWidth="1"/>
    <col min="5900" max="5900" width="13.6640625" style="143" customWidth="1"/>
    <col min="5901" max="5901" width="14.33203125" style="143" customWidth="1"/>
    <col min="5902" max="5903" width="11.44140625" style="143"/>
    <col min="5904" max="5904" width="17" style="143" customWidth="1"/>
    <col min="5905" max="6145" width="11.44140625" style="143"/>
    <col min="6146" max="6146" width="13.5546875" style="143" customWidth="1"/>
    <col min="6147" max="6147" width="15.88671875" style="143" customWidth="1"/>
    <col min="6148" max="6148" width="14.6640625" style="143" customWidth="1"/>
    <col min="6149" max="6149" width="14.5546875" style="143" customWidth="1"/>
    <col min="6150" max="6150" width="14.109375" style="143" customWidth="1"/>
    <col min="6151" max="6151" width="14" style="143" customWidth="1"/>
    <col min="6152" max="6154" width="11.44140625" style="143"/>
    <col min="6155" max="6155" width="12.88671875" style="143" customWidth="1"/>
    <col min="6156" max="6156" width="13.6640625" style="143" customWidth="1"/>
    <col min="6157" max="6157" width="14.33203125" style="143" customWidth="1"/>
    <col min="6158" max="6159" width="11.44140625" style="143"/>
    <col min="6160" max="6160" width="17" style="143" customWidth="1"/>
    <col min="6161" max="6401" width="11.44140625" style="143"/>
    <col min="6402" max="6402" width="13.5546875" style="143" customWidth="1"/>
    <col min="6403" max="6403" width="15.88671875" style="143" customWidth="1"/>
    <col min="6404" max="6404" width="14.6640625" style="143" customWidth="1"/>
    <col min="6405" max="6405" width="14.5546875" style="143" customWidth="1"/>
    <col min="6406" max="6406" width="14.109375" style="143" customWidth="1"/>
    <col min="6407" max="6407" width="14" style="143" customWidth="1"/>
    <col min="6408" max="6410" width="11.44140625" style="143"/>
    <col min="6411" max="6411" width="12.88671875" style="143" customWidth="1"/>
    <col min="6412" max="6412" width="13.6640625" style="143" customWidth="1"/>
    <col min="6413" max="6413" width="14.33203125" style="143" customWidth="1"/>
    <col min="6414" max="6415" width="11.44140625" style="143"/>
    <col min="6416" max="6416" width="17" style="143" customWidth="1"/>
    <col min="6417" max="6657" width="11.44140625" style="143"/>
    <col min="6658" max="6658" width="13.5546875" style="143" customWidth="1"/>
    <col min="6659" max="6659" width="15.88671875" style="143" customWidth="1"/>
    <col min="6660" max="6660" width="14.6640625" style="143" customWidth="1"/>
    <col min="6661" max="6661" width="14.5546875" style="143" customWidth="1"/>
    <col min="6662" max="6662" width="14.109375" style="143" customWidth="1"/>
    <col min="6663" max="6663" width="14" style="143" customWidth="1"/>
    <col min="6664" max="6666" width="11.44140625" style="143"/>
    <col min="6667" max="6667" width="12.88671875" style="143" customWidth="1"/>
    <col min="6668" max="6668" width="13.6640625" style="143" customWidth="1"/>
    <col min="6669" max="6669" width="14.33203125" style="143" customWidth="1"/>
    <col min="6670" max="6671" width="11.44140625" style="143"/>
    <col min="6672" max="6672" width="17" style="143" customWidth="1"/>
    <col min="6673" max="6913" width="11.44140625" style="143"/>
    <col min="6914" max="6914" width="13.5546875" style="143" customWidth="1"/>
    <col min="6915" max="6915" width="15.88671875" style="143" customWidth="1"/>
    <col min="6916" max="6916" width="14.6640625" style="143" customWidth="1"/>
    <col min="6917" max="6917" width="14.5546875" style="143" customWidth="1"/>
    <col min="6918" max="6918" width="14.109375" style="143" customWidth="1"/>
    <col min="6919" max="6919" width="14" style="143" customWidth="1"/>
    <col min="6920" max="6922" width="11.44140625" style="143"/>
    <col min="6923" max="6923" width="12.88671875" style="143" customWidth="1"/>
    <col min="6924" max="6924" width="13.6640625" style="143" customWidth="1"/>
    <col min="6925" max="6925" width="14.33203125" style="143" customWidth="1"/>
    <col min="6926" max="6927" width="11.44140625" style="143"/>
    <col min="6928" max="6928" width="17" style="143" customWidth="1"/>
    <col min="6929" max="7169" width="11.44140625" style="143"/>
    <col min="7170" max="7170" width="13.5546875" style="143" customWidth="1"/>
    <col min="7171" max="7171" width="15.88671875" style="143" customWidth="1"/>
    <col min="7172" max="7172" width="14.6640625" style="143" customWidth="1"/>
    <col min="7173" max="7173" width="14.5546875" style="143" customWidth="1"/>
    <col min="7174" max="7174" width="14.109375" style="143" customWidth="1"/>
    <col min="7175" max="7175" width="14" style="143" customWidth="1"/>
    <col min="7176" max="7178" width="11.44140625" style="143"/>
    <col min="7179" max="7179" width="12.88671875" style="143" customWidth="1"/>
    <col min="7180" max="7180" width="13.6640625" style="143" customWidth="1"/>
    <col min="7181" max="7181" width="14.33203125" style="143" customWidth="1"/>
    <col min="7182" max="7183" width="11.44140625" style="143"/>
    <col min="7184" max="7184" width="17" style="143" customWidth="1"/>
    <col min="7185" max="7425" width="11.44140625" style="143"/>
    <col min="7426" max="7426" width="13.5546875" style="143" customWidth="1"/>
    <col min="7427" max="7427" width="15.88671875" style="143" customWidth="1"/>
    <col min="7428" max="7428" width="14.6640625" style="143" customWidth="1"/>
    <col min="7429" max="7429" width="14.5546875" style="143" customWidth="1"/>
    <col min="7430" max="7430" width="14.109375" style="143" customWidth="1"/>
    <col min="7431" max="7431" width="14" style="143" customWidth="1"/>
    <col min="7432" max="7434" width="11.44140625" style="143"/>
    <col min="7435" max="7435" width="12.88671875" style="143" customWidth="1"/>
    <col min="7436" max="7436" width="13.6640625" style="143" customWidth="1"/>
    <col min="7437" max="7437" width="14.33203125" style="143" customWidth="1"/>
    <col min="7438" max="7439" width="11.44140625" style="143"/>
    <col min="7440" max="7440" width="17" style="143" customWidth="1"/>
    <col min="7441" max="7681" width="11.44140625" style="143"/>
    <col min="7682" max="7682" width="13.5546875" style="143" customWidth="1"/>
    <col min="7683" max="7683" width="15.88671875" style="143" customWidth="1"/>
    <col min="7684" max="7684" width="14.6640625" style="143" customWidth="1"/>
    <col min="7685" max="7685" width="14.5546875" style="143" customWidth="1"/>
    <col min="7686" max="7686" width="14.109375" style="143" customWidth="1"/>
    <col min="7687" max="7687" width="14" style="143" customWidth="1"/>
    <col min="7688" max="7690" width="11.44140625" style="143"/>
    <col min="7691" max="7691" width="12.88671875" style="143" customWidth="1"/>
    <col min="7692" max="7692" width="13.6640625" style="143" customWidth="1"/>
    <col min="7693" max="7693" width="14.33203125" style="143" customWidth="1"/>
    <col min="7694" max="7695" width="11.44140625" style="143"/>
    <col min="7696" max="7696" width="17" style="143" customWidth="1"/>
    <col min="7697" max="7937" width="11.44140625" style="143"/>
    <col min="7938" max="7938" width="13.5546875" style="143" customWidth="1"/>
    <col min="7939" max="7939" width="15.88671875" style="143" customWidth="1"/>
    <col min="7940" max="7940" width="14.6640625" style="143" customWidth="1"/>
    <col min="7941" max="7941" width="14.5546875" style="143" customWidth="1"/>
    <col min="7942" max="7942" width="14.109375" style="143" customWidth="1"/>
    <col min="7943" max="7943" width="14" style="143" customWidth="1"/>
    <col min="7944" max="7946" width="11.44140625" style="143"/>
    <col min="7947" max="7947" width="12.88671875" style="143" customWidth="1"/>
    <col min="7948" max="7948" width="13.6640625" style="143" customWidth="1"/>
    <col min="7949" max="7949" width="14.33203125" style="143" customWidth="1"/>
    <col min="7950" max="7951" width="11.44140625" style="143"/>
    <col min="7952" max="7952" width="17" style="143" customWidth="1"/>
    <col min="7953" max="8193" width="11.44140625" style="143"/>
    <col min="8194" max="8194" width="13.5546875" style="143" customWidth="1"/>
    <col min="8195" max="8195" width="15.88671875" style="143" customWidth="1"/>
    <col min="8196" max="8196" width="14.6640625" style="143" customWidth="1"/>
    <col min="8197" max="8197" width="14.5546875" style="143" customWidth="1"/>
    <col min="8198" max="8198" width="14.109375" style="143" customWidth="1"/>
    <col min="8199" max="8199" width="14" style="143" customWidth="1"/>
    <col min="8200" max="8202" width="11.44140625" style="143"/>
    <col min="8203" max="8203" width="12.88671875" style="143" customWidth="1"/>
    <col min="8204" max="8204" width="13.6640625" style="143" customWidth="1"/>
    <col min="8205" max="8205" width="14.33203125" style="143" customWidth="1"/>
    <col min="8206" max="8207" width="11.44140625" style="143"/>
    <col min="8208" max="8208" width="17" style="143" customWidth="1"/>
    <col min="8209" max="8449" width="11.44140625" style="143"/>
    <col min="8450" max="8450" width="13.5546875" style="143" customWidth="1"/>
    <col min="8451" max="8451" width="15.88671875" style="143" customWidth="1"/>
    <col min="8452" max="8452" width="14.6640625" style="143" customWidth="1"/>
    <col min="8453" max="8453" width="14.5546875" style="143" customWidth="1"/>
    <col min="8454" max="8454" width="14.109375" style="143" customWidth="1"/>
    <col min="8455" max="8455" width="14" style="143" customWidth="1"/>
    <col min="8456" max="8458" width="11.44140625" style="143"/>
    <col min="8459" max="8459" width="12.88671875" style="143" customWidth="1"/>
    <col min="8460" max="8460" width="13.6640625" style="143" customWidth="1"/>
    <col min="8461" max="8461" width="14.33203125" style="143" customWidth="1"/>
    <col min="8462" max="8463" width="11.44140625" style="143"/>
    <col min="8464" max="8464" width="17" style="143" customWidth="1"/>
    <col min="8465" max="8705" width="11.44140625" style="143"/>
    <col min="8706" max="8706" width="13.5546875" style="143" customWidth="1"/>
    <col min="8707" max="8707" width="15.88671875" style="143" customWidth="1"/>
    <col min="8708" max="8708" width="14.6640625" style="143" customWidth="1"/>
    <col min="8709" max="8709" width="14.5546875" style="143" customWidth="1"/>
    <col min="8710" max="8710" width="14.109375" style="143" customWidth="1"/>
    <col min="8711" max="8711" width="14" style="143" customWidth="1"/>
    <col min="8712" max="8714" width="11.44140625" style="143"/>
    <col min="8715" max="8715" width="12.88671875" style="143" customWidth="1"/>
    <col min="8716" max="8716" width="13.6640625" style="143" customWidth="1"/>
    <col min="8717" max="8717" width="14.33203125" style="143" customWidth="1"/>
    <col min="8718" max="8719" width="11.44140625" style="143"/>
    <col min="8720" max="8720" width="17" style="143" customWidth="1"/>
    <col min="8721" max="8961" width="11.44140625" style="143"/>
    <col min="8962" max="8962" width="13.5546875" style="143" customWidth="1"/>
    <col min="8963" max="8963" width="15.88671875" style="143" customWidth="1"/>
    <col min="8964" max="8964" width="14.6640625" style="143" customWidth="1"/>
    <col min="8965" max="8965" width="14.5546875" style="143" customWidth="1"/>
    <col min="8966" max="8966" width="14.109375" style="143" customWidth="1"/>
    <col min="8967" max="8967" width="14" style="143" customWidth="1"/>
    <col min="8968" max="8970" width="11.44140625" style="143"/>
    <col min="8971" max="8971" width="12.88671875" style="143" customWidth="1"/>
    <col min="8972" max="8972" width="13.6640625" style="143" customWidth="1"/>
    <col min="8973" max="8973" width="14.33203125" style="143" customWidth="1"/>
    <col min="8974" max="8975" width="11.44140625" style="143"/>
    <col min="8976" max="8976" width="17" style="143" customWidth="1"/>
    <col min="8977" max="9217" width="11.44140625" style="143"/>
    <col min="9218" max="9218" width="13.5546875" style="143" customWidth="1"/>
    <col min="9219" max="9219" width="15.88671875" style="143" customWidth="1"/>
    <col min="9220" max="9220" width="14.6640625" style="143" customWidth="1"/>
    <col min="9221" max="9221" width="14.5546875" style="143" customWidth="1"/>
    <col min="9222" max="9222" width="14.109375" style="143" customWidth="1"/>
    <col min="9223" max="9223" width="14" style="143" customWidth="1"/>
    <col min="9224" max="9226" width="11.44140625" style="143"/>
    <col min="9227" max="9227" width="12.88671875" style="143" customWidth="1"/>
    <col min="9228" max="9228" width="13.6640625" style="143" customWidth="1"/>
    <col min="9229" max="9229" width="14.33203125" style="143" customWidth="1"/>
    <col min="9230" max="9231" width="11.44140625" style="143"/>
    <col min="9232" max="9232" width="17" style="143" customWidth="1"/>
    <col min="9233" max="9473" width="11.44140625" style="143"/>
    <col min="9474" max="9474" width="13.5546875" style="143" customWidth="1"/>
    <col min="9475" max="9475" width="15.88671875" style="143" customWidth="1"/>
    <col min="9476" max="9476" width="14.6640625" style="143" customWidth="1"/>
    <col min="9477" max="9477" width="14.5546875" style="143" customWidth="1"/>
    <col min="9478" max="9478" width="14.109375" style="143" customWidth="1"/>
    <col min="9479" max="9479" width="14" style="143" customWidth="1"/>
    <col min="9480" max="9482" width="11.44140625" style="143"/>
    <col min="9483" max="9483" width="12.88671875" style="143" customWidth="1"/>
    <col min="9484" max="9484" width="13.6640625" style="143" customWidth="1"/>
    <col min="9485" max="9485" width="14.33203125" style="143" customWidth="1"/>
    <col min="9486" max="9487" width="11.44140625" style="143"/>
    <col min="9488" max="9488" width="17" style="143" customWidth="1"/>
    <col min="9489" max="9729" width="11.44140625" style="143"/>
    <col min="9730" max="9730" width="13.5546875" style="143" customWidth="1"/>
    <col min="9731" max="9731" width="15.88671875" style="143" customWidth="1"/>
    <col min="9732" max="9732" width="14.6640625" style="143" customWidth="1"/>
    <col min="9733" max="9733" width="14.5546875" style="143" customWidth="1"/>
    <col min="9734" max="9734" width="14.109375" style="143" customWidth="1"/>
    <col min="9735" max="9735" width="14" style="143" customWidth="1"/>
    <col min="9736" max="9738" width="11.44140625" style="143"/>
    <col min="9739" max="9739" width="12.88671875" style="143" customWidth="1"/>
    <col min="9740" max="9740" width="13.6640625" style="143" customWidth="1"/>
    <col min="9741" max="9741" width="14.33203125" style="143" customWidth="1"/>
    <col min="9742" max="9743" width="11.44140625" style="143"/>
    <col min="9744" max="9744" width="17" style="143" customWidth="1"/>
    <col min="9745" max="9985" width="11.44140625" style="143"/>
    <col min="9986" max="9986" width="13.5546875" style="143" customWidth="1"/>
    <col min="9987" max="9987" width="15.88671875" style="143" customWidth="1"/>
    <col min="9988" max="9988" width="14.6640625" style="143" customWidth="1"/>
    <col min="9989" max="9989" width="14.5546875" style="143" customWidth="1"/>
    <col min="9990" max="9990" width="14.109375" style="143" customWidth="1"/>
    <col min="9991" max="9991" width="14" style="143" customWidth="1"/>
    <col min="9992" max="9994" width="11.44140625" style="143"/>
    <col min="9995" max="9995" width="12.88671875" style="143" customWidth="1"/>
    <col min="9996" max="9996" width="13.6640625" style="143" customWidth="1"/>
    <col min="9997" max="9997" width="14.33203125" style="143" customWidth="1"/>
    <col min="9998" max="9999" width="11.44140625" style="143"/>
    <col min="10000" max="10000" width="17" style="143" customWidth="1"/>
    <col min="10001" max="10241" width="11.44140625" style="143"/>
    <col min="10242" max="10242" width="13.5546875" style="143" customWidth="1"/>
    <col min="10243" max="10243" width="15.88671875" style="143" customWidth="1"/>
    <col min="10244" max="10244" width="14.6640625" style="143" customWidth="1"/>
    <col min="10245" max="10245" width="14.5546875" style="143" customWidth="1"/>
    <col min="10246" max="10246" width="14.109375" style="143" customWidth="1"/>
    <col min="10247" max="10247" width="14" style="143" customWidth="1"/>
    <col min="10248" max="10250" width="11.44140625" style="143"/>
    <col min="10251" max="10251" width="12.88671875" style="143" customWidth="1"/>
    <col min="10252" max="10252" width="13.6640625" style="143" customWidth="1"/>
    <col min="10253" max="10253" width="14.33203125" style="143" customWidth="1"/>
    <col min="10254" max="10255" width="11.44140625" style="143"/>
    <col min="10256" max="10256" width="17" style="143" customWidth="1"/>
    <col min="10257" max="10497" width="11.44140625" style="143"/>
    <col min="10498" max="10498" width="13.5546875" style="143" customWidth="1"/>
    <col min="10499" max="10499" width="15.88671875" style="143" customWidth="1"/>
    <col min="10500" max="10500" width="14.6640625" style="143" customWidth="1"/>
    <col min="10501" max="10501" width="14.5546875" style="143" customWidth="1"/>
    <col min="10502" max="10502" width="14.109375" style="143" customWidth="1"/>
    <col min="10503" max="10503" width="14" style="143" customWidth="1"/>
    <col min="10504" max="10506" width="11.44140625" style="143"/>
    <col min="10507" max="10507" width="12.88671875" style="143" customWidth="1"/>
    <col min="10508" max="10508" width="13.6640625" style="143" customWidth="1"/>
    <col min="10509" max="10509" width="14.33203125" style="143" customWidth="1"/>
    <col min="10510" max="10511" width="11.44140625" style="143"/>
    <col min="10512" max="10512" width="17" style="143" customWidth="1"/>
    <col min="10513" max="10753" width="11.44140625" style="143"/>
    <col min="10754" max="10754" width="13.5546875" style="143" customWidth="1"/>
    <col min="10755" max="10755" width="15.88671875" style="143" customWidth="1"/>
    <col min="10756" max="10756" width="14.6640625" style="143" customWidth="1"/>
    <col min="10757" max="10757" width="14.5546875" style="143" customWidth="1"/>
    <col min="10758" max="10758" width="14.109375" style="143" customWidth="1"/>
    <col min="10759" max="10759" width="14" style="143" customWidth="1"/>
    <col min="10760" max="10762" width="11.44140625" style="143"/>
    <col min="10763" max="10763" width="12.88671875" style="143" customWidth="1"/>
    <col min="10764" max="10764" width="13.6640625" style="143" customWidth="1"/>
    <col min="10765" max="10765" width="14.33203125" style="143" customWidth="1"/>
    <col min="10766" max="10767" width="11.44140625" style="143"/>
    <col min="10768" max="10768" width="17" style="143" customWidth="1"/>
    <col min="10769" max="11009" width="11.44140625" style="143"/>
    <col min="11010" max="11010" width="13.5546875" style="143" customWidth="1"/>
    <col min="11011" max="11011" width="15.88671875" style="143" customWidth="1"/>
    <col min="11012" max="11012" width="14.6640625" style="143" customWidth="1"/>
    <col min="11013" max="11013" width="14.5546875" style="143" customWidth="1"/>
    <col min="11014" max="11014" width="14.109375" style="143" customWidth="1"/>
    <col min="11015" max="11015" width="14" style="143" customWidth="1"/>
    <col min="11016" max="11018" width="11.44140625" style="143"/>
    <col min="11019" max="11019" width="12.88671875" style="143" customWidth="1"/>
    <col min="11020" max="11020" width="13.6640625" style="143" customWidth="1"/>
    <col min="11021" max="11021" width="14.33203125" style="143" customWidth="1"/>
    <col min="11022" max="11023" width="11.44140625" style="143"/>
    <col min="11024" max="11024" width="17" style="143" customWidth="1"/>
    <col min="11025" max="11265" width="11.44140625" style="143"/>
    <col min="11266" max="11266" width="13.5546875" style="143" customWidth="1"/>
    <col min="11267" max="11267" width="15.88671875" style="143" customWidth="1"/>
    <col min="11268" max="11268" width="14.6640625" style="143" customWidth="1"/>
    <col min="11269" max="11269" width="14.5546875" style="143" customWidth="1"/>
    <col min="11270" max="11270" width="14.109375" style="143" customWidth="1"/>
    <col min="11271" max="11271" width="14" style="143" customWidth="1"/>
    <col min="11272" max="11274" width="11.44140625" style="143"/>
    <col min="11275" max="11275" width="12.88671875" style="143" customWidth="1"/>
    <col min="11276" max="11276" width="13.6640625" style="143" customWidth="1"/>
    <col min="11277" max="11277" width="14.33203125" style="143" customWidth="1"/>
    <col min="11278" max="11279" width="11.44140625" style="143"/>
    <col min="11280" max="11280" width="17" style="143" customWidth="1"/>
    <col min="11281" max="11521" width="11.44140625" style="143"/>
    <col min="11522" max="11522" width="13.5546875" style="143" customWidth="1"/>
    <col min="11523" max="11523" width="15.88671875" style="143" customWidth="1"/>
    <col min="11524" max="11524" width="14.6640625" style="143" customWidth="1"/>
    <col min="11525" max="11525" width="14.5546875" style="143" customWidth="1"/>
    <col min="11526" max="11526" width="14.109375" style="143" customWidth="1"/>
    <col min="11527" max="11527" width="14" style="143" customWidth="1"/>
    <col min="11528" max="11530" width="11.44140625" style="143"/>
    <col min="11531" max="11531" width="12.88671875" style="143" customWidth="1"/>
    <col min="11532" max="11532" width="13.6640625" style="143" customWidth="1"/>
    <col min="11533" max="11533" width="14.33203125" style="143" customWidth="1"/>
    <col min="11534" max="11535" width="11.44140625" style="143"/>
    <col min="11536" max="11536" width="17" style="143" customWidth="1"/>
    <col min="11537" max="11777" width="11.44140625" style="143"/>
    <col min="11778" max="11778" width="13.5546875" style="143" customWidth="1"/>
    <col min="11779" max="11779" width="15.88671875" style="143" customWidth="1"/>
    <col min="11780" max="11780" width="14.6640625" style="143" customWidth="1"/>
    <col min="11781" max="11781" width="14.5546875" style="143" customWidth="1"/>
    <col min="11782" max="11782" width="14.109375" style="143" customWidth="1"/>
    <col min="11783" max="11783" width="14" style="143" customWidth="1"/>
    <col min="11784" max="11786" width="11.44140625" style="143"/>
    <col min="11787" max="11787" width="12.88671875" style="143" customWidth="1"/>
    <col min="11788" max="11788" width="13.6640625" style="143" customWidth="1"/>
    <col min="11789" max="11789" width="14.33203125" style="143" customWidth="1"/>
    <col min="11790" max="11791" width="11.44140625" style="143"/>
    <col min="11792" max="11792" width="17" style="143" customWidth="1"/>
    <col min="11793" max="12033" width="11.44140625" style="143"/>
    <col min="12034" max="12034" width="13.5546875" style="143" customWidth="1"/>
    <col min="12035" max="12035" width="15.88671875" style="143" customWidth="1"/>
    <col min="12036" max="12036" width="14.6640625" style="143" customWidth="1"/>
    <col min="12037" max="12037" width="14.5546875" style="143" customWidth="1"/>
    <col min="12038" max="12038" width="14.109375" style="143" customWidth="1"/>
    <col min="12039" max="12039" width="14" style="143" customWidth="1"/>
    <col min="12040" max="12042" width="11.44140625" style="143"/>
    <col min="12043" max="12043" width="12.88671875" style="143" customWidth="1"/>
    <col min="12044" max="12044" width="13.6640625" style="143" customWidth="1"/>
    <col min="12045" max="12045" width="14.33203125" style="143" customWidth="1"/>
    <col min="12046" max="12047" width="11.44140625" style="143"/>
    <col min="12048" max="12048" width="17" style="143" customWidth="1"/>
    <col min="12049" max="12289" width="11.44140625" style="143"/>
    <col min="12290" max="12290" width="13.5546875" style="143" customWidth="1"/>
    <col min="12291" max="12291" width="15.88671875" style="143" customWidth="1"/>
    <col min="12292" max="12292" width="14.6640625" style="143" customWidth="1"/>
    <col min="12293" max="12293" width="14.5546875" style="143" customWidth="1"/>
    <col min="12294" max="12294" width="14.109375" style="143" customWidth="1"/>
    <col min="12295" max="12295" width="14" style="143" customWidth="1"/>
    <col min="12296" max="12298" width="11.44140625" style="143"/>
    <col min="12299" max="12299" width="12.88671875" style="143" customWidth="1"/>
    <col min="12300" max="12300" width="13.6640625" style="143" customWidth="1"/>
    <col min="12301" max="12301" width="14.33203125" style="143" customWidth="1"/>
    <col min="12302" max="12303" width="11.44140625" style="143"/>
    <col min="12304" max="12304" width="17" style="143" customWidth="1"/>
    <col min="12305" max="12545" width="11.44140625" style="143"/>
    <col min="12546" max="12546" width="13.5546875" style="143" customWidth="1"/>
    <col min="12547" max="12547" width="15.88671875" style="143" customWidth="1"/>
    <col min="12548" max="12548" width="14.6640625" style="143" customWidth="1"/>
    <col min="12549" max="12549" width="14.5546875" style="143" customWidth="1"/>
    <col min="12550" max="12550" width="14.109375" style="143" customWidth="1"/>
    <col min="12551" max="12551" width="14" style="143" customWidth="1"/>
    <col min="12552" max="12554" width="11.44140625" style="143"/>
    <col min="12555" max="12555" width="12.88671875" style="143" customWidth="1"/>
    <col min="12556" max="12556" width="13.6640625" style="143" customWidth="1"/>
    <col min="12557" max="12557" width="14.33203125" style="143" customWidth="1"/>
    <col min="12558" max="12559" width="11.44140625" style="143"/>
    <col min="12560" max="12560" width="17" style="143" customWidth="1"/>
    <col min="12561" max="12801" width="11.44140625" style="143"/>
    <col min="12802" max="12802" width="13.5546875" style="143" customWidth="1"/>
    <col min="12803" max="12803" width="15.88671875" style="143" customWidth="1"/>
    <col min="12804" max="12804" width="14.6640625" style="143" customWidth="1"/>
    <col min="12805" max="12805" width="14.5546875" style="143" customWidth="1"/>
    <col min="12806" max="12806" width="14.109375" style="143" customWidth="1"/>
    <col min="12807" max="12807" width="14" style="143" customWidth="1"/>
    <col min="12808" max="12810" width="11.44140625" style="143"/>
    <col min="12811" max="12811" width="12.88671875" style="143" customWidth="1"/>
    <col min="12812" max="12812" width="13.6640625" style="143" customWidth="1"/>
    <col min="12813" max="12813" width="14.33203125" style="143" customWidth="1"/>
    <col min="12814" max="12815" width="11.44140625" style="143"/>
    <col min="12816" max="12816" width="17" style="143" customWidth="1"/>
    <col min="12817" max="13057" width="11.44140625" style="143"/>
    <col min="13058" max="13058" width="13.5546875" style="143" customWidth="1"/>
    <col min="13059" max="13059" width="15.88671875" style="143" customWidth="1"/>
    <col min="13060" max="13060" width="14.6640625" style="143" customWidth="1"/>
    <col min="13061" max="13061" width="14.5546875" style="143" customWidth="1"/>
    <col min="13062" max="13062" width="14.109375" style="143" customWidth="1"/>
    <col min="13063" max="13063" width="14" style="143" customWidth="1"/>
    <col min="13064" max="13066" width="11.44140625" style="143"/>
    <col min="13067" max="13067" width="12.88671875" style="143" customWidth="1"/>
    <col min="13068" max="13068" width="13.6640625" style="143" customWidth="1"/>
    <col min="13069" max="13069" width="14.33203125" style="143" customWidth="1"/>
    <col min="13070" max="13071" width="11.44140625" style="143"/>
    <col min="13072" max="13072" width="17" style="143" customWidth="1"/>
    <col min="13073" max="13313" width="11.44140625" style="143"/>
    <col min="13314" max="13314" width="13.5546875" style="143" customWidth="1"/>
    <col min="13315" max="13315" width="15.88671875" style="143" customWidth="1"/>
    <col min="13316" max="13316" width="14.6640625" style="143" customWidth="1"/>
    <col min="13317" max="13317" width="14.5546875" style="143" customWidth="1"/>
    <col min="13318" max="13318" width="14.109375" style="143" customWidth="1"/>
    <col min="13319" max="13319" width="14" style="143" customWidth="1"/>
    <col min="13320" max="13322" width="11.44140625" style="143"/>
    <col min="13323" max="13323" width="12.88671875" style="143" customWidth="1"/>
    <col min="13324" max="13324" width="13.6640625" style="143" customWidth="1"/>
    <col min="13325" max="13325" width="14.33203125" style="143" customWidth="1"/>
    <col min="13326" max="13327" width="11.44140625" style="143"/>
    <col min="13328" max="13328" width="17" style="143" customWidth="1"/>
    <col min="13329" max="13569" width="11.44140625" style="143"/>
    <col min="13570" max="13570" width="13.5546875" style="143" customWidth="1"/>
    <col min="13571" max="13571" width="15.88671875" style="143" customWidth="1"/>
    <col min="13572" max="13572" width="14.6640625" style="143" customWidth="1"/>
    <col min="13573" max="13573" width="14.5546875" style="143" customWidth="1"/>
    <col min="13574" max="13574" width="14.109375" style="143" customWidth="1"/>
    <col min="13575" max="13575" width="14" style="143" customWidth="1"/>
    <col min="13576" max="13578" width="11.44140625" style="143"/>
    <col min="13579" max="13579" width="12.88671875" style="143" customWidth="1"/>
    <col min="13580" max="13580" width="13.6640625" style="143" customWidth="1"/>
    <col min="13581" max="13581" width="14.33203125" style="143" customWidth="1"/>
    <col min="13582" max="13583" width="11.44140625" style="143"/>
    <col min="13584" max="13584" width="17" style="143" customWidth="1"/>
    <col min="13585" max="13825" width="11.44140625" style="143"/>
    <col min="13826" max="13826" width="13.5546875" style="143" customWidth="1"/>
    <col min="13827" max="13827" width="15.88671875" style="143" customWidth="1"/>
    <col min="13828" max="13828" width="14.6640625" style="143" customWidth="1"/>
    <col min="13829" max="13829" width="14.5546875" style="143" customWidth="1"/>
    <col min="13830" max="13830" width="14.109375" style="143" customWidth="1"/>
    <col min="13831" max="13831" width="14" style="143" customWidth="1"/>
    <col min="13832" max="13834" width="11.44140625" style="143"/>
    <col min="13835" max="13835" width="12.88671875" style="143" customWidth="1"/>
    <col min="13836" max="13836" width="13.6640625" style="143" customWidth="1"/>
    <col min="13837" max="13837" width="14.33203125" style="143" customWidth="1"/>
    <col min="13838" max="13839" width="11.44140625" style="143"/>
    <col min="13840" max="13840" width="17" style="143" customWidth="1"/>
    <col min="13841" max="14081" width="11.44140625" style="143"/>
    <col min="14082" max="14082" width="13.5546875" style="143" customWidth="1"/>
    <col min="14083" max="14083" width="15.88671875" style="143" customWidth="1"/>
    <col min="14084" max="14084" width="14.6640625" style="143" customWidth="1"/>
    <col min="14085" max="14085" width="14.5546875" style="143" customWidth="1"/>
    <col min="14086" max="14086" width="14.109375" style="143" customWidth="1"/>
    <col min="14087" max="14087" width="14" style="143" customWidth="1"/>
    <col min="14088" max="14090" width="11.44140625" style="143"/>
    <col min="14091" max="14091" width="12.88671875" style="143" customWidth="1"/>
    <col min="14092" max="14092" width="13.6640625" style="143" customWidth="1"/>
    <col min="14093" max="14093" width="14.33203125" style="143" customWidth="1"/>
    <col min="14094" max="14095" width="11.44140625" style="143"/>
    <col min="14096" max="14096" width="17" style="143" customWidth="1"/>
    <col min="14097" max="14337" width="11.44140625" style="143"/>
    <col min="14338" max="14338" width="13.5546875" style="143" customWidth="1"/>
    <col min="14339" max="14339" width="15.88671875" style="143" customWidth="1"/>
    <col min="14340" max="14340" width="14.6640625" style="143" customWidth="1"/>
    <col min="14341" max="14341" width="14.5546875" style="143" customWidth="1"/>
    <col min="14342" max="14342" width="14.109375" style="143" customWidth="1"/>
    <col min="14343" max="14343" width="14" style="143" customWidth="1"/>
    <col min="14344" max="14346" width="11.44140625" style="143"/>
    <col min="14347" max="14347" width="12.88671875" style="143" customWidth="1"/>
    <col min="14348" max="14348" width="13.6640625" style="143" customWidth="1"/>
    <col min="14349" max="14349" width="14.33203125" style="143" customWidth="1"/>
    <col min="14350" max="14351" width="11.44140625" style="143"/>
    <col min="14352" max="14352" width="17" style="143" customWidth="1"/>
    <col min="14353" max="14593" width="11.44140625" style="143"/>
    <col min="14594" max="14594" width="13.5546875" style="143" customWidth="1"/>
    <col min="14595" max="14595" width="15.88671875" style="143" customWidth="1"/>
    <col min="14596" max="14596" width="14.6640625" style="143" customWidth="1"/>
    <col min="14597" max="14597" width="14.5546875" style="143" customWidth="1"/>
    <col min="14598" max="14598" width="14.109375" style="143" customWidth="1"/>
    <col min="14599" max="14599" width="14" style="143" customWidth="1"/>
    <col min="14600" max="14602" width="11.44140625" style="143"/>
    <col min="14603" max="14603" width="12.88671875" style="143" customWidth="1"/>
    <col min="14604" max="14604" width="13.6640625" style="143" customWidth="1"/>
    <col min="14605" max="14605" width="14.33203125" style="143" customWidth="1"/>
    <col min="14606" max="14607" width="11.44140625" style="143"/>
    <col min="14608" max="14608" width="17" style="143" customWidth="1"/>
    <col min="14609" max="14849" width="11.44140625" style="143"/>
    <col min="14850" max="14850" width="13.5546875" style="143" customWidth="1"/>
    <col min="14851" max="14851" width="15.88671875" style="143" customWidth="1"/>
    <col min="14852" max="14852" width="14.6640625" style="143" customWidth="1"/>
    <col min="14853" max="14853" width="14.5546875" style="143" customWidth="1"/>
    <col min="14854" max="14854" width="14.109375" style="143" customWidth="1"/>
    <col min="14855" max="14855" width="14" style="143" customWidth="1"/>
    <col min="14856" max="14858" width="11.44140625" style="143"/>
    <col min="14859" max="14859" width="12.88671875" style="143" customWidth="1"/>
    <col min="14860" max="14860" width="13.6640625" style="143" customWidth="1"/>
    <col min="14861" max="14861" width="14.33203125" style="143" customWidth="1"/>
    <col min="14862" max="14863" width="11.44140625" style="143"/>
    <col min="14864" max="14864" width="17" style="143" customWidth="1"/>
    <col min="14865" max="15105" width="11.44140625" style="143"/>
    <col min="15106" max="15106" width="13.5546875" style="143" customWidth="1"/>
    <col min="15107" max="15107" width="15.88671875" style="143" customWidth="1"/>
    <col min="15108" max="15108" width="14.6640625" style="143" customWidth="1"/>
    <col min="15109" max="15109" width="14.5546875" style="143" customWidth="1"/>
    <col min="15110" max="15110" width="14.109375" style="143" customWidth="1"/>
    <col min="15111" max="15111" width="14" style="143" customWidth="1"/>
    <col min="15112" max="15114" width="11.44140625" style="143"/>
    <col min="15115" max="15115" width="12.88671875" style="143" customWidth="1"/>
    <col min="15116" max="15116" width="13.6640625" style="143" customWidth="1"/>
    <col min="15117" max="15117" width="14.33203125" style="143" customWidth="1"/>
    <col min="15118" max="15119" width="11.44140625" style="143"/>
    <col min="15120" max="15120" width="17" style="143" customWidth="1"/>
    <col min="15121" max="15361" width="11.44140625" style="143"/>
    <col min="15362" max="15362" width="13.5546875" style="143" customWidth="1"/>
    <col min="15363" max="15363" width="15.88671875" style="143" customWidth="1"/>
    <col min="15364" max="15364" width="14.6640625" style="143" customWidth="1"/>
    <col min="15365" max="15365" width="14.5546875" style="143" customWidth="1"/>
    <col min="15366" max="15366" width="14.109375" style="143" customWidth="1"/>
    <col min="15367" max="15367" width="14" style="143" customWidth="1"/>
    <col min="15368" max="15370" width="11.44140625" style="143"/>
    <col min="15371" max="15371" width="12.88671875" style="143" customWidth="1"/>
    <col min="15372" max="15372" width="13.6640625" style="143" customWidth="1"/>
    <col min="15373" max="15373" width="14.33203125" style="143" customWidth="1"/>
    <col min="15374" max="15375" width="11.44140625" style="143"/>
    <col min="15376" max="15376" width="17" style="143" customWidth="1"/>
    <col min="15377" max="15617" width="11.44140625" style="143"/>
    <col min="15618" max="15618" width="13.5546875" style="143" customWidth="1"/>
    <col min="15619" max="15619" width="15.88671875" style="143" customWidth="1"/>
    <col min="15620" max="15620" width="14.6640625" style="143" customWidth="1"/>
    <col min="15621" max="15621" width="14.5546875" style="143" customWidth="1"/>
    <col min="15622" max="15622" width="14.109375" style="143" customWidth="1"/>
    <col min="15623" max="15623" width="14" style="143" customWidth="1"/>
    <col min="15624" max="15626" width="11.44140625" style="143"/>
    <col min="15627" max="15627" width="12.88671875" style="143" customWidth="1"/>
    <col min="15628" max="15628" width="13.6640625" style="143" customWidth="1"/>
    <col min="15629" max="15629" width="14.33203125" style="143" customWidth="1"/>
    <col min="15630" max="15631" width="11.44140625" style="143"/>
    <col min="15632" max="15632" width="17" style="143" customWidth="1"/>
    <col min="15633" max="15873" width="11.44140625" style="143"/>
    <col min="15874" max="15874" width="13.5546875" style="143" customWidth="1"/>
    <col min="15875" max="15875" width="15.88671875" style="143" customWidth="1"/>
    <col min="15876" max="15876" width="14.6640625" style="143" customWidth="1"/>
    <col min="15877" max="15877" width="14.5546875" style="143" customWidth="1"/>
    <col min="15878" max="15878" width="14.109375" style="143" customWidth="1"/>
    <col min="15879" max="15879" width="14" style="143" customWidth="1"/>
    <col min="15880" max="15882" width="11.44140625" style="143"/>
    <col min="15883" max="15883" width="12.88671875" style="143" customWidth="1"/>
    <col min="15884" max="15884" width="13.6640625" style="143" customWidth="1"/>
    <col min="15885" max="15885" width="14.33203125" style="143" customWidth="1"/>
    <col min="15886" max="15887" width="11.44140625" style="143"/>
    <col min="15888" max="15888" width="17" style="143" customWidth="1"/>
    <col min="15889" max="16129" width="11.44140625" style="143"/>
    <col min="16130" max="16130" width="13.5546875" style="143" customWidth="1"/>
    <col min="16131" max="16131" width="15.88671875" style="143" customWidth="1"/>
    <col min="16132" max="16132" width="14.6640625" style="143" customWidth="1"/>
    <col min="16133" max="16133" width="14.5546875" style="143" customWidth="1"/>
    <col min="16134" max="16134" width="14.109375" style="143" customWidth="1"/>
    <col min="16135" max="16135" width="14" style="143" customWidth="1"/>
    <col min="16136" max="16138" width="11.44140625" style="143"/>
    <col min="16139" max="16139" width="12.88671875" style="143" customWidth="1"/>
    <col min="16140" max="16140" width="13.6640625" style="143" customWidth="1"/>
    <col min="16141" max="16141" width="14.33203125" style="143" customWidth="1"/>
    <col min="16142" max="16143" width="11.44140625" style="143"/>
    <col min="16144" max="16144" width="17" style="143" customWidth="1"/>
    <col min="16145" max="16384" width="11.44140625" style="143"/>
  </cols>
  <sheetData>
    <row r="1" spans="1:9" ht="13.2">
      <c r="A1" s="1456" t="s">
        <v>5197</v>
      </c>
    </row>
    <row r="2" spans="1:9" s="120" customFormat="1" ht="17.399999999999999">
      <c r="A2" s="142" t="s">
        <v>363</v>
      </c>
      <c r="B2" s="142"/>
      <c r="C2" s="142"/>
      <c r="D2" s="142"/>
      <c r="E2" s="142"/>
      <c r="F2" s="142"/>
      <c r="G2" s="142"/>
      <c r="H2" s="142"/>
    </row>
    <row r="3" spans="1:9" s="120" customFormat="1" ht="17.399999999999999">
      <c r="A3" s="142" t="s">
        <v>362</v>
      </c>
      <c r="C3" s="142"/>
      <c r="D3" s="142"/>
      <c r="E3" s="142"/>
      <c r="F3" s="142"/>
      <c r="G3" s="142"/>
      <c r="H3" s="142"/>
    </row>
    <row r="4" spans="1:9" s="120" customFormat="1" ht="17.399999999999999">
      <c r="A4" s="142" t="s">
        <v>3964</v>
      </c>
      <c r="C4" s="142"/>
      <c r="D4" s="142"/>
      <c r="E4" s="142"/>
      <c r="F4" s="142"/>
      <c r="G4" s="142"/>
      <c r="H4" s="142"/>
    </row>
    <row r="5" spans="1:9" s="120" customFormat="1" ht="17.399999999999999">
      <c r="A5" s="142" t="s">
        <v>3965</v>
      </c>
      <c r="C5" s="142"/>
      <c r="D5" s="142"/>
      <c r="E5" s="142"/>
      <c r="F5" s="142"/>
      <c r="G5" s="142"/>
      <c r="H5" s="142"/>
    </row>
    <row r="6" spans="1:9" s="115" customFormat="1" ht="12">
      <c r="A6" s="1587" t="s">
        <v>329</v>
      </c>
      <c r="B6" s="1588" t="s">
        <v>4047</v>
      </c>
      <c r="C6" s="1588"/>
      <c r="D6" s="1589" t="s">
        <v>361</v>
      </c>
      <c r="E6" s="1588" t="s">
        <v>360</v>
      </c>
      <c r="F6" s="1590" t="s">
        <v>359</v>
      </c>
      <c r="G6" s="1590"/>
      <c r="H6" s="1590"/>
    </row>
    <row r="7" spans="1:9" s="115" customFormat="1" ht="12">
      <c r="A7" s="1587"/>
      <c r="B7" s="1587" t="s">
        <v>358</v>
      </c>
      <c r="C7" s="1588" t="s">
        <v>357</v>
      </c>
      <c r="D7" s="1589"/>
      <c r="E7" s="1588"/>
      <c r="F7" s="1588" t="s">
        <v>356</v>
      </c>
      <c r="G7" s="1591" t="s">
        <v>355</v>
      </c>
      <c r="H7" s="1588" t="s">
        <v>354</v>
      </c>
    </row>
    <row r="8" spans="1:9" s="115" customFormat="1" ht="12">
      <c r="A8" s="1587"/>
      <c r="B8" s="1587"/>
      <c r="C8" s="1588"/>
      <c r="D8" s="1589"/>
      <c r="E8" s="1588"/>
      <c r="F8" s="1588"/>
      <c r="G8" s="1591"/>
      <c r="H8" s="1588"/>
    </row>
    <row r="9" spans="1:9" s="115" customFormat="1" ht="12">
      <c r="A9" s="1587"/>
      <c r="B9" s="1587"/>
      <c r="C9" s="1588"/>
      <c r="D9" s="1589"/>
      <c r="E9" s="1588"/>
      <c r="F9" s="1588"/>
      <c r="G9" s="1591"/>
      <c r="H9" s="1588"/>
    </row>
    <row r="10" spans="1:9">
      <c r="A10" s="81">
        <v>1974</v>
      </c>
      <c r="B10" s="229">
        <v>250462</v>
      </c>
      <c r="C10" s="229">
        <v>278165</v>
      </c>
      <c r="D10" s="229">
        <v>78493</v>
      </c>
      <c r="E10" s="229">
        <v>79954</v>
      </c>
      <c r="F10" s="229">
        <v>17202</v>
      </c>
      <c r="G10" s="229">
        <v>6891</v>
      </c>
      <c r="H10" s="230">
        <v>4340</v>
      </c>
      <c r="I10" s="76"/>
    </row>
    <row r="11" spans="1:9">
      <c r="A11" s="81">
        <v>1975</v>
      </c>
      <c r="B11" s="229">
        <v>237966</v>
      </c>
      <c r="C11" s="229">
        <v>266513</v>
      </c>
      <c r="D11" s="229">
        <v>74481</v>
      </c>
      <c r="E11" s="229">
        <v>76205</v>
      </c>
      <c r="F11" s="229">
        <v>14427</v>
      </c>
      <c r="G11" s="229">
        <v>6369</v>
      </c>
      <c r="H11" s="230">
        <v>3886</v>
      </c>
      <c r="I11" s="76"/>
    </row>
    <row r="12" spans="1:9">
      <c r="A12" s="81">
        <v>1976</v>
      </c>
      <c r="B12" s="229">
        <v>229231</v>
      </c>
      <c r="C12" s="229">
        <v>256641</v>
      </c>
      <c r="D12" s="229">
        <v>80537</v>
      </c>
      <c r="E12" s="229">
        <v>73575</v>
      </c>
      <c r="F12" s="229">
        <v>13663</v>
      </c>
      <c r="G12" s="229">
        <v>5811</v>
      </c>
      <c r="H12" s="230">
        <v>3257</v>
      </c>
      <c r="I12" s="76"/>
    </row>
    <row r="13" spans="1:9">
      <c r="A13" s="81">
        <v>1977</v>
      </c>
      <c r="B13" s="229">
        <v>216872</v>
      </c>
      <c r="C13" s="229">
        <v>242847</v>
      </c>
      <c r="D13" s="229">
        <v>73446</v>
      </c>
      <c r="E13" s="229">
        <v>74302</v>
      </c>
      <c r="F13" s="229">
        <v>11445</v>
      </c>
      <c r="G13" s="229">
        <v>4881</v>
      </c>
      <c r="H13" s="230">
        <v>2909</v>
      </c>
      <c r="I13" s="76"/>
    </row>
    <row r="14" spans="1:9">
      <c r="A14" s="81">
        <v>1978</v>
      </c>
      <c r="B14" s="229">
        <v>218581</v>
      </c>
      <c r="C14" s="229">
        <v>245763</v>
      </c>
      <c r="D14" s="229">
        <v>72436</v>
      </c>
      <c r="E14" s="229">
        <v>77499</v>
      </c>
      <c r="F14" s="229">
        <v>9220</v>
      </c>
      <c r="G14" s="229">
        <v>4297</v>
      </c>
      <c r="H14" s="230">
        <v>2534</v>
      </c>
      <c r="I14" s="76"/>
    </row>
    <row r="15" spans="1:9">
      <c r="A15" s="81">
        <v>1979</v>
      </c>
      <c r="B15" s="229">
        <v>223098</v>
      </c>
      <c r="C15" s="229">
        <v>251745</v>
      </c>
      <c r="D15" s="229">
        <v>74528</v>
      </c>
      <c r="E15" s="229">
        <v>80072</v>
      </c>
      <c r="F15" s="229">
        <v>8897</v>
      </c>
      <c r="G15" s="229">
        <v>4388</v>
      </c>
      <c r="H15" s="230">
        <v>2361</v>
      </c>
      <c r="I15" s="76"/>
    </row>
    <row r="16" spans="1:9">
      <c r="A16" s="81">
        <v>1980</v>
      </c>
      <c r="B16" s="231">
        <v>234662</v>
      </c>
      <c r="C16" s="231">
        <v>262030</v>
      </c>
      <c r="D16" s="229">
        <v>74109</v>
      </c>
      <c r="E16" s="229">
        <v>86001</v>
      </c>
      <c r="F16" s="229">
        <v>8158</v>
      </c>
      <c r="G16" s="229">
        <v>4120</v>
      </c>
      <c r="H16" s="229">
        <v>2257</v>
      </c>
      <c r="I16" s="76"/>
    </row>
    <row r="17" spans="1:9">
      <c r="A17" s="81">
        <v>1981</v>
      </c>
      <c r="B17" s="231">
        <v>251569</v>
      </c>
      <c r="C17" s="231">
        <v>273882</v>
      </c>
      <c r="D17" s="229">
        <v>69971</v>
      </c>
      <c r="E17" s="229">
        <v>90564</v>
      </c>
      <c r="F17" s="229">
        <v>7141</v>
      </c>
      <c r="G17" s="229">
        <v>3460</v>
      </c>
      <c r="H17" s="229">
        <v>2032</v>
      </c>
      <c r="I17" s="76"/>
    </row>
    <row r="18" spans="1:9">
      <c r="A18" s="81">
        <v>1982</v>
      </c>
      <c r="B18" s="231">
        <v>256503</v>
      </c>
      <c r="C18" s="231">
        <v>278000</v>
      </c>
      <c r="D18" s="229">
        <v>69887</v>
      </c>
      <c r="E18" s="229">
        <v>80115</v>
      </c>
      <c r="F18" s="229">
        <v>6483</v>
      </c>
      <c r="G18" s="229">
        <v>3241</v>
      </c>
      <c r="H18" s="229">
        <v>2003</v>
      </c>
      <c r="I18" s="76"/>
    </row>
    <row r="19" spans="1:9">
      <c r="A19" s="81">
        <v>1983</v>
      </c>
      <c r="B19" s="231">
        <v>243712</v>
      </c>
      <c r="C19" s="231">
        <v>259888</v>
      </c>
      <c r="D19" s="229">
        <v>74296</v>
      </c>
      <c r="E19" s="229">
        <v>82483</v>
      </c>
      <c r="F19" s="229">
        <v>5705</v>
      </c>
      <c r="G19" s="229">
        <v>2799</v>
      </c>
      <c r="H19" s="229">
        <v>1542</v>
      </c>
      <c r="I19" s="76"/>
    </row>
    <row r="20" spans="1:9">
      <c r="A20" s="81">
        <v>1984</v>
      </c>
      <c r="B20" s="231">
        <v>251765</v>
      </c>
      <c r="C20" s="231">
        <v>262317</v>
      </c>
      <c r="D20" s="229">
        <v>74669</v>
      </c>
      <c r="E20" s="229">
        <v>87261</v>
      </c>
      <c r="F20" s="229">
        <v>5182</v>
      </c>
      <c r="G20" s="229">
        <v>2449</v>
      </c>
      <c r="H20" s="229">
        <v>1612</v>
      </c>
      <c r="I20" s="76"/>
    </row>
    <row r="21" spans="1:9">
      <c r="A21" s="81">
        <v>1985</v>
      </c>
      <c r="B21" s="231">
        <v>248879</v>
      </c>
      <c r="C21" s="231">
        <v>263039</v>
      </c>
      <c r="D21" s="229">
        <v>73534</v>
      </c>
      <c r="E21" s="95">
        <v>91099</v>
      </c>
      <c r="F21" s="95">
        <v>5105</v>
      </c>
      <c r="G21" s="95">
        <v>2582</v>
      </c>
      <c r="H21" s="95">
        <v>1522</v>
      </c>
      <c r="I21" s="76"/>
    </row>
    <row r="22" spans="1:9">
      <c r="A22" s="81">
        <v>1986</v>
      </c>
      <c r="B22" s="231">
        <v>259347</v>
      </c>
      <c r="C22" s="231">
        <v>272941</v>
      </c>
      <c r="D22" s="229">
        <v>72209</v>
      </c>
      <c r="E22" s="95">
        <v>93995</v>
      </c>
      <c r="F22" s="95">
        <v>5220</v>
      </c>
      <c r="G22" s="95">
        <v>2655</v>
      </c>
      <c r="H22" s="95">
        <v>1746</v>
      </c>
      <c r="I22" s="76"/>
    </row>
    <row r="23" spans="1:9">
      <c r="A23" s="81">
        <v>1987</v>
      </c>
      <c r="B23" s="231">
        <v>265774</v>
      </c>
      <c r="C23" s="231">
        <v>279367</v>
      </c>
      <c r="D23" s="229">
        <v>70559</v>
      </c>
      <c r="E23" s="95">
        <v>95531</v>
      </c>
      <c r="F23" s="95">
        <v>5182</v>
      </c>
      <c r="G23" s="95">
        <v>2691</v>
      </c>
      <c r="H23" s="95">
        <v>1823</v>
      </c>
      <c r="I23" s="76"/>
    </row>
    <row r="24" spans="1:9">
      <c r="A24" s="81">
        <v>1988</v>
      </c>
      <c r="B24" s="231">
        <v>281752</v>
      </c>
      <c r="C24" s="231">
        <v>297823</v>
      </c>
      <c r="D24" s="229">
        <v>74435</v>
      </c>
      <c r="E24" s="95">
        <v>103484</v>
      </c>
      <c r="F24" s="95">
        <v>5598</v>
      </c>
      <c r="G24" s="95">
        <v>2814</v>
      </c>
      <c r="H24" s="95">
        <v>1985</v>
      </c>
      <c r="I24" s="76"/>
    </row>
    <row r="25" spans="1:9">
      <c r="A25" s="81">
        <v>1989</v>
      </c>
      <c r="B25" s="231">
        <v>288608</v>
      </c>
      <c r="C25" s="231">
        <v>306080</v>
      </c>
      <c r="D25" s="229">
        <v>75453</v>
      </c>
      <c r="E25" s="95">
        <v>103710</v>
      </c>
      <c r="F25" s="95">
        <v>5183</v>
      </c>
      <c r="G25" s="95">
        <v>2767</v>
      </c>
      <c r="H25" s="95">
        <v>1960</v>
      </c>
      <c r="I25" s="76"/>
    </row>
    <row r="26" spans="1:9">
      <c r="A26" s="81">
        <v>1990</v>
      </c>
      <c r="B26" s="231">
        <v>292146</v>
      </c>
      <c r="C26" s="231">
        <v>309220</v>
      </c>
      <c r="D26" s="229">
        <v>78434</v>
      </c>
      <c r="E26" s="95">
        <v>98702</v>
      </c>
      <c r="F26" s="95">
        <v>4915</v>
      </c>
      <c r="G26" s="95">
        <v>2608</v>
      </c>
      <c r="H26" s="95">
        <v>1789</v>
      </c>
      <c r="I26" s="76"/>
    </row>
    <row r="27" spans="1:9">
      <c r="A27" s="81">
        <v>1991</v>
      </c>
      <c r="B27" s="231">
        <v>284483</v>
      </c>
      <c r="C27" s="231">
        <v>300740</v>
      </c>
      <c r="D27" s="229">
        <v>74862</v>
      </c>
      <c r="E27" s="95">
        <v>91732</v>
      </c>
      <c r="F27" s="95">
        <v>4385</v>
      </c>
      <c r="G27" s="95">
        <v>2360</v>
      </c>
      <c r="H27" s="95">
        <v>1754</v>
      </c>
      <c r="I27" s="76"/>
    </row>
    <row r="28" spans="1:9">
      <c r="A28" s="81">
        <v>1992</v>
      </c>
      <c r="B28" s="231">
        <v>279098</v>
      </c>
      <c r="C28" s="231">
        <v>294218</v>
      </c>
      <c r="D28" s="229">
        <v>74090</v>
      </c>
      <c r="E28" s="95">
        <v>89370</v>
      </c>
      <c r="F28" s="95">
        <v>4209</v>
      </c>
      <c r="G28" s="95">
        <v>2254</v>
      </c>
      <c r="H28" s="95">
        <v>1667</v>
      </c>
      <c r="I28" s="76"/>
    </row>
    <row r="29" spans="1:9">
      <c r="A29" s="81">
        <v>1993</v>
      </c>
      <c r="B29" s="95">
        <v>275916</v>
      </c>
      <c r="C29" s="95">
        <v>289419</v>
      </c>
      <c r="D29" s="229">
        <v>76261</v>
      </c>
      <c r="E29" s="95">
        <v>92821</v>
      </c>
      <c r="F29" s="95">
        <v>3792</v>
      </c>
      <c r="G29" s="95">
        <v>2007</v>
      </c>
      <c r="H29" s="95">
        <v>1535</v>
      </c>
      <c r="I29" s="76"/>
    </row>
    <row r="30" spans="1:9">
      <c r="A30" s="81">
        <v>1994</v>
      </c>
      <c r="B30" s="95">
        <v>273766</v>
      </c>
      <c r="C30" s="231">
        <v>285228</v>
      </c>
      <c r="D30" s="229">
        <v>75445</v>
      </c>
      <c r="E30" s="95">
        <v>91555</v>
      </c>
      <c r="F30" s="95">
        <v>3454</v>
      </c>
      <c r="G30" s="95">
        <v>1971</v>
      </c>
      <c r="H30" s="95">
        <v>1321</v>
      </c>
      <c r="I30" s="76"/>
    </row>
    <row r="31" spans="1:9">
      <c r="A31" s="81">
        <v>1995</v>
      </c>
      <c r="B31" s="95">
        <v>265932</v>
      </c>
      <c r="C31" s="231">
        <v>275760</v>
      </c>
      <c r="D31" s="229">
        <v>78531</v>
      </c>
      <c r="E31" s="95">
        <v>87205</v>
      </c>
      <c r="F31" s="95">
        <v>3107</v>
      </c>
      <c r="G31" s="95">
        <v>1695</v>
      </c>
      <c r="H31" s="95">
        <v>1277</v>
      </c>
      <c r="I31" s="76"/>
    </row>
    <row r="32" spans="1:9">
      <c r="A32" s="81">
        <v>1996</v>
      </c>
      <c r="B32" s="95">
        <v>264793</v>
      </c>
      <c r="C32" s="231">
        <v>272163</v>
      </c>
      <c r="D32" s="229">
        <v>79123</v>
      </c>
      <c r="E32" s="95">
        <v>83547</v>
      </c>
      <c r="F32" s="95">
        <v>3095</v>
      </c>
      <c r="G32" s="95">
        <v>1743</v>
      </c>
      <c r="H32" s="95">
        <v>1244</v>
      </c>
      <c r="I32" s="76"/>
    </row>
    <row r="33" spans="1:12">
      <c r="A33" s="81">
        <v>1997</v>
      </c>
      <c r="B33" s="95">
        <v>259959</v>
      </c>
      <c r="C33" s="231">
        <v>265493</v>
      </c>
      <c r="D33" s="229">
        <v>78472</v>
      </c>
      <c r="E33" s="95">
        <v>78077</v>
      </c>
      <c r="F33" s="95">
        <v>2732</v>
      </c>
      <c r="G33" s="95">
        <v>1569</v>
      </c>
      <c r="H33" s="95">
        <v>1240</v>
      </c>
      <c r="I33" s="76"/>
    </row>
    <row r="34" spans="1:12">
      <c r="A34" s="81">
        <v>1998</v>
      </c>
      <c r="B34" s="232">
        <v>257105</v>
      </c>
      <c r="C34" s="232">
        <v>261802</v>
      </c>
      <c r="D34" s="229">
        <v>80257</v>
      </c>
      <c r="E34" s="95">
        <v>73456</v>
      </c>
      <c r="F34" s="95">
        <v>2793</v>
      </c>
      <c r="G34" s="95">
        <v>1614</v>
      </c>
      <c r="H34" s="95">
        <v>1161</v>
      </c>
      <c r="I34" s="76"/>
    </row>
    <row r="35" spans="1:12">
      <c r="A35" s="81">
        <v>1999</v>
      </c>
      <c r="B35" s="232">
        <v>250674</v>
      </c>
      <c r="C35" s="232">
        <v>254096</v>
      </c>
      <c r="D35" s="229">
        <v>81984</v>
      </c>
      <c r="E35" s="95">
        <v>69765</v>
      </c>
      <c r="F35" s="95">
        <v>2654</v>
      </c>
      <c r="G35" s="95">
        <v>1547</v>
      </c>
      <c r="H35" s="95">
        <v>1080</v>
      </c>
      <c r="I35" s="76"/>
    </row>
    <row r="36" spans="1:12">
      <c r="A36" s="81">
        <v>2000</v>
      </c>
      <c r="B36" s="232">
        <v>248893</v>
      </c>
      <c r="C36" s="232">
        <v>252155</v>
      </c>
      <c r="D36" s="229">
        <v>78814</v>
      </c>
      <c r="E36" s="95">
        <v>66607</v>
      </c>
      <c r="F36" s="95">
        <v>2336</v>
      </c>
      <c r="G36" s="95">
        <v>1467</v>
      </c>
      <c r="H36" s="95">
        <v>1116</v>
      </c>
      <c r="I36" s="76"/>
    </row>
    <row r="37" spans="1:12">
      <c r="A37" s="81">
        <v>2001</v>
      </c>
      <c r="B37" s="232">
        <v>246116</v>
      </c>
      <c r="C37" s="232">
        <v>248651</v>
      </c>
      <c r="D37" s="229">
        <v>81873</v>
      </c>
      <c r="E37" s="231">
        <v>64088</v>
      </c>
      <c r="F37" s="231">
        <v>2159</v>
      </c>
      <c r="G37" s="231">
        <v>1290</v>
      </c>
      <c r="H37" s="231">
        <v>1278</v>
      </c>
      <c r="I37" s="76"/>
    </row>
    <row r="38" spans="1:12">
      <c r="A38" s="81">
        <v>2002</v>
      </c>
      <c r="B38" s="232">
        <v>238981</v>
      </c>
      <c r="C38" s="232">
        <v>241027</v>
      </c>
      <c r="D38" s="229">
        <v>81079</v>
      </c>
      <c r="E38" s="231">
        <v>60971</v>
      </c>
      <c r="F38" s="231">
        <v>1964</v>
      </c>
      <c r="G38" s="231">
        <v>1249</v>
      </c>
      <c r="H38" s="231">
        <v>1197</v>
      </c>
      <c r="I38" s="76"/>
    </row>
    <row r="39" spans="1:12">
      <c r="A39" s="81">
        <v>2003</v>
      </c>
      <c r="B39" s="232">
        <v>234486</v>
      </c>
      <c r="C39" s="232">
        <v>236223</v>
      </c>
      <c r="D39" s="229">
        <v>83672</v>
      </c>
      <c r="E39" s="231">
        <v>56659</v>
      </c>
      <c r="F39" s="231">
        <v>1935</v>
      </c>
      <c r="G39" s="231">
        <v>1212</v>
      </c>
      <c r="H39" s="231">
        <v>1404</v>
      </c>
      <c r="I39" s="77"/>
    </row>
    <row r="40" spans="1:12">
      <c r="A40" s="81">
        <v>2004</v>
      </c>
      <c r="B40" s="232">
        <v>230352</v>
      </c>
      <c r="C40" s="232">
        <v>232588</v>
      </c>
      <c r="D40" s="229">
        <v>86138</v>
      </c>
      <c r="E40" s="233">
        <v>53403</v>
      </c>
      <c r="F40" s="233">
        <v>2034</v>
      </c>
      <c r="G40" s="233">
        <v>1305</v>
      </c>
      <c r="H40" s="233">
        <v>1510</v>
      </c>
      <c r="I40" s="77"/>
    </row>
    <row r="41" spans="1:12">
      <c r="A41" s="196">
        <v>2005</v>
      </c>
      <c r="B41" s="234">
        <v>230831</v>
      </c>
      <c r="C41" s="234">
        <v>232092</v>
      </c>
      <c r="D41" s="198">
        <v>86102</v>
      </c>
      <c r="E41" s="198">
        <v>53842</v>
      </c>
      <c r="F41" s="198">
        <v>1911</v>
      </c>
      <c r="G41" s="198">
        <v>1254</v>
      </c>
      <c r="H41" s="198">
        <v>1841</v>
      </c>
      <c r="I41" s="77"/>
    </row>
    <row r="42" spans="1:12" s="152" customFormat="1">
      <c r="A42" s="235">
        <v>2006</v>
      </c>
      <c r="B42" s="232">
        <v>231383</v>
      </c>
      <c r="C42" s="232">
        <v>233104</v>
      </c>
      <c r="D42" s="229">
        <v>85639</v>
      </c>
      <c r="E42" s="229">
        <v>58155</v>
      </c>
      <c r="F42" s="229">
        <v>1839</v>
      </c>
      <c r="G42" s="229">
        <v>1249</v>
      </c>
      <c r="H42" s="229">
        <v>2124</v>
      </c>
      <c r="I42" s="155"/>
      <c r="K42" s="236" t="s">
        <v>324</v>
      </c>
      <c r="L42" s="236" t="s">
        <v>324</v>
      </c>
    </row>
    <row r="43" spans="1:12">
      <c r="A43" s="235">
        <v>2007</v>
      </c>
      <c r="B43" s="232">
        <v>240569</v>
      </c>
      <c r="C43" s="232">
        <v>242054</v>
      </c>
      <c r="D43" s="95">
        <v>93000</v>
      </c>
      <c r="E43" s="95">
        <v>57792</v>
      </c>
      <c r="F43" s="95">
        <v>2009</v>
      </c>
      <c r="G43" s="95">
        <v>1356</v>
      </c>
      <c r="H43" s="237">
        <v>2165</v>
      </c>
      <c r="I43" s="77"/>
    </row>
    <row r="44" spans="1:12">
      <c r="A44" s="238">
        <v>2008</v>
      </c>
      <c r="B44" s="239">
        <v>246581</v>
      </c>
      <c r="C44" s="239">
        <v>248366</v>
      </c>
      <c r="D44" s="240">
        <v>90168</v>
      </c>
      <c r="E44" s="240">
        <v>56112</v>
      </c>
      <c r="F44" s="240">
        <v>1948</v>
      </c>
      <c r="G44" s="240">
        <v>1369</v>
      </c>
      <c r="H44" s="241">
        <v>2167</v>
      </c>
      <c r="I44" s="154"/>
    </row>
    <row r="45" spans="1:12">
      <c r="A45" s="235">
        <v>2009</v>
      </c>
      <c r="B45" s="239">
        <v>252240</v>
      </c>
      <c r="C45" s="239">
        <v>253574</v>
      </c>
      <c r="D45" s="240">
        <v>91965</v>
      </c>
      <c r="E45" s="240">
        <v>56127</v>
      </c>
      <c r="F45" s="240">
        <v>1997</v>
      </c>
      <c r="G45" s="240">
        <v>1359</v>
      </c>
      <c r="H45" s="241">
        <v>2252</v>
      </c>
      <c r="I45" s="154"/>
    </row>
    <row r="46" spans="1:12">
      <c r="A46" s="242">
        <v>2010</v>
      </c>
      <c r="B46" s="175">
        <v>250643</v>
      </c>
      <c r="C46" s="175">
        <v>251199</v>
      </c>
      <c r="D46" s="180">
        <v>97930</v>
      </c>
      <c r="E46" s="180">
        <v>60362</v>
      </c>
      <c r="F46" s="180">
        <v>1862</v>
      </c>
      <c r="G46" s="180">
        <v>1283</v>
      </c>
      <c r="H46" s="243">
        <v>2166</v>
      </c>
      <c r="I46" s="154"/>
    </row>
    <row r="47" spans="1:12">
      <c r="A47" s="81">
        <v>2011</v>
      </c>
      <c r="B47" s="229">
        <v>247358</v>
      </c>
      <c r="C47" s="229">
        <v>248879</v>
      </c>
      <c r="D47" s="229">
        <v>94985</v>
      </c>
      <c r="E47" s="229">
        <v>64768</v>
      </c>
      <c r="F47" s="229">
        <v>1908</v>
      </c>
      <c r="G47" s="229">
        <v>1346</v>
      </c>
      <c r="H47" s="229">
        <v>2098</v>
      </c>
      <c r="I47" s="154"/>
    </row>
    <row r="48" spans="1:12">
      <c r="A48" s="81">
        <v>2012</v>
      </c>
      <c r="B48" s="229">
        <v>243635</v>
      </c>
      <c r="C48" s="229">
        <v>243858</v>
      </c>
      <c r="D48" s="229">
        <v>98711</v>
      </c>
      <c r="E48" s="229">
        <v>63736</v>
      </c>
      <c r="F48" s="229">
        <v>1812</v>
      </c>
      <c r="G48" s="229">
        <v>1307</v>
      </c>
      <c r="H48" s="229">
        <v>2064</v>
      </c>
      <c r="I48" s="154"/>
    </row>
    <row r="49" spans="1:9" s="152" customFormat="1">
      <c r="A49" s="244">
        <v>2013</v>
      </c>
      <c r="B49" s="245">
        <v>242005</v>
      </c>
      <c r="C49" s="245">
        <v>242862</v>
      </c>
      <c r="D49" s="246">
        <v>99770</v>
      </c>
      <c r="E49" s="247">
        <v>61446</v>
      </c>
      <c r="F49" s="247">
        <v>1692</v>
      </c>
      <c r="G49" s="248">
        <v>1253</v>
      </c>
      <c r="H49" s="247">
        <v>2090</v>
      </c>
      <c r="I49" s="153"/>
    </row>
    <row r="50" spans="1:9" ht="21" customHeight="1">
      <c r="A50" s="151" t="s">
        <v>5205</v>
      </c>
      <c r="B50" s="150"/>
      <c r="C50" s="150"/>
      <c r="D50" s="150"/>
      <c r="E50" s="150"/>
      <c r="F50" s="150"/>
      <c r="G50" s="150"/>
      <c r="H50" s="150"/>
      <c r="I50" s="149"/>
    </row>
    <row r="51" spans="1:9" ht="11.25" customHeight="1">
      <c r="A51" s="148" t="s">
        <v>4048</v>
      </c>
      <c r="B51" s="150"/>
      <c r="C51" s="150"/>
      <c r="D51" s="150"/>
      <c r="E51" s="150"/>
      <c r="F51" s="150"/>
      <c r="G51" s="150"/>
      <c r="H51" s="150"/>
      <c r="I51" s="149"/>
    </row>
    <row r="52" spans="1:9">
      <c r="A52" s="148" t="s">
        <v>353</v>
      </c>
      <c r="B52" s="147"/>
      <c r="C52" s="147"/>
      <c r="D52" s="125"/>
      <c r="E52" s="125"/>
      <c r="F52" s="125"/>
      <c r="G52" s="125"/>
      <c r="H52" s="146"/>
      <c r="I52" s="77"/>
    </row>
    <row r="53" spans="1:9">
      <c r="A53" s="145" t="s">
        <v>4049</v>
      </c>
      <c r="B53" s="125"/>
      <c r="C53" s="125"/>
      <c r="D53" s="125"/>
      <c r="E53" s="125"/>
      <c r="F53" s="125"/>
      <c r="G53" s="125"/>
      <c r="H53" s="125"/>
      <c r="I53" s="125"/>
    </row>
    <row r="54" spans="1:9">
      <c r="A54" s="144"/>
      <c r="B54" s="144"/>
      <c r="C54" s="144"/>
      <c r="D54" s="144"/>
      <c r="E54" s="144"/>
      <c r="F54" s="144"/>
      <c r="G54" s="144"/>
      <c r="I54" s="77"/>
    </row>
    <row r="55" spans="1:9">
      <c r="I55" s="77"/>
    </row>
    <row r="56" spans="1:9">
      <c r="I56" s="77"/>
    </row>
    <row r="57" spans="1:9">
      <c r="I57" s="125"/>
    </row>
    <row r="58" spans="1:9">
      <c r="I58" s="125"/>
    </row>
    <row r="59" spans="1:9">
      <c r="I59" s="125"/>
    </row>
    <row r="60" spans="1:9">
      <c r="I60" s="125"/>
    </row>
    <row r="61" spans="1:9">
      <c r="I61" s="125"/>
    </row>
    <row r="62" spans="1:9">
      <c r="I62" s="125"/>
    </row>
    <row r="63" spans="1:9">
      <c r="I63" s="125"/>
    </row>
    <row r="64" spans="1:9">
      <c r="I64" s="125"/>
    </row>
  </sheetData>
  <mergeCells count="10">
    <mergeCell ref="A6:A9"/>
    <mergeCell ref="B6:C6"/>
    <mergeCell ref="D6:D9"/>
    <mergeCell ref="E6:E9"/>
    <mergeCell ref="F6:H6"/>
    <mergeCell ref="B7:B9"/>
    <mergeCell ref="C7:C9"/>
    <mergeCell ref="F7:F9"/>
    <mergeCell ref="G7:G9"/>
    <mergeCell ref="H7:H9"/>
  </mergeCells>
  <hyperlinks>
    <hyperlink ref="A1" location="Indice!A22" display="Volver"/>
  </hyperlinks>
  <pageMargins left="0.74803149606299213" right="0.74803149606299213" top="0.98425196850393704" bottom="0.98425196850393704" header="0" footer="0"/>
  <pageSetup scale="80" orientation="portrait" horizontalDpi="300" verticalDpi="300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Q86"/>
  <sheetViews>
    <sheetView showRowColHeaders="0" workbookViewId="0"/>
  </sheetViews>
  <sheetFormatPr baseColWidth="10" defaultRowHeight="13.2"/>
  <cols>
    <col min="1" max="1" width="8.88671875" style="529" customWidth="1"/>
    <col min="2" max="2" width="13.44140625" style="529" customWidth="1"/>
    <col min="3" max="3" width="11.77734375" style="529" bestFit="1" customWidth="1"/>
    <col min="4" max="4" width="11.6640625" style="529" customWidth="1"/>
    <col min="5" max="5" width="11" style="529" bestFit="1" customWidth="1"/>
    <col min="6" max="6" width="12.44140625" style="529" customWidth="1"/>
    <col min="7" max="7" width="13.44140625" style="529" customWidth="1"/>
    <col min="8" max="8" width="7" style="529" bestFit="1" customWidth="1"/>
    <col min="9" max="9" width="3.5546875" style="529" customWidth="1"/>
    <col min="10" max="10" width="9.44140625" style="529" customWidth="1"/>
    <col min="11" max="11" width="12" style="529" customWidth="1"/>
    <col min="12" max="12" width="9.5546875" style="529" bestFit="1" customWidth="1"/>
    <col min="13" max="13" width="10.33203125" style="529" bestFit="1" customWidth="1"/>
    <col min="14" max="14" width="6.77734375" style="529" bestFit="1" customWidth="1"/>
    <col min="15" max="15" width="8.21875" style="529" bestFit="1" customWidth="1"/>
    <col min="16" max="16" width="12.6640625" style="529" bestFit="1" customWidth="1"/>
    <col min="17" max="257" width="11.5546875" style="529"/>
    <col min="258" max="258" width="20.33203125" style="529" customWidth="1"/>
    <col min="259" max="259" width="14.33203125" style="529" customWidth="1"/>
    <col min="260" max="260" width="13" style="529" customWidth="1"/>
    <col min="261" max="261" width="12.6640625" style="529" customWidth="1"/>
    <col min="262" max="262" width="12.44140625" style="529" customWidth="1"/>
    <col min="263" max="263" width="13.44140625" style="529" customWidth="1"/>
    <col min="264" max="264" width="11.5546875" style="529"/>
    <col min="265" max="265" width="11.5546875" style="529" bestFit="1" customWidth="1"/>
    <col min="266" max="266" width="11.5546875" style="529"/>
    <col min="267" max="267" width="12.88671875" style="529" customWidth="1"/>
    <col min="268" max="268" width="12.44140625" style="529" customWidth="1"/>
    <col min="269" max="269" width="12.88671875" style="529" customWidth="1"/>
    <col min="270" max="271" width="11.5546875" style="529"/>
    <col min="272" max="272" width="14.33203125" style="529" customWidth="1"/>
    <col min="273" max="513" width="11.5546875" style="529"/>
    <col min="514" max="514" width="20.33203125" style="529" customWidth="1"/>
    <col min="515" max="515" width="14.33203125" style="529" customWidth="1"/>
    <col min="516" max="516" width="13" style="529" customWidth="1"/>
    <col min="517" max="517" width="12.6640625" style="529" customWidth="1"/>
    <col min="518" max="518" width="12.44140625" style="529" customWidth="1"/>
    <col min="519" max="519" width="13.44140625" style="529" customWidth="1"/>
    <col min="520" max="520" width="11.5546875" style="529"/>
    <col min="521" max="521" width="11.5546875" style="529" bestFit="1" customWidth="1"/>
    <col min="522" max="522" width="11.5546875" style="529"/>
    <col min="523" max="523" width="12.88671875" style="529" customWidth="1"/>
    <col min="524" max="524" width="12.44140625" style="529" customWidth="1"/>
    <col min="525" max="525" width="12.88671875" style="529" customWidth="1"/>
    <col min="526" max="527" width="11.5546875" style="529"/>
    <col min="528" max="528" width="14.33203125" style="529" customWidth="1"/>
    <col min="529" max="769" width="11.5546875" style="529"/>
    <col min="770" max="770" width="20.33203125" style="529" customWidth="1"/>
    <col min="771" max="771" width="14.33203125" style="529" customWidth="1"/>
    <col min="772" max="772" width="13" style="529" customWidth="1"/>
    <col min="773" max="773" width="12.6640625" style="529" customWidth="1"/>
    <col min="774" max="774" width="12.44140625" style="529" customWidth="1"/>
    <col min="775" max="775" width="13.44140625" style="529" customWidth="1"/>
    <col min="776" max="776" width="11.5546875" style="529"/>
    <col min="777" max="777" width="11.5546875" style="529" bestFit="1" customWidth="1"/>
    <col min="778" max="778" width="11.5546875" style="529"/>
    <col min="779" max="779" width="12.88671875" style="529" customWidth="1"/>
    <col min="780" max="780" width="12.44140625" style="529" customWidth="1"/>
    <col min="781" max="781" width="12.88671875" style="529" customWidth="1"/>
    <col min="782" max="783" width="11.5546875" style="529"/>
    <col min="784" max="784" width="14.33203125" style="529" customWidth="1"/>
    <col min="785" max="1025" width="11.5546875" style="529"/>
    <col min="1026" max="1026" width="20.33203125" style="529" customWidth="1"/>
    <col min="1027" max="1027" width="14.33203125" style="529" customWidth="1"/>
    <col min="1028" max="1028" width="13" style="529" customWidth="1"/>
    <col min="1029" max="1029" width="12.6640625" style="529" customWidth="1"/>
    <col min="1030" max="1030" width="12.44140625" style="529" customWidth="1"/>
    <col min="1031" max="1031" width="13.44140625" style="529" customWidth="1"/>
    <col min="1032" max="1032" width="11.5546875" style="529"/>
    <col min="1033" max="1033" width="11.5546875" style="529" bestFit="1" customWidth="1"/>
    <col min="1034" max="1034" width="11.5546875" style="529"/>
    <col min="1035" max="1035" width="12.88671875" style="529" customWidth="1"/>
    <col min="1036" max="1036" width="12.44140625" style="529" customWidth="1"/>
    <col min="1037" max="1037" width="12.88671875" style="529" customWidth="1"/>
    <col min="1038" max="1039" width="11.5546875" style="529"/>
    <col min="1040" max="1040" width="14.33203125" style="529" customWidth="1"/>
    <col min="1041" max="1281" width="11.5546875" style="529"/>
    <col min="1282" max="1282" width="20.33203125" style="529" customWidth="1"/>
    <col min="1283" max="1283" width="14.33203125" style="529" customWidth="1"/>
    <col min="1284" max="1284" width="13" style="529" customWidth="1"/>
    <col min="1285" max="1285" width="12.6640625" style="529" customWidth="1"/>
    <col min="1286" max="1286" width="12.44140625" style="529" customWidth="1"/>
    <col min="1287" max="1287" width="13.44140625" style="529" customWidth="1"/>
    <col min="1288" max="1288" width="11.5546875" style="529"/>
    <col min="1289" max="1289" width="11.5546875" style="529" bestFit="1" customWidth="1"/>
    <col min="1290" max="1290" width="11.5546875" style="529"/>
    <col min="1291" max="1291" width="12.88671875" style="529" customWidth="1"/>
    <col min="1292" max="1292" width="12.44140625" style="529" customWidth="1"/>
    <col min="1293" max="1293" width="12.88671875" style="529" customWidth="1"/>
    <col min="1294" max="1295" width="11.5546875" style="529"/>
    <col min="1296" max="1296" width="14.33203125" style="529" customWidth="1"/>
    <col min="1297" max="1537" width="11.5546875" style="529"/>
    <col min="1538" max="1538" width="20.33203125" style="529" customWidth="1"/>
    <col min="1539" max="1539" width="14.33203125" style="529" customWidth="1"/>
    <col min="1540" max="1540" width="13" style="529" customWidth="1"/>
    <col min="1541" max="1541" width="12.6640625" style="529" customWidth="1"/>
    <col min="1542" max="1542" width="12.44140625" style="529" customWidth="1"/>
    <col min="1543" max="1543" width="13.44140625" style="529" customWidth="1"/>
    <col min="1544" max="1544" width="11.5546875" style="529"/>
    <col min="1545" max="1545" width="11.5546875" style="529" bestFit="1" customWidth="1"/>
    <col min="1546" max="1546" width="11.5546875" style="529"/>
    <col min="1547" max="1547" width="12.88671875" style="529" customWidth="1"/>
    <col min="1548" max="1548" width="12.44140625" style="529" customWidth="1"/>
    <col min="1549" max="1549" width="12.88671875" style="529" customWidth="1"/>
    <col min="1550" max="1551" width="11.5546875" style="529"/>
    <col min="1552" max="1552" width="14.33203125" style="529" customWidth="1"/>
    <col min="1553" max="1793" width="11.5546875" style="529"/>
    <col min="1794" max="1794" width="20.33203125" style="529" customWidth="1"/>
    <col min="1795" max="1795" width="14.33203125" style="529" customWidth="1"/>
    <col min="1796" max="1796" width="13" style="529" customWidth="1"/>
    <col min="1797" max="1797" width="12.6640625" style="529" customWidth="1"/>
    <col min="1798" max="1798" width="12.44140625" style="529" customWidth="1"/>
    <col min="1799" max="1799" width="13.44140625" style="529" customWidth="1"/>
    <col min="1800" max="1800" width="11.5546875" style="529"/>
    <col min="1801" max="1801" width="11.5546875" style="529" bestFit="1" customWidth="1"/>
    <col min="1802" max="1802" width="11.5546875" style="529"/>
    <col min="1803" max="1803" width="12.88671875" style="529" customWidth="1"/>
    <col min="1804" max="1804" width="12.44140625" style="529" customWidth="1"/>
    <col min="1805" max="1805" width="12.88671875" style="529" customWidth="1"/>
    <col min="1806" max="1807" width="11.5546875" style="529"/>
    <col min="1808" max="1808" width="14.33203125" style="529" customWidth="1"/>
    <col min="1809" max="2049" width="11.5546875" style="529"/>
    <col min="2050" max="2050" width="20.33203125" style="529" customWidth="1"/>
    <col min="2051" max="2051" width="14.33203125" style="529" customWidth="1"/>
    <col min="2052" max="2052" width="13" style="529" customWidth="1"/>
    <col min="2053" max="2053" width="12.6640625" style="529" customWidth="1"/>
    <col min="2054" max="2054" width="12.44140625" style="529" customWidth="1"/>
    <col min="2055" max="2055" width="13.44140625" style="529" customWidth="1"/>
    <col min="2056" max="2056" width="11.5546875" style="529"/>
    <col min="2057" max="2057" width="11.5546875" style="529" bestFit="1" customWidth="1"/>
    <col min="2058" max="2058" width="11.5546875" style="529"/>
    <col min="2059" max="2059" width="12.88671875" style="529" customWidth="1"/>
    <col min="2060" max="2060" width="12.44140625" style="529" customWidth="1"/>
    <col min="2061" max="2061" width="12.88671875" style="529" customWidth="1"/>
    <col min="2062" max="2063" width="11.5546875" style="529"/>
    <col min="2064" max="2064" width="14.33203125" style="529" customWidth="1"/>
    <col min="2065" max="2305" width="11.5546875" style="529"/>
    <col min="2306" max="2306" width="20.33203125" style="529" customWidth="1"/>
    <col min="2307" max="2307" width="14.33203125" style="529" customWidth="1"/>
    <col min="2308" max="2308" width="13" style="529" customWidth="1"/>
    <col min="2309" max="2309" width="12.6640625" style="529" customWidth="1"/>
    <col min="2310" max="2310" width="12.44140625" style="529" customWidth="1"/>
    <col min="2311" max="2311" width="13.44140625" style="529" customWidth="1"/>
    <col min="2312" max="2312" width="11.5546875" style="529"/>
    <col min="2313" max="2313" width="11.5546875" style="529" bestFit="1" customWidth="1"/>
    <col min="2314" max="2314" width="11.5546875" style="529"/>
    <col min="2315" max="2315" width="12.88671875" style="529" customWidth="1"/>
    <col min="2316" max="2316" width="12.44140625" style="529" customWidth="1"/>
    <col min="2317" max="2317" width="12.88671875" style="529" customWidth="1"/>
    <col min="2318" max="2319" width="11.5546875" style="529"/>
    <col min="2320" max="2320" width="14.33203125" style="529" customWidth="1"/>
    <col min="2321" max="2561" width="11.5546875" style="529"/>
    <col min="2562" max="2562" width="20.33203125" style="529" customWidth="1"/>
    <col min="2563" max="2563" width="14.33203125" style="529" customWidth="1"/>
    <col min="2564" max="2564" width="13" style="529" customWidth="1"/>
    <col min="2565" max="2565" width="12.6640625" style="529" customWidth="1"/>
    <col min="2566" max="2566" width="12.44140625" style="529" customWidth="1"/>
    <col min="2567" max="2567" width="13.44140625" style="529" customWidth="1"/>
    <col min="2568" max="2568" width="11.5546875" style="529"/>
    <col min="2569" max="2569" width="11.5546875" style="529" bestFit="1" customWidth="1"/>
    <col min="2570" max="2570" width="11.5546875" style="529"/>
    <col min="2571" max="2571" width="12.88671875" style="529" customWidth="1"/>
    <col min="2572" max="2572" width="12.44140625" style="529" customWidth="1"/>
    <col min="2573" max="2573" width="12.88671875" style="529" customWidth="1"/>
    <col min="2574" max="2575" width="11.5546875" style="529"/>
    <col min="2576" max="2576" width="14.33203125" style="529" customWidth="1"/>
    <col min="2577" max="2817" width="11.5546875" style="529"/>
    <col min="2818" max="2818" width="20.33203125" style="529" customWidth="1"/>
    <col min="2819" max="2819" width="14.33203125" style="529" customWidth="1"/>
    <col min="2820" max="2820" width="13" style="529" customWidth="1"/>
    <col min="2821" max="2821" width="12.6640625" style="529" customWidth="1"/>
    <col min="2822" max="2822" width="12.44140625" style="529" customWidth="1"/>
    <col min="2823" max="2823" width="13.44140625" style="529" customWidth="1"/>
    <col min="2824" max="2824" width="11.5546875" style="529"/>
    <col min="2825" max="2825" width="11.5546875" style="529" bestFit="1" customWidth="1"/>
    <col min="2826" max="2826" width="11.5546875" style="529"/>
    <col min="2827" max="2827" width="12.88671875" style="529" customWidth="1"/>
    <col min="2828" max="2828" width="12.44140625" style="529" customWidth="1"/>
    <col min="2829" max="2829" width="12.88671875" style="529" customWidth="1"/>
    <col min="2830" max="2831" width="11.5546875" style="529"/>
    <col min="2832" max="2832" width="14.33203125" style="529" customWidth="1"/>
    <col min="2833" max="3073" width="11.5546875" style="529"/>
    <col min="3074" max="3074" width="20.33203125" style="529" customWidth="1"/>
    <col min="3075" max="3075" width="14.33203125" style="529" customWidth="1"/>
    <col min="3076" max="3076" width="13" style="529" customWidth="1"/>
    <col min="3077" max="3077" width="12.6640625" style="529" customWidth="1"/>
    <col min="3078" max="3078" width="12.44140625" style="529" customWidth="1"/>
    <col min="3079" max="3079" width="13.44140625" style="529" customWidth="1"/>
    <col min="3080" max="3080" width="11.5546875" style="529"/>
    <col min="3081" max="3081" width="11.5546875" style="529" bestFit="1" customWidth="1"/>
    <col min="3082" max="3082" width="11.5546875" style="529"/>
    <col min="3083" max="3083" width="12.88671875" style="529" customWidth="1"/>
    <col min="3084" max="3084" width="12.44140625" style="529" customWidth="1"/>
    <col min="3085" max="3085" width="12.88671875" style="529" customWidth="1"/>
    <col min="3086" max="3087" width="11.5546875" style="529"/>
    <col min="3088" max="3088" width="14.33203125" style="529" customWidth="1"/>
    <col min="3089" max="3329" width="11.5546875" style="529"/>
    <col min="3330" max="3330" width="20.33203125" style="529" customWidth="1"/>
    <col min="3331" max="3331" width="14.33203125" style="529" customWidth="1"/>
    <col min="3332" max="3332" width="13" style="529" customWidth="1"/>
    <col min="3333" max="3333" width="12.6640625" style="529" customWidth="1"/>
    <col min="3334" max="3334" width="12.44140625" style="529" customWidth="1"/>
    <col min="3335" max="3335" width="13.44140625" style="529" customWidth="1"/>
    <col min="3336" max="3336" width="11.5546875" style="529"/>
    <col min="3337" max="3337" width="11.5546875" style="529" bestFit="1" customWidth="1"/>
    <col min="3338" max="3338" width="11.5546875" style="529"/>
    <col min="3339" max="3339" width="12.88671875" style="529" customWidth="1"/>
    <col min="3340" max="3340" width="12.44140625" style="529" customWidth="1"/>
    <col min="3341" max="3341" width="12.88671875" style="529" customWidth="1"/>
    <col min="3342" max="3343" width="11.5546875" style="529"/>
    <col min="3344" max="3344" width="14.33203125" style="529" customWidth="1"/>
    <col min="3345" max="3585" width="11.5546875" style="529"/>
    <col min="3586" max="3586" width="20.33203125" style="529" customWidth="1"/>
    <col min="3587" max="3587" width="14.33203125" style="529" customWidth="1"/>
    <col min="3588" max="3588" width="13" style="529" customWidth="1"/>
    <col min="3589" max="3589" width="12.6640625" style="529" customWidth="1"/>
    <col min="3590" max="3590" width="12.44140625" style="529" customWidth="1"/>
    <col min="3591" max="3591" width="13.44140625" style="529" customWidth="1"/>
    <col min="3592" max="3592" width="11.5546875" style="529"/>
    <col min="3593" max="3593" width="11.5546875" style="529" bestFit="1" customWidth="1"/>
    <col min="3594" max="3594" width="11.5546875" style="529"/>
    <col min="3595" max="3595" width="12.88671875" style="529" customWidth="1"/>
    <col min="3596" max="3596" width="12.44140625" style="529" customWidth="1"/>
    <col min="3597" max="3597" width="12.88671875" style="529" customWidth="1"/>
    <col min="3598" max="3599" width="11.5546875" style="529"/>
    <col min="3600" max="3600" width="14.33203125" style="529" customWidth="1"/>
    <col min="3601" max="3841" width="11.5546875" style="529"/>
    <col min="3842" max="3842" width="20.33203125" style="529" customWidth="1"/>
    <col min="3843" max="3843" width="14.33203125" style="529" customWidth="1"/>
    <col min="3844" max="3844" width="13" style="529" customWidth="1"/>
    <col min="3845" max="3845" width="12.6640625" style="529" customWidth="1"/>
    <col min="3846" max="3846" width="12.44140625" style="529" customWidth="1"/>
    <col min="3847" max="3847" width="13.44140625" style="529" customWidth="1"/>
    <col min="3848" max="3848" width="11.5546875" style="529"/>
    <col min="3849" max="3849" width="11.5546875" style="529" bestFit="1" customWidth="1"/>
    <col min="3850" max="3850" width="11.5546875" style="529"/>
    <col min="3851" max="3851" width="12.88671875" style="529" customWidth="1"/>
    <col min="3852" max="3852" width="12.44140625" style="529" customWidth="1"/>
    <col min="3853" max="3853" width="12.88671875" style="529" customWidth="1"/>
    <col min="3854" max="3855" width="11.5546875" style="529"/>
    <col min="3856" max="3856" width="14.33203125" style="529" customWidth="1"/>
    <col min="3857" max="4097" width="11.5546875" style="529"/>
    <col min="4098" max="4098" width="20.33203125" style="529" customWidth="1"/>
    <col min="4099" max="4099" width="14.33203125" style="529" customWidth="1"/>
    <col min="4100" max="4100" width="13" style="529" customWidth="1"/>
    <col min="4101" max="4101" width="12.6640625" style="529" customWidth="1"/>
    <col min="4102" max="4102" width="12.44140625" style="529" customWidth="1"/>
    <col min="4103" max="4103" width="13.44140625" style="529" customWidth="1"/>
    <col min="4104" max="4104" width="11.5546875" style="529"/>
    <col min="4105" max="4105" width="11.5546875" style="529" bestFit="1" customWidth="1"/>
    <col min="4106" max="4106" width="11.5546875" style="529"/>
    <col min="4107" max="4107" width="12.88671875" style="529" customWidth="1"/>
    <col min="4108" max="4108" width="12.44140625" style="529" customWidth="1"/>
    <col min="4109" max="4109" width="12.88671875" style="529" customWidth="1"/>
    <col min="4110" max="4111" width="11.5546875" style="529"/>
    <col min="4112" max="4112" width="14.33203125" style="529" customWidth="1"/>
    <col min="4113" max="4353" width="11.5546875" style="529"/>
    <col min="4354" max="4354" width="20.33203125" style="529" customWidth="1"/>
    <col min="4355" max="4355" width="14.33203125" style="529" customWidth="1"/>
    <col min="4356" max="4356" width="13" style="529" customWidth="1"/>
    <col min="4357" max="4357" width="12.6640625" style="529" customWidth="1"/>
    <col min="4358" max="4358" width="12.44140625" style="529" customWidth="1"/>
    <col min="4359" max="4359" width="13.44140625" style="529" customWidth="1"/>
    <col min="4360" max="4360" width="11.5546875" style="529"/>
    <col min="4361" max="4361" width="11.5546875" style="529" bestFit="1" customWidth="1"/>
    <col min="4362" max="4362" width="11.5546875" style="529"/>
    <col min="4363" max="4363" width="12.88671875" style="529" customWidth="1"/>
    <col min="4364" max="4364" width="12.44140625" style="529" customWidth="1"/>
    <col min="4365" max="4365" width="12.88671875" style="529" customWidth="1"/>
    <col min="4366" max="4367" width="11.5546875" style="529"/>
    <col min="4368" max="4368" width="14.33203125" style="529" customWidth="1"/>
    <col min="4369" max="4609" width="11.5546875" style="529"/>
    <col min="4610" max="4610" width="20.33203125" style="529" customWidth="1"/>
    <col min="4611" max="4611" width="14.33203125" style="529" customWidth="1"/>
    <col min="4612" max="4612" width="13" style="529" customWidth="1"/>
    <col min="4613" max="4613" width="12.6640625" style="529" customWidth="1"/>
    <col min="4614" max="4614" width="12.44140625" style="529" customWidth="1"/>
    <col min="4615" max="4615" width="13.44140625" style="529" customWidth="1"/>
    <col min="4616" max="4616" width="11.5546875" style="529"/>
    <col min="4617" max="4617" width="11.5546875" style="529" bestFit="1" customWidth="1"/>
    <col min="4618" max="4618" width="11.5546875" style="529"/>
    <col min="4619" max="4619" width="12.88671875" style="529" customWidth="1"/>
    <col min="4620" max="4620" width="12.44140625" style="529" customWidth="1"/>
    <col min="4621" max="4621" width="12.88671875" style="529" customWidth="1"/>
    <col min="4622" max="4623" width="11.5546875" style="529"/>
    <col min="4624" max="4624" width="14.33203125" style="529" customWidth="1"/>
    <col min="4625" max="4865" width="11.5546875" style="529"/>
    <col min="4866" max="4866" width="20.33203125" style="529" customWidth="1"/>
    <col min="4867" max="4867" width="14.33203125" style="529" customWidth="1"/>
    <col min="4868" max="4868" width="13" style="529" customWidth="1"/>
    <col min="4869" max="4869" width="12.6640625" style="529" customWidth="1"/>
    <col min="4870" max="4870" width="12.44140625" style="529" customWidth="1"/>
    <col min="4871" max="4871" width="13.44140625" style="529" customWidth="1"/>
    <col min="4872" max="4872" width="11.5546875" style="529"/>
    <col min="4873" max="4873" width="11.5546875" style="529" bestFit="1" customWidth="1"/>
    <col min="4874" max="4874" width="11.5546875" style="529"/>
    <col min="4875" max="4875" width="12.88671875" style="529" customWidth="1"/>
    <col min="4876" max="4876" width="12.44140625" style="529" customWidth="1"/>
    <col min="4877" max="4877" width="12.88671875" style="529" customWidth="1"/>
    <col min="4878" max="4879" width="11.5546875" style="529"/>
    <col min="4880" max="4880" width="14.33203125" style="529" customWidth="1"/>
    <col min="4881" max="5121" width="11.5546875" style="529"/>
    <col min="5122" max="5122" width="20.33203125" style="529" customWidth="1"/>
    <col min="5123" max="5123" width="14.33203125" style="529" customWidth="1"/>
    <col min="5124" max="5124" width="13" style="529" customWidth="1"/>
    <col min="5125" max="5125" width="12.6640625" style="529" customWidth="1"/>
    <col min="5126" max="5126" width="12.44140625" style="529" customWidth="1"/>
    <col min="5127" max="5127" width="13.44140625" style="529" customWidth="1"/>
    <col min="5128" max="5128" width="11.5546875" style="529"/>
    <col min="5129" max="5129" width="11.5546875" style="529" bestFit="1" customWidth="1"/>
    <col min="5130" max="5130" width="11.5546875" style="529"/>
    <col min="5131" max="5131" width="12.88671875" style="529" customWidth="1"/>
    <col min="5132" max="5132" width="12.44140625" style="529" customWidth="1"/>
    <col min="5133" max="5133" width="12.88671875" style="529" customWidth="1"/>
    <col min="5134" max="5135" width="11.5546875" style="529"/>
    <col min="5136" max="5136" width="14.33203125" style="529" customWidth="1"/>
    <col min="5137" max="5377" width="11.5546875" style="529"/>
    <col min="5378" max="5378" width="20.33203125" style="529" customWidth="1"/>
    <col min="5379" max="5379" width="14.33203125" style="529" customWidth="1"/>
    <col min="5380" max="5380" width="13" style="529" customWidth="1"/>
    <col min="5381" max="5381" width="12.6640625" style="529" customWidth="1"/>
    <col min="5382" max="5382" width="12.44140625" style="529" customWidth="1"/>
    <col min="5383" max="5383" width="13.44140625" style="529" customWidth="1"/>
    <col min="5384" max="5384" width="11.5546875" style="529"/>
    <col min="5385" max="5385" width="11.5546875" style="529" bestFit="1" customWidth="1"/>
    <col min="5386" max="5386" width="11.5546875" style="529"/>
    <col min="5387" max="5387" width="12.88671875" style="529" customWidth="1"/>
    <col min="5388" max="5388" width="12.44140625" style="529" customWidth="1"/>
    <col min="5389" max="5389" width="12.88671875" style="529" customWidth="1"/>
    <col min="5390" max="5391" width="11.5546875" style="529"/>
    <col min="5392" max="5392" width="14.33203125" style="529" customWidth="1"/>
    <col min="5393" max="5633" width="11.5546875" style="529"/>
    <col min="5634" max="5634" width="20.33203125" style="529" customWidth="1"/>
    <col min="5635" max="5635" width="14.33203125" style="529" customWidth="1"/>
    <col min="5636" max="5636" width="13" style="529" customWidth="1"/>
    <col min="5637" max="5637" width="12.6640625" style="529" customWidth="1"/>
    <col min="5638" max="5638" width="12.44140625" style="529" customWidth="1"/>
    <col min="5639" max="5639" width="13.44140625" style="529" customWidth="1"/>
    <col min="5640" max="5640" width="11.5546875" style="529"/>
    <col min="5641" max="5641" width="11.5546875" style="529" bestFit="1" customWidth="1"/>
    <col min="5642" max="5642" width="11.5546875" style="529"/>
    <col min="5643" max="5643" width="12.88671875" style="529" customWidth="1"/>
    <col min="5644" max="5644" width="12.44140625" style="529" customWidth="1"/>
    <col min="5645" max="5645" width="12.88671875" style="529" customWidth="1"/>
    <col min="5646" max="5647" width="11.5546875" style="529"/>
    <col min="5648" max="5648" width="14.33203125" style="529" customWidth="1"/>
    <col min="5649" max="5889" width="11.5546875" style="529"/>
    <col min="5890" max="5890" width="20.33203125" style="529" customWidth="1"/>
    <col min="5891" max="5891" width="14.33203125" style="529" customWidth="1"/>
    <col min="5892" max="5892" width="13" style="529" customWidth="1"/>
    <col min="5893" max="5893" width="12.6640625" style="529" customWidth="1"/>
    <col min="5894" max="5894" width="12.44140625" style="529" customWidth="1"/>
    <col min="5895" max="5895" width="13.44140625" style="529" customWidth="1"/>
    <col min="5896" max="5896" width="11.5546875" style="529"/>
    <col min="5897" max="5897" width="11.5546875" style="529" bestFit="1" customWidth="1"/>
    <col min="5898" max="5898" width="11.5546875" style="529"/>
    <col min="5899" max="5899" width="12.88671875" style="529" customWidth="1"/>
    <col min="5900" max="5900" width="12.44140625" style="529" customWidth="1"/>
    <col min="5901" max="5901" width="12.88671875" style="529" customWidth="1"/>
    <col min="5902" max="5903" width="11.5546875" style="529"/>
    <col min="5904" max="5904" width="14.33203125" style="529" customWidth="1"/>
    <col min="5905" max="6145" width="11.5546875" style="529"/>
    <col min="6146" max="6146" width="20.33203125" style="529" customWidth="1"/>
    <col min="6147" max="6147" width="14.33203125" style="529" customWidth="1"/>
    <col min="6148" max="6148" width="13" style="529" customWidth="1"/>
    <col min="6149" max="6149" width="12.6640625" style="529" customWidth="1"/>
    <col min="6150" max="6150" width="12.44140625" style="529" customWidth="1"/>
    <col min="6151" max="6151" width="13.44140625" style="529" customWidth="1"/>
    <col min="6152" max="6152" width="11.5546875" style="529"/>
    <col min="6153" max="6153" width="11.5546875" style="529" bestFit="1" customWidth="1"/>
    <col min="6154" max="6154" width="11.5546875" style="529"/>
    <col min="6155" max="6155" width="12.88671875" style="529" customWidth="1"/>
    <col min="6156" max="6156" width="12.44140625" style="529" customWidth="1"/>
    <col min="6157" max="6157" width="12.88671875" style="529" customWidth="1"/>
    <col min="6158" max="6159" width="11.5546875" style="529"/>
    <col min="6160" max="6160" width="14.33203125" style="529" customWidth="1"/>
    <col min="6161" max="6401" width="11.5546875" style="529"/>
    <col min="6402" max="6402" width="20.33203125" style="529" customWidth="1"/>
    <col min="6403" max="6403" width="14.33203125" style="529" customWidth="1"/>
    <col min="6404" max="6404" width="13" style="529" customWidth="1"/>
    <col min="6405" max="6405" width="12.6640625" style="529" customWidth="1"/>
    <col min="6406" max="6406" width="12.44140625" style="529" customWidth="1"/>
    <col min="6407" max="6407" width="13.44140625" style="529" customWidth="1"/>
    <col min="6408" max="6408" width="11.5546875" style="529"/>
    <col min="6409" max="6409" width="11.5546875" style="529" bestFit="1" customWidth="1"/>
    <col min="6410" max="6410" width="11.5546875" style="529"/>
    <col min="6411" max="6411" width="12.88671875" style="529" customWidth="1"/>
    <col min="6412" max="6412" width="12.44140625" style="529" customWidth="1"/>
    <col min="6413" max="6413" width="12.88671875" style="529" customWidth="1"/>
    <col min="6414" max="6415" width="11.5546875" style="529"/>
    <col min="6416" max="6416" width="14.33203125" style="529" customWidth="1"/>
    <col min="6417" max="6657" width="11.5546875" style="529"/>
    <col min="6658" max="6658" width="20.33203125" style="529" customWidth="1"/>
    <col min="6659" max="6659" width="14.33203125" style="529" customWidth="1"/>
    <col min="6660" max="6660" width="13" style="529" customWidth="1"/>
    <col min="6661" max="6661" width="12.6640625" style="529" customWidth="1"/>
    <col min="6662" max="6662" width="12.44140625" style="529" customWidth="1"/>
    <col min="6663" max="6663" width="13.44140625" style="529" customWidth="1"/>
    <col min="6664" max="6664" width="11.5546875" style="529"/>
    <col min="6665" max="6665" width="11.5546875" style="529" bestFit="1" customWidth="1"/>
    <col min="6666" max="6666" width="11.5546875" style="529"/>
    <col min="6667" max="6667" width="12.88671875" style="529" customWidth="1"/>
    <col min="6668" max="6668" width="12.44140625" style="529" customWidth="1"/>
    <col min="6669" max="6669" width="12.88671875" style="529" customWidth="1"/>
    <col min="6670" max="6671" width="11.5546875" style="529"/>
    <col min="6672" max="6672" width="14.33203125" style="529" customWidth="1"/>
    <col min="6673" max="6913" width="11.5546875" style="529"/>
    <col min="6914" max="6914" width="20.33203125" style="529" customWidth="1"/>
    <col min="6915" max="6915" width="14.33203125" style="529" customWidth="1"/>
    <col min="6916" max="6916" width="13" style="529" customWidth="1"/>
    <col min="6917" max="6917" width="12.6640625" style="529" customWidth="1"/>
    <col min="6918" max="6918" width="12.44140625" style="529" customWidth="1"/>
    <col min="6919" max="6919" width="13.44140625" style="529" customWidth="1"/>
    <col min="6920" max="6920" width="11.5546875" style="529"/>
    <col min="6921" max="6921" width="11.5546875" style="529" bestFit="1" customWidth="1"/>
    <col min="6922" max="6922" width="11.5546875" style="529"/>
    <col min="6923" max="6923" width="12.88671875" style="529" customWidth="1"/>
    <col min="6924" max="6924" width="12.44140625" style="529" customWidth="1"/>
    <col min="6925" max="6925" width="12.88671875" style="529" customWidth="1"/>
    <col min="6926" max="6927" width="11.5546875" style="529"/>
    <col min="6928" max="6928" width="14.33203125" style="529" customWidth="1"/>
    <col min="6929" max="7169" width="11.5546875" style="529"/>
    <col min="7170" max="7170" width="20.33203125" style="529" customWidth="1"/>
    <col min="7171" max="7171" width="14.33203125" style="529" customWidth="1"/>
    <col min="7172" max="7172" width="13" style="529" customWidth="1"/>
    <col min="7173" max="7173" width="12.6640625" style="529" customWidth="1"/>
    <col min="7174" max="7174" width="12.44140625" style="529" customWidth="1"/>
    <col min="7175" max="7175" width="13.44140625" style="529" customWidth="1"/>
    <col min="7176" max="7176" width="11.5546875" style="529"/>
    <col min="7177" max="7177" width="11.5546875" style="529" bestFit="1" customWidth="1"/>
    <col min="7178" max="7178" width="11.5546875" style="529"/>
    <col min="7179" max="7179" width="12.88671875" style="529" customWidth="1"/>
    <col min="7180" max="7180" width="12.44140625" style="529" customWidth="1"/>
    <col min="7181" max="7181" width="12.88671875" style="529" customWidth="1"/>
    <col min="7182" max="7183" width="11.5546875" style="529"/>
    <col min="7184" max="7184" width="14.33203125" style="529" customWidth="1"/>
    <col min="7185" max="7425" width="11.5546875" style="529"/>
    <col min="7426" max="7426" width="20.33203125" style="529" customWidth="1"/>
    <col min="7427" max="7427" width="14.33203125" style="529" customWidth="1"/>
    <col min="7428" max="7428" width="13" style="529" customWidth="1"/>
    <col min="7429" max="7429" width="12.6640625" style="529" customWidth="1"/>
    <col min="7430" max="7430" width="12.44140625" style="529" customWidth="1"/>
    <col min="7431" max="7431" width="13.44140625" style="529" customWidth="1"/>
    <col min="7432" max="7432" width="11.5546875" style="529"/>
    <col min="7433" max="7433" width="11.5546875" style="529" bestFit="1" customWidth="1"/>
    <col min="7434" max="7434" width="11.5546875" style="529"/>
    <col min="7435" max="7435" width="12.88671875" style="529" customWidth="1"/>
    <col min="7436" max="7436" width="12.44140625" style="529" customWidth="1"/>
    <col min="7437" max="7437" width="12.88671875" style="529" customWidth="1"/>
    <col min="7438" max="7439" width="11.5546875" style="529"/>
    <col min="7440" max="7440" width="14.33203125" style="529" customWidth="1"/>
    <col min="7441" max="7681" width="11.5546875" style="529"/>
    <col min="7682" max="7682" width="20.33203125" style="529" customWidth="1"/>
    <col min="7683" max="7683" width="14.33203125" style="529" customWidth="1"/>
    <col min="7684" max="7684" width="13" style="529" customWidth="1"/>
    <col min="7685" max="7685" width="12.6640625" style="529" customWidth="1"/>
    <col min="7686" max="7686" width="12.44140625" style="529" customWidth="1"/>
    <col min="7687" max="7687" width="13.44140625" style="529" customWidth="1"/>
    <col min="7688" max="7688" width="11.5546875" style="529"/>
    <col min="7689" max="7689" width="11.5546875" style="529" bestFit="1" customWidth="1"/>
    <col min="7690" max="7690" width="11.5546875" style="529"/>
    <col min="7691" max="7691" width="12.88671875" style="529" customWidth="1"/>
    <col min="7692" max="7692" width="12.44140625" style="529" customWidth="1"/>
    <col min="7693" max="7693" width="12.88671875" style="529" customWidth="1"/>
    <col min="7694" max="7695" width="11.5546875" style="529"/>
    <col min="7696" max="7696" width="14.33203125" style="529" customWidth="1"/>
    <col min="7697" max="7937" width="11.5546875" style="529"/>
    <col min="7938" max="7938" width="20.33203125" style="529" customWidth="1"/>
    <col min="7939" max="7939" width="14.33203125" style="529" customWidth="1"/>
    <col min="7940" max="7940" width="13" style="529" customWidth="1"/>
    <col min="7941" max="7941" width="12.6640625" style="529" customWidth="1"/>
    <col min="7942" max="7942" width="12.44140625" style="529" customWidth="1"/>
    <col min="7943" max="7943" width="13.44140625" style="529" customWidth="1"/>
    <col min="7944" max="7944" width="11.5546875" style="529"/>
    <col min="7945" max="7945" width="11.5546875" style="529" bestFit="1" customWidth="1"/>
    <col min="7946" max="7946" width="11.5546875" style="529"/>
    <col min="7947" max="7947" width="12.88671875" style="529" customWidth="1"/>
    <col min="7948" max="7948" width="12.44140625" style="529" customWidth="1"/>
    <col min="7949" max="7949" width="12.88671875" style="529" customWidth="1"/>
    <col min="7950" max="7951" width="11.5546875" style="529"/>
    <col min="7952" max="7952" width="14.33203125" style="529" customWidth="1"/>
    <col min="7953" max="8193" width="11.5546875" style="529"/>
    <col min="8194" max="8194" width="20.33203125" style="529" customWidth="1"/>
    <col min="8195" max="8195" width="14.33203125" style="529" customWidth="1"/>
    <col min="8196" max="8196" width="13" style="529" customWidth="1"/>
    <col min="8197" max="8197" width="12.6640625" style="529" customWidth="1"/>
    <col min="8198" max="8198" width="12.44140625" style="529" customWidth="1"/>
    <col min="8199" max="8199" width="13.44140625" style="529" customWidth="1"/>
    <col min="8200" max="8200" width="11.5546875" style="529"/>
    <col min="8201" max="8201" width="11.5546875" style="529" bestFit="1" customWidth="1"/>
    <col min="8202" max="8202" width="11.5546875" style="529"/>
    <col min="8203" max="8203" width="12.88671875" style="529" customWidth="1"/>
    <col min="8204" max="8204" width="12.44140625" style="529" customWidth="1"/>
    <col min="8205" max="8205" width="12.88671875" style="529" customWidth="1"/>
    <col min="8206" max="8207" width="11.5546875" style="529"/>
    <col min="8208" max="8208" width="14.33203125" style="529" customWidth="1"/>
    <col min="8209" max="8449" width="11.5546875" style="529"/>
    <col min="8450" max="8450" width="20.33203125" style="529" customWidth="1"/>
    <col min="8451" max="8451" width="14.33203125" style="529" customWidth="1"/>
    <col min="8452" max="8452" width="13" style="529" customWidth="1"/>
    <col min="8453" max="8453" width="12.6640625" style="529" customWidth="1"/>
    <col min="8454" max="8454" width="12.44140625" style="529" customWidth="1"/>
    <col min="8455" max="8455" width="13.44140625" style="529" customWidth="1"/>
    <col min="8456" max="8456" width="11.5546875" style="529"/>
    <col min="8457" max="8457" width="11.5546875" style="529" bestFit="1" customWidth="1"/>
    <col min="8458" max="8458" width="11.5546875" style="529"/>
    <col min="8459" max="8459" width="12.88671875" style="529" customWidth="1"/>
    <col min="8460" max="8460" width="12.44140625" style="529" customWidth="1"/>
    <col min="8461" max="8461" width="12.88671875" style="529" customWidth="1"/>
    <col min="8462" max="8463" width="11.5546875" style="529"/>
    <col min="8464" max="8464" width="14.33203125" style="529" customWidth="1"/>
    <col min="8465" max="8705" width="11.5546875" style="529"/>
    <col min="8706" max="8706" width="20.33203125" style="529" customWidth="1"/>
    <col min="8707" max="8707" width="14.33203125" style="529" customWidth="1"/>
    <col min="8708" max="8708" width="13" style="529" customWidth="1"/>
    <col min="8709" max="8709" width="12.6640625" style="529" customWidth="1"/>
    <col min="8710" max="8710" width="12.44140625" style="529" customWidth="1"/>
    <col min="8711" max="8711" width="13.44140625" style="529" customWidth="1"/>
    <col min="8712" max="8712" width="11.5546875" style="529"/>
    <col min="8713" max="8713" width="11.5546875" style="529" bestFit="1" customWidth="1"/>
    <col min="8714" max="8714" width="11.5546875" style="529"/>
    <col min="8715" max="8715" width="12.88671875" style="529" customWidth="1"/>
    <col min="8716" max="8716" width="12.44140625" style="529" customWidth="1"/>
    <col min="8717" max="8717" width="12.88671875" style="529" customWidth="1"/>
    <col min="8718" max="8719" width="11.5546875" style="529"/>
    <col min="8720" max="8720" width="14.33203125" style="529" customWidth="1"/>
    <col min="8721" max="8961" width="11.5546875" style="529"/>
    <col min="8962" max="8962" width="20.33203125" style="529" customWidth="1"/>
    <col min="8963" max="8963" width="14.33203125" style="529" customWidth="1"/>
    <col min="8964" max="8964" width="13" style="529" customWidth="1"/>
    <col min="8965" max="8965" width="12.6640625" style="529" customWidth="1"/>
    <col min="8966" max="8966" width="12.44140625" style="529" customWidth="1"/>
    <col min="8967" max="8967" width="13.44140625" style="529" customWidth="1"/>
    <col min="8968" max="8968" width="11.5546875" style="529"/>
    <col min="8969" max="8969" width="11.5546875" style="529" bestFit="1" customWidth="1"/>
    <col min="8970" max="8970" width="11.5546875" style="529"/>
    <col min="8971" max="8971" width="12.88671875" style="529" customWidth="1"/>
    <col min="8972" max="8972" width="12.44140625" style="529" customWidth="1"/>
    <col min="8973" max="8973" width="12.88671875" style="529" customWidth="1"/>
    <col min="8974" max="8975" width="11.5546875" style="529"/>
    <col min="8976" max="8976" width="14.33203125" style="529" customWidth="1"/>
    <col min="8977" max="9217" width="11.5546875" style="529"/>
    <col min="9218" max="9218" width="20.33203125" style="529" customWidth="1"/>
    <col min="9219" max="9219" width="14.33203125" style="529" customWidth="1"/>
    <col min="9220" max="9220" width="13" style="529" customWidth="1"/>
    <col min="9221" max="9221" width="12.6640625" style="529" customWidth="1"/>
    <col min="9222" max="9222" width="12.44140625" style="529" customWidth="1"/>
    <col min="9223" max="9223" width="13.44140625" style="529" customWidth="1"/>
    <col min="9224" max="9224" width="11.5546875" style="529"/>
    <col min="9225" max="9225" width="11.5546875" style="529" bestFit="1" customWidth="1"/>
    <col min="9226" max="9226" width="11.5546875" style="529"/>
    <col min="9227" max="9227" width="12.88671875" style="529" customWidth="1"/>
    <col min="9228" max="9228" width="12.44140625" style="529" customWidth="1"/>
    <col min="9229" max="9229" width="12.88671875" style="529" customWidth="1"/>
    <col min="9230" max="9231" width="11.5546875" style="529"/>
    <col min="9232" max="9232" width="14.33203125" style="529" customWidth="1"/>
    <col min="9233" max="9473" width="11.5546875" style="529"/>
    <col min="9474" max="9474" width="20.33203125" style="529" customWidth="1"/>
    <col min="9475" max="9475" width="14.33203125" style="529" customWidth="1"/>
    <col min="9476" max="9476" width="13" style="529" customWidth="1"/>
    <col min="9477" max="9477" width="12.6640625" style="529" customWidth="1"/>
    <col min="9478" max="9478" width="12.44140625" style="529" customWidth="1"/>
    <col min="9479" max="9479" width="13.44140625" style="529" customWidth="1"/>
    <col min="9480" max="9480" width="11.5546875" style="529"/>
    <col min="9481" max="9481" width="11.5546875" style="529" bestFit="1" customWidth="1"/>
    <col min="9482" max="9482" width="11.5546875" style="529"/>
    <col min="9483" max="9483" width="12.88671875" style="529" customWidth="1"/>
    <col min="9484" max="9484" width="12.44140625" style="529" customWidth="1"/>
    <col min="9485" max="9485" width="12.88671875" style="529" customWidth="1"/>
    <col min="9486" max="9487" width="11.5546875" style="529"/>
    <col min="9488" max="9488" width="14.33203125" style="529" customWidth="1"/>
    <col min="9489" max="9729" width="11.5546875" style="529"/>
    <col min="9730" max="9730" width="20.33203125" style="529" customWidth="1"/>
    <col min="9731" max="9731" width="14.33203125" style="529" customWidth="1"/>
    <col min="9732" max="9732" width="13" style="529" customWidth="1"/>
    <col min="9733" max="9733" width="12.6640625" style="529" customWidth="1"/>
    <col min="9734" max="9734" width="12.44140625" style="529" customWidth="1"/>
    <col min="9735" max="9735" width="13.44140625" style="529" customWidth="1"/>
    <col min="9736" max="9736" width="11.5546875" style="529"/>
    <col min="9737" max="9737" width="11.5546875" style="529" bestFit="1" customWidth="1"/>
    <col min="9738" max="9738" width="11.5546875" style="529"/>
    <col min="9739" max="9739" width="12.88671875" style="529" customWidth="1"/>
    <col min="9740" max="9740" width="12.44140625" style="529" customWidth="1"/>
    <col min="9741" max="9741" width="12.88671875" style="529" customWidth="1"/>
    <col min="9742" max="9743" width="11.5546875" style="529"/>
    <col min="9744" max="9744" width="14.33203125" style="529" customWidth="1"/>
    <col min="9745" max="9985" width="11.5546875" style="529"/>
    <col min="9986" max="9986" width="20.33203125" style="529" customWidth="1"/>
    <col min="9987" max="9987" width="14.33203125" style="529" customWidth="1"/>
    <col min="9988" max="9988" width="13" style="529" customWidth="1"/>
    <col min="9989" max="9989" width="12.6640625" style="529" customWidth="1"/>
    <col min="9990" max="9990" width="12.44140625" style="529" customWidth="1"/>
    <col min="9991" max="9991" width="13.44140625" style="529" customWidth="1"/>
    <col min="9992" max="9992" width="11.5546875" style="529"/>
    <col min="9993" max="9993" width="11.5546875" style="529" bestFit="1" customWidth="1"/>
    <col min="9994" max="9994" width="11.5546875" style="529"/>
    <col min="9995" max="9995" width="12.88671875" style="529" customWidth="1"/>
    <col min="9996" max="9996" width="12.44140625" style="529" customWidth="1"/>
    <col min="9997" max="9997" width="12.88671875" style="529" customWidth="1"/>
    <col min="9998" max="9999" width="11.5546875" style="529"/>
    <col min="10000" max="10000" width="14.33203125" style="529" customWidth="1"/>
    <col min="10001" max="10241" width="11.5546875" style="529"/>
    <col min="10242" max="10242" width="20.33203125" style="529" customWidth="1"/>
    <col min="10243" max="10243" width="14.33203125" style="529" customWidth="1"/>
    <col min="10244" max="10244" width="13" style="529" customWidth="1"/>
    <col min="10245" max="10245" width="12.6640625" style="529" customWidth="1"/>
    <col min="10246" max="10246" width="12.44140625" style="529" customWidth="1"/>
    <col min="10247" max="10247" width="13.44140625" style="529" customWidth="1"/>
    <col min="10248" max="10248" width="11.5546875" style="529"/>
    <col min="10249" max="10249" width="11.5546875" style="529" bestFit="1" customWidth="1"/>
    <col min="10250" max="10250" width="11.5546875" style="529"/>
    <col min="10251" max="10251" width="12.88671875" style="529" customWidth="1"/>
    <col min="10252" max="10252" width="12.44140625" style="529" customWidth="1"/>
    <col min="10253" max="10253" width="12.88671875" style="529" customWidth="1"/>
    <col min="10254" max="10255" width="11.5546875" style="529"/>
    <col min="10256" max="10256" width="14.33203125" style="529" customWidth="1"/>
    <col min="10257" max="10497" width="11.5546875" style="529"/>
    <col min="10498" max="10498" width="20.33203125" style="529" customWidth="1"/>
    <col min="10499" max="10499" width="14.33203125" style="529" customWidth="1"/>
    <col min="10500" max="10500" width="13" style="529" customWidth="1"/>
    <col min="10501" max="10501" width="12.6640625" style="529" customWidth="1"/>
    <col min="10502" max="10502" width="12.44140625" style="529" customWidth="1"/>
    <col min="10503" max="10503" width="13.44140625" style="529" customWidth="1"/>
    <col min="10504" max="10504" width="11.5546875" style="529"/>
    <col min="10505" max="10505" width="11.5546875" style="529" bestFit="1" customWidth="1"/>
    <col min="10506" max="10506" width="11.5546875" style="529"/>
    <col min="10507" max="10507" width="12.88671875" style="529" customWidth="1"/>
    <col min="10508" max="10508" width="12.44140625" style="529" customWidth="1"/>
    <col min="10509" max="10509" width="12.88671875" style="529" customWidth="1"/>
    <col min="10510" max="10511" width="11.5546875" style="529"/>
    <col min="10512" max="10512" width="14.33203125" style="529" customWidth="1"/>
    <col min="10513" max="10753" width="11.5546875" style="529"/>
    <col min="10754" max="10754" width="20.33203125" style="529" customWidth="1"/>
    <col min="10755" max="10755" width="14.33203125" style="529" customWidth="1"/>
    <col min="10756" max="10756" width="13" style="529" customWidth="1"/>
    <col min="10757" max="10757" width="12.6640625" style="529" customWidth="1"/>
    <col min="10758" max="10758" width="12.44140625" style="529" customWidth="1"/>
    <col min="10759" max="10759" width="13.44140625" style="529" customWidth="1"/>
    <col min="10760" max="10760" width="11.5546875" style="529"/>
    <col min="10761" max="10761" width="11.5546875" style="529" bestFit="1" customWidth="1"/>
    <col min="10762" max="10762" width="11.5546875" style="529"/>
    <col min="10763" max="10763" width="12.88671875" style="529" customWidth="1"/>
    <col min="10764" max="10764" width="12.44140625" style="529" customWidth="1"/>
    <col min="10765" max="10765" width="12.88671875" style="529" customWidth="1"/>
    <col min="10766" max="10767" width="11.5546875" style="529"/>
    <col min="10768" max="10768" width="14.33203125" style="529" customWidth="1"/>
    <col min="10769" max="11009" width="11.5546875" style="529"/>
    <col min="11010" max="11010" width="20.33203125" style="529" customWidth="1"/>
    <col min="11011" max="11011" width="14.33203125" style="529" customWidth="1"/>
    <col min="11012" max="11012" width="13" style="529" customWidth="1"/>
    <col min="11013" max="11013" width="12.6640625" style="529" customWidth="1"/>
    <col min="11014" max="11014" width="12.44140625" style="529" customWidth="1"/>
    <col min="11015" max="11015" width="13.44140625" style="529" customWidth="1"/>
    <col min="11016" max="11016" width="11.5546875" style="529"/>
    <col min="11017" max="11017" width="11.5546875" style="529" bestFit="1" customWidth="1"/>
    <col min="11018" max="11018" width="11.5546875" style="529"/>
    <col min="11019" max="11019" width="12.88671875" style="529" customWidth="1"/>
    <col min="11020" max="11020" width="12.44140625" style="529" customWidth="1"/>
    <col min="11021" max="11021" width="12.88671875" style="529" customWidth="1"/>
    <col min="11022" max="11023" width="11.5546875" style="529"/>
    <col min="11024" max="11024" width="14.33203125" style="529" customWidth="1"/>
    <col min="11025" max="11265" width="11.5546875" style="529"/>
    <col min="11266" max="11266" width="20.33203125" style="529" customWidth="1"/>
    <col min="11267" max="11267" width="14.33203125" style="529" customWidth="1"/>
    <col min="11268" max="11268" width="13" style="529" customWidth="1"/>
    <col min="11269" max="11269" width="12.6640625" style="529" customWidth="1"/>
    <col min="11270" max="11270" width="12.44140625" style="529" customWidth="1"/>
    <col min="11271" max="11271" width="13.44140625" style="529" customWidth="1"/>
    <col min="11272" max="11272" width="11.5546875" style="529"/>
    <col min="11273" max="11273" width="11.5546875" style="529" bestFit="1" customWidth="1"/>
    <col min="11274" max="11274" width="11.5546875" style="529"/>
    <col min="11275" max="11275" width="12.88671875" style="529" customWidth="1"/>
    <col min="11276" max="11276" width="12.44140625" style="529" customWidth="1"/>
    <col min="11277" max="11277" width="12.88671875" style="529" customWidth="1"/>
    <col min="11278" max="11279" width="11.5546875" style="529"/>
    <col min="11280" max="11280" width="14.33203125" style="529" customWidth="1"/>
    <col min="11281" max="11521" width="11.5546875" style="529"/>
    <col min="11522" max="11522" width="20.33203125" style="529" customWidth="1"/>
    <col min="11523" max="11523" width="14.33203125" style="529" customWidth="1"/>
    <col min="11524" max="11524" width="13" style="529" customWidth="1"/>
    <col min="11525" max="11525" width="12.6640625" style="529" customWidth="1"/>
    <col min="11526" max="11526" width="12.44140625" style="529" customWidth="1"/>
    <col min="11527" max="11527" width="13.44140625" style="529" customWidth="1"/>
    <col min="11528" max="11528" width="11.5546875" style="529"/>
    <col min="11529" max="11529" width="11.5546875" style="529" bestFit="1" customWidth="1"/>
    <col min="11530" max="11530" width="11.5546875" style="529"/>
    <col min="11531" max="11531" width="12.88671875" style="529" customWidth="1"/>
    <col min="11532" max="11532" width="12.44140625" style="529" customWidth="1"/>
    <col min="11533" max="11533" width="12.88671875" style="529" customWidth="1"/>
    <col min="11534" max="11535" width="11.5546875" style="529"/>
    <col min="11536" max="11536" width="14.33203125" style="529" customWidth="1"/>
    <col min="11537" max="11777" width="11.5546875" style="529"/>
    <col min="11778" max="11778" width="20.33203125" style="529" customWidth="1"/>
    <col min="11779" max="11779" width="14.33203125" style="529" customWidth="1"/>
    <col min="11780" max="11780" width="13" style="529" customWidth="1"/>
    <col min="11781" max="11781" width="12.6640625" style="529" customWidth="1"/>
    <col min="11782" max="11782" width="12.44140625" style="529" customWidth="1"/>
    <col min="11783" max="11783" width="13.44140625" style="529" customWidth="1"/>
    <col min="11784" max="11784" width="11.5546875" style="529"/>
    <col min="11785" max="11785" width="11.5546875" style="529" bestFit="1" customWidth="1"/>
    <col min="11786" max="11786" width="11.5546875" style="529"/>
    <col min="11787" max="11787" width="12.88671875" style="529" customWidth="1"/>
    <col min="11788" max="11788" width="12.44140625" style="529" customWidth="1"/>
    <col min="11789" max="11789" width="12.88671875" style="529" customWidth="1"/>
    <col min="11790" max="11791" width="11.5546875" style="529"/>
    <col min="11792" max="11792" width="14.33203125" style="529" customWidth="1"/>
    <col min="11793" max="12033" width="11.5546875" style="529"/>
    <col min="12034" max="12034" width="20.33203125" style="529" customWidth="1"/>
    <col min="12035" max="12035" width="14.33203125" style="529" customWidth="1"/>
    <col min="12036" max="12036" width="13" style="529" customWidth="1"/>
    <col min="12037" max="12037" width="12.6640625" style="529" customWidth="1"/>
    <col min="12038" max="12038" width="12.44140625" style="529" customWidth="1"/>
    <col min="12039" max="12039" width="13.44140625" style="529" customWidth="1"/>
    <col min="12040" max="12040" width="11.5546875" style="529"/>
    <col min="12041" max="12041" width="11.5546875" style="529" bestFit="1" customWidth="1"/>
    <col min="12042" max="12042" width="11.5546875" style="529"/>
    <col min="12043" max="12043" width="12.88671875" style="529" customWidth="1"/>
    <col min="12044" max="12044" width="12.44140625" style="529" customWidth="1"/>
    <col min="12045" max="12045" width="12.88671875" style="529" customWidth="1"/>
    <col min="12046" max="12047" width="11.5546875" style="529"/>
    <col min="12048" max="12048" width="14.33203125" style="529" customWidth="1"/>
    <col min="12049" max="12289" width="11.5546875" style="529"/>
    <col min="12290" max="12290" width="20.33203125" style="529" customWidth="1"/>
    <col min="12291" max="12291" width="14.33203125" style="529" customWidth="1"/>
    <col min="12292" max="12292" width="13" style="529" customWidth="1"/>
    <col min="12293" max="12293" width="12.6640625" style="529" customWidth="1"/>
    <col min="12294" max="12294" width="12.44140625" style="529" customWidth="1"/>
    <col min="12295" max="12295" width="13.44140625" style="529" customWidth="1"/>
    <col min="12296" max="12296" width="11.5546875" style="529"/>
    <col min="12297" max="12297" width="11.5546875" style="529" bestFit="1" customWidth="1"/>
    <col min="12298" max="12298" width="11.5546875" style="529"/>
    <col min="12299" max="12299" width="12.88671875" style="529" customWidth="1"/>
    <col min="12300" max="12300" width="12.44140625" style="529" customWidth="1"/>
    <col min="12301" max="12301" width="12.88671875" style="529" customWidth="1"/>
    <col min="12302" max="12303" width="11.5546875" style="529"/>
    <col min="12304" max="12304" width="14.33203125" style="529" customWidth="1"/>
    <col min="12305" max="12545" width="11.5546875" style="529"/>
    <col min="12546" max="12546" width="20.33203125" style="529" customWidth="1"/>
    <col min="12547" max="12547" width="14.33203125" style="529" customWidth="1"/>
    <col min="12548" max="12548" width="13" style="529" customWidth="1"/>
    <col min="12549" max="12549" width="12.6640625" style="529" customWidth="1"/>
    <col min="12550" max="12550" width="12.44140625" style="529" customWidth="1"/>
    <col min="12551" max="12551" width="13.44140625" style="529" customWidth="1"/>
    <col min="12552" max="12552" width="11.5546875" style="529"/>
    <col min="12553" max="12553" width="11.5546875" style="529" bestFit="1" customWidth="1"/>
    <col min="12554" max="12554" width="11.5546875" style="529"/>
    <col min="12555" max="12555" width="12.88671875" style="529" customWidth="1"/>
    <col min="12556" max="12556" width="12.44140625" style="529" customWidth="1"/>
    <col min="12557" max="12557" width="12.88671875" style="529" customWidth="1"/>
    <col min="12558" max="12559" width="11.5546875" style="529"/>
    <col min="12560" max="12560" width="14.33203125" style="529" customWidth="1"/>
    <col min="12561" max="12801" width="11.5546875" style="529"/>
    <col min="12802" max="12802" width="20.33203125" style="529" customWidth="1"/>
    <col min="12803" max="12803" width="14.33203125" style="529" customWidth="1"/>
    <col min="12804" max="12804" width="13" style="529" customWidth="1"/>
    <col min="12805" max="12805" width="12.6640625" style="529" customWidth="1"/>
    <col min="12806" max="12806" width="12.44140625" style="529" customWidth="1"/>
    <col min="12807" max="12807" width="13.44140625" style="529" customWidth="1"/>
    <col min="12808" max="12808" width="11.5546875" style="529"/>
    <col min="12809" max="12809" width="11.5546875" style="529" bestFit="1" customWidth="1"/>
    <col min="12810" max="12810" width="11.5546875" style="529"/>
    <col min="12811" max="12811" width="12.88671875" style="529" customWidth="1"/>
    <col min="12812" max="12812" width="12.44140625" style="529" customWidth="1"/>
    <col min="12813" max="12813" width="12.88671875" style="529" customWidth="1"/>
    <col min="12814" max="12815" width="11.5546875" style="529"/>
    <col min="12816" max="12816" width="14.33203125" style="529" customWidth="1"/>
    <col min="12817" max="13057" width="11.5546875" style="529"/>
    <col min="13058" max="13058" width="20.33203125" style="529" customWidth="1"/>
    <col min="13059" max="13059" width="14.33203125" style="529" customWidth="1"/>
    <col min="13060" max="13060" width="13" style="529" customWidth="1"/>
    <col min="13061" max="13061" width="12.6640625" style="529" customWidth="1"/>
    <col min="13062" max="13062" width="12.44140625" style="529" customWidth="1"/>
    <col min="13063" max="13063" width="13.44140625" style="529" customWidth="1"/>
    <col min="13064" max="13064" width="11.5546875" style="529"/>
    <col min="13065" max="13065" width="11.5546875" style="529" bestFit="1" customWidth="1"/>
    <col min="13066" max="13066" width="11.5546875" style="529"/>
    <col min="13067" max="13067" width="12.88671875" style="529" customWidth="1"/>
    <col min="13068" max="13068" width="12.44140625" style="529" customWidth="1"/>
    <col min="13069" max="13069" width="12.88671875" style="529" customWidth="1"/>
    <col min="13070" max="13071" width="11.5546875" style="529"/>
    <col min="13072" max="13072" width="14.33203125" style="529" customWidth="1"/>
    <col min="13073" max="13313" width="11.5546875" style="529"/>
    <col min="13314" max="13314" width="20.33203125" style="529" customWidth="1"/>
    <col min="13315" max="13315" width="14.33203125" style="529" customWidth="1"/>
    <col min="13316" max="13316" width="13" style="529" customWidth="1"/>
    <col min="13317" max="13317" width="12.6640625" style="529" customWidth="1"/>
    <col min="13318" max="13318" width="12.44140625" style="529" customWidth="1"/>
    <col min="13319" max="13319" width="13.44140625" style="529" customWidth="1"/>
    <col min="13320" max="13320" width="11.5546875" style="529"/>
    <col min="13321" max="13321" width="11.5546875" style="529" bestFit="1" customWidth="1"/>
    <col min="13322" max="13322" width="11.5546875" style="529"/>
    <col min="13323" max="13323" width="12.88671875" style="529" customWidth="1"/>
    <col min="13324" max="13324" width="12.44140625" style="529" customWidth="1"/>
    <col min="13325" max="13325" width="12.88671875" style="529" customWidth="1"/>
    <col min="13326" max="13327" width="11.5546875" style="529"/>
    <col min="13328" max="13328" width="14.33203125" style="529" customWidth="1"/>
    <col min="13329" max="13569" width="11.5546875" style="529"/>
    <col min="13570" max="13570" width="20.33203125" style="529" customWidth="1"/>
    <col min="13571" max="13571" width="14.33203125" style="529" customWidth="1"/>
    <col min="13572" max="13572" width="13" style="529" customWidth="1"/>
    <col min="13573" max="13573" width="12.6640625" style="529" customWidth="1"/>
    <col min="13574" max="13574" width="12.44140625" style="529" customWidth="1"/>
    <col min="13575" max="13575" width="13.44140625" style="529" customWidth="1"/>
    <col min="13576" max="13576" width="11.5546875" style="529"/>
    <col min="13577" max="13577" width="11.5546875" style="529" bestFit="1" customWidth="1"/>
    <col min="13578" max="13578" width="11.5546875" style="529"/>
    <col min="13579" max="13579" width="12.88671875" style="529" customWidth="1"/>
    <col min="13580" max="13580" width="12.44140625" style="529" customWidth="1"/>
    <col min="13581" max="13581" width="12.88671875" style="529" customWidth="1"/>
    <col min="13582" max="13583" width="11.5546875" style="529"/>
    <col min="13584" max="13584" width="14.33203125" style="529" customWidth="1"/>
    <col min="13585" max="13825" width="11.5546875" style="529"/>
    <col min="13826" max="13826" width="20.33203125" style="529" customWidth="1"/>
    <col min="13827" max="13827" width="14.33203125" style="529" customWidth="1"/>
    <col min="13828" max="13828" width="13" style="529" customWidth="1"/>
    <col min="13829" max="13829" width="12.6640625" style="529" customWidth="1"/>
    <col min="13830" max="13830" width="12.44140625" style="529" customWidth="1"/>
    <col min="13831" max="13831" width="13.44140625" style="529" customWidth="1"/>
    <col min="13832" max="13832" width="11.5546875" style="529"/>
    <col min="13833" max="13833" width="11.5546875" style="529" bestFit="1" customWidth="1"/>
    <col min="13834" max="13834" width="11.5546875" style="529"/>
    <col min="13835" max="13835" width="12.88671875" style="529" customWidth="1"/>
    <col min="13836" max="13836" width="12.44140625" style="529" customWidth="1"/>
    <col min="13837" max="13837" width="12.88671875" style="529" customWidth="1"/>
    <col min="13838" max="13839" width="11.5546875" style="529"/>
    <col min="13840" max="13840" width="14.33203125" style="529" customWidth="1"/>
    <col min="13841" max="14081" width="11.5546875" style="529"/>
    <col min="14082" max="14082" width="20.33203125" style="529" customWidth="1"/>
    <col min="14083" max="14083" width="14.33203125" style="529" customWidth="1"/>
    <col min="14084" max="14084" width="13" style="529" customWidth="1"/>
    <col min="14085" max="14085" width="12.6640625" style="529" customWidth="1"/>
    <col min="14086" max="14086" width="12.44140625" style="529" customWidth="1"/>
    <col min="14087" max="14087" width="13.44140625" style="529" customWidth="1"/>
    <col min="14088" max="14088" width="11.5546875" style="529"/>
    <col min="14089" max="14089" width="11.5546875" style="529" bestFit="1" customWidth="1"/>
    <col min="14090" max="14090" width="11.5546875" style="529"/>
    <col min="14091" max="14091" width="12.88671875" style="529" customWidth="1"/>
    <col min="14092" max="14092" width="12.44140625" style="529" customWidth="1"/>
    <col min="14093" max="14093" width="12.88671875" style="529" customWidth="1"/>
    <col min="14094" max="14095" width="11.5546875" style="529"/>
    <col min="14096" max="14096" width="14.33203125" style="529" customWidth="1"/>
    <col min="14097" max="14337" width="11.5546875" style="529"/>
    <col min="14338" max="14338" width="20.33203125" style="529" customWidth="1"/>
    <col min="14339" max="14339" width="14.33203125" style="529" customWidth="1"/>
    <col min="14340" max="14340" width="13" style="529" customWidth="1"/>
    <col min="14341" max="14341" width="12.6640625" style="529" customWidth="1"/>
    <col min="14342" max="14342" width="12.44140625" style="529" customWidth="1"/>
    <col min="14343" max="14343" width="13.44140625" style="529" customWidth="1"/>
    <col min="14344" max="14344" width="11.5546875" style="529"/>
    <col min="14345" max="14345" width="11.5546875" style="529" bestFit="1" customWidth="1"/>
    <col min="14346" max="14346" width="11.5546875" style="529"/>
    <col min="14347" max="14347" width="12.88671875" style="529" customWidth="1"/>
    <col min="14348" max="14348" width="12.44140625" style="529" customWidth="1"/>
    <col min="14349" max="14349" width="12.88671875" style="529" customWidth="1"/>
    <col min="14350" max="14351" width="11.5546875" style="529"/>
    <col min="14352" max="14352" width="14.33203125" style="529" customWidth="1"/>
    <col min="14353" max="14593" width="11.5546875" style="529"/>
    <col min="14594" max="14594" width="20.33203125" style="529" customWidth="1"/>
    <col min="14595" max="14595" width="14.33203125" style="529" customWidth="1"/>
    <col min="14596" max="14596" width="13" style="529" customWidth="1"/>
    <col min="14597" max="14597" width="12.6640625" style="529" customWidth="1"/>
    <col min="14598" max="14598" width="12.44140625" style="529" customWidth="1"/>
    <col min="14599" max="14599" width="13.44140625" style="529" customWidth="1"/>
    <col min="14600" max="14600" width="11.5546875" style="529"/>
    <col min="14601" max="14601" width="11.5546875" style="529" bestFit="1" customWidth="1"/>
    <col min="14602" max="14602" width="11.5546875" style="529"/>
    <col min="14603" max="14603" width="12.88671875" style="529" customWidth="1"/>
    <col min="14604" max="14604" width="12.44140625" style="529" customWidth="1"/>
    <col min="14605" max="14605" width="12.88671875" style="529" customWidth="1"/>
    <col min="14606" max="14607" width="11.5546875" style="529"/>
    <col min="14608" max="14608" width="14.33203125" style="529" customWidth="1"/>
    <col min="14609" max="14849" width="11.5546875" style="529"/>
    <col min="14850" max="14850" width="20.33203125" style="529" customWidth="1"/>
    <col min="14851" max="14851" width="14.33203125" style="529" customWidth="1"/>
    <col min="14852" max="14852" width="13" style="529" customWidth="1"/>
    <col min="14853" max="14853" width="12.6640625" style="529" customWidth="1"/>
    <col min="14854" max="14854" width="12.44140625" style="529" customWidth="1"/>
    <col min="14855" max="14855" width="13.44140625" style="529" customWidth="1"/>
    <col min="14856" max="14856" width="11.5546875" style="529"/>
    <col min="14857" max="14857" width="11.5546875" style="529" bestFit="1" customWidth="1"/>
    <col min="14858" max="14858" width="11.5546875" style="529"/>
    <col min="14859" max="14859" width="12.88671875" style="529" customWidth="1"/>
    <col min="14860" max="14860" width="12.44140625" style="529" customWidth="1"/>
    <col min="14861" max="14861" width="12.88671875" style="529" customWidth="1"/>
    <col min="14862" max="14863" width="11.5546875" style="529"/>
    <col min="14864" max="14864" width="14.33203125" style="529" customWidth="1"/>
    <col min="14865" max="15105" width="11.5546875" style="529"/>
    <col min="15106" max="15106" width="20.33203125" style="529" customWidth="1"/>
    <col min="15107" max="15107" width="14.33203125" style="529" customWidth="1"/>
    <col min="15108" max="15108" width="13" style="529" customWidth="1"/>
    <col min="15109" max="15109" width="12.6640625" style="529" customWidth="1"/>
    <col min="15110" max="15110" width="12.44140625" style="529" customWidth="1"/>
    <col min="15111" max="15111" width="13.44140625" style="529" customWidth="1"/>
    <col min="15112" max="15112" width="11.5546875" style="529"/>
    <col min="15113" max="15113" width="11.5546875" style="529" bestFit="1" customWidth="1"/>
    <col min="15114" max="15114" width="11.5546875" style="529"/>
    <col min="15115" max="15115" width="12.88671875" style="529" customWidth="1"/>
    <col min="15116" max="15116" width="12.44140625" style="529" customWidth="1"/>
    <col min="15117" max="15117" width="12.88671875" style="529" customWidth="1"/>
    <col min="15118" max="15119" width="11.5546875" style="529"/>
    <col min="15120" max="15120" width="14.33203125" style="529" customWidth="1"/>
    <col min="15121" max="15361" width="11.5546875" style="529"/>
    <col min="15362" max="15362" width="20.33203125" style="529" customWidth="1"/>
    <col min="15363" max="15363" width="14.33203125" style="529" customWidth="1"/>
    <col min="15364" max="15364" width="13" style="529" customWidth="1"/>
    <col min="15365" max="15365" width="12.6640625" style="529" customWidth="1"/>
    <col min="15366" max="15366" width="12.44140625" style="529" customWidth="1"/>
    <col min="15367" max="15367" width="13.44140625" style="529" customWidth="1"/>
    <col min="15368" max="15368" width="11.5546875" style="529"/>
    <col min="15369" max="15369" width="11.5546875" style="529" bestFit="1" customWidth="1"/>
    <col min="15370" max="15370" width="11.5546875" style="529"/>
    <col min="15371" max="15371" width="12.88671875" style="529" customWidth="1"/>
    <col min="15372" max="15372" width="12.44140625" style="529" customWidth="1"/>
    <col min="15373" max="15373" width="12.88671875" style="529" customWidth="1"/>
    <col min="15374" max="15375" width="11.5546875" style="529"/>
    <col min="15376" max="15376" width="14.33203125" style="529" customWidth="1"/>
    <col min="15377" max="15617" width="11.5546875" style="529"/>
    <col min="15618" max="15618" width="20.33203125" style="529" customWidth="1"/>
    <col min="15619" max="15619" width="14.33203125" style="529" customWidth="1"/>
    <col min="15620" max="15620" width="13" style="529" customWidth="1"/>
    <col min="15621" max="15621" width="12.6640625" style="529" customWidth="1"/>
    <col min="15622" max="15622" width="12.44140625" style="529" customWidth="1"/>
    <col min="15623" max="15623" width="13.44140625" style="529" customWidth="1"/>
    <col min="15624" max="15624" width="11.5546875" style="529"/>
    <col min="15625" max="15625" width="11.5546875" style="529" bestFit="1" customWidth="1"/>
    <col min="15626" max="15626" width="11.5546875" style="529"/>
    <col min="15627" max="15627" width="12.88671875" style="529" customWidth="1"/>
    <col min="15628" max="15628" width="12.44140625" style="529" customWidth="1"/>
    <col min="15629" max="15629" width="12.88671875" style="529" customWidth="1"/>
    <col min="15630" max="15631" width="11.5546875" style="529"/>
    <col min="15632" max="15632" width="14.33203125" style="529" customWidth="1"/>
    <col min="15633" max="15873" width="11.5546875" style="529"/>
    <col min="15874" max="15874" width="20.33203125" style="529" customWidth="1"/>
    <col min="15875" max="15875" width="14.33203125" style="529" customWidth="1"/>
    <col min="15876" max="15876" width="13" style="529" customWidth="1"/>
    <col min="15877" max="15877" width="12.6640625" style="529" customWidth="1"/>
    <col min="15878" max="15878" width="12.44140625" style="529" customWidth="1"/>
    <col min="15879" max="15879" width="13.44140625" style="529" customWidth="1"/>
    <col min="15880" max="15880" width="11.5546875" style="529"/>
    <col min="15881" max="15881" width="11.5546875" style="529" bestFit="1" customWidth="1"/>
    <col min="15882" max="15882" width="11.5546875" style="529"/>
    <col min="15883" max="15883" width="12.88671875" style="529" customWidth="1"/>
    <col min="15884" max="15884" width="12.44140625" style="529" customWidth="1"/>
    <col min="15885" max="15885" width="12.88671875" style="529" customWidth="1"/>
    <col min="15886" max="15887" width="11.5546875" style="529"/>
    <col min="15888" max="15888" width="14.33203125" style="529" customWidth="1"/>
    <col min="15889" max="16129" width="11.5546875" style="529"/>
    <col min="16130" max="16130" width="20.33203125" style="529" customWidth="1"/>
    <col min="16131" max="16131" width="14.33203125" style="529" customWidth="1"/>
    <col min="16132" max="16132" width="13" style="529" customWidth="1"/>
    <col min="16133" max="16133" width="12.6640625" style="529" customWidth="1"/>
    <col min="16134" max="16134" width="12.44140625" style="529" customWidth="1"/>
    <col min="16135" max="16135" width="13.44140625" style="529" customWidth="1"/>
    <col min="16136" max="16136" width="11.5546875" style="529"/>
    <col min="16137" max="16137" width="11.5546875" style="529" bestFit="1" customWidth="1"/>
    <col min="16138" max="16138" width="11.5546875" style="529"/>
    <col min="16139" max="16139" width="12.88671875" style="529" customWidth="1"/>
    <col min="16140" max="16140" width="12.44140625" style="529" customWidth="1"/>
    <col min="16141" max="16141" width="12.88671875" style="529" customWidth="1"/>
    <col min="16142" max="16143" width="11.5546875" style="529"/>
    <col min="16144" max="16144" width="14.33203125" style="529" customWidth="1"/>
    <col min="16145" max="16384" width="11.5546875" style="529"/>
  </cols>
  <sheetData>
    <row r="1" spans="1:16">
      <c r="A1" s="1436" t="s">
        <v>5197</v>
      </c>
    </row>
    <row r="2" spans="1:16">
      <c r="A2" s="182" t="s">
        <v>3892</v>
      </c>
      <c r="B2" s="183"/>
      <c r="C2" s="183"/>
      <c r="D2" s="183"/>
      <c r="E2" s="183"/>
      <c r="F2" s="183"/>
      <c r="G2" s="183"/>
      <c r="H2" s="608"/>
      <c r="I2" s="608"/>
      <c r="J2" s="182" t="s">
        <v>3892</v>
      </c>
      <c r="K2" s="159"/>
      <c r="L2" s="159"/>
      <c r="M2" s="159"/>
      <c r="N2" s="159"/>
      <c r="O2" s="159"/>
      <c r="P2" s="159"/>
    </row>
    <row r="3" spans="1:16">
      <c r="A3" s="182" t="s">
        <v>363</v>
      </c>
      <c r="F3" s="182"/>
      <c r="G3" s="182"/>
      <c r="H3" s="608"/>
      <c r="I3" s="608"/>
      <c r="J3" s="182" t="s">
        <v>373</v>
      </c>
      <c r="P3" s="159"/>
    </row>
    <row r="4" spans="1:16">
      <c r="A4" s="182" t="s">
        <v>362</v>
      </c>
      <c r="B4" s="182"/>
      <c r="C4" s="182"/>
      <c r="D4" s="182"/>
      <c r="E4" s="182"/>
      <c r="F4" s="182"/>
      <c r="H4" s="608"/>
      <c r="I4" s="608"/>
      <c r="J4" s="182" t="s">
        <v>372</v>
      </c>
      <c r="K4" s="182"/>
      <c r="L4" s="182"/>
      <c r="M4" s="182"/>
      <c r="N4" s="182"/>
      <c r="P4" s="159"/>
    </row>
    <row r="5" spans="1:16">
      <c r="A5" s="182" t="s">
        <v>5138</v>
      </c>
      <c r="B5" s="182"/>
      <c r="C5" s="182"/>
      <c r="D5" s="182"/>
      <c r="E5" s="182"/>
      <c r="F5" s="182"/>
      <c r="H5" s="608"/>
      <c r="I5" s="608"/>
      <c r="J5" s="182" t="s">
        <v>5139</v>
      </c>
      <c r="K5" s="182"/>
      <c r="L5" s="182"/>
      <c r="M5" s="182"/>
      <c r="N5" s="182"/>
      <c r="P5" s="159"/>
    </row>
    <row r="6" spans="1:16">
      <c r="A6" s="1884" t="s">
        <v>329</v>
      </c>
      <c r="B6" s="1884" t="s">
        <v>4047</v>
      </c>
      <c r="C6" s="1885"/>
      <c r="D6" s="1884" t="s">
        <v>361</v>
      </c>
      <c r="E6" s="1884" t="s">
        <v>360</v>
      </c>
      <c r="F6" s="1884" t="s">
        <v>359</v>
      </c>
      <c r="G6" s="1884"/>
      <c r="H6" s="1884"/>
      <c r="I6" s="159"/>
      <c r="J6" s="1884" t="s">
        <v>329</v>
      </c>
      <c r="K6" s="620" t="s">
        <v>3895</v>
      </c>
      <c r="L6" s="620"/>
      <c r="M6" s="620"/>
      <c r="N6" s="1883" t="s">
        <v>5140</v>
      </c>
      <c r="O6" s="1884"/>
      <c r="P6" s="1884"/>
    </row>
    <row r="7" spans="1:16">
      <c r="A7" s="1885"/>
      <c r="B7" s="1884" t="s">
        <v>358</v>
      </c>
      <c r="C7" s="1884" t="s">
        <v>3891</v>
      </c>
      <c r="D7" s="1885"/>
      <c r="E7" s="1885"/>
      <c r="F7" s="1884" t="s">
        <v>356</v>
      </c>
      <c r="G7" s="1884" t="s">
        <v>355</v>
      </c>
      <c r="H7" s="1884" t="s">
        <v>354</v>
      </c>
      <c r="I7" s="159"/>
      <c r="J7" s="1884"/>
      <c r="K7" s="1884" t="s">
        <v>3894</v>
      </c>
      <c r="L7" s="1884" t="s">
        <v>369</v>
      </c>
      <c r="M7" s="1886" t="s">
        <v>368</v>
      </c>
      <c r="N7" s="1884" t="s">
        <v>3893</v>
      </c>
      <c r="O7" s="1884"/>
      <c r="P7" s="1884" t="s">
        <v>366</v>
      </c>
    </row>
    <row r="8" spans="1:16">
      <c r="A8" s="1885"/>
      <c r="B8" s="1885"/>
      <c r="C8" s="1885"/>
      <c r="D8" s="1885"/>
      <c r="E8" s="1885"/>
      <c r="F8" s="1885"/>
      <c r="G8" s="1885"/>
      <c r="H8" s="1885"/>
      <c r="I8" s="159"/>
      <c r="J8" s="1884"/>
      <c r="K8" s="1884"/>
      <c r="L8" s="1884"/>
      <c r="M8" s="1886"/>
      <c r="N8" s="1884" t="s">
        <v>365</v>
      </c>
      <c r="O8" s="1884" t="s">
        <v>364</v>
      </c>
      <c r="P8" s="1884"/>
    </row>
    <row r="9" spans="1:16">
      <c r="A9" s="1885"/>
      <c r="B9" s="1885"/>
      <c r="C9" s="1885"/>
      <c r="D9" s="1885"/>
      <c r="E9" s="1885"/>
      <c r="F9" s="1885"/>
      <c r="G9" s="1885"/>
      <c r="H9" s="1885"/>
      <c r="I9" s="159"/>
      <c r="J9" s="1884"/>
      <c r="K9" s="1884"/>
      <c r="L9" s="1884"/>
      <c r="M9" s="1886"/>
      <c r="N9" s="1884"/>
      <c r="O9" s="1884"/>
      <c r="P9" s="1884"/>
    </row>
    <row r="10" spans="1:16">
      <c r="A10" s="712">
        <v>1973</v>
      </c>
      <c r="B10" s="1327">
        <v>255037</v>
      </c>
      <c r="C10" s="1327">
        <v>291277</v>
      </c>
      <c r="D10" s="1327">
        <v>80994</v>
      </c>
      <c r="E10" s="1327">
        <v>83550</v>
      </c>
      <c r="F10" s="1327">
        <v>17657</v>
      </c>
      <c r="G10" s="1327">
        <v>7366</v>
      </c>
      <c r="H10" s="1327">
        <v>4538</v>
      </c>
      <c r="I10" s="1328"/>
      <c r="J10" s="1329">
        <v>1973</v>
      </c>
      <c r="K10" s="1330">
        <v>28.9</v>
      </c>
      <c r="L10" s="1330">
        <v>8</v>
      </c>
      <c r="M10" s="1330">
        <v>8.3000000000000007</v>
      </c>
      <c r="N10" s="1330">
        <v>60.6</v>
      </c>
      <c r="O10" s="1330">
        <v>25.3</v>
      </c>
      <c r="P10" s="1330">
        <v>15.6</v>
      </c>
    </row>
    <row r="11" spans="1:16">
      <c r="A11" s="712">
        <v>1974</v>
      </c>
      <c r="B11" s="1327">
        <v>250462</v>
      </c>
      <c r="C11" s="1327">
        <v>278165</v>
      </c>
      <c r="D11" s="1327">
        <v>78493</v>
      </c>
      <c r="E11" s="1327">
        <v>79954</v>
      </c>
      <c r="F11" s="1327">
        <v>17202</v>
      </c>
      <c r="G11" s="1327">
        <v>6891</v>
      </c>
      <c r="H11" s="1327">
        <v>4340</v>
      </c>
      <c r="I11" s="1328"/>
      <c r="J11" s="1329">
        <v>1974</v>
      </c>
      <c r="K11" s="1330">
        <v>27.2</v>
      </c>
      <c r="L11" s="1330">
        <v>7.7</v>
      </c>
      <c r="M11" s="1330">
        <v>7.8</v>
      </c>
      <c r="N11" s="1330">
        <v>61.8</v>
      </c>
      <c r="O11" s="1330">
        <v>24.8</v>
      </c>
      <c r="P11" s="1330">
        <v>15.6</v>
      </c>
    </row>
    <row r="12" spans="1:16">
      <c r="A12" s="712">
        <v>1975</v>
      </c>
      <c r="B12" s="1327">
        <v>237966</v>
      </c>
      <c r="C12" s="1327">
        <v>266513</v>
      </c>
      <c r="D12" s="1327">
        <v>74481</v>
      </c>
      <c r="E12" s="1327">
        <v>76205</v>
      </c>
      <c r="F12" s="1327">
        <v>14427</v>
      </c>
      <c r="G12" s="1327">
        <v>6369</v>
      </c>
      <c r="H12" s="1327">
        <v>3886</v>
      </c>
      <c r="I12" s="1328"/>
      <c r="J12" s="1329">
        <v>1975</v>
      </c>
      <c r="K12" s="1330">
        <v>25.6</v>
      </c>
      <c r="L12" s="1330">
        <v>7.2</v>
      </c>
      <c r="M12" s="1330">
        <v>7.3</v>
      </c>
      <c r="N12" s="1330">
        <v>54.1</v>
      </c>
      <c r="O12" s="1330">
        <v>23.9</v>
      </c>
      <c r="P12" s="1330">
        <v>14.6</v>
      </c>
    </row>
    <row r="13" spans="1:16">
      <c r="A13" s="712">
        <v>1976</v>
      </c>
      <c r="B13" s="1327">
        <v>229231</v>
      </c>
      <c r="C13" s="1327">
        <v>256641</v>
      </c>
      <c r="D13" s="1327">
        <v>80537</v>
      </c>
      <c r="E13" s="1327">
        <v>73575</v>
      </c>
      <c r="F13" s="1327">
        <v>13663</v>
      </c>
      <c r="G13" s="1327">
        <v>5811</v>
      </c>
      <c r="H13" s="1327">
        <v>3257</v>
      </c>
      <c r="I13" s="1328"/>
      <c r="J13" s="1329">
        <v>1976</v>
      </c>
      <c r="K13" s="1330">
        <v>24.3</v>
      </c>
      <c r="L13" s="1330">
        <v>7.6</v>
      </c>
      <c r="M13" s="1330">
        <v>7</v>
      </c>
      <c r="N13" s="1330">
        <v>53.2</v>
      </c>
      <c r="O13" s="1330">
        <v>22.6</v>
      </c>
      <c r="P13" s="1330">
        <v>12.7</v>
      </c>
    </row>
    <row r="14" spans="1:16">
      <c r="A14" s="712">
        <v>1977</v>
      </c>
      <c r="B14" s="1327">
        <v>216872</v>
      </c>
      <c r="C14" s="1327">
        <v>242847</v>
      </c>
      <c r="D14" s="1327">
        <v>73446</v>
      </c>
      <c r="E14" s="1327">
        <v>74302</v>
      </c>
      <c r="F14" s="1327">
        <v>11445</v>
      </c>
      <c r="G14" s="1327">
        <v>4881</v>
      </c>
      <c r="H14" s="1327">
        <v>2909</v>
      </c>
      <c r="I14" s="1328"/>
      <c r="J14" s="1329">
        <v>1977</v>
      </c>
      <c r="K14" s="1330">
        <v>22.7</v>
      </c>
      <c r="L14" s="1330">
        <v>6.9</v>
      </c>
      <c r="M14" s="1330">
        <v>6.9</v>
      </c>
      <c r="N14" s="1330">
        <v>47.1</v>
      </c>
      <c r="O14" s="1330">
        <v>20.100000000000001</v>
      </c>
      <c r="P14" s="1330">
        <v>12</v>
      </c>
    </row>
    <row r="15" spans="1:16">
      <c r="A15" s="712">
        <v>1978</v>
      </c>
      <c r="B15" s="1327">
        <v>218581</v>
      </c>
      <c r="C15" s="1327">
        <v>245763</v>
      </c>
      <c r="D15" s="1327">
        <v>72436</v>
      </c>
      <c r="E15" s="1327">
        <v>77499</v>
      </c>
      <c r="F15" s="1327">
        <v>9220</v>
      </c>
      <c r="G15" s="1327">
        <v>4297</v>
      </c>
      <c r="H15" s="1327">
        <v>2534</v>
      </c>
      <c r="I15" s="1328"/>
      <c r="J15" s="1329">
        <v>1978</v>
      </c>
      <c r="K15" s="1330">
        <v>22.6</v>
      </c>
      <c r="L15" s="1330">
        <v>6.7</v>
      </c>
      <c r="M15" s="1330">
        <v>7.1</v>
      </c>
      <c r="N15" s="1330">
        <v>37.5</v>
      </c>
      <c r="O15" s="1330">
        <v>17.5</v>
      </c>
      <c r="P15" s="1330">
        <v>10.3</v>
      </c>
    </row>
    <row r="16" spans="1:16">
      <c r="A16" s="712">
        <v>1979</v>
      </c>
      <c r="B16" s="1327">
        <v>223098</v>
      </c>
      <c r="C16" s="1327">
        <v>251745</v>
      </c>
      <c r="D16" s="1327">
        <v>74528</v>
      </c>
      <c r="E16" s="1327">
        <v>80072</v>
      </c>
      <c r="F16" s="1327">
        <v>8897</v>
      </c>
      <c r="G16" s="1327">
        <v>4388</v>
      </c>
      <c r="H16" s="1327">
        <v>2361</v>
      </c>
      <c r="I16" s="1328"/>
      <c r="J16" s="1329">
        <v>1979</v>
      </c>
      <c r="K16" s="1330">
        <v>22.8</v>
      </c>
      <c r="L16" s="1330">
        <v>6.8</v>
      </c>
      <c r="M16" s="1330">
        <v>7.3</v>
      </c>
      <c r="N16" s="1330">
        <v>35.299999999999997</v>
      </c>
      <c r="O16" s="1330">
        <v>17.399999999999999</v>
      </c>
      <c r="P16" s="1330">
        <v>9.4</v>
      </c>
    </row>
    <row r="17" spans="1:16">
      <c r="A17" s="712">
        <v>1980</v>
      </c>
      <c r="B17" s="1331">
        <v>234662</v>
      </c>
      <c r="C17" s="1331">
        <v>262030</v>
      </c>
      <c r="D17" s="1327">
        <v>74109</v>
      </c>
      <c r="E17" s="1327">
        <v>86001</v>
      </c>
      <c r="F17" s="1327">
        <v>8158</v>
      </c>
      <c r="G17" s="1327">
        <v>4120</v>
      </c>
      <c r="H17" s="1327">
        <v>2257</v>
      </c>
      <c r="I17" s="1328"/>
      <c r="J17" s="1329">
        <v>1980</v>
      </c>
      <c r="K17" s="1330">
        <v>23.4</v>
      </c>
      <c r="L17" s="1330">
        <v>6.6</v>
      </c>
      <c r="M17" s="1330">
        <v>7.7</v>
      </c>
      <c r="N17" s="1330">
        <v>31.1</v>
      </c>
      <c r="O17" s="1330">
        <v>15.7</v>
      </c>
      <c r="P17" s="1330">
        <v>8.6</v>
      </c>
    </row>
    <row r="18" spans="1:16">
      <c r="A18" s="712">
        <v>1981</v>
      </c>
      <c r="B18" s="1331">
        <v>251569</v>
      </c>
      <c r="C18" s="1331">
        <v>273882</v>
      </c>
      <c r="D18" s="1327">
        <v>69971</v>
      </c>
      <c r="E18" s="1327">
        <v>90564</v>
      </c>
      <c r="F18" s="1327">
        <v>7141</v>
      </c>
      <c r="G18" s="1327">
        <v>3460</v>
      </c>
      <c r="H18" s="1327">
        <v>2032</v>
      </c>
      <c r="I18" s="159"/>
      <c r="J18" s="1329">
        <v>1981</v>
      </c>
      <c r="K18" s="1330">
        <v>24.1</v>
      </c>
      <c r="L18" s="1330">
        <v>6.2</v>
      </c>
      <c r="M18" s="1332">
        <v>8</v>
      </c>
      <c r="N18" s="1332">
        <v>26.1</v>
      </c>
      <c r="O18" s="1332">
        <v>12.6</v>
      </c>
      <c r="P18" s="1332">
        <v>7.42</v>
      </c>
    </row>
    <row r="19" spans="1:16">
      <c r="A19" s="712">
        <v>1982</v>
      </c>
      <c r="B19" s="1331">
        <v>256503</v>
      </c>
      <c r="C19" s="1331">
        <v>278000</v>
      </c>
      <c r="D19" s="1327">
        <v>69887</v>
      </c>
      <c r="E19" s="1327">
        <v>80115</v>
      </c>
      <c r="F19" s="1327">
        <v>6483</v>
      </c>
      <c r="G19" s="1327">
        <v>3241</v>
      </c>
      <c r="H19" s="1327">
        <v>2003</v>
      </c>
      <c r="I19" s="159"/>
      <c r="J19" s="1329">
        <v>1982</v>
      </c>
      <c r="K19" s="1330">
        <v>24.1</v>
      </c>
      <c r="L19" s="1330">
        <v>6.1</v>
      </c>
      <c r="M19" s="1332">
        <v>6.9</v>
      </c>
      <c r="N19" s="1332">
        <v>23.3</v>
      </c>
      <c r="O19" s="1332">
        <v>11.7</v>
      </c>
      <c r="P19" s="1332">
        <v>7.21</v>
      </c>
    </row>
    <row r="20" spans="1:16">
      <c r="A20" s="712">
        <v>1983</v>
      </c>
      <c r="B20" s="1331">
        <v>243712</v>
      </c>
      <c r="C20" s="1331">
        <v>259888</v>
      </c>
      <c r="D20" s="1327">
        <v>74296</v>
      </c>
      <c r="E20" s="1327">
        <v>82483</v>
      </c>
      <c r="F20" s="1327">
        <v>5705</v>
      </c>
      <c r="G20" s="1327">
        <v>2799</v>
      </c>
      <c r="H20" s="1327">
        <v>1542</v>
      </c>
      <c r="I20" s="159"/>
      <c r="J20" s="1329">
        <v>1983</v>
      </c>
      <c r="K20" s="1330">
        <v>22.2</v>
      </c>
      <c r="L20" s="1330">
        <v>6.3</v>
      </c>
      <c r="M20" s="1332">
        <v>7</v>
      </c>
      <c r="N20" s="1332">
        <v>22</v>
      </c>
      <c r="O20" s="1332">
        <v>10.8</v>
      </c>
      <c r="P20" s="1332">
        <v>5.93</v>
      </c>
    </row>
    <row r="21" spans="1:16">
      <c r="A21" s="712">
        <v>1984</v>
      </c>
      <c r="B21" s="1331">
        <v>251765</v>
      </c>
      <c r="C21" s="1331">
        <v>262317</v>
      </c>
      <c r="D21" s="1327">
        <v>74669</v>
      </c>
      <c r="E21" s="1327">
        <v>87261</v>
      </c>
      <c r="F21" s="1327">
        <v>5182</v>
      </c>
      <c r="G21" s="1327">
        <v>2449</v>
      </c>
      <c r="H21" s="1327">
        <v>1612</v>
      </c>
      <c r="I21" s="159"/>
      <c r="J21" s="1329">
        <v>1984</v>
      </c>
      <c r="K21" s="1330">
        <v>22</v>
      </c>
      <c r="L21" s="1330">
        <v>6.3</v>
      </c>
      <c r="M21" s="1332">
        <v>7.3</v>
      </c>
      <c r="N21" s="1332">
        <v>19.8</v>
      </c>
      <c r="O21" s="1332">
        <v>9.3000000000000007</v>
      </c>
      <c r="P21" s="1332">
        <v>6.15</v>
      </c>
    </row>
    <row r="22" spans="1:16">
      <c r="A22" s="712">
        <v>1985</v>
      </c>
      <c r="B22" s="1331">
        <v>248879</v>
      </c>
      <c r="C22" s="1331">
        <v>263039</v>
      </c>
      <c r="D22" s="1327">
        <v>73534</v>
      </c>
      <c r="E22" s="1333">
        <v>91099</v>
      </c>
      <c r="F22" s="1333">
        <v>5105</v>
      </c>
      <c r="G22" s="1333">
        <v>2582</v>
      </c>
      <c r="H22" s="1333">
        <v>1522</v>
      </c>
      <c r="I22" s="159"/>
      <c r="J22" s="1329">
        <v>1985</v>
      </c>
      <c r="K22" s="1330">
        <v>21.7</v>
      </c>
      <c r="L22" s="1330">
        <v>6.1</v>
      </c>
      <c r="M22" s="1332">
        <v>7.5</v>
      </c>
      <c r="N22" s="1332">
        <v>19.399999999999999</v>
      </c>
      <c r="O22" s="1332">
        <v>9.8000000000000007</v>
      </c>
      <c r="P22" s="1332">
        <v>5.79</v>
      </c>
    </row>
    <row r="23" spans="1:16">
      <c r="A23" s="712">
        <v>1986</v>
      </c>
      <c r="B23" s="1331">
        <v>259347</v>
      </c>
      <c r="C23" s="1331">
        <v>272941</v>
      </c>
      <c r="D23" s="1327">
        <v>72209</v>
      </c>
      <c r="E23" s="1333">
        <v>93995</v>
      </c>
      <c r="F23" s="1333">
        <v>5220</v>
      </c>
      <c r="G23" s="1333">
        <v>2655</v>
      </c>
      <c r="H23" s="1333">
        <v>1746</v>
      </c>
      <c r="I23" s="159"/>
      <c r="J23" s="1329">
        <v>1986</v>
      </c>
      <c r="K23" s="1330">
        <v>22.2</v>
      </c>
      <c r="L23" s="1330">
        <v>5.9</v>
      </c>
      <c r="M23" s="1332">
        <v>7.6</v>
      </c>
      <c r="N23" s="1332">
        <v>19.100000000000001</v>
      </c>
      <c r="O23" s="1332">
        <v>9.6999999999999993</v>
      </c>
      <c r="P23" s="1332">
        <v>6.4</v>
      </c>
    </row>
    <row r="24" spans="1:16">
      <c r="A24" s="712">
        <v>1987</v>
      </c>
      <c r="B24" s="1331">
        <v>265774</v>
      </c>
      <c r="C24" s="1331">
        <v>279367</v>
      </c>
      <c r="D24" s="1327">
        <v>70559</v>
      </c>
      <c r="E24" s="1333">
        <v>95531</v>
      </c>
      <c r="F24" s="1333">
        <v>5182</v>
      </c>
      <c r="G24" s="1333">
        <v>2691</v>
      </c>
      <c r="H24" s="1333">
        <v>1823</v>
      </c>
      <c r="I24" s="159"/>
      <c r="J24" s="1329">
        <v>1987</v>
      </c>
      <c r="K24" s="1330">
        <v>22.3</v>
      </c>
      <c r="L24" s="1330">
        <v>5.6</v>
      </c>
      <c r="M24" s="1332">
        <v>7.6</v>
      </c>
      <c r="N24" s="1332">
        <v>18.5</v>
      </c>
      <c r="O24" s="1332">
        <v>9.6</v>
      </c>
      <c r="P24" s="1332">
        <v>6.53</v>
      </c>
    </row>
    <row r="25" spans="1:16">
      <c r="A25" s="712">
        <v>1988</v>
      </c>
      <c r="B25" s="1331">
        <v>281752</v>
      </c>
      <c r="C25" s="1331">
        <v>297823</v>
      </c>
      <c r="D25" s="1327">
        <v>74435</v>
      </c>
      <c r="E25" s="1333">
        <v>103484</v>
      </c>
      <c r="F25" s="1333">
        <v>5598</v>
      </c>
      <c r="G25" s="1333">
        <v>2814</v>
      </c>
      <c r="H25" s="1333">
        <v>1985</v>
      </c>
      <c r="I25" s="159"/>
      <c r="J25" s="1329">
        <v>1988</v>
      </c>
      <c r="K25" s="1330">
        <v>23.4</v>
      </c>
      <c r="L25" s="1330">
        <v>5.8</v>
      </c>
      <c r="M25" s="1332">
        <v>8.1</v>
      </c>
      <c r="N25" s="1332">
        <v>18.8</v>
      </c>
      <c r="O25" s="1332">
        <v>9.4</v>
      </c>
      <c r="P25" s="1332">
        <v>6.67</v>
      </c>
    </row>
    <row r="26" spans="1:16">
      <c r="A26" s="712">
        <v>1989</v>
      </c>
      <c r="B26" s="1331">
        <v>288608</v>
      </c>
      <c r="C26" s="1331">
        <v>306080</v>
      </c>
      <c r="D26" s="1327">
        <v>75453</v>
      </c>
      <c r="E26" s="1333">
        <v>103710</v>
      </c>
      <c r="F26" s="1333">
        <v>5183</v>
      </c>
      <c r="G26" s="1333">
        <v>2767</v>
      </c>
      <c r="H26" s="1333">
        <v>1960</v>
      </c>
      <c r="I26" s="159"/>
      <c r="J26" s="1329">
        <v>1989</v>
      </c>
      <c r="K26" s="1330">
        <v>23.6</v>
      </c>
      <c r="L26" s="1330">
        <v>5.8</v>
      </c>
      <c r="M26" s="1332">
        <v>8</v>
      </c>
      <c r="N26" s="1332">
        <v>16.899999999999999</v>
      </c>
      <c r="O26" s="1332">
        <v>9</v>
      </c>
      <c r="P26" s="1332">
        <v>6.4</v>
      </c>
    </row>
    <row r="27" spans="1:16">
      <c r="A27" s="712">
        <v>1990</v>
      </c>
      <c r="B27" s="1331">
        <v>292146</v>
      </c>
      <c r="C27" s="1331">
        <v>309220</v>
      </c>
      <c r="D27" s="1327">
        <v>78434</v>
      </c>
      <c r="E27" s="1333">
        <v>98702</v>
      </c>
      <c r="F27" s="1333">
        <v>4915</v>
      </c>
      <c r="G27" s="1333">
        <v>2608</v>
      </c>
      <c r="H27" s="1333">
        <v>1789</v>
      </c>
      <c r="I27" s="159"/>
      <c r="J27" s="1329">
        <v>1990</v>
      </c>
      <c r="K27" s="1330">
        <v>23.5</v>
      </c>
      <c r="L27" s="1330">
        <v>6</v>
      </c>
      <c r="M27" s="1332">
        <v>7.5</v>
      </c>
      <c r="N27" s="1332">
        <v>15.9</v>
      </c>
      <c r="O27" s="1332">
        <v>8.4</v>
      </c>
      <c r="P27" s="1332">
        <v>5.79</v>
      </c>
    </row>
    <row r="28" spans="1:16">
      <c r="A28" s="712">
        <v>1991</v>
      </c>
      <c r="B28" s="1331">
        <v>284483</v>
      </c>
      <c r="C28" s="1331">
        <v>300740</v>
      </c>
      <c r="D28" s="1327">
        <v>74862</v>
      </c>
      <c r="E28" s="1333">
        <v>91732</v>
      </c>
      <c r="F28" s="1333">
        <v>4385</v>
      </c>
      <c r="G28" s="1333">
        <v>2360</v>
      </c>
      <c r="H28" s="1333">
        <v>1754</v>
      </c>
      <c r="I28" s="159"/>
      <c r="J28" s="1329">
        <v>1991</v>
      </c>
      <c r="K28" s="1330">
        <v>22.4</v>
      </c>
      <c r="L28" s="1330">
        <v>5.6</v>
      </c>
      <c r="M28" s="1332">
        <v>6.8</v>
      </c>
      <c r="N28" s="1332">
        <v>14.6</v>
      </c>
      <c r="O28" s="1332">
        <v>7.8</v>
      </c>
      <c r="P28" s="1332">
        <v>5.83</v>
      </c>
    </row>
    <row r="29" spans="1:16">
      <c r="A29" s="712">
        <v>1992</v>
      </c>
      <c r="B29" s="1331">
        <v>279098</v>
      </c>
      <c r="C29" s="1331">
        <v>294218</v>
      </c>
      <c r="D29" s="1327">
        <v>74090</v>
      </c>
      <c r="E29" s="1333">
        <v>89370</v>
      </c>
      <c r="F29" s="1333">
        <v>4209</v>
      </c>
      <c r="G29" s="1333">
        <v>2254</v>
      </c>
      <c r="H29" s="1333">
        <v>1667</v>
      </c>
      <c r="I29" s="159"/>
      <c r="J29" s="1329">
        <v>1992</v>
      </c>
      <c r="K29" s="1330">
        <v>21.5</v>
      </c>
      <c r="L29" s="1330">
        <v>5.4</v>
      </c>
      <c r="M29" s="1332">
        <v>6.5</v>
      </c>
      <c r="N29" s="1332">
        <v>14.3</v>
      </c>
      <c r="O29" s="1332">
        <v>7.7</v>
      </c>
      <c r="P29" s="1332">
        <v>5.67</v>
      </c>
    </row>
    <row r="30" spans="1:16">
      <c r="A30" s="712">
        <v>1993</v>
      </c>
      <c r="B30" s="1333">
        <v>275916</v>
      </c>
      <c r="C30" s="1333">
        <v>289419</v>
      </c>
      <c r="D30" s="1327">
        <v>76261</v>
      </c>
      <c r="E30" s="1333">
        <v>92821</v>
      </c>
      <c r="F30" s="1333">
        <v>3792</v>
      </c>
      <c r="G30" s="1333">
        <v>2007</v>
      </c>
      <c r="H30" s="1333">
        <v>1535</v>
      </c>
      <c r="I30" s="159"/>
      <c r="J30" s="1329">
        <v>1993</v>
      </c>
      <c r="K30" s="1330">
        <v>20.8</v>
      </c>
      <c r="L30" s="1330">
        <v>5.5</v>
      </c>
      <c r="M30" s="1332">
        <v>6.7</v>
      </c>
      <c r="N30" s="1332">
        <v>13.1</v>
      </c>
      <c r="O30" s="1332">
        <v>6.9</v>
      </c>
      <c r="P30" s="1332">
        <v>5.3</v>
      </c>
    </row>
    <row r="31" spans="1:16">
      <c r="A31" s="712">
        <v>1994</v>
      </c>
      <c r="B31" s="1333">
        <v>273766</v>
      </c>
      <c r="C31" s="1331">
        <v>285228</v>
      </c>
      <c r="D31" s="1327">
        <v>75445</v>
      </c>
      <c r="E31" s="1333">
        <v>91555</v>
      </c>
      <c r="F31" s="1333">
        <v>3454</v>
      </c>
      <c r="G31" s="1333">
        <v>1971</v>
      </c>
      <c r="H31" s="1333">
        <v>1321</v>
      </c>
      <c r="I31" s="159"/>
      <c r="J31" s="1329">
        <v>1994</v>
      </c>
      <c r="K31" s="1330">
        <v>20.2</v>
      </c>
      <c r="L31" s="1330">
        <v>5.3</v>
      </c>
      <c r="M31" s="1332">
        <v>6.5</v>
      </c>
      <c r="N31" s="1332">
        <v>12.1</v>
      </c>
      <c r="O31" s="1332">
        <v>6.9</v>
      </c>
      <c r="P31" s="1332">
        <v>4.63</v>
      </c>
    </row>
    <row r="32" spans="1:16">
      <c r="A32" s="712">
        <v>1995</v>
      </c>
      <c r="B32" s="1333">
        <v>265932</v>
      </c>
      <c r="C32" s="1331">
        <v>275760</v>
      </c>
      <c r="D32" s="1327">
        <v>78531</v>
      </c>
      <c r="E32" s="1333">
        <v>87205</v>
      </c>
      <c r="F32" s="1333">
        <v>3107</v>
      </c>
      <c r="G32" s="1333">
        <v>1695</v>
      </c>
      <c r="H32" s="1333">
        <v>1277</v>
      </c>
      <c r="I32" s="159"/>
      <c r="J32" s="1329">
        <v>1995</v>
      </c>
      <c r="K32" s="1330">
        <v>19.2</v>
      </c>
      <c r="L32" s="1330">
        <v>5.5</v>
      </c>
      <c r="M32" s="1332">
        <v>6.1</v>
      </c>
      <c r="N32" s="1332">
        <v>11.3</v>
      </c>
      <c r="O32" s="1332">
        <v>6.1</v>
      </c>
      <c r="P32" s="1332">
        <v>4.63</v>
      </c>
    </row>
    <row r="33" spans="1:17">
      <c r="A33" s="712">
        <v>1996</v>
      </c>
      <c r="B33" s="1333">
        <v>264793</v>
      </c>
      <c r="C33" s="1331">
        <v>272163</v>
      </c>
      <c r="D33" s="1327">
        <v>79123</v>
      </c>
      <c r="E33" s="1333">
        <v>83547</v>
      </c>
      <c r="F33" s="1333">
        <v>3095</v>
      </c>
      <c r="G33" s="1333">
        <v>1743</v>
      </c>
      <c r="H33" s="1333">
        <v>1244</v>
      </c>
      <c r="I33" s="159"/>
      <c r="J33" s="1329">
        <v>1996</v>
      </c>
      <c r="K33" s="1330">
        <v>18.600000000000001</v>
      </c>
      <c r="L33" s="1330">
        <v>5.4</v>
      </c>
      <c r="M33" s="1332">
        <v>5.7</v>
      </c>
      <c r="N33" s="1332">
        <v>11.4</v>
      </c>
      <c r="O33" s="1332">
        <v>6.4</v>
      </c>
      <c r="P33" s="1332">
        <v>4.57</v>
      </c>
    </row>
    <row r="34" spans="1:17">
      <c r="A34" s="712">
        <v>1997</v>
      </c>
      <c r="B34" s="1333">
        <v>259959</v>
      </c>
      <c r="C34" s="1331">
        <v>265493</v>
      </c>
      <c r="D34" s="1327">
        <v>78472</v>
      </c>
      <c r="E34" s="1333">
        <v>78077</v>
      </c>
      <c r="F34" s="1333">
        <v>2732</v>
      </c>
      <c r="G34" s="1333">
        <v>1569</v>
      </c>
      <c r="H34" s="1333">
        <v>1240</v>
      </c>
      <c r="I34" s="159"/>
      <c r="J34" s="1329">
        <v>1997</v>
      </c>
      <c r="K34" s="1330">
        <v>17.899999999999999</v>
      </c>
      <c r="L34" s="1330">
        <v>5.3</v>
      </c>
      <c r="M34" s="1332">
        <v>5.3</v>
      </c>
      <c r="N34" s="1332">
        <v>10.3</v>
      </c>
      <c r="O34" s="1332">
        <v>5.9</v>
      </c>
      <c r="P34" s="1332">
        <v>4.67</v>
      </c>
    </row>
    <row r="35" spans="1:17">
      <c r="A35" s="712">
        <v>1998</v>
      </c>
      <c r="B35" s="1334">
        <v>257105</v>
      </c>
      <c r="C35" s="1334">
        <v>261802</v>
      </c>
      <c r="D35" s="1327">
        <v>80257</v>
      </c>
      <c r="E35" s="1333">
        <v>73456</v>
      </c>
      <c r="F35" s="1333">
        <v>2793</v>
      </c>
      <c r="G35" s="1333">
        <v>1614</v>
      </c>
      <c r="H35" s="1333">
        <v>1161</v>
      </c>
      <c r="I35" s="159"/>
      <c r="J35" s="1329">
        <v>1998</v>
      </c>
      <c r="K35" s="1330">
        <v>17.5</v>
      </c>
      <c r="L35" s="1330">
        <v>5.4</v>
      </c>
      <c r="M35" s="1332">
        <v>4.9000000000000004</v>
      </c>
      <c r="N35" s="1332">
        <v>10.7</v>
      </c>
      <c r="O35" s="1332">
        <v>6.2</v>
      </c>
      <c r="P35" s="1332">
        <v>4.43</v>
      </c>
    </row>
    <row r="36" spans="1:17">
      <c r="A36" s="712">
        <v>1999</v>
      </c>
      <c r="B36" s="1334">
        <v>250674</v>
      </c>
      <c r="C36" s="1334">
        <v>254096</v>
      </c>
      <c r="D36" s="1327">
        <v>81984</v>
      </c>
      <c r="E36" s="1333">
        <v>69765</v>
      </c>
      <c r="F36" s="1333">
        <v>2654</v>
      </c>
      <c r="G36" s="1333">
        <v>1547</v>
      </c>
      <c r="H36" s="1333">
        <v>1080</v>
      </c>
      <c r="I36" s="159"/>
      <c r="J36" s="1329">
        <v>1999</v>
      </c>
      <c r="K36" s="1330">
        <v>16.7</v>
      </c>
      <c r="L36" s="1330">
        <v>5.4</v>
      </c>
      <c r="M36" s="1332">
        <v>4.5999999999999996</v>
      </c>
      <c r="N36" s="1332">
        <v>10.4</v>
      </c>
      <c r="O36" s="1332">
        <v>6.1</v>
      </c>
      <c r="P36" s="1332">
        <v>4.25</v>
      </c>
    </row>
    <row r="37" spans="1:17">
      <c r="A37" s="712">
        <v>2000</v>
      </c>
      <c r="B37" s="1334">
        <v>248893</v>
      </c>
      <c r="C37" s="1334">
        <v>252155</v>
      </c>
      <c r="D37" s="1327">
        <v>78814</v>
      </c>
      <c r="E37" s="1333">
        <v>66607</v>
      </c>
      <c r="F37" s="1333">
        <v>2336</v>
      </c>
      <c r="G37" s="1333">
        <v>1467</v>
      </c>
      <c r="H37" s="1333">
        <v>1116</v>
      </c>
      <c r="I37" s="159"/>
      <c r="J37" s="1329">
        <v>2000</v>
      </c>
      <c r="K37" s="1330">
        <v>16.399999999999999</v>
      </c>
      <c r="L37" s="1330">
        <v>5.0999999999999996</v>
      </c>
      <c r="M37" s="1332">
        <v>4.3</v>
      </c>
      <c r="N37" s="1332">
        <v>9.3000000000000007</v>
      </c>
      <c r="O37" s="1332">
        <v>5.8</v>
      </c>
      <c r="P37" s="1332">
        <v>4.4000000000000004</v>
      </c>
    </row>
    <row r="38" spans="1:17">
      <c r="A38" s="712">
        <v>2001</v>
      </c>
      <c r="B38" s="1334">
        <v>246116</v>
      </c>
      <c r="C38" s="1334">
        <v>248653</v>
      </c>
      <c r="D38" s="1327">
        <v>81873</v>
      </c>
      <c r="E38" s="1331">
        <v>64088</v>
      </c>
      <c r="F38" s="1331">
        <v>2159</v>
      </c>
      <c r="G38" s="1331">
        <v>1290</v>
      </c>
      <c r="H38" s="1331">
        <v>1278</v>
      </c>
      <c r="I38" s="159"/>
      <c r="J38" s="1329">
        <v>2001</v>
      </c>
      <c r="K38" s="1330">
        <v>16</v>
      </c>
      <c r="L38" s="1330">
        <v>5.3</v>
      </c>
      <c r="M38" s="1332">
        <v>4.0999999999999996</v>
      </c>
      <c r="N38" s="1332">
        <v>8.6999999999999993</v>
      </c>
      <c r="O38" s="1332">
        <v>5.2</v>
      </c>
      <c r="P38" s="1332">
        <v>5.0999999999999996</v>
      </c>
    </row>
    <row r="39" spans="1:17">
      <c r="A39" s="712">
        <v>2002</v>
      </c>
      <c r="B39" s="1334">
        <v>238981</v>
      </c>
      <c r="C39" s="1333">
        <v>241006</v>
      </c>
      <c r="D39" s="1327">
        <v>81079</v>
      </c>
      <c r="E39" s="1331">
        <v>60971</v>
      </c>
      <c r="F39" s="1331">
        <v>1964</v>
      </c>
      <c r="G39" s="1331">
        <v>1249</v>
      </c>
      <c r="H39" s="1331">
        <v>1197</v>
      </c>
      <c r="I39" s="165"/>
      <c r="J39" s="1329">
        <v>2002</v>
      </c>
      <c r="K39" s="1330">
        <v>15.3</v>
      </c>
      <c r="L39" s="1330">
        <v>5.0999999999999996</v>
      </c>
      <c r="M39" s="1332">
        <v>3.9</v>
      </c>
      <c r="N39" s="1332">
        <v>8.1</v>
      </c>
      <c r="O39" s="1332">
        <v>5.2</v>
      </c>
      <c r="P39" s="1332">
        <v>5</v>
      </c>
    </row>
    <row r="40" spans="1:17">
      <c r="A40" s="712">
        <v>2003</v>
      </c>
      <c r="B40" s="1334">
        <v>234486</v>
      </c>
      <c r="C40" s="1333">
        <v>236194</v>
      </c>
      <c r="D40" s="1327">
        <v>83672</v>
      </c>
      <c r="E40" s="1331">
        <v>56659</v>
      </c>
      <c r="F40" s="1331">
        <v>1935</v>
      </c>
      <c r="G40" s="1331">
        <v>1212</v>
      </c>
      <c r="H40" s="1331">
        <v>1404</v>
      </c>
      <c r="I40" s="165"/>
      <c r="J40" s="1329">
        <v>2003</v>
      </c>
      <c r="K40" s="1330">
        <v>14.8</v>
      </c>
      <c r="L40" s="1330">
        <v>5.3</v>
      </c>
      <c r="M40" s="1332">
        <v>3.6</v>
      </c>
      <c r="N40" s="639">
        <v>8.1999999999999993</v>
      </c>
      <c r="O40" s="1332">
        <v>5.0999999999999996</v>
      </c>
      <c r="P40" s="1332">
        <v>5.9</v>
      </c>
    </row>
    <row r="41" spans="1:17">
      <c r="A41" s="712">
        <v>2004</v>
      </c>
      <c r="B41" s="1334">
        <v>230352</v>
      </c>
      <c r="C41" s="1333">
        <v>232578</v>
      </c>
      <c r="D41" s="1327">
        <v>86138</v>
      </c>
      <c r="E41" s="1335">
        <v>53403</v>
      </c>
      <c r="F41" s="1335">
        <v>2034</v>
      </c>
      <c r="G41" s="1335">
        <v>1305</v>
      </c>
      <c r="H41" s="1335">
        <v>1510</v>
      </c>
      <c r="I41" s="165"/>
      <c r="J41" s="1329">
        <v>2004</v>
      </c>
      <c r="K41" s="1330">
        <v>14.5</v>
      </c>
      <c r="L41" s="1330">
        <v>5.4</v>
      </c>
      <c r="M41" s="1332">
        <v>3.3</v>
      </c>
      <c r="N41" s="639">
        <v>8.6999999999999993</v>
      </c>
      <c r="O41" s="1332">
        <v>5.6</v>
      </c>
      <c r="P41" s="1332">
        <v>6.5</v>
      </c>
    </row>
    <row r="42" spans="1:17">
      <c r="A42" s="640">
        <v>2005</v>
      </c>
      <c r="B42" s="1334">
        <v>230831</v>
      </c>
      <c r="C42" s="1333">
        <v>231949</v>
      </c>
      <c r="D42" s="1327">
        <v>86102</v>
      </c>
      <c r="E42" s="1327">
        <v>53842</v>
      </c>
      <c r="F42" s="1327">
        <v>1911</v>
      </c>
      <c r="G42" s="1327">
        <v>1254</v>
      </c>
      <c r="H42" s="1327">
        <v>1841</v>
      </c>
      <c r="I42" s="165"/>
      <c r="J42" s="1336">
        <v>2005</v>
      </c>
      <c r="K42" s="639">
        <v>14.3</v>
      </c>
      <c r="L42" s="639">
        <v>5.3</v>
      </c>
      <c r="M42" s="639">
        <v>3.3</v>
      </c>
      <c r="N42" s="639">
        <v>8.1999999999999993</v>
      </c>
      <c r="O42" s="639">
        <v>5.4</v>
      </c>
      <c r="P42" s="639">
        <v>7.9</v>
      </c>
    </row>
    <row r="43" spans="1:17">
      <c r="A43" s="640">
        <v>2006</v>
      </c>
      <c r="B43" s="1334">
        <v>231383</v>
      </c>
      <c r="C43" s="1333">
        <v>233036</v>
      </c>
      <c r="D43" s="1333">
        <v>85639</v>
      </c>
      <c r="E43" s="1333">
        <v>58155</v>
      </c>
      <c r="F43" s="1333">
        <v>1839</v>
      </c>
      <c r="G43" s="1333">
        <v>1249</v>
      </c>
      <c r="H43" s="1333">
        <v>2124</v>
      </c>
      <c r="I43" s="165"/>
      <c r="J43" s="1336">
        <v>2006</v>
      </c>
      <c r="K43" s="639">
        <v>14.2</v>
      </c>
      <c r="L43" s="639">
        <v>5.2</v>
      </c>
      <c r="M43" s="639">
        <v>3.5</v>
      </c>
      <c r="N43" s="639">
        <v>7.9</v>
      </c>
      <c r="O43" s="639">
        <v>5.4</v>
      </c>
      <c r="P43" s="639">
        <v>9.1</v>
      </c>
      <c r="Q43" s="639"/>
    </row>
    <row r="44" spans="1:17">
      <c r="A44" s="640">
        <v>2007</v>
      </c>
      <c r="B44" s="1334">
        <v>240569</v>
      </c>
      <c r="C44" s="1333">
        <v>241031</v>
      </c>
      <c r="D44" s="1333">
        <v>93000</v>
      </c>
      <c r="E44" s="1333">
        <v>57792</v>
      </c>
      <c r="F44" s="1333">
        <v>2009</v>
      </c>
      <c r="G44" s="1333">
        <v>1356</v>
      </c>
      <c r="H44" s="1333">
        <v>2165</v>
      </c>
      <c r="I44" s="1337"/>
      <c r="J44" s="1336">
        <v>2007</v>
      </c>
      <c r="K44" s="639">
        <v>14.5</v>
      </c>
      <c r="L44" s="639">
        <v>5.6</v>
      </c>
      <c r="M44" s="639">
        <v>3.5</v>
      </c>
      <c r="N44" s="639">
        <v>8.3000000000000007</v>
      </c>
      <c r="O44" s="639">
        <v>5.6</v>
      </c>
      <c r="P44" s="639">
        <v>9</v>
      </c>
      <c r="Q44" s="639"/>
    </row>
    <row r="45" spans="1:17">
      <c r="A45" s="640">
        <v>2008</v>
      </c>
      <c r="B45" s="1333">
        <v>246581</v>
      </c>
      <c r="C45" s="1333">
        <v>247214</v>
      </c>
      <c r="D45" s="1334">
        <v>90168</v>
      </c>
      <c r="E45" s="1334">
        <v>56112</v>
      </c>
      <c r="F45" s="1334">
        <v>1948</v>
      </c>
      <c r="G45" s="1334">
        <v>1369</v>
      </c>
      <c r="H45" s="1334">
        <v>2167</v>
      </c>
      <c r="I45" s="165"/>
      <c r="J45" s="1336">
        <v>2008</v>
      </c>
      <c r="K45" s="639">
        <v>14.7</v>
      </c>
      <c r="L45" s="639">
        <v>5.4</v>
      </c>
      <c r="M45" s="639">
        <v>3.3</v>
      </c>
      <c r="N45" s="639">
        <v>7.9</v>
      </c>
      <c r="O45" s="639">
        <v>5.5</v>
      </c>
      <c r="P45" s="639">
        <v>8.8000000000000007</v>
      </c>
      <c r="Q45" s="639"/>
    </row>
    <row r="46" spans="1:17" s="1338" customFormat="1">
      <c r="A46" s="640">
        <v>2009</v>
      </c>
      <c r="B46" s="1333">
        <v>252240</v>
      </c>
      <c r="C46" s="1333">
        <v>252656</v>
      </c>
      <c r="D46" s="1333">
        <v>91965</v>
      </c>
      <c r="E46" s="1333">
        <v>56127</v>
      </c>
      <c r="F46" s="1333">
        <v>1997</v>
      </c>
      <c r="G46" s="1333">
        <v>1359</v>
      </c>
      <c r="H46" s="1333">
        <v>2252</v>
      </c>
      <c r="I46" s="165"/>
      <c r="J46" s="1336">
        <v>2009</v>
      </c>
      <c r="K46" s="639">
        <v>14.9</v>
      </c>
      <c r="L46" s="639">
        <v>5.4</v>
      </c>
      <c r="M46" s="639">
        <v>3.3</v>
      </c>
      <c r="N46" s="639">
        <v>7.9</v>
      </c>
      <c r="O46" s="639">
        <v>5.4</v>
      </c>
      <c r="P46" s="639">
        <v>8.9</v>
      </c>
      <c r="Q46" s="639"/>
    </row>
    <row r="47" spans="1:17">
      <c r="A47" s="640">
        <v>2010</v>
      </c>
      <c r="B47" s="1333">
        <v>250643</v>
      </c>
      <c r="C47" s="1333">
        <v>251285</v>
      </c>
      <c r="D47" s="1333">
        <v>97930</v>
      </c>
      <c r="E47" s="1333">
        <v>60362</v>
      </c>
      <c r="F47" s="1333">
        <v>1862</v>
      </c>
      <c r="G47" s="1333">
        <v>1283</v>
      </c>
      <c r="H47" s="1333">
        <v>2166</v>
      </c>
      <c r="I47" s="165"/>
      <c r="J47" s="1336">
        <v>2010</v>
      </c>
      <c r="K47" s="639">
        <v>14.7</v>
      </c>
      <c r="L47" s="639">
        <v>5.7</v>
      </c>
      <c r="M47" s="639">
        <v>3.5</v>
      </c>
      <c r="N47" s="639">
        <v>7.4</v>
      </c>
      <c r="O47" s="639">
        <v>5.0999999999999996</v>
      </c>
      <c r="P47" s="639">
        <v>8.6</v>
      </c>
      <c r="Q47" s="639"/>
    </row>
    <row r="48" spans="1:17">
      <c r="A48" s="640">
        <v>2011</v>
      </c>
      <c r="B48" s="1333">
        <v>247358</v>
      </c>
      <c r="C48" s="1333">
        <v>247935</v>
      </c>
      <c r="D48" s="1333">
        <v>94985</v>
      </c>
      <c r="E48" s="1333">
        <v>64768</v>
      </c>
      <c r="F48" s="1333">
        <v>1908</v>
      </c>
      <c r="G48" s="1333">
        <v>1346</v>
      </c>
      <c r="H48" s="1333">
        <v>2098</v>
      </c>
      <c r="I48" s="165"/>
      <c r="J48" s="1336">
        <v>2011</v>
      </c>
      <c r="K48" s="639">
        <v>14.4</v>
      </c>
      <c r="L48" s="639">
        <v>5.5</v>
      </c>
      <c r="M48" s="639">
        <v>3.8</v>
      </c>
      <c r="N48" s="639">
        <v>7.7</v>
      </c>
      <c r="O48" s="639">
        <v>5.4</v>
      </c>
      <c r="P48" s="639">
        <v>8.5</v>
      </c>
      <c r="Q48" s="639"/>
    </row>
    <row r="49" spans="1:17">
      <c r="A49" s="640">
        <v>2012</v>
      </c>
      <c r="B49" s="1333">
        <v>243635</v>
      </c>
      <c r="C49" s="1333">
        <v>244190</v>
      </c>
      <c r="D49" s="1333">
        <v>98711</v>
      </c>
      <c r="E49" s="1333">
        <v>63736</v>
      </c>
      <c r="F49" s="1333">
        <v>1812</v>
      </c>
      <c r="G49" s="1333">
        <v>1307</v>
      </c>
      <c r="H49" s="1333">
        <v>2064</v>
      </c>
      <c r="I49" s="165"/>
      <c r="J49" s="1336">
        <v>2012</v>
      </c>
      <c r="K49" s="639">
        <v>14</v>
      </c>
      <c r="L49" s="639">
        <v>5.7</v>
      </c>
      <c r="M49" s="639">
        <v>3.7</v>
      </c>
      <c r="N49" s="639">
        <v>7.4</v>
      </c>
      <c r="O49" s="639">
        <v>5.4</v>
      </c>
      <c r="P49" s="639">
        <v>8.5</v>
      </c>
      <c r="Q49" s="639"/>
    </row>
    <row r="50" spans="1:17" s="1338" customFormat="1">
      <c r="A50" s="1339">
        <v>2013</v>
      </c>
      <c r="B50" s="1340">
        <v>242005</v>
      </c>
      <c r="C50" s="1340">
        <v>242862</v>
      </c>
      <c r="D50" s="1340">
        <v>99769</v>
      </c>
      <c r="E50" s="1340">
        <v>61446</v>
      </c>
      <c r="F50" s="1340">
        <v>1692</v>
      </c>
      <c r="G50" s="1340">
        <v>1253</v>
      </c>
      <c r="H50" s="1340">
        <v>2090</v>
      </c>
      <c r="I50" s="165"/>
      <c r="J50" s="1341">
        <v>2013</v>
      </c>
      <c r="K50" s="1342">
        <v>13.8</v>
      </c>
      <c r="L50" s="1342">
        <v>5.7</v>
      </c>
      <c r="M50" s="1342">
        <v>3.5</v>
      </c>
      <c r="N50" s="1342">
        <v>7</v>
      </c>
      <c r="O50" s="1342">
        <v>5.2</v>
      </c>
      <c r="P50" s="1342">
        <v>8.6</v>
      </c>
      <c r="Q50" s="639"/>
    </row>
    <row r="51" spans="1:17" ht="14.25" customHeight="1">
      <c r="A51" s="1343" t="s">
        <v>5182</v>
      </c>
      <c r="B51" s="1333"/>
      <c r="C51" s="1333"/>
      <c r="D51" s="1334"/>
      <c r="E51" s="1334"/>
      <c r="F51" s="1334"/>
      <c r="G51" s="1334"/>
      <c r="H51" s="1334"/>
      <c r="I51" s="165"/>
      <c r="J51" s="1881" t="s">
        <v>5180</v>
      </c>
      <c r="K51" s="1881"/>
      <c r="L51" s="1881"/>
      <c r="M51" s="1881"/>
      <c r="N51" s="1881"/>
      <c r="O51" s="1881"/>
      <c r="P51" s="1881"/>
      <c r="Q51" s="1344"/>
    </row>
    <row r="52" spans="1:17">
      <c r="A52" s="1345" t="s">
        <v>4082</v>
      </c>
      <c r="B52" s="1333"/>
      <c r="C52" s="1333"/>
      <c r="D52" s="1334"/>
      <c r="E52" s="1334"/>
      <c r="F52" s="1334"/>
      <c r="G52" s="1334"/>
      <c r="H52" s="1334"/>
      <c r="I52" s="164"/>
      <c r="J52" s="1881"/>
      <c r="K52" s="1881"/>
      <c r="L52" s="1881"/>
      <c r="M52" s="1881"/>
      <c r="N52" s="1881"/>
      <c r="O52" s="1881"/>
      <c r="P52" s="1881"/>
      <c r="Q52" s="1344"/>
    </row>
    <row r="53" spans="1:17" ht="12.75" customHeight="1">
      <c r="A53" s="1345"/>
      <c r="B53" s="1333"/>
      <c r="C53" s="1346"/>
      <c r="D53" s="1334"/>
      <c r="E53" s="1334"/>
      <c r="F53" s="1334"/>
      <c r="G53" s="1334"/>
      <c r="H53" s="1334"/>
      <c r="I53" s="165"/>
      <c r="J53" s="1347" t="s">
        <v>5183</v>
      </c>
      <c r="K53" s="1348"/>
      <c r="L53" s="1348"/>
      <c r="M53" s="1348"/>
      <c r="N53" s="1348"/>
      <c r="O53" s="1348"/>
      <c r="P53" s="1348"/>
      <c r="Q53" s="1349"/>
    </row>
    <row r="54" spans="1:17" ht="14.25" customHeight="1">
      <c r="A54" s="1345"/>
      <c r="B54" s="1333"/>
      <c r="C54" s="1333"/>
      <c r="D54" s="1334"/>
      <c r="E54" s="1334"/>
      <c r="F54" s="1334"/>
      <c r="G54" s="1334"/>
      <c r="H54" s="1334"/>
      <c r="I54" s="165"/>
      <c r="J54" s="1350" t="s">
        <v>5142</v>
      </c>
      <c r="K54" s="1348"/>
      <c r="L54" s="1348"/>
      <c r="M54" s="1348"/>
      <c r="N54" s="1348"/>
      <c r="O54" s="1348"/>
      <c r="P54" s="1348"/>
      <c r="Q54" s="1349"/>
    </row>
    <row r="55" spans="1:17">
      <c r="A55" s="1345"/>
      <c r="B55" s="1333"/>
      <c r="C55" s="1333"/>
      <c r="D55" s="1334"/>
      <c r="E55" s="1334"/>
      <c r="F55" s="1334"/>
      <c r="G55" s="1334"/>
      <c r="H55" s="1334"/>
      <c r="I55" s="165"/>
      <c r="J55" s="1351" t="s">
        <v>5184</v>
      </c>
      <c r="K55" s="639"/>
      <c r="L55" s="639"/>
      <c r="M55" s="639"/>
      <c r="N55" s="639"/>
      <c r="O55" s="639"/>
      <c r="P55" s="639"/>
      <c r="Q55" s="1111"/>
    </row>
    <row r="56" spans="1:17">
      <c r="A56" s="1345"/>
      <c r="B56" s="1333"/>
      <c r="C56" s="1333"/>
      <c r="D56" s="1334"/>
      <c r="E56" s="1334"/>
      <c r="F56" s="1334"/>
      <c r="G56" s="1334"/>
      <c r="H56" s="1334"/>
      <c r="I56" s="165"/>
      <c r="J56" s="1352" t="s">
        <v>5143</v>
      </c>
      <c r="K56" s="639"/>
      <c r="L56" s="639"/>
      <c r="M56" s="639"/>
      <c r="N56" s="639"/>
      <c r="O56" s="639"/>
      <c r="P56" s="639"/>
      <c r="Q56" s="1111"/>
    </row>
    <row r="57" spans="1:17">
      <c r="A57" s="1345"/>
      <c r="B57" s="1333"/>
      <c r="C57" s="1333"/>
      <c r="D57" s="1334"/>
      <c r="E57" s="1334"/>
      <c r="F57" s="1334"/>
      <c r="G57" s="1334"/>
      <c r="H57" s="1353"/>
      <c r="I57" s="1328"/>
      <c r="J57" s="1352" t="s">
        <v>4082</v>
      </c>
      <c r="K57" s="639"/>
      <c r="L57" s="639"/>
      <c r="M57" s="639"/>
      <c r="N57" s="226"/>
      <c r="O57" s="639"/>
      <c r="P57" s="639"/>
    </row>
    <row r="58" spans="1:17">
      <c r="A58" s="1345"/>
      <c r="B58" s="1184"/>
      <c r="C58" s="1184"/>
      <c r="D58" s="1334"/>
      <c r="E58" s="1354"/>
      <c r="F58" s="1354"/>
      <c r="G58" s="1354"/>
      <c r="H58" s="1353"/>
      <c r="I58" s="1328"/>
      <c r="J58" s="1882"/>
      <c r="K58" s="1882"/>
      <c r="L58" s="1882"/>
      <c r="M58" s="1882"/>
      <c r="N58" s="1882"/>
      <c r="O58" s="1882"/>
      <c r="P58" s="1882"/>
      <c r="Q58" s="1338"/>
    </row>
    <row r="59" spans="1:17" s="1357" customFormat="1">
      <c r="A59" s="1345"/>
      <c r="B59" s="1184"/>
      <c r="C59" s="1184"/>
      <c r="D59" s="1334"/>
      <c r="E59" s="1355"/>
      <c r="F59" s="1355"/>
      <c r="G59" s="1356"/>
      <c r="H59" s="1353"/>
      <c r="I59" s="1328"/>
      <c r="J59" s="1882"/>
      <c r="K59" s="1882"/>
      <c r="L59" s="1882"/>
      <c r="M59" s="1882"/>
      <c r="N59" s="1882"/>
      <c r="O59" s="1882"/>
      <c r="P59" s="1882"/>
      <c r="Q59" s="1184"/>
    </row>
    <row r="60" spans="1:17" s="1357" customFormat="1">
      <c r="A60" s="1345"/>
      <c r="B60" s="1358"/>
      <c r="C60" s="1358"/>
      <c r="D60" s="1334"/>
      <c r="E60" s="1359"/>
      <c r="F60" s="1359"/>
      <c r="G60" s="1354"/>
      <c r="H60" s="1353"/>
      <c r="I60" s="1328"/>
      <c r="J60" s="1360">
        <v>2000</v>
      </c>
      <c r="K60" s="1360">
        <v>16.399999999999999</v>
      </c>
      <c r="L60" s="1360">
        <v>5.0999999999999996</v>
      </c>
      <c r="M60" s="1360">
        <v>4.3</v>
      </c>
      <c r="N60" s="1360">
        <v>9.3000000000000007</v>
      </c>
      <c r="O60" s="1360">
        <v>5.8</v>
      </c>
      <c r="P60" s="1360">
        <v>4.4000000000000004</v>
      </c>
      <c r="Q60" s="1184"/>
    </row>
    <row r="61" spans="1:17" s="1357" customFormat="1">
      <c r="A61" s="1345"/>
      <c r="B61" s="1358"/>
      <c r="C61" s="1358"/>
      <c r="D61" s="1334"/>
      <c r="E61" s="1359"/>
      <c r="F61" s="1359"/>
      <c r="G61" s="1354"/>
      <c r="H61" s="1353"/>
      <c r="I61" s="1328"/>
      <c r="J61" s="1360">
        <v>2001</v>
      </c>
      <c r="K61" s="1360">
        <v>16</v>
      </c>
      <c r="L61" s="1360">
        <v>5.3</v>
      </c>
      <c r="M61" s="1360">
        <v>4.0999999999999996</v>
      </c>
      <c r="N61" s="1360">
        <v>8.6999999999999993</v>
      </c>
      <c r="O61" s="1360">
        <v>5.2</v>
      </c>
      <c r="P61" s="1360">
        <v>5.0999999999999996</v>
      </c>
      <c r="Q61" s="1184"/>
    </row>
    <row r="62" spans="1:17" s="1357" customFormat="1">
      <c r="A62" s="1345"/>
      <c r="B62" s="1358"/>
      <c r="C62" s="1358"/>
      <c r="D62" s="1334"/>
      <c r="E62" s="1361"/>
      <c r="F62" s="1361"/>
      <c r="G62" s="226"/>
      <c r="H62" s="1353"/>
      <c r="I62" s="1328"/>
      <c r="J62" s="1360">
        <v>2002</v>
      </c>
      <c r="K62" s="1360">
        <v>15.3</v>
      </c>
      <c r="L62" s="1360">
        <v>5.0999999999999996</v>
      </c>
      <c r="M62" s="1360">
        <v>3.9</v>
      </c>
      <c r="N62" s="1360">
        <v>8.1</v>
      </c>
      <c r="O62" s="1360">
        <v>5.2</v>
      </c>
      <c r="P62" s="1360">
        <v>5</v>
      </c>
      <c r="Q62" s="1184"/>
    </row>
    <row r="63" spans="1:17" s="1357" customFormat="1">
      <c r="A63" s="1345"/>
      <c r="B63" s="1358"/>
      <c r="C63" s="1358"/>
      <c r="D63" s="1334"/>
      <c r="E63" s="1362"/>
      <c r="F63" s="1362"/>
      <c r="G63" s="1354"/>
      <c r="H63" s="1353"/>
      <c r="I63" s="1328"/>
      <c r="J63" s="1360">
        <v>2003</v>
      </c>
      <c r="K63" s="1360">
        <v>14.8</v>
      </c>
      <c r="L63" s="1360">
        <v>5.3</v>
      </c>
      <c r="M63" s="1360">
        <v>3.6</v>
      </c>
      <c r="N63" s="1360">
        <v>8.1999999999999993</v>
      </c>
      <c r="O63" s="1360">
        <v>5.0999999999999996</v>
      </c>
      <c r="P63" s="1360">
        <v>5.9</v>
      </c>
      <c r="Q63" s="1184"/>
    </row>
    <row r="64" spans="1:17" s="1357" customFormat="1">
      <c r="A64" s="1345"/>
      <c r="B64" s="1363"/>
      <c r="C64" s="1363"/>
      <c r="G64" s="1354"/>
      <c r="H64" s="1353"/>
      <c r="I64" s="1328"/>
      <c r="J64" s="1360">
        <v>2004</v>
      </c>
      <c r="K64" s="1360">
        <v>14.5</v>
      </c>
      <c r="L64" s="1360">
        <v>5.4</v>
      </c>
      <c r="M64" s="1360">
        <v>3.3</v>
      </c>
      <c r="N64" s="1360">
        <v>8.6999999999999993</v>
      </c>
      <c r="O64" s="1360">
        <v>5.6</v>
      </c>
      <c r="P64" s="1360">
        <v>6.5</v>
      </c>
      <c r="Q64" s="1184"/>
    </row>
    <row r="65" spans="1:17" s="1357" customFormat="1">
      <c r="A65" s="1345"/>
      <c r="B65" s="1363"/>
      <c r="C65" s="1363"/>
      <c r="G65" s="1364"/>
      <c r="H65" s="1365"/>
      <c r="I65" s="1366"/>
      <c r="J65" s="1360">
        <v>2005</v>
      </c>
      <c r="K65" s="1360">
        <v>14.3</v>
      </c>
      <c r="L65" s="1360">
        <v>5.3</v>
      </c>
      <c r="M65" s="1360">
        <v>3.3</v>
      </c>
      <c r="N65" s="1360">
        <v>8.1999999999999993</v>
      </c>
      <c r="O65" s="1360">
        <v>5.4</v>
      </c>
      <c r="P65" s="1360">
        <v>7.9</v>
      </c>
      <c r="Q65" s="1184"/>
    </row>
    <row r="66" spans="1:17" s="1357" customFormat="1">
      <c r="A66" s="1345"/>
      <c r="B66" s="1363"/>
      <c r="C66" s="1363"/>
      <c r="I66" s="1367"/>
      <c r="J66" s="1360">
        <v>2006</v>
      </c>
      <c r="K66" s="1360">
        <v>14.2</v>
      </c>
      <c r="L66" s="1360">
        <v>5.2</v>
      </c>
      <c r="M66" s="1360">
        <v>3.5</v>
      </c>
      <c r="N66" s="1360">
        <v>7.9</v>
      </c>
      <c r="O66" s="1360">
        <v>5.4</v>
      </c>
      <c r="P66" s="1360">
        <v>9.1</v>
      </c>
      <c r="Q66" s="1184"/>
    </row>
    <row r="67" spans="1:17" s="1357" customFormat="1">
      <c r="A67" s="1345"/>
      <c r="B67" s="1363"/>
      <c r="C67" s="1363"/>
      <c r="I67" s="1367">
        <v>16598074</v>
      </c>
      <c r="J67" s="1360">
        <v>2007</v>
      </c>
      <c r="K67" s="1360">
        <v>14.5</v>
      </c>
      <c r="L67" s="1360">
        <v>5.6</v>
      </c>
      <c r="M67" s="1360">
        <v>3.5</v>
      </c>
      <c r="N67" s="1360">
        <v>8.3000000000000007</v>
      </c>
      <c r="O67" s="1360">
        <v>5.6</v>
      </c>
      <c r="P67" s="1360">
        <v>9</v>
      </c>
      <c r="Q67" s="1184"/>
    </row>
    <row r="68" spans="1:17" s="1357" customFormat="1">
      <c r="A68" s="1345"/>
      <c r="B68" s="1363"/>
      <c r="C68" s="1363"/>
      <c r="I68" s="1367">
        <v>16763470</v>
      </c>
      <c r="J68" s="1360">
        <v>2008</v>
      </c>
      <c r="K68" s="1360">
        <v>14.8</v>
      </c>
      <c r="L68" s="1360">
        <v>5.4</v>
      </c>
      <c r="M68" s="1360">
        <v>3.3</v>
      </c>
      <c r="N68" s="1360">
        <v>7.9</v>
      </c>
      <c r="O68" s="1360">
        <v>5.5</v>
      </c>
      <c r="P68" s="1360">
        <v>8.8000000000000007</v>
      </c>
      <c r="Q68" s="1184"/>
    </row>
    <row r="69" spans="1:17" s="1357" customFormat="1">
      <c r="A69" s="1345"/>
      <c r="B69" s="1368"/>
      <c r="C69" s="1368"/>
      <c r="I69" s="1359">
        <v>16928873</v>
      </c>
      <c r="J69" s="1361">
        <v>2009</v>
      </c>
      <c r="K69" s="1360">
        <v>15</v>
      </c>
      <c r="L69" s="1360">
        <v>5.4</v>
      </c>
      <c r="M69" s="1360">
        <v>3.3</v>
      </c>
      <c r="N69" s="1360">
        <v>5.4</v>
      </c>
      <c r="O69" s="1360">
        <v>2.5</v>
      </c>
      <c r="P69" s="1360">
        <v>8.9</v>
      </c>
      <c r="Q69" s="1184"/>
    </row>
    <row r="70" spans="1:17" s="1357" customFormat="1">
      <c r="A70" s="1345"/>
      <c r="I70" s="1359"/>
      <c r="J70" s="1361"/>
      <c r="K70" s="1362"/>
      <c r="Q70" s="1184"/>
    </row>
    <row r="71" spans="1:17" s="1357" customFormat="1">
      <c r="A71" s="1345"/>
      <c r="I71" s="1359"/>
      <c r="J71" s="226"/>
      <c r="K71" s="1369"/>
      <c r="L71" s="1184"/>
      <c r="M71" s="1184"/>
      <c r="N71" s="1184"/>
      <c r="O71" s="1184"/>
      <c r="P71" s="1184"/>
      <c r="Q71" s="1184"/>
    </row>
    <row r="72" spans="1:17" s="1357" customFormat="1">
      <c r="A72" s="1345"/>
      <c r="I72" s="1359"/>
      <c r="J72" s="226"/>
      <c r="K72" s="1369"/>
      <c r="L72" s="1184"/>
      <c r="M72" s="1184"/>
      <c r="N72" s="1184"/>
      <c r="O72" s="1184"/>
      <c r="P72" s="1184"/>
      <c r="Q72" s="1184"/>
    </row>
    <row r="73" spans="1:17" s="1357" customFormat="1">
      <c r="A73" s="1345"/>
      <c r="I73" s="1359"/>
      <c r="J73" s="1361"/>
      <c r="K73" s="1362"/>
    </row>
    <row r="74" spans="1:17" s="1357" customFormat="1">
      <c r="A74" s="1345"/>
    </row>
    <row r="75" spans="1:17" s="1357" customFormat="1">
      <c r="A75" s="1345"/>
    </row>
    <row r="76" spans="1:17" s="1357" customFormat="1">
      <c r="A76" s="1345"/>
    </row>
    <row r="77" spans="1:17" s="1357" customFormat="1">
      <c r="A77" s="1345"/>
    </row>
    <row r="78" spans="1:17" s="1357" customFormat="1">
      <c r="A78" s="1345"/>
    </row>
    <row r="79" spans="1:17" s="1357" customFormat="1">
      <c r="A79" s="1345"/>
    </row>
    <row r="80" spans="1:17" s="1357" customFormat="1">
      <c r="A80" s="1345"/>
    </row>
    <row r="81" spans="1:1" s="1357" customFormat="1">
      <c r="A81" s="1345"/>
    </row>
    <row r="82" spans="1:1" s="1357" customFormat="1"/>
    <row r="83" spans="1:1" s="1357" customFormat="1"/>
    <row r="84" spans="1:1" s="1357" customFormat="1"/>
    <row r="85" spans="1:1" s="1357" customFormat="1"/>
    <row r="86" spans="1:1" s="1357" customFormat="1"/>
  </sheetData>
  <mergeCells count="21">
    <mergeCell ref="A6:A9"/>
    <mergeCell ref="B6:C6"/>
    <mergeCell ref="D6:D9"/>
    <mergeCell ref="E6:E9"/>
    <mergeCell ref="F6:H6"/>
    <mergeCell ref="J51:P52"/>
    <mergeCell ref="J58:P59"/>
    <mergeCell ref="N6:P6"/>
    <mergeCell ref="B7:B9"/>
    <mergeCell ref="C7:C9"/>
    <mergeCell ref="F7:F9"/>
    <mergeCell ref="G7:G9"/>
    <mergeCell ref="H7:H9"/>
    <mergeCell ref="K7:K9"/>
    <mergeCell ref="L7:L9"/>
    <mergeCell ref="M7:M9"/>
    <mergeCell ref="N7:O7"/>
    <mergeCell ref="J6:J9"/>
    <mergeCell ref="P7:P9"/>
    <mergeCell ref="N8:N9"/>
    <mergeCell ref="O8:O9"/>
  </mergeCells>
  <hyperlinks>
    <hyperlink ref="A1" location="Indice!A189" display="Volver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rgb="FF7030A0"/>
  </sheetPr>
  <dimension ref="A1:P57"/>
  <sheetViews>
    <sheetView showGridLines="0" showRowColHeaders="0" zoomScaleNormal="100" workbookViewId="0"/>
  </sheetViews>
  <sheetFormatPr baseColWidth="10" defaultColWidth="11.44140625" defaultRowHeight="10.199999999999999"/>
  <cols>
    <col min="1" max="1" width="11.44140625" style="159"/>
    <col min="2" max="2" width="12.6640625" style="159" customWidth="1"/>
    <col min="3" max="3" width="11.77734375" style="159" bestFit="1" customWidth="1"/>
    <col min="4" max="4" width="11.44140625" style="159" customWidth="1"/>
    <col min="5" max="5" width="11" style="159" bestFit="1" customWidth="1"/>
    <col min="6" max="6" width="11.5546875" style="159" customWidth="1"/>
    <col min="7" max="7" width="11.33203125" style="159" customWidth="1"/>
    <col min="8" max="8" width="8" style="159" customWidth="1"/>
    <col min="9" max="9" width="3.33203125" style="159" customWidth="1"/>
    <col min="10" max="10" width="8.5546875" style="159" customWidth="1"/>
    <col min="11" max="11" width="12.33203125" style="159" customWidth="1"/>
    <col min="12" max="12" width="11.44140625" style="159"/>
    <col min="13" max="13" width="10.33203125" style="159" bestFit="1" customWidth="1"/>
    <col min="14" max="14" width="6.77734375" style="159" bestFit="1" customWidth="1"/>
    <col min="15" max="15" width="8.21875" style="159" bestFit="1" customWidth="1"/>
    <col min="16" max="16" width="12.6640625" style="159" bestFit="1" customWidth="1"/>
    <col min="17" max="257" width="11.44140625" style="159"/>
    <col min="258" max="258" width="21.5546875" style="159" customWidth="1"/>
    <col min="259" max="259" width="14.33203125" style="159" customWidth="1"/>
    <col min="260" max="260" width="13.5546875" style="159" customWidth="1"/>
    <col min="261" max="261" width="12.5546875" style="159" customWidth="1"/>
    <col min="262" max="262" width="13" style="159" customWidth="1"/>
    <col min="263" max="263" width="13.33203125" style="159" customWidth="1"/>
    <col min="264" max="266" width="11.44140625" style="159"/>
    <col min="267" max="267" width="12.33203125" style="159" customWidth="1"/>
    <col min="268" max="268" width="11.44140625" style="159"/>
    <col min="269" max="269" width="13" style="159" customWidth="1"/>
    <col min="270" max="271" width="11.44140625" style="159"/>
    <col min="272" max="272" width="15.5546875" style="159" customWidth="1"/>
    <col min="273" max="513" width="11.44140625" style="159"/>
    <col min="514" max="514" width="21.5546875" style="159" customWidth="1"/>
    <col min="515" max="515" width="14.33203125" style="159" customWidth="1"/>
    <col min="516" max="516" width="13.5546875" style="159" customWidth="1"/>
    <col min="517" max="517" width="12.5546875" style="159" customWidth="1"/>
    <col min="518" max="518" width="13" style="159" customWidth="1"/>
    <col min="519" max="519" width="13.33203125" style="159" customWidth="1"/>
    <col min="520" max="522" width="11.44140625" style="159"/>
    <col min="523" max="523" width="12.33203125" style="159" customWidth="1"/>
    <col min="524" max="524" width="11.44140625" style="159"/>
    <col min="525" max="525" width="13" style="159" customWidth="1"/>
    <col min="526" max="527" width="11.44140625" style="159"/>
    <col min="528" max="528" width="15.5546875" style="159" customWidth="1"/>
    <col min="529" max="769" width="11.44140625" style="159"/>
    <col min="770" max="770" width="21.5546875" style="159" customWidth="1"/>
    <col min="771" max="771" width="14.33203125" style="159" customWidth="1"/>
    <col min="772" max="772" width="13.5546875" style="159" customWidth="1"/>
    <col min="773" max="773" width="12.5546875" style="159" customWidth="1"/>
    <col min="774" max="774" width="13" style="159" customWidth="1"/>
    <col min="775" max="775" width="13.33203125" style="159" customWidth="1"/>
    <col min="776" max="778" width="11.44140625" style="159"/>
    <col min="779" max="779" width="12.33203125" style="159" customWidth="1"/>
    <col min="780" max="780" width="11.44140625" style="159"/>
    <col min="781" max="781" width="13" style="159" customWidth="1"/>
    <col min="782" max="783" width="11.44140625" style="159"/>
    <col min="784" max="784" width="15.5546875" style="159" customWidth="1"/>
    <col min="785" max="1025" width="11.44140625" style="159"/>
    <col min="1026" max="1026" width="21.5546875" style="159" customWidth="1"/>
    <col min="1027" max="1027" width="14.33203125" style="159" customWidth="1"/>
    <col min="1028" max="1028" width="13.5546875" style="159" customWidth="1"/>
    <col min="1029" max="1029" width="12.5546875" style="159" customWidth="1"/>
    <col min="1030" max="1030" width="13" style="159" customWidth="1"/>
    <col min="1031" max="1031" width="13.33203125" style="159" customWidth="1"/>
    <col min="1032" max="1034" width="11.44140625" style="159"/>
    <col min="1035" max="1035" width="12.33203125" style="159" customWidth="1"/>
    <col min="1036" max="1036" width="11.44140625" style="159"/>
    <col min="1037" max="1037" width="13" style="159" customWidth="1"/>
    <col min="1038" max="1039" width="11.44140625" style="159"/>
    <col min="1040" max="1040" width="15.5546875" style="159" customWidth="1"/>
    <col min="1041" max="1281" width="11.44140625" style="159"/>
    <col min="1282" max="1282" width="21.5546875" style="159" customWidth="1"/>
    <col min="1283" max="1283" width="14.33203125" style="159" customWidth="1"/>
    <col min="1284" max="1284" width="13.5546875" style="159" customWidth="1"/>
    <col min="1285" max="1285" width="12.5546875" style="159" customWidth="1"/>
    <col min="1286" max="1286" width="13" style="159" customWidth="1"/>
    <col min="1287" max="1287" width="13.33203125" style="159" customWidth="1"/>
    <col min="1288" max="1290" width="11.44140625" style="159"/>
    <col min="1291" max="1291" width="12.33203125" style="159" customWidth="1"/>
    <col min="1292" max="1292" width="11.44140625" style="159"/>
    <col min="1293" max="1293" width="13" style="159" customWidth="1"/>
    <col min="1294" max="1295" width="11.44140625" style="159"/>
    <col min="1296" max="1296" width="15.5546875" style="159" customWidth="1"/>
    <col min="1297" max="1537" width="11.44140625" style="159"/>
    <col min="1538" max="1538" width="21.5546875" style="159" customWidth="1"/>
    <col min="1539" max="1539" width="14.33203125" style="159" customWidth="1"/>
    <col min="1540" max="1540" width="13.5546875" style="159" customWidth="1"/>
    <col min="1541" max="1541" width="12.5546875" style="159" customWidth="1"/>
    <col min="1542" max="1542" width="13" style="159" customWidth="1"/>
    <col min="1543" max="1543" width="13.33203125" style="159" customWidth="1"/>
    <col min="1544" max="1546" width="11.44140625" style="159"/>
    <col min="1547" max="1547" width="12.33203125" style="159" customWidth="1"/>
    <col min="1548" max="1548" width="11.44140625" style="159"/>
    <col min="1549" max="1549" width="13" style="159" customWidth="1"/>
    <col min="1550" max="1551" width="11.44140625" style="159"/>
    <col min="1552" max="1552" width="15.5546875" style="159" customWidth="1"/>
    <col min="1553" max="1793" width="11.44140625" style="159"/>
    <col min="1794" max="1794" width="21.5546875" style="159" customWidth="1"/>
    <col min="1795" max="1795" width="14.33203125" style="159" customWidth="1"/>
    <col min="1796" max="1796" width="13.5546875" style="159" customWidth="1"/>
    <col min="1797" max="1797" width="12.5546875" style="159" customWidth="1"/>
    <col min="1798" max="1798" width="13" style="159" customWidth="1"/>
    <col min="1799" max="1799" width="13.33203125" style="159" customWidth="1"/>
    <col min="1800" max="1802" width="11.44140625" style="159"/>
    <col min="1803" max="1803" width="12.33203125" style="159" customWidth="1"/>
    <col min="1804" max="1804" width="11.44140625" style="159"/>
    <col min="1805" max="1805" width="13" style="159" customWidth="1"/>
    <col min="1806" max="1807" width="11.44140625" style="159"/>
    <col min="1808" max="1808" width="15.5546875" style="159" customWidth="1"/>
    <col min="1809" max="2049" width="11.44140625" style="159"/>
    <col min="2050" max="2050" width="21.5546875" style="159" customWidth="1"/>
    <col min="2051" max="2051" width="14.33203125" style="159" customWidth="1"/>
    <col min="2052" max="2052" width="13.5546875" style="159" customWidth="1"/>
    <col min="2053" max="2053" width="12.5546875" style="159" customWidth="1"/>
    <col min="2054" max="2054" width="13" style="159" customWidth="1"/>
    <col min="2055" max="2055" width="13.33203125" style="159" customWidth="1"/>
    <col min="2056" max="2058" width="11.44140625" style="159"/>
    <col min="2059" max="2059" width="12.33203125" style="159" customWidth="1"/>
    <col min="2060" max="2060" width="11.44140625" style="159"/>
    <col min="2061" max="2061" width="13" style="159" customWidth="1"/>
    <col min="2062" max="2063" width="11.44140625" style="159"/>
    <col min="2064" max="2064" width="15.5546875" style="159" customWidth="1"/>
    <col min="2065" max="2305" width="11.44140625" style="159"/>
    <col min="2306" max="2306" width="21.5546875" style="159" customWidth="1"/>
    <col min="2307" max="2307" width="14.33203125" style="159" customWidth="1"/>
    <col min="2308" max="2308" width="13.5546875" style="159" customWidth="1"/>
    <col min="2309" max="2309" width="12.5546875" style="159" customWidth="1"/>
    <col min="2310" max="2310" width="13" style="159" customWidth="1"/>
    <col min="2311" max="2311" width="13.33203125" style="159" customWidth="1"/>
    <col min="2312" max="2314" width="11.44140625" style="159"/>
    <col min="2315" max="2315" width="12.33203125" style="159" customWidth="1"/>
    <col min="2316" max="2316" width="11.44140625" style="159"/>
    <col min="2317" max="2317" width="13" style="159" customWidth="1"/>
    <col min="2318" max="2319" width="11.44140625" style="159"/>
    <col min="2320" max="2320" width="15.5546875" style="159" customWidth="1"/>
    <col min="2321" max="2561" width="11.44140625" style="159"/>
    <col min="2562" max="2562" width="21.5546875" style="159" customWidth="1"/>
    <col min="2563" max="2563" width="14.33203125" style="159" customWidth="1"/>
    <col min="2564" max="2564" width="13.5546875" style="159" customWidth="1"/>
    <col min="2565" max="2565" width="12.5546875" style="159" customWidth="1"/>
    <col min="2566" max="2566" width="13" style="159" customWidth="1"/>
    <col min="2567" max="2567" width="13.33203125" style="159" customWidth="1"/>
    <col min="2568" max="2570" width="11.44140625" style="159"/>
    <col min="2571" max="2571" width="12.33203125" style="159" customWidth="1"/>
    <col min="2572" max="2572" width="11.44140625" style="159"/>
    <col min="2573" max="2573" width="13" style="159" customWidth="1"/>
    <col min="2574" max="2575" width="11.44140625" style="159"/>
    <col min="2576" max="2576" width="15.5546875" style="159" customWidth="1"/>
    <col min="2577" max="2817" width="11.44140625" style="159"/>
    <col min="2818" max="2818" width="21.5546875" style="159" customWidth="1"/>
    <col min="2819" max="2819" width="14.33203125" style="159" customWidth="1"/>
    <col min="2820" max="2820" width="13.5546875" style="159" customWidth="1"/>
    <col min="2821" max="2821" width="12.5546875" style="159" customWidth="1"/>
    <col min="2822" max="2822" width="13" style="159" customWidth="1"/>
    <col min="2823" max="2823" width="13.33203125" style="159" customWidth="1"/>
    <col min="2824" max="2826" width="11.44140625" style="159"/>
    <col min="2827" max="2827" width="12.33203125" style="159" customWidth="1"/>
    <col min="2828" max="2828" width="11.44140625" style="159"/>
    <col min="2829" max="2829" width="13" style="159" customWidth="1"/>
    <col min="2830" max="2831" width="11.44140625" style="159"/>
    <col min="2832" max="2832" width="15.5546875" style="159" customWidth="1"/>
    <col min="2833" max="3073" width="11.44140625" style="159"/>
    <col min="3074" max="3074" width="21.5546875" style="159" customWidth="1"/>
    <col min="3075" max="3075" width="14.33203125" style="159" customWidth="1"/>
    <col min="3076" max="3076" width="13.5546875" style="159" customWidth="1"/>
    <col min="3077" max="3077" width="12.5546875" style="159" customWidth="1"/>
    <col min="3078" max="3078" width="13" style="159" customWidth="1"/>
    <col min="3079" max="3079" width="13.33203125" style="159" customWidth="1"/>
    <col min="3080" max="3082" width="11.44140625" style="159"/>
    <col min="3083" max="3083" width="12.33203125" style="159" customWidth="1"/>
    <col min="3084" max="3084" width="11.44140625" style="159"/>
    <col min="3085" max="3085" width="13" style="159" customWidth="1"/>
    <col min="3086" max="3087" width="11.44140625" style="159"/>
    <col min="3088" max="3088" width="15.5546875" style="159" customWidth="1"/>
    <col min="3089" max="3329" width="11.44140625" style="159"/>
    <col min="3330" max="3330" width="21.5546875" style="159" customWidth="1"/>
    <col min="3331" max="3331" width="14.33203125" style="159" customWidth="1"/>
    <col min="3332" max="3332" width="13.5546875" style="159" customWidth="1"/>
    <col min="3333" max="3333" width="12.5546875" style="159" customWidth="1"/>
    <col min="3334" max="3334" width="13" style="159" customWidth="1"/>
    <col min="3335" max="3335" width="13.33203125" style="159" customWidth="1"/>
    <col min="3336" max="3338" width="11.44140625" style="159"/>
    <col min="3339" max="3339" width="12.33203125" style="159" customWidth="1"/>
    <col min="3340" max="3340" width="11.44140625" style="159"/>
    <col min="3341" max="3341" width="13" style="159" customWidth="1"/>
    <col min="3342" max="3343" width="11.44140625" style="159"/>
    <col min="3344" max="3344" width="15.5546875" style="159" customWidth="1"/>
    <col min="3345" max="3585" width="11.44140625" style="159"/>
    <col min="3586" max="3586" width="21.5546875" style="159" customWidth="1"/>
    <col min="3587" max="3587" width="14.33203125" style="159" customWidth="1"/>
    <col min="3588" max="3588" width="13.5546875" style="159" customWidth="1"/>
    <col min="3589" max="3589" width="12.5546875" style="159" customWidth="1"/>
    <col min="3590" max="3590" width="13" style="159" customWidth="1"/>
    <col min="3591" max="3591" width="13.33203125" style="159" customWidth="1"/>
    <col min="3592" max="3594" width="11.44140625" style="159"/>
    <col min="3595" max="3595" width="12.33203125" style="159" customWidth="1"/>
    <col min="3596" max="3596" width="11.44140625" style="159"/>
    <col min="3597" max="3597" width="13" style="159" customWidth="1"/>
    <col min="3598" max="3599" width="11.44140625" style="159"/>
    <col min="3600" max="3600" width="15.5546875" style="159" customWidth="1"/>
    <col min="3601" max="3841" width="11.44140625" style="159"/>
    <col min="3842" max="3842" width="21.5546875" style="159" customWidth="1"/>
    <col min="3843" max="3843" width="14.33203125" style="159" customWidth="1"/>
    <col min="3844" max="3844" width="13.5546875" style="159" customWidth="1"/>
    <col min="3845" max="3845" width="12.5546875" style="159" customWidth="1"/>
    <col min="3846" max="3846" width="13" style="159" customWidth="1"/>
    <col min="3847" max="3847" width="13.33203125" style="159" customWidth="1"/>
    <col min="3848" max="3850" width="11.44140625" style="159"/>
    <col min="3851" max="3851" width="12.33203125" style="159" customWidth="1"/>
    <col min="3852" max="3852" width="11.44140625" style="159"/>
    <col min="3853" max="3853" width="13" style="159" customWidth="1"/>
    <col min="3854" max="3855" width="11.44140625" style="159"/>
    <col min="3856" max="3856" width="15.5546875" style="159" customWidth="1"/>
    <col min="3857" max="4097" width="11.44140625" style="159"/>
    <col min="4098" max="4098" width="21.5546875" style="159" customWidth="1"/>
    <col min="4099" max="4099" width="14.33203125" style="159" customWidth="1"/>
    <col min="4100" max="4100" width="13.5546875" style="159" customWidth="1"/>
    <col min="4101" max="4101" width="12.5546875" style="159" customWidth="1"/>
    <col min="4102" max="4102" width="13" style="159" customWidth="1"/>
    <col min="4103" max="4103" width="13.33203125" style="159" customWidth="1"/>
    <col min="4104" max="4106" width="11.44140625" style="159"/>
    <col min="4107" max="4107" width="12.33203125" style="159" customWidth="1"/>
    <col min="4108" max="4108" width="11.44140625" style="159"/>
    <col min="4109" max="4109" width="13" style="159" customWidth="1"/>
    <col min="4110" max="4111" width="11.44140625" style="159"/>
    <col min="4112" max="4112" width="15.5546875" style="159" customWidth="1"/>
    <col min="4113" max="4353" width="11.44140625" style="159"/>
    <col min="4354" max="4354" width="21.5546875" style="159" customWidth="1"/>
    <col min="4355" max="4355" width="14.33203125" style="159" customWidth="1"/>
    <col min="4356" max="4356" width="13.5546875" style="159" customWidth="1"/>
    <col min="4357" max="4357" width="12.5546875" style="159" customWidth="1"/>
    <col min="4358" max="4358" width="13" style="159" customWidth="1"/>
    <col min="4359" max="4359" width="13.33203125" style="159" customWidth="1"/>
    <col min="4360" max="4362" width="11.44140625" style="159"/>
    <col min="4363" max="4363" width="12.33203125" style="159" customWidth="1"/>
    <col min="4364" max="4364" width="11.44140625" style="159"/>
    <col min="4365" max="4365" width="13" style="159" customWidth="1"/>
    <col min="4366" max="4367" width="11.44140625" style="159"/>
    <col min="4368" max="4368" width="15.5546875" style="159" customWidth="1"/>
    <col min="4369" max="4609" width="11.44140625" style="159"/>
    <col min="4610" max="4610" width="21.5546875" style="159" customWidth="1"/>
    <col min="4611" max="4611" width="14.33203125" style="159" customWidth="1"/>
    <col min="4612" max="4612" width="13.5546875" style="159" customWidth="1"/>
    <col min="4613" max="4613" width="12.5546875" style="159" customWidth="1"/>
    <col min="4614" max="4614" width="13" style="159" customWidth="1"/>
    <col min="4615" max="4615" width="13.33203125" style="159" customWidth="1"/>
    <col min="4616" max="4618" width="11.44140625" style="159"/>
    <col min="4619" max="4619" width="12.33203125" style="159" customWidth="1"/>
    <col min="4620" max="4620" width="11.44140625" style="159"/>
    <col min="4621" max="4621" width="13" style="159" customWidth="1"/>
    <col min="4622" max="4623" width="11.44140625" style="159"/>
    <col min="4624" max="4624" width="15.5546875" style="159" customWidth="1"/>
    <col min="4625" max="4865" width="11.44140625" style="159"/>
    <col min="4866" max="4866" width="21.5546875" style="159" customWidth="1"/>
    <col min="4867" max="4867" width="14.33203125" style="159" customWidth="1"/>
    <col min="4868" max="4868" width="13.5546875" style="159" customWidth="1"/>
    <col min="4869" max="4869" width="12.5546875" style="159" customWidth="1"/>
    <col min="4870" max="4870" width="13" style="159" customWidth="1"/>
    <col min="4871" max="4871" width="13.33203125" style="159" customWidth="1"/>
    <col min="4872" max="4874" width="11.44140625" style="159"/>
    <col min="4875" max="4875" width="12.33203125" style="159" customWidth="1"/>
    <col min="4876" max="4876" width="11.44140625" style="159"/>
    <col min="4877" max="4877" width="13" style="159" customWidth="1"/>
    <col min="4878" max="4879" width="11.44140625" style="159"/>
    <col min="4880" max="4880" width="15.5546875" style="159" customWidth="1"/>
    <col min="4881" max="5121" width="11.44140625" style="159"/>
    <col min="5122" max="5122" width="21.5546875" style="159" customWidth="1"/>
    <col min="5123" max="5123" width="14.33203125" style="159" customWidth="1"/>
    <col min="5124" max="5124" width="13.5546875" style="159" customWidth="1"/>
    <col min="5125" max="5125" width="12.5546875" style="159" customWidth="1"/>
    <col min="5126" max="5126" width="13" style="159" customWidth="1"/>
    <col min="5127" max="5127" width="13.33203125" style="159" customWidth="1"/>
    <col min="5128" max="5130" width="11.44140625" style="159"/>
    <col min="5131" max="5131" width="12.33203125" style="159" customWidth="1"/>
    <col min="5132" max="5132" width="11.44140625" style="159"/>
    <col min="5133" max="5133" width="13" style="159" customWidth="1"/>
    <col min="5134" max="5135" width="11.44140625" style="159"/>
    <col min="5136" max="5136" width="15.5546875" style="159" customWidth="1"/>
    <col min="5137" max="5377" width="11.44140625" style="159"/>
    <col min="5378" max="5378" width="21.5546875" style="159" customWidth="1"/>
    <col min="5379" max="5379" width="14.33203125" style="159" customWidth="1"/>
    <col min="5380" max="5380" width="13.5546875" style="159" customWidth="1"/>
    <col min="5381" max="5381" width="12.5546875" style="159" customWidth="1"/>
    <col min="5382" max="5382" width="13" style="159" customWidth="1"/>
    <col min="5383" max="5383" width="13.33203125" style="159" customWidth="1"/>
    <col min="5384" max="5386" width="11.44140625" style="159"/>
    <col min="5387" max="5387" width="12.33203125" style="159" customWidth="1"/>
    <col min="5388" max="5388" width="11.44140625" style="159"/>
    <col min="5389" max="5389" width="13" style="159" customWidth="1"/>
    <col min="5390" max="5391" width="11.44140625" style="159"/>
    <col min="5392" max="5392" width="15.5546875" style="159" customWidth="1"/>
    <col min="5393" max="5633" width="11.44140625" style="159"/>
    <col min="5634" max="5634" width="21.5546875" style="159" customWidth="1"/>
    <col min="5635" max="5635" width="14.33203125" style="159" customWidth="1"/>
    <col min="5636" max="5636" width="13.5546875" style="159" customWidth="1"/>
    <col min="5637" max="5637" width="12.5546875" style="159" customWidth="1"/>
    <col min="5638" max="5638" width="13" style="159" customWidth="1"/>
    <col min="5639" max="5639" width="13.33203125" style="159" customWidth="1"/>
    <col min="5640" max="5642" width="11.44140625" style="159"/>
    <col min="5643" max="5643" width="12.33203125" style="159" customWidth="1"/>
    <col min="5644" max="5644" width="11.44140625" style="159"/>
    <col min="5645" max="5645" width="13" style="159" customWidth="1"/>
    <col min="5646" max="5647" width="11.44140625" style="159"/>
    <col min="5648" max="5648" width="15.5546875" style="159" customWidth="1"/>
    <col min="5649" max="5889" width="11.44140625" style="159"/>
    <col min="5890" max="5890" width="21.5546875" style="159" customWidth="1"/>
    <col min="5891" max="5891" width="14.33203125" style="159" customWidth="1"/>
    <col min="5892" max="5892" width="13.5546875" style="159" customWidth="1"/>
    <col min="5893" max="5893" width="12.5546875" style="159" customWidth="1"/>
    <col min="5894" max="5894" width="13" style="159" customWidth="1"/>
    <col min="5895" max="5895" width="13.33203125" style="159" customWidth="1"/>
    <col min="5896" max="5898" width="11.44140625" style="159"/>
    <col min="5899" max="5899" width="12.33203125" style="159" customWidth="1"/>
    <col min="5900" max="5900" width="11.44140625" style="159"/>
    <col min="5901" max="5901" width="13" style="159" customWidth="1"/>
    <col min="5902" max="5903" width="11.44140625" style="159"/>
    <col min="5904" max="5904" width="15.5546875" style="159" customWidth="1"/>
    <col min="5905" max="6145" width="11.44140625" style="159"/>
    <col min="6146" max="6146" width="21.5546875" style="159" customWidth="1"/>
    <col min="6147" max="6147" width="14.33203125" style="159" customWidth="1"/>
    <col min="6148" max="6148" width="13.5546875" style="159" customWidth="1"/>
    <col min="6149" max="6149" width="12.5546875" style="159" customWidth="1"/>
    <col min="6150" max="6150" width="13" style="159" customWidth="1"/>
    <col min="6151" max="6151" width="13.33203125" style="159" customWidth="1"/>
    <col min="6152" max="6154" width="11.44140625" style="159"/>
    <col min="6155" max="6155" width="12.33203125" style="159" customWidth="1"/>
    <col min="6156" max="6156" width="11.44140625" style="159"/>
    <col min="6157" max="6157" width="13" style="159" customWidth="1"/>
    <col min="6158" max="6159" width="11.44140625" style="159"/>
    <col min="6160" max="6160" width="15.5546875" style="159" customWidth="1"/>
    <col min="6161" max="6401" width="11.44140625" style="159"/>
    <col min="6402" max="6402" width="21.5546875" style="159" customWidth="1"/>
    <col min="6403" max="6403" width="14.33203125" style="159" customWidth="1"/>
    <col min="6404" max="6404" width="13.5546875" style="159" customWidth="1"/>
    <col min="6405" max="6405" width="12.5546875" style="159" customWidth="1"/>
    <col min="6406" max="6406" width="13" style="159" customWidth="1"/>
    <col min="6407" max="6407" width="13.33203125" style="159" customWidth="1"/>
    <col min="6408" max="6410" width="11.44140625" style="159"/>
    <col min="6411" max="6411" width="12.33203125" style="159" customWidth="1"/>
    <col min="6412" max="6412" width="11.44140625" style="159"/>
    <col min="6413" max="6413" width="13" style="159" customWidth="1"/>
    <col min="6414" max="6415" width="11.44140625" style="159"/>
    <col min="6416" max="6416" width="15.5546875" style="159" customWidth="1"/>
    <col min="6417" max="6657" width="11.44140625" style="159"/>
    <col min="6658" max="6658" width="21.5546875" style="159" customWidth="1"/>
    <col min="6659" max="6659" width="14.33203125" style="159" customWidth="1"/>
    <col min="6660" max="6660" width="13.5546875" style="159" customWidth="1"/>
    <col min="6661" max="6661" width="12.5546875" style="159" customWidth="1"/>
    <col min="6662" max="6662" width="13" style="159" customWidth="1"/>
    <col min="6663" max="6663" width="13.33203125" style="159" customWidth="1"/>
    <col min="6664" max="6666" width="11.44140625" style="159"/>
    <col min="6667" max="6667" width="12.33203125" style="159" customWidth="1"/>
    <col min="6668" max="6668" width="11.44140625" style="159"/>
    <col min="6669" max="6669" width="13" style="159" customWidth="1"/>
    <col min="6670" max="6671" width="11.44140625" style="159"/>
    <col min="6672" max="6672" width="15.5546875" style="159" customWidth="1"/>
    <col min="6673" max="6913" width="11.44140625" style="159"/>
    <col min="6914" max="6914" width="21.5546875" style="159" customWidth="1"/>
    <col min="6915" max="6915" width="14.33203125" style="159" customWidth="1"/>
    <col min="6916" max="6916" width="13.5546875" style="159" customWidth="1"/>
    <col min="6917" max="6917" width="12.5546875" style="159" customWidth="1"/>
    <col min="6918" max="6918" width="13" style="159" customWidth="1"/>
    <col min="6919" max="6919" width="13.33203125" style="159" customWidth="1"/>
    <col min="6920" max="6922" width="11.44140625" style="159"/>
    <col min="6923" max="6923" width="12.33203125" style="159" customWidth="1"/>
    <col min="6924" max="6924" width="11.44140625" style="159"/>
    <col min="6925" max="6925" width="13" style="159" customWidth="1"/>
    <col min="6926" max="6927" width="11.44140625" style="159"/>
    <col min="6928" max="6928" width="15.5546875" style="159" customWidth="1"/>
    <col min="6929" max="7169" width="11.44140625" style="159"/>
    <col min="7170" max="7170" width="21.5546875" style="159" customWidth="1"/>
    <col min="7171" max="7171" width="14.33203125" style="159" customWidth="1"/>
    <col min="7172" max="7172" width="13.5546875" style="159" customWidth="1"/>
    <col min="7173" max="7173" width="12.5546875" style="159" customWidth="1"/>
    <col min="7174" max="7174" width="13" style="159" customWidth="1"/>
    <col min="7175" max="7175" width="13.33203125" style="159" customWidth="1"/>
    <col min="7176" max="7178" width="11.44140625" style="159"/>
    <col min="7179" max="7179" width="12.33203125" style="159" customWidth="1"/>
    <col min="7180" max="7180" width="11.44140625" style="159"/>
    <col min="7181" max="7181" width="13" style="159" customWidth="1"/>
    <col min="7182" max="7183" width="11.44140625" style="159"/>
    <col min="7184" max="7184" width="15.5546875" style="159" customWidth="1"/>
    <col min="7185" max="7425" width="11.44140625" style="159"/>
    <col min="7426" max="7426" width="21.5546875" style="159" customWidth="1"/>
    <col min="7427" max="7427" width="14.33203125" style="159" customWidth="1"/>
    <col min="7428" max="7428" width="13.5546875" style="159" customWidth="1"/>
    <col min="7429" max="7429" width="12.5546875" style="159" customWidth="1"/>
    <col min="7430" max="7430" width="13" style="159" customWidth="1"/>
    <col min="7431" max="7431" width="13.33203125" style="159" customWidth="1"/>
    <col min="7432" max="7434" width="11.44140625" style="159"/>
    <col min="7435" max="7435" width="12.33203125" style="159" customWidth="1"/>
    <col min="7436" max="7436" width="11.44140625" style="159"/>
    <col min="7437" max="7437" width="13" style="159" customWidth="1"/>
    <col min="7438" max="7439" width="11.44140625" style="159"/>
    <col min="7440" max="7440" width="15.5546875" style="159" customWidth="1"/>
    <col min="7441" max="7681" width="11.44140625" style="159"/>
    <col min="7682" max="7682" width="21.5546875" style="159" customWidth="1"/>
    <col min="7683" max="7683" width="14.33203125" style="159" customWidth="1"/>
    <col min="7684" max="7684" width="13.5546875" style="159" customWidth="1"/>
    <col min="7685" max="7685" width="12.5546875" style="159" customWidth="1"/>
    <col min="7686" max="7686" width="13" style="159" customWidth="1"/>
    <col min="7687" max="7687" width="13.33203125" style="159" customWidth="1"/>
    <col min="7688" max="7690" width="11.44140625" style="159"/>
    <col min="7691" max="7691" width="12.33203125" style="159" customWidth="1"/>
    <col min="7692" max="7692" width="11.44140625" style="159"/>
    <col min="7693" max="7693" width="13" style="159" customWidth="1"/>
    <col min="7694" max="7695" width="11.44140625" style="159"/>
    <col min="7696" max="7696" width="15.5546875" style="159" customWidth="1"/>
    <col min="7697" max="7937" width="11.44140625" style="159"/>
    <col min="7938" max="7938" width="21.5546875" style="159" customWidth="1"/>
    <col min="7939" max="7939" width="14.33203125" style="159" customWidth="1"/>
    <col min="7940" max="7940" width="13.5546875" style="159" customWidth="1"/>
    <col min="7941" max="7941" width="12.5546875" style="159" customWidth="1"/>
    <col min="7942" max="7942" width="13" style="159" customWidth="1"/>
    <col min="7943" max="7943" width="13.33203125" style="159" customWidth="1"/>
    <col min="7944" max="7946" width="11.44140625" style="159"/>
    <col min="7947" max="7947" width="12.33203125" style="159" customWidth="1"/>
    <col min="7948" max="7948" width="11.44140625" style="159"/>
    <col min="7949" max="7949" width="13" style="159" customWidth="1"/>
    <col min="7950" max="7951" width="11.44140625" style="159"/>
    <col min="7952" max="7952" width="15.5546875" style="159" customWidth="1"/>
    <col min="7953" max="8193" width="11.44140625" style="159"/>
    <col min="8194" max="8194" width="21.5546875" style="159" customWidth="1"/>
    <col min="8195" max="8195" width="14.33203125" style="159" customWidth="1"/>
    <col min="8196" max="8196" width="13.5546875" style="159" customWidth="1"/>
    <col min="8197" max="8197" width="12.5546875" style="159" customWidth="1"/>
    <col min="8198" max="8198" width="13" style="159" customWidth="1"/>
    <col min="8199" max="8199" width="13.33203125" style="159" customWidth="1"/>
    <col min="8200" max="8202" width="11.44140625" style="159"/>
    <col min="8203" max="8203" width="12.33203125" style="159" customWidth="1"/>
    <col min="8204" max="8204" width="11.44140625" style="159"/>
    <col min="8205" max="8205" width="13" style="159" customWidth="1"/>
    <col min="8206" max="8207" width="11.44140625" style="159"/>
    <col min="8208" max="8208" width="15.5546875" style="159" customWidth="1"/>
    <col min="8209" max="8449" width="11.44140625" style="159"/>
    <col min="8450" max="8450" width="21.5546875" style="159" customWidth="1"/>
    <col min="8451" max="8451" width="14.33203125" style="159" customWidth="1"/>
    <col min="8452" max="8452" width="13.5546875" style="159" customWidth="1"/>
    <col min="8453" max="8453" width="12.5546875" style="159" customWidth="1"/>
    <col min="8454" max="8454" width="13" style="159" customWidth="1"/>
    <col min="8455" max="8455" width="13.33203125" style="159" customWidth="1"/>
    <col min="8456" max="8458" width="11.44140625" style="159"/>
    <col min="8459" max="8459" width="12.33203125" style="159" customWidth="1"/>
    <col min="8460" max="8460" width="11.44140625" style="159"/>
    <col min="8461" max="8461" width="13" style="159" customWidth="1"/>
    <col min="8462" max="8463" width="11.44140625" style="159"/>
    <col min="8464" max="8464" width="15.5546875" style="159" customWidth="1"/>
    <col min="8465" max="8705" width="11.44140625" style="159"/>
    <col min="8706" max="8706" width="21.5546875" style="159" customWidth="1"/>
    <col min="8707" max="8707" width="14.33203125" style="159" customWidth="1"/>
    <col min="8708" max="8708" width="13.5546875" style="159" customWidth="1"/>
    <col min="8709" max="8709" width="12.5546875" style="159" customWidth="1"/>
    <col min="8710" max="8710" width="13" style="159" customWidth="1"/>
    <col min="8711" max="8711" width="13.33203125" style="159" customWidth="1"/>
    <col min="8712" max="8714" width="11.44140625" style="159"/>
    <col min="8715" max="8715" width="12.33203125" style="159" customWidth="1"/>
    <col min="8716" max="8716" width="11.44140625" style="159"/>
    <col min="8717" max="8717" width="13" style="159" customWidth="1"/>
    <col min="8718" max="8719" width="11.44140625" style="159"/>
    <col min="8720" max="8720" width="15.5546875" style="159" customWidth="1"/>
    <col min="8721" max="8961" width="11.44140625" style="159"/>
    <col min="8962" max="8962" width="21.5546875" style="159" customWidth="1"/>
    <col min="8963" max="8963" width="14.33203125" style="159" customWidth="1"/>
    <col min="8964" max="8964" width="13.5546875" style="159" customWidth="1"/>
    <col min="8965" max="8965" width="12.5546875" style="159" customWidth="1"/>
    <col min="8966" max="8966" width="13" style="159" customWidth="1"/>
    <col min="8967" max="8967" width="13.33203125" style="159" customWidth="1"/>
    <col min="8968" max="8970" width="11.44140625" style="159"/>
    <col min="8971" max="8971" width="12.33203125" style="159" customWidth="1"/>
    <col min="8972" max="8972" width="11.44140625" style="159"/>
    <col min="8973" max="8973" width="13" style="159" customWidth="1"/>
    <col min="8974" max="8975" width="11.44140625" style="159"/>
    <col min="8976" max="8976" width="15.5546875" style="159" customWidth="1"/>
    <col min="8977" max="9217" width="11.44140625" style="159"/>
    <col min="9218" max="9218" width="21.5546875" style="159" customWidth="1"/>
    <col min="9219" max="9219" width="14.33203125" style="159" customWidth="1"/>
    <col min="9220" max="9220" width="13.5546875" style="159" customWidth="1"/>
    <col min="9221" max="9221" width="12.5546875" style="159" customWidth="1"/>
    <col min="9222" max="9222" width="13" style="159" customWidth="1"/>
    <col min="9223" max="9223" width="13.33203125" style="159" customWidth="1"/>
    <col min="9224" max="9226" width="11.44140625" style="159"/>
    <col min="9227" max="9227" width="12.33203125" style="159" customWidth="1"/>
    <col min="9228" max="9228" width="11.44140625" style="159"/>
    <col min="9229" max="9229" width="13" style="159" customWidth="1"/>
    <col min="9230" max="9231" width="11.44140625" style="159"/>
    <col min="9232" max="9232" width="15.5546875" style="159" customWidth="1"/>
    <col min="9233" max="9473" width="11.44140625" style="159"/>
    <col min="9474" max="9474" width="21.5546875" style="159" customWidth="1"/>
    <col min="9475" max="9475" width="14.33203125" style="159" customWidth="1"/>
    <col min="9476" max="9476" width="13.5546875" style="159" customWidth="1"/>
    <col min="9477" max="9477" width="12.5546875" style="159" customWidth="1"/>
    <col min="9478" max="9478" width="13" style="159" customWidth="1"/>
    <col min="9479" max="9479" width="13.33203125" style="159" customWidth="1"/>
    <col min="9480" max="9482" width="11.44140625" style="159"/>
    <col min="9483" max="9483" width="12.33203125" style="159" customWidth="1"/>
    <col min="9484" max="9484" width="11.44140625" style="159"/>
    <col min="9485" max="9485" width="13" style="159" customWidth="1"/>
    <col min="9486" max="9487" width="11.44140625" style="159"/>
    <col min="9488" max="9488" width="15.5546875" style="159" customWidth="1"/>
    <col min="9489" max="9729" width="11.44140625" style="159"/>
    <col min="9730" max="9730" width="21.5546875" style="159" customWidth="1"/>
    <col min="9731" max="9731" width="14.33203125" style="159" customWidth="1"/>
    <col min="9732" max="9732" width="13.5546875" style="159" customWidth="1"/>
    <col min="9733" max="9733" width="12.5546875" style="159" customWidth="1"/>
    <col min="9734" max="9734" width="13" style="159" customWidth="1"/>
    <col min="9735" max="9735" width="13.33203125" style="159" customWidth="1"/>
    <col min="9736" max="9738" width="11.44140625" style="159"/>
    <col min="9739" max="9739" width="12.33203125" style="159" customWidth="1"/>
    <col min="9740" max="9740" width="11.44140625" style="159"/>
    <col min="9741" max="9741" width="13" style="159" customWidth="1"/>
    <col min="9742" max="9743" width="11.44140625" style="159"/>
    <col min="9744" max="9744" width="15.5546875" style="159" customWidth="1"/>
    <col min="9745" max="9985" width="11.44140625" style="159"/>
    <col min="9986" max="9986" width="21.5546875" style="159" customWidth="1"/>
    <col min="9987" max="9987" width="14.33203125" style="159" customWidth="1"/>
    <col min="9988" max="9988" width="13.5546875" style="159" customWidth="1"/>
    <col min="9989" max="9989" width="12.5546875" style="159" customWidth="1"/>
    <col min="9990" max="9990" width="13" style="159" customWidth="1"/>
    <col min="9991" max="9991" width="13.33203125" style="159" customWidth="1"/>
    <col min="9992" max="9994" width="11.44140625" style="159"/>
    <col min="9995" max="9995" width="12.33203125" style="159" customWidth="1"/>
    <col min="9996" max="9996" width="11.44140625" style="159"/>
    <col min="9997" max="9997" width="13" style="159" customWidth="1"/>
    <col min="9998" max="9999" width="11.44140625" style="159"/>
    <col min="10000" max="10000" width="15.5546875" style="159" customWidth="1"/>
    <col min="10001" max="10241" width="11.44140625" style="159"/>
    <col min="10242" max="10242" width="21.5546875" style="159" customWidth="1"/>
    <col min="10243" max="10243" width="14.33203125" style="159" customWidth="1"/>
    <col min="10244" max="10244" width="13.5546875" style="159" customWidth="1"/>
    <col min="10245" max="10245" width="12.5546875" style="159" customWidth="1"/>
    <col min="10246" max="10246" width="13" style="159" customWidth="1"/>
    <col min="10247" max="10247" width="13.33203125" style="159" customWidth="1"/>
    <col min="10248" max="10250" width="11.44140625" style="159"/>
    <col min="10251" max="10251" width="12.33203125" style="159" customWidth="1"/>
    <col min="10252" max="10252" width="11.44140625" style="159"/>
    <col min="10253" max="10253" width="13" style="159" customWidth="1"/>
    <col min="10254" max="10255" width="11.44140625" style="159"/>
    <col min="10256" max="10256" width="15.5546875" style="159" customWidth="1"/>
    <col min="10257" max="10497" width="11.44140625" style="159"/>
    <col min="10498" max="10498" width="21.5546875" style="159" customWidth="1"/>
    <col min="10499" max="10499" width="14.33203125" style="159" customWidth="1"/>
    <col min="10500" max="10500" width="13.5546875" style="159" customWidth="1"/>
    <col min="10501" max="10501" width="12.5546875" style="159" customWidth="1"/>
    <col min="10502" max="10502" width="13" style="159" customWidth="1"/>
    <col min="10503" max="10503" width="13.33203125" style="159" customWidth="1"/>
    <col min="10504" max="10506" width="11.44140625" style="159"/>
    <col min="10507" max="10507" width="12.33203125" style="159" customWidth="1"/>
    <col min="10508" max="10508" width="11.44140625" style="159"/>
    <col min="10509" max="10509" width="13" style="159" customWidth="1"/>
    <col min="10510" max="10511" width="11.44140625" style="159"/>
    <col min="10512" max="10512" width="15.5546875" style="159" customWidth="1"/>
    <col min="10513" max="10753" width="11.44140625" style="159"/>
    <col min="10754" max="10754" width="21.5546875" style="159" customWidth="1"/>
    <col min="10755" max="10755" width="14.33203125" style="159" customWidth="1"/>
    <col min="10756" max="10756" width="13.5546875" style="159" customWidth="1"/>
    <col min="10757" max="10757" width="12.5546875" style="159" customWidth="1"/>
    <col min="10758" max="10758" width="13" style="159" customWidth="1"/>
    <col min="10759" max="10759" width="13.33203125" style="159" customWidth="1"/>
    <col min="10760" max="10762" width="11.44140625" style="159"/>
    <col min="10763" max="10763" width="12.33203125" style="159" customWidth="1"/>
    <col min="10764" max="10764" width="11.44140625" style="159"/>
    <col min="10765" max="10765" width="13" style="159" customWidth="1"/>
    <col min="10766" max="10767" width="11.44140625" style="159"/>
    <col min="10768" max="10768" width="15.5546875" style="159" customWidth="1"/>
    <col min="10769" max="11009" width="11.44140625" style="159"/>
    <col min="11010" max="11010" width="21.5546875" style="159" customWidth="1"/>
    <col min="11011" max="11011" width="14.33203125" style="159" customWidth="1"/>
    <col min="11012" max="11012" width="13.5546875" style="159" customWidth="1"/>
    <col min="11013" max="11013" width="12.5546875" style="159" customWidth="1"/>
    <col min="11014" max="11014" width="13" style="159" customWidth="1"/>
    <col min="11015" max="11015" width="13.33203125" style="159" customWidth="1"/>
    <col min="11016" max="11018" width="11.44140625" style="159"/>
    <col min="11019" max="11019" width="12.33203125" style="159" customWidth="1"/>
    <col min="11020" max="11020" width="11.44140625" style="159"/>
    <col min="11021" max="11021" width="13" style="159" customWidth="1"/>
    <col min="11022" max="11023" width="11.44140625" style="159"/>
    <col min="11024" max="11024" width="15.5546875" style="159" customWidth="1"/>
    <col min="11025" max="11265" width="11.44140625" style="159"/>
    <col min="11266" max="11266" width="21.5546875" style="159" customWidth="1"/>
    <col min="11267" max="11267" width="14.33203125" style="159" customWidth="1"/>
    <col min="11268" max="11268" width="13.5546875" style="159" customWidth="1"/>
    <col min="11269" max="11269" width="12.5546875" style="159" customWidth="1"/>
    <col min="11270" max="11270" width="13" style="159" customWidth="1"/>
    <col min="11271" max="11271" width="13.33203125" style="159" customWidth="1"/>
    <col min="11272" max="11274" width="11.44140625" style="159"/>
    <col min="11275" max="11275" width="12.33203125" style="159" customWidth="1"/>
    <col min="11276" max="11276" width="11.44140625" style="159"/>
    <col min="11277" max="11277" width="13" style="159" customWidth="1"/>
    <col min="11278" max="11279" width="11.44140625" style="159"/>
    <col min="11280" max="11280" width="15.5546875" style="159" customWidth="1"/>
    <col min="11281" max="11521" width="11.44140625" style="159"/>
    <col min="11522" max="11522" width="21.5546875" style="159" customWidth="1"/>
    <col min="11523" max="11523" width="14.33203125" style="159" customWidth="1"/>
    <col min="11524" max="11524" width="13.5546875" style="159" customWidth="1"/>
    <col min="11525" max="11525" width="12.5546875" style="159" customWidth="1"/>
    <col min="11526" max="11526" width="13" style="159" customWidth="1"/>
    <col min="11527" max="11527" width="13.33203125" style="159" customWidth="1"/>
    <col min="11528" max="11530" width="11.44140625" style="159"/>
    <col min="11531" max="11531" width="12.33203125" style="159" customWidth="1"/>
    <col min="11532" max="11532" width="11.44140625" style="159"/>
    <col min="11533" max="11533" width="13" style="159" customWidth="1"/>
    <col min="11534" max="11535" width="11.44140625" style="159"/>
    <col min="11536" max="11536" width="15.5546875" style="159" customWidth="1"/>
    <col min="11537" max="11777" width="11.44140625" style="159"/>
    <col min="11778" max="11778" width="21.5546875" style="159" customWidth="1"/>
    <col min="11779" max="11779" width="14.33203125" style="159" customWidth="1"/>
    <col min="11780" max="11780" width="13.5546875" style="159" customWidth="1"/>
    <col min="11781" max="11781" width="12.5546875" style="159" customWidth="1"/>
    <col min="11782" max="11782" width="13" style="159" customWidth="1"/>
    <col min="11783" max="11783" width="13.33203125" style="159" customWidth="1"/>
    <col min="11784" max="11786" width="11.44140625" style="159"/>
    <col min="11787" max="11787" width="12.33203125" style="159" customWidth="1"/>
    <col min="11788" max="11788" width="11.44140625" style="159"/>
    <col min="11789" max="11789" width="13" style="159" customWidth="1"/>
    <col min="11790" max="11791" width="11.44140625" style="159"/>
    <col min="11792" max="11792" width="15.5546875" style="159" customWidth="1"/>
    <col min="11793" max="12033" width="11.44140625" style="159"/>
    <col min="12034" max="12034" width="21.5546875" style="159" customWidth="1"/>
    <col min="12035" max="12035" width="14.33203125" style="159" customWidth="1"/>
    <col min="12036" max="12036" width="13.5546875" style="159" customWidth="1"/>
    <col min="12037" max="12037" width="12.5546875" style="159" customWidth="1"/>
    <col min="12038" max="12038" width="13" style="159" customWidth="1"/>
    <col min="12039" max="12039" width="13.33203125" style="159" customWidth="1"/>
    <col min="12040" max="12042" width="11.44140625" style="159"/>
    <col min="12043" max="12043" width="12.33203125" style="159" customWidth="1"/>
    <col min="12044" max="12044" width="11.44140625" style="159"/>
    <col min="12045" max="12045" width="13" style="159" customWidth="1"/>
    <col min="12046" max="12047" width="11.44140625" style="159"/>
    <col min="12048" max="12048" width="15.5546875" style="159" customWidth="1"/>
    <col min="12049" max="12289" width="11.44140625" style="159"/>
    <col min="12290" max="12290" width="21.5546875" style="159" customWidth="1"/>
    <col min="12291" max="12291" width="14.33203125" style="159" customWidth="1"/>
    <col min="12292" max="12292" width="13.5546875" style="159" customWidth="1"/>
    <col min="12293" max="12293" width="12.5546875" style="159" customWidth="1"/>
    <col min="12294" max="12294" width="13" style="159" customWidth="1"/>
    <col min="12295" max="12295" width="13.33203125" style="159" customWidth="1"/>
    <col min="12296" max="12298" width="11.44140625" style="159"/>
    <col min="12299" max="12299" width="12.33203125" style="159" customWidth="1"/>
    <col min="12300" max="12300" width="11.44140625" style="159"/>
    <col min="12301" max="12301" width="13" style="159" customWidth="1"/>
    <col min="12302" max="12303" width="11.44140625" style="159"/>
    <col min="12304" max="12304" width="15.5546875" style="159" customWidth="1"/>
    <col min="12305" max="12545" width="11.44140625" style="159"/>
    <col min="12546" max="12546" width="21.5546875" style="159" customWidth="1"/>
    <col min="12547" max="12547" width="14.33203125" style="159" customWidth="1"/>
    <col min="12548" max="12548" width="13.5546875" style="159" customWidth="1"/>
    <col min="12549" max="12549" width="12.5546875" style="159" customWidth="1"/>
    <col min="12550" max="12550" width="13" style="159" customWidth="1"/>
    <col min="12551" max="12551" width="13.33203125" style="159" customWidth="1"/>
    <col min="12552" max="12554" width="11.44140625" style="159"/>
    <col min="12555" max="12555" width="12.33203125" style="159" customWidth="1"/>
    <col min="12556" max="12556" width="11.44140625" style="159"/>
    <col min="12557" max="12557" width="13" style="159" customWidth="1"/>
    <col min="12558" max="12559" width="11.44140625" style="159"/>
    <col min="12560" max="12560" width="15.5546875" style="159" customWidth="1"/>
    <col min="12561" max="12801" width="11.44140625" style="159"/>
    <col min="12802" max="12802" width="21.5546875" style="159" customWidth="1"/>
    <col min="12803" max="12803" width="14.33203125" style="159" customWidth="1"/>
    <col min="12804" max="12804" width="13.5546875" style="159" customWidth="1"/>
    <col min="12805" max="12805" width="12.5546875" style="159" customWidth="1"/>
    <col min="12806" max="12806" width="13" style="159" customWidth="1"/>
    <col min="12807" max="12807" width="13.33203125" style="159" customWidth="1"/>
    <col min="12808" max="12810" width="11.44140625" style="159"/>
    <col min="12811" max="12811" width="12.33203125" style="159" customWidth="1"/>
    <col min="12812" max="12812" width="11.44140625" style="159"/>
    <col min="12813" max="12813" width="13" style="159" customWidth="1"/>
    <col min="12814" max="12815" width="11.44140625" style="159"/>
    <col min="12816" max="12816" width="15.5546875" style="159" customWidth="1"/>
    <col min="12817" max="13057" width="11.44140625" style="159"/>
    <col min="13058" max="13058" width="21.5546875" style="159" customWidth="1"/>
    <col min="13059" max="13059" width="14.33203125" style="159" customWidth="1"/>
    <col min="13060" max="13060" width="13.5546875" style="159" customWidth="1"/>
    <col min="13061" max="13061" width="12.5546875" style="159" customWidth="1"/>
    <col min="13062" max="13062" width="13" style="159" customWidth="1"/>
    <col min="13063" max="13063" width="13.33203125" style="159" customWidth="1"/>
    <col min="13064" max="13066" width="11.44140625" style="159"/>
    <col min="13067" max="13067" width="12.33203125" style="159" customWidth="1"/>
    <col min="13068" max="13068" width="11.44140625" style="159"/>
    <col min="13069" max="13069" width="13" style="159" customWidth="1"/>
    <col min="13070" max="13071" width="11.44140625" style="159"/>
    <col min="13072" max="13072" width="15.5546875" style="159" customWidth="1"/>
    <col min="13073" max="13313" width="11.44140625" style="159"/>
    <col min="13314" max="13314" width="21.5546875" style="159" customWidth="1"/>
    <col min="13315" max="13315" width="14.33203125" style="159" customWidth="1"/>
    <col min="13316" max="13316" width="13.5546875" style="159" customWidth="1"/>
    <col min="13317" max="13317" width="12.5546875" style="159" customWidth="1"/>
    <col min="13318" max="13318" width="13" style="159" customWidth="1"/>
    <col min="13319" max="13319" width="13.33203125" style="159" customWidth="1"/>
    <col min="13320" max="13322" width="11.44140625" style="159"/>
    <col min="13323" max="13323" width="12.33203125" style="159" customWidth="1"/>
    <col min="13324" max="13324" width="11.44140625" style="159"/>
    <col min="13325" max="13325" width="13" style="159" customWidth="1"/>
    <col min="13326" max="13327" width="11.44140625" style="159"/>
    <col min="13328" max="13328" width="15.5546875" style="159" customWidth="1"/>
    <col min="13329" max="13569" width="11.44140625" style="159"/>
    <col min="13570" max="13570" width="21.5546875" style="159" customWidth="1"/>
    <col min="13571" max="13571" width="14.33203125" style="159" customWidth="1"/>
    <col min="13572" max="13572" width="13.5546875" style="159" customWidth="1"/>
    <col min="13573" max="13573" width="12.5546875" style="159" customWidth="1"/>
    <col min="13574" max="13574" width="13" style="159" customWidth="1"/>
    <col min="13575" max="13575" width="13.33203125" style="159" customWidth="1"/>
    <col min="13576" max="13578" width="11.44140625" style="159"/>
    <col min="13579" max="13579" width="12.33203125" style="159" customWidth="1"/>
    <col min="13580" max="13580" width="11.44140625" style="159"/>
    <col min="13581" max="13581" width="13" style="159" customWidth="1"/>
    <col min="13582" max="13583" width="11.44140625" style="159"/>
    <col min="13584" max="13584" width="15.5546875" style="159" customWidth="1"/>
    <col min="13585" max="13825" width="11.44140625" style="159"/>
    <col min="13826" max="13826" width="21.5546875" style="159" customWidth="1"/>
    <col min="13827" max="13827" width="14.33203125" style="159" customWidth="1"/>
    <col min="13828" max="13828" width="13.5546875" style="159" customWidth="1"/>
    <col min="13829" max="13829" width="12.5546875" style="159" customWidth="1"/>
    <col min="13830" max="13830" width="13" style="159" customWidth="1"/>
    <col min="13831" max="13831" width="13.33203125" style="159" customWidth="1"/>
    <col min="13832" max="13834" width="11.44140625" style="159"/>
    <col min="13835" max="13835" width="12.33203125" style="159" customWidth="1"/>
    <col min="13836" max="13836" width="11.44140625" style="159"/>
    <col min="13837" max="13837" width="13" style="159" customWidth="1"/>
    <col min="13838" max="13839" width="11.44140625" style="159"/>
    <col min="13840" max="13840" width="15.5546875" style="159" customWidth="1"/>
    <col min="13841" max="14081" width="11.44140625" style="159"/>
    <col min="14082" max="14082" width="21.5546875" style="159" customWidth="1"/>
    <col min="14083" max="14083" width="14.33203125" style="159" customWidth="1"/>
    <col min="14084" max="14084" width="13.5546875" style="159" customWidth="1"/>
    <col min="14085" max="14085" width="12.5546875" style="159" customWidth="1"/>
    <col min="14086" max="14086" width="13" style="159" customWidth="1"/>
    <col min="14087" max="14087" width="13.33203125" style="159" customWidth="1"/>
    <col min="14088" max="14090" width="11.44140625" style="159"/>
    <col min="14091" max="14091" width="12.33203125" style="159" customWidth="1"/>
    <col min="14092" max="14092" width="11.44140625" style="159"/>
    <col min="14093" max="14093" width="13" style="159" customWidth="1"/>
    <col min="14094" max="14095" width="11.44140625" style="159"/>
    <col min="14096" max="14096" width="15.5546875" style="159" customWidth="1"/>
    <col min="14097" max="14337" width="11.44140625" style="159"/>
    <col min="14338" max="14338" width="21.5546875" style="159" customWidth="1"/>
    <col min="14339" max="14339" width="14.33203125" style="159" customWidth="1"/>
    <col min="14340" max="14340" width="13.5546875" style="159" customWidth="1"/>
    <col min="14341" max="14341" width="12.5546875" style="159" customWidth="1"/>
    <col min="14342" max="14342" width="13" style="159" customWidth="1"/>
    <col min="14343" max="14343" width="13.33203125" style="159" customWidth="1"/>
    <col min="14344" max="14346" width="11.44140625" style="159"/>
    <col min="14347" max="14347" width="12.33203125" style="159" customWidth="1"/>
    <col min="14348" max="14348" width="11.44140625" style="159"/>
    <col min="14349" max="14349" width="13" style="159" customWidth="1"/>
    <col min="14350" max="14351" width="11.44140625" style="159"/>
    <col min="14352" max="14352" width="15.5546875" style="159" customWidth="1"/>
    <col min="14353" max="14593" width="11.44140625" style="159"/>
    <col min="14594" max="14594" width="21.5546875" style="159" customWidth="1"/>
    <col min="14595" max="14595" width="14.33203125" style="159" customWidth="1"/>
    <col min="14596" max="14596" width="13.5546875" style="159" customWidth="1"/>
    <col min="14597" max="14597" width="12.5546875" style="159" customWidth="1"/>
    <col min="14598" max="14598" width="13" style="159" customWidth="1"/>
    <col min="14599" max="14599" width="13.33203125" style="159" customWidth="1"/>
    <col min="14600" max="14602" width="11.44140625" style="159"/>
    <col min="14603" max="14603" width="12.33203125" style="159" customWidth="1"/>
    <col min="14604" max="14604" width="11.44140625" style="159"/>
    <col min="14605" max="14605" width="13" style="159" customWidth="1"/>
    <col min="14606" max="14607" width="11.44140625" style="159"/>
    <col min="14608" max="14608" width="15.5546875" style="159" customWidth="1"/>
    <col min="14609" max="14849" width="11.44140625" style="159"/>
    <col min="14850" max="14850" width="21.5546875" style="159" customWidth="1"/>
    <col min="14851" max="14851" width="14.33203125" style="159" customWidth="1"/>
    <col min="14852" max="14852" width="13.5546875" style="159" customWidth="1"/>
    <col min="14853" max="14853" width="12.5546875" style="159" customWidth="1"/>
    <col min="14854" max="14854" width="13" style="159" customWidth="1"/>
    <col min="14855" max="14855" width="13.33203125" style="159" customWidth="1"/>
    <col min="14856" max="14858" width="11.44140625" style="159"/>
    <col min="14859" max="14859" width="12.33203125" style="159" customWidth="1"/>
    <col min="14860" max="14860" width="11.44140625" style="159"/>
    <col min="14861" max="14861" width="13" style="159" customWidth="1"/>
    <col min="14862" max="14863" width="11.44140625" style="159"/>
    <col min="14864" max="14864" width="15.5546875" style="159" customWidth="1"/>
    <col min="14865" max="15105" width="11.44140625" style="159"/>
    <col min="15106" max="15106" width="21.5546875" style="159" customWidth="1"/>
    <col min="15107" max="15107" width="14.33203125" style="159" customWidth="1"/>
    <col min="15108" max="15108" width="13.5546875" style="159" customWidth="1"/>
    <col min="15109" max="15109" width="12.5546875" style="159" customWidth="1"/>
    <col min="15110" max="15110" width="13" style="159" customWidth="1"/>
    <col min="15111" max="15111" width="13.33203125" style="159" customWidth="1"/>
    <col min="15112" max="15114" width="11.44140625" style="159"/>
    <col min="15115" max="15115" width="12.33203125" style="159" customWidth="1"/>
    <col min="15116" max="15116" width="11.44140625" style="159"/>
    <col min="15117" max="15117" width="13" style="159" customWidth="1"/>
    <col min="15118" max="15119" width="11.44140625" style="159"/>
    <col min="15120" max="15120" width="15.5546875" style="159" customWidth="1"/>
    <col min="15121" max="15361" width="11.44140625" style="159"/>
    <col min="15362" max="15362" width="21.5546875" style="159" customWidth="1"/>
    <col min="15363" max="15363" width="14.33203125" style="159" customWidth="1"/>
    <col min="15364" max="15364" width="13.5546875" style="159" customWidth="1"/>
    <col min="15365" max="15365" width="12.5546875" style="159" customWidth="1"/>
    <col min="15366" max="15366" width="13" style="159" customWidth="1"/>
    <col min="15367" max="15367" width="13.33203125" style="159" customWidth="1"/>
    <col min="15368" max="15370" width="11.44140625" style="159"/>
    <col min="15371" max="15371" width="12.33203125" style="159" customWidth="1"/>
    <col min="15372" max="15372" width="11.44140625" style="159"/>
    <col min="15373" max="15373" width="13" style="159" customWidth="1"/>
    <col min="15374" max="15375" width="11.44140625" style="159"/>
    <col min="15376" max="15376" width="15.5546875" style="159" customWidth="1"/>
    <col min="15377" max="15617" width="11.44140625" style="159"/>
    <col min="15618" max="15618" width="21.5546875" style="159" customWidth="1"/>
    <col min="15619" max="15619" width="14.33203125" style="159" customWidth="1"/>
    <col min="15620" max="15620" width="13.5546875" style="159" customWidth="1"/>
    <col min="15621" max="15621" width="12.5546875" style="159" customWidth="1"/>
    <col min="15622" max="15622" width="13" style="159" customWidth="1"/>
    <col min="15623" max="15623" width="13.33203125" style="159" customWidth="1"/>
    <col min="15624" max="15626" width="11.44140625" style="159"/>
    <col min="15627" max="15627" width="12.33203125" style="159" customWidth="1"/>
    <col min="15628" max="15628" width="11.44140625" style="159"/>
    <col min="15629" max="15629" width="13" style="159" customWidth="1"/>
    <col min="15630" max="15631" width="11.44140625" style="159"/>
    <col min="15632" max="15632" width="15.5546875" style="159" customWidth="1"/>
    <col min="15633" max="15873" width="11.44140625" style="159"/>
    <col min="15874" max="15874" width="21.5546875" style="159" customWidth="1"/>
    <col min="15875" max="15875" width="14.33203125" style="159" customWidth="1"/>
    <col min="15876" max="15876" width="13.5546875" style="159" customWidth="1"/>
    <col min="15877" max="15877" width="12.5546875" style="159" customWidth="1"/>
    <col min="15878" max="15878" width="13" style="159" customWidth="1"/>
    <col min="15879" max="15879" width="13.33203125" style="159" customWidth="1"/>
    <col min="15880" max="15882" width="11.44140625" style="159"/>
    <col min="15883" max="15883" width="12.33203125" style="159" customWidth="1"/>
    <col min="15884" max="15884" width="11.44140625" style="159"/>
    <col min="15885" max="15885" width="13" style="159" customWidth="1"/>
    <col min="15886" max="15887" width="11.44140625" style="159"/>
    <col min="15888" max="15888" width="15.5546875" style="159" customWidth="1"/>
    <col min="15889" max="16129" width="11.44140625" style="159"/>
    <col min="16130" max="16130" width="21.5546875" style="159" customWidth="1"/>
    <col min="16131" max="16131" width="14.33203125" style="159" customWidth="1"/>
    <col min="16132" max="16132" width="13.5546875" style="159" customWidth="1"/>
    <col min="16133" max="16133" width="12.5546875" style="159" customWidth="1"/>
    <col min="16134" max="16134" width="13" style="159" customWidth="1"/>
    <col min="16135" max="16135" width="13.33203125" style="159" customWidth="1"/>
    <col min="16136" max="16138" width="11.44140625" style="159"/>
    <col min="16139" max="16139" width="12.33203125" style="159" customWidth="1"/>
    <col min="16140" max="16140" width="11.44140625" style="159"/>
    <col min="16141" max="16141" width="13" style="159" customWidth="1"/>
    <col min="16142" max="16143" width="11.44140625" style="159"/>
    <col min="16144" max="16144" width="15.55468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3933</v>
      </c>
      <c r="B2" s="182"/>
      <c r="C2" s="182"/>
      <c r="D2" s="182"/>
      <c r="E2" s="182"/>
      <c r="F2" s="182"/>
      <c r="J2" s="182" t="s">
        <v>3933</v>
      </c>
      <c r="K2" s="182"/>
      <c r="L2" s="182"/>
    </row>
    <row r="3" spans="1:16">
      <c r="A3" s="182" t="s">
        <v>220</v>
      </c>
      <c r="B3" s="182"/>
      <c r="C3" s="182"/>
      <c r="D3" s="182"/>
      <c r="E3" s="182"/>
      <c r="F3" s="182"/>
      <c r="J3" s="182" t="s">
        <v>220</v>
      </c>
      <c r="K3" s="182"/>
      <c r="L3" s="182"/>
      <c r="M3" s="182"/>
      <c r="N3" s="182"/>
      <c r="O3" s="182"/>
      <c r="P3" s="182"/>
    </row>
    <row r="4" spans="1:16">
      <c r="A4" s="182" t="s">
        <v>363</v>
      </c>
      <c r="B4" s="182"/>
      <c r="C4" s="182"/>
      <c r="D4" s="182"/>
      <c r="E4" s="182"/>
      <c r="F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5144</v>
      </c>
      <c r="B6" s="182"/>
      <c r="C6" s="182"/>
      <c r="D6" s="182"/>
      <c r="E6" s="182"/>
      <c r="F6" s="182"/>
      <c r="J6" s="182" t="s">
        <v>5145</v>
      </c>
      <c r="K6" s="182"/>
      <c r="L6" s="182"/>
      <c r="M6" s="182"/>
      <c r="N6" s="182"/>
      <c r="O6" s="182"/>
      <c r="P6" s="182"/>
    </row>
    <row r="7" spans="1:16">
      <c r="A7" s="165"/>
      <c r="B7" s="165"/>
      <c r="C7" s="165"/>
      <c r="D7" s="165"/>
      <c r="E7" s="165"/>
      <c r="F7" s="165"/>
      <c r="G7" s="165"/>
      <c r="H7" s="165"/>
      <c r="J7" s="183"/>
      <c r="K7" s="183"/>
      <c r="L7" s="183"/>
      <c r="M7" s="183"/>
      <c r="N7" s="183"/>
      <c r="O7" s="183"/>
      <c r="P7" s="183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84" t="s">
        <v>3932</v>
      </c>
      <c r="O8" s="1884"/>
      <c r="P8" s="1884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367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1997</v>
      </c>
      <c r="B13" s="1334">
        <v>3438</v>
      </c>
      <c r="C13" s="1334">
        <v>3498</v>
      </c>
      <c r="D13" s="1327">
        <v>799</v>
      </c>
      <c r="E13" s="1327">
        <v>880</v>
      </c>
      <c r="F13" s="1327">
        <v>27</v>
      </c>
      <c r="G13" s="1327">
        <v>20</v>
      </c>
      <c r="H13" s="1327">
        <v>17</v>
      </c>
      <c r="J13" s="712">
        <v>1997</v>
      </c>
      <c r="K13" s="1330">
        <v>18.899999999999999</v>
      </c>
      <c r="L13" s="1330">
        <v>4.3</v>
      </c>
      <c r="M13" s="1332">
        <v>4.7</v>
      </c>
      <c r="N13" s="1332">
        <v>7.7</v>
      </c>
      <c r="O13" s="1332">
        <v>5.7</v>
      </c>
      <c r="P13" s="1332">
        <v>4.9000000000000004</v>
      </c>
    </row>
    <row r="14" spans="1:16">
      <c r="A14" s="712">
        <v>1998</v>
      </c>
      <c r="B14" s="1334">
        <v>3375</v>
      </c>
      <c r="C14" s="1334">
        <v>3427</v>
      </c>
      <c r="D14" s="1327">
        <v>868</v>
      </c>
      <c r="E14" s="1327">
        <v>897</v>
      </c>
      <c r="F14" s="1327">
        <v>27</v>
      </c>
      <c r="G14" s="1327">
        <v>17</v>
      </c>
      <c r="H14" s="1327">
        <v>23</v>
      </c>
      <c r="J14" s="712">
        <v>1998</v>
      </c>
      <c r="K14" s="1330">
        <v>18.2</v>
      </c>
      <c r="L14" s="1330">
        <v>4.5999999999999996</v>
      </c>
      <c r="M14" s="1332">
        <v>4.8</v>
      </c>
      <c r="N14" s="1332">
        <v>7.9</v>
      </c>
      <c r="O14" s="1332">
        <v>5</v>
      </c>
      <c r="P14" s="1332">
        <v>6.7</v>
      </c>
    </row>
    <row r="15" spans="1:16">
      <c r="A15" s="712">
        <v>1999</v>
      </c>
      <c r="B15" s="1334">
        <v>3252</v>
      </c>
      <c r="C15" s="1334">
        <v>3304</v>
      </c>
      <c r="D15" s="1327">
        <v>859</v>
      </c>
      <c r="E15" s="1327">
        <v>807</v>
      </c>
      <c r="F15" s="1327">
        <v>31</v>
      </c>
      <c r="G15" s="1327">
        <v>18</v>
      </c>
      <c r="H15" s="1327">
        <v>22</v>
      </c>
      <c r="J15" s="712">
        <v>1999</v>
      </c>
      <c r="K15" s="1330">
        <v>17.3</v>
      </c>
      <c r="L15" s="1330">
        <v>4.5</v>
      </c>
      <c r="M15" s="1332">
        <v>4.2</v>
      </c>
      <c r="N15" s="1332">
        <v>9.4</v>
      </c>
      <c r="O15" s="1332">
        <v>5.4</v>
      </c>
      <c r="P15" s="1332">
        <v>6.7</v>
      </c>
    </row>
    <row r="16" spans="1:16">
      <c r="A16" s="712">
        <v>2000</v>
      </c>
      <c r="B16" s="1334">
        <v>3369</v>
      </c>
      <c r="C16" s="1334">
        <v>3389</v>
      </c>
      <c r="D16" s="1327">
        <v>870</v>
      </c>
      <c r="E16" s="1327">
        <v>737</v>
      </c>
      <c r="F16" s="1327">
        <v>33</v>
      </c>
      <c r="G16" s="1327">
        <v>22</v>
      </c>
      <c r="H16" s="1327">
        <v>22</v>
      </c>
      <c r="I16" s="164"/>
      <c r="J16" s="712">
        <v>2000</v>
      </c>
      <c r="K16" s="1330">
        <v>17.5</v>
      </c>
      <c r="L16" s="1330">
        <v>4.5</v>
      </c>
      <c r="M16" s="1332">
        <v>3.8</v>
      </c>
      <c r="N16" s="1332">
        <v>9.6999999999999993</v>
      </c>
      <c r="O16" s="1332">
        <v>6.5</v>
      </c>
      <c r="P16" s="1332">
        <v>6.5</v>
      </c>
    </row>
    <row r="17" spans="1:16">
      <c r="A17" s="712">
        <v>2001</v>
      </c>
      <c r="B17" s="1334">
        <v>3141</v>
      </c>
      <c r="C17" s="1334">
        <v>3179</v>
      </c>
      <c r="D17" s="1327">
        <v>910</v>
      </c>
      <c r="E17" s="1327">
        <v>673</v>
      </c>
      <c r="F17" s="1327">
        <v>20</v>
      </c>
      <c r="G17" s="1327">
        <v>11</v>
      </c>
      <c r="H17" s="1327">
        <v>26</v>
      </c>
      <c r="I17" s="164"/>
      <c r="J17" s="712">
        <v>2001</v>
      </c>
      <c r="K17" s="1330">
        <v>16.5</v>
      </c>
      <c r="L17" s="1330">
        <v>4.7</v>
      </c>
      <c r="M17" s="1332">
        <v>3.5</v>
      </c>
      <c r="N17" s="1332">
        <v>6.3</v>
      </c>
      <c r="O17" s="1332">
        <v>3.5</v>
      </c>
      <c r="P17" s="1332">
        <v>8.1999999999999993</v>
      </c>
    </row>
    <row r="18" spans="1:16">
      <c r="A18" s="712">
        <v>2002</v>
      </c>
      <c r="B18" s="1334">
        <v>3104</v>
      </c>
      <c r="C18" s="1334">
        <v>3138</v>
      </c>
      <c r="D18" s="1327">
        <v>922</v>
      </c>
      <c r="E18" s="1327">
        <v>703</v>
      </c>
      <c r="F18" s="1327">
        <v>23</v>
      </c>
      <c r="G18" s="1327">
        <v>18</v>
      </c>
      <c r="H18" s="1327">
        <v>25</v>
      </c>
      <c r="I18" s="164"/>
      <c r="J18" s="712">
        <v>2002</v>
      </c>
      <c r="K18" s="1330">
        <v>16.3</v>
      </c>
      <c r="L18" s="1330">
        <v>4.8</v>
      </c>
      <c r="M18" s="1332">
        <v>3.7</v>
      </c>
      <c r="N18" s="1332">
        <v>7.3</v>
      </c>
      <c r="O18" s="1332">
        <v>5.7</v>
      </c>
      <c r="P18" s="1332">
        <v>8</v>
      </c>
    </row>
    <row r="19" spans="1:16">
      <c r="A19" s="712">
        <v>2003</v>
      </c>
      <c r="B19" s="1334">
        <v>3161</v>
      </c>
      <c r="C19" s="1327">
        <v>3187</v>
      </c>
      <c r="D19" s="1327">
        <v>928</v>
      </c>
      <c r="E19" s="1327">
        <v>651</v>
      </c>
      <c r="F19" s="1327">
        <v>27</v>
      </c>
      <c r="G19" s="1327">
        <v>17</v>
      </c>
      <c r="H19" s="1327">
        <v>29</v>
      </c>
      <c r="I19" s="164"/>
      <c r="J19" s="712">
        <v>2003</v>
      </c>
      <c r="K19" s="1330">
        <v>16.600000000000001</v>
      </c>
      <c r="L19" s="1330">
        <v>4.8</v>
      </c>
      <c r="M19" s="1332">
        <v>3.4</v>
      </c>
      <c r="N19" s="639">
        <v>8.5</v>
      </c>
      <c r="O19" s="1332">
        <v>5.3</v>
      </c>
      <c r="P19" s="1332">
        <v>9.1</v>
      </c>
    </row>
    <row r="20" spans="1:16">
      <c r="A20" s="712">
        <v>2004</v>
      </c>
      <c r="B20" s="1334">
        <v>3107</v>
      </c>
      <c r="C20" s="1327">
        <v>3165</v>
      </c>
      <c r="D20" s="1327">
        <v>944</v>
      </c>
      <c r="E20" s="1327">
        <v>742</v>
      </c>
      <c r="F20" s="1327">
        <v>26</v>
      </c>
      <c r="G20" s="1327">
        <v>21</v>
      </c>
      <c r="H20" s="1327">
        <v>41</v>
      </c>
      <c r="I20" s="164"/>
      <c r="J20" s="712">
        <v>2004</v>
      </c>
      <c r="K20" s="1330">
        <v>16.5</v>
      </c>
      <c r="L20" s="1330">
        <v>4.9000000000000004</v>
      </c>
      <c r="M20" s="1332">
        <v>3.9</v>
      </c>
      <c r="N20" s="639">
        <v>8.1999999999999993</v>
      </c>
      <c r="O20" s="1332">
        <v>6.6</v>
      </c>
      <c r="P20" s="1332">
        <v>13</v>
      </c>
    </row>
    <row r="21" spans="1:16">
      <c r="A21" s="640">
        <v>2005</v>
      </c>
      <c r="B21" s="1334">
        <v>3123</v>
      </c>
      <c r="C21" s="1327">
        <v>3150</v>
      </c>
      <c r="D21" s="1327">
        <v>986</v>
      </c>
      <c r="E21" s="1327">
        <v>769</v>
      </c>
      <c r="F21" s="1327">
        <v>20</v>
      </c>
      <c r="G21" s="1327">
        <v>12</v>
      </c>
      <c r="H21" s="1327">
        <v>39</v>
      </c>
      <c r="I21" s="164"/>
      <c r="J21" s="640">
        <v>2005</v>
      </c>
      <c r="K21" s="639">
        <v>16.5</v>
      </c>
      <c r="L21" s="639">
        <v>5.2</v>
      </c>
      <c r="M21" s="639">
        <v>4</v>
      </c>
      <c r="N21" s="639">
        <v>6.3</v>
      </c>
      <c r="O21" s="639">
        <v>3.8</v>
      </c>
      <c r="P21" s="639">
        <v>12.4</v>
      </c>
    </row>
    <row r="22" spans="1:16">
      <c r="A22" s="640">
        <v>2006</v>
      </c>
      <c r="B22" s="1334">
        <v>3099</v>
      </c>
      <c r="C22" s="1327">
        <v>3120</v>
      </c>
      <c r="D22" s="1333">
        <v>963</v>
      </c>
      <c r="E22" s="1333">
        <v>800</v>
      </c>
      <c r="F22" s="1333">
        <v>17</v>
      </c>
      <c r="G22" s="1333">
        <v>12</v>
      </c>
      <c r="H22" s="1333">
        <v>32</v>
      </c>
      <c r="I22" s="164"/>
      <c r="J22" s="640">
        <v>2006</v>
      </c>
      <c r="K22" s="639">
        <v>16.3</v>
      </c>
      <c r="L22" s="639">
        <v>5</v>
      </c>
      <c r="M22" s="639">
        <v>4.2</v>
      </c>
      <c r="N22" s="639">
        <v>5.4</v>
      </c>
      <c r="O22" s="639">
        <v>3.8</v>
      </c>
      <c r="P22" s="639">
        <v>10.3</v>
      </c>
    </row>
    <row r="23" spans="1:16">
      <c r="A23" s="640">
        <v>2007</v>
      </c>
      <c r="B23" s="1334">
        <v>3158</v>
      </c>
      <c r="C23" s="1327">
        <v>3176</v>
      </c>
      <c r="D23" s="1333">
        <v>1034</v>
      </c>
      <c r="E23" s="1333">
        <v>890</v>
      </c>
      <c r="F23" s="1333">
        <v>25</v>
      </c>
      <c r="G23" s="1333">
        <v>17</v>
      </c>
      <c r="H23" s="1333">
        <v>18</v>
      </c>
      <c r="I23" s="164"/>
      <c r="J23" s="640">
        <v>2007</v>
      </c>
      <c r="K23" s="639">
        <v>16.600000000000001</v>
      </c>
      <c r="L23" s="639">
        <v>5.4</v>
      </c>
      <c r="M23" s="639">
        <v>4.7</v>
      </c>
      <c r="N23" s="639">
        <v>7.9</v>
      </c>
      <c r="O23" s="639">
        <v>5.4</v>
      </c>
      <c r="P23" s="639">
        <v>5.7</v>
      </c>
    </row>
    <row r="24" spans="1:16">
      <c r="A24" s="640">
        <v>2008</v>
      </c>
      <c r="B24" s="1333">
        <v>3364</v>
      </c>
      <c r="C24" s="1327">
        <v>3378</v>
      </c>
      <c r="D24" s="1333">
        <v>1014</v>
      </c>
      <c r="E24" s="1333">
        <v>1049</v>
      </c>
      <c r="F24" s="640">
        <v>22</v>
      </c>
      <c r="G24" s="640">
        <v>14</v>
      </c>
      <c r="H24" s="640">
        <v>36</v>
      </c>
      <c r="J24" s="640">
        <v>2008</v>
      </c>
      <c r="K24" s="639">
        <v>17.7</v>
      </c>
      <c r="L24" s="639">
        <v>5.3</v>
      </c>
      <c r="M24" s="639">
        <v>5.5</v>
      </c>
      <c r="N24" s="639">
        <v>6.5</v>
      </c>
      <c r="O24" s="639">
        <v>4.0999999999999996</v>
      </c>
      <c r="P24" s="639">
        <v>10.7</v>
      </c>
    </row>
    <row r="25" spans="1:16" s="165" customFormat="1">
      <c r="A25" s="640">
        <v>2009</v>
      </c>
      <c r="B25" s="1333">
        <v>3559</v>
      </c>
      <c r="C25" s="1327">
        <v>3567</v>
      </c>
      <c r="D25" s="1333">
        <v>1065</v>
      </c>
      <c r="E25" s="1333">
        <v>944</v>
      </c>
      <c r="F25" s="640">
        <v>30</v>
      </c>
      <c r="G25" s="640">
        <v>18</v>
      </c>
      <c r="H25" s="640">
        <v>50</v>
      </c>
      <c r="J25" s="640">
        <v>2009</v>
      </c>
      <c r="K25" s="639">
        <v>18.7</v>
      </c>
      <c r="L25" s="639">
        <v>5.6</v>
      </c>
      <c r="M25" s="639">
        <v>4.9000000000000004</v>
      </c>
      <c r="N25" s="639">
        <v>8.4</v>
      </c>
      <c r="O25" s="639">
        <v>5</v>
      </c>
      <c r="P25" s="639">
        <v>14</v>
      </c>
    </row>
    <row r="26" spans="1:16">
      <c r="A26" s="640">
        <v>2010</v>
      </c>
      <c r="B26" s="1333">
        <v>3646</v>
      </c>
      <c r="C26" s="1327">
        <v>3655</v>
      </c>
      <c r="D26" s="1333">
        <v>1135</v>
      </c>
      <c r="E26" s="1333">
        <v>1056</v>
      </c>
      <c r="F26" s="640">
        <v>21</v>
      </c>
      <c r="G26" s="640">
        <v>16</v>
      </c>
      <c r="H26" s="640">
        <v>39</v>
      </c>
      <c r="I26" s="165"/>
      <c r="J26" s="640">
        <v>2010</v>
      </c>
      <c r="K26" s="639">
        <v>19.2</v>
      </c>
      <c r="L26" s="639">
        <v>5.9</v>
      </c>
      <c r="M26" s="639">
        <v>5.5</v>
      </c>
      <c r="N26" s="639">
        <v>5.7</v>
      </c>
      <c r="O26" s="639">
        <v>4.4000000000000004</v>
      </c>
      <c r="P26" s="639">
        <v>10.7</v>
      </c>
    </row>
    <row r="27" spans="1:16" s="165" customFormat="1">
      <c r="A27" s="640">
        <v>2011</v>
      </c>
      <c r="B27" s="1333">
        <v>3640</v>
      </c>
      <c r="C27" s="1327">
        <v>3649</v>
      </c>
      <c r="D27" s="1333">
        <v>1108</v>
      </c>
      <c r="E27" s="1333">
        <v>983</v>
      </c>
      <c r="F27" s="640">
        <v>30</v>
      </c>
      <c r="G27" s="640">
        <v>22</v>
      </c>
      <c r="H27" s="640">
        <v>49</v>
      </c>
      <c r="J27" s="640">
        <v>2011</v>
      </c>
      <c r="K27" s="639">
        <v>19.100000000000001</v>
      </c>
      <c r="L27" s="639">
        <v>5.8</v>
      </c>
      <c r="M27" s="639">
        <v>5.2</v>
      </c>
      <c r="N27" s="639">
        <v>8.1999999999999993</v>
      </c>
      <c r="O27" s="639">
        <v>6</v>
      </c>
      <c r="P27" s="639">
        <v>13.4</v>
      </c>
    </row>
    <row r="28" spans="1:16" s="165" customFormat="1">
      <c r="A28" s="640">
        <v>2012</v>
      </c>
      <c r="B28" s="1333">
        <v>3558</v>
      </c>
      <c r="C28" s="1327">
        <v>3567</v>
      </c>
      <c r="D28" s="1333">
        <v>1175</v>
      </c>
      <c r="E28" s="1333">
        <v>1023</v>
      </c>
      <c r="F28" s="640">
        <v>35</v>
      </c>
      <c r="G28" s="640">
        <v>23</v>
      </c>
      <c r="H28" s="640">
        <v>41</v>
      </c>
      <c r="J28" s="640">
        <v>2012</v>
      </c>
      <c r="K28" s="639">
        <v>19.7</v>
      </c>
      <c r="L28" s="639">
        <v>6.5</v>
      </c>
      <c r="M28" s="639">
        <v>5.6</v>
      </c>
      <c r="N28" s="639">
        <v>9.8000000000000007</v>
      </c>
      <c r="O28" s="639">
        <v>6.4</v>
      </c>
      <c r="P28" s="639">
        <v>11.5</v>
      </c>
    </row>
    <row r="29" spans="1:16" s="165" customFormat="1">
      <c r="A29" s="1339">
        <v>2013</v>
      </c>
      <c r="B29" s="1340">
        <v>3504</v>
      </c>
      <c r="C29" s="1340">
        <v>3516</v>
      </c>
      <c r="D29" s="1340">
        <v>1251</v>
      </c>
      <c r="E29" s="1340">
        <v>1001</v>
      </c>
      <c r="F29" s="1339">
        <v>32</v>
      </c>
      <c r="G29" s="1339">
        <v>23</v>
      </c>
      <c r="H29" s="1339">
        <v>46</v>
      </c>
      <c r="J29" s="1339">
        <v>2013</v>
      </c>
      <c r="K29" s="1342">
        <v>19.399999999999999</v>
      </c>
      <c r="L29" s="1342">
        <v>6.9</v>
      </c>
      <c r="M29" s="1342">
        <v>5.5</v>
      </c>
      <c r="N29" s="1342">
        <v>9.1</v>
      </c>
      <c r="O29" s="1342">
        <v>6.5</v>
      </c>
      <c r="P29" s="1342">
        <v>13.1</v>
      </c>
    </row>
    <row r="30" spans="1:16" ht="11.25" customHeight="1">
      <c r="A30" s="1343" t="s">
        <v>5179</v>
      </c>
      <c r="J30" s="1881" t="s">
        <v>5180</v>
      </c>
      <c r="K30" s="1881"/>
      <c r="L30" s="1881"/>
      <c r="M30" s="1881"/>
      <c r="N30" s="1881"/>
      <c r="O30" s="1881"/>
      <c r="P30" s="1881"/>
    </row>
    <row r="31" spans="1:16" ht="12">
      <c r="A31" s="1372" t="s">
        <v>5155</v>
      </c>
      <c r="E31" s="1373"/>
      <c r="J31" s="1881"/>
      <c r="K31" s="1881"/>
      <c r="L31" s="1881"/>
      <c r="M31" s="1881"/>
      <c r="N31" s="1881"/>
      <c r="O31" s="1881"/>
      <c r="P31" s="1881"/>
    </row>
    <row r="32" spans="1:16">
      <c r="A32" s="1374"/>
      <c r="E32" s="1373"/>
      <c r="H32" s="1353"/>
      <c r="I32" s="648"/>
      <c r="J32" s="1881" t="s">
        <v>5181</v>
      </c>
      <c r="K32" s="1881"/>
      <c r="L32" s="1881"/>
      <c r="M32" s="1881"/>
      <c r="N32" s="1881"/>
      <c r="O32" s="1881"/>
      <c r="P32" s="1881"/>
    </row>
    <row r="33" spans="1:16">
      <c r="A33" s="1374"/>
      <c r="E33" s="1373"/>
      <c r="H33" s="1353"/>
      <c r="I33" s="648"/>
      <c r="J33" s="1881"/>
      <c r="K33" s="1881"/>
      <c r="L33" s="1881"/>
      <c r="M33" s="1881"/>
      <c r="N33" s="1881"/>
      <c r="O33" s="1881"/>
      <c r="P33" s="1881"/>
    </row>
    <row r="34" spans="1:16">
      <c r="A34" s="1374"/>
      <c r="E34" s="1373"/>
      <c r="H34" s="1353"/>
      <c r="I34" s="648"/>
      <c r="J34" s="159" t="s">
        <v>5149</v>
      </c>
    </row>
    <row r="35" spans="1:16">
      <c r="A35" s="1374"/>
      <c r="E35" s="1373"/>
      <c r="H35" s="1353"/>
      <c r="I35" s="648"/>
    </row>
    <row r="36" spans="1:16">
      <c r="A36" s="1374"/>
      <c r="E36" s="1373"/>
      <c r="H36" s="1375"/>
      <c r="I36" s="648"/>
    </row>
    <row r="37" spans="1:16">
      <c r="A37" s="1374"/>
      <c r="E37" s="1373"/>
      <c r="H37" s="1353"/>
      <c r="I37" s="648"/>
    </row>
    <row r="38" spans="1:16" s="1377" customFormat="1">
      <c r="A38" s="1374"/>
      <c r="B38" s="1376"/>
      <c r="C38" s="1376"/>
      <c r="H38" s="1353"/>
      <c r="I38" s="648"/>
    </row>
    <row r="39" spans="1:16" s="1377" customFormat="1">
      <c r="B39" s="159"/>
      <c r="H39" s="1353"/>
      <c r="I39" s="648"/>
    </row>
    <row r="40" spans="1:16" s="1377" customFormat="1">
      <c r="B40" s="159"/>
      <c r="H40" s="1353"/>
      <c r="I40" s="648"/>
    </row>
    <row r="41" spans="1:16" s="1377" customFormat="1">
      <c r="B41" s="159"/>
      <c r="H41" s="1353"/>
      <c r="I41" s="648"/>
    </row>
    <row r="42" spans="1:16" s="1377" customFormat="1">
      <c r="B42" s="159"/>
      <c r="H42" s="1353"/>
      <c r="I42" s="648"/>
    </row>
    <row r="43" spans="1:16" s="1377" customFormat="1">
      <c r="B43" s="159"/>
      <c r="H43" s="1353"/>
      <c r="I43" s="648"/>
    </row>
    <row r="44" spans="1:16" s="1377" customFormat="1">
      <c r="B44" s="159"/>
      <c r="H44" s="640"/>
      <c r="I44" s="1378"/>
    </row>
    <row r="45" spans="1:16" s="1377" customFormat="1">
      <c r="B45" s="159"/>
      <c r="I45" s="1379"/>
    </row>
    <row r="46" spans="1:16" s="1377" customFormat="1">
      <c r="B46" s="159"/>
      <c r="I46" s="1379"/>
    </row>
    <row r="47" spans="1:16" s="1377" customFormat="1">
      <c r="I47" s="1379"/>
    </row>
    <row r="48" spans="1:16" s="1377" customFormat="1">
      <c r="I48" s="1379"/>
    </row>
    <row r="49" spans="9:11" s="1377" customFormat="1">
      <c r="I49" s="1379"/>
    </row>
    <row r="50" spans="9:11" s="1377" customFormat="1">
      <c r="K50" s="1380"/>
    </row>
    <row r="51" spans="9:11">
      <c r="J51" s="165"/>
      <c r="K51" s="1381"/>
    </row>
    <row r="52" spans="9:11">
      <c r="J52" s="165"/>
      <c r="K52" s="1381"/>
    </row>
    <row r="53" spans="9:11">
      <c r="J53" s="165"/>
      <c r="K53" s="1381"/>
    </row>
    <row r="54" spans="9:11">
      <c r="J54" s="165"/>
      <c r="K54" s="1381"/>
    </row>
    <row r="55" spans="9:11">
      <c r="J55" s="165"/>
      <c r="K55" s="1381"/>
    </row>
    <row r="56" spans="9:11">
      <c r="J56" s="165"/>
      <c r="K56" s="1381"/>
    </row>
    <row r="57" spans="9:11">
      <c r="J57" s="165"/>
      <c r="K57" s="165"/>
    </row>
  </sheetData>
  <mergeCells count="21">
    <mergeCell ref="M9:M11"/>
    <mergeCell ref="N9:O9"/>
    <mergeCell ref="P9:P11"/>
    <mergeCell ref="N10:N11"/>
    <mergeCell ref="O10:O11"/>
    <mergeCell ref="J30:P31"/>
    <mergeCell ref="J32:P33"/>
    <mergeCell ref="H9:H11"/>
    <mergeCell ref="A8:A11"/>
    <mergeCell ref="F8:H8"/>
    <mergeCell ref="B9:B11"/>
    <mergeCell ref="C9:C11"/>
    <mergeCell ref="B8:C8"/>
    <mergeCell ref="D8:D11"/>
    <mergeCell ref="E8:E11"/>
    <mergeCell ref="F9:F11"/>
    <mergeCell ref="G9:G11"/>
    <mergeCell ref="J8:J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80" orientation="portrait" r:id="rId1"/>
  <headerFooter alignWithMargins="0"/>
  <colBreaks count="1" manualBreakCount="1">
    <brk id="8" max="1048575" man="1"/>
  </colBreaks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rgb="FF7030A0"/>
  </sheetPr>
  <dimension ref="A1:P91"/>
  <sheetViews>
    <sheetView showGridLines="0" showRowColHeaders="0" zoomScaleNormal="100" workbookViewId="0"/>
  </sheetViews>
  <sheetFormatPr baseColWidth="10" defaultColWidth="11.44140625" defaultRowHeight="10.199999999999999"/>
  <cols>
    <col min="1" max="1" width="10" style="159" customWidth="1"/>
    <col min="2" max="2" width="12.44140625" style="159" customWidth="1"/>
    <col min="3" max="3" width="11.5546875" style="159" bestFit="1" customWidth="1"/>
    <col min="4" max="4" width="11.88671875" style="159" customWidth="1"/>
    <col min="5" max="6" width="11.33203125" style="159" customWidth="1"/>
    <col min="7" max="7" width="12.6640625" style="159" customWidth="1"/>
    <col min="8" max="8" width="10.5546875" style="159" bestFit="1" customWidth="1"/>
    <col min="9" max="9" width="2.6640625" style="159" customWidth="1"/>
    <col min="10" max="10" width="8.5546875" style="159" customWidth="1"/>
    <col min="11" max="11" width="11" style="159" customWidth="1"/>
    <col min="12" max="12" width="9.5546875" style="159" bestFit="1" customWidth="1"/>
    <col min="13" max="13" width="10.33203125" style="159" bestFit="1" customWidth="1"/>
    <col min="14" max="14" width="6.77734375" style="159" bestFit="1" customWidth="1"/>
    <col min="15" max="15" width="8.21875" style="159" bestFit="1" customWidth="1"/>
    <col min="16" max="16" width="14.21875" style="159" customWidth="1"/>
    <col min="17" max="256" width="11.44140625" style="159"/>
    <col min="257" max="257" width="10" style="159" customWidth="1"/>
    <col min="258" max="258" width="15.88671875" style="159" customWidth="1"/>
    <col min="259" max="259" width="15.33203125" style="159" customWidth="1"/>
    <col min="260" max="260" width="13.6640625" style="159" customWidth="1"/>
    <col min="261" max="261" width="12.6640625" style="159" customWidth="1"/>
    <col min="262" max="262" width="12.33203125" style="159" customWidth="1"/>
    <col min="263" max="263" width="12.6640625" style="159" customWidth="1"/>
    <col min="264" max="264" width="15.109375" style="159" customWidth="1"/>
    <col min="265" max="266" width="11.44140625" style="159"/>
    <col min="267" max="267" width="12.5546875" style="159" customWidth="1"/>
    <col min="268" max="268" width="11.44140625" style="159"/>
    <col min="269" max="269" width="12.33203125" style="159" customWidth="1"/>
    <col min="270" max="271" width="11.44140625" style="159"/>
    <col min="272" max="272" width="14.5546875" style="159" customWidth="1"/>
    <col min="273" max="512" width="11.44140625" style="159"/>
    <col min="513" max="513" width="10" style="159" customWidth="1"/>
    <col min="514" max="514" width="15.88671875" style="159" customWidth="1"/>
    <col min="515" max="515" width="15.33203125" style="159" customWidth="1"/>
    <col min="516" max="516" width="13.6640625" style="159" customWidth="1"/>
    <col min="517" max="517" width="12.6640625" style="159" customWidth="1"/>
    <col min="518" max="518" width="12.33203125" style="159" customWidth="1"/>
    <col min="519" max="519" width="12.6640625" style="159" customWidth="1"/>
    <col min="520" max="520" width="15.109375" style="159" customWidth="1"/>
    <col min="521" max="522" width="11.44140625" style="159"/>
    <col min="523" max="523" width="12.5546875" style="159" customWidth="1"/>
    <col min="524" max="524" width="11.44140625" style="159"/>
    <col min="525" max="525" width="12.33203125" style="159" customWidth="1"/>
    <col min="526" max="527" width="11.44140625" style="159"/>
    <col min="528" max="528" width="14.5546875" style="159" customWidth="1"/>
    <col min="529" max="768" width="11.44140625" style="159"/>
    <col min="769" max="769" width="10" style="159" customWidth="1"/>
    <col min="770" max="770" width="15.88671875" style="159" customWidth="1"/>
    <col min="771" max="771" width="15.33203125" style="159" customWidth="1"/>
    <col min="772" max="772" width="13.6640625" style="159" customWidth="1"/>
    <col min="773" max="773" width="12.6640625" style="159" customWidth="1"/>
    <col min="774" max="774" width="12.33203125" style="159" customWidth="1"/>
    <col min="775" max="775" width="12.6640625" style="159" customWidth="1"/>
    <col min="776" max="776" width="15.109375" style="159" customWidth="1"/>
    <col min="777" max="778" width="11.44140625" style="159"/>
    <col min="779" max="779" width="12.5546875" style="159" customWidth="1"/>
    <col min="780" max="780" width="11.44140625" style="159"/>
    <col min="781" max="781" width="12.33203125" style="159" customWidth="1"/>
    <col min="782" max="783" width="11.44140625" style="159"/>
    <col min="784" max="784" width="14.5546875" style="159" customWidth="1"/>
    <col min="785" max="1024" width="11.44140625" style="159"/>
    <col min="1025" max="1025" width="10" style="159" customWidth="1"/>
    <col min="1026" max="1026" width="15.88671875" style="159" customWidth="1"/>
    <col min="1027" max="1027" width="15.33203125" style="159" customWidth="1"/>
    <col min="1028" max="1028" width="13.6640625" style="159" customWidth="1"/>
    <col min="1029" max="1029" width="12.6640625" style="159" customWidth="1"/>
    <col min="1030" max="1030" width="12.33203125" style="159" customWidth="1"/>
    <col min="1031" max="1031" width="12.6640625" style="159" customWidth="1"/>
    <col min="1032" max="1032" width="15.109375" style="159" customWidth="1"/>
    <col min="1033" max="1034" width="11.44140625" style="159"/>
    <col min="1035" max="1035" width="12.5546875" style="159" customWidth="1"/>
    <col min="1036" max="1036" width="11.44140625" style="159"/>
    <col min="1037" max="1037" width="12.33203125" style="159" customWidth="1"/>
    <col min="1038" max="1039" width="11.44140625" style="159"/>
    <col min="1040" max="1040" width="14.5546875" style="159" customWidth="1"/>
    <col min="1041" max="1280" width="11.44140625" style="159"/>
    <col min="1281" max="1281" width="10" style="159" customWidth="1"/>
    <col min="1282" max="1282" width="15.88671875" style="159" customWidth="1"/>
    <col min="1283" max="1283" width="15.33203125" style="159" customWidth="1"/>
    <col min="1284" max="1284" width="13.6640625" style="159" customWidth="1"/>
    <col min="1285" max="1285" width="12.6640625" style="159" customWidth="1"/>
    <col min="1286" max="1286" width="12.33203125" style="159" customWidth="1"/>
    <col min="1287" max="1287" width="12.6640625" style="159" customWidth="1"/>
    <col min="1288" max="1288" width="15.109375" style="159" customWidth="1"/>
    <col min="1289" max="1290" width="11.44140625" style="159"/>
    <col min="1291" max="1291" width="12.5546875" style="159" customWidth="1"/>
    <col min="1292" max="1292" width="11.44140625" style="159"/>
    <col min="1293" max="1293" width="12.33203125" style="159" customWidth="1"/>
    <col min="1294" max="1295" width="11.44140625" style="159"/>
    <col min="1296" max="1296" width="14.5546875" style="159" customWidth="1"/>
    <col min="1297" max="1536" width="11.44140625" style="159"/>
    <col min="1537" max="1537" width="10" style="159" customWidth="1"/>
    <col min="1538" max="1538" width="15.88671875" style="159" customWidth="1"/>
    <col min="1539" max="1539" width="15.33203125" style="159" customWidth="1"/>
    <col min="1540" max="1540" width="13.6640625" style="159" customWidth="1"/>
    <col min="1541" max="1541" width="12.6640625" style="159" customWidth="1"/>
    <col min="1542" max="1542" width="12.33203125" style="159" customWidth="1"/>
    <col min="1543" max="1543" width="12.6640625" style="159" customWidth="1"/>
    <col min="1544" max="1544" width="15.109375" style="159" customWidth="1"/>
    <col min="1545" max="1546" width="11.44140625" style="159"/>
    <col min="1547" max="1547" width="12.5546875" style="159" customWidth="1"/>
    <col min="1548" max="1548" width="11.44140625" style="159"/>
    <col min="1549" max="1549" width="12.33203125" style="159" customWidth="1"/>
    <col min="1550" max="1551" width="11.44140625" style="159"/>
    <col min="1552" max="1552" width="14.5546875" style="159" customWidth="1"/>
    <col min="1553" max="1792" width="11.44140625" style="159"/>
    <col min="1793" max="1793" width="10" style="159" customWidth="1"/>
    <col min="1794" max="1794" width="15.88671875" style="159" customWidth="1"/>
    <col min="1795" max="1795" width="15.33203125" style="159" customWidth="1"/>
    <col min="1796" max="1796" width="13.6640625" style="159" customWidth="1"/>
    <col min="1797" max="1797" width="12.6640625" style="159" customWidth="1"/>
    <col min="1798" max="1798" width="12.33203125" style="159" customWidth="1"/>
    <col min="1799" max="1799" width="12.6640625" style="159" customWidth="1"/>
    <col min="1800" max="1800" width="15.109375" style="159" customWidth="1"/>
    <col min="1801" max="1802" width="11.44140625" style="159"/>
    <col min="1803" max="1803" width="12.5546875" style="159" customWidth="1"/>
    <col min="1804" max="1804" width="11.44140625" style="159"/>
    <col min="1805" max="1805" width="12.33203125" style="159" customWidth="1"/>
    <col min="1806" max="1807" width="11.44140625" style="159"/>
    <col min="1808" max="1808" width="14.5546875" style="159" customWidth="1"/>
    <col min="1809" max="2048" width="11.44140625" style="159"/>
    <col min="2049" max="2049" width="10" style="159" customWidth="1"/>
    <col min="2050" max="2050" width="15.88671875" style="159" customWidth="1"/>
    <col min="2051" max="2051" width="15.33203125" style="159" customWidth="1"/>
    <col min="2052" max="2052" width="13.6640625" style="159" customWidth="1"/>
    <col min="2053" max="2053" width="12.6640625" style="159" customWidth="1"/>
    <col min="2054" max="2054" width="12.33203125" style="159" customWidth="1"/>
    <col min="2055" max="2055" width="12.6640625" style="159" customWidth="1"/>
    <col min="2056" max="2056" width="15.109375" style="159" customWidth="1"/>
    <col min="2057" max="2058" width="11.44140625" style="159"/>
    <col min="2059" max="2059" width="12.5546875" style="159" customWidth="1"/>
    <col min="2060" max="2060" width="11.44140625" style="159"/>
    <col min="2061" max="2061" width="12.33203125" style="159" customWidth="1"/>
    <col min="2062" max="2063" width="11.44140625" style="159"/>
    <col min="2064" max="2064" width="14.5546875" style="159" customWidth="1"/>
    <col min="2065" max="2304" width="11.44140625" style="159"/>
    <col min="2305" max="2305" width="10" style="159" customWidth="1"/>
    <col min="2306" max="2306" width="15.88671875" style="159" customWidth="1"/>
    <col min="2307" max="2307" width="15.33203125" style="159" customWidth="1"/>
    <col min="2308" max="2308" width="13.6640625" style="159" customWidth="1"/>
    <col min="2309" max="2309" width="12.6640625" style="159" customWidth="1"/>
    <col min="2310" max="2310" width="12.33203125" style="159" customWidth="1"/>
    <col min="2311" max="2311" width="12.6640625" style="159" customWidth="1"/>
    <col min="2312" max="2312" width="15.109375" style="159" customWidth="1"/>
    <col min="2313" max="2314" width="11.44140625" style="159"/>
    <col min="2315" max="2315" width="12.5546875" style="159" customWidth="1"/>
    <col min="2316" max="2316" width="11.44140625" style="159"/>
    <col min="2317" max="2317" width="12.33203125" style="159" customWidth="1"/>
    <col min="2318" max="2319" width="11.44140625" style="159"/>
    <col min="2320" max="2320" width="14.5546875" style="159" customWidth="1"/>
    <col min="2321" max="2560" width="11.44140625" style="159"/>
    <col min="2561" max="2561" width="10" style="159" customWidth="1"/>
    <col min="2562" max="2562" width="15.88671875" style="159" customWidth="1"/>
    <col min="2563" max="2563" width="15.33203125" style="159" customWidth="1"/>
    <col min="2564" max="2564" width="13.6640625" style="159" customWidth="1"/>
    <col min="2565" max="2565" width="12.6640625" style="159" customWidth="1"/>
    <col min="2566" max="2566" width="12.33203125" style="159" customWidth="1"/>
    <col min="2567" max="2567" width="12.6640625" style="159" customWidth="1"/>
    <col min="2568" max="2568" width="15.109375" style="159" customWidth="1"/>
    <col min="2569" max="2570" width="11.44140625" style="159"/>
    <col min="2571" max="2571" width="12.5546875" style="159" customWidth="1"/>
    <col min="2572" max="2572" width="11.44140625" style="159"/>
    <col min="2573" max="2573" width="12.33203125" style="159" customWidth="1"/>
    <col min="2574" max="2575" width="11.44140625" style="159"/>
    <col min="2576" max="2576" width="14.5546875" style="159" customWidth="1"/>
    <col min="2577" max="2816" width="11.44140625" style="159"/>
    <col min="2817" max="2817" width="10" style="159" customWidth="1"/>
    <col min="2818" max="2818" width="15.88671875" style="159" customWidth="1"/>
    <col min="2819" max="2819" width="15.33203125" style="159" customWidth="1"/>
    <col min="2820" max="2820" width="13.6640625" style="159" customWidth="1"/>
    <col min="2821" max="2821" width="12.6640625" style="159" customWidth="1"/>
    <col min="2822" max="2822" width="12.33203125" style="159" customWidth="1"/>
    <col min="2823" max="2823" width="12.6640625" style="159" customWidth="1"/>
    <col min="2824" max="2824" width="15.109375" style="159" customWidth="1"/>
    <col min="2825" max="2826" width="11.44140625" style="159"/>
    <col min="2827" max="2827" width="12.5546875" style="159" customWidth="1"/>
    <col min="2828" max="2828" width="11.44140625" style="159"/>
    <col min="2829" max="2829" width="12.33203125" style="159" customWidth="1"/>
    <col min="2830" max="2831" width="11.44140625" style="159"/>
    <col min="2832" max="2832" width="14.5546875" style="159" customWidth="1"/>
    <col min="2833" max="3072" width="11.44140625" style="159"/>
    <col min="3073" max="3073" width="10" style="159" customWidth="1"/>
    <col min="3074" max="3074" width="15.88671875" style="159" customWidth="1"/>
    <col min="3075" max="3075" width="15.33203125" style="159" customWidth="1"/>
    <col min="3076" max="3076" width="13.6640625" style="159" customWidth="1"/>
    <col min="3077" max="3077" width="12.6640625" style="159" customWidth="1"/>
    <col min="3078" max="3078" width="12.33203125" style="159" customWidth="1"/>
    <col min="3079" max="3079" width="12.6640625" style="159" customWidth="1"/>
    <col min="3080" max="3080" width="15.109375" style="159" customWidth="1"/>
    <col min="3081" max="3082" width="11.44140625" style="159"/>
    <col min="3083" max="3083" width="12.5546875" style="159" customWidth="1"/>
    <col min="3084" max="3084" width="11.44140625" style="159"/>
    <col min="3085" max="3085" width="12.33203125" style="159" customWidth="1"/>
    <col min="3086" max="3087" width="11.44140625" style="159"/>
    <col min="3088" max="3088" width="14.5546875" style="159" customWidth="1"/>
    <col min="3089" max="3328" width="11.44140625" style="159"/>
    <col min="3329" max="3329" width="10" style="159" customWidth="1"/>
    <col min="3330" max="3330" width="15.88671875" style="159" customWidth="1"/>
    <col min="3331" max="3331" width="15.33203125" style="159" customWidth="1"/>
    <col min="3332" max="3332" width="13.6640625" style="159" customWidth="1"/>
    <col min="3333" max="3333" width="12.6640625" style="159" customWidth="1"/>
    <col min="3334" max="3334" width="12.33203125" style="159" customWidth="1"/>
    <col min="3335" max="3335" width="12.6640625" style="159" customWidth="1"/>
    <col min="3336" max="3336" width="15.109375" style="159" customWidth="1"/>
    <col min="3337" max="3338" width="11.44140625" style="159"/>
    <col min="3339" max="3339" width="12.5546875" style="159" customWidth="1"/>
    <col min="3340" max="3340" width="11.44140625" style="159"/>
    <col min="3341" max="3341" width="12.33203125" style="159" customWidth="1"/>
    <col min="3342" max="3343" width="11.44140625" style="159"/>
    <col min="3344" max="3344" width="14.5546875" style="159" customWidth="1"/>
    <col min="3345" max="3584" width="11.44140625" style="159"/>
    <col min="3585" max="3585" width="10" style="159" customWidth="1"/>
    <col min="3586" max="3586" width="15.88671875" style="159" customWidth="1"/>
    <col min="3587" max="3587" width="15.33203125" style="159" customWidth="1"/>
    <col min="3588" max="3588" width="13.6640625" style="159" customWidth="1"/>
    <col min="3589" max="3589" width="12.6640625" style="159" customWidth="1"/>
    <col min="3590" max="3590" width="12.33203125" style="159" customWidth="1"/>
    <col min="3591" max="3591" width="12.6640625" style="159" customWidth="1"/>
    <col min="3592" max="3592" width="15.109375" style="159" customWidth="1"/>
    <col min="3593" max="3594" width="11.44140625" style="159"/>
    <col min="3595" max="3595" width="12.5546875" style="159" customWidth="1"/>
    <col min="3596" max="3596" width="11.44140625" style="159"/>
    <col min="3597" max="3597" width="12.33203125" style="159" customWidth="1"/>
    <col min="3598" max="3599" width="11.44140625" style="159"/>
    <col min="3600" max="3600" width="14.5546875" style="159" customWidth="1"/>
    <col min="3601" max="3840" width="11.44140625" style="159"/>
    <col min="3841" max="3841" width="10" style="159" customWidth="1"/>
    <col min="3842" max="3842" width="15.88671875" style="159" customWidth="1"/>
    <col min="3843" max="3843" width="15.33203125" style="159" customWidth="1"/>
    <col min="3844" max="3844" width="13.6640625" style="159" customWidth="1"/>
    <col min="3845" max="3845" width="12.6640625" style="159" customWidth="1"/>
    <col min="3846" max="3846" width="12.33203125" style="159" customWidth="1"/>
    <col min="3847" max="3847" width="12.6640625" style="159" customWidth="1"/>
    <col min="3848" max="3848" width="15.109375" style="159" customWidth="1"/>
    <col min="3849" max="3850" width="11.44140625" style="159"/>
    <col min="3851" max="3851" width="12.5546875" style="159" customWidth="1"/>
    <col min="3852" max="3852" width="11.44140625" style="159"/>
    <col min="3853" max="3853" width="12.33203125" style="159" customWidth="1"/>
    <col min="3854" max="3855" width="11.44140625" style="159"/>
    <col min="3856" max="3856" width="14.5546875" style="159" customWidth="1"/>
    <col min="3857" max="4096" width="11.44140625" style="159"/>
    <col min="4097" max="4097" width="10" style="159" customWidth="1"/>
    <col min="4098" max="4098" width="15.88671875" style="159" customWidth="1"/>
    <col min="4099" max="4099" width="15.33203125" style="159" customWidth="1"/>
    <col min="4100" max="4100" width="13.6640625" style="159" customWidth="1"/>
    <col min="4101" max="4101" width="12.6640625" style="159" customWidth="1"/>
    <col min="4102" max="4102" width="12.33203125" style="159" customWidth="1"/>
    <col min="4103" max="4103" width="12.6640625" style="159" customWidth="1"/>
    <col min="4104" max="4104" width="15.109375" style="159" customWidth="1"/>
    <col min="4105" max="4106" width="11.44140625" style="159"/>
    <col min="4107" max="4107" width="12.5546875" style="159" customWidth="1"/>
    <col min="4108" max="4108" width="11.44140625" style="159"/>
    <col min="4109" max="4109" width="12.33203125" style="159" customWidth="1"/>
    <col min="4110" max="4111" width="11.44140625" style="159"/>
    <col min="4112" max="4112" width="14.5546875" style="159" customWidth="1"/>
    <col min="4113" max="4352" width="11.44140625" style="159"/>
    <col min="4353" max="4353" width="10" style="159" customWidth="1"/>
    <col min="4354" max="4354" width="15.88671875" style="159" customWidth="1"/>
    <col min="4355" max="4355" width="15.33203125" style="159" customWidth="1"/>
    <col min="4356" max="4356" width="13.6640625" style="159" customWidth="1"/>
    <col min="4357" max="4357" width="12.6640625" style="159" customWidth="1"/>
    <col min="4358" max="4358" width="12.33203125" style="159" customWidth="1"/>
    <col min="4359" max="4359" width="12.6640625" style="159" customWidth="1"/>
    <col min="4360" max="4360" width="15.109375" style="159" customWidth="1"/>
    <col min="4361" max="4362" width="11.44140625" style="159"/>
    <col min="4363" max="4363" width="12.5546875" style="159" customWidth="1"/>
    <col min="4364" max="4364" width="11.44140625" style="159"/>
    <col min="4365" max="4365" width="12.33203125" style="159" customWidth="1"/>
    <col min="4366" max="4367" width="11.44140625" style="159"/>
    <col min="4368" max="4368" width="14.5546875" style="159" customWidth="1"/>
    <col min="4369" max="4608" width="11.44140625" style="159"/>
    <col min="4609" max="4609" width="10" style="159" customWidth="1"/>
    <col min="4610" max="4610" width="15.88671875" style="159" customWidth="1"/>
    <col min="4611" max="4611" width="15.33203125" style="159" customWidth="1"/>
    <col min="4612" max="4612" width="13.6640625" style="159" customWidth="1"/>
    <col min="4613" max="4613" width="12.6640625" style="159" customWidth="1"/>
    <col min="4614" max="4614" width="12.33203125" style="159" customWidth="1"/>
    <col min="4615" max="4615" width="12.6640625" style="159" customWidth="1"/>
    <col min="4616" max="4616" width="15.109375" style="159" customWidth="1"/>
    <col min="4617" max="4618" width="11.44140625" style="159"/>
    <col min="4619" max="4619" width="12.5546875" style="159" customWidth="1"/>
    <col min="4620" max="4620" width="11.44140625" style="159"/>
    <col min="4621" max="4621" width="12.33203125" style="159" customWidth="1"/>
    <col min="4622" max="4623" width="11.44140625" style="159"/>
    <col min="4624" max="4624" width="14.5546875" style="159" customWidth="1"/>
    <col min="4625" max="4864" width="11.44140625" style="159"/>
    <col min="4865" max="4865" width="10" style="159" customWidth="1"/>
    <col min="4866" max="4866" width="15.88671875" style="159" customWidth="1"/>
    <col min="4867" max="4867" width="15.33203125" style="159" customWidth="1"/>
    <col min="4868" max="4868" width="13.6640625" style="159" customWidth="1"/>
    <col min="4869" max="4869" width="12.6640625" style="159" customWidth="1"/>
    <col min="4870" max="4870" width="12.33203125" style="159" customWidth="1"/>
    <col min="4871" max="4871" width="12.6640625" style="159" customWidth="1"/>
    <col min="4872" max="4872" width="15.109375" style="159" customWidth="1"/>
    <col min="4873" max="4874" width="11.44140625" style="159"/>
    <col min="4875" max="4875" width="12.5546875" style="159" customWidth="1"/>
    <col min="4876" max="4876" width="11.44140625" style="159"/>
    <col min="4877" max="4877" width="12.33203125" style="159" customWidth="1"/>
    <col min="4878" max="4879" width="11.44140625" style="159"/>
    <col min="4880" max="4880" width="14.5546875" style="159" customWidth="1"/>
    <col min="4881" max="5120" width="11.44140625" style="159"/>
    <col min="5121" max="5121" width="10" style="159" customWidth="1"/>
    <col min="5122" max="5122" width="15.88671875" style="159" customWidth="1"/>
    <col min="5123" max="5123" width="15.33203125" style="159" customWidth="1"/>
    <col min="5124" max="5124" width="13.6640625" style="159" customWidth="1"/>
    <col min="5125" max="5125" width="12.6640625" style="159" customWidth="1"/>
    <col min="5126" max="5126" width="12.33203125" style="159" customWidth="1"/>
    <col min="5127" max="5127" width="12.6640625" style="159" customWidth="1"/>
    <col min="5128" max="5128" width="15.109375" style="159" customWidth="1"/>
    <col min="5129" max="5130" width="11.44140625" style="159"/>
    <col min="5131" max="5131" width="12.5546875" style="159" customWidth="1"/>
    <col min="5132" max="5132" width="11.44140625" style="159"/>
    <col min="5133" max="5133" width="12.33203125" style="159" customWidth="1"/>
    <col min="5134" max="5135" width="11.44140625" style="159"/>
    <col min="5136" max="5136" width="14.5546875" style="159" customWidth="1"/>
    <col min="5137" max="5376" width="11.44140625" style="159"/>
    <col min="5377" max="5377" width="10" style="159" customWidth="1"/>
    <col min="5378" max="5378" width="15.88671875" style="159" customWidth="1"/>
    <col min="5379" max="5379" width="15.33203125" style="159" customWidth="1"/>
    <col min="5380" max="5380" width="13.6640625" style="159" customWidth="1"/>
    <col min="5381" max="5381" width="12.6640625" style="159" customWidth="1"/>
    <col min="5382" max="5382" width="12.33203125" style="159" customWidth="1"/>
    <col min="5383" max="5383" width="12.6640625" style="159" customWidth="1"/>
    <col min="5384" max="5384" width="15.109375" style="159" customWidth="1"/>
    <col min="5385" max="5386" width="11.44140625" style="159"/>
    <col min="5387" max="5387" width="12.5546875" style="159" customWidth="1"/>
    <col min="5388" max="5388" width="11.44140625" style="159"/>
    <col min="5389" max="5389" width="12.33203125" style="159" customWidth="1"/>
    <col min="5390" max="5391" width="11.44140625" style="159"/>
    <col min="5392" max="5392" width="14.5546875" style="159" customWidth="1"/>
    <col min="5393" max="5632" width="11.44140625" style="159"/>
    <col min="5633" max="5633" width="10" style="159" customWidth="1"/>
    <col min="5634" max="5634" width="15.88671875" style="159" customWidth="1"/>
    <col min="5635" max="5635" width="15.33203125" style="159" customWidth="1"/>
    <col min="5636" max="5636" width="13.6640625" style="159" customWidth="1"/>
    <col min="5637" max="5637" width="12.6640625" style="159" customWidth="1"/>
    <col min="5638" max="5638" width="12.33203125" style="159" customWidth="1"/>
    <col min="5639" max="5639" width="12.6640625" style="159" customWidth="1"/>
    <col min="5640" max="5640" width="15.109375" style="159" customWidth="1"/>
    <col min="5641" max="5642" width="11.44140625" style="159"/>
    <col min="5643" max="5643" width="12.5546875" style="159" customWidth="1"/>
    <col min="5644" max="5644" width="11.44140625" style="159"/>
    <col min="5645" max="5645" width="12.33203125" style="159" customWidth="1"/>
    <col min="5646" max="5647" width="11.44140625" style="159"/>
    <col min="5648" max="5648" width="14.5546875" style="159" customWidth="1"/>
    <col min="5649" max="5888" width="11.44140625" style="159"/>
    <col min="5889" max="5889" width="10" style="159" customWidth="1"/>
    <col min="5890" max="5890" width="15.88671875" style="159" customWidth="1"/>
    <col min="5891" max="5891" width="15.33203125" style="159" customWidth="1"/>
    <col min="5892" max="5892" width="13.6640625" style="159" customWidth="1"/>
    <col min="5893" max="5893" width="12.6640625" style="159" customWidth="1"/>
    <col min="5894" max="5894" width="12.33203125" style="159" customWidth="1"/>
    <col min="5895" max="5895" width="12.6640625" style="159" customWidth="1"/>
    <col min="5896" max="5896" width="15.109375" style="159" customWidth="1"/>
    <col min="5897" max="5898" width="11.44140625" style="159"/>
    <col min="5899" max="5899" width="12.5546875" style="159" customWidth="1"/>
    <col min="5900" max="5900" width="11.44140625" style="159"/>
    <col min="5901" max="5901" width="12.33203125" style="159" customWidth="1"/>
    <col min="5902" max="5903" width="11.44140625" style="159"/>
    <col min="5904" max="5904" width="14.5546875" style="159" customWidth="1"/>
    <col min="5905" max="6144" width="11.44140625" style="159"/>
    <col min="6145" max="6145" width="10" style="159" customWidth="1"/>
    <col min="6146" max="6146" width="15.88671875" style="159" customWidth="1"/>
    <col min="6147" max="6147" width="15.33203125" style="159" customWidth="1"/>
    <col min="6148" max="6148" width="13.6640625" style="159" customWidth="1"/>
    <col min="6149" max="6149" width="12.6640625" style="159" customWidth="1"/>
    <col min="6150" max="6150" width="12.33203125" style="159" customWidth="1"/>
    <col min="6151" max="6151" width="12.6640625" style="159" customWidth="1"/>
    <col min="6152" max="6152" width="15.109375" style="159" customWidth="1"/>
    <col min="6153" max="6154" width="11.44140625" style="159"/>
    <col min="6155" max="6155" width="12.5546875" style="159" customWidth="1"/>
    <col min="6156" max="6156" width="11.44140625" style="159"/>
    <col min="6157" max="6157" width="12.33203125" style="159" customWidth="1"/>
    <col min="6158" max="6159" width="11.44140625" style="159"/>
    <col min="6160" max="6160" width="14.5546875" style="159" customWidth="1"/>
    <col min="6161" max="6400" width="11.44140625" style="159"/>
    <col min="6401" max="6401" width="10" style="159" customWidth="1"/>
    <col min="6402" max="6402" width="15.88671875" style="159" customWidth="1"/>
    <col min="6403" max="6403" width="15.33203125" style="159" customWidth="1"/>
    <col min="6404" max="6404" width="13.6640625" style="159" customWidth="1"/>
    <col min="6405" max="6405" width="12.6640625" style="159" customWidth="1"/>
    <col min="6406" max="6406" width="12.33203125" style="159" customWidth="1"/>
    <col min="6407" max="6407" width="12.6640625" style="159" customWidth="1"/>
    <col min="6408" max="6408" width="15.109375" style="159" customWidth="1"/>
    <col min="6409" max="6410" width="11.44140625" style="159"/>
    <col min="6411" max="6411" width="12.5546875" style="159" customWidth="1"/>
    <col min="6412" max="6412" width="11.44140625" style="159"/>
    <col min="6413" max="6413" width="12.33203125" style="159" customWidth="1"/>
    <col min="6414" max="6415" width="11.44140625" style="159"/>
    <col min="6416" max="6416" width="14.5546875" style="159" customWidth="1"/>
    <col min="6417" max="6656" width="11.44140625" style="159"/>
    <col min="6657" max="6657" width="10" style="159" customWidth="1"/>
    <col min="6658" max="6658" width="15.88671875" style="159" customWidth="1"/>
    <col min="6659" max="6659" width="15.33203125" style="159" customWidth="1"/>
    <col min="6660" max="6660" width="13.6640625" style="159" customWidth="1"/>
    <col min="6661" max="6661" width="12.6640625" style="159" customWidth="1"/>
    <col min="6662" max="6662" width="12.33203125" style="159" customWidth="1"/>
    <col min="6663" max="6663" width="12.6640625" style="159" customWidth="1"/>
    <col min="6664" max="6664" width="15.109375" style="159" customWidth="1"/>
    <col min="6665" max="6666" width="11.44140625" style="159"/>
    <col min="6667" max="6667" width="12.5546875" style="159" customWidth="1"/>
    <col min="6668" max="6668" width="11.44140625" style="159"/>
    <col min="6669" max="6669" width="12.33203125" style="159" customWidth="1"/>
    <col min="6670" max="6671" width="11.44140625" style="159"/>
    <col min="6672" max="6672" width="14.5546875" style="159" customWidth="1"/>
    <col min="6673" max="6912" width="11.44140625" style="159"/>
    <col min="6913" max="6913" width="10" style="159" customWidth="1"/>
    <col min="6914" max="6914" width="15.88671875" style="159" customWidth="1"/>
    <col min="6915" max="6915" width="15.33203125" style="159" customWidth="1"/>
    <col min="6916" max="6916" width="13.6640625" style="159" customWidth="1"/>
    <col min="6917" max="6917" width="12.6640625" style="159" customWidth="1"/>
    <col min="6918" max="6918" width="12.33203125" style="159" customWidth="1"/>
    <col min="6919" max="6919" width="12.6640625" style="159" customWidth="1"/>
    <col min="6920" max="6920" width="15.109375" style="159" customWidth="1"/>
    <col min="6921" max="6922" width="11.44140625" style="159"/>
    <col min="6923" max="6923" width="12.5546875" style="159" customWidth="1"/>
    <col min="6924" max="6924" width="11.44140625" style="159"/>
    <col min="6925" max="6925" width="12.33203125" style="159" customWidth="1"/>
    <col min="6926" max="6927" width="11.44140625" style="159"/>
    <col min="6928" max="6928" width="14.5546875" style="159" customWidth="1"/>
    <col min="6929" max="7168" width="11.44140625" style="159"/>
    <col min="7169" max="7169" width="10" style="159" customWidth="1"/>
    <col min="7170" max="7170" width="15.88671875" style="159" customWidth="1"/>
    <col min="7171" max="7171" width="15.33203125" style="159" customWidth="1"/>
    <col min="7172" max="7172" width="13.6640625" style="159" customWidth="1"/>
    <col min="7173" max="7173" width="12.6640625" style="159" customWidth="1"/>
    <col min="7174" max="7174" width="12.33203125" style="159" customWidth="1"/>
    <col min="7175" max="7175" width="12.6640625" style="159" customWidth="1"/>
    <col min="7176" max="7176" width="15.109375" style="159" customWidth="1"/>
    <col min="7177" max="7178" width="11.44140625" style="159"/>
    <col min="7179" max="7179" width="12.5546875" style="159" customWidth="1"/>
    <col min="7180" max="7180" width="11.44140625" style="159"/>
    <col min="7181" max="7181" width="12.33203125" style="159" customWidth="1"/>
    <col min="7182" max="7183" width="11.44140625" style="159"/>
    <col min="7184" max="7184" width="14.5546875" style="159" customWidth="1"/>
    <col min="7185" max="7424" width="11.44140625" style="159"/>
    <col min="7425" max="7425" width="10" style="159" customWidth="1"/>
    <col min="7426" max="7426" width="15.88671875" style="159" customWidth="1"/>
    <col min="7427" max="7427" width="15.33203125" style="159" customWidth="1"/>
    <col min="7428" max="7428" width="13.6640625" style="159" customWidth="1"/>
    <col min="7429" max="7429" width="12.6640625" style="159" customWidth="1"/>
    <col min="7430" max="7430" width="12.33203125" style="159" customWidth="1"/>
    <col min="7431" max="7431" width="12.6640625" style="159" customWidth="1"/>
    <col min="7432" max="7432" width="15.109375" style="159" customWidth="1"/>
    <col min="7433" max="7434" width="11.44140625" style="159"/>
    <col min="7435" max="7435" width="12.5546875" style="159" customWidth="1"/>
    <col min="7436" max="7436" width="11.44140625" style="159"/>
    <col min="7437" max="7437" width="12.33203125" style="159" customWidth="1"/>
    <col min="7438" max="7439" width="11.44140625" style="159"/>
    <col min="7440" max="7440" width="14.5546875" style="159" customWidth="1"/>
    <col min="7441" max="7680" width="11.44140625" style="159"/>
    <col min="7681" max="7681" width="10" style="159" customWidth="1"/>
    <col min="7682" max="7682" width="15.88671875" style="159" customWidth="1"/>
    <col min="7683" max="7683" width="15.33203125" style="159" customWidth="1"/>
    <col min="7684" max="7684" width="13.6640625" style="159" customWidth="1"/>
    <col min="7685" max="7685" width="12.6640625" style="159" customWidth="1"/>
    <col min="7686" max="7686" width="12.33203125" style="159" customWidth="1"/>
    <col min="7687" max="7687" width="12.6640625" style="159" customWidth="1"/>
    <col min="7688" max="7688" width="15.109375" style="159" customWidth="1"/>
    <col min="7689" max="7690" width="11.44140625" style="159"/>
    <col min="7691" max="7691" width="12.5546875" style="159" customWidth="1"/>
    <col min="7692" max="7692" width="11.44140625" style="159"/>
    <col min="7693" max="7693" width="12.33203125" style="159" customWidth="1"/>
    <col min="7694" max="7695" width="11.44140625" style="159"/>
    <col min="7696" max="7696" width="14.5546875" style="159" customWidth="1"/>
    <col min="7697" max="7936" width="11.44140625" style="159"/>
    <col min="7937" max="7937" width="10" style="159" customWidth="1"/>
    <col min="7938" max="7938" width="15.88671875" style="159" customWidth="1"/>
    <col min="7939" max="7939" width="15.33203125" style="159" customWidth="1"/>
    <col min="7940" max="7940" width="13.6640625" style="159" customWidth="1"/>
    <col min="7941" max="7941" width="12.6640625" style="159" customWidth="1"/>
    <col min="7942" max="7942" width="12.33203125" style="159" customWidth="1"/>
    <col min="7943" max="7943" width="12.6640625" style="159" customWidth="1"/>
    <col min="7944" max="7944" width="15.109375" style="159" customWidth="1"/>
    <col min="7945" max="7946" width="11.44140625" style="159"/>
    <col min="7947" max="7947" width="12.5546875" style="159" customWidth="1"/>
    <col min="7948" max="7948" width="11.44140625" style="159"/>
    <col min="7949" max="7949" width="12.33203125" style="159" customWidth="1"/>
    <col min="7950" max="7951" width="11.44140625" style="159"/>
    <col min="7952" max="7952" width="14.5546875" style="159" customWidth="1"/>
    <col min="7953" max="8192" width="11.44140625" style="159"/>
    <col min="8193" max="8193" width="10" style="159" customWidth="1"/>
    <col min="8194" max="8194" width="15.88671875" style="159" customWidth="1"/>
    <col min="8195" max="8195" width="15.33203125" style="159" customWidth="1"/>
    <col min="8196" max="8196" width="13.6640625" style="159" customWidth="1"/>
    <col min="8197" max="8197" width="12.6640625" style="159" customWidth="1"/>
    <col min="8198" max="8198" width="12.33203125" style="159" customWidth="1"/>
    <col min="8199" max="8199" width="12.6640625" style="159" customWidth="1"/>
    <col min="8200" max="8200" width="15.109375" style="159" customWidth="1"/>
    <col min="8201" max="8202" width="11.44140625" style="159"/>
    <col min="8203" max="8203" width="12.5546875" style="159" customWidth="1"/>
    <col min="8204" max="8204" width="11.44140625" style="159"/>
    <col min="8205" max="8205" width="12.33203125" style="159" customWidth="1"/>
    <col min="8206" max="8207" width="11.44140625" style="159"/>
    <col min="8208" max="8208" width="14.5546875" style="159" customWidth="1"/>
    <col min="8209" max="8448" width="11.44140625" style="159"/>
    <col min="8449" max="8449" width="10" style="159" customWidth="1"/>
    <col min="8450" max="8450" width="15.88671875" style="159" customWidth="1"/>
    <col min="8451" max="8451" width="15.33203125" style="159" customWidth="1"/>
    <col min="8452" max="8452" width="13.6640625" style="159" customWidth="1"/>
    <col min="8453" max="8453" width="12.6640625" style="159" customWidth="1"/>
    <col min="8454" max="8454" width="12.33203125" style="159" customWidth="1"/>
    <col min="8455" max="8455" width="12.6640625" style="159" customWidth="1"/>
    <col min="8456" max="8456" width="15.109375" style="159" customWidth="1"/>
    <col min="8457" max="8458" width="11.44140625" style="159"/>
    <col min="8459" max="8459" width="12.5546875" style="159" customWidth="1"/>
    <col min="8460" max="8460" width="11.44140625" style="159"/>
    <col min="8461" max="8461" width="12.33203125" style="159" customWidth="1"/>
    <col min="8462" max="8463" width="11.44140625" style="159"/>
    <col min="8464" max="8464" width="14.5546875" style="159" customWidth="1"/>
    <col min="8465" max="8704" width="11.44140625" style="159"/>
    <col min="8705" max="8705" width="10" style="159" customWidth="1"/>
    <col min="8706" max="8706" width="15.88671875" style="159" customWidth="1"/>
    <col min="8707" max="8707" width="15.33203125" style="159" customWidth="1"/>
    <col min="8708" max="8708" width="13.6640625" style="159" customWidth="1"/>
    <col min="8709" max="8709" width="12.6640625" style="159" customWidth="1"/>
    <col min="8710" max="8710" width="12.33203125" style="159" customWidth="1"/>
    <col min="8711" max="8711" width="12.6640625" style="159" customWidth="1"/>
    <col min="8712" max="8712" width="15.109375" style="159" customWidth="1"/>
    <col min="8713" max="8714" width="11.44140625" style="159"/>
    <col min="8715" max="8715" width="12.5546875" style="159" customWidth="1"/>
    <col min="8716" max="8716" width="11.44140625" style="159"/>
    <col min="8717" max="8717" width="12.33203125" style="159" customWidth="1"/>
    <col min="8718" max="8719" width="11.44140625" style="159"/>
    <col min="8720" max="8720" width="14.5546875" style="159" customWidth="1"/>
    <col min="8721" max="8960" width="11.44140625" style="159"/>
    <col min="8961" max="8961" width="10" style="159" customWidth="1"/>
    <col min="8962" max="8962" width="15.88671875" style="159" customWidth="1"/>
    <col min="8963" max="8963" width="15.33203125" style="159" customWidth="1"/>
    <col min="8964" max="8964" width="13.6640625" style="159" customWidth="1"/>
    <col min="8965" max="8965" width="12.6640625" style="159" customWidth="1"/>
    <col min="8966" max="8966" width="12.33203125" style="159" customWidth="1"/>
    <col min="8967" max="8967" width="12.6640625" style="159" customWidth="1"/>
    <col min="8968" max="8968" width="15.109375" style="159" customWidth="1"/>
    <col min="8969" max="8970" width="11.44140625" style="159"/>
    <col min="8971" max="8971" width="12.5546875" style="159" customWidth="1"/>
    <col min="8972" max="8972" width="11.44140625" style="159"/>
    <col min="8973" max="8973" width="12.33203125" style="159" customWidth="1"/>
    <col min="8974" max="8975" width="11.44140625" style="159"/>
    <col min="8976" max="8976" width="14.5546875" style="159" customWidth="1"/>
    <col min="8977" max="9216" width="11.44140625" style="159"/>
    <col min="9217" max="9217" width="10" style="159" customWidth="1"/>
    <col min="9218" max="9218" width="15.88671875" style="159" customWidth="1"/>
    <col min="9219" max="9219" width="15.33203125" style="159" customWidth="1"/>
    <col min="9220" max="9220" width="13.6640625" style="159" customWidth="1"/>
    <col min="9221" max="9221" width="12.6640625" style="159" customWidth="1"/>
    <col min="9222" max="9222" width="12.33203125" style="159" customWidth="1"/>
    <col min="9223" max="9223" width="12.6640625" style="159" customWidth="1"/>
    <col min="9224" max="9224" width="15.109375" style="159" customWidth="1"/>
    <col min="9225" max="9226" width="11.44140625" style="159"/>
    <col min="9227" max="9227" width="12.5546875" style="159" customWidth="1"/>
    <col min="9228" max="9228" width="11.44140625" style="159"/>
    <col min="9229" max="9229" width="12.33203125" style="159" customWidth="1"/>
    <col min="9230" max="9231" width="11.44140625" style="159"/>
    <col min="9232" max="9232" width="14.5546875" style="159" customWidth="1"/>
    <col min="9233" max="9472" width="11.44140625" style="159"/>
    <col min="9473" max="9473" width="10" style="159" customWidth="1"/>
    <col min="9474" max="9474" width="15.88671875" style="159" customWidth="1"/>
    <col min="9475" max="9475" width="15.33203125" style="159" customWidth="1"/>
    <col min="9476" max="9476" width="13.6640625" style="159" customWidth="1"/>
    <col min="9477" max="9477" width="12.6640625" style="159" customWidth="1"/>
    <col min="9478" max="9478" width="12.33203125" style="159" customWidth="1"/>
    <col min="9479" max="9479" width="12.6640625" style="159" customWidth="1"/>
    <col min="9480" max="9480" width="15.109375" style="159" customWidth="1"/>
    <col min="9481" max="9482" width="11.44140625" style="159"/>
    <col min="9483" max="9483" width="12.5546875" style="159" customWidth="1"/>
    <col min="9484" max="9484" width="11.44140625" style="159"/>
    <col min="9485" max="9485" width="12.33203125" style="159" customWidth="1"/>
    <col min="9486" max="9487" width="11.44140625" style="159"/>
    <col min="9488" max="9488" width="14.5546875" style="159" customWidth="1"/>
    <col min="9489" max="9728" width="11.44140625" style="159"/>
    <col min="9729" max="9729" width="10" style="159" customWidth="1"/>
    <col min="9730" max="9730" width="15.88671875" style="159" customWidth="1"/>
    <col min="9731" max="9731" width="15.33203125" style="159" customWidth="1"/>
    <col min="9732" max="9732" width="13.6640625" style="159" customWidth="1"/>
    <col min="9733" max="9733" width="12.6640625" style="159" customWidth="1"/>
    <col min="9734" max="9734" width="12.33203125" style="159" customWidth="1"/>
    <col min="9735" max="9735" width="12.6640625" style="159" customWidth="1"/>
    <col min="9736" max="9736" width="15.109375" style="159" customWidth="1"/>
    <col min="9737" max="9738" width="11.44140625" style="159"/>
    <col min="9739" max="9739" width="12.5546875" style="159" customWidth="1"/>
    <col min="9740" max="9740" width="11.44140625" style="159"/>
    <col min="9741" max="9741" width="12.33203125" style="159" customWidth="1"/>
    <col min="9742" max="9743" width="11.44140625" style="159"/>
    <col min="9744" max="9744" width="14.5546875" style="159" customWidth="1"/>
    <col min="9745" max="9984" width="11.44140625" style="159"/>
    <col min="9985" max="9985" width="10" style="159" customWidth="1"/>
    <col min="9986" max="9986" width="15.88671875" style="159" customWidth="1"/>
    <col min="9987" max="9987" width="15.33203125" style="159" customWidth="1"/>
    <col min="9988" max="9988" width="13.6640625" style="159" customWidth="1"/>
    <col min="9989" max="9989" width="12.6640625" style="159" customWidth="1"/>
    <col min="9990" max="9990" width="12.33203125" style="159" customWidth="1"/>
    <col min="9991" max="9991" width="12.6640625" style="159" customWidth="1"/>
    <col min="9992" max="9992" width="15.109375" style="159" customWidth="1"/>
    <col min="9993" max="9994" width="11.44140625" style="159"/>
    <col min="9995" max="9995" width="12.5546875" style="159" customWidth="1"/>
    <col min="9996" max="9996" width="11.44140625" style="159"/>
    <col min="9997" max="9997" width="12.33203125" style="159" customWidth="1"/>
    <col min="9998" max="9999" width="11.44140625" style="159"/>
    <col min="10000" max="10000" width="14.5546875" style="159" customWidth="1"/>
    <col min="10001" max="10240" width="11.44140625" style="159"/>
    <col min="10241" max="10241" width="10" style="159" customWidth="1"/>
    <col min="10242" max="10242" width="15.88671875" style="159" customWidth="1"/>
    <col min="10243" max="10243" width="15.33203125" style="159" customWidth="1"/>
    <col min="10244" max="10244" width="13.6640625" style="159" customWidth="1"/>
    <col min="10245" max="10245" width="12.6640625" style="159" customWidth="1"/>
    <col min="10246" max="10246" width="12.33203125" style="159" customWidth="1"/>
    <col min="10247" max="10247" width="12.6640625" style="159" customWidth="1"/>
    <col min="10248" max="10248" width="15.109375" style="159" customWidth="1"/>
    <col min="10249" max="10250" width="11.44140625" style="159"/>
    <col min="10251" max="10251" width="12.5546875" style="159" customWidth="1"/>
    <col min="10252" max="10252" width="11.44140625" style="159"/>
    <col min="10253" max="10253" width="12.33203125" style="159" customWidth="1"/>
    <col min="10254" max="10255" width="11.44140625" style="159"/>
    <col min="10256" max="10256" width="14.5546875" style="159" customWidth="1"/>
    <col min="10257" max="10496" width="11.44140625" style="159"/>
    <col min="10497" max="10497" width="10" style="159" customWidth="1"/>
    <col min="10498" max="10498" width="15.88671875" style="159" customWidth="1"/>
    <col min="10499" max="10499" width="15.33203125" style="159" customWidth="1"/>
    <col min="10500" max="10500" width="13.6640625" style="159" customWidth="1"/>
    <col min="10501" max="10501" width="12.6640625" style="159" customWidth="1"/>
    <col min="10502" max="10502" width="12.33203125" style="159" customWidth="1"/>
    <col min="10503" max="10503" width="12.6640625" style="159" customWidth="1"/>
    <col min="10504" max="10504" width="15.109375" style="159" customWidth="1"/>
    <col min="10505" max="10506" width="11.44140625" style="159"/>
    <col min="10507" max="10507" width="12.5546875" style="159" customWidth="1"/>
    <col min="10508" max="10508" width="11.44140625" style="159"/>
    <col min="10509" max="10509" width="12.33203125" style="159" customWidth="1"/>
    <col min="10510" max="10511" width="11.44140625" style="159"/>
    <col min="10512" max="10512" width="14.5546875" style="159" customWidth="1"/>
    <col min="10513" max="10752" width="11.44140625" style="159"/>
    <col min="10753" max="10753" width="10" style="159" customWidth="1"/>
    <col min="10754" max="10754" width="15.88671875" style="159" customWidth="1"/>
    <col min="10755" max="10755" width="15.33203125" style="159" customWidth="1"/>
    <col min="10756" max="10756" width="13.6640625" style="159" customWidth="1"/>
    <col min="10757" max="10757" width="12.6640625" style="159" customWidth="1"/>
    <col min="10758" max="10758" width="12.33203125" style="159" customWidth="1"/>
    <col min="10759" max="10759" width="12.6640625" style="159" customWidth="1"/>
    <col min="10760" max="10760" width="15.109375" style="159" customWidth="1"/>
    <col min="10761" max="10762" width="11.44140625" style="159"/>
    <col min="10763" max="10763" width="12.5546875" style="159" customWidth="1"/>
    <col min="10764" max="10764" width="11.44140625" style="159"/>
    <col min="10765" max="10765" width="12.33203125" style="159" customWidth="1"/>
    <col min="10766" max="10767" width="11.44140625" style="159"/>
    <col min="10768" max="10768" width="14.5546875" style="159" customWidth="1"/>
    <col min="10769" max="11008" width="11.44140625" style="159"/>
    <col min="11009" max="11009" width="10" style="159" customWidth="1"/>
    <col min="11010" max="11010" width="15.88671875" style="159" customWidth="1"/>
    <col min="11011" max="11011" width="15.33203125" style="159" customWidth="1"/>
    <col min="11012" max="11012" width="13.6640625" style="159" customWidth="1"/>
    <col min="11013" max="11013" width="12.6640625" style="159" customWidth="1"/>
    <col min="11014" max="11014" width="12.33203125" style="159" customWidth="1"/>
    <col min="11015" max="11015" width="12.6640625" style="159" customWidth="1"/>
    <col min="11016" max="11016" width="15.109375" style="159" customWidth="1"/>
    <col min="11017" max="11018" width="11.44140625" style="159"/>
    <col min="11019" max="11019" width="12.5546875" style="159" customWidth="1"/>
    <col min="11020" max="11020" width="11.44140625" style="159"/>
    <col min="11021" max="11021" width="12.33203125" style="159" customWidth="1"/>
    <col min="11022" max="11023" width="11.44140625" style="159"/>
    <col min="11024" max="11024" width="14.5546875" style="159" customWidth="1"/>
    <col min="11025" max="11264" width="11.44140625" style="159"/>
    <col min="11265" max="11265" width="10" style="159" customWidth="1"/>
    <col min="11266" max="11266" width="15.88671875" style="159" customWidth="1"/>
    <col min="11267" max="11267" width="15.33203125" style="159" customWidth="1"/>
    <col min="11268" max="11268" width="13.6640625" style="159" customWidth="1"/>
    <col min="11269" max="11269" width="12.6640625" style="159" customWidth="1"/>
    <col min="11270" max="11270" width="12.33203125" style="159" customWidth="1"/>
    <col min="11271" max="11271" width="12.6640625" style="159" customWidth="1"/>
    <col min="11272" max="11272" width="15.109375" style="159" customWidth="1"/>
    <col min="11273" max="11274" width="11.44140625" style="159"/>
    <col min="11275" max="11275" width="12.5546875" style="159" customWidth="1"/>
    <col min="11276" max="11276" width="11.44140625" style="159"/>
    <col min="11277" max="11277" width="12.33203125" style="159" customWidth="1"/>
    <col min="11278" max="11279" width="11.44140625" style="159"/>
    <col min="11280" max="11280" width="14.5546875" style="159" customWidth="1"/>
    <col min="11281" max="11520" width="11.44140625" style="159"/>
    <col min="11521" max="11521" width="10" style="159" customWidth="1"/>
    <col min="11522" max="11522" width="15.88671875" style="159" customWidth="1"/>
    <col min="11523" max="11523" width="15.33203125" style="159" customWidth="1"/>
    <col min="11524" max="11524" width="13.6640625" style="159" customWidth="1"/>
    <col min="11525" max="11525" width="12.6640625" style="159" customWidth="1"/>
    <col min="11526" max="11526" width="12.33203125" style="159" customWidth="1"/>
    <col min="11527" max="11527" width="12.6640625" style="159" customWidth="1"/>
    <col min="11528" max="11528" width="15.109375" style="159" customWidth="1"/>
    <col min="11529" max="11530" width="11.44140625" style="159"/>
    <col min="11531" max="11531" width="12.5546875" style="159" customWidth="1"/>
    <col min="11532" max="11532" width="11.44140625" style="159"/>
    <col min="11533" max="11533" width="12.33203125" style="159" customWidth="1"/>
    <col min="11534" max="11535" width="11.44140625" style="159"/>
    <col min="11536" max="11536" width="14.5546875" style="159" customWidth="1"/>
    <col min="11537" max="11776" width="11.44140625" style="159"/>
    <col min="11777" max="11777" width="10" style="159" customWidth="1"/>
    <col min="11778" max="11778" width="15.88671875" style="159" customWidth="1"/>
    <col min="11779" max="11779" width="15.33203125" style="159" customWidth="1"/>
    <col min="11780" max="11780" width="13.6640625" style="159" customWidth="1"/>
    <col min="11781" max="11781" width="12.6640625" style="159" customWidth="1"/>
    <col min="11782" max="11782" width="12.33203125" style="159" customWidth="1"/>
    <col min="11783" max="11783" width="12.6640625" style="159" customWidth="1"/>
    <col min="11784" max="11784" width="15.109375" style="159" customWidth="1"/>
    <col min="11785" max="11786" width="11.44140625" style="159"/>
    <col min="11787" max="11787" width="12.5546875" style="159" customWidth="1"/>
    <col min="11788" max="11788" width="11.44140625" style="159"/>
    <col min="11789" max="11789" width="12.33203125" style="159" customWidth="1"/>
    <col min="11790" max="11791" width="11.44140625" style="159"/>
    <col min="11792" max="11792" width="14.5546875" style="159" customWidth="1"/>
    <col min="11793" max="12032" width="11.44140625" style="159"/>
    <col min="12033" max="12033" width="10" style="159" customWidth="1"/>
    <col min="12034" max="12034" width="15.88671875" style="159" customWidth="1"/>
    <col min="12035" max="12035" width="15.33203125" style="159" customWidth="1"/>
    <col min="12036" max="12036" width="13.6640625" style="159" customWidth="1"/>
    <col min="12037" max="12037" width="12.6640625" style="159" customWidth="1"/>
    <col min="12038" max="12038" width="12.33203125" style="159" customWidth="1"/>
    <col min="12039" max="12039" width="12.6640625" style="159" customWidth="1"/>
    <col min="12040" max="12040" width="15.109375" style="159" customWidth="1"/>
    <col min="12041" max="12042" width="11.44140625" style="159"/>
    <col min="12043" max="12043" width="12.5546875" style="159" customWidth="1"/>
    <col min="12044" max="12044" width="11.44140625" style="159"/>
    <col min="12045" max="12045" width="12.33203125" style="159" customWidth="1"/>
    <col min="12046" max="12047" width="11.44140625" style="159"/>
    <col min="12048" max="12048" width="14.5546875" style="159" customWidth="1"/>
    <col min="12049" max="12288" width="11.44140625" style="159"/>
    <col min="12289" max="12289" width="10" style="159" customWidth="1"/>
    <col min="12290" max="12290" width="15.88671875" style="159" customWidth="1"/>
    <col min="12291" max="12291" width="15.33203125" style="159" customWidth="1"/>
    <col min="12292" max="12292" width="13.6640625" style="159" customWidth="1"/>
    <col min="12293" max="12293" width="12.6640625" style="159" customWidth="1"/>
    <col min="12294" max="12294" width="12.33203125" style="159" customWidth="1"/>
    <col min="12295" max="12295" width="12.6640625" style="159" customWidth="1"/>
    <col min="12296" max="12296" width="15.109375" style="159" customWidth="1"/>
    <col min="12297" max="12298" width="11.44140625" style="159"/>
    <col min="12299" max="12299" width="12.5546875" style="159" customWidth="1"/>
    <col min="12300" max="12300" width="11.44140625" style="159"/>
    <col min="12301" max="12301" width="12.33203125" style="159" customWidth="1"/>
    <col min="12302" max="12303" width="11.44140625" style="159"/>
    <col min="12304" max="12304" width="14.5546875" style="159" customWidth="1"/>
    <col min="12305" max="12544" width="11.44140625" style="159"/>
    <col min="12545" max="12545" width="10" style="159" customWidth="1"/>
    <col min="12546" max="12546" width="15.88671875" style="159" customWidth="1"/>
    <col min="12547" max="12547" width="15.33203125" style="159" customWidth="1"/>
    <col min="12548" max="12548" width="13.6640625" style="159" customWidth="1"/>
    <col min="12549" max="12549" width="12.6640625" style="159" customWidth="1"/>
    <col min="12550" max="12550" width="12.33203125" style="159" customWidth="1"/>
    <col min="12551" max="12551" width="12.6640625" style="159" customWidth="1"/>
    <col min="12552" max="12552" width="15.109375" style="159" customWidth="1"/>
    <col min="12553" max="12554" width="11.44140625" style="159"/>
    <col min="12555" max="12555" width="12.5546875" style="159" customWidth="1"/>
    <col min="12556" max="12556" width="11.44140625" style="159"/>
    <col min="12557" max="12557" width="12.33203125" style="159" customWidth="1"/>
    <col min="12558" max="12559" width="11.44140625" style="159"/>
    <col min="12560" max="12560" width="14.5546875" style="159" customWidth="1"/>
    <col min="12561" max="12800" width="11.44140625" style="159"/>
    <col min="12801" max="12801" width="10" style="159" customWidth="1"/>
    <col min="12802" max="12802" width="15.88671875" style="159" customWidth="1"/>
    <col min="12803" max="12803" width="15.33203125" style="159" customWidth="1"/>
    <col min="12804" max="12804" width="13.6640625" style="159" customWidth="1"/>
    <col min="12805" max="12805" width="12.6640625" style="159" customWidth="1"/>
    <col min="12806" max="12806" width="12.33203125" style="159" customWidth="1"/>
    <col min="12807" max="12807" width="12.6640625" style="159" customWidth="1"/>
    <col min="12808" max="12808" width="15.109375" style="159" customWidth="1"/>
    <col min="12809" max="12810" width="11.44140625" style="159"/>
    <col min="12811" max="12811" width="12.5546875" style="159" customWidth="1"/>
    <col min="12812" max="12812" width="11.44140625" style="159"/>
    <col min="12813" max="12813" width="12.33203125" style="159" customWidth="1"/>
    <col min="12814" max="12815" width="11.44140625" style="159"/>
    <col min="12816" max="12816" width="14.5546875" style="159" customWidth="1"/>
    <col min="12817" max="13056" width="11.44140625" style="159"/>
    <col min="13057" max="13057" width="10" style="159" customWidth="1"/>
    <col min="13058" max="13058" width="15.88671875" style="159" customWidth="1"/>
    <col min="13059" max="13059" width="15.33203125" style="159" customWidth="1"/>
    <col min="13060" max="13060" width="13.6640625" style="159" customWidth="1"/>
    <col min="13061" max="13061" width="12.6640625" style="159" customWidth="1"/>
    <col min="13062" max="13062" width="12.33203125" style="159" customWidth="1"/>
    <col min="13063" max="13063" width="12.6640625" style="159" customWidth="1"/>
    <col min="13064" max="13064" width="15.109375" style="159" customWidth="1"/>
    <col min="13065" max="13066" width="11.44140625" style="159"/>
    <col min="13067" max="13067" width="12.5546875" style="159" customWidth="1"/>
    <col min="13068" max="13068" width="11.44140625" style="159"/>
    <col min="13069" max="13069" width="12.33203125" style="159" customWidth="1"/>
    <col min="13070" max="13071" width="11.44140625" style="159"/>
    <col min="13072" max="13072" width="14.5546875" style="159" customWidth="1"/>
    <col min="13073" max="13312" width="11.44140625" style="159"/>
    <col min="13313" max="13313" width="10" style="159" customWidth="1"/>
    <col min="13314" max="13314" width="15.88671875" style="159" customWidth="1"/>
    <col min="13315" max="13315" width="15.33203125" style="159" customWidth="1"/>
    <col min="13316" max="13316" width="13.6640625" style="159" customWidth="1"/>
    <col min="13317" max="13317" width="12.6640625" style="159" customWidth="1"/>
    <col min="13318" max="13318" width="12.33203125" style="159" customWidth="1"/>
    <col min="13319" max="13319" width="12.6640625" style="159" customWidth="1"/>
    <col min="13320" max="13320" width="15.109375" style="159" customWidth="1"/>
    <col min="13321" max="13322" width="11.44140625" style="159"/>
    <col min="13323" max="13323" width="12.5546875" style="159" customWidth="1"/>
    <col min="13324" max="13324" width="11.44140625" style="159"/>
    <col min="13325" max="13325" width="12.33203125" style="159" customWidth="1"/>
    <col min="13326" max="13327" width="11.44140625" style="159"/>
    <col min="13328" max="13328" width="14.5546875" style="159" customWidth="1"/>
    <col min="13329" max="13568" width="11.44140625" style="159"/>
    <col min="13569" max="13569" width="10" style="159" customWidth="1"/>
    <col min="13570" max="13570" width="15.88671875" style="159" customWidth="1"/>
    <col min="13571" max="13571" width="15.33203125" style="159" customWidth="1"/>
    <col min="13572" max="13572" width="13.6640625" style="159" customWidth="1"/>
    <col min="13573" max="13573" width="12.6640625" style="159" customWidth="1"/>
    <col min="13574" max="13574" width="12.33203125" style="159" customWidth="1"/>
    <col min="13575" max="13575" width="12.6640625" style="159" customWidth="1"/>
    <col min="13576" max="13576" width="15.109375" style="159" customWidth="1"/>
    <col min="13577" max="13578" width="11.44140625" style="159"/>
    <col min="13579" max="13579" width="12.5546875" style="159" customWidth="1"/>
    <col min="13580" max="13580" width="11.44140625" style="159"/>
    <col min="13581" max="13581" width="12.33203125" style="159" customWidth="1"/>
    <col min="13582" max="13583" width="11.44140625" style="159"/>
    <col min="13584" max="13584" width="14.5546875" style="159" customWidth="1"/>
    <col min="13585" max="13824" width="11.44140625" style="159"/>
    <col min="13825" max="13825" width="10" style="159" customWidth="1"/>
    <col min="13826" max="13826" width="15.88671875" style="159" customWidth="1"/>
    <col min="13827" max="13827" width="15.33203125" style="159" customWidth="1"/>
    <col min="13828" max="13828" width="13.6640625" style="159" customWidth="1"/>
    <col min="13829" max="13829" width="12.6640625" style="159" customWidth="1"/>
    <col min="13830" max="13830" width="12.33203125" style="159" customWidth="1"/>
    <col min="13831" max="13831" width="12.6640625" style="159" customWidth="1"/>
    <col min="13832" max="13832" width="15.109375" style="159" customWidth="1"/>
    <col min="13833" max="13834" width="11.44140625" style="159"/>
    <col min="13835" max="13835" width="12.5546875" style="159" customWidth="1"/>
    <col min="13836" max="13836" width="11.44140625" style="159"/>
    <col min="13837" max="13837" width="12.33203125" style="159" customWidth="1"/>
    <col min="13838" max="13839" width="11.44140625" style="159"/>
    <col min="13840" max="13840" width="14.5546875" style="159" customWidth="1"/>
    <col min="13841" max="14080" width="11.44140625" style="159"/>
    <col min="14081" max="14081" width="10" style="159" customWidth="1"/>
    <col min="14082" max="14082" width="15.88671875" style="159" customWidth="1"/>
    <col min="14083" max="14083" width="15.33203125" style="159" customWidth="1"/>
    <col min="14084" max="14084" width="13.6640625" style="159" customWidth="1"/>
    <col min="14085" max="14085" width="12.6640625" style="159" customWidth="1"/>
    <col min="14086" max="14086" width="12.33203125" style="159" customWidth="1"/>
    <col min="14087" max="14087" width="12.6640625" style="159" customWidth="1"/>
    <col min="14088" max="14088" width="15.109375" style="159" customWidth="1"/>
    <col min="14089" max="14090" width="11.44140625" style="159"/>
    <col min="14091" max="14091" width="12.5546875" style="159" customWidth="1"/>
    <col min="14092" max="14092" width="11.44140625" style="159"/>
    <col min="14093" max="14093" width="12.33203125" style="159" customWidth="1"/>
    <col min="14094" max="14095" width="11.44140625" style="159"/>
    <col min="14096" max="14096" width="14.5546875" style="159" customWidth="1"/>
    <col min="14097" max="14336" width="11.44140625" style="159"/>
    <col min="14337" max="14337" width="10" style="159" customWidth="1"/>
    <col min="14338" max="14338" width="15.88671875" style="159" customWidth="1"/>
    <col min="14339" max="14339" width="15.33203125" style="159" customWidth="1"/>
    <col min="14340" max="14340" width="13.6640625" style="159" customWidth="1"/>
    <col min="14341" max="14341" width="12.6640625" style="159" customWidth="1"/>
    <col min="14342" max="14342" width="12.33203125" style="159" customWidth="1"/>
    <col min="14343" max="14343" width="12.6640625" style="159" customWidth="1"/>
    <col min="14344" max="14344" width="15.109375" style="159" customWidth="1"/>
    <col min="14345" max="14346" width="11.44140625" style="159"/>
    <col min="14347" max="14347" width="12.5546875" style="159" customWidth="1"/>
    <col min="14348" max="14348" width="11.44140625" style="159"/>
    <col min="14349" max="14349" width="12.33203125" style="159" customWidth="1"/>
    <col min="14350" max="14351" width="11.44140625" style="159"/>
    <col min="14352" max="14352" width="14.5546875" style="159" customWidth="1"/>
    <col min="14353" max="14592" width="11.44140625" style="159"/>
    <col min="14593" max="14593" width="10" style="159" customWidth="1"/>
    <col min="14594" max="14594" width="15.88671875" style="159" customWidth="1"/>
    <col min="14595" max="14595" width="15.33203125" style="159" customWidth="1"/>
    <col min="14596" max="14596" width="13.6640625" style="159" customWidth="1"/>
    <col min="14597" max="14597" width="12.6640625" style="159" customWidth="1"/>
    <col min="14598" max="14598" width="12.33203125" style="159" customWidth="1"/>
    <col min="14599" max="14599" width="12.6640625" style="159" customWidth="1"/>
    <col min="14600" max="14600" width="15.109375" style="159" customWidth="1"/>
    <col min="14601" max="14602" width="11.44140625" style="159"/>
    <col min="14603" max="14603" width="12.5546875" style="159" customWidth="1"/>
    <col min="14604" max="14604" width="11.44140625" style="159"/>
    <col min="14605" max="14605" width="12.33203125" style="159" customWidth="1"/>
    <col min="14606" max="14607" width="11.44140625" style="159"/>
    <col min="14608" max="14608" width="14.5546875" style="159" customWidth="1"/>
    <col min="14609" max="14848" width="11.44140625" style="159"/>
    <col min="14849" max="14849" width="10" style="159" customWidth="1"/>
    <col min="14850" max="14850" width="15.88671875" style="159" customWidth="1"/>
    <col min="14851" max="14851" width="15.33203125" style="159" customWidth="1"/>
    <col min="14852" max="14852" width="13.6640625" style="159" customWidth="1"/>
    <col min="14853" max="14853" width="12.6640625" style="159" customWidth="1"/>
    <col min="14854" max="14854" width="12.33203125" style="159" customWidth="1"/>
    <col min="14855" max="14855" width="12.6640625" style="159" customWidth="1"/>
    <col min="14856" max="14856" width="15.109375" style="159" customWidth="1"/>
    <col min="14857" max="14858" width="11.44140625" style="159"/>
    <col min="14859" max="14859" width="12.5546875" style="159" customWidth="1"/>
    <col min="14860" max="14860" width="11.44140625" style="159"/>
    <col min="14861" max="14861" width="12.33203125" style="159" customWidth="1"/>
    <col min="14862" max="14863" width="11.44140625" style="159"/>
    <col min="14864" max="14864" width="14.5546875" style="159" customWidth="1"/>
    <col min="14865" max="15104" width="11.44140625" style="159"/>
    <col min="15105" max="15105" width="10" style="159" customWidth="1"/>
    <col min="15106" max="15106" width="15.88671875" style="159" customWidth="1"/>
    <col min="15107" max="15107" width="15.33203125" style="159" customWidth="1"/>
    <col min="15108" max="15108" width="13.6640625" style="159" customWidth="1"/>
    <col min="15109" max="15109" width="12.6640625" style="159" customWidth="1"/>
    <col min="15110" max="15110" width="12.33203125" style="159" customWidth="1"/>
    <col min="15111" max="15111" width="12.6640625" style="159" customWidth="1"/>
    <col min="15112" max="15112" width="15.109375" style="159" customWidth="1"/>
    <col min="15113" max="15114" width="11.44140625" style="159"/>
    <col min="15115" max="15115" width="12.5546875" style="159" customWidth="1"/>
    <col min="15116" max="15116" width="11.44140625" style="159"/>
    <col min="15117" max="15117" width="12.33203125" style="159" customWidth="1"/>
    <col min="15118" max="15119" width="11.44140625" style="159"/>
    <col min="15120" max="15120" width="14.5546875" style="159" customWidth="1"/>
    <col min="15121" max="15360" width="11.44140625" style="159"/>
    <col min="15361" max="15361" width="10" style="159" customWidth="1"/>
    <col min="15362" max="15362" width="15.88671875" style="159" customWidth="1"/>
    <col min="15363" max="15363" width="15.33203125" style="159" customWidth="1"/>
    <col min="15364" max="15364" width="13.6640625" style="159" customWidth="1"/>
    <col min="15365" max="15365" width="12.6640625" style="159" customWidth="1"/>
    <col min="15366" max="15366" width="12.33203125" style="159" customWidth="1"/>
    <col min="15367" max="15367" width="12.6640625" style="159" customWidth="1"/>
    <col min="15368" max="15368" width="15.109375" style="159" customWidth="1"/>
    <col min="15369" max="15370" width="11.44140625" style="159"/>
    <col min="15371" max="15371" width="12.5546875" style="159" customWidth="1"/>
    <col min="15372" max="15372" width="11.44140625" style="159"/>
    <col min="15373" max="15373" width="12.33203125" style="159" customWidth="1"/>
    <col min="15374" max="15375" width="11.44140625" style="159"/>
    <col min="15376" max="15376" width="14.5546875" style="159" customWidth="1"/>
    <col min="15377" max="15616" width="11.44140625" style="159"/>
    <col min="15617" max="15617" width="10" style="159" customWidth="1"/>
    <col min="15618" max="15618" width="15.88671875" style="159" customWidth="1"/>
    <col min="15619" max="15619" width="15.33203125" style="159" customWidth="1"/>
    <col min="15620" max="15620" width="13.6640625" style="159" customWidth="1"/>
    <col min="15621" max="15621" width="12.6640625" style="159" customWidth="1"/>
    <col min="15622" max="15622" width="12.33203125" style="159" customWidth="1"/>
    <col min="15623" max="15623" width="12.6640625" style="159" customWidth="1"/>
    <col min="15624" max="15624" width="15.109375" style="159" customWidth="1"/>
    <col min="15625" max="15626" width="11.44140625" style="159"/>
    <col min="15627" max="15627" width="12.5546875" style="159" customWidth="1"/>
    <col min="15628" max="15628" width="11.44140625" style="159"/>
    <col min="15629" max="15629" width="12.33203125" style="159" customWidth="1"/>
    <col min="15630" max="15631" width="11.44140625" style="159"/>
    <col min="15632" max="15632" width="14.5546875" style="159" customWidth="1"/>
    <col min="15633" max="15872" width="11.44140625" style="159"/>
    <col min="15873" max="15873" width="10" style="159" customWidth="1"/>
    <col min="15874" max="15874" width="15.88671875" style="159" customWidth="1"/>
    <col min="15875" max="15875" width="15.33203125" style="159" customWidth="1"/>
    <col min="15876" max="15876" width="13.6640625" style="159" customWidth="1"/>
    <col min="15877" max="15877" width="12.6640625" style="159" customWidth="1"/>
    <col min="15878" max="15878" width="12.33203125" style="159" customWidth="1"/>
    <col min="15879" max="15879" width="12.6640625" style="159" customWidth="1"/>
    <col min="15880" max="15880" width="15.109375" style="159" customWidth="1"/>
    <col min="15881" max="15882" width="11.44140625" style="159"/>
    <col min="15883" max="15883" width="12.5546875" style="159" customWidth="1"/>
    <col min="15884" max="15884" width="11.44140625" style="159"/>
    <col min="15885" max="15885" width="12.33203125" style="159" customWidth="1"/>
    <col min="15886" max="15887" width="11.44140625" style="159"/>
    <col min="15888" max="15888" width="14.5546875" style="159" customWidth="1"/>
    <col min="15889" max="16128" width="11.44140625" style="159"/>
    <col min="16129" max="16129" width="10" style="159" customWidth="1"/>
    <col min="16130" max="16130" width="15.88671875" style="159" customWidth="1"/>
    <col min="16131" max="16131" width="15.33203125" style="159" customWidth="1"/>
    <col min="16132" max="16132" width="13.6640625" style="159" customWidth="1"/>
    <col min="16133" max="16133" width="12.6640625" style="159" customWidth="1"/>
    <col min="16134" max="16134" width="12.33203125" style="159" customWidth="1"/>
    <col min="16135" max="16135" width="12.6640625" style="159" customWidth="1"/>
    <col min="16136" max="16136" width="15.109375" style="159" customWidth="1"/>
    <col min="16137" max="16138" width="11.44140625" style="159"/>
    <col min="16139" max="16139" width="12.5546875" style="159" customWidth="1"/>
    <col min="16140" max="16140" width="11.44140625" style="159"/>
    <col min="16141" max="16141" width="12.33203125" style="159" customWidth="1"/>
    <col min="16142" max="16143" width="11.44140625" style="159"/>
    <col min="16144" max="16144" width="14.55468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3936</v>
      </c>
      <c r="J2" s="182" t="s">
        <v>3936</v>
      </c>
    </row>
    <row r="3" spans="1:16">
      <c r="A3" s="182" t="s">
        <v>220</v>
      </c>
      <c r="J3" s="182" t="s">
        <v>220</v>
      </c>
    </row>
    <row r="4" spans="1:16">
      <c r="A4" s="182" t="s">
        <v>363</v>
      </c>
      <c r="J4" s="182" t="s">
        <v>373</v>
      </c>
    </row>
    <row r="5" spans="1:16">
      <c r="A5" s="182" t="s">
        <v>362</v>
      </c>
      <c r="B5" s="182"/>
      <c r="C5" s="182"/>
      <c r="D5" s="182"/>
      <c r="E5" s="182"/>
      <c r="F5" s="182"/>
      <c r="J5" s="182" t="s">
        <v>372</v>
      </c>
      <c r="K5" s="182"/>
      <c r="L5" s="182"/>
      <c r="M5" s="182"/>
      <c r="N5" s="182"/>
      <c r="O5" s="182"/>
    </row>
    <row r="6" spans="1:16" ht="12">
      <c r="A6" s="182" t="s">
        <v>5150</v>
      </c>
      <c r="B6" s="182"/>
      <c r="C6" s="182"/>
      <c r="D6" s="182"/>
      <c r="E6" s="182"/>
      <c r="F6" s="182"/>
      <c r="J6" s="182" t="s">
        <v>5151</v>
      </c>
      <c r="K6" s="182"/>
      <c r="L6" s="182"/>
      <c r="M6" s="182"/>
      <c r="N6" s="182"/>
      <c r="O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65"/>
      <c r="K7" s="165"/>
      <c r="L7" s="165"/>
      <c r="M7" s="165"/>
      <c r="N7" s="165"/>
      <c r="O7" s="165"/>
      <c r="P7" s="165"/>
    </row>
    <row r="8" spans="1:16" ht="21.6" customHeight="1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1435" t="s">
        <v>5152</v>
      </c>
      <c r="L8" s="620"/>
      <c r="M8" s="1371"/>
      <c r="N8" s="1884" t="s">
        <v>3932</v>
      </c>
      <c r="O8" s="1884"/>
      <c r="P8" s="1884"/>
    </row>
    <row r="9" spans="1:16">
      <c r="A9" s="1885"/>
      <c r="B9" s="1884" t="s">
        <v>358</v>
      </c>
      <c r="C9" s="1884" t="s">
        <v>5153</v>
      </c>
      <c r="D9" s="1885"/>
      <c r="E9" s="1885"/>
      <c r="F9" s="1884" t="s">
        <v>356</v>
      </c>
      <c r="G9" s="1884" t="s">
        <v>355</v>
      </c>
      <c r="H9" s="1884" t="s">
        <v>354</v>
      </c>
      <c r="J9" s="1884"/>
      <c r="K9" s="1890" t="s">
        <v>5154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91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92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1">
        <v>6045</v>
      </c>
      <c r="C13" s="1331">
        <v>6511</v>
      </c>
      <c r="D13" s="1327">
        <v>1492</v>
      </c>
      <c r="E13" s="1327">
        <v>2264</v>
      </c>
      <c r="F13" s="1327">
        <v>169</v>
      </c>
      <c r="G13" s="1327">
        <v>105</v>
      </c>
      <c r="H13" s="1327">
        <v>64</v>
      </c>
      <c r="J13" s="712">
        <v>1980</v>
      </c>
      <c r="K13" s="1330">
        <v>24.8</v>
      </c>
      <c r="L13" s="1330">
        <v>5.7</v>
      </c>
      <c r="M13" s="1332">
        <v>8.6</v>
      </c>
      <c r="N13" s="1332">
        <v>26</v>
      </c>
      <c r="O13" s="1332">
        <v>16.100000000000001</v>
      </c>
      <c r="P13" s="1332">
        <v>9.8000000000000007</v>
      </c>
    </row>
    <row r="14" spans="1:16">
      <c r="A14" s="712">
        <v>1981</v>
      </c>
      <c r="B14" s="1331">
        <v>6397</v>
      </c>
      <c r="C14" s="1331">
        <v>6759</v>
      </c>
      <c r="D14" s="1327">
        <v>1347</v>
      </c>
      <c r="E14" s="1327">
        <v>2335</v>
      </c>
      <c r="F14" s="1327">
        <v>135</v>
      </c>
      <c r="G14" s="1327">
        <v>77</v>
      </c>
      <c r="H14" s="1327">
        <v>48</v>
      </c>
      <c r="J14" s="712">
        <v>1981</v>
      </c>
      <c r="K14" s="1330">
        <v>25</v>
      </c>
      <c r="L14" s="1330">
        <v>5</v>
      </c>
      <c r="M14" s="1332">
        <v>8.6</v>
      </c>
      <c r="N14" s="1332">
        <v>20</v>
      </c>
      <c r="O14" s="1332">
        <v>11.4</v>
      </c>
      <c r="P14" s="1332">
        <v>7.1</v>
      </c>
    </row>
    <row r="15" spans="1:16">
      <c r="A15" s="712">
        <v>1982</v>
      </c>
      <c r="B15" s="1331">
        <v>6786</v>
      </c>
      <c r="C15" s="1331">
        <v>7257</v>
      </c>
      <c r="D15" s="1327">
        <v>1390</v>
      </c>
      <c r="E15" s="1327">
        <v>2047</v>
      </c>
      <c r="F15" s="1327">
        <v>158</v>
      </c>
      <c r="G15" s="1327">
        <v>92</v>
      </c>
      <c r="H15" s="1327">
        <v>37</v>
      </c>
      <c r="J15" s="712">
        <v>1982</v>
      </c>
      <c r="K15" s="1330">
        <v>26.1</v>
      </c>
      <c r="L15" s="1330">
        <v>5</v>
      </c>
      <c r="M15" s="1332">
        <v>7.3</v>
      </c>
      <c r="N15" s="1332">
        <v>21.8</v>
      </c>
      <c r="O15" s="1332">
        <v>12.7</v>
      </c>
      <c r="P15" s="1332">
        <v>5.0999999999999996</v>
      </c>
    </row>
    <row r="16" spans="1:16">
      <c r="A16" s="712">
        <v>1983</v>
      </c>
      <c r="B16" s="1331">
        <v>6045</v>
      </c>
      <c r="C16" s="1331">
        <v>6462</v>
      </c>
      <c r="D16" s="1327">
        <v>1472</v>
      </c>
      <c r="E16" s="1327">
        <v>2036</v>
      </c>
      <c r="F16" s="1327">
        <v>120</v>
      </c>
      <c r="G16" s="1327">
        <v>64</v>
      </c>
      <c r="H16" s="1327">
        <v>31</v>
      </c>
      <c r="J16" s="712">
        <v>1983</v>
      </c>
      <c r="K16" s="1330">
        <v>22.7</v>
      </c>
      <c r="L16" s="1330">
        <v>5.2</v>
      </c>
      <c r="M16" s="1332">
        <v>7.2</v>
      </c>
      <c r="N16" s="1332">
        <v>18.600000000000001</v>
      </c>
      <c r="O16" s="1332">
        <v>9.9</v>
      </c>
      <c r="P16" s="1332">
        <v>4.8</v>
      </c>
    </row>
    <row r="17" spans="1:16">
      <c r="A17" s="712">
        <v>1984</v>
      </c>
      <c r="B17" s="1331">
        <v>6511</v>
      </c>
      <c r="C17" s="1331">
        <v>6817</v>
      </c>
      <c r="D17" s="1327">
        <v>1395</v>
      </c>
      <c r="E17" s="1327">
        <v>2237</v>
      </c>
      <c r="F17" s="1327">
        <v>113</v>
      </c>
      <c r="G17" s="1327">
        <v>67</v>
      </c>
      <c r="H17" s="1327">
        <v>38</v>
      </c>
      <c r="J17" s="712">
        <v>1984</v>
      </c>
      <c r="K17" s="1330">
        <v>23.5</v>
      </c>
      <c r="L17" s="1330">
        <v>4.8</v>
      </c>
      <c r="M17" s="1332">
        <v>7.7</v>
      </c>
      <c r="N17" s="1332">
        <v>16.600000000000001</v>
      </c>
      <c r="O17" s="1332">
        <v>9.8000000000000007</v>
      </c>
      <c r="P17" s="1332">
        <v>5.6</v>
      </c>
    </row>
    <row r="18" spans="1:16">
      <c r="A18" s="712">
        <v>1985</v>
      </c>
      <c r="B18" s="1331">
        <v>6577</v>
      </c>
      <c r="C18" s="1331">
        <v>6881</v>
      </c>
      <c r="D18" s="1327">
        <v>1414</v>
      </c>
      <c r="E18" s="1333">
        <v>2227</v>
      </c>
      <c r="F18" s="1333">
        <v>109</v>
      </c>
      <c r="G18" s="1333">
        <v>69</v>
      </c>
      <c r="H18" s="1333">
        <v>46</v>
      </c>
      <c r="J18" s="712">
        <v>1985</v>
      </c>
      <c r="K18" s="1330">
        <v>23.2</v>
      </c>
      <c r="L18" s="1330">
        <v>4.8</v>
      </c>
      <c r="M18" s="1332">
        <v>7.5</v>
      </c>
      <c r="N18" s="1332">
        <v>15.8</v>
      </c>
      <c r="O18" s="1332">
        <v>10</v>
      </c>
      <c r="P18" s="1332">
        <v>6.7</v>
      </c>
    </row>
    <row r="19" spans="1:16">
      <c r="A19" s="712">
        <v>1986</v>
      </c>
      <c r="B19" s="1331">
        <v>6623</v>
      </c>
      <c r="C19" s="1331">
        <v>6955</v>
      </c>
      <c r="D19" s="1327">
        <v>1364</v>
      </c>
      <c r="E19" s="1333">
        <v>2177</v>
      </c>
      <c r="F19" s="1333">
        <v>110</v>
      </c>
      <c r="G19" s="1333">
        <v>63</v>
      </c>
      <c r="H19" s="1333">
        <v>41</v>
      </c>
      <c r="J19" s="712">
        <v>1986</v>
      </c>
      <c r="K19" s="1330">
        <v>23</v>
      </c>
      <c r="L19" s="1330">
        <v>4.5</v>
      </c>
      <c r="M19" s="1332">
        <v>7.2</v>
      </c>
      <c r="N19" s="1332">
        <v>15.8</v>
      </c>
      <c r="O19" s="1332">
        <v>9.1</v>
      </c>
      <c r="P19" s="1332">
        <v>5.9</v>
      </c>
    </row>
    <row r="20" spans="1:16">
      <c r="A20" s="712">
        <v>1987</v>
      </c>
      <c r="B20" s="1331">
        <v>6835</v>
      </c>
      <c r="C20" s="1331">
        <v>7095</v>
      </c>
      <c r="D20" s="1327">
        <v>1334</v>
      </c>
      <c r="E20" s="1333">
        <v>2265</v>
      </c>
      <c r="F20" s="1333">
        <v>85</v>
      </c>
      <c r="G20" s="1333">
        <v>49</v>
      </c>
      <c r="H20" s="1333">
        <v>48</v>
      </c>
      <c r="J20" s="712">
        <v>1987</v>
      </c>
      <c r="K20" s="1330">
        <v>22.9</v>
      </c>
      <c r="L20" s="1330">
        <v>4.3</v>
      </c>
      <c r="M20" s="1332">
        <v>7.3</v>
      </c>
      <c r="N20" s="1332">
        <v>12</v>
      </c>
      <c r="O20" s="1332">
        <v>6.9</v>
      </c>
      <c r="P20" s="1332">
        <v>6.8</v>
      </c>
    </row>
    <row r="21" spans="1:16">
      <c r="A21" s="712">
        <v>1988</v>
      </c>
      <c r="B21" s="1331">
        <v>6970</v>
      </c>
      <c r="C21" s="1331">
        <v>7391</v>
      </c>
      <c r="D21" s="1327">
        <v>1455</v>
      </c>
      <c r="E21" s="1333">
        <v>2462</v>
      </c>
      <c r="F21" s="1333">
        <v>127</v>
      </c>
      <c r="G21" s="1333">
        <v>77</v>
      </c>
      <c r="H21" s="1333">
        <v>47</v>
      </c>
      <c r="J21" s="712">
        <v>1988</v>
      </c>
      <c r="K21" s="1330">
        <v>23.4</v>
      </c>
      <c r="L21" s="1330">
        <v>4.5999999999999996</v>
      </c>
      <c r="M21" s="1332">
        <v>7.8</v>
      </c>
      <c r="N21" s="1332">
        <v>17.2</v>
      </c>
      <c r="O21" s="1332">
        <v>10.4</v>
      </c>
      <c r="P21" s="1332">
        <v>6.4</v>
      </c>
    </row>
    <row r="22" spans="1:16">
      <c r="A22" s="712">
        <v>1989</v>
      </c>
      <c r="B22" s="1331">
        <v>7327</v>
      </c>
      <c r="C22" s="1331">
        <v>7750</v>
      </c>
      <c r="D22" s="1327">
        <v>1490</v>
      </c>
      <c r="E22" s="1333">
        <v>2423</v>
      </c>
      <c r="F22" s="1333">
        <v>122</v>
      </c>
      <c r="G22" s="1333">
        <v>79</v>
      </c>
      <c r="H22" s="1333">
        <v>59</v>
      </c>
      <c r="J22" s="712">
        <v>1989</v>
      </c>
      <c r="K22" s="1330">
        <v>24</v>
      </c>
      <c r="L22" s="1330">
        <v>4.5999999999999996</v>
      </c>
      <c r="M22" s="1332">
        <v>7.5</v>
      </c>
      <c r="N22" s="1332">
        <v>15.7</v>
      </c>
      <c r="O22" s="1332">
        <v>10.199999999999999</v>
      </c>
      <c r="P22" s="1332">
        <v>7.6</v>
      </c>
    </row>
    <row r="23" spans="1:16">
      <c r="A23" s="712">
        <v>1990</v>
      </c>
      <c r="B23" s="1331">
        <v>7370</v>
      </c>
      <c r="C23" s="1331">
        <v>7777</v>
      </c>
      <c r="D23" s="1327">
        <v>1490</v>
      </c>
      <c r="E23" s="1333">
        <v>2282</v>
      </c>
      <c r="F23" s="1333">
        <v>92</v>
      </c>
      <c r="G23" s="1333">
        <v>51</v>
      </c>
      <c r="H23" s="1333">
        <v>42</v>
      </c>
      <c r="J23" s="712">
        <v>1990</v>
      </c>
      <c r="K23" s="1330">
        <v>23.2</v>
      </c>
      <c r="L23" s="1330">
        <v>4.4000000000000004</v>
      </c>
      <c r="M23" s="1332">
        <v>6.8</v>
      </c>
      <c r="N23" s="1332">
        <v>11.8</v>
      </c>
      <c r="O23" s="1332">
        <v>6.6</v>
      </c>
      <c r="P23" s="1332">
        <v>5.4</v>
      </c>
    </row>
    <row r="24" spans="1:16">
      <c r="A24" s="712">
        <v>1991</v>
      </c>
      <c r="B24" s="1331">
        <v>7267</v>
      </c>
      <c r="C24" s="1331">
        <v>7668</v>
      </c>
      <c r="D24" s="1327">
        <v>1509</v>
      </c>
      <c r="E24" s="1333">
        <v>2173</v>
      </c>
      <c r="F24" s="1333">
        <v>93</v>
      </c>
      <c r="G24" s="1333">
        <v>61</v>
      </c>
      <c r="H24" s="1333">
        <v>45</v>
      </c>
      <c r="J24" s="712">
        <v>1991</v>
      </c>
      <c r="K24" s="1330">
        <v>22.2</v>
      </c>
      <c r="L24" s="1330">
        <v>4.4000000000000004</v>
      </c>
      <c r="M24" s="1332">
        <v>6.3</v>
      </c>
      <c r="N24" s="1332">
        <v>12.1</v>
      </c>
      <c r="O24" s="1332">
        <v>8</v>
      </c>
      <c r="P24" s="1332">
        <v>5.9</v>
      </c>
    </row>
    <row r="25" spans="1:16">
      <c r="A25" s="712">
        <v>1992</v>
      </c>
      <c r="B25" s="1331">
        <v>7414</v>
      </c>
      <c r="C25" s="1331">
        <v>7837</v>
      </c>
      <c r="D25" s="1327">
        <v>1529</v>
      </c>
      <c r="E25" s="1333">
        <v>2216</v>
      </c>
      <c r="F25" s="1333">
        <v>107</v>
      </c>
      <c r="G25" s="1333">
        <v>70</v>
      </c>
      <c r="H25" s="1333">
        <v>45</v>
      </c>
      <c r="J25" s="712">
        <v>1992</v>
      </c>
      <c r="K25" s="1330">
        <v>22.1</v>
      </c>
      <c r="L25" s="1330">
        <v>4.3</v>
      </c>
      <c r="M25" s="1332">
        <v>6.3</v>
      </c>
      <c r="N25" s="1332">
        <v>13.7</v>
      </c>
      <c r="O25" s="1332">
        <v>8.9</v>
      </c>
      <c r="P25" s="1332">
        <v>5.7</v>
      </c>
    </row>
    <row r="26" spans="1:16">
      <c r="A26" s="712">
        <v>1993</v>
      </c>
      <c r="B26" s="1333">
        <v>7644</v>
      </c>
      <c r="C26" s="1333">
        <v>7977</v>
      </c>
      <c r="D26" s="1327">
        <v>1543</v>
      </c>
      <c r="E26" s="1333">
        <v>2307</v>
      </c>
      <c r="F26" s="1333">
        <v>85</v>
      </c>
      <c r="G26" s="1333">
        <v>53</v>
      </c>
      <c r="H26" s="1333">
        <v>43</v>
      </c>
      <c r="J26" s="712">
        <v>1993</v>
      </c>
      <c r="K26" s="1330">
        <v>21.9</v>
      </c>
      <c r="L26" s="1330">
        <v>4.2</v>
      </c>
      <c r="M26" s="1332">
        <v>6.3</v>
      </c>
      <c r="N26" s="1332">
        <v>10.7</v>
      </c>
      <c r="O26" s="1332">
        <v>6.6</v>
      </c>
      <c r="P26" s="1332">
        <v>5.4</v>
      </c>
    </row>
    <row r="27" spans="1:16">
      <c r="A27" s="712">
        <v>1994</v>
      </c>
      <c r="B27" s="1333">
        <v>7575</v>
      </c>
      <c r="C27" s="1331">
        <v>7827</v>
      </c>
      <c r="D27" s="1327">
        <v>1546</v>
      </c>
      <c r="E27" s="1333">
        <v>2290</v>
      </c>
      <c r="F27" s="1333">
        <v>74</v>
      </c>
      <c r="G27" s="1333">
        <v>41</v>
      </c>
      <c r="H27" s="1333">
        <v>45</v>
      </c>
      <c r="J27" s="712">
        <v>1994</v>
      </c>
      <c r="K27" s="1330">
        <v>21</v>
      </c>
      <c r="L27" s="1330">
        <v>4.0999999999999996</v>
      </c>
      <c r="M27" s="1332">
        <v>6.1</v>
      </c>
      <c r="N27" s="1332">
        <v>9.5</v>
      </c>
      <c r="O27" s="1332">
        <v>5.2</v>
      </c>
      <c r="P27" s="1332">
        <v>5.7</v>
      </c>
    </row>
    <row r="28" spans="1:16">
      <c r="A28" s="712">
        <v>1995</v>
      </c>
      <c r="B28" s="1333">
        <v>7746</v>
      </c>
      <c r="C28" s="1331">
        <v>8010</v>
      </c>
      <c r="D28" s="1327">
        <v>1608</v>
      </c>
      <c r="E28" s="1333">
        <v>2263</v>
      </c>
      <c r="F28" s="1333">
        <v>97</v>
      </c>
      <c r="G28" s="1333">
        <v>52</v>
      </c>
      <c r="H28" s="1333">
        <v>36</v>
      </c>
      <c r="J28" s="712">
        <v>1995</v>
      </c>
      <c r="K28" s="1330">
        <v>21</v>
      </c>
      <c r="L28" s="1330">
        <v>4.2</v>
      </c>
      <c r="M28" s="1332">
        <v>5.9</v>
      </c>
      <c r="N28" s="1332">
        <v>12.1</v>
      </c>
      <c r="O28" s="1332">
        <v>6.5</v>
      </c>
      <c r="P28" s="1332">
        <v>4.5</v>
      </c>
    </row>
    <row r="29" spans="1:16">
      <c r="A29" s="712">
        <v>1996</v>
      </c>
      <c r="B29" s="1333">
        <v>8058</v>
      </c>
      <c r="C29" s="1331">
        <v>8306</v>
      </c>
      <c r="D29" s="1327">
        <v>1759</v>
      </c>
      <c r="E29" s="1333">
        <v>2198</v>
      </c>
      <c r="F29" s="1333">
        <v>93</v>
      </c>
      <c r="G29" s="1333">
        <v>54</v>
      </c>
      <c r="H29" s="1333">
        <v>31</v>
      </c>
      <c r="J29" s="712">
        <v>1996</v>
      </c>
      <c r="K29" s="1330">
        <v>21.1</v>
      </c>
      <c r="L29" s="1330">
        <v>4.5</v>
      </c>
      <c r="M29" s="1332">
        <v>5.6</v>
      </c>
      <c r="N29" s="1332">
        <v>11.2</v>
      </c>
      <c r="O29" s="1332">
        <v>6.5</v>
      </c>
      <c r="P29" s="1332">
        <v>3.7</v>
      </c>
    </row>
    <row r="30" spans="1:16">
      <c r="A30" s="712">
        <v>1997</v>
      </c>
      <c r="B30" s="1333">
        <v>8009</v>
      </c>
      <c r="C30" s="1334">
        <v>8172</v>
      </c>
      <c r="D30" s="1327">
        <v>1688</v>
      </c>
      <c r="E30" s="1333">
        <v>2056</v>
      </c>
      <c r="F30" s="1333">
        <v>69</v>
      </c>
      <c r="G30" s="1333">
        <v>43</v>
      </c>
      <c r="H30" s="1333">
        <v>35</v>
      </c>
      <c r="J30" s="712">
        <v>1997</v>
      </c>
      <c r="K30" s="1330">
        <v>20.2</v>
      </c>
      <c r="L30" s="1330">
        <v>4.2</v>
      </c>
      <c r="M30" s="1332">
        <v>5.0999999999999996</v>
      </c>
      <c r="N30" s="1332">
        <v>8.4</v>
      </c>
      <c r="O30" s="1332">
        <v>5.3</v>
      </c>
      <c r="P30" s="1332">
        <v>4.3</v>
      </c>
    </row>
    <row r="31" spans="1:16">
      <c r="A31" s="712">
        <v>1998</v>
      </c>
      <c r="B31" s="1333">
        <v>8157</v>
      </c>
      <c r="C31" s="1334">
        <v>8292</v>
      </c>
      <c r="D31" s="1327">
        <v>1814</v>
      </c>
      <c r="E31" s="1333">
        <v>2035</v>
      </c>
      <c r="F31" s="1333">
        <v>73</v>
      </c>
      <c r="G31" s="1333">
        <v>37</v>
      </c>
      <c r="H31" s="1333">
        <v>34</v>
      </c>
      <c r="J31" s="712">
        <v>1998</v>
      </c>
      <c r="K31" s="1330">
        <v>19.899999999999999</v>
      </c>
      <c r="L31" s="1330">
        <v>4.4000000000000004</v>
      </c>
      <c r="M31" s="1332">
        <v>4.9000000000000004</v>
      </c>
      <c r="N31" s="1332">
        <v>8.8000000000000007</v>
      </c>
      <c r="O31" s="1332">
        <v>4.5</v>
      </c>
      <c r="P31" s="1332">
        <v>4.0999999999999996</v>
      </c>
    </row>
    <row r="32" spans="1:16">
      <c r="A32" s="712">
        <v>1999</v>
      </c>
      <c r="B32" s="1333">
        <v>8086</v>
      </c>
      <c r="C32" s="1334">
        <v>8200</v>
      </c>
      <c r="D32" s="1327">
        <v>1805</v>
      </c>
      <c r="E32" s="1333">
        <v>1901</v>
      </c>
      <c r="F32" s="1333">
        <v>98</v>
      </c>
      <c r="G32" s="1333">
        <v>53</v>
      </c>
      <c r="H32" s="1333">
        <v>38</v>
      </c>
      <c r="I32" s="1386"/>
      <c r="J32" s="712">
        <v>1999</v>
      </c>
      <c r="K32" s="1330">
        <v>19.2</v>
      </c>
      <c r="L32" s="1330">
        <v>4.2</v>
      </c>
      <c r="M32" s="1332">
        <v>4.5</v>
      </c>
      <c r="N32" s="1332">
        <v>12</v>
      </c>
      <c r="O32" s="1332">
        <v>6.5</v>
      </c>
      <c r="P32" s="1332">
        <v>4.5999999999999996</v>
      </c>
    </row>
    <row r="33" spans="1:16">
      <c r="A33" s="712">
        <v>2000</v>
      </c>
      <c r="B33" s="1333">
        <v>8070</v>
      </c>
      <c r="C33" s="1334">
        <v>8139</v>
      </c>
      <c r="D33" s="1327">
        <v>1786</v>
      </c>
      <c r="E33" s="1333">
        <v>1768</v>
      </c>
      <c r="F33" s="1333">
        <v>77</v>
      </c>
      <c r="G33" s="1333">
        <v>47</v>
      </c>
      <c r="H33" s="1333">
        <v>45</v>
      </c>
      <c r="J33" s="712">
        <v>2000</v>
      </c>
      <c r="K33" s="1330">
        <v>18.600000000000001</v>
      </c>
      <c r="L33" s="1330">
        <v>4.0999999999999996</v>
      </c>
      <c r="M33" s="1332">
        <v>4</v>
      </c>
      <c r="N33" s="1332">
        <v>9.5</v>
      </c>
      <c r="O33" s="1332">
        <v>5.8</v>
      </c>
      <c r="P33" s="1332">
        <v>5.5</v>
      </c>
    </row>
    <row r="34" spans="1:16">
      <c r="A34" s="712">
        <v>2001</v>
      </c>
      <c r="B34" s="1331">
        <v>7928</v>
      </c>
      <c r="C34" s="1334">
        <v>8009</v>
      </c>
      <c r="D34" s="1327">
        <v>1901</v>
      </c>
      <c r="E34" s="1331">
        <v>1851</v>
      </c>
      <c r="F34" s="1327">
        <v>66</v>
      </c>
      <c r="G34" s="1331">
        <v>32</v>
      </c>
      <c r="H34" s="1331">
        <v>38</v>
      </c>
      <c r="I34" s="1398"/>
      <c r="J34" s="712">
        <v>2001</v>
      </c>
      <c r="K34" s="1330">
        <v>18</v>
      </c>
      <c r="L34" s="1330">
        <v>4.3</v>
      </c>
      <c r="M34" s="1332">
        <v>4.2</v>
      </c>
      <c r="N34" s="1332">
        <v>8.1999999999999993</v>
      </c>
      <c r="O34" s="1332">
        <v>4</v>
      </c>
      <c r="P34" s="1332">
        <v>4.7</v>
      </c>
    </row>
    <row r="35" spans="1:16">
      <c r="A35" s="712">
        <v>2002</v>
      </c>
      <c r="B35" s="1331">
        <v>7571</v>
      </c>
      <c r="C35" s="1334">
        <v>7657</v>
      </c>
      <c r="D35" s="1327">
        <v>1948</v>
      </c>
      <c r="E35" s="1331">
        <v>1633</v>
      </c>
      <c r="F35" s="1327">
        <v>60</v>
      </c>
      <c r="G35" s="1331">
        <v>38</v>
      </c>
      <c r="H35" s="1331">
        <v>44</v>
      </c>
      <c r="I35" s="1398"/>
      <c r="J35" s="712">
        <v>2002</v>
      </c>
      <c r="K35" s="1330">
        <v>17</v>
      </c>
      <c r="L35" s="1330">
        <v>4.3</v>
      </c>
      <c r="M35" s="1332">
        <v>3.6</v>
      </c>
      <c r="N35" s="1332">
        <v>7.8</v>
      </c>
      <c r="O35" s="1332">
        <v>5</v>
      </c>
      <c r="P35" s="1332">
        <v>5.7</v>
      </c>
    </row>
    <row r="36" spans="1:16">
      <c r="A36" s="712">
        <v>2003</v>
      </c>
      <c r="B36" s="1331">
        <v>7732</v>
      </c>
      <c r="C36" s="1334">
        <v>7804</v>
      </c>
      <c r="D36" s="1327">
        <v>1968</v>
      </c>
      <c r="E36" s="1331">
        <v>1579</v>
      </c>
      <c r="F36" s="1327">
        <v>62</v>
      </c>
      <c r="G36" s="1331">
        <v>31</v>
      </c>
      <c r="H36" s="1331">
        <v>61</v>
      </c>
      <c r="I36" s="1398"/>
      <c r="J36" s="712">
        <v>2003</v>
      </c>
      <c r="K36" s="1330">
        <v>17.100000000000001</v>
      </c>
      <c r="L36" s="1330">
        <v>4.3</v>
      </c>
      <c r="M36" s="1332">
        <v>3.5</v>
      </c>
      <c r="N36" s="1332">
        <v>7.9</v>
      </c>
      <c r="O36" s="1332">
        <v>4</v>
      </c>
      <c r="P36" s="1332">
        <v>7.8</v>
      </c>
    </row>
    <row r="37" spans="1:16">
      <c r="A37" s="712">
        <v>2004</v>
      </c>
      <c r="B37" s="1327">
        <v>7690</v>
      </c>
      <c r="C37" s="1334">
        <v>7848</v>
      </c>
      <c r="D37" s="1327">
        <v>2071</v>
      </c>
      <c r="E37" s="1327">
        <v>1730</v>
      </c>
      <c r="F37" s="1327">
        <v>61</v>
      </c>
      <c r="G37" s="1327">
        <v>38</v>
      </c>
      <c r="H37" s="1327">
        <v>64</v>
      </c>
      <c r="I37" s="1398"/>
      <c r="J37" s="712">
        <v>2004</v>
      </c>
      <c r="K37" s="1330">
        <v>16.899999999999999</v>
      </c>
      <c r="L37" s="1330">
        <v>4.5</v>
      </c>
      <c r="M37" s="1332">
        <v>3.7</v>
      </c>
      <c r="N37" s="1332">
        <v>7.8</v>
      </c>
      <c r="O37" s="1332">
        <v>4.8</v>
      </c>
      <c r="P37" s="1332">
        <v>8.1999999999999993</v>
      </c>
    </row>
    <row r="38" spans="1:16">
      <c r="A38" s="640">
        <v>2005</v>
      </c>
      <c r="B38" s="1333">
        <v>7899</v>
      </c>
      <c r="C38" s="1334">
        <v>7989</v>
      </c>
      <c r="D38" s="1333">
        <v>2078</v>
      </c>
      <c r="E38" s="1333">
        <v>1752</v>
      </c>
      <c r="F38" s="1333">
        <v>46</v>
      </c>
      <c r="G38" s="1333">
        <v>31</v>
      </c>
      <c r="H38" s="1333">
        <v>70</v>
      </c>
      <c r="I38" s="1398"/>
      <c r="J38" s="640">
        <v>2005</v>
      </c>
      <c r="K38" s="1394">
        <v>17</v>
      </c>
      <c r="L38" s="1394">
        <v>4.4000000000000004</v>
      </c>
      <c r="M38" s="639">
        <v>3.7</v>
      </c>
      <c r="N38" s="639">
        <v>5.8</v>
      </c>
      <c r="O38" s="639">
        <v>3.9</v>
      </c>
      <c r="P38" s="639">
        <v>8.8000000000000007</v>
      </c>
    </row>
    <row r="39" spans="1:16">
      <c r="A39" s="1339">
        <v>2006</v>
      </c>
      <c r="B39" s="1340">
        <v>7860</v>
      </c>
      <c r="C39" s="1399">
        <v>7936</v>
      </c>
      <c r="D39" s="1340">
        <v>2033</v>
      </c>
      <c r="E39" s="1340">
        <v>1958</v>
      </c>
      <c r="F39" s="1340">
        <v>42</v>
      </c>
      <c r="G39" s="1340">
        <v>28</v>
      </c>
      <c r="H39" s="1340">
        <v>57</v>
      </c>
      <c r="I39" s="1398"/>
      <c r="J39" s="1339">
        <v>2006</v>
      </c>
      <c r="K39" s="1395">
        <v>16.7</v>
      </c>
      <c r="L39" s="1395">
        <v>4.3</v>
      </c>
      <c r="M39" s="1342">
        <v>4.0999999999999996</v>
      </c>
      <c r="N39" s="1342">
        <v>5.3</v>
      </c>
      <c r="O39" s="1342">
        <v>3.5</v>
      </c>
      <c r="P39" s="1342">
        <v>7.2</v>
      </c>
    </row>
    <row r="40" spans="1:16" ht="12">
      <c r="A40" s="1343" t="s">
        <v>5179</v>
      </c>
      <c r="B40" s="164"/>
      <c r="C40" s="164"/>
      <c r="D40" s="164"/>
      <c r="E40" s="164"/>
      <c r="F40" s="164"/>
      <c r="G40" s="164"/>
      <c r="H40" s="164"/>
      <c r="I40" s="1400"/>
      <c r="J40" s="1401" t="s">
        <v>5179</v>
      </c>
    </row>
    <row r="41" spans="1:16" ht="10.5" customHeight="1">
      <c r="A41" s="1372" t="s">
        <v>5155</v>
      </c>
      <c r="B41" s="1345"/>
      <c r="C41" s="1345"/>
      <c r="D41" s="1345"/>
      <c r="E41" s="1345"/>
      <c r="F41" s="1345"/>
      <c r="G41" s="1345"/>
      <c r="H41" s="1345"/>
      <c r="I41" s="1402"/>
      <c r="J41" s="1403" t="s">
        <v>5185</v>
      </c>
      <c r="K41" s="165"/>
      <c r="L41" s="165"/>
      <c r="M41" s="165"/>
      <c r="N41" s="165"/>
      <c r="O41" s="165"/>
      <c r="P41" s="165"/>
    </row>
    <row r="42" spans="1:16" ht="10.5" customHeight="1">
      <c r="A42" s="1345"/>
      <c r="B42" s="1345"/>
      <c r="C42" s="1345"/>
      <c r="D42" s="1345"/>
      <c r="E42" s="1345"/>
      <c r="F42" s="1345"/>
      <c r="G42" s="1345"/>
      <c r="H42" s="1345"/>
      <c r="I42" s="1402"/>
      <c r="J42" s="165" t="s">
        <v>5156</v>
      </c>
    </row>
    <row r="43" spans="1:16" ht="12">
      <c r="A43" s="1345"/>
      <c r="B43" s="1345"/>
      <c r="C43" s="1345"/>
      <c r="D43" s="1345"/>
      <c r="E43" s="1345"/>
      <c r="F43" s="1345"/>
      <c r="G43" s="1345"/>
      <c r="H43" s="1345"/>
      <c r="I43" s="1402"/>
      <c r="J43" s="1403" t="s">
        <v>5186</v>
      </c>
    </row>
    <row r="44" spans="1:16">
      <c r="A44" s="165"/>
      <c r="B44" s="165"/>
      <c r="C44" s="165"/>
      <c r="D44" s="165"/>
      <c r="E44" s="165"/>
      <c r="F44" s="165"/>
      <c r="G44" s="165"/>
      <c r="H44" s="165"/>
      <c r="J44" s="159" t="s">
        <v>5157</v>
      </c>
    </row>
    <row r="48" spans="1:16">
      <c r="A48" s="182" t="s">
        <v>362</v>
      </c>
      <c r="B48" s="182"/>
      <c r="C48" s="182"/>
      <c r="D48" s="182"/>
      <c r="E48" s="182"/>
      <c r="F48" s="182"/>
      <c r="J48" s="182" t="s">
        <v>372</v>
      </c>
      <c r="K48" s="182"/>
      <c r="L48" s="182"/>
      <c r="M48" s="182"/>
      <c r="N48" s="182"/>
      <c r="O48" s="182"/>
      <c r="P48" s="182"/>
    </row>
    <row r="49" spans="1:16" ht="12">
      <c r="A49" s="182" t="s">
        <v>5158</v>
      </c>
      <c r="B49" s="182"/>
      <c r="C49" s="182"/>
      <c r="D49" s="182"/>
      <c r="E49" s="182"/>
      <c r="F49" s="182"/>
      <c r="J49" s="182" t="s">
        <v>5159</v>
      </c>
      <c r="K49" s="182"/>
      <c r="L49" s="182"/>
      <c r="M49" s="182"/>
      <c r="N49" s="182"/>
      <c r="O49" s="182"/>
      <c r="P49" s="182"/>
    </row>
    <row r="50" spans="1:16" ht="10.8" thickBot="1">
      <c r="A50" s="1370" t="s">
        <v>3935</v>
      </c>
      <c r="B50" s="1370"/>
      <c r="C50" s="1370"/>
      <c r="D50" s="1370"/>
      <c r="E50" s="1370"/>
      <c r="F50" s="1370"/>
      <c r="G50" s="1383"/>
      <c r="H50" s="1383"/>
      <c r="J50" s="1383"/>
      <c r="K50" s="1383"/>
      <c r="L50" s="1383"/>
      <c r="M50" s="1383"/>
      <c r="N50" s="1383"/>
      <c r="O50" s="1383"/>
      <c r="P50" s="1383"/>
    </row>
    <row r="51" spans="1:16" ht="12">
      <c r="A51" s="1884" t="s">
        <v>329</v>
      </c>
      <c r="B51" s="1884" t="s">
        <v>4047</v>
      </c>
      <c r="C51" s="1885"/>
      <c r="D51" s="1884" t="s">
        <v>361</v>
      </c>
      <c r="E51" s="1884" t="s">
        <v>360</v>
      </c>
      <c r="F51" s="1884" t="s">
        <v>359</v>
      </c>
      <c r="G51" s="1884"/>
      <c r="H51" s="1884"/>
      <c r="J51" s="1884" t="s">
        <v>329</v>
      </c>
      <c r="K51" s="620" t="s">
        <v>5152</v>
      </c>
      <c r="L51" s="620"/>
      <c r="M51" s="1371"/>
      <c r="N51" s="1893" t="s">
        <v>3932</v>
      </c>
      <c r="O51" s="1893"/>
      <c r="P51" s="1893"/>
    </row>
    <row r="52" spans="1:16" ht="12.6" customHeight="1">
      <c r="A52" s="1885"/>
      <c r="B52" s="1884" t="s">
        <v>358</v>
      </c>
      <c r="C52" s="1884" t="s">
        <v>5153</v>
      </c>
      <c r="D52" s="1885"/>
      <c r="E52" s="1885"/>
      <c r="F52" s="1884" t="s">
        <v>356</v>
      </c>
      <c r="G52" s="1884" t="s">
        <v>355</v>
      </c>
      <c r="H52" s="1887" t="s">
        <v>3931</v>
      </c>
      <c r="J52" s="1884"/>
      <c r="K52" s="1884" t="s">
        <v>5154</v>
      </c>
      <c r="L52" s="1884" t="s">
        <v>369</v>
      </c>
      <c r="M52" s="1886" t="s">
        <v>368</v>
      </c>
      <c r="N52" s="1884" t="s">
        <v>3893</v>
      </c>
      <c r="O52" s="1884"/>
      <c r="P52" s="1884" t="s">
        <v>366</v>
      </c>
    </row>
    <row r="53" spans="1:16" ht="12.6" customHeight="1">
      <c r="A53" s="1885"/>
      <c r="B53" s="1885"/>
      <c r="C53" s="1885"/>
      <c r="D53" s="1885"/>
      <c r="E53" s="1885"/>
      <c r="F53" s="1885"/>
      <c r="G53" s="1885"/>
      <c r="H53" s="1888"/>
      <c r="J53" s="1884"/>
      <c r="K53" s="1884"/>
      <c r="L53" s="1884"/>
      <c r="M53" s="1886"/>
      <c r="N53" s="1884" t="s">
        <v>365</v>
      </c>
      <c r="O53" s="1884" t="s">
        <v>364</v>
      </c>
      <c r="P53" s="1884"/>
    </row>
    <row r="54" spans="1:16" ht="12.6" customHeight="1">
      <c r="A54" s="1885"/>
      <c r="B54" s="1885"/>
      <c r="C54" s="1885"/>
      <c r="D54" s="1885"/>
      <c r="E54" s="1885"/>
      <c r="F54" s="1885"/>
      <c r="G54" s="1885"/>
      <c r="H54" s="1889"/>
      <c r="J54" s="1884"/>
      <c r="K54" s="1884"/>
      <c r="L54" s="1884"/>
      <c r="M54" s="1886"/>
      <c r="N54" s="1884"/>
      <c r="O54" s="1884"/>
      <c r="P54" s="1884"/>
    </row>
    <row r="55" spans="1:16">
      <c r="H55" s="712"/>
    </row>
    <row r="56" spans="1:16">
      <c r="A56" s="712">
        <v>1997</v>
      </c>
      <c r="B56" s="1334">
        <v>4571</v>
      </c>
      <c r="C56" s="1334">
        <v>4674</v>
      </c>
      <c r="D56" s="1327">
        <v>889</v>
      </c>
      <c r="E56" s="1327">
        <v>1176</v>
      </c>
      <c r="F56" s="1327">
        <v>42</v>
      </c>
      <c r="G56" s="1327">
        <v>23</v>
      </c>
      <c r="H56" s="1327">
        <v>18</v>
      </c>
      <c r="J56" s="712">
        <v>1997</v>
      </c>
      <c r="K56" s="1330">
        <v>21.3</v>
      </c>
      <c r="L56" s="1330">
        <v>4.0999999999999996</v>
      </c>
      <c r="M56" s="1332">
        <v>5.4</v>
      </c>
      <c r="N56" s="1332">
        <v>9</v>
      </c>
      <c r="O56" s="1332">
        <v>4.9000000000000004</v>
      </c>
      <c r="P56" s="1332">
        <v>3.9</v>
      </c>
    </row>
    <row r="57" spans="1:16">
      <c r="A57" s="712">
        <v>1998</v>
      </c>
      <c r="B57" s="1334">
        <v>4782</v>
      </c>
      <c r="C57" s="1334">
        <v>4865</v>
      </c>
      <c r="D57" s="1327">
        <v>946</v>
      </c>
      <c r="E57" s="1327">
        <v>1138</v>
      </c>
      <c r="F57" s="1327">
        <v>46</v>
      </c>
      <c r="G57" s="1327">
        <v>20</v>
      </c>
      <c r="H57" s="1327">
        <v>11</v>
      </c>
      <c r="J57" s="712">
        <v>1998</v>
      </c>
      <c r="K57" s="1330">
        <v>21.4</v>
      </c>
      <c r="L57" s="1330">
        <v>4.2</v>
      </c>
      <c r="M57" s="1332">
        <v>5</v>
      </c>
      <c r="N57" s="1332">
        <v>9.5</v>
      </c>
      <c r="O57" s="1332">
        <v>4.0999999999999996</v>
      </c>
      <c r="P57" s="1332">
        <v>2.2999999999999998</v>
      </c>
    </row>
    <row r="58" spans="1:16">
      <c r="A58" s="712">
        <v>1999</v>
      </c>
      <c r="B58" s="1334">
        <v>4834</v>
      </c>
      <c r="C58" s="1334">
        <v>4896</v>
      </c>
      <c r="D58" s="1327">
        <v>946</v>
      </c>
      <c r="E58" s="1327">
        <v>1094</v>
      </c>
      <c r="F58" s="1327">
        <v>67</v>
      </c>
      <c r="G58" s="1327">
        <v>35</v>
      </c>
      <c r="H58" s="1327">
        <v>16</v>
      </c>
      <c r="J58" s="712">
        <v>1999</v>
      </c>
      <c r="K58" s="1330">
        <v>20.7</v>
      </c>
      <c r="L58" s="1330">
        <v>4</v>
      </c>
      <c r="M58" s="1332">
        <v>4.5999999999999996</v>
      </c>
      <c r="N58" s="1332">
        <v>13.7</v>
      </c>
      <c r="O58" s="1332">
        <v>7.1</v>
      </c>
      <c r="P58" s="1332">
        <v>3.3</v>
      </c>
    </row>
    <row r="59" spans="1:16">
      <c r="A59" s="712">
        <v>2000</v>
      </c>
      <c r="B59" s="1334">
        <v>4701</v>
      </c>
      <c r="C59" s="1334">
        <v>4750</v>
      </c>
      <c r="D59" s="1327">
        <v>916</v>
      </c>
      <c r="E59" s="1327">
        <v>1031</v>
      </c>
      <c r="F59" s="1327">
        <v>44</v>
      </c>
      <c r="G59" s="1327">
        <v>25</v>
      </c>
      <c r="H59" s="1327">
        <v>23</v>
      </c>
      <c r="I59" s="1400"/>
      <c r="J59" s="712">
        <v>2000</v>
      </c>
      <c r="K59" s="1330">
        <v>19.399999999999999</v>
      </c>
      <c r="L59" s="1330">
        <v>3.7</v>
      </c>
      <c r="M59" s="1332">
        <v>4.2</v>
      </c>
      <c r="N59" s="1332">
        <v>9.3000000000000007</v>
      </c>
      <c r="O59" s="1332">
        <v>5.3</v>
      </c>
      <c r="P59" s="1332">
        <v>4.8</v>
      </c>
    </row>
    <row r="60" spans="1:16">
      <c r="A60" s="712">
        <v>2001</v>
      </c>
      <c r="B60" s="1334">
        <v>4787</v>
      </c>
      <c r="C60" s="1327">
        <v>4830</v>
      </c>
      <c r="D60" s="1327">
        <v>991</v>
      </c>
      <c r="E60" s="1327">
        <v>1178</v>
      </c>
      <c r="F60" s="1327">
        <v>46</v>
      </c>
      <c r="G60" s="1327">
        <v>21</v>
      </c>
      <c r="H60" s="1327">
        <v>12</v>
      </c>
      <c r="I60" s="1400"/>
      <c r="J60" s="712">
        <v>2001</v>
      </c>
      <c r="K60" s="1330">
        <v>19.2</v>
      </c>
      <c r="L60" s="1330">
        <v>3.9</v>
      </c>
      <c r="M60" s="1332">
        <v>4.7</v>
      </c>
      <c r="N60" s="1332">
        <v>9.5</v>
      </c>
      <c r="O60" s="1332">
        <v>4.3</v>
      </c>
      <c r="P60" s="1332">
        <v>2.5</v>
      </c>
    </row>
    <row r="61" spans="1:16">
      <c r="A61" s="712">
        <v>2002</v>
      </c>
      <c r="B61" s="1334">
        <v>4467</v>
      </c>
      <c r="C61" s="1334">
        <v>4519</v>
      </c>
      <c r="D61" s="1327">
        <v>1026</v>
      </c>
      <c r="E61" s="1327">
        <v>930</v>
      </c>
      <c r="F61" s="1327">
        <v>37</v>
      </c>
      <c r="G61" s="1327">
        <v>20</v>
      </c>
      <c r="H61" s="1327">
        <v>19</v>
      </c>
      <c r="I61" s="1400"/>
      <c r="J61" s="712">
        <v>2002</v>
      </c>
      <c r="K61" s="1330">
        <v>17.5</v>
      </c>
      <c r="L61" s="1330">
        <v>4</v>
      </c>
      <c r="M61" s="1332">
        <v>3.6</v>
      </c>
      <c r="N61" s="1332">
        <v>8.1999999999999993</v>
      </c>
      <c r="O61" s="1332">
        <v>4.4000000000000004</v>
      </c>
      <c r="P61" s="1332">
        <v>4.2</v>
      </c>
    </row>
    <row r="62" spans="1:16">
      <c r="A62" s="712">
        <v>2003</v>
      </c>
      <c r="B62" s="1334">
        <v>4571</v>
      </c>
      <c r="C62" s="1333">
        <v>4610</v>
      </c>
      <c r="D62" s="1327">
        <v>1040</v>
      </c>
      <c r="E62" s="1327">
        <v>928</v>
      </c>
      <c r="F62" s="1327">
        <v>35</v>
      </c>
      <c r="G62" s="1327">
        <v>14</v>
      </c>
      <c r="H62" s="1327">
        <v>32</v>
      </c>
      <c r="I62" s="1400"/>
      <c r="J62" s="712">
        <v>2003</v>
      </c>
      <c r="K62" s="1330">
        <v>17.399999999999999</v>
      </c>
      <c r="L62" s="1330">
        <v>3.9</v>
      </c>
      <c r="M62" s="1332">
        <v>3.5</v>
      </c>
      <c r="N62" s="639">
        <v>7.6</v>
      </c>
      <c r="O62" s="1332">
        <v>3</v>
      </c>
      <c r="P62" s="1332">
        <v>6.9</v>
      </c>
    </row>
    <row r="63" spans="1:16">
      <c r="A63" s="712">
        <v>2004</v>
      </c>
      <c r="B63" s="1334">
        <v>4583</v>
      </c>
      <c r="C63" s="1333">
        <v>4677</v>
      </c>
      <c r="D63" s="1327">
        <v>1127</v>
      </c>
      <c r="E63" s="1327">
        <v>988</v>
      </c>
      <c r="F63" s="1327">
        <v>35</v>
      </c>
      <c r="G63" s="1327">
        <v>17</v>
      </c>
      <c r="H63" s="1327">
        <v>23</v>
      </c>
      <c r="I63" s="1400"/>
      <c r="J63" s="712">
        <v>2004</v>
      </c>
      <c r="K63" s="1330">
        <v>17.2</v>
      </c>
      <c r="L63" s="1330">
        <v>4.0999999999999996</v>
      </c>
      <c r="M63" s="1332">
        <v>3.6</v>
      </c>
      <c r="N63" s="639">
        <v>7.5</v>
      </c>
      <c r="O63" s="1332">
        <v>3.6</v>
      </c>
      <c r="P63" s="1332">
        <v>4.9000000000000004</v>
      </c>
    </row>
    <row r="64" spans="1:16">
      <c r="A64" s="640">
        <v>2005</v>
      </c>
      <c r="B64" s="1334">
        <v>4776</v>
      </c>
      <c r="C64" s="1333">
        <v>4822</v>
      </c>
      <c r="D64" s="1327">
        <v>1092</v>
      </c>
      <c r="E64" s="1327">
        <v>983</v>
      </c>
      <c r="F64" s="1327">
        <v>26</v>
      </c>
      <c r="G64" s="1327">
        <v>19</v>
      </c>
      <c r="H64" s="1327">
        <v>31</v>
      </c>
      <c r="I64" s="1400"/>
      <c r="J64" s="640">
        <v>2005</v>
      </c>
      <c r="K64" s="639">
        <v>17.3</v>
      </c>
      <c r="L64" s="639">
        <v>3.9</v>
      </c>
      <c r="M64" s="639">
        <v>3.5</v>
      </c>
      <c r="N64" s="639">
        <v>5.4</v>
      </c>
      <c r="O64" s="639">
        <v>3.9</v>
      </c>
      <c r="P64" s="639">
        <v>6.4</v>
      </c>
    </row>
    <row r="65" spans="1:16">
      <c r="A65" s="640">
        <v>2006</v>
      </c>
      <c r="B65" s="1334">
        <v>4761</v>
      </c>
      <c r="C65" s="1333">
        <v>4801</v>
      </c>
      <c r="D65" s="1333">
        <v>1070</v>
      </c>
      <c r="E65" s="1333">
        <v>1158</v>
      </c>
      <c r="F65" s="1333">
        <v>25</v>
      </c>
      <c r="G65" s="1333">
        <v>16</v>
      </c>
      <c r="H65" s="1333">
        <v>25</v>
      </c>
      <c r="I65" s="1400"/>
      <c r="J65" s="640">
        <v>2006</v>
      </c>
      <c r="K65" s="639">
        <v>16.8</v>
      </c>
      <c r="L65" s="639">
        <v>3.7</v>
      </c>
      <c r="M65" s="639">
        <v>4</v>
      </c>
      <c r="N65" s="639">
        <v>5.2</v>
      </c>
      <c r="O65" s="639">
        <v>3.3</v>
      </c>
      <c r="P65" s="639">
        <v>5.2</v>
      </c>
    </row>
    <row r="66" spans="1:16">
      <c r="A66" s="640">
        <v>2007</v>
      </c>
      <c r="B66" s="1334">
        <v>5017</v>
      </c>
      <c r="C66" s="1333">
        <v>5037</v>
      </c>
      <c r="D66" s="1333">
        <v>1156</v>
      </c>
      <c r="E66" s="1333">
        <v>1143</v>
      </c>
      <c r="F66" s="1333">
        <v>38</v>
      </c>
      <c r="G66" s="1333">
        <v>18</v>
      </c>
      <c r="H66" s="1333">
        <v>31</v>
      </c>
      <c r="I66" s="1400"/>
      <c r="J66" s="640">
        <v>2007</v>
      </c>
      <c r="K66" s="639">
        <v>17.2</v>
      </c>
      <c r="L66" s="639">
        <v>3.9</v>
      </c>
      <c r="M66" s="639">
        <v>3.9</v>
      </c>
      <c r="N66" s="639">
        <v>7.5</v>
      </c>
      <c r="O66" s="639">
        <v>3.6</v>
      </c>
      <c r="P66" s="639">
        <v>6.2</v>
      </c>
    </row>
    <row r="67" spans="1:16">
      <c r="A67" s="640">
        <v>2008</v>
      </c>
      <c r="B67" s="1334">
        <v>5287</v>
      </c>
      <c r="C67" s="1333">
        <v>5320</v>
      </c>
      <c r="D67" s="1333">
        <v>1199</v>
      </c>
      <c r="E67" s="1333">
        <v>1247</v>
      </c>
      <c r="F67" s="1333">
        <v>49</v>
      </c>
      <c r="G67" s="1333">
        <v>38</v>
      </c>
      <c r="H67" s="1333">
        <v>28</v>
      </c>
      <c r="I67" s="1400"/>
      <c r="J67" s="640">
        <v>2008</v>
      </c>
      <c r="K67" s="639">
        <v>17.7</v>
      </c>
      <c r="L67" s="639">
        <v>4</v>
      </c>
      <c r="M67" s="639">
        <v>4.2</v>
      </c>
      <c r="N67" s="639">
        <v>9.1999999999999993</v>
      </c>
      <c r="O67" s="639">
        <v>7.1</v>
      </c>
      <c r="P67" s="639">
        <v>5.3</v>
      </c>
    </row>
    <row r="68" spans="1:16" s="165" customFormat="1">
      <c r="A68" s="640">
        <v>2009</v>
      </c>
      <c r="B68" s="1333">
        <v>5692</v>
      </c>
      <c r="C68" s="1333">
        <v>5711</v>
      </c>
      <c r="D68" s="1333">
        <v>1196</v>
      </c>
      <c r="E68" s="1333">
        <v>1223</v>
      </c>
      <c r="F68" s="1333">
        <v>50</v>
      </c>
      <c r="G68" s="1333">
        <v>37</v>
      </c>
      <c r="H68" s="1333">
        <v>39</v>
      </c>
      <c r="I68" s="1400"/>
      <c r="J68" s="640">
        <v>2009</v>
      </c>
      <c r="K68" s="639">
        <v>18.600000000000001</v>
      </c>
      <c r="L68" s="639">
        <v>3.9</v>
      </c>
      <c r="M68" s="639">
        <v>4</v>
      </c>
      <c r="N68" s="639">
        <v>8.8000000000000007</v>
      </c>
      <c r="O68" s="639">
        <v>6.5</v>
      </c>
      <c r="P68" s="639">
        <v>6.8</v>
      </c>
    </row>
    <row r="69" spans="1:16">
      <c r="A69" s="640">
        <v>2010</v>
      </c>
      <c r="B69" s="1333">
        <v>5637</v>
      </c>
      <c r="C69" s="1333">
        <v>5675</v>
      </c>
      <c r="D69" s="1333">
        <v>1275</v>
      </c>
      <c r="E69" s="1333">
        <v>1322</v>
      </c>
      <c r="F69" s="1333">
        <v>37</v>
      </c>
      <c r="G69" s="1333">
        <v>25</v>
      </c>
      <c r="H69" s="1333">
        <v>32</v>
      </c>
      <c r="I69" s="1400"/>
      <c r="J69" s="640">
        <v>2010</v>
      </c>
      <c r="K69" s="639">
        <v>18</v>
      </c>
      <c r="L69" s="639">
        <v>4.0999999999999996</v>
      </c>
      <c r="M69" s="639">
        <v>4.2</v>
      </c>
      <c r="N69" s="639">
        <v>6.5</v>
      </c>
      <c r="O69" s="639">
        <v>4.4000000000000004</v>
      </c>
      <c r="P69" s="639">
        <v>5.6</v>
      </c>
    </row>
    <row r="70" spans="1:16">
      <c r="A70" s="640">
        <v>2011</v>
      </c>
      <c r="B70" s="1333">
        <v>5753</v>
      </c>
      <c r="C70" s="1333">
        <v>5788</v>
      </c>
      <c r="D70" s="1333">
        <v>1299</v>
      </c>
      <c r="E70" s="1333">
        <v>1402</v>
      </c>
      <c r="F70" s="1333">
        <v>44</v>
      </c>
      <c r="G70" s="1333">
        <v>30</v>
      </c>
      <c r="H70" s="1333">
        <v>35</v>
      </c>
      <c r="I70" s="1400"/>
      <c r="J70" s="640">
        <v>2011</v>
      </c>
      <c r="K70" s="639">
        <v>18</v>
      </c>
      <c r="L70" s="639">
        <v>4</v>
      </c>
      <c r="M70" s="639">
        <v>4.4000000000000004</v>
      </c>
      <c r="N70" s="639">
        <v>7.6</v>
      </c>
      <c r="O70" s="639">
        <v>5.2</v>
      </c>
      <c r="P70" s="639">
        <v>6</v>
      </c>
    </row>
    <row r="71" spans="1:16" s="165" customFormat="1">
      <c r="A71" s="640">
        <v>2012</v>
      </c>
      <c r="B71" s="1333">
        <v>5721</v>
      </c>
      <c r="C71" s="1333">
        <v>5758</v>
      </c>
      <c r="D71" s="1333">
        <v>1325</v>
      </c>
      <c r="E71" s="1333">
        <v>1318</v>
      </c>
      <c r="F71" s="1333">
        <v>41</v>
      </c>
      <c r="G71" s="1333">
        <v>29</v>
      </c>
      <c r="H71" s="1333">
        <v>37</v>
      </c>
      <c r="I71" s="1400"/>
      <c r="J71" s="640">
        <v>2012</v>
      </c>
      <c r="K71" s="639">
        <v>17.5</v>
      </c>
      <c r="L71" s="639">
        <v>4</v>
      </c>
      <c r="M71" s="639">
        <v>4</v>
      </c>
      <c r="N71" s="639">
        <v>7.1</v>
      </c>
      <c r="O71" s="639">
        <v>5</v>
      </c>
      <c r="P71" s="639">
        <v>6.4</v>
      </c>
    </row>
    <row r="72" spans="1:16" s="165" customFormat="1">
      <c r="A72" s="1339">
        <v>2013</v>
      </c>
      <c r="B72" s="1340">
        <v>5766</v>
      </c>
      <c r="C72" s="1340">
        <v>5810</v>
      </c>
      <c r="D72" s="1340">
        <v>1448</v>
      </c>
      <c r="E72" s="1340">
        <v>1324</v>
      </c>
      <c r="F72" s="1340">
        <v>34</v>
      </c>
      <c r="G72" s="1340">
        <v>23</v>
      </c>
      <c r="H72" s="1340">
        <v>33</v>
      </c>
      <c r="I72" s="1400"/>
      <c r="J72" s="1339">
        <v>2013</v>
      </c>
      <c r="K72" s="1342">
        <v>18.100000000000001</v>
      </c>
      <c r="L72" s="1342">
        <v>4.5</v>
      </c>
      <c r="M72" s="1342">
        <v>4.0999999999999996</v>
      </c>
      <c r="N72" s="1342">
        <v>5.9</v>
      </c>
      <c r="O72" s="1342">
        <v>4</v>
      </c>
      <c r="P72" s="1342">
        <v>5.7</v>
      </c>
    </row>
    <row r="73" spans="1:16" ht="11.25" customHeight="1">
      <c r="A73" s="1401" t="s">
        <v>5187</v>
      </c>
      <c r="G73" s="164"/>
      <c r="H73" s="164"/>
      <c r="I73" s="1402"/>
      <c r="J73" s="1881" t="s">
        <v>5180</v>
      </c>
      <c r="K73" s="1881"/>
      <c r="L73" s="1881"/>
      <c r="M73" s="1881"/>
      <c r="N73" s="1881"/>
      <c r="O73" s="1881"/>
      <c r="P73" s="1881"/>
    </row>
    <row r="74" spans="1:16" ht="12">
      <c r="A74" s="1372" t="s">
        <v>5155</v>
      </c>
      <c r="B74" s="1345"/>
      <c r="C74" s="1345"/>
      <c r="D74" s="1345"/>
      <c r="E74" s="1345"/>
      <c r="F74" s="1345"/>
      <c r="G74" s="1345"/>
      <c r="I74" s="1402"/>
      <c r="J74" s="1881"/>
      <c r="K74" s="1881"/>
      <c r="L74" s="1881"/>
      <c r="M74" s="1881"/>
      <c r="N74" s="1881"/>
      <c r="O74" s="1881"/>
      <c r="P74" s="1881"/>
    </row>
    <row r="75" spans="1:16" ht="11.25" customHeight="1">
      <c r="A75" s="1404">
        <v>2003</v>
      </c>
      <c r="B75" s="164"/>
      <c r="C75" s="164"/>
      <c r="D75" s="164"/>
      <c r="E75" s="164"/>
      <c r="F75" s="164"/>
      <c r="G75" s="1345"/>
      <c r="H75" s="1345"/>
      <c r="I75" s="1402"/>
      <c r="J75" s="1881" t="s">
        <v>5181</v>
      </c>
      <c r="K75" s="1881"/>
      <c r="L75" s="1881"/>
      <c r="M75" s="1881"/>
      <c r="N75" s="1881"/>
      <c r="O75" s="1881"/>
      <c r="P75" s="1881"/>
    </row>
    <row r="76" spans="1:16">
      <c r="A76" s="1404">
        <v>2004</v>
      </c>
      <c r="D76" s="164"/>
      <c r="E76" s="164"/>
      <c r="F76" s="164"/>
      <c r="G76" s="1345"/>
      <c r="H76" s="1345"/>
      <c r="I76" s="1402"/>
      <c r="J76" s="1881"/>
      <c r="K76" s="1881"/>
      <c r="L76" s="1881"/>
      <c r="M76" s="1881"/>
      <c r="N76" s="1881"/>
      <c r="O76" s="1881"/>
      <c r="P76" s="1881"/>
    </row>
    <row r="77" spans="1:16">
      <c r="A77" s="1404">
        <v>2005</v>
      </c>
      <c r="B77" s="164"/>
      <c r="C77" s="164"/>
      <c r="D77" s="164"/>
      <c r="E77" s="164"/>
      <c r="F77" s="164"/>
      <c r="G77" s="164"/>
      <c r="H77" s="1345"/>
      <c r="I77" s="1402"/>
      <c r="J77" s="1402"/>
    </row>
    <row r="78" spans="1:16" s="1391" customFormat="1">
      <c r="A78" s="182"/>
      <c r="B78" s="164"/>
      <c r="C78" s="164"/>
      <c r="D78" s="164"/>
      <c r="E78" s="164"/>
      <c r="F78" s="164"/>
      <c r="G78" s="164"/>
      <c r="H78" s="1404"/>
      <c r="I78" s="1402"/>
      <c r="J78" s="1405"/>
      <c r="K78" s="159"/>
      <c r="N78" s="159"/>
    </row>
    <row r="79" spans="1:16" s="1391" customFormat="1">
      <c r="A79" s="182"/>
      <c r="B79" s="182"/>
      <c r="C79" s="182"/>
      <c r="D79" s="164"/>
      <c r="E79" s="164"/>
      <c r="F79" s="164"/>
      <c r="G79" s="164"/>
      <c r="H79" s="640"/>
      <c r="I79" s="1406"/>
      <c r="J79" s="1407">
        <v>1998</v>
      </c>
      <c r="N79" s="1391">
        <v>9.5</v>
      </c>
      <c r="O79" s="1391">
        <v>4.0999999999999996</v>
      </c>
      <c r="P79" s="1391">
        <v>2.2999999999999998</v>
      </c>
    </row>
    <row r="80" spans="1:16" s="1391" customFormat="1">
      <c r="A80" s="182"/>
      <c r="B80" s="182"/>
      <c r="C80" s="182"/>
      <c r="D80" s="164"/>
      <c r="E80" s="164"/>
      <c r="F80" s="164"/>
      <c r="G80" s="164"/>
      <c r="H80" s="640"/>
      <c r="I80" s="1406"/>
      <c r="J80" s="1407">
        <v>1999</v>
      </c>
      <c r="K80" s="639"/>
      <c r="N80" s="1391">
        <v>13.7</v>
      </c>
      <c r="O80" s="1391">
        <v>7.1</v>
      </c>
      <c r="P80" s="1391">
        <v>3.3</v>
      </c>
    </row>
    <row r="81" spans="1:16" s="1391" customFormat="1">
      <c r="A81" s="182"/>
      <c r="B81" s="182"/>
      <c r="C81" s="182"/>
      <c r="D81" s="159"/>
      <c r="E81" s="1384"/>
      <c r="F81" s="164"/>
      <c r="G81" s="164"/>
      <c r="H81" s="640"/>
      <c r="I81" s="1406"/>
      <c r="J81" s="159"/>
      <c r="K81" s="159"/>
      <c r="L81" s="1391">
        <v>3.7</v>
      </c>
      <c r="M81" s="1391">
        <v>4.2</v>
      </c>
      <c r="N81" s="1391">
        <v>9.3000000000000007</v>
      </c>
      <c r="O81" s="1391">
        <v>5.3</v>
      </c>
      <c r="P81" s="1391">
        <v>4.8</v>
      </c>
    </row>
    <row r="82" spans="1:16" s="1391" customFormat="1">
      <c r="A82" s="182"/>
      <c r="C82" s="182"/>
      <c r="E82" s="1408"/>
      <c r="F82" s="164"/>
      <c r="G82" s="164"/>
      <c r="H82" s="640"/>
      <c r="I82" s="1406"/>
      <c r="J82" s="159"/>
      <c r="K82" s="159"/>
      <c r="L82" s="1391">
        <v>3.9</v>
      </c>
      <c r="M82" s="1391">
        <v>4.7</v>
      </c>
      <c r="N82" s="1391">
        <v>9.5</v>
      </c>
      <c r="O82" s="1391">
        <v>4.3</v>
      </c>
      <c r="P82" s="1391">
        <v>2.5</v>
      </c>
    </row>
    <row r="83" spans="1:16" s="1391" customFormat="1">
      <c r="A83" s="182"/>
      <c r="B83" s="1333"/>
      <c r="C83" s="1333"/>
      <c r="E83" s="1408"/>
      <c r="H83" s="1353"/>
      <c r="I83" s="1406"/>
      <c r="J83" s="159"/>
      <c r="K83" s="159"/>
      <c r="L83" s="159"/>
      <c r="M83" s="1391">
        <v>3.6</v>
      </c>
      <c r="N83" s="1391">
        <v>8.1999999999999993</v>
      </c>
      <c r="O83" s="1391">
        <v>4.4000000000000004</v>
      </c>
      <c r="P83" s="1391">
        <v>4.2</v>
      </c>
    </row>
    <row r="84" spans="1:16" s="1391" customFormat="1">
      <c r="A84" s="182"/>
      <c r="B84" s="1409"/>
      <c r="C84" s="1409"/>
      <c r="E84" s="1408"/>
      <c r="H84" s="1353"/>
      <c r="I84" s="1406"/>
      <c r="J84" s="159"/>
      <c r="K84" s="159"/>
      <c r="L84" s="1391">
        <v>3.9</v>
      </c>
      <c r="M84" s="1391">
        <v>3.5</v>
      </c>
      <c r="N84" s="1391">
        <v>7.6</v>
      </c>
      <c r="O84" s="1391">
        <v>3</v>
      </c>
      <c r="P84" s="1391">
        <v>6.9</v>
      </c>
    </row>
    <row r="85" spans="1:16" s="1391" customFormat="1">
      <c r="A85" s="182"/>
      <c r="B85" s="1409"/>
      <c r="C85" s="1409"/>
      <c r="E85" s="1408"/>
      <c r="H85" s="1353"/>
      <c r="I85" s="1406"/>
      <c r="J85" s="1382"/>
      <c r="K85" s="159"/>
      <c r="L85" s="1391">
        <v>4.0999999999999996</v>
      </c>
      <c r="M85" s="1391">
        <v>3.6</v>
      </c>
      <c r="N85" s="1391">
        <v>7.5</v>
      </c>
      <c r="O85" s="1391">
        <v>3.6</v>
      </c>
      <c r="P85" s="1391">
        <v>4.9000000000000004</v>
      </c>
    </row>
    <row r="86" spans="1:16" s="1391" customFormat="1">
      <c r="A86" s="182"/>
      <c r="B86" s="1376"/>
      <c r="C86" s="1376"/>
      <c r="E86" s="1408"/>
      <c r="H86" s="1353"/>
      <c r="I86" s="1406"/>
      <c r="J86" s="159"/>
      <c r="K86" s="159"/>
      <c r="L86" s="1391">
        <v>3.9</v>
      </c>
      <c r="M86" s="1391">
        <v>3.5</v>
      </c>
      <c r="N86" s="1391">
        <v>5.4</v>
      </c>
      <c r="O86" s="1391">
        <v>3.9</v>
      </c>
      <c r="P86" s="1391">
        <v>6.4</v>
      </c>
    </row>
    <row r="87" spans="1:16" s="1391" customFormat="1">
      <c r="A87" s="182"/>
      <c r="B87" s="1376"/>
      <c r="C87" s="1376"/>
      <c r="E87" s="1408"/>
      <c r="H87" s="1392"/>
      <c r="I87" s="1410"/>
      <c r="J87" s="159"/>
      <c r="K87" s="159"/>
      <c r="L87" s="1391">
        <v>3.7</v>
      </c>
      <c r="M87" s="1391">
        <v>4</v>
      </c>
      <c r="N87" s="1391">
        <v>5.2</v>
      </c>
      <c r="O87" s="1391">
        <v>3.3</v>
      </c>
      <c r="P87" s="1391">
        <v>5.2</v>
      </c>
    </row>
    <row r="88" spans="1:16" s="1391" customFormat="1">
      <c r="A88" s="182"/>
      <c r="B88" s="1376"/>
      <c r="C88" s="1376"/>
      <c r="E88" s="1408"/>
      <c r="H88" s="159"/>
      <c r="I88" s="1411"/>
      <c r="J88" s="159"/>
      <c r="K88" s="1391">
        <v>17.2</v>
      </c>
      <c r="L88" s="1391">
        <v>3.9</v>
      </c>
      <c r="M88" s="1391">
        <v>3.9</v>
      </c>
      <c r="N88" s="1391">
        <v>7.5</v>
      </c>
      <c r="O88" s="1391">
        <v>3.6</v>
      </c>
      <c r="P88" s="1391">
        <v>6.2</v>
      </c>
    </row>
    <row r="89" spans="1:16" s="1391" customFormat="1">
      <c r="A89" s="182"/>
      <c r="B89" s="1376"/>
      <c r="C89" s="1376"/>
      <c r="E89" s="1408"/>
      <c r="H89" s="159"/>
      <c r="I89" s="1411">
        <v>300301</v>
      </c>
      <c r="J89" s="159"/>
      <c r="K89" s="1391">
        <v>17.7</v>
      </c>
      <c r="L89" s="1391">
        <v>4</v>
      </c>
      <c r="M89" s="1391">
        <v>4.2</v>
      </c>
      <c r="N89" s="1391">
        <v>9.1999999999999993</v>
      </c>
      <c r="O89" s="1391">
        <v>7.1</v>
      </c>
      <c r="P89" s="1391">
        <v>5.3</v>
      </c>
    </row>
    <row r="90" spans="1:16" s="1391" customFormat="1">
      <c r="A90" s="182"/>
      <c r="B90" s="1376"/>
      <c r="C90" s="1376"/>
      <c r="E90" s="1408"/>
      <c r="H90" s="159"/>
      <c r="I90" s="1398"/>
      <c r="J90" s="159"/>
    </row>
    <row r="91" spans="1:16" s="1391" customFormat="1">
      <c r="B91" s="1376"/>
      <c r="H91" s="159"/>
    </row>
  </sheetData>
  <mergeCells count="40">
    <mergeCell ref="L9:L11"/>
    <mergeCell ref="M9:M11"/>
    <mergeCell ref="J8:J11"/>
    <mergeCell ref="J51:J54"/>
    <mergeCell ref="N51:P51"/>
    <mergeCell ref="L52:L54"/>
    <mergeCell ref="M52:M54"/>
    <mergeCell ref="K52:K54"/>
    <mergeCell ref="A8:A11"/>
    <mergeCell ref="B8:C8"/>
    <mergeCell ref="D8:D11"/>
    <mergeCell ref="E8:E11"/>
    <mergeCell ref="N8:P8"/>
    <mergeCell ref="N9:O9"/>
    <mergeCell ref="P9:P11"/>
    <mergeCell ref="N10:N11"/>
    <mergeCell ref="O10:O11"/>
    <mergeCell ref="K9:K11"/>
    <mergeCell ref="F8:H8"/>
    <mergeCell ref="B9:B11"/>
    <mergeCell ref="C9:C11"/>
    <mergeCell ref="F9:F11"/>
    <mergeCell ref="G9:G11"/>
    <mergeCell ref="H9:H11"/>
    <mergeCell ref="A51:A54"/>
    <mergeCell ref="B51:C51"/>
    <mergeCell ref="D51:D54"/>
    <mergeCell ref="E51:E54"/>
    <mergeCell ref="F51:H51"/>
    <mergeCell ref="B52:B54"/>
    <mergeCell ref="C52:C54"/>
    <mergeCell ref="F52:F54"/>
    <mergeCell ref="G52:G54"/>
    <mergeCell ref="H52:H54"/>
    <mergeCell ref="J75:P76"/>
    <mergeCell ref="N52:O52"/>
    <mergeCell ref="P52:P54"/>
    <mergeCell ref="N53:N54"/>
    <mergeCell ref="O53:O54"/>
    <mergeCell ref="J73:P74"/>
  </mergeCells>
  <hyperlinks>
    <hyperlink ref="A1" location="Indice!A189" display="Volver"/>
  </hyperlinks>
  <pageMargins left="0.39370078740157483" right="0.39370078740157483" top="0.78740157480314965" bottom="0.78740157480314965" header="0" footer="0"/>
  <pageSetup scale="83" orientation="portrait" horizontalDpi="300" verticalDpi="300" r:id="rId1"/>
  <headerFooter alignWithMargins="0"/>
  <rowBreaks count="1" manualBreakCount="1">
    <brk id="44" max="16" man="1"/>
  </rowBreaks>
  <colBreaks count="1" manualBreakCount="1">
    <brk id="9" min="1" max="80" man="1"/>
  </colBreaks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7030A0"/>
  </sheetPr>
  <dimension ref="A1:Q70"/>
  <sheetViews>
    <sheetView showGridLines="0" showRowColHeaders="0" zoomScaleNormal="100" workbookViewId="0"/>
  </sheetViews>
  <sheetFormatPr baseColWidth="10" defaultColWidth="11.44140625" defaultRowHeight="10.199999999999999"/>
  <cols>
    <col min="1" max="1" width="10.109375" style="159" customWidth="1"/>
    <col min="2" max="2" width="14" style="159" customWidth="1"/>
    <col min="3" max="3" width="12.6640625" style="159" customWidth="1"/>
    <col min="4" max="4" width="11.88671875" style="159" customWidth="1"/>
    <col min="5" max="5" width="11.6640625" style="159" customWidth="1"/>
    <col min="6" max="6" width="12.44140625" style="159" customWidth="1"/>
    <col min="7" max="7" width="12.88671875" style="159" customWidth="1"/>
    <col min="8" max="8" width="9" style="159" customWidth="1"/>
    <col min="9" max="9" width="3.33203125" style="159" customWidth="1"/>
    <col min="10" max="10" width="9.33203125" style="159" customWidth="1"/>
    <col min="11" max="11" width="12" style="159" customWidth="1"/>
    <col min="12" max="12" width="9.5546875" style="159" bestFit="1" customWidth="1"/>
    <col min="13" max="13" width="10.33203125" style="159" bestFit="1" customWidth="1"/>
    <col min="14" max="14" width="6.77734375" style="159" bestFit="1" customWidth="1"/>
    <col min="15" max="15" width="8.21875" style="159" bestFit="1" customWidth="1"/>
    <col min="16" max="16" width="12.6640625" style="159" bestFit="1" customWidth="1"/>
    <col min="17" max="257" width="11.44140625" style="159"/>
    <col min="258" max="258" width="22" style="159" customWidth="1"/>
    <col min="259" max="259" width="14.5546875" style="159" customWidth="1"/>
    <col min="260" max="260" width="13.44140625" style="159" customWidth="1"/>
    <col min="261" max="261" width="12.109375" style="159" customWidth="1"/>
    <col min="262" max="262" width="12.44140625" style="159" customWidth="1"/>
    <col min="263" max="263" width="12.88671875" style="159" customWidth="1"/>
    <col min="264" max="266" width="11.44140625" style="159"/>
    <col min="267" max="267" width="13.109375" style="159" customWidth="1"/>
    <col min="268" max="268" width="11.44140625" style="159"/>
    <col min="269" max="269" width="12.33203125" style="159" customWidth="1"/>
    <col min="270" max="271" width="11.44140625" style="159"/>
    <col min="272" max="272" width="15" style="159" customWidth="1"/>
    <col min="273" max="513" width="11.44140625" style="159"/>
    <col min="514" max="514" width="22" style="159" customWidth="1"/>
    <col min="515" max="515" width="14.5546875" style="159" customWidth="1"/>
    <col min="516" max="516" width="13.44140625" style="159" customWidth="1"/>
    <col min="517" max="517" width="12.109375" style="159" customWidth="1"/>
    <col min="518" max="518" width="12.44140625" style="159" customWidth="1"/>
    <col min="519" max="519" width="12.88671875" style="159" customWidth="1"/>
    <col min="520" max="522" width="11.44140625" style="159"/>
    <col min="523" max="523" width="13.109375" style="159" customWidth="1"/>
    <col min="524" max="524" width="11.44140625" style="159"/>
    <col min="525" max="525" width="12.33203125" style="159" customWidth="1"/>
    <col min="526" max="527" width="11.44140625" style="159"/>
    <col min="528" max="528" width="15" style="159" customWidth="1"/>
    <col min="529" max="769" width="11.44140625" style="159"/>
    <col min="770" max="770" width="22" style="159" customWidth="1"/>
    <col min="771" max="771" width="14.5546875" style="159" customWidth="1"/>
    <col min="772" max="772" width="13.44140625" style="159" customWidth="1"/>
    <col min="773" max="773" width="12.109375" style="159" customWidth="1"/>
    <col min="774" max="774" width="12.44140625" style="159" customWidth="1"/>
    <col min="775" max="775" width="12.88671875" style="159" customWidth="1"/>
    <col min="776" max="778" width="11.44140625" style="159"/>
    <col min="779" max="779" width="13.109375" style="159" customWidth="1"/>
    <col min="780" max="780" width="11.44140625" style="159"/>
    <col min="781" max="781" width="12.33203125" style="159" customWidth="1"/>
    <col min="782" max="783" width="11.44140625" style="159"/>
    <col min="784" max="784" width="15" style="159" customWidth="1"/>
    <col min="785" max="1025" width="11.44140625" style="159"/>
    <col min="1026" max="1026" width="22" style="159" customWidth="1"/>
    <col min="1027" max="1027" width="14.5546875" style="159" customWidth="1"/>
    <col min="1028" max="1028" width="13.44140625" style="159" customWidth="1"/>
    <col min="1029" max="1029" width="12.109375" style="159" customWidth="1"/>
    <col min="1030" max="1030" width="12.44140625" style="159" customWidth="1"/>
    <col min="1031" max="1031" width="12.88671875" style="159" customWidth="1"/>
    <col min="1032" max="1034" width="11.44140625" style="159"/>
    <col min="1035" max="1035" width="13.109375" style="159" customWidth="1"/>
    <col min="1036" max="1036" width="11.44140625" style="159"/>
    <col min="1037" max="1037" width="12.33203125" style="159" customWidth="1"/>
    <col min="1038" max="1039" width="11.44140625" style="159"/>
    <col min="1040" max="1040" width="15" style="159" customWidth="1"/>
    <col min="1041" max="1281" width="11.44140625" style="159"/>
    <col min="1282" max="1282" width="22" style="159" customWidth="1"/>
    <col min="1283" max="1283" width="14.5546875" style="159" customWidth="1"/>
    <col min="1284" max="1284" width="13.44140625" style="159" customWidth="1"/>
    <col min="1285" max="1285" width="12.109375" style="159" customWidth="1"/>
    <col min="1286" max="1286" width="12.44140625" style="159" customWidth="1"/>
    <col min="1287" max="1287" width="12.88671875" style="159" customWidth="1"/>
    <col min="1288" max="1290" width="11.44140625" style="159"/>
    <col min="1291" max="1291" width="13.109375" style="159" customWidth="1"/>
    <col min="1292" max="1292" width="11.44140625" style="159"/>
    <col min="1293" max="1293" width="12.33203125" style="159" customWidth="1"/>
    <col min="1294" max="1295" width="11.44140625" style="159"/>
    <col min="1296" max="1296" width="15" style="159" customWidth="1"/>
    <col min="1297" max="1537" width="11.44140625" style="159"/>
    <col min="1538" max="1538" width="22" style="159" customWidth="1"/>
    <col min="1539" max="1539" width="14.5546875" style="159" customWidth="1"/>
    <col min="1540" max="1540" width="13.44140625" style="159" customWidth="1"/>
    <col min="1541" max="1541" width="12.109375" style="159" customWidth="1"/>
    <col min="1542" max="1542" width="12.44140625" style="159" customWidth="1"/>
    <col min="1543" max="1543" width="12.88671875" style="159" customWidth="1"/>
    <col min="1544" max="1546" width="11.44140625" style="159"/>
    <col min="1547" max="1547" width="13.109375" style="159" customWidth="1"/>
    <col min="1548" max="1548" width="11.44140625" style="159"/>
    <col min="1549" max="1549" width="12.33203125" style="159" customWidth="1"/>
    <col min="1550" max="1551" width="11.44140625" style="159"/>
    <col min="1552" max="1552" width="15" style="159" customWidth="1"/>
    <col min="1553" max="1793" width="11.44140625" style="159"/>
    <col min="1794" max="1794" width="22" style="159" customWidth="1"/>
    <col min="1795" max="1795" width="14.5546875" style="159" customWidth="1"/>
    <col min="1796" max="1796" width="13.44140625" style="159" customWidth="1"/>
    <col min="1797" max="1797" width="12.109375" style="159" customWidth="1"/>
    <col min="1798" max="1798" width="12.44140625" style="159" customWidth="1"/>
    <col min="1799" max="1799" width="12.88671875" style="159" customWidth="1"/>
    <col min="1800" max="1802" width="11.44140625" style="159"/>
    <col min="1803" max="1803" width="13.109375" style="159" customWidth="1"/>
    <col min="1804" max="1804" width="11.44140625" style="159"/>
    <col min="1805" max="1805" width="12.33203125" style="159" customWidth="1"/>
    <col min="1806" max="1807" width="11.44140625" style="159"/>
    <col min="1808" max="1808" width="15" style="159" customWidth="1"/>
    <col min="1809" max="2049" width="11.44140625" style="159"/>
    <col min="2050" max="2050" width="22" style="159" customWidth="1"/>
    <col min="2051" max="2051" width="14.5546875" style="159" customWidth="1"/>
    <col min="2052" max="2052" width="13.44140625" style="159" customWidth="1"/>
    <col min="2053" max="2053" width="12.109375" style="159" customWidth="1"/>
    <col min="2054" max="2054" width="12.44140625" style="159" customWidth="1"/>
    <col min="2055" max="2055" width="12.88671875" style="159" customWidth="1"/>
    <col min="2056" max="2058" width="11.44140625" style="159"/>
    <col min="2059" max="2059" width="13.109375" style="159" customWidth="1"/>
    <col min="2060" max="2060" width="11.44140625" style="159"/>
    <col min="2061" max="2061" width="12.33203125" style="159" customWidth="1"/>
    <col min="2062" max="2063" width="11.44140625" style="159"/>
    <col min="2064" max="2064" width="15" style="159" customWidth="1"/>
    <col min="2065" max="2305" width="11.44140625" style="159"/>
    <col min="2306" max="2306" width="22" style="159" customWidth="1"/>
    <col min="2307" max="2307" width="14.5546875" style="159" customWidth="1"/>
    <col min="2308" max="2308" width="13.44140625" style="159" customWidth="1"/>
    <col min="2309" max="2309" width="12.109375" style="159" customWidth="1"/>
    <col min="2310" max="2310" width="12.44140625" style="159" customWidth="1"/>
    <col min="2311" max="2311" width="12.88671875" style="159" customWidth="1"/>
    <col min="2312" max="2314" width="11.44140625" style="159"/>
    <col min="2315" max="2315" width="13.109375" style="159" customWidth="1"/>
    <col min="2316" max="2316" width="11.44140625" style="159"/>
    <col min="2317" max="2317" width="12.33203125" style="159" customWidth="1"/>
    <col min="2318" max="2319" width="11.44140625" style="159"/>
    <col min="2320" max="2320" width="15" style="159" customWidth="1"/>
    <col min="2321" max="2561" width="11.44140625" style="159"/>
    <col min="2562" max="2562" width="22" style="159" customWidth="1"/>
    <col min="2563" max="2563" width="14.5546875" style="159" customWidth="1"/>
    <col min="2564" max="2564" width="13.44140625" style="159" customWidth="1"/>
    <col min="2565" max="2565" width="12.109375" style="159" customWidth="1"/>
    <col min="2566" max="2566" width="12.44140625" style="159" customWidth="1"/>
    <col min="2567" max="2567" width="12.88671875" style="159" customWidth="1"/>
    <col min="2568" max="2570" width="11.44140625" style="159"/>
    <col min="2571" max="2571" width="13.109375" style="159" customWidth="1"/>
    <col min="2572" max="2572" width="11.44140625" style="159"/>
    <col min="2573" max="2573" width="12.33203125" style="159" customWidth="1"/>
    <col min="2574" max="2575" width="11.44140625" style="159"/>
    <col min="2576" max="2576" width="15" style="159" customWidth="1"/>
    <col min="2577" max="2817" width="11.44140625" style="159"/>
    <col min="2818" max="2818" width="22" style="159" customWidth="1"/>
    <col min="2819" max="2819" width="14.5546875" style="159" customWidth="1"/>
    <col min="2820" max="2820" width="13.44140625" style="159" customWidth="1"/>
    <col min="2821" max="2821" width="12.109375" style="159" customWidth="1"/>
    <col min="2822" max="2822" width="12.44140625" style="159" customWidth="1"/>
    <col min="2823" max="2823" width="12.88671875" style="159" customWidth="1"/>
    <col min="2824" max="2826" width="11.44140625" style="159"/>
    <col min="2827" max="2827" width="13.109375" style="159" customWidth="1"/>
    <col min="2828" max="2828" width="11.44140625" style="159"/>
    <col min="2829" max="2829" width="12.33203125" style="159" customWidth="1"/>
    <col min="2830" max="2831" width="11.44140625" style="159"/>
    <col min="2832" max="2832" width="15" style="159" customWidth="1"/>
    <col min="2833" max="3073" width="11.44140625" style="159"/>
    <col min="3074" max="3074" width="22" style="159" customWidth="1"/>
    <col min="3075" max="3075" width="14.5546875" style="159" customWidth="1"/>
    <col min="3076" max="3076" width="13.44140625" style="159" customWidth="1"/>
    <col min="3077" max="3077" width="12.109375" style="159" customWidth="1"/>
    <col min="3078" max="3078" width="12.44140625" style="159" customWidth="1"/>
    <col min="3079" max="3079" width="12.88671875" style="159" customWidth="1"/>
    <col min="3080" max="3082" width="11.44140625" style="159"/>
    <col min="3083" max="3083" width="13.109375" style="159" customWidth="1"/>
    <col min="3084" max="3084" width="11.44140625" style="159"/>
    <col min="3085" max="3085" width="12.33203125" style="159" customWidth="1"/>
    <col min="3086" max="3087" width="11.44140625" style="159"/>
    <col min="3088" max="3088" width="15" style="159" customWidth="1"/>
    <col min="3089" max="3329" width="11.44140625" style="159"/>
    <col min="3330" max="3330" width="22" style="159" customWidth="1"/>
    <col min="3331" max="3331" width="14.5546875" style="159" customWidth="1"/>
    <col min="3332" max="3332" width="13.44140625" style="159" customWidth="1"/>
    <col min="3333" max="3333" width="12.109375" style="159" customWidth="1"/>
    <col min="3334" max="3334" width="12.44140625" style="159" customWidth="1"/>
    <col min="3335" max="3335" width="12.88671875" style="159" customWidth="1"/>
    <col min="3336" max="3338" width="11.44140625" style="159"/>
    <col min="3339" max="3339" width="13.109375" style="159" customWidth="1"/>
    <col min="3340" max="3340" width="11.44140625" style="159"/>
    <col min="3341" max="3341" width="12.33203125" style="159" customWidth="1"/>
    <col min="3342" max="3343" width="11.44140625" style="159"/>
    <col min="3344" max="3344" width="15" style="159" customWidth="1"/>
    <col min="3345" max="3585" width="11.44140625" style="159"/>
    <col min="3586" max="3586" width="22" style="159" customWidth="1"/>
    <col min="3587" max="3587" width="14.5546875" style="159" customWidth="1"/>
    <col min="3588" max="3588" width="13.44140625" style="159" customWidth="1"/>
    <col min="3589" max="3589" width="12.109375" style="159" customWidth="1"/>
    <col min="3590" max="3590" width="12.44140625" style="159" customWidth="1"/>
    <col min="3591" max="3591" width="12.88671875" style="159" customWidth="1"/>
    <col min="3592" max="3594" width="11.44140625" style="159"/>
    <col min="3595" max="3595" width="13.109375" style="159" customWidth="1"/>
    <col min="3596" max="3596" width="11.44140625" style="159"/>
    <col min="3597" max="3597" width="12.33203125" style="159" customWidth="1"/>
    <col min="3598" max="3599" width="11.44140625" style="159"/>
    <col min="3600" max="3600" width="15" style="159" customWidth="1"/>
    <col min="3601" max="3841" width="11.44140625" style="159"/>
    <col min="3842" max="3842" width="22" style="159" customWidth="1"/>
    <col min="3843" max="3843" width="14.5546875" style="159" customWidth="1"/>
    <col min="3844" max="3844" width="13.44140625" style="159" customWidth="1"/>
    <col min="3845" max="3845" width="12.109375" style="159" customWidth="1"/>
    <col min="3846" max="3846" width="12.44140625" style="159" customWidth="1"/>
    <col min="3847" max="3847" width="12.88671875" style="159" customWidth="1"/>
    <col min="3848" max="3850" width="11.44140625" style="159"/>
    <col min="3851" max="3851" width="13.109375" style="159" customWidth="1"/>
    <col min="3852" max="3852" width="11.44140625" style="159"/>
    <col min="3853" max="3853" width="12.33203125" style="159" customWidth="1"/>
    <col min="3854" max="3855" width="11.44140625" style="159"/>
    <col min="3856" max="3856" width="15" style="159" customWidth="1"/>
    <col min="3857" max="4097" width="11.44140625" style="159"/>
    <col min="4098" max="4098" width="22" style="159" customWidth="1"/>
    <col min="4099" max="4099" width="14.5546875" style="159" customWidth="1"/>
    <col min="4100" max="4100" width="13.44140625" style="159" customWidth="1"/>
    <col min="4101" max="4101" width="12.109375" style="159" customWidth="1"/>
    <col min="4102" max="4102" width="12.44140625" style="159" customWidth="1"/>
    <col min="4103" max="4103" width="12.88671875" style="159" customWidth="1"/>
    <col min="4104" max="4106" width="11.44140625" style="159"/>
    <col min="4107" max="4107" width="13.109375" style="159" customWidth="1"/>
    <col min="4108" max="4108" width="11.44140625" style="159"/>
    <col min="4109" max="4109" width="12.33203125" style="159" customWidth="1"/>
    <col min="4110" max="4111" width="11.44140625" style="159"/>
    <col min="4112" max="4112" width="15" style="159" customWidth="1"/>
    <col min="4113" max="4353" width="11.44140625" style="159"/>
    <col min="4354" max="4354" width="22" style="159" customWidth="1"/>
    <col min="4355" max="4355" width="14.5546875" style="159" customWidth="1"/>
    <col min="4356" max="4356" width="13.44140625" style="159" customWidth="1"/>
    <col min="4357" max="4357" width="12.109375" style="159" customWidth="1"/>
    <col min="4358" max="4358" width="12.44140625" style="159" customWidth="1"/>
    <col min="4359" max="4359" width="12.88671875" style="159" customWidth="1"/>
    <col min="4360" max="4362" width="11.44140625" style="159"/>
    <col min="4363" max="4363" width="13.109375" style="159" customWidth="1"/>
    <col min="4364" max="4364" width="11.44140625" style="159"/>
    <col min="4365" max="4365" width="12.33203125" style="159" customWidth="1"/>
    <col min="4366" max="4367" width="11.44140625" style="159"/>
    <col min="4368" max="4368" width="15" style="159" customWidth="1"/>
    <col min="4369" max="4609" width="11.44140625" style="159"/>
    <col min="4610" max="4610" width="22" style="159" customWidth="1"/>
    <col min="4611" max="4611" width="14.5546875" style="159" customWidth="1"/>
    <col min="4612" max="4612" width="13.44140625" style="159" customWidth="1"/>
    <col min="4613" max="4613" width="12.109375" style="159" customWidth="1"/>
    <col min="4614" max="4614" width="12.44140625" style="159" customWidth="1"/>
    <col min="4615" max="4615" width="12.88671875" style="159" customWidth="1"/>
    <col min="4616" max="4618" width="11.44140625" style="159"/>
    <col min="4619" max="4619" width="13.109375" style="159" customWidth="1"/>
    <col min="4620" max="4620" width="11.44140625" style="159"/>
    <col min="4621" max="4621" width="12.33203125" style="159" customWidth="1"/>
    <col min="4622" max="4623" width="11.44140625" style="159"/>
    <col min="4624" max="4624" width="15" style="159" customWidth="1"/>
    <col min="4625" max="4865" width="11.44140625" style="159"/>
    <col min="4866" max="4866" width="22" style="159" customWidth="1"/>
    <col min="4867" max="4867" width="14.5546875" style="159" customWidth="1"/>
    <col min="4868" max="4868" width="13.44140625" style="159" customWidth="1"/>
    <col min="4869" max="4869" width="12.109375" style="159" customWidth="1"/>
    <col min="4870" max="4870" width="12.44140625" style="159" customWidth="1"/>
    <col min="4871" max="4871" width="12.88671875" style="159" customWidth="1"/>
    <col min="4872" max="4874" width="11.44140625" style="159"/>
    <col min="4875" max="4875" width="13.109375" style="159" customWidth="1"/>
    <col min="4876" max="4876" width="11.44140625" style="159"/>
    <col min="4877" max="4877" width="12.33203125" style="159" customWidth="1"/>
    <col min="4878" max="4879" width="11.44140625" style="159"/>
    <col min="4880" max="4880" width="15" style="159" customWidth="1"/>
    <col min="4881" max="5121" width="11.44140625" style="159"/>
    <col min="5122" max="5122" width="22" style="159" customWidth="1"/>
    <col min="5123" max="5123" width="14.5546875" style="159" customWidth="1"/>
    <col min="5124" max="5124" width="13.44140625" style="159" customWidth="1"/>
    <col min="5125" max="5125" width="12.109375" style="159" customWidth="1"/>
    <col min="5126" max="5126" width="12.44140625" style="159" customWidth="1"/>
    <col min="5127" max="5127" width="12.88671875" style="159" customWidth="1"/>
    <col min="5128" max="5130" width="11.44140625" style="159"/>
    <col min="5131" max="5131" width="13.109375" style="159" customWidth="1"/>
    <col min="5132" max="5132" width="11.44140625" style="159"/>
    <col min="5133" max="5133" width="12.33203125" style="159" customWidth="1"/>
    <col min="5134" max="5135" width="11.44140625" style="159"/>
    <col min="5136" max="5136" width="15" style="159" customWidth="1"/>
    <col min="5137" max="5377" width="11.44140625" style="159"/>
    <col min="5378" max="5378" width="22" style="159" customWidth="1"/>
    <col min="5379" max="5379" width="14.5546875" style="159" customWidth="1"/>
    <col min="5380" max="5380" width="13.44140625" style="159" customWidth="1"/>
    <col min="5381" max="5381" width="12.109375" style="159" customWidth="1"/>
    <col min="5382" max="5382" width="12.44140625" style="159" customWidth="1"/>
    <col min="5383" max="5383" width="12.88671875" style="159" customWidth="1"/>
    <col min="5384" max="5386" width="11.44140625" style="159"/>
    <col min="5387" max="5387" width="13.109375" style="159" customWidth="1"/>
    <col min="5388" max="5388" width="11.44140625" style="159"/>
    <col min="5389" max="5389" width="12.33203125" style="159" customWidth="1"/>
    <col min="5390" max="5391" width="11.44140625" style="159"/>
    <col min="5392" max="5392" width="15" style="159" customWidth="1"/>
    <col min="5393" max="5633" width="11.44140625" style="159"/>
    <col min="5634" max="5634" width="22" style="159" customWidth="1"/>
    <col min="5635" max="5635" width="14.5546875" style="159" customWidth="1"/>
    <col min="5636" max="5636" width="13.44140625" style="159" customWidth="1"/>
    <col min="5637" max="5637" width="12.109375" style="159" customWidth="1"/>
    <col min="5638" max="5638" width="12.44140625" style="159" customWidth="1"/>
    <col min="5639" max="5639" width="12.88671875" style="159" customWidth="1"/>
    <col min="5640" max="5642" width="11.44140625" style="159"/>
    <col min="5643" max="5643" width="13.109375" style="159" customWidth="1"/>
    <col min="5644" max="5644" width="11.44140625" style="159"/>
    <col min="5645" max="5645" width="12.33203125" style="159" customWidth="1"/>
    <col min="5646" max="5647" width="11.44140625" style="159"/>
    <col min="5648" max="5648" width="15" style="159" customWidth="1"/>
    <col min="5649" max="5889" width="11.44140625" style="159"/>
    <col min="5890" max="5890" width="22" style="159" customWidth="1"/>
    <col min="5891" max="5891" width="14.5546875" style="159" customWidth="1"/>
    <col min="5892" max="5892" width="13.44140625" style="159" customWidth="1"/>
    <col min="5893" max="5893" width="12.109375" style="159" customWidth="1"/>
    <col min="5894" max="5894" width="12.44140625" style="159" customWidth="1"/>
    <col min="5895" max="5895" width="12.88671875" style="159" customWidth="1"/>
    <col min="5896" max="5898" width="11.44140625" style="159"/>
    <col min="5899" max="5899" width="13.109375" style="159" customWidth="1"/>
    <col min="5900" max="5900" width="11.44140625" style="159"/>
    <col min="5901" max="5901" width="12.33203125" style="159" customWidth="1"/>
    <col min="5902" max="5903" width="11.44140625" style="159"/>
    <col min="5904" max="5904" width="15" style="159" customWidth="1"/>
    <col min="5905" max="6145" width="11.44140625" style="159"/>
    <col min="6146" max="6146" width="22" style="159" customWidth="1"/>
    <col min="6147" max="6147" width="14.5546875" style="159" customWidth="1"/>
    <col min="6148" max="6148" width="13.44140625" style="159" customWidth="1"/>
    <col min="6149" max="6149" width="12.109375" style="159" customWidth="1"/>
    <col min="6150" max="6150" width="12.44140625" style="159" customWidth="1"/>
    <col min="6151" max="6151" width="12.88671875" style="159" customWidth="1"/>
    <col min="6152" max="6154" width="11.44140625" style="159"/>
    <col min="6155" max="6155" width="13.109375" style="159" customWidth="1"/>
    <col min="6156" max="6156" width="11.44140625" style="159"/>
    <col min="6157" max="6157" width="12.33203125" style="159" customWidth="1"/>
    <col min="6158" max="6159" width="11.44140625" style="159"/>
    <col min="6160" max="6160" width="15" style="159" customWidth="1"/>
    <col min="6161" max="6401" width="11.44140625" style="159"/>
    <col min="6402" max="6402" width="22" style="159" customWidth="1"/>
    <col min="6403" max="6403" width="14.5546875" style="159" customWidth="1"/>
    <col min="6404" max="6404" width="13.44140625" style="159" customWidth="1"/>
    <col min="6405" max="6405" width="12.109375" style="159" customWidth="1"/>
    <col min="6406" max="6406" width="12.44140625" style="159" customWidth="1"/>
    <col min="6407" max="6407" width="12.88671875" style="159" customWidth="1"/>
    <col min="6408" max="6410" width="11.44140625" style="159"/>
    <col min="6411" max="6411" width="13.109375" style="159" customWidth="1"/>
    <col min="6412" max="6412" width="11.44140625" style="159"/>
    <col min="6413" max="6413" width="12.33203125" style="159" customWidth="1"/>
    <col min="6414" max="6415" width="11.44140625" style="159"/>
    <col min="6416" max="6416" width="15" style="159" customWidth="1"/>
    <col min="6417" max="6657" width="11.44140625" style="159"/>
    <col min="6658" max="6658" width="22" style="159" customWidth="1"/>
    <col min="6659" max="6659" width="14.5546875" style="159" customWidth="1"/>
    <col min="6660" max="6660" width="13.44140625" style="159" customWidth="1"/>
    <col min="6661" max="6661" width="12.109375" style="159" customWidth="1"/>
    <col min="6662" max="6662" width="12.44140625" style="159" customWidth="1"/>
    <col min="6663" max="6663" width="12.88671875" style="159" customWidth="1"/>
    <col min="6664" max="6666" width="11.44140625" style="159"/>
    <col min="6667" max="6667" width="13.109375" style="159" customWidth="1"/>
    <col min="6668" max="6668" width="11.44140625" style="159"/>
    <col min="6669" max="6669" width="12.33203125" style="159" customWidth="1"/>
    <col min="6670" max="6671" width="11.44140625" style="159"/>
    <col min="6672" max="6672" width="15" style="159" customWidth="1"/>
    <col min="6673" max="6913" width="11.44140625" style="159"/>
    <col min="6914" max="6914" width="22" style="159" customWidth="1"/>
    <col min="6915" max="6915" width="14.5546875" style="159" customWidth="1"/>
    <col min="6916" max="6916" width="13.44140625" style="159" customWidth="1"/>
    <col min="6917" max="6917" width="12.109375" style="159" customWidth="1"/>
    <col min="6918" max="6918" width="12.44140625" style="159" customWidth="1"/>
    <col min="6919" max="6919" width="12.88671875" style="159" customWidth="1"/>
    <col min="6920" max="6922" width="11.44140625" style="159"/>
    <col min="6923" max="6923" width="13.109375" style="159" customWidth="1"/>
    <col min="6924" max="6924" width="11.44140625" style="159"/>
    <col min="6925" max="6925" width="12.33203125" style="159" customWidth="1"/>
    <col min="6926" max="6927" width="11.44140625" style="159"/>
    <col min="6928" max="6928" width="15" style="159" customWidth="1"/>
    <col min="6929" max="7169" width="11.44140625" style="159"/>
    <col min="7170" max="7170" width="22" style="159" customWidth="1"/>
    <col min="7171" max="7171" width="14.5546875" style="159" customWidth="1"/>
    <col min="7172" max="7172" width="13.44140625" style="159" customWidth="1"/>
    <col min="7173" max="7173" width="12.109375" style="159" customWidth="1"/>
    <col min="7174" max="7174" width="12.44140625" style="159" customWidth="1"/>
    <col min="7175" max="7175" width="12.88671875" style="159" customWidth="1"/>
    <col min="7176" max="7178" width="11.44140625" style="159"/>
    <col min="7179" max="7179" width="13.109375" style="159" customWidth="1"/>
    <col min="7180" max="7180" width="11.44140625" style="159"/>
    <col min="7181" max="7181" width="12.33203125" style="159" customWidth="1"/>
    <col min="7182" max="7183" width="11.44140625" style="159"/>
    <col min="7184" max="7184" width="15" style="159" customWidth="1"/>
    <col min="7185" max="7425" width="11.44140625" style="159"/>
    <col min="7426" max="7426" width="22" style="159" customWidth="1"/>
    <col min="7427" max="7427" width="14.5546875" style="159" customWidth="1"/>
    <col min="7428" max="7428" width="13.44140625" style="159" customWidth="1"/>
    <col min="7429" max="7429" width="12.109375" style="159" customWidth="1"/>
    <col min="7430" max="7430" width="12.44140625" style="159" customWidth="1"/>
    <col min="7431" max="7431" width="12.88671875" style="159" customWidth="1"/>
    <col min="7432" max="7434" width="11.44140625" style="159"/>
    <col min="7435" max="7435" width="13.109375" style="159" customWidth="1"/>
    <col min="7436" max="7436" width="11.44140625" style="159"/>
    <col min="7437" max="7437" width="12.33203125" style="159" customWidth="1"/>
    <col min="7438" max="7439" width="11.44140625" style="159"/>
    <col min="7440" max="7440" width="15" style="159" customWidth="1"/>
    <col min="7441" max="7681" width="11.44140625" style="159"/>
    <col min="7682" max="7682" width="22" style="159" customWidth="1"/>
    <col min="7683" max="7683" width="14.5546875" style="159" customWidth="1"/>
    <col min="7684" max="7684" width="13.44140625" style="159" customWidth="1"/>
    <col min="7685" max="7685" width="12.109375" style="159" customWidth="1"/>
    <col min="7686" max="7686" width="12.44140625" style="159" customWidth="1"/>
    <col min="7687" max="7687" width="12.88671875" style="159" customWidth="1"/>
    <col min="7688" max="7690" width="11.44140625" style="159"/>
    <col min="7691" max="7691" width="13.109375" style="159" customWidth="1"/>
    <col min="7692" max="7692" width="11.44140625" style="159"/>
    <col min="7693" max="7693" width="12.33203125" style="159" customWidth="1"/>
    <col min="7694" max="7695" width="11.44140625" style="159"/>
    <col min="7696" max="7696" width="15" style="159" customWidth="1"/>
    <col min="7697" max="7937" width="11.44140625" style="159"/>
    <col min="7938" max="7938" width="22" style="159" customWidth="1"/>
    <col min="7939" max="7939" width="14.5546875" style="159" customWidth="1"/>
    <col min="7940" max="7940" width="13.44140625" style="159" customWidth="1"/>
    <col min="7941" max="7941" width="12.109375" style="159" customWidth="1"/>
    <col min="7942" max="7942" width="12.44140625" style="159" customWidth="1"/>
    <col min="7943" max="7943" width="12.88671875" style="159" customWidth="1"/>
    <col min="7944" max="7946" width="11.44140625" style="159"/>
    <col min="7947" max="7947" width="13.109375" style="159" customWidth="1"/>
    <col min="7948" max="7948" width="11.44140625" style="159"/>
    <col min="7949" max="7949" width="12.33203125" style="159" customWidth="1"/>
    <col min="7950" max="7951" width="11.44140625" style="159"/>
    <col min="7952" max="7952" width="15" style="159" customWidth="1"/>
    <col min="7953" max="8193" width="11.44140625" style="159"/>
    <col min="8194" max="8194" width="22" style="159" customWidth="1"/>
    <col min="8195" max="8195" width="14.5546875" style="159" customWidth="1"/>
    <col min="8196" max="8196" width="13.44140625" style="159" customWidth="1"/>
    <col min="8197" max="8197" width="12.109375" style="159" customWidth="1"/>
    <col min="8198" max="8198" width="12.44140625" style="159" customWidth="1"/>
    <col min="8199" max="8199" width="12.88671875" style="159" customWidth="1"/>
    <col min="8200" max="8202" width="11.44140625" style="159"/>
    <col min="8203" max="8203" width="13.109375" style="159" customWidth="1"/>
    <col min="8204" max="8204" width="11.44140625" style="159"/>
    <col min="8205" max="8205" width="12.33203125" style="159" customWidth="1"/>
    <col min="8206" max="8207" width="11.44140625" style="159"/>
    <col min="8208" max="8208" width="15" style="159" customWidth="1"/>
    <col min="8209" max="8449" width="11.44140625" style="159"/>
    <col min="8450" max="8450" width="22" style="159" customWidth="1"/>
    <col min="8451" max="8451" width="14.5546875" style="159" customWidth="1"/>
    <col min="8452" max="8452" width="13.44140625" style="159" customWidth="1"/>
    <col min="8453" max="8453" width="12.109375" style="159" customWidth="1"/>
    <col min="8454" max="8454" width="12.44140625" style="159" customWidth="1"/>
    <col min="8455" max="8455" width="12.88671875" style="159" customWidth="1"/>
    <col min="8456" max="8458" width="11.44140625" style="159"/>
    <col min="8459" max="8459" width="13.109375" style="159" customWidth="1"/>
    <col min="8460" max="8460" width="11.44140625" style="159"/>
    <col min="8461" max="8461" width="12.33203125" style="159" customWidth="1"/>
    <col min="8462" max="8463" width="11.44140625" style="159"/>
    <col min="8464" max="8464" width="15" style="159" customWidth="1"/>
    <col min="8465" max="8705" width="11.44140625" style="159"/>
    <col min="8706" max="8706" width="22" style="159" customWidth="1"/>
    <col min="8707" max="8707" width="14.5546875" style="159" customWidth="1"/>
    <col min="8708" max="8708" width="13.44140625" style="159" customWidth="1"/>
    <col min="8709" max="8709" width="12.109375" style="159" customWidth="1"/>
    <col min="8710" max="8710" width="12.44140625" style="159" customWidth="1"/>
    <col min="8711" max="8711" width="12.88671875" style="159" customWidth="1"/>
    <col min="8712" max="8714" width="11.44140625" style="159"/>
    <col min="8715" max="8715" width="13.109375" style="159" customWidth="1"/>
    <col min="8716" max="8716" width="11.44140625" style="159"/>
    <col min="8717" max="8717" width="12.33203125" style="159" customWidth="1"/>
    <col min="8718" max="8719" width="11.44140625" style="159"/>
    <col min="8720" max="8720" width="15" style="159" customWidth="1"/>
    <col min="8721" max="8961" width="11.44140625" style="159"/>
    <col min="8962" max="8962" width="22" style="159" customWidth="1"/>
    <col min="8963" max="8963" width="14.5546875" style="159" customWidth="1"/>
    <col min="8964" max="8964" width="13.44140625" style="159" customWidth="1"/>
    <col min="8965" max="8965" width="12.109375" style="159" customWidth="1"/>
    <col min="8966" max="8966" width="12.44140625" style="159" customWidth="1"/>
    <col min="8967" max="8967" width="12.88671875" style="159" customWidth="1"/>
    <col min="8968" max="8970" width="11.44140625" style="159"/>
    <col min="8971" max="8971" width="13.109375" style="159" customWidth="1"/>
    <col min="8972" max="8972" width="11.44140625" style="159"/>
    <col min="8973" max="8973" width="12.33203125" style="159" customWidth="1"/>
    <col min="8974" max="8975" width="11.44140625" style="159"/>
    <col min="8976" max="8976" width="15" style="159" customWidth="1"/>
    <col min="8977" max="9217" width="11.44140625" style="159"/>
    <col min="9218" max="9218" width="22" style="159" customWidth="1"/>
    <col min="9219" max="9219" width="14.5546875" style="159" customWidth="1"/>
    <col min="9220" max="9220" width="13.44140625" style="159" customWidth="1"/>
    <col min="9221" max="9221" width="12.109375" style="159" customWidth="1"/>
    <col min="9222" max="9222" width="12.44140625" style="159" customWidth="1"/>
    <col min="9223" max="9223" width="12.88671875" style="159" customWidth="1"/>
    <col min="9224" max="9226" width="11.44140625" style="159"/>
    <col min="9227" max="9227" width="13.109375" style="159" customWidth="1"/>
    <col min="9228" max="9228" width="11.44140625" style="159"/>
    <col min="9229" max="9229" width="12.33203125" style="159" customWidth="1"/>
    <col min="9230" max="9231" width="11.44140625" style="159"/>
    <col min="9232" max="9232" width="15" style="159" customWidth="1"/>
    <col min="9233" max="9473" width="11.44140625" style="159"/>
    <col min="9474" max="9474" width="22" style="159" customWidth="1"/>
    <col min="9475" max="9475" width="14.5546875" style="159" customWidth="1"/>
    <col min="9476" max="9476" width="13.44140625" style="159" customWidth="1"/>
    <col min="9477" max="9477" width="12.109375" style="159" customWidth="1"/>
    <col min="9478" max="9478" width="12.44140625" style="159" customWidth="1"/>
    <col min="9479" max="9479" width="12.88671875" style="159" customWidth="1"/>
    <col min="9480" max="9482" width="11.44140625" style="159"/>
    <col min="9483" max="9483" width="13.109375" style="159" customWidth="1"/>
    <col min="9484" max="9484" width="11.44140625" style="159"/>
    <col min="9485" max="9485" width="12.33203125" style="159" customWidth="1"/>
    <col min="9486" max="9487" width="11.44140625" style="159"/>
    <col min="9488" max="9488" width="15" style="159" customWidth="1"/>
    <col min="9489" max="9729" width="11.44140625" style="159"/>
    <col min="9730" max="9730" width="22" style="159" customWidth="1"/>
    <col min="9731" max="9731" width="14.5546875" style="159" customWidth="1"/>
    <col min="9732" max="9732" width="13.44140625" style="159" customWidth="1"/>
    <col min="9733" max="9733" width="12.109375" style="159" customWidth="1"/>
    <col min="9734" max="9734" width="12.44140625" style="159" customWidth="1"/>
    <col min="9735" max="9735" width="12.88671875" style="159" customWidth="1"/>
    <col min="9736" max="9738" width="11.44140625" style="159"/>
    <col min="9739" max="9739" width="13.109375" style="159" customWidth="1"/>
    <col min="9740" max="9740" width="11.44140625" style="159"/>
    <col min="9741" max="9741" width="12.33203125" style="159" customWidth="1"/>
    <col min="9742" max="9743" width="11.44140625" style="159"/>
    <col min="9744" max="9744" width="15" style="159" customWidth="1"/>
    <col min="9745" max="9985" width="11.44140625" style="159"/>
    <col min="9986" max="9986" width="22" style="159" customWidth="1"/>
    <col min="9987" max="9987" width="14.5546875" style="159" customWidth="1"/>
    <col min="9988" max="9988" width="13.44140625" style="159" customWidth="1"/>
    <col min="9989" max="9989" width="12.109375" style="159" customWidth="1"/>
    <col min="9990" max="9990" width="12.44140625" style="159" customWidth="1"/>
    <col min="9991" max="9991" width="12.88671875" style="159" customWidth="1"/>
    <col min="9992" max="9994" width="11.44140625" style="159"/>
    <col min="9995" max="9995" width="13.109375" style="159" customWidth="1"/>
    <col min="9996" max="9996" width="11.44140625" style="159"/>
    <col min="9997" max="9997" width="12.33203125" style="159" customWidth="1"/>
    <col min="9998" max="9999" width="11.44140625" style="159"/>
    <col min="10000" max="10000" width="15" style="159" customWidth="1"/>
    <col min="10001" max="10241" width="11.44140625" style="159"/>
    <col min="10242" max="10242" width="22" style="159" customWidth="1"/>
    <col min="10243" max="10243" width="14.5546875" style="159" customWidth="1"/>
    <col min="10244" max="10244" width="13.44140625" style="159" customWidth="1"/>
    <col min="10245" max="10245" width="12.109375" style="159" customWidth="1"/>
    <col min="10246" max="10246" width="12.44140625" style="159" customWidth="1"/>
    <col min="10247" max="10247" width="12.88671875" style="159" customWidth="1"/>
    <col min="10248" max="10250" width="11.44140625" style="159"/>
    <col min="10251" max="10251" width="13.109375" style="159" customWidth="1"/>
    <col min="10252" max="10252" width="11.44140625" style="159"/>
    <col min="10253" max="10253" width="12.33203125" style="159" customWidth="1"/>
    <col min="10254" max="10255" width="11.44140625" style="159"/>
    <col min="10256" max="10256" width="15" style="159" customWidth="1"/>
    <col min="10257" max="10497" width="11.44140625" style="159"/>
    <col min="10498" max="10498" width="22" style="159" customWidth="1"/>
    <col min="10499" max="10499" width="14.5546875" style="159" customWidth="1"/>
    <col min="10500" max="10500" width="13.44140625" style="159" customWidth="1"/>
    <col min="10501" max="10501" width="12.109375" style="159" customWidth="1"/>
    <col min="10502" max="10502" width="12.44140625" style="159" customWidth="1"/>
    <col min="10503" max="10503" width="12.88671875" style="159" customWidth="1"/>
    <col min="10504" max="10506" width="11.44140625" style="159"/>
    <col min="10507" max="10507" width="13.109375" style="159" customWidth="1"/>
    <col min="10508" max="10508" width="11.44140625" style="159"/>
    <col min="10509" max="10509" width="12.33203125" style="159" customWidth="1"/>
    <col min="10510" max="10511" width="11.44140625" style="159"/>
    <col min="10512" max="10512" width="15" style="159" customWidth="1"/>
    <col min="10513" max="10753" width="11.44140625" style="159"/>
    <col min="10754" max="10754" width="22" style="159" customWidth="1"/>
    <col min="10755" max="10755" width="14.5546875" style="159" customWidth="1"/>
    <col min="10756" max="10756" width="13.44140625" style="159" customWidth="1"/>
    <col min="10757" max="10757" width="12.109375" style="159" customWidth="1"/>
    <col min="10758" max="10758" width="12.44140625" style="159" customWidth="1"/>
    <col min="10759" max="10759" width="12.88671875" style="159" customWidth="1"/>
    <col min="10760" max="10762" width="11.44140625" style="159"/>
    <col min="10763" max="10763" width="13.109375" style="159" customWidth="1"/>
    <col min="10764" max="10764" width="11.44140625" style="159"/>
    <col min="10765" max="10765" width="12.33203125" style="159" customWidth="1"/>
    <col min="10766" max="10767" width="11.44140625" style="159"/>
    <col min="10768" max="10768" width="15" style="159" customWidth="1"/>
    <col min="10769" max="11009" width="11.44140625" style="159"/>
    <col min="11010" max="11010" width="22" style="159" customWidth="1"/>
    <col min="11011" max="11011" width="14.5546875" style="159" customWidth="1"/>
    <col min="11012" max="11012" width="13.44140625" style="159" customWidth="1"/>
    <col min="11013" max="11013" width="12.109375" style="159" customWidth="1"/>
    <col min="11014" max="11014" width="12.44140625" style="159" customWidth="1"/>
    <col min="11015" max="11015" width="12.88671875" style="159" customWidth="1"/>
    <col min="11016" max="11018" width="11.44140625" style="159"/>
    <col min="11019" max="11019" width="13.109375" style="159" customWidth="1"/>
    <col min="11020" max="11020" width="11.44140625" style="159"/>
    <col min="11021" max="11021" width="12.33203125" style="159" customWidth="1"/>
    <col min="11022" max="11023" width="11.44140625" style="159"/>
    <col min="11024" max="11024" width="15" style="159" customWidth="1"/>
    <col min="11025" max="11265" width="11.44140625" style="159"/>
    <col min="11266" max="11266" width="22" style="159" customWidth="1"/>
    <col min="11267" max="11267" width="14.5546875" style="159" customWidth="1"/>
    <col min="11268" max="11268" width="13.44140625" style="159" customWidth="1"/>
    <col min="11269" max="11269" width="12.109375" style="159" customWidth="1"/>
    <col min="11270" max="11270" width="12.44140625" style="159" customWidth="1"/>
    <col min="11271" max="11271" width="12.88671875" style="159" customWidth="1"/>
    <col min="11272" max="11274" width="11.44140625" style="159"/>
    <col min="11275" max="11275" width="13.109375" style="159" customWidth="1"/>
    <col min="11276" max="11276" width="11.44140625" style="159"/>
    <col min="11277" max="11277" width="12.33203125" style="159" customWidth="1"/>
    <col min="11278" max="11279" width="11.44140625" style="159"/>
    <col min="11280" max="11280" width="15" style="159" customWidth="1"/>
    <col min="11281" max="11521" width="11.44140625" style="159"/>
    <col min="11522" max="11522" width="22" style="159" customWidth="1"/>
    <col min="11523" max="11523" width="14.5546875" style="159" customWidth="1"/>
    <col min="11524" max="11524" width="13.44140625" style="159" customWidth="1"/>
    <col min="11525" max="11525" width="12.109375" style="159" customWidth="1"/>
    <col min="11526" max="11526" width="12.44140625" style="159" customWidth="1"/>
    <col min="11527" max="11527" width="12.88671875" style="159" customWidth="1"/>
    <col min="11528" max="11530" width="11.44140625" style="159"/>
    <col min="11531" max="11531" width="13.109375" style="159" customWidth="1"/>
    <col min="11532" max="11532" width="11.44140625" style="159"/>
    <col min="11533" max="11533" width="12.33203125" style="159" customWidth="1"/>
    <col min="11534" max="11535" width="11.44140625" style="159"/>
    <col min="11536" max="11536" width="15" style="159" customWidth="1"/>
    <col min="11537" max="11777" width="11.44140625" style="159"/>
    <col min="11778" max="11778" width="22" style="159" customWidth="1"/>
    <col min="11779" max="11779" width="14.5546875" style="159" customWidth="1"/>
    <col min="11780" max="11780" width="13.44140625" style="159" customWidth="1"/>
    <col min="11781" max="11781" width="12.109375" style="159" customWidth="1"/>
    <col min="11782" max="11782" width="12.44140625" style="159" customWidth="1"/>
    <col min="11783" max="11783" width="12.88671875" style="159" customWidth="1"/>
    <col min="11784" max="11786" width="11.44140625" style="159"/>
    <col min="11787" max="11787" width="13.109375" style="159" customWidth="1"/>
    <col min="11788" max="11788" width="11.44140625" style="159"/>
    <col min="11789" max="11789" width="12.33203125" style="159" customWidth="1"/>
    <col min="11790" max="11791" width="11.44140625" style="159"/>
    <col min="11792" max="11792" width="15" style="159" customWidth="1"/>
    <col min="11793" max="12033" width="11.44140625" style="159"/>
    <col min="12034" max="12034" width="22" style="159" customWidth="1"/>
    <col min="12035" max="12035" width="14.5546875" style="159" customWidth="1"/>
    <col min="12036" max="12036" width="13.44140625" style="159" customWidth="1"/>
    <col min="12037" max="12037" width="12.109375" style="159" customWidth="1"/>
    <col min="12038" max="12038" width="12.44140625" style="159" customWidth="1"/>
    <col min="12039" max="12039" width="12.88671875" style="159" customWidth="1"/>
    <col min="12040" max="12042" width="11.44140625" style="159"/>
    <col min="12043" max="12043" width="13.109375" style="159" customWidth="1"/>
    <col min="12044" max="12044" width="11.44140625" style="159"/>
    <col min="12045" max="12045" width="12.33203125" style="159" customWidth="1"/>
    <col min="12046" max="12047" width="11.44140625" style="159"/>
    <col min="12048" max="12048" width="15" style="159" customWidth="1"/>
    <col min="12049" max="12289" width="11.44140625" style="159"/>
    <col min="12290" max="12290" width="22" style="159" customWidth="1"/>
    <col min="12291" max="12291" width="14.5546875" style="159" customWidth="1"/>
    <col min="12292" max="12292" width="13.44140625" style="159" customWidth="1"/>
    <col min="12293" max="12293" width="12.109375" style="159" customWidth="1"/>
    <col min="12294" max="12294" width="12.44140625" style="159" customWidth="1"/>
    <col min="12295" max="12295" width="12.88671875" style="159" customWidth="1"/>
    <col min="12296" max="12298" width="11.44140625" style="159"/>
    <col min="12299" max="12299" width="13.109375" style="159" customWidth="1"/>
    <col min="12300" max="12300" width="11.44140625" style="159"/>
    <col min="12301" max="12301" width="12.33203125" style="159" customWidth="1"/>
    <col min="12302" max="12303" width="11.44140625" style="159"/>
    <col min="12304" max="12304" width="15" style="159" customWidth="1"/>
    <col min="12305" max="12545" width="11.44140625" style="159"/>
    <col min="12546" max="12546" width="22" style="159" customWidth="1"/>
    <col min="12547" max="12547" width="14.5546875" style="159" customWidth="1"/>
    <col min="12548" max="12548" width="13.44140625" style="159" customWidth="1"/>
    <col min="12549" max="12549" width="12.109375" style="159" customWidth="1"/>
    <col min="12550" max="12550" width="12.44140625" style="159" customWidth="1"/>
    <col min="12551" max="12551" width="12.88671875" style="159" customWidth="1"/>
    <col min="12552" max="12554" width="11.44140625" style="159"/>
    <col min="12555" max="12555" width="13.109375" style="159" customWidth="1"/>
    <col min="12556" max="12556" width="11.44140625" style="159"/>
    <col min="12557" max="12557" width="12.33203125" style="159" customWidth="1"/>
    <col min="12558" max="12559" width="11.44140625" style="159"/>
    <col min="12560" max="12560" width="15" style="159" customWidth="1"/>
    <col min="12561" max="12801" width="11.44140625" style="159"/>
    <col min="12802" max="12802" width="22" style="159" customWidth="1"/>
    <col min="12803" max="12803" width="14.5546875" style="159" customWidth="1"/>
    <col min="12804" max="12804" width="13.44140625" style="159" customWidth="1"/>
    <col min="12805" max="12805" width="12.109375" style="159" customWidth="1"/>
    <col min="12806" max="12806" width="12.44140625" style="159" customWidth="1"/>
    <col min="12807" max="12807" width="12.88671875" style="159" customWidth="1"/>
    <col min="12808" max="12810" width="11.44140625" style="159"/>
    <col min="12811" max="12811" width="13.109375" style="159" customWidth="1"/>
    <col min="12812" max="12812" width="11.44140625" style="159"/>
    <col min="12813" max="12813" width="12.33203125" style="159" customWidth="1"/>
    <col min="12814" max="12815" width="11.44140625" style="159"/>
    <col min="12816" max="12816" width="15" style="159" customWidth="1"/>
    <col min="12817" max="13057" width="11.44140625" style="159"/>
    <col min="13058" max="13058" width="22" style="159" customWidth="1"/>
    <col min="13059" max="13059" width="14.5546875" style="159" customWidth="1"/>
    <col min="13060" max="13060" width="13.44140625" style="159" customWidth="1"/>
    <col min="13061" max="13061" width="12.109375" style="159" customWidth="1"/>
    <col min="13062" max="13062" width="12.44140625" style="159" customWidth="1"/>
    <col min="13063" max="13063" width="12.88671875" style="159" customWidth="1"/>
    <col min="13064" max="13066" width="11.44140625" style="159"/>
    <col min="13067" max="13067" width="13.109375" style="159" customWidth="1"/>
    <col min="13068" max="13068" width="11.44140625" style="159"/>
    <col min="13069" max="13069" width="12.33203125" style="159" customWidth="1"/>
    <col min="13070" max="13071" width="11.44140625" style="159"/>
    <col min="13072" max="13072" width="15" style="159" customWidth="1"/>
    <col min="13073" max="13313" width="11.44140625" style="159"/>
    <col min="13314" max="13314" width="22" style="159" customWidth="1"/>
    <col min="13315" max="13315" width="14.5546875" style="159" customWidth="1"/>
    <col min="13316" max="13316" width="13.44140625" style="159" customWidth="1"/>
    <col min="13317" max="13317" width="12.109375" style="159" customWidth="1"/>
    <col min="13318" max="13318" width="12.44140625" style="159" customWidth="1"/>
    <col min="13319" max="13319" width="12.88671875" style="159" customWidth="1"/>
    <col min="13320" max="13322" width="11.44140625" style="159"/>
    <col min="13323" max="13323" width="13.109375" style="159" customWidth="1"/>
    <col min="13324" max="13324" width="11.44140625" style="159"/>
    <col min="13325" max="13325" width="12.33203125" style="159" customWidth="1"/>
    <col min="13326" max="13327" width="11.44140625" style="159"/>
    <col min="13328" max="13328" width="15" style="159" customWidth="1"/>
    <col min="13329" max="13569" width="11.44140625" style="159"/>
    <col min="13570" max="13570" width="22" style="159" customWidth="1"/>
    <col min="13571" max="13571" width="14.5546875" style="159" customWidth="1"/>
    <col min="13572" max="13572" width="13.44140625" style="159" customWidth="1"/>
    <col min="13573" max="13573" width="12.109375" style="159" customWidth="1"/>
    <col min="13574" max="13574" width="12.44140625" style="159" customWidth="1"/>
    <col min="13575" max="13575" width="12.88671875" style="159" customWidth="1"/>
    <col min="13576" max="13578" width="11.44140625" style="159"/>
    <col min="13579" max="13579" width="13.109375" style="159" customWidth="1"/>
    <col min="13580" max="13580" width="11.44140625" style="159"/>
    <col min="13581" max="13581" width="12.33203125" style="159" customWidth="1"/>
    <col min="13582" max="13583" width="11.44140625" style="159"/>
    <col min="13584" max="13584" width="15" style="159" customWidth="1"/>
    <col min="13585" max="13825" width="11.44140625" style="159"/>
    <col min="13826" max="13826" width="22" style="159" customWidth="1"/>
    <col min="13827" max="13827" width="14.5546875" style="159" customWidth="1"/>
    <col min="13828" max="13828" width="13.44140625" style="159" customWidth="1"/>
    <col min="13829" max="13829" width="12.109375" style="159" customWidth="1"/>
    <col min="13830" max="13830" width="12.44140625" style="159" customWidth="1"/>
    <col min="13831" max="13831" width="12.88671875" style="159" customWidth="1"/>
    <col min="13832" max="13834" width="11.44140625" style="159"/>
    <col min="13835" max="13835" width="13.109375" style="159" customWidth="1"/>
    <col min="13836" max="13836" width="11.44140625" style="159"/>
    <col min="13837" max="13837" width="12.33203125" style="159" customWidth="1"/>
    <col min="13838" max="13839" width="11.44140625" style="159"/>
    <col min="13840" max="13840" width="15" style="159" customWidth="1"/>
    <col min="13841" max="14081" width="11.44140625" style="159"/>
    <col min="14082" max="14082" width="22" style="159" customWidth="1"/>
    <col min="14083" max="14083" width="14.5546875" style="159" customWidth="1"/>
    <col min="14084" max="14084" width="13.44140625" style="159" customWidth="1"/>
    <col min="14085" max="14085" width="12.109375" style="159" customWidth="1"/>
    <col min="14086" max="14086" width="12.44140625" style="159" customWidth="1"/>
    <col min="14087" max="14087" width="12.88671875" style="159" customWidth="1"/>
    <col min="14088" max="14090" width="11.44140625" style="159"/>
    <col min="14091" max="14091" width="13.109375" style="159" customWidth="1"/>
    <col min="14092" max="14092" width="11.44140625" style="159"/>
    <col min="14093" max="14093" width="12.33203125" style="159" customWidth="1"/>
    <col min="14094" max="14095" width="11.44140625" style="159"/>
    <col min="14096" max="14096" width="15" style="159" customWidth="1"/>
    <col min="14097" max="14337" width="11.44140625" style="159"/>
    <col min="14338" max="14338" width="22" style="159" customWidth="1"/>
    <col min="14339" max="14339" width="14.5546875" style="159" customWidth="1"/>
    <col min="14340" max="14340" width="13.44140625" style="159" customWidth="1"/>
    <col min="14341" max="14341" width="12.109375" style="159" customWidth="1"/>
    <col min="14342" max="14342" width="12.44140625" style="159" customWidth="1"/>
    <col min="14343" max="14343" width="12.88671875" style="159" customWidth="1"/>
    <col min="14344" max="14346" width="11.44140625" style="159"/>
    <col min="14347" max="14347" width="13.109375" style="159" customWidth="1"/>
    <col min="14348" max="14348" width="11.44140625" style="159"/>
    <col min="14349" max="14349" width="12.33203125" style="159" customWidth="1"/>
    <col min="14350" max="14351" width="11.44140625" style="159"/>
    <col min="14352" max="14352" width="15" style="159" customWidth="1"/>
    <col min="14353" max="14593" width="11.44140625" style="159"/>
    <col min="14594" max="14594" width="22" style="159" customWidth="1"/>
    <col min="14595" max="14595" width="14.5546875" style="159" customWidth="1"/>
    <col min="14596" max="14596" width="13.44140625" style="159" customWidth="1"/>
    <col min="14597" max="14597" width="12.109375" style="159" customWidth="1"/>
    <col min="14598" max="14598" width="12.44140625" style="159" customWidth="1"/>
    <col min="14599" max="14599" width="12.88671875" style="159" customWidth="1"/>
    <col min="14600" max="14602" width="11.44140625" style="159"/>
    <col min="14603" max="14603" width="13.109375" style="159" customWidth="1"/>
    <col min="14604" max="14604" width="11.44140625" style="159"/>
    <col min="14605" max="14605" width="12.33203125" style="159" customWidth="1"/>
    <col min="14606" max="14607" width="11.44140625" style="159"/>
    <col min="14608" max="14608" width="15" style="159" customWidth="1"/>
    <col min="14609" max="14849" width="11.44140625" style="159"/>
    <col min="14850" max="14850" width="22" style="159" customWidth="1"/>
    <col min="14851" max="14851" width="14.5546875" style="159" customWidth="1"/>
    <col min="14852" max="14852" width="13.44140625" style="159" customWidth="1"/>
    <col min="14853" max="14853" width="12.109375" style="159" customWidth="1"/>
    <col min="14854" max="14854" width="12.44140625" style="159" customWidth="1"/>
    <col min="14855" max="14855" width="12.88671875" style="159" customWidth="1"/>
    <col min="14856" max="14858" width="11.44140625" style="159"/>
    <col min="14859" max="14859" width="13.109375" style="159" customWidth="1"/>
    <col min="14860" max="14860" width="11.44140625" style="159"/>
    <col min="14861" max="14861" width="12.33203125" style="159" customWidth="1"/>
    <col min="14862" max="14863" width="11.44140625" style="159"/>
    <col min="14864" max="14864" width="15" style="159" customWidth="1"/>
    <col min="14865" max="15105" width="11.44140625" style="159"/>
    <col min="15106" max="15106" width="22" style="159" customWidth="1"/>
    <col min="15107" max="15107" width="14.5546875" style="159" customWidth="1"/>
    <col min="15108" max="15108" width="13.44140625" style="159" customWidth="1"/>
    <col min="15109" max="15109" width="12.109375" style="159" customWidth="1"/>
    <col min="15110" max="15110" width="12.44140625" style="159" customWidth="1"/>
    <col min="15111" max="15111" width="12.88671875" style="159" customWidth="1"/>
    <col min="15112" max="15114" width="11.44140625" style="159"/>
    <col min="15115" max="15115" width="13.109375" style="159" customWidth="1"/>
    <col min="15116" max="15116" width="11.44140625" style="159"/>
    <col min="15117" max="15117" width="12.33203125" style="159" customWidth="1"/>
    <col min="15118" max="15119" width="11.44140625" style="159"/>
    <col min="15120" max="15120" width="15" style="159" customWidth="1"/>
    <col min="15121" max="15361" width="11.44140625" style="159"/>
    <col min="15362" max="15362" width="22" style="159" customWidth="1"/>
    <col min="15363" max="15363" width="14.5546875" style="159" customWidth="1"/>
    <col min="15364" max="15364" width="13.44140625" style="159" customWidth="1"/>
    <col min="15365" max="15365" width="12.109375" style="159" customWidth="1"/>
    <col min="15366" max="15366" width="12.44140625" style="159" customWidth="1"/>
    <col min="15367" max="15367" width="12.88671875" style="159" customWidth="1"/>
    <col min="15368" max="15370" width="11.44140625" style="159"/>
    <col min="15371" max="15371" width="13.109375" style="159" customWidth="1"/>
    <col min="15372" max="15372" width="11.44140625" style="159"/>
    <col min="15373" max="15373" width="12.33203125" style="159" customWidth="1"/>
    <col min="15374" max="15375" width="11.44140625" style="159"/>
    <col min="15376" max="15376" width="15" style="159" customWidth="1"/>
    <col min="15377" max="15617" width="11.44140625" style="159"/>
    <col min="15618" max="15618" width="22" style="159" customWidth="1"/>
    <col min="15619" max="15619" width="14.5546875" style="159" customWidth="1"/>
    <col min="15620" max="15620" width="13.44140625" style="159" customWidth="1"/>
    <col min="15621" max="15621" width="12.109375" style="159" customWidth="1"/>
    <col min="15622" max="15622" width="12.44140625" style="159" customWidth="1"/>
    <col min="15623" max="15623" width="12.88671875" style="159" customWidth="1"/>
    <col min="15624" max="15626" width="11.44140625" style="159"/>
    <col min="15627" max="15627" width="13.109375" style="159" customWidth="1"/>
    <col min="15628" max="15628" width="11.44140625" style="159"/>
    <col min="15629" max="15629" width="12.33203125" style="159" customWidth="1"/>
    <col min="15630" max="15631" width="11.44140625" style="159"/>
    <col min="15632" max="15632" width="15" style="159" customWidth="1"/>
    <col min="15633" max="15873" width="11.44140625" style="159"/>
    <col min="15874" max="15874" width="22" style="159" customWidth="1"/>
    <col min="15875" max="15875" width="14.5546875" style="159" customWidth="1"/>
    <col min="15876" max="15876" width="13.44140625" style="159" customWidth="1"/>
    <col min="15877" max="15877" width="12.109375" style="159" customWidth="1"/>
    <col min="15878" max="15878" width="12.44140625" style="159" customWidth="1"/>
    <col min="15879" max="15879" width="12.88671875" style="159" customWidth="1"/>
    <col min="15880" max="15882" width="11.44140625" style="159"/>
    <col min="15883" max="15883" width="13.109375" style="159" customWidth="1"/>
    <col min="15884" max="15884" width="11.44140625" style="159"/>
    <col min="15885" max="15885" width="12.33203125" style="159" customWidth="1"/>
    <col min="15886" max="15887" width="11.44140625" style="159"/>
    <col min="15888" max="15888" width="15" style="159" customWidth="1"/>
    <col min="15889" max="16129" width="11.44140625" style="159"/>
    <col min="16130" max="16130" width="22" style="159" customWidth="1"/>
    <col min="16131" max="16131" width="14.5546875" style="159" customWidth="1"/>
    <col min="16132" max="16132" width="13.44140625" style="159" customWidth="1"/>
    <col min="16133" max="16133" width="12.109375" style="159" customWidth="1"/>
    <col min="16134" max="16134" width="12.44140625" style="159" customWidth="1"/>
    <col min="16135" max="16135" width="12.88671875" style="159" customWidth="1"/>
    <col min="16136" max="16138" width="11.44140625" style="159"/>
    <col min="16139" max="16139" width="13.109375" style="159" customWidth="1"/>
    <col min="16140" max="16140" width="11.44140625" style="159"/>
    <col min="16141" max="16141" width="12.33203125" style="159" customWidth="1"/>
    <col min="16142" max="16143" width="11.44140625" style="159"/>
    <col min="16144" max="16144" width="1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3937</v>
      </c>
      <c r="J2" s="182" t="s">
        <v>3937</v>
      </c>
    </row>
    <row r="3" spans="1:16">
      <c r="A3" s="182" t="s">
        <v>220</v>
      </c>
      <c r="B3" s="182"/>
      <c r="C3" s="182"/>
      <c r="D3" s="182"/>
      <c r="E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J4" s="182" t="s">
        <v>373</v>
      </c>
    </row>
    <row r="5" spans="1:16">
      <c r="A5" s="182" t="s">
        <v>362</v>
      </c>
      <c r="B5" s="182"/>
      <c r="C5" s="182"/>
      <c r="D5" s="182"/>
      <c r="E5" s="182"/>
      <c r="J5" s="182" t="s">
        <v>372</v>
      </c>
      <c r="K5" s="182"/>
      <c r="L5" s="182"/>
      <c r="M5" s="182"/>
      <c r="N5" s="182"/>
      <c r="O5" s="182"/>
    </row>
    <row r="6" spans="1:16">
      <c r="A6" s="182" t="s">
        <v>5160</v>
      </c>
      <c r="B6" s="182"/>
      <c r="C6" s="182"/>
      <c r="D6" s="182"/>
      <c r="E6" s="182"/>
      <c r="J6" s="182" t="s">
        <v>5161</v>
      </c>
      <c r="K6" s="182"/>
      <c r="L6" s="182"/>
      <c r="M6" s="182"/>
      <c r="N6" s="182"/>
      <c r="O6" s="182"/>
    </row>
    <row r="7" spans="1:16" ht="10.8" thickBot="1">
      <c r="A7" s="1370"/>
      <c r="B7" s="1370"/>
      <c r="C7" s="1370"/>
      <c r="D7" s="1370"/>
      <c r="E7" s="1370"/>
      <c r="F7" s="1383"/>
      <c r="G7" s="1383"/>
      <c r="H7" s="1383"/>
      <c r="J7" s="1383"/>
      <c r="K7" s="1383"/>
      <c r="L7" s="1383"/>
      <c r="M7" s="1383"/>
      <c r="N7" s="1383"/>
      <c r="O7" s="1383"/>
      <c r="P7" s="1383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1">
        <v>7901</v>
      </c>
      <c r="C13" s="1331">
        <v>8495</v>
      </c>
      <c r="D13" s="1327">
        <v>2078</v>
      </c>
      <c r="E13" s="1327">
        <v>2732</v>
      </c>
      <c r="F13" s="1327">
        <v>278</v>
      </c>
      <c r="G13" s="1327">
        <v>154</v>
      </c>
      <c r="H13" s="1327">
        <v>46</v>
      </c>
      <c r="I13" s="1384"/>
      <c r="J13" s="712">
        <v>1980</v>
      </c>
      <c r="K13" s="1330">
        <v>25.4</v>
      </c>
      <c r="L13" s="1330">
        <v>6.2</v>
      </c>
      <c r="M13" s="1332">
        <v>8.1999999999999993</v>
      </c>
      <c r="N13" s="1332">
        <v>32.700000000000003</v>
      </c>
      <c r="O13" s="1332">
        <v>18.100000000000001</v>
      </c>
      <c r="P13" s="1332">
        <v>5.4</v>
      </c>
    </row>
    <row r="14" spans="1:16">
      <c r="A14" s="712">
        <v>1981</v>
      </c>
      <c r="B14" s="1331">
        <v>8175</v>
      </c>
      <c r="C14" s="1331">
        <v>8616</v>
      </c>
      <c r="D14" s="1327">
        <v>1968</v>
      </c>
      <c r="E14" s="1327">
        <v>2805</v>
      </c>
      <c r="F14" s="1327">
        <v>227</v>
      </c>
      <c r="G14" s="1327">
        <v>116</v>
      </c>
      <c r="H14" s="1327">
        <v>50</v>
      </c>
      <c r="I14" s="1384"/>
      <c r="J14" s="712">
        <v>1981</v>
      </c>
      <c r="K14" s="1330">
        <v>25.3</v>
      </c>
      <c r="L14" s="1330">
        <v>5.8</v>
      </c>
      <c r="M14" s="1332">
        <v>8.1999999999999993</v>
      </c>
      <c r="N14" s="1332">
        <v>26.3</v>
      </c>
      <c r="O14" s="1332">
        <v>13.5</v>
      </c>
      <c r="P14" s="1332">
        <v>5.8</v>
      </c>
    </row>
    <row r="15" spans="1:16">
      <c r="A15" s="712">
        <v>1982</v>
      </c>
      <c r="B15" s="1331">
        <v>8083</v>
      </c>
      <c r="C15" s="1331">
        <v>8604</v>
      </c>
      <c r="D15" s="1327">
        <v>1944</v>
      </c>
      <c r="E15" s="1327">
        <v>2521</v>
      </c>
      <c r="F15" s="1327">
        <v>216</v>
      </c>
      <c r="G15" s="1327">
        <v>114</v>
      </c>
      <c r="H15" s="1327">
        <v>58</v>
      </c>
      <c r="I15" s="1384"/>
      <c r="J15" s="712">
        <v>1982</v>
      </c>
      <c r="K15" s="1330">
        <v>24.7</v>
      </c>
      <c r="L15" s="1330">
        <v>5.6</v>
      </c>
      <c r="M15" s="1332">
        <v>7.2</v>
      </c>
      <c r="N15" s="1332">
        <v>25.1</v>
      </c>
      <c r="O15" s="1332">
        <v>13.2</v>
      </c>
      <c r="P15" s="1332">
        <v>6.7</v>
      </c>
    </row>
    <row r="16" spans="1:16">
      <c r="A16" s="712">
        <v>1983</v>
      </c>
      <c r="B16" s="1331">
        <v>7622</v>
      </c>
      <c r="C16" s="1331">
        <v>8098</v>
      </c>
      <c r="D16" s="1327">
        <v>2060</v>
      </c>
      <c r="E16" s="1327">
        <v>2548</v>
      </c>
      <c r="F16" s="1327">
        <v>224</v>
      </c>
      <c r="G16" s="1327">
        <v>117</v>
      </c>
      <c r="H16" s="1327">
        <v>41</v>
      </c>
      <c r="I16" s="1384"/>
      <c r="J16" s="712">
        <v>1983</v>
      </c>
      <c r="K16" s="1330">
        <v>22.8</v>
      </c>
      <c r="L16" s="1330">
        <v>5.8</v>
      </c>
      <c r="M16" s="1332">
        <v>7.2</v>
      </c>
      <c r="N16" s="1332">
        <v>27.7</v>
      </c>
      <c r="O16" s="1332">
        <v>14.4</v>
      </c>
      <c r="P16" s="1332">
        <v>5.0999999999999996</v>
      </c>
    </row>
    <row r="17" spans="1:16">
      <c r="A17" s="712">
        <v>1984</v>
      </c>
      <c r="B17" s="1331">
        <v>8225</v>
      </c>
      <c r="C17" s="1331">
        <v>8549</v>
      </c>
      <c r="D17" s="1327">
        <v>2027</v>
      </c>
      <c r="E17" s="1327">
        <v>2628</v>
      </c>
      <c r="F17" s="1327">
        <v>207</v>
      </c>
      <c r="G17" s="1327">
        <v>100</v>
      </c>
      <c r="H17" s="1327">
        <v>48</v>
      </c>
      <c r="I17" s="1384"/>
      <c r="J17" s="712">
        <v>1984</v>
      </c>
      <c r="K17" s="1330">
        <v>23.7</v>
      </c>
      <c r="L17" s="1330">
        <v>5.6</v>
      </c>
      <c r="M17" s="1332">
        <v>7.3</v>
      </c>
      <c r="N17" s="1332">
        <v>24.2</v>
      </c>
      <c r="O17" s="1332">
        <v>11.7</v>
      </c>
      <c r="P17" s="1332">
        <v>5.6</v>
      </c>
    </row>
    <row r="18" spans="1:16">
      <c r="A18" s="712">
        <v>1985</v>
      </c>
      <c r="B18" s="1331">
        <v>8238</v>
      </c>
      <c r="C18" s="1331">
        <v>8636</v>
      </c>
      <c r="D18" s="1327">
        <v>1990</v>
      </c>
      <c r="E18" s="1333">
        <v>2797</v>
      </c>
      <c r="F18" s="1333">
        <v>155</v>
      </c>
      <c r="G18" s="1333">
        <v>76</v>
      </c>
      <c r="H18" s="1333">
        <v>48</v>
      </c>
      <c r="I18" s="1384"/>
      <c r="J18" s="712">
        <v>1985</v>
      </c>
      <c r="K18" s="1330">
        <v>23.5</v>
      </c>
      <c r="L18" s="1330">
        <v>5.4</v>
      </c>
      <c r="M18" s="1332">
        <v>7.6</v>
      </c>
      <c r="N18" s="1332">
        <v>17.899999999999999</v>
      </c>
      <c r="O18" s="1332">
        <v>8.8000000000000007</v>
      </c>
      <c r="P18" s="1332">
        <v>5.6</v>
      </c>
    </row>
    <row r="19" spans="1:16">
      <c r="A19" s="712">
        <v>1986</v>
      </c>
      <c r="B19" s="1331">
        <v>8413</v>
      </c>
      <c r="C19" s="1331">
        <v>8766</v>
      </c>
      <c r="D19" s="1327">
        <v>1989</v>
      </c>
      <c r="E19" s="1333">
        <v>2786</v>
      </c>
      <c r="F19" s="1333">
        <v>161</v>
      </c>
      <c r="G19" s="1333">
        <v>92</v>
      </c>
      <c r="H19" s="1333">
        <v>63</v>
      </c>
      <c r="I19" s="1384"/>
      <c r="J19" s="712">
        <v>1986</v>
      </c>
      <c r="K19" s="1330">
        <v>23.4</v>
      </c>
      <c r="L19" s="1330">
        <v>5.3</v>
      </c>
      <c r="M19" s="1332">
        <v>7.4</v>
      </c>
      <c r="N19" s="1332">
        <v>18.399999999999999</v>
      </c>
      <c r="O19" s="1332">
        <v>10.5</v>
      </c>
      <c r="P19" s="1332">
        <v>7.2</v>
      </c>
    </row>
    <row r="20" spans="1:16">
      <c r="A20" s="712">
        <v>1987</v>
      </c>
      <c r="B20" s="1331">
        <v>8949</v>
      </c>
      <c r="C20" s="1331">
        <v>9308</v>
      </c>
      <c r="D20" s="1327">
        <v>1935</v>
      </c>
      <c r="E20" s="1333">
        <v>2868</v>
      </c>
      <c r="F20" s="1333">
        <v>167</v>
      </c>
      <c r="G20" s="1333">
        <v>87</v>
      </c>
      <c r="H20" s="1333">
        <v>54</v>
      </c>
      <c r="I20" s="1384"/>
      <c r="J20" s="712">
        <v>1987</v>
      </c>
      <c r="K20" s="1330">
        <v>24.4</v>
      </c>
      <c r="L20" s="1330">
        <v>5.0999999999999996</v>
      </c>
      <c r="M20" s="1332">
        <v>7.5</v>
      </c>
      <c r="N20" s="1332">
        <v>17.899999999999999</v>
      </c>
      <c r="O20" s="1332">
        <v>9.3000000000000007</v>
      </c>
      <c r="P20" s="1332">
        <v>5.8</v>
      </c>
    </row>
    <row r="21" spans="1:16">
      <c r="A21" s="712">
        <v>1988</v>
      </c>
      <c r="B21" s="1331">
        <v>9389</v>
      </c>
      <c r="C21" s="1331">
        <v>9764</v>
      </c>
      <c r="D21" s="1327">
        <v>1963</v>
      </c>
      <c r="E21" s="1333">
        <v>3179</v>
      </c>
      <c r="F21" s="1333">
        <v>178</v>
      </c>
      <c r="G21" s="1333">
        <v>100</v>
      </c>
      <c r="H21" s="1333">
        <v>48</v>
      </c>
      <c r="I21" s="1384"/>
      <c r="J21" s="712">
        <v>1988</v>
      </c>
      <c r="K21" s="1330">
        <v>25.1</v>
      </c>
      <c r="L21" s="1330">
        <v>5</v>
      </c>
      <c r="M21" s="1332">
        <v>8.1999999999999993</v>
      </c>
      <c r="N21" s="1332">
        <v>18.2</v>
      </c>
      <c r="O21" s="1332">
        <v>10.199999999999999</v>
      </c>
      <c r="P21" s="1332">
        <v>4.9000000000000004</v>
      </c>
    </row>
    <row r="22" spans="1:16">
      <c r="A22" s="712">
        <v>1989</v>
      </c>
      <c r="B22" s="1331">
        <v>9685</v>
      </c>
      <c r="C22" s="1331">
        <v>10105</v>
      </c>
      <c r="D22" s="1327">
        <v>2047</v>
      </c>
      <c r="E22" s="1333">
        <v>3215</v>
      </c>
      <c r="F22" s="1333">
        <v>198</v>
      </c>
      <c r="G22" s="1333">
        <v>105</v>
      </c>
      <c r="H22" s="1333">
        <v>47</v>
      </c>
      <c r="I22" s="1384"/>
      <c r="J22" s="712">
        <v>1989</v>
      </c>
      <c r="K22" s="1330">
        <v>25.5</v>
      </c>
      <c r="L22" s="1330">
        <v>5.2</v>
      </c>
      <c r="M22" s="1332">
        <v>8.1</v>
      </c>
      <c r="N22" s="1332">
        <v>19.600000000000001</v>
      </c>
      <c r="O22" s="1332">
        <v>10.4</v>
      </c>
      <c r="P22" s="1332">
        <v>4.7</v>
      </c>
    </row>
    <row r="23" spans="1:16">
      <c r="A23" s="712">
        <v>1990</v>
      </c>
      <c r="B23" s="1331">
        <v>9886</v>
      </c>
      <c r="C23" s="1331">
        <v>10282</v>
      </c>
      <c r="D23" s="1327">
        <v>2188</v>
      </c>
      <c r="E23" s="1333">
        <v>2953</v>
      </c>
      <c r="F23" s="1333">
        <v>155</v>
      </c>
      <c r="G23" s="1333">
        <v>86</v>
      </c>
      <c r="H23" s="1333">
        <v>51</v>
      </c>
      <c r="I23" s="1384"/>
      <c r="J23" s="712">
        <v>1990</v>
      </c>
      <c r="K23" s="1330">
        <v>25.3</v>
      </c>
      <c r="L23" s="1330">
        <v>5.4</v>
      </c>
      <c r="M23" s="1332">
        <v>7.3</v>
      </c>
      <c r="N23" s="1332">
        <v>15.1</v>
      </c>
      <c r="O23" s="1332">
        <v>8.4</v>
      </c>
      <c r="P23" s="1332">
        <v>5</v>
      </c>
    </row>
    <row r="24" spans="1:16">
      <c r="A24" s="712">
        <v>1991</v>
      </c>
      <c r="B24" s="1331">
        <v>9591</v>
      </c>
      <c r="C24" s="1331">
        <v>10027</v>
      </c>
      <c r="D24" s="1327">
        <v>2231</v>
      </c>
      <c r="E24" s="1333">
        <v>2641</v>
      </c>
      <c r="F24" s="1333">
        <v>160</v>
      </c>
      <c r="G24" s="1333">
        <v>89</v>
      </c>
      <c r="H24" s="1333">
        <v>54</v>
      </c>
      <c r="I24" s="1384"/>
      <c r="J24" s="712">
        <v>1991</v>
      </c>
      <c r="K24" s="1330">
        <v>24</v>
      </c>
      <c r="L24" s="1330">
        <v>5.3</v>
      </c>
      <c r="M24" s="1332">
        <v>6.3</v>
      </c>
      <c r="N24" s="1332">
        <v>16</v>
      </c>
      <c r="O24" s="1332">
        <v>8.9</v>
      </c>
      <c r="P24" s="1332">
        <v>5.4</v>
      </c>
    </row>
    <row r="25" spans="1:16">
      <c r="A25" s="712">
        <v>1992</v>
      </c>
      <c r="B25" s="1331">
        <v>9597</v>
      </c>
      <c r="C25" s="1331">
        <v>10038</v>
      </c>
      <c r="D25" s="1327">
        <v>2019</v>
      </c>
      <c r="E25" s="1333">
        <v>2585</v>
      </c>
      <c r="F25" s="1333">
        <v>150</v>
      </c>
      <c r="G25" s="1333">
        <v>87</v>
      </c>
      <c r="H25" s="1333">
        <v>43</v>
      </c>
      <c r="I25" s="1384"/>
      <c r="J25" s="712">
        <v>1992</v>
      </c>
      <c r="K25" s="1330">
        <v>23.5</v>
      </c>
      <c r="L25" s="1330">
        <v>4.7</v>
      </c>
      <c r="M25" s="1332">
        <v>6</v>
      </c>
      <c r="N25" s="1332">
        <v>14.9</v>
      </c>
      <c r="O25" s="1332">
        <v>8.6999999999999993</v>
      </c>
      <c r="P25" s="1332">
        <v>4.3</v>
      </c>
    </row>
    <row r="26" spans="1:16">
      <c r="A26" s="712">
        <v>1993</v>
      </c>
      <c r="B26" s="1333">
        <v>9643</v>
      </c>
      <c r="C26" s="1333">
        <v>10001</v>
      </c>
      <c r="D26" s="1327">
        <v>2167</v>
      </c>
      <c r="E26" s="1333">
        <v>2683</v>
      </c>
      <c r="F26" s="1333">
        <v>147</v>
      </c>
      <c r="G26" s="1333">
        <v>77</v>
      </c>
      <c r="H26" s="1333">
        <v>39</v>
      </c>
      <c r="I26" s="1384"/>
      <c r="J26" s="712">
        <v>1993</v>
      </c>
      <c r="K26" s="1330">
        <v>22.8</v>
      </c>
      <c r="L26" s="1330">
        <v>4.9000000000000004</v>
      </c>
      <c r="M26" s="1332">
        <v>6.1</v>
      </c>
      <c r="N26" s="1332">
        <v>14.7</v>
      </c>
      <c r="O26" s="1332">
        <v>7.7</v>
      </c>
      <c r="P26" s="1332">
        <v>3.9</v>
      </c>
    </row>
    <row r="27" spans="1:16">
      <c r="A27" s="712">
        <v>1994</v>
      </c>
      <c r="B27" s="1333">
        <v>9562</v>
      </c>
      <c r="C27" s="1331">
        <v>9860</v>
      </c>
      <c r="D27" s="1327">
        <v>2157</v>
      </c>
      <c r="E27" s="1333">
        <v>2621</v>
      </c>
      <c r="F27" s="1333">
        <v>137</v>
      </c>
      <c r="G27" s="1333">
        <v>81</v>
      </c>
      <c r="H27" s="1333">
        <v>34</v>
      </c>
      <c r="I27" s="1384"/>
      <c r="J27" s="712">
        <v>1994</v>
      </c>
      <c r="K27" s="1330">
        <v>22</v>
      </c>
      <c r="L27" s="1330">
        <v>4.8</v>
      </c>
      <c r="M27" s="1332">
        <v>5.8</v>
      </c>
      <c r="N27" s="1332">
        <v>13.9</v>
      </c>
      <c r="O27" s="1332">
        <v>8.1999999999999993</v>
      </c>
      <c r="P27" s="1332">
        <v>3.4</v>
      </c>
    </row>
    <row r="28" spans="1:16">
      <c r="A28" s="712">
        <v>1995</v>
      </c>
      <c r="B28" s="1333">
        <v>9389</v>
      </c>
      <c r="C28" s="1331">
        <v>9727</v>
      </c>
      <c r="D28" s="1327">
        <v>2229</v>
      </c>
      <c r="E28" s="1333">
        <v>2793</v>
      </c>
      <c r="F28" s="1333">
        <v>137</v>
      </c>
      <c r="G28" s="1333">
        <v>75</v>
      </c>
      <c r="H28" s="1333">
        <v>44</v>
      </c>
      <c r="I28" s="1384"/>
      <c r="J28" s="712">
        <v>1995</v>
      </c>
      <c r="K28" s="1330">
        <v>21.2</v>
      </c>
      <c r="L28" s="1330">
        <v>4.9000000000000004</v>
      </c>
      <c r="M28" s="1332">
        <v>6.1</v>
      </c>
      <c r="N28" s="1332">
        <v>14.1</v>
      </c>
      <c r="O28" s="1332">
        <v>7.7</v>
      </c>
      <c r="P28" s="1332">
        <v>4.5</v>
      </c>
    </row>
    <row r="29" spans="1:16">
      <c r="A29" s="712">
        <v>1996</v>
      </c>
      <c r="B29" s="1333">
        <v>9763</v>
      </c>
      <c r="C29" s="1331">
        <v>9991</v>
      </c>
      <c r="D29" s="1327">
        <v>2214</v>
      </c>
      <c r="E29" s="1333">
        <v>2622</v>
      </c>
      <c r="F29" s="1333">
        <v>110</v>
      </c>
      <c r="G29" s="1333">
        <v>63</v>
      </c>
      <c r="H29" s="1333">
        <v>43</v>
      </c>
      <c r="I29" s="1384"/>
      <c r="J29" s="712">
        <v>1996</v>
      </c>
      <c r="K29" s="1330">
        <v>21.3</v>
      </c>
      <c r="L29" s="1330">
        <v>4.7</v>
      </c>
      <c r="M29" s="1332">
        <v>5.6</v>
      </c>
      <c r="N29" s="1332">
        <v>11</v>
      </c>
      <c r="O29" s="1332">
        <v>6.3</v>
      </c>
      <c r="P29" s="1332">
        <v>4.3</v>
      </c>
    </row>
    <row r="30" spans="1:16">
      <c r="A30" s="712">
        <v>1997</v>
      </c>
      <c r="B30" s="1333">
        <v>9516</v>
      </c>
      <c r="C30" s="1331">
        <v>9689</v>
      </c>
      <c r="D30" s="1327">
        <v>2201</v>
      </c>
      <c r="E30" s="1333">
        <v>2546</v>
      </c>
      <c r="F30" s="1333">
        <v>113</v>
      </c>
      <c r="G30" s="1333">
        <v>68</v>
      </c>
      <c r="H30" s="1333">
        <v>45</v>
      </c>
      <c r="I30" s="1384"/>
      <c r="J30" s="712">
        <v>1997</v>
      </c>
      <c r="K30" s="1330">
        <v>20.3</v>
      </c>
      <c r="L30" s="1330">
        <v>4.5999999999999996</v>
      </c>
      <c r="M30" s="1332">
        <v>5.3</v>
      </c>
      <c r="N30" s="1332">
        <v>11.7</v>
      </c>
      <c r="O30" s="1332">
        <v>7</v>
      </c>
      <c r="P30" s="1332">
        <v>4.5999999999999996</v>
      </c>
    </row>
    <row r="31" spans="1:16">
      <c r="A31" s="712">
        <v>1998</v>
      </c>
      <c r="B31" s="1334">
        <v>9568</v>
      </c>
      <c r="C31" s="1334">
        <v>9693</v>
      </c>
      <c r="D31" s="1327">
        <v>2371</v>
      </c>
      <c r="E31" s="1333">
        <v>2351</v>
      </c>
      <c r="F31" s="1333">
        <v>124</v>
      </c>
      <c r="G31" s="1333">
        <v>68</v>
      </c>
      <c r="H31" s="1333">
        <v>40</v>
      </c>
      <c r="I31" s="1384"/>
      <c r="J31" s="712">
        <v>1998</v>
      </c>
      <c r="K31" s="1330">
        <v>19.899999999999999</v>
      </c>
      <c r="L31" s="1330">
        <v>4.9000000000000004</v>
      </c>
      <c r="M31" s="1332">
        <v>4.8</v>
      </c>
      <c r="N31" s="1332">
        <v>12.8</v>
      </c>
      <c r="O31" s="1332">
        <v>7</v>
      </c>
      <c r="P31" s="1332">
        <v>4.0999999999999996</v>
      </c>
    </row>
    <row r="32" spans="1:16">
      <c r="A32" s="712">
        <v>1999</v>
      </c>
      <c r="B32" s="1334">
        <v>9199</v>
      </c>
      <c r="C32" s="1334">
        <v>9343</v>
      </c>
      <c r="D32" s="1327">
        <v>2319</v>
      </c>
      <c r="E32" s="1333">
        <v>2208</v>
      </c>
      <c r="F32" s="1333">
        <v>114</v>
      </c>
      <c r="G32" s="1333">
        <v>64</v>
      </c>
      <c r="H32" s="1333">
        <v>33</v>
      </c>
      <c r="I32" s="1384"/>
      <c r="J32" s="712">
        <v>1999</v>
      </c>
      <c r="K32" s="1330">
        <v>18.8</v>
      </c>
      <c r="L32" s="1330">
        <v>4.7</v>
      </c>
      <c r="M32" s="1332">
        <v>4.4000000000000004</v>
      </c>
      <c r="N32" s="1332">
        <v>12.2</v>
      </c>
      <c r="O32" s="1332">
        <v>6.9</v>
      </c>
      <c r="P32" s="1332">
        <v>3.5</v>
      </c>
    </row>
    <row r="33" spans="1:16">
      <c r="A33" s="712">
        <v>2000</v>
      </c>
      <c r="B33" s="1334">
        <v>9064</v>
      </c>
      <c r="C33" s="1327">
        <v>9368</v>
      </c>
      <c r="D33" s="1327">
        <v>2232</v>
      </c>
      <c r="E33" s="1333">
        <v>2185</v>
      </c>
      <c r="F33" s="1333">
        <v>92</v>
      </c>
      <c r="G33" s="1333">
        <v>58</v>
      </c>
      <c r="H33" s="1333">
        <v>27</v>
      </c>
      <c r="I33" s="1384"/>
      <c r="J33" s="712">
        <v>2000</v>
      </c>
      <c r="K33" s="1330">
        <v>18.5</v>
      </c>
      <c r="L33" s="1330">
        <v>4.4000000000000004</v>
      </c>
      <c r="M33" s="1332">
        <v>4.3</v>
      </c>
      <c r="N33" s="1332">
        <v>9.8000000000000007</v>
      </c>
      <c r="O33" s="1332">
        <v>6.2</v>
      </c>
      <c r="P33" s="1332">
        <v>2.9</v>
      </c>
    </row>
    <row r="34" spans="1:16">
      <c r="A34" s="712">
        <v>2001</v>
      </c>
      <c r="B34" s="1334">
        <v>8709</v>
      </c>
      <c r="C34" s="1327">
        <v>8803</v>
      </c>
      <c r="D34" s="1327">
        <v>2409</v>
      </c>
      <c r="E34" s="1331">
        <v>2171</v>
      </c>
      <c r="F34" s="1331">
        <v>83</v>
      </c>
      <c r="G34" s="1331">
        <v>57</v>
      </c>
      <c r="H34" s="1331">
        <v>41</v>
      </c>
      <c r="I34" s="1384"/>
      <c r="J34" s="712">
        <v>2001</v>
      </c>
      <c r="K34" s="1330">
        <v>17.2</v>
      </c>
      <c r="L34" s="1330">
        <v>4.7</v>
      </c>
      <c r="M34" s="1332">
        <v>4.2</v>
      </c>
      <c r="N34" s="1332">
        <v>9.4</v>
      </c>
      <c r="O34" s="1332">
        <v>6.5</v>
      </c>
      <c r="P34" s="1332">
        <v>4.7</v>
      </c>
    </row>
    <row r="35" spans="1:16">
      <c r="A35" s="712">
        <v>2002</v>
      </c>
      <c r="B35" s="1334">
        <v>8842</v>
      </c>
      <c r="C35" s="1327">
        <v>8912</v>
      </c>
      <c r="D35" s="1327">
        <v>2388</v>
      </c>
      <c r="E35" s="1331">
        <v>2075</v>
      </c>
      <c r="F35" s="1331">
        <v>82</v>
      </c>
      <c r="G35" s="1331">
        <v>45</v>
      </c>
      <c r="H35" s="1331">
        <v>25</v>
      </c>
      <c r="I35" s="1384"/>
      <c r="J35" s="712">
        <v>2002</v>
      </c>
      <c r="K35" s="1330">
        <v>17.100000000000001</v>
      </c>
      <c r="L35" s="1330">
        <v>4.5999999999999996</v>
      </c>
      <c r="M35" s="1332">
        <v>4</v>
      </c>
      <c r="N35" s="1332">
        <v>9.1999999999999993</v>
      </c>
      <c r="O35" s="1332">
        <v>5</v>
      </c>
      <c r="P35" s="1332">
        <v>2.8</v>
      </c>
    </row>
    <row r="36" spans="1:16">
      <c r="A36" s="712">
        <v>2003</v>
      </c>
      <c r="B36" s="1334">
        <v>8663</v>
      </c>
      <c r="C36" s="1327">
        <v>8731</v>
      </c>
      <c r="D36" s="1327">
        <v>2368</v>
      </c>
      <c r="E36" s="1331">
        <v>1966</v>
      </c>
      <c r="F36" s="1331">
        <v>78</v>
      </c>
      <c r="G36" s="1331">
        <v>49</v>
      </c>
      <c r="H36" s="1331">
        <v>48</v>
      </c>
      <c r="I36" s="1384"/>
      <c r="J36" s="712">
        <v>2003</v>
      </c>
      <c r="K36" s="1330">
        <v>16.600000000000001</v>
      </c>
      <c r="L36" s="1330">
        <v>4.5</v>
      </c>
      <c r="M36" s="1332">
        <v>3.7</v>
      </c>
      <c r="N36" s="639">
        <v>8.9</v>
      </c>
      <c r="O36" s="1332">
        <v>5.6</v>
      </c>
      <c r="P36" s="1332">
        <v>5.5</v>
      </c>
    </row>
    <row r="37" spans="1:16">
      <c r="A37" s="712">
        <v>2004</v>
      </c>
      <c r="B37" s="1334">
        <v>8600</v>
      </c>
      <c r="C37" s="1327">
        <v>8682</v>
      </c>
      <c r="D37" s="1327">
        <v>2368</v>
      </c>
      <c r="E37" s="1335">
        <v>2037</v>
      </c>
      <c r="F37" s="1327">
        <v>67</v>
      </c>
      <c r="G37" s="1335">
        <v>39</v>
      </c>
      <c r="H37" s="1335">
        <v>55</v>
      </c>
      <c r="I37" s="1384"/>
      <c r="J37" s="712">
        <v>2004</v>
      </c>
      <c r="K37" s="1330">
        <v>16.3</v>
      </c>
      <c r="L37" s="1330">
        <v>4.4000000000000004</v>
      </c>
      <c r="M37" s="1332">
        <v>3.8</v>
      </c>
      <c r="N37" s="639">
        <v>7.7</v>
      </c>
      <c r="O37" s="1332">
        <v>4.5</v>
      </c>
      <c r="P37" s="1332">
        <v>6.3</v>
      </c>
    </row>
    <row r="38" spans="1:16">
      <c r="A38" s="640">
        <v>2005</v>
      </c>
      <c r="B38" s="1334">
        <v>8551</v>
      </c>
      <c r="C38" s="1327">
        <v>8618</v>
      </c>
      <c r="D38" s="1327">
        <v>2403</v>
      </c>
      <c r="E38" s="1327">
        <v>2171</v>
      </c>
      <c r="F38" s="1327">
        <v>86</v>
      </c>
      <c r="G38" s="1327">
        <v>57</v>
      </c>
      <c r="H38" s="1327">
        <v>53</v>
      </c>
      <c r="I38" s="164"/>
      <c r="J38" s="640">
        <v>2005</v>
      </c>
      <c r="K38" s="1330">
        <v>15.9</v>
      </c>
      <c r="L38" s="1330">
        <v>4.4000000000000004</v>
      </c>
      <c r="M38" s="1330">
        <v>4</v>
      </c>
      <c r="N38" s="639">
        <v>10</v>
      </c>
      <c r="O38" s="639">
        <v>6.6</v>
      </c>
      <c r="P38" s="1332">
        <v>6.2</v>
      </c>
    </row>
    <row r="39" spans="1:16">
      <c r="A39" s="640">
        <v>2006</v>
      </c>
      <c r="B39" s="1334">
        <v>8975</v>
      </c>
      <c r="C39" s="1327">
        <v>9040</v>
      </c>
      <c r="D39" s="1327">
        <v>2441</v>
      </c>
      <c r="E39" s="1327">
        <v>2559</v>
      </c>
      <c r="F39" s="1327">
        <v>65</v>
      </c>
      <c r="G39" s="1327">
        <v>34</v>
      </c>
      <c r="H39" s="1327">
        <v>70</v>
      </c>
      <c r="I39" s="1384"/>
      <c r="J39" s="640">
        <v>2006</v>
      </c>
      <c r="K39" s="1330">
        <v>16.5</v>
      </c>
      <c r="L39" s="1330">
        <v>4.5</v>
      </c>
      <c r="M39" s="1330">
        <v>4.7</v>
      </c>
      <c r="N39" s="639">
        <v>7.2</v>
      </c>
      <c r="O39" s="639">
        <v>3.8</v>
      </c>
      <c r="P39" s="639">
        <v>7.7</v>
      </c>
    </row>
    <row r="40" spans="1:16">
      <c r="A40" s="640">
        <v>2007</v>
      </c>
      <c r="B40" s="1334">
        <v>9419</v>
      </c>
      <c r="C40" s="1327">
        <v>9447</v>
      </c>
      <c r="D40" s="1333">
        <v>2799</v>
      </c>
      <c r="E40" s="1333">
        <v>2405</v>
      </c>
      <c r="F40" s="1333">
        <v>102</v>
      </c>
      <c r="G40" s="1333">
        <v>72</v>
      </c>
      <c r="H40" s="1333">
        <v>51</v>
      </c>
      <c r="I40" s="1384"/>
      <c r="J40" s="640">
        <v>2007</v>
      </c>
      <c r="K40" s="1330">
        <v>17</v>
      </c>
      <c r="L40" s="1330">
        <v>5</v>
      </c>
      <c r="M40" s="1330">
        <v>4.3</v>
      </c>
      <c r="N40" s="639">
        <v>10.8</v>
      </c>
      <c r="O40" s="639">
        <v>7.6</v>
      </c>
      <c r="P40" s="639">
        <v>5.4</v>
      </c>
    </row>
    <row r="41" spans="1:16">
      <c r="A41" s="640">
        <v>2008</v>
      </c>
      <c r="B41" s="1333">
        <v>9706</v>
      </c>
      <c r="C41" s="1333">
        <v>9753</v>
      </c>
      <c r="D41" s="1333">
        <v>2774</v>
      </c>
      <c r="E41" s="1333">
        <v>2323</v>
      </c>
      <c r="F41" s="1333">
        <v>82</v>
      </c>
      <c r="G41" s="1333">
        <v>55</v>
      </c>
      <c r="H41" s="1333">
        <v>67</v>
      </c>
      <c r="J41" s="640">
        <v>2008</v>
      </c>
      <c r="K41" s="1330">
        <v>17.399999999999999</v>
      </c>
      <c r="L41" s="1330">
        <v>4.9000000000000004</v>
      </c>
      <c r="M41" s="1330">
        <v>4.0999999999999996</v>
      </c>
      <c r="N41" s="639">
        <v>8.4</v>
      </c>
      <c r="O41" s="639">
        <v>5.6</v>
      </c>
      <c r="P41" s="639">
        <v>6.9</v>
      </c>
    </row>
    <row r="42" spans="1:16" s="165" customFormat="1">
      <c r="A42" s="640">
        <v>2009</v>
      </c>
      <c r="B42" s="1333">
        <v>9988</v>
      </c>
      <c r="C42" s="1327">
        <v>10005</v>
      </c>
      <c r="D42" s="1333">
        <v>2628</v>
      </c>
      <c r="E42" s="1333">
        <v>2379</v>
      </c>
      <c r="F42" s="1333">
        <v>83</v>
      </c>
      <c r="G42" s="1333">
        <v>56</v>
      </c>
      <c r="H42" s="1333">
        <v>78</v>
      </c>
      <c r="J42" s="640">
        <v>2009</v>
      </c>
      <c r="K42" s="1330">
        <v>17.600000000000001</v>
      </c>
      <c r="L42" s="1330">
        <v>4.5999999999999996</v>
      </c>
      <c r="M42" s="1330">
        <v>4.2</v>
      </c>
      <c r="N42" s="639">
        <v>8.3000000000000007</v>
      </c>
      <c r="O42" s="639">
        <v>5.6</v>
      </c>
      <c r="P42" s="639">
        <v>7.8</v>
      </c>
    </row>
    <row r="43" spans="1:16">
      <c r="A43" s="640">
        <v>2010</v>
      </c>
      <c r="B43" s="1333">
        <v>10016</v>
      </c>
      <c r="C43" s="1327">
        <v>10061</v>
      </c>
      <c r="D43" s="1333">
        <v>2783</v>
      </c>
      <c r="E43" s="1333">
        <v>2619</v>
      </c>
      <c r="F43" s="1333">
        <v>88</v>
      </c>
      <c r="G43" s="1333">
        <v>60</v>
      </c>
      <c r="H43" s="1333">
        <v>83</v>
      </c>
      <c r="J43" s="640">
        <v>2010</v>
      </c>
      <c r="K43" s="1330">
        <v>17.5</v>
      </c>
      <c r="L43" s="1330">
        <v>4.8</v>
      </c>
      <c r="M43" s="1330">
        <v>4.5999999999999996</v>
      </c>
      <c r="N43" s="639">
        <v>8.6999999999999993</v>
      </c>
      <c r="O43" s="639">
        <v>6</v>
      </c>
      <c r="P43" s="639">
        <v>8.1999999999999993</v>
      </c>
    </row>
    <row r="44" spans="1:16">
      <c r="A44" s="640">
        <v>2011</v>
      </c>
      <c r="B44" s="1333">
        <v>9932</v>
      </c>
      <c r="C44" s="1327">
        <v>9969</v>
      </c>
      <c r="D44" s="1333">
        <v>2686</v>
      </c>
      <c r="E44" s="1333">
        <v>2699</v>
      </c>
      <c r="F44" s="1333">
        <v>71</v>
      </c>
      <c r="G44" s="1333">
        <v>47</v>
      </c>
      <c r="H44" s="1333">
        <v>81</v>
      </c>
      <c r="J44" s="640">
        <v>2011</v>
      </c>
      <c r="K44" s="1330">
        <v>17.100000000000001</v>
      </c>
      <c r="L44" s="1330">
        <v>4.5999999999999996</v>
      </c>
      <c r="M44" s="1330">
        <v>4.5999999999999996</v>
      </c>
      <c r="N44" s="639">
        <v>7.1</v>
      </c>
      <c r="O44" s="639">
        <v>4.7</v>
      </c>
      <c r="P44" s="639">
        <v>8.1</v>
      </c>
    </row>
    <row r="45" spans="1:16">
      <c r="A45" s="640">
        <v>2012</v>
      </c>
      <c r="B45" s="1333">
        <v>9817</v>
      </c>
      <c r="C45" s="1333">
        <v>9849</v>
      </c>
      <c r="D45" s="1333">
        <v>2820</v>
      </c>
      <c r="E45" s="1333">
        <v>2786</v>
      </c>
      <c r="F45" s="1333">
        <v>84</v>
      </c>
      <c r="G45" s="1333">
        <v>54</v>
      </c>
      <c r="H45" s="1333">
        <v>62</v>
      </c>
      <c r="J45" s="640">
        <v>2012</v>
      </c>
      <c r="K45" s="1394">
        <v>16.7</v>
      </c>
      <c r="L45" s="1394">
        <v>4.8</v>
      </c>
      <c r="M45" s="1394">
        <v>4.7</v>
      </c>
      <c r="N45" s="639">
        <v>8.5</v>
      </c>
      <c r="O45" s="639">
        <v>5.5</v>
      </c>
      <c r="P45" s="639">
        <v>6.3</v>
      </c>
    </row>
    <row r="46" spans="1:16" s="165" customFormat="1">
      <c r="A46" s="1339">
        <v>2013</v>
      </c>
      <c r="B46" s="1340">
        <v>9841</v>
      </c>
      <c r="C46" s="1340">
        <v>9898</v>
      </c>
      <c r="D46" s="1340">
        <v>2883</v>
      </c>
      <c r="E46" s="1340">
        <v>2715</v>
      </c>
      <c r="F46" s="1340">
        <v>68</v>
      </c>
      <c r="G46" s="1340">
        <v>46</v>
      </c>
      <c r="H46" s="1340">
        <v>68</v>
      </c>
      <c r="J46" s="1339">
        <v>2013</v>
      </c>
      <c r="K46" s="1395">
        <v>16.399999999999999</v>
      </c>
      <c r="L46" s="1395">
        <v>4.8</v>
      </c>
      <c r="M46" s="1395">
        <v>4.5</v>
      </c>
      <c r="N46" s="1342">
        <v>6.9</v>
      </c>
      <c r="O46" s="1342">
        <v>4.5999999999999996</v>
      </c>
      <c r="P46" s="1342">
        <v>6.9</v>
      </c>
    </row>
    <row r="47" spans="1:16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6" ht="10.5" customHeight="1">
      <c r="J48" s="1881"/>
      <c r="K48" s="1881"/>
      <c r="L48" s="1881"/>
      <c r="M48" s="1881"/>
      <c r="N48" s="1881"/>
      <c r="O48" s="1881"/>
      <c r="P48" s="1881"/>
    </row>
    <row r="49" spans="7:17" ht="11.25" customHeight="1">
      <c r="J49" s="1881" t="s">
        <v>5188</v>
      </c>
      <c r="K49" s="1881"/>
      <c r="L49" s="1881"/>
      <c r="M49" s="1881"/>
      <c r="N49" s="1881"/>
      <c r="O49" s="1881"/>
      <c r="P49" s="1881"/>
    </row>
    <row r="50" spans="7:17">
      <c r="J50" s="1881"/>
      <c r="K50" s="1881"/>
      <c r="L50" s="1881"/>
      <c r="M50" s="1881"/>
      <c r="N50" s="1881"/>
      <c r="O50" s="1881"/>
      <c r="P50" s="1881"/>
    </row>
    <row r="51" spans="7:17">
      <c r="J51" s="1352"/>
    </row>
    <row r="52" spans="7:17">
      <c r="G52" s="608"/>
    </row>
    <row r="53" spans="7:17">
      <c r="G53" s="608"/>
    </row>
    <row r="54" spans="7:17">
      <c r="G54" s="608"/>
    </row>
    <row r="55" spans="7:17">
      <c r="G55" s="608"/>
      <c r="H55" s="613"/>
    </row>
    <row r="56" spans="7:17">
      <c r="G56" s="608"/>
      <c r="H56" s="608"/>
    </row>
    <row r="57" spans="7:17" s="1391" customFormat="1">
      <c r="G57" s="608"/>
      <c r="H57" s="608"/>
      <c r="I57" s="159"/>
      <c r="J57" s="159"/>
      <c r="K57" s="159"/>
      <c r="L57" s="159"/>
      <c r="M57" s="159"/>
      <c r="N57" s="159"/>
      <c r="O57" s="159"/>
      <c r="P57" s="159"/>
    </row>
    <row r="58" spans="7:17" s="1391" customFormat="1">
      <c r="G58" s="608"/>
      <c r="H58" s="608"/>
      <c r="I58" s="608"/>
      <c r="J58" s="159"/>
      <c r="K58" s="159"/>
      <c r="L58" s="159"/>
      <c r="M58" s="159"/>
      <c r="N58" s="159"/>
      <c r="O58" s="159"/>
      <c r="P58" s="159"/>
    </row>
    <row r="59" spans="7:17" s="1391" customFormat="1">
      <c r="G59" s="608"/>
      <c r="H59" s="608"/>
      <c r="I59" s="608"/>
      <c r="J59" s="159"/>
      <c r="K59" s="159"/>
      <c r="L59" s="159"/>
      <c r="M59" s="159"/>
      <c r="N59" s="159"/>
      <c r="O59" s="159"/>
      <c r="P59" s="159"/>
    </row>
    <row r="60" spans="7:17" s="1391" customFormat="1">
      <c r="G60" s="608"/>
      <c r="H60" s="602"/>
      <c r="I60" s="608"/>
      <c r="J60" s="159"/>
      <c r="K60" s="159"/>
      <c r="L60" s="159"/>
      <c r="M60" s="159"/>
      <c r="N60" s="159"/>
      <c r="O60" s="159"/>
      <c r="P60" s="159"/>
      <c r="Q60" s="608"/>
    </row>
    <row r="61" spans="7:17" s="1391" customFormat="1">
      <c r="I61" s="608"/>
      <c r="J61" s="608"/>
      <c r="K61" s="608"/>
      <c r="L61" s="608"/>
      <c r="M61" s="608"/>
      <c r="N61" s="608"/>
      <c r="O61" s="608"/>
      <c r="P61" s="608"/>
      <c r="Q61" s="608"/>
    </row>
    <row r="62" spans="7:17" s="1391" customFormat="1" ht="13.2">
      <c r="H62" s="1396"/>
      <c r="I62" s="1375"/>
      <c r="J62" s="613"/>
      <c r="K62" s="529"/>
      <c r="L62" s="529"/>
      <c r="M62" s="529"/>
      <c r="N62" s="529"/>
      <c r="O62" s="529"/>
      <c r="P62" s="529"/>
      <c r="Q62" s="529"/>
    </row>
    <row r="63" spans="7:17" s="1391" customFormat="1">
      <c r="H63" s="1396"/>
      <c r="I63" s="1353"/>
      <c r="J63" s="608"/>
      <c r="K63" s="1397"/>
      <c r="L63" s="1397"/>
      <c r="M63" s="1397"/>
      <c r="N63" s="1397"/>
      <c r="O63" s="1397"/>
      <c r="P63" s="1397"/>
    </row>
    <row r="64" spans="7:17" s="1391" customFormat="1">
      <c r="H64" s="1396"/>
      <c r="I64" s="1353"/>
      <c r="J64" s="608"/>
      <c r="K64" s="1397"/>
      <c r="L64" s="1397"/>
      <c r="M64" s="1397"/>
      <c r="N64" s="1397"/>
      <c r="O64" s="1397"/>
      <c r="P64" s="1397"/>
    </row>
    <row r="65" spans="9:10" s="1391" customFormat="1">
      <c r="I65" s="1353"/>
      <c r="J65" s="608"/>
    </row>
    <row r="66" spans="9:10" s="1391" customFormat="1">
      <c r="I66" s="1353"/>
      <c r="J66" s="608"/>
    </row>
    <row r="67" spans="9:10" s="1391" customFormat="1">
      <c r="I67" s="1353"/>
      <c r="J67" s="608"/>
    </row>
    <row r="68" spans="9:10" s="1391" customFormat="1">
      <c r="I68" s="1353"/>
      <c r="J68" s="608"/>
    </row>
    <row r="69" spans="9:10">
      <c r="I69" s="1353"/>
      <c r="J69" s="608"/>
    </row>
    <row r="70" spans="9:10">
      <c r="I70" s="1392"/>
      <c r="J70" s="182"/>
    </row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74" orientation="portrait" r:id="rId1"/>
  <headerFooter alignWithMargins="0"/>
  <colBreaks count="1" manualBreakCount="1">
    <brk id="8" max="1048575" man="1"/>
  </colBreaks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rgb="FF7030A0"/>
  </sheetPr>
  <dimension ref="A1:P67"/>
  <sheetViews>
    <sheetView zoomScaleNormal="100" workbookViewId="0"/>
  </sheetViews>
  <sheetFormatPr baseColWidth="10" defaultColWidth="11.44140625" defaultRowHeight="10.199999999999999"/>
  <cols>
    <col min="1" max="1" width="9.88671875" style="159" customWidth="1"/>
    <col min="2" max="2" width="12.77734375" style="159" customWidth="1"/>
    <col min="3" max="3" width="11.77734375" style="159" bestFit="1" customWidth="1"/>
    <col min="4" max="4" width="11.44140625" style="159" customWidth="1"/>
    <col min="5" max="5" width="11" style="159" bestFit="1" customWidth="1"/>
    <col min="6" max="6" width="11.44140625" style="159" customWidth="1"/>
    <col min="7" max="7" width="12.5546875" style="159" customWidth="1"/>
    <col min="8" max="8" width="9" style="159" customWidth="1"/>
    <col min="9" max="9" width="4.21875" style="159" customWidth="1"/>
    <col min="10" max="10" width="10.109375" style="159" customWidth="1"/>
    <col min="11" max="11" width="12.77734375" style="159" customWidth="1"/>
    <col min="12" max="12" width="10.33203125" style="159" customWidth="1"/>
    <col min="13" max="13" width="10.88671875" style="159" customWidth="1"/>
    <col min="14" max="14" width="6.77734375" style="159" bestFit="1" customWidth="1"/>
    <col min="15" max="15" width="8.21875" style="159" bestFit="1" customWidth="1"/>
    <col min="16" max="16" width="12.6640625" style="159" bestFit="1" customWidth="1"/>
    <col min="17" max="257" width="11.44140625" style="159"/>
    <col min="258" max="258" width="20.44140625" style="159" customWidth="1"/>
    <col min="259" max="259" width="14.6640625" style="159" customWidth="1"/>
    <col min="260" max="260" width="12.44140625" style="159" customWidth="1"/>
    <col min="261" max="261" width="12.6640625" style="159" customWidth="1"/>
    <col min="262" max="262" width="12.33203125" style="159" customWidth="1"/>
    <col min="263" max="263" width="12.5546875" style="159" customWidth="1"/>
    <col min="264" max="266" width="11.44140625" style="159"/>
    <col min="267" max="267" width="14.88671875" style="159" customWidth="1"/>
    <col min="268" max="268" width="11.44140625" style="159"/>
    <col min="269" max="269" width="12.109375" style="159" customWidth="1"/>
    <col min="270" max="271" width="11.44140625" style="159"/>
    <col min="272" max="272" width="14.88671875" style="159" customWidth="1"/>
    <col min="273" max="513" width="11.44140625" style="159"/>
    <col min="514" max="514" width="20.44140625" style="159" customWidth="1"/>
    <col min="515" max="515" width="14.6640625" style="159" customWidth="1"/>
    <col min="516" max="516" width="12.44140625" style="159" customWidth="1"/>
    <col min="517" max="517" width="12.6640625" style="159" customWidth="1"/>
    <col min="518" max="518" width="12.33203125" style="159" customWidth="1"/>
    <col min="519" max="519" width="12.5546875" style="159" customWidth="1"/>
    <col min="520" max="522" width="11.44140625" style="159"/>
    <col min="523" max="523" width="14.88671875" style="159" customWidth="1"/>
    <col min="524" max="524" width="11.44140625" style="159"/>
    <col min="525" max="525" width="12.109375" style="159" customWidth="1"/>
    <col min="526" max="527" width="11.44140625" style="159"/>
    <col min="528" max="528" width="14.88671875" style="159" customWidth="1"/>
    <col min="529" max="769" width="11.44140625" style="159"/>
    <col min="770" max="770" width="20.44140625" style="159" customWidth="1"/>
    <col min="771" max="771" width="14.6640625" style="159" customWidth="1"/>
    <col min="772" max="772" width="12.44140625" style="159" customWidth="1"/>
    <col min="773" max="773" width="12.6640625" style="159" customWidth="1"/>
    <col min="774" max="774" width="12.33203125" style="159" customWidth="1"/>
    <col min="775" max="775" width="12.5546875" style="159" customWidth="1"/>
    <col min="776" max="778" width="11.44140625" style="159"/>
    <col min="779" max="779" width="14.88671875" style="159" customWidth="1"/>
    <col min="780" max="780" width="11.44140625" style="159"/>
    <col min="781" max="781" width="12.109375" style="159" customWidth="1"/>
    <col min="782" max="783" width="11.44140625" style="159"/>
    <col min="784" max="784" width="14.88671875" style="159" customWidth="1"/>
    <col min="785" max="1025" width="11.44140625" style="159"/>
    <col min="1026" max="1026" width="20.44140625" style="159" customWidth="1"/>
    <col min="1027" max="1027" width="14.6640625" style="159" customWidth="1"/>
    <col min="1028" max="1028" width="12.44140625" style="159" customWidth="1"/>
    <col min="1029" max="1029" width="12.6640625" style="159" customWidth="1"/>
    <col min="1030" max="1030" width="12.33203125" style="159" customWidth="1"/>
    <col min="1031" max="1031" width="12.5546875" style="159" customWidth="1"/>
    <col min="1032" max="1034" width="11.44140625" style="159"/>
    <col min="1035" max="1035" width="14.88671875" style="159" customWidth="1"/>
    <col min="1036" max="1036" width="11.44140625" style="159"/>
    <col min="1037" max="1037" width="12.109375" style="159" customWidth="1"/>
    <col min="1038" max="1039" width="11.44140625" style="159"/>
    <col min="1040" max="1040" width="14.88671875" style="159" customWidth="1"/>
    <col min="1041" max="1281" width="11.44140625" style="159"/>
    <col min="1282" max="1282" width="20.44140625" style="159" customWidth="1"/>
    <col min="1283" max="1283" width="14.6640625" style="159" customWidth="1"/>
    <col min="1284" max="1284" width="12.44140625" style="159" customWidth="1"/>
    <col min="1285" max="1285" width="12.6640625" style="159" customWidth="1"/>
    <col min="1286" max="1286" width="12.33203125" style="159" customWidth="1"/>
    <col min="1287" max="1287" width="12.5546875" style="159" customWidth="1"/>
    <col min="1288" max="1290" width="11.44140625" style="159"/>
    <col min="1291" max="1291" width="14.88671875" style="159" customWidth="1"/>
    <col min="1292" max="1292" width="11.44140625" style="159"/>
    <col min="1293" max="1293" width="12.109375" style="159" customWidth="1"/>
    <col min="1294" max="1295" width="11.44140625" style="159"/>
    <col min="1296" max="1296" width="14.88671875" style="159" customWidth="1"/>
    <col min="1297" max="1537" width="11.44140625" style="159"/>
    <col min="1538" max="1538" width="20.44140625" style="159" customWidth="1"/>
    <col min="1539" max="1539" width="14.6640625" style="159" customWidth="1"/>
    <col min="1540" max="1540" width="12.44140625" style="159" customWidth="1"/>
    <col min="1541" max="1541" width="12.6640625" style="159" customWidth="1"/>
    <col min="1542" max="1542" width="12.33203125" style="159" customWidth="1"/>
    <col min="1543" max="1543" width="12.5546875" style="159" customWidth="1"/>
    <col min="1544" max="1546" width="11.44140625" style="159"/>
    <col min="1547" max="1547" width="14.88671875" style="159" customWidth="1"/>
    <col min="1548" max="1548" width="11.44140625" style="159"/>
    <col min="1549" max="1549" width="12.109375" style="159" customWidth="1"/>
    <col min="1550" max="1551" width="11.44140625" style="159"/>
    <col min="1552" max="1552" width="14.88671875" style="159" customWidth="1"/>
    <col min="1553" max="1793" width="11.44140625" style="159"/>
    <col min="1794" max="1794" width="20.44140625" style="159" customWidth="1"/>
    <col min="1795" max="1795" width="14.6640625" style="159" customWidth="1"/>
    <col min="1796" max="1796" width="12.44140625" style="159" customWidth="1"/>
    <col min="1797" max="1797" width="12.6640625" style="159" customWidth="1"/>
    <col min="1798" max="1798" width="12.33203125" style="159" customWidth="1"/>
    <col min="1799" max="1799" width="12.5546875" style="159" customWidth="1"/>
    <col min="1800" max="1802" width="11.44140625" style="159"/>
    <col min="1803" max="1803" width="14.88671875" style="159" customWidth="1"/>
    <col min="1804" max="1804" width="11.44140625" style="159"/>
    <col min="1805" max="1805" width="12.109375" style="159" customWidth="1"/>
    <col min="1806" max="1807" width="11.44140625" style="159"/>
    <col min="1808" max="1808" width="14.88671875" style="159" customWidth="1"/>
    <col min="1809" max="2049" width="11.44140625" style="159"/>
    <col min="2050" max="2050" width="20.44140625" style="159" customWidth="1"/>
    <col min="2051" max="2051" width="14.6640625" style="159" customWidth="1"/>
    <col min="2052" max="2052" width="12.44140625" style="159" customWidth="1"/>
    <col min="2053" max="2053" width="12.6640625" style="159" customWidth="1"/>
    <col min="2054" max="2054" width="12.33203125" style="159" customWidth="1"/>
    <col min="2055" max="2055" width="12.5546875" style="159" customWidth="1"/>
    <col min="2056" max="2058" width="11.44140625" style="159"/>
    <col min="2059" max="2059" width="14.88671875" style="159" customWidth="1"/>
    <col min="2060" max="2060" width="11.44140625" style="159"/>
    <col min="2061" max="2061" width="12.109375" style="159" customWidth="1"/>
    <col min="2062" max="2063" width="11.44140625" style="159"/>
    <col min="2064" max="2064" width="14.88671875" style="159" customWidth="1"/>
    <col min="2065" max="2305" width="11.44140625" style="159"/>
    <col min="2306" max="2306" width="20.44140625" style="159" customWidth="1"/>
    <col min="2307" max="2307" width="14.6640625" style="159" customWidth="1"/>
    <col min="2308" max="2308" width="12.44140625" style="159" customWidth="1"/>
    <col min="2309" max="2309" width="12.6640625" style="159" customWidth="1"/>
    <col min="2310" max="2310" width="12.33203125" style="159" customWidth="1"/>
    <col min="2311" max="2311" width="12.5546875" style="159" customWidth="1"/>
    <col min="2312" max="2314" width="11.44140625" style="159"/>
    <col min="2315" max="2315" width="14.88671875" style="159" customWidth="1"/>
    <col min="2316" max="2316" width="11.44140625" style="159"/>
    <col min="2317" max="2317" width="12.109375" style="159" customWidth="1"/>
    <col min="2318" max="2319" width="11.44140625" style="159"/>
    <col min="2320" max="2320" width="14.88671875" style="159" customWidth="1"/>
    <col min="2321" max="2561" width="11.44140625" style="159"/>
    <col min="2562" max="2562" width="20.44140625" style="159" customWidth="1"/>
    <col min="2563" max="2563" width="14.6640625" style="159" customWidth="1"/>
    <col min="2564" max="2564" width="12.44140625" style="159" customWidth="1"/>
    <col min="2565" max="2565" width="12.6640625" style="159" customWidth="1"/>
    <col min="2566" max="2566" width="12.33203125" style="159" customWidth="1"/>
    <col min="2567" max="2567" width="12.5546875" style="159" customWidth="1"/>
    <col min="2568" max="2570" width="11.44140625" style="159"/>
    <col min="2571" max="2571" width="14.88671875" style="159" customWidth="1"/>
    <col min="2572" max="2572" width="11.44140625" style="159"/>
    <col min="2573" max="2573" width="12.109375" style="159" customWidth="1"/>
    <col min="2574" max="2575" width="11.44140625" style="159"/>
    <col min="2576" max="2576" width="14.88671875" style="159" customWidth="1"/>
    <col min="2577" max="2817" width="11.44140625" style="159"/>
    <col min="2818" max="2818" width="20.44140625" style="159" customWidth="1"/>
    <col min="2819" max="2819" width="14.6640625" style="159" customWidth="1"/>
    <col min="2820" max="2820" width="12.44140625" style="159" customWidth="1"/>
    <col min="2821" max="2821" width="12.6640625" style="159" customWidth="1"/>
    <col min="2822" max="2822" width="12.33203125" style="159" customWidth="1"/>
    <col min="2823" max="2823" width="12.5546875" style="159" customWidth="1"/>
    <col min="2824" max="2826" width="11.44140625" style="159"/>
    <col min="2827" max="2827" width="14.88671875" style="159" customWidth="1"/>
    <col min="2828" max="2828" width="11.44140625" style="159"/>
    <col min="2829" max="2829" width="12.109375" style="159" customWidth="1"/>
    <col min="2830" max="2831" width="11.44140625" style="159"/>
    <col min="2832" max="2832" width="14.88671875" style="159" customWidth="1"/>
    <col min="2833" max="3073" width="11.44140625" style="159"/>
    <col min="3074" max="3074" width="20.44140625" style="159" customWidth="1"/>
    <col min="3075" max="3075" width="14.6640625" style="159" customWidth="1"/>
    <col min="3076" max="3076" width="12.44140625" style="159" customWidth="1"/>
    <col min="3077" max="3077" width="12.6640625" style="159" customWidth="1"/>
    <col min="3078" max="3078" width="12.33203125" style="159" customWidth="1"/>
    <col min="3079" max="3079" width="12.5546875" style="159" customWidth="1"/>
    <col min="3080" max="3082" width="11.44140625" style="159"/>
    <col min="3083" max="3083" width="14.88671875" style="159" customWidth="1"/>
    <col min="3084" max="3084" width="11.44140625" style="159"/>
    <col min="3085" max="3085" width="12.109375" style="159" customWidth="1"/>
    <col min="3086" max="3087" width="11.44140625" style="159"/>
    <col min="3088" max="3088" width="14.88671875" style="159" customWidth="1"/>
    <col min="3089" max="3329" width="11.44140625" style="159"/>
    <col min="3330" max="3330" width="20.44140625" style="159" customWidth="1"/>
    <col min="3331" max="3331" width="14.6640625" style="159" customWidth="1"/>
    <col min="3332" max="3332" width="12.44140625" style="159" customWidth="1"/>
    <col min="3333" max="3333" width="12.6640625" style="159" customWidth="1"/>
    <col min="3334" max="3334" width="12.33203125" style="159" customWidth="1"/>
    <col min="3335" max="3335" width="12.5546875" style="159" customWidth="1"/>
    <col min="3336" max="3338" width="11.44140625" style="159"/>
    <col min="3339" max="3339" width="14.88671875" style="159" customWidth="1"/>
    <col min="3340" max="3340" width="11.44140625" style="159"/>
    <col min="3341" max="3341" width="12.109375" style="159" customWidth="1"/>
    <col min="3342" max="3343" width="11.44140625" style="159"/>
    <col min="3344" max="3344" width="14.88671875" style="159" customWidth="1"/>
    <col min="3345" max="3585" width="11.44140625" style="159"/>
    <col min="3586" max="3586" width="20.44140625" style="159" customWidth="1"/>
    <col min="3587" max="3587" width="14.6640625" style="159" customWidth="1"/>
    <col min="3588" max="3588" width="12.44140625" style="159" customWidth="1"/>
    <col min="3589" max="3589" width="12.6640625" style="159" customWidth="1"/>
    <col min="3590" max="3590" width="12.33203125" style="159" customWidth="1"/>
    <col min="3591" max="3591" width="12.5546875" style="159" customWidth="1"/>
    <col min="3592" max="3594" width="11.44140625" style="159"/>
    <col min="3595" max="3595" width="14.88671875" style="159" customWidth="1"/>
    <col min="3596" max="3596" width="11.44140625" style="159"/>
    <col min="3597" max="3597" width="12.109375" style="159" customWidth="1"/>
    <col min="3598" max="3599" width="11.44140625" style="159"/>
    <col min="3600" max="3600" width="14.88671875" style="159" customWidth="1"/>
    <col min="3601" max="3841" width="11.44140625" style="159"/>
    <col min="3842" max="3842" width="20.44140625" style="159" customWidth="1"/>
    <col min="3843" max="3843" width="14.6640625" style="159" customWidth="1"/>
    <col min="3844" max="3844" width="12.44140625" style="159" customWidth="1"/>
    <col min="3845" max="3845" width="12.6640625" style="159" customWidth="1"/>
    <col min="3846" max="3846" width="12.33203125" style="159" customWidth="1"/>
    <col min="3847" max="3847" width="12.5546875" style="159" customWidth="1"/>
    <col min="3848" max="3850" width="11.44140625" style="159"/>
    <col min="3851" max="3851" width="14.88671875" style="159" customWidth="1"/>
    <col min="3852" max="3852" width="11.44140625" style="159"/>
    <col min="3853" max="3853" width="12.109375" style="159" customWidth="1"/>
    <col min="3854" max="3855" width="11.44140625" style="159"/>
    <col min="3856" max="3856" width="14.88671875" style="159" customWidth="1"/>
    <col min="3857" max="4097" width="11.44140625" style="159"/>
    <col min="4098" max="4098" width="20.44140625" style="159" customWidth="1"/>
    <col min="4099" max="4099" width="14.6640625" style="159" customWidth="1"/>
    <col min="4100" max="4100" width="12.44140625" style="159" customWidth="1"/>
    <col min="4101" max="4101" width="12.6640625" style="159" customWidth="1"/>
    <col min="4102" max="4102" width="12.33203125" style="159" customWidth="1"/>
    <col min="4103" max="4103" width="12.5546875" style="159" customWidth="1"/>
    <col min="4104" max="4106" width="11.44140625" style="159"/>
    <col min="4107" max="4107" width="14.88671875" style="159" customWidth="1"/>
    <col min="4108" max="4108" width="11.44140625" style="159"/>
    <col min="4109" max="4109" width="12.109375" style="159" customWidth="1"/>
    <col min="4110" max="4111" width="11.44140625" style="159"/>
    <col min="4112" max="4112" width="14.88671875" style="159" customWidth="1"/>
    <col min="4113" max="4353" width="11.44140625" style="159"/>
    <col min="4354" max="4354" width="20.44140625" style="159" customWidth="1"/>
    <col min="4355" max="4355" width="14.6640625" style="159" customWidth="1"/>
    <col min="4356" max="4356" width="12.44140625" style="159" customWidth="1"/>
    <col min="4357" max="4357" width="12.6640625" style="159" customWidth="1"/>
    <col min="4358" max="4358" width="12.33203125" style="159" customWidth="1"/>
    <col min="4359" max="4359" width="12.5546875" style="159" customWidth="1"/>
    <col min="4360" max="4362" width="11.44140625" style="159"/>
    <col min="4363" max="4363" width="14.88671875" style="159" customWidth="1"/>
    <col min="4364" max="4364" width="11.44140625" style="159"/>
    <col min="4365" max="4365" width="12.109375" style="159" customWidth="1"/>
    <col min="4366" max="4367" width="11.44140625" style="159"/>
    <col min="4368" max="4368" width="14.88671875" style="159" customWidth="1"/>
    <col min="4369" max="4609" width="11.44140625" style="159"/>
    <col min="4610" max="4610" width="20.44140625" style="159" customWidth="1"/>
    <col min="4611" max="4611" width="14.6640625" style="159" customWidth="1"/>
    <col min="4612" max="4612" width="12.44140625" style="159" customWidth="1"/>
    <col min="4613" max="4613" width="12.6640625" style="159" customWidth="1"/>
    <col min="4614" max="4614" width="12.33203125" style="159" customWidth="1"/>
    <col min="4615" max="4615" width="12.5546875" style="159" customWidth="1"/>
    <col min="4616" max="4618" width="11.44140625" style="159"/>
    <col min="4619" max="4619" width="14.88671875" style="159" customWidth="1"/>
    <col min="4620" max="4620" width="11.44140625" style="159"/>
    <col min="4621" max="4621" width="12.109375" style="159" customWidth="1"/>
    <col min="4622" max="4623" width="11.44140625" style="159"/>
    <col min="4624" max="4624" width="14.88671875" style="159" customWidth="1"/>
    <col min="4625" max="4865" width="11.44140625" style="159"/>
    <col min="4866" max="4866" width="20.44140625" style="159" customWidth="1"/>
    <col min="4867" max="4867" width="14.6640625" style="159" customWidth="1"/>
    <col min="4868" max="4868" width="12.44140625" style="159" customWidth="1"/>
    <col min="4869" max="4869" width="12.6640625" style="159" customWidth="1"/>
    <col min="4870" max="4870" width="12.33203125" style="159" customWidth="1"/>
    <col min="4871" max="4871" width="12.5546875" style="159" customWidth="1"/>
    <col min="4872" max="4874" width="11.44140625" style="159"/>
    <col min="4875" max="4875" width="14.88671875" style="159" customWidth="1"/>
    <col min="4876" max="4876" width="11.44140625" style="159"/>
    <col min="4877" max="4877" width="12.109375" style="159" customWidth="1"/>
    <col min="4878" max="4879" width="11.44140625" style="159"/>
    <col min="4880" max="4880" width="14.88671875" style="159" customWidth="1"/>
    <col min="4881" max="5121" width="11.44140625" style="159"/>
    <col min="5122" max="5122" width="20.44140625" style="159" customWidth="1"/>
    <col min="5123" max="5123" width="14.6640625" style="159" customWidth="1"/>
    <col min="5124" max="5124" width="12.44140625" style="159" customWidth="1"/>
    <col min="5125" max="5125" width="12.6640625" style="159" customWidth="1"/>
    <col min="5126" max="5126" width="12.33203125" style="159" customWidth="1"/>
    <col min="5127" max="5127" width="12.5546875" style="159" customWidth="1"/>
    <col min="5128" max="5130" width="11.44140625" style="159"/>
    <col min="5131" max="5131" width="14.88671875" style="159" customWidth="1"/>
    <col min="5132" max="5132" width="11.44140625" style="159"/>
    <col min="5133" max="5133" width="12.109375" style="159" customWidth="1"/>
    <col min="5134" max="5135" width="11.44140625" style="159"/>
    <col min="5136" max="5136" width="14.88671875" style="159" customWidth="1"/>
    <col min="5137" max="5377" width="11.44140625" style="159"/>
    <col min="5378" max="5378" width="20.44140625" style="159" customWidth="1"/>
    <col min="5379" max="5379" width="14.6640625" style="159" customWidth="1"/>
    <col min="5380" max="5380" width="12.44140625" style="159" customWidth="1"/>
    <col min="5381" max="5381" width="12.6640625" style="159" customWidth="1"/>
    <col min="5382" max="5382" width="12.33203125" style="159" customWidth="1"/>
    <col min="5383" max="5383" width="12.5546875" style="159" customWidth="1"/>
    <col min="5384" max="5386" width="11.44140625" style="159"/>
    <col min="5387" max="5387" width="14.88671875" style="159" customWidth="1"/>
    <col min="5388" max="5388" width="11.44140625" style="159"/>
    <col min="5389" max="5389" width="12.109375" style="159" customWidth="1"/>
    <col min="5390" max="5391" width="11.44140625" style="159"/>
    <col min="5392" max="5392" width="14.88671875" style="159" customWidth="1"/>
    <col min="5393" max="5633" width="11.44140625" style="159"/>
    <col min="5634" max="5634" width="20.44140625" style="159" customWidth="1"/>
    <col min="5635" max="5635" width="14.6640625" style="159" customWidth="1"/>
    <col min="5636" max="5636" width="12.44140625" style="159" customWidth="1"/>
    <col min="5637" max="5637" width="12.6640625" style="159" customWidth="1"/>
    <col min="5638" max="5638" width="12.33203125" style="159" customWidth="1"/>
    <col min="5639" max="5639" width="12.5546875" style="159" customWidth="1"/>
    <col min="5640" max="5642" width="11.44140625" style="159"/>
    <col min="5643" max="5643" width="14.88671875" style="159" customWidth="1"/>
    <col min="5644" max="5644" width="11.44140625" style="159"/>
    <col min="5645" max="5645" width="12.109375" style="159" customWidth="1"/>
    <col min="5646" max="5647" width="11.44140625" style="159"/>
    <col min="5648" max="5648" width="14.88671875" style="159" customWidth="1"/>
    <col min="5649" max="5889" width="11.44140625" style="159"/>
    <col min="5890" max="5890" width="20.44140625" style="159" customWidth="1"/>
    <col min="5891" max="5891" width="14.6640625" style="159" customWidth="1"/>
    <col min="5892" max="5892" width="12.44140625" style="159" customWidth="1"/>
    <col min="5893" max="5893" width="12.6640625" style="159" customWidth="1"/>
    <col min="5894" max="5894" width="12.33203125" style="159" customWidth="1"/>
    <col min="5895" max="5895" width="12.5546875" style="159" customWidth="1"/>
    <col min="5896" max="5898" width="11.44140625" style="159"/>
    <col min="5899" max="5899" width="14.88671875" style="159" customWidth="1"/>
    <col min="5900" max="5900" width="11.44140625" style="159"/>
    <col min="5901" max="5901" width="12.109375" style="159" customWidth="1"/>
    <col min="5902" max="5903" width="11.44140625" style="159"/>
    <col min="5904" max="5904" width="14.88671875" style="159" customWidth="1"/>
    <col min="5905" max="6145" width="11.44140625" style="159"/>
    <col min="6146" max="6146" width="20.44140625" style="159" customWidth="1"/>
    <col min="6147" max="6147" width="14.6640625" style="159" customWidth="1"/>
    <col min="6148" max="6148" width="12.44140625" style="159" customWidth="1"/>
    <col min="6149" max="6149" width="12.6640625" style="159" customWidth="1"/>
    <col min="6150" max="6150" width="12.33203125" style="159" customWidth="1"/>
    <col min="6151" max="6151" width="12.5546875" style="159" customWidth="1"/>
    <col min="6152" max="6154" width="11.44140625" style="159"/>
    <col min="6155" max="6155" width="14.88671875" style="159" customWidth="1"/>
    <col min="6156" max="6156" width="11.44140625" style="159"/>
    <col min="6157" max="6157" width="12.109375" style="159" customWidth="1"/>
    <col min="6158" max="6159" width="11.44140625" style="159"/>
    <col min="6160" max="6160" width="14.88671875" style="159" customWidth="1"/>
    <col min="6161" max="6401" width="11.44140625" style="159"/>
    <col min="6402" max="6402" width="20.44140625" style="159" customWidth="1"/>
    <col min="6403" max="6403" width="14.6640625" style="159" customWidth="1"/>
    <col min="6404" max="6404" width="12.44140625" style="159" customWidth="1"/>
    <col min="6405" max="6405" width="12.6640625" style="159" customWidth="1"/>
    <col min="6406" max="6406" width="12.33203125" style="159" customWidth="1"/>
    <col min="6407" max="6407" width="12.5546875" style="159" customWidth="1"/>
    <col min="6408" max="6410" width="11.44140625" style="159"/>
    <col min="6411" max="6411" width="14.88671875" style="159" customWidth="1"/>
    <col min="6412" max="6412" width="11.44140625" style="159"/>
    <col min="6413" max="6413" width="12.109375" style="159" customWidth="1"/>
    <col min="6414" max="6415" width="11.44140625" style="159"/>
    <col min="6416" max="6416" width="14.88671875" style="159" customWidth="1"/>
    <col min="6417" max="6657" width="11.44140625" style="159"/>
    <col min="6658" max="6658" width="20.44140625" style="159" customWidth="1"/>
    <col min="6659" max="6659" width="14.6640625" style="159" customWidth="1"/>
    <col min="6660" max="6660" width="12.44140625" style="159" customWidth="1"/>
    <col min="6661" max="6661" width="12.6640625" style="159" customWidth="1"/>
    <col min="6662" max="6662" width="12.33203125" style="159" customWidth="1"/>
    <col min="6663" max="6663" width="12.5546875" style="159" customWidth="1"/>
    <col min="6664" max="6666" width="11.44140625" style="159"/>
    <col min="6667" max="6667" width="14.88671875" style="159" customWidth="1"/>
    <col min="6668" max="6668" width="11.44140625" style="159"/>
    <col min="6669" max="6669" width="12.109375" style="159" customWidth="1"/>
    <col min="6670" max="6671" width="11.44140625" style="159"/>
    <col min="6672" max="6672" width="14.88671875" style="159" customWidth="1"/>
    <col min="6673" max="6913" width="11.44140625" style="159"/>
    <col min="6914" max="6914" width="20.44140625" style="159" customWidth="1"/>
    <col min="6915" max="6915" width="14.6640625" style="159" customWidth="1"/>
    <col min="6916" max="6916" width="12.44140625" style="159" customWidth="1"/>
    <col min="6917" max="6917" width="12.6640625" style="159" customWidth="1"/>
    <col min="6918" max="6918" width="12.33203125" style="159" customWidth="1"/>
    <col min="6919" max="6919" width="12.5546875" style="159" customWidth="1"/>
    <col min="6920" max="6922" width="11.44140625" style="159"/>
    <col min="6923" max="6923" width="14.88671875" style="159" customWidth="1"/>
    <col min="6924" max="6924" width="11.44140625" style="159"/>
    <col min="6925" max="6925" width="12.109375" style="159" customWidth="1"/>
    <col min="6926" max="6927" width="11.44140625" style="159"/>
    <col min="6928" max="6928" width="14.88671875" style="159" customWidth="1"/>
    <col min="6929" max="7169" width="11.44140625" style="159"/>
    <col min="7170" max="7170" width="20.44140625" style="159" customWidth="1"/>
    <col min="7171" max="7171" width="14.6640625" style="159" customWidth="1"/>
    <col min="7172" max="7172" width="12.44140625" style="159" customWidth="1"/>
    <col min="7173" max="7173" width="12.6640625" style="159" customWidth="1"/>
    <col min="7174" max="7174" width="12.33203125" style="159" customWidth="1"/>
    <col min="7175" max="7175" width="12.5546875" style="159" customWidth="1"/>
    <col min="7176" max="7178" width="11.44140625" style="159"/>
    <col min="7179" max="7179" width="14.88671875" style="159" customWidth="1"/>
    <col min="7180" max="7180" width="11.44140625" style="159"/>
    <col min="7181" max="7181" width="12.109375" style="159" customWidth="1"/>
    <col min="7182" max="7183" width="11.44140625" style="159"/>
    <col min="7184" max="7184" width="14.88671875" style="159" customWidth="1"/>
    <col min="7185" max="7425" width="11.44140625" style="159"/>
    <col min="7426" max="7426" width="20.44140625" style="159" customWidth="1"/>
    <col min="7427" max="7427" width="14.6640625" style="159" customWidth="1"/>
    <col min="7428" max="7428" width="12.44140625" style="159" customWidth="1"/>
    <col min="7429" max="7429" width="12.6640625" style="159" customWidth="1"/>
    <col min="7430" max="7430" width="12.33203125" style="159" customWidth="1"/>
    <col min="7431" max="7431" width="12.5546875" style="159" customWidth="1"/>
    <col min="7432" max="7434" width="11.44140625" style="159"/>
    <col min="7435" max="7435" width="14.88671875" style="159" customWidth="1"/>
    <col min="7436" max="7436" width="11.44140625" style="159"/>
    <col min="7437" max="7437" width="12.109375" style="159" customWidth="1"/>
    <col min="7438" max="7439" width="11.44140625" style="159"/>
    <col min="7440" max="7440" width="14.88671875" style="159" customWidth="1"/>
    <col min="7441" max="7681" width="11.44140625" style="159"/>
    <col min="7682" max="7682" width="20.44140625" style="159" customWidth="1"/>
    <col min="7683" max="7683" width="14.6640625" style="159" customWidth="1"/>
    <col min="7684" max="7684" width="12.44140625" style="159" customWidth="1"/>
    <col min="7685" max="7685" width="12.6640625" style="159" customWidth="1"/>
    <col min="7686" max="7686" width="12.33203125" style="159" customWidth="1"/>
    <col min="7687" max="7687" width="12.5546875" style="159" customWidth="1"/>
    <col min="7688" max="7690" width="11.44140625" style="159"/>
    <col min="7691" max="7691" width="14.88671875" style="159" customWidth="1"/>
    <col min="7692" max="7692" width="11.44140625" style="159"/>
    <col min="7693" max="7693" width="12.109375" style="159" customWidth="1"/>
    <col min="7694" max="7695" width="11.44140625" style="159"/>
    <col min="7696" max="7696" width="14.88671875" style="159" customWidth="1"/>
    <col min="7697" max="7937" width="11.44140625" style="159"/>
    <col min="7938" max="7938" width="20.44140625" style="159" customWidth="1"/>
    <col min="7939" max="7939" width="14.6640625" style="159" customWidth="1"/>
    <col min="7940" max="7940" width="12.44140625" style="159" customWidth="1"/>
    <col min="7941" max="7941" width="12.6640625" style="159" customWidth="1"/>
    <col min="7942" max="7942" width="12.33203125" style="159" customWidth="1"/>
    <col min="7943" max="7943" width="12.5546875" style="159" customWidth="1"/>
    <col min="7944" max="7946" width="11.44140625" style="159"/>
    <col min="7947" max="7947" width="14.88671875" style="159" customWidth="1"/>
    <col min="7948" max="7948" width="11.44140625" style="159"/>
    <col min="7949" max="7949" width="12.109375" style="159" customWidth="1"/>
    <col min="7950" max="7951" width="11.44140625" style="159"/>
    <col min="7952" max="7952" width="14.88671875" style="159" customWidth="1"/>
    <col min="7953" max="8193" width="11.44140625" style="159"/>
    <col min="8194" max="8194" width="20.44140625" style="159" customWidth="1"/>
    <col min="8195" max="8195" width="14.6640625" style="159" customWidth="1"/>
    <col min="8196" max="8196" width="12.44140625" style="159" customWidth="1"/>
    <col min="8197" max="8197" width="12.6640625" style="159" customWidth="1"/>
    <col min="8198" max="8198" width="12.33203125" style="159" customWidth="1"/>
    <col min="8199" max="8199" width="12.5546875" style="159" customWidth="1"/>
    <col min="8200" max="8202" width="11.44140625" style="159"/>
    <col min="8203" max="8203" width="14.88671875" style="159" customWidth="1"/>
    <col min="8204" max="8204" width="11.44140625" style="159"/>
    <col min="8205" max="8205" width="12.109375" style="159" customWidth="1"/>
    <col min="8206" max="8207" width="11.44140625" style="159"/>
    <col min="8208" max="8208" width="14.88671875" style="159" customWidth="1"/>
    <col min="8209" max="8449" width="11.44140625" style="159"/>
    <col min="8450" max="8450" width="20.44140625" style="159" customWidth="1"/>
    <col min="8451" max="8451" width="14.6640625" style="159" customWidth="1"/>
    <col min="8452" max="8452" width="12.44140625" style="159" customWidth="1"/>
    <col min="8453" max="8453" width="12.6640625" style="159" customWidth="1"/>
    <col min="8454" max="8454" width="12.33203125" style="159" customWidth="1"/>
    <col min="8455" max="8455" width="12.5546875" style="159" customWidth="1"/>
    <col min="8456" max="8458" width="11.44140625" style="159"/>
    <col min="8459" max="8459" width="14.88671875" style="159" customWidth="1"/>
    <col min="8460" max="8460" width="11.44140625" style="159"/>
    <col min="8461" max="8461" width="12.109375" style="159" customWidth="1"/>
    <col min="8462" max="8463" width="11.44140625" style="159"/>
    <col min="8464" max="8464" width="14.88671875" style="159" customWidth="1"/>
    <col min="8465" max="8705" width="11.44140625" style="159"/>
    <col min="8706" max="8706" width="20.44140625" style="159" customWidth="1"/>
    <col min="8707" max="8707" width="14.6640625" style="159" customWidth="1"/>
    <col min="8708" max="8708" width="12.44140625" style="159" customWidth="1"/>
    <col min="8709" max="8709" width="12.6640625" style="159" customWidth="1"/>
    <col min="8710" max="8710" width="12.33203125" style="159" customWidth="1"/>
    <col min="8711" max="8711" width="12.5546875" style="159" customWidth="1"/>
    <col min="8712" max="8714" width="11.44140625" style="159"/>
    <col min="8715" max="8715" width="14.88671875" style="159" customWidth="1"/>
    <col min="8716" max="8716" width="11.44140625" style="159"/>
    <col min="8717" max="8717" width="12.109375" style="159" customWidth="1"/>
    <col min="8718" max="8719" width="11.44140625" style="159"/>
    <col min="8720" max="8720" width="14.88671875" style="159" customWidth="1"/>
    <col min="8721" max="8961" width="11.44140625" style="159"/>
    <col min="8962" max="8962" width="20.44140625" style="159" customWidth="1"/>
    <col min="8963" max="8963" width="14.6640625" style="159" customWidth="1"/>
    <col min="8964" max="8964" width="12.44140625" style="159" customWidth="1"/>
    <col min="8965" max="8965" width="12.6640625" style="159" customWidth="1"/>
    <col min="8966" max="8966" width="12.33203125" style="159" customWidth="1"/>
    <col min="8967" max="8967" width="12.5546875" style="159" customWidth="1"/>
    <col min="8968" max="8970" width="11.44140625" style="159"/>
    <col min="8971" max="8971" width="14.88671875" style="159" customWidth="1"/>
    <col min="8972" max="8972" width="11.44140625" style="159"/>
    <col min="8973" max="8973" width="12.109375" style="159" customWidth="1"/>
    <col min="8974" max="8975" width="11.44140625" style="159"/>
    <col min="8976" max="8976" width="14.88671875" style="159" customWidth="1"/>
    <col min="8977" max="9217" width="11.44140625" style="159"/>
    <col min="9218" max="9218" width="20.44140625" style="159" customWidth="1"/>
    <col min="9219" max="9219" width="14.6640625" style="159" customWidth="1"/>
    <col min="9220" max="9220" width="12.44140625" style="159" customWidth="1"/>
    <col min="9221" max="9221" width="12.6640625" style="159" customWidth="1"/>
    <col min="9222" max="9222" width="12.33203125" style="159" customWidth="1"/>
    <col min="9223" max="9223" width="12.5546875" style="159" customWidth="1"/>
    <col min="9224" max="9226" width="11.44140625" style="159"/>
    <col min="9227" max="9227" width="14.88671875" style="159" customWidth="1"/>
    <col min="9228" max="9228" width="11.44140625" style="159"/>
    <col min="9229" max="9229" width="12.109375" style="159" customWidth="1"/>
    <col min="9230" max="9231" width="11.44140625" style="159"/>
    <col min="9232" max="9232" width="14.88671875" style="159" customWidth="1"/>
    <col min="9233" max="9473" width="11.44140625" style="159"/>
    <col min="9474" max="9474" width="20.44140625" style="159" customWidth="1"/>
    <col min="9475" max="9475" width="14.6640625" style="159" customWidth="1"/>
    <col min="9476" max="9476" width="12.44140625" style="159" customWidth="1"/>
    <col min="9477" max="9477" width="12.6640625" style="159" customWidth="1"/>
    <col min="9478" max="9478" width="12.33203125" style="159" customWidth="1"/>
    <col min="9479" max="9479" width="12.5546875" style="159" customWidth="1"/>
    <col min="9480" max="9482" width="11.44140625" style="159"/>
    <col min="9483" max="9483" width="14.88671875" style="159" customWidth="1"/>
    <col min="9484" max="9484" width="11.44140625" style="159"/>
    <col min="9485" max="9485" width="12.109375" style="159" customWidth="1"/>
    <col min="9486" max="9487" width="11.44140625" style="159"/>
    <col min="9488" max="9488" width="14.88671875" style="159" customWidth="1"/>
    <col min="9489" max="9729" width="11.44140625" style="159"/>
    <col min="9730" max="9730" width="20.44140625" style="159" customWidth="1"/>
    <col min="9731" max="9731" width="14.6640625" style="159" customWidth="1"/>
    <col min="9732" max="9732" width="12.44140625" style="159" customWidth="1"/>
    <col min="9733" max="9733" width="12.6640625" style="159" customWidth="1"/>
    <col min="9734" max="9734" width="12.33203125" style="159" customWidth="1"/>
    <col min="9735" max="9735" width="12.5546875" style="159" customWidth="1"/>
    <col min="9736" max="9738" width="11.44140625" style="159"/>
    <col min="9739" max="9739" width="14.88671875" style="159" customWidth="1"/>
    <col min="9740" max="9740" width="11.44140625" style="159"/>
    <col min="9741" max="9741" width="12.109375" style="159" customWidth="1"/>
    <col min="9742" max="9743" width="11.44140625" style="159"/>
    <col min="9744" max="9744" width="14.88671875" style="159" customWidth="1"/>
    <col min="9745" max="9985" width="11.44140625" style="159"/>
    <col min="9986" max="9986" width="20.44140625" style="159" customWidth="1"/>
    <col min="9987" max="9987" width="14.6640625" style="159" customWidth="1"/>
    <col min="9988" max="9988" width="12.44140625" style="159" customWidth="1"/>
    <col min="9989" max="9989" width="12.6640625" style="159" customWidth="1"/>
    <col min="9990" max="9990" width="12.33203125" style="159" customWidth="1"/>
    <col min="9991" max="9991" width="12.5546875" style="159" customWidth="1"/>
    <col min="9992" max="9994" width="11.44140625" style="159"/>
    <col min="9995" max="9995" width="14.88671875" style="159" customWidth="1"/>
    <col min="9996" max="9996" width="11.44140625" style="159"/>
    <col min="9997" max="9997" width="12.109375" style="159" customWidth="1"/>
    <col min="9998" max="9999" width="11.44140625" style="159"/>
    <col min="10000" max="10000" width="14.88671875" style="159" customWidth="1"/>
    <col min="10001" max="10241" width="11.44140625" style="159"/>
    <col min="10242" max="10242" width="20.44140625" style="159" customWidth="1"/>
    <col min="10243" max="10243" width="14.6640625" style="159" customWidth="1"/>
    <col min="10244" max="10244" width="12.44140625" style="159" customWidth="1"/>
    <col min="10245" max="10245" width="12.6640625" style="159" customWidth="1"/>
    <col min="10246" max="10246" width="12.33203125" style="159" customWidth="1"/>
    <col min="10247" max="10247" width="12.5546875" style="159" customWidth="1"/>
    <col min="10248" max="10250" width="11.44140625" style="159"/>
    <col min="10251" max="10251" width="14.88671875" style="159" customWidth="1"/>
    <col min="10252" max="10252" width="11.44140625" style="159"/>
    <col min="10253" max="10253" width="12.109375" style="159" customWidth="1"/>
    <col min="10254" max="10255" width="11.44140625" style="159"/>
    <col min="10256" max="10256" width="14.88671875" style="159" customWidth="1"/>
    <col min="10257" max="10497" width="11.44140625" style="159"/>
    <col min="10498" max="10498" width="20.44140625" style="159" customWidth="1"/>
    <col min="10499" max="10499" width="14.6640625" style="159" customWidth="1"/>
    <col min="10500" max="10500" width="12.44140625" style="159" customWidth="1"/>
    <col min="10501" max="10501" width="12.6640625" style="159" customWidth="1"/>
    <col min="10502" max="10502" width="12.33203125" style="159" customWidth="1"/>
    <col min="10503" max="10503" width="12.5546875" style="159" customWidth="1"/>
    <col min="10504" max="10506" width="11.44140625" style="159"/>
    <col min="10507" max="10507" width="14.88671875" style="159" customWidth="1"/>
    <col min="10508" max="10508" width="11.44140625" style="159"/>
    <col min="10509" max="10509" width="12.109375" style="159" customWidth="1"/>
    <col min="10510" max="10511" width="11.44140625" style="159"/>
    <col min="10512" max="10512" width="14.88671875" style="159" customWidth="1"/>
    <col min="10513" max="10753" width="11.44140625" style="159"/>
    <col min="10754" max="10754" width="20.44140625" style="159" customWidth="1"/>
    <col min="10755" max="10755" width="14.6640625" style="159" customWidth="1"/>
    <col min="10756" max="10756" width="12.44140625" style="159" customWidth="1"/>
    <col min="10757" max="10757" width="12.6640625" style="159" customWidth="1"/>
    <col min="10758" max="10758" width="12.33203125" style="159" customWidth="1"/>
    <col min="10759" max="10759" width="12.5546875" style="159" customWidth="1"/>
    <col min="10760" max="10762" width="11.44140625" style="159"/>
    <col min="10763" max="10763" width="14.88671875" style="159" customWidth="1"/>
    <col min="10764" max="10764" width="11.44140625" style="159"/>
    <col min="10765" max="10765" width="12.109375" style="159" customWidth="1"/>
    <col min="10766" max="10767" width="11.44140625" style="159"/>
    <col min="10768" max="10768" width="14.88671875" style="159" customWidth="1"/>
    <col min="10769" max="11009" width="11.44140625" style="159"/>
    <col min="11010" max="11010" width="20.44140625" style="159" customWidth="1"/>
    <col min="11011" max="11011" width="14.6640625" style="159" customWidth="1"/>
    <col min="11012" max="11012" width="12.44140625" style="159" customWidth="1"/>
    <col min="11013" max="11013" width="12.6640625" style="159" customWidth="1"/>
    <col min="11014" max="11014" width="12.33203125" style="159" customWidth="1"/>
    <col min="11015" max="11015" width="12.5546875" style="159" customWidth="1"/>
    <col min="11016" max="11018" width="11.44140625" style="159"/>
    <col min="11019" max="11019" width="14.88671875" style="159" customWidth="1"/>
    <col min="11020" max="11020" width="11.44140625" style="159"/>
    <col min="11021" max="11021" width="12.109375" style="159" customWidth="1"/>
    <col min="11022" max="11023" width="11.44140625" style="159"/>
    <col min="11024" max="11024" width="14.88671875" style="159" customWidth="1"/>
    <col min="11025" max="11265" width="11.44140625" style="159"/>
    <col min="11266" max="11266" width="20.44140625" style="159" customWidth="1"/>
    <col min="11267" max="11267" width="14.6640625" style="159" customWidth="1"/>
    <col min="11268" max="11268" width="12.44140625" style="159" customWidth="1"/>
    <col min="11269" max="11269" width="12.6640625" style="159" customWidth="1"/>
    <col min="11270" max="11270" width="12.33203125" style="159" customWidth="1"/>
    <col min="11271" max="11271" width="12.5546875" style="159" customWidth="1"/>
    <col min="11272" max="11274" width="11.44140625" style="159"/>
    <col min="11275" max="11275" width="14.88671875" style="159" customWidth="1"/>
    <col min="11276" max="11276" width="11.44140625" style="159"/>
    <col min="11277" max="11277" width="12.109375" style="159" customWidth="1"/>
    <col min="11278" max="11279" width="11.44140625" style="159"/>
    <col min="11280" max="11280" width="14.88671875" style="159" customWidth="1"/>
    <col min="11281" max="11521" width="11.44140625" style="159"/>
    <col min="11522" max="11522" width="20.44140625" style="159" customWidth="1"/>
    <col min="11523" max="11523" width="14.6640625" style="159" customWidth="1"/>
    <col min="11524" max="11524" width="12.44140625" style="159" customWidth="1"/>
    <col min="11525" max="11525" width="12.6640625" style="159" customWidth="1"/>
    <col min="11526" max="11526" width="12.33203125" style="159" customWidth="1"/>
    <col min="11527" max="11527" width="12.5546875" style="159" customWidth="1"/>
    <col min="11528" max="11530" width="11.44140625" style="159"/>
    <col min="11531" max="11531" width="14.88671875" style="159" customWidth="1"/>
    <col min="11532" max="11532" width="11.44140625" style="159"/>
    <col min="11533" max="11533" width="12.109375" style="159" customWidth="1"/>
    <col min="11534" max="11535" width="11.44140625" style="159"/>
    <col min="11536" max="11536" width="14.88671875" style="159" customWidth="1"/>
    <col min="11537" max="11777" width="11.44140625" style="159"/>
    <col min="11778" max="11778" width="20.44140625" style="159" customWidth="1"/>
    <col min="11779" max="11779" width="14.6640625" style="159" customWidth="1"/>
    <col min="11780" max="11780" width="12.44140625" style="159" customWidth="1"/>
    <col min="11781" max="11781" width="12.6640625" style="159" customWidth="1"/>
    <col min="11782" max="11782" width="12.33203125" style="159" customWidth="1"/>
    <col min="11783" max="11783" width="12.5546875" style="159" customWidth="1"/>
    <col min="11784" max="11786" width="11.44140625" style="159"/>
    <col min="11787" max="11787" width="14.88671875" style="159" customWidth="1"/>
    <col min="11788" max="11788" width="11.44140625" style="159"/>
    <col min="11789" max="11789" width="12.109375" style="159" customWidth="1"/>
    <col min="11790" max="11791" width="11.44140625" style="159"/>
    <col min="11792" max="11792" width="14.88671875" style="159" customWidth="1"/>
    <col min="11793" max="12033" width="11.44140625" style="159"/>
    <col min="12034" max="12034" width="20.44140625" style="159" customWidth="1"/>
    <col min="12035" max="12035" width="14.6640625" style="159" customWidth="1"/>
    <col min="12036" max="12036" width="12.44140625" style="159" customWidth="1"/>
    <col min="12037" max="12037" width="12.6640625" style="159" customWidth="1"/>
    <col min="12038" max="12038" width="12.33203125" style="159" customWidth="1"/>
    <col min="12039" max="12039" width="12.5546875" style="159" customWidth="1"/>
    <col min="12040" max="12042" width="11.44140625" style="159"/>
    <col min="12043" max="12043" width="14.88671875" style="159" customWidth="1"/>
    <col min="12044" max="12044" width="11.44140625" style="159"/>
    <col min="12045" max="12045" width="12.109375" style="159" customWidth="1"/>
    <col min="12046" max="12047" width="11.44140625" style="159"/>
    <col min="12048" max="12048" width="14.88671875" style="159" customWidth="1"/>
    <col min="12049" max="12289" width="11.44140625" style="159"/>
    <col min="12290" max="12290" width="20.44140625" style="159" customWidth="1"/>
    <col min="12291" max="12291" width="14.6640625" style="159" customWidth="1"/>
    <col min="12292" max="12292" width="12.44140625" style="159" customWidth="1"/>
    <col min="12293" max="12293" width="12.6640625" style="159" customWidth="1"/>
    <col min="12294" max="12294" width="12.33203125" style="159" customWidth="1"/>
    <col min="12295" max="12295" width="12.5546875" style="159" customWidth="1"/>
    <col min="12296" max="12298" width="11.44140625" style="159"/>
    <col min="12299" max="12299" width="14.88671875" style="159" customWidth="1"/>
    <col min="12300" max="12300" width="11.44140625" style="159"/>
    <col min="12301" max="12301" width="12.109375" style="159" customWidth="1"/>
    <col min="12302" max="12303" width="11.44140625" style="159"/>
    <col min="12304" max="12304" width="14.88671875" style="159" customWidth="1"/>
    <col min="12305" max="12545" width="11.44140625" style="159"/>
    <col min="12546" max="12546" width="20.44140625" style="159" customWidth="1"/>
    <col min="12547" max="12547" width="14.6640625" style="159" customWidth="1"/>
    <col min="12548" max="12548" width="12.44140625" style="159" customWidth="1"/>
    <col min="12549" max="12549" width="12.6640625" style="159" customWidth="1"/>
    <col min="12550" max="12550" width="12.33203125" style="159" customWidth="1"/>
    <col min="12551" max="12551" width="12.5546875" style="159" customWidth="1"/>
    <col min="12552" max="12554" width="11.44140625" style="159"/>
    <col min="12555" max="12555" width="14.88671875" style="159" customWidth="1"/>
    <col min="12556" max="12556" width="11.44140625" style="159"/>
    <col min="12557" max="12557" width="12.109375" style="159" customWidth="1"/>
    <col min="12558" max="12559" width="11.44140625" style="159"/>
    <col min="12560" max="12560" width="14.88671875" style="159" customWidth="1"/>
    <col min="12561" max="12801" width="11.44140625" style="159"/>
    <col min="12802" max="12802" width="20.44140625" style="159" customWidth="1"/>
    <col min="12803" max="12803" width="14.6640625" style="159" customWidth="1"/>
    <col min="12804" max="12804" width="12.44140625" style="159" customWidth="1"/>
    <col min="12805" max="12805" width="12.6640625" style="159" customWidth="1"/>
    <col min="12806" max="12806" width="12.33203125" style="159" customWidth="1"/>
    <col min="12807" max="12807" width="12.5546875" style="159" customWidth="1"/>
    <col min="12808" max="12810" width="11.44140625" style="159"/>
    <col min="12811" max="12811" width="14.88671875" style="159" customWidth="1"/>
    <col min="12812" max="12812" width="11.44140625" style="159"/>
    <col min="12813" max="12813" width="12.109375" style="159" customWidth="1"/>
    <col min="12814" max="12815" width="11.44140625" style="159"/>
    <col min="12816" max="12816" width="14.88671875" style="159" customWidth="1"/>
    <col min="12817" max="13057" width="11.44140625" style="159"/>
    <col min="13058" max="13058" width="20.44140625" style="159" customWidth="1"/>
    <col min="13059" max="13059" width="14.6640625" style="159" customWidth="1"/>
    <col min="13060" max="13060" width="12.44140625" style="159" customWidth="1"/>
    <col min="13061" max="13061" width="12.6640625" style="159" customWidth="1"/>
    <col min="13062" max="13062" width="12.33203125" style="159" customWidth="1"/>
    <col min="13063" max="13063" width="12.5546875" style="159" customWidth="1"/>
    <col min="13064" max="13066" width="11.44140625" style="159"/>
    <col min="13067" max="13067" width="14.88671875" style="159" customWidth="1"/>
    <col min="13068" max="13068" width="11.44140625" style="159"/>
    <col min="13069" max="13069" width="12.109375" style="159" customWidth="1"/>
    <col min="13070" max="13071" width="11.44140625" style="159"/>
    <col min="13072" max="13072" width="14.88671875" style="159" customWidth="1"/>
    <col min="13073" max="13313" width="11.44140625" style="159"/>
    <col min="13314" max="13314" width="20.44140625" style="159" customWidth="1"/>
    <col min="13315" max="13315" width="14.6640625" style="159" customWidth="1"/>
    <col min="13316" max="13316" width="12.44140625" style="159" customWidth="1"/>
    <col min="13317" max="13317" width="12.6640625" style="159" customWidth="1"/>
    <col min="13318" max="13318" width="12.33203125" style="159" customWidth="1"/>
    <col min="13319" max="13319" width="12.5546875" style="159" customWidth="1"/>
    <col min="13320" max="13322" width="11.44140625" style="159"/>
    <col min="13323" max="13323" width="14.88671875" style="159" customWidth="1"/>
    <col min="13324" max="13324" width="11.44140625" style="159"/>
    <col min="13325" max="13325" width="12.109375" style="159" customWidth="1"/>
    <col min="13326" max="13327" width="11.44140625" style="159"/>
    <col min="13328" max="13328" width="14.88671875" style="159" customWidth="1"/>
    <col min="13329" max="13569" width="11.44140625" style="159"/>
    <col min="13570" max="13570" width="20.44140625" style="159" customWidth="1"/>
    <col min="13571" max="13571" width="14.6640625" style="159" customWidth="1"/>
    <col min="13572" max="13572" width="12.44140625" style="159" customWidth="1"/>
    <col min="13573" max="13573" width="12.6640625" style="159" customWidth="1"/>
    <col min="13574" max="13574" width="12.33203125" style="159" customWidth="1"/>
    <col min="13575" max="13575" width="12.5546875" style="159" customWidth="1"/>
    <col min="13576" max="13578" width="11.44140625" style="159"/>
    <col min="13579" max="13579" width="14.88671875" style="159" customWidth="1"/>
    <col min="13580" max="13580" width="11.44140625" style="159"/>
    <col min="13581" max="13581" width="12.109375" style="159" customWidth="1"/>
    <col min="13582" max="13583" width="11.44140625" style="159"/>
    <col min="13584" max="13584" width="14.88671875" style="159" customWidth="1"/>
    <col min="13585" max="13825" width="11.44140625" style="159"/>
    <col min="13826" max="13826" width="20.44140625" style="159" customWidth="1"/>
    <col min="13827" max="13827" width="14.6640625" style="159" customWidth="1"/>
    <col min="13828" max="13828" width="12.44140625" style="159" customWidth="1"/>
    <col min="13829" max="13829" width="12.6640625" style="159" customWidth="1"/>
    <col min="13830" max="13830" width="12.33203125" style="159" customWidth="1"/>
    <col min="13831" max="13831" width="12.5546875" style="159" customWidth="1"/>
    <col min="13832" max="13834" width="11.44140625" style="159"/>
    <col min="13835" max="13835" width="14.88671875" style="159" customWidth="1"/>
    <col min="13836" max="13836" width="11.44140625" style="159"/>
    <col min="13837" max="13837" width="12.109375" style="159" customWidth="1"/>
    <col min="13838" max="13839" width="11.44140625" style="159"/>
    <col min="13840" max="13840" width="14.88671875" style="159" customWidth="1"/>
    <col min="13841" max="14081" width="11.44140625" style="159"/>
    <col min="14082" max="14082" width="20.44140625" style="159" customWidth="1"/>
    <col min="14083" max="14083" width="14.6640625" style="159" customWidth="1"/>
    <col min="14084" max="14084" width="12.44140625" style="159" customWidth="1"/>
    <col min="14085" max="14085" width="12.6640625" style="159" customWidth="1"/>
    <col min="14086" max="14086" width="12.33203125" style="159" customWidth="1"/>
    <col min="14087" max="14087" width="12.5546875" style="159" customWidth="1"/>
    <col min="14088" max="14090" width="11.44140625" style="159"/>
    <col min="14091" max="14091" width="14.88671875" style="159" customWidth="1"/>
    <col min="14092" max="14092" width="11.44140625" style="159"/>
    <col min="14093" max="14093" width="12.109375" style="159" customWidth="1"/>
    <col min="14094" max="14095" width="11.44140625" style="159"/>
    <col min="14096" max="14096" width="14.88671875" style="159" customWidth="1"/>
    <col min="14097" max="14337" width="11.44140625" style="159"/>
    <col min="14338" max="14338" width="20.44140625" style="159" customWidth="1"/>
    <col min="14339" max="14339" width="14.6640625" style="159" customWidth="1"/>
    <col min="14340" max="14340" width="12.44140625" style="159" customWidth="1"/>
    <col min="14341" max="14341" width="12.6640625" style="159" customWidth="1"/>
    <col min="14342" max="14342" width="12.33203125" style="159" customWidth="1"/>
    <col min="14343" max="14343" width="12.5546875" style="159" customWidth="1"/>
    <col min="14344" max="14346" width="11.44140625" style="159"/>
    <col min="14347" max="14347" width="14.88671875" style="159" customWidth="1"/>
    <col min="14348" max="14348" width="11.44140625" style="159"/>
    <col min="14349" max="14349" width="12.109375" style="159" customWidth="1"/>
    <col min="14350" max="14351" width="11.44140625" style="159"/>
    <col min="14352" max="14352" width="14.88671875" style="159" customWidth="1"/>
    <col min="14353" max="14593" width="11.44140625" style="159"/>
    <col min="14594" max="14594" width="20.44140625" style="159" customWidth="1"/>
    <col min="14595" max="14595" width="14.6640625" style="159" customWidth="1"/>
    <col min="14596" max="14596" width="12.44140625" style="159" customWidth="1"/>
    <col min="14597" max="14597" width="12.6640625" style="159" customWidth="1"/>
    <col min="14598" max="14598" width="12.33203125" style="159" customWidth="1"/>
    <col min="14599" max="14599" width="12.5546875" style="159" customWidth="1"/>
    <col min="14600" max="14602" width="11.44140625" style="159"/>
    <col min="14603" max="14603" width="14.88671875" style="159" customWidth="1"/>
    <col min="14604" max="14604" width="11.44140625" style="159"/>
    <col min="14605" max="14605" width="12.109375" style="159" customWidth="1"/>
    <col min="14606" max="14607" width="11.44140625" style="159"/>
    <col min="14608" max="14608" width="14.88671875" style="159" customWidth="1"/>
    <col min="14609" max="14849" width="11.44140625" style="159"/>
    <col min="14850" max="14850" width="20.44140625" style="159" customWidth="1"/>
    <col min="14851" max="14851" width="14.6640625" style="159" customWidth="1"/>
    <col min="14852" max="14852" width="12.44140625" style="159" customWidth="1"/>
    <col min="14853" max="14853" width="12.6640625" style="159" customWidth="1"/>
    <col min="14854" max="14854" width="12.33203125" style="159" customWidth="1"/>
    <col min="14855" max="14855" width="12.5546875" style="159" customWidth="1"/>
    <col min="14856" max="14858" width="11.44140625" style="159"/>
    <col min="14859" max="14859" width="14.88671875" style="159" customWidth="1"/>
    <col min="14860" max="14860" width="11.44140625" style="159"/>
    <col min="14861" max="14861" width="12.109375" style="159" customWidth="1"/>
    <col min="14862" max="14863" width="11.44140625" style="159"/>
    <col min="14864" max="14864" width="14.88671875" style="159" customWidth="1"/>
    <col min="14865" max="15105" width="11.44140625" style="159"/>
    <col min="15106" max="15106" width="20.44140625" style="159" customWidth="1"/>
    <col min="15107" max="15107" width="14.6640625" style="159" customWidth="1"/>
    <col min="15108" max="15108" width="12.44140625" style="159" customWidth="1"/>
    <col min="15109" max="15109" width="12.6640625" style="159" customWidth="1"/>
    <col min="15110" max="15110" width="12.33203125" style="159" customWidth="1"/>
    <col min="15111" max="15111" width="12.5546875" style="159" customWidth="1"/>
    <col min="15112" max="15114" width="11.44140625" style="159"/>
    <col min="15115" max="15115" width="14.88671875" style="159" customWidth="1"/>
    <col min="15116" max="15116" width="11.44140625" style="159"/>
    <col min="15117" max="15117" width="12.109375" style="159" customWidth="1"/>
    <col min="15118" max="15119" width="11.44140625" style="159"/>
    <col min="15120" max="15120" width="14.88671875" style="159" customWidth="1"/>
    <col min="15121" max="15361" width="11.44140625" style="159"/>
    <col min="15362" max="15362" width="20.44140625" style="159" customWidth="1"/>
    <col min="15363" max="15363" width="14.6640625" style="159" customWidth="1"/>
    <col min="15364" max="15364" width="12.44140625" style="159" customWidth="1"/>
    <col min="15365" max="15365" width="12.6640625" style="159" customWidth="1"/>
    <col min="15366" max="15366" width="12.33203125" style="159" customWidth="1"/>
    <col min="15367" max="15367" width="12.5546875" style="159" customWidth="1"/>
    <col min="15368" max="15370" width="11.44140625" style="159"/>
    <col min="15371" max="15371" width="14.88671875" style="159" customWidth="1"/>
    <col min="15372" max="15372" width="11.44140625" style="159"/>
    <col min="15373" max="15373" width="12.109375" style="159" customWidth="1"/>
    <col min="15374" max="15375" width="11.44140625" style="159"/>
    <col min="15376" max="15376" width="14.88671875" style="159" customWidth="1"/>
    <col min="15377" max="15617" width="11.44140625" style="159"/>
    <col min="15618" max="15618" width="20.44140625" style="159" customWidth="1"/>
    <col min="15619" max="15619" width="14.6640625" style="159" customWidth="1"/>
    <col min="15620" max="15620" width="12.44140625" style="159" customWidth="1"/>
    <col min="15621" max="15621" width="12.6640625" style="159" customWidth="1"/>
    <col min="15622" max="15622" width="12.33203125" style="159" customWidth="1"/>
    <col min="15623" max="15623" width="12.5546875" style="159" customWidth="1"/>
    <col min="15624" max="15626" width="11.44140625" style="159"/>
    <col min="15627" max="15627" width="14.88671875" style="159" customWidth="1"/>
    <col min="15628" max="15628" width="11.44140625" style="159"/>
    <col min="15629" max="15629" width="12.109375" style="159" customWidth="1"/>
    <col min="15630" max="15631" width="11.44140625" style="159"/>
    <col min="15632" max="15632" width="14.88671875" style="159" customWidth="1"/>
    <col min="15633" max="15873" width="11.44140625" style="159"/>
    <col min="15874" max="15874" width="20.44140625" style="159" customWidth="1"/>
    <col min="15875" max="15875" width="14.6640625" style="159" customWidth="1"/>
    <col min="15876" max="15876" width="12.44140625" style="159" customWidth="1"/>
    <col min="15877" max="15877" width="12.6640625" style="159" customWidth="1"/>
    <col min="15878" max="15878" width="12.33203125" style="159" customWidth="1"/>
    <col min="15879" max="15879" width="12.5546875" style="159" customWidth="1"/>
    <col min="15880" max="15882" width="11.44140625" style="159"/>
    <col min="15883" max="15883" width="14.88671875" style="159" customWidth="1"/>
    <col min="15884" max="15884" width="11.44140625" style="159"/>
    <col min="15885" max="15885" width="12.109375" style="159" customWidth="1"/>
    <col min="15886" max="15887" width="11.44140625" style="159"/>
    <col min="15888" max="15888" width="14.88671875" style="159" customWidth="1"/>
    <col min="15889" max="16129" width="11.44140625" style="159"/>
    <col min="16130" max="16130" width="20.44140625" style="159" customWidth="1"/>
    <col min="16131" max="16131" width="14.6640625" style="159" customWidth="1"/>
    <col min="16132" max="16132" width="12.44140625" style="159" customWidth="1"/>
    <col min="16133" max="16133" width="12.6640625" style="159" customWidth="1"/>
    <col min="16134" max="16134" width="12.33203125" style="159" customWidth="1"/>
    <col min="16135" max="16135" width="12.5546875" style="159" customWidth="1"/>
    <col min="16136" max="16138" width="11.44140625" style="159"/>
    <col min="16139" max="16139" width="14.88671875" style="159" customWidth="1"/>
    <col min="16140" max="16140" width="11.44140625" style="159"/>
    <col min="16141" max="16141" width="12.109375" style="159" customWidth="1"/>
    <col min="16142" max="16143" width="11.44140625" style="159"/>
    <col min="16144" max="16144" width="14.886718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3938</v>
      </c>
      <c r="J2" s="182" t="s">
        <v>3938</v>
      </c>
    </row>
    <row r="3" spans="1:16">
      <c r="A3" s="182" t="s">
        <v>220</v>
      </c>
      <c r="B3" s="182"/>
      <c r="C3" s="182"/>
      <c r="D3" s="182"/>
      <c r="E3" s="182"/>
      <c r="F3" s="182"/>
      <c r="G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1329">
        <v>1980</v>
      </c>
      <c r="B13" s="1331">
        <v>4322</v>
      </c>
      <c r="C13" s="1331">
        <v>4581</v>
      </c>
      <c r="D13" s="1327">
        <v>984</v>
      </c>
      <c r="E13" s="1327">
        <v>1388</v>
      </c>
      <c r="F13" s="1327">
        <v>139</v>
      </c>
      <c r="G13" s="1327">
        <v>82</v>
      </c>
      <c r="H13" s="1327">
        <v>46</v>
      </c>
      <c r="I13" s="1384"/>
      <c r="J13" s="712">
        <v>1980</v>
      </c>
      <c r="K13" s="1385">
        <v>25</v>
      </c>
      <c r="L13" s="1385">
        <v>5.4</v>
      </c>
      <c r="M13" s="1386">
        <v>7.6</v>
      </c>
      <c r="N13" s="1386">
        <v>30.3</v>
      </c>
      <c r="O13" s="1386">
        <v>17.899999999999999</v>
      </c>
      <c r="P13" s="1386">
        <v>10</v>
      </c>
    </row>
    <row r="14" spans="1:16">
      <c r="A14" s="1329">
        <v>1981</v>
      </c>
      <c r="B14" s="1331">
        <v>4560</v>
      </c>
      <c r="C14" s="1331">
        <v>4784</v>
      </c>
      <c r="D14" s="1327">
        <v>1006</v>
      </c>
      <c r="E14" s="1327">
        <v>1359</v>
      </c>
      <c r="F14" s="1327">
        <v>137</v>
      </c>
      <c r="G14" s="1327">
        <v>79</v>
      </c>
      <c r="H14" s="1327">
        <v>39</v>
      </c>
      <c r="I14" s="1384"/>
      <c r="J14" s="712">
        <v>1981</v>
      </c>
      <c r="K14" s="1385">
        <v>25.9</v>
      </c>
      <c r="L14" s="1385">
        <v>5.4</v>
      </c>
      <c r="M14" s="1386">
        <v>7.3</v>
      </c>
      <c r="N14" s="1386">
        <v>28.6</v>
      </c>
      <c r="O14" s="1386">
        <v>16.5</v>
      </c>
      <c r="P14" s="1386">
        <v>8.1999999999999993</v>
      </c>
    </row>
    <row r="15" spans="1:16">
      <c r="A15" s="1329">
        <v>1982</v>
      </c>
      <c r="B15" s="1331">
        <v>4363</v>
      </c>
      <c r="C15" s="1331">
        <v>4658</v>
      </c>
      <c r="D15" s="1327">
        <v>893</v>
      </c>
      <c r="E15" s="1327">
        <v>1172</v>
      </c>
      <c r="F15" s="1327">
        <v>128</v>
      </c>
      <c r="G15" s="1327">
        <v>76</v>
      </c>
      <c r="H15" s="1327">
        <v>24</v>
      </c>
      <c r="I15" s="1384"/>
      <c r="J15" s="712">
        <v>1982</v>
      </c>
      <c r="K15" s="1385">
        <v>24.9</v>
      </c>
      <c r="L15" s="1385">
        <v>4.8</v>
      </c>
      <c r="M15" s="1386">
        <v>6.3</v>
      </c>
      <c r="N15" s="1386">
        <v>27.5</v>
      </c>
      <c r="O15" s="1386">
        <v>16.3</v>
      </c>
      <c r="P15" s="1386">
        <v>5.2</v>
      </c>
    </row>
    <row r="16" spans="1:16">
      <c r="A16" s="1329">
        <v>1983</v>
      </c>
      <c r="B16" s="1331">
        <v>3993</v>
      </c>
      <c r="C16" s="1331">
        <v>4268</v>
      </c>
      <c r="D16" s="1327">
        <v>971</v>
      </c>
      <c r="E16" s="1327">
        <v>1231</v>
      </c>
      <c r="F16" s="1327">
        <v>97</v>
      </c>
      <c r="G16" s="1327">
        <v>49</v>
      </c>
      <c r="H16" s="1327">
        <v>18</v>
      </c>
      <c r="I16" s="1384"/>
      <c r="J16" s="712">
        <v>1983</v>
      </c>
      <c r="K16" s="1385">
        <v>22.3</v>
      </c>
      <c r="L16" s="1385">
        <v>5.0999999999999996</v>
      </c>
      <c r="M16" s="1386">
        <v>6.4</v>
      </c>
      <c r="N16" s="1386">
        <v>22.7</v>
      </c>
      <c r="O16" s="1386">
        <v>11.5</v>
      </c>
      <c r="P16" s="1386">
        <v>4.2</v>
      </c>
    </row>
    <row r="17" spans="1:16">
      <c r="A17" s="1329">
        <v>1984</v>
      </c>
      <c r="B17" s="1331">
        <v>4450</v>
      </c>
      <c r="C17" s="1331">
        <v>4644</v>
      </c>
      <c r="D17" s="1327">
        <v>898</v>
      </c>
      <c r="E17" s="1327">
        <v>1299</v>
      </c>
      <c r="F17" s="1327">
        <v>84</v>
      </c>
      <c r="G17" s="1327">
        <v>43</v>
      </c>
      <c r="H17" s="1327">
        <v>34</v>
      </c>
      <c r="I17" s="1384"/>
      <c r="J17" s="712">
        <v>1984</v>
      </c>
      <c r="K17" s="1385">
        <v>23.8</v>
      </c>
      <c r="L17" s="1385">
        <v>4.5999999999999996</v>
      </c>
      <c r="M17" s="1386">
        <v>6.6</v>
      </c>
      <c r="N17" s="1386">
        <v>18.100000000000001</v>
      </c>
      <c r="O17" s="1386">
        <v>9.3000000000000007</v>
      </c>
      <c r="P17" s="1386">
        <v>7.3</v>
      </c>
    </row>
    <row r="18" spans="1:16">
      <c r="A18" s="1329">
        <v>1985</v>
      </c>
      <c r="B18" s="1331">
        <v>4506</v>
      </c>
      <c r="C18" s="1331">
        <v>4758</v>
      </c>
      <c r="D18" s="1327">
        <v>955</v>
      </c>
      <c r="E18" s="1333">
        <v>1453</v>
      </c>
      <c r="F18" s="1333">
        <v>87</v>
      </c>
      <c r="G18" s="1333">
        <v>47</v>
      </c>
      <c r="H18" s="1333">
        <v>30</v>
      </c>
      <c r="I18" s="1384"/>
      <c r="J18" s="712">
        <v>1985</v>
      </c>
      <c r="K18" s="1385">
        <v>23.8</v>
      </c>
      <c r="L18" s="1385">
        <v>4.8</v>
      </c>
      <c r="M18" s="1386">
        <v>7.3</v>
      </c>
      <c r="N18" s="1386">
        <v>18.3</v>
      </c>
      <c r="O18" s="1386">
        <v>9.9</v>
      </c>
      <c r="P18" s="1386">
        <v>6.3</v>
      </c>
    </row>
    <row r="19" spans="1:16">
      <c r="A19" s="1329">
        <v>1986</v>
      </c>
      <c r="B19" s="1331">
        <v>4597</v>
      </c>
      <c r="C19" s="1331">
        <v>4847</v>
      </c>
      <c r="D19" s="1327">
        <v>1012</v>
      </c>
      <c r="E19" s="1333">
        <v>1343</v>
      </c>
      <c r="F19" s="1333">
        <v>103</v>
      </c>
      <c r="G19" s="1333">
        <v>60</v>
      </c>
      <c r="H19" s="1333">
        <v>32</v>
      </c>
      <c r="I19" s="1384"/>
      <c r="J19" s="712">
        <v>1986</v>
      </c>
      <c r="K19" s="1385">
        <v>23.7</v>
      </c>
      <c r="L19" s="1385">
        <v>4.9000000000000004</v>
      </c>
      <c r="M19" s="1386">
        <v>6.6</v>
      </c>
      <c r="N19" s="1386">
        <v>21.3</v>
      </c>
      <c r="O19" s="1386">
        <v>12.4</v>
      </c>
      <c r="P19" s="1386">
        <v>6.6</v>
      </c>
    </row>
    <row r="20" spans="1:16">
      <c r="A20" s="1329">
        <v>1987</v>
      </c>
      <c r="B20" s="1331">
        <v>4754</v>
      </c>
      <c r="C20" s="1331">
        <v>5016</v>
      </c>
      <c r="D20" s="1327">
        <v>976</v>
      </c>
      <c r="E20" s="1333">
        <v>1468</v>
      </c>
      <c r="F20" s="1333">
        <v>104</v>
      </c>
      <c r="G20" s="1333">
        <v>57</v>
      </c>
      <c r="H20" s="1333">
        <v>32</v>
      </c>
      <c r="I20" s="1384"/>
      <c r="J20" s="712">
        <v>1987</v>
      </c>
      <c r="K20" s="1385">
        <v>23.9</v>
      </c>
      <c r="L20" s="1385">
        <v>4.7</v>
      </c>
      <c r="M20" s="1386">
        <v>7</v>
      </c>
      <c r="N20" s="1386">
        <v>20.7</v>
      </c>
      <c r="O20" s="1386">
        <v>11.4</v>
      </c>
      <c r="P20" s="1386">
        <v>6.4</v>
      </c>
    </row>
    <row r="21" spans="1:16">
      <c r="A21" s="1329">
        <v>1988</v>
      </c>
      <c r="B21" s="1331">
        <v>5105</v>
      </c>
      <c r="C21" s="1331">
        <v>5410</v>
      </c>
      <c r="D21" s="1327">
        <v>1029</v>
      </c>
      <c r="E21" s="1333">
        <v>1564</v>
      </c>
      <c r="F21" s="1333">
        <v>126</v>
      </c>
      <c r="G21" s="1333">
        <v>73</v>
      </c>
      <c r="H21" s="1333">
        <v>32</v>
      </c>
      <c r="I21" s="1384"/>
      <c r="J21" s="712">
        <v>1988</v>
      </c>
      <c r="K21" s="1385">
        <v>25.2</v>
      </c>
      <c r="L21" s="1385">
        <v>4.8</v>
      </c>
      <c r="M21" s="1386">
        <v>7.3</v>
      </c>
      <c r="N21" s="1386">
        <v>23.3</v>
      </c>
      <c r="O21" s="1386">
        <v>13.5</v>
      </c>
      <c r="P21" s="1386">
        <v>5.9</v>
      </c>
    </row>
    <row r="22" spans="1:16">
      <c r="A22" s="1329">
        <v>1989</v>
      </c>
      <c r="B22" s="1331">
        <v>5466</v>
      </c>
      <c r="C22" s="1331">
        <v>5754</v>
      </c>
      <c r="D22" s="1327">
        <v>973</v>
      </c>
      <c r="E22" s="1333">
        <v>1599</v>
      </c>
      <c r="F22" s="1333">
        <v>95</v>
      </c>
      <c r="G22" s="1333">
        <v>56</v>
      </c>
      <c r="H22" s="1333">
        <v>50</v>
      </c>
      <c r="I22" s="1384"/>
      <c r="J22" s="712">
        <v>1989</v>
      </c>
      <c r="K22" s="1385">
        <v>26.2</v>
      </c>
      <c r="L22" s="1385">
        <v>4.4000000000000004</v>
      </c>
      <c r="M22" s="1386">
        <v>7.3</v>
      </c>
      <c r="N22" s="1386">
        <v>16.5</v>
      </c>
      <c r="O22" s="1386">
        <v>9.6999999999999993</v>
      </c>
      <c r="P22" s="1386">
        <v>8.6999999999999993</v>
      </c>
    </row>
    <row r="23" spans="1:16">
      <c r="A23" s="1329">
        <v>1990</v>
      </c>
      <c r="B23" s="1331">
        <v>5629</v>
      </c>
      <c r="C23" s="1331">
        <v>5928</v>
      </c>
      <c r="D23" s="1327">
        <v>1059</v>
      </c>
      <c r="E23" s="1333">
        <v>1565</v>
      </c>
      <c r="F23" s="1333">
        <v>92</v>
      </c>
      <c r="G23" s="1333">
        <v>62</v>
      </c>
      <c r="H23" s="1333">
        <v>39</v>
      </c>
      <c r="I23" s="1384"/>
      <c r="J23" s="712">
        <v>1990</v>
      </c>
      <c r="K23" s="1385">
        <v>26</v>
      </c>
      <c r="L23" s="1385">
        <v>4.5999999999999996</v>
      </c>
      <c r="M23" s="1386">
        <v>6.9</v>
      </c>
      <c r="N23" s="1386">
        <v>15.5</v>
      </c>
      <c r="O23" s="1386">
        <v>10.5</v>
      </c>
      <c r="P23" s="1386">
        <v>6.6</v>
      </c>
    </row>
    <row r="24" spans="1:16">
      <c r="A24" s="1329">
        <v>1991</v>
      </c>
      <c r="B24" s="1331">
        <v>5378</v>
      </c>
      <c r="C24" s="1331">
        <v>5676</v>
      </c>
      <c r="D24" s="1327">
        <v>988</v>
      </c>
      <c r="E24" s="1333">
        <v>1338</v>
      </c>
      <c r="F24" s="1333">
        <v>74</v>
      </c>
      <c r="G24" s="1333">
        <v>35</v>
      </c>
      <c r="H24" s="1333">
        <v>36</v>
      </c>
      <c r="I24" s="1384"/>
      <c r="J24" s="712">
        <v>1991</v>
      </c>
      <c r="K24" s="1385">
        <v>24.5</v>
      </c>
      <c r="L24" s="1385">
        <v>4.3</v>
      </c>
      <c r="M24" s="1386">
        <v>5.8</v>
      </c>
      <c r="N24" s="1386">
        <v>13</v>
      </c>
      <c r="O24" s="1386">
        <v>6.2</v>
      </c>
      <c r="P24" s="1386">
        <v>6.3</v>
      </c>
    </row>
    <row r="25" spans="1:16">
      <c r="A25" s="1329">
        <v>1992</v>
      </c>
      <c r="B25" s="1331">
        <v>5460</v>
      </c>
      <c r="C25" s="1331">
        <v>5707</v>
      </c>
      <c r="D25" s="1327">
        <v>975</v>
      </c>
      <c r="E25" s="1333">
        <v>1328</v>
      </c>
      <c r="F25" s="1333">
        <v>88</v>
      </c>
      <c r="G25" s="1333">
        <v>52</v>
      </c>
      <c r="H25" s="1333">
        <v>29</v>
      </c>
      <c r="I25" s="1384"/>
      <c r="J25" s="712">
        <v>1992</v>
      </c>
      <c r="K25" s="1385">
        <v>24.3</v>
      </c>
      <c r="L25" s="1385">
        <v>4.0999999999999996</v>
      </c>
      <c r="M25" s="1386">
        <v>5.6</v>
      </c>
      <c r="N25" s="1386">
        <v>15.4</v>
      </c>
      <c r="O25" s="1386">
        <v>9.1</v>
      </c>
      <c r="P25" s="1386">
        <v>5.0999999999999996</v>
      </c>
    </row>
    <row r="26" spans="1:16">
      <c r="A26" s="1329">
        <v>1993</v>
      </c>
      <c r="B26" s="1333">
        <v>5377</v>
      </c>
      <c r="C26" s="1333">
        <v>5580</v>
      </c>
      <c r="D26" s="1327">
        <v>1076</v>
      </c>
      <c r="E26" s="1333">
        <v>1345</v>
      </c>
      <c r="F26" s="1333">
        <v>82</v>
      </c>
      <c r="G26" s="1333">
        <v>44</v>
      </c>
      <c r="H26" s="1333">
        <v>35</v>
      </c>
      <c r="I26" s="1384"/>
      <c r="J26" s="712">
        <v>1993</v>
      </c>
      <c r="K26" s="1385">
        <v>23.4</v>
      </c>
      <c r="L26" s="1385">
        <v>4.5</v>
      </c>
      <c r="M26" s="1386">
        <v>5.6</v>
      </c>
      <c r="N26" s="1386">
        <v>14.7</v>
      </c>
      <c r="O26" s="1386">
        <v>7.9</v>
      </c>
      <c r="P26" s="1386">
        <v>6.3</v>
      </c>
    </row>
    <row r="27" spans="1:16">
      <c r="A27" s="1329">
        <v>1994</v>
      </c>
      <c r="B27" s="1333">
        <v>5165</v>
      </c>
      <c r="C27" s="1331">
        <v>5329</v>
      </c>
      <c r="D27" s="1327">
        <v>1010</v>
      </c>
      <c r="E27" s="1333">
        <v>1371</v>
      </c>
      <c r="F27" s="1333">
        <v>77</v>
      </c>
      <c r="G27" s="1333">
        <v>42</v>
      </c>
      <c r="H27" s="1333">
        <v>25</v>
      </c>
      <c r="I27" s="1384"/>
      <c r="J27" s="712">
        <v>1994</v>
      </c>
      <c r="K27" s="1385">
        <v>22</v>
      </c>
      <c r="L27" s="1385">
        <v>4.2</v>
      </c>
      <c r="M27" s="1386">
        <v>5.7</v>
      </c>
      <c r="N27" s="1386">
        <v>14.4</v>
      </c>
      <c r="O27" s="1386">
        <v>7.9</v>
      </c>
      <c r="P27" s="1386">
        <v>4.7</v>
      </c>
    </row>
    <row r="28" spans="1:16">
      <c r="A28" s="1329">
        <v>1995</v>
      </c>
      <c r="B28" s="1333">
        <v>5161</v>
      </c>
      <c r="C28" s="1331">
        <v>5292</v>
      </c>
      <c r="D28" s="1327">
        <v>1073</v>
      </c>
      <c r="E28" s="1333">
        <v>1316</v>
      </c>
      <c r="F28" s="1333">
        <v>71</v>
      </c>
      <c r="G28" s="1333">
        <v>43</v>
      </c>
      <c r="H28" s="1333">
        <v>30</v>
      </c>
      <c r="I28" s="1384"/>
      <c r="J28" s="712">
        <v>1995</v>
      </c>
      <c r="K28" s="1385">
        <v>21.6</v>
      </c>
      <c r="L28" s="1385">
        <v>4.4000000000000004</v>
      </c>
      <c r="M28" s="1386">
        <v>5.4</v>
      </c>
      <c r="N28" s="1386">
        <v>13.4</v>
      </c>
      <c r="O28" s="1386">
        <v>8.1</v>
      </c>
      <c r="P28" s="1386">
        <v>5.7</v>
      </c>
    </row>
    <row r="29" spans="1:16">
      <c r="A29" s="1329">
        <v>1996</v>
      </c>
      <c r="B29" s="1333">
        <v>5071</v>
      </c>
      <c r="C29" s="1331">
        <v>5173</v>
      </c>
      <c r="D29" s="1327">
        <v>1064</v>
      </c>
      <c r="E29" s="1333">
        <v>1176</v>
      </c>
      <c r="F29" s="1333">
        <v>83</v>
      </c>
      <c r="G29" s="1333">
        <v>47</v>
      </c>
      <c r="H29" s="1333">
        <v>18</v>
      </c>
      <c r="I29" s="1384"/>
      <c r="J29" s="712">
        <v>1996</v>
      </c>
      <c r="K29" s="1385">
        <v>20.8</v>
      </c>
      <c r="L29" s="1385">
        <v>4.3</v>
      </c>
      <c r="M29" s="1386">
        <v>4.7</v>
      </c>
      <c r="N29" s="1386">
        <v>16</v>
      </c>
      <c r="O29" s="1386">
        <v>9.1</v>
      </c>
      <c r="P29" s="1386">
        <v>3.5</v>
      </c>
    </row>
    <row r="30" spans="1:16">
      <c r="A30" s="1329">
        <v>1997</v>
      </c>
      <c r="B30" s="1333">
        <v>4698</v>
      </c>
      <c r="C30" s="1331">
        <v>4785</v>
      </c>
      <c r="D30" s="1327">
        <v>1142</v>
      </c>
      <c r="E30" s="1333">
        <v>1145</v>
      </c>
      <c r="F30" s="1333">
        <v>67</v>
      </c>
      <c r="G30" s="1333">
        <v>34</v>
      </c>
      <c r="H30" s="1333">
        <v>22</v>
      </c>
      <c r="I30" s="1384"/>
      <c r="J30" s="712">
        <v>1997</v>
      </c>
      <c r="K30" s="1385">
        <v>19.100000000000001</v>
      </c>
      <c r="L30" s="1385">
        <v>4.5</v>
      </c>
      <c r="M30" s="1386">
        <v>4.5999999999999996</v>
      </c>
      <c r="N30" s="1386">
        <v>14</v>
      </c>
      <c r="O30" s="1386">
        <v>7.1</v>
      </c>
      <c r="P30" s="1386">
        <v>4.5999999999999996</v>
      </c>
    </row>
    <row r="31" spans="1:16">
      <c r="A31" s="1329">
        <v>1998</v>
      </c>
      <c r="B31" s="1334">
        <v>4621</v>
      </c>
      <c r="C31" s="1334">
        <v>4694</v>
      </c>
      <c r="D31" s="1327">
        <v>1107</v>
      </c>
      <c r="E31" s="1333">
        <v>1011</v>
      </c>
      <c r="F31" s="1333">
        <v>69</v>
      </c>
      <c r="G31" s="1333">
        <v>47</v>
      </c>
      <c r="H31" s="1333">
        <v>18</v>
      </c>
      <c r="I31" s="1384"/>
      <c r="J31" s="712">
        <v>1998</v>
      </c>
      <c r="K31" s="1385">
        <v>18.5</v>
      </c>
      <c r="L31" s="1385">
        <v>4.4000000000000004</v>
      </c>
      <c r="M31" s="1386">
        <v>4</v>
      </c>
      <c r="N31" s="1386">
        <v>14.7</v>
      </c>
      <c r="O31" s="1386">
        <v>10</v>
      </c>
      <c r="P31" s="1386">
        <v>3.8</v>
      </c>
    </row>
    <row r="32" spans="1:16">
      <c r="A32" s="1329">
        <v>1999</v>
      </c>
      <c r="B32" s="1334">
        <v>4641</v>
      </c>
      <c r="C32" s="1334">
        <v>4708</v>
      </c>
      <c r="D32" s="1327">
        <v>1093</v>
      </c>
      <c r="E32" s="1333">
        <v>873</v>
      </c>
      <c r="F32" s="1333">
        <v>56</v>
      </c>
      <c r="G32" s="1333">
        <v>39</v>
      </c>
      <c r="H32" s="1333">
        <v>21</v>
      </c>
      <c r="I32" s="1384"/>
      <c r="J32" s="712">
        <v>1999</v>
      </c>
      <c r="K32" s="1385">
        <v>18.3</v>
      </c>
      <c r="L32" s="1385">
        <v>4.2</v>
      </c>
      <c r="M32" s="1386">
        <v>3.4</v>
      </c>
      <c r="N32" s="1386">
        <v>11.9</v>
      </c>
      <c r="O32" s="1386">
        <v>8.3000000000000007</v>
      </c>
      <c r="P32" s="1386">
        <v>4.5</v>
      </c>
    </row>
    <row r="33" spans="1:16">
      <c r="A33" s="1329">
        <v>2000</v>
      </c>
      <c r="B33" s="1334">
        <v>4443</v>
      </c>
      <c r="C33" s="1334">
        <v>4804</v>
      </c>
      <c r="D33" s="1327">
        <v>1103</v>
      </c>
      <c r="E33" s="1333">
        <v>929</v>
      </c>
      <c r="F33" s="1333">
        <v>64</v>
      </c>
      <c r="G33" s="1333">
        <v>48</v>
      </c>
      <c r="H33" s="1333">
        <v>11</v>
      </c>
      <c r="I33" s="1384"/>
      <c r="J33" s="712">
        <v>2000</v>
      </c>
      <c r="K33" s="1385">
        <v>18.5</v>
      </c>
      <c r="L33" s="1385">
        <v>4.2</v>
      </c>
      <c r="M33" s="1386">
        <v>3.6</v>
      </c>
      <c r="N33" s="1386">
        <v>13.3</v>
      </c>
      <c r="O33" s="1386">
        <v>10</v>
      </c>
      <c r="P33" s="1386">
        <v>2.2999999999999998</v>
      </c>
    </row>
    <row r="34" spans="1:16">
      <c r="A34" s="1329">
        <v>2001</v>
      </c>
      <c r="B34" s="1334">
        <v>4603</v>
      </c>
      <c r="C34" s="1334">
        <v>4639</v>
      </c>
      <c r="D34" s="1327">
        <v>1138</v>
      </c>
      <c r="E34" s="1331">
        <v>829</v>
      </c>
      <c r="F34" s="1331">
        <v>51</v>
      </c>
      <c r="G34" s="1331">
        <v>28</v>
      </c>
      <c r="H34" s="1331">
        <v>27</v>
      </c>
      <c r="I34" s="1384"/>
      <c r="J34" s="712">
        <v>2001</v>
      </c>
      <c r="K34" s="1385">
        <v>17.7</v>
      </c>
      <c r="L34" s="1385">
        <v>4.3</v>
      </c>
      <c r="M34" s="1386">
        <v>3.2</v>
      </c>
      <c r="N34" s="1386">
        <v>11</v>
      </c>
      <c r="O34" s="1386">
        <v>6</v>
      </c>
      <c r="P34" s="1386">
        <v>5.8</v>
      </c>
    </row>
    <row r="35" spans="1:16">
      <c r="A35" s="1329">
        <v>2002</v>
      </c>
      <c r="B35" s="1334">
        <v>4310</v>
      </c>
      <c r="C35" s="1334">
        <v>4341</v>
      </c>
      <c r="D35" s="1327">
        <v>1163</v>
      </c>
      <c r="E35" s="1331">
        <v>817</v>
      </c>
      <c r="F35" s="1331">
        <v>40</v>
      </c>
      <c r="G35" s="1331">
        <v>31</v>
      </c>
      <c r="H35" s="1331">
        <v>26</v>
      </c>
      <c r="I35" s="1384"/>
      <c r="J35" s="712">
        <v>2002</v>
      </c>
      <c r="K35" s="1385">
        <v>16.399999999999999</v>
      </c>
      <c r="L35" s="1385">
        <v>4.4000000000000004</v>
      </c>
      <c r="M35" s="1386">
        <v>3.1</v>
      </c>
      <c r="N35" s="1386">
        <v>9.1999999999999993</v>
      </c>
      <c r="O35" s="1386">
        <v>7.1</v>
      </c>
      <c r="P35" s="1386">
        <v>6</v>
      </c>
    </row>
    <row r="36" spans="1:16">
      <c r="A36" s="1329">
        <v>2003</v>
      </c>
      <c r="B36" s="1334">
        <v>4407</v>
      </c>
      <c r="C36" s="1327">
        <v>4434</v>
      </c>
      <c r="D36" s="1327">
        <v>1157</v>
      </c>
      <c r="E36" s="1331">
        <v>787</v>
      </c>
      <c r="F36" s="1331">
        <v>33</v>
      </c>
      <c r="G36" s="1331">
        <v>24</v>
      </c>
      <c r="H36" s="1331">
        <v>20</v>
      </c>
      <c r="I36" s="1384"/>
      <c r="J36" s="712">
        <v>2003</v>
      </c>
      <c r="K36" s="1385">
        <v>16.600000000000001</v>
      </c>
      <c r="L36" s="1385">
        <v>4.3</v>
      </c>
      <c r="M36" s="1386">
        <v>3</v>
      </c>
      <c r="N36" s="1387">
        <v>7.4</v>
      </c>
      <c r="O36" s="1388">
        <v>5.4</v>
      </c>
      <c r="P36" s="1388">
        <v>4.5</v>
      </c>
    </row>
    <row r="37" spans="1:16">
      <c r="A37" s="1329">
        <v>2004</v>
      </c>
      <c r="B37" s="1334">
        <v>4212</v>
      </c>
      <c r="C37" s="1327">
        <v>4236</v>
      </c>
      <c r="D37" s="1327">
        <v>1176</v>
      </c>
      <c r="E37" s="1335">
        <v>772</v>
      </c>
      <c r="F37" s="1335">
        <v>45</v>
      </c>
      <c r="G37" s="1335">
        <v>27</v>
      </c>
      <c r="H37" s="1335">
        <v>20</v>
      </c>
      <c r="I37" s="1384"/>
      <c r="J37" s="712">
        <v>2004</v>
      </c>
      <c r="K37" s="1385">
        <v>15.8</v>
      </c>
      <c r="L37" s="1385">
        <v>4.4000000000000004</v>
      </c>
      <c r="M37" s="1386">
        <v>2.9</v>
      </c>
      <c r="N37" s="1387">
        <v>10.6</v>
      </c>
      <c r="O37" s="1388">
        <v>6.4</v>
      </c>
      <c r="P37" s="1388">
        <v>4.7</v>
      </c>
    </row>
    <row r="38" spans="1:16">
      <c r="A38" s="1336">
        <v>2005</v>
      </c>
      <c r="B38" s="1334">
        <v>4296</v>
      </c>
      <c r="C38" s="1327">
        <v>4343</v>
      </c>
      <c r="D38" s="1327">
        <v>1209</v>
      </c>
      <c r="E38" s="1327">
        <v>803</v>
      </c>
      <c r="F38" s="1327">
        <v>47</v>
      </c>
      <c r="G38" s="1327">
        <v>32</v>
      </c>
      <c r="H38" s="1327">
        <v>21</v>
      </c>
      <c r="I38" s="164"/>
      <c r="J38" s="640">
        <v>2005</v>
      </c>
      <c r="K38" s="1389">
        <v>16.100000000000001</v>
      </c>
      <c r="L38" s="1389">
        <v>4.5</v>
      </c>
      <c r="M38" s="1389">
        <v>3</v>
      </c>
      <c r="N38" s="1389">
        <v>10.8</v>
      </c>
      <c r="O38" s="1389">
        <v>7.4</v>
      </c>
      <c r="P38" s="1389">
        <v>4.8</v>
      </c>
    </row>
    <row r="39" spans="1:16">
      <c r="A39" s="1336">
        <v>2006</v>
      </c>
      <c r="B39" s="1334">
        <v>4648</v>
      </c>
      <c r="C39" s="1327">
        <v>4652</v>
      </c>
      <c r="D39" s="1327">
        <v>1261</v>
      </c>
      <c r="E39" s="1327">
        <v>899</v>
      </c>
      <c r="F39" s="1327">
        <v>43</v>
      </c>
      <c r="G39" s="1327">
        <v>28</v>
      </c>
      <c r="H39" s="1327">
        <v>25</v>
      </c>
      <c r="I39" s="1384"/>
      <c r="J39" s="640">
        <v>2006</v>
      </c>
      <c r="K39" s="1389">
        <v>17.100000000000001</v>
      </c>
      <c r="L39" s="1389">
        <v>4.5999999999999996</v>
      </c>
      <c r="M39" s="1389">
        <v>3.3</v>
      </c>
      <c r="N39" s="1389">
        <v>9.1999999999999993</v>
      </c>
      <c r="O39" s="1389">
        <v>6</v>
      </c>
      <c r="P39" s="1389">
        <v>5.4</v>
      </c>
    </row>
    <row r="40" spans="1:16">
      <c r="A40" s="1336">
        <v>2007</v>
      </c>
      <c r="B40" s="1334">
        <v>4720</v>
      </c>
      <c r="C40" s="1327">
        <v>4729</v>
      </c>
      <c r="D40" s="1333">
        <v>1352</v>
      </c>
      <c r="E40" s="1333">
        <v>929</v>
      </c>
      <c r="F40" s="1333">
        <v>47</v>
      </c>
      <c r="G40" s="1333">
        <v>36</v>
      </c>
      <c r="H40" s="1333">
        <v>28</v>
      </c>
      <c r="I40" s="1384"/>
      <c r="J40" s="640">
        <v>2007</v>
      </c>
      <c r="K40" s="1389">
        <v>17.2</v>
      </c>
      <c r="L40" s="1389">
        <v>4.9000000000000004</v>
      </c>
      <c r="M40" s="1389">
        <v>3.4</v>
      </c>
      <c r="N40" s="1389">
        <v>9.9</v>
      </c>
      <c r="O40" s="1389">
        <v>7.6</v>
      </c>
      <c r="P40" s="1389">
        <v>5.9</v>
      </c>
    </row>
    <row r="41" spans="1:16">
      <c r="A41" s="1336">
        <v>2008</v>
      </c>
      <c r="B41" s="1333">
        <v>4803</v>
      </c>
      <c r="C41" s="1333">
        <v>4815</v>
      </c>
      <c r="D41" s="1333">
        <v>1307</v>
      </c>
      <c r="E41" s="1333">
        <v>915</v>
      </c>
      <c r="F41" s="1333">
        <v>50</v>
      </c>
      <c r="G41" s="1333">
        <v>34</v>
      </c>
      <c r="H41" s="1333">
        <v>29</v>
      </c>
      <c r="J41" s="640">
        <v>2008</v>
      </c>
      <c r="K41" s="1389">
        <v>17.399999999999999</v>
      </c>
      <c r="L41" s="1389">
        <v>4.7</v>
      </c>
      <c r="M41" s="1389">
        <v>3.3</v>
      </c>
      <c r="N41" s="1389">
        <v>10.4</v>
      </c>
      <c r="O41" s="1389">
        <v>7.1</v>
      </c>
      <c r="P41" s="1389">
        <v>6</v>
      </c>
    </row>
    <row r="42" spans="1:16" s="165" customFormat="1">
      <c r="A42" s="1336">
        <v>2009</v>
      </c>
      <c r="B42" s="1333">
        <v>5194</v>
      </c>
      <c r="C42" s="1327">
        <v>5203</v>
      </c>
      <c r="D42" s="1333">
        <v>1363</v>
      </c>
      <c r="E42" s="1333">
        <v>859</v>
      </c>
      <c r="F42" s="1333">
        <v>63</v>
      </c>
      <c r="G42" s="1333">
        <v>44</v>
      </c>
      <c r="H42" s="1333">
        <v>52</v>
      </c>
      <c r="J42" s="640">
        <v>2009</v>
      </c>
      <c r="K42" s="1389">
        <v>18.7</v>
      </c>
      <c r="L42" s="1389">
        <v>4.9000000000000004</v>
      </c>
      <c r="M42" s="1389">
        <v>3.1</v>
      </c>
      <c r="N42" s="1389">
        <v>12.1</v>
      </c>
      <c r="O42" s="1389">
        <v>8.5</v>
      </c>
      <c r="P42" s="1389">
        <v>10</v>
      </c>
    </row>
    <row r="43" spans="1:16">
      <c r="A43" s="1336">
        <v>2010</v>
      </c>
      <c r="B43" s="1333">
        <v>5069</v>
      </c>
      <c r="C43" s="1327">
        <v>5082</v>
      </c>
      <c r="D43" s="1333">
        <v>1394</v>
      </c>
      <c r="E43" s="1333">
        <v>920</v>
      </c>
      <c r="F43" s="1333">
        <v>40</v>
      </c>
      <c r="G43" s="1333">
        <v>34</v>
      </c>
      <c r="H43" s="1333">
        <v>42</v>
      </c>
      <c r="J43" s="640">
        <v>2010</v>
      </c>
      <c r="K43" s="1389">
        <v>18.100000000000001</v>
      </c>
      <c r="L43" s="1389">
        <v>5</v>
      </c>
      <c r="M43" s="1389">
        <v>3.3</v>
      </c>
      <c r="N43" s="1389">
        <v>7.9</v>
      </c>
      <c r="O43" s="1389">
        <v>6.7</v>
      </c>
      <c r="P43" s="1389">
        <v>8.3000000000000007</v>
      </c>
    </row>
    <row r="44" spans="1:16">
      <c r="A44" s="1336">
        <v>2011</v>
      </c>
      <c r="B44" s="1333">
        <v>5116</v>
      </c>
      <c r="C44" s="1327">
        <v>5133</v>
      </c>
      <c r="D44" s="1333">
        <v>1460</v>
      </c>
      <c r="E44" s="1333">
        <v>1022</v>
      </c>
      <c r="F44" s="1333">
        <v>47</v>
      </c>
      <c r="G44" s="1333">
        <v>31</v>
      </c>
      <c r="H44" s="1333">
        <v>35</v>
      </c>
      <c r="I44" s="165"/>
      <c r="J44" s="640">
        <v>2011</v>
      </c>
      <c r="K44" s="1389">
        <v>18.2</v>
      </c>
      <c r="L44" s="1389">
        <v>5.2</v>
      </c>
      <c r="M44" s="1389">
        <v>3.6</v>
      </c>
      <c r="N44" s="1389">
        <v>9.1999999999999993</v>
      </c>
      <c r="O44" s="1389">
        <v>6</v>
      </c>
      <c r="P44" s="1389">
        <v>6.8</v>
      </c>
    </row>
    <row r="45" spans="1:16">
      <c r="A45" s="1336">
        <v>2012</v>
      </c>
      <c r="B45" s="1333">
        <v>4855</v>
      </c>
      <c r="C45" s="1333">
        <v>4872</v>
      </c>
      <c r="D45" s="1333">
        <v>1447</v>
      </c>
      <c r="E45" s="1333">
        <v>1007</v>
      </c>
      <c r="F45" s="1333">
        <v>41</v>
      </c>
      <c r="G45" s="1333">
        <v>29</v>
      </c>
      <c r="H45" s="1333">
        <v>30</v>
      </c>
      <c r="J45" s="640">
        <v>2012</v>
      </c>
      <c r="K45" s="1389">
        <v>17.100000000000001</v>
      </c>
      <c r="L45" s="1389">
        <v>5.0999999999999996</v>
      </c>
      <c r="M45" s="1389">
        <v>3.5</v>
      </c>
      <c r="N45" s="1389">
        <v>8.4</v>
      </c>
      <c r="O45" s="1389">
        <v>6</v>
      </c>
      <c r="P45" s="1389">
        <v>6.2</v>
      </c>
    </row>
    <row r="46" spans="1:16" s="165" customFormat="1">
      <c r="A46" s="1341">
        <v>2013</v>
      </c>
      <c r="B46" s="1340">
        <v>4849</v>
      </c>
      <c r="C46" s="1340">
        <v>4850</v>
      </c>
      <c r="D46" s="1340">
        <v>1454</v>
      </c>
      <c r="E46" s="1340">
        <v>966</v>
      </c>
      <c r="F46" s="1340">
        <v>39</v>
      </c>
      <c r="G46" s="1340">
        <v>32</v>
      </c>
      <c r="H46" s="1340">
        <v>29</v>
      </c>
      <c r="J46" s="1339">
        <v>2013</v>
      </c>
      <c r="K46" s="1390">
        <v>16</v>
      </c>
      <c r="L46" s="1390">
        <v>4.8</v>
      </c>
      <c r="M46" s="1390">
        <v>3.2</v>
      </c>
      <c r="N46" s="1390">
        <v>8</v>
      </c>
      <c r="O46" s="1390">
        <v>6.6</v>
      </c>
      <c r="P46" s="1390">
        <v>6</v>
      </c>
    </row>
    <row r="47" spans="1:16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6" ht="10.5" customHeight="1">
      <c r="J48" s="1881"/>
      <c r="K48" s="1881"/>
      <c r="L48" s="1881"/>
      <c r="M48" s="1881"/>
      <c r="N48" s="1881"/>
      <c r="O48" s="1881"/>
      <c r="P48" s="1881"/>
    </row>
    <row r="49" spans="1:16">
      <c r="A49" s="1384"/>
      <c r="B49" s="1391"/>
      <c r="C49" s="1391"/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1:16">
      <c r="B50" s="1391"/>
      <c r="C50" s="1391"/>
      <c r="H50" s="1353"/>
      <c r="I50" s="608"/>
      <c r="J50" s="1881"/>
      <c r="K50" s="1881"/>
      <c r="L50" s="1881"/>
      <c r="M50" s="1881"/>
      <c r="N50" s="1881"/>
      <c r="O50" s="1881"/>
      <c r="P50" s="1881"/>
    </row>
    <row r="51" spans="1:16">
      <c r="B51" s="1391"/>
      <c r="C51" s="1391"/>
    </row>
    <row r="52" spans="1:16" s="1377" customFormat="1"/>
    <row r="53" spans="1:16" s="1377" customFormat="1"/>
    <row r="54" spans="1:16" s="1377" customFormat="1">
      <c r="I54" s="1375"/>
      <c r="J54" s="613"/>
    </row>
    <row r="55" spans="1:16" s="1377" customFormat="1">
      <c r="I55" s="1353"/>
      <c r="J55" s="608"/>
    </row>
    <row r="56" spans="1:16" s="1377" customFormat="1">
      <c r="I56" s="1353"/>
      <c r="J56" s="608"/>
    </row>
    <row r="57" spans="1:16" s="1377" customFormat="1">
      <c r="I57" s="1353"/>
      <c r="J57" s="608"/>
    </row>
    <row r="58" spans="1:16" s="1377" customFormat="1">
      <c r="I58" s="1353"/>
      <c r="J58" s="608"/>
    </row>
    <row r="59" spans="1:16" s="1377" customFormat="1">
      <c r="I59" s="1353"/>
      <c r="J59" s="608"/>
    </row>
    <row r="60" spans="1:16" s="1377" customFormat="1">
      <c r="I60" s="1353"/>
      <c r="J60" s="608"/>
    </row>
    <row r="61" spans="1:16" s="1377" customFormat="1">
      <c r="I61" s="1353"/>
      <c r="J61" s="608"/>
    </row>
    <row r="62" spans="1:16" s="1377" customFormat="1">
      <c r="B62" s="159"/>
      <c r="C62" s="159"/>
      <c r="D62" s="159"/>
      <c r="E62" s="159"/>
      <c r="F62" s="159"/>
      <c r="G62" s="159"/>
      <c r="H62" s="159"/>
      <c r="I62" s="1392"/>
      <c r="J62" s="182"/>
      <c r="K62" s="159"/>
      <c r="L62" s="159"/>
      <c r="M62" s="159"/>
      <c r="N62" s="159"/>
      <c r="O62" s="159"/>
      <c r="P62" s="159"/>
    </row>
    <row r="63" spans="1:16">
      <c r="K63" s="1393"/>
    </row>
    <row r="64" spans="1:16">
      <c r="K64" s="1393"/>
    </row>
    <row r="65" spans="10:11">
      <c r="K65" s="1393"/>
    </row>
    <row r="66" spans="10:11">
      <c r="K66" s="1393"/>
    </row>
    <row r="67" spans="10:11">
      <c r="J67" s="165"/>
      <c r="K67" s="1381"/>
    </row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76" orientation="portrait" r:id="rId1"/>
  <headerFooter alignWithMargins="0"/>
  <colBreaks count="1" manualBreakCount="1">
    <brk id="9" max="1048575" man="1"/>
  </colBreaks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rgb="FF7030A0"/>
  </sheetPr>
  <dimension ref="A1:Y73"/>
  <sheetViews>
    <sheetView showGridLines="0" showRowColHeaders="0" zoomScaleNormal="100" workbookViewId="0"/>
  </sheetViews>
  <sheetFormatPr baseColWidth="10" defaultColWidth="11.44140625" defaultRowHeight="10.199999999999999"/>
  <cols>
    <col min="1" max="1" width="11.44140625" style="159"/>
    <col min="2" max="2" width="20.6640625" style="159" bestFit="1" customWidth="1"/>
    <col min="3" max="3" width="14.5546875" style="159" bestFit="1" customWidth="1"/>
    <col min="4" max="4" width="12.33203125" style="159" customWidth="1"/>
    <col min="5" max="6" width="12.109375" style="159" customWidth="1"/>
    <col min="7" max="7" width="12.33203125" style="159" customWidth="1"/>
    <col min="8" max="8" width="11.44140625" style="159"/>
    <col min="9" max="9" width="2.77734375" style="159" customWidth="1"/>
    <col min="10" max="10" width="11.44140625" style="159"/>
    <col min="11" max="11" width="13.109375" style="159" customWidth="1"/>
    <col min="12" max="12" width="11.44140625" style="159"/>
    <col min="13" max="13" width="12" style="159" customWidth="1"/>
    <col min="14" max="15" width="11.44140625" style="159"/>
    <col min="16" max="16" width="14.44140625" style="159" customWidth="1"/>
    <col min="17" max="257" width="11.44140625" style="159"/>
    <col min="258" max="258" width="20.6640625" style="159" bestFit="1" customWidth="1"/>
    <col min="259" max="259" width="14.5546875" style="159" bestFit="1" customWidth="1"/>
    <col min="260" max="260" width="12.33203125" style="159" customWidth="1"/>
    <col min="261" max="262" width="12.109375" style="159" customWidth="1"/>
    <col min="263" max="263" width="12.33203125" style="159" customWidth="1"/>
    <col min="264" max="266" width="11.44140625" style="159"/>
    <col min="267" max="267" width="13.109375" style="159" customWidth="1"/>
    <col min="268" max="268" width="11.44140625" style="159"/>
    <col min="269" max="269" width="12" style="159" customWidth="1"/>
    <col min="270" max="271" width="11.44140625" style="159"/>
    <col min="272" max="272" width="14.44140625" style="159" customWidth="1"/>
    <col min="273" max="513" width="11.44140625" style="159"/>
    <col min="514" max="514" width="20.6640625" style="159" bestFit="1" customWidth="1"/>
    <col min="515" max="515" width="14.5546875" style="159" bestFit="1" customWidth="1"/>
    <col min="516" max="516" width="12.33203125" style="159" customWidth="1"/>
    <col min="517" max="518" width="12.109375" style="159" customWidth="1"/>
    <col min="519" max="519" width="12.33203125" style="159" customWidth="1"/>
    <col min="520" max="522" width="11.44140625" style="159"/>
    <col min="523" max="523" width="13.109375" style="159" customWidth="1"/>
    <col min="524" max="524" width="11.44140625" style="159"/>
    <col min="525" max="525" width="12" style="159" customWidth="1"/>
    <col min="526" max="527" width="11.44140625" style="159"/>
    <col min="528" max="528" width="14.44140625" style="159" customWidth="1"/>
    <col min="529" max="769" width="11.44140625" style="159"/>
    <col min="770" max="770" width="20.6640625" style="159" bestFit="1" customWidth="1"/>
    <col min="771" max="771" width="14.5546875" style="159" bestFit="1" customWidth="1"/>
    <col min="772" max="772" width="12.33203125" style="159" customWidth="1"/>
    <col min="773" max="774" width="12.109375" style="159" customWidth="1"/>
    <col min="775" max="775" width="12.33203125" style="159" customWidth="1"/>
    <col min="776" max="778" width="11.44140625" style="159"/>
    <col min="779" max="779" width="13.109375" style="159" customWidth="1"/>
    <col min="780" max="780" width="11.44140625" style="159"/>
    <col min="781" max="781" width="12" style="159" customWidth="1"/>
    <col min="782" max="783" width="11.44140625" style="159"/>
    <col min="784" max="784" width="14.44140625" style="159" customWidth="1"/>
    <col min="785" max="1025" width="11.44140625" style="159"/>
    <col min="1026" max="1026" width="20.6640625" style="159" bestFit="1" customWidth="1"/>
    <col min="1027" max="1027" width="14.5546875" style="159" bestFit="1" customWidth="1"/>
    <col min="1028" max="1028" width="12.33203125" style="159" customWidth="1"/>
    <col min="1029" max="1030" width="12.109375" style="159" customWidth="1"/>
    <col min="1031" max="1031" width="12.33203125" style="159" customWidth="1"/>
    <col min="1032" max="1034" width="11.44140625" style="159"/>
    <col min="1035" max="1035" width="13.109375" style="159" customWidth="1"/>
    <col min="1036" max="1036" width="11.44140625" style="159"/>
    <col min="1037" max="1037" width="12" style="159" customWidth="1"/>
    <col min="1038" max="1039" width="11.44140625" style="159"/>
    <col min="1040" max="1040" width="14.44140625" style="159" customWidth="1"/>
    <col min="1041" max="1281" width="11.44140625" style="159"/>
    <col min="1282" max="1282" width="20.6640625" style="159" bestFit="1" customWidth="1"/>
    <col min="1283" max="1283" width="14.5546875" style="159" bestFit="1" customWidth="1"/>
    <col min="1284" max="1284" width="12.33203125" style="159" customWidth="1"/>
    <col min="1285" max="1286" width="12.109375" style="159" customWidth="1"/>
    <col min="1287" max="1287" width="12.33203125" style="159" customWidth="1"/>
    <col min="1288" max="1290" width="11.44140625" style="159"/>
    <col min="1291" max="1291" width="13.109375" style="159" customWidth="1"/>
    <col min="1292" max="1292" width="11.44140625" style="159"/>
    <col min="1293" max="1293" width="12" style="159" customWidth="1"/>
    <col min="1294" max="1295" width="11.44140625" style="159"/>
    <col min="1296" max="1296" width="14.44140625" style="159" customWidth="1"/>
    <col min="1297" max="1537" width="11.44140625" style="159"/>
    <col min="1538" max="1538" width="20.6640625" style="159" bestFit="1" customWidth="1"/>
    <col min="1539" max="1539" width="14.5546875" style="159" bestFit="1" customWidth="1"/>
    <col min="1540" max="1540" width="12.33203125" style="159" customWidth="1"/>
    <col min="1541" max="1542" width="12.109375" style="159" customWidth="1"/>
    <col min="1543" max="1543" width="12.33203125" style="159" customWidth="1"/>
    <col min="1544" max="1546" width="11.44140625" style="159"/>
    <col min="1547" max="1547" width="13.109375" style="159" customWidth="1"/>
    <col min="1548" max="1548" width="11.44140625" style="159"/>
    <col min="1549" max="1549" width="12" style="159" customWidth="1"/>
    <col min="1550" max="1551" width="11.44140625" style="159"/>
    <col min="1552" max="1552" width="14.44140625" style="159" customWidth="1"/>
    <col min="1553" max="1793" width="11.44140625" style="159"/>
    <col min="1794" max="1794" width="20.6640625" style="159" bestFit="1" customWidth="1"/>
    <col min="1795" max="1795" width="14.5546875" style="159" bestFit="1" customWidth="1"/>
    <col min="1796" max="1796" width="12.33203125" style="159" customWidth="1"/>
    <col min="1797" max="1798" width="12.109375" style="159" customWidth="1"/>
    <col min="1799" max="1799" width="12.33203125" style="159" customWidth="1"/>
    <col min="1800" max="1802" width="11.44140625" style="159"/>
    <col min="1803" max="1803" width="13.109375" style="159" customWidth="1"/>
    <col min="1804" max="1804" width="11.44140625" style="159"/>
    <col min="1805" max="1805" width="12" style="159" customWidth="1"/>
    <col min="1806" max="1807" width="11.44140625" style="159"/>
    <col min="1808" max="1808" width="14.44140625" style="159" customWidth="1"/>
    <col min="1809" max="2049" width="11.44140625" style="159"/>
    <col min="2050" max="2050" width="20.6640625" style="159" bestFit="1" customWidth="1"/>
    <col min="2051" max="2051" width="14.5546875" style="159" bestFit="1" customWidth="1"/>
    <col min="2052" max="2052" width="12.33203125" style="159" customWidth="1"/>
    <col min="2053" max="2054" width="12.109375" style="159" customWidth="1"/>
    <col min="2055" max="2055" width="12.33203125" style="159" customWidth="1"/>
    <col min="2056" max="2058" width="11.44140625" style="159"/>
    <col min="2059" max="2059" width="13.109375" style="159" customWidth="1"/>
    <col min="2060" max="2060" width="11.44140625" style="159"/>
    <col min="2061" max="2061" width="12" style="159" customWidth="1"/>
    <col min="2062" max="2063" width="11.44140625" style="159"/>
    <col min="2064" max="2064" width="14.44140625" style="159" customWidth="1"/>
    <col min="2065" max="2305" width="11.44140625" style="159"/>
    <col min="2306" max="2306" width="20.6640625" style="159" bestFit="1" customWidth="1"/>
    <col min="2307" max="2307" width="14.5546875" style="159" bestFit="1" customWidth="1"/>
    <col min="2308" max="2308" width="12.33203125" style="159" customWidth="1"/>
    <col min="2309" max="2310" width="12.109375" style="159" customWidth="1"/>
    <col min="2311" max="2311" width="12.33203125" style="159" customWidth="1"/>
    <col min="2312" max="2314" width="11.44140625" style="159"/>
    <col min="2315" max="2315" width="13.109375" style="159" customWidth="1"/>
    <col min="2316" max="2316" width="11.44140625" style="159"/>
    <col min="2317" max="2317" width="12" style="159" customWidth="1"/>
    <col min="2318" max="2319" width="11.44140625" style="159"/>
    <col min="2320" max="2320" width="14.44140625" style="159" customWidth="1"/>
    <col min="2321" max="2561" width="11.44140625" style="159"/>
    <col min="2562" max="2562" width="20.6640625" style="159" bestFit="1" customWidth="1"/>
    <col min="2563" max="2563" width="14.5546875" style="159" bestFit="1" customWidth="1"/>
    <col min="2564" max="2564" width="12.33203125" style="159" customWidth="1"/>
    <col min="2565" max="2566" width="12.109375" style="159" customWidth="1"/>
    <col min="2567" max="2567" width="12.33203125" style="159" customWidth="1"/>
    <col min="2568" max="2570" width="11.44140625" style="159"/>
    <col min="2571" max="2571" width="13.109375" style="159" customWidth="1"/>
    <col min="2572" max="2572" width="11.44140625" style="159"/>
    <col min="2573" max="2573" width="12" style="159" customWidth="1"/>
    <col min="2574" max="2575" width="11.44140625" style="159"/>
    <col min="2576" max="2576" width="14.44140625" style="159" customWidth="1"/>
    <col min="2577" max="2817" width="11.44140625" style="159"/>
    <col min="2818" max="2818" width="20.6640625" style="159" bestFit="1" customWidth="1"/>
    <col min="2819" max="2819" width="14.5546875" style="159" bestFit="1" customWidth="1"/>
    <col min="2820" max="2820" width="12.33203125" style="159" customWidth="1"/>
    <col min="2821" max="2822" width="12.109375" style="159" customWidth="1"/>
    <col min="2823" max="2823" width="12.33203125" style="159" customWidth="1"/>
    <col min="2824" max="2826" width="11.44140625" style="159"/>
    <col min="2827" max="2827" width="13.109375" style="159" customWidth="1"/>
    <col min="2828" max="2828" width="11.44140625" style="159"/>
    <col min="2829" max="2829" width="12" style="159" customWidth="1"/>
    <col min="2830" max="2831" width="11.44140625" style="159"/>
    <col min="2832" max="2832" width="14.44140625" style="159" customWidth="1"/>
    <col min="2833" max="3073" width="11.44140625" style="159"/>
    <col min="3074" max="3074" width="20.6640625" style="159" bestFit="1" customWidth="1"/>
    <col min="3075" max="3075" width="14.5546875" style="159" bestFit="1" customWidth="1"/>
    <col min="3076" max="3076" width="12.33203125" style="159" customWidth="1"/>
    <col min="3077" max="3078" width="12.109375" style="159" customWidth="1"/>
    <col min="3079" max="3079" width="12.33203125" style="159" customWidth="1"/>
    <col min="3080" max="3082" width="11.44140625" style="159"/>
    <col min="3083" max="3083" width="13.109375" style="159" customWidth="1"/>
    <col min="3084" max="3084" width="11.44140625" style="159"/>
    <col min="3085" max="3085" width="12" style="159" customWidth="1"/>
    <col min="3086" max="3087" width="11.44140625" style="159"/>
    <col min="3088" max="3088" width="14.44140625" style="159" customWidth="1"/>
    <col min="3089" max="3329" width="11.44140625" style="159"/>
    <col min="3330" max="3330" width="20.6640625" style="159" bestFit="1" customWidth="1"/>
    <col min="3331" max="3331" width="14.5546875" style="159" bestFit="1" customWidth="1"/>
    <col min="3332" max="3332" width="12.33203125" style="159" customWidth="1"/>
    <col min="3333" max="3334" width="12.109375" style="159" customWidth="1"/>
    <col min="3335" max="3335" width="12.33203125" style="159" customWidth="1"/>
    <col min="3336" max="3338" width="11.44140625" style="159"/>
    <col min="3339" max="3339" width="13.109375" style="159" customWidth="1"/>
    <col min="3340" max="3340" width="11.44140625" style="159"/>
    <col min="3341" max="3341" width="12" style="159" customWidth="1"/>
    <col min="3342" max="3343" width="11.44140625" style="159"/>
    <col min="3344" max="3344" width="14.44140625" style="159" customWidth="1"/>
    <col min="3345" max="3585" width="11.44140625" style="159"/>
    <col min="3586" max="3586" width="20.6640625" style="159" bestFit="1" customWidth="1"/>
    <col min="3587" max="3587" width="14.5546875" style="159" bestFit="1" customWidth="1"/>
    <col min="3588" max="3588" width="12.33203125" style="159" customWidth="1"/>
    <col min="3589" max="3590" width="12.109375" style="159" customWidth="1"/>
    <col min="3591" max="3591" width="12.33203125" style="159" customWidth="1"/>
    <col min="3592" max="3594" width="11.44140625" style="159"/>
    <col min="3595" max="3595" width="13.109375" style="159" customWidth="1"/>
    <col min="3596" max="3596" width="11.44140625" style="159"/>
    <col min="3597" max="3597" width="12" style="159" customWidth="1"/>
    <col min="3598" max="3599" width="11.44140625" style="159"/>
    <col min="3600" max="3600" width="14.44140625" style="159" customWidth="1"/>
    <col min="3601" max="3841" width="11.44140625" style="159"/>
    <col min="3842" max="3842" width="20.6640625" style="159" bestFit="1" customWidth="1"/>
    <col min="3843" max="3843" width="14.5546875" style="159" bestFit="1" customWidth="1"/>
    <col min="3844" max="3844" width="12.33203125" style="159" customWidth="1"/>
    <col min="3845" max="3846" width="12.109375" style="159" customWidth="1"/>
    <col min="3847" max="3847" width="12.33203125" style="159" customWidth="1"/>
    <col min="3848" max="3850" width="11.44140625" style="159"/>
    <col min="3851" max="3851" width="13.109375" style="159" customWidth="1"/>
    <col min="3852" max="3852" width="11.44140625" style="159"/>
    <col min="3853" max="3853" width="12" style="159" customWidth="1"/>
    <col min="3854" max="3855" width="11.44140625" style="159"/>
    <col min="3856" max="3856" width="14.44140625" style="159" customWidth="1"/>
    <col min="3857" max="4097" width="11.44140625" style="159"/>
    <col min="4098" max="4098" width="20.6640625" style="159" bestFit="1" customWidth="1"/>
    <col min="4099" max="4099" width="14.5546875" style="159" bestFit="1" customWidth="1"/>
    <col min="4100" max="4100" width="12.33203125" style="159" customWidth="1"/>
    <col min="4101" max="4102" width="12.109375" style="159" customWidth="1"/>
    <col min="4103" max="4103" width="12.33203125" style="159" customWidth="1"/>
    <col min="4104" max="4106" width="11.44140625" style="159"/>
    <col min="4107" max="4107" width="13.109375" style="159" customWidth="1"/>
    <col min="4108" max="4108" width="11.44140625" style="159"/>
    <col min="4109" max="4109" width="12" style="159" customWidth="1"/>
    <col min="4110" max="4111" width="11.44140625" style="159"/>
    <col min="4112" max="4112" width="14.44140625" style="159" customWidth="1"/>
    <col min="4113" max="4353" width="11.44140625" style="159"/>
    <col min="4354" max="4354" width="20.6640625" style="159" bestFit="1" customWidth="1"/>
    <col min="4355" max="4355" width="14.5546875" style="159" bestFit="1" customWidth="1"/>
    <col min="4356" max="4356" width="12.33203125" style="159" customWidth="1"/>
    <col min="4357" max="4358" width="12.109375" style="159" customWidth="1"/>
    <col min="4359" max="4359" width="12.33203125" style="159" customWidth="1"/>
    <col min="4360" max="4362" width="11.44140625" style="159"/>
    <col min="4363" max="4363" width="13.109375" style="159" customWidth="1"/>
    <col min="4364" max="4364" width="11.44140625" style="159"/>
    <col min="4365" max="4365" width="12" style="159" customWidth="1"/>
    <col min="4366" max="4367" width="11.44140625" style="159"/>
    <col min="4368" max="4368" width="14.44140625" style="159" customWidth="1"/>
    <col min="4369" max="4609" width="11.44140625" style="159"/>
    <col min="4610" max="4610" width="20.6640625" style="159" bestFit="1" customWidth="1"/>
    <col min="4611" max="4611" width="14.5546875" style="159" bestFit="1" customWidth="1"/>
    <col min="4612" max="4612" width="12.33203125" style="159" customWidth="1"/>
    <col min="4613" max="4614" width="12.109375" style="159" customWidth="1"/>
    <col min="4615" max="4615" width="12.33203125" style="159" customWidth="1"/>
    <col min="4616" max="4618" width="11.44140625" style="159"/>
    <col min="4619" max="4619" width="13.109375" style="159" customWidth="1"/>
    <col min="4620" max="4620" width="11.44140625" style="159"/>
    <col min="4621" max="4621" width="12" style="159" customWidth="1"/>
    <col min="4622" max="4623" width="11.44140625" style="159"/>
    <col min="4624" max="4624" width="14.44140625" style="159" customWidth="1"/>
    <col min="4625" max="4865" width="11.44140625" style="159"/>
    <col min="4866" max="4866" width="20.6640625" style="159" bestFit="1" customWidth="1"/>
    <col min="4867" max="4867" width="14.5546875" style="159" bestFit="1" customWidth="1"/>
    <col min="4868" max="4868" width="12.33203125" style="159" customWidth="1"/>
    <col min="4869" max="4870" width="12.109375" style="159" customWidth="1"/>
    <col min="4871" max="4871" width="12.33203125" style="159" customWidth="1"/>
    <col min="4872" max="4874" width="11.44140625" style="159"/>
    <col min="4875" max="4875" width="13.109375" style="159" customWidth="1"/>
    <col min="4876" max="4876" width="11.44140625" style="159"/>
    <col min="4877" max="4877" width="12" style="159" customWidth="1"/>
    <col min="4878" max="4879" width="11.44140625" style="159"/>
    <col min="4880" max="4880" width="14.44140625" style="159" customWidth="1"/>
    <col min="4881" max="5121" width="11.44140625" style="159"/>
    <col min="5122" max="5122" width="20.6640625" style="159" bestFit="1" customWidth="1"/>
    <col min="5123" max="5123" width="14.5546875" style="159" bestFit="1" customWidth="1"/>
    <col min="5124" max="5124" width="12.33203125" style="159" customWidth="1"/>
    <col min="5125" max="5126" width="12.109375" style="159" customWidth="1"/>
    <col min="5127" max="5127" width="12.33203125" style="159" customWidth="1"/>
    <col min="5128" max="5130" width="11.44140625" style="159"/>
    <col min="5131" max="5131" width="13.109375" style="159" customWidth="1"/>
    <col min="5132" max="5132" width="11.44140625" style="159"/>
    <col min="5133" max="5133" width="12" style="159" customWidth="1"/>
    <col min="5134" max="5135" width="11.44140625" style="159"/>
    <col min="5136" max="5136" width="14.44140625" style="159" customWidth="1"/>
    <col min="5137" max="5377" width="11.44140625" style="159"/>
    <col min="5378" max="5378" width="20.6640625" style="159" bestFit="1" customWidth="1"/>
    <col min="5379" max="5379" width="14.5546875" style="159" bestFit="1" customWidth="1"/>
    <col min="5380" max="5380" width="12.33203125" style="159" customWidth="1"/>
    <col min="5381" max="5382" width="12.109375" style="159" customWidth="1"/>
    <col min="5383" max="5383" width="12.33203125" style="159" customWidth="1"/>
    <col min="5384" max="5386" width="11.44140625" style="159"/>
    <col min="5387" max="5387" width="13.109375" style="159" customWidth="1"/>
    <col min="5388" max="5388" width="11.44140625" style="159"/>
    <col min="5389" max="5389" width="12" style="159" customWidth="1"/>
    <col min="5390" max="5391" width="11.44140625" style="159"/>
    <col min="5392" max="5392" width="14.44140625" style="159" customWidth="1"/>
    <col min="5393" max="5633" width="11.44140625" style="159"/>
    <col min="5634" max="5634" width="20.6640625" style="159" bestFit="1" customWidth="1"/>
    <col min="5635" max="5635" width="14.5546875" style="159" bestFit="1" customWidth="1"/>
    <col min="5636" max="5636" width="12.33203125" style="159" customWidth="1"/>
    <col min="5637" max="5638" width="12.109375" style="159" customWidth="1"/>
    <col min="5639" max="5639" width="12.33203125" style="159" customWidth="1"/>
    <col min="5640" max="5642" width="11.44140625" style="159"/>
    <col min="5643" max="5643" width="13.109375" style="159" customWidth="1"/>
    <col min="5644" max="5644" width="11.44140625" style="159"/>
    <col min="5645" max="5645" width="12" style="159" customWidth="1"/>
    <col min="5646" max="5647" width="11.44140625" style="159"/>
    <col min="5648" max="5648" width="14.44140625" style="159" customWidth="1"/>
    <col min="5649" max="5889" width="11.44140625" style="159"/>
    <col min="5890" max="5890" width="20.6640625" style="159" bestFit="1" customWidth="1"/>
    <col min="5891" max="5891" width="14.5546875" style="159" bestFit="1" customWidth="1"/>
    <col min="5892" max="5892" width="12.33203125" style="159" customWidth="1"/>
    <col min="5893" max="5894" width="12.109375" style="159" customWidth="1"/>
    <col min="5895" max="5895" width="12.33203125" style="159" customWidth="1"/>
    <col min="5896" max="5898" width="11.44140625" style="159"/>
    <col min="5899" max="5899" width="13.109375" style="159" customWidth="1"/>
    <col min="5900" max="5900" width="11.44140625" style="159"/>
    <col min="5901" max="5901" width="12" style="159" customWidth="1"/>
    <col min="5902" max="5903" width="11.44140625" style="159"/>
    <col min="5904" max="5904" width="14.44140625" style="159" customWidth="1"/>
    <col min="5905" max="6145" width="11.44140625" style="159"/>
    <col min="6146" max="6146" width="20.6640625" style="159" bestFit="1" customWidth="1"/>
    <col min="6147" max="6147" width="14.5546875" style="159" bestFit="1" customWidth="1"/>
    <col min="6148" max="6148" width="12.33203125" style="159" customWidth="1"/>
    <col min="6149" max="6150" width="12.109375" style="159" customWidth="1"/>
    <col min="6151" max="6151" width="12.33203125" style="159" customWidth="1"/>
    <col min="6152" max="6154" width="11.44140625" style="159"/>
    <col min="6155" max="6155" width="13.109375" style="159" customWidth="1"/>
    <col min="6156" max="6156" width="11.44140625" style="159"/>
    <col min="6157" max="6157" width="12" style="159" customWidth="1"/>
    <col min="6158" max="6159" width="11.44140625" style="159"/>
    <col min="6160" max="6160" width="14.44140625" style="159" customWidth="1"/>
    <col min="6161" max="6401" width="11.44140625" style="159"/>
    <col min="6402" max="6402" width="20.6640625" style="159" bestFit="1" customWidth="1"/>
    <col min="6403" max="6403" width="14.5546875" style="159" bestFit="1" customWidth="1"/>
    <col min="6404" max="6404" width="12.33203125" style="159" customWidth="1"/>
    <col min="6405" max="6406" width="12.109375" style="159" customWidth="1"/>
    <col min="6407" max="6407" width="12.33203125" style="159" customWidth="1"/>
    <col min="6408" max="6410" width="11.44140625" style="159"/>
    <col min="6411" max="6411" width="13.109375" style="159" customWidth="1"/>
    <col min="6412" max="6412" width="11.44140625" style="159"/>
    <col min="6413" max="6413" width="12" style="159" customWidth="1"/>
    <col min="6414" max="6415" width="11.44140625" style="159"/>
    <col min="6416" max="6416" width="14.44140625" style="159" customWidth="1"/>
    <col min="6417" max="6657" width="11.44140625" style="159"/>
    <col min="6658" max="6658" width="20.6640625" style="159" bestFit="1" customWidth="1"/>
    <col min="6659" max="6659" width="14.5546875" style="159" bestFit="1" customWidth="1"/>
    <col min="6660" max="6660" width="12.33203125" style="159" customWidth="1"/>
    <col min="6661" max="6662" width="12.109375" style="159" customWidth="1"/>
    <col min="6663" max="6663" width="12.33203125" style="159" customWidth="1"/>
    <col min="6664" max="6666" width="11.44140625" style="159"/>
    <col min="6667" max="6667" width="13.109375" style="159" customWidth="1"/>
    <col min="6668" max="6668" width="11.44140625" style="159"/>
    <col min="6669" max="6669" width="12" style="159" customWidth="1"/>
    <col min="6670" max="6671" width="11.44140625" style="159"/>
    <col min="6672" max="6672" width="14.44140625" style="159" customWidth="1"/>
    <col min="6673" max="6913" width="11.44140625" style="159"/>
    <col min="6914" max="6914" width="20.6640625" style="159" bestFit="1" customWidth="1"/>
    <col min="6915" max="6915" width="14.5546875" style="159" bestFit="1" customWidth="1"/>
    <col min="6916" max="6916" width="12.33203125" style="159" customWidth="1"/>
    <col min="6917" max="6918" width="12.109375" style="159" customWidth="1"/>
    <col min="6919" max="6919" width="12.33203125" style="159" customWidth="1"/>
    <col min="6920" max="6922" width="11.44140625" style="159"/>
    <col min="6923" max="6923" width="13.109375" style="159" customWidth="1"/>
    <col min="6924" max="6924" width="11.44140625" style="159"/>
    <col min="6925" max="6925" width="12" style="159" customWidth="1"/>
    <col min="6926" max="6927" width="11.44140625" style="159"/>
    <col min="6928" max="6928" width="14.44140625" style="159" customWidth="1"/>
    <col min="6929" max="7169" width="11.44140625" style="159"/>
    <col min="7170" max="7170" width="20.6640625" style="159" bestFit="1" customWidth="1"/>
    <col min="7171" max="7171" width="14.5546875" style="159" bestFit="1" customWidth="1"/>
    <col min="7172" max="7172" width="12.33203125" style="159" customWidth="1"/>
    <col min="7173" max="7174" width="12.109375" style="159" customWidth="1"/>
    <col min="7175" max="7175" width="12.33203125" style="159" customWidth="1"/>
    <col min="7176" max="7178" width="11.44140625" style="159"/>
    <col min="7179" max="7179" width="13.109375" style="159" customWidth="1"/>
    <col min="7180" max="7180" width="11.44140625" style="159"/>
    <col min="7181" max="7181" width="12" style="159" customWidth="1"/>
    <col min="7182" max="7183" width="11.44140625" style="159"/>
    <col min="7184" max="7184" width="14.44140625" style="159" customWidth="1"/>
    <col min="7185" max="7425" width="11.44140625" style="159"/>
    <col min="7426" max="7426" width="20.6640625" style="159" bestFit="1" customWidth="1"/>
    <col min="7427" max="7427" width="14.5546875" style="159" bestFit="1" customWidth="1"/>
    <col min="7428" max="7428" width="12.33203125" style="159" customWidth="1"/>
    <col min="7429" max="7430" width="12.109375" style="159" customWidth="1"/>
    <col min="7431" max="7431" width="12.33203125" style="159" customWidth="1"/>
    <col min="7432" max="7434" width="11.44140625" style="159"/>
    <col min="7435" max="7435" width="13.109375" style="159" customWidth="1"/>
    <col min="7436" max="7436" width="11.44140625" style="159"/>
    <col min="7437" max="7437" width="12" style="159" customWidth="1"/>
    <col min="7438" max="7439" width="11.44140625" style="159"/>
    <col min="7440" max="7440" width="14.44140625" style="159" customWidth="1"/>
    <col min="7441" max="7681" width="11.44140625" style="159"/>
    <col min="7682" max="7682" width="20.6640625" style="159" bestFit="1" customWidth="1"/>
    <col min="7683" max="7683" width="14.5546875" style="159" bestFit="1" customWidth="1"/>
    <col min="7684" max="7684" width="12.33203125" style="159" customWidth="1"/>
    <col min="7685" max="7686" width="12.109375" style="159" customWidth="1"/>
    <col min="7687" max="7687" width="12.33203125" style="159" customWidth="1"/>
    <col min="7688" max="7690" width="11.44140625" style="159"/>
    <col min="7691" max="7691" width="13.109375" style="159" customWidth="1"/>
    <col min="7692" max="7692" width="11.44140625" style="159"/>
    <col min="7693" max="7693" width="12" style="159" customWidth="1"/>
    <col min="7694" max="7695" width="11.44140625" style="159"/>
    <col min="7696" max="7696" width="14.44140625" style="159" customWidth="1"/>
    <col min="7697" max="7937" width="11.44140625" style="159"/>
    <col min="7938" max="7938" width="20.6640625" style="159" bestFit="1" customWidth="1"/>
    <col min="7939" max="7939" width="14.5546875" style="159" bestFit="1" customWidth="1"/>
    <col min="7940" max="7940" width="12.33203125" style="159" customWidth="1"/>
    <col min="7941" max="7942" width="12.109375" style="159" customWidth="1"/>
    <col min="7943" max="7943" width="12.33203125" style="159" customWidth="1"/>
    <col min="7944" max="7946" width="11.44140625" style="159"/>
    <col min="7947" max="7947" width="13.109375" style="159" customWidth="1"/>
    <col min="7948" max="7948" width="11.44140625" style="159"/>
    <col min="7949" max="7949" width="12" style="159" customWidth="1"/>
    <col min="7950" max="7951" width="11.44140625" style="159"/>
    <col min="7952" max="7952" width="14.44140625" style="159" customWidth="1"/>
    <col min="7953" max="8193" width="11.44140625" style="159"/>
    <col min="8194" max="8194" width="20.6640625" style="159" bestFit="1" customWidth="1"/>
    <col min="8195" max="8195" width="14.5546875" style="159" bestFit="1" customWidth="1"/>
    <col min="8196" max="8196" width="12.33203125" style="159" customWidth="1"/>
    <col min="8197" max="8198" width="12.109375" style="159" customWidth="1"/>
    <col min="8199" max="8199" width="12.33203125" style="159" customWidth="1"/>
    <col min="8200" max="8202" width="11.44140625" style="159"/>
    <col min="8203" max="8203" width="13.109375" style="159" customWidth="1"/>
    <col min="8204" max="8204" width="11.44140625" style="159"/>
    <col min="8205" max="8205" width="12" style="159" customWidth="1"/>
    <col min="8206" max="8207" width="11.44140625" style="159"/>
    <col min="8208" max="8208" width="14.44140625" style="159" customWidth="1"/>
    <col min="8209" max="8449" width="11.44140625" style="159"/>
    <col min="8450" max="8450" width="20.6640625" style="159" bestFit="1" customWidth="1"/>
    <col min="8451" max="8451" width="14.5546875" style="159" bestFit="1" customWidth="1"/>
    <col min="8452" max="8452" width="12.33203125" style="159" customWidth="1"/>
    <col min="8453" max="8454" width="12.109375" style="159" customWidth="1"/>
    <col min="8455" max="8455" width="12.33203125" style="159" customWidth="1"/>
    <col min="8456" max="8458" width="11.44140625" style="159"/>
    <col min="8459" max="8459" width="13.109375" style="159" customWidth="1"/>
    <col min="8460" max="8460" width="11.44140625" style="159"/>
    <col min="8461" max="8461" width="12" style="159" customWidth="1"/>
    <col min="8462" max="8463" width="11.44140625" style="159"/>
    <col min="8464" max="8464" width="14.44140625" style="159" customWidth="1"/>
    <col min="8465" max="8705" width="11.44140625" style="159"/>
    <col min="8706" max="8706" width="20.6640625" style="159" bestFit="1" customWidth="1"/>
    <col min="8707" max="8707" width="14.5546875" style="159" bestFit="1" customWidth="1"/>
    <col min="8708" max="8708" width="12.33203125" style="159" customWidth="1"/>
    <col min="8709" max="8710" width="12.109375" style="159" customWidth="1"/>
    <col min="8711" max="8711" width="12.33203125" style="159" customWidth="1"/>
    <col min="8712" max="8714" width="11.44140625" style="159"/>
    <col min="8715" max="8715" width="13.109375" style="159" customWidth="1"/>
    <col min="8716" max="8716" width="11.44140625" style="159"/>
    <col min="8717" max="8717" width="12" style="159" customWidth="1"/>
    <col min="8718" max="8719" width="11.44140625" style="159"/>
    <col min="8720" max="8720" width="14.44140625" style="159" customWidth="1"/>
    <col min="8721" max="8961" width="11.44140625" style="159"/>
    <col min="8962" max="8962" width="20.6640625" style="159" bestFit="1" customWidth="1"/>
    <col min="8963" max="8963" width="14.5546875" style="159" bestFit="1" customWidth="1"/>
    <col min="8964" max="8964" width="12.33203125" style="159" customWidth="1"/>
    <col min="8965" max="8966" width="12.109375" style="159" customWidth="1"/>
    <col min="8967" max="8967" width="12.33203125" style="159" customWidth="1"/>
    <col min="8968" max="8970" width="11.44140625" style="159"/>
    <col min="8971" max="8971" width="13.109375" style="159" customWidth="1"/>
    <col min="8972" max="8972" width="11.44140625" style="159"/>
    <col min="8973" max="8973" width="12" style="159" customWidth="1"/>
    <col min="8974" max="8975" width="11.44140625" style="159"/>
    <col min="8976" max="8976" width="14.44140625" style="159" customWidth="1"/>
    <col min="8977" max="9217" width="11.44140625" style="159"/>
    <col min="9218" max="9218" width="20.6640625" style="159" bestFit="1" customWidth="1"/>
    <col min="9219" max="9219" width="14.5546875" style="159" bestFit="1" customWidth="1"/>
    <col min="9220" max="9220" width="12.33203125" style="159" customWidth="1"/>
    <col min="9221" max="9222" width="12.109375" style="159" customWidth="1"/>
    <col min="9223" max="9223" width="12.33203125" style="159" customWidth="1"/>
    <col min="9224" max="9226" width="11.44140625" style="159"/>
    <col min="9227" max="9227" width="13.109375" style="159" customWidth="1"/>
    <col min="9228" max="9228" width="11.44140625" style="159"/>
    <col min="9229" max="9229" width="12" style="159" customWidth="1"/>
    <col min="9230" max="9231" width="11.44140625" style="159"/>
    <col min="9232" max="9232" width="14.44140625" style="159" customWidth="1"/>
    <col min="9233" max="9473" width="11.44140625" style="159"/>
    <col min="9474" max="9474" width="20.6640625" style="159" bestFit="1" customWidth="1"/>
    <col min="9475" max="9475" width="14.5546875" style="159" bestFit="1" customWidth="1"/>
    <col min="9476" max="9476" width="12.33203125" style="159" customWidth="1"/>
    <col min="9477" max="9478" width="12.109375" style="159" customWidth="1"/>
    <col min="9479" max="9479" width="12.33203125" style="159" customWidth="1"/>
    <col min="9480" max="9482" width="11.44140625" style="159"/>
    <col min="9483" max="9483" width="13.109375" style="159" customWidth="1"/>
    <col min="9484" max="9484" width="11.44140625" style="159"/>
    <col min="9485" max="9485" width="12" style="159" customWidth="1"/>
    <col min="9486" max="9487" width="11.44140625" style="159"/>
    <col min="9488" max="9488" width="14.44140625" style="159" customWidth="1"/>
    <col min="9489" max="9729" width="11.44140625" style="159"/>
    <col min="9730" max="9730" width="20.6640625" style="159" bestFit="1" customWidth="1"/>
    <col min="9731" max="9731" width="14.5546875" style="159" bestFit="1" customWidth="1"/>
    <col min="9732" max="9732" width="12.33203125" style="159" customWidth="1"/>
    <col min="9733" max="9734" width="12.109375" style="159" customWidth="1"/>
    <col min="9735" max="9735" width="12.33203125" style="159" customWidth="1"/>
    <col min="9736" max="9738" width="11.44140625" style="159"/>
    <col min="9739" max="9739" width="13.109375" style="159" customWidth="1"/>
    <col min="9740" max="9740" width="11.44140625" style="159"/>
    <col min="9741" max="9741" width="12" style="159" customWidth="1"/>
    <col min="9742" max="9743" width="11.44140625" style="159"/>
    <col min="9744" max="9744" width="14.44140625" style="159" customWidth="1"/>
    <col min="9745" max="9985" width="11.44140625" style="159"/>
    <col min="9986" max="9986" width="20.6640625" style="159" bestFit="1" customWidth="1"/>
    <col min="9987" max="9987" width="14.5546875" style="159" bestFit="1" customWidth="1"/>
    <col min="9988" max="9988" width="12.33203125" style="159" customWidth="1"/>
    <col min="9989" max="9990" width="12.109375" style="159" customWidth="1"/>
    <col min="9991" max="9991" width="12.33203125" style="159" customWidth="1"/>
    <col min="9992" max="9994" width="11.44140625" style="159"/>
    <col min="9995" max="9995" width="13.109375" style="159" customWidth="1"/>
    <col min="9996" max="9996" width="11.44140625" style="159"/>
    <col min="9997" max="9997" width="12" style="159" customWidth="1"/>
    <col min="9998" max="9999" width="11.44140625" style="159"/>
    <col min="10000" max="10000" width="14.44140625" style="159" customWidth="1"/>
    <col min="10001" max="10241" width="11.44140625" style="159"/>
    <col min="10242" max="10242" width="20.6640625" style="159" bestFit="1" customWidth="1"/>
    <col min="10243" max="10243" width="14.5546875" style="159" bestFit="1" customWidth="1"/>
    <col min="10244" max="10244" width="12.33203125" style="159" customWidth="1"/>
    <col min="10245" max="10246" width="12.109375" style="159" customWidth="1"/>
    <col min="10247" max="10247" width="12.33203125" style="159" customWidth="1"/>
    <col min="10248" max="10250" width="11.44140625" style="159"/>
    <col min="10251" max="10251" width="13.109375" style="159" customWidth="1"/>
    <col min="10252" max="10252" width="11.44140625" style="159"/>
    <col min="10253" max="10253" width="12" style="159" customWidth="1"/>
    <col min="10254" max="10255" width="11.44140625" style="159"/>
    <col min="10256" max="10256" width="14.44140625" style="159" customWidth="1"/>
    <col min="10257" max="10497" width="11.44140625" style="159"/>
    <col min="10498" max="10498" width="20.6640625" style="159" bestFit="1" customWidth="1"/>
    <col min="10499" max="10499" width="14.5546875" style="159" bestFit="1" customWidth="1"/>
    <col min="10500" max="10500" width="12.33203125" style="159" customWidth="1"/>
    <col min="10501" max="10502" width="12.109375" style="159" customWidth="1"/>
    <col min="10503" max="10503" width="12.33203125" style="159" customWidth="1"/>
    <col min="10504" max="10506" width="11.44140625" style="159"/>
    <col min="10507" max="10507" width="13.109375" style="159" customWidth="1"/>
    <col min="10508" max="10508" width="11.44140625" style="159"/>
    <col min="10509" max="10509" width="12" style="159" customWidth="1"/>
    <col min="10510" max="10511" width="11.44140625" style="159"/>
    <col min="10512" max="10512" width="14.44140625" style="159" customWidth="1"/>
    <col min="10513" max="10753" width="11.44140625" style="159"/>
    <col min="10754" max="10754" width="20.6640625" style="159" bestFit="1" customWidth="1"/>
    <col min="10755" max="10755" width="14.5546875" style="159" bestFit="1" customWidth="1"/>
    <col min="10756" max="10756" width="12.33203125" style="159" customWidth="1"/>
    <col min="10757" max="10758" width="12.109375" style="159" customWidth="1"/>
    <col min="10759" max="10759" width="12.33203125" style="159" customWidth="1"/>
    <col min="10760" max="10762" width="11.44140625" style="159"/>
    <col min="10763" max="10763" width="13.109375" style="159" customWidth="1"/>
    <col min="10764" max="10764" width="11.44140625" style="159"/>
    <col min="10765" max="10765" width="12" style="159" customWidth="1"/>
    <col min="10766" max="10767" width="11.44140625" style="159"/>
    <col min="10768" max="10768" width="14.44140625" style="159" customWidth="1"/>
    <col min="10769" max="11009" width="11.44140625" style="159"/>
    <col min="11010" max="11010" width="20.6640625" style="159" bestFit="1" customWidth="1"/>
    <col min="11011" max="11011" width="14.5546875" style="159" bestFit="1" customWidth="1"/>
    <col min="11012" max="11012" width="12.33203125" style="159" customWidth="1"/>
    <col min="11013" max="11014" width="12.109375" style="159" customWidth="1"/>
    <col min="11015" max="11015" width="12.33203125" style="159" customWidth="1"/>
    <col min="11016" max="11018" width="11.44140625" style="159"/>
    <col min="11019" max="11019" width="13.109375" style="159" customWidth="1"/>
    <col min="11020" max="11020" width="11.44140625" style="159"/>
    <col min="11021" max="11021" width="12" style="159" customWidth="1"/>
    <col min="11022" max="11023" width="11.44140625" style="159"/>
    <col min="11024" max="11024" width="14.44140625" style="159" customWidth="1"/>
    <col min="11025" max="11265" width="11.44140625" style="159"/>
    <col min="11266" max="11266" width="20.6640625" style="159" bestFit="1" customWidth="1"/>
    <col min="11267" max="11267" width="14.5546875" style="159" bestFit="1" customWidth="1"/>
    <col min="11268" max="11268" width="12.33203125" style="159" customWidth="1"/>
    <col min="11269" max="11270" width="12.109375" style="159" customWidth="1"/>
    <col min="11271" max="11271" width="12.33203125" style="159" customWidth="1"/>
    <col min="11272" max="11274" width="11.44140625" style="159"/>
    <col min="11275" max="11275" width="13.109375" style="159" customWidth="1"/>
    <col min="11276" max="11276" width="11.44140625" style="159"/>
    <col min="11277" max="11277" width="12" style="159" customWidth="1"/>
    <col min="11278" max="11279" width="11.44140625" style="159"/>
    <col min="11280" max="11280" width="14.44140625" style="159" customWidth="1"/>
    <col min="11281" max="11521" width="11.44140625" style="159"/>
    <col min="11522" max="11522" width="20.6640625" style="159" bestFit="1" customWidth="1"/>
    <col min="11523" max="11523" width="14.5546875" style="159" bestFit="1" customWidth="1"/>
    <col min="11524" max="11524" width="12.33203125" style="159" customWidth="1"/>
    <col min="11525" max="11526" width="12.109375" style="159" customWidth="1"/>
    <col min="11527" max="11527" width="12.33203125" style="159" customWidth="1"/>
    <col min="11528" max="11530" width="11.44140625" style="159"/>
    <col min="11531" max="11531" width="13.109375" style="159" customWidth="1"/>
    <col min="11532" max="11532" width="11.44140625" style="159"/>
    <col min="11533" max="11533" width="12" style="159" customWidth="1"/>
    <col min="11534" max="11535" width="11.44140625" style="159"/>
    <col min="11536" max="11536" width="14.44140625" style="159" customWidth="1"/>
    <col min="11537" max="11777" width="11.44140625" style="159"/>
    <col min="11778" max="11778" width="20.6640625" style="159" bestFit="1" customWidth="1"/>
    <col min="11779" max="11779" width="14.5546875" style="159" bestFit="1" customWidth="1"/>
    <col min="11780" max="11780" width="12.33203125" style="159" customWidth="1"/>
    <col min="11781" max="11782" width="12.109375" style="159" customWidth="1"/>
    <col min="11783" max="11783" width="12.33203125" style="159" customWidth="1"/>
    <col min="11784" max="11786" width="11.44140625" style="159"/>
    <col min="11787" max="11787" width="13.109375" style="159" customWidth="1"/>
    <col min="11788" max="11788" width="11.44140625" style="159"/>
    <col min="11789" max="11789" width="12" style="159" customWidth="1"/>
    <col min="11790" max="11791" width="11.44140625" style="159"/>
    <col min="11792" max="11792" width="14.44140625" style="159" customWidth="1"/>
    <col min="11793" max="12033" width="11.44140625" style="159"/>
    <col min="12034" max="12034" width="20.6640625" style="159" bestFit="1" customWidth="1"/>
    <col min="12035" max="12035" width="14.5546875" style="159" bestFit="1" customWidth="1"/>
    <col min="12036" max="12036" width="12.33203125" style="159" customWidth="1"/>
    <col min="12037" max="12038" width="12.109375" style="159" customWidth="1"/>
    <col min="12039" max="12039" width="12.33203125" style="159" customWidth="1"/>
    <col min="12040" max="12042" width="11.44140625" style="159"/>
    <col min="12043" max="12043" width="13.109375" style="159" customWidth="1"/>
    <col min="12044" max="12044" width="11.44140625" style="159"/>
    <col min="12045" max="12045" width="12" style="159" customWidth="1"/>
    <col min="12046" max="12047" width="11.44140625" style="159"/>
    <col min="12048" max="12048" width="14.44140625" style="159" customWidth="1"/>
    <col min="12049" max="12289" width="11.44140625" style="159"/>
    <col min="12290" max="12290" width="20.6640625" style="159" bestFit="1" customWidth="1"/>
    <col min="12291" max="12291" width="14.5546875" style="159" bestFit="1" customWidth="1"/>
    <col min="12292" max="12292" width="12.33203125" style="159" customWidth="1"/>
    <col min="12293" max="12294" width="12.109375" style="159" customWidth="1"/>
    <col min="12295" max="12295" width="12.33203125" style="159" customWidth="1"/>
    <col min="12296" max="12298" width="11.44140625" style="159"/>
    <col min="12299" max="12299" width="13.109375" style="159" customWidth="1"/>
    <col min="12300" max="12300" width="11.44140625" style="159"/>
    <col min="12301" max="12301" width="12" style="159" customWidth="1"/>
    <col min="12302" max="12303" width="11.44140625" style="159"/>
    <col min="12304" max="12304" width="14.44140625" style="159" customWidth="1"/>
    <col min="12305" max="12545" width="11.44140625" style="159"/>
    <col min="12546" max="12546" width="20.6640625" style="159" bestFit="1" customWidth="1"/>
    <col min="12547" max="12547" width="14.5546875" style="159" bestFit="1" customWidth="1"/>
    <col min="12548" max="12548" width="12.33203125" style="159" customWidth="1"/>
    <col min="12549" max="12550" width="12.109375" style="159" customWidth="1"/>
    <col min="12551" max="12551" width="12.33203125" style="159" customWidth="1"/>
    <col min="12552" max="12554" width="11.44140625" style="159"/>
    <col min="12555" max="12555" width="13.109375" style="159" customWidth="1"/>
    <col min="12556" max="12556" width="11.44140625" style="159"/>
    <col min="12557" max="12557" width="12" style="159" customWidth="1"/>
    <col min="12558" max="12559" width="11.44140625" style="159"/>
    <col min="12560" max="12560" width="14.44140625" style="159" customWidth="1"/>
    <col min="12561" max="12801" width="11.44140625" style="159"/>
    <col min="12802" max="12802" width="20.6640625" style="159" bestFit="1" customWidth="1"/>
    <col min="12803" max="12803" width="14.5546875" style="159" bestFit="1" customWidth="1"/>
    <col min="12804" max="12804" width="12.33203125" style="159" customWidth="1"/>
    <col min="12805" max="12806" width="12.109375" style="159" customWidth="1"/>
    <col min="12807" max="12807" width="12.33203125" style="159" customWidth="1"/>
    <col min="12808" max="12810" width="11.44140625" style="159"/>
    <col min="12811" max="12811" width="13.109375" style="159" customWidth="1"/>
    <col min="12812" max="12812" width="11.44140625" style="159"/>
    <col min="12813" max="12813" width="12" style="159" customWidth="1"/>
    <col min="12814" max="12815" width="11.44140625" style="159"/>
    <col min="12816" max="12816" width="14.44140625" style="159" customWidth="1"/>
    <col min="12817" max="13057" width="11.44140625" style="159"/>
    <col min="13058" max="13058" width="20.6640625" style="159" bestFit="1" customWidth="1"/>
    <col min="13059" max="13059" width="14.5546875" style="159" bestFit="1" customWidth="1"/>
    <col min="13060" max="13060" width="12.33203125" style="159" customWidth="1"/>
    <col min="13061" max="13062" width="12.109375" style="159" customWidth="1"/>
    <col min="13063" max="13063" width="12.33203125" style="159" customWidth="1"/>
    <col min="13064" max="13066" width="11.44140625" style="159"/>
    <col min="13067" max="13067" width="13.109375" style="159" customWidth="1"/>
    <col min="13068" max="13068" width="11.44140625" style="159"/>
    <col min="13069" max="13069" width="12" style="159" customWidth="1"/>
    <col min="13070" max="13071" width="11.44140625" style="159"/>
    <col min="13072" max="13072" width="14.44140625" style="159" customWidth="1"/>
    <col min="13073" max="13313" width="11.44140625" style="159"/>
    <col min="13314" max="13314" width="20.6640625" style="159" bestFit="1" customWidth="1"/>
    <col min="13315" max="13315" width="14.5546875" style="159" bestFit="1" customWidth="1"/>
    <col min="13316" max="13316" width="12.33203125" style="159" customWidth="1"/>
    <col min="13317" max="13318" width="12.109375" style="159" customWidth="1"/>
    <col min="13319" max="13319" width="12.33203125" style="159" customWidth="1"/>
    <col min="13320" max="13322" width="11.44140625" style="159"/>
    <col min="13323" max="13323" width="13.109375" style="159" customWidth="1"/>
    <col min="13324" max="13324" width="11.44140625" style="159"/>
    <col min="13325" max="13325" width="12" style="159" customWidth="1"/>
    <col min="13326" max="13327" width="11.44140625" style="159"/>
    <col min="13328" max="13328" width="14.44140625" style="159" customWidth="1"/>
    <col min="13329" max="13569" width="11.44140625" style="159"/>
    <col min="13570" max="13570" width="20.6640625" style="159" bestFit="1" customWidth="1"/>
    <col min="13571" max="13571" width="14.5546875" style="159" bestFit="1" customWidth="1"/>
    <col min="13572" max="13572" width="12.33203125" style="159" customWidth="1"/>
    <col min="13573" max="13574" width="12.109375" style="159" customWidth="1"/>
    <col min="13575" max="13575" width="12.33203125" style="159" customWidth="1"/>
    <col min="13576" max="13578" width="11.44140625" style="159"/>
    <col min="13579" max="13579" width="13.109375" style="159" customWidth="1"/>
    <col min="13580" max="13580" width="11.44140625" style="159"/>
    <col min="13581" max="13581" width="12" style="159" customWidth="1"/>
    <col min="13582" max="13583" width="11.44140625" style="159"/>
    <col min="13584" max="13584" width="14.44140625" style="159" customWidth="1"/>
    <col min="13585" max="13825" width="11.44140625" style="159"/>
    <col min="13826" max="13826" width="20.6640625" style="159" bestFit="1" customWidth="1"/>
    <col min="13827" max="13827" width="14.5546875" style="159" bestFit="1" customWidth="1"/>
    <col min="13828" max="13828" width="12.33203125" style="159" customWidth="1"/>
    <col min="13829" max="13830" width="12.109375" style="159" customWidth="1"/>
    <col min="13831" max="13831" width="12.33203125" style="159" customWidth="1"/>
    <col min="13832" max="13834" width="11.44140625" style="159"/>
    <col min="13835" max="13835" width="13.109375" style="159" customWidth="1"/>
    <col min="13836" max="13836" width="11.44140625" style="159"/>
    <col min="13837" max="13837" width="12" style="159" customWidth="1"/>
    <col min="13838" max="13839" width="11.44140625" style="159"/>
    <col min="13840" max="13840" width="14.44140625" style="159" customWidth="1"/>
    <col min="13841" max="14081" width="11.44140625" style="159"/>
    <col min="14082" max="14082" width="20.6640625" style="159" bestFit="1" customWidth="1"/>
    <col min="14083" max="14083" width="14.5546875" style="159" bestFit="1" customWidth="1"/>
    <col min="14084" max="14084" width="12.33203125" style="159" customWidth="1"/>
    <col min="14085" max="14086" width="12.109375" style="159" customWidth="1"/>
    <col min="14087" max="14087" width="12.33203125" style="159" customWidth="1"/>
    <col min="14088" max="14090" width="11.44140625" style="159"/>
    <col min="14091" max="14091" width="13.109375" style="159" customWidth="1"/>
    <col min="14092" max="14092" width="11.44140625" style="159"/>
    <col min="14093" max="14093" width="12" style="159" customWidth="1"/>
    <col min="14094" max="14095" width="11.44140625" style="159"/>
    <col min="14096" max="14096" width="14.44140625" style="159" customWidth="1"/>
    <col min="14097" max="14337" width="11.44140625" style="159"/>
    <col min="14338" max="14338" width="20.6640625" style="159" bestFit="1" customWidth="1"/>
    <col min="14339" max="14339" width="14.5546875" style="159" bestFit="1" customWidth="1"/>
    <col min="14340" max="14340" width="12.33203125" style="159" customWidth="1"/>
    <col min="14341" max="14342" width="12.109375" style="159" customWidth="1"/>
    <col min="14343" max="14343" width="12.33203125" style="159" customWidth="1"/>
    <col min="14344" max="14346" width="11.44140625" style="159"/>
    <col min="14347" max="14347" width="13.109375" style="159" customWidth="1"/>
    <col min="14348" max="14348" width="11.44140625" style="159"/>
    <col min="14349" max="14349" width="12" style="159" customWidth="1"/>
    <col min="14350" max="14351" width="11.44140625" style="159"/>
    <col min="14352" max="14352" width="14.44140625" style="159" customWidth="1"/>
    <col min="14353" max="14593" width="11.44140625" style="159"/>
    <col min="14594" max="14594" width="20.6640625" style="159" bestFit="1" customWidth="1"/>
    <col min="14595" max="14595" width="14.5546875" style="159" bestFit="1" customWidth="1"/>
    <col min="14596" max="14596" width="12.33203125" style="159" customWidth="1"/>
    <col min="14597" max="14598" width="12.109375" style="159" customWidth="1"/>
    <col min="14599" max="14599" width="12.33203125" style="159" customWidth="1"/>
    <col min="14600" max="14602" width="11.44140625" style="159"/>
    <col min="14603" max="14603" width="13.109375" style="159" customWidth="1"/>
    <col min="14604" max="14604" width="11.44140625" style="159"/>
    <col min="14605" max="14605" width="12" style="159" customWidth="1"/>
    <col min="14606" max="14607" width="11.44140625" style="159"/>
    <col min="14608" max="14608" width="14.44140625" style="159" customWidth="1"/>
    <col min="14609" max="14849" width="11.44140625" style="159"/>
    <col min="14850" max="14850" width="20.6640625" style="159" bestFit="1" customWidth="1"/>
    <col min="14851" max="14851" width="14.5546875" style="159" bestFit="1" customWidth="1"/>
    <col min="14852" max="14852" width="12.33203125" style="159" customWidth="1"/>
    <col min="14853" max="14854" width="12.109375" style="159" customWidth="1"/>
    <col min="14855" max="14855" width="12.33203125" style="159" customWidth="1"/>
    <col min="14856" max="14858" width="11.44140625" style="159"/>
    <col min="14859" max="14859" width="13.109375" style="159" customWidth="1"/>
    <col min="14860" max="14860" width="11.44140625" style="159"/>
    <col min="14861" max="14861" width="12" style="159" customWidth="1"/>
    <col min="14862" max="14863" width="11.44140625" style="159"/>
    <col min="14864" max="14864" width="14.44140625" style="159" customWidth="1"/>
    <col min="14865" max="15105" width="11.44140625" style="159"/>
    <col min="15106" max="15106" width="20.6640625" style="159" bestFit="1" customWidth="1"/>
    <col min="15107" max="15107" width="14.5546875" style="159" bestFit="1" customWidth="1"/>
    <col min="15108" max="15108" width="12.33203125" style="159" customWidth="1"/>
    <col min="15109" max="15110" width="12.109375" style="159" customWidth="1"/>
    <col min="15111" max="15111" width="12.33203125" style="159" customWidth="1"/>
    <col min="15112" max="15114" width="11.44140625" style="159"/>
    <col min="15115" max="15115" width="13.109375" style="159" customWidth="1"/>
    <col min="15116" max="15116" width="11.44140625" style="159"/>
    <col min="15117" max="15117" width="12" style="159" customWidth="1"/>
    <col min="15118" max="15119" width="11.44140625" style="159"/>
    <col min="15120" max="15120" width="14.44140625" style="159" customWidth="1"/>
    <col min="15121" max="15361" width="11.44140625" style="159"/>
    <col min="15362" max="15362" width="20.6640625" style="159" bestFit="1" customWidth="1"/>
    <col min="15363" max="15363" width="14.5546875" style="159" bestFit="1" customWidth="1"/>
    <col min="15364" max="15364" width="12.33203125" style="159" customWidth="1"/>
    <col min="15365" max="15366" width="12.109375" style="159" customWidth="1"/>
    <col min="15367" max="15367" width="12.33203125" style="159" customWidth="1"/>
    <col min="15368" max="15370" width="11.44140625" style="159"/>
    <col min="15371" max="15371" width="13.109375" style="159" customWidth="1"/>
    <col min="15372" max="15372" width="11.44140625" style="159"/>
    <col min="15373" max="15373" width="12" style="159" customWidth="1"/>
    <col min="15374" max="15375" width="11.44140625" style="159"/>
    <col min="15376" max="15376" width="14.44140625" style="159" customWidth="1"/>
    <col min="15377" max="15617" width="11.44140625" style="159"/>
    <col min="15618" max="15618" width="20.6640625" style="159" bestFit="1" customWidth="1"/>
    <col min="15619" max="15619" width="14.5546875" style="159" bestFit="1" customWidth="1"/>
    <col min="15620" max="15620" width="12.33203125" style="159" customWidth="1"/>
    <col min="15621" max="15622" width="12.109375" style="159" customWidth="1"/>
    <col min="15623" max="15623" width="12.33203125" style="159" customWidth="1"/>
    <col min="15624" max="15626" width="11.44140625" style="159"/>
    <col min="15627" max="15627" width="13.109375" style="159" customWidth="1"/>
    <col min="15628" max="15628" width="11.44140625" style="159"/>
    <col min="15629" max="15629" width="12" style="159" customWidth="1"/>
    <col min="15630" max="15631" width="11.44140625" style="159"/>
    <col min="15632" max="15632" width="14.44140625" style="159" customWidth="1"/>
    <col min="15633" max="15873" width="11.44140625" style="159"/>
    <col min="15874" max="15874" width="20.6640625" style="159" bestFit="1" customWidth="1"/>
    <col min="15875" max="15875" width="14.5546875" style="159" bestFit="1" customWidth="1"/>
    <col min="15876" max="15876" width="12.33203125" style="159" customWidth="1"/>
    <col min="15877" max="15878" width="12.109375" style="159" customWidth="1"/>
    <col min="15879" max="15879" width="12.33203125" style="159" customWidth="1"/>
    <col min="15880" max="15882" width="11.44140625" style="159"/>
    <col min="15883" max="15883" width="13.109375" style="159" customWidth="1"/>
    <col min="15884" max="15884" width="11.44140625" style="159"/>
    <col min="15885" max="15885" width="12" style="159" customWidth="1"/>
    <col min="15886" max="15887" width="11.44140625" style="159"/>
    <col min="15888" max="15888" width="14.44140625" style="159" customWidth="1"/>
    <col min="15889" max="16129" width="11.44140625" style="159"/>
    <col min="16130" max="16130" width="20.6640625" style="159" bestFit="1" customWidth="1"/>
    <col min="16131" max="16131" width="14.5546875" style="159" bestFit="1" customWidth="1"/>
    <col min="16132" max="16132" width="12.33203125" style="159" customWidth="1"/>
    <col min="16133" max="16134" width="12.109375" style="159" customWidth="1"/>
    <col min="16135" max="16135" width="12.33203125" style="159" customWidth="1"/>
    <col min="16136" max="16138" width="11.44140625" style="159"/>
    <col min="16139" max="16139" width="13.109375" style="159" customWidth="1"/>
    <col min="16140" max="16140" width="11.44140625" style="159"/>
    <col min="16141" max="16141" width="12" style="159" customWidth="1"/>
    <col min="16142" max="16143" width="11.44140625" style="159"/>
    <col min="16144" max="16144" width="14.441406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3939</v>
      </c>
      <c r="J2" s="182" t="s">
        <v>3939</v>
      </c>
    </row>
    <row r="3" spans="1:16">
      <c r="A3" s="182" t="s">
        <v>220</v>
      </c>
      <c r="B3" s="182"/>
      <c r="C3" s="182"/>
      <c r="D3" s="182"/>
      <c r="E3" s="182"/>
      <c r="F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1">
        <v>8931</v>
      </c>
      <c r="C13" s="1331">
        <v>9807</v>
      </c>
      <c r="D13" s="1327">
        <v>2767</v>
      </c>
      <c r="E13" s="1327">
        <v>2710</v>
      </c>
      <c r="F13" s="1327">
        <v>450</v>
      </c>
      <c r="G13" s="1327">
        <v>206</v>
      </c>
      <c r="H13" s="1327">
        <v>94</v>
      </c>
      <c r="I13" s="164"/>
      <c r="J13" s="712">
        <v>1980</v>
      </c>
      <c r="K13" s="1330">
        <v>23.6</v>
      </c>
      <c r="L13" s="1330">
        <v>6.6</v>
      </c>
      <c r="M13" s="1332">
        <v>6.5</v>
      </c>
      <c r="N13" s="1332">
        <v>45.9</v>
      </c>
      <c r="O13" s="1332">
        <v>21</v>
      </c>
      <c r="P13" s="1332">
        <v>9.6</v>
      </c>
    </row>
    <row r="14" spans="1:16">
      <c r="A14" s="712">
        <v>1981</v>
      </c>
      <c r="B14" s="1331">
        <v>9487</v>
      </c>
      <c r="C14" s="1331">
        <v>10196</v>
      </c>
      <c r="D14" s="1327">
        <v>2544</v>
      </c>
      <c r="E14" s="1327">
        <v>2756</v>
      </c>
      <c r="F14" s="1327">
        <v>344</v>
      </c>
      <c r="G14" s="1327">
        <v>174</v>
      </c>
      <c r="H14" s="1327">
        <v>88</v>
      </c>
      <c r="I14" s="164"/>
      <c r="J14" s="712">
        <v>1981</v>
      </c>
      <c r="K14" s="1330">
        <v>24.2</v>
      </c>
      <c r="L14" s="1330">
        <v>6</v>
      </c>
      <c r="M14" s="1332">
        <v>6.5</v>
      </c>
      <c r="N14" s="1332">
        <v>33.700000000000003</v>
      </c>
      <c r="O14" s="1332">
        <v>17.100000000000001</v>
      </c>
      <c r="P14" s="1332">
        <v>8.6</v>
      </c>
    </row>
    <row r="15" spans="1:16">
      <c r="A15" s="712">
        <v>1982</v>
      </c>
      <c r="B15" s="1331">
        <v>9636</v>
      </c>
      <c r="C15" s="1331">
        <v>10356</v>
      </c>
      <c r="D15" s="1327">
        <v>2389</v>
      </c>
      <c r="E15" s="1327">
        <v>2455</v>
      </c>
      <c r="F15" s="1327">
        <v>283</v>
      </c>
      <c r="G15" s="1327">
        <v>145</v>
      </c>
      <c r="H15" s="1327">
        <v>74</v>
      </c>
      <c r="I15" s="164"/>
      <c r="J15" s="712">
        <v>1982</v>
      </c>
      <c r="K15" s="1330">
        <v>24.2</v>
      </c>
      <c r="L15" s="1330">
        <v>5.6</v>
      </c>
      <c r="M15" s="1332">
        <v>5.7</v>
      </c>
      <c r="N15" s="1332">
        <v>27.3</v>
      </c>
      <c r="O15" s="1332">
        <v>14</v>
      </c>
      <c r="P15" s="1332">
        <v>7.1</v>
      </c>
    </row>
    <row r="16" spans="1:16">
      <c r="A16" s="712">
        <v>1983</v>
      </c>
      <c r="B16" s="1331">
        <v>9433</v>
      </c>
      <c r="C16" s="1331">
        <v>10047</v>
      </c>
      <c r="D16" s="1327">
        <v>2617</v>
      </c>
      <c r="E16" s="1327">
        <v>2613</v>
      </c>
      <c r="F16" s="1327">
        <v>251</v>
      </c>
      <c r="G16" s="1327">
        <v>136</v>
      </c>
      <c r="H16" s="1327">
        <v>64</v>
      </c>
      <c r="I16" s="164"/>
      <c r="J16" s="712">
        <v>1983</v>
      </c>
      <c r="K16" s="1330">
        <v>23.1</v>
      </c>
      <c r="L16" s="1330">
        <v>6</v>
      </c>
      <c r="M16" s="1332">
        <v>6</v>
      </c>
      <c r="N16" s="1332">
        <v>25</v>
      </c>
      <c r="O16" s="1332">
        <v>13.5</v>
      </c>
      <c r="P16" s="1332">
        <v>6.4</v>
      </c>
    </row>
    <row r="17" spans="1:16">
      <c r="A17" s="712">
        <v>1984</v>
      </c>
      <c r="B17" s="1331">
        <v>10076</v>
      </c>
      <c r="C17" s="1331">
        <v>10435</v>
      </c>
      <c r="D17" s="1327">
        <v>2626</v>
      </c>
      <c r="E17" s="1327">
        <v>2744</v>
      </c>
      <c r="F17" s="1327">
        <v>253</v>
      </c>
      <c r="G17" s="1327">
        <v>124</v>
      </c>
      <c r="H17" s="1327">
        <v>95</v>
      </c>
      <c r="I17" s="164"/>
      <c r="J17" s="712">
        <v>1984</v>
      </c>
      <c r="K17" s="1330">
        <v>23.5</v>
      </c>
      <c r="L17" s="1330">
        <v>5.9</v>
      </c>
      <c r="M17" s="1332">
        <v>6.2</v>
      </c>
      <c r="N17" s="1332">
        <v>24.2</v>
      </c>
      <c r="O17" s="1332">
        <v>11.9</v>
      </c>
      <c r="P17" s="1332">
        <v>9.1</v>
      </c>
    </row>
    <row r="18" spans="1:16">
      <c r="A18" s="712">
        <v>1985</v>
      </c>
      <c r="B18" s="1331">
        <v>10203</v>
      </c>
      <c r="C18" s="1331">
        <v>10666</v>
      </c>
      <c r="D18" s="1327">
        <v>2674</v>
      </c>
      <c r="E18" s="1333">
        <v>2992</v>
      </c>
      <c r="F18" s="1333">
        <v>234</v>
      </c>
      <c r="G18" s="1333">
        <v>117</v>
      </c>
      <c r="H18" s="1333">
        <v>91</v>
      </c>
      <c r="I18" s="164"/>
      <c r="J18" s="712">
        <v>1985</v>
      </c>
      <c r="K18" s="1330">
        <v>23.6</v>
      </c>
      <c r="L18" s="1330">
        <v>5.9</v>
      </c>
      <c r="M18" s="1332">
        <v>6.6</v>
      </c>
      <c r="N18" s="1332">
        <v>21.9</v>
      </c>
      <c r="O18" s="1332">
        <v>11</v>
      </c>
      <c r="P18" s="1332">
        <v>8.5</v>
      </c>
    </row>
    <row r="19" spans="1:16">
      <c r="A19" s="712">
        <v>1986</v>
      </c>
      <c r="B19" s="1331">
        <v>10218</v>
      </c>
      <c r="C19" s="1331">
        <v>10656</v>
      </c>
      <c r="D19" s="1327">
        <v>2584</v>
      </c>
      <c r="E19" s="1333">
        <v>3063</v>
      </c>
      <c r="F19" s="1333">
        <v>240</v>
      </c>
      <c r="G19" s="1333">
        <v>137</v>
      </c>
      <c r="H19" s="1333">
        <v>103</v>
      </c>
      <c r="I19" s="164"/>
      <c r="J19" s="712">
        <v>1986</v>
      </c>
      <c r="K19" s="1330">
        <v>23.2</v>
      </c>
      <c r="L19" s="1330">
        <v>5.6</v>
      </c>
      <c r="M19" s="1332">
        <v>6.7</v>
      </c>
      <c r="N19" s="1332">
        <v>22.5</v>
      </c>
      <c r="O19" s="1332">
        <v>12.9</v>
      </c>
      <c r="P19" s="1332">
        <v>9.6999999999999993</v>
      </c>
    </row>
    <row r="20" spans="1:16">
      <c r="A20" s="712">
        <v>1987</v>
      </c>
      <c r="B20" s="1331">
        <v>10574</v>
      </c>
      <c r="C20" s="1331">
        <v>10951</v>
      </c>
      <c r="D20" s="1327">
        <v>2536</v>
      </c>
      <c r="E20" s="1333">
        <v>3044</v>
      </c>
      <c r="F20" s="1333">
        <v>220</v>
      </c>
      <c r="G20" s="1333">
        <v>108</v>
      </c>
      <c r="H20" s="1333">
        <v>93</v>
      </c>
      <c r="I20" s="164"/>
      <c r="J20" s="712">
        <v>1987</v>
      </c>
      <c r="K20" s="1330">
        <v>23.3</v>
      </c>
      <c r="L20" s="1330">
        <v>5.4</v>
      </c>
      <c r="M20" s="1332">
        <v>6.5</v>
      </c>
      <c r="N20" s="1332">
        <v>20.100000000000001</v>
      </c>
      <c r="O20" s="1332">
        <v>9.9</v>
      </c>
      <c r="P20" s="1332">
        <v>8.5</v>
      </c>
    </row>
    <row r="21" spans="1:16">
      <c r="A21" s="712">
        <v>1988</v>
      </c>
      <c r="B21" s="1331">
        <v>11411</v>
      </c>
      <c r="C21" s="1331">
        <v>11904</v>
      </c>
      <c r="D21" s="1327">
        <v>2569</v>
      </c>
      <c r="E21" s="1333">
        <v>3452</v>
      </c>
      <c r="F21" s="1333">
        <v>230</v>
      </c>
      <c r="G21" s="1333">
        <v>133</v>
      </c>
      <c r="H21" s="1333">
        <v>98</v>
      </c>
      <c r="I21" s="164"/>
      <c r="J21" s="712">
        <v>1988</v>
      </c>
      <c r="K21" s="1330">
        <v>24.9</v>
      </c>
      <c r="L21" s="1330">
        <v>5.4</v>
      </c>
      <c r="M21" s="1332">
        <v>7.2</v>
      </c>
      <c r="N21" s="1332">
        <v>19.3</v>
      </c>
      <c r="O21" s="1332">
        <v>11.2</v>
      </c>
      <c r="P21" s="1332">
        <v>8.1999999999999993</v>
      </c>
    </row>
    <row r="22" spans="1:16">
      <c r="A22" s="712">
        <v>1989</v>
      </c>
      <c r="B22" s="1331">
        <v>11483</v>
      </c>
      <c r="C22" s="1331">
        <v>11929</v>
      </c>
      <c r="D22" s="1327">
        <v>2673</v>
      </c>
      <c r="E22" s="1333">
        <v>3271</v>
      </c>
      <c r="F22" s="1333">
        <v>243</v>
      </c>
      <c r="G22" s="1333">
        <v>137</v>
      </c>
      <c r="H22" s="1333">
        <v>100</v>
      </c>
      <c r="I22" s="164"/>
      <c r="J22" s="712">
        <v>1989</v>
      </c>
      <c r="K22" s="1330">
        <v>24.5</v>
      </c>
      <c r="L22" s="1330">
        <v>5.5</v>
      </c>
      <c r="M22" s="1332">
        <v>6.7</v>
      </c>
      <c r="N22" s="1332">
        <v>20.399999999999999</v>
      </c>
      <c r="O22" s="1332">
        <v>11.5</v>
      </c>
      <c r="P22" s="1332">
        <v>8.4</v>
      </c>
    </row>
    <row r="23" spans="1:16">
      <c r="A23" s="712">
        <v>1990</v>
      </c>
      <c r="B23" s="1331">
        <v>11458</v>
      </c>
      <c r="C23" s="1331">
        <v>11850</v>
      </c>
      <c r="D23" s="1327">
        <v>2773</v>
      </c>
      <c r="E23" s="1333">
        <v>3086</v>
      </c>
      <c r="F23" s="1333">
        <v>231</v>
      </c>
      <c r="G23" s="1333">
        <v>143</v>
      </c>
      <c r="H23" s="1333">
        <v>96</v>
      </c>
      <c r="I23" s="164"/>
      <c r="J23" s="712">
        <v>1990</v>
      </c>
      <c r="K23" s="1330">
        <v>23.8</v>
      </c>
      <c r="L23" s="1330">
        <v>5.6</v>
      </c>
      <c r="M23" s="1332">
        <v>6.2</v>
      </c>
      <c r="N23" s="1332">
        <v>19.5</v>
      </c>
      <c r="O23" s="1332">
        <v>12.1</v>
      </c>
      <c r="P23" s="1332">
        <v>8.1</v>
      </c>
    </row>
    <row r="24" spans="1:16">
      <c r="A24" s="712">
        <v>1991</v>
      </c>
      <c r="B24" s="1331">
        <v>11286</v>
      </c>
      <c r="C24" s="1331">
        <v>11675</v>
      </c>
      <c r="D24" s="1327">
        <v>2723</v>
      </c>
      <c r="E24" s="1333">
        <v>2936</v>
      </c>
      <c r="F24" s="1333">
        <v>211</v>
      </c>
      <c r="G24" s="1333">
        <v>124</v>
      </c>
      <c r="H24" s="1333">
        <v>65</v>
      </c>
      <c r="I24" s="164"/>
      <c r="J24" s="712">
        <v>1991</v>
      </c>
      <c r="K24" s="1330">
        <v>22.9</v>
      </c>
      <c r="L24" s="1330">
        <v>5.3</v>
      </c>
      <c r="M24" s="1332">
        <v>5.8</v>
      </c>
      <c r="N24" s="1332">
        <v>18.100000000000001</v>
      </c>
      <c r="O24" s="1332">
        <v>10.6</v>
      </c>
      <c r="P24" s="1332">
        <v>5.6</v>
      </c>
    </row>
    <row r="25" spans="1:16">
      <c r="A25" s="712">
        <v>1992</v>
      </c>
      <c r="B25" s="1331">
        <v>11100</v>
      </c>
      <c r="C25" s="1331">
        <v>11410</v>
      </c>
      <c r="D25" s="1327">
        <v>2685</v>
      </c>
      <c r="E25" s="1333">
        <v>2715</v>
      </c>
      <c r="F25" s="1333">
        <v>188</v>
      </c>
      <c r="G25" s="1333">
        <v>109</v>
      </c>
      <c r="H25" s="1333">
        <v>79</v>
      </c>
      <c r="I25" s="164"/>
      <c r="J25" s="712">
        <v>1992</v>
      </c>
      <c r="K25" s="1330">
        <v>21.8</v>
      </c>
      <c r="L25" s="1330">
        <v>5.0999999999999996</v>
      </c>
      <c r="M25" s="1332">
        <v>5.2</v>
      </c>
      <c r="N25" s="1332">
        <v>16.5</v>
      </c>
      <c r="O25" s="1332">
        <v>9.6</v>
      </c>
      <c r="P25" s="1332">
        <v>6.9</v>
      </c>
    </row>
    <row r="26" spans="1:16">
      <c r="A26" s="712">
        <v>1993</v>
      </c>
      <c r="B26" s="1333">
        <v>11243</v>
      </c>
      <c r="C26" s="1333">
        <v>11539</v>
      </c>
      <c r="D26" s="1327">
        <v>2766</v>
      </c>
      <c r="E26" s="1333">
        <v>3020</v>
      </c>
      <c r="F26" s="1333">
        <v>184</v>
      </c>
      <c r="G26" s="1333">
        <v>104</v>
      </c>
      <c r="H26" s="1333">
        <v>80</v>
      </c>
      <c r="I26" s="164"/>
      <c r="J26" s="712">
        <v>1993</v>
      </c>
      <c r="K26" s="1330">
        <v>21.6</v>
      </c>
      <c r="L26" s="1330">
        <v>5.2</v>
      </c>
      <c r="M26" s="1332">
        <v>5.6</v>
      </c>
      <c r="N26" s="1332">
        <v>15.9</v>
      </c>
      <c r="O26" s="1332">
        <v>9</v>
      </c>
      <c r="P26" s="1332">
        <v>6.9</v>
      </c>
    </row>
    <row r="27" spans="1:16">
      <c r="A27" s="712">
        <v>1994</v>
      </c>
      <c r="B27" s="1333">
        <v>11038</v>
      </c>
      <c r="C27" s="1331">
        <v>11289</v>
      </c>
      <c r="D27" s="1327">
        <v>2647</v>
      </c>
      <c r="E27" s="1333">
        <v>2919</v>
      </c>
      <c r="F27" s="1333">
        <v>138</v>
      </c>
      <c r="G27" s="1333">
        <v>83</v>
      </c>
      <c r="H27" s="1333">
        <v>64</v>
      </c>
      <c r="I27" s="164"/>
      <c r="J27" s="712">
        <v>1994</v>
      </c>
      <c r="K27" s="1330">
        <v>20.6</v>
      </c>
      <c r="L27" s="1330">
        <v>4.8</v>
      </c>
      <c r="M27" s="1332">
        <v>5.3</v>
      </c>
      <c r="N27" s="1332">
        <v>12.2</v>
      </c>
      <c r="O27" s="1332">
        <v>7.4</v>
      </c>
      <c r="P27" s="1332">
        <v>5.7</v>
      </c>
    </row>
    <row r="28" spans="1:16">
      <c r="A28" s="712">
        <v>1995</v>
      </c>
      <c r="B28" s="1333">
        <v>10619</v>
      </c>
      <c r="C28" s="1331">
        <v>10838</v>
      </c>
      <c r="D28" s="1327">
        <v>2800</v>
      </c>
      <c r="E28" s="1333">
        <v>2831</v>
      </c>
      <c r="F28" s="1333">
        <v>141</v>
      </c>
      <c r="G28" s="1333">
        <v>90</v>
      </c>
      <c r="H28" s="1333">
        <v>61</v>
      </c>
      <c r="I28" s="164"/>
      <c r="J28" s="712">
        <v>1995</v>
      </c>
      <c r="K28" s="1330">
        <v>19.399999999999999</v>
      </c>
      <c r="L28" s="1330">
        <v>5</v>
      </c>
      <c r="M28" s="1332">
        <v>5.0999999999999996</v>
      </c>
      <c r="N28" s="1332">
        <v>13</v>
      </c>
      <c r="O28" s="1332">
        <v>8.3000000000000007</v>
      </c>
      <c r="P28" s="1332">
        <v>5.6</v>
      </c>
    </row>
    <row r="29" spans="1:16">
      <c r="A29" s="712">
        <v>1996</v>
      </c>
      <c r="B29" s="1333">
        <v>10606</v>
      </c>
      <c r="C29" s="1331">
        <v>10796</v>
      </c>
      <c r="D29" s="1327">
        <v>2767</v>
      </c>
      <c r="E29" s="1333">
        <v>2614</v>
      </c>
      <c r="F29" s="1333">
        <v>129</v>
      </c>
      <c r="G29" s="1333">
        <v>78</v>
      </c>
      <c r="H29" s="1333">
        <v>58</v>
      </c>
      <c r="I29" s="164"/>
      <c r="J29" s="712">
        <v>1996</v>
      </c>
      <c r="K29" s="1330">
        <v>18.899999999999999</v>
      </c>
      <c r="L29" s="1330">
        <v>4.8</v>
      </c>
      <c r="M29" s="1332">
        <v>4.5999999999999996</v>
      </c>
      <c r="N29" s="1332">
        <v>11.9</v>
      </c>
      <c r="O29" s="1332">
        <v>7.2</v>
      </c>
      <c r="P29" s="1332">
        <v>5.4</v>
      </c>
    </row>
    <row r="30" spans="1:16">
      <c r="A30" s="712">
        <v>1997</v>
      </c>
      <c r="B30" s="1333">
        <v>10217</v>
      </c>
      <c r="C30" s="1331">
        <v>10364</v>
      </c>
      <c r="D30" s="1327">
        <v>2769</v>
      </c>
      <c r="E30" s="1333">
        <v>2313</v>
      </c>
      <c r="F30" s="1333">
        <v>95</v>
      </c>
      <c r="G30" s="1333">
        <v>51</v>
      </c>
      <c r="H30" s="1333">
        <v>68</v>
      </c>
      <c r="I30" s="164"/>
      <c r="J30" s="712">
        <v>1997</v>
      </c>
      <c r="K30" s="1330">
        <v>17.8</v>
      </c>
      <c r="L30" s="1330">
        <v>4.8</v>
      </c>
      <c r="M30" s="1332">
        <v>4</v>
      </c>
      <c r="N30" s="1332">
        <v>9.1999999999999993</v>
      </c>
      <c r="O30" s="1332">
        <v>4.9000000000000004</v>
      </c>
      <c r="P30" s="1332">
        <v>6.6</v>
      </c>
    </row>
    <row r="31" spans="1:16">
      <c r="A31" s="712">
        <v>1998</v>
      </c>
      <c r="B31" s="1334">
        <v>9875</v>
      </c>
      <c r="C31" s="1334">
        <v>10005</v>
      </c>
      <c r="D31" s="1327">
        <v>2948</v>
      </c>
      <c r="E31" s="1333">
        <v>2172</v>
      </c>
      <c r="F31" s="1333">
        <v>112</v>
      </c>
      <c r="G31" s="1333">
        <v>64</v>
      </c>
      <c r="H31" s="1333">
        <v>55</v>
      </c>
      <c r="I31" s="164"/>
      <c r="J31" s="712">
        <v>1998</v>
      </c>
      <c r="K31" s="1330">
        <v>16.899999999999999</v>
      </c>
      <c r="L31" s="1330">
        <v>5</v>
      </c>
      <c r="M31" s="1332">
        <v>3.7</v>
      </c>
      <c r="N31" s="1332">
        <v>11.2</v>
      </c>
      <c r="O31" s="1332">
        <v>6.4</v>
      </c>
      <c r="P31" s="1332">
        <v>5.5</v>
      </c>
    </row>
    <row r="32" spans="1:16">
      <c r="A32" s="712">
        <v>1999</v>
      </c>
      <c r="B32" s="1334">
        <v>9939</v>
      </c>
      <c r="C32" s="1334">
        <v>10047</v>
      </c>
      <c r="D32" s="1327">
        <v>2956</v>
      </c>
      <c r="E32" s="1333">
        <v>2174</v>
      </c>
      <c r="F32" s="1333">
        <v>105</v>
      </c>
      <c r="G32" s="1333">
        <v>64</v>
      </c>
      <c r="H32" s="1333">
        <v>50</v>
      </c>
      <c r="I32" s="164"/>
      <c r="J32" s="712">
        <v>1999</v>
      </c>
      <c r="K32" s="1330">
        <v>16.600000000000001</v>
      </c>
      <c r="L32" s="1330">
        <v>4.9000000000000004</v>
      </c>
      <c r="M32" s="1332">
        <v>3.6</v>
      </c>
      <c r="N32" s="1332">
        <v>10.5</v>
      </c>
      <c r="O32" s="1332">
        <v>6.4</v>
      </c>
      <c r="P32" s="1332">
        <v>5</v>
      </c>
    </row>
    <row r="33" spans="1:25">
      <c r="A33" s="712">
        <v>2000</v>
      </c>
      <c r="B33" s="1334">
        <v>10221</v>
      </c>
      <c r="C33" s="1334">
        <v>10360</v>
      </c>
      <c r="D33" s="1327">
        <v>2952</v>
      </c>
      <c r="E33" s="1333">
        <v>2073</v>
      </c>
      <c r="F33" s="1333">
        <v>116</v>
      </c>
      <c r="G33" s="1333">
        <v>69</v>
      </c>
      <c r="H33" s="1333">
        <v>60</v>
      </c>
      <c r="I33" s="164"/>
      <c r="J33" s="712">
        <v>2000</v>
      </c>
      <c r="K33" s="1330">
        <v>16.8</v>
      </c>
      <c r="L33" s="1330">
        <v>4.8</v>
      </c>
      <c r="M33" s="1332">
        <v>3.4</v>
      </c>
      <c r="N33" s="1332">
        <v>11.2</v>
      </c>
      <c r="O33" s="1332">
        <v>6.7</v>
      </c>
      <c r="P33" s="1332">
        <v>5.8</v>
      </c>
    </row>
    <row r="34" spans="1:25">
      <c r="A34" s="712">
        <v>2001</v>
      </c>
      <c r="B34" s="1334">
        <v>10199</v>
      </c>
      <c r="C34" s="1334">
        <v>10264</v>
      </c>
      <c r="D34" s="1327">
        <v>3008</v>
      </c>
      <c r="E34" s="1331">
        <v>1971</v>
      </c>
      <c r="F34" s="1331">
        <v>94</v>
      </c>
      <c r="G34" s="1331">
        <v>56</v>
      </c>
      <c r="H34" s="1331">
        <v>52</v>
      </c>
      <c r="I34" s="164"/>
      <c r="J34" s="712">
        <v>2001</v>
      </c>
      <c r="K34" s="1330">
        <v>16.399999999999999</v>
      </c>
      <c r="L34" s="1330">
        <v>4.8</v>
      </c>
      <c r="M34" s="1332">
        <v>3.2</v>
      </c>
      <c r="N34" s="1332">
        <v>9.1999999999999993</v>
      </c>
      <c r="O34" s="1332">
        <v>5.5</v>
      </c>
      <c r="P34" s="1332">
        <v>5.0999999999999996</v>
      </c>
    </row>
    <row r="35" spans="1:25">
      <c r="A35" s="712">
        <v>2002</v>
      </c>
      <c r="B35" s="1334">
        <v>9608</v>
      </c>
      <c r="C35" s="1334">
        <v>9663</v>
      </c>
      <c r="D35" s="1327">
        <v>2953</v>
      </c>
      <c r="E35" s="1331">
        <v>1861</v>
      </c>
      <c r="F35" s="1331">
        <v>90</v>
      </c>
      <c r="G35" s="1331">
        <v>52</v>
      </c>
      <c r="H35" s="1331">
        <v>35</v>
      </c>
      <c r="I35" s="164"/>
      <c r="J35" s="712">
        <v>2002</v>
      </c>
      <c r="K35" s="1330">
        <v>15.2</v>
      </c>
      <c r="L35" s="1330">
        <v>4.5999999999999996</v>
      </c>
      <c r="M35" s="1332">
        <v>2.9</v>
      </c>
      <c r="N35" s="1332">
        <v>9.3000000000000007</v>
      </c>
      <c r="O35" s="1332">
        <v>5.4</v>
      </c>
      <c r="P35" s="1332">
        <v>3.6</v>
      </c>
    </row>
    <row r="36" spans="1:25">
      <c r="A36" s="712">
        <v>2003</v>
      </c>
      <c r="B36" s="1334">
        <v>9459</v>
      </c>
      <c r="C36" s="1327">
        <v>9506</v>
      </c>
      <c r="D36" s="1327">
        <v>3012</v>
      </c>
      <c r="E36" s="1331">
        <v>1721</v>
      </c>
      <c r="F36" s="1331">
        <v>82</v>
      </c>
      <c r="G36" s="1331">
        <v>46</v>
      </c>
      <c r="H36" s="1331">
        <v>63</v>
      </c>
      <c r="I36" s="164"/>
      <c r="J36" s="712">
        <v>2003</v>
      </c>
      <c r="K36" s="1330">
        <v>14.7</v>
      </c>
      <c r="L36" s="1330">
        <v>4.7</v>
      </c>
      <c r="M36" s="1332">
        <v>2.7</v>
      </c>
      <c r="N36" s="639">
        <v>8.6</v>
      </c>
      <c r="O36" s="1332">
        <v>4.8</v>
      </c>
      <c r="P36" s="1332">
        <v>6.6</v>
      </c>
    </row>
    <row r="37" spans="1:25">
      <c r="A37" s="712">
        <v>2004</v>
      </c>
      <c r="B37" s="1334">
        <v>9207</v>
      </c>
      <c r="C37" s="1327">
        <v>9338</v>
      </c>
      <c r="D37" s="1327">
        <v>3257</v>
      </c>
      <c r="E37" s="1335">
        <v>1649</v>
      </c>
      <c r="F37" s="1335">
        <v>86</v>
      </c>
      <c r="G37" s="1335">
        <v>51</v>
      </c>
      <c r="H37" s="1335">
        <v>88</v>
      </c>
      <c r="I37" s="164"/>
      <c r="J37" s="712">
        <v>2004</v>
      </c>
      <c r="K37" s="1330">
        <v>14.2</v>
      </c>
      <c r="L37" s="1330">
        <v>5</v>
      </c>
      <c r="M37" s="1332">
        <v>2.5</v>
      </c>
      <c r="N37" s="639">
        <v>9.1999999999999993</v>
      </c>
      <c r="O37" s="1332">
        <v>5.5</v>
      </c>
      <c r="P37" s="1332">
        <v>9.4</v>
      </c>
    </row>
    <row r="38" spans="1:25">
      <c r="A38" s="640">
        <v>2005</v>
      </c>
      <c r="B38" s="1334">
        <v>9493</v>
      </c>
      <c r="C38" s="1327">
        <v>9592</v>
      </c>
      <c r="D38" s="1327">
        <v>3256</v>
      </c>
      <c r="E38" s="1327">
        <v>1721</v>
      </c>
      <c r="F38" s="1327">
        <v>98</v>
      </c>
      <c r="G38" s="1327">
        <v>57</v>
      </c>
      <c r="H38" s="1327">
        <v>75</v>
      </c>
      <c r="I38" s="164"/>
      <c r="J38" s="640">
        <v>2005</v>
      </c>
      <c r="K38" s="639">
        <v>14.4</v>
      </c>
      <c r="L38" s="639">
        <v>4.9000000000000004</v>
      </c>
      <c r="M38" s="639">
        <v>2.6</v>
      </c>
      <c r="N38" s="639">
        <v>10.199999999999999</v>
      </c>
      <c r="O38" s="639">
        <v>5.9</v>
      </c>
      <c r="P38" s="639">
        <v>7.8</v>
      </c>
    </row>
    <row r="39" spans="1:25">
      <c r="A39" s="640">
        <v>2006</v>
      </c>
      <c r="B39" s="1334">
        <v>9372</v>
      </c>
      <c r="C39" s="1327">
        <v>9382</v>
      </c>
      <c r="D39" s="1333">
        <v>3142</v>
      </c>
      <c r="E39" s="1333">
        <v>1938</v>
      </c>
      <c r="F39" s="1333">
        <v>73</v>
      </c>
      <c r="G39" s="1333">
        <v>46</v>
      </c>
      <c r="H39" s="1333">
        <v>99</v>
      </c>
      <c r="I39" s="164"/>
      <c r="J39" s="640">
        <v>2006</v>
      </c>
      <c r="K39" s="639">
        <v>13.9</v>
      </c>
      <c r="L39" s="639">
        <v>4.5999999999999996</v>
      </c>
      <c r="M39" s="639">
        <v>2.9</v>
      </c>
      <c r="N39" s="639">
        <v>7.8</v>
      </c>
      <c r="O39" s="639">
        <v>4.9000000000000004</v>
      </c>
      <c r="P39" s="639">
        <v>10.6</v>
      </c>
    </row>
    <row r="40" spans="1:25">
      <c r="A40" s="640">
        <v>2007</v>
      </c>
      <c r="B40" s="1334">
        <v>9794</v>
      </c>
      <c r="C40" s="1327">
        <v>9811</v>
      </c>
      <c r="D40" s="1333">
        <v>3541</v>
      </c>
      <c r="E40" s="1333">
        <v>1905</v>
      </c>
      <c r="F40" s="1333">
        <v>97</v>
      </c>
      <c r="G40" s="1333">
        <v>75</v>
      </c>
      <c r="H40" s="1333">
        <v>94</v>
      </c>
      <c r="I40" s="164"/>
      <c r="J40" s="640">
        <v>2007</v>
      </c>
      <c r="K40" s="639">
        <v>14.3</v>
      </c>
      <c r="L40" s="639">
        <v>5.0999999999999996</v>
      </c>
      <c r="M40" s="639">
        <v>2.8</v>
      </c>
      <c r="N40" s="639">
        <v>9.9</v>
      </c>
      <c r="O40" s="639">
        <v>7.6</v>
      </c>
      <c r="P40" s="639">
        <v>9.6</v>
      </c>
    </row>
    <row r="41" spans="1:25">
      <c r="A41" s="640">
        <v>2008</v>
      </c>
      <c r="B41" s="1333">
        <v>10447</v>
      </c>
      <c r="C41" s="1327">
        <v>10470</v>
      </c>
      <c r="D41" s="1333">
        <v>3419</v>
      </c>
      <c r="E41" s="1333">
        <v>1811</v>
      </c>
      <c r="F41" s="1333">
        <v>79</v>
      </c>
      <c r="G41" s="1333">
        <v>58</v>
      </c>
      <c r="H41" s="1333">
        <v>71</v>
      </c>
      <c r="I41" s="165"/>
      <c r="J41" s="640">
        <v>2008</v>
      </c>
      <c r="K41" s="639">
        <v>15</v>
      </c>
      <c r="L41" s="639">
        <v>4.9000000000000004</v>
      </c>
      <c r="M41" s="639">
        <v>2.6</v>
      </c>
      <c r="N41" s="639">
        <v>7.5</v>
      </c>
      <c r="O41" s="639">
        <v>5.5</v>
      </c>
      <c r="P41" s="639">
        <v>6.8</v>
      </c>
    </row>
    <row r="42" spans="1:25" s="165" customFormat="1">
      <c r="A42" s="640">
        <v>2009</v>
      </c>
      <c r="B42" s="1333">
        <v>10801</v>
      </c>
      <c r="C42" s="1327">
        <v>10816</v>
      </c>
      <c r="D42" s="1333">
        <v>3605</v>
      </c>
      <c r="E42" s="1333">
        <v>1823</v>
      </c>
      <c r="F42" s="1333">
        <v>79</v>
      </c>
      <c r="G42" s="1333">
        <v>51</v>
      </c>
      <c r="H42" s="1333">
        <v>91</v>
      </c>
      <c r="J42" s="640">
        <v>2009</v>
      </c>
      <c r="K42" s="639">
        <v>15.3</v>
      </c>
      <c r="L42" s="639">
        <v>5.0999999999999996</v>
      </c>
      <c r="M42" s="639">
        <v>2.6</v>
      </c>
      <c r="N42" s="639">
        <v>7.3</v>
      </c>
      <c r="O42" s="639">
        <v>4.7</v>
      </c>
      <c r="P42" s="639">
        <v>8.4</v>
      </c>
    </row>
    <row r="43" spans="1:25">
      <c r="A43" s="640">
        <v>2010</v>
      </c>
      <c r="B43" s="1333">
        <v>11225</v>
      </c>
      <c r="C43" s="1327">
        <v>11252</v>
      </c>
      <c r="D43" s="1333">
        <v>3818</v>
      </c>
      <c r="E43" s="1333">
        <v>2051</v>
      </c>
      <c r="F43" s="1333">
        <v>71</v>
      </c>
      <c r="G43" s="1333">
        <v>42</v>
      </c>
      <c r="H43" s="1333">
        <v>78</v>
      </c>
      <c r="I43" s="165"/>
      <c r="J43" s="640">
        <v>2010</v>
      </c>
      <c r="K43" s="639">
        <v>15.7</v>
      </c>
      <c r="L43" s="639">
        <v>5.3</v>
      </c>
      <c r="M43" s="639">
        <v>2.9</v>
      </c>
      <c r="N43" s="639">
        <v>6.3</v>
      </c>
      <c r="O43" s="639">
        <v>3.7</v>
      </c>
      <c r="P43" s="639">
        <v>6.9</v>
      </c>
      <c r="Q43" s="165"/>
    </row>
    <row r="44" spans="1:25">
      <c r="A44" s="640">
        <v>2011</v>
      </c>
      <c r="B44" s="1333">
        <v>11148</v>
      </c>
      <c r="C44" s="1327">
        <v>11168</v>
      </c>
      <c r="D44" s="1333">
        <v>3780</v>
      </c>
      <c r="E44" s="1333">
        <v>2321</v>
      </c>
      <c r="F44" s="1333">
        <v>94</v>
      </c>
      <c r="G44" s="1333">
        <v>60</v>
      </c>
      <c r="H44" s="1333">
        <v>89</v>
      </c>
      <c r="I44" s="165"/>
      <c r="J44" s="640">
        <v>2011</v>
      </c>
      <c r="K44" s="639">
        <v>15.3</v>
      </c>
      <c r="L44" s="639">
        <v>5.2</v>
      </c>
      <c r="M44" s="639">
        <v>3.2</v>
      </c>
      <c r="N44" s="639">
        <v>8.4</v>
      </c>
      <c r="O44" s="639">
        <v>5.4</v>
      </c>
      <c r="P44" s="639">
        <v>8</v>
      </c>
      <c r="Q44" s="165"/>
      <c r="R44" s="165"/>
      <c r="S44" s="165"/>
      <c r="T44" s="165"/>
      <c r="U44" s="165"/>
      <c r="V44" s="165"/>
      <c r="W44" s="165"/>
      <c r="X44" s="165"/>
      <c r="Y44" s="165"/>
    </row>
    <row r="45" spans="1:25">
      <c r="A45" s="640">
        <v>2012</v>
      </c>
      <c r="B45" s="1333">
        <v>11217</v>
      </c>
      <c r="C45" s="1333">
        <v>11238</v>
      </c>
      <c r="D45" s="1333">
        <v>3986</v>
      </c>
      <c r="E45" s="1333">
        <v>2203</v>
      </c>
      <c r="F45" s="1333">
        <v>98</v>
      </c>
      <c r="G45" s="1333">
        <v>69</v>
      </c>
      <c r="H45" s="1333">
        <v>96</v>
      </c>
      <c r="I45" s="165"/>
      <c r="J45" s="640">
        <v>2012</v>
      </c>
      <c r="K45" s="639">
        <v>15.2</v>
      </c>
      <c r="L45" s="639">
        <v>5.4</v>
      </c>
      <c r="M45" s="639">
        <v>3</v>
      </c>
      <c r="N45" s="639">
        <v>8.6999999999999993</v>
      </c>
      <c r="O45" s="639">
        <v>6.1</v>
      </c>
      <c r="P45" s="639">
        <v>8.5</v>
      </c>
      <c r="Q45" s="165"/>
    </row>
    <row r="46" spans="1:25" s="165" customFormat="1">
      <c r="A46" s="1339">
        <v>2013</v>
      </c>
      <c r="B46" s="1340">
        <v>11343</v>
      </c>
      <c r="C46" s="1340">
        <v>11391</v>
      </c>
      <c r="D46" s="1340">
        <v>4081</v>
      </c>
      <c r="E46" s="1340">
        <v>2111</v>
      </c>
      <c r="F46" s="1340">
        <v>91</v>
      </c>
      <c r="G46" s="1340">
        <v>70</v>
      </c>
      <c r="H46" s="1340">
        <v>83</v>
      </c>
      <c r="J46" s="1339">
        <v>2013</v>
      </c>
      <c r="K46" s="1342">
        <v>15.2</v>
      </c>
      <c r="L46" s="1342">
        <v>5.5</v>
      </c>
      <c r="M46" s="1342">
        <v>2.8</v>
      </c>
      <c r="N46" s="1342">
        <v>8</v>
      </c>
      <c r="O46" s="1342">
        <v>6.1</v>
      </c>
      <c r="P46" s="1342">
        <v>7.3</v>
      </c>
    </row>
    <row r="47" spans="1:25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25" ht="10.5" customHeight="1">
      <c r="J48" s="1881"/>
      <c r="K48" s="1881"/>
      <c r="L48" s="1881"/>
      <c r="M48" s="1881"/>
      <c r="N48" s="1881"/>
      <c r="O48" s="1881"/>
      <c r="P48" s="1881"/>
    </row>
    <row r="49" spans="2:16"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2:16">
      <c r="J50" s="1881"/>
      <c r="K50" s="1881"/>
      <c r="L50" s="1881"/>
      <c r="M50" s="1881"/>
      <c r="N50" s="1881"/>
      <c r="O50" s="1881"/>
      <c r="P50" s="1881"/>
    </row>
    <row r="51" spans="2:16">
      <c r="J51" s="1373"/>
      <c r="K51" s="1393"/>
    </row>
    <row r="52" spans="2:16">
      <c r="J52" s="1373"/>
      <c r="K52" s="1393"/>
    </row>
    <row r="53" spans="2:16">
      <c r="H53" s="1375"/>
      <c r="I53" s="613"/>
      <c r="K53" s="1393"/>
    </row>
    <row r="54" spans="2:16" s="1377" customFormat="1">
      <c r="B54" s="165"/>
      <c r="C54" s="165"/>
      <c r="H54" s="1353"/>
      <c r="I54" s="608"/>
      <c r="K54" s="1380"/>
    </row>
    <row r="55" spans="2:16" s="1377" customFormat="1">
      <c r="B55" s="165"/>
      <c r="C55" s="165"/>
      <c r="H55" s="1353"/>
      <c r="I55" s="608"/>
    </row>
    <row r="56" spans="2:16" s="1377" customFormat="1">
      <c r="H56" s="1353"/>
      <c r="I56" s="608"/>
    </row>
    <row r="57" spans="2:16" s="1377" customFormat="1">
      <c r="H57" s="1353"/>
      <c r="I57" s="608"/>
    </row>
    <row r="58" spans="2:16" s="1377" customFormat="1">
      <c r="B58" s="1376"/>
      <c r="C58" s="1376"/>
      <c r="D58" s="1376"/>
      <c r="H58" s="1353"/>
      <c r="I58" s="608"/>
    </row>
    <row r="59" spans="2:16" s="1377" customFormat="1">
      <c r="C59" s="1391"/>
      <c r="H59" s="1353"/>
      <c r="I59" s="608"/>
    </row>
    <row r="60" spans="2:16" s="1377" customFormat="1">
      <c r="C60" s="1391"/>
      <c r="H60" s="1353"/>
      <c r="I60" s="608"/>
    </row>
    <row r="61" spans="2:16" s="1377" customFormat="1">
      <c r="C61" s="1391"/>
      <c r="H61" s="618"/>
      <c r="I61" s="183"/>
    </row>
    <row r="62" spans="2:16" s="1377" customFormat="1">
      <c r="C62" s="159"/>
      <c r="H62" s="618"/>
    </row>
    <row r="63" spans="2:16" s="1377" customFormat="1">
      <c r="C63" s="159"/>
      <c r="H63" s="618"/>
    </row>
    <row r="64" spans="2:16" s="1377" customFormat="1">
      <c r="C64" s="159"/>
    </row>
    <row r="65" spans="3:11" s="1377" customFormat="1">
      <c r="C65" s="159"/>
    </row>
    <row r="66" spans="3:11" s="1377" customFormat="1">
      <c r="C66" s="159"/>
    </row>
    <row r="67" spans="3:11" s="1377" customFormat="1">
      <c r="K67" s="1380"/>
    </row>
    <row r="68" spans="3:11" s="1377" customFormat="1">
      <c r="K68" s="1380"/>
    </row>
    <row r="69" spans="3:11" s="1377" customFormat="1"/>
    <row r="70" spans="3:11" s="1377" customFormat="1"/>
    <row r="71" spans="3:11" s="1377" customFormat="1"/>
    <row r="72" spans="3:11" s="1377" customFormat="1"/>
    <row r="73" spans="3:11" s="1377" customFormat="1"/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75" orientation="portrait" r:id="rId1"/>
  <headerFooter alignWithMargins="0"/>
  <colBreaks count="1" manualBreakCount="1">
    <brk id="9" max="1048575" man="1"/>
  </colBreaks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7030A0"/>
  </sheetPr>
  <dimension ref="A1:Q68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.5546875" style="159" customWidth="1"/>
    <col min="2" max="3" width="12.5546875" style="159" customWidth="1"/>
    <col min="4" max="4" width="11.44140625" style="159" customWidth="1"/>
    <col min="5" max="5" width="11.109375" style="159" customWidth="1"/>
    <col min="6" max="6" width="11" style="159" customWidth="1"/>
    <col min="7" max="7" width="10.44140625" style="159" customWidth="1"/>
    <col min="8" max="8" width="7.88671875" style="159" customWidth="1"/>
    <col min="9" max="9" width="4.5546875" style="159" customWidth="1"/>
    <col min="10" max="10" width="9.33203125" style="159" customWidth="1"/>
    <col min="11" max="11" width="10.6640625" style="159" customWidth="1"/>
    <col min="12" max="13" width="10.88671875" style="159" customWidth="1"/>
    <col min="14" max="14" width="9.77734375" style="159" customWidth="1"/>
    <col min="15" max="15" width="10.6640625" style="159" customWidth="1"/>
    <col min="16" max="16" width="14.5546875" style="159" customWidth="1"/>
    <col min="17" max="257" width="11.44140625" style="159"/>
    <col min="258" max="258" width="20.6640625" style="159" bestFit="1" customWidth="1"/>
    <col min="259" max="259" width="14.5546875" style="159" bestFit="1" customWidth="1"/>
    <col min="260" max="260" width="13" style="159" customWidth="1"/>
    <col min="261" max="261" width="12.6640625" style="159" customWidth="1"/>
    <col min="262" max="262" width="12.44140625" style="159" customWidth="1"/>
    <col min="263" max="263" width="12.33203125" style="159" customWidth="1"/>
    <col min="264" max="266" width="11.44140625" style="159"/>
    <col min="267" max="267" width="12.88671875" style="159" customWidth="1"/>
    <col min="268" max="268" width="11.44140625" style="159"/>
    <col min="269" max="269" width="12.44140625" style="159" customWidth="1"/>
    <col min="270" max="271" width="11.44140625" style="159"/>
    <col min="272" max="272" width="15.33203125" style="159" customWidth="1"/>
    <col min="273" max="513" width="11.44140625" style="159"/>
    <col min="514" max="514" width="20.6640625" style="159" bestFit="1" customWidth="1"/>
    <col min="515" max="515" width="14.5546875" style="159" bestFit="1" customWidth="1"/>
    <col min="516" max="516" width="13" style="159" customWidth="1"/>
    <col min="517" max="517" width="12.6640625" style="159" customWidth="1"/>
    <col min="518" max="518" width="12.44140625" style="159" customWidth="1"/>
    <col min="519" max="519" width="12.33203125" style="159" customWidth="1"/>
    <col min="520" max="522" width="11.44140625" style="159"/>
    <col min="523" max="523" width="12.88671875" style="159" customWidth="1"/>
    <col min="524" max="524" width="11.44140625" style="159"/>
    <col min="525" max="525" width="12.44140625" style="159" customWidth="1"/>
    <col min="526" max="527" width="11.44140625" style="159"/>
    <col min="528" max="528" width="15.33203125" style="159" customWidth="1"/>
    <col min="529" max="769" width="11.44140625" style="159"/>
    <col min="770" max="770" width="20.6640625" style="159" bestFit="1" customWidth="1"/>
    <col min="771" max="771" width="14.5546875" style="159" bestFit="1" customWidth="1"/>
    <col min="772" max="772" width="13" style="159" customWidth="1"/>
    <col min="773" max="773" width="12.6640625" style="159" customWidth="1"/>
    <col min="774" max="774" width="12.44140625" style="159" customWidth="1"/>
    <col min="775" max="775" width="12.33203125" style="159" customWidth="1"/>
    <col min="776" max="778" width="11.44140625" style="159"/>
    <col min="779" max="779" width="12.88671875" style="159" customWidth="1"/>
    <col min="780" max="780" width="11.44140625" style="159"/>
    <col min="781" max="781" width="12.44140625" style="159" customWidth="1"/>
    <col min="782" max="783" width="11.44140625" style="159"/>
    <col min="784" max="784" width="15.33203125" style="159" customWidth="1"/>
    <col min="785" max="1025" width="11.44140625" style="159"/>
    <col min="1026" max="1026" width="20.6640625" style="159" bestFit="1" customWidth="1"/>
    <col min="1027" max="1027" width="14.5546875" style="159" bestFit="1" customWidth="1"/>
    <col min="1028" max="1028" width="13" style="159" customWidth="1"/>
    <col min="1029" max="1029" width="12.6640625" style="159" customWidth="1"/>
    <col min="1030" max="1030" width="12.44140625" style="159" customWidth="1"/>
    <col min="1031" max="1031" width="12.33203125" style="159" customWidth="1"/>
    <col min="1032" max="1034" width="11.44140625" style="159"/>
    <col min="1035" max="1035" width="12.88671875" style="159" customWidth="1"/>
    <col min="1036" max="1036" width="11.44140625" style="159"/>
    <col min="1037" max="1037" width="12.44140625" style="159" customWidth="1"/>
    <col min="1038" max="1039" width="11.44140625" style="159"/>
    <col min="1040" max="1040" width="15.33203125" style="159" customWidth="1"/>
    <col min="1041" max="1281" width="11.44140625" style="159"/>
    <col min="1282" max="1282" width="20.6640625" style="159" bestFit="1" customWidth="1"/>
    <col min="1283" max="1283" width="14.5546875" style="159" bestFit="1" customWidth="1"/>
    <col min="1284" max="1284" width="13" style="159" customWidth="1"/>
    <col min="1285" max="1285" width="12.6640625" style="159" customWidth="1"/>
    <col min="1286" max="1286" width="12.44140625" style="159" customWidth="1"/>
    <col min="1287" max="1287" width="12.33203125" style="159" customWidth="1"/>
    <col min="1288" max="1290" width="11.44140625" style="159"/>
    <col min="1291" max="1291" width="12.88671875" style="159" customWidth="1"/>
    <col min="1292" max="1292" width="11.44140625" style="159"/>
    <col min="1293" max="1293" width="12.44140625" style="159" customWidth="1"/>
    <col min="1294" max="1295" width="11.44140625" style="159"/>
    <col min="1296" max="1296" width="15.33203125" style="159" customWidth="1"/>
    <col min="1297" max="1537" width="11.44140625" style="159"/>
    <col min="1538" max="1538" width="20.6640625" style="159" bestFit="1" customWidth="1"/>
    <col min="1539" max="1539" width="14.5546875" style="159" bestFit="1" customWidth="1"/>
    <col min="1540" max="1540" width="13" style="159" customWidth="1"/>
    <col min="1541" max="1541" width="12.6640625" style="159" customWidth="1"/>
    <col min="1542" max="1542" width="12.44140625" style="159" customWidth="1"/>
    <col min="1543" max="1543" width="12.33203125" style="159" customWidth="1"/>
    <col min="1544" max="1546" width="11.44140625" style="159"/>
    <col min="1547" max="1547" width="12.88671875" style="159" customWidth="1"/>
    <col min="1548" max="1548" width="11.44140625" style="159"/>
    <col min="1549" max="1549" width="12.44140625" style="159" customWidth="1"/>
    <col min="1550" max="1551" width="11.44140625" style="159"/>
    <col min="1552" max="1552" width="15.33203125" style="159" customWidth="1"/>
    <col min="1553" max="1793" width="11.44140625" style="159"/>
    <col min="1794" max="1794" width="20.6640625" style="159" bestFit="1" customWidth="1"/>
    <col min="1795" max="1795" width="14.5546875" style="159" bestFit="1" customWidth="1"/>
    <col min="1796" max="1796" width="13" style="159" customWidth="1"/>
    <col min="1797" max="1797" width="12.6640625" style="159" customWidth="1"/>
    <col min="1798" max="1798" width="12.44140625" style="159" customWidth="1"/>
    <col min="1799" max="1799" width="12.33203125" style="159" customWidth="1"/>
    <col min="1800" max="1802" width="11.44140625" style="159"/>
    <col min="1803" max="1803" width="12.88671875" style="159" customWidth="1"/>
    <col min="1804" max="1804" width="11.44140625" style="159"/>
    <col min="1805" max="1805" width="12.44140625" style="159" customWidth="1"/>
    <col min="1806" max="1807" width="11.44140625" style="159"/>
    <col min="1808" max="1808" width="15.33203125" style="159" customWidth="1"/>
    <col min="1809" max="2049" width="11.44140625" style="159"/>
    <col min="2050" max="2050" width="20.6640625" style="159" bestFit="1" customWidth="1"/>
    <col min="2051" max="2051" width="14.5546875" style="159" bestFit="1" customWidth="1"/>
    <col min="2052" max="2052" width="13" style="159" customWidth="1"/>
    <col min="2053" max="2053" width="12.6640625" style="159" customWidth="1"/>
    <col min="2054" max="2054" width="12.44140625" style="159" customWidth="1"/>
    <col min="2055" max="2055" width="12.33203125" style="159" customWidth="1"/>
    <col min="2056" max="2058" width="11.44140625" style="159"/>
    <col min="2059" max="2059" width="12.88671875" style="159" customWidth="1"/>
    <col min="2060" max="2060" width="11.44140625" style="159"/>
    <col min="2061" max="2061" width="12.44140625" style="159" customWidth="1"/>
    <col min="2062" max="2063" width="11.44140625" style="159"/>
    <col min="2064" max="2064" width="15.33203125" style="159" customWidth="1"/>
    <col min="2065" max="2305" width="11.44140625" style="159"/>
    <col min="2306" max="2306" width="20.6640625" style="159" bestFit="1" customWidth="1"/>
    <col min="2307" max="2307" width="14.5546875" style="159" bestFit="1" customWidth="1"/>
    <col min="2308" max="2308" width="13" style="159" customWidth="1"/>
    <col min="2309" max="2309" width="12.6640625" style="159" customWidth="1"/>
    <col min="2310" max="2310" width="12.44140625" style="159" customWidth="1"/>
    <col min="2311" max="2311" width="12.33203125" style="159" customWidth="1"/>
    <col min="2312" max="2314" width="11.44140625" style="159"/>
    <col min="2315" max="2315" width="12.88671875" style="159" customWidth="1"/>
    <col min="2316" max="2316" width="11.44140625" style="159"/>
    <col min="2317" max="2317" width="12.44140625" style="159" customWidth="1"/>
    <col min="2318" max="2319" width="11.44140625" style="159"/>
    <col min="2320" max="2320" width="15.33203125" style="159" customWidth="1"/>
    <col min="2321" max="2561" width="11.44140625" style="159"/>
    <col min="2562" max="2562" width="20.6640625" style="159" bestFit="1" customWidth="1"/>
    <col min="2563" max="2563" width="14.5546875" style="159" bestFit="1" customWidth="1"/>
    <col min="2564" max="2564" width="13" style="159" customWidth="1"/>
    <col min="2565" max="2565" width="12.6640625" style="159" customWidth="1"/>
    <col min="2566" max="2566" width="12.44140625" style="159" customWidth="1"/>
    <col min="2567" max="2567" width="12.33203125" style="159" customWidth="1"/>
    <col min="2568" max="2570" width="11.44140625" style="159"/>
    <col min="2571" max="2571" width="12.88671875" style="159" customWidth="1"/>
    <col min="2572" max="2572" width="11.44140625" style="159"/>
    <col min="2573" max="2573" width="12.44140625" style="159" customWidth="1"/>
    <col min="2574" max="2575" width="11.44140625" style="159"/>
    <col min="2576" max="2576" width="15.33203125" style="159" customWidth="1"/>
    <col min="2577" max="2817" width="11.44140625" style="159"/>
    <col min="2818" max="2818" width="20.6640625" style="159" bestFit="1" customWidth="1"/>
    <col min="2819" max="2819" width="14.5546875" style="159" bestFit="1" customWidth="1"/>
    <col min="2820" max="2820" width="13" style="159" customWidth="1"/>
    <col min="2821" max="2821" width="12.6640625" style="159" customWidth="1"/>
    <col min="2822" max="2822" width="12.44140625" style="159" customWidth="1"/>
    <col min="2823" max="2823" width="12.33203125" style="159" customWidth="1"/>
    <col min="2824" max="2826" width="11.44140625" style="159"/>
    <col min="2827" max="2827" width="12.88671875" style="159" customWidth="1"/>
    <col min="2828" max="2828" width="11.44140625" style="159"/>
    <col min="2829" max="2829" width="12.44140625" style="159" customWidth="1"/>
    <col min="2830" max="2831" width="11.44140625" style="159"/>
    <col min="2832" max="2832" width="15.33203125" style="159" customWidth="1"/>
    <col min="2833" max="3073" width="11.44140625" style="159"/>
    <col min="3074" max="3074" width="20.6640625" style="159" bestFit="1" customWidth="1"/>
    <col min="3075" max="3075" width="14.5546875" style="159" bestFit="1" customWidth="1"/>
    <col min="3076" max="3076" width="13" style="159" customWidth="1"/>
    <col min="3077" max="3077" width="12.6640625" style="159" customWidth="1"/>
    <col min="3078" max="3078" width="12.44140625" style="159" customWidth="1"/>
    <col min="3079" max="3079" width="12.33203125" style="159" customWidth="1"/>
    <col min="3080" max="3082" width="11.44140625" style="159"/>
    <col min="3083" max="3083" width="12.88671875" style="159" customWidth="1"/>
    <col min="3084" max="3084" width="11.44140625" style="159"/>
    <col min="3085" max="3085" width="12.44140625" style="159" customWidth="1"/>
    <col min="3086" max="3087" width="11.44140625" style="159"/>
    <col min="3088" max="3088" width="15.33203125" style="159" customWidth="1"/>
    <col min="3089" max="3329" width="11.44140625" style="159"/>
    <col min="3330" max="3330" width="20.6640625" style="159" bestFit="1" customWidth="1"/>
    <col min="3331" max="3331" width="14.5546875" style="159" bestFit="1" customWidth="1"/>
    <col min="3332" max="3332" width="13" style="159" customWidth="1"/>
    <col min="3333" max="3333" width="12.6640625" style="159" customWidth="1"/>
    <col min="3334" max="3334" width="12.44140625" style="159" customWidth="1"/>
    <col min="3335" max="3335" width="12.33203125" style="159" customWidth="1"/>
    <col min="3336" max="3338" width="11.44140625" style="159"/>
    <col min="3339" max="3339" width="12.88671875" style="159" customWidth="1"/>
    <col min="3340" max="3340" width="11.44140625" style="159"/>
    <col min="3341" max="3341" width="12.44140625" style="159" customWidth="1"/>
    <col min="3342" max="3343" width="11.44140625" style="159"/>
    <col min="3344" max="3344" width="15.33203125" style="159" customWidth="1"/>
    <col min="3345" max="3585" width="11.44140625" style="159"/>
    <col min="3586" max="3586" width="20.6640625" style="159" bestFit="1" customWidth="1"/>
    <col min="3587" max="3587" width="14.5546875" style="159" bestFit="1" customWidth="1"/>
    <col min="3588" max="3588" width="13" style="159" customWidth="1"/>
    <col min="3589" max="3589" width="12.6640625" style="159" customWidth="1"/>
    <col min="3590" max="3590" width="12.44140625" style="159" customWidth="1"/>
    <col min="3591" max="3591" width="12.33203125" style="159" customWidth="1"/>
    <col min="3592" max="3594" width="11.44140625" style="159"/>
    <col min="3595" max="3595" width="12.88671875" style="159" customWidth="1"/>
    <col min="3596" max="3596" width="11.44140625" style="159"/>
    <col min="3597" max="3597" width="12.44140625" style="159" customWidth="1"/>
    <col min="3598" max="3599" width="11.44140625" style="159"/>
    <col min="3600" max="3600" width="15.33203125" style="159" customWidth="1"/>
    <col min="3601" max="3841" width="11.44140625" style="159"/>
    <col min="3842" max="3842" width="20.6640625" style="159" bestFit="1" customWidth="1"/>
    <col min="3843" max="3843" width="14.5546875" style="159" bestFit="1" customWidth="1"/>
    <col min="3844" max="3844" width="13" style="159" customWidth="1"/>
    <col min="3845" max="3845" width="12.6640625" style="159" customWidth="1"/>
    <col min="3846" max="3846" width="12.44140625" style="159" customWidth="1"/>
    <col min="3847" max="3847" width="12.33203125" style="159" customWidth="1"/>
    <col min="3848" max="3850" width="11.44140625" style="159"/>
    <col min="3851" max="3851" width="12.88671875" style="159" customWidth="1"/>
    <col min="3852" max="3852" width="11.44140625" style="159"/>
    <col min="3853" max="3853" width="12.44140625" style="159" customWidth="1"/>
    <col min="3854" max="3855" width="11.44140625" style="159"/>
    <col min="3856" max="3856" width="15.33203125" style="159" customWidth="1"/>
    <col min="3857" max="4097" width="11.44140625" style="159"/>
    <col min="4098" max="4098" width="20.6640625" style="159" bestFit="1" customWidth="1"/>
    <col min="4099" max="4099" width="14.5546875" style="159" bestFit="1" customWidth="1"/>
    <col min="4100" max="4100" width="13" style="159" customWidth="1"/>
    <col min="4101" max="4101" width="12.6640625" style="159" customWidth="1"/>
    <col min="4102" max="4102" width="12.44140625" style="159" customWidth="1"/>
    <col min="4103" max="4103" width="12.33203125" style="159" customWidth="1"/>
    <col min="4104" max="4106" width="11.44140625" style="159"/>
    <col min="4107" max="4107" width="12.88671875" style="159" customWidth="1"/>
    <col min="4108" max="4108" width="11.44140625" style="159"/>
    <col min="4109" max="4109" width="12.44140625" style="159" customWidth="1"/>
    <col min="4110" max="4111" width="11.44140625" style="159"/>
    <col min="4112" max="4112" width="15.33203125" style="159" customWidth="1"/>
    <col min="4113" max="4353" width="11.44140625" style="159"/>
    <col min="4354" max="4354" width="20.6640625" style="159" bestFit="1" customWidth="1"/>
    <col min="4355" max="4355" width="14.5546875" style="159" bestFit="1" customWidth="1"/>
    <col min="4356" max="4356" width="13" style="159" customWidth="1"/>
    <col min="4357" max="4357" width="12.6640625" style="159" customWidth="1"/>
    <col min="4358" max="4358" width="12.44140625" style="159" customWidth="1"/>
    <col min="4359" max="4359" width="12.33203125" style="159" customWidth="1"/>
    <col min="4360" max="4362" width="11.44140625" style="159"/>
    <col min="4363" max="4363" width="12.88671875" style="159" customWidth="1"/>
    <col min="4364" max="4364" width="11.44140625" style="159"/>
    <col min="4365" max="4365" width="12.44140625" style="159" customWidth="1"/>
    <col min="4366" max="4367" width="11.44140625" style="159"/>
    <col min="4368" max="4368" width="15.33203125" style="159" customWidth="1"/>
    <col min="4369" max="4609" width="11.44140625" style="159"/>
    <col min="4610" max="4610" width="20.6640625" style="159" bestFit="1" customWidth="1"/>
    <col min="4611" max="4611" width="14.5546875" style="159" bestFit="1" customWidth="1"/>
    <col min="4612" max="4612" width="13" style="159" customWidth="1"/>
    <col min="4613" max="4613" width="12.6640625" style="159" customWidth="1"/>
    <col min="4614" max="4614" width="12.44140625" style="159" customWidth="1"/>
    <col min="4615" max="4615" width="12.33203125" style="159" customWidth="1"/>
    <col min="4616" max="4618" width="11.44140625" style="159"/>
    <col min="4619" max="4619" width="12.88671875" style="159" customWidth="1"/>
    <col min="4620" max="4620" width="11.44140625" style="159"/>
    <col min="4621" max="4621" width="12.44140625" style="159" customWidth="1"/>
    <col min="4622" max="4623" width="11.44140625" style="159"/>
    <col min="4624" max="4624" width="15.33203125" style="159" customWidth="1"/>
    <col min="4625" max="4865" width="11.44140625" style="159"/>
    <col min="4866" max="4866" width="20.6640625" style="159" bestFit="1" customWidth="1"/>
    <col min="4867" max="4867" width="14.5546875" style="159" bestFit="1" customWidth="1"/>
    <col min="4868" max="4868" width="13" style="159" customWidth="1"/>
    <col min="4869" max="4869" width="12.6640625" style="159" customWidth="1"/>
    <col min="4870" max="4870" width="12.44140625" style="159" customWidth="1"/>
    <col min="4871" max="4871" width="12.33203125" style="159" customWidth="1"/>
    <col min="4872" max="4874" width="11.44140625" style="159"/>
    <col min="4875" max="4875" width="12.88671875" style="159" customWidth="1"/>
    <col min="4876" max="4876" width="11.44140625" style="159"/>
    <col min="4877" max="4877" width="12.44140625" style="159" customWidth="1"/>
    <col min="4878" max="4879" width="11.44140625" style="159"/>
    <col min="4880" max="4880" width="15.33203125" style="159" customWidth="1"/>
    <col min="4881" max="5121" width="11.44140625" style="159"/>
    <col min="5122" max="5122" width="20.6640625" style="159" bestFit="1" customWidth="1"/>
    <col min="5123" max="5123" width="14.5546875" style="159" bestFit="1" customWidth="1"/>
    <col min="5124" max="5124" width="13" style="159" customWidth="1"/>
    <col min="5125" max="5125" width="12.6640625" style="159" customWidth="1"/>
    <col min="5126" max="5126" width="12.44140625" style="159" customWidth="1"/>
    <col min="5127" max="5127" width="12.33203125" style="159" customWidth="1"/>
    <col min="5128" max="5130" width="11.44140625" style="159"/>
    <col min="5131" max="5131" width="12.88671875" style="159" customWidth="1"/>
    <col min="5132" max="5132" width="11.44140625" style="159"/>
    <col min="5133" max="5133" width="12.44140625" style="159" customWidth="1"/>
    <col min="5134" max="5135" width="11.44140625" style="159"/>
    <col min="5136" max="5136" width="15.33203125" style="159" customWidth="1"/>
    <col min="5137" max="5377" width="11.44140625" style="159"/>
    <col min="5378" max="5378" width="20.6640625" style="159" bestFit="1" customWidth="1"/>
    <col min="5379" max="5379" width="14.5546875" style="159" bestFit="1" customWidth="1"/>
    <col min="5380" max="5380" width="13" style="159" customWidth="1"/>
    <col min="5381" max="5381" width="12.6640625" style="159" customWidth="1"/>
    <col min="5382" max="5382" width="12.44140625" style="159" customWidth="1"/>
    <col min="5383" max="5383" width="12.33203125" style="159" customWidth="1"/>
    <col min="5384" max="5386" width="11.44140625" style="159"/>
    <col min="5387" max="5387" width="12.88671875" style="159" customWidth="1"/>
    <col min="5388" max="5388" width="11.44140625" style="159"/>
    <col min="5389" max="5389" width="12.44140625" style="159" customWidth="1"/>
    <col min="5390" max="5391" width="11.44140625" style="159"/>
    <col min="5392" max="5392" width="15.33203125" style="159" customWidth="1"/>
    <col min="5393" max="5633" width="11.44140625" style="159"/>
    <col min="5634" max="5634" width="20.6640625" style="159" bestFit="1" customWidth="1"/>
    <col min="5635" max="5635" width="14.5546875" style="159" bestFit="1" customWidth="1"/>
    <col min="5636" max="5636" width="13" style="159" customWidth="1"/>
    <col min="5637" max="5637" width="12.6640625" style="159" customWidth="1"/>
    <col min="5638" max="5638" width="12.44140625" style="159" customWidth="1"/>
    <col min="5639" max="5639" width="12.33203125" style="159" customWidth="1"/>
    <col min="5640" max="5642" width="11.44140625" style="159"/>
    <col min="5643" max="5643" width="12.88671875" style="159" customWidth="1"/>
    <col min="5644" max="5644" width="11.44140625" style="159"/>
    <col min="5645" max="5645" width="12.44140625" style="159" customWidth="1"/>
    <col min="5646" max="5647" width="11.44140625" style="159"/>
    <col min="5648" max="5648" width="15.33203125" style="159" customWidth="1"/>
    <col min="5649" max="5889" width="11.44140625" style="159"/>
    <col min="5890" max="5890" width="20.6640625" style="159" bestFit="1" customWidth="1"/>
    <col min="5891" max="5891" width="14.5546875" style="159" bestFit="1" customWidth="1"/>
    <col min="5892" max="5892" width="13" style="159" customWidth="1"/>
    <col min="5893" max="5893" width="12.6640625" style="159" customWidth="1"/>
    <col min="5894" max="5894" width="12.44140625" style="159" customWidth="1"/>
    <col min="5895" max="5895" width="12.33203125" style="159" customWidth="1"/>
    <col min="5896" max="5898" width="11.44140625" style="159"/>
    <col min="5899" max="5899" width="12.88671875" style="159" customWidth="1"/>
    <col min="5900" max="5900" width="11.44140625" style="159"/>
    <col min="5901" max="5901" width="12.44140625" style="159" customWidth="1"/>
    <col min="5902" max="5903" width="11.44140625" style="159"/>
    <col min="5904" max="5904" width="15.33203125" style="159" customWidth="1"/>
    <col min="5905" max="6145" width="11.44140625" style="159"/>
    <col min="6146" max="6146" width="20.6640625" style="159" bestFit="1" customWidth="1"/>
    <col min="6147" max="6147" width="14.5546875" style="159" bestFit="1" customWidth="1"/>
    <col min="6148" max="6148" width="13" style="159" customWidth="1"/>
    <col min="6149" max="6149" width="12.6640625" style="159" customWidth="1"/>
    <col min="6150" max="6150" width="12.44140625" style="159" customWidth="1"/>
    <col min="6151" max="6151" width="12.33203125" style="159" customWidth="1"/>
    <col min="6152" max="6154" width="11.44140625" style="159"/>
    <col min="6155" max="6155" width="12.88671875" style="159" customWidth="1"/>
    <col min="6156" max="6156" width="11.44140625" style="159"/>
    <col min="6157" max="6157" width="12.44140625" style="159" customWidth="1"/>
    <col min="6158" max="6159" width="11.44140625" style="159"/>
    <col min="6160" max="6160" width="15.33203125" style="159" customWidth="1"/>
    <col min="6161" max="6401" width="11.44140625" style="159"/>
    <col min="6402" max="6402" width="20.6640625" style="159" bestFit="1" customWidth="1"/>
    <col min="6403" max="6403" width="14.5546875" style="159" bestFit="1" customWidth="1"/>
    <col min="6404" max="6404" width="13" style="159" customWidth="1"/>
    <col min="6405" max="6405" width="12.6640625" style="159" customWidth="1"/>
    <col min="6406" max="6406" width="12.44140625" style="159" customWidth="1"/>
    <col min="6407" max="6407" width="12.33203125" style="159" customWidth="1"/>
    <col min="6408" max="6410" width="11.44140625" style="159"/>
    <col min="6411" max="6411" width="12.88671875" style="159" customWidth="1"/>
    <col min="6412" max="6412" width="11.44140625" style="159"/>
    <col min="6413" max="6413" width="12.44140625" style="159" customWidth="1"/>
    <col min="6414" max="6415" width="11.44140625" style="159"/>
    <col min="6416" max="6416" width="15.33203125" style="159" customWidth="1"/>
    <col min="6417" max="6657" width="11.44140625" style="159"/>
    <col min="6658" max="6658" width="20.6640625" style="159" bestFit="1" customWidth="1"/>
    <col min="6659" max="6659" width="14.5546875" style="159" bestFit="1" customWidth="1"/>
    <col min="6660" max="6660" width="13" style="159" customWidth="1"/>
    <col min="6661" max="6661" width="12.6640625" style="159" customWidth="1"/>
    <col min="6662" max="6662" width="12.44140625" style="159" customWidth="1"/>
    <col min="6663" max="6663" width="12.33203125" style="159" customWidth="1"/>
    <col min="6664" max="6666" width="11.44140625" style="159"/>
    <col min="6667" max="6667" width="12.88671875" style="159" customWidth="1"/>
    <col min="6668" max="6668" width="11.44140625" style="159"/>
    <col min="6669" max="6669" width="12.44140625" style="159" customWidth="1"/>
    <col min="6670" max="6671" width="11.44140625" style="159"/>
    <col min="6672" max="6672" width="15.33203125" style="159" customWidth="1"/>
    <col min="6673" max="6913" width="11.44140625" style="159"/>
    <col min="6914" max="6914" width="20.6640625" style="159" bestFit="1" customWidth="1"/>
    <col min="6915" max="6915" width="14.5546875" style="159" bestFit="1" customWidth="1"/>
    <col min="6916" max="6916" width="13" style="159" customWidth="1"/>
    <col min="6917" max="6917" width="12.6640625" style="159" customWidth="1"/>
    <col min="6918" max="6918" width="12.44140625" style="159" customWidth="1"/>
    <col min="6919" max="6919" width="12.33203125" style="159" customWidth="1"/>
    <col min="6920" max="6922" width="11.44140625" style="159"/>
    <col min="6923" max="6923" width="12.88671875" style="159" customWidth="1"/>
    <col min="6924" max="6924" width="11.44140625" style="159"/>
    <col min="6925" max="6925" width="12.44140625" style="159" customWidth="1"/>
    <col min="6926" max="6927" width="11.44140625" style="159"/>
    <col min="6928" max="6928" width="15.33203125" style="159" customWidth="1"/>
    <col min="6929" max="7169" width="11.44140625" style="159"/>
    <col min="7170" max="7170" width="20.6640625" style="159" bestFit="1" customWidth="1"/>
    <col min="7171" max="7171" width="14.5546875" style="159" bestFit="1" customWidth="1"/>
    <col min="7172" max="7172" width="13" style="159" customWidth="1"/>
    <col min="7173" max="7173" width="12.6640625" style="159" customWidth="1"/>
    <col min="7174" max="7174" width="12.44140625" style="159" customWidth="1"/>
    <col min="7175" max="7175" width="12.33203125" style="159" customWidth="1"/>
    <col min="7176" max="7178" width="11.44140625" style="159"/>
    <col min="7179" max="7179" width="12.88671875" style="159" customWidth="1"/>
    <col min="7180" max="7180" width="11.44140625" style="159"/>
    <col min="7181" max="7181" width="12.44140625" style="159" customWidth="1"/>
    <col min="7182" max="7183" width="11.44140625" style="159"/>
    <col min="7184" max="7184" width="15.33203125" style="159" customWidth="1"/>
    <col min="7185" max="7425" width="11.44140625" style="159"/>
    <col min="7426" max="7426" width="20.6640625" style="159" bestFit="1" customWidth="1"/>
    <col min="7427" max="7427" width="14.5546875" style="159" bestFit="1" customWidth="1"/>
    <col min="7428" max="7428" width="13" style="159" customWidth="1"/>
    <col min="7429" max="7429" width="12.6640625" style="159" customWidth="1"/>
    <col min="7430" max="7430" width="12.44140625" style="159" customWidth="1"/>
    <col min="7431" max="7431" width="12.33203125" style="159" customWidth="1"/>
    <col min="7432" max="7434" width="11.44140625" style="159"/>
    <col min="7435" max="7435" width="12.88671875" style="159" customWidth="1"/>
    <col min="7436" max="7436" width="11.44140625" style="159"/>
    <col min="7437" max="7437" width="12.44140625" style="159" customWidth="1"/>
    <col min="7438" max="7439" width="11.44140625" style="159"/>
    <col min="7440" max="7440" width="15.33203125" style="159" customWidth="1"/>
    <col min="7441" max="7681" width="11.44140625" style="159"/>
    <col min="7682" max="7682" width="20.6640625" style="159" bestFit="1" customWidth="1"/>
    <col min="7683" max="7683" width="14.5546875" style="159" bestFit="1" customWidth="1"/>
    <col min="7684" max="7684" width="13" style="159" customWidth="1"/>
    <col min="7685" max="7685" width="12.6640625" style="159" customWidth="1"/>
    <col min="7686" max="7686" width="12.44140625" style="159" customWidth="1"/>
    <col min="7687" max="7687" width="12.33203125" style="159" customWidth="1"/>
    <col min="7688" max="7690" width="11.44140625" style="159"/>
    <col min="7691" max="7691" width="12.88671875" style="159" customWidth="1"/>
    <col min="7692" max="7692" width="11.44140625" style="159"/>
    <col min="7693" max="7693" width="12.44140625" style="159" customWidth="1"/>
    <col min="7694" max="7695" width="11.44140625" style="159"/>
    <col min="7696" max="7696" width="15.33203125" style="159" customWidth="1"/>
    <col min="7697" max="7937" width="11.44140625" style="159"/>
    <col min="7938" max="7938" width="20.6640625" style="159" bestFit="1" customWidth="1"/>
    <col min="7939" max="7939" width="14.5546875" style="159" bestFit="1" customWidth="1"/>
    <col min="7940" max="7940" width="13" style="159" customWidth="1"/>
    <col min="7941" max="7941" width="12.6640625" style="159" customWidth="1"/>
    <col min="7942" max="7942" width="12.44140625" style="159" customWidth="1"/>
    <col min="7943" max="7943" width="12.33203125" style="159" customWidth="1"/>
    <col min="7944" max="7946" width="11.44140625" style="159"/>
    <col min="7947" max="7947" width="12.88671875" style="159" customWidth="1"/>
    <col min="7948" max="7948" width="11.44140625" style="159"/>
    <col min="7949" max="7949" width="12.44140625" style="159" customWidth="1"/>
    <col min="7950" max="7951" width="11.44140625" style="159"/>
    <col min="7952" max="7952" width="15.33203125" style="159" customWidth="1"/>
    <col min="7953" max="8193" width="11.44140625" style="159"/>
    <col min="8194" max="8194" width="20.6640625" style="159" bestFit="1" customWidth="1"/>
    <col min="8195" max="8195" width="14.5546875" style="159" bestFit="1" customWidth="1"/>
    <col min="8196" max="8196" width="13" style="159" customWidth="1"/>
    <col min="8197" max="8197" width="12.6640625" style="159" customWidth="1"/>
    <col min="8198" max="8198" width="12.44140625" style="159" customWidth="1"/>
    <col min="8199" max="8199" width="12.33203125" style="159" customWidth="1"/>
    <col min="8200" max="8202" width="11.44140625" style="159"/>
    <col min="8203" max="8203" width="12.88671875" style="159" customWidth="1"/>
    <col min="8204" max="8204" width="11.44140625" style="159"/>
    <col min="8205" max="8205" width="12.44140625" style="159" customWidth="1"/>
    <col min="8206" max="8207" width="11.44140625" style="159"/>
    <col min="8208" max="8208" width="15.33203125" style="159" customWidth="1"/>
    <col min="8209" max="8449" width="11.44140625" style="159"/>
    <col min="8450" max="8450" width="20.6640625" style="159" bestFit="1" customWidth="1"/>
    <col min="8451" max="8451" width="14.5546875" style="159" bestFit="1" customWidth="1"/>
    <col min="8452" max="8452" width="13" style="159" customWidth="1"/>
    <col min="8453" max="8453" width="12.6640625" style="159" customWidth="1"/>
    <col min="8454" max="8454" width="12.44140625" style="159" customWidth="1"/>
    <col min="8455" max="8455" width="12.33203125" style="159" customWidth="1"/>
    <col min="8456" max="8458" width="11.44140625" style="159"/>
    <col min="8459" max="8459" width="12.88671875" style="159" customWidth="1"/>
    <col min="8460" max="8460" width="11.44140625" style="159"/>
    <col min="8461" max="8461" width="12.44140625" style="159" customWidth="1"/>
    <col min="8462" max="8463" width="11.44140625" style="159"/>
    <col min="8464" max="8464" width="15.33203125" style="159" customWidth="1"/>
    <col min="8465" max="8705" width="11.44140625" style="159"/>
    <col min="8706" max="8706" width="20.6640625" style="159" bestFit="1" customWidth="1"/>
    <col min="8707" max="8707" width="14.5546875" style="159" bestFit="1" customWidth="1"/>
    <col min="8708" max="8708" width="13" style="159" customWidth="1"/>
    <col min="8709" max="8709" width="12.6640625" style="159" customWidth="1"/>
    <col min="8710" max="8710" width="12.44140625" style="159" customWidth="1"/>
    <col min="8711" max="8711" width="12.33203125" style="159" customWidth="1"/>
    <col min="8712" max="8714" width="11.44140625" style="159"/>
    <col min="8715" max="8715" width="12.88671875" style="159" customWidth="1"/>
    <col min="8716" max="8716" width="11.44140625" style="159"/>
    <col min="8717" max="8717" width="12.44140625" style="159" customWidth="1"/>
    <col min="8718" max="8719" width="11.44140625" style="159"/>
    <col min="8720" max="8720" width="15.33203125" style="159" customWidth="1"/>
    <col min="8721" max="8961" width="11.44140625" style="159"/>
    <col min="8962" max="8962" width="20.6640625" style="159" bestFit="1" customWidth="1"/>
    <col min="8963" max="8963" width="14.5546875" style="159" bestFit="1" customWidth="1"/>
    <col min="8964" max="8964" width="13" style="159" customWidth="1"/>
    <col min="8965" max="8965" width="12.6640625" style="159" customWidth="1"/>
    <col min="8966" max="8966" width="12.44140625" style="159" customWidth="1"/>
    <col min="8967" max="8967" width="12.33203125" style="159" customWidth="1"/>
    <col min="8968" max="8970" width="11.44140625" style="159"/>
    <col min="8971" max="8971" width="12.88671875" style="159" customWidth="1"/>
    <col min="8972" max="8972" width="11.44140625" style="159"/>
    <col min="8973" max="8973" width="12.44140625" style="159" customWidth="1"/>
    <col min="8974" max="8975" width="11.44140625" style="159"/>
    <col min="8976" max="8976" width="15.33203125" style="159" customWidth="1"/>
    <col min="8977" max="9217" width="11.44140625" style="159"/>
    <col min="9218" max="9218" width="20.6640625" style="159" bestFit="1" customWidth="1"/>
    <col min="9219" max="9219" width="14.5546875" style="159" bestFit="1" customWidth="1"/>
    <col min="9220" max="9220" width="13" style="159" customWidth="1"/>
    <col min="9221" max="9221" width="12.6640625" style="159" customWidth="1"/>
    <col min="9222" max="9222" width="12.44140625" style="159" customWidth="1"/>
    <col min="9223" max="9223" width="12.33203125" style="159" customWidth="1"/>
    <col min="9224" max="9226" width="11.44140625" style="159"/>
    <col min="9227" max="9227" width="12.88671875" style="159" customWidth="1"/>
    <col min="9228" max="9228" width="11.44140625" style="159"/>
    <col min="9229" max="9229" width="12.44140625" style="159" customWidth="1"/>
    <col min="9230" max="9231" width="11.44140625" style="159"/>
    <col min="9232" max="9232" width="15.33203125" style="159" customWidth="1"/>
    <col min="9233" max="9473" width="11.44140625" style="159"/>
    <col min="9474" max="9474" width="20.6640625" style="159" bestFit="1" customWidth="1"/>
    <col min="9475" max="9475" width="14.5546875" style="159" bestFit="1" customWidth="1"/>
    <col min="9476" max="9476" width="13" style="159" customWidth="1"/>
    <col min="9477" max="9477" width="12.6640625" style="159" customWidth="1"/>
    <col min="9478" max="9478" width="12.44140625" style="159" customWidth="1"/>
    <col min="9479" max="9479" width="12.33203125" style="159" customWidth="1"/>
    <col min="9480" max="9482" width="11.44140625" style="159"/>
    <col min="9483" max="9483" width="12.88671875" style="159" customWidth="1"/>
    <col min="9484" max="9484" width="11.44140625" style="159"/>
    <col min="9485" max="9485" width="12.44140625" style="159" customWidth="1"/>
    <col min="9486" max="9487" width="11.44140625" style="159"/>
    <col min="9488" max="9488" width="15.33203125" style="159" customWidth="1"/>
    <col min="9489" max="9729" width="11.44140625" style="159"/>
    <col min="9730" max="9730" width="20.6640625" style="159" bestFit="1" customWidth="1"/>
    <col min="9731" max="9731" width="14.5546875" style="159" bestFit="1" customWidth="1"/>
    <col min="9732" max="9732" width="13" style="159" customWidth="1"/>
    <col min="9733" max="9733" width="12.6640625" style="159" customWidth="1"/>
    <col min="9734" max="9734" width="12.44140625" style="159" customWidth="1"/>
    <col min="9735" max="9735" width="12.33203125" style="159" customWidth="1"/>
    <col min="9736" max="9738" width="11.44140625" style="159"/>
    <col min="9739" max="9739" width="12.88671875" style="159" customWidth="1"/>
    <col min="9740" max="9740" width="11.44140625" style="159"/>
    <col min="9741" max="9741" width="12.44140625" style="159" customWidth="1"/>
    <col min="9742" max="9743" width="11.44140625" style="159"/>
    <col min="9744" max="9744" width="15.33203125" style="159" customWidth="1"/>
    <col min="9745" max="9985" width="11.44140625" style="159"/>
    <col min="9986" max="9986" width="20.6640625" style="159" bestFit="1" customWidth="1"/>
    <col min="9987" max="9987" width="14.5546875" style="159" bestFit="1" customWidth="1"/>
    <col min="9988" max="9988" width="13" style="159" customWidth="1"/>
    <col min="9989" max="9989" width="12.6640625" style="159" customWidth="1"/>
    <col min="9990" max="9990" width="12.44140625" style="159" customWidth="1"/>
    <col min="9991" max="9991" width="12.33203125" style="159" customWidth="1"/>
    <col min="9992" max="9994" width="11.44140625" style="159"/>
    <col min="9995" max="9995" width="12.88671875" style="159" customWidth="1"/>
    <col min="9996" max="9996" width="11.44140625" style="159"/>
    <col min="9997" max="9997" width="12.44140625" style="159" customWidth="1"/>
    <col min="9998" max="9999" width="11.44140625" style="159"/>
    <col min="10000" max="10000" width="15.33203125" style="159" customWidth="1"/>
    <col min="10001" max="10241" width="11.44140625" style="159"/>
    <col min="10242" max="10242" width="20.6640625" style="159" bestFit="1" customWidth="1"/>
    <col min="10243" max="10243" width="14.5546875" style="159" bestFit="1" customWidth="1"/>
    <col min="10244" max="10244" width="13" style="159" customWidth="1"/>
    <col min="10245" max="10245" width="12.6640625" style="159" customWidth="1"/>
    <col min="10246" max="10246" width="12.44140625" style="159" customWidth="1"/>
    <col min="10247" max="10247" width="12.33203125" style="159" customWidth="1"/>
    <col min="10248" max="10250" width="11.44140625" style="159"/>
    <col min="10251" max="10251" width="12.88671875" style="159" customWidth="1"/>
    <col min="10252" max="10252" width="11.44140625" style="159"/>
    <col min="10253" max="10253" width="12.44140625" style="159" customWidth="1"/>
    <col min="10254" max="10255" width="11.44140625" style="159"/>
    <col min="10256" max="10256" width="15.33203125" style="159" customWidth="1"/>
    <col min="10257" max="10497" width="11.44140625" style="159"/>
    <col min="10498" max="10498" width="20.6640625" style="159" bestFit="1" customWidth="1"/>
    <col min="10499" max="10499" width="14.5546875" style="159" bestFit="1" customWidth="1"/>
    <col min="10500" max="10500" width="13" style="159" customWidth="1"/>
    <col min="10501" max="10501" width="12.6640625" style="159" customWidth="1"/>
    <col min="10502" max="10502" width="12.44140625" style="159" customWidth="1"/>
    <col min="10503" max="10503" width="12.33203125" style="159" customWidth="1"/>
    <col min="10504" max="10506" width="11.44140625" style="159"/>
    <col min="10507" max="10507" width="12.88671875" style="159" customWidth="1"/>
    <col min="10508" max="10508" width="11.44140625" style="159"/>
    <col min="10509" max="10509" width="12.44140625" style="159" customWidth="1"/>
    <col min="10510" max="10511" width="11.44140625" style="159"/>
    <col min="10512" max="10512" width="15.33203125" style="159" customWidth="1"/>
    <col min="10513" max="10753" width="11.44140625" style="159"/>
    <col min="10754" max="10754" width="20.6640625" style="159" bestFit="1" customWidth="1"/>
    <col min="10755" max="10755" width="14.5546875" style="159" bestFit="1" customWidth="1"/>
    <col min="10756" max="10756" width="13" style="159" customWidth="1"/>
    <col min="10757" max="10757" width="12.6640625" style="159" customWidth="1"/>
    <col min="10758" max="10758" width="12.44140625" style="159" customWidth="1"/>
    <col min="10759" max="10759" width="12.33203125" style="159" customWidth="1"/>
    <col min="10760" max="10762" width="11.44140625" style="159"/>
    <col min="10763" max="10763" width="12.88671875" style="159" customWidth="1"/>
    <col min="10764" max="10764" width="11.44140625" style="159"/>
    <col min="10765" max="10765" width="12.44140625" style="159" customWidth="1"/>
    <col min="10766" max="10767" width="11.44140625" style="159"/>
    <col min="10768" max="10768" width="15.33203125" style="159" customWidth="1"/>
    <col min="10769" max="11009" width="11.44140625" style="159"/>
    <col min="11010" max="11010" width="20.6640625" style="159" bestFit="1" customWidth="1"/>
    <col min="11011" max="11011" width="14.5546875" style="159" bestFit="1" customWidth="1"/>
    <col min="11012" max="11012" width="13" style="159" customWidth="1"/>
    <col min="11013" max="11013" width="12.6640625" style="159" customWidth="1"/>
    <col min="11014" max="11014" width="12.44140625" style="159" customWidth="1"/>
    <col min="11015" max="11015" width="12.33203125" style="159" customWidth="1"/>
    <col min="11016" max="11018" width="11.44140625" style="159"/>
    <col min="11019" max="11019" width="12.88671875" style="159" customWidth="1"/>
    <col min="11020" max="11020" width="11.44140625" style="159"/>
    <col min="11021" max="11021" width="12.44140625" style="159" customWidth="1"/>
    <col min="11022" max="11023" width="11.44140625" style="159"/>
    <col min="11024" max="11024" width="15.33203125" style="159" customWidth="1"/>
    <col min="11025" max="11265" width="11.44140625" style="159"/>
    <col min="11266" max="11266" width="20.6640625" style="159" bestFit="1" customWidth="1"/>
    <col min="11267" max="11267" width="14.5546875" style="159" bestFit="1" customWidth="1"/>
    <col min="11268" max="11268" width="13" style="159" customWidth="1"/>
    <col min="11269" max="11269" width="12.6640625" style="159" customWidth="1"/>
    <col min="11270" max="11270" width="12.44140625" style="159" customWidth="1"/>
    <col min="11271" max="11271" width="12.33203125" style="159" customWidth="1"/>
    <col min="11272" max="11274" width="11.44140625" style="159"/>
    <col min="11275" max="11275" width="12.88671875" style="159" customWidth="1"/>
    <col min="11276" max="11276" width="11.44140625" style="159"/>
    <col min="11277" max="11277" width="12.44140625" style="159" customWidth="1"/>
    <col min="11278" max="11279" width="11.44140625" style="159"/>
    <col min="11280" max="11280" width="15.33203125" style="159" customWidth="1"/>
    <col min="11281" max="11521" width="11.44140625" style="159"/>
    <col min="11522" max="11522" width="20.6640625" style="159" bestFit="1" customWidth="1"/>
    <col min="11523" max="11523" width="14.5546875" style="159" bestFit="1" customWidth="1"/>
    <col min="11524" max="11524" width="13" style="159" customWidth="1"/>
    <col min="11525" max="11525" width="12.6640625" style="159" customWidth="1"/>
    <col min="11526" max="11526" width="12.44140625" style="159" customWidth="1"/>
    <col min="11527" max="11527" width="12.33203125" style="159" customWidth="1"/>
    <col min="11528" max="11530" width="11.44140625" style="159"/>
    <col min="11531" max="11531" width="12.88671875" style="159" customWidth="1"/>
    <col min="11532" max="11532" width="11.44140625" style="159"/>
    <col min="11533" max="11533" width="12.44140625" style="159" customWidth="1"/>
    <col min="11534" max="11535" width="11.44140625" style="159"/>
    <col min="11536" max="11536" width="15.33203125" style="159" customWidth="1"/>
    <col min="11537" max="11777" width="11.44140625" style="159"/>
    <col min="11778" max="11778" width="20.6640625" style="159" bestFit="1" customWidth="1"/>
    <col min="11779" max="11779" width="14.5546875" style="159" bestFit="1" customWidth="1"/>
    <col min="11780" max="11780" width="13" style="159" customWidth="1"/>
    <col min="11781" max="11781" width="12.6640625" style="159" customWidth="1"/>
    <col min="11782" max="11782" width="12.44140625" style="159" customWidth="1"/>
    <col min="11783" max="11783" width="12.33203125" style="159" customWidth="1"/>
    <col min="11784" max="11786" width="11.44140625" style="159"/>
    <col min="11787" max="11787" width="12.88671875" style="159" customWidth="1"/>
    <col min="11788" max="11788" width="11.44140625" style="159"/>
    <col min="11789" max="11789" width="12.44140625" style="159" customWidth="1"/>
    <col min="11790" max="11791" width="11.44140625" style="159"/>
    <col min="11792" max="11792" width="15.33203125" style="159" customWidth="1"/>
    <col min="11793" max="12033" width="11.44140625" style="159"/>
    <col min="12034" max="12034" width="20.6640625" style="159" bestFit="1" customWidth="1"/>
    <col min="12035" max="12035" width="14.5546875" style="159" bestFit="1" customWidth="1"/>
    <col min="12036" max="12036" width="13" style="159" customWidth="1"/>
    <col min="12037" max="12037" width="12.6640625" style="159" customWidth="1"/>
    <col min="12038" max="12038" width="12.44140625" style="159" customWidth="1"/>
    <col min="12039" max="12039" width="12.33203125" style="159" customWidth="1"/>
    <col min="12040" max="12042" width="11.44140625" style="159"/>
    <col min="12043" max="12043" width="12.88671875" style="159" customWidth="1"/>
    <col min="12044" max="12044" width="11.44140625" style="159"/>
    <col min="12045" max="12045" width="12.44140625" style="159" customWidth="1"/>
    <col min="12046" max="12047" width="11.44140625" style="159"/>
    <col min="12048" max="12048" width="15.33203125" style="159" customWidth="1"/>
    <col min="12049" max="12289" width="11.44140625" style="159"/>
    <col min="12290" max="12290" width="20.6640625" style="159" bestFit="1" customWidth="1"/>
    <col min="12291" max="12291" width="14.5546875" style="159" bestFit="1" customWidth="1"/>
    <col min="12292" max="12292" width="13" style="159" customWidth="1"/>
    <col min="12293" max="12293" width="12.6640625" style="159" customWidth="1"/>
    <col min="12294" max="12294" width="12.44140625" style="159" customWidth="1"/>
    <col min="12295" max="12295" width="12.33203125" style="159" customWidth="1"/>
    <col min="12296" max="12298" width="11.44140625" style="159"/>
    <col min="12299" max="12299" width="12.88671875" style="159" customWidth="1"/>
    <col min="12300" max="12300" width="11.44140625" style="159"/>
    <col min="12301" max="12301" width="12.44140625" style="159" customWidth="1"/>
    <col min="12302" max="12303" width="11.44140625" style="159"/>
    <col min="12304" max="12304" width="15.33203125" style="159" customWidth="1"/>
    <col min="12305" max="12545" width="11.44140625" style="159"/>
    <col min="12546" max="12546" width="20.6640625" style="159" bestFit="1" customWidth="1"/>
    <col min="12547" max="12547" width="14.5546875" style="159" bestFit="1" customWidth="1"/>
    <col min="12548" max="12548" width="13" style="159" customWidth="1"/>
    <col min="12549" max="12549" width="12.6640625" style="159" customWidth="1"/>
    <col min="12550" max="12550" width="12.44140625" style="159" customWidth="1"/>
    <col min="12551" max="12551" width="12.33203125" style="159" customWidth="1"/>
    <col min="12552" max="12554" width="11.44140625" style="159"/>
    <col min="12555" max="12555" width="12.88671875" style="159" customWidth="1"/>
    <col min="12556" max="12556" width="11.44140625" style="159"/>
    <col min="12557" max="12557" width="12.44140625" style="159" customWidth="1"/>
    <col min="12558" max="12559" width="11.44140625" style="159"/>
    <col min="12560" max="12560" width="15.33203125" style="159" customWidth="1"/>
    <col min="12561" max="12801" width="11.44140625" style="159"/>
    <col min="12802" max="12802" width="20.6640625" style="159" bestFit="1" customWidth="1"/>
    <col min="12803" max="12803" width="14.5546875" style="159" bestFit="1" customWidth="1"/>
    <col min="12804" max="12804" width="13" style="159" customWidth="1"/>
    <col min="12805" max="12805" width="12.6640625" style="159" customWidth="1"/>
    <col min="12806" max="12806" width="12.44140625" style="159" customWidth="1"/>
    <col min="12807" max="12807" width="12.33203125" style="159" customWidth="1"/>
    <col min="12808" max="12810" width="11.44140625" style="159"/>
    <col min="12811" max="12811" width="12.88671875" style="159" customWidth="1"/>
    <col min="12812" max="12812" width="11.44140625" style="159"/>
    <col min="12813" max="12813" width="12.44140625" style="159" customWidth="1"/>
    <col min="12814" max="12815" width="11.44140625" style="159"/>
    <col min="12816" max="12816" width="15.33203125" style="159" customWidth="1"/>
    <col min="12817" max="13057" width="11.44140625" style="159"/>
    <col min="13058" max="13058" width="20.6640625" style="159" bestFit="1" customWidth="1"/>
    <col min="13059" max="13059" width="14.5546875" style="159" bestFit="1" customWidth="1"/>
    <col min="13060" max="13060" width="13" style="159" customWidth="1"/>
    <col min="13061" max="13061" width="12.6640625" style="159" customWidth="1"/>
    <col min="13062" max="13062" width="12.44140625" style="159" customWidth="1"/>
    <col min="13063" max="13063" width="12.33203125" style="159" customWidth="1"/>
    <col min="13064" max="13066" width="11.44140625" style="159"/>
    <col min="13067" max="13067" width="12.88671875" style="159" customWidth="1"/>
    <col min="13068" max="13068" width="11.44140625" style="159"/>
    <col min="13069" max="13069" width="12.44140625" style="159" customWidth="1"/>
    <col min="13070" max="13071" width="11.44140625" style="159"/>
    <col min="13072" max="13072" width="15.33203125" style="159" customWidth="1"/>
    <col min="13073" max="13313" width="11.44140625" style="159"/>
    <col min="13314" max="13314" width="20.6640625" style="159" bestFit="1" customWidth="1"/>
    <col min="13315" max="13315" width="14.5546875" style="159" bestFit="1" customWidth="1"/>
    <col min="13316" max="13316" width="13" style="159" customWidth="1"/>
    <col min="13317" max="13317" width="12.6640625" style="159" customWidth="1"/>
    <col min="13318" max="13318" width="12.44140625" style="159" customWidth="1"/>
    <col min="13319" max="13319" width="12.33203125" style="159" customWidth="1"/>
    <col min="13320" max="13322" width="11.44140625" style="159"/>
    <col min="13323" max="13323" width="12.88671875" style="159" customWidth="1"/>
    <col min="13324" max="13324" width="11.44140625" style="159"/>
    <col min="13325" max="13325" width="12.44140625" style="159" customWidth="1"/>
    <col min="13326" max="13327" width="11.44140625" style="159"/>
    <col min="13328" max="13328" width="15.33203125" style="159" customWidth="1"/>
    <col min="13329" max="13569" width="11.44140625" style="159"/>
    <col min="13570" max="13570" width="20.6640625" style="159" bestFit="1" customWidth="1"/>
    <col min="13571" max="13571" width="14.5546875" style="159" bestFit="1" customWidth="1"/>
    <col min="13572" max="13572" width="13" style="159" customWidth="1"/>
    <col min="13573" max="13573" width="12.6640625" style="159" customWidth="1"/>
    <col min="13574" max="13574" width="12.44140625" style="159" customWidth="1"/>
    <col min="13575" max="13575" width="12.33203125" style="159" customWidth="1"/>
    <col min="13576" max="13578" width="11.44140625" style="159"/>
    <col min="13579" max="13579" width="12.88671875" style="159" customWidth="1"/>
    <col min="13580" max="13580" width="11.44140625" style="159"/>
    <col min="13581" max="13581" width="12.44140625" style="159" customWidth="1"/>
    <col min="13582" max="13583" width="11.44140625" style="159"/>
    <col min="13584" max="13584" width="15.33203125" style="159" customWidth="1"/>
    <col min="13585" max="13825" width="11.44140625" style="159"/>
    <col min="13826" max="13826" width="20.6640625" style="159" bestFit="1" customWidth="1"/>
    <col min="13827" max="13827" width="14.5546875" style="159" bestFit="1" customWidth="1"/>
    <col min="13828" max="13828" width="13" style="159" customWidth="1"/>
    <col min="13829" max="13829" width="12.6640625" style="159" customWidth="1"/>
    <col min="13830" max="13830" width="12.44140625" style="159" customWidth="1"/>
    <col min="13831" max="13831" width="12.33203125" style="159" customWidth="1"/>
    <col min="13832" max="13834" width="11.44140625" style="159"/>
    <col min="13835" max="13835" width="12.88671875" style="159" customWidth="1"/>
    <col min="13836" max="13836" width="11.44140625" style="159"/>
    <col min="13837" max="13837" width="12.44140625" style="159" customWidth="1"/>
    <col min="13838" max="13839" width="11.44140625" style="159"/>
    <col min="13840" max="13840" width="15.33203125" style="159" customWidth="1"/>
    <col min="13841" max="14081" width="11.44140625" style="159"/>
    <col min="14082" max="14082" width="20.6640625" style="159" bestFit="1" customWidth="1"/>
    <col min="14083" max="14083" width="14.5546875" style="159" bestFit="1" customWidth="1"/>
    <col min="14084" max="14084" width="13" style="159" customWidth="1"/>
    <col min="14085" max="14085" width="12.6640625" style="159" customWidth="1"/>
    <col min="14086" max="14086" width="12.44140625" style="159" customWidth="1"/>
    <col min="14087" max="14087" width="12.33203125" style="159" customWidth="1"/>
    <col min="14088" max="14090" width="11.44140625" style="159"/>
    <col min="14091" max="14091" width="12.88671875" style="159" customWidth="1"/>
    <col min="14092" max="14092" width="11.44140625" style="159"/>
    <col min="14093" max="14093" width="12.44140625" style="159" customWidth="1"/>
    <col min="14094" max="14095" width="11.44140625" style="159"/>
    <col min="14096" max="14096" width="15.33203125" style="159" customWidth="1"/>
    <col min="14097" max="14337" width="11.44140625" style="159"/>
    <col min="14338" max="14338" width="20.6640625" style="159" bestFit="1" customWidth="1"/>
    <col min="14339" max="14339" width="14.5546875" style="159" bestFit="1" customWidth="1"/>
    <col min="14340" max="14340" width="13" style="159" customWidth="1"/>
    <col min="14341" max="14341" width="12.6640625" style="159" customWidth="1"/>
    <col min="14342" max="14342" width="12.44140625" style="159" customWidth="1"/>
    <col min="14343" max="14343" width="12.33203125" style="159" customWidth="1"/>
    <col min="14344" max="14346" width="11.44140625" style="159"/>
    <col min="14347" max="14347" width="12.88671875" style="159" customWidth="1"/>
    <col min="14348" max="14348" width="11.44140625" style="159"/>
    <col min="14349" max="14349" width="12.44140625" style="159" customWidth="1"/>
    <col min="14350" max="14351" width="11.44140625" style="159"/>
    <col min="14352" max="14352" width="15.33203125" style="159" customWidth="1"/>
    <col min="14353" max="14593" width="11.44140625" style="159"/>
    <col min="14594" max="14594" width="20.6640625" style="159" bestFit="1" customWidth="1"/>
    <col min="14595" max="14595" width="14.5546875" style="159" bestFit="1" customWidth="1"/>
    <col min="14596" max="14596" width="13" style="159" customWidth="1"/>
    <col min="14597" max="14597" width="12.6640625" style="159" customWidth="1"/>
    <col min="14598" max="14598" width="12.44140625" style="159" customWidth="1"/>
    <col min="14599" max="14599" width="12.33203125" style="159" customWidth="1"/>
    <col min="14600" max="14602" width="11.44140625" style="159"/>
    <col min="14603" max="14603" width="12.88671875" style="159" customWidth="1"/>
    <col min="14604" max="14604" width="11.44140625" style="159"/>
    <col min="14605" max="14605" width="12.44140625" style="159" customWidth="1"/>
    <col min="14606" max="14607" width="11.44140625" style="159"/>
    <col min="14608" max="14608" width="15.33203125" style="159" customWidth="1"/>
    <col min="14609" max="14849" width="11.44140625" style="159"/>
    <col min="14850" max="14850" width="20.6640625" style="159" bestFit="1" customWidth="1"/>
    <col min="14851" max="14851" width="14.5546875" style="159" bestFit="1" customWidth="1"/>
    <col min="14852" max="14852" width="13" style="159" customWidth="1"/>
    <col min="14853" max="14853" width="12.6640625" style="159" customWidth="1"/>
    <col min="14854" max="14854" width="12.44140625" style="159" customWidth="1"/>
    <col min="14855" max="14855" width="12.33203125" style="159" customWidth="1"/>
    <col min="14856" max="14858" width="11.44140625" style="159"/>
    <col min="14859" max="14859" width="12.88671875" style="159" customWidth="1"/>
    <col min="14860" max="14860" width="11.44140625" style="159"/>
    <col min="14861" max="14861" width="12.44140625" style="159" customWidth="1"/>
    <col min="14862" max="14863" width="11.44140625" style="159"/>
    <col min="14864" max="14864" width="15.33203125" style="159" customWidth="1"/>
    <col min="14865" max="15105" width="11.44140625" style="159"/>
    <col min="15106" max="15106" width="20.6640625" style="159" bestFit="1" customWidth="1"/>
    <col min="15107" max="15107" width="14.5546875" style="159" bestFit="1" customWidth="1"/>
    <col min="15108" max="15108" width="13" style="159" customWidth="1"/>
    <col min="15109" max="15109" width="12.6640625" style="159" customWidth="1"/>
    <col min="15110" max="15110" width="12.44140625" style="159" customWidth="1"/>
    <col min="15111" max="15111" width="12.33203125" style="159" customWidth="1"/>
    <col min="15112" max="15114" width="11.44140625" style="159"/>
    <col min="15115" max="15115" width="12.88671875" style="159" customWidth="1"/>
    <col min="15116" max="15116" width="11.44140625" style="159"/>
    <col min="15117" max="15117" width="12.44140625" style="159" customWidth="1"/>
    <col min="15118" max="15119" width="11.44140625" style="159"/>
    <col min="15120" max="15120" width="15.33203125" style="159" customWidth="1"/>
    <col min="15121" max="15361" width="11.44140625" style="159"/>
    <col min="15362" max="15362" width="20.6640625" style="159" bestFit="1" customWidth="1"/>
    <col min="15363" max="15363" width="14.5546875" style="159" bestFit="1" customWidth="1"/>
    <col min="15364" max="15364" width="13" style="159" customWidth="1"/>
    <col min="15365" max="15365" width="12.6640625" style="159" customWidth="1"/>
    <col min="15366" max="15366" width="12.44140625" style="159" customWidth="1"/>
    <col min="15367" max="15367" width="12.33203125" style="159" customWidth="1"/>
    <col min="15368" max="15370" width="11.44140625" style="159"/>
    <col min="15371" max="15371" width="12.88671875" style="159" customWidth="1"/>
    <col min="15372" max="15372" width="11.44140625" style="159"/>
    <col min="15373" max="15373" width="12.44140625" style="159" customWidth="1"/>
    <col min="15374" max="15375" width="11.44140625" style="159"/>
    <col min="15376" max="15376" width="15.33203125" style="159" customWidth="1"/>
    <col min="15377" max="15617" width="11.44140625" style="159"/>
    <col min="15618" max="15618" width="20.6640625" style="159" bestFit="1" customWidth="1"/>
    <col min="15619" max="15619" width="14.5546875" style="159" bestFit="1" customWidth="1"/>
    <col min="15620" max="15620" width="13" style="159" customWidth="1"/>
    <col min="15621" max="15621" width="12.6640625" style="159" customWidth="1"/>
    <col min="15622" max="15622" width="12.44140625" style="159" customWidth="1"/>
    <col min="15623" max="15623" width="12.33203125" style="159" customWidth="1"/>
    <col min="15624" max="15626" width="11.44140625" style="159"/>
    <col min="15627" max="15627" width="12.88671875" style="159" customWidth="1"/>
    <col min="15628" max="15628" width="11.44140625" style="159"/>
    <col min="15629" max="15629" width="12.44140625" style="159" customWidth="1"/>
    <col min="15630" max="15631" width="11.44140625" style="159"/>
    <col min="15632" max="15632" width="15.33203125" style="159" customWidth="1"/>
    <col min="15633" max="15873" width="11.44140625" style="159"/>
    <col min="15874" max="15874" width="20.6640625" style="159" bestFit="1" customWidth="1"/>
    <col min="15875" max="15875" width="14.5546875" style="159" bestFit="1" customWidth="1"/>
    <col min="15876" max="15876" width="13" style="159" customWidth="1"/>
    <col min="15877" max="15877" width="12.6640625" style="159" customWidth="1"/>
    <col min="15878" max="15878" width="12.44140625" style="159" customWidth="1"/>
    <col min="15879" max="15879" width="12.33203125" style="159" customWidth="1"/>
    <col min="15880" max="15882" width="11.44140625" style="159"/>
    <col min="15883" max="15883" width="12.88671875" style="159" customWidth="1"/>
    <col min="15884" max="15884" width="11.44140625" style="159"/>
    <col min="15885" max="15885" width="12.44140625" style="159" customWidth="1"/>
    <col min="15886" max="15887" width="11.44140625" style="159"/>
    <col min="15888" max="15888" width="15.33203125" style="159" customWidth="1"/>
    <col min="15889" max="16129" width="11.44140625" style="159"/>
    <col min="16130" max="16130" width="20.6640625" style="159" bestFit="1" customWidth="1"/>
    <col min="16131" max="16131" width="14.5546875" style="159" bestFit="1" customWidth="1"/>
    <col min="16132" max="16132" width="13" style="159" customWidth="1"/>
    <col min="16133" max="16133" width="12.6640625" style="159" customWidth="1"/>
    <col min="16134" max="16134" width="12.44140625" style="159" customWidth="1"/>
    <col min="16135" max="16135" width="12.33203125" style="159" customWidth="1"/>
    <col min="16136" max="16138" width="11.44140625" style="159"/>
    <col min="16139" max="16139" width="12.88671875" style="159" customWidth="1"/>
    <col min="16140" max="16140" width="11.44140625" style="159"/>
    <col min="16141" max="16141" width="12.44140625" style="159" customWidth="1"/>
    <col min="16142" max="16143" width="11.44140625" style="159"/>
    <col min="16144" max="16144" width="15.332031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3940</v>
      </c>
      <c r="J2" s="182" t="s">
        <v>3940</v>
      </c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H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H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H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24701</v>
      </c>
      <c r="C13" s="1334">
        <v>26590</v>
      </c>
      <c r="D13" s="1327">
        <v>8675</v>
      </c>
      <c r="E13" s="1327">
        <v>9256</v>
      </c>
      <c r="F13" s="1327">
        <v>788</v>
      </c>
      <c r="G13" s="1327">
        <v>432</v>
      </c>
      <c r="H13" s="1327">
        <v>206</v>
      </c>
      <c r="I13" s="164"/>
      <c r="J13" s="712">
        <v>1980</v>
      </c>
      <c r="K13" s="1330">
        <v>22.2</v>
      </c>
      <c r="L13" s="1330">
        <v>7.2</v>
      </c>
      <c r="M13" s="1332">
        <v>7.7</v>
      </c>
      <c r="N13" s="1332">
        <v>29.6</v>
      </c>
      <c r="O13" s="1332">
        <v>16.2</v>
      </c>
      <c r="P13" s="1332">
        <v>7.7</v>
      </c>
    </row>
    <row r="14" spans="1:16">
      <c r="A14" s="712">
        <v>1981</v>
      </c>
      <c r="B14" s="1334">
        <v>26161</v>
      </c>
      <c r="C14" s="1334">
        <v>27756</v>
      </c>
      <c r="D14" s="1327">
        <v>8305</v>
      </c>
      <c r="E14" s="1327">
        <v>9724</v>
      </c>
      <c r="F14" s="1327">
        <v>668</v>
      </c>
      <c r="G14" s="1327">
        <v>331</v>
      </c>
      <c r="H14" s="1327">
        <v>183</v>
      </c>
      <c r="I14" s="164"/>
      <c r="J14" s="712">
        <v>1981</v>
      </c>
      <c r="K14" s="1330">
        <v>22.8</v>
      </c>
      <c r="L14" s="1330">
        <v>6.8</v>
      </c>
      <c r="M14" s="1332">
        <v>8</v>
      </c>
      <c r="N14" s="1332">
        <v>24.1</v>
      </c>
      <c r="O14" s="1332">
        <v>11.9</v>
      </c>
      <c r="P14" s="1332">
        <v>6.6</v>
      </c>
    </row>
    <row r="15" spans="1:16">
      <c r="A15" s="712">
        <v>1982</v>
      </c>
      <c r="B15" s="1334">
        <v>27063</v>
      </c>
      <c r="C15" s="1334">
        <v>28613</v>
      </c>
      <c r="D15" s="1327">
        <v>8034</v>
      </c>
      <c r="E15" s="1327">
        <v>8532</v>
      </c>
      <c r="F15" s="1327">
        <v>627</v>
      </c>
      <c r="G15" s="1327">
        <v>337</v>
      </c>
      <c r="H15" s="1327">
        <v>176</v>
      </c>
      <c r="I15" s="164"/>
      <c r="J15" s="712">
        <v>1982</v>
      </c>
      <c r="K15" s="1330">
        <v>23.2</v>
      </c>
      <c r="L15" s="1330">
        <v>6.5</v>
      </c>
      <c r="M15" s="1332">
        <v>6.9</v>
      </c>
      <c r="N15" s="1332">
        <v>21.9</v>
      </c>
      <c r="O15" s="1332">
        <v>11.8</v>
      </c>
      <c r="P15" s="1332">
        <v>6.2</v>
      </c>
    </row>
    <row r="16" spans="1:16">
      <c r="A16" s="712">
        <v>1983</v>
      </c>
      <c r="B16" s="1334">
        <v>25749</v>
      </c>
      <c r="C16" s="1334">
        <v>27076</v>
      </c>
      <c r="D16" s="1327">
        <v>8484</v>
      </c>
      <c r="E16" s="1327">
        <v>8652</v>
      </c>
      <c r="F16" s="1327">
        <v>522</v>
      </c>
      <c r="G16" s="1327">
        <v>274</v>
      </c>
      <c r="H16" s="1327">
        <v>154</v>
      </c>
      <c r="I16" s="164"/>
      <c r="J16" s="712">
        <v>1983</v>
      </c>
      <c r="K16" s="1330">
        <v>21.7</v>
      </c>
      <c r="L16" s="1330">
        <v>6.8</v>
      </c>
      <c r="M16" s="1332">
        <v>6.9</v>
      </c>
      <c r="N16" s="1332">
        <v>19.3</v>
      </c>
      <c r="O16" s="1332">
        <v>10.1</v>
      </c>
      <c r="P16" s="1332">
        <v>5.7</v>
      </c>
    </row>
    <row r="17" spans="1:16">
      <c r="A17" s="712">
        <v>1984</v>
      </c>
      <c r="B17" s="1334">
        <v>25614</v>
      </c>
      <c r="C17" s="1334">
        <v>26412</v>
      </c>
      <c r="D17" s="1327">
        <v>8700</v>
      </c>
      <c r="E17" s="1327">
        <v>9481</v>
      </c>
      <c r="F17" s="1327">
        <v>472</v>
      </c>
      <c r="G17" s="1327">
        <v>240</v>
      </c>
      <c r="H17" s="1327">
        <v>151</v>
      </c>
      <c r="I17" s="164"/>
      <c r="J17" s="712">
        <v>1984</v>
      </c>
      <c r="K17" s="1330">
        <v>20.9</v>
      </c>
      <c r="L17" s="1330">
        <v>6.9</v>
      </c>
      <c r="M17" s="1332">
        <v>7.5</v>
      </c>
      <c r="N17" s="1332">
        <v>17.899999999999999</v>
      </c>
      <c r="O17" s="1332">
        <v>9.1</v>
      </c>
      <c r="P17" s="1332">
        <v>5.7</v>
      </c>
    </row>
    <row r="18" spans="1:16">
      <c r="A18" s="712">
        <v>1985</v>
      </c>
      <c r="B18" s="1334">
        <v>25146</v>
      </c>
      <c r="C18" s="1334">
        <v>26102</v>
      </c>
      <c r="D18" s="1327">
        <v>8746</v>
      </c>
      <c r="E18" s="1333">
        <v>9925</v>
      </c>
      <c r="F18" s="1333">
        <v>495</v>
      </c>
      <c r="G18" s="1333">
        <v>266</v>
      </c>
      <c r="H18" s="1333">
        <v>146</v>
      </c>
      <c r="I18" s="164"/>
      <c r="J18" s="712">
        <v>1985</v>
      </c>
      <c r="K18" s="1330">
        <v>20.399999999999999</v>
      </c>
      <c r="L18" s="1330">
        <v>6.8</v>
      </c>
      <c r="M18" s="1332">
        <v>7.7</v>
      </c>
      <c r="N18" s="1332">
        <v>19</v>
      </c>
      <c r="O18" s="1332">
        <v>10.199999999999999</v>
      </c>
      <c r="P18" s="1332">
        <v>5.6</v>
      </c>
    </row>
    <row r="19" spans="1:16">
      <c r="A19" s="712">
        <v>1986</v>
      </c>
      <c r="B19" s="1334">
        <v>26480</v>
      </c>
      <c r="C19" s="1334">
        <v>27475</v>
      </c>
      <c r="D19" s="1327">
        <v>8214</v>
      </c>
      <c r="E19" s="1333">
        <v>10052</v>
      </c>
      <c r="F19" s="1333">
        <v>501</v>
      </c>
      <c r="G19" s="1333">
        <v>229</v>
      </c>
      <c r="H19" s="1333">
        <v>161</v>
      </c>
      <c r="I19" s="164"/>
      <c r="J19" s="712">
        <v>1986</v>
      </c>
      <c r="K19" s="1330">
        <v>21.1</v>
      </c>
      <c r="L19" s="1330">
        <v>6.3</v>
      </c>
      <c r="M19" s="1332">
        <v>7.7</v>
      </c>
      <c r="N19" s="1332">
        <v>18.2</v>
      </c>
      <c r="O19" s="1332">
        <v>8.3000000000000007</v>
      </c>
      <c r="P19" s="1332">
        <v>5.9</v>
      </c>
    </row>
    <row r="20" spans="1:16">
      <c r="A20" s="712">
        <v>1987</v>
      </c>
      <c r="B20" s="1334">
        <v>26764</v>
      </c>
      <c r="C20" s="1334">
        <v>27683</v>
      </c>
      <c r="D20" s="1327">
        <v>8297</v>
      </c>
      <c r="E20" s="1333">
        <v>9943</v>
      </c>
      <c r="F20" s="1333">
        <v>485</v>
      </c>
      <c r="G20" s="1333">
        <v>261</v>
      </c>
      <c r="H20" s="1333">
        <v>196</v>
      </c>
      <c r="I20" s="164"/>
      <c r="J20" s="712">
        <v>1987</v>
      </c>
      <c r="K20" s="1330">
        <v>21</v>
      </c>
      <c r="L20" s="1330">
        <v>6.3</v>
      </c>
      <c r="M20" s="1332">
        <v>7.5</v>
      </c>
      <c r="N20" s="1332">
        <v>17.5</v>
      </c>
      <c r="O20" s="1332">
        <v>9.4</v>
      </c>
      <c r="P20" s="1332">
        <v>7.1</v>
      </c>
    </row>
    <row r="21" spans="1:16">
      <c r="A21" s="712">
        <v>1988</v>
      </c>
      <c r="B21" s="1334">
        <v>28178</v>
      </c>
      <c r="C21" s="1334">
        <v>29229</v>
      </c>
      <c r="D21" s="1327">
        <v>8467</v>
      </c>
      <c r="E21" s="1333">
        <v>10583</v>
      </c>
      <c r="F21" s="1333">
        <v>560</v>
      </c>
      <c r="G21" s="1333">
        <v>269</v>
      </c>
      <c r="H21" s="1333">
        <v>178</v>
      </c>
      <c r="I21" s="164"/>
      <c r="J21" s="712">
        <v>1988</v>
      </c>
      <c r="K21" s="1330">
        <v>21.9</v>
      </c>
      <c r="L21" s="1330">
        <v>6.3</v>
      </c>
      <c r="M21" s="1332">
        <v>7.9</v>
      </c>
      <c r="N21" s="1332">
        <v>19.2</v>
      </c>
      <c r="O21" s="1332">
        <v>9.1999999999999993</v>
      </c>
      <c r="P21" s="1332">
        <v>6.1</v>
      </c>
    </row>
    <row r="22" spans="1:16">
      <c r="A22" s="712">
        <v>1989</v>
      </c>
      <c r="B22" s="1334">
        <v>28644</v>
      </c>
      <c r="C22" s="1334">
        <v>29680</v>
      </c>
      <c r="D22" s="1327">
        <v>8343</v>
      </c>
      <c r="E22" s="1333">
        <v>10568</v>
      </c>
      <c r="F22" s="1333">
        <v>499</v>
      </c>
      <c r="G22" s="1333">
        <v>292</v>
      </c>
      <c r="H22" s="1333">
        <v>192</v>
      </c>
      <c r="I22" s="164"/>
      <c r="J22" s="712">
        <v>1989</v>
      </c>
      <c r="K22" s="1330">
        <v>21.9</v>
      </c>
      <c r="L22" s="1330">
        <v>6.2</v>
      </c>
      <c r="M22" s="1332">
        <v>7.8</v>
      </c>
      <c r="N22" s="1332">
        <v>16.8</v>
      </c>
      <c r="O22" s="1332">
        <v>9.8000000000000007</v>
      </c>
      <c r="P22" s="1332">
        <v>6.5</v>
      </c>
    </row>
    <row r="23" spans="1:16">
      <c r="A23" s="712">
        <v>1990</v>
      </c>
      <c r="B23" s="1334">
        <v>28803</v>
      </c>
      <c r="C23" s="1334">
        <v>29816</v>
      </c>
      <c r="D23" s="1327">
        <v>8989</v>
      </c>
      <c r="E23" s="1333">
        <v>9871</v>
      </c>
      <c r="F23" s="1333">
        <v>445</v>
      </c>
      <c r="G23" s="1333">
        <v>241</v>
      </c>
      <c r="H23" s="1333">
        <v>180</v>
      </c>
      <c r="I23" s="164"/>
      <c r="J23" s="712">
        <v>1990</v>
      </c>
      <c r="K23" s="1330">
        <v>21.9</v>
      </c>
      <c r="L23" s="1330">
        <v>6.6</v>
      </c>
      <c r="M23" s="1332">
        <v>7.2</v>
      </c>
      <c r="N23" s="1332">
        <v>14.9</v>
      </c>
      <c r="O23" s="1332">
        <v>8.1</v>
      </c>
      <c r="P23" s="1332">
        <v>6</v>
      </c>
    </row>
    <row r="24" spans="1:16">
      <c r="A24" s="712">
        <v>1991</v>
      </c>
      <c r="B24" s="1334">
        <v>27653</v>
      </c>
      <c r="C24" s="1334">
        <v>28608</v>
      </c>
      <c r="D24" s="1327">
        <v>8574</v>
      </c>
      <c r="E24" s="1333">
        <v>9264</v>
      </c>
      <c r="F24" s="1333">
        <v>413</v>
      </c>
      <c r="G24" s="1333">
        <v>222</v>
      </c>
      <c r="H24" s="1333">
        <v>168</v>
      </c>
      <c r="I24" s="164"/>
      <c r="J24" s="712">
        <v>1991</v>
      </c>
      <c r="K24" s="1330">
        <v>20.7</v>
      </c>
      <c r="L24" s="1330">
        <v>6.2</v>
      </c>
      <c r="M24" s="1332">
        <v>6.7</v>
      </c>
      <c r="N24" s="1332">
        <v>14.4</v>
      </c>
      <c r="O24" s="1332">
        <v>7.8</v>
      </c>
      <c r="P24" s="1332">
        <v>5.9</v>
      </c>
    </row>
    <row r="25" spans="1:16">
      <c r="A25" s="712">
        <v>1992</v>
      </c>
      <c r="B25" s="1334">
        <v>27303</v>
      </c>
      <c r="C25" s="1334">
        <v>28222</v>
      </c>
      <c r="D25" s="1327">
        <v>8595</v>
      </c>
      <c r="E25" s="1333">
        <v>9004</v>
      </c>
      <c r="F25" s="1333">
        <v>404</v>
      </c>
      <c r="G25" s="1333">
        <v>233</v>
      </c>
      <c r="H25" s="1333">
        <v>178</v>
      </c>
      <c r="I25" s="164"/>
      <c r="J25" s="712">
        <v>1992</v>
      </c>
      <c r="K25" s="1330">
        <v>20.2</v>
      </c>
      <c r="L25" s="1330">
        <v>6.1</v>
      </c>
      <c r="M25" s="1332">
        <v>6.4</v>
      </c>
      <c r="N25" s="1332">
        <v>14.3</v>
      </c>
      <c r="O25" s="1332">
        <v>8.3000000000000007</v>
      </c>
      <c r="P25" s="1332">
        <v>6.3</v>
      </c>
    </row>
    <row r="26" spans="1:16">
      <c r="A26" s="712">
        <v>1993</v>
      </c>
      <c r="B26" s="1333">
        <v>27101</v>
      </c>
      <c r="C26" s="1333">
        <v>27995</v>
      </c>
      <c r="D26" s="1327">
        <v>8902</v>
      </c>
      <c r="E26" s="1333">
        <v>9397</v>
      </c>
      <c r="F26" s="1333">
        <v>358</v>
      </c>
      <c r="G26" s="1333">
        <v>191</v>
      </c>
      <c r="H26" s="1333">
        <v>165</v>
      </c>
      <c r="I26" s="164"/>
      <c r="J26" s="712">
        <v>1993</v>
      </c>
      <c r="K26" s="1330">
        <v>19.7</v>
      </c>
      <c r="L26" s="1330">
        <v>6.3</v>
      </c>
      <c r="M26" s="1332">
        <v>6.6</v>
      </c>
      <c r="N26" s="1332">
        <v>12.8</v>
      </c>
      <c r="O26" s="1332">
        <v>6.8</v>
      </c>
      <c r="P26" s="1332">
        <v>5.9</v>
      </c>
    </row>
    <row r="27" spans="1:16">
      <c r="A27" s="712">
        <v>1994</v>
      </c>
      <c r="B27" s="1333">
        <v>27089</v>
      </c>
      <c r="C27" s="1331">
        <v>27839</v>
      </c>
      <c r="D27" s="1327">
        <v>8697</v>
      </c>
      <c r="E27" s="1333">
        <v>9417</v>
      </c>
      <c r="F27" s="1333">
        <v>358</v>
      </c>
      <c r="G27" s="1333">
        <v>212</v>
      </c>
      <c r="H27" s="1333">
        <v>141</v>
      </c>
      <c r="I27" s="164"/>
      <c r="J27" s="712">
        <v>1994</v>
      </c>
      <c r="K27" s="1330">
        <v>19.399999999999999</v>
      </c>
      <c r="L27" s="1330">
        <v>6.1</v>
      </c>
      <c r="M27" s="1332">
        <v>6.6</v>
      </c>
      <c r="N27" s="1332">
        <v>12.9</v>
      </c>
      <c r="O27" s="1332">
        <v>7.6</v>
      </c>
      <c r="P27" s="1332">
        <v>5.0999999999999996</v>
      </c>
    </row>
    <row r="28" spans="1:16">
      <c r="A28" s="712">
        <v>1995</v>
      </c>
      <c r="B28" s="1333">
        <v>26050</v>
      </c>
      <c r="C28" s="1331">
        <v>26673</v>
      </c>
      <c r="D28" s="1327">
        <v>9242</v>
      </c>
      <c r="E28" s="1333">
        <v>8671</v>
      </c>
      <c r="F28" s="1333">
        <v>297</v>
      </c>
      <c r="G28" s="1333">
        <v>167</v>
      </c>
      <c r="H28" s="1333">
        <v>137</v>
      </c>
      <c r="I28" s="164"/>
      <c r="J28" s="712">
        <v>1995</v>
      </c>
      <c r="K28" s="1330">
        <v>18.3</v>
      </c>
      <c r="L28" s="1330">
        <v>6.4</v>
      </c>
      <c r="M28" s="1332">
        <v>6</v>
      </c>
      <c r="N28" s="1332">
        <v>11.1</v>
      </c>
      <c r="O28" s="1332">
        <v>6.3</v>
      </c>
      <c r="P28" s="1332">
        <v>5.0999999999999996</v>
      </c>
    </row>
    <row r="29" spans="1:16">
      <c r="A29" s="712">
        <v>1996</v>
      </c>
      <c r="B29" s="1333">
        <v>25781</v>
      </c>
      <c r="C29" s="1331">
        <v>26341</v>
      </c>
      <c r="D29" s="1327">
        <v>9310</v>
      </c>
      <c r="E29" s="1333">
        <v>8254</v>
      </c>
      <c r="F29" s="1333">
        <v>293</v>
      </c>
      <c r="G29" s="1333">
        <v>162</v>
      </c>
      <c r="H29" s="1333">
        <v>111</v>
      </c>
      <c r="I29" s="164"/>
      <c r="J29" s="712">
        <v>1996</v>
      </c>
      <c r="K29" s="1330">
        <v>17.8</v>
      </c>
      <c r="L29" s="1330">
        <v>6.3</v>
      </c>
      <c r="M29" s="1332">
        <v>5.6</v>
      </c>
      <c r="N29" s="1332">
        <v>11.1</v>
      </c>
      <c r="O29" s="1332">
        <v>6.2</v>
      </c>
      <c r="P29" s="1332">
        <v>4.2</v>
      </c>
    </row>
    <row r="30" spans="1:16">
      <c r="A30" s="712">
        <v>1997</v>
      </c>
      <c r="B30" s="1333">
        <v>25314</v>
      </c>
      <c r="C30" s="1331">
        <v>25748</v>
      </c>
      <c r="D30" s="1327">
        <v>9349</v>
      </c>
      <c r="E30" s="1333">
        <v>7734</v>
      </c>
      <c r="F30" s="1333">
        <v>275</v>
      </c>
      <c r="G30" s="1333">
        <v>149</v>
      </c>
      <c r="H30" s="1333">
        <v>118</v>
      </c>
      <c r="I30" s="164"/>
      <c r="J30" s="712">
        <v>1997</v>
      </c>
      <c r="K30" s="1330">
        <v>17.2</v>
      </c>
      <c r="L30" s="1330">
        <v>6.2</v>
      </c>
      <c r="M30" s="1332">
        <v>5.2</v>
      </c>
      <c r="N30" s="1332">
        <v>10.7</v>
      </c>
      <c r="O30" s="1332">
        <v>5.8</v>
      </c>
      <c r="P30" s="1332">
        <v>4.5999999999999996</v>
      </c>
    </row>
    <row r="31" spans="1:16">
      <c r="A31" s="712">
        <v>1998</v>
      </c>
      <c r="B31" s="1334">
        <v>25097</v>
      </c>
      <c r="C31" s="1334">
        <v>25493</v>
      </c>
      <c r="D31" s="1327">
        <v>9367</v>
      </c>
      <c r="E31" s="1333">
        <v>7490</v>
      </c>
      <c r="F31" s="1333">
        <v>274</v>
      </c>
      <c r="G31" s="1333">
        <v>163</v>
      </c>
      <c r="H31" s="1333">
        <v>111</v>
      </c>
      <c r="I31" s="164"/>
      <c r="J31" s="712">
        <v>1998</v>
      </c>
      <c r="K31" s="1330">
        <v>16.8</v>
      </c>
      <c r="L31" s="1330">
        <v>6.2</v>
      </c>
      <c r="M31" s="1332">
        <v>4.9000000000000004</v>
      </c>
      <c r="N31" s="1332">
        <v>10.7</v>
      </c>
      <c r="O31" s="1332">
        <v>6.4</v>
      </c>
      <c r="P31" s="1332">
        <v>4.4000000000000004</v>
      </c>
    </row>
    <row r="32" spans="1:16">
      <c r="A32" s="712">
        <v>1999</v>
      </c>
      <c r="B32" s="1334">
        <v>24546</v>
      </c>
      <c r="C32" s="1334">
        <v>24829</v>
      </c>
      <c r="D32" s="1327">
        <v>9748</v>
      </c>
      <c r="E32" s="1333">
        <v>6940</v>
      </c>
      <c r="F32" s="1333">
        <v>259</v>
      </c>
      <c r="G32" s="1333">
        <v>154</v>
      </c>
      <c r="H32" s="1333">
        <v>143</v>
      </c>
      <c r="I32" s="164"/>
      <c r="J32" s="712">
        <v>1999</v>
      </c>
      <c r="K32" s="1330">
        <v>16.100000000000001</v>
      </c>
      <c r="L32" s="1330">
        <v>6.3</v>
      </c>
      <c r="M32" s="1332">
        <v>4.5</v>
      </c>
      <c r="N32" s="1332">
        <v>10.4</v>
      </c>
      <c r="O32" s="1332">
        <v>6.2</v>
      </c>
      <c r="P32" s="1332">
        <v>5.8</v>
      </c>
    </row>
    <row r="33" spans="1:17">
      <c r="A33" s="712">
        <v>2000</v>
      </c>
      <c r="B33" s="1334">
        <v>24325</v>
      </c>
      <c r="C33" s="1334">
        <v>24556</v>
      </c>
      <c r="D33" s="1327">
        <v>9220</v>
      </c>
      <c r="E33" s="1333">
        <v>6660</v>
      </c>
      <c r="F33" s="1333">
        <v>221</v>
      </c>
      <c r="G33" s="1333">
        <v>134</v>
      </c>
      <c r="H33" s="1333">
        <v>114</v>
      </c>
      <c r="I33" s="164"/>
      <c r="J33" s="712">
        <v>2000</v>
      </c>
      <c r="K33" s="1330">
        <v>15.7</v>
      </c>
      <c r="L33" s="1330">
        <v>5.9</v>
      </c>
      <c r="M33" s="1332">
        <v>4.3</v>
      </c>
      <c r="N33" s="1332">
        <v>9</v>
      </c>
      <c r="O33" s="1332">
        <v>5.5</v>
      </c>
      <c r="P33" s="1332">
        <v>4.5999999999999996</v>
      </c>
    </row>
    <row r="34" spans="1:17">
      <c r="A34" s="712">
        <v>2001</v>
      </c>
      <c r="B34" s="1334">
        <v>23870</v>
      </c>
      <c r="C34" s="1334">
        <v>24071</v>
      </c>
      <c r="D34" s="1327">
        <v>9458</v>
      </c>
      <c r="E34" s="1331">
        <v>6628</v>
      </c>
      <c r="F34" s="1331">
        <v>199</v>
      </c>
      <c r="G34" s="1331">
        <v>114</v>
      </c>
      <c r="H34" s="1331">
        <v>127</v>
      </c>
      <c r="I34" s="164"/>
      <c r="J34" s="712">
        <v>2001</v>
      </c>
      <c r="K34" s="1330">
        <v>15.2</v>
      </c>
      <c r="L34" s="1330">
        <v>6</v>
      </c>
      <c r="M34" s="1332">
        <v>4.2</v>
      </c>
      <c r="N34" s="1332">
        <v>8.3000000000000007</v>
      </c>
      <c r="O34" s="1332">
        <v>4.7</v>
      </c>
      <c r="P34" s="1332">
        <v>5.3</v>
      </c>
    </row>
    <row r="35" spans="1:17">
      <c r="A35" s="712">
        <v>2002</v>
      </c>
      <c r="B35" s="1334">
        <v>23172</v>
      </c>
      <c r="C35" s="1334">
        <v>23324</v>
      </c>
      <c r="D35" s="1327">
        <v>9376</v>
      </c>
      <c r="E35" s="1331">
        <v>6176</v>
      </c>
      <c r="F35" s="1331">
        <v>172</v>
      </c>
      <c r="G35" s="1331">
        <v>111</v>
      </c>
      <c r="H35" s="1331">
        <v>113</v>
      </c>
      <c r="I35" s="164"/>
      <c r="J35" s="712">
        <v>2002</v>
      </c>
      <c r="K35" s="1330">
        <v>14.6</v>
      </c>
      <c r="L35" s="1330">
        <v>5.9</v>
      </c>
      <c r="M35" s="1332">
        <v>3.9</v>
      </c>
      <c r="N35" s="1332">
        <v>7.4</v>
      </c>
      <c r="O35" s="1332">
        <v>4.8</v>
      </c>
      <c r="P35" s="1332">
        <v>4.8</v>
      </c>
    </row>
    <row r="36" spans="1:17">
      <c r="A36" s="712">
        <v>2003</v>
      </c>
      <c r="B36" s="1334">
        <v>22481</v>
      </c>
      <c r="C36" s="1327">
        <v>22594</v>
      </c>
      <c r="D36" s="1327">
        <v>9851</v>
      </c>
      <c r="E36" s="1331">
        <v>5784</v>
      </c>
      <c r="F36" s="1331">
        <v>173</v>
      </c>
      <c r="G36" s="1331">
        <v>106</v>
      </c>
      <c r="H36" s="1331">
        <v>99</v>
      </c>
      <c r="I36" s="164"/>
      <c r="J36" s="712">
        <v>2003</v>
      </c>
      <c r="K36" s="1330">
        <v>13.9</v>
      </c>
      <c r="L36" s="1330">
        <v>6.1</v>
      </c>
      <c r="M36" s="1332">
        <v>3.6</v>
      </c>
      <c r="N36" s="639">
        <v>7.7</v>
      </c>
      <c r="O36" s="1332">
        <v>4.7</v>
      </c>
      <c r="P36" s="1332">
        <v>4.4000000000000004</v>
      </c>
    </row>
    <row r="37" spans="1:17">
      <c r="A37" s="712">
        <v>2004</v>
      </c>
      <c r="B37" s="1334">
        <v>21961</v>
      </c>
      <c r="C37" s="1327">
        <v>22136</v>
      </c>
      <c r="D37" s="1327">
        <v>10047</v>
      </c>
      <c r="E37" s="1335">
        <v>5315</v>
      </c>
      <c r="F37" s="1335">
        <v>186</v>
      </c>
      <c r="G37" s="1335">
        <v>124</v>
      </c>
      <c r="H37" s="1335">
        <v>143</v>
      </c>
      <c r="I37" s="164"/>
      <c r="J37" s="712">
        <v>2004</v>
      </c>
      <c r="K37" s="1330">
        <v>13.5</v>
      </c>
      <c r="L37" s="1330">
        <v>6.1</v>
      </c>
      <c r="M37" s="1332">
        <v>3.2</v>
      </c>
      <c r="N37" s="639">
        <v>8.4</v>
      </c>
      <c r="O37" s="1332">
        <v>5.6</v>
      </c>
      <c r="P37" s="1332">
        <v>6.5</v>
      </c>
    </row>
    <row r="38" spans="1:17">
      <c r="A38" s="640">
        <v>2005</v>
      </c>
      <c r="B38" s="1334">
        <v>22236</v>
      </c>
      <c r="C38" s="1333">
        <v>22329</v>
      </c>
      <c r="D38" s="1327">
        <v>9900</v>
      </c>
      <c r="E38" s="1327">
        <v>5577</v>
      </c>
      <c r="F38" s="1327">
        <v>178</v>
      </c>
      <c r="G38" s="1327">
        <v>116</v>
      </c>
      <c r="H38" s="1327">
        <v>232</v>
      </c>
      <c r="I38" s="164"/>
      <c r="J38" s="640">
        <v>2005</v>
      </c>
      <c r="K38" s="639">
        <v>13.4</v>
      </c>
      <c r="L38" s="639">
        <v>6</v>
      </c>
      <c r="M38" s="639">
        <v>3.4</v>
      </c>
      <c r="N38" s="639">
        <v>8</v>
      </c>
      <c r="O38" s="639">
        <v>5.2</v>
      </c>
      <c r="P38" s="639">
        <v>10.4</v>
      </c>
    </row>
    <row r="39" spans="1:17">
      <c r="A39" s="640">
        <v>2006</v>
      </c>
      <c r="B39" s="1334">
        <v>21672</v>
      </c>
      <c r="C39" s="1333">
        <v>21876</v>
      </c>
      <c r="D39" s="1327">
        <v>10148</v>
      </c>
      <c r="E39" s="1327">
        <v>5930</v>
      </c>
      <c r="F39" s="1327">
        <v>173</v>
      </c>
      <c r="G39" s="1327">
        <v>117</v>
      </c>
      <c r="H39" s="1327">
        <v>186</v>
      </c>
      <c r="I39" s="164"/>
      <c r="J39" s="640">
        <v>2006</v>
      </c>
      <c r="K39" s="639">
        <v>13</v>
      </c>
      <c r="L39" s="639">
        <v>6</v>
      </c>
      <c r="M39" s="639">
        <v>3.5</v>
      </c>
      <c r="N39" s="639">
        <v>7.9</v>
      </c>
      <c r="O39" s="639">
        <v>5.3</v>
      </c>
      <c r="P39" s="639">
        <v>8.5</v>
      </c>
    </row>
    <row r="40" spans="1:17">
      <c r="A40" s="640">
        <v>2007</v>
      </c>
      <c r="B40" s="1334">
        <v>22659</v>
      </c>
      <c r="C40" s="1333">
        <v>22696</v>
      </c>
      <c r="D40" s="1333">
        <v>10913</v>
      </c>
      <c r="E40" s="1333">
        <v>5973</v>
      </c>
      <c r="F40" s="1333">
        <v>201</v>
      </c>
      <c r="G40" s="1333">
        <v>143</v>
      </c>
      <c r="H40" s="1333">
        <v>215</v>
      </c>
      <c r="I40" s="164"/>
      <c r="J40" s="640">
        <v>2007</v>
      </c>
      <c r="K40" s="639">
        <v>13.3</v>
      </c>
      <c r="L40" s="639">
        <v>6.4</v>
      </c>
      <c r="M40" s="639">
        <v>3.5</v>
      </c>
      <c r="N40" s="639">
        <v>8.9</v>
      </c>
      <c r="O40" s="639">
        <v>6.3</v>
      </c>
      <c r="P40" s="639">
        <v>9.5</v>
      </c>
    </row>
    <row r="41" spans="1:17">
      <c r="A41" s="640">
        <v>2008</v>
      </c>
      <c r="B41" s="1333">
        <v>23116</v>
      </c>
      <c r="C41" s="1333">
        <v>23167</v>
      </c>
      <c r="D41" s="1333">
        <v>10601</v>
      </c>
      <c r="E41" s="1333">
        <v>5719</v>
      </c>
      <c r="F41" s="1333">
        <v>170</v>
      </c>
      <c r="G41" s="1333">
        <v>121</v>
      </c>
      <c r="H41" s="1333">
        <v>205</v>
      </c>
      <c r="J41" s="640">
        <v>2008</v>
      </c>
      <c r="K41" s="639">
        <v>13.5</v>
      </c>
      <c r="L41" s="639">
        <v>6.2</v>
      </c>
      <c r="M41" s="639">
        <v>3.3</v>
      </c>
      <c r="N41" s="639">
        <v>7.3</v>
      </c>
      <c r="O41" s="639">
        <v>5.2</v>
      </c>
      <c r="P41" s="639">
        <v>8.8000000000000007</v>
      </c>
    </row>
    <row r="42" spans="1:17" s="165" customFormat="1">
      <c r="A42" s="640">
        <v>2009</v>
      </c>
      <c r="B42" s="1333">
        <v>23735</v>
      </c>
      <c r="C42" s="1333">
        <v>23765</v>
      </c>
      <c r="D42" s="1333">
        <v>10793</v>
      </c>
      <c r="E42" s="1333">
        <v>5959</v>
      </c>
      <c r="F42" s="1333">
        <v>200</v>
      </c>
      <c r="G42" s="1333">
        <v>138</v>
      </c>
      <c r="H42" s="1333">
        <v>154</v>
      </c>
      <c r="J42" s="640">
        <v>2009</v>
      </c>
      <c r="K42" s="639">
        <v>13.7</v>
      </c>
      <c r="L42" s="639">
        <v>6.2</v>
      </c>
      <c r="M42" s="639">
        <v>3.4</v>
      </c>
      <c r="N42" s="639">
        <v>8.4</v>
      </c>
      <c r="O42" s="639">
        <v>5.8</v>
      </c>
      <c r="P42" s="639">
        <v>6.5</v>
      </c>
    </row>
    <row r="43" spans="1:17">
      <c r="A43" s="640">
        <v>2010</v>
      </c>
      <c r="B43" s="1333">
        <v>23788</v>
      </c>
      <c r="C43" s="1333">
        <v>23847</v>
      </c>
      <c r="D43" s="1333">
        <v>11453</v>
      </c>
      <c r="E43" s="1333">
        <v>6153</v>
      </c>
      <c r="F43" s="1333">
        <v>176</v>
      </c>
      <c r="G43" s="1333">
        <v>120</v>
      </c>
      <c r="H43" s="1333">
        <v>184</v>
      </c>
      <c r="J43" s="640">
        <v>2010</v>
      </c>
      <c r="K43" s="639">
        <v>13.6</v>
      </c>
      <c r="L43" s="639">
        <v>6.5</v>
      </c>
      <c r="M43" s="639">
        <v>3.5</v>
      </c>
      <c r="N43" s="639">
        <v>7.4</v>
      </c>
      <c r="O43" s="639">
        <v>5</v>
      </c>
      <c r="P43" s="639">
        <v>7.7</v>
      </c>
      <c r="Q43" s="165"/>
    </row>
    <row r="44" spans="1:17">
      <c r="A44" s="640">
        <v>2011</v>
      </c>
      <c r="B44" s="1333">
        <v>23568</v>
      </c>
      <c r="C44" s="1333">
        <v>23619</v>
      </c>
      <c r="D44" s="1333">
        <v>11171</v>
      </c>
      <c r="E44" s="1333">
        <v>6778</v>
      </c>
      <c r="F44" s="1333">
        <v>168</v>
      </c>
      <c r="G44" s="1333">
        <v>108</v>
      </c>
      <c r="H44" s="1333">
        <v>181</v>
      </c>
      <c r="J44" s="640">
        <v>2011</v>
      </c>
      <c r="K44" s="639">
        <v>13.3</v>
      </c>
      <c r="L44" s="639">
        <v>6.3</v>
      </c>
      <c r="M44" s="639">
        <v>3.8</v>
      </c>
      <c r="N44" s="639">
        <v>7.1</v>
      </c>
      <c r="O44" s="639">
        <v>4.5999999999999996</v>
      </c>
      <c r="P44" s="639">
        <v>7.7</v>
      </c>
    </row>
    <row r="45" spans="1:17" s="165" customFormat="1">
      <c r="A45" s="640">
        <v>2012</v>
      </c>
      <c r="B45" s="1333">
        <v>23619</v>
      </c>
      <c r="C45" s="1333">
        <v>23674</v>
      </c>
      <c r="D45" s="1333">
        <v>11677</v>
      </c>
      <c r="E45" s="1333">
        <v>6831</v>
      </c>
      <c r="F45" s="1333">
        <v>179</v>
      </c>
      <c r="G45" s="1333">
        <v>126</v>
      </c>
      <c r="H45" s="1333">
        <v>175</v>
      </c>
      <c r="J45" s="640">
        <v>2012</v>
      </c>
      <c r="K45" s="639">
        <v>13.2</v>
      </c>
      <c r="L45" s="639">
        <v>6.5</v>
      </c>
      <c r="M45" s="639">
        <v>3.8</v>
      </c>
      <c r="N45" s="639">
        <v>7.6</v>
      </c>
      <c r="O45" s="639">
        <v>5.3</v>
      </c>
      <c r="P45" s="639">
        <v>7.4</v>
      </c>
    </row>
    <row r="46" spans="1:17" s="165" customFormat="1">
      <c r="A46" s="1339">
        <v>2013</v>
      </c>
      <c r="B46" s="1340">
        <v>23127</v>
      </c>
      <c r="C46" s="1340">
        <v>23266</v>
      </c>
      <c r="D46" s="1340">
        <v>11762</v>
      </c>
      <c r="E46" s="1340">
        <v>6660</v>
      </c>
      <c r="F46" s="1340">
        <v>156</v>
      </c>
      <c r="G46" s="1340">
        <v>116</v>
      </c>
      <c r="H46" s="1340">
        <v>161</v>
      </c>
      <c r="J46" s="1339">
        <v>2013</v>
      </c>
      <c r="K46" s="1342">
        <v>13</v>
      </c>
      <c r="L46" s="1342">
        <v>6.6</v>
      </c>
      <c r="M46" s="1342">
        <v>3.7</v>
      </c>
      <c r="N46" s="1342">
        <v>6.7</v>
      </c>
      <c r="O46" s="1342">
        <v>5</v>
      </c>
      <c r="P46" s="1342">
        <v>6.9</v>
      </c>
    </row>
    <row r="47" spans="1:17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7" ht="11.25" customHeight="1">
      <c r="H48" s="1353"/>
      <c r="I48" s="608"/>
      <c r="J48" s="1881"/>
      <c r="K48" s="1881"/>
      <c r="L48" s="1881"/>
      <c r="M48" s="1881"/>
      <c r="N48" s="1881"/>
      <c r="O48" s="1881"/>
      <c r="P48" s="1881"/>
    </row>
    <row r="49" spans="1:16">
      <c r="H49" s="182"/>
      <c r="I49" s="182"/>
      <c r="J49" s="1881" t="s">
        <v>5181</v>
      </c>
      <c r="K49" s="1881"/>
      <c r="L49" s="1881"/>
      <c r="M49" s="1881"/>
      <c r="N49" s="1881"/>
      <c r="O49" s="1881"/>
      <c r="P49" s="1881"/>
    </row>
    <row r="50" spans="1:16">
      <c r="J50" s="1881"/>
      <c r="K50" s="1881"/>
      <c r="L50" s="1881"/>
      <c r="M50" s="1881"/>
      <c r="N50" s="1881"/>
      <c r="O50" s="1881"/>
      <c r="P50" s="1881"/>
    </row>
    <row r="51" spans="1:16">
      <c r="A51" s="1373"/>
      <c r="G51" s="1417"/>
      <c r="H51" s="1381"/>
    </row>
    <row r="52" spans="1:16">
      <c r="A52" s="1373"/>
      <c r="G52" s="1417"/>
      <c r="H52" s="1381"/>
    </row>
    <row r="53" spans="1:16">
      <c r="A53" s="1373"/>
      <c r="G53" s="1417"/>
      <c r="H53" s="1375"/>
      <c r="I53" s="613"/>
    </row>
    <row r="54" spans="1:16" s="1377" customFormat="1">
      <c r="B54" s="1376"/>
      <c r="C54" s="1376"/>
      <c r="D54" s="1376"/>
      <c r="E54" s="1376"/>
      <c r="H54" s="1353"/>
      <c r="I54" s="608"/>
    </row>
    <row r="55" spans="1:16" s="1377" customFormat="1">
      <c r="H55" s="1353"/>
      <c r="I55" s="608"/>
    </row>
    <row r="56" spans="1:16" s="1377" customFormat="1">
      <c r="H56" s="1353"/>
      <c r="I56" s="608"/>
    </row>
    <row r="57" spans="1:16" s="1377" customFormat="1">
      <c r="H57" s="1353"/>
      <c r="I57" s="608"/>
    </row>
    <row r="58" spans="1:16" s="1377" customFormat="1">
      <c r="H58" s="1353"/>
      <c r="I58" s="608"/>
    </row>
    <row r="59" spans="1:16" s="1377" customFormat="1">
      <c r="H59" s="1353"/>
      <c r="I59" s="608"/>
    </row>
    <row r="60" spans="1:16" s="1377" customFormat="1">
      <c r="H60" s="1353"/>
      <c r="I60" s="608"/>
    </row>
    <row r="61" spans="1:16" s="1377" customFormat="1">
      <c r="H61" s="618"/>
      <c r="I61" s="183"/>
    </row>
    <row r="62" spans="1:16" s="1377" customFormat="1">
      <c r="H62" s="640"/>
    </row>
    <row r="63" spans="1:16" s="1377" customFormat="1">
      <c r="H63" s="1380"/>
      <c r="I63" s="1413"/>
    </row>
    <row r="64" spans="1:16" s="1377" customFormat="1">
      <c r="H64" s="1380"/>
    </row>
    <row r="65" spans="7:8">
      <c r="G65" s="165"/>
      <c r="H65" s="1381"/>
    </row>
    <row r="66" spans="7:8">
      <c r="G66" s="165"/>
      <c r="H66" s="1381"/>
    </row>
    <row r="67" spans="7:8">
      <c r="G67" s="165"/>
      <c r="H67" s="1381"/>
    </row>
    <row r="68" spans="7:8">
      <c r="G68" s="165"/>
      <c r="H68" s="165"/>
    </row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74" orientation="portrait" r:id="rId1"/>
  <headerFooter alignWithMargins="0"/>
  <colBreaks count="1" manualBreakCount="1">
    <brk id="9" max="1048575" man="1"/>
  </colBreaks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7030A0"/>
  </sheetPr>
  <dimension ref="A1:R72"/>
  <sheetViews>
    <sheetView showGridLines="0" showRowColHeaders="0" zoomScaleNormal="100" workbookViewId="0"/>
  </sheetViews>
  <sheetFormatPr baseColWidth="10" defaultColWidth="11.5546875" defaultRowHeight="10.199999999999999"/>
  <cols>
    <col min="1" max="1" width="7.77734375" style="159" customWidth="1"/>
    <col min="2" max="4" width="11.5546875" style="159"/>
    <col min="5" max="5" width="11.109375" style="159" customWidth="1"/>
    <col min="6" max="7" width="11.5546875" style="159"/>
    <col min="8" max="8" width="8.77734375" style="159" customWidth="1"/>
    <col min="9" max="9" width="1.77734375" style="159" customWidth="1"/>
    <col min="10" max="10" width="8.88671875" style="159" customWidth="1"/>
    <col min="11" max="11" width="11.5546875" style="159"/>
    <col min="12" max="12" width="10.44140625" style="159" customWidth="1"/>
    <col min="13" max="13" width="10.6640625" style="159" customWidth="1"/>
    <col min="14" max="14" width="8.77734375" style="159" customWidth="1"/>
    <col min="15" max="15" width="9" style="159" customWidth="1"/>
    <col min="16" max="16" width="12.6640625" style="159" customWidth="1"/>
    <col min="17" max="16384" width="11.5546875" style="159"/>
  </cols>
  <sheetData>
    <row r="1" spans="1:16" ht="13.2">
      <c r="A1" s="1436" t="s">
        <v>5197</v>
      </c>
    </row>
    <row r="2" spans="1:16">
      <c r="A2" s="182" t="s">
        <v>3941</v>
      </c>
      <c r="J2" s="182" t="s">
        <v>3941</v>
      </c>
    </row>
    <row r="3" spans="1:16">
      <c r="A3" s="182" t="s">
        <v>220</v>
      </c>
      <c r="B3" s="182"/>
      <c r="C3" s="182"/>
      <c r="D3" s="182"/>
      <c r="E3" s="182"/>
      <c r="F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70"/>
      <c r="B7" s="1370"/>
      <c r="C7" s="1370"/>
      <c r="D7" s="1370"/>
      <c r="E7" s="1370"/>
      <c r="F7" s="1370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3934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1">
        <v>88675</v>
      </c>
      <c r="C13" s="1331">
        <v>97395</v>
      </c>
      <c r="D13" s="1327">
        <v>24531</v>
      </c>
      <c r="E13" s="1327">
        <v>34518</v>
      </c>
      <c r="F13" s="1327">
        <v>2064</v>
      </c>
      <c r="G13" s="1327">
        <v>1038</v>
      </c>
      <c r="H13" s="1327">
        <v>516</v>
      </c>
      <c r="I13" s="164"/>
      <c r="J13" s="712">
        <v>1980</v>
      </c>
      <c r="K13" s="1385">
        <v>23.1</v>
      </c>
      <c r="L13" s="1385">
        <v>5.8</v>
      </c>
      <c r="M13" s="1386">
        <v>8.1999999999999993</v>
      </c>
      <c r="N13" s="1386">
        <v>21.2</v>
      </c>
      <c r="O13" s="1386">
        <v>10.7</v>
      </c>
      <c r="P13" s="1386">
        <v>5.3</v>
      </c>
    </row>
    <row r="14" spans="1:16">
      <c r="A14" s="712">
        <v>1981</v>
      </c>
      <c r="B14" s="1331">
        <v>96885</v>
      </c>
      <c r="C14" s="1331">
        <v>104553</v>
      </c>
      <c r="D14" s="1327">
        <v>23871</v>
      </c>
      <c r="E14" s="1327">
        <v>37223</v>
      </c>
      <c r="F14" s="1327">
        <v>1867</v>
      </c>
      <c r="G14" s="1327">
        <v>894</v>
      </c>
      <c r="H14" s="1327">
        <v>483</v>
      </c>
      <c r="I14" s="164"/>
      <c r="J14" s="712">
        <v>1981</v>
      </c>
      <c r="K14" s="1385">
        <v>24.3</v>
      </c>
      <c r="L14" s="1385">
        <v>5.5</v>
      </c>
      <c r="M14" s="1386">
        <v>8.6</v>
      </c>
      <c r="N14" s="1386">
        <v>17.899999999999999</v>
      </c>
      <c r="O14" s="1386">
        <v>8.6</v>
      </c>
      <c r="P14" s="1386">
        <v>4.5999999999999996</v>
      </c>
    </row>
    <row r="15" spans="1:16">
      <c r="A15" s="712">
        <v>1982</v>
      </c>
      <c r="B15" s="1331">
        <v>99279</v>
      </c>
      <c r="C15" s="1331">
        <v>106409</v>
      </c>
      <c r="D15" s="1327">
        <v>23884</v>
      </c>
      <c r="E15" s="1327">
        <v>33361</v>
      </c>
      <c r="F15" s="1327">
        <v>1758</v>
      </c>
      <c r="G15" s="1327">
        <v>855</v>
      </c>
      <c r="H15" s="1327">
        <v>504</v>
      </c>
      <c r="I15" s="164"/>
      <c r="J15" s="712">
        <v>1982</v>
      </c>
      <c r="K15" s="1385">
        <v>24.1</v>
      </c>
      <c r="L15" s="1385">
        <v>5.4</v>
      </c>
      <c r="M15" s="1386">
        <v>7.6</v>
      </c>
      <c r="N15" s="1386">
        <v>16.5</v>
      </c>
      <c r="O15" s="1386">
        <v>8</v>
      </c>
      <c r="P15" s="1386">
        <v>4.7</v>
      </c>
    </row>
    <row r="16" spans="1:16">
      <c r="A16" s="712">
        <v>1983</v>
      </c>
      <c r="B16" s="1331">
        <v>93684</v>
      </c>
      <c r="C16" s="1331">
        <v>98617</v>
      </c>
      <c r="D16" s="1327">
        <v>25559</v>
      </c>
      <c r="E16" s="1327">
        <v>34184</v>
      </c>
      <c r="F16" s="1327">
        <v>1613</v>
      </c>
      <c r="G16" s="1327">
        <v>760</v>
      </c>
      <c r="H16" s="1327">
        <v>423</v>
      </c>
      <c r="I16" s="164"/>
      <c r="J16" s="712">
        <v>1983</v>
      </c>
      <c r="K16" s="1385">
        <v>21.9</v>
      </c>
      <c r="L16" s="1385">
        <v>5.7</v>
      </c>
      <c r="M16" s="1386">
        <v>7.6</v>
      </c>
      <c r="N16" s="1386">
        <v>16.399999999999999</v>
      </c>
      <c r="O16" s="1386">
        <v>7.7</v>
      </c>
      <c r="P16" s="1386">
        <v>4.3</v>
      </c>
    </row>
    <row r="17" spans="1:16">
      <c r="A17" s="712">
        <v>1984</v>
      </c>
      <c r="B17" s="1331">
        <v>97570</v>
      </c>
      <c r="C17" s="1331">
        <v>101389</v>
      </c>
      <c r="D17" s="1327">
        <v>25800</v>
      </c>
      <c r="E17" s="1327">
        <v>35919</v>
      </c>
      <c r="F17" s="1327">
        <v>1515</v>
      </c>
      <c r="G17" s="1327">
        <v>681</v>
      </c>
      <c r="H17" s="1327">
        <v>388</v>
      </c>
      <c r="I17" s="164"/>
      <c r="J17" s="712">
        <v>1984</v>
      </c>
      <c r="K17" s="1385">
        <v>22.1</v>
      </c>
      <c r="L17" s="1385">
        <v>5.6</v>
      </c>
      <c r="M17" s="1386">
        <v>7.8</v>
      </c>
      <c r="N17" s="1386">
        <v>14.9</v>
      </c>
      <c r="O17" s="1386">
        <v>6.7</v>
      </c>
      <c r="P17" s="1386">
        <v>3.8</v>
      </c>
    </row>
    <row r="18" spans="1:16">
      <c r="A18" s="712">
        <v>1985</v>
      </c>
      <c r="B18" s="1331">
        <v>96874</v>
      </c>
      <c r="C18" s="1331">
        <v>101548</v>
      </c>
      <c r="D18" s="1327">
        <v>25903</v>
      </c>
      <c r="E18" s="1333">
        <v>36133</v>
      </c>
      <c r="F18" s="1333">
        <v>1511</v>
      </c>
      <c r="G18" s="1333">
        <v>781</v>
      </c>
      <c r="H18" s="1333">
        <v>383</v>
      </c>
      <c r="I18" s="164"/>
      <c r="J18" s="712">
        <v>1985</v>
      </c>
      <c r="K18" s="1385">
        <v>21.8</v>
      </c>
      <c r="L18" s="1385">
        <v>5.6</v>
      </c>
      <c r="M18" s="1386">
        <v>7.7</v>
      </c>
      <c r="N18" s="1386">
        <v>14.9</v>
      </c>
      <c r="O18" s="1386">
        <v>7.7</v>
      </c>
      <c r="P18" s="1386">
        <v>3.8</v>
      </c>
    </row>
    <row r="19" spans="1:16">
      <c r="A19" s="712">
        <v>1986</v>
      </c>
      <c r="B19" s="1331">
        <v>101197</v>
      </c>
      <c r="C19" s="1331">
        <v>105390</v>
      </c>
      <c r="D19" s="1327">
        <v>25615</v>
      </c>
      <c r="E19" s="1333">
        <v>37587</v>
      </c>
      <c r="F19" s="1333">
        <v>1642</v>
      </c>
      <c r="G19" s="1333">
        <v>829</v>
      </c>
      <c r="H19" s="1333">
        <v>530</v>
      </c>
      <c r="I19" s="164"/>
      <c r="J19" s="712">
        <v>1986</v>
      </c>
      <c r="K19" s="1385">
        <v>22.1</v>
      </c>
      <c r="L19" s="1385">
        <v>5.4</v>
      </c>
      <c r="M19" s="1386">
        <v>7.9</v>
      </c>
      <c r="N19" s="1386">
        <v>15.6</v>
      </c>
      <c r="O19" s="1386">
        <v>7.9</v>
      </c>
      <c r="P19" s="1386">
        <v>5</v>
      </c>
    </row>
    <row r="20" spans="1:16">
      <c r="A20" s="712">
        <v>1987</v>
      </c>
      <c r="B20" s="1331">
        <v>104448</v>
      </c>
      <c r="C20" s="1331">
        <v>108838</v>
      </c>
      <c r="D20" s="1327">
        <v>25337</v>
      </c>
      <c r="E20" s="1333">
        <v>38091</v>
      </c>
      <c r="F20" s="1333">
        <v>1652</v>
      </c>
      <c r="G20" s="1333">
        <v>877</v>
      </c>
      <c r="H20" s="1333">
        <v>538</v>
      </c>
      <c r="I20" s="164"/>
      <c r="J20" s="712">
        <v>1987</v>
      </c>
      <c r="K20" s="1385">
        <v>22.4</v>
      </c>
      <c r="L20" s="1385">
        <v>5.2</v>
      </c>
      <c r="M20" s="1386">
        <v>7.8</v>
      </c>
      <c r="N20" s="1386">
        <v>15.2</v>
      </c>
      <c r="O20" s="1386">
        <v>8.1</v>
      </c>
      <c r="P20" s="1386">
        <v>4.9000000000000004</v>
      </c>
    </row>
    <row r="21" spans="1:16">
      <c r="A21" s="712">
        <v>1988</v>
      </c>
      <c r="B21" s="1331">
        <v>111297</v>
      </c>
      <c r="C21" s="1331">
        <v>116128</v>
      </c>
      <c r="D21" s="1327">
        <v>26471</v>
      </c>
      <c r="E21" s="1333">
        <v>40981</v>
      </c>
      <c r="F21" s="1333">
        <v>1849</v>
      </c>
      <c r="G21" s="1333">
        <v>904</v>
      </c>
      <c r="H21" s="1333">
        <v>585</v>
      </c>
      <c r="I21" s="164"/>
      <c r="J21" s="712">
        <v>1988</v>
      </c>
      <c r="K21" s="1385">
        <v>23.4</v>
      </c>
      <c r="L21" s="1385">
        <v>5.3</v>
      </c>
      <c r="M21" s="1386">
        <v>8.3000000000000007</v>
      </c>
      <c r="N21" s="1386">
        <v>15.9</v>
      </c>
      <c r="O21" s="1386">
        <v>7.8</v>
      </c>
      <c r="P21" s="1386">
        <v>5</v>
      </c>
    </row>
    <row r="22" spans="1:16">
      <c r="A22" s="712">
        <v>1989</v>
      </c>
      <c r="B22" s="1331">
        <v>114156</v>
      </c>
      <c r="C22" s="1331">
        <v>119804</v>
      </c>
      <c r="D22" s="1327">
        <v>26689</v>
      </c>
      <c r="E22" s="1333">
        <v>40983</v>
      </c>
      <c r="F22" s="1333">
        <v>1714</v>
      </c>
      <c r="G22" s="1333">
        <v>870</v>
      </c>
      <c r="H22" s="1333">
        <v>629</v>
      </c>
      <c r="I22" s="164"/>
      <c r="J22" s="712">
        <v>1989</v>
      </c>
      <c r="K22" s="1385">
        <v>23.6</v>
      </c>
      <c r="L22" s="1385">
        <v>5.3</v>
      </c>
      <c r="M22" s="1386">
        <v>8.1</v>
      </c>
      <c r="N22" s="1386">
        <v>14.3</v>
      </c>
      <c r="O22" s="1386">
        <v>7.3</v>
      </c>
      <c r="P22" s="1386">
        <v>5.3</v>
      </c>
    </row>
    <row r="23" spans="1:16">
      <c r="A23" s="712">
        <v>1990</v>
      </c>
      <c r="B23" s="1331">
        <v>115533</v>
      </c>
      <c r="C23" s="1331">
        <v>121176</v>
      </c>
      <c r="D23" s="1327">
        <v>27888</v>
      </c>
      <c r="E23" s="1333">
        <v>39350</v>
      </c>
      <c r="F23" s="1333">
        <v>1693</v>
      </c>
      <c r="G23" s="1333">
        <v>857</v>
      </c>
      <c r="H23" s="1333">
        <v>519</v>
      </c>
      <c r="I23" s="164"/>
      <c r="J23" s="712">
        <v>1990</v>
      </c>
      <c r="K23" s="1385">
        <v>23.3</v>
      </c>
      <c r="L23" s="1385">
        <v>5.4</v>
      </c>
      <c r="M23" s="1386">
        <v>7.6</v>
      </c>
      <c r="N23" s="1386">
        <v>14</v>
      </c>
      <c r="O23" s="1386">
        <v>7.1</v>
      </c>
      <c r="P23" s="1386">
        <v>4.3</v>
      </c>
    </row>
    <row r="24" spans="1:16">
      <c r="A24" s="712">
        <v>1991</v>
      </c>
      <c r="B24" s="1331">
        <v>112273</v>
      </c>
      <c r="C24" s="1331">
        <v>117410</v>
      </c>
      <c r="D24" s="1327">
        <v>26773</v>
      </c>
      <c r="E24" s="1333">
        <v>36325</v>
      </c>
      <c r="F24" s="1333">
        <v>1466</v>
      </c>
      <c r="G24" s="1333">
        <v>760</v>
      </c>
      <c r="H24" s="1333">
        <v>539</v>
      </c>
      <c r="I24" s="164"/>
      <c r="J24" s="712">
        <v>1991</v>
      </c>
      <c r="K24" s="1385">
        <v>22.2</v>
      </c>
      <c r="L24" s="1385">
        <v>5.0999999999999996</v>
      </c>
      <c r="M24" s="1386">
        <v>6.9</v>
      </c>
      <c r="N24" s="1386">
        <v>12.5</v>
      </c>
      <c r="O24" s="1386">
        <v>6.5</v>
      </c>
      <c r="P24" s="1386">
        <v>4.5999999999999996</v>
      </c>
    </row>
    <row r="25" spans="1:16">
      <c r="A25" s="712">
        <v>1992</v>
      </c>
      <c r="B25" s="1331">
        <v>110501</v>
      </c>
      <c r="C25" s="1331">
        <v>115583</v>
      </c>
      <c r="D25" s="1327">
        <v>27291</v>
      </c>
      <c r="E25" s="1333">
        <v>36090</v>
      </c>
      <c r="F25" s="1333">
        <v>1414</v>
      </c>
      <c r="G25" s="1333">
        <v>729</v>
      </c>
      <c r="H25" s="1333">
        <v>496</v>
      </c>
      <c r="I25" s="164"/>
      <c r="J25" s="712">
        <v>1992</v>
      </c>
      <c r="K25" s="1385">
        <v>21.4</v>
      </c>
      <c r="L25" s="1385">
        <v>5.0999999999999996</v>
      </c>
      <c r="M25" s="1386">
        <v>6.7</v>
      </c>
      <c r="N25" s="1386">
        <v>12.2</v>
      </c>
      <c r="O25" s="1386">
        <v>6.3</v>
      </c>
      <c r="P25" s="1386">
        <v>4.3</v>
      </c>
    </row>
    <row r="26" spans="1:16">
      <c r="A26" s="712">
        <v>1993</v>
      </c>
      <c r="B26" s="1333">
        <v>110356</v>
      </c>
      <c r="C26" s="1333">
        <v>114846</v>
      </c>
      <c r="D26" s="1327">
        <v>28048</v>
      </c>
      <c r="E26" s="1333">
        <v>38797</v>
      </c>
      <c r="F26" s="1333">
        <v>1322</v>
      </c>
      <c r="G26" s="1333">
        <v>707</v>
      </c>
      <c r="H26" s="1333">
        <v>488</v>
      </c>
      <c r="I26" s="164"/>
      <c r="J26" s="712">
        <v>1993</v>
      </c>
      <c r="K26" s="1385">
        <v>20.9</v>
      </c>
      <c r="L26" s="1385">
        <v>5.0999999999999996</v>
      </c>
      <c r="M26" s="1386">
        <v>7.1</v>
      </c>
      <c r="N26" s="1386">
        <v>11.5</v>
      </c>
      <c r="O26" s="1386">
        <v>6.2</v>
      </c>
      <c r="P26" s="1386">
        <v>4.2</v>
      </c>
    </row>
    <row r="27" spans="1:16">
      <c r="A27" s="712">
        <v>1994</v>
      </c>
      <c r="B27" s="1333">
        <v>110774</v>
      </c>
      <c r="C27" s="1331">
        <v>114880</v>
      </c>
      <c r="D27" s="1327">
        <v>27714</v>
      </c>
      <c r="E27" s="1333">
        <v>37969</v>
      </c>
      <c r="F27" s="1333">
        <v>1172</v>
      </c>
      <c r="G27" s="1333">
        <v>651</v>
      </c>
      <c r="H27" s="1333">
        <v>406</v>
      </c>
      <c r="I27" s="164"/>
      <c r="J27" s="712">
        <v>1994</v>
      </c>
      <c r="K27" s="1385">
        <v>20.5</v>
      </c>
      <c r="L27" s="1385">
        <v>4.9000000000000004</v>
      </c>
      <c r="M27" s="1386">
        <v>6.8</v>
      </c>
      <c r="N27" s="1386">
        <v>10.199999999999999</v>
      </c>
      <c r="O27" s="1386">
        <v>5.7</v>
      </c>
      <c r="P27" s="1386">
        <v>3.5</v>
      </c>
    </row>
    <row r="28" spans="1:16">
      <c r="A28" s="712">
        <v>1995</v>
      </c>
      <c r="B28" s="1333">
        <v>108363</v>
      </c>
      <c r="C28" s="1331">
        <v>111877</v>
      </c>
      <c r="D28" s="1327">
        <v>28666</v>
      </c>
      <c r="E28" s="1333">
        <v>35982</v>
      </c>
      <c r="F28" s="1333">
        <v>1080</v>
      </c>
      <c r="G28" s="1333">
        <v>586</v>
      </c>
      <c r="H28" s="1333">
        <v>394</v>
      </c>
      <c r="I28" s="164"/>
      <c r="J28" s="712">
        <v>1995</v>
      </c>
      <c r="K28" s="1385">
        <v>19.600000000000001</v>
      </c>
      <c r="L28" s="1385">
        <v>5</v>
      </c>
      <c r="M28" s="1386">
        <v>6.3</v>
      </c>
      <c r="N28" s="1386">
        <v>9.6999999999999993</v>
      </c>
      <c r="O28" s="1386">
        <v>5.2</v>
      </c>
      <c r="P28" s="1386">
        <v>3.5</v>
      </c>
    </row>
    <row r="29" spans="1:16">
      <c r="A29" s="712">
        <v>1996</v>
      </c>
      <c r="B29" s="1333">
        <v>107586</v>
      </c>
      <c r="C29" s="1331">
        <v>110005</v>
      </c>
      <c r="D29" s="1327">
        <v>29298</v>
      </c>
      <c r="E29" s="1333">
        <v>35119</v>
      </c>
      <c r="F29" s="1333">
        <v>1150</v>
      </c>
      <c r="G29" s="1333">
        <v>659</v>
      </c>
      <c r="H29" s="1333">
        <v>402</v>
      </c>
      <c r="I29" s="164"/>
      <c r="J29" s="712">
        <v>1996</v>
      </c>
      <c r="K29" s="1385">
        <v>19</v>
      </c>
      <c r="L29" s="1385">
        <v>5.0999999999999996</v>
      </c>
      <c r="M29" s="1386">
        <v>6.1</v>
      </c>
      <c r="N29" s="1386">
        <v>10.5</v>
      </c>
      <c r="O29" s="1386">
        <v>6</v>
      </c>
      <c r="P29" s="1386">
        <v>3.7</v>
      </c>
    </row>
    <row r="30" spans="1:16">
      <c r="A30" s="712">
        <v>1997</v>
      </c>
      <c r="B30" s="1333">
        <v>105544</v>
      </c>
      <c r="C30" s="1331">
        <v>107289</v>
      </c>
      <c r="D30" s="1327">
        <v>29205</v>
      </c>
      <c r="E30" s="1333">
        <v>33014</v>
      </c>
      <c r="F30" s="1333">
        <v>979</v>
      </c>
      <c r="G30" s="1333">
        <v>562</v>
      </c>
      <c r="H30" s="1333">
        <v>404</v>
      </c>
      <c r="I30" s="164"/>
      <c r="J30" s="712">
        <v>1997</v>
      </c>
      <c r="K30" s="1385">
        <v>18.2</v>
      </c>
      <c r="L30" s="1385">
        <v>5</v>
      </c>
      <c r="M30" s="1386">
        <v>5.6</v>
      </c>
      <c r="N30" s="1386">
        <v>9.1</v>
      </c>
      <c r="O30" s="1386">
        <v>5.2</v>
      </c>
      <c r="P30" s="1386">
        <v>3.8</v>
      </c>
    </row>
    <row r="31" spans="1:16">
      <c r="A31" s="712">
        <v>1998</v>
      </c>
      <c r="B31" s="1334">
        <v>105471</v>
      </c>
      <c r="C31" s="1334">
        <v>107108</v>
      </c>
      <c r="D31" s="1327">
        <v>30081</v>
      </c>
      <c r="E31" s="1333">
        <v>30885</v>
      </c>
      <c r="F31" s="1333">
        <v>1023</v>
      </c>
      <c r="G31" s="1333">
        <v>582</v>
      </c>
      <c r="H31" s="1333">
        <v>401</v>
      </c>
      <c r="I31" s="164"/>
      <c r="J31" s="712">
        <v>1998</v>
      </c>
      <c r="K31" s="1385">
        <v>17.899999999999999</v>
      </c>
      <c r="L31" s="1385">
        <v>5</v>
      </c>
      <c r="M31" s="1386">
        <v>5.2</v>
      </c>
      <c r="N31" s="1386">
        <v>9.6</v>
      </c>
      <c r="O31" s="1386">
        <v>5.4</v>
      </c>
      <c r="P31" s="1386">
        <v>3.7</v>
      </c>
    </row>
    <row r="32" spans="1:16">
      <c r="A32" s="712">
        <v>1999</v>
      </c>
      <c r="B32" s="1334">
        <v>102389</v>
      </c>
      <c r="C32" s="1334">
        <v>103518</v>
      </c>
      <c r="D32" s="1327">
        <v>30812</v>
      </c>
      <c r="E32" s="1333">
        <v>29225</v>
      </c>
      <c r="F32" s="1333">
        <v>1011</v>
      </c>
      <c r="G32" s="1333">
        <v>599</v>
      </c>
      <c r="H32" s="1333">
        <v>362</v>
      </c>
      <c r="I32" s="164"/>
      <c r="J32" s="712">
        <v>1999</v>
      </c>
      <c r="K32" s="1385">
        <v>17</v>
      </c>
      <c r="L32" s="1385">
        <v>5.0999999999999996</v>
      </c>
      <c r="M32" s="1386">
        <v>4.8</v>
      </c>
      <c r="N32" s="1386">
        <v>9.8000000000000007</v>
      </c>
      <c r="O32" s="1386">
        <v>5.8</v>
      </c>
      <c r="P32" s="1386">
        <v>3.5</v>
      </c>
    </row>
    <row r="33" spans="1:18">
      <c r="A33" s="712">
        <v>2000</v>
      </c>
      <c r="B33" s="1334">
        <v>102205</v>
      </c>
      <c r="C33" s="1334">
        <v>102916</v>
      </c>
      <c r="D33" s="1327">
        <v>29108</v>
      </c>
      <c r="E33" s="1333">
        <v>27470</v>
      </c>
      <c r="F33" s="1333">
        <v>864</v>
      </c>
      <c r="G33" s="1333">
        <v>541</v>
      </c>
      <c r="H33" s="1333">
        <v>417</v>
      </c>
      <c r="I33" s="164"/>
      <c r="J33" s="712">
        <v>2000</v>
      </c>
      <c r="K33" s="1385">
        <v>16.7</v>
      </c>
      <c r="L33" s="1385">
        <v>4.7</v>
      </c>
      <c r="M33" s="1386">
        <v>4.5</v>
      </c>
      <c r="N33" s="1386">
        <v>8.4</v>
      </c>
      <c r="O33" s="1386">
        <v>5.3</v>
      </c>
      <c r="P33" s="1386">
        <v>4.0999999999999996</v>
      </c>
    </row>
    <row r="34" spans="1:18">
      <c r="A34" s="712">
        <v>2001</v>
      </c>
      <c r="B34" s="1334">
        <v>100694</v>
      </c>
      <c r="C34" s="1334">
        <v>101623</v>
      </c>
      <c r="D34" s="1327">
        <v>30378</v>
      </c>
      <c r="E34" s="1331">
        <v>26246</v>
      </c>
      <c r="F34" s="1331">
        <v>799</v>
      </c>
      <c r="G34" s="1331">
        <v>495</v>
      </c>
      <c r="H34" s="1331">
        <v>477</v>
      </c>
      <c r="I34" s="164"/>
      <c r="J34" s="712">
        <v>2001</v>
      </c>
      <c r="K34" s="1385">
        <v>16.3</v>
      </c>
      <c r="L34" s="1385">
        <v>4.9000000000000004</v>
      </c>
      <c r="M34" s="1386">
        <v>4.2</v>
      </c>
      <c r="N34" s="1386">
        <v>7.9</v>
      </c>
      <c r="O34" s="1386">
        <v>4.9000000000000004</v>
      </c>
      <c r="P34" s="1386">
        <v>4.7</v>
      </c>
    </row>
    <row r="35" spans="1:18">
      <c r="A35" s="712">
        <v>2002</v>
      </c>
      <c r="B35" s="1334">
        <v>96996</v>
      </c>
      <c r="C35" s="1334">
        <v>97829</v>
      </c>
      <c r="D35" s="1327">
        <v>30052</v>
      </c>
      <c r="E35" s="1331">
        <v>25334</v>
      </c>
      <c r="F35" s="1331">
        <v>743</v>
      </c>
      <c r="G35" s="1331">
        <v>482</v>
      </c>
      <c r="H35" s="1331">
        <v>483</v>
      </c>
      <c r="I35" s="164"/>
      <c r="J35" s="712">
        <v>2002</v>
      </c>
      <c r="K35" s="1385">
        <v>15.5</v>
      </c>
      <c r="L35" s="1385">
        <v>4.8</v>
      </c>
      <c r="M35" s="1386">
        <v>4</v>
      </c>
      <c r="N35" s="1386">
        <v>7.6</v>
      </c>
      <c r="O35" s="1386">
        <v>4.9000000000000004</v>
      </c>
      <c r="P35" s="1386">
        <v>4.9000000000000004</v>
      </c>
    </row>
    <row r="36" spans="1:18">
      <c r="A36" s="712">
        <v>2003</v>
      </c>
      <c r="B36" s="1334">
        <v>94728</v>
      </c>
      <c r="C36" s="1327">
        <v>95519</v>
      </c>
      <c r="D36" s="1327">
        <v>31158</v>
      </c>
      <c r="E36" s="1331">
        <v>23467</v>
      </c>
      <c r="F36" s="1331">
        <v>711</v>
      </c>
      <c r="G36" s="1331">
        <v>455</v>
      </c>
      <c r="H36" s="1331">
        <v>542</v>
      </c>
      <c r="I36" s="164"/>
      <c r="J36" s="712">
        <v>2003</v>
      </c>
      <c r="K36" s="1385">
        <v>14.9</v>
      </c>
      <c r="L36" s="1385">
        <v>4.9000000000000004</v>
      </c>
      <c r="M36" s="1386">
        <v>3.7</v>
      </c>
      <c r="N36" s="1387">
        <v>7.4</v>
      </c>
      <c r="O36" s="1388">
        <v>4.8</v>
      </c>
      <c r="P36" s="1388">
        <v>5.7</v>
      </c>
    </row>
    <row r="37" spans="1:18">
      <c r="A37" s="712">
        <v>2004</v>
      </c>
      <c r="B37" s="1334">
        <v>93079</v>
      </c>
      <c r="C37" s="1327">
        <v>93944</v>
      </c>
      <c r="D37" s="1327">
        <v>32274</v>
      </c>
      <c r="E37" s="1335">
        <v>22097</v>
      </c>
      <c r="F37" s="1335">
        <v>766</v>
      </c>
      <c r="G37" s="1335">
        <v>480</v>
      </c>
      <c r="H37" s="1335">
        <v>576</v>
      </c>
      <c r="I37" s="164"/>
      <c r="J37" s="712">
        <v>2004</v>
      </c>
      <c r="K37" s="1385">
        <v>14.5</v>
      </c>
      <c r="L37" s="1385">
        <v>5</v>
      </c>
      <c r="M37" s="1386">
        <v>3.4</v>
      </c>
      <c r="N37" s="1387">
        <v>8.1999999999999993</v>
      </c>
      <c r="O37" s="1388">
        <v>5.0999999999999996</v>
      </c>
      <c r="P37" s="1388">
        <v>6.1</v>
      </c>
    </row>
    <row r="38" spans="1:18">
      <c r="A38" s="640">
        <v>2005</v>
      </c>
      <c r="B38" s="1334">
        <v>92773</v>
      </c>
      <c r="C38" s="1333">
        <v>93255</v>
      </c>
      <c r="D38" s="1327">
        <v>32046</v>
      </c>
      <c r="E38" s="1327">
        <v>21697</v>
      </c>
      <c r="F38" s="1327">
        <v>703</v>
      </c>
      <c r="G38" s="1327">
        <v>456</v>
      </c>
      <c r="H38" s="1327">
        <v>676</v>
      </c>
      <c r="I38" s="164"/>
      <c r="J38" s="640">
        <v>2005</v>
      </c>
      <c r="K38" s="1389">
        <v>14.3</v>
      </c>
      <c r="L38" s="1389">
        <v>4.9000000000000004</v>
      </c>
      <c r="M38" s="1389">
        <v>3.3</v>
      </c>
      <c r="N38" s="1389">
        <v>7.5</v>
      </c>
      <c r="O38" s="1389">
        <v>4.9000000000000004</v>
      </c>
      <c r="P38" s="1389">
        <v>7.2</v>
      </c>
    </row>
    <row r="39" spans="1:18">
      <c r="A39" s="640">
        <v>2006</v>
      </c>
      <c r="B39" s="1334">
        <v>93593</v>
      </c>
      <c r="C39" s="1333">
        <v>94572</v>
      </c>
      <c r="D39" s="1327">
        <v>32203</v>
      </c>
      <c r="E39" s="1327">
        <v>23623</v>
      </c>
      <c r="F39" s="1327">
        <v>713</v>
      </c>
      <c r="G39" s="1327">
        <v>509</v>
      </c>
      <c r="H39" s="1327">
        <v>814</v>
      </c>
      <c r="I39" s="164"/>
      <c r="J39" s="640">
        <v>2006</v>
      </c>
      <c r="K39" s="1389">
        <v>14.3</v>
      </c>
      <c r="L39" s="1389">
        <v>4.9000000000000004</v>
      </c>
      <c r="M39" s="1389">
        <v>3.6</v>
      </c>
      <c r="N39" s="1389">
        <v>7.5</v>
      </c>
      <c r="O39" s="1389">
        <v>5.4</v>
      </c>
      <c r="P39" s="1389">
        <v>8.6</v>
      </c>
    </row>
    <row r="40" spans="1:18">
      <c r="A40" s="640">
        <v>2007</v>
      </c>
      <c r="B40" s="1334">
        <v>97596</v>
      </c>
      <c r="C40" s="1333">
        <v>97790</v>
      </c>
      <c r="D40" s="1333">
        <v>35316</v>
      </c>
      <c r="E40" s="1333">
        <v>23523</v>
      </c>
      <c r="F40" s="1333">
        <v>725</v>
      </c>
      <c r="G40" s="1333">
        <v>471</v>
      </c>
      <c r="H40" s="1333">
        <v>818</v>
      </c>
      <c r="I40" s="164"/>
      <c r="J40" s="640">
        <v>2007</v>
      </c>
      <c r="K40" s="1389">
        <v>14.6</v>
      </c>
      <c r="L40" s="1389">
        <v>5.3</v>
      </c>
      <c r="M40" s="1389">
        <v>3.5</v>
      </c>
      <c r="N40" s="1389">
        <v>7.4</v>
      </c>
      <c r="O40" s="1389">
        <v>4.8</v>
      </c>
      <c r="P40" s="1389">
        <v>8.4</v>
      </c>
    </row>
    <row r="41" spans="1:18">
      <c r="A41" s="640">
        <v>2008</v>
      </c>
      <c r="B41" s="1333">
        <v>99873</v>
      </c>
      <c r="C41" s="1333">
        <v>100151</v>
      </c>
      <c r="D41" s="1333">
        <v>33380</v>
      </c>
      <c r="E41" s="1333">
        <v>23199</v>
      </c>
      <c r="F41" s="1333">
        <v>718</v>
      </c>
      <c r="G41" s="1333">
        <v>502</v>
      </c>
      <c r="H41" s="1333">
        <v>912</v>
      </c>
      <c r="I41" s="165"/>
      <c r="J41" s="640">
        <v>2008</v>
      </c>
      <c r="K41" s="1389">
        <v>14.8</v>
      </c>
      <c r="L41" s="1389">
        <v>4.9000000000000004</v>
      </c>
      <c r="M41" s="1389">
        <v>3.4</v>
      </c>
      <c r="N41" s="1389">
        <v>7.2</v>
      </c>
      <c r="O41" s="1389">
        <v>5</v>
      </c>
      <c r="P41" s="1389">
        <v>9.1</v>
      </c>
    </row>
    <row r="42" spans="1:18">
      <c r="A42" s="640">
        <v>2009</v>
      </c>
      <c r="B42" s="1333">
        <v>102247</v>
      </c>
      <c r="C42" s="1333">
        <v>102414</v>
      </c>
      <c r="D42" s="1333">
        <v>34373</v>
      </c>
      <c r="E42" s="1333">
        <v>22978</v>
      </c>
      <c r="F42" s="1333">
        <v>735</v>
      </c>
      <c r="G42" s="1333">
        <v>518</v>
      </c>
      <c r="H42" s="1333">
        <v>924</v>
      </c>
      <c r="I42" s="165"/>
      <c r="J42" s="640">
        <v>2009</v>
      </c>
      <c r="K42" s="1389">
        <v>15</v>
      </c>
      <c r="L42" s="1389">
        <v>5</v>
      </c>
      <c r="M42" s="1389">
        <v>3.4</v>
      </c>
      <c r="N42" s="1389">
        <v>7.2</v>
      </c>
      <c r="O42" s="1389">
        <v>5.0999999999999996</v>
      </c>
      <c r="P42" s="1389">
        <v>9</v>
      </c>
      <c r="Q42" s="165"/>
      <c r="R42" s="165"/>
    </row>
    <row r="43" spans="1:18" s="165" customFormat="1">
      <c r="A43" s="640">
        <v>2010</v>
      </c>
      <c r="B43" s="1333">
        <v>101047</v>
      </c>
      <c r="C43" s="1333">
        <v>101321</v>
      </c>
      <c r="D43" s="1333">
        <v>36934</v>
      </c>
      <c r="E43" s="1333">
        <v>25133</v>
      </c>
      <c r="F43" s="1333">
        <v>721</v>
      </c>
      <c r="G43" s="1333">
        <v>520</v>
      </c>
      <c r="H43" s="1333">
        <v>877</v>
      </c>
      <c r="J43" s="640">
        <v>2010</v>
      </c>
      <c r="K43" s="1389">
        <v>14.7</v>
      </c>
      <c r="L43" s="1389">
        <v>5.4</v>
      </c>
      <c r="M43" s="1389">
        <v>3.7</v>
      </c>
      <c r="N43" s="1389">
        <v>7.1</v>
      </c>
      <c r="O43" s="1389">
        <v>5.0999999999999996</v>
      </c>
      <c r="P43" s="1389">
        <v>8.6999999999999993</v>
      </c>
    </row>
    <row r="44" spans="1:18" s="165" customFormat="1">
      <c r="A44" s="640">
        <v>2011</v>
      </c>
      <c r="B44" s="1333">
        <v>100415</v>
      </c>
      <c r="C44" s="1333">
        <v>100650</v>
      </c>
      <c r="D44" s="1333">
        <v>36396</v>
      </c>
      <c r="E44" s="1333">
        <v>27070</v>
      </c>
      <c r="F44" s="1333">
        <v>758</v>
      </c>
      <c r="G44" s="1333">
        <v>562</v>
      </c>
      <c r="H44" s="1333">
        <v>911</v>
      </c>
      <c r="J44" s="640">
        <v>2011</v>
      </c>
      <c r="K44" s="1389">
        <v>14.5</v>
      </c>
      <c r="L44" s="1389">
        <v>5.2</v>
      </c>
      <c r="M44" s="1389">
        <v>3.9</v>
      </c>
      <c r="N44" s="1389">
        <v>7.5</v>
      </c>
      <c r="O44" s="1389">
        <v>5.6</v>
      </c>
      <c r="P44" s="1389">
        <v>9.1</v>
      </c>
    </row>
    <row r="45" spans="1:18" s="165" customFormat="1">
      <c r="A45" s="640">
        <v>2012</v>
      </c>
      <c r="B45" s="1333">
        <v>99488</v>
      </c>
      <c r="C45" s="1333">
        <v>99705</v>
      </c>
      <c r="D45" s="1333">
        <v>37286</v>
      </c>
      <c r="E45" s="1333">
        <v>26577</v>
      </c>
      <c r="F45" s="1333">
        <v>698</v>
      </c>
      <c r="G45" s="1333">
        <v>503</v>
      </c>
      <c r="H45" s="1333">
        <v>906</v>
      </c>
      <c r="J45" s="640">
        <v>2012</v>
      </c>
      <c r="K45" s="1389">
        <v>14.2</v>
      </c>
      <c r="L45" s="1389">
        <v>5.3</v>
      </c>
      <c r="M45" s="1389">
        <v>3.8</v>
      </c>
      <c r="N45" s="1389">
        <v>7</v>
      </c>
      <c r="O45" s="1389">
        <v>5</v>
      </c>
      <c r="P45" s="1389">
        <v>9.1</v>
      </c>
    </row>
    <row r="46" spans="1:18" s="165" customFormat="1">
      <c r="A46" s="1339">
        <v>2013</v>
      </c>
      <c r="B46" s="1340">
        <v>99082</v>
      </c>
      <c r="C46" s="1340">
        <v>99421</v>
      </c>
      <c r="D46" s="1340">
        <v>37564</v>
      </c>
      <c r="E46" s="1340">
        <v>25866</v>
      </c>
      <c r="F46" s="1340">
        <v>667</v>
      </c>
      <c r="G46" s="1340">
        <v>498</v>
      </c>
      <c r="H46" s="1340">
        <v>886</v>
      </c>
      <c r="J46" s="1339">
        <v>2013</v>
      </c>
      <c r="K46" s="1390">
        <v>13.9</v>
      </c>
      <c r="L46" s="1390">
        <v>5.3</v>
      </c>
      <c r="M46" s="1390">
        <v>3.6</v>
      </c>
      <c r="N46" s="1390">
        <v>6.7</v>
      </c>
      <c r="O46" s="1390">
        <v>5</v>
      </c>
      <c r="P46" s="1390">
        <v>8.9</v>
      </c>
    </row>
    <row r="47" spans="1:18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8" ht="10.5" customHeight="1">
      <c r="J48" s="1881"/>
      <c r="K48" s="1881"/>
      <c r="L48" s="1881"/>
      <c r="M48" s="1881"/>
      <c r="N48" s="1881"/>
      <c r="O48" s="1881"/>
      <c r="P48" s="1881"/>
    </row>
    <row r="49" spans="2:16"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2:16">
      <c r="J50" s="1881"/>
      <c r="K50" s="1881"/>
      <c r="L50" s="1881"/>
      <c r="M50" s="1881"/>
      <c r="N50" s="1881"/>
      <c r="O50" s="1881"/>
      <c r="P50" s="1881"/>
    </row>
    <row r="52" spans="2:16">
      <c r="H52" s="1375"/>
      <c r="I52" s="613"/>
    </row>
    <row r="53" spans="2:16">
      <c r="H53" s="1353"/>
      <c r="I53" s="608"/>
    </row>
    <row r="54" spans="2:16">
      <c r="B54" s="1376"/>
      <c r="C54" s="1376"/>
      <c r="H54" s="1353"/>
      <c r="I54" s="608"/>
    </row>
    <row r="55" spans="2:16">
      <c r="H55" s="1353"/>
      <c r="I55" s="608"/>
    </row>
    <row r="56" spans="2:16">
      <c r="H56" s="1353"/>
      <c r="I56" s="608"/>
    </row>
    <row r="57" spans="2:16">
      <c r="C57" s="1377"/>
      <c r="H57" s="1353"/>
      <c r="I57" s="608"/>
    </row>
    <row r="58" spans="2:16" s="1391" customFormat="1">
      <c r="C58" s="1377"/>
      <c r="H58" s="1353"/>
      <c r="I58" s="608"/>
    </row>
    <row r="59" spans="2:16" s="1391" customFormat="1">
      <c r="C59" s="1377"/>
      <c r="H59" s="1353"/>
      <c r="I59" s="608"/>
    </row>
    <row r="60" spans="2:16" s="1391" customFormat="1">
      <c r="C60" s="1377"/>
      <c r="H60" s="1392"/>
      <c r="I60" s="602"/>
    </row>
    <row r="61" spans="2:16" s="1391" customFormat="1">
      <c r="C61" s="1377"/>
      <c r="I61" s="1412"/>
    </row>
    <row r="62" spans="2:16" s="1391" customFormat="1">
      <c r="C62" s="1377"/>
      <c r="I62" s="1412"/>
    </row>
    <row r="63" spans="2:16" s="1391" customFormat="1">
      <c r="I63" s="1413"/>
    </row>
    <row r="64" spans="2:16" s="1391" customFormat="1">
      <c r="I64" s="1412"/>
    </row>
    <row r="65" spans="9:10" s="1391" customFormat="1">
      <c r="I65" s="1412"/>
    </row>
    <row r="66" spans="9:10" s="1391" customFormat="1">
      <c r="I66" s="1412"/>
    </row>
    <row r="67" spans="9:10" s="1391" customFormat="1">
      <c r="I67" s="1377"/>
      <c r="J67" s="1380"/>
    </row>
    <row r="68" spans="9:10">
      <c r="I68" s="165"/>
      <c r="J68" s="1381"/>
    </row>
    <row r="69" spans="9:10">
      <c r="I69" s="165"/>
      <c r="J69" s="1381"/>
    </row>
    <row r="70" spans="9:10">
      <c r="I70" s="165"/>
      <c r="J70" s="1381"/>
    </row>
    <row r="71" spans="9:10">
      <c r="I71" s="165"/>
      <c r="J71" s="1381"/>
    </row>
    <row r="72" spans="9:10">
      <c r="I72" s="165"/>
      <c r="J72" s="1381"/>
    </row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80" orientation="portrait" r:id="rId1"/>
  <headerFooter alignWithMargins="0"/>
  <colBreaks count="1" manualBreakCount="1">
    <brk id="8" max="1048575" man="1"/>
  </colBreaks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7030A0"/>
  </sheetPr>
  <dimension ref="A1:Q74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.6640625" style="159" customWidth="1"/>
    <col min="2" max="2" width="11.109375" style="159" customWidth="1"/>
    <col min="3" max="3" width="12.5546875" style="159" customWidth="1"/>
    <col min="4" max="4" width="11" style="159" customWidth="1"/>
    <col min="5" max="5" width="11.77734375" style="159" customWidth="1"/>
    <col min="6" max="6" width="12" style="159" customWidth="1"/>
    <col min="7" max="7" width="13.109375" style="159" customWidth="1"/>
    <col min="8" max="8" width="8.44140625" style="159" customWidth="1"/>
    <col min="9" max="9" width="2.109375" style="159" customWidth="1"/>
    <col min="10" max="10" width="9.77734375" style="159" customWidth="1"/>
    <col min="11" max="11" width="11.5546875" style="159" customWidth="1"/>
    <col min="12" max="12" width="10.88671875" style="159" customWidth="1"/>
    <col min="13" max="13" width="11.33203125" style="159" customWidth="1"/>
    <col min="14" max="14" width="10.21875" style="159" customWidth="1"/>
    <col min="15" max="15" width="10.6640625" style="159" customWidth="1"/>
    <col min="16" max="16" width="13.33203125" style="159" customWidth="1"/>
    <col min="17" max="257" width="11.44140625" style="159"/>
    <col min="258" max="258" width="15.6640625" style="159" customWidth="1"/>
    <col min="259" max="259" width="14.88671875" style="159" customWidth="1"/>
    <col min="260" max="260" width="12.44140625" style="159" customWidth="1"/>
    <col min="261" max="261" width="12.6640625" style="159" customWidth="1"/>
    <col min="262" max="262" width="12.5546875" style="159" customWidth="1"/>
    <col min="263" max="263" width="13.109375" style="159" customWidth="1"/>
    <col min="264" max="266" width="11.44140625" style="159"/>
    <col min="267" max="267" width="13.44140625" style="159" customWidth="1"/>
    <col min="268" max="268" width="11.44140625" style="159"/>
    <col min="269" max="269" width="12.6640625" style="159" customWidth="1"/>
    <col min="270" max="271" width="11.44140625" style="159"/>
    <col min="272" max="272" width="14.44140625" style="159" customWidth="1"/>
    <col min="273" max="513" width="11.44140625" style="159"/>
    <col min="514" max="514" width="15.6640625" style="159" customWidth="1"/>
    <col min="515" max="515" width="14.88671875" style="159" customWidth="1"/>
    <col min="516" max="516" width="12.44140625" style="159" customWidth="1"/>
    <col min="517" max="517" width="12.6640625" style="159" customWidth="1"/>
    <col min="518" max="518" width="12.5546875" style="159" customWidth="1"/>
    <col min="519" max="519" width="13.109375" style="159" customWidth="1"/>
    <col min="520" max="522" width="11.44140625" style="159"/>
    <col min="523" max="523" width="13.44140625" style="159" customWidth="1"/>
    <col min="524" max="524" width="11.44140625" style="159"/>
    <col min="525" max="525" width="12.6640625" style="159" customWidth="1"/>
    <col min="526" max="527" width="11.44140625" style="159"/>
    <col min="528" max="528" width="14.44140625" style="159" customWidth="1"/>
    <col min="529" max="769" width="11.44140625" style="159"/>
    <col min="770" max="770" width="15.6640625" style="159" customWidth="1"/>
    <col min="771" max="771" width="14.88671875" style="159" customWidth="1"/>
    <col min="772" max="772" width="12.44140625" style="159" customWidth="1"/>
    <col min="773" max="773" width="12.6640625" style="159" customWidth="1"/>
    <col min="774" max="774" width="12.5546875" style="159" customWidth="1"/>
    <col min="775" max="775" width="13.109375" style="159" customWidth="1"/>
    <col min="776" max="778" width="11.44140625" style="159"/>
    <col min="779" max="779" width="13.44140625" style="159" customWidth="1"/>
    <col min="780" max="780" width="11.44140625" style="159"/>
    <col min="781" max="781" width="12.6640625" style="159" customWidth="1"/>
    <col min="782" max="783" width="11.44140625" style="159"/>
    <col min="784" max="784" width="14.44140625" style="159" customWidth="1"/>
    <col min="785" max="1025" width="11.44140625" style="159"/>
    <col min="1026" max="1026" width="15.6640625" style="159" customWidth="1"/>
    <col min="1027" max="1027" width="14.88671875" style="159" customWidth="1"/>
    <col min="1028" max="1028" width="12.44140625" style="159" customWidth="1"/>
    <col min="1029" max="1029" width="12.6640625" style="159" customWidth="1"/>
    <col min="1030" max="1030" width="12.5546875" style="159" customWidth="1"/>
    <col min="1031" max="1031" width="13.109375" style="159" customWidth="1"/>
    <col min="1032" max="1034" width="11.44140625" style="159"/>
    <col min="1035" max="1035" width="13.44140625" style="159" customWidth="1"/>
    <col min="1036" max="1036" width="11.44140625" style="159"/>
    <col min="1037" max="1037" width="12.6640625" style="159" customWidth="1"/>
    <col min="1038" max="1039" width="11.44140625" style="159"/>
    <col min="1040" max="1040" width="14.44140625" style="159" customWidth="1"/>
    <col min="1041" max="1281" width="11.44140625" style="159"/>
    <col min="1282" max="1282" width="15.6640625" style="159" customWidth="1"/>
    <col min="1283" max="1283" width="14.88671875" style="159" customWidth="1"/>
    <col min="1284" max="1284" width="12.44140625" style="159" customWidth="1"/>
    <col min="1285" max="1285" width="12.6640625" style="159" customWidth="1"/>
    <col min="1286" max="1286" width="12.5546875" style="159" customWidth="1"/>
    <col min="1287" max="1287" width="13.109375" style="159" customWidth="1"/>
    <col min="1288" max="1290" width="11.44140625" style="159"/>
    <col min="1291" max="1291" width="13.44140625" style="159" customWidth="1"/>
    <col min="1292" max="1292" width="11.44140625" style="159"/>
    <col min="1293" max="1293" width="12.6640625" style="159" customWidth="1"/>
    <col min="1294" max="1295" width="11.44140625" style="159"/>
    <col min="1296" max="1296" width="14.44140625" style="159" customWidth="1"/>
    <col min="1297" max="1537" width="11.44140625" style="159"/>
    <col min="1538" max="1538" width="15.6640625" style="159" customWidth="1"/>
    <col min="1539" max="1539" width="14.88671875" style="159" customWidth="1"/>
    <col min="1540" max="1540" width="12.44140625" style="159" customWidth="1"/>
    <col min="1541" max="1541" width="12.6640625" style="159" customWidth="1"/>
    <col min="1542" max="1542" width="12.5546875" style="159" customWidth="1"/>
    <col min="1543" max="1543" width="13.109375" style="159" customWidth="1"/>
    <col min="1544" max="1546" width="11.44140625" style="159"/>
    <col min="1547" max="1547" width="13.44140625" style="159" customWidth="1"/>
    <col min="1548" max="1548" width="11.44140625" style="159"/>
    <col min="1549" max="1549" width="12.6640625" style="159" customWidth="1"/>
    <col min="1550" max="1551" width="11.44140625" style="159"/>
    <col min="1552" max="1552" width="14.44140625" style="159" customWidth="1"/>
    <col min="1553" max="1793" width="11.44140625" style="159"/>
    <col min="1794" max="1794" width="15.6640625" style="159" customWidth="1"/>
    <col min="1795" max="1795" width="14.88671875" style="159" customWidth="1"/>
    <col min="1796" max="1796" width="12.44140625" style="159" customWidth="1"/>
    <col min="1797" max="1797" width="12.6640625" style="159" customWidth="1"/>
    <col min="1798" max="1798" width="12.5546875" style="159" customWidth="1"/>
    <col min="1799" max="1799" width="13.109375" style="159" customWidth="1"/>
    <col min="1800" max="1802" width="11.44140625" style="159"/>
    <col min="1803" max="1803" width="13.44140625" style="159" customWidth="1"/>
    <col min="1804" max="1804" width="11.44140625" style="159"/>
    <col min="1805" max="1805" width="12.6640625" style="159" customWidth="1"/>
    <col min="1806" max="1807" width="11.44140625" style="159"/>
    <col min="1808" max="1808" width="14.44140625" style="159" customWidth="1"/>
    <col min="1809" max="2049" width="11.44140625" style="159"/>
    <col min="2050" max="2050" width="15.6640625" style="159" customWidth="1"/>
    <col min="2051" max="2051" width="14.88671875" style="159" customWidth="1"/>
    <col min="2052" max="2052" width="12.44140625" style="159" customWidth="1"/>
    <col min="2053" max="2053" width="12.6640625" style="159" customWidth="1"/>
    <col min="2054" max="2054" width="12.5546875" style="159" customWidth="1"/>
    <col min="2055" max="2055" width="13.109375" style="159" customWidth="1"/>
    <col min="2056" max="2058" width="11.44140625" style="159"/>
    <col min="2059" max="2059" width="13.44140625" style="159" customWidth="1"/>
    <col min="2060" max="2060" width="11.44140625" style="159"/>
    <col min="2061" max="2061" width="12.6640625" style="159" customWidth="1"/>
    <col min="2062" max="2063" width="11.44140625" style="159"/>
    <col min="2064" max="2064" width="14.44140625" style="159" customWidth="1"/>
    <col min="2065" max="2305" width="11.44140625" style="159"/>
    <col min="2306" max="2306" width="15.6640625" style="159" customWidth="1"/>
    <col min="2307" max="2307" width="14.88671875" style="159" customWidth="1"/>
    <col min="2308" max="2308" width="12.44140625" style="159" customWidth="1"/>
    <col min="2309" max="2309" width="12.6640625" style="159" customWidth="1"/>
    <col min="2310" max="2310" width="12.5546875" style="159" customWidth="1"/>
    <col min="2311" max="2311" width="13.109375" style="159" customWidth="1"/>
    <col min="2312" max="2314" width="11.44140625" style="159"/>
    <col min="2315" max="2315" width="13.44140625" style="159" customWidth="1"/>
    <col min="2316" max="2316" width="11.44140625" style="159"/>
    <col min="2317" max="2317" width="12.6640625" style="159" customWidth="1"/>
    <col min="2318" max="2319" width="11.44140625" style="159"/>
    <col min="2320" max="2320" width="14.44140625" style="159" customWidth="1"/>
    <col min="2321" max="2561" width="11.44140625" style="159"/>
    <col min="2562" max="2562" width="15.6640625" style="159" customWidth="1"/>
    <col min="2563" max="2563" width="14.88671875" style="159" customWidth="1"/>
    <col min="2564" max="2564" width="12.44140625" style="159" customWidth="1"/>
    <col min="2565" max="2565" width="12.6640625" style="159" customWidth="1"/>
    <col min="2566" max="2566" width="12.5546875" style="159" customWidth="1"/>
    <col min="2567" max="2567" width="13.109375" style="159" customWidth="1"/>
    <col min="2568" max="2570" width="11.44140625" style="159"/>
    <col min="2571" max="2571" width="13.44140625" style="159" customWidth="1"/>
    <col min="2572" max="2572" width="11.44140625" style="159"/>
    <col min="2573" max="2573" width="12.6640625" style="159" customWidth="1"/>
    <col min="2574" max="2575" width="11.44140625" style="159"/>
    <col min="2576" max="2576" width="14.44140625" style="159" customWidth="1"/>
    <col min="2577" max="2817" width="11.44140625" style="159"/>
    <col min="2818" max="2818" width="15.6640625" style="159" customWidth="1"/>
    <col min="2819" max="2819" width="14.88671875" style="159" customWidth="1"/>
    <col min="2820" max="2820" width="12.44140625" style="159" customWidth="1"/>
    <col min="2821" max="2821" width="12.6640625" style="159" customWidth="1"/>
    <col min="2822" max="2822" width="12.5546875" style="159" customWidth="1"/>
    <col min="2823" max="2823" width="13.109375" style="159" customWidth="1"/>
    <col min="2824" max="2826" width="11.44140625" style="159"/>
    <col min="2827" max="2827" width="13.44140625" style="159" customWidth="1"/>
    <col min="2828" max="2828" width="11.44140625" style="159"/>
    <col min="2829" max="2829" width="12.6640625" style="159" customWidth="1"/>
    <col min="2830" max="2831" width="11.44140625" style="159"/>
    <col min="2832" max="2832" width="14.44140625" style="159" customWidth="1"/>
    <col min="2833" max="3073" width="11.44140625" style="159"/>
    <col min="3074" max="3074" width="15.6640625" style="159" customWidth="1"/>
    <col min="3075" max="3075" width="14.88671875" style="159" customWidth="1"/>
    <col min="3076" max="3076" width="12.44140625" style="159" customWidth="1"/>
    <col min="3077" max="3077" width="12.6640625" style="159" customWidth="1"/>
    <col min="3078" max="3078" width="12.5546875" style="159" customWidth="1"/>
    <col min="3079" max="3079" width="13.109375" style="159" customWidth="1"/>
    <col min="3080" max="3082" width="11.44140625" style="159"/>
    <col min="3083" max="3083" width="13.44140625" style="159" customWidth="1"/>
    <col min="3084" max="3084" width="11.44140625" style="159"/>
    <col min="3085" max="3085" width="12.6640625" style="159" customWidth="1"/>
    <col min="3086" max="3087" width="11.44140625" style="159"/>
    <col min="3088" max="3088" width="14.44140625" style="159" customWidth="1"/>
    <col min="3089" max="3329" width="11.44140625" style="159"/>
    <col min="3330" max="3330" width="15.6640625" style="159" customWidth="1"/>
    <col min="3331" max="3331" width="14.88671875" style="159" customWidth="1"/>
    <col min="3332" max="3332" width="12.44140625" style="159" customWidth="1"/>
    <col min="3333" max="3333" width="12.6640625" style="159" customWidth="1"/>
    <col min="3334" max="3334" width="12.5546875" style="159" customWidth="1"/>
    <col min="3335" max="3335" width="13.109375" style="159" customWidth="1"/>
    <col min="3336" max="3338" width="11.44140625" style="159"/>
    <col min="3339" max="3339" width="13.44140625" style="159" customWidth="1"/>
    <col min="3340" max="3340" width="11.44140625" style="159"/>
    <col min="3341" max="3341" width="12.6640625" style="159" customWidth="1"/>
    <col min="3342" max="3343" width="11.44140625" style="159"/>
    <col min="3344" max="3344" width="14.44140625" style="159" customWidth="1"/>
    <col min="3345" max="3585" width="11.44140625" style="159"/>
    <col min="3586" max="3586" width="15.6640625" style="159" customWidth="1"/>
    <col min="3587" max="3587" width="14.88671875" style="159" customWidth="1"/>
    <col min="3588" max="3588" width="12.44140625" style="159" customWidth="1"/>
    <col min="3589" max="3589" width="12.6640625" style="159" customWidth="1"/>
    <col min="3590" max="3590" width="12.5546875" style="159" customWidth="1"/>
    <col min="3591" max="3591" width="13.109375" style="159" customWidth="1"/>
    <col min="3592" max="3594" width="11.44140625" style="159"/>
    <col min="3595" max="3595" width="13.44140625" style="159" customWidth="1"/>
    <col min="3596" max="3596" width="11.44140625" style="159"/>
    <col min="3597" max="3597" width="12.6640625" style="159" customWidth="1"/>
    <col min="3598" max="3599" width="11.44140625" style="159"/>
    <col min="3600" max="3600" width="14.44140625" style="159" customWidth="1"/>
    <col min="3601" max="3841" width="11.44140625" style="159"/>
    <col min="3842" max="3842" width="15.6640625" style="159" customWidth="1"/>
    <col min="3843" max="3843" width="14.88671875" style="159" customWidth="1"/>
    <col min="3844" max="3844" width="12.44140625" style="159" customWidth="1"/>
    <col min="3845" max="3845" width="12.6640625" style="159" customWidth="1"/>
    <col min="3846" max="3846" width="12.5546875" style="159" customWidth="1"/>
    <col min="3847" max="3847" width="13.109375" style="159" customWidth="1"/>
    <col min="3848" max="3850" width="11.44140625" style="159"/>
    <col min="3851" max="3851" width="13.44140625" style="159" customWidth="1"/>
    <col min="3852" max="3852" width="11.44140625" style="159"/>
    <col min="3853" max="3853" width="12.6640625" style="159" customWidth="1"/>
    <col min="3854" max="3855" width="11.44140625" style="159"/>
    <col min="3856" max="3856" width="14.44140625" style="159" customWidth="1"/>
    <col min="3857" max="4097" width="11.44140625" style="159"/>
    <col min="4098" max="4098" width="15.6640625" style="159" customWidth="1"/>
    <col min="4099" max="4099" width="14.88671875" style="159" customWidth="1"/>
    <col min="4100" max="4100" width="12.44140625" style="159" customWidth="1"/>
    <col min="4101" max="4101" width="12.6640625" style="159" customWidth="1"/>
    <col min="4102" max="4102" width="12.5546875" style="159" customWidth="1"/>
    <col min="4103" max="4103" width="13.109375" style="159" customWidth="1"/>
    <col min="4104" max="4106" width="11.44140625" style="159"/>
    <col min="4107" max="4107" width="13.44140625" style="159" customWidth="1"/>
    <col min="4108" max="4108" width="11.44140625" style="159"/>
    <col min="4109" max="4109" width="12.6640625" style="159" customWidth="1"/>
    <col min="4110" max="4111" width="11.44140625" style="159"/>
    <col min="4112" max="4112" width="14.44140625" style="159" customWidth="1"/>
    <col min="4113" max="4353" width="11.44140625" style="159"/>
    <col min="4354" max="4354" width="15.6640625" style="159" customWidth="1"/>
    <col min="4355" max="4355" width="14.88671875" style="159" customWidth="1"/>
    <col min="4356" max="4356" width="12.44140625" style="159" customWidth="1"/>
    <col min="4357" max="4357" width="12.6640625" style="159" customWidth="1"/>
    <col min="4358" max="4358" width="12.5546875" style="159" customWidth="1"/>
    <col min="4359" max="4359" width="13.109375" style="159" customWidth="1"/>
    <col min="4360" max="4362" width="11.44140625" style="159"/>
    <col min="4363" max="4363" width="13.44140625" style="159" customWidth="1"/>
    <col min="4364" max="4364" width="11.44140625" style="159"/>
    <col min="4365" max="4365" width="12.6640625" style="159" customWidth="1"/>
    <col min="4366" max="4367" width="11.44140625" style="159"/>
    <col min="4368" max="4368" width="14.44140625" style="159" customWidth="1"/>
    <col min="4369" max="4609" width="11.44140625" style="159"/>
    <col min="4610" max="4610" width="15.6640625" style="159" customWidth="1"/>
    <col min="4611" max="4611" width="14.88671875" style="159" customWidth="1"/>
    <col min="4612" max="4612" width="12.44140625" style="159" customWidth="1"/>
    <col min="4613" max="4613" width="12.6640625" style="159" customWidth="1"/>
    <col min="4614" max="4614" width="12.5546875" style="159" customWidth="1"/>
    <col min="4615" max="4615" width="13.109375" style="159" customWidth="1"/>
    <col min="4616" max="4618" width="11.44140625" style="159"/>
    <col min="4619" max="4619" width="13.44140625" style="159" customWidth="1"/>
    <col min="4620" max="4620" width="11.44140625" style="159"/>
    <col min="4621" max="4621" width="12.6640625" style="159" customWidth="1"/>
    <col min="4622" max="4623" width="11.44140625" style="159"/>
    <col min="4624" max="4624" width="14.44140625" style="159" customWidth="1"/>
    <col min="4625" max="4865" width="11.44140625" style="159"/>
    <col min="4866" max="4866" width="15.6640625" style="159" customWidth="1"/>
    <col min="4867" max="4867" width="14.88671875" style="159" customWidth="1"/>
    <col min="4868" max="4868" width="12.44140625" style="159" customWidth="1"/>
    <col min="4869" max="4869" width="12.6640625" style="159" customWidth="1"/>
    <col min="4870" max="4870" width="12.5546875" style="159" customWidth="1"/>
    <col min="4871" max="4871" width="13.109375" style="159" customWidth="1"/>
    <col min="4872" max="4874" width="11.44140625" style="159"/>
    <col min="4875" max="4875" width="13.44140625" style="159" customWidth="1"/>
    <col min="4876" max="4876" width="11.44140625" style="159"/>
    <col min="4877" max="4877" width="12.6640625" style="159" customWidth="1"/>
    <col min="4878" max="4879" width="11.44140625" style="159"/>
    <col min="4880" max="4880" width="14.44140625" style="159" customWidth="1"/>
    <col min="4881" max="5121" width="11.44140625" style="159"/>
    <col min="5122" max="5122" width="15.6640625" style="159" customWidth="1"/>
    <col min="5123" max="5123" width="14.88671875" style="159" customWidth="1"/>
    <col min="5124" max="5124" width="12.44140625" style="159" customWidth="1"/>
    <col min="5125" max="5125" width="12.6640625" style="159" customWidth="1"/>
    <col min="5126" max="5126" width="12.5546875" style="159" customWidth="1"/>
    <col min="5127" max="5127" width="13.109375" style="159" customWidth="1"/>
    <col min="5128" max="5130" width="11.44140625" style="159"/>
    <col min="5131" max="5131" width="13.44140625" style="159" customWidth="1"/>
    <col min="5132" max="5132" width="11.44140625" style="159"/>
    <col min="5133" max="5133" width="12.6640625" style="159" customWidth="1"/>
    <col min="5134" max="5135" width="11.44140625" style="159"/>
    <col min="5136" max="5136" width="14.44140625" style="159" customWidth="1"/>
    <col min="5137" max="5377" width="11.44140625" style="159"/>
    <col min="5378" max="5378" width="15.6640625" style="159" customWidth="1"/>
    <col min="5379" max="5379" width="14.88671875" style="159" customWidth="1"/>
    <col min="5380" max="5380" width="12.44140625" style="159" customWidth="1"/>
    <col min="5381" max="5381" width="12.6640625" style="159" customWidth="1"/>
    <col min="5382" max="5382" width="12.5546875" style="159" customWidth="1"/>
    <col min="5383" max="5383" width="13.109375" style="159" customWidth="1"/>
    <col min="5384" max="5386" width="11.44140625" style="159"/>
    <col min="5387" max="5387" width="13.44140625" style="159" customWidth="1"/>
    <col min="5388" max="5388" width="11.44140625" style="159"/>
    <col min="5389" max="5389" width="12.6640625" style="159" customWidth="1"/>
    <col min="5390" max="5391" width="11.44140625" style="159"/>
    <col min="5392" max="5392" width="14.44140625" style="159" customWidth="1"/>
    <col min="5393" max="5633" width="11.44140625" style="159"/>
    <col min="5634" max="5634" width="15.6640625" style="159" customWidth="1"/>
    <col min="5635" max="5635" width="14.88671875" style="159" customWidth="1"/>
    <col min="5636" max="5636" width="12.44140625" style="159" customWidth="1"/>
    <col min="5637" max="5637" width="12.6640625" style="159" customWidth="1"/>
    <col min="5638" max="5638" width="12.5546875" style="159" customWidth="1"/>
    <col min="5639" max="5639" width="13.109375" style="159" customWidth="1"/>
    <col min="5640" max="5642" width="11.44140625" style="159"/>
    <col min="5643" max="5643" width="13.44140625" style="159" customWidth="1"/>
    <col min="5644" max="5644" width="11.44140625" style="159"/>
    <col min="5645" max="5645" width="12.6640625" style="159" customWidth="1"/>
    <col min="5646" max="5647" width="11.44140625" style="159"/>
    <col min="5648" max="5648" width="14.44140625" style="159" customWidth="1"/>
    <col min="5649" max="5889" width="11.44140625" style="159"/>
    <col min="5890" max="5890" width="15.6640625" style="159" customWidth="1"/>
    <col min="5891" max="5891" width="14.88671875" style="159" customWidth="1"/>
    <col min="5892" max="5892" width="12.44140625" style="159" customWidth="1"/>
    <col min="5893" max="5893" width="12.6640625" style="159" customWidth="1"/>
    <col min="5894" max="5894" width="12.5546875" style="159" customWidth="1"/>
    <col min="5895" max="5895" width="13.109375" style="159" customWidth="1"/>
    <col min="5896" max="5898" width="11.44140625" style="159"/>
    <col min="5899" max="5899" width="13.44140625" style="159" customWidth="1"/>
    <col min="5900" max="5900" width="11.44140625" style="159"/>
    <col min="5901" max="5901" width="12.6640625" style="159" customWidth="1"/>
    <col min="5902" max="5903" width="11.44140625" style="159"/>
    <col min="5904" max="5904" width="14.44140625" style="159" customWidth="1"/>
    <col min="5905" max="6145" width="11.44140625" style="159"/>
    <col min="6146" max="6146" width="15.6640625" style="159" customWidth="1"/>
    <col min="6147" max="6147" width="14.88671875" style="159" customWidth="1"/>
    <col min="6148" max="6148" width="12.44140625" style="159" customWidth="1"/>
    <col min="6149" max="6149" width="12.6640625" style="159" customWidth="1"/>
    <col min="6150" max="6150" width="12.5546875" style="159" customWidth="1"/>
    <col min="6151" max="6151" width="13.109375" style="159" customWidth="1"/>
    <col min="6152" max="6154" width="11.44140625" style="159"/>
    <col min="6155" max="6155" width="13.44140625" style="159" customWidth="1"/>
    <col min="6156" max="6156" width="11.44140625" style="159"/>
    <col min="6157" max="6157" width="12.6640625" style="159" customWidth="1"/>
    <col min="6158" max="6159" width="11.44140625" style="159"/>
    <col min="6160" max="6160" width="14.44140625" style="159" customWidth="1"/>
    <col min="6161" max="6401" width="11.44140625" style="159"/>
    <col min="6402" max="6402" width="15.6640625" style="159" customWidth="1"/>
    <col min="6403" max="6403" width="14.88671875" style="159" customWidth="1"/>
    <col min="6404" max="6404" width="12.44140625" style="159" customWidth="1"/>
    <col min="6405" max="6405" width="12.6640625" style="159" customWidth="1"/>
    <col min="6406" max="6406" width="12.5546875" style="159" customWidth="1"/>
    <col min="6407" max="6407" width="13.109375" style="159" customWidth="1"/>
    <col min="6408" max="6410" width="11.44140625" style="159"/>
    <col min="6411" max="6411" width="13.44140625" style="159" customWidth="1"/>
    <col min="6412" max="6412" width="11.44140625" style="159"/>
    <col min="6413" max="6413" width="12.6640625" style="159" customWidth="1"/>
    <col min="6414" max="6415" width="11.44140625" style="159"/>
    <col min="6416" max="6416" width="14.44140625" style="159" customWidth="1"/>
    <col min="6417" max="6657" width="11.44140625" style="159"/>
    <col min="6658" max="6658" width="15.6640625" style="159" customWidth="1"/>
    <col min="6659" max="6659" width="14.88671875" style="159" customWidth="1"/>
    <col min="6660" max="6660" width="12.44140625" style="159" customWidth="1"/>
    <col min="6661" max="6661" width="12.6640625" style="159" customWidth="1"/>
    <col min="6662" max="6662" width="12.5546875" style="159" customWidth="1"/>
    <col min="6663" max="6663" width="13.109375" style="159" customWidth="1"/>
    <col min="6664" max="6666" width="11.44140625" style="159"/>
    <col min="6667" max="6667" width="13.44140625" style="159" customWidth="1"/>
    <col min="6668" max="6668" width="11.44140625" style="159"/>
    <col min="6669" max="6669" width="12.6640625" style="159" customWidth="1"/>
    <col min="6670" max="6671" width="11.44140625" style="159"/>
    <col min="6672" max="6672" width="14.44140625" style="159" customWidth="1"/>
    <col min="6673" max="6913" width="11.44140625" style="159"/>
    <col min="6914" max="6914" width="15.6640625" style="159" customWidth="1"/>
    <col min="6915" max="6915" width="14.88671875" style="159" customWidth="1"/>
    <col min="6916" max="6916" width="12.44140625" style="159" customWidth="1"/>
    <col min="6917" max="6917" width="12.6640625" style="159" customWidth="1"/>
    <col min="6918" max="6918" width="12.5546875" style="159" customWidth="1"/>
    <col min="6919" max="6919" width="13.109375" style="159" customWidth="1"/>
    <col min="6920" max="6922" width="11.44140625" style="159"/>
    <col min="6923" max="6923" width="13.44140625" style="159" customWidth="1"/>
    <col min="6924" max="6924" width="11.44140625" style="159"/>
    <col min="6925" max="6925" width="12.6640625" style="159" customWidth="1"/>
    <col min="6926" max="6927" width="11.44140625" style="159"/>
    <col min="6928" max="6928" width="14.44140625" style="159" customWidth="1"/>
    <col min="6929" max="7169" width="11.44140625" style="159"/>
    <col min="7170" max="7170" width="15.6640625" style="159" customWidth="1"/>
    <col min="7171" max="7171" width="14.88671875" style="159" customWidth="1"/>
    <col min="7172" max="7172" width="12.44140625" style="159" customWidth="1"/>
    <col min="7173" max="7173" width="12.6640625" style="159" customWidth="1"/>
    <col min="7174" max="7174" width="12.5546875" style="159" customWidth="1"/>
    <col min="7175" max="7175" width="13.109375" style="159" customWidth="1"/>
    <col min="7176" max="7178" width="11.44140625" style="159"/>
    <col min="7179" max="7179" width="13.44140625" style="159" customWidth="1"/>
    <col min="7180" max="7180" width="11.44140625" style="159"/>
    <col min="7181" max="7181" width="12.6640625" style="159" customWidth="1"/>
    <col min="7182" max="7183" width="11.44140625" style="159"/>
    <col min="7184" max="7184" width="14.44140625" style="159" customWidth="1"/>
    <col min="7185" max="7425" width="11.44140625" style="159"/>
    <col min="7426" max="7426" width="15.6640625" style="159" customWidth="1"/>
    <col min="7427" max="7427" width="14.88671875" style="159" customWidth="1"/>
    <col min="7428" max="7428" width="12.44140625" style="159" customWidth="1"/>
    <col min="7429" max="7429" width="12.6640625" style="159" customWidth="1"/>
    <col min="7430" max="7430" width="12.5546875" style="159" customWidth="1"/>
    <col min="7431" max="7431" width="13.109375" style="159" customWidth="1"/>
    <col min="7432" max="7434" width="11.44140625" style="159"/>
    <col min="7435" max="7435" width="13.44140625" style="159" customWidth="1"/>
    <col min="7436" max="7436" width="11.44140625" style="159"/>
    <col min="7437" max="7437" width="12.6640625" style="159" customWidth="1"/>
    <col min="7438" max="7439" width="11.44140625" style="159"/>
    <col min="7440" max="7440" width="14.44140625" style="159" customWidth="1"/>
    <col min="7441" max="7681" width="11.44140625" style="159"/>
    <col min="7682" max="7682" width="15.6640625" style="159" customWidth="1"/>
    <col min="7683" max="7683" width="14.88671875" style="159" customWidth="1"/>
    <col min="7684" max="7684" width="12.44140625" style="159" customWidth="1"/>
    <col min="7685" max="7685" width="12.6640625" style="159" customWidth="1"/>
    <col min="7686" max="7686" width="12.5546875" style="159" customWidth="1"/>
    <col min="7687" max="7687" width="13.109375" style="159" customWidth="1"/>
    <col min="7688" max="7690" width="11.44140625" style="159"/>
    <col min="7691" max="7691" width="13.44140625" style="159" customWidth="1"/>
    <col min="7692" max="7692" width="11.44140625" style="159"/>
    <col min="7693" max="7693" width="12.6640625" style="159" customWidth="1"/>
    <col min="7694" max="7695" width="11.44140625" style="159"/>
    <col min="7696" max="7696" width="14.44140625" style="159" customWidth="1"/>
    <col min="7697" max="7937" width="11.44140625" style="159"/>
    <col min="7938" max="7938" width="15.6640625" style="159" customWidth="1"/>
    <col min="7939" max="7939" width="14.88671875" style="159" customWidth="1"/>
    <col min="7940" max="7940" width="12.44140625" style="159" customWidth="1"/>
    <col min="7941" max="7941" width="12.6640625" style="159" customWidth="1"/>
    <col min="7942" max="7942" width="12.5546875" style="159" customWidth="1"/>
    <col min="7943" max="7943" width="13.109375" style="159" customWidth="1"/>
    <col min="7944" max="7946" width="11.44140625" style="159"/>
    <col min="7947" max="7947" width="13.44140625" style="159" customWidth="1"/>
    <col min="7948" max="7948" width="11.44140625" style="159"/>
    <col min="7949" max="7949" width="12.6640625" style="159" customWidth="1"/>
    <col min="7950" max="7951" width="11.44140625" style="159"/>
    <col min="7952" max="7952" width="14.44140625" style="159" customWidth="1"/>
    <col min="7953" max="8193" width="11.44140625" style="159"/>
    <col min="8194" max="8194" width="15.6640625" style="159" customWidth="1"/>
    <col min="8195" max="8195" width="14.88671875" style="159" customWidth="1"/>
    <col min="8196" max="8196" width="12.44140625" style="159" customWidth="1"/>
    <col min="8197" max="8197" width="12.6640625" style="159" customWidth="1"/>
    <col min="8198" max="8198" width="12.5546875" style="159" customWidth="1"/>
    <col min="8199" max="8199" width="13.109375" style="159" customWidth="1"/>
    <col min="8200" max="8202" width="11.44140625" style="159"/>
    <col min="8203" max="8203" width="13.44140625" style="159" customWidth="1"/>
    <col min="8204" max="8204" width="11.44140625" style="159"/>
    <col min="8205" max="8205" width="12.6640625" style="159" customWidth="1"/>
    <col min="8206" max="8207" width="11.44140625" style="159"/>
    <col min="8208" max="8208" width="14.44140625" style="159" customWidth="1"/>
    <col min="8209" max="8449" width="11.44140625" style="159"/>
    <col min="8450" max="8450" width="15.6640625" style="159" customWidth="1"/>
    <col min="8451" max="8451" width="14.88671875" style="159" customWidth="1"/>
    <col min="8452" max="8452" width="12.44140625" style="159" customWidth="1"/>
    <col min="8453" max="8453" width="12.6640625" style="159" customWidth="1"/>
    <col min="8454" max="8454" width="12.5546875" style="159" customWidth="1"/>
    <col min="8455" max="8455" width="13.109375" style="159" customWidth="1"/>
    <col min="8456" max="8458" width="11.44140625" style="159"/>
    <col min="8459" max="8459" width="13.44140625" style="159" customWidth="1"/>
    <col min="8460" max="8460" width="11.44140625" style="159"/>
    <col min="8461" max="8461" width="12.6640625" style="159" customWidth="1"/>
    <col min="8462" max="8463" width="11.44140625" style="159"/>
    <col min="8464" max="8464" width="14.44140625" style="159" customWidth="1"/>
    <col min="8465" max="8705" width="11.44140625" style="159"/>
    <col min="8706" max="8706" width="15.6640625" style="159" customWidth="1"/>
    <col min="8707" max="8707" width="14.88671875" style="159" customWidth="1"/>
    <col min="8708" max="8708" width="12.44140625" style="159" customWidth="1"/>
    <col min="8709" max="8709" width="12.6640625" style="159" customWidth="1"/>
    <col min="8710" max="8710" width="12.5546875" style="159" customWidth="1"/>
    <col min="8711" max="8711" width="13.109375" style="159" customWidth="1"/>
    <col min="8712" max="8714" width="11.44140625" style="159"/>
    <col min="8715" max="8715" width="13.44140625" style="159" customWidth="1"/>
    <col min="8716" max="8716" width="11.44140625" style="159"/>
    <col min="8717" max="8717" width="12.6640625" style="159" customWidth="1"/>
    <col min="8718" max="8719" width="11.44140625" style="159"/>
    <col min="8720" max="8720" width="14.44140625" style="159" customWidth="1"/>
    <col min="8721" max="8961" width="11.44140625" style="159"/>
    <col min="8962" max="8962" width="15.6640625" style="159" customWidth="1"/>
    <col min="8963" max="8963" width="14.88671875" style="159" customWidth="1"/>
    <col min="8964" max="8964" width="12.44140625" style="159" customWidth="1"/>
    <col min="8965" max="8965" width="12.6640625" style="159" customWidth="1"/>
    <col min="8966" max="8966" width="12.5546875" style="159" customWidth="1"/>
    <col min="8967" max="8967" width="13.109375" style="159" customWidth="1"/>
    <col min="8968" max="8970" width="11.44140625" style="159"/>
    <col min="8971" max="8971" width="13.44140625" style="159" customWidth="1"/>
    <col min="8972" max="8972" width="11.44140625" style="159"/>
    <col min="8973" max="8973" width="12.6640625" style="159" customWidth="1"/>
    <col min="8974" max="8975" width="11.44140625" style="159"/>
    <col min="8976" max="8976" width="14.44140625" style="159" customWidth="1"/>
    <col min="8977" max="9217" width="11.44140625" style="159"/>
    <col min="9218" max="9218" width="15.6640625" style="159" customWidth="1"/>
    <col min="9219" max="9219" width="14.88671875" style="159" customWidth="1"/>
    <col min="9220" max="9220" width="12.44140625" style="159" customWidth="1"/>
    <col min="9221" max="9221" width="12.6640625" style="159" customWidth="1"/>
    <col min="9222" max="9222" width="12.5546875" style="159" customWidth="1"/>
    <col min="9223" max="9223" width="13.109375" style="159" customWidth="1"/>
    <col min="9224" max="9226" width="11.44140625" style="159"/>
    <col min="9227" max="9227" width="13.44140625" style="159" customWidth="1"/>
    <col min="9228" max="9228" width="11.44140625" style="159"/>
    <col min="9229" max="9229" width="12.6640625" style="159" customWidth="1"/>
    <col min="9230" max="9231" width="11.44140625" style="159"/>
    <col min="9232" max="9232" width="14.44140625" style="159" customWidth="1"/>
    <col min="9233" max="9473" width="11.44140625" style="159"/>
    <col min="9474" max="9474" width="15.6640625" style="159" customWidth="1"/>
    <col min="9475" max="9475" width="14.88671875" style="159" customWidth="1"/>
    <col min="9476" max="9476" width="12.44140625" style="159" customWidth="1"/>
    <col min="9477" max="9477" width="12.6640625" style="159" customWidth="1"/>
    <col min="9478" max="9478" width="12.5546875" style="159" customWidth="1"/>
    <col min="9479" max="9479" width="13.109375" style="159" customWidth="1"/>
    <col min="9480" max="9482" width="11.44140625" style="159"/>
    <col min="9483" max="9483" width="13.44140625" style="159" customWidth="1"/>
    <col min="9484" max="9484" width="11.44140625" style="159"/>
    <col min="9485" max="9485" width="12.6640625" style="159" customWidth="1"/>
    <col min="9486" max="9487" width="11.44140625" style="159"/>
    <col min="9488" max="9488" width="14.44140625" style="159" customWidth="1"/>
    <col min="9489" max="9729" width="11.44140625" style="159"/>
    <col min="9730" max="9730" width="15.6640625" style="159" customWidth="1"/>
    <col min="9731" max="9731" width="14.88671875" style="159" customWidth="1"/>
    <col min="9732" max="9732" width="12.44140625" style="159" customWidth="1"/>
    <col min="9733" max="9733" width="12.6640625" style="159" customWidth="1"/>
    <col min="9734" max="9734" width="12.5546875" style="159" customWidth="1"/>
    <col min="9735" max="9735" width="13.109375" style="159" customWidth="1"/>
    <col min="9736" max="9738" width="11.44140625" style="159"/>
    <col min="9739" max="9739" width="13.44140625" style="159" customWidth="1"/>
    <col min="9740" max="9740" width="11.44140625" style="159"/>
    <col min="9741" max="9741" width="12.6640625" style="159" customWidth="1"/>
    <col min="9742" max="9743" width="11.44140625" style="159"/>
    <col min="9744" max="9744" width="14.44140625" style="159" customWidth="1"/>
    <col min="9745" max="9985" width="11.44140625" style="159"/>
    <col min="9986" max="9986" width="15.6640625" style="159" customWidth="1"/>
    <col min="9987" max="9987" width="14.88671875" style="159" customWidth="1"/>
    <col min="9988" max="9988" width="12.44140625" style="159" customWidth="1"/>
    <col min="9989" max="9989" width="12.6640625" style="159" customWidth="1"/>
    <col min="9990" max="9990" width="12.5546875" style="159" customWidth="1"/>
    <col min="9991" max="9991" width="13.109375" style="159" customWidth="1"/>
    <col min="9992" max="9994" width="11.44140625" style="159"/>
    <col min="9995" max="9995" width="13.44140625" style="159" customWidth="1"/>
    <col min="9996" max="9996" width="11.44140625" style="159"/>
    <col min="9997" max="9997" width="12.6640625" style="159" customWidth="1"/>
    <col min="9998" max="9999" width="11.44140625" style="159"/>
    <col min="10000" max="10000" width="14.44140625" style="159" customWidth="1"/>
    <col min="10001" max="10241" width="11.44140625" style="159"/>
    <col min="10242" max="10242" width="15.6640625" style="159" customWidth="1"/>
    <col min="10243" max="10243" width="14.88671875" style="159" customWidth="1"/>
    <col min="10244" max="10244" width="12.44140625" style="159" customWidth="1"/>
    <col min="10245" max="10245" width="12.6640625" style="159" customWidth="1"/>
    <col min="10246" max="10246" width="12.5546875" style="159" customWidth="1"/>
    <col min="10247" max="10247" width="13.109375" style="159" customWidth="1"/>
    <col min="10248" max="10250" width="11.44140625" style="159"/>
    <col min="10251" max="10251" width="13.44140625" style="159" customWidth="1"/>
    <col min="10252" max="10252" width="11.44140625" style="159"/>
    <col min="10253" max="10253" width="12.6640625" style="159" customWidth="1"/>
    <col min="10254" max="10255" width="11.44140625" style="159"/>
    <col min="10256" max="10256" width="14.44140625" style="159" customWidth="1"/>
    <col min="10257" max="10497" width="11.44140625" style="159"/>
    <col min="10498" max="10498" width="15.6640625" style="159" customWidth="1"/>
    <col min="10499" max="10499" width="14.88671875" style="159" customWidth="1"/>
    <col min="10500" max="10500" width="12.44140625" style="159" customWidth="1"/>
    <col min="10501" max="10501" width="12.6640625" style="159" customWidth="1"/>
    <col min="10502" max="10502" width="12.5546875" style="159" customWidth="1"/>
    <col min="10503" max="10503" width="13.109375" style="159" customWidth="1"/>
    <col min="10504" max="10506" width="11.44140625" style="159"/>
    <col min="10507" max="10507" width="13.44140625" style="159" customWidth="1"/>
    <col min="10508" max="10508" width="11.44140625" style="159"/>
    <col min="10509" max="10509" width="12.6640625" style="159" customWidth="1"/>
    <col min="10510" max="10511" width="11.44140625" style="159"/>
    <col min="10512" max="10512" width="14.44140625" style="159" customWidth="1"/>
    <col min="10513" max="10753" width="11.44140625" style="159"/>
    <col min="10754" max="10754" width="15.6640625" style="159" customWidth="1"/>
    <col min="10755" max="10755" width="14.88671875" style="159" customWidth="1"/>
    <col min="10756" max="10756" width="12.44140625" style="159" customWidth="1"/>
    <col min="10757" max="10757" width="12.6640625" style="159" customWidth="1"/>
    <col min="10758" max="10758" width="12.5546875" style="159" customWidth="1"/>
    <col min="10759" max="10759" width="13.109375" style="159" customWidth="1"/>
    <col min="10760" max="10762" width="11.44140625" style="159"/>
    <col min="10763" max="10763" width="13.44140625" style="159" customWidth="1"/>
    <col min="10764" max="10764" width="11.44140625" style="159"/>
    <col min="10765" max="10765" width="12.6640625" style="159" customWidth="1"/>
    <col min="10766" max="10767" width="11.44140625" style="159"/>
    <col min="10768" max="10768" width="14.44140625" style="159" customWidth="1"/>
    <col min="10769" max="11009" width="11.44140625" style="159"/>
    <col min="11010" max="11010" width="15.6640625" style="159" customWidth="1"/>
    <col min="11011" max="11011" width="14.88671875" style="159" customWidth="1"/>
    <col min="11012" max="11012" width="12.44140625" style="159" customWidth="1"/>
    <col min="11013" max="11013" width="12.6640625" style="159" customWidth="1"/>
    <col min="11014" max="11014" width="12.5546875" style="159" customWidth="1"/>
    <col min="11015" max="11015" width="13.109375" style="159" customWidth="1"/>
    <col min="11016" max="11018" width="11.44140625" style="159"/>
    <col min="11019" max="11019" width="13.44140625" style="159" customWidth="1"/>
    <col min="11020" max="11020" width="11.44140625" style="159"/>
    <col min="11021" max="11021" width="12.6640625" style="159" customWidth="1"/>
    <col min="11022" max="11023" width="11.44140625" style="159"/>
    <col min="11024" max="11024" width="14.44140625" style="159" customWidth="1"/>
    <col min="11025" max="11265" width="11.44140625" style="159"/>
    <col min="11266" max="11266" width="15.6640625" style="159" customWidth="1"/>
    <col min="11267" max="11267" width="14.88671875" style="159" customWidth="1"/>
    <col min="11268" max="11268" width="12.44140625" style="159" customWidth="1"/>
    <col min="11269" max="11269" width="12.6640625" style="159" customWidth="1"/>
    <col min="11270" max="11270" width="12.5546875" style="159" customWidth="1"/>
    <col min="11271" max="11271" width="13.109375" style="159" customWidth="1"/>
    <col min="11272" max="11274" width="11.44140625" style="159"/>
    <col min="11275" max="11275" width="13.44140625" style="159" customWidth="1"/>
    <col min="11276" max="11276" width="11.44140625" style="159"/>
    <col min="11277" max="11277" width="12.6640625" style="159" customWidth="1"/>
    <col min="11278" max="11279" width="11.44140625" style="159"/>
    <col min="11280" max="11280" width="14.44140625" style="159" customWidth="1"/>
    <col min="11281" max="11521" width="11.44140625" style="159"/>
    <col min="11522" max="11522" width="15.6640625" style="159" customWidth="1"/>
    <col min="11523" max="11523" width="14.88671875" style="159" customWidth="1"/>
    <col min="11524" max="11524" width="12.44140625" style="159" customWidth="1"/>
    <col min="11525" max="11525" width="12.6640625" style="159" customWidth="1"/>
    <col min="11526" max="11526" width="12.5546875" style="159" customWidth="1"/>
    <col min="11527" max="11527" width="13.109375" style="159" customWidth="1"/>
    <col min="11528" max="11530" width="11.44140625" style="159"/>
    <col min="11531" max="11531" width="13.44140625" style="159" customWidth="1"/>
    <col min="11532" max="11532" width="11.44140625" style="159"/>
    <col min="11533" max="11533" width="12.6640625" style="159" customWidth="1"/>
    <col min="11534" max="11535" width="11.44140625" style="159"/>
    <col min="11536" max="11536" width="14.44140625" style="159" customWidth="1"/>
    <col min="11537" max="11777" width="11.44140625" style="159"/>
    <col min="11778" max="11778" width="15.6640625" style="159" customWidth="1"/>
    <col min="11779" max="11779" width="14.88671875" style="159" customWidth="1"/>
    <col min="11780" max="11780" width="12.44140625" style="159" customWidth="1"/>
    <col min="11781" max="11781" width="12.6640625" style="159" customWidth="1"/>
    <col min="11782" max="11782" width="12.5546875" style="159" customWidth="1"/>
    <col min="11783" max="11783" width="13.109375" style="159" customWidth="1"/>
    <col min="11784" max="11786" width="11.44140625" style="159"/>
    <col min="11787" max="11787" width="13.44140625" style="159" customWidth="1"/>
    <col min="11788" max="11788" width="11.44140625" style="159"/>
    <col min="11789" max="11789" width="12.6640625" style="159" customWidth="1"/>
    <col min="11790" max="11791" width="11.44140625" style="159"/>
    <col min="11792" max="11792" width="14.44140625" style="159" customWidth="1"/>
    <col min="11793" max="12033" width="11.44140625" style="159"/>
    <col min="12034" max="12034" width="15.6640625" style="159" customWidth="1"/>
    <col min="12035" max="12035" width="14.88671875" style="159" customWidth="1"/>
    <col min="12036" max="12036" width="12.44140625" style="159" customWidth="1"/>
    <col min="12037" max="12037" width="12.6640625" style="159" customWidth="1"/>
    <col min="12038" max="12038" width="12.5546875" style="159" customWidth="1"/>
    <col min="12039" max="12039" width="13.109375" style="159" customWidth="1"/>
    <col min="12040" max="12042" width="11.44140625" style="159"/>
    <col min="12043" max="12043" width="13.44140625" style="159" customWidth="1"/>
    <col min="12044" max="12044" width="11.44140625" style="159"/>
    <col min="12045" max="12045" width="12.6640625" style="159" customWidth="1"/>
    <col min="12046" max="12047" width="11.44140625" style="159"/>
    <col min="12048" max="12048" width="14.44140625" style="159" customWidth="1"/>
    <col min="12049" max="12289" width="11.44140625" style="159"/>
    <col min="12290" max="12290" width="15.6640625" style="159" customWidth="1"/>
    <col min="12291" max="12291" width="14.88671875" style="159" customWidth="1"/>
    <col min="12292" max="12292" width="12.44140625" style="159" customWidth="1"/>
    <col min="12293" max="12293" width="12.6640625" style="159" customWidth="1"/>
    <col min="12294" max="12294" width="12.5546875" style="159" customWidth="1"/>
    <col min="12295" max="12295" width="13.109375" style="159" customWidth="1"/>
    <col min="12296" max="12298" width="11.44140625" style="159"/>
    <col min="12299" max="12299" width="13.44140625" style="159" customWidth="1"/>
    <col min="12300" max="12300" width="11.44140625" style="159"/>
    <col min="12301" max="12301" width="12.6640625" style="159" customWidth="1"/>
    <col min="12302" max="12303" width="11.44140625" style="159"/>
    <col min="12304" max="12304" width="14.44140625" style="159" customWidth="1"/>
    <col min="12305" max="12545" width="11.44140625" style="159"/>
    <col min="12546" max="12546" width="15.6640625" style="159" customWidth="1"/>
    <col min="12547" max="12547" width="14.88671875" style="159" customWidth="1"/>
    <col min="12548" max="12548" width="12.44140625" style="159" customWidth="1"/>
    <col min="12549" max="12549" width="12.6640625" style="159" customWidth="1"/>
    <col min="12550" max="12550" width="12.5546875" style="159" customWidth="1"/>
    <col min="12551" max="12551" width="13.109375" style="159" customWidth="1"/>
    <col min="12552" max="12554" width="11.44140625" style="159"/>
    <col min="12555" max="12555" width="13.44140625" style="159" customWidth="1"/>
    <col min="12556" max="12556" width="11.44140625" style="159"/>
    <col min="12557" max="12557" width="12.6640625" style="159" customWidth="1"/>
    <col min="12558" max="12559" width="11.44140625" style="159"/>
    <col min="12560" max="12560" width="14.44140625" style="159" customWidth="1"/>
    <col min="12561" max="12801" width="11.44140625" style="159"/>
    <col min="12802" max="12802" width="15.6640625" style="159" customWidth="1"/>
    <col min="12803" max="12803" width="14.88671875" style="159" customWidth="1"/>
    <col min="12804" max="12804" width="12.44140625" style="159" customWidth="1"/>
    <col min="12805" max="12805" width="12.6640625" style="159" customWidth="1"/>
    <col min="12806" max="12806" width="12.5546875" style="159" customWidth="1"/>
    <col min="12807" max="12807" width="13.109375" style="159" customWidth="1"/>
    <col min="12808" max="12810" width="11.44140625" style="159"/>
    <col min="12811" max="12811" width="13.44140625" style="159" customWidth="1"/>
    <col min="12812" max="12812" width="11.44140625" style="159"/>
    <col min="12813" max="12813" width="12.6640625" style="159" customWidth="1"/>
    <col min="12814" max="12815" width="11.44140625" style="159"/>
    <col min="12816" max="12816" width="14.44140625" style="159" customWidth="1"/>
    <col min="12817" max="13057" width="11.44140625" style="159"/>
    <col min="13058" max="13058" width="15.6640625" style="159" customWidth="1"/>
    <col min="13059" max="13059" width="14.88671875" style="159" customWidth="1"/>
    <col min="13060" max="13060" width="12.44140625" style="159" customWidth="1"/>
    <col min="13061" max="13061" width="12.6640625" style="159" customWidth="1"/>
    <col min="13062" max="13062" width="12.5546875" style="159" customWidth="1"/>
    <col min="13063" max="13063" width="13.109375" style="159" customWidth="1"/>
    <col min="13064" max="13066" width="11.44140625" style="159"/>
    <col min="13067" max="13067" width="13.44140625" style="159" customWidth="1"/>
    <col min="13068" max="13068" width="11.44140625" style="159"/>
    <col min="13069" max="13069" width="12.6640625" style="159" customWidth="1"/>
    <col min="13070" max="13071" width="11.44140625" style="159"/>
    <col min="13072" max="13072" width="14.44140625" style="159" customWidth="1"/>
    <col min="13073" max="13313" width="11.44140625" style="159"/>
    <col min="13314" max="13314" width="15.6640625" style="159" customWidth="1"/>
    <col min="13315" max="13315" width="14.88671875" style="159" customWidth="1"/>
    <col min="13316" max="13316" width="12.44140625" style="159" customWidth="1"/>
    <col min="13317" max="13317" width="12.6640625" style="159" customWidth="1"/>
    <col min="13318" max="13318" width="12.5546875" style="159" customWidth="1"/>
    <col min="13319" max="13319" width="13.109375" style="159" customWidth="1"/>
    <col min="13320" max="13322" width="11.44140625" style="159"/>
    <col min="13323" max="13323" width="13.44140625" style="159" customWidth="1"/>
    <col min="13324" max="13324" width="11.44140625" style="159"/>
    <col min="13325" max="13325" width="12.6640625" style="159" customWidth="1"/>
    <col min="13326" max="13327" width="11.44140625" style="159"/>
    <col min="13328" max="13328" width="14.44140625" style="159" customWidth="1"/>
    <col min="13329" max="13569" width="11.44140625" style="159"/>
    <col min="13570" max="13570" width="15.6640625" style="159" customWidth="1"/>
    <col min="13571" max="13571" width="14.88671875" style="159" customWidth="1"/>
    <col min="13572" max="13572" width="12.44140625" style="159" customWidth="1"/>
    <col min="13573" max="13573" width="12.6640625" style="159" customWidth="1"/>
    <col min="13574" max="13574" width="12.5546875" style="159" customWidth="1"/>
    <col min="13575" max="13575" width="13.109375" style="159" customWidth="1"/>
    <col min="13576" max="13578" width="11.44140625" style="159"/>
    <col min="13579" max="13579" width="13.44140625" style="159" customWidth="1"/>
    <col min="13580" max="13580" width="11.44140625" style="159"/>
    <col min="13581" max="13581" width="12.6640625" style="159" customWidth="1"/>
    <col min="13582" max="13583" width="11.44140625" style="159"/>
    <col min="13584" max="13584" width="14.44140625" style="159" customWidth="1"/>
    <col min="13585" max="13825" width="11.44140625" style="159"/>
    <col min="13826" max="13826" width="15.6640625" style="159" customWidth="1"/>
    <col min="13827" max="13827" width="14.88671875" style="159" customWidth="1"/>
    <col min="13828" max="13828" width="12.44140625" style="159" customWidth="1"/>
    <col min="13829" max="13829" width="12.6640625" style="159" customWidth="1"/>
    <col min="13830" max="13830" width="12.5546875" style="159" customWidth="1"/>
    <col min="13831" max="13831" width="13.109375" style="159" customWidth="1"/>
    <col min="13832" max="13834" width="11.44140625" style="159"/>
    <col min="13835" max="13835" width="13.44140625" style="159" customWidth="1"/>
    <col min="13836" max="13836" width="11.44140625" style="159"/>
    <col min="13837" max="13837" width="12.6640625" style="159" customWidth="1"/>
    <col min="13838" max="13839" width="11.44140625" style="159"/>
    <col min="13840" max="13840" width="14.44140625" style="159" customWidth="1"/>
    <col min="13841" max="14081" width="11.44140625" style="159"/>
    <col min="14082" max="14082" width="15.6640625" style="159" customWidth="1"/>
    <col min="14083" max="14083" width="14.88671875" style="159" customWidth="1"/>
    <col min="14084" max="14084" width="12.44140625" style="159" customWidth="1"/>
    <col min="14085" max="14085" width="12.6640625" style="159" customWidth="1"/>
    <col min="14086" max="14086" width="12.5546875" style="159" customWidth="1"/>
    <col min="14087" max="14087" width="13.109375" style="159" customWidth="1"/>
    <col min="14088" max="14090" width="11.44140625" style="159"/>
    <col min="14091" max="14091" width="13.44140625" style="159" customWidth="1"/>
    <col min="14092" max="14092" width="11.44140625" style="159"/>
    <col min="14093" max="14093" width="12.6640625" style="159" customWidth="1"/>
    <col min="14094" max="14095" width="11.44140625" style="159"/>
    <col min="14096" max="14096" width="14.44140625" style="159" customWidth="1"/>
    <col min="14097" max="14337" width="11.44140625" style="159"/>
    <col min="14338" max="14338" width="15.6640625" style="159" customWidth="1"/>
    <col min="14339" max="14339" width="14.88671875" style="159" customWidth="1"/>
    <col min="14340" max="14340" width="12.44140625" style="159" customWidth="1"/>
    <col min="14341" max="14341" width="12.6640625" style="159" customWidth="1"/>
    <col min="14342" max="14342" width="12.5546875" style="159" customWidth="1"/>
    <col min="14343" max="14343" width="13.109375" style="159" customWidth="1"/>
    <col min="14344" max="14346" width="11.44140625" style="159"/>
    <col min="14347" max="14347" width="13.44140625" style="159" customWidth="1"/>
    <col min="14348" max="14348" width="11.44140625" style="159"/>
    <col min="14349" max="14349" width="12.6640625" style="159" customWidth="1"/>
    <col min="14350" max="14351" width="11.44140625" style="159"/>
    <col min="14352" max="14352" width="14.44140625" style="159" customWidth="1"/>
    <col min="14353" max="14593" width="11.44140625" style="159"/>
    <col min="14594" max="14594" width="15.6640625" style="159" customWidth="1"/>
    <col min="14595" max="14595" width="14.88671875" style="159" customWidth="1"/>
    <col min="14596" max="14596" width="12.44140625" style="159" customWidth="1"/>
    <col min="14597" max="14597" width="12.6640625" style="159" customWidth="1"/>
    <col min="14598" max="14598" width="12.5546875" style="159" customWidth="1"/>
    <col min="14599" max="14599" width="13.109375" style="159" customWidth="1"/>
    <col min="14600" max="14602" width="11.44140625" style="159"/>
    <col min="14603" max="14603" width="13.44140625" style="159" customWidth="1"/>
    <col min="14604" max="14604" width="11.44140625" style="159"/>
    <col min="14605" max="14605" width="12.6640625" style="159" customWidth="1"/>
    <col min="14606" max="14607" width="11.44140625" style="159"/>
    <col min="14608" max="14608" width="14.44140625" style="159" customWidth="1"/>
    <col min="14609" max="14849" width="11.44140625" style="159"/>
    <col min="14850" max="14850" width="15.6640625" style="159" customWidth="1"/>
    <col min="14851" max="14851" width="14.88671875" style="159" customWidth="1"/>
    <col min="14852" max="14852" width="12.44140625" style="159" customWidth="1"/>
    <col min="14853" max="14853" width="12.6640625" style="159" customWidth="1"/>
    <col min="14854" max="14854" width="12.5546875" style="159" customWidth="1"/>
    <col min="14855" max="14855" width="13.109375" style="159" customWidth="1"/>
    <col min="14856" max="14858" width="11.44140625" style="159"/>
    <col min="14859" max="14859" width="13.44140625" style="159" customWidth="1"/>
    <col min="14860" max="14860" width="11.44140625" style="159"/>
    <col min="14861" max="14861" width="12.6640625" style="159" customWidth="1"/>
    <col min="14862" max="14863" width="11.44140625" style="159"/>
    <col min="14864" max="14864" width="14.44140625" style="159" customWidth="1"/>
    <col min="14865" max="15105" width="11.44140625" style="159"/>
    <col min="15106" max="15106" width="15.6640625" style="159" customWidth="1"/>
    <col min="15107" max="15107" width="14.88671875" style="159" customWidth="1"/>
    <col min="15108" max="15108" width="12.44140625" style="159" customWidth="1"/>
    <col min="15109" max="15109" width="12.6640625" style="159" customWidth="1"/>
    <col min="15110" max="15110" width="12.5546875" style="159" customWidth="1"/>
    <col min="15111" max="15111" width="13.109375" style="159" customWidth="1"/>
    <col min="15112" max="15114" width="11.44140625" style="159"/>
    <col min="15115" max="15115" width="13.44140625" style="159" customWidth="1"/>
    <col min="15116" max="15116" width="11.44140625" style="159"/>
    <col min="15117" max="15117" width="12.6640625" style="159" customWidth="1"/>
    <col min="15118" max="15119" width="11.44140625" style="159"/>
    <col min="15120" max="15120" width="14.44140625" style="159" customWidth="1"/>
    <col min="15121" max="15361" width="11.44140625" style="159"/>
    <col min="15362" max="15362" width="15.6640625" style="159" customWidth="1"/>
    <col min="15363" max="15363" width="14.88671875" style="159" customWidth="1"/>
    <col min="15364" max="15364" width="12.44140625" style="159" customWidth="1"/>
    <col min="15365" max="15365" width="12.6640625" style="159" customWidth="1"/>
    <col min="15366" max="15366" width="12.5546875" style="159" customWidth="1"/>
    <col min="15367" max="15367" width="13.109375" style="159" customWidth="1"/>
    <col min="15368" max="15370" width="11.44140625" style="159"/>
    <col min="15371" max="15371" width="13.44140625" style="159" customWidth="1"/>
    <col min="15372" max="15372" width="11.44140625" style="159"/>
    <col min="15373" max="15373" width="12.6640625" style="159" customWidth="1"/>
    <col min="15374" max="15375" width="11.44140625" style="159"/>
    <col min="15376" max="15376" width="14.44140625" style="159" customWidth="1"/>
    <col min="15377" max="15617" width="11.44140625" style="159"/>
    <col min="15618" max="15618" width="15.6640625" style="159" customWidth="1"/>
    <col min="15619" max="15619" width="14.88671875" style="159" customWidth="1"/>
    <col min="15620" max="15620" width="12.44140625" style="159" customWidth="1"/>
    <col min="15621" max="15621" width="12.6640625" style="159" customWidth="1"/>
    <col min="15622" max="15622" width="12.5546875" style="159" customWidth="1"/>
    <col min="15623" max="15623" width="13.109375" style="159" customWidth="1"/>
    <col min="15624" max="15626" width="11.44140625" style="159"/>
    <col min="15627" max="15627" width="13.44140625" style="159" customWidth="1"/>
    <col min="15628" max="15628" width="11.44140625" style="159"/>
    <col min="15629" max="15629" width="12.6640625" style="159" customWidth="1"/>
    <col min="15630" max="15631" width="11.44140625" style="159"/>
    <col min="15632" max="15632" width="14.44140625" style="159" customWidth="1"/>
    <col min="15633" max="15873" width="11.44140625" style="159"/>
    <col min="15874" max="15874" width="15.6640625" style="159" customWidth="1"/>
    <col min="15875" max="15875" width="14.88671875" style="159" customWidth="1"/>
    <col min="15876" max="15876" width="12.44140625" style="159" customWidth="1"/>
    <col min="15877" max="15877" width="12.6640625" style="159" customWidth="1"/>
    <col min="15878" max="15878" width="12.5546875" style="159" customWidth="1"/>
    <col min="15879" max="15879" width="13.109375" style="159" customWidth="1"/>
    <col min="15880" max="15882" width="11.44140625" style="159"/>
    <col min="15883" max="15883" width="13.44140625" style="159" customWidth="1"/>
    <col min="15884" max="15884" width="11.44140625" style="159"/>
    <col min="15885" max="15885" width="12.6640625" style="159" customWidth="1"/>
    <col min="15886" max="15887" width="11.44140625" style="159"/>
    <col min="15888" max="15888" width="14.44140625" style="159" customWidth="1"/>
    <col min="15889" max="16129" width="11.44140625" style="159"/>
    <col min="16130" max="16130" width="15.6640625" style="159" customWidth="1"/>
    <col min="16131" max="16131" width="14.88671875" style="159" customWidth="1"/>
    <col min="16132" max="16132" width="12.44140625" style="159" customWidth="1"/>
    <col min="16133" max="16133" width="12.6640625" style="159" customWidth="1"/>
    <col min="16134" max="16134" width="12.5546875" style="159" customWidth="1"/>
    <col min="16135" max="16135" width="13.109375" style="159" customWidth="1"/>
    <col min="16136" max="16138" width="11.44140625" style="159"/>
    <col min="16139" max="16139" width="13.44140625" style="159" customWidth="1"/>
    <col min="16140" max="16140" width="11.44140625" style="159"/>
    <col min="16141" max="16141" width="12.6640625" style="159" customWidth="1"/>
    <col min="16142" max="16143" width="11.44140625" style="159"/>
    <col min="16144" max="16144" width="14.441406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3942</v>
      </c>
      <c r="B2" s="182"/>
      <c r="C2" s="182"/>
      <c r="D2" s="182"/>
      <c r="E2" s="182"/>
      <c r="F2" s="182"/>
      <c r="G2" s="182"/>
      <c r="H2" s="182"/>
      <c r="J2" s="182" t="s">
        <v>3942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H4" s="182"/>
      <c r="J4" s="182" t="s">
        <v>373</v>
      </c>
      <c r="K4" s="182"/>
      <c r="L4" s="182"/>
      <c r="M4" s="182"/>
      <c r="N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H5" s="182"/>
      <c r="J5" s="182" t="s">
        <v>372</v>
      </c>
      <c r="K5" s="182"/>
      <c r="L5" s="182"/>
      <c r="M5" s="182"/>
      <c r="N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H6" s="182"/>
      <c r="J6" s="182" t="s">
        <v>5161</v>
      </c>
      <c r="K6" s="182"/>
      <c r="L6" s="182"/>
      <c r="M6" s="182"/>
      <c r="N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83"/>
      <c r="K7" s="1383"/>
      <c r="L7" s="1383"/>
      <c r="M7" s="1383"/>
      <c r="N7" s="1383"/>
      <c r="O7" s="1383"/>
      <c r="P7" s="1383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3934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12410</v>
      </c>
      <c r="C13" s="1334">
        <v>13143</v>
      </c>
      <c r="D13" s="1327">
        <v>4178</v>
      </c>
      <c r="E13" s="1327">
        <v>4452</v>
      </c>
      <c r="F13" s="1327">
        <v>506</v>
      </c>
      <c r="G13" s="1327">
        <v>293</v>
      </c>
      <c r="H13" s="1327">
        <v>166</v>
      </c>
      <c r="I13" s="164"/>
      <c r="J13" s="712">
        <v>1980</v>
      </c>
      <c r="K13" s="1330">
        <v>22.5</v>
      </c>
      <c r="L13" s="1330">
        <v>7.1</v>
      </c>
      <c r="M13" s="1332">
        <v>7.6</v>
      </c>
      <c r="N13" s="1332">
        <v>38.5</v>
      </c>
      <c r="O13" s="1332">
        <v>22.3</v>
      </c>
      <c r="P13" s="1332">
        <v>12.6</v>
      </c>
    </row>
    <row r="14" spans="1:16">
      <c r="A14" s="712">
        <v>1981</v>
      </c>
      <c r="B14" s="1334">
        <v>12705</v>
      </c>
      <c r="C14" s="1334">
        <v>13214</v>
      </c>
      <c r="D14" s="1327">
        <v>3842</v>
      </c>
      <c r="E14" s="1327">
        <v>4598</v>
      </c>
      <c r="F14" s="1327">
        <v>396</v>
      </c>
      <c r="G14" s="1327">
        <v>214</v>
      </c>
      <c r="H14" s="1327">
        <v>140</v>
      </c>
      <c r="I14" s="164"/>
      <c r="J14" s="712">
        <v>1981</v>
      </c>
      <c r="K14" s="1330">
        <v>22.4</v>
      </c>
      <c r="L14" s="1330">
        <v>6.5</v>
      </c>
      <c r="M14" s="1332">
        <v>7.8</v>
      </c>
      <c r="N14" s="1332">
        <v>30</v>
      </c>
      <c r="O14" s="1332">
        <v>16.2</v>
      </c>
      <c r="P14" s="1332">
        <v>10.6</v>
      </c>
    </row>
    <row r="15" spans="1:16">
      <c r="A15" s="712">
        <v>1982</v>
      </c>
      <c r="B15" s="1334">
        <v>12549</v>
      </c>
      <c r="C15" s="1334">
        <v>13213</v>
      </c>
      <c r="D15" s="1327">
        <v>3645</v>
      </c>
      <c r="E15" s="1327">
        <v>3773</v>
      </c>
      <c r="F15" s="1327">
        <v>275</v>
      </c>
      <c r="G15" s="1327">
        <v>147</v>
      </c>
      <c r="H15" s="1327">
        <v>118</v>
      </c>
      <c r="I15" s="164"/>
      <c r="J15" s="712">
        <v>1982</v>
      </c>
      <c r="K15" s="1330">
        <v>22.1</v>
      </c>
      <c r="L15" s="1330">
        <v>6.1</v>
      </c>
      <c r="M15" s="1332">
        <v>6.3</v>
      </c>
      <c r="N15" s="1332">
        <v>20.8</v>
      </c>
      <c r="O15" s="1332">
        <v>11.1</v>
      </c>
      <c r="P15" s="1332">
        <v>8.9</v>
      </c>
    </row>
    <row r="16" spans="1:16">
      <c r="A16" s="712">
        <v>1983</v>
      </c>
      <c r="B16" s="1334">
        <v>11893</v>
      </c>
      <c r="C16" s="1334">
        <v>12327</v>
      </c>
      <c r="D16" s="1327">
        <v>3859</v>
      </c>
      <c r="E16" s="1327">
        <v>3988</v>
      </c>
      <c r="F16" s="1327">
        <v>224</v>
      </c>
      <c r="G16" s="1327">
        <v>111</v>
      </c>
      <c r="H16" s="1327">
        <v>99</v>
      </c>
      <c r="I16" s="164"/>
      <c r="J16" s="712">
        <v>1983</v>
      </c>
      <c r="K16" s="1330">
        <v>20.3</v>
      </c>
      <c r="L16" s="1330">
        <v>6.3</v>
      </c>
      <c r="M16" s="1332">
        <v>6.6</v>
      </c>
      <c r="N16" s="1332">
        <v>18.2</v>
      </c>
      <c r="O16" s="1332">
        <v>9</v>
      </c>
      <c r="P16" s="1332">
        <v>8</v>
      </c>
    </row>
    <row r="17" spans="1:16">
      <c r="A17" s="712">
        <v>1984</v>
      </c>
      <c r="B17" s="1334">
        <v>12237</v>
      </c>
      <c r="C17" s="1334">
        <v>12559</v>
      </c>
      <c r="D17" s="1327">
        <v>3940</v>
      </c>
      <c r="E17" s="1327">
        <v>4389</v>
      </c>
      <c r="F17" s="1327">
        <v>236</v>
      </c>
      <c r="G17" s="1327">
        <v>115</v>
      </c>
      <c r="H17" s="1327">
        <v>106</v>
      </c>
      <c r="I17" s="164"/>
      <c r="J17" s="712">
        <v>1984</v>
      </c>
      <c r="K17" s="1330">
        <v>20.3</v>
      </c>
      <c r="L17" s="1330">
        <v>6.4</v>
      </c>
      <c r="M17" s="1332">
        <v>7.1</v>
      </c>
      <c r="N17" s="1332">
        <v>18.8</v>
      </c>
      <c r="O17" s="1332">
        <v>9.1999999999999993</v>
      </c>
      <c r="P17" s="1332">
        <v>8.4</v>
      </c>
    </row>
    <row r="18" spans="1:16">
      <c r="A18" s="712">
        <v>1985</v>
      </c>
      <c r="B18" s="1334">
        <v>12398</v>
      </c>
      <c r="C18" s="1334">
        <v>12760</v>
      </c>
      <c r="D18" s="1327">
        <v>3960</v>
      </c>
      <c r="E18" s="1333">
        <v>4828</v>
      </c>
      <c r="F18" s="1333">
        <v>243</v>
      </c>
      <c r="G18" s="1333">
        <v>118</v>
      </c>
      <c r="H18" s="1333">
        <v>94</v>
      </c>
      <c r="I18" s="164"/>
      <c r="J18" s="712">
        <v>1985</v>
      </c>
      <c r="K18" s="1330">
        <v>20.3</v>
      </c>
      <c r="L18" s="1330">
        <v>6.3</v>
      </c>
      <c r="M18" s="1332">
        <v>7.7</v>
      </c>
      <c r="N18" s="1332">
        <v>19</v>
      </c>
      <c r="O18" s="1332">
        <v>9.1999999999999993</v>
      </c>
      <c r="P18" s="1332">
        <v>7.4</v>
      </c>
    </row>
    <row r="19" spans="1:16">
      <c r="A19" s="712">
        <v>1986</v>
      </c>
      <c r="B19" s="1334">
        <v>13252</v>
      </c>
      <c r="C19" s="1334">
        <v>13702</v>
      </c>
      <c r="D19" s="1327">
        <v>3960</v>
      </c>
      <c r="E19" s="1333">
        <v>5186</v>
      </c>
      <c r="F19" s="1333">
        <v>253</v>
      </c>
      <c r="G19" s="1333">
        <v>137</v>
      </c>
      <c r="H19" s="1333">
        <v>95</v>
      </c>
      <c r="I19" s="164"/>
      <c r="J19" s="712">
        <v>1986</v>
      </c>
      <c r="K19" s="1330">
        <v>21.4</v>
      </c>
      <c r="L19" s="1330">
        <v>6.2</v>
      </c>
      <c r="M19" s="1332">
        <v>8.1</v>
      </c>
      <c r="N19" s="1332">
        <v>18.5</v>
      </c>
      <c r="O19" s="1332">
        <v>10</v>
      </c>
      <c r="P19" s="1332">
        <v>6.9</v>
      </c>
    </row>
    <row r="20" spans="1:16">
      <c r="A20" s="712">
        <v>1987</v>
      </c>
      <c r="B20" s="1334">
        <v>14002</v>
      </c>
      <c r="C20" s="1334">
        <v>14460</v>
      </c>
      <c r="D20" s="1327">
        <v>3627</v>
      </c>
      <c r="E20" s="1333">
        <v>5331</v>
      </c>
      <c r="F20" s="1333">
        <v>263</v>
      </c>
      <c r="G20" s="1333">
        <v>159</v>
      </c>
      <c r="H20" s="1333">
        <v>98</v>
      </c>
      <c r="I20" s="164"/>
      <c r="J20" s="712">
        <v>1987</v>
      </c>
      <c r="K20" s="1330">
        <v>22.2</v>
      </c>
      <c r="L20" s="1330">
        <v>5.6</v>
      </c>
      <c r="M20" s="1332">
        <v>8.1999999999999993</v>
      </c>
      <c r="N20" s="1332">
        <v>18.2</v>
      </c>
      <c r="O20" s="1332">
        <v>11</v>
      </c>
      <c r="P20" s="1332">
        <v>6.8</v>
      </c>
    </row>
    <row r="21" spans="1:16">
      <c r="A21" s="712">
        <v>1988</v>
      </c>
      <c r="B21" s="1334">
        <v>15076</v>
      </c>
      <c r="C21" s="1334">
        <v>15557</v>
      </c>
      <c r="D21" s="1327">
        <v>3856</v>
      </c>
      <c r="E21" s="1333">
        <v>5658</v>
      </c>
      <c r="F21" s="1333">
        <v>280</v>
      </c>
      <c r="G21" s="1333">
        <v>147</v>
      </c>
      <c r="H21" s="1333">
        <v>115</v>
      </c>
      <c r="I21" s="164"/>
      <c r="J21" s="712">
        <v>1988</v>
      </c>
      <c r="K21" s="1330">
        <v>23.5</v>
      </c>
      <c r="L21" s="1330">
        <v>5.8</v>
      </c>
      <c r="M21" s="1332">
        <v>8.5</v>
      </c>
      <c r="N21" s="1332">
        <v>18</v>
      </c>
      <c r="O21" s="1332">
        <v>9.4</v>
      </c>
      <c r="P21" s="1332">
        <v>7.4</v>
      </c>
    </row>
    <row r="22" spans="1:16">
      <c r="A22" s="712">
        <v>1989</v>
      </c>
      <c r="B22" s="1334">
        <v>15047</v>
      </c>
      <c r="C22" s="1334">
        <v>15579</v>
      </c>
      <c r="D22" s="1327">
        <v>3971</v>
      </c>
      <c r="E22" s="1333">
        <v>5537</v>
      </c>
      <c r="F22" s="1333">
        <v>265</v>
      </c>
      <c r="G22" s="1333">
        <v>160</v>
      </c>
      <c r="H22" s="1333">
        <v>88</v>
      </c>
      <c r="I22" s="164"/>
      <c r="J22" s="712">
        <v>1989</v>
      </c>
      <c r="K22" s="1330">
        <v>23.1</v>
      </c>
      <c r="L22" s="1330">
        <v>5.9</v>
      </c>
      <c r="M22" s="1332">
        <v>8.1999999999999993</v>
      </c>
      <c r="N22" s="1332">
        <v>17</v>
      </c>
      <c r="O22" s="1332">
        <v>10.3</v>
      </c>
      <c r="P22" s="1332">
        <v>5.6</v>
      </c>
    </row>
    <row r="23" spans="1:16">
      <c r="A23" s="712">
        <v>1990</v>
      </c>
      <c r="B23" s="1334">
        <v>15319</v>
      </c>
      <c r="C23" s="1334">
        <v>15812</v>
      </c>
      <c r="D23" s="1327">
        <v>4051</v>
      </c>
      <c r="E23" s="1333">
        <v>5273</v>
      </c>
      <c r="F23" s="1333">
        <v>224</v>
      </c>
      <c r="G23" s="1333">
        <v>132</v>
      </c>
      <c r="H23" s="1333">
        <v>106</v>
      </c>
      <c r="I23" s="164"/>
      <c r="J23" s="712">
        <v>1990</v>
      </c>
      <c r="K23" s="1330">
        <v>23</v>
      </c>
      <c r="L23" s="1330">
        <v>5.9</v>
      </c>
      <c r="M23" s="1332">
        <v>7.7</v>
      </c>
      <c r="N23" s="1332">
        <v>14.2</v>
      </c>
      <c r="O23" s="1332">
        <v>8.3000000000000007</v>
      </c>
      <c r="P23" s="1332">
        <v>6.7</v>
      </c>
    </row>
    <row r="24" spans="1:16">
      <c r="A24" s="712">
        <v>1991</v>
      </c>
      <c r="B24" s="1334">
        <v>14675</v>
      </c>
      <c r="C24" s="1334">
        <v>15203</v>
      </c>
      <c r="D24" s="1327">
        <v>3735</v>
      </c>
      <c r="E24" s="1333">
        <v>4882</v>
      </c>
      <c r="F24" s="1333">
        <v>206</v>
      </c>
      <c r="G24" s="1333">
        <v>118</v>
      </c>
      <c r="H24" s="1333">
        <v>105</v>
      </c>
      <c r="I24" s="164"/>
      <c r="J24" s="712">
        <v>1991</v>
      </c>
      <c r="K24" s="1330">
        <v>21.7</v>
      </c>
      <c r="L24" s="1330">
        <v>5.3</v>
      </c>
      <c r="M24" s="1332">
        <v>7</v>
      </c>
      <c r="N24" s="1332">
        <v>13.5</v>
      </c>
      <c r="O24" s="1332">
        <v>7.8</v>
      </c>
      <c r="P24" s="1332">
        <v>6.9</v>
      </c>
    </row>
    <row r="25" spans="1:16">
      <c r="A25" s="712">
        <v>1992</v>
      </c>
      <c r="B25" s="1334">
        <v>14261</v>
      </c>
      <c r="C25" s="1334">
        <v>14710</v>
      </c>
      <c r="D25" s="1327">
        <v>3898</v>
      </c>
      <c r="E25" s="1333">
        <v>4849</v>
      </c>
      <c r="F25" s="1333">
        <v>189</v>
      </c>
      <c r="G25" s="1333">
        <v>96</v>
      </c>
      <c r="H25" s="1333">
        <v>90</v>
      </c>
      <c r="I25" s="164"/>
      <c r="J25" s="712">
        <v>1992</v>
      </c>
      <c r="K25" s="1330">
        <v>20.6</v>
      </c>
      <c r="L25" s="1330">
        <v>5.5</v>
      </c>
      <c r="M25" s="1332">
        <v>6.8</v>
      </c>
      <c r="N25" s="1332">
        <v>12.8</v>
      </c>
      <c r="O25" s="1332">
        <v>6.5</v>
      </c>
      <c r="P25" s="1332">
        <v>6.1</v>
      </c>
    </row>
    <row r="26" spans="1:16">
      <c r="A26" s="712">
        <v>1993</v>
      </c>
      <c r="B26" s="1333">
        <v>14079</v>
      </c>
      <c r="C26" s="1333">
        <v>14555</v>
      </c>
      <c r="D26" s="1327">
        <v>3917</v>
      </c>
      <c r="E26" s="1333">
        <v>4598</v>
      </c>
      <c r="F26" s="1333">
        <v>177</v>
      </c>
      <c r="G26" s="1333">
        <v>94</v>
      </c>
      <c r="H26" s="1333">
        <v>81</v>
      </c>
      <c r="I26" s="164"/>
      <c r="J26" s="712">
        <v>1993</v>
      </c>
      <c r="K26" s="1330">
        <v>20</v>
      </c>
      <c r="L26" s="1330">
        <v>5.4</v>
      </c>
      <c r="M26" s="1332">
        <v>6.3</v>
      </c>
      <c r="N26" s="1332">
        <v>12.2</v>
      </c>
      <c r="O26" s="1332">
        <v>6.5</v>
      </c>
      <c r="P26" s="1332">
        <v>5.6</v>
      </c>
    </row>
    <row r="27" spans="1:16">
      <c r="A27" s="712">
        <v>1994</v>
      </c>
      <c r="B27" s="1333">
        <v>13753</v>
      </c>
      <c r="C27" s="1331">
        <v>14247</v>
      </c>
      <c r="D27" s="1327">
        <v>4046</v>
      </c>
      <c r="E27" s="1333">
        <v>4700</v>
      </c>
      <c r="F27" s="1333">
        <v>178</v>
      </c>
      <c r="G27" s="1333">
        <v>112</v>
      </c>
      <c r="H27" s="1333">
        <v>84</v>
      </c>
      <c r="I27" s="164"/>
      <c r="J27" s="712">
        <v>1994</v>
      </c>
      <c r="K27" s="1330">
        <v>19.2</v>
      </c>
      <c r="L27" s="1330">
        <v>5.5</v>
      </c>
      <c r="M27" s="1332">
        <v>6.3</v>
      </c>
      <c r="N27" s="1332">
        <v>12.5</v>
      </c>
      <c r="O27" s="1332">
        <v>7.9</v>
      </c>
      <c r="P27" s="1332">
        <v>5.9</v>
      </c>
    </row>
    <row r="28" spans="1:16">
      <c r="A28" s="712">
        <v>1995</v>
      </c>
      <c r="B28" s="1333">
        <v>13432</v>
      </c>
      <c r="C28" s="1331">
        <v>13885</v>
      </c>
      <c r="D28" s="1327">
        <v>4027</v>
      </c>
      <c r="E28" s="1333">
        <v>4391</v>
      </c>
      <c r="F28" s="1333">
        <v>136</v>
      </c>
      <c r="G28" s="1333">
        <v>79</v>
      </c>
      <c r="H28" s="1333">
        <v>62</v>
      </c>
      <c r="I28" s="164"/>
      <c r="J28" s="712">
        <v>1995</v>
      </c>
      <c r="K28" s="1330">
        <v>18.399999999999999</v>
      </c>
      <c r="L28" s="1330">
        <v>5.3</v>
      </c>
      <c r="M28" s="1332">
        <v>5.8</v>
      </c>
      <c r="N28" s="1332">
        <v>9.8000000000000007</v>
      </c>
      <c r="O28" s="1332">
        <v>5.7</v>
      </c>
      <c r="P28" s="1332">
        <v>4.5</v>
      </c>
    </row>
    <row r="29" spans="1:16">
      <c r="A29" s="712">
        <v>1996</v>
      </c>
      <c r="B29" s="1333">
        <v>13189</v>
      </c>
      <c r="C29" s="1331">
        <v>13549</v>
      </c>
      <c r="D29" s="1327">
        <v>4224</v>
      </c>
      <c r="E29" s="1333">
        <v>4099</v>
      </c>
      <c r="F29" s="1333">
        <v>139</v>
      </c>
      <c r="G29" s="1333">
        <v>88</v>
      </c>
      <c r="H29" s="1333">
        <v>79</v>
      </c>
      <c r="I29" s="164"/>
      <c r="J29" s="712">
        <v>1996</v>
      </c>
      <c r="K29" s="1330">
        <v>17.8</v>
      </c>
      <c r="L29" s="1330">
        <v>5.5</v>
      </c>
      <c r="M29" s="1332">
        <v>5.4</v>
      </c>
      <c r="N29" s="1332">
        <v>10.3</v>
      </c>
      <c r="O29" s="1332">
        <v>6.5</v>
      </c>
      <c r="P29" s="1332">
        <v>5.8</v>
      </c>
    </row>
    <row r="30" spans="1:16">
      <c r="A30" s="712">
        <v>1997</v>
      </c>
      <c r="B30" s="1333">
        <v>13104</v>
      </c>
      <c r="C30" s="1331">
        <v>13326</v>
      </c>
      <c r="D30" s="1327">
        <v>3994</v>
      </c>
      <c r="E30" s="1333">
        <v>3951</v>
      </c>
      <c r="F30" s="1333">
        <v>131</v>
      </c>
      <c r="G30" s="1333">
        <v>85</v>
      </c>
      <c r="H30" s="1333">
        <v>81</v>
      </c>
      <c r="I30" s="164"/>
      <c r="J30" s="712">
        <v>1997</v>
      </c>
      <c r="K30" s="1330">
        <v>17.3</v>
      </c>
      <c r="L30" s="1330">
        <v>5.2</v>
      </c>
      <c r="M30" s="1332">
        <v>5.0999999999999996</v>
      </c>
      <c r="N30" s="1332">
        <v>9.8000000000000007</v>
      </c>
      <c r="O30" s="1332">
        <v>6.4</v>
      </c>
      <c r="P30" s="1332">
        <v>6.1</v>
      </c>
    </row>
    <row r="31" spans="1:16">
      <c r="A31" s="712">
        <v>1998</v>
      </c>
      <c r="B31" s="1334">
        <v>12787</v>
      </c>
      <c r="C31" s="1334">
        <v>12980</v>
      </c>
      <c r="D31" s="1327">
        <v>4186</v>
      </c>
      <c r="E31" s="1333">
        <v>3722</v>
      </c>
      <c r="F31" s="1333">
        <v>136</v>
      </c>
      <c r="G31" s="1333">
        <v>74</v>
      </c>
      <c r="H31" s="1333">
        <v>81</v>
      </c>
      <c r="I31" s="164"/>
      <c r="J31" s="712">
        <v>1998</v>
      </c>
      <c r="K31" s="1330">
        <v>16.7</v>
      </c>
      <c r="L31" s="1330">
        <v>5.4</v>
      </c>
      <c r="M31" s="1332">
        <v>4.8</v>
      </c>
      <c r="N31" s="1332">
        <v>10.5</v>
      </c>
      <c r="O31" s="1332">
        <v>5.7</v>
      </c>
      <c r="P31" s="1332">
        <v>6.2</v>
      </c>
    </row>
    <row r="32" spans="1:16">
      <c r="A32" s="712">
        <v>1999</v>
      </c>
      <c r="B32" s="1334">
        <v>12672</v>
      </c>
      <c r="C32" s="1334">
        <v>12781</v>
      </c>
      <c r="D32" s="1327">
        <v>4307</v>
      </c>
      <c r="E32" s="1333">
        <v>3676</v>
      </c>
      <c r="F32" s="1333">
        <v>135</v>
      </c>
      <c r="G32" s="1333">
        <v>84</v>
      </c>
      <c r="H32" s="1333">
        <v>72</v>
      </c>
      <c r="I32" s="164"/>
      <c r="J32" s="712">
        <v>1999</v>
      </c>
      <c r="K32" s="1330">
        <v>16.2</v>
      </c>
      <c r="L32" s="1330">
        <v>5.5</v>
      </c>
      <c r="M32" s="1332">
        <v>4.7</v>
      </c>
      <c r="N32" s="1332">
        <v>10.6</v>
      </c>
      <c r="O32" s="1332">
        <v>6.6</v>
      </c>
      <c r="P32" s="1332">
        <v>5.6</v>
      </c>
    </row>
    <row r="33" spans="1:17">
      <c r="A33" s="712">
        <v>2000</v>
      </c>
      <c r="B33" s="1334">
        <v>12533</v>
      </c>
      <c r="C33" s="1334">
        <v>13085</v>
      </c>
      <c r="D33" s="1327">
        <v>4240</v>
      </c>
      <c r="E33" s="1333">
        <v>3463</v>
      </c>
      <c r="F33" s="1333">
        <v>128</v>
      </c>
      <c r="G33" s="1333">
        <v>91</v>
      </c>
      <c r="H33" s="1333">
        <v>62</v>
      </c>
      <c r="I33" s="164"/>
      <c r="J33" s="712">
        <v>2000</v>
      </c>
      <c r="K33" s="1330">
        <v>16.399999999999999</v>
      </c>
      <c r="L33" s="1330">
        <v>5.3</v>
      </c>
      <c r="M33" s="1332">
        <v>4.4000000000000004</v>
      </c>
      <c r="N33" s="1332">
        <v>9.8000000000000007</v>
      </c>
      <c r="O33" s="1332">
        <v>7</v>
      </c>
      <c r="P33" s="1332">
        <v>4.7</v>
      </c>
    </row>
    <row r="34" spans="1:17">
      <c r="A34" s="712">
        <v>2001</v>
      </c>
      <c r="B34" s="1334">
        <v>12183</v>
      </c>
      <c r="C34" s="1334">
        <v>12277</v>
      </c>
      <c r="D34" s="1327">
        <v>4350</v>
      </c>
      <c r="E34" s="1331">
        <v>3304</v>
      </c>
      <c r="F34" s="1331">
        <v>114</v>
      </c>
      <c r="G34" s="1331">
        <v>76</v>
      </c>
      <c r="H34" s="1331">
        <v>61</v>
      </c>
      <c r="I34" s="164"/>
      <c r="J34" s="712">
        <v>2001</v>
      </c>
      <c r="K34" s="1330">
        <v>15.3</v>
      </c>
      <c r="L34" s="1330">
        <v>5.4</v>
      </c>
      <c r="M34" s="1332">
        <v>4.0999999999999996</v>
      </c>
      <c r="N34" s="1332">
        <v>9.3000000000000007</v>
      </c>
      <c r="O34" s="1332">
        <v>6.2</v>
      </c>
      <c r="P34" s="1332">
        <v>5</v>
      </c>
    </row>
    <row r="35" spans="1:17">
      <c r="A35" s="712">
        <v>2002</v>
      </c>
      <c r="B35" s="1334">
        <v>11978</v>
      </c>
      <c r="C35" s="1334">
        <v>12045</v>
      </c>
      <c r="D35" s="1327">
        <v>4241</v>
      </c>
      <c r="E35" s="1331">
        <v>3213</v>
      </c>
      <c r="F35" s="1331">
        <v>96</v>
      </c>
      <c r="G35" s="1331">
        <v>65</v>
      </c>
      <c r="H35" s="1331">
        <v>50</v>
      </c>
      <c r="I35" s="164"/>
      <c r="J35" s="712">
        <v>2002</v>
      </c>
      <c r="K35" s="1330">
        <v>14.8</v>
      </c>
      <c r="L35" s="1330">
        <v>5.2</v>
      </c>
      <c r="M35" s="1332">
        <v>3.9</v>
      </c>
      <c r="N35" s="1332">
        <v>8</v>
      </c>
      <c r="O35" s="1332">
        <v>5.4</v>
      </c>
      <c r="P35" s="1332">
        <v>4.2</v>
      </c>
    </row>
    <row r="36" spans="1:17">
      <c r="A36" s="712">
        <v>2003</v>
      </c>
      <c r="B36" s="1334">
        <v>11799</v>
      </c>
      <c r="C36" s="1327">
        <v>11855</v>
      </c>
      <c r="D36" s="1327">
        <v>4607</v>
      </c>
      <c r="E36" s="1331">
        <v>2961</v>
      </c>
      <c r="F36" s="1331">
        <v>116</v>
      </c>
      <c r="G36" s="1331">
        <v>73</v>
      </c>
      <c r="H36" s="1331">
        <v>93</v>
      </c>
      <c r="I36" s="164"/>
      <c r="J36" s="712">
        <v>2003</v>
      </c>
      <c r="K36" s="1330">
        <v>14.4</v>
      </c>
      <c r="L36" s="1330">
        <v>5.6</v>
      </c>
      <c r="M36" s="1332">
        <v>3.6</v>
      </c>
      <c r="N36" s="639">
        <v>9.8000000000000007</v>
      </c>
      <c r="O36" s="1332">
        <v>6.2</v>
      </c>
      <c r="P36" s="1332">
        <v>7.8</v>
      </c>
    </row>
    <row r="37" spans="1:17">
      <c r="A37" s="712">
        <v>2004</v>
      </c>
      <c r="B37" s="1334">
        <v>11770</v>
      </c>
      <c r="C37" s="1327">
        <v>11843</v>
      </c>
      <c r="D37" s="1327">
        <v>4573</v>
      </c>
      <c r="E37" s="1335">
        <v>2722</v>
      </c>
      <c r="F37" s="1335">
        <v>113</v>
      </c>
      <c r="G37" s="1335">
        <v>82</v>
      </c>
      <c r="H37" s="1335">
        <v>88</v>
      </c>
      <c r="I37" s="164"/>
      <c r="J37" s="712">
        <v>2004</v>
      </c>
      <c r="K37" s="1330">
        <v>14.2</v>
      </c>
      <c r="L37" s="1330">
        <v>5.5</v>
      </c>
      <c r="M37" s="1332">
        <v>3.3</v>
      </c>
      <c r="N37" s="639">
        <v>9.5</v>
      </c>
      <c r="O37" s="1332">
        <v>6.9</v>
      </c>
      <c r="P37" s="1332">
        <v>7.4</v>
      </c>
    </row>
    <row r="38" spans="1:17">
      <c r="A38" s="640">
        <v>2005</v>
      </c>
      <c r="B38" s="1334">
        <v>11796</v>
      </c>
      <c r="C38" s="1333">
        <v>11815</v>
      </c>
      <c r="D38" s="1327">
        <v>4702</v>
      </c>
      <c r="E38" s="1327">
        <v>2680</v>
      </c>
      <c r="F38" s="1327">
        <v>106</v>
      </c>
      <c r="G38" s="1327">
        <v>67</v>
      </c>
      <c r="H38" s="1327">
        <v>78</v>
      </c>
      <c r="I38" s="164"/>
      <c r="J38" s="640">
        <v>2005</v>
      </c>
      <c r="K38" s="639">
        <v>14.1</v>
      </c>
      <c r="L38" s="639">
        <v>5.6</v>
      </c>
      <c r="M38" s="639">
        <v>3.2</v>
      </c>
      <c r="N38" s="639">
        <v>9</v>
      </c>
      <c r="O38" s="639">
        <v>5.7</v>
      </c>
      <c r="P38" s="639">
        <v>6.6</v>
      </c>
    </row>
    <row r="39" spans="1:17">
      <c r="A39" s="640">
        <v>2006</v>
      </c>
      <c r="B39" s="1334">
        <v>11517</v>
      </c>
      <c r="C39" s="1333">
        <v>11534</v>
      </c>
      <c r="D39" s="1333">
        <v>4569</v>
      </c>
      <c r="E39" s="1333">
        <v>2869</v>
      </c>
      <c r="F39" s="1333">
        <v>88</v>
      </c>
      <c r="G39" s="1333">
        <v>60</v>
      </c>
      <c r="H39" s="1333">
        <v>111</v>
      </c>
      <c r="I39" s="164"/>
      <c r="J39" s="640">
        <v>2006</v>
      </c>
      <c r="K39" s="639">
        <v>13.6</v>
      </c>
      <c r="L39" s="639">
        <v>5.4</v>
      </c>
      <c r="M39" s="639">
        <v>3.4</v>
      </c>
      <c r="N39" s="639">
        <v>7.6</v>
      </c>
      <c r="O39" s="639">
        <v>5.2</v>
      </c>
      <c r="P39" s="639">
        <v>9.6</v>
      </c>
    </row>
    <row r="40" spans="1:17">
      <c r="A40" s="640">
        <v>2007</v>
      </c>
      <c r="B40" s="1334">
        <v>12199</v>
      </c>
      <c r="C40" s="1333">
        <v>12219</v>
      </c>
      <c r="D40" s="1333">
        <v>4822</v>
      </c>
      <c r="E40" s="1333">
        <v>2780</v>
      </c>
      <c r="F40" s="1333">
        <v>98</v>
      </c>
      <c r="G40" s="1333">
        <v>65</v>
      </c>
      <c r="H40" s="1333">
        <v>91</v>
      </c>
      <c r="I40" s="164"/>
      <c r="J40" s="640">
        <v>2007</v>
      </c>
      <c r="K40" s="639">
        <v>14.2</v>
      </c>
      <c r="L40" s="639">
        <v>5.6</v>
      </c>
      <c r="M40" s="639">
        <v>3.2</v>
      </c>
      <c r="N40" s="639">
        <v>8</v>
      </c>
      <c r="O40" s="639">
        <v>5.3</v>
      </c>
      <c r="P40" s="639">
        <v>7.4</v>
      </c>
    </row>
    <row r="41" spans="1:17">
      <c r="A41" s="640">
        <v>2008</v>
      </c>
      <c r="B41" s="1333">
        <v>12592</v>
      </c>
      <c r="C41" s="1333">
        <v>12620</v>
      </c>
      <c r="D41" s="1333">
        <v>4832</v>
      </c>
      <c r="E41" s="1333">
        <v>2604</v>
      </c>
      <c r="F41" s="1333">
        <v>104</v>
      </c>
      <c r="G41" s="1333">
        <v>75</v>
      </c>
      <c r="H41" s="1333">
        <v>95</v>
      </c>
      <c r="I41" s="165"/>
      <c r="J41" s="640">
        <v>2008</v>
      </c>
      <c r="K41" s="639">
        <v>14.6</v>
      </c>
      <c r="L41" s="639">
        <v>5.6</v>
      </c>
      <c r="M41" s="639">
        <v>3</v>
      </c>
      <c r="N41" s="639">
        <v>8.1999999999999993</v>
      </c>
      <c r="O41" s="639">
        <v>5.9</v>
      </c>
      <c r="P41" s="639">
        <v>7.5</v>
      </c>
    </row>
    <row r="42" spans="1:17" s="165" customFormat="1">
      <c r="A42" s="640">
        <v>2009</v>
      </c>
      <c r="B42" s="1333">
        <v>12731</v>
      </c>
      <c r="C42" s="1333">
        <v>12757</v>
      </c>
      <c r="D42" s="1333">
        <v>4720</v>
      </c>
      <c r="E42" s="1333">
        <v>2644</v>
      </c>
      <c r="F42" s="1333">
        <v>97</v>
      </c>
      <c r="G42" s="1333">
        <v>70</v>
      </c>
      <c r="H42" s="1333">
        <v>136</v>
      </c>
      <c r="J42" s="640">
        <v>2009</v>
      </c>
      <c r="K42" s="639">
        <v>14.6</v>
      </c>
      <c r="L42" s="639">
        <v>5.4</v>
      </c>
      <c r="M42" s="639">
        <v>3</v>
      </c>
      <c r="N42" s="639">
        <v>7.6</v>
      </c>
      <c r="O42" s="639">
        <v>5.5</v>
      </c>
      <c r="P42" s="639">
        <v>10.7</v>
      </c>
    </row>
    <row r="43" spans="1:17">
      <c r="A43" s="640">
        <v>2010</v>
      </c>
      <c r="B43" s="1333">
        <v>12723</v>
      </c>
      <c r="C43" s="1333">
        <v>12754</v>
      </c>
      <c r="D43" s="1333">
        <v>5014</v>
      </c>
      <c r="E43" s="1333">
        <v>2789</v>
      </c>
      <c r="F43" s="1333">
        <v>96</v>
      </c>
      <c r="G43" s="1333">
        <v>63</v>
      </c>
      <c r="H43" s="1333">
        <v>123</v>
      </c>
      <c r="I43" s="165"/>
      <c r="J43" s="640">
        <v>2010</v>
      </c>
      <c r="K43" s="639">
        <v>14.4</v>
      </c>
      <c r="L43" s="639">
        <v>5.7</v>
      </c>
      <c r="M43" s="639">
        <v>3.2</v>
      </c>
      <c r="N43" s="639">
        <v>7.5</v>
      </c>
      <c r="O43" s="639">
        <v>4.9000000000000004</v>
      </c>
      <c r="P43" s="639">
        <v>9.6</v>
      </c>
      <c r="Q43" s="165"/>
    </row>
    <row r="44" spans="1:17">
      <c r="A44" s="640">
        <v>2011</v>
      </c>
      <c r="B44" s="1333">
        <v>12189</v>
      </c>
      <c r="C44" s="1333">
        <v>12220</v>
      </c>
      <c r="D44" s="1333">
        <v>4858</v>
      </c>
      <c r="E44" s="1333">
        <v>2815</v>
      </c>
      <c r="F44" s="1333">
        <v>89</v>
      </c>
      <c r="G44" s="1333">
        <v>67</v>
      </c>
      <c r="H44" s="1333">
        <v>103</v>
      </c>
      <c r="I44" s="165"/>
      <c r="J44" s="640">
        <v>2011</v>
      </c>
      <c r="K44" s="639">
        <v>13.7</v>
      </c>
      <c r="L44" s="639">
        <v>5.4</v>
      </c>
      <c r="M44" s="639">
        <v>3.2</v>
      </c>
      <c r="N44" s="639">
        <v>7.3</v>
      </c>
      <c r="O44" s="639">
        <v>5.5</v>
      </c>
      <c r="P44" s="639">
        <v>8.4</v>
      </c>
      <c r="Q44" s="165"/>
    </row>
    <row r="45" spans="1:17">
      <c r="A45" s="640">
        <v>2012</v>
      </c>
      <c r="B45" s="1333">
        <v>12119</v>
      </c>
      <c r="C45" s="1333">
        <v>12144</v>
      </c>
      <c r="D45" s="1333">
        <v>5283</v>
      </c>
      <c r="E45" s="1333">
        <v>2732</v>
      </c>
      <c r="F45" s="1333">
        <v>94</v>
      </c>
      <c r="G45" s="1333">
        <v>64</v>
      </c>
      <c r="H45" s="1333">
        <v>96</v>
      </c>
      <c r="I45" s="165"/>
      <c r="J45" s="640">
        <v>2012</v>
      </c>
      <c r="K45" s="639">
        <v>13.5</v>
      </c>
      <c r="L45" s="639">
        <v>5.9</v>
      </c>
      <c r="M45" s="639">
        <v>3</v>
      </c>
      <c r="N45" s="639">
        <v>7.7</v>
      </c>
      <c r="O45" s="639">
        <v>5.3</v>
      </c>
      <c r="P45" s="639">
        <v>7.9</v>
      </c>
      <c r="Q45" s="165"/>
    </row>
    <row r="46" spans="1:17" s="165" customFormat="1">
      <c r="A46" s="1339">
        <v>2013</v>
      </c>
      <c r="B46" s="1340">
        <v>12112</v>
      </c>
      <c r="C46" s="1340">
        <v>12141</v>
      </c>
      <c r="D46" s="1340">
        <v>5162</v>
      </c>
      <c r="E46" s="1340">
        <v>2824</v>
      </c>
      <c r="F46" s="1340">
        <v>74</v>
      </c>
      <c r="G46" s="1340">
        <v>56</v>
      </c>
      <c r="H46" s="1340">
        <v>96</v>
      </c>
      <c r="J46" s="1339">
        <v>2013</v>
      </c>
      <c r="K46" s="1342">
        <v>13.5</v>
      </c>
      <c r="L46" s="1342">
        <v>5.7</v>
      </c>
      <c r="M46" s="1342">
        <v>3.1</v>
      </c>
      <c r="N46" s="1342">
        <v>6.1</v>
      </c>
      <c r="O46" s="1342">
        <v>4.5999999999999996</v>
      </c>
      <c r="P46" s="1342">
        <v>7.9</v>
      </c>
    </row>
    <row r="47" spans="1:17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7" ht="10.5" customHeight="1">
      <c r="J48" s="1881"/>
      <c r="K48" s="1881"/>
      <c r="L48" s="1881"/>
      <c r="M48" s="1881"/>
      <c r="N48" s="1881"/>
      <c r="O48" s="1881"/>
      <c r="P48" s="1881"/>
    </row>
    <row r="49" spans="7:16"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7:16">
      <c r="J50" s="1881"/>
      <c r="K50" s="1881"/>
      <c r="L50" s="1881"/>
      <c r="M50" s="1881"/>
      <c r="N50" s="1881"/>
      <c r="O50" s="1881"/>
      <c r="P50" s="1881"/>
    </row>
    <row r="52" spans="7:16">
      <c r="H52" s="1375"/>
      <c r="I52" s="613"/>
    </row>
    <row r="53" spans="7:16">
      <c r="H53" s="1353"/>
      <c r="I53" s="608"/>
    </row>
    <row r="54" spans="7:16">
      <c r="H54" s="1353"/>
      <c r="I54" s="608"/>
    </row>
    <row r="55" spans="7:16">
      <c r="H55" s="1353"/>
      <c r="I55" s="608"/>
    </row>
    <row r="56" spans="7:16" s="1391" customFormat="1">
      <c r="H56" s="1353"/>
      <c r="I56" s="608"/>
    </row>
    <row r="57" spans="7:16" s="1391" customFormat="1">
      <c r="G57" s="1377"/>
      <c r="H57" s="1353"/>
      <c r="I57" s="608"/>
    </row>
    <row r="58" spans="7:16" s="1391" customFormat="1">
      <c r="G58" s="1377"/>
      <c r="H58" s="1353"/>
      <c r="I58" s="608"/>
    </row>
    <row r="59" spans="7:16" s="1391" customFormat="1">
      <c r="G59" s="1377"/>
      <c r="H59" s="1353"/>
      <c r="I59" s="608"/>
    </row>
    <row r="60" spans="7:16" s="1391" customFormat="1">
      <c r="G60" s="1377"/>
      <c r="H60" s="1414"/>
      <c r="I60" s="602"/>
    </row>
    <row r="61" spans="7:16" s="1391" customFormat="1">
      <c r="G61" s="1377"/>
      <c r="H61" s="164"/>
      <c r="I61" s="1413"/>
    </row>
    <row r="62" spans="7:16" s="1391" customFormat="1">
      <c r="G62" s="1377"/>
      <c r="H62" s="164"/>
      <c r="I62" s="1412"/>
    </row>
    <row r="63" spans="7:16" s="1391" customFormat="1">
      <c r="G63" s="1377"/>
      <c r="H63" s="1380"/>
      <c r="I63" s="1412"/>
    </row>
    <row r="64" spans="7:16" s="1391" customFormat="1">
      <c r="G64" s="1377"/>
      <c r="H64" s="1380"/>
      <c r="I64" s="1412"/>
    </row>
    <row r="65" spans="7:8" s="1391" customFormat="1">
      <c r="G65" s="1377"/>
      <c r="H65" s="1380"/>
    </row>
    <row r="66" spans="7:8" s="1391" customFormat="1">
      <c r="G66" s="1377"/>
      <c r="H66" s="1380"/>
    </row>
    <row r="67" spans="7:8" s="1391" customFormat="1">
      <c r="G67" s="1377"/>
      <c r="H67" s="1380"/>
    </row>
    <row r="68" spans="7:8" s="1391" customFormat="1">
      <c r="G68" s="1377"/>
      <c r="H68" s="1380"/>
    </row>
    <row r="69" spans="7:8" s="1391" customFormat="1">
      <c r="G69" s="1377"/>
      <c r="H69" s="1380"/>
    </row>
    <row r="70" spans="7:8" s="1391" customFormat="1">
      <c r="G70" s="1377"/>
      <c r="H70" s="1380"/>
    </row>
    <row r="71" spans="7:8" s="1391" customFormat="1">
      <c r="G71" s="1377"/>
      <c r="H71" s="1380"/>
    </row>
    <row r="72" spans="7:8" s="1391" customFormat="1"/>
    <row r="73" spans="7:8" s="1391" customFormat="1"/>
    <row r="74" spans="7:8" s="1391" customFormat="1"/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80" orientation="portrait" r:id="rId1"/>
  <headerFooter alignWithMargins="0"/>
  <colBreaks count="1" manualBreakCount="1">
    <brk id="9" max="1048575" man="1"/>
  </colBreaks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7030A0"/>
  </sheetPr>
  <dimension ref="A1:P71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.6640625" style="159" customWidth="1"/>
    <col min="2" max="2" width="12.21875" style="159" customWidth="1"/>
    <col min="3" max="3" width="12.77734375" style="159" customWidth="1"/>
    <col min="4" max="4" width="11.44140625" style="159" customWidth="1"/>
    <col min="5" max="5" width="11.33203125" style="159" customWidth="1"/>
    <col min="6" max="7" width="11.5546875" style="159" customWidth="1"/>
    <col min="8" max="8" width="8.44140625" style="159" customWidth="1"/>
    <col min="9" max="9" width="3.88671875" style="159" customWidth="1"/>
    <col min="10" max="10" width="10.21875" style="159" customWidth="1"/>
    <col min="11" max="11" width="10.88671875" style="159" customWidth="1"/>
    <col min="12" max="12" width="10.33203125" style="159" customWidth="1"/>
    <col min="13" max="13" width="11.6640625" style="159" customWidth="1"/>
    <col min="14" max="14" width="10.109375" style="159" customWidth="1"/>
    <col min="15" max="15" width="10.44140625" style="159" customWidth="1"/>
    <col min="16" max="16" width="14.5546875" style="159" customWidth="1"/>
    <col min="17" max="257" width="11.44140625" style="159"/>
    <col min="258" max="258" width="15.109375" style="159" customWidth="1"/>
    <col min="259" max="259" width="14.44140625" style="159" customWidth="1"/>
    <col min="260" max="260" width="12.5546875" style="159" customWidth="1"/>
    <col min="261" max="261" width="12.6640625" style="159" customWidth="1"/>
    <col min="262" max="263" width="12.88671875" style="159" customWidth="1"/>
    <col min="264" max="266" width="11.44140625" style="159"/>
    <col min="267" max="267" width="12.88671875" style="159" customWidth="1"/>
    <col min="268" max="268" width="11.44140625" style="159"/>
    <col min="269" max="269" width="13.44140625" style="159" customWidth="1"/>
    <col min="270" max="271" width="11.44140625" style="159"/>
    <col min="272" max="272" width="14.5546875" style="159" customWidth="1"/>
    <col min="273" max="513" width="11.44140625" style="159"/>
    <col min="514" max="514" width="15.109375" style="159" customWidth="1"/>
    <col min="515" max="515" width="14.44140625" style="159" customWidth="1"/>
    <col min="516" max="516" width="12.5546875" style="159" customWidth="1"/>
    <col min="517" max="517" width="12.6640625" style="159" customWidth="1"/>
    <col min="518" max="519" width="12.88671875" style="159" customWidth="1"/>
    <col min="520" max="522" width="11.44140625" style="159"/>
    <col min="523" max="523" width="12.88671875" style="159" customWidth="1"/>
    <col min="524" max="524" width="11.44140625" style="159"/>
    <col min="525" max="525" width="13.44140625" style="159" customWidth="1"/>
    <col min="526" max="527" width="11.44140625" style="159"/>
    <col min="528" max="528" width="14.5546875" style="159" customWidth="1"/>
    <col min="529" max="769" width="11.44140625" style="159"/>
    <col min="770" max="770" width="15.109375" style="159" customWidth="1"/>
    <col min="771" max="771" width="14.44140625" style="159" customWidth="1"/>
    <col min="772" max="772" width="12.5546875" style="159" customWidth="1"/>
    <col min="773" max="773" width="12.6640625" style="159" customWidth="1"/>
    <col min="774" max="775" width="12.88671875" style="159" customWidth="1"/>
    <col min="776" max="778" width="11.44140625" style="159"/>
    <col min="779" max="779" width="12.88671875" style="159" customWidth="1"/>
    <col min="780" max="780" width="11.44140625" style="159"/>
    <col min="781" max="781" width="13.44140625" style="159" customWidth="1"/>
    <col min="782" max="783" width="11.44140625" style="159"/>
    <col min="784" max="784" width="14.5546875" style="159" customWidth="1"/>
    <col min="785" max="1025" width="11.44140625" style="159"/>
    <col min="1026" max="1026" width="15.109375" style="159" customWidth="1"/>
    <col min="1027" max="1027" width="14.44140625" style="159" customWidth="1"/>
    <col min="1028" max="1028" width="12.5546875" style="159" customWidth="1"/>
    <col min="1029" max="1029" width="12.6640625" style="159" customWidth="1"/>
    <col min="1030" max="1031" width="12.88671875" style="159" customWidth="1"/>
    <col min="1032" max="1034" width="11.44140625" style="159"/>
    <col min="1035" max="1035" width="12.88671875" style="159" customWidth="1"/>
    <col min="1036" max="1036" width="11.44140625" style="159"/>
    <col min="1037" max="1037" width="13.44140625" style="159" customWidth="1"/>
    <col min="1038" max="1039" width="11.44140625" style="159"/>
    <col min="1040" max="1040" width="14.5546875" style="159" customWidth="1"/>
    <col min="1041" max="1281" width="11.44140625" style="159"/>
    <col min="1282" max="1282" width="15.109375" style="159" customWidth="1"/>
    <col min="1283" max="1283" width="14.44140625" style="159" customWidth="1"/>
    <col min="1284" max="1284" width="12.5546875" style="159" customWidth="1"/>
    <col min="1285" max="1285" width="12.6640625" style="159" customWidth="1"/>
    <col min="1286" max="1287" width="12.88671875" style="159" customWidth="1"/>
    <col min="1288" max="1290" width="11.44140625" style="159"/>
    <col min="1291" max="1291" width="12.88671875" style="159" customWidth="1"/>
    <col min="1292" max="1292" width="11.44140625" style="159"/>
    <col min="1293" max="1293" width="13.44140625" style="159" customWidth="1"/>
    <col min="1294" max="1295" width="11.44140625" style="159"/>
    <col min="1296" max="1296" width="14.5546875" style="159" customWidth="1"/>
    <col min="1297" max="1537" width="11.44140625" style="159"/>
    <col min="1538" max="1538" width="15.109375" style="159" customWidth="1"/>
    <col min="1539" max="1539" width="14.44140625" style="159" customWidth="1"/>
    <col min="1540" max="1540" width="12.5546875" style="159" customWidth="1"/>
    <col min="1541" max="1541" width="12.6640625" style="159" customWidth="1"/>
    <col min="1542" max="1543" width="12.88671875" style="159" customWidth="1"/>
    <col min="1544" max="1546" width="11.44140625" style="159"/>
    <col min="1547" max="1547" width="12.88671875" style="159" customWidth="1"/>
    <col min="1548" max="1548" width="11.44140625" style="159"/>
    <col min="1549" max="1549" width="13.44140625" style="159" customWidth="1"/>
    <col min="1550" max="1551" width="11.44140625" style="159"/>
    <col min="1552" max="1552" width="14.5546875" style="159" customWidth="1"/>
    <col min="1553" max="1793" width="11.44140625" style="159"/>
    <col min="1794" max="1794" width="15.109375" style="159" customWidth="1"/>
    <col min="1795" max="1795" width="14.44140625" style="159" customWidth="1"/>
    <col min="1796" max="1796" width="12.5546875" style="159" customWidth="1"/>
    <col min="1797" max="1797" width="12.6640625" style="159" customWidth="1"/>
    <col min="1798" max="1799" width="12.88671875" style="159" customWidth="1"/>
    <col min="1800" max="1802" width="11.44140625" style="159"/>
    <col min="1803" max="1803" width="12.88671875" style="159" customWidth="1"/>
    <col min="1804" max="1804" width="11.44140625" style="159"/>
    <col min="1805" max="1805" width="13.44140625" style="159" customWidth="1"/>
    <col min="1806" max="1807" width="11.44140625" style="159"/>
    <col min="1808" max="1808" width="14.5546875" style="159" customWidth="1"/>
    <col min="1809" max="2049" width="11.44140625" style="159"/>
    <col min="2050" max="2050" width="15.109375" style="159" customWidth="1"/>
    <col min="2051" max="2051" width="14.44140625" style="159" customWidth="1"/>
    <col min="2052" max="2052" width="12.5546875" style="159" customWidth="1"/>
    <col min="2053" max="2053" width="12.6640625" style="159" customWidth="1"/>
    <col min="2054" max="2055" width="12.88671875" style="159" customWidth="1"/>
    <col min="2056" max="2058" width="11.44140625" style="159"/>
    <col min="2059" max="2059" width="12.88671875" style="159" customWidth="1"/>
    <col min="2060" max="2060" width="11.44140625" style="159"/>
    <col min="2061" max="2061" width="13.44140625" style="159" customWidth="1"/>
    <col min="2062" max="2063" width="11.44140625" style="159"/>
    <col min="2064" max="2064" width="14.5546875" style="159" customWidth="1"/>
    <col min="2065" max="2305" width="11.44140625" style="159"/>
    <col min="2306" max="2306" width="15.109375" style="159" customWidth="1"/>
    <col min="2307" max="2307" width="14.44140625" style="159" customWidth="1"/>
    <col min="2308" max="2308" width="12.5546875" style="159" customWidth="1"/>
    <col min="2309" max="2309" width="12.6640625" style="159" customWidth="1"/>
    <col min="2310" max="2311" width="12.88671875" style="159" customWidth="1"/>
    <col min="2312" max="2314" width="11.44140625" style="159"/>
    <col min="2315" max="2315" width="12.88671875" style="159" customWidth="1"/>
    <col min="2316" max="2316" width="11.44140625" style="159"/>
    <col min="2317" max="2317" width="13.44140625" style="159" customWidth="1"/>
    <col min="2318" max="2319" width="11.44140625" style="159"/>
    <col min="2320" max="2320" width="14.5546875" style="159" customWidth="1"/>
    <col min="2321" max="2561" width="11.44140625" style="159"/>
    <col min="2562" max="2562" width="15.109375" style="159" customWidth="1"/>
    <col min="2563" max="2563" width="14.44140625" style="159" customWidth="1"/>
    <col min="2564" max="2564" width="12.5546875" style="159" customWidth="1"/>
    <col min="2565" max="2565" width="12.6640625" style="159" customWidth="1"/>
    <col min="2566" max="2567" width="12.88671875" style="159" customWidth="1"/>
    <col min="2568" max="2570" width="11.44140625" style="159"/>
    <col min="2571" max="2571" width="12.88671875" style="159" customWidth="1"/>
    <col min="2572" max="2572" width="11.44140625" style="159"/>
    <col min="2573" max="2573" width="13.44140625" style="159" customWidth="1"/>
    <col min="2574" max="2575" width="11.44140625" style="159"/>
    <col min="2576" max="2576" width="14.5546875" style="159" customWidth="1"/>
    <col min="2577" max="2817" width="11.44140625" style="159"/>
    <col min="2818" max="2818" width="15.109375" style="159" customWidth="1"/>
    <col min="2819" max="2819" width="14.44140625" style="159" customWidth="1"/>
    <col min="2820" max="2820" width="12.5546875" style="159" customWidth="1"/>
    <col min="2821" max="2821" width="12.6640625" style="159" customWidth="1"/>
    <col min="2822" max="2823" width="12.88671875" style="159" customWidth="1"/>
    <col min="2824" max="2826" width="11.44140625" style="159"/>
    <col min="2827" max="2827" width="12.88671875" style="159" customWidth="1"/>
    <col min="2828" max="2828" width="11.44140625" style="159"/>
    <col min="2829" max="2829" width="13.44140625" style="159" customWidth="1"/>
    <col min="2830" max="2831" width="11.44140625" style="159"/>
    <col min="2832" max="2832" width="14.5546875" style="159" customWidth="1"/>
    <col min="2833" max="3073" width="11.44140625" style="159"/>
    <col min="3074" max="3074" width="15.109375" style="159" customWidth="1"/>
    <col min="3075" max="3075" width="14.44140625" style="159" customWidth="1"/>
    <col min="3076" max="3076" width="12.5546875" style="159" customWidth="1"/>
    <col min="3077" max="3077" width="12.6640625" style="159" customWidth="1"/>
    <col min="3078" max="3079" width="12.88671875" style="159" customWidth="1"/>
    <col min="3080" max="3082" width="11.44140625" style="159"/>
    <col min="3083" max="3083" width="12.88671875" style="159" customWidth="1"/>
    <col min="3084" max="3084" width="11.44140625" style="159"/>
    <col min="3085" max="3085" width="13.44140625" style="159" customWidth="1"/>
    <col min="3086" max="3087" width="11.44140625" style="159"/>
    <col min="3088" max="3088" width="14.5546875" style="159" customWidth="1"/>
    <col min="3089" max="3329" width="11.44140625" style="159"/>
    <col min="3330" max="3330" width="15.109375" style="159" customWidth="1"/>
    <col min="3331" max="3331" width="14.44140625" style="159" customWidth="1"/>
    <col min="3332" max="3332" width="12.5546875" style="159" customWidth="1"/>
    <col min="3333" max="3333" width="12.6640625" style="159" customWidth="1"/>
    <col min="3334" max="3335" width="12.88671875" style="159" customWidth="1"/>
    <col min="3336" max="3338" width="11.44140625" style="159"/>
    <col min="3339" max="3339" width="12.88671875" style="159" customWidth="1"/>
    <col min="3340" max="3340" width="11.44140625" style="159"/>
    <col min="3341" max="3341" width="13.44140625" style="159" customWidth="1"/>
    <col min="3342" max="3343" width="11.44140625" style="159"/>
    <col min="3344" max="3344" width="14.5546875" style="159" customWidth="1"/>
    <col min="3345" max="3585" width="11.44140625" style="159"/>
    <col min="3586" max="3586" width="15.109375" style="159" customWidth="1"/>
    <col min="3587" max="3587" width="14.44140625" style="159" customWidth="1"/>
    <col min="3588" max="3588" width="12.5546875" style="159" customWidth="1"/>
    <col min="3589" max="3589" width="12.6640625" style="159" customWidth="1"/>
    <col min="3590" max="3591" width="12.88671875" style="159" customWidth="1"/>
    <col min="3592" max="3594" width="11.44140625" style="159"/>
    <col min="3595" max="3595" width="12.88671875" style="159" customWidth="1"/>
    <col min="3596" max="3596" width="11.44140625" style="159"/>
    <col min="3597" max="3597" width="13.44140625" style="159" customWidth="1"/>
    <col min="3598" max="3599" width="11.44140625" style="159"/>
    <col min="3600" max="3600" width="14.5546875" style="159" customWidth="1"/>
    <col min="3601" max="3841" width="11.44140625" style="159"/>
    <col min="3842" max="3842" width="15.109375" style="159" customWidth="1"/>
    <col min="3843" max="3843" width="14.44140625" style="159" customWidth="1"/>
    <col min="3844" max="3844" width="12.5546875" style="159" customWidth="1"/>
    <col min="3845" max="3845" width="12.6640625" style="159" customWidth="1"/>
    <col min="3846" max="3847" width="12.88671875" style="159" customWidth="1"/>
    <col min="3848" max="3850" width="11.44140625" style="159"/>
    <col min="3851" max="3851" width="12.88671875" style="159" customWidth="1"/>
    <col min="3852" max="3852" width="11.44140625" style="159"/>
    <col min="3853" max="3853" width="13.44140625" style="159" customWidth="1"/>
    <col min="3854" max="3855" width="11.44140625" style="159"/>
    <col min="3856" max="3856" width="14.5546875" style="159" customWidth="1"/>
    <col min="3857" max="4097" width="11.44140625" style="159"/>
    <col min="4098" max="4098" width="15.109375" style="159" customWidth="1"/>
    <col min="4099" max="4099" width="14.44140625" style="159" customWidth="1"/>
    <col min="4100" max="4100" width="12.5546875" style="159" customWidth="1"/>
    <col min="4101" max="4101" width="12.6640625" style="159" customWidth="1"/>
    <col min="4102" max="4103" width="12.88671875" style="159" customWidth="1"/>
    <col min="4104" max="4106" width="11.44140625" style="159"/>
    <col min="4107" max="4107" width="12.88671875" style="159" customWidth="1"/>
    <col min="4108" max="4108" width="11.44140625" style="159"/>
    <col min="4109" max="4109" width="13.44140625" style="159" customWidth="1"/>
    <col min="4110" max="4111" width="11.44140625" style="159"/>
    <col min="4112" max="4112" width="14.5546875" style="159" customWidth="1"/>
    <col min="4113" max="4353" width="11.44140625" style="159"/>
    <col min="4354" max="4354" width="15.109375" style="159" customWidth="1"/>
    <col min="4355" max="4355" width="14.44140625" style="159" customWidth="1"/>
    <col min="4356" max="4356" width="12.5546875" style="159" customWidth="1"/>
    <col min="4357" max="4357" width="12.6640625" style="159" customWidth="1"/>
    <col min="4358" max="4359" width="12.88671875" style="159" customWidth="1"/>
    <col min="4360" max="4362" width="11.44140625" style="159"/>
    <col min="4363" max="4363" width="12.88671875" style="159" customWidth="1"/>
    <col min="4364" max="4364" width="11.44140625" style="159"/>
    <col min="4365" max="4365" width="13.44140625" style="159" customWidth="1"/>
    <col min="4366" max="4367" width="11.44140625" style="159"/>
    <col min="4368" max="4368" width="14.5546875" style="159" customWidth="1"/>
    <col min="4369" max="4609" width="11.44140625" style="159"/>
    <col min="4610" max="4610" width="15.109375" style="159" customWidth="1"/>
    <col min="4611" max="4611" width="14.44140625" style="159" customWidth="1"/>
    <col min="4612" max="4612" width="12.5546875" style="159" customWidth="1"/>
    <col min="4613" max="4613" width="12.6640625" style="159" customWidth="1"/>
    <col min="4614" max="4615" width="12.88671875" style="159" customWidth="1"/>
    <col min="4616" max="4618" width="11.44140625" style="159"/>
    <col min="4619" max="4619" width="12.88671875" style="159" customWidth="1"/>
    <col min="4620" max="4620" width="11.44140625" style="159"/>
    <col min="4621" max="4621" width="13.44140625" style="159" customWidth="1"/>
    <col min="4622" max="4623" width="11.44140625" style="159"/>
    <col min="4624" max="4624" width="14.5546875" style="159" customWidth="1"/>
    <col min="4625" max="4865" width="11.44140625" style="159"/>
    <col min="4866" max="4866" width="15.109375" style="159" customWidth="1"/>
    <col min="4867" max="4867" width="14.44140625" style="159" customWidth="1"/>
    <col min="4868" max="4868" width="12.5546875" style="159" customWidth="1"/>
    <col min="4869" max="4869" width="12.6640625" style="159" customWidth="1"/>
    <col min="4870" max="4871" width="12.88671875" style="159" customWidth="1"/>
    <col min="4872" max="4874" width="11.44140625" style="159"/>
    <col min="4875" max="4875" width="12.88671875" style="159" customWidth="1"/>
    <col min="4876" max="4876" width="11.44140625" style="159"/>
    <col min="4877" max="4877" width="13.44140625" style="159" customWidth="1"/>
    <col min="4878" max="4879" width="11.44140625" style="159"/>
    <col min="4880" max="4880" width="14.5546875" style="159" customWidth="1"/>
    <col min="4881" max="5121" width="11.44140625" style="159"/>
    <col min="5122" max="5122" width="15.109375" style="159" customWidth="1"/>
    <col min="5123" max="5123" width="14.44140625" style="159" customWidth="1"/>
    <col min="5124" max="5124" width="12.5546875" style="159" customWidth="1"/>
    <col min="5125" max="5125" width="12.6640625" style="159" customWidth="1"/>
    <col min="5126" max="5127" width="12.88671875" style="159" customWidth="1"/>
    <col min="5128" max="5130" width="11.44140625" style="159"/>
    <col min="5131" max="5131" width="12.88671875" style="159" customWidth="1"/>
    <col min="5132" max="5132" width="11.44140625" style="159"/>
    <col min="5133" max="5133" width="13.44140625" style="159" customWidth="1"/>
    <col min="5134" max="5135" width="11.44140625" style="159"/>
    <col min="5136" max="5136" width="14.5546875" style="159" customWidth="1"/>
    <col min="5137" max="5377" width="11.44140625" style="159"/>
    <col min="5378" max="5378" width="15.109375" style="159" customWidth="1"/>
    <col min="5379" max="5379" width="14.44140625" style="159" customWidth="1"/>
    <col min="5380" max="5380" width="12.5546875" style="159" customWidth="1"/>
    <col min="5381" max="5381" width="12.6640625" style="159" customWidth="1"/>
    <col min="5382" max="5383" width="12.88671875" style="159" customWidth="1"/>
    <col min="5384" max="5386" width="11.44140625" style="159"/>
    <col min="5387" max="5387" width="12.88671875" style="159" customWidth="1"/>
    <col min="5388" max="5388" width="11.44140625" style="159"/>
    <col min="5389" max="5389" width="13.44140625" style="159" customWidth="1"/>
    <col min="5390" max="5391" width="11.44140625" style="159"/>
    <col min="5392" max="5392" width="14.5546875" style="159" customWidth="1"/>
    <col min="5393" max="5633" width="11.44140625" style="159"/>
    <col min="5634" max="5634" width="15.109375" style="159" customWidth="1"/>
    <col min="5635" max="5635" width="14.44140625" style="159" customWidth="1"/>
    <col min="5636" max="5636" width="12.5546875" style="159" customWidth="1"/>
    <col min="5637" max="5637" width="12.6640625" style="159" customWidth="1"/>
    <col min="5638" max="5639" width="12.88671875" style="159" customWidth="1"/>
    <col min="5640" max="5642" width="11.44140625" style="159"/>
    <col min="5643" max="5643" width="12.88671875" style="159" customWidth="1"/>
    <col min="5644" max="5644" width="11.44140625" style="159"/>
    <col min="5645" max="5645" width="13.44140625" style="159" customWidth="1"/>
    <col min="5646" max="5647" width="11.44140625" style="159"/>
    <col min="5648" max="5648" width="14.5546875" style="159" customWidth="1"/>
    <col min="5649" max="5889" width="11.44140625" style="159"/>
    <col min="5890" max="5890" width="15.109375" style="159" customWidth="1"/>
    <col min="5891" max="5891" width="14.44140625" style="159" customWidth="1"/>
    <col min="5892" max="5892" width="12.5546875" style="159" customWidth="1"/>
    <col min="5893" max="5893" width="12.6640625" style="159" customWidth="1"/>
    <col min="5894" max="5895" width="12.88671875" style="159" customWidth="1"/>
    <col min="5896" max="5898" width="11.44140625" style="159"/>
    <col min="5899" max="5899" width="12.88671875" style="159" customWidth="1"/>
    <col min="5900" max="5900" width="11.44140625" style="159"/>
    <col min="5901" max="5901" width="13.44140625" style="159" customWidth="1"/>
    <col min="5902" max="5903" width="11.44140625" style="159"/>
    <col min="5904" max="5904" width="14.5546875" style="159" customWidth="1"/>
    <col min="5905" max="6145" width="11.44140625" style="159"/>
    <col min="6146" max="6146" width="15.109375" style="159" customWidth="1"/>
    <col min="6147" max="6147" width="14.44140625" style="159" customWidth="1"/>
    <col min="6148" max="6148" width="12.5546875" style="159" customWidth="1"/>
    <col min="6149" max="6149" width="12.6640625" style="159" customWidth="1"/>
    <col min="6150" max="6151" width="12.88671875" style="159" customWidth="1"/>
    <col min="6152" max="6154" width="11.44140625" style="159"/>
    <col min="6155" max="6155" width="12.88671875" style="159" customWidth="1"/>
    <col min="6156" max="6156" width="11.44140625" style="159"/>
    <col min="6157" max="6157" width="13.44140625" style="159" customWidth="1"/>
    <col min="6158" max="6159" width="11.44140625" style="159"/>
    <col min="6160" max="6160" width="14.5546875" style="159" customWidth="1"/>
    <col min="6161" max="6401" width="11.44140625" style="159"/>
    <col min="6402" max="6402" width="15.109375" style="159" customWidth="1"/>
    <col min="6403" max="6403" width="14.44140625" style="159" customWidth="1"/>
    <col min="6404" max="6404" width="12.5546875" style="159" customWidth="1"/>
    <col min="6405" max="6405" width="12.6640625" style="159" customWidth="1"/>
    <col min="6406" max="6407" width="12.88671875" style="159" customWidth="1"/>
    <col min="6408" max="6410" width="11.44140625" style="159"/>
    <col min="6411" max="6411" width="12.88671875" style="159" customWidth="1"/>
    <col min="6412" max="6412" width="11.44140625" style="159"/>
    <col min="6413" max="6413" width="13.44140625" style="159" customWidth="1"/>
    <col min="6414" max="6415" width="11.44140625" style="159"/>
    <col min="6416" max="6416" width="14.5546875" style="159" customWidth="1"/>
    <col min="6417" max="6657" width="11.44140625" style="159"/>
    <col min="6658" max="6658" width="15.109375" style="159" customWidth="1"/>
    <col min="6659" max="6659" width="14.44140625" style="159" customWidth="1"/>
    <col min="6660" max="6660" width="12.5546875" style="159" customWidth="1"/>
    <col min="6661" max="6661" width="12.6640625" style="159" customWidth="1"/>
    <col min="6662" max="6663" width="12.88671875" style="159" customWidth="1"/>
    <col min="6664" max="6666" width="11.44140625" style="159"/>
    <col min="6667" max="6667" width="12.88671875" style="159" customWidth="1"/>
    <col min="6668" max="6668" width="11.44140625" style="159"/>
    <col min="6669" max="6669" width="13.44140625" style="159" customWidth="1"/>
    <col min="6670" max="6671" width="11.44140625" style="159"/>
    <col min="6672" max="6672" width="14.5546875" style="159" customWidth="1"/>
    <col min="6673" max="6913" width="11.44140625" style="159"/>
    <col min="6914" max="6914" width="15.109375" style="159" customWidth="1"/>
    <col min="6915" max="6915" width="14.44140625" style="159" customWidth="1"/>
    <col min="6916" max="6916" width="12.5546875" style="159" customWidth="1"/>
    <col min="6917" max="6917" width="12.6640625" style="159" customWidth="1"/>
    <col min="6918" max="6919" width="12.88671875" style="159" customWidth="1"/>
    <col min="6920" max="6922" width="11.44140625" style="159"/>
    <col min="6923" max="6923" width="12.88671875" style="159" customWidth="1"/>
    <col min="6924" max="6924" width="11.44140625" style="159"/>
    <col min="6925" max="6925" width="13.44140625" style="159" customWidth="1"/>
    <col min="6926" max="6927" width="11.44140625" style="159"/>
    <col min="6928" max="6928" width="14.5546875" style="159" customWidth="1"/>
    <col min="6929" max="7169" width="11.44140625" style="159"/>
    <col min="7170" max="7170" width="15.109375" style="159" customWidth="1"/>
    <col min="7171" max="7171" width="14.44140625" style="159" customWidth="1"/>
    <col min="7172" max="7172" width="12.5546875" style="159" customWidth="1"/>
    <col min="7173" max="7173" width="12.6640625" style="159" customWidth="1"/>
    <col min="7174" max="7175" width="12.88671875" style="159" customWidth="1"/>
    <col min="7176" max="7178" width="11.44140625" style="159"/>
    <col min="7179" max="7179" width="12.88671875" style="159" customWidth="1"/>
    <col min="7180" max="7180" width="11.44140625" style="159"/>
    <col min="7181" max="7181" width="13.44140625" style="159" customWidth="1"/>
    <col min="7182" max="7183" width="11.44140625" style="159"/>
    <col min="7184" max="7184" width="14.5546875" style="159" customWidth="1"/>
    <col min="7185" max="7425" width="11.44140625" style="159"/>
    <col min="7426" max="7426" width="15.109375" style="159" customWidth="1"/>
    <col min="7427" max="7427" width="14.44140625" style="159" customWidth="1"/>
    <col min="7428" max="7428" width="12.5546875" style="159" customWidth="1"/>
    <col min="7429" max="7429" width="12.6640625" style="159" customWidth="1"/>
    <col min="7430" max="7431" width="12.88671875" style="159" customWidth="1"/>
    <col min="7432" max="7434" width="11.44140625" style="159"/>
    <col min="7435" max="7435" width="12.88671875" style="159" customWidth="1"/>
    <col min="7436" max="7436" width="11.44140625" style="159"/>
    <col min="7437" max="7437" width="13.44140625" style="159" customWidth="1"/>
    <col min="7438" max="7439" width="11.44140625" style="159"/>
    <col min="7440" max="7440" width="14.5546875" style="159" customWidth="1"/>
    <col min="7441" max="7681" width="11.44140625" style="159"/>
    <col min="7682" max="7682" width="15.109375" style="159" customWidth="1"/>
    <col min="7683" max="7683" width="14.44140625" style="159" customWidth="1"/>
    <col min="7684" max="7684" width="12.5546875" style="159" customWidth="1"/>
    <col min="7685" max="7685" width="12.6640625" style="159" customWidth="1"/>
    <col min="7686" max="7687" width="12.88671875" style="159" customWidth="1"/>
    <col min="7688" max="7690" width="11.44140625" style="159"/>
    <col min="7691" max="7691" width="12.88671875" style="159" customWidth="1"/>
    <col min="7692" max="7692" width="11.44140625" style="159"/>
    <col min="7693" max="7693" width="13.44140625" style="159" customWidth="1"/>
    <col min="7694" max="7695" width="11.44140625" style="159"/>
    <col min="7696" max="7696" width="14.5546875" style="159" customWidth="1"/>
    <col min="7697" max="7937" width="11.44140625" style="159"/>
    <col min="7938" max="7938" width="15.109375" style="159" customWidth="1"/>
    <col min="7939" max="7939" width="14.44140625" style="159" customWidth="1"/>
    <col min="7940" max="7940" width="12.5546875" style="159" customWidth="1"/>
    <col min="7941" max="7941" width="12.6640625" style="159" customWidth="1"/>
    <col min="7942" max="7943" width="12.88671875" style="159" customWidth="1"/>
    <col min="7944" max="7946" width="11.44140625" style="159"/>
    <col min="7947" max="7947" width="12.88671875" style="159" customWidth="1"/>
    <col min="7948" max="7948" width="11.44140625" style="159"/>
    <col min="7949" max="7949" width="13.44140625" style="159" customWidth="1"/>
    <col min="7950" max="7951" width="11.44140625" style="159"/>
    <col min="7952" max="7952" width="14.5546875" style="159" customWidth="1"/>
    <col min="7953" max="8193" width="11.44140625" style="159"/>
    <col min="8194" max="8194" width="15.109375" style="159" customWidth="1"/>
    <col min="8195" max="8195" width="14.44140625" style="159" customWidth="1"/>
    <col min="8196" max="8196" width="12.5546875" style="159" customWidth="1"/>
    <col min="8197" max="8197" width="12.6640625" style="159" customWidth="1"/>
    <col min="8198" max="8199" width="12.88671875" style="159" customWidth="1"/>
    <col min="8200" max="8202" width="11.44140625" style="159"/>
    <col min="8203" max="8203" width="12.88671875" style="159" customWidth="1"/>
    <col min="8204" max="8204" width="11.44140625" style="159"/>
    <col min="8205" max="8205" width="13.44140625" style="159" customWidth="1"/>
    <col min="8206" max="8207" width="11.44140625" style="159"/>
    <col min="8208" max="8208" width="14.5546875" style="159" customWidth="1"/>
    <col min="8209" max="8449" width="11.44140625" style="159"/>
    <col min="8450" max="8450" width="15.109375" style="159" customWidth="1"/>
    <col min="8451" max="8451" width="14.44140625" style="159" customWidth="1"/>
    <col min="8452" max="8452" width="12.5546875" style="159" customWidth="1"/>
    <col min="8453" max="8453" width="12.6640625" style="159" customWidth="1"/>
    <col min="8454" max="8455" width="12.88671875" style="159" customWidth="1"/>
    <col min="8456" max="8458" width="11.44140625" style="159"/>
    <col min="8459" max="8459" width="12.88671875" style="159" customWidth="1"/>
    <col min="8460" max="8460" width="11.44140625" style="159"/>
    <col min="8461" max="8461" width="13.44140625" style="159" customWidth="1"/>
    <col min="8462" max="8463" width="11.44140625" style="159"/>
    <col min="8464" max="8464" width="14.5546875" style="159" customWidth="1"/>
    <col min="8465" max="8705" width="11.44140625" style="159"/>
    <col min="8706" max="8706" width="15.109375" style="159" customWidth="1"/>
    <col min="8707" max="8707" width="14.44140625" style="159" customWidth="1"/>
    <col min="8708" max="8708" width="12.5546875" style="159" customWidth="1"/>
    <col min="8709" max="8709" width="12.6640625" style="159" customWidth="1"/>
    <col min="8710" max="8711" width="12.88671875" style="159" customWidth="1"/>
    <col min="8712" max="8714" width="11.44140625" style="159"/>
    <col min="8715" max="8715" width="12.88671875" style="159" customWidth="1"/>
    <col min="8716" max="8716" width="11.44140625" style="159"/>
    <col min="8717" max="8717" width="13.44140625" style="159" customWidth="1"/>
    <col min="8718" max="8719" width="11.44140625" style="159"/>
    <col min="8720" max="8720" width="14.5546875" style="159" customWidth="1"/>
    <col min="8721" max="8961" width="11.44140625" style="159"/>
    <col min="8962" max="8962" width="15.109375" style="159" customWidth="1"/>
    <col min="8963" max="8963" width="14.44140625" style="159" customWidth="1"/>
    <col min="8964" max="8964" width="12.5546875" style="159" customWidth="1"/>
    <col min="8965" max="8965" width="12.6640625" style="159" customWidth="1"/>
    <col min="8966" max="8967" width="12.88671875" style="159" customWidth="1"/>
    <col min="8968" max="8970" width="11.44140625" style="159"/>
    <col min="8971" max="8971" width="12.88671875" style="159" customWidth="1"/>
    <col min="8972" max="8972" width="11.44140625" style="159"/>
    <col min="8973" max="8973" width="13.44140625" style="159" customWidth="1"/>
    <col min="8974" max="8975" width="11.44140625" style="159"/>
    <col min="8976" max="8976" width="14.5546875" style="159" customWidth="1"/>
    <col min="8977" max="9217" width="11.44140625" style="159"/>
    <col min="9218" max="9218" width="15.109375" style="159" customWidth="1"/>
    <col min="9219" max="9219" width="14.44140625" style="159" customWidth="1"/>
    <col min="9220" max="9220" width="12.5546875" style="159" customWidth="1"/>
    <col min="9221" max="9221" width="12.6640625" style="159" customWidth="1"/>
    <col min="9222" max="9223" width="12.88671875" style="159" customWidth="1"/>
    <col min="9224" max="9226" width="11.44140625" style="159"/>
    <col min="9227" max="9227" width="12.88671875" style="159" customWidth="1"/>
    <col min="9228" max="9228" width="11.44140625" style="159"/>
    <col min="9229" max="9229" width="13.44140625" style="159" customWidth="1"/>
    <col min="9230" max="9231" width="11.44140625" style="159"/>
    <col min="9232" max="9232" width="14.5546875" style="159" customWidth="1"/>
    <col min="9233" max="9473" width="11.44140625" style="159"/>
    <col min="9474" max="9474" width="15.109375" style="159" customWidth="1"/>
    <col min="9475" max="9475" width="14.44140625" style="159" customWidth="1"/>
    <col min="9476" max="9476" width="12.5546875" style="159" customWidth="1"/>
    <col min="9477" max="9477" width="12.6640625" style="159" customWidth="1"/>
    <col min="9478" max="9479" width="12.88671875" style="159" customWidth="1"/>
    <col min="9480" max="9482" width="11.44140625" style="159"/>
    <col min="9483" max="9483" width="12.88671875" style="159" customWidth="1"/>
    <col min="9484" max="9484" width="11.44140625" style="159"/>
    <col min="9485" max="9485" width="13.44140625" style="159" customWidth="1"/>
    <col min="9486" max="9487" width="11.44140625" style="159"/>
    <col min="9488" max="9488" width="14.5546875" style="159" customWidth="1"/>
    <col min="9489" max="9729" width="11.44140625" style="159"/>
    <col min="9730" max="9730" width="15.109375" style="159" customWidth="1"/>
    <col min="9731" max="9731" width="14.44140625" style="159" customWidth="1"/>
    <col min="9732" max="9732" width="12.5546875" style="159" customWidth="1"/>
    <col min="9733" max="9733" width="12.6640625" style="159" customWidth="1"/>
    <col min="9734" max="9735" width="12.88671875" style="159" customWidth="1"/>
    <col min="9736" max="9738" width="11.44140625" style="159"/>
    <col min="9739" max="9739" width="12.88671875" style="159" customWidth="1"/>
    <col min="9740" max="9740" width="11.44140625" style="159"/>
    <col min="9741" max="9741" width="13.44140625" style="159" customWidth="1"/>
    <col min="9742" max="9743" width="11.44140625" style="159"/>
    <col min="9744" max="9744" width="14.5546875" style="159" customWidth="1"/>
    <col min="9745" max="9985" width="11.44140625" style="159"/>
    <col min="9986" max="9986" width="15.109375" style="159" customWidth="1"/>
    <col min="9987" max="9987" width="14.44140625" style="159" customWidth="1"/>
    <col min="9988" max="9988" width="12.5546875" style="159" customWidth="1"/>
    <col min="9989" max="9989" width="12.6640625" style="159" customWidth="1"/>
    <col min="9990" max="9991" width="12.88671875" style="159" customWidth="1"/>
    <col min="9992" max="9994" width="11.44140625" style="159"/>
    <col min="9995" max="9995" width="12.88671875" style="159" customWidth="1"/>
    <col min="9996" max="9996" width="11.44140625" style="159"/>
    <col min="9997" max="9997" width="13.44140625" style="159" customWidth="1"/>
    <col min="9998" max="9999" width="11.44140625" style="159"/>
    <col min="10000" max="10000" width="14.5546875" style="159" customWidth="1"/>
    <col min="10001" max="10241" width="11.44140625" style="159"/>
    <col min="10242" max="10242" width="15.109375" style="159" customWidth="1"/>
    <col min="10243" max="10243" width="14.44140625" style="159" customWidth="1"/>
    <col min="10244" max="10244" width="12.5546875" style="159" customWidth="1"/>
    <col min="10245" max="10245" width="12.6640625" style="159" customWidth="1"/>
    <col min="10246" max="10247" width="12.88671875" style="159" customWidth="1"/>
    <col min="10248" max="10250" width="11.44140625" style="159"/>
    <col min="10251" max="10251" width="12.88671875" style="159" customWidth="1"/>
    <col min="10252" max="10252" width="11.44140625" style="159"/>
    <col min="10253" max="10253" width="13.44140625" style="159" customWidth="1"/>
    <col min="10254" max="10255" width="11.44140625" style="159"/>
    <col min="10256" max="10256" width="14.5546875" style="159" customWidth="1"/>
    <col min="10257" max="10497" width="11.44140625" style="159"/>
    <col min="10498" max="10498" width="15.109375" style="159" customWidth="1"/>
    <col min="10499" max="10499" width="14.44140625" style="159" customWidth="1"/>
    <col min="10500" max="10500" width="12.5546875" style="159" customWidth="1"/>
    <col min="10501" max="10501" width="12.6640625" style="159" customWidth="1"/>
    <col min="10502" max="10503" width="12.88671875" style="159" customWidth="1"/>
    <col min="10504" max="10506" width="11.44140625" style="159"/>
    <col min="10507" max="10507" width="12.88671875" style="159" customWidth="1"/>
    <col min="10508" max="10508" width="11.44140625" style="159"/>
    <col min="10509" max="10509" width="13.44140625" style="159" customWidth="1"/>
    <col min="10510" max="10511" width="11.44140625" style="159"/>
    <col min="10512" max="10512" width="14.5546875" style="159" customWidth="1"/>
    <col min="10513" max="10753" width="11.44140625" style="159"/>
    <col min="10754" max="10754" width="15.109375" style="159" customWidth="1"/>
    <col min="10755" max="10755" width="14.44140625" style="159" customWidth="1"/>
    <col min="10756" max="10756" width="12.5546875" style="159" customWidth="1"/>
    <col min="10757" max="10757" width="12.6640625" style="159" customWidth="1"/>
    <col min="10758" max="10759" width="12.88671875" style="159" customWidth="1"/>
    <col min="10760" max="10762" width="11.44140625" style="159"/>
    <col min="10763" max="10763" width="12.88671875" style="159" customWidth="1"/>
    <col min="10764" max="10764" width="11.44140625" style="159"/>
    <col min="10765" max="10765" width="13.44140625" style="159" customWidth="1"/>
    <col min="10766" max="10767" width="11.44140625" style="159"/>
    <col min="10768" max="10768" width="14.5546875" style="159" customWidth="1"/>
    <col min="10769" max="11009" width="11.44140625" style="159"/>
    <col min="11010" max="11010" width="15.109375" style="159" customWidth="1"/>
    <col min="11011" max="11011" width="14.44140625" style="159" customWidth="1"/>
    <col min="11012" max="11012" width="12.5546875" style="159" customWidth="1"/>
    <col min="11013" max="11013" width="12.6640625" style="159" customWidth="1"/>
    <col min="11014" max="11015" width="12.88671875" style="159" customWidth="1"/>
    <col min="11016" max="11018" width="11.44140625" style="159"/>
    <col min="11019" max="11019" width="12.88671875" style="159" customWidth="1"/>
    <col min="11020" max="11020" width="11.44140625" style="159"/>
    <col min="11021" max="11021" width="13.44140625" style="159" customWidth="1"/>
    <col min="11022" max="11023" width="11.44140625" style="159"/>
    <col min="11024" max="11024" width="14.5546875" style="159" customWidth="1"/>
    <col min="11025" max="11265" width="11.44140625" style="159"/>
    <col min="11266" max="11266" width="15.109375" style="159" customWidth="1"/>
    <col min="11267" max="11267" width="14.44140625" style="159" customWidth="1"/>
    <col min="11268" max="11268" width="12.5546875" style="159" customWidth="1"/>
    <col min="11269" max="11269" width="12.6640625" style="159" customWidth="1"/>
    <col min="11270" max="11271" width="12.88671875" style="159" customWidth="1"/>
    <col min="11272" max="11274" width="11.44140625" style="159"/>
    <col min="11275" max="11275" width="12.88671875" style="159" customWidth="1"/>
    <col min="11276" max="11276" width="11.44140625" style="159"/>
    <col min="11277" max="11277" width="13.44140625" style="159" customWidth="1"/>
    <col min="11278" max="11279" width="11.44140625" style="159"/>
    <col min="11280" max="11280" width="14.5546875" style="159" customWidth="1"/>
    <col min="11281" max="11521" width="11.44140625" style="159"/>
    <col min="11522" max="11522" width="15.109375" style="159" customWidth="1"/>
    <col min="11523" max="11523" width="14.44140625" style="159" customWidth="1"/>
    <col min="11524" max="11524" width="12.5546875" style="159" customWidth="1"/>
    <col min="11525" max="11525" width="12.6640625" style="159" customWidth="1"/>
    <col min="11526" max="11527" width="12.88671875" style="159" customWidth="1"/>
    <col min="11528" max="11530" width="11.44140625" style="159"/>
    <col min="11531" max="11531" width="12.88671875" style="159" customWidth="1"/>
    <col min="11532" max="11532" width="11.44140625" style="159"/>
    <col min="11533" max="11533" width="13.44140625" style="159" customWidth="1"/>
    <col min="11534" max="11535" width="11.44140625" style="159"/>
    <col min="11536" max="11536" width="14.5546875" style="159" customWidth="1"/>
    <col min="11537" max="11777" width="11.44140625" style="159"/>
    <col min="11778" max="11778" width="15.109375" style="159" customWidth="1"/>
    <col min="11779" max="11779" width="14.44140625" style="159" customWidth="1"/>
    <col min="11780" max="11780" width="12.5546875" style="159" customWidth="1"/>
    <col min="11781" max="11781" width="12.6640625" style="159" customWidth="1"/>
    <col min="11782" max="11783" width="12.88671875" style="159" customWidth="1"/>
    <col min="11784" max="11786" width="11.44140625" style="159"/>
    <col min="11787" max="11787" width="12.88671875" style="159" customWidth="1"/>
    <col min="11788" max="11788" width="11.44140625" style="159"/>
    <col min="11789" max="11789" width="13.44140625" style="159" customWidth="1"/>
    <col min="11790" max="11791" width="11.44140625" style="159"/>
    <col min="11792" max="11792" width="14.5546875" style="159" customWidth="1"/>
    <col min="11793" max="12033" width="11.44140625" style="159"/>
    <col min="12034" max="12034" width="15.109375" style="159" customWidth="1"/>
    <col min="12035" max="12035" width="14.44140625" style="159" customWidth="1"/>
    <col min="12036" max="12036" width="12.5546875" style="159" customWidth="1"/>
    <col min="12037" max="12037" width="12.6640625" style="159" customWidth="1"/>
    <col min="12038" max="12039" width="12.88671875" style="159" customWidth="1"/>
    <col min="12040" max="12042" width="11.44140625" style="159"/>
    <col min="12043" max="12043" width="12.88671875" style="159" customWidth="1"/>
    <col min="12044" max="12044" width="11.44140625" style="159"/>
    <col min="12045" max="12045" width="13.44140625" style="159" customWidth="1"/>
    <col min="12046" max="12047" width="11.44140625" style="159"/>
    <col min="12048" max="12048" width="14.5546875" style="159" customWidth="1"/>
    <col min="12049" max="12289" width="11.44140625" style="159"/>
    <col min="12290" max="12290" width="15.109375" style="159" customWidth="1"/>
    <col min="12291" max="12291" width="14.44140625" style="159" customWidth="1"/>
    <col min="12292" max="12292" width="12.5546875" style="159" customWidth="1"/>
    <col min="12293" max="12293" width="12.6640625" style="159" customWidth="1"/>
    <col min="12294" max="12295" width="12.88671875" style="159" customWidth="1"/>
    <col min="12296" max="12298" width="11.44140625" style="159"/>
    <col min="12299" max="12299" width="12.88671875" style="159" customWidth="1"/>
    <col min="12300" max="12300" width="11.44140625" style="159"/>
    <col min="12301" max="12301" width="13.44140625" style="159" customWidth="1"/>
    <col min="12302" max="12303" width="11.44140625" style="159"/>
    <col min="12304" max="12304" width="14.5546875" style="159" customWidth="1"/>
    <col min="12305" max="12545" width="11.44140625" style="159"/>
    <col min="12546" max="12546" width="15.109375" style="159" customWidth="1"/>
    <col min="12547" max="12547" width="14.44140625" style="159" customWidth="1"/>
    <col min="12548" max="12548" width="12.5546875" style="159" customWidth="1"/>
    <col min="12549" max="12549" width="12.6640625" style="159" customWidth="1"/>
    <col min="12550" max="12551" width="12.88671875" style="159" customWidth="1"/>
    <col min="12552" max="12554" width="11.44140625" style="159"/>
    <col min="12555" max="12555" width="12.88671875" style="159" customWidth="1"/>
    <col min="12556" max="12556" width="11.44140625" style="159"/>
    <col min="12557" max="12557" width="13.44140625" style="159" customWidth="1"/>
    <col min="12558" max="12559" width="11.44140625" style="159"/>
    <col min="12560" max="12560" width="14.5546875" style="159" customWidth="1"/>
    <col min="12561" max="12801" width="11.44140625" style="159"/>
    <col min="12802" max="12802" width="15.109375" style="159" customWidth="1"/>
    <col min="12803" max="12803" width="14.44140625" style="159" customWidth="1"/>
    <col min="12804" max="12804" width="12.5546875" style="159" customWidth="1"/>
    <col min="12805" max="12805" width="12.6640625" style="159" customWidth="1"/>
    <col min="12806" max="12807" width="12.88671875" style="159" customWidth="1"/>
    <col min="12808" max="12810" width="11.44140625" style="159"/>
    <col min="12811" max="12811" width="12.88671875" style="159" customWidth="1"/>
    <col min="12812" max="12812" width="11.44140625" style="159"/>
    <col min="12813" max="12813" width="13.44140625" style="159" customWidth="1"/>
    <col min="12814" max="12815" width="11.44140625" style="159"/>
    <col min="12816" max="12816" width="14.5546875" style="159" customWidth="1"/>
    <col min="12817" max="13057" width="11.44140625" style="159"/>
    <col min="13058" max="13058" width="15.109375" style="159" customWidth="1"/>
    <col min="13059" max="13059" width="14.44140625" style="159" customWidth="1"/>
    <col min="13060" max="13060" width="12.5546875" style="159" customWidth="1"/>
    <col min="13061" max="13061" width="12.6640625" style="159" customWidth="1"/>
    <col min="13062" max="13063" width="12.88671875" style="159" customWidth="1"/>
    <col min="13064" max="13066" width="11.44140625" style="159"/>
    <col min="13067" max="13067" width="12.88671875" style="159" customWidth="1"/>
    <col min="13068" max="13068" width="11.44140625" style="159"/>
    <col min="13069" max="13069" width="13.44140625" style="159" customWidth="1"/>
    <col min="13070" max="13071" width="11.44140625" style="159"/>
    <col min="13072" max="13072" width="14.5546875" style="159" customWidth="1"/>
    <col min="13073" max="13313" width="11.44140625" style="159"/>
    <col min="13314" max="13314" width="15.109375" style="159" customWidth="1"/>
    <col min="13315" max="13315" width="14.44140625" style="159" customWidth="1"/>
    <col min="13316" max="13316" width="12.5546875" style="159" customWidth="1"/>
    <col min="13317" max="13317" width="12.6640625" style="159" customWidth="1"/>
    <col min="13318" max="13319" width="12.88671875" style="159" customWidth="1"/>
    <col min="13320" max="13322" width="11.44140625" style="159"/>
    <col min="13323" max="13323" width="12.88671875" style="159" customWidth="1"/>
    <col min="13324" max="13324" width="11.44140625" style="159"/>
    <col min="13325" max="13325" width="13.44140625" style="159" customWidth="1"/>
    <col min="13326" max="13327" width="11.44140625" style="159"/>
    <col min="13328" max="13328" width="14.5546875" style="159" customWidth="1"/>
    <col min="13329" max="13569" width="11.44140625" style="159"/>
    <col min="13570" max="13570" width="15.109375" style="159" customWidth="1"/>
    <col min="13571" max="13571" width="14.44140625" style="159" customWidth="1"/>
    <col min="13572" max="13572" width="12.5546875" style="159" customWidth="1"/>
    <col min="13573" max="13573" width="12.6640625" style="159" customWidth="1"/>
    <col min="13574" max="13575" width="12.88671875" style="159" customWidth="1"/>
    <col min="13576" max="13578" width="11.44140625" style="159"/>
    <col min="13579" max="13579" width="12.88671875" style="159" customWidth="1"/>
    <col min="13580" max="13580" width="11.44140625" style="159"/>
    <col min="13581" max="13581" width="13.44140625" style="159" customWidth="1"/>
    <col min="13582" max="13583" width="11.44140625" style="159"/>
    <col min="13584" max="13584" width="14.5546875" style="159" customWidth="1"/>
    <col min="13585" max="13825" width="11.44140625" style="159"/>
    <col min="13826" max="13826" width="15.109375" style="159" customWidth="1"/>
    <col min="13827" max="13827" width="14.44140625" style="159" customWidth="1"/>
    <col min="13828" max="13828" width="12.5546875" style="159" customWidth="1"/>
    <col min="13829" max="13829" width="12.6640625" style="159" customWidth="1"/>
    <col min="13830" max="13831" width="12.88671875" style="159" customWidth="1"/>
    <col min="13832" max="13834" width="11.44140625" style="159"/>
    <col min="13835" max="13835" width="12.88671875" style="159" customWidth="1"/>
    <col min="13836" max="13836" width="11.44140625" style="159"/>
    <col min="13837" max="13837" width="13.44140625" style="159" customWidth="1"/>
    <col min="13838" max="13839" width="11.44140625" style="159"/>
    <col min="13840" max="13840" width="14.5546875" style="159" customWidth="1"/>
    <col min="13841" max="14081" width="11.44140625" style="159"/>
    <col min="14082" max="14082" width="15.109375" style="159" customWidth="1"/>
    <col min="14083" max="14083" width="14.44140625" style="159" customWidth="1"/>
    <col min="14084" max="14084" width="12.5546875" style="159" customWidth="1"/>
    <col min="14085" max="14085" width="12.6640625" style="159" customWidth="1"/>
    <col min="14086" max="14087" width="12.88671875" style="159" customWidth="1"/>
    <col min="14088" max="14090" width="11.44140625" style="159"/>
    <col min="14091" max="14091" width="12.88671875" style="159" customWidth="1"/>
    <col min="14092" max="14092" width="11.44140625" style="159"/>
    <col min="14093" max="14093" width="13.44140625" style="159" customWidth="1"/>
    <col min="14094" max="14095" width="11.44140625" style="159"/>
    <col min="14096" max="14096" width="14.5546875" style="159" customWidth="1"/>
    <col min="14097" max="14337" width="11.44140625" style="159"/>
    <col min="14338" max="14338" width="15.109375" style="159" customWidth="1"/>
    <col min="14339" max="14339" width="14.44140625" style="159" customWidth="1"/>
    <col min="14340" max="14340" width="12.5546875" style="159" customWidth="1"/>
    <col min="14341" max="14341" width="12.6640625" style="159" customWidth="1"/>
    <col min="14342" max="14343" width="12.88671875" style="159" customWidth="1"/>
    <col min="14344" max="14346" width="11.44140625" style="159"/>
    <col min="14347" max="14347" width="12.88671875" style="159" customWidth="1"/>
    <col min="14348" max="14348" width="11.44140625" style="159"/>
    <col min="14349" max="14349" width="13.44140625" style="159" customWidth="1"/>
    <col min="14350" max="14351" width="11.44140625" style="159"/>
    <col min="14352" max="14352" width="14.5546875" style="159" customWidth="1"/>
    <col min="14353" max="14593" width="11.44140625" style="159"/>
    <col min="14594" max="14594" width="15.109375" style="159" customWidth="1"/>
    <col min="14595" max="14595" width="14.44140625" style="159" customWidth="1"/>
    <col min="14596" max="14596" width="12.5546875" style="159" customWidth="1"/>
    <col min="14597" max="14597" width="12.6640625" style="159" customWidth="1"/>
    <col min="14598" max="14599" width="12.88671875" style="159" customWidth="1"/>
    <col min="14600" max="14602" width="11.44140625" style="159"/>
    <col min="14603" max="14603" width="12.88671875" style="159" customWidth="1"/>
    <col min="14604" max="14604" width="11.44140625" style="159"/>
    <col min="14605" max="14605" width="13.44140625" style="159" customWidth="1"/>
    <col min="14606" max="14607" width="11.44140625" style="159"/>
    <col min="14608" max="14608" width="14.5546875" style="159" customWidth="1"/>
    <col min="14609" max="14849" width="11.44140625" style="159"/>
    <col min="14850" max="14850" width="15.109375" style="159" customWidth="1"/>
    <col min="14851" max="14851" width="14.44140625" style="159" customWidth="1"/>
    <col min="14852" max="14852" width="12.5546875" style="159" customWidth="1"/>
    <col min="14853" max="14853" width="12.6640625" style="159" customWidth="1"/>
    <col min="14854" max="14855" width="12.88671875" style="159" customWidth="1"/>
    <col min="14856" max="14858" width="11.44140625" style="159"/>
    <col min="14859" max="14859" width="12.88671875" style="159" customWidth="1"/>
    <col min="14860" max="14860" width="11.44140625" style="159"/>
    <col min="14861" max="14861" width="13.44140625" style="159" customWidth="1"/>
    <col min="14862" max="14863" width="11.44140625" style="159"/>
    <col min="14864" max="14864" width="14.5546875" style="159" customWidth="1"/>
    <col min="14865" max="15105" width="11.44140625" style="159"/>
    <col min="15106" max="15106" width="15.109375" style="159" customWidth="1"/>
    <col min="15107" max="15107" width="14.44140625" style="159" customWidth="1"/>
    <col min="15108" max="15108" width="12.5546875" style="159" customWidth="1"/>
    <col min="15109" max="15109" width="12.6640625" style="159" customWidth="1"/>
    <col min="15110" max="15111" width="12.88671875" style="159" customWidth="1"/>
    <col min="15112" max="15114" width="11.44140625" style="159"/>
    <col min="15115" max="15115" width="12.88671875" style="159" customWidth="1"/>
    <col min="15116" max="15116" width="11.44140625" style="159"/>
    <col min="15117" max="15117" width="13.44140625" style="159" customWidth="1"/>
    <col min="15118" max="15119" width="11.44140625" style="159"/>
    <col min="15120" max="15120" width="14.5546875" style="159" customWidth="1"/>
    <col min="15121" max="15361" width="11.44140625" style="159"/>
    <col min="15362" max="15362" width="15.109375" style="159" customWidth="1"/>
    <col min="15363" max="15363" width="14.44140625" style="159" customWidth="1"/>
    <col min="15364" max="15364" width="12.5546875" style="159" customWidth="1"/>
    <col min="15365" max="15365" width="12.6640625" style="159" customWidth="1"/>
    <col min="15366" max="15367" width="12.88671875" style="159" customWidth="1"/>
    <col min="15368" max="15370" width="11.44140625" style="159"/>
    <col min="15371" max="15371" width="12.88671875" style="159" customWidth="1"/>
    <col min="15372" max="15372" width="11.44140625" style="159"/>
    <col min="15373" max="15373" width="13.44140625" style="159" customWidth="1"/>
    <col min="15374" max="15375" width="11.44140625" style="159"/>
    <col min="15376" max="15376" width="14.5546875" style="159" customWidth="1"/>
    <col min="15377" max="15617" width="11.44140625" style="159"/>
    <col min="15618" max="15618" width="15.109375" style="159" customWidth="1"/>
    <col min="15619" max="15619" width="14.44140625" style="159" customWidth="1"/>
    <col min="15620" max="15620" width="12.5546875" style="159" customWidth="1"/>
    <col min="15621" max="15621" width="12.6640625" style="159" customWidth="1"/>
    <col min="15622" max="15623" width="12.88671875" style="159" customWidth="1"/>
    <col min="15624" max="15626" width="11.44140625" style="159"/>
    <col min="15627" max="15627" width="12.88671875" style="159" customWidth="1"/>
    <col min="15628" max="15628" width="11.44140625" style="159"/>
    <col min="15629" max="15629" width="13.44140625" style="159" customWidth="1"/>
    <col min="15630" max="15631" width="11.44140625" style="159"/>
    <col min="15632" max="15632" width="14.5546875" style="159" customWidth="1"/>
    <col min="15633" max="15873" width="11.44140625" style="159"/>
    <col min="15874" max="15874" width="15.109375" style="159" customWidth="1"/>
    <col min="15875" max="15875" width="14.44140625" style="159" customWidth="1"/>
    <col min="15876" max="15876" width="12.5546875" style="159" customWidth="1"/>
    <col min="15877" max="15877" width="12.6640625" style="159" customWidth="1"/>
    <col min="15878" max="15879" width="12.88671875" style="159" customWidth="1"/>
    <col min="15880" max="15882" width="11.44140625" style="159"/>
    <col min="15883" max="15883" width="12.88671875" style="159" customWidth="1"/>
    <col min="15884" max="15884" width="11.44140625" style="159"/>
    <col min="15885" max="15885" width="13.44140625" style="159" customWidth="1"/>
    <col min="15886" max="15887" width="11.44140625" style="159"/>
    <col min="15888" max="15888" width="14.5546875" style="159" customWidth="1"/>
    <col min="15889" max="16129" width="11.44140625" style="159"/>
    <col min="16130" max="16130" width="15.109375" style="159" customWidth="1"/>
    <col min="16131" max="16131" width="14.44140625" style="159" customWidth="1"/>
    <col min="16132" max="16132" width="12.5546875" style="159" customWidth="1"/>
    <col min="16133" max="16133" width="12.6640625" style="159" customWidth="1"/>
    <col min="16134" max="16135" width="12.88671875" style="159" customWidth="1"/>
    <col min="16136" max="16138" width="11.44140625" style="159"/>
    <col min="16139" max="16139" width="12.88671875" style="159" customWidth="1"/>
    <col min="16140" max="16140" width="11.44140625" style="159"/>
    <col min="16141" max="16141" width="13.44140625" style="159" customWidth="1"/>
    <col min="16142" max="16143" width="11.44140625" style="159"/>
    <col min="16144" max="16144" width="14.55468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3943</v>
      </c>
      <c r="B2" s="182"/>
      <c r="C2" s="182"/>
      <c r="D2" s="182"/>
      <c r="E2" s="182"/>
      <c r="F2" s="182"/>
      <c r="G2" s="182"/>
      <c r="H2" s="182"/>
      <c r="J2" s="182" t="s">
        <v>3943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H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H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H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70"/>
      <c r="B7" s="1370"/>
      <c r="C7" s="1370"/>
      <c r="D7" s="1370"/>
      <c r="E7" s="1370"/>
      <c r="F7" s="1370"/>
      <c r="G7" s="1370"/>
      <c r="H7" s="1370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15717</v>
      </c>
      <c r="C13" s="1334">
        <v>17115</v>
      </c>
      <c r="D13" s="1327">
        <v>5452</v>
      </c>
      <c r="E13" s="1327">
        <v>5424</v>
      </c>
      <c r="F13" s="1327">
        <v>613</v>
      </c>
      <c r="G13" s="1327">
        <v>305</v>
      </c>
      <c r="H13" s="1327">
        <v>147</v>
      </c>
      <c r="I13" s="164"/>
      <c r="J13" s="712">
        <v>1980</v>
      </c>
      <c r="K13" s="1330">
        <v>23.5</v>
      </c>
      <c r="L13" s="1330">
        <v>7.5</v>
      </c>
      <c r="M13" s="1332">
        <v>7.4</v>
      </c>
      <c r="N13" s="1332">
        <v>35.799999999999997</v>
      </c>
      <c r="O13" s="1332">
        <v>17.8</v>
      </c>
      <c r="P13" s="1332">
        <v>8.6</v>
      </c>
    </row>
    <row r="14" spans="1:16">
      <c r="A14" s="712">
        <v>1981</v>
      </c>
      <c r="B14" s="1334">
        <v>16670</v>
      </c>
      <c r="C14" s="1334">
        <v>17955</v>
      </c>
      <c r="D14" s="1327">
        <v>5042</v>
      </c>
      <c r="E14" s="1327">
        <v>5592</v>
      </c>
      <c r="F14" s="1327">
        <v>572</v>
      </c>
      <c r="G14" s="1327">
        <v>273</v>
      </c>
      <c r="H14" s="1327">
        <v>171</v>
      </c>
      <c r="I14" s="164"/>
      <c r="J14" s="712">
        <v>1981</v>
      </c>
      <c r="K14" s="1330">
        <v>24.4</v>
      </c>
      <c r="L14" s="1330">
        <v>6.8</v>
      </c>
      <c r="M14" s="1332">
        <v>7.6</v>
      </c>
      <c r="N14" s="1332">
        <v>31.9</v>
      </c>
      <c r="O14" s="1332">
        <v>15.2</v>
      </c>
      <c r="P14" s="1332">
        <v>9.5</v>
      </c>
    </row>
    <row r="15" spans="1:16">
      <c r="A15" s="712">
        <v>1982</v>
      </c>
      <c r="B15" s="1334">
        <v>16330</v>
      </c>
      <c r="C15" s="1334">
        <v>17634</v>
      </c>
      <c r="D15" s="1327">
        <v>5138</v>
      </c>
      <c r="E15" s="1327">
        <v>4617</v>
      </c>
      <c r="F15" s="1327">
        <v>451</v>
      </c>
      <c r="G15" s="1327">
        <v>225</v>
      </c>
      <c r="H15" s="1327">
        <v>192</v>
      </c>
      <c r="I15" s="164"/>
      <c r="J15" s="712">
        <v>1982</v>
      </c>
      <c r="K15" s="1330">
        <v>23.7</v>
      </c>
      <c r="L15" s="1330">
        <v>6.9</v>
      </c>
      <c r="M15" s="1332">
        <v>6.2</v>
      </c>
      <c r="N15" s="1332">
        <v>25.6</v>
      </c>
      <c r="O15" s="1332">
        <v>12.8</v>
      </c>
      <c r="P15" s="1332">
        <v>10.9</v>
      </c>
    </row>
    <row r="16" spans="1:16">
      <c r="A16" s="712">
        <v>1983</v>
      </c>
      <c r="B16" s="1334">
        <v>15607</v>
      </c>
      <c r="C16" s="1334">
        <v>16484</v>
      </c>
      <c r="D16" s="1327">
        <v>5433</v>
      </c>
      <c r="E16" s="1327">
        <v>4899</v>
      </c>
      <c r="F16" s="1327">
        <v>409</v>
      </c>
      <c r="G16" s="1327">
        <v>222</v>
      </c>
      <c r="H16" s="1327">
        <v>133</v>
      </c>
      <c r="I16" s="164"/>
      <c r="J16" s="712">
        <v>1983</v>
      </c>
      <c r="K16" s="1330">
        <v>21.9</v>
      </c>
      <c r="L16" s="1330">
        <v>7.2</v>
      </c>
      <c r="M16" s="1332">
        <v>6.5</v>
      </c>
      <c r="N16" s="1332">
        <v>24.8</v>
      </c>
      <c r="O16" s="1332">
        <v>13.5</v>
      </c>
      <c r="P16" s="1332">
        <v>8.1</v>
      </c>
    </row>
    <row r="17" spans="1:16">
      <c r="A17" s="712">
        <v>1984</v>
      </c>
      <c r="B17" s="1334">
        <v>15848</v>
      </c>
      <c r="C17" s="1334">
        <v>16328</v>
      </c>
      <c r="D17" s="1327">
        <v>5511</v>
      </c>
      <c r="E17" s="1327">
        <v>5238</v>
      </c>
      <c r="F17" s="1327">
        <v>362</v>
      </c>
      <c r="G17" s="1327">
        <v>188</v>
      </c>
      <c r="H17" s="1327">
        <v>127</v>
      </c>
      <c r="I17" s="164"/>
      <c r="J17" s="712">
        <v>1984</v>
      </c>
      <c r="K17" s="1330">
        <v>21.4</v>
      </c>
      <c r="L17" s="1330">
        <v>7.2</v>
      </c>
      <c r="M17" s="1332">
        <v>6.9</v>
      </c>
      <c r="N17" s="1332">
        <v>22.2</v>
      </c>
      <c r="O17" s="1332">
        <v>11.5</v>
      </c>
      <c r="P17" s="1332">
        <v>7.8</v>
      </c>
    </row>
    <row r="18" spans="1:16">
      <c r="A18" s="712">
        <v>1985</v>
      </c>
      <c r="B18" s="1334">
        <v>16000</v>
      </c>
      <c r="C18" s="1334">
        <v>16545</v>
      </c>
      <c r="D18" s="1327">
        <v>5332</v>
      </c>
      <c r="E18" s="1333">
        <v>6104</v>
      </c>
      <c r="F18" s="1333">
        <v>395</v>
      </c>
      <c r="G18" s="1333">
        <v>217</v>
      </c>
      <c r="H18" s="1333">
        <v>136</v>
      </c>
      <c r="I18" s="164"/>
      <c r="J18" s="712">
        <v>1985</v>
      </c>
      <c r="K18" s="1330">
        <v>21.4</v>
      </c>
      <c r="L18" s="1330">
        <v>6.9</v>
      </c>
      <c r="M18" s="1332">
        <v>7.9</v>
      </c>
      <c r="N18" s="1332">
        <v>23.9</v>
      </c>
      <c r="O18" s="1332">
        <v>13.1</v>
      </c>
      <c r="P18" s="1332">
        <v>8.1999999999999993</v>
      </c>
    </row>
    <row r="19" spans="1:16">
      <c r="A19" s="712">
        <v>1986</v>
      </c>
      <c r="B19" s="1334">
        <v>17029</v>
      </c>
      <c r="C19" s="1334">
        <v>17564</v>
      </c>
      <c r="D19" s="1327">
        <v>5110</v>
      </c>
      <c r="E19" s="1333">
        <v>6153</v>
      </c>
      <c r="F19" s="1333">
        <v>386</v>
      </c>
      <c r="G19" s="1333">
        <v>196</v>
      </c>
      <c r="H19" s="1333">
        <v>133</v>
      </c>
      <c r="I19" s="164"/>
      <c r="J19" s="712">
        <v>1986</v>
      </c>
      <c r="K19" s="1330">
        <v>22.4</v>
      </c>
      <c r="L19" s="1330">
        <v>6.5</v>
      </c>
      <c r="M19" s="1332">
        <v>7.8</v>
      </c>
      <c r="N19" s="1332">
        <v>22</v>
      </c>
      <c r="O19" s="1332">
        <v>11.2</v>
      </c>
      <c r="P19" s="1332">
        <v>7.6</v>
      </c>
    </row>
    <row r="20" spans="1:16">
      <c r="A20" s="712">
        <v>1987</v>
      </c>
      <c r="B20" s="1334">
        <v>17673</v>
      </c>
      <c r="C20" s="1334">
        <v>18283</v>
      </c>
      <c r="D20" s="1327">
        <v>4956</v>
      </c>
      <c r="E20" s="1333">
        <v>6278</v>
      </c>
      <c r="F20" s="1333">
        <v>384</v>
      </c>
      <c r="G20" s="1333">
        <v>199</v>
      </c>
      <c r="H20" s="1333">
        <v>130</v>
      </c>
      <c r="I20" s="164"/>
      <c r="J20" s="712">
        <v>1987</v>
      </c>
      <c r="K20" s="1330">
        <v>23</v>
      </c>
      <c r="L20" s="1330">
        <v>6.2</v>
      </c>
      <c r="M20" s="1332">
        <v>7.9</v>
      </c>
      <c r="N20" s="1332">
        <v>21</v>
      </c>
      <c r="O20" s="1332">
        <v>10.9</v>
      </c>
      <c r="P20" s="1332">
        <v>7.1</v>
      </c>
    </row>
    <row r="21" spans="1:16">
      <c r="A21" s="712">
        <v>1988</v>
      </c>
      <c r="B21" s="1334">
        <v>18578</v>
      </c>
      <c r="C21" s="1334">
        <v>19243</v>
      </c>
      <c r="D21" s="1327">
        <v>5530</v>
      </c>
      <c r="E21" s="1333">
        <v>6859</v>
      </c>
      <c r="F21" s="1333">
        <v>422</v>
      </c>
      <c r="G21" s="1333">
        <v>229</v>
      </c>
      <c r="H21" s="1333">
        <v>165</v>
      </c>
      <c r="I21" s="164"/>
      <c r="J21" s="712">
        <v>1988</v>
      </c>
      <c r="K21" s="1330">
        <v>23.8</v>
      </c>
      <c r="L21" s="1330">
        <v>6.8</v>
      </c>
      <c r="M21" s="1332">
        <v>8.5</v>
      </c>
      <c r="N21" s="1332">
        <v>21.9</v>
      </c>
      <c r="O21" s="1332">
        <v>11.9</v>
      </c>
      <c r="P21" s="1332">
        <v>8.6</v>
      </c>
    </row>
    <row r="22" spans="1:16">
      <c r="A22" s="712">
        <v>1989</v>
      </c>
      <c r="B22" s="1334">
        <v>18876</v>
      </c>
      <c r="C22" s="1334">
        <v>19603</v>
      </c>
      <c r="D22" s="1327">
        <v>5426</v>
      </c>
      <c r="E22" s="1333">
        <v>6900</v>
      </c>
      <c r="F22" s="1333">
        <v>378</v>
      </c>
      <c r="G22" s="1333">
        <v>195</v>
      </c>
      <c r="H22" s="1333">
        <v>158</v>
      </c>
      <c r="I22" s="164"/>
      <c r="J22" s="712">
        <v>1989</v>
      </c>
      <c r="K22" s="1330">
        <v>23.9</v>
      </c>
      <c r="L22" s="1330">
        <v>6.6</v>
      </c>
      <c r="M22" s="1332">
        <v>8.4</v>
      </c>
      <c r="N22" s="1332">
        <v>19.3</v>
      </c>
      <c r="O22" s="1332">
        <v>9.9</v>
      </c>
      <c r="P22" s="1332">
        <v>8.1</v>
      </c>
    </row>
    <row r="23" spans="1:16">
      <c r="A23" s="712">
        <v>1990</v>
      </c>
      <c r="B23" s="1334">
        <v>18658</v>
      </c>
      <c r="C23" s="1334">
        <v>19332</v>
      </c>
      <c r="D23" s="1327">
        <v>5596</v>
      </c>
      <c r="E23" s="1333">
        <v>6337</v>
      </c>
      <c r="F23" s="1333">
        <v>312</v>
      </c>
      <c r="G23" s="1333">
        <v>173</v>
      </c>
      <c r="H23" s="1333">
        <v>141</v>
      </c>
      <c r="I23" s="164"/>
      <c r="J23" s="712">
        <v>1990</v>
      </c>
      <c r="K23" s="1330">
        <v>23.4</v>
      </c>
      <c r="L23" s="1330">
        <v>6.8</v>
      </c>
      <c r="M23" s="1332">
        <v>7.7</v>
      </c>
      <c r="N23" s="1332">
        <v>16.100000000000001</v>
      </c>
      <c r="O23" s="1332">
        <v>8.9</v>
      </c>
      <c r="P23" s="1332">
        <v>7.3</v>
      </c>
    </row>
    <row r="24" spans="1:16">
      <c r="A24" s="712">
        <v>1991</v>
      </c>
      <c r="B24" s="1334">
        <v>18237</v>
      </c>
      <c r="C24" s="1334">
        <v>18863</v>
      </c>
      <c r="D24" s="1327">
        <v>5202</v>
      </c>
      <c r="E24" s="1333">
        <v>6010</v>
      </c>
      <c r="F24" s="1333">
        <v>301</v>
      </c>
      <c r="G24" s="1333">
        <v>168</v>
      </c>
      <c r="H24" s="1333">
        <v>129</v>
      </c>
      <c r="I24" s="164"/>
      <c r="J24" s="712">
        <v>1991</v>
      </c>
      <c r="K24" s="1330">
        <v>22.5</v>
      </c>
      <c r="L24" s="1330">
        <v>6.2</v>
      </c>
      <c r="M24" s="1332">
        <v>7.2</v>
      </c>
      <c r="N24" s="1332">
        <v>16</v>
      </c>
      <c r="O24" s="1332">
        <v>8.9</v>
      </c>
      <c r="P24" s="1332">
        <v>6.8</v>
      </c>
    </row>
    <row r="25" spans="1:16">
      <c r="A25" s="712">
        <v>1992</v>
      </c>
      <c r="B25" s="1334">
        <v>17366</v>
      </c>
      <c r="C25" s="1334">
        <v>17918</v>
      </c>
      <c r="D25" s="1327">
        <v>5105</v>
      </c>
      <c r="E25" s="1333">
        <v>5573</v>
      </c>
      <c r="F25" s="1333">
        <v>290</v>
      </c>
      <c r="G25" s="1333">
        <v>160</v>
      </c>
      <c r="H25" s="1333">
        <v>111</v>
      </c>
      <c r="I25" s="164"/>
      <c r="J25" s="712">
        <v>1992</v>
      </c>
      <c r="K25" s="1330">
        <v>21</v>
      </c>
      <c r="L25" s="1330">
        <v>6</v>
      </c>
      <c r="M25" s="1332">
        <v>6.5</v>
      </c>
      <c r="N25" s="1332">
        <v>16.2</v>
      </c>
      <c r="O25" s="1332">
        <v>8.9</v>
      </c>
      <c r="P25" s="1332">
        <v>6.2</v>
      </c>
    </row>
    <row r="26" spans="1:16">
      <c r="A26" s="712">
        <v>1993</v>
      </c>
      <c r="B26" s="1333">
        <v>17146</v>
      </c>
      <c r="C26" s="1333">
        <v>17626</v>
      </c>
      <c r="D26" s="1327">
        <v>5298</v>
      </c>
      <c r="E26" s="1333">
        <v>5847</v>
      </c>
      <c r="F26" s="1333">
        <v>263</v>
      </c>
      <c r="G26" s="1333">
        <v>141</v>
      </c>
      <c r="H26" s="1333">
        <v>122</v>
      </c>
      <c r="I26" s="164"/>
      <c r="J26" s="712">
        <v>1993</v>
      </c>
      <c r="K26" s="1330">
        <v>20.399999999999999</v>
      </c>
      <c r="L26" s="1330">
        <v>6.1</v>
      </c>
      <c r="M26" s="1332">
        <v>6.8</v>
      </c>
      <c r="N26" s="1332">
        <v>14.9</v>
      </c>
      <c r="O26" s="1332">
        <v>8</v>
      </c>
      <c r="P26" s="1332">
        <v>6.9</v>
      </c>
    </row>
    <row r="27" spans="1:16">
      <c r="A27" s="712">
        <v>1994</v>
      </c>
      <c r="B27" s="1333">
        <v>16783</v>
      </c>
      <c r="C27" s="1331">
        <v>17166</v>
      </c>
      <c r="D27" s="1327">
        <v>5081</v>
      </c>
      <c r="E27" s="1333">
        <v>5707</v>
      </c>
      <c r="F27" s="1333">
        <v>237</v>
      </c>
      <c r="G27" s="1333">
        <v>131</v>
      </c>
      <c r="H27" s="1333">
        <v>106</v>
      </c>
      <c r="I27" s="164"/>
      <c r="J27" s="712">
        <v>1994</v>
      </c>
      <c r="K27" s="1330">
        <v>19.5</v>
      </c>
      <c r="L27" s="1330">
        <v>5.8</v>
      </c>
      <c r="M27" s="1332">
        <v>6.5</v>
      </c>
      <c r="N27" s="1332">
        <v>13.8</v>
      </c>
      <c r="O27" s="1332">
        <v>7.6</v>
      </c>
      <c r="P27" s="1332">
        <v>6.2</v>
      </c>
    </row>
    <row r="28" spans="1:16">
      <c r="A28" s="712">
        <v>1995</v>
      </c>
      <c r="B28" s="1333">
        <v>15812</v>
      </c>
      <c r="C28" s="1331">
        <v>16103</v>
      </c>
      <c r="D28" s="1327">
        <v>5238</v>
      </c>
      <c r="E28" s="1333">
        <v>5450</v>
      </c>
      <c r="F28" s="1333">
        <v>212</v>
      </c>
      <c r="G28" s="1333">
        <v>110</v>
      </c>
      <c r="H28" s="1333">
        <v>88</v>
      </c>
      <c r="I28" s="164"/>
      <c r="J28" s="712">
        <v>1995</v>
      </c>
      <c r="K28" s="1330">
        <v>18</v>
      </c>
      <c r="L28" s="1330">
        <v>5.9</v>
      </c>
      <c r="M28" s="1332">
        <v>6.1</v>
      </c>
      <c r="N28" s="1332">
        <v>13.2</v>
      </c>
      <c r="O28" s="1332">
        <v>6.8</v>
      </c>
      <c r="P28" s="1332">
        <v>5.5</v>
      </c>
    </row>
    <row r="29" spans="1:16">
      <c r="A29" s="712">
        <v>1996</v>
      </c>
      <c r="B29" s="1333">
        <v>15489</v>
      </c>
      <c r="C29" s="1331">
        <v>15773</v>
      </c>
      <c r="D29" s="1327">
        <v>5219</v>
      </c>
      <c r="E29" s="1333">
        <v>5236</v>
      </c>
      <c r="F29" s="1333">
        <v>168</v>
      </c>
      <c r="G29" s="1333">
        <v>99</v>
      </c>
      <c r="H29" s="1333">
        <v>79</v>
      </c>
      <c r="I29" s="164"/>
      <c r="J29" s="712">
        <v>1996</v>
      </c>
      <c r="K29" s="1330">
        <v>17.5</v>
      </c>
      <c r="L29" s="1330">
        <v>5.8</v>
      </c>
      <c r="M29" s="1332">
        <v>5.8</v>
      </c>
      <c r="N29" s="1332">
        <v>10.7</v>
      </c>
      <c r="O29" s="1332">
        <v>6.3</v>
      </c>
      <c r="P29" s="1332">
        <v>5</v>
      </c>
    </row>
    <row r="30" spans="1:16">
      <c r="A30" s="712">
        <v>1997</v>
      </c>
      <c r="B30" s="1333">
        <v>14962</v>
      </c>
      <c r="C30" s="1331">
        <v>15153</v>
      </c>
      <c r="D30" s="1327">
        <v>5191</v>
      </c>
      <c r="E30" s="1333">
        <v>4787</v>
      </c>
      <c r="F30" s="1333">
        <v>176</v>
      </c>
      <c r="G30" s="1333">
        <v>110</v>
      </c>
      <c r="H30" s="1333">
        <v>78</v>
      </c>
      <c r="I30" s="164"/>
      <c r="J30" s="712">
        <v>1997</v>
      </c>
      <c r="K30" s="1330">
        <v>16.7</v>
      </c>
      <c r="L30" s="1330">
        <v>5.7</v>
      </c>
      <c r="M30" s="1332">
        <v>5.3</v>
      </c>
      <c r="N30" s="1332">
        <v>11.6</v>
      </c>
      <c r="O30" s="1332">
        <v>7.3</v>
      </c>
      <c r="P30" s="1332">
        <v>5.0999999999999996</v>
      </c>
    </row>
    <row r="31" spans="1:16">
      <c r="A31" s="712">
        <v>1998</v>
      </c>
      <c r="B31" s="1334">
        <v>14812</v>
      </c>
      <c r="C31" s="1334">
        <v>14983</v>
      </c>
      <c r="D31" s="1327">
        <v>5330</v>
      </c>
      <c r="E31" s="1333">
        <v>4704</v>
      </c>
      <c r="F31" s="1333">
        <v>149</v>
      </c>
      <c r="G31" s="1333">
        <v>82</v>
      </c>
      <c r="H31" s="1333">
        <v>76</v>
      </c>
      <c r="I31" s="164"/>
      <c r="J31" s="712">
        <v>1998</v>
      </c>
      <c r="K31" s="1330">
        <v>16.399999999999999</v>
      </c>
      <c r="L31" s="1330">
        <v>5.8</v>
      </c>
      <c r="M31" s="1332">
        <v>5.2</v>
      </c>
      <c r="N31" s="1332">
        <v>9.9</v>
      </c>
      <c r="O31" s="1332">
        <v>5.5</v>
      </c>
      <c r="P31" s="1332">
        <v>5.0999999999999996</v>
      </c>
    </row>
    <row r="32" spans="1:16">
      <c r="A32" s="712">
        <v>1999</v>
      </c>
      <c r="B32" s="1334">
        <v>14437</v>
      </c>
      <c r="C32" s="1334">
        <v>14564</v>
      </c>
      <c r="D32" s="1327">
        <v>5363</v>
      </c>
      <c r="E32" s="1333">
        <v>4275</v>
      </c>
      <c r="F32" s="1333">
        <v>160</v>
      </c>
      <c r="G32" s="1333">
        <v>100</v>
      </c>
      <c r="H32" s="1333">
        <v>66</v>
      </c>
      <c r="I32" s="164"/>
      <c r="J32" s="712">
        <v>1999</v>
      </c>
      <c r="K32" s="1330">
        <v>15.9</v>
      </c>
      <c r="L32" s="1330">
        <v>5.8</v>
      </c>
      <c r="M32" s="1332">
        <v>4.7</v>
      </c>
      <c r="N32" s="1332">
        <v>11</v>
      </c>
      <c r="O32" s="1332">
        <v>6.9</v>
      </c>
      <c r="P32" s="1332">
        <v>4.5</v>
      </c>
    </row>
    <row r="33" spans="1:16">
      <c r="A33" s="712">
        <v>2000</v>
      </c>
      <c r="B33" s="1334">
        <v>14237</v>
      </c>
      <c r="C33" s="1334">
        <v>14324</v>
      </c>
      <c r="D33" s="1327">
        <v>5228</v>
      </c>
      <c r="E33" s="1333">
        <v>4224</v>
      </c>
      <c r="F33" s="1333">
        <v>134</v>
      </c>
      <c r="G33" s="1333">
        <v>87</v>
      </c>
      <c r="H33" s="1333">
        <v>60</v>
      </c>
      <c r="I33" s="164"/>
      <c r="J33" s="712">
        <v>2000</v>
      </c>
      <c r="K33" s="1330">
        <v>15.5</v>
      </c>
      <c r="L33" s="1330">
        <v>5.7</v>
      </c>
      <c r="M33" s="1332">
        <v>4.5999999999999996</v>
      </c>
      <c r="N33" s="1332">
        <v>9.4</v>
      </c>
      <c r="O33" s="1332">
        <v>6.1</v>
      </c>
      <c r="P33" s="1332">
        <v>4.2</v>
      </c>
    </row>
    <row r="34" spans="1:16">
      <c r="A34" s="712">
        <v>2001</v>
      </c>
      <c r="B34" s="1334">
        <v>13967</v>
      </c>
      <c r="C34" s="1334">
        <v>14052</v>
      </c>
      <c r="D34" s="1327">
        <v>5371</v>
      </c>
      <c r="E34" s="1331">
        <v>4034</v>
      </c>
      <c r="F34" s="1331">
        <v>118</v>
      </c>
      <c r="G34" s="1331">
        <v>72</v>
      </c>
      <c r="H34" s="1331">
        <v>69</v>
      </c>
      <c r="I34" s="164"/>
      <c r="J34" s="712">
        <v>2001</v>
      </c>
      <c r="K34" s="1330">
        <v>15.1</v>
      </c>
      <c r="L34" s="1330">
        <v>5.8</v>
      </c>
      <c r="M34" s="1332">
        <v>4.3</v>
      </c>
      <c r="N34" s="1332">
        <v>8.4</v>
      </c>
      <c r="O34" s="1332">
        <v>5.0999999999999996</v>
      </c>
      <c r="P34" s="1332">
        <v>4.9000000000000004</v>
      </c>
    </row>
    <row r="35" spans="1:16">
      <c r="A35" s="712">
        <v>2002</v>
      </c>
      <c r="B35" s="1334">
        <v>13730</v>
      </c>
      <c r="C35" s="1334">
        <v>13791</v>
      </c>
      <c r="D35" s="1327">
        <v>5434</v>
      </c>
      <c r="E35" s="1331">
        <v>3743</v>
      </c>
      <c r="F35" s="1331">
        <v>103</v>
      </c>
      <c r="G35" s="1331">
        <v>64</v>
      </c>
      <c r="H35" s="1331">
        <v>76</v>
      </c>
      <c r="I35" s="164"/>
      <c r="J35" s="712">
        <v>2002</v>
      </c>
      <c r="K35" s="1330">
        <v>14.6</v>
      </c>
      <c r="L35" s="1330">
        <v>5.8</v>
      </c>
      <c r="M35" s="1332">
        <v>4</v>
      </c>
      <c r="N35" s="1332">
        <v>7.5</v>
      </c>
      <c r="O35" s="1332">
        <v>4.5999999999999996</v>
      </c>
      <c r="P35" s="1332">
        <v>5.5</v>
      </c>
    </row>
    <row r="36" spans="1:16">
      <c r="A36" s="712">
        <v>2003</v>
      </c>
      <c r="B36" s="1334">
        <v>13453</v>
      </c>
      <c r="C36" s="1327">
        <v>13498</v>
      </c>
      <c r="D36" s="1327">
        <v>5455</v>
      </c>
      <c r="E36" s="1331">
        <v>3424</v>
      </c>
      <c r="F36" s="1331">
        <v>103</v>
      </c>
      <c r="G36" s="1331">
        <v>64</v>
      </c>
      <c r="H36" s="1331">
        <v>77</v>
      </c>
      <c r="I36" s="164"/>
      <c r="J36" s="712">
        <v>2003</v>
      </c>
      <c r="K36" s="1330">
        <v>14.2</v>
      </c>
      <c r="L36" s="1330">
        <v>5.7</v>
      </c>
      <c r="M36" s="1332">
        <v>3.6</v>
      </c>
      <c r="N36" s="639">
        <v>7.6</v>
      </c>
      <c r="O36" s="1332">
        <v>4.7</v>
      </c>
      <c r="P36" s="1332">
        <v>5.7</v>
      </c>
    </row>
    <row r="37" spans="1:16">
      <c r="A37" s="712">
        <v>2004</v>
      </c>
      <c r="B37" s="1334">
        <v>13200</v>
      </c>
      <c r="C37" s="1327">
        <v>13334</v>
      </c>
      <c r="D37" s="1327">
        <v>5659</v>
      </c>
      <c r="E37" s="1335">
        <v>3234</v>
      </c>
      <c r="F37" s="1335">
        <v>128</v>
      </c>
      <c r="G37" s="1335">
        <v>88</v>
      </c>
      <c r="H37" s="1335">
        <v>67</v>
      </c>
      <c r="I37" s="164"/>
      <c r="J37" s="712">
        <v>2004</v>
      </c>
      <c r="K37" s="1330">
        <v>13.9</v>
      </c>
      <c r="L37" s="1330">
        <v>5.9</v>
      </c>
      <c r="M37" s="1332">
        <v>3.4</v>
      </c>
      <c r="N37" s="639">
        <v>9.6</v>
      </c>
      <c r="O37" s="1332">
        <v>6.6</v>
      </c>
      <c r="P37" s="1332">
        <v>5</v>
      </c>
    </row>
    <row r="38" spans="1:16">
      <c r="A38" s="640">
        <v>2005</v>
      </c>
      <c r="B38" s="1334">
        <v>13307</v>
      </c>
      <c r="C38" s="1333">
        <v>13346</v>
      </c>
      <c r="D38" s="1327">
        <v>5459</v>
      </c>
      <c r="E38" s="1327">
        <v>3215</v>
      </c>
      <c r="F38" s="1327">
        <v>114</v>
      </c>
      <c r="G38" s="1327">
        <v>65</v>
      </c>
      <c r="H38" s="1327">
        <v>104</v>
      </c>
      <c r="I38" s="164"/>
      <c r="J38" s="640">
        <v>2005</v>
      </c>
      <c r="K38" s="639">
        <v>13.8</v>
      </c>
      <c r="L38" s="639">
        <v>5.6</v>
      </c>
      <c r="M38" s="639">
        <v>3.3</v>
      </c>
      <c r="N38" s="639">
        <v>8.5</v>
      </c>
      <c r="O38" s="639">
        <v>4.9000000000000004</v>
      </c>
      <c r="P38" s="639">
        <v>7.8</v>
      </c>
    </row>
    <row r="39" spans="1:16">
      <c r="A39" s="640">
        <v>2006</v>
      </c>
      <c r="B39" s="1334">
        <v>13099</v>
      </c>
      <c r="C39" s="1333">
        <v>13109</v>
      </c>
      <c r="D39" s="1333">
        <v>5407</v>
      </c>
      <c r="E39" s="1333">
        <v>3366</v>
      </c>
      <c r="F39" s="1333">
        <v>114</v>
      </c>
      <c r="G39" s="1333">
        <v>79</v>
      </c>
      <c r="H39" s="1333">
        <v>111</v>
      </c>
      <c r="I39" s="164"/>
      <c r="J39" s="640">
        <v>2006</v>
      </c>
      <c r="K39" s="639">
        <v>13.4</v>
      </c>
      <c r="L39" s="639">
        <v>5.5</v>
      </c>
      <c r="M39" s="639">
        <v>3.5</v>
      </c>
      <c r="N39" s="639">
        <v>8.6999999999999993</v>
      </c>
      <c r="O39" s="639">
        <v>6</v>
      </c>
      <c r="P39" s="639">
        <v>8.5</v>
      </c>
    </row>
    <row r="40" spans="1:16">
      <c r="A40" s="640">
        <v>2007</v>
      </c>
      <c r="B40" s="1334">
        <v>13566</v>
      </c>
      <c r="C40" s="1333">
        <v>13591</v>
      </c>
      <c r="D40" s="1333">
        <v>5898</v>
      </c>
      <c r="E40" s="1333">
        <v>3162</v>
      </c>
      <c r="F40" s="1333">
        <v>115</v>
      </c>
      <c r="G40" s="1333">
        <v>75</v>
      </c>
      <c r="H40" s="1333">
        <v>117</v>
      </c>
      <c r="I40" s="164"/>
      <c r="J40" s="640">
        <v>2007</v>
      </c>
      <c r="K40" s="639">
        <v>13.8</v>
      </c>
      <c r="L40" s="639">
        <v>6</v>
      </c>
      <c r="M40" s="639">
        <v>3.2</v>
      </c>
      <c r="N40" s="639">
        <v>8.5</v>
      </c>
      <c r="O40" s="639">
        <v>5.5</v>
      </c>
      <c r="P40" s="639">
        <v>8.6</v>
      </c>
    </row>
    <row r="41" spans="1:16">
      <c r="A41" s="640">
        <v>2008</v>
      </c>
      <c r="B41" s="1333">
        <v>14045</v>
      </c>
      <c r="C41" s="1333">
        <v>14064</v>
      </c>
      <c r="D41" s="1333">
        <v>5834</v>
      </c>
      <c r="E41" s="1333">
        <v>2896</v>
      </c>
      <c r="F41" s="640">
        <v>122</v>
      </c>
      <c r="G41" s="640">
        <v>84</v>
      </c>
      <c r="H41" s="640">
        <v>164</v>
      </c>
      <c r="I41" s="165"/>
      <c r="J41" s="640">
        <v>2008</v>
      </c>
      <c r="K41" s="639">
        <v>14.2</v>
      </c>
      <c r="L41" s="639">
        <v>5.9</v>
      </c>
      <c r="M41" s="639">
        <v>2.9</v>
      </c>
      <c r="N41" s="639">
        <v>8.6999999999999993</v>
      </c>
      <c r="O41" s="639">
        <v>6</v>
      </c>
      <c r="P41" s="639">
        <v>11.7</v>
      </c>
    </row>
    <row r="42" spans="1:16" s="165" customFormat="1">
      <c r="A42" s="640">
        <v>2009</v>
      </c>
      <c r="B42" s="1333">
        <v>14106</v>
      </c>
      <c r="C42" s="1333">
        <v>14130</v>
      </c>
      <c r="D42" s="1333">
        <v>5917</v>
      </c>
      <c r="E42" s="1333">
        <v>2796</v>
      </c>
      <c r="F42" s="640">
        <v>108</v>
      </c>
      <c r="G42" s="640">
        <v>68</v>
      </c>
      <c r="H42" s="640">
        <v>138</v>
      </c>
      <c r="J42" s="640">
        <v>2009</v>
      </c>
      <c r="K42" s="639">
        <v>14.1</v>
      </c>
      <c r="L42" s="639">
        <v>5.9</v>
      </c>
      <c r="M42" s="639">
        <v>2.8</v>
      </c>
      <c r="N42" s="639">
        <v>7.6</v>
      </c>
      <c r="O42" s="639">
        <v>4.8</v>
      </c>
      <c r="P42" s="639">
        <v>9.8000000000000007</v>
      </c>
    </row>
    <row r="43" spans="1:16">
      <c r="A43" s="640">
        <v>2010</v>
      </c>
      <c r="B43" s="1333">
        <v>14103</v>
      </c>
      <c r="C43" s="1333">
        <v>14119</v>
      </c>
      <c r="D43" s="1333">
        <v>6424</v>
      </c>
      <c r="E43" s="1333">
        <v>3065</v>
      </c>
      <c r="F43" s="640">
        <v>121</v>
      </c>
      <c r="G43" s="640">
        <v>86</v>
      </c>
      <c r="H43" s="640">
        <v>118</v>
      </c>
      <c r="I43" s="165"/>
      <c r="J43" s="640">
        <v>2010</v>
      </c>
      <c r="K43" s="639">
        <v>14</v>
      </c>
      <c r="L43" s="639">
        <v>6.4</v>
      </c>
      <c r="M43" s="639">
        <v>3</v>
      </c>
      <c r="N43" s="639">
        <v>8.6</v>
      </c>
      <c r="O43" s="639">
        <v>6.1</v>
      </c>
      <c r="P43" s="639">
        <v>8.4</v>
      </c>
    </row>
    <row r="44" spans="1:16">
      <c r="A44" s="640">
        <v>2011</v>
      </c>
      <c r="B44" s="1333">
        <v>13640</v>
      </c>
      <c r="C44" s="1333">
        <v>13659</v>
      </c>
      <c r="D44" s="1333">
        <v>5956</v>
      </c>
      <c r="E44" s="1333">
        <v>3238</v>
      </c>
      <c r="F44" s="640">
        <v>106</v>
      </c>
      <c r="G44" s="640">
        <v>79</v>
      </c>
      <c r="H44" s="640">
        <v>105</v>
      </c>
      <c r="I44" s="165"/>
      <c r="J44" s="640">
        <v>2011</v>
      </c>
      <c r="K44" s="639">
        <v>13.4</v>
      </c>
      <c r="L44" s="639">
        <v>5.9</v>
      </c>
      <c r="M44" s="639">
        <v>3.2</v>
      </c>
      <c r="N44" s="639">
        <v>7.8</v>
      </c>
      <c r="O44" s="639">
        <v>5.8</v>
      </c>
      <c r="P44" s="639">
        <v>7.7</v>
      </c>
    </row>
    <row r="45" spans="1:16">
      <c r="A45" s="640">
        <v>2012</v>
      </c>
      <c r="B45" s="1333">
        <v>13429</v>
      </c>
      <c r="C45" s="1333">
        <v>13448</v>
      </c>
      <c r="D45" s="1333">
        <v>6333</v>
      </c>
      <c r="E45" s="1333">
        <v>3199</v>
      </c>
      <c r="F45" s="640">
        <v>87</v>
      </c>
      <c r="G45" s="640">
        <v>65</v>
      </c>
      <c r="H45" s="640">
        <v>91</v>
      </c>
      <c r="I45" s="165"/>
      <c r="J45" s="640">
        <v>2012</v>
      </c>
      <c r="K45" s="639">
        <v>13.1</v>
      </c>
      <c r="L45" s="639">
        <v>6.2</v>
      </c>
      <c r="M45" s="639">
        <v>3.1</v>
      </c>
      <c r="N45" s="639">
        <v>6.5</v>
      </c>
      <c r="O45" s="639">
        <v>4.8</v>
      </c>
      <c r="P45" s="639">
        <v>6.8</v>
      </c>
    </row>
    <row r="46" spans="1:16" s="165" customFormat="1">
      <c r="A46" s="1339">
        <v>2013</v>
      </c>
      <c r="B46" s="1340">
        <v>13714</v>
      </c>
      <c r="C46" s="1340">
        <v>13744</v>
      </c>
      <c r="D46" s="1340">
        <v>6383</v>
      </c>
      <c r="E46" s="1340">
        <v>2978</v>
      </c>
      <c r="F46" s="1339">
        <v>83</v>
      </c>
      <c r="G46" s="1339">
        <v>68</v>
      </c>
      <c r="H46" s="1339">
        <v>110</v>
      </c>
      <c r="J46" s="1339">
        <v>2013</v>
      </c>
      <c r="K46" s="1342">
        <v>13.4</v>
      </c>
      <c r="L46" s="1342">
        <v>6.2</v>
      </c>
      <c r="M46" s="1342">
        <v>2.9</v>
      </c>
      <c r="N46" s="1342">
        <v>6</v>
      </c>
      <c r="O46" s="1342">
        <v>4.9000000000000004</v>
      </c>
      <c r="P46" s="1342">
        <v>8</v>
      </c>
    </row>
    <row r="47" spans="1:16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6" ht="10.5" customHeight="1">
      <c r="J48" s="1881"/>
      <c r="K48" s="1881"/>
      <c r="L48" s="1881"/>
      <c r="M48" s="1881"/>
      <c r="N48" s="1881"/>
      <c r="O48" s="1881"/>
      <c r="P48" s="1881"/>
    </row>
    <row r="49" spans="4:16"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4:16">
      <c r="J50" s="1881"/>
      <c r="K50" s="1881"/>
      <c r="L50" s="1881"/>
      <c r="M50" s="1881"/>
      <c r="N50" s="1881"/>
      <c r="O50" s="1881"/>
      <c r="P50" s="1881"/>
    </row>
    <row r="53" spans="4:16">
      <c r="H53" s="1375"/>
      <c r="I53" s="613"/>
    </row>
    <row r="54" spans="4:16">
      <c r="H54" s="1353"/>
      <c r="I54" s="608"/>
    </row>
    <row r="55" spans="4:16" s="1377" customFormat="1">
      <c r="H55" s="1353"/>
      <c r="I55" s="608"/>
    </row>
    <row r="56" spans="4:16" s="1377" customFormat="1">
      <c r="D56" s="1415" t="s">
        <v>5162</v>
      </c>
      <c r="H56" s="1353"/>
      <c r="I56" s="608"/>
    </row>
    <row r="57" spans="4:16" s="1377" customFormat="1">
      <c r="H57" s="1353"/>
      <c r="I57" s="608"/>
    </row>
    <row r="58" spans="4:16" s="1377" customFormat="1">
      <c r="H58" s="1353"/>
      <c r="I58" s="608"/>
    </row>
    <row r="59" spans="4:16" s="1377" customFormat="1">
      <c r="H59" s="1353"/>
      <c r="I59" s="608"/>
    </row>
    <row r="60" spans="4:16" s="1377" customFormat="1">
      <c r="H60" s="1353"/>
      <c r="I60" s="608"/>
    </row>
    <row r="61" spans="4:16" s="1377" customFormat="1">
      <c r="H61" s="618"/>
      <c r="I61" s="1416"/>
    </row>
    <row r="62" spans="4:16" s="1377" customFormat="1">
      <c r="I62" s="1413"/>
    </row>
    <row r="63" spans="4:16" s="1377" customFormat="1">
      <c r="I63" s="1413"/>
    </row>
    <row r="64" spans="4:16">
      <c r="H64" s="165"/>
      <c r="I64" s="1381"/>
    </row>
    <row r="65" spans="8:9">
      <c r="H65" s="165"/>
      <c r="I65" s="1381"/>
    </row>
    <row r="66" spans="8:9">
      <c r="H66" s="165"/>
      <c r="I66" s="1381"/>
    </row>
    <row r="67" spans="8:9">
      <c r="H67" s="165"/>
      <c r="I67" s="1381"/>
    </row>
    <row r="68" spans="8:9">
      <c r="H68" s="165"/>
      <c r="I68" s="1381"/>
    </row>
    <row r="69" spans="8:9">
      <c r="H69" s="165"/>
      <c r="I69" s="1381"/>
    </row>
    <row r="70" spans="8:9">
      <c r="H70" s="165"/>
      <c r="I70" s="1381"/>
    </row>
    <row r="71" spans="8:9">
      <c r="H71" s="165"/>
      <c r="I71" s="165"/>
    </row>
  </sheetData>
  <mergeCells count="21">
    <mergeCell ref="M9:M11"/>
    <mergeCell ref="N9:O9"/>
    <mergeCell ref="P9:P11"/>
    <mergeCell ref="N10:N11"/>
    <mergeCell ref="O10:O11"/>
    <mergeCell ref="J47:P48"/>
    <mergeCell ref="J49:P50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</mergeCells>
  <hyperlinks>
    <hyperlink ref="A1" location="Indice!A189" display="Volver"/>
  </hyperlinks>
  <pageMargins left="0.75" right="0.75" top="1" bottom="1" header="0" footer="0"/>
  <pageSetup scale="78" orientation="portrait" r:id="rId1"/>
  <headerFooter alignWithMargins="0"/>
  <colBreaks count="1" manualBreakCount="1">
    <brk id="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7">
    <tabColor theme="0"/>
  </sheetPr>
  <dimension ref="A1:I61"/>
  <sheetViews>
    <sheetView showGridLines="0" showRowColHeaders="0" view="pageBreakPreview" zoomScaleNormal="100" zoomScaleSheetLayoutView="100" workbookViewId="0"/>
  </sheetViews>
  <sheetFormatPr baseColWidth="10" defaultColWidth="11.44140625" defaultRowHeight="13.2"/>
  <cols>
    <col min="1" max="1" width="11.44140625" style="156"/>
    <col min="2" max="2" width="14.5546875" style="156" customWidth="1"/>
    <col min="3" max="3" width="14.88671875" style="156" customWidth="1"/>
    <col min="4" max="4" width="14" style="156" customWidth="1"/>
    <col min="5" max="5" width="12.88671875" style="156" customWidth="1"/>
    <col min="6" max="6" width="12.109375" style="156" customWidth="1"/>
    <col min="7" max="7" width="16.5546875" style="156" customWidth="1"/>
    <col min="8" max="257" width="11.44140625" style="156"/>
    <col min="258" max="258" width="14.5546875" style="156" customWidth="1"/>
    <col min="259" max="259" width="14.88671875" style="156" customWidth="1"/>
    <col min="260" max="260" width="14" style="156" customWidth="1"/>
    <col min="261" max="261" width="12.88671875" style="156" customWidth="1"/>
    <col min="262" max="262" width="12.109375" style="156" customWidth="1"/>
    <col min="263" max="263" width="16.5546875" style="156" customWidth="1"/>
    <col min="264" max="513" width="11.44140625" style="156"/>
    <col min="514" max="514" width="14.5546875" style="156" customWidth="1"/>
    <col min="515" max="515" width="14.88671875" style="156" customWidth="1"/>
    <col min="516" max="516" width="14" style="156" customWidth="1"/>
    <col min="517" max="517" width="12.88671875" style="156" customWidth="1"/>
    <col min="518" max="518" width="12.109375" style="156" customWidth="1"/>
    <col min="519" max="519" width="16.5546875" style="156" customWidth="1"/>
    <col min="520" max="769" width="11.44140625" style="156"/>
    <col min="770" max="770" width="14.5546875" style="156" customWidth="1"/>
    <col min="771" max="771" width="14.88671875" style="156" customWidth="1"/>
    <col min="772" max="772" width="14" style="156" customWidth="1"/>
    <col min="773" max="773" width="12.88671875" style="156" customWidth="1"/>
    <col min="774" max="774" width="12.109375" style="156" customWidth="1"/>
    <col min="775" max="775" width="16.5546875" style="156" customWidth="1"/>
    <col min="776" max="1025" width="11.44140625" style="156"/>
    <col min="1026" max="1026" width="14.5546875" style="156" customWidth="1"/>
    <col min="1027" max="1027" width="14.88671875" style="156" customWidth="1"/>
    <col min="1028" max="1028" width="14" style="156" customWidth="1"/>
    <col min="1029" max="1029" width="12.88671875" style="156" customWidth="1"/>
    <col min="1030" max="1030" width="12.109375" style="156" customWidth="1"/>
    <col min="1031" max="1031" width="16.5546875" style="156" customWidth="1"/>
    <col min="1032" max="1281" width="11.44140625" style="156"/>
    <col min="1282" max="1282" width="14.5546875" style="156" customWidth="1"/>
    <col min="1283" max="1283" width="14.88671875" style="156" customWidth="1"/>
    <col min="1284" max="1284" width="14" style="156" customWidth="1"/>
    <col min="1285" max="1285" width="12.88671875" style="156" customWidth="1"/>
    <col min="1286" max="1286" width="12.109375" style="156" customWidth="1"/>
    <col min="1287" max="1287" width="16.5546875" style="156" customWidth="1"/>
    <col min="1288" max="1537" width="11.44140625" style="156"/>
    <col min="1538" max="1538" width="14.5546875" style="156" customWidth="1"/>
    <col min="1539" max="1539" width="14.88671875" style="156" customWidth="1"/>
    <col min="1540" max="1540" width="14" style="156" customWidth="1"/>
    <col min="1541" max="1541" width="12.88671875" style="156" customWidth="1"/>
    <col min="1542" max="1542" width="12.109375" style="156" customWidth="1"/>
    <col min="1543" max="1543" width="16.5546875" style="156" customWidth="1"/>
    <col min="1544" max="1793" width="11.44140625" style="156"/>
    <col min="1794" max="1794" width="14.5546875" style="156" customWidth="1"/>
    <col min="1795" max="1795" width="14.88671875" style="156" customWidth="1"/>
    <col min="1796" max="1796" width="14" style="156" customWidth="1"/>
    <col min="1797" max="1797" width="12.88671875" style="156" customWidth="1"/>
    <col min="1798" max="1798" width="12.109375" style="156" customWidth="1"/>
    <col min="1799" max="1799" width="16.5546875" style="156" customWidth="1"/>
    <col min="1800" max="2049" width="11.44140625" style="156"/>
    <col min="2050" max="2050" width="14.5546875" style="156" customWidth="1"/>
    <col min="2051" max="2051" width="14.88671875" style="156" customWidth="1"/>
    <col min="2052" max="2052" width="14" style="156" customWidth="1"/>
    <col min="2053" max="2053" width="12.88671875" style="156" customWidth="1"/>
    <col min="2054" max="2054" width="12.109375" style="156" customWidth="1"/>
    <col min="2055" max="2055" width="16.5546875" style="156" customWidth="1"/>
    <col min="2056" max="2305" width="11.44140625" style="156"/>
    <col min="2306" max="2306" width="14.5546875" style="156" customWidth="1"/>
    <col min="2307" max="2307" width="14.88671875" style="156" customWidth="1"/>
    <col min="2308" max="2308" width="14" style="156" customWidth="1"/>
    <col min="2309" max="2309" width="12.88671875" style="156" customWidth="1"/>
    <col min="2310" max="2310" width="12.109375" style="156" customWidth="1"/>
    <col min="2311" max="2311" width="16.5546875" style="156" customWidth="1"/>
    <col min="2312" max="2561" width="11.44140625" style="156"/>
    <col min="2562" max="2562" width="14.5546875" style="156" customWidth="1"/>
    <col min="2563" max="2563" width="14.88671875" style="156" customWidth="1"/>
    <col min="2564" max="2564" width="14" style="156" customWidth="1"/>
    <col min="2565" max="2565" width="12.88671875" style="156" customWidth="1"/>
    <col min="2566" max="2566" width="12.109375" style="156" customWidth="1"/>
    <col min="2567" max="2567" width="16.5546875" style="156" customWidth="1"/>
    <col min="2568" max="2817" width="11.44140625" style="156"/>
    <col min="2818" max="2818" width="14.5546875" style="156" customWidth="1"/>
    <col min="2819" max="2819" width="14.88671875" style="156" customWidth="1"/>
    <col min="2820" max="2820" width="14" style="156" customWidth="1"/>
    <col min="2821" max="2821" width="12.88671875" style="156" customWidth="1"/>
    <col min="2822" max="2822" width="12.109375" style="156" customWidth="1"/>
    <col min="2823" max="2823" width="16.5546875" style="156" customWidth="1"/>
    <col min="2824" max="3073" width="11.44140625" style="156"/>
    <col min="3074" max="3074" width="14.5546875" style="156" customWidth="1"/>
    <col min="3075" max="3075" width="14.88671875" style="156" customWidth="1"/>
    <col min="3076" max="3076" width="14" style="156" customWidth="1"/>
    <col min="3077" max="3077" width="12.88671875" style="156" customWidth="1"/>
    <col min="3078" max="3078" width="12.109375" style="156" customWidth="1"/>
    <col min="3079" max="3079" width="16.5546875" style="156" customWidth="1"/>
    <col min="3080" max="3329" width="11.44140625" style="156"/>
    <col min="3330" max="3330" width="14.5546875" style="156" customWidth="1"/>
    <col min="3331" max="3331" width="14.88671875" style="156" customWidth="1"/>
    <col min="3332" max="3332" width="14" style="156" customWidth="1"/>
    <col min="3333" max="3333" width="12.88671875" style="156" customWidth="1"/>
    <col min="3334" max="3334" width="12.109375" style="156" customWidth="1"/>
    <col min="3335" max="3335" width="16.5546875" style="156" customWidth="1"/>
    <col min="3336" max="3585" width="11.44140625" style="156"/>
    <col min="3586" max="3586" width="14.5546875" style="156" customWidth="1"/>
    <col min="3587" max="3587" width="14.88671875" style="156" customWidth="1"/>
    <col min="3588" max="3588" width="14" style="156" customWidth="1"/>
    <col min="3589" max="3589" width="12.88671875" style="156" customWidth="1"/>
    <col min="3590" max="3590" width="12.109375" style="156" customWidth="1"/>
    <col min="3591" max="3591" width="16.5546875" style="156" customWidth="1"/>
    <col min="3592" max="3841" width="11.44140625" style="156"/>
    <col min="3842" max="3842" width="14.5546875" style="156" customWidth="1"/>
    <col min="3843" max="3843" width="14.88671875" style="156" customWidth="1"/>
    <col min="3844" max="3844" width="14" style="156" customWidth="1"/>
    <col min="3845" max="3845" width="12.88671875" style="156" customWidth="1"/>
    <col min="3846" max="3846" width="12.109375" style="156" customWidth="1"/>
    <col min="3847" max="3847" width="16.5546875" style="156" customWidth="1"/>
    <col min="3848" max="4097" width="11.44140625" style="156"/>
    <col min="4098" max="4098" width="14.5546875" style="156" customWidth="1"/>
    <col min="4099" max="4099" width="14.88671875" style="156" customWidth="1"/>
    <col min="4100" max="4100" width="14" style="156" customWidth="1"/>
    <col min="4101" max="4101" width="12.88671875" style="156" customWidth="1"/>
    <col min="4102" max="4102" width="12.109375" style="156" customWidth="1"/>
    <col min="4103" max="4103" width="16.5546875" style="156" customWidth="1"/>
    <col min="4104" max="4353" width="11.44140625" style="156"/>
    <col min="4354" max="4354" width="14.5546875" style="156" customWidth="1"/>
    <col min="4355" max="4355" width="14.88671875" style="156" customWidth="1"/>
    <col min="4356" max="4356" width="14" style="156" customWidth="1"/>
    <col min="4357" max="4357" width="12.88671875" style="156" customWidth="1"/>
    <col min="4358" max="4358" width="12.109375" style="156" customWidth="1"/>
    <col min="4359" max="4359" width="16.5546875" style="156" customWidth="1"/>
    <col min="4360" max="4609" width="11.44140625" style="156"/>
    <col min="4610" max="4610" width="14.5546875" style="156" customWidth="1"/>
    <col min="4611" max="4611" width="14.88671875" style="156" customWidth="1"/>
    <col min="4612" max="4612" width="14" style="156" customWidth="1"/>
    <col min="4613" max="4613" width="12.88671875" style="156" customWidth="1"/>
    <col min="4614" max="4614" width="12.109375" style="156" customWidth="1"/>
    <col min="4615" max="4615" width="16.5546875" style="156" customWidth="1"/>
    <col min="4616" max="4865" width="11.44140625" style="156"/>
    <col min="4866" max="4866" width="14.5546875" style="156" customWidth="1"/>
    <col min="4867" max="4867" width="14.88671875" style="156" customWidth="1"/>
    <col min="4868" max="4868" width="14" style="156" customWidth="1"/>
    <col min="4869" max="4869" width="12.88671875" style="156" customWidth="1"/>
    <col min="4870" max="4870" width="12.109375" style="156" customWidth="1"/>
    <col min="4871" max="4871" width="16.5546875" style="156" customWidth="1"/>
    <col min="4872" max="5121" width="11.44140625" style="156"/>
    <col min="5122" max="5122" width="14.5546875" style="156" customWidth="1"/>
    <col min="5123" max="5123" width="14.88671875" style="156" customWidth="1"/>
    <col min="5124" max="5124" width="14" style="156" customWidth="1"/>
    <col min="5125" max="5125" width="12.88671875" style="156" customWidth="1"/>
    <col min="5126" max="5126" width="12.109375" style="156" customWidth="1"/>
    <col min="5127" max="5127" width="16.5546875" style="156" customWidth="1"/>
    <col min="5128" max="5377" width="11.44140625" style="156"/>
    <col min="5378" max="5378" width="14.5546875" style="156" customWidth="1"/>
    <col min="5379" max="5379" width="14.88671875" style="156" customWidth="1"/>
    <col min="5380" max="5380" width="14" style="156" customWidth="1"/>
    <col min="5381" max="5381" width="12.88671875" style="156" customWidth="1"/>
    <col min="5382" max="5382" width="12.109375" style="156" customWidth="1"/>
    <col min="5383" max="5383" width="16.5546875" style="156" customWidth="1"/>
    <col min="5384" max="5633" width="11.44140625" style="156"/>
    <col min="5634" max="5634" width="14.5546875" style="156" customWidth="1"/>
    <col min="5635" max="5635" width="14.88671875" style="156" customWidth="1"/>
    <col min="5636" max="5636" width="14" style="156" customWidth="1"/>
    <col min="5637" max="5637" width="12.88671875" style="156" customWidth="1"/>
    <col min="5638" max="5638" width="12.109375" style="156" customWidth="1"/>
    <col min="5639" max="5639" width="16.5546875" style="156" customWidth="1"/>
    <col min="5640" max="5889" width="11.44140625" style="156"/>
    <col min="5890" max="5890" width="14.5546875" style="156" customWidth="1"/>
    <col min="5891" max="5891" width="14.88671875" style="156" customWidth="1"/>
    <col min="5892" max="5892" width="14" style="156" customWidth="1"/>
    <col min="5893" max="5893" width="12.88671875" style="156" customWidth="1"/>
    <col min="5894" max="5894" width="12.109375" style="156" customWidth="1"/>
    <col min="5895" max="5895" width="16.5546875" style="156" customWidth="1"/>
    <col min="5896" max="6145" width="11.44140625" style="156"/>
    <col min="6146" max="6146" width="14.5546875" style="156" customWidth="1"/>
    <col min="6147" max="6147" width="14.88671875" style="156" customWidth="1"/>
    <col min="6148" max="6148" width="14" style="156" customWidth="1"/>
    <col min="6149" max="6149" width="12.88671875" style="156" customWidth="1"/>
    <col min="6150" max="6150" width="12.109375" style="156" customWidth="1"/>
    <col min="6151" max="6151" width="16.5546875" style="156" customWidth="1"/>
    <col min="6152" max="6401" width="11.44140625" style="156"/>
    <col min="6402" max="6402" width="14.5546875" style="156" customWidth="1"/>
    <col min="6403" max="6403" width="14.88671875" style="156" customWidth="1"/>
    <col min="6404" max="6404" width="14" style="156" customWidth="1"/>
    <col min="6405" max="6405" width="12.88671875" style="156" customWidth="1"/>
    <col min="6406" max="6406" width="12.109375" style="156" customWidth="1"/>
    <col min="6407" max="6407" width="16.5546875" style="156" customWidth="1"/>
    <col min="6408" max="6657" width="11.44140625" style="156"/>
    <col min="6658" max="6658" width="14.5546875" style="156" customWidth="1"/>
    <col min="6659" max="6659" width="14.88671875" style="156" customWidth="1"/>
    <col min="6660" max="6660" width="14" style="156" customWidth="1"/>
    <col min="6661" max="6661" width="12.88671875" style="156" customWidth="1"/>
    <col min="6662" max="6662" width="12.109375" style="156" customWidth="1"/>
    <col min="6663" max="6663" width="16.5546875" style="156" customWidth="1"/>
    <col min="6664" max="6913" width="11.44140625" style="156"/>
    <col min="6914" max="6914" width="14.5546875" style="156" customWidth="1"/>
    <col min="6915" max="6915" width="14.88671875" style="156" customWidth="1"/>
    <col min="6916" max="6916" width="14" style="156" customWidth="1"/>
    <col min="6917" max="6917" width="12.88671875" style="156" customWidth="1"/>
    <col min="6918" max="6918" width="12.109375" style="156" customWidth="1"/>
    <col min="6919" max="6919" width="16.5546875" style="156" customWidth="1"/>
    <col min="6920" max="7169" width="11.44140625" style="156"/>
    <col min="7170" max="7170" width="14.5546875" style="156" customWidth="1"/>
    <col min="7171" max="7171" width="14.88671875" style="156" customWidth="1"/>
    <col min="7172" max="7172" width="14" style="156" customWidth="1"/>
    <col min="7173" max="7173" width="12.88671875" style="156" customWidth="1"/>
    <col min="7174" max="7174" width="12.109375" style="156" customWidth="1"/>
    <col min="7175" max="7175" width="16.5546875" style="156" customWidth="1"/>
    <col min="7176" max="7425" width="11.44140625" style="156"/>
    <col min="7426" max="7426" width="14.5546875" style="156" customWidth="1"/>
    <col min="7427" max="7427" width="14.88671875" style="156" customWidth="1"/>
    <col min="7428" max="7428" width="14" style="156" customWidth="1"/>
    <col min="7429" max="7429" width="12.88671875" style="156" customWidth="1"/>
    <col min="7430" max="7430" width="12.109375" style="156" customWidth="1"/>
    <col min="7431" max="7431" width="16.5546875" style="156" customWidth="1"/>
    <col min="7432" max="7681" width="11.44140625" style="156"/>
    <col min="7682" max="7682" width="14.5546875" style="156" customWidth="1"/>
    <col min="7683" max="7683" width="14.88671875" style="156" customWidth="1"/>
    <col min="7684" max="7684" width="14" style="156" customWidth="1"/>
    <col min="7685" max="7685" width="12.88671875" style="156" customWidth="1"/>
    <col min="7686" max="7686" width="12.109375" style="156" customWidth="1"/>
    <col min="7687" max="7687" width="16.5546875" style="156" customWidth="1"/>
    <col min="7688" max="7937" width="11.44140625" style="156"/>
    <col min="7938" max="7938" width="14.5546875" style="156" customWidth="1"/>
    <col min="7939" max="7939" width="14.88671875" style="156" customWidth="1"/>
    <col min="7940" max="7940" width="14" style="156" customWidth="1"/>
    <col min="7941" max="7941" width="12.88671875" style="156" customWidth="1"/>
    <col min="7942" max="7942" width="12.109375" style="156" customWidth="1"/>
    <col min="7943" max="7943" width="16.5546875" style="156" customWidth="1"/>
    <col min="7944" max="8193" width="11.44140625" style="156"/>
    <col min="8194" max="8194" width="14.5546875" style="156" customWidth="1"/>
    <col min="8195" max="8195" width="14.88671875" style="156" customWidth="1"/>
    <col min="8196" max="8196" width="14" style="156" customWidth="1"/>
    <col min="8197" max="8197" width="12.88671875" style="156" customWidth="1"/>
    <col min="8198" max="8198" width="12.109375" style="156" customWidth="1"/>
    <col min="8199" max="8199" width="16.5546875" style="156" customWidth="1"/>
    <col min="8200" max="8449" width="11.44140625" style="156"/>
    <col min="8450" max="8450" width="14.5546875" style="156" customWidth="1"/>
    <col min="8451" max="8451" width="14.88671875" style="156" customWidth="1"/>
    <col min="8452" max="8452" width="14" style="156" customWidth="1"/>
    <col min="8453" max="8453" width="12.88671875" style="156" customWidth="1"/>
    <col min="8454" max="8454" width="12.109375" style="156" customWidth="1"/>
    <col min="8455" max="8455" width="16.5546875" style="156" customWidth="1"/>
    <col min="8456" max="8705" width="11.44140625" style="156"/>
    <col min="8706" max="8706" width="14.5546875" style="156" customWidth="1"/>
    <col min="8707" max="8707" width="14.88671875" style="156" customWidth="1"/>
    <col min="8708" max="8708" width="14" style="156" customWidth="1"/>
    <col min="8709" max="8709" width="12.88671875" style="156" customWidth="1"/>
    <col min="8710" max="8710" width="12.109375" style="156" customWidth="1"/>
    <col min="8711" max="8711" width="16.5546875" style="156" customWidth="1"/>
    <col min="8712" max="8961" width="11.44140625" style="156"/>
    <col min="8962" max="8962" width="14.5546875" style="156" customWidth="1"/>
    <col min="8963" max="8963" width="14.88671875" style="156" customWidth="1"/>
    <col min="8964" max="8964" width="14" style="156" customWidth="1"/>
    <col min="8965" max="8965" width="12.88671875" style="156" customWidth="1"/>
    <col min="8966" max="8966" width="12.109375" style="156" customWidth="1"/>
    <col min="8967" max="8967" width="16.5546875" style="156" customWidth="1"/>
    <col min="8968" max="9217" width="11.44140625" style="156"/>
    <col min="9218" max="9218" width="14.5546875" style="156" customWidth="1"/>
    <col min="9219" max="9219" width="14.88671875" style="156" customWidth="1"/>
    <col min="9220" max="9220" width="14" style="156" customWidth="1"/>
    <col min="9221" max="9221" width="12.88671875" style="156" customWidth="1"/>
    <col min="9222" max="9222" width="12.109375" style="156" customWidth="1"/>
    <col min="9223" max="9223" width="16.5546875" style="156" customWidth="1"/>
    <col min="9224" max="9473" width="11.44140625" style="156"/>
    <col min="9474" max="9474" width="14.5546875" style="156" customWidth="1"/>
    <col min="9475" max="9475" width="14.88671875" style="156" customWidth="1"/>
    <col min="9476" max="9476" width="14" style="156" customWidth="1"/>
    <col min="9477" max="9477" width="12.88671875" style="156" customWidth="1"/>
    <col min="9478" max="9478" width="12.109375" style="156" customWidth="1"/>
    <col min="9479" max="9479" width="16.5546875" style="156" customWidth="1"/>
    <col min="9480" max="9729" width="11.44140625" style="156"/>
    <col min="9730" max="9730" width="14.5546875" style="156" customWidth="1"/>
    <col min="9731" max="9731" width="14.88671875" style="156" customWidth="1"/>
    <col min="9732" max="9732" width="14" style="156" customWidth="1"/>
    <col min="9733" max="9733" width="12.88671875" style="156" customWidth="1"/>
    <col min="9734" max="9734" width="12.109375" style="156" customWidth="1"/>
    <col min="9735" max="9735" width="16.5546875" style="156" customWidth="1"/>
    <col min="9736" max="9985" width="11.44140625" style="156"/>
    <col min="9986" max="9986" width="14.5546875" style="156" customWidth="1"/>
    <col min="9987" max="9987" width="14.88671875" style="156" customWidth="1"/>
    <col min="9988" max="9988" width="14" style="156" customWidth="1"/>
    <col min="9989" max="9989" width="12.88671875" style="156" customWidth="1"/>
    <col min="9990" max="9990" width="12.109375" style="156" customWidth="1"/>
    <col min="9991" max="9991" width="16.5546875" style="156" customWidth="1"/>
    <col min="9992" max="10241" width="11.44140625" style="156"/>
    <col min="10242" max="10242" width="14.5546875" style="156" customWidth="1"/>
    <col min="10243" max="10243" width="14.88671875" style="156" customWidth="1"/>
    <col min="10244" max="10244" width="14" style="156" customWidth="1"/>
    <col min="10245" max="10245" width="12.88671875" style="156" customWidth="1"/>
    <col min="10246" max="10246" width="12.109375" style="156" customWidth="1"/>
    <col min="10247" max="10247" width="16.5546875" style="156" customWidth="1"/>
    <col min="10248" max="10497" width="11.44140625" style="156"/>
    <col min="10498" max="10498" width="14.5546875" style="156" customWidth="1"/>
    <col min="10499" max="10499" width="14.88671875" style="156" customWidth="1"/>
    <col min="10500" max="10500" width="14" style="156" customWidth="1"/>
    <col min="10501" max="10501" width="12.88671875" style="156" customWidth="1"/>
    <col min="10502" max="10502" width="12.109375" style="156" customWidth="1"/>
    <col min="10503" max="10503" width="16.5546875" style="156" customWidth="1"/>
    <col min="10504" max="10753" width="11.44140625" style="156"/>
    <col min="10754" max="10754" width="14.5546875" style="156" customWidth="1"/>
    <col min="10755" max="10755" width="14.88671875" style="156" customWidth="1"/>
    <col min="10756" max="10756" width="14" style="156" customWidth="1"/>
    <col min="10757" max="10757" width="12.88671875" style="156" customWidth="1"/>
    <col min="10758" max="10758" width="12.109375" style="156" customWidth="1"/>
    <col min="10759" max="10759" width="16.5546875" style="156" customWidth="1"/>
    <col min="10760" max="11009" width="11.44140625" style="156"/>
    <col min="11010" max="11010" width="14.5546875" style="156" customWidth="1"/>
    <col min="11011" max="11011" width="14.88671875" style="156" customWidth="1"/>
    <col min="11012" max="11012" width="14" style="156" customWidth="1"/>
    <col min="11013" max="11013" width="12.88671875" style="156" customWidth="1"/>
    <col min="11014" max="11014" width="12.109375" style="156" customWidth="1"/>
    <col min="11015" max="11015" width="16.5546875" style="156" customWidth="1"/>
    <col min="11016" max="11265" width="11.44140625" style="156"/>
    <col min="11266" max="11266" width="14.5546875" style="156" customWidth="1"/>
    <col min="11267" max="11267" width="14.88671875" style="156" customWidth="1"/>
    <col min="11268" max="11268" width="14" style="156" customWidth="1"/>
    <col min="11269" max="11269" width="12.88671875" style="156" customWidth="1"/>
    <col min="11270" max="11270" width="12.109375" style="156" customWidth="1"/>
    <col min="11271" max="11271" width="16.5546875" style="156" customWidth="1"/>
    <col min="11272" max="11521" width="11.44140625" style="156"/>
    <col min="11522" max="11522" width="14.5546875" style="156" customWidth="1"/>
    <col min="11523" max="11523" width="14.88671875" style="156" customWidth="1"/>
    <col min="11524" max="11524" width="14" style="156" customWidth="1"/>
    <col min="11525" max="11525" width="12.88671875" style="156" customWidth="1"/>
    <col min="11526" max="11526" width="12.109375" style="156" customWidth="1"/>
    <col min="11527" max="11527" width="16.5546875" style="156" customWidth="1"/>
    <col min="11528" max="11777" width="11.44140625" style="156"/>
    <col min="11778" max="11778" width="14.5546875" style="156" customWidth="1"/>
    <col min="11779" max="11779" width="14.88671875" style="156" customWidth="1"/>
    <col min="11780" max="11780" width="14" style="156" customWidth="1"/>
    <col min="11781" max="11781" width="12.88671875" style="156" customWidth="1"/>
    <col min="11782" max="11782" width="12.109375" style="156" customWidth="1"/>
    <col min="11783" max="11783" width="16.5546875" style="156" customWidth="1"/>
    <col min="11784" max="12033" width="11.44140625" style="156"/>
    <col min="12034" max="12034" width="14.5546875" style="156" customWidth="1"/>
    <col min="12035" max="12035" width="14.88671875" style="156" customWidth="1"/>
    <col min="12036" max="12036" width="14" style="156" customWidth="1"/>
    <col min="12037" max="12037" width="12.88671875" style="156" customWidth="1"/>
    <col min="12038" max="12038" width="12.109375" style="156" customWidth="1"/>
    <col min="12039" max="12039" width="16.5546875" style="156" customWidth="1"/>
    <col min="12040" max="12289" width="11.44140625" style="156"/>
    <col min="12290" max="12290" width="14.5546875" style="156" customWidth="1"/>
    <col min="12291" max="12291" width="14.88671875" style="156" customWidth="1"/>
    <col min="12292" max="12292" width="14" style="156" customWidth="1"/>
    <col min="12293" max="12293" width="12.88671875" style="156" customWidth="1"/>
    <col min="12294" max="12294" width="12.109375" style="156" customWidth="1"/>
    <col min="12295" max="12295" width="16.5546875" style="156" customWidth="1"/>
    <col min="12296" max="12545" width="11.44140625" style="156"/>
    <col min="12546" max="12546" width="14.5546875" style="156" customWidth="1"/>
    <col min="12547" max="12547" width="14.88671875" style="156" customWidth="1"/>
    <col min="12548" max="12548" width="14" style="156" customWidth="1"/>
    <col min="12549" max="12549" width="12.88671875" style="156" customWidth="1"/>
    <col min="12550" max="12550" width="12.109375" style="156" customWidth="1"/>
    <col min="12551" max="12551" width="16.5546875" style="156" customWidth="1"/>
    <col min="12552" max="12801" width="11.44140625" style="156"/>
    <col min="12802" max="12802" width="14.5546875" style="156" customWidth="1"/>
    <col min="12803" max="12803" width="14.88671875" style="156" customWidth="1"/>
    <col min="12804" max="12804" width="14" style="156" customWidth="1"/>
    <col min="12805" max="12805" width="12.88671875" style="156" customWidth="1"/>
    <col min="12806" max="12806" width="12.109375" style="156" customWidth="1"/>
    <col min="12807" max="12807" width="16.5546875" style="156" customWidth="1"/>
    <col min="12808" max="13057" width="11.44140625" style="156"/>
    <col min="13058" max="13058" width="14.5546875" style="156" customWidth="1"/>
    <col min="13059" max="13059" width="14.88671875" style="156" customWidth="1"/>
    <col min="13060" max="13060" width="14" style="156" customWidth="1"/>
    <col min="13061" max="13061" width="12.88671875" style="156" customWidth="1"/>
    <col min="13062" max="13062" width="12.109375" style="156" customWidth="1"/>
    <col min="13063" max="13063" width="16.5546875" style="156" customWidth="1"/>
    <col min="13064" max="13313" width="11.44140625" style="156"/>
    <col min="13314" max="13314" width="14.5546875" style="156" customWidth="1"/>
    <col min="13315" max="13315" width="14.88671875" style="156" customWidth="1"/>
    <col min="13316" max="13316" width="14" style="156" customWidth="1"/>
    <col min="13317" max="13317" width="12.88671875" style="156" customWidth="1"/>
    <col min="13318" max="13318" width="12.109375" style="156" customWidth="1"/>
    <col min="13319" max="13319" width="16.5546875" style="156" customWidth="1"/>
    <col min="13320" max="13569" width="11.44140625" style="156"/>
    <col min="13570" max="13570" width="14.5546875" style="156" customWidth="1"/>
    <col min="13571" max="13571" width="14.88671875" style="156" customWidth="1"/>
    <col min="13572" max="13572" width="14" style="156" customWidth="1"/>
    <col min="13573" max="13573" width="12.88671875" style="156" customWidth="1"/>
    <col min="13574" max="13574" width="12.109375" style="156" customWidth="1"/>
    <col min="13575" max="13575" width="16.5546875" style="156" customWidth="1"/>
    <col min="13576" max="13825" width="11.44140625" style="156"/>
    <col min="13826" max="13826" width="14.5546875" style="156" customWidth="1"/>
    <col min="13827" max="13827" width="14.88671875" style="156" customWidth="1"/>
    <col min="13828" max="13828" width="14" style="156" customWidth="1"/>
    <col min="13829" max="13829" width="12.88671875" style="156" customWidth="1"/>
    <col min="13830" max="13830" width="12.109375" style="156" customWidth="1"/>
    <col min="13831" max="13831" width="16.5546875" style="156" customWidth="1"/>
    <col min="13832" max="14081" width="11.44140625" style="156"/>
    <col min="14082" max="14082" width="14.5546875" style="156" customWidth="1"/>
    <col min="14083" max="14083" width="14.88671875" style="156" customWidth="1"/>
    <col min="14084" max="14084" width="14" style="156" customWidth="1"/>
    <col min="14085" max="14085" width="12.88671875" style="156" customWidth="1"/>
    <col min="14086" max="14086" width="12.109375" style="156" customWidth="1"/>
    <col min="14087" max="14087" width="16.5546875" style="156" customWidth="1"/>
    <col min="14088" max="14337" width="11.44140625" style="156"/>
    <col min="14338" max="14338" width="14.5546875" style="156" customWidth="1"/>
    <col min="14339" max="14339" width="14.88671875" style="156" customWidth="1"/>
    <col min="14340" max="14340" width="14" style="156" customWidth="1"/>
    <col min="14341" max="14341" width="12.88671875" style="156" customWidth="1"/>
    <col min="14342" max="14342" width="12.109375" style="156" customWidth="1"/>
    <col min="14343" max="14343" width="16.5546875" style="156" customWidth="1"/>
    <col min="14344" max="14593" width="11.44140625" style="156"/>
    <col min="14594" max="14594" width="14.5546875" style="156" customWidth="1"/>
    <col min="14595" max="14595" width="14.88671875" style="156" customWidth="1"/>
    <col min="14596" max="14596" width="14" style="156" customWidth="1"/>
    <col min="14597" max="14597" width="12.88671875" style="156" customWidth="1"/>
    <col min="14598" max="14598" width="12.109375" style="156" customWidth="1"/>
    <col min="14599" max="14599" width="16.5546875" style="156" customWidth="1"/>
    <col min="14600" max="14849" width="11.44140625" style="156"/>
    <col min="14850" max="14850" width="14.5546875" style="156" customWidth="1"/>
    <col min="14851" max="14851" width="14.88671875" style="156" customWidth="1"/>
    <col min="14852" max="14852" width="14" style="156" customWidth="1"/>
    <col min="14853" max="14853" width="12.88671875" style="156" customWidth="1"/>
    <col min="14854" max="14854" width="12.109375" style="156" customWidth="1"/>
    <col min="14855" max="14855" width="16.5546875" style="156" customWidth="1"/>
    <col min="14856" max="15105" width="11.44140625" style="156"/>
    <col min="15106" max="15106" width="14.5546875" style="156" customWidth="1"/>
    <col min="15107" max="15107" width="14.88671875" style="156" customWidth="1"/>
    <col min="15108" max="15108" width="14" style="156" customWidth="1"/>
    <col min="15109" max="15109" width="12.88671875" style="156" customWidth="1"/>
    <col min="15110" max="15110" width="12.109375" style="156" customWidth="1"/>
    <col min="15111" max="15111" width="16.5546875" style="156" customWidth="1"/>
    <col min="15112" max="15361" width="11.44140625" style="156"/>
    <col min="15362" max="15362" width="14.5546875" style="156" customWidth="1"/>
    <col min="15363" max="15363" width="14.88671875" style="156" customWidth="1"/>
    <col min="15364" max="15364" width="14" style="156" customWidth="1"/>
    <col min="15365" max="15365" width="12.88671875" style="156" customWidth="1"/>
    <col min="15366" max="15366" width="12.109375" style="156" customWidth="1"/>
    <col min="15367" max="15367" width="16.5546875" style="156" customWidth="1"/>
    <col min="15368" max="15617" width="11.44140625" style="156"/>
    <col min="15618" max="15618" width="14.5546875" style="156" customWidth="1"/>
    <col min="15619" max="15619" width="14.88671875" style="156" customWidth="1"/>
    <col min="15620" max="15620" width="14" style="156" customWidth="1"/>
    <col min="15621" max="15621" width="12.88671875" style="156" customWidth="1"/>
    <col min="15622" max="15622" width="12.109375" style="156" customWidth="1"/>
    <col min="15623" max="15623" width="16.5546875" style="156" customWidth="1"/>
    <col min="15624" max="15873" width="11.44140625" style="156"/>
    <col min="15874" max="15874" width="14.5546875" style="156" customWidth="1"/>
    <col min="15875" max="15875" width="14.88671875" style="156" customWidth="1"/>
    <col min="15876" max="15876" width="14" style="156" customWidth="1"/>
    <col min="15877" max="15877" width="12.88671875" style="156" customWidth="1"/>
    <col min="15878" max="15878" width="12.109375" style="156" customWidth="1"/>
    <col min="15879" max="15879" width="16.5546875" style="156" customWidth="1"/>
    <col min="15880" max="16129" width="11.44140625" style="156"/>
    <col min="16130" max="16130" width="14.5546875" style="156" customWidth="1"/>
    <col min="16131" max="16131" width="14.88671875" style="156" customWidth="1"/>
    <col min="16132" max="16132" width="14" style="156" customWidth="1"/>
    <col min="16133" max="16133" width="12.88671875" style="156" customWidth="1"/>
    <col min="16134" max="16134" width="12.109375" style="156" customWidth="1"/>
    <col min="16135" max="16135" width="16.5546875" style="156" customWidth="1"/>
    <col min="16136" max="16384" width="11.44140625" style="156"/>
  </cols>
  <sheetData>
    <row r="1" spans="1:7">
      <c r="A1" s="1456" t="s">
        <v>5197</v>
      </c>
    </row>
    <row r="2" spans="1:7" s="120" customFormat="1" ht="17.399999999999999">
      <c r="A2" s="142" t="s">
        <v>373</v>
      </c>
    </row>
    <row r="3" spans="1:7" s="120" customFormat="1" ht="17.399999999999999">
      <c r="A3" s="142" t="s">
        <v>3966</v>
      </c>
      <c r="C3" s="142"/>
      <c r="D3" s="142"/>
      <c r="E3" s="142"/>
      <c r="F3" s="142"/>
      <c r="G3" s="142"/>
    </row>
    <row r="4" spans="1:7" s="120" customFormat="1" ht="18" thickBot="1">
      <c r="A4" s="142" t="s">
        <v>3967</v>
      </c>
      <c r="C4" s="142"/>
      <c r="D4" s="142"/>
      <c r="E4" s="142"/>
      <c r="F4" s="142"/>
      <c r="G4" s="142"/>
    </row>
    <row r="5" spans="1:7" s="115" customFormat="1" ht="12.6" thickBot="1">
      <c r="A5" s="1594" t="s">
        <v>329</v>
      </c>
      <c r="B5" s="249" t="s">
        <v>371</v>
      </c>
      <c r="C5" s="250"/>
      <c r="D5" s="251"/>
      <c r="E5" s="1597" t="s">
        <v>4050</v>
      </c>
      <c r="F5" s="1598"/>
      <c r="G5" s="1599"/>
    </row>
    <row r="6" spans="1:7" s="115" customFormat="1" ht="12.6" thickBot="1">
      <c r="A6" s="1595"/>
      <c r="B6" s="1594" t="s">
        <v>370</v>
      </c>
      <c r="C6" s="1594" t="s">
        <v>369</v>
      </c>
      <c r="D6" s="1594" t="s">
        <v>368</v>
      </c>
      <c r="E6" s="1600" t="s">
        <v>367</v>
      </c>
      <c r="F6" s="1601"/>
      <c r="G6" s="1594" t="s">
        <v>366</v>
      </c>
    </row>
    <row r="7" spans="1:7" s="115" customFormat="1" ht="12">
      <c r="A7" s="1595"/>
      <c r="B7" s="1595"/>
      <c r="C7" s="1595"/>
      <c r="D7" s="1595"/>
      <c r="E7" s="1594" t="s">
        <v>365</v>
      </c>
      <c r="F7" s="1594" t="s">
        <v>364</v>
      </c>
      <c r="G7" s="1595"/>
    </row>
    <row r="8" spans="1:7" s="115" customFormat="1" ht="12.6" thickBot="1">
      <c r="A8" s="1596"/>
      <c r="B8" s="1596"/>
      <c r="C8" s="1596"/>
      <c r="D8" s="1596"/>
      <c r="E8" s="1596"/>
      <c r="F8" s="1596"/>
      <c r="G8" s="1596"/>
    </row>
    <row r="9" spans="1:7">
      <c r="A9" s="81">
        <v>1974</v>
      </c>
      <c r="B9" s="252">
        <v>27.2</v>
      </c>
      <c r="C9" s="252">
        <v>7.7</v>
      </c>
      <c r="D9" s="252">
        <v>7.8</v>
      </c>
      <c r="E9" s="252">
        <v>61.8</v>
      </c>
      <c r="F9" s="252">
        <v>24.8</v>
      </c>
      <c r="G9" s="252">
        <v>15.6</v>
      </c>
    </row>
    <row r="10" spans="1:7">
      <c r="A10" s="81">
        <v>1975</v>
      </c>
      <c r="B10" s="252">
        <v>25.6</v>
      </c>
      <c r="C10" s="252">
        <v>7.2</v>
      </c>
      <c r="D10" s="252">
        <v>7.3</v>
      </c>
      <c r="E10" s="252">
        <v>54.1</v>
      </c>
      <c r="F10" s="252">
        <v>23.9</v>
      </c>
      <c r="G10" s="252">
        <v>14.6</v>
      </c>
    </row>
    <row r="11" spans="1:7">
      <c r="A11" s="81">
        <v>1976</v>
      </c>
      <c r="B11" s="252">
        <v>24.3</v>
      </c>
      <c r="C11" s="252">
        <v>7.6</v>
      </c>
      <c r="D11" s="252">
        <v>7</v>
      </c>
      <c r="E11" s="252">
        <v>53.2</v>
      </c>
      <c r="F11" s="252">
        <v>22.6</v>
      </c>
      <c r="G11" s="252">
        <v>12.7</v>
      </c>
    </row>
    <row r="12" spans="1:7">
      <c r="A12" s="81">
        <v>1977</v>
      </c>
      <c r="B12" s="252">
        <v>22.7</v>
      </c>
      <c r="C12" s="252">
        <v>6.9</v>
      </c>
      <c r="D12" s="252">
        <v>6.9</v>
      </c>
      <c r="E12" s="252">
        <v>47.1</v>
      </c>
      <c r="F12" s="252">
        <v>20.100000000000001</v>
      </c>
      <c r="G12" s="252">
        <v>12</v>
      </c>
    </row>
    <row r="13" spans="1:7">
      <c r="A13" s="81">
        <v>1978</v>
      </c>
      <c r="B13" s="252">
        <v>22.6</v>
      </c>
      <c r="C13" s="252">
        <v>6.7</v>
      </c>
      <c r="D13" s="252">
        <v>7.1</v>
      </c>
      <c r="E13" s="252">
        <v>37.5</v>
      </c>
      <c r="F13" s="252">
        <v>17.5</v>
      </c>
      <c r="G13" s="252">
        <v>10.3</v>
      </c>
    </row>
    <row r="14" spans="1:7">
      <c r="A14" s="81">
        <v>1979</v>
      </c>
      <c r="B14" s="252">
        <v>22.8</v>
      </c>
      <c r="C14" s="252">
        <v>6.8</v>
      </c>
      <c r="D14" s="252">
        <v>7.3</v>
      </c>
      <c r="E14" s="252">
        <v>35.299999999999997</v>
      </c>
      <c r="F14" s="252">
        <v>17.399999999999999</v>
      </c>
      <c r="G14" s="252">
        <v>9.4</v>
      </c>
    </row>
    <row r="15" spans="1:7">
      <c r="A15" s="81">
        <v>1980</v>
      </c>
      <c r="B15" s="252">
        <v>23.4</v>
      </c>
      <c r="C15" s="252">
        <v>6.6</v>
      </c>
      <c r="D15" s="253">
        <v>7.7</v>
      </c>
      <c r="E15" s="253">
        <v>31.1</v>
      </c>
      <c r="F15" s="253">
        <v>15.7</v>
      </c>
      <c r="G15" s="253">
        <v>8.61</v>
      </c>
    </row>
    <row r="16" spans="1:7">
      <c r="A16" s="81">
        <v>1981</v>
      </c>
      <c r="B16" s="252">
        <v>24.1</v>
      </c>
      <c r="C16" s="252">
        <v>6.2</v>
      </c>
      <c r="D16" s="253">
        <v>8</v>
      </c>
      <c r="E16" s="253">
        <v>26.1</v>
      </c>
      <c r="F16" s="253">
        <v>12.6</v>
      </c>
      <c r="G16" s="253">
        <v>7.42</v>
      </c>
    </row>
    <row r="17" spans="1:7">
      <c r="A17" s="81">
        <v>1982</v>
      </c>
      <c r="B17" s="252">
        <v>24.1</v>
      </c>
      <c r="C17" s="252">
        <v>6.1</v>
      </c>
      <c r="D17" s="253">
        <v>6.9</v>
      </c>
      <c r="E17" s="253">
        <v>23.3</v>
      </c>
      <c r="F17" s="253">
        <v>11.7</v>
      </c>
      <c r="G17" s="253">
        <v>7.21</v>
      </c>
    </row>
    <row r="18" spans="1:7">
      <c r="A18" s="81">
        <v>1983</v>
      </c>
      <c r="B18" s="252">
        <v>22.2</v>
      </c>
      <c r="C18" s="252">
        <v>6.3</v>
      </c>
      <c r="D18" s="253">
        <v>7</v>
      </c>
      <c r="E18" s="253">
        <v>22</v>
      </c>
      <c r="F18" s="253">
        <v>10.8</v>
      </c>
      <c r="G18" s="253">
        <v>5.93</v>
      </c>
    </row>
    <row r="19" spans="1:7">
      <c r="A19" s="81">
        <v>1984</v>
      </c>
      <c r="B19" s="252">
        <v>22</v>
      </c>
      <c r="C19" s="252">
        <v>6.3</v>
      </c>
      <c r="D19" s="253">
        <v>7.3</v>
      </c>
      <c r="E19" s="253">
        <v>19.8</v>
      </c>
      <c r="F19" s="253">
        <v>9.3000000000000007</v>
      </c>
      <c r="G19" s="253">
        <v>6.15</v>
      </c>
    </row>
    <row r="20" spans="1:7">
      <c r="A20" s="81">
        <v>1985</v>
      </c>
      <c r="B20" s="252">
        <v>21.7</v>
      </c>
      <c r="C20" s="252">
        <v>6.1</v>
      </c>
      <c r="D20" s="253">
        <v>7.5</v>
      </c>
      <c r="E20" s="253">
        <v>19.399999999999999</v>
      </c>
      <c r="F20" s="253">
        <v>9.8000000000000007</v>
      </c>
      <c r="G20" s="253">
        <v>5.79</v>
      </c>
    </row>
    <row r="21" spans="1:7">
      <c r="A21" s="81">
        <v>1986</v>
      </c>
      <c r="B21" s="252">
        <v>22.2</v>
      </c>
      <c r="C21" s="252">
        <v>5.9</v>
      </c>
      <c r="D21" s="253">
        <v>7.6</v>
      </c>
      <c r="E21" s="253">
        <v>19.100000000000001</v>
      </c>
      <c r="F21" s="253">
        <v>9.6999999999999993</v>
      </c>
      <c r="G21" s="253">
        <v>6.4</v>
      </c>
    </row>
    <row r="22" spans="1:7">
      <c r="A22" s="81">
        <v>1987</v>
      </c>
      <c r="B22" s="252">
        <v>22.3</v>
      </c>
      <c r="C22" s="252">
        <v>5.6</v>
      </c>
      <c r="D22" s="253">
        <v>7.6</v>
      </c>
      <c r="E22" s="253">
        <v>18.5</v>
      </c>
      <c r="F22" s="253">
        <v>9.6</v>
      </c>
      <c r="G22" s="253">
        <v>6.53</v>
      </c>
    </row>
    <row r="23" spans="1:7">
      <c r="A23" s="81">
        <v>1988</v>
      </c>
      <c r="B23" s="252">
        <v>23.4</v>
      </c>
      <c r="C23" s="252">
        <v>5.8</v>
      </c>
      <c r="D23" s="253">
        <v>8.1</v>
      </c>
      <c r="E23" s="253">
        <v>18.8</v>
      </c>
      <c r="F23" s="253">
        <v>9.4</v>
      </c>
      <c r="G23" s="253">
        <v>6.67</v>
      </c>
    </row>
    <row r="24" spans="1:7">
      <c r="A24" s="81">
        <v>1989</v>
      </c>
      <c r="B24" s="252">
        <v>23.6</v>
      </c>
      <c r="C24" s="252">
        <v>5.8</v>
      </c>
      <c r="D24" s="253">
        <v>8</v>
      </c>
      <c r="E24" s="253">
        <v>16.899999999999999</v>
      </c>
      <c r="F24" s="253">
        <v>9</v>
      </c>
      <c r="G24" s="253">
        <v>6.4</v>
      </c>
    </row>
    <row r="25" spans="1:7">
      <c r="A25" s="81">
        <v>1990</v>
      </c>
      <c r="B25" s="252">
        <v>23.5</v>
      </c>
      <c r="C25" s="252">
        <v>6</v>
      </c>
      <c r="D25" s="253">
        <v>7.5</v>
      </c>
      <c r="E25" s="253">
        <v>15.9</v>
      </c>
      <c r="F25" s="253">
        <v>8.4</v>
      </c>
      <c r="G25" s="253">
        <v>5.79</v>
      </c>
    </row>
    <row r="26" spans="1:7">
      <c r="A26" s="81">
        <v>1991</v>
      </c>
      <c r="B26" s="252">
        <v>22.4</v>
      </c>
      <c r="C26" s="252">
        <v>5.6</v>
      </c>
      <c r="D26" s="253">
        <v>6.8</v>
      </c>
      <c r="E26" s="253">
        <v>14.6</v>
      </c>
      <c r="F26" s="253">
        <v>7.8</v>
      </c>
      <c r="G26" s="253">
        <v>5.83</v>
      </c>
    </row>
    <row r="27" spans="1:7">
      <c r="A27" s="81">
        <v>1992</v>
      </c>
      <c r="B27" s="252">
        <v>21.5</v>
      </c>
      <c r="C27" s="252">
        <v>5.4</v>
      </c>
      <c r="D27" s="253">
        <v>6.5</v>
      </c>
      <c r="E27" s="253">
        <v>14.3</v>
      </c>
      <c r="F27" s="253">
        <v>7.7</v>
      </c>
      <c r="G27" s="253">
        <v>5.67</v>
      </c>
    </row>
    <row r="28" spans="1:7">
      <c r="A28" s="81">
        <v>1993</v>
      </c>
      <c r="B28" s="252">
        <v>20.8</v>
      </c>
      <c r="C28" s="252">
        <v>5.5</v>
      </c>
      <c r="D28" s="253">
        <v>6.7</v>
      </c>
      <c r="E28" s="253">
        <v>13.1</v>
      </c>
      <c r="F28" s="253">
        <v>6.9</v>
      </c>
      <c r="G28" s="253">
        <v>5.3</v>
      </c>
    </row>
    <row r="29" spans="1:7">
      <c r="A29" s="81">
        <v>1994</v>
      </c>
      <c r="B29" s="252">
        <v>20.2</v>
      </c>
      <c r="C29" s="252">
        <v>5.3</v>
      </c>
      <c r="D29" s="253">
        <v>6.5</v>
      </c>
      <c r="E29" s="253">
        <v>12.1</v>
      </c>
      <c r="F29" s="253">
        <v>6.9</v>
      </c>
      <c r="G29" s="253">
        <v>4.63</v>
      </c>
    </row>
    <row r="30" spans="1:7">
      <c r="A30" s="81">
        <v>1995</v>
      </c>
      <c r="B30" s="252">
        <v>19.2</v>
      </c>
      <c r="C30" s="252">
        <v>5.5</v>
      </c>
      <c r="D30" s="253">
        <v>6.1</v>
      </c>
      <c r="E30" s="253">
        <v>11.3</v>
      </c>
      <c r="F30" s="253">
        <v>6.1</v>
      </c>
      <c r="G30" s="253">
        <v>4.63</v>
      </c>
    </row>
    <row r="31" spans="1:7">
      <c r="A31" s="81">
        <v>1996</v>
      </c>
      <c r="B31" s="252">
        <v>18.600000000000001</v>
      </c>
      <c r="C31" s="252">
        <v>5.4</v>
      </c>
      <c r="D31" s="253">
        <v>5.7</v>
      </c>
      <c r="E31" s="253">
        <v>11.4</v>
      </c>
      <c r="F31" s="253">
        <v>6.4</v>
      </c>
      <c r="G31" s="253">
        <v>4.57</v>
      </c>
    </row>
    <row r="32" spans="1:7">
      <c r="A32" s="81">
        <v>1997</v>
      </c>
      <c r="B32" s="252">
        <v>17.899999999999999</v>
      </c>
      <c r="C32" s="252">
        <v>5.3</v>
      </c>
      <c r="D32" s="253">
        <v>5.3</v>
      </c>
      <c r="E32" s="253">
        <v>10.3</v>
      </c>
      <c r="F32" s="253">
        <v>5.9</v>
      </c>
      <c r="G32" s="253">
        <v>4.67</v>
      </c>
    </row>
    <row r="33" spans="1:8">
      <c r="A33" s="81">
        <v>1998</v>
      </c>
      <c r="B33" s="252">
        <v>17.5</v>
      </c>
      <c r="C33" s="252">
        <v>5.4</v>
      </c>
      <c r="D33" s="253">
        <v>4.9000000000000004</v>
      </c>
      <c r="E33" s="253">
        <v>10.7</v>
      </c>
      <c r="F33" s="253">
        <v>6.2</v>
      </c>
      <c r="G33" s="253">
        <v>4.43</v>
      </c>
    </row>
    <row r="34" spans="1:8">
      <c r="A34" s="81">
        <v>1999</v>
      </c>
      <c r="B34" s="252">
        <v>16.7</v>
      </c>
      <c r="C34" s="252">
        <v>5.4</v>
      </c>
      <c r="D34" s="253">
        <v>4.5999999999999996</v>
      </c>
      <c r="E34" s="253">
        <v>10.4</v>
      </c>
      <c r="F34" s="253">
        <v>6.1</v>
      </c>
      <c r="G34" s="253">
        <v>4.25</v>
      </c>
    </row>
    <row r="35" spans="1:8">
      <c r="A35" s="81">
        <v>2000</v>
      </c>
      <c r="B35" s="252">
        <v>16.399999999999999</v>
      </c>
      <c r="C35" s="252">
        <v>5.0999999999999996</v>
      </c>
      <c r="D35" s="253">
        <v>4.3</v>
      </c>
      <c r="E35" s="253">
        <v>9.3000000000000007</v>
      </c>
      <c r="F35" s="253">
        <v>5.8</v>
      </c>
      <c r="G35" s="253">
        <v>4.43</v>
      </c>
    </row>
    <row r="36" spans="1:8">
      <c r="A36" s="81">
        <v>2001</v>
      </c>
      <c r="B36" s="252">
        <v>16</v>
      </c>
      <c r="C36" s="252">
        <v>5.3</v>
      </c>
      <c r="D36" s="253">
        <v>4.0999999999999996</v>
      </c>
      <c r="E36" s="253">
        <v>8.6999999999999993</v>
      </c>
      <c r="F36" s="253">
        <v>5.2</v>
      </c>
      <c r="G36" s="253">
        <v>5.14</v>
      </c>
    </row>
    <row r="37" spans="1:8">
      <c r="A37" s="81">
        <v>2002</v>
      </c>
      <c r="B37" s="252">
        <v>15.3</v>
      </c>
      <c r="C37" s="252">
        <v>5.0999999999999996</v>
      </c>
      <c r="D37" s="253">
        <v>3.9</v>
      </c>
      <c r="E37" s="253">
        <v>8.1</v>
      </c>
      <c r="F37" s="253">
        <v>5.2</v>
      </c>
      <c r="G37" s="253">
        <v>4.97</v>
      </c>
    </row>
    <row r="38" spans="1:8">
      <c r="A38" s="81">
        <v>2003</v>
      </c>
      <c r="B38" s="252">
        <v>14.8</v>
      </c>
      <c r="C38" s="252">
        <v>5.3</v>
      </c>
      <c r="D38" s="253">
        <v>3.6</v>
      </c>
      <c r="E38" s="253">
        <v>8.1999999999999993</v>
      </c>
      <c r="F38" s="253">
        <v>5.0999999999999996</v>
      </c>
      <c r="G38" s="253">
        <v>5.94</v>
      </c>
    </row>
    <row r="39" spans="1:8">
      <c r="A39" s="81">
        <v>2004</v>
      </c>
      <c r="B39" s="252">
        <v>14.5</v>
      </c>
      <c r="C39" s="252">
        <v>5.4</v>
      </c>
      <c r="D39" s="253">
        <v>3.3</v>
      </c>
      <c r="E39" s="253">
        <v>8.6999999999999993</v>
      </c>
      <c r="F39" s="253">
        <v>5.6</v>
      </c>
      <c r="G39" s="253">
        <v>6.49</v>
      </c>
    </row>
    <row r="40" spans="1:8">
      <c r="A40" s="235">
        <v>2005</v>
      </c>
      <c r="B40" s="252">
        <v>14.3</v>
      </c>
      <c r="C40" s="252">
        <v>5.3</v>
      </c>
      <c r="D40" s="253">
        <v>3.3</v>
      </c>
      <c r="E40" s="253">
        <v>8.1999999999999993</v>
      </c>
      <c r="F40" s="253">
        <v>5.4</v>
      </c>
      <c r="G40" s="253">
        <v>7.93</v>
      </c>
    </row>
    <row r="41" spans="1:8">
      <c r="A41" s="235">
        <v>2006</v>
      </c>
      <c r="B41" s="252">
        <v>14.2</v>
      </c>
      <c r="C41" s="252">
        <v>5.2</v>
      </c>
      <c r="D41" s="253">
        <v>3.5</v>
      </c>
      <c r="E41" s="253">
        <v>7.9</v>
      </c>
      <c r="F41" s="253">
        <v>5.4</v>
      </c>
      <c r="G41" s="253">
        <v>9.11</v>
      </c>
    </row>
    <row r="42" spans="1:8">
      <c r="A42" s="235">
        <v>2007</v>
      </c>
      <c r="B42" s="254">
        <v>14.6</v>
      </c>
      <c r="C42" s="254">
        <v>5.6</v>
      </c>
      <c r="D42" s="255">
        <v>3.5</v>
      </c>
      <c r="E42" s="255">
        <v>8.3000000000000007</v>
      </c>
      <c r="F42" s="255">
        <v>5.6</v>
      </c>
      <c r="G42" s="255">
        <v>8.94</v>
      </c>
    </row>
    <row r="43" spans="1:8">
      <c r="A43" s="235">
        <v>2008</v>
      </c>
      <c r="B43" s="254">
        <v>14.8</v>
      </c>
      <c r="C43" s="254">
        <v>5.4</v>
      </c>
      <c r="D43" s="255">
        <v>3.3</v>
      </c>
      <c r="E43" s="255">
        <v>7.8</v>
      </c>
      <c r="F43" s="255">
        <v>5.5</v>
      </c>
      <c r="G43" s="255">
        <v>8.6999999999999993</v>
      </c>
    </row>
    <row r="44" spans="1:8">
      <c r="A44" s="238">
        <v>2009</v>
      </c>
      <c r="B44" s="256">
        <v>15</v>
      </c>
      <c r="C44" s="255">
        <v>5.4320804462293504</v>
      </c>
      <c r="D44" s="255">
        <v>3.3153417832362497</v>
      </c>
      <c r="E44" s="255">
        <v>7.8754130944024228</v>
      </c>
      <c r="F44" s="257">
        <v>5.3593822710530254</v>
      </c>
      <c r="G44" s="255">
        <v>8.9</v>
      </c>
    </row>
    <row r="45" spans="1:8" s="262" customFormat="1">
      <c r="A45" s="258">
        <v>2010</v>
      </c>
      <c r="B45" s="259">
        <v>14.7</v>
      </c>
      <c r="C45" s="260">
        <v>5.7</v>
      </c>
      <c r="D45" s="260">
        <v>3.5</v>
      </c>
      <c r="E45" s="260">
        <v>7.4</v>
      </c>
      <c r="F45" s="261">
        <v>5.0999999999999996</v>
      </c>
      <c r="G45" s="260">
        <v>8.6</v>
      </c>
    </row>
    <row r="46" spans="1:8" s="262" customFormat="1">
      <c r="A46" s="263">
        <v>2011</v>
      </c>
      <c r="B46" s="259">
        <v>14.4</v>
      </c>
      <c r="C46" s="260">
        <v>5.5068716319437394</v>
      </c>
      <c r="D46" s="260">
        <v>3.8</v>
      </c>
      <c r="E46" s="260">
        <v>7.6663760301190536</v>
      </c>
      <c r="F46" s="261">
        <v>5.4082505956709888</v>
      </c>
      <c r="G46" s="260">
        <v>8.4</v>
      </c>
    </row>
    <row r="47" spans="1:8" s="262" customFormat="1">
      <c r="A47" s="263">
        <v>2012</v>
      </c>
      <c r="B47" s="261">
        <v>14</v>
      </c>
      <c r="C47" s="261">
        <v>5.6721886289601056</v>
      </c>
      <c r="D47" s="261">
        <v>3.6624349308121817</v>
      </c>
      <c r="E47" s="261">
        <v>7.4305538469109074</v>
      </c>
      <c r="F47" s="261">
        <v>5.3596765330643246</v>
      </c>
      <c r="G47" s="261">
        <v>8.4639421302561324</v>
      </c>
    </row>
    <row r="48" spans="1:8" s="160" customFormat="1">
      <c r="A48" s="264">
        <v>2013</v>
      </c>
      <c r="B48" s="265">
        <v>13.774262645449962</v>
      </c>
      <c r="C48" s="265">
        <v>5.6585402816162977</v>
      </c>
      <c r="D48" s="265">
        <v>3.484997004522397</v>
      </c>
      <c r="E48" s="265">
        <v>6.9669194851397087</v>
      </c>
      <c r="F48" s="265">
        <v>5.1593085785343122</v>
      </c>
      <c r="G48" s="265">
        <v>8.6057102387364015</v>
      </c>
      <c r="H48" s="161"/>
    </row>
    <row r="49" spans="1:9" ht="9" customHeight="1">
      <c r="A49" s="1592" t="s">
        <v>3968</v>
      </c>
      <c r="B49" s="1593"/>
      <c r="C49" s="1593"/>
      <c r="D49" s="1593"/>
      <c r="E49" s="1593"/>
      <c r="F49" s="1593"/>
      <c r="G49" s="1593"/>
      <c r="H49" s="143"/>
      <c r="I49" s="143"/>
    </row>
    <row r="50" spans="1:9" ht="25.5" customHeight="1">
      <c r="A50" s="1571"/>
      <c r="B50" s="1571"/>
      <c r="C50" s="1571"/>
      <c r="D50" s="1571"/>
      <c r="E50" s="1571"/>
      <c r="F50" s="1571"/>
      <c r="G50" s="1571"/>
      <c r="H50" s="143"/>
      <c r="I50" s="143"/>
    </row>
    <row r="51" spans="1:9">
      <c r="A51" s="266" t="s">
        <v>4051</v>
      </c>
      <c r="B51" s="86"/>
      <c r="C51" s="86"/>
      <c r="D51" s="86"/>
      <c r="E51" s="86"/>
      <c r="F51" s="86"/>
      <c r="G51" s="86"/>
      <c r="H51" s="143"/>
      <c r="I51" s="143"/>
    </row>
    <row r="52" spans="1:9">
      <c r="A52" s="267" t="s">
        <v>4052</v>
      </c>
      <c r="B52" s="86"/>
      <c r="C52" s="86"/>
      <c r="D52" s="86"/>
      <c r="E52" s="86"/>
      <c r="F52" s="86"/>
      <c r="G52" s="86"/>
      <c r="H52" s="143"/>
      <c r="I52" s="143"/>
    </row>
    <row r="53" spans="1:9">
      <c r="A53" s="306" t="s">
        <v>4049</v>
      </c>
      <c r="B53" s="306"/>
      <c r="C53" s="86"/>
      <c r="D53" s="86"/>
      <c r="E53" s="86"/>
      <c r="F53" s="86"/>
      <c r="G53" s="86"/>
    </row>
    <row r="54" spans="1:9">
      <c r="A54" s="306"/>
      <c r="B54" s="306"/>
      <c r="C54" s="86"/>
      <c r="D54" s="86"/>
      <c r="E54" s="86"/>
      <c r="F54" s="86"/>
    </row>
    <row r="55" spans="1:9">
      <c r="A55" s="306"/>
      <c r="B55" s="306"/>
      <c r="C55" s="86"/>
      <c r="D55" s="86"/>
      <c r="E55" s="86"/>
      <c r="F55" s="86"/>
      <c r="G55" s="86"/>
    </row>
    <row r="56" spans="1:9">
      <c r="A56" s="158"/>
      <c r="B56" s="157"/>
    </row>
    <row r="57" spans="1:9">
      <c r="A57" s="158"/>
      <c r="B57" s="157"/>
    </row>
    <row r="58" spans="1:9">
      <c r="A58" s="158"/>
      <c r="B58" s="157"/>
    </row>
    <row r="59" spans="1:9">
      <c r="A59" s="158"/>
      <c r="B59" s="157"/>
    </row>
    <row r="60" spans="1:9">
      <c r="A60" s="158"/>
      <c r="B60" s="157"/>
    </row>
    <row r="61" spans="1:9">
      <c r="A61" s="158"/>
      <c r="B61" s="157"/>
    </row>
  </sheetData>
  <mergeCells count="10">
    <mergeCell ref="A49:G50"/>
    <mergeCell ref="A5:A8"/>
    <mergeCell ref="E5:G5"/>
    <mergeCell ref="B6:B8"/>
    <mergeCell ref="C6:C8"/>
    <mergeCell ref="D6:D8"/>
    <mergeCell ref="E6:F6"/>
    <mergeCell ref="G6:G8"/>
    <mergeCell ref="E7:E8"/>
    <mergeCell ref="F7:F8"/>
  </mergeCells>
  <hyperlinks>
    <hyperlink ref="A1" location="Indice!A22" display="Volver"/>
  </hyperlinks>
  <pageMargins left="0.74803149606299213" right="0.74803149606299213" top="0.98425196850393704" bottom="0.98425196850393704" header="0" footer="0"/>
  <pageSetup scale="93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7030A0"/>
  </sheetPr>
  <dimension ref="A1:Q77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.109375" style="159" customWidth="1"/>
    <col min="2" max="3" width="11.88671875" style="159" customWidth="1"/>
    <col min="4" max="4" width="12.109375" style="159" customWidth="1"/>
    <col min="5" max="5" width="12" style="159" customWidth="1"/>
    <col min="6" max="6" width="11.6640625" style="159" customWidth="1"/>
    <col min="7" max="7" width="12.109375" style="159" customWidth="1"/>
    <col min="8" max="8" width="8.88671875" style="159" customWidth="1"/>
    <col min="9" max="9" width="3.88671875" style="159" customWidth="1"/>
    <col min="10" max="10" width="9.5546875" style="159" customWidth="1"/>
    <col min="11" max="11" width="11.33203125" style="159" customWidth="1"/>
    <col min="12" max="12" width="10.21875" style="159" customWidth="1"/>
    <col min="13" max="13" width="10.6640625" style="159" customWidth="1"/>
    <col min="14" max="14" width="10.109375" style="159" customWidth="1"/>
    <col min="15" max="15" width="10.21875" style="159" customWidth="1"/>
    <col min="16" max="16" width="13.44140625" style="159" customWidth="1"/>
    <col min="17" max="257" width="11.44140625" style="159"/>
    <col min="258" max="258" width="20.6640625" style="159" customWidth="1"/>
    <col min="259" max="259" width="14" style="159" customWidth="1"/>
    <col min="260" max="260" width="13.44140625" style="159" customWidth="1"/>
    <col min="261" max="261" width="12.88671875" style="159" customWidth="1"/>
    <col min="262" max="262" width="12.44140625" style="159" customWidth="1"/>
    <col min="263" max="263" width="12.6640625" style="159" customWidth="1"/>
    <col min="264" max="266" width="11.44140625" style="159"/>
    <col min="267" max="267" width="13.109375" style="159" customWidth="1"/>
    <col min="268" max="268" width="11.44140625" style="159"/>
    <col min="269" max="269" width="11.6640625" style="159" customWidth="1"/>
    <col min="270" max="271" width="11.44140625" style="159"/>
    <col min="272" max="272" width="14.6640625" style="159" customWidth="1"/>
    <col min="273" max="513" width="11.44140625" style="159"/>
    <col min="514" max="514" width="20.6640625" style="159" customWidth="1"/>
    <col min="515" max="515" width="14" style="159" customWidth="1"/>
    <col min="516" max="516" width="13.44140625" style="159" customWidth="1"/>
    <col min="517" max="517" width="12.88671875" style="159" customWidth="1"/>
    <col min="518" max="518" width="12.44140625" style="159" customWidth="1"/>
    <col min="519" max="519" width="12.6640625" style="159" customWidth="1"/>
    <col min="520" max="522" width="11.44140625" style="159"/>
    <col min="523" max="523" width="13.109375" style="159" customWidth="1"/>
    <col min="524" max="524" width="11.44140625" style="159"/>
    <col min="525" max="525" width="11.6640625" style="159" customWidth="1"/>
    <col min="526" max="527" width="11.44140625" style="159"/>
    <col min="528" max="528" width="14.6640625" style="159" customWidth="1"/>
    <col min="529" max="769" width="11.44140625" style="159"/>
    <col min="770" max="770" width="20.6640625" style="159" customWidth="1"/>
    <col min="771" max="771" width="14" style="159" customWidth="1"/>
    <col min="772" max="772" width="13.44140625" style="159" customWidth="1"/>
    <col min="773" max="773" width="12.88671875" style="159" customWidth="1"/>
    <col min="774" max="774" width="12.44140625" style="159" customWidth="1"/>
    <col min="775" max="775" width="12.6640625" style="159" customWidth="1"/>
    <col min="776" max="778" width="11.44140625" style="159"/>
    <col min="779" max="779" width="13.109375" style="159" customWidth="1"/>
    <col min="780" max="780" width="11.44140625" style="159"/>
    <col min="781" max="781" width="11.6640625" style="159" customWidth="1"/>
    <col min="782" max="783" width="11.44140625" style="159"/>
    <col min="784" max="784" width="14.6640625" style="159" customWidth="1"/>
    <col min="785" max="1025" width="11.44140625" style="159"/>
    <col min="1026" max="1026" width="20.6640625" style="159" customWidth="1"/>
    <col min="1027" max="1027" width="14" style="159" customWidth="1"/>
    <col min="1028" max="1028" width="13.44140625" style="159" customWidth="1"/>
    <col min="1029" max="1029" width="12.88671875" style="159" customWidth="1"/>
    <col min="1030" max="1030" width="12.44140625" style="159" customWidth="1"/>
    <col min="1031" max="1031" width="12.6640625" style="159" customWidth="1"/>
    <col min="1032" max="1034" width="11.44140625" style="159"/>
    <col min="1035" max="1035" width="13.109375" style="159" customWidth="1"/>
    <col min="1036" max="1036" width="11.44140625" style="159"/>
    <col min="1037" max="1037" width="11.6640625" style="159" customWidth="1"/>
    <col min="1038" max="1039" width="11.44140625" style="159"/>
    <col min="1040" max="1040" width="14.6640625" style="159" customWidth="1"/>
    <col min="1041" max="1281" width="11.44140625" style="159"/>
    <col min="1282" max="1282" width="20.6640625" style="159" customWidth="1"/>
    <col min="1283" max="1283" width="14" style="159" customWidth="1"/>
    <col min="1284" max="1284" width="13.44140625" style="159" customWidth="1"/>
    <col min="1285" max="1285" width="12.88671875" style="159" customWidth="1"/>
    <col min="1286" max="1286" width="12.44140625" style="159" customWidth="1"/>
    <col min="1287" max="1287" width="12.6640625" style="159" customWidth="1"/>
    <col min="1288" max="1290" width="11.44140625" style="159"/>
    <col min="1291" max="1291" width="13.109375" style="159" customWidth="1"/>
    <col min="1292" max="1292" width="11.44140625" style="159"/>
    <col min="1293" max="1293" width="11.6640625" style="159" customWidth="1"/>
    <col min="1294" max="1295" width="11.44140625" style="159"/>
    <col min="1296" max="1296" width="14.6640625" style="159" customWidth="1"/>
    <col min="1297" max="1537" width="11.44140625" style="159"/>
    <col min="1538" max="1538" width="20.6640625" style="159" customWidth="1"/>
    <col min="1539" max="1539" width="14" style="159" customWidth="1"/>
    <col min="1540" max="1540" width="13.44140625" style="159" customWidth="1"/>
    <col min="1541" max="1541" width="12.88671875" style="159" customWidth="1"/>
    <col min="1542" max="1542" width="12.44140625" style="159" customWidth="1"/>
    <col min="1543" max="1543" width="12.6640625" style="159" customWidth="1"/>
    <col min="1544" max="1546" width="11.44140625" style="159"/>
    <col min="1547" max="1547" width="13.109375" style="159" customWidth="1"/>
    <col min="1548" max="1548" width="11.44140625" style="159"/>
    <col min="1549" max="1549" width="11.6640625" style="159" customWidth="1"/>
    <col min="1550" max="1551" width="11.44140625" style="159"/>
    <col min="1552" max="1552" width="14.6640625" style="159" customWidth="1"/>
    <col min="1553" max="1793" width="11.44140625" style="159"/>
    <col min="1794" max="1794" width="20.6640625" style="159" customWidth="1"/>
    <col min="1795" max="1795" width="14" style="159" customWidth="1"/>
    <col min="1796" max="1796" width="13.44140625" style="159" customWidth="1"/>
    <col min="1797" max="1797" width="12.88671875" style="159" customWidth="1"/>
    <col min="1798" max="1798" width="12.44140625" style="159" customWidth="1"/>
    <col min="1799" max="1799" width="12.6640625" style="159" customWidth="1"/>
    <col min="1800" max="1802" width="11.44140625" style="159"/>
    <col min="1803" max="1803" width="13.109375" style="159" customWidth="1"/>
    <col min="1804" max="1804" width="11.44140625" style="159"/>
    <col min="1805" max="1805" width="11.6640625" style="159" customWidth="1"/>
    <col min="1806" max="1807" width="11.44140625" style="159"/>
    <col min="1808" max="1808" width="14.6640625" style="159" customWidth="1"/>
    <col min="1809" max="2049" width="11.44140625" style="159"/>
    <col min="2050" max="2050" width="20.6640625" style="159" customWidth="1"/>
    <col min="2051" max="2051" width="14" style="159" customWidth="1"/>
    <col min="2052" max="2052" width="13.44140625" style="159" customWidth="1"/>
    <col min="2053" max="2053" width="12.88671875" style="159" customWidth="1"/>
    <col min="2054" max="2054" width="12.44140625" style="159" customWidth="1"/>
    <col min="2055" max="2055" width="12.6640625" style="159" customWidth="1"/>
    <col min="2056" max="2058" width="11.44140625" style="159"/>
    <col min="2059" max="2059" width="13.109375" style="159" customWidth="1"/>
    <col min="2060" max="2060" width="11.44140625" style="159"/>
    <col min="2061" max="2061" width="11.6640625" style="159" customWidth="1"/>
    <col min="2062" max="2063" width="11.44140625" style="159"/>
    <col min="2064" max="2064" width="14.6640625" style="159" customWidth="1"/>
    <col min="2065" max="2305" width="11.44140625" style="159"/>
    <col min="2306" max="2306" width="20.6640625" style="159" customWidth="1"/>
    <col min="2307" max="2307" width="14" style="159" customWidth="1"/>
    <col min="2308" max="2308" width="13.44140625" style="159" customWidth="1"/>
    <col min="2309" max="2309" width="12.88671875" style="159" customWidth="1"/>
    <col min="2310" max="2310" width="12.44140625" style="159" customWidth="1"/>
    <col min="2311" max="2311" width="12.6640625" style="159" customWidth="1"/>
    <col min="2312" max="2314" width="11.44140625" style="159"/>
    <col min="2315" max="2315" width="13.109375" style="159" customWidth="1"/>
    <col min="2316" max="2316" width="11.44140625" style="159"/>
    <col min="2317" max="2317" width="11.6640625" style="159" customWidth="1"/>
    <col min="2318" max="2319" width="11.44140625" style="159"/>
    <col min="2320" max="2320" width="14.6640625" style="159" customWidth="1"/>
    <col min="2321" max="2561" width="11.44140625" style="159"/>
    <col min="2562" max="2562" width="20.6640625" style="159" customWidth="1"/>
    <col min="2563" max="2563" width="14" style="159" customWidth="1"/>
    <col min="2564" max="2564" width="13.44140625" style="159" customWidth="1"/>
    <col min="2565" max="2565" width="12.88671875" style="159" customWidth="1"/>
    <col min="2566" max="2566" width="12.44140625" style="159" customWidth="1"/>
    <col min="2567" max="2567" width="12.6640625" style="159" customWidth="1"/>
    <col min="2568" max="2570" width="11.44140625" style="159"/>
    <col min="2571" max="2571" width="13.109375" style="159" customWidth="1"/>
    <col min="2572" max="2572" width="11.44140625" style="159"/>
    <col min="2573" max="2573" width="11.6640625" style="159" customWidth="1"/>
    <col min="2574" max="2575" width="11.44140625" style="159"/>
    <col min="2576" max="2576" width="14.6640625" style="159" customWidth="1"/>
    <col min="2577" max="2817" width="11.44140625" style="159"/>
    <col min="2818" max="2818" width="20.6640625" style="159" customWidth="1"/>
    <col min="2819" max="2819" width="14" style="159" customWidth="1"/>
    <col min="2820" max="2820" width="13.44140625" style="159" customWidth="1"/>
    <col min="2821" max="2821" width="12.88671875" style="159" customWidth="1"/>
    <col min="2822" max="2822" width="12.44140625" style="159" customWidth="1"/>
    <col min="2823" max="2823" width="12.6640625" style="159" customWidth="1"/>
    <col min="2824" max="2826" width="11.44140625" style="159"/>
    <col min="2827" max="2827" width="13.109375" style="159" customWidth="1"/>
    <col min="2828" max="2828" width="11.44140625" style="159"/>
    <col min="2829" max="2829" width="11.6640625" style="159" customWidth="1"/>
    <col min="2830" max="2831" width="11.44140625" style="159"/>
    <col min="2832" max="2832" width="14.6640625" style="159" customWidth="1"/>
    <col min="2833" max="3073" width="11.44140625" style="159"/>
    <col min="3074" max="3074" width="20.6640625" style="159" customWidth="1"/>
    <col min="3075" max="3075" width="14" style="159" customWidth="1"/>
    <col min="3076" max="3076" width="13.44140625" style="159" customWidth="1"/>
    <col min="3077" max="3077" width="12.88671875" style="159" customWidth="1"/>
    <col min="3078" max="3078" width="12.44140625" style="159" customWidth="1"/>
    <col min="3079" max="3079" width="12.6640625" style="159" customWidth="1"/>
    <col min="3080" max="3082" width="11.44140625" style="159"/>
    <col min="3083" max="3083" width="13.109375" style="159" customWidth="1"/>
    <col min="3084" max="3084" width="11.44140625" style="159"/>
    <col min="3085" max="3085" width="11.6640625" style="159" customWidth="1"/>
    <col min="3086" max="3087" width="11.44140625" style="159"/>
    <col min="3088" max="3088" width="14.6640625" style="159" customWidth="1"/>
    <col min="3089" max="3329" width="11.44140625" style="159"/>
    <col min="3330" max="3330" width="20.6640625" style="159" customWidth="1"/>
    <col min="3331" max="3331" width="14" style="159" customWidth="1"/>
    <col min="3332" max="3332" width="13.44140625" style="159" customWidth="1"/>
    <col min="3333" max="3333" width="12.88671875" style="159" customWidth="1"/>
    <col min="3334" max="3334" width="12.44140625" style="159" customWidth="1"/>
    <col min="3335" max="3335" width="12.6640625" style="159" customWidth="1"/>
    <col min="3336" max="3338" width="11.44140625" style="159"/>
    <col min="3339" max="3339" width="13.109375" style="159" customWidth="1"/>
    <col min="3340" max="3340" width="11.44140625" style="159"/>
    <col min="3341" max="3341" width="11.6640625" style="159" customWidth="1"/>
    <col min="3342" max="3343" width="11.44140625" style="159"/>
    <col min="3344" max="3344" width="14.6640625" style="159" customWidth="1"/>
    <col min="3345" max="3585" width="11.44140625" style="159"/>
    <col min="3586" max="3586" width="20.6640625" style="159" customWidth="1"/>
    <col min="3587" max="3587" width="14" style="159" customWidth="1"/>
    <col min="3588" max="3588" width="13.44140625" style="159" customWidth="1"/>
    <col min="3589" max="3589" width="12.88671875" style="159" customWidth="1"/>
    <col min="3590" max="3590" width="12.44140625" style="159" customWidth="1"/>
    <col min="3591" max="3591" width="12.6640625" style="159" customWidth="1"/>
    <col min="3592" max="3594" width="11.44140625" style="159"/>
    <col min="3595" max="3595" width="13.109375" style="159" customWidth="1"/>
    <col min="3596" max="3596" width="11.44140625" style="159"/>
    <col min="3597" max="3597" width="11.6640625" style="159" customWidth="1"/>
    <col min="3598" max="3599" width="11.44140625" style="159"/>
    <col min="3600" max="3600" width="14.6640625" style="159" customWidth="1"/>
    <col min="3601" max="3841" width="11.44140625" style="159"/>
    <col min="3842" max="3842" width="20.6640625" style="159" customWidth="1"/>
    <col min="3843" max="3843" width="14" style="159" customWidth="1"/>
    <col min="3844" max="3844" width="13.44140625" style="159" customWidth="1"/>
    <col min="3845" max="3845" width="12.88671875" style="159" customWidth="1"/>
    <col min="3846" max="3846" width="12.44140625" style="159" customWidth="1"/>
    <col min="3847" max="3847" width="12.6640625" style="159" customWidth="1"/>
    <col min="3848" max="3850" width="11.44140625" style="159"/>
    <col min="3851" max="3851" width="13.109375" style="159" customWidth="1"/>
    <col min="3852" max="3852" width="11.44140625" style="159"/>
    <col min="3853" max="3853" width="11.6640625" style="159" customWidth="1"/>
    <col min="3854" max="3855" width="11.44140625" style="159"/>
    <col min="3856" max="3856" width="14.6640625" style="159" customWidth="1"/>
    <col min="3857" max="4097" width="11.44140625" style="159"/>
    <col min="4098" max="4098" width="20.6640625" style="159" customWidth="1"/>
    <col min="4099" max="4099" width="14" style="159" customWidth="1"/>
    <col min="4100" max="4100" width="13.44140625" style="159" customWidth="1"/>
    <col min="4101" max="4101" width="12.88671875" style="159" customWidth="1"/>
    <col min="4102" max="4102" width="12.44140625" style="159" customWidth="1"/>
    <col min="4103" max="4103" width="12.6640625" style="159" customWidth="1"/>
    <col min="4104" max="4106" width="11.44140625" style="159"/>
    <col min="4107" max="4107" width="13.109375" style="159" customWidth="1"/>
    <col min="4108" max="4108" width="11.44140625" style="159"/>
    <col min="4109" max="4109" width="11.6640625" style="159" customWidth="1"/>
    <col min="4110" max="4111" width="11.44140625" style="159"/>
    <col min="4112" max="4112" width="14.6640625" style="159" customWidth="1"/>
    <col min="4113" max="4353" width="11.44140625" style="159"/>
    <col min="4354" max="4354" width="20.6640625" style="159" customWidth="1"/>
    <col min="4355" max="4355" width="14" style="159" customWidth="1"/>
    <col min="4356" max="4356" width="13.44140625" style="159" customWidth="1"/>
    <col min="4357" max="4357" width="12.88671875" style="159" customWidth="1"/>
    <col min="4358" max="4358" width="12.44140625" style="159" customWidth="1"/>
    <col min="4359" max="4359" width="12.6640625" style="159" customWidth="1"/>
    <col min="4360" max="4362" width="11.44140625" style="159"/>
    <col min="4363" max="4363" width="13.109375" style="159" customWidth="1"/>
    <col min="4364" max="4364" width="11.44140625" style="159"/>
    <col min="4365" max="4365" width="11.6640625" style="159" customWidth="1"/>
    <col min="4366" max="4367" width="11.44140625" style="159"/>
    <col min="4368" max="4368" width="14.6640625" style="159" customWidth="1"/>
    <col min="4369" max="4609" width="11.44140625" style="159"/>
    <col min="4610" max="4610" width="20.6640625" style="159" customWidth="1"/>
    <col min="4611" max="4611" width="14" style="159" customWidth="1"/>
    <col min="4612" max="4612" width="13.44140625" style="159" customWidth="1"/>
    <col min="4613" max="4613" width="12.88671875" style="159" customWidth="1"/>
    <col min="4614" max="4614" width="12.44140625" style="159" customWidth="1"/>
    <col min="4615" max="4615" width="12.6640625" style="159" customWidth="1"/>
    <col min="4616" max="4618" width="11.44140625" style="159"/>
    <col min="4619" max="4619" width="13.109375" style="159" customWidth="1"/>
    <col min="4620" max="4620" width="11.44140625" style="159"/>
    <col min="4621" max="4621" width="11.6640625" style="159" customWidth="1"/>
    <col min="4622" max="4623" width="11.44140625" style="159"/>
    <col min="4624" max="4624" width="14.6640625" style="159" customWidth="1"/>
    <col min="4625" max="4865" width="11.44140625" style="159"/>
    <col min="4866" max="4866" width="20.6640625" style="159" customWidth="1"/>
    <col min="4867" max="4867" width="14" style="159" customWidth="1"/>
    <col min="4868" max="4868" width="13.44140625" style="159" customWidth="1"/>
    <col min="4869" max="4869" width="12.88671875" style="159" customWidth="1"/>
    <col min="4870" max="4870" width="12.44140625" style="159" customWidth="1"/>
    <col min="4871" max="4871" width="12.6640625" style="159" customWidth="1"/>
    <col min="4872" max="4874" width="11.44140625" style="159"/>
    <col min="4875" max="4875" width="13.109375" style="159" customWidth="1"/>
    <col min="4876" max="4876" width="11.44140625" style="159"/>
    <col min="4877" max="4877" width="11.6640625" style="159" customWidth="1"/>
    <col min="4878" max="4879" width="11.44140625" style="159"/>
    <col min="4880" max="4880" width="14.6640625" style="159" customWidth="1"/>
    <col min="4881" max="5121" width="11.44140625" style="159"/>
    <col min="5122" max="5122" width="20.6640625" style="159" customWidth="1"/>
    <col min="5123" max="5123" width="14" style="159" customWidth="1"/>
    <col min="5124" max="5124" width="13.44140625" style="159" customWidth="1"/>
    <col min="5125" max="5125" width="12.88671875" style="159" customWidth="1"/>
    <col min="5126" max="5126" width="12.44140625" style="159" customWidth="1"/>
    <col min="5127" max="5127" width="12.6640625" style="159" customWidth="1"/>
    <col min="5128" max="5130" width="11.44140625" style="159"/>
    <col min="5131" max="5131" width="13.109375" style="159" customWidth="1"/>
    <col min="5132" max="5132" width="11.44140625" style="159"/>
    <col min="5133" max="5133" width="11.6640625" style="159" customWidth="1"/>
    <col min="5134" max="5135" width="11.44140625" style="159"/>
    <col min="5136" max="5136" width="14.6640625" style="159" customWidth="1"/>
    <col min="5137" max="5377" width="11.44140625" style="159"/>
    <col min="5378" max="5378" width="20.6640625" style="159" customWidth="1"/>
    <col min="5379" max="5379" width="14" style="159" customWidth="1"/>
    <col min="5380" max="5380" width="13.44140625" style="159" customWidth="1"/>
    <col min="5381" max="5381" width="12.88671875" style="159" customWidth="1"/>
    <col min="5382" max="5382" width="12.44140625" style="159" customWidth="1"/>
    <col min="5383" max="5383" width="12.6640625" style="159" customWidth="1"/>
    <col min="5384" max="5386" width="11.44140625" style="159"/>
    <col min="5387" max="5387" width="13.109375" style="159" customWidth="1"/>
    <col min="5388" max="5388" width="11.44140625" style="159"/>
    <col min="5389" max="5389" width="11.6640625" style="159" customWidth="1"/>
    <col min="5390" max="5391" width="11.44140625" style="159"/>
    <col min="5392" max="5392" width="14.6640625" style="159" customWidth="1"/>
    <col min="5393" max="5633" width="11.44140625" style="159"/>
    <col min="5634" max="5634" width="20.6640625" style="159" customWidth="1"/>
    <col min="5635" max="5635" width="14" style="159" customWidth="1"/>
    <col min="5636" max="5636" width="13.44140625" style="159" customWidth="1"/>
    <col min="5637" max="5637" width="12.88671875" style="159" customWidth="1"/>
    <col min="5638" max="5638" width="12.44140625" style="159" customWidth="1"/>
    <col min="5639" max="5639" width="12.6640625" style="159" customWidth="1"/>
    <col min="5640" max="5642" width="11.44140625" style="159"/>
    <col min="5643" max="5643" width="13.109375" style="159" customWidth="1"/>
    <col min="5644" max="5644" width="11.44140625" style="159"/>
    <col min="5645" max="5645" width="11.6640625" style="159" customWidth="1"/>
    <col min="5646" max="5647" width="11.44140625" style="159"/>
    <col min="5648" max="5648" width="14.6640625" style="159" customWidth="1"/>
    <col min="5649" max="5889" width="11.44140625" style="159"/>
    <col min="5890" max="5890" width="20.6640625" style="159" customWidth="1"/>
    <col min="5891" max="5891" width="14" style="159" customWidth="1"/>
    <col min="5892" max="5892" width="13.44140625" style="159" customWidth="1"/>
    <col min="5893" max="5893" width="12.88671875" style="159" customWidth="1"/>
    <col min="5894" max="5894" width="12.44140625" style="159" customWidth="1"/>
    <col min="5895" max="5895" width="12.6640625" style="159" customWidth="1"/>
    <col min="5896" max="5898" width="11.44140625" style="159"/>
    <col min="5899" max="5899" width="13.109375" style="159" customWidth="1"/>
    <col min="5900" max="5900" width="11.44140625" style="159"/>
    <col min="5901" max="5901" width="11.6640625" style="159" customWidth="1"/>
    <col min="5902" max="5903" width="11.44140625" style="159"/>
    <col min="5904" max="5904" width="14.6640625" style="159" customWidth="1"/>
    <col min="5905" max="6145" width="11.44140625" style="159"/>
    <col min="6146" max="6146" width="20.6640625" style="159" customWidth="1"/>
    <col min="6147" max="6147" width="14" style="159" customWidth="1"/>
    <col min="6148" max="6148" width="13.44140625" style="159" customWidth="1"/>
    <col min="6149" max="6149" width="12.88671875" style="159" customWidth="1"/>
    <col min="6150" max="6150" width="12.44140625" style="159" customWidth="1"/>
    <col min="6151" max="6151" width="12.6640625" style="159" customWidth="1"/>
    <col min="6152" max="6154" width="11.44140625" style="159"/>
    <col min="6155" max="6155" width="13.109375" style="159" customWidth="1"/>
    <col min="6156" max="6156" width="11.44140625" style="159"/>
    <col min="6157" max="6157" width="11.6640625" style="159" customWidth="1"/>
    <col min="6158" max="6159" width="11.44140625" style="159"/>
    <col min="6160" max="6160" width="14.6640625" style="159" customWidth="1"/>
    <col min="6161" max="6401" width="11.44140625" style="159"/>
    <col min="6402" max="6402" width="20.6640625" style="159" customWidth="1"/>
    <col min="6403" max="6403" width="14" style="159" customWidth="1"/>
    <col min="6404" max="6404" width="13.44140625" style="159" customWidth="1"/>
    <col min="6405" max="6405" width="12.88671875" style="159" customWidth="1"/>
    <col min="6406" max="6406" width="12.44140625" style="159" customWidth="1"/>
    <col min="6407" max="6407" width="12.6640625" style="159" customWidth="1"/>
    <col min="6408" max="6410" width="11.44140625" style="159"/>
    <col min="6411" max="6411" width="13.109375" style="159" customWidth="1"/>
    <col min="6412" max="6412" width="11.44140625" style="159"/>
    <col min="6413" max="6413" width="11.6640625" style="159" customWidth="1"/>
    <col min="6414" max="6415" width="11.44140625" style="159"/>
    <col min="6416" max="6416" width="14.6640625" style="159" customWidth="1"/>
    <col min="6417" max="6657" width="11.44140625" style="159"/>
    <col min="6658" max="6658" width="20.6640625" style="159" customWidth="1"/>
    <col min="6659" max="6659" width="14" style="159" customWidth="1"/>
    <col min="6660" max="6660" width="13.44140625" style="159" customWidth="1"/>
    <col min="6661" max="6661" width="12.88671875" style="159" customWidth="1"/>
    <col min="6662" max="6662" width="12.44140625" style="159" customWidth="1"/>
    <col min="6663" max="6663" width="12.6640625" style="159" customWidth="1"/>
    <col min="6664" max="6666" width="11.44140625" style="159"/>
    <col min="6667" max="6667" width="13.109375" style="159" customWidth="1"/>
    <col min="6668" max="6668" width="11.44140625" style="159"/>
    <col min="6669" max="6669" width="11.6640625" style="159" customWidth="1"/>
    <col min="6670" max="6671" width="11.44140625" style="159"/>
    <col min="6672" max="6672" width="14.6640625" style="159" customWidth="1"/>
    <col min="6673" max="6913" width="11.44140625" style="159"/>
    <col min="6914" max="6914" width="20.6640625" style="159" customWidth="1"/>
    <col min="6915" max="6915" width="14" style="159" customWidth="1"/>
    <col min="6916" max="6916" width="13.44140625" style="159" customWidth="1"/>
    <col min="6917" max="6917" width="12.88671875" style="159" customWidth="1"/>
    <col min="6918" max="6918" width="12.44140625" style="159" customWidth="1"/>
    <col min="6919" max="6919" width="12.6640625" style="159" customWidth="1"/>
    <col min="6920" max="6922" width="11.44140625" style="159"/>
    <col min="6923" max="6923" width="13.109375" style="159" customWidth="1"/>
    <col min="6924" max="6924" width="11.44140625" style="159"/>
    <col min="6925" max="6925" width="11.6640625" style="159" customWidth="1"/>
    <col min="6926" max="6927" width="11.44140625" style="159"/>
    <col min="6928" max="6928" width="14.6640625" style="159" customWidth="1"/>
    <col min="6929" max="7169" width="11.44140625" style="159"/>
    <col min="7170" max="7170" width="20.6640625" style="159" customWidth="1"/>
    <col min="7171" max="7171" width="14" style="159" customWidth="1"/>
    <col min="7172" max="7172" width="13.44140625" style="159" customWidth="1"/>
    <col min="7173" max="7173" width="12.88671875" style="159" customWidth="1"/>
    <col min="7174" max="7174" width="12.44140625" style="159" customWidth="1"/>
    <col min="7175" max="7175" width="12.6640625" style="159" customWidth="1"/>
    <col min="7176" max="7178" width="11.44140625" style="159"/>
    <col min="7179" max="7179" width="13.109375" style="159" customWidth="1"/>
    <col min="7180" max="7180" width="11.44140625" style="159"/>
    <col min="7181" max="7181" width="11.6640625" style="159" customWidth="1"/>
    <col min="7182" max="7183" width="11.44140625" style="159"/>
    <col min="7184" max="7184" width="14.6640625" style="159" customWidth="1"/>
    <col min="7185" max="7425" width="11.44140625" style="159"/>
    <col min="7426" max="7426" width="20.6640625" style="159" customWidth="1"/>
    <col min="7427" max="7427" width="14" style="159" customWidth="1"/>
    <col min="7428" max="7428" width="13.44140625" style="159" customWidth="1"/>
    <col min="7429" max="7429" width="12.88671875" style="159" customWidth="1"/>
    <col min="7430" max="7430" width="12.44140625" style="159" customWidth="1"/>
    <col min="7431" max="7431" width="12.6640625" style="159" customWidth="1"/>
    <col min="7432" max="7434" width="11.44140625" style="159"/>
    <col min="7435" max="7435" width="13.109375" style="159" customWidth="1"/>
    <col min="7436" max="7436" width="11.44140625" style="159"/>
    <col min="7437" max="7437" width="11.6640625" style="159" customWidth="1"/>
    <col min="7438" max="7439" width="11.44140625" style="159"/>
    <col min="7440" max="7440" width="14.6640625" style="159" customWidth="1"/>
    <col min="7441" max="7681" width="11.44140625" style="159"/>
    <col min="7682" max="7682" width="20.6640625" style="159" customWidth="1"/>
    <col min="7683" max="7683" width="14" style="159" customWidth="1"/>
    <col min="7684" max="7684" width="13.44140625" style="159" customWidth="1"/>
    <col min="7685" max="7685" width="12.88671875" style="159" customWidth="1"/>
    <col min="7686" max="7686" width="12.44140625" style="159" customWidth="1"/>
    <col min="7687" max="7687" width="12.6640625" style="159" customWidth="1"/>
    <col min="7688" max="7690" width="11.44140625" style="159"/>
    <col min="7691" max="7691" width="13.109375" style="159" customWidth="1"/>
    <col min="7692" max="7692" width="11.44140625" style="159"/>
    <col min="7693" max="7693" width="11.6640625" style="159" customWidth="1"/>
    <col min="7694" max="7695" width="11.44140625" style="159"/>
    <col min="7696" max="7696" width="14.6640625" style="159" customWidth="1"/>
    <col min="7697" max="7937" width="11.44140625" style="159"/>
    <col min="7938" max="7938" width="20.6640625" style="159" customWidth="1"/>
    <col min="7939" max="7939" width="14" style="159" customWidth="1"/>
    <col min="7940" max="7940" width="13.44140625" style="159" customWidth="1"/>
    <col min="7941" max="7941" width="12.88671875" style="159" customWidth="1"/>
    <col min="7942" max="7942" width="12.44140625" style="159" customWidth="1"/>
    <col min="7943" max="7943" width="12.6640625" style="159" customWidth="1"/>
    <col min="7944" max="7946" width="11.44140625" style="159"/>
    <col min="7947" max="7947" width="13.109375" style="159" customWidth="1"/>
    <col min="7948" max="7948" width="11.44140625" style="159"/>
    <col min="7949" max="7949" width="11.6640625" style="159" customWidth="1"/>
    <col min="7950" max="7951" width="11.44140625" style="159"/>
    <col min="7952" max="7952" width="14.6640625" style="159" customWidth="1"/>
    <col min="7953" max="8193" width="11.44140625" style="159"/>
    <col min="8194" max="8194" width="20.6640625" style="159" customWidth="1"/>
    <col min="8195" max="8195" width="14" style="159" customWidth="1"/>
    <col min="8196" max="8196" width="13.44140625" style="159" customWidth="1"/>
    <col min="8197" max="8197" width="12.88671875" style="159" customWidth="1"/>
    <col min="8198" max="8198" width="12.44140625" style="159" customWidth="1"/>
    <col min="8199" max="8199" width="12.6640625" style="159" customWidth="1"/>
    <col min="8200" max="8202" width="11.44140625" style="159"/>
    <col min="8203" max="8203" width="13.109375" style="159" customWidth="1"/>
    <col min="8204" max="8204" width="11.44140625" style="159"/>
    <col min="8205" max="8205" width="11.6640625" style="159" customWidth="1"/>
    <col min="8206" max="8207" width="11.44140625" style="159"/>
    <col min="8208" max="8208" width="14.6640625" style="159" customWidth="1"/>
    <col min="8209" max="8449" width="11.44140625" style="159"/>
    <col min="8450" max="8450" width="20.6640625" style="159" customWidth="1"/>
    <col min="8451" max="8451" width="14" style="159" customWidth="1"/>
    <col min="8452" max="8452" width="13.44140625" style="159" customWidth="1"/>
    <col min="8453" max="8453" width="12.88671875" style="159" customWidth="1"/>
    <col min="8454" max="8454" width="12.44140625" style="159" customWidth="1"/>
    <col min="8455" max="8455" width="12.6640625" style="159" customWidth="1"/>
    <col min="8456" max="8458" width="11.44140625" style="159"/>
    <col min="8459" max="8459" width="13.109375" style="159" customWidth="1"/>
    <col min="8460" max="8460" width="11.44140625" style="159"/>
    <col min="8461" max="8461" width="11.6640625" style="159" customWidth="1"/>
    <col min="8462" max="8463" width="11.44140625" style="159"/>
    <col min="8464" max="8464" width="14.6640625" style="159" customWidth="1"/>
    <col min="8465" max="8705" width="11.44140625" style="159"/>
    <col min="8706" max="8706" width="20.6640625" style="159" customWidth="1"/>
    <col min="8707" max="8707" width="14" style="159" customWidth="1"/>
    <col min="8708" max="8708" width="13.44140625" style="159" customWidth="1"/>
    <col min="8709" max="8709" width="12.88671875" style="159" customWidth="1"/>
    <col min="8710" max="8710" width="12.44140625" style="159" customWidth="1"/>
    <col min="8711" max="8711" width="12.6640625" style="159" customWidth="1"/>
    <col min="8712" max="8714" width="11.44140625" style="159"/>
    <col min="8715" max="8715" width="13.109375" style="159" customWidth="1"/>
    <col min="8716" max="8716" width="11.44140625" style="159"/>
    <col min="8717" max="8717" width="11.6640625" style="159" customWidth="1"/>
    <col min="8718" max="8719" width="11.44140625" style="159"/>
    <col min="8720" max="8720" width="14.6640625" style="159" customWidth="1"/>
    <col min="8721" max="8961" width="11.44140625" style="159"/>
    <col min="8962" max="8962" width="20.6640625" style="159" customWidth="1"/>
    <col min="8963" max="8963" width="14" style="159" customWidth="1"/>
    <col min="8964" max="8964" width="13.44140625" style="159" customWidth="1"/>
    <col min="8965" max="8965" width="12.88671875" style="159" customWidth="1"/>
    <col min="8966" max="8966" width="12.44140625" style="159" customWidth="1"/>
    <col min="8967" max="8967" width="12.6640625" style="159" customWidth="1"/>
    <col min="8968" max="8970" width="11.44140625" style="159"/>
    <col min="8971" max="8971" width="13.109375" style="159" customWidth="1"/>
    <col min="8972" max="8972" width="11.44140625" style="159"/>
    <col min="8973" max="8973" width="11.6640625" style="159" customWidth="1"/>
    <col min="8974" max="8975" width="11.44140625" style="159"/>
    <col min="8976" max="8976" width="14.6640625" style="159" customWidth="1"/>
    <col min="8977" max="9217" width="11.44140625" style="159"/>
    <col min="9218" max="9218" width="20.6640625" style="159" customWidth="1"/>
    <col min="9219" max="9219" width="14" style="159" customWidth="1"/>
    <col min="9220" max="9220" width="13.44140625" style="159" customWidth="1"/>
    <col min="9221" max="9221" width="12.88671875" style="159" customWidth="1"/>
    <col min="9222" max="9222" width="12.44140625" style="159" customWidth="1"/>
    <col min="9223" max="9223" width="12.6640625" style="159" customWidth="1"/>
    <col min="9224" max="9226" width="11.44140625" style="159"/>
    <col min="9227" max="9227" width="13.109375" style="159" customWidth="1"/>
    <col min="9228" max="9228" width="11.44140625" style="159"/>
    <col min="9229" max="9229" width="11.6640625" style="159" customWidth="1"/>
    <col min="9230" max="9231" width="11.44140625" style="159"/>
    <col min="9232" max="9232" width="14.6640625" style="159" customWidth="1"/>
    <col min="9233" max="9473" width="11.44140625" style="159"/>
    <col min="9474" max="9474" width="20.6640625" style="159" customWidth="1"/>
    <col min="9475" max="9475" width="14" style="159" customWidth="1"/>
    <col min="9476" max="9476" width="13.44140625" style="159" customWidth="1"/>
    <col min="9477" max="9477" width="12.88671875" style="159" customWidth="1"/>
    <col min="9478" max="9478" width="12.44140625" style="159" customWidth="1"/>
    <col min="9479" max="9479" width="12.6640625" style="159" customWidth="1"/>
    <col min="9480" max="9482" width="11.44140625" style="159"/>
    <col min="9483" max="9483" width="13.109375" style="159" customWidth="1"/>
    <col min="9484" max="9484" width="11.44140625" style="159"/>
    <col min="9485" max="9485" width="11.6640625" style="159" customWidth="1"/>
    <col min="9486" max="9487" width="11.44140625" style="159"/>
    <col min="9488" max="9488" width="14.6640625" style="159" customWidth="1"/>
    <col min="9489" max="9729" width="11.44140625" style="159"/>
    <col min="9730" max="9730" width="20.6640625" style="159" customWidth="1"/>
    <col min="9731" max="9731" width="14" style="159" customWidth="1"/>
    <col min="9732" max="9732" width="13.44140625" style="159" customWidth="1"/>
    <col min="9733" max="9733" width="12.88671875" style="159" customWidth="1"/>
    <col min="9734" max="9734" width="12.44140625" style="159" customWidth="1"/>
    <col min="9735" max="9735" width="12.6640625" style="159" customWidth="1"/>
    <col min="9736" max="9738" width="11.44140625" style="159"/>
    <col min="9739" max="9739" width="13.109375" style="159" customWidth="1"/>
    <col min="9740" max="9740" width="11.44140625" style="159"/>
    <col min="9741" max="9741" width="11.6640625" style="159" customWidth="1"/>
    <col min="9742" max="9743" width="11.44140625" style="159"/>
    <col min="9744" max="9744" width="14.6640625" style="159" customWidth="1"/>
    <col min="9745" max="9985" width="11.44140625" style="159"/>
    <col min="9986" max="9986" width="20.6640625" style="159" customWidth="1"/>
    <col min="9987" max="9987" width="14" style="159" customWidth="1"/>
    <col min="9988" max="9988" width="13.44140625" style="159" customWidth="1"/>
    <col min="9989" max="9989" width="12.88671875" style="159" customWidth="1"/>
    <col min="9990" max="9990" width="12.44140625" style="159" customWidth="1"/>
    <col min="9991" max="9991" width="12.6640625" style="159" customWidth="1"/>
    <col min="9992" max="9994" width="11.44140625" style="159"/>
    <col min="9995" max="9995" width="13.109375" style="159" customWidth="1"/>
    <col min="9996" max="9996" width="11.44140625" style="159"/>
    <col min="9997" max="9997" width="11.6640625" style="159" customWidth="1"/>
    <col min="9998" max="9999" width="11.44140625" style="159"/>
    <col min="10000" max="10000" width="14.6640625" style="159" customWidth="1"/>
    <col min="10001" max="10241" width="11.44140625" style="159"/>
    <col min="10242" max="10242" width="20.6640625" style="159" customWidth="1"/>
    <col min="10243" max="10243" width="14" style="159" customWidth="1"/>
    <col min="10244" max="10244" width="13.44140625" style="159" customWidth="1"/>
    <col min="10245" max="10245" width="12.88671875" style="159" customWidth="1"/>
    <col min="10246" max="10246" width="12.44140625" style="159" customWidth="1"/>
    <col min="10247" max="10247" width="12.6640625" style="159" customWidth="1"/>
    <col min="10248" max="10250" width="11.44140625" style="159"/>
    <col min="10251" max="10251" width="13.109375" style="159" customWidth="1"/>
    <col min="10252" max="10252" width="11.44140625" style="159"/>
    <col min="10253" max="10253" width="11.6640625" style="159" customWidth="1"/>
    <col min="10254" max="10255" width="11.44140625" style="159"/>
    <col min="10256" max="10256" width="14.6640625" style="159" customWidth="1"/>
    <col min="10257" max="10497" width="11.44140625" style="159"/>
    <col min="10498" max="10498" width="20.6640625" style="159" customWidth="1"/>
    <col min="10499" max="10499" width="14" style="159" customWidth="1"/>
    <col min="10500" max="10500" width="13.44140625" style="159" customWidth="1"/>
    <col min="10501" max="10501" width="12.88671875" style="159" customWidth="1"/>
    <col min="10502" max="10502" width="12.44140625" style="159" customWidth="1"/>
    <col min="10503" max="10503" width="12.6640625" style="159" customWidth="1"/>
    <col min="10504" max="10506" width="11.44140625" style="159"/>
    <col min="10507" max="10507" width="13.109375" style="159" customWidth="1"/>
    <col min="10508" max="10508" width="11.44140625" style="159"/>
    <col min="10509" max="10509" width="11.6640625" style="159" customWidth="1"/>
    <col min="10510" max="10511" width="11.44140625" style="159"/>
    <col min="10512" max="10512" width="14.6640625" style="159" customWidth="1"/>
    <col min="10513" max="10753" width="11.44140625" style="159"/>
    <col min="10754" max="10754" width="20.6640625" style="159" customWidth="1"/>
    <col min="10755" max="10755" width="14" style="159" customWidth="1"/>
    <col min="10756" max="10756" width="13.44140625" style="159" customWidth="1"/>
    <col min="10757" max="10757" width="12.88671875" style="159" customWidth="1"/>
    <col min="10758" max="10758" width="12.44140625" style="159" customWidth="1"/>
    <col min="10759" max="10759" width="12.6640625" style="159" customWidth="1"/>
    <col min="10760" max="10762" width="11.44140625" style="159"/>
    <col min="10763" max="10763" width="13.109375" style="159" customWidth="1"/>
    <col min="10764" max="10764" width="11.44140625" style="159"/>
    <col min="10765" max="10765" width="11.6640625" style="159" customWidth="1"/>
    <col min="10766" max="10767" width="11.44140625" style="159"/>
    <col min="10768" max="10768" width="14.6640625" style="159" customWidth="1"/>
    <col min="10769" max="11009" width="11.44140625" style="159"/>
    <col min="11010" max="11010" width="20.6640625" style="159" customWidth="1"/>
    <col min="11011" max="11011" width="14" style="159" customWidth="1"/>
    <col min="11012" max="11012" width="13.44140625" style="159" customWidth="1"/>
    <col min="11013" max="11013" width="12.88671875" style="159" customWidth="1"/>
    <col min="11014" max="11014" width="12.44140625" style="159" customWidth="1"/>
    <col min="11015" max="11015" width="12.6640625" style="159" customWidth="1"/>
    <col min="11016" max="11018" width="11.44140625" style="159"/>
    <col min="11019" max="11019" width="13.109375" style="159" customWidth="1"/>
    <col min="11020" max="11020" width="11.44140625" style="159"/>
    <col min="11021" max="11021" width="11.6640625" style="159" customWidth="1"/>
    <col min="11022" max="11023" width="11.44140625" style="159"/>
    <col min="11024" max="11024" width="14.6640625" style="159" customWidth="1"/>
    <col min="11025" max="11265" width="11.44140625" style="159"/>
    <col min="11266" max="11266" width="20.6640625" style="159" customWidth="1"/>
    <col min="11267" max="11267" width="14" style="159" customWidth="1"/>
    <col min="11268" max="11268" width="13.44140625" style="159" customWidth="1"/>
    <col min="11269" max="11269" width="12.88671875" style="159" customWidth="1"/>
    <col min="11270" max="11270" width="12.44140625" style="159" customWidth="1"/>
    <col min="11271" max="11271" width="12.6640625" style="159" customWidth="1"/>
    <col min="11272" max="11274" width="11.44140625" style="159"/>
    <col min="11275" max="11275" width="13.109375" style="159" customWidth="1"/>
    <col min="11276" max="11276" width="11.44140625" style="159"/>
    <col min="11277" max="11277" width="11.6640625" style="159" customWidth="1"/>
    <col min="11278" max="11279" width="11.44140625" style="159"/>
    <col min="11280" max="11280" width="14.6640625" style="159" customWidth="1"/>
    <col min="11281" max="11521" width="11.44140625" style="159"/>
    <col min="11522" max="11522" width="20.6640625" style="159" customWidth="1"/>
    <col min="11523" max="11523" width="14" style="159" customWidth="1"/>
    <col min="11524" max="11524" width="13.44140625" style="159" customWidth="1"/>
    <col min="11525" max="11525" width="12.88671875" style="159" customWidth="1"/>
    <col min="11526" max="11526" width="12.44140625" style="159" customWidth="1"/>
    <col min="11527" max="11527" width="12.6640625" style="159" customWidth="1"/>
    <col min="11528" max="11530" width="11.44140625" style="159"/>
    <col min="11531" max="11531" width="13.109375" style="159" customWidth="1"/>
    <col min="11532" max="11532" width="11.44140625" style="159"/>
    <col min="11533" max="11533" width="11.6640625" style="159" customWidth="1"/>
    <col min="11534" max="11535" width="11.44140625" style="159"/>
    <col min="11536" max="11536" width="14.6640625" style="159" customWidth="1"/>
    <col min="11537" max="11777" width="11.44140625" style="159"/>
    <col min="11778" max="11778" width="20.6640625" style="159" customWidth="1"/>
    <col min="11779" max="11779" width="14" style="159" customWidth="1"/>
    <col min="11780" max="11780" width="13.44140625" style="159" customWidth="1"/>
    <col min="11781" max="11781" width="12.88671875" style="159" customWidth="1"/>
    <col min="11782" max="11782" width="12.44140625" style="159" customWidth="1"/>
    <col min="11783" max="11783" width="12.6640625" style="159" customWidth="1"/>
    <col min="11784" max="11786" width="11.44140625" style="159"/>
    <col min="11787" max="11787" width="13.109375" style="159" customWidth="1"/>
    <col min="11788" max="11788" width="11.44140625" style="159"/>
    <col min="11789" max="11789" width="11.6640625" style="159" customWidth="1"/>
    <col min="11790" max="11791" width="11.44140625" style="159"/>
    <col min="11792" max="11792" width="14.6640625" style="159" customWidth="1"/>
    <col min="11793" max="12033" width="11.44140625" style="159"/>
    <col min="12034" max="12034" width="20.6640625" style="159" customWidth="1"/>
    <col min="12035" max="12035" width="14" style="159" customWidth="1"/>
    <col min="12036" max="12036" width="13.44140625" style="159" customWidth="1"/>
    <col min="12037" max="12037" width="12.88671875" style="159" customWidth="1"/>
    <col min="12038" max="12038" width="12.44140625" style="159" customWidth="1"/>
    <col min="12039" max="12039" width="12.6640625" style="159" customWidth="1"/>
    <col min="12040" max="12042" width="11.44140625" style="159"/>
    <col min="12043" max="12043" width="13.109375" style="159" customWidth="1"/>
    <col min="12044" max="12044" width="11.44140625" style="159"/>
    <col min="12045" max="12045" width="11.6640625" style="159" customWidth="1"/>
    <col min="12046" max="12047" width="11.44140625" style="159"/>
    <col min="12048" max="12048" width="14.6640625" style="159" customWidth="1"/>
    <col min="12049" max="12289" width="11.44140625" style="159"/>
    <col min="12290" max="12290" width="20.6640625" style="159" customWidth="1"/>
    <col min="12291" max="12291" width="14" style="159" customWidth="1"/>
    <col min="12292" max="12292" width="13.44140625" style="159" customWidth="1"/>
    <col min="12293" max="12293" width="12.88671875" style="159" customWidth="1"/>
    <col min="12294" max="12294" width="12.44140625" style="159" customWidth="1"/>
    <col min="12295" max="12295" width="12.6640625" style="159" customWidth="1"/>
    <col min="12296" max="12298" width="11.44140625" style="159"/>
    <col min="12299" max="12299" width="13.109375" style="159" customWidth="1"/>
    <col min="12300" max="12300" width="11.44140625" style="159"/>
    <col min="12301" max="12301" width="11.6640625" style="159" customWidth="1"/>
    <col min="12302" max="12303" width="11.44140625" style="159"/>
    <col min="12304" max="12304" width="14.6640625" style="159" customWidth="1"/>
    <col min="12305" max="12545" width="11.44140625" style="159"/>
    <col min="12546" max="12546" width="20.6640625" style="159" customWidth="1"/>
    <col min="12547" max="12547" width="14" style="159" customWidth="1"/>
    <col min="12548" max="12548" width="13.44140625" style="159" customWidth="1"/>
    <col min="12549" max="12549" width="12.88671875" style="159" customWidth="1"/>
    <col min="12550" max="12550" width="12.44140625" style="159" customWidth="1"/>
    <col min="12551" max="12551" width="12.6640625" style="159" customWidth="1"/>
    <col min="12552" max="12554" width="11.44140625" style="159"/>
    <col min="12555" max="12555" width="13.109375" style="159" customWidth="1"/>
    <col min="12556" max="12556" width="11.44140625" style="159"/>
    <col min="12557" max="12557" width="11.6640625" style="159" customWidth="1"/>
    <col min="12558" max="12559" width="11.44140625" style="159"/>
    <col min="12560" max="12560" width="14.6640625" style="159" customWidth="1"/>
    <col min="12561" max="12801" width="11.44140625" style="159"/>
    <col min="12802" max="12802" width="20.6640625" style="159" customWidth="1"/>
    <col min="12803" max="12803" width="14" style="159" customWidth="1"/>
    <col min="12804" max="12804" width="13.44140625" style="159" customWidth="1"/>
    <col min="12805" max="12805" width="12.88671875" style="159" customWidth="1"/>
    <col min="12806" max="12806" width="12.44140625" style="159" customWidth="1"/>
    <col min="12807" max="12807" width="12.6640625" style="159" customWidth="1"/>
    <col min="12808" max="12810" width="11.44140625" style="159"/>
    <col min="12811" max="12811" width="13.109375" style="159" customWidth="1"/>
    <col min="12812" max="12812" width="11.44140625" style="159"/>
    <col min="12813" max="12813" width="11.6640625" style="159" customWidth="1"/>
    <col min="12814" max="12815" width="11.44140625" style="159"/>
    <col min="12816" max="12816" width="14.6640625" style="159" customWidth="1"/>
    <col min="12817" max="13057" width="11.44140625" style="159"/>
    <col min="13058" max="13058" width="20.6640625" style="159" customWidth="1"/>
    <col min="13059" max="13059" width="14" style="159" customWidth="1"/>
    <col min="13060" max="13060" width="13.44140625" style="159" customWidth="1"/>
    <col min="13061" max="13061" width="12.88671875" style="159" customWidth="1"/>
    <col min="13062" max="13062" width="12.44140625" style="159" customWidth="1"/>
    <col min="13063" max="13063" width="12.6640625" style="159" customWidth="1"/>
    <col min="13064" max="13066" width="11.44140625" style="159"/>
    <col min="13067" max="13067" width="13.109375" style="159" customWidth="1"/>
    <col min="13068" max="13068" width="11.44140625" style="159"/>
    <col min="13069" max="13069" width="11.6640625" style="159" customWidth="1"/>
    <col min="13070" max="13071" width="11.44140625" style="159"/>
    <col min="13072" max="13072" width="14.6640625" style="159" customWidth="1"/>
    <col min="13073" max="13313" width="11.44140625" style="159"/>
    <col min="13314" max="13314" width="20.6640625" style="159" customWidth="1"/>
    <col min="13315" max="13315" width="14" style="159" customWidth="1"/>
    <col min="13316" max="13316" width="13.44140625" style="159" customWidth="1"/>
    <col min="13317" max="13317" width="12.88671875" style="159" customWidth="1"/>
    <col min="13318" max="13318" width="12.44140625" style="159" customWidth="1"/>
    <col min="13319" max="13319" width="12.6640625" style="159" customWidth="1"/>
    <col min="13320" max="13322" width="11.44140625" style="159"/>
    <col min="13323" max="13323" width="13.109375" style="159" customWidth="1"/>
    <col min="13324" max="13324" width="11.44140625" style="159"/>
    <col min="13325" max="13325" width="11.6640625" style="159" customWidth="1"/>
    <col min="13326" max="13327" width="11.44140625" style="159"/>
    <col min="13328" max="13328" width="14.6640625" style="159" customWidth="1"/>
    <col min="13329" max="13569" width="11.44140625" style="159"/>
    <col min="13570" max="13570" width="20.6640625" style="159" customWidth="1"/>
    <col min="13571" max="13571" width="14" style="159" customWidth="1"/>
    <col min="13572" max="13572" width="13.44140625" style="159" customWidth="1"/>
    <col min="13573" max="13573" width="12.88671875" style="159" customWidth="1"/>
    <col min="13574" max="13574" width="12.44140625" style="159" customWidth="1"/>
    <col min="13575" max="13575" width="12.6640625" style="159" customWidth="1"/>
    <col min="13576" max="13578" width="11.44140625" style="159"/>
    <col min="13579" max="13579" width="13.109375" style="159" customWidth="1"/>
    <col min="13580" max="13580" width="11.44140625" style="159"/>
    <col min="13581" max="13581" width="11.6640625" style="159" customWidth="1"/>
    <col min="13582" max="13583" width="11.44140625" style="159"/>
    <col min="13584" max="13584" width="14.6640625" style="159" customWidth="1"/>
    <col min="13585" max="13825" width="11.44140625" style="159"/>
    <col min="13826" max="13826" width="20.6640625" style="159" customWidth="1"/>
    <col min="13827" max="13827" width="14" style="159" customWidth="1"/>
    <col min="13828" max="13828" width="13.44140625" style="159" customWidth="1"/>
    <col min="13829" max="13829" width="12.88671875" style="159" customWidth="1"/>
    <col min="13830" max="13830" width="12.44140625" style="159" customWidth="1"/>
    <col min="13831" max="13831" width="12.6640625" style="159" customWidth="1"/>
    <col min="13832" max="13834" width="11.44140625" style="159"/>
    <col min="13835" max="13835" width="13.109375" style="159" customWidth="1"/>
    <col min="13836" max="13836" width="11.44140625" style="159"/>
    <col min="13837" max="13837" width="11.6640625" style="159" customWidth="1"/>
    <col min="13838" max="13839" width="11.44140625" style="159"/>
    <col min="13840" max="13840" width="14.6640625" style="159" customWidth="1"/>
    <col min="13841" max="14081" width="11.44140625" style="159"/>
    <col min="14082" max="14082" width="20.6640625" style="159" customWidth="1"/>
    <col min="14083" max="14083" width="14" style="159" customWidth="1"/>
    <col min="14084" max="14084" width="13.44140625" style="159" customWidth="1"/>
    <col min="14085" max="14085" width="12.88671875" style="159" customWidth="1"/>
    <col min="14086" max="14086" width="12.44140625" style="159" customWidth="1"/>
    <col min="14087" max="14087" width="12.6640625" style="159" customWidth="1"/>
    <col min="14088" max="14090" width="11.44140625" style="159"/>
    <col min="14091" max="14091" width="13.109375" style="159" customWidth="1"/>
    <col min="14092" max="14092" width="11.44140625" style="159"/>
    <col min="14093" max="14093" width="11.6640625" style="159" customWidth="1"/>
    <col min="14094" max="14095" width="11.44140625" style="159"/>
    <col min="14096" max="14096" width="14.6640625" style="159" customWidth="1"/>
    <col min="14097" max="14337" width="11.44140625" style="159"/>
    <col min="14338" max="14338" width="20.6640625" style="159" customWidth="1"/>
    <col min="14339" max="14339" width="14" style="159" customWidth="1"/>
    <col min="14340" max="14340" width="13.44140625" style="159" customWidth="1"/>
    <col min="14341" max="14341" width="12.88671875" style="159" customWidth="1"/>
    <col min="14342" max="14342" width="12.44140625" style="159" customWidth="1"/>
    <col min="14343" max="14343" width="12.6640625" style="159" customWidth="1"/>
    <col min="14344" max="14346" width="11.44140625" style="159"/>
    <col min="14347" max="14347" width="13.109375" style="159" customWidth="1"/>
    <col min="14348" max="14348" width="11.44140625" style="159"/>
    <col min="14349" max="14349" width="11.6640625" style="159" customWidth="1"/>
    <col min="14350" max="14351" width="11.44140625" style="159"/>
    <col min="14352" max="14352" width="14.6640625" style="159" customWidth="1"/>
    <col min="14353" max="14593" width="11.44140625" style="159"/>
    <col min="14594" max="14594" width="20.6640625" style="159" customWidth="1"/>
    <col min="14595" max="14595" width="14" style="159" customWidth="1"/>
    <col min="14596" max="14596" width="13.44140625" style="159" customWidth="1"/>
    <col min="14597" max="14597" width="12.88671875" style="159" customWidth="1"/>
    <col min="14598" max="14598" width="12.44140625" style="159" customWidth="1"/>
    <col min="14599" max="14599" width="12.6640625" style="159" customWidth="1"/>
    <col min="14600" max="14602" width="11.44140625" style="159"/>
    <col min="14603" max="14603" width="13.109375" style="159" customWidth="1"/>
    <col min="14604" max="14604" width="11.44140625" style="159"/>
    <col min="14605" max="14605" width="11.6640625" style="159" customWidth="1"/>
    <col min="14606" max="14607" width="11.44140625" style="159"/>
    <col min="14608" max="14608" width="14.6640625" style="159" customWidth="1"/>
    <col min="14609" max="14849" width="11.44140625" style="159"/>
    <col min="14850" max="14850" width="20.6640625" style="159" customWidth="1"/>
    <col min="14851" max="14851" width="14" style="159" customWidth="1"/>
    <col min="14852" max="14852" width="13.44140625" style="159" customWidth="1"/>
    <col min="14853" max="14853" width="12.88671875" style="159" customWidth="1"/>
    <col min="14854" max="14854" width="12.44140625" style="159" customWidth="1"/>
    <col min="14855" max="14855" width="12.6640625" style="159" customWidth="1"/>
    <col min="14856" max="14858" width="11.44140625" style="159"/>
    <col min="14859" max="14859" width="13.109375" style="159" customWidth="1"/>
    <col min="14860" max="14860" width="11.44140625" style="159"/>
    <col min="14861" max="14861" width="11.6640625" style="159" customWidth="1"/>
    <col min="14862" max="14863" width="11.44140625" style="159"/>
    <col min="14864" max="14864" width="14.6640625" style="159" customWidth="1"/>
    <col min="14865" max="15105" width="11.44140625" style="159"/>
    <col min="15106" max="15106" width="20.6640625" style="159" customWidth="1"/>
    <col min="15107" max="15107" width="14" style="159" customWidth="1"/>
    <col min="15108" max="15108" width="13.44140625" style="159" customWidth="1"/>
    <col min="15109" max="15109" width="12.88671875" style="159" customWidth="1"/>
    <col min="15110" max="15110" width="12.44140625" style="159" customWidth="1"/>
    <col min="15111" max="15111" width="12.6640625" style="159" customWidth="1"/>
    <col min="15112" max="15114" width="11.44140625" style="159"/>
    <col min="15115" max="15115" width="13.109375" style="159" customWidth="1"/>
    <col min="15116" max="15116" width="11.44140625" style="159"/>
    <col min="15117" max="15117" width="11.6640625" style="159" customWidth="1"/>
    <col min="15118" max="15119" width="11.44140625" style="159"/>
    <col min="15120" max="15120" width="14.6640625" style="159" customWidth="1"/>
    <col min="15121" max="15361" width="11.44140625" style="159"/>
    <col min="15362" max="15362" width="20.6640625" style="159" customWidth="1"/>
    <col min="15363" max="15363" width="14" style="159" customWidth="1"/>
    <col min="15364" max="15364" width="13.44140625" style="159" customWidth="1"/>
    <col min="15365" max="15365" width="12.88671875" style="159" customWidth="1"/>
    <col min="15366" max="15366" width="12.44140625" style="159" customWidth="1"/>
    <col min="15367" max="15367" width="12.6640625" style="159" customWidth="1"/>
    <col min="15368" max="15370" width="11.44140625" style="159"/>
    <col min="15371" max="15371" width="13.109375" style="159" customWidth="1"/>
    <col min="15372" max="15372" width="11.44140625" style="159"/>
    <col min="15373" max="15373" width="11.6640625" style="159" customWidth="1"/>
    <col min="15374" max="15375" width="11.44140625" style="159"/>
    <col min="15376" max="15376" width="14.6640625" style="159" customWidth="1"/>
    <col min="15377" max="15617" width="11.44140625" style="159"/>
    <col min="15618" max="15618" width="20.6640625" style="159" customWidth="1"/>
    <col min="15619" max="15619" width="14" style="159" customWidth="1"/>
    <col min="15620" max="15620" width="13.44140625" style="159" customWidth="1"/>
    <col min="15621" max="15621" width="12.88671875" style="159" customWidth="1"/>
    <col min="15622" max="15622" width="12.44140625" style="159" customWidth="1"/>
    <col min="15623" max="15623" width="12.6640625" style="159" customWidth="1"/>
    <col min="15624" max="15626" width="11.44140625" style="159"/>
    <col min="15627" max="15627" width="13.109375" style="159" customWidth="1"/>
    <col min="15628" max="15628" width="11.44140625" style="159"/>
    <col min="15629" max="15629" width="11.6640625" style="159" customWidth="1"/>
    <col min="15630" max="15631" width="11.44140625" style="159"/>
    <col min="15632" max="15632" width="14.6640625" style="159" customWidth="1"/>
    <col min="15633" max="15873" width="11.44140625" style="159"/>
    <col min="15874" max="15874" width="20.6640625" style="159" customWidth="1"/>
    <col min="15875" max="15875" width="14" style="159" customWidth="1"/>
    <col min="15876" max="15876" width="13.44140625" style="159" customWidth="1"/>
    <col min="15877" max="15877" width="12.88671875" style="159" customWidth="1"/>
    <col min="15878" max="15878" width="12.44140625" style="159" customWidth="1"/>
    <col min="15879" max="15879" width="12.6640625" style="159" customWidth="1"/>
    <col min="15880" max="15882" width="11.44140625" style="159"/>
    <col min="15883" max="15883" width="13.109375" style="159" customWidth="1"/>
    <col min="15884" max="15884" width="11.44140625" style="159"/>
    <col min="15885" max="15885" width="11.6640625" style="159" customWidth="1"/>
    <col min="15886" max="15887" width="11.44140625" style="159"/>
    <col min="15888" max="15888" width="14.6640625" style="159" customWidth="1"/>
    <col min="15889" max="16129" width="11.44140625" style="159"/>
    <col min="16130" max="16130" width="20.6640625" style="159" customWidth="1"/>
    <col min="16131" max="16131" width="14" style="159" customWidth="1"/>
    <col min="16132" max="16132" width="13.44140625" style="159" customWidth="1"/>
    <col min="16133" max="16133" width="12.88671875" style="159" customWidth="1"/>
    <col min="16134" max="16134" width="12.44140625" style="159" customWidth="1"/>
    <col min="16135" max="16135" width="12.6640625" style="159" customWidth="1"/>
    <col min="16136" max="16138" width="11.44140625" style="159"/>
    <col min="16139" max="16139" width="13.109375" style="159" customWidth="1"/>
    <col min="16140" max="16140" width="11.44140625" style="159"/>
    <col min="16141" max="16141" width="11.6640625" style="159" customWidth="1"/>
    <col min="16142" max="16143" width="11.44140625" style="159"/>
    <col min="16144" max="16144" width="14.66406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3944</v>
      </c>
      <c r="B2" s="182"/>
      <c r="C2" s="182"/>
      <c r="D2" s="182"/>
      <c r="E2" s="182"/>
      <c r="F2" s="182"/>
      <c r="G2" s="182"/>
      <c r="H2" s="182"/>
      <c r="J2" s="182" t="s">
        <v>3944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</row>
    <row r="4" spans="1:16">
      <c r="A4" s="182" t="s">
        <v>363</v>
      </c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33428</v>
      </c>
      <c r="C13" s="1334">
        <v>37221</v>
      </c>
      <c r="D13" s="1327">
        <v>10745</v>
      </c>
      <c r="E13" s="1327">
        <v>11332</v>
      </c>
      <c r="F13" s="1327">
        <v>1538</v>
      </c>
      <c r="G13" s="1327">
        <v>755</v>
      </c>
      <c r="H13" s="1327">
        <v>433</v>
      </c>
      <c r="I13" s="164"/>
      <c r="J13" s="712">
        <v>1980</v>
      </c>
      <c r="K13" s="1330">
        <v>24.6</v>
      </c>
      <c r="L13" s="1330">
        <v>7.1</v>
      </c>
      <c r="M13" s="1332">
        <v>7.5</v>
      </c>
      <c r="N13" s="1332">
        <v>41.3</v>
      </c>
      <c r="O13" s="1332">
        <v>20.3</v>
      </c>
      <c r="P13" s="1332">
        <v>11.6</v>
      </c>
    </row>
    <row r="14" spans="1:16">
      <c r="A14" s="712">
        <v>1981</v>
      </c>
      <c r="B14" s="1334">
        <v>34581</v>
      </c>
      <c r="C14" s="1334">
        <v>37586</v>
      </c>
      <c r="D14" s="1327">
        <v>9882</v>
      </c>
      <c r="E14" s="1327">
        <v>11348</v>
      </c>
      <c r="F14" s="1327">
        <v>1278</v>
      </c>
      <c r="G14" s="1327">
        <v>633</v>
      </c>
      <c r="H14" s="1327">
        <v>372</v>
      </c>
      <c r="I14" s="164"/>
      <c r="J14" s="712">
        <v>1981</v>
      </c>
      <c r="K14" s="1330">
        <v>24.6</v>
      </c>
      <c r="L14" s="1330">
        <v>6.5</v>
      </c>
      <c r="M14" s="1332">
        <v>7.4</v>
      </c>
      <c r="N14" s="1332">
        <v>34</v>
      </c>
      <c r="O14" s="1332">
        <v>16.8</v>
      </c>
      <c r="P14" s="1332">
        <v>9.9</v>
      </c>
    </row>
    <row r="15" spans="1:16">
      <c r="A15" s="712">
        <v>1982</v>
      </c>
      <c r="B15" s="1334">
        <v>34726</v>
      </c>
      <c r="C15" s="1334">
        <v>37774</v>
      </c>
      <c r="D15" s="1327">
        <v>10504</v>
      </c>
      <c r="E15" s="1327">
        <v>9914</v>
      </c>
      <c r="F15" s="1327">
        <v>1165</v>
      </c>
      <c r="G15" s="1327">
        <v>582</v>
      </c>
      <c r="H15" s="1327">
        <v>330</v>
      </c>
      <c r="I15" s="164"/>
      <c r="J15" s="712">
        <v>1982</v>
      </c>
      <c r="K15" s="1330">
        <v>24.4</v>
      </c>
      <c r="L15" s="1330">
        <v>6.8</v>
      </c>
      <c r="M15" s="1332">
        <v>6.4</v>
      </c>
      <c r="N15" s="1332">
        <v>30.8</v>
      </c>
      <c r="O15" s="1332">
        <v>15.4</v>
      </c>
      <c r="P15" s="1332">
        <v>8.6999999999999993</v>
      </c>
    </row>
    <row r="16" spans="1:16">
      <c r="A16" s="712">
        <v>1983</v>
      </c>
      <c r="B16" s="1334">
        <v>32569</v>
      </c>
      <c r="C16" s="1334">
        <v>34963</v>
      </c>
      <c r="D16" s="1327">
        <v>11427</v>
      </c>
      <c r="E16" s="1327">
        <v>10122</v>
      </c>
      <c r="F16" s="1327">
        <v>1037</v>
      </c>
      <c r="G16" s="1327">
        <v>481</v>
      </c>
      <c r="H16" s="1327">
        <v>232</v>
      </c>
      <c r="I16" s="164"/>
      <c r="J16" s="712">
        <v>1983</v>
      </c>
      <c r="K16" s="1330">
        <v>22.3</v>
      </c>
      <c r="L16" s="1330">
        <v>7.3</v>
      </c>
      <c r="M16" s="1332">
        <v>6.5</v>
      </c>
      <c r="N16" s="1332">
        <v>29.7</v>
      </c>
      <c r="O16" s="1332">
        <v>13.8</v>
      </c>
      <c r="P16" s="1332">
        <v>6.6</v>
      </c>
    </row>
    <row r="17" spans="1:16">
      <c r="A17" s="712">
        <v>1984</v>
      </c>
      <c r="B17" s="1334">
        <v>32870</v>
      </c>
      <c r="C17" s="1334">
        <v>34298</v>
      </c>
      <c r="D17" s="1327">
        <v>11346</v>
      </c>
      <c r="E17" s="1327">
        <v>10757</v>
      </c>
      <c r="F17" s="1327">
        <v>857</v>
      </c>
      <c r="G17" s="1327">
        <v>400</v>
      </c>
      <c r="H17" s="1327">
        <v>266</v>
      </c>
      <c r="I17" s="164"/>
      <c r="J17" s="712">
        <v>1984</v>
      </c>
      <c r="K17" s="1330">
        <v>21.6</v>
      </c>
      <c r="L17" s="1330">
        <v>7.1</v>
      </c>
      <c r="M17" s="1332">
        <v>6.8</v>
      </c>
      <c r="N17" s="1332">
        <v>25</v>
      </c>
      <c r="O17" s="1332">
        <v>11.7</v>
      </c>
      <c r="P17" s="1332">
        <v>7.8</v>
      </c>
    </row>
    <row r="18" spans="1:16">
      <c r="A18" s="712">
        <v>1985</v>
      </c>
      <c r="B18" s="1334">
        <v>32969</v>
      </c>
      <c r="C18" s="1334">
        <v>34985</v>
      </c>
      <c r="D18" s="1327">
        <v>10371</v>
      </c>
      <c r="E18" s="1333">
        <v>11676</v>
      </c>
      <c r="F18" s="1333">
        <v>882</v>
      </c>
      <c r="G18" s="1333">
        <v>402</v>
      </c>
      <c r="H18" s="1333">
        <v>213</v>
      </c>
      <c r="I18" s="164"/>
      <c r="J18" s="712">
        <v>1985</v>
      </c>
      <c r="K18" s="1330">
        <v>21.8</v>
      </c>
      <c r="L18" s="1330">
        <v>6.5</v>
      </c>
      <c r="M18" s="1332">
        <v>7.3</v>
      </c>
      <c r="N18" s="1332">
        <v>25.2</v>
      </c>
      <c r="O18" s="1332">
        <v>11.5</v>
      </c>
      <c r="P18" s="1332">
        <v>6.1</v>
      </c>
    </row>
    <row r="19" spans="1:16">
      <c r="A19" s="712">
        <v>1986</v>
      </c>
      <c r="B19" s="1334">
        <v>34216</v>
      </c>
      <c r="C19" s="1334">
        <v>36238</v>
      </c>
      <c r="D19" s="1327">
        <v>10019</v>
      </c>
      <c r="E19" s="1333">
        <v>12343</v>
      </c>
      <c r="F19" s="1333">
        <v>793</v>
      </c>
      <c r="G19" s="1333">
        <v>403</v>
      </c>
      <c r="H19" s="1333">
        <v>230</v>
      </c>
      <c r="I19" s="164"/>
      <c r="J19" s="712">
        <v>1986</v>
      </c>
      <c r="K19" s="1330">
        <v>22.2</v>
      </c>
      <c r="L19" s="1330">
        <v>6.1</v>
      </c>
      <c r="M19" s="1332">
        <v>7.6</v>
      </c>
      <c r="N19" s="1332">
        <v>21.9</v>
      </c>
      <c r="O19" s="1332">
        <v>11.1</v>
      </c>
      <c r="P19" s="1332">
        <v>6.3</v>
      </c>
    </row>
    <row r="20" spans="1:16">
      <c r="A20" s="712">
        <v>1987</v>
      </c>
      <c r="B20" s="1334">
        <v>34890</v>
      </c>
      <c r="C20" s="1334">
        <v>36777</v>
      </c>
      <c r="D20" s="1327">
        <v>9508</v>
      </c>
      <c r="E20" s="1333">
        <v>12592</v>
      </c>
      <c r="F20" s="1333">
        <v>786</v>
      </c>
      <c r="G20" s="1333">
        <v>376</v>
      </c>
      <c r="H20" s="1333">
        <v>260</v>
      </c>
      <c r="I20" s="164"/>
      <c r="J20" s="712">
        <v>1987</v>
      </c>
      <c r="K20" s="1330">
        <v>22.2</v>
      </c>
      <c r="L20" s="1330">
        <v>5.7</v>
      </c>
      <c r="M20" s="1332">
        <v>7.6</v>
      </c>
      <c r="N20" s="1332">
        <v>21.4</v>
      </c>
      <c r="O20" s="1332">
        <v>10.199999999999999</v>
      </c>
      <c r="P20" s="1332">
        <v>7.1</v>
      </c>
    </row>
    <row r="21" spans="1:16">
      <c r="A21" s="712">
        <v>1988</v>
      </c>
      <c r="B21" s="1334">
        <v>36556</v>
      </c>
      <c r="C21" s="1334">
        <v>38922</v>
      </c>
      <c r="D21" s="1327">
        <v>10717</v>
      </c>
      <c r="E21" s="1333">
        <v>13874</v>
      </c>
      <c r="F21" s="1333">
        <v>873</v>
      </c>
      <c r="G21" s="1333">
        <v>397</v>
      </c>
      <c r="H21" s="1333">
        <v>315</v>
      </c>
      <c r="I21" s="164"/>
      <c r="J21" s="712">
        <v>1988</v>
      </c>
      <c r="K21" s="1330">
        <v>23.2</v>
      </c>
      <c r="L21" s="1330">
        <v>6.4</v>
      </c>
      <c r="M21" s="1332">
        <v>8.3000000000000007</v>
      </c>
      <c r="N21" s="1332">
        <v>22.4</v>
      </c>
      <c r="O21" s="1332">
        <v>10.199999999999999</v>
      </c>
      <c r="P21" s="1332">
        <v>8.1</v>
      </c>
    </row>
    <row r="22" spans="1:16">
      <c r="A22" s="712">
        <v>1989</v>
      </c>
      <c r="B22" s="1334">
        <v>37363</v>
      </c>
      <c r="C22" s="1334">
        <v>40009</v>
      </c>
      <c r="D22" s="1327">
        <v>11304</v>
      </c>
      <c r="E22" s="1333">
        <v>14279</v>
      </c>
      <c r="F22" s="1333">
        <v>765</v>
      </c>
      <c r="G22" s="1333">
        <v>386</v>
      </c>
      <c r="H22" s="1333">
        <v>271</v>
      </c>
      <c r="I22" s="164"/>
      <c r="J22" s="712">
        <v>1989</v>
      </c>
      <c r="K22" s="1330">
        <v>23.5</v>
      </c>
      <c r="L22" s="1330">
        <v>6.7</v>
      </c>
      <c r="M22" s="1332">
        <v>8.4</v>
      </c>
      <c r="N22" s="1332">
        <v>19.100000000000001</v>
      </c>
      <c r="O22" s="1332">
        <v>9.6</v>
      </c>
      <c r="P22" s="1332">
        <v>6.8</v>
      </c>
    </row>
    <row r="23" spans="1:16">
      <c r="A23" s="712">
        <v>1990</v>
      </c>
      <c r="B23" s="1334">
        <v>38298</v>
      </c>
      <c r="C23" s="1334">
        <v>40717</v>
      </c>
      <c r="D23" s="1327">
        <v>11316</v>
      </c>
      <c r="E23" s="1333">
        <v>13559</v>
      </c>
      <c r="F23" s="1333">
        <v>718</v>
      </c>
      <c r="G23" s="1333">
        <v>369</v>
      </c>
      <c r="H23" s="1333">
        <v>267</v>
      </c>
      <c r="I23" s="164"/>
      <c r="J23" s="712">
        <v>1990</v>
      </c>
      <c r="K23" s="1330">
        <v>23.8</v>
      </c>
      <c r="L23" s="1330">
        <v>6.6</v>
      </c>
      <c r="M23" s="1332">
        <v>7.9</v>
      </c>
      <c r="N23" s="1332">
        <v>17.600000000000001</v>
      </c>
      <c r="O23" s="1332">
        <v>9.1</v>
      </c>
      <c r="P23" s="1332">
        <v>6.6</v>
      </c>
    </row>
    <row r="24" spans="1:16">
      <c r="A24" s="712">
        <v>1991</v>
      </c>
      <c r="B24" s="1334">
        <v>37591</v>
      </c>
      <c r="C24" s="1334">
        <v>40054</v>
      </c>
      <c r="D24" s="1327">
        <v>10469</v>
      </c>
      <c r="E24" s="1333">
        <v>12598</v>
      </c>
      <c r="F24" s="1333">
        <v>693</v>
      </c>
      <c r="G24" s="1333">
        <v>415</v>
      </c>
      <c r="H24" s="1333">
        <v>267</v>
      </c>
      <c r="I24" s="164"/>
      <c r="J24" s="712">
        <v>1991</v>
      </c>
      <c r="K24" s="1330">
        <v>23</v>
      </c>
      <c r="L24" s="1330">
        <v>6</v>
      </c>
      <c r="M24" s="1332">
        <v>7.2</v>
      </c>
      <c r="N24" s="1332">
        <v>17.3</v>
      </c>
      <c r="O24" s="1332">
        <v>10.4</v>
      </c>
      <c r="P24" s="1332">
        <v>6.7</v>
      </c>
    </row>
    <row r="25" spans="1:16">
      <c r="A25" s="712">
        <v>1992</v>
      </c>
      <c r="B25" s="1334">
        <v>36310</v>
      </c>
      <c r="C25" s="1334">
        <v>38604</v>
      </c>
      <c r="D25" s="1327">
        <v>9881</v>
      </c>
      <c r="E25" s="1333">
        <v>11980</v>
      </c>
      <c r="F25" s="1333">
        <v>640</v>
      </c>
      <c r="G25" s="1333">
        <v>330</v>
      </c>
      <c r="H25" s="1333">
        <v>253</v>
      </c>
      <c r="I25" s="164"/>
      <c r="J25" s="712">
        <v>1992</v>
      </c>
      <c r="K25" s="1330">
        <v>21.9</v>
      </c>
      <c r="L25" s="1330">
        <v>5.6</v>
      </c>
      <c r="M25" s="1332">
        <v>6.8</v>
      </c>
      <c r="N25" s="1332">
        <v>16.600000000000001</v>
      </c>
      <c r="O25" s="1332">
        <v>8.5</v>
      </c>
      <c r="P25" s="1332">
        <v>6.6</v>
      </c>
    </row>
    <row r="26" spans="1:16">
      <c r="A26" s="712">
        <v>1993</v>
      </c>
      <c r="B26" s="1333">
        <v>34470</v>
      </c>
      <c r="C26" s="1333">
        <v>36436</v>
      </c>
      <c r="D26" s="1327">
        <v>10047</v>
      </c>
      <c r="E26" s="1333">
        <v>11729</v>
      </c>
      <c r="F26" s="1333">
        <v>535</v>
      </c>
      <c r="G26" s="1333">
        <v>281</v>
      </c>
      <c r="H26" s="1333">
        <v>216</v>
      </c>
      <c r="I26" s="164"/>
      <c r="J26" s="712">
        <v>1993</v>
      </c>
      <c r="K26" s="1330">
        <v>20.399999999999999</v>
      </c>
      <c r="L26" s="1330">
        <v>5.6</v>
      </c>
      <c r="M26" s="1332">
        <v>6.6</v>
      </c>
      <c r="N26" s="1332">
        <v>14.7</v>
      </c>
      <c r="O26" s="1332">
        <v>7.7</v>
      </c>
      <c r="P26" s="1332">
        <v>5.9</v>
      </c>
    </row>
    <row r="27" spans="1:16">
      <c r="A27" s="712">
        <v>1994</v>
      </c>
      <c r="B27" s="1333">
        <v>33573</v>
      </c>
      <c r="C27" s="1331">
        <v>35155</v>
      </c>
      <c r="D27" s="1327">
        <v>10174</v>
      </c>
      <c r="E27" s="1333">
        <v>11863</v>
      </c>
      <c r="F27" s="1333">
        <v>469</v>
      </c>
      <c r="G27" s="1333">
        <v>264</v>
      </c>
      <c r="H27" s="1333">
        <v>185</v>
      </c>
      <c r="I27" s="164"/>
      <c r="J27" s="712">
        <v>1994</v>
      </c>
      <c r="K27" s="1330">
        <v>19.399999999999999</v>
      </c>
      <c r="L27" s="1330">
        <v>5.6</v>
      </c>
      <c r="M27" s="1332">
        <v>6.5</v>
      </c>
      <c r="N27" s="1332">
        <v>13.3</v>
      </c>
      <c r="O27" s="1332">
        <v>7.5</v>
      </c>
      <c r="P27" s="1332">
        <v>5.3</v>
      </c>
    </row>
    <row r="28" spans="1:16">
      <c r="A28" s="712">
        <v>1995</v>
      </c>
      <c r="B28" s="1333">
        <v>32251</v>
      </c>
      <c r="C28" s="1331">
        <v>33589</v>
      </c>
      <c r="D28" s="1327">
        <v>10796</v>
      </c>
      <c r="E28" s="1333">
        <v>11457</v>
      </c>
      <c r="F28" s="1333">
        <v>456</v>
      </c>
      <c r="G28" s="1333">
        <v>242</v>
      </c>
      <c r="H28" s="1333">
        <v>205</v>
      </c>
      <c r="I28" s="164"/>
      <c r="J28" s="712">
        <v>1995</v>
      </c>
      <c r="K28" s="1330">
        <v>18.3</v>
      </c>
      <c r="L28" s="1330">
        <v>5.9</v>
      </c>
      <c r="M28" s="1332">
        <v>6.2</v>
      </c>
      <c r="N28" s="1332">
        <v>13.6</v>
      </c>
      <c r="O28" s="1332">
        <v>7.2</v>
      </c>
      <c r="P28" s="1332">
        <v>6.1</v>
      </c>
    </row>
    <row r="29" spans="1:16">
      <c r="A29" s="712">
        <v>1996</v>
      </c>
      <c r="B29" s="1333">
        <v>32063</v>
      </c>
      <c r="C29" s="1331">
        <v>33004</v>
      </c>
      <c r="D29" s="1327">
        <v>10642</v>
      </c>
      <c r="E29" s="1333">
        <v>10799</v>
      </c>
      <c r="F29" s="1333">
        <v>450</v>
      </c>
      <c r="G29" s="1333">
        <v>245</v>
      </c>
      <c r="H29" s="1333">
        <v>164</v>
      </c>
      <c r="I29" s="164"/>
      <c r="J29" s="712">
        <v>1996</v>
      </c>
      <c r="K29" s="1330">
        <v>17.899999999999999</v>
      </c>
      <c r="L29" s="1330">
        <v>5.8</v>
      </c>
      <c r="M29" s="1332">
        <v>5.8</v>
      </c>
      <c r="N29" s="1332">
        <v>13.6</v>
      </c>
      <c r="O29" s="1332">
        <v>7.4</v>
      </c>
      <c r="P29" s="1332">
        <v>5</v>
      </c>
    </row>
    <row r="30" spans="1:16">
      <c r="A30" s="712">
        <v>1997</v>
      </c>
      <c r="B30" s="1333">
        <v>31639</v>
      </c>
      <c r="C30" s="1331">
        <v>32287</v>
      </c>
      <c r="D30" s="1327">
        <v>10657</v>
      </c>
      <c r="E30" s="1333">
        <v>9956</v>
      </c>
      <c r="F30" s="1333">
        <v>385</v>
      </c>
      <c r="G30" s="1333">
        <v>232</v>
      </c>
      <c r="H30" s="1333">
        <v>174</v>
      </c>
      <c r="I30" s="164"/>
      <c r="J30" s="712">
        <v>1997</v>
      </c>
      <c r="K30" s="1330">
        <v>17.399999999999999</v>
      </c>
      <c r="L30" s="1330">
        <v>5.7</v>
      </c>
      <c r="M30" s="1332">
        <v>5.4</v>
      </c>
      <c r="N30" s="1332">
        <v>11.9</v>
      </c>
      <c r="O30" s="1332">
        <v>7.2</v>
      </c>
      <c r="P30" s="1332">
        <v>5.4</v>
      </c>
    </row>
    <row r="31" spans="1:16">
      <c r="A31" s="712">
        <v>1998</v>
      </c>
      <c r="B31" s="1334">
        <v>30635</v>
      </c>
      <c r="C31" s="1334">
        <v>31179</v>
      </c>
      <c r="D31" s="1327">
        <v>10542</v>
      </c>
      <c r="E31" s="1333">
        <v>9428</v>
      </c>
      <c r="F31" s="1333">
        <v>410</v>
      </c>
      <c r="G31" s="1333">
        <v>247</v>
      </c>
      <c r="H31" s="1333">
        <v>147</v>
      </c>
      <c r="I31" s="164"/>
      <c r="J31" s="712">
        <v>1998</v>
      </c>
      <c r="K31" s="1330">
        <v>16.7</v>
      </c>
      <c r="L31" s="1330">
        <v>5.6</v>
      </c>
      <c r="M31" s="1332">
        <v>5</v>
      </c>
      <c r="N31" s="1332">
        <v>13.1</v>
      </c>
      <c r="O31" s="1332">
        <v>7.9</v>
      </c>
      <c r="P31" s="1332">
        <v>4.7</v>
      </c>
    </row>
    <row r="32" spans="1:16">
      <c r="A32" s="712">
        <v>1999</v>
      </c>
      <c r="B32" s="1334">
        <v>29722</v>
      </c>
      <c r="C32" s="1334">
        <v>30118</v>
      </c>
      <c r="D32" s="1327">
        <v>10476</v>
      </c>
      <c r="E32" s="1333">
        <v>8961</v>
      </c>
      <c r="F32" s="1333">
        <v>325</v>
      </c>
      <c r="G32" s="1333">
        <v>183</v>
      </c>
      <c r="H32" s="1333">
        <v>122</v>
      </c>
      <c r="I32" s="164"/>
      <c r="J32" s="712">
        <v>1999</v>
      </c>
      <c r="K32" s="1330">
        <v>16</v>
      </c>
      <c r="L32" s="1330">
        <v>5.6</v>
      </c>
      <c r="M32" s="1332">
        <v>4.8</v>
      </c>
      <c r="N32" s="1332">
        <v>10.8</v>
      </c>
      <c r="O32" s="1332">
        <v>6.1</v>
      </c>
      <c r="P32" s="1332">
        <v>4.0999999999999996</v>
      </c>
    </row>
    <row r="33" spans="1:17">
      <c r="A33" s="712">
        <v>2000</v>
      </c>
      <c r="B33" s="1334">
        <v>28908</v>
      </c>
      <c r="C33" s="1334">
        <v>29242</v>
      </c>
      <c r="D33" s="1327">
        <v>10345</v>
      </c>
      <c r="E33" s="1333">
        <v>8651</v>
      </c>
      <c r="F33" s="1333">
        <v>303</v>
      </c>
      <c r="G33" s="1333">
        <v>180</v>
      </c>
      <c r="H33" s="1333">
        <v>142</v>
      </c>
      <c r="I33" s="164"/>
      <c r="J33" s="712">
        <v>2000</v>
      </c>
      <c r="K33" s="1330">
        <v>15.4</v>
      </c>
      <c r="L33" s="1330">
        <v>5.5</v>
      </c>
      <c r="M33" s="1332">
        <v>4.5999999999999996</v>
      </c>
      <c r="N33" s="1332">
        <v>10.4</v>
      </c>
      <c r="O33" s="1332">
        <v>6.2</v>
      </c>
      <c r="P33" s="1332">
        <v>4.9000000000000004</v>
      </c>
    </row>
    <row r="34" spans="1:17">
      <c r="A34" s="712">
        <v>2001</v>
      </c>
      <c r="B34" s="1334">
        <v>28972</v>
      </c>
      <c r="C34" s="1334">
        <v>29281</v>
      </c>
      <c r="D34" s="1327">
        <v>10646</v>
      </c>
      <c r="E34" s="1331">
        <v>8207</v>
      </c>
      <c r="F34" s="1331">
        <v>267</v>
      </c>
      <c r="G34" s="1331">
        <v>146</v>
      </c>
      <c r="H34" s="1331">
        <v>146</v>
      </c>
      <c r="I34" s="164"/>
      <c r="J34" s="712">
        <v>2001</v>
      </c>
      <c r="K34" s="1330">
        <v>15.3</v>
      </c>
      <c r="L34" s="1330">
        <v>5.6</v>
      </c>
      <c r="M34" s="1332">
        <v>4.3</v>
      </c>
      <c r="N34" s="1332">
        <v>9.1</v>
      </c>
      <c r="O34" s="1332">
        <v>5</v>
      </c>
      <c r="P34" s="1332">
        <v>5</v>
      </c>
    </row>
    <row r="35" spans="1:17">
      <c r="A35" s="712">
        <v>2002</v>
      </c>
      <c r="B35" s="1334">
        <v>27990</v>
      </c>
      <c r="C35" s="1334">
        <v>28213</v>
      </c>
      <c r="D35" s="1327">
        <v>10539</v>
      </c>
      <c r="E35" s="1331">
        <v>7752</v>
      </c>
      <c r="F35" s="1331">
        <v>250</v>
      </c>
      <c r="G35" s="1331">
        <v>148</v>
      </c>
      <c r="H35" s="1331">
        <v>117</v>
      </c>
      <c r="I35" s="164"/>
      <c r="J35" s="712">
        <v>2002</v>
      </c>
      <c r="K35" s="1330">
        <v>14.7</v>
      </c>
      <c r="L35" s="1330">
        <v>5.5</v>
      </c>
      <c r="M35" s="1332">
        <v>4</v>
      </c>
      <c r="N35" s="1332">
        <v>8.9</v>
      </c>
      <c r="O35" s="1332">
        <v>5.2</v>
      </c>
      <c r="P35" s="1332">
        <v>4.0999999999999996</v>
      </c>
    </row>
    <row r="36" spans="1:17">
      <c r="A36" s="712">
        <v>2003</v>
      </c>
      <c r="B36" s="1334">
        <v>28040</v>
      </c>
      <c r="C36" s="1327">
        <v>28222</v>
      </c>
      <c r="D36" s="1327">
        <v>10732</v>
      </c>
      <c r="E36" s="1331">
        <v>7398</v>
      </c>
      <c r="F36" s="1331">
        <v>272</v>
      </c>
      <c r="G36" s="1331">
        <v>186</v>
      </c>
      <c r="H36" s="1331">
        <v>180</v>
      </c>
      <c r="I36" s="164"/>
      <c r="J36" s="712">
        <v>2003</v>
      </c>
      <c r="K36" s="1330">
        <v>14.5</v>
      </c>
      <c r="L36" s="1330">
        <v>5.5</v>
      </c>
      <c r="M36" s="1332">
        <v>3.8</v>
      </c>
      <c r="N36" s="639">
        <v>9.6</v>
      </c>
      <c r="O36" s="1332">
        <v>6.6</v>
      </c>
      <c r="P36" s="1332">
        <v>6.4</v>
      </c>
    </row>
    <row r="37" spans="1:17">
      <c r="A37" s="712">
        <v>2004</v>
      </c>
      <c r="B37" s="1334">
        <v>26862</v>
      </c>
      <c r="C37" s="1327">
        <v>27120</v>
      </c>
      <c r="D37" s="1327">
        <v>11069</v>
      </c>
      <c r="E37" s="1335">
        <v>6796</v>
      </c>
      <c r="F37" s="1335">
        <v>277</v>
      </c>
      <c r="G37" s="1335">
        <v>178</v>
      </c>
      <c r="H37" s="1335">
        <v>158</v>
      </c>
      <c r="I37" s="164"/>
      <c r="J37" s="712">
        <v>2004</v>
      </c>
      <c r="K37" s="1330">
        <v>13.9</v>
      </c>
      <c r="L37" s="1330">
        <v>5.7</v>
      </c>
      <c r="M37" s="1332">
        <v>3.5</v>
      </c>
      <c r="N37" s="639">
        <v>10.199999999999999</v>
      </c>
      <c r="O37" s="1332">
        <v>6.6</v>
      </c>
      <c r="P37" s="1332">
        <v>5.8</v>
      </c>
    </row>
    <row r="38" spans="1:17">
      <c r="A38" s="640">
        <v>2005</v>
      </c>
      <c r="B38" s="1334">
        <v>26766</v>
      </c>
      <c r="C38" s="1333">
        <v>26868</v>
      </c>
      <c r="D38" s="1327">
        <v>10961</v>
      </c>
      <c r="E38" s="1327">
        <v>6898</v>
      </c>
      <c r="F38" s="1327">
        <v>237</v>
      </c>
      <c r="G38" s="1327">
        <v>171</v>
      </c>
      <c r="H38" s="1327">
        <v>206</v>
      </c>
      <c r="I38" s="164"/>
      <c r="J38" s="640">
        <v>2005</v>
      </c>
      <c r="K38" s="639">
        <v>13.6</v>
      </c>
      <c r="L38" s="639">
        <v>5.6</v>
      </c>
      <c r="M38" s="639">
        <v>3.5</v>
      </c>
      <c r="N38" s="639">
        <v>8.8000000000000007</v>
      </c>
      <c r="O38" s="639">
        <v>6.4</v>
      </c>
      <c r="P38" s="639">
        <v>7.7</v>
      </c>
    </row>
    <row r="39" spans="1:17">
      <c r="A39" s="640">
        <v>2006</v>
      </c>
      <c r="B39" s="1334">
        <v>27028</v>
      </c>
      <c r="C39" s="1333">
        <v>27082</v>
      </c>
      <c r="D39" s="1333">
        <v>10652</v>
      </c>
      <c r="E39" s="1333">
        <v>7428</v>
      </c>
      <c r="F39" s="1333">
        <v>241</v>
      </c>
      <c r="G39" s="1333">
        <v>160</v>
      </c>
      <c r="H39" s="1333">
        <v>301</v>
      </c>
      <c r="I39" s="164"/>
      <c r="J39" s="640">
        <v>2006</v>
      </c>
      <c r="K39" s="639">
        <v>13.7</v>
      </c>
      <c r="L39" s="639">
        <v>5.4</v>
      </c>
      <c r="M39" s="639">
        <v>3.7</v>
      </c>
      <c r="N39" s="639">
        <v>8.9</v>
      </c>
      <c r="O39" s="639">
        <v>5.9</v>
      </c>
      <c r="P39" s="639">
        <v>11.1</v>
      </c>
    </row>
    <row r="40" spans="1:17">
      <c r="A40" s="640">
        <v>2007</v>
      </c>
      <c r="B40" s="1334">
        <v>27682</v>
      </c>
      <c r="C40" s="1333">
        <v>27717</v>
      </c>
      <c r="D40" s="1333">
        <v>11817</v>
      </c>
      <c r="E40" s="1333">
        <v>7531</v>
      </c>
      <c r="F40" s="1333">
        <v>238</v>
      </c>
      <c r="G40" s="1333">
        <v>163</v>
      </c>
      <c r="H40" s="1333">
        <v>291</v>
      </c>
      <c r="I40" s="164"/>
      <c r="J40" s="640">
        <v>2007</v>
      </c>
      <c r="K40" s="639">
        <v>13.9</v>
      </c>
      <c r="L40" s="639">
        <v>5.9</v>
      </c>
      <c r="M40" s="639">
        <v>3.8</v>
      </c>
      <c r="N40" s="639">
        <v>8.6</v>
      </c>
      <c r="O40" s="639">
        <v>5.9</v>
      </c>
      <c r="P40" s="639">
        <v>10.5</v>
      </c>
    </row>
    <row r="41" spans="1:17">
      <c r="A41" s="640">
        <v>2008</v>
      </c>
      <c r="B41" s="1333">
        <v>27779</v>
      </c>
      <c r="C41" s="1333">
        <v>27813</v>
      </c>
      <c r="D41" s="1333">
        <v>11458</v>
      </c>
      <c r="E41" s="1333">
        <v>7061</v>
      </c>
      <c r="F41" s="640">
        <v>233</v>
      </c>
      <c r="G41" s="640">
        <v>165</v>
      </c>
      <c r="H41" s="640">
        <v>246</v>
      </c>
      <c r="I41" s="165"/>
      <c r="J41" s="640">
        <v>2008</v>
      </c>
      <c r="K41" s="639">
        <v>13.8</v>
      </c>
      <c r="L41" s="639">
        <v>5.7</v>
      </c>
      <c r="M41" s="639">
        <v>3.5</v>
      </c>
      <c r="N41" s="639">
        <v>8.4</v>
      </c>
      <c r="O41" s="639">
        <v>5.9</v>
      </c>
      <c r="P41" s="639">
        <v>8.8000000000000007</v>
      </c>
      <c r="Q41" s="165"/>
    </row>
    <row r="42" spans="1:17" s="165" customFormat="1">
      <c r="A42" s="640">
        <v>2009</v>
      </c>
      <c r="B42" s="1333">
        <v>28314</v>
      </c>
      <c r="C42" s="1333">
        <v>28352</v>
      </c>
      <c r="D42" s="1333">
        <v>11750</v>
      </c>
      <c r="E42" s="1333">
        <v>7151</v>
      </c>
      <c r="F42" s="640">
        <v>248</v>
      </c>
      <c r="G42" s="640">
        <v>162</v>
      </c>
      <c r="H42" s="640">
        <v>291</v>
      </c>
      <c r="J42" s="640">
        <v>2009</v>
      </c>
      <c r="K42" s="639">
        <v>14</v>
      </c>
      <c r="L42" s="639">
        <v>5.8</v>
      </c>
      <c r="M42" s="639">
        <v>3.5</v>
      </c>
      <c r="N42" s="639">
        <v>8.6999999999999993</v>
      </c>
      <c r="O42" s="639">
        <v>5.7</v>
      </c>
      <c r="P42" s="639">
        <v>10.3</v>
      </c>
    </row>
    <row r="43" spans="1:17">
      <c r="A43" s="640">
        <v>2010</v>
      </c>
      <c r="B43" s="1333">
        <v>28297</v>
      </c>
      <c r="C43" s="1333">
        <v>28342</v>
      </c>
      <c r="D43" s="1333">
        <v>12458</v>
      </c>
      <c r="E43" s="1333">
        <v>7408</v>
      </c>
      <c r="F43" s="640">
        <v>215</v>
      </c>
      <c r="G43" s="640">
        <v>148</v>
      </c>
      <c r="H43" s="640">
        <v>254</v>
      </c>
      <c r="I43" s="165"/>
      <c r="J43" s="640">
        <v>2010</v>
      </c>
      <c r="K43" s="639">
        <v>13.9</v>
      </c>
      <c r="L43" s="639">
        <v>6.1</v>
      </c>
      <c r="M43" s="639">
        <v>3.6</v>
      </c>
      <c r="N43" s="639">
        <v>7.6</v>
      </c>
      <c r="O43" s="639">
        <v>5.2</v>
      </c>
      <c r="P43" s="639">
        <v>9</v>
      </c>
      <c r="Q43" s="165"/>
    </row>
    <row r="44" spans="1:17">
      <c r="A44" s="640">
        <v>2011</v>
      </c>
      <c r="B44" s="1333">
        <v>27912</v>
      </c>
      <c r="C44" s="1333">
        <v>27963</v>
      </c>
      <c r="D44" s="1333">
        <v>11683</v>
      </c>
      <c r="E44" s="1333">
        <v>8361</v>
      </c>
      <c r="F44" s="640">
        <v>205</v>
      </c>
      <c r="G44" s="640">
        <v>151</v>
      </c>
      <c r="H44" s="640">
        <v>239</v>
      </c>
      <c r="I44" s="165"/>
      <c r="J44" s="640">
        <v>2011</v>
      </c>
      <c r="K44" s="639">
        <v>13.6</v>
      </c>
      <c r="L44" s="639">
        <v>5.7</v>
      </c>
      <c r="M44" s="639">
        <v>4.0999999999999996</v>
      </c>
      <c r="N44" s="639">
        <v>7.3</v>
      </c>
      <c r="O44" s="639">
        <v>5.4</v>
      </c>
      <c r="P44" s="639">
        <v>8.5</v>
      </c>
      <c r="Q44" s="165"/>
    </row>
    <row r="45" spans="1:17">
      <c r="A45" s="640">
        <v>2012</v>
      </c>
      <c r="B45" s="1333">
        <v>26729</v>
      </c>
      <c r="C45" s="1333">
        <v>26779</v>
      </c>
      <c r="D45" s="1333">
        <v>12087</v>
      </c>
      <c r="E45" s="1333">
        <v>7998</v>
      </c>
      <c r="F45" s="640">
        <v>197</v>
      </c>
      <c r="G45" s="640">
        <v>157</v>
      </c>
      <c r="H45" s="640">
        <v>222</v>
      </c>
      <c r="J45" s="640">
        <v>2012</v>
      </c>
      <c r="K45" s="639">
        <v>13</v>
      </c>
      <c r="L45" s="639">
        <v>5.9</v>
      </c>
      <c r="M45" s="639">
        <v>3.9</v>
      </c>
      <c r="N45" s="639">
        <v>7.4</v>
      </c>
      <c r="O45" s="639">
        <v>5.9</v>
      </c>
      <c r="P45" s="639">
        <v>8.3000000000000007</v>
      </c>
    </row>
    <row r="46" spans="1:17" s="165" customFormat="1">
      <c r="A46" s="1339">
        <v>2013</v>
      </c>
      <c r="B46" s="1340">
        <v>26304</v>
      </c>
      <c r="C46" s="1340">
        <v>26344</v>
      </c>
      <c r="D46" s="1340">
        <v>12453</v>
      </c>
      <c r="E46" s="1340">
        <v>7427</v>
      </c>
      <c r="F46" s="1339">
        <v>206</v>
      </c>
      <c r="G46" s="1339">
        <v>149</v>
      </c>
      <c r="H46" s="1339">
        <v>293</v>
      </c>
      <c r="J46" s="1339">
        <v>2013</v>
      </c>
      <c r="K46" s="1342">
        <v>12.6</v>
      </c>
      <c r="L46" s="1342">
        <v>6</v>
      </c>
      <c r="M46" s="1342">
        <v>3.6</v>
      </c>
      <c r="N46" s="1342">
        <v>7.8</v>
      </c>
      <c r="O46" s="1342">
        <v>5.7</v>
      </c>
      <c r="P46" s="1342">
        <v>11.1</v>
      </c>
    </row>
    <row r="47" spans="1:17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7" ht="10.5" customHeight="1">
      <c r="J48" s="1881"/>
      <c r="K48" s="1881"/>
      <c r="L48" s="1881"/>
      <c r="M48" s="1881"/>
      <c r="N48" s="1881"/>
      <c r="O48" s="1881"/>
      <c r="P48" s="1881"/>
    </row>
    <row r="49" spans="8:16">
      <c r="H49" s="1353"/>
      <c r="J49" s="1881" t="s">
        <v>5181</v>
      </c>
      <c r="K49" s="1881"/>
      <c r="L49" s="1881"/>
      <c r="M49" s="1881"/>
      <c r="N49" s="1881"/>
      <c r="O49" s="1881"/>
      <c r="P49" s="1881"/>
    </row>
    <row r="50" spans="8:16">
      <c r="J50" s="1881"/>
      <c r="K50" s="1881"/>
      <c r="L50" s="1881"/>
      <c r="M50" s="1881"/>
      <c r="N50" s="1881"/>
      <c r="O50" s="1881"/>
      <c r="P50" s="1881"/>
    </row>
    <row r="52" spans="8:16">
      <c r="H52" s="1375"/>
      <c r="I52" s="613"/>
    </row>
    <row r="53" spans="8:16">
      <c r="H53" s="1353"/>
      <c r="I53" s="608"/>
    </row>
    <row r="54" spans="8:16">
      <c r="H54" s="1353"/>
      <c r="I54" s="608"/>
    </row>
    <row r="55" spans="8:16">
      <c r="H55" s="1353"/>
      <c r="I55" s="608"/>
    </row>
    <row r="56" spans="8:16">
      <c r="H56" s="1353"/>
      <c r="I56" s="608"/>
    </row>
    <row r="57" spans="8:16">
      <c r="H57" s="1353"/>
      <c r="I57" s="608"/>
    </row>
    <row r="58" spans="8:16">
      <c r="H58" s="1353"/>
      <c r="I58" s="608"/>
    </row>
    <row r="59" spans="8:16" s="1377" customFormat="1">
      <c r="H59" s="1353"/>
      <c r="I59" s="608"/>
    </row>
    <row r="60" spans="8:16" s="1377" customFormat="1">
      <c r="H60" s="618"/>
      <c r="I60" s="1416"/>
    </row>
    <row r="61" spans="8:16" s="1377" customFormat="1">
      <c r="H61" s="640"/>
      <c r="I61" s="1413"/>
    </row>
    <row r="62" spans="8:16" s="1377" customFormat="1">
      <c r="I62" s="1413"/>
    </row>
    <row r="63" spans="8:16" s="1377" customFormat="1">
      <c r="I63" s="1413"/>
    </row>
    <row r="64" spans="8:16" s="1377" customFormat="1">
      <c r="I64" s="1413"/>
    </row>
    <row r="65" spans="9:10" s="1377" customFormat="1">
      <c r="I65" s="1413"/>
    </row>
    <row r="66" spans="9:10" s="1377" customFormat="1">
      <c r="I66" s="1413"/>
    </row>
    <row r="67" spans="9:10" s="1377" customFormat="1">
      <c r="I67" s="1413"/>
    </row>
    <row r="68" spans="9:10" s="1377" customFormat="1">
      <c r="J68" s="1380"/>
    </row>
    <row r="69" spans="9:10" s="1377" customFormat="1">
      <c r="J69" s="1380"/>
    </row>
    <row r="70" spans="9:10" s="1377" customFormat="1">
      <c r="J70" s="1380"/>
    </row>
    <row r="71" spans="9:10" s="1377" customFormat="1">
      <c r="J71" s="1380"/>
    </row>
    <row r="72" spans="9:10" s="1377" customFormat="1">
      <c r="J72" s="1380"/>
    </row>
    <row r="73" spans="9:10" s="1377" customFormat="1">
      <c r="J73" s="1380"/>
    </row>
    <row r="74" spans="9:10" s="1377" customFormat="1">
      <c r="J74" s="1380"/>
    </row>
    <row r="75" spans="9:10" s="1377" customFormat="1"/>
    <row r="76" spans="9:10" s="1377" customFormat="1"/>
    <row r="77" spans="9:10" s="1377" customFormat="1"/>
  </sheetData>
  <mergeCells count="21">
    <mergeCell ref="J47:P48"/>
    <mergeCell ref="J49:P50"/>
    <mergeCell ref="N8:P8"/>
    <mergeCell ref="K9:K11"/>
    <mergeCell ref="L9:L11"/>
    <mergeCell ref="M9:M11"/>
    <mergeCell ref="N9:O9"/>
    <mergeCell ref="P9:P11"/>
    <mergeCell ref="N10:N11"/>
    <mergeCell ref="O10:O11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</mergeCells>
  <hyperlinks>
    <hyperlink ref="A1" location="Indice!A189" display="Volver"/>
  </hyperlinks>
  <pageMargins left="0.75" right="0.75" top="1" bottom="1" header="0" footer="0"/>
  <pageSetup scale="78" orientation="portrait" r:id="rId1"/>
  <headerFooter alignWithMargins="0"/>
  <colBreaks count="1" manualBreakCount="1">
    <brk id="9" max="1048575" man="1"/>
  </colBreaks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7030A0"/>
  </sheetPr>
  <dimension ref="A1:R71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" style="159" customWidth="1"/>
    <col min="2" max="2" width="13.21875" style="159" customWidth="1"/>
    <col min="3" max="3" width="11.5546875" style="159" customWidth="1"/>
    <col min="4" max="4" width="11.21875" style="159" customWidth="1"/>
    <col min="5" max="6" width="11.6640625" style="159" customWidth="1"/>
    <col min="7" max="7" width="10.77734375" style="159" customWidth="1"/>
    <col min="8" max="8" width="8.21875" style="159" customWidth="1"/>
    <col min="9" max="9" width="11.44140625" style="159"/>
    <col min="10" max="10" width="9.21875" style="159" customWidth="1"/>
    <col min="11" max="11" width="12.5546875" style="159" customWidth="1"/>
    <col min="12" max="12" width="10" style="159" customWidth="1"/>
    <col min="13" max="13" width="11.5546875" style="159" customWidth="1"/>
    <col min="14" max="14" width="9.33203125" style="159" customWidth="1"/>
    <col min="15" max="15" width="10.33203125" style="159" customWidth="1"/>
    <col min="16" max="16" width="14.33203125" style="159" customWidth="1"/>
    <col min="17" max="257" width="11.44140625" style="159"/>
    <col min="258" max="258" width="20.6640625" style="159" bestFit="1" customWidth="1"/>
    <col min="259" max="259" width="15.5546875" style="159" customWidth="1"/>
    <col min="260" max="260" width="12.109375" style="159" customWidth="1"/>
    <col min="261" max="261" width="13" style="159" customWidth="1"/>
    <col min="262" max="262" width="12.5546875" style="159" customWidth="1"/>
    <col min="263" max="263" width="12.109375" style="159" customWidth="1"/>
    <col min="264" max="266" width="11.44140625" style="159"/>
    <col min="267" max="267" width="15" style="159" customWidth="1"/>
    <col min="268" max="268" width="12.44140625" style="159" customWidth="1"/>
    <col min="269" max="269" width="14.88671875" style="159" customWidth="1"/>
    <col min="270" max="270" width="11.44140625" style="159"/>
    <col min="271" max="271" width="12.88671875" style="159" customWidth="1"/>
    <col min="272" max="272" width="17.109375" style="159" customWidth="1"/>
    <col min="273" max="513" width="11.44140625" style="159"/>
    <col min="514" max="514" width="20.6640625" style="159" bestFit="1" customWidth="1"/>
    <col min="515" max="515" width="15.5546875" style="159" customWidth="1"/>
    <col min="516" max="516" width="12.109375" style="159" customWidth="1"/>
    <col min="517" max="517" width="13" style="159" customWidth="1"/>
    <col min="518" max="518" width="12.5546875" style="159" customWidth="1"/>
    <col min="519" max="519" width="12.109375" style="159" customWidth="1"/>
    <col min="520" max="522" width="11.44140625" style="159"/>
    <col min="523" max="523" width="15" style="159" customWidth="1"/>
    <col min="524" max="524" width="12.44140625" style="159" customWidth="1"/>
    <col min="525" max="525" width="14.88671875" style="159" customWidth="1"/>
    <col min="526" max="526" width="11.44140625" style="159"/>
    <col min="527" max="527" width="12.88671875" style="159" customWidth="1"/>
    <col min="528" max="528" width="17.109375" style="159" customWidth="1"/>
    <col min="529" max="769" width="11.44140625" style="159"/>
    <col min="770" max="770" width="20.6640625" style="159" bestFit="1" customWidth="1"/>
    <col min="771" max="771" width="15.5546875" style="159" customWidth="1"/>
    <col min="772" max="772" width="12.109375" style="159" customWidth="1"/>
    <col min="773" max="773" width="13" style="159" customWidth="1"/>
    <col min="774" max="774" width="12.5546875" style="159" customWidth="1"/>
    <col min="775" max="775" width="12.109375" style="159" customWidth="1"/>
    <col min="776" max="778" width="11.44140625" style="159"/>
    <col min="779" max="779" width="15" style="159" customWidth="1"/>
    <col min="780" max="780" width="12.44140625" style="159" customWidth="1"/>
    <col min="781" max="781" width="14.88671875" style="159" customWidth="1"/>
    <col min="782" max="782" width="11.44140625" style="159"/>
    <col min="783" max="783" width="12.88671875" style="159" customWidth="1"/>
    <col min="784" max="784" width="17.109375" style="159" customWidth="1"/>
    <col min="785" max="1025" width="11.44140625" style="159"/>
    <col min="1026" max="1026" width="20.6640625" style="159" bestFit="1" customWidth="1"/>
    <col min="1027" max="1027" width="15.5546875" style="159" customWidth="1"/>
    <col min="1028" max="1028" width="12.109375" style="159" customWidth="1"/>
    <col min="1029" max="1029" width="13" style="159" customWidth="1"/>
    <col min="1030" max="1030" width="12.5546875" style="159" customWidth="1"/>
    <col min="1031" max="1031" width="12.109375" style="159" customWidth="1"/>
    <col min="1032" max="1034" width="11.44140625" style="159"/>
    <col min="1035" max="1035" width="15" style="159" customWidth="1"/>
    <col min="1036" max="1036" width="12.44140625" style="159" customWidth="1"/>
    <col min="1037" max="1037" width="14.88671875" style="159" customWidth="1"/>
    <col min="1038" max="1038" width="11.44140625" style="159"/>
    <col min="1039" max="1039" width="12.88671875" style="159" customWidth="1"/>
    <col min="1040" max="1040" width="17.109375" style="159" customWidth="1"/>
    <col min="1041" max="1281" width="11.44140625" style="159"/>
    <col min="1282" max="1282" width="20.6640625" style="159" bestFit="1" customWidth="1"/>
    <col min="1283" max="1283" width="15.5546875" style="159" customWidth="1"/>
    <col min="1284" max="1284" width="12.109375" style="159" customWidth="1"/>
    <col min="1285" max="1285" width="13" style="159" customWidth="1"/>
    <col min="1286" max="1286" width="12.5546875" style="159" customWidth="1"/>
    <col min="1287" max="1287" width="12.109375" style="159" customWidth="1"/>
    <col min="1288" max="1290" width="11.44140625" style="159"/>
    <col min="1291" max="1291" width="15" style="159" customWidth="1"/>
    <col min="1292" max="1292" width="12.44140625" style="159" customWidth="1"/>
    <col min="1293" max="1293" width="14.88671875" style="159" customWidth="1"/>
    <col min="1294" max="1294" width="11.44140625" style="159"/>
    <col min="1295" max="1295" width="12.88671875" style="159" customWidth="1"/>
    <col min="1296" max="1296" width="17.109375" style="159" customWidth="1"/>
    <col min="1297" max="1537" width="11.44140625" style="159"/>
    <col min="1538" max="1538" width="20.6640625" style="159" bestFit="1" customWidth="1"/>
    <col min="1539" max="1539" width="15.5546875" style="159" customWidth="1"/>
    <col min="1540" max="1540" width="12.109375" style="159" customWidth="1"/>
    <col min="1541" max="1541" width="13" style="159" customWidth="1"/>
    <col min="1542" max="1542" width="12.5546875" style="159" customWidth="1"/>
    <col min="1543" max="1543" width="12.109375" style="159" customWidth="1"/>
    <col min="1544" max="1546" width="11.44140625" style="159"/>
    <col min="1547" max="1547" width="15" style="159" customWidth="1"/>
    <col min="1548" max="1548" width="12.44140625" style="159" customWidth="1"/>
    <col min="1549" max="1549" width="14.88671875" style="159" customWidth="1"/>
    <col min="1550" max="1550" width="11.44140625" style="159"/>
    <col min="1551" max="1551" width="12.88671875" style="159" customWidth="1"/>
    <col min="1552" max="1552" width="17.109375" style="159" customWidth="1"/>
    <col min="1553" max="1793" width="11.44140625" style="159"/>
    <col min="1794" max="1794" width="20.6640625" style="159" bestFit="1" customWidth="1"/>
    <col min="1795" max="1795" width="15.5546875" style="159" customWidth="1"/>
    <col min="1796" max="1796" width="12.109375" style="159" customWidth="1"/>
    <col min="1797" max="1797" width="13" style="159" customWidth="1"/>
    <col min="1798" max="1798" width="12.5546875" style="159" customWidth="1"/>
    <col min="1799" max="1799" width="12.109375" style="159" customWidth="1"/>
    <col min="1800" max="1802" width="11.44140625" style="159"/>
    <col min="1803" max="1803" width="15" style="159" customWidth="1"/>
    <col min="1804" max="1804" width="12.44140625" style="159" customWidth="1"/>
    <col min="1805" max="1805" width="14.88671875" style="159" customWidth="1"/>
    <col min="1806" max="1806" width="11.44140625" style="159"/>
    <col min="1807" max="1807" width="12.88671875" style="159" customWidth="1"/>
    <col min="1808" max="1808" width="17.109375" style="159" customWidth="1"/>
    <col min="1809" max="2049" width="11.44140625" style="159"/>
    <col min="2050" max="2050" width="20.6640625" style="159" bestFit="1" customWidth="1"/>
    <col min="2051" max="2051" width="15.5546875" style="159" customWidth="1"/>
    <col min="2052" max="2052" width="12.109375" style="159" customWidth="1"/>
    <col min="2053" max="2053" width="13" style="159" customWidth="1"/>
    <col min="2054" max="2054" width="12.5546875" style="159" customWidth="1"/>
    <col min="2055" max="2055" width="12.109375" style="159" customWidth="1"/>
    <col min="2056" max="2058" width="11.44140625" style="159"/>
    <col min="2059" max="2059" width="15" style="159" customWidth="1"/>
    <col min="2060" max="2060" width="12.44140625" style="159" customWidth="1"/>
    <col min="2061" max="2061" width="14.88671875" style="159" customWidth="1"/>
    <col min="2062" max="2062" width="11.44140625" style="159"/>
    <col min="2063" max="2063" width="12.88671875" style="159" customWidth="1"/>
    <col min="2064" max="2064" width="17.109375" style="159" customWidth="1"/>
    <col min="2065" max="2305" width="11.44140625" style="159"/>
    <col min="2306" max="2306" width="20.6640625" style="159" bestFit="1" customWidth="1"/>
    <col min="2307" max="2307" width="15.5546875" style="159" customWidth="1"/>
    <col min="2308" max="2308" width="12.109375" style="159" customWidth="1"/>
    <col min="2309" max="2309" width="13" style="159" customWidth="1"/>
    <col min="2310" max="2310" width="12.5546875" style="159" customWidth="1"/>
    <col min="2311" max="2311" width="12.109375" style="159" customWidth="1"/>
    <col min="2312" max="2314" width="11.44140625" style="159"/>
    <col min="2315" max="2315" width="15" style="159" customWidth="1"/>
    <col min="2316" max="2316" width="12.44140625" style="159" customWidth="1"/>
    <col min="2317" max="2317" width="14.88671875" style="159" customWidth="1"/>
    <col min="2318" max="2318" width="11.44140625" style="159"/>
    <col min="2319" max="2319" width="12.88671875" style="159" customWidth="1"/>
    <col min="2320" max="2320" width="17.109375" style="159" customWidth="1"/>
    <col min="2321" max="2561" width="11.44140625" style="159"/>
    <col min="2562" max="2562" width="20.6640625" style="159" bestFit="1" customWidth="1"/>
    <col min="2563" max="2563" width="15.5546875" style="159" customWidth="1"/>
    <col min="2564" max="2564" width="12.109375" style="159" customWidth="1"/>
    <col min="2565" max="2565" width="13" style="159" customWidth="1"/>
    <col min="2566" max="2566" width="12.5546875" style="159" customWidth="1"/>
    <col min="2567" max="2567" width="12.109375" style="159" customWidth="1"/>
    <col min="2568" max="2570" width="11.44140625" style="159"/>
    <col min="2571" max="2571" width="15" style="159" customWidth="1"/>
    <col min="2572" max="2572" width="12.44140625" style="159" customWidth="1"/>
    <col min="2573" max="2573" width="14.88671875" style="159" customWidth="1"/>
    <col min="2574" max="2574" width="11.44140625" style="159"/>
    <col min="2575" max="2575" width="12.88671875" style="159" customWidth="1"/>
    <col min="2576" max="2576" width="17.109375" style="159" customWidth="1"/>
    <col min="2577" max="2817" width="11.44140625" style="159"/>
    <col min="2818" max="2818" width="20.6640625" style="159" bestFit="1" customWidth="1"/>
    <col min="2819" max="2819" width="15.5546875" style="159" customWidth="1"/>
    <col min="2820" max="2820" width="12.109375" style="159" customWidth="1"/>
    <col min="2821" max="2821" width="13" style="159" customWidth="1"/>
    <col min="2822" max="2822" width="12.5546875" style="159" customWidth="1"/>
    <col min="2823" max="2823" width="12.109375" style="159" customWidth="1"/>
    <col min="2824" max="2826" width="11.44140625" style="159"/>
    <col min="2827" max="2827" width="15" style="159" customWidth="1"/>
    <col min="2828" max="2828" width="12.44140625" style="159" customWidth="1"/>
    <col min="2829" max="2829" width="14.88671875" style="159" customWidth="1"/>
    <col min="2830" max="2830" width="11.44140625" style="159"/>
    <col min="2831" max="2831" width="12.88671875" style="159" customWidth="1"/>
    <col min="2832" max="2832" width="17.109375" style="159" customWidth="1"/>
    <col min="2833" max="3073" width="11.44140625" style="159"/>
    <col min="3074" max="3074" width="20.6640625" style="159" bestFit="1" customWidth="1"/>
    <col min="3075" max="3075" width="15.5546875" style="159" customWidth="1"/>
    <col min="3076" max="3076" width="12.109375" style="159" customWidth="1"/>
    <col min="3077" max="3077" width="13" style="159" customWidth="1"/>
    <col min="3078" max="3078" width="12.5546875" style="159" customWidth="1"/>
    <col min="3079" max="3079" width="12.109375" style="159" customWidth="1"/>
    <col min="3080" max="3082" width="11.44140625" style="159"/>
    <col min="3083" max="3083" width="15" style="159" customWidth="1"/>
    <col min="3084" max="3084" width="12.44140625" style="159" customWidth="1"/>
    <col min="3085" max="3085" width="14.88671875" style="159" customWidth="1"/>
    <col min="3086" max="3086" width="11.44140625" style="159"/>
    <col min="3087" max="3087" width="12.88671875" style="159" customWidth="1"/>
    <col min="3088" max="3088" width="17.109375" style="159" customWidth="1"/>
    <col min="3089" max="3329" width="11.44140625" style="159"/>
    <col min="3330" max="3330" width="20.6640625" style="159" bestFit="1" customWidth="1"/>
    <col min="3331" max="3331" width="15.5546875" style="159" customWidth="1"/>
    <col min="3332" max="3332" width="12.109375" style="159" customWidth="1"/>
    <col min="3333" max="3333" width="13" style="159" customWidth="1"/>
    <col min="3334" max="3334" width="12.5546875" style="159" customWidth="1"/>
    <col min="3335" max="3335" width="12.109375" style="159" customWidth="1"/>
    <col min="3336" max="3338" width="11.44140625" style="159"/>
    <col min="3339" max="3339" width="15" style="159" customWidth="1"/>
    <col min="3340" max="3340" width="12.44140625" style="159" customWidth="1"/>
    <col min="3341" max="3341" width="14.88671875" style="159" customWidth="1"/>
    <col min="3342" max="3342" width="11.44140625" style="159"/>
    <col min="3343" max="3343" width="12.88671875" style="159" customWidth="1"/>
    <col min="3344" max="3344" width="17.109375" style="159" customWidth="1"/>
    <col min="3345" max="3585" width="11.44140625" style="159"/>
    <col min="3586" max="3586" width="20.6640625" style="159" bestFit="1" customWidth="1"/>
    <col min="3587" max="3587" width="15.5546875" style="159" customWidth="1"/>
    <col min="3588" max="3588" width="12.109375" style="159" customWidth="1"/>
    <col min="3589" max="3589" width="13" style="159" customWidth="1"/>
    <col min="3590" max="3590" width="12.5546875" style="159" customWidth="1"/>
    <col min="3591" max="3591" width="12.109375" style="159" customWidth="1"/>
    <col min="3592" max="3594" width="11.44140625" style="159"/>
    <col min="3595" max="3595" width="15" style="159" customWidth="1"/>
    <col min="3596" max="3596" width="12.44140625" style="159" customWidth="1"/>
    <col min="3597" max="3597" width="14.88671875" style="159" customWidth="1"/>
    <col min="3598" max="3598" width="11.44140625" style="159"/>
    <col min="3599" max="3599" width="12.88671875" style="159" customWidth="1"/>
    <col min="3600" max="3600" width="17.109375" style="159" customWidth="1"/>
    <col min="3601" max="3841" width="11.44140625" style="159"/>
    <col min="3842" max="3842" width="20.6640625" style="159" bestFit="1" customWidth="1"/>
    <col min="3843" max="3843" width="15.5546875" style="159" customWidth="1"/>
    <col min="3844" max="3844" width="12.109375" style="159" customWidth="1"/>
    <col min="3845" max="3845" width="13" style="159" customWidth="1"/>
    <col min="3846" max="3846" width="12.5546875" style="159" customWidth="1"/>
    <col min="3847" max="3847" width="12.109375" style="159" customWidth="1"/>
    <col min="3848" max="3850" width="11.44140625" style="159"/>
    <col min="3851" max="3851" width="15" style="159" customWidth="1"/>
    <col min="3852" max="3852" width="12.44140625" style="159" customWidth="1"/>
    <col min="3853" max="3853" width="14.88671875" style="159" customWidth="1"/>
    <col min="3854" max="3854" width="11.44140625" style="159"/>
    <col min="3855" max="3855" width="12.88671875" style="159" customWidth="1"/>
    <col min="3856" max="3856" width="17.109375" style="159" customWidth="1"/>
    <col min="3857" max="4097" width="11.44140625" style="159"/>
    <col min="4098" max="4098" width="20.6640625" style="159" bestFit="1" customWidth="1"/>
    <col min="4099" max="4099" width="15.5546875" style="159" customWidth="1"/>
    <col min="4100" max="4100" width="12.109375" style="159" customWidth="1"/>
    <col min="4101" max="4101" width="13" style="159" customWidth="1"/>
    <col min="4102" max="4102" width="12.5546875" style="159" customWidth="1"/>
    <col min="4103" max="4103" width="12.109375" style="159" customWidth="1"/>
    <col min="4104" max="4106" width="11.44140625" style="159"/>
    <col min="4107" max="4107" width="15" style="159" customWidth="1"/>
    <col min="4108" max="4108" width="12.44140625" style="159" customWidth="1"/>
    <col min="4109" max="4109" width="14.88671875" style="159" customWidth="1"/>
    <col min="4110" max="4110" width="11.44140625" style="159"/>
    <col min="4111" max="4111" width="12.88671875" style="159" customWidth="1"/>
    <col min="4112" max="4112" width="17.109375" style="159" customWidth="1"/>
    <col min="4113" max="4353" width="11.44140625" style="159"/>
    <col min="4354" max="4354" width="20.6640625" style="159" bestFit="1" customWidth="1"/>
    <col min="4355" max="4355" width="15.5546875" style="159" customWidth="1"/>
    <col min="4356" max="4356" width="12.109375" style="159" customWidth="1"/>
    <col min="4357" max="4357" width="13" style="159" customWidth="1"/>
    <col min="4358" max="4358" width="12.5546875" style="159" customWidth="1"/>
    <col min="4359" max="4359" width="12.109375" style="159" customWidth="1"/>
    <col min="4360" max="4362" width="11.44140625" style="159"/>
    <col min="4363" max="4363" width="15" style="159" customWidth="1"/>
    <col min="4364" max="4364" width="12.44140625" style="159" customWidth="1"/>
    <col min="4365" max="4365" width="14.88671875" style="159" customWidth="1"/>
    <col min="4366" max="4366" width="11.44140625" style="159"/>
    <col min="4367" max="4367" width="12.88671875" style="159" customWidth="1"/>
    <col min="4368" max="4368" width="17.109375" style="159" customWidth="1"/>
    <col min="4369" max="4609" width="11.44140625" style="159"/>
    <col min="4610" max="4610" width="20.6640625" style="159" bestFit="1" customWidth="1"/>
    <col min="4611" max="4611" width="15.5546875" style="159" customWidth="1"/>
    <col min="4612" max="4612" width="12.109375" style="159" customWidth="1"/>
    <col min="4613" max="4613" width="13" style="159" customWidth="1"/>
    <col min="4614" max="4614" width="12.5546875" style="159" customWidth="1"/>
    <col min="4615" max="4615" width="12.109375" style="159" customWidth="1"/>
    <col min="4616" max="4618" width="11.44140625" style="159"/>
    <col min="4619" max="4619" width="15" style="159" customWidth="1"/>
    <col min="4620" max="4620" width="12.44140625" style="159" customWidth="1"/>
    <col min="4621" max="4621" width="14.88671875" style="159" customWidth="1"/>
    <col min="4622" max="4622" width="11.44140625" style="159"/>
    <col min="4623" max="4623" width="12.88671875" style="159" customWidth="1"/>
    <col min="4624" max="4624" width="17.109375" style="159" customWidth="1"/>
    <col min="4625" max="4865" width="11.44140625" style="159"/>
    <col min="4866" max="4866" width="20.6640625" style="159" bestFit="1" customWidth="1"/>
    <col min="4867" max="4867" width="15.5546875" style="159" customWidth="1"/>
    <col min="4868" max="4868" width="12.109375" style="159" customWidth="1"/>
    <col min="4869" max="4869" width="13" style="159" customWidth="1"/>
    <col min="4870" max="4870" width="12.5546875" style="159" customWidth="1"/>
    <col min="4871" max="4871" width="12.109375" style="159" customWidth="1"/>
    <col min="4872" max="4874" width="11.44140625" style="159"/>
    <col min="4875" max="4875" width="15" style="159" customWidth="1"/>
    <col min="4876" max="4876" width="12.44140625" style="159" customWidth="1"/>
    <col min="4877" max="4877" width="14.88671875" style="159" customWidth="1"/>
    <col min="4878" max="4878" width="11.44140625" style="159"/>
    <col min="4879" max="4879" width="12.88671875" style="159" customWidth="1"/>
    <col min="4880" max="4880" width="17.109375" style="159" customWidth="1"/>
    <col min="4881" max="5121" width="11.44140625" style="159"/>
    <col min="5122" max="5122" width="20.6640625" style="159" bestFit="1" customWidth="1"/>
    <col min="5123" max="5123" width="15.5546875" style="159" customWidth="1"/>
    <col min="5124" max="5124" width="12.109375" style="159" customWidth="1"/>
    <col min="5125" max="5125" width="13" style="159" customWidth="1"/>
    <col min="5126" max="5126" width="12.5546875" style="159" customWidth="1"/>
    <col min="5127" max="5127" width="12.109375" style="159" customWidth="1"/>
    <col min="5128" max="5130" width="11.44140625" style="159"/>
    <col min="5131" max="5131" width="15" style="159" customWidth="1"/>
    <col min="5132" max="5132" width="12.44140625" style="159" customWidth="1"/>
    <col min="5133" max="5133" width="14.88671875" style="159" customWidth="1"/>
    <col min="5134" max="5134" width="11.44140625" style="159"/>
    <col min="5135" max="5135" width="12.88671875" style="159" customWidth="1"/>
    <col min="5136" max="5136" width="17.109375" style="159" customWidth="1"/>
    <col min="5137" max="5377" width="11.44140625" style="159"/>
    <col min="5378" max="5378" width="20.6640625" style="159" bestFit="1" customWidth="1"/>
    <col min="5379" max="5379" width="15.5546875" style="159" customWidth="1"/>
    <col min="5380" max="5380" width="12.109375" style="159" customWidth="1"/>
    <col min="5381" max="5381" width="13" style="159" customWidth="1"/>
    <col min="5382" max="5382" width="12.5546875" style="159" customWidth="1"/>
    <col min="5383" max="5383" width="12.109375" style="159" customWidth="1"/>
    <col min="5384" max="5386" width="11.44140625" style="159"/>
    <col min="5387" max="5387" width="15" style="159" customWidth="1"/>
    <col min="5388" max="5388" width="12.44140625" style="159" customWidth="1"/>
    <col min="5389" max="5389" width="14.88671875" style="159" customWidth="1"/>
    <col min="5390" max="5390" width="11.44140625" style="159"/>
    <col min="5391" max="5391" width="12.88671875" style="159" customWidth="1"/>
    <col min="5392" max="5392" width="17.109375" style="159" customWidth="1"/>
    <col min="5393" max="5633" width="11.44140625" style="159"/>
    <col min="5634" max="5634" width="20.6640625" style="159" bestFit="1" customWidth="1"/>
    <col min="5635" max="5635" width="15.5546875" style="159" customWidth="1"/>
    <col min="5636" max="5636" width="12.109375" style="159" customWidth="1"/>
    <col min="5637" max="5637" width="13" style="159" customWidth="1"/>
    <col min="5638" max="5638" width="12.5546875" style="159" customWidth="1"/>
    <col min="5639" max="5639" width="12.109375" style="159" customWidth="1"/>
    <col min="5640" max="5642" width="11.44140625" style="159"/>
    <col min="5643" max="5643" width="15" style="159" customWidth="1"/>
    <col min="5644" max="5644" width="12.44140625" style="159" customWidth="1"/>
    <col min="5645" max="5645" width="14.88671875" style="159" customWidth="1"/>
    <col min="5646" max="5646" width="11.44140625" style="159"/>
    <col min="5647" max="5647" width="12.88671875" style="159" customWidth="1"/>
    <col min="5648" max="5648" width="17.109375" style="159" customWidth="1"/>
    <col min="5649" max="5889" width="11.44140625" style="159"/>
    <col min="5890" max="5890" width="20.6640625" style="159" bestFit="1" customWidth="1"/>
    <col min="5891" max="5891" width="15.5546875" style="159" customWidth="1"/>
    <col min="5892" max="5892" width="12.109375" style="159" customWidth="1"/>
    <col min="5893" max="5893" width="13" style="159" customWidth="1"/>
    <col min="5894" max="5894" width="12.5546875" style="159" customWidth="1"/>
    <col min="5895" max="5895" width="12.109375" style="159" customWidth="1"/>
    <col min="5896" max="5898" width="11.44140625" style="159"/>
    <col min="5899" max="5899" width="15" style="159" customWidth="1"/>
    <col min="5900" max="5900" width="12.44140625" style="159" customWidth="1"/>
    <col min="5901" max="5901" width="14.88671875" style="159" customWidth="1"/>
    <col min="5902" max="5902" width="11.44140625" style="159"/>
    <col min="5903" max="5903" width="12.88671875" style="159" customWidth="1"/>
    <col min="5904" max="5904" width="17.109375" style="159" customWidth="1"/>
    <col min="5905" max="6145" width="11.44140625" style="159"/>
    <col min="6146" max="6146" width="20.6640625" style="159" bestFit="1" customWidth="1"/>
    <col min="6147" max="6147" width="15.5546875" style="159" customWidth="1"/>
    <col min="6148" max="6148" width="12.109375" style="159" customWidth="1"/>
    <col min="6149" max="6149" width="13" style="159" customWidth="1"/>
    <col min="6150" max="6150" width="12.5546875" style="159" customWidth="1"/>
    <col min="6151" max="6151" width="12.109375" style="159" customWidth="1"/>
    <col min="6152" max="6154" width="11.44140625" style="159"/>
    <col min="6155" max="6155" width="15" style="159" customWidth="1"/>
    <col min="6156" max="6156" width="12.44140625" style="159" customWidth="1"/>
    <col min="6157" max="6157" width="14.88671875" style="159" customWidth="1"/>
    <col min="6158" max="6158" width="11.44140625" style="159"/>
    <col min="6159" max="6159" width="12.88671875" style="159" customWidth="1"/>
    <col min="6160" max="6160" width="17.109375" style="159" customWidth="1"/>
    <col min="6161" max="6401" width="11.44140625" style="159"/>
    <col min="6402" max="6402" width="20.6640625" style="159" bestFit="1" customWidth="1"/>
    <col min="6403" max="6403" width="15.5546875" style="159" customWidth="1"/>
    <col min="6404" max="6404" width="12.109375" style="159" customWidth="1"/>
    <col min="6405" max="6405" width="13" style="159" customWidth="1"/>
    <col min="6406" max="6406" width="12.5546875" style="159" customWidth="1"/>
    <col min="6407" max="6407" width="12.109375" style="159" customWidth="1"/>
    <col min="6408" max="6410" width="11.44140625" style="159"/>
    <col min="6411" max="6411" width="15" style="159" customWidth="1"/>
    <col min="6412" max="6412" width="12.44140625" style="159" customWidth="1"/>
    <col min="6413" max="6413" width="14.88671875" style="159" customWidth="1"/>
    <col min="6414" max="6414" width="11.44140625" style="159"/>
    <col min="6415" max="6415" width="12.88671875" style="159" customWidth="1"/>
    <col min="6416" max="6416" width="17.109375" style="159" customWidth="1"/>
    <col min="6417" max="6657" width="11.44140625" style="159"/>
    <col min="6658" max="6658" width="20.6640625" style="159" bestFit="1" customWidth="1"/>
    <col min="6659" max="6659" width="15.5546875" style="159" customWidth="1"/>
    <col min="6660" max="6660" width="12.109375" style="159" customWidth="1"/>
    <col min="6661" max="6661" width="13" style="159" customWidth="1"/>
    <col min="6662" max="6662" width="12.5546875" style="159" customWidth="1"/>
    <col min="6663" max="6663" width="12.109375" style="159" customWidth="1"/>
    <col min="6664" max="6666" width="11.44140625" style="159"/>
    <col min="6667" max="6667" width="15" style="159" customWidth="1"/>
    <col min="6668" max="6668" width="12.44140625" style="159" customWidth="1"/>
    <col min="6669" max="6669" width="14.88671875" style="159" customWidth="1"/>
    <col min="6670" max="6670" width="11.44140625" style="159"/>
    <col min="6671" max="6671" width="12.88671875" style="159" customWidth="1"/>
    <col min="6672" max="6672" width="17.109375" style="159" customWidth="1"/>
    <col min="6673" max="6913" width="11.44140625" style="159"/>
    <col min="6914" max="6914" width="20.6640625" style="159" bestFit="1" customWidth="1"/>
    <col min="6915" max="6915" width="15.5546875" style="159" customWidth="1"/>
    <col min="6916" max="6916" width="12.109375" style="159" customWidth="1"/>
    <col min="6917" max="6917" width="13" style="159" customWidth="1"/>
    <col min="6918" max="6918" width="12.5546875" style="159" customWidth="1"/>
    <col min="6919" max="6919" width="12.109375" style="159" customWidth="1"/>
    <col min="6920" max="6922" width="11.44140625" style="159"/>
    <col min="6923" max="6923" width="15" style="159" customWidth="1"/>
    <col min="6924" max="6924" width="12.44140625" style="159" customWidth="1"/>
    <col min="6925" max="6925" width="14.88671875" style="159" customWidth="1"/>
    <col min="6926" max="6926" width="11.44140625" style="159"/>
    <col min="6927" max="6927" width="12.88671875" style="159" customWidth="1"/>
    <col min="6928" max="6928" width="17.109375" style="159" customWidth="1"/>
    <col min="6929" max="7169" width="11.44140625" style="159"/>
    <col min="7170" max="7170" width="20.6640625" style="159" bestFit="1" customWidth="1"/>
    <col min="7171" max="7171" width="15.5546875" style="159" customWidth="1"/>
    <col min="7172" max="7172" width="12.109375" style="159" customWidth="1"/>
    <col min="7173" max="7173" width="13" style="159" customWidth="1"/>
    <col min="7174" max="7174" width="12.5546875" style="159" customWidth="1"/>
    <col min="7175" max="7175" width="12.109375" style="159" customWidth="1"/>
    <col min="7176" max="7178" width="11.44140625" style="159"/>
    <col min="7179" max="7179" width="15" style="159" customWidth="1"/>
    <col min="7180" max="7180" width="12.44140625" style="159" customWidth="1"/>
    <col min="7181" max="7181" width="14.88671875" style="159" customWidth="1"/>
    <col min="7182" max="7182" width="11.44140625" style="159"/>
    <col min="7183" max="7183" width="12.88671875" style="159" customWidth="1"/>
    <col min="7184" max="7184" width="17.109375" style="159" customWidth="1"/>
    <col min="7185" max="7425" width="11.44140625" style="159"/>
    <col min="7426" max="7426" width="20.6640625" style="159" bestFit="1" customWidth="1"/>
    <col min="7427" max="7427" width="15.5546875" style="159" customWidth="1"/>
    <col min="7428" max="7428" width="12.109375" style="159" customWidth="1"/>
    <col min="7429" max="7429" width="13" style="159" customWidth="1"/>
    <col min="7430" max="7430" width="12.5546875" style="159" customWidth="1"/>
    <col min="7431" max="7431" width="12.109375" style="159" customWidth="1"/>
    <col min="7432" max="7434" width="11.44140625" style="159"/>
    <col min="7435" max="7435" width="15" style="159" customWidth="1"/>
    <col min="7436" max="7436" width="12.44140625" style="159" customWidth="1"/>
    <col min="7437" max="7437" width="14.88671875" style="159" customWidth="1"/>
    <col min="7438" max="7438" width="11.44140625" style="159"/>
    <col min="7439" max="7439" width="12.88671875" style="159" customWidth="1"/>
    <col min="7440" max="7440" width="17.109375" style="159" customWidth="1"/>
    <col min="7441" max="7681" width="11.44140625" style="159"/>
    <col min="7682" max="7682" width="20.6640625" style="159" bestFit="1" customWidth="1"/>
    <col min="7683" max="7683" width="15.5546875" style="159" customWidth="1"/>
    <col min="7684" max="7684" width="12.109375" style="159" customWidth="1"/>
    <col min="7685" max="7685" width="13" style="159" customWidth="1"/>
    <col min="7686" max="7686" width="12.5546875" style="159" customWidth="1"/>
    <col min="7687" max="7687" width="12.109375" style="159" customWidth="1"/>
    <col min="7688" max="7690" width="11.44140625" style="159"/>
    <col min="7691" max="7691" width="15" style="159" customWidth="1"/>
    <col min="7692" max="7692" width="12.44140625" style="159" customWidth="1"/>
    <col min="7693" max="7693" width="14.88671875" style="159" customWidth="1"/>
    <col min="7694" max="7694" width="11.44140625" style="159"/>
    <col min="7695" max="7695" width="12.88671875" style="159" customWidth="1"/>
    <col min="7696" max="7696" width="17.109375" style="159" customWidth="1"/>
    <col min="7697" max="7937" width="11.44140625" style="159"/>
    <col min="7938" max="7938" width="20.6640625" style="159" bestFit="1" customWidth="1"/>
    <col min="7939" max="7939" width="15.5546875" style="159" customWidth="1"/>
    <col min="7940" max="7940" width="12.109375" style="159" customWidth="1"/>
    <col min="7941" max="7941" width="13" style="159" customWidth="1"/>
    <col min="7942" max="7942" width="12.5546875" style="159" customWidth="1"/>
    <col min="7943" max="7943" width="12.109375" style="159" customWidth="1"/>
    <col min="7944" max="7946" width="11.44140625" style="159"/>
    <col min="7947" max="7947" width="15" style="159" customWidth="1"/>
    <col min="7948" max="7948" width="12.44140625" style="159" customWidth="1"/>
    <col min="7949" max="7949" width="14.88671875" style="159" customWidth="1"/>
    <col min="7950" max="7950" width="11.44140625" style="159"/>
    <col min="7951" max="7951" width="12.88671875" style="159" customWidth="1"/>
    <col min="7952" max="7952" width="17.109375" style="159" customWidth="1"/>
    <col min="7953" max="8193" width="11.44140625" style="159"/>
    <col min="8194" max="8194" width="20.6640625" style="159" bestFit="1" customWidth="1"/>
    <col min="8195" max="8195" width="15.5546875" style="159" customWidth="1"/>
    <col min="8196" max="8196" width="12.109375" style="159" customWidth="1"/>
    <col min="8197" max="8197" width="13" style="159" customWidth="1"/>
    <col min="8198" max="8198" width="12.5546875" style="159" customWidth="1"/>
    <col min="8199" max="8199" width="12.109375" style="159" customWidth="1"/>
    <col min="8200" max="8202" width="11.44140625" style="159"/>
    <col min="8203" max="8203" width="15" style="159" customWidth="1"/>
    <col min="8204" max="8204" width="12.44140625" style="159" customWidth="1"/>
    <col min="8205" max="8205" width="14.88671875" style="159" customWidth="1"/>
    <col min="8206" max="8206" width="11.44140625" style="159"/>
    <col min="8207" max="8207" width="12.88671875" style="159" customWidth="1"/>
    <col min="8208" max="8208" width="17.109375" style="159" customWidth="1"/>
    <col min="8209" max="8449" width="11.44140625" style="159"/>
    <col min="8450" max="8450" width="20.6640625" style="159" bestFit="1" customWidth="1"/>
    <col min="8451" max="8451" width="15.5546875" style="159" customWidth="1"/>
    <col min="8452" max="8452" width="12.109375" style="159" customWidth="1"/>
    <col min="8453" max="8453" width="13" style="159" customWidth="1"/>
    <col min="8454" max="8454" width="12.5546875" style="159" customWidth="1"/>
    <col min="8455" max="8455" width="12.109375" style="159" customWidth="1"/>
    <col min="8456" max="8458" width="11.44140625" style="159"/>
    <col min="8459" max="8459" width="15" style="159" customWidth="1"/>
    <col min="8460" max="8460" width="12.44140625" style="159" customWidth="1"/>
    <col min="8461" max="8461" width="14.88671875" style="159" customWidth="1"/>
    <col min="8462" max="8462" width="11.44140625" style="159"/>
    <col min="8463" max="8463" width="12.88671875" style="159" customWidth="1"/>
    <col min="8464" max="8464" width="17.109375" style="159" customWidth="1"/>
    <col min="8465" max="8705" width="11.44140625" style="159"/>
    <col min="8706" max="8706" width="20.6640625" style="159" bestFit="1" customWidth="1"/>
    <col min="8707" max="8707" width="15.5546875" style="159" customWidth="1"/>
    <col min="8708" max="8708" width="12.109375" style="159" customWidth="1"/>
    <col min="8709" max="8709" width="13" style="159" customWidth="1"/>
    <col min="8710" max="8710" width="12.5546875" style="159" customWidth="1"/>
    <col min="8711" max="8711" width="12.109375" style="159" customWidth="1"/>
    <col min="8712" max="8714" width="11.44140625" style="159"/>
    <col min="8715" max="8715" width="15" style="159" customWidth="1"/>
    <col min="8716" max="8716" width="12.44140625" style="159" customWidth="1"/>
    <col min="8717" max="8717" width="14.88671875" style="159" customWidth="1"/>
    <col min="8718" max="8718" width="11.44140625" style="159"/>
    <col min="8719" max="8719" width="12.88671875" style="159" customWidth="1"/>
    <col min="8720" max="8720" width="17.109375" style="159" customWidth="1"/>
    <col min="8721" max="8961" width="11.44140625" style="159"/>
    <col min="8962" max="8962" width="20.6640625" style="159" bestFit="1" customWidth="1"/>
    <col min="8963" max="8963" width="15.5546875" style="159" customWidth="1"/>
    <col min="8964" max="8964" width="12.109375" style="159" customWidth="1"/>
    <col min="8965" max="8965" width="13" style="159" customWidth="1"/>
    <col min="8966" max="8966" width="12.5546875" style="159" customWidth="1"/>
    <col min="8967" max="8967" width="12.109375" style="159" customWidth="1"/>
    <col min="8968" max="8970" width="11.44140625" style="159"/>
    <col min="8971" max="8971" width="15" style="159" customWidth="1"/>
    <col min="8972" max="8972" width="12.44140625" style="159" customWidth="1"/>
    <col min="8973" max="8973" width="14.88671875" style="159" customWidth="1"/>
    <col min="8974" max="8974" width="11.44140625" style="159"/>
    <col min="8975" max="8975" width="12.88671875" style="159" customWidth="1"/>
    <col min="8976" max="8976" width="17.109375" style="159" customWidth="1"/>
    <col min="8977" max="9217" width="11.44140625" style="159"/>
    <col min="9218" max="9218" width="20.6640625" style="159" bestFit="1" customWidth="1"/>
    <col min="9219" max="9219" width="15.5546875" style="159" customWidth="1"/>
    <col min="9220" max="9220" width="12.109375" style="159" customWidth="1"/>
    <col min="9221" max="9221" width="13" style="159" customWidth="1"/>
    <col min="9222" max="9222" width="12.5546875" style="159" customWidth="1"/>
    <col min="9223" max="9223" width="12.109375" style="159" customWidth="1"/>
    <col min="9224" max="9226" width="11.44140625" style="159"/>
    <col min="9227" max="9227" width="15" style="159" customWidth="1"/>
    <col min="9228" max="9228" width="12.44140625" style="159" customWidth="1"/>
    <col min="9229" max="9229" width="14.88671875" style="159" customWidth="1"/>
    <col min="9230" max="9230" width="11.44140625" style="159"/>
    <col min="9231" max="9231" width="12.88671875" style="159" customWidth="1"/>
    <col min="9232" max="9232" width="17.109375" style="159" customWidth="1"/>
    <col min="9233" max="9473" width="11.44140625" style="159"/>
    <col min="9474" max="9474" width="20.6640625" style="159" bestFit="1" customWidth="1"/>
    <col min="9475" max="9475" width="15.5546875" style="159" customWidth="1"/>
    <col min="9476" max="9476" width="12.109375" style="159" customWidth="1"/>
    <col min="9477" max="9477" width="13" style="159" customWidth="1"/>
    <col min="9478" max="9478" width="12.5546875" style="159" customWidth="1"/>
    <col min="9479" max="9479" width="12.109375" style="159" customWidth="1"/>
    <col min="9480" max="9482" width="11.44140625" style="159"/>
    <col min="9483" max="9483" width="15" style="159" customWidth="1"/>
    <col min="9484" max="9484" width="12.44140625" style="159" customWidth="1"/>
    <col min="9485" max="9485" width="14.88671875" style="159" customWidth="1"/>
    <col min="9486" max="9486" width="11.44140625" style="159"/>
    <col min="9487" max="9487" width="12.88671875" style="159" customWidth="1"/>
    <col min="9488" max="9488" width="17.109375" style="159" customWidth="1"/>
    <col min="9489" max="9729" width="11.44140625" style="159"/>
    <col min="9730" max="9730" width="20.6640625" style="159" bestFit="1" customWidth="1"/>
    <col min="9731" max="9731" width="15.5546875" style="159" customWidth="1"/>
    <col min="9732" max="9732" width="12.109375" style="159" customWidth="1"/>
    <col min="9733" max="9733" width="13" style="159" customWidth="1"/>
    <col min="9734" max="9734" width="12.5546875" style="159" customWidth="1"/>
    <col min="9735" max="9735" width="12.109375" style="159" customWidth="1"/>
    <col min="9736" max="9738" width="11.44140625" style="159"/>
    <col min="9739" max="9739" width="15" style="159" customWidth="1"/>
    <col min="9740" max="9740" width="12.44140625" style="159" customWidth="1"/>
    <col min="9741" max="9741" width="14.88671875" style="159" customWidth="1"/>
    <col min="9742" max="9742" width="11.44140625" style="159"/>
    <col min="9743" max="9743" width="12.88671875" style="159" customWidth="1"/>
    <col min="9744" max="9744" width="17.109375" style="159" customWidth="1"/>
    <col min="9745" max="9985" width="11.44140625" style="159"/>
    <col min="9986" max="9986" width="20.6640625" style="159" bestFit="1" customWidth="1"/>
    <col min="9987" max="9987" width="15.5546875" style="159" customWidth="1"/>
    <col min="9988" max="9988" width="12.109375" style="159" customWidth="1"/>
    <col min="9989" max="9989" width="13" style="159" customWidth="1"/>
    <col min="9990" max="9990" width="12.5546875" style="159" customWidth="1"/>
    <col min="9991" max="9991" width="12.109375" style="159" customWidth="1"/>
    <col min="9992" max="9994" width="11.44140625" style="159"/>
    <col min="9995" max="9995" width="15" style="159" customWidth="1"/>
    <col min="9996" max="9996" width="12.44140625" style="159" customWidth="1"/>
    <col min="9997" max="9997" width="14.88671875" style="159" customWidth="1"/>
    <col min="9998" max="9998" width="11.44140625" style="159"/>
    <col min="9999" max="9999" width="12.88671875" style="159" customWidth="1"/>
    <col min="10000" max="10000" width="17.109375" style="159" customWidth="1"/>
    <col min="10001" max="10241" width="11.44140625" style="159"/>
    <col min="10242" max="10242" width="20.6640625" style="159" bestFit="1" customWidth="1"/>
    <col min="10243" max="10243" width="15.5546875" style="159" customWidth="1"/>
    <col min="10244" max="10244" width="12.109375" style="159" customWidth="1"/>
    <col min="10245" max="10245" width="13" style="159" customWidth="1"/>
    <col min="10246" max="10246" width="12.5546875" style="159" customWidth="1"/>
    <col min="10247" max="10247" width="12.109375" style="159" customWidth="1"/>
    <col min="10248" max="10250" width="11.44140625" style="159"/>
    <col min="10251" max="10251" width="15" style="159" customWidth="1"/>
    <col min="10252" max="10252" width="12.44140625" style="159" customWidth="1"/>
    <col min="10253" max="10253" width="14.88671875" style="159" customWidth="1"/>
    <col min="10254" max="10254" width="11.44140625" style="159"/>
    <col min="10255" max="10255" width="12.88671875" style="159" customWidth="1"/>
    <col min="10256" max="10256" width="17.109375" style="159" customWidth="1"/>
    <col min="10257" max="10497" width="11.44140625" style="159"/>
    <col min="10498" max="10498" width="20.6640625" style="159" bestFit="1" customWidth="1"/>
    <col min="10499" max="10499" width="15.5546875" style="159" customWidth="1"/>
    <col min="10500" max="10500" width="12.109375" style="159" customWidth="1"/>
    <col min="10501" max="10501" width="13" style="159" customWidth="1"/>
    <col min="10502" max="10502" width="12.5546875" style="159" customWidth="1"/>
    <col min="10503" max="10503" width="12.109375" style="159" customWidth="1"/>
    <col min="10504" max="10506" width="11.44140625" style="159"/>
    <col min="10507" max="10507" width="15" style="159" customWidth="1"/>
    <col min="10508" max="10508" width="12.44140625" style="159" customWidth="1"/>
    <col min="10509" max="10509" width="14.88671875" style="159" customWidth="1"/>
    <col min="10510" max="10510" width="11.44140625" style="159"/>
    <col min="10511" max="10511" width="12.88671875" style="159" customWidth="1"/>
    <col min="10512" max="10512" width="17.109375" style="159" customWidth="1"/>
    <col min="10513" max="10753" width="11.44140625" style="159"/>
    <col min="10754" max="10754" width="20.6640625" style="159" bestFit="1" customWidth="1"/>
    <col min="10755" max="10755" width="15.5546875" style="159" customWidth="1"/>
    <col min="10756" max="10756" width="12.109375" style="159" customWidth="1"/>
    <col min="10757" max="10757" width="13" style="159" customWidth="1"/>
    <col min="10758" max="10758" width="12.5546875" style="159" customWidth="1"/>
    <col min="10759" max="10759" width="12.109375" style="159" customWidth="1"/>
    <col min="10760" max="10762" width="11.44140625" style="159"/>
    <col min="10763" max="10763" width="15" style="159" customWidth="1"/>
    <col min="10764" max="10764" width="12.44140625" style="159" customWidth="1"/>
    <col min="10765" max="10765" width="14.88671875" style="159" customWidth="1"/>
    <col min="10766" max="10766" width="11.44140625" style="159"/>
    <col min="10767" max="10767" width="12.88671875" style="159" customWidth="1"/>
    <col min="10768" max="10768" width="17.109375" style="159" customWidth="1"/>
    <col min="10769" max="11009" width="11.44140625" style="159"/>
    <col min="11010" max="11010" width="20.6640625" style="159" bestFit="1" customWidth="1"/>
    <col min="11011" max="11011" width="15.5546875" style="159" customWidth="1"/>
    <col min="11012" max="11012" width="12.109375" style="159" customWidth="1"/>
    <col min="11013" max="11013" width="13" style="159" customWidth="1"/>
    <col min="11014" max="11014" width="12.5546875" style="159" customWidth="1"/>
    <col min="11015" max="11015" width="12.109375" style="159" customWidth="1"/>
    <col min="11016" max="11018" width="11.44140625" style="159"/>
    <col min="11019" max="11019" width="15" style="159" customWidth="1"/>
    <col min="11020" max="11020" width="12.44140625" style="159" customWidth="1"/>
    <col min="11021" max="11021" width="14.88671875" style="159" customWidth="1"/>
    <col min="11022" max="11022" width="11.44140625" style="159"/>
    <col min="11023" max="11023" width="12.88671875" style="159" customWidth="1"/>
    <col min="11024" max="11024" width="17.109375" style="159" customWidth="1"/>
    <col min="11025" max="11265" width="11.44140625" style="159"/>
    <col min="11266" max="11266" width="20.6640625" style="159" bestFit="1" customWidth="1"/>
    <col min="11267" max="11267" width="15.5546875" style="159" customWidth="1"/>
    <col min="11268" max="11268" width="12.109375" style="159" customWidth="1"/>
    <col min="11269" max="11269" width="13" style="159" customWidth="1"/>
    <col min="11270" max="11270" width="12.5546875" style="159" customWidth="1"/>
    <col min="11271" max="11271" width="12.109375" style="159" customWidth="1"/>
    <col min="11272" max="11274" width="11.44140625" style="159"/>
    <col min="11275" max="11275" width="15" style="159" customWidth="1"/>
    <col min="11276" max="11276" width="12.44140625" style="159" customWidth="1"/>
    <col min="11277" max="11277" width="14.88671875" style="159" customWidth="1"/>
    <col min="11278" max="11278" width="11.44140625" style="159"/>
    <col min="11279" max="11279" width="12.88671875" style="159" customWidth="1"/>
    <col min="11280" max="11280" width="17.109375" style="159" customWidth="1"/>
    <col min="11281" max="11521" width="11.44140625" style="159"/>
    <col min="11522" max="11522" width="20.6640625" style="159" bestFit="1" customWidth="1"/>
    <col min="11523" max="11523" width="15.5546875" style="159" customWidth="1"/>
    <col min="11524" max="11524" width="12.109375" style="159" customWidth="1"/>
    <col min="11525" max="11525" width="13" style="159" customWidth="1"/>
    <col min="11526" max="11526" width="12.5546875" style="159" customWidth="1"/>
    <col min="11527" max="11527" width="12.109375" style="159" customWidth="1"/>
    <col min="11528" max="11530" width="11.44140625" style="159"/>
    <col min="11531" max="11531" width="15" style="159" customWidth="1"/>
    <col min="11532" max="11532" width="12.44140625" style="159" customWidth="1"/>
    <col min="11533" max="11533" width="14.88671875" style="159" customWidth="1"/>
    <col min="11534" max="11534" width="11.44140625" style="159"/>
    <col min="11535" max="11535" width="12.88671875" style="159" customWidth="1"/>
    <col min="11536" max="11536" width="17.109375" style="159" customWidth="1"/>
    <col min="11537" max="11777" width="11.44140625" style="159"/>
    <col min="11778" max="11778" width="20.6640625" style="159" bestFit="1" customWidth="1"/>
    <col min="11779" max="11779" width="15.5546875" style="159" customWidth="1"/>
    <col min="11780" max="11780" width="12.109375" style="159" customWidth="1"/>
    <col min="11781" max="11781" width="13" style="159" customWidth="1"/>
    <col min="11782" max="11782" width="12.5546875" style="159" customWidth="1"/>
    <col min="11783" max="11783" width="12.109375" style="159" customWidth="1"/>
    <col min="11784" max="11786" width="11.44140625" style="159"/>
    <col min="11787" max="11787" width="15" style="159" customWidth="1"/>
    <col min="11788" max="11788" width="12.44140625" style="159" customWidth="1"/>
    <col min="11789" max="11789" width="14.88671875" style="159" customWidth="1"/>
    <col min="11790" max="11790" width="11.44140625" style="159"/>
    <col min="11791" max="11791" width="12.88671875" style="159" customWidth="1"/>
    <col min="11792" max="11792" width="17.109375" style="159" customWidth="1"/>
    <col min="11793" max="12033" width="11.44140625" style="159"/>
    <col min="12034" max="12034" width="20.6640625" style="159" bestFit="1" customWidth="1"/>
    <col min="12035" max="12035" width="15.5546875" style="159" customWidth="1"/>
    <col min="12036" max="12036" width="12.109375" style="159" customWidth="1"/>
    <col min="12037" max="12037" width="13" style="159" customWidth="1"/>
    <col min="12038" max="12038" width="12.5546875" style="159" customWidth="1"/>
    <col min="12039" max="12039" width="12.109375" style="159" customWidth="1"/>
    <col min="12040" max="12042" width="11.44140625" style="159"/>
    <col min="12043" max="12043" width="15" style="159" customWidth="1"/>
    <col min="12044" max="12044" width="12.44140625" style="159" customWidth="1"/>
    <col min="12045" max="12045" width="14.88671875" style="159" customWidth="1"/>
    <col min="12046" max="12046" width="11.44140625" style="159"/>
    <col min="12047" max="12047" width="12.88671875" style="159" customWidth="1"/>
    <col min="12048" max="12048" width="17.109375" style="159" customWidth="1"/>
    <col min="12049" max="12289" width="11.44140625" style="159"/>
    <col min="12290" max="12290" width="20.6640625" style="159" bestFit="1" customWidth="1"/>
    <col min="12291" max="12291" width="15.5546875" style="159" customWidth="1"/>
    <col min="12292" max="12292" width="12.109375" style="159" customWidth="1"/>
    <col min="12293" max="12293" width="13" style="159" customWidth="1"/>
    <col min="12294" max="12294" width="12.5546875" style="159" customWidth="1"/>
    <col min="12295" max="12295" width="12.109375" style="159" customWidth="1"/>
    <col min="12296" max="12298" width="11.44140625" style="159"/>
    <col min="12299" max="12299" width="15" style="159" customWidth="1"/>
    <col min="12300" max="12300" width="12.44140625" style="159" customWidth="1"/>
    <col min="12301" max="12301" width="14.88671875" style="159" customWidth="1"/>
    <col min="12302" max="12302" width="11.44140625" style="159"/>
    <col min="12303" max="12303" width="12.88671875" style="159" customWidth="1"/>
    <col min="12304" max="12304" width="17.109375" style="159" customWidth="1"/>
    <col min="12305" max="12545" width="11.44140625" style="159"/>
    <col min="12546" max="12546" width="20.6640625" style="159" bestFit="1" customWidth="1"/>
    <col min="12547" max="12547" width="15.5546875" style="159" customWidth="1"/>
    <col min="12548" max="12548" width="12.109375" style="159" customWidth="1"/>
    <col min="12549" max="12549" width="13" style="159" customWidth="1"/>
    <col min="12550" max="12550" width="12.5546875" style="159" customWidth="1"/>
    <col min="12551" max="12551" width="12.109375" style="159" customWidth="1"/>
    <col min="12552" max="12554" width="11.44140625" style="159"/>
    <col min="12555" max="12555" width="15" style="159" customWidth="1"/>
    <col min="12556" max="12556" width="12.44140625" style="159" customWidth="1"/>
    <col min="12557" max="12557" width="14.88671875" style="159" customWidth="1"/>
    <col min="12558" max="12558" width="11.44140625" style="159"/>
    <col min="12559" max="12559" width="12.88671875" style="159" customWidth="1"/>
    <col min="12560" max="12560" width="17.109375" style="159" customWidth="1"/>
    <col min="12561" max="12801" width="11.44140625" style="159"/>
    <col min="12802" max="12802" width="20.6640625" style="159" bestFit="1" customWidth="1"/>
    <col min="12803" max="12803" width="15.5546875" style="159" customWidth="1"/>
    <col min="12804" max="12804" width="12.109375" style="159" customWidth="1"/>
    <col min="12805" max="12805" width="13" style="159" customWidth="1"/>
    <col min="12806" max="12806" width="12.5546875" style="159" customWidth="1"/>
    <col min="12807" max="12807" width="12.109375" style="159" customWidth="1"/>
    <col min="12808" max="12810" width="11.44140625" style="159"/>
    <col min="12811" max="12811" width="15" style="159" customWidth="1"/>
    <col min="12812" max="12812" width="12.44140625" style="159" customWidth="1"/>
    <col min="12813" max="12813" width="14.88671875" style="159" customWidth="1"/>
    <col min="12814" max="12814" width="11.44140625" style="159"/>
    <col min="12815" max="12815" width="12.88671875" style="159" customWidth="1"/>
    <col min="12816" max="12816" width="17.109375" style="159" customWidth="1"/>
    <col min="12817" max="13057" width="11.44140625" style="159"/>
    <col min="13058" max="13058" width="20.6640625" style="159" bestFit="1" customWidth="1"/>
    <col min="13059" max="13059" width="15.5546875" style="159" customWidth="1"/>
    <col min="13060" max="13060" width="12.109375" style="159" customWidth="1"/>
    <col min="13061" max="13061" width="13" style="159" customWidth="1"/>
    <col min="13062" max="13062" width="12.5546875" style="159" customWidth="1"/>
    <col min="13063" max="13063" width="12.109375" style="159" customWidth="1"/>
    <col min="13064" max="13066" width="11.44140625" style="159"/>
    <col min="13067" max="13067" width="15" style="159" customWidth="1"/>
    <col min="13068" max="13068" width="12.44140625" style="159" customWidth="1"/>
    <col min="13069" max="13069" width="14.88671875" style="159" customWidth="1"/>
    <col min="13070" max="13070" width="11.44140625" style="159"/>
    <col min="13071" max="13071" width="12.88671875" style="159" customWidth="1"/>
    <col min="13072" max="13072" width="17.109375" style="159" customWidth="1"/>
    <col min="13073" max="13313" width="11.44140625" style="159"/>
    <col min="13314" max="13314" width="20.6640625" style="159" bestFit="1" customWidth="1"/>
    <col min="13315" max="13315" width="15.5546875" style="159" customWidth="1"/>
    <col min="13316" max="13316" width="12.109375" style="159" customWidth="1"/>
    <col min="13317" max="13317" width="13" style="159" customWidth="1"/>
    <col min="13318" max="13318" width="12.5546875" style="159" customWidth="1"/>
    <col min="13319" max="13319" width="12.109375" style="159" customWidth="1"/>
    <col min="13320" max="13322" width="11.44140625" style="159"/>
    <col min="13323" max="13323" width="15" style="159" customWidth="1"/>
    <col min="13324" max="13324" width="12.44140625" style="159" customWidth="1"/>
    <col min="13325" max="13325" width="14.88671875" style="159" customWidth="1"/>
    <col min="13326" max="13326" width="11.44140625" style="159"/>
    <col min="13327" max="13327" width="12.88671875" style="159" customWidth="1"/>
    <col min="13328" max="13328" width="17.109375" style="159" customWidth="1"/>
    <col min="13329" max="13569" width="11.44140625" style="159"/>
    <col min="13570" max="13570" width="20.6640625" style="159" bestFit="1" customWidth="1"/>
    <col min="13571" max="13571" width="15.5546875" style="159" customWidth="1"/>
    <col min="13572" max="13572" width="12.109375" style="159" customWidth="1"/>
    <col min="13573" max="13573" width="13" style="159" customWidth="1"/>
    <col min="13574" max="13574" width="12.5546875" style="159" customWidth="1"/>
    <col min="13575" max="13575" width="12.109375" style="159" customWidth="1"/>
    <col min="13576" max="13578" width="11.44140625" style="159"/>
    <col min="13579" max="13579" width="15" style="159" customWidth="1"/>
    <col min="13580" max="13580" width="12.44140625" style="159" customWidth="1"/>
    <col min="13581" max="13581" width="14.88671875" style="159" customWidth="1"/>
    <col min="13582" max="13582" width="11.44140625" style="159"/>
    <col min="13583" max="13583" width="12.88671875" style="159" customWidth="1"/>
    <col min="13584" max="13584" width="17.109375" style="159" customWidth="1"/>
    <col min="13585" max="13825" width="11.44140625" style="159"/>
    <col min="13826" max="13826" width="20.6640625" style="159" bestFit="1" customWidth="1"/>
    <col min="13827" max="13827" width="15.5546875" style="159" customWidth="1"/>
    <col min="13828" max="13828" width="12.109375" style="159" customWidth="1"/>
    <col min="13829" max="13829" width="13" style="159" customWidth="1"/>
    <col min="13830" max="13830" width="12.5546875" style="159" customWidth="1"/>
    <col min="13831" max="13831" width="12.109375" style="159" customWidth="1"/>
    <col min="13832" max="13834" width="11.44140625" style="159"/>
    <col min="13835" max="13835" width="15" style="159" customWidth="1"/>
    <col min="13836" max="13836" width="12.44140625" style="159" customWidth="1"/>
    <col min="13837" max="13837" width="14.88671875" style="159" customWidth="1"/>
    <col min="13838" max="13838" width="11.44140625" style="159"/>
    <col min="13839" max="13839" width="12.88671875" style="159" customWidth="1"/>
    <col min="13840" max="13840" width="17.109375" style="159" customWidth="1"/>
    <col min="13841" max="14081" width="11.44140625" style="159"/>
    <col min="14082" max="14082" width="20.6640625" style="159" bestFit="1" customWidth="1"/>
    <col min="14083" max="14083" width="15.5546875" style="159" customWidth="1"/>
    <col min="14084" max="14084" width="12.109375" style="159" customWidth="1"/>
    <col min="14085" max="14085" width="13" style="159" customWidth="1"/>
    <col min="14086" max="14086" width="12.5546875" style="159" customWidth="1"/>
    <col min="14087" max="14087" width="12.109375" style="159" customWidth="1"/>
    <col min="14088" max="14090" width="11.44140625" style="159"/>
    <col min="14091" max="14091" width="15" style="159" customWidth="1"/>
    <col min="14092" max="14092" width="12.44140625" style="159" customWidth="1"/>
    <col min="14093" max="14093" width="14.88671875" style="159" customWidth="1"/>
    <col min="14094" max="14094" width="11.44140625" style="159"/>
    <col min="14095" max="14095" width="12.88671875" style="159" customWidth="1"/>
    <col min="14096" max="14096" width="17.109375" style="159" customWidth="1"/>
    <col min="14097" max="14337" width="11.44140625" style="159"/>
    <col min="14338" max="14338" width="20.6640625" style="159" bestFit="1" customWidth="1"/>
    <col min="14339" max="14339" width="15.5546875" style="159" customWidth="1"/>
    <col min="14340" max="14340" width="12.109375" style="159" customWidth="1"/>
    <col min="14341" max="14341" width="13" style="159" customWidth="1"/>
    <col min="14342" max="14342" width="12.5546875" style="159" customWidth="1"/>
    <col min="14343" max="14343" width="12.109375" style="159" customWidth="1"/>
    <col min="14344" max="14346" width="11.44140625" style="159"/>
    <col min="14347" max="14347" width="15" style="159" customWidth="1"/>
    <col min="14348" max="14348" width="12.44140625" style="159" customWidth="1"/>
    <col min="14349" max="14349" width="14.88671875" style="159" customWidth="1"/>
    <col min="14350" max="14350" width="11.44140625" style="159"/>
    <col min="14351" max="14351" width="12.88671875" style="159" customWidth="1"/>
    <col min="14352" max="14352" width="17.109375" style="159" customWidth="1"/>
    <col min="14353" max="14593" width="11.44140625" style="159"/>
    <col min="14594" max="14594" width="20.6640625" style="159" bestFit="1" customWidth="1"/>
    <col min="14595" max="14595" width="15.5546875" style="159" customWidth="1"/>
    <col min="14596" max="14596" width="12.109375" style="159" customWidth="1"/>
    <col min="14597" max="14597" width="13" style="159" customWidth="1"/>
    <col min="14598" max="14598" width="12.5546875" style="159" customWidth="1"/>
    <col min="14599" max="14599" width="12.109375" style="159" customWidth="1"/>
    <col min="14600" max="14602" width="11.44140625" style="159"/>
    <col min="14603" max="14603" width="15" style="159" customWidth="1"/>
    <col min="14604" max="14604" width="12.44140625" style="159" customWidth="1"/>
    <col min="14605" max="14605" width="14.88671875" style="159" customWidth="1"/>
    <col min="14606" max="14606" width="11.44140625" style="159"/>
    <col min="14607" max="14607" width="12.88671875" style="159" customWidth="1"/>
    <col min="14608" max="14608" width="17.109375" style="159" customWidth="1"/>
    <col min="14609" max="14849" width="11.44140625" style="159"/>
    <col min="14850" max="14850" width="20.6640625" style="159" bestFit="1" customWidth="1"/>
    <col min="14851" max="14851" width="15.5546875" style="159" customWidth="1"/>
    <col min="14852" max="14852" width="12.109375" style="159" customWidth="1"/>
    <col min="14853" max="14853" width="13" style="159" customWidth="1"/>
    <col min="14854" max="14854" width="12.5546875" style="159" customWidth="1"/>
    <col min="14855" max="14855" width="12.109375" style="159" customWidth="1"/>
    <col min="14856" max="14858" width="11.44140625" style="159"/>
    <col min="14859" max="14859" width="15" style="159" customWidth="1"/>
    <col min="14860" max="14860" width="12.44140625" style="159" customWidth="1"/>
    <col min="14861" max="14861" width="14.88671875" style="159" customWidth="1"/>
    <col min="14862" max="14862" width="11.44140625" style="159"/>
    <col min="14863" max="14863" width="12.88671875" style="159" customWidth="1"/>
    <col min="14864" max="14864" width="17.109375" style="159" customWidth="1"/>
    <col min="14865" max="15105" width="11.44140625" style="159"/>
    <col min="15106" max="15106" width="20.6640625" style="159" bestFit="1" customWidth="1"/>
    <col min="15107" max="15107" width="15.5546875" style="159" customWidth="1"/>
    <col min="15108" max="15108" width="12.109375" style="159" customWidth="1"/>
    <col min="15109" max="15109" width="13" style="159" customWidth="1"/>
    <col min="15110" max="15110" width="12.5546875" style="159" customWidth="1"/>
    <col min="15111" max="15111" width="12.109375" style="159" customWidth="1"/>
    <col min="15112" max="15114" width="11.44140625" style="159"/>
    <col min="15115" max="15115" width="15" style="159" customWidth="1"/>
    <col min="15116" max="15116" width="12.44140625" style="159" customWidth="1"/>
    <col min="15117" max="15117" width="14.88671875" style="159" customWidth="1"/>
    <col min="15118" max="15118" width="11.44140625" style="159"/>
    <col min="15119" max="15119" width="12.88671875" style="159" customWidth="1"/>
    <col min="15120" max="15120" width="17.109375" style="159" customWidth="1"/>
    <col min="15121" max="15361" width="11.44140625" style="159"/>
    <col min="15362" max="15362" width="20.6640625" style="159" bestFit="1" customWidth="1"/>
    <col min="15363" max="15363" width="15.5546875" style="159" customWidth="1"/>
    <col min="15364" max="15364" width="12.109375" style="159" customWidth="1"/>
    <col min="15365" max="15365" width="13" style="159" customWidth="1"/>
    <col min="15366" max="15366" width="12.5546875" style="159" customWidth="1"/>
    <col min="15367" max="15367" width="12.109375" style="159" customWidth="1"/>
    <col min="15368" max="15370" width="11.44140625" style="159"/>
    <col min="15371" max="15371" width="15" style="159" customWidth="1"/>
    <col min="15372" max="15372" width="12.44140625" style="159" customWidth="1"/>
    <col min="15373" max="15373" width="14.88671875" style="159" customWidth="1"/>
    <col min="15374" max="15374" width="11.44140625" style="159"/>
    <col min="15375" max="15375" width="12.88671875" style="159" customWidth="1"/>
    <col min="15376" max="15376" width="17.109375" style="159" customWidth="1"/>
    <col min="15377" max="15617" width="11.44140625" style="159"/>
    <col min="15618" max="15618" width="20.6640625" style="159" bestFit="1" customWidth="1"/>
    <col min="15619" max="15619" width="15.5546875" style="159" customWidth="1"/>
    <col min="15620" max="15620" width="12.109375" style="159" customWidth="1"/>
    <col min="15621" max="15621" width="13" style="159" customWidth="1"/>
    <col min="15622" max="15622" width="12.5546875" style="159" customWidth="1"/>
    <col min="15623" max="15623" width="12.109375" style="159" customWidth="1"/>
    <col min="15624" max="15626" width="11.44140625" style="159"/>
    <col min="15627" max="15627" width="15" style="159" customWidth="1"/>
    <col min="15628" max="15628" width="12.44140625" style="159" customWidth="1"/>
    <col min="15629" max="15629" width="14.88671875" style="159" customWidth="1"/>
    <col min="15630" max="15630" width="11.44140625" style="159"/>
    <col min="15631" max="15631" width="12.88671875" style="159" customWidth="1"/>
    <col min="15632" max="15632" width="17.109375" style="159" customWidth="1"/>
    <col min="15633" max="15873" width="11.44140625" style="159"/>
    <col min="15874" max="15874" width="20.6640625" style="159" bestFit="1" customWidth="1"/>
    <col min="15875" max="15875" width="15.5546875" style="159" customWidth="1"/>
    <col min="15876" max="15876" width="12.109375" style="159" customWidth="1"/>
    <col min="15877" max="15877" width="13" style="159" customWidth="1"/>
    <col min="15878" max="15878" width="12.5546875" style="159" customWidth="1"/>
    <col min="15879" max="15879" width="12.109375" style="159" customWidth="1"/>
    <col min="15880" max="15882" width="11.44140625" style="159"/>
    <col min="15883" max="15883" width="15" style="159" customWidth="1"/>
    <col min="15884" max="15884" width="12.44140625" style="159" customWidth="1"/>
    <col min="15885" max="15885" width="14.88671875" style="159" customWidth="1"/>
    <col min="15886" max="15886" width="11.44140625" style="159"/>
    <col min="15887" max="15887" width="12.88671875" style="159" customWidth="1"/>
    <col min="15888" max="15888" width="17.109375" style="159" customWidth="1"/>
    <col min="15889" max="16129" width="11.44140625" style="159"/>
    <col min="16130" max="16130" width="20.6640625" style="159" bestFit="1" customWidth="1"/>
    <col min="16131" max="16131" width="15.5546875" style="159" customWidth="1"/>
    <col min="16132" max="16132" width="12.109375" style="159" customWidth="1"/>
    <col min="16133" max="16133" width="13" style="159" customWidth="1"/>
    <col min="16134" max="16134" width="12.5546875" style="159" customWidth="1"/>
    <col min="16135" max="16135" width="12.109375" style="159" customWidth="1"/>
    <col min="16136" max="16138" width="11.44140625" style="159"/>
    <col min="16139" max="16139" width="15" style="159" customWidth="1"/>
    <col min="16140" max="16140" width="12.44140625" style="159" customWidth="1"/>
    <col min="16141" max="16141" width="14.88671875" style="159" customWidth="1"/>
    <col min="16142" max="16142" width="11.44140625" style="159"/>
    <col min="16143" max="16143" width="12.88671875" style="159" customWidth="1"/>
    <col min="16144" max="16144" width="17.1093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3945</v>
      </c>
      <c r="B2" s="182"/>
      <c r="C2" s="182"/>
      <c r="D2" s="182"/>
      <c r="E2" s="182"/>
      <c r="F2" s="182"/>
      <c r="G2" s="182"/>
      <c r="H2" s="182"/>
      <c r="J2" s="182" t="s">
        <v>3945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H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H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H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70"/>
      <c r="B7" s="1370"/>
      <c r="C7" s="1370"/>
      <c r="D7" s="1370"/>
      <c r="E7" s="1370"/>
      <c r="F7" s="1370"/>
      <c r="G7" s="1370"/>
      <c r="H7" s="1370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12702</v>
      </c>
      <c r="C13" s="1334">
        <v>16883</v>
      </c>
      <c r="D13" s="1327">
        <v>5728</v>
      </c>
      <c r="E13" s="1327">
        <v>4788</v>
      </c>
      <c r="F13" s="1327">
        <v>762</v>
      </c>
      <c r="G13" s="1327">
        <v>360</v>
      </c>
      <c r="H13" s="1327">
        <v>226</v>
      </c>
      <c r="I13" s="164"/>
      <c r="J13" s="712">
        <v>1980</v>
      </c>
      <c r="K13" s="1385">
        <v>24.1</v>
      </c>
      <c r="L13" s="1385">
        <v>8.1999999999999993</v>
      </c>
      <c r="M13" s="1386">
        <v>6.8</v>
      </c>
      <c r="N13" s="1386">
        <v>45.1</v>
      </c>
      <c r="O13" s="1386">
        <v>21.3</v>
      </c>
      <c r="P13" s="1386">
        <v>13.4</v>
      </c>
    </row>
    <row r="14" spans="1:16">
      <c r="A14" s="712">
        <v>1981</v>
      </c>
      <c r="B14" s="1334">
        <v>14885</v>
      </c>
      <c r="C14" s="1334">
        <v>17683</v>
      </c>
      <c r="D14" s="1327">
        <v>5132</v>
      </c>
      <c r="E14" s="1327">
        <v>5345</v>
      </c>
      <c r="F14" s="1327">
        <v>704</v>
      </c>
      <c r="G14" s="1327">
        <v>300</v>
      </c>
      <c r="H14" s="1327">
        <v>199</v>
      </c>
      <c r="I14" s="164"/>
      <c r="J14" s="712">
        <v>1981</v>
      </c>
      <c r="K14" s="1385">
        <v>25.1</v>
      </c>
      <c r="L14" s="1385">
        <v>7.3</v>
      </c>
      <c r="M14" s="1386">
        <v>7.6</v>
      </c>
      <c r="N14" s="1386">
        <v>39.799999999999997</v>
      </c>
      <c r="O14" s="1386">
        <v>17</v>
      </c>
      <c r="P14" s="1386">
        <v>11.3</v>
      </c>
    </row>
    <row r="15" spans="1:16">
      <c r="A15" s="712">
        <v>1982</v>
      </c>
      <c r="B15" s="1334">
        <v>15821</v>
      </c>
      <c r="C15" s="1334">
        <v>18095</v>
      </c>
      <c r="D15" s="1327">
        <v>5076</v>
      </c>
      <c r="E15" s="1327">
        <v>4812</v>
      </c>
      <c r="F15" s="1327">
        <v>632</v>
      </c>
      <c r="G15" s="1327">
        <v>292</v>
      </c>
      <c r="H15" s="1327">
        <v>205</v>
      </c>
      <c r="I15" s="164"/>
      <c r="J15" s="712">
        <v>1982</v>
      </c>
      <c r="K15" s="1385">
        <v>25.4</v>
      </c>
      <c r="L15" s="1385">
        <v>7.1</v>
      </c>
      <c r="M15" s="1386">
        <v>6.8</v>
      </c>
      <c r="N15" s="1386">
        <v>34.9</v>
      </c>
      <c r="O15" s="1386">
        <v>16.100000000000001</v>
      </c>
      <c r="P15" s="1386">
        <v>11.3</v>
      </c>
    </row>
    <row r="16" spans="1:16">
      <c r="A16" s="712">
        <v>1983</v>
      </c>
      <c r="B16" s="1334">
        <v>15413</v>
      </c>
      <c r="C16" s="1334">
        <v>17124</v>
      </c>
      <c r="D16" s="1327">
        <v>5320</v>
      </c>
      <c r="E16" s="1327">
        <v>4840</v>
      </c>
      <c r="F16" s="1327">
        <v>567</v>
      </c>
      <c r="G16" s="1327">
        <v>267</v>
      </c>
      <c r="H16" s="1327">
        <v>177</v>
      </c>
      <c r="I16" s="164"/>
      <c r="J16" s="712">
        <v>1983</v>
      </c>
      <c r="K16" s="1385">
        <v>23.8</v>
      </c>
      <c r="L16" s="1385">
        <v>7.4</v>
      </c>
      <c r="M16" s="1386">
        <v>6.7</v>
      </c>
      <c r="N16" s="1386">
        <v>33.1</v>
      </c>
      <c r="O16" s="1386">
        <v>15.6</v>
      </c>
      <c r="P16" s="1386">
        <v>10.3</v>
      </c>
    </row>
    <row r="17" spans="1:16">
      <c r="A17" s="712">
        <v>1984</v>
      </c>
      <c r="B17" s="1334">
        <v>15877</v>
      </c>
      <c r="C17" s="1334">
        <v>16745</v>
      </c>
      <c r="D17" s="1327">
        <v>5362</v>
      </c>
      <c r="E17" s="1327">
        <v>4890</v>
      </c>
      <c r="F17" s="1327">
        <v>486</v>
      </c>
      <c r="G17" s="1327">
        <v>216</v>
      </c>
      <c r="H17" s="1327">
        <v>164</v>
      </c>
      <c r="I17" s="164"/>
      <c r="J17" s="712">
        <v>1984</v>
      </c>
      <c r="K17" s="1385">
        <v>23.1</v>
      </c>
      <c r="L17" s="1385">
        <v>7.4</v>
      </c>
      <c r="M17" s="1386">
        <v>6.7</v>
      </c>
      <c r="N17" s="1386">
        <v>29</v>
      </c>
      <c r="O17" s="1386">
        <v>12.9</v>
      </c>
      <c r="P17" s="1386">
        <v>9.8000000000000007</v>
      </c>
    </row>
    <row r="18" spans="1:16">
      <c r="A18" s="712">
        <v>1985</v>
      </c>
      <c r="B18" s="1334">
        <v>14507</v>
      </c>
      <c r="C18" s="1334">
        <v>16580</v>
      </c>
      <c r="D18" s="1327">
        <v>5145</v>
      </c>
      <c r="E18" s="1333">
        <v>4880</v>
      </c>
      <c r="F18" s="1333">
        <v>466</v>
      </c>
      <c r="G18" s="1333">
        <v>223</v>
      </c>
      <c r="H18" s="1333">
        <v>156</v>
      </c>
      <c r="I18" s="164"/>
      <c r="J18" s="712">
        <v>1985</v>
      </c>
      <c r="K18" s="1385">
        <v>22.6</v>
      </c>
      <c r="L18" s="1385">
        <v>7</v>
      </c>
      <c r="M18" s="1386">
        <v>6.6</v>
      </c>
      <c r="N18" s="1386">
        <v>28.1</v>
      </c>
      <c r="O18" s="1386">
        <v>13.4</v>
      </c>
      <c r="P18" s="1386">
        <v>9.4</v>
      </c>
    </row>
    <row r="19" spans="1:16">
      <c r="A19" s="712">
        <v>1986</v>
      </c>
      <c r="B19" s="1334">
        <v>14870</v>
      </c>
      <c r="C19" s="1334">
        <v>16731</v>
      </c>
      <c r="D19" s="1327">
        <v>5244</v>
      </c>
      <c r="E19" s="1333">
        <v>5204</v>
      </c>
      <c r="F19" s="1333">
        <v>472</v>
      </c>
      <c r="G19" s="1333">
        <v>226</v>
      </c>
      <c r="H19" s="1333">
        <v>151</v>
      </c>
      <c r="I19" s="164"/>
      <c r="J19" s="712">
        <v>1986</v>
      </c>
      <c r="K19" s="1385">
        <v>22.5</v>
      </c>
      <c r="L19" s="1385">
        <v>7.1</v>
      </c>
      <c r="M19" s="1386">
        <v>7</v>
      </c>
      <c r="N19" s="1386">
        <v>28.2</v>
      </c>
      <c r="O19" s="1386">
        <v>13.5</v>
      </c>
      <c r="P19" s="1386">
        <v>9</v>
      </c>
    </row>
    <row r="20" spans="1:16">
      <c r="A20" s="712">
        <v>1987</v>
      </c>
      <c r="B20" s="1334">
        <v>14653</v>
      </c>
      <c r="C20" s="1334">
        <v>16572</v>
      </c>
      <c r="D20" s="1327">
        <v>5104</v>
      </c>
      <c r="E20" s="1333">
        <v>5314</v>
      </c>
      <c r="F20" s="1333">
        <v>476</v>
      </c>
      <c r="G20" s="1333">
        <v>258</v>
      </c>
      <c r="H20" s="1333">
        <v>160</v>
      </c>
      <c r="I20" s="164"/>
      <c r="J20" s="712">
        <v>1987</v>
      </c>
      <c r="K20" s="1385">
        <v>22</v>
      </c>
      <c r="L20" s="1385">
        <v>6.8</v>
      </c>
      <c r="M20" s="1386">
        <v>7.1</v>
      </c>
      <c r="N20" s="1386">
        <v>28.7</v>
      </c>
      <c r="O20" s="1386">
        <v>15.6</v>
      </c>
      <c r="P20" s="1386">
        <v>9.6999999999999993</v>
      </c>
    </row>
    <row r="21" spans="1:16">
      <c r="A21" s="712">
        <v>1988</v>
      </c>
      <c r="B21" s="1334">
        <v>15415</v>
      </c>
      <c r="C21" s="1334">
        <v>17851</v>
      </c>
      <c r="D21" s="1327">
        <v>5213</v>
      </c>
      <c r="E21" s="1333">
        <v>5871</v>
      </c>
      <c r="F21" s="1333">
        <v>420</v>
      </c>
      <c r="G21" s="1333">
        <v>213</v>
      </c>
      <c r="H21" s="1333">
        <v>185</v>
      </c>
      <c r="I21" s="164"/>
      <c r="J21" s="712">
        <v>1988</v>
      </c>
      <c r="K21" s="1385">
        <v>23.4</v>
      </c>
      <c r="L21" s="1385">
        <v>6.8</v>
      </c>
      <c r="M21" s="1386">
        <v>7.7</v>
      </c>
      <c r="N21" s="1386">
        <v>23.5</v>
      </c>
      <c r="O21" s="1386">
        <v>11.9</v>
      </c>
      <c r="P21" s="1386">
        <v>10.4</v>
      </c>
    </row>
    <row r="22" spans="1:16">
      <c r="A22" s="712">
        <v>1989</v>
      </c>
      <c r="B22" s="1334">
        <v>15925</v>
      </c>
      <c r="C22" s="1334">
        <v>18437</v>
      </c>
      <c r="D22" s="1327">
        <v>5380</v>
      </c>
      <c r="E22" s="1333">
        <v>5851</v>
      </c>
      <c r="F22" s="1333">
        <v>418</v>
      </c>
      <c r="G22" s="1333">
        <v>227</v>
      </c>
      <c r="H22" s="1333">
        <v>166</v>
      </c>
      <c r="I22" s="164"/>
      <c r="J22" s="712">
        <v>1989</v>
      </c>
      <c r="K22" s="1385">
        <v>23.9</v>
      </c>
      <c r="L22" s="1385">
        <v>7</v>
      </c>
      <c r="M22" s="1386">
        <v>7.6</v>
      </c>
      <c r="N22" s="1386">
        <v>22.7</v>
      </c>
      <c r="O22" s="1386">
        <v>12.3</v>
      </c>
      <c r="P22" s="1386">
        <v>9</v>
      </c>
    </row>
    <row r="23" spans="1:16">
      <c r="A23" s="712">
        <v>1990</v>
      </c>
      <c r="B23" s="1334">
        <v>16079</v>
      </c>
      <c r="C23" s="1334">
        <v>18671</v>
      </c>
      <c r="D23" s="1327">
        <v>5623</v>
      </c>
      <c r="E23" s="1333">
        <v>5625</v>
      </c>
      <c r="F23" s="1333">
        <v>428</v>
      </c>
      <c r="G23" s="1333">
        <v>230</v>
      </c>
      <c r="H23" s="1333">
        <v>148</v>
      </c>
      <c r="I23" s="164"/>
      <c r="J23" s="712">
        <v>1990</v>
      </c>
      <c r="K23" s="1385">
        <v>24.2</v>
      </c>
      <c r="L23" s="1385">
        <v>7.3</v>
      </c>
      <c r="M23" s="1386">
        <v>7.3</v>
      </c>
      <c r="N23" s="1386">
        <v>22.9</v>
      </c>
      <c r="O23" s="1386">
        <v>12.3</v>
      </c>
      <c r="P23" s="1386">
        <v>7.9</v>
      </c>
    </row>
    <row r="24" spans="1:16">
      <c r="A24" s="712">
        <v>1991</v>
      </c>
      <c r="B24" s="1334">
        <v>15801</v>
      </c>
      <c r="C24" s="1334">
        <v>18216</v>
      </c>
      <c r="D24" s="1327">
        <v>5336</v>
      </c>
      <c r="E24" s="1333">
        <v>5318</v>
      </c>
      <c r="F24" s="1333">
        <v>314</v>
      </c>
      <c r="G24" s="1333">
        <v>152</v>
      </c>
      <c r="H24" s="1333">
        <v>146</v>
      </c>
      <c r="I24" s="164"/>
      <c r="J24" s="712">
        <v>1991</v>
      </c>
      <c r="K24" s="1385">
        <v>23.2</v>
      </c>
      <c r="L24" s="1385">
        <v>6.8</v>
      </c>
      <c r="M24" s="1386">
        <v>6.8</v>
      </c>
      <c r="N24" s="1386">
        <v>17.2</v>
      </c>
      <c r="O24" s="1386">
        <v>8.3000000000000007</v>
      </c>
      <c r="P24" s="1386">
        <v>8</v>
      </c>
    </row>
    <row r="25" spans="1:16">
      <c r="A25" s="712">
        <v>1992</v>
      </c>
      <c r="B25" s="1334">
        <v>15658</v>
      </c>
      <c r="C25" s="1334">
        <v>17712</v>
      </c>
      <c r="D25" s="1327">
        <v>5052</v>
      </c>
      <c r="E25" s="1333">
        <v>5300</v>
      </c>
      <c r="F25" s="1333">
        <v>338</v>
      </c>
      <c r="G25" s="1333">
        <v>172</v>
      </c>
      <c r="H25" s="1333">
        <v>164</v>
      </c>
      <c r="I25" s="164"/>
      <c r="J25" s="712">
        <v>1992</v>
      </c>
      <c r="K25" s="1385">
        <v>22.2</v>
      </c>
      <c r="L25" s="1385">
        <v>6.3</v>
      </c>
      <c r="M25" s="1386">
        <v>6.6</v>
      </c>
      <c r="N25" s="1386">
        <v>19.100000000000001</v>
      </c>
      <c r="O25" s="1386">
        <v>9.6999999999999993</v>
      </c>
      <c r="P25" s="1386">
        <v>9.3000000000000007</v>
      </c>
    </row>
    <row r="26" spans="1:16">
      <c r="A26" s="712">
        <v>1993</v>
      </c>
      <c r="B26" s="1333">
        <v>15487</v>
      </c>
      <c r="C26" s="1333">
        <v>17439</v>
      </c>
      <c r="D26" s="1327">
        <v>5223</v>
      </c>
      <c r="E26" s="1333">
        <v>5085</v>
      </c>
      <c r="F26" s="1333">
        <v>298</v>
      </c>
      <c r="G26" s="1333">
        <v>154</v>
      </c>
      <c r="H26" s="1333">
        <v>132</v>
      </c>
      <c r="I26" s="164"/>
      <c r="J26" s="712">
        <v>1993</v>
      </c>
      <c r="K26" s="1385">
        <v>21.4</v>
      </c>
      <c r="L26" s="1385">
        <v>6.4</v>
      </c>
      <c r="M26" s="1386">
        <v>6.3</v>
      </c>
      <c r="N26" s="1386">
        <v>17.100000000000001</v>
      </c>
      <c r="O26" s="1386">
        <v>8.8000000000000007</v>
      </c>
      <c r="P26" s="1386">
        <v>7.6</v>
      </c>
    </row>
    <row r="27" spans="1:16">
      <c r="A27" s="712">
        <v>1994</v>
      </c>
      <c r="B27" s="1333">
        <v>15236</v>
      </c>
      <c r="C27" s="1331">
        <v>16818</v>
      </c>
      <c r="D27" s="1327">
        <v>5130</v>
      </c>
      <c r="E27" s="1333">
        <v>5029</v>
      </c>
      <c r="F27" s="1333">
        <v>290</v>
      </c>
      <c r="G27" s="1333">
        <v>157</v>
      </c>
      <c r="H27" s="1333">
        <v>102</v>
      </c>
      <c r="I27" s="164"/>
      <c r="J27" s="712">
        <v>1994</v>
      </c>
      <c r="K27" s="1385">
        <v>20.3</v>
      </c>
      <c r="L27" s="1385">
        <v>6.2</v>
      </c>
      <c r="M27" s="1386">
        <v>6.1</v>
      </c>
      <c r="N27" s="1386">
        <v>17.2</v>
      </c>
      <c r="O27" s="1386">
        <v>9.3000000000000007</v>
      </c>
      <c r="P27" s="1386">
        <v>6.1</v>
      </c>
    </row>
    <row r="28" spans="1:16">
      <c r="A28" s="712">
        <v>1995</v>
      </c>
      <c r="B28" s="1333">
        <v>14677</v>
      </c>
      <c r="C28" s="1331">
        <v>15943</v>
      </c>
      <c r="D28" s="1327">
        <v>5395</v>
      </c>
      <c r="E28" s="1333">
        <v>4770</v>
      </c>
      <c r="F28" s="1333">
        <v>210</v>
      </c>
      <c r="G28" s="1333">
        <v>116</v>
      </c>
      <c r="H28" s="1333">
        <v>118</v>
      </c>
      <c r="I28" s="164"/>
      <c r="J28" s="712">
        <v>1995</v>
      </c>
      <c r="K28" s="1385">
        <v>19</v>
      </c>
      <c r="L28" s="1385">
        <v>6.4</v>
      </c>
      <c r="M28" s="1386">
        <v>5.7</v>
      </c>
      <c r="N28" s="1386">
        <v>13.2</v>
      </c>
      <c r="O28" s="1386">
        <v>7.3</v>
      </c>
      <c r="P28" s="1386">
        <v>7.4</v>
      </c>
    </row>
    <row r="29" spans="1:16">
      <c r="A29" s="712">
        <v>1996</v>
      </c>
      <c r="B29" s="1333">
        <v>14582</v>
      </c>
      <c r="C29" s="1331">
        <v>15609</v>
      </c>
      <c r="D29" s="1327">
        <v>5305</v>
      </c>
      <c r="E29" s="1333">
        <v>4469</v>
      </c>
      <c r="F29" s="1333">
        <v>207</v>
      </c>
      <c r="G29" s="1333">
        <v>107</v>
      </c>
      <c r="H29" s="1333">
        <v>129</v>
      </c>
      <c r="I29" s="164"/>
      <c r="J29" s="712">
        <v>1996</v>
      </c>
      <c r="K29" s="1385">
        <v>18.399999999999999</v>
      </c>
      <c r="L29" s="1385">
        <v>6.2</v>
      </c>
      <c r="M29" s="1386">
        <v>5.3</v>
      </c>
      <c r="N29" s="1386">
        <v>13.3</v>
      </c>
      <c r="O29" s="1386">
        <v>6.9</v>
      </c>
      <c r="P29" s="1386">
        <v>8.3000000000000007</v>
      </c>
    </row>
    <row r="30" spans="1:16">
      <c r="A30" s="712">
        <v>1997</v>
      </c>
      <c r="B30" s="1333">
        <v>14589</v>
      </c>
      <c r="C30" s="1331">
        <v>15442</v>
      </c>
      <c r="D30" s="1327">
        <v>5184</v>
      </c>
      <c r="E30" s="1333">
        <v>4107</v>
      </c>
      <c r="F30" s="1333">
        <v>203</v>
      </c>
      <c r="G30" s="1333">
        <v>106</v>
      </c>
      <c r="H30" s="1333">
        <v>102</v>
      </c>
      <c r="I30" s="164"/>
      <c r="J30" s="712">
        <v>1997</v>
      </c>
      <c r="K30" s="1385">
        <v>18</v>
      </c>
      <c r="L30" s="1385">
        <v>6</v>
      </c>
      <c r="M30" s="1386">
        <v>4.8</v>
      </c>
      <c r="N30" s="1386">
        <v>13.1</v>
      </c>
      <c r="O30" s="1386">
        <v>6.9</v>
      </c>
      <c r="P30" s="1386">
        <v>6.6</v>
      </c>
    </row>
    <row r="31" spans="1:16">
      <c r="A31" s="712">
        <v>1998</v>
      </c>
      <c r="B31" s="1334">
        <v>14245</v>
      </c>
      <c r="C31" s="1334">
        <v>14918</v>
      </c>
      <c r="D31" s="1327">
        <v>5171</v>
      </c>
      <c r="E31" s="1333">
        <v>3864</v>
      </c>
      <c r="F31" s="1333">
        <v>177</v>
      </c>
      <c r="G31" s="1333">
        <v>101</v>
      </c>
      <c r="H31" s="1333">
        <v>84</v>
      </c>
      <c r="I31" s="164"/>
      <c r="J31" s="712">
        <v>1998</v>
      </c>
      <c r="K31" s="1385">
        <v>17.2</v>
      </c>
      <c r="L31" s="1385">
        <v>6</v>
      </c>
      <c r="M31" s="1386">
        <v>4.5</v>
      </c>
      <c r="N31" s="1386">
        <v>11.9</v>
      </c>
      <c r="O31" s="1386">
        <v>6.8</v>
      </c>
      <c r="P31" s="1386">
        <v>5.6</v>
      </c>
    </row>
    <row r="32" spans="1:16">
      <c r="A32" s="712">
        <v>1999</v>
      </c>
      <c r="B32" s="1334">
        <v>13858</v>
      </c>
      <c r="C32" s="1334">
        <v>14331</v>
      </c>
      <c r="D32" s="1327">
        <v>5371</v>
      </c>
      <c r="E32" s="1333">
        <v>3903</v>
      </c>
      <c r="F32" s="1333">
        <v>153</v>
      </c>
      <c r="G32" s="1333">
        <v>74</v>
      </c>
      <c r="H32" s="1333">
        <v>76</v>
      </c>
      <c r="I32" s="164"/>
      <c r="J32" s="712">
        <v>1999</v>
      </c>
      <c r="K32" s="1385">
        <v>16.3</v>
      </c>
      <c r="L32" s="1385">
        <v>6.1</v>
      </c>
      <c r="M32" s="1386">
        <v>4.4000000000000004</v>
      </c>
      <c r="N32" s="1386">
        <v>10.7</v>
      </c>
      <c r="O32" s="1386">
        <v>5.2</v>
      </c>
      <c r="P32" s="1386">
        <v>5.3</v>
      </c>
    </row>
    <row r="33" spans="1:18">
      <c r="A33" s="712">
        <v>2000</v>
      </c>
      <c r="B33" s="1334">
        <v>13580</v>
      </c>
      <c r="C33" s="1334">
        <v>13955</v>
      </c>
      <c r="D33" s="1327">
        <v>5051</v>
      </c>
      <c r="E33" s="1333">
        <v>3598</v>
      </c>
      <c r="F33" s="1333">
        <v>120</v>
      </c>
      <c r="G33" s="1333">
        <v>82</v>
      </c>
      <c r="H33" s="1333">
        <v>84</v>
      </c>
      <c r="I33" s="164"/>
      <c r="J33" s="712">
        <v>2000</v>
      </c>
      <c r="K33" s="1385">
        <v>15.7</v>
      </c>
      <c r="L33" s="1385">
        <v>5.7</v>
      </c>
      <c r="M33" s="1386">
        <v>4.0999999999999996</v>
      </c>
      <c r="N33" s="1386">
        <v>8.6</v>
      </c>
      <c r="O33" s="1386">
        <v>5.9</v>
      </c>
      <c r="P33" s="1386">
        <v>6</v>
      </c>
    </row>
    <row r="34" spans="1:18">
      <c r="A34" s="712">
        <v>2001</v>
      </c>
      <c r="B34" s="1334">
        <v>13657</v>
      </c>
      <c r="C34" s="1334">
        <v>13975</v>
      </c>
      <c r="D34" s="1327">
        <v>5376</v>
      </c>
      <c r="E34" s="1331">
        <v>3490</v>
      </c>
      <c r="F34" s="1331">
        <v>144</v>
      </c>
      <c r="G34" s="1331">
        <v>83</v>
      </c>
      <c r="H34" s="1331">
        <v>112</v>
      </c>
      <c r="I34" s="164"/>
      <c r="J34" s="712">
        <v>2001</v>
      </c>
      <c r="K34" s="1385">
        <v>15.6</v>
      </c>
      <c r="L34" s="1385">
        <v>6</v>
      </c>
      <c r="M34" s="1386">
        <v>3.9</v>
      </c>
      <c r="N34" s="1386">
        <v>10.3</v>
      </c>
      <c r="O34" s="1386">
        <v>5.9</v>
      </c>
      <c r="P34" s="1386">
        <v>8</v>
      </c>
    </row>
    <row r="35" spans="1:18">
      <c r="A35" s="712">
        <v>2002</v>
      </c>
      <c r="B35" s="1334">
        <v>13456</v>
      </c>
      <c r="C35" s="1334">
        <v>13680</v>
      </c>
      <c r="D35" s="1327">
        <v>5335</v>
      </c>
      <c r="E35" s="1331">
        <v>3128</v>
      </c>
      <c r="F35" s="1331">
        <v>133</v>
      </c>
      <c r="G35" s="1331">
        <v>87</v>
      </c>
      <c r="H35" s="1331">
        <v>103</v>
      </c>
      <c r="I35" s="164"/>
      <c r="J35" s="712">
        <v>2002</v>
      </c>
      <c r="K35" s="1385">
        <v>15.1</v>
      </c>
      <c r="L35" s="1385">
        <v>5.9</v>
      </c>
      <c r="M35" s="1386">
        <v>3.5</v>
      </c>
      <c r="N35" s="1386">
        <v>9.6999999999999993</v>
      </c>
      <c r="O35" s="1386">
        <v>6.4</v>
      </c>
      <c r="P35" s="1386">
        <v>7.5</v>
      </c>
    </row>
    <row r="36" spans="1:18">
      <c r="A36" s="712">
        <v>2003</v>
      </c>
      <c r="B36" s="1334">
        <v>13013</v>
      </c>
      <c r="C36" s="1327">
        <v>13168</v>
      </c>
      <c r="D36" s="1327">
        <v>5432</v>
      </c>
      <c r="E36" s="1331">
        <v>2902</v>
      </c>
      <c r="F36" s="1331">
        <v>128</v>
      </c>
      <c r="G36" s="1331">
        <v>73</v>
      </c>
      <c r="H36" s="1331">
        <v>109</v>
      </c>
      <c r="I36" s="164"/>
      <c r="J36" s="712">
        <v>2003</v>
      </c>
      <c r="K36" s="1385">
        <v>14.4</v>
      </c>
      <c r="L36" s="1385">
        <v>6</v>
      </c>
      <c r="M36" s="1386">
        <v>3.2</v>
      </c>
      <c r="N36" s="1387">
        <v>9.6999999999999993</v>
      </c>
      <c r="O36" s="1388">
        <v>5.5</v>
      </c>
      <c r="P36" s="1388">
        <v>8.3000000000000007</v>
      </c>
    </row>
    <row r="37" spans="1:18">
      <c r="A37" s="712">
        <v>2004</v>
      </c>
      <c r="B37" s="1334">
        <v>13126</v>
      </c>
      <c r="C37" s="1327">
        <v>13256</v>
      </c>
      <c r="D37" s="1327">
        <v>5577</v>
      </c>
      <c r="E37" s="1335">
        <v>2721</v>
      </c>
      <c r="F37" s="1335">
        <v>110</v>
      </c>
      <c r="G37" s="1335">
        <v>69</v>
      </c>
      <c r="H37" s="1335">
        <v>103</v>
      </c>
      <c r="I37" s="164"/>
      <c r="J37" s="712">
        <v>2004</v>
      </c>
      <c r="K37" s="1385">
        <v>14.4</v>
      </c>
      <c r="L37" s="1385">
        <v>6.1</v>
      </c>
      <c r="M37" s="1386">
        <v>3</v>
      </c>
      <c r="N37" s="1387">
        <v>8.3000000000000007</v>
      </c>
      <c r="O37" s="1388">
        <v>5.2</v>
      </c>
      <c r="P37" s="1388">
        <v>7.8</v>
      </c>
    </row>
    <row r="38" spans="1:18">
      <c r="A38" s="640">
        <v>2005</v>
      </c>
      <c r="B38" s="1334">
        <v>12866</v>
      </c>
      <c r="C38" s="1333">
        <v>12943</v>
      </c>
      <c r="D38" s="1327">
        <v>5678</v>
      </c>
      <c r="E38" s="1327">
        <v>2762</v>
      </c>
      <c r="F38" s="1327">
        <v>105</v>
      </c>
      <c r="G38" s="1327">
        <v>66</v>
      </c>
      <c r="H38" s="1327">
        <v>148</v>
      </c>
      <c r="I38" s="164"/>
      <c r="J38" s="640">
        <v>2005</v>
      </c>
      <c r="K38" s="1387">
        <v>13.9</v>
      </c>
      <c r="L38" s="1387">
        <v>6.1</v>
      </c>
      <c r="M38" s="1387">
        <v>3</v>
      </c>
      <c r="N38" s="1387">
        <v>8.1</v>
      </c>
      <c r="O38" s="1387">
        <v>5.0999999999999996</v>
      </c>
      <c r="P38" s="1387">
        <v>11.4</v>
      </c>
    </row>
    <row r="39" spans="1:18">
      <c r="A39" s="640">
        <v>2006</v>
      </c>
      <c r="B39" s="1334">
        <v>13016</v>
      </c>
      <c r="C39" s="1333">
        <v>13038</v>
      </c>
      <c r="D39" s="1327">
        <v>5581</v>
      </c>
      <c r="E39" s="1327">
        <v>2809</v>
      </c>
      <c r="F39" s="1327">
        <v>108</v>
      </c>
      <c r="G39" s="1327">
        <v>71</v>
      </c>
      <c r="H39" s="1327">
        <v>158</v>
      </c>
      <c r="I39" s="164"/>
      <c r="J39" s="640">
        <v>2006</v>
      </c>
      <c r="K39" s="1387">
        <v>13.9</v>
      </c>
      <c r="L39" s="1387">
        <v>6</v>
      </c>
      <c r="M39" s="1387">
        <v>3</v>
      </c>
      <c r="N39" s="1387">
        <v>8.3000000000000007</v>
      </c>
      <c r="O39" s="1387">
        <v>5.4</v>
      </c>
      <c r="P39" s="1387">
        <v>12.1</v>
      </c>
    </row>
    <row r="40" spans="1:18">
      <c r="A40" s="640">
        <v>2007</v>
      </c>
      <c r="B40" s="1334">
        <v>13418</v>
      </c>
      <c r="C40" s="1333">
        <v>13434</v>
      </c>
      <c r="D40" s="1333">
        <v>5805</v>
      </c>
      <c r="E40" s="1333">
        <v>2700</v>
      </c>
      <c r="F40" s="1333">
        <v>125</v>
      </c>
      <c r="G40" s="1333">
        <v>83</v>
      </c>
      <c r="H40" s="1333">
        <v>199</v>
      </c>
      <c r="I40" s="164"/>
      <c r="J40" s="640">
        <v>2007</v>
      </c>
      <c r="K40" s="1387">
        <v>14.2</v>
      </c>
      <c r="L40" s="1387">
        <v>6.1</v>
      </c>
      <c r="M40" s="1387">
        <v>2.9</v>
      </c>
      <c r="N40" s="1387">
        <v>9.3000000000000007</v>
      </c>
      <c r="O40" s="1387">
        <v>6.2</v>
      </c>
      <c r="P40" s="1387">
        <v>14.8</v>
      </c>
    </row>
    <row r="41" spans="1:18">
      <c r="A41" s="640">
        <v>2008</v>
      </c>
      <c r="B41" s="1333">
        <v>13494</v>
      </c>
      <c r="C41" s="1333">
        <v>13531</v>
      </c>
      <c r="D41" s="1333">
        <v>5815</v>
      </c>
      <c r="E41" s="1333">
        <v>2736</v>
      </c>
      <c r="F41" s="640">
        <v>125</v>
      </c>
      <c r="G41" s="640">
        <v>90</v>
      </c>
      <c r="H41" s="640">
        <v>169</v>
      </c>
      <c r="J41" s="640">
        <v>2008</v>
      </c>
      <c r="K41" s="1387">
        <v>14.2</v>
      </c>
      <c r="L41" s="1387">
        <v>6.1</v>
      </c>
      <c r="M41" s="1387">
        <v>2.9</v>
      </c>
      <c r="N41" s="1387">
        <v>9.1999999999999993</v>
      </c>
      <c r="O41" s="1387">
        <v>6.7</v>
      </c>
      <c r="P41" s="1387">
        <v>12.5</v>
      </c>
    </row>
    <row r="42" spans="1:18" s="165" customFormat="1">
      <c r="A42" s="640">
        <v>2009</v>
      </c>
      <c r="B42" s="1333">
        <v>13546</v>
      </c>
      <c r="C42" s="1333">
        <v>13562</v>
      </c>
      <c r="D42" s="1333">
        <v>5823</v>
      </c>
      <c r="E42" s="1333">
        <v>2734</v>
      </c>
      <c r="F42" s="640">
        <v>118</v>
      </c>
      <c r="G42" s="640">
        <v>79</v>
      </c>
      <c r="H42" s="640">
        <v>134</v>
      </c>
      <c r="J42" s="640">
        <v>2009</v>
      </c>
      <c r="K42" s="1387">
        <v>14.1</v>
      </c>
      <c r="L42" s="1387">
        <v>6.1</v>
      </c>
      <c r="M42" s="1387">
        <v>2.8</v>
      </c>
      <c r="N42" s="1387">
        <v>8.6999999999999993</v>
      </c>
      <c r="O42" s="1387">
        <v>5.8</v>
      </c>
      <c r="P42" s="1387">
        <v>9.9</v>
      </c>
    </row>
    <row r="43" spans="1:18">
      <c r="A43" s="640">
        <v>2010</v>
      </c>
      <c r="B43" s="1333">
        <v>13367</v>
      </c>
      <c r="C43" s="1333">
        <v>13394</v>
      </c>
      <c r="D43" s="1333">
        <v>6231</v>
      </c>
      <c r="E43" s="1333">
        <v>3009</v>
      </c>
      <c r="F43" s="640">
        <v>119</v>
      </c>
      <c r="G43" s="640">
        <v>80</v>
      </c>
      <c r="H43" s="640">
        <v>176</v>
      </c>
      <c r="I43" s="165"/>
      <c r="J43" s="640">
        <v>2010</v>
      </c>
      <c r="K43" s="1387">
        <v>13.8</v>
      </c>
      <c r="L43" s="1387">
        <v>6.4</v>
      </c>
      <c r="M43" s="1387">
        <v>3.1</v>
      </c>
      <c r="N43" s="1387">
        <v>8.9</v>
      </c>
      <c r="O43" s="1387">
        <v>6</v>
      </c>
      <c r="P43" s="1387">
        <v>13.1</v>
      </c>
      <c r="Q43" s="165"/>
      <c r="R43" s="165"/>
    </row>
    <row r="44" spans="1:18" s="165" customFormat="1">
      <c r="A44" s="640">
        <v>2011</v>
      </c>
      <c r="B44" s="1333">
        <v>13295</v>
      </c>
      <c r="C44" s="1333">
        <v>13310</v>
      </c>
      <c r="D44" s="1333">
        <v>5871</v>
      </c>
      <c r="E44" s="1333">
        <v>3070</v>
      </c>
      <c r="F44" s="640">
        <v>116</v>
      </c>
      <c r="G44" s="640">
        <v>74</v>
      </c>
      <c r="H44" s="640">
        <v>139</v>
      </c>
      <c r="J44" s="640">
        <v>2011</v>
      </c>
      <c r="K44" s="1387">
        <v>13.6</v>
      </c>
      <c r="L44" s="1387">
        <v>6</v>
      </c>
      <c r="M44" s="1387">
        <v>3.1</v>
      </c>
      <c r="N44" s="1387">
        <v>8.6999999999999993</v>
      </c>
      <c r="O44" s="1387">
        <v>5.6</v>
      </c>
      <c r="P44" s="1387">
        <v>10.4</v>
      </c>
    </row>
    <row r="45" spans="1:18" s="165" customFormat="1">
      <c r="A45" s="640">
        <v>2012</v>
      </c>
      <c r="B45" s="1333">
        <v>13024</v>
      </c>
      <c r="C45" s="1333">
        <v>13050</v>
      </c>
      <c r="D45" s="1333">
        <v>6002</v>
      </c>
      <c r="E45" s="1333">
        <v>3066</v>
      </c>
      <c r="F45" s="640">
        <v>98</v>
      </c>
      <c r="G45" s="640">
        <v>66</v>
      </c>
      <c r="H45" s="640">
        <v>166</v>
      </c>
      <c r="J45" s="640">
        <v>2012</v>
      </c>
      <c r="K45" s="1387">
        <v>13.2</v>
      </c>
      <c r="L45" s="1387">
        <v>6.1</v>
      </c>
      <c r="M45" s="1387">
        <v>3.1</v>
      </c>
      <c r="N45" s="1387">
        <v>7.5</v>
      </c>
      <c r="O45" s="1387">
        <v>5.0999999999999996</v>
      </c>
      <c r="P45" s="1387">
        <v>12.7</v>
      </c>
    </row>
    <row r="46" spans="1:18" s="165" customFormat="1">
      <c r="A46" s="1339">
        <v>2013</v>
      </c>
      <c r="B46" s="1340">
        <v>12877</v>
      </c>
      <c r="C46" s="1340">
        <v>12890</v>
      </c>
      <c r="D46" s="1340">
        <v>6234</v>
      </c>
      <c r="E46" s="1340">
        <v>2860</v>
      </c>
      <c r="F46" s="1339">
        <v>88</v>
      </c>
      <c r="G46" s="1339">
        <v>69</v>
      </c>
      <c r="H46" s="1339">
        <v>134</v>
      </c>
      <c r="J46" s="1339">
        <v>2013</v>
      </c>
      <c r="K46" s="1418">
        <v>13.2</v>
      </c>
      <c r="L46" s="1418">
        <v>6.4</v>
      </c>
      <c r="M46" s="1418">
        <v>2.9</v>
      </c>
      <c r="N46" s="1418">
        <v>6.8</v>
      </c>
      <c r="O46" s="1418">
        <v>5.4</v>
      </c>
      <c r="P46" s="1418">
        <v>10.4</v>
      </c>
    </row>
    <row r="47" spans="1:18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8" ht="10.5" customHeight="1">
      <c r="A48" s="1391"/>
      <c r="B48" s="1391"/>
      <c r="C48" s="1391"/>
      <c r="J48" s="1881"/>
      <c r="K48" s="1881"/>
      <c r="L48" s="1881"/>
      <c r="M48" s="1881"/>
      <c r="N48" s="1881"/>
      <c r="O48" s="1881"/>
      <c r="P48" s="1881"/>
    </row>
    <row r="49" spans="1:16">
      <c r="A49" s="1391"/>
      <c r="B49" s="1391"/>
      <c r="C49" s="1391"/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1:16">
      <c r="A50" s="1391"/>
      <c r="B50" s="1391"/>
      <c r="C50" s="1391"/>
      <c r="H50" s="712"/>
      <c r="J50" s="1881"/>
      <c r="K50" s="1881"/>
      <c r="L50" s="1881"/>
      <c r="M50" s="1881"/>
      <c r="N50" s="1881"/>
      <c r="O50" s="1881"/>
      <c r="P50" s="1881"/>
    </row>
    <row r="51" spans="1:16">
      <c r="A51" s="1391"/>
      <c r="B51" s="1391"/>
      <c r="C51" s="1391"/>
    </row>
    <row r="52" spans="1:16">
      <c r="A52" s="1391"/>
      <c r="B52" s="1391"/>
      <c r="C52" s="1391"/>
      <c r="H52" s="1375"/>
      <c r="I52" s="613"/>
    </row>
    <row r="53" spans="1:16">
      <c r="A53" s="1391"/>
      <c r="B53" s="1391"/>
      <c r="C53" s="1391"/>
      <c r="H53" s="1353"/>
      <c r="I53" s="608"/>
    </row>
    <row r="54" spans="1:16" s="1377" customFormat="1">
      <c r="H54" s="1353"/>
      <c r="I54" s="608"/>
    </row>
    <row r="55" spans="1:16" s="1377" customFormat="1">
      <c r="H55" s="1353"/>
      <c r="I55" s="608"/>
    </row>
    <row r="56" spans="1:16" s="1377" customFormat="1">
      <c r="G56" s="1376"/>
      <c r="H56" s="1353"/>
      <c r="I56" s="608"/>
    </row>
    <row r="57" spans="1:16" s="1377" customFormat="1">
      <c r="H57" s="1353"/>
      <c r="I57" s="608"/>
    </row>
    <row r="58" spans="1:16" s="1377" customFormat="1">
      <c r="F58" s="1377" t="s">
        <v>324</v>
      </c>
      <c r="H58" s="1353"/>
      <c r="I58" s="608"/>
    </row>
    <row r="59" spans="1:16" s="1377" customFormat="1">
      <c r="H59" s="1353"/>
      <c r="I59" s="608"/>
    </row>
    <row r="60" spans="1:16" s="1377" customFormat="1">
      <c r="H60" s="618"/>
      <c r="I60" s="183"/>
    </row>
    <row r="61" spans="1:16" s="1377" customFormat="1"/>
    <row r="62" spans="1:16" s="1377" customFormat="1"/>
    <row r="65" spans="8:9">
      <c r="H65" s="165"/>
      <c r="I65" s="1381"/>
    </row>
    <row r="66" spans="8:9">
      <c r="H66" s="165"/>
      <c r="I66" s="1381"/>
    </row>
    <row r="67" spans="8:9">
      <c r="H67" s="165"/>
      <c r="I67" s="1381"/>
    </row>
    <row r="68" spans="8:9">
      <c r="H68" s="165"/>
      <c r="I68" s="1381"/>
    </row>
    <row r="69" spans="8:9">
      <c r="H69" s="165"/>
      <c r="I69" s="1381"/>
    </row>
    <row r="70" spans="8:9">
      <c r="H70" s="165"/>
      <c r="I70" s="1381"/>
    </row>
    <row r="71" spans="8:9">
      <c r="H71" s="165"/>
      <c r="I71" s="1381"/>
    </row>
  </sheetData>
  <mergeCells count="21">
    <mergeCell ref="J47:P48"/>
    <mergeCell ref="J49:P50"/>
    <mergeCell ref="N8:P8"/>
    <mergeCell ref="K9:K11"/>
    <mergeCell ref="L9:L11"/>
    <mergeCell ref="M9:M11"/>
    <mergeCell ref="N9:O9"/>
    <mergeCell ref="P9:P11"/>
    <mergeCell ref="N10:N11"/>
    <mergeCell ref="O10:O11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</mergeCells>
  <hyperlinks>
    <hyperlink ref="A1" location="Indice!A189" display="Volver"/>
  </hyperlinks>
  <pageMargins left="0.75" right="0.75" top="1" bottom="1" header="0" footer="0"/>
  <pageSetup scale="78" orientation="portrait" r:id="rId1"/>
  <headerFooter alignWithMargins="0"/>
  <colBreaks count="1" manualBreakCount="1">
    <brk id="9" max="1048575" man="1"/>
  </colBreaks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rgb="FF7030A0"/>
  </sheetPr>
  <dimension ref="A1:Q56"/>
  <sheetViews>
    <sheetView showGridLines="0" showRowColHeaders="0" zoomScaleNormal="100" workbookViewId="0"/>
  </sheetViews>
  <sheetFormatPr baseColWidth="10" defaultColWidth="11.44140625" defaultRowHeight="10.199999999999999"/>
  <cols>
    <col min="1" max="1" width="7.21875" style="159" customWidth="1"/>
    <col min="2" max="2" width="13.44140625" style="159" customWidth="1"/>
    <col min="3" max="3" width="12.21875" style="159" customWidth="1"/>
    <col min="4" max="4" width="12.5546875" style="159" customWidth="1"/>
    <col min="5" max="5" width="11.6640625" style="159" customWidth="1"/>
    <col min="6" max="6" width="11.21875" style="159" customWidth="1"/>
    <col min="7" max="7" width="12.88671875" style="159" customWidth="1"/>
    <col min="8" max="8" width="7.88671875" style="159" customWidth="1"/>
    <col min="9" max="9" width="4" style="159" customWidth="1"/>
    <col min="10" max="10" width="9.21875" style="159" customWidth="1"/>
    <col min="11" max="11" width="10.88671875" style="159" customWidth="1"/>
    <col min="12" max="12" width="10.109375" style="159" customWidth="1"/>
    <col min="13" max="13" width="11.21875" style="159" customWidth="1"/>
    <col min="14" max="14" width="9.109375" style="159" customWidth="1"/>
    <col min="15" max="15" width="9.6640625" style="159" customWidth="1"/>
    <col min="16" max="16" width="13.5546875" style="159" customWidth="1"/>
    <col min="17" max="257" width="11.44140625" style="159"/>
    <col min="258" max="258" width="21.33203125" style="159" customWidth="1"/>
    <col min="259" max="259" width="15.109375" style="159" customWidth="1"/>
    <col min="260" max="260" width="13.88671875" style="159" customWidth="1"/>
    <col min="261" max="261" width="12.5546875" style="159" customWidth="1"/>
    <col min="262" max="262" width="13.6640625" style="159" customWidth="1"/>
    <col min="263" max="263" width="12.88671875" style="159" customWidth="1"/>
    <col min="264" max="266" width="11.44140625" style="159"/>
    <col min="267" max="267" width="13.88671875" style="159" customWidth="1"/>
    <col min="268" max="268" width="11.44140625" style="159"/>
    <col min="269" max="269" width="13.5546875" style="159" customWidth="1"/>
    <col min="270" max="271" width="11.44140625" style="159"/>
    <col min="272" max="272" width="15.109375" style="159" customWidth="1"/>
    <col min="273" max="513" width="11.44140625" style="159"/>
    <col min="514" max="514" width="21.33203125" style="159" customWidth="1"/>
    <col min="515" max="515" width="15.109375" style="159" customWidth="1"/>
    <col min="516" max="516" width="13.88671875" style="159" customWidth="1"/>
    <col min="517" max="517" width="12.5546875" style="159" customWidth="1"/>
    <col min="518" max="518" width="13.6640625" style="159" customWidth="1"/>
    <col min="519" max="519" width="12.88671875" style="159" customWidth="1"/>
    <col min="520" max="522" width="11.44140625" style="159"/>
    <col min="523" max="523" width="13.88671875" style="159" customWidth="1"/>
    <col min="524" max="524" width="11.44140625" style="159"/>
    <col min="525" max="525" width="13.5546875" style="159" customWidth="1"/>
    <col min="526" max="527" width="11.44140625" style="159"/>
    <col min="528" max="528" width="15.109375" style="159" customWidth="1"/>
    <col min="529" max="769" width="11.44140625" style="159"/>
    <col min="770" max="770" width="21.33203125" style="159" customWidth="1"/>
    <col min="771" max="771" width="15.109375" style="159" customWidth="1"/>
    <col min="772" max="772" width="13.88671875" style="159" customWidth="1"/>
    <col min="773" max="773" width="12.5546875" style="159" customWidth="1"/>
    <col min="774" max="774" width="13.6640625" style="159" customWidth="1"/>
    <col min="775" max="775" width="12.88671875" style="159" customWidth="1"/>
    <col min="776" max="778" width="11.44140625" style="159"/>
    <col min="779" max="779" width="13.88671875" style="159" customWidth="1"/>
    <col min="780" max="780" width="11.44140625" style="159"/>
    <col min="781" max="781" width="13.5546875" style="159" customWidth="1"/>
    <col min="782" max="783" width="11.44140625" style="159"/>
    <col min="784" max="784" width="15.109375" style="159" customWidth="1"/>
    <col min="785" max="1025" width="11.44140625" style="159"/>
    <col min="1026" max="1026" width="21.33203125" style="159" customWidth="1"/>
    <col min="1027" max="1027" width="15.109375" style="159" customWidth="1"/>
    <col min="1028" max="1028" width="13.88671875" style="159" customWidth="1"/>
    <col min="1029" max="1029" width="12.5546875" style="159" customWidth="1"/>
    <col min="1030" max="1030" width="13.6640625" style="159" customWidth="1"/>
    <col min="1031" max="1031" width="12.88671875" style="159" customWidth="1"/>
    <col min="1032" max="1034" width="11.44140625" style="159"/>
    <col min="1035" max="1035" width="13.88671875" style="159" customWidth="1"/>
    <col min="1036" max="1036" width="11.44140625" style="159"/>
    <col min="1037" max="1037" width="13.5546875" style="159" customWidth="1"/>
    <col min="1038" max="1039" width="11.44140625" style="159"/>
    <col min="1040" max="1040" width="15.109375" style="159" customWidth="1"/>
    <col min="1041" max="1281" width="11.44140625" style="159"/>
    <col min="1282" max="1282" width="21.33203125" style="159" customWidth="1"/>
    <col min="1283" max="1283" width="15.109375" style="159" customWidth="1"/>
    <col min="1284" max="1284" width="13.88671875" style="159" customWidth="1"/>
    <col min="1285" max="1285" width="12.5546875" style="159" customWidth="1"/>
    <col min="1286" max="1286" width="13.6640625" style="159" customWidth="1"/>
    <col min="1287" max="1287" width="12.88671875" style="159" customWidth="1"/>
    <col min="1288" max="1290" width="11.44140625" style="159"/>
    <col min="1291" max="1291" width="13.88671875" style="159" customWidth="1"/>
    <col min="1292" max="1292" width="11.44140625" style="159"/>
    <col min="1293" max="1293" width="13.5546875" style="159" customWidth="1"/>
    <col min="1294" max="1295" width="11.44140625" style="159"/>
    <col min="1296" max="1296" width="15.109375" style="159" customWidth="1"/>
    <col min="1297" max="1537" width="11.44140625" style="159"/>
    <col min="1538" max="1538" width="21.33203125" style="159" customWidth="1"/>
    <col min="1539" max="1539" width="15.109375" style="159" customWidth="1"/>
    <col min="1540" max="1540" width="13.88671875" style="159" customWidth="1"/>
    <col min="1541" max="1541" width="12.5546875" style="159" customWidth="1"/>
    <col min="1542" max="1542" width="13.6640625" style="159" customWidth="1"/>
    <col min="1543" max="1543" width="12.88671875" style="159" customWidth="1"/>
    <col min="1544" max="1546" width="11.44140625" style="159"/>
    <col min="1547" max="1547" width="13.88671875" style="159" customWidth="1"/>
    <col min="1548" max="1548" width="11.44140625" style="159"/>
    <col min="1549" max="1549" width="13.5546875" style="159" customWidth="1"/>
    <col min="1550" max="1551" width="11.44140625" style="159"/>
    <col min="1552" max="1552" width="15.109375" style="159" customWidth="1"/>
    <col min="1553" max="1793" width="11.44140625" style="159"/>
    <col min="1794" max="1794" width="21.33203125" style="159" customWidth="1"/>
    <col min="1795" max="1795" width="15.109375" style="159" customWidth="1"/>
    <col min="1796" max="1796" width="13.88671875" style="159" customWidth="1"/>
    <col min="1797" max="1797" width="12.5546875" style="159" customWidth="1"/>
    <col min="1798" max="1798" width="13.6640625" style="159" customWidth="1"/>
    <col min="1799" max="1799" width="12.88671875" style="159" customWidth="1"/>
    <col min="1800" max="1802" width="11.44140625" style="159"/>
    <col min="1803" max="1803" width="13.88671875" style="159" customWidth="1"/>
    <col min="1804" max="1804" width="11.44140625" style="159"/>
    <col min="1805" max="1805" width="13.5546875" style="159" customWidth="1"/>
    <col min="1806" max="1807" width="11.44140625" style="159"/>
    <col min="1808" max="1808" width="15.109375" style="159" customWidth="1"/>
    <col min="1809" max="2049" width="11.44140625" style="159"/>
    <col min="2050" max="2050" width="21.33203125" style="159" customWidth="1"/>
    <col min="2051" max="2051" width="15.109375" style="159" customWidth="1"/>
    <col min="2052" max="2052" width="13.88671875" style="159" customWidth="1"/>
    <col min="2053" max="2053" width="12.5546875" style="159" customWidth="1"/>
    <col min="2054" max="2054" width="13.6640625" style="159" customWidth="1"/>
    <col min="2055" max="2055" width="12.88671875" style="159" customWidth="1"/>
    <col min="2056" max="2058" width="11.44140625" style="159"/>
    <col min="2059" max="2059" width="13.88671875" style="159" customWidth="1"/>
    <col min="2060" max="2060" width="11.44140625" style="159"/>
    <col min="2061" max="2061" width="13.5546875" style="159" customWidth="1"/>
    <col min="2062" max="2063" width="11.44140625" style="159"/>
    <col min="2064" max="2064" width="15.109375" style="159" customWidth="1"/>
    <col min="2065" max="2305" width="11.44140625" style="159"/>
    <col min="2306" max="2306" width="21.33203125" style="159" customWidth="1"/>
    <col min="2307" max="2307" width="15.109375" style="159" customWidth="1"/>
    <col min="2308" max="2308" width="13.88671875" style="159" customWidth="1"/>
    <col min="2309" max="2309" width="12.5546875" style="159" customWidth="1"/>
    <col min="2310" max="2310" width="13.6640625" style="159" customWidth="1"/>
    <col min="2311" max="2311" width="12.88671875" style="159" customWidth="1"/>
    <col min="2312" max="2314" width="11.44140625" style="159"/>
    <col min="2315" max="2315" width="13.88671875" style="159" customWidth="1"/>
    <col min="2316" max="2316" width="11.44140625" style="159"/>
    <col min="2317" max="2317" width="13.5546875" style="159" customWidth="1"/>
    <col min="2318" max="2319" width="11.44140625" style="159"/>
    <col min="2320" max="2320" width="15.109375" style="159" customWidth="1"/>
    <col min="2321" max="2561" width="11.44140625" style="159"/>
    <col min="2562" max="2562" width="21.33203125" style="159" customWidth="1"/>
    <col min="2563" max="2563" width="15.109375" style="159" customWidth="1"/>
    <col min="2564" max="2564" width="13.88671875" style="159" customWidth="1"/>
    <col min="2565" max="2565" width="12.5546875" style="159" customWidth="1"/>
    <col min="2566" max="2566" width="13.6640625" style="159" customWidth="1"/>
    <col min="2567" max="2567" width="12.88671875" style="159" customWidth="1"/>
    <col min="2568" max="2570" width="11.44140625" style="159"/>
    <col min="2571" max="2571" width="13.88671875" style="159" customWidth="1"/>
    <col min="2572" max="2572" width="11.44140625" style="159"/>
    <col min="2573" max="2573" width="13.5546875" style="159" customWidth="1"/>
    <col min="2574" max="2575" width="11.44140625" style="159"/>
    <col min="2576" max="2576" width="15.109375" style="159" customWidth="1"/>
    <col min="2577" max="2817" width="11.44140625" style="159"/>
    <col min="2818" max="2818" width="21.33203125" style="159" customWidth="1"/>
    <col min="2819" max="2819" width="15.109375" style="159" customWidth="1"/>
    <col min="2820" max="2820" width="13.88671875" style="159" customWidth="1"/>
    <col min="2821" max="2821" width="12.5546875" style="159" customWidth="1"/>
    <col min="2822" max="2822" width="13.6640625" style="159" customWidth="1"/>
    <col min="2823" max="2823" width="12.88671875" style="159" customWidth="1"/>
    <col min="2824" max="2826" width="11.44140625" style="159"/>
    <col min="2827" max="2827" width="13.88671875" style="159" customWidth="1"/>
    <col min="2828" max="2828" width="11.44140625" style="159"/>
    <col min="2829" max="2829" width="13.5546875" style="159" customWidth="1"/>
    <col min="2830" max="2831" width="11.44140625" style="159"/>
    <col min="2832" max="2832" width="15.109375" style="159" customWidth="1"/>
    <col min="2833" max="3073" width="11.44140625" style="159"/>
    <col min="3074" max="3074" width="21.33203125" style="159" customWidth="1"/>
    <col min="3075" max="3075" width="15.109375" style="159" customWidth="1"/>
    <col min="3076" max="3076" width="13.88671875" style="159" customWidth="1"/>
    <col min="3077" max="3077" width="12.5546875" style="159" customWidth="1"/>
    <col min="3078" max="3078" width="13.6640625" style="159" customWidth="1"/>
    <col min="3079" max="3079" width="12.88671875" style="159" customWidth="1"/>
    <col min="3080" max="3082" width="11.44140625" style="159"/>
    <col min="3083" max="3083" width="13.88671875" style="159" customWidth="1"/>
    <col min="3084" max="3084" width="11.44140625" style="159"/>
    <col min="3085" max="3085" width="13.5546875" style="159" customWidth="1"/>
    <col min="3086" max="3087" width="11.44140625" style="159"/>
    <col min="3088" max="3088" width="15.109375" style="159" customWidth="1"/>
    <col min="3089" max="3329" width="11.44140625" style="159"/>
    <col min="3330" max="3330" width="21.33203125" style="159" customWidth="1"/>
    <col min="3331" max="3331" width="15.109375" style="159" customWidth="1"/>
    <col min="3332" max="3332" width="13.88671875" style="159" customWidth="1"/>
    <col min="3333" max="3333" width="12.5546875" style="159" customWidth="1"/>
    <col min="3334" max="3334" width="13.6640625" style="159" customWidth="1"/>
    <col min="3335" max="3335" width="12.88671875" style="159" customWidth="1"/>
    <col min="3336" max="3338" width="11.44140625" style="159"/>
    <col min="3339" max="3339" width="13.88671875" style="159" customWidth="1"/>
    <col min="3340" max="3340" width="11.44140625" style="159"/>
    <col min="3341" max="3341" width="13.5546875" style="159" customWidth="1"/>
    <col min="3342" max="3343" width="11.44140625" style="159"/>
    <col min="3344" max="3344" width="15.109375" style="159" customWidth="1"/>
    <col min="3345" max="3585" width="11.44140625" style="159"/>
    <col min="3586" max="3586" width="21.33203125" style="159" customWidth="1"/>
    <col min="3587" max="3587" width="15.109375" style="159" customWidth="1"/>
    <col min="3588" max="3588" width="13.88671875" style="159" customWidth="1"/>
    <col min="3589" max="3589" width="12.5546875" style="159" customWidth="1"/>
    <col min="3590" max="3590" width="13.6640625" style="159" customWidth="1"/>
    <col min="3591" max="3591" width="12.88671875" style="159" customWidth="1"/>
    <col min="3592" max="3594" width="11.44140625" style="159"/>
    <col min="3595" max="3595" width="13.88671875" style="159" customWidth="1"/>
    <col min="3596" max="3596" width="11.44140625" style="159"/>
    <col min="3597" max="3597" width="13.5546875" style="159" customWidth="1"/>
    <col min="3598" max="3599" width="11.44140625" style="159"/>
    <col min="3600" max="3600" width="15.109375" style="159" customWidth="1"/>
    <col min="3601" max="3841" width="11.44140625" style="159"/>
    <col min="3842" max="3842" width="21.33203125" style="159" customWidth="1"/>
    <col min="3843" max="3843" width="15.109375" style="159" customWidth="1"/>
    <col min="3844" max="3844" width="13.88671875" style="159" customWidth="1"/>
    <col min="3845" max="3845" width="12.5546875" style="159" customWidth="1"/>
    <col min="3846" max="3846" width="13.6640625" style="159" customWidth="1"/>
    <col min="3847" max="3847" width="12.88671875" style="159" customWidth="1"/>
    <col min="3848" max="3850" width="11.44140625" style="159"/>
    <col min="3851" max="3851" width="13.88671875" style="159" customWidth="1"/>
    <col min="3852" max="3852" width="11.44140625" style="159"/>
    <col min="3853" max="3853" width="13.5546875" style="159" customWidth="1"/>
    <col min="3854" max="3855" width="11.44140625" style="159"/>
    <col min="3856" max="3856" width="15.109375" style="159" customWidth="1"/>
    <col min="3857" max="4097" width="11.44140625" style="159"/>
    <col min="4098" max="4098" width="21.33203125" style="159" customWidth="1"/>
    <col min="4099" max="4099" width="15.109375" style="159" customWidth="1"/>
    <col min="4100" max="4100" width="13.88671875" style="159" customWidth="1"/>
    <col min="4101" max="4101" width="12.5546875" style="159" customWidth="1"/>
    <col min="4102" max="4102" width="13.6640625" style="159" customWidth="1"/>
    <col min="4103" max="4103" width="12.88671875" style="159" customWidth="1"/>
    <col min="4104" max="4106" width="11.44140625" style="159"/>
    <col min="4107" max="4107" width="13.88671875" style="159" customWidth="1"/>
    <col min="4108" max="4108" width="11.44140625" style="159"/>
    <col min="4109" max="4109" width="13.5546875" style="159" customWidth="1"/>
    <col min="4110" max="4111" width="11.44140625" style="159"/>
    <col min="4112" max="4112" width="15.109375" style="159" customWidth="1"/>
    <col min="4113" max="4353" width="11.44140625" style="159"/>
    <col min="4354" max="4354" width="21.33203125" style="159" customWidth="1"/>
    <col min="4355" max="4355" width="15.109375" style="159" customWidth="1"/>
    <col min="4356" max="4356" width="13.88671875" style="159" customWidth="1"/>
    <col min="4357" max="4357" width="12.5546875" style="159" customWidth="1"/>
    <col min="4358" max="4358" width="13.6640625" style="159" customWidth="1"/>
    <col min="4359" max="4359" width="12.88671875" style="159" customWidth="1"/>
    <col min="4360" max="4362" width="11.44140625" style="159"/>
    <col min="4363" max="4363" width="13.88671875" style="159" customWidth="1"/>
    <col min="4364" max="4364" width="11.44140625" style="159"/>
    <col min="4365" max="4365" width="13.5546875" style="159" customWidth="1"/>
    <col min="4366" max="4367" width="11.44140625" style="159"/>
    <col min="4368" max="4368" width="15.109375" style="159" customWidth="1"/>
    <col min="4369" max="4609" width="11.44140625" style="159"/>
    <col min="4610" max="4610" width="21.33203125" style="159" customWidth="1"/>
    <col min="4611" max="4611" width="15.109375" style="159" customWidth="1"/>
    <col min="4612" max="4612" width="13.88671875" style="159" customWidth="1"/>
    <col min="4613" max="4613" width="12.5546875" style="159" customWidth="1"/>
    <col min="4614" max="4614" width="13.6640625" style="159" customWidth="1"/>
    <col min="4615" max="4615" width="12.88671875" style="159" customWidth="1"/>
    <col min="4616" max="4618" width="11.44140625" style="159"/>
    <col min="4619" max="4619" width="13.88671875" style="159" customWidth="1"/>
    <col min="4620" max="4620" width="11.44140625" style="159"/>
    <col min="4621" max="4621" width="13.5546875" style="159" customWidth="1"/>
    <col min="4622" max="4623" width="11.44140625" style="159"/>
    <col min="4624" max="4624" width="15.109375" style="159" customWidth="1"/>
    <col min="4625" max="4865" width="11.44140625" style="159"/>
    <col min="4866" max="4866" width="21.33203125" style="159" customWidth="1"/>
    <col min="4867" max="4867" width="15.109375" style="159" customWidth="1"/>
    <col min="4868" max="4868" width="13.88671875" style="159" customWidth="1"/>
    <col min="4869" max="4869" width="12.5546875" style="159" customWidth="1"/>
    <col min="4870" max="4870" width="13.6640625" style="159" customWidth="1"/>
    <col min="4871" max="4871" width="12.88671875" style="159" customWidth="1"/>
    <col min="4872" max="4874" width="11.44140625" style="159"/>
    <col min="4875" max="4875" width="13.88671875" style="159" customWidth="1"/>
    <col min="4876" max="4876" width="11.44140625" style="159"/>
    <col min="4877" max="4877" width="13.5546875" style="159" customWidth="1"/>
    <col min="4878" max="4879" width="11.44140625" style="159"/>
    <col min="4880" max="4880" width="15.109375" style="159" customWidth="1"/>
    <col min="4881" max="5121" width="11.44140625" style="159"/>
    <col min="5122" max="5122" width="21.33203125" style="159" customWidth="1"/>
    <col min="5123" max="5123" width="15.109375" style="159" customWidth="1"/>
    <col min="5124" max="5124" width="13.88671875" style="159" customWidth="1"/>
    <col min="5125" max="5125" width="12.5546875" style="159" customWidth="1"/>
    <col min="5126" max="5126" width="13.6640625" style="159" customWidth="1"/>
    <col min="5127" max="5127" width="12.88671875" style="159" customWidth="1"/>
    <col min="5128" max="5130" width="11.44140625" style="159"/>
    <col min="5131" max="5131" width="13.88671875" style="159" customWidth="1"/>
    <col min="5132" max="5132" width="11.44140625" style="159"/>
    <col min="5133" max="5133" width="13.5546875" style="159" customWidth="1"/>
    <col min="5134" max="5135" width="11.44140625" style="159"/>
    <col min="5136" max="5136" width="15.109375" style="159" customWidth="1"/>
    <col min="5137" max="5377" width="11.44140625" style="159"/>
    <col min="5378" max="5378" width="21.33203125" style="159" customWidth="1"/>
    <col min="5379" max="5379" width="15.109375" style="159" customWidth="1"/>
    <col min="5380" max="5380" width="13.88671875" style="159" customWidth="1"/>
    <col min="5381" max="5381" width="12.5546875" style="159" customWidth="1"/>
    <col min="5382" max="5382" width="13.6640625" style="159" customWidth="1"/>
    <col min="5383" max="5383" width="12.88671875" style="159" customWidth="1"/>
    <col min="5384" max="5386" width="11.44140625" style="159"/>
    <col min="5387" max="5387" width="13.88671875" style="159" customWidth="1"/>
    <col min="5388" max="5388" width="11.44140625" style="159"/>
    <col min="5389" max="5389" width="13.5546875" style="159" customWidth="1"/>
    <col min="5390" max="5391" width="11.44140625" style="159"/>
    <col min="5392" max="5392" width="15.109375" style="159" customWidth="1"/>
    <col min="5393" max="5633" width="11.44140625" style="159"/>
    <col min="5634" max="5634" width="21.33203125" style="159" customWidth="1"/>
    <col min="5635" max="5635" width="15.109375" style="159" customWidth="1"/>
    <col min="5636" max="5636" width="13.88671875" style="159" customWidth="1"/>
    <col min="5637" max="5637" width="12.5546875" style="159" customWidth="1"/>
    <col min="5638" max="5638" width="13.6640625" style="159" customWidth="1"/>
    <col min="5639" max="5639" width="12.88671875" style="159" customWidth="1"/>
    <col min="5640" max="5642" width="11.44140625" style="159"/>
    <col min="5643" max="5643" width="13.88671875" style="159" customWidth="1"/>
    <col min="5644" max="5644" width="11.44140625" style="159"/>
    <col min="5645" max="5645" width="13.5546875" style="159" customWidth="1"/>
    <col min="5646" max="5647" width="11.44140625" style="159"/>
    <col min="5648" max="5648" width="15.109375" style="159" customWidth="1"/>
    <col min="5649" max="5889" width="11.44140625" style="159"/>
    <col min="5890" max="5890" width="21.33203125" style="159" customWidth="1"/>
    <col min="5891" max="5891" width="15.109375" style="159" customWidth="1"/>
    <col min="5892" max="5892" width="13.88671875" style="159" customWidth="1"/>
    <col min="5893" max="5893" width="12.5546875" style="159" customWidth="1"/>
    <col min="5894" max="5894" width="13.6640625" style="159" customWidth="1"/>
    <col min="5895" max="5895" width="12.88671875" style="159" customWidth="1"/>
    <col min="5896" max="5898" width="11.44140625" style="159"/>
    <col min="5899" max="5899" width="13.88671875" style="159" customWidth="1"/>
    <col min="5900" max="5900" width="11.44140625" style="159"/>
    <col min="5901" max="5901" width="13.5546875" style="159" customWidth="1"/>
    <col min="5902" max="5903" width="11.44140625" style="159"/>
    <col min="5904" max="5904" width="15.109375" style="159" customWidth="1"/>
    <col min="5905" max="6145" width="11.44140625" style="159"/>
    <col min="6146" max="6146" width="21.33203125" style="159" customWidth="1"/>
    <col min="6147" max="6147" width="15.109375" style="159" customWidth="1"/>
    <col min="6148" max="6148" width="13.88671875" style="159" customWidth="1"/>
    <col min="6149" max="6149" width="12.5546875" style="159" customWidth="1"/>
    <col min="6150" max="6150" width="13.6640625" style="159" customWidth="1"/>
    <col min="6151" max="6151" width="12.88671875" style="159" customWidth="1"/>
    <col min="6152" max="6154" width="11.44140625" style="159"/>
    <col min="6155" max="6155" width="13.88671875" style="159" customWidth="1"/>
    <col min="6156" max="6156" width="11.44140625" style="159"/>
    <col min="6157" max="6157" width="13.5546875" style="159" customWidth="1"/>
    <col min="6158" max="6159" width="11.44140625" style="159"/>
    <col min="6160" max="6160" width="15.109375" style="159" customWidth="1"/>
    <col min="6161" max="6401" width="11.44140625" style="159"/>
    <col min="6402" max="6402" width="21.33203125" style="159" customWidth="1"/>
    <col min="6403" max="6403" width="15.109375" style="159" customWidth="1"/>
    <col min="6404" max="6404" width="13.88671875" style="159" customWidth="1"/>
    <col min="6405" max="6405" width="12.5546875" style="159" customWidth="1"/>
    <col min="6406" max="6406" width="13.6640625" style="159" customWidth="1"/>
    <col min="6407" max="6407" width="12.88671875" style="159" customWidth="1"/>
    <col min="6408" max="6410" width="11.44140625" style="159"/>
    <col min="6411" max="6411" width="13.88671875" style="159" customWidth="1"/>
    <col min="6412" max="6412" width="11.44140625" style="159"/>
    <col min="6413" max="6413" width="13.5546875" style="159" customWidth="1"/>
    <col min="6414" max="6415" width="11.44140625" style="159"/>
    <col min="6416" max="6416" width="15.109375" style="159" customWidth="1"/>
    <col min="6417" max="6657" width="11.44140625" style="159"/>
    <col min="6658" max="6658" width="21.33203125" style="159" customWidth="1"/>
    <col min="6659" max="6659" width="15.109375" style="159" customWidth="1"/>
    <col min="6660" max="6660" width="13.88671875" style="159" customWidth="1"/>
    <col min="6661" max="6661" width="12.5546875" style="159" customWidth="1"/>
    <col min="6662" max="6662" width="13.6640625" style="159" customWidth="1"/>
    <col min="6663" max="6663" width="12.88671875" style="159" customWidth="1"/>
    <col min="6664" max="6666" width="11.44140625" style="159"/>
    <col min="6667" max="6667" width="13.88671875" style="159" customWidth="1"/>
    <col min="6668" max="6668" width="11.44140625" style="159"/>
    <col min="6669" max="6669" width="13.5546875" style="159" customWidth="1"/>
    <col min="6670" max="6671" width="11.44140625" style="159"/>
    <col min="6672" max="6672" width="15.109375" style="159" customWidth="1"/>
    <col min="6673" max="6913" width="11.44140625" style="159"/>
    <col min="6914" max="6914" width="21.33203125" style="159" customWidth="1"/>
    <col min="6915" max="6915" width="15.109375" style="159" customWidth="1"/>
    <col min="6916" max="6916" width="13.88671875" style="159" customWidth="1"/>
    <col min="6917" max="6917" width="12.5546875" style="159" customWidth="1"/>
    <col min="6918" max="6918" width="13.6640625" style="159" customWidth="1"/>
    <col min="6919" max="6919" width="12.88671875" style="159" customWidth="1"/>
    <col min="6920" max="6922" width="11.44140625" style="159"/>
    <col min="6923" max="6923" width="13.88671875" style="159" customWidth="1"/>
    <col min="6924" max="6924" width="11.44140625" style="159"/>
    <col min="6925" max="6925" width="13.5546875" style="159" customWidth="1"/>
    <col min="6926" max="6927" width="11.44140625" style="159"/>
    <col min="6928" max="6928" width="15.109375" style="159" customWidth="1"/>
    <col min="6929" max="7169" width="11.44140625" style="159"/>
    <col min="7170" max="7170" width="21.33203125" style="159" customWidth="1"/>
    <col min="7171" max="7171" width="15.109375" style="159" customWidth="1"/>
    <col min="7172" max="7172" width="13.88671875" style="159" customWidth="1"/>
    <col min="7173" max="7173" width="12.5546875" style="159" customWidth="1"/>
    <col min="7174" max="7174" width="13.6640625" style="159" customWidth="1"/>
    <col min="7175" max="7175" width="12.88671875" style="159" customWidth="1"/>
    <col min="7176" max="7178" width="11.44140625" style="159"/>
    <col min="7179" max="7179" width="13.88671875" style="159" customWidth="1"/>
    <col min="7180" max="7180" width="11.44140625" style="159"/>
    <col min="7181" max="7181" width="13.5546875" style="159" customWidth="1"/>
    <col min="7182" max="7183" width="11.44140625" style="159"/>
    <col min="7184" max="7184" width="15.109375" style="159" customWidth="1"/>
    <col min="7185" max="7425" width="11.44140625" style="159"/>
    <col min="7426" max="7426" width="21.33203125" style="159" customWidth="1"/>
    <col min="7427" max="7427" width="15.109375" style="159" customWidth="1"/>
    <col min="7428" max="7428" width="13.88671875" style="159" customWidth="1"/>
    <col min="7429" max="7429" width="12.5546875" style="159" customWidth="1"/>
    <col min="7430" max="7430" width="13.6640625" style="159" customWidth="1"/>
    <col min="7431" max="7431" width="12.88671875" style="159" customWidth="1"/>
    <col min="7432" max="7434" width="11.44140625" style="159"/>
    <col min="7435" max="7435" width="13.88671875" style="159" customWidth="1"/>
    <col min="7436" max="7436" width="11.44140625" style="159"/>
    <col min="7437" max="7437" width="13.5546875" style="159" customWidth="1"/>
    <col min="7438" max="7439" width="11.44140625" style="159"/>
    <col min="7440" max="7440" width="15.109375" style="159" customWidth="1"/>
    <col min="7441" max="7681" width="11.44140625" style="159"/>
    <col min="7682" max="7682" width="21.33203125" style="159" customWidth="1"/>
    <col min="7683" max="7683" width="15.109375" style="159" customWidth="1"/>
    <col min="7684" max="7684" width="13.88671875" style="159" customWidth="1"/>
    <col min="7685" max="7685" width="12.5546875" style="159" customWidth="1"/>
    <col min="7686" max="7686" width="13.6640625" style="159" customWidth="1"/>
    <col min="7687" max="7687" width="12.88671875" style="159" customWidth="1"/>
    <col min="7688" max="7690" width="11.44140625" style="159"/>
    <col min="7691" max="7691" width="13.88671875" style="159" customWidth="1"/>
    <col min="7692" max="7692" width="11.44140625" style="159"/>
    <col min="7693" max="7693" width="13.5546875" style="159" customWidth="1"/>
    <col min="7694" max="7695" width="11.44140625" style="159"/>
    <col min="7696" max="7696" width="15.109375" style="159" customWidth="1"/>
    <col min="7697" max="7937" width="11.44140625" style="159"/>
    <col min="7938" max="7938" width="21.33203125" style="159" customWidth="1"/>
    <col min="7939" max="7939" width="15.109375" style="159" customWidth="1"/>
    <col min="7940" max="7940" width="13.88671875" style="159" customWidth="1"/>
    <col min="7941" max="7941" width="12.5546875" style="159" customWidth="1"/>
    <col min="7942" max="7942" width="13.6640625" style="159" customWidth="1"/>
    <col min="7943" max="7943" width="12.88671875" style="159" customWidth="1"/>
    <col min="7944" max="7946" width="11.44140625" style="159"/>
    <col min="7947" max="7947" width="13.88671875" style="159" customWidth="1"/>
    <col min="7948" max="7948" width="11.44140625" style="159"/>
    <col min="7949" max="7949" width="13.5546875" style="159" customWidth="1"/>
    <col min="7950" max="7951" width="11.44140625" style="159"/>
    <col min="7952" max="7952" width="15.109375" style="159" customWidth="1"/>
    <col min="7953" max="8193" width="11.44140625" style="159"/>
    <col min="8194" max="8194" width="21.33203125" style="159" customWidth="1"/>
    <col min="8195" max="8195" width="15.109375" style="159" customWidth="1"/>
    <col min="8196" max="8196" width="13.88671875" style="159" customWidth="1"/>
    <col min="8197" max="8197" width="12.5546875" style="159" customWidth="1"/>
    <col min="8198" max="8198" width="13.6640625" style="159" customWidth="1"/>
    <col min="8199" max="8199" width="12.88671875" style="159" customWidth="1"/>
    <col min="8200" max="8202" width="11.44140625" style="159"/>
    <col min="8203" max="8203" width="13.88671875" style="159" customWidth="1"/>
    <col min="8204" max="8204" width="11.44140625" style="159"/>
    <col min="8205" max="8205" width="13.5546875" style="159" customWidth="1"/>
    <col min="8206" max="8207" width="11.44140625" style="159"/>
    <col min="8208" max="8208" width="15.109375" style="159" customWidth="1"/>
    <col min="8209" max="8449" width="11.44140625" style="159"/>
    <col min="8450" max="8450" width="21.33203125" style="159" customWidth="1"/>
    <col min="8451" max="8451" width="15.109375" style="159" customWidth="1"/>
    <col min="8452" max="8452" width="13.88671875" style="159" customWidth="1"/>
    <col min="8453" max="8453" width="12.5546875" style="159" customWidth="1"/>
    <col min="8454" max="8454" width="13.6640625" style="159" customWidth="1"/>
    <col min="8455" max="8455" width="12.88671875" style="159" customWidth="1"/>
    <col min="8456" max="8458" width="11.44140625" style="159"/>
    <col min="8459" max="8459" width="13.88671875" style="159" customWidth="1"/>
    <col min="8460" max="8460" width="11.44140625" style="159"/>
    <col min="8461" max="8461" width="13.5546875" style="159" customWidth="1"/>
    <col min="8462" max="8463" width="11.44140625" style="159"/>
    <col min="8464" max="8464" width="15.109375" style="159" customWidth="1"/>
    <col min="8465" max="8705" width="11.44140625" style="159"/>
    <col min="8706" max="8706" width="21.33203125" style="159" customWidth="1"/>
    <col min="8707" max="8707" width="15.109375" style="159" customWidth="1"/>
    <col min="8708" max="8708" width="13.88671875" style="159" customWidth="1"/>
    <col min="8709" max="8709" width="12.5546875" style="159" customWidth="1"/>
    <col min="8710" max="8710" width="13.6640625" style="159" customWidth="1"/>
    <col min="8711" max="8711" width="12.88671875" style="159" customWidth="1"/>
    <col min="8712" max="8714" width="11.44140625" style="159"/>
    <col min="8715" max="8715" width="13.88671875" style="159" customWidth="1"/>
    <col min="8716" max="8716" width="11.44140625" style="159"/>
    <col min="8717" max="8717" width="13.5546875" style="159" customWidth="1"/>
    <col min="8718" max="8719" width="11.44140625" style="159"/>
    <col min="8720" max="8720" width="15.109375" style="159" customWidth="1"/>
    <col min="8721" max="8961" width="11.44140625" style="159"/>
    <col min="8962" max="8962" width="21.33203125" style="159" customWidth="1"/>
    <col min="8963" max="8963" width="15.109375" style="159" customWidth="1"/>
    <col min="8964" max="8964" width="13.88671875" style="159" customWidth="1"/>
    <col min="8965" max="8965" width="12.5546875" style="159" customWidth="1"/>
    <col min="8966" max="8966" width="13.6640625" style="159" customWidth="1"/>
    <col min="8967" max="8967" width="12.88671875" style="159" customWidth="1"/>
    <col min="8968" max="8970" width="11.44140625" style="159"/>
    <col min="8971" max="8971" width="13.88671875" style="159" customWidth="1"/>
    <col min="8972" max="8972" width="11.44140625" style="159"/>
    <col min="8973" max="8973" width="13.5546875" style="159" customWidth="1"/>
    <col min="8974" max="8975" width="11.44140625" style="159"/>
    <col min="8976" max="8976" width="15.109375" style="159" customWidth="1"/>
    <col min="8977" max="9217" width="11.44140625" style="159"/>
    <col min="9218" max="9218" width="21.33203125" style="159" customWidth="1"/>
    <col min="9219" max="9219" width="15.109375" style="159" customWidth="1"/>
    <col min="9220" max="9220" width="13.88671875" style="159" customWidth="1"/>
    <col min="9221" max="9221" width="12.5546875" style="159" customWidth="1"/>
    <col min="9222" max="9222" width="13.6640625" style="159" customWidth="1"/>
    <col min="9223" max="9223" width="12.88671875" style="159" customWidth="1"/>
    <col min="9224" max="9226" width="11.44140625" style="159"/>
    <col min="9227" max="9227" width="13.88671875" style="159" customWidth="1"/>
    <col min="9228" max="9228" width="11.44140625" style="159"/>
    <col min="9229" max="9229" width="13.5546875" style="159" customWidth="1"/>
    <col min="9230" max="9231" width="11.44140625" style="159"/>
    <col min="9232" max="9232" width="15.109375" style="159" customWidth="1"/>
    <col min="9233" max="9473" width="11.44140625" style="159"/>
    <col min="9474" max="9474" width="21.33203125" style="159" customWidth="1"/>
    <col min="9475" max="9475" width="15.109375" style="159" customWidth="1"/>
    <col min="9476" max="9476" width="13.88671875" style="159" customWidth="1"/>
    <col min="9477" max="9477" width="12.5546875" style="159" customWidth="1"/>
    <col min="9478" max="9478" width="13.6640625" style="159" customWidth="1"/>
    <col min="9479" max="9479" width="12.88671875" style="159" customWidth="1"/>
    <col min="9480" max="9482" width="11.44140625" style="159"/>
    <col min="9483" max="9483" width="13.88671875" style="159" customWidth="1"/>
    <col min="9484" max="9484" width="11.44140625" style="159"/>
    <col min="9485" max="9485" width="13.5546875" style="159" customWidth="1"/>
    <col min="9486" max="9487" width="11.44140625" style="159"/>
    <col min="9488" max="9488" width="15.109375" style="159" customWidth="1"/>
    <col min="9489" max="9729" width="11.44140625" style="159"/>
    <col min="9730" max="9730" width="21.33203125" style="159" customWidth="1"/>
    <col min="9731" max="9731" width="15.109375" style="159" customWidth="1"/>
    <col min="9732" max="9732" width="13.88671875" style="159" customWidth="1"/>
    <col min="9733" max="9733" width="12.5546875" style="159" customWidth="1"/>
    <col min="9734" max="9734" width="13.6640625" style="159" customWidth="1"/>
    <col min="9735" max="9735" width="12.88671875" style="159" customWidth="1"/>
    <col min="9736" max="9738" width="11.44140625" style="159"/>
    <col min="9739" max="9739" width="13.88671875" style="159" customWidth="1"/>
    <col min="9740" max="9740" width="11.44140625" style="159"/>
    <col min="9741" max="9741" width="13.5546875" style="159" customWidth="1"/>
    <col min="9742" max="9743" width="11.44140625" style="159"/>
    <col min="9744" max="9744" width="15.109375" style="159" customWidth="1"/>
    <col min="9745" max="9985" width="11.44140625" style="159"/>
    <col min="9986" max="9986" width="21.33203125" style="159" customWidth="1"/>
    <col min="9987" max="9987" width="15.109375" style="159" customWidth="1"/>
    <col min="9988" max="9988" width="13.88671875" style="159" customWidth="1"/>
    <col min="9989" max="9989" width="12.5546875" style="159" customWidth="1"/>
    <col min="9990" max="9990" width="13.6640625" style="159" customWidth="1"/>
    <col min="9991" max="9991" width="12.88671875" style="159" customWidth="1"/>
    <col min="9992" max="9994" width="11.44140625" style="159"/>
    <col min="9995" max="9995" width="13.88671875" style="159" customWidth="1"/>
    <col min="9996" max="9996" width="11.44140625" style="159"/>
    <col min="9997" max="9997" width="13.5546875" style="159" customWidth="1"/>
    <col min="9998" max="9999" width="11.44140625" style="159"/>
    <col min="10000" max="10000" width="15.109375" style="159" customWidth="1"/>
    <col min="10001" max="10241" width="11.44140625" style="159"/>
    <col min="10242" max="10242" width="21.33203125" style="159" customWidth="1"/>
    <col min="10243" max="10243" width="15.109375" style="159" customWidth="1"/>
    <col min="10244" max="10244" width="13.88671875" style="159" customWidth="1"/>
    <col min="10245" max="10245" width="12.5546875" style="159" customWidth="1"/>
    <col min="10246" max="10246" width="13.6640625" style="159" customWidth="1"/>
    <col min="10247" max="10247" width="12.88671875" style="159" customWidth="1"/>
    <col min="10248" max="10250" width="11.44140625" style="159"/>
    <col min="10251" max="10251" width="13.88671875" style="159" customWidth="1"/>
    <col min="10252" max="10252" width="11.44140625" style="159"/>
    <col min="10253" max="10253" width="13.5546875" style="159" customWidth="1"/>
    <col min="10254" max="10255" width="11.44140625" style="159"/>
    <col min="10256" max="10256" width="15.109375" style="159" customWidth="1"/>
    <col min="10257" max="10497" width="11.44140625" style="159"/>
    <col min="10498" max="10498" width="21.33203125" style="159" customWidth="1"/>
    <col min="10499" max="10499" width="15.109375" style="159" customWidth="1"/>
    <col min="10500" max="10500" width="13.88671875" style="159" customWidth="1"/>
    <col min="10501" max="10501" width="12.5546875" style="159" customWidth="1"/>
    <col min="10502" max="10502" width="13.6640625" style="159" customWidth="1"/>
    <col min="10503" max="10503" width="12.88671875" style="159" customWidth="1"/>
    <col min="10504" max="10506" width="11.44140625" style="159"/>
    <col min="10507" max="10507" width="13.88671875" style="159" customWidth="1"/>
    <col min="10508" max="10508" width="11.44140625" style="159"/>
    <col min="10509" max="10509" width="13.5546875" style="159" customWidth="1"/>
    <col min="10510" max="10511" width="11.44140625" style="159"/>
    <col min="10512" max="10512" width="15.109375" style="159" customWidth="1"/>
    <col min="10513" max="10753" width="11.44140625" style="159"/>
    <col min="10754" max="10754" width="21.33203125" style="159" customWidth="1"/>
    <col min="10755" max="10755" width="15.109375" style="159" customWidth="1"/>
    <col min="10756" max="10756" width="13.88671875" style="159" customWidth="1"/>
    <col min="10757" max="10757" width="12.5546875" style="159" customWidth="1"/>
    <col min="10758" max="10758" width="13.6640625" style="159" customWidth="1"/>
    <col min="10759" max="10759" width="12.88671875" style="159" customWidth="1"/>
    <col min="10760" max="10762" width="11.44140625" style="159"/>
    <col min="10763" max="10763" width="13.88671875" style="159" customWidth="1"/>
    <col min="10764" max="10764" width="11.44140625" style="159"/>
    <col min="10765" max="10765" width="13.5546875" style="159" customWidth="1"/>
    <col min="10766" max="10767" width="11.44140625" style="159"/>
    <col min="10768" max="10768" width="15.109375" style="159" customWidth="1"/>
    <col min="10769" max="11009" width="11.44140625" style="159"/>
    <col min="11010" max="11010" width="21.33203125" style="159" customWidth="1"/>
    <col min="11011" max="11011" width="15.109375" style="159" customWidth="1"/>
    <col min="11012" max="11012" width="13.88671875" style="159" customWidth="1"/>
    <col min="11013" max="11013" width="12.5546875" style="159" customWidth="1"/>
    <col min="11014" max="11014" width="13.6640625" style="159" customWidth="1"/>
    <col min="11015" max="11015" width="12.88671875" style="159" customWidth="1"/>
    <col min="11016" max="11018" width="11.44140625" style="159"/>
    <col min="11019" max="11019" width="13.88671875" style="159" customWidth="1"/>
    <col min="11020" max="11020" width="11.44140625" style="159"/>
    <col min="11021" max="11021" width="13.5546875" style="159" customWidth="1"/>
    <col min="11022" max="11023" width="11.44140625" style="159"/>
    <col min="11024" max="11024" width="15.109375" style="159" customWidth="1"/>
    <col min="11025" max="11265" width="11.44140625" style="159"/>
    <col min="11266" max="11266" width="21.33203125" style="159" customWidth="1"/>
    <col min="11267" max="11267" width="15.109375" style="159" customWidth="1"/>
    <col min="11268" max="11268" width="13.88671875" style="159" customWidth="1"/>
    <col min="11269" max="11269" width="12.5546875" style="159" customWidth="1"/>
    <col min="11270" max="11270" width="13.6640625" style="159" customWidth="1"/>
    <col min="11271" max="11271" width="12.88671875" style="159" customWidth="1"/>
    <col min="11272" max="11274" width="11.44140625" style="159"/>
    <col min="11275" max="11275" width="13.88671875" style="159" customWidth="1"/>
    <col min="11276" max="11276" width="11.44140625" style="159"/>
    <col min="11277" max="11277" width="13.5546875" style="159" customWidth="1"/>
    <col min="11278" max="11279" width="11.44140625" style="159"/>
    <col min="11280" max="11280" width="15.109375" style="159" customWidth="1"/>
    <col min="11281" max="11521" width="11.44140625" style="159"/>
    <col min="11522" max="11522" width="21.33203125" style="159" customWidth="1"/>
    <col min="11523" max="11523" width="15.109375" style="159" customWidth="1"/>
    <col min="11524" max="11524" width="13.88671875" style="159" customWidth="1"/>
    <col min="11525" max="11525" width="12.5546875" style="159" customWidth="1"/>
    <col min="11526" max="11526" width="13.6640625" style="159" customWidth="1"/>
    <col min="11527" max="11527" width="12.88671875" style="159" customWidth="1"/>
    <col min="11528" max="11530" width="11.44140625" style="159"/>
    <col min="11531" max="11531" width="13.88671875" style="159" customWidth="1"/>
    <col min="11532" max="11532" width="11.44140625" style="159"/>
    <col min="11533" max="11533" width="13.5546875" style="159" customWidth="1"/>
    <col min="11534" max="11535" width="11.44140625" style="159"/>
    <col min="11536" max="11536" width="15.109375" style="159" customWidth="1"/>
    <col min="11537" max="11777" width="11.44140625" style="159"/>
    <col min="11778" max="11778" width="21.33203125" style="159" customWidth="1"/>
    <col min="11779" max="11779" width="15.109375" style="159" customWidth="1"/>
    <col min="11780" max="11780" width="13.88671875" style="159" customWidth="1"/>
    <col min="11781" max="11781" width="12.5546875" style="159" customWidth="1"/>
    <col min="11782" max="11782" width="13.6640625" style="159" customWidth="1"/>
    <col min="11783" max="11783" width="12.88671875" style="159" customWidth="1"/>
    <col min="11784" max="11786" width="11.44140625" style="159"/>
    <col min="11787" max="11787" width="13.88671875" style="159" customWidth="1"/>
    <col min="11788" max="11788" width="11.44140625" style="159"/>
    <col min="11789" max="11789" width="13.5546875" style="159" customWidth="1"/>
    <col min="11790" max="11791" width="11.44140625" style="159"/>
    <col min="11792" max="11792" width="15.109375" style="159" customWidth="1"/>
    <col min="11793" max="12033" width="11.44140625" style="159"/>
    <col min="12034" max="12034" width="21.33203125" style="159" customWidth="1"/>
    <col min="12035" max="12035" width="15.109375" style="159" customWidth="1"/>
    <col min="12036" max="12036" width="13.88671875" style="159" customWidth="1"/>
    <col min="12037" max="12037" width="12.5546875" style="159" customWidth="1"/>
    <col min="12038" max="12038" width="13.6640625" style="159" customWidth="1"/>
    <col min="12039" max="12039" width="12.88671875" style="159" customWidth="1"/>
    <col min="12040" max="12042" width="11.44140625" style="159"/>
    <col min="12043" max="12043" width="13.88671875" style="159" customWidth="1"/>
    <col min="12044" max="12044" width="11.44140625" style="159"/>
    <col min="12045" max="12045" width="13.5546875" style="159" customWidth="1"/>
    <col min="12046" max="12047" width="11.44140625" style="159"/>
    <col min="12048" max="12048" width="15.109375" style="159" customWidth="1"/>
    <col min="12049" max="12289" width="11.44140625" style="159"/>
    <col min="12290" max="12290" width="21.33203125" style="159" customWidth="1"/>
    <col min="12291" max="12291" width="15.109375" style="159" customWidth="1"/>
    <col min="12292" max="12292" width="13.88671875" style="159" customWidth="1"/>
    <col min="12293" max="12293" width="12.5546875" style="159" customWidth="1"/>
    <col min="12294" max="12294" width="13.6640625" style="159" customWidth="1"/>
    <col min="12295" max="12295" width="12.88671875" style="159" customWidth="1"/>
    <col min="12296" max="12298" width="11.44140625" style="159"/>
    <col min="12299" max="12299" width="13.88671875" style="159" customWidth="1"/>
    <col min="12300" max="12300" width="11.44140625" style="159"/>
    <col min="12301" max="12301" width="13.5546875" style="159" customWidth="1"/>
    <col min="12302" max="12303" width="11.44140625" style="159"/>
    <col min="12304" max="12304" width="15.109375" style="159" customWidth="1"/>
    <col min="12305" max="12545" width="11.44140625" style="159"/>
    <col min="12546" max="12546" width="21.33203125" style="159" customWidth="1"/>
    <col min="12547" max="12547" width="15.109375" style="159" customWidth="1"/>
    <col min="12548" max="12548" width="13.88671875" style="159" customWidth="1"/>
    <col min="12549" max="12549" width="12.5546875" style="159" customWidth="1"/>
    <col min="12550" max="12550" width="13.6640625" style="159" customWidth="1"/>
    <col min="12551" max="12551" width="12.88671875" style="159" customWidth="1"/>
    <col min="12552" max="12554" width="11.44140625" style="159"/>
    <col min="12555" max="12555" width="13.88671875" style="159" customWidth="1"/>
    <col min="12556" max="12556" width="11.44140625" style="159"/>
    <col min="12557" max="12557" width="13.5546875" style="159" customWidth="1"/>
    <col min="12558" max="12559" width="11.44140625" style="159"/>
    <col min="12560" max="12560" width="15.109375" style="159" customWidth="1"/>
    <col min="12561" max="12801" width="11.44140625" style="159"/>
    <col min="12802" max="12802" width="21.33203125" style="159" customWidth="1"/>
    <col min="12803" max="12803" width="15.109375" style="159" customWidth="1"/>
    <col min="12804" max="12804" width="13.88671875" style="159" customWidth="1"/>
    <col min="12805" max="12805" width="12.5546875" style="159" customWidth="1"/>
    <col min="12806" max="12806" width="13.6640625" style="159" customWidth="1"/>
    <col min="12807" max="12807" width="12.88671875" style="159" customWidth="1"/>
    <col min="12808" max="12810" width="11.44140625" style="159"/>
    <col min="12811" max="12811" width="13.88671875" style="159" customWidth="1"/>
    <col min="12812" max="12812" width="11.44140625" style="159"/>
    <col min="12813" max="12813" width="13.5546875" style="159" customWidth="1"/>
    <col min="12814" max="12815" width="11.44140625" style="159"/>
    <col min="12816" max="12816" width="15.109375" style="159" customWidth="1"/>
    <col min="12817" max="13057" width="11.44140625" style="159"/>
    <col min="13058" max="13058" width="21.33203125" style="159" customWidth="1"/>
    <col min="13059" max="13059" width="15.109375" style="159" customWidth="1"/>
    <col min="13060" max="13060" width="13.88671875" style="159" customWidth="1"/>
    <col min="13061" max="13061" width="12.5546875" style="159" customWidth="1"/>
    <col min="13062" max="13062" width="13.6640625" style="159" customWidth="1"/>
    <col min="13063" max="13063" width="12.88671875" style="159" customWidth="1"/>
    <col min="13064" max="13066" width="11.44140625" style="159"/>
    <col min="13067" max="13067" width="13.88671875" style="159" customWidth="1"/>
    <col min="13068" max="13068" width="11.44140625" style="159"/>
    <col min="13069" max="13069" width="13.5546875" style="159" customWidth="1"/>
    <col min="13070" max="13071" width="11.44140625" style="159"/>
    <col min="13072" max="13072" width="15.109375" style="159" customWidth="1"/>
    <col min="13073" max="13313" width="11.44140625" style="159"/>
    <col min="13314" max="13314" width="21.33203125" style="159" customWidth="1"/>
    <col min="13315" max="13315" width="15.109375" style="159" customWidth="1"/>
    <col min="13316" max="13316" width="13.88671875" style="159" customWidth="1"/>
    <col min="13317" max="13317" width="12.5546875" style="159" customWidth="1"/>
    <col min="13318" max="13318" width="13.6640625" style="159" customWidth="1"/>
    <col min="13319" max="13319" width="12.88671875" style="159" customWidth="1"/>
    <col min="13320" max="13322" width="11.44140625" style="159"/>
    <col min="13323" max="13323" width="13.88671875" style="159" customWidth="1"/>
    <col min="13324" max="13324" width="11.44140625" style="159"/>
    <col min="13325" max="13325" width="13.5546875" style="159" customWidth="1"/>
    <col min="13326" max="13327" width="11.44140625" style="159"/>
    <col min="13328" max="13328" width="15.109375" style="159" customWidth="1"/>
    <col min="13329" max="13569" width="11.44140625" style="159"/>
    <col min="13570" max="13570" width="21.33203125" style="159" customWidth="1"/>
    <col min="13571" max="13571" width="15.109375" style="159" customWidth="1"/>
    <col min="13572" max="13572" width="13.88671875" style="159" customWidth="1"/>
    <col min="13573" max="13573" width="12.5546875" style="159" customWidth="1"/>
    <col min="13574" max="13574" width="13.6640625" style="159" customWidth="1"/>
    <col min="13575" max="13575" width="12.88671875" style="159" customWidth="1"/>
    <col min="13576" max="13578" width="11.44140625" style="159"/>
    <col min="13579" max="13579" width="13.88671875" style="159" customWidth="1"/>
    <col min="13580" max="13580" width="11.44140625" style="159"/>
    <col min="13581" max="13581" width="13.5546875" style="159" customWidth="1"/>
    <col min="13582" max="13583" width="11.44140625" style="159"/>
    <col min="13584" max="13584" width="15.109375" style="159" customWidth="1"/>
    <col min="13585" max="13825" width="11.44140625" style="159"/>
    <col min="13826" max="13826" width="21.33203125" style="159" customWidth="1"/>
    <col min="13827" max="13827" width="15.109375" style="159" customWidth="1"/>
    <col min="13828" max="13828" width="13.88671875" style="159" customWidth="1"/>
    <col min="13829" max="13829" width="12.5546875" style="159" customWidth="1"/>
    <col min="13830" max="13830" width="13.6640625" style="159" customWidth="1"/>
    <col min="13831" max="13831" width="12.88671875" style="159" customWidth="1"/>
    <col min="13832" max="13834" width="11.44140625" style="159"/>
    <col min="13835" max="13835" width="13.88671875" style="159" customWidth="1"/>
    <col min="13836" max="13836" width="11.44140625" style="159"/>
    <col min="13837" max="13837" width="13.5546875" style="159" customWidth="1"/>
    <col min="13838" max="13839" width="11.44140625" style="159"/>
    <col min="13840" max="13840" width="15.109375" style="159" customWidth="1"/>
    <col min="13841" max="14081" width="11.44140625" style="159"/>
    <col min="14082" max="14082" width="21.33203125" style="159" customWidth="1"/>
    <col min="14083" max="14083" width="15.109375" style="159" customWidth="1"/>
    <col min="14084" max="14084" width="13.88671875" style="159" customWidth="1"/>
    <col min="14085" max="14085" width="12.5546875" style="159" customWidth="1"/>
    <col min="14086" max="14086" width="13.6640625" style="159" customWidth="1"/>
    <col min="14087" max="14087" width="12.88671875" style="159" customWidth="1"/>
    <col min="14088" max="14090" width="11.44140625" style="159"/>
    <col min="14091" max="14091" width="13.88671875" style="159" customWidth="1"/>
    <col min="14092" max="14092" width="11.44140625" style="159"/>
    <col min="14093" max="14093" width="13.5546875" style="159" customWidth="1"/>
    <col min="14094" max="14095" width="11.44140625" style="159"/>
    <col min="14096" max="14096" width="15.109375" style="159" customWidth="1"/>
    <col min="14097" max="14337" width="11.44140625" style="159"/>
    <col min="14338" max="14338" width="21.33203125" style="159" customWidth="1"/>
    <col min="14339" max="14339" width="15.109375" style="159" customWidth="1"/>
    <col min="14340" max="14340" width="13.88671875" style="159" customWidth="1"/>
    <col min="14341" max="14341" width="12.5546875" style="159" customWidth="1"/>
    <col min="14342" max="14342" width="13.6640625" style="159" customWidth="1"/>
    <col min="14343" max="14343" width="12.88671875" style="159" customWidth="1"/>
    <col min="14344" max="14346" width="11.44140625" style="159"/>
    <col min="14347" max="14347" width="13.88671875" style="159" customWidth="1"/>
    <col min="14348" max="14348" width="11.44140625" style="159"/>
    <col min="14349" max="14349" width="13.5546875" style="159" customWidth="1"/>
    <col min="14350" max="14351" width="11.44140625" style="159"/>
    <col min="14352" max="14352" width="15.109375" style="159" customWidth="1"/>
    <col min="14353" max="14593" width="11.44140625" style="159"/>
    <col min="14594" max="14594" width="21.33203125" style="159" customWidth="1"/>
    <col min="14595" max="14595" width="15.109375" style="159" customWidth="1"/>
    <col min="14596" max="14596" width="13.88671875" style="159" customWidth="1"/>
    <col min="14597" max="14597" width="12.5546875" style="159" customWidth="1"/>
    <col min="14598" max="14598" width="13.6640625" style="159" customWidth="1"/>
    <col min="14599" max="14599" width="12.88671875" style="159" customWidth="1"/>
    <col min="14600" max="14602" width="11.44140625" style="159"/>
    <col min="14603" max="14603" width="13.88671875" style="159" customWidth="1"/>
    <col min="14604" max="14604" width="11.44140625" style="159"/>
    <col min="14605" max="14605" width="13.5546875" style="159" customWidth="1"/>
    <col min="14606" max="14607" width="11.44140625" style="159"/>
    <col min="14608" max="14608" width="15.109375" style="159" customWidth="1"/>
    <col min="14609" max="14849" width="11.44140625" style="159"/>
    <col min="14850" max="14850" width="21.33203125" style="159" customWidth="1"/>
    <col min="14851" max="14851" width="15.109375" style="159" customWidth="1"/>
    <col min="14852" max="14852" width="13.88671875" style="159" customWidth="1"/>
    <col min="14853" max="14853" width="12.5546875" style="159" customWidth="1"/>
    <col min="14854" max="14854" width="13.6640625" style="159" customWidth="1"/>
    <col min="14855" max="14855" width="12.88671875" style="159" customWidth="1"/>
    <col min="14856" max="14858" width="11.44140625" style="159"/>
    <col min="14859" max="14859" width="13.88671875" style="159" customWidth="1"/>
    <col min="14860" max="14860" width="11.44140625" style="159"/>
    <col min="14861" max="14861" width="13.5546875" style="159" customWidth="1"/>
    <col min="14862" max="14863" width="11.44140625" style="159"/>
    <col min="14864" max="14864" width="15.109375" style="159" customWidth="1"/>
    <col min="14865" max="15105" width="11.44140625" style="159"/>
    <col min="15106" max="15106" width="21.33203125" style="159" customWidth="1"/>
    <col min="15107" max="15107" width="15.109375" style="159" customWidth="1"/>
    <col min="15108" max="15108" width="13.88671875" style="159" customWidth="1"/>
    <col min="15109" max="15109" width="12.5546875" style="159" customWidth="1"/>
    <col min="15110" max="15110" width="13.6640625" style="159" customWidth="1"/>
    <col min="15111" max="15111" width="12.88671875" style="159" customWidth="1"/>
    <col min="15112" max="15114" width="11.44140625" style="159"/>
    <col min="15115" max="15115" width="13.88671875" style="159" customWidth="1"/>
    <col min="15116" max="15116" width="11.44140625" style="159"/>
    <col min="15117" max="15117" width="13.5546875" style="159" customWidth="1"/>
    <col min="15118" max="15119" width="11.44140625" style="159"/>
    <col min="15120" max="15120" width="15.109375" style="159" customWidth="1"/>
    <col min="15121" max="15361" width="11.44140625" style="159"/>
    <col min="15362" max="15362" width="21.33203125" style="159" customWidth="1"/>
    <col min="15363" max="15363" width="15.109375" style="159" customWidth="1"/>
    <col min="15364" max="15364" width="13.88671875" style="159" customWidth="1"/>
    <col min="15365" max="15365" width="12.5546875" style="159" customWidth="1"/>
    <col min="15366" max="15366" width="13.6640625" style="159" customWidth="1"/>
    <col min="15367" max="15367" width="12.88671875" style="159" customWidth="1"/>
    <col min="15368" max="15370" width="11.44140625" style="159"/>
    <col min="15371" max="15371" width="13.88671875" style="159" customWidth="1"/>
    <col min="15372" max="15372" width="11.44140625" style="159"/>
    <col min="15373" max="15373" width="13.5546875" style="159" customWidth="1"/>
    <col min="15374" max="15375" width="11.44140625" style="159"/>
    <col min="15376" max="15376" width="15.109375" style="159" customWidth="1"/>
    <col min="15377" max="15617" width="11.44140625" style="159"/>
    <col min="15618" max="15618" width="21.33203125" style="159" customWidth="1"/>
    <col min="15619" max="15619" width="15.109375" style="159" customWidth="1"/>
    <col min="15620" max="15620" width="13.88671875" style="159" customWidth="1"/>
    <col min="15621" max="15621" width="12.5546875" style="159" customWidth="1"/>
    <col min="15622" max="15622" width="13.6640625" style="159" customWidth="1"/>
    <col min="15623" max="15623" width="12.88671875" style="159" customWidth="1"/>
    <col min="15624" max="15626" width="11.44140625" style="159"/>
    <col min="15627" max="15627" width="13.88671875" style="159" customWidth="1"/>
    <col min="15628" max="15628" width="11.44140625" style="159"/>
    <col min="15629" max="15629" width="13.5546875" style="159" customWidth="1"/>
    <col min="15630" max="15631" width="11.44140625" style="159"/>
    <col min="15632" max="15632" width="15.109375" style="159" customWidth="1"/>
    <col min="15633" max="15873" width="11.44140625" style="159"/>
    <col min="15874" max="15874" width="21.33203125" style="159" customWidth="1"/>
    <col min="15875" max="15875" width="15.109375" style="159" customWidth="1"/>
    <col min="15876" max="15876" width="13.88671875" style="159" customWidth="1"/>
    <col min="15877" max="15877" width="12.5546875" style="159" customWidth="1"/>
    <col min="15878" max="15878" width="13.6640625" style="159" customWidth="1"/>
    <col min="15879" max="15879" width="12.88671875" style="159" customWidth="1"/>
    <col min="15880" max="15882" width="11.44140625" style="159"/>
    <col min="15883" max="15883" width="13.88671875" style="159" customWidth="1"/>
    <col min="15884" max="15884" width="11.44140625" style="159"/>
    <col min="15885" max="15885" width="13.5546875" style="159" customWidth="1"/>
    <col min="15886" max="15887" width="11.44140625" style="159"/>
    <col min="15888" max="15888" width="15.109375" style="159" customWidth="1"/>
    <col min="15889" max="16129" width="11.44140625" style="159"/>
    <col min="16130" max="16130" width="21.33203125" style="159" customWidth="1"/>
    <col min="16131" max="16131" width="15.109375" style="159" customWidth="1"/>
    <col min="16132" max="16132" width="13.88671875" style="159" customWidth="1"/>
    <col min="16133" max="16133" width="12.5546875" style="159" customWidth="1"/>
    <col min="16134" max="16134" width="13.6640625" style="159" customWidth="1"/>
    <col min="16135" max="16135" width="12.88671875" style="159" customWidth="1"/>
    <col min="16136" max="16138" width="11.44140625" style="159"/>
    <col min="16139" max="16139" width="13.88671875" style="159" customWidth="1"/>
    <col min="16140" max="16140" width="11.44140625" style="159"/>
    <col min="16141" max="16141" width="13.5546875" style="159" customWidth="1"/>
    <col min="16142" max="16143" width="11.44140625" style="159"/>
    <col min="16144" max="16144" width="15.1093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3946</v>
      </c>
      <c r="B2" s="182"/>
      <c r="C2" s="182"/>
      <c r="D2" s="182"/>
      <c r="E2" s="182"/>
      <c r="F2" s="182"/>
      <c r="G2" s="182"/>
      <c r="J2" s="182" t="s">
        <v>3946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J4" s="182" t="s">
        <v>373</v>
      </c>
    </row>
    <row r="5" spans="1:16">
      <c r="A5" s="182" t="s">
        <v>362</v>
      </c>
      <c r="B5" s="182"/>
      <c r="C5" s="182"/>
      <c r="D5" s="182"/>
      <c r="E5" s="182"/>
      <c r="F5" s="182"/>
      <c r="G5" s="182"/>
      <c r="J5" s="182" t="s">
        <v>372</v>
      </c>
      <c r="K5" s="182"/>
      <c r="L5" s="182"/>
      <c r="M5" s="182"/>
      <c r="N5" s="182"/>
      <c r="O5" s="182"/>
    </row>
    <row r="6" spans="1:16">
      <c r="A6" s="182" t="s">
        <v>5144</v>
      </c>
      <c r="B6" s="182"/>
      <c r="C6" s="182"/>
      <c r="D6" s="182"/>
      <c r="E6" s="182"/>
      <c r="F6" s="182"/>
      <c r="G6" s="182"/>
      <c r="J6" s="182" t="s">
        <v>5145</v>
      </c>
      <c r="K6" s="182"/>
      <c r="L6" s="182"/>
      <c r="M6" s="182"/>
      <c r="N6" s="182"/>
      <c r="O6" s="182"/>
    </row>
    <row r="7" spans="1:16" ht="10.8" thickBot="1">
      <c r="A7" s="1370"/>
      <c r="B7" s="1370"/>
      <c r="C7" s="1370"/>
      <c r="D7" s="1370"/>
      <c r="E7" s="1370"/>
      <c r="F7" s="1370"/>
      <c r="G7" s="1370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3934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1997</v>
      </c>
      <c r="B13" s="1334">
        <v>5850</v>
      </c>
      <c r="C13" s="1334">
        <v>6066</v>
      </c>
      <c r="D13" s="1327">
        <v>2054</v>
      </c>
      <c r="E13" s="1327">
        <v>1662</v>
      </c>
      <c r="F13" s="1327">
        <v>76</v>
      </c>
      <c r="G13" s="1327">
        <v>40</v>
      </c>
      <c r="H13" s="1327">
        <v>34</v>
      </c>
      <c r="I13" s="164"/>
      <c r="J13" s="712">
        <v>1997</v>
      </c>
      <c r="K13" s="1385">
        <v>17.100000000000001</v>
      </c>
      <c r="L13" s="1385">
        <v>5.8</v>
      </c>
      <c r="M13" s="1386">
        <v>4.7</v>
      </c>
      <c r="N13" s="1386">
        <v>12.5</v>
      </c>
      <c r="O13" s="1386">
        <v>6.6</v>
      </c>
      <c r="P13" s="1386">
        <v>5.6</v>
      </c>
    </row>
    <row r="14" spans="1:16">
      <c r="A14" s="712">
        <v>1998</v>
      </c>
      <c r="B14" s="1334">
        <v>5446</v>
      </c>
      <c r="C14" s="1334">
        <v>5615</v>
      </c>
      <c r="D14" s="1327">
        <v>2116</v>
      </c>
      <c r="E14" s="1327">
        <v>1372</v>
      </c>
      <c r="F14" s="1327">
        <v>61</v>
      </c>
      <c r="G14" s="1327">
        <v>36</v>
      </c>
      <c r="H14" s="1327">
        <v>29</v>
      </c>
      <c r="I14" s="164"/>
      <c r="J14" s="712">
        <v>1998</v>
      </c>
      <c r="K14" s="1385">
        <v>15.7</v>
      </c>
      <c r="L14" s="1385">
        <v>5.9</v>
      </c>
      <c r="M14" s="1386">
        <v>3.8</v>
      </c>
      <c r="N14" s="1386">
        <v>10.9</v>
      </c>
      <c r="O14" s="1386">
        <v>6.4</v>
      </c>
      <c r="P14" s="1386">
        <v>5.2</v>
      </c>
    </row>
    <row r="15" spans="1:16">
      <c r="A15" s="712">
        <v>1999</v>
      </c>
      <c r="B15" s="1334">
        <v>5422</v>
      </c>
      <c r="C15" s="1334">
        <v>5548</v>
      </c>
      <c r="D15" s="1327">
        <v>2167</v>
      </c>
      <c r="E15" s="1327">
        <v>1444</v>
      </c>
      <c r="F15" s="1327">
        <v>51</v>
      </c>
      <c r="G15" s="1327">
        <v>24</v>
      </c>
      <c r="H15" s="1327">
        <v>17</v>
      </c>
      <c r="I15" s="164"/>
      <c r="J15" s="712">
        <v>1999</v>
      </c>
      <c r="K15" s="1385">
        <v>15.4</v>
      </c>
      <c r="L15" s="1385">
        <v>6</v>
      </c>
      <c r="M15" s="1386">
        <v>4</v>
      </c>
      <c r="N15" s="1386">
        <v>9.1999999999999993</v>
      </c>
      <c r="O15" s="1386">
        <v>4.3</v>
      </c>
      <c r="P15" s="1386">
        <v>3.1</v>
      </c>
    </row>
    <row r="16" spans="1:16">
      <c r="A16" s="712">
        <v>2000</v>
      </c>
      <c r="B16" s="1334">
        <v>5545</v>
      </c>
      <c r="C16" s="1334">
        <v>5556</v>
      </c>
      <c r="D16" s="1327">
        <v>2116</v>
      </c>
      <c r="E16" s="1327">
        <v>1409</v>
      </c>
      <c r="F16" s="1327">
        <v>52</v>
      </c>
      <c r="G16" s="1327">
        <v>34</v>
      </c>
      <c r="H16" s="1327">
        <v>18</v>
      </c>
      <c r="I16" s="164"/>
      <c r="J16" s="712">
        <v>2000</v>
      </c>
      <c r="K16" s="1385">
        <v>15.3</v>
      </c>
      <c r="L16" s="1385">
        <v>5.8</v>
      </c>
      <c r="M16" s="1386">
        <v>3.9</v>
      </c>
      <c r="N16" s="1386">
        <v>9.4</v>
      </c>
      <c r="O16" s="1386">
        <v>6.1</v>
      </c>
      <c r="P16" s="1386">
        <v>3.2</v>
      </c>
    </row>
    <row r="17" spans="1:17">
      <c r="A17" s="712">
        <v>2001</v>
      </c>
      <c r="B17" s="1334">
        <v>5415</v>
      </c>
      <c r="C17" s="1334">
        <v>5495</v>
      </c>
      <c r="D17" s="1327">
        <v>2205</v>
      </c>
      <c r="E17" s="1327">
        <v>1377</v>
      </c>
      <c r="F17" s="1327">
        <v>51</v>
      </c>
      <c r="G17" s="1327">
        <v>27</v>
      </c>
      <c r="H17" s="1327">
        <v>30</v>
      </c>
      <c r="I17" s="164"/>
      <c r="J17" s="712">
        <v>2001</v>
      </c>
      <c r="K17" s="1385">
        <v>15.1</v>
      </c>
      <c r="L17" s="1385">
        <v>6</v>
      </c>
      <c r="M17" s="1386">
        <v>3.8</v>
      </c>
      <c r="N17" s="1386">
        <v>9.3000000000000007</v>
      </c>
      <c r="O17" s="1386">
        <v>4.9000000000000004</v>
      </c>
      <c r="P17" s="1386">
        <v>5.5</v>
      </c>
    </row>
    <row r="18" spans="1:17">
      <c r="A18" s="712">
        <v>2002</v>
      </c>
      <c r="B18" s="1334">
        <v>5378</v>
      </c>
      <c r="C18" s="1334">
        <v>5438</v>
      </c>
      <c r="D18" s="1327">
        <v>2136</v>
      </c>
      <c r="E18" s="1327">
        <v>1267</v>
      </c>
      <c r="F18" s="1327">
        <v>53</v>
      </c>
      <c r="G18" s="1327">
        <v>35</v>
      </c>
      <c r="H18" s="1327">
        <v>28</v>
      </c>
      <c r="I18" s="164"/>
      <c r="J18" s="712">
        <v>2002</v>
      </c>
      <c r="K18" s="1385">
        <v>14.8</v>
      </c>
      <c r="L18" s="1385">
        <v>5.8</v>
      </c>
      <c r="M18" s="1386">
        <v>3.5</v>
      </c>
      <c r="N18" s="1386">
        <v>9.6999999999999993</v>
      </c>
      <c r="O18" s="1386">
        <v>6.4</v>
      </c>
      <c r="P18" s="1386">
        <v>5.0999999999999996</v>
      </c>
    </row>
    <row r="19" spans="1:17">
      <c r="A19" s="712">
        <v>2003</v>
      </c>
      <c r="B19" s="1334">
        <v>5169</v>
      </c>
      <c r="C19" s="1327">
        <v>5206</v>
      </c>
      <c r="D19" s="1327">
        <v>2263</v>
      </c>
      <c r="E19" s="1327">
        <v>1170</v>
      </c>
      <c r="F19" s="1327">
        <v>49</v>
      </c>
      <c r="G19" s="1327">
        <v>31</v>
      </c>
      <c r="H19" s="1327">
        <v>25</v>
      </c>
      <c r="I19" s="164"/>
      <c r="J19" s="712">
        <v>2003</v>
      </c>
      <c r="K19" s="1385">
        <v>14.1</v>
      </c>
      <c r="L19" s="1385">
        <v>6.1</v>
      </c>
      <c r="M19" s="1386">
        <v>3.2</v>
      </c>
      <c r="N19" s="1387">
        <v>9.4</v>
      </c>
      <c r="O19" s="1388">
        <v>6</v>
      </c>
      <c r="P19" s="1388">
        <v>4.8</v>
      </c>
    </row>
    <row r="20" spans="1:17">
      <c r="A20" s="712">
        <v>2004</v>
      </c>
      <c r="B20" s="1334">
        <v>5139</v>
      </c>
      <c r="C20" s="1327">
        <v>5180</v>
      </c>
      <c r="D20" s="1327">
        <v>2315</v>
      </c>
      <c r="E20" s="1327">
        <v>1101</v>
      </c>
      <c r="F20" s="1327">
        <v>43</v>
      </c>
      <c r="G20" s="1327">
        <v>22</v>
      </c>
      <c r="H20" s="1327">
        <v>46</v>
      </c>
      <c r="I20" s="164"/>
      <c r="J20" s="712">
        <v>2004</v>
      </c>
      <c r="K20" s="1385">
        <v>14</v>
      </c>
      <c r="L20" s="1385">
        <v>6.3</v>
      </c>
      <c r="M20" s="1386">
        <v>3</v>
      </c>
      <c r="N20" s="1387">
        <v>8.3000000000000007</v>
      </c>
      <c r="O20" s="1388">
        <v>4.2</v>
      </c>
      <c r="P20" s="1388">
        <v>8.9</v>
      </c>
    </row>
    <row r="21" spans="1:17">
      <c r="A21" s="640">
        <v>2005</v>
      </c>
      <c r="B21" s="1334">
        <v>5086</v>
      </c>
      <c r="C21" s="1333">
        <v>5089</v>
      </c>
      <c r="D21" s="1327">
        <v>2390</v>
      </c>
      <c r="E21" s="1327">
        <v>1119</v>
      </c>
      <c r="F21" s="1327">
        <v>43</v>
      </c>
      <c r="G21" s="1327">
        <v>30</v>
      </c>
      <c r="H21" s="1327">
        <v>56</v>
      </c>
      <c r="I21" s="164"/>
      <c r="J21" s="640">
        <v>2005</v>
      </c>
      <c r="K21" s="1389">
        <v>13.7</v>
      </c>
      <c r="L21" s="1389">
        <v>6.4</v>
      </c>
      <c r="M21" s="1389">
        <v>3</v>
      </c>
      <c r="N21" s="1389">
        <v>8.4</v>
      </c>
      <c r="O21" s="1389">
        <v>5.9</v>
      </c>
      <c r="P21" s="1389">
        <v>11</v>
      </c>
    </row>
    <row r="22" spans="1:17">
      <c r="A22" s="640">
        <v>2006</v>
      </c>
      <c r="B22" s="1334">
        <v>5155</v>
      </c>
      <c r="C22" s="1333">
        <v>5225</v>
      </c>
      <c r="D22" s="1333">
        <v>2274</v>
      </c>
      <c r="E22" s="1333">
        <v>1218</v>
      </c>
      <c r="F22" s="1333">
        <v>37</v>
      </c>
      <c r="G22" s="1333">
        <v>24</v>
      </c>
      <c r="H22" s="1333">
        <v>58</v>
      </c>
      <c r="I22" s="164"/>
      <c r="J22" s="640">
        <v>2006</v>
      </c>
      <c r="K22" s="1389">
        <v>14</v>
      </c>
      <c r="L22" s="1389">
        <v>6.1</v>
      </c>
      <c r="M22" s="1389">
        <v>3.3</v>
      </c>
      <c r="N22" s="1389">
        <v>7.1</v>
      </c>
      <c r="O22" s="1389">
        <v>4.5999999999999996</v>
      </c>
      <c r="P22" s="1389">
        <v>11.1</v>
      </c>
    </row>
    <row r="23" spans="1:17">
      <c r="A23" s="640">
        <v>2007</v>
      </c>
      <c r="B23" s="1334">
        <v>5154</v>
      </c>
      <c r="C23" s="1333">
        <v>5157</v>
      </c>
      <c r="D23" s="1333">
        <v>2408</v>
      </c>
      <c r="E23" s="1333">
        <v>1177</v>
      </c>
      <c r="F23" s="1333">
        <v>50</v>
      </c>
      <c r="G23" s="1333">
        <v>32</v>
      </c>
      <c r="H23" s="1333">
        <v>60</v>
      </c>
      <c r="I23" s="164"/>
      <c r="J23" s="640">
        <v>2007</v>
      </c>
      <c r="K23" s="1389">
        <v>13.7</v>
      </c>
      <c r="L23" s="1389">
        <v>6.4</v>
      </c>
      <c r="M23" s="1389">
        <v>3.1</v>
      </c>
      <c r="N23" s="1389">
        <v>9.6999999999999993</v>
      </c>
      <c r="O23" s="1389">
        <v>6.2</v>
      </c>
      <c r="P23" s="1389">
        <v>11.6</v>
      </c>
    </row>
    <row r="24" spans="1:17">
      <c r="A24" s="640">
        <v>2008</v>
      </c>
      <c r="B24" s="1333">
        <v>5306</v>
      </c>
      <c r="C24" s="1333">
        <v>5318</v>
      </c>
      <c r="D24" s="1333">
        <v>2371</v>
      </c>
      <c r="E24" s="1333">
        <v>1104</v>
      </c>
      <c r="F24" s="640">
        <v>48</v>
      </c>
      <c r="G24" s="640">
        <v>35</v>
      </c>
      <c r="H24" s="640">
        <v>30</v>
      </c>
      <c r="J24" s="640">
        <v>2008</v>
      </c>
      <c r="K24" s="1389">
        <v>14.1</v>
      </c>
      <c r="L24" s="1389">
        <v>6.3</v>
      </c>
      <c r="M24" s="1389">
        <v>2.9</v>
      </c>
      <c r="N24" s="1389">
        <v>9</v>
      </c>
      <c r="O24" s="1389">
        <v>6.6</v>
      </c>
      <c r="P24" s="1389">
        <v>5.6</v>
      </c>
    </row>
    <row r="25" spans="1:17" s="165" customFormat="1">
      <c r="A25" s="640">
        <v>2009</v>
      </c>
      <c r="B25" s="1333">
        <v>5349</v>
      </c>
      <c r="C25" s="1333">
        <v>5359</v>
      </c>
      <c r="D25" s="1333">
        <v>2469</v>
      </c>
      <c r="E25" s="1333">
        <v>1235</v>
      </c>
      <c r="F25" s="640">
        <v>35</v>
      </c>
      <c r="G25" s="640">
        <v>20</v>
      </c>
      <c r="H25" s="640">
        <v>43</v>
      </c>
      <c r="J25" s="640">
        <v>2009</v>
      </c>
      <c r="K25" s="1389">
        <v>14.2</v>
      </c>
      <c r="L25" s="1389">
        <v>6.5</v>
      </c>
      <c r="M25" s="1389">
        <v>3.3</v>
      </c>
      <c r="N25" s="1389">
        <v>6.5</v>
      </c>
      <c r="O25" s="1389">
        <v>3.7</v>
      </c>
      <c r="P25" s="1389">
        <v>8</v>
      </c>
    </row>
    <row r="26" spans="1:17">
      <c r="A26" s="640">
        <v>2010</v>
      </c>
      <c r="B26" s="1333">
        <v>5433</v>
      </c>
      <c r="C26" s="1333">
        <v>5446</v>
      </c>
      <c r="D26" s="1333">
        <v>2646</v>
      </c>
      <c r="E26" s="1333">
        <v>1290</v>
      </c>
      <c r="F26" s="640">
        <v>35</v>
      </c>
      <c r="G26" s="640">
        <v>19</v>
      </c>
      <c r="H26" s="640">
        <v>50</v>
      </c>
      <c r="I26" s="165"/>
      <c r="J26" s="640">
        <v>2010</v>
      </c>
      <c r="K26" s="1389">
        <v>14.3</v>
      </c>
      <c r="L26" s="1389">
        <v>7</v>
      </c>
      <c r="M26" s="1389">
        <v>3.4</v>
      </c>
      <c r="N26" s="1389">
        <v>6.4</v>
      </c>
      <c r="O26" s="1389">
        <v>3.5</v>
      </c>
      <c r="P26" s="1389">
        <v>9.1999999999999993</v>
      </c>
      <c r="Q26" s="165"/>
    </row>
    <row r="27" spans="1:17" s="165" customFormat="1">
      <c r="A27" s="640">
        <v>2011</v>
      </c>
      <c r="B27" s="1333">
        <v>5176</v>
      </c>
      <c r="C27" s="1333">
        <v>5189</v>
      </c>
      <c r="D27" s="1333">
        <v>2475</v>
      </c>
      <c r="E27" s="1333">
        <v>1336</v>
      </c>
      <c r="F27" s="640">
        <v>48</v>
      </c>
      <c r="G27" s="640">
        <v>32</v>
      </c>
      <c r="H27" s="640">
        <v>27</v>
      </c>
      <c r="J27" s="640">
        <v>2011</v>
      </c>
      <c r="K27" s="1389">
        <v>13.6</v>
      </c>
      <c r="L27" s="1389">
        <v>6.5</v>
      </c>
      <c r="M27" s="1389">
        <v>3.5</v>
      </c>
      <c r="N27" s="1389">
        <v>9.3000000000000007</v>
      </c>
      <c r="O27" s="1389">
        <v>6.2</v>
      </c>
      <c r="P27" s="1389">
        <v>5.2</v>
      </c>
    </row>
    <row r="28" spans="1:17" s="165" customFormat="1">
      <c r="A28" s="640">
        <v>2012</v>
      </c>
      <c r="B28" s="1333">
        <v>5124</v>
      </c>
      <c r="C28" s="1333">
        <v>5138</v>
      </c>
      <c r="D28" s="1333">
        <v>2633</v>
      </c>
      <c r="E28" s="1333">
        <v>1310</v>
      </c>
      <c r="F28" s="640">
        <v>39</v>
      </c>
      <c r="G28" s="640">
        <v>28</v>
      </c>
      <c r="H28" s="640">
        <v>26</v>
      </c>
      <c r="J28" s="640">
        <v>2012</v>
      </c>
      <c r="K28" s="1389">
        <v>13.5</v>
      </c>
      <c r="L28" s="1389">
        <v>6.9</v>
      </c>
      <c r="M28" s="1389">
        <v>3.4</v>
      </c>
      <c r="N28" s="1389">
        <v>7.6</v>
      </c>
      <c r="O28" s="1389">
        <v>5.4</v>
      </c>
      <c r="P28" s="1389">
        <v>5.0999999999999996</v>
      </c>
    </row>
    <row r="29" spans="1:17" s="165" customFormat="1">
      <c r="A29" s="1339">
        <v>2013</v>
      </c>
      <c r="B29" s="1340">
        <v>4814</v>
      </c>
      <c r="C29" s="1340">
        <v>4852</v>
      </c>
      <c r="D29" s="1340">
        <v>2505</v>
      </c>
      <c r="E29" s="1340">
        <v>1219</v>
      </c>
      <c r="F29" s="1339">
        <v>43</v>
      </c>
      <c r="G29" s="1339">
        <v>26</v>
      </c>
      <c r="H29" s="1339">
        <v>26</v>
      </c>
      <c r="J29" s="1339">
        <v>2013</v>
      </c>
      <c r="K29" s="1390">
        <v>12.2</v>
      </c>
      <c r="L29" s="1390">
        <v>6.3</v>
      </c>
      <c r="M29" s="1390">
        <v>3.1</v>
      </c>
      <c r="N29" s="1390">
        <v>8.9</v>
      </c>
      <c r="O29" s="1390">
        <v>5.4</v>
      </c>
      <c r="P29" s="1390">
        <v>5.4</v>
      </c>
    </row>
    <row r="30" spans="1:17" ht="11.25" customHeight="1">
      <c r="A30" s="1343" t="s">
        <v>5179</v>
      </c>
      <c r="J30" s="1881" t="s">
        <v>5180</v>
      </c>
      <c r="K30" s="1881"/>
      <c r="L30" s="1881"/>
      <c r="M30" s="1881"/>
      <c r="N30" s="1881"/>
      <c r="O30" s="1881"/>
      <c r="P30" s="1881"/>
    </row>
    <row r="31" spans="1:17" ht="12">
      <c r="A31" s="1372" t="s">
        <v>5155</v>
      </c>
      <c r="E31" s="1373"/>
      <c r="J31" s="1881"/>
      <c r="K31" s="1881"/>
      <c r="L31" s="1881"/>
      <c r="M31" s="1881"/>
      <c r="N31" s="1881"/>
      <c r="O31" s="1881"/>
      <c r="P31" s="1881"/>
    </row>
    <row r="32" spans="1:17">
      <c r="A32" s="1374"/>
      <c r="E32" s="1373"/>
      <c r="H32" s="1353"/>
      <c r="I32" s="648"/>
      <c r="J32" s="1881" t="s">
        <v>5181</v>
      </c>
      <c r="K32" s="1881"/>
      <c r="L32" s="1881"/>
      <c r="M32" s="1881"/>
      <c r="N32" s="1881"/>
      <c r="O32" s="1881"/>
      <c r="P32" s="1881"/>
    </row>
    <row r="33" spans="1:16">
      <c r="A33" s="1374"/>
      <c r="E33" s="1373"/>
      <c r="J33" s="1881"/>
      <c r="K33" s="1881"/>
      <c r="L33" s="1881"/>
      <c r="M33" s="1881"/>
      <c r="N33" s="1881"/>
      <c r="O33" s="1881"/>
      <c r="P33" s="1881"/>
    </row>
    <row r="34" spans="1:16">
      <c r="A34" s="1374"/>
      <c r="G34" s="1384"/>
      <c r="H34" s="1384"/>
      <c r="J34" s="159" t="s">
        <v>324</v>
      </c>
    </row>
    <row r="35" spans="1:16">
      <c r="G35" s="1384"/>
      <c r="H35" s="1384"/>
    </row>
    <row r="36" spans="1:16">
      <c r="G36" s="1384"/>
      <c r="H36" s="1375"/>
      <c r="I36" s="648"/>
    </row>
    <row r="37" spans="1:16">
      <c r="G37" s="1384"/>
      <c r="H37" s="1353"/>
      <c r="I37" s="648"/>
    </row>
    <row r="38" spans="1:16">
      <c r="B38" s="1376"/>
      <c r="G38" s="1384"/>
      <c r="H38" s="1353"/>
      <c r="I38" s="648"/>
    </row>
    <row r="39" spans="1:16" s="1377" customFormat="1">
      <c r="A39" s="165"/>
      <c r="E39" s="165"/>
      <c r="F39" s="165"/>
      <c r="G39" s="1384"/>
      <c r="H39" s="1353"/>
      <c r="I39" s="648"/>
    </row>
    <row r="40" spans="1:16" s="1377" customFormat="1">
      <c r="A40" s="165"/>
      <c r="E40" s="165"/>
      <c r="F40" s="165"/>
      <c r="G40" s="1384"/>
      <c r="H40" s="1353"/>
      <c r="I40" s="648"/>
    </row>
    <row r="41" spans="1:16" s="1377" customFormat="1">
      <c r="A41" s="165"/>
      <c r="H41" s="1353"/>
      <c r="I41" s="648"/>
    </row>
    <row r="42" spans="1:16" s="1377" customFormat="1">
      <c r="A42" s="165"/>
      <c r="H42" s="1353"/>
      <c r="I42" s="648"/>
    </row>
    <row r="43" spans="1:16" s="1377" customFormat="1">
      <c r="H43" s="1353"/>
      <c r="I43" s="648"/>
    </row>
    <row r="44" spans="1:16" s="1377" customFormat="1">
      <c r="H44" s="618"/>
      <c r="I44" s="1419"/>
    </row>
    <row r="45" spans="1:16" s="1377" customFormat="1">
      <c r="I45" s="1379"/>
    </row>
    <row r="46" spans="1:16" s="1377" customFormat="1">
      <c r="I46" s="1379"/>
    </row>
    <row r="47" spans="1:16" s="1377" customFormat="1">
      <c r="I47" s="1379"/>
    </row>
    <row r="48" spans="1:16" s="1377" customFormat="1">
      <c r="F48" s="1377" t="s">
        <v>5163</v>
      </c>
      <c r="I48" s="1379"/>
    </row>
    <row r="49" spans="9:10" s="1377" customFormat="1">
      <c r="I49" s="1379"/>
    </row>
    <row r="50" spans="9:10" s="1377" customFormat="1">
      <c r="J50" s="1380"/>
    </row>
    <row r="51" spans="9:10">
      <c r="I51" s="165"/>
      <c r="J51" s="1381"/>
    </row>
    <row r="52" spans="9:10">
      <c r="I52" s="165"/>
      <c r="J52" s="1381"/>
    </row>
    <row r="53" spans="9:10">
      <c r="I53" s="165"/>
      <c r="J53" s="1381"/>
    </row>
    <row r="54" spans="9:10">
      <c r="I54" s="165"/>
      <c r="J54" s="1381"/>
    </row>
    <row r="55" spans="9:10">
      <c r="I55" s="165"/>
      <c r="J55" s="1381"/>
    </row>
    <row r="56" spans="9:10">
      <c r="I56" s="165"/>
      <c r="J56" s="1381"/>
    </row>
  </sheetData>
  <mergeCells count="21">
    <mergeCell ref="J30:P31"/>
    <mergeCell ref="J32:P33"/>
    <mergeCell ref="N8:P8"/>
    <mergeCell ref="K9:K11"/>
    <mergeCell ref="L9:L11"/>
    <mergeCell ref="M9:M11"/>
    <mergeCell ref="N9:O9"/>
    <mergeCell ref="P9:P11"/>
    <mergeCell ref="N10:N11"/>
    <mergeCell ref="O10:O11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</mergeCells>
  <hyperlinks>
    <hyperlink ref="A1" location="Indice!A189" display="Volver"/>
  </hyperlinks>
  <pageMargins left="0.75" right="0.75" top="1" bottom="1" header="0" footer="0"/>
  <pageSetup scale="79" orientation="portrait" r:id="rId1"/>
  <headerFooter alignWithMargins="0"/>
  <colBreaks count="1" manualBreakCount="1">
    <brk id="8" max="1048575" man="1"/>
  </colBreaks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rgb="FF7030A0"/>
  </sheetPr>
  <dimension ref="A1:P98"/>
  <sheetViews>
    <sheetView showGridLines="0" showRowColHeaders="0" zoomScaleNormal="100" workbookViewId="0"/>
  </sheetViews>
  <sheetFormatPr baseColWidth="10" defaultColWidth="11.44140625" defaultRowHeight="10.199999999999999"/>
  <cols>
    <col min="1" max="1" width="8.88671875" style="159" customWidth="1"/>
    <col min="2" max="2" width="12.109375" style="159" customWidth="1"/>
    <col min="3" max="3" width="12.33203125" style="159" customWidth="1"/>
    <col min="4" max="4" width="11.44140625" style="159" customWidth="1"/>
    <col min="5" max="5" width="11" style="159" customWidth="1"/>
    <col min="6" max="6" width="11.88671875" style="159" customWidth="1"/>
    <col min="7" max="7" width="12.21875" style="159" customWidth="1"/>
    <col min="8" max="8" width="7.77734375" style="159" customWidth="1"/>
    <col min="9" max="9" width="5.77734375" style="159" customWidth="1"/>
    <col min="10" max="10" width="8.44140625" style="159" customWidth="1"/>
    <col min="11" max="11" width="12.109375" style="159" customWidth="1"/>
    <col min="12" max="12" width="10.21875" style="159" customWidth="1"/>
    <col min="13" max="13" width="11.6640625" style="159" customWidth="1"/>
    <col min="14" max="14" width="10.21875" style="159" customWidth="1"/>
    <col min="15" max="15" width="9.88671875" style="159" customWidth="1"/>
    <col min="16" max="16" width="13.5546875" style="159" customWidth="1"/>
    <col min="17" max="257" width="11.44140625" style="159"/>
    <col min="258" max="258" width="14.6640625" style="159" customWidth="1"/>
    <col min="259" max="259" width="14.88671875" style="159" customWidth="1"/>
    <col min="260" max="260" width="13.44140625" style="159" customWidth="1"/>
    <col min="261" max="261" width="12.6640625" style="159" customWidth="1"/>
    <col min="262" max="262" width="12.44140625" style="159" customWidth="1"/>
    <col min="263" max="263" width="12.6640625" style="159" customWidth="1"/>
    <col min="264" max="264" width="10.44140625" style="159" customWidth="1"/>
    <col min="265" max="266" width="11.44140625" style="159"/>
    <col min="267" max="267" width="14.5546875" style="159" customWidth="1"/>
    <col min="268" max="268" width="11.44140625" style="159"/>
    <col min="269" max="269" width="13.44140625" style="159" customWidth="1"/>
    <col min="270" max="271" width="11.44140625" style="159"/>
    <col min="272" max="272" width="14.5546875" style="159" customWidth="1"/>
    <col min="273" max="513" width="11.44140625" style="159"/>
    <col min="514" max="514" width="14.6640625" style="159" customWidth="1"/>
    <col min="515" max="515" width="14.88671875" style="159" customWidth="1"/>
    <col min="516" max="516" width="13.44140625" style="159" customWidth="1"/>
    <col min="517" max="517" width="12.6640625" style="159" customWidth="1"/>
    <col min="518" max="518" width="12.44140625" style="159" customWidth="1"/>
    <col min="519" max="519" width="12.6640625" style="159" customWidth="1"/>
    <col min="520" max="520" width="10.44140625" style="159" customWidth="1"/>
    <col min="521" max="522" width="11.44140625" style="159"/>
    <col min="523" max="523" width="14.5546875" style="159" customWidth="1"/>
    <col min="524" max="524" width="11.44140625" style="159"/>
    <col min="525" max="525" width="13.44140625" style="159" customWidth="1"/>
    <col min="526" max="527" width="11.44140625" style="159"/>
    <col min="528" max="528" width="14.5546875" style="159" customWidth="1"/>
    <col min="529" max="769" width="11.44140625" style="159"/>
    <col min="770" max="770" width="14.6640625" style="159" customWidth="1"/>
    <col min="771" max="771" width="14.88671875" style="159" customWidth="1"/>
    <col min="772" max="772" width="13.44140625" style="159" customWidth="1"/>
    <col min="773" max="773" width="12.6640625" style="159" customWidth="1"/>
    <col min="774" max="774" width="12.44140625" style="159" customWidth="1"/>
    <col min="775" max="775" width="12.6640625" style="159" customWidth="1"/>
    <col min="776" max="776" width="10.44140625" style="159" customWidth="1"/>
    <col min="777" max="778" width="11.44140625" style="159"/>
    <col min="779" max="779" width="14.5546875" style="159" customWidth="1"/>
    <col min="780" max="780" width="11.44140625" style="159"/>
    <col min="781" max="781" width="13.44140625" style="159" customWidth="1"/>
    <col min="782" max="783" width="11.44140625" style="159"/>
    <col min="784" max="784" width="14.5546875" style="159" customWidth="1"/>
    <col min="785" max="1025" width="11.44140625" style="159"/>
    <col min="1026" max="1026" width="14.6640625" style="159" customWidth="1"/>
    <col min="1027" max="1027" width="14.88671875" style="159" customWidth="1"/>
    <col min="1028" max="1028" width="13.44140625" style="159" customWidth="1"/>
    <col min="1029" max="1029" width="12.6640625" style="159" customWidth="1"/>
    <col min="1030" max="1030" width="12.44140625" style="159" customWidth="1"/>
    <col min="1031" max="1031" width="12.6640625" style="159" customWidth="1"/>
    <col min="1032" max="1032" width="10.44140625" style="159" customWidth="1"/>
    <col min="1033" max="1034" width="11.44140625" style="159"/>
    <col min="1035" max="1035" width="14.5546875" style="159" customWidth="1"/>
    <col min="1036" max="1036" width="11.44140625" style="159"/>
    <col min="1037" max="1037" width="13.44140625" style="159" customWidth="1"/>
    <col min="1038" max="1039" width="11.44140625" style="159"/>
    <col min="1040" max="1040" width="14.5546875" style="159" customWidth="1"/>
    <col min="1041" max="1281" width="11.44140625" style="159"/>
    <col min="1282" max="1282" width="14.6640625" style="159" customWidth="1"/>
    <col min="1283" max="1283" width="14.88671875" style="159" customWidth="1"/>
    <col min="1284" max="1284" width="13.44140625" style="159" customWidth="1"/>
    <col min="1285" max="1285" width="12.6640625" style="159" customWidth="1"/>
    <col min="1286" max="1286" width="12.44140625" style="159" customWidth="1"/>
    <col min="1287" max="1287" width="12.6640625" style="159" customWidth="1"/>
    <col min="1288" max="1288" width="10.44140625" style="159" customWidth="1"/>
    <col min="1289" max="1290" width="11.44140625" style="159"/>
    <col min="1291" max="1291" width="14.5546875" style="159" customWidth="1"/>
    <col min="1292" max="1292" width="11.44140625" style="159"/>
    <col min="1293" max="1293" width="13.44140625" style="159" customWidth="1"/>
    <col min="1294" max="1295" width="11.44140625" style="159"/>
    <col min="1296" max="1296" width="14.5546875" style="159" customWidth="1"/>
    <col min="1297" max="1537" width="11.44140625" style="159"/>
    <col min="1538" max="1538" width="14.6640625" style="159" customWidth="1"/>
    <col min="1539" max="1539" width="14.88671875" style="159" customWidth="1"/>
    <col min="1540" max="1540" width="13.44140625" style="159" customWidth="1"/>
    <col min="1541" max="1541" width="12.6640625" style="159" customWidth="1"/>
    <col min="1542" max="1542" width="12.44140625" style="159" customWidth="1"/>
    <col min="1543" max="1543" width="12.6640625" style="159" customWidth="1"/>
    <col min="1544" max="1544" width="10.44140625" style="159" customWidth="1"/>
    <col min="1545" max="1546" width="11.44140625" style="159"/>
    <col min="1547" max="1547" width="14.5546875" style="159" customWidth="1"/>
    <col min="1548" max="1548" width="11.44140625" style="159"/>
    <col min="1549" max="1549" width="13.44140625" style="159" customWidth="1"/>
    <col min="1550" max="1551" width="11.44140625" style="159"/>
    <col min="1552" max="1552" width="14.5546875" style="159" customWidth="1"/>
    <col min="1553" max="1793" width="11.44140625" style="159"/>
    <col min="1794" max="1794" width="14.6640625" style="159" customWidth="1"/>
    <col min="1795" max="1795" width="14.88671875" style="159" customWidth="1"/>
    <col min="1796" max="1796" width="13.44140625" style="159" customWidth="1"/>
    <col min="1797" max="1797" width="12.6640625" style="159" customWidth="1"/>
    <col min="1798" max="1798" width="12.44140625" style="159" customWidth="1"/>
    <col min="1799" max="1799" width="12.6640625" style="159" customWidth="1"/>
    <col min="1800" max="1800" width="10.44140625" style="159" customWidth="1"/>
    <col min="1801" max="1802" width="11.44140625" style="159"/>
    <col min="1803" max="1803" width="14.5546875" style="159" customWidth="1"/>
    <col min="1804" max="1804" width="11.44140625" style="159"/>
    <col min="1805" max="1805" width="13.44140625" style="159" customWidth="1"/>
    <col min="1806" max="1807" width="11.44140625" style="159"/>
    <col min="1808" max="1808" width="14.5546875" style="159" customWidth="1"/>
    <col min="1809" max="2049" width="11.44140625" style="159"/>
    <col min="2050" max="2050" width="14.6640625" style="159" customWidth="1"/>
    <col min="2051" max="2051" width="14.88671875" style="159" customWidth="1"/>
    <col min="2052" max="2052" width="13.44140625" style="159" customWidth="1"/>
    <col min="2053" max="2053" width="12.6640625" style="159" customWidth="1"/>
    <col min="2054" max="2054" width="12.44140625" style="159" customWidth="1"/>
    <col min="2055" max="2055" width="12.6640625" style="159" customWidth="1"/>
    <col min="2056" max="2056" width="10.44140625" style="159" customWidth="1"/>
    <col min="2057" max="2058" width="11.44140625" style="159"/>
    <col min="2059" max="2059" width="14.5546875" style="159" customWidth="1"/>
    <col min="2060" max="2060" width="11.44140625" style="159"/>
    <col min="2061" max="2061" width="13.44140625" style="159" customWidth="1"/>
    <col min="2062" max="2063" width="11.44140625" style="159"/>
    <col min="2064" max="2064" width="14.5546875" style="159" customWidth="1"/>
    <col min="2065" max="2305" width="11.44140625" style="159"/>
    <col min="2306" max="2306" width="14.6640625" style="159" customWidth="1"/>
    <col min="2307" max="2307" width="14.88671875" style="159" customWidth="1"/>
    <col min="2308" max="2308" width="13.44140625" style="159" customWidth="1"/>
    <col min="2309" max="2309" width="12.6640625" style="159" customWidth="1"/>
    <col min="2310" max="2310" width="12.44140625" style="159" customWidth="1"/>
    <col min="2311" max="2311" width="12.6640625" style="159" customWidth="1"/>
    <col min="2312" max="2312" width="10.44140625" style="159" customWidth="1"/>
    <col min="2313" max="2314" width="11.44140625" style="159"/>
    <col min="2315" max="2315" width="14.5546875" style="159" customWidth="1"/>
    <col min="2316" max="2316" width="11.44140625" style="159"/>
    <col min="2317" max="2317" width="13.44140625" style="159" customWidth="1"/>
    <col min="2318" max="2319" width="11.44140625" style="159"/>
    <col min="2320" max="2320" width="14.5546875" style="159" customWidth="1"/>
    <col min="2321" max="2561" width="11.44140625" style="159"/>
    <col min="2562" max="2562" width="14.6640625" style="159" customWidth="1"/>
    <col min="2563" max="2563" width="14.88671875" style="159" customWidth="1"/>
    <col min="2564" max="2564" width="13.44140625" style="159" customWidth="1"/>
    <col min="2565" max="2565" width="12.6640625" style="159" customWidth="1"/>
    <col min="2566" max="2566" width="12.44140625" style="159" customWidth="1"/>
    <col min="2567" max="2567" width="12.6640625" style="159" customWidth="1"/>
    <col min="2568" max="2568" width="10.44140625" style="159" customWidth="1"/>
    <col min="2569" max="2570" width="11.44140625" style="159"/>
    <col min="2571" max="2571" width="14.5546875" style="159" customWidth="1"/>
    <col min="2572" max="2572" width="11.44140625" style="159"/>
    <col min="2573" max="2573" width="13.44140625" style="159" customWidth="1"/>
    <col min="2574" max="2575" width="11.44140625" style="159"/>
    <col min="2576" max="2576" width="14.5546875" style="159" customWidth="1"/>
    <col min="2577" max="2817" width="11.44140625" style="159"/>
    <col min="2818" max="2818" width="14.6640625" style="159" customWidth="1"/>
    <col min="2819" max="2819" width="14.88671875" style="159" customWidth="1"/>
    <col min="2820" max="2820" width="13.44140625" style="159" customWidth="1"/>
    <col min="2821" max="2821" width="12.6640625" style="159" customWidth="1"/>
    <col min="2822" max="2822" width="12.44140625" style="159" customWidth="1"/>
    <col min="2823" max="2823" width="12.6640625" style="159" customWidth="1"/>
    <col min="2824" max="2824" width="10.44140625" style="159" customWidth="1"/>
    <col min="2825" max="2826" width="11.44140625" style="159"/>
    <col min="2827" max="2827" width="14.5546875" style="159" customWidth="1"/>
    <col min="2828" max="2828" width="11.44140625" style="159"/>
    <col min="2829" max="2829" width="13.44140625" style="159" customWidth="1"/>
    <col min="2830" max="2831" width="11.44140625" style="159"/>
    <col min="2832" max="2832" width="14.5546875" style="159" customWidth="1"/>
    <col min="2833" max="3073" width="11.44140625" style="159"/>
    <col min="3074" max="3074" width="14.6640625" style="159" customWidth="1"/>
    <col min="3075" max="3075" width="14.88671875" style="159" customWidth="1"/>
    <col min="3076" max="3076" width="13.44140625" style="159" customWidth="1"/>
    <col min="3077" max="3077" width="12.6640625" style="159" customWidth="1"/>
    <col min="3078" max="3078" width="12.44140625" style="159" customWidth="1"/>
    <col min="3079" max="3079" width="12.6640625" style="159" customWidth="1"/>
    <col min="3080" max="3080" width="10.44140625" style="159" customWidth="1"/>
    <col min="3081" max="3082" width="11.44140625" style="159"/>
    <col min="3083" max="3083" width="14.5546875" style="159" customWidth="1"/>
    <col min="3084" max="3084" width="11.44140625" style="159"/>
    <col min="3085" max="3085" width="13.44140625" style="159" customWidth="1"/>
    <col min="3086" max="3087" width="11.44140625" style="159"/>
    <col min="3088" max="3088" width="14.5546875" style="159" customWidth="1"/>
    <col min="3089" max="3329" width="11.44140625" style="159"/>
    <col min="3330" max="3330" width="14.6640625" style="159" customWidth="1"/>
    <col min="3331" max="3331" width="14.88671875" style="159" customWidth="1"/>
    <col min="3332" max="3332" width="13.44140625" style="159" customWidth="1"/>
    <col min="3333" max="3333" width="12.6640625" style="159" customWidth="1"/>
    <col min="3334" max="3334" width="12.44140625" style="159" customWidth="1"/>
    <col min="3335" max="3335" width="12.6640625" style="159" customWidth="1"/>
    <col min="3336" max="3336" width="10.44140625" style="159" customWidth="1"/>
    <col min="3337" max="3338" width="11.44140625" style="159"/>
    <col min="3339" max="3339" width="14.5546875" style="159" customWidth="1"/>
    <col min="3340" max="3340" width="11.44140625" style="159"/>
    <col min="3341" max="3341" width="13.44140625" style="159" customWidth="1"/>
    <col min="3342" max="3343" width="11.44140625" style="159"/>
    <col min="3344" max="3344" width="14.5546875" style="159" customWidth="1"/>
    <col min="3345" max="3585" width="11.44140625" style="159"/>
    <col min="3586" max="3586" width="14.6640625" style="159" customWidth="1"/>
    <col min="3587" max="3587" width="14.88671875" style="159" customWidth="1"/>
    <col min="3588" max="3588" width="13.44140625" style="159" customWidth="1"/>
    <col min="3589" max="3589" width="12.6640625" style="159" customWidth="1"/>
    <col min="3590" max="3590" width="12.44140625" style="159" customWidth="1"/>
    <col min="3591" max="3591" width="12.6640625" style="159" customWidth="1"/>
    <col min="3592" max="3592" width="10.44140625" style="159" customWidth="1"/>
    <col min="3593" max="3594" width="11.44140625" style="159"/>
    <col min="3595" max="3595" width="14.5546875" style="159" customWidth="1"/>
    <col min="3596" max="3596" width="11.44140625" style="159"/>
    <col min="3597" max="3597" width="13.44140625" style="159" customWidth="1"/>
    <col min="3598" max="3599" width="11.44140625" style="159"/>
    <col min="3600" max="3600" width="14.5546875" style="159" customWidth="1"/>
    <col min="3601" max="3841" width="11.44140625" style="159"/>
    <col min="3842" max="3842" width="14.6640625" style="159" customWidth="1"/>
    <col min="3843" max="3843" width="14.88671875" style="159" customWidth="1"/>
    <col min="3844" max="3844" width="13.44140625" style="159" customWidth="1"/>
    <col min="3845" max="3845" width="12.6640625" style="159" customWidth="1"/>
    <col min="3846" max="3846" width="12.44140625" style="159" customWidth="1"/>
    <col min="3847" max="3847" width="12.6640625" style="159" customWidth="1"/>
    <col min="3848" max="3848" width="10.44140625" style="159" customWidth="1"/>
    <col min="3849" max="3850" width="11.44140625" style="159"/>
    <col min="3851" max="3851" width="14.5546875" style="159" customWidth="1"/>
    <col min="3852" max="3852" width="11.44140625" style="159"/>
    <col min="3853" max="3853" width="13.44140625" style="159" customWidth="1"/>
    <col min="3854" max="3855" width="11.44140625" style="159"/>
    <col min="3856" max="3856" width="14.5546875" style="159" customWidth="1"/>
    <col min="3857" max="4097" width="11.44140625" style="159"/>
    <col min="4098" max="4098" width="14.6640625" style="159" customWidth="1"/>
    <col min="4099" max="4099" width="14.88671875" style="159" customWidth="1"/>
    <col min="4100" max="4100" width="13.44140625" style="159" customWidth="1"/>
    <col min="4101" max="4101" width="12.6640625" style="159" customWidth="1"/>
    <col min="4102" max="4102" width="12.44140625" style="159" customWidth="1"/>
    <col min="4103" max="4103" width="12.6640625" style="159" customWidth="1"/>
    <col min="4104" max="4104" width="10.44140625" style="159" customWidth="1"/>
    <col min="4105" max="4106" width="11.44140625" style="159"/>
    <col min="4107" max="4107" width="14.5546875" style="159" customWidth="1"/>
    <col min="4108" max="4108" width="11.44140625" style="159"/>
    <col min="4109" max="4109" width="13.44140625" style="159" customWidth="1"/>
    <col min="4110" max="4111" width="11.44140625" style="159"/>
    <col min="4112" max="4112" width="14.5546875" style="159" customWidth="1"/>
    <col min="4113" max="4353" width="11.44140625" style="159"/>
    <col min="4354" max="4354" width="14.6640625" style="159" customWidth="1"/>
    <col min="4355" max="4355" width="14.88671875" style="159" customWidth="1"/>
    <col min="4356" max="4356" width="13.44140625" style="159" customWidth="1"/>
    <col min="4357" max="4357" width="12.6640625" style="159" customWidth="1"/>
    <col min="4358" max="4358" width="12.44140625" style="159" customWidth="1"/>
    <col min="4359" max="4359" width="12.6640625" style="159" customWidth="1"/>
    <col min="4360" max="4360" width="10.44140625" style="159" customWidth="1"/>
    <col min="4361" max="4362" width="11.44140625" style="159"/>
    <col min="4363" max="4363" width="14.5546875" style="159" customWidth="1"/>
    <col min="4364" max="4364" width="11.44140625" style="159"/>
    <col min="4365" max="4365" width="13.44140625" style="159" customWidth="1"/>
    <col min="4366" max="4367" width="11.44140625" style="159"/>
    <col min="4368" max="4368" width="14.5546875" style="159" customWidth="1"/>
    <col min="4369" max="4609" width="11.44140625" style="159"/>
    <col min="4610" max="4610" width="14.6640625" style="159" customWidth="1"/>
    <col min="4611" max="4611" width="14.88671875" style="159" customWidth="1"/>
    <col min="4612" max="4612" width="13.44140625" style="159" customWidth="1"/>
    <col min="4613" max="4613" width="12.6640625" style="159" customWidth="1"/>
    <col min="4614" max="4614" width="12.44140625" style="159" customWidth="1"/>
    <col min="4615" max="4615" width="12.6640625" style="159" customWidth="1"/>
    <col min="4616" max="4616" width="10.44140625" style="159" customWidth="1"/>
    <col min="4617" max="4618" width="11.44140625" style="159"/>
    <col min="4619" max="4619" width="14.5546875" style="159" customWidth="1"/>
    <col min="4620" max="4620" width="11.44140625" style="159"/>
    <col min="4621" max="4621" width="13.44140625" style="159" customWidth="1"/>
    <col min="4622" max="4623" width="11.44140625" style="159"/>
    <col min="4624" max="4624" width="14.5546875" style="159" customWidth="1"/>
    <col min="4625" max="4865" width="11.44140625" style="159"/>
    <col min="4866" max="4866" width="14.6640625" style="159" customWidth="1"/>
    <col min="4867" max="4867" width="14.88671875" style="159" customWidth="1"/>
    <col min="4868" max="4868" width="13.44140625" style="159" customWidth="1"/>
    <col min="4869" max="4869" width="12.6640625" style="159" customWidth="1"/>
    <col min="4870" max="4870" width="12.44140625" style="159" customWidth="1"/>
    <col min="4871" max="4871" width="12.6640625" style="159" customWidth="1"/>
    <col min="4872" max="4872" width="10.44140625" style="159" customWidth="1"/>
    <col min="4873" max="4874" width="11.44140625" style="159"/>
    <col min="4875" max="4875" width="14.5546875" style="159" customWidth="1"/>
    <col min="4876" max="4876" width="11.44140625" style="159"/>
    <col min="4877" max="4877" width="13.44140625" style="159" customWidth="1"/>
    <col min="4878" max="4879" width="11.44140625" style="159"/>
    <col min="4880" max="4880" width="14.5546875" style="159" customWidth="1"/>
    <col min="4881" max="5121" width="11.44140625" style="159"/>
    <col min="5122" max="5122" width="14.6640625" style="159" customWidth="1"/>
    <col min="5123" max="5123" width="14.88671875" style="159" customWidth="1"/>
    <col min="5124" max="5124" width="13.44140625" style="159" customWidth="1"/>
    <col min="5125" max="5125" width="12.6640625" style="159" customWidth="1"/>
    <col min="5126" max="5126" width="12.44140625" style="159" customWidth="1"/>
    <col min="5127" max="5127" width="12.6640625" style="159" customWidth="1"/>
    <col min="5128" max="5128" width="10.44140625" style="159" customWidth="1"/>
    <col min="5129" max="5130" width="11.44140625" style="159"/>
    <col min="5131" max="5131" width="14.5546875" style="159" customWidth="1"/>
    <col min="5132" max="5132" width="11.44140625" style="159"/>
    <col min="5133" max="5133" width="13.44140625" style="159" customWidth="1"/>
    <col min="5134" max="5135" width="11.44140625" style="159"/>
    <col min="5136" max="5136" width="14.5546875" style="159" customWidth="1"/>
    <col min="5137" max="5377" width="11.44140625" style="159"/>
    <col min="5378" max="5378" width="14.6640625" style="159" customWidth="1"/>
    <col min="5379" max="5379" width="14.88671875" style="159" customWidth="1"/>
    <col min="5380" max="5380" width="13.44140625" style="159" customWidth="1"/>
    <col min="5381" max="5381" width="12.6640625" style="159" customWidth="1"/>
    <col min="5382" max="5382" width="12.44140625" style="159" customWidth="1"/>
    <col min="5383" max="5383" width="12.6640625" style="159" customWidth="1"/>
    <col min="5384" max="5384" width="10.44140625" style="159" customWidth="1"/>
    <col min="5385" max="5386" width="11.44140625" style="159"/>
    <col min="5387" max="5387" width="14.5546875" style="159" customWidth="1"/>
    <col min="5388" max="5388" width="11.44140625" style="159"/>
    <col min="5389" max="5389" width="13.44140625" style="159" customWidth="1"/>
    <col min="5390" max="5391" width="11.44140625" style="159"/>
    <col min="5392" max="5392" width="14.5546875" style="159" customWidth="1"/>
    <col min="5393" max="5633" width="11.44140625" style="159"/>
    <col min="5634" max="5634" width="14.6640625" style="159" customWidth="1"/>
    <col min="5635" max="5635" width="14.88671875" style="159" customWidth="1"/>
    <col min="5636" max="5636" width="13.44140625" style="159" customWidth="1"/>
    <col min="5637" max="5637" width="12.6640625" style="159" customWidth="1"/>
    <col min="5638" max="5638" width="12.44140625" style="159" customWidth="1"/>
    <col min="5639" max="5639" width="12.6640625" style="159" customWidth="1"/>
    <col min="5640" max="5640" width="10.44140625" style="159" customWidth="1"/>
    <col min="5641" max="5642" width="11.44140625" style="159"/>
    <col min="5643" max="5643" width="14.5546875" style="159" customWidth="1"/>
    <col min="5644" max="5644" width="11.44140625" style="159"/>
    <col min="5645" max="5645" width="13.44140625" style="159" customWidth="1"/>
    <col min="5646" max="5647" width="11.44140625" style="159"/>
    <col min="5648" max="5648" width="14.5546875" style="159" customWidth="1"/>
    <col min="5649" max="5889" width="11.44140625" style="159"/>
    <col min="5890" max="5890" width="14.6640625" style="159" customWidth="1"/>
    <col min="5891" max="5891" width="14.88671875" style="159" customWidth="1"/>
    <col min="5892" max="5892" width="13.44140625" style="159" customWidth="1"/>
    <col min="5893" max="5893" width="12.6640625" style="159" customWidth="1"/>
    <col min="5894" max="5894" width="12.44140625" style="159" customWidth="1"/>
    <col min="5895" max="5895" width="12.6640625" style="159" customWidth="1"/>
    <col min="5896" max="5896" width="10.44140625" style="159" customWidth="1"/>
    <col min="5897" max="5898" width="11.44140625" style="159"/>
    <col min="5899" max="5899" width="14.5546875" style="159" customWidth="1"/>
    <col min="5900" max="5900" width="11.44140625" style="159"/>
    <col min="5901" max="5901" width="13.44140625" style="159" customWidth="1"/>
    <col min="5902" max="5903" width="11.44140625" style="159"/>
    <col min="5904" max="5904" width="14.5546875" style="159" customWidth="1"/>
    <col min="5905" max="6145" width="11.44140625" style="159"/>
    <col min="6146" max="6146" width="14.6640625" style="159" customWidth="1"/>
    <col min="6147" max="6147" width="14.88671875" style="159" customWidth="1"/>
    <col min="6148" max="6148" width="13.44140625" style="159" customWidth="1"/>
    <col min="6149" max="6149" width="12.6640625" style="159" customWidth="1"/>
    <col min="6150" max="6150" width="12.44140625" style="159" customWidth="1"/>
    <col min="6151" max="6151" width="12.6640625" style="159" customWidth="1"/>
    <col min="6152" max="6152" width="10.44140625" style="159" customWidth="1"/>
    <col min="6153" max="6154" width="11.44140625" style="159"/>
    <col min="6155" max="6155" width="14.5546875" style="159" customWidth="1"/>
    <col min="6156" max="6156" width="11.44140625" style="159"/>
    <col min="6157" max="6157" width="13.44140625" style="159" customWidth="1"/>
    <col min="6158" max="6159" width="11.44140625" style="159"/>
    <col min="6160" max="6160" width="14.5546875" style="159" customWidth="1"/>
    <col min="6161" max="6401" width="11.44140625" style="159"/>
    <col min="6402" max="6402" width="14.6640625" style="159" customWidth="1"/>
    <col min="6403" max="6403" width="14.88671875" style="159" customWidth="1"/>
    <col min="6404" max="6404" width="13.44140625" style="159" customWidth="1"/>
    <col min="6405" max="6405" width="12.6640625" style="159" customWidth="1"/>
    <col min="6406" max="6406" width="12.44140625" style="159" customWidth="1"/>
    <col min="6407" max="6407" width="12.6640625" style="159" customWidth="1"/>
    <col min="6408" max="6408" width="10.44140625" style="159" customWidth="1"/>
    <col min="6409" max="6410" width="11.44140625" style="159"/>
    <col min="6411" max="6411" width="14.5546875" style="159" customWidth="1"/>
    <col min="6412" max="6412" width="11.44140625" style="159"/>
    <col min="6413" max="6413" width="13.44140625" style="159" customWidth="1"/>
    <col min="6414" max="6415" width="11.44140625" style="159"/>
    <col min="6416" max="6416" width="14.5546875" style="159" customWidth="1"/>
    <col min="6417" max="6657" width="11.44140625" style="159"/>
    <col min="6658" max="6658" width="14.6640625" style="159" customWidth="1"/>
    <col min="6659" max="6659" width="14.88671875" style="159" customWidth="1"/>
    <col min="6660" max="6660" width="13.44140625" style="159" customWidth="1"/>
    <col min="6661" max="6661" width="12.6640625" style="159" customWidth="1"/>
    <col min="6662" max="6662" width="12.44140625" style="159" customWidth="1"/>
    <col min="6663" max="6663" width="12.6640625" style="159" customWidth="1"/>
    <col min="6664" max="6664" width="10.44140625" style="159" customWidth="1"/>
    <col min="6665" max="6666" width="11.44140625" style="159"/>
    <col min="6667" max="6667" width="14.5546875" style="159" customWidth="1"/>
    <col min="6668" max="6668" width="11.44140625" style="159"/>
    <col min="6669" max="6669" width="13.44140625" style="159" customWidth="1"/>
    <col min="6670" max="6671" width="11.44140625" style="159"/>
    <col min="6672" max="6672" width="14.5546875" style="159" customWidth="1"/>
    <col min="6673" max="6913" width="11.44140625" style="159"/>
    <col min="6914" max="6914" width="14.6640625" style="159" customWidth="1"/>
    <col min="6915" max="6915" width="14.88671875" style="159" customWidth="1"/>
    <col min="6916" max="6916" width="13.44140625" style="159" customWidth="1"/>
    <col min="6917" max="6917" width="12.6640625" style="159" customWidth="1"/>
    <col min="6918" max="6918" width="12.44140625" style="159" customWidth="1"/>
    <col min="6919" max="6919" width="12.6640625" style="159" customWidth="1"/>
    <col min="6920" max="6920" width="10.44140625" style="159" customWidth="1"/>
    <col min="6921" max="6922" width="11.44140625" style="159"/>
    <col min="6923" max="6923" width="14.5546875" style="159" customWidth="1"/>
    <col min="6924" max="6924" width="11.44140625" style="159"/>
    <col min="6925" max="6925" width="13.44140625" style="159" customWidth="1"/>
    <col min="6926" max="6927" width="11.44140625" style="159"/>
    <col min="6928" max="6928" width="14.5546875" style="159" customWidth="1"/>
    <col min="6929" max="7169" width="11.44140625" style="159"/>
    <col min="7170" max="7170" width="14.6640625" style="159" customWidth="1"/>
    <col min="7171" max="7171" width="14.88671875" style="159" customWidth="1"/>
    <col min="7172" max="7172" width="13.44140625" style="159" customWidth="1"/>
    <col min="7173" max="7173" width="12.6640625" style="159" customWidth="1"/>
    <col min="7174" max="7174" width="12.44140625" style="159" customWidth="1"/>
    <col min="7175" max="7175" width="12.6640625" style="159" customWidth="1"/>
    <col min="7176" max="7176" width="10.44140625" style="159" customWidth="1"/>
    <col min="7177" max="7178" width="11.44140625" style="159"/>
    <col min="7179" max="7179" width="14.5546875" style="159" customWidth="1"/>
    <col min="7180" max="7180" width="11.44140625" style="159"/>
    <col min="7181" max="7181" width="13.44140625" style="159" customWidth="1"/>
    <col min="7182" max="7183" width="11.44140625" style="159"/>
    <col min="7184" max="7184" width="14.5546875" style="159" customWidth="1"/>
    <col min="7185" max="7425" width="11.44140625" style="159"/>
    <col min="7426" max="7426" width="14.6640625" style="159" customWidth="1"/>
    <col min="7427" max="7427" width="14.88671875" style="159" customWidth="1"/>
    <col min="7428" max="7428" width="13.44140625" style="159" customWidth="1"/>
    <col min="7429" max="7429" width="12.6640625" style="159" customWidth="1"/>
    <col min="7430" max="7430" width="12.44140625" style="159" customWidth="1"/>
    <col min="7431" max="7431" width="12.6640625" style="159" customWidth="1"/>
    <col min="7432" max="7432" width="10.44140625" style="159" customWidth="1"/>
    <col min="7433" max="7434" width="11.44140625" style="159"/>
    <col min="7435" max="7435" width="14.5546875" style="159" customWidth="1"/>
    <col min="7436" max="7436" width="11.44140625" style="159"/>
    <col min="7437" max="7437" width="13.44140625" style="159" customWidth="1"/>
    <col min="7438" max="7439" width="11.44140625" style="159"/>
    <col min="7440" max="7440" width="14.5546875" style="159" customWidth="1"/>
    <col min="7441" max="7681" width="11.44140625" style="159"/>
    <col min="7682" max="7682" width="14.6640625" style="159" customWidth="1"/>
    <col min="7683" max="7683" width="14.88671875" style="159" customWidth="1"/>
    <col min="7684" max="7684" width="13.44140625" style="159" customWidth="1"/>
    <col min="7685" max="7685" width="12.6640625" style="159" customWidth="1"/>
    <col min="7686" max="7686" width="12.44140625" style="159" customWidth="1"/>
    <col min="7687" max="7687" width="12.6640625" style="159" customWidth="1"/>
    <col min="7688" max="7688" width="10.44140625" style="159" customWidth="1"/>
    <col min="7689" max="7690" width="11.44140625" style="159"/>
    <col min="7691" max="7691" width="14.5546875" style="159" customWidth="1"/>
    <col min="7692" max="7692" width="11.44140625" style="159"/>
    <col min="7693" max="7693" width="13.44140625" style="159" customWidth="1"/>
    <col min="7694" max="7695" width="11.44140625" style="159"/>
    <col min="7696" max="7696" width="14.5546875" style="159" customWidth="1"/>
    <col min="7697" max="7937" width="11.44140625" style="159"/>
    <col min="7938" max="7938" width="14.6640625" style="159" customWidth="1"/>
    <col min="7939" max="7939" width="14.88671875" style="159" customWidth="1"/>
    <col min="7940" max="7940" width="13.44140625" style="159" customWidth="1"/>
    <col min="7941" max="7941" width="12.6640625" style="159" customWidth="1"/>
    <col min="7942" max="7942" width="12.44140625" style="159" customWidth="1"/>
    <col min="7943" max="7943" width="12.6640625" style="159" customWidth="1"/>
    <col min="7944" max="7944" width="10.44140625" style="159" customWidth="1"/>
    <col min="7945" max="7946" width="11.44140625" style="159"/>
    <col min="7947" max="7947" width="14.5546875" style="159" customWidth="1"/>
    <col min="7948" max="7948" width="11.44140625" style="159"/>
    <col min="7949" max="7949" width="13.44140625" style="159" customWidth="1"/>
    <col min="7950" max="7951" width="11.44140625" style="159"/>
    <col min="7952" max="7952" width="14.5546875" style="159" customWidth="1"/>
    <col min="7953" max="8193" width="11.44140625" style="159"/>
    <col min="8194" max="8194" width="14.6640625" style="159" customWidth="1"/>
    <col min="8195" max="8195" width="14.88671875" style="159" customWidth="1"/>
    <col min="8196" max="8196" width="13.44140625" style="159" customWidth="1"/>
    <col min="8197" max="8197" width="12.6640625" style="159" customWidth="1"/>
    <col min="8198" max="8198" width="12.44140625" style="159" customWidth="1"/>
    <col min="8199" max="8199" width="12.6640625" style="159" customWidth="1"/>
    <col min="8200" max="8200" width="10.44140625" style="159" customWidth="1"/>
    <col min="8201" max="8202" width="11.44140625" style="159"/>
    <col min="8203" max="8203" width="14.5546875" style="159" customWidth="1"/>
    <col min="8204" max="8204" width="11.44140625" style="159"/>
    <col min="8205" max="8205" width="13.44140625" style="159" customWidth="1"/>
    <col min="8206" max="8207" width="11.44140625" style="159"/>
    <col min="8208" max="8208" width="14.5546875" style="159" customWidth="1"/>
    <col min="8209" max="8449" width="11.44140625" style="159"/>
    <col min="8450" max="8450" width="14.6640625" style="159" customWidth="1"/>
    <col min="8451" max="8451" width="14.88671875" style="159" customWidth="1"/>
    <col min="8452" max="8452" width="13.44140625" style="159" customWidth="1"/>
    <col min="8453" max="8453" width="12.6640625" style="159" customWidth="1"/>
    <col min="8454" max="8454" width="12.44140625" style="159" customWidth="1"/>
    <col min="8455" max="8455" width="12.6640625" style="159" customWidth="1"/>
    <col min="8456" max="8456" width="10.44140625" style="159" customWidth="1"/>
    <col min="8457" max="8458" width="11.44140625" style="159"/>
    <col min="8459" max="8459" width="14.5546875" style="159" customWidth="1"/>
    <col min="8460" max="8460" width="11.44140625" style="159"/>
    <col min="8461" max="8461" width="13.44140625" style="159" customWidth="1"/>
    <col min="8462" max="8463" width="11.44140625" style="159"/>
    <col min="8464" max="8464" width="14.5546875" style="159" customWidth="1"/>
    <col min="8465" max="8705" width="11.44140625" style="159"/>
    <col min="8706" max="8706" width="14.6640625" style="159" customWidth="1"/>
    <col min="8707" max="8707" width="14.88671875" style="159" customWidth="1"/>
    <col min="8708" max="8708" width="13.44140625" style="159" customWidth="1"/>
    <col min="8709" max="8709" width="12.6640625" style="159" customWidth="1"/>
    <col min="8710" max="8710" width="12.44140625" style="159" customWidth="1"/>
    <col min="8711" max="8711" width="12.6640625" style="159" customWidth="1"/>
    <col min="8712" max="8712" width="10.44140625" style="159" customWidth="1"/>
    <col min="8713" max="8714" width="11.44140625" style="159"/>
    <col min="8715" max="8715" width="14.5546875" style="159" customWidth="1"/>
    <col min="8716" max="8716" width="11.44140625" style="159"/>
    <col min="8717" max="8717" width="13.44140625" style="159" customWidth="1"/>
    <col min="8718" max="8719" width="11.44140625" style="159"/>
    <col min="8720" max="8720" width="14.5546875" style="159" customWidth="1"/>
    <col min="8721" max="8961" width="11.44140625" style="159"/>
    <col min="8962" max="8962" width="14.6640625" style="159" customWidth="1"/>
    <col min="8963" max="8963" width="14.88671875" style="159" customWidth="1"/>
    <col min="8964" max="8964" width="13.44140625" style="159" customWidth="1"/>
    <col min="8965" max="8965" width="12.6640625" style="159" customWidth="1"/>
    <col min="8966" max="8966" width="12.44140625" style="159" customWidth="1"/>
    <col min="8967" max="8967" width="12.6640625" style="159" customWidth="1"/>
    <col min="8968" max="8968" width="10.44140625" style="159" customWidth="1"/>
    <col min="8969" max="8970" width="11.44140625" style="159"/>
    <col min="8971" max="8971" width="14.5546875" style="159" customWidth="1"/>
    <col min="8972" max="8972" width="11.44140625" style="159"/>
    <col min="8973" max="8973" width="13.44140625" style="159" customWidth="1"/>
    <col min="8974" max="8975" width="11.44140625" style="159"/>
    <col min="8976" max="8976" width="14.5546875" style="159" customWidth="1"/>
    <col min="8977" max="9217" width="11.44140625" style="159"/>
    <col min="9218" max="9218" width="14.6640625" style="159" customWidth="1"/>
    <col min="9219" max="9219" width="14.88671875" style="159" customWidth="1"/>
    <col min="9220" max="9220" width="13.44140625" style="159" customWidth="1"/>
    <col min="9221" max="9221" width="12.6640625" style="159" customWidth="1"/>
    <col min="9222" max="9222" width="12.44140625" style="159" customWidth="1"/>
    <col min="9223" max="9223" width="12.6640625" style="159" customWidth="1"/>
    <col min="9224" max="9224" width="10.44140625" style="159" customWidth="1"/>
    <col min="9225" max="9226" width="11.44140625" style="159"/>
    <col min="9227" max="9227" width="14.5546875" style="159" customWidth="1"/>
    <col min="9228" max="9228" width="11.44140625" style="159"/>
    <col min="9229" max="9229" width="13.44140625" style="159" customWidth="1"/>
    <col min="9230" max="9231" width="11.44140625" style="159"/>
    <col min="9232" max="9232" width="14.5546875" style="159" customWidth="1"/>
    <col min="9233" max="9473" width="11.44140625" style="159"/>
    <col min="9474" max="9474" width="14.6640625" style="159" customWidth="1"/>
    <col min="9475" max="9475" width="14.88671875" style="159" customWidth="1"/>
    <col min="9476" max="9476" width="13.44140625" style="159" customWidth="1"/>
    <col min="9477" max="9477" width="12.6640625" style="159" customWidth="1"/>
    <col min="9478" max="9478" width="12.44140625" style="159" customWidth="1"/>
    <col min="9479" max="9479" width="12.6640625" style="159" customWidth="1"/>
    <col min="9480" max="9480" width="10.44140625" style="159" customWidth="1"/>
    <col min="9481" max="9482" width="11.44140625" style="159"/>
    <col min="9483" max="9483" width="14.5546875" style="159" customWidth="1"/>
    <col min="9484" max="9484" width="11.44140625" style="159"/>
    <col min="9485" max="9485" width="13.44140625" style="159" customWidth="1"/>
    <col min="9486" max="9487" width="11.44140625" style="159"/>
    <col min="9488" max="9488" width="14.5546875" style="159" customWidth="1"/>
    <col min="9489" max="9729" width="11.44140625" style="159"/>
    <col min="9730" max="9730" width="14.6640625" style="159" customWidth="1"/>
    <col min="9731" max="9731" width="14.88671875" style="159" customWidth="1"/>
    <col min="9732" max="9732" width="13.44140625" style="159" customWidth="1"/>
    <col min="9733" max="9733" width="12.6640625" style="159" customWidth="1"/>
    <col min="9734" max="9734" width="12.44140625" style="159" customWidth="1"/>
    <col min="9735" max="9735" width="12.6640625" style="159" customWidth="1"/>
    <col min="9736" max="9736" width="10.44140625" style="159" customWidth="1"/>
    <col min="9737" max="9738" width="11.44140625" style="159"/>
    <col min="9739" max="9739" width="14.5546875" style="159" customWidth="1"/>
    <col min="9740" max="9740" width="11.44140625" style="159"/>
    <col min="9741" max="9741" width="13.44140625" style="159" customWidth="1"/>
    <col min="9742" max="9743" width="11.44140625" style="159"/>
    <col min="9744" max="9744" width="14.5546875" style="159" customWidth="1"/>
    <col min="9745" max="9985" width="11.44140625" style="159"/>
    <col min="9986" max="9986" width="14.6640625" style="159" customWidth="1"/>
    <col min="9987" max="9987" width="14.88671875" style="159" customWidth="1"/>
    <col min="9988" max="9988" width="13.44140625" style="159" customWidth="1"/>
    <col min="9989" max="9989" width="12.6640625" style="159" customWidth="1"/>
    <col min="9990" max="9990" width="12.44140625" style="159" customWidth="1"/>
    <col min="9991" max="9991" width="12.6640625" style="159" customWidth="1"/>
    <col min="9992" max="9992" width="10.44140625" style="159" customWidth="1"/>
    <col min="9993" max="9994" width="11.44140625" style="159"/>
    <col min="9995" max="9995" width="14.5546875" style="159" customWidth="1"/>
    <col min="9996" max="9996" width="11.44140625" style="159"/>
    <col min="9997" max="9997" width="13.44140625" style="159" customWidth="1"/>
    <col min="9998" max="9999" width="11.44140625" style="159"/>
    <col min="10000" max="10000" width="14.5546875" style="159" customWidth="1"/>
    <col min="10001" max="10241" width="11.44140625" style="159"/>
    <col min="10242" max="10242" width="14.6640625" style="159" customWidth="1"/>
    <col min="10243" max="10243" width="14.88671875" style="159" customWidth="1"/>
    <col min="10244" max="10244" width="13.44140625" style="159" customWidth="1"/>
    <col min="10245" max="10245" width="12.6640625" style="159" customWidth="1"/>
    <col min="10246" max="10246" width="12.44140625" style="159" customWidth="1"/>
    <col min="10247" max="10247" width="12.6640625" style="159" customWidth="1"/>
    <col min="10248" max="10248" width="10.44140625" style="159" customWidth="1"/>
    <col min="10249" max="10250" width="11.44140625" style="159"/>
    <col min="10251" max="10251" width="14.5546875" style="159" customWidth="1"/>
    <col min="10252" max="10252" width="11.44140625" style="159"/>
    <col min="10253" max="10253" width="13.44140625" style="159" customWidth="1"/>
    <col min="10254" max="10255" width="11.44140625" style="159"/>
    <col min="10256" max="10256" width="14.5546875" style="159" customWidth="1"/>
    <col min="10257" max="10497" width="11.44140625" style="159"/>
    <col min="10498" max="10498" width="14.6640625" style="159" customWidth="1"/>
    <col min="10499" max="10499" width="14.88671875" style="159" customWidth="1"/>
    <col min="10500" max="10500" width="13.44140625" style="159" customWidth="1"/>
    <col min="10501" max="10501" width="12.6640625" style="159" customWidth="1"/>
    <col min="10502" max="10502" width="12.44140625" style="159" customWidth="1"/>
    <col min="10503" max="10503" width="12.6640625" style="159" customWidth="1"/>
    <col min="10504" max="10504" width="10.44140625" style="159" customWidth="1"/>
    <col min="10505" max="10506" width="11.44140625" style="159"/>
    <col min="10507" max="10507" width="14.5546875" style="159" customWidth="1"/>
    <col min="10508" max="10508" width="11.44140625" style="159"/>
    <col min="10509" max="10509" width="13.44140625" style="159" customWidth="1"/>
    <col min="10510" max="10511" width="11.44140625" style="159"/>
    <col min="10512" max="10512" width="14.5546875" style="159" customWidth="1"/>
    <col min="10513" max="10753" width="11.44140625" style="159"/>
    <col min="10754" max="10754" width="14.6640625" style="159" customWidth="1"/>
    <col min="10755" max="10755" width="14.88671875" style="159" customWidth="1"/>
    <col min="10756" max="10756" width="13.44140625" style="159" customWidth="1"/>
    <col min="10757" max="10757" width="12.6640625" style="159" customWidth="1"/>
    <col min="10758" max="10758" width="12.44140625" style="159" customWidth="1"/>
    <col min="10759" max="10759" width="12.6640625" style="159" customWidth="1"/>
    <col min="10760" max="10760" width="10.44140625" style="159" customWidth="1"/>
    <col min="10761" max="10762" width="11.44140625" style="159"/>
    <col min="10763" max="10763" width="14.5546875" style="159" customWidth="1"/>
    <col min="10764" max="10764" width="11.44140625" style="159"/>
    <col min="10765" max="10765" width="13.44140625" style="159" customWidth="1"/>
    <col min="10766" max="10767" width="11.44140625" style="159"/>
    <col min="10768" max="10768" width="14.5546875" style="159" customWidth="1"/>
    <col min="10769" max="11009" width="11.44140625" style="159"/>
    <col min="11010" max="11010" width="14.6640625" style="159" customWidth="1"/>
    <col min="11011" max="11011" width="14.88671875" style="159" customWidth="1"/>
    <col min="11012" max="11012" width="13.44140625" style="159" customWidth="1"/>
    <col min="11013" max="11013" width="12.6640625" style="159" customWidth="1"/>
    <col min="11014" max="11014" width="12.44140625" style="159" customWidth="1"/>
    <col min="11015" max="11015" width="12.6640625" style="159" customWidth="1"/>
    <col min="11016" max="11016" width="10.44140625" style="159" customWidth="1"/>
    <col min="11017" max="11018" width="11.44140625" style="159"/>
    <col min="11019" max="11019" width="14.5546875" style="159" customWidth="1"/>
    <col min="11020" max="11020" width="11.44140625" style="159"/>
    <col min="11021" max="11021" width="13.44140625" style="159" customWidth="1"/>
    <col min="11022" max="11023" width="11.44140625" style="159"/>
    <col min="11024" max="11024" width="14.5546875" style="159" customWidth="1"/>
    <col min="11025" max="11265" width="11.44140625" style="159"/>
    <col min="11266" max="11266" width="14.6640625" style="159" customWidth="1"/>
    <col min="11267" max="11267" width="14.88671875" style="159" customWidth="1"/>
    <col min="11268" max="11268" width="13.44140625" style="159" customWidth="1"/>
    <col min="11269" max="11269" width="12.6640625" style="159" customWidth="1"/>
    <col min="11270" max="11270" width="12.44140625" style="159" customWidth="1"/>
    <col min="11271" max="11271" width="12.6640625" style="159" customWidth="1"/>
    <col min="11272" max="11272" width="10.44140625" style="159" customWidth="1"/>
    <col min="11273" max="11274" width="11.44140625" style="159"/>
    <col min="11275" max="11275" width="14.5546875" style="159" customWidth="1"/>
    <col min="11276" max="11276" width="11.44140625" style="159"/>
    <col min="11277" max="11277" width="13.44140625" style="159" customWidth="1"/>
    <col min="11278" max="11279" width="11.44140625" style="159"/>
    <col min="11280" max="11280" width="14.5546875" style="159" customWidth="1"/>
    <col min="11281" max="11521" width="11.44140625" style="159"/>
    <col min="11522" max="11522" width="14.6640625" style="159" customWidth="1"/>
    <col min="11523" max="11523" width="14.88671875" style="159" customWidth="1"/>
    <col min="11524" max="11524" width="13.44140625" style="159" customWidth="1"/>
    <col min="11525" max="11525" width="12.6640625" style="159" customWidth="1"/>
    <col min="11526" max="11526" width="12.44140625" style="159" customWidth="1"/>
    <col min="11527" max="11527" width="12.6640625" style="159" customWidth="1"/>
    <col min="11528" max="11528" width="10.44140625" style="159" customWidth="1"/>
    <col min="11529" max="11530" width="11.44140625" style="159"/>
    <col min="11531" max="11531" width="14.5546875" style="159" customWidth="1"/>
    <col min="11532" max="11532" width="11.44140625" style="159"/>
    <col min="11533" max="11533" width="13.44140625" style="159" customWidth="1"/>
    <col min="11534" max="11535" width="11.44140625" style="159"/>
    <col min="11536" max="11536" width="14.5546875" style="159" customWidth="1"/>
    <col min="11537" max="11777" width="11.44140625" style="159"/>
    <col min="11778" max="11778" width="14.6640625" style="159" customWidth="1"/>
    <col min="11779" max="11779" width="14.88671875" style="159" customWidth="1"/>
    <col min="11780" max="11780" width="13.44140625" style="159" customWidth="1"/>
    <col min="11781" max="11781" width="12.6640625" style="159" customWidth="1"/>
    <col min="11782" max="11782" width="12.44140625" style="159" customWidth="1"/>
    <col min="11783" max="11783" width="12.6640625" style="159" customWidth="1"/>
    <col min="11784" max="11784" width="10.44140625" style="159" customWidth="1"/>
    <col min="11785" max="11786" width="11.44140625" style="159"/>
    <col min="11787" max="11787" width="14.5546875" style="159" customWidth="1"/>
    <col min="11788" max="11788" width="11.44140625" style="159"/>
    <col min="11789" max="11789" width="13.44140625" style="159" customWidth="1"/>
    <col min="11790" max="11791" width="11.44140625" style="159"/>
    <col min="11792" max="11792" width="14.5546875" style="159" customWidth="1"/>
    <col min="11793" max="12033" width="11.44140625" style="159"/>
    <col min="12034" max="12034" width="14.6640625" style="159" customWidth="1"/>
    <col min="12035" max="12035" width="14.88671875" style="159" customWidth="1"/>
    <col min="12036" max="12036" width="13.44140625" style="159" customWidth="1"/>
    <col min="12037" max="12037" width="12.6640625" style="159" customWidth="1"/>
    <col min="12038" max="12038" width="12.44140625" style="159" customWidth="1"/>
    <col min="12039" max="12039" width="12.6640625" style="159" customWidth="1"/>
    <col min="12040" max="12040" width="10.44140625" style="159" customWidth="1"/>
    <col min="12041" max="12042" width="11.44140625" style="159"/>
    <col min="12043" max="12043" width="14.5546875" style="159" customWidth="1"/>
    <col min="12044" max="12044" width="11.44140625" style="159"/>
    <col min="12045" max="12045" width="13.44140625" style="159" customWidth="1"/>
    <col min="12046" max="12047" width="11.44140625" style="159"/>
    <col min="12048" max="12048" width="14.5546875" style="159" customWidth="1"/>
    <col min="12049" max="12289" width="11.44140625" style="159"/>
    <col min="12290" max="12290" width="14.6640625" style="159" customWidth="1"/>
    <col min="12291" max="12291" width="14.88671875" style="159" customWidth="1"/>
    <col min="12292" max="12292" width="13.44140625" style="159" customWidth="1"/>
    <col min="12293" max="12293" width="12.6640625" style="159" customWidth="1"/>
    <col min="12294" max="12294" width="12.44140625" style="159" customWidth="1"/>
    <col min="12295" max="12295" width="12.6640625" style="159" customWidth="1"/>
    <col min="12296" max="12296" width="10.44140625" style="159" customWidth="1"/>
    <col min="12297" max="12298" width="11.44140625" style="159"/>
    <col min="12299" max="12299" width="14.5546875" style="159" customWidth="1"/>
    <col min="12300" max="12300" width="11.44140625" style="159"/>
    <col min="12301" max="12301" width="13.44140625" style="159" customWidth="1"/>
    <col min="12302" max="12303" width="11.44140625" style="159"/>
    <col min="12304" max="12304" width="14.5546875" style="159" customWidth="1"/>
    <col min="12305" max="12545" width="11.44140625" style="159"/>
    <col min="12546" max="12546" width="14.6640625" style="159" customWidth="1"/>
    <col min="12547" max="12547" width="14.88671875" style="159" customWidth="1"/>
    <col min="12548" max="12548" width="13.44140625" style="159" customWidth="1"/>
    <col min="12549" max="12549" width="12.6640625" style="159" customWidth="1"/>
    <col min="12550" max="12550" width="12.44140625" style="159" customWidth="1"/>
    <col min="12551" max="12551" width="12.6640625" style="159" customWidth="1"/>
    <col min="12552" max="12552" width="10.44140625" style="159" customWidth="1"/>
    <col min="12553" max="12554" width="11.44140625" style="159"/>
    <col min="12555" max="12555" width="14.5546875" style="159" customWidth="1"/>
    <col min="12556" max="12556" width="11.44140625" style="159"/>
    <col min="12557" max="12557" width="13.44140625" style="159" customWidth="1"/>
    <col min="12558" max="12559" width="11.44140625" style="159"/>
    <col min="12560" max="12560" width="14.5546875" style="159" customWidth="1"/>
    <col min="12561" max="12801" width="11.44140625" style="159"/>
    <col min="12802" max="12802" width="14.6640625" style="159" customWidth="1"/>
    <col min="12803" max="12803" width="14.88671875" style="159" customWidth="1"/>
    <col min="12804" max="12804" width="13.44140625" style="159" customWidth="1"/>
    <col min="12805" max="12805" width="12.6640625" style="159" customWidth="1"/>
    <col min="12806" max="12806" width="12.44140625" style="159" customWidth="1"/>
    <col min="12807" max="12807" width="12.6640625" style="159" customWidth="1"/>
    <col min="12808" max="12808" width="10.44140625" style="159" customWidth="1"/>
    <col min="12809" max="12810" width="11.44140625" style="159"/>
    <col min="12811" max="12811" width="14.5546875" style="159" customWidth="1"/>
    <col min="12812" max="12812" width="11.44140625" style="159"/>
    <col min="12813" max="12813" width="13.44140625" style="159" customWidth="1"/>
    <col min="12814" max="12815" width="11.44140625" style="159"/>
    <col min="12816" max="12816" width="14.5546875" style="159" customWidth="1"/>
    <col min="12817" max="13057" width="11.44140625" style="159"/>
    <col min="13058" max="13058" width="14.6640625" style="159" customWidth="1"/>
    <col min="13059" max="13059" width="14.88671875" style="159" customWidth="1"/>
    <col min="13060" max="13060" width="13.44140625" style="159" customWidth="1"/>
    <col min="13061" max="13061" width="12.6640625" style="159" customWidth="1"/>
    <col min="13062" max="13062" width="12.44140625" style="159" customWidth="1"/>
    <col min="13063" max="13063" width="12.6640625" style="159" customWidth="1"/>
    <col min="13064" max="13064" width="10.44140625" style="159" customWidth="1"/>
    <col min="13065" max="13066" width="11.44140625" style="159"/>
    <col min="13067" max="13067" width="14.5546875" style="159" customWidth="1"/>
    <col min="13068" max="13068" width="11.44140625" style="159"/>
    <col min="13069" max="13069" width="13.44140625" style="159" customWidth="1"/>
    <col min="13070" max="13071" width="11.44140625" style="159"/>
    <col min="13072" max="13072" width="14.5546875" style="159" customWidth="1"/>
    <col min="13073" max="13313" width="11.44140625" style="159"/>
    <col min="13314" max="13314" width="14.6640625" style="159" customWidth="1"/>
    <col min="13315" max="13315" width="14.88671875" style="159" customWidth="1"/>
    <col min="13316" max="13316" width="13.44140625" style="159" customWidth="1"/>
    <col min="13317" max="13317" width="12.6640625" style="159" customWidth="1"/>
    <col min="13318" max="13318" width="12.44140625" style="159" customWidth="1"/>
    <col min="13319" max="13319" width="12.6640625" style="159" customWidth="1"/>
    <col min="13320" max="13320" width="10.44140625" style="159" customWidth="1"/>
    <col min="13321" max="13322" width="11.44140625" style="159"/>
    <col min="13323" max="13323" width="14.5546875" style="159" customWidth="1"/>
    <col min="13324" max="13324" width="11.44140625" style="159"/>
    <col min="13325" max="13325" width="13.44140625" style="159" customWidth="1"/>
    <col min="13326" max="13327" width="11.44140625" style="159"/>
    <col min="13328" max="13328" width="14.5546875" style="159" customWidth="1"/>
    <col min="13329" max="13569" width="11.44140625" style="159"/>
    <col min="13570" max="13570" width="14.6640625" style="159" customWidth="1"/>
    <col min="13571" max="13571" width="14.88671875" style="159" customWidth="1"/>
    <col min="13572" max="13572" width="13.44140625" style="159" customWidth="1"/>
    <col min="13573" max="13573" width="12.6640625" style="159" customWidth="1"/>
    <col min="13574" max="13574" width="12.44140625" style="159" customWidth="1"/>
    <col min="13575" max="13575" width="12.6640625" style="159" customWidth="1"/>
    <col min="13576" max="13576" width="10.44140625" style="159" customWidth="1"/>
    <col min="13577" max="13578" width="11.44140625" style="159"/>
    <col min="13579" max="13579" width="14.5546875" style="159" customWidth="1"/>
    <col min="13580" max="13580" width="11.44140625" style="159"/>
    <col min="13581" max="13581" width="13.44140625" style="159" customWidth="1"/>
    <col min="13582" max="13583" width="11.44140625" style="159"/>
    <col min="13584" max="13584" width="14.5546875" style="159" customWidth="1"/>
    <col min="13585" max="13825" width="11.44140625" style="159"/>
    <col min="13826" max="13826" width="14.6640625" style="159" customWidth="1"/>
    <col min="13827" max="13827" width="14.88671875" style="159" customWidth="1"/>
    <col min="13828" max="13828" width="13.44140625" style="159" customWidth="1"/>
    <col min="13829" max="13829" width="12.6640625" style="159" customWidth="1"/>
    <col min="13830" max="13830" width="12.44140625" style="159" customWidth="1"/>
    <col min="13831" max="13831" width="12.6640625" style="159" customWidth="1"/>
    <col min="13832" max="13832" width="10.44140625" style="159" customWidth="1"/>
    <col min="13833" max="13834" width="11.44140625" style="159"/>
    <col min="13835" max="13835" width="14.5546875" style="159" customWidth="1"/>
    <col min="13836" max="13836" width="11.44140625" style="159"/>
    <col min="13837" max="13837" width="13.44140625" style="159" customWidth="1"/>
    <col min="13838" max="13839" width="11.44140625" style="159"/>
    <col min="13840" max="13840" width="14.5546875" style="159" customWidth="1"/>
    <col min="13841" max="14081" width="11.44140625" style="159"/>
    <col min="14082" max="14082" width="14.6640625" style="159" customWidth="1"/>
    <col min="14083" max="14083" width="14.88671875" style="159" customWidth="1"/>
    <col min="14084" max="14084" width="13.44140625" style="159" customWidth="1"/>
    <col min="14085" max="14085" width="12.6640625" style="159" customWidth="1"/>
    <col min="14086" max="14086" width="12.44140625" style="159" customWidth="1"/>
    <col min="14087" max="14087" width="12.6640625" style="159" customWidth="1"/>
    <col min="14088" max="14088" width="10.44140625" style="159" customWidth="1"/>
    <col min="14089" max="14090" width="11.44140625" style="159"/>
    <col min="14091" max="14091" width="14.5546875" style="159" customWidth="1"/>
    <col min="14092" max="14092" width="11.44140625" style="159"/>
    <col min="14093" max="14093" width="13.44140625" style="159" customWidth="1"/>
    <col min="14094" max="14095" width="11.44140625" style="159"/>
    <col min="14096" max="14096" width="14.5546875" style="159" customWidth="1"/>
    <col min="14097" max="14337" width="11.44140625" style="159"/>
    <col min="14338" max="14338" width="14.6640625" style="159" customWidth="1"/>
    <col min="14339" max="14339" width="14.88671875" style="159" customWidth="1"/>
    <col min="14340" max="14340" width="13.44140625" style="159" customWidth="1"/>
    <col min="14341" max="14341" width="12.6640625" style="159" customWidth="1"/>
    <col min="14342" max="14342" width="12.44140625" style="159" customWidth="1"/>
    <col min="14343" max="14343" width="12.6640625" style="159" customWidth="1"/>
    <col min="14344" max="14344" width="10.44140625" style="159" customWidth="1"/>
    <col min="14345" max="14346" width="11.44140625" style="159"/>
    <col min="14347" max="14347" width="14.5546875" style="159" customWidth="1"/>
    <col min="14348" max="14348" width="11.44140625" style="159"/>
    <col min="14349" max="14349" width="13.44140625" style="159" customWidth="1"/>
    <col min="14350" max="14351" width="11.44140625" style="159"/>
    <col min="14352" max="14352" width="14.5546875" style="159" customWidth="1"/>
    <col min="14353" max="14593" width="11.44140625" style="159"/>
    <col min="14594" max="14594" width="14.6640625" style="159" customWidth="1"/>
    <col min="14595" max="14595" width="14.88671875" style="159" customWidth="1"/>
    <col min="14596" max="14596" width="13.44140625" style="159" customWidth="1"/>
    <col min="14597" max="14597" width="12.6640625" style="159" customWidth="1"/>
    <col min="14598" max="14598" width="12.44140625" style="159" customWidth="1"/>
    <col min="14599" max="14599" width="12.6640625" style="159" customWidth="1"/>
    <col min="14600" max="14600" width="10.44140625" style="159" customWidth="1"/>
    <col min="14601" max="14602" width="11.44140625" style="159"/>
    <col min="14603" max="14603" width="14.5546875" style="159" customWidth="1"/>
    <col min="14604" max="14604" width="11.44140625" style="159"/>
    <col min="14605" max="14605" width="13.44140625" style="159" customWidth="1"/>
    <col min="14606" max="14607" width="11.44140625" style="159"/>
    <col min="14608" max="14608" width="14.5546875" style="159" customWidth="1"/>
    <col min="14609" max="14849" width="11.44140625" style="159"/>
    <col min="14850" max="14850" width="14.6640625" style="159" customWidth="1"/>
    <col min="14851" max="14851" width="14.88671875" style="159" customWidth="1"/>
    <col min="14852" max="14852" width="13.44140625" style="159" customWidth="1"/>
    <col min="14853" max="14853" width="12.6640625" style="159" customWidth="1"/>
    <col min="14854" max="14854" width="12.44140625" style="159" customWidth="1"/>
    <col min="14855" max="14855" width="12.6640625" style="159" customWidth="1"/>
    <col min="14856" max="14856" width="10.44140625" style="159" customWidth="1"/>
    <col min="14857" max="14858" width="11.44140625" style="159"/>
    <col min="14859" max="14859" width="14.5546875" style="159" customWidth="1"/>
    <col min="14860" max="14860" width="11.44140625" style="159"/>
    <col min="14861" max="14861" width="13.44140625" style="159" customWidth="1"/>
    <col min="14862" max="14863" width="11.44140625" style="159"/>
    <col min="14864" max="14864" width="14.5546875" style="159" customWidth="1"/>
    <col min="14865" max="15105" width="11.44140625" style="159"/>
    <col min="15106" max="15106" width="14.6640625" style="159" customWidth="1"/>
    <col min="15107" max="15107" width="14.88671875" style="159" customWidth="1"/>
    <col min="15108" max="15108" width="13.44140625" style="159" customWidth="1"/>
    <col min="15109" max="15109" width="12.6640625" style="159" customWidth="1"/>
    <col min="15110" max="15110" width="12.44140625" style="159" customWidth="1"/>
    <col min="15111" max="15111" width="12.6640625" style="159" customWidth="1"/>
    <col min="15112" max="15112" width="10.44140625" style="159" customWidth="1"/>
    <col min="15113" max="15114" width="11.44140625" style="159"/>
    <col min="15115" max="15115" width="14.5546875" style="159" customWidth="1"/>
    <col min="15116" max="15116" width="11.44140625" style="159"/>
    <col min="15117" max="15117" width="13.44140625" style="159" customWidth="1"/>
    <col min="15118" max="15119" width="11.44140625" style="159"/>
    <col min="15120" max="15120" width="14.5546875" style="159" customWidth="1"/>
    <col min="15121" max="15361" width="11.44140625" style="159"/>
    <col min="15362" max="15362" width="14.6640625" style="159" customWidth="1"/>
    <col min="15363" max="15363" width="14.88671875" style="159" customWidth="1"/>
    <col min="15364" max="15364" width="13.44140625" style="159" customWidth="1"/>
    <col min="15365" max="15365" width="12.6640625" style="159" customWidth="1"/>
    <col min="15366" max="15366" width="12.44140625" style="159" customWidth="1"/>
    <col min="15367" max="15367" width="12.6640625" style="159" customWidth="1"/>
    <col min="15368" max="15368" width="10.44140625" style="159" customWidth="1"/>
    <col min="15369" max="15370" width="11.44140625" style="159"/>
    <col min="15371" max="15371" width="14.5546875" style="159" customWidth="1"/>
    <col min="15372" max="15372" width="11.44140625" style="159"/>
    <col min="15373" max="15373" width="13.44140625" style="159" customWidth="1"/>
    <col min="15374" max="15375" width="11.44140625" style="159"/>
    <col min="15376" max="15376" width="14.5546875" style="159" customWidth="1"/>
    <col min="15377" max="15617" width="11.44140625" style="159"/>
    <col min="15618" max="15618" width="14.6640625" style="159" customWidth="1"/>
    <col min="15619" max="15619" width="14.88671875" style="159" customWidth="1"/>
    <col min="15620" max="15620" width="13.44140625" style="159" customWidth="1"/>
    <col min="15621" max="15621" width="12.6640625" style="159" customWidth="1"/>
    <col min="15622" max="15622" width="12.44140625" style="159" customWidth="1"/>
    <col min="15623" max="15623" width="12.6640625" style="159" customWidth="1"/>
    <col min="15624" max="15624" width="10.44140625" style="159" customWidth="1"/>
    <col min="15625" max="15626" width="11.44140625" style="159"/>
    <col min="15627" max="15627" width="14.5546875" style="159" customWidth="1"/>
    <col min="15628" max="15628" width="11.44140625" style="159"/>
    <col min="15629" max="15629" width="13.44140625" style="159" customWidth="1"/>
    <col min="15630" max="15631" width="11.44140625" style="159"/>
    <col min="15632" max="15632" width="14.5546875" style="159" customWidth="1"/>
    <col min="15633" max="15873" width="11.44140625" style="159"/>
    <col min="15874" max="15874" width="14.6640625" style="159" customWidth="1"/>
    <col min="15875" max="15875" width="14.88671875" style="159" customWidth="1"/>
    <col min="15876" max="15876" width="13.44140625" style="159" customWidth="1"/>
    <col min="15877" max="15877" width="12.6640625" style="159" customWidth="1"/>
    <col min="15878" max="15878" width="12.44140625" style="159" customWidth="1"/>
    <col min="15879" max="15879" width="12.6640625" style="159" customWidth="1"/>
    <col min="15880" max="15880" width="10.44140625" style="159" customWidth="1"/>
    <col min="15881" max="15882" width="11.44140625" style="159"/>
    <col min="15883" max="15883" width="14.5546875" style="159" customWidth="1"/>
    <col min="15884" max="15884" width="11.44140625" style="159"/>
    <col min="15885" max="15885" width="13.44140625" style="159" customWidth="1"/>
    <col min="15886" max="15887" width="11.44140625" style="159"/>
    <col min="15888" max="15888" width="14.5546875" style="159" customWidth="1"/>
    <col min="15889" max="16129" width="11.44140625" style="159"/>
    <col min="16130" max="16130" width="14.6640625" style="159" customWidth="1"/>
    <col min="16131" max="16131" width="14.88671875" style="159" customWidth="1"/>
    <col min="16132" max="16132" width="13.44140625" style="159" customWidth="1"/>
    <col min="16133" max="16133" width="12.6640625" style="159" customWidth="1"/>
    <col min="16134" max="16134" width="12.44140625" style="159" customWidth="1"/>
    <col min="16135" max="16135" width="12.6640625" style="159" customWidth="1"/>
    <col min="16136" max="16136" width="10.44140625" style="159" customWidth="1"/>
    <col min="16137" max="16138" width="11.44140625" style="159"/>
    <col min="16139" max="16139" width="14.5546875" style="159" customWidth="1"/>
    <col min="16140" max="16140" width="11.44140625" style="159"/>
    <col min="16141" max="16141" width="13.44140625" style="159" customWidth="1"/>
    <col min="16142" max="16143" width="11.44140625" style="159"/>
    <col min="16144" max="16144" width="14.554687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3948</v>
      </c>
      <c r="B2" s="182"/>
      <c r="C2" s="182"/>
      <c r="D2" s="182"/>
      <c r="E2" s="182"/>
      <c r="F2" s="182"/>
      <c r="G2" s="182"/>
      <c r="J2" s="182" t="s">
        <v>3948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J3" s="182" t="s">
        <v>220</v>
      </c>
      <c r="K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J4" s="182" t="s">
        <v>373</v>
      </c>
      <c r="K4" s="182"/>
      <c r="L4" s="182"/>
      <c r="M4" s="182"/>
      <c r="N4" s="182"/>
      <c r="O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J5" s="182" t="s">
        <v>372</v>
      </c>
      <c r="K5" s="182"/>
      <c r="L5" s="182"/>
      <c r="M5" s="182"/>
      <c r="N5" s="182"/>
      <c r="O5" s="182"/>
    </row>
    <row r="6" spans="1:16">
      <c r="A6" s="182" t="s">
        <v>3950</v>
      </c>
      <c r="B6" s="182"/>
      <c r="C6" s="182"/>
      <c r="D6" s="182"/>
      <c r="E6" s="182"/>
      <c r="F6" s="182"/>
      <c r="G6" s="182"/>
      <c r="J6" s="182" t="s">
        <v>3949</v>
      </c>
      <c r="K6" s="182"/>
      <c r="L6" s="182"/>
      <c r="M6" s="182"/>
      <c r="N6" s="182"/>
      <c r="O6" s="182"/>
    </row>
    <row r="7" spans="1:16" ht="10.8" thickBot="1">
      <c r="A7" s="1370"/>
      <c r="B7" s="1370"/>
      <c r="C7" s="1370"/>
      <c r="D7" s="1370"/>
      <c r="E7" s="1370"/>
      <c r="F7" s="1370"/>
      <c r="G7" s="1370"/>
      <c r="H7" s="1383"/>
      <c r="J7" s="1383"/>
      <c r="K7" s="1383"/>
      <c r="L7" s="1383"/>
      <c r="M7" s="1383"/>
      <c r="N7" s="1383"/>
      <c r="O7" s="1383"/>
      <c r="P7" s="1383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3932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90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91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92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15868</v>
      </c>
      <c r="C13" s="1334">
        <v>20131</v>
      </c>
      <c r="D13" s="1327">
        <v>6339</v>
      </c>
      <c r="E13" s="1327">
        <v>5667</v>
      </c>
      <c r="F13" s="1327">
        <v>722</v>
      </c>
      <c r="G13" s="1327">
        <v>331</v>
      </c>
      <c r="H13" s="1327">
        <v>278</v>
      </c>
      <c r="I13" s="165"/>
      <c r="J13" s="712">
        <v>1980</v>
      </c>
      <c r="K13" s="1385">
        <v>23.6</v>
      </c>
      <c r="L13" s="1385">
        <v>7.4</v>
      </c>
      <c r="M13" s="1386">
        <v>6.6</v>
      </c>
      <c r="N13" s="1386">
        <v>35.9</v>
      </c>
      <c r="O13" s="1386">
        <v>16.399999999999999</v>
      </c>
      <c r="P13" s="1386">
        <v>13.8</v>
      </c>
    </row>
    <row r="14" spans="1:16">
      <c r="A14" s="712">
        <v>1981</v>
      </c>
      <c r="B14" s="1334">
        <v>17020</v>
      </c>
      <c r="C14" s="1334">
        <v>20365</v>
      </c>
      <c r="D14" s="1327">
        <v>5847</v>
      </c>
      <c r="E14" s="1327">
        <v>6055</v>
      </c>
      <c r="F14" s="1327">
        <v>697</v>
      </c>
      <c r="G14" s="1327">
        <v>306</v>
      </c>
      <c r="H14" s="1327">
        <v>223</v>
      </c>
      <c r="I14" s="165"/>
      <c r="J14" s="712">
        <v>1981</v>
      </c>
      <c r="K14" s="1385">
        <v>23.7</v>
      </c>
      <c r="L14" s="1385">
        <v>6.8</v>
      </c>
      <c r="M14" s="1386">
        <v>7</v>
      </c>
      <c r="N14" s="1386">
        <v>34.200000000000003</v>
      </c>
      <c r="O14" s="1386">
        <v>15</v>
      </c>
      <c r="P14" s="1386">
        <v>11</v>
      </c>
    </row>
    <row r="15" spans="1:16">
      <c r="A15" s="712">
        <v>1982</v>
      </c>
      <c r="B15" s="1334">
        <v>17579</v>
      </c>
      <c r="C15" s="1334">
        <v>20659</v>
      </c>
      <c r="D15" s="1327">
        <v>5823</v>
      </c>
      <c r="E15" s="1327">
        <v>5297</v>
      </c>
      <c r="F15" s="1327">
        <v>675</v>
      </c>
      <c r="G15" s="1327">
        <v>303</v>
      </c>
      <c r="H15" s="1327">
        <v>255</v>
      </c>
      <c r="I15" s="165"/>
      <c r="J15" s="712">
        <v>1982</v>
      </c>
      <c r="K15" s="1385">
        <v>23.9</v>
      </c>
      <c r="L15" s="1385">
        <v>6.7</v>
      </c>
      <c r="M15" s="1386">
        <v>6.1</v>
      </c>
      <c r="N15" s="1386">
        <v>32.700000000000003</v>
      </c>
      <c r="O15" s="1386">
        <v>14.7</v>
      </c>
      <c r="P15" s="1386">
        <v>12.3</v>
      </c>
    </row>
    <row r="16" spans="1:16">
      <c r="A16" s="712">
        <v>1983</v>
      </c>
      <c r="B16" s="1334">
        <v>17231</v>
      </c>
      <c r="C16" s="1334">
        <v>19551</v>
      </c>
      <c r="D16" s="1327">
        <v>5979</v>
      </c>
      <c r="E16" s="1327">
        <v>5709</v>
      </c>
      <c r="F16" s="1327">
        <v>539</v>
      </c>
      <c r="G16" s="1327">
        <v>262</v>
      </c>
      <c r="H16" s="1327">
        <v>149</v>
      </c>
      <c r="I16" s="165"/>
      <c r="J16" s="712">
        <v>1983</v>
      </c>
      <c r="K16" s="1385">
        <v>22.4</v>
      </c>
      <c r="L16" s="1385">
        <v>6.8</v>
      </c>
      <c r="M16" s="1386">
        <v>6.5</v>
      </c>
      <c r="N16" s="1386">
        <v>27.6</v>
      </c>
      <c r="O16" s="1386">
        <v>13.4</v>
      </c>
      <c r="P16" s="1386">
        <v>7.6</v>
      </c>
    </row>
    <row r="17" spans="1:16">
      <c r="A17" s="712">
        <v>1984</v>
      </c>
      <c r="B17" s="1334">
        <v>18006</v>
      </c>
      <c r="C17" s="1334">
        <v>19415</v>
      </c>
      <c r="D17" s="1327">
        <v>5906</v>
      </c>
      <c r="E17" s="1327">
        <v>5864</v>
      </c>
      <c r="F17" s="1327">
        <v>499</v>
      </c>
      <c r="G17" s="1327">
        <v>225</v>
      </c>
      <c r="H17" s="1327">
        <v>165</v>
      </c>
      <c r="I17" s="165"/>
      <c r="J17" s="712">
        <v>1984</v>
      </c>
      <c r="K17" s="1385">
        <v>22</v>
      </c>
      <c r="L17" s="1385">
        <v>6.7</v>
      </c>
      <c r="M17" s="1386">
        <v>6.6</v>
      </c>
      <c r="N17" s="1386">
        <v>25.7</v>
      </c>
      <c r="O17" s="1386">
        <v>11.6</v>
      </c>
      <c r="P17" s="1386">
        <v>8.5</v>
      </c>
    </row>
    <row r="18" spans="1:16">
      <c r="A18" s="712">
        <v>1985</v>
      </c>
      <c r="B18" s="1334">
        <v>17122</v>
      </c>
      <c r="C18" s="1334">
        <v>18994</v>
      </c>
      <c r="D18" s="1327">
        <v>5911</v>
      </c>
      <c r="E18" s="1333">
        <v>6455</v>
      </c>
      <c r="F18" s="1333">
        <v>444</v>
      </c>
      <c r="G18" s="1333">
        <v>222</v>
      </c>
      <c r="H18" s="1333">
        <v>157</v>
      </c>
      <c r="I18" s="165"/>
      <c r="J18" s="712">
        <v>1985</v>
      </c>
      <c r="K18" s="1385">
        <v>21.3</v>
      </c>
      <c r="L18" s="1385">
        <v>6.6</v>
      </c>
      <c r="M18" s="1386">
        <v>7.2</v>
      </c>
      <c r="N18" s="1386">
        <v>23.4</v>
      </c>
      <c r="O18" s="1386">
        <v>11.7</v>
      </c>
      <c r="P18" s="1386">
        <v>8.3000000000000007</v>
      </c>
    </row>
    <row r="19" spans="1:16">
      <c r="A19" s="712">
        <v>1986</v>
      </c>
      <c r="B19" s="1334">
        <v>18185</v>
      </c>
      <c r="C19" s="1334">
        <v>20106</v>
      </c>
      <c r="D19" s="1327">
        <v>5978</v>
      </c>
      <c r="E19" s="1333">
        <v>6398</v>
      </c>
      <c r="F19" s="1333">
        <v>480</v>
      </c>
      <c r="G19" s="1333">
        <v>239</v>
      </c>
      <c r="H19" s="1333">
        <v>173</v>
      </c>
      <c r="I19" s="165"/>
      <c r="J19" s="712">
        <v>1986</v>
      </c>
      <c r="K19" s="1385">
        <v>22.3</v>
      </c>
      <c r="L19" s="1385">
        <v>6.6</v>
      </c>
      <c r="M19" s="1386">
        <v>7.1</v>
      </c>
      <c r="N19" s="1386">
        <v>23.9</v>
      </c>
      <c r="O19" s="1386">
        <v>11.9</v>
      </c>
      <c r="P19" s="1386">
        <v>8.6</v>
      </c>
    </row>
    <row r="20" spans="1:16">
      <c r="A20" s="712">
        <v>1987</v>
      </c>
      <c r="B20" s="1334">
        <v>17729</v>
      </c>
      <c r="C20" s="1334">
        <v>19651</v>
      </c>
      <c r="D20" s="1327">
        <v>5826</v>
      </c>
      <c r="E20" s="1333">
        <v>6624</v>
      </c>
      <c r="F20" s="1333">
        <v>462</v>
      </c>
      <c r="G20" s="1333">
        <v>214</v>
      </c>
      <c r="H20" s="1333">
        <v>193</v>
      </c>
      <c r="I20" s="165"/>
      <c r="J20" s="712">
        <v>1987</v>
      </c>
      <c r="K20" s="1385">
        <v>21.6</v>
      </c>
      <c r="L20" s="1385">
        <v>6.4</v>
      </c>
      <c r="M20" s="1386">
        <v>7.3</v>
      </c>
      <c r="N20" s="1386">
        <v>23.5</v>
      </c>
      <c r="O20" s="1386">
        <v>10.9</v>
      </c>
      <c r="P20" s="1386">
        <v>9.8000000000000007</v>
      </c>
    </row>
    <row r="21" spans="1:16">
      <c r="A21" s="712">
        <v>1988</v>
      </c>
      <c r="B21" s="1334">
        <v>18941</v>
      </c>
      <c r="C21" s="1334">
        <v>21332</v>
      </c>
      <c r="D21" s="1327">
        <v>6005</v>
      </c>
      <c r="E21" s="1333">
        <v>7182</v>
      </c>
      <c r="F21" s="1333">
        <v>456</v>
      </c>
      <c r="G21" s="1333">
        <v>233</v>
      </c>
      <c r="H21" s="1333">
        <v>174</v>
      </c>
      <c r="I21" s="165"/>
      <c r="J21" s="712">
        <v>1988</v>
      </c>
      <c r="K21" s="1385">
        <v>23.2</v>
      </c>
      <c r="L21" s="1385">
        <v>6.5</v>
      </c>
      <c r="M21" s="1386">
        <v>7.8</v>
      </c>
      <c r="N21" s="1386">
        <v>21.4</v>
      </c>
      <c r="O21" s="1386">
        <v>10.9</v>
      </c>
      <c r="P21" s="1386">
        <v>8.1999999999999993</v>
      </c>
    </row>
    <row r="22" spans="1:16">
      <c r="A22" s="712">
        <v>1989</v>
      </c>
      <c r="B22" s="1334">
        <v>19888</v>
      </c>
      <c r="C22" s="1334">
        <v>22433</v>
      </c>
      <c r="D22" s="1327">
        <v>6020</v>
      </c>
      <c r="E22" s="1333">
        <v>7408</v>
      </c>
      <c r="F22" s="1333">
        <v>402</v>
      </c>
      <c r="G22" s="1333">
        <v>219</v>
      </c>
      <c r="H22" s="1333">
        <v>169</v>
      </c>
      <c r="I22" s="165"/>
      <c r="J22" s="712">
        <v>1989</v>
      </c>
      <c r="K22" s="1385">
        <v>24.1</v>
      </c>
      <c r="L22" s="1385">
        <v>6.5</v>
      </c>
      <c r="M22" s="1386">
        <v>8</v>
      </c>
      <c r="N22" s="1386">
        <v>17.899999999999999</v>
      </c>
      <c r="O22" s="1386">
        <v>9.8000000000000007</v>
      </c>
      <c r="P22" s="1386">
        <v>7.5</v>
      </c>
    </row>
    <row r="23" spans="1:16">
      <c r="A23" s="712">
        <v>1990</v>
      </c>
      <c r="B23" s="1334">
        <v>20214</v>
      </c>
      <c r="C23" s="1334">
        <v>22675</v>
      </c>
      <c r="D23" s="1327">
        <v>6273</v>
      </c>
      <c r="E23" s="1333">
        <v>7275</v>
      </c>
      <c r="F23" s="1333">
        <v>435</v>
      </c>
      <c r="G23" s="1333">
        <v>225</v>
      </c>
      <c r="H23" s="1333">
        <v>165</v>
      </c>
      <c r="I23" s="165"/>
      <c r="J23" s="712">
        <v>1990</v>
      </c>
      <c r="K23" s="1385">
        <v>24.2</v>
      </c>
      <c r="L23" s="1385">
        <v>6.7</v>
      </c>
      <c r="M23" s="1386">
        <v>7.8</v>
      </c>
      <c r="N23" s="1386">
        <v>19.2</v>
      </c>
      <c r="O23" s="1386">
        <v>9.9</v>
      </c>
      <c r="P23" s="1386">
        <v>7.3</v>
      </c>
    </row>
    <row r="24" spans="1:16">
      <c r="A24" s="712">
        <v>1991</v>
      </c>
      <c r="B24" s="1334">
        <v>20052</v>
      </c>
      <c r="C24" s="1334">
        <v>22393</v>
      </c>
      <c r="D24" s="1327">
        <v>6215</v>
      </c>
      <c r="E24" s="1333">
        <v>6711</v>
      </c>
      <c r="F24" s="1333">
        <v>385</v>
      </c>
      <c r="G24" s="1333">
        <v>177</v>
      </c>
      <c r="H24" s="1333">
        <v>165</v>
      </c>
      <c r="I24" s="165"/>
      <c r="J24" s="712">
        <v>1991</v>
      </c>
      <c r="K24" s="1385">
        <v>23.4</v>
      </c>
      <c r="L24" s="1385">
        <v>6.5</v>
      </c>
      <c r="M24" s="1386">
        <v>7</v>
      </c>
      <c r="N24" s="1386">
        <v>17.2</v>
      </c>
      <c r="O24" s="1386">
        <v>7.9</v>
      </c>
      <c r="P24" s="1386">
        <v>7.4</v>
      </c>
    </row>
    <row r="25" spans="1:16">
      <c r="A25" s="712">
        <v>1992</v>
      </c>
      <c r="B25" s="1334">
        <v>19706</v>
      </c>
      <c r="C25" s="1334">
        <v>21811</v>
      </c>
      <c r="D25" s="1327">
        <v>5894</v>
      </c>
      <c r="E25" s="1333">
        <v>6352</v>
      </c>
      <c r="F25" s="1333">
        <v>338</v>
      </c>
      <c r="G25" s="1333">
        <v>185</v>
      </c>
      <c r="H25" s="1333">
        <v>143</v>
      </c>
      <c r="I25" s="165"/>
      <c r="J25" s="712">
        <v>1992</v>
      </c>
      <c r="K25" s="1385">
        <v>22.3</v>
      </c>
      <c r="L25" s="1385">
        <v>6</v>
      </c>
      <c r="M25" s="1386">
        <v>6.5</v>
      </c>
      <c r="N25" s="1386">
        <v>15.5</v>
      </c>
      <c r="O25" s="1386">
        <v>8.5</v>
      </c>
      <c r="P25" s="1386">
        <v>6.6</v>
      </c>
    </row>
    <row r="26" spans="1:16">
      <c r="A26" s="712">
        <v>1993</v>
      </c>
      <c r="B26" s="1333">
        <v>19076</v>
      </c>
      <c r="C26" s="1333">
        <v>20926</v>
      </c>
      <c r="D26" s="1327">
        <v>6111</v>
      </c>
      <c r="E26" s="1333">
        <v>6602</v>
      </c>
      <c r="F26" s="1333">
        <v>291</v>
      </c>
      <c r="G26" s="1333">
        <v>140</v>
      </c>
      <c r="H26" s="1333">
        <v>118</v>
      </c>
      <c r="I26" s="165"/>
      <c r="J26" s="712">
        <v>1993</v>
      </c>
      <c r="K26" s="1385">
        <v>21</v>
      </c>
      <c r="L26" s="1385">
        <v>6.1</v>
      </c>
      <c r="M26" s="1386">
        <v>6.6</v>
      </c>
      <c r="N26" s="1386">
        <v>13.9</v>
      </c>
      <c r="O26" s="1386">
        <v>6.7</v>
      </c>
      <c r="P26" s="1386">
        <v>5.6</v>
      </c>
    </row>
    <row r="27" spans="1:16">
      <c r="A27" s="712">
        <v>1994</v>
      </c>
      <c r="B27" s="1333">
        <v>19015</v>
      </c>
      <c r="C27" s="1331">
        <v>20450</v>
      </c>
      <c r="D27" s="1327">
        <v>5974</v>
      </c>
      <c r="E27" s="1333">
        <v>6259</v>
      </c>
      <c r="F27" s="1333">
        <v>258</v>
      </c>
      <c r="G27" s="1333">
        <v>150</v>
      </c>
      <c r="H27" s="1333">
        <v>105</v>
      </c>
      <c r="I27" s="165"/>
      <c r="J27" s="712">
        <v>1994</v>
      </c>
      <c r="K27" s="1385">
        <v>20.100000000000001</v>
      </c>
      <c r="L27" s="1385">
        <v>5.9</v>
      </c>
      <c r="M27" s="1386">
        <v>6.2</v>
      </c>
      <c r="N27" s="1386">
        <v>12.6</v>
      </c>
      <c r="O27" s="1386">
        <v>7.3</v>
      </c>
      <c r="P27" s="1386">
        <v>5.0999999999999996</v>
      </c>
    </row>
    <row r="28" spans="1:16">
      <c r="A28" s="712">
        <v>1995</v>
      </c>
      <c r="B28" s="1333">
        <v>18394</v>
      </c>
      <c r="C28" s="1331">
        <v>19615</v>
      </c>
      <c r="D28" s="1327">
        <v>6243</v>
      </c>
      <c r="E28" s="1333">
        <v>5967</v>
      </c>
      <c r="F28" s="1333">
        <v>225</v>
      </c>
      <c r="G28" s="1333">
        <v>112</v>
      </c>
      <c r="H28" s="1333">
        <v>87</v>
      </c>
      <c r="I28" s="165"/>
      <c r="J28" s="712">
        <v>1995</v>
      </c>
      <c r="K28" s="1385">
        <v>18.899999999999999</v>
      </c>
      <c r="L28" s="1385">
        <v>6</v>
      </c>
      <c r="M28" s="1386">
        <v>5.8</v>
      </c>
      <c r="N28" s="1386">
        <v>11.5</v>
      </c>
      <c r="O28" s="1386">
        <v>5.7</v>
      </c>
      <c r="P28" s="1386">
        <v>4.4000000000000004</v>
      </c>
    </row>
    <row r="29" spans="1:16">
      <c r="A29" s="712">
        <v>1996</v>
      </c>
      <c r="B29" s="1333">
        <v>18472</v>
      </c>
      <c r="C29" s="1331">
        <v>19318</v>
      </c>
      <c r="D29" s="1327">
        <v>6052</v>
      </c>
      <c r="E29" s="1333">
        <v>5698</v>
      </c>
      <c r="F29" s="1333">
        <v>232</v>
      </c>
      <c r="G29" s="1333">
        <v>118</v>
      </c>
      <c r="H29" s="1333">
        <v>112</v>
      </c>
      <c r="I29" s="165"/>
      <c r="J29" s="712">
        <v>1996</v>
      </c>
      <c r="K29" s="1385">
        <v>18.399999999999999</v>
      </c>
      <c r="L29" s="1385">
        <v>5.8</v>
      </c>
      <c r="M29" s="1386">
        <v>5.4</v>
      </c>
      <c r="N29" s="1386">
        <v>12</v>
      </c>
      <c r="O29" s="1386">
        <v>6.1</v>
      </c>
      <c r="P29" s="1386">
        <v>5.8</v>
      </c>
    </row>
    <row r="30" spans="1:16">
      <c r="A30" s="712">
        <v>1997</v>
      </c>
      <c r="B30" s="1333">
        <v>18365</v>
      </c>
      <c r="C30" s="1334">
        <v>19109</v>
      </c>
      <c r="D30" s="1327">
        <v>5811</v>
      </c>
      <c r="E30" s="1333">
        <v>5298</v>
      </c>
      <c r="F30" s="1333">
        <v>196</v>
      </c>
      <c r="G30" s="1333">
        <v>108</v>
      </c>
      <c r="H30" s="1333">
        <v>103</v>
      </c>
      <c r="I30" s="165"/>
      <c r="J30" s="712">
        <v>1997</v>
      </c>
      <c r="K30" s="1385">
        <v>18</v>
      </c>
      <c r="L30" s="1385">
        <v>5.5</v>
      </c>
      <c r="M30" s="1386">
        <v>5</v>
      </c>
      <c r="N30" s="1386">
        <v>10.3</v>
      </c>
      <c r="O30" s="1386">
        <v>5.7</v>
      </c>
      <c r="P30" s="1386">
        <v>5.4</v>
      </c>
    </row>
    <row r="31" spans="1:16">
      <c r="A31" s="712">
        <v>1998</v>
      </c>
      <c r="B31" s="1333">
        <v>17783</v>
      </c>
      <c r="C31" s="1334">
        <v>18288</v>
      </c>
      <c r="D31" s="1327">
        <v>6056</v>
      </c>
      <c r="E31" s="1333">
        <v>4638</v>
      </c>
      <c r="F31" s="1333">
        <v>204</v>
      </c>
      <c r="G31" s="1333">
        <v>123</v>
      </c>
      <c r="H31" s="1333">
        <v>93</v>
      </c>
      <c r="I31" s="165"/>
      <c r="J31" s="712">
        <v>1998</v>
      </c>
      <c r="K31" s="1385">
        <v>17.100000000000001</v>
      </c>
      <c r="L31" s="1385">
        <v>5.7</v>
      </c>
      <c r="M31" s="1386">
        <v>4.3</v>
      </c>
      <c r="N31" s="1386">
        <v>11.2</v>
      </c>
      <c r="O31" s="1386">
        <v>6.7</v>
      </c>
      <c r="P31" s="1386">
        <v>5.0999999999999996</v>
      </c>
    </row>
    <row r="32" spans="1:16">
      <c r="A32" s="712">
        <v>1999</v>
      </c>
      <c r="B32" s="1333">
        <v>17242</v>
      </c>
      <c r="C32" s="1334">
        <v>17632</v>
      </c>
      <c r="D32" s="1327">
        <v>6401</v>
      </c>
      <c r="E32" s="1333">
        <v>4607</v>
      </c>
      <c r="F32" s="1333">
        <v>191</v>
      </c>
      <c r="G32" s="1333">
        <v>104</v>
      </c>
      <c r="H32" s="1333">
        <v>77</v>
      </c>
      <c r="I32" s="165"/>
      <c r="J32" s="712">
        <v>1999</v>
      </c>
      <c r="K32" s="1385">
        <v>16.3</v>
      </c>
      <c r="L32" s="1385">
        <v>5.9</v>
      </c>
      <c r="M32" s="1386">
        <v>4.3</v>
      </c>
      <c r="N32" s="1386">
        <v>10.8</v>
      </c>
      <c r="O32" s="1386">
        <v>5.9</v>
      </c>
      <c r="P32" s="1386">
        <v>4.4000000000000004</v>
      </c>
    </row>
    <row r="33" spans="1:16">
      <c r="A33" s="712">
        <v>2000</v>
      </c>
      <c r="B33" s="1333">
        <v>17457</v>
      </c>
      <c r="C33" s="1334">
        <v>17524</v>
      </c>
      <c r="D33" s="1327">
        <v>6161</v>
      </c>
      <c r="E33" s="1333">
        <v>4543</v>
      </c>
      <c r="F33" s="1333">
        <v>178</v>
      </c>
      <c r="G33" s="1333">
        <v>103</v>
      </c>
      <c r="H33" s="1333">
        <v>79</v>
      </c>
      <c r="I33" s="165"/>
      <c r="J33" s="712">
        <v>2000</v>
      </c>
      <c r="K33" s="1385">
        <v>16</v>
      </c>
      <c r="L33" s="1385">
        <v>5.6</v>
      </c>
      <c r="M33" s="1386">
        <v>4.2</v>
      </c>
      <c r="N33" s="1386">
        <v>10.199999999999999</v>
      </c>
      <c r="O33" s="1386">
        <v>5.9</v>
      </c>
      <c r="P33" s="1386">
        <v>4.5</v>
      </c>
    </row>
    <row r="34" spans="1:16">
      <c r="A34" s="712">
        <v>2001</v>
      </c>
      <c r="B34" s="1331">
        <v>17507</v>
      </c>
      <c r="C34" s="1334">
        <v>17773</v>
      </c>
      <c r="D34" s="1327">
        <v>6524</v>
      </c>
      <c r="E34" s="1331">
        <v>4453</v>
      </c>
      <c r="F34" s="1331">
        <v>190</v>
      </c>
      <c r="G34" s="1331">
        <v>113</v>
      </c>
      <c r="H34" s="1331">
        <v>91</v>
      </c>
      <c r="I34" s="1380"/>
      <c r="J34" s="712">
        <v>2001</v>
      </c>
      <c r="K34" s="1385">
        <v>16.100000000000001</v>
      </c>
      <c r="L34" s="1385">
        <v>5.9</v>
      </c>
      <c r="M34" s="1386">
        <v>4</v>
      </c>
      <c r="N34" s="1386">
        <v>10.7</v>
      </c>
      <c r="O34" s="1386">
        <v>6.4</v>
      </c>
      <c r="P34" s="1386">
        <v>5.0999999999999996</v>
      </c>
    </row>
    <row r="35" spans="1:16">
      <c r="A35" s="712">
        <v>2002</v>
      </c>
      <c r="B35" s="1331">
        <v>17506</v>
      </c>
      <c r="C35" s="1334">
        <v>17707</v>
      </c>
      <c r="D35" s="1327">
        <v>6307</v>
      </c>
      <c r="E35" s="1331">
        <v>4312</v>
      </c>
      <c r="F35" s="1331">
        <v>159</v>
      </c>
      <c r="G35" s="1331">
        <v>104</v>
      </c>
      <c r="H35" s="1331">
        <v>97</v>
      </c>
      <c r="I35" s="1380"/>
      <c r="J35" s="712">
        <v>2002</v>
      </c>
      <c r="K35" s="1385">
        <v>15.8</v>
      </c>
      <c r="L35" s="1385">
        <v>5.6</v>
      </c>
      <c r="M35" s="1386">
        <v>3.9</v>
      </c>
      <c r="N35" s="1386">
        <v>9</v>
      </c>
      <c r="O35" s="1386">
        <v>5.9</v>
      </c>
      <c r="P35" s="1386">
        <v>5.5</v>
      </c>
    </row>
    <row r="36" spans="1:16">
      <c r="A36" s="712">
        <v>2003</v>
      </c>
      <c r="B36" s="1331">
        <v>16935</v>
      </c>
      <c r="C36" s="1334">
        <v>17072</v>
      </c>
      <c r="D36" s="1327">
        <v>6543</v>
      </c>
      <c r="E36" s="1331">
        <v>3853</v>
      </c>
      <c r="F36" s="1331">
        <v>141</v>
      </c>
      <c r="G36" s="1331">
        <v>81</v>
      </c>
      <c r="H36" s="1331">
        <v>98</v>
      </c>
      <c r="I36" s="1380"/>
      <c r="J36" s="712">
        <v>2003</v>
      </c>
      <c r="K36" s="1385">
        <v>15.1</v>
      </c>
      <c r="L36" s="1385">
        <v>5.8</v>
      </c>
      <c r="M36" s="1386">
        <v>3.4</v>
      </c>
      <c r="N36" s="1386">
        <v>8.3000000000000007</v>
      </c>
      <c r="O36" s="1386">
        <v>4.7</v>
      </c>
      <c r="P36" s="1386">
        <v>5.7</v>
      </c>
    </row>
    <row r="37" spans="1:16">
      <c r="A37" s="712">
        <v>2004</v>
      </c>
      <c r="B37" s="1335">
        <v>16964</v>
      </c>
      <c r="C37" s="1334">
        <v>17122</v>
      </c>
      <c r="D37" s="1327">
        <v>6697</v>
      </c>
      <c r="E37" s="1335">
        <v>3472</v>
      </c>
      <c r="F37" s="1335">
        <v>150</v>
      </c>
      <c r="G37" s="1335">
        <v>98</v>
      </c>
      <c r="H37" s="1335">
        <v>125</v>
      </c>
      <c r="I37" s="1380"/>
      <c r="J37" s="712">
        <v>2004</v>
      </c>
      <c r="K37" s="1385">
        <v>15</v>
      </c>
      <c r="L37" s="1385">
        <v>5.9</v>
      </c>
      <c r="M37" s="1386">
        <v>3</v>
      </c>
      <c r="N37" s="1386">
        <v>8.8000000000000007</v>
      </c>
      <c r="O37" s="1386">
        <v>5.7</v>
      </c>
      <c r="P37" s="1386">
        <v>7.3</v>
      </c>
    </row>
    <row r="38" spans="1:16">
      <c r="A38" s="640">
        <v>2005</v>
      </c>
      <c r="B38" s="1333">
        <v>17101</v>
      </c>
      <c r="C38" s="1334">
        <v>17243</v>
      </c>
      <c r="D38" s="1333">
        <v>7006</v>
      </c>
      <c r="E38" s="1333">
        <v>3664</v>
      </c>
      <c r="F38" s="1333">
        <v>162</v>
      </c>
      <c r="G38" s="1333">
        <v>113</v>
      </c>
      <c r="H38" s="1333">
        <v>154</v>
      </c>
      <c r="I38" s="1380"/>
      <c r="J38" s="640">
        <v>2005</v>
      </c>
      <c r="K38" s="1385">
        <v>14.9</v>
      </c>
      <c r="L38" s="1385">
        <v>6.1</v>
      </c>
      <c r="M38" s="1386">
        <v>3.2</v>
      </c>
      <c r="N38" s="1386">
        <v>9.4</v>
      </c>
      <c r="O38" s="1386">
        <v>6.6</v>
      </c>
      <c r="P38" s="1386">
        <v>8.9</v>
      </c>
    </row>
    <row r="39" spans="1:16">
      <c r="A39" s="1339">
        <v>2006</v>
      </c>
      <c r="B39" s="1340">
        <v>16913</v>
      </c>
      <c r="C39" s="1399">
        <v>17023</v>
      </c>
      <c r="D39" s="1340">
        <v>6807</v>
      </c>
      <c r="E39" s="1340">
        <v>3863</v>
      </c>
      <c r="F39" s="1340">
        <v>145</v>
      </c>
      <c r="G39" s="1340">
        <v>92</v>
      </c>
      <c r="H39" s="1340">
        <v>155</v>
      </c>
      <c r="I39" s="1380"/>
      <c r="J39" s="1339">
        <v>2006</v>
      </c>
      <c r="K39" s="1420">
        <v>14.6</v>
      </c>
      <c r="L39" s="1420">
        <v>5.8</v>
      </c>
      <c r="M39" s="1421">
        <v>3.3</v>
      </c>
      <c r="N39" s="1421">
        <v>8.5</v>
      </c>
      <c r="O39" s="1421">
        <v>5.4</v>
      </c>
      <c r="P39" s="1421">
        <v>9.1</v>
      </c>
    </row>
    <row r="40" spans="1:16" ht="12">
      <c r="A40" s="159" t="s">
        <v>5190</v>
      </c>
      <c r="B40" s="1384"/>
      <c r="C40" s="1384"/>
      <c r="D40" s="1384"/>
      <c r="E40" s="1384"/>
      <c r="F40" s="1384"/>
      <c r="G40" s="1384"/>
      <c r="H40" s="1327"/>
      <c r="I40" s="164"/>
      <c r="J40" s="1402" t="s">
        <v>5193</v>
      </c>
      <c r="K40" s="1422"/>
      <c r="L40" s="1422"/>
      <c r="M40" s="1423"/>
      <c r="N40" s="1423"/>
      <c r="O40" s="1423"/>
      <c r="P40" s="1423"/>
    </row>
    <row r="41" spans="1:16" ht="12">
      <c r="A41" s="159" t="s">
        <v>5189</v>
      </c>
      <c r="B41" s="1384"/>
      <c r="C41" s="1384"/>
      <c r="D41" s="1384"/>
      <c r="E41" s="1384"/>
      <c r="F41" s="1384"/>
      <c r="G41" s="1384"/>
      <c r="H41" s="1327"/>
      <c r="I41" s="164"/>
      <c r="J41" s="1402" t="s">
        <v>5191</v>
      </c>
      <c r="K41" s="1422"/>
      <c r="L41" s="1422"/>
      <c r="M41" s="1423"/>
      <c r="N41" s="1423"/>
      <c r="O41" s="1423"/>
      <c r="P41" s="1423"/>
    </row>
    <row r="42" spans="1:16">
      <c r="B42" s="1384"/>
      <c r="C42" s="1384"/>
      <c r="D42" s="1384"/>
      <c r="E42" s="1384"/>
      <c r="F42" s="1384"/>
      <c r="G42" s="1384"/>
      <c r="H42" s="1327"/>
      <c r="I42" s="164"/>
      <c r="J42" s="1402" t="s">
        <v>5156</v>
      </c>
      <c r="K42" s="1422"/>
      <c r="L42" s="1422"/>
      <c r="M42" s="1423"/>
      <c r="N42" s="1423"/>
      <c r="O42" s="1423"/>
      <c r="P42" s="1423"/>
    </row>
    <row r="43" spans="1:16" ht="12">
      <c r="B43" s="1384"/>
      <c r="C43" s="1384"/>
      <c r="D43" s="1384"/>
      <c r="E43" s="1384"/>
      <c r="F43" s="1384"/>
      <c r="G43" s="1384"/>
      <c r="H43" s="1327"/>
      <c r="I43" s="164"/>
      <c r="J43" s="1402" t="s">
        <v>5192</v>
      </c>
      <c r="K43" s="1422"/>
      <c r="L43" s="1422"/>
      <c r="M43" s="1423"/>
      <c r="N43" s="1423"/>
      <c r="O43" s="1423"/>
      <c r="P43" s="1423"/>
    </row>
    <row r="44" spans="1:16">
      <c r="B44" s="1384"/>
      <c r="C44" s="1384"/>
      <c r="D44" s="1384"/>
      <c r="E44" s="1384"/>
      <c r="F44" s="1384"/>
      <c r="G44" s="1384"/>
      <c r="H44" s="1327"/>
      <c r="I44" s="164"/>
      <c r="J44" s="1402" t="s">
        <v>5164</v>
      </c>
      <c r="K44" s="1422"/>
      <c r="L44" s="1422"/>
      <c r="M44" s="1423"/>
      <c r="N44" s="1423"/>
      <c r="O44" s="1423"/>
      <c r="P44" s="1423"/>
    </row>
    <row r="45" spans="1:16">
      <c r="B45" s="1384"/>
      <c r="C45" s="1384"/>
      <c r="D45" s="1384"/>
      <c r="E45" s="1384"/>
      <c r="F45" s="1384"/>
      <c r="G45" s="1384"/>
      <c r="H45" s="1327"/>
      <c r="I45" s="164"/>
      <c r="J45" s="1402"/>
      <c r="K45" s="1422"/>
      <c r="L45" s="1422"/>
      <c r="M45" s="1423"/>
      <c r="N45" s="1423"/>
      <c r="O45" s="1423"/>
      <c r="P45" s="1423"/>
    </row>
    <row r="46" spans="1:16">
      <c r="B46" s="1384"/>
      <c r="C46" s="1384"/>
      <c r="D46" s="1384"/>
      <c r="E46" s="1384"/>
      <c r="F46" s="1384"/>
      <c r="G46" s="1384"/>
      <c r="H46" s="1327"/>
      <c r="I46" s="164"/>
      <c r="J46" s="1402"/>
      <c r="K46" s="1422"/>
      <c r="L46" s="1422"/>
      <c r="M46" s="1423"/>
      <c r="N46" s="1423"/>
      <c r="O46" s="1423"/>
      <c r="P46" s="1423"/>
    </row>
    <row r="47" spans="1:16">
      <c r="A47" s="182" t="s">
        <v>362</v>
      </c>
      <c r="B47" s="182"/>
      <c r="C47" s="182"/>
      <c r="D47" s="182"/>
      <c r="E47" s="182"/>
      <c r="F47" s="182"/>
      <c r="G47" s="1384"/>
      <c r="H47" s="1327"/>
      <c r="I47" s="164"/>
      <c r="J47" s="182" t="s">
        <v>372</v>
      </c>
      <c r="K47" s="182"/>
      <c r="L47" s="182"/>
      <c r="M47" s="182"/>
      <c r="N47" s="182"/>
      <c r="O47" s="182"/>
      <c r="P47" s="1423"/>
    </row>
    <row r="48" spans="1:16">
      <c r="A48" s="182" t="s">
        <v>5165</v>
      </c>
      <c r="B48" s="182"/>
      <c r="C48" s="182"/>
      <c r="D48" s="182"/>
      <c r="E48" s="182"/>
      <c r="F48" s="182"/>
      <c r="G48" s="712"/>
      <c r="J48" s="182" t="s">
        <v>5145</v>
      </c>
      <c r="K48" s="182"/>
      <c r="L48" s="182"/>
      <c r="M48" s="182"/>
      <c r="N48" s="182"/>
      <c r="O48" s="182"/>
    </row>
    <row r="49" spans="1:16" ht="10.8" thickBot="1">
      <c r="A49" s="1370" t="s">
        <v>3947</v>
      </c>
      <c r="B49" s="1383"/>
      <c r="C49" s="1383"/>
      <c r="D49" s="1383"/>
      <c r="E49" s="1383"/>
      <c r="F49" s="1383"/>
      <c r="G49" s="1383"/>
      <c r="H49" s="1383"/>
      <c r="I49" s="165"/>
      <c r="J49" s="1383"/>
      <c r="K49" s="1383"/>
      <c r="L49" s="1383"/>
      <c r="M49" s="1383"/>
      <c r="N49" s="1383"/>
      <c r="O49" s="1383"/>
      <c r="P49" s="1383"/>
    </row>
    <row r="50" spans="1:16">
      <c r="A50" s="1884" t="s">
        <v>329</v>
      </c>
      <c r="B50" s="1884" t="s">
        <v>4047</v>
      </c>
      <c r="C50" s="1885"/>
      <c r="D50" s="1884" t="s">
        <v>361</v>
      </c>
      <c r="E50" s="1884" t="s">
        <v>360</v>
      </c>
      <c r="F50" s="1884" t="s">
        <v>359</v>
      </c>
      <c r="G50" s="1884"/>
      <c r="H50" s="1884"/>
      <c r="J50" s="1884" t="s">
        <v>329</v>
      </c>
      <c r="K50" s="620" t="s">
        <v>3895</v>
      </c>
      <c r="L50" s="620"/>
      <c r="M50" s="1371"/>
      <c r="N50" s="1893" t="s">
        <v>3932</v>
      </c>
      <c r="O50" s="1893"/>
      <c r="P50" s="1893"/>
    </row>
    <row r="51" spans="1:16">
      <c r="A51" s="1885"/>
      <c r="B51" s="1884" t="s">
        <v>358</v>
      </c>
      <c r="C51" s="1884" t="s">
        <v>3891</v>
      </c>
      <c r="D51" s="1885"/>
      <c r="E51" s="1885"/>
      <c r="F51" s="1884" t="s">
        <v>356</v>
      </c>
      <c r="G51" s="1884" t="s">
        <v>355</v>
      </c>
      <c r="H51" s="1884" t="s">
        <v>3931</v>
      </c>
      <c r="J51" s="1884"/>
      <c r="K51" s="1884" t="s">
        <v>3894</v>
      </c>
      <c r="L51" s="1884" t="s">
        <v>369</v>
      </c>
      <c r="M51" s="1886" t="s">
        <v>368</v>
      </c>
      <c r="N51" s="1884" t="s">
        <v>3893</v>
      </c>
      <c r="O51" s="1884"/>
      <c r="P51" s="1884" t="s">
        <v>366</v>
      </c>
    </row>
    <row r="52" spans="1:16">
      <c r="A52" s="1885"/>
      <c r="B52" s="1885"/>
      <c r="C52" s="1885"/>
      <c r="D52" s="1885"/>
      <c r="E52" s="1885"/>
      <c r="F52" s="1885"/>
      <c r="G52" s="1885"/>
      <c r="H52" s="1885"/>
      <c r="J52" s="1884"/>
      <c r="K52" s="1884"/>
      <c r="L52" s="1884"/>
      <c r="M52" s="1886"/>
      <c r="N52" s="1884" t="s">
        <v>365</v>
      </c>
      <c r="O52" s="1884" t="s">
        <v>364</v>
      </c>
      <c r="P52" s="1884"/>
    </row>
    <row r="53" spans="1:16">
      <c r="A53" s="1885"/>
      <c r="B53" s="1885"/>
      <c r="C53" s="1885"/>
      <c r="D53" s="1885"/>
      <c r="E53" s="1885"/>
      <c r="F53" s="1885"/>
      <c r="G53" s="1885"/>
      <c r="H53" s="1885"/>
      <c r="J53" s="1884"/>
      <c r="K53" s="1884"/>
      <c r="L53" s="1884"/>
      <c r="M53" s="1886"/>
      <c r="N53" s="1884"/>
      <c r="O53" s="1884"/>
      <c r="P53" s="1884"/>
    </row>
    <row r="54" spans="1:16">
      <c r="H54" s="712"/>
    </row>
    <row r="55" spans="1:16">
      <c r="A55" s="712">
        <v>1997</v>
      </c>
      <c r="B55" s="1334">
        <v>12515</v>
      </c>
      <c r="C55" s="1334">
        <v>13043</v>
      </c>
      <c r="D55" s="1327">
        <v>3757</v>
      </c>
      <c r="E55" s="1327">
        <v>3636</v>
      </c>
      <c r="F55" s="1327">
        <v>120</v>
      </c>
      <c r="G55" s="1327">
        <v>68</v>
      </c>
      <c r="H55" s="1327">
        <v>69</v>
      </c>
      <c r="I55" s="164"/>
      <c r="J55" s="712">
        <v>1997</v>
      </c>
      <c r="K55" s="1385">
        <v>18.5</v>
      </c>
      <c r="L55" s="1385">
        <v>5.3</v>
      </c>
      <c r="M55" s="1386">
        <v>5.2</v>
      </c>
      <c r="N55" s="1386">
        <v>9.1999999999999993</v>
      </c>
      <c r="O55" s="1386">
        <v>5.2</v>
      </c>
      <c r="P55" s="1386">
        <v>5.3</v>
      </c>
    </row>
    <row r="56" spans="1:16">
      <c r="A56" s="712">
        <v>1998</v>
      </c>
      <c r="B56" s="1334">
        <v>12337</v>
      </c>
      <c r="C56" s="1334">
        <v>12673</v>
      </c>
      <c r="D56" s="1327">
        <v>3940</v>
      </c>
      <c r="E56" s="1327">
        <v>3266</v>
      </c>
      <c r="F56" s="1327">
        <v>143</v>
      </c>
      <c r="G56" s="1327">
        <v>87</v>
      </c>
      <c r="H56" s="1327">
        <v>64</v>
      </c>
      <c r="I56" s="164"/>
      <c r="J56" s="712">
        <v>1998</v>
      </c>
      <c r="K56" s="1385">
        <v>17.8</v>
      </c>
      <c r="L56" s="1385">
        <v>5.5</v>
      </c>
      <c r="M56" s="1386">
        <v>4.5999999999999996</v>
      </c>
      <c r="N56" s="1386">
        <v>11.3</v>
      </c>
      <c r="O56" s="1386">
        <v>6.9</v>
      </c>
      <c r="P56" s="1386">
        <v>5.0999999999999996</v>
      </c>
    </row>
    <row r="57" spans="1:16">
      <c r="A57" s="712">
        <v>1999</v>
      </c>
      <c r="B57" s="1334">
        <v>11820</v>
      </c>
      <c r="C57" s="1334">
        <v>12084</v>
      </c>
      <c r="D57" s="1327">
        <v>4234</v>
      </c>
      <c r="E57" s="1327">
        <v>3163</v>
      </c>
      <c r="F57" s="1327">
        <v>140</v>
      </c>
      <c r="G57" s="1327">
        <v>80</v>
      </c>
      <c r="H57" s="1327">
        <v>60</v>
      </c>
      <c r="I57" s="164"/>
      <c r="J57" s="712">
        <v>1999</v>
      </c>
      <c r="K57" s="1385">
        <v>16.7</v>
      </c>
      <c r="L57" s="1385">
        <v>5.9</v>
      </c>
      <c r="M57" s="1386">
        <v>4.4000000000000004</v>
      </c>
      <c r="N57" s="1386">
        <v>11.6</v>
      </c>
      <c r="O57" s="1386">
        <v>6.6</v>
      </c>
      <c r="P57" s="1386">
        <v>5</v>
      </c>
    </row>
    <row r="58" spans="1:16">
      <c r="A58" s="712">
        <v>2000</v>
      </c>
      <c r="B58" s="1334">
        <v>11912</v>
      </c>
      <c r="C58" s="1334">
        <v>11968</v>
      </c>
      <c r="D58" s="1327">
        <v>4045</v>
      </c>
      <c r="E58" s="1327">
        <v>3134</v>
      </c>
      <c r="F58" s="1327">
        <v>126</v>
      </c>
      <c r="G58" s="1327">
        <v>69</v>
      </c>
      <c r="H58" s="1327">
        <v>61</v>
      </c>
      <c r="I58" s="164"/>
      <c r="J58" s="712">
        <v>2000</v>
      </c>
      <c r="K58" s="1385">
        <v>16.399999999999999</v>
      </c>
      <c r="L58" s="1385">
        <v>5.5</v>
      </c>
      <c r="M58" s="1386">
        <v>4.3</v>
      </c>
      <c r="N58" s="1386">
        <v>10.5</v>
      </c>
      <c r="O58" s="1386">
        <v>5.8</v>
      </c>
      <c r="P58" s="1386">
        <v>5.0999999999999996</v>
      </c>
    </row>
    <row r="59" spans="1:16">
      <c r="A59" s="712">
        <v>2001</v>
      </c>
      <c r="B59" s="1334">
        <v>12092</v>
      </c>
      <c r="C59" s="1334">
        <v>12278</v>
      </c>
      <c r="D59" s="1327">
        <v>4319</v>
      </c>
      <c r="E59" s="1327">
        <v>3076</v>
      </c>
      <c r="F59" s="1327">
        <v>139</v>
      </c>
      <c r="G59" s="1327">
        <v>86</v>
      </c>
      <c r="H59" s="1327">
        <v>61</v>
      </c>
      <c r="I59" s="164"/>
      <c r="J59" s="712">
        <v>2001</v>
      </c>
      <c r="K59" s="1385">
        <v>16.5</v>
      </c>
      <c r="L59" s="1385">
        <v>5.8</v>
      </c>
      <c r="M59" s="1386">
        <v>4.0999999999999996</v>
      </c>
      <c r="N59" s="1386">
        <v>11.3</v>
      </c>
      <c r="O59" s="1386">
        <v>7</v>
      </c>
      <c r="P59" s="1386">
        <v>5</v>
      </c>
    </row>
    <row r="60" spans="1:16">
      <c r="A60" s="712">
        <v>2002</v>
      </c>
      <c r="B60" s="1334">
        <v>12128</v>
      </c>
      <c r="C60" s="1334">
        <v>12269</v>
      </c>
      <c r="D60" s="1327">
        <v>4171</v>
      </c>
      <c r="E60" s="1327">
        <v>3045</v>
      </c>
      <c r="F60" s="1327">
        <v>106</v>
      </c>
      <c r="G60" s="1327">
        <v>69</v>
      </c>
      <c r="H60" s="1327">
        <v>69</v>
      </c>
      <c r="I60" s="164"/>
      <c r="J60" s="712">
        <v>2002</v>
      </c>
      <c r="K60" s="1385">
        <v>16.3</v>
      </c>
      <c r="L60" s="1385">
        <v>5.5</v>
      </c>
      <c r="M60" s="1386">
        <v>4</v>
      </c>
      <c r="N60" s="1386">
        <v>8.6</v>
      </c>
      <c r="O60" s="1386">
        <v>5.6</v>
      </c>
      <c r="P60" s="1386">
        <v>5.6</v>
      </c>
    </row>
    <row r="61" spans="1:16">
      <c r="A61" s="712">
        <v>2003</v>
      </c>
      <c r="B61" s="1334">
        <v>11766</v>
      </c>
      <c r="C61" s="1327">
        <v>11858</v>
      </c>
      <c r="D61" s="1327">
        <v>4280</v>
      </c>
      <c r="E61" s="1327">
        <v>2683</v>
      </c>
      <c r="F61" s="1327">
        <v>92</v>
      </c>
      <c r="G61" s="1327">
        <v>50</v>
      </c>
      <c r="H61" s="1327">
        <v>73</v>
      </c>
      <c r="I61" s="164"/>
      <c r="J61" s="712">
        <v>2003</v>
      </c>
      <c r="K61" s="1385">
        <v>15.5</v>
      </c>
      <c r="L61" s="1385">
        <v>5.6</v>
      </c>
      <c r="M61" s="1386">
        <v>3.5</v>
      </c>
      <c r="N61" s="1387">
        <v>7.8</v>
      </c>
      <c r="O61" s="1388">
        <v>4.2</v>
      </c>
      <c r="P61" s="1388">
        <v>6.2</v>
      </c>
    </row>
    <row r="62" spans="1:16">
      <c r="A62" s="712">
        <v>2004</v>
      </c>
      <c r="B62" s="1334">
        <v>11825</v>
      </c>
      <c r="C62" s="1327">
        <v>11944</v>
      </c>
      <c r="D62" s="1327">
        <v>4382</v>
      </c>
      <c r="E62" s="1327">
        <v>2371</v>
      </c>
      <c r="F62" s="1327">
        <v>107</v>
      </c>
      <c r="G62" s="1327">
        <v>76</v>
      </c>
      <c r="H62" s="1327">
        <v>79</v>
      </c>
      <c r="I62" s="164"/>
      <c r="J62" s="712">
        <v>2004</v>
      </c>
      <c r="K62" s="1385">
        <v>15.4</v>
      </c>
      <c r="L62" s="1385">
        <v>5.7</v>
      </c>
      <c r="M62" s="1386">
        <v>3.1</v>
      </c>
      <c r="N62" s="1387">
        <v>9</v>
      </c>
      <c r="O62" s="1388">
        <v>6.4</v>
      </c>
      <c r="P62" s="1388">
        <v>6.6</v>
      </c>
    </row>
    <row r="63" spans="1:16">
      <c r="A63" s="640">
        <v>2005</v>
      </c>
      <c r="B63" s="1334">
        <v>12015</v>
      </c>
      <c r="C63" s="1333">
        <v>12015</v>
      </c>
      <c r="D63" s="1327">
        <v>4616</v>
      </c>
      <c r="E63" s="1327">
        <v>2545</v>
      </c>
      <c r="F63" s="1327">
        <v>119</v>
      </c>
      <c r="G63" s="1327">
        <v>83</v>
      </c>
      <c r="H63" s="1327">
        <v>98</v>
      </c>
      <c r="I63" s="164"/>
      <c r="J63" s="640">
        <v>2005</v>
      </c>
      <c r="K63" s="1389">
        <v>15.3</v>
      </c>
      <c r="L63" s="1389">
        <v>5.9</v>
      </c>
      <c r="M63" s="1389">
        <v>3.2</v>
      </c>
      <c r="N63" s="1389">
        <v>9.9</v>
      </c>
      <c r="O63" s="1389">
        <v>6.9</v>
      </c>
      <c r="P63" s="1389">
        <v>8.1999999999999993</v>
      </c>
    </row>
    <row r="64" spans="1:16">
      <c r="A64" s="640">
        <v>2006</v>
      </c>
      <c r="B64" s="1334">
        <v>11758</v>
      </c>
      <c r="C64" s="1333">
        <v>11809</v>
      </c>
      <c r="D64" s="1333">
        <v>4533</v>
      </c>
      <c r="E64" s="1333">
        <v>2645</v>
      </c>
      <c r="F64" s="1333">
        <v>108</v>
      </c>
      <c r="G64" s="1333">
        <v>68</v>
      </c>
      <c r="H64" s="1333">
        <v>97</v>
      </c>
      <c r="I64" s="164"/>
      <c r="J64" s="640">
        <v>2006</v>
      </c>
      <c r="K64" s="1389">
        <v>14.9</v>
      </c>
      <c r="L64" s="1389">
        <v>5.7</v>
      </c>
      <c r="M64" s="1389">
        <v>3.3</v>
      </c>
      <c r="N64" s="1389">
        <v>9.1</v>
      </c>
      <c r="O64" s="1389">
        <v>5.8</v>
      </c>
      <c r="P64" s="1389">
        <v>8.1999999999999993</v>
      </c>
    </row>
    <row r="65" spans="1:16">
      <c r="A65" s="640">
        <v>2007</v>
      </c>
      <c r="B65" s="1334">
        <v>12335</v>
      </c>
      <c r="C65" s="1333">
        <v>12366</v>
      </c>
      <c r="D65" s="1333">
        <v>4731</v>
      </c>
      <c r="E65" s="1333">
        <v>2749</v>
      </c>
      <c r="F65" s="1333">
        <v>114</v>
      </c>
      <c r="G65" s="1333">
        <v>78</v>
      </c>
      <c r="H65" s="1333">
        <v>114</v>
      </c>
      <c r="I65" s="164"/>
      <c r="J65" s="640">
        <v>2007</v>
      </c>
      <c r="K65" s="1389">
        <v>15.4</v>
      </c>
      <c r="L65" s="1389">
        <v>5.9</v>
      </c>
      <c r="M65" s="1389">
        <v>3.4</v>
      </c>
      <c r="N65" s="1389">
        <v>9.1999999999999993</v>
      </c>
      <c r="O65" s="1389">
        <v>6.3</v>
      </c>
      <c r="P65" s="1389">
        <v>9.1999999999999993</v>
      </c>
    </row>
    <row r="66" spans="1:16">
      <c r="A66" s="640">
        <v>2008</v>
      </c>
      <c r="B66" s="1333">
        <v>12772</v>
      </c>
      <c r="C66" s="1333">
        <v>12806</v>
      </c>
      <c r="D66" s="1333">
        <v>4661</v>
      </c>
      <c r="E66" s="1333">
        <v>2595</v>
      </c>
      <c r="F66" s="640">
        <v>108</v>
      </c>
      <c r="G66" s="640">
        <v>72</v>
      </c>
      <c r="H66" s="640">
        <v>93</v>
      </c>
      <c r="J66" s="640">
        <v>2008</v>
      </c>
      <c r="K66" s="1389">
        <v>15.7</v>
      </c>
      <c r="L66" s="1389">
        <v>5.7</v>
      </c>
      <c r="M66" s="1389">
        <v>3.2</v>
      </c>
      <c r="N66" s="1389">
        <v>8.4</v>
      </c>
      <c r="O66" s="1389">
        <v>5.6</v>
      </c>
      <c r="P66" s="1389">
        <v>7.3</v>
      </c>
    </row>
    <row r="67" spans="1:16" s="165" customFormat="1">
      <c r="A67" s="640">
        <v>2009</v>
      </c>
      <c r="B67" s="1333">
        <v>13072</v>
      </c>
      <c r="C67" s="1333">
        <v>13102</v>
      </c>
      <c r="D67" s="1333">
        <v>4753</v>
      </c>
      <c r="E67" s="1333">
        <v>2515</v>
      </c>
      <c r="F67" s="640">
        <v>114</v>
      </c>
      <c r="G67" s="640">
        <v>77</v>
      </c>
      <c r="H67" s="640">
        <v>88</v>
      </c>
      <c r="J67" s="640">
        <v>2009</v>
      </c>
      <c r="K67" s="1389">
        <v>15.9</v>
      </c>
      <c r="L67" s="1389">
        <v>5.8</v>
      </c>
      <c r="M67" s="1389">
        <v>3</v>
      </c>
      <c r="N67" s="1389">
        <v>8.6999999999999993</v>
      </c>
      <c r="O67" s="1389">
        <v>5.9</v>
      </c>
      <c r="P67" s="1389">
        <v>6.7</v>
      </c>
    </row>
    <row r="68" spans="1:16">
      <c r="A68" s="640">
        <v>2010</v>
      </c>
      <c r="B68" s="1333">
        <v>12413</v>
      </c>
      <c r="C68" s="1333">
        <v>12451</v>
      </c>
      <c r="D68" s="1333">
        <v>4750</v>
      </c>
      <c r="E68" s="1333">
        <v>2635</v>
      </c>
      <c r="F68" s="640">
        <v>91</v>
      </c>
      <c r="G68" s="640">
        <v>52</v>
      </c>
      <c r="H68" s="640">
        <v>80</v>
      </c>
      <c r="I68" s="165"/>
      <c r="J68" s="640">
        <v>2010</v>
      </c>
      <c r="K68" s="1389">
        <v>14.9</v>
      </c>
      <c r="L68" s="1389">
        <v>5.7</v>
      </c>
      <c r="M68" s="1389">
        <v>3.2</v>
      </c>
      <c r="N68" s="1389">
        <v>7.3</v>
      </c>
      <c r="O68" s="1389">
        <v>4.2</v>
      </c>
      <c r="P68" s="1389">
        <v>6.4</v>
      </c>
    </row>
    <row r="69" spans="1:16" s="165" customFormat="1">
      <c r="A69" s="640">
        <v>2011</v>
      </c>
      <c r="B69" s="1333">
        <v>11911</v>
      </c>
      <c r="C69" s="1333">
        <v>11947</v>
      </c>
      <c r="D69" s="1333">
        <v>4691</v>
      </c>
      <c r="E69" s="1333">
        <v>2692</v>
      </c>
      <c r="F69" s="640">
        <v>99</v>
      </c>
      <c r="G69" s="640">
        <v>66</v>
      </c>
      <c r="H69" s="640">
        <v>81</v>
      </c>
      <c r="J69" s="640">
        <v>2011</v>
      </c>
      <c r="K69" s="1389">
        <v>14.1</v>
      </c>
      <c r="L69" s="1389">
        <v>5.5</v>
      </c>
      <c r="M69" s="1389">
        <v>3.2</v>
      </c>
      <c r="N69" s="1389">
        <v>8.3000000000000007</v>
      </c>
      <c r="O69" s="1389">
        <v>5.5</v>
      </c>
      <c r="P69" s="1389">
        <v>6.8</v>
      </c>
    </row>
    <row r="70" spans="1:16" s="165" customFormat="1">
      <c r="A70" s="640">
        <v>2012</v>
      </c>
      <c r="B70" s="1333">
        <v>11287</v>
      </c>
      <c r="C70" s="1333">
        <v>11312</v>
      </c>
      <c r="D70" s="1333">
        <v>5050</v>
      </c>
      <c r="E70" s="1333">
        <v>2717</v>
      </c>
      <c r="F70" s="640">
        <v>94</v>
      </c>
      <c r="G70" s="640">
        <v>74</v>
      </c>
      <c r="H70" s="640">
        <v>92</v>
      </c>
      <c r="J70" s="640">
        <v>2012</v>
      </c>
      <c r="K70" s="1389">
        <v>13.2</v>
      </c>
      <c r="L70" s="1389">
        <v>5.9</v>
      </c>
      <c r="M70" s="1389">
        <v>3.2</v>
      </c>
      <c r="N70" s="1389">
        <v>8.3000000000000007</v>
      </c>
      <c r="O70" s="1389">
        <v>6.5</v>
      </c>
      <c r="P70" s="1389">
        <v>8.1</v>
      </c>
    </row>
    <row r="71" spans="1:16" s="165" customFormat="1">
      <c r="A71" s="1339">
        <v>2013</v>
      </c>
      <c r="B71" s="1340">
        <v>11191</v>
      </c>
      <c r="C71" s="1340">
        <v>11247</v>
      </c>
      <c r="D71" s="1340">
        <v>5136</v>
      </c>
      <c r="E71" s="1340">
        <v>2509</v>
      </c>
      <c r="F71" s="1339">
        <v>90</v>
      </c>
      <c r="G71" s="1339">
        <v>61</v>
      </c>
      <c r="H71" s="1339">
        <v>94</v>
      </c>
      <c r="J71" s="1339">
        <v>2013</v>
      </c>
      <c r="K71" s="1390">
        <v>13.6</v>
      </c>
      <c r="L71" s="1390">
        <v>6.2</v>
      </c>
      <c r="M71" s="1390">
        <v>3</v>
      </c>
      <c r="N71" s="1390">
        <v>8</v>
      </c>
      <c r="O71" s="1390">
        <v>5.4</v>
      </c>
      <c r="P71" s="1390">
        <v>8.4</v>
      </c>
    </row>
    <row r="72" spans="1:16" ht="11.25" customHeight="1">
      <c r="A72" s="1401" t="s">
        <v>5146</v>
      </c>
      <c r="B72" s="1384"/>
      <c r="C72" s="1384"/>
      <c r="D72" s="1384"/>
      <c r="E72" s="1384"/>
      <c r="F72" s="1384"/>
      <c r="G72" s="1384"/>
      <c r="H72" s="1327"/>
      <c r="I72" s="164"/>
      <c r="J72" s="1881" t="s">
        <v>5141</v>
      </c>
      <c r="K72" s="1881"/>
      <c r="L72" s="1881"/>
      <c r="M72" s="1881"/>
      <c r="N72" s="1881"/>
      <c r="O72" s="1881"/>
      <c r="P72" s="1881"/>
    </row>
    <row r="73" spans="1:16" ht="12">
      <c r="A73" s="1372" t="s">
        <v>5147</v>
      </c>
      <c r="B73" s="1384"/>
      <c r="C73" s="1384"/>
      <c r="D73" s="1384"/>
      <c r="E73" s="1384"/>
      <c r="F73" s="1384"/>
      <c r="G73" s="1384"/>
      <c r="H73" s="1327"/>
      <c r="I73" s="164"/>
      <c r="J73" s="1881"/>
      <c r="K73" s="1881"/>
      <c r="L73" s="1881"/>
      <c r="M73" s="1881"/>
      <c r="N73" s="1881"/>
      <c r="O73" s="1881"/>
      <c r="P73" s="1881"/>
    </row>
    <row r="74" spans="1:16">
      <c r="B74" s="1384"/>
      <c r="C74" s="1384"/>
      <c r="D74" s="1384"/>
      <c r="E74" s="1384"/>
      <c r="F74" s="1384"/>
      <c r="G74" s="1384"/>
      <c r="H74" s="1353"/>
      <c r="I74" s="648"/>
      <c r="J74" s="1881" t="s">
        <v>5148</v>
      </c>
      <c r="K74" s="1881"/>
      <c r="L74" s="1881"/>
      <c r="M74" s="1881"/>
      <c r="N74" s="1881"/>
      <c r="O74" s="1881"/>
      <c r="P74" s="1881"/>
    </row>
    <row r="75" spans="1:16">
      <c r="B75" s="1384"/>
      <c r="C75" s="1384"/>
      <c r="D75" s="1384"/>
      <c r="E75" s="1384"/>
      <c r="F75" s="1384"/>
      <c r="G75" s="1384"/>
      <c r="H75" s="1327"/>
      <c r="I75" s="164"/>
      <c r="J75" s="1881"/>
      <c r="K75" s="1881"/>
      <c r="L75" s="1881"/>
      <c r="M75" s="1881"/>
      <c r="N75" s="1881"/>
      <c r="O75" s="1881"/>
      <c r="P75" s="1881"/>
    </row>
    <row r="76" spans="1:16">
      <c r="D76" s="1384"/>
    </row>
    <row r="77" spans="1:16">
      <c r="D77" s="1384"/>
      <c r="H77" s="1375"/>
      <c r="I77" s="648"/>
    </row>
    <row r="78" spans="1:16">
      <c r="D78" s="1384"/>
      <c r="H78" s="1353"/>
      <c r="I78" s="648"/>
    </row>
    <row r="79" spans="1:16">
      <c r="B79" s="1376"/>
      <c r="C79" s="1376"/>
      <c r="H79" s="1353"/>
      <c r="I79" s="648"/>
    </row>
    <row r="80" spans="1:16">
      <c r="H80" s="1353"/>
      <c r="I80" s="648"/>
    </row>
    <row r="81" spans="8:10" s="1377" customFormat="1">
      <c r="H81" s="1353"/>
      <c r="I81" s="648"/>
    </row>
    <row r="82" spans="8:10" s="1377" customFormat="1">
      <c r="H82" s="1353"/>
      <c r="I82" s="648"/>
    </row>
    <row r="83" spans="8:10" s="1377" customFormat="1">
      <c r="H83" s="1353"/>
      <c r="I83" s="648"/>
    </row>
    <row r="84" spans="8:10" s="1377" customFormat="1">
      <c r="H84" s="1353"/>
      <c r="I84" s="648"/>
    </row>
    <row r="85" spans="8:10" s="1377" customFormat="1">
      <c r="H85" s="618"/>
      <c r="I85" s="1419"/>
    </row>
    <row r="86" spans="8:10" s="1377" customFormat="1">
      <c r="I86" s="1379"/>
    </row>
    <row r="87" spans="8:10" s="1377" customFormat="1">
      <c r="I87" s="1379"/>
    </row>
    <row r="88" spans="8:10" s="1377" customFormat="1">
      <c r="I88" s="1379"/>
    </row>
    <row r="89" spans="8:10" s="1377" customFormat="1">
      <c r="I89" s="1379"/>
    </row>
    <row r="90" spans="8:10" s="1377" customFormat="1">
      <c r="I90" s="1379"/>
    </row>
    <row r="91" spans="8:10" s="1377" customFormat="1">
      <c r="I91" s="1379"/>
    </row>
    <row r="92" spans="8:10" s="1377" customFormat="1">
      <c r="I92" s="1379"/>
    </row>
    <row r="93" spans="8:10" s="1377" customFormat="1">
      <c r="J93" s="1380"/>
    </row>
    <row r="94" spans="8:10">
      <c r="I94" s="165"/>
      <c r="J94" s="1381"/>
    </row>
    <row r="95" spans="8:10">
      <c r="I95" s="165"/>
      <c r="J95" s="1381"/>
    </row>
    <row r="96" spans="8:10">
      <c r="I96" s="165"/>
      <c r="J96" s="1381"/>
    </row>
    <row r="97" spans="9:10">
      <c r="I97" s="165"/>
      <c r="J97" s="1381"/>
    </row>
    <row r="98" spans="9:10">
      <c r="I98" s="165"/>
      <c r="J98" s="1381"/>
    </row>
  </sheetData>
  <mergeCells count="40">
    <mergeCell ref="O52:O53"/>
    <mergeCell ref="J72:P73"/>
    <mergeCell ref="J74:P75"/>
    <mergeCell ref="C51:C53"/>
    <mergeCell ref="F51:F53"/>
    <mergeCell ref="G51:G53"/>
    <mergeCell ref="H51:H53"/>
    <mergeCell ref="K51:K53"/>
    <mergeCell ref="J50:J53"/>
    <mergeCell ref="N50:P50"/>
    <mergeCell ref="L51:L53"/>
    <mergeCell ref="M51:M53"/>
    <mergeCell ref="N51:O51"/>
    <mergeCell ref="P51:P53"/>
    <mergeCell ref="N52:N53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  <mergeCell ref="N8:P8"/>
    <mergeCell ref="K9:K11"/>
    <mergeCell ref="L9:L11"/>
    <mergeCell ref="M9:M11"/>
    <mergeCell ref="N9:O9"/>
    <mergeCell ref="P9:P11"/>
    <mergeCell ref="N10:N11"/>
    <mergeCell ref="O10:O11"/>
    <mergeCell ref="A50:A53"/>
    <mergeCell ref="B50:C50"/>
    <mergeCell ref="D50:D53"/>
    <mergeCell ref="E50:E53"/>
    <mergeCell ref="F50:H50"/>
    <mergeCell ref="B51:B53"/>
  </mergeCells>
  <hyperlinks>
    <hyperlink ref="A1" location="Indice!A189" display="Volver"/>
  </hyperlinks>
  <pageMargins left="0.75" right="0.75" top="1" bottom="1" header="0" footer="0"/>
  <pageSetup scale="78" orientation="portrait" r:id="rId1"/>
  <headerFooter alignWithMargins="0"/>
  <rowBreaks count="1" manualBreakCount="1">
    <brk id="44" max="16383" man="1"/>
  </rowBreaks>
  <colBreaks count="1" manualBreakCount="1">
    <brk id="9" max="1048575" man="1"/>
  </colBreaks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7030A0"/>
  </sheetPr>
  <dimension ref="A1:R73"/>
  <sheetViews>
    <sheetView showGridLines="0" showRowColHeaders="0" zoomScaleNormal="100" workbookViewId="0"/>
  </sheetViews>
  <sheetFormatPr baseColWidth="10" defaultColWidth="11.44140625" defaultRowHeight="10.199999999999999"/>
  <cols>
    <col min="1" max="1" width="9.21875" style="159" customWidth="1"/>
    <col min="2" max="2" width="13" style="159" customWidth="1"/>
    <col min="3" max="3" width="11.88671875" style="159" customWidth="1"/>
    <col min="4" max="4" width="12.5546875" style="159" customWidth="1"/>
    <col min="5" max="5" width="11.6640625" style="159" customWidth="1"/>
    <col min="6" max="6" width="12.88671875" style="159" customWidth="1"/>
    <col min="7" max="7" width="12.6640625" style="159" customWidth="1"/>
    <col min="8" max="8" width="9.21875" style="159" customWidth="1"/>
    <col min="9" max="9" width="5.33203125" style="159" customWidth="1"/>
    <col min="10" max="10" width="9.44140625" style="159" customWidth="1"/>
    <col min="11" max="11" width="10.6640625" style="159" customWidth="1"/>
    <col min="12" max="12" width="9.77734375" style="159" customWidth="1"/>
    <col min="13" max="13" width="11.109375" style="159" customWidth="1"/>
    <col min="14" max="14" width="8.77734375" style="159" customWidth="1"/>
    <col min="15" max="15" width="9.88671875" style="159" customWidth="1"/>
    <col min="16" max="16" width="13" style="159" customWidth="1"/>
    <col min="17" max="257" width="11.44140625" style="159"/>
    <col min="258" max="258" width="20.33203125" style="159" customWidth="1"/>
    <col min="259" max="259" width="14.5546875" style="159" customWidth="1"/>
    <col min="260" max="260" width="12.5546875" style="159" customWidth="1"/>
    <col min="261" max="261" width="12.44140625" style="159" customWidth="1"/>
    <col min="262" max="262" width="12.88671875" style="159" customWidth="1"/>
    <col min="263" max="263" width="12.6640625" style="159" customWidth="1"/>
    <col min="264" max="264" width="10.88671875" style="159" customWidth="1"/>
    <col min="265" max="265" width="11.5546875" style="159" bestFit="1" customWidth="1"/>
    <col min="266" max="266" width="11.44140625" style="159"/>
    <col min="267" max="267" width="12.88671875" style="159" customWidth="1"/>
    <col min="268" max="268" width="12" style="159" customWidth="1"/>
    <col min="269" max="269" width="13.109375" style="159" customWidth="1"/>
    <col min="270" max="271" width="11.44140625" style="159"/>
    <col min="272" max="272" width="14.6640625" style="159" customWidth="1"/>
    <col min="273" max="513" width="11.44140625" style="159"/>
    <col min="514" max="514" width="20.33203125" style="159" customWidth="1"/>
    <col min="515" max="515" width="14.5546875" style="159" customWidth="1"/>
    <col min="516" max="516" width="12.5546875" style="159" customWidth="1"/>
    <col min="517" max="517" width="12.44140625" style="159" customWidth="1"/>
    <col min="518" max="518" width="12.88671875" style="159" customWidth="1"/>
    <col min="519" max="519" width="12.6640625" style="159" customWidth="1"/>
    <col min="520" max="520" width="10.88671875" style="159" customWidth="1"/>
    <col min="521" max="521" width="11.5546875" style="159" bestFit="1" customWidth="1"/>
    <col min="522" max="522" width="11.44140625" style="159"/>
    <col min="523" max="523" width="12.88671875" style="159" customWidth="1"/>
    <col min="524" max="524" width="12" style="159" customWidth="1"/>
    <col min="525" max="525" width="13.109375" style="159" customWidth="1"/>
    <col min="526" max="527" width="11.44140625" style="159"/>
    <col min="528" max="528" width="14.6640625" style="159" customWidth="1"/>
    <col min="529" max="769" width="11.44140625" style="159"/>
    <col min="770" max="770" width="20.33203125" style="159" customWidth="1"/>
    <col min="771" max="771" width="14.5546875" style="159" customWidth="1"/>
    <col min="772" max="772" width="12.5546875" style="159" customWidth="1"/>
    <col min="773" max="773" width="12.44140625" style="159" customWidth="1"/>
    <col min="774" max="774" width="12.88671875" style="159" customWidth="1"/>
    <col min="775" max="775" width="12.6640625" style="159" customWidth="1"/>
    <col min="776" max="776" width="10.88671875" style="159" customWidth="1"/>
    <col min="777" max="777" width="11.5546875" style="159" bestFit="1" customWidth="1"/>
    <col min="778" max="778" width="11.44140625" style="159"/>
    <col min="779" max="779" width="12.88671875" style="159" customWidth="1"/>
    <col min="780" max="780" width="12" style="159" customWidth="1"/>
    <col min="781" max="781" width="13.109375" style="159" customWidth="1"/>
    <col min="782" max="783" width="11.44140625" style="159"/>
    <col min="784" max="784" width="14.6640625" style="159" customWidth="1"/>
    <col min="785" max="1025" width="11.44140625" style="159"/>
    <col min="1026" max="1026" width="20.33203125" style="159" customWidth="1"/>
    <col min="1027" max="1027" width="14.5546875" style="159" customWidth="1"/>
    <col min="1028" max="1028" width="12.5546875" style="159" customWidth="1"/>
    <col min="1029" max="1029" width="12.44140625" style="159" customWidth="1"/>
    <col min="1030" max="1030" width="12.88671875" style="159" customWidth="1"/>
    <col min="1031" max="1031" width="12.6640625" style="159" customWidth="1"/>
    <col min="1032" max="1032" width="10.88671875" style="159" customWidth="1"/>
    <col min="1033" max="1033" width="11.5546875" style="159" bestFit="1" customWidth="1"/>
    <col min="1034" max="1034" width="11.44140625" style="159"/>
    <col min="1035" max="1035" width="12.88671875" style="159" customWidth="1"/>
    <col min="1036" max="1036" width="12" style="159" customWidth="1"/>
    <col min="1037" max="1037" width="13.109375" style="159" customWidth="1"/>
    <col min="1038" max="1039" width="11.44140625" style="159"/>
    <col min="1040" max="1040" width="14.6640625" style="159" customWidth="1"/>
    <col min="1041" max="1281" width="11.44140625" style="159"/>
    <col min="1282" max="1282" width="20.33203125" style="159" customWidth="1"/>
    <col min="1283" max="1283" width="14.5546875" style="159" customWidth="1"/>
    <col min="1284" max="1284" width="12.5546875" style="159" customWidth="1"/>
    <col min="1285" max="1285" width="12.44140625" style="159" customWidth="1"/>
    <col min="1286" max="1286" width="12.88671875" style="159" customWidth="1"/>
    <col min="1287" max="1287" width="12.6640625" style="159" customWidth="1"/>
    <col min="1288" max="1288" width="10.88671875" style="159" customWidth="1"/>
    <col min="1289" max="1289" width="11.5546875" style="159" bestFit="1" customWidth="1"/>
    <col min="1290" max="1290" width="11.44140625" style="159"/>
    <col min="1291" max="1291" width="12.88671875" style="159" customWidth="1"/>
    <col min="1292" max="1292" width="12" style="159" customWidth="1"/>
    <col min="1293" max="1293" width="13.109375" style="159" customWidth="1"/>
    <col min="1294" max="1295" width="11.44140625" style="159"/>
    <col min="1296" max="1296" width="14.6640625" style="159" customWidth="1"/>
    <col min="1297" max="1537" width="11.44140625" style="159"/>
    <col min="1538" max="1538" width="20.33203125" style="159" customWidth="1"/>
    <col min="1539" max="1539" width="14.5546875" style="159" customWidth="1"/>
    <col min="1540" max="1540" width="12.5546875" style="159" customWidth="1"/>
    <col min="1541" max="1541" width="12.44140625" style="159" customWidth="1"/>
    <col min="1542" max="1542" width="12.88671875" style="159" customWidth="1"/>
    <col min="1543" max="1543" width="12.6640625" style="159" customWidth="1"/>
    <col min="1544" max="1544" width="10.88671875" style="159" customWidth="1"/>
    <col min="1545" max="1545" width="11.5546875" style="159" bestFit="1" customWidth="1"/>
    <col min="1546" max="1546" width="11.44140625" style="159"/>
    <col min="1547" max="1547" width="12.88671875" style="159" customWidth="1"/>
    <col min="1548" max="1548" width="12" style="159" customWidth="1"/>
    <col min="1549" max="1549" width="13.109375" style="159" customWidth="1"/>
    <col min="1550" max="1551" width="11.44140625" style="159"/>
    <col min="1552" max="1552" width="14.6640625" style="159" customWidth="1"/>
    <col min="1553" max="1793" width="11.44140625" style="159"/>
    <col min="1794" max="1794" width="20.33203125" style="159" customWidth="1"/>
    <col min="1795" max="1795" width="14.5546875" style="159" customWidth="1"/>
    <col min="1796" max="1796" width="12.5546875" style="159" customWidth="1"/>
    <col min="1797" max="1797" width="12.44140625" style="159" customWidth="1"/>
    <col min="1798" max="1798" width="12.88671875" style="159" customWidth="1"/>
    <col min="1799" max="1799" width="12.6640625" style="159" customWidth="1"/>
    <col min="1800" max="1800" width="10.88671875" style="159" customWidth="1"/>
    <col min="1801" max="1801" width="11.5546875" style="159" bestFit="1" customWidth="1"/>
    <col min="1802" max="1802" width="11.44140625" style="159"/>
    <col min="1803" max="1803" width="12.88671875" style="159" customWidth="1"/>
    <col min="1804" max="1804" width="12" style="159" customWidth="1"/>
    <col min="1805" max="1805" width="13.109375" style="159" customWidth="1"/>
    <col min="1806" max="1807" width="11.44140625" style="159"/>
    <col min="1808" max="1808" width="14.6640625" style="159" customWidth="1"/>
    <col min="1809" max="2049" width="11.44140625" style="159"/>
    <col min="2050" max="2050" width="20.33203125" style="159" customWidth="1"/>
    <col min="2051" max="2051" width="14.5546875" style="159" customWidth="1"/>
    <col min="2052" max="2052" width="12.5546875" style="159" customWidth="1"/>
    <col min="2053" max="2053" width="12.44140625" style="159" customWidth="1"/>
    <col min="2054" max="2054" width="12.88671875" style="159" customWidth="1"/>
    <col min="2055" max="2055" width="12.6640625" style="159" customWidth="1"/>
    <col min="2056" max="2056" width="10.88671875" style="159" customWidth="1"/>
    <col min="2057" max="2057" width="11.5546875" style="159" bestFit="1" customWidth="1"/>
    <col min="2058" max="2058" width="11.44140625" style="159"/>
    <col min="2059" max="2059" width="12.88671875" style="159" customWidth="1"/>
    <col min="2060" max="2060" width="12" style="159" customWidth="1"/>
    <col min="2061" max="2061" width="13.109375" style="159" customWidth="1"/>
    <col min="2062" max="2063" width="11.44140625" style="159"/>
    <col min="2064" max="2064" width="14.6640625" style="159" customWidth="1"/>
    <col min="2065" max="2305" width="11.44140625" style="159"/>
    <col min="2306" max="2306" width="20.33203125" style="159" customWidth="1"/>
    <col min="2307" max="2307" width="14.5546875" style="159" customWidth="1"/>
    <col min="2308" max="2308" width="12.5546875" style="159" customWidth="1"/>
    <col min="2309" max="2309" width="12.44140625" style="159" customWidth="1"/>
    <col min="2310" max="2310" width="12.88671875" style="159" customWidth="1"/>
    <col min="2311" max="2311" width="12.6640625" style="159" customWidth="1"/>
    <col min="2312" max="2312" width="10.88671875" style="159" customWidth="1"/>
    <col min="2313" max="2313" width="11.5546875" style="159" bestFit="1" customWidth="1"/>
    <col min="2314" max="2314" width="11.44140625" style="159"/>
    <col min="2315" max="2315" width="12.88671875" style="159" customWidth="1"/>
    <col min="2316" max="2316" width="12" style="159" customWidth="1"/>
    <col min="2317" max="2317" width="13.109375" style="159" customWidth="1"/>
    <col min="2318" max="2319" width="11.44140625" style="159"/>
    <col min="2320" max="2320" width="14.6640625" style="159" customWidth="1"/>
    <col min="2321" max="2561" width="11.44140625" style="159"/>
    <col min="2562" max="2562" width="20.33203125" style="159" customWidth="1"/>
    <col min="2563" max="2563" width="14.5546875" style="159" customWidth="1"/>
    <col min="2564" max="2564" width="12.5546875" style="159" customWidth="1"/>
    <col min="2565" max="2565" width="12.44140625" style="159" customWidth="1"/>
    <col min="2566" max="2566" width="12.88671875" style="159" customWidth="1"/>
    <col min="2567" max="2567" width="12.6640625" style="159" customWidth="1"/>
    <col min="2568" max="2568" width="10.88671875" style="159" customWidth="1"/>
    <col min="2569" max="2569" width="11.5546875" style="159" bestFit="1" customWidth="1"/>
    <col min="2570" max="2570" width="11.44140625" style="159"/>
    <col min="2571" max="2571" width="12.88671875" style="159" customWidth="1"/>
    <col min="2572" max="2572" width="12" style="159" customWidth="1"/>
    <col min="2573" max="2573" width="13.109375" style="159" customWidth="1"/>
    <col min="2574" max="2575" width="11.44140625" style="159"/>
    <col min="2576" max="2576" width="14.6640625" style="159" customWidth="1"/>
    <col min="2577" max="2817" width="11.44140625" style="159"/>
    <col min="2818" max="2818" width="20.33203125" style="159" customWidth="1"/>
    <col min="2819" max="2819" width="14.5546875" style="159" customWidth="1"/>
    <col min="2820" max="2820" width="12.5546875" style="159" customWidth="1"/>
    <col min="2821" max="2821" width="12.44140625" style="159" customWidth="1"/>
    <col min="2822" max="2822" width="12.88671875" style="159" customWidth="1"/>
    <col min="2823" max="2823" width="12.6640625" style="159" customWidth="1"/>
    <col min="2824" max="2824" width="10.88671875" style="159" customWidth="1"/>
    <col min="2825" max="2825" width="11.5546875" style="159" bestFit="1" customWidth="1"/>
    <col min="2826" max="2826" width="11.44140625" style="159"/>
    <col min="2827" max="2827" width="12.88671875" style="159" customWidth="1"/>
    <col min="2828" max="2828" width="12" style="159" customWidth="1"/>
    <col min="2829" max="2829" width="13.109375" style="159" customWidth="1"/>
    <col min="2830" max="2831" width="11.44140625" style="159"/>
    <col min="2832" max="2832" width="14.6640625" style="159" customWidth="1"/>
    <col min="2833" max="3073" width="11.44140625" style="159"/>
    <col min="3074" max="3074" width="20.33203125" style="159" customWidth="1"/>
    <col min="3075" max="3075" width="14.5546875" style="159" customWidth="1"/>
    <col min="3076" max="3076" width="12.5546875" style="159" customWidth="1"/>
    <col min="3077" max="3077" width="12.44140625" style="159" customWidth="1"/>
    <col min="3078" max="3078" width="12.88671875" style="159" customWidth="1"/>
    <col min="3079" max="3079" width="12.6640625" style="159" customWidth="1"/>
    <col min="3080" max="3080" width="10.88671875" style="159" customWidth="1"/>
    <col min="3081" max="3081" width="11.5546875" style="159" bestFit="1" customWidth="1"/>
    <col min="3082" max="3082" width="11.44140625" style="159"/>
    <col min="3083" max="3083" width="12.88671875" style="159" customWidth="1"/>
    <col min="3084" max="3084" width="12" style="159" customWidth="1"/>
    <col min="3085" max="3085" width="13.109375" style="159" customWidth="1"/>
    <col min="3086" max="3087" width="11.44140625" style="159"/>
    <col min="3088" max="3088" width="14.6640625" style="159" customWidth="1"/>
    <col min="3089" max="3329" width="11.44140625" style="159"/>
    <col min="3330" max="3330" width="20.33203125" style="159" customWidth="1"/>
    <col min="3331" max="3331" width="14.5546875" style="159" customWidth="1"/>
    <col min="3332" max="3332" width="12.5546875" style="159" customWidth="1"/>
    <col min="3333" max="3333" width="12.44140625" style="159" customWidth="1"/>
    <col min="3334" max="3334" width="12.88671875" style="159" customWidth="1"/>
    <col min="3335" max="3335" width="12.6640625" style="159" customWidth="1"/>
    <col min="3336" max="3336" width="10.88671875" style="159" customWidth="1"/>
    <col min="3337" max="3337" width="11.5546875" style="159" bestFit="1" customWidth="1"/>
    <col min="3338" max="3338" width="11.44140625" style="159"/>
    <col min="3339" max="3339" width="12.88671875" style="159" customWidth="1"/>
    <col min="3340" max="3340" width="12" style="159" customWidth="1"/>
    <col min="3341" max="3341" width="13.109375" style="159" customWidth="1"/>
    <col min="3342" max="3343" width="11.44140625" style="159"/>
    <col min="3344" max="3344" width="14.6640625" style="159" customWidth="1"/>
    <col min="3345" max="3585" width="11.44140625" style="159"/>
    <col min="3586" max="3586" width="20.33203125" style="159" customWidth="1"/>
    <col min="3587" max="3587" width="14.5546875" style="159" customWidth="1"/>
    <col min="3588" max="3588" width="12.5546875" style="159" customWidth="1"/>
    <col min="3589" max="3589" width="12.44140625" style="159" customWidth="1"/>
    <col min="3590" max="3590" width="12.88671875" style="159" customWidth="1"/>
    <col min="3591" max="3591" width="12.6640625" style="159" customWidth="1"/>
    <col min="3592" max="3592" width="10.88671875" style="159" customWidth="1"/>
    <col min="3593" max="3593" width="11.5546875" style="159" bestFit="1" customWidth="1"/>
    <col min="3594" max="3594" width="11.44140625" style="159"/>
    <col min="3595" max="3595" width="12.88671875" style="159" customWidth="1"/>
    <col min="3596" max="3596" width="12" style="159" customWidth="1"/>
    <col min="3597" max="3597" width="13.109375" style="159" customWidth="1"/>
    <col min="3598" max="3599" width="11.44140625" style="159"/>
    <col min="3600" max="3600" width="14.6640625" style="159" customWidth="1"/>
    <col min="3601" max="3841" width="11.44140625" style="159"/>
    <col min="3842" max="3842" width="20.33203125" style="159" customWidth="1"/>
    <col min="3843" max="3843" width="14.5546875" style="159" customWidth="1"/>
    <col min="3844" max="3844" width="12.5546875" style="159" customWidth="1"/>
    <col min="3845" max="3845" width="12.44140625" style="159" customWidth="1"/>
    <col min="3846" max="3846" width="12.88671875" style="159" customWidth="1"/>
    <col min="3847" max="3847" width="12.6640625" style="159" customWidth="1"/>
    <col min="3848" max="3848" width="10.88671875" style="159" customWidth="1"/>
    <col min="3849" max="3849" width="11.5546875" style="159" bestFit="1" customWidth="1"/>
    <col min="3850" max="3850" width="11.44140625" style="159"/>
    <col min="3851" max="3851" width="12.88671875" style="159" customWidth="1"/>
    <col min="3852" max="3852" width="12" style="159" customWidth="1"/>
    <col min="3853" max="3853" width="13.109375" style="159" customWidth="1"/>
    <col min="3854" max="3855" width="11.44140625" style="159"/>
    <col min="3856" max="3856" width="14.6640625" style="159" customWidth="1"/>
    <col min="3857" max="4097" width="11.44140625" style="159"/>
    <col min="4098" max="4098" width="20.33203125" style="159" customWidth="1"/>
    <col min="4099" max="4099" width="14.5546875" style="159" customWidth="1"/>
    <col min="4100" max="4100" width="12.5546875" style="159" customWidth="1"/>
    <col min="4101" max="4101" width="12.44140625" style="159" customWidth="1"/>
    <col min="4102" max="4102" width="12.88671875" style="159" customWidth="1"/>
    <col min="4103" max="4103" width="12.6640625" style="159" customWidth="1"/>
    <col min="4104" max="4104" width="10.88671875" style="159" customWidth="1"/>
    <col min="4105" max="4105" width="11.5546875" style="159" bestFit="1" customWidth="1"/>
    <col min="4106" max="4106" width="11.44140625" style="159"/>
    <col min="4107" max="4107" width="12.88671875" style="159" customWidth="1"/>
    <col min="4108" max="4108" width="12" style="159" customWidth="1"/>
    <col min="4109" max="4109" width="13.109375" style="159" customWidth="1"/>
    <col min="4110" max="4111" width="11.44140625" style="159"/>
    <col min="4112" max="4112" width="14.6640625" style="159" customWidth="1"/>
    <col min="4113" max="4353" width="11.44140625" style="159"/>
    <col min="4354" max="4354" width="20.33203125" style="159" customWidth="1"/>
    <col min="4355" max="4355" width="14.5546875" style="159" customWidth="1"/>
    <col min="4356" max="4356" width="12.5546875" style="159" customWidth="1"/>
    <col min="4357" max="4357" width="12.44140625" style="159" customWidth="1"/>
    <col min="4358" max="4358" width="12.88671875" style="159" customWidth="1"/>
    <col min="4359" max="4359" width="12.6640625" style="159" customWidth="1"/>
    <col min="4360" max="4360" width="10.88671875" style="159" customWidth="1"/>
    <col min="4361" max="4361" width="11.5546875" style="159" bestFit="1" customWidth="1"/>
    <col min="4362" max="4362" width="11.44140625" style="159"/>
    <col min="4363" max="4363" width="12.88671875" style="159" customWidth="1"/>
    <col min="4364" max="4364" width="12" style="159" customWidth="1"/>
    <col min="4365" max="4365" width="13.109375" style="159" customWidth="1"/>
    <col min="4366" max="4367" width="11.44140625" style="159"/>
    <col min="4368" max="4368" width="14.6640625" style="159" customWidth="1"/>
    <col min="4369" max="4609" width="11.44140625" style="159"/>
    <col min="4610" max="4610" width="20.33203125" style="159" customWidth="1"/>
    <col min="4611" max="4611" width="14.5546875" style="159" customWidth="1"/>
    <col min="4612" max="4612" width="12.5546875" style="159" customWidth="1"/>
    <col min="4613" max="4613" width="12.44140625" style="159" customWidth="1"/>
    <col min="4614" max="4614" width="12.88671875" style="159" customWidth="1"/>
    <col min="4615" max="4615" width="12.6640625" style="159" customWidth="1"/>
    <col min="4616" max="4616" width="10.88671875" style="159" customWidth="1"/>
    <col min="4617" max="4617" width="11.5546875" style="159" bestFit="1" customWidth="1"/>
    <col min="4618" max="4618" width="11.44140625" style="159"/>
    <col min="4619" max="4619" width="12.88671875" style="159" customWidth="1"/>
    <col min="4620" max="4620" width="12" style="159" customWidth="1"/>
    <col min="4621" max="4621" width="13.109375" style="159" customWidth="1"/>
    <col min="4622" max="4623" width="11.44140625" style="159"/>
    <col min="4624" max="4624" width="14.6640625" style="159" customWidth="1"/>
    <col min="4625" max="4865" width="11.44140625" style="159"/>
    <col min="4866" max="4866" width="20.33203125" style="159" customWidth="1"/>
    <col min="4867" max="4867" width="14.5546875" style="159" customWidth="1"/>
    <col min="4868" max="4868" width="12.5546875" style="159" customWidth="1"/>
    <col min="4869" max="4869" width="12.44140625" style="159" customWidth="1"/>
    <col min="4870" max="4870" width="12.88671875" style="159" customWidth="1"/>
    <col min="4871" max="4871" width="12.6640625" style="159" customWidth="1"/>
    <col min="4872" max="4872" width="10.88671875" style="159" customWidth="1"/>
    <col min="4873" max="4873" width="11.5546875" style="159" bestFit="1" customWidth="1"/>
    <col min="4874" max="4874" width="11.44140625" style="159"/>
    <col min="4875" max="4875" width="12.88671875" style="159" customWidth="1"/>
    <col min="4876" max="4876" width="12" style="159" customWidth="1"/>
    <col min="4877" max="4877" width="13.109375" style="159" customWidth="1"/>
    <col min="4878" max="4879" width="11.44140625" style="159"/>
    <col min="4880" max="4880" width="14.6640625" style="159" customWidth="1"/>
    <col min="4881" max="5121" width="11.44140625" style="159"/>
    <col min="5122" max="5122" width="20.33203125" style="159" customWidth="1"/>
    <col min="5123" max="5123" width="14.5546875" style="159" customWidth="1"/>
    <col min="5124" max="5124" width="12.5546875" style="159" customWidth="1"/>
    <col min="5125" max="5125" width="12.44140625" style="159" customWidth="1"/>
    <col min="5126" max="5126" width="12.88671875" style="159" customWidth="1"/>
    <col min="5127" max="5127" width="12.6640625" style="159" customWidth="1"/>
    <col min="5128" max="5128" width="10.88671875" style="159" customWidth="1"/>
    <col min="5129" max="5129" width="11.5546875" style="159" bestFit="1" customWidth="1"/>
    <col min="5130" max="5130" width="11.44140625" style="159"/>
    <col min="5131" max="5131" width="12.88671875" style="159" customWidth="1"/>
    <col min="5132" max="5132" width="12" style="159" customWidth="1"/>
    <col min="5133" max="5133" width="13.109375" style="159" customWidth="1"/>
    <col min="5134" max="5135" width="11.44140625" style="159"/>
    <col min="5136" max="5136" width="14.6640625" style="159" customWidth="1"/>
    <col min="5137" max="5377" width="11.44140625" style="159"/>
    <col min="5378" max="5378" width="20.33203125" style="159" customWidth="1"/>
    <col min="5379" max="5379" width="14.5546875" style="159" customWidth="1"/>
    <col min="5380" max="5380" width="12.5546875" style="159" customWidth="1"/>
    <col min="5381" max="5381" width="12.44140625" style="159" customWidth="1"/>
    <col min="5382" max="5382" width="12.88671875" style="159" customWidth="1"/>
    <col min="5383" max="5383" width="12.6640625" style="159" customWidth="1"/>
    <col min="5384" max="5384" width="10.88671875" style="159" customWidth="1"/>
    <col min="5385" max="5385" width="11.5546875" style="159" bestFit="1" customWidth="1"/>
    <col min="5386" max="5386" width="11.44140625" style="159"/>
    <col min="5387" max="5387" width="12.88671875" style="159" customWidth="1"/>
    <col min="5388" max="5388" width="12" style="159" customWidth="1"/>
    <col min="5389" max="5389" width="13.109375" style="159" customWidth="1"/>
    <col min="5390" max="5391" width="11.44140625" style="159"/>
    <col min="5392" max="5392" width="14.6640625" style="159" customWidth="1"/>
    <col min="5393" max="5633" width="11.44140625" style="159"/>
    <col min="5634" max="5634" width="20.33203125" style="159" customWidth="1"/>
    <col min="5635" max="5635" width="14.5546875" style="159" customWidth="1"/>
    <col min="5636" max="5636" width="12.5546875" style="159" customWidth="1"/>
    <col min="5637" max="5637" width="12.44140625" style="159" customWidth="1"/>
    <col min="5638" max="5638" width="12.88671875" style="159" customWidth="1"/>
    <col min="5639" max="5639" width="12.6640625" style="159" customWidth="1"/>
    <col min="5640" max="5640" width="10.88671875" style="159" customWidth="1"/>
    <col min="5641" max="5641" width="11.5546875" style="159" bestFit="1" customWidth="1"/>
    <col min="5642" max="5642" width="11.44140625" style="159"/>
    <col min="5643" max="5643" width="12.88671875" style="159" customWidth="1"/>
    <col min="5644" max="5644" width="12" style="159" customWidth="1"/>
    <col min="5645" max="5645" width="13.109375" style="159" customWidth="1"/>
    <col min="5646" max="5647" width="11.44140625" style="159"/>
    <col min="5648" max="5648" width="14.6640625" style="159" customWidth="1"/>
    <col min="5649" max="5889" width="11.44140625" style="159"/>
    <col min="5890" max="5890" width="20.33203125" style="159" customWidth="1"/>
    <col min="5891" max="5891" width="14.5546875" style="159" customWidth="1"/>
    <col min="5892" max="5892" width="12.5546875" style="159" customWidth="1"/>
    <col min="5893" max="5893" width="12.44140625" style="159" customWidth="1"/>
    <col min="5894" max="5894" width="12.88671875" style="159" customWidth="1"/>
    <col min="5895" max="5895" width="12.6640625" style="159" customWidth="1"/>
    <col min="5896" max="5896" width="10.88671875" style="159" customWidth="1"/>
    <col min="5897" max="5897" width="11.5546875" style="159" bestFit="1" customWidth="1"/>
    <col min="5898" max="5898" width="11.44140625" style="159"/>
    <col min="5899" max="5899" width="12.88671875" style="159" customWidth="1"/>
    <col min="5900" max="5900" width="12" style="159" customWidth="1"/>
    <col min="5901" max="5901" width="13.109375" style="159" customWidth="1"/>
    <col min="5902" max="5903" width="11.44140625" style="159"/>
    <col min="5904" max="5904" width="14.6640625" style="159" customWidth="1"/>
    <col min="5905" max="6145" width="11.44140625" style="159"/>
    <col min="6146" max="6146" width="20.33203125" style="159" customWidth="1"/>
    <col min="6147" max="6147" width="14.5546875" style="159" customWidth="1"/>
    <col min="6148" max="6148" width="12.5546875" style="159" customWidth="1"/>
    <col min="6149" max="6149" width="12.44140625" style="159" customWidth="1"/>
    <col min="6150" max="6150" width="12.88671875" style="159" customWidth="1"/>
    <col min="6151" max="6151" width="12.6640625" style="159" customWidth="1"/>
    <col min="6152" max="6152" width="10.88671875" style="159" customWidth="1"/>
    <col min="6153" max="6153" width="11.5546875" style="159" bestFit="1" customWidth="1"/>
    <col min="6154" max="6154" width="11.44140625" style="159"/>
    <col min="6155" max="6155" width="12.88671875" style="159" customWidth="1"/>
    <col min="6156" max="6156" width="12" style="159" customWidth="1"/>
    <col min="6157" max="6157" width="13.109375" style="159" customWidth="1"/>
    <col min="6158" max="6159" width="11.44140625" style="159"/>
    <col min="6160" max="6160" width="14.6640625" style="159" customWidth="1"/>
    <col min="6161" max="6401" width="11.44140625" style="159"/>
    <col min="6402" max="6402" width="20.33203125" style="159" customWidth="1"/>
    <col min="6403" max="6403" width="14.5546875" style="159" customWidth="1"/>
    <col min="6404" max="6404" width="12.5546875" style="159" customWidth="1"/>
    <col min="6405" max="6405" width="12.44140625" style="159" customWidth="1"/>
    <col min="6406" max="6406" width="12.88671875" style="159" customWidth="1"/>
    <col min="6407" max="6407" width="12.6640625" style="159" customWidth="1"/>
    <col min="6408" max="6408" width="10.88671875" style="159" customWidth="1"/>
    <col min="6409" max="6409" width="11.5546875" style="159" bestFit="1" customWidth="1"/>
    <col min="6410" max="6410" width="11.44140625" style="159"/>
    <col min="6411" max="6411" width="12.88671875" style="159" customWidth="1"/>
    <col min="6412" max="6412" width="12" style="159" customWidth="1"/>
    <col min="6413" max="6413" width="13.109375" style="159" customWidth="1"/>
    <col min="6414" max="6415" width="11.44140625" style="159"/>
    <col min="6416" max="6416" width="14.6640625" style="159" customWidth="1"/>
    <col min="6417" max="6657" width="11.44140625" style="159"/>
    <col min="6658" max="6658" width="20.33203125" style="159" customWidth="1"/>
    <col min="6659" max="6659" width="14.5546875" style="159" customWidth="1"/>
    <col min="6660" max="6660" width="12.5546875" style="159" customWidth="1"/>
    <col min="6661" max="6661" width="12.44140625" style="159" customWidth="1"/>
    <col min="6662" max="6662" width="12.88671875" style="159" customWidth="1"/>
    <col min="6663" max="6663" width="12.6640625" style="159" customWidth="1"/>
    <col min="6664" max="6664" width="10.88671875" style="159" customWidth="1"/>
    <col min="6665" max="6665" width="11.5546875" style="159" bestFit="1" customWidth="1"/>
    <col min="6666" max="6666" width="11.44140625" style="159"/>
    <col min="6667" max="6667" width="12.88671875" style="159" customWidth="1"/>
    <col min="6668" max="6668" width="12" style="159" customWidth="1"/>
    <col min="6669" max="6669" width="13.109375" style="159" customWidth="1"/>
    <col min="6670" max="6671" width="11.44140625" style="159"/>
    <col min="6672" max="6672" width="14.6640625" style="159" customWidth="1"/>
    <col min="6673" max="6913" width="11.44140625" style="159"/>
    <col min="6914" max="6914" width="20.33203125" style="159" customWidth="1"/>
    <col min="6915" max="6915" width="14.5546875" style="159" customWidth="1"/>
    <col min="6916" max="6916" width="12.5546875" style="159" customWidth="1"/>
    <col min="6917" max="6917" width="12.44140625" style="159" customWidth="1"/>
    <col min="6918" max="6918" width="12.88671875" style="159" customWidth="1"/>
    <col min="6919" max="6919" width="12.6640625" style="159" customWidth="1"/>
    <col min="6920" max="6920" width="10.88671875" style="159" customWidth="1"/>
    <col min="6921" max="6921" width="11.5546875" style="159" bestFit="1" customWidth="1"/>
    <col min="6922" max="6922" width="11.44140625" style="159"/>
    <col min="6923" max="6923" width="12.88671875" style="159" customWidth="1"/>
    <col min="6924" max="6924" width="12" style="159" customWidth="1"/>
    <col min="6925" max="6925" width="13.109375" style="159" customWidth="1"/>
    <col min="6926" max="6927" width="11.44140625" style="159"/>
    <col min="6928" max="6928" width="14.6640625" style="159" customWidth="1"/>
    <col min="6929" max="7169" width="11.44140625" style="159"/>
    <col min="7170" max="7170" width="20.33203125" style="159" customWidth="1"/>
    <col min="7171" max="7171" width="14.5546875" style="159" customWidth="1"/>
    <col min="7172" max="7172" width="12.5546875" style="159" customWidth="1"/>
    <col min="7173" max="7173" width="12.44140625" style="159" customWidth="1"/>
    <col min="7174" max="7174" width="12.88671875" style="159" customWidth="1"/>
    <col min="7175" max="7175" width="12.6640625" style="159" customWidth="1"/>
    <col min="7176" max="7176" width="10.88671875" style="159" customWidth="1"/>
    <col min="7177" max="7177" width="11.5546875" style="159" bestFit="1" customWidth="1"/>
    <col min="7178" max="7178" width="11.44140625" style="159"/>
    <col min="7179" max="7179" width="12.88671875" style="159" customWidth="1"/>
    <col min="7180" max="7180" width="12" style="159" customWidth="1"/>
    <col min="7181" max="7181" width="13.109375" style="159" customWidth="1"/>
    <col min="7182" max="7183" width="11.44140625" style="159"/>
    <col min="7184" max="7184" width="14.6640625" style="159" customWidth="1"/>
    <col min="7185" max="7425" width="11.44140625" style="159"/>
    <col min="7426" max="7426" width="20.33203125" style="159" customWidth="1"/>
    <col min="7427" max="7427" width="14.5546875" style="159" customWidth="1"/>
    <col min="7428" max="7428" width="12.5546875" style="159" customWidth="1"/>
    <col min="7429" max="7429" width="12.44140625" style="159" customWidth="1"/>
    <col min="7430" max="7430" width="12.88671875" style="159" customWidth="1"/>
    <col min="7431" max="7431" width="12.6640625" style="159" customWidth="1"/>
    <col min="7432" max="7432" width="10.88671875" style="159" customWidth="1"/>
    <col min="7433" max="7433" width="11.5546875" style="159" bestFit="1" customWidth="1"/>
    <col min="7434" max="7434" width="11.44140625" style="159"/>
    <col min="7435" max="7435" width="12.88671875" style="159" customWidth="1"/>
    <col min="7436" max="7436" width="12" style="159" customWidth="1"/>
    <col min="7437" max="7437" width="13.109375" style="159" customWidth="1"/>
    <col min="7438" max="7439" width="11.44140625" style="159"/>
    <col min="7440" max="7440" width="14.6640625" style="159" customWidth="1"/>
    <col min="7441" max="7681" width="11.44140625" style="159"/>
    <col min="7682" max="7682" width="20.33203125" style="159" customWidth="1"/>
    <col min="7683" max="7683" width="14.5546875" style="159" customWidth="1"/>
    <col min="7684" max="7684" width="12.5546875" style="159" customWidth="1"/>
    <col min="7685" max="7685" width="12.44140625" style="159" customWidth="1"/>
    <col min="7686" max="7686" width="12.88671875" style="159" customWidth="1"/>
    <col min="7687" max="7687" width="12.6640625" style="159" customWidth="1"/>
    <col min="7688" max="7688" width="10.88671875" style="159" customWidth="1"/>
    <col min="7689" max="7689" width="11.5546875" style="159" bestFit="1" customWidth="1"/>
    <col min="7690" max="7690" width="11.44140625" style="159"/>
    <col min="7691" max="7691" width="12.88671875" style="159" customWidth="1"/>
    <col min="7692" max="7692" width="12" style="159" customWidth="1"/>
    <col min="7693" max="7693" width="13.109375" style="159" customWidth="1"/>
    <col min="7694" max="7695" width="11.44140625" style="159"/>
    <col min="7696" max="7696" width="14.6640625" style="159" customWidth="1"/>
    <col min="7697" max="7937" width="11.44140625" style="159"/>
    <col min="7938" max="7938" width="20.33203125" style="159" customWidth="1"/>
    <col min="7939" max="7939" width="14.5546875" style="159" customWidth="1"/>
    <col min="7940" max="7940" width="12.5546875" style="159" customWidth="1"/>
    <col min="7941" max="7941" width="12.44140625" style="159" customWidth="1"/>
    <col min="7942" max="7942" width="12.88671875" style="159" customWidth="1"/>
    <col min="7943" max="7943" width="12.6640625" style="159" customWidth="1"/>
    <col min="7944" max="7944" width="10.88671875" style="159" customWidth="1"/>
    <col min="7945" max="7945" width="11.5546875" style="159" bestFit="1" customWidth="1"/>
    <col min="7946" max="7946" width="11.44140625" style="159"/>
    <col min="7947" max="7947" width="12.88671875" style="159" customWidth="1"/>
    <col min="7948" max="7948" width="12" style="159" customWidth="1"/>
    <col min="7949" max="7949" width="13.109375" style="159" customWidth="1"/>
    <col min="7950" max="7951" width="11.44140625" style="159"/>
    <col min="7952" max="7952" width="14.6640625" style="159" customWidth="1"/>
    <col min="7953" max="8193" width="11.44140625" style="159"/>
    <col min="8194" max="8194" width="20.33203125" style="159" customWidth="1"/>
    <col min="8195" max="8195" width="14.5546875" style="159" customWidth="1"/>
    <col min="8196" max="8196" width="12.5546875" style="159" customWidth="1"/>
    <col min="8197" max="8197" width="12.44140625" style="159" customWidth="1"/>
    <col min="8198" max="8198" width="12.88671875" style="159" customWidth="1"/>
    <col min="8199" max="8199" width="12.6640625" style="159" customWidth="1"/>
    <col min="8200" max="8200" width="10.88671875" style="159" customWidth="1"/>
    <col min="8201" max="8201" width="11.5546875" style="159" bestFit="1" customWidth="1"/>
    <col min="8202" max="8202" width="11.44140625" style="159"/>
    <col min="8203" max="8203" width="12.88671875" style="159" customWidth="1"/>
    <col min="8204" max="8204" width="12" style="159" customWidth="1"/>
    <col min="8205" max="8205" width="13.109375" style="159" customWidth="1"/>
    <col min="8206" max="8207" width="11.44140625" style="159"/>
    <col min="8208" max="8208" width="14.6640625" style="159" customWidth="1"/>
    <col min="8209" max="8449" width="11.44140625" style="159"/>
    <col min="8450" max="8450" width="20.33203125" style="159" customWidth="1"/>
    <col min="8451" max="8451" width="14.5546875" style="159" customWidth="1"/>
    <col min="8452" max="8452" width="12.5546875" style="159" customWidth="1"/>
    <col min="8453" max="8453" width="12.44140625" style="159" customWidth="1"/>
    <col min="8454" max="8454" width="12.88671875" style="159" customWidth="1"/>
    <col min="8455" max="8455" width="12.6640625" style="159" customWidth="1"/>
    <col min="8456" max="8456" width="10.88671875" style="159" customWidth="1"/>
    <col min="8457" max="8457" width="11.5546875" style="159" bestFit="1" customWidth="1"/>
    <col min="8458" max="8458" width="11.44140625" style="159"/>
    <col min="8459" max="8459" width="12.88671875" style="159" customWidth="1"/>
    <col min="8460" max="8460" width="12" style="159" customWidth="1"/>
    <col min="8461" max="8461" width="13.109375" style="159" customWidth="1"/>
    <col min="8462" max="8463" width="11.44140625" style="159"/>
    <col min="8464" max="8464" width="14.6640625" style="159" customWidth="1"/>
    <col min="8465" max="8705" width="11.44140625" style="159"/>
    <col min="8706" max="8706" width="20.33203125" style="159" customWidth="1"/>
    <col min="8707" max="8707" width="14.5546875" style="159" customWidth="1"/>
    <col min="8708" max="8708" width="12.5546875" style="159" customWidth="1"/>
    <col min="8709" max="8709" width="12.44140625" style="159" customWidth="1"/>
    <col min="8710" max="8710" width="12.88671875" style="159" customWidth="1"/>
    <col min="8711" max="8711" width="12.6640625" style="159" customWidth="1"/>
    <col min="8712" max="8712" width="10.88671875" style="159" customWidth="1"/>
    <col min="8713" max="8713" width="11.5546875" style="159" bestFit="1" customWidth="1"/>
    <col min="8714" max="8714" width="11.44140625" style="159"/>
    <col min="8715" max="8715" width="12.88671875" style="159" customWidth="1"/>
    <col min="8716" max="8716" width="12" style="159" customWidth="1"/>
    <col min="8717" max="8717" width="13.109375" style="159" customWidth="1"/>
    <col min="8718" max="8719" width="11.44140625" style="159"/>
    <col min="8720" max="8720" width="14.6640625" style="159" customWidth="1"/>
    <col min="8721" max="8961" width="11.44140625" style="159"/>
    <col min="8962" max="8962" width="20.33203125" style="159" customWidth="1"/>
    <col min="8963" max="8963" width="14.5546875" style="159" customWidth="1"/>
    <col min="8964" max="8964" width="12.5546875" style="159" customWidth="1"/>
    <col min="8965" max="8965" width="12.44140625" style="159" customWidth="1"/>
    <col min="8966" max="8966" width="12.88671875" style="159" customWidth="1"/>
    <col min="8967" max="8967" width="12.6640625" style="159" customWidth="1"/>
    <col min="8968" max="8968" width="10.88671875" style="159" customWidth="1"/>
    <col min="8969" max="8969" width="11.5546875" style="159" bestFit="1" customWidth="1"/>
    <col min="8970" max="8970" width="11.44140625" style="159"/>
    <col min="8971" max="8971" width="12.88671875" style="159" customWidth="1"/>
    <col min="8972" max="8972" width="12" style="159" customWidth="1"/>
    <col min="8973" max="8973" width="13.109375" style="159" customWidth="1"/>
    <col min="8974" max="8975" width="11.44140625" style="159"/>
    <col min="8976" max="8976" width="14.6640625" style="159" customWidth="1"/>
    <col min="8977" max="9217" width="11.44140625" style="159"/>
    <col min="9218" max="9218" width="20.33203125" style="159" customWidth="1"/>
    <col min="9219" max="9219" width="14.5546875" style="159" customWidth="1"/>
    <col min="9220" max="9220" width="12.5546875" style="159" customWidth="1"/>
    <col min="9221" max="9221" width="12.44140625" style="159" customWidth="1"/>
    <col min="9222" max="9222" width="12.88671875" style="159" customWidth="1"/>
    <col min="9223" max="9223" width="12.6640625" style="159" customWidth="1"/>
    <col min="9224" max="9224" width="10.88671875" style="159" customWidth="1"/>
    <col min="9225" max="9225" width="11.5546875" style="159" bestFit="1" customWidth="1"/>
    <col min="9226" max="9226" width="11.44140625" style="159"/>
    <col min="9227" max="9227" width="12.88671875" style="159" customWidth="1"/>
    <col min="9228" max="9228" width="12" style="159" customWidth="1"/>
    <col min="9229" max="9229" width="13.109375" style="159" customWidth="1"/>
    <col min="9230" max="9231" width="11.44140625" style="159"/>
    <col min="9232" max="9232" width="14.6640625" style="159" customWidth="1"/>
    <col min="9233" max="9473" width="11.44140625" style="159"/>
    <col min="9474" max="9474" width="20.33203125" style="159" customWidth="1"/>
    <col min="9475" max="9475" width="14.5546875" style="159" customWidth="1"/>
    <col min="9476" max="9476" width="12.5546875" style="159" customWidth="1"/>
    <col min="9477" max="9477" width="12.44140625" style="159" customWidth="1"/>
    <col min="9478" max="9478" width="12.88671875" style="159" customWidth="1"/>
    <col min="9479" max="9479" width="12.6640625" style="159" customWidth="1"/>
    <col min="9480" max="9480" width="10.88671875" style="159" customWidth="1"/>
    <col min="9481" max="9481" width="11.5546875" style="159" bestFit="1" customWidth="1"/>
    <col min="9482" max="9482" width="11.44140625" style="159"/>
    <col min="9483" max="9483" width="12.88671875" style="159" customWidth="1"/>
    <col min="9484" max="9484" width="12" style="159" customWidth="1"/>
    <col min="9485" max="9485" width="13.109375" style="159" customWidth="1"/>
    <col min="9486" max="9487" width="11.44140625" style="159"/>
    <col min="9488" max="9488" width="14.6640625" style="159" customWidth="1"/>
    <col min="9489" max="9729" width="11.44140625" style="159"/>
    <col min="9730" max="9730" width="20.33203125" style="159" customWidth="1"/>
    <col min="9731" max="9731" width="14.5546875" style="159" customWidth="1"/>
    <col min="9732" max="9732" width="12.5546875" style="159" customWidth="1"/>
    <col min="9733" max="9733" width="12.44140625" style="159" customWidth="1"/>
    <col min="9734" max="9734" width="12.88671875" style="159" customWidth="1"/>
    <col min="9735" max="9735" width="12.6640625" style="159" customWidth="1"/>
    <col min="9736" max="9736" width="10.88671875" style="159" customWidth="1"/>
    <col min="9737" max="9737" width="11.5546875" style="159" bestFit="1" customWidth="1"/>
    <col min="9738" max="9738" width="11.44140625" style="159"/>
    <col min="9739" max="9739" width="12.88671875" style="159" customWidth="1"/>
    <col min="9740" max="9740" width="12" style="159" customWidth="1"/>
    <col min="9741" max="9741" width="13.109375" style="159" customWidth="1"/>
    <col min="9742" max="9743" width="11.44140625" style="159"/>
    <col min="9744" max="9744" width="14.6640625" style="159" customWidth="1"/>
    <col min="9745" max="9985" width="11.44140625" style="159"/>
    <col min="9986" max="9986" width="20.33203125" style="159" customWidth="1"/>
    <col min="9987" max="9987" width="14.5546875" style="159" customWidth="1"/>
    <col min="9988" max="9988" width="12.5546875" style="159" customWidth="1"/>
    <col min="9989" max="9989" width="12.44140625" style="159" customWidth="1"/>
    <col min="9990" max="9990" width="12.88671875" style="159" customWidth="1"/>
    <col min="9991" max="9991" width="12.6640625" style="159" customWidth="1"/>
    <col min="9992" max="9992" width="10.88671875" style="159" customWidth="1"/>
    <col min="9993" max="9993" width="11.5546875" style="159" bestFit="1" customWidth="1"/>
    <col min="9994" max="9994" width="11.44140625" style="159"/>
    <col min="9995" max="9995" width="12.88671875" style="159" customWidth="1"/>
    <col min="9996" max="9996" width="12" style="159" customWidth="1"/>
    <col min="9997" max="9997" width="13.109375" style="159" customWidth="1"/>
    <col min="9998" max="9999" width="11.44140625" style="159"/>
    <col min="10000" max="10000" width="14.6640625" style="159" customWidth="1"/>
    <col min="10001" max="10241" width="11.44140625" style="159"/>
    <col min="10242" max="10242" width="20.33203125" style="159" customWidth="1"/>
    <col min="10243" max="10243" width="14.5546875" style="159" customWidth="1"/>
    <col min="10244" max="10244" width="12.5546875" style="159" customWidth="1"/>
    <col min="10245" max="10245" width="12.44140625" style="159" customWidth="1"/>
    <col min="10246" max="10246" width="12.88671875" style="159" customWidth="1"/>
    <col min="10247" max="10247" width="12.6640625" style="159" customWidth="1"/>
    <col min="10248" max="10248" width="10.88671875" style="159" customWidth="1"/>
    <col min="10249" max="10249" width="11.5546875" style="159" bestFit="1" customWidth="1"/>
    <col min="10250" max="10250" width="11.44140625" style="159"/>
    <col min="10251" max="10251" width="12.88671875" style="159" customWidth="1"/>
    <col min="10252" max="10252" width="12" style="159" customWidth="1"/>
    <col min="10253" max="10253" width="13.109375" style="159" customWidth="1"/>
    <col min="10254" max="10255" width="11.44140625" style="159"/>
    <col min="10256" max="10256" width="14.6640625" style="159" customWidth="1"/>
    <col min="10257" max="10497" width="11.44140625" style="159"/>
    <col min="10498" max="10498" width="20.33203125" style="159" customWidth="1"/>
    <col min="10499" max="10499" width="14.5546875" style="159" customWidth="1"/>
    <col min="10500" max="10500" width="12.5546875" style="159" customWidth="1"/>
    <col min="10501" max="10501" width="12.44140625" style="159" customWidth="1"/>
    <col min="10502" max="10502" width="12.88671875" style="159" customWidth="1"/>
    <col min="10503" max="10503" width="12.6640625" style="159" customWidth="1"/>
    <col min="10504" max="10504" width="10.88671875" style="159" customWidth="1"/>
    <col min="10505" max="10505" width="11.5546875" style="159" bestFit="1" customWidth="1"/>
    <col min="10506" max="10506" width="11.44140625" style="159"/>
    <col min="10507" max="10507" width="12.88671875" style="159" customWidth="1"/>
    <col min="10508" max="10508" width="12" style="159" customWidth="1"/>
    <col min="10509" max="10509" width="13.109375" style="159" customWidth="1"/>
    <col min="10510" max="10511" width="11.44140625" style="159"/>
    <col min="10512" max="10512" width="14.6640625" style="159" customWidth="1"/>
    <col min="10513" max="10753" width="11.44140625" style="159"/>
    <col min="10754" max="10754" width="20.33203125" style="159" customWidth="1"/>
    <col min="10755" max="10755" width="14.5546875" style="159" customWidth="1"/>
    <col min="10756" max="10756" width="12.5546875" style="159" customWidth="1"/>
    <col min="10757" max="10757" width="12.44140625" style="159" customWidth="1"/>
    <col min="10758" max="10758" width="12.88671875" style="159" customWidth="1"/>
    <col min="10759" max="10759" width="12.6640625" style="159" customWidth="1"/>
    <col min="10760" max="10760" width="10.88671875" style="159" customWidth="1"/>
    <col min="10761" max="10761" width="11.5546875" style="159" bestFit="1" customWidth="1"/>
    <col min="10762" max="10762" width="11.44140625" style="159"/>
    <col min="10763" max="10763" width="12.88671875" style="159" customWidth="1"/>
    <col min="10764" max="10764" width="12" style="159" customWidth="1"/>
    <col min="10765" max="10765" width="13.109375" style="159" customWidth="1"/>
    <col min="10766" max="10767" width="11.44140625" style="159"/>
    <col min="10768" max="10768" width="14.6640625" style="159" customWidth="1"/>
    <col min="10769" max="11009" width="11.44140625" style="159"/>
    <col min="11010" max="11010" width="20.33203125" style="159" customWidth="1"/>
    <col min="11011" max="11011" width="14.5546875" style="159" customWidth="1"/>
    <col min="11012" max="11012" width="12.5546875" style="159" customWidth="1"/>
    <col min="11013" max="11013" width="12.44140625" style="159" customWidth="1"/>
    <col min="11014" max="11014" width="12.88671875" style="159" customWidth="1"/>
    <col min="11015" max="11015" width="12.6640625" style="159" customWidth="1"/>
    <col min="11016" max="11016" width="10.88671875" style="159" customWidth="1"/>
    <col min="11017" max="11017" width="11.5546875" style="159" bestFit="1" customWidth="1"/>
    <col min="11018" max="11018" width="11.44140625" style="159"/>
    <col min="11019" max="11019" width="12.88671875" style="159" customWidth="1"/>
    <col min="11020" max="11020" width="12" style="159" customWidth="1"/>
    <col min="11021" max="11021" width="13.109375" style="159" customWidth="1"/>
    <col min="11022" max="11023" width="11.44140625" style="159"/>
    <col min="11024" max="11024" width="14.6640625" style="159" customWidth="1"/>
    <col min="11025" max="11265" width="11.44140625" style="159"/>
    <col min="11266" max="11266" width="20.33203125" style="159" customWidth="1"/>
    <col min="11267" max="11267" width="14.5546875" style="159" customWidth="1"/>
    <col min="11268" max="11268" width="12.5546875" style="159" customWidth="1"/>
    <col min="11269" max="11269" width="12.44140625" style="159" customWidth="1"/>
    <col min="11270" max="11270" width="12.88671875" style="159" customWidth="1"/>
    <col min="11271" max="11271" width="12.6640625" style="159" customWidth="1"/>
    <col min="11272" max="11272" width="10.88671875" style="159" customWidth="1"/>
    <col min="11273" max="11273" width="11.5546875" style="159" bestFit="1" customWidth="1"/>
    <col min="11274" max="11274" width="11.44140625" style="159"/>
    <col min="11275" max="11275" width="12.88671875" style="159" customWidth="1"/>
    <col min="11276" max="11276" width="12" style="159" customWidth="1"/>
    <col min="11277" max="11277" width="13.109375" style="159" customWidth="1"/>
    <col min="11278" max="11279" width="11.44140625" style="159"/>
    <col min="11280" max="11280" width="14.6640625" style="159" customWidth="1"/>
    <col min="11281" max="11521" width="11.44140625" style="159"/>
    <col min="11522" max="11522" width="20.33203125" style="159" customWidth="1"/>
    <col min="11523" max="11523" width="14.5546875" style="159" customWidth="1"/>
    <col min="11524" max="11524" width="12.5546875" style="159" customWidth="1"/>
    <col min="11525" max="11525" width="12.44140625" style="159" customWidth="1"/>
    <col min="11526" max="11526" width="12.88671875" style="159" customWidth="1"/>
    <col min="11527" max="11527" width="12.6640625" style="159" customWidth="1"/>
    <col min="11528" max="11528" width="10.88671875" style="159" customWidth="1"/>
    <col min="11529" max="11529" width="11.5546875" style="159" bestFit="1" customWidth="1"/>
    <col min="11530" max="11530" width="11.44140625" style="159"/>
    <col min="11531" max="11531" width="12.88671875" style="159" customWidth="1"/>
    <col min="11532" max="11532" width="12" style="159" customWidth="1"/>
    <col min="11533" max="11533" width="13.109375" style="159" customWidth="1"/>
    <col min="11534" max="11535" width="11.44140625" style="159"/>
    <col min="11536" max="11536" width="14.6640625" style="159" customWidth="1"/>
    <col min="11537" max="11777" width="11.44140625" style="159"/>
    <col min="11778" max="11778" width="20.33203125" style="159" customWidth="1"/>
    <col min="11779" max="11779" width="14.5546875" style="159" customWidth="1"/>
    <col min="11780" max="11780" width="12.5546875" style="159" customWidth="1"/>
    <col min="11781" max="11781" width="12.44140625" style="159" customWidth="1"/>
    <col min="11782" max="11782" width="12.88671875" style="159" customWidth="1"/>
    <col min="11783" max="11783" width="12.6640625" style="159" customWidth="1"/>
    <col min="11784" max="11784" width="10.88671875" style="159" customWidth="1"/>
    <col min="11785" max="11785" width="11.5546875" style="159" bestFit="1" customWidth="1"/>
    <col min="11786" max="11786" width="11.44140625" style="159"/>
    <col min="11787" max="11787" width="12.88671875" style="159" customWidth="1"/>
    <col min="11788" max="11788" width="12" style="159" customWidth="1"/>
    <col min="11789" max="11789" width="13.109375" style="159" customWidth="1"/>
    <col min="11790" max="11791" width="11.44140625" style="159"/>
    <col min="11792" max="11792" width="14.6640625" style="159" customWidth="1"/>
    <col min="11793" max="12033" width="11.44140625" style="159"/>
    <col min="12034" max="12034" width="20.33203125" style="159" customWidth="1"/>
    <col min="12035" max="12035" width="14.5546875" style="159" customWidth="1"/>
    <col min="12036" max="12036" width="12.5546875" style="159" customWidth="1"/>
    <col min="12037" max="12037" width="12.44140625" style="159" customWidth="1"/>
    <col min="12038" max="12038" width="12.88671875" style="159" customWidth="1"/>
    <col min="12039" max="12039" width="12.6640625" style="159" customWidth="1"/>
    <col min="12040" max="12040" width="10.88671875" style="159" customWidth="1"/>
    <col min="12041" max="12041" width="11.5546875" style="159" bestFit="1" customWidth="1"/>
    <col min="12042" max="12042" width="11.44140625" style="159"/>
    <col min="12043" max="12043" width="12.88671875" style="159" customWidth="1"/>
    <col min="12044" max="12044" width="12" style="159" customWidth="1"/>
    <col min="12045" max="12045" width="13.109375" style="159" customWidth="1"/>
    <col min="12046" max="12047" width="11.44140625" style="159"/>
    <col min="12048" max="12048" width="14.6640625" style="159" customWidth="1"/>
    <col min="12049" max="12289" width="11.44140625" style="159"/>
    <col min="12290" max="12290" width="20.33203125" style="159" customWidth="1"/>
    <col min="12291" max="12291" width="14.5546875" style="159" customWidth="1"/>
    <col min="12292" max="12292" width="12.5546875" style="159" customWidth="1"/>
    <col min="12293" max="12293" width="12.44140625" style="159" customWidth="1"/>
    <col min="12294" max="12294" width="12.88671875" style="159" customWidth="1"/>
    <col min="12295" max="12295" width="12.6640625" style="159" customWidth="1"/>
    <col min="12296" max="12296" width="10.88671875" style="159" customWidth="1"/>
    <col min="12297" max="12297" width="11.5546875" style="159" bestFit="1" customWidth="1"/>
    <col min="12298" max="12298" width="11.44140625" style="159"/>
    <col min="12299" max="12299" width="12.88671875" style="159" customWidth="1"/>
    <col min="12300" max="12300" width="12" style="159" customWidth="1"/>
    <col min="12301" max="12301" width="13.109375" style="159" customWidth="1"/>
    <col min="12302" max="12303" width="11.44140625" style="159"/>
    <col min="12304" max="12304" width="14.6640625" style="159" customWidth="1"/>
    <col min="12305" max="12545" width="11.44140625" style="159"/>
    <col min="12546" max="12546" width="20.33203125" style="159" customWidth="1"/>
    <col min="12547" max="12547" width="14.5546875" style="159" customWidth="1"/>
    <col min="12548" max="12548" width="12.5546875" style="159" customWidth="1"/>
    <col min="12549" max="12549" width="12.44140625" style="159" customWidth="1"/>
    <col min="12550" max="12550" width="12.88671875" style="159" customWidth="1"/>
    <col min="12551" max="12551" width="12.6640625" style="159" customWidth="1"/>
    <col min="12552" max="12552" width="10.88671875" style="159" customWidth="1"/>
    <col min="12553" max="12553" width="11.5546875" style="159" bestFit="1" customWidth="1"/>
    <col min="12554" max="12554" width="11.44140625" style="159"/>
    <col min="12555" max="12555" width="12.88671875" style="159" customWidth="1"/>
    <col min="12556" max="12556" width="12" style="159" customWidth="1"/>
    <col min="12557" max="12557" width="13.109375" style="159" customWidth="1"/>
    <col min="12558" max="12559" width="11.44140625" style="159"/>
    <col min="12560" max="12560" width="14.6640625" style="159" customWidth="1"/>
    <col min="12561" max="12801" width="11.44140625" style="159"/>
    <col min="12802" max="12802" width="20.33203125" style="159" customWidth="1"/>
    <col min="12803" max="12803" width="14.5546875" style="159" customWidth="1"/>
    <col min="12804" max="12804" width="12.5546875" style="159" customWidth="1"/>
    <col min="12805" max="12805" width="12.44140625" style="159" customWidth="1"/>
    <col min="12806" max="12806" width="12.88671875" style="159" customWidth="1"/>
    <col min="12807" max="12807" width="12.6640625" style="159" customWidth="1"/>
    <col min="12808" max="12808" width="10.88671875" style="159" customWidth="1"/>
    <col min="12809" max="12809" width="11.5546875" style="159" bestFit="1" customWidth="1"/>
    <col min="12810" max="12810" width="11.44140625" style="159"/>
    <col min="12811" max="12811" width="12.88671875" style="159" customWidth="1"/>
    <col min="12812" max="12812" width="12" style="159" customWidth="1"/>
    <col min="12813" max="12813" width="13.109375" style="159" customWidth="1"/>
    <col min="12814" max="12815" width="11.44140625" style="159"/>
    <col min="12816" max="12816" width="14.6640625" style="159" customWidth="1"/>
    <col min="12817" max="13057" width="11.44140625" style="159"/>
    <col min="13058" max="13058" width="20.33203125" style="159" customWidth="1"/>
    <col min="13059" max="13059" width="14.5546875" style="159" customWidth="1"/>
    <col min="13060" max="13060" width="12.5546875" style="159" customWidth="1"/>
    <col min="13061" max="13061" width="12.44140625" style="159" customWidth="1"/>
    <col min="13062" max="13062" width="12.88671875" style="159" customWidth="1"/>
    <col min="13063" max="13063" width="12.6640625" style="159" customWidth="1"/>
    <col min="13064" max="13064" width="10.88671875" style="159" customWidth="1"/>
    <col min="13065" max="13065" width="11.5546875" style="159" bestFit="1" customWidth="1"/>
    <col min="13066" max="13066" width="11.44140625" style="159"/>
    <col min="13067" max="13067" width="12.88671875" style="159" customWidth="1"/>
    <col min="13068" max="13068" width="12" style="159" customWidth="1"/>
    <col min="13069" max="13069" width="13.109375" style="159" customWidth="1"/>
    <col min="13070" max="13071" width="11.44140625" style="159"/>
    <col min="13072" max="13072" width="14.6640625" style="159" customWidth="1"/>
    <col min="13073" max="13313" width="11.44140625" style="159"/>
    <col min="13314" max="13314" width="20.33203125" style="159" customWidth="1"/>
    <col min="13315" max="13315" width="14.5546875" style="159" customWidth="1"/>
    <col min="13316" max="13316" width="12.5546875" style="159" customWidth="1"/>
    <col min="13317" max="13317" width="12.44140625" style="159" customWidth="1"/>
    <col min="13318" max="13318" width="12.88671875" style="159" customWidth="1"/>
    <col min="13319" max="13319" width="12.6640625" style="159" customWidth="1"/>
    <col min="13320" max="13320" width="10.88671875" style="159" customWidth="1"/>
    <col min="13321" max="13321" width="11.5546875" style="159" bestFit="1" customWidth="1"/>
    <col min="13322" max="13322" width="11.44140625" style="159"/>
    <col min="13323" max="13323" width="12.88671875" style="159" customWidth="1"/>
    <col min="13324" max="13324" width="12" style="159" customWidth="1"/>
    <col min="13325" max="13325" width="13.109375" style="159" customWidth="1"/>
    <col min="13326" max="13327" width="11.44140625" style="159"/>
    <col min="13328" max="13328" width="14.6640625" style="159" customWidth="1"/>
    <col min="13329" max="13569" width="11.44140625" style="159"/>
    <col min="13570" max="13570" width="20.33203125" style="159" customWidth="1"/>
    <col min="13571" max="13571" width="14.5546875" style="159" customWidth="1"/>
    <col min="13572" max="13572" width="12.5546875" style="159" customWidth="1"/>
    <col min="13573" max="13573" width="12.44140625" style="159" customWidth="1"/>
    <col min="13574" max="13574" width="12.88671875" style="159" customWidth="1"/>
    <col min="13575" max="13575" width="12.6640625" style="159" customWidth="1"/>
    <col min="13576" max="13576" width="10.88671875" style="159" customWidth="1"/>
    <col min="13577" max="13577" width="11.5546875" style="159" bestFit="1" customWidth="1"/>
    <col min="13578" max="13578" width="11.44140625" style="159"/>
    <col min="13579" max="13579" width="12.88671875" style="159" customWidth="1"/>
    <col min="13580" max="13580" width="12" style="159" customWidth="1"/>
    <col min="13581" max="13581" width="13.109375" style="159" customWidth="1"/>
    <col min="13582" max="13583" width="11.44140625" style="159"/>
    <col min="13584" max="13584" width="14.6640625" style="159" customWidth="1"/>
    <col min="13585" max="13825" width="11.44140625" style="159"/>
    <col min="13826" max="13826" width="20.33203125" style="159" customWidth="1"/>
    <col min="13827" max="13827" width="14.5546875" style="159" customWidth="1"/>
    <col min="13828" max="13828" width="12.5546875" style="159" customWidth="1"/>
    <col min="13829" max="13829" width="12.44140625" style="159" customWidth="1"/>
    <col min="13830" max="13830" width="12.88671875" style="159" customWidth="1"/>
    <col min="13831" max="13831" width="12.6640625" style="159" customWidth="1"/>
    <col min="13832" max="13832" width="10.88671875" style="159" customWidth="1"/>
    <col min="13833" max="13833" width="11.5546875" style="159" bestFit="1" customWidth="1"/>
    <col min="13834" max="13834" width="11.44140625" style="159"/>
    <col min="13835" max="13835" width="12.88671875" style="159" customWidth="1"/>
    <col min="13836" max="13836" width="12" style="159" customWidth="1"/>
    <col min="13837" max="13837" width="13.109375" style="159" customWidth="1"/>
    <col min="13838" max="13839" width="11.44140625" style="159"/>
    <col min="13840" max="13840" width="14.6640625" style="159" customWidth="1"/>
    <col min="13841" max="14081" width="11.44140625" style="159"/>
    <col min="14082" max="14082" width="20.33203125" style="159" customWidth="1"/>
    <col min="14083" max="14083" width="14.5546875" style="159" customWidth="1"/>
    <col min="14084" max="14084" width="12.5546875" style="159" customWidth="1"/>
    <col min="14085" max="14085" width="12.44140625" style="159" customWidth="1"/>
    <col min="14086" max="14086" width="12.88671875" style="159" customWidth="1"/>
    <col min="14087" max="14087" width="12.6640625" style="159" customWidth="1"/>
    <col min="14088" max="14088" width="10.88671875" style="159" customWidth="1"/>
    <col min="14089" max="14089" width="11.5546875" style="159" bestFit="1" customWidth="1"/>
    <col min="14090" max="14090" width="11.44140625" style="159"/>
    <col min="14091" max="14091" width="12.88671875" style="159" customWidth="1"/>
    <col min="14092" max="14092" width="12" style="159" customWidth="1"/>
    <col min="14093" max="14093" width="13.109375" style="159" customWidth="1"/>
    <col min="14094" max="14095" width="11.44140625" style="159"/>
    <col min="14096" max="14096" width="14.6640625" style="159" customWidth="1"/>
    <col min="14097" max="14337" width="11.44140625" style="159"/>
    <col min="14338" max="14338" width="20.33203125" style="159" customWidth="1"/>
    <col min="14339" max="14339" width="14.5546875" style="159" customWidth="1"/>
    <col min="14340" max="14340" width="12.5546875" style="159" customWidth="1"/>
    <col min="14341" max="14341" width="12.44140625" style="159" customWidth="1"/>
    <col min="14342" max="14342" width="12.88671875" style="159" customWidth="1"/>
    <col min="14343" max="14343" width="12.6640625" style="159" customWidth="1"/>
    <col min="14344" max="14344" width="10.88671875" style="159" customWidth="1"/>
    <col min="14345" max="14345" width="11.5546875" style="159" bestFit="1" customWidth="1"/>
    <col min="14346" max="14346" width="11.44140625" style="159"/>
    <col min="14347" max="14347" width="12.88671875" style="159" customWidth="1"/>
    <col min="14348" max="14348" width="12" style="159" customWidth="1"/>
    <col min="14349" max="14349" width="13.109375" style="159" customWidth="1"/>
    <col min="14350" max="14351" width="11.44140625" style="159"/>
    <col min="14352" max="14352" width="14.6640625" style="159" customWidth="1"/>
    <col min="14353" max="14593" width="11.44140625" style="159"/>
    <col min="14594" max="14594" width="20.33203125" style="159" customWidth="1"/>
    <col min="14595" max="14595" width="14.5546875" style="159" customWidth="1"/>
    <col min="14596" max="14596" width="12.5546875" style="159" customWidth="1"/>
    <col min="14597" max="14597" width="12.44140625" style="159" customWidth="1"/>
    <col min="14598" max="14598" width="12.88671875" style="159" customWidth="1"/>
    <col min="14599" max="14599" width="12.6640625" style="159" customWidth="1"/>
    <col min="14600" max="14600" width="10.88671875" style="159" customWidth="1"/>
    <col min="14601" max="14601" width="11.5546875" style="159" bestFit="1" customWidth="1"/>
    <col min="14602" max="14602" width="11.44140625" style="159"/>
    <col min="14603" max="14603" width="12.88671875" style="159" customWidth="1"/>
    <col min="14604" max="14604" width="12" style="159" customWidth="1"/>
    <col min="14605" max="14605" width="13.109375" style="159" customWidth="1"/>
    <col min="14606" max="14607" width="11.44140625" style="159"/>
    <col min="14608" max="14608" width="14.6640625" style="159" customWidth="1"/>
    <col min="14609" max="14849" width="11.44140625" style="159"/>
    <col min="14850" max="14850" width="20.33203125" style="159" customWidth="1"/>
    <col min="14851" max="14851" width="14.5546875" style="159" customWidth="1"/>
    <col min="14852" max="14852" width="12.5546875" style="159" customWidth="1"/>
    <col min="14853" max="14853" width="12.44140625" style="159" customWidth="1"/>
    <col min="14854" max="14854" width="12.88671875" style="159" customWidth="1"/>
    <col min="14855" max="14855" width="12.6640625" style="159" customWidth="1"/>
    <col min="14856" max="14856" width="10.88671875" style="159" customWidth="1"/>
    <col min="14857" max="14857" width="11.5546875" style="159" bestFit="1" customWidth="1"/>
    <col min="14858" max="14858" width="11.44140625" style="159"/>
    <col min="14859" max="14859" width="12.88671875" style="159" customWidth="1"/>
    <col min="14860" max="14860" width="12" style="159" customWidth="1"/>
    <col min="14861" max="14861" width="13.109375" style="159" customWidth="1"/>
    <col min="14862" max="14863" width="11.44140625" style="159"/>
    <col min="14864" max="14864" width="14.6640625" style="159" customWidth="1"/>
    <col min="14865" max="15105" width="11.44140625" style="159"/>
    <col min="15106" max="15106" width="20.33203125" style="159" customWidth="1"/>
    <col min="15107" max="15107" width="14.5546875" style="159" customWidth="1"/>
    <col min="15108" max="15108" width="12.5546875" style="159" customWidth="1"/>
    <col min="15109" max="15109" width="12.44140625" style="159" customWidth="1"/>
    <col min="15110" max="15110" width="12.88671875" style="159" customWidth="1"/>
    <col min="15111" max="15111" width="12.6640625" style="159" customWidth="1"/>
    <col min="15112" max="15112" width="10.88671875" style="159" customWidth="1"/>
    <col min="15113" max="15113" width="11.5546875" style="159" bestFit="1" customWidth="1"/>
    <col min="15114" max="15114" width="11.44140625" style="159"/>
    <col min="15115" max="15115" width="12.88671875" style="159" customWidth="1"/>
    <col min="15116" max="15116" width="12" style="159" customWidth="1"/>
    <col min="15117" max="15117" width="13.109375" style="159" customWidth="1"/>
    <col min="15118" max="15119" width="11.44140625" style="159"/>
    <col min="15120" max="15120" width="14.6640625" style="159" customWidth="1"/>
    <col min="15121" max="15361" width="11.44140625" style="159"/>
    <col min="15362" max="15362" width="20.33203125" style="159" customWidth="1"/>
    <col min="15363" max="15363" width="14.5546875" style="159" customWidth="1"/>
    <col min="15364" max="15364" width="12.5546875" style="159" customWidth="1"/>
    <col min="15365" max="15365" width="12.44140625" style="159" customWidth="1"/>
    <col min="15366" max="15366" width="12.88671875" style="159" customWidth="1"/>
    <col min="15367" max="15367" width="12.6640625" style="159" customWidth="1"/>
    <col min="15368" max="15368" width="10.88671875" style="159" customWidth="1"/>
    <col min="15369" max="15369" width="11.5546875" style="159" bestFit="1" customWidth="1"/>
    <col min="15370" max="15370" width="11.44140625" style="159"/>
    <col min="15371" max="15371" width="12.88671875" style="159" customWidth="1"/>
    <col min="15372" max="15372" width="12" style="159" customWidth="1"/>
    <col min="15373" max="15373" width="13.109375" style="159" customWidth="1"/>
    <col min="15374" max="15375" width="11.44140625" style="159"/>
    <col min="15376" max="15376" width="14.6640625" style="159" customWidth="1"/>
    <col min="15377" max="15617" width="11.44140625" style="159"/>
    <col min="15618" max="15618" width="20.33203125" style="159" customWidth="1"/>
    <col min="15619" max="15619" width="14.5546875" style="159" customWidth="1"/>
    <col min="15620" max="15620" width="12.5546875" style="159" customWidth="1"/>
    <col min="15621" max="15621" width="12.44140625" style="159" customWidth="1"/>
    <col min="15622" max="15622" width="12.88671875" style="159" customWidth="1"/>
    <col min="15623" max="15623" width="12.6640625" style="159" customWidth="1"/>
    <col min="15624" max="15624" width="10.88671875" style="159" customWidth="1"/>
    <col min="15625" max="15625" width="11.5546875" style="159" bestFit="1" customWidth="1"/>
    <col min="15626" max="15626" width="11.44140625" style="159"/>
    <col min="15627" max="15627" width="12.88671875" style="159" customWidth="1"/>
    <col min="15628" max="15628" width="12" style="159" customWidth="1"/>
    <col min="15629" max="15629" width="13.109375" style="159" customWidth="1"/>
    <col min="15630" max="15631" width="11.44140625" style="159"/>
    <col min="15632" max="15632" width="14.6640625" style="159" customWidth="1"/>
    <col min="15633" max="15873" width="11.44140625" style="159"/>
    <col min="15874" max="15874" width="20.33203125" style="159" customWidth="1"/>
    <col min="15875" max="15875" width="14.5546875" style="159" customWidth="1"/>
    <col min="15876" max="15876" width="12.5546875" style="159" customWidth="1"/>
    <col min="15877" max="15877" width="12.44140625" style="159" customWidth="1"/>
    <col min="15878" max="15878" width="12.88671875" style="159" customWidth="1"/>
    <col min="15879" max="15879" width="12.6640625" style="159" customWidth="1"/>
    <col min="15880" max="15880" width="10.88671875" style="159" customWidth="1"/>
    <col min="15881" max="15881" width="11.5546875" style="159" bestFit="1" customWidth="1"/>
    <col min="15882" max="15882" width="11.44140625" style="159"/>
    <col min="15883" max="15883" width="12.88671875" style="159" customWidth="1"/>
    <col min="15884" max="15884" width="12" style="159" customWidth="1"/>
    <col min="15885" max="15885" width="13.109375" style="159" customWidth="1"/>
    <col min="15886" max="15887" width="11.44140625" style="159"/>
    <col min="15888" max="15888" width="14.6640625" style="159" customWidth="1"/>
    <col min="15889" max="16129" width="11.44140625" style="159"/>
    <col min="16130" max="16130" width="20.33203125" style="159" customWidth="1"/>
    <col min="16131" max="16131" width="14.5546875" style="159" customWidth="1"/>
    <col min="16132" max="16132" width="12.5546875" style="159" customWidth="1"/>
    <col min="16133" max="16133" width="12.44140625" style="159" customWidth="1"/>
    <col min="16134" max="16134" width="12.88671875" style="159" customWidth="1"/>
    <col min="16135" max="16135" width="12.6640625" style="159" customWidth="1"/>
    <col min="16136" max="16136" width="10.88671875" style="159" customWidth="1"/>
    <col min="16137" max="16137" width="11.5546875" style="159" bestFit="1" customWidth="1"/>
    <col min="16138" max="16138" width="11.44140625" style="159"/>
    <col min="16139" max="16139" width="12.88671875" style="159" customWidth="1"/>
    <col min="16140" max="16140" width="12" style="159" customWidth="1"/>
    <col min="16141" max="16141" width="13.109375" style="159" customWidth="1"/>
    <col min="16142" max="16143" width="11.44140625" style="159"/>
    <col min="16144" max="16144" width="14.66406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3951</v>
      </c>
      <c r="B2" s="182"/>
      <c r="C2" s="182"/>
      <c r="D2" s="182"/>
      <c r="E2" s="182"/>
      <c r="F2" s="182"/>
      <c r="G2" s="182"/>
      <c r="J2" s="182" t="s">
        <v>3951</v>
      </c>
      <c r="K2" s="182"/>
    </row>
    <row r="3" spans="1:16">
      <c r="A3" s="182" t="s">
        <v>220</v>
      </c>
      <c r="B3" s="182"/>
      <c r="C3" s="182"/>
      <c r="D3" s="182"/>
      <c r="E3" s="182"/>
      <c r="F3" s="182"/>
      <c r="G3" s="182"/>
      <c r="J3" s="182" t="s">
        <v>220</v>
      </c>
      <c r="K3" s="182"/>
    </row>
    <row r="4" spans="1:16">
      <c r="A4" s="182" t="s">
        <v>363</v>
      </c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J6" s="182" t="s">
        <v>5161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3934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90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94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9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1568</v>
      </c>
      <c r="C13" s="1334">
        <v>1730</v>
      </c>
      <c r="D13" s="1327">
        <v>387</v>
      </c>
      <c r="E13" s="1327">
        <v>458</v>
      </c>
      <c r="F13" s="1327">
        <v>72</v>
      </c>
      <c r="G13" s="1327">
        <v>32</v>
      </c>
      <c r="H13" s="1327">
        <v>22</v>
      </c>
      <c r="I13" s="164"/>
      <c r="J13" s="712">
        <v>1980</v>
      </c>
      <c r="K13" s="1385">
        <v>26.5</v>
      </c>
      <c r="L13" s="1385">
        <v>5.9</v>
      </c>
      <c r="M13" s="1386">
        <v>7</v>
      </c>
      <c r="N13" s="1386">
        <v>41.6</v>
      </c>
      <c r="O13" s="1386">
        <v>18.5</v>
      </c>
      <c r="P13" s="1386">
        <v>12.7</v>
      </c>
    </row>
    <row r="14" spans="1:16">
      <c r="A14" s="712">
        <v>1981</v>
      </c>
      <c r="B14" s="1334">
        <v>1509</v>
      </c>
      <c r="C14" s="1334">
        <v>1779</v>
      </c>
      <c r="D14" s="1327">
        <v>377</v>
      </c>
      <c r="E14" s="1327">
        <v>401</v>
      </c>
      <c r="F14" s="1327">
        <v>56</v>
      </c>
      <c r="G14" s="1327">
        <v>27</v>
      </c>
      <c r="H14" s="1327">
        <v>20</v>
      </c>
      <c r="I14" s="164"/>
      <c r="J14" s="712">
        <v>1981</v>
      </c>
      <c r="K14" s="1385">
        <v>26.8</v>
      </c>
      <c r="L14" s="1385">
        <v>5.7</v>
      </c>
      <c r="M14" s="1386">
        <v>6</v>
      </c>
      <c r="N14" s="1386">
        <v>31.5</v>
      </c>
      <c r="O14" s="1386">
        <v>15.2</v>
      </c>
      <c r="P14" s="1386">
        <v>11.2</v>
      </c>
    </row>
    <row r="15" spans="1:16">
      <c r="A15" s="712">
        <v>1982</v>
      </c>
      <c r="B15" s="1334">
        <v>1541</v>
      </c>
      <c r="C15" s="1334">
        <v>1824</v>
      </c>
      <c r="D15" s="1327">
        <v>370</v>
      </c>
      <c r="E15" s="1327">
        <v>481</v>
      </c>
      <c r="F15" s="1327">
        <v>55</v>
      </c>
      <c r="G15" s="1327">
        <v>36</v>
      </c>
      <c r="H15" s="1327">
        <v>17</v>
      </c>
      <c r="I15" s="164"/>
      <c r="J15" s="712">
        <v>1982</v>
      </c>
      <c r="K15" s="1385">
        <v>27</v>
      </c>
      <c r="L15" s="1385">
        <v>5.5</v>
      </c>
      <c r="M15" s="1386">
        <v>7.1</v>
      </c>
      <c r="N15" s="1386">
        <v>30.2</v>
      </c>
      <c r="O15" s="1386">
        <v>19.7</v>
      </c>
      <c r="P15" s="1386">
        <v>9.3000000000000007</v>
      </c>
    </row>
    <row r="16" spans="1:16">
      <c r="A16" s="712">
        <v>1983</v>
      </c>
      <c r="B16" s="1334">
        <v>1638</v>
      </c>
      <c r="C16" s="1334">
        <v>1913</v>
      </c>
      <c r="D16" s="1327">
        <v>337</v>
      </c>
      <c r="E16" s="1327">
        <v>521</v>
      </c>
      <c r="F16" s="1327">
        <v>51</v>
      </c>
      <c r="G16" s="1327">
        <v>29</v>
      </c>
      <c r="H16" s="1327">
        <v>7</v>
      </c>
      <c r="I16" s="164"/>
      <c r="J16" s="712">
        <v>1983</v>
      </c>
      <c r="K16" s="1385">
        <v>27.7</v>
      </c>
      <c r="L16" s="1385">
        <v>4.9000000000000004</v>
      </c>
      <c r="M16" s="1386">
        <v>7.6</v>
      </c>
      <c r="N16" s="1386">
        <v>26.7</v>
      </c>
      <c r="O16" s="1386">
        <v>15.2</v>
      </c>
      <c r="P16" s="1386">
        <v>3.7</v>
      </c>
    </row>
    <row r="17" spans="1:16">
      <c r="A17" s="712">
        <v>1984</v>
      </c>
      <c r="B17" s="1334">
        <v>1629</v>
      </c>
      <c r="C17" s="1334">
        <v>1785</v>
      </c>
      <c r="D17" s="1327">
        <v>345</v>
      </c>
      <c r="E17" s="1327">
        <v>548</v>
      </c>
      <c r="F17" s="1327">
        <v>43</v>
      </c>
      <c r="G17" s="1327">
        <v>20</v>
      </c>
      <c r="H17" s="1327">
        <v>12</v>
      </c>
      <c r="I17" s="164"/>
      <c r="J17" s="712">
        <v>1984</v>
      </c>
      <c r="K17" s="1385">
        <v>25.4</v>
      </c>
      <c r="L17" s="1385">
        <v>4.9000000000000004</v>
      </c>
      <c r="M17" s="1386">
        <v>7.8</v>
      </c>
      <c r="N17" s="1386">
        <v>24.1</v>
      </c>
      <c r="O17" s="1386">
        <v>11.2</v>
      </c>
      <c r="P17" s="1386">
        <v>6.7</v>
      </c>
    </row>
    <row r="18" spans="1:16">
      <c r="A18" s="712">
        <v>1985</v>
      </c>
      <c r="B18" s="1334">
        <v>1638</v>
      </c>
      <c r="C18" s="1334">
        <v>1794</v>
      </c>
      <c r="D18" s="1327">
        <v>391</v>
      </c>
      <c r="E18" s="1333">
        <v>526</v>
      </c>
      <c r="F18" s="1333">
        <v>50</v>
      </c>
      <c r="G18" s="1333">
        <v>27</v>
      </c>
      <c r="H18" s="1333">
        <v>8</v>
      </c>
      <c r="I18" s="164"/>
      <c r="J18" s="712">
        <v>1985</v>
      </c>
      <c r="K18" s="1385">
        <v>25.1</v>
      </c>
      <c r="L18" s="1385">
        <v>5.5</v>
      </c>
      <c r="M18" s="1386">
        <v>7.3</v>
      </c>
      <c r="N18" s="1386">
        <v>27.9</v>
      </c>
      <c r="O18" s="1386">
        <v>15.1</v>
      </c>
      <c r="P18" s="1386">
        <v>4.5</v>
      </c>
    </row>
    <row r="19" spans="1:16">
      <c r="A19" s="712">
        <v>1986</v>
      </c>
      <c r="B19" s="1334">
        <v>1589</v>
      </c>
      <c r="C19" s="1334">
        <v>1729</v>
      </c>
      <c r="D19" s="1327">
        <v>375</v>
      </c>
      <c r="E19" s="1333">
        <v>537</v>
      </c>
      <c r="F19" s="1333">
        <v>41</v>
      </c>
      <c r="G19" s="1333">
        <v>21</v>
      </c>
      <c r="H19" s="1333">
        <v>17</v>
      </c>
      <c r="I19" s="164"/>
      <c r="J19" s="712">
        <v>1986</v>
      </c>
      <c r="K19" s="1385">
        <v>23.7</v>
      </c>
      <c r="L19" s="1385">
        <v>5.0999999999999996</v>
      </c>
      <c r="M19" s="1386">
        <v>7.3</v>
      </c>
      <c r="N19" s="1386">
        <v>23.7</v>
      </c>
      <c r="O19" s="1386">
        <v>12.1</v>
      </c>
      <c r="P19" s="1386">
        <v>9.8000000000000007</v>
      </c>
    </row>
    <row r="20" spans="1:16">
      <c r="A20" s="712">
        <v>1987</v>
      </c>
      <c r="B20" s="1334">
        <v>1647</v>
      </c>
      <c r="C20" s="1334">
        <v>1793</v>
      </c>
      <c r="D20" s="1327">
        <v>382</v>
      </c>
      <c r="E20" s="1333">
        <v>561</v>
      </c>
      <c r="F20" s="1333">
        <v>48</v>
      </c>
      <c r="G20" s="1333">
        <v>19</v>
      </c>
      <c r="H20" s="1333">
        <v>8</v>
      </c>
      <c r="I20" s="164"/>
      <c r="J20" s="712">
        <v>1987</v>
      </c>
      <c r="K20" s="1385">
        <v>24</v>
      </c>
      <c r="L20" s="1385">
        <v>5.0999999999999996</v>
      </c>
      <c r="M20" s="1386">
        <v>7.5</v>
      </c>
      <c r="N20" s="1386">
        <v>26.8</v>
      </c>
      <c r="O20" s="1386">
        <v>10.6</v>
      </c>
      <c r="P20" s="1386">
        <v>4.5</v>
      </c>
    </row>
    <row r="21" spans="1:16">
      <c r="A21" s="712">
        <v>1988</v>
      </c>
      <c r="B21" s="1334">
        <v>1859</v>
      </c>
      <c r="C21" s="1334">
        <v>2023</v>
      </c>
      <c r="D21" s="1327">
        <v>408</v>
      </c>
      <c r="E21" s="1333">
        <v>638</v>
      </c>
      <c r="F21" s="1333">
        <v>54</v>
      </c>
      <c r="G21" s="1333">
        <v>25</v>
      </c>
      <c r="H21" s="1333">
        <v>22</v>
      </c>
      <c r="I21" s="164"/>
      <c r="J21" s="712">
        <v>1988</v>
      </c>
      <c r="K21" s="1385">
        <v>26.6</v>
      </c>
      <c r="L21" s="1385">
        <v>5.4</v>
      </c>
      <c r="M21" s="1386">
        <v>8.4</v>
      </c>
      <c r="N21" s="1386">
        <v>26.7</v>
      </c>
      <c r="O21" s="1386">
        <v>12.4</v>
      </c>
      <c r="P21" s="1386">
        <v>10.9</v>
      </c>
    </row>
    <row r="22" spans="1:16">
      <c r="A22" s="712">
        <v>1989</v>
      </c>
      <c r="B22" s="1334">
        <v>1894</v>
      </c>
      <c r="C22" s="1334">
        <v>2069</v>
      </c>
      <c r="D22" s="1327">
        <v>388</v>
      </c>
      <c r="E22" s="1333">
        <v>632</v>
      </c>
      <c r="F22" s="1333">
        <v>49</v>
      </c>
      <c r="G22" s="1333">
        <v>18</v>
      </c>
      <c r="H22" s="1333">
        <v>17</v>
      </c>
      <c r="I22" s="164"/>
      <c r="J22" s="712">
        <v>1989</v>
      </c>
      <c r="K22" s="1385">
        <v>26.7</v>
      </c>
      <c r="L22" s="1385">
        <v>5</v>
      </c>
      <c r="M22" s="1386">
        <v>8.1</v>
      </c>
      <c r="N22" s="1386">
        <v>23.7</v>
      </c>
      <c r="O22" s="1386">
        <v>8.6999999999999993</v>
      </c>
      <c r="P22" s="1386">
        <v>8.1999999999999993</v>
      </c>
    </row>
    <row r="23" spans="1:16">
      <c r="A23" s="712">
        <v>1990</v>
      </c>
      <c r="B23" s="1334">
        <v>2038</v>
      </c>
      <c r="C23" s="1334">
        <v>2238</v>
      </c>
      <c r="D23" s="1327">
        <v>396</v>
      </c>
      <c r="E23" s="1333">
        <v>565</v>
      </c>
      <c r="F23" s="1333">
        <v>44</v>
      </c>
      <c r="G23" s="1333">
        <v>16</v>
      </c>
      <c r="H23" s="1333">
        <v>17</v>
      </c>
      <c r="I23" s="164"/>
      <c r="J23" s="712">
        <v>1990</v>
      </c>
      <c r="K23" s="1385">
        <v>28.1</v>
      </c>
      <c r="L23" s="1385">
        <v>5</v>
      </c>
      <c r="M23" s="1386">
        <v>7.1</v>
      </c>
      <c r="N23" s="1386">
        <v>19.7</v>
      </c>
      <c r="O23" s="1386">
        <v>7.1</v>
      </c>
      <c r="P23" s="1386">
        <v>7.6</v>
      </c>
    </row>
    <row r="24" spans="1:16">
      <c r="A24" s="712">
        <v>1991</v>
      </c>
      <c r="B24" s="1334">
        <v>1848</v>
      </c>
      <c r="C24" s="1334">
        <v>2034</v>
      </c>
      <c r="D24" s="1327">
        <v>347</v>
      </c>
      <c r="E24" s="1333">
        <v>515</v>
      </c>
      <c r="F24" s="1333">
        <v>31</v>
      </c>
      <c r="G24" s="1333">
        <v>16</v>
      </c>
      <c r="H24" s="1333">
        <v>16</v>
      </c>
      <c r="I24" s="164"/>
      <c r="J24" s="712">
        <v>1991</v>
      </c>
      <c r="K24" s="1385">
        <v>25</v>
      </c>
      <c r="L24" s="1385">
        <v>4.3</v>
      </c>
      <c r="M24" s="1386">
        <v>6.3</v>
      </c>
      <c r="N24" s="1386">
        <v>15.2</v>
      </c>
      <c r="O24" s="1386">
        <v>7.9</v>
      </c>
      <c r="P24" s="1386">
        <v>7.9</v>
      </c>
    </row>
    <row r="25" spans="1:16">
      <c r="A25" s="712">
        <v>1992</v>
      </c>
      <c r="B25" s="1334">
        <v>1765</v>
      </c>
      <c r="C25" s="1334">
        <v>1930</v>
      </c>
      <c r="D25" s="1327">
        <v>371</v>
      </c>
      <c r="E25" s="1333">
        <v>493</v>
      </c>
      <c r="F25" s="1333">
        <v>33</v>
      </c>
      <c r="G25" s="1333">
        <v>12</v>
      </c>
      <c r="H25" s="1333">
        <v>22</v>
      </c>
      <c r="I25" s="164"/>
      <c r="J25" s="712">
        <v>1992</v>
      </c>
      <c r="K25" s="1385">
        <v>23.3</v>
      </c>
      <c r="L25" s="1385">
        <v>4.5</v>
      </c>
      <c r="M25" s="1386">
        <v>6</v>
      </c>
      <c r="N25" s="1386">
        <v>17.100000000000001</v>
      </c>
      <c r="O25" s="1386">
        <v>6.2</v>
      </c>
      <c r="P25" s="1386">
        <v>11.4</v>
      </c>
    </row>
    <row r="26" spans="1:16">
      <c r="A26" s="712">
        <v>1993</v>
      </c>
      <c r="B26" s="1333">
        <v>1661</v>
      </c>
      <c r="C26" s="1333">
        <v>1801</v>
      </c>
      <c r="D26" s="1327">
        <v>373</v>
      </c>
      <c r="E26" s="1333">
        <v>455</v>
      </c>
      <c r="F26" s="1333">
        <v>23</v>
      </c>
      <c r="G26" s="1333">
        <v>11</v>
      </c>
      <c r="H26" s="1333">
        <v>9</v>
      </c>
      <c r="I26" s="164"/>
      <c r="J26" s="712">
        <v>1993</v>
      </c>
      <c r="K26" s="1385">
        <v>21.4</v>
      </c>
      <c r="L26" s="1385">
        <v>4.4000000000000004</v>
      </c>
      <c r="M26" s="1386">
        <v>5.4</v>
      </c>
      <c r="N26" s="1386">
        <v>12.8</v>
      </c>
      <c r="O26" s="1386">
        <v>6.1</v>
      </c>
      <c r="P26" s="1386">
        <v>5</v>
      </c>
    </row>
    <row r="27" spans="1:16">
      <c r="A27" s="712">
        <v>1994</v>
      </c>
      <c r="B27" s="1333">
        <v>1688</v>
      </c>
      <c r="C27" s="1331">
        <v>1798</v>
      </c>
      <c r="D27" s="1327">
        <v>387</v>
      </c>
      <c r="E27" s="1333">
        <v>447</v>
      </c>
      <c r="F27" s="1333">
        <v>35</v>
      </c>
      <c r="G27" s="1333">
        <v>20</v>
      </c>
      <c r="H27" s="1333">
        <v>9</v>
      </c>
      <c r="I27" s="164"/>
      <c r="J27" s="712">
        <v>1994</v>
      </c>
      <c r="K27" s="1385">
        <v>20.9</v>
      </c>
      <c r="L27" s="1385">
        <v>4.5</v>
      </c>
      <c r="M27" s="1386">
        <v>5.2</v>
      </c>
      <c r="N27" s="1386">
        <v>19.5</v>
      </c>
      <c r="O27" s="1386">
        <v>11.1</v>
      </c>
      <c r="P27" s="1386">
        <v>5</v>
      </c>
    </row>
    <row r="28" spans="1:16">
      <c r="A28" s="712">
        <v>1995</v>
      </c>
      <c r="B28" s="1333">
        <v>1543</v>
      </c>
      <c r="C28" s="1331">
        <v>1652</v>
      </c>
      <c r="D28" s="1327">
        <v>405</v>
      </c>
      <c r="E28" s="1333">
        <v>426</v>
      </c>
      <c r="F28" s="1333">
        <v>21</v>
      </c>
      <c r="G28" s="1333">
        <v>10</v>
      </c>
      <c r="H28" s="1333">
        <v>6</v>
      </c>
      <c r="I28" s="164"/>
      <c r="J28" s="712">
        <v>1995</v>
      </c>
      <c r="K28" s="1385">
        <v>18.899999999999999</v>
      </c>
      <c r="L28" s="1385">
        <v>4.5999999999999996</v>
      </c>
      <c r="M28" s="1386">
        <v>4.9000000000000004</v>
      </c>
      <c r="N28" s="1386">
        <v>12.7</v>
      </c>
      <c r="O28" s="1386">
        <v>6.1</v>
      </c>
      <c r="P28" s="1386">
        <v>3.6</v>
      </c>
    </row>
    <row r="29" spans="1:16">
      <c r="A29" s="712">
        <v>1996</v>
      </c>
      <c r="B29" s="1333">
        <v>1585</v>
      </c>
      <c r="C29" s="1331">
        <v>1688</v>
      </c>
      <c r="D29" s="1327">
        <v>392</v>
      </c>
      <c r="E29" s="1333">
        <v>380</v>
      </c>
      <c r="F29" s="1333">
        <v>17</v>
      </c>
      <c r="G29" s="1333">
        <v>10</v>
      </c>
      <c r="H29" s="1333">
        <v>11</v>
      </c>
      <c r="I29" s="164"/>
      <c r="J29" s="712">
        <v>1996</v>
      </c>
      <c r="K29" s="1385">
        <v>19</v>
      </c>
      <c r="L29" s="1385">
        <v>4.4000000000000004</v>
      </c>
      <c r="M29" s="1386">
        <v>4.3</v>
      </c>
      <c r="N29" s="1386">
        <v>10.1</v>
      </c>
      <c r="O29" s="1386">
        <v>5.9</v>
      </c>
      <c r="P29" s="1386">
        <v>6.5</v>
      </c>
    </row>
    <row r="30" spans="1:16">
      <c r="A30" s="712">
        <v>1997</v>
      </c>
      <c r="B30" s="1333">
        <v>1536</v>
      </c>
      <c r="C30" s="1331">
        <v>1622</v>
      </c>
      <c r="D30" s="1327">
        <v>370</v>
      </c>
      <c r="E30" s="1333">
        <v>367</v>
      </c>
      <c r="F30" s="1333">
        <v>22</v>
      </c>
      <c r="G30" s="1333">
        <v>8</v>
      </c>
      <c r="H30" s="1333">
        <v>1</v>
      </c>
      <c r="I30" s="164"/>
      <c r="J30" s="712">
        <v>1997</v>
      </c>
      <c r="K30" s="1385">
        <v>18</v>
      </c>
      <c r="L30" s="1385">
        <v>4.0999999999999996</v>
      </c>
      <c r="M30" s="1386">
        <v>4.0999999999999996</v>
      </c>
      <c r="N30" s="1386">
        <v>13.6</v>
      </c>
      <c r="O30" s="1386">
        <v>4.9000000000000004</v>
      </c>
      <c r="P30" s="1386">
        <v>0.6</v>
      </c>
    </row>
    <row r="31" spans="1:16">
      <c r="A31" s="712">
        <v>1998</v>
      </c>
      <c r="B31" s="1334">
        <v>1566</v>
      </c>
      <c r="C31" s="1334">
        <v>1651</v>
      </c>
      <c r="D31" s="1327">
        <v>431</v>
      </c>
      <c r="E31" s="1333">
        <v>343</v>
      </c>
      <c r="F31" s="1333">
        <v>19</v>
      </c>
      <c r="G31" s="1333">
        <v>12</v>
      </c>
      <c r="H31" s="1333">
        <v>12</v>
      </c>
      <c r="I31" s="164"/>
      <c r="J31" s="712">
        <v>1998</v>
      </c>
      <c r="K31" s="1385">
        <v>18.100000000000001</v>
      </c>
      <c r="L31" s="1385">
        <v>4.7</v>
      </c>
      <c r="M31" s="1386">
        <v>3.8</v>
      </c>
      <c r="N31" s="1386">
        <v>11.5</v>
      </c>
      <c r="O31" s="1386">
        <v>7.3</v>
      </c>
      <c r="P31" s="1386">
        <v>7.3</v>
      </c>
    </row>
    <row r="32" spans="1:16">
      <c r="A32" s="712">
        <v>1999</v>
      </c>
      <c r="B32" s="1334">
        <v>1530</v>
      </c>
      <c r="C32" s="1334">
        <v>1584</v>
      </c>
      <c r="D32" s="1327">
        <v>403</v>
      </c>
      <c r="E32" s="1333">
        <v>332</v>
      </c>
      <c r="F32" s="1333">
        <v>22</v>
      </c>
      <c r="G32" s="1333">
        <v>13</v>
      </c>
      <c r="H32" s="1333">
        <v>8</v>
      </c>
      <c r="I32" s="164"/>
      <c r="J32" s="712">
        <v>1999</v>
      </c>
      <c r="K32" s="1385">
        <v>17.100000000000001</v>
      </c>
      <c r="L32" s="1385">
        <v>4.4000000000000004</v>
      </c>
      <c r="M32" s="1386">
        <v>3.6</v>
      </c>
      <c r="N32" s="1386">
        <v>13.9</v>
      </c>
      <c r="O32" s="1386">
        <v>8.1999999999999993</v>
      </c>
      <c r="P32" s="1386">
        <v>5.0999999999999996</v>
      </c>
    </row>
    <row r="33" spans="1:18">
      <c r="A33" s="712">
        <v>2000</v>
      </c>
      <c r="B33" s="1334">
        <v>1498</v>
      </c>
      <c r="C33" s="1334">
        <v>1521</v>
      </c>
      <c r="D33" s="1327">
        <v>460</v>
      </c>
      <c r="E33" s="1333">
        <v>331</v>
      </c>
      <c r="F33" s="1333">
        <v>20</v>
      </c>
      <c r="G33" s="1333">
        <v>13</v>
      </c>
      <c r="H33" s="1333">
        <v>6</v>
      </c>
      <c r="I33" s="164"/>
      <c r="J33" s="712">
        <v>2000</v>
      </c>
      <c r="K33" s="1385">
        <v>16.2</v>
      </c>
      <c r="L33" s="1385">
        <v>4.9000000000000004</v>
      </c>
      <c r="M33" s="1386">
        <v>3.5</v>
      </c>
      <c r="N33" s="1386">
        <v>13.1</v>
      </c>
      <c r="O33" s="1386">
        <v>8.5</v>
      </c>
      <c r="P33" s="1386">
        <v>3.9</v>
      </c>
    </row>
    <row r="34" spans="1:18">
      <c r="A34" s="712">
        <v>2001</v>
      </c>
      <c r="B34" s="1334">
        <v>1595</v>
      </c>
      <c r="C34" s="1334">
        <v>1632</v>
      </c>
      <c r="D34" s="1327">
        <v>422</v>
      </c>
      <c r="E34" s="1331">
        <v>311</v>
      </c>
      <c r="F34" s="1331">
        <v>15</v>
      </c>
      <c r="G34" s="1331">
        <v>7</v>
      </c>
      <c r="H34" s="1331">
        <v>8</v>
      </c>
      <c r="I34" s="164"/>
      <c r="J34" s="712">
        <v>2001</v>
      </c>
      <c r="K34" s="1385">
        <v>17.2</v>
      </c>
      <c r="L34" s="1385">
        <v>4.4000000000000004</v>
      </c>
      <c r="M34" s="1386">
        <v>3.3</v>
      </c>
      <c r="N34" s="1386">
        <v>9.1999999999999993</v>
      </c>
      <c r="O34" s="1386">
        <v>4.3</v>
      </c>
      <c r="P34" s="1386">
        <v>4.9000000000000004</v>
      </c>
    </row>
    <row r="35" spans="1:18">
      <c r="A35" s="712">
        <v>2002</v>
      </c>
      <c r="B35" s="1334">
        <v>1579</v>
      </c>
      <c r="C35" s="1334">
        <v>1591</v>
      </c>
      <c r="D35" s="1327">
        <v>407</v>
      </c>
      <c r="E35" s="1331">
        <v>316</v>
      </c>
      <c r="F35" s="1331">
        <v>12</v>
      </c>
      <c r="G35" s="1331">
        <v>8</v>
      </c>
      <c r="H35" s="1331">
        <v>9</v>
      </c>
      <c r="I35" s="164"/>
      <c r="J35" s="712">
        <v>2002</v>
      </c>
      <c r="K35" s="1385">
        <v>16.600000000000001</v>
      </c>
      <c r="L35" s="1385">
        <v>4.2</v>
      </c>
      <c r="M35" s="1386">
        <v>3.3</v>
      </c>
      <c r="N35" s="1386">
        <v>7.5</v>
      </c>
      <c r="O35" s="1386">
        <v>5</v>
      </c>
      <c r="P35" s="1386">
        <v>5.7</v>
      </c>
    </row>
    <row r="36" spans="1:18">
      <c r="A36" s="712">
        <v>2003</v>
      </c>
      <c r="B36" s="1334">
        <v>1578</v>
      </c>
      <c r="C36" s="1327">
        <v>1597</v>
      </c>
      <c r="D36" s="1327">
        <v>423</v>
      </c>
      <c r="E36" s="1331">
        <v>255</v>
      </c>
      <c r="F36" s="1331">
        <v>16</v>
      </c>
      <c r="G36" s="1331">
        <v>11</v>
      </c>
      <c r="H36" s="1331">
        <v>7</v>
      </c>
      <c r="I36" s="164"/>
      <c r="J36" s="712">
        <v>2003</v>
      </c>
      <c r="K36" s="1385">
        <v>16.399999999999999</v>
      </c>
      <c r="L36" s="1385">
        <v>4.4000000000000004</v>
      </c>
      <c r="M36" s="1386">
        <v>2.6</v>
      </c>
      <c r="N36" s="1387">
        <v>10</v>
      </c>
      <c r="O36" s="1388">
        <v>6.9</v>
      </c>
      <c r="P36" s="1388">
        <v>4.4000000000000004</v>
      </c>
    </row>
    <row r="37" spans="1:18">
      <c r="A37" s="712">
        <v>2004</v>
      </c>
      <c r="B37" s="1334">
        <v>1593</v>
      </c>
      <c r="C37" s="1327">
        <v>1622</v>
      </c>
      <c r="D37" s="1327">
        <v>437</v>
      </c>
      <c r="E37" s="1335">
        <v>251</v>
      </c>
      <c r="F37" s="1335">
        <v>22</v>
      </c>
      <c r="G37" s="1335">
        <v>13</v>
      </c>
      <c r="H37" s="1335">
        <v>8</v>
      </c>
      <c r="I37" s="164"/>
      <c r="J37" s="712">
        <v>2004</v>
      </c>
      <c r="K37" s="1385">
        <v>16.5</v>
      </c>
      <c r="L37" s="1385">
        <v>4.5</v>
      </c>
      <c r="M37" s="1386">
        <v>2.6</v>
      </c>
      <c r="N37" s="1387">
        <v>13.6</v>
      </c>
      <c r="O37" s="1388">
        <v>8</v>
      </c>
      <c r="P37" s="1388">
        <v>4.9000000000000004</v>
      </c>
    </row>
    <row r="38" spans="1:18">
      <c r="A38" s="640">
        <v>2005</v>
      </c>
      <c r="B38" s="1334">
        <v>1586</v>
      </c>
      <c r="C38" s="1333">
        <v>1594</v>
      </c>
      <c r="D38" s="1327">
        <v>441</v>
      </c>
      <c r="E38" s="1327">
        <v>283</v>
      </c>
      <c r="F38" s="1327">
        <v>11</v>
      </c>
      <c r="G38" s="1327">
        <v>7</v>
      </c>
      <c r="H38" s="1327">
        <v>15</v>
      </c>
      <c r="I38" s="164"/>
      <c r="J38" s="640">
        <v>2005</v>
      </c>
      <c r="K38" s="1389">
        <v>16.100000000000001</v>
      </c>
      <c r="L38" s="1389">
        <v>4.4000000000000004</v>
      </c>
      <c r="M38" s="1389">
        <v>2.8</v>
      </c>
      <c r="N38" s="1389">
        <v>6.9</v>
      </c>
      <c r="O38" s="1389">
        <v>4.4000000000000004</v>
      </c>
      <c r="P38" s="1389">
        <v>9.4</v>
      </c>
    </row>
    <row r="39" spans="1:18">
      <c r="A39" s="640">
        <v>2006</v>
      </c>
      <c r="B39" s="1334">
        <v>1563</v>
      </c>
      <c r="C39" s="1333">
        <v>1610</v>
      </c>
      <c r="D39" s="1327">
        <v>441</v>
      </c>
      <c r="E39" s="605">
        <v>289</v>
      </c>
      <c r="F39" s="1327">
        <v>14</v>
      </c>
      <c r="G39" s="1327">
        <v>8</v>
      </c>
      <c r="H39" s="1327">
        <v>11</v>
      </c>
      <c r="I39" s="164"/>
      <c r="J39" s="640">
        <v>2006</v>
      </c>
      <c r="K39" s="1389">
        <v>16</v>
      </c>
      <c r="L39" s="1389">
        <v>4.4000000000000004</v>
      </c>
      <c r="M39" s="1389">
        <v>2.9</v>
      </c>
      <c r="N39" s="1389">
        <v>8.6999999999999993</v>
      </c>
      <c r="O39" s="1389">
        <v>5</v>
      </c>
      <c r="P39" s="1389">
        <v>6.8</v>
      </c>
    </row>
    <row r="40" spans="1:18">
      <c r="A40" s="640">
        <v>2007</v>
      </c>
      <c r="B40" s="1334">
        <v>1679</v>
      </c>
      <c r="C40" s="1333">
        <v>1681</v>
      </c>
      <c r="D40" s="1333">
        <v>445</v>
      </c>
      <c r="E40" s="1333">
        <v>279</v>
      </c>
      <c r="F40" s="1333">
        <v>14</v>
      </c>
      <c r="G40" s="1333">
        <v>13</v>
      </c>
      <c r="H40" s="1333">
        <v>8</v>
      </c>
      <c r="I40" s="164"/>
      <c r="J40" s="640">
        <v>2007</v>
      </c>
      <c r="K40" s="1389">
        <v>16.600000000000001</v>
      </c>
      <c r="L40" s="1389">
        <v>4.4000000000000004</v>
      </c>
      <c r="M40" s="1389">
        <v>2.7</v>
      </c>
      <c r="N40" s="1389">
        <v>8.3000000000000007</v>
      </c>
      <c r="O40" s="1389">
        <v>7.7</v>
      </c>
      <c r="P40" s="1389">
        <v>4.8</v>
      </c>
    </row>
    <row r="41" spans="1:18">
      <c r="A41" s="640">
        <v>2008</v>
      </c>
      <c r="B41" s="1333">
        <v>1733</v>
      </c>
      <c r="C41" s="1333">
        <v>1734</v>
      </c>
      <c r="D41" s="640">
        <v>487</v>
      </c>
      <c r="E41" s="640">
        <v>250</v>
      </c>
      <c r="F41" s="640">
        <v>16</v>
      </c>
      <c r="G41" s="640">
        <v>13</v>
      </c>
      <c r="H41" s="640">
        <v>8</v>
      </c>
      <c r="I41" s="165"/>
      <c r="J41" s="640">
        <v>2008</v>
      </c>
      <c r="K41" s="1389">
        <v>16.899999999999999</v>
      </c>
      <c r="L41" s="1389">
        <v>4.7</v>
      </c>
      <c r="M41" s="1389">
        <v>2.4</v>
      </c>
      <c r="N41" s="1389">
        <v>9.1999999999999993</v>
      </c>
      <c r="O41" s="1389">
        <v>7.5</v>
      </c>
      <c r="P41" s="1389">
        <v>4.5999999999999996</v>
      </c>
      <c r="Q41" s="165"/>
      <c r="R41" s="165"/>
    </row>
    <row r="42" spans="1:18" s="165" customFormat="1">
      <c r="A42" s="640">
        <v>2009</v>
      </c>
      <c r="B42" s="1424">
        <v>1687</v>
      </c>
      <c r="C42" s="1333">
        <v>1689</v>
      </c>
      <c r="D42" s="640">
        <v>529</v>
      </c>
      <c r="E42" s="640">
        <v>271</v>
      </c>
      <c r="F42" s="640">
        <v>22</v>
      </c>
      <c r="G42" s="640">
        <v>12</v>
      </c>
      <c r="H42" s="640">
        <v>9</v>
      </c>
      <c r="J42" s="640">
        <v>2009</v>
      </c>
      <c r="K42" s="1389">
        <v>16.3</v>
      </c>
      <c r="L42" s="1389">
        <v>5.0999999999999996</v>
      </c>
      <c r="M42" s="1389">
        <v>2.6</v>
      </c>
      <c r="N42" s="1389">
        <v>13</v>
      </c>
      <c r="O42" s="1389">
        <v>7.1</v>
      </c>
      <c r="P42" s="1389">
        <v>5.3</v>
      </c>
    </row>
    <row r="43" spans="1:18">
      <c r="A43" s="640">
        <v>2010</v>
      </c>
      <c r="B43" s="1424">
        <v>1636</v>
      </c>
      <c r="C43" s="1333">
        <v>1638</v>
      </c>
      <c r="D43" s="640">
        <v>627</v>
      </c>
      <c r="E43" s="640">
        <v>278</v>
      </c>
      <c r="F43" s="640">
        <v>10</v>
      </c>
      <c r="G43" s="640">
        <v>6</v>
      </c>
      <c r="H43" s="640">
        <v>11</v>
      </c>
      <c r="I43" s="165"/>
      <c r="J43" s="640">
        <v>2010</v>
      </c>
      <c r="K43" s="1389">
        <v>15.6</v>
      </c>
      <c r="L43" s="1389">
        <v>6</v>
      </c>
      <c r="M43" s="1389">
        <v>2.7</v>
      </c>
      <c r="N43" s="1389">
        <v>6.1</v>
      </c>
      <c r="O43" s="1389">
        <v>3.7</v>
      </c>
      <c r="P43" s="1389">
        <v>6.7</v>
      </c>
      <c r="Q43" s="165"/>
      <c r="R43" s="165"/>
    </row>
    <row r="44" spans="1:18" s="165" customFormat="1">
      <c r="A44" s="640">
        <v>2011</v>
      </c>
      <c r="B44" s="1424">
        <v>1545</v>
      </c>
      <c r="C44" s="1333">
        <v>1548</v>
      </c>
      <c r="D44" s="640">
        <v>574</v>
      </c>
      <c r="E44" s="640">
        <v>317</v>
      </c>
      <c r="F44" s="640">
        <v>11</v>
      </c>
      <c r="G44" s="640">
        <v>8</v>
      </c>
      <c r="H44" s="640">
        <v>10</v>
      </c>
      <c r="J44" s="640">
        <v>2011</v>
      </c>
      <c r="K44" s="1389">
        <v>14.6</v>
      </c>
      <c r="L44" s="1389">
        <v>5.4</v>
      </c>
      <c r="M44" s="1389">
        <v>3</v>
      </c>
      <c r="N44" s="1389">
        <v>7.1</v>
      </c>
      <c r="O44" s="1389">
        <v>5.2</v>
      </c>
      <c r="P44" s="1389">
        <v>6.5</v>
      </c>
    </row>
    <row r="45" spans="1:18" s="165" customFormat="1">
      <c r="A45" s="640">
        <v>2012</v>
      </c>
      <c r="B45" s="1424">
        <v>1540</v>
      </c>
      <c r="C45" s="1333">
        <v>1543</v>
      </c>
      <c r="D45" s="640">
        <v>601</v>
      </c>
      <c r="E45" s="640">
        <v>301</v>
      </c>
      <c r="F45" s="640">
        <v>12</v>
      </c>
      <c r="G45" s="640">
        <v>8</v>
      </c>
      <c r="H45" s="640">
        <v>7</v>
      </c>
      <c r="J45" s="640">
        <v>2012</v>
      </c>
      <c r="K45" s="1389">
        <v>14.4</v>
      </c>
      <c r="L45" s="1389">
        <v>5.6</v>
      </c>
      <c r="M45" s="1389">
        <v>2.8</v>
      </c>
      <c r="N45" s="1389">
        <v>7.8</v>
      </c>
      <c r="O45" s="1389">
        <v>5.2</v>
      </c>
      <c r="P45" s="1389">
        <v>4.5</v>
      </c>
    </row>
    <row r="46" spans="1:18" s="165" customFormat="1">
      <c r="A46" s="1339">
        <v>2013</v>
      </c>
      <c r="B46" s="1425">
        <v>1440</v>
      </c>
      <c r="C46" s="1340">
        <v>1448</v>
      </c>
      <c r="D46" s="1339">
        <v>493</v>
      </c>
      <c r="E46" s="1339">
        <v>332</v>
      </c>
      <c r="F46" s="1339">
        <v>8</v>
      </c>
      <c r="G46" s="1339">
        <v>6</v>
      </c>
      <c r="H46" s="1339">
        <v>11</v>
      </c>
      <c r="J46" s="1339">
        <v>2013</v>
      </c>
      <c r="K46" s="1390">
        <v>13.6</v>
      </c>
      <c r="L46" s="1390">
        <v>4.5999999999999996</v>
      </c>
      <c r="M46" s="1390">
        <v>3.1</v>
      </c>
      <c r="N46" s="1390">
        <v>5.5</v>
      </c>
      <c r="O46" s="1390">
        <v>4.0999999999999996</v>
      </c>
      <c r="P46" s="1390">
        <v>7.6</v>
      </c>
    </row>
    <row r="47" spans="1:18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8" ht="10.5" customHeight="1">
      <c r="A48" s="159" t="s">
        <v>4082</v>
      </c>
      <c r="J48" s="1881"/>
      <c r="K48" s="1881"/>
      <c r="L48" s="1881"/>
      <c r="M48" s="1881"/>
      <c r="N48" s="1881"/>
      <c r="O48" s="1881"/>
      <c r="P48" s="1881"/>
    </row>
    <row r="49" spans="2:16">
      <c r="H49" s="1353"/>
      <c r="I49" s="608"/>
      <c r="J49" s="1881" t="s">
        <v>5181</v>
      </c>
      <c r="K49" s="1881"/>
      <c r="L49" s="1881"/>
      <c r="M49" s="1881"/>
      <c r="N49" s="1881"/>
      <c r="O49" s="1881"/>
      <c r="P49" s="1881"/>
    </row>
    <row r="50" spans="2:16">
      <c r="J50" s="1881"/>
      <c r="K50" s="1881"/>
      <c r="L50" s="1881"/>
      <c r="M50" s="1881"/>
      <c r="N50" s="1881"/>
      <c r="O50" s="1881"/>
      <c r="P50" s="1881"/>
    </row>
    <row r="51" spans="2:16">
      <c r="B51" s="608"/>
      <c r="C51" s="608"/>
      <c r="D51" s="608"/>
      <c r="E51" s="608"/>
      <c r="F51" s="608"/>
      <c r="G51" s="608"/>
      <c r="H51" s="608"/>
      <c r="I51" s="608"/>
      <c r="J51" s="608"/>
      <c r="K51" s="608"/>
      <c r="L51" s="608"/>
      <c r="M51" s="1386"/>
      <c r="N51" s="608"/>
      <c r="O51" s="608"/>
    </row>
    <row r="52" spans="2:16">
      <c r="B52" s="608"/>
      <c r="C52" s="608"/>
      <c r="D52" s="608"/>
      <c r="E52" s="608"/>
      <c r="F52" s="608"/>
      <c r="G52" s="608"/>
      <c r="H52" s="1375"/>
      <c r="I52" s="613"/>
      <c r="J52" s="608"/>
      <c r="K52" s="608"/>
      <c r="L52" s="608"/>
      <c r="M52" s="1386"/>
      <c r="N52" s="608"/>
      <c r="O52" s="608"/>
    </row>
    <row r="53" spans="2:16">
      <c r="B53" s="608"/>
      <c r="C53" s="608"/>
      <c r="D53" s="608"/>
      <c r="E53" s="608"/>
      <c r="F53" s="608"/>
      <c r="G53" s="608"/>
      <c r="H53" s="1353"/>
      <c r="I53" s="608"/>
      <c r="J53" s="608"/>
      <c r="K53" s="608"/>
      <c r="L53" s="608"/>
      <c r="M53" s="1386"/>
      <c r="N53" s="608"/>
      <c r="O53" s="608"/>
    </row>
    <row r="54" spans="2:16">
      <c r="B54" s="608"/>
      <c r="C54" s="608"/>
      <c r="D54" s="608"/>
      <c r="E54" s="608"/>
      <c r="F54" s="608"/>
      <c r="G54" s="608"/>
      <c r="H54" s="1353"/>
      <c r="I54" s="608"/>
      <c r="J54" s="608"/>
      <c r="K54" s="608"/>
      <c r="L54" s="608"/>
      <c r="M54" s="1386"/>
      <c r="N54" s="608"/>
      <c r="O54" s="608"/>
    </row>
    <row r="55" spans="2:16">
      <c r="B55" s="608"/>
      <c r="C55" s="608"/>
      <c r="D55" s="608"/>
      <c r="E55" s="608"/>
      <c r="F55" s="608"/>
      <c r="G55" s="608"/>
      <c r="H55" s="1353"/>
      <c r="I55" s="608"/>
      <c r="J55" s="608"/>
      <c r="K55" s="608"/>
      <c r="L55" s="608"/>
      <c r="M55" s="1386"/>
      <c r="N55" s="608"/>
      <c r="O55" s="608"/>
    </row>
    <row r="56" spans="2:16">
      <c r="B56" s="608"/>
      <c r="C56" s="608"/>
      <c r="D56" s="608"/>
      <c r="E56" s="608"/>
      <c r="F56" s="608"/>
      <c r="G56" s="608"/>
      <c r="H56" s="1353"/>
      <c r="I56" s="608"/>
      <c r="J56" s="608"/>
      <c r="K56" s="608"/>
      <c r="L56" s="608"/>
      <c r="M56" s="1386"/>
      <c r="N56" s="608"/>
      <c r="O56" s="608"/>
    </row>
    <row r="57" spans="2:16">
      <c r="B57" s="608"/>
      <c r="C57" s="608"/>
      <c r="D57" s="608"/>
      <c r="E57" s="608"/>
      <c r="F57" s="608"/>
      <c r="G57" s="608"/>
      <c r="H57" s="1353"/>
      <c r="I57" s="608"/>
      <c r="J57" s="608"/>
      <c r="K57" s="608"/>
      <c r="L57" s="608"/>
      <c r="M57" s="1386"/>
      <c r="N57" s="608"/>
      <c r="O57" s="608"/>
    </row>
    <row r="58" spans="2:16">
      <c r="B58" s="608"/>
      <c r="H58" s="1353"/>
      <c r="I58" s="608"/>
      <c r="L58" s="1386"/>
    </row>
    <row r="59" spans="2:16" s="1377" customFormat="1">
      <c r="B59" s="1413"/>
      <c r="H59" s="1353"/>
      <c r="I59" s="608"/>
      <c r="O59" s="1377">
        <v>8.5</v>
      </c>
      <c r="P59" s="1377">
        <v>3.9</v>
      </c>
    </row>
    <row r="60" spans="2:16" s="1377" customFormat="1">
      <c r="B60" s="1413"/>
      <c r="H60" s="618"/>
      <c r="I60" s="1426"/>
      <c r="O60" s="1377">
        <v>4.3</v>
      </c>
      <c r="P60" s="1377">
        <v>4.9000000000000004</v>
      </c>
    </row>
    <row r="61" spans="2:16" s="1377" customFormat="1">
      <c r="B61" s="1413"/>
      <c r="I61" s="1413"/>
      <c r="O61" s="1377">
        <v>5</v>
      </c>
      <c r="P61" s="1377">
        <v>5.7</v>
      </c>
    </row>
    <row r="62" spans="2:16" s="1377" customFormat="1">
      <c r="B62" s="1413"/>
      <c r="I62" s="1413"/>
      <c r="O62" s="1377">
        <v>6.9</v>
      </c>
      <c r="P62" s="1377">
        <v>4.4000000000000004</v>
      </c>
    </row>
    <row r="63" spans="2:16" s="1377" customFormat="1">
      <c r="B63" s="1413"/>
      <c r="I63" s="1413"/>
      <c r="O63" s="1377">
        <v>8</v>
      </c>
      <c r="P63" s="1377">
        <v>4.9000000000000004</v>
      </c>
    </row>
    <row r="64" spans="2:16" s="1377" customFormat="1">
      <c r="B64" s="1413"/>
      <c r="I64" s="1413"/>
      <c r="O64" s="1377">
        <v>4.4000000000000004</v>
      </c>
      <c r="P64" s="1377">
        <v>9.4</v>
      </c>
    </row>
    <row r="65" spans="2:16" s="1377" customFormat="1">
      <c r="B65" s="1413"/>
      <c r="I65" s="1413"/>
      <c r="O65" s="1377">
        <v>5</v>
      </c>
      <c r="P65" s="1377">
        <v>6.8</v>
      </c>
    </row>
    <row r="66" spans="2:16" s="1377" customFormat="1">
      <c r="B66" s="1413"/>
      <c r="I66" s="1413"/>
      <c r="O66" s="1377">
        <v>7.7</v>
      </c>
      <c r="P66" s="1377">
        <v>4.7</v>
      </c>
    </row>
    <row r="67" spans="2:16" s="1377" customFormat="1">
      <c r="B67" s="1413"/>
      <c r="I67" s="1413"/>
      <c r="O67" s="1377">
        <v>7.5</v>
      </c>
      <c r="P67" s="1377">
        <v>4.5999999999999996</v>
      </c>
    </row>
    <row r="68" spans="2:16" s="1377" customFormat="1">
      <c r="B68" s="1413"/>
      <c r="J68" s="1380"/>
    </row>
    <row r="69" spans="2:16">
      <c r="I69" s="165"/>
      <c r="J69" s="1381"/>
    </row>
    <row r="70" spans="2:16">
      <c r="I70" s="165"/>
      <c r="J70" s="1381"/>
    </row>
    <row r="71" spans="2:16">
      <c r="I71" s="165"/>
      <c r="J71" s="1381"/>
    </row>
    <row r="72" spans="2:16">
      <c r="I72" s="165"/>
      <c r="J72" s="1381"/>
    </row>
    <row r="73" spans="2:16">
      <c r="I73" s="165"/>
      <c r="J73" s="1381"/>
    </row>
  </sheetData>
  <mergeCells count="21">
    <mergeCell ref="J47:P48"/>
    <mergeCell ref="J49:P50"/>
    <mergeCell ref="N8:P8"/>
    <mergeCell ref="K9:K11"/>
    <mergeCell ref="L9:L11"/>
    <mergeCell ref="M9:M11"/>
    <mergeCell ref="N9:O9"/>
    <mergeCell ref="P9:P11"/>
    <mergeCell ref="N10:N11"/>
    <mergeCell ref="O10:O11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</mergeCells>
  <hyperlinks>
    <hyperlink ref="A1" location="Indice!A189" display="Volver"/>
  </hyperlinks>
  <pageMargins left="0.75" right="0.75" top="1" bottom="1" header="0" footer="0"/>
  <pageSetup scale="78" orientation="portrait" r:id="rId1"/>
  <headerFooter alignWithMargins="0"/>
  <colBreaks count="1" manualBreakCount="1">
    <brk id="9" max="1048575" man="1"/>
  </colBreaks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rgb="FF7030A0"/>
  </sheetPr>
  <dimension ref="A1:R72"/>
  <sheetViews>
    <sheetView showGridLines="0" showRowColHeaders="0" zoomScaleNormal="100" workbookViewId="0"/>
  </sheetViews>
  <sheetFormatPr baseColWidth="10" defaultColWidth="11.44140625" defaultRowHeight="10.199999999999999"/>
  <cols>
    <col min="1" max="1" width="9.109375" style="159" customWidth="1"/>
    <col min="2" max="2" width="12.21875" style="159" customWidth="1"/>
    <col min="3" max="3" width="11.77734375" style="159" customWidth="1"/>
    <col min="4" max="4" width="11.5546875" style="159" customWidth="1"/>
    <col min="5" max="5" width="12.33203125" style="159" customWidth="1"/>
    <col min="6" max="6" width="11.44140625" style="159" customWidth="1"/>
    <col min="7" max="7" width="11.5546875" style="159" customWidth="1"/>
    <col min="8" max="8" width="8.44140625" style="159" customWidth="1"/>
    <col min="9" max="9" width="5" style="159" customWidth="1"/>
    <col min="10" max="10" width="9" style="159" customWidth="1"/>
    <col min="11" max="11" width="11.44140625" style="159" customWidth="1"/>
    <col min="12" max="12" width="10" style="159" customWidth="1"/>
    <col min="13" max="13" width="11.88671875" style="159" customWidth="1"/>
    <col min="14" max="14" width="9.21875" style="159" customWidth="1"/>
    <col min="15" max="15" width="9.6640625" style="159" customWidth="1"/>
    <col min="16" max="16" width="13.44140625" style="159" customWidth="1"/>
    <col min="17" max="257" width="11.44140625" style="159"/>
    <col min="258" max="258" width="20.6640625" style="159" customWidth="1"/>
    <col min="259" max="259" width="16" style="159" customWidth="1"/>
    <col min="260" max="260" width="12.88671875" style="159" customWidth="1"/>
    <col min="261" max="261" width="13.33203125" style="159" customWidth="1"/>
    <col min="262" max="262" width="12.88671875" style="159" customWidth="1"/>
    <col min="263" max="263" width="13" style="159" customWidth="1"/>
    <col min="264" max="266" width="11.44140625" style="159"/>
    <col min="267" max="267" width="12.6640625" style="159" customWidth="1"/>
    <col min="268" max="268" width="11.44140625" style="159"/>
    <col min="269" max="269" width="13" style="159" customWidth="1"/>
    <col min="270" max="271" width="11.44140625" style="159"/>
    <col min="272" max="272" width="14.6640625" style="159" customWidth="1"/>
    <col min="273" max="513" width="11.44140625" style="159"/>
    <col min="514" max="514" width="20.6640625" style="159" customWidth="1"/>
    <col min="515" max="515" width="16" style="159" customWidth="1"/>
    <col min="516" max="516" width="12.88671875" style="159" customWidth="1"/>
    <col min="517" max="517" width="13.33203125" style="159" customWidth="1"/>
    <col min="518" max="518" width="12.88671875" style="159" customWidth="1"/>
    <col min="519" max="519" width="13" style="159" customWidth="1"/>
    <col min="520" max="522" width="11.44140625" style="159"/>
    <col min="523" max="523" width="12.6640625" style="159" customWidth="1"/>
    <col min="524" max="524" width="11.44140625" style="159"/>
    <col min="525" max="525" width="13" style="159" customWidth="1"/>
    <col min="526" max="527" width="11.44140625" style="159"/>
    <col min="528" max="528" width="14.6640625" style="159" customWidth="1"/>
    <col min="529" max="769" width="11.44140625" style="159"/>
    <col min="770" max="770" width="20.6640625" style="159" customWidth="1"/>
    <col min="771" max="771" width="16" style="159" customWidth="1"/>
    <col min="772" max="772" width="12.88671875" style="159" customWidth="1"/>
    <col min="773" max="773" width="13.33203125" style="159" customWidth="1"/>
    <col min="774" max="774" width="12.88671875" style="159" customWidth="1"/>
    <col min="775" max="775" width="13" style="159" customWidth="1"/>
    <col min="776" max="778" width="11.44140625" style="159"/>
    <col min="779" max="779" width="12.6640625" style="159" customWidth="1"/>
    <col min="780" max="780" width="11.44140625" style="159"/>
    <col min="781" max="781" width="13" style="159" customWidth="1"/>
    <col min="782" max="783" width="11.44140625" style="159"/>
    <col min="784" max="784" width="14.6640625" style="159" customWidth="1"/>
    <col min="785" max="1025" width="11.44140625" style="159"/>
    <col min="1026" max="1026" width="20.6640625" style="159" customWidth="1"/>
    <col min="1027" max="1027" width="16" style="159" customWidth="1"/>
    <col min="1028" max="1028" width="12.88671875" style="159" customWidth="1"/>
    <col min="1029" max="1029" width="13.33203125" style="159" customWidth="1"/>
    <col min="1030" max="1030" width="12.88671875" style="159" customWidth="1"/>
    <col min="1031" max="1031" width="13" style="159" customWidth="1"/>
    <col min="1032" max="1034" width="11.44140625" style="159"/>
    <col min="1035" max="1035" width="12.6640625" style="159" customWidth="1"/>
    <col min="1036" max="1036" width="11.44140625" style="159"/>
    <col min="1037" max="1037" width="13" style="159" customWidth="1"/>
    <col min="1038" max="1039" width="11.44140625" style="159"/>
    <col min="1040" max="1040" width="14.6640625" style="159" customWidth="1"/>
    <col min="1041" max="1281" width="11.44140625" style="159"/>
    <col min="1282" max="1282" width="20.6640625" style="159" customWidth="1"/>
    <col min="1283" max="1283" width="16" style="159" customWidth="1"/>
    <col min="1284" max="1284" width="12.88671875" style="159" customWidth="1"/>
    <col min="1285" max="1285" width="13.33203125" style="159" customWidth="1"/>
    <col min="1286" max="1286" width="12.88671875" style="159" customWidth="1"/>
    <col min="1287" max="1287" width="13" style="159" customWidth="1"/>
    <col min="1288" max="1290" width="11.44140625" style="159"/>
    <col min="1291" max="1291" width="12.6640625" style="159" customWidth="1"/>
    <col min="1292" max="1292" width="11.44140625" style="159"/>
    <col min="1293" max="1293" width="13" style="159" customWidth="1"/>
    <col min="1294" max="1295" width="11.44140625" style="159"/>
    <col min="1296" max="1296" width="14.6640625" style="159" customWidth="1"/>
    <col min="1297" max="1537" width="11.44140625" style="159"/>
    <col min="1538" max="1538" width="20.6640625" style="159" customWidth="1"/>
    <col min="1539" max="1539" width="16" style="159" customWidth="1"/>
    <col min="1540" max="1540" width="12.88671875" style="159" customWidth="1"/>
    <col min="1541" max="1541" width="13.33203125" style="159" customWidth="1"/>
    <col min="1542" max="1542" width="12.88671875" style="159" customWidth="1"/>
    <col min="1543" max="1543" width="13" style="159" customWidth="1"/>
    <col min="1544" max="1546" width="11.44140625" style="159"/>
    <col min="1547" max="1547" width="12.6640625" style="159" customWidth="1"/>
    <col min="1548" max="1548" width="11.44140625" style="159"/>
    <col min="1549" max="1549" width="13" style="159" customWidth="1"/>
    <col min="1550" max="1551" width="11.44140625" style="159"/>
    <col min="1552" max="1552" width="14.6640625" style="159" customWidth="1"/>
    <col min="1553" max="1793" width="11.44140625" style="159"/>
    <col min="1794" max="1794" width="20.6640625" style="159" customWidth="1"/>
    <col min="1795" max="1795" width="16" style="159" customWidth="1"/>
    <col min="1796" max="1796" width="12.88671875" style="159" customWidth="1"/>
    <col min="1797" max="1797" width="13.33203125" style="159" customWidth="1"/>
    <col min="1798" max="1798" width="12.88671875" style="159" customWidth="1"/>
    <col min="1799" max="1799" width="13" style="159" customWidth="1"/>
    <col min="1800" max="1802" width="11.44140625" style="159"/>
    <col min="1803" max="1803" width="12.6640625" style="159" customWidth="1"/>
    <col min="1804" max="1804" width="11.44140625" style="159"/>
    <col min="1805" max="1805" width="13" style="159" customWidth="1"/>
    <col min="1806" max="1807" width="11.44140625" style="159"/>
    <col min="1808" max="1808" width="14.6640625" style="159" customWidth="1"/>
    <col min="1809" max="2049" width="11.44140625" style="159"/>
    <col min="2050" max="2050" width="20.6640625" style="159" customWidth="1"/>
    <col min="2051" max="2051" width="16" style="159" customWidth="1"/>
    <col min="2052" max="2052" width="12.88671875" style="159" customWidth="1"/>
    <col min="2053" max="2053" width="13.33203125" style="159" customWidth="1"/>
    <col min="2054" max="2054" width="12.88671875" style="159" customWidth="1"/>
    <col min="2055" max="2055" width="13" style="159" customWidth="1"/>
    <col min="2056" max="2058" width="11.44140625" style="159"/>
    <col min="2059" max="2059" width="12.6640625" style="159" customWidth="1"/>
    <col min="2060" max="2060" width="11.44140625" style="159"/>
    <col min="2061" max="2061" width="13" style="159" customWidth="1"/>
    <col min="2062" max="2063" width="11.44140625" style="159"/>
    <col min="2064" max="2064" width="14.6640625" style="159" customWidth="1"/>
    <col min="2065" max="2305" width="11.44140625" style="159"/>
    <col min="2306" max="2306" width="20.6640625" style="159" customWidth="1"/>
    <col min="2307" max="2307" width="16" style="159" customWidth="1"/>
    <col min="2308" max="2308" width="12.88671875" style="159" customWidth="1"/>
    <col min="2309" max="2309" width="13.33203125" style="159" customWidth="1"/>
    <col min="2310" max="2310" width="12.88671875" style="159" customWidth="1"/>
    <col min="2311" max="2311" width="13" style="159" customWidth="1"/>
    <col min="2312" max="2314" width="11.44140625" style="159"/>
    <col min="2315" max="2315" width="12.6640625" style="159" customWidth="1"/>
    <col min="2316" max="2316" width="11.44140625" style="159"/>
    <col min="2317" max="2317" width="13" style="159" customWidth="1"/>
    <col min="2318" max="2319" width="11.44140625" style="159"/>
    <col min="2320" max="2320" width="14.6640625" style="159" customWidth="1"/>
    <col min="2321" max="2561" width="11.44140625" style="159"/>
    <col min="2562" max="2562" width="20.6640625" style="159" customWidth="1"/>
    <col min="2563" max="2563" width="16" style="159" customWidth="1"/>
    <col min="2564" max="2564" width="12.88671875" style="159" customWidth="1"/>
    <col min="2565" max="2565" width="13.33203125" style="159" customWidth="1"/>
    <col min="2566" max="2566" width="12.88671875" style="159" customWidth="1"/>
    <col min="2567" max="2567" width="13" style="159" customWidth="1"/>
    <col min="2568" max="2570" width="11.44140625" style="159"/>
    <col min="2571" max="2571" width="12.6640625" style="159" customWidth="1"/>
    <col min="2572" max="2572" width="11.44140625" style="159"/>
    <col min="2573" max="2573" width="13" style="159" customWidth="1"/>
    <col min="2574" max="2575" width="11.44140625" style="159"/>
    <col min="2576" max="2576" width="14.6640625" style="159" customWidth="1"/>
    <col min="2577" max="2817" width="11.44140625" style="159"/>
    <col min="2818" max="2818" width="20.6640625" style="159" customWidth="1"/>
    <col min="2819" max="2819" width="16" style="159" customWidth="1"/>
    <col min="2820" max="2820" width="12.88671875" style="159" customWidth="1"/>
    <col min="2821" max="2821" width="13.33203125" style="159" customWidth="1"/>
    <col min="2822" max="2822" width="12.88671875" style="159" customWidth="1"/>
    <col min="2823" max="2823" width="13" style="159" customWidth="1"/>
    <col min="2824" max="2826" width="11.44140625" style="159"/>
    <col min="2827" max="2827" width="12.6640625" style="159" customWidth="1"/>
    <col min="2828" max="2828" width="11.44140625" style="159"/>
    <col min="2829" max="2829" width="13" style="159" customWidth="1"/>
    <col min="2830" max="2831" width="11.44140625" style="159"/>
    <col min="2832" max="2832" width="14.6640625" style="159" customWidth="1"/>
    <col min="2833" max="3073" width="11.44140625" style="159"/>
    <col min="3074" max="3074" width="20.6640625" style="159" customWidth="1"/>
    <col min="3075" max="3075" width="16" style="159" customWidth="1"/>
    <col min="3076" max="3076" width="12.88671875" style="159" customWidth="1"/>
    <col min="3077" max="3077" width="13.33203125" style="159" customWidth="1"/>
    <col min="3078" max="3078" width="12.88671875" style="159" customWidth="1"/>
    <col min="3079" max="3079" width="13" style="159" customWidth="1"/>
    <col min="3080" max="3082" width="11.44140625" style="159"/>
    <col min="3083" max="3083" width="12.6640625" style="159" customWidth="1"/>
    <col min="3084" max="3084" width="11.44140625" style="159"/>
    <col min="3085" max="3085" width="13" style="159" customWidth="1"/>
    <col min="3086" max="3087" width="11.44140625" style="159"/>
    <col min="3088" max="3088" width="14.6640625" style="159" customWidth="1"/>
    <col min="3089" max="3329" width="11.44140625" style="159"/>
    <col min="3330" max="3330" width="20.6640625" style="159" customWidth="1"/>
    <col min="3331" max="3331" width="16" style="159" customWidth="1"/>
    <col min="3332" max="3332" width="12.88671875" style="159" customWidth="1"/>
    <col min="3333" max="3333" width="13.33203125" style="159" customWidth="1"/>
    <col min="3334" max="3334" width="12.88671875" style="159" customWidth="1"/>
    <col min="3335" max="3335" width="13" style="159" customWidth="1"/>
    <col min="3336" max="3338" width="11.44140625" style="159"/>
    <col min="3339" max="3339" width="12.6640625" style="159" customWidth="1"/>
    <col min="3340" max="3340" width="11.44140625" style="159"/>
    <col min="3341" max="3341" width="13" style="159" customWidth="1"/>
    <col min="3342" max="3343" width="11.44140625" style="159"/>
    <col min="3344" max="3344" width="14.6640625" style="159" customWidth="1"/>
    <col min="3345" max="3585" width="11.44140625" style="159"/>
    <col min="3586" max="3586" width="20.6640625" style="159" customWidth="1"/>
    <col min="3587" max="3587" width="16" style="159" customWidth="1"/>
    <col min="3588" max="3588" width="12.88671875" style="159" customWidth="1"/>
    <col min="3589" max="3589" width="13.33203125" style="159" customWidth="1"/>
    <col min="3590" max="3590" width="12.88671875" style="159" customWidth="1"/>
    <col min="3591" max="3591" width="13" style="159" customWidth="1"/>
    <col min="3592" max="3594" width="11.44140625" style="159"/>
    <col min="3595" max="3595" width="12.6640625" style="159" customWidth="1"/>
    <col min="3596" max="3596" width="11.44140625" style="159"/>
    <col min="3597" max="3597" width="13" style="159" customWidth="1"/>
    <col min="3598" max="3599" width="11.44140625" style="159"/>
    <col min="3600" max="3600" width="14.6640625" style="159" customWidth="1"/>
    <col min="3601" max="3841" width="11.44140625" style="159"/>
    <col min="3842" max="3842" width="20.6640625" style="159" customWidth="1"/>
    <col min="3843" max="3843" width="16" style="159" customWidth="1"/>
    <col min="3844" max="3844" width="12.88671875" style="159" customWidth="1"/>
    <col min="3845" max="3845" width="13.33203125" style="159" customWidth="1"/>
    <col min="3846" max="3846" width="12.88671875" style="159" customWidth="1"/>
    <col min="3847" max="3847" width="13" style="159" customWidth="1"/>
    <col min="3848" max="3850" width="11.44140625" style="159"/>
    <col min="3851" max="3851" width="12.6640625" style="159" customWidth="1"/>
    <col min="3852" max="3852" width="11.44140625" style="159"/>
    <col min="3853" max="3853" width="13" style="159" customWidth="1"/>
    <col min="3854" max="3855" width="11.44140625" style="159"/>
    <col min="3856" max="3856" width="14.6640625" style="159" customWidth="1"/>
    <col min="3857" max="4097" width="11.44140625" style="159"/>
    <col min="4098" max="4098" width="20.6640625" style="159" customWidth="1"/>
    <col min="4099" max="4099" width="16" style="159" customWidth="1"/>
    <col min="4100" max="4100" width="12.88671875" style="159" customWidth="1"/>
    <col min="4101" max="4101" width="13.33203125" style="159" customWidth="1"/>
    <col min="4102" max="4102" width="12.88671875" style="159" customWidth="1"/>
    <col min="4103" max="4103" width="13" style="159" customWidth="1"/>
    <col min="4104" max="4106" width="11.44140625" style="159"/>
    <col min="4107" max="4107" width="12.6640625" style="159" customWidth="1"/>
    <col min="4108" max="4108" width="11.44140625" style="159"/>
    <col min="4109" max="4109" width="13" style="159" customWidth="1"/>
    <col min="4110" max="4111" width="11.44140625" style="159"/>
    <col min="4112" max="4112" width="14.6640625" style="159" customWidth="1"/>
    <col min="4113" max="4353" width="11.44140625" style="159"/>
    <col min="4354" max="4354" width="20.6640625" style="159" customWidth="1"/>
    <col min="4355" max="4355" width="16" style="159" customWidth="1"/>
    <col min="4356" max="4356" width="12.88671875" style="159" customWidth="1"/>
    <col min="4357" max="4357" width="13.33203125" style="159" customWidth="1"/>
    <col min="4358" max="4358" width="12.88671875" style="159" customWidth="1"/>
    <col min="4359" max="4359" width="13" style="159" customWidth="1"/>
    <col min="4360" max="4362" width="11.44140625" style="159"/>
    <col min="4363" max="4363" width="12.6640625" style="159" customWidth="1"/>
    <col min="4364" max="4364" width="11.44140625" style="159"/>
    <col min="4365" max="4365" width="13" style="159" customWidth="1"/>
    <col min="4366" max="4367" width="11.44140625" style="159"/>
    <col min="4368" max="4368" width="14.6640625" style="159" customWidth="1"/>
    <col min="4369" max="4609" width="11.44140625" style="159"/>
    <col min="4610" max="4610" width="20.6640625" style="159" customWidth="1"/>
    <col min="4611" max="4611" width="16" style="159" customWidth="1"/>
    <col min="4612" max="4612" width="12.88671875" style="159" customWidth="1"/>
    <col min="4613" max="4613" width="13.33203125" style="159" customWidth="1"/>
    <col min="4614" max="4614" width="12.88671875" style="159" customWidth="1"/>
    <col min="4615" max="4615" width="13" style="159" customWidth="1"/>
    <col min="4616" max="4618" width="11.44140625" style="159"/>
    <col min="4619" max="4619" width="12.6640625" style="159" customWidth="1"/>
    <col min="4620" max="4620" width="11.44140625" style="159"/>
    <col min="4621" max="4621" width="13" style="159" customWidth="1"/>
    <col min="4622" max="4623" width="11.44140625" style="159"/>
    <col min="4624" max="4624" width="14.6640625" style="159" customWidth="1"/>
    <col min="4625" max="4865" width="11.44140625" style="159"/>
    <col min="4866" max="4866" width="20.6640625" style="159" customWidth="1"/>
    <col min="4867" max="4867" width="16" style="159" customWidth="1"/>
    <col min="4868" max="4868" width="12.88671875" style="159" customWidth="1"/>
    <col min="4869" max="4869" width="13.33203125" style="159" customWidth="1"/>
    <col min="4870" max="4870" width="12.88671875" style="159" customWidth="1"/>
    <col min="4871" max="4871" width="13" style="159" customWidth="1"/>
    <col min="4872" max="4874" width="11.44140625" style="159"/>
    <col min="4875" max="4875" width="12.6640625" style="159" customWidth="1"/>
    <col min="4876" max="4876" width="11.44140625" style="159"/>
    <col min="4877" max="4877" width="13" style="159" customWidth="1"/>
    <col min="4878" max="4879" width="11.44140625" style="159"/>
    <col min="4880" max="4880" width="14.6640625" style="159" customWidth="1"/>
    <col min="4881" max="5121" width="11.44140625" style="159"/>
    <col min="5122" max="5122" width="20.6640625" style="159" customWidth="1"/>
    <col min="5123" max="5123" width="16" style="159" customWidth="1"/>
    <col min="5124" max="5124" width="12.88671875" style="159" customWidth="1"/>
    <col min="5125" max="5125" width="13.33203125" style="159" customWidth="1"/>
    <col min="5126" max="5126" width="12.88671875" style="159" customWidth="1"/>
    <col min="5127" max="5127" width="13" style="159" customWidth="1"/>
    <col min="5128" max="5130" width="11.44140625" style="159"/>
    <col min="5131" max="5131" width="12.6640625" style="159" customWidth="1"/>
    <col min="5132" max="5132" width="11.44140625" style="159"/>
    <col min="5133" max="5133" width="13" style="159" customWidth="1"/>
    <col min="5134" max="5135" width="11.44140625" style="159"/>
    <col min="5136" max="5136" width="14.6640625" style="159" customWidth="1"/>
    <col min="5137" max="5377" width="11.44140625" style="159"/>
    <col min="5378" max="5378" width="20.6640625" style="159" customWidth="1"/>
    <col min="5379" max="5379" width="16" style="159" customWidth="1"/>
    <col min="5380" max="5380" width="12.88671875" style="159" customWidth="1"/>
    <col min="5381" max="5381" width="13.33203125" style="159" customWidth="1"/>
    <col min="5382" max="5382" width="12.88671875" style="159" customWidth="1"/>
    <col min="5383" max="5383" width="13" style="159" customWidth="1"/>
    <col min="5384" max="5386" width="11.44140625" style="159"/>
    <col min="5387" max="5387" width="12.6640625" style="159" customWidth="1"/>
    <col min="5388" max="5388" width="11.44140625" style="159"/>
    <col min="5389" max="5389" width="13" style="159" customWidth="1"/>
    <col min="5390" max="5391" width="11.44140625" style="159"/>
    <col min="5392" max="5392" width="14.6640625" style="159" customWidth="1"/>
    <col min="5393" max="5633" width="11.44140625" style="159"/>
    <col min="5634" max="5634" width="20.6640625" style="159" customWidth="1"/>
    <col min="5635" max="5635" width="16" style="159" customWidth="1"/>
    <col min="5636" max="5636" width="12.88671875" style="159" customWidth="1"/>
    <col min="5637" max="5637" width="13.33203125" style="159" customWidth="1"/>
    <col min="5638" max="5638" width="12.88671875" style="159" customWidth="1"/>
    <col min="5639" max="5639" width="13" style="159" customWidth="1"/>
    <col min="5640" max="5642" width="11.44140625" style="159"/>
    <col min="5643" max="5643" width="12.6640625" style="159" customWidth="1"/>
    <col min="5644" max="5644" width="11.44140625" style="159"/>
    <col min="5645" max="5645" width="13" style="159" customWidth="1"/>
    <col min="5646" max="5647" width="11.44140625" style="159"/>
    <col min="5648" max="5648" width="14.6640625" style="159" customWidth="1"/>
    <col min="5649" max="5889" width="11.44140625" style="159"/>
    <col min="5890" max="5890" width="20.6640625" style="159" customWidth="1"/>
    <col min="5891" max="5891" width="16" style="159" customWidth="1"/>
    <col min="5892" max="5892" width="12.88671875" style="159" customWidth="1"/>
    <col min="5893" max="5893" width="13.33203125" style="159" customWidth="1"/>
    <col min="5894" max="5894" width="12.88671875" style="159" customWidth="1"/>
    <col min="5895" max="5895" width="13" style="159" customWidth="1"/>
    <col min="5896" max="5898" width="11.44140625" style="159"/>
    <col min="5899" max="5899" width="12.6640625" style="159" customWidth="1"/>
    <col min="5900" max="5900" width="11.44140625" style="159"/>
    <col min="5901" max="5901" width="13" style="159" customWidth="1"/>
    <col min="5902" max="5903" width="11.44140625" style="159"/>
    <col min="5904" max="5904" width="14.6640625" style="159" customWidth="1"/>
    <col min="5905" max="6145" width="11.44140625" style="159"/>
    <col min="6146" max="6146" width="20.6640625" style="159" customWidth="1"/>
    <col min="6147" max="6147" width="16" style="159" customWidth="1"/>
    <col min="6148" max="6148" width="12.88671875" style="159" customWidth="1"/>
    <col min="6149" max="6149" width="13.33203125" style="159" customWidth="1"/>
    <col min="6150" max="6150" width="12.88671875" style="159" customWidth="1"/>
    <col min="6151" max="6151" width="13" style="159" customWidth="1"/>
    <col min="6152" max="6154" width="11.44140625" style="159"/>
    <col min="6155" max="6155" width="12.6640625" style="159" customWidth="1"/>
    <col min="6156" max="6156" width="11.44140625" style="159"/>
    <col min="6157" max="6157" width="13" style="159" customWidth="1"/>
    <col min="6158" max="6159" width="11.44140625" style="159"/>
    <col min="6160" max="6160" width="14.6640625" style="159" customWidth="1"/>
    <col min="6161" max="6401" width="11.44140625" style="159"/>
    <col min="6402" max="6402" width="20.6640625" style="159" customWidth="1"/>
    <col min="6403" max="6403" width="16" style="159" customWidth="1"/>
    <col min="6404" max="6404" width="12.88671875" style="159" customWidth="1"/>
    <col min="6405" max="6405" width="13.33203125" style="159" customWidth="1"/>
    <col min="6406" max="6406" width="12.88671875" style="159" customWidth="1"/>
    <col min="6407" max="6407" width="13" style="159" customWidth="1"/>
    <col min="6408" max="6410" width="11.44140625" style="159"/>
    <col min="6411" max="6411" width="12.6640625" style="159" customWidth="1"/>
    <col min="6412" max="6412" width="11.44140625" style="159"/>
    <col min="6413" max="6413" width="13" style="159" customWidth="1"/>
    <col min="6414" max="6415" width="11.44140625" style="159"/>
    <col min="6416" max="6416" width="14.6640625" style="159" customWidth="1"/>
    <col min="6417" max="6657" width="11.44140625" style="159"/>
    <col min="6658" max="6658" width="20.6640625" style="159" customWidth="1"/>
    <col min="6659" max="6659" width="16" style="159" customWidth="1"/>
    <col min="6660" max="6660" width="12.88671875" style="159" customWidth="1"/>
    <col min="6661" max="6661" width="13.33203125" style="159" customWidth="1"/>
    <col min="6662" max="6662" width="12.88671875" style="159" customWidth="1"/>
    <col min="6663" max="6663" width="13" style="159" customWidth="1"/>
    <col min="6664" max="6666" width="11.44140625" style="159"/>
    <col min="6667" max="6667" width="12.6640625" style="159" customWidth="1"/>
    <col min="6668" max="6668" width="11.44140625" style="159"/>
    <col min="6669" max="6669" width="13" style="159" customWidth="1"/>
    <col min="6670" max="6671" width="11.44140625" style="159"/>
    <col min="6672" max="6672" width="14.6640625" style="159" customWidth="1"/>
    <col min="6673" max="6913" width="11.44140625" style="159"/>
    <col min="6914" max="6914" width="20.6640625" style="159" customWidth="1"/>
    <col min="6915" max="6915" width="16" style="159" customWidth="1"/>
    <col min="6916" max="6916" width="12.88671875" style="159" customWidth="1"/>
    <col min="6917" max="6917" width="13.33203125" style="159" customWidth="1"/>
    <col min="6918" max="6918" width="12.88671875" style="159" customWidth="1"/>
    <col min="6919" max="6919" width="13" style="159" customWidth="1"/>
    <col min="6920" max="6922" width="11.44140625" style="159"/>
    <col min="6923" max="6923" width="12.6640625" style="159" customWidth="1"/>
    <col min="6924" max="6924" width="11.44140625" style="159"/>
    <col min="6925" max="6925" width="13" style="159" customWidth="1"/>
    <col min="6926" max="6927" width="11.44140625" style="159"/>
    <col min="6928" max="6928" width="14.6640625" style="159" customWidth="1"/>
    <col min="6929" max="7169" width="11.44140625" style="159"/>
    <col min="7170" max="7170" width="20.6640625" style="159" customWidth="1"/>
    <col min="7171" max="7171" width="16" style="159" customWidth="1"/>
    <col min="7172" max="7172" width="12.88671875" style="159" customWidth="1"/>
    <col min="7173" max="7173" width="13.33203125" style="159" customWidth="1"/>
    <col min="7174" max="7174" width="12.88671875" style="159" customWidth="1"/>
    <col min="7175" max="7175" width="13" style="159" customWidth="1"/>
    <col min="7176" max="7178" width="11.44140625" style="159"/>
    <col min="7179" max="7179" width="12.6640625" style="159" customWidth="1"/>
    <col min="7180" max="7180" width="11.44140625" style="159"/>
    <col min="7181" max="7181" width="13" style="159" customWidth="1"/>
    <col min="7182" max="7183" width="11.44140625" style="159"/>
    <col min="7184" max="7184" width="14.6640625" style="159" customWidth="1"/>
    <col min="7185" max="7425" width="11.44140625" style="159"/>
    <col min="7426" max="7426" width="20.6640625" style="159" customWidth="1"/>
    <col min="7427" max="7427" width="16" style="159" customWidth="1"/>
    <col min="7428" max="7428" width="12.88671875" style="159" customWidth="1"/>
    <col min="7429" max="7429" width="13.33203125" style="159" customWidth="1"/>
    <col min="7430" max="7430" width="12.88671875" style="159" customWidth="1"/>
    <col min="7431" max="7431" width="13" style="159" customWidth="1"/>
    <col min="7432" max="7434" width="11.44140625" style="159"/>
    <col min="7435" max="7435" width="12.6640625" style="159" customWidth="1"/>
    <col min="7436" max="7436" width="11.44140625" style="159"/>
    <col min="7437" max="7437" width="13" style="159" customWidth="1"/>
    <col min="7438" max="7439" width="11.44140625" style="159"/>
    <col min="7440" max="7440" width="14.6640625" style="159" customWidth="1"/>
    <col min="7441" max="7681" width="11.44140625" style="159"/>
    <col min="7682" max="7682" width="20.6640625" style="159" customWidth="1"/>
    <col min="7683" max="7683" width="16" style="159" customWidth="1"/>
    <col min="7684" max="7684" width="12.88671875" style="159" customWidth="1"/>
    <col min="7685" max="7685" width="13.33203125" style="159" customWidth="1"/>
    <col min="7686" max="7686" width="12.88671875" style="159" customWidth="1"/>
    <col min="7687" max="7687" width="13" style="159" customWidth="1"/>
    <col min="7688" max="7690" width="11.44140625" style="159"/>
    <col min="7691" max="7691" width="12.6640625" style="159" customWidth="1"/>
    <col min="7692" max="7692" width="11.44140625" style="159"/>
    <col min="7693" max="7693" width="13" style="159" customWidth="1"/>
    <col min="7694" max="7695" width="11.44140625" style="159"/>
    <col min="7696" max="7696" width="14.6640625" style="159" customWidth="1"/>
    <col min="7697" max="7937" width="11.44140625" style="159"/>
    <col min="7938" max="7938" width="20.6640625" style="159" customWidth="1"/>
    <col min="7939" max="7939" width="16" style="159" customWidth="1"/>
    <col min="7940" max="7940" width="12.88671875" style="159" customWidth="1"/>
    <col min="7941" max="7941" width="13.33203125" style="159" customWidth="1"/>
    <col min="7942" max="7942" width="12.88671875" style="159" customWidth="1"/>
    <col min="7943" max="7943" width="13" style="159" customWidth="1"/>
    <col min="7944" max="7946" width="11.44140625" style="159"/>
    <col min="7947" max="7947" width="12.6640625" style="159" customWidth="1"/>
    <col min="7948" max="7948" width="11.44140625" style="159"/>
    <col min="7949" max="7949" width="13" style="159" customWidth="1"/>
    <col min="7950" max="7951" width="11.44140625" style="159"/>
    <col min="7952" max="7952" width="14.6640625" style="159" customWidth="1"/>
    <col min="7953" max="8193" width="11.44140625" style="159"/>
    <col min="8194" max="8194" width="20.6640625" style="159" customWidth="1"/>
    <col min="8195" max="8195" width="16" style="159" customWidth="1"/>
    <col min="8196" max="8196" width="12.88671875" style="159" customWidth="1"/>
    <col min="8197" max="8197" width="13.33203125" style="159" customWidth="1"/>
    <col min="8198" max="8198" width="12.88671875" style="159" customWidth="1"/>
    <col min="8199" max="8199" width="13" style="159" customWidth="1"/>
    <col min="8200" max="8202" width="11.44140625" style="159"/>
    <col min="8203" max="8203" width="12.6640625" style="159" customWidth="1"/>
    <col min="8204" max="8204" width="11.44140625" style="159"/>
    <col min="8205" max="8205" width="13" style="159" customWidth="1"/>
    <col min="8206" max="8207" width="11.44140625" style="159"/>
    <col min="8208" max="8208" width="14.6640625" style="159" customWidth="1"/>
    <col min="8209" max="8449" width="11.44140625" style="159"/>
    <col min="8450" max="8450" width="20.6640625" style="159" customWidth="1"/>
    <col min="8451" max="8451" width="16" style="159" customWidth="1"/>
    <col min="8452" max="8452" width="12.88671875" style="159" customWidth="1"/>
    <col min="8453" max="8453" width="13.33203125" style="159" customWidth="1"/>
    <col min="8454" max="8454" width="12.88671875" style="159" customWidth="1"/>
    <col min="8455" max="8455" width="13" style="159" customWidth="1"/>
    <col min="8456" max="8458" width="11.44140625" style="159"/>
    <col min="8459" max="8459" width="12.6640625" style="159" customWidth="1"/>
    <col min="8460" max="8460" width="11.44140625" style="159"/>
    <col min="8461" max="8461" width="13" style="159" customWidth="1"/>
    <col min="8462" max="8463" width="11.44140625" style="159"/>
    <col min="8464" max="8464" width="14.6640625" style="159" customWidth="1"/>
    <col min="8465" max="8705" width="11.44140625" style="159"/>
    <col min="8706" max="8706" width="20.6640625" style="159" customWidth="1"/>
    <col min="8707" max="8707" width="16" style="159" customWidth="1"/>
    <col min="8708" max="8708" width="12.88671875" style="159" customWidth="1"/>
    <col min="8709" max="8709" width="13.33203125" style="159" customWidth="1"/>
    <col min="8710" max="8710" width="12.88671875" style="159" customWidth="1"/>
    <col min="8711" max="8711" width="13" style="159" customWidth="1"/>
    <col min="8712" max="8714" width="11.44140625" style="159"/>
    <col min="8715" max="8715" width="12.6640625" style="159" customWidth="1"/>
    <col min="8716" max="8716" width="11.44140625" style="159"/>
    <col min="8717" max="8717" width="13" style="159" customWidth="1"/>
    <col min="8718" max="8719" width="11.44140625" style="159"/>
    <col min="8720" max="8720" width="14.6640625" style="159" customWidth="1"/>
    <col min="8721" max="8961" width="11.44140625" style="159"/>
    <col min="8962" max="8962" width="20.6640625" style="159" customWidth="1"/>
    <col min="8963" max="8963" width="16" style="159" customWidth="1"/>
    <col min="8964" max="8964" width="12.88671875" style="159" customWidth="1"/>
    <col min="8965" max="8965" width="13.33203125" style="159" customWidth="1"/>
    <col min="8966" max="8966" width="12.88671875" style="159" customWidth="1"/>
    <col min="8967" max="8967" width="13" style="159" customWidth="1"/>
    <col min="8968" max="8970" width="11.44140625" style="159"/>
    <col min="8971" max="8971" width="12.6640625" style="159" customWidth="1"/>
    <col min="8972" max="8972" width="11.44140625" style="159"/>
    <col min="8973" max="8973" width="13" style="159" customWidth="1"/>
    <col min="8974" max="8975" width="11.44140625" style="159"/>
    <col min="8976" max="8976" width="14.6640625" style="159" customWidth="1"/>
    <col min="8977" max="9217" width="11.44140625" style="159"/>
    <col min="9218" max="9218" width="20.6640625" style="159" customWidth="1"/>
    <col min="9219" max="9219" width="16" style="159" customWidth="1"/>
    <col min="9220" max="9220" width="12.88671875" style="159" customWidth="1"/>
    <col min="9221" max="9221" width="13.33203125" style="159" customWidth="1"/>
    <col min="9222" max="9222" width="12.88671875" style="159" customWidth="1"/>
    <col min="9223" max="9223" width="13" style="159" customWidth="1"/>
    <col min="9224" max="9226" width="11.44140625" style="159"/>
    <col min="9227" max="9227" width="12.6640625" style="159" customWidth="1"/>
    <col min="9228" max="9228" width="11.44140625" style="159"/>
    <col min="9229" max="9229" width="13" style="159" customWidth="1"/>
    <col min="9230" max="9231" width="11.44140625" style="159"/>
    <col min="9232" max="9232" width="14.6640625" style="159" customWidth="1"/>
    <col min="9233" max="9473" width="11.44140625" style="159"/>
    <col min="9474" max="9474" width="20.6640625" style="159" customWidth="1"/>
    <col min="9475" max="9475" width="16" style="159" customWidth="1"/>
    <col min="9476" max="9476" width="12.88671875" style="159" customWidth="1"/>
    <col min="9477" max="9477" width="13.33203125" style="159" customWidth="1"/>
    <col min="9478" max="9478" width="12.88671875" style="159" customWidth="1"/>
    <col min="9479" max="9479" width="13" style="159" customWidth="1"/>
    <col min="9480" max="9482" width="11.44140625" style="159"/>
    <col min="9483" max="9483" width="12.6640625" style="159" customWidth="1"/>
    <col min="9484" max="9484" width="11.44140625" style="159"/>
    <col min="9485" max="9485" width="13" style="159" customWidth="1"/>
    <col min="9486" max="9487" width="11.44140625" style="159"/>
    <col min="9488" max="9488" width="14.6640625" style="159" customWidth="1"/>
    <col min="9489" max="9729" width="11.44140625" style="159"/>
    <col min="9730" max="9730" width="20.6640625" style="159" customWidth="1"/>
    <col min="9731" max="9731" width="16" style="159" customWidth="1"/>
    <col min="9732" max="9732" width="12.88671875" style="159" customWidth="1"/>
    <col min="9733" max="9733" width="13.33203125" style="159" customWidth="1"/>
    <col min="9734" max="9734" width="12.88671875" style="159" customWidth="1"/>
    <col min="9735" max="9735" width="13" style="159" customWidth="1"/>
    <col min="9736" max="9738" width="11.44140625" style="159"/>
    <col min="9739" max="9739" width="12.6640625" style="159" customWidth="1"/>
    <col min="9740" max="9740" width="11.44140625" style="159"/>
    <col min="9741" max="9741" width="13" style="159" customWidth="1"/>
    <col min="9742" max="9743" width="11.44140625" style="159"/>
    <col min="9744" max="9744" width="14.6640625" style="159" customWidth="1"/>
    <col min="9745" max="9985" width="11.44140625" style="159"/>
    <col min="9986" max="9986" width="20.6640625" style="159" customWidth="1"/>
    <col min="9987" max="9987" width="16" style="159" customWidth="1"/>
    <col min="9988" max="9988" width="12.88671875" style="159" customWidth="1"/>
    <col min="9989" max="9989" width="13.33203125" style="159" customWidth="1"/>
    <col min="9990" max="9990" width="12.88671875" style="159" customWidth="1"/>
    <col min="9991" max="9991" width="13" style="159" customWidth="1"/>
    <col min="9992" max="9994" width="11.44140625" style="159"/>
    <col min="9995" max="9995" width="12.6640625" style="159" customWidth="1"/>
    <col min="9996" max="9996" width="11.44140625" style="159"/>
    <col min="9997" max="9997" width="13" style="159" customWidth="1"/>
    <col min="9998" max="9999" width="11.44140625" style="159"/>
    <col min="10000" max="10000" width="14.6640625" style="159" customWidth="1"/>
    <col min="10001" max="10241" width="11.44140625" style="159"/>
    <col min="10242" max="10242" width="20.6640625" style="159" customWidth="1"/>
    <col min="10243" max="10243" width="16" style="159" customWidth="1"/>
    <col min="10244" max="10244" width="12.88671875" style="159" customWidth="1"/>
    <col min="10245" max="10245" width="13.33203125" style="159" customWidth="1"/>
    <col min="10246" max="10246" width="12.88671875" style="159" customWidth="1"/>
    <col min="10247" max="10247" width="13" style="159" customWidth="1"/>
    <col min="10248" max="10250" width="11.44140625" style="159"/>
    <col min="10251" max="10251" width="12.6640625" style="159" customWidth="1"/>
    <col min="10252" max="10252" width="11.44140625" style="159"/>
    <col min="10253" max="10253" width="13" style="159" customWidth="1"/>
    <col min="10254" max="10255" width="11.44140625" style="159"/>
    <col min="10256" max="10256" width="14.6640625" style="159" customWidth="1"/>
    <col min="10257" max="10497" width="11.44140625" style="159"/>
    <col min="10498" max="10498" width="20.6640625" style="159" customWidth="1"/>
    <col min="10499" max="10499" width="16" style="159" customWidth="1"/>
    <col min="10500" max="10500" width="12.88671875" style="159" customWidth="1"/>
    <col min="10501" max="10501" width="13.33203125" style="159" customWidth="1"/>
    <col min="10502" max="10502" width="12.88671875" style="159" customWidth="1"/>
    <col min="10503" max="10503" width="13" style="159" customWidth="1"/>
    <col min="10504" max="10506" width="11.44140625" style="159"/>
    <col min="10507" max="10507" width="12.6640625" style="159" customWidth="1"/>
    <col min="10508" max="10508" width="11.44140625" style="159"/>
    <col min="10509" max="10509" width="13" style="159" customWidth="1"/>
    <col min="10510" max="10511" width="11.44140625" style="159"/>
    <col min="10512" max="10512" width="14.6640625" style="159" customWidth="1"/>
    <col min="10513" max="10753" width="11.44140625" style="159"/>
    <col min="10754" max="10754" width="20.6640625" style="159" customWidth="1"/>
    <col min="10755" max="10755" width="16" style="159" customWidth="1"/>
    <col min="10756" max="10756" width="12.88671875" style="159" customWidth="1"/>
    <col min="10757" max="10757" width="13.33203125" style="159" customWidth="1"/>
    <col min="10758" max="10758" width="12.88671875" style="159" customWidth="1"/>
    <col min="10759" max="10759" width="13" style="159" customWidth="1"/>
    <col min="10760" max="10762" width="11.44140625" style="159"/>
    <col min="10763" max="10763" width="12.6640625" style="159" customWidth="1"/>
    <col min="10764" max="10764" width="11.44140625" style="159"/>
    <col min="10765" max="10765" width="13" style="159" customWidth="1"/>
    <col min="10766" max="10767" width="11.44140625" style="159"/>
    <col min="10768" max="10768" width="14.6640625" style="159" customWidth="1"/>
    <col min="10769" max="11009" width="11.44140625" style="159"/>
    <col min="11010" max="11010" width="20.6640625" style="159" customWidth="1"/>
    <col min="11011" max="11011" width="16" style="159" customWidth="1"/>
    <col min="11012" max="11012" width="12.88671875" style="159" customWidth="1"/>
    <col min="11013" max="11013" width="13.33203125" style="159" customWidth="1"/>
    <col min="11014" max="11014" width="12.88671875" style="159" customWidth="1"/>
    <col min="11015" max="11015" width="13" style="159" customWidth="1"/>
    <col min="11016" max="11018" width="11.44140625" style="159"/>
    <col min="11019" max="11019" width="12.6640625" style="159" customWidth="1"/>
    <col min="11020" max="11020" width="11.44140625" style="159"/>
    <col min="11021" max="11021" width="13" style="159" customWidth="1"/>
    <col min="11022" max="11023" width="11.44140625" style="159"/>
    <col min="11024" max="11024" width="14.6640625" style="159" customWidth="1"/>
    <col min="11025" max="11265" width="11.44140625" style="159"/>
    <col min="11266" max="11266" width="20.6640625" style="159" customWidth="1"/>
    <col min="11267" max="11267" width="16" style="159" customWidth="1"/>
    <col min="11268" max="11268" width="12.88671875" style="159" customWidth="1"/>
    <col min="11269" max="11269" width="13.33203125" style="159" customWidth="1"/>
    <col min="11270" max="11270" width="12.88671875" style="159" customWidth="1"/>
    <col min="11271" max="11271" width="13" style="159" customWidth="1"/>
    <col min="11272" max="11274" width="11.44140625" style="159"/>
    <col min="11275" max="11275" width="12.6640625" style="159" customWidth="1"/>
    <col min="11276" max="11276" width="11.44140625" style="159"/>
    <col min="11277" max="11277" width="13" style="159" customWidth="1"/>
    <col min="11278" max="11279" width="11.44140625" style="159"/>
    <col min="11280" max="11280" width="14.6640625" style="159" customWidth="1"/>
    <col min="11281" max="11521" width="11.44140625" style="159"/>
    <col min="11522" max="11522" width="20.6640625" style="159" customWidth="1"/>
    <col min="11523" max="11523" width="16" style="159" customWidth="1"/>
    <col min="11524" max="11524" width="12.88671875" style="159" customWidth="1"/>
    <col min="11525" max="11525" width="13.33203125" style="159" customWidth="1"/>
    <col min="11526" max="11526" width="12.88671875" style="159" customWidth="1"/>
    <col min="11527" max="11527" width="13" style="159" customWidth="1"/>
    <col min="11528" max="11530" width="11.44140625" style="159"/>
    <col min="11531" max="11531" width="12.6640625" style="159" customWidth="1"/>
    <col min="11532" max="11532" width="11.44140625" style="159"/>
    <col min="11533" max="11533" width="13" style="159" customWidth="1"/>
    <col min="11534" max="11535" width="11.44140625" style="159"/>
    <col min="11536" max="11536" width="14.6640625" style="159" customWidth="1"/>
    <col min="11537" max="11777" width="11.44140625" style="159"/>
    <col min="11778" max="11778" width="20.6640625" style="159" customWidth="1"/>
    <col min="11779" max="11779" width="16" style="159" customWidth="1"/>
    <col min="11780" max="11780" width="12.88671875" style="159" customWidth="1"/>
    <col min="11781" max="11781" width="13.33203125" style="159" customWidth="1"/>
    <col min="11782" max="11782" width="12.88671875" style="159" customWidth="1"/>
    <col min="11783" max="11783" width="13" style="159" customWidth="1"/>
    <col min="11784" max="11786" width="11.44140625" style="159"/>
    <col min="11787" max="11787" width="12.6640625" style="159" customWidth="1"/>
    <col min="11788" max="11788" width="11.44140625" style="159"/>
    <col min="11789" max="11789" width="13" style="159" customWidth="1"/>
    <col min="11790" max="11791" width="11.44140625" style="159"/>
    <col min="11792" max="11792" width="14.6640625" style="159" customWidth="1"/>
    <col min="11793" max="12033" width="11.44140625" style="159"/>
    <col min="12034" max="12034" width="20.6640625" style="159" customWidth="1"/>
    <col min="12035" max="12035" width="16" style="159" customWidth="1"/>
    <col min="12036" max="12036" width="12.88671875" style="159" customWidth="1"/>
    <col min="12037" max="12037" width="13.33203125" style="159" customWidth="1"/>
    <col min="12038" max="12038" width="12.88671875" style="159" customWidth="1"/>
    <col min="12039" max="12039" width="13" style="159" customWidth="1"/>
    <col min="12040" max="12042" width="11.44140625" style="159"/>
    <col min="12043" max="12043" width="12.6640625" style="159" customWidth="1"/>
    <col min="12044" max="12044" width="11.44140625" style="159"/>
    <col min="12045" max="12045" width="13" style="159" customWidth="1"/>
    <col min="12046" max="12047" width="11.44140625" style="159"/>
    <col min="12048" max="12048" width="14.6640625" style="159" customWidth="1"/>
    <col min="12049" max="12289" width="11.44140625" style="159"/>
    <col min="12290" max="12290" width="20.6640625" style="159" customWidth="1"/>
    <col min="12291" max="12291" width="16" style="159" customWidth="1"/>
    <col min="12292" max="12292" width="12.88671875" style="159" customWidth="1"/>
    <col min="12293" max="12293" width="13.33203125" style="159" customWidth="1"/>
    <col min="12294" max="12294" width="12.88671875" style="159" customWidth="1"/>
    <col min="12295" max="12295" width="13" style="159" customWidth="1"/>
    <col min="12296" max="12298" width="11.44140625" style="159"/>
    <col min="12299" max="12299" width="12.6640625" style="159" customWidth="1"/>
    <col min="12300" max="12300" width="11.44140625" style="159"/>
    <col min="12301" max="12301" width="13" style="159" customWidth="1"/>
    <col min="12302" max="12303" width="11.44140625" style="159"/>
    <col min="12304" max="12304" width="14.6640625" style="159" customWidth="1"/>
    <col min="12305" max="12545" width="11.44140625" style="159"/>
    <col min="12546" max="12546" width="20.6640625" style="159" customWidth="1"/>
    <col min="12547" max="12547" width="16" style="159" customWidth="1"/>
    <col min="12548" max="12548" width="12.88671875" style="159" customWidth="1"/>
    <col min="12549" max="12549" width="13.33203125" style="159" customWidth="1"/>
    <col min="12550" max="12550" width="12.88671875" style="159" customWidth="1"/>
    <col min="12551" max="12551" width="13" style="159" customWidth="1"/>
    <col min="12552" max="12554" width="11.44140625" style="159"/>
    <col min="12555" max="12555" width="12.6640625" style="159" customWidth="1"/>
    <col min="12556" max="12556" width="11.44140625" style="159"/>
    <col min="12557" max="12557" width="13" style="159" customWidth="1"/>
    <col min="12558" max="12559" width="11.44140625" style="159"/>
    <col min="12560" max="12560" width="14.6640625" style="159" customWidth="1"/>
    <col min="12561" max="12801" width="11.44140625" style="159"/>
    <col min="12802" max="12802" width="20.6640625" style="159" customWidth="1"/>
    <col min="12803" max="12803" width="16" style="159" customWidth="1"/>
    <col min="12804" max="12804" width="12.88671875" style="159" customWidth="1"/>
    <col min="12805" max="12805" width="13.33203125" style="159" customWidth="1"/>
    <col min="12806" max="12806" width="12.88671875" style="159" customWidth="1"/>
    <col min="12807" max="12807" width="13" style="159" customWidth="1"/>
    <col min="12808" max="12810" width="11.44140625" style="159"/>
    <col min="12811" max="12811" width="12.6640625" style="159" customWidth="1"/>
    <col min="12812" max="12812" width="11.44140625" style="159"/>
    <col min="12813" max="12813" width="13" style="159" customWidth="1"/>
    <col min="12814" max="12815" width="11.44140625" style="159"/>
    <col min="12816" max="12816" width="14.6640625" style="159" customWidth="1"/>
    <col min="12817" max="13057" width="11.44140625" style="159"/>
    <col min="13058" max="13058" width="20.6640625" style="159" customWidth="1"/>
    <col min="13059" max="13059" width="16" style="159" customWidth="1"/>
    <col min="13060" max="13060" width="12.88671875" style="159" customWidth="1"/>
    <col min="13061" max="13061" width="13.33203125" style="159" customWidth="1"/>
    <col min="13062" max="13062" width="12.88671875" style="159" customWidth="1"/>
    <col min="13063" max="13063" width="13" style="159" customWidth="1"/>
    <col min="13064" max="13066" width="11.44140625" style="159"/>
    <col min="13067" max="13067" width="12.6640625" style="159" customWidth="1"/>
    <col min="13068" max="13068" width="11.44140625" style="159"/>
    <col min="13069" max="13069" width="13" style="159" customWidth="1"/>
    <col min="13070" max="13071" width="11.44140625" style="159"/>
    <col min="13072" max="13072" width="14.6640625" style="159" customWidth="1"/>
    <col min="13073" max="13313" width="11.44140625" style="159"/>
    <col min="13314" max="13314" width="20.6640625" style="159" customWidth="1"/>
    <col min="13315" max="13315" width="16" style="159" customWidth="1"/>
    <col min="13316" max="13316" width="12.88671875" style="159" customWidth="1"/>
    <col min="13317" max="13317" width="13.33203125" style="159" customWidth="1"/>
    <col min="13318" max="13318" width="12.88671875" style="159" customWidth="1"/>
    <col min="13319" max="13319" width="13" style="159" customWidth="1"/>
    <col min="13320" max="13322" width="11.44140625" style="159"/>
    <col min="13323" max="13323" width="12.6640625" style="159" customWidth="1"/>
    <col min="13324" max="13324" width="11.44140625" style="159"/>
    <col min="13325" max="13325" width="13" style="159" customWidth="1"/>
    <col min="13326" max="13327" width="11.44140625" style="159"/>
    <col min="13328" max="13328" width="14.6640625" style="159" customWidth="1"/>
    <col min="13329" max="13569" width="11.44140625" style="159"/>
    <col min="13570" max="13570" width="20.6640625" style="159" customWidth="1"/>
    <col min="13571" max="13571" width="16" style="159" customWidth="1"/>
    <col min="13572" max="13572" width="12.88671875" style="159" customWidth="1"/>
    <col min="13573" max="13573" width="13.33203125" style="159" customWidth="1"/>
    <col min="13574" max="13574" width="12.88671875" style="159" customWidth="1"/>
    <col min="13575" max="13575" width="13" style="159" customWidth="1"/>
    <col min="13576" max="13578" width="11.44140625" style="159"/>
    <col min="13579" max="13579" width="12.6640625" style="159" customWidth="1"/>
    <col min="13580" max="13580" width="11.44140625" style="159"/>
    <col min="13581" max="13581" width="13" style="159" customWidth="1"/>
    <col min="13582" max="13583" width="11.44140625" style="159"/>
    <col min="13584" max="13584" width="14.6640625" style="159" customWidth="1"/>
    <col min="13585" max="13825" width="11.44140625" style="159"/>
    <col min="13826" max="13826" width="20.6640625" style="159" customWidth="1"/>
    <col min="13827" max="13827" width="16" style="159" customWidth="1"/>
    <col min="13828" max="13828" width="12.88671875" style="159" customWidth="1"/>
    <col min="13829" max="13829" width="13.33203125" style="159" customWidth="1"/>
    <col min="13830" max="13830" width="12.88671875" style="159" customWidth="1"/>
    <col min="13831" max="13831" width="13" style="159" customWidth="1"/>
    <col min="13832" max="13834" width="11.44140625" style="159"/>
    <col min="13835" max="13835" width="12.6640625" style="159" customWidth="1"/>
    <col min="13836" max="13836" width="11.44140625" style="159"/>
    <col min="13837" max="13837" width="13" style="159" customWidth="1"/>
    <col min="13838" max="13839" width="11.44140625" style="159"/>
    <col min="13840" max="13840" width="14.6640625" style="159" customWidth="1"/>
    <col min="13841" max="14081" width="11.44140625" style="159"/>
    <col min="14082" max="14082" width="20.6640625" style="159" customWidth="1"/>
    <col min="14083" max="14083" width="16" style="159" customWidth="1"/>
    <col min="14084" max="14084" width="12.88671875" style="159" customWidth="1"/>
    <col min="14085" max="14085" width="13.33203125" style="159" customWidth="1"/>
    <col min="14086" max="14086" width="12.88671875" style="159" customWidth="1"/>
    <col min="14087" max="14087" width="13" style="159" customWidth="1"/>
    <col min="14088" max="14090" width="11.44140625" style="159"/>
    <col min="14091" max="14091" width="12.6640625" style="159" customWidth="1"/>
    <col min="14092" max="14092" width="11.44140625" style="159"/>
    <col min="14093" max="14093" width="13" style="159" customWidth="1"/>
    <col min="14094" max="14095" width="11.44140625" style="159"/>
    <col min="14096" max="14096" width="14.6640625" style="159" customWidth="1"/>
    <col min="14097" max="14337" width="11.44140625" style="159"/>
    <col min="14338" max="14338" width="20.6640625" style="159" customWidth="1"/>
    <col min="14339" max="14339" width="16" style="159" customWidth="1"/>
    <col min="14340" max="14340" width="12.88671875" style="159" customWidth="1"/>
    <col min="14341" max="14341" width="13.33203125" style="159" customWidth="1"/>
    <col min="14342" max="14342" width="12.88671875" style="159" customWidth="1"/>
    <col min="14343" max="14343" width="13" style="159" customWidth="1"/>
    <col min="14344" max="14346" width="11.44140625" style="159"/>
    <col min="14347" max="14347" width="12.6640625" style="159" customWidth="1"/>
    <col min="14348" max="14348" width="11.44140625" style="159"/>
    <col min="14349" max="14349" width="13" style="159" customWidth="1"/>
    <col min="14350" max="14351" width="11.44140625" style="159"/>
    <col min="14352" max="14352" width="14.6640625" style="159" customWidth="1"/>
    <col min="14353" max="14593" width="11.44140625" style="159"/>
    <col min="14594" max="14594" width="20.6640625" style="159" customWidth="1"/>
    <col min="14595" max="14595" width="16" style="159" customWidth="1"/>
    <col min="14596" max="14596" width="12.88671875" style="159" customWidth="1"/>
    <col min="14597" max="14597" width="13.33203125" style="159" customWidth="1"/>
    <col min="14598" max="14598" width="12.88671875" style="159" customWidth="1"/>
    <col min="14599" max="14599" width="13" style="159" customWidth="1"/>
    <col min="14600" max="14602" width="11.44140625" style="159"/>
    <col min="14603" max="14603" width="12.6640625" style="159" customWidth="1"/>
    <col min="14604" max="14604" width="11.44140625" style="159"/>
    <col min="14605" max="14605" width="13" style="159" customWidth="1"/>
    <col min="14606" max="14607" width="11.44140625" style="159"/>
    <col min="14608" max="14608" width="14.6640625" style="159" customWidth="1"/>
    <col min="14609" max="14849" width="11.44140625" style="159"/>
    <col min="14850" max="14850" width="20.6640625" style="159" customWidth="1"/>
    <col min="14851" max="14851" width="16" style="159" customWidth="1"/>
    <col min="14852" max="14852" width="12.88671875" style="159" customWidth="1"/>
    <col min="14853" max="14853" width="13.33203125" style="159" customWidth="1"/>
    <col min="14854" max="14854" width="12.88671875" style="159" customWidth="1"/>
    <col min="14855" max="14855" width="13" style="159" customWidth="1"/>
    <col min="14856" max="14858" width="11.44140625" style="159"/>
    <col min="14859" max="14859" width="12.6640625" style="159" customWidth="1"/>
    <col min="14860" max="14860" width="11.44140625" style="159"/>
    <col min="14861" max="14861" width="13" style="159" customWidth="1"/>
    <col min="14862" max="14863" width="11.44140625" style="159"/>
    <col min="14864" max="14864" width="14.6640625" style="159" customWidth="1"/>
    <col min="14865" max="15105" width="11.44140625" style="159"/>
    <col min="15106" max="15106" width="20.6640625" style="159" customWidth="1"/>
    <col min="15107" max="15107" width="16" style="159" customWidth="1"/>
    <col min="15108" max="15108" width="12.88671875" style="159" customWidth="1"/>
    <col min="15109" max="15109" width="13.33203125" style="159" customWidth="1"/>
    <col min="15110" max="15110" width="12.88671875" style="159" customWidth="1"/>
    <col min="15111" max="15111" width="13" style="159" customWidth="1"/>
    <col min="15112" max="15114" width="11.44140625" style="159"/>
    <col min="15115" max="15115" width="12.6640625" style="159" customWidth="1"/>
    <col min="15116" max="15116" width="11.44140625" style="159"/>
    <col min="15117" max="15117" width="13" style="159" customWidth="1"/>
    <col min="15118" max="15119" width="11.44140625" style="159"/>
    <col min="15120" max="15120" width="14.6640625" style="159" customWidth="1"/>
    <col min="15121" max="15361" width="11.44140625" style="159"/>
    <col min="15362" max="15362" width="20.6640625" style="159" customWidth="1"/>
    <col min="15363" max="15363" width="16" style="159" customWidth="1"/>
    <col min="15364" max="15364" width="12.88671875" style="159" customWidth="1"/>
    <col min="15365" max="15365" width="13.33203125" style="159" customWidth="1"/>
    <col min="15366" max="15366" width="12.88671875" style="159" customWidth="1"/>
    <col min="15367" max="15367" width="13" style="159" customWidth="1"/>
    <col min="15368" max="15370" width="11.44140625" style="159"/>
    <col min="15371" max="15371" width="12.6640625" style="159" customWidth="1"/>
    <col min="15372" max="15372" width="11.44140625" style="159"/>
    <col min="15373" max="15373" width="13" style="159" customWidth="1"/>
    <col min="15374" max="15375" width="11.44140625" style="159"/>
    <col min="15376" max="15376" width="14.6640625" style="159" customWidth="1"/>
    <col min="15377" max="15617" width="11.44140625" style="159"/>
    <col min="15618" max="15618" width="20.6640625" style="159" customWidth="1"/>
    <col min="15619" max="15619" width="16" style="159" customWidth="1"/>
    <col min="15620" max="15620" width="12.88671875" style="159" customWidth="1"/>
    <col min="15621" max="15621" width="13.33203125" style="159" customWidth="1"/>
    <col min="15622" max="15622" width="12.88671875" style="159" customWidth="1"/>
    <col min="15623" max="15623" width="13" style="159" customWidth="1"/>
    <col min="15624" max="15626" width="11.44140625" style="159"/>
    <col min="15627" max="15627" width="12.6640625" style="159" customWidth="1"/>
    <col min="15628" max="15628" width="11.44140625" style="159"/>
    <col min="15629" max="15629" width="13" style="159" customWidth="1"/>
    <col min="15630" max="15631" width="11.44140625" style="159"/>
    <col min="15632" max="15632" width="14.6640625" style="159" customWidth="1"/>
    <col min="15633" max="15873" width="11.44140625" style="159"/>
    <col min="15874" max="15874" width="20.6640625" style="159" customWidth="1"/>
    <col min="15875" max="15875" width="16" style="159" customWidth="1"/>
    <col min="15876" max="15876" width="12.88671875" style="159" customWidth="1"/>
    <col min="15877" max="15877" width="13.33203125" style="159" customWidth="1"/>
    <col min="15878" max="15878" width="12.88671875" style="159" customWidth="1"/>
    <col min="15879" max="15879" width="13" style="159" customWidth="1"/>
    <col min="15880" max="15882" width="11.44140625" style="159"/>
    <col min="15883" max="15883" width="12.6640625" style="159" customWidth="1"/>
    <col min="15884" max="15884" width="11.44140625" style="159"/>
    <col min="15885" max="15885" width="13" style="159" customWidth="1"/>
    <col min="15886" max="15887" width="11.44140625" style="159"/>
    <col min="15888" max="15888" width="14.6640625" style="159" customWidth="1"/>
    <col min="15889" max="16129" width="11.44140625" style="159"/>
    <col min="16130" max="16130" width="20.6640625" style="159" customWidth="1"/>
    <col min="16131" max="16131" width="16" style="159" customWidth="1"/>
    <col min="16132" max="16132" width="12.88671875" style="159" customWidth="1"/>
    <col min="16133" max="16133" width="13.33203125" style="159" customWidth="1"/>
    <col min="16134" max="16134" width="12.88671875" style="159" customWidth="1"/>
    <col min="16135" max="16135" width="13" style="159" customWidth="1"/>
    <col min="16136" max="16138" width="11.44140625" style="159"/>
    <col min="16139" max="16139" width="12.6640625" style="159" customWidth="1"/>
    <col min="16140" max="16140" width="11.44140625" style="159"/>
    <col min="16141" max="16141" width="13" style="159" customWidth="1"/>
    <col min="16142" max="16143" width="11.44140625" style="159"/>
    <col min="16144" max="16144" width="14.6640625" style="159" customWidth="1"/>
    <col min="16145" max="16384" width="11.44140625" style="159"/>
  </cols>
  <sheetData>
    <row r="1" spans="1:16" ht="13.2">
      <c r="A1" s="1436" t="s">
        <v>5197</v>
      </c>
    </row>
    <row r="2" spans="1:16">
      <c r="A2" s="182" t="s">
        <v>3952</v>
      </c>
      <c r="J2" s="182" t="s">
        <v>3952</v>
      </c>
    </row>
    <row r="3" spans="1:16">
      <c r="A3" s="182" t="s">
        <v>220</v>
      </c>
      <c r="B3" s="182"/>
      <c r="C3" s="182"/>
      <c r="D3" s="182"/>
      <c r="E3" s="182"/>
      <c r="F3" s="182"/>
      <c r="G3" s="182"/>
      <c r="H3" s="182"/>
      <c r="J3" s="182" t="s">
        <v>220</v>
      </c>
      <c r="K3" s="182"/>
      <c r="L3" s="182"/>
    </row>
    <row r="4" spans="1:16">
      <c r="A4" s="182" t="s">
        <v>363</v>
      </c>
      <c r="B4" s="182"/>
      <c r="C4" s="182"/>
      <c r="D4" s="182"/>
      <c r="E4" s="182"/>
      <c r="F4" s="182"/>
      <c r="G4" s="182"/>
      <c r="H4" s="182"/>
      <c r="J4" s="182" t="s">
        <v>373</v>
      </c>
      <c r="K4" s="182"/>
      <c r="L4" s="182"/>
      <c r="M4" s="182"/>
      <c r="N4" s="182"/>
      <c r="O4" s="182"/>
      <c r="P4" s="182"/>
    </row>
    <row r="5" spans="1:16">
      <c r="A5" s="182" t="s">
        <v>362</v>
      </c>
      <c r="B5" s="182"/>
      <c r="C5" s="182"/>
      <c r="D5" s="182"/>
      <c r="E5" s="182"/>
      <c r="F5" s="182"/>
      <c r="G5" s="182"/>
      <c r="H5" s="182"/>
      <c r="J5" s="182" t="s">
        <v>372</v>
      </c>
      <c r="K5" s="182"/>
      <c r="L5" s="182"/>
      <c r="M5" s="182"/>
      <c r="N5" s="182"/>
      <c r="O5" s="182"/>
      <c r="P5" s="182"/>
    </row>
    <row r="6" spans="1:16">
      <c r="A6" s="182" t="s">
        <v>5160</v>
      </c>
      <c r="B6" s="182"/>
      <c r="C6" s="182"/>
      <c r="D6" s="182"/>
      <c r="E6" s="182"/>
      <c r="F6" s="182"/>
      <c r="G6" s="182"/>
      <c r="H6" s="182"/>
      <c r="J6" s="182" t="s">
        <v>5166</v>
      </c>
      <c r="K6" s="182"/>
      <c r="L6" s="182"/>
      <c r="M6" s="182"/>
      <c r="N6" s="182"/>
      <c r="O6" s="182"/>
      <c r="P6" s="182"/>
    </row>
    <row r="7" spans="1:16" ht="10.8" thickBot="1">
      <c r="A7" s="1383"/>
      <c r="B7" s="1383"/>
      <c r="C7" s="1383"/>
      <c r="D7" s="1383"/>
      <c r="E7" s="1383"/>
      <c r="F7" s="1383"/>
      <c r="G7" s="1383"/>
      <c r="H7" s="1383"/>
      <c r="J7" s="1370"/>
      <c r="K7" s="1370"/>
      <c r="L7" s="1370"/>
      <c r="M7" s="1370"/>
      <c r="N7" s="1370"/>
      <c r="O7" s="1370"/>
      <c r="P7" s="1370"/>
    </row>
    <row r="8" spans="1:16">
      <c r="A8" s="1884" t="s">
        <v>329</v>
      </c>
      <c r="B8" s="1884" t="s">
        <v>4047</v>
      </c>
      <c r="C8" s="1885"/>
      <c r="D8" s="1884" t="s">
        <v>361</v>
      </c>
      <c r="E8" s="1884" t="s">
        <v>360</v>
      </c>
      <c r="F8" s="1884" t="s">
        <v>359</v>
      </c>
      <c r="G8" s="1884"/>
      <c r="H8" s="1884"/>
      <c r="J8" s="1884" t="s">
        <v>329</v>
      </c>
      <c r="K8" s="620" t="s">
        <v>3895</v>
      </c>
      <c r="L8" s="620"/>
      <c r="M8" s="1371"/>
      <c r="N8" s="1893" t="s">
        <v>3934</v>
      </c>
      <c r="O8" s="1893"/>
      <c r="P8" s="1893"/>
    </row>
    <row r="9" spans="1:16">
      <c r="A9" s="1885"/>
      <c r="B9" s="1884" t="s">
        <v>358</v>
      </c>
      <c r="C9" s="1884" t="s">
        <v>3891</v>
      </c>
      <c r="D9" s="1885"/>
      <c r="E9" s="1885"/>
      <c r="F9" s="1884" t="s">
        <v>356</v>
      </c>
      <c r="G9" s="1884" t="s">
        <v>355</v>
      </c>
      <c r="H9" s="1884" t="s">
        <v>3931</v>
      </c>
      <c r="J9" s="1884"/>
      <c r="K9" s="1884" t="s">
        <v>3894</v>
      </c>
      <c r="L9" s="1884" t="s">
        <v>369</v>
      </c>
      <c r="M9" s="1886" t="s">
        <v>368</v>
      </c>
      <c r="N9" s="1884" t="s">
        <v>3893</v>
      </c>
      <c r="O9" s="1884"/>
      <c r="P9" s="1884" t="s">
        <v>366</v>
      </c>
    </row>
    <row r="10" spans="1:16">
      <c r="A10" s="1885"/>
      <c r="B10" s="1885"/>
      <c r="C10" s="1885"/>
      <c r="D10" s="1885"/>
      <c r="E10" s="1885"/>
      <c r="F10" s="1885"/>
      <c r="G10" s="1885"/>
      <c r="H10" s="1885"/>
      <c r="J10" s="1884"/>
      <c r="K10" s="1884"/>
      <c r="L10" s="1884"/>
      <c r="M10" s="1886"/>
      <c r="N10" s="1884" t="s">
        <v>365</v>
      </c>
      <c r="O10" s="1884" t="s">
        <v>364</v>
      </c>
      <c r="P10" s="1884"/>
    </row>
    <row r="11" spans="1:16">
      <c r="A11" s="1885"/>
      <c r="B11" s="1885"/>
      <c r="C11" s="1885"/>
      <c r="D11" s="1885"/>
      <c r="E11" s="1885"/>
      <c r="F11" s="1885"/>
      <c r="G11" s="1885"/>
      <c r="H11" s="1885"/>
      <c r="J11" s="1884"/>
      <c r="K11" s="1884"/>
      <c r="L11" s="1884"/>
      <c r="M11" s="1886"/>
      <c r="N11" s="1884"/>
      <c r="O11" s="1884"/>
      <c r="P11" s="1884"/>
    </row>
    <row r="12" spans="1:16">
      <c r="H12" s="712"/>
    </row>
    <row r="13" spans="1:16">
      <c r="A13" s="712">
        <v>1980</v>
      </c>
      <c r="B13" s="1334">
        <v>2394</v>
      </c>
      <c r="C13" s="1334">
        <v>2428</v>
      </c>
      <c r="D13" s="1327">
        <v>753</v>
      </c>
      <c r="E13" s="1327">
        <v>1012</v>
      </c>
      <c r="F13" s="1327">
        <v>57</v>
      </c>
      <c r="G13" s="1327">
        <v>27</v>
      </c>
      <c r="H13" s="1327">
        <v>13</v>
      </c>
      <c r="I13" s="164"/>
      <c r="J13" s="712">
        <v>1980</v>
      </c>
      <c r="K13" s="1330">
        <v>19.100000000000001</v>
      </c>
      <c r="L13" s="1330">
        <v>5.9</v>
      </c>
      <c r="M13" s="1332">
        <v>8</v>
      </c>
      <c r="N13" s="1332">
        <v>23.5</v>
      </c>
      <c r="O13" s="1332">
        <v>11.1</v>
      </c>
      <c r="P13" s="1332">
        <v>5.4</v>
      </c>
    </row>
    <row r="14" spans="1:16">
      <c r="A14" s="712">
        <v>1981</v>
      </c>
      <c r="B14" s="1334">
        <v>2534</v>
      </c>
      <c r="C14" s="1334">
        <v>2636</v>
      </c>
      <c r="D14" s="1327">
        <v>808</v>
      </c>
      <c r="E14" s="1327">
        <v>1023</v>
      </c>
      <c r="F14" s="1327">
        <v>60</v>
      </c>
      <c r="G14" s="1327">
        <v>36</v>
      </c>
      <c r="H14" s="1327">
        <v>16</v>
      </c>
      <c r="I14" s="164"/>
      <c r="J14" s="712">
        <v>1981</v>
      </c>
      <c r="K14" s="1330">
        <v>20.399999999999999</v>
      </c>
      <c r="L14" s="1330">
        <v>6.3</v>
      </c>
      <c r="M14" s="1332">
        <v>7.9</v>
      </c>
      <c r="N14" s="1332">
        <v>22.8</v>
      </c>
      <c r="O14" s="1332">
        <v>13.7</v>
      </c>
      <c r="P14" s="1332">
        <v>6.1</v>
      </c>
    </row>
    <row r="15" spans="1:16">
      <c r="A15" s="712">
        <v>1982</v>
      </c>
      <c r="B15" s="1334">
        <v>2747</v>
      </c>
      <c r="C15" s="1334">
        <v>2904</v>
      </c>
      <c r="D15" s="1327">
        <v>797</v>
      </c>
      <c r="E15" s="1327">
        <v>1133</v>
      </c>
      <c r="F15" s="1327">
        <v>60</v>
      </c>
      <c r="G15" s="1327">
        <v>37</v>
      </c>
      <c r="H15" s="1327">
        <v>13</v>
      </c>
      <c r="I15" s="164"/>
      <c r="J15" s="712">
        <v>1982</v>
      </c>
      <c r="K15" s="1330">
        <v>22.1</v>
      </c>
      <c r="L15" s="1330">
        <v>6.1</v>
      </c>
      <c r="M15" s="1332">
        <v>8.6</v>
      </c>
      <c r="N15" s="1332">
        <v>20.7</v>
      </c>
      <c r="O15" s="1332">
        <v>12.7</v>
      </c>
      <c r="P15" s="1332">
        <v>4.5</v>
      </c>
    </row>
    <row r="16" spans="1:16">
      <c r="A16" s="712">
        <v>1983</v>
      </c>
      <c r="B16" s="1334">
        <v>2835</v>
      </c>
      <c r="C16" s="1334">
        <v>2958</v>
      </c>
      <c r="D16" s="1327">
        <v>778</v>
      </c>
      <c r="E16" s="1327">
        <v>1140</v>
      </c>
      <c r="F16" s="1327">
        <v>51</v>
      </c>
      <c r="G16" s="1327">
        <v>27</v>
      </c>
      <c r="H16" s="1327">
        <v>14</v>
      </c>
      <c r="I16" s="164"/>
      <c r="J16" s="712">
        <v>1983</v>
      </c>
      <c r="K16" s="1330">
        <v>22.3</v>
      </c>
      <c r="L16" s="1330">
        <v>5.9</v>
      </c>
      <c r="M16" s="1332">
        <v>8.6</v>
      </c>
      <c r="N16" s="1332">
        <v>17.2</v>
      </c>
      <c r="O16" s="1332">
        <v>9.1</v>
      </c>
      <c r="P16" s="1332">
        <v>4.7</v>
      </c>
    </row>
    <row r="17" spans="1:16">
      <c r="A17" s="712">
        <v>1984</v>
      </c>
      <c r="B17" s="1334">
        <v>2852</v>
      </c>
      <c r="C17" s="1334">
        <v>2941</v>
      </c>
      <c r="D17" s="1327">
        <v>813</v>
      </c>
      <c r="E17" s="1327">
        <v>1267</v>
      </c>
      <c r="F17" s="1327">
        <v>55</v>
      </c>
      <c r="G17" s="1327">
        <v>30</v>
      </c>
      <c r="H17" s="1327">
        <v>18</v>
      </c>
      <c r="I17" s="164"/>
      <c r="J17" s="712">
        <v>1984</v>
      </c>
      <c r="K17" s="1330">
        <v>22</v>
      </c>
      <c r="L17" s="1330">
        <v>6.1</v>
      </c>
      <c r="M17" s="1332">
        <v>9.5</v>
      </c>
      <c r="N17" s="1332">
        <v>18.7</v>
      </c>
      <c r="O17" s="1332">
        <v>10.199999999999999</v>
      </c>
      <c r="P17" s="1332">
        <v>6.1</v>
      </c>
    </row>
    <row r="18" spans="1:16">
      <c r="A18" s="712">
        <v>1985</v>
      </c>
      <c r="B18" s="1334">
        <v>2701</v>
      </c>
      <c r="C18" s="1334">
        <v>2790</v>
      </c>
      <c r="D18" s="1327">
        <v>742</v>
      </c>
      <c r="E18" s="1333">
        <v>1103</v>
      </c>
      <c r="F18" s="1333">
        <v>34</v>
      </c>
      <c r="G18" s="1333">
        <v>17</v>
      </c>
      <c r="H18" s="1333">
        <v>14</v>
      </c>
      <c r="I18" s="164"/>
      <c r="J18" s="712">
        <v>1985</v>
      </c>
      <c r="K18" s="1330">
        <v>20.7</v>
      </c>
      <c r="L18" s="1330">
        <v>5.5</v>
      </c>
      <c r="M18" s="1332">
        <v>8.1999999999999993</v>
      </c>
      <c r="N18" s="1332">
        <v>12.2</v>
      </c>
      <c r="O18" s="1332">
        <v>6.1</v>
      </c>
      <c r="P18" s="1332">
        <v>5</v>
      </c>
    </row>
    <row r="19" spans="1:16">
      <c r="A19" s="712">
        <v>1986</v>
      </c>
      <c r="B19" s="1334">
        <v>2678</v>
      </c>
      <c r="C19" s="1334">
        <v>2782</v>
      </c>
      <c r="D19" s="1327">
        <v>745</v>
      </c>
      <c r="E19" s="1333">
        <v>1166</v>
      </c>
      <c r="F19" s="1333">
        <v>38</v>
      </c>
      <c r="G19" s="1333">
        <v>23</v>
      </c>
      <c r="H19" s="1333">
        <v>17</v>
      </c>
      <c r="I19" s="164"/>
      <c r="J19" s="712">
        <v>1986</v>
      </c>
      <c r="K19" s="1330">
        <v>20.399999999999999</v>
      </c>
      <c r="L19" s="1330">
        <v>5.5</v>
      </c>
      <c r="M19" s="1332">
        <v>8.6</v>
      </c>
      <c r="N19" s="1332">
        <v>13.7</v>
      </c>
      <c r="O19" s="1332">
        <v>8.3000000000000007</v>
      </c>
      <c r="P19" s="1332">
        <v>6.1</v>
      </c>
    </row>
    <row r="20" spans="1:16">
      <c r="A20" s="712">
        <v>1987</v>
      </c>
      <c r="B20" s="1334">
        <v>2856</v>
      </c>
      <c r="C20" s="1334">
        <v>2940</v>
      </c>
      <c r="D20" s="1327">
        <v>741</v>
      </c>
      <c r="E20" s="1333">
        <v>1152</v>
      </c>
      <c r="F20" s="1333">
        <v>50</v>
      </c>
      <c r="G20" s="1333">
        <v>27</v>
      </c>
      <c r="H20" s="1333">
        <v>13</v>
      </c>
      <c r="I20" s="164"/>
      <c r="J20" s="712">
        <v>1987</v>
      </c>
      <c r="K20" s="1330">
        <v>21.3</v>
      </c>
      <c r="L20" s="1330">
        <v>5.4</v>
      </c>
      <c r="M20" s="1332">
        <v>8.4</v>
      </c>
      <c r="N20" s="1332">
        <v>17</v>
      </c>
      <c r="O20" s="1332">
        <v>9.1999999999999993</v>
      </c>
      <c r="P20" s="1332">
        <v>4.4000000000000004</v>
      </c>
    </row>
    <row r="21" spans="1:16">
      <c r="A21" s="712">
        <v>1988</v>
      </c>
      <c r="B21" s="1334">
        <v>2977</v>
      </c>
      <c r="C21" s="1334">
        <v>3069</v>
      </c>
      <c r="D21" s="1327">
        <v>752</v>
      </c>
      <c r="E21" s="1333">
        <v>1181</v>
      </c>
      <c r="F21" s="1333">
        <v>23</v>
      </c>
      <c r="G21" s="1333">
        <v>14</v>
      </c>
      <c r="H21" s="1333">
        <v>21</v>
      </c>
      <c r="I21" s="164"/>
      <c r="J21" s="712">
        <v>1988</v>
      </c>
      <c r="K21" s="1330">
        <v>22.1</v>
      </c>
      <c r="L21" s="1330">
        <v>5.4</v>
      </c>
      <c r="M21" s="1332">
        <v>8.5</v>
      </c>
      <c r="N21" s="1332">
        <v>7.5</v>
      </c>
      <c r="O21" s="1332">
        <v>4.5999999999999996</v>
      </c>
      <c r="P21" s="1332">
        <v>6.8</v>
      </c>
    </row>
    <row r="22" spans="1:16">
      <c r="A22" s="712">
        <v>1989</v>
      </c>
      <c r="B22" s="1334">
        <v>2854</v>
      </c>
      <c r="C22" s="1334">
        <v>2928</v>
      </c>
      <c r="D22" s="1327">
        <v>749</v>
      </c>
      <c r="E22" s="1333">
        <v>1044</v>
      </c>
      <c r="F22" s="1333">
        <v>35</v>
      </c>
      <c r="G22" s="1333">
        <v>23</v>
      </c>
      <c r="H22" s="1333">
        <v>14</v>
      </c>
      <c r="I22" s="164"/>
      <c r="J22" s="712">
        <v>1989</v>
      </c>
      <c r="K22" s="1330">
        <v>20.8</v>
      </c>
      <c r="L22" s="1330">
        <v>5.3</v>
      </c>
      <c r="M22" s="1332">
        <v>7.4</v>
      </c>
      <c r="N22" s="1332">
        <v>12</v>
      </c>
      <c r="O22" s="1332">
        <v>7.9</v>
      </c>
      <c r="P22" s="1332">
        <v>4.8</v>
      </c>
    </row>
    <row r="23" spans="1:16">
      <c r="A23" s="712">
        <v>1990</v>
      </c>
      <c r="B23" s="1334">
        <v>2861</v>
      </c>
      <c r="C23" s="1334">
        <v>2946</v>
      </c>
      <c r="D23" s="1327">
        <v>792</v>
      </c>
      <c r="E23" s="1333">
        <v>961</v>
      </c>
      <c r="F23" s="1333">
        <v>46</v>
      </c>
      <c r="G23" s="1333">
        <v>23</v>
      </c>
      <c r="H23" s="1333">
        <v>18</v>
      </c>
      <c r="I23" s="164"/>
      <c r="J23" s="712">
        <v>1990</v>
      </c>
      <c r="K23" s="1330">
        <v>20.9</v>
      </c>
      <c r="L23" s="1330">
        <v>5.6</v>
      </c>
      <c r="M23" s="1332">
        <v>6.8</v>
      </c>
      <c r="N23" s="1332">
        <v>15.6</v>
      </c>
      <c r="O23" s="1332">
        <v>7.8</v>
      </c>
      <c r="P23" s="1332">
        <v>6.1</v>
      </c>
    </row>
    <row r="24" spans="1:16">
      <c r="A24" s="712">
        <v>1991</v>
      </c>
      <c r="B24" s="1334">
        <v>2831</v>
      </c>
      <c r="C24" s="1334">
        <v>2913</v>
      </c>
      <c r="D24" s="1327">
        <v>760</v>
      </c>
      <c r="E24" s="1333">
        <v>1021</v>
      </c>
      <c r="F24" s="1333">
        <v>38</v>
      </c>
      <c r="G24" s="1333">
        <v>23</v>
      </c>
      <c r="H24" s="1333">
        <v>19</v>
      </c>
      <c r="I24" s="164"/>
      <c r="J24" s="712">
        <v>1991</v>
      </c>
      <c r="K24" s="1330">
        <v>20.5</v>
      </c>
      <c r="L24" s="1330">
        <v>5.4</v>
      </c>
      <c r="M24" s="1332">
        <v>7.2</v>
      </c>
      <c r="N24" s="1332">
        <v>13</v>
      </c>
      <c r="O24" s="1332">
        <v>7.9</v>
      </c>
      <c r="P24" s="1332">
        <v>6.5</v>
      </c>
    </row>
    <row r="25" spans="1:16">
      <c r="A25" s="712">
        <v>1992</v>
      </c>
      <c r="B25" s="1334">
        <v>2657</v>
      </c>
      <c r="C25" s="1334">
        <v>2736</v>
      </c>
      <c r="D25" s="1327">
        <v>795</v>
      </c>
      <c r="E25" s="1333">
        <v>885</v>
      </c>
      <c r="F25" s="1333">
        <v>30</v>
      </c>
      <c r="G25" s="1333">
        <v>19</v>
      </c>
      <c r="H25" s="1333">
        <v>14</v>
      </c>
      <c r="I25" s="164"/>
      <c r="J25" s="712">
        <v>1992</v>
      </c>
      <c r="K25" s="1330">
        <v>19.2</v>
      </c>
      <c r="L25" s="1330">
        <v>5.6</v>
      </c>
      <c r="M25" s="1332">
        <v>6.2</v>
      </c>
      <c r="N25" s="1332">
        <v>11</v>
      </c>
      <c r="O25" s="1332">
        <v>6.9</v>
      </c>
      <c r="P25" s="1332">
        <v>5.0999999999999996</v>
      </c>
    </row>
    <row r="26" spans="1:16">
      <c r="A26" s="712">
        <v>1993</v>
      </c>
      <c r="B26" s="1333">
        <v>2633</v>
      </c>
      <c r="C26" s="1333">
        <v>2698</v>
      </c>
      <c r="D26" s="1327">
        <v>790</v>
      </c>
      <c r="E26" s="1333">
        <v>956</v>
      </c>
      <c r="F26" s="1333">
        <v>27</v>
      </c>
      <c r="G26" s="1333">
        <v>10</v>
      </c>
      <c r="H26" s="1333">
        <v>7</v>
      </c>
      <c r="I26" s="164"/>
      <c r="J26" s="712">
        <v>1993</v>
      </c>
      <c r="K26" s="1330">
        <v>18.8</v>
      </c>
      <c r="L26" s="1330">
        <v>5.5</v>
      </c>
      <c r="M26" s="1332">
        <v>6.7</v>
      </c>
      <c r="N26" s="1332">
        <v>10</v>
      </c>
      <c r="O26" s="1332">
        <v>3.7</v>
      </c>
      <c r="P26" s="1332">
        <v>2.6</v>
      </c>
    </row>
    <row r="27" spans="1:16">
      <c r="A27" s="712">
        <v>1994</v>
      </c>
      <c r="B27" s="1333">
        <v>2515</v>
      </c>
      <c r="C27" s="1331">
        <v>2570</v>
      </c>
      <c r="D27" s="1327">
        <v>882</v>
      </c>
      <c r="E27" s="1333">
        <v>963</v>
      </c>
      <c r="F27" s="1333">
        <v>31</v>
      </c>
      <c r="G27" s="1333">
        <v>27</v>
      </c>
      <c r="H27" s="1333">
        <v>15</v>
      </c>
      <c r="I27" s="164"/>
      <c r="J27" s="712">
        <v>1994</v>
      </c>
      <c r="K27" s="1330">
        <v>17.899999999999999</v>
      </c>
      <c r="L27" s="1330">
        <v>6.1</v>
      </c>
      <c r="M27" s="1332">
        <v>6.7</v>
      </c>
      <c r="N27" s="1332">
        <v>12.1</v>
      </c>
      <c r="O27" s="1332">
        <v>10.5</v>
      </c>
      <c r="P27" s="1332">
        <v>5.8</v>
      </c>
    </row>
    <row r="28" spans="1:16">
      <c r="A28" s="712">
        <v>1995</v>
      </c>
      <c r="B28" s="1333">
        <v>2495</v>
      </c>
      <c r="C28" s="1331">
        <v>2556</v>
      </c>
      <c r="D28" s="1327">
        <v>809</v>
      </c>
      <c r="E28" s="1333">
        <v>888</v>
      </c>
      <c r="F28" s="1333">
        <v>24</v>
      </c>
      <c r="G28" s="1333">
        <v>13</v>
      </c>
      <c r="H28" s="1333">
        <v>9</v>
      </c>
      <c r="I28" s="164"/>
      <c r="J28" s="712">
        <v>1995</v>
      </c>
      <c r="K28" s="1330">
        <v>17.7</v>
      </c>
      <c r="L28" s="1330">
        <v>5.6</v>
      </c>
      <c r="M28" s="1332">
        <v>6.1</v>
      </c>
      <c r="N28" s="1332">
        <v>9.4</v>
      </c>
      <c r="O28" s="1332">
        <v>5.0999999999999996</v>
      </c>
      <c r="P28" s="1332">
        <v>3.5</v>
      </c>
    </row>
    <row r="29" spans="1:16">
      <c r="A29" s="712">
        <v>1996</v>
      </c>
      <c r="B29" s="1333">
        <v>2548</v>
      </c>
      <c r="C29" s="1331">
        <v>2610</v>
      </c>
      <c r="D29" s="1327">
        <v>877</v>
      </c>
      <c r="E29" s="1333">
        <v>883</v>
      </c>
      <c r="F29" s="1333">
        <v>24</v>
      </c>
      <c r="G29" s="1333">
        <v>13</v>
      </c>
      <c r="H29" s="1333">
        <v>7</v>
      </c>
      <c r="I29" s="164"/>
      <c r="J29" s="712">
        <v>1996</v>
      </c>
      <c r="K29" s="1330">
        <v>17.8</v>
      </c>
      <c r="L29" s="1330">
        <v>6</v>
      </c>
      <c r="M29" s="1332">
        <v>6</v>
      </c>
      <c r="N29" s="1332">
        <v>9.1999999999999993</v>
      </c>
      <c r="O29" s="1332">
        <v>5</v>
      </c>
      <c r="P29" s="1332">
        <v>2.7</v>
      </c>
    </row>
    <row r="30" spans="1:16">
      <c r="A30" s="712">
        <v>1997</v>
      </c>
      <c r="B30" s="1333">
        <v>2466</v>
      </c>
      <c r="C30" s="1331">
        <v>2507</v>
      </c>
      <c r="D30" s="1327">
        <v>911</v>
      </c>
      <c r="E30" s="1333">
        <v>803</v>
      </c>
      <c r="F30" s="1333">
        <v>21</v>
      </c>
      <c r="G30" s="1333">
        <v>13</v>
      </c>
      <c r="H30" s="1333">
        <v>9</v>
      </c>
      <c r="I30" s="164"/>
      <c r="J30" s="712">
        <v>1997</v>
      </c>
      <c r="K30" s="1330">
        <v>16.899999999999999</v>
      </c>
      <c r="L30" s="1330">
        <v>6.2</v>
      </c>
      <c r="M30" s="1332">
        <v>5.4</v>
      </c>
      <c r="N30" s="1332">
        <v>8.4</v>
      </c>
      <c r="O30" s="1332">
        <v>5.2</v>
      </c>
      <c r="P30" s="1332">
        <v>3.6</v>
      </c>
    </row>
    <row r="31" spans="1:16">
      <c r="A31" s="712">
        <v>1998</v>
      </c>
      <c r="B31" s="1334">
        <v>2488</v>
      </c>
      <c r="C31" s="1334">
        <v>2518</v>
      </c>
      <c r="D31" s="1327">
        <v>853</v>
      </c>
      <c r="E31" s="1333">
        <v>813</v>
      </c>
      <c r="F31" s="1333">
        <v>23</v>
      </c>
      <c r="G31" s="1333">
        <v>14</v>
      </c>
      <c r="H31" s="1333">
        <v>9</v>
      </c>
      <c r="I31" s="164"/>
      <c r="J31" s="712">
        <v>1998</v>
      </c>
      <c r="K31" s="1330">
        <v>16.8</v>
      </c>
      <c r="L31" s="1330">
        <v>5.7</v>
      </c>
      <c r="M31" s="1332">
        <v>5.4</v>
      </c>
      <c r="N31" s="1332">
        <v>9.1</v>
      </c>
      <c r="O31" s="1332">
        <v>5.6</v>
      </c>
      <c r="P31" s="1332">
        <v>3.6</v>
      </c>
    </row>
    <row r="32" spans="1:16">
      <c r="A32" s="712">
        <v>1999</v>
      </c>
      <c r="B32" s="1334">
        <v>2413</v>
      </c>
      <c r="C32" s="1334">
        <v>2441</v>
      </c>
      <c r="D32" s="1327">
        <v>930</v>
      </c>
      <c r="E32" s="1333">
        <v>690</v>
      </c>
      <c r="F32" s="1333">
        <v>25</v>
      </c>
      <c r="G32" s="1333">
        <v>16</v>
      </c>
      <c r="H32" s="1333">
        <v>12</v>
      </c>
      <c r="I32" s="164"/>
      <c r="J32" s="712">
        <v>1999</v>
      </c>
      <c r="K32" s="1330">
        <v>16.100000000000001</v>
      </c>
      <c r="L32" s="1330">
        <v>6.1</v>
      </c>
      <c r="M32" s="1332">
        <v>4.5999999999999996</v>
      </c>
      <c r="N32" s="1332">
        <v>10.199999999999999</v>
      </c>
      <c r="O32" s="1332">
        <v>6.6</v>
      </c>
      <c r="P32" s="1332">
        <v>4.9000000000000004</v>
      </c>
    </row>
    <row r="33" spans="1:18">
      <c r="A33" s="712">
        <v>2000</v>
      </c>
      <c r="B33" s="1334">
        <v>2352</v>
      </c>
      <c r="C33" s="1334">
        <v>2361</v>
      </c>
      <c r="D33" s="1327">
        <v>928</v>
      </c>
      <c r="E33" s="1333">
        <v>712</v>
      </c>
      <c r="F33" s="1333">
        <v>19</v>
      </c>
      <c r="G33" s="1333">
        <v>14</v>
      </c>
      <c r="H33" s="1333">
        <v>9</v>
      </c>
      <c r="I33" s="164"/>
      <c r="J33" s="712">
        <v>2000</v>
      </c>
      <c r="K33" s="1330">
        <v>15.4</v>
      </c>
      <c r="L33" s="1330">
        <v>6.1</v>
      </c>
      <c r="M33" s="1332">
        <v>4.5999999999999996</v>
      </c>
      <c r="N33" s="1332">
        <v>8</v>
      </c>
      <c r="O33" s="1332">
        <v>5.9</v>
      </c>
      <c r="P33" s="1332">
        <v>3.8</v>
      </c>
    </row>
    <row r="34" spans="1:18">
      <c r="A34" s="712">
        <v>2001</v>
      </c>
      <c r="B34" s="1334">
        <v>2232</v>
      </c>
      <c r="C34" s="1334">
        <v>2254</v>
      </c>
      <c r="D34" s="1327">
        <v>892</v>
      </c>
      <c r="E34" s="1331">
        <v>593</v>
      </c>
      <c r="F34" s="1331">
        <v>19</v>
      </c>
      <c r="G34" s="1331">
        <v>11</v>
      </c>
      <c r="H34" s="1331">
        <v>29</v>
      </c>
      <c r="I34" s="164"/>
      <c r="J34" s="712">
        <v>2001</v>
      </c>
      <c r="K34" s="1330">
        <v>14.7</v>
      </c>
      <c r="L34" s="1330">
        <v>5.8</v>
      </c>
      <c r="M34" s="1332">
        <v>3.9</v>
      </c>
      <c r="N34" s="1332">
        <v>8.4</v>
      </c>
      <c r="O34" s="1332">
        <v>4.9000000000000004</v>
      </c>
      <c r="P34" s="1332">
        <v>12.9</v>
      </c>
    </row>
    <row r="35" spans="1:18">
      <c r="A35" s="712">
        <v>2002</v>
      </c>
      <c r="B35" s="1334">
        <v>2243</v>
      </c>
      <c r="C35" s="1334">
        <v>2253</v>
      </c>
      <c r="D35" s="1327">
        <v>936</v>
      </c>
      <c r="E35" s="1331">
        <v>611</v>
      </c>
      <c r="F35" s="1331">
        <v>24</v>
      </c>
      <c r="G35" s="1331">
        <v>14</v>
      </c>
      <c r="H35" s="1331">
        <v>19</v>
      </c>
      <c r="I35" s="164"/>
      <c r="J35" s="712">
        <v>2002</v>
      </c>
      <c r="K35" s="1330">
        <v>14.6</v>
      </c>
      <c r="L35" s="1330">
        <v>6.1</v>
      </c>
      <c r="M35" s="1332">
        <v>4</v>
      </c>
      <c r="N35" s="1332">
        <v>10.7</v>
      </c>
      <c r="O35" s="1332">
        <v>6.2</v>
      </c>
      <c r="P35" s="1332">
        <v>8.4</v>
      </c>
    </row>
    <row r="36" spans="1:18">
      <c r="A36" s="712">
        <v>2003</v>
      </c>
      <c r="B36" s="1334">
        <v>2198</v>
      </c>
      <c r="C36" s="1327">
        <v>2209</v>
      </c>
      <c r="D36" s="1327">
        <v>966</v>
      </c>
      <c r="E36" s="1331">
        <v>562</v>
      </c>
      <c r="F36" s="1331">
        <v>20</v>
      </c>
      <c r="G36" s="1331">
        <v>13</v>
      </c>
      <c r="H36" s="1331">
        <v>7</v>
      </c>
      <c r="I36" s="164"/>
      <c r="J36" s="712">
        <v>2003</v>
      </c>
      <c r="K36" s="1330">
        <v>14.3</v>
      </c>
      <c r="L36" s="1330">
        <v>6.2</v>
      </c>
      <c r="M36" s="1332">
        <v>3.6</v>
      </c>
      <c r="N36" s="639">
        <v>9</v>
      </c>
      <c r="O36" s="1332">
        <v>5.9</v>
      </c>
      <c r="P36" s="1332">
        <v>3.2</v>
      </c>
    </row>
    <row r="37" spans="1:18">
      <c r="A37" s="712">
        <v>2004</v>
      </c>
      <c r="B37" s="1334">
        <v>2088</v>
      </c>
      <c r="C37" s="1327">
        <v>2101</v>
      </c>
      <c r="D37" s="1327">
        <v>933</v>
      </c>
      <c r="E37" s="1335">
        <v>607</v>
      </c>
      <c r="F37" s="1335">
        <v>23</v>
      </c>
      <c r="G37" s="1335">
        <v>18</v>
      </c>
      <c r="H37" s="1335">
        <v>15</v>
      </c>
      <c r="I37" s="164"/>
      <c r="J37" s="712">
        <v>2004</v>
      </c>
      <c r="K37" s="1330">
        <v>13.5</v>
      </c>
      <c r="L37" s="1330">
        <v>6</v>
      </c>
      <c r="M37" s="1332">
        <v>3.9</v>
      </c>
      <c r="N37" s="639">
        <v>10.9</v>
      </c>
      <c r="O37" s="1332">
        <v>8.6</v>
      </c>
      <c r="P37" s="1332">
        <v>7.1</v>
      </c>
    </row>
    <row r="38" spans="1:18">
      <c r="A38" s="640">
        <v>2005</v>
      </c>
      <c r="B38" s="1334">
        <v>2161</v>
      </c>
      <c r="C38" s="1333">
        <v>2170</v>
      </c>
      <c r="D38" s="1327">
        <v>963</v>
      </c>
      <c r="E38" s="1327">
        <v>619</v>
      </c>
      <c r="F38" s="1327">
        <v>18</v>
      </c>
      <c r="G38" s="1327">
        <v>16</v>
      </c>
      <c r="H38" s="1327">
        <v>9</v>
      </c>
      <c r="I38" s="164"/>
      <c r="J38" s="640">
        <v>2005</v>
      </c>
      <c r="K38" s="639">
        <v>13.9</v>
      </c>
      <c r="L38" s="639">
        <v>6.2</v>
      </c>
      <c r="M38" s="639">
        <v>4</v>
      </c>
      <c r="N38" s="639">
        <v>8.3000000000000007</v>
      </c>
      <c r="O38" s="639">
        <v>7.4</v>
      </c>
      <c r="P38" s="639">
        <v>4.0999999999999996</v>
      </c>
    </row>
    <row r="39" spans="1:18">
      <c r="A39" s="640">
        <v>2006</v>
      </c>
      <c r="B39" s="1334">
        <v>2127</v>
      </c>
      <c r="C39" s="1333">
        <v>2186</v>
      </c>
      <c r="D39" s="1333">
        <v>954</v>
      </c>
      <c r="E39" s="1333">
        <v>624</v>
      </c>
      <c r="F39" s="1333">
        <v>20</v>
      </c>
      <c r="G39" s="1333">
        <v>17</v>
      </c>
      <c r="H39" s="1333">
        <v>26</v>
      </c>
      <c r="I39" s="164"/>
      <c r="J39" s="640">
        <v>2006</v>
      </c>
      <c r="K39" s="639">
        <v>14</v>
      </c>
      <c r="L39" s="639">
        <v>6.1</v>
      </c>
      <c r="M39" s="639">
        <v>4</v>
      </c>
      <c r="N39" s="639">
        <v>9.1</v>
      </c>
      <c r="O39" s="639">
        <v>7.8</v>
      </c>
      <c r="P39" s="639">
        <v>11.9</v>
      </c>
    </row>
    <row r="40" spans="1:18">
      <c r="A40" s="640">
        <v>2007</v>
      </c>
      <c r="B40" s="1334">
        <v>2173</v>
      </c>
      <c r="C40" s="1333">
        <v>2180</v>
      </c>
      <c r="D40" s="1333">
        <v>963</v>
      </c>
      <c r="E40" s="1333">
        <v>646</v>
      </c>
      <c r="F40" s="1333">
        <v>20</v>
      </c>
      <c r="G40" s="1333">
        <v>15</v>
      </c>
      <c r="H40" s="1333">
        <v>30</v>
      </c>
      <c r="I40" s="164"/>
      <c r="J40" s="640">
        <v>2007</v>
      </c>
      <c r="K40" s="639">
        <v>13.9</v>
      </c>
      <c r="L40" s="639">
        <v>6.1</v>
      </c>
      <c r="M40" s="639">
        <v>4.0999999999999996</v>
      </c>
      <c r="N40" s="639">
        <v>9.1999999999999993</v>
      </c>
      <c r="O40" s="639">
        <v>6.9</v>
      </c>
      <c r="P40" s="639">
        <v>13.8</v>
      </c>
    </row>
    <row r="41" spans="1:18">
      <c r="A41" s="640">
        <v>2008</v>
      </c>
      <c r="B41" s="1333">
        <v>2264</v>
      </c>
      <c r="C41" s="1333">
        <v>2274</v>
      </c>
      <c r="D41" s="1333">
        <v>1016</v>
      </c>
      <c r="E41" s="640">
        <v>603</v>
      </c>
      <c r="F41" s="640">
        <v>22</v>
      </c>
      <c r="G41" s="640">
        <v>13</v>
      </c>
      <c r="H41" s="640">
        <v>14</v>
      </c>
      <c r="J41" s="640">
        <v>2008</v>
      </c>
      <c r="K41" s="639">
        <v>14.4</v>
      </c>
      <c r="L41" s="639">
        <v>6.4</v>
      </c>
      <c r="M41" s="639">
        <v>3.8</v>
      </c>
      <c r="N41" s="639">
        <v>9.6999999999999993</v>
      </c>
      <c r="O41" s="639">
        <v>5.7</v>
      </c>
      <c r="P41" s="639">
        <v>6.2</v>
      </c>
    </row>
    <row r="42" spans="1:18" s="165" customFormat="1">
      <c r="A42" s="640">
        <v>2009</v>
      </c>
      <c r="B42" s="1333">
        <v>2219</v>
      </c>
      <c r="C42" s="1333">
        <v>2224</v>
      </c>
      <c r="D42" s="1333">
        <v>981</v>
      </c>
      <c r="E42" s="640">
        <v>616</v>
      </c>
      <c r="F42" s="640">
        <v>15</v>
      </c>
      <c r="G42" s="640">
        <v>9</v>
      </c>
      <c r="H42" s="640">
        <v>25</v>
      </c>
      <c r="J42" s="640">
        <v>2009</v>
      </c>
      <c r="K42" s="639">
        <v>14.1</v>
      </c>
      <c r="L42" s="639">
        <v>6.2</v>
      </c>
      <c r="M42" s="639">
        <v>3.9</v>
      </c>
      <c r="N42" s="639">
        <v>6.7</v>
      </c>
      <c r="O42" s="639">
        <v>4</v>
      </c>
      <c r="P42" s="639">
        <v>11.2</v>
      </c>
    </row>
    <row r="43" spans="1:18">
      <c r="A43" s="640">
        <v>2010</v>
      </c>
      <c r="B43" s="1333">
        <v>2243</v>
      </c>
      <c r="C43" s="1333">
        <v>2248</v>
      </c>
      <c r="D43" s="1333">
        <v>988</v>
      </c>
      <c r="E43" s="640">
        <v>634</v>
      </c>
      <c r="F43" s="640">
        <v>21</v>
      </c>
      <c r="G43" s="640">
        <v>12</v>
      </c>
      <c r="H43" s="640">
        <v>19</v>
      </c>
      <c r="I43" s="165"/>
      <c r="J43" s="640">
        <v>2010</v>
      </c>
      <c r="K43" s="639">
        <v>14.2</v>
      </c>
      <c r="L43" s="639">
        <v>6.2</v>
      </c>
      <c r="M43" s="639">
        <v>4</v>
      </c>
      <c r="N43" s="639">
        <v>9.3000000000000007</v>
      </c>
      <c r="O43" s="639">
        <v>5.3</v>
      </c>
      <c r="P43" s="639">
        <v>8.5</v>
      </c>
      <c r="Q43" s="165"/>
      <c r="R43" s="165"/>
    </row>
    <row r="44" spans="1:18" s="165" customFormat="1">
      <c r="A44" s="640">
        <v>2011</v>
      </c>
      <c r="B44" s="1333">
        <v>2118</v>
      </c>
      <c r="C44" s="1333">
        <v>2123</v>
      </c>
      <c r="D44" s="1333">
        <v>977</v>
      </c>
      <c r="E44" s="640">
        <v>664</v>
      </c>
      <c r="F44" s="640">
        <v>22</v>
      </c>
      <c r="G44" s="640">
        <v>9</v>
      </c>
      <c r="H44" s="640">
        <v>13</v>
      </c>
      <c r="J44" s="640">
        <v>2011</v>
      </c>
      <c r="K44" s="639">
        <v>13.3</v>
      </c>
      <c r="L44" s="639">
        <v>6.1</v>
      </c>
      <c r="M44" s="639">
        <v>4.2</v>
      </c>
      <c r="N44" s="639">
        <v>10.4</v>
      </c>
      <c r="O44" s="639">
        <v>4.2</v>
      </c>
      <c r="P44" s="639">
        <v>6.1</v>
      </c>
    </row>
    <row r="45" spans="1:18" s="165" customFormat="1">
      <c r="A45" s="640">
        <v>2012</v>
      </c>
      <c r="B45" s="1333">
        <v>2108</v>
      </c>
      <c r="C45" s="1333">
        <v>2113</v>
      </c>
      <c r="D45" s="1333">
        <v>1006</v>
      </c>
      <c r="E45" s="640">
        <v>668</v>
      </c>
      <c r="F45" s="640">
        <v>15</v>
      </c>
      <c r="G45" s="640">
        <v>12</v>
      </c>
      <c r="H45" s="640">
        <v>17</v>
      </c>
      <c r="J45" s="640">
        <v>2012</v>
      </c>
      <c r="K45" s="639">
        <v>13.2</v>
      </c>
      <c r="L45" s="639">
        <v>6.3</v>
      </c>
      <c r="M45" s="639">
        <v>4.2</v>
      </c>
      <c r="N45" s="639">
        <v>7.1</v>
      </c>
      <c r="O45" s="639">
        <v>5.7</v>
      </c>
      <c r="P45" s="639">
        <v>8</v>
      </c>
    </row>
    <row r="46" spans="1:18" s="165" customFormat="1">
      <c r="A46" s="1339">
        <v>2013</v>
      </c>
      <c r="B46" s="1340">
        <v>2041</v>
      </c>
      <c r="C46" s="1340">
        <v>2044</v>
      </c>
      <c r="D46" s="1340">
        <v>960</v>
      </c>
      <c r="E46" s="1339">
        <v>654</v>
      </c>
      <c r="F46" s="1339">
        <v>13</v>
      </c>
      <c r="G46" s="1339">
        <v>10</v>
      </c>
      <c r="H46" s="1339">
        <v>20</v>
      </c>
      <c r="J46" s="1339">
        <v>2013</v>
      </c>
      <c r="K46" s="1342">
        <v>12.6</v>
      </c>
      <c r="L46" s="1342">
        <v>5.9</v>
      </c>
      <c r="M46" s="1342">
        <v>4</v>
      </c>
      <c r="N46" s="1342">
        <v>6.4</v>
      </c>
      <c r="O46" s="1342">
        <v>4.9000000000000004</v>
      </c>
      <c r="P46" s="1342">
        <v>9.8000000000000007</v>
      </c>
    </row>
    <row r="47" spans="1:18" ht="11.25" customHeight="1">
      <c r="A47" s="1372" t="s">
        <v>5155</v>
      </c>
      <c r="J47" s="1881" t="s">
        <v>5180</v>
      </c>
      <c r="K47" s="1881"/>
      <c r="L47" s="1881"/>
      <c r="M47" s="1881"/>
      <c r="N47" s="1881"/>
      <c r="O47" s="1881"/>
      <c r="P47" s="1881"/>
    </row>
    <row r="48" spans="1:18" ht="10.5" customHeight="1">
      <c r="J48" s="1881"/>
      <c r="K48" s="1881"/>
      <c r="L48" s="1881"/>
      <c r="M48" s="1881"/>
      <c r="N48" s="1881"/>
      <c r="O48" s="1881"/>
      <c r="P48" s="1881"/>
    </row>
    <row r="49" spans="8:16">
      <c r="H49" s="1353"/>
      <c r="I49" s="608"/>
      <c r="J49" s="1881" t="s">
        <v>5194</v>
      </c>
      <c r="K49" s="1881"/>
      <c r="L49" s="1881"/>
      <c r="M49" s="1881"/>
      <c r="N49" s="1881"/>
      <c r="O49" s="1881"/>
      <c r="P49" s="1881"/>
    </row>
    <row r="50" spans="8:16">
      <c r="J50" s="1881"/>
      <c r="K50" s="1881"/>
      <c r="L50" s="1881"/>
      <c r="M50" s="1881"/>
      <c r="N50" s="1881"/>
      <c r="O50" s="1881"/>
      <c r="P50" s="1881"/>
    </row>
    <row r="52" spans="8:16">
      <c r="H52" s="1375"/>
      <c r="I52" s="613"/>
    </row>
    <row r="53" spans="8:16">
      <c r="H53" s="1353"/>
      <c r="I53" s="608"/>
    </row>
    <row r="54" spans="8:16">
      <c r="H54" s="1353"/>
      <c r="I54" s="608"/>
    </row>
    <row r="55" spans="8:16">
      <c r="H55" s="1353"/>
      <c r="I55" s="608"/>
    </row>
    <row r="56" spans="8:16">
      <c r="H56" s="1353"/>
      <c r="I56" s="608"/>
    </row>
    <row r="57" spans="8:16">
      <c r="H57" s="1353"/>
      <c r="I57" s="608"/>
    </row>
    <row r="58" spans="8:16" s="1377" customFormat="1">
      <c r="H58" s="1353"/>
      <c r="I58" s="608"/>
    </row>
    <row r="59" spans="8:16" s="1377" customFormat="1">
      <c r="H59" s="1353"/>
      <c r="I59" s="608"/>
    </row>
    <row r="60" spans="8:16" s="1377" customFormat="1">
      <c r="H60" s="618"/>
      <c r="I60" s="1426"/>
    </row>
    <row r="61" spans="8:16" s="1377" customFormat="1">
      <c r="I61" s="1413"/>
    </row>
    <row r="62" spans="8:16" s="1377" customFormat="1">
      <c r="I62" s="1413"/>
    </row>
    <row r="63" spans="8:16" s="1377" customFormat="1">
      <c r="I63" s="1413"/>
    </row>
    <row r="64" spans="8:16" s="1377" customFormat="1">
      <c r="I64" s="1413"/>
    </row>
    <row r="65" spans="9:10" s="1377" customFormat="1">
      <c r="I65" s="1413"/>
    </row>
    <row r="66" spans="9:10" s="1377" customFormat="1">
      <c r="I66" s="1413"/>
    </row>
    <row r="67" spans="9:10">
      <c r="I67" s="165"/>
      <c r="J67" s="1381"/>
    </row>
    <row r="68" spans="9:10">
      <c r="I68" s="165"/>
      <c r="J68" s="1381"/>
    </row>
    <row r="69" spans="9:10">
      <c r="I69" s="165"/>
      <c r="J69" s="1381"/>
    </row>
    <row r="70" spans="9:10">
      <c r="I70" s="165"/>
      <c r="J70" s="1381"/>
    </row>
    <row r="71" spans="9:10">
      <c r="I71" s="165"/>
      <c r="J71" s="1381"/>
    </row>
    <row r="72" spans="9:10">
      <c r="I72" s="165"/>
      <c r="J72" s="1381"/>
    </row>
  </sheetData>
  <mergeCells count="21">
    <mergeCell ref="J47:P48"/>
    <mergeCell ref="J49:P50"/>
    <mergeCell ref="N8:P8"/>
    <mergeCell ref="K9:K11"/>
    <mergeCell ref="L9:L11"/>
    <mergeCell ref="M9:M11"/>
    <mergeCell ref="N9:O9"/>
    <mergeCell ref="P9:P11"/>
    <mergeCell ref="N10:N11"/>
    <mergeCell ref="O10:O11"/>
    <mergeCell ref="A8:A11"/>
    <mergeCell ref="B8:C8"/>
    <mergeCell ref="D8:D11"/>
    <mergeCell ref="E8:E11"/>
    <mergeCell ref="J8:J11"/>
    <mergeCell ref="F8:H8"/>
    <mergeCell ref="B9:B11"/>
    <mergeCell ref="C9:C11"/>
    <mergeCell ref="F9:F11"/>
    <mergeCell ref="G9:G11"/>
    <mergeCell ref="H9:H11"/>
  </mergeCells>
  <hyperlinks>
    <hyperlink ref="A1" location="Indice!A189" display="Volver"/>
  </hyperlinks>
  <pageMargins left="0.75" right="0.75" top="1" bottom="1" header="0" footer="0"/>
  <pageSetup scale="76" orientation="portrait" r:id="rId1"/>
  <headerFooter alignWithMargins="0"/>
  <colBreaks count="1" manualBreakCount="1">
    <brk id="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EB1572"/>
  <sheetViews>
    <sheetView showGridLines="0" showRowColHeaders="0" workbookViewId="0"/>
  </sheetViews>
  <sheetFormatPr baseColWidth="10" defaultColWidth="11.44140625" defaultRowHeight="10.199999999999999"/>
  <cols>
    <col min="1" max="1" width="22.6640625" style="649" bestFit="1" customWidth="1"/>
    <col min="2" max="2" width="10.88671875" style="650" customWidth="1"/>
    <col min="3" max="3" width="12.109375" style="651" customWidth="1"/>
    <col min="4" max="4" width="13.88671875" style="651" customWidth="1"/>
    <col min="5" max="5" width="14.109375" style="651" customWidth="1"/>
    <col min="6" max="6" width="12.44140625" style="651" customWidth="1"/>
    <col min="7" max="7" width="12.44140625" style="640" customWidth="1"/>
    <col min="8" max="8" width="13.88671875" style="639" customWidth="1"/>
    <col min="9" max="10" width="14.33203125" style="640" customWidth="1"/>
    <col min="11" max="11" width="14.44140625" style="640" customWidth="1"/>
    <col min="12" max="12" width="15.88671875" style="640" customWidth="1"/>
    <col min="13" max="24" width="11.44140625" style="165"/>
    <col min="25" max="25" width="11.44140625" style="652"/>
    <col min="26" max="16384" width="11.44140625" style="649"/>
  </cols>
  <sheetData>
    <row r="1" spans="1:808" s="165" customFormat="1" ht="13.2">
      <c r="A1" s="1456" t="s">
        <v>5197</v>
      </c>
      <c r="B1" s="164"/>
      <c r="C1" s="640"/>
      <c r="D1" s="640"/>
      <c r="E1" s="640"/>
      <c r="F1" s="640"/>
      <c r="G1" s="640"/>
      <c r="H1" s="639"/>
      <c r="I1" s="640"/>
      <c r="J1" s="640"/>
      <c r="K1" s="640"/>
      <c r="L1" s="640"/>
    </row>
    <row r="2" spans="1:808" s="183" customFormat="1" ht="17.399999999999999">
      <c r="A2" s="1605" t="s">
        <v>4067</v>
      </c>
      <c r="B2" s="1605"/>
      <c r="C2" s="1605"/>
      <c r="D2" s="1605"/>
      <c r="E2" s="1605"/>
      <c r="F2" s="1605"/>
      <c r="G2" s="1605"/>
      <c r="H2" s="1605"/>
      <c r="I2" s="1605"/>
      <c r="J2" s="1605"/>
      <c r="K2" s="1605"/>
      <c r="L2" s="1605"/>
    </row>
    <row r="3" spans="1:808" s="183" customFormat="1" ht="10.8" thickBot="1">
      <c r="A3" s="615"/>
      <c r="B3" s="616"/>
      <c r="C3" s="616"/>
      <c r="D3" s="616"/>
      <c r="E3" s="616"/>
      <c r="F3" s="616"/>
      <c r="G3" s="616"/>
      <c r="H3" s="617"/>
      <c r="I3" s="618"/>
      <c r="J3" s="618"/>
      <c r="K3" s="618"/>
      <c r="L3" s="618"/>
    </row>
    <row r="4" spans="1:808" s="165" customFormat="1" ht="12" customHeight="1" thickBot="1">
      <c r="A4" s="1544" t="s">
        <v>4068</v>
      </c>
      <c r="B4" s="1607" t="s">
        <v>4069</v>
      </c>
      <c r="C4" s="1609" t="s">
        <v>4070</v>
      </c>
      <c r="D4" s="1610"/>
      <c r="E4" s="1610"/>
      <c r="F4" s="1610"/>
      <c r="G4" s="1610"/>
      <c r="H4" s="1610"/>
      <c r="I4" s="1610"/>
      <c r="J4" s="1610"/>
      <c r="K4" s="1610"/>
      <c r="L4" s="1611"/>
    </row>
    <row r="5" spans="1:808" s="183" customFormat="1" ht="13.5" customHeight="1" thickBot="1">
      <c r="A5" s="1606"/>
      <c r="B5" s="1608"/>
      <c r="C5" s="1612" t="s">
        <v>87</v>
      </c>
      <c r="D5" s="1613"/>
      <c r="E5" s="1613"/>
      <c r="F5" s="1613"/>
      <c r="G5" s="1614"/>
      <c r="H5" s="1609" t="s">
        <v>4071</v>
      </c>
      <c r="I5" s="1610"/>
      <c r="J5" s="1610"/>
      <c r="K5" s="1610"/>
      <c r="L5" s="1615"/>
    </row>
    <row r="6" spans="1:808" s="619" customFormat="1" ht="30" customHeight="1">
      <c r="A6" s="1606"/>
      <c r="B6" s="1608"/>
      <c r="C6" s="1544" t="s">
        <v>4072</v>
      </c>
      <c r="D6" s="1616" t="s">
        <v>360</v>
      </c>
      <c r="E6" s="1618" t="s">
        <v>361</v>
      </c>
      <c r="F6" s="1620" t="s">
        <v>4073</v>
      </c>
      <c r="G6" s="1544" t="s">
        <v>4074</v>
      </c>
      <c r="H6" s="1625" t="s">
        <v>4075</v>
      </c>
      <c r="I6" s="1602" t="s">
        <v>4076</v>
      </c>
      <c r="J6" s="1602" t="s">
        <v>4077</v>
      </c>
      <c r="K6" s="1602" t="s">
        <v>4078</v>
      </c>
      <c r="L6" s="1604" t="s">
        <v>4079</v>
      </c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83"/>
      <c r="ET6" s="183"/>
      <c r="EU6" s="183"/>
      <c r="EV6" s="183"/>
      <c r="EW6" s="183"/>
      <c r="EX6" s="183"/>
      <c r="EY6" s="183"/>
      <c r="EZ6" s="183"/>
      <c r="FA6" s="183"/>
      <c r="FB6" s="183"/>
      <c r="FC6" s="183"/>
      <c r="FD6" s="183"/>
      <c r="FE6" s="183"/>
      <c r="FF6" s="183"/>
      <c r="FG6" s="183"/>
      <c r="FH6" s="183"/>
      <c r="FI6" s="183"/>
      <c r="FJ6" s="183"/>
      <c r="FK6" s="183"/>
      <c r="FL6" s="183"/>
      <c r="FM6" s="183"/>
      <c r="FN6" s="183"/>
      <c r="FO6" s="183"/>
      <c r="FP6" s="183"/>
      <c r="FQ6" s="183"/>
      <c r="FR6" s="183"/>
      <c r="FS6" s="183"/>
      <c r="FT6" s="183"/>
      <c r="FU6" s="183"/>
      <c r="FV6" s="183"/>
      <c r="FW6" s="183"/>
      <c r="FX6" s="183"/>
      <c r="FY6" s="183"/>
      <c r="FZ6" s="183"/>
      <c r="GA6" s="183"/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183"/>
      <c r="GM6" s="183"/>
      <c r="GN6" s="183"/>
      <c r="GO6" s="183"/>
      <c r="GP6" s="183"/>
      <c r="GQ6" s="183"/>
      <c r="GR6" s="183"/>
      <c r="GS6" s="183"/>
      <c r="GT6" s="183"/>
      <c r="GU6" s="183"/>
      <c r="GV6" s="183"/>
      <c r="GW6" s="183"/>
      <c r="GX6" s="183"/>
      <c r="GY6" s="183"/>
      <c r="GZ6" s="183"/>
      <c r="HA6" s="183"/>
      <c r="HB6" s="183"/>
      <c r="HC6" s="183"/>
      <c r="HD6" s="183"/>
      <c r="HE6" s="183"/>
      <c r="HF6" s="183"/>
      <c r="HG6" s="183"/>
      <c r="HH6" s="183"/>
      <c r="HI6" s="183"/>
      <c r="HJ6" s="183"/>
      <c r="HK6" s="183"/>
      <c r="HL6" s="183"/>
      <c r="HM6" s="183"/>
      <c r="HN6" s="183"/>
      <c r="HO6" s="183"/>
      <c r="HP6" s="183"/>
      <c r="HQ6" s="183"/>
      <c r="HR6" s="183"/>
      <c r="HS6" s="183"/>
      <c r="HT6" s="183"/>
      <c r="HU6" s="183"/>
      <c r="HV6" s="183"/>
      <c r="HW6" s="183"/>
      <c r="HX6" s="183"/>
      <c r="HY6" s="183"/>
      <c r="HZ6" s="183"/>
      <c r="IA6" s="183"/>
      <c r="IB6" s="183"/>
      <c r="IC6" s="183"/>
      <c r="ID6" s="183"/>
      <c r="IE6" s="183"/>
      <c r="IF6" s="183"/>
      <c r="IG6" s="183"/>
      <c r="IH6" s="183"/>
      <c r="II6" s="183"/>
      <c r="IJ6" s="183"/>
      <c r="IK6" s="183"/>
      <c r="IL6" s="183"/>
      <c r="IM6" s="183"/>
      <c r="IN6" s="183"/>
      <c r="IO6" s="183"/>
      <c r="IP6" s="183"/>
      <c r="IQ6" s="183"/>
      <c r="IR6" s="183"/>
      <c r="IS6" s="183"/>
      <c r="IT6" s="183"/>
      <c r="IU6" s="183"/>
      <c r="IV6" s="183"/>
      <c r="IW6" s="183"/>
      <c r="IX6" s="183"/>
      <c r="IY6" s="183"/>
      <c r="IZ6" s="183"/>
      <c r="JA6" s="183"/>
      <c r="JB6" s="183"/>
      <c r="JC6" s="183"/>
      <c r="JD6" s="183"/>
      <c r="JE6" s="183"/>
      <c r="JF6" s="183"/>
      <c r="JG6" s="183"/>
      <c r="JH6" s="183"/>
      <c r="JI6" s="183"/>
      <c r="JJ6" s="183"/>
      <c r="JK6" s="183"/>
      <c r="JL6" s="183"/>
      <c r="JM6" s="183"/>
      <c r="JN6" s="183"/>
      <c r="JO6" s="183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3"/>
      <c r="KZ6" s="183"/>
      <c r="LA6" s="183"/>
      <c r="LB6" s="183"/>
      <c r="LC6" s="183"/>
      <c r="LD6" s="183"/>
      <c r="LE6" s="183"/>
      <c r="LF6" s="183"/>
      <c r="LG6" s="183"/>
      <c r="LH6" s="183"/>
      <c r="LI6" s="183"/>
      <c r="LJ6" s="183"/>
      <c r="LK6" s="183"/>
      <c r="LL6" s="183"/>
      <c r="LM6" s="183"/>
      <c r="LN6" s="183"/>
      <c r="LO6" s="183"/>
      <c r="LP6" s="183"/>
      <c r="LQ6" s="183"/>
      <c r="LR6" s="183"/>
      <c r="LS6" s="183"/>
      <c r="LT6" s="183"/>
      <c r="LU6" s="183"/>
      <c r="LV6" s="183"/>
      <c r="LW6" s="183"/>
      <c r="LX6" s="183"/>
      <c r="LY6" s="183"/>
      <c r="LZ6" s="183"/>
      <c r="MA6" s="183"/>
      <c r="MB6" s="183"/>
      <c r="MC6" s="183"/>
      <c r="MD6" s="183"/>
      <c r="ME6" s="183"/>
      <c r="MF6" s="183"/>
      <c r="MG6" s="183"/>
      <c r="MH6" s="183"/>
      <c r="MI6" s="183"/>
      <c r="MJ6" s="183"/>
      <c r="MK6" s="183"/>
      <c r="ML6" s="183"/>
      <c r="MM6" s="183"/>
      <c r="MN6" s="183"/>
      <c r="MO6" s="183"/>
      <c r="MP6" s="183"/>
      <c r="MQ6" s="183"/>
      <c r="MR6" s="183"/>
      <c r="MS6" s="183"/>
      <c r="MT6" s="183"/>
      <c r="MU6" s="183"/>
      <c r="MV6" s="183"/>
      <c r="MW6" s="183"/>
      <c r="MX6" s="183"/>
      <c r="MY6" s="183"/>
      <c r="MZ6" s="183"/>
      <c r="NA6" s="183"/>
      <c r="NB6" s="183"/>
      <c r="NC6" s="183"/>
      <c r="ND6" s="183"/>
      <c r="NE6" s="183"/>
      <c r="NF6" s="183"/>
      <c r="NG6" s="183"/>
      <c r="NH6" s="183"/>
      <c r="NI6" s="183"/>
      <c r="NJ6" s="183"/>
      <c r="NK6" s="183"/>
      <c r="NL6" s="183"/>
      <c r="NM6" s="183"/>
      <c r="NN6" s="183"/>
      <c r="NO6" s="183"/>
      <c r="NP6" s="183"/>
      <c r="NQ6" s="183"/>
      <c r="NR6" s="183"/>
      <c r="NS6" s="183"/>
      <c r="NT6" s="183"/>
      <c r="NU6" s="183"/>
      <c r="NV6" s="183"/>
      <c r="NW6" s="183"/>
      <c r="NX6" s="183"/>
      <c r="NY6" s="183"/>
      <c r="NZ6" s="183"/>
      <c r="OA6" s="183"/>
      <c r="OB6" s="183"/>
      <c r="OC6" s="183"/>
      <c r="OD6" s="183"/>
      <c r="OE6" s="183"/>
      <c r="OF6" s="183"/>
      <c r="OG6" s="183"/>
      <c r="OH6" s="183"/>
      <c r="OI6" s="183"/>
      <c r="OJ6" s="183"/>
      <c r="OK6" s="183"/>
      <c r="OL6" s="183"/>
      <c r="OM6" s="183"/>
      <c r="ON6" s="183"/>
      <c r="OO6" s="183"/>
      <c r="OP6" s="183"/>
      <c r="OQ6" s="183"/>
      <c r="OR6" s="183"/>
      <c r="OS6" s="183"/>
      <c r="OT6" s="183"/>
      <c r="OU6" s="183"/>
      <c r="OV6" s="183"/>
      <c r="OW6" s="183"/>
      <c r="OX6" s="183"/>
      <c r="OY6" s="183"/>
      <c r="OZ6" s="183"/>
      <c r="PA6" s="183"/>
      <c r="PB6" s="183"/>
      <c r="PC6" s="183"/>
      <c r="PD6" s="183"/>
      <c r="PE6" s="183"/>
      <c r="PF6" s="183"/>
      <c r="PG6" s="183"/>
      <c r="PH6" s="183"/>
      <c r="PI6" s="183"/>
      <c r="PJ6" s="183"/>
      <c r="PK6" s="183"/>
      <c r="PL6" s="183"/>
      <c r="PM6" s="183"/>
      <c r="PN6" s="183"/>
      <c r="PO6" s="183"/>
      <c r="PP6" s="183"/>
      <c r="PQ6" s="183"/>
      <c r="PR6" s="183"/>
      <c r="PS6" s="183"/>
      <c r="PT6" s="183"/>
      <c r="PU6" s="183"/>
      <c r="PV6" s="183"/>
      <c r="PW6" s="183"/>
      <c r="PX6" s="183"/>
      <c r="PY6" s="183"/>
      <c r="PZ6" s="183"/>
      <c r="QA6" s="183"/>
      <c r="QB6" s="183"/>
      <c r="QC6" s="183"/>
      <c r="QD6" s="183"/>
      <c r="QE6" s="183"/>
      <c r="QF6" s="183"/>
      <c r="QG6" s="183"/>
      <c r="QH6" s="183"/>
      <c r="QI6" s="183"/>
      <c r="QJ6" s="183"/>
      <c r="QK6" s="183"/>
      <c r="QL6" s="183"/>
      <c r="QM6" s="183"/>
      <c r="QN6" s="183"/>
      <c r="QO6" s="183"/>
      <c r="QP6" s="183"/>
      <c r="QQ6" s="183"/>
      <c r="QR6" s="183"/>
      <c r="QS6" s="183"/>
      <c r="QT6" s="183"/>
      <c r="QU6" s="183"/>
      <c r="QV6" s="183"/>
      <c r="QW6" s="183"/>
      <c r="QX6" s="183"/>
      <c r="QY6" s="183"/>
      <c r="QZ6" s="183"/>
      <c r="RA6" s="183"/>
      <c r="RB6" s="183"/>
      <c r="RC6" s="183"/>
      <c r="RD6" s="183"/>
      <c r="RE6" s="183"/>
      <c r="RF6" s="183"/>
      <c r="RG6" s="183"/>
      <c r="RH6" s="183"/>
      <c r="RI6" s="183"/>
      <c r="RJ6" s="183"/>
      <c r="RK6" s="183"/>
      <c r="RL6" s="183"/>
      <c r="RM6" s="183"/>
      <c r="RN6" s="183"/>
      <c r="RO6" s="183"/>
      <c r="RP6" s="183"/>
      <c r="RQ6" s="183"/>
      <c r="RR6" s="183"/>
      <c r="RS6" s="183"/>
      <c r="RT6" s="183"/>
      <c r="RU6" s="183"/>
      <c r="RV6" s="183"/>
      <c r="RW6" s="183"/>
      <c r="RX6" s="183"/>
      <c r="RY6" s="183"/>
      <c r="RZ6" s="183"/>
      <c r="SA6" s="183"/>
      <c r="SB6" s="183"/>
      <c r="SC6" s="183"/>
      <c r="SD6" s="183"/>
      <c r="SE6" s="183"/>
      <c r="SF6" s="183"/>
      <c r="SG6" s="183"/>
      <c r="SH6" s="183"/>
      <c r="SI6" s="183"/>
      <c r="SJ6" s="183"/>
      <c r="SK6" s="183"/>
      <c r="SL6" s="183"/>
      <c r="SM6" s="183"/>
      <c r="SN6" s="183"/>
      <c r="SO6" s="183"/>
      <c r="SP6" s="183"/>
      <c r="SQ6" s="183"/>
      <c r="SR6" s="183"/>
      <c r="SS6" s="183"/>
      <c r="ST6" s="183"/>
      <c r="SU6" s="183"/>
      <c r="SV6" s="183"/>
      <c r="SW6" s="183"/>
      <c r="SX6" s="183"/>
      <c r="SY6" s="183"/>
      <c r="SZ6" s="183"/>
      <c r="TA6" s="183"/>
      <c r="TB6" s="183"/>
      <c r="TC6" s="183"/>
      <c r="TD6" s="183"/>
      <c r="TE6" s="183"/>
      <c r="TF6" s="183"/>
      <c r="TG6" s="183"/>
      <c r="TH6" s="183"/>
      <c r="TI6" s="183"/>
      <c r="TJ6" s="183"/>
      <c r="TK6" s="183"/>
      <c r="TL6" s="183"/>
      <c r="TM6" s="183"/>
      <c r="TN6" s="183"/>
      <c r="TO6" s="183"/>
      <c r="TP6" s="183"/>
      <c r="TQ6" s="183"/>
      <c r="TR6" s="183"/>
      <c r="TS6" s="183"/>
      <c r="TT6" s="183"/>
      <c r="TU6" s="183"/>
      <c r="TV6" s="183"/>
      <c r="TW6" s="183"/>
      <c r="TX6" s="183"/>
      <c r="TY6" s="183"/>
      <c r="TZ6" s="183"/>
      <c r="UA6" s="183"/>
      <c r="UB6" s="183"/>
      <c r="UC6" s="183"/>
      <c r="UD6" s="183"/>
      <c r="UE6" s="183"/>
      <c r="UF6" s="183"/>
      <c r="UG6" s="183"/>
      <c r="UH6" s="183"/>
      <c r="UI6" s="183"/>
      <c r="UJ6" s="183"/>
      <c r="UK6" s="183"/>
      <c r="UL6" s="183"/>
      <c r="UM6" s="183"/>
      <c r="UN6" s="183"/>
      <c r="UO6" s="183"/>
      <c r="UP6" s="183"/>
      <c r="UQ6" s="183"/>
      <c r="UR6" s="183"/>
      <c r="US6" s="183"/>
      <c r="UT6" s="183"/>
      <c r="UU6" s="183"/>
      <c r="UV6" s="183"/>
      <c r="UW6" s="183"/>
      <c r="UX6" s="183"/>
      <c r="UY6" s="183"/>
      <c r="UZ6" s="183"/>
      <c r="VA6" s="183"/>
      <c r="VB6" s="183"/>
      <c r="VC6" s="183"/>
      <c r="VD6" s="183"/>
      <c r="VE6" s="183"/>
      <c r="VF6" s="183"/>
      <c r="VG6" s="183"/>
      <c r="VH6" s="183"/>
      <c r="VI6" s="183"/>
      <c r="VJ6" s="183"/>
      <c r="VK6" s="183"/>
      <c r="VL6" s="183"/>
      <c r="VM6" s="183"/>
      <c r="VN6" s="183"/>
      <c r="VO6" s="183"/>
      <c r="VP6" s="183"/>
      <c r="VQ6" s="183"/>
      <c r="VR6" s="183"/>
      <c r="VS6" s="183"/>
      <c r="VT6" s="183"/>
      <c r="VU6" s="183"/>
      <c r="VV6" s="183"/>
      <c r="VW6" s="183"/>
      <c r="VX6" s="183"/>
      <c r="VY6" s="183"/>
      <c r="VZ6" s="183"/>
      <c r="WA6" s="183"/>
      <c r="WB6" s="183"/>
      <c r="WC6" s="183"/>
      <c r="WD6" s="183"/>
      <c r="WE6" s="183"/>
      <c r="WF6" s="183"/>
      <c r="WG6" s="183"/>
      <c r="WH6" s="183"/>
      <c r="WI6" s="183"/>
      <c r="WJ6" s="183"/>
      <c r="WK6" s="183"/>
      <c r="WL6" s="183"/>
      <c r="WM6" s="183"/>
      <c r="WN6" s="183"/>
      <c r="WO6" s="183"/>
      <c r="WP6" s="183"/>
      <c r="WQ6" s="183"/>
      <c r="WR6" s="183"/>
      <c r="WS6" s="183"/>
      <c r="WT6" s="183"/>
      <c r="WU6" s="183"/>
      <c r="WV6" s="183"/>
      <c r="WW6" s="183"/>
      <c r="WX6" s="183"/>
      <c r="WY6" s="183"/>
      <c r="WZ6" s="183"/>
      <c r="XA6" s="183"/>
      <c r="XB6" s="183"/>
      <c r="XC6" s="183"/>
      <c r="XD6" s="183"/>
      <c r="XE6" s="183"/>
      <c r="XF6" s="183"/>
      <c r="XG6" s="183"/>
      <c r="XH6" s="183"/>
      <c r="XI6" s="183"/>
      <c r="XJ6" s="183"/>
      <c r="XK6" s="183"/>
      <c r="XL6" s="183"/>
      <c r="XM6" s="183"/>
      <c r="XN6" s="183"/>
      <c r="XO6" s="183"/>
      <c r="XP6" s="183"/>
      <c r="XQ6" s="183"/>
      <c r="XR6" s="183"/>
      <c r="XS6" s="183"/>
      <c r="XT6" s="183"/>
      <c r="XU6" s="183"/>
      <c r="XV6" s="183"/>
      <c r="XW6" s="183"/>
      <c r="XX6" s="183"/>
      <c r="XY6" s="183"/>
      <c r="XZ6" s="183"/>
      <c r="YA6" s="183"/>
      <c r="YB6" s="183"/>
      <c r="YC6" s="183"/>
      <c r="YD6" s="183"/>
      <c r="YE6" s="183"/>
      <c r="YF6" s="183"/>
      <c r="YG6" s="183"/>
      <c r="YH6" s="183"/>
      <c r="YI6" s="183"/>
      <c r="YJ6" s="183"/>
      <c r="YK6" s="183"/>
      <c r="YL6" s="183"/>
      <c r="YM6" s="183"/>
      <c r="YN6" s="183"/>
      <c r="YO6" s="183"/>
      <c r="YP6" s="183"/>
      <c r="YQ6" s="183"/>
      <c r="YR6" s="183"/>
      <c r="YS6" s="183"/>
      <c r="YT6" s="183"/>
      <c r="YU6" s="183"/>
      <c r="YV6" s="183"/>
      <c r="YW6" s="183"/>
      <c r="YX6" s="183"/>
      <c r="YY6" s="183"/>
      <c r="YZ6" s="183"/>
      <c r="ZA6" s="183"/>
      <c r="ZB6" s="183"/>
      <c r="ZC6" s="183"/>
      <c r="ZD6" s="183"/>
      <c r="ZE6" s="183"/>
      <c r="ZF6" s="183"/>
      <c r="ZG6" s="183"/>
      <c r="ZH6" s="183"/>
      <c r="ZI6" s="183"/>
      <c r="ZJ6" s="183"/>
      <c r="ZK6" s="183"/>
      <c r="ZL6" s="183"/>
      <c r="ZM6" s="183"/>
      <c r="ZN6" s="183"/>
      <c r="ZO6" s="183"/>
      <c r="ZP6" s="183"/>
      <c r="ZQ6" s="183"/>
      <c r="ZR6" s="183"/>
      <c r="ZS6" s="183"/>
      <c r="ZT6" s="183"/>
      <c r="ZU6" s="183"/>
      <c r="ZV6" s="183"/>
      <c r="ZW6" s="183"/>
      <c r="ZX6" s="183"/>
      <c r="ZY6" s="183"/>
      <c r="ZZ6" s="183"/>
      <c r="AAA6" s="183"/>
      <c r="AAB6" s="183"/>
      <c r="AAC6" s="183"/>
      <c r="AAD6" s="183"/>
      <c r="AAE6" s="183"/>
      <c r="AAF6" s="183"/>
      <c r="AAG6" s="183"/>
      <c r="AAH6" s="183"/>
      <c r="AAI6" s="183"/>
      <c r="AAJ6" s="183"/>
      <c r="AAK6" s="183"/>
      <c r="AAL6" s="183"/>
      <c r="AAM6" s="183"/>
      <c r="AAN6" s="183"/>
      <c r="AAO6" s="183"/>
      <c r="AAP6" s="183"/>
      <c r="AAQ6" s="183"/>
      <c r="AAR6" s="183"/>
      <c r="AAS6" s="183"/>
      <c r="AAT6" s="183"/>
      <c r="AAU6" s="183"/>
      <c r="AAV6" s="183"/>
      <c r="AAW6" s="183"/>
      <c r="AAX6" s="183"/>
      <c r="AAY6" s="183"/>
      <c r="AAZ6" s="183"/>
      <c r="ABA6" s="183"/>
      <c r="ABB6" s="183"/>
      <c r="ABC6" s="183"/>
      <c r="ABD6" s="183"/>
      <c r="ABE6" s="183"/>
      <c r="ABF6" s="183"/>
      <c r="ABG6" s="183"/>
      <c r="ABH6" s="183"/>
      <c r="ABI6" s="183"/>
      <c r="ABJ6" s="183"/>
      <c r="ABK6" s="183"/>
      <c r="ABL6" s="183"/>
      <c r="ABM6" s="183"/>
      <c r="ABN6" s="183"/>
      <c r="ABO6" s="183"/>
      <c r="ABP6" s="183"/>
      <c r="ABQ6" s="183"/>
      <c r="ABR6" s="183"/>
      <c r="ABS6" s="183"/>
      <c r="ABT6" s="183"/>
      <c r="ABU6" s="183"/>
      <c r="ABV6" s="183"/>
      <c r="ABW6" s="183"/>
      <c r="ABX6" s="183"/>
      <c r="ABY6" s="183"/>
      <c r="ABZ6" s="183"/>
      <c r="ACA6" s="183"/>
      <c r="ACB6" s="183"/>
      <c r="ACC6" s="183"/>
      <c r="ACD6" s="183"/>
      <c r="ACE6" s="183"/>
      <c r="ACF6" s="183"/>
      <c r="ACG6" s="183"/>
      <c r="ACH6" s="183"/>
      <c r="ACI6" s="183"/>
      <c r="ACJ6" s="183"/>
      <c r="ACK6" s="183"/>
      <c r="ACL6" s="183"/>
      <c r="ACM6" s="183"/>
      <c r="ACN6" s="183"/>
      <c r="ACO6" s="183"/>
      <c r="ACP6" s="183"/>
      <c r="ACQ6" s="183"/>
      <c r="ACR6" s="183"/>
      <c r="ACS6" s="183"/>
      <c r="ACT6" s="183"/>
      <c r="ACU6" s="183"/>
      <c r="ACV6" s="183"/>
      <c r="ACW6" s="183"/>
      <c r="ACX6" s="183"/>
      <c r="ACY6" s="183"/>
      <c r="ACZ6" s="183"/>
      <c r="ADA6" s="183"/>
      <c r="ADB6" s="183"/>
      <c r="ADC6" s="183"/>
      <c r="ADD6" s="183"/>
      <c r="ADE6" s="183"/>
      <c r="ADF6" s="183"/>
      <c r="ADG6" s="183"/>
      <c r="ADH6" s="183"/>
      <c r="ADI6" s="183"/>
      <c r="ADJ6" s="183"/>
      <c r="ADK6" s="183"/>
      <c r="ADL6" s="183"/>
      <c r="ADM6" s="183"/>
      <c r="ADN6" s="183"/>
      <c r="ADO6" s="183"/>
      <c r="ADP6" s="183"/>
      <c r="ADQ6" s="183"/>
      <c r="ADR6" s="183"/>
      <c r="ADS6" s="183"/>
      <c r="ADT6" s="183"/>
      <c r="ADU6" s="183"/>
      <c r="ADV6" s="183"/>
      <c r="ADW6" s="183"/>
      <c r="ADX6" s="183"/>
      <c r="ADY6" s="183"/>
      <c r="ADZ6" s="183"/>
      <c r="AEA6" s="183"/>
      <c r="AEB6" s="183"/>
    </row>
    <row r="7" spans="1:808" s="620" customFormat="1" ht="33.75" customHeight="1" thickBot="1">
      <c r="A7" s="1606"/>
      <c r="B7" s="1608"/>
      <c r="C7" s="1606"/>
      <c r="D7" s="1617"/>
      <c r="E7" s="1619"/>
      <c r="F7" s="1621"/>
      <c r="G7" s="1606"/>
      <c r="H7" s="1626"/>
      <c r="I7" s="1603"/>
      <c r="J7" s="1603"/>
      <c r="K7" s="1603"/>
      <c r="L7" s="160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  <c r="EO7" s="183"/>
      <c r="EP7" s="183"/>
      <c r="EQ7" s="183"/>
      <c r="ER7" s="183"/>
      <c r="ES7" s="183"/>
      <c r="ET7" s="183"/>
      <c r="EU7" s="183"/>
      <c r="EV7" s="183"/>
      <c r="EW7" s="183"/>
      <c r="EX7" s="183"/>
      <c r="EY7" s="183"/>
      <c r="EZ7" s="183"/>
      <c r="FA7" s="183"/>
      <c r="FB7" s="183"/>
      <c r="FC7" s="183"/>
      <c r="FD7" s="183"/>
      <c r="FE7" s="183"/>
      <c r="FF7" s="183"/>
      <c r="FG7" s="183"/>
      <c r="FH7" s="183"/>
      <c r="FI7" s="183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  <c r="FZ7" s="183"/>
      <c r="GA7" s="183"/>
      <c r="GB7" s="183"/>
      <c r="GC7" s="183"/>
      <c r="GD7" s="183"/>
      <c r="GE7" s="183"/>
      <c r="GF7" s="183"/>
      <c r="GG7" s="183"/>
      <c r="GH7" s="183"/>
      <c r="GI7" s="183"/>
      <c r="GJ7" s="183"/>
      <c r="GK7" s="183"/>
      <c r="GL7" s="183"/>
      <c r="GM7" s="183"/>
      <c r="GN7" s="183"/>
      <c r="GO7" s="183"/>
      <c r="GP7" s="183"/>
      <c r="GQ7" s="183"/>
      <c r="GR7" s="183"/>
      <c r="GS7" s="183"/>
      <c r="GT7" s="183"/>
      <c r="GU7" s="183"/>
      <c r="GV7" s="183"/>
      <c r="GW7" s="183"/>
      <c r="GX7" s="183"/>
      <c r="GY7" s="183"/>
      <c r="GZ7" s="183"/>
      <c r="HA7" s="183"/>
      <c r="HB7" s="183"/>
      <c r="HC7" s="183"/>
      <c r="HD7" s="183"/>
      <c r="HE7" s="183"/>
      <c r="HF7" s="183"/>
      <c r="HG7" s="183"/>
      <c r="HH7" s="183"/>
      <c r="HI7" s="183"/>
      <c r="HJ7" s="183"/>
      <c r="HK7" s="183"/>
      <c r="HL7" s="183"/>
      <c r="HM7" s="183"/>
      <c r="HN7" s="183"/>
      <c r="HO7" s="183"/>
      <c r="HP7" s="183"/>
      <c r="HQ7" s="183"/>
      <c r="HR7" s="183"/>
      <c r="HS7" s="183"/>
      <c r="HT7" s="183"/>
      <c r="HU7" s="183"/>
      <c r="HV7" s="183"/>
      <c r="HW7" s="183"/>
      <c r="HX7" s="183"/>
      <c r="HY7" s="183"/>
      <c r="HZ7" s="183"/>
      <c r="IA7" s="183"/>
      <c r="IB7" s="183"/>
      <c r="IC7" s="183"/>
      <c r="ID7" s="183"/>
      <c r="IE7" s="183"/>
      <c r="IF7" s="183"/>
      <c r="IG7" s="183"/>
      <c r="IH7" s="183"/>
      <c r="II7" s="183"/>
      <c r="IJ7" s="183"/>
      <c r="IK7" s="183"/>
      <c r="IL7" s="183"/>
      <c r="IM7" s="183"/>
      <c r="IN7" s="183"/>
      <c r="IO7" s="183"/>
      <c r="IP7" s="183"/>
      <c r="IQ7" s="183"/>
      <c r="IR7" s="183"/>
      <c r="IS7" s="183"/>
      <c r="IT7" s="183"/>
      <c r="IU7" s="183"/>
      <c r="IV7" s="183"/>
      <c r="IW7" s="183"/>
      <c r="IX7" s="183"/>
      <c r="IY7" s="183"/>
      <c r="IZ7" s="183"/>
      <c r="JA7" s="183"/>
      <c r="JB7" s="183"/>
      <c r="JC7" s="183"/>
      <c r="JD7" s="183"/>
      <c r="JE7" s="183"/>
      <c r="JF7" s="183"/>
      <c r="JG7" s="183"/>
      <c r="JH7" s="183"/>
      <c r="JI7" s="183"/>
      <c r="JJ7" s="183"/>
      <c r="JK7" s="183"/>
      <c r="JL7" s="183"/>
      <c r="JM7" s="183"/>
      <c r="JN7" s="183"/>
      <c r="JO7" s="183"/>
      <c r="JP7" s="183"/>
      <c r="JQ7" s="183"/>
      <c r="JR7" s="183"/>
      <c r="JS7" s="183"/>
      <c r="JT7" s="183"/>
      <c r="JU7" s="183"/>
      <c r="JV7" s="183"/>
      <c r="JW7" s="183"/>
      <c r="JX7" s="183"/>
      <c r="JY7" s="183"/>
      <c r="JZ7" s="183"/>
      <c r="KA7" s="183"/>
      <c r="KB7" s="183"/>
      <c r="KC7" s="183"/>
      <c r="KD7" s="183"/>
      <c r="KE7" s="183"/>
      <c r="KF7" s="183"/>
      <c r="KG7" s="183"/>
      <c r="KH7" s="183"/>
      <c r="KI7" s="183"/>
      <c r="KJ7" s="183"/>
      <c r="KK7" s="183"/>
      <c r="KL7" s="183"/>
      <c r="KM7" s="183"/>
      <c r="KN7" s="183"/>
      <c r="KO7" s="183"/>
      <c r="KP7" s="183"/>
      <c r="KQ7" s="183"/>
      <c r="KR7" s="183"/>
      <c r="KS7" s="183"/>
      <c r="KT7" s="183"/>
      <c r="KU7" s="183"/>
      <c r="KV7" s="183"/>
      <c r="KW7" s="183"/>
      <c r="KX7" s="183"/>
      <c r="KY7" s="183"/>
      <c r="KZ7" s="183"/>
      <c r="LA7" s="183"/>
      <c r="LB7" s="183"/>
      <c r="LC7" s="183"/>
      <c r="LD7" s="183"/>
      <c r="LE7" s="183"/>
      <c r="LF7" s="183"/>
      <c r="LG7" s="183"/>
      <c r="LH7" s="183"/>
      <c r="LI7" s="183"/>
      <c r="LJ7" s="183"/>
      <c r="LK7" s="183"/>
      <c r="LL7" s="183"/>
      <c r="LM7" s="183"/>
      <c r="LN7" s="183"/>
      <c r="LO7" s="183"/>
      <c r="LP7" s="183"/>
      <c r="LQ7" s="183"/>
      <c r="LR7" s="183"/>
      <c r="LS7" s="183"/>
      <c r="LT7" s="183"/>
      <c r="LU7" s="183"/>
      <c r="LV7" s="183"/>
      <c r="LW7" s="183"/>
      <c r="LX7" s="183"/>
      <c r="LY7" s="183"/>
      <c r="LZ7" s="183"/>
      <c r="MA7" s="183"/>
      <c r="MB7" s="183"/>
      <c r="MC7" s="183"/>
      <c r="MD7" s="183"/>
      <c r="ME7" s="183"/>
      <c r="MF7" s="183"/>
      <c r="MG7" s="183"/>
      <c r="MH7" s="183"/>
      <c r="MI7" s="183"/>
      <c r="MJ7" s="183"/>
      <c r="MK7" s="183"/>
      <c r="ML7" s="183"/>
      <c r="MM7" s="183"/>
      <c r="MN7" s="183"/>
      <c r="MO7" s="183"/>
      <c r="MP7" s="183"/>
      <c r="MQ7" s="183"/>
      <c r="MR7" s="183"/>
      <c r="MS7" s="183"/>
      <c r="MT7" s="183"/>
      <c r="MU7" s="183"/>
      <c r="MV7" s="183"/>
      <c r="MW7" s="183"/>
      <c r="MX7" s="183"/>
      <c r="MY7" s="183"/>
      <c r="MZ7" s="183"/>
      <c r="NA7" s="183"/>
      <c r="NB7" s="183"/>
      <c r="NC7" s="183"/>
      <c r="ND7" s="183"/>
      <c r="NE7" s="183"/>
      <c r="NF7" s="183"/>
      <c r="NG7" s="183"/>
      <c r="NH7" s="183"/>
      <c r="NI7" s="183"/>
      <c r="NJ7" s="183"/>
      <c r="NK7" s="183"/>
      <c r="NL7" s="183"/>
      <c r="NM7" s="183"/>
      <c r="NN7" s="183"/>
      <c r="NO7" s="183"/>
      <c r="NP7" s="183"/>
      <c r="NQ7" s="183"/>
      <c r="NR7" s="183"/>
      <c r="NS7" s="183"/>
      <c r="NT7" s="183"/>
      <c r="NU7" s="183"/>
      <c r="NV7" s="183"/>
      <c r="NW7" s="183"/>
      <c r="NX7" s="183"/>
      <c r="NY7" s="183"/>
      <c r="NZ7" s="183"/>
      <c r="OA7" s="183"/>
      <c r="OB7" s="183"/>
      <c r="OC7" s="183"/>
      <c r="OD7" s="183"/>
      <c r="OE7" s="183"/>
      <c r="OF7" s="183"/>
      <c r="OG7" s="183"/>
      <c r="OH7" s="183"/>
      <c r="OI7" s="183"/>
      <c r="OJ7" s="183"/>
      <c r="OK7" s="183"/>
      <c r="OL7" s="183"/>
      <c r="OM7" s="183"/>
      <c r="ON7" s="183"/>
      <c r="OO7" s="183"/>
      <c r="OP7" s="183"/>
      <c r="OQ7" s="183"/>
      <c r="OR7" s="183"/>
      <c r="OS7" s="183"/>
      <c r="OT7" s="183"/>
      <c r="OU7" s="183"/>
      <c r="OV7" s="183"/>
      <c r="OW7" s="183"/>
      <c r="OX7" s="183"/>
      <c r="OY7" s="183"/>
      <c r="OZ7" s="183"/>
      <c r="PA7" s="183"/>
      <c r="PB7" s="183"/>
      <c r="PC7" s="183"/>
      <c r="PD7" s="183"/>
      <c r="PE7" s="183"/>
      <c r="PF7" s="183"/>
      <c r="PG7" s="183"/>
      <c r="PH7" s="183"/>
      <c r="PI7" s="183"/>
      <c r="PJ7" s="183"/>
      <c r="PK7" s="183"/>
      <c r="PL7" s="183"/>
      <c r="PM7" s="183"/>
      <c r="PN7" s="183"/>
      <c r="PO7" s="183"/>
      <c r="PP7" s="183"/>
      <c r="PQ7" s="183"/>
      <c r="PR7" s="183"/>
      <c r="PS7" s="183"/>
      <c r="PT7" s="183"/>
      <c r="PU7" s="183"/>
      <c r="PV7" s="183"/>
      <c r="PW7" s="183"/>
      <c r="PX7" s="183"/>
      <c r="PY7" s="183"/>
      <c r="PZ7" s="183"/>
      <c r="QA7" s="183"/>
      <c r="QB7" s="183"/>
      <c r="QC7" s="183"/>
      <c r="QD7" s="183"/>
      <c r="QE7" s="183"/>
      <c r="QF7" s="183"/>
      <c r="QG7" s="183"/>
      <c r="QH7" s="183"/>
      <c r="QI7" s="183"/>
      <c r="QJ7" s="183"/>
      <c r="QK7" s="183"/>
      <c r="QL7" s="183"/>
      <c r="QM7" s="183"/>
      <c r="QN7" s="183"/>
      <c r="QO7" s="183"/>
      <c r="QP7" s="183"/>
      <c r="QQ7" s="183"/>
      <c r="QR7" s="183"/>
      <c r="QS7" s="183"/>
      <c r="QT7" s="183"/>
      <c r="QU7" s="183"/>
      <c r="QV7" s="183"/>
      <c r="QW7" s="183"/>
      <c r="QX7" s="183"/>
      <c r="QY7" s="183"/>
      <c r="QZ7" s="183"/>
      <c r="RA7" s="183"/>
      <c r="RB7" s="183"/>
      <c r="RC7" s="183"/>
      <c r="RD7" s="183"/>
      <c r="RE7" s="183"/>
      <c r="RF7" s="183"/>
      <c r="RG7" s="183"/>
      <c r="RH7" s="183"/>
      <c r="RI7" s="183"/>
      <c r="RJ7" s="183"/>
      <c r="RK7" s="183"/>
      <c r="RL7" s="183"/>
      <c r="RM7" s="183"/>
      <c r="RN7" s="183"/>
      <c r="RO7" s="183"/>
      <c r="RP7" s="183"/>
      <c r="RQ7" s="183"/>
      <c r="RR7" s="183"/>
      <c r="RS7" s="183"/>
      <c r="RT7" s="183"/>
      <c r="RU7" s="183"/>
      <c r="RV7" s="183"/>
      <c r="RW7" s="183"/>
      <c r="RX7" s="183"/>
      <c r="RY7" s="183"/>
      <c r="RZ7" s="183"/>
      <c r="SA7" s="183"/>
      <c r="SB7" s="183"/>
      <c r="SC7" s="183"/>
      <c r="SD7" s="183"/>
      <c r="SE7" s="183"/>
      <c r="SF7" s="183"/>
      <c r="SG7" s="183"/>
      <c r="SH7" s="183"/>
      <c r="SI7" s="183"/>
      <c r="SJ7" s="183"/>
      <c r="SK7" s="183"/>
      <c r="SL7" s="183"/>
      <c r="SM7" s="183"/>
      <c r="SN7" s="183"/>
      <c r="SO7" s="183"/>
      <c r="SP7" s="183"/>
      <c r="SQ7" s="183"/>
      <c r="SR7" s="183"/>
      <c r="SS7" s="183"/>
      <c r="ST7" s="183"/>
      <c r="SU7" s="183"/>
      <c r="SV7" s="183"/>
      <c r="SW7" s="183"/>
      <c r="SX7" s="183"/>
      <c r="SY7" s="183"/>
      <c r="SZ7" s="183"/>
      <c r="TA7" s="183"/>
      <c r="TB7" s="183"/>
      <c r="TC7" s="183"/>
      <c r="TD7" s="183"/>
      <c r="TE7" s="183"/>
      <c r="TF7" s="183"/>
      <c r="TG7" s="183"/>
      <c r="TH7" s="183"/>
      <c r="TI7" s="183"/>
      <c r="TJ7" s="183"/>
      <c r="TK7" s="183"/>
      <c r="TL7" s="183"/>
      <c r="TM7" s="183"/>
      <c r="TN7" s="183"/>
      <c r="TO7" s="183"/>
      <c r="TP7" s="183"/>
      <c r="TQ7" s="183"/>
      <c r="TR7" s="183"/>
      <c r="TS7" s="183"/>
      <c r="TT7" s="183"/>
      <c r="TU7" s="183"/>
      <c r="TV7" s="183"/>
      <c r="TW7" s="183"/>
      <c r="TX7" s="183"/>
      <c r="TY7" s="183"/>
      <c r="TZ7" s="183"/>
      <c r="UA7" s="183"/>
      <c r="UB7" s="183"/>
      <c r="UC7" s="183"/>
      <c r="UD7" s="183"/>
      <c r="UE7" s="183"/>
      <c r="UF7" s="183"/>
      <c r="UG7" s="183"/>
      <c r="UH7" s="183"/>
      <c r="UI7" s="183"/>
      <c r="UJ7" s="183"/>
      <c r="UK7" s="183"/>
      <c r="UL7" s="183"/>
      <c r="UM7" s="183"/>
      <c r="UN7" s="183"/>
      <c r="UO7" s="183"/>
      <c r="UP7" s="183"/>
      <c r="UQ7" s="183"/>
      <c r="UR7" s="183"/>
      <c r="US7" s="183"/>
      <c r="UT7" s="183"/>
      <c r="UU7" s="183"/>
      <c r="UV7" s="183"/>
      <c r="UW7" s="183"/>
      <c r="UX7" s="183"/>
      <c r="UY7" s="183"/>
      <c r="UZ7" s="183"/>
      <c r="VA7" s="183"/>
      <c r="VB7" s="183"/>
      <c r="VC7" s="183"/>
      <c r="VD7" s="183"/>
      <c r="VE7" s="183"/>
      <c r="VF7" s="183"/>
      <c r="VG7" s="183"/>
      <c r="VH7" s="183"/>
      <c r="VI7" s="183"/>
      <c r="VJ7" s="183"/>
      <c r="VK7" s="183"/>
      <c r="VL7" s="183"/>
      <c r="VM7" s="183"/>
      <c r="VN7" s="183"/>
      <c r="VO7" s="183"/>
      <c r="VP7" s="183"/>
      <c r="VQ7" s="183"/>
      <c r="VR7" s="183"/>
      <c r="VS7" s="183"/>
      <c r="VT7" s="183"/>
      <c r="VU7" s="183"/>
      <c r="VV7" s="183"/>
      <c r="VW7" s="183"/>
      <c r="VX7" s="183"/>
      <c r="VY7" s="183"/>
      <c r="VZ7" s="183"/>
      <c r="WA7" s="183"/>
      <c r="WB7" s="183"/>
      <c r="WC7" s="183"/>
      <c r="WD7" s="183"/>
      <c r="WE7" s="183"/>
      <c r="WF7" s="183"/>
      <c r="WG7" s="183"/>
      <c r="WH7" s="183"/>
      <c r="WI7" s="183"/>
      <c r="WJ7" s="183"/>
      <c r="WK7" s="183"/>
      <c r="WL7" s="183"/>
      <c r="WM7" s="183"/>
      <c r="WN7" s="183"/>
      <c r="WO7" s="183"/>
      <c r="WP7" s="183"/>
      <c r="WQ7" s="183"/>
      <c r="WR7" s="183"/>
      <c r="WS7" s="183"/>
      <c r="WT7" s="183"/>
      <c r="WU7" s="183"/>
      <c r="WV7" s="183"/>
      <c r="WW7" s="183"/>
      <c r="WX7" s="183"/>
      <c r="WY7" s="183"/>
      <c r="WZ7" s="183"/>
      <c r="XA7" s="183"/>
      <c r="XB7" s="183"/>
      <c r="XC7" s="183"/>
      <c r="XD7" s="183"/>
      <c r="XE7" s="183"/>
      <c r="XF7" s="183"/>
      <c r="XG7" s="183"/>
      <c r="XH7" s="183"/>
      <c r="XI7" s="183"/>
      <c r="XJ7" s="183"/>
      <c r="XK7" s="183"/>
      <c r="XL7" s="183"/>
      <c r="XM7" s="183"/>
      <c r="XN7" s="183"/>
      <c r="XO7" s="183"/>
      <c r="XP7" s="183"/>
      <c r="XQ7" s="183"/>
      <c r="XR7" s="183"/>
      <c r="XS7" s="183"/>
      <c r="XT7" s="183"/>
      <c r="XU7" s="183"/>
      <c r="XV7" s="183"/>
      <c r="XW7" s="183"/>
      <c r="XX7" s="183"/>
      <c r="XY7" s="183"/>
      <c r="XZ7" s="183"/>
      <c r="YA7" s="183"/>
      <c r="YB7" s="183"/>
      <c r="YC7" s="183"/>
      <c r="YD7" s="183"/>
      <c r="YE7" s="183"/>
      <c r="YF7" s="183"/>
      <c r="YG7" s="183"/>
      <c r="YH7" s="183"/>
      <c r="YI7" s="183"/>
      <c r="YJ7" s="183"/>
      <c r="YK7" s="183"/>
      <c r="YL7" s="183"/>
      <c r="YM7" s="183"/>
      <c r="YN7" s="183"/>
      <c r="YO7" s="183"/>
      <c r="YP7" s="183"/>
      <c r="YQ7" s="183"/>
      <c r="YR7" s="183"/>
      <c r="YS7" s="183"/>
      <c r="YT7" s="183"/>
      <c r="YU7" s="183"/>
      <c r="YV7" s="183"/>
      <c r="YW7" s="183"/>
      <c r="YX7" s="183"/>
      <c r="YY7" s="183"/>
      <c r="YZ7" s="183"/>
      <c r="ZA7" s="183"/>
      <c r="ZB7" s="183"/>
      <c r="ZC7" s="183"/>
      <c r="ZD7" s="183"/>
      <c r="ZE7" s="183"/>
      <c r="ZF7" s="183"/>
      <c r="ZG7" s="183"/>
      <c r="ZH7" s="183"/>
      <c r="ZI7" s="183"/>
      <c r="ZJ7" s="183"/>
      <c r="ZK7" s="183"/>
      <c r="ZL7" s="183"/>
      <c r="ZM7" s="183"/>
      <c r="ZN7" s="183"/>
      <c r="ZO7" s="183"/>
      <c r="ZP7" s="183"/>
      <c r="ZQ7" s="183"/>
      <c r="ZR7" s="183"/>
      <c r="ZS7" s="183"/>
      <c r="ZT7" s="183"/>
      <c r="ZU7" s="183"/>
      <c r="ZV7" s="183"/>
      <c r="ZW7" s="183"/>
      <c r="ZX7" s="183"/>
      <c r="ZY7" s="183"/>
      <c r="ZZ7" s="183"/>
      <c r="AAA7" s="183"/>
      <c r="AAB7" s="183"/>
      <c r="AAC7" s="183"/>
      <c r="AAD7" s="183"/>
      <c r="AAE7" s="183"/>
      <c r="AAF7" s="183"/>
      <c r="AAG7" s="183"/>
      <c r="AAH7" s="183"/>
      <c r="AAI7" s="183"/>
      <c r="AAJ7" s="183"/>
      <c r="AAK7" s="183"/>
      <c r="AAL7" s="183"/>
      <c r="AAM7" s="183"/>
      <c r="AAN7" s="183"/>
      <c r="AAO7" s="183"/>
      <c r="AAP7" s="183"/>
      <c r="AAQ7" s="183"/>
      <c r="AAR7" s="183"/>
      <c r="AAS7" s="183"/>
      <c r="AAT7" s="183"/>
      <c r="AAU7" s="183"/>
      <c r="AAV7" s="183"/>
      <c r="AAW7" s="183"/>
      <c r="AAX7" s="183"/>
      <c r="AAY7" s="183"/>
      <c r="AAZ7" s="183"/>
      <c r="ABA7" s="183"/>
      <c r="ABB7" s="183"/>
      <c r="ABC7" s="183"/>
      <c r="ABD7" s="183"/>
      <c r="ABE7" s="183"/>
      <c r="ABF7" s="183"/>
      <c r="ABG7" s="183"/>
      <c r="ABH7" s="183"/>
      <c r="ABI7" s="183"/>
      <c r="ABJ7" s="183"/>
      <c r="ABK7" s="183"/>
      <c r="ABL7" s="183"/>
      <c r="ABM7" s="183"/>
      <c r="ABN7" s="183"/>
      <c r="ABO7" s="183"/>
      <c r="ABP7" s="183"/>
      <c r="ABQ7" s="183"/>
      <c r="ABR7" s="183"/>
      <c r="ABS7" s="183"/>
      <c r="ABT7" s="183"/>
      <c r="ABU7" s="183"/>
      <c r="ABV7" s="183"/>
      <c r="ABW7" s="183"/>
      <c r="ABX7" s="183"/>
      <c r="ABY7" s="183"/>
      <c r="ABZ7" s="183"/>
      <c r="ACA7" s="183"/>
      <c r="ACB7" s="183"/>
      <c r="ACC7" s="183"/>
      <c r="ACD7" s="183"/>
      <c r="ACE7" s="183"/>
      <c r="ACF7" s="183"/>
      <c r="ACG7" s="183"/>
      <c r="ACH7" s="183"/>
      <c r="ACI7" s="183"/>
      <c r="ACJ7" s="183"/>
      <c r="ACK7" s="183"/>
      <c r="ACL7" s="183"/>
      <c r="ACM7" s="183"/>
      <c r="ACN7" s="183"/>
      <c r="ACO7" s="183"/>
      <c r="ACP7" s="183"/>
      <c r="ACQ7" s="183"/>
      <c r="ACR7" s="183"/>
      <c r="ACS7" s="183"/>
      <c r="ACT7" s="183"/>
      <c r="ACU7" s="183"/>
      <c r="ACV7" s="183"/>
      <c r="ACW7" s="183"/>
      <c r="ACX7" s="183"/>
      <c r="ACY7" s="183"/>
      <c r="ACZ7" s="183"/>
      <c r="ADA7" s="183"/>
      <c r="ADB7" s="183"/>
      <c r="ADC7" s="183"/>
      <c r="ADD7" s="183"/>
      <c r="ADE7" s="183"/>
      <c r="ADF7" s="183"/>
      <c r="ADG7" s="183"/>
      <c r="ADH7" s="183"/>
      <c r="ADI7" s="183"/>
      <c r="ADJ7" s="183"/>
      <c r="ADK7" s="183"/>
      <c r="ADL7" s="183"/>
      <c r="ADM7" s="183"/>
      <c r="ADN7" s="183"/>
      <c r="ADO7" s="183"/>
      <c r="ADP7" s="183"/>
      <c r="ADQ7" s="183"/>
      <c r="ADR7" s="183"/>
      <c r="ADS7" s="183"/>
      <c r="ADT7" s="183"/>
      <c r="ADU7" s="183"/>
      <c r="ADV7" s="183"/>
      <c r="ADW7" s="183"/>
      <c r="ADX7" s="183"/>
      <c r="ADY7" s="183"/>
      <c r="ADZ7" s="183"/>
      <c r="AEA7" s="183"/>
      <c r="AEB7" s="183"/>
    </row>
    <row r="8" spans="1:808" s="620" customFormat="1" ht="17.25" customHeight="1">
      <c r="A8" s="621" t="s">
        <v>1</v>
      </c>
      <c r="B8" s="622">
        <v>17631579</v>
      </c>
      <c r="C8" s="623">
        <v>242005</v>
      </c>
      <c r="D8" s="623">
        <v>61446</v>
      </c>
      <c r="E8" s="624">
        <v>99770</v>
      </c>
      <c r="F8" s="624">
        <v>1692</v>
      </c>
      <c r="G8" s="624">
        <v>2090</v>
      </c>
      <c r="H8" s="336">
        <v>13.774262645449962</v>
      </c>
      <c r="I8" s="336">
        <v>3.484997004522397</v>
      </c>
      <c r="J8" s="336">
        <v>5.6585402816162977</v>
      </c>
      <c r="K8" s="625">
        <v>6.9669194851397087</v>
      </c>
      <c r="L8" s="626">
        <v>8.6057102387364015</v>
      </c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183"/>
      <c r="EX8" s="183"/>
      <c r="EY8" s="183"/>
      <c r="EZ8" s="183"/>
      <c r="FA8" s="183"/>
      <c r="FB8" s="183"/>
      <c r="FC8" s="183"/>
      <c r="FD8" s="183"/>
      <c r="FE8" s="183"/>
      <c r="FF8" s="183"/>
      <c r="FG8" s="183"/>
      <c r="FH8" s="183"/>
      <c r="FI8" s="183"/>
      <c r="FJ8" s="183"/>
      <c r="FK8" s="183"/>
      <c r="FL8" s="183"/>
      <c r="FM8" s="183"/>
      <c r="FN8" s="183"/>
      <c r="FO8" s="183"/>
      <c r="FP8" s="183"/>
      <c r="FQ8" s="183"/>
      <c r="FR8" s="183"/>
      <c r="FS8" s="183"/>
      <c r="FT8" s="183"/>
      <c r="FU8" s="183"/>
      <c r="FV8" s="183"/>
      <c r="FW8" s="183"/>
      <c r="FX8" s="183"/>
      <c r="FY8" s="183"/>
      <c r="FZ8" s="183"/>
      <c r="GA8" s="183"/>
      <c r="GB8" s="183"/>
      <c r="GC8" s="183"/>
      <c r="GD8" s="183"/>
      <c r="GE8" s="183"/>
      <c r="GF8" s="183"/>
      <c r="GG8" s="183"/>
      <c r="GH8" s="183"/>
      <c r="GI8" s="183"/>
      <c r="GJ8" s="183"/>
      <c r="GK8" s="183"/>
      <c r="GL8" s="183"/>
      <c r="GM8" s="183"/>
      <c r="GN8" s="183"/>
      <c r="GO8" s="183"/>
      <c r="GP8" s="183"/>
      <c r="GQ8" s="183"/>
      <c r="GR8" s="183"/>
      <c r="GS8" s="183"/>
      <c r="GT8" s="183"/>
      <c r="GU8" s="183"/>
      <c r="GV8" s="183"/>
      <c r="GW8" s="183"/>
      <c r="GX8" s="183"/>
      <c r="GY8" s="183"/>
      <c r="GZ8" s="183"/>
      <c r="HA8" s="183"/>
      <c r="HB8" s="183"/>
      <c r="HC8" s="183"/>
      <c r="HD8" s="183"/>
      <c r="HE8" s="183"/>
      <c r="HF8" s="183"/>
      <c r="HG8" s="183"/>
      <c r="HH8" s="183"/>
      <c r="HI8" s="183"/>
      <c r="HJ8" s="183"/>
      <c r="HK8" s="183"/>
      <c r="HL8" s="183"/>
      <c r="HM8" s="183"/>
      <c r="HN8" s="183"/>
      <c r="HO8" s="183"/>
      <c r="HP8" s="183"/>
      <c r="HQ8" s="183"/>
      <c r="HR8" s="183"/>
      <c r="HS8" s="183"/>
      <c r="HT8" s="183"/>
      <c r="HU8" s="183"/>
      <c r="HV8" s="183"/>
      <c r="HW8" s="183"/>
      <c r="HX8" s="183"/>
      <c r="HY8" s="183"/>
      <c r="HZ8" s="183"/>
      <c r="IA8" s="183"/>
      <c r="IB8" s="183"/>
      <c r="IC8" s="183"/>
      <c r="ID8" s="183"/>
      <c r="IE8" s="183"/>
      <c r="IF8" s="183"/>
      <c r="IG8" s="183"/>
      <c r="IH8" s="183"/>
      <c r="II8" s="183"/>
      <c r="IJ8" s="183"/>
      <c r="IK8" s="183"/>
      <c r="IL8" s="183"/>
      <c r="IM8" s="183"/>
      <c r="IN8" s="183"/>
      <c r="IO8" s="183"/>
      <c r="IP8" s="183"/>
      <c r="IQ8" s="183"/>
      <c r="IR8" s="183"/>
      <c r="IS8" s="183"/>
      <c r="IT8" s="183"/>
      <c r="IU8" s="183"/>
      <c r="IV8" s="183"/>
      <c r="IW8" s="183"/>
      <c r="IX8" s="183"/>
      <c r="IY8" s="183"/>
      <c r="IZ8" s="183"/>
      <c r="JA8" s="183"/>
      <c r="JB8" s="183"/>
      <c r="JC8" s="183"/>
      <c r="JD8" s="183"/>
      <c r="JE8" s="183"/>
      <c r="JF8" s="183"/>
      <c r="JG8" s="183"/>
      <c r="JH8" s="183"/>
      <c r="JI8" s="183"/>
      <c r="JJ8" s="183"/>
      <c r="JK8" s="183"/>
      <c r="JL8" s="183"/>
      <c r="JM8" s="183"/>
      <c r="JN8" s="183"/>
      <c r="JO8" s="183"/>
      <c r="JP8" s="183"/>
      <c r="JQ8" s="183"/>
      <c r="JR8" s="183"/>
      <c r="JS8" s="183"/>
      <c r="JT8" s="183"/>
      <c r="JU8" s="183"/>
      <c r="JV8" s="183"/>
      <c r="JW8" s="183"/>
      <c r="JX8" s="183"/>
      <c r="JY8" s="183"/>
      <c r="JZ8" s="183"/>
      <c r="KA8" s="183"/>
      <c r="KB8" s="183"/>
      <c r="KC8" s="183"/>
      <c r="KD8" s="183"/>
      <c r="KE8" s="183"/>
      <c r="KF8" s="183"/>
      <c r="KG8" s="183"/>
      <c r="KH8" s="183"/>
      <c r="KI8" s="183"/>
      <c r="KJ8" s="183"/>
      <c r="KK8" s="183"/>
      <c r="KL8" s="183"/>
      <c r="KM8" s="183"/>
      <c r="KN8" s="183"/>
      <c r="KO8" s="183"/>
      <c r="KP8" s="183"/>
      <c r="KQ8" s="183"/>
      <c r="KR8" s="183"/>
      <c r="KS8" s="183"/>
      <c r="KT8" s="183"/>
      <c r="KU8" s="183"/>
      <c r="KV8" s="183"/>
      <c r="KW8" s="183"/>
      <c r="KX8" s="183"/>
      <c r="KY8" s="183"/>
      <c r="KZ8" s="183"/>
      <c r="LA8" s="183"/>
      <c r="LB8" s="183"/>
      <c r="LC8" s="183"/>
      <c r="LD8" s="183"/>
      <c r="LE8" s="183"/>
      <c r="LF8" s="183"/>
      <c r="LG8" s="183"/>
      <c r="LH8" s="183"/>
      <c r="LI8" s="183"/>
      <c r="LJ8" s="183"/>
      <c r="LK8" s="183"/>
      <c r="LL8" s="183"/>
      <c r="LM8" s="183"/>
      <c r="LN8" s="183"/>
      <c r="LO8" s="183"/>
      <c r="LP8" s="183"/>
      <c r="LQ8" s="183"/>
      <c r="LR8" s="183"/>
      <c r="LS8" s="183"/>
      <c r="LT8" s="183"/>
      <c r="LU8" s="183"/>
      <c r="LV8" s="183"/>
      <c r="LW8" s="183"/>
      <c r="LX8" s="183"/>
      <c r="LY8" s="183"/>
      <c r="LZ8" s="183"/>
      <c r="MA8" s="183"/>
      <c r="MB8" s="183"/>
      <c r="MC8" s="183"/>
      <c r="MD8" s="183"/>
      <c r="ME8" s="183"/>
      <c r="MF8" s="183"/>
      <c r="MG8" s="183"/>
      <c r="MH8" s="183"/>
      <c r="MI8" s="183"/>
      <c r="MJ8" s="183"/>
      <c r="MK8" s="183"/>
      <c r="ML8" s="183"/>
      <c r="MM8" s="183"/>
      <c r="MN8" s="183"/>
      <c r="MO8" s="183"/>
      <c r="MP8" s="183"/>
      <c r="MQ8" s="183"/>
      <c r="MR8" s="183"/>
      <c r="MS8" s="183"/>
      <c r="MT8" s="183"/>
      <c r="MU8" s="183"/>
      <c r="MV8" s="183"/>
      <c r="MW8" s="183"/>
      <c r="MX8" s="183"/>
      <c r="MY8" s="183"/>
      <c r="MZ8" s="183"/>
      <c r="NA8" s="183"/>
      <c r="NB8" s="183"/>
      <c r="NC8" s="183"/>
      <c r="ND8" s="183"/>
      <c r="NE8" s="183"/>
      <c r="NF8" s="183"/>
      <c r="NG8" s="183"/>
      <c r="NH8" s="183"/>
      <c r="NI8" s="183"/>
      <c r="NJ8" s="183"/>
      <c r="NK8" s="183"/>
      <c r="NL8" s="183"/>
      <c r="NM8" s="183"/>
      <c r="NN8" s="183"/>
      <c r="NO8" s="183"/>
      <c r="NP8" s="183"/>
      <c r="NQ8" s="183"/>
      <c r="NR8" s="183"/>
      <c r="NS8" s="183"/>
      <c r="NT8" s="183"/>
      <c r="NU8" s="183"/>
      <c r="NV8" s="183"/>
      <c r="NW8" s="183"/>
      <c r="NX8" s="183"/>
      <c r="NY8" s="183"/>
      <c r="NZ8" s="183"/>
      <c r="OA8" s="183"/>
      <c r="OB8" s="183"/>
      <c r="OC8" s="183"/>
      <c r="OD8" s="183"/>
      <c r="OE8" s="183"/>
      <c r="OF8" s="183"/>
      <c r="OG8" s="183"/>
      <c r="OH8" s="183"/>
      <c r="OI8" s="183"/>
      <c r="OJ8" s="183"/>
      <c r="OK8" s="183"/>
      <c r="OL8" s="183"/>
      <c r="OM8" s="183"/>
      <c r="ON8" s="183"/>
      <c r="OO8" s="183"/>
      <c r="OP8" s="183"/>
      <c r="OQ8" s="183"/>
      <c r="OR8" s="183"/>
      <c r="OS8" s="183"/>
      <c r="OT8" s="183"/>
      <c r="OU8" s="183"/>
      <c r="OV8" s="183"/>
      <c r="OW8" s="183"/>
      <c r="OX8" s="183"/>
      <c r="OY8" s="183"/>
      <c r="OZ8" s="183"/>
      <c r="PA8" s="183"/>
      <c r="PB8" s="183"/>
      <c r="PC8" s="183"/>
      <c r="PD8" s="183"/>
      <c r="PE8" s="183"/>
      <c r="PF8" s="183"/>
      <c r="PG8" s="183"/>
      <c r="PH8" s="183"/>
      <c r="PI8" s="183"/>
      <c r="PJ8" s="183"/>
      <c r="PK8" s="183"/>
      <c r="PL8" s="183"/>
      <c r="PM8" s="183"/>
      <c r="PN8" s="183"/>
      <c r="PO8" s="183"/>
      <c r="PP8" s="183"/>
      <c r="PQ8" s="183"/>
      <c r="PR8" s="183"/>
      <c r="PS8" s="183"/>
      <c r="PT8" s="183"/>
      <c r="PU8" s="183"/>
      <c r="PV8" s="183"/>
      <c r="PW8" s="183"/>
      <c r="PX8" s="183"/>
      <c r="PY8" s="183"/>
      <c r="PZ8" s="183"/>
      <c r="QA8" s="183"/>
      <c r="QB8" s="183"/>
      <c r="QC8" s="183"/>
      <c r="QD8" s="183"/>
      <c r="QE8" s="183"/>
      <c r="QF8" s="183"/>
      <c r="QG8" s="183"/>
      <c r="QH8" s="183"/>
      <c r="QI8" s="183"/>
      <c r="QJ8" s="183"/>
      <c r="QK8" s="183"/>
      <c r="QL8" s="183"/>
      <c r="QM8" s="183"/>
      <c r="QN8" s="183"/>
      <c r="QO8" s="183"/>
      <c r="QP8" s="183"/>
      <c r="QQ8" s="183"/>
      <c r="QR8" s="183"/>
      <c r="QS8" s="183"/>
      <c r="QT8" s="183"/>
      <c r="QU8" s="183"/>
      <c r="QV8" s="183"/>
      <c r="QW8" s="183"/>
      <c r="QX8" s="183"/>
      <c r="QY8" s="183"/>
      <c r="QZ8" s="183"/>
      <c r="RA8" s="183"/>
      <c r="RB8" s="183"/>
      <c r="RC8" s="183"/>
      <c r="RD8" s="183"/>
      <c r="RE8" s="183"/>
      <c r="RF8" s="183"/>
      <c r="RG8" s="183"/>
      <c r="RH8" s="183"/>
      <c r="RI8" s="183"/>
      <c r="RJ8" s="183"/>
      <c r="RK8" s="183"/>
      <c r="RL8" s="183"/>
      <c r="RM8" s="183"/>
      <c r="RN8" s="183"/>
      <c r="RO8" s="183"/>
      <c r="RP8" s="183"/>
      <c r="RQ8" s="183"/>
      <c r="RR8" s="183"/>
      <c r="RS8" s="183"/>
      <c r="RT8" s="183"/>
      <c r="RU8" s="183"/>
      <c r="RV8" s="183"/>
      <c r="RW8" s="183"/>
      <c r="RX8" s="183"/>
      <c r="RY8" s="183"/>
      <c r="RZ8" s="183"/>
      <c r="SA8" s="183"/>
      <c r="SB8" s="183"/>
      <c r="SC8" s="183"/>
      <c r="SD8" s="183"/>
      <c r="SE8" s="183"/>
      <c r="SF8" s="183"/>
      <c r="SG8" s="183"/>
      <c r="SH8" s="183"/>
      <c r="SI8" s="183"/>
      <c r="SJ8" s="183"/>
      <c r="SK8" s="183"/>
      <c r="SL8" s="183"/>
      <c r="SM8" s="183"/>
      <c r="SN8" s="183"/>
      <c r="SO8" s="183"/>
      <c r="SP8" s="183"/>
      <c r="SQ8" s="183"/>
      <c r="SR8" s="183"/>
      <c r="SS8" s="183"/>
      <c r="ST8" s="183"/>
      <c r="SU8" s="183"/>
      <c r="SV8" s="183"/>
      <c r="SW8" s="183"/>
      <c r="SX8" s="183"/>
      <c r="SY8" s="183"/>
      <c r="SZ8" s="183"/>
      <c r="TA8" s="183"/>
      <c r="TB8" s="183"/>
      <c r="TC8" s="183"/>
      <c r="TD8" s="183"/>
      <c r="TE8" s="183"/>
      <c r="TF8" s="183"/>
      <c r="TG8" s="183"/>
      <c r="TH8" s="183"/>
      <c r="TI8" s="183"/>
      <c r="TJ8" s="183"/>
      <c r="TK8" s="183"/>
      <c r="TL8" s="183"/>
      <c r="TM8" s="183"/>
      <c r="TN8" s="183"/>
      <c r="TO8" s="183"/>
      <c r="TP8" s="183"/>
      <c r="TQ8" s="183"/>
      <c r="TR8" s="183"/>
      <c r="TS8" s="183"/>
      <c r="TT8" s="183"/>
      <c r="TU8" s="183"/>
      <c r="TV8" s="183"/>
      <c r="TW8" s="183"/>
      <c r="TX8" s="183"/>
      <c r="TY8" s="183"/>
      <c r="TZ8" s="183"/>
      <c r="UA8" s="183"/>
      <c r="UB8" s="183"/>
      <c r="UC8" s="183"/>
      <c r="UD8" s="183"/>
      <c r="UE8" s="183"/>
      <c r="UF8" s="183"/>
      <c r="UG8" s="183"/>
      <c r="UH8" s="183"/>
      <c r="UI8" s="183"/>
      <c r="UJ8" s="183"/>
      <c r="UK8" s="183"/>
      <c r="UL8" s="183"/>
      <c r="UM8" s="183"/>
      <c r="UN8" s="183"/>
      <c r="UO8" s="183"/>
      <c r="UP8" s="183"/>
      <c r="UQ8" s="183"/>
      <c r="UR8" s="183"/>
      <c r="US8" s="183"/>
      <c r="UT8" s="183"/>
      <c r="UU8" s="183"/>
      <c r="UV8" s="183"/>
      <c r="UW8" s="183"/>
      <c r="UX8" s="183"/>
      <c r="UY8" s="183"/>
      <c r="UZ8" s="183"/>
      <c r="VA8" s="183"/>
      <c r="VB8" s="183"/>
      <c r="VC8" s="183"/>
      <c r="VD8" s="183"/>
      <c r="VE8" s="183"/>
      <c r="VF8" s="183"/>
      <c r="VG8" s="183"/>
      <c r="VH8" s="183"/>
      <c r="VI8" s="183"/>
      <c r="VJ8" s="183"/>
      <c r="VK8" s="183"/>
      <c r="VL8" s="183"/>
      <c r="VM8" s="183"/>
      <c r="VN8" s="183"/>
      <c r="VO8" s="183"/>
      <c r="VP8" s="183"/>
      <c r="VQ8" s="183"/>
      <c r="VR8" s="183"/>
      <c r="VS8" s="183"/>
      <c r="VT8" s="183"/>
      <c r="VU8" s="183"/>
      <c r="VV8" s="183"/>
      <c r="VW8" s="183"/>
      <c r="VX8" s="183"/>
      <c r="VY8" s="183"/>
      <c r="VZ8" s="183"/>
      <c r="WA8" s="183"/>
      <c r="WB8" s="183"/>
      <c r="WC8" s="183"/>
      <c r="WD8" s="183"/>
      <c r="WE8" s="183"/>
      <c r="WF8" s="183"/>
      <c r="WG8" s="183"/>
      <c r="WH8" s="183"/>
      <c r="WI8" s="183"/>
      <c r="WJ8" s="183"/>
      <c r="WK8" s="183"/>
      <c r="WL8" s="183"/>
      <c r="WM8" s="183"/>
      <c r="WN8" s="183"/>
      <c r="WO8" s="183"/>
      <c r="WP8" s="183"/>
      <c r="WQ8" s="183"/>
      <c r="WR8" s="183"/>
      <c r="WS8" s="183"/>
      <c r="WT8" s="183"/>
      <c r="WU8" s="183"/>
      <c r="WV8" s="183"/>
      <c r="WW8" s="183"/>
      <c r="WX8" s="183"/>
      <c r="WY8" s="183"/>
      <c r="WZ8" s="183"/>
      <c r="XA8" s="183"/>
      <c r="XB8" s="183"/>
      <c r="XC8" s="183"/>
      <c r="XD8" s="183"/>
      <c r="XE8" s="183"/>
      <c r="XF8" s="183"/>
      <c r="XG8" s="183"/>
      <c r="XH8" s="183"/>
      <c r="XI8" s="183"/>
      <c r="XJ8" s="183"/>
      <c r="XK8" s="183"/>
      <c r="XL8" s="183"/>
      <c r="XM8" s="183"/>
      <c r="XN8" s="183"/>
      <c r="XO8" s="183"/>
      <c r="XP8" s="183"/>
      <c r="XQ8" s="183"/>
      <c r="XR8" s="183"/>
      <c r="XS8" s="183"/>
      <c r="XT8" s="183"/>
      <c r="XU8" s="183"/>
      <c r="XV8" s="183"/>
      <c r="XW8" s="183"/>
      <c r="XX8" s="183"/>
      <c r="XY8" s="183"/>
      <c r="XZ8" s="183"/>
      <c r="YA8" s="183"/>
      <c r="YB8" s="183"/>
      <c r="YC8" s="183"/>
      <c r="YD8" s="183"/>
      <c r="YE8" s="183"/>
      <c r="YF8" s="183"/>
      <c r="YG8" s="183"/>
      <c r="YH8" s="183"/>
      <c r="YI8" s="183"/>
      <c r="YJ8" s="183"/>
      <c r="YK8" s="183"/>
      <c r="YL8" s="183"/>
      <c r="YM8" s="183"/>
      <c r="YN8" s="183"/>
      <c r="YO8" s="183"/>
      <c r="YP8" s="183"/>
      <c r="YQ8" s="183"/>
      <c r="YR8" s="183"/>
      <c r="YS8" s="183"/>
      <c r="YT8" s="183"/>
      <c r="YU8" s="183"/>
      <c r="YV8" s="183"/>
      <c r="YW8" s="183"/>
      <c r="YX8" s="183"/>
      <c r="YY8" s="183"/>
      <c r="YZ8" s="183"/>
      <c r="ZA8" s="183"/>
      <c r="ZB8" s="183"/>
      <c r="ZC8" s="183"/>
      <c r="ZD8" s="183"/>
      <c r="ZE8" s="183"/>
      <c r="ZF8" s="183"/>
      <c r="ZG8" s="183"/>
      <c r="ZH8" s="183"/>
      <c r="ZI8" s="183"/>
      <c r="ZJ8" s="183"/>
      <c r="ZK8" s="183"/>
      <c r="ZL8" s="183"/>
      <c r="ZM8" s="183"/>
      <c r="ZN8" s="183"/>
      <c r="ZO8" s="183"/>
      <c r="ZP8" s="183"/>
      <c r="ZQ8" s="183"/>
      <c r="ZR8" s="183"/>
      <c r="ZS8" s="183"/>
      <c r="ZT8" s="183"/>
      <c r="ZU8" s="183"/>
      <c r="ZV8" s="183"/>
      <c r="ZW8" s="183"/>
      <c r="ZX8" s="183"/>
      <c r="ZY8" s="183"/>
      <c r="ZZ8" s="183"/>
      <c r="AAA8" s="183"/>
      <c r="AAB8" s="183"/>
      <c r="AAC8" s="183"/>
      <c r="AAD8" s="183"/>
      <c r="AAE8" s="183"/>
      <c r="AAF8" s="183"/>
      <c r="AAG8" s="183"/>
      <c r="AAH8" s="183"/>
      <c r="AAI8" s="183"/>
      <c r="AAJ8" s="183"/>
      <c r="AAK8" s="183"/>
      <c r="AAL8" s="183"/>
      <c r="AAM8" s="183"/>
      <c r="AAN8" s="183"/>
      <c r="AAO8" s="183"/>
      <c r="AAP8" s="183"/>
      <c r="AAQ8" s="183"/>
      <c r="AAR8" s="183"/>
      <c r="AAS8" s="183"/>
      <c r="AAT8" s="183"/>
      <c r="AAU8" s="183"/>
      <c r="AAV8" s="183"/>
      <c r="AAW8" s="183"/>
      <c r="AAX8" s="183"/>
      <c r="AAY8" s="183"/>
      <c r="AAZ8" s="183"/>
      <c r="ABA8" s="183"/>
      <c r="ABB8" s="183"/>
      <c r="ABC8" s="183"/>
      <c r="ABD8" s="183"/>
      <c r="ABE8" s="183"/>
      <c r="ABF8" s="183"/>
      <c r="ABG8" s="183"/>
      <c r="ABH8" s="183"/>
      <c r="ABI8" s="183"/>
      <c r="ABJ8" s="183"/>
      <c r="ABK8" s="183"/>
      <c r="ABL8" s="183"/>
      <c r="ABM8" s="183"/>
      <c r="ABN8" s="183"/>
      <c r="ABO8" s="183"/>
      <c r="ABP8" s="183"/>
      <c r="ABQ8" s="183"/>
      <c r="ABR8" s="183"/>
      <c r="ABS8" s="183"/>
      <c r="ABT8" s="183"/>
      <c r="ABU8" s="183"/>
      <c r="ABV8" s="183"/>
      <c r="ABW8" s="183"/>
      <c r="ABX8" s="183"/>
      <c r="ABY8" s="183"/>
      <c r="ABZ8" s="183"/>
      <c r="ACA8" s="183"/>
      <c r="ACB8" s="183"/>
      <c r="ACC8" s="183"/>
      <c r="ACD8" s="183"/>
      <c r="ACE8" s="183"/>
      <c r="ACF8" s="183"/>
      <c r="ACG8" s="183"/>
      <c r="ACH8" s="183"/>
      <c r="ACI8" s="183"/>
      <c r="ACJ8" s="183"/>
      <c r="ACK8" s="183"/>
      <c r="ACL8" s="183"/>
      <c r="ACM8" s="183"/>
      <c r="ACN8" s="183"/>
      <c r="ACO8" s="183"/>
      <c r="ACP8" s="183"/>
      <c r="ACQ8" s="183"/>
      <c r="ACR8" s="183"/>
      <c r="ACS8" s="183"/>
      <c r="ACT8" s="183"/>
      <c r="ACU8" s="183"/>
      <c r="ACV8" s="183"/>
      <c r="ACW8" s="183"/>
      <c r="ACX8" s="183"/>
      <c r="ACY8" s="183"/>
      <c r="ACZ8" s="183"/>
      <c r="ADA8" s="183"/>
      <c r="ADB8" s="183"/>
      <c r="ADC8" s="183"/>
      <c r="ADD8" s="183"/>
      <c r="ADE8" s="183"/>
      <c r="ADF8" s="183"/>
      <c r="ADG8" s="183"/>
      <c r="ADH8" s="183"/>
      <c r="ADI8" s="183"/>
      <c r="ADJ8" s="183"/>
      <c r="ADK8" s="183"/>
      <c r="ADL8" s="183"/>
      <c r="ADM8" s="183"/>
      <c r="ADN8" s="183"/>
      <c r="ADO8" s="183"/>
      <c r="ADP8" s="183"/>
      <c r="ADQ8" s="183"/>
      <c r="ADR8" s="183"/>
      <c r="ADS8" s="183"/>
      <c r="ADT8" s="183"/>
      <c r="ADU8" s="183"/>
      <c r="ADV8" s="183"/>
      <c r="ADW8" s="183"/>
      <c r="ADX8" s="183"/>
      <c r="ADY8" s="183"/>
      <c r="ADZ8" s="183"/>
      <c r="AEA8" s="183"/>
      <c r="AEB8" s="183"/>
    </row>
    <row r="9" spans="1:808" s="620" customFormat="1">
      <c r="A9" s="627" t="s">
        <v>161</v>
      </c>
      <c r="B9" s="628">
        <v>231034</v>
      </c>
      <c r="C9" s="629">
        <v>3504</v>
      </c>
      <c r="D9" s="629">
        <v>1001</v>
      </c>
      <c r="E9" s="345">
        <v>1251</v>
      </c>
      <c r="F9" s="630">
        <v>32</v>
      </c>
      <c r="G9" s="629">
        <v>46</v>
      </c>
      <c r="H9" s="631">
        <v>15.218539262619355</v>
      </c>
      <c r="I9" s="631">
        <v>4.3326956205580132</v>
      </c>
      <c r="J9" s="631">
        <v>5.4147874338841904</v>
      </c>
      <c r="K9" s="346">
        <v>9.1012514220705345</v>
      </c>
      <c r="L9" s="632">
        <v>13.083048919226393</v>
      </c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83"/>
      <c r="ED9" s="183"/>
      <c r="EE9" s="183"/>
      <c r="EF9" s="183"/>
      <c r="EG9" s="183"/>
      <c r="EH9" s="183"/>
      <c r="EI9" s="183"/>
      <c r="EJ9" s="183"/>
      <c r="EK9" s="183"/>
      <c r="EL9" s="183"/>
      <c r="EM9" s="183"/>
      <c r="EN9" s="183"/>
      <c r="EO9" s="183"/>
      <c r="EP9" s="183"/>
      <c r="EQ9" s="183"/>
      <c r="ER9" s="183"/>
      <c r="ES9" s="183"/>
      <c r="ET9" s="183"/>
      <c r="EU9" s="183"/>
      <c r="EV9" s="183"/>
      <c r="EW9" s="183"/>
      <c r="EX9" s="183"/>
      <c r="EY9" s="183"/>
      <c r="EZ9" s="183"/>
      <c r="FA9" s="183"/>
      <c r="FB9" s="183"/>
      <c r="FC9" s="183"/>
      <c r="FD9" s="183"/>
      <c r="FE9" s="183"/>
      <c r="FF9" s="183"/>
      <c r="FG9" s="183"/>
      <c r="FH9" s="183"/>
      <c r="FI9" s="183"/>
      <c r="FJ9" s="183"/>
      <c r="FK9" s="183"/>
      <c r="FL9" s="183"/>
      <c r="FM9" s="183"/>
      <c r="FN9" s="183"/>
      <c r="FO9" s="183"/>
      <c r="FP9" s="183"/>
      <c r="FQ9" s="183"/>
      <c r="FR9" s="183"/>
      <c r="FS9" s="183"/>
      <c r="FT9" s="183"/>
      <c r="FU9" s="183"/>
      <c r="FV9" s="183"/>
      <c r="FW9" s="183"/>
      <c r="FX9" s="183"/>
      <c r="FY9" s="183"/>
      <c r="FZ9" s="183"/>
      <c r="GA9" s="183"/>
      <c r="GB9" s="183"/>
      <c r="GC9" s="183"/>
      <c r="GD9" s="183"/>
      <c r="GE9" s="183"/>
      <c r="GF9" s="183"/>
      <c r="GG9" s="183"/>
      <c r="GH9" s="183"/>
      <c r="GI9" s="183"/>
      <c r="GJ9" s="183"/>
      <c r="GK9" s="183"/>
      <c r="GL9" s="183"/>
      <c r="GM9" s="183"/>
      <c r="GN9" s="183"/>
      <c r="GO9" s="183"/>
      <c r="GP9" s="183"/>
      <c r="GQ9" s="183"/>
      <c r="GR9" s="183"/>
      <c r="GS9" s="183"/>
      <c r="GT9" s="183"/>
      <c r="GU9" s="183"/>
      <c r="GV9" s="183"/>
      <c r="GW9" s="183"/>
      <c r="GX9" s="183"/>
      <c r="GY9" s="183"/>
      <c r="GZ9" s="183"/>
      <c r="HA9" s="183"/>
      <c r="HB9" s="183"/>
      <c r="HC9" s="183"/>
      <c r="HD9" s="183"/>
      <c r="HE9" s="183"/>
      <c r="HF9" s="183"/>
      <c r="HG9" s="183"/>
      <c r="HH9" s="183"/>
      <c r="HI9" s="183"/>
      <c r="HJ9" s="183"/>
      <c r="HK9" s="183"/>
      <c r="HL9" s="183"/>
      <c r="HM9" s="183"/>
      <c r="HN9" s="183"/>
      <c r="HO9" s="183"/>
      <c r="HP9" s="183"/>
      <c r="HQ9" s="183"/>
      <c r="HR9" s="183"/>
      <c r="HS9" s="183"/>
      <c r="HT9" s="183"/>
      <c r="HU9" s="183"/>
      <c r="HV9" s="183"/>
      <c r="HW9" s="183"/>
      <c r="HX9" s="183"/>
      <c r="HY9" s="183"/>
      <c r="HZ9" s="183"/>
      <c r="IA9" s="183"/>
      <c r="IB9" s="183"/>
      <c r="IC9" s="183"/>
      <c r="ID9" s="183"/>
      <c r="IE9" s="183"/>
      <c r="IF9" s="183"/>
      <c r="IG9" s="183"/>
      <c r="IH9" s="183"/>
      <c r="II9" s="183"/>
      <c r="IJ9" s="183"/>
      <c r="IK9" s="183"/>
      <c r="IL9" s="183"/>
      <c r="IM9" s="183"/>
      <c r="IN9" s="183"/>
      <c r="IO9" s="183"/>
      <c r="IP9" s="183"/>
      <c r="IQ9" s="183"/>
      <c r="IR9" s="183"/>
      <c r="IS9" s="183"/>
      <c r="IT9" s="183"/>
      <c r="IU9" s="183"/>
      <c r="IV9" s="183"/>
      <c r="IW9" s="183"/>
      <c r="IX9" s="183"/>
      <c r="IY9" s="183"/>
      <c r="IZ9" s="183"/>
      <c r="JA9" s="183"/>
      <c r="JB9" s="183"/>
      <c r="JC9" s="183"/>
      <c r="JD9" s="183"/>
      <c r="JE9" s="183"/>
      <c r="JF9" s="183"/>
      <c r="JG9" s="183"/>
      <c r="JH9" s="183"/>
      <c r="JI9" s="183"/>
      <c r="JJ9" s="183"/>
      <c r="JK9" s="183"/>
      <c r="JL9" s="183"/>
      <c r="JM9" s="183"/>
      <c r="JN9" s="183"/>
      <c r="JO9" s="183"/>
      <c r="JP9" s="183"/>
      <c r="JQ9" s="183"/>
      <c r="JR9" s="183"/>
      <c r="JS9" s="183"/>
      <c r="JT9" s="183"/>
      <c r="JU9" s="183"/>
      <c r="JV9" s="183"/>
      <c r="JW9" s="183"/>
      <c r="JX9" s="183"/>
      <c r="JY9" s="183"/>
      <c r="JZ9" s="183"/>
      <c r="KA9" s="183"/>
      <c r="KB9" s="183"/>
      <c r="KC9" s="183"/>
      <c r="KD9" s="183"/>
      <c r="KE9" s="183"/>
      <c r="KF9" s="183"/>
      <c r="KG9" s="183"/>
      <c r="KH9" s="183"/>
      <c r="KI9" s="183"/>
      <c r="KJ9" s="183"/>
      <c r="KK9" s="183"/>
      <c r="KL9" s="183"/>
      <c r="KM9" s="183"/>
      <c r="KN9" s="183"/>
      <c r="KO9" s="183"/>
      <c r="KP9" s="183"/>
      <c r="KQ9" s="183"/>
      <c r="KR9" s="183"/>
      <c r="KS9" s="183"/>
      <c r="KT9" s="183"/>
      <c r="KU9" s="183"/>
      <c r="KV9" s="183"/>
      <c r="KW9" s="183"/>
      <c r="KX9" s="183"/>
      <c r="KY9" s="183"/>
      <c r="KZ9" s="183"/>
      <c r="LA9" s="183"/>
      <c r="LB9" s="183"/>
      <c r="LC9" s="183"/>
      <c r="LD9" s="183"/>
      <c r="LE9" s="183"/>
      <c r="LF9" s="183"/>
      <c r="LG9" s="183"/>
      <c r="LH9" s="183"/>
      <c r="LI9" s="183"/>
      <c r="LJ9" s="183"/>
      <c r="LK9" s="183"/>
      <c r="LL9" s="183"/>
      <c r="LM9" s="183"/>
      <c r="LN9" s="183"/>
      <c r="LO9" s="183"/>
      <c r="LP9" s="183"/>
      <c r="LQ9" s="183"/>
      <c r="LR9" s="183"/>
      <c r="LS9" s="183"/>
      <c r="LT9" s="183"/>
      <c r="LU9" s="183"/>
      <c r="LV9" s="183"/>
      <c r="LW9" s="183"/>
      <c r="LX9" s="183"/>
      <c r="LY9" s="183"/>
      <c r="LZ9" s="183"/>
      <c r="MA9" s="183"/>
      <c r="MB9" s="183"/>
      <c r="MC9" s="183"/>
      <c r="MD9" s="183"/>
      <c r="ME9" s="183"/>
      <c r="MF9" s="183"/>
      <c r="MG9" s="183"/>
      <c r="MH9" s="183"/>
      <c r="MI9" s="183"/>
      <c r="MJ9" s="183"/>
      <c r="MK9" s="183"/>
      <c r="ML9" s="183"/>
      <c r="MM9" s="183"/>
      <c r="MN9" s="183"/>
      <c r="MO9" s="183"/>
      <c r="MP9" s="183"/>
      <c r="MQ9" s="183"/>
      <c r="MR9" s="183"/>
      <c r="MS9" s="183"/>
      <c r="MT9" s="183"/>
      <c r="MU9" s="183"/>
      <c r="MV9" s="183"/>
      <c r="MW9" s="183"/>
      <c r="MX9" s="183"/>
      <c r="MY9" s="183"/>
      <c r="MZ9" s="183"/>
      <c r="NA9" s="183"/>
      <c r="NB9" s="183"/>
      <c r="NC9" s="183"/>
      <c r="ND9" s="183"/>
      <c r="NE9" s="183"/>
      <c r="NF9" s="183"/>
      <c r="NG9" s="183"/>
      <c r="NH9" s="183"/>
      <c r="NI9" s="183"/>
      <c r="NJ9" s="183"/>
      <c r="NK9" s="183"/>
      <c r="NL9" s="183"/>
      <c r="NM9" s="183"/>
      <c r="NN9" s="183"/>
      <c r="NO9" s="183"/>
      <c r="NP9" s="183"/>
      <c r="NQ9" s="183"/>
      <c r="NR9" s="183"/>
      <c r="NS9" s="183"/>
      <c r="NT9" s="183"/>
      <c r="NU9" s="183"/>
      <c r="NV9" s="183"/>
      <c r="NW9" s="183"/>
      <c r="NX9" s="183"/>
      <c r="NY9" s="183"/>
      <c r="NZ9" s="183"/>
      <c r="OA9" s="183"/>
      <c r="OB9" s="183"/>
      <c r="OC9" s="183"/>
      <c r="OD9" s="183"/>
      <c r="OE9" s="183"/>
      <c r="OF9" s="183"/>
      <c r="OG9" s="183"/>
      <c r="OH9" s="183"/>
      <c r="OI9" s="183"/>
      <c r="OJ9" s="183"/>
      <c r="OK9" s="183"/>
      <c r="OL9" s="183"/>
      <c r="OM9" s="183"/>
      <c r="ON9" s="183"/>
      <c r="OO9" s="183"/>
      <c r="OP9" s="183"/>
      <c r="OQ9" s="183"/>
      <c r="OR9" s="183"/>
      <c r="OS9" s="183"/>
      <c r="OT9" s="183"/>
      <c r="OU9" s="183"/>
      <c r="OV9" s="183"/>
      <c r="OW9" s="183"/>
      <c r="OX9" s="183"/>
      <c r="OY9" s="183"/>
      <c r="OZ9" s="183"/>
      <c r="PA9" s="183"/>
      <c r="PB9" s="183"/>
      <c r="PC9" s="183"/>
      <c r="PD9" s="183"/>
      <c r="PE9" s="183"/>
      <c r="PF9" s="183"/>
      <c r="PG9" s="183"/>
      <c r="PH9" s="183"/>
      <c r="PI9" s="183"/>
      <c r="PJ9" s="183"/>
      <c r="PK9" s="183"/>
      <c r="PL9" s="183"/>
      <c r="PM9" s="183"/>
      <c r="PN9" s="183"/>
      <c r="PO9" s="183"/>
      <c r="PP9" s="183"/>
      <c r="PQ9" s="183"/>
      <c r="PR9" s="183"/>
      <c r="PS9" s="183"/>
      <c r="PT9" s="183"/>
      <c r="PU9" s="183"/>
      <c r="PV9" s="183"/>
      <c r="PW9" s="183"/>
      <c r="PX9" s="183"/>
      <c r="PY9" s="183"/>
      <c r="PZ9" s="183"/>
      <c r="QA9" s="183"/>
      <c r="QB9" s="183"/>
      <c r="QC9" s="183"/>
      <c r="QD9" s="183"/>
      <c r="QE9" s="183"/>
      <c r="QF9" s="183"/>
      <c r="QG9" s="183"/>
      <c r="QH9" s="183"/>
      <c r="QI9" s="183"/>
      <c r="QJ9" s="183"/>
      <c r="QK9" s="183"/>
      <c r="QL9" s="183"/>
      <c r="QM9" s="183"/>
      <c r="QN9" s="183"/>
      <c r="QO9" s="183"/>
      <c r="QP9" s="183"/>
      <c r="QQ9" s="183"/>
      <c r="QR9" s="183"/>
      <c r="QS9" s="183"/>
      <c r="QT9" s="183"/>
      <c r="QU9" s="183"/>
      <c r="QV9" s="183"/>
      <c r="QW9" s="183"/>
      <c r="QX9" s="183"/>
      <c r="QY9" s="183"/>
      <c r="QZ9" s="183"/>
      <c r="RA9" s="183"/>
      <c r="RB9" s="183"/>
      <c r="RC9" s="183"/>
      <c r="RD9" s="183"/>
      <c r="RE9" s="183"/>
      <c r="RF9" s="183"/>
      <c r="RG9" s="183"/>
      <c r="RH9" s="183"/>
      <c r="RI9" s="183"/>
      <c r="RJ9" s="183"/>
      <c r="RK9" s="183"/>
      <c r="RL9" s="183"/>
      <c r="RM9" s="183"/>
      <c r="RN9" s="183"/>
      <c r="RO9" s="183"/>
      <c r="RP9" s="183"/>
      <c r="RQ9" s="183"/>
      <c r="RR9" s="183"/>
      <c r="RS9" s="183"/>
      <c r="RT9" s="183"/>
      <c r="RU9" s="183"/>
      <c r="RV9" s="183"/>
      <c r="RW9" s="183"/>
      <c r="RX9" s="183"/>
      <c r="RY9" s="183"/>
      <c r="RZ9" s="183"/>
      <c r="SA9" s="183"/>
      <c r="SB9" s="183"/>
      <c r="SC9" s="183"/>
      <c r="SD9" s="183"/>
      <c r="SE9" s="183"/>
      <c r="SF9" s="183"/>
      <c r="SG9" s="183"/>
      <c r="SH9" s="183"/>
      <c r="SI9" s="183"/>
      <c r="SJ9" s="183"/>
      <c r="SK9" s="183"/>
      <c r="SL9" s="183"/>
      <c r="SM9" s="183"/>
      <c r="SN9" s="183"/>
      <c r="SO9" s="183"/>
      <c r="SP9" s="183"/>
      <c r="SQ9" s="183"/>
      <c r="SR9" s="183"/>
      <c r="SS9" s="183"/>
      <c r="ST9" s="183"/>
      <c r="SU9" s="183"/>
      <c r="SV9" s="183"/>
      <c r="SW9" s="183"/>
      <c r="SX9" s="183"/>
      <c r="SY9" s="183"/>
      <c r="SZ9" s="183"/>
      <c r="TA9" s="183"/>
      <c r="TB9" s="183"/>
      <c r="TC9" s="183"/>
      <c r="TD9" s="183"/>
      <c r="TE9" s="183"/>
      <c r="TF9" s="183"/>
      <c r="TG9" s="183"/>
      <c r="TH9" s="183"/>
      <c r="TI9" s="183"/>
      <c r="TJ9" s="183"/>
      <c r="TK9" s="183"/>
      <c r="TL9" s="183"/>
      <c r="TM9" s="183"/>
      <c r="TN9" s="183"/>
      <c r="TO9" s="183"/>
      <c r="TP9" s="183"/>
      <c r="TQ9" s="183"/>
      <c r="TR9" s="183"/>
      <c r="TS9" s="183"/>
      <c r="TT9" s="183"/>
      <c r="TU9" s="183"/>
      <c r="TV9" s="183"/>
      <c r="TW9" s="183"/>
      <c r="TX9" s="183"/>
      <c r="TY9" s="183"/>
      <c r="TZ9" s="183"/>
      <c r="UA9" s="183"/>
      <c r="UB9" s="183"/>
      <c r="UC9" s="183"/>
      <c r="UD9" s="183"/>
      <c r="UE9" s="183"/>
      <c r="UF9" s="183"/>
      <c r="UG9" s="183"/>
      <c r="UH9" s="183"/>
      <c r="UI9" s="183"/>
      <c r="UJ9" s="183"/>
      <c r="UK9" s="183"/>
      <c r="UL9" s="183"/>
      <c r="UM9" s="183"/>
      <c r="UN9" s="183"/>
      <c r="UO9" s="183"/>
      <c r="UP9" s="183"/>
      <c r="UQ9" s="183"/>
      <c r="UR9" s="183"/>
      <c r="US9" s="183"/>
      <c r="UT9" s="183"/>
      <c r="UU9" s="183"/>
      <c r="UV9" s="183"/>
      <c r="UW9" s="183"/>
      <c r="UX9" s="183"/>
      <c r="UY9" s="183"/>
      <c r="UZ9" s="183"/>
      <c r="VA9" s="183"/>
      <c r="VB9" s="183"/>
      <c r="VC9" s="183"/>
      <c r="VD9" s="183"/>
      <c r="VE9" s="183"/>
      <c r="VF9" s="183"/>
      <c r="VG9" s="183"/>
      <c r="VH9" s="183"/>
      <c r="VI9" s="183"/>
      <c r="VJ9" s="183"/>
      <c r="VK9" s="183"/>
      <c r="VL9" s="183"/>
      <c r="VM9" s="183"/>
      <c r="VN9" s="183"/>
      <c r="VO9" s="183"/>
      <c r="VP9" s="183"/>
      <c r="VQ9" s="183"/>
      <c r="VR9" s="183"/>
      <c r="VS9" s="183"/>
      <c r="VT9" s="183"/>
      <c r="VU9" s="183"/>
      <c r="VV9" s="183"/>
      <c r="VW9" s="183"/>
      <c r="VX9" s="183"/>
      <c r="VY9" s="183"/>
      <c r="VZ9" s="183"/>
      <c r="WA9" s="183"/>
      <c r="WB9" s="183"/>
      <c r="WC9" s="183"/>
      <c r="WD9" s="183"/>
      <c r="WE9" s="183"/>
      <c r="WF9" s="183"/>
      <c r="WG9" s="183"/>
      <c r="WH9" s="183"/>
      <c r="WI9" s="183"/>
      <c r="WJ9" s="183"/>
      <c r="WK9" s="183"/>
      <c r="WL9" s="183"/>
      <c r="WM9" s="183"/>
      <c r="WN9" s="183"/>
      <c r="WO9" s="183"/>
      <c r="WP9" s="183"/>
      <c r="WQ9" s="183"/>
      <c r="WR9" s="183"/>
      <c r="WS9" s="183"/>
      <c r="WT9" s="183"/>
      <c r="WU9" s="183"/>
      <c r="WV9" s="183"/>
      <c r="WW9" s="183"/>
      <c r="WX9" s="183"/>
      <c r="WY9" s="183"/>
      <c r="WZ9" s="183"/>
      <c r="XA9" s="183"/>
      <c r="XB9" s="183"/>
      <c r="XC9" s="183"/>
      <c r="XD9" s="183"/>
      <c r="XE9" s="183"/>
      <c r="XF9" s="183"/>
      <c r="XG9" s="183"/>
      <c r="XH9" s="183"/>
      <c r="XI9" s="183"/>
      <c r="XJ9" s="183"/>
      <c r="XK9" s="183"/>
      <c r="XL9" s="183"/>
      <c r="XM9" s="183"/>
      <c r="XN9" s="183"/>
      <c r="XO9" s="183"/>
      <c r="XP9" s="183"/>
      <c r="XQ9" s="183"/>
      <c r="XR9" s="183"/>
      <c r="XS9" s="183"/>
      <c r="XT9" s="183"/>
      <c r="XU9" s="183"/>
      <c r="XV9" s="183"/>
      <c r="XW9" s="183"/>
      <c r="XX9" s="183"/>
      <c r="XY9" s="183"/>
      <c r="XZ9" s="183"/>
      <c r="YA9" s="183"/>
      <c r="YB9" s="183"/>
      <c r="YC9" s="183"/>
      <c r="YD9" s="183"/>
      <c r="YE9" s="183"/>
      <c r="YF9" s="183"/>
      <c r="YG9" s="183"/>
      <c r="YH9" s="183"/>
      <c r="YI9" s="183"/>
      <c r="YJ9" s="183"/>
      <c r="YK9" s="183"/>
      <c r="YL9" s="183"/>
      <c r="YM9" s="183"/>
      <c r="YN9" s="183"/>
      <c r="YO9" s="183"/>
      <c r="YP9" s="183"/>
      <c r="YQ9" s="183"/>
      <c r="YR9" s="183"/>
      <c r="YS9" s="183"/>
      <c r="YT9" s="183"/>
      <c r="YU9" s="183"/>
      <c r="YV9" s="183"/>
      <c r="YW9" s="183"/>
      <c r="YX9" s="183"/>
      <c r="YY9" s="183"/>
      <c r="YZ9" s="183"/>
      <c r="ZA9" s="183"/>
      <c r="ZB9" s="183"/>
      <c r="ZC9" s="183"/>
      <c r="ZD9" s="183"/>
      <c r="ZE9" s="183"/>
      <c r="ZF9" s="183"/>
      <c r="ZG9" s="183"/>
      <c r="ZH9" s="183"/>
      <c r="ZI9" s="183"/>
      <c r="ZJ9" s="183"/>
      <c r="ZK9" s="183"/>
      <c r="ZL9" s="183"/>
      <c r="ZM9" s="183"/>
      <c r="ZN9" s="183"/>
      <c r="ZO9" s="183"/>
      <c r="ZP9" s="183"/>
      <c r="ZQ9" s="183"/>
      <c r="ZR9" s="183"/>
      <c r="ZS9" s="183"/>
      <c r="ZT9" s="183"/>
      <c r="ZU9" s="183"/>
      <c r="ZV9" s="183"/>
      <c r="ZW9" s="183"/>
      <c r="ZX9" s="183"/>
      <c r="ZY9" s="183"/>
      <c r="ZZ9" s="183"/>
      <c r="AAA9" s="183"/>
      <c r="AAB9" s="183"/>
      <c r="AAC9" s="183"/>
      <c r="AAD9" s="183"/>
      <c r="AAE9" s="183"/>
      <c r="AAF9" s="183"/>
      <c r="AAG9" s="183"/>
      <c r="AAH9" s="183"/>
      <c r="AAI9" s="183"/>
      <c r="AAJ9" s="183"/>
      <c r="AAK9" s="183"/>
      <c r="AAL9" s="183"/>
      <c r="AAM9" s="183"/>
      <c r="AAN9" s="183"/>
      <c r="AAO9" s="183"/>
      <c r="AAP9" s="183"/>
      <c r="AAQ9" s="183"/>
      <c r="AAR9" s="183"/>
      <c r="AAS9" s="183"/>
      <c r="AAT9" s="183"/>
      <c r="AAU9" s="183"/>
      <c r="AAV9" s="183"/>
      <c r="AAW9" s="183"/>
      <c r="AAX9" s="183"/>
      <c r="AAY9" s="183"/>
      <c r="AAZ9" s="183"/>
      <c r="ABA9" s="183"/>
      <c r="ABB9" s="183"/>
      <c r="ABC9" s="183"/>
      <c r="ABD9" s="183"/>
      <c r="ABE9" s="183"/>
      <c r="ABF9" s="183"/>
      <c r="ABG9" s="183"/>
      <c r="ABH9" s="183"/>
      <c r="ABI9" s="183"/>
      <c r="ABJ9" s="183"/>
      <c r="ABK9" s="183"/>
      <c r="ABL9" s="183"/>
      <c r="ABM9" s="183"/>
      <c r="ABN9" s="183"/>
      <c r="ABO9" s="183"/>
      <c r="ABP9" s="183"/>
      <c r="ABQ9" s="183"/>
      <c r="ABR9" s="183"/>
      <c r="ABS9" s="183"/>
      <c r="ABT9" s="183"/>
      <c r="ABU9" s="183"/>
      <c r="ABV9" s="183"/>
      <c r="ABW9" s="183"/>
      <c r="ABX9" s="183"/>
      <c r="ABY9" s="183"/>
      <c r="ABZ9" s="183"/>
      <c r="ACA9" s="183"/>
      <c r="ACB9" s="183"/>
      <c r="ACC9" s="183"/>
      <c r="ACD9" s="183"/>
      <c r="ACE9" s="183"/>
      <c r="ACF9" s="183"/>
      <c r="ACG9" s="183"/>
      <c r="ACH9" s="183"/>
      <c r="ACI9" s="183"/>
      <c r="ACJ9" s="183"/>
      <c r="ACK9" s="183"/>
      <c r="ACL9" s="183"/>
      <c r="ACM9" s="183"/>
      <c r="ACN9" s="183"/>
      <c r="ACO9" s="183"/>
      <c r="ACP9" s="183"/>
      <c r="ACQ9" s="183"/>
      <c r="ACR9" s="183"/>
      <c r="ACS9" s="183"/>
      <c r="ACT9" s="183"/>
      <c r="ACU9" s="183"/>
      <c r="ACV9" s="183"/>
      <c r="ACW9" s="183"/>
      <c r="ACX9" s="183"/>
      <c r="ACY9" s="183"/>
      <c r="ACZ9" s="183"/>
      <c r="ADA9" s="183"/>
      <c r="ADB9" s="183"/>
      <c r="ADC9" s="183"/>
      <c r="ADD9" s="183"/>
      <c r="ADE9" s="183"/>
      <c r="ADF9" s="183"/>
      <c r="ADG9" s="183"/>
      <c r="ADH9" s="183"/>
      <c r="ADI9" s="183"/>
      <c r="ADJ9" s="183"/>
      <c r="ADK9" s="183"/>
      <c r="ADL9" s="183"/>
      <c r="ADM9" s="183"/>
      <c r="ADN9" s="183"/>
      <c r="ADO9" s="183"/>
      <c r="ADP9" s="183"/>
      <c r="ADQ9" s="183"/>
      <c r="ADR9" s="183"/>
      <c r="ADS9" s="183"/>
      <c r="ADT9" s="183"/>
      <c r="ADU9" s="183"/>
      <c r="ADV9" s="183"/>
      <c r="ADW9" s="183"/>
      <c r="ADX9" s="183"/>
      <c r="ADY9" s="183"/>
      <c r="ADZ9" s="183"/>
      <c r="AEA9" s="183"/>
      <c r="AEB9" s="183"/>
    </row>
    <row r="10" spans="1:808" s="620" customFormat="1">
      <c r="A10" s="627" t="s">
        <v>162</v>
      </c>
      <c r="B10" s="628">
        <v>320843</v>
      </c>
      <c r="C10" s="629">
        <v>5766</v>
      </c>
      <c r="D10" s="629">
        <v>1324</v>
      </c>
      <c r="E10" s="345">
        <v>1448</v>
      </c>
      <c r="F10" s="630">
        <v>34</v>
      </c>
      <c r="G10" s="629">
        <v>33</v>
      </c>
      <c r="H10" s="631">
        <v>18.10854530097275</v>
      </c>
      <c r="I10" s="631">
        <v>4.1266289119600552</v>
      </c>
      <c r="J10" s="631">
        <v>4.5131107738052565</v>
      </c>
      <c r="K10" s="346">
        <v>5.8519793459552503</v>
      </c>
      <c r="L10" s="632">
        <v>5.6798623063683307</v>
      </c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3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83"/>
      <c r="FY10" s="183"/>
      <c r="FZ10" s="183"/>
      <c r="GA10" s="183"/>
      <c r="GB10" s="183"/>
      <c r="GC10" s="183"/>
      <c r="GD10" s="183"/>
      <c r="GE10" s="183"/>
      <c r="GF10" s="183"/>
      <c r="GG10" s="183"/>
      <c r="GH10" s="183"/>
      <c r="GI10" s="183"/>
      <c r="GJ10" s="183"/>
      <c r="GK10" s="183"/>
      <c r="GL10" s="183"/>
      <c r="GM10" s="183"/>
      <c r="GN10" s="183"/>
      <c r="GO10" s="183"/>
      <c r="GP10" s="183"/>
      <c r="GQ10" s="183"/>
      <c r="GR10" s="183"/>
      <c r="GS10" s="183"/>
      <c r="GT10" s="183"/>
      <c r="GU10" s="183"/>
      <c r="GV10" s="183"/>
      <c r="GW10" s="183"/>
      <c r="GX10" s="183"/>
      <c r="GY10" s="183"/>
      <c r="GZ10" s="183"/>
      <c r="HA10" s="183"/>
      <c r="HB10" s="183"/>
      <c r="HC10" s="183"/>
      <c r="HD10" s="183"/>
      <c r="HE10" s="183"/>
      <c r="HF10" s="183"/>
      <c r="HG10" s="183"/>
      <c r="HH10" s="183"/>
      <c r="HI10" s="183"/>
      <c r="HJ10" s="183"/>
      <c r="HK10" s="183"/>
      <c r="HL10" s="183"/>
      <c r="HM10" s="183"/>
      <c r="HN10" s="183"/>
      <c r="HO10" s="183"/>
      <c r="HP10" s="183"/>
      <c r="HQ10" s="183"/>
      <c r="HR10" s="183"/>
      <c r="HS10" s="183"/>
      <c r="HT10" s="183"/>
      <c r="HU10" s="183"/>
      <c r="HV10" s="183"/>
      <c r="HW10" s="183"/>
      <c r="HX10" s="183"/>
      <c r="HY10" s="183"/>
      <c r="HZ10" s="183"/>
      <c r="IA10" s="183"/>
      <c r="IB10" s="183"/>
      <c r="IC10" s="183"/>
      <c r="ID10" s="183"/>
      <c r="IE10" s="183"/>
      <c r="IF10" s="183"/>
      <c r="IG10" s="183"/>
      <c r="IH10" s="183"/>
      <c r="II10" s="183"/>
      <c r="IJ10" s="183"/>
      <c r="IK10" s="183"/>
      <c r="IL10" s="183"/>
      <c r="IM10" s="183"/>
      <c r="IN10" s="183"/>
      <c r="IO10" s="183"/>
      <c r="IP10" s="183"/>
      <c r="IQ10" s="183"/>
      <c r="IR10" s="183"/>
      <c r="IS10" s="183"/>
      <c r="IT10" s="183"/>
      <c r="IU10" s="183"/>
      <c r="IV10" s="183"/>
      <c r="IW10" s="183"/>
      <c r="IX10" s="183"/>
      <c r="IY10" s="183"/>
      <c r="IZ10" s="183"/>
      <c r="JA10" s="183"/>
      <c r="JB10" s="183"/>
      <c r="JC10" s="183"/>
      <c r="JD10" s="183"/>
      <c r="JE10" s="183"/>
      <c r="JF10" s="183"/>
      <c r="JG10" s="183"/>
      <c r="JH10" s="183"/>
      <c r="JI10" s="183"/>
      <c r="JJ10" s="183"/>
      <c r="JK10" s="183"/>
      <c r="JL10" s="183"/>
      <c r="JM10" s="183"/>
      <c r="JN10" s="183"/>
      <c r="JO10" s="183"/>
      <c r="JP10" s="183"/>
      <c r="JQ10" s="183"/>
      <c r="JR10" s="183"/>
      <c r="JS10" s="183"/>
      <c r="JT10" s="183"/>
      <c r="JU10" s="183"/>
      <c r="JV10" s="183"/>
      <c r="JW10" s="183"/>
      <c r="JX10" s="183"/>
      <c r="JY10" s="183"/>
      <c r="JZ10" s="183"/>
      <c r="KA10" s="183"/>
      <c r="KB10" s="183"/>
      <c r="KC10" s="183"/>
      <c r="KD10" s="183"/>
      <c r="KE10" s="183"/>
      <c r="KF10" s="183"/>
      <c r="KG10" s="183"/>
      <c r="KH10" s="183"/>
      <c r="KI10" s="183"/>
      <c r="KJ10" s="183"/>
      <c r="KK10" s="183"/>
      <c r="KL10" s="183"/>
      <c r="KM10" s="183"/>
      <c r="KN10" s="183"/>
      <c r="KO10" s="183"/>
      <c r="KP10" s="183"/>
      <c r="KQ10" s="183"/>
      <c r="KR10" s="183"/>
      <c r="KS10" s="183"/>
      <c r="KT10" s="183"/>
      <c r="KU10" s="183"/>
      <c r="KV10" s="183"/>
      <c r="KW10" s="183"/>
      <c r="KX10" s="183"/>
      <c r="KY10" s="183"/>
      <c r="KZ10" s="183"/>
      <c r="LA10" s="183"/>
      <c r="LB10" s="183"/>
      <c r="LC10" s="183"/>
      <c r="LD10" s="183"/>
      <c r="LE10" s="183"/>
      <c r="LF10" s="183"/>
      <c r="LG10" s="183"/>
      <c r="LH10" s="183"/>
      <c r="LI10" s="183"/>
      <c r="LJ10" s="183"/>
      <c r="LK10" s="183"/>
      <c r="LL10" s="183"/>
      <c r="LM10" s="183"/>
      <c r="LN10" s="183"/>
      <c r="LO10" s="183"/>
      <c r="LP10" s="183"/>
      <c r="LQ10" s="183"/>
      <c r="LR10" s="183"/>
      <c r="LS10" s="183"/>
      <c r="LT10" s="183"/>
      <c r="LU10" s="183"/>
      <c r="LV10" s="183"/>
      <c r="LW10" s="183"/>
      <c r="LX10" s="183"/>
      <c r="LY10" s="183"/>
      <c r="LZ10" s="183"/>
      <c r="MA10" s="183"/>
      <c r="MB10" s="183"/>
      <c r="MC10" s="183"/>
      <c r="MD10" s="183"/>
      <c r="ME10" s="183"/>
      <c r="MF10" s="183"/>
      <c r="MG10" s="183"/>
      <c r="MH10" s="183"/>
      <c r="MI10" s="183"/>
      <c r="MJ10" s="183"/>
      <c r="MK10" s="183"/>
      <c r="ML10" s="183"/>
      <c r="MM10" s="183"/>
      <c r="MN10" s="183"/>
      <c r="MO10" s="183"/>
      <c r="MP10" s="183"/>
      <c r="MQ10" s="183"/>
      <c r="MR10" s="183"/>
      <c r="MS10" s="183"/>
      <c r="MT10" s="183"/>
      <c r="MU10" s="183"/>
      <c r="MV10" s="183"/>
      <c r="MW10" s="183"/>
      <c r="MX10" s="183"/>
      <c r="MY10" s="183"/>
      <c r="MZ10" s="183"/>
      <c r="NA10" s="183"/>
      <c r="NB10" s="183"/>
      <c r="NC10" s="183"/>
      <c r="ND10" s="183"/>
      <c r="NE10" s="183"/>
      <c r="NF10" s="183"/>
      <c r="NG10" s="183"/>
      <c r="NH10" s="183"/>
      <c r="NI10" s="183"/>
      <c r="NJ10" s="183"/>
      <c r="NK10" s="183"/>
      <c r="NL10" s="183"/>
      <c r="NM10" s="183"/>
      <c r="NN10" s="183"/>
      <c r="NO10" s="183"/>
      <c r="NP10" s="183"/>
      <c r="NQ10" s="183"/>
      <c r="NR10" s="183"/>
      <c r="NS10" s="183"/>
      <c r="NT10" s="183"/>
      <c r="NU10" s="183"/>
      <c r="NV10" s="183"/>
      <c r="NW10" s="183"/>
      <c r="NX10" s="183"/>
      <c r="NY10" s="183"/>
      <c r="NZ10" s="183"/>
      <c r="OA10" s="183"/>
      <c r="OB10" s="183"/>
      <c r="OC10" s="183"/>
      <c r="OD10" s="183"/>
      <c r="OE10" s="183"/>
      <c r="OF10" s="183"/>
      <c r="OG10" s="183"/>
      <c r="OH10" s="183"/>
      <c r="OI10" s="183"/>
      <c r="OJ10" s="183"/>
      <c r="OK10" s="183"/>
      <c r="OL10" s="183"/>
      <c r="OM10" s="183"/>
      <c r="ON10" s="183"/>
      <c r="OO10" s="183"/>
      <c r="OP10" s="183"/>
      <c r="OQ10" s="183"/>
      <c r="OR10" s="183"/>
      <c r="OS10" s="183"/>
      <c r="OT10" s="183"/>
      <c r="OU10" s="183"/>
      <c r="OV10" s="183"/>
      <c r="OW10" s="183"/>
      <c r="OX10" s="183"/>
      <c r="OY10" s="183"/>
      <c r="OZ10" s="183"/>
      <c r="PA10" s="183"/>
      <c r="PB10" s="183"/>
      <c r="PC10" s="183"/>
      <c r="PD10" s="183"/>
      <c r="PE10" s="183"/>
      <c r="PF10" s="183"/>
      <c r="PG10" s="183"/>
      <c r="PH10" s="183"/>
      <c r="PI10" s="183"/>
      <c r="PJ10" s="183"/>
      <c r="PK10" s="183"/>
      <c r="PL10" s="183"/>
      <c r="PM10" s="183"/>
      <c r="PN10" s="183"/>
      <c r="PO10" s="183"/>
      <c r="PP10" s="183"/>
      <c r="PQ10" s="183"/>
      <c r="PR10" s="183"/>
      <c r="PS10" s="183"/>
      <c r="PT10" s="183"/>
      <c r="PU10" s="183"/>
      <c r="PV10" s="183"/>
      <c r="PW10" s="183"/>
      <c r="PX10" s="183"/>
      <c r="PY10" s="183"/>
      <c r="PZ10" s="183"/>
      <c r="QA10" s="183"/>
      <c r="QB10" s="183"/>
      <c r="QC10" s="183"/>
      <c r="QD10" s="183"/>
      <c r="QE10" s="183"/>
      <c r="QF10" s="183"/>
      <c r="QG10" s="183"/>
      <c r="QH10" s="183"/>
      <c r="QI10" s="183"/>
      <c r="QJ10" s="183"/>
      <c r="QK10" s="183"/>
      <c r="QL10" s="183"/>
      <c r="QM10" s="183"/>
      <c r="QN10" s="183"/>
      <c r="QO10" s="183"/>
      <c r="QP10" s="183"/>
      <c r="QQ10" s="183"/>
      <c r="QR10" s="183"/>
      <c r="QS10" s="183"/>
      <c r="QT10" s="183"/>
      <c r="QU10" s="183"/>
      <c r="QV10" s="183"/>
      <c r="QW10" s="183"/>
      <c r="QX10" s="183"/>
      <c r="QY10" s="183"/>
      <c r="QZ10" s="183"/>
      <c r="RA10" s="183"/>
      <c r="RB10" s="183"/>
      <c r="RC10" s="183"/>
      <c r="RD10" s="183"/>
      <c r="RE10" s="183"/>
      <c r="RF10" s="183"/>
      <c r="RG10" s="183"/>
      <c r="RH10" s="183"/>
      <c r="RI10" s="183"/>
      <c r="RJ10" s="183"/>
      <c r="RK10" s="183"/>
      <c r="RL10" s="183"/>
      <c r="RM10" s="183"/>
      <c r="RN10" s="183"/>
      <c r="RO10" s="183"/>
      <c r="RP10" s="183"/>
      <c r="RQ10" s="183"/>
      <c r="RR10" s="183"/>
      <c r="RS10" s="183"/>
      <c r="RT10" s="183"/>
      <c r="RU10" s="183"/>
      <c r="RV10" s="183"/>
      <c r="RW10" s="183"/>
      <c r="RX10" s="183"/>
      <c r="RY10" s="183"/>
      <c r="RZ10" s="183"/>
      <c r="SA10" s="183"/>
      <c r="SB10" s="183"/>
      <c r="SC10" s="183"/>
      <c r="SD10" s="183"/>
      <c r="SE10" s="183"/>
      <c r="SF10" s="183"/>
      <c r="SG10" s="183"/>
      <c r="SH10" s="183"/>
      <c r="SI10" s="183"/>
      <c r="SJ10" s="183"/>
      <c r="SK10" s="183"/>
      <c r="SL10" s="183"/>
      <c r="SM10" s="183"/>
      <c r="SN10" s="183"/>
      <c r="SO10" s="183"/>
      <c r="SP10" s="183"/>
      <c r="SQ10" s="183"/>
      <c r="SR10" s="183"/>
      <c r="SS10" s="183"/>
      <c r="ST10" s="183"/>
      <c r="SU10" s="183"/>
      <c r="SV10" s="183"/>
      <c r="SW10" s="183"/>
      <c r="SX10" s="183"/>
      <c r="SY10" s="183"/>
      <c r="SZ10" s="183"/>
      <c r="TA10" s="183"/>
      <c r="TB10" s="183"/>
      <c r="TC10" s="183"/>
      <c r="TD10" s="183"/>
      <c r="TE10" s="183"/>
      <c r="TF10" s="183"/>
      <c r="TG10" s="183"/>
      <c r="TH10" s="183"/>
      <c r="TI10" s="183"/>
      <c r="TJ10" s="183"/>
      <c r="TK10" s="183"/>
      <c r="TL10" s="183"/>
      <c r="TM10" s="183"/>
      <c r="TN10" s="183"/>
      <c r="TO10" s="183"/>
      <c r="TP10" s="183"/>
      <c r="TQ10" s="183"/>
      <c r="TR10" s="183"/>
      <c r="TS10" s="183"/>
      <c r="TT10" s="183"/>
      <c r="TU10" s="183"/>
      <c r="TV10" s="183"/>
      <c r="TW10" s="183"/>
      <c r="TX10" s="183"/>
      <c r="TY10" s="183"/>
      <c r="TZ10" s="183"/>
      <c r="UA10" s="183"/>
      <c r="UB10" s="183"/>
      <c r="UC10" s="183"/>
      <c r="UD10" s="183"/>
      <c r="UE10" s="183"/>
      <c r="UF10" s="183"/>
      <c r="UG10" s="183"/>
      <c r="UH10" s="183"/>
      <c r="UI10" s="183"/>
      <c r="UJ10" s="183"/>
      <c r="UK10" s="183"/>
      <c r="UL10" s="183"/>
      <c r="UM10" s="183"/>
      <c r="UN10" s="183"/>
      <c r="UO10" s="183"/>
      <c r="UP10" s="183"/>
      <c r="UQ10" s="183"/>
      <c r="UR10" s="183"/>
      <c r="US10" s="183"/>
      <c r="UT10" s="183"/>
      <c r="UU10" s="183"/>
      <c r="UV10" s="183"/>
      <c r="UW10" s="183"/>
      <c r="UX10" s="183"/>
      <c r="UY10" s="183"/>
      <c r="UZ10" s="183"/>
      <c r="VA10" s="183"/>
      <c r="VB10" s="183"/>
      <c r="VC10" s="183"/>
      <c r="VD10" s="183"/>
      <c r="VE10" s="183"/>
      <c r="VF10" s="183"/>
      <c r="VG10" s="183"/>
      <c r="VH10" s="183"/>
      <c r="VI10" s="183"/>
      <c r="VJ10" s="183"/>
      <c r="VK10" s="183"/>
      <c r="VL10" s="183"/>
      <c r="VM10" s="183"/>
      <c r="VN10" s="183"/>
      <c r="VO10" s="183"/>
      <c r="VP10" s="183"/>
      <c r="VQ10" s="183"/>
      <c r="VR10" s="183"/>
      <c r="VS10" s="183"/>
      <c r="VT10" s="183"/>
      <c r="VU10" s="183"/>
      <c r="VV10" s="183"/>
      <c r="VW10" s="183"/>
      <c r="VX10" s="183"/>
      <c r="VY10" s="183"/>
      <c r="VZ10" s="183"/>
      <c r="WA10" s="183"/>
      <c r="WB10" s="183"/>
      <c r="WC10" s="183"/>
      <c r="WD10" s="183"/>
      <c r="WE10" s="183"/>
      <c r="WF10" s="183"/>
      <c r="WG10" s="183"/>
      <c r="WH10" s="183"/>
      <c r="WI10" s="183"/>
      <c r="WJ10" s="183"/>
      <c r="WK10" s="183"/>
      <c r="WL10" s="183"/>
      <c r="WM10" s="183"/>
      <c r="WN10" s="183"/>
      <c r="WO10" s="183"/>
      <c r="WP10" s="183"/>
      <c r="WQ10" s="183"/>
      <c r="WR10" s="183"/>
      <c r="WS10" s="183"/>
      <c r="WT10" s="183"/>
      <c r="WU10" s="183"/>
      <c r="WV10" s="183"/>
      <c r="WW10" s="183"/>
      <c r="WX10" s="183"/>
      <c r="WY10" s="183"/>
      <c r="WZ10" s="183"/>
      <c r="XA10" s="183"/>
      <c r="XB10" s="183"/>
      <c r="XC10" s="183"/>
      <c r="XD10" s="183"/>
      <c r="XE10" s="183"/>
      <c r="XF10" s="183"/>
      <c r="XG10" s="183"/>
      <c r="XH10" s="183"/>
      <c r="XI10" s="183"/>
      <c r="XJ10" s="183"/>
      <c r="XK10" s="183"/>
      <c r="XL10" s="183"/>
      <c r="XM10" s="183"/>
      <c r="XN10" s="183"/>
      <c r="XO10" s="183"/>
      <c r="XP10" s="183"/>
      <c r="XQ10" s="183"/>
      <c r="XR10" s="183"/>
      <c r="XS10" s="183"/>
      <c r="XT10" s="183"/>
      <c r="XU10" s="183"/>
      <c r="XV10" s="183"/>
      <c r="XW10" s="183"/>
      <c r="XX10" s="183"/>
      <c r="XY10" s="183"/>
      <c r="XZ10" s="183"/>
      <c r="YA10" s="183"/>
      <c r="YB10" s="183"/>
      <c r="YC10" s="183"/>
      <c r="YD10" s="183"/>
      <c r="YE10" s="183"/>
      <c r="YF10" s="183"/>
      <c r="YG10" s="183"/>
      <c r="YH10" s="183"/>
      <c r="YI10" s="183"/>
      <c r="YJ10" s="183"/>
      <c r="YK10" s="183"/>
      <c r="YL10" s="183"/>
      <c r="YM10" s="183"/>
      <c r="YN10" s="183"/>
      <c r="YO10" s="183"/>
      <c r="YP10" s="183"/>
      <c r="YQ10" s="183"/>
      <c r="YR10" s="183"/>
      <c r="YS10" s="183"/>
      <c r="YT10" s="183"/>
      <c r="YU10" s="183"/>
      <c r="YV10" s="183"/>
      <c r="YW10" s="183"/>
      <c r="YX10" s="183"/>
      <c r="YY10" s="183"/>
      <c r="YZ10" s="183"/>
      <c r="ZA10" s="183"/>
      <c r="ZB10" s="183"/>
      <c r="ZC10" s="183"/>
      <c r="ZD10" s="183"/>
      <c r="ZE10" s="183"/>
      <c r="ZF10" s="183"/>
      <c r="ZG10" s="183"/>
      <c r="ZH10" s="183"/>
      <c r="ZI10" s="183"/>
      <c r="ZJ10" s="183"/>
      <c r="ZK10" s="183"/>
      <c r="ZL10" s="183"/>
      <c r="ZM10" s="183"/>
      <c r="ZN10" s="183"/>
      <c r="ZO10" s="183"/>
      <c r="ZP10" s="183"/>
      <c r="ZQ10" s="183"/>
      <c r="ZR10" s="183"/>
      <c r="ZS10" s="183"/>
      <c r="ZT10" s="183"/>
      <c r="ZU10" s="183"/>
      <c r="ZV10" s="183"/>
      <c r="ZW10" s="183"/>
      <c r="ZX10" s="183"/>
      <c r="ZY10" s="183"/>
      <c r="ZZ10" s="183"/>
      <c r="AAA10" s="183"/>
      <c r="AAB10" s="183"/>
      <c r="AAC10" s="183"/>
      <c r="AAD10" s="183"/>
      <c r="AAE10" s="183"/>
      <c r="AAF10" s="183"/>
      <c r="AAG10" s="183"/>
      <c r="AAH10" s="183"/>
      <c r="AAI10" s="183"/>
      <c r="AAJ10" s="183"/>
      <c r="AAK10" s="183"/>
      <c r="AAL10" s="183"/>
      <c r="AAM10" s="183"/>
      <c r="AAN10" s="183"/>
      <c r="AAO10" s="183"/>
      <c r="AAP10" s="183"/>
      <c r="AAQ10" s="183"/>
      <c r="AAR10" s="183"/>
      <c r="AAS10" s="183"/>
      <c r="AAT10" s="183"/>
      <c r="AAU10" s="183"/>
      <c r="AAV10" s="183"/>
      <c r="AAW10" s="183"/>
      <c r="AAX10" s="183"/>
      <c r="AAY10" s="183"/>
      <c r="AAZ10" s="183"/>
      <c r="ABA10" s="183"/>
      <c r="ABB10" s="183"/>
      <c r="ABC10" s="183"/>
      <c r="ABD10" s="183"/>
      <c r="ABE10" s="183"/>
      <c r="ABF10" s="183"/>
      <c r="ABG10" s="183"/>
      <c r="ABH10" s="183"/>
      <c r="ABI10" s="183"/>
      <c r="ABJ10" s="183"/>
      <c r="ABK10" s="183"/>
      <c r="ABL10" s="183"/>
      <c r="ABM10" s="183"/>
      <c r="ABN10" s="183"/>
      <c r="ABO10" s="183"/>
      <c r="ABP10" s="183"/>
      <c r="ABQ10" s="183"/>
      <c r="ABR10" s="183"/>
      <c r="ABS10" s="183"/>
      <c r="ABT10" s="183"/>
      <c r="ABU10" s="183"/>
      <c r="ABV10" s="183"/>
      <c r="ABW10" s="183"/>
      <c r="ABX10" s="183"/>
      <c r="ABY10" s="183"/>
      <c r="ABZ10" s="183"/>
      <c r="ACA10" s="183"/>
      <c r="ACB10" s="183"/>
      <c r="ACC10" s="183"/>
      <c r="ACD10" s="183"/>
      <c r="ACE10" s="183"/>
      <c r="ACF10" s="183"/>
      <c r="ACG10" s="183"/>
      <c r="ACH10" s="183"/>
      <c r="ACI10" s="183"/>
      <c r="ACJ10" s="183"/>
      <c r="ACK10" s="183"/>
      <c r="ACL10" s="183"/>
      <c r="ACM10" s="183"/>
      <c r="ACN10" s="183"/>
      <c r="ACO10" s="183"/>
      <c r="ACP10" s="183"/>
      <c r="ACQ10" s="183"/>
      <c r="ACR10" s="183"/>
      <c r="ACS10" s="183"/>
      <c r="ACT10" s="183"/>
      <c r="ACU10" s="183"/>
      <c r="ACV10" s="183"/>
      <c r="ACW10" s="183"/>
      <c r="ACX10" s="183"/>
      <c r="ACY10" s="183"/>
      <c r="ACZ10" s="183"/>
      <c r="ADA10" s="183"/>
      <c r="ADB10" s="183"/>
      <c r="ADC10" s="183"/>
      <c r="ADD10" s="183"/>
      <c r="ADE10" s="183"/>
      <c r="ADF10" s="183"/>
      <c r="ADG10" s="183"/>
      <c r="ADH10" s="183"/>
      <c r="ADI10" s="183"/>
      <c r="ADJ10" s="183"/>
      <c r="ADK10" s="183"/>
      <c r="ADL10" s="183"/>
      <c r="ADM10" s="183"/>
      <c r="ADN10" s="183"/>
      <c r="ADO10" s="183"/>
      <c r="ADP10" s="183"/>
      <c r="ADQ10" s="183"/>
      <c r="ADR10" s="183"/>
      <c r="ADS10" s="183"/>
      <c r="ADT10" s="183"/>
      <c r="ADU10" s="183"/>
      <c r="ADV10" s="183"/>
      <c r="ADW10" s="183"/>
      <c r="ADX10" s="183"/>
      <c r="ADY10" s="183"/>
      <c r="ADZ10" s="183"/>
      <c r="AEA10" s="183"/>
      <c r="AEB10" s="183"/>
    </row>
    <row r="11" spans="1:808" s="620" customFormat="1">
      <c r="A11" s="627" t="s">
        <v>32</v>
      </c>
      <c r="B11" s="628">
        <v>604025</v>
      </c>
      <c r="C11" s="629">
        <v>9841</v>
      </c>
      <c r="D11" s="629">
        <v>2715</v>
      </c>
      <c r="E11" s="345">
        <v>2883</v>
      </c>
      <c r="F11" s="630">
        <v>68</v>
      </c>
      <c r="G11" s="629">
        <v>68</v>
      </c>
      <c r="H11" s="631">
        <v>16.386738959480152</v>
      </c>
      <c r="I11" s="631">
        <v>4.4948470675882621</v>
      </c>
      <c r="J11" s="631">
        <v>4.7729812507760441</v>
      </c>
      <c r="K11" s="346">
        <v>6.870074762578299</v>
      </c>
      <c r="L11" s="632">
        <v>6.870074762578299</v>
      </c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  <c r="BW11" s="183"/>
      <c r="BX11" s="183"/>
      <c r="BY11" s="183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3"/>
      <c r="DI11" s="183"/>
      <c r="DJ11" s="183"/>
      <c r="DK11" s="183"/>
      <c r="DL11" s="18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  <c r="IN11" s="183"/>
      <c r="IO11" s="183"/>
      <c r="IP11" s="183"/>
      <c r="IQ11" s="183"/>
      <c r="IR11" s="183"/>
      <c r="IS11" s="183"/>
      <c r="IT11" s="183"/>
      <c r="IU11" s="183"/>
      <c r="IV11" s="183"/>
      <c r="IW11" s="183"/>
      <c r="IX11" s="183"/>
      <c r="IY11" s="183"/>
      <c r="IZ11" s="183"/>
      <c r="JA11" s="183"/>
      <c r="JB11" s="183"/>
      <c r="JC11" s="183"/>
      <c r="JD11" s="183"/>
      <c r="JE11" s="183"/>
      <c r="JF11" s="183"/>
      <c r="JG11" s="183"/>
      <c r="JH11" s="183"/>
      <c r="JI11" s="183"/>
      <c r="JJ11" s="183"/>
      <c r="JK11" s="183"/>
      <c r="JL11" s="183"/>
      <c r="JM11" s="183"/>
      <c r="JN11" s="183"/>
      <c r="JO11" s="183"/>
      <c r="JP11" s="183"/>
      <c r="JQ11" s="183"/>
      <c r="JR11" s="183"/>
      <c r="JS11" s="183"/>
      <c r="JT11" s="183"/>
      <c r="JU11" s="183"/>
      <c r="JV11" s="183"/>
      <c r="JW11" s="183"/>
      <c r="JX11" s="183"/>
      <c r="JY11" s="183"/>
      <c r="JZ11" s="183"/>
      <c r="KA11" s="183"/>
      <c r="KB11" s="183"/>
      <c r="KC11" s="183"/>
      <c r="KD11" s="183"/>
      <c r="KE11" s="183"/>
      <c r="KF11" s="183"/>
      <c r="KG11" s="183"/>
      <c r="KH11" s="183"/>
      <c r="KI11" s="183"/>
      <c r="KJ11" s="183"/>
      <c r="KK11" s="183"/>
      <c r="KL11" s="183"/>
      <c r="KM11" s="183"/>
      <c r="KN11" s="183"/>
      <c r="KO11" s="183"/>
      <c r="KP11" s="183"/>
      <c r="KQ11" s="183"/>
      <c r="KR11" s="183"/>
      <c r="KS11" s="183"/>
      <c r="KT11" s="183"/>
      <c r="KU11" s="183"/>
      <c r="KV11" s="183"/>
      <c r="KW11" s="183"/>
      <c r="KX11" s="183"/>
      <c r="KY11" s="183"/>
      <c r="KZ11" s="183"/>
      <c r="LA11" s="183"/>
      <c r="LB11" s="183"/>
      <c r="LC11" s="183"/>
      <c r="LD11" s="183"/>
      <c r="LE11" s="183"/>
      <c r="LF11" s="183"/>
      <c r="LG11" s="183"/>
      <c r="LH11" s="183"/>
      <c r="LI11" s="183"/>
      <c r="LJ11" s="183"/>
      <c r="LK11" s="183"/>
      <c r="LL11" s="183"/>
      <c r="LM11" s="183"/>
      <c r="LN11" s="183"/>
      <c r="LO11" s="183"/>
      <c r="LP11" s="183"/>
      <c r="LQ11" s="183"/>
      <c r="LR11" s="183"/>
      <c r="LS11" s="183"/>
      <c r="LT11" s="183"/>
      <c r="LU11" s="183"/>
      <c r="LV11" s="183"/>
      <c r="LW11" s="183"/>
      <c r="LX11" s="183"/>
      <c r="LY11" s="183"/>
      <c r="LZ11" s="183"/>
      <c r="MA11" s="183"/>
      <c r="MB11" s="183"/>
      <c r="MC11" s="183"/>
      <c r="MD11" s="183"/>
      <c r="ME11" s="183"/>
      <c r="MF11" s="183"/>
      <c r="MG11" s="183"/>
      <c r="MH11" s="183"/>
      <c r="MI11" s="183"/>
      <c r="MJ11" s="183"/>
      <c r="MK11" s="183"/>
      <c r="ML11" s="183"/>
      <c r="MM11" s="183"/>
      <c r="MN11" s="183"/>
      <c r="MO11" s="183"/>
      <c r="MP11" s="183"/>
      <c r="MQ11" s="183"/>
      <c r="MR11" s="183"/>
      <c r="MS11" s="183"/>
      <c r="MT11" s="183"/>
      <c r="MU11" s="183"/>
      <c r="MV11" s="183"/>
      <c r="MW11" s="183"/>
      <c r="MX11" s="183"/>
      <c r="MY11" s="183"/>
      <c r="MZ11" s="183"/>
      <c r="NA11" s="183"/>
      <c r="NB11" s="183"/>
      <c r="NC11" s="183"/>
      <c r="ND11" s="183"/>
      <c r="NE11" s="183"/>
      <c r="NF11" s="183"/>
      <c r="NG11" s="183"/>
      <c r="NH11" s="183"/>
      <c r="NI11" s="183"/>
      <c r="NJ11" s="183"/>
      <c r="NK11" s="183"/>
      <c r="NL11" s="183"/>
      <c r="NM11" s="183"/>
      <c r="NN11" s="183"/>
      <c r="NO11" s="183"/>
      <c r="NP11" s="183"/>
      <c r="NQ11" s="183"/>
      <c r="NR11" s="183"/>
      <c r="NS11" s="183"/>
      <c r="NT11" s="183"/>
      <c r="NU11" s="183"/>
      <c r="NV11" s="183"/>
      <c r="NW11" s="183"/>
      <c r="NX11" s="183"/>
      <c r="NY11" s="183"/>
      <c r="NZ11" s="183"/>
      <c r="OA11" s="183"/>
      <c r="OB11" s="183"/>
      <c r="OC11" s="183"/>
      <c r="OD11" s="183"/>
      <c r="OE11" s="183"/>
      <c r="OF11" s="183"/>
      <c r="OG11" s="183"/>
      <c r="OH11" s="183"/>
      <c r="OI11" s="183"/>
      <c r="OJ11" s="183"/>
      <c r="OK11" s="183"/>
      <c r="OL11" s="183"/>
      <c r="OM11" s="183"/>
      <c r="ON11" s="183"/>
      <c r="OO11" s="183"/>
      <c r="OP11" s="183"/>
      <c r="OQ11" s="183"/>
      <c r="OR11" s="183"/>
      <c r="OS11" s="183"/>
      <c r="OT11" s="183"/>
      <c r="OU11" s="183"/>
      <c r="OV11" s="183"/>
      <c r="OW11" s="183"/>
      <c r="OX11" s="183"/>
      <c r="OY11" s="183"/>
      <c r="OZ11" s="183"/>
      <c r="PA11" s="183"/>
      <c r="PB11" s="183"/>
      <c r="PC11" s="183"/>
      <c r="PD11" s="183"/>
      <c r="PE11" s="183"/>
      <c r="PF11" s="183"/>
      <c r="PG11" s="183"/>
      <c r="PH11" s="183"/>
      <c r="PI11" s="183"/>
      <c r="PJ11" s="183"/>
      <c r="PK11" s="183"/>
      <c r="PL11" s="183"/>
      <c r="PM11" s="183"/>
      <c r="PN11" s="183"/>
      <c r="PO11" s="183"/>
      <c r="PP11" s="183"/>
      <c r="PQ11" s="183"/>
      <c r="PR11" s="183"/>
      <c r="PS11" s="183"/>
      <c r="PT11" s="183"/>
      <c r="PU11" s="183"/>
      <c r="PV11" s="183"/>
      <c r="PW11" s="183"/>
      <c r="PX11" s="183"/>
      <c r="PY11" s="183"/>
      <c r="PZ11" s="183"/>
      <c r="QA11" s="183"/>
      <c r="QB11" s="183"/>
      <c r="QC11" s="183"/>
      <c r="QD11" s="183"/>
      <c r="QE11" s="183"/>
      <c r="QF11" s="183"/>
      <c r="QG11" s="183"/>
      <c r="QH11" s="183"/>
      <c r="QI11" s="183"/>
      <c r="QJ11" s="183"/>
      <c r="QK11" s="183"/>
      <c r="QL11" s="183"/>
      <c r="QM11" s="183"/>
      <c r="QN11" s="183"/>
      <c r="QO11" s="183"/>
      <c r="QP11" s="183"/>
      <c r="QQ11" s="183"/>
      <c r="QR11" s="183"/>
      <c r="QS11" s="183"/>
      <c r="QT11" s="183"/>
      <c r="QU11" s="183"/>
      <c r="QV11" s="183"/>
      <c r="QW11" s="183"/>
      <c r="QX11" s="183"/>
      <c r="QY11" s="183"/>
      <c r="QZ11" s="183"/>
      <c r="RA11" s="183"/>
      <c r="RB11" s="183"/>
      <c r="RC11" s="183"/>
      <c r="RD11" s="183"/>
      <c r="RE11" s="183"/>
      <c r="RF11" s="183"/>
      <c r="RG11" s="183"/>
      <c r="RH11" s="183"/>
      <c r="RI11" s="183"/>
      <c r="RJ11" s="183"/>
      <c r="RK11" s="183"/>
      <c r="RL11" s="183"/>
      <c r="RM11" s="183"/>
      <c r="RN11" s="183"/>
      <c r="RO11" s="183"/>
      <c r="RP11" s="183"/>
      <c r="RQ11" s="183"/>
      <c r="RR11" s="183"/>
      <c r="RS11" s="183"/>
      <c r="RT11" s="183"/>
      <c r="RU11" s="183"/>
      <c r="RV11" s="183"/>
      <c r="RW11" s="183"/>
      <c r="RX11" s="183"/>
      <c r="RY11" s="183"/>
      <c r="RZ11" s="183"/>
      <c r="SA11" s="183"/>
      <c r="SB11" s="183"/>
      <c r="SC11" s="183"/>
      <c r="SD11" s="183"/>
      <c r="SE11" s="183"/>
      <c r="SF11" s="183"/>
      <c r="SG11" s="183"/>
      <c r="SH11" s="183"/>
      <c r="SI11" s="183"/>
      <c r="SJ11" s="183"/>
      <c r="SK11" s="183"/>
      <c r="SL11" s="183"/>
      <c r="SM11" s="183"/>
      <c r="SN11" s="183"/>
      <c r="SO11" s="183"/>
      <c r="SP11" s="183"/>
      <c r="SQ11" s="183"/>
      <c r="SR11" s="183"/>
      <c r="SS11" s="183"/>
      <c r="ST11" s="183"/>
      <c r="SU11" s="183"/>
      <c r="SV11" s="183"/>
      <c r="SW11" s="183"/>
      <c r="SX11" s="183"/>
      <c r="SY11" s="183"/>
      <c r="SZ11" s="183"/>
      <c r="TA11" s="183"/>
      <c r="TB11" s="183"/>
      <c r="TC11" s="183"/>
      <c r="TD11" s="183"/>
      <c r="TE11" s="183"/>
      <c r="TF11" s="183"/>
      <c r="TG11" s="183"/>
      <c r="TH11" s="183"/>
      <c r="TI11" s="183"/>
      <c r="TJ11" s="183"/>
      <c r="TK11" s="183"/>
      <c r="TL11" s="183"/>
      <c r="TM11" s="183"/>
      <c r="TN11" s="183"/>
      <c r="TO11" s="183"/>
      <c r="TP11" s="183"/>
      <c r="TQ11" s="183"/>
      <c r="TR11" s="183"/>
      <c r="TS11" s="183"/>
      <c r="TT11" s="183"/>
      <c r="TU11" s="183"/>
      <c r="TV11" s="183"/>
      <c r="TW11" s="183"/>
      <c r="TX11" s="183"/>
      <c r="TY11" s="183"/>
      <c r="TZ11" s="183"/>
      <c r="UA11" s="183"/>
      <c r="UB11" s="183"/>
      <c r="UC11" s="183"/>
      <c r="UD11" s="183"/>
      <c r="UE11" s="183"/>
      <c r="UF11" s="183"/>
      <c r="UG11" s="183"/>
      <c r="UH11" s="183"/>
      <c r="UI11" s="183"/>
      <c r="UJ11" s="183"/>
      <c r="UK11" s="183"/>
      <c r="UL11" s="183"/>
      <c r="UM11" s="183"/>
      <c r="UN11" s="183"/>
      <c r="UO11" s="183"/>
      <c r="UP11" s="183"/>
      <c r="UQ11" s="183"/>
      <c r="UR11" s="183"/>
      <c r="US11" s="183"/>
      <c r="UT11" s="183"/>
      <c r="UU11" s="183"/>
      <c r="UV11" s="183"/>
      <c r="UW11" s="183"/>
      <c r="UX11" s="183"/>
      <c r="UY11" s="183"/>
      <c r="UZ11" s="183"/>
      <c r="VA11" s="183"/>
      <c r="VB11" s="183"/>
      <c r="VC11" s="183"/>
      <c r="VD11" s="183"/>
      <c r="VE11" s="183"/>
      <c r="VF11" s="183"/>
      <c r="VG11" s="183"/>
      <c r="VH11" s="183"/>
      <c r="VI11" s="183"/>
      <c r="VJ11" s="183"/>
      <c r="VK11" s="183"/>
      <c r="VL11" s="183"/>
      <c r="VM11" s="183"/>
      <c r="VN11" s="183"/>
      <c r="VO11" s="183"/>
      <c r="VP11" s="183"/>
      <c r="VQ11" s="183"/>
      <c r="VR11" s="183"/>
      <c r="VS11" s="183"/>
      <c r="VT11" s="183"/>
      <c r="VU11" s="183"/>
      <c r="VV11" s="183"/>
      <c r="VW11" s="183"/>
      <c r="VX11" s="183"/>
      <c r="VY11" s="183"/>
      <c r="VZ11" s="183"/>
      <c r="WA11" s="183"/>
      <c r="WB11" s="183"/>
      <c r="WC11" s="183"/>
      <c r="WD11" s="183"/>
      <c r="WE11" s="183"/>
      <c r="WF11" s="183"/>
      <c r="WG11" s="183"/>
      <c r="WH11" s="183"/>
      <c r="WI11" s="183"/>
      <c r="WJ11" s="183"/>
      <c r="WK11" s="183"/>
      <c r="WL11" s="183"/>
      <c r="WM11" s="183"/>
      <c r="WN11" s="183"/>
      <c r="WO11" s="183"/>
      <c r="WP11" s="183"/>
      <c r="WQ11" s="183"/>
      <c r="WR11" s="183"/>
      <c r="WS11" s="183"/>
      <c r="WT11" s="183"/>
      <c r="WU11" s="183"/>
      <c r="WV11" s="183"/>
      <c r="WW11" s="183"/>
      <c r="WX11" s="183"/>
      <c r="WY11" s="183"/>
      <c r="WZ11" s="183"/>
      <c r="XA11" s="183"/>
      <c r="XB11" s="183"/>
      <c r="XC11" s="183"/>
      <c r="XD11" s="183"/>
      <c r="XE11" s="183"/>
      <c r="XF11" s="183"/>
      <c r="XG11" s="183"/>
      <c r="XH11" s="183"/>
      <c r="XI11" s="183"/>
      <c r="XJ11" s="183"/>
      <c r="XK11" s="183"/>
      <c r="XL11" s="183"/>
      <c r="XM11" s="183"/>
      <c r="XN11" s="183"/>
      <c r="XO11" s="183"/>
      <c r="XP11" s="183"/>
      <c r="XQ11" s="183"/>
      <c r="XR11" s="183"/>
      <c r="XS11" s="183"/>
      <c r="XT11" s="183"/>
      <c r="XU11" s="183"/>
      <c r="XV11" s="183"/>
      <c r="XW11" s="183"/>
      <c r="XX11" s="183"/>
      <c r="XY11" s="183"/>
      <c r="XZ11" s="183"/>
      <c r="YA11" s="183"/>
      <c r="YB11" s="183"/>
      <c r="YC11" s="183"/>
      <c r="YD11" s="183"/>
      <c r="YE11" s="183"/>
      <c r="YF11" s="183"/>
      <c r="YG11" s="183"/>
      <c r="YH11" s="183"/>
      <c r="YI11" s="183"/>
      <c r="YJ11" s="183"/>
      <c r="YK11" s="183"/>
      <c r="YL11" s="183"/>
      <c r="YM11" s="183"/>
      <c r="YN11" s="183"/>
      <c r="YO11" s="183"/>
      <c r="YP11" s="183"/>
      <c r="YQ11" s="183"/>
      <c r="YR11" s="183"/>
      <c r="YS11" s="183"/>
      <c r="YT11" s="183"/>
      <c r="YU11" s="183"/>
      <c r="YV11" s="183"/>
      <c r="YW11" s="183"/>
      <c r="YX11" s="183"/>
      <c r="YY11" s="183"/>
      <c r="YZ11" s="183"/>
      <c r="ZA11" s="183"/>
      <c r="ZB11" s="183"/>
      <c r="ZC11" s="183"/>
      <c r="ZD11" s="183"/>
      <c r="ZE11" s="183"/>
      <c r="ZF11" s="183"/>
      <c r="ZG11" s="183"/>
      <c r="ZH11" s="183"/>
      <c r="ZI11" s="183"/>
      <c r="ZJ11" s="183"/>
      <c r="ZK11" s="183"/>
      <c r="ZL11" s="183"/>
      <c r="ZM11" s="183"/>
      <c r="ZN11" s="183"/>
      <c r="ZO11" s="183"/>
      <c r="ZP11" s="183"/>
      <c r="ZQ11" s="183"/>
      <c r="ZR11" s="183"/>
      <c r="ZS11" s="183"/>
      <c r="ZT11" s="183"/>
      <c r="ZU11" s="183"/>
      <c r="ZV11" s="183"/>
      <c r="ZW11" s="183"/>
      <c r="ZX11" s="183"/>
      <c r="ZY11" s="183"/>
      <c r="ZZ11" s="183"/>
      <c r="AAA11" s="183"/>
      <c r="AAB11" s="183"/>
      <c r="AAC11" s="183"/>
      <c r="AAD11" s="183"/>
      <c r="AAE11" s="183"/>
      <c r="AAF11" s="183"/>
      <c r="AAG11" s="183"/>
      <c r="AAH11" s="183"/>
      <c r="AAI11" s="183"/>
      <c r="AAJ11" s="183"/>
      <c r="AAK11" s="183"/>
      <c r="AAL11" s="183"/>
      <c r="AAM11" s="183"/>
      <c r="AAN11" s="183"/>
      <c r="AAO11" s="183"/>
      <c r="AAP11" s="183"/>
      <c r="AAQ11" s="183"/>
      <c r="AAR11" s="183"/>
      <c r="AAS11" s="183"/>
      <c r="AAT11" s="183"/>
      <c r="AAU11" s="183"/>
      <c r="AAV11" s="183"/>
      <c r="AAW11" s="183"/>
      <c r="AAX11" s="183"/>
      <c r="AAY11" s="183"/>
      <c r="AAZ11" s="183"/>
      <c r="ABA11" s="183"/>
      <c r="ABB11" s="183"/>
      <c r="ABC11" s="183"/>
      <c r="ABD11" s="183"/>
      <c r="ABE11" s="183"/>
      <c r="ABF11" s="183"/>
      <c r="ABG11" s="183"/>
      <c r="ABH11" s="183"/>
      <c r="ABI11" s="183"/>
      <c r="ABJ11" s="183"/>
      <c r="ABK11" s="183"/>
      <c r="ABL11" s="183"/>
      <c r="ABM11" s="183"/>
      <c r="ABN11" s="183"/>
      <c r="ABO11" s="183"/>
      <c r="ABP11" s="183"/>
      <c r="ABQ11" s="183"/>
      <c r="ABR11" s="183"/>
      <c r="ABS11" s="183"/>
      <c r="ABT11" s="183"/>
      <c r="ABU11" s="183"/>
      <c r="ABV11" s="183"/>
      <c r="ABW11" s="183"/>
      <c r="ABX11" s="183"/>
      <c r="ABY11" s="183"/>
      <c r="ABZ11" s="183"/>
      <c r="ACA11" s="183"/>
      <c r="ACB11" s="183"/>
      <c r="ACC11" s="183"/>
      <c r="ACD11" s="183"/>
      <c r="ACE11" s="183"/>
      <c r="ACF11" s="183"/>
      <c r="ACG11" s="183"/>
      <c r="ACH11" s="183"/>
      <c r="ACI11" s="183"/>
      <c r="ACJ11" s="183"/>
      <c r="ACK11" s="183"/>
      <c r="ACL11" s="183"/>
      <c r="ACM11" s="183"/>
      <c r="ACN11" s="183"/>
      <c r="ACO11" s="183"/>
      <c r="ACP11" s="183"/>
      <c r="ACQ11" s="183"/>
      <c r="ACR11" s="183"/>
      <c r="ACS11" s="183"/>
      <c r="ACT11" s="183"/>
      <c r="ACU11" s="183"/>
      <c r="ACV11" s="183"/>
      <c r="ACW11" s="183"/>
      <c r="ACX11" s="183"/>
      <c r="ACY11" s="183"/>
      <c r="ACZ11" s="183"/>
      <c r="ADA11" s="183"/>
      <c r="ADB11" s="183"/>
      <c r="ADC11" s="183"/>
      <c r="ADD11" s="183"/>
      <c r="ADE11" s="183"/>
      <c r="ADF11" s="183"/>
      <c r="ADG11" s="183"/>
      <c r="ADH11" s="183"/>
      <c r="ADI11" s="183"/>
      <c r="ADJ11" s="183"/>
      <c r="ADK11" s="183"/>
      <c r="ADL11" s="183"/>
      <c r="ADM11" s="183"/>
      <c r="ADN11" s="183"/>
      <c r="ADO11" s="183"/>
      <c r="ADP11" s="183"/>
      <c r="ADQ11" s="183"/>
      <c r="ADR11" s="183"/>
      <c r="ADS11" s="183"/>
      <c r="ADT11" s="183"/>
      <c r="ADU11" s="183"/>
      <c r="ADV11" s="183"/>
      <c r="ADW11" s="183"/>
      <c r="ADX11" s="183"/>
      <c r="ADY11" s="183"/>
      <c r="ADZ11" s="183"/>
      <c r="AEA11" s="183"/>
      <c r="AEB11" s="183"/>
    </row>
    <row r="12" spans="1:808" s="620" customFormat="1">
      <c r="A12" s="627" t="s">
        <v>163</v>
      </c>
      <c r="B12" s="628">
        <v>304035</v>
      </c>
      <c r="C12" s="629">
        <v>4849</v>
      </c>
      <c r="D12" s="629">
        <v>966</v>
      </c>
      <c r="E12" s="345">
        <v>1454</v>
      </c>
      <c r="F12" s="630">
        <v>39</v>
      </c>
      <c r="G12" s="629">
        <v>29</v>
      </c>
      <c r="H12" s="631">
        <v>15.952110776719785</v>
      </c>
      <c r="I12" s="631">
        <v>3.1772657753219202</v>
      </c>
      <c r="J12" s="631">
        <v>4.7823441380104263</v>
      </c>
      <c r="K12" s="346">
        <v>8.0412371134020617</v>
      </c>
      <c r="L12" s="347">
        <v>5.9793814432989691</v>
      </c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83"/>
      <c r="JS12" s="183"/>
      <c r="JT12" s="183"/>
      <c r="JU12" s="183"/>
      <c r="JV12" s="183"/>
      <c r="JW12" s="183"/>
      <c r="JX12" s="183"/>
      <c r="JY12" s="183"/>
      <c r="JZ12" s="183"/>
      <c r="KA12" s="183"/>
      <c r="KB12" s="183"/>
      <c r="KC12" s="183"/>
      <c r="KD12" s="183"/>
      <c r="KE12" s="183"/>
      <c r="KF12" s="183"/>
      <c r="KG12" s="183"/>
      <c r="KH12" s="183"/>
      <c r="KI12" s="183"/>
      <c r="KJ12" s="183"/>
      <c r="KK12" s="183"/>
      <c r="KL12" s="183"/>
      <c r="KM12" s="183"/>
      <c r="KN12" s="183"/>
      <c r="KO12" s="183"/>
      <c r="KP12" s="183"/>
      <c r="KQ12" s="183"/>
      <c r="KR12" s="183"/>
      <c r="KS12" s="183"/>
      <c r="KT12" s="183"/>
      <c r="KU12" s="183"/>
      <c r="KV12" s="183"/>
      <c r="KW12" s="183"/>
      <c r="KX12" s="183"/>
      <c r="KY12" s="183"/>
      <c r="KZ12" s="183"/>
      <c r="LA12" s="183"/>
      <c r="LB12" s="183"/>
      <c r="LC12" s="183"/>
      <c r="LD12" s="183"/>
      <c r="LE12" s="183"/>
      <c r="LF12" s="183"/>
      <c r="LG12" s="183"/>
      <c r="LH12" s="183"/>
      <c r="LI12" s="183"/>
      <c r="LJ12" s="183"/>
      <c r="LK12" s="183"/>
      <c r="LL12" s="183"/>
      <c r="LM12" s="183"/>
      <c r="LN12" s="183"/>
      <c r="LO12" s="183"/>
      <c r="LP12" s="183"/>
      <c r="LQ12" s="183"/>
      <c r="LR12" s="183"/>
      <c r="LS12" s="183"/>
      <c r="LT12" s="183"/>
      <c r="LU12" s="183"/>
      <c r="LV12" s="183"/>
      <c r="LW12" s="183"/>
      <c r="LX12" s="183"/>
      <c r="LY12" s="183"/>
      <c r="LZ12" s="183"/>
      <c r="MA12" s="183"/>
      <c r="MB12" s="183"/>
      <c r="MC12" s="183"/>
      <c r="MD12" s="183"/>
      <c r="ME12" s="183"/>
      <c r="MF12" s="183"/>
      <c r="MG12" s="183"/>
      <c r="MH12" s="183"/>
      <c r="MI12" s="183"/>
      <c r="MJ12" s="183"/>
      <c r="MK12" s="183"/>
      <c r="ML12" s="183"/>
      <c r="MM12" s="183"/>
      <c r="MN12" s="183"/>
      <c r="MO12" s="183"/>
      <c r="MP12" s="183"/>
      <c r="MQ12" s="183"/>
      <c r="MR12" s="183"/>
      <c r="MS12" s="183"/>
      <c r="MT12" s="183"/>
      <c r="MU12" s="183"/>
      <c r="MV12" s="183"/>
      <c r="MW12" s="183"/>
      <c r="MX12" s="183"/>
      <c r="MY12" s="183"/>
      <c r="MZ12" s="183"/>
      <c r="NA12" s="183"/>
      <c r="NB12" s="183"/>
      <c r="NC12" s="183"/>
      <c r="ND12" s="183"/>
      <c r="NE12" s="183"/>
      <c r="NF12" s="183"/>
      <c r="NG12" s="183"/>
      <c r="NH12" s="183"/>
      <c r="NI12" s="183"/>
      <c r="NJ12" s="183"/>
      <c r="NK12" s="183"/>
      <c r="NL12" s="183"/>
      <c r="NM12" s="183"/>
      <c r="NN12" s="183"/>
      <c r="NO12" s="183"/>
      <c r="NP12" s="183"/>
      <c r="NQ12" s="183"/>
      <c r="NR12" s="183"/>
      <c r="NS12" s="183"/>
      <c r="NT12" s="183"/>
      <c r="NU12" s="183"/>
      <c r="NV12" s="183"/>
      <c r="NW12" s="183"/>
      <c r="NX12" s="183"/>
      <c r="NY12" s="183"/>
      <c r="NZ12" s="183"/>
      <c r="OA12" s="183"/>
      <c r="OB12" s="183"/>
      <c r="OC12" s="183"/>
      <c r="OD12" s="183"/>
      <c r="OE12" s="183"/>
      <c r="OF12" s="183"/>
      <c r="OG12" s="183"/>
      <c r="OH12" s="183"/>
      <c r="OI12" s="183"/>
      <c r="OJ12" s="183"/>
      <c r="OK12" s="183"/>
      <c r="OL12" s="183"/>
      <c r="OM12" s="183"/>
      <c r="ON12" s="183"/>
      <c r="OO12" s="183"/>
      <c r="OP12" s="183"/>
      <c r="OQ12" s="183"/>
      <c r="OR12" s="183"/>
      <c r="OS12" s="183"/>
      <c r="OT12" s="183"/>
      <c r="OU12" s="183"/>
      <c r="OV12" s="183"/>
      <c r="OW12" s="183"/>
      <c r="OX12" s="183"/>
      <c r="OY12" s="183"/>
      <c r="OZ12" s="183"/>
      <c r="PA12" s="183"/>
      <c r="PB12" s="183"/>
      <c r="PC12" s="183"/>
      <c r="PD12" s="183"/>
      <c r="PE12" s="183"/>
      <c r="PF12" s="183"/>
      <c r="PG12" s="183"/>
      <c r="PH12" s="183"/>
      <c r="PI12" s="183"/>
      <c r="PJ12" s="183"/>
      <c r="PK12" s="183"/>
      <c r="PL12" s="183"/>
      <c r="PM12" s="183"/>
      <c r="PN12" s="183"/>
      <c r="PO12" s="183"/>
      <c r="PP12" s="183"/>
      <c r="PQ12" s="183"/>
      <c r="PR12" s="183"/>
      <c r="PS12" s="183"/>
      <c r="PT12" s="183"/>
      <c r="PU12" s="183"/>
      <c r="PV12" s="183"/>
      <c r="PW12" s="183"/>
      <c r="PX12" s="183"/>
      <c r="PY12" s="183"/>
      <c r="PZ12" s="183"/>
      <c r="QA12" s="183"/>
      <c r="QB12" s="183"/>
      <c r="QC12" s="183"/>
      <c r="QD12" s="183"/>
      <c r="QE12" s="183"/>
      <c r="QF12" s="183"/>
      <c r="QG12" s="183"/>
      <c r="QH12" s="183"/>
      <c r="QI12" s="183"/>
      <c r="QJ12" s="183"/>
      <c r="QK12" s="183"/>
      <c r="QL12" s="183"/>
      <c r="QM12" s="183"/>
      <c r="QN12" s="183"/>
      <c r="QO12" s="183"/>
      <c r="QP12" s="183"/>
      <c r="QQ12" s="183"/>
      <c r="QR12" s="183"/>
      <c r="QS12" s="183"/>
      <c r="QT12" s="183"/>
      <c r="QU12" s="183"/>
      <c r="QV12" s="183"/>
      <c r="QW12" s="183"/>
      <c r="QX12" s="183"/>
      <c r="QY12" s="183"/>
      <c r="QZ12" s="183"/>
      <c r="RA12" s="183"/>
      <c r="RB12" s="183"/>
      <c r="RC12" s="183"/>
      <c r="RD12" s="183"/>
      <c r="RE12" s="183"/>
      <c r="RF12" s="183"/>
      <c r="RG12" s="183"/>
      <c r="RH12" s="183"/>
      <c r="RI12" s="183"/>
      <c r="RJ12" s="183"/>
      <c r="RK12" s="183"/>
      <c r="RL12" s="183"/>
      <c r="RM12" s="183"/>
      <c r="RN12" s="183"/>
      <c r="RO12" s="183"/>
      <c r="RP12" s="183"/>
      <c r="RQ12" s="183"/>
      <c r="RR12" s="183"/>
      <c r="RS12" s="183"/>
      <c r="RT12" s="183"/>
      <c r="RU12" s="183"/>
      <c r="RV12" s="183"/>
      <c r="RW12" s="183"/>
      <c r="RX12" s="183"/>
      <c r="RY12" s="183"/>
      <c r="RZ12" s="183"/>
      <c r="SA12" s="183"/>
      <c r="SB12" s="183"/>
      <c r="SC12" s="183"/>
      <c r="SD12" s="183"/>
      <c r="SE12" s="183"/>
      <c r="SF12" s="183"/>
      <c r="SG12" s="183"/>
      <c r="SH12" s="183"/>
      <c r="SI12" s="183"/>
      <c r="SJ12" s="183"/>
      <c r="SK12" s="183"/>
      <c r="SL12" s="183"/>
      <c r="SM12" s="183"/>
      <c r="SN12" s="183"/>
      <c r="SO12" s="183"/>
      <c r="SP12" s="183"/>
      <c r="SQ12" s="183"/>
      <c r="SR12" s="183"/>
      <c r="SS12" s="183"/>
      <c r="ST12" s="183"/>
      <c r="SU12" s="183"/>
      <c r="SV12" s="183"/>
      <c r="SW12" s="183"/>
      <c r="SX12" s="183"/>
      <c r="SY12" s="183"/>
      <c r="SZ12" s="183"/>
      <c r="TA12" s="183"/>
      <c r="TB12" s="183"/>
      <c r="TC12" s="183"/>
      <c r="TD12" s="183"/>
      <c r="TE12" s="183"/>
      <c r="TF12" s="183"/>
      <c r="TG12" s="183"/>
      <c r="TH12" s="183"/>
      <c r="TI12" s="183"/>
      <c r="TJ12" s="183"/>
      <c r="TK12" s="183"/>
      <c r="TL12" s="183"/>
      <c r="TM12" s="183"/>
      <c r="TN12" s="183"/>
      <c r="TO12" s="183"/>
      <c r="TP12" s="183"/>
      <c r="TQ12" s="183"/>
      <c r="TR12" s="183"/>
      <c r="TS12" s="183"/>
      <c r="TT12" s="183"/>
      <c r="TU12" s="183"/>
      <c r="TV12" s="183"/>
      <c r="TW12" s="183"/>
      <c r="TX12" s="183"/>
      <c r="TY12" s="183"/>
      <c r="TZ12" s="183"/>
      <c r="UA12" s="183"/>
      <c r="UB12" s="183"/>
      <c r="UC12" s="183"/>
      <c r="UD12" s="183"/>
      <c r="UE12" s="183"/>
      <c r="UF12" s="183"/>
      <c r="UG12" s="183"/>
      <c r="UH12" s="183"/>
      <c r="UI12" s="183"/>
      <c r="UJ12" s="183"/>
      <c r="UK12" s="183"/>
      <c r="UL12" s="183"/>
      <c r="UM12" s="183"/>
      <c r="UN12" s="183"/>
      <c r="UO12" s="183"/>
      <c r="UP12" s="183"/>
      <c r="UQ12" s="183"/>
      <c r="UR12" s="183"/>
      <c r="US12" s="183"/>
      <c r="UT12" s="183"/>
      <c r="UU12" s="183"/>
      <c r="UV12" s="183"/>
      <c r="UW12" s="183"/>
      <c r="UX12" s="183"/>
      <c r="UY12" s="183"/>
      <c r="UZ12" s="183"/>
      <c r="VA12" s="183"/>
      <c r="VB12" s="183"/>
      <c r="VC12" s="183"/>
      <c r="VD12" s="183"/>
      <c r="VE12" s="183"/>
      <c r="VF12" s="183"/>
      <c r="VG12" s="183"/>
      <c r="VH12" s="183"/>
      <c r="VI12" s="183"/>
      <c r="VJ12" s="183"/>
      <c r="VK12" s="183"/>
      <c r="VL12" s="183"/>
      <c r="VM12" s="183"/>
      <c r="VN12" s="183"/>
      <c r="VO12" s="183"/>
      <c r="VP12" s="183"/>
      <c r="VQ12" s="183"/>
      <c r="VR12" s="183"/>
      <c r="VS12" s="183"/>
      <c r="VT12" s="183"/>
      <c r="VU12" s="183"/>
      <c r="VV12" s="183"/>
      <c r="VW12" s="183"/>
      <c r="VX12" s="183"/>
      <c r="VY12" s="183"/>
      <c r="VZ12" s="183"/>
      <c r="WA12" s="183"/>
      <c r="WB12" s="183"/>
      <c r="WC12" s="183"/>
      <c r="WD12" s="183"/>
      <c r="WE12" s="183"/>
      <c r="WF12" s="183"/>
      <c r="WG12" s="183"/>
      <c r="WH12" s="183"/>
      <c r="WI12" s="183"/>
      <c r="WJ12" s="183"/>
      <c r="WK12" s="183"/>
      <c r="WL12" s="183"/>
      <c r="WM12" s="183"/>
      <c r="WN12" s="183"/>
      <c r="WO12" s="183"/>
      <c r="WP12" s="183"/>
      <c r="WQ12" s="183"/>
      <c r="WR12" s="183"/>
      <c r="WS12" s="183"/>
      <c r="WT12" s="183"/>
      <c r="WU12" s="183"/>
      <c r="WV12" s="183"/>
      <c r="WW12" s="183"/>
      <c r="WX12" s="183"/>
      <c r="WY12" s="183"/>
      <c r="WZ12" s="183"/>
      <c r="XA12" s="183"/>
      <c r="XB12" s="183"/>
      <c r="XC12" s="183"/>
      <c r="XD12" s="183"/>
      <c r="XE12" s="183"/>
      <c r="XF12" s="183"/>
      <c r="XG12" s="183"/>
      <c r="XH12" s="183"/>
      <c r="XI12" s="183"/>
      <c r="XJ12" s="183"/>
      <c r="XK12" s="183"/>
      <c r="XL12" s="183"/>
      <c r="XM12" s="183"/>
      <c r="XN12" s="183"/>
      <c r="XO12" s="183"/>
      <c r="XP12" s="183"/>
      <c r="XQ12" s="183"/>
      <c r="XR12" s="183"/>
      <c r="XS12" s="183"/>
      <c r="XT12" s="183"/>
      <c r="XU12" s="183"/>
      <c r="XV12" s="183"/>
      <c r="XW12" s="183"/>
      <c r="XX12" s="183"/>
      <c r="XY12" s="183"/>
      <c r="XZ12" s="183"/>
      <c r="YA12" s="183"/>
      <c r="YB12" s="183"/>
      <c r="YC12" s="183"/>
      <c r="YD12" s="183"/>
      <c r="YE12" s="183"/>
      <c r="YF12" s="183"/>
      <c r="YG12" s="183"/>
      <c r="YH12" s="183"/>
      <c r="YI12" s="183"/>
      <c r="YJ12" s="183"/>
      <c r="YK12" s="183"/>
      <c r="YL12" s="183"/>
      <c r="YM12" s="183"/>
      <c r="YN12" s="183"/>
      <c r="YO12" s="183"/>
      <c r="YP12" s="183"/>
      <c r="YQ12" s="183"/>
      <c r="YR12" s="183"/>
      <c r="YS12" s="183"/>
      <c r="YT12" s="183"/>
      <c r="YU12" s="183"/>
      <c r="YV12" s="183"/>
      <c r="YW12" s="183"/>
      <c r="YX12" s="183"/>
      <c r="YY12" s="183"/>
      <c r="YZ12" s="183"/>
      <c r="ZA12" s="183"/>
      <c r="ZB12" s="183"/>
      <c r="ZC12" s="183"/>
      <c r="ZD12" s="183"/>
      <c r="ZE12" s="183"/>
      <c r="ZF12" s="183"/>
      <c r="ZG12" s="183"/>
      <c r="ZH12" s="183"/>
      <c r="ZI12" s="183"/>
      <c r="ZJ12" s="183"/>
      <c r="ZK12" s="183"/>
      <c r="ZL12" s="183"/>
      <c r="ZM12" s="183"/>
      <c r="ZN12" s="183"/>
      <c r="ZO12" s="183"/>
      <c r="ZP12" s="183"/>
      <c r="ZQ12" s="183"/>
      <c r="ZR12" s="183"/>
      <c r="ZS12" s="183"/>
      <c r="ZT12" s="183"/>
      <c r="ZU12" s="183"/>
      <c r="ZV12" s="183"/>
      <c r="ZW12" s="183"/>
      <c r="ZX12" s="183"/>
      <c r="ZY12" s="183"/>
      <c r="ZZ12" s="183"/>
      <c r="AAA12" s="183"/>
      <c r="AAB12" s="183"/>
      <c r="AAC12" s="183"/>
      <c r="AAD12" s="183"/>
      <c r="AAE12" s="183"/>
      <c r="AAF12" s="183"/>
      <c r="AAG12" s="183"/>
      <c r="AAH12" s="183"/>
      <c r="AAI12" s="183"/>
      <c r="AAJ12" s="183"/>
      <c r="AAK12" s="183"/>
      <c r="AAL12" s="183"/>
      <c r="AAM12" s="183"/>
      <c r="AAN12" s="183"/>
      <c r="AAO12" s="183"/>
      <c r="AAP12" s="183"/>
      <c r="AAQ12" s="183"/>
      <c r="AAR12" s="183"/>
      <c r="AAS12" s="183"/>
      <c r="AAT12" s="183"/>
      <c r="AAU12" s="183"/>
      <c r="AAV12" s="183"/>
      <c r="AAW12" s="183"/>
      <c r="AAX12" s="183"/>
      <c r="AAY12" s="183"/>
      <c r="AAZ12" s="183"/>
      <c r="ABA12" s="183"/>
      <c r="ABB12" s="183"/>
      <c r="ABC12" s="183"/>
      <c r="ABD12" s="183"/>
      <c r="ABE12" s="183"/>
      <c r="ABF12" s="183"/>
      <c r="ABG12" s="183"/>
      <c r="ABH12" s="183"/>
      <c r="ABI12" s="183"/>
      <c r="ABJ12" s="183"/>
      <c r="ABK12" s="183"/>
      <c r="ABL12" s="183"/>
      <c r="ABM12" s="183"/>
      <c r="ABN12" s="183"/>
      <c r="ABO12" s="183"/>
      <c r="ABP12" s="183"/>
      <c r="ABQ12" s="183"/>
      <c r="ABR12" s="183"/>
      <c r="ABS12" s="183"/>
      <c r="ABT12" s="183"/>
      <c r="ABU12" s="183"/>
      <c r="ABV12" s="183"/>
      <c r="ABW12" s="183"/>
      <c r="ABX12" s="183"/>
      <c r="ABY12" s="183"/>
      <c r="ABZ12" s="183"/>
      <c r="ACA12" s="183"/>
      <c r="ACB12" s="183"/>
      <c r="ACC12" s="183"/>
      <c r="ACD12" s="183"/>
      <c r="ACE12" s="183"/>
      <c r="ACF12" s="183"/>
      <c r="ACG12" s="183"/>
      <c r="ACH12" s="183"/>
      <c r="ACI12" s="183"/>
      <c r="ACJ12" s="183"/>
      <c r="ACK12" s="183"/>
      <c r="ACL12" s="183"/>
      <c r="ACM12" s="183"/>
      <c r="ACN12" s="183"/>
      <c r="ACO12" s="183"/>
      <c r="ACP12" s="183"/>
      <c r="ACQ12" s="183"/>
      <c r="ACR12" s="183"/>
      <c r="ACS12" s="183"/>
      <c r="ACT12" s="183"/>
      <c r="ACU12" s="183"/>
      <c r="ACV12" s="183"/>
      <c r="ACW12" s="183"/>
      <c r="ACX12" s="183"/>
      <c r="ACY12" s="183"/>
      <c r="ACZ12" s="183"/>
      <c r="ADA12" s="183"/>
      <c r="ADB12" s="183"/>
      <c r="ADC12" s="183"/>
      <c r="ADD12" s="183"/>
      <c r="ADE12" s="183"/>
      <c r="ADF12" s="183"/>
      <c r="ADG12" s="183"/>
      <c r="ADH12" s="183"/>
      <c r="ADI12" s="183"/>
      <c r="ADJ12" s="183"/>
      <c r="ADK12" s="183"/>
      <c r="ADL12" s="183"/>
      <c r="ADM12" s="183"/>
      <c r="ADN12" s="183"/>
      <c r="ADO12" s="183"/>
      <c r="ADP12" s="183"/>
      <c r="ADQ12" s="183"/>
      <c r="ADR12" s="183"/>
      <c r="ADS12" s="183"/>
      <c r="ADT12" s="183"/>
      <c r="ADU12" s="183"/>
      <c r="ADV12" s="183"/>
      <c r="ADW12" s="183"/>
      <c r="ADX12" s="183"/>
      <c r="ADY12" s="183"/>
      <c r="ADZ12" s="183"/>
      <c r="AEA12" s="183"/>
      <c r="AEB12" s="183"/>
    </row>
    <row r="13" spans="1:808" s="620" customFormat="1">
      <c r="A13" s="627" t="s">
        <v>33</v>
      </c>
      <c r="B13" s="628">
        <v>747250</v>
      </c>
      <c r="C13" s="629">
        <v>11343</v>
      </c>
      <c r="D13" s="629">
        <v>2111</v>
      </c>
      <c r="E13" s="345">
        <v>4081</v>
      </c>
      <c r="F13" s="630">
        <v>91</v>
      </c>
      <c r="G13" s="629">
        <v>83</v>
      </c>
      <c r="H13" s="631">
        <v>15.243894279023085</v>
      </c>
      <c r="I13" s="631">
        <v>2.8250250920040147</v>
      </c>
      <c r="J13" s="631">
        <v>5.4613583138173301</v>
      </c>
      <c r="K13" s="346">
        <v>7.9887630585549987</v>
      </c>
      <c r="L13" s="347">
        <v>7.2864542182424721</v>
      </c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  <c r="JE13" s="183"/>
      <c r="JF13" s="183"/>
      <c r="JG13" s="183"/>
      <c r="JH13" s="183"/>
      <c r="JI13" s="183"/>
      <c r="JJ13" s="183"/>
      <c r="JK13" s="183"/>
      <c r="JL13" s="183"/>
      <c r="JM13" s="183"/>
      <c r="JN13" s="183"/>
      <c r="JO13" s="183"/>
      <c r="JP13" s="183"/>
      <c r="JQ13" s="183"/>
      <c r="JR13" s="183"/>
      <c r="JS13" s="183"/>
      <c r="JT13" s="183"/>
      <c r="JU13" s="183"/>
      <c r="JV13" s="183"/>
      <c r="JW13" s="183"/>
      <c r="JX13" s="183"/>
      <c r="JY13" s="183"/>
      <c r="JZ13" s="183"/>
      <c r="KA13" s="183"/>
      <c r="KB13" s="183"/>
      <c r="KC13" s="183"/>
      <c r="KD13" s="183"/>
      <c r="KE13" s="183"/>
      <c r="KF13" s="183"/>
      <c r="KG13" s="183"/>
      <c r="KH13" s="183"/>
      <c r="KI13" s="183"/>
      <c r="KJ13" s="183"/>
      <c r="KK13" s="183"/>
      <c r="KL13" s="183"/>
      <c r="KM13" s="183"/>
      <c r="KN13" s="183"/>
      <c r="KO13" s="183"/>
      <c r="KP13" s="183"/>
      <c r="KQ13" s="183"/>
      <c r="KR13" s="183"/>
      <c r="KS13" s="183"/>
      <c r="KT13" s="183"/>
      <c r="KU13" s="183"/>
      <c r="KV13" s="183"/>
      <c r="KW13" s="183"/>
      <c r="KX13" s="183"/>
      <c r="KY13" s="183"/>
      <c r="KZ13" s="183"/>
      <c r="LA13" s="183"/>
      <c r="LB13" s="183"/>
      <c r="LC13" s="183"/>
      <c r="LD13" s="183"/>
      <c r="LE13" s="183"/>
      <c r="LF13" s="183"/>
      <c r="LG13" s="183"/>
      <c r="LH13" s="183"/>
      <c r="LI13" s="183"/>
      <c r="LJ13" s="183"/>
      <c r="LK13" s="183"/>
      <c r="LL13" s="183"/>
      <c r="LM13" s="183"/>
      <c r="LN13" s="183"/>
      <c r="LO13" s="183"/>
      <c r="LP13" s="183"/>
      <c r="LQ13" s="183"/>
      <c r="LR13" s="183"/>
      <c r="LS13" s="183"/>
      <c r="LT13" s="183"/>
      <c r="LU13" s="183"/>
      <c r="LV13" s="183"/>
      <c r="LW13" s="183"/>
      <c r="LX13" s="183"/>
      <c r="LY13" s="183"/>
      <c r="LZ13" s="183"/>
      <c r="MA13" s="183"/>
      <c r="MB13" s="183"/>
      <c r="MC13" s="183"/>
      <c r="MD13" s="183"/>
      <c r="ME13" s="183"/>
      <c r="MF13" s="183"/>
      <c r="MG13" s="183"/>
      <c r="MH13" s="183"/>
      <c r="MI13" s="183"/>
      <c r="MJ13" s="183"/>
      <c r="MK13" s="183"/>
      <c r="ML13" s="183"/>
      <c r="MM13" s="183"/>
      <c r="MN13" s="183"/>
      <c r="MO13" s="183"/>
      <c r="MP13" s="183"/>
      <c r="MQ13" s="183"/>
      <c r="MR13" s="183"/>
      <c r="MS13" s="183"/>
      <c r="MT13" s="183"/>
      <c r="MU13" s="183"/>
      <c r="MV13" s="183"/>
      <c r="MW13" s="183"/>
      <c r="MX13" s="183"/>
      <c r="MY13" s="183"/>
      <c r="MZ13" s="183"/>
      <c r="NA13" s="183"/>
      <c r="NB13" s="183"/>
      <c r="NC13" s="183"/>
      <c r="ND13" s="183"/>
      <c r="NE13" s="183"/>
      <c r="NF13" s="183"/>
      <c r="NG13" s="183"/>
      <c r="NH13" s="183"/>
      <c r="NI13" s="183"/>
      <c r="NJ13" s="183"/>
      <c r="NK13" s="183"/>
      <c r="NL13" s="183"/>
      <c r="NM13" s="183"/>
      <c r="NN13" s="183"/>
      <c r="NO13" s="183"/>
      <c r="NP13" s="183"/>
      <c r="NQ13" s="183"/>
      <c r="NR13" s="183"/>
      <c r="NS13" s="183"/>
      <c r="NT13" s="183"/>
      <c r="NU13" s="183"/>
      <c r="NV13" s="183"/>
      <c r="NW13" s="183"/>
      <c r="NX13" s="183"/>
      <c r="NY13" s="183"/>
      <c r="NZ13" s="183"/>
      <c r="OA13" s="183"/>
      <c r="OB13" s="183"/>
      <c r="OC13" s="183"/>
      <c r="OD13" s="183"/>
      <c r="OE13" s="183"/>
      <c r="OF13" s="183"/>
      <c r="OG13" s="183"/>
      <c r="OH13" s="183"/>
      <c r="OI13" s="183"/>
      <c r="OJ13" s="183"/>
      <c r="OK13" s="183"/>
      <c r="OL13" s="183"/>
      <c r="OM13" s="183"/>
      <c r="ON13" s="183"/>
      <c r="OO13" s="183"/>
      <c r="OP13" s="183"/>
      <c r="OQ13" s="183"/>
      <c r="OR13" s="183"/>
      <c r="OS13" s="183"/>
      <c r="OT13" s="183"/>
      <c r="OU13" s="183"/>
      <c r="OV13" s="183"/>
      <c r="OW13" s="183"/>
      <c r="OX13" s="183"/>
      <c r="OY13" s="183"/>
      <c r="OZ13" s="183"/>
      <c r="PA13" s="183"/>
      <c r="PB13" s="183"/>
      <c r="PC13" s="183"/>
      <c r="PD13" s="183"/>
      <c r="PE13" s="183"/>
      <c r="PF13" s="183"/>
      <c r="PG13" s="183"/>
      <c r="PH13" s="183"/>
      <c r="PI13" s="183"/>
      <c r="PJ13" s="183"/>
      <c r="PK13" s="183"/>
      <c r="PL13" s="183"/>
      <c r="PM13" s="183"/>
      <c r="PN13" s="183"/>
      <c r="PO13" s="183"/>
      <c r="PP13" s="183"/>
      <c r="PQ13" s="183"/>
      <c r="PR13" s="183"/>
      <c r="PS13" s="183"/>
      <c r="PT13" s="183"/>
      <c r="PU13" s="183"/>
      <c r="PV13" s="183"/>
      <c r="PW13" s="183"/>
      <c r="PX13" s="183"/>
      <c r="PY13" s="183"/>
      <c r="PZ13" s="183"/>
      <c r="QA13" s="183"/>
      <c r="QB13" s="183"/>
      <c r="QC13" s="183"/>
      <c r="QD13" s="183"/>
      <c r="QE13" s="183"/>
      <c r="QF13" s="183"/>
      <c r="QG13" s="183"/>
      <c r="QH13" s="183"/>
      <c r="QI13" s="183"/>
      <c r="QJ13" s="183"/>
      <c r="QK13" s="183"/>
      <c r="QL13" s="183"/>
      <c r="QM13" s="183"/>
      <c r="QN13" s="183"/>
      <c r="QO13" s="183"/>
      <c r="QP13" s="183"/>
      <c r="QQ13" s="183"/>
      <c r="QR13" s="183"/>
      <c r="QS13" s="183"/>
      <c r="QT13" s="183"/>
      <c r="QU13" s="183"/>
      <c r="QV13" s="183"/>
      <c r="QW13" s="183"/>
      <c r="QX13" s="183"/>
      <c r="QY13" s="183"/>
      <c r="QZ13" s="183"/>
      <c r="RA13" s="183"/>
      <c r="RB13" s="183"/>
      <c r="RC13" s="183"/>
      <c r="RD13" s="183"/>
      <c r="RE13" s="183"/>
      <c r="RF13" s="183"/>
      <c r="RG13" s="183"/>
      <c r="RH13" s="183"/>
      <c r="RI13" s="183"/>
      <c r="RJ13" s="183"/>
      <c r="RK13" s="183"/>
      <c r="RL13" s="183"/>
      <c r="RM13" s="183"/>
      <c r="RN13" s="183"/>
      <c r="RO13" s="183"/>
      <c r="RP13" s="183"/>
      <c r="RQ13" s="183"/>
      <c r="RR13" s="183"/>
      <c r="RS13" s="183"/>
      <c r="RT13" s="183"/>
      <c r="RU13" s="183"/>
      <c r="RV13" s="183"/>
      <c r="RW13" s="183"/>
      <c r="RX13" s="183"/>
      <c r="RY13" s="183"/>
      <c r="RZ13" s="183"/>
      <c r="SA13" s="183"/>
      <c r="SB13" s="183"/>
      <c r="SC13" s="183"/>
      <c r="SD13" s="183"/>
      <c r="SE13" s="183"/>
      <c r="SF13" s="183"/>
      <c r="SG13" s="183"/>
      <c r="SH13" s="183"/>
      <c r="SI13" s="183"/>
      <c r="SJ13" s="183"/>
      <c r="SK13" s="183"/>
      <c r="SL13" s="183"/>
      <c r="SM13" s="183"/>
      <c r="SN13" s="183"/>
      <c r="SO13" s="183"/>
      <c r="SP13" s="183"/>
      <c r="SQ13" s="183"/>
      <c r="SR13" s="183"/>
      <c r="SS13" s="183"/>
      <c r="ST13" s="183"/>
      <c r="SU13" s="183"/>
      <c r="SV13" s="183"/>
      <c r="SW13" s="183"/>
      <c r="SX13" s="183"/>
      <c r="SY13" s="183"/>
      <c r="SZ13" s="183"/>
      <c r="TA13" s="183"/>
      <c r="TB13" s="183"/>
      <c r="TC13" s="183"/>
      <c r="TD13" s="183"/>
      <c r="TE13" s="183"/>
      <c r="TF13" s="183"/>
      <c r="TG13" s="183"/>
      <c r="TH13" s="183"/>
      <c r="TI13" s="183"/>
      <c r="TJ13" s="183"/>
      <c r="TK13" s="183"/>
      <c r="TL13" s="183"/>
      <c r="TM13" s="183"/>
      <c r="TN13" s="183"/>
      <c r="TO13" s="183"/>
      <c r="TP13" s="183"/>
      <c r="TQ13" s="183"/>
      <c r="TR13" s="183"/>
      <c r="TS13" s="183"/>
      <c r="TT13" s="183"/>
      <c r="TU13" s="183"/>
      <c r="TV13" s="183"/>
      <c r="TW13" s="183"/>
      <c r="TX13" s="183"/>
      <c r="TY13" s="183"/>
      <c r="TZ13" s="183"/>
      <c r="UA13" s="183"/>
      <c r="UB13" s="183"/>
      <c r="UC13" s="183"/>
      <c r="UD13" s="183"/>
      <c r="UE13" s="183"/>
      <c r="UF13" s="183"/>
      <c r="UG13" s="183"/>
      <c r="UH13" s="183"/>
      <c r="UI13" s="183"/>
      <c r="UJ13" s="183"/>
      <c r="UK13" s="183"/>
      <c r="UL13" s="183"/>
      <c r="UM13" s="183"/>
      <c r="UN13" s="183"/>
      <c r="UO13" s="183"/>
      <c r="UP13" s="183"/>
      <c r="UQ13" s="183"/>
      <c r="UR13" s="183"/>
      <c r="US13" s="183"/>
      <c r="UT13" s="183"/>
      <c r="UU13" s="183"/>
      <c r="UV13" s="183"/>
      <c r="UW13" s="183"/>
      <c r="UX13" s="183"/>
      <c r="UY13" s="183"/>
      <c r="UZ13" s="183"/>
      <c r="VA13" s="183"/>
      <c r="VB13" s="183"/>
      <c r="VC13" s="183"/>
      <c r="VD13" s="183"/>
      <c r="VE13" s="183"/>
      <c r="VF13" s="183"/>
      <c r="VG13" s="183"/>
      <c r="VH13" s="183"/>
      <c r="VI13" s="183"/>
      <c r="VJ13" s="183"/>
      <c r="VK13" s="183"/>
      <c r="VL13" s="183"/>
      <c r="VM13" s="183"/>
      <c r="VN13" s="183"/>
      <c r="VO13" s="183"/>
      <c r="VP13" s="183"/>
      <c r="VQ13" s="183"/>
      <c r="VR13" s="183"/>
      <c r="VS13" s="183"/>
      <c r="VT13" s="183"/>
      <c r="VU13" s="183"/>
      <c r="VV13" s="183"/>
      <c r="VW13" s="183"/>
      <c r="VX13" s="183"/>
      <c r="VY13" s="183"/>
      <c r="VZ13" s="183"/>
      <c r="WA13" s="183"/>
      <c r="WB13" s="183"/>
      <c r="WC13" s="183"/>
      <c r="WD13" s="183"/>
      <c r="WE13" s="183"/>
      <c r="WF13" s="183"/>
      <c r="WG13" s="183"/>
      <c r="WH13" s="183"/>
      <c r="WI13" s="183"/>
      <c r="WJ13" s="183"/>
      <c r="WK13" s="183"/>
      <c r="WL13" s="183"/>
      <c r="WM13" s="183"/>
      <c r="WN13" s="183"/>
      <c r="WO13" s="183"/>
      <c r="WP13" s="183"/>
      <c r="WQ13" s="183"/>
      <c r="WR13" s="183"/>
      <c r="WS13" s="183"/>
      <c r="WT13" s="183"/>
      <c r="WU13" s="183"/>
      <c r="WV13" s="183"/>
      <c r="WW13" s="183"/>
      <c r="WX13" s="183"/>
      <c r="WY13" s="183"/>
      <c r="WZ13" s="183"/>
      <c r="XA13" s="183"/>
      <c r="XB13" s="183"/>
      <c r="XC13" s="183"/>
      <c r="XD13" s="183"/>
      <c r="XE13" s="183"/>
      <c r="XF13" s="183"/>
      <c r="XG13" s="183"/>
      <c r="XH13" s="183"/>
      <c r="XI13" s="183"/>
      <c r="XJ13" s="183"/>
      <c r="XK13" s="183"/>
      <c r="XL13" s="183"/>
      <c r="XM13" s="183"/>
      <c r="XN13" s="183"/>
      <c r="XO13" s="183"/>
      <c r="XP13" s="183"/>
      <c r="XQ13" s="183"/>
      <c r="XR13" s="183"/>
      <c r="XS13" s="183"/>
      <c r="XT13" s="183"/>
      <c r="XU13" s="183"/>
      <c r="XV13" s="183"/>
      <c r="XW13" s="183"/>
      <c r="XX13" s="183"/>
      <c r="XY13" s="183"/>
      <c r="XZ13" s="183"/>
      <c r="YA13" s="183"/>
      <c r="YB13" s="183"/>
      <c r="YC13" s="183"/>
      <c r="YD13" s="183"/>
      <c r="YE13" s="183"/>
      <c r="YF13" s="183"/>
      <c r="YG13" s="183"/>
      <c r="YH13" s="183"/>
      <c r="YI13" s="183"/>
      <c r="YJ13" s="183"/>
      <c r="YK13" s="183"/>
      <c r="YL13" s="183"/>
      <c r="YM13" s="183"/>
      <c r="YN13" s="183"/>
      <c r="YO13" s="183"/>
      <c r="YP13" s="183"/>
      <c r="YQ13" s="183"/>
      <c r="YR13" s="183"/>
      <c r="YS13" s="183"/>
      <c r="YT13" s="183"/>
      <c r="YU13" s="183"/>
      <c r="YV13" s="183"/>
      <c r="YW13" s="183"/>
      <c r="YX13" s="183"/>
      <c r="YY13" s="183"/>
      <c r="YZ13" s="183"/>
      <c r="ZA13" s="183"/>
      <c r="ZB13" s="183"/>
      <c r="ZC13" s="183"/>
      <c r="ZD13" s="183"/>
      <c r="ZE13" s="183"/>
      <c r="ZF13" s="183"/>
      <c r="ZG13" s="183"/>
      <c r="ZH13" s="183"/>
      <c r="ZI13" s="183"/>
      <c r="ZJ13" s="183"/>
      <c r="ZK13" s="183"/>
      <c r="ZL13" s="183"/>
      <c r="ZM13" s="183"/>
      <c r="ZN13" s="183"/>
      <c r="ZO13" s="183"/>
      <c r="ZP13" s="183"/>
      <c r="ZQ13" s="183"/>
      <c r="ZR13" s="183"/>
      <c r="ZS13" s="183"/>
      <c r="ZT13" s="183"/>
      <c r="ZU13" s="183"/>
      <c r="ZV13" s="183"/>
      <c r="ZW13" s="183"/>
      <c r="ZX13" s="183"/>
      <c r="ZY13" s="183"/>
      <c r="ZZ13" s="183"/>
      <c r="AAA13" s="183"/>
      <c r="AAB13" s="183"/>
      <c r="AAC13" s="183"/>
      <c r="AAD13" s="183"/>
      <c r="AAE13" s="183"/>
      <c r="AAF13" s="183"/>
      <c r="AAG13" s="183"/>
      <c r="AAH13" s="183"/>
      <c r="AAI13" s="183"/>
      <c r="AAJ13" s="183"/>
      <c r="AAK13" s="183"/>
      <c r="AAL13" s="183"/>
      <c r="AAM13" s="183"/>
      <c r="AAN13" s="183"/>
      <c r="AAO13" s="183"/>
      <c r="AAP13" s="183"/>
      <c r="AAQ13" s="183"/>
      <c r="AAR13" s="183"/>
      <c r="AAS13" s="183"/>
      <c r="AAT13" s="183"/>
      <c r="AAU13" s="183"/>
      <c r="AAV13" s="183"/>
      <c r="AAW13" s="183"/>
      <c r="AAX13" s="183"/>
      <c r="AAY13" s="183"/>
      <c r="AAZ13" s="183"/>
      <c r="ABA13" s="183"/>
      <c r="ABB13" s="183"/>
      <c r="ABC13" s="183"/>
      <c r="ABD13" s="183"/>
      <c r="ABE13" s="183"/>
      <c r="ABF13" s="183"/>
      <c r="ABG13" s="183"/>
      <c r="ABH13" s="183"/>
      <c r="ABI13" s="183"/>
      <c r="ABJ13" s="183"/>
      <c r="ABK13" s="183"/>
      <c r="ABL13" s="183"/>
      <c r="ABM13" s="183"/>
      <c r="ABN13" s="183"/>
      <c r="ABO13" s="183"/>
      <c r="ABP13" s="183"/>
      <c r="ABQ13" s="183"/>
      <c r="ABR13" s="183"/>
      <c r="ABS13" s="183"/>
      <c r="ABT13" s="183"/>
      <c r="ABU13" s="183"/>
      <c r="ABV13" s="183"/>
      <c r="ABW13" s="183"/>
      <c r="ABX13" s="183"/>
      <c r="ABY13" s="183"/>
      <c r="ABZ13" s="183"/>
      <c r="ACA13" s="183"/>
      <c r="ACB13" s="183"/>
      <c r="ACC13" s="183"/>
      <c r="ACD13" s="183"/>
      <c r="ACE13" s="183"/>
      <c r="ACF13" s="183"/>
      <c r="ACG13" s="183"/>
      <c r="ACH13" s="183"/>
      <c r="ACI13" s="183"/>
      <c r="ACJ13" s="183"/>
      <c r="ACK13" s="183"/>
      <c r="ACL13" s="183"/>
      <c r="ACM13" s="183"/>
      <c r="ACN13" s="183"/>
      <c r="ACO13" s="183"/>
      <c r="ACP13" s="183"/>
      <c r="ACQ13" s="183"/>
      <c r="ACR13" s="183"/>
      <c r="ACS13" s="183"/>
      <c r="ACT13" s="183"/>
      <c r="ACU13" s="183"/>
      <c r="ACV13" s="183"/>
      <c r="ACW13" s="183"/>
      <c r="ACX13" s="183"/>
      <c r="ACY13" s="183"/>
      <c r="ACZ13" s="183"/>
      <c r="ADA13" s="183"/>
      <c r="ADB13" s="183"/>
      <c r="ADC13" s="183"/>
      <c r="ADD13" s="183"/>
      <c r="ADE13" s="183"/>
      <c r="ADF13" s="183"/>
      <c r="ADG13" s="183"/>
      <c r="ADH13" s="183"/>
      <c r="ADI13" s="183"/>
      <c r="ADJ13" s="183"/>
      <c r="ADK13" s="183"/>
      <c r="ADL13" s="183"/>
      <c r="ADM13" s="183"/>
      <c r="ADN13" s="183"/>
      <c r="ADO13" s="183"/>
      <c r="ADP13" s="183"/>
      <c r="ADQ13" s="183"/>
      <c r="ADR13" s="183"/>
      <c r="ADS13" s="183"/>
      <c r="ADT13" s="183"/>
      <c r="ADU13" s="183"/>
      <c r="ADV13" s="183"/>
      <c r="ADW13" s="183"/>
      <c r="ADX13" s="183"/>
      <c r="ADY13" s="183"/>
      <c r="ADZ13" s="183"/>
      <c r="AEA13" s="183"/>
      <c r="AEB13" s="183"/>
    </row>
    <row r="14" spans="1:808" s="620" customFormat="1">
      <c r="A14" s="627" t="s">
        <v>34</v>
      </c>
      <c r="B14" s="628">
        <v>1790564</v>
      </c>
      <c r="C14" s="629">
        <v>23127</v>
      </c>
      <c r="D14" s="629">
        <v>6660</v>
      </c>
      <c r="E14" s="345">
        <v>11762</v>
      </c>
      <c r="F14" s="630">
        <v>156</v>
      </c>
      <c r="G14" s="629">
        <v>161</v>
      </c>
      <c r="H14" s="631">
        <v>12.993671267823991</v>
      </c>
      <c r="I14" s="631">
        <v>3.7194984373638698</v>
      </c>
      <c r="J14" s="631">
        <v>6.5694384562629429</v>
      </c>
      <c r="K14" s="346">
        <v>6.7050631823261408</v>
      </c>
      <c r="L14" s="347">
        <v>6.9199690535545431</v>
      </c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83"/>
      <c r="JS14" s="183"/>
      <c r="JT14" s="183"/>
      <c r="JU14" s="183"/>
      <c r="JV14" s="183"/>
      <c r="JW14" s="183"/>
      <c r="JX14" s="183"/>
      <c r="JY14" s="183"/>
      <c r="JZ14" s="183"/>
      <c r="KA14" s="183"/>
      <c r="KB14" s="183"/>
      <c r="KC14" s="183"/>
      <c r="KD14" s="183"/>
      <c r="KE14" s="183"/>
      <c r="KF14" s="183"/>
      <c r="KG14" s="183"/>
      <c r="KH14" s="183"/>
      <c r="KI14" s="183"/>
      <c r="KJ14" s="183"/>
      <c r="KK14" s="183"/>
      <c r="KL14" s="183"/>
      <c r="KM14" s="183"/>
      <c r="KN14" s="183"/>
      <c r="KO14" s="183"/>
      <c r="KP14" s="183"/>
      <c r="KQ14" s="183"/>
      <c r="KR14" s="183"/>
      <c r="KS14" s="183"/>
      <c r="KT14" s="183"/>
      <c r="KU14" s="183"/>
      <c r="KV14" s="183"/>
      <c r="KW14" s="183"/>
      <c r="KX14" s="183"/>
      <c r="KY14" s="183"/>
      <c r="KZ14" s="183"/>
      <c r="LA14" s="183"/>
      <c r="LB14" s="183"/>
      <c r="LC14" s="183"/>
      <c r="LD14" s="183"/>
      <c r="LE14" s="183"/>
      <c r="LF14" s="183"/>
      <c r="LG14" s="183"/>
      <c r="LH14" s="183"/>
      <c r="LI14" s="183"/>
      <c r="LJ14" s="183"/>
      <c r="LK14" s="183"/>
      <c r="LL14" s="183"/>
      <c r="LM14" s="183"/>
      <c r="LN14" s="183"/>
      <c r="LO14" s="183"/>
      <c r="LP14" s="183"/>
      <c r="LQ14" s="183"/>
      <c r="LR14" s="183"/>
      <c r="LS14" s="183"/>
      <c r="LT14" s="183"/>
      <c r="LU14" s="183"/>
      <c r="LV14" s="183"/>
      <c r="LW14" s="183"/>
      <c r="LX14" s="183"/>
      <c r="LY14" s="183"/>
      <c r="LZ14" s="183"/>
      <c r="MA14" s="183"/>
      <c r="MB14" s="183"/>
      <c r="MC14" s="183"/>
      <c r="MD14" s="183"/>
      <c r="ME14" s="183"/>
      <c r="MF14" s="183"/>
      <c r="MG14" s="183"/>
      <c r="MH14" s="183"/>
      <c r="MI14" s="183"/>
      <c r="MJ14" s="183"/>
      <c r="MK14" s="183"/>
      <c r="ML14" s="183"/>
      <c r="MM14" s="183"/>
      <c r="MN14" s="183"/>
      <c r="MO14" s="183"/>
      <c r="MP14" s="183"/>
      <c r="MQ14" s="183"/>
      <c r="MR14" s="183"/>
      <c r="MS14" s="183"/>
      <c r="MT14" s="183"/>
      <c r="MU14" s="183"/>
      <c r="MV14" s="183"/>
      <c r="MW14" s="183"/>
      <c r="MX14" s="183"/>
      <c r="MY14" s="183"/>
      <c r="MZ14" s="183"/>
      <c r="NA14" s="183"/>
      <c r="NB14" s="183"/>
      <c r="NC14" s="183"/>
      <c r="ND14" s="183"/>
      <c r="NE14" s="183"/>
      <c r="NF14" s="183"/>
      <c r="NG14" s="183"/>
      <c r="NH14" s="183"/>
      <c r="NI14" s="183"/>
      <c r="NJ14" s="183"/>
      <c r="NK14" s="183"/>
      <c r="NL14" s="183"/>
      <c r="NM14" s="183"/>
      <c r="NN14" s="183"/>
      <c r="NO14" s="183"/>
      <c r="NP14" s="183"/>
      <c r="NQ14" s="183"/>
      <c r="NR14" s="183"/>
      <c r="NS14" s="183"/>
      <c r="NT14" s="183"/>
      <c r="NU14" s="183"/>
      <c r="NV14" s="183"/>
      <c r="NW14" s="183"/>
      <c r="NX14" s="183"/>
      <c r="NY14" s="183"/>
      <c r="NZ14" s="183"/>
      <c r="OA14" s="183"/>
      <c r="OB14" s="183"/>
      <c r="OC14" s="183"/>
      <c r="OD14" s="183"/>
      <c r="OE14" s="183"/>
      <c r="OF14" s="183"/>
      <c r="OG14" s="183"/>
      <c r="OH14" s="183"/>
      <c r="OI14" s="183"/>
      <c r="OJ14" s="183"/>
      <c r="OK14" s="183"/>
      <c r="OL14" s="183"/>
      <c r="OM14" s="183"/>
      <c r="ON14" s="183"/>
      <c r="OO14" s="183"/>
      <c r="OP14" s="183"/>
      <c r="OQ14" s="183"/>
      <c r="OR14" s="183"/>
      <c r="OS14" s="183"/>
      <c r="OT14" s="183"/>
      <c r="OU14" s="183"/>
      <c r="OV14" s="183"/>
      <c r="OW14" s="183"/>
      <c r="OX14" s="183"/>
      <c r="OY14" s="183"/>
      <c r="OZ14" s="183"/>
      <c r="PA14" s="183"/>
      <c r="PB14" s="183"/>
      <c r="PC14" s="183"/>
      <c r="PD14" s="183"/>
      <c r="PE14" s="183"/>
      <c r="PF14" s="183"/>
      <c r="PG14" s="183"/>
      <c r="PH14" s="183"/>
      <c r="PI14" s="183"/>
      <c r="PJ14" s="183"/>
      <c r="PK14" s="183"/>
      <c r="PL14" s="183"/>
      <c r="PM14" s="183"/>
      <c r="PN14" s="183"/>
      <c r="PO14" s="183"/>
      <c r="PP14" s="183"/>
      <c r="PQ14" s="183"/>
      <c r="PR14" s="183"/>
      <c r="PS14" s="183"/>
      <c r="PT14" s="183"/>
      <c r="PU14" s="183"/>
      <c r="PV14" s="183"/>
      <c r="PW14" s="183"/>
      <c r="PX14" s="183"/>
      <c r="PY14" s="183"/>
      <c r="PZ14" s="183"/>
      <c r="QA14" s="183"/>
      <c r="QB14" s="183"/>
      <c r="QC14" s="183"/>
      <c r="QD14" s="183"/>
      <c r="QE14" s="183"/>
      <c r="QF14" s="183"/>
      <c r="QG14" s="183"/>
      <c r="QH14" s="183"/>
      <c r="QI14" s="183"/>
      <c r="QJ14" s="183"/>
      <c r="QK14" s="183"/>
      <c r="QL14" s="183"/>
      <c r="QM14" s="183"/>
      <c r="QN14" s="183"/>
      <c r="QO14" s="183"/>
      <c r="QP14" s="183"/>
      <c r="QQ14" s="183"/>
      <c r="QR14" s="183"/>
      <c r="QS14" s="183"/>
      <c r="QT14" s="183"/>
      <c r="QU14" s="183"/>
      <c r="QV14" s="183"/>
      <c r="QW14" s="183"/>
      <c r="QX14" s="183"/>
      <c r="QY14" s="183"/>
      <c r="QZ14" s="183"/>
      <c r="RA14" s="183"/>
      <c r="RB14" s="183"/>
      <c r="RC14" s="183"/>
      <c r="RD14" s="183"/>
      <c r="RE14" s="183"/>
      <c r="RF14" s="183"/>
      <c r="RG14" s="183"/>
      <c r="RH14" s="183"/>
      <c r="RI14" s="183"/>
      <c r="RJ14" s="183"/>
      <c r="RK14" s="183"/>
      <c r="RL14" s="183"/>
      <c r="RM14" s="183"/>
      <c r="RN14" s="183"/>
      <c r="RO14" s="183"/>
      <c r="RP14" s="183"/>
      <c r="RQ14" s="183"/>
      <c r="RR14" s="183"/>
      <c r="RS14" s="183"/>
      <c r="RT14" s="183"/>
      <c r="RU14" s="183"/>
      <c r="RV14" s="183"/>
      <c r="RW14" s="183"/>
      <c r="RX14" s="183"/>
      <c r="RY14" s="183"/>
      <c r="RZ14" s="183"/>
      <c r="SA14" s="183"/>
      <c r="SB14" s="183"/>
      <c r="SC14" s="183"/>
      <c r="SD14" s="183"/>
      <c r="SE14" s="183"/>
      <c r="SF14" s="183"/>
      <c r="SG14" s="183"/>
      <c r="SH14" s="183"/>
      <c r="SI14" s="183"/>
      <c r="SJ14" s="183"/>
      <c r="SK14" s="183"/>
      <c r="SL14" s="183"/>
      <c r="SM14" s="183"/>
      <c r="SN14" s="183"/>
      <c r="SO14" s="183"/>
      <c r="SP14" s="183"/>
      <c r="SQ14" s="183"/>
      <c r="SR14" s="183"/>
      <c r="SS14" s="183"/>
      <c r="ST14" s="183"/>
      <c r="SU14" s="183"/>
      <c r="SV14" s="183"/>
      <c r="SW14" s="183"/>
      <c r="SX14" s="183"/>
      <c r="SY14" s="183"/>
      <c r="SZ14" s="183"/>
      <c r="TA14" s="183"/>
      <c r="TB14" s="183"/>
      <c r="TC14" s="183"/>
      <c r="TD14" s="183"/>
      <c r="TE14" s="183"/>
      <c r="TF14" s="183"/>
      <c r="TG14" s="183"/>
      <c r="TH14" s="183"/>
      <c r="TI14" s="183"/>
      <c r="TJ14" s="183"/>
      <c r="TK14" s="183"/>
      <c r="TL14" s="183"/>
      <c r="TM14" s="183"/>
      <c r="TN14" s="183"/>
      <c r="TO14" s="183"/>
      <c r="TP14" s="183"/>
      <c r="TQ14" s="183"/>
      <c r="TR14" s="183"/>
      <c r="TS14" s="183"/>
      <c r="TT14" s="183"/>
      <c r="TU14" s="183"/>
      <c r="TV14" s="183"/>
      <c r="TW14" s="183"/>
      <c r="TX14" s="183"/>
      <c r="TY14" s="183"/>
      <c r="TZ14" s="183"/>
      <c r="UA14" s="183"/>
      <c r="UB14" s="183"/>
      <c r="UC14" s="183"/>
      <c r="UD14" s="183"/>
      <c r="UE14" s="183"/>
      <c r="UF14" s="183"/>
      <c r="UG14" s="183"/>
      <c r="UH14" s="183"/>
      <c r="UI14" s="183"/>
      <c r="UJ14" s="183"/>
      <c r="UK14" s="183"/>
      <c r="UL14" s="183"/>
      <c r="UM14" s="183"/>
      <c r="UN14" s="183"/>
      <c r="UO14" s="183"/>
      <c r="UP14" s="183"/>
      <c r="UQ14" s="183"/>
      <c r="UR14" s="183"/>
      <c r="US14" s="183"/>
      <c r="UT14" s="183"/>
      <c r="UU14" s="183"/>
      <c r="UV14" s="183"/>
      <c r="UW14" s="183"/>
      <c r="UX14" s="183"/>
      <c r="UY14" s="183"/>
      <c r="UZ14" s="183"/>
      <c r="VA14" s="183"/>
      <c r="VB14" s="183"/>
      <c r="VC14" s="183"/>
      <c r="VD14" s="183"/>
      <c r="VE14" s="183"/>
      <c r="VF14" s="183"/>
      <c r="VG14" s="183"/>
      <c r="VH14" s="183"/>
      <c r="VI14" s="183"/>
      <c r="VJ14" s="183"/>
      <c r="VK14" s="183"/>
      <c r="VL14" s="183"/>
      <c r="VM14" s="183"/>
      <c r="VN14" s="183"/>
      <c r="VO14" s="183"/>
      <c r="VP14" s="183"/>
      <c r="VQ14" s="183"/>
      <c r="VR14" s="183"/>
      <c r="VS14" s="183"/>
      <c r="VT14" s="183"/>
      <c r="VU14" s="183"/>
      <c r="VV14" s="183"/>
      <c r="VW14" s="183"/>
      <c r="VX14" s="183"/>
      <c r="VY14" s="183"/>
      <c r="VZ14" s="183"/>
      <c r="WA14" s="183"/>
      <c r="WB14" s="183"/>
      <c r="WC14" s="183"/>
      <c r="WD14" s="183"/>
      <c r="WE14" s="183"/>
      <c r="WF14" s="183"/>
      <c r="WG14" s="183"/>
      <c r="WH14" s="183"/>
      <c r="WI14" s="183"/>
      <c r="WJ14" s="183"/>
      <c r="WK14" s="183"/>
      <c r="WL14" s="183"/>
      <c r="WM14" s="183"/>
      <c r="WN14" s="183"/>
      <c r="WO14" s="183"/>
      <c r="WP14" s="183"/>
      <c r="WQ14" s="183"/>
      <c r="WR14" s="183"/>
      <c r="WS14" s="183"/>
      <c r="WT14" s="183"/>
      <c r="WU14" s="183"/>
      <c r="WV14" s="183"/>
      <c r="WW14" s="183"/>
      <c r="WX14" s="183"/>
      <c r="WY14" s="183"/>
      <c r="WZ14" s="183"/>
      <c r="XA14" s="183"/>
      <c r="XB14" s="183"/>
      <c r="XC14" s="183"/>
      <c r="XD14" s="183"/>
      <c r="XE14" s="183"/>
      <c r="XF14" s="183"/>
      <c r="XG14" s="183"/>
      <c r="XH14" s="183"/>
      <c r="XI14" s="183"/>
      <c r="XJ14" s="183"/>
      <c r="XK14" s="183"/>
      <c r="XL14" s="183"/>
      <c r="XM14" s="183"/>
      <c r="XN14" s="183"/>
      <c r="XO14" s="183"/>
      <c r="XP14" s="183"/>
      <c r="XQ14" s="183"/>
      <c r="XR14" s="183"/>
      <c r="XS14" s="183"/>
      <c r="XT14" s="183"/>
      <c r="XU14" s="183"/>
      <c r="XV14" s="183"/>
      <c r="XW14" s="183"/>
      <c r="XX14" s="183"/>
      <c r="XY14" s="183"/>
      <c r="XZ14" s="183"/>
      <c r="YA14" s="183"/>
      <c r="YB14" s="183"/>
      <c r="YC14" s="183"/>
      <c r="YD14" s="183"/>
      <c r="YE14" s="183"/>
      <c r="YF14" s="183"/>
      <c r="YG14" s="183"/>
      <c r="YH14" s="183"/>
      <c r="YI14" s="183"/>
      <c r="YJ14" s="183"/>
      <c r="YK14" s="183"/>
      <c r="YL14" s="183"/>
      <c r="YM14" s="183"/>
      <c r="YN14" s="183"/>
      <c r="YO14" s="183"/>
      <c r="YP14" s="183"/>
      <c r="YQ14" s="183"/>
      <c r="YR14" s="183"/>
      <c r="YS14" s="183"/>
      <c r="YT14" s="183"/>
      <c r="YU14" s="183"/>
      <c r="YV14" s="183"/>
      <c r="YW14" s="183"/>
      <c r="YX14" s="183"/>
      <c r="YY14" s="183"/>
      <c r="YZ14" s="183"/>
      <c r="ZA14" s="183"/>
      <c r="ZB14" s="183"/>
      <c r="ZC14" s="183"/>
      <c r="ZD14" s="183"/>
      <c r="ZE14" s="183"/>
      <c r="ZF14" s="183"/>
      <c r="ZG14" s="183"/>
      <c r="ZH14" s="183"/>
      <c r="ZI14" s="183"/>
      <c r="ZJ14" s="183"/>
      <c r="ZK14" s="183"/>
      <c r="ZL14" s="183"/>
      <c r="ZM14" s="183"/>
      <c r="ZN14" s="183"/>
      <c r="ZO14" s="183"/>
      <c r="ZP14" s="183"/>
      <c r="ZQ14" s="183"/>
      <c r="ZR14" s="183"/>
      <c r="ZS14" s="183"/>
      <c r="ZT14" s="183"/>
      <c r="ZU14" s="183"/>
      <c r="ZV14" s="183"/>
      <c r="ZW14" s="183"/>
      <c r="ZX14" s="183"/>
      <c r="ZY14" s="183"/>
      <c r="ZZ14" s="183"/>
      <c r="AAA14" s="183"/>
      <c r="AAB14" s="183"/>
      <c r="AAC14" s="183"/>
      <c r="AAD14" s="183"/>
      <c r="AAE14" s="183"/>
      <c r="AAF14" s="183"/>
      <c r="AAG14" s="183"/>
      <c r="AAH14" s="183"/>
      <c r="AAI14" s="183"/>
      <c r="AAJ14" s="183"/>
      <c r="AAK14" s="183"/>
      <c r="AAL14" s="183"/>
      <c r="AAM14" s="183"/>
      <c r="AAN14" s="183"/>
      <c r="AAO14" s="183"/>
      <c r="AAP14" s="183"/>
      <c r="AAQ14" s="183"/>
      <c r="AAR14" s="183"/>
      <c r="AAS14" s="183"/>
      <c r="AAT14" s="183"/>
      <c r="AAU14" s="183"/>
      <c r="AAV14" s="183"/>
      <c r="AAW14" s="183"/>
      <c r="AAX14" s="183"/>
      <c r="AAY14" s="183"/>
      <c r="AAZ14" s="183"/>
      <c r="ABA14" s="183"/>
      <c r="ABB14" s="183"/>
      <c r="ABC14" s="183"/>
      <c r="ABD14" s="183"/>
      <c r="ABE14" s="183"/>
      <c r="ABF14" s="183"/>
      <c r="ABG14" s="183"/>
      <c r="ABH14" s="183"/>
      <c r="ABI14" s="183"/>
      <c r="ABJ14" s="183"/>
      <c r="ABK14" s="183"/>
      <c r="ABL14" s="183"/>
      <c r="ABM14" s="183"/>
      <c r="ABN14" s="183"/>
      <c r="ABO14" s="183"/>
      <c r="ABP14" s="183"/>
      <c r="ABQ14" s="183"/>
      <c r="ABR14" s="183"/>
      <c r="ABS14" s="183"/>
      <c r="ABT14" s="183"/>
      <c r="ABU14" s="183"/>
      <c r="ABV14" s="183"/>
      <c r="ABW14" s="183"/>
      <c r="ABX14" s="183"/>
      <c r="ABY14" s="183"/>
      <c r="ABZ14" s="183"/>
      <c r="ACA14" s="183"/>
      <c r="ACB14" s="183"/>
      <c r="ACC14" s="183"/>
      <c r="ACD14" s="183"/>
      <c r="ACE14" s="183"/>
      <c r="ACF14" s="183"/>
      <c r="ACG14" s="183"/>
      <c r="ACH14" s="183"/>
      <c r="ACI14" s="183"/>
      <c r="ACJ14" s="183"/>
      <c r="ACK14" s="183"/>
      <c r="ACL14" s="183"/>
      <c r="ACM14" s="183"/>
      <c r="ACN14" s="183"/>
      <c r="ACO14" s="183"/>
      <c r="ACP14" s="183"/>
      <c r="ACQ14" s="183"/>
      <c r="ACR14" s="183"/>
      <c r="ACS14" s="183"/>
      <c r="ACT14" s="183"/>
      <c r="ACU14" s="183"/>
      <c r="ACV14" s="183"/>
      <c r="ACW14" s="183"/>
      <c r="ACX14" s="183"/>
      <c r="ACY14" s="183"/>
      <c r="ACZ14" s="183"/>
      <c r="ADA14" s="183"/>
      <c r="ADB14" s="183"/>
      <c r="ADC14" s="183"/>
      <c r="ADD14" s="183"/>
      <c r="ADE14" s="183"/>
      <c r="ADF14" s="183"/>
      <c r="ADG14" s="183"/>
      <c r="ADH14" s="183"/>
      <c r="ADI14" s="183"/>
      <c r="ADJ14" s="183"/>
      <c r="ADK14" s="183"/>
      <c r="ADL14" s="183"/>
      <c r="ADM14" s="183"/>
      <c r="ADN14" s="183"/>
      <c r="ADO14" s="183"/>
      <c r="ADP14" s="183"/>
      <c r="ADQ14" s="183"/>
      <c r="ADR14" s="183"/>
      <c r="ADS14" s="183"/>
      <c r="ADT14" s="183"/>
      <c r="ADU14" s="183"/>
      <c r="ADV14" s="183"/>
      <c r="ADW14" s="183"/>
      <c r="ADX14" s="183"/>
      <c r="ADY14" s="183"/>
      <c r="ADZ14" s="183"/>
      <c r="AEA14" s="183"/>
      <c r="AEB14" s="183"/>
    </row>
    <row r="15" spans="1:808" s="620" customFormat="1">
      <c r="A15" s="627" t="s">
        <v>164</v>
      </c>
      <c r="B15" s="628">
        <v>7142893</v>
      </c>
      <c r="C15" s="629">
        <v>99081</v>
      </c>
      <c r="D15" s="629">
        <v>25866</v>
      </c>
      <c r="E15" s="345">
        <v>37565</v>
      </c>
      <c r="F15" s="630">
        <v>667</v>
      </c>
      <c r="G15" s="629">
        <v>886</v>
      </c>
      <c r="H15" s="631">
        <v>13.918870127271962</v>
      </c>
      <c r="I15" s="631">
        <v>3.621221821466456</v>
      </c>
      <c r="J15" s="631">
        <v>5.2589336001533278</v>
      </c>
      <c r="K15" s="346">
        <v>6.7088442079641126</v>
      </c>
      <c r="L15" s="347">
        <v>8.9115981533076507</v>
      </c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/>
      <c r="IY15" s="183"/>
      <c r="IZ15" s="183"/>
      <c r="JA15" s="183"/>
      <c r="JB15" s="183"/>
      <c r="JC15" s="183"/>
      <c r="JD15" s="183"/>
      <c r="JE15" s="183"/>
      <c r="JF15" s="183"/>
      <c r="JG15" s="183"/>
      <c r="JH15" s="183"/>
      <c r="JI15" s="183"/>
      <c r="JJ15" s="183"/>
      <c r="JK15" s="183"/>
      <c r="JL15" s="183"/>
      <c r="JM15" s="183"/>
      <c r="JN15" s="183"/>
      <c r="JO15" s="183"/>
      <c r="JP15" s="183"/>
      <c r="JQ15" s="183"/>
      <c r="JR15" s="183"/>
      <c r="JS15" s="183"/>
      <c r="JT15" s="183"/>
      <c r="JU15" s="183"/>
      <c r="JV15" s="183"/>
      <c r="JW15" s="183"/>
      <c r="JX15" s="183"/>
      <c r="JY15" s="183"/>
      <c r="JZ15" s="183"/>
      <c r="KA15" s="183"/>
      <c r="KB15" s="183"/>
      <c r="KC15" s="183"/>
      <c r="KD15" s="183"/>
      <c r="KE15" s="183"/>
      <c r="KF15" s="183"/>
      <c r="KG15" s="183"/>
      <c r="KH15" s="183"/>
      <c r="KI15" s="183"/>
      <c r="KJ15" s="183"/>
      <c r="KK15" s="183"/>
      <c r="KL15" s="183"/>
      <c r="KM15" s="183"/>
      <c r="KN15" s="183"/>
      <c r="KO15" s="183"/>
      <c r="KP15" s="183"/>
      <c r="KQ15" s="183"/>
      <c r="KR15" s="183"/>
      <c r="KS15" s="183"/>
      <c r="KT15" s="183"/>
      <c r="KU15" s="183"/>
      <c r="KV15" s="183"/>
      <c r="KW15" s="183"/>
      <c r="KX15" s="183"/>
      <c r="KY15" s="183"/>
      <c r="KZ15" s="183"/>
      <c r="LA15" s="183"/>
      <c r="LB15" s="183"/>
      <c r="LC15" s="183"/>
      <c r="LD15" s="183"/>
      <c r="LE15" s="183"/>
      <c r="LF15" s="183"/>
      <c r="LG15" s="183"/>
      <c r="LH15" s="183"/>
      <c r="LI15" s="183"/>
      <c r="LJ15" s="183"/>
      <c r="LK15" s="183"/>
      <c r="LL15" s="183"/>
      <c r="LM15" s="183"/>
      <c r="LN15" s="183"/>
      <c r="LO15" s="183"/>
      <c r="LP15" s="183"/>
      <c r="LQ15" s="183"/>
      <c r="LR15" s="183"/>
      <c r="LS15" s="183"/>
      <c r="LT15" s="183"/>
      <c r="LU15" s="183"/>
      <c r="LV15" s="183"/>
      <c r="LW15" s="183"/>
      <c r="LX15" s="183"/>
      <c r="LY15" s="183"/>
      <c r="LZ15" s="183"/>
      <c r="MA15" s="183"/>
      <c r="MB15" s="183"/>
      <c r="MC15" s="183"/>
      <c r="MD15" s="183"/>
      <c r="ME15" s="183"/>
      <c r="MF15" s="183"/>
      <c r="MG15" s="183"/>
      <c r="MH15" s="183"/>
      <c r="MI15" s="183"/>
      <c r="MJ15" s="183"/>
      <c r="MK15" s="183"/>
      <c r="ML15" s="183"/>
      <c r="MM15" s="183"/>
      <c r="MN15" s="183"/>
      <c r="MO15" s="183"/>
      <c r="MP15" s="183"/>
      <c r="MQ15" s="183"/>
      <c r="MR15" s="183"/>
      <c r="MS15" s="183"/>
      <c r="MT15" s="183"/>
      <c r="MU15" s="183"/>
      <c r="MV15" s="183"/>
      <c r="MW15" s="183"/>
      <c r="MX15" s="183"/>
      <c r="MY15" s="183"/>
      <c r="MZ15" s="183"/>
      <c r="NA15" s="183"/>
      <c r="NB15" s="183"/>
      <c r="NC15" s="183"/>
      <c r="ND15" s="183"/>
      <c r="NE15" s="183"/>
      <c r="NF15" s="183"/>
      <c r="NG15" s="183"/>
      <c r="NH15" s="183"/>
      <c r="NI15" s="183"/>
      <c r="NJ15" s="183"/>
      <c r="NK15" s="183"/>
      <c r="NL15" s="183"/>
      <c r="NM15" s="183"/>
      <c r="NN15" s="183"/>
      <c r="NO15" s="183"/>
      <c r="NP15" s="183"/>
      <c r="NQ15" s="183"/>
      <c r="NR15" s="183"/>
      <c r="NS15" s="183"/>
      <c r="NT15" s="183"/>
      <c r="NU15" s="183"/>
      <c r="NV15" s="183"/>
      <c r="NW15" s="183"/>
      <c r="NX15" s="183"/>
      <c r="NY15" s="183"/>
      <c r="NZ15" s="183"/>
      <c r="OA15" s="183"/>
      <c r="OB15" s="183"/>
      <c r="OC15" s="183"/>
      <c r="OD15" s="183"/>
      <c r="OE15" s="183"/>
      <c r="OF15" s="183"/>
      <c r="OG15" s="183"/>
      <c r="OH15" s="183"/>
      <c r="OI15" s="183"/>
      <c r="OJ15" s="183"/>
      <c r="OK15" s="183"/>
      <c r="OL15" s="183"/>
      <c r="OM15" s="183"/>
      <c r="ON15" s="183"/>
      <c r="OO15" s="183"/>
      <c r="OP15" s="183"/>
      <c r="OQ15" s="183"/>
      <c r="OR15" s="183"/>
      <c r="OS15" s="183"/>
      <c r="OT15" s="183"/>
      <c r="OU15" s="183"/>
      <c r="OV15" s="183"/>
      <c r="OW15" s="183"/>
      <c r="OX15" s="183"/>
      <c r="OY15" s="183"/>
      <c r="OZ15" s="183"/>
      <c r="PA15" s="183"/>
      <c r="PB15" s="183"/>
      <c r="PC15" s="183"/>
      <c r="PD15" s="183"/>
      <c r="PE15" s="183"/>
      <c r="PF15" s="183"/>
      <c r="PG15" s="183"/>
      <c r="PH15" s="183"/>
      <c r="PI15" s="183"/>
      <c r="PJ15" s="183"/>
      <c r="PK15" s="183"/>
      <c r="PL15" s="183"/>
      <c r="PM15" s="183"/>
      <c r="PN15" s="183"/>
      <c r="PO15" s="183"/>
      <c r="PP15" s="183"/>
      <c r="PQ15" s="183"/>
      <c r="PR15" s="183"/>
      <c r="PS15" s="183"/>
      <c r="PT15" s="183"/>
      <c r="PU15" s="183"/>
      <c r="PV15" s="183"/>
      <c r="PW15" s="183"/>
      <c r="PX15" s="183"/>
      <c r="PY15" s="183"/>
      <c r="PZ15" s="183"/>
      <c r="QA15" s="183"/>
      <c r="QB15" s="183"/>
      <c r="QC15" s="183"/>
      <c r="QD15" s="183"/>
      <c r="QE15" s="183"/>
      <c r="QF15" s="183"/>
      <c r="QG15" s="183"/>
      <c r="QH15" s="183"/>
      <c r="QI15" s="183"/>
      <c r="QJ15" s="183"/>
      <c r="QK15" s="183"/>
      <c r="QL15" s="183"/>
      <c r="QM15" s="183"/>
      <c r="QN15" s="183"/>
      <c r="QO15" s="183"/>
      <c r="QP15" s="183"/>
      <c r="QQ15" s="183"/>
      <c r="QR15" s="183"/>
      <c r="QS15" s="183"/>
      <c r="QT15" s="183"/>
      <c r="QU15" s="183"/>
      <c r="QV15" s="183"/>
      <c r="QW15" s="183"/>
      <c r="QX15" s="183"/>
      <c r="QY15" s="183"/>
      <c r="QZ15" s="183"/>
      <c r="RA15" s="183"/>
      <c r="RB15" s="183"/>
      <c r="RC15" s="183"/>
      <c r="RD15" s="183"/>
      <c r="RE15" s="183"/>
      <c r="RF15" s="183"/>
      <c r="RG15" s="183"/>
      <c r="RH15" s="183"/>
      <c r="RI15" s="183"/>
      <c r="RJ15" s="183"/>
      <c r="RK15" s="183"/>
      <c r="RL15" s="183"/>
      <c r="RM15" s="183"/>
      <c r="RN15" s="183"/>
      <c r="RO15" s="183"/>
      <c r="RP15" s="183"/>
      <c r="RQ15" s="183"/>
      <c r="RR15" s="183"/>
      <c r="RS15" s="183"/>
      <c r="RT15" s="183"/>
      <c r="RU15" s="183"/>
      <c r="RV15" s="183"/>
      <c r="RW15" s="183"/>
      <c r="RX15" s="183"/>
      <c r="RY15" s="183"/>
      <c r="RZ15" s="183"/>
      <c r="SA15" s="183"/>
      <c r="SB15" s="183"/>
      <c r="SC15" s="183"/>
      <c r="SD15" s="183"/>
      <c r="SE15" s="183"/>
      <c r="SF15" s="183"/>
      <c r="SG15" s="183"/>
      <c r="SH15" s="183"/>
      <c r="SI15" s="183"/>
      <c r="SJ15" s="183"/>
      <c r="SK15" s="183"/>
      <c r="SL15" s="183"/>
      <c r="SM15" s="183"/>
      <c r="SN15" s="183"/>
      <c r="SO15" s="183"/>
      <c r="SP15" s="183"/>
      <c r="SQ15" s="183"/>
      <c r="SR15" s="183"/>
      <c r="SS15" s="183"/>
      <c r="ST15" s="183"/>
      <c r="SU15" s="183"/>
      <c r="SV15" s="183"/>
      <c r="SW15" s="183"/>
      <c r="SX15" s="183"/>
      <c r="SY15" s="183"/>
      <c r="SZ15" s="183"/>
      <c r="TA15" s="183"/>
      <c r="TB15" s="183"/>
      <c r="TC15" s="183"/>
      <c r="TD15" s="183"/>
      <c r="TE15" s="183"/>
      <c r="TF15" s="183"/>
      <c r="TG15" s="183"/>
      <c r="TH15" s="183"/>
      <c r="TI15" s="183"/>
      <c r="TJ15" s="183"/>
      <c r="TK15" s="183"/>
      <c r="TL15" s="183"/>
      <c r="TM15" s="183"/>
      <c r="TN15" s="183"/>
      <c r="TO15" s="183"/>
      <c r="TP15" s="183"/>
      <c r="TQ15" s="183"/>
      <c r="TR15" s="183"/>
      <c r="TS15" s="183"/>
      <c r="TT15" s="183"/>
      <c r="TU15" s="183"/>
      <c r="TV15" s="183"/>
      <c r="TW15" s="183"/>
      <c r="TX15" s="183"/>
      <c r="TY15" s="183"/>
      <c r="TZ15" s="183"/>
      <c r="UA15" s="183"/>
      <c r="UB15" s="183"/>
      <c r="UC15" s="183"/>
      <c r="UD15" s="183"/>
      <c r="UE15" s="183"/>
      <c r="UF15" s="183"/>
      <c r="UG15" s="183"/>
      <c r="UH15" s="183"/>
      <c r="UI15" s="183"/>
      <c r="UJ15" s="183"/>
      <c r="UK15" s="183"/>
      <c r="UL15" s="183"/>
      <c r="UM15" s="183"/>
      <c r="UN15" s="183"/>
      <c r="UO15" s="183"/>
      <c r="UP15" s="183"/>
      <c r="UQ15" s="183"/>
      <c r="UR15" s="183"/>
      <c r="US15" s="183"/>
      <c r="UT15" s="183"/>
      <c r="UU15" s="183"/>
      <c r="UV15" s="183"/>
      <c r="UW15" s="183"/>
      <c r="UX15" s="183"/>
      <c r="UY15" s="183"/>
      <c r="UZ15" s="183"/>
      <c r="VA15" s="183"/>
      <c r="VB15" s="183"/>
      <c r="VC15" s="183"/>
      <c r="VD15" s="183"/>
      <c r="VE15" s="183"/>
      <c r="VF15" s="183"/>
      <c r="VG15" s="183"/>
      <c r="VH15" s="183"/>
      <c r="VI15" s="183"/>
      <c r="VJ15" s="183"/>
      <c r="VK15" s="183"/>
      <c r="VL15" s="183"/>
      <c r="VM15" s="183"/>
      <c r="VN15" s="183"/>
      <c r="VO15" s="183"/>
      <c r="VP15" s="183"/>
      <c r="VQ15" s="183"/>
      <c r="VR15" s="183"/>
      <c r="VS15" s="183"/>
      <c r="VT15" s="183"/>
      <c r="VU15" s="183"/>
      <c r="VV15" s="183"/>
      <c r="VW15" s="183"/>
      <c r="VX15" s="183"/>
      <c r="VY15" s="183"/>
      <c r="VZ15" s="183"/>
      <c r="WA15" s="183"/>
      <c r="WB15" s="183"/>
      <c r="WC15" s="183"/>
      <c r="WD15" s="183"/>
      <c r="WE15" s="183"/>
      <c r="WF15" s="183"/>
      <c r="WG15" s="183"/>
      <c r="WH15" s="183"/>
      <c r="WI15" s="183"/>
      <c r="WJ15" s="183"/>
      <c r="WK15" s="183"/>
      <c r="WL15" s="183"/>
      <c r="WM15" s="183"/>
      <c r="WN15" s="183"/>
      <c r="WO15" s="183"/>
      <c r="WP15" s="183"/>
      <c r="WQ15" s="183"/>
      <c r="WR15" s="183"/>
      <c r="WS15" s="183"/>
      <c r="WT15" s="183"/>
      <c r="WU15" s="183"/>
      <c r="WV15" s="183"/>
      <c r="WW15" s="183"/>
      <c r="WX15" s="183"/>
      <c r="WY15" s="183"/>
      <c r="WZ15" s="183"/>
      <c r="XA15" s="183"/>
      <c r="XB15" s="183"/>
      <c r="XC15" s="183"/>
      <c r="XD15" s="183"/>
      <c r="XE15" s="183"/>
      <c r="XF15" s="183"/>
      <c r="XG15" s="183"/>
      <c r="XH15" s="183"/>
      <c r="XI15" s="183"/>
      <c r="XJ15" s="183"/>
      <c r="XK15" s="183"/>
      <c r="XL15" s="183"/>
      <c r="XM15" s="183"/>
      <c r="XN15" s="183"/>
      <c r="XO15" s="183"/>
      <c r="XP15" s="183"/>
      <c r="XQ15" s="183"/>
      <c r="XR15" s="183"/>
      <c r="XS15" s="183"/>
      <c r="XT15" s="183"/>
      <c r="XU15" s="183"/>
      <c r="XV15" s="183"/>
      <c r="XW15" s="183"/>
      <c r="XX15" s="183"/>
      <c r="XY15" s="183"/>
      <c r="XZ15" s="183"/>
      <c r="YA15" s="183"/>
      <c r="YB15" s="183"/>
      <c r="YC15" s="183"/>
      <c r="YD15" s="183"/>
      <c r="YE15" s="183"/>
      <c r="YF15" s="183"/>
      <c r="YG15" s="183"/>
      <c r="YH15" s="183"/>
      <c r="YI15" s="183"/>
      <c r="YJ15" s="183"/>
      <c r="YK15" s="183"/>
      <c r="YL15" s="183"/>
      <c r="YM15" s="183"/>
      <c r="YN15" s="183"/>
      <c r="YO15" s="183"/>
      <c r="YP15" s="183"/>
      <c r="YQ15" s="183"/>
      <c r="YR15" s="183"/>
      <c r="YS15" s="183"/>
      <c r="YT15" s="183"/>
      <c r="YU15" s="183"/>
      <c r="YV15" s="183"/>
      <c r="YW15" s="183"/>
      <c r="YX15" s="183"/>
      <c r="YY15" s="183"/>
      <c r="YZ15" s="183"/>
      <c r="ZA15" s="183"/>
      <c r="ZB15" s="183"/>
      <c r="ZC15" s="183"/>
      <c r="ZD15" s="183"/>
      <c r="ZE15" s="183"/>
      <c r="ZF15" s="183"/>
      <c r="ZG15" s="183"/>
      <c r="ZH15" s="183"/>
      <c r="ZI15" s="183"/>
      <c r="ZJ15" s="183"/>
      <c r="ZK15" s="183"/>
      <c r="ZL15" s="183"/>
      <c r="ZM15" s="183"/>
      <c r="ZN15" s="183"/>
      <c r="ZO15" s="183"/>
      <c r="ZP15" s="183"/>
      <c r="ZQ15" s="183"/>
      <c r="ZR15" s="183"/>
      <c r="ZS15" s="183"/>
      <c r="ZT15" s="183"/>
      <c r="ZU15" s="183"/>
      <c r="ZV15" s="183"/>
      <c r="ZW15" s="183"/>
      <c r="ZX15" s="183"/>
      <c r="ZY15" s="183"/>
      <c r="ZZ15" s="183"/>
      <c r="AAA15" s="183"/>
      <c r="AAB15" s="183"/>
      <c r="AAC15" s="183"/>
      <c r="AAD15" s="183"/>
      <c r="AAE15" s="183"/>
      <c r="AAF15" s="183"/>
      <c r="AAG15" s="183"/>
      <c r="AAH15" s="183"/>
      <c r="AAI15" s="183"/>
      <c r="AAJ15" s="183"/>
      <c r="AAK15" s="183"/>
      <c r="AAL15" s="183"/>
      <c r="AAM15" s="183"/>
      <c r="AAN15" s="183"/>
      <c r="AAO15" s="183"/>
      <c r="AAP15" s="183"/>
      <c r="AAQ15" s="183"/>
      <c r="AAR15" s="183"/>
      <c r="AAS15" s="183"/>
      <c r="AAT15" s="183"/>
      <c r="AAU15" s="183"/>
      <c r="AAV15" s="183"/>
      <c r="AAW15" s="183"/>
      <c r="AAX15" s="183"/>
      <c r="AAY15" s="183"/>
      <c r="AAZ15" s="183"/>
      <c r="ABA15" s="183"/>
      <c r="ABB15" s="183"/>
      <c r="ABC15" s="183"/>
      <c r="ABD15" s="183"/>
      <c r="ABE15" s="183"/>
      <c r="ABF15" s="183"/>
      <c r="ABG15" s="183"/>
      <c r="ABH15" s="183"/>
      <c r="ABI15" s="183"/>
      <c r="ABJ15" s="183"/>
      <c r="ABK15" s="183"/>
      <c r="ABL15" s="183"/>
      <c r="ABM15" s="183"/>
      <c r="ABN15" s="183"/>
      <c r="ABO15" s="183"/>
      <c r="ABP15" s="183"/>
      <c r="ABQ15" s="183"/>
      <c r="ABR15" s="183"/>
      <c r="ABS15" s="183"/>
      <c r="ABT15" s="183"/>
      <c r="ABU15" s="183"/>
      <c r="ABV15" s="183"/>
      <c r="ABW15" s="183"/>
      <c r="ABX15" s="183"/>
      <c r="ABY15" s="183"/>
      <c r="ABZ15" s="183"/>
      <c r="ACA15" s="183"/>
      <c r="ACB15" s="183"/>
      <c r="ACC15" s="183"/>
      <c r="ACD15" s="183"/>
      <c r="ACE15" s="183"/>
      <c r="ACF15" s="183"/>
      <c r="ACG15" s="183"/>
      <c r="ACH15" s="183"/>
      <c r="ACI15" s="183"/>
      <c r="ACJ15" s="183"/>
      <c r="ACK15" s="183"/>
      <c r="ACL15" s="183"/>
      <c r="ACM15" s="183"/>
      <c r="ACN15" s="183"/>
      <c r="ACO15" s="183"/>
      <c r="ACP15" s="183"/>
      <c r="ACQ15" s="183"/>
      <c r="ACR15" s="183"/>
      <c r="ACS15" s="183"/>
      <c r="ACT15" s="183"/>
      <c r="ACU15" s="183"/>
      <c r="ACV15" s="183"/>
      <c r="ACW15" s="183"/>
      <c r="ACX15" s="183"/>
      <c r="ACY15" s="183"/>
      <c r="ACZ15" s="183"/>
      <c r="ADA15" s="183"/>
      <c r="ADB15" s="183"/>
      <c r="ADC15" s="183"/>
      <c r="ADD15" s="183"/>
      <c r="ADE15" s="183"/>
      <c r="ADF15" s="183"/>
      <c r="ADG15" s="183"/>
      <c r="ADH15" s="183"/>
      <c r="ADI15" s="183"/>
      <c r="ADJ15" s="183"/>
      <c r="ADK15" s="183"/>
      <c r="ADL15" s="183"/>
      <c r="ADM15" s="183"/>
      <c r="ADN15" s="183"/>
      <c r="ADO15" s="183"/>
      <c r="ADP15" s="183"/>
      <c r="ADQ15" s="183"/>
      <c r="ADR15" s="183"/>
      <c r="ADS15" s="183"/>
      <c r="ADT15" s="183"/>
      <c r="ADU15" s="183"/>
      <c r="ADV15" s="183"/>
      <c r="ADW15" s="183"/>
      <c r="ADX15" s="183"/>
      <c r="ADY15" s="183"/>
      <c r="ADZ15" s="183"/>
      <c r="AEA15" s="183"/>
      <c r="AEB15" s="183"/>
    </row>
    <row r="16" spans="1:808" s="620" customFormat="1">
      <c r="A16" s="627" t="s">
        <v>37</v>
      </c>
      <c r="B16" s="628">
        <v>902449</v>
      </c>
      <c r="C16" s="629">
        <v>12113</v>
      </c>
      <c r="D16" s="629">
        <v>2824</v>
      </c>
      <c r="E16" s="345">
        <v>5162</v>
      </c>
      <c r="F16" s="630">
        <v>74</v>
      </c>
      <c r="G16" s="629">
        <v>96</v>
      </c>
      <c r="H16" s="631">
        <v>13.453391826020086</v>
      </c>
      <c r="I16" s="631">
        <v>3.129262706258193</v>
      </c>
      <c r="J16" s="631">
        <v>5.7199908249662865</v>
      </c>
      <c r="K16" s="346">
        <v>6.0950498311506465</v>
      </c>
      <c r="L16" s="347">
        <v>7.9070916728440821</v>
      </c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  <c r="IW16" s="183"/>
      <c r="IX16" s="183"/>
      <c r="IY16" s="183"/>
      <c r="IZ16" s="183"/>
      <c r="JA16" s="183"/>
      <c r="JB16" s="183"/>
      <c r="JC16" s="183"/>
      <c r="JD16" s="183"/>
      <c r="JE16" s="183"/>
      <c r="JF16" s="183"/>
      <c r="JG16" s="183"/>
      <c r="JH16" s="183"/>
      <c r="JI16" s="183"/>
      <c r="JJ16" s="183"/>
      <c r="JK16" s="183"/>
      <c r="JL16" s="183"/>
      <c r="JM16" s="183"/>
      <c r="JN16" s="183"/>
      <c r="JO16" s="183"/>
      <c r="JP16" s="183"/>
      <c r="JQ16" s="183"/>
      <c r="JR16" s="183"/>
      <c r="JS16" s="183"/>
      <c r="JT16" s="183"/>
      <c r="JU16" s="183"/>
      <c r="JV16" s="183"/>
      <c r="JW16" s="183"/>
      <c r="JX16" s="183"/>
      <c r="JY16" s="183"/>
      <c r="JZ16" s="183"/>
      <c r="KA16" s="183"/>
      <c r="KB16" s="183"/>
      <c r="KC16" s="183"/>
      <c r="KD16" s="183"/>
      <c r="KE16" s="183"/>
      <c r="KF16" s="183"/>
      <c r="KG16" s="183"/>
      <c r="KH16" s="183"/>
      <c r="KI16" s="183"/>
      <c r="KJ16" s="183"/>
      <c r="KK16" s="183"/>
      <c r="KL16" s="183"/>
      <c r="KM16" s="183"/>
      <c r="KN16" s="183"/>
      <c r="KO16" s="183"/>
      <c r="KP16" s="183"/>
      <c r="KQ16" s="183"/>
      <c r="KR16" s="183"/>
      <c r="KS16" s="183"/>
      <c r="KT16" s="183"/>
      <c r="KU16" s="183"/>
      <c r="KV16" s="183"/>
      <c r="KW16" s="183"/>
      <c r="KX16" s="183"/>
      <c r="KY16" s="183"/>
      <c r="KZ16" s="183"/>
      <c r="LA16" s="183"/>
      <c r="LB16" s="183"/>
      <c r="LC16" s="183"/>
      <c r="LD16" s="183"/>
      <c r="LE16" s="183"/>
      <c r="LF16" s="183"/>
      <c r="LG16" s="183"/>
      <c r="LH16" s="183"/>
      <c r="LI16" s="183"/>
      <c r="LJ16" s="183"/>
      <c r="LK16" s="183"/>
      <c r="LL16" s="183"/>
      <c r="LM16" s="183"/>
      <c r="LN16" s="183"/>
      <c r="LO16" s="183"/>
      <c r="LP16" s="183"/>
      <c r="LQ16" s="183"/>
      <c r="LR16" s="183"/>
      <c r="LS16" s="183"/>
      <c r="LT16" s="183"/>
      <c r="LU16" s="183"/>
      <c r="LV16" s="183"/>
      <c r="LW16" s="183"/>
      <c r="LX16" s="183"/>
      <c r="LY16" s="183"/>
      <c r="LZ16" s="183"/>
      <c r="MA16" s="183"/>
      <c r="MB16" s="183"/>
      <c r="MC16" s="183"/>
      <c r="MD16" s="183"/>
      <c r="ME16" s="183"/>
      <c r="MF16" s="183"/>
      <c r="MG16" s="183"/>
      <c r="MH16" s="183"/>
      <c r="MI16" s="183"/>
      <c r="MJ16" s="183"/>
      <c r="MK16" s="183"/>
      <c r="ML16" s="183"/>
      <c r="MM16" s="183"/>
      <c r="MN16" s="183"/>
      <c r="MO16" s="183"/>
      <c r="MP16" s="183"/>
      <c r="MQ16" s="183"/>
      <c r="MR16" s="183"/>
      <c r="MS16" s="183"/>
      <c r="MT16" s="183"/>
      <c r="MU16" s="183"/>
      <c r="MV16" s="183"/>
      <c r="MW16" s="183"/>
      <c r="MX16" s="183"/>
      <c r="MY16" s="183"/>
      <c r="MZ16" s="183"/>
      <c r="NA16" s="183"/>
      <c r="NB16" s="183"/>
      <c r="NC16" s="183"/>
      <c r="ND16" s="183"/>
      <c r="NE16" s="183"/>
      <c r="NF16" s="183"/>
      <c r="NG16" s="183"/>
      <c r="NH16" s="183"/>
      <c r="NI16" s="183"/>
      <c r="NJ16" s="183"/>
      <c r="NK16" s="183"/>
      <c r="NL16" s="183"/>
      <c r="NM16" s="183"/>
      <c r="NN16" s="183"/>
      <c r="NO16" s="183"/>
      <c r="NP16" s="183"/>
      <c r="NQ16" s="183"/>
      <c r="NR16" s="183"/>
      <c r="NS16" s="183"/>
      <c r="NT16" s="183"/>
      <c r="NU16" s="183"/>
      <c r="NV16" s="183"/>
      <c r="NW16" s="183"/>
      <c r="NX16" s="183"/>
      <c r="NY16" s="183"/>
      <c r="NZ16" s="183"/>
      <c r="OA16" s="183"/>
      <c r="OB16" s="183"/>
      <c r="OC16" s="183"/>
      <c r="OD16" s="183"/>
      <c r="OE16" s="183"/>
      <c r="OF16" s="183"/>
      <c r="OG16" s="183"/>
      <c r="OH16" s="183"/>
      <c r="OI16" s="183"/>
      <c r="OJ16" s="183"/>
      <c r="OK16" s="183"/>
      <c r="OL16" s="183"/>
      <c r="OM16" s="183"/>
      <c r="ON16" s="183"/>
      <c r="OO16" s="183"/>
      <c r="OP16" s="183"/>
      <c r="OQ16" s="183"/>
      <c r="OR16" s="183"/>
      <c r="OS16" s="183"/>
      <c r="OT16" s="183"/>
      <c r="OU16" s="183"/>
      <c r="OV16" s="183"/>
      <c r="OW16" s="183"/>
      <c r="OX16" s="183"/>
      <c r="OY16" s="183"/>
      <c r="OZ16" s="183"/>
      <c r="PA16" s="183"/>
      <c r="PB16" s="183"/>
      <c r="PC16" s="183"/>
      <c r="PD16" s="183"/>
      <c r="PE16" s="183"/>
      <c r="PF16" s="183"/>
      <c r="PG16" s="183"/>
      <c r="PH16" s="183"/>
      <c r="PI16" s="183"/>
      <c r="PJ16" s="183"/>
      <c r="PK16" s="183"/>
      <c r="PL16" s="183"/>
      <c r="PM16" s="183"/>
      <c r="PN16" s="183"/>
      <c r="PO16" s="183"/>
      <c r="PP16" s="183"/>
      <c r="PQ16" s="183"/>
      <c r="PR16" s="183"/>
      <c r="PS16" s="183"/>
      <c r="PT16" s="183"/>
      <c r="PU16" s="183"/>
      <c r="PV16" s="183"/>
      <c r="PW16" s="183"/>
      <c r="PX16" s="183"/>
      <c r="PY16" s="183"/>
      <c r="PZ16" s="183"/>
      <c r="QA16" s="183"/>
      <c r="QB16" s="183"/>
      <c r="QC16" s="183"/>
      <c r="QD16" s="183"/>
      <c r="QE16" s="183"/>
      <c r="QF16" s="183"/>
      <c r="QG16" s="183"/>
      <c r="QH16" s="183"/>
      <c r="QI16" s="183"/>
      <c r="QJ16" s="183"/>
      <c r="QK16" s="183"/>
      <c r="QL16" s="183"/>
      <c r="QM16" s="183"/>
      <c r="QN16" s="183"/>
      <c r="QO16" s="183"/>
      <c r="QP16" s="183"/>
      <c r="QQ16" s="183"/>
      <c r="QR16" s="183"/>
      <c r="QS16" s="183"/>
      <c r="QT16" s="183"/>
      <c r="QU16" s="183"/>
      <c r="QV16" s="183"/>
      <c r="QW16" s="183"/>
      <c r="QX16" s="183"/>
      <c r="QY16" s="183"/>
      <c r="QZ16" s="183"/>
      <c r="RA16" s="183"/>
      <c r="RB16" s="183"/>
      <c r="RC16" s="183"/>
      <c r="RD16" s="183"/>
      <c r="RE16" s="183"/>
      <c r="RF16" s="183"/>
      <c r="RG16" s="183"/>
      <c r="RH16" s="183"/>
      <c r="RI16" s="183"/>
      <c r="RJ16" s="183"/>
      <c r="RK16" s="183"/>
      <c r="RL16" s="183"/>
      <c r="RM16" s="183"/>
      <c r="RN16" s="183"/>
      <c r="RO16" s="183"/>
      <c r="RP16" s="183"/>
      <c r="RQ16" s="183"/>
      <c r="RR16" s="183"/>
      <c r="RS16" s="183"/>
      <c r="RT16" s="183"/>
      <c r="RU16" s="183"/>
      <c r="RV16" s="183"/>
      <c r="RW16" s="183"/>
      <c r="RX16" s="183"/>
      <c r="RY16" s="183"/>
      <c r="RZ16" s="183"/>
      <c r="SA16" s="183"/>
      <c r="SB16" s="183"/>
      <c r="SC16" s="183"/>
      <c r="SD16" s="183"/>
      <c r="SE16" s="183"/>
      <c r="SF16" s="183"/>
      <c r="SG16" s="183"/>
      <c r="SH16" s="183"/>
      <c r="SI16" s="183"/>
      <c r="SJ16" s="183"/>
      <c r="SK16" s="183"/>
      <c r="SL16" s="183"/>
      <c r="SM16" s="183"/>
      <c r="SN16" s="183"/>
      <c r="SO16" s="183"/>
      <c r="SP16" s="183"/>
      <c r="SQ16" s="183"/>
      <c r="SR16" s="183"/>
      <c r="SS16" s="183"/>
      <c r="ST16" s="183"/>
      <c r="SU16" s="183"/>
      <c r="SV16" s="183"/>
      <c r="SW16" s="183"/>
      <c r="SX16" s="183"/>
      <c r="SY16" s="183"/>
      <c r="SZ16" s="183"/>
      <c r="TA16" s="183"/>
      <c r="TB16" s="183"/>
      <c r="TC16" s="183"/>
      <c r="TD16" s="183"/>
      <c r="TE16" s="183"/>
      <c r="TF16" s="183"/>
      <c r="TG16" s="183"/>
      <c r="TH16" s="183"/>
      <c r="TI16" s="183"/>
      <c r="TJ16" s="183"/>
      <c r="TK16" s="183"/>
      <c r="TL16" s="183"/>
      <c r="TM16" s="183"/>
      <c r="TN16" s="183"/>
      <c r="TO16" s="183"/>
      <c r="TP16" s="183"/>
      <c r="TQ16" s="183"/>
      <c r="TR16" s="183"/>
      <c r="TS16" s="183"/>
      <c r="TT16" s="183"/>
      <c r="TU16" s="183"/>
      <c r="TV16" s="183"/>
      <c r="TW16" s="183"/>
      <c r="TX16" s="183"/>
      <c r="TY16" s="183"/>
      <c r="TZ16" s="183"/>
      <c r="UA16" s="183"/>
      <c r="UB16" s="183"/>
      <c r="UC16" s="183"/>
      <c r="UD16" s="183"/>
      <c r="UE16" s="183"/>
      <c r="UF16" s="183"/>
      <c r="UG16" s="183"/>
      <c r="UH16" s="183"/>
      <c r="UI16" s="183"/>
      <c r="UJ16" s="183"/>
      <c r="UK16" s="183"/>
      <c r="UL16" s="183"/>
      <c r="UM16" s="183"/>
      <c r="UN16" s="183"/>
      <c r="UO16" s="183"/>
      <c r="UP16" s="183"/>
      <c r="UQ16" s="183"/>
      <c r="UR16" s="183"/>
      <c r="US16" s="183"/>
      <c r="UT16" s="183"/>
      <c r="UU16" s="183"/>
      <c r="UV16" s="183"/>
      <c r="UW16" s="183"/>
      <c r="UX16" s="183"/>
      <c r="UY16" s="183"/>
      <c r="UZ16" s="183"/>
      <c r="VA16" s="183"/>
      <c r="VB16" s="183"/>
      <c r="VC16" s="183"/>
      <c r="VD16" s="183"/>
      <c r="VE16" s="183"/>
      <c r="VF16" s="183"/>
      <c r="VG16" s="183"/>
      <c r="VH16" s="183"/>
      <c r="VI16" s="183"/>
      <c r="VJ16" s="183"/>
      <c r="VK16" s="183"/>
      <c r="VL16" s="183"/>
      <c r="VM16" s="183"/>
      <c r="VN16" s="183"/>
      <c r="VO16" s="183"/>
      <c r="VP16" s="183"/>
      <c r="VQ16" s="183"/>
      <c r="VR16" s="183"/>
      <c r="VS16" s="183"/>
      <c r="VT16" s="183"/>
      <c r="VU16" s="183"/>
      <c r="VV16" s="183"/>
      <c r="VW16" s="183"/>
      <c r="VX16" s="183"/>
      <c r="VY16" s="183"/>
      <c r="VZ16" s="183"/>
      <c r="WA16" s="183"/>
      <c r="WB16" s="183"/>
      <c r="WC16" s="183"/>
      <c r="WD16" s="183"/>
      <c r="WE16" s="183"/>
      <c r="WF16" s="183"/>
      <c r="WG16" s="183"/>
      <c r="WH16" s="183"/>
      <c r="WI16" s="183"/>
      <c r="WJ16" s="183"/>
      <c r="WK16" s="183"/>
      <c r="WL16" s="183"/>
      <c r="WM16" s="183"/>
      <c r="WN16" s="183"/>
      <c r="WO16" s="183"/>
      <c r="WP16" s="183"/>
      <c r="WQ16" s="183"/>
      <c r="WR16" s="183"/>
      <c r="WS16" s="183"/>
      <c r="WT16" s="183"/>
      <c r="WU16" s="183"/>
      <c r="WV16" s="183"/>
      <c r="WW16" s="183"/>
      <c r="WX16" s="183"/>
      <c r="WY16" s="183"/>
      <c r="WZ16" s="183"/>
      <c r="XA16" s="183"/>
      <c r="XB16" s="183"/>
      <c r="XC16" s="183"/>
      <c r="XD16" s="183"/>
      <c r="XE16" s="183"/>
      <c r="XF16" s="183"/>
      <c r="XG16" s="183"/>
      <c r="XH16" s="183"/>
      <c r="XI16" s="183"/>
      <c r="XJ16" s="183"/>
      <c r="XK16" s="183"/>
      <c r="XL16" s="183"/>
      <c r="XM16" s="183"/>
      <c r="XN16" s="183"/>
      <c r="XO16" s="183"/>
      <c r="XP16" s="183"/>
      <c r="XQ16" s="183"/>
      <c r="XR16" s="183"/>
      <c r="XS16" s="183"/>
      <c r="XT16" s="183"/>
      <c r="XU16" s="183"/>
      <c r="XV16" s="183"/>
      <c r="XW16" s="183"/>
      <c r="XX16" s="183"/>
      <c r="XY16" s="183"/>
      <c r="XZ16" s="183"/>
      <c r="YA16" s="183"/>
      <c r="YB16" s="183"/>
      <c r="YC16" s="183"/>
      <c r="YD16" s="183"/>
      <c r="YE16" s="183"/>
      <c r="YF16" s="183"/>
      <c r="YG16" s="183"/>
      <c r="YH16" s="183"/>
      <c r="YI16" s="183"/>
      <c r="YJ16" s="183"/>
      <c r="YK16" s="183"/>
      <c r="YL16" s="183"/>
      <c r="YM16" s="183"/>
      <c r="YN16" s="183"/>
      <c r="YO16" s="183"/>
      <c r="YP16" s="183"/>
      <c r="YQ16" s="183"/>
      <c r="YR16" s="183"/>
      <c r="YS16" s="183"/>
      <c r="YT16" s="183"/>
      <c r="YU16" s="183"/>
      <c r="YV16" s="183"/>
      <c r="YW16" s="183"/>
      <c r="YX16" s="183"/>
      <c r="YY16" s="183"/>
      <c r="YZ16" s="183"/>
      <c r="ZA16" s="183"/>
      <c r="ZB16" s="183"/>
      <c r="ZC16" s="183"/>
      <c r="ZD16" s="183"/>
      <c r="ZE16" s="183"/>
      <c r="ZF16" s="183"/>
      <c r="ZG16" s="183"/>
      <c r="ZH16" s="183"/>
      <c r="ZI16" s="183"/>
      <c r="ZJ16" s="183"/>
      <c r="ZK16" s="183"/>
      <c r="ZL16" s="183"/>
      <c r="ZM16" s="183"/>
      <c r="ZN16" s="183"/>
      <c r="ZO16" s="183"/>
      <c r="ZP16" s="183"/>
      <c r="ZQ16" s="183"/>
      <c r="ZR16" s="183"/>
      <c r="ZS16" s="183"/>
      <c r="ZT16" s="183"/>
      <c r="ZU16" s="183"/>
      <c r="ZV16" s="183"/>
      <c r="ZW16" s="183"/>
      <c r="ZX16" s="183"/>
      <c r="ZY16" s="183"/>
      <c r="ZZ16" s="183"/>
      <c r="AAA16" s="183"/>
      <c r="AAB16" s="183"/>
      <c r="AAC16" s="183"/>
      <c r="AAD16" s="183"/>
      <c r="AAE16" s="183"/>
      <c r="AAF16" s="183"/>
      <c r="AAG16" s="183"/>
      <c r="AAH16" s="183"/>
      <c r="AAI16" s="183"/>
      <c r="AAJ16" s="183"/>
      <c r="AAK16" s="183"/>
      <c r="AAL16" s="183"/>
      <c r="AAM16" s="183"/>
      <c r="AAN16" s="183"/>
      <c r="AAO16" s="183"/>
      <c r="AAP16" s="183"/>
      <c r="AAQ16" s="183"/>
      <c r="AAR16" s="183"/>
      <c r="AAS16" s="183"/>
      <c r="AAT16" s="183"/>
      <c r="AAU16" s="183"/>
      <c r="AAV16" s="183"/>
      <c r="AAW16" s="183"/>
      <c r="AAX16" s="183"/>
      <c r="AAY16" s="183"/>
      <c r="AAZ16" s="183"/>
      <c r="ABA16" s="183"/>
      <c r="ABB16" s="183"/>
      <c r="ABC16" s="183"/>
      <c r="ABD16" s="183"/>
      <c r="ABE16" s="183"/>
      <c r="ABF16" s="183"/>
      <c r="ABG16" s="183"/>
      <c r="ABH16" s="183"/>
      <c r="ABI16" s="183"/>
      <c r="ABJ16" s="183"/>
      <c r="ABK16" s="183"/>
      <c r="ABL16" s="183"/>
      <c r="ABM16" s="183"/>
      <c r="ABN16" s="183"/>
      <c r="ABO16" s="183"/>
      <c r="ABP16" s="183"/>
      <c r="ABQ16" s="183"/>
      <c r="ABR16" s="183"/>
      <c r="ABS16" s="183"/>
      <c r="ABT16" s="183"/>
      <c r="ABU16" s="183"/>
      <c r="ABV16" s="183"/>
      <c r="ABW16" s="183"/>
      <c r="ABX16" s="183"/>
      <c r="ABY16" s="183"/>
      <c r="ABZ16" s="183"/>
      <c r="ACA16" s="183"/>
      <c r="ACB16" s="183"/>
      <c r="ACC16" s="183"/>
      <c r="ACD16" s="183"/>
      <c r="ACE16" s="183"/>
      <c r="ACF16" s="183"/>
      <c r="ACG16" s="183"/>
      <c r="ACH16" s="183"/>
      <c r="ACI16" s="183"/>
      <c r="ACJ16" s="183"/>
      <c r="ACK16" s="183"/>
      <c r="ACL16" s="183"/>
      <c r="ACM16" s="183"/>
      <c r="ACN16" s="183"/>
      <c r="ACO16" s="183"/>
      <c r="ACP16" s="183"/>
      <c r="ACQ16" s="183"/>
      <c r="ACR16" s="183"/>
      <c r="ACS16" s="183"/>
      <c r="ACT16" s="183"/>
      <c r="ACU16" s="183"/>
      <c r="ACV16" s="183"/>
      <c r="ACW16" s="183"/>
      <c r="ACX16" s="183"/>
      <c r="ACY16" s="183"/>
      <c r="ACZ16" s="183"/>
      <c r="ADA16" s="183"/>
      <c r="ADB16" s="183"/>
      <c r="ADC16" s="183"/>
      <c r="ADD16" s="183"/>
      <c r="ADE16" s="183"/>
      <c r="ADF16" s="183"/>
      <c r="ADG16" s="183"/>
      <c r="ADH16" s="183"/>
      <c r="ADI16" s="183"/>
      <c r="ADJ16" s="183"/>
      <c r="ADK16" s="183"/>
      <c r="ADL16" s="183"/>
      <c r="ADM16" s="183"/>
      <c r="ADN16" s="183"/>
      <c r="ADO16" s="183"/>
      <c r="ADP16" s="183"/>
      <c r="ADQ16" s="183"/>
      <c r="ADR16" s="183"/>
      <c r="ADS16" s="183"/>
      <c r="ADT16" s="183"/>
      <c r="ADU16" s="183"/>
      <c r="ADV16" s="183"/>
      <c r="ADW16" s="183"/>
      <c r="ADX16" s="183"/>
      <c r="ADY16" s="183"/>
      <c r="ADZ16" s="183"/>
      <c r="AEA16" s="183"/>
      <c r="AEB16" s="183"/>
    </row>
    <row r="17" spans="1:808" s="620" customFormat="1">
      <c r="A17" s="627" t="s">
        <v>35</v>
      </c>
      <c r="B17" s="628">
        <v>1028201</v>
      </c>
      <c r="C17" s="629">
        <v>13714</v>
      </c>
      <c r="D17" s="629">
        <v>2978</v>
      </c>
      <c r="E17" s="345">
        <v>6383</v>
      </c>
      <c r="F17" s="630">
        <v>83</v>
      </c>
      <c r="G17" s="629">
        <v>110</v>
      </c>
      <c r="H17" s="631">
        <v>13.367036211791275</v>
      </c>
      <c r="I17" s="631">
        <v>2.8963208555525624</v>
      </c>
      <c r="J17" s="631">
        <v>6.2079301615151126</v>
      </c>
      <c r="K17" s="346">
        <v>6.0389988358556463</v>
      </c>
      <c r="L17" s="347">
        <v>8.0034924330616999</v>
      </c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  <c r="IW17" s="183"/>
      <c r="IX17" s="183"/>
      <c r="IY17" s="183"/>
      <c r="IZ17" s="183"/>
      <c r="JA17" s="183"/>
      <c r="JB17" s="183"/>
      <c r="JC17" s="183"/>
      <c r="JD17" s="183"/>
      <c r="JE17" s="183"/>
      <c r="JF17" s="183"/>
      <c r="JG17" s="183"/>
      <c r="JH17" s="183"/>
      <c r="JI17" s="183"/>
      <c r="JJ17" s="183"/>
      <c r="JK17" s="183"/>
      <c r="JL17" s="183"/>
      <c r="JM17" s="183"/>
      <c r="JN17" s="183"/>
      <c r="JO17" s="183"/>
      <c r="JP17" s="183"/>
      <c r="JQ17" s="183"/>
      <c r="JR17" s="183"/>
      <c r="JS17" s="183"/>
      <c r="JT17" s="183"/>
      <c r="JU17" s="183"/>
      <c r="JV17" s="183"/>
      <c r="JW17" s="183"/>
      <c r="JX17" s="183"/>
      <c r="JY17" s="183"/>
      <c r="JZ17" s="183"/>
      <c r="KA17" s="183"/>
      <c r="KB17" s="183"/>
      <c r="KC17" s="183"/>
      <c r="KD17" s="183"/>
      <c r="KE17" s="183"/>
      <c r="KF17" s="183"/>
      <c r="KG17" s="183"/>
      <c r="KH17" s="183"/>
      <c r="KI17" s="183"/>
      <c r="KJ17" s="183"/>
      <c r="KK17" s="183"/>
      <c r="KL17" s="183"/>
      <c r="KM17" s="183"/>
      <c r="KN17" s="183"/>
      <c r="KO17" s="183"/>
      <c r="KP17" s="183"/>
      <c r="KQ17" s="183"/>
      <c r="KR17" s="183"/>
      <c r="KS17" s="183"/>
      <c r="KT17" s="183"/>
      <c r="KU17" s="183"/>
      <c r="KV17" s="183"/>
      <c r="KW17" s="183"/>
      <c r="KX17" s="183"/>
      <c r="KY17" s="183"/>
      <c r="KZ17" s="183"/>
      <c r="LA17" s="183"/>
      <c r="LB17" s="183"/>
      <c r="LC17" s="183"/>
      <c r="LD17" s="183"/>
      <c r="LE17" s="183"/>
      <c r="LF17" s="183"/>
      <c r="LG17" s="183"/>
      <c r="LH17" s="183"/>
      <c r="LI17" s="183"/>
      <c r="LJ17" s="183"/>
      <c r="LK17" s="183"/>
      <c r="LL17" s="183"/>
      <c r="LM17" s="183"/>
      <c r="LN17" s="183"/>
      <c r="LO17" s="183"/>
      <c r="LP17" s="183"/>
      <c r="LQ17" s="183"/>
      <c r="LR17" s="183"/>
      <c r="LS17" s="183"/>
      <c r="LT17" s="183"/>
      <c r="LU17" s="183"/>
      <c r="LV17" s="183"/>
      <c r="LW17" s="183"/>
      <c r="LX17" s="183"/>
      <c r="LY17" s="183"/>
      <c r="LZ17" s="183"/>
      <c r="MA17" s="183"/>
      <c r="MB17" s="183"/>
      <c r="MC17" s="183"/>
      <c r="MD17" s="183"/>
      <c r="ME17" s="183"/>
      <c r="MF17" s="183"/>
      <c r="MG17" s="183"/>
      <c r="MH17" s="183"/>
      <c r="MI17" s="183"/>
      <c r="MJ17" s="183"/>
      <c r="MK17" s="183"/>
      <c r="ML17" s="183"/>
      <c r="MM17" s="183"/>
      <c r="MN17" s="183"/>
      <c r="MO17" s="183"/>
      <c r="MP17" s="183"/>
      <c r="MQ17" s="183"/>
      <c r="MR17" s="183"/>
      <c r="MS17" s="183"/>
      <c r="MT17" s="183"/>
      <c r="MU17" s="183"/>
      <c r="MV17" s="183"/>
      <c r="MW17" s="183"/>
      <c r="MX17" s="183"/>
      <c r="MY17" s="183"/>
      <c r="MZ17" s="183"/>
      <c r="NA17" s="183"/>
      <c r="NB17" s="183"/>
      <c r="NC17" s="183"/>
      <c r="ND17" s="183"/>
      <c r="NE17" s="183"/>
      <c r="NF17" s="183"/>
      <c r="NG17" s="183"/>
      <c r="NH17" s="183"/>
      <c r="NI17" s="183"/>
      <c r="NJ17" s="183"/>
      <c r="NK17" s="183"/>
      <c r="NL17" s="183"/>
      <c r="NM17" s="183"/>
      <c r="NN17" s="183"/>
      <c r="NO17" s="183"/>
      <c r="NP17" s="183"/>
      <c r="NQ17" s="183"/>
      <c r="NR17" s="183"/>
      <c r="NS17" s="183"/>
      <c r="NT17" s="183"/>
      <c r="NU17" s="183"/>
      <c r="NV17" s="183"/>
      <c r="NW17" s="183"/>
      <c r="NX17" s="183"/>
      <c r="NY17" s="183"/>
      <c r="NZ17" s="183"/>
      <c r="OA17" s="183"/>
      <c r="OB17" s="183"/>
      <c r="OC17" s="183"/>
      <c r="OD17" s="183"/>
      <c r="OE17" s="183"/>
      <c r="OF17" s="183"/>
      <c r="OG17" s="183"/>
      <c r="OH17" s="183"/>
      <c r="OI17" s="183"/>
      <c r="OJ17" s="183"/>
      <c r="OK17" s="183"/>
      <c r="OL17" s="183"/>
      <c r="OM17" s="183"/>
      <c r="ON17" s="183"/>
      <c r="OO17" s="183"/>
      <c r="OP17" s="183"/>
      <c r="OQ17" s="183"/>
      <c r="OR17" s="183"/>
      <c r="OS17" s="183"/>
      <c r="OT17" s="183"/>
      <c r="OU17" s="183"/>
      <c r="OV17" s="183"/>
      <c r="OW17" s="183"/>
      <c r="OX17" s="183"/>
      <c r="OY17" s="183"/>
      <c r="OZ17" s="183"/>
      <c r="PA17" s="183"/>
      <c r="PB17" s="183"/>
      <c r="PC17" s="183"/>
      <c r="PD17" s="183"/>
      <c r="PE17" s="183"/>
      <c r="PF17" s="183"/>
      <c r="PG17" s="183"/>
      <c r="PH17" s="183"/>
      <c r="PI17" s="183"/>
      <c r="PJ17" s="183"/>
      <c r="PK17" s="183"/>
      <c r="PL17" s="183"/>
      <c r="PM17" s="183"/>
      <c r="PN17" s="183"/>
      <c r="PO17" s="183"/>
      <c r="PP17" s="183"/>
      <c r="PQ17" s="183"/>
      <c r="PR17" s="183"/>
      <c r="PS17" s="183"/>
      <c r="PT17" s="183"/>
      <c r="PU17" s="183"/>
      <c r="PV17" s="183"/>
      <c r="PW17" s="183"/>
      <c r="PX17" s="183"/>
      <c r="PY17" s="183"/>
      <c r="PZ17" s="183"/>
      <c r="QA17" s="183"/>
      <c r="QB17" s="183"/>
      <c r="QC17" s="183"/>
      <c r="QD17" s="183"/>
      <c r="QE17" s="183"/>
      <c r="QF17" s="183"/>
      <c r="QG17" s="183"/>
      <c r="QH17" s="183"/>
      <c r="QI17" s="183"/>
      <c r="QJ17" s="183"/>
      <c r="QK17" s="183"/>
      <c r="QL17" s="183"/>
      <c r="QM17" s="183"/>
      <c r="QN17" s="183"/>
      <c r="QO17" s="183"/>
      <c r="QP17" s="183"/>
      <c r="QQ17" s="183"/>
      <c r="QR17" s="183"/>
      <c r="QS17" s="183"/>
      <c r="QT17" s="183"/>
      <c r="QU17" s="183"/>
      <c r="QV17" s="183"/>
      <c r="QW17" s="183"/>
      <c r="QX17" s="183"/>
      <c r="QY17" s="183"/>
      <c r="QZ17" s="183"/>
      <c r="RA17" s="183"/>
      <c r="RB17" s="183"/>
      <c r="RC17" s="183"/>
      <c r="RD17" s="183"/>
      <c r="RE17" s="183"/>
      <c r="RF17" s="183"/>
      <c r="RG17" s="183"/>
      <c r="RH17" s="183"/>
      <c r="RI17" s="183"/>
      <c r="RJ17" s="183"/>
      <c r="RK17" s="183"/>
      <c r="RL17" s="183"/>
      <c r="RM17" s="183"/>
      <c r="RN17" s="183"/>
      <c r="RO17" s="183"/>
      <c r="RP17" s="183"/>
      <c r="RQ17" s="183"/>
      <c r="RR17" s="183"/>
      <c r="RS17" s="183"/>
      <c r="RT17" s="183"/>
      <c r="RU17" s="183"/>
      <c r="RV17" s="183"/>
      <c r="RW17" s="183"/>
      <c r="RX17" s="183"/>
      <c r="RY17" s="183"/>
      <c r="RZ17" s="183"/>
      <c r="SA17" s="183"/>
      <c r="SB17" s="183"/>
      <c r="SC17" s="183"/>
      <c r="SD17" s="183"/>
      <c r="SE17" s="183"/>
      <c r="SF17" s="183"/>
      <c r="SG17" s="183"/>
      <c r="SH17" s="183"/>
      <c r="SI17" s="183"/>
      <c r="SJ17" s="183"/>
      <c r="SK17" s="183"/>
      <c r="SL17" s="183"/>
      <c r="SM17" s="183"/>
      <c r="SN17" s="183"/>
      <c r="SO17" s="183"/>
      <c r="SP17" s="183"/>
      <c r="SQ17" s="183"/>
      <c r="SR17" s="183"/>
      <c r="SS17" s="183"/>
      <c r="ST17" s="183"/>
      <c r="SU17" s="183"/>
      <c r="SV17" s="183"/>
      <c r="SW17" s="183"/>
      <c r="SX17" s="183"/>
      <c r="SY17" s="183"/>
      <c r="SZ17" s="183"/>
      <c r="TA17" s="183"/>
      <c r="TB17" s="183"/>
      <c r="TC17" s="183"/>
      <c r="TD17" s="183"/>
      <c r="TE17" s="183"/>
      <c r="TF17" s="183"/>
      <c r="TG17" s="183"/>
      <c r="TH17" s="183"/>
      <c r="TI17" s="183"/>
      <c r="TJ17" s="183"/>
      <c r="TK17" s="183"/>
      <c r="TL17" s="183"/>
      <c r="TM17" s="183"/>
      <c r="TN17" s="183"/>
      <c r="TO17" s="183"/>
      <c r="TP17" s="183"/>
      <c r="TQ17" s="183"/>
      <c r="TR17" s="183"/>
      <c r="TS17" s="183"/>
      <c r="TT17" s="183"/>
      <c r="TU17" s="183"/>
      <c r="TV17" s="183"/>
      <c r="TW17" s="183"/>
      <c r="TX17" s="183"/>
      <c r="TY17" s="183"/>
      <c r="TZ17" s="183"/>
      <c r="UA17" s="183"/>
      <c r="UB17" s="183"/>
      <c r="UC17" s="183"/>
      <c r="UD17" s="183"/>
      <c r="UE17" s="183"/>
      <c r="UF17" s="183"/>
      <c r="UG17" s="183"/>
      <c r="UH17" s="183"/>
      <c r="UI17" s="183"/>
      <c r="UJ17" s="183"/>
      <c r="UK17" s="183"/>
      <c r="UL17" s="183"/>
      <c r="UM17" s="183"/>
      <c r="UN17" s="183"/>
      <c r="UO17" s="183"/>
      <c r="UP17" s="183"/>
      <c r="UQ17" s="183"/>
      <c r="UR17" s="183"/>
      <c r="US17" s="183"/>
      <c r="UT17" s="183"/>
      <c r="UU17" s="183"/>
      <c r="UV17" s="183"/>
      <c r="UW17" s="183"/>
      <c r="UX17" s="183"/>
      <c r="UY17" s="183"/>
      <c r="UZ17" s="183"/>
      <c r="VA17" s="183"/>
      <c r="VB17" s="183"/>
      <c r="VC17" s="183"/>
      <c r="VD17" s="183"/>
      <c r="VE17" s="183"/>
      <c r="VF17" s="183"/>
      <c r="VG17" s="183"/>
      <c r="VH17" s="183"/>
      <c r="VI17" s="183"/>
      <c r="VJ17" s="183"/>
      <c r="VK17" s="183"/>
      <c r="VL17" s="183"/>
      <c r="VM17" s="183"/>
      <c r="VN17" s="183"/>
      <c r="VO17" s="183"/>
      <c r="VP17" s="183"/>
      <c r="VQ17" s="183"/>
      <c r="VR17" s="183"/>
      <c r="VS17" s="183"/>
      <c r="VT17" s="183"/>
      <c r="VU17" s="183"/>
      <c r="VV17" s="183"/>
      <c r="VW17" s="183"/>
      <c r="VX17" s="183"/>
      <c r="VY17" s="183"/>
      <c r="VZ17" s="183"/>
      <c r="WA17" s="183"/>
      <c r="WB17" s="183"/>
      <c r="WC17" s="183"/>
      <c r="WD17" s="183"/>
      <c r="WE17" s="183"/>
      <c r="WF17" s="183"/>
      <c r="WG17" s="183"/>
      <c r="WH17" s="183"/>
      <c r="WI17" s="183"/>
      <c r="WJ17" s="183"/>
      <c r="WK17" s="183"/>
      <c r="WL17" s="183"/>
      <c r="WM17" s="183"/>
      <c r="WN17" s="183"/>
      <c r="WO17" s="183"/>
      <c r="WP17" s="183"/>
      <c r="WQ17" s="183"/>
      <c r="WR17" s="183"/>
      <c r="WS17" s="183"/>
      <c r="WT17" s="183"/>
      <c r="WU17" s="183"/>
      <c r="WV17" s="183"/>
      <c r="WW17" s="183"/>
      <c r="WX17" s="183"/>
      <c r="WY17" s="183"/>
      <c r="WZ17" s="183"/>
      <c r="XA17" s="183"/>
      <c r="XB17" s="183"/>
      <c r="XC17" s="183"/>
      <c r="XD17" s="183"/>
      <c r="XE17" s="183"/>
      <c r="XF17" s="183"/>
      <c r="XG17" s="183"/>
      <c r="XH17" s="183"/>
      <c r="XI17" s="183"/>
      <c r="XJ17" s="183"/>
      <c r="XK17" s="183"/>
      <c r="XL17" s="183"/>
      <c r="XM17" s="183"/>
      <c r="XN17" s="183"/>
      <c r="XO17" s="183"/>
      <c r="XP17" s="183"/>
      <c r="XQ17" s="183"/>
      <c r="XR17" s="183"/>
      <c r="XS17" s="183"/>
      <c r="XT17" s="183"/>
      <c r="XU17" s="183"/>
      <c r="XV17" s="183"/>
      <c r="XW17" s="183"/>
      <c r="XX17" s="183"/>
      <c r="XY17" s="183"/>
      <c r="XZ17" s="183"/>
      <c r="YA17" s="183"/>
      <c r="YB17" s="183"/>
      <c r="YC17" s="183"/>
      <c r="YD17" s="183"/>
      <c r="YE17" s="183"/>
      <c r="YF17" s="183"/>
      <c r="YG17" s="183"/>
      <c r="YH17" s="183"/>
      <c r="YI17" s="183"/>
      <c r="YJ17" s="183"/>
      <c r="YK17" s="183"/>
      <c r="YL17" s="183"/>
      <c r="YM17" s="183"/>
      <c r="YN17" s="183"/>
      <c r="YO17" s="183"/>
      <c r="YP17" s="183"/>
      <c r="YQ17" s="183"/>
      <c r="YR17" s="183"/>
      <c r="YS17" s="183"/>
      <c r="YT17" s="183"/>
      <c r="YU17" s="183"/>
      <c r="YV17" s="183"/>
      <c r="YW17" s="183"/>
      <c r="YX17" s="183"/>
      <c r="YY17" s="183"/>
      <c r="YZ17" s="183"/>
      <c r="ZA17" s="183"/>
      <c r="ZB17" s="183"/>
      <c r="ZC17" s="183"/>
      <c r="ZD17" s="183"/>
      <c r="ZE17" s="183"/>
      <c r="ZF17" s="183"/>
      <c r="ZG17" s="183"/>
      <c r="ZH17" s="183"/>
      <c r="ZI17" s="183"/>
      <c r="ZJ17" s="183"/>
      <c r="ZK17" s="183"/>
      <c r="ZL17" s="183"/>
      <c r="ZM17" s="183"/>
      <c r="ZN17" s="183"/>
      <c r="ZO17" s="183"/>
      <c r="ZP17" s="183"/>
      <c r="ZQ17" s="183"/>
      <c r="ZR17" s="183"/>
      <c r="ZS17" s="183"/>
      <c r="ZT17" s="183"/>
      <c r="ZU17" s="183"/>
      <c r="ZV17" s="183"/>
      <c r="ZW17" s="183"/>
      <c r="ZX17" s="183"/>
      <c r="ZY17" s="183"/>
      <c r="ZZ17" s="183"/>
      <c r="AAA17" s="183"/>
      <c r="AAB17" s="183"/>
      <c r="AAC17" s="183"/>
      <c r="AAD17" s="183"/>
      <c r="AAE17" s="183"/>
      <c r="AAF17" s="183"/>
      <c r="AAG17" s="183"/>
      <c r="AAH17" s="183"/>
      <c r="AAI17" s="183"/>
      <c r="AAJ17" s="183"/>
      <c r="AAK17" s="183"/>
      <c r="AAL17" s="183"/>
      <c r="AAM17" s="183"/>
      <c r="AAN17" s="183"/>
      <c r="AAO17" s="183"/>
      <c r="AAP17" s="183"/>
      <c r="AAQ17" s="183"/>
      <c r="AAR17" s="183"/>
      <c r="AAS17" s="183"/>
      <c r="AAT17" s="183"/>
      <c r="AAU17" s="183"/>
      <c r="AAV17" s="183"/>
      <c r="AAW17" s="183"/>
      <c r="AAX17" s="183"/>
      <c r="AAY17" s="183"/>
      <c r="AAZ17" s="183"/>
      <c r="ABA17" s="183"/>
      <c r="ABB17" s="183"/>
      <c r="ABC17" s="183"/>
      <c r="ABD17" s="183"/>
      <c r="ABE17" s="183"/>
      <c r="ABF17" s="183"/>
      <c r="ABG17" s="183"/>
      <c r="ABH17" s="183"/>
      <c r="ABI17" s="183"/>
      <c r="ABJ17" s="183"/>
      <c r="ABK17" s="183"/>
      <c r="ABL17" s="183"/>
      <c r="ABM17" s="183"/>
      <c r="ABN17" s="183"/>
      <c r="ABO17" s="183"/>
      <c r="ABP17" s="183"/>
      <c r="ABQ17" s="183"/>
      <c r="ABR17" s="183"/>
      <c r="ABS17" s="183"/>
      <c r="ABT17" s="183"/>
      <c r="ABU17" s="183"/>
      <c r="ABV17" s="183"/>
      <c r="ABW17" s="183"/>
      <c r="ABX17" s="183"/>
      <c r="ABY17" s="183"/>
      <c r="ABZ17" s="183"/>
      <c r="ACA17" s="183"/>
      <c r="ACB17" s="183"/>
      <c r="ACC17" s="183"/>
      <c r="ACD17" s="183"/>
      <c r="ACE17" s="183"/>
      <c r="ACF17" s="183"/>
      <c r="ACG17" s="183"/>
      <c r="ACH17" s="183"/>
      <c r="ACI17" s="183"/>
      <c r="ACJ17" s="183"/>
      <c r="ACK17" s="183"/>
      <c r="ACL17" s="183"/>
      <c r="ACM17" s="183"/>
      <c r="ACN17" s="183"/>
      <c r="ACO17" s="183"/>
      <c r="ACP17" s="183"/>
      <c r="ACQ17" s="183"/>
      <c r="ACR17" s="183"/>
      <c r="ACS17" s="183"/>
      <c r="ACT17" s="183"/>
      <c r="ACU17" s="183"/>
      <c r="ACV17" s="183"/>
      <c r="ACW17" s="183"/>
      <c r="ACX17" s="183"/>
      <c r="ACY17" s="183"/>
      <c r="ACZ17" s="183"/>
      <c r="ADA17" s="183"/>
      <c r="ADB17" s="183"/>
      <c r="ADC17" s="183"/>
      <c r="ADD17" s="183"/>
      <c r="ADE17" s="183"/>
      <c r="ADF17" s="183"/>
      <c r="ADG17" s="183"/>
      <c r="ADH17" s="183"/>
      <c r="ADI17" s="183"/>
      <c r="ADJ17" s="183"/>
      <c r="ADK17" s="183"/>
      <c r="ADL17" s="183"/>
      <c r="ADM17" s="183"/>
      <c r="ADN17" s="183"/>
      <c r="ADO17" s="183"/>
      <c r="ADP17" s="183"/>
      <c r="ADQ17" s="183"/>
      <c r="ADR17" s="183"/>
      <c r="ADS17" s="183"/>
      <c r="ADT17" s="183"/>
      <c r="ADU17" s="183"/>
      <c r="ADV17" s="183"/>
      <c r="ADW17" s="183"/>
      <c r="ADX17" s="183"/>
      <c r="ADY17" s="183"/>
      <c r="ADZ17" s="183"/>
      <c r="AEA17" s="183"/>
      <c r="AEB17" s="183"/>
    </row>
    <row r="18" spans="1:808" s="620" customFormat="1">
      <c r="A18" s="627" t="s">
        <v>165</v>
      </c>
      <c r="B18" s="628">
        <v>2086833</v>
      </c>
      <c r="C18" s="629">
        <v>26304</v>
      </c>
      <c r="D18" s="629">
        <v>7427</v>
      </c>
      <c r="E18" s="345">
        <v>12453</v>
      </c>
      <c r="F18" s="630">
        <v>206</v>
      </c>
      <c r="G18" s="629">
        <v>293</v>
      </c>
      <c r="H18" s="631">
        <v>12.623913844567342</v>
      </c>
      <c r="I18" s="631">
        <v>3.5589814805497135</v>
      </c>
      <c r="J18" s="631">
        <v>5.9669365013875098</v>
      </c>
      <c r="K18" s="346">
        <v>7.8196173701791674</v>
      </c>
      <c r="L18" s="347">
        <v>11.122077133313089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  <c r="JE18" s="183"/>
      <c r="JF18" s="183"/>
      <c r="JG18" s="183"/>
      <c r="JH18" s="183"/>
      <c r="JI18" s="183"/>
      <c r="JJ18" s="183"/>
      <c r="JK18" s="183"/>
      <c r="JL18" s="183"/>
      <c r="JM18" s="183"/>
      <c r="JN18" s="183"/>
      <c r="JO18" s="183"/>
      <c r="JP18" s="183"/>
      <c r="JQ18" s="183"/>
      <c r="JR18" s="183"/>
      <c r="JS18" s="183"/>
      <c r="JT18" s="183"/>
      <c r="JU18" s="183"/>
      <c r="JV18" s="183"/>
      <c r="JW18" s="183"/>
      <c r="JX18" s="183"/>
      <c r="JY18" s="183"/>
      <c r="JZ18" s="183"/>
      <c r="KA18" s="183"/>
      <c r="KB18" s="183"/>
      <c r="KC18" s="183"/>
      <c r="KD18" s="183"/>
      <c r="KE18" s="183"/>
      <c r="KF18" s="183"/>
      <c r="KG18" s="183"/>
      <c r="KH18" s="183"/>
      <c r="KI18" s="183"/>
      <c r="KJ18" s="183"/>
      <c r="KK18" s="183"/>
      <c r="KL18" s="183"/>
      <c r="KM18" s="183"/>
      <c r="KN18" s="183"/>
      <c r="KO18" s="183"/>
      <c r="KP18" s="183"/>
      <c r="KQ18" s="183"/>
      <c r="KR18" s="183"/>
      <c r="KS18" s="183"/>
      <c r="KT18" s="183"/>
      <c r="KU18" s="183"/>
      <c r="KV18" s="183"/>
      <c r="KW18" s="183"/>
      <c r="KX18" s="183"/>
      <c r="KY18" s="183"/>
      <c r="KZ18" s="183"/>
      <c r="LA18" s="183"/>
      <c r="LB18" s="183"/>
      <c r="LC18" s="183"/>
      <c r="LD18" s="183"/>
      <c r="LE18" s="183"/>
      <c r="LF18" s="183"/>
      <c r="LG18" s="183"/>
      <c r="LH18" s="183"/>
      <c r="LI18" s="183"/>
      <c r="LJ18" s="183"/>
      <c r="LK18" s="183"/>
      <c r="LL18" s="183"/>
      <c r="LM18" s="183"/>
      <c r="LN18" s="183"/>
      <c r="LO18" s="183"/>
      <c r="LP18" s="183"/>
      <c r="LQ18" s="183"/>
      <c r="LR18" s="183"/>
      <c r="LS18" s="183"/>
      <c r="LT18" s="183"/>
      <c r="LU18" s="183"/>
      <c r="LV18" s="183"/>
      <c r="LW18" s="183"/>
      <c r="LX18" s="183"/>
      <c r="LY18" s="183"/>
      <c r="LZ18" s="183"/>
      <c r="MA18" s="183"/>
      <c r="MB18" s="183"/>
      <c r="MC18" s="183"/>
      <c r="MD18" s="183"/>
      <c r="ME18" s="183"/>
      <c r="MF18" s="183"/>
      <c r="MG18" s="183"/>
      <c r="MH18" s="183"/>
      <c r="MI18" s="183"/>
      <c r="MJ18" s="183"/>
      <c r="MK18" s="183"/>
      <c r="ML18" s="183"/>
      <c r="MM18" s="183"/>
      <c r="MN18" s="183"/>
      <c r="MO18" s="183"/>
      <c r="MP18" s="183"/>
      <c r="MQ18" s="183"/>
      <c r="MR18" s="183"/>
      <c r="MS18" s="183"/>
      <c r="MT18" s="183"/>
      <c r="MU18" s="183"/>
      <c r="MV18" s="183"/>
      <c r="MW18" s="183"/>
      <c r="MX18" s="183"/>
      <c r="MY18" s="183"/>
      <c r="MZ18" s="183"/>
      <c r="NA18" s="183"/>
      <c r="NB18" s="183"/>
      <c r="NC18" s="183"/>
      <c r="ND18" s="183"/>
      <c r="NE18" s="183"/>
      <c r="NF18" s="183"/>
      <c r="NG18" s="183"/>
      <c r="NH18" s="183"/>
      <c r="NI18" s="183"/>
      <c r="NJ18" s="183"/>
      <c r="NK18" s="183"/>
      <c r="NL18" s="183"/>
      <c r="NM18" s="183"/>
      <c r="NN18" s="183"/>
      <c r="NO18" s="183"/>
      <c r="NP18" s="183"/>
      <c r="NQ18" s="183"/>
      <c r="NR18" s="183"/>
      <c r="NS18" s="183"/>
      <c r="NT18" s="183"/>
      <c r="NU18" s="183"/>
      <c r="NV18" s="183"/>
      <c r="NW18" s="183"/>
      <c r="NX18" s="183"/>
      <c r="NY18" s="183"/>
      <c r="NZ18" s="183"/>
      <c r="OA18" s="183"/>
      <c r="OB18" s="183"/>
      <c r="OC18" s="183"/>
      <c r="OD18" s="183"/>
      <c r="OE18" s="183"/>
      <c r="OF18" s="183"/>
      <c r="OG18" s="183"/>
      <c r="OH18" s="183"/>
      <c r="OI18" s="183"/>
      <c r="OJ18" s="183"/>
      <c r="OK18" s="183"/>
      <c r="OL18" s="183"/>
      <c r="OM18" s="183"/>
      <c r="ON18" s="183"/>
      <c r="OO18" s="183"/>
      <c r="OP18" s="183"/>
      <c r="OQ18" s="183"/>
      <c r="OR18" s="183"/>
      <c r="OS18" s="183"/>
      <c r="OT18" s="183"/>
      <c r="OU18" s="183"/>
      <c r="OV18" s="183"/>
      <c r="OW18" s="183"/>
      <c r="OX18" s="183"/>
      <c r="OY18" s="183"/>
      <c r="OZ18" s="183"/>
      <c r="PA18" s="183"/>
      <c r="PB18" s="183"/>
      <c r="PC18" s="183"/>
      <c r="PD18" s="183"/>
      <c r="PE18" s="183"/>
      <c r="PF18" s="183"/>
      <c r="PG18" s="183"/>
      <c r="PH18" s="183"/>
      <c r="PI18" s="183"/>
      <c r="PJ18" s="183"/>
      <c r="PK18" s="183"/>
      <c r="PL18" s="183"/>
      <c r="PM18" s="183"/>
      <c r="PN18" s="183"/>
      <c r="PO18" s="183"/>
      <c r="PP18" s="183"/>
      <c r="PQ18" s="183"/>
      <c r="PR18" s="183"/>
      <c r="PS18" s="183"/>
      <c r="PT18" s="183"/>
      <c r="PU18" s="183"/>
      <c r="PV18" s="183"/>
      <c r="PW18" s="183"/>
      <c r="PX18" s="183"/>
      <c r="PY18" s="183"/>
      <c r="PZ18" s="183"/>
      <c r="QA18" s="183"/>
      <c r="QB18" s="183"/>
      <c r="QC18" s="183"/>
      <c r="QD18" s="183"/>
      <c r="QE18" s="183"/>
      <c r="QF18" s="183"/>
      <c r="QG18" s="183"/>
      <c r="QH18" s="183"/>
      <c r="QI18" s="183"/>
      <c r="QJ18" s="183"/>
      <c r="QK18" s="183"/>
      <c r="QL18" s="183"/>
      <c r="QM18" s="183"/>
      <c r="QN18" s="183"/>
      <c r="QO18" s="183"/>
      <c r="QP18" s="183"/>
      <c r="QQ18" s="183"/>
      <c r="QR18" s="183"/>
      <c r="QS18" s="183"/>
      <c r="QT18" s="183"/>
      <c r="QU18" s="183"/>
      <c r="QV18" s="183"/>
      <c r="QW18" s="183"/>
      <c r="QX18" s="183"/>
      <c r="QY18" s="183"/>
      <c r="QZ18" s="183"/>
      <c r="RA18" s="183"/>
      <c r="RB18" s="183"/>
      <c r="RC18" s="183"/>
      <c r="RD18" s="183"/>
      <c r="RE18" s="183"/>
      <c r="RF18" s="183"/>
      <c r="RG18" s="183"/>
      <c r="RH18" s="183"/>
      <c r="RI18" s="183"/>
      <c r="RJ18" s="183"/>
      <c r="RK18" s="183"/>
      <c r="RL18" s="183"/>
      <c r="RM18" s="183"/>
      <c r="RN18" s="183"/>
      <c r="RO18" s="183"/>
      <c r="RP18" s="183"/>
      <c r="RQ18" s="183"/>
      <c r="RR18" s="183"/>
      <c r="RS18" s="183"/>
      <c r="RT18" s="183"/>
      <c r="RU18" s="183"/>
      <c r="RV18" s="183"/>
      <c r="RW18" s="183"/>
      <c r="RX18" s="183"/>
      <c r="RY18" s="183"/>
      <c r="RZ18" s="183"/>
      <c r="SA18" s="183"/>
      <c r="SB18" s="183"/>
      <c r="SC18" s="183"/>
      <c r="SD18" s="183"/>
      <c r="SE18" s="183"/>
      <c r="SF18" s="183"/>
      <c r="SG18" s="183"/>
      <c r="SH18" s="183"/>
      <c r="SI18" s="183"/>
      <c r="SJ18" s="183"/>
      <c r="SK18" s="183"/>
      <c r="SL18" s="183"/>
      <c r="SM18" s="183"/>
      <c r="SN18" s="183"/>
      <c r="SO18" s="183"/>
      <c r="SP18" s="183"/>
      <c r="SQ18" s="183"/>
      <c r="SR18" s="183"/>
      <c r="SS18" s="183"/>
      <c r="ST18" s="183"/>
      <c r="SU18" s="183"/>
      <c r="SV18" s="183"/>
      <c r="SW18" s="183"/>
      <c r="SX18" s="183"/>
      <c r="SY18" s="183"/>
      <c r="SZ18" s="183"/>
      <c r="TA18" s="183"/>
      <c r="TB18" s="183"/>
      <c r="TC18" s="183"/>
      <c r="TD18" s="183"/>
      <c r="TE18" s="183"/>
      <c r="TF18" s="183"/>
      <c r="TG18" s="183"/>
      <c r="TH18" s="183"/>
      <c r="TI18" s="183"/>
      <c r="TJ18" s="183"/>
      <c r="TK18" s="183"/>
      <c r="TL18" s="183"/>
      <c r="TM18" s="183"/>
      <c r="TN18" s="183"/>
      <c r="TO18" s="183"/>
      <c r="TP18" s="183"/>
      <c r="TQ18" s="183"/>
      <c r="TR18" s="183"/>
      <c r="TS18" s="183"/>
      <c r="TT18" s="183"/>
      <c r="TU18" s="183"/>
      <c r="TV18" s="183"/>
      <c r="TW18" s="183"/>
      <c r="TX18" s="183"/>
      <c r="TY18" s="183"/>
      <c r="TZ18" s="183"/>
      <c r="UA18" s="183"/>
      <c r="UB18" s="183"/>
      <c r="UC18" s="183"/>
      <c r="UD18" s="183"/>
      <c r="UE18" s="183"/>
      <c r="UF18" s="183"/>
      <c r="UG18" s="183"/>
      <c r="UH18" s="183"/>
      <c r="UI18" s="183"/>
      <c r="UJ18" s="183"/>
      <c r="UK18" s="183"/>
      <c r="UL18" s="183"/>
      <c r="UM18" s="183"/>
      <c r="UN18" s="183"/>
      <c r="UO18" s="183"/>
      <c r="UP18" s="183"/>
      <c r="UQ18" s="183"/>
      <c r="UR18" s="183"/>
      <c r="US18" s="183"/>
      <c r="UT18" s="183"/>
      <c r="UU18" s="183"/>
      <c r="UV18" s="183"/>
      <c r="UW18" s="183"/>
      <c r="UX18" s="183"/>
      <c r="UY18" s="183"/>
      <c r="UZ18" s="183"/>
      <c r="VA18" s="183"/>
      <c r="VB18" s="183"/>
      <c r="VC18" s="183"/>
      <c r="VD18" s="183"/>
      <c r="VE18" s="183"/>
      <c r="VF18" s="183"/>
      <c r="VG18" s="183"/>
      <c r="VH18" s="183"/>
      <c r="VI18" s="183"/>
      <c r="VJ18" s="183"/>
      <c r="VK18" s="183"/>
      <c r="VL18" s="183"/>
      <c r="VM18" s="183"/>
      <c r="VN18" s="183"/>
      <c r="VO18" s="183"/>
      <c r="VP18" s="183"/>
      <c r="VQ18" s="183"/>
      <c r="VR18" s="183"/>
      <c r="VS18" s="183"/>
      <c r="VT18" s="183"/>
      <c r="VU18" s="183"/>
      <c r="VV18" s="183"/>
      <c r="VW18" s="183"/>
      <c r="VX18" s="183"/>
      <c r="VY18" s="183"/>
      <c r="VZ18" s="183"/>
      <c r="WA18" s="183"/>
      <c r="WB18" s="183"/>
      <c r="WC18" s="183"/>
      <c r="WD18" s="183"/>
      <c r="WE18" s="183"/>
      <c r="WF18" s="183"/>
      <c r="WG18" s="183"/>
      <c r="WH18" s="183"/>
      <c r="WI18" s="183"/>
      <c r="WJ18" s="183"/>
      <c r="WK18" s="183"/>
      <c r="WL18" s="183"/>
      <c r="WM18" s="183"/>
      <c r="WN18" s="183"/>
      <c r="WO18" s="183"/>
      <c r="WP18" s="183"/>
      <c r="WQ18" s="183"/>
      <c r="WR18" s="183"/>
      <c r="WS18" s="183"/>
      <c r="WT18" s="183"/>
      <c r="WU18" s="183"/>
      <c r="WV18" s="183"/>
      <c r="WW18" s="183"/>
      <c r="WX18" s="183"/>
      <c r="WY18" s="183"/>
      <c r="WZ18" s="183"/>
      <c r="XA18" s="183"/>
      <c r="XB18" s="183"/>
      <c r="XC18" s="183"/>
      <c r="XD18" s="183"/>
      <c r="XE18" s="183"/>
      <c r="XF18" s="183"/>
      <c r="XG18" s="183"/>
      <c r="XH18" s="183"/>
      <c r="XI18" s="183"/>
      <c r="XJ18" s="183"/>
      <c r="XK18" s="183"/>
      <c r="XL18" s="183"/>
      <c r="XM18" s="183"/>
      <c r="XN18" s="183"/>
      <c r="XO18" s="183"/>
      <c r="XP18" s="183"/>
      <c r="XQ18" s="183"/>
      <c r="XR18" s="183"/>
      <c r="XS18" s="183"/>
      <c r="XT18" s="183"/>
      <c r="XU18" s="183"/>
      <c r="XV18" s="183"/>
      <c r="XW18" s="183"/>
      <c r="XX18" s="183"/>
      <c r="XY18" s="183"/>
      <c r="XZ18" s="183"/>
      <c r="YA18" s="183"/>
      <c r="YB18" s="183"/>
      <c r="YC18" s="183"/>
      <c r="YD18" s="183"/>
      <c r="YE18" s="183"/>
      <c r="YF18" s="183"/>
      <c r="YG18" s="183"/>
      <c r="YH18" s="183"/>
      <c r="YI18" s="183"/>
      <c r="YJ18" s="183"/>
      <c r="YK18" s="183"/>
      <c r="YL18" s="183"/>
      <c r="YM18" s="183"/>
      <c r="YN18" s="183"/>
      <c r="YO18" s="183"/>
      <c r="YP18" s="183"/>
      <c r="YQ18" s="183"/>
      <c r="YR18" s="183"/>
      <c r="YS18" s="183"/>
      <c r="YT18" s="183"/>
      <c r="YU18" s="183"/>
      <c r="YV18" s="183"/>
      <c r="YW18" s="183"/>
      <c r="YX18" s="183"/>
      <c r="YY18" s="183"/>
      <c r="YZ18" s="183"/>
      <c r="ZA18" s="183"/>
      <c r="ZB18" s="183"/>
      <c r="ZC18" s="183"/>
      <c r="ZD18" s="183"/>
      <c r="ZE18" s="183"/>
      <c r="ZF18" s="183"/>
      <c r="ZG18" s="183"/>
      <c r="ZH18" s="183"/>
      <c r="ZI18" s="183"/>
      <c r="ZJ18" s="183"/>
      <c r="ZK18" s="183"/>
      <c r="ZL18" s="183"/>
      <c r="ZM18" s="183"/>
      <c r="ZN18" s="183"/>
      <c r="ZO18" s="183"/>
      <c r="ZP18" s="183"/>
      <c r="ZQ18" s="183"/>
      <c r="ZR18" s="183"/>
      <c r="ZS18" s="183"/>
      <c r="ZT18" s="183"/>
      <c r="ZU18" s="183"/>
      <c r="ZV18" s="183"/>
      <c r="ZW18" s="183"/>
      <c r="ZX18" s="183"/>
      <c r="ZY18" s="183"/>
      <c r="ZZ18" s="183"/>
      <c r="AAA18" s="183"/>
      <c r="AAB18" s="183"/>
      <c r="AAC18" s="183"/>
      <c r="AAD18" s="183"/>
      <c r="AAE18" s="183"/>
      <c r="AAF18" s="183"/>
      <c r="AAG18" s="183"/>
      <c r="AAH18" s="183"/>
      <c r="AAI18" s="183"/>
      <c r="AAJ18" s="183"/>
      <c r="AAK18" s="183"/>
      <c r="AAL18" s="183"/>
      <c r="AAM18" s="183"/>
      <c r="AAN18" s="183"/>
      <c r="AAO18" s="183"/>
      <c r="AAP18" s="183"/>
      <c r="AAQ18" s="183"/>
      <c r="AAR18" s="183"/>
      <c r="AAS18" s="183"/>
      <c r="AAT18" s="183"/>
      <c r="AAU18" s="183"/>
      <c r="AAV18" s="183"/>
      <c r="AAW18" s="183"/>
      <c r="AAX18" s="183"/>
      <c r="AAY18" s="183"/>
      <c r="AAZ18" s="183"/>
      <c r="ABA18" s="183"/>
      <c r="ABB18" s="183"/>
      <c r="ABC18" s="183"/>
      <c r="ABD18" s="183"/>
      <c r="ABE18" s="183"/>
      <c r="ABF18" s="183"/>
      <c r="ABG18" s="183"/>
      <c r="ABH18" s="183"/>
      <c r="ABI18" s="183"/>
      <c r="ABJ18" s="183"/>
      <c r="ABK18" s="183"/>
      <c r="ABL18" s="183"/>
      <c r="ABM18" s="183"/>
      <c r="ABN18" s="183"/>
      <c r="ABO18" s="183"/>
      <c r="ABP18" s="183"/>
      <c r="ABQ18" s="183"/>
      <c r="ABR18" s="183"/>
      <c r="ABS18" s="183"/>
      <c r="ABT18" s="183"/>
      <c r="ABU18" s="183"/>
      <c r="ABV18" s="183"/>
      <c r="ABW18" s="183"/>
      <c r="ABX18" s="183"/>
      <c r="ABY18" s="183"/>
      <c r="ABZ18" s="183"/>
      <c r="ACA18" s="183"/>
      <c r="ACB18" s="183"/>
      <c r="ACC18" s="183"/>
      <c r="ACD18" s="183"/>
      <c r="ACE18" s="183"/>
      <c r="ACF18" s="183"/>
      <c r="ACG18" s="183"/>
      <c r="ACH18" s="183"/>
      <c r="ACI18" s="183"/>
      <c r="ACJ18" s="183"/>
      <c r="ACK18" s="183"/>
      <c r="ACL18" s="183"/>
      <c r="ACM18" s="183"/>
      <c r="ACN18" s="183"/>
      <c r="ACO18" s="183"/>
      <c r="ACP18" s="183"/>
      <c r="ACQ18" s="183"/>
      <c r="ACR18" s="183"/>
      <c r="ACS18" s="183"/>
      <c r="ACT18" s="183"/>
      <c r="ACU18" s="183"/>
      <c r="ACV18" s="183"/>
      <c r="ACW18" s="183"/>
      <c r="ACX18" s="183"/>
      <c r="ACY18" s="183"/>
      <c r="ACZ18" s="183"/>
      <c r="ADA18" s="183"/>
      <c r="ADB18" s="183"/>
      <c r="ADC18" s="183"/>
      <c r="ADD18" s="183"/>
      <c r="ADE18" s="183"/>
      <c r="ADF18" s="183"/>
      <c r="ADG18" s="183"/>
      <c r="ADH18" s="183"/>
      <c r="ADI18" s="183"/>
      <c r="ADJ18" s="183"/>
      <c r="ADK18" s="183"/>
      <c r="ADL18" s="183"/>
      <c r="ADM18" s="183"/>
      <c r="ADN18" s="183"/>
      <c r="ADO18" s="183"/>
      <c r="ADP18" s="183"/>
      <c r="ADQ18" s="183"/>
      <c r="ADR18" s="183"/>
      <c r="ADS18" s="183"/>
      <c r="ADT18" s="183"/>
      <c r="ADU18" s="183"/>
      <c r="ADV18" s="183"/>
      <c r="ADW18" s="183"/>
      <c r="ADX18" s="183"/>
      <c r="ADY18" s="183"/>
      <c r="ADZ18" s="183"/>
      <c r="AEA18" s="183"/>
      <c r="AEB18" s="183"/>
    </row>
    <row r="19" spans="1:808" s="620" customFormat="1">
      <c r="A19" s="627" t="s">
        <v>166</v>
      </c>
      <c r="B19" s="628">
        <v>977133</v>
      </c>
      <c r="C19" s="629">
        <v>12877</v>
      </c>
      <c r="D19" s="629">
        <v>2860</v>
      </c>
      <c r="E19" s="345">
        <v>6234</v>
      </c>
      <c r="F19" s="630">
        <v>88</v>
      </c>
      <c r="G19" s="629">
        <v>134</v>
      </c>
      <c r="H19" s="631">
        <v>13.191653541534265</v>
      </c>
      <c r="I19" s="631">
        <v>2.9269301108446855</v>
      </c>
      <c r="J19" s="631">
        <v>6.3809123220687454</v>
      </c>
      <c r="K19" s="346">
        <v>6.8269976726144295</v>
      </c>
      <c r="L19" s="347">
        <v>10.395655546935609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  <c r="LI19" s="183"/>
      <c r="LJ19" s="183"/>
      <c r="LK19" s="183"/>
      <c r="LL19" s="183"/>
      <c r="LM19" s="183"/>
      <c r="LN19" s="183"/>
      <c r="LO19" s="183"/>
      <c r="LP19" s="183"/>
      <c r="LQ19" s="183"/>
      <c r="LR19" s="183"/>
      <c r="LS19" s="183"/>
      <c r="LT19" s="183"/>
      <c r="LU19" s="183"/>
      <c r="LV19" s="183"/>
      <c r="LW19" s="183"/>
      <c r="LX19" s="183"/>
      <c r="LY19" s="183"/>
      <c r="LZ19" s="183"/>
      <c r="MA19" s="183"/>
      <c r="MB19" s="183"/>
      <c r="MC19" s="183"/>
      <c r="MD19" s="183"/>
      <c r="ME19" s="183"/>
      <c r="MF19" s="183"/>
      <c r="MG19" s="183"/>
      <c r="MH19" s="183"/>
      <c r="MI19" s="183"/>
      <c r="MJ19" s="183"/>
      <c r="MK19" s="183"/>
      <c r="ML19" s="183"/>
      <c r="MM19" s="183"/>
      <c r="MN19" s="183"/>
      <c r="MO19" s="183"/>
      <c r="MP19" s="183"/>
      <c r="MQ19" s="183"/>
      <c r="MR19" s="183"/>
      <c r="MS19" s="183"/>
      <c r="MT19" s="183"/>
      <c r="MU19" s="183"/>
      <c r="MV19" s="183"/>
      <c r="MW19" s="183"/>
      <c r="MX19" s="183"/>
      <c r="MY19" s="183"/>
      <c r="MZ19" s="183"/>
      <c r="NA19" s="183"/>
      <c r="NB19" s="183"/>
      <c r="NC19" s="183"/>
      <c r="ND19" s="183"/>
      <c r="NE19" s="183"/>
      <c r="NF19" s="183"/>
      <c r="NG19" s="183"/>
      <c r="NH19" s="183"/>
      <c r="NI19" s="183"/>
      <c r="NJ19" s="183"/>
      <c r="NK19" s="183"/>
      <c r="NL19" s="183"/>
      <c r="NM19" s="183"/>
      <c r="NN19" s="183"/>
      <c r="NO19" s="183"/>
      <c r="NP19" s="183"/>
      <c r="NQ19" s="183"/>
      <c r="NR19" s="183"/>
      <c r="NS19" s="183"/>
      <c r="NT19" s="183"/>
      <c r="NU19" s="183"/>
      <c r="NV19" s="183"/>
      <c r="NW19" s="183"/>
      <c r="NX19" s="183"/>
      <c r="NY19" s="183"/>
      <c r="NZ19" s="183"/>
      <c r="OA19" s="183"/>
      <c r="OB19" s="183"/>
      <c r="OC19" s="183"/>
      <c r="OD19" s="183"/>
      <c r="OE19" s="183"/>
      <c r="OF19" s="183"/>
      <c r="OG19" s="183"/>
      <c r="OH19" s="183"/>
      <c r="OI19" s="183"/>
      <c r="OJ19" s="183"/>
      <c r="OK19" s="183"/>
      <c r="OL19" s="183"/>
      <c r="OM19" s="183"/>
      <c r="ON19" s="183"/>
      <c r="OO19" s="183"/>
      <c r="OP19" s="183"/>
      <c r="OQ19" s="183"/>
      <c r="OR19" s="183"/>
      <c r="OS19" s="183"/>
      <c r="OT19" s="183"/>
      <c r="OU19" s="183"/>
      <c r="OV19" s="183"/>
      <c r="OW19" s="183"/>
      <c r="OX19" s="183"/>
      <c r="OY19" s="183"/>
      <c r="OZ19" s="183"/>
      <c r="PA19" s="183"/>
      <c r="PB19" s="183"/>
      <c r="PC19" s="183"/>
      <c r="PD19" s="183"/>
      <c r="PE19" s="183"/>
      <c r="PF19" s="183"/>
      <c r="PG19" s="183"/>
      <c r="PH19" s="183"/>
      <c r="PI19" s="183"/>
      <c r="PJ19" s="183"/>
      <c r="PK19" s="183"/>
      <c r="PL19" s="183"/>
      <c r="PM19" s="183"/>
      <c r="PN19" s="183"/>
      <c r="PO19" s="183"/>
      <c r="PP19" s="183"/>
      <c r="PQ19" s="183"/>
      <c r="PR19" s="183"/>
      <c r="PS19" s="183"/>
      <c r="PT19" s="183"/>
      <c r="PU19" s="183"/>
      <c r="PV19" s="183"/>
      <c r="PW19" s="183"/>
      <c r="PX19" s="183"/>
      <c r="PY19" s="183"/>
      <c r="PZ19" s="183"/>
      <c r="QA19" s="183"/>
      <c r="QB19" s="183"/>
      <c r="QC19" s="183"/>
      <c r="QD19" s="183"/>
      <c r="QE19" s="183"/>
      <c r="QF19" s="183"/>
      <c r="QG19" s="183"/>
      <c r="QH19" s="183"/>
      <c r="QI19" s="183"/>
      <c r="QJ19" s="183"/>
      <c r="QK19" s="183"/>
      <c r="QL19" s="183"/>
      <c r="QM19" s="183"/>
      <c r="QN19" s="183"/>
      <c r="QO19" s="183"/>
      <c r="QP19" s="183"/>
      <c r="QQ19" s="183"/>
      <c r="QR19" s="183"/>
      <c r="QS19" s="183"/>
      <c r="QT19" s="183"/>
      <c r="QU19" s="183"/>
      <c r="QV19" s="183"/>
      <c r="QW19" s="183"/>
      <c r="QX19" s="183"/>
      <c r="QY19" s="183"/>
      <c r="QZ19" s="183"/>
      <c r="RA19" s="183"/>
      <c r="RB19" s="183"/>
      <c r="RC19" s="183"/>
      <c r="RD19" s="183"/>
      <c r="RE19" s="183"/>
      <c r="RF19" s="183"/>
      <c r="RG19" s="183"/>
      <c r="RH19" s="183"/>
      <c r="RI19" s="183"/>
      <c r="RJ19" s="183"/>
      <c r="RK19" s="183"/>
      <c r="RL19" s="183"/>
      <c r="RM19" s="183"/>
      <c r="RN19" s="183"/>
      <c r="RO19" s="183"/>
      <c r="RP19" s="183"/>
      <c r="RQ19" s="183"/>
      <c r="RR19" s="183"/>
      <c r="RS19" s="183"/>
      <c r="RT19" s="183"/>
      <c r="RU19" s="183"/>
      <c r="RV19" s="183"/>
      <c r="RW19" s="183"/>
      <c r="RX19" s="183"/>
      <c r="RY19" s="183"/>
      <c r="RZ19" s="183"/>
      <c r="SA19" s="183"/>
      <c r="SB19" s="183"/>
      <c r="SC19" s="183"/>
      <c r="SD19" s="183"/>
      <c r="SE19" s="183"/>
      <c r="SF19" s="183"/>
      <c r="SG19" s="183"/>
      <c r="SH19" s="183"/>
      <c r="SI19" s="183"/>
      <c r="SJ19" s="183"/>
      <c r="SK19" s="183"/>
      <c r="SL19" s="183"/>
      <c r="SM19" s="183"/>
      <c r="SN19" s="183"/>
      <c r="SO19" s="183"/>
      <c r="SP19" s="183"/>
      <c r="SQ19" s="183"/>
      <c r="SR19" s="183"/>
      <c r="SS19" s="183"/>
      <c r="ST19" s="183"/>
      <c r="SU19" s="183"/>
      <c r="SV19" s="183"/>
      <c r="SW19" s="183"/>
      <c r="SX19" s="183"/>
      <c r="SY19" s="183"/>
      <c r="SZ19" s="183"/>
      <c r="TA19" s="183"/>
      <c r="TB19" s="183"/>
      <c r="TC19" s="183"/>
      <c r="TD19" s="183"/>
      <c r="TE19" s="183"/>
      <c r="TF19" s="183"/>
      <c r="TG19" s="183"/>
      <c r="TH19" s="183"/>
      <c r="TI19" s="183"/>
      <c r="TJ19" s="183"/>
      <c r="TK19" s="183"/>
      <c r="TL19" s="183"/>
      <c r="TM19" s="183"/>
      <c r="TN19" s="183"/>
      <c r="TO19" s="183"/>
      <c r="TP19" s="183"/>
      <c r="TQ19" s="183"/>
      <c r="TR19" s="183"/>
      <c r="TS19" s="183"/>
      <c r="TT19" s="183"/>
      <c r="TU19" s="183"/>
      <c r="TV19" s="183"/>
      <c r="TW19" s="183"/>
      <c r="TX19" s="183"/>
      <c r="TY19" s="183"/>
      <c r="TZ19" s="183"/>
      <c r="UA19" s="183"/>
      <c r="UB19" s="183"/>
      <c r="UC19" s="183"/>
      <c r="UD19" s="183"/>
      <c r="UE19" s="183"/>
      <c r="UF19" s="183"/>
      <c r="UG19" s="183"/>
      <c r="UH19" s="183"/>
      <c r="UI19" s="183"/>
      <c r="UJ19" s="183"/>
      <c r="UK19" s="183"/>
      <c r="UL19" s="183"/>
      <c r="UM19" s="183"/>
      <c r="UN19" s="183"/>
      <c r="UO19" s="183"/>
      <c r="UP19" s="183"/>
      <c r="UQ19" s="183"/>
      <c r="UR19" s="183"/>
      <c r="US19" s="183"/>
      <c r="UT19" s="183"/>
      <c r="UU19" s="183"/>
      <c r="UV19" s="183"/>
      <c r="UW19" s="183"/>
      <c r="UX19" s="183"/>
      <c r="UY19" s="183"/>
      <c r="UZ19" s="183"/>
      <c r="VA19" s="183"/>
      <c r="VB19" s="183"/>
      <c r="VC19" s="183"/>
      <c r="VD19" s="183"/>
      <c r="VE19" s="183"/>
      <c r="VF19" s="183"/>
      <c r="VG19" s="183"/>
      <c r="VH19" s="183"/>
      <c r="VI19" s="183"/>
      <c r="VJ19" s="183"/>
      <c r="VK19" s="183"/>
      <c r="VL19" s="183"/>
      <c r="VM19" s="183"/>
      <c r="VN19" s="183"/>
      <c r="VO19" s="183"/>
      <c r="VP19" s="183"/>
      <c r="VQ19" s="183"/>
      <c r="VR19" s="183"/>
      <c r="VS19" s="183"/>
      <c r="VT19" s="183"/>
      <c r="VU19" s="183"/>
      <c r="VV19" s="183"/>
      <c r="VW19" s="183"/>
      <c r="VX19" s="183"/>
      <c r="VY19" s="183"/>
      <c r="VZ19" s="183"/>
      <c r="WA19" s="183"/>
      <c r="WB19" s="183"/>
      <c r="WC19" s="183"/>
      <c r="WD19" s="183"/>
      <c r="WE19" s="183"/>
      <c r="WF19" s="183"/>
      <c r="WG19" s="183"/>
      <c r="WH19" s="183"/>
      <c r="WI19" s="183"/>
      <c r="WJ19" s="183"/>
      <c r="WK19" s="183"/>
      <c r="WL19" s="183"/>
      <c r="WM19" s="183"/>
      <c r="WN19" s="183"/>
      <c r="WO19" s="183"/>
      <c r="WP19" s="183"/>
      <c r="WQ19" s="183"/>
      <c r="WR19" s="183"/>
      <c r="WS19" s="183"/>
      <c r="WT19" s="183"/>
      <c r="WU19" s="183"/>
      <c r="WV19" s="183"/>
      <c r="WW19" s="183"/>
      <c r="WX19" s="183"/>
      <c r="WY19" s="183"/>
      <c r="WZ19" s="183"/>
      <c r="XA19" s="183"/>
      <c r="XB19" s="183"/>
      <c r="XC19" s="183"/>
      <c r="XD19" s="183"/>
      <c r="XE19" s="183"/>
      <c r="XF19" s="183"/>
      <c r="XG19" s="183"/>
      <c r="XH19" s="183"/>
      <c r="XI19" s="183"/>
      <c r="XJ19" s="183"/>
      <c r="XK19" s="183"/>
      <c r="XL19" s="183"/>
      <c r="XM19" s="183"/>
      <c r="XN19" s="183"/>
      <c r="XO19" s="183"/>
      <c r="XP19" s="183"/>
      <c r="XQ19" s="183"/>
      <c r="XR19" s="183"/>
      <c r="XS19" s="183"/>
      <c r="XT19" s="183"/>
      <c r="XU19" s="183"/>
      <c r="XV19" s="183"/>
      <c r="XW19" s="183"/>
      <c r="XX19" s="183"/>
      <c r="XY19" s="183"/>
      <c r="XZ19" s="183"/>
      <c r="YA19" s="183"/>
      <c r="YB19" s="183"/>
      <c r="YC19" s="183"/>
      <c r="YD19" s="183"/>
      <c r="YE19" s="183"/>
      <c r="YF19" s="183"/>
      <c r="YG19" s="183"/>
      <c r="YH19" s="183"/>
      <c r="YI19" s="183"/>
      <c r="YJ19" s="183"/>
      <c r="YK19" s="183"/>
      <c r="YL19" s="183"/>
      <c r="YM19" s="183"/>
      <c r="YN19" s="183"/>
      <c r="YO19" s="183"/>
      <c r="YP19" s="183"/>
      <c r="YQ19" s="183"/>
      <c r="YR19" s="183"/>
      <c r="YS19" s="183"/>
      <c r="YT19" s="183"/>
      <c r="YU19" s="183"/>
      <c r="YV19" s="183"/>
      <c r="YW19" s="183"/>
      <c r="YX19" s="183"/>
      <c r="YY19" s="183"/>
      <c r="YZ19" s="183"/>
      <c r="ZA19" s="183"/>
      <c r="ZB19" s="183"/>
      <c r="ZC19" s="183"/>
      <c r="ZD19" s="183"/>
      <c r="ZE19" s="183"/>
      <c r="ZF19" s="183"/>
      <c r="ZG19" s="183"/>
      <c r="ZH19" s="183"/>
      <c r="ZI19" s="183"/>
      <c r="ZJ19" s="183"/>
      <c r="ZK19" s="183"/>
      <c r="ZL19" s="183"/>
      <c r="ZM19" s="183"/>
      <c r="ZN19" s="183"/>
      <c r="ZO19" s="183"/>
      <c r="ZP19" s="183"/>
      <c r="ZQ19" s="183"/>
      <c r="ZR19" s="183"/>
      <c r="ZS19" s="183"/>
      <c r="ZT19" s="183"/>
      <c r="ZU19" s="183"/>
      <c r="ZV19" s="183"/>
      <c r="ZW19" s="183"/>
      <c r="ZX19" s="183"/>
      <c r="ZY19" s="183"/>
      <c r="ZZ19" s="183"/>
      <c r="AAA19" s="183"/>
      <c r="AAB19" s="183"/>
      <c r="AAC19" s="183"/>
      <c r="AAD19" s="183"/>
      <c r="AAE19" s="183"/>
      <c r="AAF19" s="183"/>
      <c r="AAG19" s="183"/>
      <c r="AAH19" s="183"/>
      <c r="AAI19" s="183"/>
      <c r="AAJ19" s="183"/>
      <c r="AAK19" s="183"/>
      <c r="AAL19" s="183"/>
      <c r="AAM19" s="183"/>
      <c r="AAN19" s="183"/>
      <c r="AAO19" s="183"/>
      <c r="AAP19" s="183"/>
      <c r="AAQ19" s="183"/>
      <c r="AAR19" s="183"/>
      <c r="AAS19" s="183"/>
      <c r="AAT19" s="183"/>
      <c r="AAU19" s="183"/>
      <c r="AAV19" s="183"/>
      <c r="AAW19" s="183"/>
      <c r="AAX19" s="183"/>
      <c r="AAY19" s="183"/>
      <c r="AAZ19" s="183"/>
      <c r="ABA19" s="183"/>
      <c r="ABB19" s="183"/>
      <c r="ABC19" s="183"/>
      <c r="ABD19" s="183"/>
      <c r="ABE19" s="183"/>
      <c r="ABF19" s="183"/>
      <c r="ABG19" s="183"/>
      <c r="ABH19" s="183"/>
      <c r="ABI19" s="183"/>
      <c r="ABJ19" s="183"/>
      <c r="ABK19" s="183"/>
      <c r="ABL19" s="183"/>
      <c r="ABM19" s="183"/>
      <c r="ABN19" s="183"/>
      <c r="ABO19" s="183"/>
      <c r="ABP19" s="183"/>
      <c r="ABQ19" s="183"/>
      <c r="ABR19" s="183"/>
      <c r="ABS19" s="183"/>
      <c r="ABT19" s="183"/>
      <c r="ABU19" s="183"/>
      <c r="ABV19" s="183"/>
      <c r="ABW19" s="183"/>
      <c r="ABX19" s="183"/>
      <c r="ABY19" s="183"/>
      <c r="ABZ19" s="183"/>
      <c r="ACA19" s="183"/>
      <c r="ACB19" s="183"/>
      <c r="ACC19" s="183"/>
      <c r="ACD19" s="183"/>
      <c r="ACE19" s="183"/>
      <c r="ACF19" s="183"/>
      <c r="ACG19" s="183"/>
      <c r="ACH19" s="183"/>
      <c r="ACI19" s="183"/>
      <c r="ACJ19" s="183"/>
      <c r="ACK19" s="183"/>
      <c r="ACL19" s="183"/>
      <c r="ACM19" s="183"/>
      <c r="ACN19" s="183"/>
      <c r="ACO19" s="183"/>
      <c r="ACP19" s="183"/>
      <c r="ACQ19" s="183"/>
      <c r="ACR19" s="183"/>
      <c r="ACS19" s="183"/>
      <c r="ACT19" s="183"/>
      <c r="ACU19" s="183"/>
      <c r="ACV19" s="183"/>
      <c r="ACW19" s="183"/>
      <c r="ACX19" s="183"/>
      <c r="ACY19" s="183"/>
      <c r="ACZ19" s="183"/>
      <c r="ADA19" s="183"/>
      <c r="ADB19" s="183"/>
      <c r="ADC19" s="183"/>
      <c r="ADD19" s="183"/>
      <c r="ADE19" s="183"/>
      <c r="ADF19" s="183"/>
      <c r="ADG19" s="183"/>
      <c r="ADH19" s="183"/>
      <c r="ADI19" s="183"/>
      <c r="ADJ19" s="183"/>
      <c r="ADK19" s="183"/>
      <c r="ADL19" s="183"/>
      <c r="ADM19" s="183"/>
      <c r="ADN19" s="183"/>
      <c r="ADO19" s="183"/>
      <c r="ADP19" s="183"/>
      <c r="ADQ19" s="183"/>
      <c r="ADR19" s="183"/>
      <c r="ADS19" s="183"/>
      <c r="ADT19" s="183"/>
      <c r="ADU19" s="183"/>
      <c r="ADV19" s="183"/>
      <c r="ADW19" s="183"/>
      <c r="ADX19" s="183"/>
      <c r="ADY19" s="183"/>
      <c r="ADZ19" s="183"/>
      <c r="AEA19" s="183"/>
      <c r="AEB19" s="183"/>
    </row>
    <row r="20" spans="1:808" s="620" customFormat="1">
      <c r="A20" s="627" t="s">
        <v>167</v>
      </c>
      <c r="B20" s="628">
        <v>398707</v>
      </c>
      <c r="C20" s="629">
        <v>4814</v>
      </c>
      <c r="D20" s="629">
        <v>1219</v>
      </c>
      <c r="E20" s="345">
        <v>2505</v>
      </c>
      <c r="F20" s="630">
        <v>43</v>
      </c>
      <c r="G20" s="629">
        <v>26</v>
      </c>
      <c r="H20" s="631">
        <v>12.169337383090841</v>
      </c>
      <c r="I20" s="631">
        <v>3.0573829905168455</v>
      </c>
      <c r="J20" s="631">
        <v>6.2803010732191806</v>
      </c>
      <c r="K20" s="346">
        <v>8.8623248145094795</v>
      </c>
      <c r="L20" s="347">
        <v>5.3586150041220115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  <c r="JE20" s="183"/>
      <c r="JF20" s="183"/>
      <c r="JG20" s="183"/>
      <c r="JH20" s="183"/>
      <c r="JI20" s="183"/>
      <c r="JJ20" s="183"/>
      <c r="JK20" s="183"/>
      <c r="JL20" s="183"/>
      <c r="JM20" s="183"/>
      <c r="JN20" s="183"/>
      <c r="JO20" s="183"/>
      <c r="JP20" s="183"/>
      <c r="JQ20" s="183"/>
      <c r="JR20" s="183"/>
      <c r="JS20" s="183"/>
      <c r="JT20" s="183"/>
      <c r="JU20" s="183"/>
      <c r="JV20" s="183"/>
      <c r="JW20" s="183"/>
      <c r="JX20" s="183"/>
      <c r="JY20" s="183"/>
      <c r="JZ20" s="183"/>
      <c r="KA20" s="183"/>
      <c r="KB20" s="183"/>
      <c r="KC20" s="183"/>
      <c r="KD20" s="183"/>
      <c r="KE20" s="183"/>
      <c r="KF20" s="183"/>
      <c r="KG20" s="183"/>
      <c r="KH20" s="183"/>
      <c r="KI20" s="183"/>
      <c r="KJ20" s="183"/>
      <c r="KK20" s="183"/>
      <c r="KL20" s="183"/>
      <c r="KM20" s="183"/>
      <c r="KN20" s="183"/>
      <c r="KO20" s="183"/>
      <c r="KP20" s="183"/>
      <c r="KQ20" s="183"/>
      <c r="KR20" s="183"/>
      <c r="KS20" s="183"/>
      <c r="KT20" s="183"/>
      <c r="KU20" s="183"/>
      <c r="KV20" s="183"/>
      <c r="KW20" s="183"/>
      <c r="KX20" s="183"/>
      <c r="KY20" s="183"/>
      <c r="KZ20" s="183"/>
      <c r="LA20" s="183"/>
      <c r="LB20" s="183"/>
      <c r="LC20" s="183"/>
      <c r="LD20" s="183"/>
      <c r="LE20" s="183"/>
      <c r="LF20" s="183"/>
      <c r="LG20" s="183"/>
      <c r="LH20" s="183"/>
      <c r="LI20" s="183"/>
      <c r="LJ20" s="183"/>
      <c r="LK20" s="183"/>
      <c r="LL20" s="183"/>
      <c r="LM20" s="183"/>
      <c r="LN20" s="183"/>
      <c r="LO20" s="183"/>
      <c r="LP20" s="183"/>
      <c r="LQ20" s="183"/>
      <c r="LR20" s="183"/>
      <c r="LS20" s="183"/>
      <c r="LT20" s="183"/>
      <c r="LU20" s="183"/>
      <c r="LV20" s="183"/>
      <c r="LW20" s="183"/>
      <c r="LX20" s="183"/>
      <c r="LY20" s="183"/>
      <c r="LZ20" s="183"/>
      <c r="MA20" s="183"/>
      <c r="MB20" s="183"/>
      <c r="MC20" s="183"/>
      <c r="MD20" s="183"/>
      <c r="ME20" s="183"/>
      <c r="MF20" s="183"/>
      <c r="MG20" s="183"/>
      <c r="MH20" s="183"/>
      <c r="MI20" s="183"/>
      <c r="MJ20" s="183"/>
      <c r="MK20" s="183"/>
      <c r="ML20" s="183"/>
      <c r="MM20" s="183"/>
      <c r="MN20" s="183"/>
      <c r="MO20" s="183"/>
      <c r="MP20" s="183"/>
      <c r="MQ20" s="183"/>
      <c r="MR20" s="183"/>
      <c r="MS20" s="183"/>
      <c r="MT20" s="183"/>
      <c r="MU20" s="183"/>
      <c r="MV20" s="183"/>
      <c r="MW20" s="183"/>
      <c r="MX20" s="183"/>
      <c r="MY20" s="183"/>
      <c r="MZ20" s="183"/>
      <c r="NA20" s="183"/>
      <c r="NB20" s="183"/>
      <c r="NC20" s="183"/>
      <c r="ND20" s="183"/>
      <c r="NE20" s="183"/>
      <c r="NF20" s="183"/>
      <c r="NG20" s="183"/>
      <c r="NH20" s="183"/>
      <c r="NI20" s="183"/>
      <c r="NJ20" s="183"/>
      <c r="NK20" s="183"/>
      <c r="NL20" s="183"/>
      <c r="NM20" s="183"/>
      <c r="NN20" s="183"/>
      <c r="NO20" s="183"/>
      <c r="NP20" s="183"/>
      <c r="NQ20" s="183"/>
      <c r="NR20" s="183"/>
      <c r="NS20" s="183"/>
      <c r="NT20" s="183"/>
      <c r="NU20" s="183"/>
      <c r="NV20" s="183"/>
      <c r="NW20" s="183"/>
      <c r="NX20" s="183"/>
      <c r="NY20" s="183"/>
      <c r="NZ20" s="183"/>
      <c r="OA20" s="183"/>
      <c r="OB20" s="183"/>
      <c r="OC20" s="183"/>
      <c r="OD20" s="183"/>
      <c r="OE20" s="183"/>
      <c r="OF20" s="183"/>
      <c r="OG20" s="183"/>
      <c r="OH20" s="183"/>
      <c r="OI20" s="183"/>
      <c r="OJ20" s="183"/>
      <c r="OK20" s="183"/>
      <c r="OL20" s="183"/>
      <c r="OM20" s="183"/>
      <c r="ON20" s="183"/>
      <c r="OO20" s="183"/>
      <c r="OP20" s="183"/>
      <c r="OQ20" s="183"/>
      <c r="OR20" s="183"/>
      <c r="OS20" s="183"/>
      <c r="OT20" s="183"/>
      <c r="OU20" s="183"/>
      <c r="OV20" s="183"/>
      <c r="OW20" s="183"/>
      <c r="OX20" s="183"/>
      <c r="OY20" s="183"/>
      <c r="OZ20" s="183"/>
      <c r="PA20" s="183"/>
      <c r="PB20" s="183"/>
      <c r="PC20" s="183"/>
      <c r="PD20" s="183"/>
      <c r="PE20" s="183"/>
      <c r="PF20" s="183"/>
      <c r="PG20" s="183"/>
      <c r="PH20" s="183"/>
      <c r="PI20" s="183"/>
      <c r="PJ20" s="183"/>
      <c r="PK20" s="183"/>
      <c r="PL20" s="183"/>
      <c r="PM20" s="183"/>
      <c r="PN20" s="183"/>
      <c r="PO20" s="183"/>
      <c r="PP20" s="183"/>
      <c r="PQ20" s="183"/>
      <c r="PR20" s="183"/>
      <c r="PS20" s="183"/>
      <c r="PT20" s="183"/>
      <c r="PU20" s="183"/>
      <c r="PV20" s="183"/>
      <c r="PW20" s="183"/>
      <c r="PX20" s="183"/>
      <c r="PY20" s="183"/>
      <c r="PZ20" s="183"/>
      <c r="QA20" s="183"/>
      <c r="QB20" s="183"/>
      <c r="QC20" s="183"/>
      <c r="QD20" s="183"/>
      <c r="QE20" s="183"/>
      <c r="QF20" s="183"/>
      <c r="QG20" s="183"/>
      <c r="QH20" s="183"/>
      <c r="QI20" s="183"/>
      <c r="QJ20" s="183"/>
      <c r="QK20" s="183"/>
      <c r="QL20" s="183"/>
      <c r="QM20" s="183"/>
      <c r="QN20" s="183"/>
      <c r="QO20" s="183"/>
      <c r="QP20" s="183"/>
      <c r="QQ20" s="183"/>
      <c r="QR20" s="183"/>
      <c r="QS20" s="183"/>
      <c r="QT20" s="183"/>
      <c r="QU20" s="183"/>
      <c r="QV20" s="183"/>
      <c r="QW20" s="183"/>
      <c r="QX20" s="183"/>
      <c r="QY20" s="183"/>
      <c r="QZ20" s="183"/>
      <c r="RA20" s="183"/>
      <c r="RB20" s="183"/>
      <c r="RC20" s="183"/>
      <c r="RD20" s="183"/>
      <c r="RE20" s="183"/>
      <c r="RF20" s="183"/>
      <c r="RG20" s="183"/>
      <c r="RH20" s="183"/>
      <c r="RI20" s="183"/>
      <c r="RJ20" s="183"/>
      <c r="RK20" s="183"/>
      <c r="RL20" s="183"/>
      <c r="RM20" s="183"/>
      <c r="RN20" s="183"/>
      <c r="RO20" s="183"/>
      <c r="RP20" s="183"/>
      <c r="RQ20" s="183"/>
      <c r="RR20" s="183"/>
      <c r="RS20" s="183"/>
      <c r="RT20" s="183"/>
      <c r="RU20" s="183"/>
      <c r="RV20" s="183"/>
      <c r="RW20" s="183"/>
      <c r="RX20" s="183"/>
      <c r="RY20" s="183"/>
      <c r="RZ20" s="183"/>
      <c r="SA20" s="183"/>
      <c r="SB20" s="183"/>
      <c r="SC20" s="183"/>
      <c r="SD20" s="183"/>
      <c r="SE20" s="183"/>
      <c r="SF20" s="183"/>
      <c r="SG20" s="183"/>
      <c r="SH20" s="183"/>
      <c r="SI20" s="183"/>
      <c r="SJ20" s="183"/>
      <c r="SK20" s="183"/>
      <c r="SL20" s="183"/>
      <c r="SM20" s="183"/>
      <c r="SN20" s="183"/>
      <c r="SO20" s="183"/>
      <c r="SP20" s="183"/>
      <c r="SQ20" s="183"/>
      <c r="SR20" s="183"/>
      <c r="SS20" s="183"/>
      <c r="ST20" s="183"/>
      <c r="SU20" s="183"/>
      <c r="SV20" s="183"/>
      <c r="SW20" s="183"/>
      <c r="SX20" s="183"/>
      <c r="SY20" s="183"/>
      <c r="SZ20" s="183"/>
      <c r="TA20" s="183"/>
      <c r="TB20" s="183"/>
      <c r="TC20" s="183"/>
      <c r="TD20" s="183"/>
      <c r="TE20" s="183"/>
      <c r="TF20" s="183"/>
      <c r="TG20" s="183"/>
      <c r="TH20" s="183"/>
      <c r="TI20" s="183"/>
      <c r="TJ20" s="183"/>
      <c r="TK20" s="183"/>
      <c r="TL20" s="183"/>
      <c r="TM20" s="183"/>
      <c r="TN20" s="183"/>
      <c r="TO20" s="183"/>
      <c r="TP20" s="183"/>
      <c r="TQ20" s="183"/>
      <c r="TR20" s="183"/>
      <c r="TS20" s="183"/>
      <c r="TT20" s="183"/>
      <c r="TU20" s="183"/>
      <c r="TV20" s="183"/>
      <c r="TW20" s="183"/>
      <c r="TX20" s="183"/>
      <c r="TY20" s="183"/>
      <c r="TZ20" s="183"/>
      <c r="UA20" s="183"/>
      <c r="UB20" s="183"/>
      <c r="UC20" s="183"/>
      <c r="UD20" s="183"/>
      <c r="UE20" s="183"/>
      <c r="UF20" s="183"/>
      <c r="UG20" s="183"/>
      <c r="UH20" s="183"/>
      <c r="UI20" s="183"/>
      <c r="UJ20" s="183"/>
      <c r="UK20" s="183"/>
      <c r="UL20" s="183"/>
      <c r="UM20" s="183"/>
      <c r="UN20" s="183"/>
      <c r="UO20" s="183"/>
      <c r="UP20" s="183"/>
      <c r="UQ20" s="183"/>
      <c r="UR20" s="183"/>
      <c r="US20" s="183"/>
      <c r="UT20" s="183"/>
      <c r="UU20" s="183"/>
      <c r="UV20" s="183"/>
      <c r="UW20" s="183"/>
      <c r="UX20" s="183"/>
      <c r="UY20" s="183"/>
      <c r="UZ20" s="183"/>
      <c r="VA20" s="183"/>
      <c r="VB20" s="183"/>
      <c r="VC20" s="183"/>
      <c r="VD20" s="183"/>
      <c r="VE20" s="183"/>
      <c r="VF20" s="183"/>
      <c r="VG20" s="183"/>
      <c r="VH20" s="183"/>
      <c r="VI20" s="183"/>
      <c r="VJ20" s="183"/>
      <c r="VK20" s="183"/>
      <c r="VL20" s="183"/>
      <c r="VM20" s="183"/>
      <c r="VN20" s="183"/>
      <c r="VO20" s="183"/>
      <c r="VP20" s="183"/>
      <c r="VQ20" s="183"/>
      <c r="VR20" s="183"/>
      <c r="VS20" s="183"/>
      <c r="VT20" s="183"/>
      <c r="VU20" s="183"/>
      <c r="VV20" s="183"/>
      <c r="VW20" s="183"/>
      <c r="VX20" s="183"/>
      <c r="VY20" s="183"/>
      <c r="VZ20" s="183"/>
      <c r="WA20" s="183"/>
      <c r="WB20" s="183"/>
      <c r="WC20" s="183"/>
      <c r="WD20" s="183"/>
      <c r="WE20" s="183"/>
      <c r="WF20" s="183"/>
      <c r="WG20" s="183"/>
      <c r="WH20" s="183"/>
      <c r="WI20" s="183"/>
      <c r="WJ20" s="183"/>
      <c r="WK20" s="183"/>
      <c r="WL20" s="183"/>
      <c r="WM20" s="183"/>
      <c r="WN20" s="183"/>
      <c r="WO20" s="183"/>
      <c r="WP20" s="183"/>
      <c r="WQ20" s="183"/>
      <c r="WR20" s="183"/>
      <c r="WS20" s="183"/>
      <c r="WT20" s="183"/>
      <c r="WU20" s="183"/>
      <c r="WV20" s="183"/>
      <c r="WW20" s="183"/>
      <c r="WX20" s="183"/>
      <c r="WY20" s="183"/>
      <c r="WZ20" s="183"/>
      <c r="XA20" s="183"/>
      <c r="XB20" s="183"/>
      <c r="XC20" s="183"/>
      <c r="XD20" s="183"/>
      <c r="XE20" s="183"/>
      <c r="XF20" s="183"/>
      <c r="XG20" s="183"/>
      <c r="XH20" s="183"/>
      <c r="XI20" s="183"/>
      <c r="XJ20" s="183"/>
      <c r="XK20" s="183"/>
      <c r="XL20" s="183"/>
      <c r="XM20" s="183"/>
      <c r="XN20" s="183"/>
      <c r="XO20" s="183"/>
      <c r="XP20" s="183"/>
      <c r="XQ20" s="183"/>
      <c r="XR20" s="183"/>
      <c r="XS20" s="183"/>
      <c r="XT20" s="183"/>
      <c r="XU20" s="183"/>
      <c r="XV20" s="183"/>
      <c r="XW20" s="183"/>
      <c r="XX20" s="183"/>
      <c r="XY20" s="183"/>
      <c r="XZ20" s="183"/>
      <c r="YA20" s="183"/>
      <c r="YB20" s="183"/>
      <c r="YC20" s="183"/>
      <c r="YD20" s="183"/>
      <c r="YE20" s="183"/>
      <c r="YF20" s="183"/>
      <c r="YG20" s="183"/>
      <c r="YH20" s="183"/>
      <c r="YI20" s="183"/>
      <c r="YJ20" s="183"/>
      <c r="YK20" s="183"/>
      <c r="YL20" s="183"/>
      <c r="YM20" s="183"/>
      <c r="YN20" s="183"/>
      <c r="YO20" s="183"/>
      <c r="YP20" s="183"/>
      <c r="YQ20" s="183"/>
      <c r="YR20" s="183"/>
      <c r="YS20" s="183"/>
      <c r="YT20" s="183"/>
      <c r="YU20" s="183"/>
      <c r="YV20" s="183"/>
      <c r="YW20" s="183"/>
      <c r="YX20" s="183"/>
      <c r="YY20" s="183"/>
      <c r="YZ20" s="183"/>
      <c r="ZA20" s="183"/>
      <c r="ZB20" s="183"/>
      <c r="ZC20" s="183"/>
      <c r="ZD20" s="183"/>
      <c r="ZE20" s="183"/>
      <c r="ZF20" s="183"/>
      <c r="ZG20" s="183"/>
      <c r="ZH20" s="183"/>
      <c r="ZI20" s="183"/>
      <c r="ZJ20" s="183"/>
      <c r="ZK20" s="183"/>
      <c r="ZL20" s="183"/>
      <c r="ZM20" s="183"/>
      <c r="ZN20" s="183"/>
      <c r="ZO20" s="183"/>
      <c r="ZP20" s="183"/>
      <c r="ZQ20" s="183"/>
      <c r="ZR20" s="183"/>
      <c r="ZS20" s="183"/>
      <c r="ZT20" s="183"/>
      <c r="ZU20" s="183"/>
      <c r="ZV20" s="183"/>
      <c r="ZW20" s="183"/>
      <c r="ZX20" s="183"/>
      <c r="ZY20" s="183"/>
      <c r="ZZ20" s="183"/>
      <c r="AAA20" s="183"/>
      <c r="AAB20" s="183"/>
      <c r="AAC20" s="183"/>
      <c r="AAD20" s="183"/>
      <c r="AAE20" s="183"/>
      <c r="AAF20" s="183"/>
      <c r="AAG20" s="183"/>
      <c r="AAH20" s="183"/>
      <c r="AAI20" s="183"/>
      <c r="AAJ20" s="183"/>
      <c r="AAK20" s="183"/>
      <c r="AAL20" s="183"/>
      <c r="AAM20" s="183"/>
      <c r="AAN20" s="183"/>
      <c r="AAO20" s="183"/>
      <c r="AAP20" s="183"/>
      <c r="AAQ20" s="183"/>
      <c r="AAR20" s="183"/>
      <c r="AAS20" s="183"/>
      <c r="AAT20" s="183"/>
      <c r="AAU20" s="183"/>
      <c r="AAV20" s="183"/>
      <c r="AAW20" s="183"/>
      <c r="AAX20" s="183"/>
      <c r="AAY20" s="183"/>
      <c r="AAZ20" s="183"/>
      <c r="ABA20" s="183"/>
      <c r="ABB20" s="183"/>
      <c r="ABC20" s="183"/>
      <c r="ABD20" s="183"/>
      <c r="ABE20" s="183"/>
      <c r="ABF20" s="183"/>
      <c r="ABG20" s="183"/>
      <c r="ABH20" s="183"/>
      <c r="ABI20" s="183"/>
      <c r="ABJ20" s="183"/>
      <c r="ABK20" s="183"/>
      <c r="ABL20" s="183"/>
      <c r="ABM20" s="183"/>
      <c r="ABN20" s="183"/>
      <c r="ABO20" s="183"/>
      <c r="ABP20" s="183"/>
      <c r="ABQ20" s="183"/>
      <c r="ABR20" s="183"/>
      <c r="ABS20" s="183"/>
      <c r="ABT20" s="183"/>
      <c r="ABU20" s="183"/>
      <c r="ABV20" s="183"/>
      <c r="ABW20" s="183"/>
      <c r="ABX20" s="183"/>
      <c r="ABY20" s="183"/>
      <c r="ABZ20" s="183"/>
      <c r="ACA20" s="183"/>
      <c r="ACB20" s="183"/>
      <c r="ACC20" s="183"/>
      <c r="ACD20" s="183"/>
      <c r="ACE20" s="183"/>
      <c r="ACF20" s="183"/>
      <c r="ACG20" s="183"/>
      <c r="ACH20" s="183"/>
      <c r="ACI20" s="183"/>
      <c r="ACJ20" s="183"/>
      <c r="ACK20" s="183"/>
      <c r="ACL20" s="183"/>
      <c r="ACM20" s="183"/>
      <c r="ACN20" s="183"/>
      <c r="ACO20" s="183"/>
      <c r="ACP20" s="183"/>
      <c r="ACQ20" s="183"/>
      <c r="ACR20" s="183"/>
      <c r="ACS20" s="183"/>
      <c r="ACT20" s="183"/>
      <c r="ACU20" s="183"/>
      <c r="ACV20" s="183"/>
      <c r="ACW20" s="183"/>
      <c r="ACX20" s="183"/>
      <c r="ACY20" s="183"/>
      <c r="ACZ20" s="183"/>
      <c r="ADA20" s="183"/>
      <c r="ADB20" s="183"/>
      <c r="ADC20" s="183"/>
      <c r="ADD20" s="183"/>
      <c r="ADE20" s="183"/>
      <c r="ADF20" s="183"/>
      <c r="ADG20" s="183"/>
      <c r="ADH20" s="183"/>
      <c r="ADI20" s="183"/>
      <c r="ADJ20" s="183"/>
      <c r="ADK20" s="183"/>
      <c r="ADL20" s="183"/>
      <c r="ADM20" s="183"/>
      <c r="ADN20" s="183"/>
      <c r="ADO20" s="183"/>
      <c r="ADP20" s="183"/>
      <c r="ADQ20" s="183"/>
      <c r="ADR20" s="183"/>
      <c r="ADS20" s="183"/>
      <c r="ADT20" s="183"/>
      <c r="ADU20" s="183"/>
      <c r="ADV20" s="183"/>
      <c r="ADW20" s="183"/>
      <c r="ADX20" s="183"/>
      <c r="ADY20" s="183"/>
      <c r="ADZ20" s="183"/>
      <c r="AEA20" s="183"/>
      <c r="AEB20" s="183"/>
    </row>
    <row r="21" spans="1:808" s="620" customFormat="1">
      <c r="A21" s="627" t="s">
        <v>36</v>
      </c>
      <c r="B21" s="628">
        <v>828431</v>
      </c>
      <c r="C21" s="629">
        <v>11191</v>
      </c>
      <c r="D21" s="629">
        <v>2509</v>
      </c>
      <c r="E21" s="345">
        <v>5136</v>
      </c>
      <c r="F21" s="630">
        <v>90</v>
      </c>
      <c r="G21" s="629">
        <v>94</v>
      </c>
      <c r="H21" s="631">
        <v>13.576266460332846</v>
      </c>
      <c r="I21" s="631">
        <v>3.0286167465968803</v>
      </c>
      <c r="J21" s="631">
        <v>6.1996714270711735</v>
      </c>
      <c r="K21" s="346">
        <v>8.0021339023739664</v>
      </c>
      <c r="L21" s="347">
        <v>8.3577842980350301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  <c r="JE21" s="183"/>
      <c r="JF21" s="183"/>
      <c r="JG21" s="183"/>
      <c r="JH21" s="183"/>
      <c r="JI21" s="183"/>
      <c r="JJ21" s="183"/>
      <c r="JK21" s="183"/>
      <c r="JL21" s="183"/>
      <c r="JM21" s="183"/>
      <c r="JN21" s="183"/>
      <c r="JO21" s="183"/>
      <c r="JP21" s="183"/>
      <c r="JQ21" s="183"/>
      <c r="JR21" s="183"/>
      <c r="JS21" s="183"/>
      <c r="JT21" s="183"/>
      <c r="JU21" s="183"/>
      <c r="JV21" s="183"/>
      <c r="JW21" s="183"/>
      <c r="JX21" s="183"/>
      <c r="JY21" s="183"/>
      <c r="JZ21" s="183"/>
      <c r="KA21" s="183"/>
      <c r="KB21" s="183"/>
      <c r="KC21" s="183"/>
      <c r="KD21" s="183"/>
      <c r="KE21" s="183"/>
      <c r="KF21" s="183"/>
      <c r="KG21" s="183"/>
      <c r="KH21" s="183"/>
      <c r="KI21" s="183"/>
      <c r="KJ21" s="183"/>
      <c r="KK21" s="183"/>
      <c r="KL21" s="183"/>
      <c r="KM21" s="183"/>
      <c r="KN21" s="183"/>
      <c r="KO21" s="183"/>
      <c r="KP21" s="183"/>
      <c r="KQ21" s="183"/>
      <c r="KR21" s="183"/>
      <c r="KS21" s="183"/>
      <c r="KT21" s="183"/>
      <c r="KU21" s="183"/>
      <c r="KV21" s="183"/>
      <c r="KW21" s="183"/>
      <c r="KX21" s="183"/>
      <c r="KY21" s="183"/>
      <c r="KZ21" s="183"/>
      <c r="LA21" s="183"/>
      <c r="LB21" s="183"/>
      <c r="LC21" s="183"/>
      <c r="LD21" s="183"/>
      <c r="LE21" s="183"/>
      <c r="LF21" s="183"/>
      <c r="LG21" s="183"/>
      <c r="LH21" s="183"/>
      <c r="LI21" s="183"/>
      <c r="LJ21" s="183"/>
      <c r="LK21" s="183"/>
      <c r="LL21" s="183"/>
      <c r="LM21" s="183"/>
      <c r="LN21" s="183"/>
      <c r="LO21" s="183"/>
      <c r="LP21" s="183"/>
      <c r="LQ21" s="183"/>
      <c r="LR21" s="183"/>
      <c r="LS21" s="183"/>
      <c r="LT21" s="183"/>
      <c r="LU21" s="183"/>
      <c r="LV21" s="183"/>
      <c r="LW21" s="183"/>
      <c r="LX21" s="183"/>
      <c r="LY21" s="183"/>
      <c r="LZ21" s="183"/>
      <c r="MA21" s="183"/>
      <c r="MB21" s="183"/>
      <c r="MC21" s="183"/>
      <c r="MD21" s="183"/>
      <c r="ME21" s="183"/>
      <c r="MF21" s="183"/>
      <c r="MG21" s="183"/>
      <c r="MH21" s="183"/>
      <c r="MI21" s="183"/>
      <c r="MJ21" s="183"/>
      <c r="MK21" s="183"/>
      <c r="ML21" s="183"/>
      <c r="MM21" s="183"/>
      <c r="MN21" s="183"/>
      <c r="MO21" s="183"/>
      <c r="MP21" s="183"/>
      <c r="MQ21" s="183"/>
      <c r="MR21" s="183"/>
      <c r="MS21" s="183"/>
      <c r="MT21" s="183"/>
      <c r="MU21" s="183"/>
      <c r="MV21" s="183"/>
      <c r="MW21" s="183"/>
      <c r="MX21" s="183"/>
      <c r="MY21" s="183"/>
      <c r="MZ21" s="183"/>
      <c r="NA21" s="183"/>
      <c r="NB21" s="183"/>
      <c r="NC21" s="183"/>
      <c r="ND21" s="183"/>
      <c r="NE21" s="183"/>
      <c r="NF21" s="183"/>
      <c r="NG21" s="183"/>
      <c r="NH21" s="183"/>
      <c r="NI21" s="183"/>
      <c r="NJ21" s="183"/>
      <c r="NK21" s="183"/>
      <c r="NL21" s="183"/>
      <c r="NM21" s="183"/>
      <c r="NN21" s="183"/>
      <c r="NO21" s="183"/>
      <c r="NP21" s="183"/>
      <c r="NQ21" s="183"/>
      <c r="NR21" s="183"/>
      <c r="NS21" s="183"/>
      <c r="NT21" s="183"/>
      <c r="NU21" s="183"/>
      <c r="NV21" s="183"/>
      <c r="NW21" s="183"/>
      <c r="NX21" s="183"/>
      <c r="NY21" s="183"/>
      <c r="NZ21" s="183"/>
      <c r="OA21" s="183"/>
      <c r="OB21" s="183"/>
      <c r="OC21" s="183"/>
      <c r="OD21" s="183"/>
      <c r="OE21" s="183"/>
      <c r="OF21" s="183"/>
      <c r="OG21" s="183"/>
      <c r="OH21" s="183"/>
      <c r="OI21" s="183"/>
      <c r="OJ21" s="183"/>
      <c r="OK21" s="183"/>
      <c r="OL21" s="183"/>
      <c r="OM21" s="183"/>
      <c r="ON21" s="183"/>
      <c r="OO21" s="183"/>
      <c r="OP21" s="183"/>
      <c r="OQ21" s="183"/>
      <c r="OR21" s="183"/>
      <c r="OS21" s="183"/>
      <c r="OT21" s="183"/>
      <c r="OU21" s="183"/>
      <c r="OV21" s="183"/>
      <c r="OW21" s="183"/>
      <c r="OX21" s="183"/>
      <c r="OY21" s="183"/>
      <c r="OZ21" s="183"/>
      <c r="PA21" s="183"/>
      <c r="PB21" s="183"/>
      <c r="PC21" s="183"/>
      <c r="PD21" s="183"/>
      <c r="PE21" s="183"/>
      <c r="PF21" s="183"/>
      <c r="PG21" s="183"/>
      <c r="PH21" s="183"/>
      <c r="PI21" s="183"/>
      <c r="PJ21" s="183"/>
      <c r="PK21" s="183"/>
      <c r="PL21" s="183"/>
      <c r="PM21" s="183"/>
      <c r="PN21" s="183"/>
      <c r="PO21" s="183"/>
      <c r="PP21" s="183"/>
      <c r="PQ21" s="183"/>
      <c r="PR21" s="183"/>
      <c r="PS21" s="183"/>
      <c r="PT21" s="183"/>
      <c r="PU21" s="183"/>
      <c r="PV21" s="183"/>
      <c r="PW21" s="183"/>
      <c r="PX21" s="183"/>
      <c r="PY21" s="183"/>
      <c r="PZ21" s="183"/>
      <c r="QA21" s="183"/>
      <c r="QB21" s="183"/>
      <c r="QC21" s="183"/>
      <c r="QD21" s="183"/>
      <c r="QE21" s="183"/>
      <c r="QF21" s="183"/>
      <c r="QG21" s="183"/>
      <c r="QH21" s="183"/>
      <c r="QI21" s="183"/>
      <c r="QJ21" s="183"/>
      <c r="QK21" s="183"/>
      <c r="QL21" s="183"/>
      <c r="QM21" s="183"/>
      <c r="QN21" s="183"/>
      <c r="QO21" s="183"/>
      <c r="QP21" s="183"/>
      <c r="QQ21" s="183"/>
      <c r="QR21" s="183"/>
      <c r="QS21" s="183"/>
      <c r="QT21" s="183"/>
      <c r="QU21" s="183"/>
      <c r="QV21" s="183"/>
      <c r="QW21" s="183"/>
      <c r="QX21" s="183"/>
      <c r="QY21" s="183"/>
      <c r="QZ21" s="183"/>
      <c r="RA21" s="183"/>
      <c r="RB21" s="183"/>
      <c r="RC21" s="183"/>
      <c r="RD21" s="183"/>
      <c r="RE21" s="183"/>
      <c r="RF21" s="183"/>
      <c r="RG21" s="183"/>
      <c r="RH21" s="183"/>
      <c r="RI21" s="183"/>
      <c r="RJ21" s="183"/>
      <c r="RK21" s="183"/>
      <c r="RL21" s="183"/>
      <c r="RM21" s="183"/>
      <c r="RN21" s="183"/>
      <c r="RO21" s="183"/>
      <c r="RP21" s="183"/>
      <c r="RQ21" s="183"/>
      <c r="RR21" s="183"/>
      <c r="RS21" s="183"/>
      <c r="RT21" s="183"/>
      <c r="RU21" s="183"/>
      <c r="RV21" s="183"/>
      <c r="RW21" s="183"/>
      <c r="RX21" s="183"/>
      <c r="RY21" s="183"/>
      <c r="RZ21" s="183"/>
      <c r="SA21" s="183"/>
      <c r="SB21" s="183"/>
      <c r="SC21" s="183"/>
      <c r="SD21" s="183"/>
      <c r="SE21" s="183"/>
      <c r="SF21" s="183"/>
      <c r="SG21" s="183"/>
      <c r="SH21" s="183"/>
      <c r="SI21" s="183"/>
      <c r="SJ21" s="183"/>
      <c r="SK21" s="183"/>
      <c r="SL21" s="183"/>
      <c r="SM21" s="183"/>
      <c r="SN21" s="183"/>
      <c r="SO21" s="183"/>
      <c r="SP21" s="183"/>
      <c r="SQ21" s="183"/>
      <c r="SR21" s="183"/>
      <c r="SS21" s="183"/>
      <c r="ST21" s="183"/>
      <c r="SU21" s="183"/>
      <c r="SV21" s="183"/>
      <c r="SW21" s="183"/>
      <c r="SX21" s="183"/>
      <c r="SY21" s="183"/>
      <c r="SZ21" s="183"/>
      <c r="TA21" s="183"/>
      <c r="TB21" s="183"/>
      <c r="TC21" s="183"/>
      <c r="TD21" s="183"/>
      <c r="TE21" s="183"/>
      <c r="TF21" s="183"/>
      <c r="TG21" s="183"/>
      <c r="TH21" s="183"/>
      <c r="TI21" s="183"/>
      <c r="TJ21" s="183"/>
      <c r="TK21" s="183"/>
      <c r="TL21" s="183"/>
      <c r="TM21" s="183"/>
      <c r="TN21" s="183"/>
      <c r="TO21" s="183"/>
      <c r="TP21" s="183"/>
      <c r="TQ21" s="183"/>
      <c r="TR21" s="183"/>
      <c r="TS21" s="183"/>
      <c r="TT21" s="183"/>
      <c r="TU21" s="183"/>
      <c r="TV21" s="183"/>
      <c r="TW21" s="183"/>
      <c r="TX21" s="183"/>
      <c r="TY21" s="183"/>
      <c r="TZ21" s="183"/>
      <c r="UA21" s="183"/>
      <c r="UB21" s="183"/>
      <c r="UC21" s="183"/>
      <c r="UD21" s="183"/>
      <c r="UE21" s="183"/>
      <c r="UF21" s="183"/>
      <c r="UG21" s="183"/>
      <c r="UH21" s="183"/>
      <c r="UI21" s="183"/>
      <c r="UJ21" s="183"/>
      <c r="UK21" s="183"/>
      <c r="UL21" s="183"/>
      <c r="UM21" s="183"/>
      <c r="UN21" s="183"/>
      <c r="UO21" s="183"/>
      <c r="UP21" s="183"/>
      <c r="UQ21" s="183"/>
      <c r="UR21" s="183"/>
      <c r="US21" s="183"/>
      <c r="UT21" s="183"/>
      <c r="UU21" s="183"/>
      <c r="UV21" s="183"/>
      <c r="UW21" s="183"/>
      <c r="UX21" s="183"/>
      <c r="UY21" s="183"/>
      <c r="UZ21" s="183"/>
      <c r="VA21" s="183"/>
      <c r="VB21" s="183"/>
      <c r="VC21" s="183"/>
      <c r="VD21" s="183"/>
      <c r="VE21" s="183"/>
      <c r="VF21" s="183"/>
      <c r="VG21" s="183"/>
      <c r="VH21" s="183"/>
      <c r="VI21" s="183"/>
      <c r="VJ21" s="183"/>
      <c r="VK21" s="183"/>
      <c r="VL21" s="183"/>
      <c r="VM21" s="183"/>
      <c r="VN21" s="183"/>
      <c r="VO21" s="183"/>
      <c r="VP21" s="183"/>
      <c r="VQ21" s="183"/>
      <c r="VR21" s="183"/>
      <c r="VS21" s="183"/>
      <c r="VT21" s="183"/>
      <c r="VU21" s="183"/>
      <c r="VV21" s="183"/>
      <c r="VW21" s="183"/>
      <c r="VX21" s="183"/>
      <c r="VY21" s="183"/>
      <c r="VZ21" s="183"/>
      <c r="WA21" s="183"/>
      <c r="WB21" s="183"/>
      <c r="WC21" s="183"/>
      <c r="WD21" s="183"/>
      <c r="WE21" s="183"/>
      <c r="WF21" s="183"/>
      <c r="WG21" s="183"/>
      <c r="WH21" s="183"/>
      <c r="WI21" s="183"/>
      <c r="WJ21" s="183"/>
      <c r="WK21" s="183"/>
      <c r="WL21" s="183"/>
      <c r="WM21" s="183"/>
      <c r="WN21" s="183"/>
      <c r="WO21" s="183"/>
      <c r="WP21" s="183"/>
      <c r="WQ21" s="183"/>
      <c r="WR21" s="183"/>
      <c r="WS21" s="183"/>
      <c r="WT21" s="183"/>
      <c r="WU21" s="183"/>
      <c r="WV21" s="183"/>
      <c r="WW21" s="183"/>
      <c r="WX21" s="183"/>
      <c r="WY21" s="183"/>
      <c r="WZ21" s="183"/>
      <c r="XA21" s="183"/>
      <c r="XB21" s="183"/>
      <c r="XC21" s="183"/>
      <c r="XD21" s="183"/>
      <c r="XE21" s="183"/>
      <c r="XF21" s="183"/>
      <c r="XG21" s="183"/>
      <c r="XH21" s="183"/>
      <c r="XI21" s="183"/>
      <c r="XJ21" s="183"/>
      <c r="XK21" s="183"/>
      <c r="XL21" s="183"/>
      <c r="XM21" s="183"/>
      <c r="XN21" s="183"/>
      <c r="XO21" s="183"/>
      <c r="XP21" s="183"/>
      <c r="XQ21" s="183"/>
      <c r="XR21" s="183"/>
      <c r="XS21" s="183"/>
      <c r="XT21" s="183"/>
      <c r="XU21" s="183"/>
      <c r="XV21" s="183"/>
      <c r="XW21" s="183"/>
      <c r="XX21" s="183"/>
      <c r="XY21" s="183"/>
      <c r="XZ21" s="183"/>
      <c r="YA21" s="183"/>
      <c r="YB21" s="183"/>
      <c r="YC21" s="183"/>
      <c r="YD21" s="183"/>
      <c r="YE21" s="183"/>
      <c r="YF21" s="183"/>
      <c r="YG21" s="183"/>
      <c r="YH21" s="183"/>
      <c r="YI21" s="183"/>
      <c r="YJ21" s="183"/>
      <c r="YK21" s="183"/>
      <c r="YL21" s="183"/>
      <c r="YM21" s="183"/>
      <c r="YN21" s="183"/>
      <c r="YO21" s="183"/>
      <c r="YP21" s="183"/>
      <c r="YQ21" s="183"/>
      <c r="YR21" s="183"/>
      <c r="YS21" s="183"/>
      <c r="YT21" s="183"/>
      <c r="YU21" s="183"/>
      <c r="YV21" s="183"/>
      <c r="YW21" s="183"/>
      <c r="YX21" s="183"/>
      <c r="YY21" s="183"/>
      <c r="YZ21" s="183"/>
      <c r="ZA21" s="183"/>
      <c r="ZB21" s="183"/>
      <c r="ZC21" s="183"/>
      <c r="ZD21" s="183"/>
      <c r="ZE21" s="183"/>
      <c r="ZF21" s="183"/>
      <c r="ZG21" s="183"/>
      <c r="ZH21" s="183"/>
      <c r="ZI21" s="183"/>
      <c r="ZJ21" s="183"/>
      <c r="ZK21" s="183"/>
      <c r="ZL21" s="183"/>
      <c r="ZM21" s="183"/>
      <c r="ZN21" s="183"/>
      <c r="ZO21" s="183"/>
      <c r="ZP21" s="183"/>
      <c r="ZQ21" s="183"/>
      <c r="ZR21" s="183"/>
      <c r="ZS21" s="183"/>
      <c r="ZT21" s="183"/>
      <c r="ZU21" s="183"/>
      <c r="ZV21" s="183"/>
      <c r="ZW21" s="183"/>
      <c r="ZX21" s="183"/>
      <c r="ZY21" s="183"/>
      <c r="ZZ21" s="183"/>
      <c r="AAA21" s="183"/>
      <c r="AAB21" s="183"/>
      <c r="AAC21" s="183"/>
      <c r="AAD21" s="183"/>
      <c r="AAE21" s="183"/>
      <c r="AAF21" s="183"/>
      <c r="AAG21" s="183"/>
      <c r="AAH21" s="183"/>
      <c r="AAI21" s="183"/>
      <c r="AAJ21" s="183"/>
      <c r="AAK21" s="183"/>
      <c r="AAL21" s="183"/>
      <c r="AAM21" s="183"/>
      <c r="AAN21" s="183"/>
      <c r="AAO21" s="183"/>
      <c r="AAP21" s="183"/>
      <c r="AAQ21" s="183"/>
      <c r="AAR21" s="183"/>
      <c r="AAS21" s="183"/>
      <c r="AAT21" s="183"/>
      <c r="AAU21" s="183"/>
      <c r="AAV21" s="183"/>
      <c r="AAW21" s="183"/>
      <c r="AAX21" s="183"/>
      <c r="AAY21" s="183"/>
      <c r="AAZ21" s="183"/>
      <c r="ABA21" s="183"/>
      <c r="ABB21" s="183"/>
      <c r="ABC21" s="183"/>
      <c r="ABD21" s="183"/>
      <c r="ABE21" s="183"/>
      <c r="ABF21" s="183"/>
      <c r="ABG21" s="183"/>
      <c r="ABH21" s="183"/>
      <c r="ABI21" s="183"/>
      <c r="ABJ21" s="183"/>
      <c r="ABK21" s="183"/>
      <c r="ABL21" s="183"/>
      <c r="ABM21" s="183"/>
      <c r="ABN21" s="183"/>
      <c r="ABO21" s="183"/>
      <c r="ABP21" s="183"/>
      <c r="ABQ21" s="183"/>
      <c r="ABR21" s="183"/>
      <c r="ABS21" s="183"/>
      <c r="ABT21" s="183"/>
      <c r="ABU21" s="183"/>
      <c r="ABV21" s="183"/>
      <c r="ABW21" s="183"/>
      <c r="ABX21" s="183"/>
      <c r="ABY21" s="183"/>
      <c r="ABZ21" s="183"/>
      <c r="ACA21" s="183"/>
      <c r="ACB21" s="183"/>
      <c r="ACC21" s="183"/>
      <c r="ACD21" s="183"/>
      <c r="ACE21" s="183"/>
      <c r="ACF21" s="183"/>
      <c r="ACG21" s="183"/>
      <c r="ACH21" s="183"/>
      <c r="ACI21" s="183"/>
      <c r="ACJ21" s="183"/>
      <c r="ACK21" s="183"/>
      <c r="ACL21" s="183"/>
      <c r="ACM21" s="183"/>
      <c r="ACN21" s="183"/>
      <c r="ACO21" s="183"/>
      <c r="ACP21" s="183"/>
      <c r="ACQ21" s="183"/>
      <c r="ACR21" s="183"/>
      <c r="ACS21" s="183"/>
      <c r="ACT21" s="183"/>
      <c r="ACU21" s="183"/>
      <c r="ACV21" s="183"/>
      <c r="ACW21" s="183"/>
      <c r="ACX21" s="183"/>
      <c r="ACY21" s="183"/>
      <c r="ACZ21" s="183"/>
      <c r="ADA21" s="183"/>
      <c r="ADB21" s="183"/>
      <c r="ADC21" s="183"/>
      <c r="ADD21" s="183"/>
      <c r="ADE21" s="183"/>
      <c r="ADF21" s="183"/>
      <c r="ADG21" s="183"/>
      <c r="ADH21" s="183"/>
      <c r="ADI21" s="183"/>
      <c r="ADJ21" s="183"/>
      <c r="ADK21" s="183"/>
      <c r="ADL21" s="183"/>
      <c r="ADM21" s="183"/>
      <c r="ADN21" s="183"/>
      <c r="ADO21" s="183"/>
      <c r="ADP21" s="183"/>
      <c r="ADQ21" s="183"/>
      <c r="ADR21" s="183"/>
      <c r="ADS21" s="183"/>
      <c r="ADT21" s="183"/>
      <c r="ADU21" s="183"/>
      <c r="ADV21" s="183"/>
      <c r="ADW21" s="183"/>
      <c r="ADX21" s="183"/>
      <c r="ADY21" s="183"/>
      <c r="ADZ21" s="183"/>
      <c r="AEA21" s="183"/>
      <c r="AEB21" s="183"/>
    </row>
    <row r="22" spans="1:808" s="620" customFormat="1">
      <c r="A22" s="627" t="s">
        <v>886</v>
      </c>
      <c r="B22" s="628">
        <v>106353</v>
      </c>
      <c r="C22" s="629">
        <v>1440</v>
      </c>
      <c r="D22" s="629">
        <v>332</v>
      </c>
      <c r="E22" s="345">
        <v>493</v>
      </c>
      <c r="F22" s="630">
        <v>8</v>
      </c>
      <c r="G22" s="629">
        <v>11</v>
      </c>
      <c r="H22" s="631">
        <v>13.615036717346948</v>
      </c>
      <c r="I22" s="631">
        <v>3.1216796893364553</v>
      </c>
      <c r="J22" s="631">
        <v>4.6355062856713021</v>
      </c>
      <c r="K22" s="346">
        <v>5.5248618784530388</v>
      </c>
      <c r="L22" s="347">
        <v>7.596685082872928</v>
      </c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  <c r="JE22" s="183"/>
      <c r="JF22" s="183"/>
      <c r="JG22" s="183"/>
      <c r="JH22" s="183"/>
      <c r="JI22" s="183"/>
      <c r="JJ22" s="183"/>
      <c r="JK22" s="183"/>
      <c r="JL22" s="183"/>
      <c r="JM22" s="183"/>
      <c r="JN22" s="183"/>
      <c r="JO22" s="183"/>
      <c r="JP22" s="183"/>
      <c r="JQ22" s="183"/>
      <c r="JR22" s="183"/>
      <c r="JS22" s="183"/>
      <c r="JT22" s="183"/>
      <c r="JU22" s="183"/>
      <c r="JV22" s="183"/>
      <c r="JW22" s="183"/>
      <c r="JX22" s="183"/>
      <c r="JY22" s="183"/>
      <c r="JZ22" s="183"/>
      <c r="KA22" s="183"/>
      <c r="KB22" s="183"/>
      <c r="KC22" s="183"/>
      <c r="KD22" s="183"/>
      <c r="KE22" s="183"/>
      <c r="KF22" s="183"/>
      <c r="KG22" s="183"/>
      <c r="KH22" s="183"/>
      <c r="KI22" s="183"/>
      <c r="KJ22" s="183"/>
      <c r="KK22" s="183"/>
      <c r="KL22" s="183"/>
      <c r="KM22" s="183"/>
      <c r="KN22" s="183"/>
      <c r="KO22" s="183"/>
      <c r="KP22" s="183"/>
      <c r="KQ22" s="183"/>
      <c r="KR22" s="183"/>
      <c r="KS22" s="183"/>
      <c r="KT22" s="183"/>
      <c r="KU22" s="183"/>
      <c r="KV22" s="183"/>
      <c r="KW22" s="183"/>
      <c r="KX22" s="183"/>
      <c r="KY22" s="183"/>
      <c r="KZ22" s="183"/>
      <c r="LA22" s="183"/>
      <c r="LB22" s="183"/>
      <c r="LC22" s="183"/>
      <c r="LD22" s="183"/>
      <c r="LE22" s="183"/>
      <c r="LF22" s="183"/>
      <c r="LG22" s="183"/>
      <c r="LH22" s="183"/>
      <c r="LI22" s="183"/>
      <c r="LJ22" s="183"/>
      <c r="LK22" s="183"/>
      <c r="LL22" s="183"/>
      <c r="LM22" s="183"/>
      <c r="LN22" s="183"/>
      <c r="LO22" s="183"/>
      <c r="LP22" s="183"/>
      <c r="LQ22" s="183"/>
      <c r="LR22" s="183"/>
      <c r="LS22" s="183"/>
      <c r="LT22" s="183"/>
      <c r="LU22" s="183"/>
      <c r="LV22" s="183"/>
      <c r="LW22" s="183"/>
      <c r="LX22" s="183"/>
      <c r="LY22" s="183"/>
      <c r="LZ22" s="183"/>
      <c r="MA22" s="183"/>
      <c r="MB22" s="183"/>
      <c r="MC22" s="183"/>
      <c r="MD22" s="183"/>
      <c r="ME22" s="183"/>
      <c r="MF22" s="183"/>
      <c r="MG22" s="183"/>
      <c r="MH22" s="183"/>
      <c r="MI22" s="183"/>
      <c r="MJ22" s="183"/>
      <c r="MK22" s="183"/>
      <c r="ML22" s="183"/>
      <c r="MM22" s="183"/>
      <c r="MN22" s="183"/>
      <c r="MO22" s="183"/>
      <c r="MP22" s="183"/>
      <c r="MQ22" s="183"/>
      <c r="MR22" s="183"/>
      <c r="MS22" s="183"/>
      <c r="MT22" s="183"/>
      <c r="MU22" s="183"/>
      <c r="MV22" s="183"/>
      <c r="MW22" s="183"/>
      <c r="MX22" s="183"/>
      <c r="MY22" s="183"/>
      <c r="MZ22" s="183"/>
      <c r="NA22" s="183"/>
      <c r="NB22" s="183"/>
      <c r="NC22" s="183"/>
      <c r="ND22" s="183"/>
      <c r="NE22" s="183"/>
      <c r="NF22" s="183"/>
      <c r="NG22" s="183"/>
      <c r="NH22" s="183"/>
      <c r="NI22" s="183"/>
      <c r="NJ22" s="183"/>
      <c r="NK22" s="183"/>
      <c r="NL22" s="183"/>
      <c r="NM22" s="183"/>
      <c r="NN22" s="183"/>
      <c r="NO22" s="183"/>
      <c r="NP22" s="183"/>
      <c r="NQ22" s="183"/>
      <c r="NR22" s="183"/>
      <c r="NS22" s="183"/>
      <c r="NT22" s="183"/>
      <c r="NU22" s="183"/>
      <c r="NV22" s="183"/>
      <c r="NW22" s="183"/>
      <c r="NX22" s="183"/>
      <c r="NY22" s="183"/>
      <c r="NZ22" s="183"/>
      <c r="OA22" s="183"/>
      <c r="OB22" s="183"/>
      <c r="OC22" s="183"/>
      <c r="OD22" s="183"/>
      <c r="OE22" s="183"/>
      <c r="OF22" s="183"/>
      <c r="OG22" s="183"/>
      <c r="OH22" s="183"/>
      <c r="OI22" s="183"/>
      <c r="OJ22" s="183"/>
      <c r="OK22" s="183"/>
      <c r="OL22" s="183"/>
      <c r="OM22" s="183"/>
      <c r="ON22" s="183"/>
      <c r="OO22" s="183"/>
      <c r="OP22" s="183"/>
      <c r="OQ22" s="183"/>
      <c r="OR22" s="183"/>
      <c r="OS22" s="183"/>
      <c r="OT22" s="183"/>
      <c r="OU22" s="183"/>
      <c r="OV22" s="183"/>
      <c r="OW22" s="183"/>
      <c r="OX22" s="183"/>
      <c r="OY22" s="183"/>
      <c r="OZ22" s="183"/>
      <c r="PA22" s="183"/>
      <c r="PB22" s="183"/>
      <c r="PC22" s="183"/>
      <c r="PD22" s="183"/>
      <c r="PE22" s="183"/>
      <c r="PF22" s="183"/>
      <c r="PG22" s="183"/>
      <c r="PH22" s="183"/>
      <c r="PI22" s="183"/>
      <c r="PJ22" s="183"/>
      <c r="PK22" s="183"/>
      <c r="PL22" s="183"/>
      <c r="PM22" s="183"/>
      <c r="PN22" s="183"/>
      <c r="PO22" s="183"/>
      <c r="PP22" s="183"/>
      <c r="PQ22" s="183"/>
      <c r="PR22" s="183"/>
      <c r="PS22" s="183"/>
      <c r="PT22" s="183"/>
      <c r="PU22" s="183"/>
      <c r="PV22" s="183"/>
      <c r="PW22" s="183"/>
      <c r="PX22" s="183"/>
      <c r="PY22" s="183"/>
      <c r="PZ22" s="183"/>
      <c r="QA22" s="183"/>
      <c r="QB22" s="183"/>
      <c r="QC22" s="183"/>
      <c r="QD22" s="183"/>
      <c r="QE22" s="183"/>
      <c r="QF22" s="183"/>
      <c r="QG22" s="183"/>
      <c r="QH22" s="183"/>
      <c r="QI22" s="183"/>
      <c r="QJ22" s="183"/>
      <c r="QK22" s="183"/>
      <c r="QL22" s="183"/>
      <c r="QM22" s="183"/>
      <c r="QN22" s="183"/>
      <c r="QO22" s="183"/>
      <c r="QP22" s="183"/>
      <c r="QQ22" s="183"/>
      <c r="QR22" s="183"/>
      <c r="QS22" s="183"/>
      <c r="QT22" s="183"/>
      <c r="QU22" s="183"/>
      <c r="QV22" s="183"/>
      <c r="QW22" s="183"/>
      <c r="QX22" s="183"/>
      <c r="QY22" s="183"/>
      <c r="QZ22" s="183"/>
      <c r="RA22" s="183"/>
      <c r="RB22" s="183"/>
      <c r="RC22" s="183"/>
      <c r="RD22" s="183"/>
      <c r="RE22" s="183"/>
      <c r="RF22" s="183"/>
      <c r="RG22" s="183"/>
      <c r="RH22" s="183"/>
      <c r="RI22" s="183"/>
      <c r="RJ22" s="183"/>
      <c r="RK22" s="183"/>
      <c r="RL22" s="183"/>
      <c r="RM22" s="183"/>
      <c r="RN22" s="183"/>
      <c r="RO22" s="183"/>
      <c r="RP22" s="183"/>
      <c r="RQ22" s="183"/>
      <c r="RR22" s="183"/>
      <c r="RS22" s="183"/>
      <c r="RT22" s="183"/>
      <c r="RU22" s="183"/>
      <c r="RV22" s="183"/>
      <c r="RW22" s="183"/>
      <c r="RX22" s="183"/>
      <c r="RY22" s="183"/>
      <c r="RZ22" s="183"/>
      <c r="SA22" s="183"/>
      <c r="SB22" s="183"/>
      <c r="SC22" s="183"/>
      <c r="SD22" s="183"/>
      <c r="SE22" s="183"/>
      <c r="SF22" s="183"/>
      <c r="SG22" s="183"/>
      <c r="SH22" s="183"/>
      <c r="SI22" s="183"/>
      <c r="SJ22" s="183"/>
      <c r="SK22" s="183"/>
      <c r="SL22" s="183"/>
      <c r="SM22" s="183"/>
      <c r="SN22" s="183"/>
      <c r="SO22" s="183"/>
      <c r="SP22" s="183"/>
      <c r="SQ22" s="183"/>
      <c r="SR22" s="183"/>
      <c r="SS22" s="183"/>
      <c r="ST22" s="183"/>
      <c r="SU22" s="183"/>
      <c r="SV22" s="183"/>
      <c r="SW22" s="183"/>
      <c r="SX22" s="183"/>
      <c r="SY22" s="183"/>
      <c r="SZ22" s="183"/>
      <c r="TA22" s="183"/>
      <c r="TB22" s="183"/>
      <c r="TC22" s="183"/>
      <c r="TD22" s="183"/>
      <c r="TE22" s="183"/>
      <c r="TF22" s="183"/>
      <c r="TG22" s="183"/>
      <c r="TH22" s="183"/>
      <c r="TI22" s="183"/>
      <c r="TJ22" s="183"/>
      <c r="TK22" s="183"/>
      <c r="TL22" s="183"/>
      <c r="TM22" s="183"/>
      <c r="TN22" s="183"/>
      <c r="TO22" s="183"/>
      <c r="TP22" s="183"/>
      <c r="TQ22" s="183"/>
      <c r="TR22" s="183"/>
      <c r="TS22" s="183"/>
      <c r="TT22" s="183"/>
      <c r="TU22" s="183"/>
      <c r="TV22" s="183"/>
      <c r="TW22" s="183"/>
      <c r="TX22" s="183"/>
      <c r="TY22" s="183"/>
      <c r="TZ22" s="183"/>
      <c r="UA22" s="183"/>
      <c r="UB22" s="183"/>
      <c r="UC22" s="183"/>
      <c r="UD22" s="183"/>
      <c r="UE22" s="183"/>
      <c r="UF22" s="183"/>
      <c r="UG22" s="183"/>
      <c r="UH22" s="183"/>
      <c r="UI22" s="183"/>
      <c r="UJ22" s="183"/>
      <c r="UK22" s="183"/>
      <c r="UL22" s="183"/>
      <c r="UM22" s="183"/>
      <c r="UN22" s="183"/>
      <c r="UO22" s="183"/>
      <c r="UP22" s="183"/>
      <c r="UQ22" s="183"/>
      <c r="UR22" s="183"/>
      <c r="US22" s="183"/>
      <c r="UT22" s="183"/>
      <c r="UU22" s="183"/>
      <c r="UV22" s="183"/>
      <c r="UW22" s="183"/>
      <c r="UX22" s="183"/>
      <c r="UY22" s="183"/>
      <c r="UZ22" s="183"/>
      <c r="VA22" s="183"/>
      <c r="VB22" s="183"/>
      <c r="VC22" s="183"/>
      <c r="VD22" s="183"/>
      <c r="VE22" s="183"/>
      <c r="VF22" s="183"/>
      <c r="VG22" s="183"/>
      <c r="VH22" s="183"/>
      <c r="VI22" s="183"/>
      <c r="VJ22" s="183"/>
      <c r="VK22" s="183"/>
      <c r="VL22" s="183"/>
      <c r="VM22" s="183"/>
      <c r="VN22" s="183"/>
      <c r="VO22" s="183"/>
      <c r="VP22" s="183"/>
      <c r="VQ22" s="183"/>
      <c r="VR22" s="183"/>
      <c r="VS22" s="183"/>
      <c r="VT22" s="183"/>
      <c r="VU22" s="183"/>
      <c r="VV22" s="183"/>
      <c r="VW22" s="183"/>
      <c r="VX22" s="183"/>
      <c r="VY22" s="183"/>
      <c r="VZ22" s="183"/>
      <c r="WA22" s="183"/>
      <c r="WB22" s="183"/>
      <c r="WC22" s="183"/>
      <c r="WD22" s="183"/>
      <c r="WE22" s="183"/>
      <c r="WF22" s="183"/>
      <c r="WG22" s="183"/>
      <c r="WH22" s="183"/>
      <c r="WI22" s="183"/>
      <c r="WJ22" s="183"/>
      <c r="WK22" s="183"/>
      <c r="WL22" s="183"/>
      <c r="WM22" s="183"/>
      <c r="WN22" s="183"/>
      <c r="WO22" s="183"/>
      <c r="WP22" s="183"/>
      <c r="WQ22" s="183"/>
      <c r="WR22" s="183"/>
      <c r="WS22" s="183"/>
      <c r="WT22" s="183"/>
      <c r="WU22" s="183"/>
      <c r="WV22" s="183"/>
      <c r="WW22" s="183"/>
      <c r="WX22" s="183"/>
      <c r="WY22" s="183"/>
      <c r="WZ22" s="183"/>
      <c r="XA22" s="183"/>
      <c r="XB22" s="183"/>
      <c r="XC22" s="183"/>
      <c r="XD22" s="183"/>
      <c r="XE22" s="183"/>
      <c r="XF22" s="183"/>
      <c r="XG22" s="183"/>
      <c r="XH22" s="183"/>
      <c r="XI22" s="183"/>
      <c r="XJ22" s="183"/>
      <c r="XK22" s="183"/>
      <c r="XL22" s="183"/>
      <c r="XM22" s="183"/>
      <c r="XN22" s="183"/>
      <c r="XO22" s="183"/>
      <c r="XP22" s="183"/>
      <c r="XQ22" s="183"/>
      <c r="XR22" s="183"/>
      <c r="XS22" s="183"/>
      <c r="XT22" s="183"/>
      <c r="XU22" s="183"/>
      <c r="XV22" s="183"/>
      <c r="XW22" s="183"/>
      <c r="XX22" s="183"/>
      <c r="XY22" s="183"/>
      <c r="XZ22" s="183"/>
      <c r="YA22" s="183"/>
      <c r="YB22" s="183"/>
      <c r="YC22" s="183"/>
      <c r="YD22" s="183"/>
      <c r="YE22" s="183"/>
      <c r="YF22" s="183"/>
      <c r="YG22" s="183"/>
      <c r="YH22" s="183"/>
      <c r="YI22" s="183"/>
      <c r="YJ22" s="183"/>
      <c r="YK22" s="183"/>
      <c r="YL22" s="183"/>
      <c r="YM22" s="183"/>
      <c r="YN22" s="183"/>
      <c r="YO22" s="183"/>
      <c r="YP22" s="183"/>
      <c r="YQ22" s="183"/>
      <c r="YR22" s="183"/>
      <c r="YS22" s="183"/>
      <c r="YT22" s="183"/>
      <c r="YU22" s="183"/>
      <c r="YV22" s="183"/>
      <c r="YW22" s="183"/>
      <c r="YX22" s="183"/>
      <c r="YY22" s="183"/>
      <c r="YZ22" s="183"/>
      <c r="ZA22" s="183"/>
      <c r="ZB22" s="183"/>
      <c r="ZC22" s="183"/>
      <c r="ZD22" s="183"/>
      <c r="ZE22" s="183"/>
      <c r="ZF22" s="183"/>
      <c r="ZG22" s="183"/>
      <c r="ZH22" s="183"/>
      <c r="ZI22" s="183"/>
      <c r="ZJ22" s="183"/>
      <c r="ZK22" s="183"/>
      <c r="ZL22" s="183"/>
      <c r="ZM22" s="183"/>
      <c r="ZN22" s="183"/>
      <c r="ZO22" s="183"/>
      <c r="ZP22" s="183"/>
      <c r="ZQ22" s="183"/>
      <c r="ZR22" s="183"/>
      <c r="ZS22" s="183"/>
      <c r="ZT22" s="183"/>
      <c r="ZU22" s="183"/>
      <c r="ZV22" s="183"/>
      <c r="ZW22" s="183"/>
      <c r="ZX22" s="183"/>
      <c r="ZY22" s="183"/>
      <c r="ZZ22" s="183"/>
      <c r="AAA22" s="183"/>
      <c r="AAB22" s="183"/>
      <c r="AAC22" s="183"/>
      <c r="AAD22" s="183"/>
      <c r="AAE22" s="183"/>
      <c r="AAF22" s="183"/>
      <c r="AAG22" s="183"/>
      <c r="AAH22" s="183"/>
      <c r="AAI22" s="183"/>
      <c r="AAJ22" s="183"/>
      <c r="AAK22" s="183"/>
      <c r="AAL22" s="183"/>
      <c r="AAM22" s="183"/>
      <c r="AAN22" s="183"/>
      <c r="AAO22" s="183"/>
      <c r="AAP22" s="183"/>
      <c r="AAQ22" s="183"/>
      <c r="AAR22" s="183"/>
      <c r="AAS22" s="183"/>
      <c r="AAT22" s="183"/>
      <c r="AAU22" s="183"/>
      <c r="AAV22" s="183"/>
      <c r="AAW22" s="183"/>
      <c r="AAX22" s="183"/>
      <c r="AAY22" s="183"/>
      <c r="AAZ22" s="183"/>
      <c r="ABA22" s="183"/>
      <c r="ABB22" s="183"/>
      <c r="ABC22" s="183"/>
      <c r="ABD22" s="183"/>
      <c r="ABE22" s="183"/>
      <c r="ABF22" s="183"/>
      <c r="ABG22" s="183"/>
      <c r="ABH22" s="183"/>
      <c r="ABI22" s="183"/>
      <c r="ABJ22" s="183"/>
      <c r="ABK22" s="183"/>
      <c r="ABL22" s="183"/>
      <c r="ABM22" s="183"/>
      <c r="ABN22" s="183"/>
      <c r="ABO22" s="183"/>
      <c r="ABP22" s="183"/>
      <c r="ABQ22" s="183"/>
      <c r="ABR22" s="183"/>
      <c r="ABS22" s="183"/>
      <c r="ABT22" s="183"/>
      <c r="ABU22" s="183"/>
      <c r="ABV22" s="183"/>
      <c r="ABW22" s="183"/>
      <c r="ABX22" s="183"/>
      <c r="ABY22" s="183"/>
      <c r="ABZ22" s="183"/>
      <c r="ACA22" s="183"/>
      <c r="ACB22" s="183"/>
      <c r="ACC22" s="183"/>
      <c r="ACD22" s="183"/>
      <c r="ACE22" s="183"/>
      <c r="ACF22" s="183"/>
      <c r="ACG22" s="183"/>
      <c r="ACH22" s="183"/>
      <c r="ACI22" s="183"/>
      <c r="ACJ22" s="183"/>
      <c r="ACK22" s="183"/>
      <c r="ACL22" s="183"/>
      <c r="ACM22" s="183"/>
      <c r="ACN22" s="183"/>
      <c r="ACO22" s="183"/>
      <c r="ACP22" s="183"/>
      <c r="ACQ22" s="183"/>
      <c r="ACR22" s="183"/>
      <c r="ACS22" s="183"/>
      <c r="ACT22" s="183"/>
      <c r="ACU22" s="183"/>
      <c r="ACV22" s="183"/>
      <c r="ACW22" s="183"/>
      <c r="ACX22" s="183"/>
      <c r="ACY22" s="183"/>
      <c r="ACZ22" s="183"/>
      <c r="ADA22" s="183"/>
      <c r="ADB22" s="183"/>
      <c r="ADC22" s="183"/>
      <c r="ADD22" s="183"/>
      <c r="ADE22" s="183"/>
      <c r="ADF22" s="183"/>
      <c r="ADG22" s="183"/>
      <c r="ADH22" s="183"/>
      <c r="ADI22" s="183"/>
      <c r="ADJ22" s="183"/>
      <c r="ADK22" s="183"/>
      <c r="ADL22" s="183"/>
      <c r="ADM22" s="183"/>
      <c r="ADN22" s="183"/>
      <c r="ADO22" s="183"/>
      <c r="ADP22" s="183"/>
      <c r="ADQ22" s="183"/>
      <c r="ADR22" s="183"/>
      <c r="ADS22" s="183"/>
      <c r="ADT22" s="183"/>
      <c r="ADU22" s="183"/>
      <c r="ADV22" s="183"/>
      <c r="ADW22" s="183"/>
      <c r="ADX22" s="183"/>
      <c r="ADY22" s="183"/>
      <c r="ADZ22" s="183"/>
      <c r="AEA22" s="183"/>
      <c r="AEB22" s="183"/>
    </row>
    <row r="23" spans="1:808" s="638" customFormat="1" ht="11.25" customHeight="1" thickBot="1">
      <c r="A23" s="633" t="s">
        <v>169</v>
      </c>
      <c r="B23" s="634">
        <v>162828</v>
      </c>
      <c r="C23" s="635">
        <v>2041</v>
      </c>
      <c r="D23" s="635">
        <v>654</v>
      </c>
      <c r="E23" s="351">
        <v>960</v>
      </c>
      <c r="F23" s="636">
        <v>13</v>
      </c>
      <c r="G23" s="635">
        <v>20</v>
      </c>
      <c r="H23" s="637">
        <v>12.553123541405656</v>
      </c>
      <c r="I23" s="637">
        <v>4.0165082172599309</v>
      </c>
      <c r="J23" s="637">
        <v>5.8957918785466878</v>
      </c>
      <c r="K23" s="352">
        <v>6.3600782778864966</v>
      </c>
      <c r="L23" s="353">
        <v>9.7847358121330714</v>
      </c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  <c r="IX23" s="183"/>
      <c r="IY23" s="183"/>
      <c r="IZ23" s="183"/>
      <c r="JA23" s="183"/>
      <c r="JB23" s="183"/>
      <c r="JC23" s="183"/>
      <c r="JD23" s="183"/>
      <c r="JE23" s="183"/>
      <c r="JF23" s="183"/>
      <c r="JG23" s="183"/>
      <c r="JH23" s="183"/>
      <c r="JI23" s="183"/>
      <c r="JJ23" s="183"/>
      <c r="JK23" s="183"/>
      <c r="JL23" s="183"/>
      <c r="JM23" s="183"/>
      <c r="JN23" s="183"/>
      <c r="JO23" s="183"/>
      <c r="JP23" s="183"/>
      <c r="JQ23" s="183"/>
      <c r="JR23" s="183"/>
      <c r="JS23" s="183"/>
      <c r="JT23" s="183"/>
      <c r="JU23" s="183"/>
      <c r="JV23" s="183"/>
      <c r="JW23" s="183"/>
      <c r="JX23" s="183"/>
      <c r="JY23" s="183"/>
      <c r="JZ23" s="183"/>
      <c r="KA23" s="183"/>
      <c r="KB23" s="183"/>
      <c r="KC23" s="183"/>
      <c r="KD23" s="183"/>
      <c r="KE23" s="183"/>
      <c r="KF23" s="183"/>
      <c r="KG23" s="183"/>
      <c r="KH23" s="183"/>
      <c r="KI23" s="183"/>
      <c r="KJ23" s="183"/>
      <c r="KK23" s="183"/>
      <c r="KL23" s="183"/>
      <c r="KM23" s="183"/>
      <c r="KN23" s="183"/>
      <c r="KO23" s="183"/>
      <c r="KP23" s="183"/>
      <c r="KQ23" s="183"/>
      <c r="KR23" s="183"/>
      <c r="KS23" s="183"/>
      <c r="KT23" s="183"/>
      <c r="KU23" s="183"/>
      <c r="KV23" s="183"/>
      <c r="KW23" s="183"/>
      <c r="KX23" s="183"/>
      <c r="KY23" s="183"/>
      <c r="KZ23" s="183"/>
      <c r="LA23" s="183"/>
      <c r="LB23" s="183"/>
      <c r="LC23" s="183"/>
      <c r="LD23" s="183"/>
      <c r="LE23" s="183"/>
      <c r="LF23" s="183"/>
      <c r="LG23" s="183"/>
      <c r="LH23" s="183"/>
      <c r="LI23" s="183"/>
      <c r="LJ23" s="183"/>
      <c r="LK23" s="183"/>
      <c r="LL23" s="183"/>
      <c r="LM23" s="183"/>
      <c r="LN23" s="183"/>
      <c r="LO23" s="183"/>
      <c r="LP23" s="183"/>
      <c r="LQ23" s="183"/>
      <c r="LR23" s="183"/>
      <c r="LS23" s="183"/>
      <c r="LT23" s="183"/>
      <c r="LU23" s="183"/>
      <c r="LV23" s="183"/>
      <c r="LW23" s="183"/>
      <c r="LX23" s="183"/>
      <c r="LY23" s="183"/>
      <c r="LZ23" s="183"/>
      <c r="MA23" s="183"/>
      <c r="MB23" s="183"/>
      <c r="MC23" s="183"/>
      <c r="MD23" s="183"/>
      <c r="ME23" s="183"/>
      <c r="MF23" s="183"/>
      <c r="MG23" s="183"/>
      <c r="MH23" s="183"/>
      <c r="MI23" s="183"/>
      <c r="MJ23" s="183"/>
      <c r="MK23" s="183"/>
      <c r="ML23" s="183"/>
      <c r="MM23" s="183"/>
      <c r="MN23" s="183"/>
      <c r="MO23" s="183"/>
      <c r="MP23" s="183"/>
      <c r="MQ23" s="183"/>
      <c r="MR23" s="183"/>
      <c r="MS23" s="183"/>
      <c r="MT23" s="183"/>
      <c r="MU23" s="183"/>
      <c r="MV23" s="183"/>
      <c r="MW23" s="183"/>
      <c r="MX23" s="183"/>
      <c r="MY23" s="183"/>
      <c r="MZ23" s="183"/>
      <c r="NA23" s="183"/>
      <c r="NB23" s="183"/>
      <c r="NC23" s="183"/>
      <c r="ND23" s="183"/>
      <c r="NE23" s="183"/>
      <c r="NF23" s="183"/>
      <c r="NG23" s="183"/>
      <c r="NH23" s="183"/>
      <c r="NI23" s="183"/>
      <c r="NJ23" s="183"/>
      <c r="NK23" s="183"/>
      <c r="NL23" s="183"/>
      <c r="NM23" s="183"/>
      <c r="NN23" s="183"/>
      <c r="NO23" s="183"/>
      <c r="NP23" s="183"/>
      <c r="NQ23" s="183"/>
      <c r="NR23" s="183"/>
      <c r="NS23" s="183"/>
      <c r="NT23" s="183"/>
      <c r="NU23" s="183"/>
      <c r="NV23" s="183"/>
      <c r="NW23" s="183"/>
      <c r="NX23" s="183"/>
      <c r="NY23" s="183"/>
      <c r="NZ23" s="183"/>
      <c r="OA23" s="183"/>
      <c r="OB23" s="183"/>
      <c r="OC23" s="183"/>
      <c r="OD23" s="183"/>
      <c r="OE23" s="183"/>
      <c r="OF23" s="183"/>
      <c r="OG23" s="183"/>
      <c r="OH23" s="183"/>
      <c r="OI23" s="183"/>
      <c r="OJ23" s="183"/>
      <c r="OK23" s="183"/>
      <c r="OL23" s="183"/>
      <c r="OM23" s="183"/>
      <c r="ON23" s="183"/>
      <c r="OO23" s="183"/>
      <c r="OP23" s="183"/>
      <c r="OQ23" s="183"/>
      <c r="OR23" s="183"/>
      <c r="OS23" s="183"/>
      <c r="OT23" s="183"/>
      <c r="OU23" s="183"/>
      <c r="OV23" s="183"/>
      <c r="OW23" s="183"/>
      <c r="OX23" s="183"/>
      <c r="OY23" s="183"/>
      <c r="OZ23" s="183"/>
      <c r="PA23" s="183"/>
      <c r="PB23" s="183"/>
      <c r="PC23" s="183"/>
      <c r="PD23" s="183"/>
      <c r="PE23" s="183"/>
      <c r="PF23" s="183"/>
      <c r="PG23" s="183"/>
      <c r="PH23" s="183"/>
      <c r="PI23" s="183"/>
      <c r="PJ23" s="183"/>
      <c r="PK23" s="183"/>
      <c r="PL23" s="183"/>
      <c r="PM23" s="183"/>
      <c r="PN23" s="183"/>
      <c r="PO23" s="183"/>
      <c r="PP23" s="183"/>
      <c r="PQ23" s="183"/>
      <c r="PR23" s="183"/>
      <c r="PS23" s="183"/>
      <c r="PT23" s="183"/>
      <c r="PU23" s="183"/>
      <c r="PV23" s="183"/>
      <c r="PW23" s="183"/>
      <c r="PX23" s="183"/>
      <c r="PY23" s="183"/>
      <c r="PZ23" s="183"/>
      <c r="QA23" s="183"/>
      <c r="QB23" s="183"/>
      <c r="QC23" s="183"/>
      <c r="QD23" s="183"/>
      <c r="QE23" s="183"/>
      <c r="QF23" s="183"/>
      <c r="QG23" s="183"/>
      <c r="QH23" s="183"/>
      <c r="QI23" s="183"/>
      <c r="QJ23" s="183"/>
      <c r="QK23" s="183"/>
      <c r="QL23" s="183"/>
      <c r="QM23" s="183"/>
      <c r="QN23" s="183"/>
      <c r="QO23" s="183"/>
      <c r="QP23" s="183"/>
      <c r="QQ23" s="183"/>
      <c r="QR23" s="183"/>
      <c r="QS23" s="183"/>
      <c r="QT23" s="183"/>
      <c r="QU23" s="183"/>
      <c r="QV23" s="183"/>
      <c r="QW23" s="183"/>
      <c r="QX23" s="183"/>
      <c r="QY23" s="183"/>
      <c r="QZ23" s="183"/>
      <c r="RA23" s="183"/>
      <c r="RB23" s="183"/>
      <c r="RC23" s="183"/>
      <c r="RD23" s="183"/>
      <c r="RE23" s="183"/>
      <c r="RF23" s="183"/>
      <c r="RG23" s="183"/>
      <c r="RH23" s="183"/>
      <c r="RI23" s="183"/>
      <c r="RJ23" s="183"/>
      <c r="RK23" s="183"/>
      <c r="RL23" s="183"/>
      <c r="RM23" s="183"/>
      <c r="RN23" s="183"/>
      <c r="RO23" s="183"/>
      <c r="RP23" s="183"/>
      <c r="RQ23" s="183"/>
      <c r="RR23" s="183"/>
      <c r="RS23" s="183"/>
      <c r="RT23" s="183"/>
      <c r="RU23" s="183"/>
      <c r="RV23" s="183"/>
      <c r="RW23" s="183"/>
      <c r="RX23" s="183"/>
      <c r="RY23" s="183"/>
      <c r="RZ23" s="183"/>
      <c r="SA23" s="183"/>
      <c r="SB23" s="183"/>
      <c r="SC23" s="183"/>
      <c r="SD23" s="183"/>
      <c r="SE23" s="183"/>
      <c r="SF23" s="183"/>
      <c r="SG23" s="183"/>
      <c r="SH23" s="183"/>
      <c r="SI23" s="183"/>
      <c r="SJ23" s="183"/>
      <c r="SK23" s="183"/>
      <c r="SL23" s="183"/>
      <c r="SM23" s="183"/>
      <c r="SN23" s="183"/>
      <c r="SO23" s="183"/>
      <c r="SP23" s="183"/>
      <c r="SQ23" s="183"/>
      <c r="SR23" s="183"/>
      <c r="SS23" s="183"/>
      <c r="ST23" s="183"/>
      <c r="SU23" s="183"/>
      <c r="SV23" s="183"/>
      <c r="SW23" s="183"/>
      <c r="SX23" s="183"/>
      <c r="SY23" s="183"/>
      <c r="SZ23" s="183"/>
      <c r="TA23" s="183"/>
      <c r="TB23" s="183"/>
      <c r="TC23" s="183"/>
      <c r="TD23" s="183"/>
      <c r="TE23" s="183"/>
      <c r="TF23" s="183"/>
      <c r="TG23" s="183"/>
      <c r="TH23" s="183"/>
      <c r="TI23" s="183"/>
      <c r="TJ23" s="183"/>
      <c r="TK23" s="183"/>
      <c r="TL23" s="183"/>
      <c r="TM23" s="183"/>
      <c r="TN23" s="183"/>
      <c r="TO23" s="183"/>
      <c r="TP23" s="183"/>
      <c r="TQ23" s="183"/>
      <c r="TR23" s="183"/>
      <c r="TS23" s="183"/>
      <c r="TT23" s="183"/>
      <c r="TU23" s="183"/>
      <c r="TV23" s="183"/>
      <c r="TW23" s="183"/>
      <c r="TX23" s="183"/>
      <c r="TY23" s="183"/>
      <c r="TZ23" s="183"/>
      <c r="UA23" s="183"/>
      <c r="UB23" s="183"/>
      <c r="UC23" s="183"/>
      <c r="UD23" s="183"/>
      <c r="UE23" s="183"/>
      <c r="UF23" s="183"/>
      <c r="UG23" s="183"/>
      <c r="UH23" s="183"/>
      <c r="UI23" s="183"/>
      <c r="UJ23" s="183"/>
      <c r="UK23" s="183"/>
      <c r="UL23" s="183"/>
      <c r="UM23" s="183"/>
      <c r="UN23" s="183"/>
      <c r="UO23" s="183"/>
      <c r="UP23" s="183"/>
      <c r="UQ23" s="183"/>
      <c r="UR23" s="183"/>
      <c r="US23" s="183"/>
      <c r="UT23" s="183"/>
      <c r="UU23" s="183"/>
      <c r="UV23" s="183"/>
      <c r="UW23" s="183"/>
      <c r="UX23" s="183"/>
      <c r="UY23" s="183"/>
      <c r="UZ23" s="183"/>
      <c r="VA23" s="183"/>
      <c r="VB23" s="183"/>
      <c r="VC23" s="183"/>
      <c r="VD23" s="183"/>
      <c r="VE23" s="183"/>
      <c r="VF23" s="183"/>
      <c r="VG23" s="183"/>
      <c r="VH23" s="183"/>
      <c r="VI23" s="183"/>
      <c r="VJ23" s="183"/>
      <c r="VK23" s="183"/>
      <c r="VL23" s="183"/>
      <c r="VM23" s="183"/>
      <c r="VN23" s="183"/>
      <c r="VO23" s="183"/>
      <c r="VP23" s="183"/>
      <c r="VQ23" s="183"/>
      <c r="VR23" s="183"/>
      <c r="VS23" s="183"/>
      <c r="VT23" s="183"/>
      <c r="VU23" s="183"/>
      <c r="VV23" s="183"/>
      <c r="VW23" s="183"/>
      <c r="VX23" s="183"/>
      <c r="VY23" s="183"/>
      <c r="VZ23" s="183"/>
      <c r="WA23" s="183"/>
      <c r="WB23" s="183"/>
      <c r="WC23" s="183"/>
      <c r="WD23" s="183"/>
      <c r="WE23" s="183"/>
      <c r="WF23" s="183"/>
      <c r="WG23" s="183"/>
      <c r="WH23" s="183"/>
      <c r="WI23" s="183"/>
      <c r="WJ23" s="183"/>
      <c r="WK23" s="183"/>
      <c r="WL23" s="183"/>
      <c r="WM23" s="183"/>
      <c r="WN23" s="183"/>
      <c r="WO23" s="183"/>
      <c r="WP23" s="183"/>
      <c r="WQ23" s="183"/>
      <c r="WR23" s="183"/>
      <c r="WS23" s="183"/>
      <c r="WT23" s="183"/>
      <c r="WU23" s="183"/>
      <c r="WV23" s="183"/>
      <c r="WW23" s="183"/>
      <c r="WX23" s="183"/>
      <c r="WY23" s="183"/>
      <c r="WZ23" s="183"/>
      <c r="XA23" s="183"/>
      <c r="XB23" s="183"/>
      <c r="XC23" s="183"/>
      <c r="XD23" s="183"/>
      <c r="XE23" s="183"/>
      <c r="XF23" s="183"/>
      <c r="XG23" s="183"/>
      <c r="XH23" s="183"/>
      <c r="XI23" s="183"/>
      <c r="XJ23" s="183"/>
      <c r="XK23" s="183"/>
      <c r="XL23" s="183"/>
      <c r="XM23" s="183"/>
      <c r="XN23" s="183"/>
      <c r="XO23" s="183"/>
      <c r="XP23" s="183"/>
      <c r="XQ23" s="183"/>
      <c r="XR23" s="183"/>
      <c r="XS23" s="183"/>
      <c r="XT23" s="183"/>
      <c r="XU23" s="183"/>
      <c r="XV23" s="183"/>
      <c r="XW23" s="183"/>
      <c r="XX23" s="183"/>
      <c r="XY23" s="183"/>
      <c r="XZ23" s="183"/>
      <c r="YA23" s="183"/>
      <c r="YB23" s="183"/>
      <c r="YC23" s="183"/>
      <c r="YD23" s="183"/>
      <c r="YE23" s="183"/>
      <c r="YF23" s="183"/>
      <c r="YG23" s="183"/>
      <c r="YH23" s="183"/>
      <c r="YI23" s="183"/>
      <c r="YJ23" s="183"/>
      <c r="YK23" s="183"/>
      <c r="YL23" s="183"/>
      <c r="YM23" s="183"/>
      <c r="YN23" s="183"/>
      <c r="YO23" s="183"/>
      <c r="YP23" s="183"/>
      <c r="YQ23" s="183"/>
      <c r="YR23" s="183"/>
      <c r="YS23" s="183"/>
      <c r="YT23" s="183"/>
      <c r="YU23" s="183"/>
      <c r="YV23" s="183"/>
      <c r="YW23" s="183"/>
      <c r="YX23" s="183"/>
      <c r="YY23" s="183"/>
      <c r="YZ23" s="183"/>
      <c r="ZA23" s="183"/>
      <c r="ZB23" s="183"/>
      <c r="ZC23" s="183"/>
      <c r="ZD23" s="183"/>
      <c r="ZE23" s="183"/>
      <c r="ZF23" s="183"/>
      <c r="ZG23" s="183"/>
      <c r="ZH23" s="183"/>
      <c r="ZI23" s="183"/>
      <c r="ZJ23" s="183"/>
      <c r="ZK23" s="183"/>
      <c r="ZL23" s="183"/>
      <c r="ZM23" s="183"/>
      <c r="ZN23" s="183"/>
      <c r="ZO23" s="183"/>
      <c r="ZP23" s="183"/>
      <c r="ZQ23" s="183"/>
      <c r="ZR23" s="183"/>
      <c r="ZS23" s="183"/>
      <c r="ZT23" s="183"/>
      <c r="ZU23" s="183"/>
      <c r="ZV23" s="183"/>
      <c r="ZW23" s="183"/>
      <c r="ZX23" s="183"/>
      <c r="ZY23" s="183"/>
      <c r="ZZ23" s="183"/>
      <c r="AAA23" s="183"/>
      <c r="AAB23" s="183"/>
      <c r="AAC23" s="183"/>
      <c r="AAD23" s="183"/>
      <c r="AAE23" s="183"/>
      <c r="AAF23" s="183"/>
      <c r="AAG23" s="183"/>
      <c r="AAH23" s="183"/>
      <c r="AAI23" s="183"/>
      <c r="AAJ23" s="183"/>
      <c r="AAK23" s="183"/>
      <c r="AAL23" s="183"/>
      <c r="AAM23" s="183"/>
      <c r="AAN23" s="183"/>
      <c r="AAO23" s="183"/>
      <c r="AAP23" s="183"/>
      <c r="AAQ23" s="183"/>
      <c r="AAR23" s="183"/>
      <c r="AAS23" s="183"/>
      <c r="AAT23" s="183"/>
      <c r="AAU23" s="183"/>
      <c r="AAV23" s="183"/>
      <c r="AAW23" s="183"/>
      <c r="AAX23" s="183"/>
      <c r="AAY23" s="183"/>
      <c r="AAZ23" s="183"/>
      <c r="ABA23" s="183"/>
      <c r="ABB23" s="183"/>
      <c r="ABC23" s="183"/>
      <c r="ABD23" s="183"/>
      <c r="ABE23" s="183"/>
      <c r="ABF23" s="183"/>
      <c r="ABG23" s="183"/>
      <c r="ABH23" s="183"/>
      <c r="ABI23" s="183"/>
      <c r="ABJ23" s="183"/>
      <c r="ABK23" s="183"/>
      <c r="ABL23" s="183"/>
      <c r="ABM23" s="183"/>
      <c r="ABN23" s="183"/>
      <c r="ABO23" s="183"/>
      <c r="ABP23" s="183"/>
      <c r="ABQ23" s="183"/>
      <c r="ABR23" s="183"/>
      <c r="ABS23" s="183"/>
      <c r="ABT23" s="183"/>
      <c r="ABU23" s="183"/>
      <c r="ABV23" s="183"/>
      <c r="ABW23" s="183"/>
      <c r="ABX23" s="183"/>
      <c r="ABY23" s="183"/>
      <c r="ABZ23" s="183"/>
      <c r="ACA23" s="183"/>
      <c r="ACB23" s="183"/>
      <c r="ACC23" s="183"/>
      <c r="ACD23" s="183"/>
      <c r="ACE23" s="183"/>
      <c r="ACF23" s="183"/>
      <c r="ACG23" s="183"/>
      <c r="ACH23" s="183"/>
      <c r="ACI23" s="183"/>
      <c r="ACJ23" s="183"/>
      <c r="ACK23" s="183"/>
      <c r="ACL23" s="183"/>
      <c r="ACM23" s="183"/>
      <c r="ACN23" s="183"/>
      <c r="ACO23" s="183"/>
      <c r="ACP23" s="183"/>
      <c r="ACQ23" s="183"/>
      <c r="ACR23" s="183"/>
      <c r="ACS23" s="183"/>
      <c r="ACT23" s="183"/>
      <c r="ACU23" s="183"/>
      <c r="ACV23" s="183"/>
      <c r="ACW23" s="183"/>
      <c r="ACX23" s="183"/>
      <c r="ACY23" s="183"/>
      <c r="ACZ23" s="183"/>
      <c r="ADA23" s="183"/>
      <c r="ADB23" s="183"/>
      <c r="ADC23" s="183"/>
      <c r="ADD23" s="183"/>
      <c r="ADE23" s="183"/>
      <c r="ADF23" s="183"/>
      <c r="ADG23" s="183"/>
      <c r="ADH23" s="183"/>
      <c r="ADI23" s="183"/>
      <c r="ADJ23" s="183"/>
      <c r="ADK23" s="183"/>
      <c r="ADL23" s="183"/>
      <c r="ADM23" s="183"/>
      <c r="ADN23" s="183"/>
      <c r="ADO23" s="183"/>
      <c r="ADP23" s="183"/>
      <c r="ADQ23" s="183"/>
      <c r="ADR23" s="183"/>
      <c r="ADS23" s="183"/>
      <c r="ADT23" s="183"/>
      <c r="ADU23" s="183"/>
      <c r="ADV23" s="183"/>
      <c r="ADW23" s="183"/>
      <c r="ADX23" s="183"/>
      <c r="ADY23" s="183"/>
      <c r="ADZ23" s="183"/>
      <c r="AEA23" s="183"/>
      <c r="AEB23" s="183"/>
    </row>
    <row r="24" spans="1:808" s="183" customFormat="1" ht="6" customHeight="1">
      <c r="A24" s="1622" t="s">
        <v>4080</v>
      </c>
      <c r="B24" s="1622"/>
      <c r="C24" s="1622"/>
      <c r="D24" s="1622"/>
      <c r="E24" s="1622"/>
      <c r="F24" s="1622"/>
      <c r="G24" s="1622"/>
      <c r="H24" s="631"/>
      <c r="I24" s="631"/>
      <c r="J24" s="631"/>
      <c r="K24" s="346"/>
      <c r="L24" s="346"/>
    </row>
    <row r="25" spans="1:808" s="183" customFormat="1" ht="16.5" customHeight="1">
      <c r="A25" s="1623"/>
      <c r="B25" s="1623"/>
      <c r="C25" s="1623"/>
      <c r="D25" s="1623"/>
      <c r="E25" s="1623"/>
      <c r="F25" s="1623"/>
      <c r="G25" s="1623"/>
      <c r="H25" s="631"/>
      <c r="I25" s="631"/>
      <c r="J25" s="631"/>
      <c r="K25" s="346"/>
      <c r="L25" s="346"/>
    </row>
    <row r="26" spans="1:808" s="165" customFormat="1">
      <c r="A26" s="1624" t="s">
        <v>4204</v>
      </c>
      <c r="B26" s="1624"/>
      <c r="C26" s="1624"/>
      <c r="D26" s="1624"/>
      <c r="E26" s="1624"/>
      <c r="F26" s="1624"/>
      <c r="G26" s="1624"/>
      <c r="H26" s="639"/>
      <c r="I26" s="640"/>
      <c r="J26" s="640"/>
      <c r="K26" s="640"/>
      <c r="L26" s="640"/>
    </row>
    <row r="27" spans="1:808" s="165" customFormat="1" ht="15" customHeight="1">
      <c r="A27" s="556" t="s">
        <v>4049</v>
      </c>
      <c r="B27" s="556"/>
      <c r="C27" s="556"/>
      <c r="D27" s="556"/>
      <c r="E27" s="556"/>
      <c r="F27" s="556"/>
      <c r="G27" s="556"/>
      <c r="H27" s="639"/>
      <c r="I27" s="640"/>
      <c r="J27" s="640"/>
      <c r="K27" s="640"/>
      <c r="L27" s="640"/>
    </row>
    <row r="28" spans="1:808" s="165" customFormat="1">
      <c r="A28" s="85"/>
      <c r="B28" s="85"/>
      <c r="C28" s="641"/>
      <c r="D28" s="641"/>
      <c r="E28" s="641"/>
      <c r="F28" s="641"/>
      <c r="G28" s="641"/>
      <c r="H28" s="639"/>
      <c r="I28" s="640"/>
      <c r="J28" s="640"/>
      <c r="K28" s="642"/>
      <c r="L28" s="640"/>
    </row>
    <row r="29" spans="1:808" s="165" customFormat="1">
      <c r="C29" s="640"/>
      <c r="D29" s="640"/>
      <c r="E29" s="640"/>
      <c r="F29" s="640"/>
      <c r="G29" s="640"/>
      <c r="H29" s="617"/>
      <c r="I29" s="640"/>
      <c r="J29" s="640"/>
      <c r="K29" s="642"/>
      <c r="L29" s="640"/>
    </row>
    <row r="30" spans="1:808" s="165" customFormat="1">
      <c r="C30" s="640"/>
      <c r="D30" s="640"/>
      <c r="E30" s="640"/>
      <c r="F30" s="640"/>
      <c r="G30" s="640"/>
      <c r="H30" s="639"/>
      <c r="I30" s="640"/>
      <c r="J30" s="640"/>
      <c r="K30" s="640"/>
      <c r="L30" s="640"/>
    </row>
    <row r="31" spans="1:808" s="165" customFormat="1">
      <c r="B31" s="643"/>
      <c r="C31" s="312"/>
      <c r="D31" s="644"/>
      <c r="E31" s="312"/>
      <c r="F31" s="312"/>
      <c r="G31" s="645"/>
      <c r="H31" s="639"/>
      <c r="I31" s="640"/>
      <c r="J31" s="640"/>
      <c r="K31" s="640"/>
      <c r="L31" s="640"/>
    </row>
    <row r="32" spans="1:808" s="165" customFormat="1">
      <c r="B32" s="646"/>
      <c r="C32" s="313"/>
      <c r="D32" s="647"/>
      <c r="E32" s="312"/>
      <c r="F32" s="313"/>
      <c r="G32" s="645"/>
      <c r="H32" s="639"/>
      <c r="I32" s="640"/>
      <c r="J32" s="640"/>
      <c r="K32" s="640"/>
      <c r="L32" s="640"/>
    </row>
    <row r="33" spans="2:12" s="165" customFormat="1">
      <c r="B33" s="646"/>
      <c r="C33" s="313"/>
      <c r="D33" s="647"/>
      <c r="E33" s="312"/>
      <c r="F33" s="313"/>
      <c r="G33" s="645"/>
      <c r="H33" s="639"/>
      <c r="I33" s="640"/>
      <c r="J33" s="640"/>
      <c r="K33" s="640"/>
      <c r="L33" s="640"/>
    </row>
    <row r="34" spans="2:12" s="165" customFormat="1">
      <c r="B34" s="646"/>
      <c r="C34" s="313"/>
      <c r="D34" s="647"/>
      <c r="E34" s="312"/>
      <c r="F34" s="313"/>
      <c r="G34" s="645"/>
      <c r="H34" s="639"/>
      <c r="I34" s="640"/>
      <c r="J34" s="640"/>
      <c r="K34" s="640"/>
      <c r="L34" s="640"/>
    </row>
    <row r="35" spans="2:12" s="165" customFormat="1">
      <c r="B35" s="646"/>
      <c r="C35" s="313"/>
      <c r="D35" s="647"/>
      <c r="E35" s="312"/>
      <c r="F35" s="313"/>
      <c r="G35" s="645"/>
      <c r="H35" s="639"/>
      <c r="I35" s="640"/>
      <c r="J35" s="640"/>
      <c r="K35" s="640"/>
      <c r="L35" s="640"/>
    </row>
    <row r="36" spans="2:12" s="165" customFormat="1">
      <c r="B36" s="646"/>
      <c r="C36" s="313"/>
      <c r="D36" s="647"/>
      <c r="E36" s="312"/>
      <c r="F36" s="313"/>
      <c r="G36" s="645"/>
      <c r="H36" s="639"/>
      <c r="I36" s="640"/>
      <c r="J36" s="640"/>
      <c r="K36" s="640"/>
      <c r="L36" s="640"/>
    </row>
    <row r="37" spans="2:12" s="165" customFormat="1">
      <c r="B37" s="646"/>
      <c r="C37" s="313"/>
      <c r="D37" s="647"/>
      <c r="E37" s="312"/>
      <c r="F37" s="313"/>
      <c r="G37" s="645"/>
      <c r="H37" s="639"/>
      <c r="I37" s="640"/>
      <c r="J37" s="640"/>
      <c r="K37" s="640"/>
      <c r="L37" s="640"/>
    </row>
    <row r="38" spans="2:12" s="165" customFormat="1">
      <c r="B38" s="646"/>
      <c r="C38" s="313"/>
      <c r="D38" s="647"/>
      <c r="E38" s="312"/>
      <c r="F38" s="313"/>
      <c r="G38" s="645"/>
      <c r="H38" s="639"/>
      <c r="I38" s="640"/>
      <c r="J38" s="640"/>
      <c r="K38" s="640"/>
      <c r="L38" s="640"/>
    </row>
    <row r="39" spans="2:12" s="165" customFormat="1">
      <c r="B39" s="646"/>
      <c r="C39" s="313"/>
      <c r="D39" s="647"/>
      <c r="E39" s="312"/>
      <c r="F39" s="313"/>
      <c r="G39" s="645"/>
      <c r="H39" s="639"/>
      <c r="I39" s="640"/>
      <c r="J39" s="640"/>
      <c r="K39" s="640"/>
      <c r="L39" s="640"/>
    </row>
    <row r="40" spans="2:12" s="165" customFormat="1">
      <c r="B40" s="646"/>
      <c r="C40" s="313"/>
      <c r="D40" s="647"/>
      <c r="E40" s="312"/>
      <c r="F40" s="313"/>
      <c r="G40" s="645"/>
      <c r="H40" s="639"/>
      <c r="I40" s="640"/>
      <c r="J40" s="640"/>
      <c r="K40" s="640"/>
      <c r="L40" s="640"/>
    </row>
    <row r="41" spans="2:12" s="165" customFormat="1">
      <c r="B41" s="646"/>
      <c r="C41" s="313"/>
      <c r="D41" s="647"/>
      <c r="E41" s="312"/>
      <c r="F41" s="313"/>
      <c r="G41" s="645"/>
      <c r="H41" s="639"/>
      <c r="I41" s="640"/>
      <c r="J41" s="640"/>
      <c r="K41" s="640"/>
      <c r="L41" s="640"/>
    </row>
    <row r="42" spans="2:12" s="165" customFormat="1">
      <c r="B42" s="646"/>
      <c r="C42" s="313"/>
      <c r="D42" s="647"/>
      <c r="E42" s="312"/>
      <c r="F42" s="313"/>
      <c r="G42" s="645"/>
      <c r="H42" s="639"/>
      <c r="I42" s="640"/>
      <c r="J42" s="640"/>
      <c r="K42" s="640"/>
      <c r="L42" s="640"/>
    </row>
    <row r="43" spans="2:12" s="165" customFormat="1">
      <c r="B43" s="646"/>
      <c r="C43" s="313"/>
      <c r="D43" s="647"/>
      <c r="E43" s="312"/>
      <c r="F43" s="313"/>
      <c r="G43" s="645"/>
      <c r="H43" s="639"/>
      <c r="I43" s="640"/>
      <c r="J43" s="640"/>
      <c r="K43" s="640"/>
      <c r="L43" s="640"/>
    </row>
    <row r="44" spans="2:12" s="165" customFormat="1">
      <c r="B44" s="646"/>
      <c r="C44" s="313"/>
      <c r="D44" s="647"/>
      <c r="E44" s="312"/>
      <c r="F44" s="313"/>
      <c r="G44" s="645"/>
      <c r="H44" s="639"/>
      <c r="I44" s="640"/>
      <c r="J44" s="640"/>
      <c r="K44" s="640"/>
      <c r="L44" s="640"/>
    </row>
    <row r="45" spans="2:12" s="165" customFormat="1">
      <c r="B45" s="646"/>
      <c r="C45" s="313"/>
      <c r="D45" s="647"/>
      <c r="E45" s="312"/>
      <c r="F45" s="313"/>
      <c r="G45" s="645"/>
      <c r="H45" s="639"/>
      <c r="I45" s="640"/>
      <c r="J45" s="640"/>
      <c r="K45" s="640"/>
      <c r="L45" s="640"/>
    </row>
    <row r="46" spans="2:12" s="165" customFormat="1">
      <c r="B46" s="646"/>
      <c r="C46" s="313"/>
      <c r="D46" s="647"/>
      <c r="E46" s="312"/>
      <c r="F46" s="313"/>
      <c r="G46" s="645"/>
      <c r="H46" s="639"/>
      <c r="I46" s="640"/>
      <c r="J46" s="640"/>
      <c r="K46" s="640"/>
      <c r="L46" s="640"/>
    </row>
    <row r="47" spans="2:12" s="165" customFormat="1">
      <c r="B47" s="648"/>
      <c r="C47" s="645"/>
      <c r="D47" s="645"/>
      <c r="E47" s="645"/>
      <c r="F47" s="645"/>
      <c r="G47" s="645"/>
      <c r="H47" s="639"/>
      <c r="I47" s="640"/>
      <c r="J47" s="640"/>
      <c r="K47" s="640"/>
      <c r="L47" s="640"/>
    </row>
    <row r="48" spans="2:12" s="165" customFormat="1">
      <c r="B48" s="648"/>
      <c r="C48" s="645"/>
      <c r="D48" s="645"/>
      <c r="E48" s="645"/>
      <c r="F48" s="645"/>
      <c r="G48" s="645"/>
      <c r="H48" s="639"/>
      <c r="I48" s="640"/>
      <c r="J48" s="640"/>
      <c r="K48" s="640"/>
      <c r="L48" s="640"/>
    </row>
    <row r="49" spans="2:12" s="165" customFormat="1">
      <c r="B49" s="648"/>
      <c r="C49" s="645"/>
      <c r="D49" s="645"/>
      <c r="E49" s="645"/>
      <c r="F49" s="645"/>
      <c r="G49" s="645"/>
      <c r="H49" s="639"/>
      <c r="I49" s="640"/>
      <c r="J49" s="640"/>
      <c r="K49" s="640"/>
      <c r="L49" s="640"/>
    </row>
    <row r="50" spans="2:12" s="165" customFormat="1">
      <c r="B50" s="164"/>
      <c r="C50" s="640"/>
      <c r="D50" s="640"/>
      <c r="E50" s="640"/>
      <c r="F50" s="640"/>
      <c r="G50" s="640"/>
      <c r="H50" s="639"/>
      <c r="I50" s="640"/>
      <c r="J50" s="640"/>
      <c r="K50" s="640"/>
      <c r="L50" s="640"/>
    </row>
    <row r="51" spans="2:12" s="165" customFormat="1">
      <c r="B51" s="164"/>
      <c r="C51" s="640"/>
      <c r="D51" s="640"/>
      <c r="E51" s="640"/>
      <c r="F51" s="640"/>
      <c r="G51" s="640"/>
      <c r="H51" s="639"/>
      <c r="I51" s="640"/>
      <c r="J51" s="640"/>
      <c r="K51" s="640"/>
      <c r="L51" s="640"/>
    </row>
    <row r="52" spans="2:12" s="165" customFormat="1">
      <c r="B52" s="164"/>
      <c r="C52" s="640"/>
      <c r="D52" s="640"/>
      <c r="E52" s="640"/>
      <c r="F52" s="640"/>
      <c r="G52" s="640"/>
      <c r="H52" s="639"/>
      <c r="I52" s="640"/>
      <c r="J52" s="640"/>
      <c r="K52" s="640"/>
      <c r="L52" s="640"/>
    </row>
    <row r="53" spans="2:12" s="165" customFormat="1">
      <c r="B53" s="164"/>
      <c r="C53" s="640"/>
      <c r="D53" s="640"/>
      <c r="E53" s="640"/>
      <c r="F53" s="640"/>
      <c r="G53" s="640"/>
      <c r="H53" s="639"/>
      <c r="I53" s="640"/>
      <c r="J53" s="640"/>
      <c r="K53" s="640"/>
      <c r="L53" s="640"/>
    </row>
    <row r="54" spans="2:12" s="165" customFormat="1">
      <c r="B54" s="164"/>
      <c r="C54" s="640"/>
      <c r="D54" s="640"/>
      <c r="E54" s="640"/>
      <c r="F54" s="640"/>
      <c r="G54" s="640"/>
      <c r="H54" s="639"/>
      <c r="I54" s="640"/>
      <c r="J54" s="640"/>
      <c r="K54" s="640"/>
      <c r="L54" s="640"/>
    </row>
    <row r="55" spans="2:12" s="165" customFormat="1">
      <c r="B55" s="164"/>
      <c r="C55" s="640"/>
      <c r="D55" s="640"/>
      <c r="E55" s="640"/>
      <c r="F55" s="640"/>
      <c r="G55" s="640"/>
      <c r="H55" s="639"/>
      <c r="I55" s="640"/>
      <c r="J55" s="640"/>
      <c r="K55" s="640"/>
      <c r="L55" s="640"/>
    </row>
    <row r="56" spans="2:12" s="165" customFormat="1">
      <c r="B56" s="164"/>
      <c r="C56" s="640"/>
      <c r="D56" s="640"/>
      <c r="E56" s="640"/>
      <c r="F56" s="640"/>
      <c r="G56" s="640"/>
      <c r="H56" s="639"/>
      <c r="I56" s="640"/>
      <c r="J56" s="640"/>
      <c r="K56" s="640"/>
      <c r="L56" s="640"/>
    </row>
    <row r="57" spans="2:12" s="165" customFormat="1">
      <c r="B57" s="164"/>
      <c r="C57" s="640"/>
      <c r="D57" s="640"/>
      <c r="E57" s="640"/>
      <c r="F57" s="640"/>
      <c r="G57" s="640"/>
      <c r="H57" s="639"/>
      <c r="I57" s="640"/>
      <c r="J57" s="640"/>
      <c r="K57" s="640"/>
      <c r="L57" s="640"/>
    </row>
    <row r="58" spans="2:12" s="165" customFormat="1">
      <c r="B58" s="164"/>
      <c r="C58" s="640"/>
      <c r="D58" s="640"/>
      <c r="E58" s="640"/>
      <c r="F58" s="640"/>
      <c r="G58" s="640"/>
      <c r="H58" s="639"/>
      <c r="I58" s="640"/>
      <c r="J58" s="640"/>
      <c r="K58" s="640"/>
      <c r="L58" s="640"/>
    </row>
    <row r="59" spans="2:12" s="165" customFormat="1">
      <c r="B59" s="164"/>
      <c r="C59" s="640"/>
      <c r="D59" s="640"/>
      <c r="E59" s="640"/>
      <c r="F59" s="640"/>
      <c r="G59" s="640"/>
      <c r="H59" s="639"/>
      <c r="I59" s="640"/>
      <c r="J59" s="640"/>
      <c r="K59" s="640"/>
      <c r="L59" s="640"/>
    </row>
    <row r="60" spans="2:12" s="165" customFormat="1">
      <c r="B60" s="164"/>
      <c r="C60" s="640"/>
      <c r="D60" s="640"/>
      <c r="E60" s="640"/>
      <c r="F60" s="640"/>
      <c r="G60" s="640"/>
      <c r="H60" s="639"/>
      <c r="I60" s="640"/>
      <c r="J60" s="640"/>
      <c r="K60" s="640"/>
      <c r="L60" s="640"/>
    </row>
    <row r="61" spans="2:12" s="165" customFormat="1">
      <c r="B61" s="164"/>
      <c r="C61" s="640"/>
      <c r="D61" s="640"/>
      <c r="E61" s="640"/>
      <c r="F61" s="640"/>
      <c r="G61" s="640"/>
      <c r="H61" s="639"/>
      <c r="I61" s="640"/>
      <c r="J61" s="640"/>
      <c r="K61" s="640"/>
      <c r="L61" s="640"/>
    </row>
    <row r="62" spans="2:12" s="165" customFormat="1">
      <c r="B62" s="164"/>
      <c r="C62" s="640"/>
      <c r="D62" s="640"/>
      <c r="E62" s="640"/>
      <c r="F62" s="640"/>
      <c r="G62" s="640"/>
      <c r="H62" s="639"/>
      <c r="I62" s="640"/>
      <c r="J62" s="640"/>
      <c r="K62" s="640"/>
      <c r="L62" s="640"/>
    </row>
    <row r="63" spans="2:12" s="165" customFormat="1">
      <c r="B63" s="164"/>
      <c r="C63" s="640"/>
      <c r="D63" s="640"/>
      <c r="E63" s="640"/>
      <c r="F63" s="640"/>
      <c r="G63" s="640"/>
      <c r="H63" s="639"/>
      <c r="I63" s="640"/>
      <c r="J63" s="640"/>
      <c r="K63" s="640"/>
      <c r="L63" s="640"/>
    </row>
    <row r="64" spans="2:12" s="165" customFormat="1">
      <c r="B64" s="164"/>
      <c r="C64" s="640"/>
      <c r="D64" s="640"/>
      <c r="E64" s="640"/>
      <c r="F64" s="640"/>
      <c r="G64" s="640"/>
      <c r="H64" s="639"/>
      <c r="I64" s="640"/>
      <c r="J64" s="640"/>
      <c r="K64" s="640"/>
      <c r="L64" s="640"/>
    </row>
    <row r="65" spans="2:12" s="165" customFormat="1">
      <c r="B65" s="164"/>
      <c r="C65" s="640"/>
      <c r="D65" s="640"/>
      <c r="E65" s="640"/>
      <c r="F65" s="640"/>
      <c r="G65" s="640"/>
      <c r="H65" s="639"/>
      <c r="I65" s="640"/>
      <c r="J65" s="640"/>
      <c r="K65" s="640"/>
      <c r="L65" s="640"/>
    </row>
    <row r="66" spans="2:12" s="165" customFormat="1">
      <c r="B66" s="164"/>
      <c r="C66" s="640"/>
      <c r="D66" s="640"/>
      <c r="E66" s="640"/>
      <c r="F66" s="640"/>
      <c r="G66" s="640"/>
      <c r="H66" s="639"/>
      <c r="I66" s="640"/>
      <c r="J66" s="640"/>
      <c r="K66" s="640"/>
      <c r="L66" s="640"/>
    </row>
    <row r="67" spans="2:12" s="165" customFormat="1">
      <c r="B67" s="164"/>
      <c r="C67" s="640"/>
      <c r="D67" s="640"/>
      <c r="E67" s="640"/>
      <c r="F67" s="640"/>
      <c r="G67" s="640"/>
      <c r="H67" s="639"/>
      <c r="I67" s="640"/>
      <c r="J67" s="640"/>
      <c r="K67" s="640"/>
      <c r="L67" s="640"/>
    </row>
    <row r="68" spans="2:12" s="165" customFormat="1">
      <c r="B68" s="164"/>
      <c r="C68" s="640"/>
      <c r="D68" s="640"/>
      <c r="E68" s="640"/>
      <c r="F68" s="640"/>
      <c r="G68" s="640"/>
      <c r="H68" s="639"/>
      <c r="I68" s="640"/>
      <c r="J68" s="640"/>
      <c r="K68" s="640"/>
      <c r="L68" s="640"/>
    </row>
    <row r="69" spans="2:12" s="165" customFormat="1">
      <c r="B69" s="164"/>
      <c r="C69" s="640"/>
      <c r="D69" s="640"/>
      <c r="E69" s="640"/>
      <c r="F69" s="640"/>
      <c r="G69" s="640"/>
      <c r="H69" s="639"/>
      <c r="I69" s="640"/>
      <c r="J69" s="640"/>
      <c r="K69" s="640"/>
      <c r="L69" s="640"/>
    </row>
    <row r="70" spans="2:12" s="165" customFormat="1">
      <c r="B70" s="164"/>
      <c r="C70" s="640"/>
      <c r="D70" s="640"/>
      <c r="E70" s="640"/>
      <c r="F70" s="640"/>
      <c r="G70" s="640"/>
      <c r="H70" s="639"/>
      <c r="I70" s="640"/>
      <c r="J70" s="640"/>
      <c r="K70" s="640"/>
      <c r="L70" s="640"/>
    </row>
    <row r="71" spans="2:12" s="165" customFormat="1">
      <c r="B71" s="164"/>
      <c r="C71" s="640"/>
      <c r="D71" s="640"/>
      <c r="E71" s="640"/>
      <c r="F71" s="640"/>
      <c r="G71" s="640"/>
      <c r="H71" s="639"/>
      <c r="I71" s="640"/>
      <c r="J71" s="640"/>
      <c r="K71" s="640"/>
      <c r="L71" s="640"/>
    </row>
    <row r="72" spans="2:12" s="165" customFormat="1">
      <c r="B72" s="164"/>
      <c r="C72" s="640"/>
      <c r="D72" s="640"/>
      <c r="E72" s="640"/>
      <c r="F72" s="640"/>
      <c r="G72" s="640"/>
      <c r="H72" s="639"/>
      <c r="I72" s="640"/>
      <c r="J72" s="640"/>
      <c r="K72" s="640"/>
      <c r="L72" s="640"/>
    </row>
    <row r="73" spans="2:12" s="165" customFormat="1">
      <c r="B73" s="164"/>
      <c r="C73" s="640"/>
      <c r="D73" s="640"/>
      <c r="E73" s="640"/>
      <c r="F73" s="640"/>
      <c r="G73" s="640"/>
      <c r="H73" s="639"/>
      <c r="I73" s="640"/>
      <c r="J73" s="640"/>
      <c r="K73" s="640"/>
      <c r="L73" s="640"/>
    </row>
    <row r="74" spans="2:12" s="165" customFormat="1">
      <c r="B74" s="164"/>
      <c r="C74" s="640"/>
      <c r="D74" s="640"/>
      <c r="E74" s="640"/>
      <c r="F74" s="640"/>
      <c r="G74" s="640"/>
      <c r="H74" s="639"/>
      <c r="I74" s="640"/>
      <c r="J74" s="640"/>
      <c r="K74" s="640"/>
      <c r="L74" s="640"/>
    </row>
    <row r="75" spans="2:12" s="165" customFormat="1">
      <c r="B75" s="164"/>
      <c r="C75" s="640"/>
      <c r="D75" s="640"/>
      <c r="E75" s="640"/>
      <c r="F75" s="640"/>
      <c r="G75" s="640"/>
      <c r="H75" s="639"/>
      <c r="I75" s="640"/>
      <c r="J75" s="640"/>
      <c r="K75" s="640"/>
      <c r="L75" s="640"/>
    </row>
    <row r="76" spans="2:12" s="165" customFormat="1">
      <c r="B76" s="164"/>
      <c r="C76" s="640"/>
      <c r="D76" s="640"/>
      <c r="E76" s="640"/>
      <c r="F76" s="640"/>
      <c r="G76" s="640"/>
      <c r="H76" s="639"/>
      <c r="I76" s="640"/>
      <c r="J76" s="640"/>
      <c r="K76" s="640"/>
      <c r="L76" s="640"/>
    </row>
    <row r="77" spans="2:12" s="165" customFormat="1">
      <c r="B77" s="164"/>
      <c r="C77" s="640"/>
      <c r="D77" s="640"/>
      <c r="E77" s="640"/>
      <c r="F77" s="640"/>
      <c r="G77" s="640"/>
      <c r="H77" s="639"/>
      <c r="I77" s="640"/>
      <c r="J77" s="640"/>
      <c r="K77" s="640"/>
      <c r="L77" s="640"/>
    </row>
    <row r="78" spans="2:12" s="165" customFormat="1">
      <c r="B78" s="164"/>
      <c r="C78" s="640"/>
      <c r="D78" s="640"/>
      <c r="E78" s="640"/>
      <c r="F78" s="640"/>
      <c r="G78" s="640"/>
      <c r="H78" s="639"/>
      <c r="I78" s="640"/>
      <c r="J78" s="640"/>
      <c r="K78" s="640"/>
      <c r="L78" s="640"/>
    </row>
    <row r="79" spans="2:12" s="165" customFormat="1">
      <c r="B79" s="164"/>
      <c r="C79" s="640"/>
      <c r="D79" s="640"/>
      <c r="E79" s="640"/>
      <c r="F79" s="640"/>
      <c r="G79" s="640"/>
      <c r="H79" s="639"/>
      <c r="I79" s="640"/>
      <c r="J79" s="640"/>
      <c r="K79" s="640"/>
      <c r="L79" s="640"/>
    </row>
    <row r="80" spans="2:12" s="165" customFormat="1">
      <c r="B80" s="164"/>
      <c r="C80" s="640"/>
      <c r="D80" s="640"/>
      <c r="E80" s="640"/>
      <c r="F80" s="640"/>
      <c r="G80" s="640"/>
      <c r="H80" s="639"/>
      <c r="I80" s="640"/>
      <c r="J80" s="640"/>
      <c r="K80" s="640"/>
      <c r="L80" s="640"/>
    </row>
    <row r="81" spans="2:12" s="165" customFormat="1">
      <c r="B81" s="164"/>
      <c r="C81" s="640"/>
      <c r="D81" s="640"/>
      <c r="E81" s="640"/>
      <c r="F81" s="640"/>
      <c r="G81" s="640"/>
      <c r="H81" s="639"/>
      <c r="I81" s="640"/>
      <c r="J81" s="640"/>
      <c r="K81" s="640"/>
      <c r="L81" s="640"/>
    </row>
    <row r="82" spans="2:12" s="165" customFormat="1">
      <c r="B82" s="164"/>
      <c r="C82" s="640"/>
      <c r="D82" s="640"/>
      <c r="E82" s="640"/>
      <c r="F82" s="640"/>
      <c r="G82" s="640"/>
      <c r="H82" s="639"/>
      <c r="I82" s="640"/>
      <c r="J82" s="640"/>
      <c r="K82" s="640"/>
      <c r="L82" s="640"/>
    </row>
    <row r="83" spans="2:12" s="165" customFormat="1">
      <c r="B83" s="164"/>
      <c r="C83" s="640"/>
      <c r="D83" s="640"/>
      <c r="E83" s="640"/>
      <c r="F83" s="640"/>
      <c r="G83" s="640"/>
      <c r="H83" s="639"/>
      <c r="I83" s="640"/>
      <c r="J83" s="640"/>
      <c r="K83" s="640"/>
      <c r="L83" s="640"/>
    </row>
    <row r="84" spans="2:12" s="165" customFormat="1">
      <c r="B84" s="164"/>
      <c r="C84" s="640"/>
      <c r="D84" s="640"/>
      <c r="E84" s="640"/>
      <c r="F84" s="640"/>
      <c r="G84" s="640"/>
      <c r="H84" s="639"/>
      <c r="I84" s="640"/>
      <c r="J84" s="640"/>
      <c r="K84" s="640"/>
      <c r="L84" s="640"/>
    </row>
    <row r="85" spans="2:12" s="165" customFormat="1">
      <c r="B85" s="164"/>
      <c r="C85" s="640"/>
      <c r="D85" s="640"/>
      <c r="E85" s="640"/>
      <c r="F85" s="640"/>
      <c r="G85" s="640"/>
      <c r="H85" s="639"/>
      <c r="I85" s="640"/>
      <c r="J85" s="640"/>
      <c r="K85" s="640"/>
      <c r="L85" s="640"/>
    </row>
    <row r="86" spans="2:12" s="165" customFormat="1">
      <c r="B86" s="164"/>
      <c r="C86" s="640"/>
      <c r="D86" s="640"/>
      <c r="E86" s="640"/>
      <c r="F86" s="640"/>
      <c r="G86" s="640"/>
      <c r="H86" s="639"/>
      <c r="I86" s="640"/>
      <c r="J86" s="640"/>
      <c r="K86" s="640"/>
      <c r="L86" s="640"/>
    </row>
    <row r="87" spans="2:12" s="165" customFormat="1">
      <c r="B87" s="164"/>
      <c r="C87" s="640"/>
      <c r="D87" s="640"/>
      <c r="E87" s="640"/>
      <c r="F87" s="640"/>
      <c r="G87" s="640"/>
      <c r="H87" s="639"/>
      <c r="I87" s="640"/>
      <c r="J87" s="640"/>
      <c r="K87" s="640"/>
      <c r="L87" s="640"/>
    </row>
    <row r="88" spans="2:12" s="165" customFormat="1">
      <c r="B88" s="164"/>
      <c r="C88" s="640"/>
      <c r="D88" s="640"/>
      <c r="E88" s="640"/>
      <c r="F88" s="640"/>
      <c r="G88" s="640"/>
      <c r="H88" s="639"/>
      <c r="I88" s="640"/>
      <c r="J88" s="640"/>
      <c r="K88" s="640"/>
      <c r="L88" s="640"/>
    </row>
    <row r="89" spans="2:12" s="165" customFormat="1">
      <c r="B89" s="164"/>
      <c r="C89" s="640"/>
      <c r="D89" s="640"/>
      <c r="E89" s="640"/>
      <c r="F89" s="640"/>
      <c r="G89" s="640"/>
      <c r="H89" s="639"/>
      <c r="I89" s="640"/>
      <c r="J89" s="640"/>
      <c r="K89" s="640"/>
      <c r="L89" s="640"/>
    </row>
    <row r="90" spans="2:12" s="165" customFormat="1">
      <c r="B90" s="164"/>
      <c r="C90" s="640"/>
      <c r="D90" s="640"/>
      <c r="E90" s="640"/>
      <c r="F90" s="640"/>
      <c r="G90" s="640"/>
      <c r="H90" s="639"/>
      <c r="I90" s="640"/>
      <c r="J90" s="640"/>
      <c r="K90" s="640"/>
      <c r="L90" s="640"/>
    </row>
    <row r="91" spans="2:12" s="165" customFormat="1">
      <c r="B91" s="164"/>
      <c r="C91" s="640"/>
      <c r="D91" s="640"/>
      <c r="E91" s="640"/>
      <c r="F91" s="640"/>
      <c r="G91" s="640"/>
      <c r="H91" s="639"/>
      <c r="I91" s="640"/>
      <c r="J91" s="640"/>
      <c r="K91" s="640"/>
      <c r="L91" s="640"/>
    </row>
    <row r="92" spans="2:12" s="165" customFormat="1">
      <c r="B92" s="164"/>
      <c r="C92" s="640"/>
      <c r="D92" s="640"/>
      <c r="E92" s="640"/>
      <c r="F92" s="640"/>
      <c r="G92" s="640"/>
      <c r="H92" s="639"/>
      <c r="I92" s="640"/>
      <c r="J92" s="640"/>
      <c r="K92" s="640"/>
      <c r="L92" s="640"/>
    </row>
    <row r="93" spans="2:12" s="165" customFormat="1">
      <c r="B93" s="164"/>
      <c r="C93" s="640"/>
      <c r="D93" s="640"/>
      <c r="E93" s="640"/>
      <c r="F93" s="640"/>
      <c r="G93" s="640"/>
      <c r="H93" s="639"/>
      <c r="I93" s="640"/>
      <c r="J93" s="640"/>
      <c r="K93" s="640"/>
      <c r="L93" s="640"/>
    </row>
    <row r="94" spans="2:12" s="165" customFormat="1">
      <c r="B94" s="164"/>
      <c r="C94" s="640"/>
      <c r="D94" s="640"/>
      <c r="E94" s="640"/>
      <c r="F94" s="640"/>
      <c r="G94" s="640"/>
      <c r="H94" s="639"/>
      <c r="I94" s="640"/>
      <c r="J94" s="640"/>
      <c r="K94" s="640"/>
      <c r="L94" s="640"/>
    </row>
    <row r="95" spans="2:12" s="165" customFormat="1">
      <c r="B95" s="164"/>
      <c r="C95" s="640"/>
      <c r="D95" s="640"/>
      <c r="E95" s="640"/>
      <c r="F95" s="640"/>
      <c r="G95" s="640"/>
      <c r="H95" s="639"/>
      <c r="I95" s="640"/>
      <c r="J95" s="640"/>
      <c r="K95" s="640"/>
      <c r="L95" s="640"/>
    </row>
    <row r="96" spans="2:12" s="165" customFormat="1">
      <c r="B96" s="164"/>
      <c r="C96" s="640"/>
      <c r="D96" s="640"/>
      <c r="E96" s="640"/>
      <c r="F96" s="640"/>
      <c r="G96" s="640"/>
      <c r="H96" s="639"/>
      <c r="I96" s="640"/>
      <c r="J96" s="640"/>
      <c r="K96" s="640"/>
      <c r="L96" s="640"/>
    </row>
    <row r="97" spans="2:12" s="165" customFormat="1">
      <c r="B97" s="164"/>
      <c r="C97" s="640"/>
      <c r="D97" s="640"/>
      <c r="E97" s="640"/>
      <c r="F97" s="640"/>
      <c r="G97" s="640"/>
      <c r="H97" s="639"/>
      <c r="I97" s="640"/>
      <c r="J97" s="640"/>
      <c r="K97" s="640"/>
      <c r="L97" s="640"/>
    </row>
    <row r="98" spans="2:12" s="165" customFormat="1">
      <c r="B98" s="164"/>
      <c r="C98" s="640"/>
      <c r="D98" s="640"/>
      <c r="E98" s="640"/>
      <c r="F98" s="640"/>
      <c r="G98" s="640"/>
      <c r="H98" s="639"/>
      <c r="I98" s="640"/>
      <c r="J98" s="640"/>
      <c r="K98" s="640"/>
      <c r="L98" s="640"/>
    </row>
    <row r="99" spans="2:12" s="165" customFormat="1">
      <c r="B99" s="164"/>
      <c r="C99" s="640"/>
      <c r="D99" s="640"/>
      <c r="E99" s="640"/>
      <c r="F99" s="640"/>
      <c r="G99" s="640"/>
      <c r="H99" s="639"/>
      <c r="I99" s="640"/>
      <c r="J99" s="640"/>
      <c r="K99" s="640"/>
      <c r="L99" s="640"/>
    </row>
    <row r="100" spans="2:12" s="165" customFormat="1">
      <c r="B100" s="164"/>
      <c r="C100" s="640"/>
      <c r="D100" s="640"/>
      <c r="E100" s="640"/>
      <c r="F100" s="640"/>
      <c r="G100" s="640"/>
      <c r="H100" s="639"/>
      <c r="I100" s="640"/>
      <c r="J100" s="640"/>
      <c r="K100" s="640"/>
      <c r="L100" s="640"/>
    </row>
    <row r="101" spans="2:12" s="165" customFormat="1">
      <c r="B101" s="164"/>
      <c r="C101" s="640"/>
      <c r="D101" s="640"/>
      <c r="E101" s="640"/>
      <c r="F101" s="640"/>
      <c r="G101" s="640"/>
      <c r="H101" s="639"/>
      <c r="I101" s="640"/>
      <c r="J101" s="640"/>
      <c r="K101" s="640"/>
      <c r="L101" s="640"/>
    </row>
    <row r="102" spans="2:12" s="165" customFormat="1">
      <c r="B102" s="164"/>
      <c r="C102" s="640"/>
      <c r="D102" s="640"/>
      <c r="E102" s="640"/>
      <c r="F102" s="640"/>
      <c r="G102" s="640"/>
      <c r="H102" s="639"/>
      <c r="I102" s="640"/>
      <c r="J102" s="640"/>
      <c r="K102" s="640"/>
      <c r="L102" s="640"/>
    </row>
    <row r="103" spans="2:12" s="165" customFormat="1">
      <c r="B103" s="164"/>
      <c r="C103" s="640"/>
      <c r="D103" s="640"/>
      <c r="E103" s="640"/>
      <c r="F103" s="640"/>
      <c r="G103" s="640"/>
      <c r="H103" s="639"/>
      <c r="I103" s="640"/>
      <c r="J103" s="640"/>
      <c r="K103" s="640"/>
      <c r="L103" s="640"/>
    </row>
    <row r="104" spans="2:12" s="165" customFormat="1">
      <c r="B104" s="164"/>
      <c r="C104" s="640"/>
      <c r="D104" s="640"/>
      <c r="E104" s="640"/>
      <c r="F104" s="640"/>
      <c r="G104" s="640"/>
      <c r="H104" s="639"/>
      <c r="I104" s="640"/>
      <c r="J104" s="640"/>
      <c r="K104" s="640"/>
      <c r="L104" s="640"/>
    </row>
    <row r="105" spans="2:12" s="165" customFormat="1">
      <c r="B105" s="164"/>
      <c r="C105" s="640"/>
      <c r="D105" s="640"/>
      <c r="E105" s="640"/>
      <c r="F105" s="640"/>
      <c r="G105" s="640"/>
      <c r="H105" s="639"/>
      <c r="I105" s="640"/>
      <c r="J105" s="640"/>
      <c r="K105" s="640"/>
      <c r="L105" s="640"/>
    </row>
    <row r="106" spans="2:12" s="165" customFormat="1">
      <c r="B106" s="164"/>
      <c r="C106" s="640"/>
      <c r="D106" s="640"/>
      <c r="E106" s="640"/>
      <c r="F106" s="640"/>
      <c r="G106" s="640"/>
      <c r="H106" s="639"/>
      <c r="I106" s="640"/>
      <c r="J106" s="640"/>
      <c r="K106" s="640"/>
      <c r="L106" s="640"/>
    </row>
    <row r="107" spans="2:12" s="165" customFormat="1">
      <c r="B107" s="164"/>
      <c r="C107" s="640"/>
      <c r="D107" s="640"/>
      <c r="E107" s="640"/>
      <c r="F107" s="640"/>
      <c r="G107" s="640"/>
      <c r="H107" s="639"/>
      <c r="I107" s="640"/>
      <c r="J107" s="640"/>
      <c r="K107" s="640"/>
      <c r="L107" s="640"/>
    </row>
    <row r="108" spans="2:12" s="165" customFormat="1">
      <c r="B108" s="164"/>
      <c r="C108" s="640"/>
      <c r="D108" s="640"/>
      <c r="E108" s="640"/>
      <c r="F108" s="640"/>
      <c r="G108" s="640"/>
      <c r="H108" s="639"/>
      <c r="I108" s="640"/>
      <c r="J108" s="640"/>
      <c r="K108" s="640"/>
      <c r="L108" s="640"/>
    </row>
    <row r="109" spans="2:12" s="165" customFormat="1">
      <c r="B109" s="164"/>
      <c r="C109" s="640"/>
      <c r="D109" s="640"/>
      <c r="E109" s="640"/>
      <c r="F109" s="640"/>
      <c r="G109" s="640"/>
      <c r="H109" s="639"/>
      <c r="I109" s="640"/>
      <c r="J109" s="640"/>
      <c r="K109" s="640"/>
      <c r="L109" s="640"/>
    </row>
    <row r="110" spans="2:12" s="165" customFormat="1">
      <c r="B110" s="164"/>
      <c r="C110" s="640"/>
      <c r="D110" s="640"/>
      <c r="E110" s="640"/>
      <c r="F110" s="640"/>
      <c r="G110" s="640"/>
      <c r="H110" s="639"/>
      <c r="I110" s="640"/>
      <c r="J110" s="640"/>
      <c r="K110" s="640"/>
      <c r="L110" s="640"/>
    </row>
    <row r="111" spans="2:12" s="165" customFormat="1">
      <c r="B111" s="164"/>
      <c r="C111" s="640"/>
      <c r="D111" s="640"/>
      <c r="E111" s="640"/>
      <c r="F111" s="640"/>
      <c r="G111" s="640"/>
      <c r="H111" s="639"/>
      <c r="I111" s="640"/>
      <c r="J111" s="640"/>
      <c r="K111" s="640"/>
      <c r="L111" s="640"/>
    </row>
    <row r="112" spans="2:12" s="165" customFormat="1">
      <c r="B112" s="164"/>
      <c r="C112" s="640"/>
      <c r="D112" s="640"/>
      <c r="E112" s="640"/>
      <c r="F112" s="640"/>
      <c r="G112" s="640"/>
      <c r="H112" s="639"/>
      <c r="I112" s="640"/>
      <c r="J112" s="640"/>
      <c r="K112" s="640"/>
      <c r="L112" s="640"/>
    </row>
    <row r="113" spans="2:12" s="165" customFormat="1">
      <c r="B113" s="164"/>
      <c r="C113" s="640"/>
      <c r="D113" s="640"/>
      <c r="E113" s="640"/>
      <c r="F113" s="640"/>
      <c r="G113" s="640"/>
      <c r="H113" s="639"/>
      <c r="I113" s="640"/>
      <c r="J113" s="640"/>
      <c r="K113" s="640"/>
      <c r="L113" s="640"/>
    </row>
    <row r="114" spans="2:12" s="165" customFormat="1">
      <c r="B114" s="164"/>
      <c r="C114" s="640"/>
      <c r="D114" s="640"/>
      <c r="E114" s="640"/>
      <c r="F114" s="640"/>
      <c r="G114" s="640"/>
      <c r="H114" s="639"/>
      <c r="I114" s="640"/>
      <c r="J114" s="640"/>
      <c r="K114" s="640"/>
      <c r="L114" s="640"/>
    </row>
    <row r="115" spans="2:12" s="165" customFormat="1">
      <c r="B115" s="164"/>
      <c r="C115" s="640"/>
      <c r="D115" s="640"/>
      <c r="E115" s="640"/>
      <c r="F115" s="640"/>
      <c r="G115" s="640"/>
      <c r="H115" s="639"/>
      <c r="I115" s="640"/>
      <c r="J115" s="640"/>
      <c r="K115" s="640"/>
      <c r="L115" s="640"/>
    </row>
    <row r="116" spans="2:12" s="165" customFormat="1">
      <c r="B116" s="164"/>
      <c r="C116" s="640"/>
      <c r="D116" s="640"/>
      <c r="E116" s="640"/>
      <c r="F116" s="640"/>
      <c r="G116" s="640"/>
      <c r="H116" s="639"/>
      <c r="I116" s="640"/>
      <c r="J116" s="640"/>
      <c r="K116" s="640"/>
      <c r="L116" s="640"/>
    </row>
    <row r="117" spans="2:12" s="165" customFormat="1">
      <c r="B117" s="164"/>
      <c r="C117" s="640"/>
      <c r="D117" s="640"/>
      <c r="E117" s="640"/>
      <c r="F117" s="640"/>
      <c r="G117" s="640"/>
      <c r="H117" s="639"/>
      <c r="I117" s="640"/>
      <c r="J117" s="640"/>
      <c r="K117" s="640"/>
      <c r="L117" s="640"/>
    </row>
    <row r="118" spans="2:12" s="165" customFormat="1">
      <c r="B118" s="164"/>
      <c r="C118" s="640"/>
      <c r="D118" s="640"/>
      <c r="E118" s="640"/>
      <c r="F118" s="640"/>
      <c r="G118" s="640"/>
      <c r="H118" s="639"/>
      <c r="I118" s="640"/>
      <c r="J118" s="640"/>
      <c r="K118" s="640"/>
      <c r="L118" s="640"/>
    </row>
    <row r="119" spans="2:12" s="165" customFormat="1">
      <c r="B119" s="164"/>
      <c r="C119" s="640"/>
      <c r="D119" s="640"/>
      <c r="E119" s="640"/>
      <c r="F119" s="640"/>
      <c r="G119" s="640"/>
      <c r="H119" s="639"/>
      <c r="I119" s="640"/>
      <c r="J119" s="640"/>
      <c r="K119" s="640"/>
      <c r="L119" s="640"/>
    </row>
    <row r="120" spans="2:12" s="165" customFormat="1">
      <c r="B120" s="164"/>
      <c r="C120" s="640"/>
      <c r="D120" s="640"/>
      <c r="E120" s="640"/>
      <c r="F120" s="640"/>
      <c r="G120" s="640"/>
      <c r="H120" s="639"/>
      <c r="I120" s="640"/>
      <c r="J120" s="640"/>
      <c r="K120" s="640"/>
      <c r="L120" s="640"/>
    </row>
    <row r="121" spans="2:12" s="165" customFormat="1">
      <c r="B121" s="164"/>
      <c r="C121" s="640"/>
      <c r="D121" s="640"/>
      <c r="E121" s="640"/>
      <c r="F121" s="640"/>
      <c r="G121" s="640"/>
      <c r="H121" s="639"/>
      <c r="I121" s="640"/>
      <c r="J121" s="640"/>
      <c r="K121" s="640"/>
      <c r="L121" s="640"/>
    </row>
    <row r="122" spans="2:12" s="165" customFormat="1">
      <c r="B122" s="164"/>
      <c r="C122" s="640"/>
      <c r="D122" s="640"/>
      <c r="E122" s="640"/>
      <c r="F122" s="640"/>
      <c r="G122" s="640"/>
      <c r="H122" s="639"/>
      <c r="I122" s="640"/>
      <c r="J122" s="640"/>
      <c r="K122" s="640"/>
      <c r="L122" s="640"/>
    </row>
    <row r="123" spans="2:12" s="165" customFormat="1">
      <c r="B123" s="164"/>
      <c r="C123" s="640"/>
      <c r="D123" s="640"/>
      <c r="E123" s="640"/>
      <c r="F123" s="640"/>
      <c r="G123" s="640"/>
      <c r="H123" s="639"/>
      <c r="I123" s="640"/>
      <c r="J123" s="640"/>
      <c r="K123" s="640"/>
      <c r="L123" s="640"/>
    </row>
    <row r="124" spans="2:12" s="165" customFormat="1">
      <c r="B124" s="164"/>
      <c r="C124" s="640"/>
      <c r="D124" s="640"/>
      <c r="E124" s="640"/>
      <c r="F124" s="640"/>
      <c r="G124" s="640"/>
      <c r="H124" s="639"/>
      <c r="I124" s="640"/>
      <c r="J124" s="640"/>
      <c r="K124" s="640"/>
      <c r="L124" s="640"/>
    </row>
    <row r="125" spans="2:12" s="165" customFormat="1">
      <c r="B125" s="164"/>
      <c r="C125" s="640"/>
      <c r="D125" s="640"/>
      <c r="E125" s="640"/>
      <c r="F125" s="640"/>
      <c r="G125" s="640"/>
      <c r="H125" s="639"/>
      <c r="I125" s="640"/>
      <c r="J125" s="640"/>
      <c r="K125" s="640"/>
      <c r="L125" s="640"/>
    </row>
    <row r="126" spans="2:12" s="165" customFormat="1">
      <c r="B126" s="164"/>
      <c r="C126" s="640"/>
      <c r="D126" s="640"/>
      <c r="E126" s="640"/>
      <c r="F126" s="640"/>
      <c r="G126" s="640"/>
      <c r="H126" s="639"/>
      <c r="I126" s="640"/>
      <c r="J126" s="640"/>
      <c r="K126" s="640"/>
      <c r="L126" s="640"/>
    </row>
    <row r="127" spans="2:12" s="165" customFormat="1">
      <c r="B127" s="164"/>
      <c r="C127" s="640"/>
      <c r="D127" s="640"/>
      <c r="E127" s="640"/>
      <c r="F127" s="640"/>
      <c r="G127" s="640"/>
      <c r="H127" s="639"/>
      <c r="I127" s="640"/>
      <c r="J127" s="640"/>
      <c r="K127" s="640"/>
      <c r="L127" s="640"/>
    </row>
    <row r="128" spans="2:12" s="165" customFormat="1">
      <c r="B128" s="164"/>
      <c r="C128" s="640"/>
      <c r="D128" s="640"/>
      <c r="E128" s="640"/>
      <c r="F128" s="640"/>
      <c r="G128" s="640"/>
      <c r="H128" s="639"/>
      <c r="I128" s="640"/>
      <c r="J128" s="640"/>
      <c r="K128" s="640"/>
      <c r="L128" s="640"/>
    </row>
    <row r="129" spans="2:12" s="165" customFormat="1">
      <c r="B129" s="164"/>
      <c r="C129" s="640"/>
      <c r="D129" s="640"/>
      <c r="E129" s="640"/>
      <c r="F129" s="640"/>
      <c r="G129" s="640"/>
      <c r="H129" s="639"/>
      <c r="I129" s="640"/>
      <c r="J129" s="640"/>
      <c r="K129" s="640"/>
      <c r="L129" s="640"/>
    </row>
    <row r="130" spans="2:12" s="165" customFormat="1">
      <c r="B130" s="164"/>
      <c r="C130" s="640"/>
      <c r="D130" s="640"/>
      <c r="E130" s="640"/>
      <c r="F130" s="640"/>
      <c r="G130" s="640"/>
      <c r="H130" s="639"/>
      <c r="I130" s="640"/>
      <c r="J130" s="640"/>
      <c r="K130" s="640"/>
      <c r="L130" s="640"/>
    </row>
    <row r="131" spans="2:12" s="165" customFormat="1">
      <c r="B131" s="164"/>
      <c r="C131" s="640"/>
      <c r="D131" s="640"/>
      <c r="E131" s="640"/>
      <c r="F131" s="640"/>
      <c r="G131" s="640"/>
      <c r="H131" s="639"/>
      <c r="I131" s="640"/>
      <c r="J131" s="640"/>
      <c r="K131" s="640"/>
      <c r="L131" s="640"/>
    </row>
    <row r="132" spans="2:12" s="165" customFormat="1">
      <c r="B132" s="164"/>
      <c r="C132" s="640"/>
      <c r="D132" s="640"/>
      <c r="E132" s="640"/>
      <c r="F132" s="640"/>
      <c r="G132" s="640"/>
      <c r="H132" s="639"/>
      <c r="I132" s="640"/>
      <c r="J132" s="640"/>
      <c r="K132" s="640"/>
      <c r="L132" s="640"/>
    </row>
    <row r="133" spans="2:12" s="165" customFormat="1">
      <c r="B133" s="164"/>
      <c r="C133" s="640"/>
      <c r="D133" s="640"/>
      <c r="E133" s="640"/>
      <c r="F133" s="640"/>
      <c r="G133" s="640"/>
      <c r="H133" s="639"/>
      <c r="I133" s="640"/>
      <c r="J133" s="640"/>
      <c r="K133" s="640"/>
      <c r="L133" s="640"/>
    </row>
    <row r="134" spans="2:12" s="165" customFormat="1">
      <c r="B134" s="164"/>
      <c r="C134" s="640"/>
      <c r="D134" s="640"/>
      <c r="E134" s="640"/>
      <c r="F134" s="640"/>
      <c r="G134" s="640"/>
      <c r="H134" s="639"/>
      <c r="I134" s="640"/>
      <c r="J134" s="640"/>
      <c r="K134" s="640"/>
      <c r="L134" s="640"/>
    </row>
    <row r="135" spans="2:12" s="165" customFormat="1">
      <c r="B135" s="164"/>
      <c r="C135" s="640"/>
      <c r="D135" s="640"/>
      <c r="E135" s="640"/>
      <c r="F135" s="640"/>
      <c r="G135" s="640"/>
      <c r="H135" s="639"/>
      <c r="I135" s="640"/>
      <c r="J135" s="640"/>
      <c r="K135" s="640"/>
      <c r="L135" s="640"/>
    </row>
    <row r="136" spans="2:12" s="165" customFormat="1">
      <c r="B136" s="164"/>
      <c r="C136" s="640"/>
      <c r="D136" s="640"/>
      <c r="E136" s="640"/>
      <c r="F136" s="640"/>
      <c r="G136" s="640"/>
      <c r="H136" s="639"/>
      <c r="I136" s="640"/>
      <c r="J136" s="640"/>
      <c r="K136" s="640"/>
      <c r="L136" s="640"/>
    </row>
    <row r="137" spans="2:12" s="165" customFormat="1">
      <c r="B137" s="164"/>
      <c r="C137" s="640"/>
      <c r="D137" s="640"/>
      <c r="E137" s="640"/>
      <c r="F137" s="640"/>
      <c r="G137" s="640"/>
      <c r="H137" s="639"/>
      <c r="I137" s="640"/>
      <c r="J137" s="640"/>
      <c r="K137" s="640"/>
      <c r="L137" s="640"/>
    </row>
    <row r="138" spans="2:12" s="165" customFormat="1">
      <c r="B138" s="164"/>
      <c r="C138" s="640"/>
      <c r="D138" s="640"/>
      <c r="E138" s="640"/>
      <c r="F138" s="640"/>
      <c r="G138" s="640"/>
      <c r="H138" s="639"/>
      <c r="I138" s="640"/>
      <c r="J138" s="640"/>
      <c r="K138" s="640"/>
      <c r="L138" s="640"/>
    </row>
    <row r="139" spans="2:12" s="165" customFormat="1">
      <c r="B139" s="164"/>
      <c r="C139" s="640"/>
      <c r="D139" s="640"/>
      <c r="E139" s="640"/>
      <c r="F139" s="640"/>
      <c r="G139" s="640"/>
      <c r="H139" s="639"/>
      <c r="I139" s="640"/>
      <c r="J139" s="640"/>
      <c r="K139" s="640"/>
      <c r="L139" s="640"/>
    </row>
    <row r="140" spans="2:12" s="165" customFormat="1">
      <c r="B140" s="164"/>
      <c r="C140" s="640"/>
      <c r="D140" s="640"/>
      <c r="E140" s="640"/>
      <c r="F140" s="640"/>
      <c r="G140" s="640"/>
      <c r="H140" s="639"/>
      <c r="I140" s="640"/>
      <c r="J140" s="640"/>
      <c r="K140" s="640"/>
      <c r="L140" s="640"/>
    </row>
    <row r="141" spans="2:12" s="165" customFormat="1">
      <c r="B141" s="164"/>
      <c r="C141" s="640"/>
      <c r="D141" s="640"/>
      <c r="E141" s="640"/>
      <c r="F141" s="640"/>
      <c r="G141" s="640"/>
      <c r="H141" s="639"/>
      <c r="I141" s="640"/>
      <c r="J141" s="640"/>
      <c r="K141" s="640"/>
      <c r="L141" s="640"/>
    </row>
    <row r="142" spans="2:12" s="165" customFormat="1">
      <c r="B142" s="164"/>
      <c r="C142" s="640"/>
      <c r="D142" s="640"/>
      <c r="E142" s="640"/>
      <c r="F142" s="640"/>
      <c r="G142" s="640"/>
      <c r="H142" s="639"/>
      <c r="I142" s="640"/>
      <c r="J142" s="640"/>
      <c r="K142" s="640"/>
      <c r="L142" s="640"/>
    </row>
    <row r="143" spans="2:12" s="165" customFormat="1">
      <c r="B143" s="164"/>
      <c r="C143" s="640"/>
      <c r="D143" s="640"/>
      <c r="E143" s="640"/>
      <c r="F143" s="640"/>
      <c r="G143" s="640"/>
      <c r="H143" s="639"/>
      <c r="I143" s="640"/>
      <c r="J143" s="640"/>
      <c r="K143" s="640"/>
      <c r="L143" s="640"/>
    </row>
    <row r="144" spans="2:12" s="165" customFormat="1">
      <c r="B144" s="164"/>
      <c r="C144" s="640"/>
      <c r="D144" s="640"/>
      <c r="E144" s="640"/>
      <c r="F144" s="640"/>
      <c r="G144" s="640"/>
      <c r="H144" s="639"/>
      <c r="I144" s="640"/>
      <c r="J144" s="640"/>
      <c r="K144" s="640"/>
      <c r="L144" s="640"/>
    </row>
    <row r="145" spans="2:12" s="165" customFormat="1">
      <c r="B145" s="164"/>
      <c r="C145" s="640"/>
      <c r="D145" s="640"/>
      <c r="E145" s="640"/>
      <c r="F145" s="640"/>
      <c r="G145" s="640"/>
      <c r="H145" s="639"/>
      <c r="I145" s="640"/>
      <c r="J145" s="640"/>
      <c r="K145" s="640"/>
      <c r="L145" s="640"/>
    </row>
    <row r="146" spans="2:12" s="165" customFormat="1">
      <c r="B146" s="164"/>
      <c r="C146" s="640"/>
      <c r="D146" s="640"/>
      <c r="E146" s="640"/>
      <c r="F146" s="640"/>
      <c r="G146" s="640"/>
      <c r="H146" s="639"/>
      <c r="I146" s="640"/>
      <c r="J146" s="640"/>
      <c r="K146" s="640"/>
      <c r="L146" s="640"/>
    </row>
    <row r="147" spans="2:12" s="165" customFormat="1">
      <c r="B147" s="164"/>
      <c r="C147" s="640"/>
      <c r="D147" s="640"/>
      <c r="E147" s="640"/>
      <c r="F147" s="640"/>
      <c r="G147" s="640"/>
      <c r="H147" s="639"/>
      <c r="I147" s="640"/>
      <c r="J147" s="640"/>
      <c r="K147" s="640"/>
      <c r="L147" s="640"/>
    </row>
    <row r="148" spans="2:12" s="165" customFormat="1">
      <c r="B148" s="164"/>
      <c r="C148" s="640"/>
      <c r="D148" s="640"/>
      <c r="E148" s="640"/>
      <c r="F148" s="640"/>
      <c r="G148" s="640"/>
      <c r="H148" s="639"/>
      <c r="I148" s="640"/>
      <c r="J148" s="640"/>
      <c r="K148" s="640"/>
      <c r="L148" s="640"/>
    </row>
    <row r="149" spans="2:12" s="165" customFormat="1">
      <c r="B149" s="164"/>
      <c r="C149" s="640"/>
      <c r="D149" s="640"/>
      <c r="E149" s="640"/>
      <c r="F149" s="640"/>
      <c r="G149" s="640"/>
      <c r="H149" s="639"/>
      <c r="I149" s="640"/>
      <c r="J149" s="640"/>
      <c r="K149" s="640"/>
      <c r="L149" s="640"/>
    </row>
    <row r="150" spans="2:12" s="165" customFormat="1">
      <c r="B150" s="164"/>
      <c r="C150" s="640"/>
      <c r="D150" s="640"/>
      <c r="E150" s="640"/>
      <c r="F150" s="640"/>
      <c r="G150" s="640"/>
      <c r="H150" s="639"/>
      <c r="I150" s="640"/>
      <c r="J150" s="640"/>
      <c r="K150" s="640"/>
      <c r="L150" s="640"/>
    </row>
    <row r="151" spans="2:12" s="165" customFormat="1">
      <c r="B151" s="164"/>
      <c r="C151" s="640"/>
      <c r="D151" s="640"/>
      <c r="E151" s="640"/>
      <c r="F151" s="640"/>
      <c r="G151" s="640"/>
      <c r="H151" s="639"/>
      <c r="I151" s="640"/>
      <c r="J151" s="640"/>
      <c r="K151" s="640"/>
      <c r="L151" s="640"/>
    </row>
    <row r="152" spans="2:12" s="165" customFormat="1">
      <c r="B152" s="164"/>
      <c r="C152" s="640"/>
      <c r="D152" s="640"/>
      <c r="E152" s="640"/>
      <c r="F152" s="640"/>
      <c r="G152" s="640"/>
      <c r="H152" s="639"/>
      <c r="I152" s="640"/>
      <c r="J152" s="640"/>
      <c r="K152" s="640"/>
      <c r="L152" s="640"/>
    </row>
    <row r="153" spans="2:12" s="165" customFormat="1">
      <c r="B153" s="164"/>
      <c r="C153" s="640"/>
      <c r="D153" s="640"/>
      <c r="E153" s="640"/>
      <c r="F153" s="640"/>
      <c r="G153" s="640"/>
      <c r="H153" s="639"/>
      <c r="I153" s="640"/>
      <c r="J153" s="640"/>
      <c r="K153" s="640"/>
      <c r="L153" s="640"/>
    </row>
    <row r="154" spans="2:12" s="165" customFormat="1">
      <c r="B154" s="164"/>
      <c r="C154" s="640"/>
      <c r="D154" s="640"/>
      <c r="E154" s="640"/>
      <c r="F154" s="640"/>
      <c r="G154" s="640"/>
      <c r="H154" s="639"/>
      <c r="I154" s="640"/>
      <c r="J154" s="640"/>
      <c r="K154" s="640"/>
      <c r="L154" s="640"/>
    </row>
    <row r="155" spans="2:12" s="165" customFormat="1">
      <c r="B155" s="164"/>
      <c r="C155" s="640"/>
      <c r="D155" s="640"/>
      <c r="E155" s="640"/>
      <c r="F155" s="640"/>
      <c r="G155" s="640"/>
      <c r="H155" s="639"/>
      <c r="I155" s="640"/>
      <c r="J155" s="640"/>
      <c r="K155" s="640"/>
      <c r="L155" s="640"/>
    </row>
    <row r="156" spans="2:12" s="165" customFormat="1">
      <c r="B156" s="164"/>
      <c r="C156" s="640"/>
      <c r="D156" s="640"/>
      <c r="E156" s="640"/>
      <c r="F156" s="640"/>
      <c r="G156" s="640"/>
      <c r="H156" s="639"/>
      <c r="I156" s="640"/>
      <c r="J156" s="640"/>
      <c r="K156" s="640"/>
      <c r="L156" s="640"/>
    </row>
    <row r="157" spans="2:12" s="165" customFormat="1">
      <c r="B157" s="164"/>
      <c r="C157" s="640"/>
      <c r="D157" s="640"/>
      <c r="E157" s="640"/>
      <c r="F157" s="640"/>
      <c r="G157" s="640"/>
      <c r="H157" s="639"/>
      <c r="I157" s="640"/>
      <c r="J157" s="640"/>
      <c r="K157" s="640"/>
      <c r="L157" s="640"/>
    </row>
    <row r="158" spans="2:12" s="165" customFormat="1">
      <c r="B158" s="164"/>
      <c r="C158" s="640"/>
      <c r="D158" s="640"/>
      <c r="E158" s="640"/>
      <c r="F158" s="640"/>
      <c r="G158" s="640"/>
      <c r="H158" s="639"/>
      <c r="I158" s="640"/>
      <c r="J158" s="640"/>
      <c r="K158" s="640"/>
      <c r="L158" s="640"/>
    </row>
    <row r="159" spans="2:12" s="165" customFormat="1">
      <c r="B159" s="164"/>
      <c r="C159" s="640"/>
      <c r="D159" s="640"/>
      <c r="E159" s="640"/>
      <c r="F159" s="640"/>
      <c r="G159" s="640"/>
      <c r="H159" s="639"/>
      <c r="I159" s="640"/>
      <c r="J159" s="640"/>
      <c r="K159" s="640"/>
      <c r="L159" s="640"/>
    </row>
    <row r="160" spans="2:12" s="165" customFormat="1">
      <c r="B160" s="164"/>
      <c r="C160" s="640"/>
      <c r="D160" s="640"/>
      <c r="E160" s="640"/>
      <c r="F160" s="640"/>
      <c r="G160" s="640"/>
      <c r="H160" s="639"/>
      <c r="I160" s="640"/>
      <c r="J160" s="640"/>
      <c r="K160" s="640"/>
      <c r="L160" s="640"/>
    </row>
    <row r="161" spans="2:12" s="165" customFormat="1">
      <c r="B161" s="164"/>
      <c r="C161" s="640"/>
      <c r="D161" s="640"/>
      <c r="E161" s="640"/>
      <c r="F161" s="640"/>
      <c r="G161" s="640"/>
      <c r="H161" s="639"/>
      <c r="I161" s="640"/>
      <c r="J161" s="640"/>
      <c r="K161" s="640"/>
      <c r="L161" s="640"/>
    </row>
    <row r="162" spans="2:12" s="165" customFormat="1">
      <c r="B162" s="164"/>
      <c r="C162" s="640"/>
      <c r="D162" s="640"/>
      <c r="E162" s="640"/>
      <c r="F162" s="640"/>
      <c r="G162" s="640"/>
      <c r="H162" s="639"/>
      <c r="I162" s="640"/>
      <c r="J162" s="640"/>
      <c r="K162" s="640"/>
      <c r="L162" s="640"/>
    </row>
    <row r="163" spans="2:12" s="165" customFormat="1">
      <c r="B163" s="164"/>
      <c r="C163" s="640"/>
      <c r="D163" s="640"/>
      <c r="E163" s="640"/>
      <c r="F163" s="640"/>
      <c r="G163" s="640"/>
      <c r="H163" s="639"/>
      <c r="I163" s="640"/>
      <c r="J163" s="640"/>
      <c r="K163" s="640"/>
      <c r="L163" s="640"/>
    </row>
    <row r="164" spans="2:12" s="165" customFormat="1">
      <c r="B164" s="164"/>
      <c r="C164" s="640"/>
      <c r="D164" s="640"/>
      <c r="E164" s="640"/>
      <c r="F164" s="640"/>
      <c r="G164" s="640"/>
      <c r="H164" s="639"/>
      <c r="I164" s="640"/>
      <c r="J164" s="640"/>
      <c r="K164" s="640"/>
      <c r="L164" s="640"/>
    </row>
    <row r="165" spans="2:12" s="165" customFormat="1">
      <c r="B165" s="164"/>
      <c r="C165" s="640"/>
      <c r="D165" s="640"/>
      <c r="E165" s="640"/>
      <c r="F165" s="640"/>
      <c r="G165" s="640"/>
      <c r="H165" s="639"/>
      <c r="I165" s="640"/>
      <c r="J165" s="640"/>
      <c r="K165" s="640"/>
      <c r="L165" s="640"/>
    </row>
    <row r="166" spans="2:12" s="165" customFormat="1">
      <c r="B166" s="164"/>
      <c r="C166" s="640"/>
      <c r="D166" s="640"/>
      <c r="E166" s="640"/>
      <c r="F166" s="640"/>
      <c r="G166" s="640"/>
      <c r="H166" s="639"/>
      <c r="I166" s="640"/>
      <c r="J166" s="640"/>
      <c r="K166" s="640"/>
      <c r="L166" s="640"/>
    </row>
    <row r="167" spans="2:12" s="165" customFormat="1">
      <c r="B167" s="164"/>
      <c r="C167" s="640"/>
      <c r="D167" s="640"/>
      <c r="E167" s="640"/>
      <c r="F167" s="640"/>
      <c r="G167" s="640"/>
      <c r="H167" s="639"/>
      <c r="I167" s="640"/>
      <c r="J167" s="640"/>
      <c r="K167" s="640"/>
      <c r="L167" s="640"/>
    </row>
    <row r="168" spans="2:12" s="165" customFormat="1">
      <c r="B168" s="164"/>
      <c r="C168" s="640"/>
      <c r="D168" s="640"/>
      <c r="E168" s="640"/>
      <c r="F168" s="640"/>
      <c r="G168" s="640"/>
      <c r="H168" s="639"/>
      <c r="I168" s="640"/>
      <c r="J168" s="640"/>
      <c r="K168" s="640"/>
      <c r="L168" s="640"/>
    </row>
    <row r="169" spans="2:12" s="165" customFormat="1">
      <c r="B169" s="164"/>
      <c r="C169" s="640"/>
      <c r="D169" s="640"/>
      <c r="E169" s="640"/>
      <c r="F169" s="640"/>
      <c r="G169" s="640"/>
      <c r="H169" s="639"/>
      <c r="I169" s="640"/>
      <c r="J169" s="640"/>
      <c r="K169" s="640"/>
      <c r="L169" s="640"/>
    </row>
    <row r="170" spans="2:12" s="165" customFormat="1">
      <c r="B170" s="164"/>
      <c r="C170" s="640"/>
      <c r="D170" s="640"/>
      <c r="E170" s="640"/>
      <c r="F170" s="640"/>
      <c r="G170" s="640"/>
      <c r="H170" s="639"/>
      <c r="I170" s="640"/>
      <c r="J170" s="640"/>
      <c r="K170" s="640"/>
      <c r="L170" s="640"/>
    </row>
    <row r="171" spans="2:12" s="165" customFormat="1">
      <c r="B171" s="164"/>
      <c r="C171" s="640"/>
      <c r="D171" s="640"/>
      <c r="E171" s="640"/>
      <c r="F171" s="640"/>
      <c r="G171" s="640"/>
      <c r="H171" s="639"/>
      <c r="I171" s="640"/>
      <c r="J171" s="640"/>
      <c r="K171" s="640"/>
      <c r="L171" s="640"/>
    </row>
    <row r="172" spans="2:12" s="165" customFormat="1">
      <c r="B172" s="164"/>
      <c r="C172" s="640"/>
      <c r="D172" s="640"/>
      <c r="E172" s="640"/>
      <c r="F172" s="640"/>
      <c r="G172" s="640"/>
      <c r="H172" s="639"/>
      <c r="I172" s="640"/>
      <c r="J172" s="640"/>
      <c r="K172" s="640"/>
      <c r="L172" s="640"/>
    </row>
    <row r="173" spans="2:12" s="165" customFormat="1">
      <c r="B173" s="164"/>
      <c r="C173" s="640"/>
      <c r="D173" s="640"/>
      <c r="E173" s="640"/>
      <c r="F173" s="640"/>
      <c r="G173" s="640"/>
      <c r="H173" s="639"/>
      <c r="I173" s="640"/>
      <c r="J173" s="640"/>
      <c r="K173" s="640"/>
      <c r="L173" s="640"/>
    </row>
    <row r="174" spans="2:12" s="165" customFormat="1">
      <c r="B174" s="164"/>
      <c r="C174" s="640"/>
      <c r="D174" s="640"/>
      <c r="E174" s="640"/>
      <c r="F174" s="640"/>
      <c r="G174" s="640"/>
      <c r="H174" s="639"/>
      <c r="I174" s="640"/>
      <c r="J174" s="640"/>
      <c r="K174" s="640"/>
      <c r="L174" s="640"/>
    </row>
    <row r="175" spans="2:12" s="165" customFormat="1">
      <c r="B175" s="164"/>
      <c r="C175" s="640"/>
      <c r="D175" s="640"/>
      <c r="E175" s="640"/>
      <c r="F175" s="640"/>
      <c r="G175" s="640"/>
      <c r="H175" s="639"/>
      <c r="I175" s="640"/>
      <c r="J175" s="640"/>
      <c r="K175" s="640"/>
      <c r="L175" s="640"/>
    </row>
    <row r="176" spans="2:12" s="165" customFormat="1">
      <c r="B176" s="164"/>
      <c r="C176" s="640"/>
      <c r="D176" s="640"/>
      <c r="E176" s="640"/>
      <c r="F176" s="640"/>
      <c r="G176" s="640"/>
      <c r="H176" s="639"/>
      <c r="I176" s="640"/>
      <c r="J176" s="640"/>
      <c r="K176" s="640"/>
      <c r="L176" s="640"/>
    </row>
    <row r="177" spans="2:12" s="165" customFormat="1">
      <c r="B177" s="164"/>
      <c r="C177" s="640"/>
      <c r="D177" s="640"/>
      <c r="E177" s="640"/>
      <c r="F177" s="640"/>
      <c r="G177" s="640"/>
      <c r="H177" s="639"/>
      <c r="I177" s="640"/>
      <c r="J177" s="640"/>
      <c r="K177" s="640"/>
      <c r="L177" s="640"/>
    </row>
    <row r="178" spans="2:12" s="165" customFormat="1">
      <c r="B178" s="164"/>
      <c r="C178" s="640"/>
      <c r="D178" s="640"/>
      <c r="E178" s="640"/>
      <c r="F178" s="640"/>
      <c r="G178" s="640"/>
      <c r="H178" s="639"/>
      <c r="I178" s="640"/>
      <c r="J178" s="640"/>
      <c r="K178" s="640"/>
      <c r="L178" s="640"/>
    </row>
    <row r="179" spans="2:12" s="165" customFormat="1">
      <c r="B179" s="164"/>
      <c r="C179" s="640"/>
      <c r="D179" s="640"/>
      <c r="E179" s="640"/>
      <c r="F179" s="640"/>
      <c r="G179" s="640"/>
      <c r="H179" s="639"/>
      <c r="I179" s="640"/>
      <c r="J179" s="640"/>
      <c r="K179" s="640"/>
      <c r="L179" s="640"/>
    </row>
    <row r="180" spans="2:12" s="165" customFormat="1">
      <c r="B180" s="164"/>
      <c r="C180" s="640"/>
      <c r="D180" s="640"/>
      <c r="E180" s="640"/>
      <c r="F180" s="640"/>
      <c r="G180" s="640"/>
      <c r="H180" s="639"/>
      <c r="I180" s="640"/>
      <c r="J180" s="640"/>
      <c r="K180" s="640"/>
      <c r="L180" s="640"/>
    </row>
    <row r="181" spans="2:12" s="165" customFormat="1">
      <c r="B181" s="164"/>
      <c r="C181" s="640"/>
      <c r="D181" s="640"/>
      <c r="E181" s="640"/>
      <c r="F181" s="640"/>
      <c r="G181" s="640"/>
      <c r="H181" s="639"/>
      <c r="I181" s="640"/>
      <c r="J181" s="640"/>
      <c r="K181" s="640"/>
      <c r="L181" s="640"/>
    </row>
    <row r="182" spans="2:12" s="165" customFormat="1">
      <c r="B182" s="164"/>
      <c r="C182" s="640"/>
      <c r="D182" s="640"/>
      <c r="E182" s="640"/>
      <c r="F182" s="640"/>
      <c r="G182" s="640"/>
      <c r="H182" s="639"/>
      <c r="I182" s="640"/>
      <c r="J182" s="640"/>
      <c r="K182" s="640"/>
      <c r="L182" s="640"/>
    </row>
    <row r="183" spans="2:12" s="165" customFormat="1">
      <c r="B183" s="164"/>
      <c r="C183" s="640"/>
      <c r="D183" s="640"/>
      <c r="E183" s="640"/>
      <c r="F183" s="640"/>
      <c r="G183" s="640"/>
      <c r="H183" s="639"/>
      <c r="I183" s="640"/>
      <c r="J183" s="640"/>
      <c r="K183" s="640"/>
      <c r="L183" s="640"/>
    </row>
    <row r="184" spans="2:12" s="165" customFormat="1">
      <c r="B184" s="164"/>
      <c r="C184" s="640"/>
      <c r="D184" s="640"/>
      <c r="E184" s="640"/>
      <c r="F184" s="640"/>
      <c r="G184" s="640"/>
      <c r="H184" s="639"/>
      <c r="I184" s="640"/>
      <c r="J184" s="640"/>
      <c r="K184" s="640"/>
      <c r="L184" s="640"/>
    </row>
    <row r="185" spans="2:12" s="165" customFormat="1">
      <c r="B185" s="164"/>
      <c r="C185" s="640"/>
      <c r="D185" s="640"/>
      <c r="E185" s="640"/>
      <c r="F185" s="640"/>
      <c r="G185" s="640"/>
      <c r="H185" s="639"/>
      <c r="I185" s="640"/>
      <c r="J185" s="640"/>
      <c r="K185" s="640"/>
      <c r="L185" s="640"/>
    </row>
    <row r="186" spans="2:12" s="165" customFormat="1">
      <c r="B186" s="164"/>
      <c r="C186" s="640"/>
      <c r="D186" s="640"/>
      <c r="E186" s="640"/>
      <c r="F186" s="640"/>
      <c r="G186" s="640"/>
      <c r="H186" s="639"/>
      <c r="I186" s="640"/>
      <c r="J186" s="640"/>
      <c r="K186" s="640"/>
      <c r="L186" s="640"/>
    </row>
    <row r="187" spans="2:12" s="165" customFormat="1">
      <c r="B187" s="164"/>
      <c r="C187" s="640"/>
      <c r="D187" s="640"/>
      <c r="E187" s="640"/>
      <c r="F187" s="640"/>
      <c r="G187" s="640"/>
      <c r="H187" s="639"/>
      <c r="I187" s="640"/>
      <c r="J187" s="640"/>
      <c r="K187" s="640"/>
      <c r="L187" s="640"/>
    </row>
    <row r="188" spans="2:12" s="165" customFormat="1">
      <c r="B188" s="164"/>
      <c r="C188" s="640"/>
      <c r="D188" s="640"/>
      <c r="E188" s="640"/>
      <c r="F188" s="640"/>
      <c r="G188" s="640"/>
      <c r="H188" s="639"/>
      <c r="I188" s="640"/>
      <c r="J188" s="640"/>
      <c r="K188" s="640"/>
      <c r="L188" s="640"/>
    </row>
    <row r="189" spans="2:12" s="165" customFormat="1">
      <c r="B189" s="164"/>
      <c r="C189" s="640"/>
      <c r="D189" s="640"/>
      <c r="E189" s="640"/>
      <c r="F189" s="640"/>
      <c r="G189" s="640"/>
      <c r="H189" s="639"/>
      <c r="I189" s="640"/>
      <c r="J189" s="640"/>
      <c r="K189" s="640"/>
      <c r="L189" s="640"/>
    </row>
    <row r="190" spans="2:12" s="165" customFormat="1">
      <c r="B190" s="164"/>
      <c r="C190" s="640"/>
      <c r="D190" s="640"/>
      <c r="E190" s="640"/>
      <c r="F190" s="640"/>
      <c r="G190" s="640"/>
      <c r="H190" s="639"/>
      <c r="I190" s="640"/>
      <c r="J190" s="640"/>
      <c r="K190" s="640"/>
      <c r="L190" s="640"/>
    </row>
    <row r="191" spans="2:12" s="165" customFormat="1">
      <c r="B191" s="164"/>
      <c r="C191" s="640"/>
      <c r="D191" s="640"/>
      <c r="E191" s="640"/>
      <c r="F191" s="640"/>
      <c r="G191" s="640"/>
      <c r="H191" s="639"/>
      <c r="I191" s="640"/>
      <c r="J191" s="640"/>
      <c r="K191" s="640"/>
      <c r="L191" s="640"/>
    </row>
    <row r="192" spans="2:12" s="165" customFormat="1">
      <c r="B192" s="164"/>
      <c r="C192" s="640"/>
      <c r="D192" s="640"/>
      <c r="E192" s="640"/>
      <c r="F192" s="640"/>
      <c r="G192" s="640"/>
      <c r="H192" s="639"/>
      <c r="I192" s="640"/>
      <c r="J192" s="640"/>
      <c r="K192" s="640"/>
      <c r="L192" s="640"/>
    </row>
    <row r="193" spans="2:12" s="165" customFormat="1">
      <c r="B193" s="164"/>
      <c r="C193" s="640"/>
      <c r="D193" s="640"/>
      <c r="E193" s="640"/>
      <c r="F193" s="640"/>
      <c r="G193" s="640"/>
      <c r="H193" s="639"/>
      <c r="I193" s="640"/>
      <c r="J193" s="640"/>
      <c r="K193" s="640"/>
      <c r="L193" s="640"/>
    </row>
    <row r="194" spans="2:12" s="165" customFormat="1">
      <c r="B194" s="164"/>
      <c r="C194" s="640"/>
      <c r="D194" s="640"/>
      <c r="E194" s="640"/>
      <c r="F194" s="640"/>
      <c r="G194" s="640"/>
      <c r="H194" s="639"/>
      <c r="I194" s="640"/>
      <c r="J194" s="640"/>
      <c r="K194" s="640"/>
      <c r="L194" s="640"/>
    </row>
    <row r="195" spans="2:12" s="165" customFormat="1">
      <c r="B195" s="164"/>
      <c r="C195" s="640"/>
      <c r="D195" s="640"/>
      <c r="E195" s="640"/>
      <c r="F195" s="640"/>
      <c r="G195" s="640"/>
      <c r="H195" s="639"/>
      <c r="I195" s="640"/>
      <c r="J195" s="640"/>
      <c r="K195" s="640"/>
      <c r="L195" s="640"/>
    </row>
    <row r="196" spans="2:12" s="165" customFormat="1">
      <c r="B196" s="164"/>
      <c r="C196" s="640"/>
      <c r="D196" s="640"/>
      <c r="E196" s="640"/>
      <c r="F196" s="640"/>
      <c r="G196" s="640"/>
      <c r="H196" s="639"/>
      <c r="I196" s="640"/>
      <c r="J196" s="640"/>
      <c r="K196" s="640"/>
      <c r="L196" s="640"/>
    </row>
    <row r="197" spans="2:12" s="165" customFormat="1">
      <c r="B197" s="164"/>
      <c r="C197" s="640"/>
      <c r="D197" s="640"/>
      <c r="E197" s="640"/>
      <c r="F197" s="640"/>
      <c r="G197" s="640"/>
      <c r="H197" s="639"/>
      <c r="I197" s="640"/>
      <c r="J197" s="640"/>
      <c r="K197" s="640"/>
      <c r="L197" s="640"/>
    </row>
    <row r="198" spans="2:12" s="165" customFormat="1">
      <c r="B198" s="164"/>
      <c r="C198" s="640"/>
      <c r="D198" s="640"/>
      <c r="E198" s="640"/>
      <c r="F198" s="640"/>
      <c r="G198" s="640"/>
      <c r="H198" s="639"/>
      <c r="I198" s="640"/>
      <c r="J198" s="640"/>
      <c r="K198" s="640"/>
      <c r="L198" s="640"/>
    </row>
    <row r="199" spans="2:12" s="165" customFormat="1">
      <c r="B199" s="164"/>
      <c r="C199" s="640"/>
      <c r="D199" s="640"/>
      <c r="E199" s="640"/>
      <c r="F199" s="640"/>
      <c r="G199" s="640"/>
      <c r="H199" s="639"/>
      <c r="I199" s="640"/>
      <c r="J199" s="640"/>
      <c r="K199" s="640"/>
      <c r="L199" s="640"/>
    </row>
    <row r="200" spans="2:12" s="165" customFormat="1">
      <c r="B200" s="164"/>
      <c r="C200" s="640"/>
      <c r="D200" s="640"/>
      <c r="E200" s="640"/>
      <c r="F200" s="640"/>
      <c r="G200" s="640"/>
      <c r="H200" s="639"/>
      <c r="I200" s="640"/>
      <c r="J200" s="640"/>
      <c r="K200" s="640"/>
      <c r="L200" s="640"/>
    </row>
    <row r="201" spans="2:12" s="165" customFormat="1">
      <c r="B201" s="164"/>
      <c r="C201" s="640"/>
      <c r="D201" s="640"/>
      <c r="E201" s="640"/>
      <c r="F201" s="640"/>
      <c r="G201" s="640"/>
      <c r="H201" s="639"/>
      <c r="I201" s="640"/>
      <c r="J201" s="640"/>
      <c r="K201" s="640"/>
      <c r="L201" s="640"/>
    </row>
    <row r="202" spans="2:12" s="165" customFormat="1">
      <c r="B202" s="164"/>
      <c r="C202" s="640"/>
      <c r="D202" s="640"/>
      <c r="E202" s="640"/>
      <c r="F202" s="640"/>
      <c r="G202" s="640"/>
      <c r="H202" s="639"/>
      <c r="I202" s="640"/>
      <c r="J202" s="640"/>
      <c r="K202" s="640"/>
      <c r="L202" s="640"/>
    </row>
    <row r="203" spans="2:12" s="165" customFormat="1">
      <c r="B203" s="164"/>
      <c r="C203" s="640"/>
      <c r="D203" s="640"/>
      <c r="E203" s="640"/>
      <c r="F203" s="640"/>
      <c r="G203" s="640"/>
      <c r="H203" s="639"/>
      <c r="I203" s="640"/>
      <c r="J203" s="640"/>
      <c r="K203" s="640"/>
      <c r="L203" s="640"/>
    </row>
    <row r="204" spans="2:12" s="165" customFormat="1">
      <c r="B204" s="164"/>
      <c r="C204" s="640"/>
      <c r="D204" s="640"/>
      <c r="E204" s="640"/>
      <c r="F204" s="640"/>
      <c r="G204" s="640"/>
      <c r="H204" s="639"/>
      <c r="I204" s="640"/>
      <c r="J204" s="640"/>
      <c r="K204" s="640"/>
      <c r="L204" s="640"/>
    </row>
    <row r="205" spans="2:12" s="165" customFormat="1">
      <c r="B205" s="164"/>
      <c r="C205" s="640"/>
      <c r="D205" s="640"/>
      <c r="E205" s="640"/>
      <c r="F205" s="640"/>
      <c r="G205" s="640"/>
      <c r="H205" s="639"/>
      <c r="I205" s="640"/>
      <c r="J205" s="640"/>
      <c r="K205" s="640"/>
      <c r="L205" s="640"/>
    </row>
    <row r="206" spans="2:12" s="165" customFormat="1">
      <c r="B206" s="164"/>
      <c r="C206" s="640"/>
      <c r="D206" s="640"/>
      <c r="E206" s="640"/>
      <c r="F206" s="640"/>
      <c r="G206" s="640"/>
      <c r="H206" s="639"/>
      <c r="I206" s="640"/>
      <c r="J206" s="640"/>
      <c r="K206" s="640"/>
      <c r="L206" s="640"/>
    </row>
    <row r="207" spans="2:12" s="165" customFormat="1">
      <c r="B207" s="164"/>
      <c r="C207" s="640"/>
      <c r="D207" s="640"/>
      <c r="E207" s="640"/>
      <c r="F207" s="640"/>
      <c r="G207" s="640"/>
      <c r="H207" s="639"/>
      <c r="I207" s="640"/>
      <c r="J207" s="640"/>
      <c r="K207" s="640"/>
      <c r="L207" s="640"/>
    </row>
    <row r="208" spans="2:12" s="165" customFormat="1">
      <c r="B208" s="164"/>
      <c r="C208" s="640"/>
      <c r="D208" s="640"/>
      <c r="E208" s="640"/>
      <c r="F208" s="640"/>
      <c r="G208" s="640"/>
      <c r="H208" s="639"/>
      <c r="I208" s="640"/>
      <c r="J208" s="640"/>
      <c r="K208" s="640"/>
      <c r="L208" s="640"/>
    </row>
    <row r="209" spans="2:12" s="165" customFormat="1">
      <c r="B209" s="164"/>
      <c r="C209" s="640"/>
      <c r="D209" s="640"/>
      <c r="E209" s="640"/>
      <c r="F209" s="640"/>
      <c r="G209" s="640"/>
      <c r="H209" s="639"/>
      <c r="I209" s="640"/>
      <c r="J209" s="640"/>
      <c r="K209" s="640"/>
      <c r="L209" s="640"/>
    </row>
    <row r="210" spans="2:12" s="165" customFormat="1">
      <c r="B210" s="164"/>
      <c r="C210" s="640"/>
      <c r="D210" s="640"/>
      <c r="E210" s="640"/>
      <c r="F210" s="640"/>
      <c r="G210" s="640"/>
      <c r="H210" s="639"/>
      <c r="I210" s="640"/>
      <c r="J210" s="640"/>
      <c r="K210" s="640"/>
      <c r="L210" s="640"/>
    </row>
    <row r="211" spans="2:12" s="165" customFormat="1">
      <c r="B211" s="164"/>
      <c r="C211" s="640"/>
      <c r="D211" s="640"/>
      <c r="E211" s="640"/>
      <c r="F211" s="640"/>
      <c r="G211" s="640"/>
      <c r="H211" s="639"/>
      <c r="I211" s="640"/>
      <c r="J211" s="640"/>
      <c r="K211" s="640"/>
      <c r="L211" s="640"/>
    </row>
    <row r="212" spans="2:12" s="165" customFormat="1">
      <c r="B212" s="164"/>
      <c r="C212" s="640"/>
      <c r="D212" s="640"/>
      <c r="E212" s="640"/>
      <c r="F212" s="640"/>
      <c r="G212" s="640"/>
      <c r="H212" s="639"/>
      <c r="I212" s="640"/>
      <c r="J212" s="640"/>
      <c r="K212" s="640"/>
      <c r="L212" s="640"/>
    </row>
    <row r="213" spans="2:12" s="165" customFormat="1">
      <c r="B213" s="164"/>
      <c r="C213" s="640"/>
      <c r="D213" s="640"/>
      <c r="E213" s="640"/>
      <c r="F213" s="640"/>
      <c r="G213" s="640"/>
      <c r="H213" s="639"/>
      <c r="I213" s="640"/>
      <c r="J213" s="640"/>
      <c r="K213" s="640"/>
      <c r="L213" s="640"/>
    </row>
    <row r="214" spans="2:12" s="165" customFormat="1">
      <c r="B214" s="164"/>
      <c r="C214" s="640"/>
      <c r="D214" s="640"/>
      <c r="E214" s="640"/>
      <c r="F214" s="640"/>
      <c r="G214" s="640"/>
      <c r="H214" s="639"/>
      <c r="I214" s="640"/>
      <c r="J214" s="640"/>
      <c r="K214" s="640"/>
      <c r="L214" s="640"/>
    </row>
    <row r="215" spans="2:12" s="165" customFormat="1">
      <c r="B215" s="164"/>
      <c r="C215" s="640"/>
      <c r="D215" s="640"/>
      <c r="E215" s="640"/>
      <c r="F215" s="640"/>
      <c r="G215" s="640"/>
      <c r="H215" s="639"/>
      <c r="I215" s="640"/>
      <c r="J215" s="640"/>
      <c r="K215" s="640"/>
      <c r="L215" s="640"/>
    </row>
    <row r="216" spans="2:12" s="165" customFormat="1">
      <c r="B216" s="164"/>
      <c r="C216" s="640"/>
      <c r="D216" s="640"/>
      <c r="E216" s="640"/>
      <c r="F216" s="640"/>
      <c r="G216" s="640"/>
      <c r="H216" s="639"/>
      <c r="I216" s="640"/>
      <c r="J216" s="640"/>
      <c r="K216" s="640"/>
      <c r="L216" s="640"/>
    </row>
    <row r="217" spans="2:12" s="165" customFormat="1">
      <c r="B217" s="164"/>
      <c r="C217" s="640"/>
      <c r="D217" s="640"/>
      <c r="E217" s="640"/>
      <c r="F217" s="640"/>
      <c r="G217" s="640"/>
      <c r="H217" s="639"/>
      <c r="I217" s="640"/>
      <c r="J217" s="640"/>
      <c r="K217" s="640"/>
      <c r="L217" s="640"/>
    </row>
    <row r="218" spans="2:12" s="165" customFormat="1">
      <c r="B218" s="164"/>
      <c r="C218" s="640"/>
      <c r="D218" s="640"/>
      <c r="E218" s="640"/>
      <c r="F218" s="640"/>
      <c r="G218" s="640"/>
      <c r="H218" s="639"/>
      <c r="I218" s="640"/>
      <c r="J218" s="640"/>
      <c r="K218" s="640"/>
      <c r="L218" s="640"/>
    </row>
    <row r="219" spans="2:12" s="165" customFormat="1">
      <c r="B219" s="164"/>
      <c r="C219" s="640"/>
      <c r="D219" s="640"/>
      <c r="E219" s="640"/>
      <c r="F219" s="640"/>
      <c r="G219" s="640"/>
      <c r="H219" s="639"/>
      <c r="I219" s="640"/>
      <c r="J219" s="640"/>
      <c r="K219" s="640"/>
      <c r="L219" s="640"/>
    </row>
    <row r="220" spans="2:12" s="165" customFormat="1">
      <c r="B220" s="164"/>
      <c r="C220" s="640"/>
      <c r="D220" s="640"/>
      <c r="E220" s="640"/>
      <c r="F220" s="640"/>
      <c r="G220" s="640"/>
      <c r="H220" s="639"/>
      <c r="I220" s="640"/>
      <c r="J220" s="640"/>
      <c r="K220" s="640"/>
      <c r="L220" s="640"/>
    </row>
    <row r="221" spans="2:12" s="165" customFormat="1">
      <c r="B221" s="164"/>
      <c r="C221" s="640"/>
      <c r="D221" s="640"/>
      <c r="E221" s="640"/>
      <c r="F221" s="640"/>
      <c r="G221" s="640"/>
      <c r="H221" s="639"/>
      <c r="I221" s="640"/>
      <c r="J221" s="640"/>
      <c r="K221" s="640"/>
      <c r="L221" s="640"/>
    </row>
    <row r="222" spans="2:12" s="165" customFormat="1">
      <c r="B222" s="164"/>
      <c r="C222" s="640"/>
      <c r="D222" s="640"/>
      <c r="E222" s="640"/>
      <c r="F222" s="640"/>
      <c r="G222" s="640"/>
      <c r="H222" s="639"/>
      <c r="I222" s="640"/>
      <c r="J222" s="640"/>
      <c r="K222" s="640"/>
      <c r="L222" s="640"/>
    </row>
    <row r="223" spans="2:12" s="165" customFormat="1">
      <c r="B223" s="164"/>
      <c r="C223" s="640"/>
      <c r="D223" s="640"/>
      <c r="E223" s="640"/>
      <c r="F223" s="640"/>
      <c r="G223" s="640"/>
      <c r="H223" s="639"/>
      <c r="I223" s="640"/>
      <c r="J223" s="640"/>
      <c r="K223" s="640"/>
      <c r="L223" s="640"/>
    </row>
    <row r="224" spans="2:12" s="165" customFormat="1">
      <c r="B224" s="164"/>
      <c r="C224" s="640"/>
      <c r="D224" s="640"/>
      <c r="E224" s="640"/>
      <c r="F224" s="640"/>
      <c r="G224" s="640"/>
      <c r="H224" s="639"/>
      <c r="I224" s="640"/>
      <c r="J224" s="640"/>
      <c r="K224" s="640"/>
      <c r="L224" s="640"/>
    </row>
    <row r="225" spans="2:12" s="165" customFormat="1">
      <c r="B225" s="164"/>
      <c r="C225" s="640"/>
      <c r="D225" s="640"/>
      <c r="E225" s="640"/>
      <c r="F225" s="640"/>
      <c r="G225" s="640"/>
      <c r="H225" s="639"/>
      <c r="I225" s="640"/>
      <c r="J225" s="640"/>
      <c r="K225" s="640"/>
      <c r="L225" s="640"/>
    </row>
    <row r="226" spans="2:12" s="165" customFormat="1">
      <c r="B226" s="164"/>
      <c r="C226" s="640"/>
      <c r="D226" s="640"/>
      <c r="E226" s="640"/>
      <c r="F226" s="640"/>
      <c r="G226" s="640"/>
      <c r="H226" s="639"/>
      <c r="I226" s="640"/>
      <c r="J226" s="640"/>
      <c r="K226" s="640"/>
      <c r="L226" s="640"/>
    </row>
    <row r="227" spans="2:12" s="165" customFormat="1">
      <c r="B227" s="164"/>
      <c r="C227" s="640"/>
      <c r="D227" s="640"/>
      <c r="E227" s="640"/>
      <c r="F227" s="640"/>
      <c r="G227" s="640"/>
      <c r="H227" s="639"/>
      <c r="I227" s="640"/>
      <c r="J227" s="640"/>
      <c r="K227" s="640"/>
      <c r="L227" s="640"/>
    </row>
    <row r="228" spans="2:12" s="165" customFormat="1">
      <c r="B228" s="164"/>
      <c r="C228" s="640"/>
      <c r="D228" s="640"/>
      <c r="E228" s="640"/>
      <c r="F228" s="640"/>
      <c r="G228" s="640"/>
      <c r="H228" s="639"/>
      <c r="I228" s="640"/>
      <c r="J228" s="640"/>
      <c r="K228" s="640"/>
      <c r="L228" s="640"/>
    </row>
    <row r="229" spans="2:12" s="165" customFormat="1">
      <c r="B229" s="164"/>
      <c r="C229" s="640"/>
      <c r="D229" s="640"/>
      <c r="E229" s="640"/>
      <c r="F229" s="640"/>
      <c r="G229" s="640"/>
      <c r="H229" s="639"/>
      <c r="I229" s="640"/>
      <c r="J229" s="640"/>
      <c r="K229" s="640"/>
      <c r="L229" s="640"/>
    </row>
    <row r="230" spans="2:12" s="165" customFormat="1">
      <c r="B230" s="164"/>
      <c r="C230" s="640"/>
      <c r="D230" s="640"/>
      <c r="E230" s="640"/>
      <c r="F230" s="640"/>
      <c r="G230" s="640"/>
      <c r="H230" s="639"/>
      <c r="I230" s="640"/>
      <c r="J230" s="640"/>
      <c r="K230" s="640"/>
      <c r="L230" s="640"/>
    </row>
    <row r="231" spans="2:12" s="165" customFormat="1">
      <c r="B231" s="164"/>
      <c r="C231" s="640"/>
      <c r="D231" s="640"/>
      <c r="E231" s="640"/>
      <c r="F231" s="640"/>
      <c r="G231" s="640"/>
      <c r="H231" s="639"/>
      <c r="I231" s="640"/>
      <c r="J231" s="640"/>
      <c r="K231" s="640"/>
      <c r="L231" s="640"/>
    </row>
    <row r="232" spans="2:12" s="165" customFormat="1">
      <c r="B232" s="164"/>
      <c r="C232" s="640"/>
      <c r="D232" s="640"/>
      <c r="E232" s="640"/>
      <c r="F232" s="640"/>
      <c r="G232" s="640"/>
      <c r="H232" s="639"/>
      <c r="I232" s="640"/>
      <c r="J232" s="640"/>
      <c r="K232" s="640"/>
      <c r="L232" s="640"/>
    </row>
    <row r="233" spans="2:12" s="165" customFormat="1">
      <c r="B233" s="164"/>
      <c r="C233" s="640"/>
      <c r="D233" s="640"/>
      <c r="E233" s="640"/>
      <c r="F233" s="640"/>
      <c r="G233" s="640"/>
      <c r="H233" s="639"/>
      <c r="I233" s="640"/>
      <c r="J233" s="640"/>
      <c r="K233" s="640"/>
      <c r="L233" s="640"/>
    </row>
    <row r="234" spans="2:12" s="165" customFormat="1">
      <c r="B234" s="164"/>
      <c r="C234" s="640"/>
      <c r="D234" s="640"/>
      <c r="E234" s="640"/>
      <c r="F234" s="640"/>
      <c r="G234" s="640"/>
      <c r="H234" s="639"/>
      <c r="I234" s="640"/>
      <c r="J234" s="640"/>
      <c r="K234" s="640"/>
      <c r="L234" s="640"/>
    </row>
    <row r="235" spans="2:12" s="165" customFormat="1">
      <c r="B235" s="164"/>
      <c r="C235" s="640"/>
      <c r="D235" s="640"/>
      <c r="E235" s="640"/>
      <c r="F235" s="640"/>
      <c r="G235" s="640"/>
      <c r="H235" s="639"/>
      <c r="I235" s="640"/>
      <c r="J235" s="640"/>
      <c r="K235" s="640"/>
      <c r="L235" s="640"/>
    </row>
    <row r="236" spans="2:12" s="165" customFormat="1">
      <c r="B236" s="164"/>
      <c r="C236" s="640"/>
      <c r="D236" s="640"/>
      <c r="E236" s="640"/>
      <c r="F236" s="640"/>
      <c r="G236" s="640"/>
      <c r="H236" s="639"/>
      <c r="I236" s="640"/>
      <c r="J236" s="640"/>
      <c r="K236" s="640"/>
      <c r="L236" s="640"/>
    </row>
    <row r="237" spans="2:12" s="165" customFormat="1">
      <c r="B237" s="164"/>
      <c r="C237" s="640"/>
      <c r="D237" s="640"/>
      <c r="E237" s="640"/>
      <c r="F237" s="640"/>
      <c r="G237" s="640"/>
      <c r="H237" s="639"/>
      <c r="I237" s="640"/>
      <c r="J237" s="640"/>
      <c r="K237" s="640"/>
      <c r="L237" s="640"/>
    </row>
    <row r="238" spans="2:12" s="165" customFormat="1">
      <c r="B238" s="164"/>
      <c r="C238" s="640"/>
      <c r="D238" s="640"/>
      <c r="E238" s="640"/>
      <c r="F238" s="640"/>
      <c r="G238" s="640"/>
      <c r="H238" s="639"/>
      <c r="I238" s="640"/>
      <c r="J238" s="640"/>
      <c r="K238" s="640"/>
      <c r="L238" s="640"/>
    </row>
    <row r="239" spans="2:12" s="165" customFormat="1">
      <c r="B239" s="164"/>
      <c r="C239" s="640"/>
      <c r="D239" s="640"/>
      <c r="E239" s="640"/>
      <c r="F239" s="640"/>
      <c r="G239" s="640"/>
      <c r="H239" s="639"/>
      <c r="I239" s="640"/>
      <c r="J239" s="640"/>
      <c r="K239" s="640"/>
      <c r="L239" s="640"/>
    </row>
    <row r="240" spans="2:12" s="165" customFormat="1">
      <c r="B240" s="164"/>
      <c r="C240" s="640"/>
      <c r="D240" s="640"/>
      <c r="E240" s="640"/>
      <c r="F240" s="640"/>
      <c r="G240" s="640"/>
      <c r="H240" s="639"/>
      <c r="I240" s="640"/>
      <c r="J240" s="640"/>
      <c r="K240" s="640"/>
      <c r="L240" s="640"/>
    </row>
    <row r="241" spans="2:12" s="165" customFormat="1">
      <c r="B241" s="164"/>
      <c r="C241" s="640"/>
      <c r="D241" s="640"/>
      <c r="E241" s="640"/>
      <c r="F241" s="640"/>
      <c r="G241" s="640"/>
      <c r="H241" s="639"/>
      <c r="I241" s="640"/>
      <c r="J241" s="640"/>
      <c r="K241" s="640"/>
      <c r="L241" s="640"/>
    </row>
    <row r="242" spans="2:12" s="165" customFormat="1">
      <c r="B242" s="164"/>
      <c r="C242" s="640"/>
      <c r="D242" s="640"/>
      <c r="E242" s="640"/>
      <c r="F242" s="640"/>
      <c r="G242" s="640"/>
      <c r="H242" s="639"/>
      <c r="I242" s="640"/>
      <c r="J242" s="640"/>
      <c r="K242" s="640"/>
      <c r="L242" s="640"/>
    </row>
    <row r="243" spans="2:12" s="165" customFormat="1">
      <c r="B243" s="164"/>
      <c r="C243" s="640"/>
      <c r="D243" s="640"/>
      <c r="E243" s="640"/>
      <c r="F243" s="640"/>
      <c r="G243" s="640"/>
      <c r="H243" s="639"/>
      <c r="I243" s="640"/>
      <c r="J243" s="640"/>
      <c r="K243" s="640"/>
      <c r="L243" s="640"/>
    </row>
    <row r="244" spans="2:12" s="165" customFormat="1">
      <c r="B244" s="164"/>
      <c r="C244" s="640"/>
      <c r="D244" s="640"/>
      <c r="E244" s="640"/>
      <c r="F244" s="640"/>
      <c r="G244" s="640"/>
      <c r="H244" s="639"/>
      <c r="I244" s="640"/>
      <c r="J244" s="640"/>
      <c r="K244" s="640"/>
      <c r="L244" s="640"/>
    </row>
    <row r="245" spans="2:12" s="165" customFormat="1">
      <c r="B245" s="164"/>
      <c r="C245" s="640"/>
      <c r="D245" s="640"/>
      <c r="E245" s="640"/>
      <c r="F245" s="640"/>
      <c r="G245" s="640"/>
      <c r="H245" s="639"/>
      <c r="I245" s="640"/>
      <c r="J245" s="640"/>
      <c r="K245" s="640"/>
      <c r="L245" s="640"/>
    </row>
    <row r="246" spans="2:12" s="165" customFormat="1">
      <c r="B246" s="164"/>
      <c r="C246" s="640"/>
      <c r="D246" s="640"/>
      <c r="E246" s="640"/>
      <c r="F246" s="640"/>
      <c r="G246" s="640"/>
      <c r="H246" s="639"/>
      <c r="I246" s="640"/>
      <c r="J246" s="640"/>
      <c r="K246" s="640"/>
      <c r="L246" s="640"/>
    </row>
    <row r="247" spans="2:12" s="165" customFormat="1">
      <c r="B247" s="164"/>
      <c r="C247" s="640"/>
      <c r="D247" s="640"/>
      <c r="E247" s="640"/>
      <c r="F247" s="640"/>
      <c r="G247" s="640"/>
      <c r="H247" s="639"/>
      <c r="I247" s="640"/>
      <c r="J247" s="640"/>
      <c r="K247" s="640"/>
      <c r="L247" s="640"/>
    </row>
    <row r="248" spans="2:12" s="165" customFormat="1">
      <c r="B248" s="164"/>
      <c r="C248" s="640"/>
      <c r="D248" s="640"/>
      <c r="E248" s="640"/>
      <c r="F248" s="640"/>
      <c r="G248" s="640"/>
      <c r="H248" s="639"/>
      <c r="I248" s="640"/>
      <c r="J248" s="640"/>
      <c r="K248" s="640"/>
      <c r="L248" s="640"/>
    </row>
    <row r="249" spans="2:12" s="165" customFormat="1">
      <c r="B249" s="164"/>
      <c r="C249" s="640"/>
      <c r="D249" s="640"/>
      <c r="E249" s="640"/>
      <c r="F249" s="640"/>
      <c r="G249" s="640"/>
      <c r="H249" s="639"/>
      <c r="I249" s="640"/>
      <c r="J249" s="640"/>
      <c r="K249" s="640"/>
      <c r="L249" s="640"/>
    </row>
    <row r="250" spans="2:12" s="165" customFormat="1">
      <c r="B250" s="164"/>
      <c r="C250" s="640"/>
      <c r="D250" s="640"/>
      <c r="E250" s="640"/>
      <c r="F250" s="640"/>
      <c r="G250" s="640"/>
      <c r="H250" s="639"/>
      <c r="I250" s="640"/>
      <c r="J250" s="640"/>
      <c r="K250" s="640"/>
      <c r="L250" s="640"/>
    </row>
    <row r="251" spans="2:12" s="165" customFormat="1">
      <c r="B251" s="164"/>
      <c r="C251" s="640"/>
      <c r="D251" s="640"/>
      <c r="E251" s="640"/>
      <c r="F251" s="640"/>
      <c r="G251" s="640"/>
      <c r="H251" s="639"/>
      <c r="I251" s="640"/>
      <c r="J251" s="640"/>
      <c r="K251" s="640"/>
      <c r="L251" s="640"/>
    </row>
    <row r="252" spans="2:12" s="165" customFormat="1">
      <c r="B252" s="164"/>
      <c r="C252" s="640"/>
      <c r="D252" s="640"/>
      <c r="E252" s="640"/>
      <c r="F252" s="640"/>
      <c r="G252" s="640"/>
      <c r="H252" s="639"/>
      <c r="I252" s="640"/>
      <c r="J252" s="640"/>
      <c r="K252" s="640"/>
      <c r="L252" s="640"/>
    </row>
    <row r="253" spans="2:12" s="165" customFormat="1">
      <c r="B253" s="164"/>
      <c r="C253" s="640"/>
      <c r="D253" s="640"/>
      <c r="E253" s="640"/>
      <c r="F253" s="640"/>
      <c r="G253" s="640"/>
      <c r="H253" s="639"/>
      <c r="I253" s="640"/>
      <c r="J253" s="640"/>
      <c r="K253" s="640"/>
      <c r="L253" s="640"/>
    </row>
    <row r="254" spans="2:12" s="165" customFormat="1">
      <c r="B254" s="164"/>
      <c r="C254" s="640"/>
      <c r="D254" s="640"/>
      <c r="E254" s="640"/>
      <c r="F254" s="640"/>
      <c r="G254" s="640"/>
      <c r="H254" s="639"/>
      <c r="I254" s="640"/>
      <c r="J254" s="640"/>
      <c r="K254" s="640"/>
      <c r="L254" s="640"/>
    </row>
    <row r="255" spans="2:12" s="165" customFormat="1">
      <c r="B255" s="164"/>
      <c r="C255" s="640"/>
      <c r="D255" s="640"/>
      <c r="E255" s="640"/>
      <c r="F255" s="640"/>
      <c r="G255" s="640"/>
      <c r="H255" s="639"/>
      <c r="I255" s="640"/>
      <c r="J255" s="640"/>
      <c r="K255" s="640"/>
      <c r="L255" s="640"/>
    </row>
    <row r="256" spans="2:12" s="165" customFormat="1">
      <c r="B256" s="164"/>
      <c r="C256" s="640"/>
      <c r="D256" s="640"/>
      <c r="E256" s="640"/>
      <c r="F256" s="640"/>
      <c r="G256" s="640"/>
      <c r="H256" s="639"/>
      <c r="I256" s="640"/>
      <c r="J256" s="640"/>
      <c r="K256" s="640"/>
      <c r="L256" s="640"/>
    </row>
    <row r="257" spans="2:12" s="165" customFormat="1">
      <c r="B257" s="164"/>
      <c r="C257" s="640"/>
      <c r="D257" s="640"/>
      <c r="E257" s="640"/>
      <c r="F257" s="640"/>
      <c r="G257" s="640"/>
      <c r="H257" s="639"/>
      <c r="I257" s="640"/>
      <c r="J257" s="640"/>
      <c r="K257" s="640"/>
      <c r="L257" s="640"/>
    </row>
    <row r="258" spans="2:12" s="165" customFormat="1">
      <c r="B258" s="164"/>
      <c r="C258" s="640"/>
      <c r="D258" s="640"/>
      <c r="E258" s="640"/>
      <c r="F258" s="640"/>
      <c r="G258" s="640"/>
      <c r="H258" s="639"/>
      <c r="I258" s="640"/>
      <c r="J258" s="640"/>
      <c r="K258" s="640"/>
      <c r="L258" s="640"/>
    </row>
    <row r="259" spans="2:12" s="165" customFormat="1">
      <c r="B259" s="164"/>
      <c r="C259" s="640"/>
      <c r="D259" s="640"/>
      <c r="E259" s="640"/>
      <c r="F259" s="640"/>
      <c r="G259" s="640"/>
      <c r="H259" s="639"/>
      <c r="I259" s="640"/>
      <c r="J259" s="640"/>
      <c r="K259" s="640"/>
      <c r="L259" s="640"/>
    </row>
    <row r="260" spans="2:12" s="165" customFormat="1">
      <c r="B260" s="164"/>
      <c r="C260" s="640"/>
      <c r="D260" s="640"/>
      <c r="E260" s="640"/>
      <c r="F260" s="640"/>
      <c r="G260" s="640"/>
      <c r="H260" s="639"/>
      <c r="I260" s="640"/>
      <c r="J260" s="640"/>
      <c r="K260" s="640"/>
      <c r="L260" s="640"/>
    </row>
    <row r="261" spans="2:12" s="165" customFormat="1">
      <c r="B261" s="164"/>
      <c r="C261" s="640"/>
      <c r="D261" s="640"/>
      <c r="E261" s="640"/>
      <c r="F261" s="640"/>
      <c r="G261" s="640"/>
      <c r="H261" s="639"/>
      <c r="I261" s="640"/>
      <c r="J261" s="640"/>
      <c r="K261" s="640"/>
      <c r="L261" s="640"/>
    </row>
    <row r="262" spans="2:12" s="165" customFormat="1">
      <c r="B262" s="164"/>
      <c r="C262" s="640"/>
      <c r="D262" s="640"/>
      <c r="E262" s="640"/>
      <c r="F262" s="640"/>
      <c r="G262" s="640"/>
      <c r="H262" s="639"/>
      <c r="I262" s="640"/>
      <c r="J262" s="640"/>
      <c r="K262" s="640"/>
      <c r="L262" s="640"/>
    </row>
    <row r="263" spans="2:12" s="165" customFormat="1">
      <c r="B263" s="164"/>
      <c r="C263" s="640"/>
      <c r="D263" s="640"/>
      <c r="E263" s="640"/>
      <c r="F263" s="640"/>
      <c r="G263" s="640"/>
      <c r="H263" s="639"/>
      <c r="I263" s="640"/>
      <c r="J263" s="640"/>
      <c r="K263" s="640"/>
      <c r="L263" s="640"/>
    </row>
    <row r="264" spans="2:12" s="165" customFormat="1">
      <c r="B264" s="164"/>
      <c r="C264" s="640"/>
      <c r="D264" s="640"/>
      <c r="E264" s="640"/>
      <c r="F264" s="640"/>
      <c r="G264" s="640"/>
      <c r="H264" s="639"/>
      <c r="I264" s="640"/>
      <c r="J264" s="640"/>
      <c r="K264" s="640"/>
      <c r="L264" s="640"/>
    </row>
    <row r="265" spans="2:12" s="165" customFormat="1">
      <c r="B265" s="164"/>
      <c r="C265" s="640"/>
      <c r="D265" s="640"/>
      <c r="E265" s="640"/>
      <c r="F265" s="640"/>
      <c r="G265" s="640"/>
      <c r="H265" s="639"/>
      <c r="I265" s="640"/>
      <c r="J265" s="640"/>
      <c r="K265" s="640"/>
      <c r="L265" s="640"/>
    </row>
    <row r="266" spans="2:12" s="165" customFormat="1">
      <c r="B266" s="164"/>
      <c r="C266" s="640"/>
      <c r="D266" s="640"/>
      <c r="E266" s="640"/>
      <c r="F266" s="640"/>
      <c r="G266" s="640"/>
      <c r="H266" s="639"/>
      <c r="I266" s="640"/>
      <c r="J266" s="640"/>
      <c r="K266" s="640"/>
      <c r="L266" s="640"/>
    </row>
    <row r="267" spans="2:12" s="165" customFormat="1">
      <c r="B267" s="164"/>
      <c r="C267" s="640"/>
      <c r="D267" s="640"/>
      <c r="E267" s="640"/>
      <c r="F267" s="640"/>
      <c r="G267" s="640"/>
      <c r="H267" s="639"/>
      <c r="I267" s="640"/>
      <c r="J267" s="640"/>
      <c r="K267" s="640"/>
      <c r="L267" s="640"/>
    </row>
    <row r="268" spans="2:12" s="165" customFormat="1">
      <c r="B268" s="164"/>
      <c r="C268" s="640"/>
      <c r="D268" s="640"/>
      <c r="E268" s="640"/>
      <c r="F268" s="640"/>
      <c r="G268" s="640"/>
      <c r="H268" s="639"/>
      <c r="I268" s="640"/>
      <c r="J268" s="640"/>
      <c r="K268" s="640"/>
      <c r="L268" s="640"/>
    </row>
    <row r="269" spans="2:12" s="165" customFormat="1">
      <c r="B269" s="164"/>
      <c r="C269" s="640"/>
      <c r="D269" s="640"/>
      <c r="E269" s="640"/>
      <c r="F269" s="640"/>
      <c r="G269" s="640"/>
      <c r="H269" s="639"/>
      <c r="I269" s="640"/>
      <c r="J269" s="640"/>
      <c r="K269" s="640"/>
      <c r="L269" s="640"/>
    </row>
    <row r="270" spans="2:12" s="165" customFormat="1">
      <c r="B270" s="164"/>
      <c r="C270" s="640"/>
      <c r="D270" s="640"/>
      <c r="E270" s="640"/>
      <c r="F270" s="640"/>
      <c r="G270" s="640"/>
      <c r="H270" s="639"/>
      <c r="I270" s="640"/>
      <c r="J270" s="640"/>
      <c r="K270" s="640"/>
      <c r="L270" s="640"/>
    </row>
    <row r="271" spans="2:12" s="165" customFormat="1">
      <c r="B271" s="164"/>
      <c r="C271" s="640"/>
      <c r="D271" s="640"/>
      <c r="E271" s="640"/>
      <c r="F271" s="640"/>
      <c r="G271" s="640"/>
      <c r="H271" s="639"/>
      <c r="I271" s="640"/>
      <c r="J271" s="640"/>
      <c r="K271" s="640"/>
      <c r="L271" s="640"/>
    </row>
    <row r="272" spans="2:12" s="165" customFormat="1">
      <c r="B272" s="164"/>
      <c r="C272" s="640"/>
      <c r="D272" s="640"/>
      <c r="E272" s="640"/>
      <c r="F272" s="640"/>
      <c r="G272" s="640"/>
      <c r="H272" s="639"/>
      <c r="I272" s="640"/>
      <c r="J272" s="640"/>
      <c r="K272" s="640"/>
      <c r="L272" s="640"/>
    </row>
    <row r="273" spans="2:12" s="165" customFormat="1">
      <c r="B273" s="164"/>
      <c r="C273" s="640"/>
      <c r="D273" s="640"/>
      <c r="E273" s="640"/>
      <c r="F273" s="640"/>
      <c r="G273" s="640"/>
      <c r="H273" s="639"/>
      <c r="I273" s="640"/>
      <c r="J273" s="640"/>
      <c r="K273" s="640"/>
      <c r="L273" s="640"/>
    </row>
    <row r="274" spans="2:12" s="165" customFormat="1">
      <c r="B274" s="164"/>
      <c r="C274" s="640"/>
      <c r="D274" s="640"/>
      <c r="E274" s="640"/>
      <c r="F274" s="640"/>
      <c r="G274" s="640"/>
      <c r="H274" s="639"/>
      <c r="I274" s="640"/>
      <c r="J274" s="640"/>
      <c r="K274" s="640"/>
      <c r="L274" s="640"/>
    </row>
    <row r="275" spans="2:12" s="165" customFormat="1">
      <c r="B275" s="164"/>
      <c r="C275" s="640"/>
      <c r="D275" s="640"/>
      <c r="E275" s="640"/>
      <c r="F275" s="640"/>
      <c r="G275" s="640"/>
      <c r="H275" s="639"/>
      <c r="I275" s="640"/>
      <c r="J275" s="640"/>
      <c r="K275" s="640"/>
      <c r="L275" s="640"/>
    </row>
    <row r="276" spans="2:12" s="165" customFormat="1">
      <c r="B276" s="164"/>
      <c r="C276" s="640"/>
      <c r="D276" s="640"/>
      <c r="E276" s="640"/>
      <c r="F276" s="640"/>
      <c r="G276" s="640"/>
      <c r="H276" s="639"/>
      <c r="I276" s="640"/>
      <c r="J276" s="640"/>
      <c r="K276" s="640"/>
      <c r="L276" s="640"/>
    </row>
    <row r="277" spans="2:12" s="165" customFormat="1">
      <c r="B277" s="164"/>
      <c r="C277" s="640"/>
      <c r="D277" s="640"/>
      <c r="E277" s="640"/>
      <c r="F277" s="640"/>
      <c r="G277" s="640"/>
      <c r="H277" s="639"/>
      <c r="I277" s="640"/>
      <c r="J277" s="640"/>
      <c r="K277" s="640"/>
      <c r="L277" s="640"/>
    </row>
    <row r="278" spans="2:12" s="165" customFormat="1">
      <c r="B278" s="164"/>
      <c r="C278" s="640"/>
      <c r="D278" s="640"/>
      <c r="E278" s="640"/>
      <c r="F278" s="640"/>
      <c r="G278" s="640"/>
      <c r="H278" s="639"/>
      <c r="I278" s="640"/>
      <c r="J278" s="640"/>
      <c r="K278" s="640"/>
      <c r="L278" s="640"/>
    </row>
    <row r="279" spans="2:12" s="165" customFormat="1">
      <c r="B279" s="164"/>
      <c r="C279" s="640"/>
      <c r="D279" s="640"/>
      <c r="E279" s="640"/>
      <c r="F279" s="640"/>
      <c r="G279" s="640"/>
      <c r="H279" s="639"/>
      <c r="I279" s="640"/>
      <c r="J279" s="640"/>
      <c r="K279" s="640"/>
      <c r="L279" s="640"/>
    </row>
    <row r="280" spans="2:12" s="165" customFormat="1">
      <c r="B280" s="164"/>
      <c r="C280" s="640"/>
      <c r="D280" s="640"/>
      <c r="E280" s="640"/>
      <c r="F280" s="640"/>
      <c r="G280" s="640"/>
      <c r="H280" s="639"/>
      <c r="I280" s="640"/>
      <c r="J280" s="640"/>
      <c r="K280" s="640"/>
      <c r="L280" s="640"/>
    </row>
    <row r="281" spans="2:12" s="165" customFormat="1">
      <c r="B281" s="164"/>
      <c r="C281" s="640"/>
      <c r="D281" s="640"/>
      <c r="E281" s="640"/>
      <c r="F281" s="640"/>
      <c r="G281" s="640"/>
      <c r="H281" s="639"/>
      <c r="I281" s="640"/>
      <c r="J281" s="640"/>
      <c r="K281" s="640"/>
      <c r="L281" s="640"/>
    </row>
    <row r="282" spans="2:12" s="165" customFormat="1">
      <c r="B282" s="164"/>
      <c r="C282" s="640"/>
      <c r="D282" s="640"/>
      <c r="E282" s="640"/>
      <c r="F282" s="640"/>
      <c r="G282" s="640"/>
      <c r="H282" s="639"/>
      <c r="I282" s="640"/>
      <c r="J282" s="640"/>
      <c r="K282" s="640"/>
      <c r="L282" s="640"/>
    </row>
    <row r="283" spans="2:12" s="165" customFormat="1">
      <c r="B283" s="164"/>
      <c r="C283" s="640"/>
      <c r="D283" s="640"/>
      <c r="E283" s="640"/>
      <c r="F283" s="640"/>
      <c r="G283" s="640"/>
      <c r="H283" s="639"/>
      <c r="I283" s="640"/>
      <c r="J283" s="640"/>
      <c r="K283" s="640"/>
      <c r="L283" s="640"/>
    </row>
    <row r="284" spans="2:12" s="165" customFormat="1">
      <c r="B284" s="164"/>
      <c r="C284" s="640"/>
      <c r="D284" s="640"/>
      <c r="E284" s="640"/>
      <c r="F284" s="640"/>
      <c r="G284" s="640"/>
      <c r="H284" s="639"/>
      <c r="I284" s="640"/>
      <c r="J284" s="640"/>
      <c r="K284" s="640"/>
      <c r="L284" s="640"/>
    </row>
    <row r="285" spans="2:12" s="165" customFormat="1">
      <c r="B285" s="164"/>
      <c r="C285" s="640"/>
      <c r="D285" s="640"/>
      <c r="E285" s="640"/>
      <c r="F285" s="640"/>
      <c r="G285" s="640"/>
      <c r="H285" s="639"/>
      <c r="I285" s="640"/>
      <c r="J285" s="640"/>
      <c r="K285" s="640"/>
      <c r="L285" s="640"/>
    </row>
    <row r="286" spans="2:12" s="165" customFormat="1">
      <c r="B286" s="164"/>
      <c r="C286" s="640"/>
      <c r="D286" s="640"/>
      <c r="E286" s="640"/>
      <c r="F286" s="640"/>
      <c r="G286" s="640"/>
      <c r="H286" s="639"/>
      <c r="I286" s="640"/>
      <c r="J286" s="640"/>
      <c r="K286" s="640"/>
      <c r="L286" s="640"/>
    </row>
    <row r="287" spans="2:12" s="165" customFormat="1">
      <c r="B287" s="164"/>
      <c r="C287" s="640"/>
      <c r="D287" s="640"/>
      <c r="E287" s="640"/>
      <c r="F287" s="640"/>
      <c r="G287" s="640"/>
      <c r="H287" s="639"/>
      <c r="I287" s="640"/>
      <c r="J287" s="640"/>
      <c r="K287" s="640"/>
      <c r="L287" s="640"/>
    </row>
    <row r="288" spans="2:12" s="165" customFormat="1">
      <c r="B288" s="164"/>
      <c r="C288" s="640"/>
      <c r="D288" s="640"/>
      <c r="E288" s="640"/>
      <c r="F288" s="640"/>
      <c r="G288" s="640"/>
      <c r="H288" s="639"/>
      <c r="I288" s="640"/>
      <c r="J288" s="640"/>
      <c r="K288" s="640"/>
      <c r="L288" s="640"/>
    </row>
    <row r="289" spans="2:12" s="165" customFormat="1">
      <c r="B289" s="164"/>
      <c r="C289" s="640"/>
      <c r="D289" s="640"/>
      <c r="E289" s="640"/>
      <c r="F289" s="640"/>
      <c r="G289" s="640"/>
      <c r="H289" s="639"/>
      <c r="I289" s="640"/>
      <c r="J289" s="640"/>
      <c r="K289" s="640"/>
      <c r="L289" s="640"/>
    </row>
    <row r="290" spans="2:12" s="165" customFormat="1">
      <c r="B290" s="164"/>
      <c r="C290" s="640"/>
      <c r="D290" s="640"/>
      <c r="E290" s="640"/>
      <c r="F290" s="640"/>
      <c r="G290" s="640"/>
      <c r="H290" s="639"/>
      <c r="I290" s="640"/>
      <c r="J290" s="640"/>
      <c r="K290" s="640"/>
      <c r="L290" s="640"/>
    </row>
    <row r="291" spans="2:12" s="165" customFormat="1">
      <c r="B291" s="164"/>
      <c r="C291" s="640"/>
      <c r="D291" s="640"/>
      <c r="E291" s="640"/>
      <c r="F291" s="640"/>
      <c r="G291" s="640"/>
      <c r="H291" s="639"/>
      <c r="I291" s="640"/>
      <c r="J291" s="640"/>
      <c r="K291" s="640"/>
      <c r="L291" s="640"/>
    </row>
    <row r="292" spans="2:12" s="165" customFormat="1">
      <c r="B292" s="164"/>
      <c r="C292" s="640"/>
      <c r="D292" s="640"/>
      <c r="E292" s="640"/>
      <c r="F292" s="640"/>
      <c r="G292" s="640"/>
      <c r="H292" s="639"/>
      <c r="I292" s="640"/>
      <c r="J292" s="640"/>
      <c r="K292" s="640"/>
      <c r="L292" s="640"/>
    </row>
    <row r="293" spans="2:12" s="165" customFormat="1">
      <c r="B293" s="164"/>
      <c r="C293" s="640"/>
      <c r="D293" s="640"/>
      <c r="E293" s="640"/>
      <c r="F293" s="640"/>
      <c r="G293" s="640"/>
      <c r="H293" s="639"/>
      <c r="I293" s="640"/>
      <c r="J293" s="640"/>
      <c r="K293" s="640"/>
      <c r="L293" s="640"/>
    </row>
    <row r="294" spans="2:12" s="165" customFormat="1">
      <c r="B294" s="164"/>
      <c r="C294" s="640"/>
      <c r="D294" s="640"/>
      <c r="E294" s="640"/>
      <c r="F294" s="640"/>
      <c r="G294" s="640"/>
      <c r="H294" s="639"/>
      <c r="I294" s="640"/>
      <c r="J294" s="640"/>
      <c r="K294" s="640"/>
      <c r="L294" s="640"/>
    </row>
    <row r="295" spans="2:12" s="165" customFormat="1">
      <c r="B295" s="164"/>
      <c r="C295" s="640"/>
      <c r="D295" s="640"/>
      <c r="E295" s="640"/>
      <c r="F295" s="640"/>
      <c r="G295" s="640"/>
      <c r="H295" s="639"/>
      <c r="I295" s="640"/>
      <c r="J295" s="640"/>
      <c r="K295" s="640"/>
      <c r="L295" s="640"/>
    </row>
    <row r="296" spans="2:12" s="165" customFormat="1">
      <c r="B296" s="164"/>
      <c r="C296" s="640"/>
      <c r="D296" s="640"/>
      <c r="E296" s="640"/>
      <c r="F296" s="640"/>
      <c r="G296" s="640"/>
      <c r="H296" s="639"/>
      <c r="I296" s="640"/>
      <c r="J296" s="640"/>
      <c r="K296" s="640"/>
      <c r="L296" s="640"/>
    </row>
    <row r="297" spans="2:12" s="165" customFormat="1">
      <c r="B297" s="164"/>
      <c r="C297" s="640"/>
      <c r="D297" s="640"/>
      <c r="E297" s="640"/>
      <c r="F297" s="640"/>
      <c r="G297" s="640"/>
      <c r="H297" s="639"/>
      <c r="I297" s="640"/>
      <c r="J297" s="640"/>
      <c r="K297" s="640"/>
      <c r="L297" s="640"/>
    </row>
    <row r="298" spans="2:12" s="165" customFormat="1">
      <c r="B298" s="164"/>
      <c r="C298" s="640"/>
      <c r="D298" s="640"/>
      <c r="E298" s="640"/>
      <c r="F298" s="640"/>
      <c r="G298" s="640"/>
      <c r="H298" s="639"/>
      <c r="I298" s="640"/>
      <c r="J298" s="640"/>
      <c r="K298" s="640"/>
      <c r="L298" s="640"/>
    </row>
    <row r="299" spans="2:12" s="165" customFormat="1">
      <c r="B299" s="164"/>
      <c r="C299" s="640"/>
      <c r="D299" s="640"/>
      <c r="E299" s="640"/>
      <c r="F299" s="640"/>
      <c r="G299" s="640"/>
      <c r="H299" s="639"/>
      <c r="I299" s="640"/>
      <c r="J299" s="640"/>
      <c r="K299" s="640"/>
      <c r="L299" s="640"/>
    </row>
    <row r="300" spans="2:12" s="165" customFormat="1">
      <c r="B300" s="164"/>
      <c r="C300" s="640"/>
      <c r="D300" s="640"/>
      <c r="E300" s="640"/>
      <c r="F300" s="640"/>
      <c r="G300" s="640"/>
      <c r="H300" s="639"/>
      <c r="I300" s="640"/>
      <c r="J300" s="640"/>
      <c r="K300" s="640"/>
      <c r="L300" s="640"/>
    </row>
    <row r="301" spans="2:12" s="165" customFormat="1">
      <c r="B301" s="164"/>
      <c r="C301" s="640"/>
      <c r="D301" s="640"/>
      <c r="E301" s="640"/>
      <c r="F301" s="640"/>
      <c r="G301" s="640"/>
      <c r="H301" s="639"/>
      <c r="I301" s="640"/>
      <c r="J301" s="640"/>
      <c r="K301" s="640"/>
      <c r="L301" s="640"/>
    </row>
    <row r="302" spans="2:12" s="165" customFormat="1">
      <c r="B302" s="164"/>
      <c r="C302" s="640"/>
      <c r="D302" s="640"/>
      <c r="E302" s="640"/>
      <c r="F302" s="640"/>
      <c r="G302" s="640"/>
      <c r="H302" s="639"/>
      <c r="I302" s="640"/>
      <c r="J302" s="640"/>
      <c r="K302" s="640"/>
      <c r="L302" s="640"/>
    </row>
    <row r="303" spans="2:12" s="165" customFormat="1">
      <c r="B303" s="164"/>
      <c r="C303" s="640"/>
      <c r="D303" s="640"/>
      <c r="E303" s="640"/>
      <c r="F303" s="640"/>
      <c r="G303" s="640"/>
      <c r="H303" s="639"/>
      <c r="I303" s="640"/>
      <c r="J303" s="640"/>
      <c r="K303" s="640"/>
      <c r="L303" s="640"/>
    </row>
    <row r="304" spans="2:12" s="165" customFormat="1">
      <c r="B304" s="164"/>
      <c r="C304" s="640"/>
      <c r="D304" s="640"/>
      <c r="E304" s="640"/>
      <c r="F304" s="640"/>
      <c r="G304" s="640"/>
      <c r="H304" s="639"/>
      <c r="I304" s="640"/>
      <c r="J304" s="640"/>
      <c r="K304" s="640"/>
      <c r="L304" s="640"/>
    </row>
    <row r="305" spans="2:12" s="165" customFormat="1">
      <c r="B305" s="164"/>
      <c r="C305" s="640"/>
      <c r="D305" s="640"/>
      <c r="E305" s="640"/>
      <c r="F305" s="640"/>
      <c r="G305" s="640"/>
      <c r="H305" s="639"/>
      <c r="I305" s="640"/>
      <c r="J305" s="640"/>
      <c r="K305" s="640"/>
      <c r="L305" s="640"/>
    </row>
    <row r="306" spans="2:12" s="165" customFormat="1">
      <c r="B306" s="164"/>
      <c r="C306" s="640"/>
      <c r="D306" s="640"/>
      <c r="E306" s="640"/>
      <c r="F306" s="640"/>
      <c r="G306" s="640"/>
      <c r="H306" s="639"/>
      <c r="I306" s="640"/>
      <c r="J306" s="640"/>
      <c r="K306" s="640"/>
      <c r="L306" s="640"/>
    </row>
    <row r="307" spans="2:12" s="165" customFormat="1">
      <c r="B307" s="164"/>
      <c r="C307" s="640"/>
      <c r="D307" s="640"/>
      <c r="E307" s="640"/>
      <c r="F307" s="640"/>
      <c r="G307" s="640"/>
      <c r="H307" s="639"/>
      <c r="I307" s="640"/>
      <c r="J307" s="640"/>
      <c r="K307" s="640"/>
      <c r="L307" s="640"/>
    </row>
    <row r="308" spans="2:12" s="165" customFormat="1">
      <c r="B308" s="164"/>
      <c r="C308" s="640"/>
      <c r="D308" s="640"/>
      <c r="E308" s="640"/>
      <c r="F308" s="640"/>
      <c r="G308" s="640"/>
      <c r="H308" s="639"/>
      <c r="I308" s="640"/>
      <c r="J308" s="640"/>
      <c r="K308" s="640"/>
      <c r="L308" s="640"/>
    </row>
    <row r="309" spans="2:12" s="165" customFormat="1">
      <c r="B309" s="164"/>
      <c r="C309" s="640"/>
      <c r="D309" s="640"/>
      <c r="E309" s="640"/>
      <c r="F309" s="640"/>
      <c r="G309" s="640"/>
      <c r="H309" s="639"/>
      <c r="I309" s="640"/>
      <c r="J309" s="640"/>
      <c r="K309" s="640"/>
      <c r="L309" s="640"/>
    </row>
    <row r="310" spans="2:12" s="165" customFormat="1">
      <c r="B310" s="164"/>
      <c r="C310" s="640"/>
      <c r="D310" s="640"/>
      <c r="E310" s="640"/>
      <c r="F310" s="640"/>
      <c r="G310" s="640"/>
      <c r="H310" s="639"/>
      <c r="I310" s="640"/>
      <c r="J310" s="640"/>
      <c r="K310" s="640"/>
      <c r="L310" s="640"/>
    </row>
    <row r="311" spans="2:12" s="165" customFormat="1">
      <c r="B311" s="164"/>
      <c r="C311" s="640"/>
      <c r="D311" s="640"/>
      <c r="E311" s="640"/>
      <c r="F311" s="640"/>
      <c r="G311" s="640"/>
      <c r="H311" s="639"/>
      <c r="I311" s="640"/>
      <c r="J311" s="640"/>
      <c r="K311" s="640"/>
      <c r="L311" s="640"/>
    </row>
    <row r="312" spans="2:12" s="165" customFormat="1">
      <c r="B312" s="164"/>
      <c r="C312" s="640"/>
      <c r="D312" s="640"/>
      <c r="E312" s="640"/>
      <c r="F312" s="640"/>
      <c r="G312" s="640"/>
      <c r="H312" s="639"/>
      <c r="I312" s="640"/>
      <c r="J312" s="640"/>
      <c r="K312" s="640"/>
      <c r="L312" s="640"/>
    </row>
    <row r="313" spans="2:12" s="165" customFormat="1">
      <c r="B313" s="164"/>
      <c r="C313" s="640"/>
      <c r="D313" s="640"/>
      <c r="E313" s="640"/>
      <c r="F313" s="640"/>
      <c r="G313" s="640"/>
      <c r="H313" s="639"/>
      <c r="I313" s="640"/>
      <c r="J313" s="640"/>
      <c r="K313" s="640"/>
      <c r="L313" s="640"/>
    </row>
    <row r="314" spans="2:12" s="165" customFormat="1">
      <c r="B314" s="164"/>
      <c r="C314" s="640"/>
      <c r="D314" s="640"/>
      <c r="E314" s="640"/>
      <c r="F314" s="640"/>
      <c r="G314" s="640"/>
      <c r="H314" s="639"/>
      <c r="I314" s="640"/>
      <c r="J314" s="640"/>
      <c r="K314" s="640"/>
      <c r="L314" s="640"/>
    </row>
    <row r="315" spans="2:12" s="165" customFormat="1">
      <c r="B315" s="164"/>
      <c r="C315" s="640"/>
      <c r="D315" s="640"/>
      <c r="E315" s="640"/>
      <c r="F315" s="640"/>
      <c r="G315" s="640"/>
      <c r="H315" s="639"/>
      <c r="I315" s="640"/>
      <c r="J315" s="640"/>
      <c r="K315" s="640"/>
      <c r="L315" s="640"/>
    </row>
    <row r="316" spans="2:12" s="165" customFormat="1">
      <c r="B316" s="164"/>
      <c r="C316" s="640"/>
      <c r="D316" s="640"/>
      <c r="E316" s="640"/>
      <c r="F316" s="640"/>
      <c r="G316" s="640"/>
      <c r="H316" s="639"/>
      <c r="I316" s="640"/>
      <c r="J316" s="640"/>
      <c r="K316" s="640"/>
      <c r="L316" s="640"/>
    </row>
    <row r="317" spans="2:12" s="165" customFormat="1">
      <c r="B317" s="164"/>
      <c r="C317" s="640"/>
      <c r="D317" s="640"/>
      <c r="E317" s="640"/>
      <c r="F317" s="640"/>
      <c r="G317" s="640"/>
      <c r="H317" s="639"/>
      <c r="I317" s="640"/>
      <c r="J317" s="640"/>
      <c r="K317" s="640"/>
      <c r="L317" s="640"/>
    </row>
    <row r="318" spans="2:12" s="165" customFormat="1">
      <c r="B318" s="164"/>
      <c r="C318" s="640"/>
      <c r="D318" s="640"/>
      <c r="E318" s="640"/>
      <c r="F318" s="640"/>
      <c r="G318" s="640"/>
      <c r="H318" s="639"/>
      <c r="I318" s="640"/>
      <c r="J318" s="640"/>
      <c r="K318" s="640"/>
      <c r="L318" s="640"/>
    </row>
    <row r="319" spans="2:12" s="165" customFormat="1">
      <c r="B319" s="164"/>
      <c r="C319" s="640"/>
      <c r="D319" s="640"/>
      <c r="E319" s="640"/>
      <c r="F319" s="640"/>
      <c r="G319" s="640"/>
      <c r="H319" s="639"/>
      <c r="I319" s="640"/>
      <c r="J319" s="640"/>
      <c r="K319" s="640"/>
      <c r="L319" s="640"/>
    </row>
    <row r="320" spans="2:12" s="165" customFormat="1">
      <c r="B320" s="164"/>
      <c r="C320" s="640"/>
      <c r="D320" s="640"/>
      <c r="E320" s="640"/>
      <c r="F320" s="640"/>
      <c r="G320" s="640"/>
      <c r="H320" s="639"/>
      <c r="I320" s="640"/>
      <c r="J320" s="640"/>
      <c r="K320" s="640"/>
      <c r="L320" s="640"/>
    </row>
    <row r="321" spans="2:12" s="165" customFormat="1">
      <c r="B321" s="164"/>
      <c r="C321" s="640"/>
      <c r="D321" s="640"/>
      <c r="E321" s="640"/>
      <c r="F321" s="640"/>
      <c r="G321" s="640"/>
      <c r="H321" s="639"/>
      <c r="I321" s="640"/>
      <c r="J321" s="640"/>
      <c r="K321" s="640"/>
      <c r="L321" s="640"/>
    </row>
    <row r="322" spans="2:12" s="165" customFormat="1">
      <c r="B322" s="164"/>
      <c r="C322" s="640"/>
      <c r="D322" s="640"/>
      <c r="E322" s="640"/>
      <c r="F322" s="640"/>
      <c r="G322" s="640"/>
      <c r="H322" s="639"/>
      <c r="I322" s="640"/>
      <c r="J322" s="640"/>
      <c r="K322" s="640"/>
      <c r="L322" s="640"/>
    </row>
    <row r="323" spans="2:12" s="165" customFormat="1">
      <c r="B323" s="164"/>
      <c r="C323" s="640"/>
      <c r="D323" s="640"/>
      <c r="E323" s="640"/>
      <c r="F323" s="640"/>
      <c r="G323" s="640"/>
      <c r="H323" s="639"/>
      <c r="I323" s="640"/>
      <c r="J323" s="640"/>
      <c r="K323" s="640"/>
      <c r="L323" s="640"/>
    </row>
    <row r="324" spans="2:12" s="165" customFormat="1">
      <c r="B324" s="164"/>
      <c r="C324" s="640"/>
      <c r="D324" s="640"/>
      <c r="E324" s="640"/>
      <c r="F324" s="640"/>
      <c r="G324" s="640"/>
      <c r="H324" s="639"/>
      <c r="I324" s="640"/>
      <c r="J324" s="640"/>
      <c r="K324" s="640"/>
      <c r="L324" s="640"/>
    </row>
    <row r="325" spans="2:12" s="165" customFormat="1">
      <c r="B325" s="164"/>
      <c r="C325" s="640"/>
      <c r="D325" s="640"/>
      <c r="E325" s="640"/>
      <c r="F325" s="640"/>
      <c r="G325" s="640"/>
      <c r="H325" s="639"/>
      <c r="I325" s="640"/>
      <c r="J325" s="640"/>
      <c r="K325" s="640"/>
      <c r="L325" s="640"/>
    </row>
    <row r="326" spans="2:12" s="165" customFormat="1">
      <c r="B326" s="164"/>
      <c r="C326" s="640"/>
      <c r="D326" s="640"/>
      <c r="E326" s="640"/>
      <c r="F326" s="640"/>
      <c r="G326" s="640"/>
      <c r="H326" s="639"/>
      <c r="I326" s="640"/>
      <c r="J326" s="640"/>
      <c r="K326" s="640"/>
      <c r="L326" s="640"/>
    </row>
    <row r="327" spans="2:12" s="165" customFormat="1">
      <c r="B327" s="164"/>
      <c r="C327" s="640"/>
      <c r="D327" s="640"/>
      <c r="E327" s="640"/>
      <c r="F327" s="640"/>
      <c r="G327" s="640"/>
      <c r="H327" s="639"/>
      <c r="I327" s="640"/>
      <c r="J327" s="640"/>
      <c r="K327" s="640"/>
      <c r="L327" s="640"/>
    </row>
    <row r="328" spans="2:12" s="165" customFormat="1">
      <c r="B328" s="164"/>
      <c r="C328" s="640"/>
      <c r="D328" s="640"/>
      <c r="E328" s="640"/>
      <c r="F328" s="640"/>
      <c r="G328" s="640"/>
      <c r="H328" s="639"/>
      <c r="I328" s="640"/>
      <c r="J328" s="640"/>
      <c r="K328" s="640"/>
      <c r="L328" s="640"/>
    </row>
    <row r="329" spans="2:12" s="165" customFormat="1">
      <c r="B329" s="164"/>
      <c r="C329" s="640"/>
      <c r="D329" s="640"/>
      <c r="E329" s="640"/>
      <c r="F329" s="640"/>
      <c r="G329" s="640"/>
      <c r="H329" s="639"/>
      <c r="I329" s="640"/>
      <c r="J329" s="640"/>
      <c r="K329" s="640"/>
      <c r="L329" s="640"/>
    </row>
    <row r="330" spans="2:12" s="165" customFormat="1">
      <c r="B330" s="164"/>
      <c r="C330" s="640"/>
      <c r="D330" s="640"/>
      <c r="E330" s="640"/>
      <c r="F330" s="640"/>
      <c r="G330" s="640"/>
      <c r="H330" s="639"/>
      <c r="I330" s="640"/>
      <c r="J330" s="640"/>
      <c r="K330" s="640"/>
      <c r="L330" s="640"/>
    </row>
    <row r="331" spans="2:12" s="165" customFormat="1">
      <c r="B331" s="164"/>
      <c r="C331" s="640"/>
      <c r="D331" s="640"/>
      <c r="E331" s="640"/>
      <c r="F331" s="640"/>
      <c r="G331" s="640"/>
      <c r="H331" s="639"/>
      <c r="I331" s="640"/>
      <c r="J331" s="640"/>
      <c r="K331" s="640"/>
      <c r="L331" s="640"/>
    </row>
    <row r="332" spans="2:12" s="165" customFormat="1">
      <c r="B332" s="164"/>
      <c r="C332" s="640"/>
      <c r="D332" s="640"/>
      <c r="E332" s="640"/>
      <c r="F332" s="640"/>
      <c r="G332" s="640"/>
      <c r="H332" s="639"/>
      <c r="I332" s="640"/>
      <c r="J332" s="640"/>
      <c r="K332" s="640"/>
      <c r="L332" s="640"/>
    </row>
    <row r="333" spans="2:12" s="165" customFormat="1">
      <c r="B333" s="164"/>
      <c r="C333" s="640"/>
      <c r="D333" s="640"/>
      <c r="E333" s="640"/>
      <c r="F333" s="640"/>
      <c r="G333" s="640"/>
      <c r="H333" s="639"/>
      <c r="I333" s="640"/>
      <c r="J333" s="640"/>
      <c r="K333" s="640"/>
      <c r="L333" s="640"/>
    </row>
    <row r="334" spans="2:12" s="165" customFormat="1">
      <c r="B334" s="164"/>
      <c r="C334" s="640"/>
      <c r="D334" s="640"/>
      <c r="E334" s="640"/>
      <c r="F334" s="640"/>
      <c r="G334" s="640"/>
      <c r="H334" s="639"/>
      <c r="I334" s="640"/>
      <c r="J334" s="640"/>
      <c r="K334" s="640"/>
      <c r="L334" s="640"/>
    </row>
    <row r="335" spans="2:12" s="165" customFormat="1">
      <c r="B335" s="164"/>
      <c r="C335" s="640"/>
      <c r="D335" s="640"/>
      <c r="E335" s="640"/>
      <c r="F335" s="640"/>
      <c r="G335" s="640"/>
      <c r="H335" s="639"/>
      <c r="I335" s="640"/>
      <c r="J335" s="640"/>
      <c r="K335" s="640"/>
      <c r="L335" s="640"/>
    </row>
    <row r="336" spans="2:12" s="165" customFormat="1">
      <c r="B336" s="164"/>
      <c r="C336" s="640"/>
      <c r="D336" s="640"/>
      <c r="E336" s="640"/>
      <c r="F336" s="640"/>
      <c r="G336" s="640"/>
      <c r="H336" s="639"/>
      <c r="I336" s="640"/>
      <c r="J336" s="640"/>
      <c r="K336" s="640"/>
      <c r="L336" s="640"/>
    </row>
    <row r="337" spans="2:12" s="165" customFormat="1">
      <c r="B337" s="164"/>
      <c r="C337" s="640"/>
      <c r="D337" s="640"/>
      <c r="E337" s="640"/>
      <c r="F337" s="640"/>
      <c r="G337" s="640"/>
      <c r="H337" s="639"/>
      <c r="I337" s="640"/>
      <c r="J337" s="640"/>
      <c r="K337" s="640"/>
      <c r="L337" s="640"/>
    </row>
    <row r="338" spans="2:12" s="165" customFormat="1">
      <c r="B338" s="164"/>
      <c r="C338" s="640"/>
      <c r="D338" s="640"/>
      <c r="E338" s="640"/>
      <c r="F338" s="640"/>
      <c r="G338" s="640"/>
      <c r="H338" s="639"/>
      <c r="I338" s="640"/>
      <c r="J338" s="640"/>
      <c r="K338" s="640"/>
      <c r="L338" s="640"/>
    </row>
    <row r="339" spans="2:12" s="165" customFormat="1">
      <c r="B339" s="164"/>
      <c r="C339" s="640"/>
      <c r="D339" s="640"/>
      <c r="E339" s="640"/>
      <c r="F339" s="640"/>
      <c r="G339" s="640"/>
      <c r="H339" s="639"/>
      <c r="I339" s="640"/>
      <c r="J339" s="640"/>
      <c r="K339" s="640"/>
      <c r="L339" s="640"/>
    </row>
    <row r="340" spans="2:12" s="165" customFormat="1">
      <c r="B340" s="164"/>
      <c r="C340" s="640"/>
      <c r="D340" s="640"/>
      <c r="E340" s="640"/>
      <c r="F340" s="640"/>
      <c r="G340" s="640"/>
      <c r="H340" s="639"/>
      <c r="I340" s="640"/>
      <c r="J340" s="640"/>
      <c r="K340" s="640"/>
      <c r="L340" s="640"/>
    </row>
    <row r="341" spans="2:12" s="165" customFormat="1">
      <c r="B341" s="164"/>
      <c r="C341" s="640"/>
      <c r="D341" s="640"/>
      <c r="E341" s="640"/>
      <c r="F341" s="640"/>
      <c r="G341" s="640"/>
      <c r="H341" s="639"/>
      <c r="I341" s="640"/>
      <c r="J341" s="640"/>
      <c r="K341" s="640"/>
      <c r="L341" s="640"/>
    </row>
    <row r="342" spans="2:12" s="165" customFormat="1">
      <c r="B342" s="164"/>
      <c r="C342" s="640"/>
      <c r="D342" s="640"/>
      <c r="E342" s="640"/>
      <c r="F342" s="640"/>
      <c r="G342" s="640"/>
      <c r="H342" s="639"/>
      <c r="I342" s="640"/>
      <c r="J342" s="640"/>
      <c r="K342" s="640"/>
      <c r="L342" s="640"/>
    </row>
    <row r="343" spans="2:12" s="165" customFormat="1">
      <c r="B343" s="164"/>
      <c r="C343" s="640"/>
      <c r="D343" s="640"/>
      <c r="E343" s="640"/>
      <c r="F343" s="640"/>
      <c r="G343" s="640"/>
      <c r="H343" s="639"/>
      <c r="I343" s="640"/>
      <c r="J343" s="640"/>
      <c r="K343" s="640"/>
      <c r="L343" s="640"/>
    </row>
    <row r="344" spans="2:12" s="165" customFormat="1">
      <c r="B344" s="164"/>
      <c r="C344" s="640"/>
      <c r="D344" s="640"/>
      <c r="E344" s="640"/>
      <c r="F344" s="640"/>
      <c r="G344" s="640"/>
      <c r="H344" s="639"/>
      <c r="I344" s="640"/>
      <c r="J344" s="640"/>
      <c r="K344" s="640"/>
      <c r="L344" s="640"/>
    </row>
    <row r="345" spans="2:12" s="165" customFormat="1">
      <c r="B345" s="164"/>
      <c r="C345" s="640"/>
      <c r="D345" s="640"/>
      <c r="E345" s="640"/>
      <c r="F345" s="640"/>
      <c r="G345" s="640"/>
      <c r="H345" s="639"/>
      <c r="I345" s="640"/>
      <c r="J345" s="640"/>
      <c r="K345" s="640"/>
      <c r="L345" s="640"/>
    </row>
    <row r="346" spans="2:12" s="165" customFormat="1">
      <c r="B346" s="164"/>
      <c r="C346" s="640"/>
      <c r="D346" s="640"/>
      <c r="E346" s="640"/>
      <c r="F346" s="640"/>
      <c r="G346" s="640"/>
      <c r="H346" s="639"/>
      <c r="I346" s="640"/>
      <c r="J346" s="640"/>
      <c r="K346" s="640"/>
      <c r="L346" s="640"/>
    </row>
    <row r="347" spans="2:12" s="165" customFormat="1">
      <c r="B347" s="164"/>
      <c r="C347" s="640"/>
      <c r="D347" s="640"/>
      <c r="E347" s="640"/>
      <c r="F347" s="640"/>
      <c r="G347" s="640"/>
      <c r="H347" s="639"/>
      <c r="I347" s="640"/>
      <c r="J347" s="640"/>
      <c r="K347" s="640"/>
      <c r="L347" s="640"/>
    </row>
    <row r="348" spans="2:12" s="165" customFormat="1">
      <c r="B348" s="164"/>
      <c r="C348" s="640"/>
      <c r="D348" s="640"/>
      <c r="E348" s="640"/>
      <c r="F348" s="640"/>
      <c r="G348" s="640"/>
      <c r="H348" s="639"/>
      <c r="I348" s="640"/>
      <c r="J348" s="640"/>
      <c r="K348" s="640"/>
      <c r="L348" s="640"/>
    </row>
    <row r="349" spans="2:12" s="165" customFormat="1">
      <c r="B349" s="164"/>
      <c r="C349" s="640"/>
      <c r="D349" s="640"/>
      <c r="E349" s="640"/>
      <c r="F349" s="640"/>
      <c r="G349" s="640"/>
      <c r="H349" s="639"/>
      <c r="I349" s="640"/>
      <c r="J349" s="640"/>
      <c r="K349" s="640"/>
      <c r="L349" s="640"/>
    </row>
    <row r="350" spans="2:12" s="165" customFormat="1">
      <c r="B350" s="164"/>
      <c r="C350" s="640"/>
      <c r="D350" s="640"/>
      <c r="E350" s="640"/>
      <c r="F350" s="640"/>
      <c r="G350" s="640"/>
      <c r="H350" s="639"/>
      <c r="I350" s="640"/>
      <c r="J350" s="640"/>
      <c r="K350" s="640"/>
      <c r="L350" s="640"/>
    </row>
    <row r="351" spans="2:12" s="165" customFormat="1">
      <c r="B351" s="164"/>
      <c r="C351" s="640"/>
      <c r="D351" s="640"/>
      <c r="E351" s="640"/>
      <c r="F351" s="640"/>
      <c r="G351" s="640"/>
      <c r="H351" s="639"/>
      <c r="I351" s="640"/>
      <c r="J351" s="640"/>
      <c r="K351" s="640"/>
      <c r="L351" s="640"/>
    </row>
    <row r="352" spans="2:12" s="165" customFormat="1">
      <c r="B352" s="164"/>
      <c r="C352" s="640"/>
      <c r="D352" s="640"/>
      <c r="E352" s="640"/>
      <c r="F352" s="640"/>
      <c r="G352" s="640"/>
      <c r="H352" s="639"/>
      <c r="I352" s="640"/>
      <c r="J352" s="640"/>
      <c r="K352" s="640"/>
      <c r="L352" s="640"/>
    </row>
    <row r="353" spans="2:12" s="165" customFormat="1">
      <c r="B353" s="164"/>
      <c r="C353" s="640"/>
      <c r="D353" s="640"/>
      <c r="E353" s="640"/>
      <c r="F353" s="640"/>
      <c r="G353" s="640"/>
      <c r="H353" s="639"/>
      <c r="I353" s="640"/>
      <c r="J353" s="640"/>
      <c r="K353" s="640"/>
      <c r="L353" s="640"/>
    </row>
    <row r="354" spans="2:12" s="165" customFormat="1">
      <c r="B354" s="164"/>
      <c r="C354" s="640"/>
      <c r="D354" s="640"/>
      <c r="E354" s="640"/>
      <c r="F354" s="640"/>
      <c r="G354" s="640"/>
      <c r="H354" s="639"/>
      <c r="I354" s="640"/>
      <c r="J354" s="640"/>
      <c r="K354" s="640"/>
      <c r="L354" s="640"/>
    </row>
    <row r="355" spans="2:12" s="165" customFormat="1">
      <c r="B355" s="164"/>
      <c r="C355" s="640"/>
      <c r="D355" s="640"/>
      <c r="E355" s="640"/>
      <c r="F355" s="640"/>
      <c r="G355" s="640"/>
      <c r="H355" s="639"/>
      <c r="I355" s="640"/>
      <c r="J355" s="640"/>
      <c r="K355" s="640"/>
      <c r="L355" s="640"/>
    </row>
    <row r="356" spans="2:12" s="165" customFormat="1">
      <c r="B356" s="164"/>
      <c r="C356" s="640"/>
      <c r="D356" s="640"/>
      <c r="E356" s="640"/>
      <c r="F356" s="640"/>
      <c r="G356" s="640"/>
      <c r="H356" s="639"/>
      <c r="I356" s="640"/>
      <c r="J356" s="640"/>
      <c r="K356" s="640"/>
      <c r="L356" s="640"/>
    </row>
    <row r="357" spans="2:12" s="165" customFormat="1">
      <c r="B357" s="164"/>
      <c r="C357" s="640"/>
      <c r="D357" s="640"/>
      <c r="E357" s="640"/>
      <c r="F357" s="640"/>
      <c r="G357" s="640"/>
      <c r="H357" s="639"/>
      <c r="I357" s="640"/>
      <c r="J357" s="640"/>
      <c r="K357" s="640"/>
      <c r="L357" s="640"/>
    </row>
    <row r="358" spans="2:12" s="165" customFormat="1">
      <c r="B358" s="164"/>
      <c r="C358" s="640"/>
      <c r="D358" s="640"/>
      <c r="E358" s="640"/>
      <c r="F358" s="640"/>
      <c r="G358" s="640"/>
      <c r="H358" s="639"/>
      <c r="I358" s="640"/>
      <c r="J358" s="640"/>
      <c r="K358" s="640"/>
      <c r="L358" s="640"/>
    </row>
    <row r="359" spans="2:12" s="165" customFormat="1">
      <c r="B359" s="164"/>
      <c r="C359" s="640"/>
      <c r="D359" s="640"/>
      <c r="E359" s="640"/>
      <c r="F359" s="640"/>
      <c r="G359" s="640"/>
      <c r="H359" s="639"/>
      <c r="I359" s="640"/>
      <c r="J359" s="640"/>
      <c r="K359" s="640"/>
      <c r="L359" s="640"/>
    </row>
    <row r="360" spans="2:12" s="165" customFormat="1">
      <c r="B360" s="164"/>
      <c r="C360" s="640"/>
      <c r="D360" s="640"/>
      <c r="E360" s="640"/>
      <c r="F360" s="640"/>
      <c r="G360" s="640"/>
      <c r="H360" s="639"/>
      <c r="I360" s="640"/>
      <c r="J360" s="640"/>
      <c r="K360" s="640"/>
      <c r="L360" s="640"/>
    </row>
    <row r="361" spans="2:12" s="165" customFormat="1">
      <c r="B361" s="164"/>
      <c r="C361" s="640"/>
      <c r="D361" s="640"/>
      <c r="E361" s="640"/>
      <c r="F361" s="640"/>
      <c r="G361" s="640"/>
      <c r="H361" s="639"/>
      <c r="I361" s="640"/>
      <c r="J361" s="640"/>
      <c r="K361" s="640"/>
      <c r="L361" s="640"/>
    </row>
    <row r="362" spans="2:12" s="165" customFormat="1">
      <c r="B362" s="164"/>
      <c r="C362" s="640"/>
      <c r="D362" s="640"/>
      <c r="E362" s="640"/>
      <c r="F362" s="640"/>
      <c r="G362" s="640"/>
      <c r="H362" s="639"/>
      <c r="I362" s="640"/>
      <c r="J362" s="640"/>
      <c r="K362" s="640"/>
      <c r="L362" s="640"/>
    </row>
    <row r="363" spans="2:12" s="165" customFormat="1">
      <c r="B363" s="164"/>
      <c r="C363" s="640"/>
      <c r="D363" s="640"/>
      <c r="E363" s="640"/>
      <c r="F363" s="640"/>
      <c r="G363" s="640"/>
      <c r="H363" s="639"/>
      <c r="I363" s="640"/>
      <c r="J363" s="640"/>
      <c r="K363" s="640"/>
      <c r="L363" s="640"/>
    </row>
    <row r="364" spans="2:12" s="165" customFormat="1">
      <c r="B364" s="164"/>
      <c r="C364" s="640"/>
      <c r="D364" s="640"/>
      <c r="E364" s="640"/>
      <c r="F364" s="640"/>
      <c r="G364" s="640"/>
      <c r="H364" s="639"/>
      <c r="I364" s="640"/>
      <c r="J364" s="640"/>
      <c r="K364" s="640"/>
      <c r="L364" s="640"/>
    </row>
    <row r="365" spans="2:12" s="165" customFormat="1">
      <c r="B365" s="164"/>
      <c r="C365" s="640"/>
      <c r="D365" s="640"/>
      <c r="E365" s="640"/>
      <c r="F365" s="640"/>
      <c r="G365" s="640"/>
      <c r="H365" s="639"/>
      <c r="I365" s="640"/>
      <c r="J365" s="640"/>
      <c r="K365" s="640"/>
      <c r="L365" s="640"/>
    </row>
    <row r="366" spans="2:12" s="165" customFormat="1">
      <c r="B366" s="164"/>
      <c r="C366" s="640"/>
      <c r="D366" s="640"/>
      <c r="E366" s="640"/>
      <c r="F366" s="640"/>
      <c r="G366" s="640"/>
      <c r="H366" s="639"/>
      <c r="I366" s="640"/>
      <c r="J366" s="640"/>
      <c r="K366" s="640"/>
      <c r="L366" s="640"/>
    </row>
    <row r="367" spans="2:12" s="165" customFormat="1">
      <c r="B367" s="164"/>
      <c r="C367" s="640"/>
      <c r="D367" s="640"/>
      <c r="E367" s="640"/>
      <c r="F367" s="640"/>
      <c r="G367" s="640"/>
      <c r="H367" s="639"/>
      <c r="I367" s="640"/>
      <c r="J367" s="640"/>
      <c r="K367" s="640"/>
      <c r="L367" s="640"/>
    </row>
    <row r="368" spans="2:12" s="165" customFormat="1">
      <c r="B368" s="164"/>
      <c r="C368" s="640"/>
      <c r="D368" s="640"/>
      <c r="E368" s="640"/>
      <c r="F368" s="640"/>
      <c r="G368" s="640"/>
      <c r="H368" s="639"/>
      <c r="I368" s="640"/>
      <c r="J368" s="640"/>
      <c r="K368" s="640"/>
      <c r="L368" s="640"/>
    </row>
    <row r="369" spans="2:12" s="165" customFormat="1">
      <c r="B369" s="164"/>
      <c r="C369" s="640"/>
      <c r="D369" s="640"/>
      <c r="E369" s="640"/>
      <c r="F369" s="640"/>
      <c r="G369" s="640"/>
      <c r="H369" s="639"/>
      <c r="I369" s="640"/>
      <c r="J369" s="640"/>
      <c r="K369" s="640"/>
      <c r="L369" s="640"/>
    </row>
    <row r="370" spans="2:12" s="165" customFormat="1">
      <c r="B370" s="164"/>
      <c r="C370" s="640"/>
      <c r="D370" s="640"/>
      <c r="E370" s="640"/>
      <c r="F370" s="640"/>
      <c r="G370" s="640"/>
      <c r="H370" s="639"/>
      <c r="I370" s="640"/>
      <c r="J370" s="640"/>
      <c r="K370" s="640"/>
      <c r="L370" s="640"/>
    </row>
    <row r="371" spans="2:12" s="165" customFormat="1">
      <c r="B371" s="164"/>
      <c r="C371" s="640"/>
      <c r="D371" s="640"/>
      <c r="E371" s="640"/>
      <c r="F371" s="640"/>
      <c r="G371" s="640"/>
      <c r="H371" s="639"/>
      <c r="I371" s="640"/>
      <c r="J371" s="640"/>
      <c r="K371" s="640"/>
      <c r="L371" s="640"/>
    </row>
    <row r="372" spans="2:12" s="165" customFormat="1">
      <c r="B372" s="164"/>
      <c r="C372" s="640"/>
      <c r="D372" s="640"/>
      <c r="E372" s="640"/>
      <c r="F372" s="640"/>
      <c r="G372" s="640"/>
      <c r="H372" s="639"/>
      <c r="I372" s="640"/>
      <c r="J372" s="640"/>
      <c r="K372" s="640"/>
      <c r="L372" s="640"/>
    </row>
    <row r="373" spans="2:12" s="165" customFormat="1">
      <c r="B373" s="164"/>
      <c r="C373" s="640"/>
      <c r="D373" s="640"/>
      <c r="E373" s="640"/>
      <c r="F373" s="640"/>
      <c r="G373" s="640"/>
      <c r="H373" s="639"/>
      <c r="I373" s="640"/>
      <c r="J373" s="640"/>
      <c r="K373" s="640"/>
      <c r="L373" s="640"/>
    </row>
    <row r="374" spans="2:12" s="165" customFormat="1">
      <c r="B374" s="164"/>
      <c r="C374" s="640"/>
      <c r="D374" s="640"/>
      <c r="E374" s="640"/>
      <c r="F374" s="640"/>
      <c r="G374" s="640"/>
      <c r="H374" s="639"/>
      <c r="I374" s="640"/>
      <c r="J374" s="640"/>
      <c r="K374" s="640"/>
      <c r="L374" s="640"/>
    </row>
    <row r="375" spans="2:12" s="165" customFormat="1">
      <c r="B375" s="164"/>
      <c r="C375" s="640"/>
      <c r="D375" s="640"/>
      <c r="E375" s="640"/>
      <c r="F375" s="640"/>
      <c r="G375" s="640"/>
      <c r="H375" s="639"/>
      <c r="I375" s="640"/>
      <c r="J375" s="640"/>
      <c r="K375" s="640"/>
      <c r="L375" s="640"/>
    </row>
    <row r="376" spans="2:12" s="165" customFormat="1">
      <c r="B376" s="164"/>
      <c r="C376" s="640"/>
      <c r="D376" s="640"/>
      <c r="E376" s="640"/>
      <c r="F376" s="640"/>
      <c r="G376" s="640"/>
      <c r="H376" s="639"/>
      <c r="I376" s="640"/>
      <c r="J376" s="640"/>
      <c r="K376" s="640"/>
      <c r="L376" s="640"/>
    </row>
    <row r="377" spans="2:12" s="165" customFormat="1">
      <c r="B377" s="164"/>
      <c r="C377" s="640"/>
      <c r="D377" s="640"/>
      <c r="E377" s="640"/>
      <c r="F377" s="640"/>
      <c r="G377" s="640"/>
      <c r="H377" s="639"/>
      <c r="I377" s="640"/>
      <c r="J377" s="640"/>
      <c r="K377" s="640"/>
      <c r="L377" s="640"/>
    </row>
    <row r="378" spans="2:12" s="165" customFormat="1">
      <c r="B378" s="164"/>
      <c r="C378" s="640"/>
      <c r="D378" s="640"/>
      <c r="E378" s="640"/>
      <c r="F378" s="640"/>
      <c r="G378" s="640"/>
      <c r="H378" s="639"/>
      <c r="I378" s="640"/>
      <c r="J378" s="640"/>
      <c r="K378" s="640"/>
      <c r="L378" s="640"/>
    </row>
    <row r="379" spans="2:12" s="165" customFormat="1">
      <c r="B379" s="164"/>
      <c r="C379" s="640"/>
      <c r="D379" s="640"/>
      <c r="E379" s="640"/>
      <c r="F379" s="640"/>
      <c r="G379" s="640"/>
      <c r="H379" s="639"/>
      <c r="I379" s="640"/>
      <c r="J379" s="640"/>
      <c r="K379" s="640"/>
      <c r="L379" s="640"/>
    </row>
    <row r="380" spans="2:12" s="165" customFormat="1">
      <c r="B380" s="164"/>
      <c r="C380" s="640"/>
      <c r="D380" s="640"/>
      <c r="E380" s="640"/>
      <c r="F380" s="640"/>
      <c r="G380" s="640"/>
      <c r="H380" s="639"/>
      <c r="I380" s="640"/>
      <c r="J380" s="640"/>
      <c r="K380" s="640"/>
      <c r="L380" s="640"/>
    </row>
    <row r="381" spans="2:12" s="165" customFormat="1">
      <c r="B381" s="164"/>
      <c r="C381" s="640"/>
      <c r="D381" s="640"/>
      <c r="E381" s="640"/>
      <c r="F381" s="640"/>
      <c r="G381" s="640"/>
      <c r="H381" s="639"/>
      <c r="I381" s="640"/>
      <c r="J381" s="640"/>
      <c r="K381" s="640"/>
      <c r="L381" s="640"/>
    </row>
    <row r="382" spans="2:12" s="165" customFormat="1">
      <c r="B382" s="164"/>
      <c r="C382" s="640"/>
      <c r="D382" s="640"/>
      <c r="E382" s="640"/>
      <c r="F382" s="640"/>
      <c r="G382" s="640"/>
      <c r="H382" s="639"/>
      <c r="I382" s="640"/>
      <c r="J382" s="640"/>
      <c r="K382" s="640"/>
      <c r="L382" s="640"/>
    </row>
    <row r="383" spans="2:12" s="165" customFormat="1">
      <c r="B383" s="164"/>
      <c r="C383" s="640"/>
      <c r="D383" s="640"/>
      <c r="E383" s="640"/>
      <c r="F383" s="640"/>
      <c r="G383" s="640"/>
      <c r="H383" s="639"/>
      <c r="I383" s="640"/>
      <c r="J383" s="640"/>
      <c r="K383" s="640"/>
      <c r="L383" s="640"/>
    </row>
    <row r="384" spans="2:12" s="165" customFormat="1">
      <c r="B384" s="164"/>
      <c r="C384" s="640"/>
      <c r="D384" s="640"/>
      <c r="E384" s="640"/>
      <c r="F384" s="640"/>
      <c r="G384" s="640"/>
      <c r="H384" s="639"/>
      <c r="I384" s="640"/>
      <c r="J384" s="640"/>
      <c r="K384" s="640"/>
      <c r="L384" s="640"/>
    </row>
    <row r="385" spans="2:12" s="165" customFormat="1">
      <c r="B385" s="164"/>
      <c r="C385" s="640"/>
      <c r="D385" s="640"/>
      <c r="E385" s="640"/>
      <c r="F385" s="640"/>
      <c r="G385" s="640"/>
      <c r="H385" s="639"/>
      <c r="I385" s="640"/>
      <c r="J385" s="640"/>
      <c r="K385" s="640"/>
      <c r="L385" s="640"/>
    </row>
    <row r="386" spans="2:12" s="165" customFormat="1">
      <c r="B386" s="164"/>
      <c r="C386" s="640"/>
      <c r="D386" s="640"/>
      <c r="E386" s="640"/>
      <c r="F386" s="640"/>
      <c r="G386" s="640"/>
      <c r="H386" s="639"/>
      <c r="I386" s="640"/>
      <c r="J386" s="640"/>
      <c r="K386" s="640"/>
      <c r="L386" s="640"/>
    </row>
    <row r="387" spans="2:12" s="165" customFormat="1">
      <c r="B387" s="164"/>
      <c r="C387" s="640"/>
      <c r="D387" s="640"/>
      <c r="E387" s="640"/>
      <c r="F387" s="640"/>
      <c r="G387" s="640"/>
      <c r="H387" s="639"/>
      <c r="I387" s="640"/>
      <c r="J387" s="640"/>
      <c r="K387" s="640"/>
      <c r="L387" s="640"/>
    </row>
    <row r="388" spans="2:12" s="165" customFormat="1">
      <c r="B388" s="164"/>
      <c r="C388" s="640"/>
      <c r="D388" s="640"/>
      <c r="E388" s="640"/>
      <c r="F388" s="640"/>
      <c r="G388" s="640"/>
      <c r="H388" s="639"/>
      <c r="I388" s="640"/>
      <c r="J388" s="640"/>
      <c r="K388" s="640"/>
      <c r="L388" s="640"/>
    </row>
    <row r="389" spans="2:12" s="165" customFormat="1">
      <c r="B389" s="164"/>
      <c r="C389" s="640"/>
      <c r="D389" s="640"/>
      <c r="E389" s="640"/>
      <c r="F389" s="640"/>
      <c r="G389" s="640"/>
      <c r="H389" s="639"/>
      <c r="I389" s="640"/>
      <c r="J389" s="640"/>
      <c r="K389" s="640"/>
      <c r="L389" s="640"/>
    </row>
    <row r="390" spans="2:12" s="165" customFormat="1">
      <c r="B390" s="164"/>
      <c r="C390" s="640"/>
      <c r="D390" s="640"/>
      <c r="E390" s="640"/>
      <c r="F390" s="640"/>
      <c r="G390" s="640"/>
      <c r="H390" s="639"/>
      <c r="I390" s="640"/>
      <c r="J390" s="640"/>
      <c r="K390" s="640"/>
      <c r="L390" s="640"/>
    </row>
    <row r="391" spans="2:12" s="165" customFormat="1">
      <c r="B391" s="164"/>
      <c r="C391" s="640"/>
      <c r="D391" s="640"/>
      <c r="E391" s="640"/>
      <c r="F391" s="640"/>
      <c r="G391" s="640"/>
      <c r="H391" s="639"/>
      <c r="I391" s="640"/>
      <c r="J391" s="640"/>
      <c r="K391" s="640"/>
      <c r="L391" s="640"/>
    </row>
    <row r="392" spans="2:12" s="165" customFormat="1">
      <c r="B392" s="164"/>
      <c r="C392" s="640"/>
      <c r="D392" s="640"/>
      <c r="E392" s="640"/>
      <c r="F392" s="640"/>
      <c r="G392" s="640"/>
      <c r="H392" s="639"/>
      <c r="I392" s="640"/>
      <c r="J392" s="640"/>
      <c r="K392" s="640"/>
      <c r="L392" s="640"/>
    </row>
    <row r="393" spans="2:12" s="165" customFormat="1">
      <c r="B393" s="164"/>
      <c r="C393" s="640"/>
      <c r="D393" s="640"/>
      <c r="E393" s="640"/>
      <c r="F393" s="640"/>
      <c r="G393" s="640"/>
      <c r="H393" s="639"/>
      <c r="I393" s="640"/>
      <c r="J393" s="640"/>
      <c r="K393" s="640"/>
      <c r="L393" s="640"/>
    </row>
    <row r="394" spans="2:12" s="165" customFormat="1">
      <c r="B394" s="164"/>
      <c r="C394" s="640"/>
      <c r="D394" s="640"/>
      <c r="E394" s="640"/>
      <c r="F394" s="640"/>
      <c r="G394" s="640"/>
      <c r="H394" s="639"/>
      <c r="I394" s="640"/>
      <c r="J394" s="640"/>
      <c r="K394" s="640"/>
      <c r="L394" s="640"/>
    </row>
    <row r="395" spans="2:12" s="165" customFormat="1">
      <c r="B395" s="164"/>
      <c r="C395" s="640"/>
      <c r="D395" s="640"/>
      <c r="E395" s="640"/>
      <c r="F395" s="640"/>
      <c r="G395" s="640"/>
      <c r="H395" s="639"/>
      <c r="I395" s="640"/>
      <c r="J395" s="640"/>
      <c r="K395" s="640"/>
      <c r="L395" s="640"/>
    </row>
    <row r="396" spans="2:12" s="165" customFormat="1">
      <c r="B396" s="164"/>
      <c r="C396" s="640"/>
      <c r="D396" s="640"/>
      <c r="E396" s="640"/>
      <c r="F396" s="640"/>
      <c r="G396" s="640"/>
      <c r="H396" s="639"/>
      <c r="I396" s="640"/>
      <c r="J396" s="640"/>
      <c r="K396" s="640"/>
      <c r="L396" s="640"/>
    </row>
    <row r="397" spans="2:12" s="165" customFormat="1">
      <c r="B397" s="164"/>
      <c r="C397" s="640"/>
      <c r="D397" s="640"/>
      <c r="E397" s="640"/>
      <c r="F397" s="640"/>
      <c r="G397" s="640"/>
      <c r="H397" s="639"/>
      <c r="I397" s="640"/>
      <c r="J397" s="640"/>
      <c r="K397" s="640"/>
      <c r="L397" s="640"/>
    </row>
    <row r="398" spans="2:12" s="165" customFormat="1">
      <c r="B398" s="164"/>
      <c r="C398" s="640"/>
      <c r="D398" s="640"/>
      <c r="E398" s="640"/>
      <c r="F398" s="640"/>
      <c r="G398" s="640"/>
      <c r="H398" s="639"/>
      <c r="I398" s="640"/>
      <c r="J398" s="640"/>
      <c r="K398" s="640"/>
      <c r="L398" s="640"/>
    </row>
    <row r="399" spans="2:12" s="165" customFormat="1">
      <c r="B399" s="164"/>
      <c r="C399" s="640"/>
      <c r="D399" s="640"/>
      <c r="E399" s="640"/>
      <c r="F399" s="640"/>
      <c r="G399" s="640"/>
      <c r="H399" s="639"/>
      <c r="I399" s="640"/>
      <c r="J399" s="640"/>
      <c r="K399" s="640"/>
      <c r="L399" s="640"/>
    </row>
    <row r="400" spans="2:12" s="165" customFormat="1">
      <c r="B400" s="164"/>
      <c r="C400" s="640"/>
      <c r="D400" s="640"/>
      <c r="E400" s="640"/>
      <c r="F400" s="640"/>
      <c r="G400" s="640"/>
      <c r="H400" s="639"/>
      <c r="I400" s="640"/>
      <c r="J400" s="640"/>
      <c r="K400" s="640"/>
      <c r="L400" s="640"/>
    </row>
    <row r="401" spans="2:12" s="165" customFormat="1">
      <c r="B401" s="164"/>
      <c r="C401" s="640"/>
      <c r="D401" s="640"/>
      <c r="E401" s="640"/>
      <c r="F401" s="640"/>
      <c r="G401" s="640"/>
      <c r="H401" s="639"/>
      <c r="I401" s="640"/>
      <c r="J401" s="640"/>
      <c r="K401" s="640"/>
      <c r="L401" s="640"/>
    </row>
    <row r="402" spans="2:12" s="165" customFormat="1">
      <c r="B402" s="164"/>
      <c r="C402" s="640"/>
      <c r="D402" s="640"/>
      <c r="E402" s="640"/>
      <c r="F402" s="640"/>
      <c r="G402" s="640"/>
      <c r="H402" s="639"/>
      <c r="I402" s="640"/>
      <c r="J402" s="640"/>
      <c r="K402" s="640"/>
      <c r="L402" s="640"/>
    </row>
    <row r="403" spans="2:12" s="165" customFormat="1">
      <c r="B403" s="164"/>
      <c r="C403" s="640"/>
      <c r="D403" s="640"/>
      <c r="E403" s="640"/>
      <c r="F403" s="640"/>
      <c r="G403" s="640"/>
      <c r="H403" s="639"/>
      <c r="I403" s="640"/>
      <c r="J403" s="640"/>
      <c r="K403" s="640"/>
      <c r="L403" s="640"/>
    </row>
    <row r="404" spans="2:12" s="165" customFormat="1">
      <c r="B404" s="164"/>
      <c r="C404" s="640"/>
      <c r="D404" s="640"/>
      <c r="E404" s="640"/>
      <c r="F404" s="640"/>
      <c r="G404" s="640"/>
      <c r="H404" s="639"/>
      <c r="I404" s="640"/>
      <c r="J404" s="640"/>
      <c r="K404" s="640"/>
      <c r="L404" s="640"/>
    </row>
    <row r="405" spans="2:12" s="165" customFormat="1">
      <c r="B405" s="164"/>
      <c r="C405" s="640"/>
      <c r="D405" s="640"/>
      <c r="E405" s="640"/>
      <c r="F405" s="640"/>
      <c r="G405" s="640"/>
      <c r="H405" s="639"/>
      <c r="I405" s="640"/>
      <c r="J405" s="640"/>
      <c r="K405" s="640"/>
      <c r="L405" s="640"/>
    </row>
    <row r="406" spans="2:12" s="165" customFormat="1">
      <c r="B406" s="164"/>
      <c r="C406" s="640"/>
      <c r="D406" s="640"/>
      <c r="E406" s="640"/>
      <c r="F406" s="640"/>
      <c r="G406" s="640"/>
      <c r="H406" s="639"/>
      <c r="I406" s="640"/>
      <c r="J406" s="640"/>
      <c r="K406" s="640"/>
      <c r="L406" s="640"/>
    </row>
    <row r="407" spans="2:12" s="165" customFormat="1">
      <c r="B407" s="164"/>
      <c r="C407" s="640"/>
      <c r="D407" s="640"/>
      <c r="E407" s="640"/>
      <c r="F407" s="640"/>
      <c r="G407" s="640"/>
      <c r="H407" s="639"/>
      <c r="I407" s="640"/>
      <c r="J407" s="640"/>
      <c r="K407" s="640"/>
      <c r="L407" s="640"/>
    </row>
    <row r="408" spans="2:12" s="165" customFormat="1">
      <c r="B408" s="164"/>
      <c r="C408" s="640"/>
      <c r="D408" s="640"/>
      <c r="E408" s="640"/>
      <c r="F408" s="640"/>
      <c r="G408" s="640"/>
      <c r="H408" s="639"/>
      <c r="I408" s="640"/>
      <c r="J408" s="640"/>
      <c r="K408" s="640"/>
      <c r="L408" s="640"/>
    </row>
    <row r="409" spans="2:12" s="165" customFormat="1">
      <c r="B409" s="164"/>
      <c r="C409" s="640"/>
      <c r="D409" s="640"/>
      <c r="E409" s="640"/>
      <c r="F409" s="640"/>
      <c r="G409" s="640"/>
      <c r="H409" s="639"/>
      <c r="I409" s="640"/>
      <c r="J409" s="640"/>
      <c r="K409" s="640"/>
      <c r="L409" s="640"/>
    </row>
    <row r="410" spans="2:12" s="165" customFormat="1">
      <c r="B410" s="164"/>
      <c r="C410" s="640"/>
      <c r="D410" s="640"/>
      <c r="E410" s="640"/>
      <c r="F410" s="640"/>
      <c r="G410" s="640"/>
      <c r="H410" s="639"/>
      <c r="I410" s="640"/>
      <c r="J410" s="640"/>
      <c r="K410" s="640"/>
      <c r="L410" s="640"/>
    </row>
    <row r="411" spans="2:12" s="165" customFormat="1">
      <c r="B411" s="164"/>
      <c r="C411" s="640"/>
      <c r="D411" s="640"/>
      <c r="E411" s="640"/>
      <c r="F411" s="640"/>
      <c r="G411" s="640"/>
      <c r="H411" s="639"/>
      <c r="I411" s="640"/>
      <c r="J411" s="640"/>
      <c r="K411" s="640"/>
      <c r="L411" s="640"/>
    </row>
    <row r="412" spans="2:12" s="165" customFormat="1">
      <c r="B412" s="164"/>
      <c r="C412" s="640"/>
      <c r="D412" s="640"/>
      <c r="E412" s="640"/>
      <c r="F412" s="640"/>
      <c r="G412" s="640"/>
      <c r="H412" s="639"/>
      <c r="I412" s="640"/>
      <c r="J412" s="640"/>
      <c r="K412" s="640"/>
      <c r="L412" s="640"/>
    </row>
    <row r="413" spans="2:12" s="165" customFormat="1">
      <c r="B413" s="164"/>
      <c r="C413" s="640"/>
      <c r="D413" s="640"/>
      <c r="E413" s="640"/>
      <c r="F413" s="640"/>
      <c r="G413" s="640"/>
      <c r="H413" s="639"/>
      <c r="I413" s="640"/>
      <c r="J413" s="640"/>
      <c r="K413" s="640"/>
      <c r="L413" s="640"/>
    </row>
    <row r="414" spans="2:12" s="165" customFormat="1">
      <c r="B414" s="164"/>
      <c r="C414" s="640"/>
      <c r="D414" s="640"/>
      <c r="E414" s="640"/>
      <c r="F414" s="640"/>
      <c r="G414" s="640"/>
      <c r="H414" s="639"/>
      <c r="I414" s="640"/>
      <c r="J414" s="640"/>
      <c r="K414" s="640"/>
      <c r="L414" s="640"/>
    </row>
    <row r="415" spans="2:12" s="165" customFormat="1">
      <c r="B415" s="164"/>
      <c r="C415" s="640"/>
      <c r="D415" s="640"/>
      <c r="E415" s="640"/>
      <c r="F415" s="640"/>
      <c r="G415" s="640"/>
      <c r="H415" s="639"/>
      <c r="I415" s="640"/>
      <c r="J415" s="640"/>
      <c r="K415" s="640"/>
      <c r="L415" s="640"/>
    </row>
    <row r="416" spans="2:12" s="165" customFormat="1">
      <c r="B416" s="164"/>
      <c r="C416" s="640"/>
      <c r="D416" s="640"/>
      <c r="E416" s="640"/>
      <c r="F416" s="640"/>
      <c r="G416" s="640"/>
      <c r="H416" s="639"/>
      <c r="I416" s="640"/>
      <c r="J416" s="640"/>
      <c r="K416" s="640"/>
      <c r="L416" s="640"/>
    </row>
    <row r="417" spans="2:12" s="165" customFormat="1">
      <c r="B417" s="164"/>
      <c r="C417" s="640"/>
      <c r="D417" s="640"/>
      <c r="E417" s="640"/>
      <c r="F417" s="640"/>
      <c r="G417" s="640"/>
      <c r="H417" s="639"/>
      <c r="I417" s="640"/>
      <c r="J417" s="640"/>
      <c r="K417" s="640"/>
      <c r="L417" s="640"/>
    </row>
    <row r="418" spans="2:12" s="165" customFormat="1">
      <c r="B418" s="164"/>
      <c r="C418" s="640"/>
      <c r="D418" s="640"/>
      <c r="E418" s="640"/>
      <c r="F418" s="640"/>
      <c r="G418" s="640"/>
      <c r="H418" s="639"/>
      <c r="I418" s="640"/>
      <c r="J418" s="640"/>
      <c r="K418" s="640"/>
      <c r="L418" s="640"/>
    </row>
    <row r="419" spans="2:12" s="165" customFormat="1">
      <c r="B419" s="164"/>
      <c r="C419" s="640"/>
      <c r="D419" s="640"/>
      <c r="E419" s="640"/>
      <c r="F419" s="640"/>
      <c r="G419" s="640"/>
      <c r="H419" s="639"/>
      <c r="I419" s="640"/>
      <c r="J419" s="640"/>
      <c r="K419" s="640"/>
      <c r="L419" s="640"/>
    </row>
    <row r="420" spans="2:12" s="165" customFormat="1">
      <c r="B420" s="164"/>
      <c r="C420" s="640"/>
      <c r="D420" s="640"/>
      <c r="E420" s="640"/>
      <c r="F420" s="640"/>
      <c r="G420" s="640"/>
      <c r="H420" s="639"/>
      <c r="I420" s="640"/>
      <c r="J420" s="640"/>
      <c r="K420" s="640"/>
      <c r="L420" s="640"/>
    </row>
    <row r="421" spans="2:12" s="165" customFormat="1">
      <c r="B421" s="164"/>
      <c r="C421" s="640"/>
      <c r="D421" s="640"/>
      <c r="E421" s="640"/>
      <c r="F421" s="640"/>
      <c r="G421" s="640"/>
      <c r="H421" s="639"/>
      <c r="I421" s="640"/>
      <c r="J421" s="640"/>
      <c r="K421" s="640"/>
      <c r="L421" s="640"/>
    </row>
    <row r="422" spans="2:12" s="165" customFormat="1">
      <c r="B422" s="164"/>
      <c r="C422" s="640"/>
      <c r="D422" s="640"/>
      <c r="E422" s="640"/>
      <c r="F422" s="640"/>
      <c r="G422" s="640"/>
      <c r="H422" s="639"/>
      <c r="I422" s="640"/>
      <c r="J422" s="640"/>
      <c r="K422" s="640"/>
      <c r="L422" s="640"/>
    </row>
    <row r="423" spans="2:12" s="165" customFormat="1">
      <c r="B423" s="164"/>
      <c r="C423" s="640"/>
      <c r="D423" s="640"/>
      <c r="E423" s="640"/>
      <c r="F423" s="640"/>
      <c r="G423" s="640"/>
      <c r="H423" s="639"/>
      <c r="I423" s="640"/>
      <c r="J423" s="640"/>
      <c r="K423" s="640"/>
      <c r="L423" s="640"/>
    </row>
    <row r="424" spans="2:12" s="165" customFormat="1">
      <c r="B424" s="164"/>
      <c r="C424" s="640"/>
      <c r="D424" s="640"/>
      <c r="E424" s="640"/>
      <c r="F424" s="640"/>
      <c r="G424" s="640"/>
      <c r="H424" s="639"/>
      <c r="I424" s="640"/>
      <c r="J424" s="640"/>
      <c r="K424" s="640"/>
      <c r="L424" s="640"/>
    </row>
    <row r="425" spans="2:12" s="165" customFormat="1">
      <c r="B425" s="164"/>
      <c r="C425" s="640"/>
      <c r="D425" s="640"/>
      <c r="E425" s="640"/>
      <c r="F425" s="640"/>
      <c r="G425" s="640"/>
      <c r="H425" s="639"/>
      <c r="I425" s="640"/>
      <c r="J425" s="640"/>
      <c r="K425" s="640"/>
      <c r="L425" s="640"/>
    </row>
    <row r="426" spans="2:12" s="165" customFormat="1">
      <c r="B426" s="164"/>
      <c r="C426" s="640"/>
      <c r="D426" s="640"/>
      <c r="E426" s="640"/>
      <c r="F426" s="640"/>
      <c r="G426" s="640"/>
      <c r="H426" s="639"/>
      <c r="I426" s="640"/>
      <c r="J426" s="640"/>
      <c r="K426" s="640"/>
      <c r="L426" s="640"/>
    </row>
    <row r="427" spans="2:12" s="165" customFormat="1">
      <c r="B427" s="164"/>
      <c r="C427" s="640"/>
      <c r="D427" s="640"/>
      <c r="E427" s="640"/>
      <c r="F427" s="640"/>
      <c r="G427" s="640"/>
      <c r="H427" s="639"/>
      <c r="I427" s="640"/>
      <c r="J427" s="640"/>
      <c r="K427" s="640"/>
      <c r="L427" s="640"/>
    </row>
    <row r="428" spans="2:12" s="165" customFormat="1">
      <c r="B428" s="164"/>
      <c r="C428" s="640"/>
      <c r="D428" s="640"/>
      <c r="E428" s="640"/>
      <c r="F428" s="640"/>
      <c r="G428" s="640"/>
      <c r="H428" s="639"/>
      <c r="I428" s="640"/>
      <c r="J428" s="640"/>
      <c r="K428" s="640"/>
      <c r="L428" s="640"/>
    </row>
    <row r="429" spans="2:12" s="165" customFormat="1">
      <c r="B429" s="164"/>
      <c r="C429" s="640"/>
      <c r="D429" s="640"/>
      <c r="E429" s="640"/>
      <c r="F429" s="640"/>
      <c r="G429" s="640"/>
      <c r="H429" s="639"/>
      <c r="I429" s="640"/>
      <c r="J429" s="640"/>
      <c r="K429" s="640"/>
      <c r="L429" s="640"/>
    </row>
    <row r="430" spans="2:12" s="165" customFormat="1">
      <c r="B430" s="164"/>
      <c r="C430" s="640"/>
      <c r="D430" s="640"/>
      <c r="E430" s="640"/>
      <c r="F430" s="640"/>
      <c r="G430" s="640"/>
      <c r="H430" s="639"/>
      <c r="I430" s="640"/>
      <c r="J430" s="640"/>
      <c r="K430" s="640"/>
      <c r="L430" s="640"/>
    </row>
    <row r="431" spans="2:12" s="165" customFormat="1">
      <c r="B431" s="164"/>
      <c r="C431" s="640"/>
      <c r="D431" s="640"/>
      <c r="E431" s="640"/>
      <c r="F431" s="640"/>
      <c r="G431" s="640"/>
      <c r="H431" s="639"/>
      <c r="I431" s="640"/>
      <c r="J431" s="640"/>
      <c r="K431" s="640"/>
      <c r="L431" s="640"/>
    </row>
    <row r="432" spans="2:12" s="165" customFormat="1">
      <c r="B432" s="164"/>
      <c r="C432" s="640"/>
      <c r="D432" s="640"/>
      <c r="E432" s="640"/>
      <c r="F432" s="640"/>
      <c r="G432" s="640"/>
      <c r="H432" s="639"/>
      <c r="I432" s="640"/>
      <c r="J432" s="640"/>
      <c r="K432" s="640"/>
      <c r="L432" s="640"/>
    </row>
    <row r="433" spans="2:12" s="165" customFormat="1">
      <c r="B433" s="164"/>
      <c r="C433" s="640"/>
      <c r="D433" s="640"/>
      <c r="E433" s="640"/>
      <c r="F433" s="640"/>
      <c r="G433" s="640"/>
      <c r="H433" s="639"/>
      <c r="I433" s="640"/>
      <c r="J433" s="640"/>
      <c r="K433" s="640"/>
      <c r="L433" s="640"/>
    </row>
    <row r="434" spans="2:12" s="165" customFormat="1">
      <c r="B434" s="164"/>
      <c r="C434" s="640"/>
      <c r="D434" s="640"/>
      <c r="E434" s="640"/>
      <c r="F434" s="640"/>
      <c r="G434" s="640"/>
      <c r="H434" s="639"/>
      <c r="I434" s="640"/>
      <c r="J434" s="640"/>
      <c r="K434" s="640"/>
      <c r="L434" s="640"/>
    </row>
    <row r="435" spans="2:12" s="165" customFormat="1">
      <c r="B435" s="164"/>
      <c r="C435" s="640"/>
      <c r="D435" s="640"/>
      <c r="E435" s="640"/>
      <c r="F435" s="640"/>
      <c r="G435" s="640"/>
      <c r="H435" s="639"/>
      <c r="I435" s="640"/>
      <c r="J435" s="640"/>
      <c r="K435" s="640"/>
      <c r="L435" s="640"/>
    </row>
    <row r="436" spans="2:12" s="165" customFormat="1">
      <c r="B436" s="164"/>
      <c r="C436" s="640"/>
      <c r="D436" s="640"/>
      <c r="E436" s="640"/>
      <c r="F436" s="640"/>
      <c r="G436" s="640"/>
      <c r="H436" s="639"/>
      <c r="I436" s="640"/>
      <c r="J436" s="640"/>
      <c r="K436" s="640"/>
      <c r="L436" s="640"/>
    </row>
    <row r="437" spans="2:12" s="165" customFormat="1">
      <c r="B437" s="164"/>
      <c r="C437" s="640"/>
      <c r="D437" s="640"/>
      <c r="E437" s="640"/>
      <c r="F437" s="640"/>
      <c r="G437" s="640"/>
      <c r="H437" s="639"/>
      <c r="I437" s="640"/>
      <c r="J437" s="640"/>
      <c r="K437" s="640"/>
      <c r="L437" s="640"/>
    </row>
    <row r="438" spans="2:12" s="165" customFormat="1">
      <c r="B438" s="164"/>
      <c r="C438" s="640"/>
      <c r="D438" s="640"/>
      <c r="E438" s="640"/>
      <c r="F438" s="640"/>
      <c r="G438" s="640"/>
      <c r="H438" s="639"/>
      <c r="I438" s="640"/>
      <c r="J438" s="640"/>
      <c r="K438" s="640"/>
      <c r="L438" s="640"/>
    </row>
    <row r="439" spans="2:12" s="165" customFormat="1">
      <c r="B439" s="164"/>
      <c r="C439" s="640"/>
      <c r="D439" s="640"/>
      <c r="E439" s="640"/>
      <c r="F439" s="640"/>
      <c r="G439" s="640"/>
      <c r="H439" s="639"/>
      <c r="I439" s="640"/>
      <c r="J439" s="640"/>
      <c r="K439" s="640"/>
      <c r="L439" s="640"/>
    </row>
    <row r="440" spans="2:12" s="165" customFormat="1">
      <c r="B440" s="164"/>
      <c r="C440" s="640"/>
      <c r="D440" s="640"/>
      <c r="E440" s="640"/>
      <c r="F440" s="640"/>
      <c r="G440" s="640"/>
      <c r="H440" s="639"/>
      <c r="I440" s="640"/>
      <c r="J440" s="640"/>
      <c r="K440" s="640"/>
      <c r="L440" s="640"/>
    </row>
    <row r="441" spans="2:12" s="165" customFormat="1">
      <c r="B441" s="164"/>
      <c r="C441" s="640"/>
      <c r="D441" s="640"/>
      <c r="E441" s="640"/>
      <c r="F441" s="640"/>
      <c r="G441" s="640"/>
      <c r="H441" s="639"/>
      <c r="I441" s="640"/>
      <c r="J441" s="640"/>
      <c r="K441" s="640"/>
      <c r="L441" s="640"/>
    </row>
    <row r="442" spans="2:12" s="165" customFormat="1">
      <c r="B442" s="164"/>
      <c r="C442" s="640"/>
      <c r="D442" s="640"/>
      <c r="E442" s="640"/>
      <c r="F442" s="640"/>
      <c r="G442" s="640"/>
      <c r="H442" s="639"/>
      <c r="I442" s="640"/>
      <c r="J442" s="640"/>
      <c r="K442" s="640"/>
      <c r="L442" s="640"/>
    </row>
    <row r="443" spans="2:12" s="165" customFormat="1">
      <c r="B443" s="164"/>
      <c r="C443" s="640"/>
      <c r="D443" s="640"/>
      <c r="E443" s="640"/>
      <c r="F443" s="640"/>
      <c r="G443" s="640"/>
      <c r="H443" s="639"/>
      <c r="I443" s="640"/>
      <c r="J443" s="640"/>
      <c r="K443" s="640"/>
      <c r="L443" s="640"/>
    </row>
    <row r="444" spans="2:12" s="165" customFormat="1">
      <c r="B444" s="164"/>
      <c r="C444" s="640"/>
      <c r="D444" s="640"/>
      <c r="E444" s="640"/>
      <c r="F444" s="640"/>
      <c r="G444" s="640"/>
      <c r="H444" s="639"/>
      <c r="I444" s="640"/>
      <c r="J444" s="640"/>
      <c r="K444" s="640"/>
      <c r="L444" s="640"/>
    </row>
    <row r="445" spans="2:12" s="165" customFormat="1">
      <c r="B445" s="164"/>
      <c r="C445" s="640"/>
      <c r="D445" s="640"/>
      <c r="E445" s="640"/>
      <c r="F445" s="640"/>
      <c r="G445" s="640"/>
      <c r="H445" s="639"/>
      <c r="I445" s="640"/>
      <c r="J445" s="640"/>
      <c r="K445" s="640"/>
      <c r="L445" s="640"/>
    </row>
    <row r="446" spans="2:12" s="165" customFormat="1">
      <c r="B446" s="164"/>
      <c r="C446" s="640"/>
      <c r="D446" s="640"/>
      <c r="E446" s="640"/>
      <c r="F446" s="640"/>
      <c r="G446" s="640"/>
      <c r="H446" s="639"/>
      <c r="I446" s="640"/>
      <c r="J446" s="640"/>
      <c r="K446" s="640"/>
      <c r="L446" s="640"/>
    </row>
    <row r="447" spans="2:12" s="165" customFormat="1">
      <c r="B447" s="164"/>
      <c r="C447" s="640"/>
      <c r="D447" s="640"/>
      <c r="E447" s="640"/>
      <c r="F447" s="640"/>
      <c r="G447" s="640"/>
      <c r="H447" s="639"/>
      <c r="I447" s="640"/>
      <c r="J447" s="640"/>
      <c r="K447" s="640"/>
      <c r="L447" s="640"/>
    </row>
    <row r="448" spans="2:12" s="165" customFormat="1">
      <c r="B448" s="164"/>
      <c r="C448" s="640"/>
      <c r="D448" s="640"/>
      <c r="E448" s="640"/>
      <c r="F448" s="640"/>
      <c r="G448" s="640"/>
      <c r="H448" s="639"/>
      <c r="I448" s="640"/>
      <c r="J448" s="640"/>
      <c r="K448" s="640"/>
      <c r="L448" s="640"/>
    </row>
    <row r="449" spans="2:12" s="165" customFormat="1">
      <c r="B449" s="164"/>
      <c r="C449" s="640"/>
      <c r="D449" s="640"/>
      <c r="E449" s="640"/>
      <c r="F449" s="640"/>
      <c r="G449" s="640"/>
      <c r="H449" s="639"/>
      <c r="I449" s="640"/>
      <c r="J449" s="640"/>
      <c r="K449" s="640"/>
      <c r="L449" s="640"/>
    </row>
    <row r="450" spans="2:12" s="165" customFormat="1">
      <c r="B450" s="164"/>
      <c r="C450" s="640"/>
      <c r="D450" s="640"/>
      <c r="E450" s="640"/>
      <c r="F450" s="640"/>
      <c r="G450" s="640"/>
      <c r="H450" s="639"/>
      <c r="I450" s="640"/>
      <c r="J450" s="640"/>
      <c r="K450" s="640"/>
      <c r="L450" s="640"/>
    </row>
    <row r="451" spans="2:12" s="165" customFormat="1">
      <c r="B451" s="164"/>
      <c r="C451" s="640"/>
      <c r="D451" s="640"/>
      <c r="E451" s="640"/>
      <c r="F451" s="640"/>
      <c r="G451" s="640"/>
      <c r="H451" s="639"/>
      <c r="I451" s="640"/>
      <c r="J451" s="640"/>
      <c r="K451" s="640"/>
      <c r="L451" s="640"/>
    </row>
    <row r="452" spans="2:12" s="165" customFormat="1">
      <c r="B452" s="164"/>
      <c r="C452" s="640"/>
      <c r="D452" s="640"/>
      <c r="E452" s="640"/>
      <c r="F452" s="640"/>
      <c r="G452" s="640"/>
      <c r="H452" s="639"/>
      <c r="I452" s="640"/>
      <c r="J452" s="640"/>
      <c r="K452" s="640"/>
      <c r="L452" s="640"/>
    </row>
    <row r="453" spans="2:12" s="165" customFormat="1">
      <c r="B453" s="164"/>
      <c r="C453" s="640"/>
      <c r="D453" s="640"/>
      <c r="E453" s="640"/>
      <c r="F453" s="640"/>
      <c r="G453" s="640"/>
      <c r="H453" s="639"/>
      <c r="I453" s="640"/>
      <c r="J453" s="640"/>
      <c r="K453" s="640"/>
      <c r="L453" s="640"/>
    </row>
    <row r="454" spans="2:12" s="165" customFormat="1">
      <c r="B454" s="164"/>
      <c r="C454" s="640"/>
      <c r="D454" s="640"/>
      <c r="E454" s="640"/>
      <c r="F454" s="640"/>
      <c r="G454" s="640"/>
      <c r="H454" s="639"/>
      <c r="I454" s="640"/>
      <c r="J454" s="640"/>
      <c r="K454" s="640"/>
      <c r="L454" s="640"/>
    </row>
    <row r="455" spans="2:12" s="165" customFormat="1">
      <c r="B455" s="164"/>
      <c r="C455" s="640"/>
      <c r="D455" s="640"/>
      <c r="E455" s="640"/>
      <c r="F455" s="640"/>
      <c r="G455" s="640"/>
      <c r="H455" s="639"/>
      <c r="I455" s="640"/>
      <c r="J455" s="640"/>
      <c r="K455" s="640"/>
      <c r="L455" s="640"/>
    </row>
    <row r="456" spans="2:12" s="165" customFormat="1">
      <c r="B456" s="164"/>
      <c r="C456" s="640"/>
      <c r="D456" s="640"/>
      <c r="E456" s="640"/>
      <c r="F456" s="640"/>
      <c r="G456" s="640"/>
      <c r="H456" s="639"/>
      <c r="I456" s="640"/>
      <c r="J456" s="640"/>
      <c r="K456" s="640"/>
      <c r="L456" s="640"/>
    </row>
    <row r="457" spans="2:12" s="165" customFormat="1">
      <c r="B457" s="164"/>
      <c r="C457" s="640"/>
      <c r="D457" s="640"/>
      <c r="E457" s="640"/>
      <c r="F457" s="640"/>
      <c r="G457" s="640"/>
      <c r="H457" s="639"/>
      <c r="I457" s="640"/>
      <c r="J457" s="640"/>
      <c r="K457" s="640"/>
      <c r="L457" s="640"/>
    </row>
    <row r="458" spans="2:12" s="165" customFormat="1">
      <c r="B458" s="164"/>
      <c r="C458" s="640"/>
      <c r="D458" s="640"/>
      <c r="E458" s="640"/>
      <c r="F458" s="640"/>
      <c r="G458" s="640"/>
      <c r="H458" s="639"/>
      <c r="I458" s="640"/>
      <c r="J458" s="640"/>
      <c r="K458" s="640"/>
      <c r="L458" s="640"/>
    </row>
    <row r="459" spans="2:12" s="165" customFormat="1">
      <c r="B459" s="164"/>
      <c r="C459" s="640"/>
      <c r="D459" s="640"/>
      <c r="E459" s="640"/>
      <c r="F459" s="640"/>
      <c r="G459" s="640"/>
      <c r="H459" s="639"/>
      <c r="I459" s="640"/>
      <c r="J459" s="640"/>
      <c r="K459" s="640"/>
      <c r="L459" s="640"/>
    </row>
    <row r="460" spans="2:12" s="165" customFormat="1">
      <c r="B460" s="164"/>
      <c r="C460" s="640"/>
      <c r="D460" s="640"/>
      <c r="E460" s="640"/>
      <c r="F460" s="640"/>
      <c r="G460" s="640"/>
      <c r="H460" s="639"/>
      <c r="I460" s="640"/>
      <c r="J460" s="640"/>
      <c r="K460" s="640"/>
      <c r="L460" s="640"/>
    </row>
    <row r="461" spans="2:12" s="165" customFormat="1">
      <c r="B461" s="164"/>
      <c r="C461" s="640"/>
      <c r="D461" s="640"/>
      <c r="E461" s="640"/>
      <c r="F461" s="640"/>
      <c r="G461" s="640"/>
      <c r="H461" s="639"/>
      <c r="I461" s="640"/>
      <c r="J461" s="640"/>
      <c r="K461" s="640"/>
      <c r="L461" s="640"/>
    </row>
    <row r="462" spans="2:12" s="165" customFormat="1">
      <c r="B462" s="164"/>
      <c r="C462" s="640"/>
      <c r="D462" s="640"/>
      <c r="E462" s="640"/>
      <c r="F462" s="640"/>
      <c r="G462" s="640"/>
      <c r="H462" s="639"/>
      <c r="I462" s="640"/>
      <c r="J462" s="640"/>
      <c r="K462" s="640"/>
      <c r="L462" s="640"/>
    </row>
    <row r="463" spans="2:12" s="165" customFormat="1">
      <c r="B463" s="164"/>
      <c r="C463" s="640"/>
      <c r="D463" s="640"/>
      <c r="E463" s="640"/>
      <c r="F463" s="640"/>
      <c r="G463" s="640"/>
      <c r="H463" s="639"/>
      <c r="I463" s="640"/>
      <c r="J463" s="640"/>
      <c r="K463" s="640"/>
      <c r="L463" s="640"/>
    </row>
    <row r="464" spans="2:12" s="165" customFormat="1">
      <c r="B464" s="164"/>
      <c r="C464" s="640"/>
      <c r="D464" s="640"/>
      <c r="E464" s="640"/>
      <c r="F464" s="640"/>
      <c r="G464" s="640"/>
      <c r="H464" s="639"/>
      <c r="I464" s="640"/>
      <c r="J464" s="640"/>
      <c r="K464" s="640"/>
      <c r="L464" s="640"/>
    </row>
    <row r="465" spans="2:12" s="165" customFormat="1">
      <c r="B465" s="164"/>
      <c r="C465" s="640"/>
      <c r="D465" s="640"/>
      <c r="E465" s="640"/>
      <c r="F465" s="640"/>
      <c r="G465" s="640"/>
      <c r="H465" s="639"/>
      <c r="I465" s="640"/>
      <c r="J465" s="640"/>
      <c r="K465" s="640"/>
      <c r="L465" s="640"/>
    </row>
    <row r="466" spans="2:12" s="165" customFormat="1">
      <c r="B466" s="164"/>
      <c r="C466" s="640"/>
      <c r="D466" s="640"/>
      <c r="E466" s="640"/>
      <c r="F466" s="640"/>
      <c r="G466" s="640"/>
      <c r="H466" s="639"/>
      <c r="I466" s="640"/>
      <c r="J466" s="640"/>
      <c r="K466" s="640"/>
      <c r="L466" s="640"/>
    </row>
    <row r="467" spans="2:12" s="165" customFormat="1">
      <c r="B467" s="164"/>
      <c r="C467" s="640"/>
      <c r="D467" s="640"/>
      <c r="E467" s="640"/>
      <c r="F467" s="640"/>
      <c r="G467" s="640"/>
      <c r="H467" s="639"/>
      <c r="I467" s="640"/>
      <c r="J467" s="640"/>
      <c r="K467" s="640"/>
      <c r="L467" s="640"/>
    </row>
    <row r="468" spans="2:12" s="165" customFormat="1">
      <c r="B468" s="164"/>
      <c r="C468" s="640"/>
      <c r="D468" s="640"/>
      <c r="E468" s="640"/>
      <c r="F468" s="640"/>
      <c r="G468" s="640"/>
      <c r="H468" s="639"/>
      <c r="I468" s="640"/>
      <c r="J468" s="640"/>
      <c r="K468" s="640"/>
      <c r="L468" s="640"/>
    </row>
    <row r="469" spans="2:12" s="165" customFormat="1">
      <c r="B469" s="164"/>
      <c r="C469" s="640"/>
      <c r="D469" s="640"/>
      <c r="E469" s="640"/>
      <c r="F469" s="640"/>
      <c r="G469" s="640"/>
      <c r="H469" s="639"/>
      <c r="I469" s="640"/>
      <c r="J469" s="640"/>
      <c r="K469" s="640"/>
      <c r="L469" s="640"/>
    </row>
    <row r="470" spans="2:12" s="165" customFormat="1">
      <c r="B470" s="164"/>
      <c r="C470" s="640"/>
      <c r="D470" s="640"/>
      <c r="E470" s="640"/>
      <c r="F470" s="640"/>
      <c r="G470" s="640"/>
      <c r="H470" s="639"/>
      <c r="I470" s="640"/>
      <c r="J470" s="640"/>
      <c r="K470" s="640"/>
      <c r="L470" s="640"/>
    </row>
    <row r="471" spans="2:12" s="165" customFormat="1">
      <c r="B471" s="164"/>
      <c r="C471" s="640"/>
      <c r="D471" s="640"/>
      <c r="E471" s="640"/>
      <c r="F471" s="640"/>
      <c r="G471" s="640"/>
      <c r="H471" s="639"/>
      <c r="I471" s="640"/>
      <c r="J471" s="640"/>
      <c r="K471" s="640"/>
      <c r="L471" s="640"/>
    </row>
    <row r="472" spans="2:12" s="165" customFormat="1">
      <c r="B472" s="164"/>
      <c r="C472" s="640"/>
      <c r="D472" s="640"/>
      <c r="E472" s="640"/>
      <c r="F472" s="640"/>
      <c r="G472" s="640"/>
      <c r="H472" s="639"/>
      <c r="I472" s="640"/>
      <c r="J472" s="640"/>
      <c r="K472" s="640"/>
      <c r="L472" s="640"/>
    </row>
    <row r="473" spans="2:12" s="165" customFormat="1">
      <c r="B473" s="164"/>
      <c r="C473" s="640"/>
      <c r="D473" s="640"/>
      <c r="E473" s="640"/>
      <c r="F473" s="640"/>
      <c r="G473" s="640"/>
      <c r="H473" s="639"/>
      <c r="I473" s="640"/>
      <c r="J473" s="640"/>
      <c r="K473" s="640"/>
      <c r="L473" s="640"/>
    </row>
    <row r="474" spans="2:12" s="165" customFormat="1">
      <c r="B474" s="164"/>
      <c r="C474" s="640"/>
      <c r="D474" s="640"/>
      <c r="E474" s="640"/>
      <c r="F474" s="640"/>
      <c r="G474" s="640"/>
      <c r="H474" s="639"/>
      <c r="I474" s="640"/>
      <c r="J474" s="640"/>
      <c r="K474" s="640"/>
      <c r="L474" s="640"/>
    </row>
    <row r="475" spans="2:12" s="165" customFormat="1">
      <c r="B475" s="164"/>
      <c r="C475" s="640"/>
      <c r="D475" s="640"/>
      <c r="E475" s="640"/>
      <c r="F475" s="640"/>
      <c r="G475" s="640"/>
      <c r="H475" s="639"/>
      <c r="I475" s="640"/>
      <c r="J475" s="640"/>
      <c r="K475" s="640"/>
      <c r="L475" s="640"/>
    </row>
    <row r="476" spans="2:12" s="165" customFormat="1">
      <c r="B476" s="164"/>
      <c r="C476" s="640"/>
      <c r="D476" s="640"/>
      <c r="E476" s="640"/>
      <c r="F476" s="640"/>
      <c r="G476" s="640"/>
      <c r="H476" s="639"/>
      <c r="I476" s="640"/>
      <c r="J476" s="640"/>
      <c r="K476" s="640"/>
      <c r="L476" s="640"/>
    </row>
    <row r="477" spans="2:12" s="165" customFormat="1">
      <c r="B477" s="164"/>
      <c r="C477" s="640"/>
      <c r="D477" s="640"/>
      <c r="E477" s="640"/>
      <c r="F477" s="640"/>
      <c r="G477" s="640"/>
      <c r="H477" s="639"/>
      <c r="I477" s="640"/>
      <c r="J477" s="640"/>
      <c r="K477" s="640"/>
      <c r="L477" s="640"/>
    </row>
    <row r="478" spans="2:12" s="165" customFormat="1">
      <c r="B478" s="164"/>
      <c r="C478" s="640"/>
      <c r="D478" s="640"/>
      <c r="E478" s="640"/>
      <c r="F478" s="640"/>
      <c r="G478" s="640"/>
      <c r="H478" s="639"/>
      <c r="I478" s="640"/>
      <c r="J478" s="640"/>
      <c r="K478" s="640"/>
      <c r="L478" s="640"/>
    </row>
    <row r="479" spans="2:12" s="165" customFormat="1">
      <c r="B479" s="164"/>
      <c r="C479" s="640"/>
      <c r="D479" s="640"/>
      <c r="E479" s="640"/>
      <c r="F479" s="640"/>
      <c r="G479" s="640"/>
      <c r="H479" s="639"/>
      <c r="I479" s="640"/>
      <c r="J479" s="640"/>
      <c r="K479" s="640"/>
      <c r="L479" s="640"/>
    </row>
    <row r="480" spans="2:12" s="165" customFormat="1">
      <c r="B480" s="164"/>
      <c r="C480" s="640"/>
      <c r="D480" s="640"/>
      <c r="E480" s="640"/>
      <c r="F480" s="640"/>
      <c r="G480" s="640"/>
      <c r="H480" s="639"/>
      <c r="I480" s="640"/>
      <c r="J480" s="640"/>
      <c r="K480" s="640"/>
      <c r="L480" s="640"/>
    </row>
    <row r="481" spans="2:12" s="165" customFormat="1">
      <c r="B481" s="164"/>
      <c r="C481" s="640"/>
      <c r="D481" s="640"/>
      <c r="E481" s="640"/>
      <c r="F481" s="640"/>
      <c r="G481" s="640"/>
      <c r="H481" s="639"/>
      <c r="I481" s="640"/>
      <c r="J481" s="640"/>
      <c r="K481" s="640"/>
      <c r="L481" s="640"/>
    </row>
    <row r="482" spans="2:12" s="165" customFormat="1">
      <c r="B482" s="164"/>
      <c r="C482" s="640"/>
      <c r="D482" s="640"/>
      <c r="E482" s="640"/>
      <c r="F482" s="640"/>
      <c r="G482" s="640"/>
      <c r="H482" s="639"/>
      <c r="I482" s="640"/>
      <c r="J482" s="640"/>
      <c r="K482" s="640"/>
      <c r="L482" s="640"/>
    </row>
    <row r="483" spans="2:12" s="165" customFormat="1">
      <c r="B483" s="164"/>
      <c r="C483" s="640"/>
      <c r="D483" s="640"/>
      <c r="E483" s="640"/>
      <c r="F483" s="640"/>
      <c r="G483" s="640"/>
      <c r="H483" s="639"/>
      <c r="I483" s="640"/>
      <c r="J483" s="640"/>
      <c r="K483" s="640"/>
      <c r="L483" s="640"/>
    </row>
    <row r="484" spans="2:12" s="165" customFormat="1">
      <c r="B484" s="164"/>
      <c r="C484" s="640"/>
      <c r="D484" s="640"/>
      <c r="E484" s="640"/>
      <c r="F484" s="640"/>
      <c r="G484" s="640"/>
      <c r="H484" s="639"/>
      <c r="I484" s="640"/>
      <c r="J484" s="640"/>
      <c r="K484" s="640"/>
      <c r="L484" s="640"/>
    </row>
    <row r="485" spans="2:12" s="165" customFormat="1">
      <c r="B485" s="164"/>
      <c r="C485" s="640"/>
      <c r="D485" s="640"/>
      <c r="E485" s="640"/>
      <c r="F485" s="640"/>
      <c r="G485" s="640"/>
      <c r="H485" s="639"/>
      <c r="I485" s="640"/>
      <c r="J485" s="640"/>
      <c r="K485" s="640"/>
      <c r="L485" s="640"/>
    </row>
    <row r="486" spans="2:12" s="165" customFormat="1">
      <c r="B486" s="164"/>
      <c r="C486" s="640"/>
      <c r="D486" s="640"/>
      <c r="E486" s="640"/>
      <c r="F486" s="640"/>
      <c r="G486" s="640"/>
      <c r="H486" s="639"/>
      <c r="I486" s="640"/>
      <c r="J486" s="640"/>
      <c r="K486" s="640"/>
      <c r="L486" s="640"/>
    </row>
    <row r="487" spans="2:12" s="165" customFormat="1">
      <c r="B487" s="164"/>
      <c r="C487" s="640"/>
      <c r="D487" s="640"/>
      <c r="E487" s="640"/>
      <c r="F487" s="640"/>
      <c r="G487" s="640"/>
      <c r="H487" s="639"/>
      <c r="I487" s="640"/>
      <c r="J487" s="640"/>
      <c r="K487" s="640"/>
      <c r="L487" s="640"/>
    </row>
    <row r="488" spans="2:12" s="165" customFormat="1">
      <c r="B488" s="164"/>
      <c r="C488" s="640"/>
      <c r="D488" s="640"/>
      <c r="E488" s="640"/>
      <c r="F488" s="640"/>
      <c r="G488" s="640"/>
      <c r="H488" s="639"/>
      <c r="I488" s="640"/>
      <c r="J488" s="640"/>
      <c r="K488" s="640"/>
      <c r="L488" s="640"/>
    </row>
    <row r="489" spans="2:12" s="165" customFormat="1">
      <c r="B489" s="164"/>
      <c r="C489" s="640"/>
      <c r="D489" s="640"/>
      <c r="E489" s="640"/>
      <c r="F489" s="640"/>
      <c r="G489" s="640"/>
      <c r="H489" s="639"/>
      <c r="I489" s="640"/>
      <c r="J489" s="640"/>
      <c r="K489" s="640"/>
      <c r="L489" s="640"/>
    </row>
    <row r="490" spans="2:12" s="165" customFormat="1">
      <c r="B490" s="164"/>
      <c r="C490" s="640"/>
      <c r="D490" s="640"/>
      <c r="E490" s="640"/>
      <c r="F490" s="640"/>
      <c r="G490" s="640"/>
      <c r="H490" s="639"/>
      <c r="I490" s="640"/>
      <c r="J490" s="640"/>
      <c r="K490" s="640"/>
      <c r="L490" s="640"/>
    </row>
    <row r="491" spans="2:12" s="165" customFormat="1">
      <c r="B491" s="164"/>
      <c r="C491" s="640"/>
      <c r="D491" s="640"/>
      <c r="E491" s="640"/>
      <c r="F491" s="640"/>
      <c r="G491" s="640"/>
      <c r="H491" s="639"/>
      <c r="I491" s="640"/>
      <c r="J491" s="640"/>
      <c r="K491" s="640"/>
      <c r="L491" s="640"/>
    </row>
    <row r="492" spans="2:12" s="165" customFormat="1">
      <c r="B492" s="164"/>
      <c r="C492" s="640"/>
      <c r="D492" s="640"/>
      <c r="E492" s="640"/>
      <c r="F492" s="640"/>
      <c r="G492" s="640"/>
      <c r="H492" s="639"/>
      <c r="I492" s="640"/>
      <c r="J492" s="640"/>
      <c r="K492" s="640"/>
      <c r="L492" s="640"/>
    </row>
    <row r="493" spans="2:12" s="165" customFormat="1">
      <c r="B493" s="164"/>
      <c r="C493" s="640"/>
      <c r="D493" s="640"/>
      <c r="E493" s="640"/>
      <c r="F493" s="640"/>
      <c r="G493" s="640"/>
      <c r="H493" s="639"/>
      <c r="I493" s="640"/>
      <c r="J493" s="640"/>
      <c r="K493" s="640"/>
      <c r="L493" s="640"/>
    </row>
    <row r="494" spans="2:12" s="165" customFormat="1">
      <c r="B494" s="164"/>
      <c r="C494" s="640"/>
      <c r="D494" s="640"/>
      <c r="E494" s="640"/>
      <c r="F494" s="640"/>
      <c r="G494" s="640"/>
      <c r="H494" s="639"/>
      <c r="I494" s="640"/>
      <c r="J494" s="640"/>
      <c r="K494" s="640"/>
      <c r="L494" s="640"/>
    </row>
    <row r="495" spans="2:12" s="165" customFormat="1">
      <c r="B495" s="164"/>
      <c r="C495" s="640"/>
      <c r="D495" s="640"/>
      <c r="E495" s="640"/>
      <c r="F495" s="640"/>
      <c r="G495" s="640"/>
      <c r="H495" s="639"/>
      <c r="I495" s="640"/>
      <c r="J495" s="640"/>
      <c r="K495" s="640"/>
      <c r="L495" s="640"/>
    </row>
    <row r="496" spans="2:12" s="165" customFormat="1">
      <c r="B496" s="164"/>
      <c r="C496" s="640"/>
      <c r="D496" s="640"/>
      <c r="E496" s="640"/>
      <c r="F496" s="640"/>
      <c r="G496" s="640"/>
      <c r="H496" s="639"/>
      <c r="I496" s="640"/>
      <c r="J496" s="640"/>
      <c r="K496" s="640"/>
      <c r="L496" s="640"/>
    </row>
    <row r="497" spans="2:12" s="165" customFormat="1">
      <c r="B497" s="164"/>
      <c r="C497" s="640"/>
      <c r="D497" s="640"/>
      <c r="E497" s="640"/>
      <c r="F497" s="640"/>
      <c r="G497" s="640"/>
      <c r="H497" s="639"/>
      <c r="I497" s="640"/>
      <c r="J497" s="640"/>
      <c r="K497" s="640"/>
      <c r="L497" s="640"/>
    </row>
    <row r="498" spans="2:12" s="165" customFormat="1">
      <c r="B498" s="164"/>
      <c r="C498" s="640"/>
      <c r="D498" s="640"/>
      <c r="E498" s="640"/>
      <c r="F498" s="640"/>
      <c r="G498" s="640"/>
      <c r="H498" s="639"/>
      <c r="I498" s="640"/>
      <c r="J498" s="640"/>
      <c r="K498" s="640"/>
      <c r="L498" s="640"/>
    </row>
    <row r="499" spans="2:12" s="165" customFormat="1">
      <c r="B499" s="164"/>
      <c r="C499" s="640"/>
      <c r="D499" s="640"/>
      <c r="E499" s="640"/>
      <c r="F499" s="640"/>
      <c r="G499" s="640"/>
      <c r="H499" s="639"/>
      <c r="I499" s="640"/>
      <c r="J499" s="640"/>
      <c r="K499" s="640"/>
      <c r="L499" s="640"/>
    </row>
    <row r="500" spans="2:12" s="165" customFormat="1">
      <c r="B500" s="164"/>
      <c r="C500" s="640"/>
      <c r="D500" s="640"/>
      <c r="E500" s="640"/>
      <c r="F500" s="640"/>
      <c r="G500" s="640"/>
      <c r="H500" s="639"/>
      <c r="I500" s="640"/>
      <c r="J500" s="640"/>
      <c r="K500" s="640"/>
      <c r="L500" s="640"/>
    </row>
    <row r="501" spans="2:12" s="165" customFormat="1">
      <c r="B501" s="164"/>
      <c r="C501" s="640"/>
      <c r="D501" s="640"/>
      <c r="E501" s="640"/>
      <c r="F501" s="640"/>
      <c r="G501" s="640"/>
      <c r="H501" s="639"/>
      <c r="I501" s="640"/>
      <c r="J501" s="640"/>
      <c r="K501" s="640"/>
      <c r="L501" s="640"/>
    </row>
    <row r="502" spans="2:12" s="165" customFormat="1">
      <c r="B502" s="164"/>
      <c r="C502" s="640"/>
      <c r="D502" s="640"/>
      <c r="E502" s="640"/>
      <c r="F502" s="640"/>
      <c r="G502" s="640"/>
      <c r="H502" s="639"/>
      <c r="I502" s="640"/>
      <c r="J502" s="640"/>
      <c r="K502" s="640"/>
      <c r="L502" s="640"/>
    </row>
    <row r="503" spans="2:12" s="165" customFormat="1">
      <c r="B503" s="164"/>
      <c r="C503" s="640"/>
      <c r="D503" s="640"/>
      <c r="E503" s="640"/>
      <c r="F503" s="640"/>
      <c r="G503" s="640"/>
      <c r="H503" s="639"/>
      <c r="I503" s="640"/>
      <c r="J503" s="640"/>
      <c r="K503" s="640"/>
      <c r="L503" s="640"/>
    </row>
    <row r="504" spans="2:12" s="165" customFormat="1">
      <c r="B504" s="164"/>
      <c r="C504" s="640"/>
      <c r="D504" s="640"/>
      <c r="E504" s="640"/>
      <c r="F504" s="640"/>
      <c r="G504" s="640"/>
      <c r="H504" s="639"/>
      <c r="I504" s="640"/>
      <c r="J504" s="640"/>
      <c r="K504" s="640"/>
      <c r="L504" s="640"/>
    </row>
    <row r="505" spans="2:12" s="165" customFormat="1">
      <c r="B505" s="164"/>
      <c r="C505" s="640"/>
      <c r="D505" s="640"/>
      <c r="E505" s="640"/>
      <c r="F505" s="640"/>
      <c r="G505" s="640"/>
      <c r="H505" s="639"/>
      <c r="I505" s="640"/>
      <c r="J505" s="640"/>
      <c r="K505" s="640"/>
      <c r="L505" s="640"/>
    </row>
    <row r="506" spans="2:12" s="165" customFormat="1">
      <c r="B506" s="164"/>
      <c r="C506" s="640"/>
      <c r="D506" s="640"/>
      <c r="E506" s="640"/>
      <c r="F506" s="640"/>
      <c r="G506" s="640"/>
      <c r="H506" s="639"/>
      <c r="I506" s="640"/>
      <c r="J506" s="640"/>
      <c r="K506" s="640"/>
      <c r="L506" s="640"/>
    </row>
    <row r="507" spans="2:12" s="165" customFormat="1">
      <c r="B507" s="164"/>
      <c r="C507" s="640"/>
      <c r="D507" s="640"/>
      <c r="E507" s="640"/>
      <c r="F507" s="640"/>
      <c r="G507" s="640"/>
      <c r="H507" s="639"/>
      <c r="I507" s="640"/>
      <c r="J507" s="640"/>
      <c r="K507" s="640"/>
      <c r="L507" s="640"/>
    </row>
    <row r="508" spans="2:12" s="165" customFormat="1">
      <c r="B508" s="164"/>
      <c r="C508" s="640"/>
      <c r="D508" s="640"/>
      <c r="E508" s="640"/>
      <c r="F508" s="640"/>
      <c r="G508" s="640"/>
      <c r="H508" s="639"/>
      <c r="I508" s="640"/>
      <c r="J508" s="640"/>
      <c r="K508" s="640"/>
      <c r="L508" s="640"/>
    </row>
    <row r="509" spans="2:12" s="165" customFormat="1">
      <c r="B509" s="164"/>
      <c r="C509" s="640"/>
      <c r="D509" s="640"/>
      <c r="E509" s="640"/>
      <c r="F509" s="640"/>
      <c r="G509" s="640"/>
      <c r="H509" s="639"/>
      <c r="I509" s="640"/>
      <c r="J509" s="640"/>
      <c r="K509" s="640"/>
      <c r="L509" s="640"/>
    </row>
    <row r="510" spans="2:12" s="165" customFormat="1">
      <c r="B510" s="164"/>
      <c r="C510" s="640"/>
      <c r="D510" s="640"/>
      <c r="E510" s="640"/>
      <c r="F510" s="640"/>
      <c r="G510" s="640"/>
      <c r="H510" s="639"/>
      <c r="I510" s="640"/>
      <c r="J510" s="640"/>
      <c r="K510" s="640"/>
      <c r="L510" s="640"/>
    </row>
    <row r="511" spans="2:12" s="165" customFormat="1">
      <c r="B511" s="164"/>
      <c r="C511" s="640"/>
      <c r="D511" s="640"/>
      <c r="E511" s="640"/>
      <c r="F511" s="640"/>
      <c r="G511" s="640"/>
      <c r="H511" s="639"/>
      <c r="I511" s="640"/>
      <c r="J511" s="640"/>
      <c r="K511" s="640"/>
      <c r="L511" s="640"/>
    </row>
    <row r="512" spans="2:12" s="165" customFormat="1">
      <c r="B512" s="164"/>
      <c r="C512" s="640"/>
      <c r="D512" s="640"/>
      <c r="E512" s="640"/>
      <c r="F512" s="640"/>
      <c r="G512" s="640"/>
      <c r="H512" s="639"/>
      <c r="I512" s="640"/>
      <c r="J512" s="640"/>
      <c r="K512" s="640"/>
      <c r="L512" s="640"/>
    </row>
    <row r="513" spans="2:12" s="165" customFormat="1">
      <c r="B513" s="164"/>
      <c r="C513" s="640"/>
      <c r="D513" s="640"/>
      <c r="E513" s="640"/>
      <c r="F513" s="640"/>
      <c r="G513" s="640"/>
      <c r="H513" s="639"/>
      <c r="I513" s="640"/>
      <c r="J513" s="640"/>
      <c r="K513" s="640"/>
      <c r="L513" s="640"/>
    </row>
    <row r="514" spans="2:12" s="165" customFormat="1">
      <c r="B514" s="164"/>
      <c r="C514" s="640"/>
      <c r="D514" s="640"/>
      <c r="E514" s="640"/>
      <c r="F514" s="640"/>
      <c r="G514" s="640"/>
      <c r="H514" s="639"/>
      <c r="I514" s="640"/>
      <c r="J514" s="640"/>
      <c r="K514" s="640"/>
      <c r="L514" s="640"/>
    </row>
    <row r="515" spans="2:12" s="165" customFormat="1">
      <c r="B515" s="164"/>
      <c r="C515" s="640"/>
      <c r="D515" s="640"/>
      <c r="E515" s="640"/>
      <c r="F515" s="640"/>
      <c r="G515" s="640"/>
      <c r="H515" s="639"/>
      <c r="I515" s="640"/>
      <c r="J515" s="640"/>
      <c r="K515" s="640"/>
      <c r="L515" s="640"/>
    </row>
    <row r="516" spans="2:12" s="165" customFormat="1">
      <c r="B516" s="164"/>
      <c r="C516" s="640"/>
      <c r="D516" s="640"/>
      <c r="E516" s="640"/>
      <c r="F516" s="640"/>
      <c r="G516" s="640"/>
      <c r="H516" s="639"/>
      <c r="I516" s="640"/>
      <c r="J516" s="640"/>
      <c r="K516" s="640"/>
      <c r="L516" s="640"/>
    </row>
    <row r="517" spans="2:12" s="165" customFormat="1">
      <c r="B517" s="164"/>
      <c r="C517" s="640"/>
      <c r="D517" s="640"/>
      <c r="E517" s="640"/>
      <c r="F517" s="640"/>
      <c r="G517" s="640"/>
      <c r="H517" s="639"/>
      <c r="I517" s="640"/>
      <c r="J517" s="640"/>
      <c r="K517" s="640"/>
      <c r="L517" s="640"/>
    </row>
    <row r="518" spans="2:12" s="165" customFormat="1">
      <c r="B518" s="164"/>
      <c r="C518" s="640"/>
      <c r="D518" s="640"/>
      <c r="E518" s="640"/>
      <c r="F518" s="640"/>
      <c r="G518" s="640"/>
      <c r="H518" s="639"/>
      <c r="I518" s="640"/>
      <c r="J518" s="640"/>
      <c r="K518" s="640"/>
      <c r="L518" s="640"/>
    </row>
    <row r="519" spans="2:12" s="165" customFormat="1">
      <c r="B519" s="164"/>
      <c r="C519" s="640"/>
      <c r="D519" s="640"/>
      <c r="E519" s="640"/>
      <c r="F519" s="640"/>
      <c r="G519" s="640"/>
      <c r="H519" s="639"/>
      <c r="I519" s="640"/>
      <c r="J519" s="640"/>
      <c r="K519" s="640"/>
      <c r="L519" s="640"/>
    </row>
    <row r="520" spans="2:12" s="165" customFormat="1">
      <c r="B520" s="164"/>
      <c r="C520" s="640"/>
      <c r="D520" s="640"/>
      <c r="E520" s="640"/>
      <c r="F520" s="640"/>
      <c r="G520" s="640"/>
      <c r="H520" s="639"/>
      <c r="I520" s="640"/>
      <c r="J520" s="640"/>
      <c r="K520" s="640"/>
      <c r="L520" s="640"/>
    </row>
    <row r="521" spans="2:12" s="165" customFormat="1">
      <c r="B521" s="164"/>
      <c r="C521" s="640"/>
      <c r="D521" s="640"/>
      <c r="E521" s="640"/>
      <c r="F521" s="640"/>
      <c r="G521" s="640"/>
      <c r="H521" s="639"/>
      <c r="I521" s="640"/>
      <c r="J521" s="640"/>
      <c r="K521" s="640"/>
      <c r="L521" s="640"/>
    </row>
    <row r="522" spans="2:12" s="165" customFormat="1">
      <c r="B522" s="164"/>
      <c r="C522" s="640"/>
      <c r="D522" s="640"/>
      <c r="E522" s="640"/>
      <c r="F522" s="640"/>
      <c r="G522" s="640"/>
      <c r="H522" s="639"/>
      <c r="I522" s="640"/>
      <c r="J522" s="640"/>
      <c r="K522" s="640"/>
      <c r="L522" s="640"/>
    </row>
    <row r="523" spans="2:12" s="165" customFormat="1">
      <c r="B523" s="164"/>
      <c r="C523" s="640"/>
      <c r="D523" s="640"/>
      <c r="E523" s="640"/>
      <c r="F523" s="640"/>
      <c r="G523" s="640"/>
      <c r="H523" s="639"/>
      <c r="I523" s="640"/>
      <c r="J523" s="640"/>
      <c r="K523" s="640"/>
      <c r="L523" s="640"/>
    </row>
    <row r="524" spans="2:12" s="165" customFormat="1">
      <c r="B524" s="164"/>
      <c r="C524" s="640"/>
      <c r="D524" s="640"/>
      <c r="E524" s="640"/>
      <c r="F524" s="640"/>
      <c r="G524" s="640"/>
      <c r="H524" s="639"/>
      <c r="I524" s="640"/>
      <c r="J524" s="640"/>
      <c r="K524" s="640"/>
      <c r="L524" s="640"/>
    </row>
    <row r="525" spans="2:12" s="165" customFormat="1">
      <c r="B525" s="164"/>
      <c r="C525" s="640"/>
      <c r="D525" s="640"/>
      <c r="E525" s="640"/>
      <c r="F525" s="640"/>
      <c r="G525" s="640"/>
      <c r="H525" s="639"/>
      <c r="I525" s="640"/>
      <c r="J525" s="640"/>
      <c r="K525" s="640"/>
      <c r="L525" s="640"/>
    </row>
    <row r="526" spans="2:12" s="165" customFormat="1">
      <c r="B526" s="164"/>
      <c r="C526" s="640"/>
      <c r="D526" s="640"/>
      <c r="E526" s="640"/>
      <c r="F526" s="640"/>
      <c r="G526" s="640"/>
      <c r="H526" s="639"/>
      <c r="I526" s="640"/>
      <c r="J526" s="640"/>
      <c r="K526" s="640"/>
      <c r="L526" s="640"/>
    </row>
    <row r="527" spans="2:12" s="165" customFormat="1">
      <c r="B527" s="164"/>
      <c r="C527" s="640"/>
      <c r="D527" s="640"/>
      <c r="E527" s="640"/>
      <c r="F527" s="640"/>
      <c r="G527" s="640"/>
      <c r="H527" s="639"/>
      <c r="I527" s="640"/>
      <c r="J527" s="640"/>
      <c r="K527" s="640"/>
      <c r="L527" s="640"/>
    </row>
    <row r="528" spans="2:12" s="165" customFormat="1">
      <c r="B528" s="164"/>
      <c r="C528" s="640"/>
      <c r="D528" s="640"/>
      <c r="E528" s="640"/>
      <c r="F528" s="640"/>
      <c r="G528" s="640"/>
      <c r="H528" s="639"/>
      <c r="I528" s="640"/>
      <c r="J528" s="640"/>
      <c r="K528" s="640"/>
      <c r="L528" s="640"/>
    </row>
    <row r="529" spans="2:12" s="165" customFormat="1">
      <c r="B529" s="164"/>
      <c r="C529" s="640"/>
      <c r="D529" s="640"/>
      <c r="E529" s="640"/>
      <c r="F529" s="640"/>
      <c r="G529" s="640"/>
      <c r="H529" s="639"/>
      <c r="I529" s="640"/>
      <c r="J529" s="640"/>
      <c r="K529" s="640"/>
      <c r="L529" s="640"/>
    </row>
    <row r="530" spans="2:12" s="165" customFormat="1">
      <c r="B530" s="164"/>
      <c r="C530" s="640"/>
      <c r="D530" s="640"/>
      <c r="E530" s="640"/>
      <c r="F530" s="640"/>
      <c r="G530" s="640"/>
      <c r="H530" s="639"/>
      <c r="I530" s="640"/>
      <c r="J530" s="640"/>
      <c r="K530" s="640"/>
      <c r="L530" s="640"/>
    </row>
    <row r="531" spans="2:12" s="165" customFormat="1">
      <c r="B531" s="164"/>
      <c r="C531" s="640"/>
      <c r="D531" s="640"/>
      <c r="E531" s="640"/>
      <c r="F531" s="640"/>
      <c r="G531" s="640"/>
      <c r="H531" s="639"/>
      <c r="I531" s="640"/>
      <c r="J531" s="640"/>
      <c r="K531" s="640"/>
      <c r="L531" s="640"/>
    </row>
    <row r="532" spans="2:12" s="165" customFormat="1">
      <c r="B532" s="164"/>
      <c r="C532" s="640"/>
      <c r="D532" s="640"/>
      <c r="E532" s="640"/>
      <c r="F532" s="640"/>
      <c r="G532" s="640"/>
      <c r="H532" s="639"/>
      <c r="I532" s="640"/>
      <c r="J532" s="640"/>
      <c r="K532" s="640"/>
      <c r="L532" s="640"/>
    </row>
    <row r="533" spans="2:12" s="165" customFormat="1">
      <c r="B533" s="164"/>
      <c r="C533" s="640"/>
      <c r="D533" s="640"/>
      <c r="E533" s="640"/>
      <c r="F533" s="640"/>
      <c r="G533" s="640"/>
      <c r="H533" s="639"/>
      <c r="I533" s="640"/>
      <c r="J533" s="640"/>
      <c r="K533" s="640"/>
      <c r="L533" s="640"/>
    </row>
    <row r="534" spans="2:12" s="165" customFormat="1">
      <c r="B534" s="164"/>
      <c r="C534" s="640"/>
      <c r="D534" s="640"/>
      <c r="E534" s="640"/>
      <c r="F534" s="640"/>
      <c r="G534" s="640"/>
      <c r="H534" s="639"/>
      <c r="I534" s="640"/>
      <c r="J534" s="640"/>
      <c r="K534" s="640"/>
      <c r="L534" s="640"/>
    </row>
    <row r="535" spans="2:12" s="165" customFormat="1">
      <c r="B535" s="164"/>
      <c r="C535" s="640"/>
      <c r="D535" s="640"/>
      <c r="E535" s="640"/>
      <c r="F535" s="640"/>
      <c r="G535" s="640"/>
      <c r="H535" s="639"/>
      <c r="I535" s="640"/>
      <c r="J535" s="640"/>
      <c r="K535" s="640"/>
      <c r="L535" s="640"/>
    </row>
    <row r="536" spans="2:12" s="165" customFormat="1">
      <c r="B536" s="164"/>
      <c r="C536" s="640"/>
      <c r="D536" s="640"/>
      <c r="E536" s="640"/>
      <c r="F536" s="640"/>
      <c r="G536" s="640"/>
      <c r="H536" s="639"/>
      <c r="I536" s="640"/>
      <c r="J536" s="640"/>
      <c r="K536" s="640"/>
      <c r="L536" s="640"/>
    </row>
    <row r="537" spans="2:12" s="165" customFormat="1">
      <c r="B537" s="164"/>
      <c r="C537" s="640"/>
      <c r="D537" s="640"/>
      <c r="E537" s="640"/>
      <c r="F537" s="640"/>
      <c r="G537" s="640"/>
      <c r="H537" s="639"/>
      <c r="I537" s="640"/>
      <c r="J537" s="640"/>
      <c r="K537" s="640"/>
      <c r="L537" s="640"/>
    </row>
    <row r="538" spans="2:12" s="165" customFormat="1">
      <c r="B538" s="164"/>
      <c r="C538" s="640"/>
      <c r="D538" s="640"/>
      <c r="E538" s="640"/>
      <c r="F538" s="640"/>
      <c r="G538" s="640"/>
      <c r="H538" s="639"/>
      <c r="I538" s="640"/>
      <c r="J538" s="640"/>
      <c r="K538" s="640"/>
      <c r="L538" s="640"/>
    </row>
    <row r="539" spans="2:12" s="165" customFormat="1">
      <c r="B539" s="164"/>
      <c r="C539" s="640"/>
      <c r="D539" s="640"/>
      <c r="E539" s="640"/>
      <c r="F539" s="640"/>
      <c r="G539" s="640"/>
      <c r="H539" s="639"/>
      <c r="I539" s="640"/>
      <c r="J539" s="640"/>
      <c r="K539" s="640"/>
      <c r="L539" s="640"/>
    </row>
    <row r="540" spans="2:12" s="165" customFormat="1">
      <c r="B540" s="164"/>
      <c r="C540" s="640"/>
      <c r="D540" s="640"/>
      <c r="E540" s="640"/>
      <c r="F540" s="640"/>
      <c r="G540" s="640"/>
      <c r="H540" s="639"/>
      <c r="I540" s="640"/>
      <c r="J540" s="640"/>
      <c r="K540" s="640"/>
      <c r="L540" s="640"/>
    </row>
    <row r="541" spans="2:12" s="165" customFormat="1">
      <c r="B541" s="164"/>
      <c r="C541" s="640"/>
      <c r="D541" s="640"/>
      <c r="E541" s="640"/>
      <c r="F541" s="640"/>
      <c r="G541" s="640"/>
      <c r="H541" s="639"/>
      <c r="I541" s="640"/>
      <c r="J541" s="640"/>
      <c r="K541" s="640"/>
      <c r="L541" s="640"/>
    </row>
    <row r="542" spans="2:12" s="165" customFormat="1">
      <c r="B542" s="164"/>
      <c r="C542" s="640"/>
      <c r="D542" s="640"/>
      <c r="E542" s="640"/>
      <c r="F542" s="640"/>
      <c r="G542" s="640"/>
      <c r="H542" s="639"/>
      <c r="I542" s="640"/>
      <c r="J542" s="640"/>
      <c r="K542" s="640"/>
      <c r="L542" s="640"/>
    </row>
    <row r="543" spans="2:12" s="165" customFormat="1">
      <c r="B543" s="164"/>
      <c r="C543" s="640"/>
      <c r="D543" s="640"/>
      <c r="E543" s="640"/>
      <c r="F543" s="640"/>
      <c r="G543" s="640"/>
      <c r="H543" s="639"/>
      <c r="I543" s="640"/>
      <c r="J543" s="640"/>
      <c r="K543" s="640"/>
      <c r="L543" s="640"/>
    </row>
    <row r="544" spans="2:12" s="165" customFormat="1">
      <c r="B544" s="164"/>
      <c r="C544" s="640"/>
      <c r="D544" s="640"/>
      <c r="E544" s="640"/>
      <c r="F544" s="640"/>
      <c r="G544" s="640"/>
      <c r="H544" s="639"/>
      <c r="I544" s="640"/>
      <c r="J544" s="640"/>
      <c r="K544" s="640"/>
      <c r="L544" s="640"/>
    </row>
    <row r="545" spans="2:12" s="165" customFormat="1">
      <c r="B545" s="164"/>
      <c r="C545" s="640"/>
      <c r="D545" s="640"/>
      <c r="E545" s="640"/>
      <c r="F545" s="640"/>
      <c r="G545" s="640"/>
      <c r="H545" s="639"/>
      <c r="I545" s="640"/>
      <c r="J545" s="640"/>
      <c r="K545" s="640"/>
      <c r="L545" s="640"/>
    </row>
    <row r="546" spans="2:12" s="165" customFormat="1">
      <c r="B546" s="164"/>
      <c r="C546" s="640"/>
      <c r="D546" s="640"/>
      <c r="E546" s="640"/>
      <c r="F546" s="640"/>
      <c r="G546" s="640"/>
      <c r="H546" s="639"/>
      <c r="I546" s="640"/>
      <c r="J546" s="640"/>
      <c r="K546" s="640"/>
      <c r="L546" s="640"/>
    </row>
    <row r="547" spans="2:12" s="165" customFormat="1">
      <c r="B547" s="164"/>
      <c r="C547" s="640"/>
      <c r="D547" s="640"/>
      <c r="E547" s="640"/>
      <c r="F547" s="640"/>
      <c r="G547" s="640"/>
      <c r="H547" s="639"/>
      <c r="I547" s="640"/>
      <c r="J547" s="640"/>
      <c r="K547" s="640"/>
      <c r="L547" s="640"/>
    </row>
    <row r="548" spans="2:12" s="165" customFormat="1">
      <c r="B548" s="164"/>
      <c r="C548" s="640"/>
      <c r="D548" s="640"/>
      <c r="E548" s="640"/>
      <c r="F548" s="640"/>
      <c r="G548" s="640"/>
      <c r="H548" s="639"/>
      <c r="I548" s="640"/>
      <c r="J548" s="640"/>
      <c r="K548" s="640"/>
      <c r="L548" s="640"/>
    </row>
    <row r="549" spans="2:12" s="165" customFormat="1">
      <c r="B549" s="164"/>
      <c r="C549" s="640"/>
      <c r="D549" s="640"/>
      <c r="E549" s="640"/>
      <c r="F549" s="640"/>
      <c r="G549" s="640"/>
      <c r="H549" s="639"/>
      <c r="I549" s="640"/>
      <c r="J549" s="640"/>
      <c r="K549" s="640"/>
      <c r="L549" s="640"/>
    </row>
    <row r="550" spans="2:12" s="165" customFormat="1">
      <c r="B550" s="164"/>
      <c r="C550" s="640"/>
      <c r="D550" s="640"/>
      <c r="E550" s="640"/>
      <c r="F550" s="640"/>
      <c r="G550" s="640"/>
      <c r="H550" s="639"/>
      <c r="I550" s="640"/>
      <c r="J550" s="640"/>
      <c r="K550" s="640"/>
      <c r="L550" s="640"/>
    </row>
    <row r="551" spans="2:12" s="165" customFormat="1">
      <c r="B551" s="164"/>
      <c r="C551" s="640"/>
      <c r="D551" s="640"/>
      <c r="E551" s="640"/>
      <c r="F551" s="640"/>
      <c r="G551" s="640"/>
      <c r="H551" s="639"/>
      <c r="I551" s="640"/>
      <c r="J551" s="640"/>
      <c r="K551" s="640"/>
      <c r="L551" s="640"/>
    </row>
    <row r="552" spans="2:12" s="165" customFormat="1">
      <c r="B552" s="164"/>
      <c r="C552" s="640"/>
      <c r="D552" s="640"/>
      <c r="E552" s="640"/>
      <c r="F552" s="640"/>
      <c r="G552" s="640"/>
      <c r="H552" s="639"/>
      <c r="I552" s="640"/>
      <c r="J552" s="640"/>
      <c r="K552" s="640"/>
      <c r="L552" s="640"/>
    </row>
    <row r="553" spans="2:12" s="165" customFormat="1">
      <c r="B553" s="164"/>
      <c r="C553" s="640"/>
      <c r="D553" s="640"/>
      <c r="E553" s="640"/>
      <c r="F553" s="640"/>
      <c r="G553" s="640"/>
      <c r="H553" s="639"/>
      <c r="I553" s="640"/>
      <c r="J553" s="640"/>
      <c r="K553" s="640"/>
      <c r="L553" s="640"/>
    </row>
    <row r="554" spans="2:12" s="165" customFormat="1">
      <c r="B554" s="164"/>
      <c r="C554" s="640"/>
      <c r="D554" s="640"/>
      <c r="E554" s="640"/>
      <c r="F554" s="640"/>
      <c r="G554" s="640"/>
      <c r="H554" s="639"/>
      <c r="I554" s="640"/>
      <c r="J554" s="640"/>
      <c r="K554" s="640"/>
      <c r="L554" s="640"/>
    </row>
    <row r="555" spans="2:12" s="165" customFormat="1">
      <c r="B555" s="164"/>
      <c r="C555" s="640"/>
      <c r="D555" s="640"/>
      <c r="E555" s="640"/>
      <c r="F555" s="640"/>
      <c r="G555" s="640"/>
      <c r="H555" s="639"/>
      <c r="I555" s="640"/>
      <c r="J555" s="640"/>
      <c r="K555" s="640"/>
      <c r="L555" s="640"/>
    </row>
    <row r="556" spans="2:12" s="165" customFormat="1">
      <c r="B556" s="164"/>
      <c r="C556" s="640"/>
      <c r="D556" s="640"/>
      <c r="E556" s="640"/>
      <c r="F556" s="640"/>
      <c r="G556" s="640"/>
      <c r="H556" s="639"/>
      <c r="I556" s="640"/>
      <c r="J556" s="640"/>
      <c r="K556" s="640"/>
      <c r="L556" s="640"/>
    </row>
    <row r="557" spans="2:12" s="165" customFormat="1">
      <c r="B557" s="164"/>
      <c r="C557" s="640"/>
      <c r="D557" s="640"/>
      <c r="E557" s="640"/>
      <c r="F557" s="640"/>
      <c r="G557" s="640"/>
      <c r="H557" s="639"/>
      <c r="I557" s="640"/>
      <c r="J557" s="640"/>
      <c r="K557" s="640"/>
      <c r="L557" s="640"/>
    </row>
    <row r="558" spans="2:12" s="165" customFormat="1">
      <c r="B558" s="164"/>
      <c r="C558" s="640"/>
      <c r="D558" s="640"/>
      <c r="E558" s="640"/>
      <c r="F558" s="640"/>
      <c r="G558" s="640"/>
      <c r="H558" s="639"/>
      <c r="I558" s="640"/>
      <c r="J558" s="640"/>
      <c r="K558" s="640"/>
      <c r="L558" s="640"/>
    </row>
    <row r="559" spans="2:12" s="165" customFormat="1">
      <c r="B559" s="164"/>
      <c r="C559" s="640"/>
      <c r="D559" s="640"/>
      <c r="E559" s="640"/>
      <c r="F559" s="640"/>
      <c r="G559" s="640"/>
      <c r="H559" s="639"/>
      <c r="I559" s="640"/>
      <c r="J559" s="640"/>
      <c r="K559" s="640"/>
      <c r="L559" s="640"/>
    </row>
    <row r="560" spans="2:12" s="165" customFormat="1">
      <c r="B560" s="164"/>
      <c r="C560" s="640"/>
      <c r="D560" s="640"/>
      <c r="E560" s="640"/>
      <c r="F560" s="640"/>
      <c r="G560" s="640"/>
      <c r="H560" s="639"/>
      <c r="I560" s="640"/>
      <c r="J560" s="640"/>
      <c r="K560" s="640"/>
      <c r="L560" s="640"/>
    </row>
    <row r="561" spans="2:12" s="165" customFormat="1">
      <c r="B561" s="164"/>
      <c r="C561" s="640"/>
      <c r="D561" s="640"/>
      <c r="E561" s="640"/>
      <c r="F561" s="640"/>
      <c r="G561" s="640"/>
      <c r="H561" s="639"/>
      <c r="I561" s="640"/>
      <c r="J561" s="640"/>
      <c r="K561" s="640"/>
      <c r="L561" s="640"/>
    </row>
    <row r="562" spans="2:12" s="165" customFormat="1">
      <c r="B562" s="164"/>
      <c r="C562" s="640"/>
      <c r="D562" s="640"/>
      <c r="E562" s="640"/>
      <c r="F562" s="640"/>
      <c r="G562" s="640"/>
      <c r="H562" s="639"/>
      <c r="I562" s="640"/>
      <c r="J562" s="640"/>
      <c r="K562" s="640"/>
      <c r="L562" s="640"/>
    </row>
    <row r="563" spans="2:12" s="165" customFormat="1">
      <c r="B563" s="164"/>
      <c r="C563" s="640"/>
      <c r="D563" s="640"/>
      <c r="E563" s="640"/>
      <c r="F563" s="640"/>
      <c r="G563" s="640"/>
      <c r="H563" s="639"/>
      <c r="I563" s="640"/>
      <c r="J563" s="640"/>
      <c r="K563" s="640"/>
      <c r="L563" s="640"/>
    </row>
    <row r="564" spans="2:12" s="165" customFormat="1">
      <c r="B564" s="164"/>
      <c r="C564" s="640"/>
      <c r="D564" s="640"/>
      <c r="E564" s="640"/>
      <c r="F564" s="640"/>
      <c r="G564" s="640"/>
      <c r="H564" s="639"/>
      <c r="I564" s="640"/>
      <c r="J564" s="640"/>
      <c r="K564" s="640"/>
      <c r="L564" s="640"/>
    </row>
    <row r="565" spans="2:12" s="165" customFormat="1">
      <c r="B565" s="164"/>
      <c r="C565" s="640"/>
      <c r="D565" s="640"/>
      <c r="E565" s="640"/>
      <c r="F565" s="640"/>
      <c r="G565" s="640"/>
      <c r="H565" s="639"/>
      <c r="I565" s="640"/>
      <c r="J565" s="640"/>
      <c r="K565" s="640"/>
      <c r="L565" s="640"/>
    </row>
    <row r="566" spans="2:12" s="165" customFormat="1">
      <c r="B566" s="164"/>
      <c r="C566" s="640"/>
      <c r="D566" s="640"/>
      <c r="E566" s="640"/>
      <c r="F566" s="640"/>
      <c r="G566" s="640"/>
      <c r="H566" s="639"/>
      <c r="I566" s="640"/>
      <c r="J566" s="640"/>
      <c r="K566" s="640"/>
      <c r="L566" s="640"/>
    </row>
    <row r="567" spans="2:12" s="165" customFormat="1">
      <c r="B567" s="164"/>
      <c r="C567" s="640"/>
      <c r="D567" s="640"/>
      <c r="E567" s="640"/>
      <c r="F567" s="640"/>
      <c r="G567" s="640"/>
      <c r="H567" s="639"/>
      <c r="I567" s="640"/>
      <c r="J567" s="640"/>
      <c r="K567" s="640"/>
      <c r="L567" s="640"/>
    </row>
    <row r="568" spans="2:12" s="165" customFormat="1">
      <c r="B568" s="164"/>
      <c r="C568" s="640"/>
      <c r="D568" s="640"/>
      <c r="E568" s="640"/>
      <c r="F568" s="640"/>
      <c r="G568" s="640"/>
      <c r="H568" s="639"/>
      <c r="I568" s="640"/>
      <c r="J568" s="640"/>
      <c r="K568" s="640"/>
      <c r="L568" s="640"/>
    </row>
    <row r="569" spans="2:12" s="165" customFormat="1">
      <c r="B569" s="164"/>
      <c r="C569" s="640"/>
      <c r="D569" s="640"/>
      <c r="E569" s="640"/>
      <c r="F569" s="640"/>
      <c r="G569" s="640"/>
      <c r="H569" s="639"/>
      <c r="I569" s="640"/>
      <c r="J569" s="640"/>
      <c r="K569" s="640"/>
      <c r="L569" s="640"/>
    </row>
    <row r="570" spans="2:12" s="165" customFormat="1">
      <c r="B570" s="164"/>
      <c r="C570" s="640"/>
      <c r="D570" s="640"/>
      <c r="E570" s="640"/>
      <c r="F570" s="640"/>
      <c r="G570" s="640"/>
      <c r="H570" s="639"/>
      <c r="I570" s="640"/>
      <c r="J570" s="640"/>
      <c r="K570" s="640"/>
      <c r="L570" s="640"/>
    </row>
    <row r="571" spans="2:12" s="165" customFormat="1">
      <c r="B571" s="164"/>
      <c r="C571" s="640"/>
      <c r="D571" s="640"/>
      <c r="E571" s="640"/>
      <c r="F571" s="640"/>
      <c r="G571" s="640"/>
      <c r="H571" s="639"/>
      <c r="I571" s="640"/>
      <c r="J571" s="640"/>
      <c r="K571" s="640"/>
      <c r="L571" s="640"/>
    </row>
    <row r="572" spans="2:12" s="165" customFormat="1">
      <c r="B572" s="164"/>
      <c r="C572" s="640"/>
      <c r="D572" s="640"/>
      <c r="E572" s="640"/>
      <c r="F572" s="640"/>
      <c r="G572" s="640"/>
      <c r="H572" s="639"/>
      <c r="I572" s="640"/>
      <c r="J572" s="640"/>
      <c r="K572" s="640"/>
      <c r="L572" s="640"/>
    </row>
    <row r="573" spans="2:12" s="165" customFormat="1">
      <c r="B573" s="164"/>
      <c r="C573" s="640"/>
      <c r="D573" s="640"/>
      <c r="E573" s="640"/>
      <c r="F573" s="640"/>
      <c r="G573" s="640"/>
      <c r="H573" s="639"/>
      <c r="I573" s="640"/>
      <c r="J573" s="640"/>
      <c r="K573" s="640"/>
      <c r="L573" s="640"/>
    </row>
    <row r="574" spans="2:12" s="165" customFormat="1">
      <c r="B574" s="164"/>
      <c r="C574" s="640"/>
      <c r="D574" s="640"/>
      <c r="E574" s="640"/>
      <c r="F574" s="640"/>
      <c r="G574" s="640"/>
      <c r="H574" s="639"/>
      <c r="I574" s="640"/>
      <c r="J574" s="640"/>
      <c r="K574" s="640"/>
      <c r="L574" s="640"/>
    </row>
    <row r="575" spans="2:12" s="165" customFormat="1">
      <c r="B575" s="164"/>
      <c r="C575" s="640"/>
      <c r="D575" s="640"/>
      <c r="E575" s="640"/>
      <c r="F575" s="640"/>
      <c r="G575" s="640"/>
      <c r="H575" s="639"/>
      <c r="I575" s="640"/>
      <c r="J575" s="640"/>
      <c r="K575" s="640"/>
      <c r="L575" s="640"/>
    </row>
    <row r="576" spans="2:12" s="165" customFormat="1">
      <c r="B576" s="164"/>
      <c r="C576" s="640"/>
      <c r="D576" s="640"/>
      <c r="E576" s="640"/>
      <c r="F576" s="640"/>
      <c r="G576" s="640"/>
      <c r="H576" s="639"/>
      <c r="I576" s="640"/>
      <c r="J576" s="640"/>
      <c r="K576" s="640"/>
      <c r="L576" s="640"/>
    </row>
    <row r="577" spans="2:12" s="165" customFormat="1">
      <c r="B577" s="164"/>
      <c r="C577" s="640"/>
      <c r="D577" s="640"/>
      <c r="E577" s="640"/>
      <c r="F577" s="640"/>
      <c r="G577" s="640"/>
      <c r="H577" s="639"/>
      <c r="I577" s="640"/>
      <c r="J577" s="640"/>
      <c r="K577" s="640"/>
      <c r="L577" s="640"/>
    </row>
    <row r="578" spans="2:12" s="165" customFormat="1">
      <c r="B578" s="164"/>
      <c r="C578" s="640"/>
      <c r="D578" s="640"/>
      <c r="E578" s="640"/>
      <c r="F578" s="640"/>
      <c r="G578" s="640"/>
      <c r="H578" s="639"/>
      <c r="I578" s="640"/>
      <c r="J578" s="640"/>
      <c r="K578" s="640"/>
      <c r="L578" s="640"/>
    </row>
    <row r="579" spans="2:12" s="165" customFormat="1">
      <c r="B579" s="164"/>
      <c r="C579" s="640"/>
      <c r="D579" s="640"/>
      <c r="E579" s="640"/>
      <c r="F579" s="640"/>
      <c r="G579" s="640"/>
      <c r="H579" s="639"/>
      <c r="I579" s="640"/>
      <c r="J579" s="640"/>
      <c r="K579" s="640"/>
      <c r="L579" s="640"/>
    </row>
    <row r="580" spans="2:12" s="165" customFormat="1">
      <c r="B580" s="164"/>
      <c r="C580" s="640"/>
      <c r="D580" s="640"/>
      <c r="E580" s="640"/>
      <c r="F580" s="640"/>
      <c r="G580" s="640"/>
      <c r="H580" s="639"/>
      <c r="I580" s="640"/>
      <c r="J580" s="640"/>
      <c r="K580" s="640"/>
      <c r="L580" s="640"/>
    </row>
    <row r="581" spans="2:12" s="165" customFormat="1">
      <c r="B581" s="164"/>
      <c r="C581" s="640"/>
      <c r="D581" s="640"/>
      <c r="E581" s="640"/>
      <c r="F581" s="640"/>
      <c r="G581" s="640"/>
      <c r="H581" s="639"/>
      <c r="I581" s="640"/>
      <c r="J581" s="640"/>
      <c r="K581" s="640"/>
      <c r="L581" s="640"/>
    </row>
    <row r="582" spans="2:12" s="165" customFormat="1">
      <c r="B582" s="164"/>
      <c r="C582" s="640"/>
      <c r="D582" s="640"/>
      <c r="E582" s="640"/>
      <c r="F582" s="640"/>
      <c r="G582" s="640"/>
      <c r="H582" s="639"/>
      <c r="I582" s="640"/>
      <c r="J582" s="640"/>
      <c r="K582" s="640"/>
      <c r="L582" s="640"/>
    </row>
    <row r="583" spans="2:12" s="165" customFormat="1">
      <c r="B583" s="164"/>
      <c r="C583" s="640"/>
      <c r="D583" s="640"/>
      <c r="E583" s="640"/>
      <c r="F583" s="640"/>
      <c r="G583" s="640"/>
      <c r="H583" s="639"/>
      <c r="I583" s="640"/>
      <c r="J583" s="640"/>
      <c r="K583" s="640"/>
      <c r="L583" s="640"/>
    </row>
    <row r="584" spans="2:12" s="165" customFormat="1">
      <c r="B584" s="164"/>
      <c r="C584" s="640"/>
      <c r="D584" s="640"/>
      <c r="E584" s="640"/>
      <c r="F584" s="640"/>
      <c r="G584" s="640"/>
      <c r="H584" s="639"/>
      <c r="I584" s="640"/>
      <c r="J584" s="640"/>
      <c r="K584" s="640"/>
      <c r="L584" s="640"/>
    </row>
    <row r="585" spans="2:12" s="165" customFormat="1">
      <c r="B585" s="164"/>
      <c r="C585" s="640"/>
      <c r="D585" s="640"/>
      <c r="E585" s="640"/>
      <c r="F585" s="640"/>
      <c r="G585" s="640"/>
      <c r="H585" s="639"/>
      <c r="I585" s="640"/>
      <c r="J585" s="640"/>
      <c r="K585" s="640"/>
      <c r="L585" s="640"/>
    </row>
    <row r="586" spans="2:12" s="165" customFormat="1">
      <c r="B586" s="164"/>
      <c r="C586" s="640"/>
      <c r="D586" s="640"/>
      <c r="E586" s="640"/>
      <c r="F586" s="640"/>
      <c r="G586" s="640"/>
      <c r="H586" s="639"/>
      <c r="I586" s="640"/>
      <c r="J586" s="640"/>
      <c r="K586" s="640"/>
      <c r="L586" s="640"/>
    </row>
    <row r="587" spans="2:12" s="165" customFormat="1">
      <c r="B587" s="164"/>
      <c r="C587" s="640"/>
      <c r="D587" s="640"/>
      <c r="E587" s="640"/>
      <c r="F587" s="640"/>
      <c r="G587" s="640"/>
      <c r="H587" s="639"/>
      <c r="I587" s="640"/>
      <c r="J587" s="640"/>
      <c r="K587" s="640"/>
      <c r="L587" s="640"/>
    </row>
    <row r="588" spans="2:12" s="165" customFormat="1">
      <c r="B588" s="164"/>
      <c r="C588" s="640"/>
      <c r="D588" s="640"/>
      <c r="E588" s="640"/>
      <c r="F588" s="640"/>
      <c r="G588" s="640"/>
      <c r="H588" s="639"/>
      <c r="I588" s="640"/>
      <c r="J588" s="640"/>
      <c r="K588" s="640"/>
      <c r="L588" s="640"/>
    </row>
    <row r="589" spans="2:12" s="165" customFormat="1">
      <c r="B589" s="164"/>
      <c r="C589" s="640"/>
      <c r="D589" s="640"/>
      <c r="E589" s="640"/>
      <c r="F589" s="640"/>
      <c r="G589" s="640"/>
      <c r="H589" s="639"/>
      <c r="I589" s="640"/>
      <c r="J589" s="640"/>
      <c r="K589" s="640"/>
      <c r="L589" s="640"/>
    </row>
    <row r="590" spans="2:12" s="165" customFormat="1">
      <c r="B590" s="164"/>
      <c r="C590" s="640"/>
      <c r="D590" s="640"/>
      <c r="E590" s="640"/>
      <c r="F590" s="640"/>
      <c r="G590" s="640"/>
      <c r="H590" s="639"/>
      <c r="I590" s="640"/>
      <c r="J590" s="640"/>
      <c r="K590" s="640"/>
      <c r="L590" s="640"/>
    </row>
    <row r="591" spans="2:12" s="165" customFormat="1">
      <c r="B591" s="164"/>
      <c r="C591" s="640"/>
      <c r="D591" s="640"/>
      <c r="E591" s="640"/>
      <c r="F591" s="640"/>
      <c r="G591" s="640"/>
      <c r="H591" s="639"/>
      <c r="I591" s="640"/>
      <c r="J591" s="640"/>
      <c r="K591" s="640"/>
      <c r="L591" s="640"/>
    </row>
    <row r="592" spans="2:12" s="165" customFormat="1">
      <c r="B592" s="164"/>
      <c r="C592" s="640"/>
      <c r="D592" s="640"/>
      <c r="E592" s="640"/>
      <c r="F592" s="640"/>
      <c r="G592" s="640"/>
      <c r="H592" s="639"/>
      <c r="I592" s="640"/>
      <c r="J592" s="640"/>
      <c r="K592" s="640"/>
      <c r="L592" s="640"/>
    </row>
    <row r="593" spans="2:12" s="165" customFormat="1">
      <c r="B593" s="164"/>
      <c r="C593" s="640"/>
      <c r="D593" s="640"/>
      <c r="E593" s="640"/>
      <c r="F593" s="640"/>
      <c r="G593" s="640"/>
      <c r="H593" s="639"/>
      <c r="I593" s="640"/>
      <c r="J593" s="640"/>
      <c r="K593" s="640"/>
      <c r="L593" s="640"/>
    </row>
    <row r="594" spans="2:12" s="165" customFormat="1">
      <c r="B594" s="164"/>
      <c r="C594" s="640"/>
      <c r="D594" s="640"/>
      <c r="E594" s="640"/>
      <c r="F594" s="640"/>
      <c r="G594" s="640"/>
      <c r="H594" s="639"/>
      <c r="I594" s="640"/>
      <c r="J594" s="640"/>
      <c r="K594" s="640"/>
      <c r="L594" s="640"/>
    </row>
    <row r="595" spans="2:12" s="165" customFormat="1">
      <c r="B595" s="164"/>
      <c r="C595" s="640"/>
      <c r="D595" s="640"/>
      <c r="E595" s="640"/>
      <c r="F595" s="640"/>
      <c r="G595" s="640"/>
      <c r="H595" s="639"/>
      <c r="I595" s="640"/>
      <c r="J595" s="640"/>
      <c r="K595" s="640"/>
      <c r="L595" s="640"/>
    </row>
    <row r="596" spans="2:12" s="165" customFormat="1">
      <c r="B596" s="164"/>
      <c r="C596" s="640"/>
      <c r="D596" s="640"/>
      <c r="E596" s="640"/>
      <c r="F596" s="640"/>
      <c r="G596" s="640"/>
      <c r="H596" s="639"/>
      <c r="I596" s="640"/>
      <c r="J596" s="640"/>
      <c r="K596" s="640"/>
      <c r="L596" s="640"/>
    </row>
    <row r="597" spans="2:12" s="165" customFormat="1">
      <c r="B597" s="164"/>
      <c r="C597" s="640"/>
      <c r="D597" s="640"/>
      <c r="E597" s="640"/>
      <c r="F597" s="640"/>
      <c r="G597" s="640"/>
      <c r="H597" s="639"/>
      <c r="I597" s="640"/>
      <c r="J597" s="640"/>
      <c r="K597" s="640"/>
      <c r="L597" s="640"/>
    </row>
    <row r="598" spans="2:12" s="165" customFormat="1">
      <c r="B598" s="164"/>
      <c r="C598" s="640"/>
      <c r="D598" s="640"/>
      <c r="E598" s="640"/>
      <c r="F598" s="640"/>
      <c r="G598" s="640"/>
      <c r="H598" s="639"/>
      <c r="I598" s="640"/>
      <c r="J598" s="640"/>
      <c r="K598" s="640"/>
      <c r="L598" s="640"/>
    </row>
    <row r="599" spans="2:12" s="165" customFormat="1">
      <c r="B599" s="164"/>
      <c r="C599" s="640"/>
      <c r="D599" s="640"/>
      <c r="E599" s="640"/>
      <c r="F599" s="640"/>
      <c r="G599" s="640"/>
      <c r="H599" s="639"/>
      <c r="I599" s="640"/>
      <c r="J599" s="640"/>
      <c r="K599" s="640"/>
      <c r="L599" s="640"/>
    </row>
    <row r="600" spans="2:12" s="165" customFormat="1">
      <c r="B600" s="164"/>
      <c r="C600" s="640"/>
      <c r="D600" s="640"/>
      <c r="E600" s="640"/>
      <c r="F600" s="640"/>
      <c r="G600" s="640"/>
      <c r="H600" s="639"/>
      <c r="I600" s="640"/>
      <c r="J600" s="640"/>
      <c r="K600" s="640"/>
      <c r="L600" s="640"/>
    </row>
    <row r="601" spans="2:12" s="165" customFormat="1">
      <c r="B601" s="164"/>
      <c r="C601" s="640"/>
      <c r="D601" s="640"/>
      <c r="E601" s="640"/>
      <c r="F601" s="640"/>
      <c r="G601" s="640"/>
      <c r="H601" s="639"/>
      <c r="I601" s="640"/>
      <c r="J601" s="640"/>
      <c r="K601" s="640"/>
      <c r="L601" s="640"/>
    </row>
    <row r="602" spans="2:12" s="165" customFormat="1">
      <c r="B602" s="164"/>
      <c r="C602" s="640"/>
      <c r="D602" s="640"/>
      <c r="E602" s="640"/>
      <c r="F602" s="640"/>
      <c r="G602" s="640"/>
      <c r="H602" s="639"/>
      <c r="I602" s="640"/>
      <c r="J602" s="640"/>
      <c r="K602" s="640"/>
      <c r="L602" s="640"/>
    </row>
    <row r="603" spans="2:12" s="165" customFormat="1">
      <c r="B603" s="164"/>
      <c r="C603" s="640"/>
      <c r="D603" s="640"/>
      <c r="E603" s="640"/>
      <c r="F603" s="640"/>
      <c r="G603" s="640"/>
      <c r="H603" s="639"/>
      <c r="I603" s="640"/>
      <c r="J603" s="640"/>
      <c r="K603" s="640"/>
      <c r="L603" s="640"/>
    </row>
    <row r="604" spans="2:12" s="165" customFormat="1">
      <c r="B604" s="164"/>
      <c r="C604" s="640"/>
      <c r="D604" s="640"/>
      <c r="E604" s="640"/>
      <c r="F604" s="640"/>
      <c r="G604" s="640"/>
      <c r="H604" s="639"/>
      <c r="I604" s="640"/>
      <c r="J604" s="640"/>
      <c r="K604" s="640"/>
      <c r="L604" s="640"/>
    </row>
    <row r="605" spans="2:12" s="165" customFormat="1">
      <c r="B605" s="164"/>
      <c r="C605" s="640"/>
      <c r="D605" s="640"/>
      <c r="E605" s="640"/>
      <c r="F605" s="640"/>
      <c r="G605" s="640"/>
      <c r="H605" s="639"/>
      <c r="I605" s="640"/>
      <c r="J605" s="640"/>
      <c r="K605" s="640"/>
      <c r="L605" s="640"/>
    </row>
    <row r="606" spans="2:12" s="165" customFormat="1">
      <c r="B606" s="164"/>
      <c r="C606" s="640"/>
      <c r="D606" s="640"/>
      <c r="E606" s="640"/>
      <c r="F606" s="640"/>
      <c r="G606" s="640"/>
      <c r="H606" s="639"/>
      <c r="I606" s="640"/>
      <c r="J606" s="640"/>
      <c r="K606" s="640"/>
      <c r="L606" s="640"/>
    </row>
    <row r="607" spans="2:12" s="165" customFormat="1">
      <c r="B607" s="164"/>
      <c r="C607" s="640"/>
      <c r="D607" s="640"/>
      <c r="E607" s="640"/>
      <c r="F607" s="640"/>
      <c r="G607" s="640"/>
      <c r="H607" s="639"/>
      <c r="I607" s="640"/>
      <c r="J607" s="640"/>
      <c r="K607" s="640"/>
      <c r="L607" s="640"/>
    </row>
    <row r="608" spans="2:12" s="165" customFormat="1">
      <c r="B608" s="164"/>
      <c r="C608" s="640"/>
      <c r="D608" s="640"/>
      <c r="E608" s="640"/>
      <c r="F608" s="640"/>
      <c r="G608" s="640"/>
      <c r="H608" s="639"/>
      <c r="I608" s="640"/>
      <c r="J608" s="640"/>
      <c r="K608" s="640"/>
      <c r="L608" s="640"/>
    </row>
    <row r="609" spans="2:12" s="165" customFormat="1">
      <c r="B609" s="164"/>
      <c r="C609" s="640"/>
      <c r="D609" s="640"/>
      <c r="E609" s="640"/>
      <c r="F609" s="640"/>
      <c r="G609" s="640"/>
      <c r="H609" s="639"/>
      <c r="I609" s="640"/>
      <c r="J609" s="640"/>
      <c r="K609" s="640"/>
      <c r="L609" s="640"/>
    </row>
    <row r="610" spans="2:12" s="165" customFormat="1">
      <c r="B610" s="164"/>
      <c r="C610" s="640"/>
      <c r="D610" s="640"/>
      <c r="E610" s="640"/>
      <c r="F610" s="640"/>
      <c r="G610" s="640"/>
      <c r="H610" s="639"/>
      <c r="I610" s="640"/>
      <c r="J610" s="640"/>
      <c r="K610" s="640"/>
      <c r="L610" s="640"/>
    </row>
    <row r="611" spans="2:12" s="165" customFormat="1">
      <c r="B611" s="164"/>
      <c r="C611" s="640"/>
      <c r="D611" s="640"/>
      <c r="E611" s="640"/>
      <c r="F611" s="640"/>
      <c r="G611" s="640"/>
      <c r="H611" s="639"/>
      <c r="I611" s="640"/>
      <c r="J611" s="640"/>
      <c r="K611" s="640"/>
      <c r="L611" s="640"/>
    </row>
    <row r="612" spans="2:12" s="165" customFormat="1">
      <c r="B612" s="164"/>
      <c r="C612" s="640"/>
      <c r="D612" s="640"/>
      <c r="E612" s="640"/>
      <c r="F612" s="640"/>
      <c r="G612" s="640"/>
      <c r="H612" s="639"/>
      <c r="I612" s="640"/>
      <c r="J612" s="640"/>
      <c r="K612" s="640"/>
      <c r="L612" s="640"/>
    </row>
    <row r="613" spans="2:12" s="165" customFormat="1">
      <c r="B613" s="164"/>
      <c r="C613" s="640"/>
      <c r="D613" s="640"/>
      <c r="E613" s="640"/>
      <c r="F613" s="640"/>
      <c r="G613" s="640"/>
      <c r="H613" s="639"/>
      <c r="I613" s="640"/>
      <c r="J613" s="640"/>
      <c r="K613" s="640"/>
      <c r="L613" s="640"/>
    </row>
    <row r="614" spans="2:12" s="165" customFormat="1">
      <c r="B614" s="164"/>
      <c r="C614" s="640"/>
      <c r="D614" s="640"/>
      <c r="E614" s="640"/>
      <c r="F614" s="640"/>
      <c r="G614" s="640"/>
      <c r="H614" s="639"/>
      <c r="I614" s="640"/>
      <c r="J614" s="640"/>
      <c r="K614" s="640"/>
      <c r="L614" s="640"/>
    </row>
    <row r="615" spans="2:12" s="165" customFormat="1">
      <c r="B615" s="164"/>
      <c r="C615" s="640"/>
      <c r="D615" s="640"/>
      <c r="E615" s="640"/>
      <c r="F615" s="640"/>
      <c r="G615" s="640"/>
      <c r="H615" s="639"/>
      <c r="I615" s="640"/>
      <c r="J615" s="640"/>
      <c r="K615" s="640"/>
      <c r="L615" s="640"/>
    </row>
    <row r="616" spans="2:12" s="165" customFormat="1">
      <c r="B616" s="164"/>
      <c r="C616" s="640"/>
      <c r="D616" s="640"/>
      <c r="E616" s="640"/>
      <c r="F616" s="640"/>
      <c r="G616" s="640"/>
      <c r="H616" s="639"/>
      <c r="I616" s="640"/>
      <c r="J616" s="640"/>
      <c r="K616" s="640"/>
      <c r="L616" s="640"/>
    </row>
    <row r="617" spans="2:12" s="165" customFormat="1">
      <c r="B617" s="164"/>
      <c r="C617" s="640"/>
      <c r="D617" s="640"/>
      <c r="E617" s="640"/>
      <c r="F617" s="640"/>
      <c r="G617" s="640"/>
      <c r="H617" s="639"/>
      <c r="I617" s="640"/>
      <c r="J617" s="640"/>
      <c r="K617" s="640"/>
      <c r="L617" s="640"/>
    </row>
    <row r="618" spans="2:12" s="165" customFormat="1">
      <c r="B618" s="164"/>
      <c r="C618" s="640"/>
      <c r="D618" s="640"/>
      <c r="E618" s="640"/>
      <c r="F618" s="640"/>
      <c r="G618" s="640"/>
      <c r="H618" s="639"/>
      <c r="I618" s="640"/>
      <c r="J618" s="640"/>
      <c r="K618" s="640"/>
      <c r="L618" s="640"/>
    </row>
    <row r="619" spans="2:12" s="165" customFormat="1">
      <c r="B619" s="164"/>
      <c r="C619" s="640"/>
      <c r="D619" s="640"/>
      <c r="E619" s="640"/>
      <c r="F619" s="640"/>
      <c r="G619" s="640"/>
      <c r="H619" s="639"/>
      <c r="I619" s="640"/>
      <c r="J619" s="640"/>
      <c r="K619" s="640"/>
      <c r="L619" s="640"/>
    </row>
    <row r="620" spans="2:12" s="165" customFormat="1">
      <c r="B620" s="164"/>
      <c r="C620" s="640"/>
      <c r="D620" s="640"/>
      <c r="E620" s="640"/>
      <c r="F620" s="640"/>
      <c r="G620" s="640"/>
      <c r="H620" s="639"/>
      <c r="I620" s="640"/>
      <c r="J620" s="640"/>
      <c r="K620" s="640"/>
      <c r="L620" s="640"/>
    </row>
    <row r="621" spans="2:12" s="165" customFormat="1">
      <c r="B621" s="164"/>
      <c r="C621" s="640"/>
      <c r="D621" s="640"/>
      <c r="E621" s="640"/>
      <c r="F621" s="640"/>
      <c r="G621" s="640"/>
      <c r="H621" s="639"/>
      <c r="I621" s="640"/>
      <c r="J621" s="640"/>
      <c r="K621" s="640"/>
      <c r="L621" s="640"/>
    </row>
    <row r="622" spans="2:12" s="165" customFormat="1">
      <c r="B622" s="164"/>
      <c r="C622" s="640"/>
      <c r="D622" s="640"/>
      <c r="E622" s="640"/>
      <c r="F622" s="640"/>
      <c r="G622" s="640"/>
      <c r="H622" s="639"/>
      <c r="I622" s="640"/>
      <c r="J622" s="640"/>
      <c r="K622" s="640"/>
      <c r="L622" s="640"/>
    </row>
    <row r="623" spans="2:12" s="165" customFormat="1">
      <c r="B623" s="164"/>
      <c r="C623" s="640"/>
      <c r="D623" s="640"/>
      <c r="E623" s="640"/>
      <c r="F623" s="640"/>
      <c r="G623" s="640"/>
      <c r="H623" s="639"/>
      <c r="I623" s="640"/>
      <c r="J623" s="640"/>
      <c r="K623" s="640"/>
      <c r="L623" s="640"/>
    </row>
    <row r="624" spans="2:12" s="165" customFormat="1">
      <c r="B624" s="164"/>
      <c r="C624" s="640"/>
      <c r="D624" s="640"/>
      <c r="E624" s="640"/>
      <c r="F624" s="640"/>
      <c r="G624" s="640"/>
      <c r="H624" s="639"/>
      <c r="I624" s="640"/>
      <c r="J624" s="640"/>
      <c r="K624" s="640"/>
      <c r="L624" s="640"/>
    </row>
    <row r="625" spans="2:12" s="165" customFormat="1">
      <c r="B625" s="164"/>
      <c r="C625" s="640"/>
      <c r="D625" s="640"/>
      <c r="E625" s="640"/>
      <c r="F625" s="640"/>
      <c r="G625" s="640"/>
      <c r="H625" s="639"/>
      <c r="I625" s="640"/>
      <c r="J625" s="640"/>
      <c r="K625" s="640"/>
      <c r="L625" s="640"/>
    </row>
    <row r="626" spans="2:12" s="165" customFormat="1">
      <c r="B626" s="164"/>
      <c r="C626" s="640"/>
      <c r="D626" s="640"/>
      <c r="E626" s="640"/>
      <c r="F626" s="640"/>
      <c r="G626" s="640"/>
      <c r="H626" s="639"/>
      <c r="I626" s="640"/>
      <c r="J626" s="640"/>
      <c r="K626" s="640"/>
      <c r="L626" s="640"/>
    </row>
    <row r="627" spans="2:12" s="165" customFormat="1">
      <c r="B627" s="164"/>
      <c r="C627" s="640"/>
      <c r="D627" s="640"/>
      <c r="E627" s="640"/>
      <c r="F627" s="640"/>
      <c r="G627" s="640"/>
      <c r="H627" s="639"/>
      <c r="I627" s="640"/>
      <c r="J627" s="640"/>
      <c r="K627" s="640"/>
      <c r="L627" s="640"/>
    </row>
    <row r="628" spans="2:12" s="165" customFormat="1">
      <c r="B628" s="164"/>
      <c r="C628" s="640"/>
      <c r="D628" s="640"/>
      <c r="E628" s="640"/>
      <c r="F628" s="640"/>
      <c r="G628" s="640"/>
      <c r="H628" s="639"/>
      <c r="I628" s="640"/>
      <c r="J628" s="640"/>
      <c r="K628" s="640"/>
      <c r="L628" s="640"/>
    </row>
    <row r="629" spans="2:12" s="165" customFormat="1">
      <c r="B629" s="164"/>
      <c r="C629" s="640"/>
      <c r="D629" s="640"/>
      <c r="E629" s="640"/>
      <c r="F629" s="640"/>
      <c r="G629" s="640"/>
      <c r="H629" s="639"/>
      <c r="I629" s="640"/>
      <c r="J629" s="640"/>
      <c r="K629" s="640"/>
      <c r="L629" s="640"/>
    </row>
    <row r="630" spans="2:12" s="165" customFormat="1">
      <c r="B630" s="164"/>
      <c r="C630" s="640"/>
      <c r="D630" s="640"/>
      <c r="E630" s="640"/>
      <c r="F630" s="640"/>
      <c r="G630" s="640"/>
      <c r="H630" s="639"/>
      <c r="I630" s="640"/>
      <c r="J630" s="640"/>
      <c r="K630" s="640"/>
      <c r="L630" s="640"/>
    </row>
    <row r="631" spans="2:12" s="165" customFormat="1">
      <c r="B631" s="164"/>
      <c r="C631" s="640"/>
      <c r="D631" s="640"/>
      <c r="E631" s="640"/>
      <c r="F631" s="640"/>
      <c r="G631" s="640"/>
      <c r="H631" s="639"/>
      <c r="I631" s="640"/>
      <c r="J631" s="640"/>
      <c r="K631" s="640"/>
      <c r="L631" s="640"/>
    </row>
    <row r="632" spans="2:12" s="165" customFormat="1">
      <c r="B632" s="164"/>
      <c r="C632" s="640"/>
      <c r="D632" s="640"/>
      <c r="E632" s="640"/>
      <c r="F632" s="640"/>
      <c r="G632" s="640"/>
      <c r="H632" s="639"/>
      <c r="I632" s="640"/>
      <c r="J632" s="640"/>
      <c r="K632" s="640"/>
      <c r="L632" s="640"/>
    </row>
    <row r="633" spans="2:12" s="165" customFormat="1">
      <c r="B633" s="164"/>
      <c r="C633" s="640"/>
      <c r="D633" s="640"/>
      <c r="E633" s="640"/>
      <c r="F633" s="640"/>
      <c r="G633" s="640"/>
      <c r="H633" s="639"/>
      <c r="I633" s="640"/>
      <c r="J633" s="640"/>
      <c r="K633" s="640"/>
      <c r="L633" s="640"/>
    </row>
    <row r="634" spans="2:12" s="165" customFormat="1">
      <c r="B634" s="164"/>
      <c r="C634" s="640"/>
      <c r="D634" s="640"/>
      <c r="E634" s="640"/>
      <c r="F634" s="640"/>
      <c r="G634" s="640"/>
      <c r="H634" s="639"/>
      <c r="I634" s="640"/>
      <c r="J634" s="640"/>
      <c r="K634" s="640"/>
      <c r="L634" s="640"/>
    </row>
    <row r="635" spans="2:12" s="165" customFormat="1">
      <c r="B635" s="164"/>
      <c r="C635" s="640"/>
      <c r="D635" s="640"/>
      <c r="E635" s="640"/>
      <c r="F635" s="640"/>
      <c r="G635" s="640"/>
      <c r="H635" s="639"/>
      <c r="I635" s="640"/>
      <c r="J635" s="640"/>
      <c r="K635" s="640"/>
      <c r="L635" s="640"/>
    </row>
    <row r="636" spans="2:12" s="165" customFormat="1">
      <c r="B636" s="164"/>
      <c r="C636" s="640"/>
      <c r="D636" s="640"/>
      <c r="E636" s="640"/>
      <c r="F636" s="640"/>
      <c r="G636" s="640"/>
      <c r="H636" s="639"/>
      <c r="I636" s="640"/>
      <c r="J636" s="640"/>
      <c r="K636" s="640"/>
      <c r="L636" s="640"/>
    </row>
    <row r="637" spans="2:12" s="165" customFormat="1">
      <c r="B637" s="164"/>
      <c r="C637" s="640"/>
      <c r="D637" s="640"/>
      <c r="E637" s="640"/>
      <c r="F637" s="640"/>
      <c r="G637" s="640"/>
      <c r="H637" s="639"/>
      <c r="I637" s="640"/>
      <c r="J637" s="640"/>
      <c r="K637" s="640"/>
      <c r="L637" s="640"/>
    </row>
    <row r="638" spans="2:12" s="165" customFormat="1">
      <c r="B638" s="164"/>
      <c r="C638" s="640"/>
      <c r="D638" s="640"/>
      <c r="E638" s="640"/>
      <c r="F638" s="640"/>
      <c r="G638" s="640"/>
      <c r="H638" s="639"/>
      <c r="I638" s="640"/>
      <c r="J638" s="640"/>
      <c r="K638" s="640"/>
      <c r="L638" s="640"/>
    </row>
    <row r="639" spans="2:12" s="165" customFormat="1">
      <c r="B639" s="164"/>
      <c r="C639" s="640"/>
      <c r="D639" s="640"/>
      <c r="E639" s="640"/>
      <c r="F639" s="640"/>
      <c r="G639" s="640"/>
      <c r="H639" s="639"/>
      <c r="I639" s="640"/>
      <c r="J639" s="640"/>
      <c r="K639" s="640"/>
      <c r="L639" s="640"/>
    </row>
    <row r="640" spans="2:12" s="165" customFormat="1">
      <c r="B640" s="164"/>
      <c r="C640" s="640"/>
      <c r="D640" s="640"/>
      <c r="E640" s="640"/>
      <c r="F640" s="640"/>
      <c r="G640" s="640"/>
      <c r="H640" s="639"/>
      <c r="I640" s="640"/>
      <c r="J640" s="640"/>
      <c r="K640" s="640"/>
      <c r="L640" s="640"/>
    </row>
    <row r="641" spans="2:12" s="165" customFormat="1">
      <c r="B641" s="164"/>
      <c r="C641" s="640"/>
      <c r="D641" s="640"/>
      <c r="E641" s="640"/>
      <c r="F641" s="640"/>
      <c r="G641" s="640"/>
      <c r="H641" s="639"/>
      <c r="I641" s="640"/>
      <c r="J641" s="640"/>
      <c r="K641" s="640"/>
      <c r="L641" s="640"/>
    </row>
    <row r="642" spans="2:12" s="165" customFormat="1">
      <c r="B642" s="164"/>
      <c r="C642" s="640"/>
      <c r="D642" s="640"/>
      <c r="E642" s="640"/>
      <c r="F642" s="640"/>
      <c r="G642" s="640"/>
      <c r="H642" s="639"/>
      <c r="I642" s="640"/>
      <c r="J642" s="640"/>
      <c r="K642" s="640"/>
      <c r="L642" s="640"/>
    </row>
    <row r="643" spans="2:12" s="165" customFormat="1">
      <c r="B643" s="164"/>
      <c r="C643" s="640"/>
      <c r="D643" s="640"/>
      <c r="E643" s="640"/>
      <c r="F643" s="640"/>
      <c r="G643" s="640"/>
      <c r="H643" s="639"/>
      <c r="I643" s="640"/>
      <c r="J643" s="640"/>
      <c r="K643" s="640"/>
      <c r="L643" s="640"/>
    </row>
    <row r="644" spans="2:12" s="165" customFormat="1">
      <c r="B644" s="164"/>
      <c r="C644" s="640"/>
      <c r="D644" s="640"/>
      <c r="E644" s="640"/>
      <c r="F644" s="640"/>
      <c r="G644" s="640"/>
      <c r="H644" s="639"/>
      <c r="I644" s="640"/>
      <c r="J644" s="640"/>
      <c r="K644" s="640"/>
      <c r="L644" s="640"/>
    </row>
    <row r="645" spans="2:12" s="165" customFormat="1">
      <c r="B645" s="164"/>
      <c r="C645" s="640"/>
      <c r="D645" s="640"/>
      <c r="E645" s="640"/>
      <c r="F645" s="640"/>
      <c r="G645" s="640"/>
      <c r="H645" s="639"/>
      <c r="I645" s="640"/>
      <c r="J645" s="640"/>
      <c r="K645" s="640"/>
      <c r="L645" s="640"/>
    </row>
    <row r="646" spans="2:12" s="165" customFormat="1">
      <c r="B646" s="164"/>
      <c r="C646" s="640"/>
      <c r="D646" s="640"/>
      <c r="E646" s="640"/>
      <c r="F646" s="640"/>
      <c r="G646" s="640"/>
      <c r="H646" s="639"/>
      <c r="I646" s="640"/>
      <c r="J646" s="640"/>
      <c r="K646" s="640"/>
      <c r="L646" s="640"/>
    </row>
    <row r="647" spans="2:12" s="165" customFormat="1">
      <c r="B647" s="164"/>
      <c r="C647" s="640"/>
      <c r="D647" s="640"/>
      <c r="E647" s="640"/>
      <c r="F647" s="640"/>
      <c r="G647" s="640"/>
      <c r="H647" s="639"/>
      <c r="I647" s="640"/>
      <c r="J647" s="640"/>
      <c r="K647" s="640"/>
      <c r="L647" s="640"/>
    </row>
    <row r="648" spans="2:12" s="165" customFormat="1">
      <c r="B648" s="164"/>
      <c r="C648" s="640"/>
      <c r="D648" s="640"/>
      <c r="E648" s="640"/>
      <c r="F648" s="640"/>
      <c r="G648" s="640"/>
      <c r="H648" s="639"/>
      <c r="I648" s="640"/>
      <c r="J648" s="640"/>
      <c r="K648" s="640"/>
      <c r="L648" s="640"/>
    </row>
    <row r="649" spans="2:12" s="165" customFormat="1">
      <c r="B649" s="164"/>
      <c r="C649" s="640"/>
      <c r="D649" s="640"/>
      <c r="E649" s="640"/>
      <c r="F649" s="640"/>
      <c r="G649" s="640"/>
      <c r="H649" s="639"/>
      <c r="I649" s="640"/>
      <c r="J649" s="640"/>
      <c r="K649" s="640"/>
      <c r="L649" s="640"/>
    </row>
    <row r="650" spans="2:12" s="165" customFormat="1">
      <c r="B650" s="164"/>
      <c r="C650" s="640"/>
      <c r="D650" s="640"/>
      <c r="E650" s="640"/>
      <c r="F650" s="640"/>
      <c r="G650" s="640"/>
      <c r="H650" s="639"/>
      <c r="I650" s="640"/>
      <c r="J650" s="640"/>
      <c r="K650" s="640"/>
      <c r="L650" s="640"/>
    </row>
    <row r="651" spans="2:12" s="165" customFormat="1">
      <c r="B651" s="164"/>
      <c r="C651" s="640"/>
      <c r="D651" s="640"/>
      <c r="E651" s="640"/>
      <c r="F651" s="640"/>
      <c r="G651" s="640"/>
      <c r="H651" s="639"/>
      <c r="I651" s="640"/>
      <c r="J651" s="640"/>
      <c r="K651" s="640"/>
      <c r="L651" s="640"/>
    </row>
    <row r="652" spans="2:12" s="165" customFormat="1">
      <c r="B652" s="164"/>
      <c r="C652" s="640"/>
      <c r="D652" s="640"/>
      <c r="E652" s="640"/>
      <c r="F652" s="640"/>
      <c r="G652" s="640"/>
      <c r="H652" s="639"/>
      <c r="I652" s="640"/>
      <c r="J652" s="640"/>
      <c r="K652" s="640"/>
      <c r="L652" s="640"/>
    </row>
    <row r="653" spans="2:12" s="165" customFormat="1">
      <c r="B653" s="164"/>
      <c r="C653" s="640"/>
      <c r="D653" s="640"/>
      <c r="E653" s="640"/>
      <c r="F653" s="640"/>
      <c r="G653" s="640"/>
      <c r="H653" s="639"/>
      <c r="I653" s="640"/>
      <c r="J653" s="640"/>
      <c r="K653" s="640"/>
      <c r="L653" s="640"/>
    </row>
    <row r="654" spans="2:12" s="165" customFormat="1">
      <c r="B654" s="164"/>
      <c r="C654" s="640"/>
      <c r="D654" s="640"/>
      <c r="E654" s="640"/>
      <c r="F654" s="640"/>
      <c r="G654" s="640"/>
      <c r="H654" s="639"/>
      <c r="I654" s="640"/>
      <c r="J654" s="640"/>
      <c r="K654" s="640"/>
      <c r="L654" s="640"/>
    </row>
    <row r="655" spans="2:12" s="165" customFormat="1">
      <c r="B655" s="164"/>
      <c r="C655" s="640"/>
      <c r="D655" s="640"/>
      <c r="E655" s="640"/>
      <c r="F655" s="640"/>
      <c r="G655" s="640"/>
      <c r="H655" s="639"/>
      <c r="I655" s="640"/>
      <c r="J655" s="640"/>
      <c r="K655" s="640"/>
      <c r="L655" s="640"/>
    </row>
    <row r="656" spans="2:12" s="165" customFormat="1">
      <c r="B656" s="164"/>
      <c r="C656" s="640"/>
      <c r="D656" s="640"/>
      <c r="E656" s="640"/>
      <c r="F656" s="640"/>
      <c r="G656" s="640"/>
      <c r="H656" s="639"/>
      <c r="I656" s="640"/>
      <c r="J656" s="640"/>
      <c r="K656" s="640"/>
      <c r="L656" s="640"/>
    </row>
    <row r="657" spans="2:12" s="165" customFormat="1">
      <c r="B657" s="164"/>
      <c r="C657" s="640"/>
      <c r="D657" s="640"/>
      <c r="E657" s="640"/>
      <c r="F657" s="640"/>
      <c r="G657" s="640"/>
      <c r="H657" s="639"/>
      <c r="I657" s="640"/>
      <c r="J657" s="640"/>
      <c r="K657" s="640"/>
      <c r="L657" s="640"/>
    </row>
    <row r="658" spans="2:12" s="165" customFormat="1">
      <c r="B658" s="164"/>
      <c r="C658" s="640"/>
      <c r="D658" s="640"/>
      <c r="E658" s="640"/>
      <c r="F658" s="640"/>
      <c r="G658" s="640"/>
      <c r="H658" s="639"/>
      <c r="I658" s="640"/>
      <c r="J658" s="640"/>
      <c r="K658" s="640"/>
      <c r="L658" s="640"/>
    </row>
    <row r="659" spans="2:12" s="165" customFormat="1">
      <c r="B659" s="164"/>
      <c r="C659" s="640"/>
      <c r="D659" s="640"/>
      <c r="E659" s="640"/>
      <c r="F659" s="640"/>
      <c r="G659" s="640"/>
      <c r="H659" s="639"/>
      <c r="I659" s="640"/>
      <c r="J659" s="640"/>
      <c r="K659" s="640"/>
      <c r="L659" s="640"/>
    </row>
    <row r="660" spans="2:12" s="165" customFormat="1">
      <c r="B660" s="164"/>
      <c r="C660" s="640"/>
      <c r="D660" s="640"/>
      <c r="E660" s="640"/>
      <c r="F660" s="640"/>
      <c r="G660" s="640"/>
      <c r="H660" s="639"/>
      <c r="I660" s="640"/>
      <c r="J660" s="640"/>
      <c r="K660" s="640"/>
      <c r="L660" s="640"/>
    </row>
    <row r="661" spans="2:12" s="165" customFormat="1">
      <c r="B661" s="164"/>
      <c r="C661" s="640"/>
      <c r="D661" s="640"/>
      <c r="E661" s="640"/>
      <c r="F661" s="640"/>
      <c r="G661" s="640"/>
      <c r="H661" s="639"/>
      <c r="I661" s="640"/>
      <c r="J661" s="640"/>
      <c r="K661" s="640"/>
      <c r="L661" s="640"/>
    </row>
    <row r="662" spans="2:12" s="165" customFormat="1">
      <c r="B662" s="164"/>
      <c r="C662" s="640"/>
      <c r="D662" s="640"/>
      <c r="E662" s="640"/>
      <c r="F662" s="640"/>
      <c r="G662" s="640"/>
      <c r="H662" s="639"/>
      <c r="I662" s="640"/>
      <c r="J662" s="640"/>
      <c r="K662" s="640"/>
      <c r="L662" s="640"/>
    </row>
    <row r="663" spans="2:12" s="165" customFormat="1">
      <c r="B663" s="164"/>
      <c r="C663" s="640"/>
      <c r="D663" s="640"/>
      <c r="E663" s="640"/>
      <c r="F663" s="640"/>
      <c r="G663" s="640"/>
      <c r="H663" s="639"/>
      <c r="I663" s="640"/>
      <c r="J663" s="640"/>
      <c r="K663" s="640"/>
      <c r="L663" s="640"/>
    </row>
    <row r="664" spans="2:12" s="165" customFormat="1">
      <c r="B664" s="164"/>
      <c r="C664" s="640"/>
      <c r="D664" s="640"/>
      <c r="E664" s="640"/>
      <c r="F664" s="640"/>
      <c r="G664" s="640"/>
      <c r="H664" s="639"/>
      <c r="I664" s="640"/>
      <c r="J664" s="640"/>
      <c r="K664" s="640"/>
      <c r="L664" s="640"/>
    </row>
    <row r="665" spans="2:12" s="165" customFormat="1">
      <c r="B665" s="164"/>
      <c r="C665" s="640"/>
      <c r="D665" s="640"/>
      <c r="E665" s="640"/>
      <c r="F665" s="640"/>
      <c r="G665" s="640"/>
      <c r="H665" s="639"/>
      <c r="I665" s="640"/>
      <c r="J665" s="640"/>
      <c r="K665" s="640"/>
      <c r="L665" s="640"/>
    </row>
    <row r="666" spans="2:12" s="165" customFormat="1">
      <c r="B666" s="164"/>
      <c r="C666" s="640"/>
      <c r="D666" s="640"/>
      <c r="E666" s="640"/>
      <c r="F666" s="640"/>
      <c r="G666" s="640"/>
      <c r="H666" s="639"/>
      <c r="I666" s="640"/>
      <c r="J666" s="640"/>
      <c r="K666" s="640"/>
      <c r="L666" s="640"/>
    </row>
    <row r="667" spans="2:12" s="165" customFormat="1">
      <c r="B667" s="164"/>
      <c r="C667" s="640"/>
      <c r="D667" s="640"/>
      <c r="E667" s="640"/>
      <c r="F667" s="640"/>
      <c r="G667" s="640"/>
      <c r="H667" s="639"/>
      <c r="I667" s="640"/>
      <c r="J667" s="640"/>
      <c r="K667" s="640"/>
      <c r="L667" s="640"/>
    </row>
    <row r="668" spans="2:12" s="165" customFormat="1">
      <c r="B668" s="164"/>
      <c r="C668" s="640"/>
      <c r="D668" s="640"/>
      <c r="E668" s="640"/>
      <c r="F668" s="640"/>
      <c r="G668" s="640"/>
      <c r="H668" s="639"/>
      <c r="I668" s="640"/>
      <c r="J668" s="640"/>
      <c r="K668" s="640"/>
      <c r="L668" s="640"/>
    </row>
    <row r="669" spans="2:12" s="165" customFormat="1">
      <c r="B669" s="164"/>
      <c r="C669" s="640"/>
      <c r="D669" s="640"/>
      <c r="E669" s="640"/>
      <c r="F669" s="640"/>
      <c r="G669" s="640"/>
      <c r="H669" s="639"/>
      <c r="I669" s="640"/>
      <c r="J669" s="640"/>
      <c r="K669" s="640"/>
      <c r="L669" s="640"/>
    </row>
    <row r="670" spans="2:12" s="165" customFormat="1">
      <c r="B670" s="164"/>
      <c r="C670" s="640"/>
      <c r="D670" s="640"/>
      <c r="E670" s="640"/>
      <c r="F670" s="640"/>
      <c r="G670" s="640"/>
      <c r="H670" s="639"/>
      <c r="I670" s="640"/>
      <c r="J670" s="640"/>
      <c r="K670" s="640"/>
      <c r="L670" s="640"/>
    </row>
    <row r="671" spans="2:12" s="165" customFormat="1">
      <c r="B671" s="164"/>
      <c r="C671" s="640"/>
      <c r="D671" s="640"/>
      <c r="E671" s="640"/>
      <c r="F671" s="640"/>
      <c r="G671" s="640"/>
      <c r="H671" s="639"/>
      <c r="I671" s="640"/>
      <c r="J671" s="640"/>
      <c r="K671" s="640"/>
      <c r="L671" s="640"/>
    </row>
    <row r="672" spans="2:12" s="165" customFormat="1">
      <c r="B672" s="164"/>
      <c r="C672" s="640"/>
      <c r="D672" s="640"/>
      <c r="E672" s="640"/>
      <c r="F672" s="640"/>
      <c r="G672" s="640"/>
      <c r="H672" s="639"/>
      <c r="I672" s="640"/>
      <c r="J672" s="640"/>
      <c r="K672" s="640"/>
      <c r="L672" s="640"/>
    </row>
    <row r="673" spans="2:12" s="165" customFormat="1">
      <c r="B673" s="164"/>
      <c r="C673" s="640"/>
      <c r="D673" s="640"/>
      <c r="E673" s="640"/>
      <c r="F673" s="640"/>
      <c r="G673" s="640"/>
      <c r="H673" s="639"/>
      <c r="I673" s="640"/>
      <c r="J673" s="640"/>
      <c r="K673" s="640"/>
      <c r="L673" s="640"/>
    </row>
    <row r="674" spans="2:12" s="165" customFormat="1">
      <c r="B674" s="164"/>
      <c r="C674" s="640"/>
      <c r="D674" s="640"/>
      <c r="E674" s="640"/>
      <c r="F674" s="640"/>
      <c r="G674" s="640"/>
      <c r="H674" s="639"/>
      <c r="I674" s="640"/>
      <c r="J674" s="640"/>
      <c r="K674" s="640"/>
      <c r="L674" s="640"/>
    </row>
    <row r="675" spans="2:12" s="165" customFormat="1">
      <c r="B675" s="164"/>
      <c r="C675" s="640"/>
      <c r="D675" s="640"/>
      <c r="E675" s="640"/>
      <c r="F675" s="640"/>
      <c r="G675" s="640"/>
      <c r="H675" s="639"/>
      <c r="I675" s="640"/>
      <c r="J675" s="640"/>
      <c r="K675" s="640"/>
      <c r="L675" s="640"/>
    </row>
    <row r="676" spans="2:12" s="165" customFormat="1">
      <c r="B676" s="164"/>
      <c r="C676" s="640"/>
      <c r="D676" s="640"/>
      <c r="E676" s="640"/>
      <c r="F676" s="640"/>
      <c r="G676" s="640"/>
      <c r="H676" s="639"/>
      <c r="I676" s="640"/>
      <c r="J676" s="640"/>
      <c r="K676" s="640"/>
      <c r="L676" s="640"/>
    </row>
    <row r="677" spans="2:12" s="165" customFormat="1">
      <c r="B677" s="164"/>
      <c r="C677" s="640"/>
      <c r="D677" s="640"/>
      <c r="E677" s="640"/>
      <c r="F677" s="640"/>
      <c r="G677" s="640"/>
      <c r="H677" s="639"/>
      <c r="I677" s="640"/>
      <c r="J677" s="640"/>
      <c r="K677" s="640"/>
      <c r="L677" s="640"/>
    </row>
    <row r="678" spans="2:12" s="165" customFormat="1">
      <c r="B678" s="164"/>
      <c r="C678" s="640"/>
      <c r="D678" s="640"/>
      <c r="E678" s="640"/>
      <c r="F678" s="640"/>
      <c r="G678" s="640"/>
      <c r="H678" s="639"/>
      <c r="I678" s="640"/>
      <c r="J678" s="640"/>
      <c r="K678" s="640"/>
      <c r="L678" s="640"/>
    </row>
    <row r="679" spans="2:12" s="165" customFormat="1">
      <c r="B679" s="164"/>
      <c r="C679" s="640"/>
      <c r="D679" s="640"/>
      <c r="E679" s="640"/>
      <c r="F679" s="640"/>
      <c r="G679" s="640"/>
      <c r="H679" s="639"/>
      <c r="I679" s="640"/>
      <c r="J679" s="640"/>
      <c r="K679" s="640"/>
      <c r="L679" s="640"/>
    </row>
    <row r="680" spans="2:12" s="165" customFormat="1">
      <c r="B680" s="164"/>
      <c r="C680" s="640"/>
      <c r="D680" s="640"/>
      <c r="E680" s="640"/>
      <c r="F680" s="640"/>
      <c r="G680" s="640"/>
      <c r="H680" s="639"/>
      <c r="I680" s="640"/>
      <c r="J680" s="640"/>
      <c r="K680" s="640"/>
      <c r="L680" s="640"/>
    </row>
    <row r="681" spans="2:12" s="165" customFormat="1">
      <c r="B681" s="164"/>
      <c r="C681" s="640"/>
      <c r="D681" s="640"/>
      <c r="E681" s="640"/>
      <c r="F681" s="640"/>
      <c r="G681" s="640"/>
      <c r="H681" s="639"/>
      <c r="I681" s="640"/>
      <c r="J681" s="640"/>
      <c r="K681" s="640"/>
      <c r="L681" s="640"/>
    </row>
    <row r="682" spans="2:12" s="165" customFormat="1">
      <c r="B682" s="164"/>
      <c r="C682" s="640"/>
      <c r="D682" s="640"/>
      <c r="E682" s="640"/>
      <c r="F682" s="640"/>
      <c r="G682" s="640"/>
      <c r="H682" s="639"/>
      <c r="I682" s="640"/>
      <c r="J682" s="640"/>
      <c r="K682" s="640"/>
      <c r="L682" s="640"/>
    </row>
    <row r="683" spans="2:12" s="165" customFormat="1">
      <c r="B683" s="164"/>
      <c r="C683" s="640"/>
      <c r="D683" s="640"/>
      <c r="E683" s="640"/>
      <c r="F683" s="640"/>
      <c r="G683" s="640"/>
      <c r="H683" s="639"/>
      <c r="I683" s="640"/>
      <c r="J683" s="640"/>
      <c r="K683" s="640"/>
      <c r="L683" s="640"/>
    </row>
    <row r="684" spans="2:12" s="165" customFormat="1">
      <c r="B684" s="164"/>
      <c r="C684" s="640"/>
      <c r="D684" s="640"/>
      <c r="E684" s="640"/>
      <c r="F684" s="640"/>
      <c r="G684" s="640"/>
      <c r="H684" s="639"/>
      <c r="I684" s="640"/>
      <c r="J684" s="640"/>
      <c r="K684" s="640"/>
      <c r="L684" s="640"/>
    </row>
    <row r="685" spans="2:12" s="165" customFormat="1">
      <c r="B685" s="164"/>
      <c r="C685" s="640"/>
      <c r="D685" s="640"/>
      <c r="E685" s="640"/>
      <c r="F685" s="640"/>
      <c r="G685" s="640"/>
      <c r="H685" s="639"/>
      <c r="I685" s="640"/>
      <c r="J685" s="640"/>
      <c r="K685" s="640"/>
      <c r="L685" s="640"/>
    </row>
    <row r="686" spans="2:12" s="165" customFormat="1">
      <c r="B686" s="164"/>
      <c r="C686" s="640"/>
      <c r="D686" s="640"/>
      <c r="E686" s="640"/>
      <c r="F686" s="640"/>
      <c r="G686" s="640"/>
      <c r="H686" s="639"/>
      <c r="I686" s="640"/>
      <c r="J686" s="640"/>
      <c r="K686" s="640"/>
      <c r="L686" s="640"/>
    </row>
    <row r="687" spans="2:12" s="165" customFormat="1">
      <c r="B687" s="164"/>
      <c r="C687" s="640"/>
      <c r="D687" s="640"/>
      <c r="E687" s="640"/>
      <c r="F687" s="640"/>
      <c r="G687" s="640"/>
      <c r="H687" s="639"/>
      <c r="I687" s="640"/>
      <c r="J687" s="640"/>
      <c r="K687" s="640"/>
      <c r="L687" s="640"/>
    </row>
    <row r="688" spans="2:12" s="165" customFormat="1">
      <c r="B688" s="164"/>
      <c r="C688" s="640"/>
      <c r="D688" s="640"/>
      <c r="E688" s="640"/>
      <c r="F688" s="640"/>
      <c r="G688" s="640"/>
      <c r="H688" s="639"/>
      <c r="I688" s="640"/>
      <c r="J688" s="640"/>
      <c r="K688" s="640"/>
      <c r="L688" s="640"/>
    </row>
    <row r="689" spans="2:12" s="165" customFormat="1">
      <c r="B689" s="164"/>
      <c r="C689" s="640"/>
      <c r="D689" s="640"/>
      <c r="E689" s="640"/>
      <c r="F689" s="640"/>
      <c r="G689" s="640"/>
      <c r="H689" s="639"/>
      <c r="I689" s="640"/>
      <c r="J689" s="640"/>
      <c r="K689" s="640"/>
      <c r="L689" s="640"/>
    </row>
    <row r="690" spans="2:12" s="165" customFormat="1">
      <c r="B690" s="164"/>
      <c r="C690" s="640"/>
      <c r="D690" s="640"/>
      <c r="E690" s="640"/>
      <c r="F690" s="640"/>
      <c r="G690" s="640"/>
      <c r="H690" s="639"/>
      <c r="I690" s="640"/>
      <c r="J690" s="640"/>
      <c r="K690" s="640"/>
      <c r="L690" s="640"/>
    </row>
    <row r="691" spans="2:12" s="165" customFormat="1">
      <c r="B691" s="164"/>
      <c r="C691" s="640"/>
      <c r="D691" s="640"/>
      <c r="E691" s="640"/>
      <c r="F691" s="640"/>
      <c r="G691" s="640"/>
      <c r="H691" s="639"/>
      <c r="I691" s="640"/>
      <c r="J691" s="640"/>
      <c r="K691" s="640"/>
      <c r="L691" s="640"/>
    </row>
    <row r="692" spans="2:12" s="165" customFormat="1">
      <c r="B692" s="164"/>
      <c r="C692" s="640"/>
      <c r="D692" s="640"/>
      <c r="E692" s="640"/>
      <c r="F692" s="640"/>
      <c r="G692" s="640"/>
      <c r="H692" s="639"/>
      <c r="I692" s="640"/>
      <c r="J692" s="640"/>
      <c r="K692" s="640"/>
      <c r="L692" s="640"/>
    </row>
    <row r="693" spans="2:12" s="165" customFormat="1">
      <c r="B693" s="164"/>
      <c r="C693" s="640"/>
      <c r="D693" s="640"/>
      <c r="E693" s="640"/>
      <c r="F693" s="640"/>
      <c r="G693" s="640"/>
      <c r="H693" s="639"/>
      <c r="I693" s="640"/>
      <c r="J693" s="640"/>
      <c r="K693" s="640"/>
      <c r="L693" s="640"/>
    </row>
    <row r="694" spans="2:12" s="165" customFormat="1">
      <c r="B694" s="164"/>
      <c r="C694" s="640"/>
      <c r="D694" s="640"/>
      <c r="E694" s="640"/>
      <c r="F694" s="640"/>
      <c r="G694" s="640"/>
      <c r="H694" s="639"/>
      <c r="I694" s="640"/>
      <c r="J694" s="640"/>
      <c r="K694" s="640"/>
      <c r="L694" s="640"/>
    </row>
    <row r="695" spans="2:12" s="165" customFormat="1">
      <c r="B695" s="164"/>
      <c r="C695" s="640"/>
      <c r="D695" s="640"/>
      <c r="E695" s="640"/>
      <c r="F695" s="640"/>
      <c r="G695" s="640"/>
      <c r="H695" s="639"/>
      <c r="I695" s="640"/>
      <c r="J695" s="640"/>
      <c r="K695" s="640"/>
      <c r="L695" s="640"/>
    </row>
    <row r="696" spans="2:12" s="165" customFormat="1">
      <c r="B696" s="164"/>
      <c r="C696" s="640"/>
      <c r="D696" s="640"/>
      <c r="E696" s="640"/>
      <c r="F696" s="640"/>
      <c r="G696" s="640"/>
      <c r="H696" s="639"/>
      <c r="I696" s="640"/>
      <c r="J696" s="640"/>
      <c r="K696" s="640"/>
      <c r="L696" s="640"/>
    </row>
    <row r="697" spans="2:12" s="165" customFormat="1">
      <c r="B697" s="164"/>
      <c r="C697" s="640"/>
      <c r="D697" s="640"/>
      <c r="E697" s="640"/>
      <c r="F697" s="640"/>
      <c r="G697" s="640"/>
      <c r="H697" s="639"/>
      <c r="I697" s="640"/>
      <c r="J697" s="640"/>
      <c r="K697" s="640"/>
      <c r="L697" s="640"/>
    </row>
    <row r="698" spans="2:12" s="165" customFormat="1">
      <c r="B698" s="164"/>
      <c r="C698" s="640"/>
      <c r="D698" s="640"/>
      <c r="E698" s="640"/>
      <c r="F698" s="640"/>
      <c r="G698" s="640"/>
      <c r="H698" s="639"/>
      <c r="I698" s="640"/>
      <c r="J698" s="640"/>
      <c r="K698" s="640"/>
      <c r="L698" s="640"/>
    </row>
    <row r="699" spans="2:12" s="165" customFormat="1">
      <c r="B699" s="164"/>
      <c r="C699" s="640"/>
      <c r="D699" s="640"/>
      <c r="E699" s="640"/>
      <c r="F699" s="640"/>
      <c r="G699" s="640"/>
      <c r="H699" s="639"/>
      <c r="I699" s="640"/>
      <c r="J699" s="640"/>
      <c r="K699" s="640"/>
      <c r="L699" s="640"/>
    </row>
    <row r="700" spans="2:12" s="165" customFormat="1">
      <c r="B700" s="164"/>
      <c r="C700" s="640"/>
      <c r="D700" s="640"/>
      <c r="E700" s="640"/>
      <c r="F700" s="640"/>
      <c r="G700" s="640"/>
      <c r="H700" s="639"/>
      <c r="I700" s="640"/>
      <c r="J700" s="640"/>
      <c r="K700" s="640"/>
      <c r="L700" s="640"/>
    </row>
    <row r="701" spans="2:12" s="165" customFormat="1">
      <c r="B701" s="164"/>
      <c r="C701" s="640"/>
      <c r="D701" s="640"/>
      <c r="E701" s="640"/>
      <c r="F701" s="640"/>
      <c r="G701" s="640"/>
      <c r="H701" s="639"/>
      <c r="I701" s="640"/>
      <c r="J701" s="640"/>
      <c r="K701" s="640"/>
      <c r="L701" s="640"/>
    </row>
    <row r="702" spans="2:12" s="165" customFormat="1">
      <c r="B702" s="164"/>
      <c r="C702" s="640"/>
      <c r="D702" s="640"/>
      <c r="E702" s="640"/>
      <c r="F702" s="640"/>
      <c r="G702" s="640"/>
      <c r="H702" s="639"/>
      <c r="I702" s="640"/>
      <c r="J702" s="640"/>
      <c r="K702" s="640"/>
      <c r="L702" s="640"/>
    </row>
    <row r="703" spans="2:12" s="165" customFormat="1">
      <c r="B703" s="164"/>
      <c r="C703" s="640"/>
      <c r="D703" s="640"/>
      <c r="E703" s="640"/>
      <c r="F703" s="640"/>
      <c r="G703" s="640"/>
      <c r="H703" s="639"/>
      <c r="I703" s="640"/>
      <c r="J703" s="640"/>
      <c r="K703" s="640"/>
      <c r="L703" s="640"/>
    </row>
    <row r="704" spans="2:12" s="165" customFormat="1">
      <c r="B704" s="164"/>
      <c r="C704" s="640"/>
      <c r="D704" s="640"/>
      <c r="E704" s="640"/>
      <c r="F704" s="640"/>
      <c r="G704" s="640"/>
      <c r="H704" s="639"/>
      <c r="I704" s="640"/>
      <c r="J704" s="640"/>
      <c r="K704" s="640"/>
      <c r="L704" s="640"/>
    </row>
    <row r="705" spans="2:12" s="165" customFormat="1">
      <c r="B705" s="164"/>
      <c r="C705" s="640"/>
      <c r="D705" s="640"/>
      <c r="E705" s="640"/>
      <c r="F705" s="640"/>
      <c r="G705" s="640"/>
      <c r="H705" s="639"/>
      <c r="I705" s="640"/>
      <c r="J705" s="640"/>
      <c r="K705" s="640"/>
      <c r="L705" s="640"/>
    </row>
    <row r="706" spans="2:12" s="165" customFormat="1">
      <c r="B706" s="164"/>
      <c r="C706" s="640"/>
      <c r="D706" s="640"/>
      <c r="E706" s="640"/>
      <c r="F706" s="640"/>
      <c r="G706" s="640"/>
      <c r="H706" s="639"/>
      <c r="I706" s="640"/>
      <c r="J706" s="640"/>
      <c r="K706" s="640"/>
      <c r="L706" s="640"/>
    </row>
    <row r="707" spans="2:12" s="165" customFormat="1">
      <c r="B707" s="164"/>
      <c r="C707" s="640"/>
      <c r="D707" s="640"/>
      <c r="E707" s="640"/>
      <c r="F707" s="640"/>
      <c r="G707" s="640"/>
      <c r="H707" s="639"/>
      <c r="I707" s="640"/>
      <c r="J707" s="640"/>
      <c r="K707" s="640"/>
      <c r="L707" s="640"/>
    </row>
    <row r="708" spans="2:12" s="165" customFormat="1">
      <c r="B708" s="164"/>
      <c r="C708" s="640"/>
      <c r="D708" s="640"/>
      <c r="E708" s="640"/>
      <c r="F708" s="640"/>
      <c r="G708" s="640"/>
      <c r="H708" s="639"/>
      <c r="I708" s="640"/>
      <c r="J708" s="640"/>
      <c r="K708" s="640"/>
      <c r="L708" s="640"/>
    </row>
    <row r="709" spans="2:12" s="165" customFormat="1">
      <c r="B709" s="164"/>
      <c r="C709" s="640"/>
      <c r="D709" s="640"/>
      <c r="E709" s="640"/>
      <c r="F709" s="640"/>
      <c r="G709" s="640"/>
      <c r="H709" s="639"/>
      <c r="I709" s="640"/>
      <c r="J709" s="640"/>
      <c r="K709" s="640"/>
      <c r="L709" s="640"/>
    </row>
    <row r="710" spans="2:12" s="165" customFormat="1">
      <c r="B710" s="164"/>
      <c r="C710" s="640"/>
      <c r="D710" s="640"/>
      <c r="E710" s="640"/>
      <c r="F710" s="640"/>
      <c r="G710" s="640"/>
      <c r="H710" s="639"/>
      <c r="I710" s="640"/>
      <c r="J710" s="640"/>
      <c r="K710" s="640"/>
      <c r="L710" s="640"/>
    </row>
    <row r="711" spans="2:12" s="165" customFormat="1">
      <c r="B711" s="164"/>
      <c r="C711" s="640"/>
      <c r="D711" s="640"/>
      <c r="E711" s="640"/>
      <c r="F711" s="640"/>
      <c r="G711" s="640"/>
      <c r="H711" s="639"/>
      <c r="I711" s="640"/>
      <c r="J711" s="640"/>
      <c r="K711" s="640"/>
      <c r="L711" s="640"/>
    </row>
    <row r="712" spans="2:12" s="165" customFormat="1">
      <c r="B712" s="164"/>
      <c r="C712" s="640"/>
      <c r="D712" s="640"/>
      <c r="E712" s="640"/>
      <c r="F712" s="640"/>
      <c r="G712" s="640"/>
      <c r="H712" s="639"/>
      <c r="I712" s="640"/>
      <c r="J712" s="640"/>
      <c r="K712" s="640"/>
      <c r="L712" s="640"/>
    </row>
    <row r="713" spans="2:12" s="165" customFormat="1">
      <c r="B713" s="164"/>
      <c r="C713" s="640"/>
      <c r="D713" s="640"/>
      <c r="E713" s="640"/>
      <c r="F713" s="640"/>
      <c r="G713" s="640"/>
      <c r="H713" s="639"/>
      <c r="I713" s="640"/>
      <c r="J713" s="640"/>
      <c r="K713" s="640"/>
      <c r="L713" s="640"/>
    </row>
    <row r="714" spans="2:12" s="165" customFormat="1">
      <c r="B714" s="164"/>
      <c r="C714" s="640"/>
      <c r="D714" s="640"/>
      <c r="E714" s="640"/>
      <c r="F714" s="640"/>
      <c r="G714" s="640"/>
      <c r="H714" s="639"/>
      <c r="I714" s="640"/>
      <c r="J714" s="640"/>
      <c r="K714" s="640"/>
      <c r="L714" s="640"/>
    </row>
    <row r="715" spans="2:12" s="165" customFormat="1">
      <c r="B715" s="164"/>
      <c r="C715" s="640"/>
      <c r="D715" s="640"/>
      <c r="E715" s="640"/>
      <c r="F715" s="640"/>
      <c r="G715" s="640"/>
      <c r="H715" s="639"/>
      <c r="I715" s="640"/>
      <c r="J715" s="640"/>
      <c r="K715" s="640"/>
      <c r="L715" s="640"/>
    </row>
    <row r="716" spans="2:12" s="165" customFormat="1">
      <c r="B716" s="164"/>
      <c r="C716" s="640"/>
      <c r="D716" s="640"/>
      <c r="E716" s="640"/>
      <c r="F716" s="640"/>
      <c r="G716" s="640"/>
      <c r="H716" s="639"/>
      <c r="I716" s="640"/>
      <c r="J716" s="640"/>
      <c r="K716" s="640"/>
      <c r="L716" s="640"/>
    </row>
    <row r="717" spans="2:12" s="165" customFormat="1">
      <c r="B717" s="164"/>
      <c r="C717" s="640"/>
      <c r="D717" s="640"/>
      <c r="E717" s="640"/>
      <c r="F717" s="640"/>
      <c r="G717" s="640"/>
      <c r="H717" s="639"/>
      <c r="I717" s="640"/>
      <c r="J717" s="640"/>
      <c r="K717" s="640"/>
      <c r="L717" s="640"/>
    </row>
    <row r="718" spans="2:12" s="165" customFormat="1">
      <c r="B718" s="164"/>
      <c r="C718" s="640"/>
      <c r="D718" s="640"/>
      <c r="E718" s="640"/>
      <c r="F718" s="640"/>
      <c r="G718" s="640"/>
      <c r="H718" s="639"/>
      <c r="I718" s="640"/>
      <c r="J718" s="640"/>
      <c r="K718" s="640"/>
      <c r="L718" s="640"/>
    </row>
    <row r="719" spans="2:12" s="165" customFormat="1">
      <c r="B719" s="164"/>
      <c r="C719" s="640"/>
      <c r="D719" s="640"/>
      <c r="E719" s="640"/>
      <c r="F719" s="640"/>
      <c r="G719" s="640"/>
      <c r="H719" s="639"/>
      <c r="I719" s="640"/>
      <c r="J719" s="640"/>
      <c r="K719" s="640"/>
      <c r="L719" s="640"/>
    </row>
    <row r="720" spans="2:12" s="165" customFormat="1">
      <c r="B720" s="164"/>
      <c r="C720" s="640"/>
      <c r="D720" s="640"/>
      <c r="E720" s="640"/>
      <c r="F720" s="640"/>
      <c r="G720" s="640"/>
      <c r="H720" s="639"/>
      <c r="I720" s="640"/>
      <c r="J720" s="640"/>
      <c r="K720" s="640"/>
      <c r="L720" s="640"/>
    </row>
    <row r="721" spans="2:12" s="165" customFormat="1">
      <c r="B721" s="164"/>
      <c r="C721" s="640"/>
      <c r="D721" s="640"/>
      <c r="E721" s="640"/>
      <c r="F721" s="640"/>
      <c r="G721" s="640"/>
      <c r="H721" s="639"/>
      <c r="I721" s="640"/>
      <c r="J721" s="640"/>
      <c r="K721" s="640"/>
      <c r="L721" s="640"/>
    </row>
    <row r="722" spans="2:12" s="165" customFormat="1">
      <c r="B722" s="164"/>
      <c r="C722" s="640"/>
      <c r="D722" s="640"/>
      <c r="E722" s="640"/>
      <c r="F722" s="640"/>
      <c r="G722" s="640"/>
      <c r="H722" s="639"/>
      <c r="I722" s="640"/>
      <c r="J722" s="640"/>
      <c r="K722" s="640"/>
      <c r="L722" s="640"/>
    </row>
    <row r="723" spans="2:12" s="165" customFormat="1">
      <c r="B723" s="164"/>
      <c r="C723" s="640"/>
      <c r="D723" s="640"/>
      <c r="E723" s="640"/>
      <c r="F723" s="640"/>
      <c r="G723" s="640"/>
      <c r="H723" s="639"/>
      <c r="I723" s="640"/>
      <c r="J723" s="640"/>
      <c r="K723" s="640"/>
      <c r="L723" s="640"/>
    </row>
    <row r="724" spans="2:12" s="165" customFormat="1">
      <c r="B724" s="164"/>
      <c r="C724" s="640"/>
      <c r="D724" s="640"/>
      <c r="E724" s="640"/>
      <c r="F724" s="640"/>
      <c r="G724" s="640"/>
      <c r="H724" s="639"/>
      <c r="I724" s="640"/>
      <c r="J724" s="640"/>
      <c r="K724" s="640"/>
      <c r="L724" s="640"/>
    </row>
    <row r="725" spans="2:12" s="165" customFormat="1">
      <c r="B725" s="164"/>
      <c r="C725" s="640"/>
      <c r="D725" s="640"/>
      <c r="E725" s="640"/>
      <c r="F725" s="640"/>
      <c r="G725" s="640"/>
      <c r="H725" s="639"/>
      <c r="I725" s="640"/>
      <c r="J725" s="640"/>
      <c r="K725" s="640"/>
      <c r="L725" s="640"/>
    </row>
    <row r="726" spans="2:12" s="165" customFormat="1">
      <c r="B726" s="164"/>
      <c r="C726" s="640"/>
      <c r="D726" s="640"/>
      <c r="E726" s="640"/>
      <c r="F726" s="640"/>
      <c r="G726" s="640"/>
      <c r="H726" s="639"/>
      <c r="I726" s="640"/>
      <c r="J726" s="640"/>
      <c r="K726" s="640"/>
      <c r="L726" s="640"/>
    </row>
    <row r="727" spans="2:12" s="165" customFormat="1">
      <c r="B727" s="164"/>
      <c r="C727" s="640"/>
      <c r="D727" s="640"/>
      <c r="E727" s="640"/>
      <c r="F727" s="640"/>
      <c r="G727" s="640"/>
      <c r="H727" s="639"/>
      <c r="I727" s="640"/>
      <c r="J727" s="640"/>
      <c r="K727" s="640"/>
      <c r="L727" s="640"/>
    </row>
    <row r="728" spans="2:12" s="165" customFormat="1">
      <c r="B728" s="164"/>
      <c r="C728" s="640"/>
      <c r="D728" s="640"/>
      <c r="E728" s="640"/>
      <c r="F728" s="640"/>
      <c r="G728" s="640"/>
      <c r="H728" s="639"/>
      <c r="I728" s="640"/>
      <c r="J728" s="640"/>
      <c r="K728" s="640"/>
      <c r="L728" s="640"/>
    </row>
    <row r="729" spans="2:12" s="165" customFormat="1">
      <c r="B729" s="164"/>
      <c r="C729" s="640"/>
      <c r="D729" s="640"/>
      <c r="E729" s="640"/>
      <c r="F729" s="640"/>
      <c r="G729" s="640"/>
      <c r="H729" s="639"/>
      <c r="I729" s="640"/>
      <c r="J729" s="640"/>
      <c r="K729" s="640"/>
      <c r="L729" s="640"/>
    </row>
    <row r="730" spans="2:12" s="165" customFormat="1">
      <c r="B730" s="164"/>
      <c r="C730" s="640"/>
      <c r="D730" s="640"/>
      <c r="E730" s="640"/>
      <c r="F730" s="640"/>
      <c r="G730" s="640"/>
      <c r="H730" s="639"/>
      <c r="I730" s="640"/>
      <c r="J730" s="640"/>
      <c r="K730" s="640"/>
      <c r="L730" s="640"/>
    </row>
    <row r="731" spans="2:12" s="165" customFormat="1">
      <c r="B731" s="164"/>
      <c r="C731" s="640"/>
      <c r="D731" s="640"/>
      <c r="E731" s="640"/>
      <c r="F731" s="640"/>
      <c r="G731" s="640"/>
      <c r="H731" s="639"/>
      <c r="I731" s="640"/>
      <c r="J731" s="640"/>
      <c r="K731" s="640"/>
      <c r="L731" s="640"/>
    </row>
    <row r="732" spans="2:12" s="165" customFormat="1">
      <c r="B732" s="164"/>
      <c r="C732" s="640"/>
      <c r="D732" s="640"/>
      <c r="E732" s="640"/>
      <c r="F732" s="640"/>
      <c r="G732" s="640"/>
      <c r="H732" s="639"/>
      <c r="I732" s="640"/>
      <c r="J732" s="640"/>
      <c r="K732" s="640"/>
      <c r="L732" s="640"/>
    </row>
    <row r="733" spans="2:12" s="165" customFormat="1">
      <c r="B733" s="164"/>
      <c r="C733" s="640"/>
      <c r="D733" s="640"/>
      <c r="E733" s="640"/>
      <c r="F733" s="640"/>
      <c r="G733" s="640"/>
      <c r="H733" s="639"/>
      <c r="I733" s="640"/>
      <c r="J733" s="640"/>
      <c r="K733" s="640"/>
      <c r="L733" s="640"/>
    </row>
    <row r="734" spans="2:12" s="165" customFormat="1">
      <c r="B734" s="164"/>
      <c r="C734" s="640"/>
      <c r="D734" s="640"/>
      <c r="E734" s="640"/>
      <c r="F734" s="640"/>
      <c r="G734" s="640"/>
      <c r="H734" s="639"/>
      <c r="I734" s="640"/>
      <c r="J734" s="640"/>
      <c r="K734" s="640"/>
      <c r="L734" s="640"/>
    </row>
    <row r="735" spans="2:12" s="165" customFormat="1">
      <c r="B735" s="164"/>
      <c r="C735" s="640"/>
      <c r="D735" s="640"/>
      <c r="E735" s="640"/>
      <c r="F735" s="640"/>
      <c r="G735" s="640"/>
      <c r="H735" s="639"/>
      <c r="I735" s="640"/>
      <c r="J735" s="640"/>
      <c r="K735" s="640"/>
      <c r="L735" s="640"/>
    </row>
    <row r="736" spans="2:12" s="165" customFormat="1">
      <c r="B736" s="164"/>
      <c r="C736" s="640"/>
      <c r="D736" s="640"/>
      <c r="E736" s="640"/>
      <c r="F736" s="640"/>
      <c r="G736" s="640"/>
      <c r="H736" s="639"/>
      <c r="I736" s="640"/>
      <c r="J736" s="640"/>
      <c r="K736" s="640"/>
      <c r="L736" s="640"/>
    </row>
    <row r="737" spans="2:12" s="165" customFormat="1">
      <c r="B737" s="164"/>
      <c r="C737" s="640"/>
      <c r="D737" s="640"/>
      <c r="E737" s="640"/>
      <c r="F737" s="640"/>
      <c r="G737" s="640"/>
      <c r="H737" s="639"/>
      <c r="I737" s="640"/>
      <c r="J737" s="640"/>
      <c r="K737" s="640"/>
      <c r="L737" s="640"/>
    </row>
    <row r="738" spans="2:12" s="165" customFormat="1">
      <c r="B738" s="164"/>
      <c r="C738" s="640"/>
      <c r="D738" s="640"/>
      <c r="E738" s="640"/>
      <c r="F738" s="640"/>
      <c r="G738" s="640"/>
      <c r="H738" s="639"/>
      <c r="I738" s="640"/>
      <c r="J738" s="640"/>
      <c r="K738" s="640"/>
      <c r="L738" s="640"/>
    </row>
    <row r="739" spans="2:12" s="165" customFormat="1">
      <c r="B739" s="164"/>
      <c r="C739" s="640"/>
      <c r="D739" s="640"/>
      <c r="E739" s="640"/>
      <c r="F739" s="640"/>
      <c r="G739" s="640"/>
      <c r="H739" s="639"/>
      <c r="I739" s="640"/>
      <c r="J739" s="640"/>
      <c r="K739" s="640"/>
      <c r="L739" s="640"/>
    </row>
    <row r="740" spans="2:12" s="165" customFormat="1">
      <c r="B740" s="164"/>
      <c r="C740" s="640"/>
      <c r="D740" s="640"/>
      <c r="E740" s="640"/>
      <c r="F740" s="640"/>
      <c r="G740" s="640"/>
      <c r="H740" s="639"/>
      <c r="I740" s="640"/>
      <c r="J740" s="640"/>
      <c r="K740" s="640"/>
      <c r="L740" s="640"/>
    </row>
    <row r="741" spans="2:12" s="165" customFormat="1">
      <c r="B741" s="164"/>
      <c r="C741" s="640"/>
      <c r="D741" s="640"/>
      <c r="E741" s="640"/>
      <c r="F741" s="640"/>
      <c r="G741" s="640"/>
      <c r="H741" s="639"/>
      <c r="I741" s="640"/>
      <c r="J741" s="640"/>
      <c r="K741" s="640"/>
      <c r="L741" s="640"/>
    </row>
    <row r="742" spans="2:12" s="165" customFormat="1">
      <c r="B742" s="164"/>
      <c r="C742" s="640"/>
      <c r="D742" s="640"/>
      <c r="E742" s="640"/>
      <c r="F742" s="640"/>
      <c r="G742" s="640"/>
      <c r="H742" s="639"/>
      <c r="I742" s="640"/>
      <c r="J742" s="640"/>
      <c r="K742" s="640"/>
      <c r="L742" s="640"/>
    </row>
    <row r="743" spans="2:12" s="165" customFormat="1">
      <c r="B743" s="164"/>
      <c r="C743" s="640"/>
      <c r="D743" s="640"/>
      <c r="E743" s="640"/>
      <c r="F743" s="640"/>
      <c r="G743" s="640"/>
      <c r="H743" s="639"/>
      <c r="I743" s="640"/>
      <c r="J743" s="640"/>
      <c r="K743" s="640"/>
      <c r="L743" s="640"/>
    </row>
    <row r="744" spans="2:12" s="165" customFormat="1">
      <c r="B744" s="164"/>
      <c r="C744" s="640"/>
      <c r="D744" s="640"/>
      <c r="E744" s="640"/>
      <c r="F744" s="640"/>
      <c r="G744" s="640"/>
      <c r="H744" s="639"/>
      <c r="I744" s="640"/>
      <c r="J744" s="640"/>
      <c r="K744" s="640"/>
      <c r="L744" s="640"/>
    </row>
    <row r="745" spans="2:12" s="165" customFormat="1">
      <c r="B745" s="164"/>
      <c r="C745" s="640"/>
      <c r="D745" s="640"/>
      <c r="E745" s="640"/>
      <c r="F745" s="640"/>
      <c r="G745" s="640"/>
      <c r="H745" s="639"/>
      <c r="I745" s="640"/>
      <c r="J745" s="640"/>
      <c r="K745" s="640"/>
      <c r="L745" s="640"/>
    </row>
    <row r="746" spans="2:12" s="165" customFormat="1">
      <c r="B746" s="164"/>
      <c r="C746" s="640"/>
      <c r="D746" s="640"/>
      <c r="E746" s="640"/>
      <c r="F746" s="640"/>
      <c r="G746" s="640"/>
      <c r="H746" s="639"/>
      <c r="I746" s="640"/>
      <c r="J746" s="640"/>
      <c r="K746" s="640"/>
      <c r="L746" s="640"/>
    </row>
    <row r="747" spans="2:12" s="165" customFormat="1">
      <c r="B747" s="164"/>
      <c r="C747" s="640"/>
      <c r="D747" s="640"/>
      <c r="E747" s="640"/>
      <c r="F747" s="640"/>
      <c r="G747" s="640"/>
      <c r="H747" s="639"/>
      <c r="I747" s="640"/>
      <c r="J747" s="640"/>
      <c r="K747" s="640"/>
      <c r="L747" s="640"/>
    </row>
    <row r="748" spans="2:12" s="165" customFormat="1">
      <c r="B748" s="164"/>
      <c r="C748" s="640"/>
      <c r="D748" s="640"/>
      <c r="E748" s="640"/>
      <c r="F748" s="640"/>
      <c r="G748" s="640"/>
      <c r="H748" s="639"/>
      <c r="I748" s="640"/>
      <c r="J748" s="640"/>
      <c r="K748" s="640"/>
      <c r="L748" s="640"/>
    </row>
    <row r="749" spans="2:12" s="165" customFormat="1">
      <c r="B749" s="164"/>
      <c r="C749" s="640"/>
      <c r="D749" s="640"/>
      <c r="E749" s="640"/>
      <c r="F749" s="640"/>
      <c r="G749" s="640"/>
      <c r="H749" s="639"/>
      <c r="I749" s="640"/>
      <c r="J749" s="640"/>
      <c r="K749" s="640"/>
      <c r="L749" s="640"/>
    </row>
    <row r="750" spans="2:12" s="165" customFormat="1">
      <c r="B750" s="164"/>
      <c r="C750" s="640"/>
      <c r="D750" s="640"/>
      <c r="E750" s="640"/>
      <c r="F750" s="640"/>
      <c r="G750" s="640"/>
      <c r="H750" s="639"/>
      <c r="I750" s="640"/>
      <c r="J750" s="640"/>
      <c r="K750" s="640"/>
      <c r="L750" s="640"/>
    </row>
    <row r="751" spans="2:12" s="165" customFormat="1">
      <c r="B751" s="164"/>
      <c r="C751" s="640"/>
      <c r="D751" s="640"/>
      <c r="E751" s="640"/>
      <c r="F751" s="640"/>
      <c r="G751" s="640"/>
      <c r="H751" s="639"/>
      <c r="I751" s="640"/>
      <c r="J751" s="640"/>
      <c r="K751" s="640"/>
      <c r="L751" s="640"/>
    </row>
    <row r="752" spans="2:12" s="165" customFormat="1">
      <c r="B752" s="164"/>
      <c r="C752" s="640"/>
      <c r="D752" s="640"/>
      <c r="E752" s="640"/>
      <c r="F752" s="640"/>
      <c r="G752" s="640"/>
      <c r="H752" s="639"/>
      <c r="I752" s="640"/>
      <c r="J752" s="640"/>
      <c r="K752" s="640"/>
      <c r="L752" s="640"/>
    </row>
    <row r="753" spans="2:12" s="165" customFormat="1">
      <c r="B753" s="164"/>
      <c r="C753" s="640"/>
      <c r="D753" s="640"/>
      <c r="E753" s="640"/>
      <c r="F753" s="640"/>
      <c r="G753" s="640"/>
      <c r="H753" s="639"/>
      <c r="I753" s="640"/>
      <c r="J753" s="640"/>
      <c r="K753" s="640"/>
      <c r="L753" s="640"/>
    </row>
    <row r="754" spans="2:12" s="165" customFormat="1">
      <c r="B754" s="164"/>
      <c r="C754" s="640"/>
      <c r="D754" s="640"/>
      <c r="E754" s="640"/>
      <c r="F754" s="640"/>
      <c r="G754" s="640"/>
      <c r="H754" s="639"/>
      <c r="I754" s="640"/>
      <c r="J754" s="640"/>
      <c r="K754" s="640"/>
      <c r="L754" s="640"/>
    </row>
    <row r="755" spans="2:12" s="165" customFormat="1">
      <c r="B755" s="164"/>
      <c r="C755" s="640"/>
      <c r="D755" s="640"/>
      <c r="E755" s="640"/>
      <c r="F755" s="640"/>
      <c r="G755" s="640"/>
      <c r="H755" s="639"/>
      <c r="I755" s="640"/>
      <c r="J755" s="640"/>
      <c r="K755" s="640"/>
      <c r="L755" s="640"/>
    </row>
    <row r="756" spans="2:12" s="165" customFormat="1">
      <c r="B756" s="164"/>
      <c r="C756" s="640"/>
      <c r="D756" s="640"/>
      <c r="E756" s="640"/>
      <c r="F756" s="640"/>
      <c r="G756" s="640"/>
      <c r="H756" s="639"/>
      <c r="I756" s="640"/>
      <c r="J756" s="640"/>
      <c r="K756" s="640"/>
      <c r="L756" s="640"/>
    </row>
    <row r="757" spans="2:12" s="165" customFormat="1">
      <c r="B757" s="164"/>
      <c r="C757" s="640"/>
      <c r="D757" s="640"/>
      <c r="E757" s="640"/>
      <c r="F757" s="640"/>
      <c r="G757" s="640"/>
      <c r="H757" s="639"/>
      <c r="I757" s="640"/>
      <c r="J757" s="640"/>
      <c r="K757" s="640"/>
      <c r="L757" s="640"/>
    </row>
    <row r="758" spans="2:12" s="165" customFormat="1">
      <c r="B758" s="164"/>
      <c r="C758" s="640"/>
      <c r="D758" s="640"/>
      <c r="E758" s="640"/>
      <c r="F758" s="640"/>
      <c r="G758" s="640"/>
      <c r="H758" s="639"/>
      <c r="I758" s="640"/>
      <c r="J758" s="640"/>
      <c r="K758" s="640"/>
      <c r="L758" s="640"/>
    </row>
    <row r="759" spans="2:12" s="165" customFormat="1">
      <c r="B759" s="164"/>
      <c r="C759" s="640"/>
      <c r="D759" s="640"/>
      <c r="E759" s="640"/>
      <c r="F759" s="640"/>
      <c r="G759" s="640"/>
      <c r="H759" s="639"/>
      <c r="I759" s="640"/>
      <c r="J759" s="640"/>
      <c r="K759" s="640"/>
      <c r="L759" s="640"/>
    </row>
    <row r="760" spans="2:12" s="165" customFormat="1">
      <c r="B760" s="164"/>
      <c r="C760" s="640"/>
      <c r="D760" s="640"/>
      <c r="E760" s="640"/>
      <c r="F760" s="640"/>
      <c r="G760" s="640"/>
      <c r="H760" s="639"/>
      <c r="I760" s="640"/>
      <c r="J760" s="640"/>
      <c r="K760" s="640"/>
      <c r="L760" s="640"/>
    </row>
    <row r="761" spans="2:12" s="165" customFormat="1">
      <c r="B761" s="164"/>
      <c r="C761" s="640"/>
      <c r="D761" s="640"/>
      <c r="E761" s="640"/>
      <c r="F761" s="640"/>
      <c r="G761" s="640"/>
      <c r="H761" s="639"/>
      <c r="I761" s="640"/>
      <c r="J761" s="640"/>
      <c r="K761" s="640"/>
      <c r="L761" s="640"/>
    </row>
    <row r="762" spans="2:12" s="165" customFormat="1">
      <c r="B762" s="164"/>
      <c r="C762" s="640"/>
      <c r="D762" s="640"/>
      <c r="E762" s="640"/>
      <c r="F762" s="640"/>
      <c r="G762" s="640"/>
      <c r="H762" s="639"/>
      <c r="I762" s="640"/>
      <c r="J762" s="640"/>
      <c r="K762" s="640"/>
      <c r="L762" s="640"/>
    </row>
    <row r="763" spans="2:12" s="165" customFormat="1">
      <c r="B763" s="164"/>
      <c r="C763" s="640"/>
      <c r="D763" s="640"/>
      <c r="E763" s="640"/>
      <c r="F763" s="640"/>
      <c r="G763" s="640"/>
      <c r="H763" s="639"/>
      <c r="I763" s="640"/>
      <c r="J763" s="640"/>
      <c r="K763" s="640"/>
      <c r="L763" s="640"/>
    </row>
    <row r="764" spans="2:12" s="165" customFormat="1">
      <c r="B764" s="164"/>
      <c r="C764" s="640"/>
      <c r="D764" s="640"/>
      <c r="E764" s="640"/>
      <c r="F764" s="640"/>
      <c r="G764" s="640"/>
      <c r="H764" s="639"/>
      <c r="I764" s="640"/>
      <c r="J764" s="640"/>
      <c r="K764" s="640"/>
      <c r="L764" s="640"/>
    </row>
    <row r="765" spans="2:12" s="165" customFormat="1">
      <c r="B765" s="164"/>
      <c r="C765" s="640"/>
      <c r="D765" s="640"/>
      <c r="E765" s="640"/>
      <c r="F765" s="640"/>
      <c r="G765" s="640"/>
      <c r="H765" s="639"/>
      <c r="I765" s="640"/>
      <c r="J765" s="640"/>
      <c r="K765" s="640"/>
      <c r="L765" s="640"/>
    </row>
    <row r="766" spans="2:12" s="165" customFormat="1">
      <c r="B766" s="164"/>
      <c r="C766" s="640"/>
      <c r="D766" s="640"/>
      <c r="E766" s="640"/>
      <c r="F766" s="640"/>
      <c r="G766" s="640"/>
      <c r="H766" s="639"/>
      <c r="I766" s="640"/>
      <c r="J766" s="640"/>
      <c r="K766" s="640"/>
      <c r="L766" s="640"/>
    </row>
    <row r="767" spans="2:12" s="165" customFormat="1">
      <c r="B767" s="164"/>
      <c r="C767" s="640"/>
      <c r="D767" s="640"/>
      <c r="E767" s="640"/>
      <c r="F767" s="640"/>
      <c r="G767" s="640"/>
      <c r="H767" s="639"/>
      <c r="I767" s="640"/>
      <c r="J767" s="640"/>
      <c r="K767" s="640"/>
      <c r="L767" s="640"/>
    </row>
    <row r="768" spans="2:12" s="165" customFormat="1">
      <c r="B768" s="164"/>
      <c r="C768" s="640"/>
      <c r="D768" s="640"/>
      <c r="E768" s="640"/>
      <c r="F768" s="640"/>
      <c r="G768" s="640"/>
      <c r="H768" s="639"/>
      <c r="I768" s="640"/>
      <c r="J768" s="640"/>
      <c r="K768" s="640"/>
      <c r="L768" s="640"/>
    </row>
    <row r="769" spans="2:12" s="165" customFormat="1">
      <c r="B769" s="164"/>
      <c r="C769" s="640"/>
      <c r="D769" s="640"/>
      <c r="E769" s="640"/>
      <c r="F769" s="640"/>
      <c r="G769" s="640"/>
      <c r="H769" s="639"/>
      <c r="I769" s="640"/>
      <c r="J769" s="640"/>
      <c r="K769" s="640"/>
      <c r="L769" s="640"/>
    </row>
    <row r="770" spans="2:12" s="165" customFormat="1">
      <c r="B770" s="164"/>
      <c r="C770" s="640"/>
      <c r="D770" s="640"/>
      <c r="E770" s="640"/>
      <c r="F770" s="640"/>
      <c r="G770" s="640"/>
      <c r="H770" s="639"/>
      <c r="I770" s="640"/>
      <c r="J770" s="640"/>
      <c r="K770" s="640"/>
      <c r="L770" s="640"/>
    </row>
    <row r="771" spans="2:12" s="165" customFormat="1">
      <c r="B771" s="164"/>
      <c r="C771" s="640"/>
      <c r="D771" s="640"/>
      <c r="E771" s="640"/>
      <c r="F771" s="640"/>
      <c r="G771" s="640"/>
      <c r="H771" s="639"/>
      <c r="I771" s="640"/>
      <c r="J771" s="640"/>
      <c r="K771" s="640"/>
      <c r="L771" s="640"/>
    </row>
    <row r="772" spans="2:12" s="165" customFormat="1">
      <c r="B772" s="164"/>
      <c r="C772" s="640"/>
      <c r="D772" s="640"/>
      <c r="E772" s="640"/>
      <c r="F772" s="640"/>
      <c r="G772" s="640"/>
      <c r="H772" s="639"/>
      <c r="I772" s="640"/>
      <c r="J772" s="640"/>
      <c r="K772" s="640"/>
      <c r="L772" s="640"/>
    </row>
    <row r="773" spans="2:12" s="165" customFormat="1">
      <c r="B773" s="164"/>
      <c r="C773" s="640"/>
      <c r="D773" s="640"/>
      <c r="E773" s="640"/>
      <c r="F773" s="640"/>
      <c r="G773" s="640"/>
      <c r="H773" s="639"/>
      <c r="I773" s="640"/>
      <c r="J773" s="640"/>
      <c r="K773" s="640"/>
      <c r="L773" s="640"/>
    </row>
    <row r="774" spans="2:12" s="165" customFormat="1">
      <c r="B774" s="164"/>
      <c r="C774" s="640"/>
      <c r="D774" s="640"/>
      <c r="E774" s="640"/>
      <c r="F774" s="640"/>
      <c r="G774" s="640"/>
      <c r="H774" s="639"/>
      <c r="I774" s="640"/>
      <c r="J774" s="640"/>
      <c r="K774" s="640"/>
      <c r="L774" s="640"/>
    </row>
    <row r="775" spans="2:12" s="165" customFormat="1">
      <c r="B775" s="164"/>
      <c r="C775" s="640"/>
      <c r="D775" s="640"/>
      <c r="E775" s="640"/>
      <c r="F775" s="640"/>
      <c r="G775" s="640"/>
      <c r="H775" s="639"/>
      <c r="I775" s="640"/>
      <c r="J775" s="640"/>
      <c r="K775" s="640"/>
      <c r="L775" s="640"/>
    </row>
    <row r="776" spans="2:12" s="165" customFormat="1">
      <c r="B776" s="164"/>
      <c r="C776" s="640"/>
      <c r="D776" s="640"/>
      <c r="E776" s="640"/>
      <c r="F776" s="640"/>
      <c r="G776" s="640"/>
      <c r="H776" s="639"/>
      <c r="I776" s="640"/>
      <c r="J776" s="640"/>
      <c r="K776" s="640"/>
      <c r="L776" s="640"/>
    </row>
    <row r="777" spans="2:12" s="165" customFormat="1">
      <c r="B777" s="164"/>
      <c r="C777" s="640"/>
      <c r="D777" s="640"/>
      <c r="E777" s="640"/>
      <c r="F777" s="640"/>
      <c r="G777" s="640"/>
      <c r="H777" s="639"/>
      <c r="I777" s="640"/>
      <c r="J777" s="640"/>
      <c r="K777" s="640"/>
      <c r="L777" s="640"/>
    </row>
    <row r="778" spans="2:12" s="165" customFormat="1">
      <c r="B778" s="164"/>
      <c r="C778" s="640"/>
      <c r="D778" s="640"/>
      <c r="E778" s="640"/>
      <c r="F778" s="640"/>
      <c r="G778" s="640"/>
      <c r="H778" s="639"/>
      <c r="I778" s="640"/>
      <c r="J778" s="640"/>
      <c r="K778" s="640"/>
      <c r="L778" s="640"/>
    </row>
    <row r="779" spans="2:12" s="165" customFormat="1">
      <c r="B779" s="164"/>
      <c r="C779" s="640"/>
      <c r="D779" s="640"/>
      <c r="E779" s="640"/>
      <c r="F779" s="640"/>
      <c r="G779" s="640"/>
      <c r="H779" s="639"/>
      <c r="I779" s="640"/>
      <c r="J779" s="640"/>
      <c r="K779" s="640"/>
      <c r="L779" s="640"/>
    </row>
    <row r="780" spans="2:12" s="165" customFormat="1">
      <c r="B780" s="164"/>
      <c r="C780" s="640"/>
      <c r="D780" s="640"/>
      <c r="E780" s="640"/>
      <c r="F780" s="640"/>
      <c r="G780" s="640"/>
      <c r="H780" s="639"/>
      <c r="I780" s="640"/>
      <c r="J780" s="640"/>
      <c r="K780" s="640"/>
      <c r="L780" s="640"/>
    </row>
    <row r="781" spans="2:12" s="165" customFormat="1">
      <c r="B781" s="164"/>
      <c r="C781" s="640"/>
      <c r="D781" s="640"/>
      <c r="E781" s="640"/>
      <c r="F781" s="640"/>
      <c r="G781" s="640"/>
      <c r="H781" s="639"/>
      <c r="I781" s="640"/>
      <c r="J781" s="640"/>
      <c r="K781" s="640"/>
      <c r="L781" s="640"/>
    </row>
    <row r="782" spans="2:12" s="165" customFormat="1">
      <c r="B782" s="164"/>
      <c r="C782" s="640"/>
      <c r="D782" s="640"/>
      <c r="E782" s="640"/>
      <c r="F782" s="640"/>
      <c r="G782" s="640"/>
      <c r="H782" s="639"/>
      <c r="I782" s="640"/>
      <c r="J782" s="640"/>
      <c r="K782" s="640"/>
      <c r="L782" s="640"/>
    </row>
    <row r="783" spans="2:12" s="165" customFormat="1">
      <c r="B783" s="164"/>
      <c r="C783" s="640"/>
      <c r="D783" s="640"/>
      <c r="E783" s="640"/>
      <c r="F783" s="640"/>
      <c r="G783" s="640"/>
      <c r="H783" s="639"/>
      <c r="I783" s="640"/>
      <c r="J783" s="640"/>
      <c r="K783" s="640"/>
      <c r="L783" s="640"/>
    </row>
    <row r="784" spans="2:12" s="165" customFormat="1">
      <c r="B784" s="164"/>
      <c r="C784" s="640"/>
      <c r="D784" s="640"/>
      <c r="E784" s="640"/>
      <c r="F784" s="640"/>
      <c r="G784" s="640"/>
      <c r="H784" s="639"/>
      <c r="I784" s="640"/>
      <c r="J784" s="640"/>
      <c r="K784" s="640"/>
      <c r="L784" s="640"/>
    </row>
    <row r="785" spans="2:12" s="165" customFormat="1">
      <c r="B785" s="164"/>
      <c r="C785" s="640"/>
      <c r="D785" s="640"/>
      <c r="E785" s="640"/>
      <c r="F785" s="640"/>
      <c r="G785" s="640"/>
      <c r="H785" s="639"/>
      <c r="I785" s="640"/>
      <c r="J785" s="640"/>
      <c r="K785" s="640"/>
      <c r="L785" s="640"/>
    </row>
    <row r="786" spans="2:12" s="165" customFormat="1">
      <c r="B786" s="164"/>
      <c r="C786" s="640"/>
      <c r="D786" s="640"/>
      <c r="E786" s="640"/>
      <c r="F786" s="640"/>
      <c r="G786" s="640"/>
      <c r="H786" s="639"/>
      <c r="I786" s="640"/>
      <c r="J786" s="640"/>
      <c r="K786" s="640"/>
      <c r="L786" s="640"/>
    </row>
    <row r="787" spans="2:12" s="165" customFormat="1">
      <c r="B787" s="164"/>
      <c r="C787" s="640"/>
      <c r="D787" s="640"/>
      <c r="E787" s="640"/>
      <c r="F787" s="640"/>
      <c r="G787" s="640"/>
      <c r="H787" s="639"/>
      <c r="I787" s="640"/>
      <c r="J787" s="640"/>
      <c r="K787" s="640"/>
      <c r="L787" s="640"/>
    </row>
    <row r="788" spans="2:12" s="165" customFormat="1">
      <c r="B788" s="164"/>
      <c r="C788" s="640"/>
      <c r="D788" s="640"/>
      <c r="E788" s="640"/>
      <c r="F788" s="640"/>
      <c r="G788" s="640"/>
      <c r="H788" s="639"/>
      <c r="I788" s="640"/>
      <c r="J788" s="640"/>
      <c r="K788" s="640"/>
      <c r="L788" s="640"/>
    </row>
    <row r="789" spans="2:12" s="165" customFormat="1">
      <c r="B789" s="164"/>
      <c r="C789" s="640"/>
      <c r="D789" s="640"/>
      <c r="E789" s="640"/>
      <c r="F789" s="640"/>
      <c r="G789" s="640"/>
      <c r="H789" s="639"/>
      <c r="I789" s="640"/>
      <c r="J789" s="640"/>
      <c r="K789" s="640"/>
      <c r="L789" s="640"/>
    </row>
    <row r="790" spans="2:12" s="165" customFormat="1">
      <c r="B790" s="164"/>
      <c r="C790" s="640"/>
      <c r="D790" s="640"/>
      <c r="E790" s="640"/>
      <c r="F790" s="640"/>
      <c r="G790" s="640"/>
      <c r="H790" s="639"/>
      <c r="I790" s="640"/>
      <c r="J790" s="640"/>
      <c r="K790" s="640"/>
      <c r="L790" s="640"/>
    </row>
    <row r="791" spans="2:12" s="165" customFormat="1">
      <c r="B791" s="164"/>
      <c r="C791" s="640"/>
      <c r="D791" s="640"/>
      <c r="E791" s="640"/>
      <c r="F791" s="640"/>
      <c r="G791" s="640"/>
      <c r="H791" s="639"/>
      <c r="I791" s="640"/>
      <c r="J791" s="640"/>
      <c r="K791" s="640"/>
      <c r="L791" s="640"/>
    </row>
    <row r="792" spans="2:12" s="165" customFormat="1">
      <c r="B792" s="164"/>
      <c r="C792" s="640"/>
      <c r="D792" s="640"/>
      <c r="E792" s="640"/>
      <c r="F792" s="640"/>
      <c r="G792" s="640"/>
      <c r="H792" s="639"/>
      <c r="I792" s="640"/>
      <c r="J792" s="640"/>
      <c r="K792" s="640"/>
      <c r="L792" s="640"/>
    </row>
    <row r="793" spans="2:12" s="165" customFormat="1">
      <c r="B793" s="164"/>
      <c r="C793" s="640"/>
      <c r="D793" s="640"/>
      <c r="E793" s="640"/>
      <c r="F793" s="640"/>
      <c r="G793" s="640"/>
      <c r="H793" s="639"/>
      <c r="I793" s="640"/>
      <c r="J793" s="640"/>
      <c r="K793" s="640"/>
      <c r="L793" s="640"/>
    </row>
    <row r="794" spans="2:12" s="165" customFormat="1">
      <c r="B794" s="164"/>
      <c r="C794" s="640"/>
      <c r="D794" s="640"/>
      <c r="E794" s="640"/>
      <c r="F794" s="640"/>
      <c r="G794" s="640"/>
      <c r="H794" s="639"/>
      <c r="I794" s="640"/>
      <c r="J794" s="640"/>
      <c r="K794" s="640"/>
      <c r="L794" s="640"/>
    </row>
    <row r="795" spans="2:12" s="165" customFormat="1">
      <c r="B795" s="164"/>
      <c r="C795" s="640"/>
      <c r="D795" s="640"/>
      <c r="E795" s="640"/>
      <c r="F795" s="640"/>
      <c r="G795" s="640"/>
      <c r="H795" s="639"/>
      <c r="I795" s="640"/>
      <c r="J795" s="640"/>
      <c r="K795" s="640"/>
      <c r="L795" s="640"/>
    </row>
    <row r="796" spans="2:12" s="165" customFormat="1">
      <c r="B796" s="164"/>
      <c r="C796" s="640"/>
      <c r="D796" s="640"/>
      <c r="E796" s="640"/>
      <c r="F796" s="640"/>
      <c r="G796" s="640"/>
      <c r="H796" s="639"/>
      <c r="I796" s="640"/>
      <c r="J796" s="640"/>
      <c r="K796" s="640"/>
      <c r="L796" s="640"/>
    </row>
    <row r="797" spans="2:12" s="165" customFormat="1">
      <c r="B797" s="164"/>
      <c r="C797" s="640"/>
      <c r="D797" s="640"/>
      <c r="E797" s="640"/>
      <c r="F797" s="640"/>
      <c r="G797" s="640"/>
      <c r="H797" s="639"/>
      <c r="I797" s="640"/>
      <c r="J797" s="640"/>
      <c r="K797" s="640"/>
      <c r="L797" s="640"/>
    </row>
    <row r="798" spans="2:12" s="165" customFormat="1">
      <c r="B798" s="164"/>
      <c r="C798" s="640"/>
      <c r="D798" s="640"/>
      <c r="E798" s="640"/>
      <c r="F798" s="640"/>
      <c r="G798" s="640"/>
      <c r="H798" s="639"/>
      <c r="I798" s="640"/>
      <c r="J798" s="640"/>
      <c r="K798" s="640"/>
      <c r="L798" s="640"/>
    </row>
    <row r="799" spans="2:12" s="165" customFormat="1">
      <c r="B799" s="164"/>
      <c r="C799" s="640"/>
      <c r="D799" s="640"/>
      <c r="E799" s="640"/>
      <c r="F799" s="640"/>
      <c r="G799" s="640"/>
      <c r="H799" s="639"/>
      <c r="I799" s="640"/>
      <c r="J799" s="640"/>
      <c r="K799" s="640"/>
      <c r="L799" s="640"/>
    </row>
    <row r="800" spans="2:12" s="165" customFormat="1">
      <c r="B800" s="164"/>
      <c r="C800" s="640"/>
      <c r="D800" s="640"/>
      <c r="E800" s="640"/>
      <c r="F800" s="640"/>
      <c r="G800" s="640"/>
      <c r="H800" s="639"/>
      <c r="I800" s="640"/>
      <c r="J800" s="640"/>
      <c r="K800" s="640"/>
      <c r="L800" s="640"/>
    </row>
    <row r="801" spans="2:12" s="165" customFormat="1">
      <c r="B801" s="164"/>
      <c r="C801" s="640"/>
      <c r="D801" s="640"/>
      <c r="E801" s="640"/>
      <c r="F801" s="640"/>
      <c r="G801" s="640"/>
      <c r="H801" s="639"/>
      <c r="I801" s="640"/>
      <c r="J801" s="640"/>
      <c r="K801" s="640"/>
      <c r="L801" s="640"/>
    </row>
    <row r="802" spans="2:12" s="165" customFormat="1">
      <c r="B802" s="164"/>
      <c r="C802" s="640"/>
      <c r="D802" s="640"/>
      <c r="E802" s="640"/>
      <c r="F802" s="640"/>
      <c r="G802" s="640"/>
      <c r="H802" s="639"/>
      <c r="I802" s="640"/>
      <c r="J802" s="640"/>
      <c r="K802" s="640"/>
      <c r="L802" s="640"/>
    </row>
    <row r="803" spans="2:12" s="165" customFormat="1">
      <c r="B803" s="164"/>
      <c r="C803" s="640"/>
      <c r="D803" s="640"/>
      <c r="E803" s="640"/>
      <c r="F803" s="640"/>
      <c r="G803" s="640"/>
      <c r="H803" s="639"/>
      <c r="I803" s="640"/>
      <c r="J803" s="640"/>
      <c r="K803" s="640"/>
      <c r="L803" s="640"/>
    </row>
    <row r="804" spans="2:12" s="165" customFormat="1">
      <c r="B804" s="164"/>
      <c r="C804" s="640"/>
      <c r="D804" s="640"/>
      <c r="E804" s="640"/>
      <c r="F804" s="640"/>
      <c r="G804" s="640"/>
      <c r="H804" s="639"/>
      <c r="I804" s="640"/>
      <c r="J804" s="640"/>
      <c r="K804" s="640"/>
      <c r="L804" s="640"/>
    </row>
    <row r="805" spans="2:12" s="165" customFormat="1">
      <c r="B805" s="164"/>
      <c r="C805" s="640"/>
      <c r="D805" s="640"/>
      <c r="E805" s="640"/>
      <c r="F805" s="640"/>
      <c r="G805" s="640"/>
      <c r="H805" s="639"/>
      <c r="I805" s="640"/>
      <c r="J805" s="640"/>
      <c r="K805" s="640"/>
      <c r="L805" s="640"/>
    </row>
    <row r="806" spans="2:12" s="165" customFormat="1">
      <c r="B806" s="164"/>
      <c r="C806" s="640"/>
      <c r="D806" s="640"/>
      <c r="E806" s="640"/>
      <c r="F806" s="640"/>
      <c r="G806" s="640"/>
      <c r="H806" s="639"/>
      <c r="I806" s="640"/>
      <c r="J806" s="640"/>
      <c r="K806" s="640"/>
      <c r="L806" s="640"/>
    </row>
    <row r="807" spans="2:12" s="165" customFormat="1">
      <c r="B807" s="164"/>
      <c r="C807" s="640"/>
      <c r="D807" s="640"/>
      <c r="E807" s="640"/>
      <c r="F807" s="640"/>
      <c r="G807" s="640"/>
      <c r="H807" s="639"/>
      <c r="I807" s="640"/>
      <c r="J807" s="640"/>
      <c r="K807" s="640"/>
      <c r="L807" s="640"/>
    </row>
    <row r="808" spans="2:12" s="165" customFormat="1">
      <c r="B808" s="164"/>
      <c r="C808" s="640"/>
      <c r="D808" s="640"/>
      <c r="E808" s="640"/>
      <c r="F808" s="640"/>
      <c r="G808" s="640"/>
      <c r="H808" s="639"/>
      <c r="I808" s="640"/>
      <c r="J808" s="640"/>
      <c r="K808" s="640"/>
      <c r="L808" s="640"/>
    </row>
    <row r="809" spans="2:12" s="165" customFormat="1">
      <c r="B809" s="164"/>
      <c r="C809" s="640"/>
      <c r="D809" s="640"/>
      <c r="E809" s="640"/>
      <c r="F809" s="640"/>
      <c r="G809" s="640"/>
      <c r="H809" s="639"/>
      <c r="I809" s="640"/>
      <c r="J809" s="640"/>
      <c r="K809" s="640"/>
      <c r="L809" s="640"/>
    </row>
    <row r="810" spans="2:12" s="165" customFormat="1">
      <c r="B810" s="164"/>
      <c r="C810" s="640"/>
      <c r="D810" s="640"/>
      <c r="E810" s="640"/>
      <c r="F810" s="640"/>
      <c r="G810" s="640"/>
      <c r="H810" s="639"/>
      <c r="I810" s="640"/>
      <c r="J810" s="640"/>
      <c r="K810" s="640"/>
      <c r="L810" s="640"/>
    </row>
    <row r="811" spans="2:12" s="165" customFormat="1">
      <c r="B811" s="164"/>
      <c r="C811" s="640"/>
      <c r="D811" s="640"/>
      <c r="E811" s="640"/>
      <c r="F811" s="640"/>
      <c r="G811" s="640"/>
      <c r="H811" s="639"/>
      <c r="I811" s="640"/>
      <c r="J811" s="640"/>
      <c r="K811" s="640"/>
      <c r="L811" s="640"/>
    </row>
    <row r="812" spans="2:12" s="165" customFormat="1">
      <c r="B812" s="164"/>
      <c r="C812" s="640"/>
      <c r="D812" s="640"/>
      <c r="E812" s="640"/>
      <c r="F812" s="640"/>
      <c r="G812" s="640"/>
      <c r="H812" s="639"/>
      <c r="I812" s="640"/>
      <c r="J812" s="640"/>
      <c r="K812" s="640"/>
      <c r="L812" s="640"/>
    </row>
    <row r="813" spans="2:12" s="165" customFormat="1">
      <c r="B813" s="164"/>
      <c r="C813" s="640"/>
      <c r="D813" s="640"/>
      <c r="E813" s="640"/>
      <c r="F813" s="640"/>
      <c r="G813" s="640"/>
      <c r="H813" s="639"/>
      <c r="I813" s="640"/>
      <c r="J813" s="640"/>
      <c r="K813" s="640"/>
      <c r="L813" s="640"/>
    </row>
    <row r="814" spans="2:12" s="165" customFormat="1">
      <c r="B814" s="164"/>
      <c r="C814" s="640"/>
      <c r="D814" s="640"/>
      <c r="E814" s="640"/>
      <c r="F814" s="640"/>
      <c r="G814" s="640"/>
      <c r="H814" s="639"/>
      <c r="I814" s="640"/>
      <c r="J814" s="640"/>
      <c r="K814" s="640"/>
      <c r="L814" s="640"/>
    </row>
    <row r="815" spans="2:12" s="165" customFormat="1">
      <c r="B815" s="164"/>
      <c r="C815" s="640"/>
      <c r="D815" s="640"/>
      <c r="E815" s="640"/>
      <c r="F815" s="640"/>
      <c r="G815" s="640"/>
      <c r="H815" s="639"/>
      <c r="I815" s="640"/>
      <c r="J815" s="640"/>
      <c r="K815" s="640"/>
      <c r="L815" s="640"/>
    </row>
    <row r="816" spans="2:12" s="165" customFormat="1">
      <c r="B816" s="164"/>
      <c r="C816" s="640"/>
      <c r="D816" s="640"/>
      <c r="E816" s="640"/>
      <c r="F816" s="640"/>
      <c r="G816" s="640"/>
      <c r="H816" s="639"/>
      <c r="I816" s="640"/>
      <c r="J816" s="640"/>
      <c r="K816" s="640"/>
      <c r="L816" s="640"/>
    </row>
    <row r="817" spans="2:12" s="165" customFormat="1">
      <c r="B817" s="164"/>
      <c r="C817" s="640"/>
      <c r="D817" s="640"/>
      <c r="E817" s="640"/>
      <c r="F817" s="640"/>
      <c r="G817" s="640"/>
      <c r="H817" s="639"/>
      <c r="I817" s="640"/>
      <c r="J817" s="640"/>
      <c r="K817" s="640"/>
      <c r="L817" s="640"/>
    </row>
    <row r="818" spans="2:12" s="165" customFormat="1">
      <c r="B818" s="164"/>
      <c r="C818" s="640"/>
      <c r="D818" s="640"/>
      <c r="E818" s="640"/>
      <c r="F818" s="640"/>
      <c r="G818" s="640"/>
      <c r="H818" s="639"/>
      <c r="I818" s="640"/>
      <c r="J818" s="640"/>
      <c r="K818" s="640"/>
      <c r="L818" s="640"/>
    </row>
    <row r="819" spans="2:12" s="165" customFormat="1">
      <c r="B819" s="164"/>
      <c r="C819" s="640"/>
      <c r="D819" s="640"/>
      <c r="E819" s="640"/>
      <c r="F819" s="640"/>
      <c r="G819" s="640"/>
      <c r="H819" s="639"/>
      <c r="I819" s="640"/>
      <c r="J819" s="640"/>
      <c r="K819" s="640"/>
      <c r="L819" s="640"/>
    </row>
    <row r="820" spans="2:12" s="165" customFormat="1">
      <c r="B820" s="164"/>
      <c r="C820" s="640"/>
      <c r="D820" s="640"/>
      <c r="E820" s="640"/>
      <c r="F820" s="640"/>
      <c r="G820" s="640"/>
      <c r="H820" s="639"/>
      <c r="I820" s="640"/>
      <c r="J820" s="640"/>
      <c r="K820" s="640"/>
      <c r="L820" s="640"/>
    </row>
    <row r="821" spans="2:12" s="165" customFormat="1">
      <c r="B821" s="164"/>
      <c r="C821" s="640"/>
      <c r="D821" s="640"/>
      <c r="E821" s="640"/>
      <c r="F821" s="640"/>
      <c r="G821" s="640"/>
      <c r="H821" s="639"/>
      <c r="I821" s="640"/>
      <c r="J821" s="640"/>
      <c r="K821" s="640"/>
      <c r="L821" s="640"/>
    </row>
    <row r="822" spans="2:12" s="165" customFormat="1">
      <c r="B822" s="164"/>
      <c r="C822" s="640"/>
      <c r="D822" s="640"/>
      <c r="E822" s="640"/>
      <c r="F822" s="640"/>
      <c r="G822" s="640"/>
      <c r="H822" s="639"/>
      <c r="I822" s="640"/>
      <c r="J822" s="640"/>
      <c r="K822" s="640"/>
      <c r="L822" s="640"/>
    </row>
    <row r="823" spans="2:12" s="165" customFormat="1">
      <c r="B823" s="164"/>
      <c r="C823" s="640"/>
      <c r="D823" s="640"/>
      <c r="E823" s="640"/>
      <c r="F823" s="640"/>
      <c r="G823" s="640"/>
      <c r="H823" s="639"/>
      <c r="I823" s="640"/>
      <c r="J823" s="640"/>
      <c r="K823" s="640"/>
      <c r="L823" s="640"/>
    </row>
    <row r="824" spans="2:12" s="165" customFormat="1">
      <c r="B824" s="164"/>
      <c r="C824" s="640"/>
      <c r="D824" s="640"/>
      <c r="E824" s="640"/>
      <c r="F824" s="640"/>
      <c r="G824" s="640"/>
      <c r="H824" s="639"/>
      <c r="I824" s="640"/>
      <c r="J824" s="640"/>
      <c r="K824" s="640"/>
      <c r="L824" s="640"/>
    </row>
    <row r="825" spans="2:12" s="165" customFormat="1">
      <c r="B825" s="164"/>
      <c r="C825" s="640"/>
      <c r="D825" s="640"/>
      <c r="E825" s="640"/>
      <c r="F825" s="640"/>
      <c r="G825" s="640"/>
      <c r="H825" s="639"/>
      <c r="I825" s="640"/>
      <c r="J825" s="640"/>
      <c r="K825" s="640"/>
      <c r="L825" s="640"/>
    </row>
    <row r="826" spans="2:12" s="165" customFormat="1">
      <c r="B826" s="164"/>
      <c r="C826" s="640"/>
      <c r="D826" s="640"/>
      <c r="E826" s="640"/>
      <c r="F826" s="640"/>
      <c r="G826" s="640"/>
      <c r="H826" s="639"/>
      <c r="I826" s="640"/>
      <c r="J826" s="640"/>
      <c r="K826" s="640"/>
      <c r="L826" s="640"/>
    </row>
    <row r="827" spans="2:12" s="165" customFormat="1">
      <c r="B827" s="164"/>
      <c r="C827" s="640"/>
      <c r="D827" s="640"/>
      <c r="E827" s="640"/>
      <c r="F827" s="640"/>
      <c r="G827" s="640"/>
      <c r="H827" s="639"/>
      <c r="I827" s="640"/>
      <c r="J827" s="640"/>
      <c r="K827" s="640"/>
      <c r="L827" s="640"/>
    </row>
    <row r="828" spans="2:12" s="165" customFormat="1">
      <c r="B828" s="164"/>
      <c r="C828" s="640"/>
      <c r="D828" s="640"/>
      <c r="E828" s="640"/>
      <c r="F828" s="640"/>
      <c r="G828" s="640"/>
      <c r="H828" s="639"/>
      <c r="I828" s="640"/>
      <c r="J828" s="640"/>
      <c r="K828" s="640"/>
      <c r="L828" s="640"/>
    </row>
    <row r="829" spans="2:12" s="165" customFormat="1">
      <c r="B829" s="164"/>
      <c r="C829" s="640"/>
      <c r="D829" s="640"/>
      <c r="E829" s="640"/>
      <c r="F829" s="640"/>
      <c r="G829" s="640"/>
      <c r="H829" s="639"/>
      <c r="I829" s="640"/>
      <c r="J829" s="640"/>
      <c r="K829" s="640"/>
      <c r="L829" s="640"/>
    </row>
    <row r="830" spans="2:12" s="165" customFormat="1">
      <c r="B830" s="164"/>
      <c r="C830" s="640"/>
      <c r="D830" s="640"/>
      <c r="E830" s="640"/>
      <c r="F830" s="640"/>
      <c r="G830" s="640"/>
      <c r="H830" s="639"/>
      <c r="I830" s="640"/>
      <c r="J830" s="640"/>
      <c r="K830" s="640"/>
      <c r="L830" s="640"/>
    </row>
    <row r="831" spans="2:12" s="165" customFormat="1">
      <c r="B831" s="164"/>
      <c r="C831" s="640"/>
      <c r="D831" s="640"/>
      <c r="E831" s="640"/>
      <c r="F831" s="640"/>
      <c r="G831" s="640"/>
      <c r="H831" s="639"/>
      <c r="I831" s="640"/>
      <c r="J831" s="640"/>
      <c r="K831" s="640"/>
      <c r="L831" s="640"/>
    </row>
    <row r="832" spans="2:12" s="165" customFormat="1">
      <c r="B832" s="164"/>
      <c r="C832" s="640"/>
      <c r="D832" s="640"/>
      <c r="E832" s="640"/>
      <c r="F832" s="640"/>
      <c r="G832" s="640"/>
      <c r="H832" s="639"/>
      <c r="I832" s="640"/>
      <c r="J832" s="640"/>
      <c r="K832" s="640"/>
      <c r="L832" s="640"/>
    </row>
    <row r="833" spans="2:12" s="165" customFormat="1">
      <c r="B833" s="164"/>
      <c r="C833" s="640"/>
      <c r="D833" s="640"/>
      <c r="E833" s="640"/>
      <c r="F833" s="640"/>
      <c r="G833" s="640"/>
      <c r="H833" s="639"/>
      <c r="I833" s="640"/>
      <c r="J833" s="640"/>
      <c r="K833" s="640"/>
      <c r="L833" s="640"/>
    </row>
    <row r="834" spans="2:12" s="165" customFormat="1">
      <c r="B834" s="164"/>
      <c r="C834" s="640"/>
      <c r="D834" s="640"/>
      <c r="E834" s="640"/>
      <c r="F834" s="640"/>
      <c r="G834" s="640"/>
      <c r="H834" s="639"/>
      <c r="I834" s="640"/>
      <c r="J834" s="640"/>
      <c r="K834" s="640"/>
      <c r="L834" s="640"/>
    </row>
    <row r="835" spans="2:12" s="165" customFormat="1">
      <c r="B835" s="164"/>
      <c r="C835" s="640"/>
      <c r="D835" s="640"/>
      <c r="E835" s="640"/>
      <c r="F835" s="640"/>
      <c r="G835" s="640"/>
      <c r="H835" s="639"/>
      <c r="I835" s="640"/>
      <c r="J835" s="640"/>
      <c r="K835" s="640"/>
      <c r="L835" s="640"/>
    </row>
    <row r="836" spans="2:12" s="165" customFormat="1">
      <c r="B836" s="164"/>
      <c r="C836" s="640"/>
      <c r="D836" s="640"/>
      <c r="E836" s="640"/>
      <c r="F836" s="640"/>
      <c r="G836" s="640"/>
      <c r="H836" s="639"/>
      <c r="I836" s="640"/>
      <c r="J836" s="640"/>
      <c r="K836" s="640"/>
      <c r="L836" s="640"/>
    </row>
    <row r="837" spans="2:12" s="165" customFormat="1">
      <c r="B837" s="164"/>
      <c r="C837" s="640"/>
      <c r="D837" s="640"/>
      <c r="E837" s="640"/>
      <c r="F837" s="640"/>
      <c r="G837" s="640"/>
      <c r="H837" s="639"/>
      <c r="I837" s="640"/>
      <c r="J837" s="640"/>
      <c r="K837" s="640"/>
      <c r="L837" s="640"/>
    </row>
    <row r="838" spans="2:12" s="165" customFormat="1">
      <c r="B838" s="164"/>
      <c r="C838" s="640"/>
      <c r="D838" s="640"/>
      <c r="E838" s="640"/>
      <c r="F838" s="640"/>
      <c r="G838" s="640"/>
      <c r="H838" s="639"/>
      <c r="I838" s="640"/>
      <c r="J838" s="640"/>
      <c r="K838" s="640"/>
      <c r="L838" s="640"/>
    </row>
    <row r="839" spans="2:12" s="165" customFormat="1">
      <c r="B839" s="164"/>
      <c r="C839" s="640"/>
      <c r="D839" s="640"/>
      <c r="E839" s="640"/>
      <c r="F839" s="640"/>
      <c r="G839" s="640"/>
      <c r="H839" s="639"/>
      <c r="I839" s="640"/>
      <c r="J839" s="640"/>
      <c r="K839" s="640"/>
      <c r="L839" s="640"/>
    </row>
    <row r="840" spans="2:12" s="165" customFormat="1">
      <c r="B840" s="164"/>
      <c r="C840" s="640"/>
      <c r="D840" s="640"/>
      <c r="E840" s="640"/>
      <c r="F840" s="640"/>
      <c r="G840" s="640"/>
      <c r="H840" s="639"/>
      <c r="I840" s="640"/>
      <c r="J840" s="640"/>
      <c r="K840" s="640"/>
      <c r="L840" s="640"/>
    </row>
    <row r="841" spans="2:12" s="165" customFormat="1">
      <c r="B841" s="164"/>
      <c r="C841" s="640"/>
      <c r="D841" s="640"/>
      <c r="E841" s="640"/>
      <c r="F841" s="640"/>
      <c r="G841" s="640"/>
      <c r="H841" s="639"/>
      <c r="I841" s="640"/>
      <c r="J841" s="640"/>
      <c r="K841" s="640"/>
      <c r="L841" s="640"/>
    </row>
    <row r="842" spans="2:12" s="165" customFormat="1">
      <c r="B842" s="164"/>
      <c r="C842" s="640"/>
      <c r="D842" s="640"/>
      <c r="E842" s="640"/>
      <c r="F842" s="640"/>
      <c r="G842" s="640"/>
      <c r="H842" s="639"/>
      <c r="I842" s="640"/>
      <c r="J842" s="640"/>
      <c r="K842" s="640"/>
      <c r="L842" s="640"/>
    </row>
    <row r="843" spans="2:12" s="165" customFormat="1">
      <c r="B843" s="164"/>
      <c r="C843" s="640"/>
      <c r="D843" s="640"/>
      <c r="E843" s="640"/>
      <c r="F843" s="640"/>
      <c r="G843" s="640"/>
      <c r="H843" s="639"/>
      <c r="I843" s="640"/>
      <c r="J843" s="640"/>
      <c r="K843" s="640"/>
      <c r="L843" s="640"/>
    </row>
    <row r="844" spans="2:12" s="165" customFormat="1">
      <c r="B844" s="164"/>
      <c r="C844" s="640"/>
      <c r="D844" s="640"/>
      <c r="E844" s="640"/>
      <c r="F844" s="640"/>
      <c r="G844" s="640"/>
      <c r="H844" s="639"/>
      <c r="I844" s="640"/>
      <c r="J844" s="640"/>
      <c r="K844" s="640"/>
      <c r="L844" s="640"/>
    </row>
    <row r="845" spans="2:12" s="165" customFormat="1">
      <c r="B845" s="164"/>
      <c r="C845" s="640"/>
      <c r="D845" s="640"/>
      <c r="E845" s="640"/>
      <c r="F845" s="640"/>
      <c r="G845" s="640"/>
      <c r="H845" s="639"/>
      <c r="I845" s="640"/>
      <c r="J845" s="640"/>
      <c r="K845" s="640"/>
      <c r="L845" s="640"/>
    </row>
    <row r="846" spans="2:12" s="165" customFormat="1">
      <c r="B846" s="164"/>
      <c r="C846" s="640"/>
      <c r="D846" s="640"/>
      <c r="E846" s="640"/>
      <c r="F846" s="640"/>
      <c r="G846" s="640"/>
      <c r="H846" s="639"/>
      <c r="I846" s="640"/>
      <c r="J846" s="640"/>
      <c r="K846" s="640"/>
      <c r="L846" s="640"/>
    </row>
    <row r="847" spans="2:12" s="165" customFormat="1">
      <c r="B847" s="164"/>
      <c r="C847" s="640"/>
      <c r="D847" s="640"/>
      <c r="E847" s="640"/>
      <c r="F847" s="640"/>
      <c r="G847" s="640"/>
      <c r="H847" s="639"/>
      <c r="I847" s="640"/>
      <c r="J847" s="640"/>
      <c r="K847" s="640"/>
      <c r="L847" s="640"/>
    </row>
    <row r="848" spans="2:12" s="165" customFormat="1">
      <c r="B848" s="164"/>
      <c r="C848" s="640"/>
      <c r="D848" s="640"/>
      <c r="E848" s="640"/>
      <c r="F848" s="640"/>
      <c r="G848" s="640"/>
      <c r="H848" s="639"/>
      <c r="I848" s="640"/>
      <c r="J848" s="640"/>
      <c r="K848" s="640"/>
      <c r="L848" s="640"/>
    </row>
    <row r="849" spans="2:12" s="165" customFormat="1">
      <c r="B849" s="164"/>
      <c r="C849" s="640"/>
      <c r="D849" s="640"/>
      <c r="E849" s="640"/>
      <c r="F849" s="640"/>
      <c r="G849" s="640"/>
      <c r="H849" s="639"/>
      <c r="I849" s="640"/>
      <c r="J849" s="640"/>
      <c r="K849" s="640"/>
      <c r="L849" s="640"/>
    </row>
    <row r="850" spans="2:12" s="165" customFormat="1">
      <c r="B850" s="164"/>
      <c r="C850" s="640"/>
      <c r="D850" s="640"/>
      <c r="E850" s="640"/>
      <c r="F850" s="640"/>
      <c r="G850" s="640"/>
      <c r="H850" s="639"/>
      <c r="I850" s="640"/>
      <c r="J850" s="640"/>
      <c r="K850" s="640"/>
      <c r="L850" s="640"/>
    </row>
    <row r="851" spans="2:12" s="165" customFormat="1">
      <c r="B851" s="164"/>
      <c r="C851" s="640"/>
      <c r="D851" s="640"/>
      <c r="E851" s="640"/>
      <c r="F851" s="640"/>
      <c r="G851" s="640"/>
      <c r="H851" s="639"/>
      <c r="I851" s="640"/>
      <c r="J851" s="640"/>
      <c r="K851" s="640"/>
      <c r="L851" s="640"/>
    </row>
    <row r="852" spans="2:12" s="165" customFormat="1">
      <c r="B852" s="164"/>
      <c r="C852" s="640"/>
      <c r="D852" s="640"/>
      <c r="E852" s="640"/>
      <c r="F852" s="640"/>
      <c r="G852" s="640"/>
      <c r="H852" s="639"/>
      <c r="I852" s="640"/>
      <c r="J852" s="640"/>
      <c r="K852" s="640"/>
      <c r="L852" s="640"/>
    </row>
    <row r="853" spans="2:12" s="165" customFormat="1">
      <c r="B853" s="164"/>
      <c r="C853" s="640"/>
      <c r="D853" s="640"/>
      <c r="E853" s="640"/>
      <c r="F853" s="640"/>
      <c r="G853" s="640"/>
      <c r="H853" s="639"/>
      <c r="I853" s="640"/>
      <c r="J853" s="640"/>
      <c r="K853" s="640"/>
      <c r="L853" s="640"/>
    </row>
    <row r="854" spans="2:12" s="165" customFormat="1">
      <c r="B854" s="164"/>
      <c r="C854" s="640"/>
      <c r="D854" s="640"/>
      <c r="E854" s="640"/>
      <c r="F854" s="640"/>
      <c r="G854" s="640"/>
      <c r="H854" s="639"/>
      <c r="I854" s="640"/>
      <c r="J854" s="640"/>
      <c r="K854" s="640"/>
      <c r="L854" s="640"/>
    </row>
    <row r="855" spans="2:12" s="165" customFormat="1">
      <c r="B855" s="164"/>
      <c r="C855" s="640"/>
      <c r="D855" s="640"/>
      <c r="E855" s="640"/>
      <c r="F855" s="640"/>
      <c r="G855" s="640"/>
      <c r="H855" s="639"/>
      <c r="I855" s="640"/>
      <c r="J855" s="640"/>
      <c r="K855" s="640"/>
      <c r="L855" s="640"/>
    </row>
    <row r="856" spans="2:12" s="165" customFormat="1">
      <c r="B856" s="164"/>
      <c r="C856" s="640"/>
      <c r="D856" s="640"/>
      <c r="E856" s="640"/>
      <c r="F856" s="640"/>
      <c r="G856" s="640"/>
      <c r="H856" s="639"/>
      <c r="I856" s="640"/>
      <c r="J856" s="640"/>
      <c r="K856" s="640"/>
      <c r="L856" s="640"/>
    </row>
    <row r="857" spans="2:12" s="165" customFormat="1">
      <c r="B857" s="164"/>
      <c r="C857" s="640"/>
      <c r="D857" s="640"/>
      <c r="E857" s="640"/>
      <c r="F857" s="640"/>
      <c r="G857" s="640"/>
      <c r="H857" s="639"/>
      <c r="I857" s="640"/>
      <c r="J857" s="640"/>
      <c r="K857" s="640"/>
      <c r="L857" s="640"/>
    </row>
    <row r="858" spans="2:12" s="165" customFormat="1">
      <c r="B858" s="164"/>
      <c r="C858" s="640"/>
      <c r="D858" s="640"/>
      <c r="E858" s="640"/>
      <c r="F858" s="640"/>
      <c r="G858" s="640"/>
      <c r="H858" s="639"/>
      <c r="I858" s="640"/>
      <c r="J858" s="640"/>
      <c r="K858" s="640"/>
      <c r="L858" s="640"/>
    </row>
    <row r="859" spans="2:12" s="165" customFormat="1">
      <c r="B859" s="164"/>
      <c r="C859" s="640"/>
      <c r="D859" s="640"/>
      <c r="E859" s="640"/>
      <c r="F859" s="640"/>
      <c r="G859" s="640"/>
      <c r="H859" s="639"/>
      <c r="I859" s="640"/>
      <c r="J859" s="640"/>
      <c r="K859" s="640"/>
      <c r="L859" s="640"/>
    </row>
    <row r="860" spans="2:12" s="165" customFormat="1">
      <c r="B860" s="164"/>
      <c r="C860" s="640"/>
      <c r="D860" s="640"/>
      <c r="E860" s="640"/>
      <c r="F860" s="640"/>
      <c r="G860" s="640"/>
      <c r="H860" s="639"/>
      <c r="I860" s="640"/>
      <c r="J860" s="640"/>
      <c r="K860" s="640"/>
      <c r="L860" s="640"/>
    </row>
    <row r="861" spans="2:12" s="165" customFormat="1">
      <c r="B861" s="164"/>
      <c r="C861" s="640"/>
      <c r="D861" s="640"/>
      <c r="E861" s="640"/>
      <c r="F861" s="640"/>
      <c r="G861" s="640"/>
      <c r="H861" s="639"/>
      <c r="I861" s="640"/>
      <c r="J861" s="640"/>
      <c r="K861" s="640"/>
      <c r="L861" s="640"/>
    </row>
    <row r="862" spans="2:12" s="165" customFormat="1">
      <c r="B862" s="164"/>
      <c r="C862" s="640"/>
      <c r="D862" s="640"/>
      <c r="E862" s="640"/>
      <c r="F862" s="640"/>
      <c r="G862" s="640"/>
      <c r="H862" s="639"/>
      <c r="I862" s="640"/>
      <c r="J862" s="640"/>
      <c r="K862" s="640"/>
      <c r="L862" s="640"/>
    </row>
    <row r="863" spans="2:12" s="165" customFormat="1">
      <c r="B863" s="164"/>
      <c r="C863" s="640"/>
      <c r="D863" s="640"/>
      <c r="E863" s="640"/>
      <c r="F863" s="640"/>
      <c r="G863" s="640"/>
      <c r="H863" s="639"/>
      <c r="I863" s="640"/>
      <c r="J863" s="640"/>
      <c r="K863" s="640"/>
      <c r="L863" s="640"/>
    </row>
    <row r="864" spans="2:12" s="165" customFormat="1">
      <c r="B864" s="164"/>
      <c r="C864" s="640"/>
      <c r="D864" s="640"/>
      <c r="E864" s="640"/>
      <c r="F864" s="640"/>
      <c r="G864" s="640"/>
      <c r="H864" s="639"/>
      <c r="I864" s="640"/>
      <c r="J864" s="640"/>
      <c r="K864" s="640"/>
      <c r="L864" s="640"/>
    </row>
    <row r="865" spans="2:12" s="165" customFormat="1">
      <c r="B865" s="164"/>
      <c r="C865" s="640"/>
      <c r="D865" s="640"/>
      <c r="E865" s="640"/>
      <c r="F865" s="640"/>
      <c r="G865" s="640"/>
      <c r="H865" s="639"/>
      <c r="I865" s="640"/>
      <c r="J865" s="640"/>
      <c r="K865" s="640"/>
      <c r="L865" s="640"/>
    </row>
    <row r="866" spans="2:12" s="165" customFormat="1">
      <c r="B866" s="164"/>
      <c r="C866" s="640"/>
      <c r="D866" s="640"/>
      <c r="E866" s="640"/>
      <c r="F866" s="640"/>
      <c r="G866" s="640"/>
      <c r="H866" s="639"/>
      <c r="I866" s="640"/>
      <c r="J866" s="640"/>
      <c r="K866" s="640"/>
      <c r="L866" s="640"/>
    </row>
    <row r="867" spans="2:12" s="165" customFormat="1">
      <c r="B867" s="164"/>
      <c r="C867" s="640"/>
      <c r="D867" s="640"/>
      <c r="E867" s="640"/>
      <c r="F867" s="640"/>
      <c r="G867" s="640"/>
      <c r="H867" s="639"/>
      <c r="I867" s="640"/>
      <c r="J867" s="640"/>
      <c r="K867" s="640"/>
      <c r="L867" s="640"/>
    </row>
    <row r="868" spans="2:12" s="165" customFormat="1">
      <c r="B868" s="164"/>
      <c r="C868" s="640"/>
      <c r="D868" s="640"/>
      <c r="E868" s="640"/>
      <c r="F868" s="640"/>
      <c r="G868" s="640"/>
      <c r="H868" s="639"/>
      <c r="I868" s="640"/>
      <c r="J868" s="640"/>
      <c r="K868" s="640"/>
      <c r="L868" s="640"/>
    </row>
    <row r="869" spans="2:12" s="165" customFormat="1">
      <c r="B869" s="164"/>
      <c r="C869" s="640"/>
      <c r="D869" s="640"/>
      <c r="E869" s="640"/>
      <c r="F869" s="640"/>
      <c r="G869" s="640"/>
      <c r="H869" s="639"/>
      <c r="I869" s="640"/>
      <c r="J869" s="640"/>
      <c r="K869" s="640"/>
      <c r="L869" s="640"/>
    </row>
    <row r="870" spans="2:12" s="165" customFormat="1">
      <c r="B870" s="164"/>
      <c r="C870" s="640"/>
      <c r="D870" s="640"/>
      <c r="E870" s="640"/>
      <c r="F870" s="640"/>
      <c r="G870" s="640"/>
      <c r="H870" s="639"/>
      <c r="I870" s="640"/>
      <c r="J870" s="640"/>
      <c r="K870" s="640"/>
      <c r="L870" s="640"/>
    </row>
    <row r="871" spans="2:12" s="165" customFormat="1">
      <c r="B871" s="164"/>
      <c r="C871" s="640"/>
      <c r="D871" s="640"/>
      <c r="E871" s="640"/>
      <c r="F871" s="640"/>
      <c r="G871" s="640"/>
      <c r="H871" s="639"/>
      <c r="I871" s="640"/>
      <c r="J871" s="640"/>
      <c r="K871" s="640"/>
      <c r="L871" s="640"/>
    </row>
    <row r="872" spans="2:12" s="165" customFormat="1">
      <c r="B872" s="164"/>
      <c r="C872" s="640"/>
      <c r="D872" s="640"/>
      <c r="E872" s="640"/>
      <c r="F872" s="640"/>
      <c r="G872" s="640"/>
      <c r="H872" s="639"/>
      <c r="I872" s="640"/>
      <c r="J872" s="640"/>
      <c r="K872" s="640"/>
      <c r="L872" s="640"/>
    </row>
    <row r="873" spans="2:12" s="165" customFormat="1">
      <c r="B873" s="164"/>
      <c r="C873" s="640"/>
      <c r="D873" s="640"/>
      <c r="E873" s="640"/>
      <c r="F873" s="640"/>
      <c r="G873" s="640"/>
      <c r="H873" s="639"/>
      <c r="I873" s="640"/>
      <c r="J873" s="640"/>
      <c r="K873" s="640"/>
      <c r="L873" s="640"/>
    </row>
    <row r="874" spans="2:12" s="165" customFormat="1">
      <c r="B874" s="164"/>
      <c r="C874" s="640"/>
      <c r="D874" s="640"/>
      <c r="E874" s="640"/>
      <c r="F874" s="640"/>
      <c r="G874" s="640"/>
      <c r="H874" s="639"/>
      <c r="I874" s="640"/>
      <c r="J874" s="640"/>
      <c r="K874" s="640"/>
      <c r="L874" s="640"/>
    </row>
    <row r="875" spans="2:12" s="165" customFormat="1">
      <c r="B875" s="164"/>
      <c r="C875" s="640"/>
      <c r="D875" s="640"/>
      <c r="E875" s="640"/>
      <c r="F875" s="640"/>
      <c r="G875" s="640"/>
      <c r="H875" s="639"/>
      <c r="I875" s="640"/>
      <c r="J875" s="640"/>
      <c r="K875" s="640"/>
      <c r="L875" s="640"/>
    </row>
    <row r="876" spans="2:12" s="165" customFormat="1">
      <c r="B876" s="164"/>
      <c r="C876" s="640"/>
      <c r="D876" s="640"/>
      <c r="E876" s="640"/>
      <c r="F876" s="640"/>
      <c r="G876" s="640"/>
      <c r="H876" s="639"/>
      <c r="I876" s="640"/>
      <c r="J876" s="640"/>
      <c r="K876" s="640"/>
      <c r="L876" s="640"/>
    </row>
    <row r="877" spans="2:12" s="165" customFormat="1">
      <c r="B877" s="164"/>
      <c r="C877" s="640"/>
      <c r="D877" s="640"/>
      <c r="E877" s="640"/>
      <c r="F877" s="640"/>
      <c r="G877" s="640"/>
      <c r="H877" s="639"/>
      <c r="I877" s="640"/>
      <c r="J877" s="640"/>
      <c r="K877" s="640"/>
      <c r="L877" s="640"/>
    </row>
    <row r="878" spans="2:12" s="165" customFormat="1">
      <c r="B878" s="164"/>
      <c r="C878" s="640"/>
      <c r="D878" s="640"/>
      <c r="E878" s="640"/>
      <c r="F878" s="640"/>
      <c r="G878" s="640"/>
      <c r="H878" s="639"/>
      <c r="I878" s="640"/>
      <c r="J878" s="640"/>
      <c r="K878" s="640"/>
      <c r="L878" s="640"/>
    </row>
    <row r="879" spans="2:12" s="165" customFormat="1">
      <c r="B879" s="164"/>
      <c r="C879" s="640"/>
      <c r="D879" s="640"/>
      <c r="E879" s="640"/>
      <c r="F879" s="640"/>
      <c r="G879" s="640"/>
      <c r="H879" s="639"/>
      <c r="I879" s="640"/>
      <c r="J879" s="640"/>
      <c r="K879" s="640"/>
      <c r="L879" s="640"/>
    </row>
    <row r="880" spans="2:12" s="165" customFormat="1">
      <c r="B880" s="164"/>
      <c r="C880" s="640"/>
      <c r="D880" s="640"/>
      <c r="E880" s="640"/>
      <c r="F880" s="640"/>
      <c r="G880" s="640"/>
      <c r="H880" s="639"/>
      <c r="I880" s="640"/>
      <c r="J880" s="640"/>
      <c r="K880" s="640"/>
      <c r="L880" s="640"/>
    </row>
    <row r="881" spans="2:12" s="165" customFormat="1">
      <c r="B881" s="164"/>
      <c r="C881" s="640"/>
      <c r="D881" s="640"/>
      <c r="E881" s="640"/>
      <c r="F881" s="640"/>
      <c r="G881" s="640"/>
      <c r="H881" s="639"/>
      <c r="I881" s="640"/>
      <c r="J881" s="640"/>
      <c r="K881" s="640"/>
      <c r="L881" s="640"/>
    </row>
    <row r="882" spans="2:12" s="165" customFormat="1">
      <c r="B882" s="164"/>
      <c r="C882" s="640"/>
      <c r="D882" s="640"/>
      <c r="E882" s="640"/>
      <c r="F882" s="640"/>
      <c r="G882" s="640"/>
      <c r="H882" s="639"/>
      <c r="I882" s="640"/>
      <c r="J882" s="640"/>
      <c r="K882" s="640"/>
      <c r="L882" s="640"/>
    </row>
    <row r="883" spans="2:12" s="165" customFormat="1">
      <c r="B883" s="164"/>
      <c r="C883" s="640"/>
      <c r="D883" s="640"/>
      <c r="E883" s="640"/>
      <c r="F883" s="640"/>
      <c r="G883" s="640"/>
      <c r="H883" s="639"/>
      <c r="I883" s="640"/>
      <c r="J883" s="640"/>
      <c r="K883" s="640"/>
      <c r="L883" s="640"/>
    </row>
    <row r="884" spans="2:12" s="165" customFormat="1">
      <c r="B884" s="164"/>
      <c r="C884" s="640"/>
      <c r="D884" s="640"/>
      <c r="E884" s="640"/>
      <c r="F884" s="640"/>
      <c r="G884" s="640"/>
      <c r="H884" s="639"/>
      <c r="I884" s="640"/>
      <c r="J884" s="640"/>
      <c r="K884" s="640"/>
      <c r="L884" s="640"/>
    </row>
    <row r="885" spans="2:12" s="165" customFormat="1">
      <c r="B885" s="164"/>
      <c r="C885" s="640"/>
      <c r="D885" s="640"/>
      <c r="E885" s="640"/>
      <c r="F885" s="640"/>
      <c r="G885" s="640"/>
      <c r="H885" s="639"/>
      <c r="I885" s="640"/>
      <c r="J885" s="640"/>
      <c r="K885" s="640"/>
      <c r="L885" s="640"/>
    </row>
    <row r="886" spans="2:12" s="165" customFormat="1">
      <c r="B886" s="164"/>
      <c r="C886" s="640"/>
      <c r="D886" s="640"/>
      <c r="E886" s="640"/>
      <c r="F886" s="640"/>
      <c r="G886" s="640"/>
      <c r="H886" s="639"/>
      <c r="I886" s="640"/>
      <c r="J886" s="640"/>
      <c r="K886" s="640"/>
      <c r="L886" s="640"/>
    </row>
    <row r="887" spans="2:12" s="165" customFormat="1">
      <c r="B887" s="164"/>
      <c r="C887" s="640"/>
      <c r="D887" s="640"/>
      <c r="E887" s="640"/>
      <c r="F887" s="640"/>
      <c r="G887" s="640"/>
      <c r="H887" s="639"/>
      <c r="I887" s="640"/>
      <c r="J887" s="640"/>
      <c r="K887" s="640"/>
      <c r="L887" s="640"/>
    </row>
    <row r="888" spans="2:12" s="165" customFormat="1">
      <c r="B888" s="164"/>
      <c r="C888" s="640"/>
      <c r="D888" s="640"/>
      <c r="E888" s="640"/>
      <c r="F888" s="640"/>
      <c r="G888" s="640"/>
      <c r="H888" s="639"/>
      <c r="I888" s="640"/>
      <c r="J888" s="640"/>
      <c r="K888" s="640"/>
      <c r="L888" s="640"/>
    </row>
    <row r="889" spans="2:12" s="165" customFormat="1">
      <c r="B889" s="164"/>
      <c r="C889" s="640"/>
      <c r="D889" s="640"/>
      <c r="E889" s="640"/>
      <c r="F889" s="640"/>
      <c r="G889" s="640"/>
      <c r="H889" s="639"/>
      <c r="I889" s="640"/>
      <c r="J889" s="640"/>
      <c r="K889" s="640"/>
      <c r="L889" s="640"/>
    </row>
    <row r="890" spans="2:12" s="165" customFormat="1">
      <c r="B890" s="164"/>
      <c r="C890" s="640"/>
      <c r="D890" s="640"/>
      <c r="E890" s="640"/>
      <c r="F890" s="640"/>
      <c r="G890" s="640"/>
      <c r="H890" s="639"/>
      <c r="I890" s="640"/>
      <c r="J890" s="640"/>
      <c r="K890" s="640"/>
      <c r="L890" s="640"/>
    </row>
    <row r="891" spans="2:12" s="165" customFormat="1">
      <c r="B891" s="164"/>
      <c r="C891" s="640"/>
      <c r="D891" s="640"/>
      <c r="E891" s="640"/>
      <c r="F891" s="640"/>
      <c r="G891" s="640"/>
      <c r="H891" s="639"/>
      <c r="I891" s="640"/>
      <c r="J891" s="640"/>
      <c r="K891" s="640"/>
      <c r="L891" s="640"/>
    </row>
    <row r="892" spans="2:12" s="165" customFormat="1">
      <c r="B892" s="164"/>
      <c r="C892" s="640"/>
      <c r="D892" s="640"/>
      <c r="E892" s="640"/>
      <c r="F892" s="640"/>
      <c r="G892" s="640"/>
      <c r="H892" s="639"/>
      <c r="I892" s="640"/>
      <c r="J892" s="640"/>
      <c r="K892" s="640"/>
      <c r="L892" s="640"/>
    </row>
    <row r="893" spans="2:12" s="165" customFormat="1">
      <c r="B893" s="164"/>
      <c r="C893" s="640"/>
      <c r="D893" s="640"/>
      <c r="E893" s="640"/>
      <c r="F893" s="640"/>
      <c r="G893" s="640"/>
      <c r="H893" s="639"/>
      <c r="I893" s="640"/>
      <c r="J893" s="640"/>
      <c r="K893" s="640"/>
      <c r="L893" s="640"/>
    </row>
    <row r="894" spans="2:12" s="165" customFormat="1">
      <c r="B894" s="164"/>
      <c r="C894" s="640"/>
      <c r="D894" s="640"/>
      <c r="E894" s="640"/>
      <c r="F894" s="640"/>
      <c r="G894" s="640"/>
      <c r="H894" s="639"/>
      <c r="I894" s="640"/>
      <c r="J894" s="640"/>
      <c r="K894" s="640"/>
      <c r="L894" s="640"/>
    </row>
    <row r="895" spans="2:12" s="165" customFormat="1">
      <c r="B895" s="164"/>
      <c r="C895" s="640"/>
      <c r="D895" s="640"/>
      <c r="E895" s="640"/>
      <c r="F895" s="640"/>
      <c r="G895" s="640"/>
      <c r="H895" s="639"/>
      <c r="I895" s="640"/>
      <c r="J895" s="640"/>
      <c r="K895" s="640"/>
      <c r="L895" s="640"/>
    </row>
    <row r="896" spans="2:12" s="165" customFormat="1">
      <c r="B896" s="164"/>
      <c r="C896" s="640"/>
      <c r="D896" s="640"/>
      <c r="E896" s="640"/>
      <c r="F896" s="640"/>
      <c r="G896" s="640"/>
      <c r="H896" s="639"/>
      <c r="I896" s="640"/>
      <c r="J896" s="640"/>
      <c r="K896" s="640"/>
      <c r="L896" s="640"/>
    </row>
    <row r="897" spans="2:12" s="165" customFormat="1">
      <c r="B897" s="164"/>
      <c r="C897" s="640"/>
      <c r="D897" s="640"/>
      <c r="E897" s="640"/>
      <c r="F897" s="640"/>
      <c r="G897" s="640"/>
      <c r="H897" s="639"/>
      <c r="I897" s="640"/>
      <c r="J897" s="640"/>
      <c r="K897" s="640"/>
      <c r="L897" s="640"/>
    </row>
    <row r="898" spans="2:12" s="165" customFormat="1">
      <c r="B898" s="164"/>
      <c r="C898" s="640"/>
      <c r="D898" s="640"/>
      <c r="E898" s="640"/>
      <c r="F898" s="640"/>
      <c r="G898" s="640"/>
      <c r="H898" s="639"/>
      <c r="I898" s="640"/>
      <c r="J898" s="640"/>
      <c r="K898" s="640"/>
      <c r="L898" s="640"/>
    </row>
    <row r="899" spans="2:12" s="165" customFormat="1">
      <c r="B899" s="164"/>
      <c r="C899" s="640"/>
      <c r="D899" s="640"/>
      <c r="E899" s="640"/>
      <c r="F899" s="640"/>
      <c r="G899" s="640"/>
      <c r="H899" s="639"/>
      <c r="I899" s="640"/>
      <c r="J899" s="640"/>
      <c r="K899" s="640"/>
      <c r="L899" s="640"/>
    </row>
    <row r="900" spans="2:12" s="165" customFormat="1">
      <c r="B900" s="164"/>
      <c r="C900" s="640"/>
      <c r="D900" s="640"/>
      <c r="E900" s="640"/>
      <c r="F900" s="640"/>
      <c r="G900" s="640"/>
      <c r="H900" s="639"/>
      <c r="I900" s="640"/>
      <c r="J900" s="640"/>
      <c r="K900" s="640"/>
      <c r="L900" s="640"/>
    </row>
    <row r="901" spans="2:12" s="165" customFormat="1">
      <c r="B901" s="164"/>
      <c r="C901" s="640"/>
      <c r="D901" s="640"/>
      <c r="E901" s="640"/>
      <c r="F901" s="640"/>
      <c r="G901" s="640"/>
      <c r="H901" s="639"/>
      <c r="I901" s="640"/>
      <c r="J901" s="640"/>
      <c r="K901" s="640"/>
      <c r="L901" s="640"/>
    </row>
    <row r="902" spans="2:12" s="165" customFormat="1">
      <c r="B902" s="164"/>
      <c r="C902" s="640"/>
      <c r="D902" s="640"/>
      <c r="E902" s="640"/>
      <c r="F902" s="640"/>
      <c r="G902" s="640"/>
      <c r="H902" s="639"/>
      <c r="I902" s="640"/>
      <c r="J902" s="640"/>
      <c r="K902" s="640"/>
      <c r="L902" s="640"/>
    </row>
    <row r="903" spans="2:12" s="165" customFormat="1">
      <c r="B903" s="164"/>
      <c r="C903" s="640"/>
      <c r="D903" s="640"/>
      <c r="E903" s="640"/>
      <c r="F903" s="640"/>
      <c r="G903" s="640"/>
      <c r="H903" s="639"/>
      <c r="I903" s="640"/>
      <c r="J903" s="640"/>
      <c r="K903" s="640"/>
      <c r="L903" s="640"/>
    </row>
    <row r="904" spans="2:12" s="165" customFormat="1">
      <c r="B904" s="164"/>
      <c r="C904" s="640"/>
      <c r="D904" s="640"/>
      <c r="E904" s="640"/>
      <c r="F904" s="640"/>
      <c r="G904" s="640"/>
      <c r="H904" s="639"/>
      <c r="I904" s="640"/>
      <c r="J904" s="640"/>
      <c r="K904" s="640"/>
      <c r="L904" s="640"/>
    </row>
    <row r="905" spans="2:12" s="165" customFormat="1">
      <c r="B905" s="164"/>
      <c r="C905" s="640"/>
      <c r="D905" s="640"/>
      <c r="E905" s="640"/>
      <c r="F905" s="640"/>
      <c r="G905" s="640"/>
      <c r="H905" s="639"/>
      <c r="I905" s="640"/>
      <c r="J905" s="640"/>
      <c r="K905" s="640"/>
      <c r="L905" s="640"/>
    </row>
    <row r="906" spans="2:12" s="165" customFormat="1">
      <c r="B906" s="164"/>
      <c r="C906" s="640"/>
      <c r="D906" s="640"/>
      <c r="E906" s="640"/>
      <c r="F906" s="640"/>
      <c r="G906" s="640"/>
      <c r="H906" s="639"/>
      <c r="I906" s="640"/>
      <c r="J906" s="640"/>
      <c r="K906" s="640"/>
      <c r="L906" s="640"/>
    </row>
    <row r="907" spans="2:12" s="165" customFormat="1">
      <c r="B907" s="164"/>
      <c r="C907" s="640"/>
      <c r="D907" s="640"/>
      <c r="E907" s="640"/>
      <c r="F907" s="640"/>
      <c r="G907" s="640"/>
      <c r="H907" s="639"/>
      <c r="I907" s="640"/>
      <c r="J907" s="640"/>
      <c r="K907" s="640"/>
      <c r="L907" s="640"/>
    </row>
    <row r="908" spans="2:12" s="165" customFormat="1">
      <c r="B908" s="164"/>
      <c r="C908" s="640"/>
      <c r="D908" s="640"/>
      <c r="E908" s="640"/>
      <c r="F908" s="640"/>
      <c r="G908" s="640"/>
      <c r="H908" s="639"/>
      <c r="I908" s="640"/>
      <c r="J908" s="640"/>
      <c r="K908" s="640"/>
      <c r="L908" s="640"/>
    </row>
    <row r="909" spans="2:12" s="165" customFormat="1">
      <c r="B909" s="164"/>
      <c r="C909" s="640"/>
      <c r="D909" s="640"/>
      <c r="E909" s="640"/>
      <c r="F909" s="640"/>
      <c r="G909" s="640"/>
      <c r="H909" s="639"/>
      <c r="I909" s="640"/>
      <c r="J909" s="640"/>
      <c r="K909" s="640"/>
      <c r="L909" s="640"/>
    </row>
    <row r="910" spans="2:12" s="165" customFormat="1">
      <c r="B910" s="164"/>
      <c r="C910" s="640"/>
      <c r="D910" s="640"/>
      <c r="E910" s="640"/>
      <c r="F910" s="640"/>
      <c r="G910" s="640"/>
      <c r="H910" s="639"/>
      <c r="I910" s="640"/>
      <c r="J910" s="640"/>
      <c r="K910" s="640"/>
      <c r="L910" s="640"/>
    </row>
    <row r="911" spans="2:12" s="165" customFormat="1">
      <c r="B911" s="164"/>
      <c r="C911" s="640"/>
      <c r="D911" s="640"/>
      <c r="E911" s="640"/>
      <c r="F911" s="640"/>
      <c r="G911" s="640"/>
      <c r="H911" s="639"/>
      <c r="I911" s="640"/>
      <c r="J911" s="640"/>
      <c r="K911" s="640"/>
      <c r="L911" s="640"/>
    </row>
    <row r="912" spans="2:12" s="165" customFormat="1">
      <c r="B912" s="164"/>
      <c r="C912" s="640"/>
      <c r="D912" s="640"/>
      <c r="E912" s="640"/>
      <c r="F912" s="640"/>
      <c r="G912" s="640"/>
      <c r="H912" s="639"/>
      <c r="I912" s="640"/>
      <c r="J912" s="640"/>
      <c r="K912" s="640"/>
      <c r="L912" s="640"/>
    </row>
    <row r="913" spans="2:12" s="165" customFormat="1">
      <c r="B913" s="164"/>
      <c r="C913" s="640"/>
      <c r="D913" s="640"/>
      <c r="E913" s="640"/>
      <c r="F913" s="640"/>
      <c r="G913" s="640"/>
      <c r="H913" s="639"/>
      <c r="I913" s="640"/>
      <c r="J913" s="640"/>
      <c r="K913" s="640"/>
      <c r="L913" s="640"/>
    </row>
    <row r="914" spans="2:12" s="165" customFormat="1">
      <c r="B914" s="164"/>
      <c r="C914" s="640"/>
      <c r="D914" s="640"/>
      <c r="E914" s="640"/>
      <c r="F914" s="640"/>
      <c r="G914" s="640"/>
      <c r="H914" s="639"/>
      <c r="I914" s="640"/>
      <c r="J914" s="640"/>
      <c r="K914" s="640"/>
      <c r="L914" s="640"/>
    </row>
    <row r="915" spans="2:12" s="165" customFormat="1">
      <c r="B915" s="164"/>
      <c r="C915" s="640"/>
      <c r="D915" s="640"/>
      <c r="E915" s="640"/>
      <c r="F915" s="640"/>
      <c r="G915" s="640"/>
      <c r="H915" s="639"/>
      <c r="I915" s="640"/>
      <c r="J915" s="640"/>
      <c r="K915" s="640"/>
      <c r="L915" s="640"/>
    </row>
    <row r="916" spans="2:12" s="165" customFormat="1">
      <c r="B916" s="164"/>
      <c r="C916" s="640"/>
      <c r="D916" s="640"/>
      <c r="E916" s="640"/>
      <c r="F916" s="640"/>
      <c r="G916" s="640"/>
      <c r="H916" s="639"/>
      <c r="I916" s="640"/>
      <c r="J916" s="640"/>
      <c r="K916" s="640"/>
      <c r="L916" s="640"/>
    </row>
    <row r="917" spans="2:12" s="165" customFormat="1">
      <c r="B917" s="164"/>
      <c r="C917" s="640"/>
      <c r="D917" s="640"/>
      <c r="E917" s="640"/>
      <c r="F917" s="640"/>
      <c r="G917" s="640"/>
      <c r="H917" s="639"/>
      <c r="I917" s="640"/>
      <c r="J917" s="640"/>
      <c r="K917" s="640"/>
      <c r="L917" s="640"/>
    </row>
    <row r="918" spans="2:12" s="165" customFormat="1">
      <c r="B918" s="164"/>
      <c r="C918" s="640"/>
      <c r="D918" s="640"/>
      <c r="E918" s="640"/>
      <c r="F918" s="640"/>
      <c r="G918" s="640"/>
      <c r="H918" s="639"/>
      <c r="I918" s="640"/>
      <c r="J918" s="640"/>
      <c r="K918" s="640"/>
      <c r="L918" s="640"/>
    </row>
    <row r="919" spans="2:12" s="165" customFormat="1">
      <c r="B919" s="164"/>
      <c r="C919" s="640"/>
      <c r="D919" s="640"/>
      <c r="E919" s="640"/>
      <c r="F919" s="640"/>
      <c r="G919" s="640"/>
      <c r="H919" s="639"/>
      <c r="I919" s="640"/>
      <c r="J919" s="640"/>
      <c r="K919" s="640"/>
      <c r="L919" s="640"/>
    </row>
    <row r="920" spans="2:12" s="165" customFormat="1">
      <c r="B920" s="164"/>
      <c r="C920" s="640"/>
      <c r="D920" s="640"/>
      <c r="E920" s="640"/>
      <c r="F920" s="640"/>
      <c r="G920" s="640"/>
      <c r="H920" s="639"/>
      <c r="I920" s="640"/>
      <c r="J920" s="640"/>
      <c r="K920" s="640"/>
      <c r="L920" s="640"/>
    </row>
    <row r="921" spans="2:12" s="165" customFormat="1">
      <c r="B921" s="164"/>
      <c r="C921" s="640"/>
      <c r="D921" s="640"/>
      <c r="E921" s="640"/>
      <c r="F921" s="640"/>
      <c r="G921" s="640"/>
      <c r="H921" s="639"/>
      <c r="I921" s="640"/>
      <c r="J921" s="640"/>
      <c r="K921" s="640"/>
      <c r="L921" s="640"/>
    </row>
    <row r="922" spans="2:12" s="165" customFormat="1">
      <c r="B922" s="164"/>
      <c r="C922" s="640"/>
      <c r="D922" s="640"/>
      <c r="E922" s="640"/>
      <c r="F922" s="640"/>
      <c r="G922" s="640"/>
      <c r="H922" s="639"/>
      <c r="I922" s="640"/>
      <c r="J922" s="640"/>
      <c r="K922" s="640"/>
      <c r="L922" s="640"/>
    </row>
    <row r="923" spans="2:12" s="165" customFormat="1">
      <c r="B923" s="164"/>
      <c r="C923" s="640"/>
      <c r="D923" s="640"/>
      <c r="E923" s="640"/>
      <c r="F923" s="640"/>
      <c r="G923" s="640"/>
      <c r="H923" s="639"/>
      <c r="I923" s="640"/>
      <c r="J923" s="640"/>
      <c r="K923" s="640"/>
      <c r="L923" s="640"/>
    </row>
    <row r="924" spans="2:12" s="165" customFormat="1">
      <c r="B924" s="164"/>
      <c r="C924" s="640"/>
      <c r="D924" s="640"/>
      <c r="E924" s="640"/>
      <c r="F924" s="640"/>
      <c r="G924" s="640"/>
      <c r="H924" s="639"/>
      <c r="I924" s="640"/>
      <c r="J924" s="640"/>
      <c r="K924" s="640"/>
      <c r="L924" s="640"/>
    </row>
    <row r="925" spans="2:12" s="165" customFormat="1">
      <c r="B925" s="164"/>
      <c r="C925" s="640"/>
      <c r="D925" s="640"/>
      <c r="E925" s="640"/>
      <c r="F925" s="640"/>
      <c r="G925" s="640"/>
      <c r="H925" s="639"/>
      <c r="I925" s="640"/>
      <c r="J925" s="640"/>
      <c r="K925" s="640"/>
      <c r="L925" s="640"/>
    </row>
    <row r="926" spans="2:12" s="165" customFormat="1">
      <c r="B926" s="164"/>
      <c r="C926" s="640"/>
      <c r="D926" s="640"/>
      <c r="E926" s="640"/>
      <c r="F926" s="640"/>
      <c r="G926" s="640"/>
      <c r="H926" s="639"/>
      <c r="I926" s="640"/>
      <c r="J926" s="640"/>
      <c r="K926" s="640"/>
      <c r="L926" s="640"/>
    </row>
    <row r="927" spans="2:12" s="165" customFormat="1">
      <c r="B927" s="164"/>
      <c r="C927" s="640"/>
      <c r="D927" s="640"/>
      <c r="E927" s="640"/>
      <c r="F927" s="640"/>
      <c r="G927" s="640"/>
      <c r="H927" s="639"/>
      <c r="I927" s="640"/>
      <c r="J927" s="640"/>
      <c r="K927" s="640"/>
      <c r="L927" s="640"/>
    </row>
    <row r="928" spans="2:12" s="165" customFormat="1">
      <c r="B928" s="164"/>
      <c r="C928" s="640"/>
      <c r="D928" s="640"/>
      <c r="E928" s="640"/>
      <c r="F928" s="640"/>
      <c r="G928" s="640"/>
      <c r="H928" s="639"/>
      <c r="I928" s="640"/>
      <c r="J928" s="640"/>
      <c r="K928" s="640"/>
      <c r="L928" s="640"/>
    </row>
    <row r="929" spans="2:12" s="165" customFormat="1">
      <c r="B929" s="164"/>
      <c r="C929" s="640"/>
      <c r="D929" s="640"/>
      <c r="E929" s="640"/>
      <c r="F929" s="640"/>
      <c r="G929" s="640"/>
      <c r="H929" s="639"/>
      <c r="I929" s="640"/>
      <c r="J929" s="640"/>
      <c r="K929" s="640"/>
      <c r="L929" s="640"/>
    </row>
    <row r="930" spans="2:12" s="165" customFormat="1">
      <c r="B930" s="164"/>
      <c r="C930" s="640"/>
      <c r="D930" s="640"/>
      <c r="E930" s="640"/>
      <c r="F930" s="640"/>
      <c r="G930" s="640"/>
      <c r="H930" s="639"/>
      <c r="I930" s="640"/>
      <c r="J930" s="640"/>
      <c r="K930" s="640"/>
      <c r="L930" s="640"/>
    </row>
    <row r="931" spans="2:12" s="165" customFormat="1">
      <c r="B931" s="164"/>
      <c r="C931" s="640"/>
      <c r="D931" s="640"/>
      <c r="E931" s="640"/>
      <c r="F931" s="640"/>
      <c r="G931" s="640"/>
      <c r="H931" s="639"/>
      <c r="I931" s="640"/>
      <c r="J931" s="640"/>
      <c r="K931" s="640"/>
      <c r="L931" s="640"/>
    </row>
    <row r="932" spans="2:12" s="165" customFormat="1">
      <c r="B932" s="164"/>
      <c r="C932" s="640"/>
      <c r="D932" s="640"/>
      <c r="E932" s="640"/>
      <c r="F932" s="640"/>
      <c r="G932" s="640"/>
      <c r="H932" s="639"/>
      <c r="I932" s="640"/>
      <c r="J932" s="640"/>
      <c r="K932" s="640"/>
      <c r="L932" s="640"/>
    </row>
    <row r="933" spans="2:12" s="165" customFormat="1">
      <c r="B933" s="164"/>
      <c r="C933" s="640"/>
      <c r="D933" s="640"/>
      <c r="E933" s="640"/>
      <c r="F933" s="640"/>
      <c r="G933" s="640"/>
      <c r="H933" s="639"/>
      <c r="I933" s="640"/>
      <c r="J933" s="640"/>
      <c r="K933" s="640"/>
      <c r="L933" s="640"/>
    </row>
    <row r="934" spans="2:12" s="165" customFormat="1">
      <c r="B934" s="164"/>
      <c r="C934" s="640"/>
      <c r="D934" s="640"/>
      <c r="E934" s="640"/>
      <c r="F934" s="640"/>
      <c r="G934" s="640"/>
      <c r="H934" s="639"/>
      <c r="I934" s="640"/>
      <c r="J934" s="640"/>
      <c r="K934" s="640"/>
      <c r="L934" s="640"/>
    </row>
    <row r="935" spans="2:12" s="165" customFormat="1">
      <c r="B935" s="164"/>
      <c r="C935" s="640"/>
      <c r="D935" s="640"/>
      <c r="E935" s="640"/>
      <c r="F935" s="640"/>
      <c r="G935" s="640"/>
      <c r="H935" s="639"/>
      <c r="I935" s="640"/>
      <c r="J935" s="640"/>
      <c r="K935" s="640"/>
      <c r="L935" s="640"/>
    </row>
    <row r="936" spans="2:12" s="165" customFormat="1">
      <c r="B936" s="164"/>
      <c r="C936" s="640"/>
      <c r="D936" s="640"/>
      <c r="E936" s="640"/>
      <c r="F936" s="640"/>
      <c r="G936" s="640"/>
      <c r="H936" s="639"/>
      <c r="I936" s="640"/>
      <c r="J936" s="640"/>
      <c r="K936" s="640"/>
      <c r="L936" s="640"/>
    </row>
    <row r="937" spans="2:12" s="165" customFormat="1">
      <c r="B937" s="164"/>
      <c r="C937" s="640"/>
      <c r="D937" s="640"/>
      <c r="E937" s="640"/>
      <c r="F937" s="640"/>
      <c r="G937" s="640"/>
      <c r="H937" s="639"/>
      <c r="I937" s="640"/>
      <c r="J937" s="640"/>
      <c r="K937" s="640"/>
      <c r="L937" s="640"/>
    </row>
    <row r="938" spans="2:12" s="165" customFormat="1">
      <c r="B938" s="164"/>
      <c r="C938" s="640"/>
      <c r="D938" s="640"/>
      <c r="E938" s="640"/>
      <c r="F938" s="640"/>
      <c r="G938" s="640"/>
      <c r="H938" s="639"/>
      <c r="I938" s="640"/>
      <c r="J938" s="640"/>
      <c r="K938" s="640"/>
      <c r="L938" s="640"/>
    </row>
    <row r="939" spans="2:12" s="165" customFormat="1">
      <c r="B939" s="164"/>
      <c r="C939" s="640"/>
      <c r="D939" s="640"/>
      <c r="E939" s="640"/>
      <c r="F939" s="640"/>
      <c r="G939" s="640"/>
      <c r="H939" s="639"/>
      <c r="I939" s="640"/>
      <c r="J939" s="640"/>
      <c r="K939" s="640"/>
      <c r="L939" s="640"/>
    </row>
    <row r="940" spans="2:12" s="165" customFormat="1">
      <c r="B940" s="164"/>
      <c r="C940" s="640"/>
      <c r="D940" s="640"/>
      <c r="E940" s="640"/>
      <c r="F940" s="640"/>
      <c r="G940" s="640"/>
      <c r="H940" s="639"/>
      <c r="I940" s="640"/>
      <c r="J940" s="640"/>
      <c r="K940" s="640"/>
      <c r="L940" s="640"/>
    </row>
    <row r="941" spans="2:12" s="165" customFormat="1">
      <c r="B941" s="164"/>
      <c r="C941" s="640"/>
      <c r="D941" s="640"/>
      <c r="E941" s="640"/>
      <c r="F941" s="640"/>
      <c r="G941" s="640"/>
      <c r="H941" s="639"/>
      <c r="I941" s="640"/>
      <c r="J941" s="640"/>
      <c r="K941" s="640"/>
      <c r="L941" s="640"/>
    </row>
    <row r="942" spans="2:12" s="165" customFormat="1">
      <c r="B942" s="164"/>
      <c r="C942" s="640"/>
      <c r="D942" s="640"/>
      <c r="E942" s="640"/>
      <c r="F942" s="640"/>
      <c r="G942" s="640"/>
      <c r="H942" s="639"/>
      <c r="I942" s="640"/>
      <c r="J942" s="640"/>
      <c r="K942" s="640"/>
      <c r="L942" s="640"/>
    </row>
    <row r="943" spans="2:12" s="165" customFormat="1">
      <c r="B943" s="164"/>
      <c r="C943" s="640"/>
      <c r="D943" s="640"/>
      <c r="E943" s="640"/>
      <c r="F943" s="640"/>
      <c r="G943" s="640"/>
      <c r="H943" s="639"/>
      <c r="I943" s="640"/>
      <c r="J943" s="640"/>
      <c r="K943" s="640"/>
      <c r="L943" s="640"/>
    </row>
    <row r="944" spans="2:12" s="165" customFormat="1">
      <c r="B944" s="164"/>
      <c r="C944" s="640"/>
      <c r="D944" s="640"/>
      <c r="E944" s="640"/>
      <c r="F944" s="640"/>
      <c r="G944" s="640"/>
      <c r="H944" s="639"/>
      <c r="I944" s="640"/>
      <c r="J944" s="640"/>
      <c r="K944" s="640"/>
      <c r="L944" s="640"/>
    </row>
    <row r="945" spans="2:12" s="165" customFormat="1">
      <c r="B945" s="164"/>
      <c r="C945" s="640"/>
      <c r="D945" s="640"/>
      <c r="E945" s="640"/>
      <c r="F945" s="640"/>
      <c r="G945" s="640"/>
      <c r="H945" s="639"/>
      <c r="I945" s="640"/>
      <c r="J945" s="640"/>
      <c r="K945" s="640"/>
      <c r="L945" s="640"/>
    </row>
    <row r="946" spans="2:12" s="165" customFormat="1">
      <c r="B946" s="164"/>
      <c r="C946" s="640"/>
      <c r="D946" s="640"/>
      <c r="E946" s="640"/>
      <c r="F946" s="640"/>
      <c r="G946" s="640"/>
      <c r="H946" s="639"/>
      <c r="I946" s="640"/>
      <c r="J946" s="640"/>
      <c r="K946" s="640"/>
      <c r="L946" s="640"/>
    </row>
    <row r="947" spans="2:12" s="165" customFormat="1">
      <c r="B947" s="164"/>
      <c r="C947" s="640"/>
      <c r="D947" s="640"/>
      <c r="E947" s="640"/>
      <c r="F947" s="640"/>
      <c r="G947" s="640"/>
      <c r="H947" s="639"/>
      <c r="I947" s="640"/>
      <c r="J947" s="640"/>
      <c r="K947" s="640"/>
      <c r="L947" s="640"/>
    </row>
    <row r="948" spans="2:12" s="165" customFormat="1">
      <c r="B948" s="164"/>
      <c r="C948" s="640"/>
      <c r="D948" s="640"/>
      <c r="E948" s="640"/>
      <c r="F948" s="640"/>
      <c r="G948" s="640"/>
      <c r="H948" s="639"/>
      <c r="I948" s="640"/>
      <c r="J948" s="640"/>
      <c r="K948" s="640"/>
      <c r="L948" s="640"/>
    </row>
    <row r="949" spans="2:12" s="165" customFormat="1">
      <c r="B949" s="164"/>
      <c r="C949" s="640"/>
      <c r="D949" s="640"/>
      <c r="E949" s="640"/>
      <c r="F949" s="640"/>
      <c r="G949" s="640"/>
      <c r="H949" s="639"/>
      <c r="I949" s="640"/>
      <c r="J949" s="640"/>
      <c r="K949" s="640"/>
      <c r="L949" s="640"/>
    </row>
    <row r="950" spans="2:12" s="165" customFormat="1">
      <c r="B950" s="164"/>
      <c r="C950" s="640"/>
      <c r="D950" s="640"/>
      <c r="E950" s="640"/>
      <c r="F950" s="640"/>
      <c r="G950" s="640"/>
      <c r="H950" s="639"/>
      <c r="I950" s="640"/>
      <c r="J950" s="640"/>
      <c r="K950" s="640"/>
      <c r="L950" s="640"/>
    </row>
    <row r="951" spans="2:12" s="165" customFormat="1">
      <c r="B951" s="164"/>
      <c r="C951" s="640"/>
      <c r="D951" s="640"/>
      <c r="E951" s="640"/>
      <c r="F951" s="640"/>
      <c r="G951" s="640"/>
      <c r="H951" s="639"/>
      <c r="I951" s="640"/>
      <c r="J951" s="640"/>
      <c r="K951" s="640"/>
      <c r="L951" s="640"/>
    </row>
    <row r="952" spans="2:12" s="165" customFormat="1">
      <c r="B952" s="164"/>
      <c r="C952" s="640"/>
      <c r="D952" s="640"/>
      <c r="E952" s="640"/>
      <c r="F952" s="640"/>
      <c r="G952" s="640"/>
      <c r="H952" s="639"/>
      <c r="I952" s="640"/>
      <c r="J952" s="640"/>
      <c r="K952" s="640"/>
      <c r="L952" s="640"/>
    </row>
    <row r="953" spans="2:12" s="165" customFormat="1">
      <c r="B953" s="164"/>
      <c r="C953" s="640"/>
      <c r="D953" s="640"/>
      <c r="E953" s="640"/>
      <c r="F953" s="640"/>
      <c r="G953" s="640"/>
      <c r="H953" s="639"/>
      <c r="I953" s="640"/>
      <c r="J953" s="640"/>
      <c r="K953" s="640"/>
      <c r="L953" s="640"/>
    </row>
    <row r="954" spans="2:12" s="165" customFormat="1">
      <c r="B954" s="164"/>
      <c r="C954" s="640"/>
      <c r="D954" s="640"/>
      <c r="E954" s="640"/>
      <c r="F954" s="640"/>
      <c r="G954" s="640"/>
      <c r="H954" s="639"/>
      <c r="I954" s="640"/>
      <c r="J954" s="640"/>
      <c r="K954" s="640"/>
      <c r="L954" s="640"/>
    </row>
    <row r="955" spans="2:12" s="165" customFormat="1">
      <c r="B955" s="164"/>
      <c r="C955" s="640"/>
      <c r="D955" s="640"/>
      <c r="E955" s="640"/>
      <c r="F955" s="640"/>
      <c r="G955" s="640"/>
      <c r="H955" s="639"/>
      <c r="I955" s="640"/>
      <c r="J955" s="640"/>
      <c r="K955" s="640"/>
      <c r="L955" s="640"/>
    </row>
    <row r="956" spans="2:12" s="165" customFormat="1">
      <c r="B956" s="164"/>
      <c r="C956" s="640"/>
      <c r="D956" s="640"/>
      <c r="E956" s="640"/>
      <c r="F956" s="640"/>
      <c r="G956" s="640"/>
      <c r="H956" s="639"/>
      <c r="I956" s="640"/>
      <c r="J956" s="640"/>
      <c r="K956" s="640"/>
      <c r="L956" s="640"/>
    </row>
    <row r="957" spans="2:12" s="165" customFormat="1">
      <c r="B957" s="164"/>
      <c r="C957" s="640"/>
      <c r="D957" s="640"/>
      <c r="E957" s="640"/>
      <c r="F957" s="640"/>
      <c r="G957" s="640"/>
      <c r="H957" s="639"/>
      <c r="I957" s="640"/>
      <c r="J957" s="640"/>
      <c r="K957" s="640"/>
      <c r="L957" s="640"/>
    </row>
    <row r="958" spans="2:12" s="165" customFormat="1">
      <c r="B958" s="164"/>
      <c r="C958" s="640"/>
      <c r="D958" s="640"/>
      <c r="E958" s="640"/>
      <c r="F958" s="640"/>
      <c r="G958" s="640"/>
      <c r="H958" s="639"/>
      <c r="I958" s="640"/>
      <c r="J958" s="640"/>
      <c r="K958" s="640"/>
      <c r="L958" s="640"/>
    </row>
    <row r="959" spans="2:12" s="165" customFormat="1">
      <c r="B959" s="164"/>
      <c r="C959" s="640"/>
      <c r="D959" s="640"/>
      <c r="E959" s="640"/>
      <c r="F959" s="640"/>
      <c r="G959" s="640"/>
      <c r="H959" s="639"/>
      <c r="I959" s="640"/>
      <c r="J959" s="640"/>
      <c r="K959" s="640"/>
      <c r="L959" s="640"/>
    </row>
    <row r="960" spans="2:12" s="165" customFormat="1">
      <c r="B960" s="164"/>
      <c r="C960" s="640"/>
      <c r="D960" s="640"/>
      <c r="E960" s="640"/>
      <c r="F960" s="640"/>
      <c r="G960" s="640"/>
      <c r="H960" s="639"/>
      <c r="I960" s="640"/>
      <c r="J960" s="640"/>
      <c r="K960" s="640"/>
      <c r="L960" s="640"/>
    </row>
    <row r="961" spans="2:12" s="165" customFormat="1">
      <c r="B961" s="164"/>
      <c r="C961" s="640"/>
      <c r="D961" s="640"/>
      <c r="E961" s="640"/>
      <c r="F961" s="640"/>
      <c r="G961" s="640"/>
      <c r="H961" s="639"/>
      <c r="I961" s="640"/>
      <c r="J961" s="640"/>
      <c r="K961" s="640"/>
      <c r="L961" s="640"/>
    </row>
    <row r="962" spans="2:12" s="165" customFormat="1">
      <c r="B962" s="164"/>
      <c r="C962" s="640"/>
      <c r="D962" s="640"/>
      <c r="E962" s="640"/>
      <c r="F962" s="640"/>
      <c r="G962" s="640"/>
      <c r="H962" s="639"/>
      <c r="I962" s="640"/>
      <c r="J962" s="640"/>
      <c r="K962" s="640"/>
      <c r="L962" s="640"/>
    </row>
    <row r="963" spans="2:12" s="165" customFormat="1">
      <c r="B963" s="164"/>
      <c r="C963" s="640"/>
      <c r="D963" s="640"/>
      <c r="E963" s="640"/>
      <c r="F963" s="640"/>
      <c r="G963" s="640"/>
      <c r="H963" s="639"/>
      <c r="I963" s="640"/>
      <c r="J963" s="640"/>
      <c r="K963" s="640"/>
      <c r="L963" s="640"/>
    </row>
    <row r="964" spans="2:12" s="165" customFormat="1">
      <c r="B964" s="164"/>
      <c r="C964" s="640"/>
      <c r="D964" s="640"/>
      <c r="E964" s="640"/>
      <c r="F964" s="640"/>
      <c r="G964" s="640"/>
      <c r="H964" s="639"/>
      <c r="I964" s="640"/>
      <c r="J964" s="640"/>
      <c r="K964" s="640"/>
      <c r="L964" s="640"/>
    </row>
    <row r="965" spans="2:12" s="165" customFormat="1">
      <c r="B965" s="164"/>
      <c r="C965" s="640"/>
      <c r="D965" s="640"/>
      <c r="E965" s="640"/>
      <c r="F965" s="640"/>
      <c r="G965" s="640"/>
      <c r="H965" s="639"/>
      <c r="I965" s="640"/>
      <c r="J965" s="640"/>
      <c r="K965" s="640"/>
      <c r="L965" s="640"/>
    </row>
    <row r="966" spans="2:12" s="165" customFormat="1">
      <c r="B966" s="164"/>
      <c r="C966" s="640"/>
      <c r="D966" s="640"/>
      <c r="E966" s="640"/>
      <c r="F966" s="640"/>
      <c r="G966" s="640"/>
      <c r="H966" s="639"/>
      <c r="I966" s="640"/>
      <c r="J966" s="640"/>
      <c r="K966" s="640"/>
      <c r="L966" s="640"/>
    </row>
    <row r="967" spans="2:12" s="165" customFormat="1">
      <c r="B967" s="164"/>
      <c r="C967" s="640"/>
      <c r="D967" s="640"/>
      <c r="E967" s="640"/>
      <c r="F967" s="640"/>
      <c r="G967" s="640"/>
      <c r="H967" s="639"/>
      <c r="I967" s="640"/>
      <c r="J967" s="640"/>
      <c r="K967" s="640"/>
      <c r="L967" s="640"/>
    </row>
    <row r="968" spans="2:12" s="165" customFormat="1">
      <c r="B968" s="164"/>
      <c r="C968" s="640"/>
      <c r="D968" s="640"/>
      <c r="E968" s="640"/>
      <c r="F968" s="640"/>
      <c r="G968" s="640"/>
      <c r="H968" s="639"/>
      <c r="I968" s="640"/>
      <c r="J968" s="640"/>
      <c r="K968" s="640"/>
      <c r="L968" s="640"/>
    </row>
    <row r="969" spans="2:12" s="165" customFormat="1">
      <c r="B969" s="164"/>
      <c r="C969" s="640"/>
      <c r="D969" s="640"/>
      <c r="E969" s="640"/>
      <c r="F969" s="640"/>
      <c r="G969" s="640"/>
      <c r="H969" s="639"/>
      <c r="I969" s="640"/>
      <c r="J969" s="640"/>
      <c r="K969" s="640"/>
      <c r="L969" s="640"/>
    </row>
    <row r="970" spans="2:12" s="165" customFormat="1">
      <c r="B970" s="164"/>
      <c r="C970" s="640"/>
      <c r="D970" s="640"/>
      <c r="E970" s="640"/>
      <c r="F970" s="640"/>
      <c r="G970" s="640"/>
      <c r="H970" s="639"/>
      <c r="I970" s="640"/>
      <c r="J970" s="640"/>
      <c r="K970" s="640"/>
      <c r="L970" s="640"/>
    </row>
    <row r="971" spans="2:12" s="165" customFormat="1">
      <c r="B971" s="164"/>
      <c r="C971" s="640"/>
      <c r="D971" s="640"/>
      <c r="E971" s="640"/>
      <c r="F971" s="640"/>
      <c r="G971" s="640"/>
      <c r="H971" s="639"/>
      <c r="I971" s="640"/>
      <c r="J971" s="640"/>
      <c r="K971" s="640"/>
      <c r="L971" s="640"/>
    </row>
    <row r="972" spans="2:12" s="165" customFormat="1">
      <c r="B972" s="164"/>
      <c r="C972" s="640"/>
      <c r="D972" s="640"/>
      <c r="E972" s="640"/>
      <c r="F972" s="640"/>
      <c r="G972" s="640"/>
      <c r="H972" s="639"/>
      <c r="I972" s="640"/>
      <c r="J972" s="640"/>
      <c r="K972" s="640"/>
      <c r="L972" s="640"/>
    </row>
    <row r="973" spans="2:12" s="165" customFormat="1">
      <c r="B973" s="164"/>
      <c r="C973" s="640"/>
      <c r="D973" s="640"/>
      <c r="E973" s="640"/>
      <c r="F973" s="640"/>
      <c r="G973" s="640"/>
      <c r="H973" s="639"/>
      <c r="I973" s="640"/>
      <c r="J973" s="640"/>
      <c r="K973" s="640"/>
      <c r="L973" s="640"/>
    </row>
    <row r="974" spans="2:12" s="165" customFormat="1">
      <c r="B974" s="164"/>
      <c r="C974" s="640"/>
      <c r="D974" s="640"/>
      <c r="E974" s="640"/>
      <c r="F974" s="640"/>
      <c r="G974" s="640"/>
      <c r="H974" s="639"/>
      <c r="I974" s="640"/>
      <c r="J974" s="640"/>
      <c r="K974" s="640"/>
      <c r="L974" s="640"/>
    </row>
    <row r="975" spans="2:12" s="165" customFormat="1">
      <c r="B975" s="164"/>
      <c r="C975" s="640"/>
      <c r="D975" s="640"/>
      <c r="E975" s="640"/>
      <c r="F975" s="640"/>
      <c r="G975" s="640"/>
      <c r="H975" s="639"/>
      <c r="I975" s="640"/>
      <c r="J975" s="640"/>
      <c r="K975" s="640"/>
      <c r="L975" s="640"/>
    </row>
    <row r="976" spans="2:12" s="165" customFormat="1">
      <c r="B976" s="164"/>
      <c r="C976" s="640"/>
      <c r="D976" s="640"/>
      <c r="E976" s="640"/>
      <c r="F976" s="640"/>
      <c r="G976" s="640"/>
      <c r="H976" s="639"/>
      <c r="I976" s="640"/>
      <c r="J976" s="640"/>
      <c r="K976" s="640"/>
      <c r="L976" s="640"/>
    </row>
    <row r="977" spans="2:12" s="165" customFormat="1">
      <c r="B977" s="164"/>
      <c r="C977" s="640"/>
      <c r="D977" s="640"/>
      <c r="E977" s="640"/>
      <c r="F977" s="640"/>
      <c r="G977" s="640"/>
      <c r="H977" s="639"/>
      <c r="I977" s="640"/>
      <c r="J977" s="640"/>
      <c r="K977" s="640"/>
      <c r="L977" s="640"/>
    </row>
    <row r="978" spans="2:12" s="165" customFormat="1">
      <c r="B978" s="164"/>
      <c r="C978" s="640"/>
      <c r="D978" s="640"/>
      <c r="E978" s="640"/>
      <c r="F978" s="640"/>
      <c r="G978" s="640"/>
      <c r="H978" s="639"/>
      <c r="I978" s="640"/>
      <c r="J978" s="640"/>
      <c r="K978" s="640"/>
      <c r="L978" s="640"/>
    </row>
    <row r="979" spans="2:12" s="165" customFormat="1">
      <c r="B979" s="164"/>
      <c r="C979" s="640"/>
      <c r="D979" s="640"/>
      <c r="E979" s="640"/>
      <c r="F979" s="640"/>
      <c r="G979" s="640"/>
      <c r="H979" s="639"/>
      <c r="I979" s="640"/>
      <c r="J979" s="640"/>
      <c r="K979" s="640"/>
      <c r="L979" s="640"/>
    </row>
    <row r="980" spans="2:12" s="165" customFormat="1">
      <c r="B980" s="164"/>
      <c r="C980" s="640"/>
      <c r="D980" s="640"/>
      <c r="E980" s="640"/>
      <c r="F980" s="640"/>
      <c r="G980" s="640"/>
      <c r="H980" s="639"/>
      <c r="I980" s="640"/>
      <c r="J980" s="640"/>
      <c r="K980" s="640"/>
      <c r="L980" s="640"/>
    </row>
    <row r="981" spans="2:12" s="165" customFormat="1">
      <c r="B981" s="164"/>
      <c r="C981" s="640"/>
      <c r="D981" s="640"/>
      <c r="E981" s="640"/>
      <c r="F981" s="640"/>
      <c r="G981" s="640"/>
      <c r="H981" s="639"/>
      <c r="I981" s="640"/>
      <c r="J981" s="640"/>
      <c r="K981" s="640"/>
      <c r="L981" s="640"/>
    </row>
    <row r="982" spans="2:12" s="165" customFormat="1">
      <c r="B982" s="164"/>
      <c r="C982" s="640"/>
      <c r="D982" s="640"/>
      <c r="E982" s="640"/>
      <c r="F982" s="640"/>
      <c r="G982" s="640"/>
      <c r="H982" s="639"/>
      <c r="I982" s="640"/>
      <c r="J982" s="640"/>
      <c r="K982" s="640"/>
      <c r="L982" s="640"/>
    </row>
    <row r="983" spans="2:12" s="165" customFormat="1">
      <c r="B983" s="164"/>
      <c r="C983" s="640"/>
      <c r="D983" s="640"/>
      <c r="E983" s="640"/>
      <c r="F983" s="640"/>
      <c r="G983" s="640"/>
      <c r="H983" s="639"/>
      <c r="I983" s="640"/>
      <c r="J983" s="640"/>
      <c r="K983" s="640"/>
      <c r="L983" s="640"/>
    </row>
    <row r="984" spans="2:12" s="165" customFormat="1">
      <c r="B984" s="164"/>
      <c r="C984" s="640"/>
      <c r="D984" s="640"/>
      <c r="E984" s="640"/>
      <c r="F984" s="640"/>
      <c r="G984" s="640"/>
      <c r="H984" s="639"/>
      <c r="I984" s="640"/>
      <c r="J984" s="640"/>
      <c r="K984" s="640"/>
      <c r="L984" s="640"/>
    </row>
    <row r="985" spans="2:12" s="165" customFormat="1">
      <c r="B985" s="164"/>
      <c r="C985" s="640"/>
      <c r="D985" s="640"/>
      <c r="E985" s="640"/>
      <c r="F985" s="640"/>
      <c r="G985" s="640"/>
      <c r="H985" s="639"/>
      <c r="I985" s="640"/>
      <c r="J985" s="640"/>
      <c r="K985" s="640"/>
      <c r="L985" s="640"/>
    </row>
    <row r="986" spans="2:12" s="165" customFormat="1">
      <c r="B986" s="164"/>
      <c r="C986" s="640"/>
      <c r="D986" s="640"/>
      <c r="E986" s="640"/>
      <c r="F986" s="640"/>
      <c r="G986" s="640"/>
      <c r="H986" s="639"/>
      <c r="I986" s="640"/>
      <c r="J986" s="640"/>
      <c r="K986" s="640"/>
      <c r="L986" s="640"/>
    </row>
    <row r="987" spans="2:12" s="165" customFormat="1">
      <c r="B987" s="164"/>
      <c r="C987" s="640"/>
      <c r="D987" s="640"/>
      <c r="E987" s="640"/>
      <c r="F987" s="640"/>
      <c r="G987" s="640"/>
      <c r="H987" s="639"/>
      <c r="I987" s="640"/>
      <c r="J987" s="640"/>
      <c r="K987" s="640"/>
      <c r="L987" s="640"/>
    </row>
    <row r="988" spans="2:12" s="165" customFormat="1">
      <c r="B988" s="164"/>
      <c r="C988" s="640"/>
      <c r="D988" s="640"/>
      <c r="E988" s="640"/>
      <c r="F988" s="640"/>
      <c r="G988" s="640"/>
      <c r="H988" s="639"/>
      <c r="I988" s="640"/>
      <c r="J988" s="640"/>
      <c r="K988" s="640"/>
      <c r="L988" s="640"/>
    </row>
    <row r="989" spans="2:12" s="165" customFormat="1">
      <c r="B989" s="164"/>
      <c r="C989" s="640"/>
      <c r="D989" s="640"/>
      <c r="E989" s="640"/>
      <c r="F989" s="640"/>
      <c r="G989" s="640"/>
      <c r="H989" s="639"/>
      <c r="I989" s="640"/>
      <c r="J989" s="640"/>
      <c r="K989" s="640"/>
      <c r="L989" s="640"/>
    </row>
    <row r="990" spans="2:12" s="165" customFormat="1">
      <c r="B990" s="164"/>
      <c r="C990" s="640"/>
      <c r="D990" s="640"/>
      <c r="E990" s="640"/>
      <c r="F990" s="640"/>
      <c r="G990" s="640"/>
      <c r="H990" s="639"/>
      <c r="I990" s="640"/>
      <c r="J990" s="640"/>
      <c r="K990" s="640"/>
      <c r="L990" s="640"/>
    </row>
    <row r="991" spans="2:12" s="165" customFormat="1">
      <c r="B991" s="164"/>
      <c r="C991" s="640"/>
      <c r="D991" s="640"/>
      <c r="E991" s="640"/>
      <c r="F991" s="640"/>
      <c r="G991" s="640"/>
      <c r="H991" s="639"/>
      <c r="I991" s="640"/>
      <c r="J991" s="640"/>
      <c r="K991" s="640"/>
      <c r="L991" s="640"/>
    </row>
    <row r="992" spans="2:12" s="165" customFormat="1">
      <c r="B992" s="164"/>
      <c r="C992" s="640"/>
      <c r="D992" s="640"/>
      <c r="E992" s="640"/>
      <c r="F992" s="640"/>
      <c r="G992" s="640"/>
      <c r="H992" s="639"/>
      <c r="I992" s="640"/>
      <c r="J992" s="640"/>
      <c r="K992" s="640"/>
      <c r="L992" s="640"/>
    </row>
    <row r="993" spans="2:12" s="165" customFormat="1">
      <c r="B993" s="164"/>
      <c r="C993" s="640"/>
      <c r="D993" s="640"/>
      <c r="E993" s="640"/>
      <c r="F993" s="640"/>
      <c r="G993" s="640"/>
      <c r="H993" s="639"/>
      <c r="I993" s="640"/>
      <c r="J993" s="640"/>
      <c r="K993" s="640"/>
      <c r="L993" s="640"/>
    </row>
    <row r="994" spans="2:12" s="165" customFormat="1">
      <c r="B994" s="164"/>
      <c r="C994" s="640"/>
      <c r="D994" s="640"/>
      <c r="E994" s="640"/>
      <c r="F994" s="640"/>
      <c r="G994" s="640"/>
      <c r="H994" s="639"/>
      <c r="I994" s="640"/>
      <c r="J994" s="640"/>
      <c r="K994" s="640"/>
      <c r="L994" s="640"/>
    </row>
    <row r="995" spans="2:12" s="165" customFormat="1">
      <c r="B995" s="164"/>
      <c r="C995" s="640"/>
      <c r="D995" s="640"/>
      <c r="E995" s="640"/>
      <c r="F995" s="640"/>
      <c r="G995" s="640"/>
      <c r="H995" s="639"/>
      <c r="I995" s="640"/>
      <c r="J995" s="640"/>
      <c r="K995" s="640"/>
      <c r="L995" s="640"/>
    </row>
    <row r="996" spans="2:12" s="165" customFormat="1">
      <c r="B996" s="164"/>
      <c r="C996" s="640"/>
      <c r="D996" s="640"/>
      <c r="E996" s="640"/>
      <c r="F996" s="640"/>
      <c r="G996" s="640"/>
      <c r="H996" s="639"/>
      <c r="I996" s="640"/>
      <c r="J996" s="640"/>
      <c r="K996" s="640"/>
      <c r="L996" s="640"/>
    </row>
    <row r="997" spans="2:12" s="165" customFormat="1">
      <c r="B997" s="164"/>
      <c r="C997" s="640"/>
      <c r="D997" s="640"/>
      <c r="E997" s="640"/>
      <c r="F997" s="640"/>
      <c r="G997" s="640"/>
      <c r="H997" s="639"/>
      <c r="I997" s="640"/>
      <c r="J997" s="640"/>
      <c r="K997" s="640"/>
      <c r="L997" s="640"/>
    </row>
    <row r="998" spans="2:12" s="165" customFormat="1">
      <c r="B998" s="164"/>
      <c r="C998" s="640"/>
      <c r="D998" s="640"/>
      <c r="E998" s="640"/>
      <c r="F998" s="640"/>
      <c r="G998" s="640"/>
      <c r="H998" s="639"/>
      <c r="I998" s="640"/>
      <c r="J998" s="640"/>
      <c r="K998" s="640"/>
      <c r="L998" s="640"/>
    </row>
    <row r="999" spans="2:12" s="165" customFormat="1">
      <c r="B999" s="164"/>
      <c r="C999" s="640"/>
      <c r="D999" s="640"/>
      <c r="E999" s="640"/>
      <c r="F999" s="640"/>
      <c r="G999" s="640"/>
      <c r="H999" s="639"/>
      <c r="I999" s="640"/>
      <c r="J999" s="640"/>
      <c r="K999" s="640"/>
      <c r="L999" s="640"/>
    </row>
    <row r="1000" spans="2:12" s="165" customFormat="1">
      <c r="B1000" s="164"/>
      <c r="C1000" s="640"/>
      <c r="D1000" s="640"/>
      <c r="E1000" s="640"/>
      <c r="F1000" s="640"/>
      <c r="G1000" s="640"/>
      <c r="H1000" s="639"/>
      <c r="I1000" s="640"/>
      <c r="J1000" s="640"/>
      <c r="K1000" s="640"/>
      <c r="L1000" s="640"/>
    </row>
    <row r="1001" spans="2:12" s="165" customFormat="1">
      <c r="B1001" s="164"/>
      <c r="C1001" s="640"/>
      <c r="D1001" s="640"/>
      <c r="E1001" s="640"/>
      <c r="F1001" s="640"/>
      <c r="G1001" s="640"/>
      <c r="H1001" s="639"/>
      <c r="I1001" s="640"/>
      <c r="J1001" s="640"/>
      <c r="K1001" s="640"/>
      <c r="L1001" s="640"/>
    </row>
    <row r="1002" spans="2:12" s="165" customFormat="1">
      <c r="B1002" s="164"/>
      <c r="C1002" s="640"/>
      <c r="D1002" s="640"/>
      <c r="E1002" s="640"/>
      <c r="F1002" s="640"/>
      <c r="G1002" s="640"/>
      <c r="H1002" s="639"/>
      <c r="I1002" s="640"/>
      <c r="J1002" s="640"/>
      <c r="K1002" s="640"/>
      <c r="L1002" s="640"/>
    </row>
    <row r="1003" spans="2:12" s="165" customFormat="1">
      <c r="B1003" s="164"/>
      <c r="C1003" s="640"/>
      <c r="D1003" s="640"/>
      <c r="E1003" s="640"/>
      <c r="F1003" s="640"/>
      <c r="G1003" s="640"/>
      <c r="H1003" s="639"/>
      <c r="I1003" s="640"/>
      <c r="J1003" s="640"/>
      <c r="K1003" s="640"/>
      <c r="L1003" s="640"/>
    </row>
    <row r="1004" spans="2:12" s="165" customFormat="1">
      <c r="B1004" s="164"/>
      <c r="C1004" s="640"/>
      <c r="D1004" s="640"/>
      <c r="E1004" s="640"/>
      <c r="F1004" s="640"/>
      <c r="G1004" s="640"/>
      <c r="H1004" s="639"/>
      <c r="I1004" s="640"/>
      <c r="J1004" s="640"/>
      <c r="K1004" s="640"/>
      <c r="L1004" s="640"/>
    </row>
    <row r="1005" spans="2:12" s="165" customFormat="1">
      <c r="B1005" s="164"/>
      <c r="C1005" s="640"/>
      <c r="D1005" s="640"/>
      <c r="E1005" s="640"/>
      <c r="F1005" s="640"/>
      <c r="G1005" s="640"/>
      <c r="H1005" s="639"/>
      <c r="I1005" s="640"/>
      <c r="J1005" s="640"/>
      <c r="K1005" s="640"/>
      <c r="L1005" s="640"/>
    </row>
    <row r="1006" spans="2:12" s="165" customFormat="1">
      <c r="B1006" s="164"/>
      <c r="C1006" s="640"/>
      <c r="D1006" s="640"/>
      <c r="E1006" s="640"/>
      <c r="F1006" s="640"/>
      <c r="G1006" s="640"/>
      <c r="H1006" s="639"/>
      <c r="I1006" s="640"/>
      <c r="J1006" s="640"/>
      <c r="K1006" s="640"/>
      <c r="L1006" s="640"/>
    </row>
    <row r="1007" spans="2:12" s="165" customFormat="1">
      <c r="B1007" s="164"/>
      <c r="C1007" s="640"/>
      <c r="D1007" s="640"/>
      <c r="E1007" s="640"/>
      <c r="F1007" s="640"/>
      <c r="G1007" s="640"/>
      <c r="H1007" s="639"/>
      <c r="I1007" s="640"/>
      <c r="J1007" s="640"/>
      <c r="K1007" s="640"/>
      <c r="L1007" s="640"/>
    </row>
    <row r="1008" spans="2:12" s="165" customFormat="1">
      <c r="B1008" s="164"/>
      <c r="C1008" s="640"/>
      <c r="D1008" s="640"/>
      <c r="E1008" s="640"/>
      <c r="F1008" s="640"/>
      <c r="G1008" s="640"/>
      <c r="H1008" s="639"/>
      <c r="I1008" s="640"/>
      <c r="J1008" s="640"/>
      <c r="K1008" s="640"/>
      <c r="L1008" s="640"/>
    </row>
    <row r="1009" spans="2:12" s="165" customFormat="1">
      <c r="B1009" s="164"/>
      <c r="C1009" s="640"/>
      <c r="D1009" s="640"/>
      <c r="E1009" s="640"/>
      <c r="F1009" s="640"/>
      <c r="G1009" s="640"/>
      <c r="H1009" s="639"/>
      <c r="I1009" s="640"/>
      <c r="J1009" s="640"/>
      <c r="K1009" s="640"/>
      <c r="L1009" s="640"/>
    </row>
    <row r="1010" spans="2:12" s="165" customFormat="1">
      <c r="B1010" s="164"/>
      <c r="C1010" s="640"/>
      <c r="D1010" s="640"/>
      <c r="E1010" s="640"/>
      <c r="F1010" s="640"/>
      <c r="G1010" s="640"/>
      <c r="H1010" s="639"/>
      <c r="I1010" s="640"/>
      <c r="J1010" s="640"/>
      <c r="K1010" s="640"/>
      <c r="L1010" s="640"/>
    </row>
    <row r="1011" spans="2:12" s="165" customFormat="1">
      <c r="B1011" s="164"/>
      <c r="C1011" s="640"/>
      <c r="D1011" s="640"/>
      <c r="E1011" s="640"/>
      <c r="F1011" s="640"/>
      <c r="G1011" s="640"/>
      <c r="H1011" s="639"/>
      <c r="I1011" s="640"/>
      <c r="J1011" s="640"/>
      <c r="K1011" s="640"/>
      <c r="L1011" s="640"/>
    </row>
    <row r="1012" spans="2:12" s="165" customFormat="1">
      <c r="B1012" s="164"/>
      <c r="C1012" s="640"/>
      <c r="D1012" s="640"/>
      <c r="E1012" s="640"/>
      <c r="F1012" s="640"/>
      <c r="G1012" s="640"/>
      <c r="H1012" s="639"/>
      <c r="I1012" s="640"/>
      <c r="J1012" s="640"/>
      <c r="K1012" s="640"/>
      <c r="L1012" s="640"/>
    </row>
    <row r="1013" spans="2:12" s="165" customFormat="1">
      <c r="B1013" s="164"/>
      <c r="C1013" s="640"/>
      <c r="D1013" s="640"/>
      <c r="E1013" s="640"/>
      <c r="F1013" s="640"/>
      <c r="G1013" s="640"/>
      <c r="H1013" s="639"/>
      <c r="I1013" s="640"/>
      <c r="J1013" s="640"/>
      <c r="K1013" s="640"/>
      <c r="L1013" s="640"/>
    </row>
    <row r="1014" spans="2:12" s="165" customFormat="1">
      <c r="B1014" s="164"/>
      <c r="C1014" s="640"/>
      <c r="D1014" s="640"/>
      <c r="E1014" s="640"/>
      <c r="F1014" s="640"/>
      <c r="G1014" s="640"/>
      <c r="H1014" s="639"/>
      <c r="I1014" s="640"/>
      <c r="J1014" s="640"/>
      <c r="K1014" s="640"/>
      <c r="L1014" s="640"/>
    </row>
    <row r="1015" spans="2:12" s="165" customFormat="1">
      <c r="B1015" s="164"/>
      <c r="C1015" s="640"/>
      <c r="D1015" s="640"/>
      <c r="E1015" s="640"/>
      <c r="F1015" s="640"/>
      <c r="G1015" s="640"/>
      <c r="H1015" s="639"/>
      <c r="I1015" s="640"/>
      <c r="J1015" s="640"/>
      <c r="K1015" s="640"/>
      <c r="L1015" s="640"/>
    </row>
    <row r="1016" spans="2:12" s="165" customFormat="1">
      <c r="B1016" s="164"/>
      <c r="C1016" s="640"/>
      <c r="D1016" s="640"/>
      <c r="E1016" s="640"/>
      <c r="F1016" s="640"/>
      <c r="G1016" s="640"/>
      <c r="H1016" s="639"/>
      <c r="I1016" s="640"/>
      <c r="J1016" s="640"/>
      <c r="K1016" s="640"/>
      <c r="L1016" s="640"/>
    </row>
    <row r="1017" spans="2:12" s="165" customFormat="1">
      <c r="B1017" s="164"/>
      <c r="C1017" s="640"/>
      <c r="D1017" s="640"/>
      <c r="E1017" s="640"/>
      <c r="F1017" s="640"/>
      <c r="G1017" s="640"/>
      <c r="H1017" s="639"/>
      <c r="I1017" s="640"/>
      <c r="J1017" s="640"/>
      <c r="K1017" s="640"/>
      <c r="L1017" s="640"/>
    </row>
    <row r="1018" spans="2:12" s="165" customFormat="1">
      <c r="B1018" s="164"/>
      <c r="C1018" s="640"/>
      <c r="D1018" s="640"/>
      <c r="E1018" s="640"/>
      <c r="F1018" s="640"/>
      <c r="G1018" s="640"/>
      <c r="H1018" s="639"/>
      <c r="I1018" s="640"/>
      <c r="J1018" s="640"/>
      <c r="K1018" s="640"/>
      <c r="L1018" s="640"/>
    </row>
    <row r="1019" spans="2:12" s="165" customFormat="1">
      <c r="B1019" s="164"/>
      <c r="C1019" s="640"/>
      <c r="D1019" s="640"/>
      <c r="E1019" s="640"/>
      <c r="F1019" s="640"/>
      <c r="G1019" s="640"/>
      <c r="H1019" s="639"/>
      <c r="I1019" s="640"/>
      <c r="J1019" s="640"/>
      <c r="K1019" s="640"/>
      <c r="L1019" s="640"/>
    </row>
    <row r="1020" spans="2:12" s="165" customFormat="1">
      <c r="B1020" s="164"/>
      <c r="C1020" s="640"/>
      <c r="D1020" s="640"/>
      <c r="E1020" s="640"/>
      <c r="F1020" s="640"/>
      <c r="G1020" s="640"/>
      <c r="H1020" s="639"/>
      <c r="I1020" s="640"/>
      <c r="J1020" s="640"/>
      <c r="K1020" s="640"/>
      <c r="L1020" s="640"/>
    </row>
    <row r="1021" spans="2:12" s="165" customFormat="1">
      <c r="B1021" s="164"/>
      <c r="C1021" s="640"/>
      <c r="D1021" s="640"/>
      <c r="E1021" s="640"/>
      <c r="F1021" s="640"/>
      <c r="G1021" s="640"/>
      <c r="H1021" s="639"/>
      <c r="I1021" s="640"/>
      <c r="J1021" s="640"/>
      <c r="K1021" s="640"/>
      <c r="L1021" s="640"/>
    </row>
    <row r="1022" spans="2:12" s="165" customFormat="1">
      <c r="B1022" s="164"/>
      <c r="C1022" s="640"/>
      <c r="D1022" s="640"/>
      <c r="E1022" s="640"/>
      <c r="F1022" s="640"/>
      <c r="G1022" s="640"/>
      <c r="H1022" s="639"/>
      <c r="I1022" s="640"/>
      <c r="J1022" s="640"/>
      <c r="K1022" s="640"/>
      <c r="L1022" s="640"/>
    </row>
    <row r="1023" spans="2:12" s="165" customFormat="1">
      <c r="B1023" s="164"/>
      <c r="C1023" s="640"/>
      <c r="D1023" s="640"/>
      <c r="E1023" s="640"/>
      <c r="F1023" s="640"/>
      <c r="G1023" s="640"/>
      <c r="H1023" s="639"/>
      <c r="I1023" s="640"/>
      <c r="J1023" s="640"/>
      <c r="K1023" s="640"/>
      <c r="L1023" s="640"/>
    </row>
    <row r="1024" spans="2:12" s="165" customFormat="1">
      <c r="B1024" s="164"/>
      <c r="C1024" s="640"/>
      <c r="D1024" s="640"/>
      <c r="E1024" s="640"/>
      <c r="F1024" s="640"/>
      <c r="G1024" s="640"/>
      <c r="H1024" s="639"/>
      <c r="I1024" s="640"/>
      <c r="J1024" s="640"/>
      <c r="K1024" s="640"/>
      <c r="L1024" s="640"/>
    </row>
    <row r="1025" spans="2:12" s="165" customFormat="1">
      <c r="B1025" s="164"/>
      <c r="C1025" s="640"/>
      <c r="D1025" s="640"/>
      <c r="E1025" s="640"/>
      <c r="F1025" s="640"/>
      <c r="G1025" s="640"/>
      <c r="H1025" s="639"/>
      <c r="I1025" s="640"/>
      <c r="J1025" s="640"/>
      <c r="K1025" s="640"/>
      <c r="L1025" s="640"/>
    </row>
    <row r="1026" spans="2:12" s="165" customFormat="1">
      <c r="B1026" s="164"/>
      <c r="C1026" s="640"/>
      <c r="D1026" s="640"/>
      <c r="E1026" s="640"/>
      <c r="F1026" s="640"/>
      <c r="G1026" s="640"/>
      <c r="H1026" s="639"/>
      <c r="I1026" s="640"/>
      <c r="J1026" s="640"/>
      <c r="K1026" s="640"/>
      <c r="L1026" s="640"/>
    </row>
    <row r="1027" spans="2:12" s="165" customFormat="1">
      <c r="B1027" s="164"/>
      <c r="C1027" s="640"/>
      <c r="D1027" s="640"/>
      <c r="E1027" s="640"/>
      <c r="F1027" s="640"/>
      <c r="G1027" s="640"/>
      <c r="H1027" s="639"/>
      <c r="I1027" s="640"/>
      <c r="J1027" s="640"/>
      <c r="K1027" s="640"/>
      <c r="L1027" s="640"/>
    </row>
    <row r="1028" spans="2:12" s="165" customFormat="1">
      <c r="B1028" s="164"/>
      <c r="C1028" s="640"/>
      <c r="D1028" s="640"/>
      <c r="E1028" s="640"/>
      <c r="F1028" s="640"/>
      <c r="G1028" s="640"/>
      <c r="H1028" s="639"/>
      <c r="I1028" s="640"/>
      <c r="J1028" s="640"/>
      <c r="K1028" s="640"/>
      <c r="L1028" s="640"/>
    </row>
    <row r="1029" spans="2:12" s="165" customFormat="1">
      <c r="B1029" s="164"/>
      <c r="C1029" s="640"/>
      <c r="D1029" s="640"/>
      <c r="E1029" s="640"/>
      <c r="F1029" s="640"/>
      <c r="G1029" s="640"/>
      <c r="H1029" s="639"/>
      <c r="I1029" s="640"/>
      <c r="J1029" s="640"/>
      <c r="K1029" s="640"/>
      <c r="L1029" s="640"/>
    </row>
    <row r="1030" spans="2:12" s="165" customFormat="1">
      <c r="B1030" s="164"/>
      <c r="C1030" s="640"/>
      <c r="D1030" s="640"/>
      <c r="E1030" s="640"/>
      <c r="F1030" s="640"/>
      <c r="G1030" s="640"/>
      <c r="H1030" s="639"/>
      <c r="I1030" s="640"/>
      <c r="J1030" s="640"/>
      <c r="K1030" s="640"/>
      <c r="L1030" s="640"/>
    </row>
    <row r="1031" spans="2:12" s="165" customFormat="1">
      <c r="B1031" s="164"/>
      <c r="C1031" s="640"/>
      <c r="D1031" s="640"/>
      <c r="E1031" s="640"/>
      <c r="F1031" s="640"/>
      <c r="G1031" s="640"/>
      <c r="H1031" s="639"/>
      <c r="I1031" s="640"/>
      <c r="J1031" s="640"/>
      <c r="K1031" s="640"/>
      <c r="L1031" s="640"/>
    </row>
    <row r="1032" spans="2:12" s="165" customFormat="1">
      <c r="B1032" s="164"/>
      <c r="C1032" s="640"/>
      <c r="D1032" s="640"/>
      <c r="E1032" s="640"/>
      <c r="F1032" s="640"/>
      <c r="G1032" s="640"/>
      <c r="H1032" s="639"/>
      <c r="I1032" s="640"/>
      <c r="J1032" s="640"/>
      <c r="K1032" s="640"/>
      <c r="L1032" s="640"/>
    </row>
    <row r="1033" spans="2:12" s="165" customFormat="1">
      <c r="B1033" s="164"/>
      <c r="C1033" s="640"/>
      <c r="D1033" s="640"/>
      <c r="E1033" s="640"/>
      <c r="F1033" s="640"/>
      <c r="G1033" s="640"/>
      <c r="H1033" s="639"/>
      <c r="I1033" s="640"/>
      <c r="J1033" s="640"/>
      <c r="K1033" s="640"/>
      <c r="L1033" s="640"/>
    </row>
    <row r="1034" spans="2:12" s="165" customFormat="1">
      <c r="B1034" s="164"/>
      <c r="C1034" s="640"/>
      <c r="D1034" s="640"/>
      <c r="E1034" s="640"/>
      <c r="F1034" s="640"/>
      <c r="G1034" s="640"/>
      <c r="H1034" s="639"/>
      <c r="I1034" s="640"/>
      <c r="J1034" s="640"/>
      <c r="K1034" s="640"/>
      <c r="L1034" s="640"/>
    </row>
    <row r="1035" spans="2:12" s="165" customFormat="1">
      <c r="B1035" s="164"/>
      <c r="C1035" s="640"/>
      <c r="D1035" s="640"/>
      <c r="E1035" s="640"/>
      <c r="F1035" s="640"/>
      <c r="G1035" s="640"/>
      <c r="H1035" s="639"/>
      <c r="I1035" s="640"/>
      <c r="J1035" s="640"/>
      <c r="K1035" s="640"/>
      <c r="L1035" s="640"/>
    </row>
    <row r="1036" spans="2:12" s="165" customFormat="1">
      <c r="B1036" s="164"/>
      <c r="C1036" s="640"/>
      <c r="D1036" s="640"/>
      <c r="E1036" s="640"/>
      <c r="F1036" s="640"/>
      <c r="G1036" s="640"/>
      <c r="H1036" s="639"/>
      <c r="I1036" s="640"/>
      <c r="J1036" s="640"/>
      <c r="K1036" s="640"/>
      <c r="L1036" s="640"/>
    </row>
    <row r="1037" spans="2:12" s="165" customFormat="1">
      <c r="B1037" s="164"/>
      <c r="C1037" s="640"/>
      <c r="D1037" s="640"/>
      <c r="E1037" s="640"/>
      <c r="F1037" s="640"/>
      <c r="G1037" s="640"/>
      <c r="H1037" s="639"/>
      <c r="I1037" s="640"/>
      <c r="J1037" s="640"/>
      <c r="K1037" s="640"/>
      <c r="L1037" s="640"/>
    </row>
    <row r="1038" spans="2:12" s="165" customFormat="1">
      <c r="B1038" s="164"/>
      <c r="C1038" s="640"/>
      <c r="D1038" s="640"/>
      <c r="E1038" s="640"/>
      <c r="F1038" s="640"/>
      <c r="G1038" s="640"/>
      <c r="H1038" s="639"/>
      <c r="I1038" s="640"/>
      <c r="J1038" s="640"/>
      <c r="K1038" s="640"/>
      <c r="L1038" s="640"/>
    </row>
    <row r="1039" spans="2:12" s="165" customFormat="1">
      <c r="B1039" s="164"/>
      <c r="C1039" s="640"/>
      <c r="D1039" s="640"/>
      <c r="E1039" s="640"/>
      <c r="F1039" s="640"/>
      <c r="G1039" s="640"/>
      <c r="H1039" s="639"/>
      <c r="I1039" s="640"/>
      <c r="J1039" s="640"/>
      <c r="K1039" s="640"/>
      <c r="L1039" s="640"/>
    </row>
    <row r="1040" spans="2:12" s="165" customFormat="1">
      <c r="B1040" s="164"/>
      <c r="C1040" s="640"/>
      <c r="D1040" s="640"/>
      <c r="E1040" s="640"/>
      <c r="F1040" s="640"/>
      <c r="G1040" s="640"/>
      <c r="H1040" s="639"/>
      <c r="I1040" s="640"/>
      <c r="J1040" s="640"/>
      <c r="K1040" s="640"/>
      <c r="L1040" s="640"/>
    </row>
    <row r="1041" spans="2:12" s="165" customFormat="1">
      <c r="B1041" s="164"/>
      <c r="C1041" s="640"/>
      <c r="D1041" s="640"/>
      <c r="E1041" s="640"/>
      <c r="F1041" s="640"/>
      <c r="G1041" s="640"/>
      <c r="H1041" s="639"/>
      <c r="I1041" s="640"/>
      <c r="J1041" s="640"/>
      <c r="K1041" s="640"/>
      <c r="L1041" s="640"/>
    </row>
    <row r="1042" spans="2:12" s="165" customFormat="1">
      <c r="B1042" s="164"/>
      <c r="C1042" s="640"/>
      <c r="D1042" s="640"/>
      <c r="E1042" s="640"/>
      <c r="F1042" s="640"/>
      <c r="G1042" s="640"/>
      <c r="H1042" s="639"/>
      <c r="I1042" s="640"/>
      <c r="J1042" s="640"/>
      <c r="K1042" s="640"/>
      <c r="L1042" s="640"/>
    </row>
    <row r="1043" spans="2:12" s="165" customFormat="1">
      <c r="B1043" s="164"/>
      <c r="C1043" s="640"/>
      <c r="D1043" s="640"/>
      <c r="E1043" s="640"/>
      <c r="F1043" s="640"/>
      <c r="G1043" s="640"/>
      <c r="H1043" s="639"/>
      <c r="I1043" s="640"/>
      <c r="J1043" s="640"/>
      <c r="K1043" s="640"/>
      <c r="L1043" s="640"/>
    </row>
    <row r="1044" spans="2:12" s="165" customFormat="1">
      <c r="B1044" s="164"/>
      <c r="C1044" s="640"/>
      <c r="D1044" s="640"/>
      <c r="E1044" s="640"/>
      <c r="F1044" s="640"/>
      <c r="G1044" s="640"/>
      <c r="H1044" s="639"/>
      <c r="I1044" s="640"/>
      <c r="J1044" s="640"/>
      <c r="K1044" s="640"/>
      <c r="L1044" s="640"/>
    </row>
    <row r="1045" spans="2:12" s="165" customFormat="1">
      <c r="B1045" s="164"/>
      <c r="C1045" s="640"/>
      <c r="D1045" s="640"/>
      <c r="E1045" s="640"/>
      <c r="F1045" s="640"/>
      <c r="G1045" s="640"/>
      <c r="H1045" s="639"/>
      <c r="I1045" s="640"/>
      <c r="J1045" s="640"/>
      <c r="K1045" s="640"/>
      <c r="L1045" s="640"/>
    </row>
    <row r="1046" spans="2:12" s="165" customFormat="1">
      <c r="B1046" s="164"/>
      <c r="C1046" s="640"/>
      <c r="D1046" s="640"/>
      <c r="E1046" s="640"/>
      <c r="F1046" s="640"/>
      <c r="G1046" s="640"/>
      <c r="H1046" s="639"/>
      <c r="I1046" s="640"/>
      <c r="J1046" s="640"/>
      <c r="K1046" s="640"/>
      <c r="L1046" s="640"/>
    </row>
    <row r="1047" spans="2:12" s="165" customFormat="1">
      <c r="B1047" s="164"/>
      <c r="C1047" s="640"/>
      <c r="D1047" s="640"/>
      <c r="E1047" s="640"/>
      <c r="F1047" s="640"/>
      <c r="G1047" s="640"/>
      <c r="H1047" s="639"/>
      <c r="I1047" s="640"/>
      <c r="J1047" s="640"/>
      <c r="K1047" s="640"/>
      <c r="L1047" s="640"/>
    </row>
    <row r="1048" spans="2:12" s="165" customFormat="1">
      <c r="B1048" s="164"/>
      <c r="C1048" s="640"/>
      <c r="D1048" s="640"/>
      <c r="E1048" s="640"/>
      <c r="F1048" s="640"/>
      <c r="G1048" s="640"/>
      <c r="H1048" s="639"/>
      <c r="I1048" s="640"/>
      <c r="J1048" s="640"/>
      <c r="K1048" s="640"/>
      <c r="L1048" s="640"/>
    </row>
    <row r="1049" spans="2:12" s="165" customFormat="1">
      <c r="B1049" s="164"/>
      <c r="C1049" s="640"/>
      <c r="D1049" s="640"/>
      <c r="E1049" s="640"/>
      <c r="F1049" s="640"/>
      <c r="G1049" s="640"/>
      <c r="H1049" s="639"/>
      <c r="I1049" s="640"/>
      <c r="J1049" s="640"/>
      <c r="K1049" s="640"/>
      <c r="L1049" s="640"/>
    </row>
    <row r="1050" spans="2:12" s="165" customFormat="1">
      <c r="B1050" s="164"/>
      <c r="C1050" s="640"/>
      <c r="D1050" s="640"/>
      <c r="E1050" s="640"/>
      <c r="F1050" s="640"/>
      <c r="G1050" s="640"/>
      <c r="H1050" s="639"/>
      <c r="I1050" s="640"/>
      <c r="J1050" s="640"/>
      <c r="K1050" s="640"/>
      <c r="L1050" s="640"/>
    </row>
    <row r="1051" spans="2:12" s="165" customFormat="1">
      <c r="B1051" s="164"/>
      <c r="C1051" s="640"/>
      <c r="D1051" s="640"/>
      <c r="E1051" s="640"/>
      <c r="F1051" s="640"/>
      <c r="G1051" s="640"/>
      <c r="H1051" s="639"/>
      <c r="I1051" s="640"/>
      <c r="J1051" s="640"/>
      <c r="K1051" s="640"/>
      <c r="L1051" s="640"/>
    </row>
    <row r="1052" spans="2:12" s="165" customFormat="1">
      <c r="B1052" s="164"/>
      <c r="C1052" s="640"/>
      <c r="D1052" s="640"/>
      <c r="E1052" s="640"/>
      <c r="F1052" s="640"/>
      <c r="G1052" s="640"/>
      <c r="H1052" s="639"/>
      <c r="I1052" s="640"/>
      <c r="J1052" s="640"/>
      <c r="K1052" s="640"/>
      <c r="L1052" s="640"/>
    </row>
    <row r="1053" spans="2:12" s="165" customFormat="1">
      <c r="B1053" s="164"/>
      <c r="C1053" s="640"/>
      <c r="D1053" s="640"/>
      <c r="E1053" s="640"/>
      <c r="F1053" s="640"/>
      <c r="G1053" s="640"/>
      <c r="H1053" s="639"/>
      <c r="I1053" s="640"/>
      <c r="J1053" s="640"/>
      <c r="K1053" s="640"/>
      <c r="L1053" s="640"/>
    </row>
    <row r="1054" spans="2:12" s="165" customFormat="1">
      <c r="B1054" s="164"/>
      <c r="C1054" s="640"/>
      <c r="D1054" s="640"/>
      <c r="E1054" s="640"/>
      <c r="F1054" s="640"/>
      <c r="G1054" s="640"/>
      <c r="H1054" s="639"/>
      <c r="I1054" s="640"/>
      <c r="J1054" s="640"/>
      <c r="K1054" s="640"/>
      <c r="L1054" s="640"/>
    </row>
    <row r="1055" spans="2:12" s="165" customFormat="1">
      <c r="B1055" s="164"/>
      <c r="C1055" s="640"/>
      <c r="D1055" s="640"/>
      <c r="E1055" s="640"/>
      <c r="F1055" s="640"/>
      <c r="G1055" s="640"/>
      <c r="H1055" s="639"/>
      <c r="I1055" s="640"/>
      <c r="J1055" s="640"/>
      <c r="K1055" s="640"/>
      <c r="L1055" s="640"/>
    </row>
    <row r="1056" spans="2:12" s="165" customFormat="1">
      <c r="B1056" s="164"/>
      <c r="C1056" s="640"/>
      <c r="D1056" s="640"/>
      <c r="E1056" s="640"/>
      <c r="F1056" s="640"/>
      <c r="G1056" s="640"/>
      <c r="H1056" s="639"/>
      <c r="I1056" s="640"/>
      <c r="J1056" s="640"/>
      <c r="K1056" s="640"/>
      <c r="L1056" s="640"/>
    </row>
    <row r="1057" spans="2:12" s="165" customFormat="1">
      <c r="B1057" s="164"/>
      <c r="C1057" s="640"/>
      <c r="D1057" s="640"/>
      <c r="E1057" s="640"/>
      <c r="F1057" s="640"/>
      <c r="G1057" s="640"/>
      <c r="H1057" s="639"/>
      <c r="I1057" s="640"/>
      <c r="J1057" s="640"/>
      <c r="K1057" s="640"/>
      <c r="L1057" s="640"/>
    </row>
    <row r="1058" spans="2:12" s="165" customFormat="1">
      <c r="B1058" s="164"/>
      <c r="C1058" s="640"/>
      <c r="D1058" s="640"/>
      <c r="E1058" s="640"/>
      <c r="F1058" s="640"/>
      <c r="G1058" s="640"/>
      <c r="H1058" s="639"/>
      <c r="I1058" s="640"/>
      <c r="J1058" s="640"/>
      <c r="K1058" s="640"/>
      <c r="L1058" s="640"/>
    </row>
    <row r="1059" spans="2:12" s="165" customFormat="1">
      <c r="B1059" s="164"/>
      <c r="C1059" s="640"/>
      <c r="D1059" s="640"/>
      <c r="E1059" s="640"/>
      <c r="F1059" s="640"/>
      <c r="G1059" s="640"/>
      <c r="H1059" s="639"/>
      <c r="I1059" s="640"/>
      <c r="J1059" s="640"/>
      <c r="K1059" s="640"/>
      <c r="L1059" s="640"/>
    </row>
    <row r="1060" spans="2:12" s="165" customFormat="1">
      <c r="B1060" s="164"/>
      <c r="C1060" s="640"/>
      <c r="D1060" s="640"/>
      <c r="E1060" s="640"/>
      <c r="F1060" s="640"/>
      <c r="G1060" s="640"/>
      <c r="H1060" s="639"/>
      <c r="I1060" s="640"/>
      <c r="J1060" s="640"/>
      <c r="K1060" s="640"/>
      <c r="L1060" s="640"/>
    </row>
    <row r="1061" spans="2:12" s="165" customFormat="1">
      <c r="B1061" s="164"/>
      <c r="C1061" s="640"/>
      <c r="D1061" s="640"/>
      <c r="E1061" s="640"/>
      <c r="F1061" s="640"/>
      <c r="G1061" s="640"/>
      <c r="H1061" s="639"/>
      <c r="I1061" s="640"/>
      <c r="J1061" s="640"/>
      <c r="K1061" s="640"/>
      <c r="L1061" s="640"/>
    </row>
    <row r="1062" spans="2:12" s="165" customFormat="1">
      <c r="B1062" s="164"/>
      <c r="C1062" s="640"/>
      <c r="D1062" s="640"/>
      <c r="E1062" s="640"/>
      <c r="F1062" s="640"/>
      <c r="G1062" s="640"/>
      <c r="H1062" s="639"/>
      <c r="I1062" s="640"/>
      <c r="J1062" s="640"/>
      <c r="K1062" s="640"/>
      <c r="L1062" s="640"/>
    </row>
    <row r="1063" spans="2:12" s="165" customFormat="1">
      <c r="B1063" s="164"/>
      <c r="C1063" s="640"/>
      <c r="D1063" s="640"/>
      <c r="E1063" s="640"/>
      <c r="F1063" s="640"/>
      <c r="G1063" s="640"/>
      <c r="H1063" s="639"/>
      <c r="I1063" s="640"/>
      <c r="J1063" s="640"/>
      <c r="K1063" s="640"/>
      <c r="L1063" s="640"/>
    </row>
    <row r="1064" spans="2:12" s="165" customFormat="1">
      <c r="B1064" s="164"/>
      <c r="C1064" s="640"/>
      <c r="D1064" s="640"/>
      <c r="E1064" s="640"/>
      <c r="F1064" s="640"/>
      <c r="G1064" s="640"/>
      <c r="H1064" s="639"/>
      <c r="I1064" s="640"/>
      <c r="J1064" s="640"/>
      <c r="K1064" s="640"/>
      <c r="L1064" s="640"/>
    </row>
    <row r="1065" spans="2:12" s="165" customFormat="1">
      <c r="B1065" s="164"/>
      <c r="C1065" s="640"/>
      <c r="D1065" s="640"/>
      <c r="E1065" s="640"/>
      <c r="F1065" s="640"/>
      <c r="G1065" s="640"/>
      <c r="H1065" s="639"/>
      <c r="I1065" s="640"/>
      <c r="J1065" s="640"/>
      <c r="K1065" s="640"/>
      <c r="L1065" s="640"/>
    </row>
    <row r="1066" spans="2:12" s="165" customFormat="1">
      <c r="B1066" s="164"/>
      <c r="C1066" s="640"/>
      <c r="D1066" s="640"/>
      <c r="E1066" s="640"/>
      <c r="F1066" s="640"/>
      <c r="G1066" s="640"/>
      <c r="H1066" s="639"/>
      <c r="I1066" s="640"/>
      <c r="J1066" s="640"/>
      <c r="K1066" s="640"/>
      <c r="L1066" s="640"/>
    </row>
    <row r="1067" spans="2:12" s="165" customFormat="1">
      <c r="B1067" s="164"/>
      <c r="C1067" s="640"/>
      <c r="D1067" s="640"/>
      <c r="E1067" s="640"/>
      <c r="F1067" s="640"/>
      <c r="G1067" s="640"/>
      <c r="H1067" s="639"/>
      <c r="I1067" s="640"/>
      <c r="J1067" s="640"/>
      <c r="K1067" s="640"/>
      <c r="L1067" s="640"/>
    </row>
    <row r="1068" spans="2:12" s="165" customFormat="1">
      <c r="B1068" s="164"/>
      <c r="C1068" s="640"/>
      <c r="D1068" s="640"/>
      <c r="E1068" s="640"/>
      <c r="F1068" s="640"/>
      <c r="G1068" s="640"/>
      <c r="H1068" s="639"/>
      <c r="I1068" s="640"/>
      <c r="J1068" s="640"/>
      <c r="K1068" s="640"/>
      <c r="L1068" s="640"/>
    </row>
    <row r="1069" spans="2:12" s="165" customFormat="1">
      <c r="B1069" s="164"/>
      <c r="C1069" s="640"/>
      <c r="D1069" s="640"/>
      <c r="E1069" s="640"/>
      <c r="F1069" s="640"/>
      <c r="G1069" s="640"/>
      <c r="H1069" s="639"/>
      <c r="I1069" s="640"/>
      <c r="J1069" s="640"/>
      <c r="K1069" s="640"/>
      <c r="L1069" s="640"/>
    </row>
    <row r="1070" spans="2:12" s="165" customFormat="1">
      <c r="B1070" s="164"/>
      <c r="C1070" s="640"/>
      <c r="D1070" s="640"/>
      <c r="E1070" s="640"/>
      <c r="F1070" s="640"/>
      <c r="G1070" s="640"/>
      <c r="H1070" s="639"/>
      <c r="I1070" s="640"/>
      <c r="J1070" s="640"/>
      <c r="K1070" s="640"/>
      <c r="L1070" s="640"/>
    </row>
    <row r="1071" spans="2:12" s="165" customFormat="1">
      <c r="B1071" s="164"/>
      <c r="C1071" s="640"/>
      <c r="D1071" s="640"/>
      <c r="E1071" s="640"/>
      <c r="F1071" s="640"/>
      <c r="G1071" s="640"/>
      <c r="H1071" s="639"/>
      <c r="I1071" s="640"/>
      <c r="J1071" s="640"/>
      <c r="K1071" s="640"/>
      <c r="L1071" s="640"/>
    </row>
    <row r="1072" spans="2:12" s="165" customFormat="1">
      <c r="B1072" s="164"/>
      <c r="C1072" s="640"/>
      <c r="D1072" s="640"/>
      <c r="E1072" s="640"/>
      <c r="F1072" s="640"/>
      <c r="G1072" s="640"/>
      <c r="H1072" s="639"/>
      <c r="I1072" s="640"/>
      <c r="J1072" s="640"/>
      <c r="K1072" s="640"/>
      <c r="L1072" s="640"/>
    </row>
    <row r="1073" spans="2:12" s="165" customFormat="1">
      <c r="B1073" s="164"/>
      <c r="C1073" s="640"/>
      <c r="D1073" s="640"/>
      <c r="E1073" s="640"/>
      <c r="F1073" s="640"/>
      <c r="G1073" s="640"/>
      <c r="H1073" s="639"/>
      <c r="I1073" s="640"/>
      <c r="J1073" s="640"/>
      <c r="K1073" s="640"/>
      <c r="L1073" s="640"/>
    </row>
    <row r="1074" spans="2:12" s="165" customFormat="1">
      <c r="B1074" s="164"/>
      <c r="C1074" s="640"/>
      <c r="D1074" s="640"/>
      <c r="E1074" s="640"/>
      <c r="F1074" s="640"/>
      <c r="G1074" s="640"/>
      <c r="H1074" s="639"/>
      <c r="I1074" s="640"/>
      <c r="J1074" s="640"/>
      <c r="K1074" s="640"/>
      <c r="L1074" s="640"/>
    </row>
    <row r="1075" spans="2:12" s="165" customFormat="1">
      <c r="B1075" s="164"/>
      <c r="C1075" s="640"/>
      <c r="D1075" s="640"/>
      <c r="E1075" s="640"/>
      <c r="F1075" s="640"/>
      <c r="G1075" s="640"/>
      <c r="H1075" s="639"/>
      <c r="I1075" s="640"/>
      <c r="J1075" s="640"/>
      <c r="K1075" s="640"/>
      <c r="L1075" s="640"/>
    </row>
    <row r="1076" spans="2:12" s="165" customFormat="1">
      <c r="B1076" s="164"/>
      <c r="C1076" s="640"/>
      <c r="D1076" s="640"/>
      <c r="E1076" s="640"/>
      <c r="F1076" s="640"/>
      <c r="G1076" s="640"/>
      <c r="H1076" s="639"/>
      <c r="I1076" s="640"/>
      <c r="J1076" s="640"/>
      <c r="K1076" s="640"/>
      <c r="L1076" s="640"/>
    </row>
    <row r="1077" spans="2:12" s="165" customFormat="1">
      <c r="B1077" s="164"/>
      <c r="C1077" s="640"/>
      <c r="D1077" s="640"/>
      <c r="E1077" s="640"/>
      <c r="F1077" s="640"/>
      <c r="G1077" s="640"/>
      <c r="H1077" s="639"/>
      <c r="I1077" s="640"/>
      <c r="J1077" s="640"/>
      <c r="K1077" s="640"/>
      <c r="L1077" s="640"/>
    </row>
    <row r="1078" spans="2:12" s="165" customFormat="1">
      <c r="B1078" s="164"/>
      <c r="C1078" s="640"/>
      <c r="D1078" s="640"/>
      <c r="E1078" s="640"/>
      <c r="F1078" s="640"/>
      <c r="G1078" s="640"/>
      <c r="H1078" s="639"/>
      <c r="I1078" s="640"/>
      <c r="J1078" s="640"/>
      <c r="K1078" s="640"/>
      <c r="L1078" s="640"/>
    </row>
    <row r="1079" spans="2:12" s="165" customFormat="1">
      <c r="B1079" s="164"/>
      <c r="C1079" s="640"/>
      <c r="D1079" s="640"/>
      <c r="E1079" s="640"/>
      <c r="F1079" s="640"/>
      <c r="G1079" s="640"/>
      <c r="H1079" s="639"/>
      <c r="I1079" s="640"/>
      <c r="J1079" s="640"/>
      <c r="K1079" s="640"/>
      <c r="L1079" s="640"/>
    </row>
    <row r="1080" spans="2:12" s="165" customFormat="1">
      <c r="B1080" s="164"/>
      <c r="C1080" s="640"/>
      <c r="D1080" s="640"/>
      <c r="E1080" s="640"/>
      <c r="F1080" s="640"/>
      <c r="G1080" s="640"/>
      <c r="H1080" s="639"/>
      <c r="I1080" s="640"/>
      <c r="J1080" s="640"/>
      <c r="K1080" s="640"/>
      <c r="L1080" s="640"/>
    </row>
    <row r="1081" spans="2:12" s="165" customFormat="1">
      <c r="B1081" s="164"/>
      <c r="C1081" s="640"/>
      <c r="D1081" s="640"/>
      <c r="E1081" s="640"/>
      <c r="F1081" s="640"/>
      <c r="G1081" s="640"/>
      <c r="H1081" s="639"/>
      <c r="I1081" s="640"/>
      <c r="J1081" s="640"/>
      <c r="K1081" s="640"/>
      <c r="L1081" s="640"/>
    </row>
    <row r="1082" spans="2:12" s="165" customFormat="1">
      <c r="B1082" s="164"/>
      <c r="C1082" s="640"/>
      <c r="D1082" s="640"/>
      <c r="E1082" s="640"/>
      <c r="F1082" s="640"/>
      <c r="G1082" s="640"/>
      <c r="H1082" s="639"/>
      <c r="I1082" s="640"/>
      <c r="J1082" s="640"/>
      <c r="K1082" s="640"/>
      <c r="L1082" s="640"/>
    </row>
    <row r="1083" spans="2:12" s="165" customFormat="1">
      <c r="B1083" s="164"/>
      <c r="C1083" s="640"/>
      <c r="D1083" s="640"/>
      <c r="E1083" s="640"/>
      <c r="F1083" s="640"/>
      <c r="G1083" s="640"/>
      <c r="H1083" s="639"/>
      <c r="I1083" s="640"/>
      <c r="J1083" s="640"/>
      <c r="K1083" s="640"/>
      <c r="L1083" s="640"/>
    </row>
    <row r="1084" spans="2:12" s="165" customFormat="1">
      <c r="B1084" s="164"/>
      <c r="C1084" s="640"/>
      <c r="D1084" s="640"/>
      <c r="E1084" s="640"/>
      <c r="F1084" s="640"/>
      <c r="G1084" s="640"/>
      <c r="H1084" s="639"/>
      <c r="I1084" s="640"/>
      <c r="J1084" s="640"/>
      <c r="K1084" s="640"/>
      <c r="L1084" s="640"/>
    </row>
    <row r="1085" spans="2:12" s="165" customFormat="1">
      <c r="B1085" s="164"/>
      <c r="C1085" s="640"/>
      <c r="D1085" s="640"/>
      <c r="E1085" s="640"/>
      <c r="F1085" s="640"/>
      <c r="G1085" s="640"/>
      <c r="H1085" s="639"/>
      <c r="I1085" s="640"/>
      <c r="J1085" s="640"/>
      <c r="K1085" s="640"/>
      <c r="L1085" s="640"/>
    </row>
    <row r="1086" spans="2:12" s="165" customFormat="1">
      <c r="B1086" s="164"/>
      <c r="C1086" s="640"/>
      <c r="D1086" s="640"/>
      <c r="E1086" s="640"/>
      <c r="F1086" s="640"/>
      <c r="G1086" s="640"/>
      <c r="H1086" s="639"/>
      <c r="I1086" s="640"/>
      <c r="J1086" s="640"/>
      <c r="K1086" s="640"/>
      <c r="L1086" s="640"/>
    </row>
    <row r="1087" spans="2:12" s="165" customFormat="1">
      <c r="B1087" s="164"/>
      <c r="C1087" s="640"/>
      <c r="D1087" s="640"/>
      <c r="E1087" s="640"/>
      <c r="F1087" s="640"/>
      <c r="G1087" s="640"/>
      <c r="H1087" s="639"/>
      <c r="I1087" s="640"/>
      <c r="J1087" s="640"/>
      <c r="K1087" s="640"/>
      <c r="L1087" s="640"/>
    </row>
    <row r="1088" spans="2:12" s="165" customFormat="1">
      <c r="B1088" s="164"/>
      <c r="C1088" s="640"/>
      <c r="D1088" s="640"/>
      <c r="E1088" s="640"/>
      <c r="F1088" s="640"/>
      <c r="G1088" s="640"/>
      <c r="H1088" s="639"/>
      <c r="I1088" s="640"/>
      <c r="J1088" s="640"/>
      <c r="K1088" s="640"/>
      <c r="L1088" s="640"/>
    </row>
    <row r="1089" spans="2:12" s="165" customFormat="1">
      <c r="B1089" s="164"/>
      <c r="C1089" s="640"/>
      <c r="D1089" s="640"/>
      <c r="E1089" s="640"/>
      <c r="F1089" s="640"/>
      <c r="G1089" s="640"/>
      <c r="H1089" s="639"/>
      <c r="I1089" s="640"/>
      <c r="J1089" s="640"/>
      <c r="K1089" s="640"/>
      <c r="L1089" s="640"/>
    </row>
    <row r="1090" spans="2:12" s="165" customFormat="1">
      <c r="B1090" s="164"/>
      <c r="C1090" s="640"/>
      <c r="D1090" s="640"/>
      <c r="E1090" s="640"/>
      <c r="F1090" s="640"/>
      <c r="G1090" s="640"/>
      <c r="H1090" s="639"/>
      <c r="I1090" s="640"/>
      <c r="J1090" s="640"/>
      <c r="K1090" s="640"/>
      <c r="L1090" s="640"/>
    </row>
    <row r="1091" spans="2:12" s="165" customFormat="1">
      <c r="B1091" s="164"/>
      <c r="C1091" s="640"/>
      <c r="D1091" s="640"/>
      <c r="E1091" s="640"/>
      <c r="F1091" s="640"/>
      <c r="G1091" s="640"/>
      <c r="H1091" s="639"/>
      <c r="I1091" s="640"/>
      <c r="J1091" s="640"/>
      <c r="K1091" s="640"/>
      <c r="L1091" s="640"/>
    </row>
    <row r="1092" spans="2:12" s="165" customFormat="1">
      <c r="B1092" s="164"/>
      <c r="C1092" s="640"/>
      <c r="D1092" s="640"/>
      <c r="E1092" s="640"/>
      <c r="F1092" s="640"/>
      <c r="G1092" s="640"/>
      <c r="H1092" s="639"/>
      <c r="I1092" s="640"/>
      <c r="J1092" s="640"/>
      <c r="K1092" s="640"/>
      <c r="L1092" s="640"/>
    </row>
    <row r="1093" spans="2:12" s="165" customFormat="1">
      <c r="B1093" s="164"/>
      <c r="C1093" s="640"/>
      <c r="D1093" s="640"/>
      <c r="E1093" s="640"/>
      <c r="F1093" s="640"/>
      <c r="G1093" s="640"/>
      <c r="H1093" s="639"/>
      <c r="I1093" s="640"/>
      <c r="J1093" s="640"/>
      <c r="K1093" s="640"/>
      <c r="L1093" s="640"/>
    </row>
    <row r="1094" spans="2:12" s="165" customFormat="1">
      <c r="B1094" s="164"/>
      <c r="C1094" s="640"/>
      <c r="D1094" s="640"/>
      <c r="E1094" s="640"/>
      <c r="F1094" s="640"/>
      <c r="G1094" s="640"/>
      <c r="H1094" s="639"/>
      <c r="I1094" s="640"/>
      <c r="J1094" s="640"/>
      <c r="K1094" s="640"/>
      <c r="L1094" s="640"/>
    </row>
    <row r="1095" spans="2:12" s="165" customFormat="1">
      <c r="B1095" s="164"/>
      <c r="C1095" s="640"/>
      <c r="D1095" s="640"/>
      <c r="E1095" s="640"/>
      <c r="F1095" s="640"/>
      <c r="G1095" s="640"/>
      <c r="H1095" s="639"/>
      <c r="I1095" s="640"/>
      <c r="J1095" s="640"/>
      <c r="K1095" s="640"/>
      <c r="L1095" s="640"/>
    </row>
    <row r="1096" spans="2:12" s="165" customFormat="1">
      <c r="B1096" s="164"/>
      <c r="C1096" s="640"/>
      <c r="D1096" s="640"/>
      <c r="E1096" s="640"/>
      <c r="F1096" s="640"/>
      <c r="G1096" s="640"/>
      <c r="H1096" s="639"/>
      <c r="I1096" s="640"/>
      <c r="J1096" s="640"/>
      <c r="K1096" s="640"/>
      <c r="L1096" s="640"/>
    </row>
    <row r="1097" spans="2:12" s="165" customFormat="1">
      <c r="B1097" s="164"/>
      <c r="C1097" s="640"/>
      <c r="D1097" s="640"/>
      <c r="E1097" s="640"/>
      <c r="F1097" s="640"/>
      <c r="G1097" s="640"/>
      <c r="H1097" s="639"/>
      <c r="I1097" s="640"/>
      <c r="J1097" s="640"/>
      <c r="K1097" s="640"/>
      <c r="L1097" s="640"/>
    </row>
    <row r="1098" spans="2:12" s="165" customFormat="1">
      <c r="B1098" s="164"/>
      <c r="C1098" s="640"/>
      <c r="D1098" s="640"/>
      <c r="E1098" s="640"/>
      <c r="F1098" s="640"/>
      <c r="G1098" s="640"/>
      <c r="H1098" s="639"/>
      <c r="I1098" s="640"/>
      <c r="J1098" s="640"/>
      <c r="K1098" s="640"/>
      <c r="L1098" s="640"/>
    </row>
    <row r="1099" spans="2:12" s="165" customFormat="1">
      <c r="B1099" s="164"/>
      <c r="C1099" s="640"/>
      <c r="D1099" s="640"/>
      <c r="E1099" s="640"/>
      <c r="F1099" s="640"/>
      <c r="G1099" s="640"/>
      <c r="H1099" s="639"/>
      <c r="I1099" s="640"/>
      <c r="J1099" s="640"/>
      <c r="K1099" s="640"/>
      <c r="L1099" s="640"/>
    </row>
    <row r="1100" spans="2:12" s="165" customFormat="1">
      <c r="B1100" s="164"/>
      <c r="C1100" s="640"/>
      <c r="D1100" s="640"/>
      <c r="E1100" s="640"/>
      <c r="F1100" s="640"/>
      <c r="G1100" s="640"/>
      <c r="H1100" s="639"/>
      <c r="I1100" s="640"/>
      <c r="J1100" s="640"/>
      <c r="K1100" s="640"/>
      <c r="L1100" s="640"/>
    </row>
    <row r="1101" spans="2:12" s="165" customFormat="1">
      <c r="B1101" s="164"/>
      <c r="C1101" s="640"/>
      <c r="D1101" s="640"/>
      <c r="E1101" s="640"/>
      <c r="F1101" s="640"/>
      <c r="G1101" s="640"/>
      <c r="H1101" s="639"/>
      <c r="I1101" s="640"/>
      <c r="J1101" s="640"/>
      <c r="K1101" s="640"/>
      <c r="L1101" s="640"/>
    </row>
    <row r="1102" spans="2:12" s="165" customFormat="1">
      <c r="B1102" s="164"/>
      <c r="C1102" s="640"/>
      <c r="D1102" s="640"/>
      <c r="E1102" s="640"/>
      <c r="F1102" s="640"/>
      <c r="G1102" s="640"/>
      <c r="H1102" s="639"/>
      <c r="I1102" s="640"/>
      <c r="J1102" s="640"/>
      <c r="K1102" s="640"/>
      <c r="L1102" s="640"/>
    </row>
    <row r="1103" spans="2:12" s="165" customFormat="1">
      <c r="B1103" s="164"/>
      <c r="C1103" s="640"/>
      <c r="D1103" s="640"/>
      <c r="E1103" s="640"/>
      <c r="F1103" s="640"/>
      <c r="G1103" s="640"/>
      <c r="H1103" s="639"/>
      <c r="I1103" s="640"/>
      <c r="J1103" s="640"/>
      <c r="K1103" s="640"/>
      <c r="L1103" s="640"/>
    </row>
    <row r="1104" spans="2:12" s="165" customFormat="1">
      <c r="B1104" s="164"/>
      <c r="C1104" s="640"/>
      <c r="D1104" s="640"/>
      <c r="E1104" s="640"/>
      <c r="F1104" s="640"/>
      <c r="G1104" s="640"/>
      <c r="H1104" s="639"/>
      <c r="I1104" s="640"/>
      <c r="J1104" s="640"/>
      <c r="K1104" s="640"/>
      <c r="L1104" s="640"/>
    </row>
    <row r="1105" spans="2:12" s="165" customFormat="1">
      <c r="B1105" s="164"/>
      <c r="C1105" s="640"/>
      <c r="D1105" s="640"/>
      <c r="E1105" s="640"/>
      <c r="F1105" s="640"/>
      <c r="G1105" s="640"/>
      <c r="H1105" s="639"/>
      <c r="I1105" s="640"/>
      <c r="J1105" s="640"/>
      <c r="K1105" s="640"/>
      <c r="L1105" s="640"/>
    </row>
    <row r="1106" spans="2:12" s="165" customFormat="1">
      <c r="B1106" s="164"/>
      <c r="C1106" s="640"/>
      <c r="D1106" s="640"/>
      <c r="E1106" s="640"/>
      <c r="F1106" s="640"/>
      <c r="G1106" s="640"/>
      <c r="H1106" s="639"/>
      <c r="I1106" s="640"/>
      <c r="J1106" s="640"/>
      <c r="K1106" s="640"/>
      <c r="L1106" s="640"/>
    </row>
    <row r="1107" spans="2:12" s="165" customFormat="1">
      <c r="B1107" s="164"/>
      <c r="C1107" s="640"/>
      <c r="D1107" s="640"/>
      <c r="E1107" s="640"/>
      <c r="F1107" s="640"/>
      <c r="G1107" s="640"/>
      <c r="H1107" s="639"/>
      <c r="I1107" s="640"/>
      <c r="J1107" s="640"/>
      <c r="K1107" s="640"/>
      <c r="L1107" s="640"/>
    </row>
    <row r="1108" spans="2:12" s="165" customFormat="1">
      <c r="B1108" s="164"/>
      <c r="C1108" s="640"/>
      <c r="D1108" s="640"/>
      <c r="E1108" s="640"/>
      <c r="F1108" s="640"/>
      <c r="G1108" s="640"/>
      <c r="H1108" s="639"/>
      <c r="I1108" s="640"/>
      <c r="J1108" s="640"/>
      <c r="K1108" s="640"/>
      <c r="L1108" s="640"/>
    </row>
    <row r="1109" spans="2:12" s="165" customFormat="1">
      <c r="B1109" s="164"/>
      <c r="C1109" s="640"/>
      <c r="D1109" s="640"/>
      <c r="E1109" s="640"/>
      <c r="F1109" s="640"/>
      <c r="G1109" s="640"/>
      <c r="H1109" s="639"/>
      <c r="I1109" s="640"/>
      <c r="J1109" s="640"/>
      <c r="K1109" s="640"/>
      <c r="L1109" s="640"/>
    </row>
    <row r="1110" spans="2:12" s="165" customFormat="1">
      <c r="B1110" s="164"/>
      <c r="C1110" s="640"/>
      <c r="D1110" s="640"/>
      <c r="E1110" s="640"/>
      <c r="F1110" s="640"/>
      <c r="G1110" s="640"/>
      <c r="H1110" s="639"/>
      <c r="I1110" s="640"/>
      <c r="J1110" s="640"/>
      <c r="K1110" s="640"/>
      <c r="L1110" s="640"/>
    </row>
    <row r="1111" spans="2:12" s="165" customFormat="1">
      <c r="B1111" s="164"/>
      <c r="C1111" s="640"/>
      <c r="D1111" s="640"/>
      <c r="E1111" s="640"/>
      <c r="F1111" s="640"/>
      <c r="G1111" s="640"/>
      <c r="H1111" s="639"/>
      <c r="I1111" s="640"/>
      <c r="J1111" s="640"/>
      <c r="K1111" s="640"/>
      <c r="L1111" s="640"/>
    </row>
    <row r="1112" spans="2:12" s="165" customFormat="1">
      <c r="B1112" s="164"/>
      <c r="C1112" s="640"/>
      <c r="D1112" s="640"/>
      <c r="E1112" s="640"/>
      <c r="F1112" s="640"/>
      <c r="G1112" s="640"/>
      <c r="H1112" s="639"/>
      <c r="I1112" s="640"/>
      <c r="J1112" s="640"/>
      <c r="K1112" s="640"/>
      <c r="L1112" s="640"/>
    </row>
    <row r="1113" spans="2:12" s="165" customFormat="1">
      <c r="B1113" s="164"/>
      <c r="C1113" s="640"/>
      <c r="D1113" s="640"/>
      <c r="E1113" s="640"/>
      <c r="F1113" s="640"/>
      <c r="G1113" s="640"/>
      <c r="H1113" s="639"/>
      <c r="I1113" s="640"/>
      <c r="J1113" s="640"/>
      <c r="K1113" s="640"/>
      <c r="L1113" s="640"/>
    </row>
    <row r="1114" spans="2:12" s="165" customFormat="1">
      <c r="B1114" s="164"/>
      <c r="C1114" s="640"/>
      <c r="D1114" s="640"/>
      <c r="E1114" s="640"/>
      <c r="F1114" s="640"/>
      <c r="G1114" s="640"/>
      <c r="H1114" s="639"/>
      <c r="I1114" s="640"/>
      <c r="J1114" s="640"/>
      <c r="K1114" s="640"/>
      <c r="L1114" s="640"/>
    </row>
    <row r="1115" spans="2:12" s="165" customFormat="1">
      <c r="B1115" s="164"/>
      <c r="C1115" s="640"/>
      <c r="D1115" s="640"/>
      <c r="E1115" s="640"/>
      <c r="F1115" s="640"/>
      <c r="G1115" s="640"/>
      <c r="H1115" s="639"/>
      <c r="I1115" s="640"/>
      <c r="J1115" s="640"/>
      <c r="K1115" s="640"/>
      <c r="L1115" s="640"/>
    </row>
    <row r="1116" spans="2:12" s="165" customFormat="1">
      <c r="B1116" s="164"/>
      <c r="C1116" s="640"/>
      <c r="D1116" s="640"/>
      <c r="E1116" s="640"/>
      <c r="F1116" s="640"/>
      <c r="G1116" s="640"/>
      <c r="H1116" s="639"/>
      <c r="I1116" s="640"/>
      <c r="J1116" s="640"/>
      <c r="K1116" s="640"/>
      <c r="L1116" s="640"/>
    </row>
    <row r="1117" spans="2:12" s="165" customFormat="1">
      <c r="B1117" s="164"/>
      <c r="C1117" s="640"/>
      <c r="D1117" s="640"/>
      <c r="E1117" s="640"/>
      <c r="F1117" s="640"/>
      <c r="G1117" s="640"/>
      <c r="H1117" s="639"/>
      <c r="I1117" s="640"/>
      <c r="J1117" s="640"/>
      <c r="K1117" s="640"/>
      <c r="L1117" s="640"/>
    </row>
    <row r="1118" spans="2:12" s="165" customFormat="1">
      <c r="B1118" s="164"/>
      <c r="C1118" s="640"/>
      <c r="D1118" s="640"/>
      <c r="E1118" s="640"/>
      <c r="F1118" s="640"/>
      <c r="G1118" s="640"/>
      <c r="H1118" s="639"/>
      <c r="I1118" s="640"/>
      <c r="J1118" s="640"/>
      <c r="K1118" s="640"/>
      <c r="L1118" s="640"/>
    </row>
    <row r="1119" spans="2:12" s="165" customFormat="1">
      <c r="B1119" s="164"/>
      <c r="C1119" s="640"/>
      <c r="D1119" s="640"/>
      <c r="E1119" s="640"/>
      <c r="F1119" s="640"/>
      <c r="G1119" s="640"/>
      <c r="H1119" s="639"/>
      <c r="I1119" s="640"/>
      <c r="J1119" s="640"/>
      <c r="K1119" s="640"/>
      <c r="L1119" s="640"/>
    </row>
    <row r="1120" spans="2:12" s="165" customFormat="1">
      <c r="B1120" s="164"/>
      <c r="C1120" s="640"/>
      <c r="D1120" s="640"/>
      <c r="E1120" s="640"/>
      <c r="F1120" s="640"/>
      <c r="G1120" s="640"/>
      <c r="H1120" s="639"/>
      <c r="I1120" s="640"/>
      <c r="J1120" s="640"/>
      <c r="K1120" s="640"/>
      <c r="L1120" s="640"/>
    </row>
    <row r="1121" spans="2:12" s="165" customFormat="1">
      <c r="B1121" s="164"/>
      <c r="C1121" s="640"/>
      <c r="D1121" s="640"/>
      <c r="E1121" s="640"/>
      <c r="F1121" s="640"/>
      <c r="G1121" s="640"/>
      <c r="H1121" s="639"/>
      <c r="I1121" s="640"/>
      <c r="J1121" s="640"/>
      <c r="K1121" s="640"/>
      <c r="L1121" s="640"/>
    </row>
    <row r="1122" spans="2:12" s="165" customFormat="1">
      <c r="B1122" s="164"/>
      <c r="C1122" s="640"/>
      <c r="D1122" s="640"/>
      <c r="E1122" s="640"/>
      <c r="F1122" s="640"/>
      <c r="G1122" s="640"/>
      <c r="H1122" s="639"/>
      <c r="I1122" s="640"/>
      <c r="J1122" s="640"/>
      <c r="K1122" s="640"/>
      <c r="L1122" s="640"/>
    </row>
    <row r="1123" spans="2:12" s="165" customFormat="1">
      <c r="B1123" s="164"/>
      <c r="C1123" s="640"/>
      <c r="D1123" s="640"/>
      <c r="E1123" s="640"/>
      <c r="F1123" s="640"/>
      <c r="G1123" s="640"/>
      <c r="H1123" s="639"/>
      <c r="I1123" s="640"/>
      <c r="J1123" s="640"/>
      <c r="K1123" s="640"/>
      <c r="L1123" s="640"/>
    </row>
    <row r="1124" spans="2:12" s="165" customFormat="1">
      <c r="B1124" s="164"/>
      <c r="C1124" s="640"/>
      <c r="D1124" s="640"/>
      <c r="E1124" s="640"/>
      <c r="F1124" s="640"/>
      <c r="G1124" s="640"/>
      <c r="H1124" s="639"/>
      <c r="I1124" s="640"/>
      <c r="J1124" s="640"/>
      <c r="K1124" s="640"/>
      <c r="L1124" s="640"/>
    </row>
    <row r="1125" spans="2:12" s="165" customFormat="1">
      <c r="B1125" s="164"/>
      <c r="C1125" s="640"/>
      <c r="D1125" s="640"/>
      <c r="E1125" s="640"/>
      <c r="F1125" s="640"/>
      <c r="G1125" s="640"/>
      <c r="H1125" s="639"/>
      <c r="I1125" s="640"/>
      <c r="J1125" s="640"/>
      <c r="K1125" s="640"/>
      <c r="L1125" s="640"/>
    </row>
    <row r="1126" spans="2:12" s="165" customFormat="1">
      <c r="B1126" s="164"/>
      <c r="C1126" s="640"/>
      <c r="D1126" s="640"/>
      <c r="E1126" s="640"/>
      <c r="F1126" s="640"/>
      <c r="G1126" s="640"/>
      <c r="H1126" s="639"/>
      <c r="I1126" s="640"/>
      <c r="J1126" s="640"/>
      <c r="K1126" s="640"/>
      <c r="L1126" s="640"/>
    </row>
    <row r="1127" spans="2:12" s="165" customFormat="1">
      <c r="B1127" s="164"/>
      <c r="C1127" s="640"/>
      <c r="D1127" s="640"/>
      <c r="E1127" s="640"/>
      <c r="F1127" s="640"/>
      <c r="G1127" s="640"/>
      <c r="H1127" s="639"/>
      <c r="I1127" s="640"/>
      <c r="J1127" s="640"/>
      <c r="K1127" s="640"/>
      <c r="L1127" s="640"/>
    </row>
    <row r="1128" spans="2:12" s="165" customFormat="1">
      <c r="B1128" s="164"/>
      <c r="C1128" s="640"/>
      <c r="D1128" s="640"/>
      <c r="E1128" s="640"/>
      <c r="F1128" s="640"/>
      <c r="G1128" s="640"/>
      <c r="H1128" s="639"/>
      <c r="I1128" s="640"/>
      <c r="J1128" s="640"/>
      <c r="K1128" s="640"/>
      <c r="L1128" s="640"/>
    </row>
    <row r="1129" spans="2:12" s="165" customFormat="1">
      <c r="B1129" s="164"/>
      <c r="C1129" s="640"/>
      <c r="D1129" s="640"/>
      <c r="E1129" s="640"/>
      <c r="F1129" s="640"/>
      <c r="G1129" s="640"/>
      <c r="H1129" s="639"/>
      <c r="I1129" s="640"/>
      <c r="J1129" s="640"/>
      <c r="K1129" s="640"/>
      <c r="L1129" s="640"/>
    </row>
    <row r="1130" spans="2:12" s="165" customFormat="1">
      <c r="B1130" s="164"/>
      <c r="C1130" s="640"/>
      <c r="D1130" s="640"/>
      <c r="E1130" s="640"/>
      <c r="F1130" s="640"/>
      <c r="G1130" s="640"/>
      <c r="H1130" s="639"/>
      <c r="I1130" s="640"/>
      <c r="J1130" s="640"/>
      <c r="K1130" s="640"/>
      <c r="L1130" s="640"/>
    </row>
    <row r="1131" spans="2:12" s="165" customFormat="1">
      <c r="B1131" s="164"/>
      <c r="C1131" s="640"/>
      <c r="D1131" s="640"/>
      <c r="E1131" s="640"/>
      <c r="F1131" s="640"/>
      <c r="G1131" s="640"/>
      <c r="H1131" s="639"/>
      <c r="I1131" s="640"/>
      <c r="J1131" s="640"/>
      <c r="K1131" s="640"/>
      <c r="L1131" s="640"/>
    </row>
    <row r="1132" spans="2:12" s="165" customFormat="1">
      <c r="B1132" s="164"/>
      <c r="C1132" s="640"/>
      <c r="D1132" s="640"/>
      <c r="E1132" s="640"/>
      <c r="F1132" s="640"/>
      <c r="G1132" s="640"/>
      <c r="H1132" s="639"/>
      <c r="I1132" s="640"/>
      <c r="J1132" s="640"/>
      <c r="K1132" s="640"/>
      <c r="L1132" s="640"/>
    </row>
    <row r="1133" spans="2:12" s="165" customFormat="1">
      <c r="B1133" s="164"/>
      <c r="C1133" s="640"/>
      <c r="D1133" s="640"/>
      <c r="E1133" s="640"/>
      <c r="F1133" s="640"/>
      <c r="G1133" s="640"/>
      <c r="H1133" s="639"/>
      <c r="I1133" s="640"/>
      <c r="J1133" s="640"/>
      <c r="K1133" s="640"/>
      <c r="L1133" s="640"/>
    </row>
    <row r="1134" spans="2:12" s="165" customFormat="1">
      <c r="B1134" s="164"/>
      <c r="C1134" s="640"/>
      <c r="D1134" s="640"/>
      <c r="E1134" s="640"/>
      <c r="F1134" s="640"/>
      <c r="G1134" s="640"/>
      <c r="H1134" s="639"/>
      <c r="I1134" s="640"/>
      <c r="J1134" s="640"/>
      <c r="K1134" s="640"/>
      <c r="L1134" s="640"/>
    </row>
    <row r="1135" spans="2:12" s="165" customFormat="1">
      <c r="B1135" s="164"/>
      <c r="C1135" s="640"/>
      <c r="D1135" s="640"/>
      <c r="E1135" s="640"/>
      <c r="F1135" s="640"/>
      <c r="G1135" s="640"/>
      <c r="H1135" s="639"/>
      <c r="I1135" s="640"/>
      <c r="J1135" s="640"/>
      <c r="K1135" s="640"/>
      <c r="L1135" s="640"/>
    </row>
    <row r="1136" spans="2:12" s="165" customFormat="1">
      <c r="B1136" s="164"/>
      <c r="C1136" s="640"/>
      <c r="D1136" s="640"/>
      <c r="E1136" s="640"/>
      <c r="F1136" s="640"/>
      <c r="G1136" s="640"/>
      <c r="H1136" s="639"/>
      <c r="I1136" s="640"/>
      <c r="J1136" s="640"/>
      <c r="K1136" s="640"/>
      <c r="L1136" s="640"/>
    </row>
    <row r="1137" spans="2:12" s="165" customFormat="1">
      <c r="B1137" s="164"/>
      <c r="C1137" s="640"/>
      <c r="D1137" s="640"/>
      <c r="E1137" s="640"/>
      <c r="F1137" s="640"/>
      <c r="G1137" s="640"/>
      <c r="H1137" s="639"/>
      <c r="I1137" s="640"/>
      <c r="J1137" s="640"/>
      <c r="K1137" s="640"/>
      <c r="L1137" s="640"/>
    </row>
    <row r="1138" spans="2:12" s="165" customFormat="1">
      <c r="B1138" s="164"/>
      <c r="C1138" s="640"/>
      <c r="D1138" s="640"/>
      <c r="E1138" s="640"/>
      <c r="F1138" s="640"/>
      <c r="G1138" s="640"/>
      <c r="H1138" s="639"/>
      <c r="I1138" s="640"/>
      <c r="J1138" s="640"/>
      <c r="K1138" s="640"/>
      <c r="L1138" s="640"/>
    </row>
    <row r="1139" spans="2:12" s="165" customFormat="1">
      <c r="B1139" s="164"/>
      <c r="C1139" s="640"/>
      <c r="D1139" s="640"/>
      <c r="E1139" s="640"/>
      <c r="F1139" s="640"/>
      <c r="G1139" s="640"/>
      <c r="H1139" s="639"/>
      <c r="I1139" s="640"/>
      <c r="J1139" s="640"/>
      <c r="K1139" s="640"/>
      <c r="L1139" s="640"/>
    </row>
    <row r="1140" spans="2:12" s="165" customFormat="1">
      <c r="B1140" s="164"/>
      <c r="C1140" s="640"/>
      <c r="D1140" s="640"/>
      <c r="E1140" s="640"/>
      <c r="F1140" s="640"/>
      <c r="G1140" s="640"/>
      <c r="H1140" s="639"/>
      <c r="I1140" s="640"/>
      <c r="J1140" s="640"/>
      <c r="K1140" s="640"/>
      <c r="L1140" s="640"/>
    </row>
    <row r="1141" spans="2:12" s="165" customFormat="1">
      <c r="B1141" s="164"/>
      <c r="C1141" s="640"/>
      <c r="D1141" s="640"/>
      <c r="E1141" s="640"/>
      <c r="F1141" s="640"/>
      <c r="G1141" s="640"/>
      <c r="H1141" s="639"/>
      <c r="I1141" s="640"/>
      <c r="J1141" s="640"/>
      <c r="K1141" s="640"/>
      <c r="L1141" s="640"/>
    </row>
    <row r="1142" spans="2:12" s="165" customFormat="1">
      <c r="B1142" s="164"/>
      <c r="C1142" s="640"/>
      <c r="D1142" s="640"/>
      <c r="E1142" s="640"/>
      <c r="F1142" s="640"/>
      <c r="G1142" s="640"/>
      <c r="H1142" s="639"/>
      <c r="I1142" s="640"/>
      <c r="J1142" s="640"/>
      <c r="K1142" s="640"/>
      <c r="L1142" s="640"/>
    </row>
    <row r="1143" spans="2:12" s="165" customFormat="1">
      <c r="B1143" s="164"/>
      <c r="C1143" s="640"/>
      <c r="D1143" s="640"/>
      <c r="E1143" s="640"/>
      <c r="F1143" s="640"/>
      <c r="G1143" s="640"/>
      <c r="H1143" s="639"/>
      <c r="I1143" s="640"/>
      <c r="J1143" s="640"/>
      <c r="K1143" s="640"/>
      <c r="L1143" s="640"/>
    </row>
    <row r="1144" spans="2:12" s="165" customFormat="1">
      <c r="B1144" s="164"/>
      <c r="C1144" s="640"/>
      <c r="D1144" s="640"/>
      <c r="E1144" s="640"/>
      <c r="F1144" s="640"/>
      <c r="G1144" s="640"/>
      <c r="H1144" s="639"/>
      <c r="I1144" s="640"/>
      <c r="J1144" s="640"/>
      <c r="K1144" s="640"/>
      <c r="L1144" s="640"/>
    </row>
    <row r="1145" spans="2:12" s="165" customFormat="1">
      <c r="B1145" s="164"/>
      <c r="C1145" s="640"/>
      <c r="D1145" s="640"/>
      <c r="E1145" s="640"/>
      <c r="F1145" s="640"/>
      <c r="G1145" s="640"/>
      <c r="H1145" s="639"/>
      <c r="I1145" s="640"/>
      <c r="J1145" s="640"/>
      <c r="K1145" s="640"/>
      <c r="L1145" s="640"/>
    </row>
    <row r="1146" spans="2:12" s="165" customFormat="1">
      <c r="B1146" s="164"/>
      <c r="C1146" s="640"/>
      <c r="D1146" s="640"/>
      <c r="E1146" s="640"/>
      <c r="F1146" s="640"/>
      <c r="G1146" s="640"/>
      <c r="H1146" s="639"/>
      <c r="I1146" s="640"/>
      <c r="J1146" s="640"/>
      <c r="K1146" s="640"/>
      <c r="L1146" s="640"/>
    </row>
    <row r="1147" spans="2:12" s="165" customFormat="1">
      <c r="B1147" s="164"/>
      <c r="C1147" s="640"/>
      <c r="D1147" s="640"/>
      <c r="E1147" s="640"/>
      <c r="F1147" s="640"/>
      <c r="G1147" s="640"/>
      <c r="H1147" s="639"/>
      <c r="I1147" s="640"/>
      <c r="J1147" s="640"/>
      <c r="K1147" s="640"/>
      <c r="L1147" s="640"/>
    </row>
    <row r="1148" spans="2:12" s="165" customFormat="1">
      <c r="B1148" s="164"/>
      <c r="C1148" s="640"/>
      <c r="D1148" s="640"/>
      <c r="E1148" s="640"/>
      <c r="F1148" s="640"/>
      <c r="G1148" s="640"/>
      <c r="H1148" s="639"/>
      <c r="I1148" s="640"/>
      <c r="J1148" s="640"/>
      <c r="K1148" s="640"/>
      <c r="L1148" s="640"/>
    </row>
    <row r="1149" spans="2:12" s="165" customFormat="1">
      <c r="B1149" s="164"/>
      <c r="C1149" s="640"/>
      <c r="D1149" s="640"/>
      <c r="E1149" s="640"/>
      <c r="F1149" s="640"/>
      <c r="G1149" s="640"/>
      <c r="H1149" s="639"/>
      <c r="I1149" s="640"/>
      <c r="J1149" s="640"/>
      <c r="K1149" s="640"/>
      <c r="L1149" s="640"/>
    </row>
    <row r="1150" spans="2:12" s="165" customFormat="1">
      <c r="B1150" s="164"/>
      <c r="C1150" s="640"/>
      <c r="D1150" s="640"/>
      <c r="E1150" s="640"/>
      <c r="F1150" s="640"/>
      <c r="G1150" s="640"/>
      <c r="H1150" s="639"/>
      <c r="I1150" s="640"/>
      <c r="J1150" s="640"/>
      <c r="K1150" s="640"/>
      <c r="L1150" s="640"/>
    </row>
    <row r="1151" spans="2:12" s="165" customFormat="1">
      <c r="B1151" s="164"/>
      <c r="C1151" s="640"/>
      <c r="D1151" s="640"/>
      <c r="E1151" s="640"/>
      <c r="F1151" s="640"/>
      <c r="G1151" s="640"/>
      <c r="H1151" s="639"/>
      <c r="I1151" s="640"/>
      <c r="J1151" s="640"/>
      <c r="K1151" s="640"/>
      <c r="L1151" s="640"/>
    </row>
    <row r="1152" spans="2:12" s="165" customFormat="1">
      <c r="B1152" s="164"/>
      <c r="C1152" s="640"/>
      <c r="D1152" s="640"/>
      <c r="E1152" s="640"/>
      <c r="F1152" s="640"/>
      <c r="G1152" s="640"/>
      <c r="H1152" s="639"/>
      <c r="I1152" s="640"/>
      <c r="J1152" s="640"/>
      <c r="K1152" s="640"/>
      <c r="L1152" s="640"/>
    </row>
    <row r="1153" spans="2:12" s="165" customFormat="1">
      <c r="B1153" s="164"/>
      <c r="C1153" s="640"/>
      <c r="D1153" s="640"/>
      <c r="E1153" s="640"/>
      <c r="F1153" s="640"/>
      <c r="G1153" s="640"/>
      <c r="H1153" s="639"/>
      <c r="I1153" s="640"/>
      <c r="J1153" s="640"/>
      <c r="K1153" s="640"/>
      <c r="L1153" s="640"/>
    </row>
    <row r="1154" spans="2:12" s="165" customFormat="1">
      <c r="B1154" s="164"/>
      <c r="C1154" s="640"/>
      <c r="D1154" s="640"/>
      <c r="E1154" s="640"/>
      <c r="F1154" s="640"/>
      <c r="G1154" s="640"/>
      <c r="H1154" s="639"/>
      <c r="I1154" s="640"/>
      <c r="J1154" s="640"/>
      <c r="K1154" s="640"/>
      <c r="L1154" s="640"/>
    </row>
    <row r="1155" spans="2:12" s="165" customFormat="1">
      <c r="B1155" s="164"/>
      <c r="C1155" s="640"/>
      <c r="D1155" s="640"/>
      <c r="E1155" s="640"/>
      <c r="F1155" s="640"/>
      <c r="G1155" s="640"/>
      <c r="H1155" s="639"/>
      <c r="I1155" s="640"/>
      <c r="J1155" s="640"/>
      <c r="K1155" s="640"/>
      <c r="L1155" s="640"/>
    </row>
    <row r="1156" spans="2:12" s="165" customFormat="1">
      <c r="B1156" s="164"/>
      <c r="C1156" s="640"/>
      <c r="D1156" s="640"/>
      <c r="E1156" s="640"/>
      <c r="F1156" s="640"/>
      <c r="G1156" s="640"/>
      <c r="H1156" s="639"/>
      <c r="I1156" s="640"/>
      <c r="J1156" s="640"/>
      <c r="K1156" s="640"/>
      <c r="L1156" s="640"/>
    </row>
    <row r="1157" spans="2:12" s="165" customFormat="1">
      <c r="B1157" s="164"/>
      <c r="C1157" s="640"/>
      <c r="D1157" s="640"/>
      <c r="E1157" s="640"/>
      <c r="F1157" s="640"/>
      <c r="G1157" s="640"/>
      <c r="H1157" s="639"/>
      <c r="I1157" s="640"/>
      <c r="J1157" s="640"/>
      <c r="K1157" s="640"/>
      <c r="L1157" s="640"/>
    </row>
    <row r="1158" spans="2:12" s="165" customFormat="1">
      <c r="B1158" s="164"/>
      <c r="C1158" s="640"/>
      <c r="D1158" s="640"/>
      <c r="E1158" s="640"/>
      <c r="F1158" s="640"/>
      <c r="G1158" s="640"/>
      <c r="H1158" s="639"/>
      <c r="I1158" s="640"/>
      <c r="J1158" s="640"/>
      <c r="K1158" s="640"/>
      <c r="L1158" s="640"/>
    </row>
    <row r="1159" spans="2:12" s="165" customFormat="1">
      <c r="B1159" s="164"/>
      <c r="C1159" s="640"/>
      <c r="D1159" s="640"/>
      <c r="E1159" s="640"/>
      <c r="F1159" s="640"/>
      <c r="G1159" s="640"/>
      <c r="H1159" s="639"/>
      <c r="I1159" s="640"/>
      <c r="J1159" s="640"/>
      <c r="K1159" s="640"/>
      <c r="L1159" s="640"/>
    </row>
    <row r="1160" spans="2:12" s="165" customFormat="1">
      <c r="B1160" s="164"/>
      <c r="C1160" s="640"/>
      <c r="D1160" s="640"/>
      <c r="E1160" s="640"/>
      <c r="F1160" s="640"/>
      <c r="G1160" s="640"/>
      <c r="H1160" s="639"/>
      <c r="I1160" s="640"/>
      <c r="J1160" s="640"/>
      <c r="K1160" s="640"/>
      <c r="L1160" s="640"/>
    </row>
    <row r="1161" spans="2:12" s="165" customFormat="1">
      <c r="B1161" s="164"/>
      <c r="C1161" s="640"/>
      <c r="D1161" s="640"/>
      <c r="E1161" s="640"/>
      <c r="F1161" s="640"/>
      <c r="G1161" s="640"/>
      <c r="H1161" s="639"/>
      <c r="I1161" s="640"/>
      <c r="J1161" s="640"/>
      <c r="K1161" s="640"/>
      <c r="L1161" s="640"/>
    </row>
    <row r="1162" spans="2:12" s="165" customFormat="1">
      <c r="B1162" s="164"/>
      <c r="C1162" s="640"/>
      <c r="D1162" s="640"/>
      <c r="E1162" s="640"/>
      <c r="F1162" s="640"/>
      <c r="G1162" s="640"/>
      <c r="H1162" s="639"/>
      <c r="I1162" s="640"/>
      <c r="J1162" s="640"/>
      <c r="K1162" s="640"/>
      <c r="L1162" s="640"/>
    </row>
    <row r="1163" spans="2:12" s="165" customFormat="1">
      <c r="B1163" s="164"/>
      <c r="C1163" s="640"/>
      <c r="D1163" s="640"/>
      <c r="E1163" s="640"/>
      <c r="F1163" s="640"/>
      <c r="G1163" s="640"/>
      <c r="H1163" s="639"/>
      <c r="I1163" s="640"/>
      <c r="J1163" s="640"/>
      <c r="K1163" s="640"/>
      <c r="L1163" s="640"/>
    </row>
    <row r="1164" spans="2:12" s="165" customFormat="1">
      <c r="B1164" s="164"/>
      <c r="C1164" s="640"/>
      <c r="D1164" s="640"/>
      <c r="E1164" s="640"/>
      <c r="F1164" s="640"/>
      <c r="G1164" s="640"/>
      <c r="H1164" s="639"/>
      <c r="I1164" s="640"/>
      <c r="J1164" s="640"/>
      <c r="K1164" s="640"/>
      <c r="L1164" s="640"/>
    </row>
    <row r="1165" spans="2:12" s="165" customFormat="1">
      <c r="B1165" s="164"/>
      <c r="C1165" s="640"/>
      <c r="D1165" s="640"/>
      <c r="E1165" s="640"/>
      <c r="F1165" s="640"/>
      <c r="G1165" s="640"/>
      <c r="H1165" s="639"/>
      <c r="I1165" s="640"/>
      <c r="J1165" s="640"/>
      <c r="K1165" s="640"/>
      <c r="L1165" s="640"/>
    </row>
    <row r="1166" spans="2:12" s="165" customFormat="1">
      <c r="B1166" s="164"/>
      <c r="C1166" s="640"/>
      <c r="D1166" s="640"/>
      <c r="E1166" s="640"/>
      <c r="F1166" s="640"/>
      <c r="G1166" s="640"/>
      <c r="H1166" s="639"/>
      <c r="I1166" s="640"/>
      <c r="J1166" s="640"/>
      <c r="K1166" s="640"/>
      <c r="L1166" s="640"/>
    </row>
    <row r="1167" spans="2:12" s="165" customFormat="1">
      <c r="B1167" s="164"/>
      <c r="C1167" s="640"/>
      <c r="D1167" s="640"/>
      <c r="E1167" s="640"/>
      <c r="F1167" s="640"/>
      <c r="G1167" s="640"/>
      <c r="H1167" s="639"/>
      <c r="I1167" s="640"/>
      <c r="J1167" s="640"/>
      <c r="K1167" s="640"/>
      <c r="L1167" s="640"/>
    </row>
    <row r="1168" spans="2:12" s="165" customFormat="1">
      <c r="B1168" s="164"/>
      <c r="C1168" s="640"/>
      <c r="D1168" s="640"/>
      <c r="E1168" s="640"/>
      <c r="F1168" s="640"/>
      <c r="G1168" s="640"/>
      <c r="H1168" s="639"/>
      <c r="I1168" s="640"/>
      <c r="J1168" s="640"/>
      <c r="K1168" s="640"/>
      <c r="L1168" s="640"/>
    </row>
    <row r="1169" spans="2:12" s="165" customFormat="1">
      <c r="B1169" s="164"/>
      <c r="C1169" s="640"/>
      <c r="D1169" s="640"/>
      <c r="E1169" s="640"/>
      <c r="F1169" s="640"/>
      <c r="G1169" s="640"/>
      <c r="H1169" s="639"/>
      <c r="I1169" s="640"/>
      <c r="J1169" s="640"/>
      <c r="K1169" s="640"/>
      <c r="L1169" s="640"/>
    </row>
    <row r="1170" spans="2:12" s="165" customFormat="1">
      <c r="B1170" s="164"/>
      <c r="C1170" s="640"/>
      <c r="D1170" s="640"/>
      <c r="E1170" s="640"/>
      <c r="F1170" s="640"/>
      <c r="G1170" s="640"/>
      <c r="H1170" s="639"/>
      <c r="I1170" s="640"/>
      <c r="J1170" s="640"/>
      <c r="K1170" s="640"/>
      <c r="L1170" s="640"/>
    </row>
    <row r="1171" spans="2:12" s="165" customFormat="1">
      <c r="B1171" s="164"/>
      <c r="C1171" s="640"/>
      <c r="D1171" s="640"/>
      <c r="E1171" s="640"/>
      <c r="F1171" s="640"/>
      <c r="G1171" s="640"/>
      <c r="H1171" s="639"/>
      <c r="I1171" s="640"/>
      <c r="J1171" s="640"/>
      <c r="K1171" s="640"/>
      <c r="L1171" s="640"/>
    </row>
    <row r="1172" spans="2:12" s="165" customFormat="1">
      <c r="B1172" s="164"/>
      <c r="C1172" s="640"/>
      <c r="D1172" s="640"/>
      <c r="E1172" s="640"/>
      <c r="F1172" s="640"/>
      <c r="G1172" s="640"/>
      <c r="H1172" s="639"/>
      <c r="I1172" s="640"/>
      <c r="J1172" s="640"/>
      <c r="K1172" s="640"/>
      <c r="L1172" s="640"/>
    </row>
    <row r="1173" spans="2:12" s="165" customFormat="1">
      <c r="B1173" s="164"/>
      <c r="C1173" s="640"/>
      <c r="D1173" s="640"/>
      <c r="E1173" s="640"/>
      <c r="F1173" s="640"/>
      <c r="G1173" s="640"/>
      <c r="H1173" s="639"/>
      <c r="I1173" s="640"/>
      <c r="J1173" s="640"/>
      <c r="K1173" s="640"/>
      <c r="L1173" s="640"/>
    </row>
    <row r="1174" spans="2:12" s="165" customFormat="1">
      <c r="B1174" s="164"/>
      <c r="C1174" s="640"/>
      <c r="D1174" s="640"/>
      <c r="E1174" s="640"/>
      <c r="F1174" s="640"/>
      <c r="G1174" s="640"/>
      <c r="H1174" s="639"/>
      <c r="I1174" s="640"/>
      <c r="J1174" s="640"/>
      <c r="K1174" s="640"/>
      <c r="L1174" s="640"/>
    </row>
    <row r="1175" spans="2:12" s="165" customFormat="1">
      <c r="B1175" s="164"/>
      <c r="C1175" s="640"/>
      <c r="D1175" s="640"/>
      <c r="E1175" s="640"/>
      <c r="F1175" s="640"/>
      <c r="G1175" s="640"/>
      <c r="H1175" s="639"/>
      <c r="I1175" s="640"/>
      <c r="J1175" s="640"/>
      <c r="K1175" s="640"/>
      <c r="L1175" s="640"/>
    </row>
    <row r="1176" spans="2:12" s="165" customFormat="1">
      <c r="B1176" s="164"/>
      <c r="C1176" s="640"/>
      <c r="D1176" s="640"/>
      <c r="E1176" s="640"/>
      <c r="F1176" s="640"/>
      <c r="G1176" s="640"/>
      <c r="H1176" s="639"/>
      <c r="I1176" s="640"/>
      <c r="J1176" s="640"/>
      <c r="K1176" s="640"/>
      <c r="L1176" s="640"/>
    </row>
    <row r="1177" spans="2:12" s="165" customFormat="1">
      <c r="B1177" s="164"/>
      <c r="C1177" s="640"/>
      <c r="D1177" s="640"/>
      <c r="E1177" s="640"/>
      <c r="F1177" s="640"/>
      <c r="G1177" s="640"/>
      <c r="H1177" s="639"/>
      <c r="I1177" s="640"/>
      <c r="J1177" s="640"/>
      <c r="K1177" s="640"/>
      <c r="L1177" s="640"/>
    </row>
    <row r="1178" spans="2:12" s="165" customFormat="1">
      <c r="B1178" s="164"/>
      <c r="C1178" s="640"/>
      <c r="D1178" s="640"/>
      <c r="E1178" s="640"/>
      <c r="F1178" s="640"/>
      <c r="G1178" s="640"/>
      <c r="H1178" s="639"/>
      <c r="I1178" s="640"/>
      <c r="J1178" s="640"/>
      <c r="K1178" s="640"/>
      <c r="L1178" s="640"/>
    </row>
    <row r="1179" spans="2:12" s="165" customFormat="1">
      <c r="B1179" s="164"/>
      <c r="C1179" s="640"/>
      <c r="D1179" s="640"/>
      <c r="E1179" s="640"/>
      <c r="F1179" s="640"/>
      <c r="G1179" s="640"/>
      <c r="H1179" s="639"/>
      <c r="I1179" s="640"/>
      <c r="J1179" s="640"/>
      <c r="K1179" s="640"/>
      <c r="L1179" s="640"/>
    </row>
    <row r="1180" spans="2:12" s="165" customFormat="1">
      <c r="B1180" s="164"/>
      <c r="C1180" s="640"/>
      <c r="D1180" s="640"/>
      <c r="E1180" s="640"/>
      <c r="F1180" s="640"/>
      <c r="G1180" s="640"/>
      <c r="H1180" s="639"/>
      <c r="I1180" s="640"/>
      <c r="J1180" s="640"/>
      <c r="K1180" s="640"/>
      <c r="L1180" s="640"/>
    </row>
    <row r="1181" spans="2:12" s="165" customFormat="1">
      <c r="B1181" s="164"/>
      <c r="C1181" s="640"/>
      <c r="D1181" s="640"/>
      <c r="E1181" s="640"/>
      <c r="F1181" s="640"/>
      <c r="G1181" s="640"/>
      <c r="H1181" s="639"/>
      <c r="I1181" s="640"/>
      <c r="J1181" s="640"/>
      <c r="K1181" s="640"/>
      <c r="L1181" s="640"/>
    </row>
    <row r="1182" spans="2:12" s="165" customFormat="1">
      <c r="B1182" s="164"/>
      <c r="C1182" s="640"/>
      <c r="D1182" s="640"/>
      <c r="E1182" s="640"/>
      <c r="F1182" s="640"/>
      <c r="G1182" s="640"/>
      <c r="H1182" s="639"/>
      <c r="I1182" s="640"/>
      <c r="J1182" s="640"/>
      <c r="K1182" s="640"/>
      <c r="L1182" s="640"/>
    </row>
    <row r="1183" spans="2:12" s="165" customFormat="1">
      <c r="B1183" s="164"/>
      <c r="C1183" s="640"/>
      <c r="D1183" s="640"/>
      <c r="E1183" s="640"/>
      <c r="F1183" s="640"/>
      <c r="G1183" s="640"/>
      <c r="H1183" s="639"/>
      <c r="I1183" s="640"/>
      <c r="J1183" s="640"/>
      <c r="K1183" s="640"/>
      <c r="L1183" s="640"/>
    </row>
    <row r="1184" spans="2:12" s="165" customFormat="1">
      <c r="B1184" s="164"/>
      <c r="C1184" s="640"/>
      <c r="D1184" s="640"/>
      <c r="E1184" s="640"/>
      <c r="F1184" s="640"/>
      <c r="G1184" s="640"/>
      <c r="H1184" s="639"/>
      <c r="I1184" s="640"/>
      <c r="J1184" s="640"/>
      <c r="K1184" s="640"/>
      <c r="L1184" s="640"/>
    </row>
    <row r="1185" spans="2:12" s="165" customFormat="1">
      <c r="B1185" s="164"/>
      <c r="C1185" s="640"/>
      <c r="D1185" s="640"/>
      <c r="E1185" s="640"/>
      <c r="F1185" s="640"/>
      <c r="G1185" s="640"/>
      <c r="H1185" s="639"/>
      <c r="I1185" s="640"/>
      <c r="J1185" s="640"/>
      <c r="K1185" s="640"/>
      <c r="L1185" s="640"/>
    </row>
    <row r="1186" spans="2:12" s="165" customFormat="1">
      <c r="B1186" s="164"/>
      <c r="C1186" s="640"/>
      <c r="D1186" s="640"/>
      <c r="E1186" s="640"/>
      <c r="F1186" s="640"/>
      <c r="G1186" s="640"/>
      <c r="H1186" s="639"/>
      <c r="I1186" s="640"/>
      <c r="J1186" s="640"/>
      <c r="K1186" s="640"/>
      <c r="L1186" s="640"/>
    </row>
    <row r="1187" spans="2:12" s="165" customFormat="1">
      <c r="B1187" s="164"/>
      <c r="C1187" s="640"/>
      <c r="D1187" s="640"/>
      <c r="E1187" s="640"/>
      <c r="F1187" s="640"/>
      <c r="G1187" s="640"/>
      <c r="H1187" s="639"/>
      <c r="I1187" s="640"/>
      <c r="J1187" s="640"/>
      <c r="K1187" s="640"/>
      <c r="L1187" s="640"/>
    </row>
    <row r="1188" spans="2:12" s="165" customFormat="1">
      <c r="B1188" s="164"/>
      <c r="C1188" s="640"/>
      <c r="D1188" s="640"/>
      <c r="E1188" s="640"/>
      <c r="F1188" s="640"/>
      <c r="G1188" s="640"/>
      <c r="H1188" s="639"/>
      <c r="I1188" s="640"/>
      <c r="J1188" s="640"/>
      <c r="K1188" s="640"/>
      <c r="L1188" s="640"/>
    </row>
    <row r="1189" spans="2:12" s="165" customFormat="1">
      <c r="B1189" s="164"/>
      <c r="C1189" s="640"/>
      <c r="D1189" s="640"/>
      <c r="E1189" s="640"/>
      <c r="F1189" s="640"/>
      <c r="G1189" s="640"/>
      <c r="H1189" s="639"/>
      <c r="I1189" s="640"/>
      <c r="J1189" s="640"/>
      <c r="K1189" s="640"/>
      <c r="L1189" s="640"/>
    </row>
    <row r="1190" spans="2:12" s="165" customFormat="1">
      <c r="B1190" s="164"/>
      <c r="C1190" s="640"/>
      <c r="D1190" s="640"/>
      <c r="E1190" s="640"/>
      <c r="F1190" s="640"/>
      <c r="G1190" s="640"/>
      <c r="H1190" s="639"/>
      <c r="I1190" s="640"/>
      <c r="J1190" s="640"/>
      <c r="K1190" s="640"/>
      <c r="L1190" s="640"/>
    </row>
    <row r="1191" spans="2:12" s="165" customFormat="1">
      <c r="B1191" s="164"/>
      <c r="C1191" s="640"/>
      <c r="D1191" s="640"/>
      <c r="E1191" s="640"/>
      <c r="F1191" s="640"/>
      <c r="G1191" s="640"/>
      <c r="H1191" s="639"/>
      <c r="I1191" s="640"/>
      <c r="J1191" s="640"/>
      <c r="K1191" s="640"/>
      <c r="L1191" s="640"/>
    </row>
    <row r="1192" spans="2:12" s="165" customFormat="1">
      <c r="B1192" s="164"/>
      <c r="C1192" s="640"/>
      <c r="D1192" s="640"/>
      <c r="E1192" s="640"/>
      <c r="F1192" s="640"/>
      <c r="G1192" s="640"/>
      <c r="H1192" s="639"/>
      <c r="I1192" s="640"/>
      <c r="J1192" s="640"/>
      <c r="K1192" s="640"/>
      <c r="L1192" s="640"/>
    </row>
    <row r="1193" spans="2:12" s="165" customFormat="1">
      <c r="B1193" s="164"/>
      <c r="C1193" s="640"/>
      <c r="D1193" s="640"/>
      <c r="E1193" s="640"/>
      <c r="F1193" s="640"/>
      <c r="G1193" s="640"/>
      <c r="H1193" s="639"/>
      <c r="I1193" s="640"/>
      <c r="J1193" s="640"/>
      <c r="K1193" s="640"/>
      <c r="L1193" s="640"/>
    </row>
    <row r="1194" spans="2:12" s="165" customFormat="1">
      <c r="B1194" s="164"/>
      <c r="C1194" s="640"/>
      <c r="D1194" s="640"/>
      <c r="E1194" s="640"/>
      <c r="F1194" s="640"/>
      <c r="G1194" s="640"/>
      <c r="H1194" s="639"/>
      <c r="I1194" s="640"/>
      <c r="J1194" s="640"/>
      <c r="K1194" s="640"/>
      <c r="L1194" s="640"/>
    </row>
    <row r="1195" spans="2:12" s="165" customFormat="1">
      <c r="B1195" s="164"/>
      <c r="C1195" s="640"/>
      <c r="D1195" s="640"/>
      <c r="E1195" s="640"/>
      <c r="F1195" s="640"/>
      <c r="G1195" s="640"/>
      <c r="H1195" s="639"/>
      <c r="I1195" s="640"/>
      <c r="J1195" s="640"/>
      <c r="K1195" s="640"/>
      <c r="L1195" s="640"/>
    </row>
    <row r="1196" spans="2:12" s="165" customFormat="1">
      <c r="B1196" s="164"/>
      <c r="C1196" s="640"/>
      <c r="D1196" s="640"/>
      <c r="E1196" s="640"/>
      <c r="F1196" s="640"/>
      <c r="G1196" s="640"/>
      <c r="H1196" s="639"/>
      <c r="I1196" s="640"/>
      <c r="J1196" s="640"/>
      <c r="K1196" s="640"/>
      <c r="L1196" s="640"/>
    </row>
    <row r="1197" spans="2:12" s="165" customFormat="1">
      <c r="B1197" s="164"/>
      <c r="C1197" s="640"/>
      <c r="D1197" s="640"/>
      <c r="E1197" s="640"/>
      <c r="F1197" s="640"/>
      <c r="G1197" s="640"/>
      <c r="H1197" s="639"/>
      <c r="I1197" s="640"/>
      <c r="J1197" s="640"/>
      <c r="K1197" s="640"/>
      <c r="L1197" s="640"/>
    </row>
    <row r="1198" spans="2:12" s="165" customFormat="1">
      <c r="B1198" s="164"/>
      <c r="C1198" s="640"/>
      <c r="D1198" s="640"/>
      <c r="E1198" s="640"/>
      <c r="F1198" s="640"/>
      <c r="G1198" s="640"/>
      <c r="H1198" s="639"/>
      <c r="I1198" s="640"/>
      <c r="J1198" s="640"/>
      <c r="K1198" s="640"/>
      <c r="L1198" s="640"/>
    </row>
    <row r="1199" spans="2:12" s="165" customFormat="1">
      <c r="B1199" s="164"/>
      <c r="C1199" s="640"/>
      <c r="D1199" s="640"/>
      <c r="E1199" s="640"/>
      <c r="F1199" s="640"/>
      <c r="G1199" s="640"/>
      <c r="H1199" s="639"/>
      <c r="I1199" s="640"/>
      <c r="J1199" s="640"/>
      <c r="K1199" s="640"/>
      <c r="L1199" s="640"/>
    </row>
    <row r="1200" spans="2:12" s="165" customFormat="1">
      <c r="B1200" s="164"/>
      <c r="C1200" s="640"/>
      <c r="D1200" s="640"/>
      <c r="E1200" s="640"/>
      <c r="F1200" s="640"/>
      <c r="G1200" s="640"/>
      <c r="H1200" s="639"/>
      <c r="I1200" s="640"/>
      <c r="J1200" s="640"/>
      <c r="K1200" s="640"/>
      <c r="L1200" s="640"/>
    </row>
    <row r="1201" spans="2:12" s="165" customFormat="1">
      <c r="B1201" s="164"/>
      <c r="C1201" s="640"/>
      <c r="D1201" s="640"/>
      <c r="E1201" s="640"/>
      <c r="F1201" s="640"/>
      <c r="G1201" s="640"/>
      <c r="H1201" s="639"/>
      <c r="I1201" s="640"/>
      <c r="J1201" s="640"/>
      <c r="K1201" s="640"/>
      <c r="L1201" s="640"/>
    </row>
    <row r="1202" spans="2:12" s="165" customFormat="1">
      <c r="B1202" s="164"/>
      <c r="C1202" s="640"/>
      <c r="D1202" s="640"/>
      <c r="E1202" s="640"/>
      <c r="F1202" s="640"/>
      <c r="G1202" s="640"/>
      <c r="H1202" s="639"/>
      <c r="I1202" s="640"/>
      <c r="J1202" s="640"/>
      <c r="K1202" s="640"/>
      <c r="L1202" s="640"/>
    </row>
    <row r="1203" spans="2:12" s="165" customFormat="1">
      <c r="B1203" s="164"/>
      <c r="C1203" s="640"/>
      <c r="D1203" s="640"/>
      <c r="E1203" s="640"/>
      <c r="F1203" s="640"/>
      <c r="G1203" s="640"/>
      <c r="H1203" s="639"/>
      <c r="I1203" s="640"/>
      <c r="J1203" s="640"/>
      <c r="K1203" s="640"/>
      <c r="L1203" s="640"/>
    </row>
    <row r="1204" spans="2:12" s="165" customFormat="1">
      <c r="B1204" s="164"/>
      <c r="C1204" s="640"/>
      <c r="D1204" s="640"/>
      <c r="E1204" s="640"/>
      <c r="F1204" s="640"/>
      <c r="G1204" s="640"/>
      <c r="H1204" s="639"/>
      <c r="I1204" s="640"/>
      <c r="J1204" s="640"/>
      <c r="K1204" s="640"/>
      <c r="L1204" s="640"/>
    </row>
    <row r="1205" spans="2:12" s="165" customFormat="1">
      <c r="B1205" s="164"/>
      <c r="C1205" s="640"/>
      <c r="D1205" s="640"/>
      <c r="E1205" s="640"/>
      <c r="F1205" s="640"/>
      <c r="G1205" s="640"/>
      <c r="H1205" s="639"/>
      <c r="I1205" s="640"/>
      <c r="J1205" s="640"/>
      <c r="K1205" s="640"/>
      <c r="L1205" s="640"/>
    </row>
    <row r="1206" spans="2:12" s="165" customFormat="1">
      <c r="B1206" s="164"/>
      <c r="C1206" s="640"/>
      <c r="D1206" s="640"/>
      <c r="E1206" s="640"/>
      <c r="F1206" s="640"/>
      <c r="G1206" s="640"/>
      <c r="H1206" s="639"/>
      <c r="I1206" s="640"/>
      <c r="J1206" s="640"/>
      <c r="K1206" s="640"/>
      <c r="L1206" s="640"/>
    </row>
    <row r="1207" spans="2:12" s="165" customFormat="1">
      <c r="B1207" s="164"/>
      <c r="C1207" s="640"/>
      <c r="D1207" s="640"/>
      <c r="E1207" s="640"/>
      <c r="F1207" s="640"/>
      <c r="G1207" s="640"/>
      <c r="H1207" s="639"/>
      <c r="I1207" s="640"/>
      <c r="J1207" s="640"/>
      <c r="K1207" s="640"/>
      <c r="L1207" s="640"/>
    </row>
    <row r="1208" spans="2:12" s="165" customFormat="1">
      <c r="B1208" s="164"/>
      <c r="C1208" s="640"/>
      <c r="D1208" s="640"/>
      <c r="E1208" s="640"/>
      <c r="F1208" s="640"/>
      <c r="G1208" s="640"/>
      <c r="H1208" s="639"/>
      <c r="I1208" s="640"/>
      <c r="J1208" s="640"/>
      <c r="K1208" s="640"/>
      <c r="L1208" s="640"/>
    </row>
    <row r="1209" spans="2:12" s="165" customFormat="1">
      <c r="B1209" s="164"/>
      <c r="C1209" s="640"/>
      <c r="D1209" s="640"/>
      <c r="E1209" s="640"/>
      <c r="F1209" s="640"/>
      <c r="G1209" s="640"/>
      <c r="H1209" s="639"/>
      <c r="I1209" s="640"/>
      <c r="J1209" s="640"/>
      <c r="K1209" s="640"/>
      <c r="L1209" s="640"/>
    </row>
    <row r="1210" spans="2:12" s="165" customFormat="1">
      <c r="B1210" s="164"/>
      <c r="C1210" s="640"/>
      <c r="D1210" s="640"/>
      <c r="E1210" s="640"/>
      <c r="F1210" s="640"/>
      <c r="G1210" s="640"/>
      <c r="H1210" s="639"/>
      <c r="I1210" s="640"/>
      <c r="J1210" s="640"/>
      <c r="K1210" s="640"/>
      <c r="L1210" s="640"/>
    </row>
    <row r="1211" spans="2:12" s="165" customFormat="1">
      <c r="B1211" s="164"/>
      <c r="C1211" s="640"/>
      <c r="D1211" s="640"/>
      <c r="E1211" s="640"/>
      <c r="F1211" s="640"/>
      <c r="G1211" s="640"/>
      <c r="H1211" s="639"/>
      <c r="I1211" s="640"/>
      <c r="J1211" s="640"/>
      <c r="K1211" s="640"/>
      <c r="L1211" s="640"/>
    </row>
    <row r="1212" spans="2:12" s="165" customFormat="1">
      <c r="B1212" s="164"/>
      <c r="C1212" s="640"/>
      <c r="D1212" s="640"/>
      <c r="E1212" s="640"/>
      <c r="F1212" s="640"/>
      <c r="G1212" s="640"/>
      <c r="H1212" s="639"/>
      <c r="I1212" s="640"/>
      <c r="J1212" s="640"/>
      <c r="K1212" s="640"/>
      <c r="L1212" s="640"/>
    </row>
    <row r="1213" spans="2:12" s="165" customFormat="1">
      <c r="B1213" s="164"/>
      <c r="C1213" s="640"/>
      <c r="D1213" s="640"/>
      <c r="E1213" s="640"/>
      <c r="F1213" s="640"/>
      <c r="G1213" s="640"/>
      <c r="H1213" s="639"/>
      <c r="I1213" s="640"/>
      <c r="J1213" s="640"/>
      <c r="K1213" s="640"/>
      <c r="L1213" s="640"/>
    </row>
    <row r="1214" spans="2:12" s="165" customFormat="1">
      <c r="B1214" s="164"/>
      <c r="C1214" s="640"/>
      <c r="D1214" s="640"/>
      <c r="E1214" s="640"/>
      <c r="F1214" s="640"/>
      <c r="G1214" s="640"/>
      <c r="H1214" s="639"/>
      <c r="I1214" s="640"/>
      <c r="J1214" s="640"/>
      <c r="K1214" s="640"/>
      <c r="L1214" s="640"/>
    </row>
    <row r="1215" spans="2:12" s="165" customFormat="1">
      <c r="B1215" s="164"/>
      <c r="C1215" s="640"/>
      <c r="D1215" s="640"/>
      <c r="E1215" s="640"/>
      <c r="F1215" s="640"/>
      <c r="G1215" s="640"/>
      <c r="H1215" s="639"/>
      <c r="I1215" s="640"/>
      <c r="J1215" s="640"/>
      <c r="K1215" s="640"/>
      <c r="L1215" s="640"/>
    </row>
    <row r="1216" spans="2:12" s="165" customFormat="1">
      <c r="B1216" s="164"/>
      <c r="C1216" s="640"/>
      <c r="D1216" s="640"/>
      <c r="E1216" s="640"/>
      <c r="F1216" s="640"/>
      <c r="G1216" s="640"/>
      <c r="H1216" s="639"/>
      <c r="I1216" s="640"/>
      <c r="J1216" s="640"/>
      <c r="K1216" s="640"/>
      <c r="L1216" s="640"/>
    </row>
    <row r="1217" spans="2:12" s="165" customFormat="1">
      <c r="B1217" s="164"/>
      <c r="C1217" s="640"/>
      <c r="D1217" s="640"/>
      <c r="E1217" s="640"/>
      <c r="F1217" s="640"/>
      <c r="G1217" s="640"/>
      <c r="H1217" s="639"/>
      <c r="I1217" s="640"/>
      <c r="J1217" s="640"/>
      <c r="K1217" s="640"/>
      <c r="L1217" s="640"/>
    </row>
    <row r="1218" spans="2:12" s="165" customFormat="1">
      <c r="B1218" s="164"/>
      <c r="C1218" s="640"/>
      <c r="D1218" s="640"/>
      <c r="E1218" s="640"/>
      <c r="F1218" s="640"/>
      <c r="G1218" s="640"/>
      <c r="H1218" s="639"/>
      <c r="I1218" s="640"/>
      <c r="J1218" s="640"/>
      <c r="K1218" s="640"/>
      <c r="L1218" s="640"/>
    </row>
    <row r="1219" spans="2:12" s="165" customFormat="1">
      <c r="B1219" s="164"/>
      <c r="C1219" s="640"/>
      <c r="D1219" s="640"/>
      <c r="E1219" s="640"/>
      <c r="F1219" s="640"/>
      <c r="G1219" s="640"/>
      <c r="H1219" s="639"/>
      <c r="I1219" s="640"/>
      <c r="J1219" s="640"/>
      <c r="K1219" s="640"/>
      <c r="L1219" s="640"/>
    </row>
    <row r="1220" spans="2:12" s="165" customFormat="1">
      <c r="B1220" s="164"/>
      <c r="C1220" s="640"/>
      <c r="D1220" s="640"/>
      <c r="E1220" s="640"/>
      <c r="F1220" s="640"/>
      <c r="G1220" s="640"/>
      <c r="H1220" s="639"/>
      <c r="I1220" s="640"/>
      <c r="J1220" s="640"/>
      <c r="K1220" s="640"/>
      <c r="L1220" s="640"/>
    </row>
    <row r="1221" spans="2:12" s="165" customFormat="1">
      <c r="B1221" s="164"/>
      <c r="C1221" s="640"/>
      <c r="D1221" s="640"/>
      <c r="E1221" s="640"/>
      <c r="F1221" s="640"/>
      <c r="G1221" s="640"/>
      <c r="H1221" s="639"/>
      <c r="I1221" s="640"/>
      <c r="J1221" s="640"/>
      <c r="K1221" s="640"/>
      <c r="L1221" s="640"/>
    </row>
    <row r="1222" spans="2:12" s="165" customFormat="1">
      <c r="B1222" s="164"/>
      <c r="C1222" s="640"/>
      <c r="D1222" s="640"/>
      <c r="E1222" s="640"/>
      <c r="F1222" s="640"/>
      <c r="G1222" s="640"/>
      <c r="H1222" s="639"/>
      <c r="I1222" s="640"/>
      <c r="J1222" s="640"/>
      <c r="K1222" s="640"/>
      <c r="L1222" s="640"/>
    </row>
    <row r="1223" spans="2:12" s="165" customFormat="1">
      <c r="B1223" s="164"/>
      <c r="C1223" s="640"/>
      <c r="D1223" s="640"/>
      <c r="E1223" s="640"/>
      <c r="F1223" s="640"/>
      <c r="G1223" s="640"/>
      <c r="H1223" s="639"/>
      <c r="I1223" s="640"/>
      <c r="J1223" s="640"/>
      <c r="K1223" s="640"/>
      <c r="L1223" s="640"/>
    </row>
    <row r="1224" spans="2:12" s="165" customFormat="1">
      <c r="B1224" s="164"/>
      <c r="C1224" s="640"/>
      <c r="D1224" s="640"/>
      <c r="E1224" s="640"/>
      <c r="F1224" s="640"/>
      <c r="G1224" s="640"/>
      <c r="H1224" s="639"/>
      <c r="I1224" s="640"/>
      <c r="J1224" s="640"/>
      <c r="K1224" s="640"/>
      <c r="L1224" s="640"/>
    </row>
    <row r="1225" spans="2:12" s="165" customFormat="1">
      <c r="B1225" s="164"/>
      <c r="C1225" s="640"/>
      <c r="D1225" s="640"/>
      <c r="E1225" s="640"/>
      <c r="F1225" s="640"/>
      <c r="G1225" s="640"/>
      <c r="H1225" s="639"/>
      <c r="I1225" s="640"/>
      <c r="J1225" s="640"/>
      <c r="K1225" s="640"/>
      <c r="L1225" s="640"/>
    </row>
    <row r="1226" spans="2:12" s="165" customFormat="1">
      <c r="B1226" s="164"/>
      <c r="C1226" s="640"/>
      <c r="D1226" s="640"/>
      <c r="E1226" s="640"/>
      <c r="F1226" s="640"/>
      <c r="G1226" s="640"/>
      <c r="H1226" s="639"/>
      <c r="I1226" s="640"/>
      <c r="J1226" s="640"/>
      <c r="K1226" s="640"/>
      <c r="L1226" s="640"/>
    </row>
    <row r="1227" spans="2:12" s="165" customFormat="1">
      <c r="B1227" s="164"/>
      <c r="C1227" s="640"/>
      <c r="D1227" s="640"/>
      <c r="E1227" s="640"/>
      <c r="F1227" s="640"/>
      <c r="G1227" s="640"/>
      <c r="H1227" s="639"/>
      <c r="I1227" s="640"/>
      <c r="J1227" s="640"/>
      <c r="K1227" s="640"/>
      <c r="L1227" s="640"/>
    </row>
    <row r="1228" spans="2:12" s="165" customFormat="1">
      <c r="B1228" s="164"/>
      <c r="C1228" s="640"/>
      <c r="D1228" s="640"/>
      <c r="E1228" s="640"/>
      <c r="F1228" s="640"/>
      <c r="G1228" s="640"/>
      <c r="H1228" s="639"/>
      <c r="I1228" s="640"/>
      <c r="J1228" s="640"/>
      <c r="K1228" s="640"/>
      <c r="L1228" s="640"/>
    </row>
    <row r="1229" spans="2:12" s="165" customFormat="1">
      <c r="B1229" s="164"/>
      <c r="C1229" s="640"/>
      <c r="D1229" s="640"/>
      <c r="E1229" s="640"/>
      <c r="F1229" s="640"/>
      <c r="G1229" s="640"/>
      <c r="H1229" s="639"/>
      <c r="I1229" s="640"/>
      <c r="J1229" s="640"/>
      <c r="K1229" s="640"/>
      <c r="L1229" s="640"/>
    </row>
    <row r="1230" spans="2:12" s="165" customFormat="1">
      <c r="B1230" s="164"/>
      <c r="C1230" s="640"/>
      <c r="D1230" s="640"/>
      <c r="E1230" s="640"/>
      <c r="F1230" s="640"/>
      <c r="G1230" s="640"/>
      <c r="H1230" s="639"/>
      <c r="I1230" s="640"/>
      <c r="J1230" s="640"/>
      <c r="K1230" s="640"/>
      <c r="L1230" s="640"/>
    </row>
    <row r="1231" spans="2:12" s="165" customFormat="1">
      <c r="B1231" s="164"/>
      <c r="C1231" s="640"/>
      <c r="D1231" s="640"/>
      <c r="E1231" s="640"/>
      <c r="F1231" s="640"/>
      <c r="G1231" s="640"/>
      <c r="H1231" s="639"/>
      <c r="I1231" s="640"/>
      <c r="J1231" s="640"/>
      <c r="K1231" s="640"/>
      <c r="L1231" s="640"/>
    </row>
    <row r="1232" spans="2:12" s="165" customFormat="1">
      <c r="B1232" s="164"/>
      <c r="C1232" s="640"/>
      <c r="D1232" s="640"/>
      <c r="E1232" s="640"/>
      <c r="F1232" s="640"/>
      <c r="G1232" s="640"/>
      <c r="H1232" s="639"/>
      <c r="I1232" s="640"/>
      <c r="J1232" s="640"/>
      <c r="K1232" s="640"/>
      <c r="L1232" s="640"/>
    </row>
    <row r="1233" spans="2:12" s="165" customFormat="1">
      <c r="B1233" s="164"/>
      <c r="C1233" s="640"/>
      <c r="D1233" s="640"/>
      <c r="E1233" s="640"/>
      <c r="F1233" s="640"/>
      <c r="G1233" s="640"/>
      <c r="H1233" s="639"/>
      <c r="I1233" s="640"/>
      <c r="J1233" s="640"/>
      <c r="K1233" s="640"/>
      <c r="L1233" s="640"/>
    </row>
    <row r="1234" spans="2:12" s="165" customFormat="1">
      <c r="B1234" s="164"/>
      <c r="C1234" s="640"/>
      <c r="D1234" s="640"/>
      <c r="E1234" s="640"/>
      <c r="F1234" s="640"/>
      <c r="G1234" s="640"/>
      <c r="H1234" s="639"/>
      <c r="I1234" s="640"/>
      <c r="J1234" s="640"/>
      <c r="K1234" s="640"/>
      <c r="L1234" s="640"/>
    </row>
    <row r="1235" spans="2:12" s="165" customFormat="1">
      <c r="B1235" s="164"/>
      <c r="C1235" s="640"/>
      <c r="D1235" s="640"/>
      <c r="E1235" s="640"/>
      <c r="F1235" s="640"/>
      <c r="G1235" s="640"/>
      <c r="H1235" s="639"/>
      <c r="I1235" s="640"/>
      <c r="J1235" s="640"/>
      <c r="K1235" s="640"/>
      <c r="L1235" s="640"/>
    </row>
    <row r="1236" spans="2:12" s="165" customFormat="1">
      <c r="B1236" s="164"/>
      <c r="C1236" s="640"/>
      <c r="D1236" s="640"/>
      <c r="E1236" s="640"/>
      <c r="F1236" s="640"/>
      <c r="G1236" s="640"/>
      <c r="H1236" s="639"/>
      <c r="I1236" s="640"/>
      <c r="J1236" s="640"/>
      <c r="K1236" s="640"/>
      <c r="L1236" s="640"/>
    </row>
    <row r="1237" spans="2:12" s="165" customFormat="1">
      <c r="B1237" s="164"/>
      <c r="C1237" s="640"/>
      <c r="D1237" s="640"/>
      <c r="E1237" s="640"/>
      <c r="F1237" s="640"/>
      <c r="G1237" s="640"/>
      <c r="H1237" s="639"/>
      <c r="I1237" s="640"/>
      <c r="J1237" s="640"/>
      <c r="K1237" s="640"/>
      <c r="L1237" s="640"/>
    </row>
    <row r="1238" spans="2:12" s="165" customFormat="1">
      <c r="B1238" s="164"/>
      <c r="C1238" s="640"/>
      <c r="D1238" s="640"/>
      <c r="E1238" s="640"/>
      <c r="F1238" s="640"/>
      <c r="G1238" s="640"/>
      <c r="H1238" s="639"/>
      <c r="I1238" s="640"/>
      <c r="J1238" s="640"/>
      <c r="K1238" s="640"/>
      <c r="L1238" s="640"/>
    </row>
    <row r="1239" spans="2:12" s="165" customFormat="1">
      <c r="B1239" s="164"/>
      <c r="C1239" s="640"/>
      <c r="D1239" s="640"/>
      <c r="E1239" s="640"/>
      <c r="F1239" s="640"/>
      <c r="G1239" s="640"/>
      <c r="H1239" s="639"/>
      <c r="I1239" s="640"/>
      <c r="J1239" s="640"/>
      <c r="K1239" s="640"/>
      <c r="L1239" s="640"/>
    </row>
    <row r="1240" spans="2:12" s="165" customFormat="1">
      <c r="B1240" s="164"/>
      <c r="C1240" s="640"/>
      <c r="D1240" s="640"/>
      <c r="E1240" s="640"/>
      <c r="F1240" s="640"/>
      <c r="G1240" s="640"/>
      <c r="H1240" s="639"/>
      <c r="I1240" s="640"/>
      <c r="J1240" s="640"/>
      <c r="K1240" s="640"/>
      <c r="L1240" s="640"/>
    </row>
    <row r="1241" spans="2:12" s="165" customFormat="1">
      <c r="B1241" s="164"/>
      <c r="C1241" s="640"/>
      <c r="D1241" s="640"/>
      <c r="E1241" s="640"/>
      <c r="F1241" s="640"/>
      <c r="G1241" s="640"/>
      <c r="H1241" s="639"/>
      <c r="I1241" s="640"/>
      <c r="J1241" s="640"/>
      <c r="K1241" s="640"/>
      <c r="L1241" s="640"/>
    </row>
    <row r="1242" spans="2:12" s="165" customFormat="1">
      <c r="B1242" s="164"/>
      <c r="C1242" s="640"/>
      <c r="D1242" s="640"/>
      <c r="E1242" s="640"/>
      <c r="F1242" s="640"/>
      <c r="G1242" s="640"/>
      <c r="H1242" s="639"/>
      <c r="I1242" s="640"/>
      <c r="J1242" s="640"/>
      <c r="K1242" s="640"/>
      <c r="L1242" s="640"/>
    </row>
    <row r="1243" spans="2:12" s="165" customFormat="1">
      <c r="B1243" s="164"/>
      <c r="C1243" s="640"/>
      <c r="D1243" s="640"/>
      <c r="E1243" s="640"/>
      <c r="F1243" s="640"/>
      <c r="G1243" s="640"/>
      <c r="H1243" s="639"/>
      <c r="I1243" s="640"/>
      <c r="J1243" s="640"/>
      <c r="K1243" s="640"/>
      <c r="L1243" s="640"/>
    </row>
    <row r="1244" spans="2:12" s="165" customFormat="1">
      <c r="B1244" s="164"/>
      <c r="C1244" s="640"/>
      <c r="D1244" s="640"/>
      <c r="E1244" s="640"/>
      <c r="F1244" s="640"/>
      <c r="G1244" s="640"/>
      <c r="H1244" s="639"/>
      <c r="I1244" s="640"/>
      <c r="J1244" s="640"/>
      <c r="K1244" s="640"/>
      <c r="L1244" s="640"/>
    </row>
    <row r="1245" spans="2:12" s="165" customFormat="1">
      <c r="B1245" s="164"/>
      <c r="C1245" s="640"/>
      <c r="D1245" s="640"/>
      <c r="E1245" s="640"/>
      <c r="F1245" s="640"/>
      <c r="G1245" s="640"/>
      <c r="H1245" s="639"/>
      <c r="I1245" s="640"/>
      <c r="J1245" s="640"/>
      <c r="K1245" s="640"/>
      <c r="L1245" s="640"/>
    </row>
    <row r="1246" spans="2:12" s="165" customFormat="1">
      <c r="B1246" s="164"/>
      <c r="C1246" s="640"/>
      <c r="D1246" s="640"/>
      <c r="E1246" s="640"/>
      <c r="F1246" s="640"/>
      <c r="G1246" s="640"/>
      <c r="H1246" s="639"/>
      <c r="I1246" s="640"/>
      <c r="J1246" s="640"/>
      <c r="K1246" s="640"/>
      <c r="L1246" s="640"/>
    </row>
    <row r="1247" spans="2:12" s="165" customFormat="1">
      <c r="B1247" s="164"/>
      <c r="C1247" s="640"/>
      <c r="D1247" s="640"/>
      <c r="E1247" s="640"/>
      <c r="F1247" s="640"/>
      <c r="G1247" s="640"/>
      <c r="H1247" s="639"/>
      <c r="I1247" s="640"/>
      <c r="J1247" s="640"/>
      <c r="K1247" s="640"/>
      <c r="L1247" s="640"/>
    </row>
    <row r="1248" spans="2:12" s="165" customFormat="1">
      <c r="B1248" s="164"/>
      <c r="C1248" s="640"/>
      <c r="D1248" s="640"/>
      <c r="E1248" s="640"/>
      <c r="F1248" s="640"/>
      <c r="G1248" s="640"/>
      <c r="H1248" s="639"/>
      <c r="I1248" s="640"/>
      <c r="J1248" s="640"/>
      <c r="K1248" s="640"/>
      <c r="L1248" s="640"/>
    </row>
    <row r="1249" spans="2:12" s="165" customFormat="1">
      <c r="B1249" s="164"/>
      <c r="C1249" s="640"/>
      <c r="D1249" s="640"/>
      <c r="E1249" s="640"/>
      <c r="F1249" s="640"/>
      <c r="G1249" s="640"/>
      <c r="H1249" s="639"/>
      <c r="I1249" s="640"/>
      <c r="J1249" s="640"/>
      <c r="K1249" s="640"/>
      <c r="L1249" s="640"/>
    </row>
    <row r="1250" spans="2:12" s="165" customFormat="1">
      <c r="B1250" s="164"/>
      <c r="C1250" s="640"/>
      <c r="D1250" s="640"/>
      <c r="E1250" s="640"/>
      <c r="F1250" s="640"/>
      <c r="G1250" s="640"/>
      <c r="H1250" s="639"/>
      <c r="I1250" s="640"/>
      <c r="J1250" s="640"/>
      <c r="K1250" s="640"/>
      <c r="L1250" s="640"/>
    </row>
    <row r="1251" spans="2:12" s="165" customFormat="1">
      <c r="B1251" s="164"/>
      <c r="C1251" s="640"/>
      <c r="D1251" s="640"/>
      <c r="E1251" s="640"/>
      <c r="F1251" s="640"/>
      <c r="G1251" s="640"/>
      <c r="H1251" s="639"/>
      <c r="I1251" s="640"/>
      <c r="J1251" s="640"/>
      <c r="K1251" s="640"/>
      <c r="L1251" s="640"/>
    </row>
    <row r="1252" spans="2:12" s="165" customFormat="1">
      <c r="B1252" s="164"/>
      <c r="C1252" s="640"/>
      <c r="D1252" s="640"/>
      <c r="E1252" s="640"/>
      <c r="F1252" s="640"/>
      <c r="G1252" s="640"/>
      <c r="H1252" s="639"/>
      <c r="I1252" s="640"/>
      <c r="J1252" s="640"/>
      <c r="K1252" s="640"/>
      <c r="L1252" s="640"/>
    </row>
    <row r="1253" spans="2:12" s="165" customFormat="1">
      <c r="B1253" s="164"/>
      <c r="C1253" s="640"/>
      <c r="D1253" s="640"/>
      <c r="E1253" s="640"/>
      <c r="F1253" s="640"/>
      <c r="G1253" s="640"/>
      <c r="H1253" s="639"/>
      <c r="I1253" s="640"/>
      <c r="J1253" s="640"/>
      <c r="K1253" s="640"/>
      <c r="L1253" s="640"/>
    </row>
    <row r="1254" spans="2:12" s="165" customFormat="1">
      <c r="B1254" s="164"/>
      <c r="C1254" s="640"/>
      <c r="D1254" s="640"/>
      <c r="E1254" s="640"/>
      <c r="F1254" s="640"/>
      <c r="G1254" s="640"/>
      <c r="H1254" s="639"/>
      <c r="I1254" s="640"/>
      <c r="J1254" s="640"/>
      <c r="K1254" s="640"/>
      <c r="L1254" s="640"/>
    </row>
    <row r="1255" spans="2:12" s="165" customFormat="1">
      <c r="B1255" s="164"/>
      <c r="C1255" s="640"/>
      <c r="D1255" s="640"/>
      <c r="E1255" s="640"/>
      <c r="F1255" s="640"/>
      <c r="G1255" s="640"/>
      <c r="H1255" s="639"/>
      <c r="I1255" s="640"/>
      <c r="J1255" s="640"/>
      <c r="K1255" s="640"/>
      <c r="L1255" s="640"/>
    </row>
    <row r="1256" spans="2:12" s="165" customFormat="1">
      <c r="B1256" s="164"/>
      <c r="C1256" s="640"/>
      <c r="D1256" s="640"/>
      <c r="E1256" s="640"/>
      <c r="F1256" s="640"/>
      <c r="G1256" s="640"/>
      <c r="H1256" s="639"/>
      <c r="I1256" s="640"/>
      <c r="J1256" s="640"/>
      <c r="K1256" s="640"/>
      <c r="L1256" s="640"/>
    </row>
    <row r="1257" spans="2:12" s="165" customFormat="1">
      <c r="B1257" s="164"/>
      <c r="C1257" s="640"/>
      <c r="D1257" s="640"/>
      <c r="E1257" s="640"/>
      <c r="F1257" s="640"/>
      <c r="G1257" s="640"/>
      <c r="H1257" s="639"/>
      <c r="I1257" s="640"/>
      <c r="J1257" s="640"/>
      <c r="K1257" s="640"/>
      <c r="L1257" s="640"/>
    </row>
    <row r="1258" spans="2:12" s="165" customFormat="1">
      <c r="B1258" s="164"/>
      <c r="C1258" s="640"/>
      <c r="D1258" s="640"/>
      <c r="E1258" s="640"/>
      <c r="F1258" s="640"/>
      <c r="G1258" s="640"/>
      <c r="H1258" s="639"/>
      <c r="I1258" s="640"/>
      <c r="J1258" s="640"/>
      <c r="K1258" s="640"/>
      <c r="L1258" s="640"/>
    </row>
    <row r="1259" spans="2:12" s="165" customFormat="1">
      <c r="B1259" s="164"/>
      <c r="C1259" s="640"/>
      <c r="D1259" s="640"/>
      <c r="E1259" s="640"/>
      <c r="F1259" s="640"/>
      <c r="G1259" s="640"/>
      <c r="H1259" s="639"/>
      <c r="I1259" s="640"/>
      <c r="J1259" s="640"/>
      <c r="K1259" s="640"/>
      <c r="L1259" s="640"/>
    </row>
    <row r="1260" spans="2:12" s="165" customFormat="1">
      <c r="B1260" s="164"/>
      <c r="C1260" s="640"/>
      <c r="D1260" s="640"/>
      <c r="E1260" s="640"/>
      <c r="F1260" s="640"/>
      <c r="G1260" s="640"/>
      <c r="H1260" s="639"/>
      <c r="I1260" s="640"/>
      <c r="J1260" s="640"/>
      <c r="K1260" s="640"/>
      <c r="L1260" s="640"/>
    </row>
    <row r="1261" spans="2:12" s="165" customFormat="1">
      <c r="B1261" s="164"/>
      <c r="C1261" s="640"/>
      <c r="D1261" s="640"/>
      <c r="E1261" s="640"/>
      <c r="F1261" s="640"/>
      <c r="G1261" s="640"/>
      <c r="H1261" s="639"/>
      <c r="I1261" s="640"/>
      <c r="J1261" s="640"/>
      <c r="K1261" s="640"/>
      <c r="L1261" s="640"/>
    </row>
    <row r="1262" spans="2:12" s="165" customFormat="1">
      <c r="B1262" s="164"/>
      <c r="C1262" s="640"/>
      <c r="D1262" s="640"/>
      <c r="E1262" s="640"/>
      <c r="F1262" s="640"/>
      <c r="G1262" s="640"/>
      <c r="H1262" s="639"/>
      <c r="I1262" s="640"/>
      <c r="J1262" s="640"/>
      <c r="K1262" s="640"/>
      <c r="L1262" s="640"/>
    </row>
    <row r="1263" spans="2:12" s="165" customFormat="1">
      <c r="B1263" s="164"/>
      <c r="C1263" s="640"/>
      <c r="D1263" s="640"/>
      <c r="E1263" s="640"/>
      <c r="F1263" s="640"/>
      <c r="G1263" s="640"/>
      <c r="H1263" s="639"/>
      <c r="I1263" s="640"/>
      <c r="J1263" s="640"/>
      <c r="K1263" s="640"/>
      <c r="L1263" s="640"/>
    </row>
    <row r="1264" spans="2:12" s="165" customFormat="1">
      <c r="B1264" s="164"/>
      <c r="C1264" s="640"/>
      <c r="D1264" s="640"/>
      <c r="E1264" s="640"/>
      <c r="F1264" s="640"/>
      <c r="G1264" s="640"/>
      <c r="H1264" s="639"/>
      <c r="I1264" s="640"/>
      <c r="J1264" s="640"/>
      <c r="K1264" s="640"/>
      <c r="L1264" s="640"/>
    </row>
    <row r="1265" spans="2:12" s="165" customFormat="1">
      <c r="B1265" s="164"/>
      <c r="C1265" s="640"/>
      <c r="D1265" s="640"/>
      <c r="E1265" s="640"/>
      <c r="F1265" s="640"/>
      <c r="G1265" s="640"/>
      <c r="H1265" s="639"/>
      <c r="I1265" s="640"/>
      <c r="J1265" s="640"/>
      <c r="K1265" s="640"/>
      <c r="L1265" s="640"/>
    </row>
    <row r="1266" spans="2:12" s="165" customFormat="1">
      <c r="B1266" s="164"/>
      <c r="C1266" s="640"/>
      <c r="D1266" s="640"/>
      <c r="E1266" s="640"/>
      <c r="F1266" s="640"/>
      <c r="G1266" s="640"/>
      <c r="H1266" s="639"/>
      <c r="I1266" s="640"/>
      <c r="J1266" s="640"/>
      <c r="K1266" s="640"/>
      <c r="L1266" s="640"/>
    </row>
    <row r="1267" spans="2:12" s="165" customFormat="1">
      <c r="B1267" s="164"/>
      <c r="C1267" s="640"/>
      <c r="D1267" s="640"/>
      <c r="E1267" s="640"/>
      <c r="F1267" s="640"/>
      <c r="G1267" s="640"/>
      <c r="H1267" s="639"/>
      <c r="I1267" s="640"/>
      <c r="J1267" s="640"/>
      <c r="K1267" s="640"/>
      <c r="L1267" s="640"/>
    </row>
    <row r="1268" spans="2:12" s="165" customFormat="1">
      <c r="B1268" s="164"/>
      <c r="C1268" s="640"/>
      <c r="D1268" s="640"/>
      <c r="E1268" s="640"/>
      <c r="F1268" s="640"/>
      <c r="G1268" s="640"/>
      <c r="H1268" s="639"/>
      <c r="I1268" s="640"/>
      <c r="J1268" s="640"/>
      <c r="K1268" s="640"/>
      <c r="L1268" s="640"/>
    </row>
    <row r="1269" spans="2:12" s="165" customFormat="1">
      <c r="B1269" s="164"/>
      <c r="C1269" s="640"/>
      <c r="D1269" s="640"/>
      <c r="E1269" s="640"/>
      <c r="F1269" s="640"/>
      <c r="G1269" s="640"/>
      <c r="H1269" s="639"/>
      <c r="I1269" s="640"/>
      <c r="J1269" s="640"/>
      <c r="K1269" s="640"/>
      <c r="L1269" s="640"/>
    </row>
    <row r="1270" spans="2:12" s="165" customFormat="1">
      <c r="B1270" s="164"/>
      <c r="C1270" s="640"/>
      <c r="D1270" s="640"/>
      <c r="E1270" s="640"/>
      <c r="F1270" s="640"/>
      <c r="G1270" s="640"/>
      <c r="H1270" s="639"/>
      <c r="I1270" s="640"/>
      <c r="J1270" s="640"/>
      <c r="K1270" s="640"/>
      <c r="L1270" s="640"/>
    </row>
    <row r="1271" spans="2:12" s="165" customFormat="1">
      <c r="B1271" s="164"/>
      <c r="C1271" s="640"/>
      <c r="D1271" s="640"/>
      <c r="E1271" s="640"/>
      <c r="F1271" s="640"/>
      <c r="G1271" s="640"/>
      <c r="H1271" s="639"/>
      <c r="I1271" s="640"/>
      <c r="J1271" s="640"/>
      <c r="K1271" s="640"/>
      <c r="L1271" s="640"/>
    </row>
    <row r="1272" spans="2:12" s="165" customFormat="1">
      <c r="B1272" s="164"/>
      <c r="C1272" s="640"/>
      <c r="D1272" s="640"/>
      <c r="E1272" s="640"/>
      <c r="F1272" s="640"/>
      <c r="G1272" s="640"/>
      <c r="H1272" s="639"/>
      <c r="I1272" s="640"/>
      <c r="J1272" s="640"/>
      <c r="K1272" s="640"/>
      <c r="L1272" s="640"/>
    </row>
    <row r="1273" spans="2:12" s="165" customFormat="1">
      <c r="B1273" s="164"/>
      <c r="C1273" s="640"/>
      <c r="D1273" s="640"/>
      <c r="E1273" s="640"/>
      <c r="F1273" s="640"/>
      <c r="G1273" s="640"/>
      <c r="H1273" s="639"/>
      <c r="I1273" s="640"/>
      <c r="J1273" s="640"/>
      <c r="K1273" s="640"/>
      <c r="L1273" s="640"/>
    </row>
    <row r="1274" spans="2:12" s="165" customFormat="1">
      <c r="B1274" s="164"/>
      <c r="C1274" s="640"/>
      <c r="D1274" s="640"/>
      <c r="E1274" s="640"/>
      <c r="F1274" s="640"/>
      <c r="G1274" s="640"/>
      <c r="H1274" s="639"/>
      <c r="I1274" s="640"/>
      <c r="J1274" s="640"/>
      <c r="K1274" s="640"/>
      <c r="L1274" s="640"/>
    </row>
    <row r="1275" spans="2:12" s="165" customFormat="1">
      <c r="B1275" s="164"/>
      <c r="C1275" s="640"/>
      <c r="D1275" s="640"/>
      <c r="E1275" s="640"/>
      <c r="F1275" s="640"/>
      <c r="G1275" s="640"/>
      <c r="H1275" s="639"/>
      <c r="I1275" s="640"/>
      <c r="J1275" s="640"/>
      <c r="K1275" s="640"/>
      <c r="L1275" s="640"/>
    </row>
    <row r="1276" spans="2:12" s="165" customFormat="1">
      <c r="B1276" s="164"/>
      <c r="C1276" s="640"/>
      <c r="D1276" s="640"/>
      <c r="E1276" s="640"/>
      <c r="F1276" s="640"/>
      <c r="G1276" s="640"/>
      <c r="H1276" s="639"/>
      <c r="I1276" s="640"/>
      <c r="J1276" s="640"/>
      <c r="K1276" s="640"/>
      <c r="L1276" s="640"/>
    </row>
    <row r="1277" spans="2:12" s="165" customFormat="1">
      <c r="B1277" s="164"/>
      <c r="C1277" s="640"/>
      <c r="D1277" s="640"/>
      <c r="E1277" s="640"/>
      <c r="F1277" s="640"/>
      <c r="G1277" s="640"/>
      <c r="H1277" s="639"/>
      <c r="I1277" s="640"/>
      <c r="J1277" s="640"/>
      <c r="K1277" s="640"/>
      <c r="L1277" s="640"/>
    </row>
    <row r="1278" spans="2:12" s="165" customFormat="1">
      <c r="B1278" s="164"/>
      <c r="C1278" s="640"/>
      <c r="D1278" s="640"/>
      <c r="E1278" s="640"/>
      <c r="F1278" s="640"/>
      <c r="G1278" s="640"/>
      <c r="H1278" s="639"/>
      <c r="I1278" s="640"/>
      <c r="J1278" s="640"/>
      <c r="K1278" s="640"/>
      <c r="L1278" s="640"/>
    </row>
    <row r="1279" spans="2:12" s="165" customFormat="1">
      <c r="B1279" s="164"/>
      <c r="C1279" s="640"/>
      <c r="D1279" s="640"/>
      <c r="E1279" s="640"/>
      <c r="F1279" s="640"/>
      <c r="G1279" s="640"/>
      <c r="H1279" s="639"/>
      <c r="I1279" s="640"/>
      <c r="J1279" s="640"/>
      <c r="K1279" s="640"/>
      <c r="L1279" s="640"/>
    </row>
    <row r="1280" spans="2:12" s="165" customFormat="1">
      <c r="B1280" s="164"/>
      <c r="C1280" s="640"/>
      <c r="D1280" s="640"/>
      <c r="E1280" s="640"/>
      <c r="F1280" s="640"/>
      <c r="G1280" s="640"/>
      <c r="H1280" s="639"/>
      <c r="I1280" s="640"/>
      <c r="J1280" s="640"/>
      <c r="K1280" s="640"/>
      <c r="L1280" s="640"/>
    </row>
    <row r="1281" spans="2:12" s="165" customFormat="1">
      <c r="B1281" s="164"/>
      <c r="C1281" s="640"/>
      <c r="D1281" s="640"/>
      <c r="E1281" s="640"/>
      <c r="F1281" s="640"/>
      <c r="G1281" s="640"/>
      <c r="H1281" s="639"/>
      <c r="I1281" s="640"/>
      <c r="J1281" s="640"/>
      <c r="K1281" s="640"/>
      <c r="L1281" s="640"/>
    </row>
    <row r="1282" spans="2:12" s="165" customFormat="1">
      <c r="B1282" s="164"/>
      <c r="C1282" s="640"/>
      <c r="D1282" s="640"/>
      <c r="E1282" s="640"/>
      <c r="F1282" s="640"/>
      <c r="G1282" s="640"/>
      <c r="H1282" s="639"/>
      <c r="I1282" s="640"/>
      <c r="J1282" s="640"/>
      <c r="K1282" s="640"/>
      <c r="L1282" s="640"/>
    </row>
    <row r="1283" spans="2:12" s="165" customFormat="1">
      <c r="B1283" s="164"/>
      <c r="C1283" s="640"/>
      <c r="D1283" s="640"/>
      <c r="E1283" s="640"/>
      <c r="F1283" s="640"/>
      <c r="G1283" s="640"/>
      <c r="H1283" s="639"/>
      <c r="I1283" s="640"/>
      <c r="J1283" s="640"/>
      <c r="K1283" s="640"/>
      <c r="L1283" s="640"/>
    </row>
    <row r="1284" spans="2:12" s="165" customFormat="1">
      <c r="B1284" s="164"/>
      <c r="C1284" s="640"/>
      <c r="D1284" s="640"/>
      <c r="E1284" s="640"/>
      <c r="F1284" s="640"/>
      <c r="G1284" s="640"/>
      <c r="H1284" s="639"/>
      <c r="I1284" s="640"/>
      <c r="J1284" s="640"/>
      <c r="K1284" s="640"/>
      <c r="L1284" s="640"/>
    </row>
    <row r="1285" spans="2:12" s="165" customFormat="1">
      <c r="B1285" s="164"/>
      <c r="C1285" s="640"/>
      <c r="D1285" s="640"/>
      <c r="E1285" s="640"/>
      <c r="F1285" s="640"/>
      <c r="G1285" s="640"/>
      <c r="H1285" s="639"/>
      <c r="I1285" s="640"/>
      <c r="J1285" s="640"/>
      <c r="K1285" s="640"/>
      <c r="L1285" s="640"/>
    </row>
    <row r="1286" spans="2:12" s="165" customFormat="1">
      <c r="B1286" s="164"/>
      <c r="C1286" s="640"/>
      <c r="D1286" s="640"/>
      <c r="E1286" s="640"/>
      <c r="F1286" s="640"/>
      <c r="G1286" s="640"/>
      <c r="H1286" s="639"/>
      <c r="I1286" s="640"/>
      <c r="J1286" s="640"/>
      <c r="K1286" s="640"/>
      <c r="L1286" s="640"/>
    </row>
    <row r="1287" spans="2:12" s="165" customFormat="1">
      <c r="B1287" s="164"/>
      <c r="C1287" s="640"/>
      <c r="D1287" s="640"/>
      <c r="E1287" s="640"/>
      <c r="F1287" s="640"/>
      <c r="G1287" s="640"/>
      <c r="H1287" s="639"/>
      <c r="I1287" s="640"/>
      <c r="J1287" s="640"/>
      <c r="K1287" s="640"/>
      <c r="L1287" s="640"/>
    </row>
    <row r="1288" spans="2:12" s="165" customFormat="1">
      <c r="B1288" s="164"/>
      <c r="C1288" s="640"/>
      <c r="D1288" s="640"/>
      <c r="E1288" s="640"/>
      <c r="F1288" s="640"/>
      <c r="G1288" s="640"/>
      <c r="H1288" s="639"/>
      <c r="I1288" s="640"/>
      <c r="J1288" s="640"/>
      <c r="K1288" s="640"/>
      <c r="L1288" s="640"/>
    </row>
    <row r="1289" spans="2:12" s="165" customFormat="1">
      <c r="B1289" s="164"/>
      <c r="C1289" s="640"/>
      <c r="D1289" s="640"/>
      <c r="E1289" s="640"/>
      <c r="F1289" s="640"/>
      <c r="G1289" s="640"/>
      <c r="H1289" s="639"/>
      <c r="I1289" s="640"/>
      <c r="J1289" s="640"/>
      <c r="K1289" s="640"/>
      <c r="L1289" s="640"/>
    </row>
    <row r="1290" spans="2:12" s="165" customFormat="1">
      <c r="B1290" s="164"/>
      <c r="C1290" s="640"/>
      <c r="D1290" s="640"/>
      <c r="E1290" s="640"/>
      <c r="F1290" s="640"/>
      <c r="G1290" s="640"/>
      <c r="H1290" s="639"/>
      <c r="I1290" s="640"/>
      <c r="J1290" s="640"/>
      <c r="K1290" s="640"/>
      <c r="L1290" s="640"/>
    </row>
    <row r="1291" spans="2:12" s="165" customFormat="1">
      <c r="B1291" s="164"/>
      <c r="C1291" s="640"/>
      <c r="D1291" s="640"/>
      <c r="E1291" s="640"/>
      <c r="F1291" s="640"/>
      <c r="G1291" s="640"/>
      <c r="H1291" s="639"/>
      <c r="I1291" s="640"/>
      <c r="J1291" s="640"/>
      <c r="K1291" s="640"/>
      <c r="L1291" s="640"/>
    </row>
    <row r="1292" spans="2:12" s="165" customFormat="1">
      <c r="B1292" s="164"/>
      <c r="C1292" s="640"/>
      <c r="D1292" s="640"/>
      <c r="E1292" s="640"/>
      <c r="F1292" s="640"/>
      <c r="G1292" s="640"/>
      <c r="H1292" s="639"/>
      <c r="I1292" s="640"/>
      <c r="J1292" s="640"/>
      <c r="K1292" s="640"/>
      <c r="L1292" s="640"/>
    </row>
    <row r="1293" spans="2:12" s="165" customFormat="1">
      <c r="B1293" s="164"/>
      <c r="C1293" s="640"/>
      <c r="D1293" s="640"/>
      <c r="E1293" s="640"/>
      <c r="F1293" s="640"/>
      <c r="G1293" s="640"/>
      <c r="H1293" s="639"/>
      <c r="I1293" s="640"/>
      <c r="J1293" s="640"/>
      <c r="K1293" s="640"/>
      <c r="L1293" s="640"/>
    </row>
    <row r="1294" spans="2:12" s="165" customFormat="1">
      <c r="B1294" s="164"/>
      <c r="C1294" s="640"/>
      <c r="D1294" s="640"/>
      <c r="E1294" s="640"/>
      <c r="F1294" s="640"/>
      <c r="G1294" s="640"/>
      <c r="H1294" s="639"/>
      <c r="I1294" s="640"/>
      <c r="J1294" s="640"/>
      <c r="K1294" s="640"/>
      <c r="L1294" s="640"/>
    </row>
    <row r="1295" spans="2:12" s="165" customFormat="1">
      <c r="B1295" s="164"/>
      <c r="C1295" s="640"/>
      <c r="D1295" s="640"/>
      <c r="E1295" s="640"/>
      <c r="F1295" s="640"/>
      <c r="G1295" s="640"/>
      <c r="H1295" s="639"/>
      <c r="I1295" s="640"/>
      <c r="J1295" s="640"/>
      <c r="K1295" s="640"/>
      <c r="L1295" s="640"/>
    </row>
    <row r="1296" spans="2:12" s="165" customFormat="1">
      <c r="B1296" s="164"/>
      <c r="C1296" s="640"/>
      <c r="D1296" s="640"/>
      <c r="E1296" s="640"/>
      <c r="F1296" s="640"/>
      <c r="G1296" s="640"/>
      <c r="H1296" s="639"/>
      <c r="I1296" s="640"/>
      <c r="J1296" s="640"/>
      <c r="K1296" s="640"/>
      <c r="L1296" s="640"/>
    </row>
    <row r="1297" spans="2:12" s="165" customFormat="1">
      <c r="B1297" s="164"/>
      <c r="C1297" s="640"/>
      <c r="D1297" s="640"/>
      <c r="E1297" s="640"/>
      <c r="F1297" s="640"/>
      <c r="G1297" s="640"/>
      <c r="H1297" s="639"/>
      <c r="I1297" s="640"/>
      <c r="J1297" s="640"/>
      <c r="K1297" s="640"/>
      <c r="L1297" s="640"/>
    </row>
    <row r="1298" spans="2:12" s="165" customFormat="1">
      <c r="B1298" s="164"/>
      <c r="C1298" s="640"/>
      <c r="D1298" s="640"/>
      <c r="E1298" s="640"/>
      <c r="F1298" s="640"/>
      <c r="G1298" s="640"/>
      <c r="H1298" s="639"/>
      <c r="I1298" s="640"/>
      <c r="J1298" s="640"/>
      <c r="K1298" s="640"/>
      <c r="L1298" s="640"/>
    </row>
    <row r="1299" spans="2:12" s="165" customFormat="1">
      <c r="B1299" s="164"/>
      <c r="C1299" s="640"/>
      <c r="D1299" s="640"/>
      <c r="E1299" s="640"/>
      <c r="F1299" s="640"/>
      <c r="G1299" s="640"/>
      <c r="H1299" s="639"/>
      <c r="I1299" s="640"/>
      <c r="J1299" s="640"/>
      <c r="K1299" s="640"/>
      <c r="L1299" s="640"/>
    </row>
    <row r="1300" spans="2:12" s="165" customFormat="1">
      <c r="B1300" s="164"/>
      <c r="C1300" s="640"/>
      <c r="D1300" s="640"/>
      <c r="E1300" s="640"/>
      <c r="F1300" s="640"/>
      <c r="G1300" s="640"/>
      <c r="H1300" s="639"/>
      <c r="I1300" s="640"/>
      <c r="J1300" s="640"/>
      <c r="K1300" s="640"/>
      <c r="L1300" s="640"/>
    </row>
    <row r="1301" spans="2:12" s="165" customFormat="1">
      <c r="B1301" s="164"/>
      <c r="C1301" s="640"/>
      <c r="D1301" s="640"/>
      <c r="E1301" s="640"/>
      <c r="F1301" s="640"/>
      <c r="G1301" s="640"/>
      <c r="H1301" s="639"/>
      <c r="I1301" s="640"/>
      <c r="J1301" s="640"/>
      <c r="K1301" s="640"/>
      <c r="L1301" s="640"/>
    </row>
    <row r="1302" spans="2:12" s="165" customFormat="1">
      <c r="B1302" s="164"/>
      <c r="C1302" s="640"/>
      <c r="D1302" s="640"/>
      <c r="E1302" s="640"/>
      <c r="F1302" s="640"/>
      <c r="G1302" s="640"/>
      <c r="H1302" s="639"/>
      <c r="I1302" s="640"/>
      <c r="J1302" s="640"/>
      <c r="K1302" s="640"/>
      <c r="L1302" s="640"/>
    </row>
    <row r="1303" spans="2:12" s="165" customFormat="1">
      <c r="B1303" s="164"/>
      <c r="C1303" s="640"/>
      <c r="D1303" s="640"/>
      <c r="E1303" s="640"/>
      <c r="F1303" s="640"/>
      <c r="G1303" s="640"/>
      <c r="H1303" s="639"/>
      <c r="I1303" s="640"/>
      <c r="J1303" s="640"/>
      <c r="K1303" s="640"/>
      <c r="L1303" s="640"/>
    </row>
    <row r="1304" spans="2:12" s="165" customFormat="1">
      <c r="B1304" s="164"/>
      <c r="C1304" s="640"/>
      <c r="D1304" s="640"/>
      <c r="E1304" s="640"/>
      <c r="F1304" s="640"/>
      <c r="G1304" s="640"/>
      <c r="H1304" s="639"/>
      <c r="I1304" s="640"/>
      <c r="J1304" s="640"/>
      <c r="K1304" s="640"/>
      <c r="L1304" s="640"/>
    </row>
    <row r="1305" spans="2:12" s="165" customFormat="1">
      <c r="B1305" s="164"/>
      <c r="C1305" s="640"/>
      <c r="D1305" s="640"/>
      <c r="E1305" s="640"/>
      <c r="F1305" s="640"/>
      <c r="G1305" s="640"/>
      <c r="H1305" s="639"/>
      <c r="I1305" s="640"/>
      <c r="J1305" s="640"/>
      <c r="K1305" s="640"/>
      <c r="L1305" s="640"/>
    </row>
    <row r="1306" spans="2:12" s="165" customFormat="1">
      <c r="B1306" s="164"/>
      <c r="C1306" s="640"/>
      <c r="D1306" s="640"/>
      <c r="E1306" s="640"/>
      <c r="F1306" s="640"/>
      <c r="G1306" s="640"/>
      <c r="H1306" s="639"/>
      <c r="I1306" s="640"/>
      <c r="J1306" s="640"/>
      <c r="K1306" s="640"/>
      <c r="L1306" s="640"/>
    </row>
    <row r="1307" spans="2:12" s="165" customFormat="1">
      <c r="B1307" s="164"/>
      <c r="C1307" s="640"/>
      <c r="D1307" s="640"/>
      <c r="E1307" s="640"/>
      <c r="F1307" s="640"/>
      <c r="G1307" s="640"/>
      <c r="H1307" s="639"/>
      <c r="I1307" s="640"/>
      <c r="J1307" s="640"/>
      <c r="K1307" s="640"/>
      <c r="L1307" s="640"/>
    </row>
    <row r="1308" spans="2:12" s="165" customFormat="1">
      <c r="B1308" s="164"/>
      <c r="C1308" s="640"/>
      <c r="D1308" s="640"/>
      <c r="E1308" s="640"/>
      <c r="F1308" s="640"/>
      <c r="G1308" s="640"/>
      <c r="H1308" s="639"/>
      <c r="I1308" s="640"/>
      <c r="J1308" s="640"/>
      <c r="K1308" s="640"/>
      <c r="L1308" s="640"/>
    </row>
    <row r="1309" spans="2:12" s="165" customFormat="1">
      <c r="B1309" s="164"/>
      <c r="C1309" s="640"/>
      <c r="D1309" s="640"/>
      <c r="E1309" s="640"/>
      <c r="F1309" s="640"/>
      <c r="G1309" s="640"/>
      <c r="H1309" s="639"/>
      <c r="I1309" s="640"/>
      <c r="J1309" s="640"/>
      <c r="K1309" s="640"/>
      <c r="L1309" s="640"/>
    </row>
    <row r="1310" spans="2:12" s="165" customFormat="1">
      <c r="B1310" s="164"/>
      <c r="C1310" s="640"/>
      <c r="D1310" s="640"/>
      <c r="E1310" s="640"/>
      <c r="F1310" s="640"/>
      <c r="G1310" s="640"/>
      <c r="H1310" s="639"/>
      <c r="I1310" s="640"/>
      <c r="J1310" s="640"/>
      <c r="K1310" s="640"/>
      <c r="L1310" s="640"/>
    </row>
    <row r="1311" spans="2:12" s="165" customFormat="1">
      <c r="B1311" s="164"/>
      <c r="C1311" s="640"/>
      <c r="D1311" s="640"/>
      <c r="E1311" s="640"/>
      <c r="F1311" s="640"/>
      <c r="G1311" s="640"/>
      <c r="H1311" s="639"/>
      <c r="I1311" s="640"/>
      <c r="J1311" s="640"/>
      <c r="K1311" s="640"/>
      <c r="L1311" s="640"/>
    </row>
    <row r="1312" spans="2:12" s="165" customFormat="1">
      <c r="B1312" s="164"/>
      <c r="C1312" s="640"/>
      <c r="D1312" s="640"/>
      <c r="E1312" s="640"/>
      <c r="F1312" s="640"/>
      <c r="G1312" s="640"/>
      <c r="H1312" s="639"/>
      <c r="I1312" s="640"/>
      <c r="J1312" s="640"/>
      <c r="K1312" s="640"/>
      <c r="L1312" s="640"/>
    </row>
    <row r="1313" spans="2:12" s="165" customFormat="1">
      <c r="B1313" s="164"/>
      <c r="C1313" s="640"/>
      <c r="D1313" s="640"/>
      <c r="E1313" s="640"/>
      <c r="F1313" s="640"/>
      <c r="G1313" s="640"/>
      <c r="H1313" s="639"/>
      <c r="I1313" s="640"/>
      <c r="J1313" s="640"/>
      <c r="K1313" s="640"/>
      <c r="L1313" s="640"/>
    </row>
    <row r="1314" spans="2:12" s="165" customFormat="1">
      <c r="B1314" s="164"/>
      <c r="C1314" s="640"/>
      <c r="D1314" s="640"/>
      <c r="E1314" s="640"/>
      <c r="F1314" s="640"/>
      <c r="G1314" s="640"/>
      <c r="H1314" s="639"/>
      <c r="I1314" s="640"/>
      <c r="J1314" s="640"/>
      <c r="K1314" s="640"/>
      <c r="L1314" s="640"/>
    </row>
    <row r="1315" spans="2:12" s="165" customFormat="1">
      <c r="B1315" s="164"/>
      <c r="C1315" s="640"/>
      <c r="D1315" s="640"/>
      <c r="E1315" s="640"/>
      <c r="F1315" s="640"/>
      <c r="G1315" s="640"/>
      <c r="H1315" s="639"/>
      <c r="I1315" s="640"/>
      <c r="J1315" s="640"/>
      <c r="K1315" s="640"/>
      <c r="L1315" s="640"/>
    </row>
    <row r="1316" spans="2:12" s="165" customFormat="1">
      <c r="B1316" s="164"/>
      <c r="C1316" s="640"/>
      <c r="D1316" s="640"/>
      <c r="E1316" s="640"/>
      <c r="F1316" s="640"/>
      <c r="G1316" s="640"/>
      <c r="H1316" s="639"/>
      <c r="I1316" s="640"/>
      <c r="J1316" s="640"/>
      <c r="K1316" s="640"/>
      <c r="L1316" s="640"/>
    </row>
    <row r="1317" spans="2:12" s="165" customFormat="1">
      <c r="B1317" s="164"/>
      <c r="C1317" s="640"/>
      <c r="D1317" s="640"/>
      <c r="E1317" s="640"/>
      <c r="F1317" s="640"/>
      <c r="G1317" s="640"/>
      <c r="H1317" s="639"/>
      <c r="I1317" s="640"/>
      <c r="J1317" s="640"/>
      <c r="K1317" s="640"/>
      <c r="L1317" s="640"/>
    </row>
    <row r="1318" spans="2:12" s="165" customFormat="1">
      <c r="B1318" s="164"/>
      <c r="C1318" s="640"/>
      <c r="D1318" s="640"/>
      <c r="E1318" s="640"/>
      <c r="F1318" s="640"/>
      <c r="G1318" s="640"/>
      <c r="H1318" s="639"/>
      <c r="I1318" s="640"/>
      <c r="J1318" s="640"/>
      <c r="K1318" s="640"/>
      <c r="L1318" s="640"/>
    </row>
    <row r="1319" spans="2:12" s="165" customFormat="1">
      <c r="B1319" s="164"/>
      <c r="C1319" s="640"/>
      <c r="D1319" s="640"/>
      <c r="E1319" s="640"/>
      <c r="F1319" s="640"/>
      <c r="G1319" s="640"/>
      <c r="H1319" s="639"/>
      <c r="I1319" s="640"/>
      <c r="J1319" s="640"/>
      <c r="K1319" s="640"/>
      <c r="L1319" s="640"/>
    </row>
    <row r="1320" spans="2:12" s="165" customFormat="1">
      <c r="B1320" s="164"/>
      <c r="C1320" s="640"/>
      <c r="D1320" s="640"/>
      <c r="E1320" s="640"/>
      <c r="F1320" s="640"/>
      <c r="G1320" s="640"/>
      <c r="H1320" s="639"/>
      <c r="I1320" s="640"/>
      <c r="J1320" s="640"/>
      <c r="K1320" s="640"/>
      <c r="L1320" s="640"/>
    </row>
    <row r="1321" spans="2:12" s="165" customFormat="1">
      <c r="B1321" s="164"/>
      <c r="C1321" s="640"/>
      <c r="D1321" s="640"/>
      <c r="E1321" s="640"/>
      <c r="F1321" s="640"/>
      <c r="G1321" s="640"/>
      <c r="H1321" s="639"/>
      <c r="I1321" s="640"/>
      <c r="J1321" s="640"/>
      <c r="K1321" s="640"/>
      <c r="L1321" s="640"/>
    </row>
    <row r="1322" spans="2:12" s="165" customFormat="1">
      <c r="B1322" s="164"/>
      <c r="C1322" s="640"/>
      <c r="D1322" s="640"/>
      <c r="E1322" s="640"/>
      <c r="F1322" s="640"/>
      <c r="G1322" s="640"/>
      <c r="H1322" s="639"/>
      <c r="I1322" s="640"/>
      <c r="J1322" s="640"/>
      <c r="K1322" s="640"/>
      <c r="L1322" s="640"/>
    </row>
    <row r="1323" spans="2:12" s="165" customFormat="1">
      <c r="B1323" s="164"/>
      <c r="C1323" s="640"/>
      <c r="D1323" s="640"/>
      <c r="E1323" s="640"/>
      <c r="F1323" s="640"/>
      <c r="G1323" s="640"/>
      <c r="H1323" s="639"/>
      <c r="I1323" s="640"/>
      <c r="J1323" s="640"/>
      <c r="K1323" s="640"/>
      <c r="L1323" s="640"/>
    </row>
    <row r="1324" spans="2:12" s="165" customFormat="1">
      <c r="B1324" s="164"/>
      <c r="C1324" s="640"/>
      <c r="D1324" s="640"/>
      <c r="E1324" s="640"/>
      <c r="F1324" s="640"/>
      <c r="G1324" s="640"/>
      <c r="H1324" s="639"/>
      <c r="I1324" s="640"/>
      <c r="J1324" s="640"/>
      <c r="K1324" s="640"/>
      <c r="L1324" s="640"/>
    </row>
    <row r="1325" spans="2:12" s="165" customFormat="1">
      <c r="B1325" s="164"/>
      <c r="C1325" s="640"/>
      <c r="D1325" s="640"/>
      <c r="E1325" s="640"/>
      <c r="F1325" s="640"/>
      <c r="G1325" s="640"/>
      <c r="H1325" s="639"/>
      <c r="I1325" s="640"/>
      <c r="J1325" s="640"/>
      <c r="K1325" s="640"/>
      <c r="L1325" s="640"/>
    </row>
    <row r="1326" spans="2:12" s="165" customFormat="1">
      <c r="B1326" s="164"/>
      <c r="C1326" s="640"/>
      <c r="D1326" s="640"/>
      <c r="E1326" s="640"/>
      <c r="F1326" s="640"/>
      <c r="G1326" s="640"/>
      <c r="H1326" s="639"/>
      <c r="I1326" s="640"/>
      <c r="J1326" s="640"/>
      <c r="K1326" s="640"/>
      <c r="L1326" s="640"/>
    </row>
    <row r="1327" spans="2:12" s="165" customFormat="1">
      <c r="B1327" s="164"/>
      <c r="C1327" s="640"/>
      <c r="D1327" s="640"/>
      <c r="E1327" s="640"/>
      <c r="F1327" s="640"/>
      <c r="G1327" s="640"/>
      <c r="H1327" s="639"/>
      <c r="I1327" s="640"/>
      <c r="J1327" s="640"/>
      <c r="K1327" s="640"/>
      <c r="L1327" s="640"/>
    </row>
    <row r="1328" spans="2:12" s="165" customFormat="1">
      <c r="B1328" s="164"/>
      <c r="C1328" s="640"/>
      <c r="D1328" s="640"/>
      <c r="E1328" s="640"/>
      <c r="F1328" s="640"/>
      <c r="G1328" s="640"/>
      <c r="H1328" s="639"/>
      <c r="I1328" s="640"/>
      <c r="J1328" s="640"/>
      <c r="K1328" s="640"/>
      <c r="L1328" s="640"/>
    </row>
    <row r="1329" spans="2:12" s="165" customFormat="1">
      <c r="B1329" s="164"/>
      <c r="C1329" s="640"/>
      <c r="D1329" s="640"/>
      <c r="E1329" s="640"/>
      <c r="F1329" s="640"/>
      <c r="G1329" s="640"/>
      <c r="H1329" s="639"/>
      <c r="I1329" s="640"/>
      <c r="J1329" s="640"/>
      <c r="K1329" s="640"/>
      <c r="L1329" s="640"/>
    </row>
    <row r="1330" spans="2:12" s="165" customFormat="1">
      <c r="B1330" s="164"/>
      <c r="C1330" s="640"/>
      <c r="D1330" s="640"/>
      <c r="E1330" s="640"/>
      <c r="F1330" s="640"/>
      <c r="G1330" s="640"/>
      <c r="H1330" s="639"/>
      <c r="I1330" s="640"/>
      <c r="J1330" s="640"/>
      <c r="K1330" s="640"/>
      <c r="L1330" s="640"/>
    </row>
    <row r="1331" spans="2:12" s="165" customFormat="1">
      <c r="B1331" s="164"/>
      <c r="C1331" s="640"/>
      <c r="D1331" s="640"/>
      <c r="E1331" s="640"/>
      <c r="F1331" s="640"/>
      <c r="G1331" s="640"/>
      <c r="H1331" s="639"/>
      <c r="I1331" s="640"/>
      <c r="J1331" s="640"/>
      <c r="K1331" s="640"/>
      <c r="L1331" s="640"/>
    </row>
    <row r="1332" spans="2:12" s="165" customFormat="1">
      <c r="B1332" s="164"/>
      <c r="C1332" s="640"/>
      <c r="D1332" s="640"/>
      <c r="E1332" s="640"/>
      <c r="F1332" s="640"/>
      <c r="G1332" s="640"/>
      <c r="H1332" s="639"/>
      <c r="I1332" s="640"/>
      <c r="J1332" s="640"/>
      <c r="K1332" s="640"/>
      <c r="L1332" s="640"/>
    </row>
    <row r="1333" spans="2:12" s="165" customFormat="1">
      <c r="B1333" s="164"/>
      <c r="C1333" s="640"/>
      <c r="D1333" s="640"/>
      <c r="E1333" s="640"/>
      <c r="F1333" s="640"/>
      <c r="G1333" s="640"/>
      <c r="H1333" s="639"/>
      <c r="I1333" s="640"/>
      <c r="J1333" s="640"/>
      <c r="K1333" s="640"/>
      <c r="L1333" s="640"/>
    </row>
    <row r="1334" spans="2:12" s="165" customFormat="1">
      <c r="B1334" s="164"/>
      <c r="C1334" s="640"/>
      <c r="D1334" s="640"/>
      <c r="E1334" s="640"/>
      <c r="F1334" s="640"/>
      <c r="G1334" s="640"/>
      <c r="H1334" s="639"/>
      <c r="I1334" s="640"/>
      <c r="J1334" s="640"/>
      <c r="K1334" s="640"/>
      <c r="L1334" s="640"/>
    </row>
    <row r="1335" spans="2:12" s="165" customFormat="1">
      <c r="B1335" s="164"/>
      <c r="C1335" s="640"/>
      <c r="D1335" s="640"/>
      <c r="E1335" s="640"/>
      <c r="F1335" s="640"/>
      <c r="G1335" s="640"/>
      <c r="H1335" s="639"/>
      <c r="I1335" s="640"/>
      <c r="J1335" s="640"/>
      <c r="K1335" s="640"/>
      <c r="L1335" s="640"/>
    </row>
    <row r="1336" spans="2:12" s="165" customFormat="1">
      <c r="B1336" s="164"/>
      <c r="C1336" s="640"/>
      <c r="D1336" s="640"/>
      <c r="E1336" s="640"/>
      <c r="F1336" s="640"/>
      <c r="G1336" s="640"/>
      <c r="H1336" s="639"/>
      <c r="I1336" s="640"/>
      <c r="J1336" s="640"/>
      <c r="K1336" s="640"/>
      <c r="L1336" s="640"/>
    </row>
    <row r="1337" spans="2:12" s="165" customFormat="1">
      <c r="B1337" s="164"/>
      <c r="C1337" s="640"/>
      <c r="D1337" s="640"/>
      <c r="E1337" s="640"/>
      <c r="F1337" s="640"/>
      <c r="G1337" s="640"/>
      <c r="H1337" s="639"/>
      <c r="I1337" s="640"/>
      <c r="J1337" s="640"/>
      <c r="K1337" s="640"/>
      <c r="L1337" s="640"/>
    </row>
    <row r="1338" spans="2:12" s="165" customFormat="1">
      <c r="B1338" s="164"/>
      <c r="C1338" s="640"/>
      <c r="D1338" s="640"/>
      <c r="E1338" s="640"/>
      <c r="F1338" s="640"/>
      <c r="G1338" s="640"/>
      <c r="H1338" s="639"/>
      <c r="I1338" s="640"/>
      <c r="J1338" s="640"/>
      <c r="K1338" s="640"/>
      <c r="L1338" s="640"/>
    </row>
    <row r="1339" spans="2:12" s="165" customFormat="1">
      <c r="B1339" s="164"/>
      <c r="C1339" s="640"/>
      <c r="D1339" s="640"/>
      <c r="E1339" s="640"/>
      <c r="F1339" s="640"/>
      <c r="G1339" s="640"/>
      <c r="H1339" s="639"/>
      <c r="I1339" s="640"/>
      <c r="J1339" s="640"/>
      <c r="K1339" s="640"/>
      <c r="L1339" s="640"/>
    </row>
    <row r="1340" spans="2:12" s="165" customFormat="1">
      <c r="B1340" s="164"/>
      <c r="C1340" s="640"/>
      <c r="D1340" s="640"/>
      <c r="E1340" s="640"/>
      <c r="F1340" s="640"/>
      <c r="G1340" s="640"/>
      <c r="H1340" s="639"/>
      <c r="I1340" s="640"/>
      <c r="J1340" s="640"/>
      <c r="K1340" s="640"/>
      <c r="L1340" s="640"/>
    </row>
    <row r="1341" spans="2:12" s="165" customFormat="1">
      <c r="B1341" s="164"/>
      <c r="C1341" s="640"/>
      <c r="D1341" s="640"/>
      <c r="E1341" s="640"/>
      <c r="F1341" s="640"/>
      <c r="G1341" s="640"/>
      <c r="H1341" s="639"/>
      <c r="I1341" s="640"/>
      <c r="J1341" s="640"/>
      <c r="K1341" s="640"/>
      <c r="L1341" s="640"/>
    </row>
    <row r="1342" spans="2:12" s="165" customFormat="1">
      <c r="B1342" s="164"/>
      <c r="C1342" s="640"/>
      <c r="D1342" s="640"/>
      <c r="E1342" s="640"/>
      <c r="F1342" s="640"/>
      <c r="G1342" s="640"/>
      <c r="H1342" s="639"/>
      <c r="I1342" s="640"/>
      <c r="J1342" s="640"/>
      <c r="K1342" s="640"/>
      <c r="L1342" s="640"/>
    </row>
    <row r="1343" spans="2:12" s="165" customFormat="1">
      <c r="B1343" s="164"/>
      <c r="C1343" s="640"/>
      <c r="D1343" s="640"/>
      <c r="E1343" s="640"/>
      <c r="F1343" s="640"/>
      <c r="G1343" s="640"/>
      <c r="H1343" s="639"/>
      <c r="I1343" s="640"/>
      <c r="J1343" s="640"/>
      <c r="K1343" s="640"/>
      <c r="L1343" s="640"/>
    </row>
    <row r="1344" spans="2:12" s="165" customFormat="1">
      <c r="B1344" s="164"/>
      <c r="C1344" s="640"/>
      <c r="D1344" s="640"/>
      <c r="E1344" s="640"/>
      <c r="F1344" s="640"/>
      <c r="G1344" s="640"/>
      <c r="H1344" s="639"/>
      <c r="I1344" s="640"/>
      <c r="J1344" s="640"/>
      <c r="K1344" s="640"/>
      <c r="L1344" s="640"/>
    </row>
    <row r="1345" spans="2:12" s="165" customFormat="1">
      <c r="B1345" s="164"/>
      <c r="C1345" s="640"/>
      <c r="D1345" s="640"/>
      <c r="E1345" s="640"/>
      <c r="F1345" s="640"/>
      <c r="G1345" s="640"/>
      <c r="H1345" s="639"/>
      <c r="I1345" s="640"/>
      <c r="J1345" s="640"/>
      <c r="K1345" s="640"/>
      <c r="L1345" s="640"/>
    </row>
    <row r="1346" spans="2:12" s="165" customFormat="1">
      <c r="B1346" s="164"/>
      <c r="C1346" s="640"/>
      <c r="D1346" s="640"/>
      <c r="E1346" s="640"/>
      <c r="F1346" s="640"/>
      <c r="G1346" s="640"/>
      <c r="H1346" s="639"/>
      <c r="I1346" s="640"/>
      <c r="J1346" s="640"/>
      <c r="K1346" s="640"/>
      <c r="L1346" s="640"/>
    </row>
    <row r="1347" spans="2:12" s="165" customFormat="1">
      <c r="B1347" s="164"/>
      <c r="C1347" s="640"/>
      <c r="D1347" s="640"/>
      <c r="E1347" s="640"/>
      <c r="F1347" s="640"/>
      <c r="G1347" s="640"/>
      <c r="H1347" s="639"/>
      <c r="I1347" s="640"/>
      <c r="J1347" s="640"/>
      <c r="K1347" s="640"/>
      <c r="L1347" s="640"/>
    </row>
    <row r="1348" spans="2:12" s="165" customFormat="1">
      <c r="B1348" s="164"/>
      <c r="C1348" s="640"/>
      <c r="D1348" s="640"/>
      <c r="E1348" s="640"/>
      <c r="F1348" s="640"/>
      <c r="G1348" s="640"/>
      <c r="H1348" s="639"/>
      <c r="I1348" s="640"/>
      <c r="J1348" s="640"/>
      <c r="K1348" s="640"/>
      <c r="L1348" s="640"/>
    </row>
    <row r="1349" spans="2:12" s="165" customFormat="1">
      <c r="B1349" s="164"/>
      <c r="C1349" s="640"/>
      <c r="D1349" s="640"/>
      <c r="E1349" s="640"/>
      <c r="F1349" s="640"/>
      <c r="G1349" s="640"/>
      <c r="H1349" s="639"/>
      <c r="I1349" s="640"/>
      <c r="J1349" s="640"/>
      <c r="K1349" s="640"/>
      <c r="L1349" s="640"/>
    </row>
    <row r="1350" spans="2:12" s="165" customFormat="1">
      <c r="B1350" s="164"/>
      <c r="C1350" s="640"/>
      <c r="D1350" s="640"/>
      <c r="E1350" s="640"/>
      <c r="F1350" s="640"/>
      <c r="G1350" s="640"/>
      <c r="H1350" s="639"/>
      <c r="I1350" s="640"/>
      <c r="J1350" s="640"/>
      <c r="K1350" s="640"/>
      <c r="L1350" s="640"/>
    </row>
    <row r="1351" spans="2:12" s="165" customFormat="1">
      <c r="B1351" s="164"/>
      <c r="C1351" s="640"/>
      <c r="D1351" s="640"/>
      <c r="E1351" s="640"/>
      <c r="F1351" s="640"/>
      <c r="G1351" s="640"/>
      <c r="H1351" s="639"/>
      <c r="I1351" s="640"/>
      <c r="J1351" s="640"/>
      <c r="K1351" s="640"/>
      <c r="L1351" s="640"/>
    </row>
    <row r="1352" spans="2:12" s="165" customFormat="1">
      <c r="B1352" s="164"/>
      <c r="C1352" s="640"/>
      <c r="D1352" s="640"/>
      <c r="E1352" s="640"/>
      <c r="F1352" s="640"/>
      <c r="G1352" s="640"/>
      <c r="H1352" s="639"/>
      <c r="I1352" s="640"/>
      <c r="J1352" s="640"/>
      <c r="K1352" s="640"/>
      <c r="L1352" s="640"/>
    </row>
    <row r="1353" spans="2:12" s="165" customFormat="1">
      <c r="B1353" s="164"/>
      <c r="C1353" s="640"/>
      <c r="D1353" s="640"/>
      <c r="E1353" s="640"/>
      <c r="F1353" s="640"/>
      <c r="G1353" s="640"/>
      <c r="H1353" s="639"/>
      <c r="I1353" s="640"/>
      <c r="J1353" s="640"/>
      <c r="K1353" s="640"/>
      <c r="L1353" s="640"/>
    </row>
    <row r="1354" spans="2:12" s="165" customFormat="1">
      <c r="B1354" s="164"/>
      <c r="C1354" s="640"/>
      <c r="D1354" s="640"/>
      <c r="E1354" s="640"/>
      <c r="F1354" s="640"/>
      <c r="G1354" s="640"/>
      <c r="H1354" s="639"/>
      <c r="I1354" s="640"/>
      <c r="J1354" s="640"/>
      <c r="K1354" s="640"/>
      <c r="L1354" s="640"/>
    </row>
    <row r="1355" spans="2:12" s="165" customFormat="1">
      <c r="B1355" s="164"/>
      <c r="C1355" s="640"/>
      <c r="D1355" s="640"/>
      <c r="E1355" s="640"/>
      <c r="F1355" s="640"/>
      <c r="G1355" s="640"/>
      <c r="H1355" s="639"/>
      <c r="I1355" s="640"/>
      <c r="J1355" s="640"/>
      <c r="K1355" s="640"/>
      <c r="L1355" s="640"/>
    </row>
    <row r="1356" spans="2:12" s="165" customFormat="1">
      <c r="B1356" s="164"/>
      <c r="C1356" s="640"/>
      <c r="D1356" s="640"/>
      <c r="E1356" s="640"/>
      <c r="F1356" s="640"/>
      <c r="G1356" s="640"/>
      <c r="H1356" s="639"/>
      <c r="I1356" s="640"/>
      <c r="J1356" s="640"/>
      <c r="K1356" s="640"/>
      <c r="L1356" s="640"/>
    </row>
    <row r="1357" spans="2:12" s="165" customFormat="1">
      <c r="B1357" s="164"/>
      <c r="C1357" s="640"/>
      <c r="D1357" s="640"/>
      <c r="E1357" s="640"/>
      <c r="F1357" s="640"/>
      <c r="G1357" s="640"/>
      <c r="H1357" s="639"/>
      <c r="I1357" s="640"/>
      <c r="J1357" s="640"/>
      <c r="K1357" s="640"/>
      <c r="L1357" s="640"/>
    </row>
    <row r="1358" spans="2:12" s="165" customFormat="1">
      <c r="B1358" s="164"/>
      <c r="C1358" s="640"/>
      <c r="D1358" s="640"/>
      <c r="E1358" s="640"/>
      <c r="F1358" s="640"/>
      <c r="G1358" s="640"/>
      <c r="H1358" s="639"/>
      <c r="I1358" s="640"/>
      <c r="J1358" s="640"/>
      <c r="K1358" s="640"/>
      <c r="L1358" s="640"/>
    </row>
    <row r="1359" spans="2:12" s="165" customFormat="1">
      <c r="B1359" s="164"/>
      <c r="C1359" s="640"/>
      <c r="D1359" s="640"/>
      <c r="E1359" s="640"/>
      <c r="F1359" s="640"/>
      <c r="G1359" s="640"/>
      <c r="H1359" s="639"/>
      <c r="I1359" s="640"/>
      <c r="J1359" s="640"/>
      <c r="K1359" s="640"/>
      <c r="L1359" s="640"/>
    </row>
    <row r="1360" spans="2:12" s="165" customFormat="1">
      <c r="B1360" s="164"/>
      <c r="C1360" s="640"/>
      <c r="D1360" s="640"/>
      <c r="E1360" s="640"/>
      <c r="F1360" s="640"/>
      <c r="G1360" s="640"/>
      <c r="H1360" s="639"/>
      <c r="I1360" s="640"/>
      <c r="J1360" s="640"/>
      <c r="K1360" s="640"/>
      <c r="L1360" s="640"/>
    </row>
    <row r="1361" spans="2:12" s="165" customFormat="1">
      <c r="B1361" s="164"/>
      <c r="C1361" s="640"/>
      <c r="D1361" s="640"/>
      <c r="E1361" s="640"/>
      <c r="F1361" s="640"/>
      <c r="G1361" s="640"/>
      <c r="H1361" s="639"/>
      <c r="I1361" s="640"/>
      <c r="J1361" s="640"/>
      <c r="K1361" s="640"/>
      <c r="L1361" s="640"/>
    </row>
    <row r="1362" spans="2:12" s="165" customFormat="1">
      <c r="B1362" s="164"/>
      <c r="C1362" s="640"/>
      <c r="D1362" s="640"/>
      <c r="E1362" s="640"/>
      <c r="F1362" s="640"/>
      <c r="G1362" s="640"/>
      <c r="H1362" s="639"/>
      <c r="I1362" s="640"/>
      <c r="J1362" s="640"/>
      <c r="K1362" s="640"/>
      <c r="L1362" s="640"/>
    </row>
    <row r="1363" spans="2:12" s="165" customFormat="1">
      <c r="B1363" s="164"/>
      <c r="C1363" s="640"/>
      <c r="D1363" s="640"/>
      <c r="E1363" s="640"/>
      <c r="F1363" s="640"/>
      <c r="G1363" s="640"/>
      <c r="H1363" s="639"/>
      <c r="I1363" s="640"/>
      <c r="J1363" s="640"/>
      <c r="K1363" s="640"/>
      <c r="L1363" s="640"/>
    </row>
    <row r="1364" spans="2:12" s="165" customFormat="1">
      <c r="B1364" s="164"/>
      <c r="C1364" s="640"/>
      <c r="D1364" s="640"/>
      <c r="E1364" s="640"/>
      <c r="F1364" s="640"/>
      <c r="G1364" s="640"/>
      <c r="H1364" s="639"/>
      <c r="I1364" s="640"/>
      <c r="J1364" s="640"/>
      <c r="K1364" s="640"/>
      <c r="L1364" s="640"/>
    </row>
    <row r="1365" spans="2:12" s="165" customFormat="1">
      <c r="B1365" s="164"/>
      <c r="C1365" s="640"/>
      <c r="D1365" s="640"/>
      <c r="E1365" s="640"/>
      <c r="F1365" s="640"/>
      <c r="G1365" s="640"/>
      <c r="H1365" s="639"/>
      <c r="I1365" s="640"/>
      <c r="J1365" s="640"/>
      <c r="K1365" s="640"/>
      <c r="L1365" s="640"/>
    </row>
    <row r="1366" spans="2:12" s="165" customFormat="1">
      <c r="B1366" s="164"/>
      <c r="C1366" s="640"/>
      <c r="D1366" s="640"/>
      <c r="E1366" s="640"/>
      <c r="F1366" s="640"/>
      <c r="G1366" s="640"/>
      <c r="H1366" s="639"/>
      <c r="I1366" s="640"/>
      <c r="J1366" s="640"/>
      <c r="K1366" s="640"/>
      <c r="L1366" s="640"/>
    </row>
    <row r="1367" spans="2:12" s="165" customFormat="1">
      <c r="B1367" s="164"/>
      <c r="C1367" s="640"/>
      <c r="D1367" s="640"/>
      <c r="E1367" s="640"/>
      <c r="F1367" s="640"/>
      <c r="G1367" s="640"/>
      <c r="H1367" s="639"/>
      <c r="I1367" s="640"/>
      <c r="J1367" s="640"/>
      <c r="K1367" s="640"/>
      <c r="L1367" s="640"/>
    </row>
    <row r="1368" spans="2:12" s="165" customFormat="1">
      <c r="B1368" s="164"/>
      <c r="C1368" s="640"/>
      <c r="D1368" s="640"/>
      <c r="E1368" s="640"/>
      <c r="F1368" s="640"/>
      <c r="G1368" s="640"/>
      <c r="H1368" s="639"/>
      <c r="I1368" s="640"/>
      <c r="J1368" s="640"/>
      <c r="K1368" s="640"/>
      <c r="L1368" s="640"/>
    </row>
    <row r="1369" spans="2:12" s="165" customFormat="1">
      <c r="B1369" s="164"/>
      <c r="C1369" s="640"/>
      <c r="D1369" s="640"/>
      <c r="E1369" s="640"/>
      <c r="F1369" s="640"/>
      <c r="G1369" s="640"/>
      <c r="H1369" s="639"/>
      <c r="I1369" s="640"/>
      <c r="J1369" s="640"/>
      <c r="K1369" s="640"/>
      <c r="L1369" s="640"/>
    </row>
    <row r="1370" spans="2:12" s="165" customFormat="1">
      <c r="B1370" s="164"/>
      <c r="C1370" s="640"/>
      <c r="D1370" s="640"/>
      <c r="E1370" s="640"/>
      <c r="F1370" s="640"/>
      <c r="G1370" s="640"/>
      <c r="H1370" s="639"/>
      <c r="I1370" s="640"/>
      <c r="J1370" s="640"/>
      <c r="K1370" s="640"/>
      <c r="L1370" s="640"/>
    </row>
    <row r="1371" spans="2:12" s="165" customFormat="1">
      <c r="B1371" s="164"/>
      <c r="C1371" s="640"/>
      <c r="D1371" s="640"/>
      <c r="E1371" s="640"/>
      <c r="F1371" s="640"/>
      <c r="G1371" s="640"/>
      <c r="H1371" s="639"/>
      <c r="I1371" s="640"/>
      <c r="J1371" s="640"/>
      <c r="K1371" s="640"/>
      <c r="L1371" s="640"/>
    </row>
    <row r="1372" spans="2:12" s="165" customFormat="1">
      <c r="B1372" s="164"/>
      <c r="C1372" s="640"/>
      <c r="D1372" s="640"/>
      <c r="E1372" s="640"/>
      <c r="F1372" s="640"/>
      <c r="G1372" s="640"/>
      <c r="H1372" s="639"/>
      <c r="I1372" s="640"/>
      <c r="J1372" s="640"/>
      <c r="K1372" s="640"/>
      <c r="L1372" s="640"/>
    </row>
    <row r="1373" spans="2:12" s="165" customFormat="1">
      <c r="B1373" s="164"/>
      <c r="C1373" s="640"/>
      <c r="D1373" s="640"/>
      <c r="E1373" s="640"/>
      <c r="F1373" s="640"/>
      <c r="G1373" s="640"/>
      <c r="H1373" s="639"/>
      <c r="I1373" s="640"/>
      <c r="J1373" s="640"/>
      <c r="K1373" s="640"/>
      <c r="L1373" s="640"/>
    </row>
    <row r="1374" spans="2:12" s="165" customFormat="1">
      <c r="B1374" s="164"/>
      <c r="C1374" s="640"/>
      <c r="D1374" s="640"/>
      <c r="E1374" s="640"/>
      <c r="F1374" s="640"/>
      <c r="G1374" s="640"/>
      <c r="H1374" s="639"/>
      <c r="I1374" s="640"/>
      <c r="J1374" s="640"/>
      <c r="K1374" s="640"/>
      <c r="L1374" s="640"/>
    </row>
    <row r="1375" spans="2:12" s="165" customFormat="1">
      <c r="B1375" s="164"/>
      <c r="C1375" s="640"/>
      <c r="D1375" s="640"/>
      <c r="E1375" s="640"/>
      <c r="F1375" s="640"/>
      <c r="G1375" s="640"/>
      <c r="H1375" s="639"/>
      <c r="I1375" s="640"/>
      <c r="J1375" s="640"/>
      <c r="K1375" s="640"/>
      <c r="L1375" s="640"/>
    </row>
    <row r="1376" spans="2:12" s="165" customFormat="1">
      <c r="B1376" s="164"/>
      <c r="C1376" s="640"/>
      <c r="D1376" s="640"/>
      <c r="E1376" s="640"/>
      <c r="F1376" s="640"/>
      <c r="G1376" s="640"/>
      <c r="H1376" s="639"/>
      <c r="I1376" s="640"/>
      <c r="J1376" s="640"/>
      <c r="K1376" s="640"/>
      <c r="L1376" s="640"/>
    </row>
    <row r="1377" spans="2:12" s="165" customFormat="1">
      <c r="B1377" s="164"/>
      <c r="C1377" s="640"/>
      <c r="D1377" s="640"/>
      <c r="E1377" s="640"/>
      <c r="F1377" s="640"/>
      <c r="G1377" s="640"/>
      <c r="H1377" s="639"/>
      <c r="I1377" s="640"/>
      <c r="J1377" s="640"/>
      <c r="K1377" s="640"/>
      <c r="L1377" s="640"/>
    </row>
    <row r="1378" spans="2:12" s="165" customFormat="1">
      <c r="B1378" s="164"/>
      <c r="C1378" s="640"/>
      <c r="D1378" s="640"/>
      <c r="E1378" s="640"/>
      <c r="F1378" s="640"/>
      <c r="G1378" s="640"/>
      <c r="H1378" s="639"/>
      <c r="I1378" s="640"/>
      <c r="J1378" s="640"/>
      <c r="K1378" s="640"/>
      <c r="L1378" s="640"/>
    </row>
    <row r="1379" spans="2:12" s="165" customFormat="1">
      <c r="B1379" s="164"/>
      <c r="C1379" s="640"/>
      <c r="D1379" s="640"/>
      <c r="E1379" s="640"/>
      <c r="F1379" s="640"/>
      <c r="G1379" s="640"/>
      <c r="H1379" s="639"/>
      <c r="I1379" s="640"/>
      <c r="J1379" s="640"/>
      <c r="K1379" s="640"/>
      <c r="L1379" s="640"/>
    </row>
    <row r="1380" spans="2:12" s="165" customFormat="1">
      <c r="B1380" s="164"/>
      <c r="C1380" s="640"/>
      <c r="D1380" s="640"/>
      <c r="E1380" s="640"/>
      <c r="F1380" s="640"/>
      <c r="G1380" s="640"/>
      <c r="H1380" s="639"/>
      <c r="I1380" s="640"/>
      <c r="J1380" s="640"/>
      <c r="K1380" s="640"/>
      <c r="L1380" s="640"/>
    </row>
    <row r="1381" spans="2:12" s="165" customFormat="1">
      <c r="B1381" s="164"/>
      <c r="C1381" s="640"/>
      <c r="D1381" s="640"/>
      <c r="E1381" s="640"/>
      <c r="F1381" s="640"/>
      <c r="G1381" s="640"/>
      <c r="H1381" s="639"/>
      <c r="I1381" s="640"/>
      <c r="J1381" s="640"/>
      <c r="K1381" s="640"/>
      <c r="L1381" s="640"/>
    </row>
    <row r="1382" spans="2:12" s="165" customFormat="1">
      <c r="B1382" s="164"/>
      <c r="C1382" s="640"/>
      <c r="D1382" s="640"/>
      <c r="E1382" s="640"/>
      <c r="F1382" s="640"/>
      <c r="G1382" s="640"/>
      <c r="H1382" s="639"/>
      <c r="I1382" s="640"/>
      <c r="J1382" s="640"/>
      <c r="K1382" s="640"/>
      <c r="L1382" s="640"/>
    </row>
    <row r="1383" spans="2:12" s="165" customFormat="1">
      <c r="B1383" s="164"/>
      <c r="C1383" s="640"/>
      <c r="D1383" s="640"/>
      <c r="E1383" s="640"/>
      <c r="F1383" s="640"/>
      <c r="G1383" s="640"/>
      <c r="H1383" s="639"/>
      <c r="I1383" s="640"/>
      <c r="J1383" s="640"/>
      <c r="K1383" s="640"/>
      <c r="L1383" s="640"/>
    </row>
    <row r="1384" spans="2:12" s="165" customFormat="1">
      <c r="B1384" s="164"/>
      <c r="C1384" s="640"/>
      <c r="D1384" s="640"/>
      <c r="E1384" s="640"/>
      <c r="F1384" s="640"/>
      <c r="G1384" s="640"/>
      <c r="H1384" s="639"/>
      <c r="I1384" s="640"/>
      <c r="J1384" s="640"/>
      <c r="K1384" s="640"/>
      <c r="L1384" s="640"/>
    </row>
    <row r="1385" spans="2:12" s="165" customFormat="1">
      <c r="B1385" s="164"/>
      <c r="C1385" s="640"/>
      <c r="D1385" s="640"/>
      <c r="E1385" s="640"/>
      <c r="F1385" s="640"/>
      <c r="G1385" s="640"/>
      <c r="H1385" s="639"/>
      <c r="I1385" s="640"/>
      <c r="J1385" s="640"/>
      <c r="K1385" s="640"/>
      <c r="L1385" s="640"/>
    </row>
    <row r="1386" spans="2:12" s="165" customFormat="1">
      <c r="B1386" s="164"/>
      <c r="C1386" s="640"/>
      <c r="D1386" s="640"/>
      <c r="E1386" s="640"/>
      <c r="F1386" s="640"/>
      <c r="G1386" s="640"/>
      <c r="H1386" s="639"/>
      <c r="I1386" s="640"/>
      <c r="J1386" s="640"/>
      <c r="K1386" s="640"/>
      <c r="L1386" s="640"/>
    </row>
    <row r="1387" spans="2:12" s="165" customFormat="1">
      <c r="B1387" s="164"/>
      <c r="C1387" s="640"/>
      <c r="D1387" s="640"/>
      <c r="E1387" s="640"/>
      <c r="F1387" s="640"/>
      <c r="G1387" s="640"/>
      <c r="H1387" s="639"/>
      <c r="I1387" s="640"/>
      <c r="J1387" s="640"/>
      <c r="K1387" s="640"/>
      <c r="L1387" s="640"/>
    </row>
    <row r="1388" spans="2:12" s="165" customFormat="1">
      <c r="B1388" s="164"/>
      <c r="C1388" s="640"/>
      <c r="D1388" s="640"/>
      <c r="E1388" s="640"/>
      <c r="F1388" s="640"/>
      <c r="G1388" s="640"/>
      <c r="H1388" s="639"/>
      <c r="I1388" s="640"/>
      <c r="J1388" s="640"/>
      <c r="K1388" s="640"/>
      <c r="L1388" s="640"/>
    </row>
    <row r="1389" spans="2:12" s="165" customFormat="1">
      <c r="B1389" s="164"/>
      <c r="C1389" s="640"/>
      <c r="D1389" s="640"/>
      <c r="E1389" s="640"/>
      <c r="F1389" s="640"/>
      <c r="G1389" s="640"/>
      <c r="H1389" s="639"/>
      <c r="I1389" s="640"/>
      <c r="J1389" s="640"/>
      <c r="K1389" s="640"/>
      <c r="L1389" s="640"/>
    </row>
    <row r="1390" spans="2:12" s="165" customFormat="1">
      <c r="B1390" s="164"/>
      <c r="C1390" s="640"/>
      <c r="D1390" s="640"/>
      <c r="E1390" s="640"/>
      <c r="F1390" s="640"/>
      <c r="G1390" s="640"/>
      <c r="H1390" s="639"/>
      <c r="I1390" s="640"/>
      <c r="J1390" s="640"/>
      <c r="K1390" s="640"/>
      <c r="L1390" s="640"/>
    </row>
    <row r="1391" spans="2:12" s="165" customFormat="1">
      <c r="B1391" s="164"/>
      <c r="C1391" s="640"/>
      <c r="D1391" s="640"/>
      <c r="E1391" s="640"/>
      <c r="F1391" s="640"/>
      <c r="G1391" s="640"/>
      <c r="H1391" s="639"/>
      <c r="I1391" s="640"/>
      <c r="J1391" s="640"/>
      <c r="K1391" s="640"/>
      <c r="L1391" s="640"/>
    </row>
    <row r="1392" spans="2:12" s="165" customFormat="1">
      <c r="B1392" s="164"/>
      <c r="C1392" s="640"/>
      <c r="D1392" s="640"/>
      <c r="E1392" s="640"/>
      <c r="F1392" s="640"/>
      <c r="G1392" s="640"/>
      <c r="H1392" s="639"/>
      <c r="I1392" s="640"/>
      <c r="J1392" s="640"/>
      <c r="K1392" s="640"/>
      <c r="L1392" s="640"/>
    </row>
    <row r="1393" spans="2:12" s="165" customFormat="1">
      <c r="B1393" s="164"/>
      <c r="C1393" s="640"/>
      <c r="D1393" s="640"/>
      <c r="E1393" s="640"/>
      <c r="F1393" s="640"/>
      <c r="G1393" s="640"/>
      <c r="H1393" s="639"/>
      <c r="I1393" s="640"/>
      <c r="J1393" s="640"/>
      <c r="K1393" s="640"/>
      <c r="L1393" s="640"/>
    </row>
    <row r="1394" spans="2:12" s="165" customFormat="1">
      <c r="B1394" s="164"/>
      <c r="C1394" s="640"/>
      <c r="D1394" s="640"/>
      <c r="E1394" s="640"/>
      <c r="F1394" s="640"/>
      <c r="G1394" s="640"/>
      <c r="H1394" s="639"/>
      <c r="I1394" s="640"/>
      <c r="J1394" s="640"/>
      <c r="K1394" s="640"/>
      <c r="L1394" s="640"/>
    </row>
    <row r="1395" spans="2:12" s="165" customFormat="1">
      <c r="B1395" s="164"/>
      <c r="C1395" s="640"/>
      <c r="D1395" s="640"/>
      <c r="E1395" s="640"/>
      <c r="F1395" s="640"/>
      <c r="G1395" s="640"/>
      <c r="H1395" s="639"/>
      <c r="I1395" s="640"/>
      <c r="J1395" s="640"/>
      <c r="K1395" s="640"/>
      <c r="L1395" s="640"/>
    </row>
    <row r="1396" spans="2:12" s="165" customFormat="1">
      <c r="B1396" s="164"/>
      <c r="C1396" s="640"/>
      <c r="D1396" s="640"/>
      <c r="E1396" s="640"/>
      <c r="F1396" s="640"/>
      <c r="G1396" s="640"/>
      <c r="H1396" s="639"/>
      <c r="I1396" s="640"/>
      <c r="J1396" s="640"/>
      <c r="K1396" s="640"/>
      <c r="L1396" s="640"/>
    </row>
    <row r="1397" spans="2:12" s="165" customFormat="1">
      <c r="B1397" s="164"/>
      <c r="C1397" s="640"/>
      <c r="D1397" s="640"/>
      <c r="E1397" s="640"/>
      <c r="F1397" s="640"/>
      <c r="G1397" s="640"/>
      <c r="H1397" s="639"/>
      <c r="I1397" s="640"/>
      <c r="J1397" s="640"/>
      <c r="K1397" s="640"/>
      <c r="L1397" s="640"/>
    </row>
    <row r="1398" spans="2:12" s="165" customFormat="1">
      <c r="B1398" s="164"/>
      <c r="C1398" s="640"/>
      <c r="D1398" s="640"/>
      <c r="E1398" s="640"/>
      <c r="F1398" s="640"/>
      <c r="G1398" s="640"/>
      <c r="H1398" s="639"/>
      <c r="I1398" s="640"/>
      <c r="J1398" s="640"/>
      <c r="K1398" s="640"/>
      <c r="L1398" s="640"/>
    </row>
    <row r="1399" spans="2:12" s="165" customFormat="1">
      <c r="B1399" s="164"/>
      <c r="C1399" s="640"/>
      <c r="D1399" s="640"/>
      <c r="E1399" s="640"/>
      <c r="F1399" s="640"/>
      <c r="G1399" s="640"/>
      <c r="H1399" s="639"/>
      <c r="I1399" s="640"/>
      <c r="J1399" s="640"/>
      <c r="K1399" s="640"/>
      <c r="L1399" s="640"/>
    </row>
    <row r="1400" spans="2:12" s="165" customFormat="1">
      <c r="B1400" s="164"/>
      <c r="C1400" s="640"/>
      <c r="D1400" s="640"/>
      <c r="E1400" s="640"/>
      <c r="F1400" s="640"/>
      <c r="G1400" s="640"/>
      <c r="H1400" s="639"/>
      <c r="I1400" s="640"/>
      <c r="J1400" s="640"/>
      <c r="K1400" s="640"/>
      <c r="L1400" s="640"/>
    </row>
    <row r="1401" spans="2:12" s="165" customFormat="1">
      <c r="B1401" s="164"/>
      <c r="C1401" s="640"/>
      <c r="D1401" s="640"/>
      <c r="E1401" s="640"/>
      <c r="F1401" s="640"/>
      <c r="G1401" s="640"/>
      <c r="H1401" s="639"/>
      <c r="I1401" s="640"/>
      <c r="J1401" s="640"/>
      <c r="K1401" s="640"/>
      <c r="L1401" s="640"/>
    </row>
    <row r="1402" spans="2:12" s="165" customFormat="1">
      <c r="B1402" s="164"/>
      <c r="C1402" s="640"/>
      <c r="D1402" s="640"/>
      <c r="E1402" s="640"/>
      <c r="F1402" s="640"/>
      <c r="G1402" s="640"/>
      <c r="H1402" s="639"/>
      <c r="I1402" s="640"/>
      <c r="J1402" s="640"/>
      <c r="K1402" s="640"/>
      <c r="L1402" s="640"/>
    </row>
    <row r="1403" spans="2:12" s="165" customFormat="1">
      <c r="B1403" s="164"/>
      <c r="C1403" s="640"/>
      <c r="D1403" s="640"/>
      <c r="E1403" s="640"/>
      <c r="F1403" s="640"/>
      <c r="G1403" s="640"/>
      <c r="H1403" s="639"/>
      <c r="I1403" s="640"/>
      <c r="J1403" s="640"/>
      <c r="K1403" s="640"/>
      <c r="L1403" s="640"/>
    </row>
    <row r="1404" spans="2:12" s="165" customFormat="1">
      <c r="B1404" s="164"/>
      <c r="C1404" s="640"/>
      <c r="D1404" s="640"/>
      <c r="E1404" s="640"/>
      <c r="F1404" s="640"/>
      <c r="G1404" s="640"/>
      <c r="H1404" s="639"/>
      <c r="I1404" s="640"/>
      <c r="J1404" s="640"/>
      <c r="K1404" s="640"/>
      <c r="L1404" s="640"/>
    </row>
    <row r="1405" spans="2:12" s="165" customFormat="1">
      <c r="B1405" s="164"/>
      <c r="C1405" s="640"/>
      <c r="D1405" s="640"/>
      <c r="E1405" s="640"/>
      <c r="F1405" s="640"/>
      <c r="G1405" s="640"/>
      <c r="H1405" s="639"/>
      <c r="I1405" s="640"/>
      <c r="J1405" s="640"/>
      <c r="K1405" s="640"/>
      <c r="L1405" s="640"/>
    </row>
    <row r="1406" spans="2:12" s="165" customFormat="1">
      <c r="B1406" s="164"/>
      <c r="C1406" s="640"/>
      <c r="D1406" s="640"/>
      <c r="E1406" s="640"/>
      <c r="F1406" s="640"/>
      <c r="G1406" s="640"/>
      <c r="H1406" s="639"/>
      <c r="I1406" s="640"/>
      <c r="J1406" s="640"/>
      <c r="K1406" s="640"/>
      <c r="L1406" s="640"/>
    </row>
    <row r="1407" spans="2:12" s="165" customFormat="1">
      <c r="B1407" s="164"/>
      <c r="C1407" s="640"/>
      <c r="D1407" s="640"/>
      <c r="E1407" s="640"/>
      <c r="F1407" s="640"/>
      <c r="G1407" s="640"/>
      <c r="H1407" s="639"/>
      <c r="I1407" s="640"/>
      <c r="J1407" s="640"/>
      <c r="K1407" s="640"/>
      <c r="L1407" s="640"/>
    </row>
    <row r="1408" spans="2:12" s="165" customFormat="1">
      <c r="B1408" s="164"/>
      <c r="C1408" s="640"/>
      <c r="D1408" s="640"/>
      <c r="E1408" s="640"/>
      <c r="F1408" s="640"/>
      <c r="G1408" s="640"/>
      <c r="H1408" s="639"/>
      <c r="I1408" s="640"/>
      <c r="J1408" s="640"/>
      <c r="K1408" s="640"/>
      <c r="L1408" s="640"/>
    </row>
    <row r="1409" spans="2:12" s="165" customFormat="1">
      <c r="B1409" s="164"/>
      <c r="C1409" s="640"/>
      <c r="D1409" s="640"/>
      <c r="E1409" s="640"/>
      <c r="F1409" s="640"/>
      <c r="G1409" s="640"/>
      <c r="H1409" s="639"/>
      <c r="I1409" s="640"/>
      <c r="J1409" s="640"/>
      <c r="K1409" s="640"/>
      <c r="L1409" s="640"/>
    </row>
    <row r="1410" spans="2:12" s="165" customFormat="1">
      <c r="B1410" s="164"/>
      <c r="C1410" s="640"/>
      <c r="D1410" s="640"/>
      <c r="E1410" s="640"/>
      <c r="F1410" s="640"/>
      <c r="G1410" s="640"/>
      <c r="H1410" s="639"/>
      <c r="I1410" s="640"/>
      <c r="J1410" s="640"/>
      <c r="K1410" s="640"/>
      <c r="L1410" s="640"/>
    </row>
    <row r="1411" spans="2:12" s="165" customFormat="1">
      <c r="B1411" s="164"/>
      <c r="C1411" s="640"/>
      <c r="D1411" s="640"/>
      <c r="E1411" s="640"/>
      <c r="F1411" s="640"/>
      <c r="G1411" s="640"/>
      <c r="H1411" s="639"/>
      <c r="I1411" s="640"/>
      <c r="J1411" s="640"/>
      <c r="K1411" s="640"/>
      <c r="L1411" s="640"/>
    </row>
    <row r="1412" spans="2:12" s="165" customFormat="1">
      <c r="B1412" s="164"/>
      <c r="C1412" s="640"/>
      <c r="D1412" s="640"/>
      <c r="E1412" s="640"/>
      <c r="F1412" s="640"/>
      <c r="G1412" s="640"/>
      <c r="H1412" s="639"/>
      <c r="I1412" s="640"/>
      <c r="J1412" s="640"/>
      <c r="K1412" s="640"/>
      <c r="L1412" s="640"/>
    </row>
    <row r="1413" spans="2:12" s="165" customFormat="1">
      <c r="B1413" s="164"/>
      <c r="C1413" s="640"/>
      <c r="D1413" s="640"/>
      <c r="E1413" s="640"/>
      <c r="F1413" s="640"/>
      <c r="G1413" s="640"/>
      <c r="H1413" s="639"/>
      <c r="I1413" s="640"/>
      <c r="J1413" s="640"/>
      <c r="K1413" s="640"/>
      <c r="L1413" s="640"/>
    </row>
    <row r="1414" spans="2:12" s="165" customFormat="1">
      <c r="B1414" s="164"/>
      <c r="C1414" s="640"/>
      <c r="D1414" s="640"/>
      <c r="E1414" s="640"/>
      <c r="F1414" s="640"/>
      <c r="G1414" s="640"/>
      <c r="H1414" s="639"/>
      <c r="I1414" s="640"/>
      <c r="J1414" s="640"/>
      <c r="K1414" s="640"/>
      <c r="L1414" s="640"/>
    </row>
    <row r="1415" spans="2:12" s="165" customFormat="1">
      <c r="B1415" s="164"/>
      <c r="C1415" s="640"/>
      <c r="D1415" s="640"/>
      <c r="E1415" s="640"/>
      <c r="F1415" s="640"/>
      <c r="G1415" s="640"/>
      <c r="H1415" s="639"/>
      <c r="I1415" s="640"/>
      <c r="J1415" s="640"/>
      <c r="K1415" s="640"/>
      <c r="L1415" s="640"/>
    </row>
    <row r="1416" spans="2:12" s="165" customFormat="1">
      <c r="B1416" s="164"/>
      <c r="C1416" s="640"/>
      <c r="D1416" s="640"/>
      <c r="E1416" s="640"/>
      <c r="F1416" s="640"/>
      <c r="G1416" s="640"/>
      <c r="H1416" s="639"/>
      <c r="I1416" s="640"/>
      <c r="J1416" s="640"/>
      <c r="K1416" s="640"/>
      <c r="L1416" s="640"/>
    </row>
    <row r="1417" spans="2:12" s="165" customFormat="1">
      <c r="B1417" s="164"/>
      <c r="C1417" s="640"/>
      <c r="D1417" s="640"/>
      <c r="E1417" s="640"/>
      <c r="F1417" s="640"/>
      <c r="G1417" s="640"/>
      <c r="H1417" s="639"/>
      <c r="I1417" s="640"/>
      <c r="J1417" s="640"/>
      <c r="K1417" s="640"/>
      <c r="L1417" s="640"/>
    </row>
    <row r="1418" spans="2:12" s="165" customFormat="1">
      <c r="B1418" s="164"/>
      <c r="C1418" s="640"/>
      <c r="D1418" s="640"/>
      <c r="E1418" s="640"/>
      <c r="F1418" s="640"/>
      <c r="G1418" s="640"/>
      <c r="H1418" s="639"/>
      <c r="I1418" s="640"/>
      <c r="J1418" s="640"/>
      <c r="K1418" s="640"/>
      <c r="L1418" s="640"/>
    </row>
    <row r="1419" spans="2:12" s="165" customFormat="1">
      <c r="B1419" s="164"/>
      <c r="C1419" s="640"/>
      <c r="D1419" s="640"/>
      <c r="E1419" s="640"/>
      <c r="F1419" s="640"/>
      <c r="G1419" s="640"/>
      <c r="H1419" s="639"/>
      <c r="I1419" s="640"/>
      <c r="J1419" s="640"/>
      <c r="K1419" s="640"/>
      <c r="L1419" s="640"/>
    </row>
    <row r="1420" spans="2:12" s="165" customFormat="1">
      <c r="B1420" s="164"/>
      <c r="C1420" s="640"/>
      <c r="D1420" s="640"/>
      <c r="E1420" s="640"/>
      <c r="F1420" s="640"/>
      <c r="G1420" s="640"/>
      <c r="H1420" s="639"/>
      <c r="I1420" s="640"/>
      <c r="J1420" s="640"/>
      <c r="K1420" s="640"/>
      <c r="L1420" s="640"/>
    </row>
    <row r="1421" spans="2:12" s="165" customFormat="1">
      <c r="B1421" s="164"/>
      <c r="C1421" s="640"/>
      <c r="D1421" s="640"/>
      <c r="E1421" s="640"/>
      <c r="F1421" s="640"/>
      <c r="G1421" s="640"/>
      <c r="H1421" s="639"/>
      <c r="I1421" s="640"/>
      <c r="J1421" s="640"/>
      <c r="K1421" s="640"/>
      <c r="L1421" s="640"/>
    </row>
    <row r="1422" spans="2:12" s="165" customFormat="1">
      <c r="B1422" s="164"/>
      <c r="C1422" s="640"/>
      <c r="D1422" s="640"/>
      <c r="E1422" s="640"/>
      <c r="F1422" s="640"/>
      <c r="G1422" s="640"/>
      <c r="H1422" s="639"/>
      <c r="I1422" s="640"/>
      <c r="J1422" s="640"/>
      <c r="K1422" s="640"/>
      <c r="L1422" s="640"/>
    </row>
    <row r="1423" spans="2:12" s="165" customFormat="1">
      <c r="B1423" s="164"/>
      <c r="C1423" s="640"/>
      <c r="D1423" s="640"/>
      <c r="E1423" s="640"/>
      <c r="F1423" s="640"/>
      <c r="G1423" s="640"/>
      <c r="H1423" s="639"/>
      <c r="I1423" s="640"/>
      <c r="J1423" s="640"/>
      <c r="K1423" s="640"/>
      <c r="L1423" s="640"/>
    </row>
    <row r="1424" spans="2:12" s="165" customFormat="1">
      <c r="B1424" s="164"/>
      <c r="C1424" s="640"/>
      <c r="D1424" s="640"/>
      <c r="E1424" s="640"/>
      <c r="F1424" s="640"/>
      <c r="G1424" s="640"/>
      <c r="H1424" s="639"/>
      <c r="I1424" s="640"/>
      <c r="J1424" s="640"/>
      <c r="K1424" s="640"/>
      <c r="L1424" s="640"/>
    </row>
    <row r="1425" spans="2:12" s="165" customFormat="1">
      <c r="B1425" s="164"/>
      <c r="C1425" s="640"/>
      <c r="D1425" s="640"/>
      <c r="E1425" s="640"/>
      <c r="F1425" s="640"/>
      <c r="G1425" s="640"/>
      <c r="H1425" s="639"/>
      <c r="I1425" s="640"/>
      <c r="J1425" s="640"/>
      <c r="K1425" s="640"/>
      <c r="L1425" s="640"/>
    </row>
    <row r="1426" spans="2:12" s="165" customFormat="1">
      <c r="B1426" s="164"/>
      <c r="C1426" s="640"/>
      <c r="D1426" s="640"/>
      <c r="E1426" s="640"/>
      <c r="F1426" s="640"/>
      <c r="G1426" s="640"/>
      <c r="H1426" s="639"/>
      <c r="I1426" s="640"/>
      <c r="J1426" s="640"/>
      <c r="K1426" s="640"/>
      <c r="L1426" s="640"/>
    </row>
    <row r="1427" spans="2:12" s="165" customFormat="1">
      <c r="B1427" s="164"/>
      <c r="C1427" s="640"/>
      <c r="D1427" s="640"/>
      <c r="E1427" s="640"/>
      <c r="F1427" s="640"/>
      <c r="G1427" s="640"/>
      <c r="H1427" s="639"/>
      <c r="I1427" s="640"/>
      <c r="J1427" s="640"/>
      <c r="K1427" s="640"/>
      <c r="L1427" s="640"/>
    </row>
    <row r="1428" spans="2:12" s="165" customFormat="1">
      <c r="B1428" s="164"/>
      <c r="C1428" s="640"/>
      <c r="D1428" s="640"/>
      <c r="E1428" s="640"/>
      <c r="F1428" s="640"/>
      <c r="G1428" s="640"/>
      <c r="H1428" s="639"/>
      <c r="I1428" s="640"/>
      <c r="J1428" s="640"/>
      <c r="K1428" s="640"/>
      <c r="L1428" s="640"/>
    </row>
    <row r="1429" spans="2:12" s="165" customFormat="1">
      <c r="B1429" s="164"/>
      <c r="C1429" s="640"/>
      <c r="D1429" s="640"/>
      <c r="E1429" s="640"/>
      <c r="F1429" s="640"/>
      <c r="G1429" s="640"/>
      <c r="H1429" s="639"/>
      <c r="I1429" s="640"/>
      <c r="J1429" s="640"/>
      <c r="K1429" s="640"/>
      <c r="L1429" s="640"/>
    </row>
    <row r="1430" spans="2:12" s="165" customFormat="1">
      <c r="B1430" s="164"/>
      <c r="C1430" s="640"/>
      <c r="D1430" s="640"/>
      <c r="E1430" s="640"/>
      <c r="F1430" s="640"/>
      <c r="G1430" s="640"/>
      <c r="H1430" s="639"/>
      <c r="I1430" s="640"/>
      <c r="J1430" s="640"/>
      <c r="K1430" s="640"/>
      <c r="L1430" s="640"/>
    </row>
    <row r="1431" spans="2:12" s="165" customFormat="1">
      <c r="B1431" s="164"/>
      <c r="C1431" s="640"/>
      <c r="D1431" s="640"/>
      <c r="E1431" s="640"/>
      <c r="F1431" s="640"/>
      <c r="G1431" s="640"/>
      <c r="H1431" s="639"/>
      <c r="I1431" s="640"/>
      <c r="J1431" s="640"/>
      <c r="K1431" s="640"/>
      <c r="L1431" s="640"/>
    </row>
    <row r="1432" spans="2:12" s="165" customFormat="1">
      <c r="B1432" s="164"/>
      <c r="C1432" s="640"/>
      <c r="D1432" s="640"/>
      <c r="E1432" s="640"/>
      <c r="F1432" s="640"/>
      <c r="G1432" s="640"/>
      <c r="H1432" s="639"/>
      <c r="I1432" s="640"/>
      <c r="J1432" s="640"/>
      <c r="K1432" s="640"/>
      <c r="L1432" s="640"/>
    </row>
    <row r="1433" spans="2:12" s="165" customFormat="1">
      <c r="B1433" s="164"/>
      <c r="C1433" s="640"/>
      <c r="D1433" s="640"/>
      <c r="E1433" s="640"/>
      <c r="F1433" s="640"/>
      <c r="G1433" s="640"/>
      <c r="H1433" s="639"/>
      <c r="I1433" s="640"/>
      <c r="J1433" s="640"/>
      <c r="K1433" s="640"/>
      <c r="L1433" s="640"/>
    </row>
    <row r="1434" spans="2:12" s="165" customFormat="1">
      <c r="B1434" s="164"/>
      <c r="C1434" s="640"/>
      <c r="D1434" s="640"/>
      <c r="E1434" s="640"/>
      <c r="F1434" s="640"/>
      <c r="G1434" s="640"/>
      <c r="H1434" s="639"/>
      <c r="I1434" s="640"/>
      <c r="J1434" s="640"/>
      <c r="K1434" s="640"/>
      <c r="L1434" s="640"/>
    </row>
    <row r="1435" spans="2:12" s="165" customFormat="1">
      <c r="B1435" s="164"/>
      <c r="C1435" s="640"/>
      <c r="D1435" s="640"/>
      <c r="E1435" s="640"/>
      <c r="F1435" s="640"/>
      <c r="G1435" s="640"/>
      <c r="H1435" s="639"/>
      <c r="I1435" s="640"/>
      <c r="J1435" s="640"/>
      <c r="K1435" s="640"/>
      <c r="L1435" s="640"/>
    </row>
    <row r="1436" spans="2:12" s="165" customFormat="1">
      <c r="B1436" s="164"/>
      <c r="C1436" s="640"/>
      <c r="D1436" s="640"/>
      <c r="E1436" s="640"/>
      <c r="F1436" s="640"/>
      <c r="G1436" s="640"/>
      <c r="H1436" s="639"/>
      <c r="I1436" s="640"/>
      <c r="J1436" s="640"/>
      <c r="K1436" s="640"/>
      <c r="L1436" s="640"/>
    </row>
    <row r="1437" spans="2:12" s="165" customFormat="1">
      <c r="B1437" s="164"/>
      <c r="C1437" s="640"/>
      <c r="D1437" s="640"/>
      <c r="E1437" s="640"/>
      <c r="F1437" s="640"/>
      <c r="G1437" s="640"/>
      <c r="H1437" s="639"/>
      <c r="I1437" s="640"/>
      <c r="J1437" s="640"/>
      <c r="K1437" s="640"/>
      <c r="L1437" s="640"/>
    </row>
    <row r="1438" spans="2:12" s="165" customFormat="1">
      <c r="B1438" s="164"/>
      <c r="C1438" s="640"/>
      <c r="D1438" s="640"/>
      <c r="E1438" s="640"/>
      <c r="F1438" s="640"/>
      <c r="G1438" s="640"/>
      <c r="H1438" s="639"/>
      <c r="I1438" s="640"/>
      <c r="J1438" s="640"/>
      <c r="K1438" s="640"/>
      <c r="L1438" s="640"/>
    </row>
    <row r="1439" spans="2:12" s="165" customFormat="1">
      <c r="B1439" s="164"/>
      <c r="C1439" s="640"/>
      <c r="D1439" s="640"/>
      <c r="E1439" s="640"/>
      <c r="F1439" s="640"/>
      <c r="G1439" s="640"/>
      <c r="H1439" s="639"/>
      <c r="I1439" s="640"/>
      <c r="J1439" s="640"/>
      <c r="K1439" s="640"/>
      <c r="L1439" s="640"/>
    </row>
    <row r="1440" spans="2:12" s="165" customFormat="1">
      <c r="B1440" s="164"/>
      <c r="C1440" s="640"/>
      <c r="D1440" s="640"/>
      <c r="E1440" s="640"/>
      <c r="F1440" s="640"/>
      <c r="G1440" s="640"/>
      <c r="H1440" s="639"/>
      <c r="I1440" s="640"/>
      <c r="J1440" s="640"/>
      <c r="K1440" s="640"/>
      <c r="L1440" s="640"/>
    </row>
    <row r="1441" spans="2:12" s="165" customFormat="1">
      <c r="B1441" s="164"/>
      <c r="C1441" s="640"/>
      <c r="D1441" s="640"/>
      <c r="E1441" s="640"/>
      <c r="F1441" s="640"/>
      <c r="G1441" s="640"/>
      <c r="H1441" s="639"/>
      <c r="I1441" s="640"/>
      <c r="J1441" s="640"/>
      <c r="K1441" s="640"/>
      <c r="L1441" s="640"/>
    </row>
    <row r="1442" spans="2:12" s="165" customFormat="1">
      <c r="B1442" s="164"/>
      <c r="C1442" s="640"/>
      <c r="D1442" s="640"/>
      <c r="E1442" s="640"/>
      <c r="F1442" s="640"/>
      <c r="G1442" s="640"/>
      <c r="H1442" s="639"/>
      <c r="I1442" s="640"/>
      <c r="J1442" s="640"/>
      <c r="K1442" s="640"/>
      <c r="L1442" s="640"/>
    </row>
    <row r="1443" spans="2:12" s="165" customFormat="1">
      <c r="B1443" s="164"/>
      <c r="C1443" s="640"/>
      <c r="D1443" s="640"/>
      <c r="E1443" s="640"/>
      <c r="F1443" s="640"/>
      <c r="G1443" s="640"/>
      <c r="H1443" s="639"/>
      <c r="I1443" s="640"/>
      <c r="J1443" s="640"/>
      <c r="K1443" s="640"/>
      <c r="L1443" s="640"/>
    </row>
    <row r="1444" spans="2:12" s="165" customFormat="1">
      <c r="B1444" s="164"/>
      <c r="C1444" s="640"/>
      <c r="D1444" s="640"/>
      <c r="E1444" s="640"/>
      <c r="F1444" s="640"/>
      <c r="G1444" s="640"/>
      <c r="H1444" s="639"/>
      <c r="I1444" s="640"/>
      <c r="J1444" s="640"/>
      <c r="K1444" s="640"/>
      <c r="L1444" s="640"/>
    </row>
    <row r="1445" spans="2:12" s="165" customFormat="1">
      <c r="B1445" s="164"/>
      <c r="C1445" s="640"/>
      <c r="D1445" s="640"/>
      <c r="E1445" s="640"/>
      <c r="F1445" s="640"/>
      <c r="G1445" s="640"/>
      <c r="H1445" s="639"/>
      <c r="I1445" s="640"/>
      <c r="J1445" s="640"/>
      <c r="K1445" s="640"/>
      <c r="L1445" s="640"/>
    </row>
    <row r="1446" spans="2:12" s="165" customFormat="1">
      <c r="B1446" s="164"/>
      <c r="C1446" s="640"/>
      <c r="D1446" s="640"/>
      <c r="E1446" s="640"/>
      <c r="F1446" s="640"/>
      <c r="G1446" s="640"/>
      <c r="H1446" s="639"/>
      <c r="I1446" s="640"/>
      <c r="J1446" s="640"/>
      <c r="K1446" s="640"/>
      <c r="L1446" s="640"/>
    </row>
    <row r="1447" spans="2:12" s="165" customFormat="1">
      <c r="B1447" s="164"/>
      <c r="C1447" s="640"/>
      <c r="D1447" s="640"/>
      <c r="E1447" s="640"/>
      <c r="F1447" s="640"/>
      <c r="G1447" s="640"/>
      <c r="H1447" s="639"/>
      <c r="I1447" s="640"/>
      <c r="J1447" s="640"/>
      <c r="K1447" s="640"/>
      <c r="L1447" s="640"/>
    </row>
    <row r="1448" spans="2:12" s="165" customFormat="1">
      <c r="B1448" s="164"/>
      <c r="C1448" s="640"/>
      <c r="D1448" s="640"/>
      <c r="E1448" s="640"/>
      <c r="F1448" s="640"/>
      <c r="G1448" s="640"/>
      <c r="H1448" s="639"/>
      <c r="I1448" s="640"/>
      <c r="J1448" s="640"/>
      <c r="K1448" s="640"/>
      <c r="L1448" s="640"/>
    </row>
    <row r="1449" spans="2:12" s="165" customFormat="1">
      <c r="B1449" s="164"/>
      <c r="C1449" s="640"/>
      <c r="D1449" s="640"/>
      <c r="E1449" s="640"/>
      <c r="F1449" s="640"/>
      <c r="G1449" s="640"/>
      <c r="H1449" s="639"/>
      <c r="I1449" s="640"/>
      <c r="J1449" s="640"/>
      <c r="K1449" s="640"/>
      <c r="L1449" s="640"/>
    </row>
    <row r="1450" spans="2:12" s="165" customFormat="1">
      <c r="B1450" s="164"/>
      <c r="C1450" s="640"/>
      <c r="D1450" s="640"/>
      <c r="E1450" s="640"/>
      <c r="F1450" s="640"/>
      <c r="G1450" s="640"/>
      <c r="H1450" s="639"/>
      <c r="I1450" s="640"/>
      <c r="J1450" s="640"/>
      <c r="K1450" s="640"/>
      <c r="L1450" s="640"/>
    </row>
    <row r="1451" spans="2:12" s="165" customFormat="1">
      <c r="B1451" s="164"/>
      <c r="C1451" s="640"/>
      <c r="D1451" s="640"/>
      <c r="E1451" s="640"/>
      <c r="F1451" s="640"/>
      <c r="G1451" s="640"/>
      <c r="H1451" s="639"/>
      <c r="I1451" s="640"/>
      <c r="J1451" s="640"/>
      <c r="K1451" s="640"/>
      <c r="L1451" s="640"/>
    </row>
    <row r="1452" spans="2:12" s="165" customFormat="1">
      <c r="B1452" s="164"/>
      <c r="C1452" s="640"/>
      <c r="D1452" s="640"/>
      <c r="E1452" s="640"/>
      <c r="F1452" s="640"/>
      <c r="G1452" s="640"/>
      <c r="H1452" s="639"/>
      <c r="I1452" s="640"/>
      <c r="J1452" s="640"/>
      <c r="K1452" s="640"/>
      <c r="L1452" s="640"/>
    </row>
    <row r="1453" spans="2:12" s="165" customFormat="1">
      <c r="B1453" s="164"/>
      <c r="C1453" s="640"/>
      <c r="D1453" s="640"/>
      <c r="E1453" s="640"/>
      <c r="F1453" s="640"/>
      <c r="G1453" s="640"/>
      <c r="H1453" s="639"/>
      <c r="I1453" s="640"/>
      <c r="J1453" s="640"/>
      <c r="K1453" s="640"/>
      <c r="L1453" s="640"/>
    </row>
    <row r="1454" spans="2:12" s="165" customFormat="1">
      <c r="B1454" s="164"/>
      <c r="C1454" s="640"/>
      <c r="D1454" s="640"/>
      <c r="E1454" s="640"/>
      <c r="F1454" s="640"/>
      <c r="G1454" s="640"/>
      <c r="H1454" s="639"/>
      <c r="I1454" s="640"/>
      <c r="J1454" s="640"/>
      <c r="K1454" s="640"/>
      <c r="L1454" s="640"/>
    </row>
    <row r="1455" spans="2:12" s="165" customFormat="1">
      <c r="B1455" s="164"/>
      <c r="C1455" s="640"/>
      <c r="D1455" s="640"/>
      <c r="E1455" s="640"/>
      <c r="F1455" s="640"/>
      <c r="G1455" s="640"/>
      <c r="H1455" s="639"/>
      <c r="I1455" s="640"/>
      <c r="J1455" s="640"/>
      <c r="K1455" s="640"/>
      <c r="L1455" s="640"/>
    </row>
    <row r="1456" spans="2:12" s="165" customFormat="1">
      <c r="B1456" s="164"/>
      <c r="C1456" s="640"/>
      <c r="D1456" s="640"/>
      <c r="E1456" s="640"/>
      <c r="F1456" s="640"/>
      <c r="G1456" s="640"/>
      <c r="H1456" s="639"/>
      <c r="I1456" s="640"/>
      <c r="J1456" s="640"/>
      <c r="K1456" s="640"/>
      <c r="L1456" s="640"/>
    </row>
    <row r="1457" spans="2:12" s="165" customFormat="1">
      <c r="B1457" s="164"/>
      <c r="C1457" s="640"/>
      <c r="D1457" s="640"/>
      <c r="E1457" s="640"/>
      <c r="F1457" s="640"/>
      <c r="G1457" s="640"/>
      <c r="H1457" s="639"/>
      <c r="I1457" s="640"/>
      <c r="J1457" s="640"/>
      <c r="K1457" s="640"/>
      <c r="L1457" s="640"/>
    </row>
    <row r="1458" spans="2:12" s="165" customFormat="1">
      <c r="B1458" s="164"/>
      <c r="C1458" s="640"/>
      <c r="D1458" s="640"/>
      <c r="E1458" s="640"/>
      <c r="F1458" s="640"/>
      <c r="G1458" s="640"/>
      <c r="H1458" s="639"/>
      <c r="I1458" s="640"/>
      <c r="J1458" s="640"/>
      <c r="K1458" s="640"/>
      <c r="L1458" s="640"/>
    </row>
    <row r="1459" spans="2:12" s="165" customFormat="1">
      <c r="B1459" s="164"/>
      <c r="C1459" s="640"/>
      <c r="D1459" s="640"/>
      <c r="E1459" s="640"/>
      <c r="F1459" s="640"/>
      <c r="G1459" s="640"/>
      <c r="H1459" s="639"/>
      <c r="I1459" s="640"/>
      <c r="J1459" s="640"/>
      <c r="K1459" s="640"/>
      <c r="L1459" s="640"/>
    </row>
    <row r="1460" spans="2:12" s="165" customFormat="1">
      <c r="B1460" s="164"/>
      <c r="C1460" s="640"/>
      <c r="D1460" s="640"/>
      <c r="E1460" s="640"/>
      <c r="F1460" s="640"/>
      <c r="G1460" s="640"/>
      <c r="H1460" s="639"/>
      <c r="I1460" s="640"/>
      <c r="J1460" s="640"/>
      <c r="K1460" s="640"/>
      <c r="L1460" s="640"/>
    </row>
    <row r="1461" spans="2:12" s="165" customFormat="1">
      <c r="B1461" s="164"/>
      <c r="C1461" s="640"/>
      <c r="D1461" s="640"/>
      <c r="E1461" s="640"/>
      <c r="F1461" s="640"/>
      <c r="G1461" s="640"/>
      <c r="H1461" s="639"/>
      <c r="I1461" s="640"/>
      <c r="J1461" s="640"/>
      <c r="K1461" s="640"/>
      <c r="L1461" s="640"/>
    </row>
    <row r="1462" spans="2:12" s="165" customFormat="1">
      <c r="B1462" s="164"/>
      <c r="C1462" s="640"/>
      <c r="D1462" s="640"/>
      <c r="E1462" s="640"/>
      <c r="F1462" s="640"/>
      <c r="G1462" s="640"/>
      <c r="H1462" s="639"/>
      <c r="I1462" s="640"/>
      <c r="J1462" s="640"/>
      <c r="K1462" s="640"/>
      <c r="L1462" s="640"/>
    </row>
    <row r="1463" spans="2:12" s="165" customFormat="1">
      <c r="B1463" s="164"/>
      <c r="C1463" s="640"/>
      <c r="D1463" s="640"/>
      <c r="E1463" s="640"/>
      <c r="F1463" s="640"/>
      <c r="G1463" s="640"/>
      <c r="H1463" s="639"/>
      <c r="I1463" s="640"/>
      <c r="J1463" s="640"/>
      <c r="K1463" s="640"/>
      <c r="L1463" s="640"/>
    </row>
    <row r="1464" spans="2:12" s="165" customFormat="1">
      <c r="B1464" s="164"/>
      <c r="C1464" s="640"/>
      <c r="D1464" s="640"/>
      <c r="E1464" s="640"/>
      <c r="F1464" s="640"/>
      <c r="G1464" s="640"/>
      <c r="H1464" s="639"/>
      <c r="I1464" s="640"/>
      <c r="J1464" s="640"/>
      <c r="K1464" s="640"/>
      <c r="L1464" s="640"/>
    </row>
    <row r="1465" spans="2:12" s="165" customFormat="1">
      <c r="B1465" s="164"/>
      <c r="C1465" s="640"/>
      <c r="D1465" s="640"/>
      <c r="E1465" s="640"/>
      <c r="F1465" s="640"/>
      <c r="G1465" s="640"/>
      <c r="H1465" s="639"/>
      <c r="I1465" s="640"/>
      <c r="J1465" s="640"/>
      <c r="K1465" s="640"/>
      <c r="L1465" s="640"/>
    </row>
    <row r="1466" spans="2:12" s="165" customFormat="1">
      <c r="B1466" s="164"/>
      <c r="C1466" s="640"/>
      <c r="D1466" s="640"/>
      <c r="E1466" s="640"/>
      <c r="F1466" s="640"/>
      <c r="G1466" s="640"/>
      <c r="H1466" s="639"/>
      <c r="I1466" s="640"/>
      <c r="J1466" s="640"/>
      <c r="K1466" s="640"/>
      <c r="L1466" s="640"/>
    </row>
    <row r="1467" spans="2:12" s="165" customFormat="1">
      <c r="B1467" s="164"/>
      <c r="C1467" s="640"/>
      <c r="D1467" s="640"/>
      <c r="E1467" s="640"/>
      <c r="F1467" s="640"/>
      <c r="G1467" s="640"/>
      <c r="H1467" s="639"/>
      <c r="I1467" s="640"/>
      <c r="J1467" s="640"/>
      <c r="K1467" s="640"/>
      <c r="L1467" s="640"/>
    </row>
    <row r="1468" spans="2:12" s="165" customFormat="1">
      <c r="B1468" s="164"/>
      <c r="C1468" s="640"/>
      <c r="D1468" s="640"/>
      <c r="E1468" s="640"/>
      <c r="F1468" s="640"/>
      <c r="G1468" s="640"/>
      <c r="H1468" s="639"/>
      <c r="I1468" s="640"/>
      <c r="J1468" s="640"/>
      <c r="K1468" s="640"/>
      <c r="L1468" s="640"/>
    </row>
    <row r="1469" spans="2:12" s="165" customFormat="1">
      <c r="B1469" s="164"/>
      <c r="C1469" s="640"/>
      <c r="D1469" s="640"/>
      <c r="E1469" s="640"/>
      <c r="F1469" s="640"/>
      <c r="G1469" s="640"/>
      <c r="H1469" s="639"/>
      <c r="I1469" s="640"/>
      <c r="J1469" s="640"/>
      <c r="K1469" s="640"/>
      <c r="L1469" s="640"/>
    </row>
    <row r="1470" spans="2:12" s="165" customFormat="1">
      <c r="B1470" s="164"/>
      <c r="C1470" s="640"/>
      <c r="D1470" s="640"/>
      <c r="E1470" s="640"/>
      <c r="F1470" s="640"/>
      <c r="G1470" s="640"/>
      <c r="H1470" s="639"/>
      <c r="I1470" s="640"/>
      <c r="J1470" s="640"/>
      <c r="K1470" s="640"/>
      <c r="L1470" s="640"/>
    </row>
    <row r="1471" spans="2:12" s="165" customFormat="1">
      <c r="B1471" s="164"/>
      <c r="C1471" s="640"/>
      <c r="D1471" s="640"/>
      <c r="E1471" s="640"/>
      <c r="F1471" s="640"/>
      <c r="G1471" s="640"/>
      <c r="H1471" s="639"/>
      <c r="I1471" s="640"/>
      <c r="J1471" s="640"/>
      <c r="K1471" s="640"/>
      <c r="L1471" s="640"/>
    </row>
    <row r="1472" spans="2:12" s="165" customFormat="1">
      <c r="B1472" s="164"/>
      <c r="C1472" s="640"/>
      <c r="D1472" s="640"/>
      <c r="E1472" s="640"/>
      <c r="F1472" s="640"/>
      <c r="G1472" s="640"/>
      <c r="H1472" s="639"/>
      <c r="I1472" s="640"/>
      <c r="J1472" s="640"/>
      <c r="K1472" s="640"/>
      <c r="L1472" s="640"/>
    </row>
    <row r="1473" spans="2:12" s="165" customFormat="1">
      <c r="B1473" s="164"/>
      <c r="C1473" s="640"/>
      <c r="D1473" s="640"/>
      <c r="E1473" s="640"/>
      <c r="F1473" s="640"/>
      <c r="G1473" s="640"/>
      <c r="H1473" s="639"/>
      <c r="I1473" s="640"/>
      <c r="J1473" s="640"/>
      <c r="K1473" s="640"/>
      <c r="L1473" s="640"/>
    </row>
    <row r="1474" spans="2:12" s="165" customFormat="1">
      <c r="B1474" s="164"/>
      <c r="C1474" s="640"/>
      <c r="D1474" s="640"/>
      <c r="E1474" s="640"/>
      <c r="F1474" s="640"/>
      <c r="G1474" s="640"/>
      <c r="H1474" s="639"/>
      <c r="I1474" s="640"/>
      <c r="J1474" s="640"/>
      <c r="K1474" s="640"/>
      <c r="L1474" s="640"/>
    </row>
    <row r="1475" spans="2:12" s="165" customFormat="1">
      <c r="B1475" s="164"/>
      <c r="C1475" s="640"/>
      <c r="D1475" s="640"/>
      <c r="E1475" s="640"/>
      <c r="F1475" s="640"/>
      <c r="G1475" s="640"/>
      <c r="H1475" s="639"/>
      <c r="I1475" s="640"/>
      <c r="J1475" s="640"/>
      <c r="K1475" s="640"/>
      <c r="L1475" s="640"/>
    </row>
    <row r="1476" spans="2:12" s="165" customFormat="1">
      <c r="B1476" s="164"/>
      <c r="C1476" s="640"/>
      <c r="D1476" s="640"/>
      <c r="E1476" s="640"/>
      <c r="F1476" s="640"/>
      <c r="G1476" s="640"/>
      <c r="H1476" s="639"/>
      <c r="I1476" s="640"/>
      <c r="J1476" s="640"/>
      <c r="K1476" s="640"/>
      <c r="L1476" s="640"/>
    </row>
    <row r="1477" spans="2:12" s="165" customFormat="1">
      <c r="B1477" s="164"/>
      <c r="C1477" s="640"/>
      <c r="D1477" s="640"/>
      <c r="E1477" s="640"/>
      <c r="F1477" s="640"/>
      <c r="G1477" s="640"/>
      <c r="H1477" s="639"/>
      <c r="I1477" s="640"/>
      <c r="J1477" s="640"/>
      <c r="K1477" s="640"/>
      <c r="L1477" s="640"/>
    </row>
    <row r="1478" spans="2:12" s="165" customFormat="1">
      <c r="B1478" s="164"/>
      <c r="C1478" s="640"/>
      <c r="D1478" s="640"/>
      <c r="E1478" s="640"/>
      <c r="F1478" s="640"/>
      <c r="G1478" s="640"/>
      <c r="H1478" s="639"/>
      <c r="I1478" s="640"/>
      <c r="J1478" s="640"/>
      <c r="K1478" s="640"/>
      <c r="L1478" s="640"/>
    </row>
    <row r="1479" spans="2:12" s="165" customFormat="1">
      <c r="B1479" s="164"/>
      <c r="C1479" s="640"/>
      <c r="D1479" s="640"/>
      <c r="E1479" s="640"/>
      <c r="F1479" s="640"/>
      <c r="G1479" s="640"/>
      <c r="H1479" s="639"/>
      <c r="I1479" s="640"/>
      <c r="J1479" s="640"/>
      <c r="K1479" s="640"/>
      <c r="L1479" s="640"/>
    </row>
    <row r="1480" spans="2:12" s="165" customFormat="1">
      <c r="B1480" s="164"/>
      <c r="C1480" s="640"/>
      <c r="D1480" s="640"/>
      <c r="E1480" s="640"/>
      <c r="F1480" s="640"/>
      <c r="G1480" s="640"/>
      <c r="H1480" s="639"/>
      <c r="I1480" s="640"/>
      <c r="J1480" s="640"/>
      <c r="K1480" s="640"/>
      <c r="L1480" s="640"/>
    </row>
    <row r="1481" spans="2:12" s="165" customFormat="1">
      <c r="B1481" s="164"/>
      <c r="C1481" s="640"/>
      <c r="D1481" s="640"/>
      <c r="E1481" s="640"/>
      <c r="F1481" s="640"/>
      <c r="G1481" s="640"/>
      <c r="H1481" s="639"/>
      <c r="I1481" s="640"/>
      <c r="J1481" s="640"/>
      <c r="K1481" s="640"/>
      <c r="L1481" s="640"/>
    </row>
    <row r="1482" spans="2:12" s="165" customFormat="1">
      <c r="B1482" s="164"/>
      <c r="C1482" s="640"/>
      <c r="D1482" s="640"/>
      <c r="E1482" s="640"/>
      <c r="F1482" s="640"/>
      <c r="G1482" s="640"/>
      <c r="H1482" s="639"/>
      <c r="I1482" s="640"/>
      <c r="J1482" s="640"/>
      <c r="K1482" s="640"/>
      <c r="L1482" s="640"/>
    </row>
    <row r="1483" spans="2:12" s="165" customFormat="1">
      <c r="B1483" s="164"/>
      <c r="C1483" s="640"/>
      <c r="D1483" s="640"/>
      <c r="E1483" s="640"/>
      <c r="F1483" s="640"/>
      <c r="G1483" s="640"/>
      <c r="H1483" s="639"/>
      <c r="I1483" s="640"/>
      <c r="J1483" s="640"/>
      <c r="K1483" s="640"/>
      <c r="L1483" s="640"/>
    </row>
    <row r="1484" spans="2:12" s="165" customFormat="1">
      <c r="B1484" s="164"/>
      <c r="C1484" s="640"/>
      <c r="D1484" s="640"/>
      <c r="E1484" s="640"/>
      <c r="F1484" s="640"/>
      <c r="G1484" s="640"/>
      <c r="H1484" s="639"/>
      <c r="I1484" s="640"/>
      <c r="J1484" s="640"/>
      <c r="K1484" s="640"/>
      <c r="L1484" s="640"/>
    </row>
    <row r="1485" spans="2:12" s="165" customFormat="1">
      <c r="B1485" s="164"/>
      <c r="C1485" s="640"/>
      <c r="D1485" s="640"/>
      <c r="E1485" s="640"/>
      <c r="F1485" s="640"/>
      <c r="G1485" s="640"/>
      <c r="H1485" s="639"/>
      <c r="I1485" s="640"/>
      <c r="J1485" s="640"/>
      <c r="K1485" s="640"/>
      <c r="L1485" s="640"/>
    </row>
    <row r="1486" spans="2:12" s="165" customFormat="1">
      <c r="B1486" s="164"/>
      <c r="C1486" s="640"/>
      <c r="D1486" s="640"/>
      <c r="E1486" s="640"/>
      <c r="F1486" s="640"/>
      <c r="G1486" s="640"/>
      <c r="H1486" s="639"/>
      <c r="I1486" s="640"/>
      <c r="J1486" s="640"/>
      <c r="K1486" s="640"/>
      <c r="L1486" s="640"/>
    </row>
    <row r="1487" spans="2:12" s="165" customFormat="1">
      <c r="B1487" s="164"/>
      <c r="C1487" s="640"/>
      <c r="D1487" s="640"/>
      <c r="E1487" s="640"/>
      <c r="F1487" s="640"/>
      <c r="G1487" s="640"/>
      <c r="H1487" s="639"/>
      <c r="I1487" s="640"/>
      <c r="J1487" s="640"/>
      <c r="K1487" s="640"/>
      <c r="L1487" s="640"/>
    </row>
    <row r="1488" spans="2:12" s="165" customFormat="1">
      <c r="B1488" s="164"/>
      <c r="C1488" s="640"/>
      <c r="D1488" s="640"/>
      <c r="E1488" s="640"/>
      <c r="F1488" s="640"/>
      <c r="G1488" s="640"/>
      <c r="H1488" s="639"/>
      <c r="I1488" s="640"/>
      <c r="J1488" s="640"/>
      <c r="K1488" s="640"/>
      <c r="L1488" s="640"/>
    </row>
    <row r="1489" spans="2:12" s="165" customFormat="1">
      <c r="B1489" s="164"/>
      <c r="C1489" s="640"/>
      <c r="D1489" s="640"/>
      <c r="E1489" s="640"/>
      <c r="F1489" s="640"/>
      <c r="G1489" s="640"/>
      <c r="H1489" s="639"/>
      <c r="I1489" s="640"/>
      <c r="J1489" s="640"/>
      <c r="K1489" s="640"/>
      <c r="L1489" s="640"/>
    </row>
    <row r="1490" spans="2:12" s="165" customFormat="1">
      <c r="B1490" s="164"/>
      <c r="C1490" s="640"/>
      <c r="D1490" s="640"/>
      <c r="E1490" s="640"/>
      <c r="F1490" s="640"/>
      <c r="G1490" s="640"/>
      <c r="H1490" s="639"/>
      <c r="I1490" s="640"/>
      <c r="J1490" s="640"/>
      <c r="K1490" s="640"/>
      <c r="L1490" s="640"/>
    </row>
    <row r="1491" spans="2:12" s="165" customFormat="1">
      <c r="B1491" s="164"/>
      <c r="C1491" s="640"/>
      <c r="D1491" s="640"/>
      <c r="E1491" s="640"/>
      <c r="F1491" s="640"/>
      <c r="G1491" s="640"/>
      <c r="H1491" s="639"/>
      <c r="I1491" s="640"/>
      <c r="J1491" s="640"/>
      <c r="K1491" s="640"/>
      <c r="L1491" s="640"/>
    </row>
    <row r="1492" spans="2:12" s="165" customFormat="1">
      <c r="B1492" s="164"/>
      <c r="C1492" s="640"/>
      <c r="D1492" s="640"/>
      <c r="E1492" s="640"/>
      <c r="F1492" s="640"/>
      <c r="G1492" s="640"/>
      <c r="H1492" s="639"/>
      <c r="I1492" s="640"/>
      <c r="J1492" s="640"/>
      <c r="K1492" s="640"/>
      <c r="L1492" s="640"/>
    </row>
    <row r="1493" spans="2:12" s="165" customFormat="1">
      <c r="B1493" s="164"/>
      <c r="C1493" s="640"/>
      <c r="D1493" s="640"/>
      <c r="E1493" s="640"/>
      <c r="F1493" s="640"/>
      <c r="G1493" s="640"/>
      <c r="H1493" s="639"/>
      <c r="I1493" s="640"/>
      <c r="J1493" s="640"/>
      <c r="K1493" s="640"/>
      <c r="L1493" s="640"/>
    </row>
    <row r="1494" spans="2:12" s="165" customFormat="1">
      <c r="B1494" s="164"/>
      <c r="C1494" s="640"/>
      <c r="D1494" s="640"/>
      <c r="E1494" s="640"/>
      <c r="F1494" s="640"/>
      <c r="G1494" s="640"/>
      <c r="H1494" s="639"/>
      <c r="I1494" s="640"/>
      <c r="J1494" s="640"/>
      <c r="K1494" s="640"/>
      <c r="L1494" s="640"/>
    </row>
    <row r="1495" spans="2:12" s="165" customFormat="1">
      <c r="B1495" s="164"/>
      <c r="C1495" s="640"/>
      <c r="D1495" s="640"/>
      <c r="E1495" s="640"/>
      <c r="F1495" s="640"/>
      <c r="G1495" s="640"/>
      <c r="H1495" s="639"/>
      <c r="I1495" s="640"/>
      <c r="J1495" s="640"/>
      <c r="K1495" s="640"/>
      <c r="L1495" s="640"/>
    </row>
    <row r="1496" spans="2:12" s="165" customFormat="1">
      <c r="B1496" s="164"/>
      <c r="C1496" s="640"/>
      <c r="D1496" s="640"/>
      <c r="E1496" s="640"/>
      <c r="F1496" s="640"/>
      <c r="G1496" s="640"/>
      <c r="H1496" s="639"/>
      <c r="I1496" s="640"/>
      <c r="J1496" s="640"/>
      <c r="K1496" s="640"/>
      <c r="L1496" s="640"/>
    </row>
    <row r="1497" spans="2:12" s="165" customFormat="1">
      <c r="B1497" s="164"/>
      <c r="C1497" s="640"/>
      <c r="D1497" s="640"/>
      <c r="E1497" s="640"/>
      <c r="F1497" s="640"/>
      <c r="G1497" s="640"/>
      <c r="H1497" s="639"/>
      <c r="I1497" s="640"/>
      <c r="J1497" s="640"/>
      <c r="K1497" s="640"/>
      <c r="L1497" s="640"/>
    </row>
    <row r="1498" spans="2:12" s="165" customFormat="1">
      <c r="B1498" s="164"/>
      <c r="C1498" s="640"/>
      <c r="D1498" s="640"/>
      <c r="E1498" s="640"/>
      <c r="F1498" s="640"/>
      <c r="G1498" s="640"/>
      <c r="H1498" s="639"/>
      <c r="I1498" s="640"/>
      <c r="J1498" s="640"/>
      <c r="K1498" s="640"/>
      <c r="L1498" s="640"/>
    </row>
    <row r="1499" spans="2:12" s="165" customFormat="1">
      <c r="B1499" s="164"/>
      <c r="C1499" s="640"/>
      <c r="D1499" s="640"/>
      <c r="E1499" s="640"/>
      <c r="F1499" s="640"/>
      <c r="G1499" s="640"/>
      <c r="H1499" s="639"/>
      <c r="I1499" s="640"/>
      <c r="J1499" s="640"/>
      <c r="K1499" s="640"/>
      <c r="L1499" s="640"/>
    </row>
    <row r="1500" spans="2:12" s="165" customFormat="1">
      <c r="B1500" s="164"/>
      <c r="C1500" s="640"/>
      <c r="D1500" s="640"/>
      <c r="E1500" s="640"/>
      <c r="F1500" s="640"/>
      <c r="G1500" s="640"/>
      <c r="H1500" s="639"/>
      <c r="I1500" s="640"/>
      <c r="J1500" s="640"/>
      <c r="K1500" s="640"/>
      <c r="L1500" s="640"/>
    </row>
    <row r="1501" spans="2:12" s="165" customFormat="1">
      <c r="B1501" s="164"/>
      <c r="C1501" s="640"/>
      <c r="D1501" s="640"/>
      <c r="E1501" s="640"/>
      <c r="F1501" s="640"/>
      <c r="G1501" s="640"/>
      <c r="H1501" s="639"/>
      <c r="I1501" s="640"/>
      <c r="J1501" s="640"/>
      <c r="K1501" s="640"/>
      <c r="L1501" s="640"/>
    </row>
    <row r="1502" spans="2:12" s="165" customFormat="1">
      <c r="B1502" s="164"/>
      <c r="C1502" s="640"/>
      <c r="D1502" s="640"/>
      <c r="E1502" s="640"/>
      <c r="F1502" s="640"/>
      <c r="G1502" s="640"/>
      <c r="H1502" s="639"/>
      <c r="I1502" s="640"/>
      <c r="J1502" s="640"/>
      <c r="K1502" s="640"/>
      <c r="L1502" s="640"/>
    </row>
    <row r="1503" spans="2:12" s="165" customFormat="1">
      <c r="B1503" s="164"/>
      <c r="C1503" s="640"/>
      <c r="D1503" s="640"/>
      <c r="E1503" s="640"/>
      <c r="F1503" s="640"/>
      <c r="G1503" s="640"/>
      <c r="H1503" s="639"/>
      <c r="I1503" s="640"/>
      <c r="J1503" s="640"/>
      <c r="K1503" s="640"/>
      <c r="L1503" s="640"/>
    </row>
    <row r="1504" spans="2:12" s="165" customFormat="1">
      <c r="B1504" s="164"/>
      <c r="C1504" s="640"/>
      <c r="D1504" s="640"/>
      <c r="E1504" s="640"/>
      <c r="F1504" s="640"/>
      <c r="G1504" s="640"/>
      <c r="H1504" s="639"/>
      <c r="I1504" s="640"/>
      <c r="J1504" s="640"/>
      <c r="K1504" s="640"/>
      <c r="L1504" s="640"/>
    </row>
    <row r="1505" spans="2:12" s="165" customFormat="1">
      <c r="B1505" s="164"/>
      <c r="C1505" s="640"/>
      <c r="D1505" s="640"/>
      <c r="E1505" s="640"/>
      <c r="F1505" s="640"/>
      <c r="G1505" s="640"/>
      <c r="H1505" s="639"/>
      <c r="I1505" s="640"/>
      <c r="J1505" s="640"/>
      <c r="K1505" s="640"/>
      <c r="L1505" s="640"/>
    </row>
    <row r="1506" spans="2:12" s="165" customFormat="1">
      <c r="B1506" s="164"/>
      <c r="C1506" s="640"/>
      <c r="D1506" s="640"/>
      <c r="E1506" s="640"/>
      <c r="F1506" s="640"/>
      <c r="G1506" s="640"/>
      <c r="H1506" s="639"/>
      <c r="I1506" s="640"/>
      <c r="J1506" s="640"/>
      <c r="K1506" s="640"/>
      <c r="L1506" s="640"/>
    </row>
    <row r="1507" spans="2:12" s="165" customFormat="1">
      <c r="B1507" s="164"/>
      <c r="C1507" s="640"/>
      <c r="D1507" s="640"/>
      <c r="E1507" s="640"/>
      <c r="F1507" s="640"/>
      <c r="G1507" s="640"/>
      <c r="H1507" s="639"/>
      <c r="I1507" s="640"/>
      <c r="J1507" s="640"/>
      <c r="K1507" s="640"/>
      <c r="L1507" s="640"/>
    </row>
    <row r="1508" spans="2:12" s="165" customFormat="1">
      <c r="B1508" s="164"/>
      <c r="C1508" s="640"/>
      <c r="D1508" s="640"/>
      <c r="E1508" s="640"/>
      <c r="F1508" s="640"/>
      <c r="G1508" s="640"/>
      <c r="H1508" s="639"/>
      <c r="I1508" s="640"/>
      <c r="J1508" s="640"/>
      <c r="K1508" s="640"/>
      <c r="L1508" s="640"/>
    </row>
    <row r="1509" spans="2:12" s="165" customFormat="1">
      <c r="B1509" s="164"/>
      <c r="C1509" s="640"/>
      <c r="D1509" s="640"/>
      <c r="E1509" s="640"/>
      <c r="F1509" s="640"/>
      <c r="G1509" s="640"/>
      <c r="H1509" s="639"/>
      <c r="I1509" s="640"/>
      <c r="J1509" s="640"/>
      <c r="K1509" s="640"/>
      <c r="L1509" s="640"/>
    </row>
    <row r="1510" spans="2:12" s="165" customFormat="1">
      <c r="B1510" s="164"/>
      <c r="C1510" s="640"/>
      <c r="D1510" s="640"/>
      <c r="E1510" s="640"/>
      <c r="F1510" s="640"/>
      <c r="G1510" s="640"/>
      <c r="H1510" s="639"/>
      <c r="I1510" s="640"/>
      <c r="J1510" s="640"/>
      <c r="K1510" s="640"/>
      <c r="L1510" s="640"/>
    </row>
    <row r="1511" spans="2:12" s="165" customFormat="1">
      <c r="B1511" s="164"/>
      <c r="C1511" s="640"/>
      <c r="D1511" s="640"/>
      <c r="E1511" s="640"/>
      <c r="F1511" s="640"/>
      <c r="G1511" s="640"/>
      <c r="H1511" s="639"/>
      <c r="I1511" s="640"/>
      <c r="J1511" s="640"/>
      <c r="K1511" s="640"/>
      <c r="L1511" s="640"/>
    </row>
    <row r="1512" spans="2:12" s="165" customFormat="1">
      <c r="B1512" s="164"/>
      <c r="C1512" s="640"/>
      <c r="D1512" s="640"/>
      <c r="E1512" s="640"/>
      <c r="F1512" s="640"/>
      <c r="G1512" s="640"/>
      <c r="H1512" s="639"/>
      <c r="I1512" s="640"/>
      <c r="J1512" s="640"/>
      <c r="K1512" s="640"/>
      <c r="L1512" s="640"/>
    </row>
    <row r="1513" spans="2:12" s="165" customFormat="1">
      <c r="B1513" s="164"/>
      <c r="C1513" s="640"/>
      <c r="D1513" s="640"/>
      <c r="E1513" s="640"/>
      <c r="F1513" s="640"/>
      <c r="G1513" s="640"/>
      <c r="H1513" s="639"/>
      <c r="I1513" s="640"/>
      <c r="J1513" s="640"/>
      <c r="K1513" s="640"/>
      <c r="L1513" s="640"/>
    </row>
    <row r="1514" spans="2:12" s="165" customFormat="1">
      <c r="B1514" s="164"/>
      <c r="C1514" s="640"/>
      <c r="D1514" s="640"/>
      <c r="E1514" s="640"/>
      <c r="F1514" s="640"/>
      <c r="G1514" s="640"/>
      <c r="H1514" s="639"/>
      <c r="I1514" s="640"/>
      <c r="J1514" s="640"/>
      <c r="K1514" s="640"/>
      <c r="L1514" s="640"/>
    </row>
    <row r="1515" spans="2:12" s="165" customFormat="1">
      <c r="B1515" s="164"/>
      <c r="C1515" s="640"/>
      <c r="D1515" s="640"/>
      <c r="E1515" s="640"/>
      <c r="F1515" s="640"/>
      <c r="G1515" s="640"/>
      <c r="H1515" s="639"/>
      <c r="I1515" s="640"/>
      <c r="J1515" s="640"/>
      <c r="K1515" s="640"/>
      <c r="L1515" s="640"/>
    </row>
    <row r="1516" spans="2:12" s="165" customFormat="1">
      <c r="B1516" s="164"/>
      <c r="C1516" s="640"/>
      <c r="D1516" s="640"/>
      <c r="E1516" s="640"/>
      <c r="F1516" s="640"/>
      <c r="G1516" s="640"/>
      <c r="H1516" s="639"/>
      <c r="I1516" s="640"/>
      <c r="J1516" s="640"/>
      <c r="K1516" s="640"/>
      <c r="L1516" s="640"/>
    </row>
    <row r="1517" spans="2:12" s="165" customFormat="1">
      <c r="B1517" s="164"/>
      <c r="C1517" s="640"/>
      <c r="D1517" s="640"/>
      <c r="E1517" s="640"/>
      <c r="F1517" s="640"/>
      <c r="G1517" s="640"/>
      <c r="H1517" s="639"/>
      <c r="I1517" s="640"/>
      <c r="J1517" s="640"/>
      <c r="K1517" s="640"/>
      <c r="L1517" s="640"/>
    </row>
    <row r="1518" spans="2:12" s="165" customFormat="1">
      <c r="B1518" s="164"/>
      <c r="C1518" s="640"/>
      <c r="D1518" s="640"/>
      <c r="E1518" s="640"/>
      <c r="F1518" s="640"/>
      <c r="G1518" s="640"/>
      <c r="H1518" s="639"/>
      <c r="I1518" s="640"/>
      <c r="J1518" s="640"/>
      <c r="K1518" s="640"/>
      <c r="L1518" s="640"/>
    </row>
    <row r="1519" spans="2:12" s="165" customFormat="1">
      <c r="B1519" s="164"/>
      <c r="C1519" s="640"/>
      <c r="D1519" s="640"/>
      <c r="E1519" s="640"/>
      <c r="F1519" s="640"/>
      <c r="G1519" s="640"/>
      <c r="H1519" s="639"/>
      <c r="I1519" s="640"/>
      <c r="J1519" s="640"/>
      <c r="K1519" s="640"/>
      <c r="L1519" s="640"/>
    </row>
    <row r="1520" spans="2:12" s="165" customFormat="1">
      <c r="B1520" s="164"/>
      <c r="C1520" s="640"/>
      <c r="D1520" s="640"/>
      <c r="E1520" s="640"/>
      <c r="F1520" s="640"/>
      <c r="G1520" s="640"/>
      <c r="H1520" s="639"/>
      <c r="I1520" s="640"/>
      <c r="J1520" s="640"/>
      <c r="K1520" s="640"/>
      <c r="L1520" s="640"/>
    </row>
    <row r="1521" spans="2:12" s="165" customFormat="1">
      <c r="B1521" s="164"/>
      <c r="C1521" s="640"/>
      <c r="D1521" s="640"/>
      <c r="E1521" s="640"/>
      <c r="F1521" s="640"/>
      <c r="G1521" s="640"/>
      <c r="H1521" s="639"/>
      <c r="I1521" s="640"/>
      <c r="J1521" s="640"/>
      <c r="K1521" s="640"/>
      <c r="L1521" s="640"/>
    </row>
    <row r="1522" spans="2:12" s="165" customFormat="1">
      <c r="B1522" s="164"/>
      <c r="C1522" s="640"/>
      <c r="D1522" s="640"/>
      <c r="E1522" s="640"/>
      <c r="F1522" s="640"/>
      <c r="G1522" s="640"/>
      <c r="H1522" s="639"/>
      <c r="I1522" s="640"/>
      <c r="J1522" s="640"/>
      <c r="K1522" s="640"/>
      <c r="L1522" s="640"/>
    </row>
    <row r="1523" spans="2:12" s="165" customFormat="1">
      <c r="B1523" s="164"/>
      <c r="C1523" s="640"/>
      <c r="D1523" s="640"/>
      <c r="E1523" s="640"/>
      <c r="F1523" s="640"/>
      <c r="G1523" s="640"/>
      <c r="H1523" s="639"/>
      <c r="I1523" s="640"/>
      <c r="J1523" s="640"/>
      <c r="K1523" s="640"/>
      <c r="L1523" s="640"/>
    </row>
    <row r="1524" spans="2:12" s="165" customFormat="1">
      <c r="B1524" s="164"/>
      <c r="C1524" s="640"/>
      <c r="D1524" s="640"/>
      <c r="E1524" s="640"/>
      <c r="F1524" s="640"/>
      <c r="G1524" s="640"/>
      <c r="H1524" s="639"/>
      <c r="I1524" s="640"/>
      <c r="J1524" s="640"/>
      <c r="K1524" s="640"/>
      <c r="L1524" s="640"/>
    </row>
    <row r="1525" spans="2:12" s="165" customFormat="1">
      <c r="B1525" s="164"/>
      <c r="C1525" s="640"/>
      <c r="D1525" s="640"/>
      <c r="E1525" s="640"/>
      <c r="F1525" s="640"/>
      <c r="G1525" s="640"/>
      <c r="H1525" s="639"/>
      <c r="I1525" s="640"/>
      <c r="J1525" s="640"/>
      <c r="K1525" s="640"/>
      <c r="L1525" s="640"/>
    </row>
    <row r="1526" spans="2:12" s="165" customFormat="1">
      <c r="B1526" s="164"/>
      <c r="C1526" s="640"/>
      <c r="D1526" s="640"/>
      <c r="E1526" s="640"/>
      <c r="F1526" s="640"/>
      <c r="G1526" s="640"/>
      <c r="H1526" s="639"/>
      <c r="I1526" s="640"/>
      <c r="J1526" s="640"/>
      <c r="K1526" s="640"/>
      <c r="L1526" s="640"/>
    </row>
    <row r="1527" spans="2:12" s="165" customFormat="1">
      <c r="B1527" s="164"/>
      <c r="C1527" s="640"/>
      <c r="D1527" s="640"/>
      <c r="E1527" s="640"/>
      <c r="F1527" s="640"/>
      <c r="G1527" s="640"/>
      <c r="H1527" s="639"/>
      <c r="I1527" s="640"/>
      <c r="J1527" s="640"/>
      <c r="K1527" s="640"/>
      <c r="L1527" s="640"/>
    </row>
    <row r="1528" spans="2:12" s="165" customFormat="1">
      <c r="B1528" s="164"/>
      <c r="C1528" s="640"/>
      <c r="D1528" s="640"/>
      <c r="E1528" s="640"/>
      <c r="F1528" s="640"/>
      <c r="G1528" s="640"/>
      <c r="H1528" s="639"/>
      <c r="I1528" s="640"/>
      <c r="J1528" s="640"/>
      <c r="K1528" s="640"/>
      <c r="L1528" s="640"/>
    </row>
    <row r="1529" spans="2:12" s="165" customFormat="1">
      <c r="B1529" s="164"/>
      <c r="C1529" s="640"/>
      <c r="D1529" s="640"/>
      <c r="E1529" s="640"/>
      <c r="F1529" s="640"/>
      <c r="G1529" s="640"/>
      <c r="H1529" s="639"/>
      <c r="I1529" s="640"/>
      <c r="J1529" s="640"/>
      <c r="K1529" s="640"/>
      <c r="L1529" s="640"/>
    </row>
    <row r="1530" spans="2:12" s="165" customFormat="1">
      <c r="B1530" s="164"/>
      <c r="C1530" s="640"/>
      <c r="D1530" s="640"/>
      <c r="E1530" s="640"/>
      <c r="F1530" s="640"/>
      <c r="G1530" s="640"/>
      <c r="H1530" s="639"/>
      <c r="I1530" s="640"/>
      <c r="J1530" s="640"/>
      <c r="K1530" s="640"/>
      <c r="L1530" s="640"/>
    </row>
    <row r="1531" spans="2:12" s="165" customFormat="1">
      <c r="B1531" s="164"/>
      <c r="C1531" s="640"/>
      <c r="D1531" s="640"/>
      <c r="E1531" s="640"/>
      <c r="F1531" s="640"/>
      <c r="G1531" s="640"/>
      <c r="H1531" s="639"/>
      <c r="I1531" s="640"/>
      <c r="J1531" s="640"/>
      <c r="K1531" s="640"/>
      <c r="L1531" s="640"/>
    </row>
    <row r="1532" spans="2:12" s="165" customFormat="1">
      <c r="B1532" s="164"/>
      <c r="C1532" s="640"/>
      <c r="D1532" s="640"/>
      <c r="E1532" s="640"/>
      <c r="F1532" s="640"/>
      <c r="G1532" s="640"/>
      <c r="H1532" s="639"/>
      <c r="I1532" s="640"/>
      <c r="J1532" s="640"/>
      <c r="K1532" s="640"/>
      <c r="L1532" s="640"/>
    </row>
    <row r="1533" spans="2:12" s="165" customFormat="1">
      <c r="B1533" s="164"/>
      <c r="C1533" s="640"/>
      <c r="D1533" s="640"/>
      <c r="E1533" s="640"/>
      <c r="F1533" s="640"/>
      <c r="G1533" s="640"/>
      <c r="H1533" s="639"/>
      <c r="I1533" s="640"/>
      <c r="J1533" s="640"/>
      <c r="K1533" s="640"/>
      <c r="L1533" s="640"/>
    </row>
    <row r="1534" spans="2:12" s="165" customFormat="1">
      <c r="B1534" s="164"/>
      <c r="C1534" s="640"/>
      <c r="D1534" s="640"/>
      <c r="E1534" s="640"/>
      <c r="F1534" s="640"/>
      <c r="G1534" s="640"/>
      <c r="H1534" s="639"/>
      <c r="I1534" s="640"/>
      <c r="J1534" s="640"/>
      <c r="K1534" s="640"/>
      <c r="L1534" s="640"/>
    </row>
    <row r="1535" spans="2:12" s="165" customFormat="1">
      <c r="B1535" s="164"/>
      <c r="C1535" s="640"/>
      <c r="D1535" s="640"/>
      <c r="E1535" s="640"/>
      <c r="F1535" s="640"/>
      <c r="G1535" s="640"/>
      <c r="H1535" s="639"/>
      <c r="I1535" s="640"/>
      <c r="J1535" s="640"/>
      <c r="K1535" s="640"/>
      <c r="L1535" s="640"/>
    </row>
    <row r="1536" spans="2:12" s="165" customFormat="1">
      <c r="B1536" s="164"/>
      <c r="C1536" s="640"/>
      <c r="D1536" s="640"/>
      <c r="E1536" s="640"/>
      <c r="F1536" s="640"/>
      <c r="G1536" s="640"/>
      <c r="H1536" s="639"/>
      <c r="I1536" s="640"/>
      <c r="J1536" s="640"/>
      <c r="K1536" s="640"/>
      <c r="L1536" s="640"/>
    </row>
    <row r="1537" spans="2:12" s="165" customFormat="1">
      <c r="B1537" s="164"/>
      <c r="C1537" s="640"/>
      <c r="D1537" s="640"/>
      <c r="E1537" s="640"/>
      <c r="F1537" s="640"/>
      <c r="G1537" s="640"/>
      <c r="H1537" s="639"/>
      <c r="I1537" s="640"/>
      <c r="J1537" s="640"/>
      <c r="K1537" s="640"/>
      <c r="L1537" s="640"/>
    </row>
    <row r="1538" spans="2:12" s="165" customFormat="1">
      <c r="B1538" s="164"/>
      <c r="C1538" s="640"/>
      <c r="D1538" s="640"/>
      <c r="E1538" s="640"/>
      <c r="F1538" s="640"/>
      <c r="G1538" s="640"/>
      <c r="H1538" s="639"/>
      <c r="I1538" s="640"/>
      <c r="J1538" s="640"/>
      <c r="K1538" s="640"/>
      <c r="L1538" s="640"/>
    </row>
    <row r="1539" spans="2:12" s="165" customFormat="1">
      <c r="B1539" s="164"/>
      <c r="C1539" s="640"/>
      <c r="D1539" s="640"/>
      <c r="E1539" s="640"/>
      <c r="F1539" s="640"/>
      <c r="G1539" s="640"/>
      <c r="H1539" s="639"/>
      <c r="I1539" s="640"/>
      <c r="J1539" s="640"/>
      <c r="K1539" s="640"/>
      <c r="L1539" s="640"/>
    </row>
    <row r="1540" spans="2:12" s="165" customFormat="1">
      <c r="B1540" s="164"/>
      <c r="C1540" s="640"/>
      <c r="D1540" s="640"/>
      <c r="E1540" s="640"/>
      <c r="F1540" s="640"/>
      <c r="G1540" s="640"/>
      <c r="H1540" s="639"/>
      <c r="I1540" s="640"/>
      <c r="J1540" s="640"/>
      <c r="K1540" s="640"/>
      <c r="L1540" s="640"/>
    </row>
    <row r="1541" spans="2:12" s="165" customFormat="1">
      <c r="B1541" s="164"/>
      <c r="C1541" s="640"/>
      <c r="D1541" s="640"/>
      <c r="E1541" s="640"/>
      <c r="F1541" s="640"/>
      <c r="G1541" s="640"/>
      <c r="H1541" s="639"/>
      <c r="I1541" s="640"/>
      <c r="J1541" s="640"/>
      <c r="K1541" s="640"/>
      <c r="L1541" s="640"/>
    </row>
    <row r="1542" spans="2:12" s="165" customFormat="1">
      <c r="B1542" s="164"/>
      <c r="C1542" s="640"/>
      <c r="D1542" s="640"/>
      <c r="E1542" s="640"/>
      <c r="F1542" s="640"/>
      <c r="G1542" s="640"/>
      <c r="H1542" s="639"/>
      <c r="I1542" s="640"/>
      <c r="J1542" s="640"/>
      <c r="K1542" s="640"/>
      <c r="L1542" s="640"/>
    </row>
    <row r="1543" spans="2:12" s="165" customFormat="1">
      <c r="B1543" s="164"/>
      <c r="C1543" s="640"/>
      <c r="D1543" s="640"/>
      <c r="E1543" s="640"/>
      <c r="F1543" s="640"/>
      <c r="G1543" s="640"/>
      <c r="H1543" s="639"/>
      <c r="I1543" s="640"/>
      <c r="J1543" s="640"/>
      <c r="K1543" s="640"/>
      <c r="L1543" s="640"/>
    </row>
    <row r="1544" spans="2:12" s="165" customFormat="1">
      <c r="B1544" s="164"/>
      <c r="C1544" s="640"/>
      <c r="D1544" s="640"/>
      <c r="E1544" s="640"/>
      <c r="F1544" s="640"/>
      <c r="G1544" s="640"/>
      <c r="H1544" s="639"/>
      <c r="I1544" s="640"/>
      <c r="J1544" s="640"/>
      <c r="K1544" s="640"/>
      <c r="L1544" s="640"/>
    </row>
    <row r="1545" spans="2:12" s="165" customFormat="1">
      <c r="B1545" s="164"/>
      <c r="C1545" s="640"/>
      <c r="D1545" s="640"/>
      <c r="E1545" s="640"/>
      <c r="F1545" s="640"/>
      <c r="G1545" s="640"/>
      <c r="H1545" s="639"/>
      <c r="I1545" s="640"/>
      <c r="J1545" s="640"/>
      <c r="K1545" s="640"/>
      <c r="L1545" s="640"/>
    </row>
    <row r="1546" spans="2:12" s="165" customFormat="1">
      <c r="B1546" s="164"/>
      <c r="C1546" s="640"/>
      <c r="D1546" s="640"/>
      <c r="E1546" s="640"/>
      <c r="F1546" s="640"/>
      <c r="G1546" s="640"/>
      <c r="H1546" s="639"/>
      <c r="I1546" s="640"/>
      <c r="J1546" s="640"/>
      <c r="K1546" s="640"/>
      <c r="L1546" s="640"/>
    </row>
    <row r="1547" spans="2:12" s="165" customFormat="1">
      <c r="B1547" s="164"/>
      <c r="C1547" s="640"/>
      <c r="D1547" s="640"/>
      <c r="E1547" s="640"/>
      <c r="F1547" s="640"/>
      <c r="G1547" s="640"/>
      <c r="H1547" s="639"/>
      <c r="I1547" s="640"/>
      <c r="J1547" s="640"/>
      <c r="K1547" s="640"/>
      <c r="L1547" s="640"/>
    </row>
    <row r="1548" spans="2:12" s="165" customFormat="1">
      <c r="B1548" s="164"/>
      <c r="C1548" s="640"/>
      <c r="D1548" s="640"/>
      <c r="E1548" s="640"/>
      <c r="F1548" s="640"/>
      <c r="G1548" s="640"/>
      <c r="H1548" s="639"/>
      <c r="I1548" s="640"/>
      <c r="J1548" s="640"/>
      <c r="K1548" s="640"/>
      <c r="L1548" s="640"/>
    </row>
    <row r="1549" spans="2:12" s="165" customFormat="1">
      <c r="B1549" s="164"/>
      <c r="C1549" s="640"/>
      <c r="D1549" s="640"/>
      <c r="E1549" s="640"/>
      <c r="F1549" s="640"/>
      <c r="G1549" s="640"/>
      <c r="H1549" s="639"/>
      <c r="I1549" s="640"/>
      <c r="J1549" s="640"/>
      <c r="K1549" s="640"/>
      <c r="L1549" s="640"/>
    </row>
    <row r="1550" spans="2:12" s="165" customFormat="1">
      <c r="B1550" s="164"/>
      <c r="C1550" s="640"/>
      <c r="D1550" s="640"/>
      <c r="E1550" s="640"/>
      <c r="F1550" s="640"/>
      <c r="G1550" s="640"/>
      <c r="H1550" s="639"/>
      <c r="I1550" s="640"/>
      <c r="J1550" s="640"/>
      <c r="K1550" s="640"/>
      <c r="L1550" s="640"/>
    </row>
    <row r="1551" spans="2:12" s="165" customFormat="1">
      <c r="B1551" s="164"/>
      <c r="C1551" s="640"/>
      <c r="D1551" s="640"/>
      <c r="E1551" s="640"/>
      <c r="F1551" s="640"/>
      <c r="G1551" s="640"/>
      <c r="H1551" s="639"/>
      <c r="I1551" s="640"/>
      <c r="J1551" s="640"/>
      <c r="K1551" s="640"/>
      <c r="L1551" s="640"/>
    </row>
    <row r="1552" spans="2:12" s="165" customFormat="1">
      <c r="B1552" s="164"/>
      <c r="C1552" s="640"/>
      <c r="D1552" s="640"/>
      <c r="E1552" s="640"/>
      <c r="F1552" s="640"/>
      <c r="G1552" s="640"/>
      <c r="H1552" s="639"/>
      <c r="I1552" s="640"/>
      <c r="J1552" s="640"/>
      <c r="K1552" s="640"/>
      <c r="L1552" s="640"/>
    </row>
    <row r="1553" spans="2:12" s="165" customFormat="1">
      <c r="B1553" s="164"/>
      <c r="C1553" s="640"/>
      <c r="D1553" s="640"/>
      <c r="E1553" s="640"/>
      <c r="F1553" s="640"/>
      <c r="G1553" s="640"/>
      <c r="H1553" s="639"/>
      <c r="I1553" s="640"/>
      <c r="J1553" s="640"/>
      <c r="K1553" s="640"/>
      <c r="L1553" s="640"/>
    </row>
    <row r="1554" spans="2:12" s="165" customFormat="1">
      <c r="B1554" s="164"/>
      <c r="C1554" s="640"/>
      <c r="D1554" s="640"/>
      <c r="E1554" s="640"/>
      <c r="F1554" s="640"/>
      <c r="G1554" s="640"/>
      <c r="H1554" s="639"/>
      <c r="I1554" s="640"/>
      <c r="J1554" s="640"/>
      <c r="K1554" s="640"/>
      <c r="L1554" s="640"/>
    </row>
    <row r="1555" spans="2:12" s="165" customFormat="1">
      <c r="B1555" s="164"/>
      <c r="C1555" s="640"/>
      <c r="D1555" s="640"/>
      <c r="E1555" s="640"/>
      <c r="F1555" s="640"/>
      <c r="G1555" s="640"/>
      <c r="H1555" s="639"/>
      <c r="I1555" s="640"/>
      <c r="J1555" s="640"/>
      <c r="K1555" s="640"/>
      <c r="L1555" s="640"/>
    </row>
    <row r="1556" spans="2:12" s="165" customFormat="1">
      <c r="B1556" s="164"/>
      <c r="C1556" s="640"/>
      <c r="D1556" s="640"/>
      <c r="E1556" s="640"/>
      <c r="F1556" s="640"/>
      <c r="G1556" s="640"/>
      <c r="H1556" s="639"/>
      <c r="I1556" s="640"/>
      <c r="J1556" s="640"/>
      <c r="K1556" s="640"/>
      <c r="L1556" s="640"/>
    </row>
    <row r="1557" spans="2:12" s="165" customFormat="1">
      <c r="B1557" s="164"/>
      <c r="C1557" s="640"/>
      <c r="D1557" s="640"/>
      <c r="E1557" s="640"/>
      <c r="F1557" s="640"/>
      <c r="G1557" s="640"/>
      <c r="H1557" s="639"/>
      <c r="I1557" s="640"/>
      <c r="J1557" s="640"/>
      <c r="K1557" s="640"/>
      <c r="L1557" s="640"/>
    </row>
    <row r="1558" spans="2:12" s="165" customFormat="1">
      <c r="B1558" s="164"/>
      <c r="C1558" s="640"/>
      <c r="D1558" s="640"/>
      <c r="E1558" s="640"/>
      <c r="F1558" s="640"/>
      <c r="G1558" s="640"/>
      <c r="H1558" s="639"/>
      <c r="I1558" s="640"/>
      <c r="J1558" s="640"/>
      <c r="K1558" s="640"/>
      <c r="L1558" s="640"/>
    </row>
    <row r="1559" spans="2:12" s="165" customFormat="1">
      <c r="B1559" s="164"/>
      <c r="C1559" s="640"/>
      <c r="D1559" s="640"/>
      <c r="E1559" s="640"/>
      <c r="F1559" s="640"/>
      <c r="G1559" s="640"/>
      <c r="H1559" s="639"/>
      <c r="I1559" s="640"/>
      <c r="J1559" s="640"/>
      <c r="K1559" s="640"/>
      <c r="L1559" s="640"/>
    </row>
    <row r="1560" spans="2:12" s="165" customFormat="1">
      <c r="B1560" s="164"/>
      <c r="C1560" s="640"/>
      <c r="D1560" s="640"/>
      <c r="E1560" s="640"/>
      <c r="F1560" s="640"/>
      <c r="G1560" s="640"/>
      <c r="H1560" s="639"/>
      <c r="I1560" s="640"/>
      <c r="J1560" s="640"/>
      <c r="K1560" s="640"/>
      <c r="L1560" s="640"/>
    </row>
    <row r="1561" spans="2:12" s="165" customFormat="1">
      <c r="B1561" s="164"/>
      <c r="C1561" s="640"/>
      <c r="D1561" s="640"/>
      <c r="E1561" s="640"/>
      <c r="F1561" s="640"/>
      <c r="G1561" s="640"/>
      <c r="H1561" s="639"/>
      <c r="I1561" s="640"/>
      <c r="J1561" s="640"/>
      <c r="K1561" s="640"/>
      <c r="L1561" s="640"/>
    </row>
    <row r="1562" spans="2:12" s="165" customFormat="1">
      <c r="B1562" s="164"/>
      <c r="C1562" s="640"/>
      <c r="D1562" s="640"/>
      <c r="E1562" s="640"/>
      <c r="F1562" s="640"/>
      <c r="G1562" s="640"/>
      <c r="H1562" s="639"/>
      <c r="I1562" s="640"/>
      <c r="J1562" s="640"/>
      <c r="K1562" s="640"/>
      <c r="L1562" s="640"/>
    </row>
    <row r="1563" spans="2:12" s="165" customFormat="1">
      <c r="B1563" s="164"/>
      <c r="C1563" s="640"/>
      <c r="D1563" s="640"/>
      <c r="E1563" s="640"/>
      <c r="F1563" s="640"/>
      <c r="G1563" s="640"/>
      <c r="H1563" s="639"/>
      <c r="I1563" s="640"/>
      <c r="J1563" s="640"/>
      <c r="K1563" s="640"/>
      <c r="L1563" s="640"/>
    </row>
    <row r="1564" spans="2:12" s="165" customFormat="1">
      <c r="B1564" s="164"/>
      <c r="C1564" s="640"/>
      <c r="D1564" s="640"/>
      <c r="E1564" s="640"/>
      <c r="F1564" s="640"/>
      <c r="G1564" s="640"/>
      <c r="H1564" s="639"/>
      <c r="I1564" s="640"/>
      <c r="J1564" s="640"/>
      <c r="K1564" s="640"/>
      <c r="L1564" s="640"/>
    </row>
    <row r="1565" spans="2:12" s="165" customFormat="1">
      <c r="B1565" s="164"/>
      <c r="C1565" s="640"/>
      <c r="D1565" s="640"/>
      <c r="E1565" s="640"/>
      <c r="F1565" s="640"/>
      <c r="G1565" s="640"/>
      <c r="H1565" s="639"/>
      <c r="I1565" s="640"/>
      <c r="J1565" s="640"/>
      <c r="K1565" s="640"/>
      <c r="L1565" s="640"/>
    </row>
    <row r="1566" spans="2:12" s="165" customFormat="1">
      <c r="B1566" s="164"/>
      <c r="C1566" s="640"/>
      <c r="D1566" s="640"/>
      <c r="E1566" s="640"/>
      <c r="F1566" s="640"/>
      <c r="G1566" s="640"/>
      <c r="H1566" s="639"/>
      <c r="I1566" s="640"/>
      <c r="J1566" s="640"/>
      <c r="K1566" s="640"/>
      <c r="L1566" s="640"/>
    </row>
    <row r="1567" spans="2:12" s="165" customFormat="1">
      <c r="B1567" s="164"/>
      <c r="C1567" s="640"/>
      <c r="D1567" s="640"/>
      <c r="E1567" s="640"/>
      <c r="F1567" s="640"/>
      <c r="G1567" s="640"/>
      <c r="H1567" s="639"/>
      <c r="I1567" s="640"/>
      <c r="J1567" s="640"/>
      <c r="K1567" s="640"/>
      <c r="L1567" s="640"/>
    </row>
    <row r="1568" spans="2:12" s="165" customFormat="1">
      <c r="B1568" s="164"/>
      <c r="C1568" s="640"/>
      <c r="D1568" s="640"/>
      <c r="E1568" s="640"/>
      <c r="F1568" s="640"/>
      <c r="G1568" s="640"/>
      <c r="H1568" s="639"/>
      <c r="I1568" s="640"/>
      <c r="J1568" s="640"/>
      <c r="K1568" s="640"/>
      <c r="L1568" s="640"/>
    </row>
    <row r="1569" spans="2:12" s="165" customFormat="1">
      <c r="B1569" s="164"/>
      <c r="C1569" s="640"/>
      <c r="D1569" s="640"/>
      <c r="E1569" s="640"/>
      <c r="F1569" s="640"/>
      <c r="G1569" s="640"/>
      <c r="H1569" s="639"/>
      <c r="I1569" s="640"/>
      <c r="J1569" s="640"/>
      <c r="K1569" s="640"/>
      <c r="L1569" s="640"/>
    </row>
    <row r="1570" spans="2:12" s="165" customFormat="1">
      <c r="B1570" s="164"/>
      <c r="C1570" s="640"/>
      <c r="D1570" s="640"/>
      <c r="E1570" s="640"/>
      <c r="F1570" s="640"/>
      <c r="G1570" s="640"/>
      <c r="H1570" s="639"/>
      <c r="I1570" s="640"/>
      <c r="J1570" s="640"/>
      <c r="K1570" s="640"/>
      <c r="L1570" s="640"/>
    </row>
    <row r="1571" spans="2:12" s="165" customFormat="1">
      <c r="B1571" s="164"/>
      <c r="C1571" s="640"/>
      <c r="D1571" s="640"/>
      <c r="E1571" s="640"/>
      <c r="F1571" s="640"/>
      <c r="G1571" s="640"/>
      <c r="H1571" s="639"/>
      <c r="I1571" s="640"/>
      <c r="J1571" s="640"/>
      <c r="K1571" s="640"/>
      <c r="L1571" s="640"/>
    </row>
    <row r="1572" spans="2:12" s="165" customFormat="1">
      <c r="B1572" s="164"/>
      <c r="C1572" s="640"/>
      <c r="D1572" s="640"/>
      <c r="E1572" s="640"/>
      <c r="F1572" s="640"/>
      <c r="G1572" s="640"/>
      <c r="H1572" s="639"/>
      <c r="I1572" s="640"/>
      <c r="J1572" s="640"/>
      <c r="K1572" s="640"/>
      <c r="L1572" s="640"/>
    </row>
  </sheetData>
  <mergeCells count="18">
    <mergeCell ref="A24:G25"/>
    <mergeCell ref="A26:G26"/>
    <mergeCell ref="G6:G7"/>
    <mergeCell ref="H6:H7"/>
    <mergeCell ref="I6:I7"/>
    <mergeCell ref="J6:J7"/>
    <mergeCell ref="K6:K7"/>
    <mergeCell ref="L6:L7"/>
    <mergeCell ref="A2:L2"/>
    <mergeCell ref="A4:A7"/>
    <mergeCell ref="B4:B7"/>
    <mergeCell ref="C4:L4"/>
    <mergeCell ref="C5:G5"/>
    <mergeCell ref="H5:L5"/>
    <mergeCell ref="C6:C7"/>
    <mergeCell ref="D6:D7"/>
    <mergeCell ref="E6:E7"/>
    <mergeCell ref="F6:F7"/>
  </mergeCells>
  <hyperlinks>
    <hyperlink ref="A1" location="Indice!A22" display="Volver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>
    <outlinePr summaryBelow="0" summaryRight="0"/>
  </sheetPr>
  <dimension ref="A1:J508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10.88671875" style="35" customWidth="1"/>
    <col min="2" max="2" width="1.33203125" style="35" customWidth="1"/>
    <col min="3" max="3" width="23" style="35" customWidth="1"/>
    <col min="4" max="4" width="11.109375" style="35" bestFit="1" customWidth="1"/>
    <col min="5" max="5" width="10.88671875" style="35" bestFit="1" customWidth="1"/>
    <col min="6" max="6" width="9.21875" style="35" bestFit="1" customWidth="1"/>
    <col min="7" max="7" width="14.77734375" style="35" customWidth="1"/>
    <col min="8" max="8" width="11.21875" style="35" bestFit="1" customWidth="1"/>
    <col min="9" max="9" width="14.44140625" style="35" customWidth="1"/>
    <col min="10" max="10" width="1.6640625" style="35" customWidth="1"/>
    <col min="11" max="16384" width="9.109375" style="35"/>
  </cols>
  <sheetData>
    <row r="1" spans="1:10">
      <c r="A1" s="1456" t="s">
        <v>5197</v>
      </c>
    </row>
    <row r="2" spans="1:10" ht="17.399999999999999">
      <c r="A2" s="288" t="s">
        <v>224</v>
      </c>
      <c r="B2" s="288"/>
      <c r="C2" s="1629" t="s">
        <v>3969</v>
      </c>
      <c r="D2" s="1629"/>
      <c r="E2" s="1629"/>
      <c r="F2" s="1629"/>
      <c r="G2" s="1629"/>
      <c r="H2" s="1629"/>
      <c r="I2" s="1629"/>
      <c r="J2" s="1629"/>
    </row>
    <row r="3" spans="1:10" ht="30" customHeight="1">
      <c r="A3" s="288"/>
      <c r="B3" s="268"/>
      <c r="C3" s="1629" t="s">
        <v>3970</v>
      </c>
      <c r="D3" s="1629"/>
      <c r="E3" s="1629"/>
      <c r="F3" s="1629"/>
      <c r="G3" s="1629"/>
      <c r="H3" s="1629"/>
      <c r="I3" s="1629"/>
      <c r="J3" s="1629"/>
    </row>
    <row r="4" spans="1:10" ht="21.15" customHeight="1" thickBot="1">
      <c r="A4" s="288"/>
      <c r="B4" s="268"/>
      <c r="C4" s="268"/>
      <c r="D4" s="268"/>
      <c r="E4" s="268"/>
      <c r="F4" s="268"/>
      <c r="G4" s="268"/>
      <c r="H4" s="268"/>
      <c r="I4" s="268"/>
      <c r="J4" s="288"/>
    </row>
    <row r="5" spans="1:10" ht="18" thickBot="1">
      <c r="A5" s="1630" t="s">
        <v>3971</v>
      </c>
      <c r="B5" s="1631"/>
      <c r="C5" s="1631"/>
      <c r="D5" s="307"/>
      <c r="E5" s="307"/>
      <c r="F5" s="1632" t="s">
        <v>31</v>
      </c>
      <c r="G5" s="1632"/>
      <c r="H5" s="1632"/>
      <c r="I5" s="1633"/>
      <c r="J5" s="288"/>
    </row>
    <row r="6" spans="1:10" ht="18" thickBot="1">
      <c r="A6" s="1634" t="s">
        <v>3972</v>
      </c>
      <c r="B6" s="1635"/>
      <c r="C6" s="1635"/>
      <c r="D6" s="308"/>
      <c r="E6" s="308"/>
      <c r="F6" s="270" t="s">
        <v>861</v>
      </c>
      <c r="G6" s="1636" t="s">
        <v>860</v>
      </c>
      <c r="H6" s="1636"/>
      <c r="I6" s="271" t="s">
        <v>3973</v>
      </c>
      <c r="J6" s="288"/>
    </row>
    <row r="7" spans="1:10" ht="18.600000000000001" customHeight="1" thickBot="1">
      <c r="A7" s="1637" t="s">
        <v>3772</v>
      </c>
      <c r="B7" s="1638"/>
      <c r="C7" s="1638"/>
      <c r="D7" s="309" t="s">
        <v>862</v>
      </c>
      <c r="E7" s="309" t="s">
        <v>360</v>
      </c>
      <c r="F7" s="290"/>
      <c r="G7" s="272" t="s">
        <v>3974</v>
      </c>
      <c r="H7" s="272" t="s">
        <v>3975</v>
      </c>
      <c r="I7" s="273"/>
      <c r="J7" s="288"/>
    </row>
    <row r="8" spans="1:10" ht="17.399999999999999">
      <c r="A8" s="1639" t="s">
        <v>196</v>
      </c>
      <c r="B8" s="1639"/>
      <c r="C8" s="1639"/>
      <c r="D8" s="274">
        <v>242005</v>
      </c>
      <c r="E8" s="274">
        <v>61441</v>
      </c>
      <c r="F8" s="274">
        <v>99770</v>
      </c>
      <c r="G8" s="274">
        <v>1253</v>
      </c>
      <c r="H8" s="274">
        <v>439</v>
      </c>
      <c r="I8" s="274">
        <v>2090</v>
      </c>
      <c r="J8" s="288"/>
    </row>
    <row r="9" spans="1:10" ht="17.399999999999999">
      <c r="A9" s="1627" t="s">
        <v>859</v>
      </c>
      <c r="B9" s="1627"/>
      <c r="C9" s="1627"/>
      <c r="D9" s="275">
        <v>3478</v>
      </c>
      <c r="E9" s="275">
        <v>999</v>
      </c>
      <c r="F9" s="275">
        <v>1237</v>
      </c>
      <c r="G9" s="275">
        <v>22</v>
      </c>
      <c r="H9" s="275">
        <v>7</v>
      </c>
      <c r="I9" s="275">
        <v>46</v>
      </c>
      <c r="J9" s="288"/>
    </row>
    <row r="10" spans="1:10" ht="17.399999999999999">
      <c r="A10" s="1627" t="s">
        <v>858</v>
      </c>
      <c r="B10" s="1627"/>
      <c r="C10" s="1627"/>
      <c r="D10" s="275">
        <v>3477</v>
      </c>
      <c r="E10" s="275">
        <v>995</v>
      </c>
      <c r="F10" s="275">
        <v>1236</v>
      </c>
      <c r="G10" s="275">
        <v>22</v>
      </c>
      <c r="H10" s="275">
        <v>7</v>
      </c>
      <c r="I10" s="275">
        <v>46</v>
      </c>
      <c r="J10" s="288"/>
    </row>
    <row r="11" spans="1:10" ht="17.399999999999999">
      <c r="A11" s="1628" t="s">
        <v>857</v>
      </c>
      <c r="B11" s="1628"/>
      <c r="C11" s="1628"/>
      <c r="D11" s="276">
        <v>3476</v>
      </c>
      <c r="E11" s="276">
        <v>992</v>
      </c>
      <c r="F11" s="276">
        <v>1236</v>
      </c>
      <c r="G11" s="276">
        <v>22</v>
      </c>
      <c r="H11" s="276">
        <v>7</v>
      </c>
      <c r="I11" s="276">
        <v>46</v>
      </c>
      <c r="J11" s="288"/>
    </row>
    <row r="12" spans="1:10" ht="17.399999999999999">
      <c r="A12" s="1628" t="s">
        <v>856</v>
      </c>
      <c r="B12" s="1628"/>
      <c r="C12" s="1628"/>
      <c r="D12" s="276">
        <v>1</v>
      </c>
      <c r="E12" s="276">
        <v>2</v>
      </c>
      <c r="F12" s="276">
        <v>0</v>
      </c>
      <c r="G12" s="276">
        <v>0</v>
      </c>
      <c r="H12" s="276">
        <v>0</v>
      </c>
      <c r="I12" s="276">
        <v>0</v>
      </c>
      <c r="J12" s="288"/>
    </row>
    <row r="13" spans="1:10" ht="17.399999999999999">
      <c r="A13" s="1628" t="s">
        <v>855</v>
      </c>
      <c r="B13" s="1628"/>
      <c r="C13" s="1628"/>
      <c r="D13" s="276">
        <v>0</v>
      </c>
      <c r="E13" s="276">
        <v>1</v>
      </c>
      <c r="F13" s="276">
        <v>0</v>
      </c>
      <c r="G13" s="276">
        <v>0</v>
      </c>
      <c r="H13" s="276">
        <v>0</v>
      </c>
      <c r="I13" s="276">
        <v>0</v>
      </c>
      <c r="J13" s="288"/>
    </row>
    <row r="14" spans="1:10" ht="17.399999999999999">
      <c r="A14" s="1627" t="s">
        <v>854</v>
      </c>
      <c r="B14" s="1627"/>
      <c r="C14" s="1627"/>
      <c r="D14" s="275">
        <v>1</v>
      </c>
      <c r="E14" s="275">
        <v>4</v>
      </c>
      <c r="F14" s="275">
        <v>1</v>
      </c>
      <c r="G14" s="275">
        <v>0</v>
      </c>
      <c r="H14" s="275">
        <v>0</v>
      </c>
      <c r="I14" s="275">
        <v>0</v>
      </c>
      <c r="J14" s="288"/>
    </row>
    <row r="15" spans="1:10" ht="17.399999999999999">
      <c r="A15" s="1628" t="s">
        <v>853</v>
      </c>
      <c r="B15" s="1628"/>
      <c r="C15" s="1628"/>
      <c r="D15" s="276">
        <v>1</v>
      </c>
      <c r="E15" s="276">
        <v>4</v>
      </c>
      <c r="F15" s="276">
        <v>1</v>
      </c>
      <c r="G15" s="276">
        <v>0</v>
      </c>
      <c r="H15" s="276">
        <v>0</v>
      </c>
      <c r="I15" s="276">
        <v>0</v>
      </c>
      <c r="J15" s="288"/>
    </row>
    <row r="16" spans="1:10" ht="17.399999999999999">
      <c r="A16" s="1628" t="s">
        <v>852</v>
      </c>
      <c r="B16" s="1628"/>
      <c r="C16" s="1628"/>
      <c r="D16" s="276">
        <v>0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88"/>
    </row>
    <row r="17" spans="1:10" ht="17.399999999999999">
      <c r="A17" s="1627" t="s">
        <v>851</v>
      </c>
      <c r="B17" s="1627"/>
      <c r="C17" s="1627"/>
      <c r="D17" s="275">
        <v>5718</v>
      </c>
      <c r="E17" s="275">
        <v>1243</v>
      </c>
      <c r="F17" s="275">
        <v>1444</v>
      </c>
      <c r="G17" s="275">
        <v>22</v>
      </c>
      <c r="H17" s="275">
        <v>11</v>
      </c>
      <c r="I17" s="275">
        <v>31</v>
      </c>
      <c r="J17" s="288"/>
    </row>
    <row r="18" spans="1:10" ht="17.399999999999999">
      <c r="A18" s="1627" t="s">
        <v>850</v>
      </c>
      <c r="B18" s="1627"/>
      <c r="C18" s="1627"/>
      <c r="D18" s="275">
        <v>5661</v>
      </c>
      <c r="E18" s="275">
        <v>1142</v>
      </c>
      <c r="F18" s="275">
        <v>1405</v>
      </c>
      <c r="G18" s="275">
        <v>22</v>
      </c>
      <c r="H18" s="275">
        <v>11</v>
      </c>
      <c r="I18" s="275">
        <v>31</v>
      </c>
      <c r="J18" s="288"/>
    </row>
    <row r="19" spans="1:10" ht="17.399999999999999">
      <c r="A19" s="1628" t="s">
        <v>849</v>
      </c>
      <c r="B19" s="1628"/>
      <c r="C19" s="1628"/>
      <c r="D19" s="276">
        <v>5641</v>
      </c>
      <c r="E19" s="276">
        <v>861</v>
      </c>
      <c r="F19" s="276">
        <v>1287</v>
      </c>
      <c r="G19" s="276">
        <v>22</v>
      </c>
      <c r="H19" s="276">
        <v>10</v>
      </c>
      <c r="I19" s="276">
        <v>31</v>
      </c>
      <c r="J19" s="288"/>
    </row>
    <row r="20" spans="1:10" ht="17.399999999999999">
      <c r="A20" s="1628" t="s">
        <v>848</v>
      </c>
      <c r="B20" s="1628"/>
      <c r="C20" s="1628"/>
      <c r="D20" s="276">
        <v>20</v>
      </c>
      <c r="E20" s="276">
        <v>281</v>
      </c>
      <c r="F20" s="276">
        <v>118</v>
      </c>
      <c r="G20" s="276">
        <v>0</v>
      </c>
      <c r="H20" s="276">
        <v>1</v>
      </c>
      <c r="I20" s="276">
        <v>0</v>
      </c>
      <c r="J20" s="288"/>
    </row>
    <row r="21" spans="1:10" ht="17.399999999999999">
      <c r="A21" s="1627" t="s">
        <v>847</v>
      </c>
      <c r="B21" s="1627"/>
      <c r="C21" s="1627"/>
      <c r="D21" s="275">
        <v>57</v>
      </c>
      <c r="E21" s="275">
        <v>101</v>
      </c>
      <c r="F21" s="275">
        <v>39</v>
      </c>
      <c r="G21" s="275">
        <v>0</v>
      </c>
      <c r="H21" s="275">
        <v>0</v>
      </c>
      <c r="I21" s="275">
        <v>0</v>
      </c>
      <c r="J21" s="288"/>
    </row>
    <row r="22" spans="1:10" ht="17.399999999999999">
      <c r="A22" s="1628" t="s">
        <v>846</v>
      </c>
      <c r="B22" s="1628"/>
      <c r="C22" s="1628"/>
      <c r="D22" s="276">
        <v>37</v>
      </c>
      <c r="E22" s="276">
        <v>62</v>
      </c>
      <c r="F22" s="276">
        <v>14</v>
      </c>
      <c r="G22" s="276">
        <v>0</v>
      </c>
      <c r="H22" s="276">
        <v>0</v>
      </c>
      <c r="I22" s="276">
        <v>0</v>
      </c>
      <c r="J22" s="288"/>
    </row>
    <row r="23" spans="1:10" ht="17.399999999999999">
      <c r="A23" s="1628" t="s">
        <v>845</v>
      </c>
      <c r="B23" s="1628"/>
      <c r="C23" s="1628"/>
      <c r="D23" s="276">
        <v>5</v>
      </c>
      <c r="E23" s="276">
        <v>6</v>
      </c>
      <c r="F23" s="276">
        <v>3</v>
      </c>
      <c r="G23" s="276">
        <v>0</v>
      </c>
      <c r="H23" s="276">
        <v>0</v>
      </c>
      <c r="I23" s="276">
        <v>0</v>
      </c>
      <c r="J23" s="288"/>
    </row>
    <row r="24" spans="1:10" ht="17.399999999999999">
      <c r="A24" s="1628" t="s">
        <v>844</v>
      </c>
      <c r="B24" s="1628"/>
      <c r="C24" s="1628"/>
      <c r="D24" s="276">
        <v>2</v>
      </c>
      <c r="E24" s="276">
        <v>1</v>
      </c>
      <c r="F24" s="276">
        <v>1</v>
      </c>
      <c r="G24" s="276">
        <v>0</v>
      </c>
      <c r="H24" s="276">
        <v>0</v>
      </c>
      <c r="I24" s="276">
        <v>0</v>
      </c>
      <c r="J24" s="288"/>
    </row>
    <row r="25" spans="1:10" ht="17.399999999999999">
      <c r="A25" s="1628" t="s">
        <v>843</v>
      </c>
      <c r="B25" s="1628"/>
      <c r="C25" s="1628"/>
      <c r="D25" s="276">
        <v>11</v>
      </c>
      <c r="E25" s="276">
        <v>5</v>
      </c>
      <c r="F25" s="276">
        <v>10</v>
      </c>
      <c r="G25" s="276">
        <v>0</v>
      </c>
      <c r="H25" s="276">
        <v>0</v>
      </c>
      <c r="I25" s="276">
        <v>0</v>
      </c>
      <c r="J25" s="288"/>
    </row>
    <row r="26" spans="1:10" ht="17.399999999999999">
      <c r="A26" s="1628" t="s">
        <v>842</v>
      </c>
      <c r="B26" s="1628"/>
      <c r="C26" s="1628"/>
      <c r="D26" s="276">
        <v>0</v>
      </c>
      <c r="E26" s="276">
        <v>0</v>
      </c>
      <c r="F26" s="276">
        <v>0</v>
      </c>
      <c r="G26" s="276">
        <v>0</v>
      </c>
      <c r="H26" s="276">
        <v>0</v>
      </c>
      <c r="I26" s="276">
        <v>0</v>
      </c>
      <c r="J26" s="288"/>
    </row>
    <row r="27" spans="1:10" ht="17.399999999999999">
      <c r="A27" s="1628" t="s">
        <v>841</v>
      </c>
      <c r="B27" s="1628"/>
      <c r="C27" s="1628"/>
      <c r="D27" s="276">
        <v>2</v>
      </c>
      <c r="E27" s="276">
        <v>27</v>
      </c>
      <c r="F27" s="276">
        <v>11</v>
      </c>
      <c r="G27" s="276">
        <v>0</v>
      </c>
      <c r="H27" s="276">
        <v>0</v>
      </c>
      <c r="I27" s="276">
        <v>0</v>
      </c>
      <c r="J27" s="288"/>
    </row>
    <row r="28" spans="1:10" ht="17.399999999999999">
      <c r="A28" s="1627" t="s">
        <v>840</v>
      </c>
      <c r="B28" s="1627"/>
      <c r="C28" s="1627"/>
      <c r="D28" s="275">
        <v>9734</v>
      </c>
      <c r="E28" s="275">
        <v>2520</v>
      </c>
      <c r="F28" s="275">
        <v>2863</v>
      </c>
      <c r="G28" s="275">
        <v>42</v>
      </c>
      <c r="H28" s="275">
        <v>19</v>
      </c>
      <c r="I28" s="275">
        <v>68</v>
      </c>
      <c r="J28" s="288"/>
    </row>
    <row r="29" spans="1:10" ht="17.399999999999999">
      <c r="A29" s="1627" t="s">
        <v>839</v>
      </c>
      <c r="B29" s="1627"/>
      <c r="C29" s="1627"/>
      <c r="D29" s="275">
        <v>6663</v>
      </c>
      <c r="E29" s="275">
        <v>1682</v>
      </c>
      <c r="F29" s="275">
        <v>2150</v>
      </c>
      <c r="G29" s="275">
        <v>35</v>
      </c>
      <c r="H29" s="275">
        <v>15</v>
      </c>
      <c r="I29" s="275">
        <v>46</v>
      </c>
      <c r="J29" s="288"/>
    </row>
    <row r="30" spans="1:10" ht="17.399999999999999">
      <c r="A30" s="1628" t="s">
        <v>838</v>
      </c>
      <c r="B30" s="1628"/>
      <c r="C30" s="1628"/>
      <c r="D30" s="276">
        <v>6638</v>
      </c>
      <c r="E30" s="276">
        <v>1547</v>
      </c>
      <c r="F30" s="276">
        <v>2071</v>
      </c>
      <c r="G30" s="276">
        <v>35</v>
      </c>
      <c r="H30" s="276">
        <v>15</v>
      </c>
      <c r="I30" s="276">
        <v>46</v>
      </c>
      <c r="J30" s="288"/>
    </row>
    <row r="31" spans="1:10" ht="17.399999999999999">
      <c r="A31" s="1628" t="s">
        <v>837</v>
      </c>
      <c r="B31" s="1628"/>
      <c r="C31" s="1628"/>
      <c r="D31" s="276">
        <v>4</v>
      </c>
      <c r="E31" s="276">
        <v>86</v>
      </c>
      <c r="F31" s="276">
        <v>34</v>
      </c>
      <c r="G31" s="276">
        <v>0</v>
      </c>
      <c r="H31" s="276">
        <v>0</v>
      </c>
      <c r="I31" s="276">
        <v>0</v>
      </c>
      <c r="J31" s="288"/>
    </row>
    <row r="32" spans="1:10" ht="17.399999999999999">
      <c r="A32" s="1628" t="s">
        <v>836</v>
      </c>
      <c r="B32" s="1628"/>
      <c r="C32" s="1628"/>
      <c r="D32" s="276">
        <v>21</v>
      </c>
      <c r="E32" s="276">
        <v>49</v>
      </c>
      <c r="F32" s="276">
        <v>45</v>
      </c>
      <c r="G32" s="276">
        <v>0</v>
      </c>
      <c r="H32" s="276">
        <v>0</v>
      </c>
      <c r="I32" s="276">
        <v>0</v>
      </c>
      <c r="J32" s="288"/>
    </row>
    <row r="33" spans="1:10" ht="17.399999999999999">
      <c r="A33" s="1627" t="s">
        <v>835</v>
      </c>
      <c r="B33" s="1627"/>
      <c r="C33" s="1627"/>
      <c r="D33" s="275">
        <v>2925</v>
      </c>
      <c r="E33" s="275">
        <v>705</v>
      </c>
      <c r="F33" s="275">
        <v>589</v>
      </c>
      <c r="G33" s="275">
        <v>7</v>
      </c>
      <c r="H33" s="275">
        <v>4</v>
      </c>
      <c r="I33" s="275">
        <v>22</v>
      </c>
      <c r="J33" s="288"/>
    </row>
    <row r="34" spans="1:10" ht="17.399999999999999">
      <c r="A34" s="1628" t="s">
        <v>834</v>
      </c>
      <c r="B34" s="1628"/>
      <c r="C34" s="1628"/>
      <c r="D34" s="276">
        <v>2921</v>
      </c>
      <c r="E34" s="276">
        <v>676</v>
      </c>
      <c r="F34" s="276">
        <v>581</v>
      </c>
      <c r="G34" s="276">
        <v>7</v>
      </c>
      <c r="H34" s="276">
        <v>4</v>
      </c>
      <c r="I34" s="276">
        <v>22</v>
      </c>
      <c r="J34" s="288"/>
    </row>
    <row r="35" spans="1:10" ht="17.399999999999999">
      <c r="A35" s="1628" t="s">
        <v>833</v>
      </c>
      <c r="B35" s="1628"/>
      <c r="C35" s="1628"/>
      <c r="D35" s="276">
        <v>0</v>
      </c>
      <c r="E35" s="276">
        <v>0</v>
      </c>
      <c r="F35" s="276">
        <v>1</v>
      </c>
      <c r="G35" s="276">
        <v>0</v>
      </c>
      <c r="H35" s="276">
        <v>0</v>
      </c>
      <c r="I35" s="276">
        <v>0</v>
      </c>
      <c r="J35" s="288"/>
    </row>
    <row r="36" spans="1:10" ht="17.399999999999999">
      <c r="A36" s="1627" t="s">
        <v>832</v>
      </c>
      <c r="B36" s="1627"/>
      <c r="C36" s="1627"/>
      <c r="D36" s="275">
        <v>146</v>
      </c>
      <c r="E36" s="275">
        <v>133</v>
      </c>
      <c r="F36" s="275">
        <v>124</v>
      </c>
      <c r="G36" s="275">
        <v>0</v>
      </c>
      <c r="H36" s="275">
        <v>0</v>
      </c>
      <c r="I36" s="275">
        <v>0</v>
      </c>
      <c r="J36" s="288"/>
    </row>
    <row r="37" spans="1:10" ht="17.399999999999999">
      <c r="A37" s="1628" t="s">
        <v>831</v>
      </c>
      <c r="B37" s="1628"/>
      <c r="C37" s="1628"/>
      <c r="D37" s="276">
        <v>145</v>
      </c>
      <c r="E37" s="276">
        <v>114</v>
      </c>
      <c r="F37" s="276">
        <v>121</v>
      </c>
      <c r="G37" s="276">
        <v>0</v>
      </c>
      <c r="H37" s="276">
        <v>0</v>
      </c>
      <c r="I37" s="276">
        <v>0</v>
      </c>
      <c r="J37" s="288"/>
    </row>
    <row r="38" spans="1:10" ht="17.399999999999999">
      <c r="A38" s="1628" t="s">
        <v>830</v>
      </c>
      <c r="B38" s="1628"/>
      <c r="C38" s="1628"/>
      <c r="D38" s="276">
        <v>1</v>
      </c>
      <c r="E38" s="276">
        <v>19</v>
      </c>
      <c r="F38" s="276">
        <v>3</v>
      </c>
      <c r="G38" s="276">
        <v>0</v>
      </c>
      <c r="H38" s="276">
        <v>0</v>
      </c>
      <c r="I38" s="276">
        <v>0</v>
      </c>
      <c r="J38" s="288"/>
    </row>
    <row r="39" spans="1:10" ht="17.399999999999999">
      <c r="A39" s="1627" t="s">
        <v>829</v>
      </c>
      <c r="B39" s="1627"/>
      <c r="C39" s="1627"/>
      <c r="D39" s="275">
        <v>4699</v>
      </c>
      <c r="E39" s="275">
        <v>910</v>
      </c>
      <c r="F39" s="275">
        <v>1430</v>
      </c>
      <c r="G39" s="275">
        <v>26</v>
      </c>
      <c r="H39" s="275">
        <v>5</v>
      </c>
      <c r="I39" s="275">
        <v>29</v>
      </c>
      <c r="J39" s="288"/>
    </row>
    <row r="40" spans="1:10" ht="17.399999999999999">
      <c r="A40" s="1627" t="s">
        <v>828</v>
      </c>
      <c r="B40" s="1627"/>
      <c r="C40" s="1627"/>
      <c r="D40" s="275">
        <v>3463</v>
      </c>
      <c r="E40" s="275">
        <v>580</v>
      </c>
      <c r="F40" s="275">
        <v>935</v>
      </c>
      <c r="G40" s="275">
        <v>23</v>
      </c>
      <c r="H40" s="275">
        <v>4</v>
      </c>
      <c r="I40" s="275">
        <v>25</v>
      </c>
      <c r="J40" s="288"/>
    </row>
    <row r="41" spans="1:10" ht="17.399999999999999">
      <c r="A41" s="1628" t="s">
        <v>827</v>
      </c>
      <c r="B41" s="1628"/>
      <c r="C41" s="1628"/>
      <c r="D41" s="276">
        <v>3458</v>
      </c>
      <c r="E41" s="276">
        <v>448</v>
      </c>
      <c r="F41" s="276">
        <v>873</v>
      </c>
      <c r="G41" s="276">
        <v>23</v>
      </c>
      <c r="H41" s="276">
        <v>4</v>
      </c>
      <c r="I41" s="276">
        <v>25</v>
      </c>
      <c r="J41" s="288"/>
    </row>
    <row r="42" spans="1:10" ht="17.399999999999999">
      <c r="A42" s="1628" t="s">
        <v>826</v>
      </c>
      <c r="B42" s="1628"/>
      <c r="C42" s="1628"/>
      <c r="D42" s="276">
        <v>3</v>
      </c>
      <c r="E42" s="276">
        <v>80</v>
      </c>
      <c r="F42" s="276">
        <v>37</v>
      </c>
      <c r="G42" s="276">
        <v>0</v>
      </c>
      <c r="H42" s="276">
        <v>0</v>
      </c>
      <c r="I42" s="276">
        <v>0</v>
      </c>
      <c r="J42" s="288"/>
    </row>
    <row r="43" spans="1:10" ht="17.399999999999999">
      <c r="A43" s="1628" t="s">
        <v>825</v>
      </c>
      <c r="B43" s="1628"/>
      <c r="C43" s="1628"/>
      <c r="D43" s="276">
        <v>2</v>
      </c>
      <c r="E43" s="276">
        <v>52</v>
      </c>
      <c r="F43" s="276">
        <v>25</v>
      </c>
      <c r="G43" s="276">
        <v>0</v>
      </c>
      <c r="H43" s="276">
        <v>0</v>
      </c>
      <c r="I43" s="276">
        <v>0</v>
      </c>
      <c r="J43" s="288"/>
    </row>
    <row r="44" spans="1:10" ht="17.399999999999999">
      <c r="A44" s="1627" t="s">
        <v>824</v>
      </c>
      <c r="B44" s="1627"/>
      <c r="C44" s="1627"/>
      <c r="D44" s="275">
        <v>89</v>
      </c>
      <c r="E44" s="275">
        <v>127</v>
      </c>
      <c r="F44" s="275">
        <v>76</v>
      </c>
      <c r="G44" s="275">
        <v>0</v>
      </c>
      <c r="H44" s="275">
        <v>0</v>
      </c>
      <c r="I44" s="275">
        <v>1</v>
      </c>
      <c r="J44" s="288"/>
    </row>
    <row r="45" spans="1:10" ht="17.399999999999999">
      <c r="A45" s="1628" t="s">
        <v>823</v>
      </c>
      <c r="B45" s="1628"/>
      <c r="C45" s="1628"/>
      <c r="D45" s="276">
        <v>27</v>
      </c>
      <c r="E45" s="276">
        <v>49</v>
      </c>
      <c r="F45" s="276">
        <v>46</v>
      </c>
      <c r="G45" s="276">
        <v>0</v>
      </c>
      <c r="H45" s="276">
        <v>0</v>
      </c>
      <c r="I45" s="276">
        <v>0</v>
      </c>
      <c r="J45" s="288"/>
    </row>
    <row r="46" spans="1:10" ht="17.399999999999999">
      <c r="A46" s="1628" t="s">
        <v>822</v>
      </c>
      <c r="B46" s="1628"/>
      <c r="C46" s="1628"/>
      <c r="D46" s="276">
        <v>4</v>
      </c>
      <c r="E46" s="276">
        <v>41</v>
      </c>
      <c r="F46" s="276">
        <v>26</v>
      </c>
      <c r="G46" s="276">
        <v>0</v>
      </c>
      <c r="H46" s="276">
        <v>0</v>
      </c>
      <c r="I46" s="276">
        <v>0</v>
      </c>
      <c r="J46" s="288"/>
    </row>
    <row r="47" spans="1:10" ht="17.399999999999999">
      <c r="A47" s="1628" t="s">
        <v>821</v>
      </c>
      <c r="B47" s="1628"/>
      <c r="C47" s="1628"/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88"/>
    </row>
    <row r="48" spans="1:10" ht="17.399999999999999">
      <c r="A48" s="1628" t="s">
        <v>820</v>
      </c>
      <c r="B48" s="1628"/>
      <c r="C48" s="1628"/>
      <c r="D48" s="276">
        <v>58</v>
      </c>
      <c r="E48" s="276">
        <v>37</v>
      </c>
      <c r="F48" s="276">
        <v>4</v>
      </c>
      <c r="G48" s="276">
        <v>0</v>
      </c>
      <c r="H48" s="276">
        <v>0</v>
      </c>
      <c r="I48" s="276">
        <v>1</v>
      </c>
      <c r="J48" s="288"/>
    </row>
    <row r="49" spans="1:10" ht="17.399999999999999">
      <c r="A49" s="1627" t="s">
        <v>819</v>
      </c>
      <c r="B49" s="1627"/>
      <c r="C49" s="1627"/>
      <c r="D49" s="275">
        <v>1147</v>
      </c>
      <c r="E49" s="275">
        <v>203</v>
      </c>
      <c r="F49" s="275">
        <v>419</v>
      </c>
      <c r="G49" s="275">
        <v>3</v>
      </c>
      <c r="H49" s="275">
        <v>1</v>
      </c>
      <c r="I49" s="275">
        <v>3</v>
      </c>
      <c r="J49" s="288"/>
    </row>
    <row r="50" spans="1:10" ht="17.399999999999999">
      <c r="A50" s="1628" t="s">
        <v>818</v>
      </c>
      <c r="B50" s="1628"/>
      <c r="C50" s="1628"/>
      <c r="D50" s="276">
        <v>1146</v>
      </c>
      <c r="E50" s="276">
        <v>149</v>
      </c>
      <c r="F50" s="276">
        <v>333</v>
      </c>
      <c r="G50" s="276">
        <v>3</v>
      </c>
      <c r="H50" s="276">
        <v>1</v>
      </c>
      <c r="I50" s="276">
        <v>3</v>
      </c>
      <c r="J50" s="288"/>
    </row>
    <row r="51" spans="1:10" ht="17.399999999999999">
      <c r="A51" s="1628" t="s">
        <v>817</v>
      </c>
      <c r="B51" s="1628"/>
      <c r="C51" s="1628"/>
      <c r="D51" s="276">
        <v>0</v>
      </c>
      <c r="E51" s="276">
        <v>1</v>
      </c>
      <c r="F51" s="276">
        <v>2</v>
      </c>
      <c r="G51" s="276">
        <v>0</v>
      </c>
      <c r="H51" s="276">
        <v>0</v>
      </c>
      <c r="I51" s="276">
        <v>0</v>
      </c>
      <c r="J51" s="288"/>
    </row>
    <row r="52" spans="1:10" ht="17.399999999999999">
      <c r="A52" s="1628" t="s">
        <v>816</v>
      </c>
      <c r="B52" s="1628"/>
      <c r="C52" s="1628"/>
      <c r="D52" s="276">
        <v>0</v>
      </c>
      <c r="E52" s="276">
        <v>5</v>
      </c>
      <c r="F52" s="276">
        <v>4</v>
      </c>
      <c r="G52" s="276">
        <v>0</v>
      </c>
      <c r="H52" s="276">
        <v>0</v>
      </c>
      <c r="I52" s="276">
        <v>0</v>
      </c>
      <c r="J52" s="288"/>
    </row>
    <row r="53" spans="1:10" ht="17.399999999999999">
      <c r="A53" s="1628" t="s">
        <v>3976</v>
      </c>
      <c r="B53" s="1628"/>
      <c r="C53" s="1628"/>
      <c r="D53" s="276">
        <v>0</v>
      </c>
      <c r="E53" s="276">
        <v>3</v>
      </c>
      <c r="F53" s="276">
        <v>17</v>
      </c>
      <c r="G53" s="276">
        <v>0</v>
      </c>
      <c r="H53" s="276">
        <v>0</v>
      </c>
      <c r="I53" s="276">
        <v>0</v>
      </c>
      <c r="J53" s="288"/>
    </row>
    <row r="54" spans="1:10" ht="17.399999999999999">
      <c r="A54" s="1628" t="s">
        <v>4053</v>
      </c>
      <c r="B54" s="1628"/>
      <c r="C54" s="1628"/>
      <c r="D54" s="276">
        <v>0</v>
      </c>
      <c r="E54" s="276">
        <v>3</v>
      </c>
      <c r="F54" s="276">
        <v>2</v>
      </c>
      <c r="G54" s="276">
        <v>0</v>
      </c>
      <c r="H54" s="276">
        <v>0</v>
      </c>
      <c r="I54" s="276">
        <v>0</v>
      </c>
      <c r="J54" s="288"/>
    </row>
    <row r="55" spans="1:10" ht="17.399999999999999">
      <c r="A55" s="1628" t="s">
        <v>815</v>
      </c>
      <c r="B55" s="1628"/>
      <c r="C55" s="1628"/>
      <c r="D55" s="276">
        <v>0</v>
      </c>
      <c r="E55" s="276">
        <v>19</v>
      </c>
      <c r="F55" s="276">
        <v>23</v>
      </c>
      <c r="G55" s="276">
        <v>0</v>
      </c>
      <c r="H55" s="276">
        <v>0</v>
      </c>
      <c r="I55" s="276">
        <v>0</v>
      </c>
      <c r="J55" s="288"/>
    </row>
    <row r="56" spans="1:10" ht="17.399999999999999">
      <c r="A56" s="1628" t="s">
        <v>814</v>
      </c>
      <c r="B56" s="1628"/>
      <c r="C56" s="1628"/>
      <c r="D56" s="276">
        <v>1</v>
      </c>
      <c r="E56" s="276">
        <v>23</v>
      </c>
      <c r="F56" s="276">
        <v>38</v>
      </c>
      <c r="G56" s="276">
        <v>0</v>
      </c>
      <c r="H56" s="276">
        <v>0</v>
      </c>
      <c r="I56" s="276">
        <v>0</v>
      </c>
      <c r="J56" s="288"/>
    </row>
    <row r="57" spans="1:10" ht="17.399999999999999">
      <c r="A57" s="1627" t="s">
        <v>813</v>
      </c>
      <c r="B57" s="1627"/>
      <c r="C57" s="1627"/>
      <c r="D57" s="275">
        <v>11190</v>
      </c>
      <c r="E57" s="275">
        <v>2234</v>
      </c>
      <c r="F57" s="275">
        <v>4047</v>
      </c>
      <c r="G57" s="275">
        <v>66</v>
      </c>
      <c r="H57" s="275">
        <v>16</v>
      </c>
      <c r="I57" s="275">
        <v>80</v>
      </c>
      <c r="J57" s="288"/>
    </row>
    <row r="58" spans="1:10" ht="17.399999999999999">
      <c r="A58" s="1627" t="s">
        <v>812</v>
      </c>
      <c r="B58" s="1627"/>
      <c r="C58" s="1627"/>
      <c r="D58" s="275">
        <v>7816</v>
      </c>
      <c r="E58" s="275">
        <v>1594</v>
      </c>
      <c r="F58" s="275">
        <v>2648</v>
      </c>
      <c r="G58" s="275">
        <v>61</v>
      </c>
      <c r="H58" s="275">
        <v>14</v>
      </c>
      <c r="I58" s="275">
        <v>47</v>
      </c>
      <c r="J58" s="288"/>
    </row>
    <row r="59" spans="1:10" ht="17.399999999999999">
      <c r="A59" s="1628" t="s">
        <v>811</v>
      </c>
      <c r="B59" s="1628"/>
      <c r="C59" s="1628"/>
      <c r="D59" s="276">
        <v>4724</v>
      </c>
      <c r="E59" s="276">
        <v>793</v>
      </c>
      <c r="F59" s="276">
        <v>1359</v>
      </c>
      <c r="G59" s="276">
        <v>52</v>
      </c>
      <c r="H59" s="276">
        <v>5</v>
      </c>
      <c r="I59" s="276">
        <v>28</v>
      </c>
      <c r="J59" s="288"/>
    </row>
    <row r="60" spans="1:10" ht="17.399999999999999">
      <c r="A60" s="1628" t="s">
        <v>810</v>
      </c>
      <c r="B60" s="1628"/>
      <c r="C60" s="1628"/>
      <c r="D60" s="276">
        <v>3000</v>
      </c>
      <c r="E60" s="276">
        <v>617</v>
      </c>
      <c r="F60" s="276">
        <v>1075</v>
      </c>
      <c r="G60" s="276">
        <v>9</v>
      </c>
      <c r="H60" s="276">
        <v>9</v>
      </c>
      <c r="I60" s="276">
        <v>17</v>
      </c>
      <c r="J60" s="288"/>
    </row>
    <row r="61" spans="1:10" ht="17.399999999999999">
      <c r="A61" s="1628" t="s">
        <v>809</v>
      </c>
      <c r="B61" s="1628"/>
      <c r="C61" s="1628"/>
      <c r="D61" s="276">
        <v>0</v>
      </c>
      <c r="E61" s="276">
        <v>15</v>
      </c>
      <c r="F61" s="276">
        <v>16</v>
      </c>
      <c r="G61" s="276">
        <v>0</v>
      </c>
      <c r="H61" s="276">
        <v>0</v>
      </c>
      <c r="I61" s="276">
        <v>0</v>
      </c>
      <c r="J61" s="288"/>
    </row>
    <row r="62" spans="1:10" ht="17.399999999999999">
      <c r="A62" s="1628" t="s">
        <v>808</v>
      </c>
      <c r="B62" s="1628"/>
      <c r="C62" s="1628"/>
      <c r="D62" s="276">
        <v>0</v>
      </c>
      <c r="E62" s="276">
        <v>30</v>
      </c>
      <c r="F62" s="276">
        <v>11</v>
      </c>
      <c r="G62" s="276">
        <v>0</v>
      </c>
      <c r="H62" s="276">
        <v>0</v>
      </c>
      <c r="I62" s="276">
        <v>0</v>
      </c>
      <c r="J62" s="288"/>
    </row>
    <row r="63" spans="1:10" ht="17.399999999999999">
      <c r="A63" s="1628" t="s">
        <v>807</v>
      </c>
      <c r="B63" s="1628"/>
      <c r="C63" s="1628"/>
      <c r="D63" s="276">
        <v>27</v>
      </c>
      <c r="E63" s="276">
        <v>26</v>
      </c>
      <c r="F63" s="276">
        <v>63</v>
      </c>
      <c r="G63" s="276">
        <v>0</v>
      </c>
      <c r="H63" s="276">
        <v>0</v>
      </c>
      <c r="I63" s="276">
        <v>2</v>
      </c>
      <c r="J63" s="288"/>
    </row>
    <row r="64" spans="1:10" ht="17.399999999999999">
      <c r="A64" s="1628" t="s">
        <v>806</v>
      </c>
      <c r="B64" s="1628"/>
      <c r="C64" s="1628"/>
      <c r="D64" s="276">
        <v>0</v>
      </c>
      <c r="E64" s="276">
        <v>13</v>
      </c>
      <c r="F64" s="276">
        <v>14</v>
      </c>
      <c r="G64" s="276">
        <v>0</v>
      </c>
      <c r="H64" s="276">
        <v>0</v>
      </c>
      <c r="I64" s="276">
        <v>0</v>
      </c>
      <c r="J64" s="288"/>
    </row>
    <row r="65" spans="1:10" ht="17.399999999999999">
      <c r="A65" s="1628" t="s">
        <v>805</v>
      </c>
      <c r="B65" s="1628"/>
      <c r="C65" s="1628"/>
      <c r="D65" s="276">
        <v>0</v>
      </c>
      <c r="E65" s="276">
        <v>18</v>
      </c>
      <c r="F65" s="276">
        <v>9</v>
      </c>
      <c r="G65" s="276">
        <v>0</v>
      </c>
      <c r="H65" s="276">
        <v>0</v>
      </c>
      <c r="I65" s="276">
        <v>0</v>
      </c>
      <c r="J65" s="288"/>
    </row>
    <row r="66" spans="1:10" ht="17.399999999999999">
      <c r="A66" s="1628" t="s">
        <v>804</v>
      </c>
      <c r="B66" s="1628"/>
      <c r="C66" s="1628"/>
      <c r="D66" s="276">
        <v>65</v>
      </c>
      <c r="E66" s="276">
        <v>82</v>
      </c>
      <c r="F66" s="276">
        <v>101</v>
      </c>
      <c r="G66" s="276">
        <v>0</v>
      </c>
      <c r="H66" s="276">
        <v>0</v>
      </c>
      <c r="I66" s="276">
        <v>0</v>
      </c>
      <c r="J66" s="288"/>
    </row>
    <row r="67" spans="1:10" ht="17.399999999999999">
      <c r="A67" s="1627" t="s">
        <v>803</v>
      </c>
      <c r="B67" s="1627"/>
      <c r="C67" s="1627"/>
      <c r="D67" s="275">
        <v>855</v>
      </c>
      <c r="E67" s="275">
        <v>259</v>
      </c>
      <c r="F67" s="275">
        <v>452</v>
      </c>
      <c r="G67" s="275">
        <v>1</v>
      </c>
      <c r="H67" s="275">
        <v>1</v>
      </c>
      <c r="I67" s="275">
        <v>7</v>
      </c>
      <c r="J67" s="288"/>
    </row>
    <row r="68" spans="1:10" ht="17.399999999999999">
      <c r="A68" s="1628" t="s">
        <v>802</v>
      </c>
      <c r="B68" s="1628"/>
      <c r="C68" s="1628"/>
      <c r="D68" s="276">
        <v>697</v>
      </c>
      <c r="E68" s="276">
        <v>89</v>
      </c>
      <c r="F68" s="276">
        <v>237</v>
      </c>
      <c r="G68" s="276">
        <v>0</v>
      </c>
      <c r="H68" s="276">
        <v>1</v>
      </c>
      <c r="I68" s="276">
        <v>7</v>
      </c>
      <c r="J68" s="288"/>
    </row>
    <row r="69" spans="1:10" ht="17.399999999999999">
      <c r="A69" s="1628" t="s">
        <v>801</v>
      </c>
      <c r="B69" s="1628"/>
      <c r="C69" s="1628"/>
      <c r="D69" s="276">
        <v>0</v>
      </c>
      <c r="E69" s="276">
        <v>19</v>
      </c>
      <c r="F69" s="276">
        <v>28</v>
      </c>
      <c r="G69" s="276">
        <v>0</v>
      </c>
      <c r="H69" s="276">
        <v>0</v>
      </c>
      <c r="I69" s="276">
        <v>0</v>
      </c>
      <c r="J69" s="288"/>
    </row>
    <row r="70" spans="1:10" ht="17.399999999999999">
      <c r="A70" s="1628" t="s">
        <v>800</v>
      </c>
      <c r="B70" s="1628"/>
      <c r="C70" s="1628"/>
      <c r="D70" s="276">
        <v>0</v>
      </c>
      <c r="E70" s="276">
        <v>1</v>
      </c>
      <c r="F70" s="276">
        <v>17</v>
      </c>
      <c r="G70" s="276">
        <v>0</v>
      </c>
      <c r="H70" s="276">
        <v>0</v>
      </c>
      <c r="I70" s="276">
        <v>0</v>
      </c>
      <c r="J70" s="288"/>
    </row>
    <row r="71" spans="1:10" ht="17.399999999999999">
      <c r="A71" s="1628" t="s">
        <v>799</v>
      </c>
      <c r="B71" s="1628"/>
      <c r="C71" s="1628"/>
      <c r="D71" s="276">
        <v>111</v>
      </c>
      <c r="E71" s="276">
        <v>42</v>
      </c>
      <c r="F71" s="276">
        <v>53</v>
      </c>
      <c r="G71" s="276">
        <v>0</v>
      </c>
      <c r="H71" s="276">
        <v>0</v>
      </c>
      <c r="I71" s="276">
        <v>0</v>
      </c>
      <c r="J71" s="288"/>
    </row>
    <row r="72" spans="1:10" ht="17.399999999999999">
      <c r="A72" s="1628" t="s">
        <v>798</v>
      </c>
      <c r="B72" s="1628"/>
      <c r="C72" s="1628"/>
      <c r="D72" s="276">
        <v>0</v>
      </c>
      <c r="E72" s="276">
        <v>25</v>
      </c>
      <c r="F72" s="276">
        <v>9</v>
      </c>
      <c r="G72" s="276">
        <v>0</v>
      </c>
      <c r="H72" s="276">
        <v>0</v>
      </c>
      <c r="I72" s="276">
        <v>0</v>
      </c>
      <c r="J72" s="288"/>
    </row>
    <row r="73" spans="1:10" ht="17.399999999999999">
      <c r="A73" s="1628" t="s">
        <v>797</v>
      </c>
      <c r="B73" s="1628"/>
      <c r="C73" s="1628"/>
      <c r="D73" s="276">
        <v>0</v>
      </c>
      <c r="E73" s="276">
        <v>0</v>
      </c>
      <c r="F73" s="276">
        <v>1</v>
      </c>
      <c r="G73" s="276">
        <v>0</v>
      </c>
      <c r="H73" s="276">
        <v>0</v>
      </c>
      <c r="I73" s="276">
        <v>0</v>
      </c>
      <c r="J73" s="288"/>
    </row>
    <row r="74" spans="1:10" ht="17.399999999999999">
      <c r="A74" s="1628" t="s">
        <v>796</v>
      </c>
      <c r="B74" s="1628"/>
      <c r="C74" s="1628"/>
      <c r="D74" s="276">
        <v>47</v>
      </c>
      <c r="E74" s="276">
        <v>83</v>
      </c>
      <c r="F74" s="276">
        <v>107</v>
      </c>
      <c r="G74" s="276">
        <v>1</v>
      </c>
      <c r="H74" s="276">
        <v>0</v>
      </c>
      <c r="I74" s="276">
        <v>0</v>
      </c>
      <c r="J74" s="288"/>
    </row>
    <row r="75" spans="1:10" ht="17.399999999999999">
      <c r="A75" s="1627" t="s">
        <v>795</v>
      </c>
      <c r="B75" s="1627"/>
      <c r="C75" s="1627"/>
      <c r="D75" s="275">
        <v>2519</v>
      </c>
      <c r="E75" s="275">
        <v>381</v>
      </c>
      <c r="F75" s="275">
        <v>947</v>
      </c>
      <c r="G75" s="275">
        <v>4</v>
      </c>
      <c r="H75" s="275">
        <v>1</v>
      </c>
      <c r="I75" s="275">
        <v>26</v>
      </c>
      <c r="J75" s="288"/>
    </row>
    <row r="76" spans="1:10" ht="17.399999999999999">
      <c r="A76" s="1628" t="s">
        <v>794</v>
      </c>
      <c r="B76" s="1628"/>
      <c r="C76" s="1628"/>
      <c r="D76" s="276">
        <v>2490</v>
      </c>
      <c r="E76" s="276">
        <v>258</v>
      </c>
      <c r="F76" s="276">
        <v>680</v>
      </c>
      <c r="G76" s="276">
        <v>4</v>
      </c>
      <c r="H76" s="276">
        <v>1</v>
      </c>
      <c r="I76" s="276">
        <v>26</v>
      </c>
      <c r="J76" s="288"/>
    </row>
    <row r="77" spans="1:10" ht="17.399999999999999">
      <c r="A77" s="1628" t="s">
        <v>793</v>
      </c>
      <c r="B77" s="1628"/>
      <c r="C77" s="1628"/>
      <c r="D77" s="276">
        <v>19</v>
      </c>
      <c r="E77" s="276">
        <v>23</v>
      </c>
      <c r="F77" s="276">
        <v>82</v>
      </c>
      <c r="G77" s="276">
        <v>0</v>
      </c>
      <c r="H77" s="276">
        <v>0</v>
      </c>
      <c r="I77" s="276">
        <v>0</v>
      </c>
      <c r="J77" s="288"/>
    </row>
    <row r="78" spans="1:10" ht="17.399999999999999">
      <c r="A78" s="1628" t="s">
        <v>792</v>
      </c>
      <c r="B78" s="1628"/>
      <c r="C78" s="1628"/>
      <c r="D78" s="276">
        <v>4</v>
      </c>
      <c r="E78" s="276">
        <v>46</v>
      </c>
      <c r="F78" s="276">
        <v>62</v>
      </c>
      <c r="G78" s="276">
        <v>0</v>
      </c>
      <c r="H78" s="276">
        <v>0</v>
      </c>
      <c r="I78" s="276">
        <v>0</v>
      </c>
      <c r="J78" s="288"/>
    </row>
    <row r="79" spans="1:10" ht="17.399999999999999">
      <c r="A79" s="1628" t="s">
        <v>791</v>
      </c>
      <c r="B79" s="1628"/>
      <c r="C79" s="1628"/>
      <c r="D79" s="276">
        <v>2</v>
      </c>
      <c r="E79" s="276">
        <v>7</v>
      </c>
      <c r="F79" s="276">
        <v>19</v>
      </c>
      <c r="G79" s="276">
        <v>0</v>
      </c>
      <c r="H79" s="276">
        <v>0</v>
      </c>
      <c r="I79" s="276">
        <v>0</v>
      </c>
      <c r="J79" s="288"/>
    </row>
    <row r="80" spans="1:10" ht="17.399999999999999">
      <c r="A80" s="1628" t="s">
        <v>790</v>
      </c>
      <c r="B80" s="1628"/>
      <c r="C80" s="1628"/>
      <c r="D80" s="276">
        <v>0</v>
      </c>
      <c r="E80" s="276">
        <v>0</v>
      </c>
      <c r="F80" s="276">
        <v>8</v>
      </c>
      <c r="G80" s="276">
        <v>0</v>
      </c>
      <c r="H80" s="276">
        <v>0</v>
      </c>
      <c r="I80" s="276">
        <v>0</v>
      </c>
      <c r="J80" s="288"/>
    </row>
    <row r="81" spans="1:10" ht="17.399999999999999">
      <c r="A81" s="1628" t="s">
        <v>789</v>
      </c>
      <c r="B81" s="1628"/>
      <c r="C81" s="1628"/>
      <c r="D81" s="276">
        <v>1</v>
      </c>
      <c r="E81" s="276">
        <v>11</v>
      </c>
      <c r="F81" s="276">
        <v>14</v>
      </c>
      <c r="G81" s="276">
        <v>0</v>
      </c>
      <c r="H81" s="276">
        <v>0</v>
      </c>
      <c r="I81" s="276">
        <v>0</v>
      </c>
      <c r="J81" s="288"/>
    </row>
    <row r="82" spans="1:10" ht="17.399999999999999">
      <c r="A82" s="1628" t="s">
        <v>788</v>
      </c>
      <c r="B82" s="1628"/>
      <c r="C82" s="1628"/>
      <c r="D82" s="276">
        <v>1</v>
      </c>
      <c r="E82" s="276">
        <v>21</v>
      </c>
      <c r="F82" s="276">
        <v>39</v>
      </c>
      <c r="G82" s="276">
        <v>0</v>
      </c>
      <c r="H82" s="276">
        <v>0</v>
      </c>
      <c r="I82" s="276">
        <v>0</v>
      </c>
      <c r="J82" s="288"/>
    </row>
    <row r="83" spans="1:10" ht="17.399999999999999">
      <c r="A83" s="1628" t="s">
        <v>787</v>
      </c>
      <c r="B83" s="1628"/>
      <c r="C83" s="1628"/>
      <c r="D83" s="276">
        <v>0</v>
      </c>
      <c r="E83" s="276">
        <v>5</v>
      </c>
      <c r="F83" s="276">
        <v>10</v>
      </c>
      <c r="G83" s="276">
        <v>0</v>
      </c>
      <c r="H83" s="276">
        <v>0</v>
      </c>
      <c r="I83" s="276">
        <v>0</v>
      </c>
      <c r="J83" s="288"/>
    </row>
    <row r="84" spans="1:10" ht="17.399999999999999">
      <c r="A84" s="1628" t="s">
        <v>786</v>
      </c>
      <c r="B84" s="1628"/>
      <c r="C84" s="1628"/>
      <c r="D84" s="276">
        <v>2</v>
      </c>
      <c r="E84" s="276">
        <v>8</v>
      </c>
      <c r="F84" s="276">
        <v>12</v>
      </c>
      <c r="G84" s="276">
        <v>0</v>
      </c>
      <c r="H84" s="276">
        <v>0</v>
      </c>
      <c r="I84" s="276">
        <v>0</v>
      </c>
      <c r="J84" s="288"/>
    </row>
    <row r="85" spans="1:10" ht="17.399999999999999">
      <c r="A85" s="1627" t="s">
        <v>785</v>
      </c>
      <c r="B85" s="1627"/>
      <c r="C85" s="1627"/>
      <c r="D85" s="275">
        <v>23041</v>
      </c>
      <c r="E85" s="275">
        <v>7339</v>
      </c>
      <c r="F85" s="275">
        <v>11837</v>
      </c>
      <c r="G85" s="275">
        <v>108</v>
      </c>
      <c r="H85" s="275">
        <v>37</v>
      </c>
      <c r="I85" s="275">
        <v>157</v>
      </c>
      <c r="J85" s="288"/>
    </row>
    <row r="86" spans="1:10" ht="17.399999999999999">
      <c r="A86" s="1627" t="s">
        <v>784</v>
      </c>
      <c r="B86" s="1627"/>
      <c r="C86" s="1627"/>
      <c r="D86" s="275">
        <v>11878</v>
      </c>
      <c r="E86" s="275">
        <v>3017</v>
      </c>
      <c r="F86" s="275">
        <v>5885</v>
      </c>
      <c r="G86" s="275">
        <v>89</v>
      </c>
      <c r="H86" s="275">
        <v>29</v>
      </c>
      <c r="I86" s="275">
        <v>83</v>
      </c>
      <c r="J86" s="288"/>
    </row>
    <row r="87" spans="1:10" ht="17.399999999999999">
      <c r="A87" s="1628" t="s">
        <v>783</v>
      </c>
      <c r="B87" s="1628"/>
      <c r="C87" s="1628"/>
      <c r="D87" s="276">
        <v>2793</v>
      </c>
      <c r="E87" s="276">
        <v>1169</v>
      </c>
      <c r="F87" s="276">
        <v>2659</v>
      </c>
      <c r="G87" s="276">
        <v>21</v>
      </c>
      <c r="H87" s="276">
        <v>21</v>
      </c>
      <c r="I87" s="276">
        <v>24</v>
      </c>
      <c r="J87" s="288"/>
    </row>
    <row r="88" spans="1:10" ht="17.399999999999999">
      <c r="A88" s="1628" t="s">
        <v>782</v>
      </c>
      <c r="B88" s="1628"/>
      <c r="C88" s="1628"/>
      <c r="D88" s="276">
        <v>4</v>
      </c>
      <c r="E88" s="276">
        <v>138</v>
      </c>
      <c r="F88" s="276">
        <v>65</v>
      </c>
      <c r="G88" s="276">
        <v>0</v>
      </c>
      <c r="H88" s="276">
        <v>0</v>
      </c>
      <c r="I88" s="276">
        <v>0</v>
      </c>
      <c r="J88" s="288"/>
    </row>
    <row r="89" spans="1:10" ht="17.399999999999999">
      <c r="A89" s="1628" t="s">
        <v>781</v>
      </c>
      <c r="B89" s="1628"/>
      <c r="C89" s="1628"/>
      <c r="D89" s="276">
        <v>3</v>
      </c>
      <c r="E89" s="276">
        <v>257</v>
      </c>
      <c r="F89" s="276">
        <v>104</v>
      </c>
      <c r="G89" s="276">
        <v>0</v>
      </c>
      <c r="H89" s="276">
        <v>0</v>
      </c>
      <c r="I89" s="276">
        <v>0</v>
      </c>
      <c r="J89" s="288"/>
    </row>
    <row r="90" spans="1:10" ht="17.399999999999999">
      <c r="A90" s="1628" t="s">
        <v>780</v>
      </c>
      <c r="B90" s="1628"/>
      <c r="C90" s="1628"/>
      <c r="D90" s="276">
        <v>0</v>
      </c>
      <c r="E90" s="276">
        <v>6</v>
      </c>
      <c r="F90" s="276">
        <v>2</v>
      </c>
      <c r="G90" s="276">
        <v>0</v>
      </c>
      <c r="H90" s="276">
        <v>0</v>
      </c>
      <c r="I90" s="276">
        <v>0</v>
      </c>
      <c r="J90" s="288"/>
    </row>
    <row r="91" spans="1:10" ht="17.399999999999999">
      <c r="A91" s="1628" t="s">
        <v>779</v>
      </c>
      <c r="B91" s="1628"/>
      <c r="C91" s="1628"/>
      <c r="D91" s="276">
        <v>2</v>
      </c>
      <c r="E91" s="276">
        <v>119</v>
      </c>
      <c r="F91" s="276">
        <v>57</v>
      </c>
      <c r="G91" s="276">
        <v>1</v>
      </c>
      <c r="H91" s="276">
        <v>0</v>
      </c>
      <c r="I91" s="276">
        <v>0</v>
      </c>
      <c r="J91" s="288"/>
    </row>
    <row r="92" spans="1:10" ht="17.399999999999999">
      <c r="A92" s="1628" t="s">
        <v>778</v>
      </c>
      <c r="B92" s="1628"/>
      <c r="C92" s="1628"/>
      <c r="D92" s="276">
        <v>73</v>
      </c>
      <c r="E92" s="276">
        <v>127</v>
      </c>
      <c r="F92" s="276">
        <v>138</v>
      </c>
      <c r="G92" s="276">
        <v>0</v>
      </c>
      <c r="H92" s="276">
        <v>0</v>
      </c>
      <c r="I92" s="276">
        <v>0</v>
      </c>
      <c r="J92" s="288"/>
    </row>
    <row r="93" spans="1:10" ht="17.399999999999999">
      <c r="A93" s="1628" t="s">
        <v>777</v>
      </c>
      <c r="B93" s="1628"/>
      <c r="C93" s="1628"/>
      <c r="D93" s="276">
        <v>9003</v>
      </c>
      <c r="E93" s="276">
        <v>1201</v>
      </c>
      <c r="F93" s="276">
        <v>2860</v>
      </c>
      <c r="G93" s="276">
        <v>67</v>
      </c>
      <c r="H93" s="276">
        <v>8</v>
      </c>
      <c r="I93" s="276">
        <v>59</v>
      </c>
      <c r="J93" s="288"/>
    </row>
    <row r="94" spans="1:10" ht="17.399999999999999">
      <c r="A94" s="1627" t="s">
        <v>776</v>
      </c>
      <c r="B94" s="1627"/>
      <c r="C94" s="1627"/>
      <c r="D94" s="275">
        <v>67</v>
      </c>
      <c r="E94" s="275">
        <v>59</v>
      </c>
      <c r="F94" s="275">
        <v>18</v>
      </c>
      <c r="G94" s="275">
        <v>0</v>
      </c>
      <c r="H94" s="275">
        <v>0</v>
      </c>
      <c r="I94" s="275">
        <v>1</v>
      </c>
      <c r="J94" s="288"/>
    </row>
    <row r="95" spans="1:10" ht="17.399999999999999">
      <c r="A95" s="1628" t="s">
        <v>775</v>
      </c>
      <c r="B95" s="1628"/>
      <c r="C95" s="1628"/>
      <c r="D95" s="276">
        <v>67</v>
      </c>
      <c r="E95" s="276">
        <v>59</v>
      </c>
      <c r="F95" s="276">
        <v>18</v>
      </c>
      <c r="G95" s="276">
        <v>0</v>
      </c>
      <c r="H95" s="276">
        <v>0</v>
      </c>
      <c r="I95" s="276">
        <v>1</v>
      </c>
      <c r="J95" s="288"/>
    </row>
    <row r="96" spans="1:10" ht="17.399999999999999">
      <c r="A96" s="1627" t="s">
        <v>774</v>
      </c>
      <c r="B96" s="1627"/>
      <c r="C96" s="1627"/>
      <c r="D96" s="275">
        <v>1404</v>
      </c>
      <c r="E96" s="275">
        <v>476</v>
      </c>
      <c r="F96" s="275">
        <v>443</v>
      </c>
      <c r="G96" s="275">
        <v>2</v>
      </c>
      <c r="H96" s="275">
        <v>0</v>
      </c>
      <c r="I96" s="275">
        <v>13</v>
      </c>
      <c r="J96" s="288"/>
    </row>
    <row r="97" spans="1:10" ht="17.399999999999999">
      <c r="A97" s="1628" t="s">
        <v>773</v>
      </c>
      <c r="B97" s="1628"/>
      <c r="C97" s="1628"/>
      <c r="D97" s="276">
        <v>1404</v>
      </c>
      <c r="E97" s="276">
        <v>268</v>
      </c>
      <c r="F97" s="276">
        <v>355</v>
      </c>
      <c r="G97" s="276">
        <v>2</v>
      </c>
      <c r="H97" s="276">
        <v>0</v>
      </c>
      <c r="I97" s="276">
        <v>13</v>
      </c>
      <c r="J97" s="288"/>
    </row>
    <row r="98" spans="1:10" ht="17.399999999999999">
      <c r="A98" s="1628" t="s">
        <v>772</v>
      </c>
      <c r="B98" s="1628"/>
      <c r="C98" s="1628"/>
      <c r="D98" s="276">
        <v>0</v>
      </c>
      <c r="E98" s="276">
        <v>76</v>
      </c>
      <c r="F98" s="276">
        <v>28</v>
      </c>
      <c r="G98" s="276">
        <v>0</v>
      </c>
      <c r="H98" s="276">
        <v>0</v>
      </c>
      <c r="I98" s="276">
        <v>0</v>
      </c>
      <c r="J98" s="288"/>
    </row>
    <row r="99" spans="1:10" ht="17.399999999999999">
      <c r="A99" s="1628" t="s">
        <v>771</v>
      </c>
      <c r="B99" s="1628"/>
      <c r="C99" s="1628"/>
      <c r="D99" s="276">
        <v>0</v>
      </c>
      <c r="E99" s="276">
        <v>36</v>
      </c>
      <c r="F99" s="276">
        <v>23</v>
      </c>
      <c r="G99" s="276">
        <v>0</v>
      </c>
      <c r="H99" s="276">
        <v>0</v>
      </c>
      <c r="I99" s="276">
        <v>0</v>
      </c>
      <c r="J99" s="288"/>
    </row>
    <row r="100" spans="1:10" ht="17.399999999999999">
      <c r="A100" s="1628" t="s">
        <v>770</v>
      </c>
      <c r="B100" s="1628"/>
      <c r="C100" s="1628"/>
      <c r="D100" s="276">
        <v>0</v>
      </c>
      <c r="E100" s="276">
        <v>96</v>
      </c>
      <c r="F100" s="276">
        <v>37</v>
      </c>
      <c r="G100" s="276">
        <v>0</v>
      </c>
      <c r="H100" s="276">
        <v>0</v>
      </c>
      <c r="I100" s="276">
        <v>0</v>
      </c>
      <c r="J100" s="288"/>
    </row>
    <row r="101" spans="1:10" ht="17.399999999999999">
      <c r="A101" s="1627" t="s">
        <v>769</v>
      </c>
      <c r="B101" s="1627"/>
      <c r="C101" s="1627"/>
      <c r="D101" s="275">
        <v>194</v>
      </c>
      <c r="E101" s="275">
        <v>281</v>
      </c>
      <c r="F101" s="275">
        <v>323</v>
      </c>
      <c r="G101" s="275">
        <v>1</v>
      </c>
      <c r="H101" s="275">
        <v>1</v>
      </c>
      <c r="I101" s="275">
        <v>1</v>
      </c>
      <c r="J101" s="288"/>
    </row>
    <row r="102" spans="1:10" ht="17.399999999999999">
      <c r="A102" s="1628" t="s">
        <v>768</v>
      </c>
      <c r="B102" s="1628"/>
      <c r="C102" s="1628"/>
      <c r="D102" s="276">
        <v>138</v>
      </c>
      <c r="E102" s="276">
        <v>105</v>
      </c>
      <c r="F102" s="276">
        <v>161</v>
      </c>
      <c r="G102" s="276">
        <v>1</v>
      </c>
      <c r="H102" s="276">
        <v>1</v>
      </c>
      <c r="I102" s="276">
        <v>1</v>
      </c>
      <c r="J102" s="288"/>
    </row>
    <row r="103" spans="1:10" ht="17.399999999999999">
      <c r="A103" s="1628" t="s">
        <v>767</v>
      </c>
      <c r="B103" s="1628"/>
      <c r="C103" s="1628"/>
      <c r="D103" s="276">
        <v>40</v>
      </c>
      <c r="E103" s="276">
        <v>65</v>
      </c>
      <c r="F103" s="276">
        <v>90</v>
      </c>
      <c r="G103" s="276">
        <v>0</v>
      </c>
      <c r="H103" s="276">
        <v>0</v>
      </c>
      <c r="I103" s="276">
        <v>0</v>
      </c>
      <c r="J103" s="288"/>
    </row>
    <row r="104" spans="1:10" ht="17.399999999999999">
      <c r="A104" s="1628" t="s">
        <v>766</v>
      </c>
      <c r="B104" s="1628"/>
      <c r="C104" s="1628"/>
      <c r="D104" s="276">
        <v>0</v>
      </c>
      <c r="E104" s="276">
        <v>45</v>
      </c>
      <c r="F104" s="276">
        <v>15</v>
      </c>
      <c r="G104" s="276">
        <v>0</v>
      </c>
      <c r="H104" s="276">
        <v>0</v>
      </c>
      <c r="I104" s="276">
        <v>0</v>
      </c>
      <c r="J104" s="288"/>
    </row>
    <row r="105" spans="1:10" ht="17.399999999999999">
      <c r="A105" s="1628" t="s">
        <v>765</v>
      </c>
      <c r="B105" s="1628"/>
      <c r="C105" s="1628"/>
      <c r="D105" s="276">
        <v>16</v>
      </c>
      <c r="E105" s="276">
        <v>15</v>
      </c>
      <c r="F105" s="276">
        <v>31</v>
      </c>
      <c r="G105" s="276">
        <v>0</v>
      </c>
      <c r="H105" s="276">
        <v>0</v>
      </c>
      <c r="I105" s="276">
        <v>0</v>
      </c>
      <c r="J105" s="288"/>
    </row>
    <row r="106" spans="1:10" ht="17.399999999999999">
      <c r="A106" s="1628" t="s">
        <v>764</v>
      </c>
      <c r="B106" s="1628"/>
      <c r="C106" s="1628"/>
      <c r="D106" s="276">
        <v>0</v>
      </c>
      <c r="E106" s="276">
        <v>5</v>
      </c>
      <c r="F106" s="276">
        <v>8</v>
      </c>
      <c r="G106" s="276">
        <v>0</v>
      </c>
      <c r="H106" s="276">
        <v>0</v>
      </c>
      <c r="I106" s="276">
        <v>0</v>
      </c>
      <c r="J106" s="288"/>
    </row>
    <row r="107" spans="1:10" ht="17.399999999999999">
      <c r="A107" s="1628" t="s">
        <v>763</v>
      </c>
      <c r="B107" s="1628"/>
      <c r="C107" s="1628"/>
      <c r="D107" s="276">
        <v>0</v>
      </c>
      <c r="E107" s="276">
        <v>37</v>
      </c>
      <c r="F107" s="276">
        <v>6</v>
      </c>
      <c r="G107" s="276">
        <v>0</v>
      </c>
      <c r="H107" s="276">
        <v>0</v>
      </c>
      <c r="I107" s="276">
        <v>0</v>
      </c>
      <c r="J107" s="288"/>
    </row>
    <row r="108" spans="1:10" ht="17.399999999999999">
      <c r="A108" s="1628" t="s">
        <v>762</v>
      </c>
      <c r="B108" s="1628"/>
      <c r="C108" s="1628"/>
      <c r="D108" s="276">
        <v>0</v>
      </c>
      <c r="E108" s="276">
        <v>9</v>
      </c>
      <c r="F108" s="276">
        <v>12</v>
      </c>
      <c r="G108" s="276">
        <v>0</v>
      </c>
      <c r="H108" s="276">
        <v>0</v>
      </c>
      <c r="I108" s="276">
        <v>0</v>
      </c>
      <c r="J108" s="288"/>
    </row>
    <row r="109" spans="1:10" ht="17.399999999999999">
      <c r="A109" s="1627" t="s">
        <v>761</v>
      </c>
      <c r="B109" s="1627"/>
      <c r="C109" s="1627"/>
      <c r="D109" s="275">
        <v>2542</v>
      </c>
      <c r="E109" s="275">
        <v>749</v>
      </c>
      <c r="F109" s="275">
        <v>1337</v>
      </c>
      <c r="G109" s="275">
        <v>6</v>
      </c>
      <c r="H109" s="275">
        <v>1</v>
      </c>
      <c r="I109" s="275">
        <v>23</v>
      </c>
      <c r="J109" s="288"/>
    </row>
    <row r="110" spans="1:10" ht="17.399999999999999">
      <c r="A110" s="1628" t="s">
        <v>760</v>
      </c>
      <c r="B110" s="1628"/>
      <c r="C110" s="1628"/>
      <c r="D110" s="276">
        <v>1822</v>
      </c>
      <c r="E110" s="276">
        <v>335</v>
      </c>
      <c r="F110" s="276">
        <v>927</v>
      </c>
      <c r="G110" s="276">
        <v>6</v>
      </c>
      <c r="H110" s="276">
        <v>1</v>
      </c>
      <c r="I110" s="276">
        <v>23</v>
      </c>
      <c r="J110" s="288"/>
    </row>
    <row r="111" spans="1:10" ht="17.399999999999999">
      <c r="A111" s="1628" t="s">
        <v>759</v>
      </c>
      <c r="B111" s="1628"/>
      <c r="C111" s="1628"/>
      <c r="D111" s="276">
        <v>720</v>
      </c>
      <c r="E111" s="276">
        <v>207</v>
      </c>
      <c r="F111" s="276">
        <v>258</v>
      </c>
      <c r="G111" s="276">
        <v>0</v>
      </c>
      <c r="H111" s="276">
        <v>0</v>
      </c>
      <c r="I111" s="276">
        <v>0</v>
      </c>
      <c r="J111" s="288"/>
    </row>
    <row r="112" spans="1:10" ht="17.399999999999999">
      <c r="A112" s="1628" t="s">
        <v>758</v>
      </c>
      <c r="B112" s="1628"/>
      <c r="C112" s="1628"/>
      <c r="D112" s="276">
        <v>0</v>
      </c>
      <c r="E112" s="276">
        <v>52</v>
      </c>
      <c r="F112" s="276">
        <v>32</v>
      </c>
      <c r="G112" s="276">
        <v>0</v>
      </c>
      <c r="H112" s="276">
        <v>0</v>
      </c>
      <c r="I112" s="276">
        <v>0</v>
      </c>
      <c r="J112" s="288"/>
    </row>
    <row r="113" spans="1:10" ht="17.399999999999999">
      <c r="A113" s="1628" t="s">
        <v>757</v>
      </c>
      <c r="B113" s="1628"/>
      <c r="C113" s="1628"/>
      <c r="D113" s="276">
        <v>0</v>
      </c>
      <c r="E113" s="276">
        <v>83</v>
      </c>
      <c r="F113" s="276">
        <v>52</v>
      </c>
      <c r="G113" s="276">
        <v>0</v>
      </c>
      <c r="H113" s="276">
        <v>0</v>
      </c>
      <c r="I113" s="276">
        <v>0</v>
      </c>
      <c r="J113" s="288"/>
    </row>
    <row r="114" spans="1:10" ht="17.399999999999999">
      <c r="A114" s="1628" t="s">
        <v>756</v>
      </c>
      <c r="B114" s="1628"/>
      <c r="C114" s="1628"/>
      <c r="D114" s="276">
        <v>0</v>
      </c>
      <c r="E114" s="276">
        <v>72</v>
      </c>
      <c r="F114" s="276">
        <v>68</v>
      </c>
      <c r="G114" s="276">
        <v>0</v>
      </c>
      <c r="H114" s="276">
        <v>0</v>
      </c>
      <c r="I114" s="276">
        <v>0</v>
      </c>
      <c r="J114" s="288"/>
    </row>
    <row r="115" spans="1:10" ht="17.399999999999999">
      <c r="A115" s="1627" t="s">
        <v>755</v>
      </c>
      <c r="B115" s="1627"/>
      <c r="C115" s="1627"/>
      <c r="D115" s="275">
        <v>1926</v>
      </c>
      <c r="E115" s="275">
        <v>691</v>
      </c>
      <c r="F115" s="275">
        <v>1009</v>
      </c>
      <c r="G115" s="275">
        <v>1</v>
      </c>
      <c r="H115" s="275">
        <v>3</v>
      </c>
      <c r="I115" s="275">
        <v>12</v>
      </c>
      <c r="J115" s="288"/>
    </row>
    <row r="116" spans="1:10" ht="17.399999999999999">
      <c r="A116" s="1628" t="s">
        <v>754</v>
      </c>
      <c r="B116" s="1628"/>
      <c r="C116" s="1628"/>
      <c r="D116" s="276">
        <v>1921</v>
      </c>
      <c r="E116" s="276">
        <v>391</v>
      </c>
      <c r="F116" s="276">
        <v>843</v>
      </c>
      <c r="G116" s="276">
        <v>1</v>
      </c>
      <c r="H116" s="276">
        <v>3</v>
      </c>
      <c r="I116" s="276">
        <v>12</v>
      </c>
      <c r="J116" s="288"/>
    </row>
    <row r="117" spans="1:10" ht="17.399999999999999">
      <c r="A117" s="1628" t="s">
        <v>753</v>
      </c>
      <c r="B117" s="1628"/>
      <c r="C117" s="1628"/>
      <c r="D117" s="276">
        <v>1</v>
      </c>
      <c r="E117" s="276">
        <v>114</v>
      </c>
      <c r="F117" s="276">
        <v>36</v>
      </c>
      <c r="G117" s="276">
        <v>0</v>
      </c>
      <c r="H117" s="276">
        <v>0</v>
      </c>
      <c r="I117" s="276">
        <v>0</v>
      </c>
      <c r="J117" s="288"/>
    </row>
    <row r="118" spans="1:10" ht="17.399999999999999">
      <c r="A118" s="1628" t="s">
        <v>752</v>
      </c>
      <c r="B118" s="1628"/>
      <c r="C118" s="1628"/>
      <c r="D118" s="276">
        <v>3</v>
      </c>
      <c r="E118" s="276">
        <v>111</v>
      </c>
      <c r="F118" s="276">
        <v>92</v>
      </c>
      <c r="G118" s="276">
        <v>0</v>
      </c>
      <c r="H118" s="276">
        <v>0</v>
      </c>
      <c r="I118" s="276">
        <v>0</v>
      </c>
      <c r="J118" s="288"/>
    </row>
    <row r="119" spans="1:10" ht="17.399999999999999">
      <c r="A119" s="1628" t="s">
        <v>751</v>
      </c>
      <c r="B119" s="1628"/>
      <c r="C119" s="1628"/>
      <c r="D119" s="276">
        <v>1</v>
      </c>
      <c r="E119" s="276">
        <v>75</v>
      </c>
      <c r="F119" s="276">
        <v>38</v>
      </c>
      <c r="G119" s="276">
        <v>0</v>
      </c>
      <c r="H119" s="276">
        <v>0</v>
      </c>
      <c r="I119" s="276">
        <v>0</v>
      </c>
      <c r="J119" s="288"/>
    </row>
    <row r="120" spans="1:10" ht="17.399999999999999">
      <c r="A120" s="1627" t="s">
        <v>750</v>
      </c>
      <c r="B120" s="1627"/>
      <c r="C120" s="1627"/>
      <c r="D120" s="275">
        <v>2183</v>
      </c>
      <c r="E120" s="275">
        <v>483</v>
      </c>
      <c r="F120" s="275">
        <v>1014</v>
      </c>
      <c r="G120" s="275">
        <v>9</v>
      </c>
      <c r="H120" s="275">
        <v>3</v>
      </c>
      <c r="I120" s="275">
        <v>15</v>
      </c>
      <c r="J120" s="288"/>
    </row>
    <row r="121" spans="1:10" ht="17.399999999999999">
      <c r="A121" s="1628" t="s">
        <v>749</v>
      </c>
      <c r="B121" s="1628"/>
      <c r="C121" s="1628"/>
      <c r="D121" s="276">
        <v>2178</v>
      </c>
      <c r="E121" s="276">
        <v>230</v>
      </c>
      <c r="F121" s="276">
        <v>745</v>
      </c>
      <c r="G121" s="276">
        <v>9</v>
      </c>
      <c r="H121" s="276">
        <v>3</v>
      </c>
      <c r="I121" s="276">
        <v>15</v>
      </c>
      <c r="J121" s="288"/>
    </row>
    <row r="122" spans="1:10" ht="17.399999999999999">
      <c r="A122" s="1628" t="s">
        <v>748</v>
      </c>
      <c r="B122" s="1628"/>
      <c r="C122" s="1628"/>
      <c r="D122" s="276">
        <v>0</v>
      </c>
      <c r="E122" s="276">
        <v>0</v>
      </c>
      <c r="F122" s="276">
        <v>0</v>
      </c>
      <c r="G122" s="276">
        <v>0</v>
      </c>
      <c r="H122" s="276">
        <v>0</v>
      </c>
      <c r="I122" s="276">
        <v>0</v>
      </c>
      <c r="J122" s="288"/>
    </row>
    <row r="123" spans="1:10" ht="17.399999999999999">
      <c r="A123" s="1628" t="s">
        <v>747</v>
      </c>
      <c r="B123" s="1628"/>
      <c r="C123" s="1628"/>
      <c r="D123" s="276">
        <v>0</v>
      </c>
      <c r="E123" s="276">
        <v>35</v>
      </c>
      <c r="F123" s="276">
        <v>23</v>
      </c>
      <c r="G123" s="276">
        <v>0</v>
      </c>
      <c r="H123" s="276">
        <v>0</v>
      </c>
      <c r="I123" s="276">
        <v>0</v>
      </c>
      <c r="J123" s="288"/>
    </row>
    <row r="124" spans="1:10" ht="17.399999999999999">
      <c r="A124" s="1628" t="s">
        <v>746</v>
      </c>
      <c r="B124" s="1628"/>
      <c r="C124" s="1628"/>
      <c r="D124" s="276">
        <v>4</v>
      </c>
      <c r="E124" s="276">
        <v>68</v>
      </c>
      <c r="F124" s="276">
        <v>120</v>
      </c>
      <c r="G124" s="276">
        <v>0</v>
      </c>
      <c r="H124" s="276">
        <v>0</v>
      </c>
      <c r="I124" s="276">
        <v>0</v>
      </c>
      <c r="J124" s="288"/>
    </row>
    <row r="125" spans="1:10" ht="17.399999999999999">
      <c r="A125" s="1628" t="s">
        <v>745</v>
      </c>
      <c r="B125" s="1628"/>
      <c r="C125" s="1628"/>
      <c r="D125" s="276">
        <v>0</v>
      </c>
      <c r="E125" s="276">
        <v>31</v>
      </c>
      <c r="F125" s="276">
        <v>16</v>
      </c>
      <c r="G125" s="276">
        <v>0</v>
      </c>
      <c r="H125" s="276">
        <v>0</v>
      </c>
      <c r="I125" s="276">
        <v>0</v>
      </c>
      <c r="J125" s="288"/>
    </row>
    <row r="126" spans="1:10" ht="17.399999999999999">
      <c r="A126" s="1628" t="s">
        <v>744</v>
      </c>
      <c r="B126" s="1628"/>
      <c r="C126" s="1628"/>
      <c r="D126" s="276">
        <v>0</v>
      </c>
      <c r="E126" s="276">
        <v>61</v>
      </c>
      <c r="F126" s="276">
        <v>74</v>
      </c>
      <c r="G126" s="276">
        <v>0</v>
      </c>
      <c r="H126" s="276">
        <v>0</v>
      </c>
      <c r="I126" s="276">
        <v>0</v>
      </c>
      <c r="J126" s="288"/>
    </row>
    <row r="127" spans="1:10" ht="17.399999999999999">
      <c r="A127" s="1628" t="s">
        <v>743</v>
      </c>
      <c r="B127" s="1628"/>
      <c r="C127" s="1628"/>
      <c r="D127" s="276">
        <v>1</v>
      </c>
      <c r="E127" s="276">
        <v>58</v>
      </c>
      <c r="F127" s="276">
        <v>36</v>
      </c>
      <c r="G127" s="276">
        <v>0</v>
      </c>
      <c r="H127" s="276">
        <v>0</v>
      </c>
      <c r="I127" s="276">
        <v>0</v>
      </c>
      <c r="J127" s="288"/>
    </row>
    <row r="128" spans="1:10" ht="17.399999999999999">
      <c r="A128" s="1627" t="s">
        <v>742</v>
      </c>
      <c r="B128" s="1627"/>
      <c r="C128" s="1627"/>
      <c r="D128" s="275">
        <v>2847</v>
      </c>
      <c r="E128" s="275">
        <v>1583</v>
      </c>
      <c r="F128" s="275">
        <v>1808</v>
      </c>
      <c r="G128" s="275">
        <v>0</v>
      </c>
      <c r="H128" s="275">
        <v>0</v>
      </c>
      <c r="I128" s="275">
        <v>9</v>
      </c>
      <c r="J128" s="288"/>
    </row>
    <row r="129" spans="1:10" ht="17.399999999999999">
      <c r="A129" s="1628" t="s">
        <v>741</v>
      </c>
      <c r="B129" s="1628"/>
      <c r="C129" s="1628"/>
      <c r="D129" s="276">
        <v>2680</v>
      </c>
      <c r="E129" s="276">
        <v>604</v>
      </c>
      <c r="F129" s="276">
        <v>903</v>
      </c>
      <c r="G129" s="276">
        <v>0</v>
      </c>
      <c r="H129" s="276">
        <v>0</v>
      </c>
      <c r="I129" s="276">
        <v>9</v>
      </c>
      <c r="J129" s="288"/>
    </row>
    <row r="130" spans="1:10" ht="17.399999999999999">
      <c r="A130" s="1628" t="s">
        <v>740</v>
      </c>
      <c r="B130" s="1628"/>
      <c r="C130" s="1628"/>
      <c r="D130" s="276">
        <v>155</v>
      </c>
      <c r="E130" s="276">
        <v>205</v>
      </c>
      <c r="F130" s="276">
        <v>281</v>
      </c>
      <c r="G130" s="276">
        <v>0</v>
      </c>
      <c r="H130" s="276">
        <v>0</v>
      </c>
      <c r="I130" s="276">
        <v>0</v>
      </c>
      <c r="J130" s="288"/>
    </row>
    <row r="131" spans="1:10" ht="17.399999999999999">
      <c r="A131" s="1628" t="s">
        <v>739</v>
      </c>
      <c r="B131" s="1628"/>
      <c r="C131" s="1628"/>
      <c r="D131" s="276">
        <v>4</v>
      </c>
      <c r="E131" s="276">
        <v>179</v>
      </c>
      <c r="F131" s="276">
        <v>53</v>
      </c>
      <c r="G131" s="276">
        <v>0</v>
      </c>
      <c r="H131" s="276">
        <v>0</v>
      </c>
      <c r="I131" s="276">
        <v>0</v>
      </c>
      <c r="J131" s="288"/>
    </row>
    <row r="132" spans="1:10" ht="17.399999999999999">
      <c r="A132" s="1628" t="s">
        <v>738</v>
      </c>
      <c r="B132" s="1628"/>
      <c r="C132" s="1628"/>
      <c r="D132" s="276">
        <v>8</v>
      </c>
      <c r="E132" s="276">
        <v>595</v>
      </c>
      <c r="F132" s="276">
        <v>571</v>
      </c>
      <c r="G132" s="276">
        <v>0</v>
      </c>
      <c r="H132" s="276">
        <v>0</v>
      </c>
      <c r="I132" s="276">
        <v>0</v>
      </c>
      <c r="J132" s="288"/>
    </row>
    <row r="133" spans="1:10" ht="17.399999999999999">
      <c r="A133" s="1627" t="s">
        <v>737</v>
      </c>
      <c r="B133" s="1627"/>
      <c r="C133" s="1627"/>
      <c r="D133" s="275">
        <v>100526</v>
      </c>
      <c r="E133" s="275">
        <v>24080</v>
      </c>
      <c r="F133" s="275">
        <v>37982</v>
      </c>
      <c r="G133" s="275">
        <v>552</v>
      </c>
      <c r="H133" s="275">
        <v>191</v>
      </c>
      <c r="I133" s="275">
        <v>900</v>
      </c>
      <c r="J133" s="288"/>
    </row>
    <row r="134" spans="1:10" ht="17.399999999999999">
      <c r="A134" s="1627" t="s">
        <v>736</v>
      </c>
      <c r="B134" s="1627"/>
      <c r="C134" s="1627"/>
      <c r="D134" s="275">
        <v>82377</v>
      </c>
      <c r="E134" s="275">
        <v>18058</v>
      </c>
      <c r="F134" s="275">
        <v>31155</v>
      </c>
      <c r="G134" s="275">
        <v>471</v>
      </c>
      <c r="H134" s="275">
        <v>178</v>
      </c>
      <c r="I134" s="275">
        <v>649</v>
      </c>
      <c r="J134" s="288"/>
    </row>
    <row r="135" spans="1:10" ht="17.399999999999999">
      <c r="A135" s="1628" t="s">
        <v>735</v>
      </c>
      <c r="B135" s="1628"/>
      <c r="C135" s="1628"/>
      <c r="D135" s="276">
        <v>17834</v>
      </c>
      <c r="E135" s="276">
        <v>780</v>
      </c>
      <c r="F135" s="276">
        <v>3740</v>
      </c>
      <c r="G135" s="276">
        <v>96</v>
      </c>
      <c r="H135" s="276">
        <v>20</v>
      </c>
      <c r="I135" s="276">
        <v>165</v>
      </c>
      <c r="J135" s="288"/>
    </row>
    <row r="136" spans="1:10" ht="17.399999999999999">
      <c r="A136" s="1628" t="s">
        <v>734</v>
      </c>
      <c r="B136" s="1628"/>
      <c r="C136" s="1628"/>
      <c r="D136" s="276">
        <v>0</v>
      </c>
      <c r="E136" s="276">
        <v>256</v>
      </c>
      <c r="F136" s="276">
        <v>210</v>
      </c>
      <c r="G136" s="276">
        <v>0</v>
      </c>
      <c r="H136" s="276">
        <v>0</v>
      </c>
      <c r="I136" s="276">
        <v>0</v>
      </c>
      <c r="J136" s="288"/>
    </row>
    <row r="137" spans="1:10" ht="17.399999999999999">
      <c r="A137" s="1628" t="s">
        <v>733</v>
      </c>
      <c r="B137" s="1628"/>
      <c r="C137" s="1628"/>
      <c r="D137" s="276">
        <v>3</v>
      </c>
      <c r="E137" s="276">
        <v>447</v>
      </c>
      <c r="F137" s="276">
        <v>422</v>
      </c>
      <c r="G137" s="276">
        <v>0</v>
      </c>
      <c r="H137" s="276">
        <v>0</v>
      </c>
      <c r="I137" s="276">
        <v>0</v>
      </c>
      <c r="J137" s="288"/>
    </row>
    <row r="138" spans="1:10" ht="17.399999999999999">
      <c r="A138" s="1628" t="s">
        <v>732</v>
      </c>
      <c r="B138" s="1628"/>
      <c r="C138" s="1628"/>
      <c r="D138" s="276">
        <v>6</v>
      </c>
      <c r="E138" s="276">
        <v>575</v>
      </c>
      <c r="F138" s="276">
        <v>438</v>
      </c>
      <c r="G138" s="276">
        <v>0</v>
      </c>
      <c r="H138" s="276">
        <v>0</v>
      </c>
      <c r="I138" s="276">
        <v>0</v>
      </c>
      <c r="J138" s="288"/>
    </row>
    <row r="139" spans="1:10" ht="17.399999999999999">
      <c r="A139" s="1628" t="s">
        <v>731</v>
      </c>
      <c r="B139" s="1628"/>
      <c r="C139" s="1628"/>
      <c r="D139" s="276">
        <v>7</v>
      </c>
      <c r="E139" s="276">
        <v>940</v>
      </c>
      <c r="F139" s="276">
        <v>882</v>
      </c>
      <c r="G139" s="276">
        <v>0</v>
      </c>
      <c r="H139" s="276">
        <v>0</v>
      </c>
      <c r="I139" s="276">
        <v>0</v>
      </c>
      <c r="J139" s="288"/>
    </row>
    <row r="140" spans="1:10" ht="17.399999999999999">
      <c r="A140" s="1628" t="s">
        <v>730</v>
      </c>
      <c r="B140" s="1628"/>
      <c r="C140" s="1628"/>
      <c r="D140" s="276">
        <v>6504</v>
      </c>
      <c r="E140" s="276">
        <v>422</v>
      </c>
      <c r="F140" s="276">
        <v>623</v>
      </c>
      <c r="G140" s="276">
        <v>15</v>
      </c>
      <c r="H140" s="276">
        <v>2</v>
      </c>
      <c r="I140" s="276">
        <v>23</v>
      </c>
      <c r="J140" s="288"/>
    </row>
    <row r="141" spans="1:10" ht="17.399999999999999">
      <c r="A141" s="1628" t="s">
        <v>729</v>
      </c>
      <c r="B141" s="1628"/>
      <c r="C141" s="1628"/>
      <c r="D141" s="276">
        <v>2</v>
      </c>
      <c r="E141" s="276">
        <v>330</v>
      </c>
      <c r="F141" s="276">
        <v>170</v>
      </c>
      <c r="G141" s="276">
        <v>0</v>
      </c>
      <c r="H141" s="276">
        <v>0</v>
      </c>
      <c r="I141" s="276">
        <v>0</v>
      </c>
      <c r="J141" s="288"/>
    </row>
    <row r="142" spans="1:10" ht="17.399999999999999">
      <c r="A142" s="1628" t="s">
        <v>728</v>
      </c>
      <c r="B142" s="1628"/>
      <c r="C142" s="1628"/>
      <c r="D142" s="276">
        <v>8733</v>
      </c>
      <c r="E142" s="276">
        <v>266</v>
      </c>
      <c r="F142" s="276">
        <v>6244</v>
      </c>
      <c r="G142" s="276">
        <v>89</v>
      </c>
      <c r="H142" s="276">
        <v>79</v>
      </c>
      <c r="I142" s="276">
        <v>81</v>
      </c>
      <c r="J142" s="288"/>
    </row>
    <row r="143" spans="1:10" ht="17.399999999999999">
      <c r="A143" s="1628" t="s">
        <v>727</v>
      </c>
      <c r="B143" s="1628"/>
      <c r="C143" s="1628"/>
      <c r="D143" s="276">
        <v>1463</v>
      </c>
      <c r="E143" s="276">
        <v>1150</v>
      </c>
      <c r="F143" s="276">
        <v>1224</v>
      </c>
      <c r="G143" s="276">
        <v>5</v>
      </c>
      <c r="H143" s="276">
        <v>0</v>
      </c>
      <c r="I143" s="276">
        <v>1</v>
      </c>
      <c r="J143" s="288"/>
    </row>
    <row r="144" spans="1:10" ht="17.399999999999999">
      <c r="A144" s="1628" t="s">
        <v>726</v>
      </c>
      <c r="B144" s="1628"/>
      <c r="C144" s="1628"/>
      <c r="D144" s="276">
        <v>1</v>
      </c>
      <c r="E144" s="276">
        <v>410</v>
      </c>
      <c r="F144" s="276">
        <v>392</v>
      </c>
      <c r="G144" s="276">
        <v>0</v>
      </c>
      <c r="H144" s="276">
        <v>0</v>
      </c>
      <c r="I144" s="276">
        <v>0</v>
      </c>
      <c r="J144" s="288"/>
    </row>
    <row r="145" spans="1:10" ht="17.399999999999999">
      <c r="A145" s="1628" t="s">
        <v>725</v>
      </c>
      <c r="B145" s="1628"/>
      <c r="C145" s="1628"/>
      <c r="D145" s="276">
        <v>1</v>
      </c>
      <c r="E145" s="276">
        <v>527</v>
      </c>
      <c r="F145" s="276">
        <v>401</v>
      </c>
      <c r="G145" s="276">
        <v>0</v>
      </c>
      <c r="H145" s="276">
        <v>1</v>
      </c>
      <c r="I145" s="276">
        <v>0</v>
      </c>
      <c r="J145" s="288"/>
    </row>
    <row r="146" spans="1:10" ht="17.399999999999999">
      <c r="A146" s="1628" t="s">
        <v>724</v>
      </c>
      <c r="B146" s="1628"/>
      <c r="C146" s="1628"/>
      <c r="D146" s="276">
        <v>436</v>
      </c>
      <c r="E146" s="276">
        <v>497</v>
      </c>
      <c r="F146" s="276">
        <v>708</v>
      </c>
      <c r="G146" s="276">
        <v>5</v>
      </c>
      <c r="H146" s="276">
        <v>1</v>
      </c>
      <c r="I146" s="276">
        <v>0</v>
      </c>
      <c r="J146" s="288"/>
    </row>
    <row r="147" spans="1:10" ht="17.399999999999999">
      <c r="A147" s="1628" t="s">
        <v>723</v>
      </c>
      <c r="B147" s="1628"/>
      <c r="C147" s="1628"/>
      <c r="D147" s="276">
        <v>3595</v>
      </c>
      <c r="E147" s="276">
        <v>954</v>
      </c>
      <c r="F147" s="276">
        <v>1675</v>
      </c>
      <c r="G147" s="276">
        <v>12</v>
      </c>
      <c r="H147" s="276">
        <v>6</v>
      </c>
      <c r="I147" s="276">
        <v>38</v>
      </c>
      <c r="J147" s="288"/>
    </row>
    <row r="148" spans="1:10" ht="17.399999999999999">
      <c r="A148" s="1628" t="s">
        <v>722</v>
      </c>
      <c r="B148" s="1628"/>
      <c r="C148" s="1628"/>
      <c r="D148" s="276">
        <v>2</v>
      </c>
      <c r="E148" s="276">
        <v>579</v>
      </c>
      <c r="F148" s="276">
        <v>179</v>
      </c>
      <c r="G148" s="276">
        <v>0</v>
      </c>
      <c r="H148" s="276">
        <v>1</v>
      </c>
      <c r="I148" s="276">
        <v>0</v>
      </c>
      <c r="J148" s="288"/>
    </row>
    <row r="149" spans="1:10" ht="17.399999999999999">
      <c r="A149" s="1628" t="s">
        <v>721</v>
      </c>
      <c r="B149" s="1628"/>
      <c r="C149" s="1628"/>
      <c r="D149" s="276">
        <v>4</v>
      </c>
      <c r="E149" s="276">
        <v>326</v>
      </c>
      <c r="F149" s="276">
        <v>349</v>
      </c>
      <c r="G149" s="276">
        <v>0</v>
      </c>
      <c r="H149" s="276">
        <v>0</v>
      </c>
      <c r="I149" s="276">
        <v>0</v>
      </c>
      <c r="J149" s="288"/>
    </row>
    <row r="150" spans="1:10" ht="17.399999999999999">
      <c r="A150" s="1628" t="s">
        <v>720</v>
      </c>
      <c r="B150" s="1628"/>
      <c r="C150" s="1628"/>
      <c r="D150" s="276">
        <v>2</v>
      </c>
      <c r="E150" s="276">
        <v>444</v>
      </c>
      <c r="F150" s="276">
        <v>314</v>
      </c>
      <c r="G150" s="276">
        <v>0</v>
      </c>
      <c r="H150" s="276">
        <v>0</v>
      </c>
      <c r="I150" s="276">
        <v>0</v>
      </c>
      <c r="J150" s="288"/>
    </row>
    <row r="151" spans="1:10" ht="17.399999999999999">
      <c r="A151" s="1628" t="s">
        <v>719</v>
      </c>
      <c r="B151" s="1628"/>
      <c r="C151" s="1628"/>
      <c r="D151" s="276">
        <v>0</v>
      </c>
      <c r="E151" s="276">
        <v>375</v>
      </c>
      <c r="F151" s="276">
        <v>346</v>
      </c>
      <c r="G151" s="276">
        <v>1</v>
      </c>
      <c r="H151" s="276">
        <v>0</v>
      </c>
      <c r="I151" s="276">
        <v>0</v>
      </c>
      <c r="J151" s="288"/>
    </row>
    <row r="152" spans="1:10" ht="17.399999999999999">
      <c r="A152" s="1628" t="s">
        <v>718</v>
      </c>
      <c r="B152" s="1628"/>
      <c r="C152" s="1628"/>
      <c r="D152" s="276">
        <v>4</v>
      </c>
      <c r="E152" s="276">
        <v>1537</v>
      </c>
      <c r="F152" s="276">
        <v>1122</v>
      </c>
      <c r="G152" s="276">
        <v>1</v>
      </c>
      <c r="H152" s="276">
        <v>0</v>
      </c>
      <c r="I152" s="276">
        <v>1</v>
      </c>
      <c r="J152" s="288"/>
    </row>
    <row r="153" spans="1:10" ht="17.399999999999999">
      <c r="A153" s="1628" t="s">
        <v>717</v>
      </c>
      <c r="B153" s="1628"/>
      <c r="C153" s="1628"/>
      <c r="D153" s="276">
        <v>855</v>
      </c>
      <c r="E153" s="276">
        <v>864</v>
      </c>
      <c r="F153" s="276">
        <v>1171</v>
      </c>
      <c r="G153" s="276">
        <v>5</v>
      </c>
      <c r="H153" s="276">
        <v>2</v>
      </c>
      <c r="I153" s="276">
        <v>2</v>
      </c>
      <c r="J153" s="288"/>
    </row>
    <row r="154" spans="1:10" ht="17.399999999999999">
      <c r="A154" s="1628" t="s">
        <v>716</v>
      </c>
      <c r="B154" s="1628"/>
      <c r="C154" s="1628"/>
      <c r="D154" s="276">
        <v>1</v>
      </c>
      <c r="E154" s="276">
        <v>273</v>
      </c>
      <c r="F154" s="276">
        <v>432</v>
      </c>
      <c r="G154" s="276">
        <v>0</v>
      </c>
      <c r="H154" s="276">
        <v>0</v>
      </c>
      <c r="I154" s="276">
        <v>0</v>
      </c>
      <c r="J154" s="288"/>
    </row>
    <row r="155" spans="1:10" ht="17.399999999999999">
      <c r="A155" s="1628" t="s">
        <v>715</v>
      </c>
      <c r="B155" s="1628"/>
      <c r="C155" s="1628"/>
      <c r="D155" s="276">
        <v>6928</v>
      </c>
      <c r="E155" s="276">
        <v>767</v>
      </c>
      <c r="F155" s="276">
        <v>1054</v>
      </c>
      <c r="G155" s="276">
        <v>49</v>
      </c>
      <c r="H155" s="276">
        <v>3</v>
      </c>
      <c r="I155" s="276">
        <v>38</v>
      </c>
      <c r="J155" s="288"/>
    </row>
    <row r="156" spans="1:10" ht="17.399999999999999">
      <c r="A156" s="1628" t="s">
        <v>714</v>
      </c>
      <c r="B156" s="1628"/>
      <c r="C156" s="1628"/>
      <c r="D156" s="276">
        <v>9299</v>
      </c>
      <c r="E156" s="276">
        <v>904</v>
      </c>
      <c r="F156" s="276">
        <v>2646</v>
      </c>
      <c r="G156" s="276">
        <v>76</v>
      </c>
      <c r="H156" s="276">
        <v>26</v>
      </c>
      <c r="I156" s="276">
        <v>44</v>
      </c>
      <c r="J156" s="288"/>
    </row>
    <row r="157" spans="1:10" ht="17.399999999999999">
      <c r="A157" s="1628" t="s">
        <v>713</v>
      </c>
      <c r="B157" s="1628"/>
      <c r="C157" s="1628"/>
      <c r="D157" s="276">
        <v>0</v>
      </c>
      <c r="E157" s="276">
        <v>580</v>
      </c>
      <c r="F157" s="276">
        <v>483</v>
      </c>
      <c r="G157" s="276">
        <v>0</v>
      </c>
      <c r="H157" s="276">
        <v>0</v>
      </c>
      <c r="I157" s="276">
        <v>3</v>
      </c>
      <c r="J157" s="288"/>
    </row>
    <row r="158" spans="1:10" ht="17.399999999999999">
      <c r="A158" s="1628" t="s">
        <v>712</v>
      </c>
      <c r="B158" s="1628"/>
      <c r="C158" s="1628"/>
      <c r="D158" s="276">
        <v>7</v>
      </c>
      <c r="E158" s="276">
        <v>425</v>
      </c>
      <c r="F158" s="276">
        <v>228</v>
      </c>
      <c r="G158" s="276">
        <v>0</v>
      </c>
      <c r="H158" s="276">
        <v>0</v>
      </c>
      <c r="I158" s="276">
        <v>0</v>
      </c>
      <c r="J158" s="288"/>
    </row>
    <row r="159" spans="1:10" ht="17.399999999999999">
      <c r="A159" s="1628" t="s">
        <v>711</v>
      </c>
      <c r="B159" s="1628"/>
      <c r="C159" s="1628"/>
      <c r="D159" s="276">
        <v>3683</v>
      </c>
      <c r="E159" s="276">
        <v>437</v>
      </c>
      <c r="F159" s="276">
        <v>623</v>
      </c>
      <c r="G159" s="276">
        <v>25</v>
      </c>
      <c r="H159" s="276">
        <v>11</v>
      </c>
      <c r="I159" s="276">
        <v>62</v>
      </c>
      <c r="J159" s="288"/>
    </row>
    <row r="160" spans="1:10" ht="17.399999999999999">
      <c r="A160" s="1628" t="s">
        <v>710</v>
      </c>
      <c r="B160" s="1628"/>
      <c r="C160" s="1628"/>
      <c r="D160" s="276">
        <v>8401</v>
      </c>
      <c r="E160" s="276">
        <v>569</v>
      </c>
      <c r="F160" s="276">
        <v>763</v>
      </c>
      <c r="G160" s="276">
        <v>14</v>
      </c>
      <c r="H160" s="276">
        <v>4</v>
      </c>
      <c r="I160" s="276">
        <v>46</v>
      </c>
      <c r="J160" s="288"/>
    </row>
    <row r="161" spans="1:10" ht="17.399999999999999">
      <c r="A161" s="1628" t="s">
        <v>709</v>
      </c>
      <c r="B161" s="1628"/>
      <c r="C161" s="1628"/>
      <c r="D161" s="276">
        <v>8</v>
      </c>
      <c r="E161" s="276">
        <v>463</v>
      </c>
      <c r="F161" s="276">
        <v>366</v>
      </c>
      <c r="G161" s="276">
        <v>0</v>
      </c>
      <c r="H161" s="276">
        <v>0</v>
      </c>
      <c r="I161" s="276">
        <v>0</v>
      </c>
      <c r="J161" s="288"/>
    </row>
    <row r="162" spans="1:10" ht="17.399999999999999">
      <c r="A162" s="1628" t="s">
        <v>708</v>
      </c>
      <c r="B162" s="1628"/>
      <c r="C162" s="1628"/>
      <c r="D162" s="276">
        <v>4</v>
      </c>
      <c r="E162" s="276">
        <v>232</v>
      </c>
      <c r="F162" s="276">
        <v>369</v>
      </c>
      <c r="G162" s="276">
        <v>0</v>
      </c>
      <c r="H162" s="276">
        <v>0</v>
      </c>
      <c r="I162" s="276">
        <v>0</v>
      </c>
      <c r="J162" s="288"/>
    </row>
    <row r="163" spans="1:10" ht="17.399999999999999">
      <c r="A163" s="1628" t="s">
        <v>707</v>
      </c>
      <c r="B163" s="1628"/>
      <c r="C163" s="1628"/>
      <c r="D163" s="276">
        <v>4301</v>
      </c>
      <c r="E163" s="276">
        <v>512</v>
      </c>
      <c r="F163" s="276">
        <v>1982</v>
      </c>
      <c r="G163" s="276">
        <v>39</v>
      </c>
      <c r="H163" s="276">
        <v>14</v>
      </c>
      <c r="I163" s="276">
        <v>53</v>
      </c>
      <c r="J163" s="288"/>
    </row>
    <row r="164" spans="1:10" ht="17.399999999999999">
      <c r="A164" s="1628" t="s">
        <v>706</v>
      </c>
      <c r="B164" s="1628"/>
      <c r="C164" s="1628"/>
      <c r="D164" s="276">
        <v>5341</v>
      </c>
      <c r="E164" s="276">
        <v>230</v>
      </c>
      <c r="F164" s="276">
        <v>976</v>
      </c>
      <c r="G164" s="276">
        <v>19</v>
      </c>
      <c r="H164" s="276">
        <v>5</v>
      </c>
      <c r="I164" s="276">
        <v>65</v>
      </c>
      <c r="J164" s="288"/>
    </row>
    <row r="165" spans="1:10" ht="17.399999999999999">
      <c r="A165" s="1628" t="s">
        <v>705</v>
      </c>
      <c r="B165" s="1628"/>
      <c r="C165" s="1628"/>
      <c r="D165" s="276">
        <v>4952</v>
      </c>
      <c r="E165" s="276">
        <v>987</v>
      </c>
      <c r="F165" s="276">
        <v>623</v>
      </c>
      <c r="G165" s="276">
        <v>20</v>
      </c>
      <c r="H165" s="276">
        <v>3</v>
      </c>
      <c r="I165" s="276">
        <v>27</v>
      </c>
      <c r="J165" s="288"/>
    </row>
    <row r="166" spans="1:10" ht="17.399999999999999">
      <c r="A166" s="1627" t="s">
        <v>704</v>
      </c>
      <c r="B166" s="1627"/>
      <c r="C166" s="1627"/>
      <c r="D166" s="275">
        <v>6820</v>
      </c>
      <c r="E166" s="275">
        <v>1533</v>
      </c>
      <c r="F166" s="275">
        <v>2297</v>
      </c>
      <c r="G166" s="275">
        <v>56</v>
      </c>
      <c r="H166" s="275">
        <v>6</v>
      </c>
      <c r="I166" s="275">
        <v>104</v>
      </c>
      <c r="J166" s="288"/>
    </row>
    <row r="167" spans="1:10" ht="17.399999999999999">
      <c r="A167" s="1628" t="s">
        <v>703</v>
      </c>
      <c r="B167" s="1628"/>
      <c r="C167" s="1628"/>
      <c r="D167" s="276">
        <v>6815</v>
      </c>
      <c r="E167" s="276">
        <v>1023</v>
      </c>
      <c r="F167" s="276">
        <v>2090</v>
      </c>
      <c r="G167" s="276">
        <v>56</v>
      </c>
      <c r="H167" s="276">
        <v>6</v>
      </c>
      <c r="I167" s="276">
        <v>104</v>
      </c>
      <c r="J167" s="288"/>
    </row>
    <row r="168" spans="1:10" ht="17.399999999999999">
      <c r="A168" s="1628" t="s">
        <v>702</v>
      </c>
      <c r="B168" s="1628"/>
      <c r="C168" s="1628"/>
      <c r="D168" s="276">
        <v>3</v>
      </c>
      <c r="E168" s="276">
        <v>273</v>
      </c>
      <c r="F168" s="276">
        <v>60</v>
      </c>
      <c r="G168" s="276">
        <v>0</v>
      </c>
      <c r="H168" s="276">
        <v>0</v>
      </c>
      <c r="I168" s="276">
        <v>0</v>
      </c>
      <c r="J168" s="288"/>
    </row>
    <row r="169" spans="1:10" ht="17.399999999999999">
      <c r="A169" s="1628" t="s">
        <v>701</v>
      </c>
      <c r="B169" s="1628"/>
      <c r="C169" s="1628"/>
      <c r="D169" s="276">
        <v>2</v>
      </c>
      <c r="E169" s="276">
        <v>237</v>
      </c>
      <c r="F169" s="276">
        <v>147</v>
      </c>
      <c r="G169" s="276">
        <v>0</v>
      </c>
      <c r="H169" s="276">
        <v>0</v>
      </c>
      <c r="I169" s="276">
        <v>0</v>
      </c>
      <c r="J169" s="288"/>
    </row>
    <row r="170" spans="1:10" ht="17.399999999999999">
      <c r="A170" s="1627" t="s">
        <v>700</v>
      </c>
      <c r="B170" s="1627"/>
      <c r="C170" s="1627"/>
      <c r="D170" s="275">
        <v>35</v>
      </c>
      <c r="E170" s="275">
        <v>750</v>
      </c>
      <c r="F170" s="275">
        <v>374</v>
      </c>
      <c r="G170" s="275">
        <v>0</v>
      </c>
      <c r="H170" s="275">
        <v>1</v>
      </c>
      <c r="I170" s="275">
        <v>0</v>
      </c>
      <c r="J170" s="288"/>
    </row>
    <row r="171" spans="1:10" ht="17.399999999999999">
      <c r="A171" s="1628" t="s">
        <v>699</v>
      </c>
      <c r="B171" s="1628"/>
      <c r="C171" s="1628"/>
      <c r="D171" s="276">
        <v>21</v>
      </c>
      <c r="E171" s="276">
        <v>363</v>
      </c>
      <c r="F171" s="276">
        <v>185</v>
      </c>
      <c r="G171" s="276">
        <v>0</v>
      </c>
      <c r="H171" s="276">
        <v>0</v>
      </c>
      <c r="I171" s="276">
        <v>0</v>
      </c>
      <c r="J171" s="288"/>
    </row>
    <row r="172" spans="1:10" ht="17.399999999999999">
      <c r="A172" s="1628" t="s">
        <v>698</v>
      </c>
      <c r="B172" s="1628"/>
      <c r="C172" s="1628"/>
      <c r="D172" s="276">
        <v>11</v>
      </c>
      <c r="E172" s="276">
        <v>317</v>
      </c>
      <c r="F172" s="276">
        <v>141</v>
      </c>
      <c r="G172" s="276">
        <v>0</v>
      </c>
      <c r="H172" s="276">
        <v>1</v>
      </c>
      <c r="I172" s="276">
        <v>0</v>
      </c>
      <c r="J172" s="288"/>
    </row>
    <row r="173" spans="1:10" ht="17.399999999999999">
      <c r="A173" s="1628" t="s">
        <v>697</v>
      </c>
      <c r="B173" s="1628"/>
      <c r="C173" s="1628"/>
      <c r="D173" s="276">
        <v>3</v>
      </c>
      <c r="E173" s="276">
        <v>70</v>
      </c>
      <c r="F173" s="276">
        <v>48</v>
      </c>
      <c r="G173" s="276">
        <v>0</v>
      </c>
      <c r="H173" s="276">
        <v>0</v>
      </c>
      <c r="I173" s="276">
        <v>0</v>
      </c>
      <c r="J173" s="288"/>
    </row>
    <row r="174" spans="1:10" ht="17.399999999999999">
      <c r="A174" s="1627" t="s">
        <v>696</v>
      </c>
      <c r="B174" s="1627"/>
      <c r="C174" s="1627"/>
      <c r="D174" s="275">
        <v>7223</v>
      </c>
      <c r="E174" s="275">
        <v>1838</v>
      </c>
      <c r="F174" s="275">
        <v>2074</v>
      </c>
      <c r="G174" s="275">
        <v>22</v>
      </c>
      <c r="H174" s="275">
        <v>3</v>
      </c>
      <c r="I174" s="275">
        <v>88</v>
      </c>
      <c r="J174" s="288"/>
    </row>
    <row r="175" spans="1:10" ht="17.399999999999999">
      <c r="A175" s="1628" t="s">
        <v>695</v>
      </c>
      <c r="B175" s="1628"/>
      <c r="C175" s="1628"/>
      <c r="D175" s="276">
        <v>6063</v>
      </c>
      <c r="E175" s="276">
        <v>933</v>
      </c>
      <c r="F175" s="276">
        <v>1454</v>
      </c>
      <c r="G175" s="276">
        <v>22</v>
      </c>
      <c r="H175" s="276">
        <v>3</v>
      </c>
      <c r="I175" s="276">
        <v>84</v>
      </c>
      <c r="J175" s="288"/>
    </row>
    <row r="176" spans="1:10" ht="17.399999999999999">
      <c r="A176" s="1628" t="s">
        <v>694</v>
      </c>
      <c r="B176" s="1628"/>
      <c r="C176" s="1628"/>
      <c r="D176" s="276">
        <v>1159</v>
      </c>
      <c r="E176" s="276">
        <v>406</v>
      </c>
      <c r="F176" s="276">
        <v>367</v>
      </c>
      <c r="G176" s="276">
        <v>0</v>
      </c>
      <c r="H176" s="276">
        <v>0</v>
      </c>
      <c r="I176" s="276">
        <v>3</v>
      </c>
      <c r="J176" s="288"/>
    </row>
    <row r="177" spans="1:10" ht="17.399999999999999">
      <c r="A177" s="1628" t="s">
        <v>693</v>
      </c>
      <c r="B177" s="1628"/>
      <c r="C177" s="1628"/>
      <c r="D177" s="276">
        <v>0</v>
      </c>
      <c r="E177" s="276">
        <v>300</v>
      </c>
      <c r="F177" s="276">
        <v>109</v>
      </c>
      <c r="G177" s="276">
        <v>0</v>
      </c>
      <c r="H177" s="276">
        <v>0</v>
      </c>
      <c r="I177" s="276">
        <v>0</v>
      </c>
      <c r="J177" s="288"/>
    </row>
    <row r="178" spans="1:10" ht="17.399999999999999">
      <c r="A178" s="1628" t="s">
        <v>692</v>
      </c>
      <c r="B178" s="1628"/>
      <c r="C178" s="1628"/>
      <c r="D178" s="276">
        <v>1</v>
      </c>
      <c r="E178" s="276">
        <v>199</v>
      </c>
      <c r="F178" s="276">
        <v>144</v>
      </c>
      <c r="G178" s="276">
        <v>0</v>
      </c>
      <c r="H178" s="276">
        <v>0</v>
      </c>
      <c r="I178" s="276">
        <v>1</v>
      </c>
      <c r="J178" s="288"/>
    </row>
    <row r="179" spans="1:10" ht="17.399999999999999">
      <c r="A179" s="1627" t="s">
        <v>691</v>
      </c>
      <c r="B179" s="1627"/>
      <c r="C179" s="1627"/>
      <c r="D179" s="275">
        <v>1605</v>
      </c>
      <c r="E179" s="275">
        <v>648</v>
      </c>
      <c r="F179" s="275">
        <v>1040</v>
      </c>
      <c r="G179" s="275">
        <v>0</v>
      </c>
      <c r="H179" s="275">
        <v>1</v>
      </c>
      <c r="I179" s="275">
        <v>29</v>
      </c>
      <c r="J179" s="288"/>
    </row>
    <row r="180" spans="1:10" ht="17.399999999999999">
      <c r="A180" s="1628" t="s">
        <v>690</v>
      </c>
      <c r="B180" s="1628"/>
      <c r="C180" s="1628"/>
      <c r="D180" s="276">
        <v>1601</v>
      </c>
      <c r="E180" s="276">
        <v>408</v>
      </c>
      <c r="F180" s="276">
        <v>854</v>
      </c>
      <c r="G180" s="276">
        <v>0</v>
      </c>
      <c r="H180" s="276">
        <v>1</v>
      </c>
      <c r="I180" s="276">
        <v>29</v>
      </c>
      <c r="J180" s="288"/>
    </row>
    <row r="181" spans="1:10" ht="17.399999999999999">
      <c r="A181" s="1628" t="s">
        <v>689</v>
      </c>
      <c r="B181" s="1628"/>
      <c r="C181" s="1628"/>
      <c r="D181" s="276">
        <v>0</v>
      </c>
      <c r="E181" s="276">
        <v>20</v>
      </c>
      <c r="F181" s="276">
        <v>14</v>
      </c>
      <c r="G181" s="276">
        <v>0</v>
      </c>
      <c r="H181" s="276">
        <v>0</v>
      </c>
      <c r="I181" s="276">
        <v>0</v>
      </c>
      <c r="J181" s="288"/>
    </row>
    <row r="182" spans="1:10" ht="17.399999999999999">
      <c r="A182" s="1628" t="s">
        <v>688</v>
      </c>
      <c r="B182" s="1628"/>
      <c r="C182" s="1628"/>
      <c r="D182" s="276">
        <v>4</v>
      </c>
      <c r="E182" s="276">
        <v>156</v>
      </c>
      <c r="F182" s="276">
        <v>114</v>
      </c>
      <c r="G182" s="276">
        <v>0</v>
      </c>
      <c r="H182" s="276">
        <v>0</v>
      </c>
      <c r="I182" s="276">
        <v>0</v>
      </c>
      <c r="J182" s="288"/>
    </row>
    <row r="183" spans="1:10" ht="17.399999999999999">
      <c r="A183" s="1628" t="s">
        <v>687</v>
      </c>
      <c r="B183" s="1628"/>
      <c r="C183" s="1628"/>
      <c r="D183" s="276">
        <v>0</v>
      </c>
      <c r="E183" s="276">
        <v>47</v>
      </c>
      <c r="F183" s="276">
        <v>33</v>
      </c>
      <c r="G183" s="276">
        <v>0</v>
      </c>
      <c r="H183" s="276">
        <v>0</v>
      </c>
      <c r="I183" s="276">
        <v>0</v>
      </c>
      <c r="J183" s="288"/>
    </row>
    <row r="184" spans="1:10" ht="17.399999999999999">
      <c r="A184" s="1628" t="s">
        <v>686</v>
      </c>
      <c r="B184" s="1628"/>
      <c r="C184" s="1628"/>
      <c r="D184" s="276">
        <v>0</v>
      </c>
      <c r="E184" s="276">
        <v>17</v>
      </c>
      <c r="F184" s="276">
        <v>25</v>
      </c>
      <c r="G184" s="276">
        <v>0</v>
      </c>
      <c r="H184" s="276">
        <v>0</v>
      </c>
      <c r="I184" s="276">
        <v>0</v>
      </c>
      <c r="J184" s="288"/>
    </row>
    <row r="185" spans="1:10" ht="17.399999999999999">
      <c r="A185" s="1627" t="s">
        <v>685</v>
      </c>
      <c r="B185" s="1627"/>
      <c r="C185" s="1627"/>
      <c r="D185" s="275">
        <v>2466</v>
      </c>
      <c r="E185" s="275">
        <v>1253</v>
      </c>
      <c r="F185" s="275">
        <v>1042</v>
      </c>
      <c r="G185" s="275">
        <v>3</v>
      </c>
      <c r="H185" s="275">
        <v>2</v>
      </c>
      <c r="I185" s="275">
        <v>30</v>
      </c>
      <c r="J185" s="288"/>
    </row>
    <row r="186" spans="1:10" ht="17.399999999999999">
      <c r="A186" s="1628" t="s">
        <v>684</v>
      </c>
      <c r="B186" s="1628"/>
      <c r="C186" s="1628"/>
      <c r="D186" s="276">
        <v>2060</v>
      </c>
      <c r="E186" s="276">
        <v>268</v>
      </c>
      <c r="F186" s="276">
        <v>403</v>
      </c>
      <c r="G186" s="276">
        <v>3</v>
      </c>
      <c r="H186" s="276">
        <v>1</v>
      </c>
      <c r="I186" s="276">
        <v>29</v>
      </c>
      <c r="J186" s="288"/>
    </row>
    <row r="187" spans="1:10" ht="17.399999999999999">
      <c r="A187" s="1628" t="s">
        <v>683</v>
      </c>
      <c r="B187" s="1628"/>
      <c r="C187" s="1628"/>
      <c r="D187" s="276">
        <v>0</v>
      </c>
      <c r="E187" s="276">
        <v>123</v>
      </c>
      <c r="F187" s="276">
        <v>92</v>
      </c>
      <c r="G187" s="276">
        <v>0</v>
      </c>
      <c r="H187" s="276">
        <v>0</v>
      </c>
      <c r="I187" s="276">
        <v>0</v>
      </c>
      <c r="J187" s="288"/>
    </row>
    <row r="188" spans="1:10" ht="17.399999999999999">
      <c r="A188" s="1628" t="s">
        <v>682</v>
      </c>
      <c r="B188" s="1628"/>
      <c r="C188" s="1628"/>
      <c r="D188" s="276">
        <v>1</v>
      </c>
      <c r="E188" s="276">
        <v>202</v>
      </c>
      <c r="F188" s="276">
        <v>67</v>
      </c>
      <c r="G188" s="276">
        <v>0</v>
      </c>
      <c r="H188" s="276">
        <v>0</v>
      </c>
      <c r="I188" s="276">
        <v>0</v>
      </c>
      <c r="J188" s="288"/>
    </row>
    <row r="189" spans="1:10" ht="17.399999999999999">
      <c r="A189" s="1628" t="s">
        <v>681</v>
      </c>
      <c r="B189" s="1628"/>
      <c r="C189" s="1628"/>
      <c r="D189" s="276">
        <v>2</v>
      </c>
      <c r="E189" s="276">
        <v>275</v>
      </c>
      <c r="F189" s="276">
        <v>116</v>
      </c>
      <c r="G189" s="276">
        <v>0</v>
      </c>
      <c r="H189" s="276">
        <v>0</v>
      </c>
      <c r="I189" s="276">
        <v>0</v>
      </c>
      <c r="J189" s="288"/>
    </row>
    <row r="190" spans="1:10" ht="17.399999999999999">
      <c r="A190" s="1628" t="s">
        <v>680</v>
      </c>
      <c r="B190" s="1628"/>
      <c r="C190" s="1628"/>
      <c r="D190" s="276">
        <v>403</v>
      </c>
      <c r="E190" s="276">
        <v>385</v>
      </c>
      <c r="F190" s="276">
        <v>364</v>
      </c>
      <c r="G190" s="276">
        <v>0</v>
      </c>
      <c r="H190" s="276">
        <v>1</v>
      </c>
      <c r="I190" s="276">
        <v>1</v>
      </c>
      <c r="J190" s="288"/>
    </row>
    <row r="191" spans="1:10" ht="17.399999999999999">
      <c r="A191" s="1627" t="s">
        <v>679</v>
      </c>
      <c r="B191" s="1627"/>
      <c r="C191" s="1627"/>
      <c r="D191" s="275">
        <v>11644</v>
      </c>
      <c r="E191" s="275">
        <v>3083</v>
      </c>
      <c r="F191" s="275">
        <v>5000</v>
      </c>
      <c r="G191" s="275">
        <v>52</v>
      </c>
      <c r="H191" s="275">
        <v>14</v>
      </c>
      <c r="I191" s="275">
        <v>92</v>
      </c>
      <c r="J191" s="288"/>
    </row>
    <row r="192" spans="1:10" ht="17.399999999999999">
      <c r="A192" s="1627" t="s">
        <v>678</v>
      </c>
      <c r="B192" s="1627"/>
      <c r="C192" s="1627"/>
      <c r="D192" s="275">
        <v>8651</v>
      </c>
      <c r="E192" s="275">
        <v>2240</v>
      </c>
      <c r="F192" s="275">
        <v>3579</v>
      </c>
      <c r="G192" s="275">
        <v>45</v>
      </c>
      <c r="H192" s="275">
        <v>13</v>
      </c>
      <c r="I192" s="275">
        <v>79</v>
      </c>
      <c r="J192" s="288"/>
    </row>
    <row r="193" spans="1:10" ht="17.399999999999999">
      <c r="A193" s="1628" t="s">
        <v>677</v>
      </c>
      <c r="B193" s="1628"/>
      <c r="C193" s="1628"/>
      <c r="D193" s="276">
        <v>7473</v>
      </c>
      <c r="E193" s="276">
        <v>800</v>
      </c>
      <c r="F193" s="276">
        <v>2242</v>
      </c>
      <c r="G193" s="276">
        <v>44</v>
      </c>
      <c r="H193" s="276">
        <v>12</v>
      </c>
      <c r="I193" s="276">
        <v>72</v>
      </c>
      <c r="J193" s="288"/>
    </row>
    <row r="194" spans="1:10" ht="17.399999999999999">
      <c r="A194" s="1628" t="s">
        <v>676</v>
      </c>
      <c r="B194" s="1628"/>
      <c r="C194" s="1628"/>
      <c r="D194" s="276">
        <v>0</v>
      </c>
      <c r="E194" s="276">
        <v>39</v>
      </c>
      <c r="F194" s="276">
        <v>26</v>
      </c>
      <c r="G194" s="276">
        <v>0</v>
      </c>
      <c r="H194" s="276">
        <v>0</v>
      </c>
      <c r="I194" s="276">
        <v>0</v>
      </c>
      <c r="J194" s="288"/>
    </row>
    <row r="195" spans="1:10" ht="17.399999999999999">
      <c r="A195" s="1628" t="s">
        <v>675</v>
      </c>
      <c r="B195" s="1628"/>
      <c r="C195" s="1628"/>
      <c r="D195" s="276">
        <v>5</v>
      </c>
      <c r="E195" s="276">
        <v>33</v>
      </c>
      <c r="F195" s="276">
        <v>37</v>
      </c>
      <c r="G195" s="276">
        <v>0</v>
      </c>
      <c r="H195" s="276">
        <v>0</v>
      </c>
      <c r="I195" s="276">
        <v>0</v>
      </c>
      <c r="J195" s="288"/>
    </row>
    <row r="196" spans="1:10" ht="17.399999999999999">
      <c r="A196" s="1628" t="s">
        <v>674</v>
      </c>
      <c r="B196" s="1628"/>
      <c r="C196" s="1628"/>
      <c r="D196" s="276">
        <v>0</v>
      </c>
      <c r="E196" s="276">
        <v>62</v>
      </c>
      <c r="F196" s="276">
        <v>59</v>
      </c>
      <c r="G196" s="276">
        <v>0</v>
      </c>
      <c r="H196" s="276">
        <v>0</v>
      </c>
      <c r="I196" s="276">
        <v>0</v>
      </c>
      <c r="J196" s="288"/>
    </row>
    <row r="197" spans="1:10" ht="17.399999999999999">
      <c r="A197" s="1628" t="s">
        <v>673</v>
      </c>
      <c r="B197" s="1628"/>
      <c r="C197" s="1628"/>
      <c r="D197" s="276">
        <v>0</v>
      </c>
      <c r="E197" s="276">
        <v>93</v>
      </c>
      <c r="F197" s="276">
        <v>53</v>
      </c>
      <c r="G197" s="276">
        <v>0</v>
      </c>
      <c r="H197" s="276">
        <v>0</v>
      </c>
      <c r="I197" s="276">
        <v>0</v>
      </c>
      <c r="J197" s="288"/>
    </row>
    <row r="198" spans="1:10" ht="17.399999999999999">
      <c r="A198" s="1628" t="s">
        <v>672</v>
      </c>
      <c r="B198" s="1628"/>
      <c r="C198" s="1628"/>
      <c r="D198" s="276">
        <v>27</v>
      </c>
      <c r="E198" s="276">
        <v>120</v>
      </c>
      <c r="F198" s="276">
        <v>144</v>
      </c>
      <c r="G198" s="276">
        <v>0</v>
      </c>
      <c r="H198" s="276">
        <v>0</v>
      </c>
      <c r="I198" s="276">
        <v>0</v>
      </c>
      <c r="J198" s="288"/>
    </row>
    <row r="199" spans="1:10" ht="17.399999999999999">
      <c r="A199" s="1628" t="s">
        <v>671</v>
      </c>
      <c r="B199" s="1628"/>
      <c r="C199" s="1628"/>
      <c r="D199" s="276">
        <v>1</v>
      </c>
      <c r="E199" s="276">
        <v>54</v>
      </c>
      <c r="F199" s="276">
        <v>55</v>
      </c>
      <c r="G199" s="276">
        <v>0</v>
      </c>
      <c r="H199" s="276">
        <v>0</v>
      </c>
      <c r="I199" s="276">
        <v>0</v>
      </c>
      <c r="J199" s="288"/>
    </row>
    <row r="200" spans="1:10" ht="17.399999999999999">
      <c r="A200" s="1628" t="s">
        <v>670</v>
      </c>
      <c r="B200" s="1628"/>
      <c r="C200" s="1628"/>
      <c r="D200" s="276">
        <v>0</v>
      </c>
      <c r="E200" s="276">
        <v>24</v>
      </c>
      <c r="F200" s="276">
        <v>18</v>
      </c>
      <c r="G200" s="276">
        <v>0</v>
      </c>
      <c r="H200" s="276">
        <v>0</v>
      </c>
      <c r="I200" s="276">
        <v>0</v>
      </c>
      <c r="J200" s="288"/>
    </row>
    <row r="201" spans="1:10" ht="17.399999999999999">
      <c r="A201" s="1628" t="s">
        <v>669</v>
      </c>
      <c r="B201" s="1628"/>
      <c r="C201" s="1628"/>
      <c r="D201" s="276">
        <v>1</v>
      </c>
      <c r="E201" s="276">
        <v>216</v>
      </c>
      <c r="F201" s="276">
        <v>100</v>
      </c>
      <c r="G201" s="276">
        <v>0</v>
      </c>
      <c r="H201" s="276">
        <v>0</v>
      </c>
      <c r="I201" s="276">
        <v>0</v>
      </c>
      <c r="J201" s="288"/>
    </row>
    <row r="202" spans="1:10" ht="17.399999999999999">
      <c r="A202" s="1628" t="s">
        <v>668</v>
      </c>
      <c r="B202" s="1628"/>
      <c r="C202" s="1628"/>
      <c r="D202" s="276">
        <v>0</v>
      </c>
      <c r="E202" s="276">
        <v>49</v>
      </c>
      <c r="F202" s="276">
        <v>37</v>
      </c>
      <c r="G202" s="276">
        <v>0</v>
      </c>
      <c r="H202" s="276">
        <v>0</v>
      </c>
      <c r="I202" s="276">
        <v>0</v>
      </c>
      <c r="J202" s="288"/>
    </row>
    <row r="203" spans="1:10" ht="17.399999999999999">
      <c r="A203" s="1628" t="s">
        <v>667</v>
      </c>
      <c r="B203" s="1628"/>
      <c r="C203" s="1628"/>
      <c r="D203" s="276">
        <v>1</v>
      </c>
      <c r="E203" s="276">
        <v>97</v>
      </c>
      <c r="F203" s="276">
        <v>86</v>
      </c>
      <c r="G203" s="276">
        <v>0</v>
      </c>
      <c r="H203" s="276">
        <v>0</v>
      </c>
      <c r="I203" s="276">
        <v>0</v>
      </c>
      <c r="J203" s="288"/>
    </row>
    <row r="204" spans="1:10" ht="17.399999999999999">
      <c r="A204" s="1628" t="s">
        <v>666</v>
      </c>
      <c r="B204" s="1628"/>
      <c r="C204" s="1628"/>
      <c r="D204" s="276">
        <v>0</v>
      </c>
      <c r="E204" s="276">
        <v>68</v>
      </c>
      <c r="F204" s="276">
        <v>42</v>
      </c>
      <c r="G204" s="276">
        <v>0</v>
      </c>
      <c r="H204" s="276">
        <v>0</v>
      </c>
      <c r="I204" s="276">
        <v>1</v>
      </c>
      <c r="J204" s="288"/>
    </row>
    <row r="205" spans="1:10" ht="17.399999999999999">
      <c r="A205" s="1628" t="s">
        <v>665</v>
      </c>
      <c r="B205" s="1628"/>
      <c r="C205" s="1628"/>
      <c r="D205" s="276">
        <v>89</v>
      </c>
      <c r="E205" s="276">
        <v>69</v>
      </c>
      <c r="F205" s="276">
        <v>84</v>
      </c>
      <c r="G205" s="276">
        <v>0</v>
      </c>
      <c r="H205" s="276">
        <v>0</v>
      </c>
      <c r="I205" s="276">
        <v>0</v>
      </c>
      <c r="J205" s="288"/>
    </row>
    <row r="206" spans="1:10" ht="17.399999999999999">
      <c r="A206" s="1628" t="s">
        <v>664</v>
      </c>
      <c r="B206" s="1628"/>
      <c r="C206" s="1628"/>
      <c r="D206" s="276">
        <v>16</v>
      </c>
      <c r="E206" s="276">
        <v>66</v>
      </c>
      <c r="F206" s="276">
        <v>91</v>
      </c>
      <c r="G206" s="276">
        <v>0</v>
      </c>
      <c r="H206" s="276">
        <v>0</v>
      </c>
      <c r="I206" s="276">
        <v>0</v>
      </c>
      <c r="J206" s="288"/>
    </row>
    <row r="207" spans="1:10" ht="17.399999999999999">
      <c r="A207" s="1628" t="s">
        <v>663</v>
      </c>
      <c r="B207" s="1628"/>
      <c r="C207" s="1628"/>
      <c r="D207" s="276">
        <v>0</v>
      </c>
      <c r="E207" s="276">
        <v>50</v>
      </c>
      <c r="F207" s="276">
        <v>30</v>
      </c>
      <c r="G207" s="276">
        <v>0</v>
      </c>
      <c r="H207" s="276">
        <v>0</v>
      </c>
      <c r="I207" s="276">
        <v>0</v>
      </c>
      <c r="J207" s="288"/>
    </row>
    <row r="208" spans="1:10" ht="17.399999999999999">
      <c r="A208" s="1628" t="s">
        <v>662</v>
      </c>
      <c r="B208" s="1628"/>
      <c r="C208" s="1628"/>
      <c r="D208" s="276">
        <v>798</v>
      </c>
      <c r="E208" s="276">
        <v>163</v>
      </c>
      <c r="F208" s="276">
        <v>218</v>
      </c>
      <c r="G208" s="276">
        <v>1</v>
      </c>
      <c r="H208" s="276">
        <v>0</v>
      </c>
      <c r="I208" s="276">
        <v>6</v>
      </c>
      <c r="J208" s="288"/>
    </row>
    <row r="209" spans="1:10" ht="17.399999999999999">
      <c r="A209" s="1628" t="s">
        <v>661</v>
      </c>
      <c r="B209" s="1628"/>
      <c r="C209" s="1628"/>
      <c r="D209" s="276">
        <v>0</v>
      </c>
      <c r="E209" s="276">
        <v>115</v>
      </c>
      <c r="F209" s="276">
        <v>63</v>
      </c>
      <c r="G209" s="276">
        <v>0</v>
      </c>
      <c r="H209" s="276">
        <v>1</v>
      </c>
      <c r="I209" s="276">
        <v>0</v>
      </c>
      <c r="J209" s="288"/>
    </row>
    <row r="210" spans="1:10" ht="17.399999999999999">
      <c r="A210" s="1628" t="s">
        <v>660</v>
      </c>
      <c r="B210" s="1628"/>
      <c r="C210" s="1628"/>
      <c r="D210" s="276">
        <v>240</v>
      </c>
      <c r="E210" s="276">
        <v>122</v>
      </c>
      <c r="F210" s="276">
        <v>194</v>
      </c>
      <c r="G210" s="276">
        <v>0</v>
      </c>
      <c r="H210" s="276">
        <v>0</v>
      </c>
      <c r="I210" s="276">
        <v>0</v>
      </c>
      <c r="J210" s="288"/>
    </row>
    <row r="211" spans="1:10" ht="17.399999999999999">
      <c r="A211" s="1627" t="s">
        <v>659</v>
      </c>
      <c r="B211" s="1627"/>
      <c r="C211" s="1627"/>
      <c r="D211" s="275">
        <v>13</v>
      </c>
      <c r="E211" s="275">
        <v>142</v>
      </c>
      <c r="F211" s="275">
        <v>194</v>
      </c>
      <c r="G211" s="275">
        <v>0</v>
      </c>
      <c r="H211" s="275">
        <v>0</v>
      </c>
      <c r="I211" s="275">
        <v>0</v>
      </c>
      <c r="J211" s="288"/>
    </row>
    <row r="212" spans="1:10" ht="17.399999999999999">
      <c r="A212" s="1628" t="s">
        <v>658</v>
      </c>
      <c r="B212" s="1628"/>
      <c r="C212" s="1628"/>
      <c r="D212" s="276">
        <v>11</v>
      </c>
      <c r="E212" s="276">
        <v>73</v>
      </c>
      <c r="F212" s="276">
        <v>62</v>
      </c>
      <c r="G212" s="276">
        <v>0</v>
      </c>
      <c r="H212" s="276">
        <v>0</v>
      </c>
      <c r="I212" s="276">
        <v>0</v>
      </c>
      <c r="J212" s="288"/>
    </row>
    <row r="213" spans="1:10" ht="17.399999999999999">
      <c r="A213" s="1628" t="s">
        <v>657</v>
      </c>
      <c r="B213" s="1628"/>
      <c r="C213" s="1628"/>
      <c r="D213" s="276">
        <v>0</v>
      </c>
      <c r="E213" s="276">
        <v>7</v>
      </c>
      <c r="F213" s="276">
        <v>17</v>
      </c>
      <c r="G213" s="276">
        <v>0</v>
      </c>
      <c r="H213" s="276">
        <v>0</v>
      </c>
      <c r="I213" s="276">
        <v>0</v>
      </c>
      <c r="J213" s="288"/>
    </row>
    <row r="214" spans="1:10" ht="17.399999999999999">
      <c r="A214" s="1628" t="s">
        <v>656</v>
      </c>
      <c r="B214" s="1628"/>
      <c r="C214" s="1628"/>
      <c r="D214" s="276">
        <v>0</v>
      </c>
      <c r="E214" s="276">
        <v>18</v>
      </c>
      <c r="F214" s="276">
        <v>27</v>
      </c>
      <c r="G214" s="276">
        <v>0</v>
      </c>
      <c r="H214" s="276">
        <v>0</v>
      </c>
      <c r="I214" s="276">
        <v>0</v>
      </c>
      <c r="J214" s="288"/>
    </row>
    <row r="215" spans="1:10" ht="17.399999999999999">
      <c r="A215" s="1628" t="s">
        <v>655</v>
      </c>
      <c r="B215" s="1628"/>
      <c r="C215" s="1628"/>
      <c r="D215" s="276">
        <v>2</v>
      </c>
      <c r="E215" s="276">
        <v>19</v>
      </c>
      <c r="F215" s="276">
        <v>40</v>
      </c>
      <c r="G215" s="276">
        <v>0</v>
      </c>
      <c r="H215" s="276">
        <v>0</v>
      </c>
      <c r="I215" s="276">
        <v>0</v>
      </c>
      <c r="J215" s="288"/>
    </row>
    <row r="216" spans="1:10" ht="17.399999999999999">
      <c r="A216" s="1628" t="s">
        <v>654</v>
      </c>
      <c r="B216" s="1628"/>
      <c r="C216" s="1628"/>
      <c r="D216" s="276">
        <v>0</v>
      </c>
      <c r="E216" s="276">
        <v>21</v>
      </c>
      <c r="F216" s="276">
        <v>16</v>
      </c>
      <c r="G216" s="276">
        <v>0</v>
      </c>
      <c r="H216" s="276">
        <v>0</v>
      </c>
      <c r="I216" s="276">
        <v>0</v>
      </c>
      <c r="J216" s="288"/>
    </row>
    <row r="217" spans="1:10" ht="17.399999999999999">
      <c r="A217" s="1628" t="s">
        <v>653</v>
      </c>
      <c r="B217" s="1628"/>
      <c r="C217" s="1628"/>
      <c r="D217" s="276">
        <v>0</v>
      </c>
      <c r="E217" s="276">
        <v>4</v>
      </c>
      <c r="F217" s="276">
        <v>32</v>
      </c>
      <c r="G217" s="276">
        <v>0</v>
      </c>
      <c r="H217" s="276">
        <v>0</v>
      </c>
      <c r="I217" s="276">
        <v>0</v>
      </c>
      <c r="J217" s="288"/>
    </row>
    <row r="218" spans="1:10" ht="17.399999999999999">
      <c r="A218" s="1628" t="s">
        <v>652</v>
      </c>
      <c r="B218" s="1628"/>
      <c r="C218" s="1628"/>
      <c r="D218" s="276">
        <v>0</v>
      </c>
      <c r="E218" s="276">
        <v>0</v>
      </c>
      <c r="F218" s="276">
        <v>0</v>
      </c>
      <c r="G218" s="276">
        <v>0</v>
      </c>
      <c r="H218" s="276">
        <v>0</v>
      </c>
      <c r="I218" s="276">
        <v>0</v>
      </c>
      <c r="J218" s="288"/>
    </row>
    <row r="219" spans="1:10" ht="17.399999999999999">
      <c r="A219" s="1627" t="s">
        <v>651</v>
      </c>
      <c r="B219" s="1627"/>
      <c r="C219" s="1627"/>
      <c r="D219" s="275">
        <v>2980</v>
      </c>
      <c r="E219" s="275">
        <v>701</v>
      </c>
      <c r="F219" s="275">
        <v>1227</v>
      </c>
      <c r="G219" s="275">
        <v>7</v>
      </c>
      <c r="H219" s="275">
        <v>1</v>
      </c>
      <c r="I219" s="275">
        <v>13</v>
      </c>
      <c r="J219" s="288"/>
    </row>
    <row r="220" spans="1:10" ht="17.399999999999999">
      <c r="A220" s="1628" t="s">
        <v>650</v>
      </c>
      <c r="B220" s="1628"/>
      <c r="C220" s="1628"/>
      <c r="D220" s="276">
        <v>2130</v>
      </c>
      <c r="E220" s="276">
        <v>316</v>
      </c>
      <c r="F220" s="276">
        <v>540</v>
      </c>
      <c r="G220" s="276">
        <v>4</v>
      </c>
      <c r="H220" s="276">
        <v>1</v>
      </c>
      <c r="I220" s="276">
        <v>10</v>
      </c>
      <c r="J220" s="288"/>
    </row>
    <row r="221" spans="1:10" ht="17.399999999999999">
      <c r="A221" s="1628" t="s">
        <v>649</v>
      </c>
      <c r="B221" s="1628"/>
      <c r="C221" s="1628"/>
      <c r="D221" s="276">
        <v>0</v>
      </c>
      <c r="E221" s="276">
        <v>35</v>
      </c>
      <c r="F221" s="276">
        <v>62</v>
      </c>
      <c r="G221" s="276">
        <v>0</v>
      </c>
      <c r="H221" s="276">
        <v>0</v>
      </c>
      <c r="I221" s="276">
        <v>0</v>
      </c>
      <c r="J221" s="288"/>
    </row>
    <row r="222" spans="1:10" ht="17.399999999999999">
      <c r="A222" s="1628" t="s">
        <v>648</v>
      </c>
      <c r="B222" s="1628"/>
      <c r="C222" s="1628"/>
      <c r="D222" s="276">
        <v>4</v>
      </c>
      <c r="E222" s="276">
        <v>97</v>
      </c>
      <c r="F222" s="276">
        <v>124</v>
      </c>
      <c r="G222" s="276">
        <v>1</v>
      </c>
      <c r="H222" s="276">
        <v>0</v>
      </c>
      <c r="I222" s="276">
        <v>0</v>
      </c>
      <c r="J222" s="288"/>
    </row>
    <row r="223" spans="1:10" ht="17.399999999999999">
      <c r="A223" s="1628" t="s">
        <v>647</v>
      </c>
      <c r="B223" s="1628"/>
      <c r="C223" s="1628"/>
      <c r="D223" s="276">
        <v>2</v>
      </c>
      <c r="E223" s="276">
        <v>10</v>
      </c>
      <c r="F223" s="276">
        <v>44</v>
      </c>
      <c r="G223" s="276">
        <v>0</v>
      </c>
      <c r="H223" s="276">
        <v>0</v>
      </c>
      <c r="I223" s="276">
        <v>0</v>
      </c>
      <c r="J223" s="288"/>
    </row>
    <row r="224" spans="1:10" ht="17.399999999999999">
      <c r="A224" s="1628" t="s">
        <v>646</v>
      </c>
      <c r="B224" s="1628"/>
      <c r="C224" s="1628"/>
      <c r="D224" s="276">
        <v>0</v>
      </c>
      <c r="E224" s="276">
        <v>66</v>
      </c>
      <c r="F224" s="276">
        <v>70</v>
      </c>
      <c r="G224" s="276">
        <v>0</v>
      </c>
      <c r="H224" s="276">
        <v>0</v>
      </c>
      <c r="I224" s="276">
        <v>0</v>
      </c>
      <c r="J224" s="288"/>
    </row>
    <row r="225" spans="1:10" ht="17.399999999999999">
      <c r="A225" s="1628" t="s">
        <v>645</v>
      </c>
      <c r="B225" s="1628"/>
      <c r="C225" s="1628"/>
      <c r="D225" s="276">
        <v>842</v>
      </c>
      <c r="E225" s="276">
        <v>147</v>
      </c>
      <c r="F225" s="276">
        <v>298</v>
      </c>
      <c r="G225" s="276">
        <v>2</v>
      </c>
      <c r="H225" s="276">
        <v>0</v>
      </c>
      <c r="I225" s="276">
        <v>3</v>
      </c>
      <c r="J225" s="288"/>
    </row>
    <row r="226" spans="1:10" ht="17.399999999999999">
      <c r="A226" s="1628" t="s">
        <v>644</v>
      </c>
      <c r="B226" s="1628"/>
      <c r="C226" s="1628"/>
      <c r="D226" s="276">
        <v>1</v>
      </c>
      <c r="E226" s="276">
        <v>22</v>
      </c>
      <c r="F226" s="276">
        <v>63</v>
      </c>
      <c r="G226" s="276">
        <v>0</v>
      </c>
      <c r="H226" s="276">
        <v>0</v>
      </c>
      <c r="I226" s="276">
        <v>0</v>
      </c>
      <c r="J226" s="288"/>
    </row>
    <row r="227" spans="1:10" ht="17.399999999999999">
      <c r="A227" s="1628" t="s">
        <v>643</v>
      </c>
      <c r="B227" s="1628"/>
      <c r="C227" s="1628"/>
      <c r="D227" s="276">
        <v>1</v>
      </c>
      <c r="E227" s="276">
        <v>8</v>
      </c>
      <c r="F227" s="276">
        <v>26</v>
      </c>
      <c r="G227" s="276">
        <v>0</v>
      </c>
      <c r="H227" s="276">
        <v>0</v>
      </c>
      <c r="I227" s="276">
        <v>0</v>
      </c>
      <c r="J227" s="288"/>
    </row>
    <row r="228" spans="1:10" ht="17.399999999999999">
      <c r="A228" s="1627" t="s">
        <v>642</v>
      </c>
      <c r="B228" s="1627"/>
      <c r="C228" s="1627"/>
      <c r="D228" s="275">
        <v>13290</v>
      </c>
      <c r="E228" s="275">
        <v>3285</v>
      </c>
      <c r="F228" s="275">
        <v>6289</v>
      </c>
      <c r="G228" s="275">
        <v>56</v>
      </c>
      <c r="H228" s="275">
        <v>16</v>
      </c>
      <c r="I228" s="275">
        <v>109</v>
      </c>
      <c r="J228" s="288"/>
    </row>
    <row r="229" spans="1:10" ht="17.399999999999999">
      <c r="A229" s="1627" t="s">
        <v>641</v>
      </c>
      <c r="B229" s="1627"/>
      <c r="C229" s="1627"/>
      <c r="D229" s="275">
        <v>5786</v>
      </c>
      <c r="E229" s="275">
        <v>1331</v>
      </c>
      <c r="F229" s="275">
        <v>2356</v>
      </c>
      <c r="G229" s="275">
        <v>33</v>
      </c>
      <c r="H229" s="275">
        <v>13</v>
      </c>
      <c r="I229" s="275">
        <v>50</v>
      </c>
      <c r="J229" s="288"/>
    </row>
    <row r="230" spans="1:10" ht="17.399999999999999">
      <c r="A230" s="1628" t="s">
        <v>640</v>
      </c>
      <c r="B230" s="1628"/>
      <c r="C230" s="1628"/>
      <c r="D230" s="276">
        <v>5355</v>
      </c>
      <c r="E230" s="276">
        <v>788</v>
      </c>
      <c r="F230" s="276">
        <v>1718</v>
      </c>
      <c r="G230" s="276">
        <v>32</v>
      </c>
      <c r="H230" s="276">
        <v>12</v>
      </c>
      <c r="I230" s="276">
        <v>47</v>
      </c>
      <c r="J230" s="288"/>
    </row>
    <row r="231" spans="1:10" ht="17.399999999999999">
      <c r="A231" s="1628" t="s">
        <v>639</v>
      </c>
      <c r="B231" s="1628"/>
      <c r="C231" s="1628"/>
      <c r="D231" s="276">
        <v>425</v>
      </c>
      <c r="E231" s="276">
        <v>136</v>
      </c>
      <c r="F231" s="276">
        <v>239</v>
      </c>
      <c r="G231" s="276">
        <v>1</v>
      </c>
      <c r="H231" s="276">
        <v>1</v>
      </c>
      <c r="I231" s="276">
        <v>2</v>
      </c>
      <c r="J231" s="288"/>
    </row>
    <row r="232" spans="1:10" ht="17.399999999999999">
      <c r="A232" s="1628" t="s">
        <v>638</v>
      </c>
      <c r="B232" s="1628"/>
      <c r="C232" s="1628"/>
      <c r="D232" s="276">
        <v>0</v>
      </c>
      <c r="E232" s="276">
        <v>10</v>
      </c>
      <c r="F232" s="276">
        <v>13</v>
      </c>
      <c r="G232" s="276">
        <v>0</v>
      </c>
      <c r="H232" s="276">
        <v>0</v>
      </c>
      <c r="I232" s="276">
        <v>0</v>
      </c>
      <c r="J232" s="288"/>
    </row>
    <row r="233" spans="1:10" ht="17.399999999999999">
      <c r="A233" s="1628" t="s">
        <v>637</v>
      </c>
      <c r="B233" s="1628"/>
      <c r="C233" s="1628"/>
      <c r="D233" s="276">
        <v>3</v>
      </c>
      <c r="E233" s="276">
        <v>8</v>
      </c>
      <c r="F233" s="276">
        <v>52</v>
      </c>
      <c r="G233" s="276">
        <v>0</v>
      </c>
      <c r="H233" s="276">
        <v>0</v>
      </c>
      <c r="I233" s="276">
        <v>1</v>
      </c>
      <c r="J233" s="288"/>
    </row>
    <row r="234" spans="1:10" ht="17.399999999999999">
      <c r="A234" s="1628" t="s">
        <v>636</v>
      </c>
      <c r="B234" s="1628"/>
      <c r="C234" s="1628"/>
      <c r="D234" s="276">
        <v>0</v>
      </c>
      <c r="E234" s="276">
        <v>0</v>
      </c>
      <c r="F234" s="276">
        <v>0</v>
      </c>
      <c r="G234" s="276">
        <v>0</v>
      </c>
      <c r="H234" s="276">
        <v>0</v>
      </c>
      <c r="I234" s="276">
        <v>0</v>
      </c>
      <c r="J234" s="288"/>
    </row>
    <row r="235" spans="1:10" ht="17.399999999999999">
      <c r="A235" s="1628" t="s">
        <v>635</v>
      </c>
      <c r="B235" s="1628"/>
      <c r="C235" s="1628"/>
      <c r="D235" s="276">
        <v>0</v>
      </c>
      <c r="E235" s="276">
        <v>0</v>
      </c>
      <c r="F235" s="276">
        <v>11</v>
      </c>
      <c r="G235" s="276">
        <v>0</v>
      </c>
      <c r="H235" s="276">
        <v>0</v>
      </c>
      <c r="I235" s="276">
        <v>0</v>
      </c>
      <c r="J235" s="288"/>
    </row>
    <row r="236" spans="1:10" ht="17.399999999999999">
      <c r="A236" s="1628" t="s">
        <v>634</v>
      </c>
      <c r="B236" s="1628"/>
      <c r="C236" s="1628"/>
      <c r="D236" s="276">
        <v>0</v>
      </c>
      <c r="E236" s="276">
        <v>16</v>
      </c>
      <c r="F236" s="276">
        <v>13</v>
      </c>
      <c r="G236" s="276">
        <v>0</v>
      </c>
      <c r="H236" s="276">
        <v>0</v>
      </c>
      <c r="I236" s="276">
        <v>0</v>
      </c>
      <c r="J236" s="288"/>
    </row>
    <row r="237" spans="1:10" ht="17.399999999999999">
      <c r="A237" s="1628" t="s">
        <v>633</v>
      </c>
      <c r="B237" s="1628"/>
      <c r="C237" s="1628"/>
      <c r="D237" s="276">
        <v>1</v>
      </c>
      <c r="E237" s="276">
        <v>90</v>
      </c>
      <c r="F237" s="276">
        <v>75</v>
      </c>
      <c r="G237" s="276">
        <v>0</v>
      </c>
      <c r="H237" s="276">
        <v>0</v>
      </c>
      <c r="I237" s="276">
        <v>0</v>
      </c>
      <c r="J237" s="288"/>
    </row>
    <row r="238" spans="1:10" ht="17.399999999999999">
      <c r="A238" s="1628" t="s">
        <v>632</v>
      </c>
      <c r="B238" s="1628"/>
      <c r="C238" s="1628"/>
      <c r="D238" s="276">
        <v>0</v>
      </c>
      <c r="E238" s="276">
        <v>30</v>
      </c>
      <c r="F238" s="276">
        <v>19</v>
      </c>
      <c r="G238" s="276">
        <v>0</v>
      </c>
      <c r="H238" s="276">
        <v>0</v>
      </c>
      <c r="I238" s="276">
        <v>0</v>
      </c>
      <c r="J238" s="288"/>
    </row>
    <row r="239" spans="1:10" ht="17.399999999999999">
      <c r="A239" s="1628" t="s">
        <v>631</v>
      </c>
      <c r="B239" s="1628"/>
      <c r="C239" s="1628"/>
      <c r="D239" s="276">
        <v>0</v>
      </c>
      <c r="E239" s="276">
        <v>19</v>
      </c>
      <c r="F239" s="276">
        <v>24</v>
      </c>
      <c r="G239" s="276">
        <v>0</v>
      </c>
      <c r="H239" s="276">
        <v>0</v>
      </c>
      <c r="I239" s="276">
        <v>0</v>
      </c>
      <c r="J239" s="288"/>
    </row>
    <row r="240" spans="1:10" ht="17.399999999999999">
      <c r="A240" s="1628" t="s">
        <v>630</v>
      </c>
      <c r="B240" s="1628"/>
      <c r="C240" s="1628"/>
      <c r="D240" s="276">
        <v>0</v>
      </c>
      <c r="E240" s="276">
        <v>31</v>
      </c>
      <c r="F240" s="276">
        <v>38</v>
      </c>
      <c r="G240" s="276">
        <v>0</v>
      </c>
      <c r="H240" s="276">
        <v>0</v>
      </c>
      <c r="I240" s="276">
        <v>0</v>
      </c>
      <c r="J240" s="288"/>
    </row>
    <row r="241" spans="1:10" ht="17.399999999999999">
      <c r="A241" s="1628" t="s">
        <v>629</v>
      </c>
      <c r="B241" s="1628"/>
      <c r="C241" s="1628"/>
      <c r="D241" s="276">
        <v>2</v>
      </c>
      <c r="E241" s="276">
        <v>167</v>
      </c>
      <c r="F241" s="276">
        <v>130</v>
      </c>
      <c r="G241" s="276">
        <v>0</v>
      </c>
      <c r="H241" s="276">
        <v>0</v>
      </c>
      <c r="I241" s="276">
        <v>0</v>
      </c>
      <c r="J241" s="288"/>
    </row>
    <row r="242" spans="1:10" ht="17.399999999999999">
      <c r="A242" s="1628" t="s">
        <v>628</v>
      </c>
      <c r="B242" s="1628"/>
      <c r="C242" s="1628"/>
      <c r="D242" s="276">
        <v>0</v>
      </c>
      <c r="E242" s="276">
        <v>36</v>
      </c>
      <c r="F242" s="276">
        <v>24</v>
      </c>
      <c r="G242" s="276">
        <v>0</v>
      </c>
      <c r="H242" s="276">
        <v>0</v>
      </c>
      <c r="I242" s="276">
        <v>0</v>
      </c>
      <c r="J242" s="288"/>
    </row>
    <row r="243" spans="1:10" ht="17.399999999999999">
      <c r="A243" s="1627" t="s">
        <v>627</v>
      </c>
      <c r="B243" s="1627"/>
      <c r="C243" s="1627"/>
      <c r="D243" s="275">
        <v>541</v>
      </c>
      <c r="E243" s="275">
        <v>164</v>
      </c>
      <c r="F243" s="275">
        <v>398</v>
      </c>
      <c r="G243" s="275">
        <v>2</v>
      </c>
      <c r="H243" s="275">
        <v>0</v>
      </c>
      <c r="I243" s="275">
        <v>3</v>
      </c>
      <c r="J243" s="288"/>
    </row>
    <row r="244" spans="1:10" ht="17.399999999999999">
      <c r="A244" s="1628" t="s">
        <v>626</v>
      </c>
      <c r="B244" s="1628"/>
      <c r="C244" s="1628"/>
      <c r="D244" s="276">
        <v>517</v>
      </c>
      <c r="E244" s="276">
        <v>93</v>
      </c>
      <c r="F244" s="276">
        <v>336</v>
      </c>
      <c r="G244" s="276">
        <v>2</v>
      </c>
      <c r="H244" s="276">
        <v>0</v>
      </c>
      <c r="I244" s="276">
        <v>3</v>
      </c>
      <c r="J244" s="288"/>
    </row>
    <row r="245" spans="1:10" ht="17.399999999999999">
      <c r="A245" s="1628" t="s">
        <v>625</v>
      </c>
      <c r="B245" s="1628"/>
      <c r="C245" s="1628"/>
      <c r="D245" s="276">
        <v>0</v>
      </c>
      <c r="E245" s="276">
        <v>3</v>
      </c>
      <c r="F245" s="276">
        <v>0</v>
      </c>
      <c r="G245" s="276">
        <v>0</v>
      </c>
      <c r="H245" s="276">
        <v>0</v>
      </c>
      <c r="I245" s="276">
        <v>0</v>
      </c>
      <c r="J245" s="288"/>
    </row>
    <row r="246" spans="1:10" ht="17.399999999999999">
      <c r="A246" s="1628" t="s">
        <v>624</v>
      </c>
      <c r="B246" s="1628"/>
      <c r="C246" s="1628"/>
      <c r="D246" s="276">
        <v>0</v>
      </c>
      <c r="E246" s="276">
        <v>1</v>
      </c>
      <c r="F246" s="276">
        <v>0</v>
      </c>
      <c r="G246" s="276">
        <v>0</v>
      </c>
      <c r="H246" s="276">
        <v>0</v>
      </c>
      <c r="I246" s="276">
        <v>0</v>
      </c>
      <c r="J246" s="288"/>
    </row>
    <row r="247" spans="1:10" ht="17.399999999999999">
      <c r="A247" s="1628" t="s">
        <v>623</v>
      </c>
      <c r="B247" s="1628"/>
      <c r="C247" s="1628"/>
      <c r="D247" s="276">
        <v>24</v>
      </c>
      <c r="E247" s="276">
        <v>30</v>
      </c>
      <c r="F247" s="276">
        <v>45</v>
      </c>
      <c r="G247" s="276">
        <v>0</v>
      </c>
      <c r="H247" s="276">
        <v>0</v>
      </c>
      <c r="I247" s="276">
        <v>0</v>
      </c>
      <c r="J247" s="288"/>
    </row>
    <row r="248" spans="1:10" ht="17.399999999999999">
      <c r="A248" s="1628" t="s">
        <v>622</v>
      </c>
      <c r="B248" s="1628"/>
      <c r="C248" s="1628"/>
      <c r="D248" s="276">
        <v>0</v>
      </c>
      <c r="E248" s="276">
        <v>37</v>
      </c>
      <c r="F248" s="276">
        <v>17</v>
      </c>
      <c r="G248" s="276">
        <v>0</v>
      </c>
      <c r="H248" s="276">
        <v>0</v>
      </c>
      <c r="I248" s="276">
        <v>0</v>
      </c>
      <c r="J248" s="288"/>
    </row>
    <row r="249" spans="1:10" ht="17.399999999999999">
      <c r="A249" s="1627" t="s">
        <v>621</v>
      </c>
      <c r="B249" s="1627"/>
      <c r="C249" s="1627"/>
      <c r="D249" s="275">
        <v>3579</v>
      </c>
      <c r="E249" s="275">
        <v>844</v>
      </c>
      <c r="F249" s="275">
        <v>1720</v>
      </c>
      <c r="G249" s="275">
        <v>12</v>
      </c>
      <c r="H249" s="275">
        <v>2</v>
      </c>
      <c r="I249" s="275">
        <v>29</v>
      </c>
      <c r="J249" s="288"/>
    </row>
    <row r="250" spans="1:10" ht="17.399999999999999">
      <c r="A250" s="1628" t="s">
        <v>620</v>
      </c>
      <c r="B250" s="1628"/>
      <c r="C250" s="1628"/>
      <c r="D250" s="276">
        <v>3465</v>
      </c>
      <c r="E250" s="276">
        <v>418</v>
      </c>
      <c r="F250" s="276">
        <v>1060</v>
      </c>
      <c r="G250" s="276">
        <v>12</v>
      </c>
      <c r="H250" s="276">
        <v>2</v>
      </c>
      <c r="I250" s="276">
        <v>27</v>
      </c>
      <c r="J250" s="288"/>
    </row>
    <row r="251" spans="1:10" ht="17.399999999999999">
      <c r="A251" s="1628" t="s">
        <v>619</v>
      </c>
      <c r="B251" s="1628"/>
      <c r="C251" s="1628"/>
      <c r="D251" s="276">
        <v>1</v>
      </c>
      <c r="E251" s="276">
        <v>33</v>
      </c>
      <c r="F251" s="276">
        <v>58</v>
      </c>
      <c r="G251" s="276">
        <v>0</v>
      </c>
      <c r="H251" s="276">
        <v>0</v>
      </c>
      <c r="I251" s="276">
        <v>0</v>
      </c>
      <c r="J251" s="288"/>
    </row>
    <row r="252" spans="1:10" ht="17.399999999999999">
      <c r="A252" s="1628" t="s">
        <v>618</v>
      </c>
      <c r="B252" s="1628"/>
      <c r="C252" s="1628"/>
      <c r="D252" s="276">
        <v>2</v>
      </c>
      <c r="E252" s="276">
        <v>19</v>
      </c>
      <c r="F252" s="276">
        <v>38</v>
      </c>
      <c r="G252" s="276">
        <v>0</v>
      </c>
      <c r="H252" s="276">
        <v>0</v>
      </c>
      <c r="I252" s="276">
        <v>0</v>
      </c>
      <c r="J252" s="288"/>
    </row>
    <row r="253" spans="1:10" ht="17.399999999999999">
      <c r="A253" s="1628" t="s">
        <v>617</v>
      </c>
      <c r="B253" s="1628"/>
      <c r="C253" s="1628"/>
      <c r="D253" s="276">
        <v>0</v>
      </c>
      <c r="E253" s="276">
        <v>0</v>
      </c>
      <c r="F253" s="276">
        <v>0</v>
      </c>
      <c r="G253" s="276">
        <v>0</v>
      </c>
      <c r="H253" s="276">
        <v>0</v>
      </c>
      <c r="I253" s="276">
        <v>0</v>
      </c>
      <c r="J253" s="288"/>
    </row>
    <row r="254" spans="1:10" ht="17.399999999999999">
      <c r="A254" s="1628" t="s">
        <v>616</v>
      </c>
      <c r="B254" s="1628"/>
      <c r="C254" s="1628"/>
      <c r="D254" s="276">
        <v>100</v>
      </c>
      <c r="E254" s="276">
        <v>101</v>
      </c>
      <c r="F254" s="276">
        <v>291</v>
      </c>
      <c r="G254" s="276">
        <v>0</v>
      </c>
      <c r="H254" s="276">
        <v>0</v>
      </c>
      <c r="I254" s="276">
        <v>1</v>
      </c>
      <c r="J254" s="288"/>
    </row>
    <row r="255" spans="1:10" ht="17.399999999999999">
      <c r="A255" s="1628" t="s">
        <v>615</v>
      </c>
      <c r="B255" s="1628"/>
      <c r="C255" s="1628"/>
      <c r="D255" s="276">
        <v>0</v>
      </c>
      <c r="E255" s="276">
        <v>37</v>
      </c>
      <c r="F255" s="276">
        <v>31</v>
      </c>
      <c r="G255" s="276">
        <v>0</v>
      </c>
      <c r="H255" s="276">
        <v>0</v>
      </c>
      <c r="I255" s="276">
        <v>1</v>
      </c>
      <c r="J255" s="288"/>
    </row>
    <row r="256" spans="1:10" ht="17.399999999999999">
      <c r="A256" s="1628" t="s">
        <v>614</v>
      </c>
      <c r="B256" s="1628"/>
      <c r="C256" s="1628"/>
      <c r="D256" s="276">
        <v>1</v>
      </c>
      <c r="E256" s="276">
        <v>38</v>
      </c>
      <c r="F256" s="276">
        <v>26</v>
      </c>
      <c r="G256" s="276">
        <v>0</v>
      </c>
      <c r="H256" s="276">
        <v>0</v>
      </c>
      <c r="I256" s="276">
        <v>0</v>
      </c>
      <c r="J256" s="288"/>
    </row>
    <row r="257" spans="1:10" ht="17.399999999999999">
      <c r="A257" s="1628" t="s">
        <v>613</v>
      </c>
      <c r="B257" s="1628"/>
      <c r="C257" s="1628"/>
      <c r="D257" s="276">
        <v>0</v>
      </c>
      <c r="E257" s="276">
        <v>50</v>
      </c>
      <c r="F257" s="276">
        <v>31</v>
      </c>
      <c r="G257" s="276">
        <v>0</v>
      </c>
      <c r="H257" s="276">
        <v>0</v>
      </c>
      <c r="I257" s="276">
        <v>0</v>
      </c>
      <c r="J257" s="288"/>
    </row>
    <row r="258" spans="1:10" ht="17.399999999999999">
      <c r="A258" s="1628" t="s">
        <v>612</v>
      </c>
      <c r="B258" s="1628"/>
      <c r="C258" s="1628"/>
      <c r="D258" s="276">
        <v>0</v>
      </c>
      <c r="E258" s="276">
        <v>44</v>
      </c>
      <c r="F258" s="276">
        <v>38</v>
      </c>
      <c r="G258" s="276">
        <v>0</v>
      </c>
      <c r="H258" s="276">
        <v>0</v>
      </c>
      <c r="I258" s="276">
        <v>0</v>
      </c>
      <c r="J258" s="288"/>
    </row>
    <row r="259" spans="1:10" ht="17.399999999999999">
      <c r="A259" s="1628" t="s">
        <v>611</v>
      </c>
      <c r="B259" s="1628"/>
      <c r="C259" s="1628"/>
      <c r="D259" s="276">
        <v>0</v>
      </c>
      <c r="E259" s="276">
        <v>10</v>
      </c>
      <c r="F259" s="276">
        <v>9</v>
      </c>
      <c r="G259" s="276">
        <v>0</v>
      </c>
      <c r="H259" s="276">
        <v>0</v>
      </c>
      <c r="I259" s="276">
        <v>0</v>
      </c>
      <c r="J259" s="288"/>
    </row>
    <row r="260" spans="1:10" ht="17.399999999999999">
      <c r="A260" s="1628" t="s">
        <v>610</v>
      </c>
      <c r="B260" s="1628"/>
      <c r="C260" s="1628"/>
      <c r="D260" s="276">
        <v>10</v>
      </c>
      <c r="E260" s="276">
        <v>81</v>
      </c>
      <c r="F260" s="276">
        <v>124</v>
      </c>
      <c r="G260" s="276">
        <v>0</v>
      </c>
      <c r="H260" s="276">
        <v>0</v>
      </c>
      <c r="I260" s="276">
        <v>0</v>
      </c>
      <c r="J260" s="288"/>
    </row>
    <row r="261" spans="1:10" ht="17.399999999999999">
      <c r="A261" s="1628" t="s">
        <v>609</v>
      </c>
      <c r="B261" s="1628"/>
      <c r="C261" s="1628"/>
      <c r="D261" s="276">
        <v>0</v>
      </c>
      <c r="E261" s="276">
        <v>9</v>
      </c>
      <c r="F261" s="276">
        <v>10</v>
      </c>
      <c r="G261" s="276">
        <v>0</v>
      </c>
      <c r="H261" s="276">
        <v>0</v>
      </c>
      <c r="I261" s="276">
        <v>0</v>
      </c>
      <c r="J261" s="288"/>
    </row>
    <row r="262" spans="1:10" ht="17.399999999999999">
      <c r="A262" s="1628" t="s">
        <v>608</v>
      </c>
      <c r="B262" s="1628"/>
      <c r="C262" s="1628"/>
      <c r="D262" s="276">
        <v>0</v>
      </c>
      <c r="E262" s="276">
        <v>4</v>
      </c>
      <c r="F262" s="276">
        <v>4</v>
      </c>
      <c r="G262" s="276">
        <v>0</v>
      </c>
      <c r="H262" s="276">
        <v>0</v>
      </c>
      <c r="I262" s="276">
        <v>0</v>
      </c>
      <c r="J262" s="288"/>
    </row>
    <row r="263" spans="1:10" ht="17.399999999999999">
      <c r="A263" s="1627" t="s">
        <v>607</v>
      </c>
      <c r="B263" s="1627"/>
      <c r="C263" s="1627"/>
      <c r="D263" s="275">
        <v>3384</v>
      </c>
      <c r="E263" s="275">
        <v>946</v>
      </c>
      <c r="F263" s="275">
        <v>1815</v>
      </c>
      <c r="G263" s="275">
        <v>9</v>
      </c>
      <c r="H263" s="275">
        <v>1</v>
      </c>
      <c r="I263" s="275">
        <v>27</v>
      </c>
      <c r="J263" s="288"/>
    </row>
    <row r="264" spans="1:10" ht="17.399999999999999">
      <c r="A264" s="1628" t="s">
        <v>606</v>
      </c>
      <c r="B264" s="1628"/>
      <c r="C264" s="1628"/>
      <c r="D264" s="276">
        <v>2574</v>
      </c>
      <c r="E264" s="276">
        <v>346</v>
      </c>
      <c r="F264" s="276">
        <v>979</v>
      </c>
      <c r="G264" s="276">
        <v>6</v>
      </c>
      <c r="H264" s="276">
        <v>1</v>
      </c>
      <c r="I264" s="276">
        <v>23</v>
      </c>
      <c r="J264" s="288"/>
    </row>
    <row r="265" spans="1:10" ht="17.399999999999999">
      <c r="A265" s="1628" t="s">
        <v>605</v>
      </c>
      <c r="B265" s="1628"/>
      <c r="C265" s="1628"/>
      <c r="D265" s="276">
        <v>1</v>
      </c>
      <c r="E265" s="276">
        <v>63</v>
      </c>
      <c r="F265" s="276">
        <v>70</v>
      </c>
      <c r="G265" s="276">
        <v>0</v>
      </c>
      <c r="H265" s="276">
        <v>0</v>
      </c>
      <c r="I265" s="276">
        <v>0</v>
      </c>
      <c r="J265" s="288"/>
    </row>
    <row r="266" spans="1:10" ht="17.399999999999999">
      <c r="A266" s="1628" t="s">
        <v>604</v>
      </c>
      <c r="B266" s="1628"/>
      <c r="C266" s="1628"/>
      <c r="D266" s="276">
        <v>0</v>
      </c>
      <c r="E266" s="276">
        <v>84</v>
      </c>
      <c r="F266" s="276">
        <v>98</v>
      </c>
      <c r="G266" s="276">
        <v>0</v>
      </c>
      <c r="H266" s="276">
        <v>0</v>
      </c>
      <c r="I266" s="276">
        <v>0</v>
      </c>
      <c r="J266" s="288"/>
    </row>
    <row r="267" spans="1:10" ht="17.399999999999999">
      <c r="A267" s="1628" t="s">
        <v>603</v>
      </c>
      <c r="B267" s="1628"/>
      <c r="C267" s="1628"/>
      <c r="D267" s="276">
        <v>604</v>
      </c>
      <c r="E267" s="276">
        <v>145</v>
      </c>
      <c r="F267" s="276">
        <v>316</v>
      </c>
      <c r="G267" s="276">
        <v>3</v>
      </c>
      <c r="H267" s="276">
        <v>0</v>
      </c>
      <c r="I267" s="276">
        <v>3</v>
      </c>
      <c r="J267" s="288"/>
    </row>
    <row r="268" spans="1:10" ht="17.399999999999999">
      <c r="A268" s="1628" t="s">
        <v>602</v>
      </c>
      <c r="B268" s="1628"/>
      <c r="C268" s="1628"/>
      <c r="D268" s="276">
        <v>0</v>
      </c>
      <c r="E268" s="276">
        <v>0</v>
      </c>
      <c r="F268" s="276">
        <v>0</v>
      </c>
      <c r="G268" s="276">
        <v>0</v>
      </c>
      <c r="H268" s="276">
        <v>0</v>
      </c>
      <c r="I268" s="276">
        <v>0</v>
      </c>
      <c r="J268" s="288"/>
    </row>
    <row r="269" spans="1:10" ht="17.399999999999999">
      <c r="A269" s="1628" t="s">
        <v>601</v>
      </c>
      <c r="B269" s="1628"/>
      <c r="C269" s="1628"/>
      <c r="D269" s="276">
        <v>0</v>
      </c>
      <c r="E269" s="276">
        <v>48</v>
      </c>
      <c r="F269" s="276">
        <v>40</v>
      </c>
      <c r="G269" s="276">
        <v>0</v>
      </c>
      <c r="H269" s="276">
        <v>0</v>
      </c>
      <c r="I269" s="276">
        <v>0</v>
      </c>
      <c r="J269" s="288"/>
    </row>
    <row r="270" spans="1:10" ht="17.399999999999999">
      <c r="A270" s="1628" t="s">
        <v>600</v>
      </c>
      <c r="B270" s="1628"/>
      <c r="C270" s="1628"/>
      <c r="D270" s="276">
        <v>204</v>
      </c>
      <c r="E270" s="276">
        <v>171</v>
      </c>
      <c r="F270" s="276">
        <v>216</v>
      </c>
      <c r="G270" s="276">
        <v>0</v>
      </c>
      <c r="H270" s="276">
        <v>0</v>
      </c>
      <c r="I270" s="276">
        <v>1</v>
      </c>
      <c r="J270" s="288"/>
    </row>
    <row r="271" spans="1:10" ht="17.399999999999999">
      <c r="A271" s="1628" t="s">
        <v>599</v>
      </c>
      <c r="B271" s="1628"/>
      <c r="C271" s="1628"/>
      <c r="D271" s="276">
        <v>0</v>
      </c>
      <c r="E271" s="276">
        <v>0</v>
      </c>
      <c r="F271" s="276">
        <v>0</v>
      </c>
      <c r="G271" s="276">
        <v>0</v>
      </c>
      <c r="H271" s="276">
        <v>0</v>
      </c>
      <c r="I271" s="276">
        <v>0</v>
      </c>
      <c r="J271" s="288"/>
    </row>
    <row r="272" spans="1:10" ht="17.399999999999999">
      <c r="A272" s="1628" t="s">
        <v>598</v>
      </c>
      <c r="B272" s="1628"/>
      <c r="C272" s="1628"/>
      <c r="D272" s="276">
        <v>1</v>
      </c>
      <c r="E272" s="276">
        <v>0</v>
      </c>
      <c r="F272" s="276">
        <v>7</v>
      </c>
      <c r="G272" s="276">
        <v>0</v>
      </c>
      <c r="H272" s="276">
        <v>0</v>
      </c>
      <c r="I272" s="276">
        <v>0</v>
      </c>
      <c r="J272" s="288"/>
    </row>
    <row r="273" spans="1:10" ht="17.399999999999999">
      <c r="A273" s="1628" t="s">
        <v>597</v>
      </c>
      <c r="B273" s="1628"/>
      <c r="C273" s="1628"/>
      <c r="D273" s="276">
        <v>0</v>
      </c>
      <c r="E273" s="276">
        <v>36</v>
      </c>
      <c r="F273" s="276">
        <v>44</v>
      </c>
      <c r="G273" s="276">
        <v>0</v>
      </c>
      <c r="H273" s="276">
        <v>0</v>
      </c>
      <c r="I273" s="276">
        <v>0</v>
      </c>
      <c r="J273" s="288"/>
    </row>
    <row r="274" spans="1:10" ht="17.399999999999999">
      <c r="A274" s="1628" t="s">
        <v>596</v>
      </c>
      <c r="B274" s="1628"/>
      <c r="C274" s="1628"/>
      <c r="D274" s="276">
        <v>0</v>
      </c>
      <c r="E274" s="276">
        <v>53</v>
      </c>
      <c r="F274" s="276">
        <v>45</v>
      </c>
      <c r="G274" s="276">
        <v>0</v>
      </c>
      <c r="H274" s="276">
        <v>0</v>
      </c>
      <c r="I274" s="276">
        <v>0</v>
      </c>
      <c r="J274" s="288"/>
    </row>
    <row r="275" spans="1:10" ht="17.399999999999999">
      <c r="A275" s="1627" t="s">
        <v>595</v>
      </c>
      <c r="B275" s="1627"/>
      <c r="C275" s="1627"/>
      <c r="D275" s="275">
        <v>26540</v>
      </c>
      <c r="E275" s="275">
        <v>7822</v>
      </c>
      <c r="F275" s="275">
        <v>12449</v>
      </c>
      <c r="G275" s="275">
        <v>143</v>
      </c>
      <c r="H275" s="275">
        <v>59</v>
      </c>
      <c r="I275" s="275">
        <v>296</v>
      </c>
      <c r="J275" s="288"/>
    </row>
    <row r="276" spans="1:10" ht="17.399999999999999">
      <c r="A276" s="1627" t="s">
        <v>594</v>
      </c>
      <c r="B276" s="1627"/>
      <c r="C276" s="1627"/>
      <c r="D276" s="275">
        <v>14069</v>
      </c>
      <c r="E276" s="275">
        <v>4170</v>
      </c>
      <c r="F276" s="275">
        <v>6261</v>
      </c>
      <c r="G276" s="275">
        <v>86</v>
      </c>
      <c r="H276" s="275">
        <v>39</v>
      </c>
      <c r="I276" s="275">
        <v>182</v>
      </c>
      <c r="J276" s="288"/>
    </row>
    <row r="277" spans="1:10" ht="17.399999999999999">
      <c r="A277" s="1628" t="s">
        <v>593</v>
      </c>
      <c r="B277" s="1628"/>
      <c r="C277" s="1628"/>
      <c r="D277" s="276">
        <v>7362</v>
      </c>
      <c r="E277" s="276">
        <v>1070</v>
      </c>
      <c r="F277" s="276">
        <v>3013</v>
      </c>
      <c r="G277" s="276">
        <v>58</v>
      </c>
      <c r="H277" s="276">
        <v>32</v>
      </c>
      <c r="I277" s="276">
        <v>90</v>
      </c>
      <c r="J277" s="288"/>
    </row>
    <row r="278" spans="1:10" ht="17.399999999999999">
      <c r="A278" s="1628" t="s">
        <v>592</v>
      </c>
      <c r="B278" s="1628"/>
      <c r="C278" s="1628"/>
      <c r="D278" s="276">
        <v>815</v>
      </c>
      <c r="E278" s="276">
        <v>493</v>
      </c>
      <c r="F278" s="276">
        <v>389</v>
      </c>
      <c r="G278" s="276">
        <v>4</v>
      </c>
      <c r="H278" s="276">
        <v>0</v>
      </c>
      <c r="I278" s="276">
        <v>4</v>
      </c>
      <c r="J278" s="288"/>
    </row>
    <row r="279" spans="1:10" ht="17.399999999999999">
      <c r="A279" s="1628" t="s">
        <v>591</v>
      </c>
      <c r="B279" s="1628"/>
      <c r="C279" s="1628"/>
      <c r="D279" s="276">
        <v>0</v>
      </c>
      <c r="E279" s="276">
        <v>1</v>
      </c>
      <c r="F279" s="276">
        <v>1</v>
      </c>
      <c r="G279" s="276">
        <v>0</v>
      </c>
      <c r="H279" s="276">
        <v>0</v>
      </c>
      <c r="I279" s="276">
        <v>0</v>
      </c>
      <c r="J279" s="288"/>
    </row>
    <row r="280" spans="1:10" ht="17.399999999999999">
      <c r="A280" s="1628" t="s">
        <v>590</v>
      </c>
      <c r="B280" s="1628"/>
      <c r="C280" s="1628"/>
      <c r="D280" s="276">
        <v>2</v>
      </c>
      <c r="E280" s="276">
        <v>305</v>
      </c>
      <c r="F280" s="276">
        <v>228</v>
      </c>
      <c r="G280" s="276">
        <v>0</v>
      </c>
      <c r="H280" s="276">
        <v>0</v>
      </c>
      <c r="I280" s="276">
        <v>0</v>
      </c>
      <c r="J280" s="288"/>
    </row>
    <row r="281" spans="1:10" ht="17.399999999999999">
      <c r="A281" s="1628" t="s">
        <v>589</v>
      </c>
      <c r="B281" s="1628"/>
      <c r="C281" s="1628"/>
      <c r="D281" s="276">
        <v>1</v>
      </c>
      <c r="E281" s="276">
        <v>41</v>
      </c>
      <c r="F281" s="276">
        <v>46</v>
      </c>
      <c r="G281" s="276">
        <v>0</v>
      </c>
      <c r="H281" s="276">
        <v>0</v>
      </c>
      <c r="I281" s="276">
        <v>0</v>
      </c>
      <c r="J281" s="288"/>
    </row>
    <row r="282" spans="1:10" ht="17.399999999999999">
      <c r="A282" s="1628" t="s">
        <v>588</v>
      </c>
      <c r="B282" s="1628"/>
      <c r="C282" s="1628"/>
      <c r="D282" s="276">
        <v>0</v>
      </c>
      <c r="E282" s="276">
        <v>0</v>
      </c>
      <c r="F282" s="276">
        <v>0</v>
      </c>
      <c r="G282" s="276">
        <v>0</v>
      </c>
      <c r="H282" s="276">
        <v>0</v>
      </c>
      <c r="I282" s="276">
        <v>0</v>
      </c>
      <c r="J282" s="288"/>
    </row>
    <row r="283" spans="1:10" ht="17.399999999999999">
      <c r="A283" s="1628" t="s">
        <v>587</v>
      </c>
      <c r="B283" s="1628"/>
      <c r="C283" s="1628"/>
      <c r="D283" s="276">
        <v>0</v>
      </c>
      <c r="E283" s="276">
        <v>88</v>
      </c>
      <c r="F283" s="276">
        <v>56</v>
      </c>
      <c r="G283" s="276">
        <v>0</v>
      </c>
      <c r="H283" s="276">
        <v>0</v>
      </c>
      <c r="I283" s="276">
        <v>0</v>
      </c>
      <c r="J283" s="288"/>
    </row>
    <row r="284" spans="1:10" ht="17.399999999999999">
      <c r="A284" s="1628" t="s">
        <v>586</v>
      </c>
      <c r="B284" s="1628"/>
      <c r="C284" s="1628"/>
      <c r="D284" s="276">
        <v>0</v>
      </c>
      <c r="E284" s="276">
        <v>4</v>
      </c>
      <c r="F284" s="276">
        <v>4</v>
      </c>
      <c r="G284" s="276">
        <v>0</v>
      </c>
      <c r="H284" s="276">
        <v>0</v>
      </c>
      <c r="I284" s="276">
        <v>0</v>
      </c>
      <c r="J284" s="288"/>
    </row>
    <row r="285" spans="1:10" ht="17.399999999999999">
      <c r="A285" s="1628" t="s">
        <v>585</v>
      </c>
      <c r="B285" s="1628"/>
      <c r="C285" s="1628"/>
      <c r="D285" s="276">
        <v>331</v>
      </c>
      <c r="E285" s="276">
        <v>253</v>
      </c>
      <c r="F285" s="276">
        <v>211</v>
      </c>
      <c r="G285" s="276">
        <v>0</v>
      </c>
      <c r="H285" s="276">
        <v>1</v>
      </c>
      <c r="I285" s="276">
        <v>1</v>
      </c>
      <c r="J285" s="288"/>
    </row>
    <row r="286" spans="1:10" ht="17.399999999999999">
      <c r="A286" s="1628" t="s">
        <v>584</v>
      </c>
      <c r="B286" s="1628"/>
      <c r="C286" s="1628"/>
      <c r="D286" s="276">
        <v>32</v>
      </c>
      <c r="E286" s="276">
        <v>177</v>
      </c>
      <c r="F286" s="276">
        <v>160</v>
      </c>
      <c r="G286" s="276">
        <v>0</v>
      </c>
      <c r="H286" s="276">
        <v>0</v>
      </c>
      <c r="I286" s="276">
        <v>0</v>
      </c>
      <c r="J286" s="288"/>
    </row>
    <row r="287" spans="1:10" ht="17.399999999999999">
      <c r="A287" s="1628" t="s">
        <v>583</v>
      </c>
      <c r="B287" s="1628"/>
      <c r="C287" s="1628"/>
      <c r="D287" s="276">
        <v>294</v>
      </c>
      <c r="E287" s="276">
        <v>407</v>
      </c>
      <c r="F287" s="276">
        <v>208</v>
      </c>
      <c r="G287" s="276">
        <v>0</v>
      </c>
      <c r="H287" s="276">
        <v>1</v>
      </c>
      <c r="I287" s="276">
        <v>0</v>
      </c>
      <c r="J287" s="288"/>
    </row>
    <row r="288" spans="1:10" ht="17.399999999999999">
      <c r="A288" s="1628" t="s">
        <v>582</v>
      </c>
      <c r="B288" s="1628"/>
      <c r="C288" s="1628"/>
      <c r="D288" s="276">
        <v>3</v>
      </c>
      <c r="E288" s="276">
        <v>59</v>
      </c>
      <c r="F288" s="276">
        <v>67</v>
      </c>
      <c r="G288" s="276">
        <v>1</v>
      </c>
      <c r="H288" s="276">
        <v>0</v>
      </c>
      <c r="I288" s="276">
        <v>0</v>
      </c>
      <c r="J288" s="288"/>
    </row>
    <row r="289" spans="1:10" ht="17.399999999999999">
      <c r="A289" s="1628" t="s">
        <v>581</v>
      </c>
      <c r="B289" s="1628"/>
      <c r="C289" s="1628"/>
      <c r="D289" s="276">
        <v>238</v>
      </c>
      <c r="E289" s="276">
        <v>288</v>
      </c>
      <c r="F289" s="276">
        <v>432</v>
      </c>
      <c r="G289" s="276">
        <v>1</v>
      </c>
      <c r="H289" s="276">
        <v>0</v>
      </c>
      <c r="I289" s="276">
        <v>4</v>
      </c>
      <c r="J289" s="288"/>
    </row>
    <row r="290" spans="1:10" ht="17.399999999999999">
      <c r="A290" s="1628" t="s">
        <v>580</v>
      </c>
      <c r="B290" s="1628"/>
      <c r="C290" s="1628"/>
      <c r="D290" s="276">
        <v>0</v>
      </c>
      <c r="E290" s="276">
        <v>0</v>
      </c>
      <c r="F290" s="276">
        <v>0</v>
      </c>
      <c r="G290" s="276">
        <v>0</v>
      </c>
      <c r="H290" s="276">
        <v>0</v>
      </c>
      <c r="I290" s="276">
        <v>0</v>
      </c>
      <c r="J290" s="288"/>
    </row>
    <row r="291" spans="1:10" ht="17.399999999999999">
      <c r="A291" s="1628" t="s">
        <v>579</v>
      </c>
      <c r="B291" s="1628"/>
      <c r="C291" s="1628"/>
      <c r="D291" s="276">
        <v>3696</v>
      </c>
      <c r="E291" s="276">
        <v>402</v>
      </c>
      <c r="F291" s="276">
        <v>911</v>
      </c>
      <c r="G291" s="276">
        <v>13</v>
      </c>
      <c r="H291" s="276">
        <v>3</v>
      </c>
      <c r="I291" s="276">
        <v>76</v>
      </c>
      <c r="J291" s="288"/>
    </row>
    <row r="292" spans="1:10" ht="17.399999999999999">
      <c r="A292" s="1628" t="s">
        <v>578</v>
      </c>
      <c r="B292" s="1628"/>
      <c r="C292" s="1628"/>
      <c r="D292" s="276">
        <v>0</v>
      </c>
      <c r="E292" s="276">
        <v>10</v>
      </c>
      <c r="F292" s="276">
        <v>6</v>
      </c>
      <c r="G292" s="276">
        <v>0</v>
      </c>
      <c r="H292" s="276">
        <v>0</v>
      </c>
      <c r="I292" s="276">
        <v>0</v>
      </c>
      <c r="J292" s="288"/>
    </row>
    <row r="293" spans="1:10" ht="17.399999999999999">
      <c r="A293" s="1628" t="s">
        <v>577</v>
      </c>
      <c r="B293" s="1628"/>
      <c r="C293" s="1628"/>
      <c r="D293" s="276">
        <v>38</v>
      </c>
      <c r="E293" s="276">
        <v>285</v>
      </c>
      <c r="F293" s="276">
        <v>264</v>
      </c>
      <c r="G293" s="276">
        <v>0</v>
      </c>
      <c r="H293" s="276">
        <v>0</v>
      </c>
      <c r="I293" s="276">
        <v>0</v>
      </c>
      <c r="J293" s="288"/>
    </row>
    <row r="294" spans="1:10" ht="17.399999999999999">
      <c r="A294" s="1628" t="s">
        <v>576</v>
      </c>
      <c r="B294" s="1628"/>
      <c r="C294" s="1628"/>
      <c r="D294" s="276">
        <v>1257</v>
      </c>
      <c r="E294" s="276">
        <v>287</v>
      </c>
      <c r="F294" s="276">
        <v>265</v>
      </c>
      <c r="G294" s="276">
        <v>9</v>
      </c>
      <c r="H294" s="276">
        <v>2</v>
      </c>
      <c r="I294" s="276">
        <v>7</v>
      </c>
      <c r="J294" s="288"/>
    </row>
    <row r="295" spans="1:10" ht="17.399999999999999">
      <c r="A295" s="1627" t="s">
        <v>575</v>
      </c>
      <c r="B295" s="1627"/>
      <c r="C295" s="1627"/>
      <c r="D295" s="275">
        <v>1676</v>
      </c>
      <c r="E295" s="275">
        <v>632</v>
      </c>
      <c r="F295" s="275">
        <v>705</v>
      </c>
      <c r="G295" s="275">
        <v>2</v>
      </c>
      <c r="H295" s="275">
        <v>0</v>
      </c>
      <c r="I295" s="275">
        <v>21</v>
      </c>
      <c r="J295" s="288"/>
    </row>
    <row r="296" spans="1:10" ht="17.399999999999999">
      <c r="A296" s="1628" t="s">
        <v>574</v>
      </c>
      <c r="B296" s="1628"/>
      <c r="C296" s="1628"/>
      <c r="D296" s="276">
        <v>167</v>
      </c>
      <c r="E296" s="276">
        <v>97</v>
      </c>
      <c r="F296" s="276">
        <v>94</v>
      </c>
      <c r="G296" s="276">
        <v>0</v>
      </c>
      <c r="H296" s="276">
        <v>0</v>
      </c>
      <c r="I296" s="276">
        <v>0</v>
      </c>
      <c r="J296" s="288"/>
    </row>
    <row r="297" spans="1:10" ht="17.399999999999999">
      <c r="A297" s="1628" t="s">
        <v>573</v>
      </c>
      <c r="B297" s="1628"/>
      <c r="C297" s="1628"/>
      <c r="D297" s="276">
        <v>0</v>
      </c>
      <c r="E297" s="276">
        <v>2</v>
      </c>
      <c r="F297" s="276">
        <v>0</v>
      </c>
      <c r="G297" s="276">
        <v>0</v>
      </c>
      <c r="H297" s="276">
        <v>0</v>
      </c>
      <c r="I297" s="276">
        <v>0</v>
      </c>
      <c r="J297" s="288"/>
    </row>
    <row r="298" spans="1:10" ht="17.399999999999999">
      <c r="A298" s="1628" t="s">
        <v>572</v>
      </c>
      <c r="B298" s="1628"/>
      <c r="C298" s="1628"/>
      <c r="D298" s="276">
        <v>48</v>
      </c>
      <c r="E298" s="276">
        <v>122</v>
      </c>
      <c r="F298" s="276">
        <v>113</v>
      </c>
      <c r="G298" s="276">
        <v>0</v>
      </c>
      <c r="H298" s="276">
        <v>0</v>
      </c>
      <c r="I298" s="276">
        <v>0</v>
      </c>
      <c r="J298" s="288"/>
    </row>
    <row r="299" spans="1:10" ht="17.399999999999999">
      <c r="A299" s="1628" t="s">
        <v>571</v>
      </c>
      <c r="B299" s="1628"/>
      <c r="C299" s="1628"/>
      <c r="D299" s="276">
        <v>0</v>
      </c>
      <c r="E299" s="276">
        <v>9</v>
      </c>
      <c r="F299" s="276">
        <v>11</v>
      </c>
      <c r="G299" s="276">
        <v>0</v>
      </c>
      <c r="H299" s="276">
        <v>0</v>
      </c>
      <c r="I299" s="276">
        <v>0</v>
      </c>
      <c r="J299" s="288"/>
    </row>
    <row r="300" spans="1:10" ht="17.399999999999999">
      <c r="A300" s="1628" t="s">
        <v>570</v>
      </c>
      <c r="B300" s="1628"/>
      <c r="C300" s="1628"/>
      <c r="D300" s="276">
        <v>0</v>
      </c>
      <c r="E300" s="276">
        <v>5</v>
      </c>
      <c r="F300" s="276">
        <v>9</v>
      </c>
      <c r="G300" s="276">
        <v>0</v>
      </c>
      <c r="H300" s="276">
        <v>0</v>
      </c>
      <c r="I300" s="276">
        <v>0</v>
      </c>
      <c r="J300" s="288"/>
    </row>
    <row r="301" spans="1:10" ht="17.399999999999999">
      <c r="A301" s="1628" t="s">
        <v>569</v>
      </c>
      <c r="B301" s="1628"/>
      <c r="C301" s="1628"/>
      <c r="D301" s="276">
        <v>223</v>
      </c>
      <c r="E301" s="276">
        <v>124</v>
      </c>
      <c r="F301" s="276">
        <v>164</v>
      </c>
      <c r="G301" s="276">
        <v>1</v>
      </c>
      <c r="H301" s="276">
        <v>0</v>
      </c>
      <c r="I301" s="276">
        <v>0</v>
      </c>
      <c r="J301" s="288"/>
    </row>
    <row r="302" spans="1:10" ht="17.399999999999999">
      <c r="A302" s="1628" t="s">
        <v>568</v>
      </c>
      <c r="B302" s="1628"/>
      <c r="C302" s="1628"/>
      <c r="D302" s="276">
        <v>13</v>
      </c>
      <c r="E302" s="276">
        <v>22</v>
      </c>
      <c r="F302" s="276">
        <v>31</v>
      </c>
      <c r="G302" s="276">
        <v>0</v>
      </c>
      <c r="H302" s="276">
        <v>0</v>
      </c>
      <c r="I302" s="276">
        <v>0</v>
      </c>
      <c r="J302" s="288"/>
    </row>
    <row r="303" spans="1:10" ht="17.399999999999999">
      <c r="A303" s="1628" t="s">
        <v>567</v>
      </c>
      <c r="B303" s="1628"/>
      <c r="C303" s="1628"/>
      <c r="D303" s="276">
        <v>1222</v>
      </c>
      <c r="E303" s="276">
        <v>144</v>
      </c>
      <c r="F303" s="276">
        <v>162</v>
      </c>
      <c r="G303" s="276">
        <v>1</v>
      </c>
      <c r="H303" s="276">
        <v>0</v>
      </c>
      <c r="I303" s="276">
        <v>21</v>
      </c>
      <c r="J303" s="288"/>
    </row>
    <row r="304" spans="1:10" ht="17.399999999999999">
      <c r="A304" s="1628" t="s">
        <v>566</v>
      </c>
      <c r="B304" s="1628"/>
      <c r="C304" s="1628"/>
      <c r="D304" s="276">
        <v>2</v>
      </c>
      <c r="E304" s="276">
        <v>82</v>
      </c>
      <c r="F304" s="276">
        <v>86</v>
      </c>
      <c r="G304" s="276">
        <v>0</v>
      </c>
      <c r="H304" s="276">
        <v>0</v>
      </c>
      <c r="I304" s="276">
        <v>0</v>
      </c>
      <c r="J304" s="288"/>
    </row>
    <row r="305" spans="1:10" ht="17.399999999999999">
      <c r="A305" s="1628" t="s">
        <v>565</v>
      </c>
      <c r="B305" s="1628"/>
      <c r="C305" s="1628"/>
      <c r="D305" s="276">
        <v>1</v>
      </c>
      <c r="E305" s="276">
        <v>25</v>
      </c>
      <c r="F305" s="276">
        <v>35</v>
      </c>
      <c r="G305" s="276">
        <v>0</v>
      </c>
      <c r="H305" s="276">
        <v>0</v>
      </c>
      <c r="I305" s="276">
        <v>0</v>
      </c>
      <c r="J305" s="288"/>
    </row>
    <row r="306" spans="1:10" ht="17.399999999999999">
      <c r="A306" s="1627" t="s">
        <v>564</v>
      </c>
      <c r="B306" s="1627"/>
      <c r="C306" s="1627"/>
      <c r="D306" s="275">
        <v>5359</v>
      </c>
      <c r="E306" s="275">
        <v>1381</v>
      </c>
      <c r="F306" s="275">
        <v>2366</v>
      </c>
      <c r="G306" s="275">
        <v>28</v>
      </c>
      <c r="H306" s="275">
        <v>6</v>
      </c>
      <c r="I306" s="275">
        <v>51</v>
      </c>
      <c r="J306" s="288"/>
    </row>
    <row r="307" spans="1:10" ht="17.399999999999999">
      <c r="A307" s="1628" t="s">
        <v>563</v>
      </c>
      <c r="B307" s="1628"/>
      <c r="C307" s="1628"/>
      <c r="D307" s="276">
        <v>5282</v>
      </c>
      <c r="E307" s="276">
        <v>619</v>
      </c>
      <c r="F307" s="276">
        <v>1436</v>
      </c>
      <c r="G307" s="276">
        <v>27</v>
      </c>
      <c r="H307" s="276">
        <v>5</v>
      </c>
      <c r="I307" s="276">
        <v>49</v>
      </c>
      <c r="J307" s="288"/>
    </row>
    <row r="308" spans="1:10" ht="17.399999999999999">
      <c r="A308" s="1628" t="s">
        <v>562</v>
      </c>
      <c r="B308" s="1628"/>
      <c r="C308" s="1628"/>
      <c r="D308" s="276">
        <v>0</v>
      </c>
      <c r="E308" s="276">
        <v>38</v>
      </c>
      <c r="F308" s="276">
        <v>16</v>
      </c>
      <c r="G308" s="276">
        <v>0</v>
      </c>
      <c r="H308" s="276">
        <v>0</v>
      </c>
      <c r="I308" s="276">
        <v>0</v>
      </c>
      <c r="J308" s="288"/>
    </row>
    <row r="309" spans="1:10" ht="17.399999999999999">
      <c r="A309" s="1628" t="s">
        <v>561</v>
      </c>
      <c r="B309" s="1628"/>
      <c r="C309" s="1628"/>
      <c r="D309" s="276">
        <v>0</v>
      </c>
      <c r="E309" s="276">
        <v>14</v>
      </c>
      <c r="F309" s="276">
        <v>20</v>
      </c>
      <c r="G309" s="276">
        <v>0</v>
      </c>
      <c r="H309" s="276">
        <v>0</v>
      </c>
      <c r="I309" s="276">
        <v>0</v>
      </c>
      <c r="J309" s="288"/>
    </row>
    <row r="310" spans="1:10" ht="17.399999999999999">
      <c r="A310" s="1628" t="s">
        <v>560</v>
      </c>
      <c r="B310" s="1628"/>
      <c r="C310" s="1628"/>
      <c r="D310" s="276">
        <v>3</v>
      </c>
      <c r="E310" s="276">
        <v>91</v>
      </c>
      <c r="F310" s="276">
        <v>80</v>
      </c>
      <c r="G310" s="276">
        <v>0</v>
      </c>
      <c r="H310" s="276">
        <v>0</v>
      </c>
      <c r="I310" s="276">
        <v>0</v>
      </c>
      <c r="J310" s="288"/>
    </row>
    <row r="311" spans="1:10" ht="17.399999999999999">
      <c r="A311" s="1628" t="s">
        <v>559</v>
      </c>
      <c r="B311" s="1628"/>
      <c r="C311" s="1628"/>
      <c r="D311" s="276">
        <v>6</v>
      </c>
      <c r="E311" s="276">
        <v>114</v>
      </c>
      <c r="F311" s="276">
        <v>121</v>
      </c>
      <c r="G311" s="276">
        <v>1</v>
      </c>
      <c r="H311" s="276">
        <v>0</v>
      </c>
      <c r="I311" s="276">
        <v>0</v>
      </c>
      <c r="J311" s="288"/>
    </row>
    <row r="312" spans="1:10" ht="17.399999999999999">
      <c r="A312" s="1628" t="s">
        <v>558</v>
      </c>
      <c r="B312" s="1628"/>
      <c r="C312" s="1628"/>
      <c r="D312" s="276">
        <v>6</v>
      </c>
      <c r="E312" s="276">
        <v>105</v>
      </c>
      <c r="F312" s="276">
        <v>151</v>
      </c>
      <c r="G312" s="276">
        <v>0</v>
      </c>
      <c r="H312" s="276">
        <v>0</v>
      </c>
      <c r="I312" s="276">
        <v>2</v>
      </c>
      <c r="J312" s="288"/>
    </row>
    <row r="313" spans="1:10" ht="17.399999999999999">
      <c r="A313" s="1628" t="s">
        <v>557</v>
      </c>
      <c r="B313" s="1628"/>
      <c r="C313" s="1628"/>
      <c r="D313" s="276">
        <v>8</v>
      </c>
      <c r="E313" s="276">
        <v>97</v>
      </c>
      <c r="F313" s="276">
        <v>116</v>
      </c>
      <c r="G313" s="276">
        <v>0</v>
      </c>
      <c r="H313" s="276">
        <v>1</v>
      </c>
      <c r="I313" s="276">
        <v>0</v>
      </c>
      <c r="J313" s="288"/>
    </row>
    <row r="314" spans="1:10" ht="17.399999999999999">
      <c r="A314" s="1628" t="s">
        <v>556</v>
      </c>
      <c r="B314" s="1628"/>
      <c r="C314" s="1628"/>
      <c r="D314" s="276">
        <v>0</v>
      </c>
      <c r="E314" s="276">
        <v>49</v>
      </c>
      <c r="F314" s="276">
        <v>31</v>
      </c>
      <c r="G314" s="276">
        <v>0</v>
      </c>
      <c r="H314" s="276">
        <v>0</v>
      </c>
      <c r="I314" s="276">
        <v>0</v>
      </c>
      <c r="J314" s="288"/>
    </row>
    <row r="315" spans="1:10" ht="17.399999999999999">
      <c r="A315" s="1628" t="s">
        <v>555</v>
      </c>
      <c r="B315" s="1628"/>
      <c r="C315" s="1628"/>
      <c r="D315" s="276">
        <v>0</v>
      </c>
      <c r="E315" s="276">
        <v>6</v>
      </c>
      <c r="F315" s="276">
        <v>15</v>
      </c>
      <c r="G315" s="276">
        <v>0</v>
      </c>
      <c r="H315" s="276">
        <v>0</v>
      </c>
      <c r="I315" s="276">
        <v>0</v>
      </c>
      <c r="J315" s="288"/>
    </row>
    <row r="316" spans="1:10" ht="17.399999999999999">
      <c r="A316" s="1628" t="s">
        <v>554</v>
      </c>
      <c r="B316" s="1628"/>
      <c r="C316" s="1628"/>
      <c r="D316" s="276">
        <v>0</v>
      </c>
      <c r="E316" s="276">
        <v>33</v>
      </c>
      <c r="F316" s="276">
        <v>45</v>
      </c>
      <c r="G316" s="276">
        <v>0</v>
      </c>
      <c r="H316" s="276">
        <v>0</v>
      </c>
      <c r="I316" s="276">
        <v>0</v>
      </c>
      <c r="J316" s="288"/>
    </row>
    <row r="317" spans="1:10" ht="17.399999999999999">
      <c r="A317" s="1628" t="s">
        <v>553</v>
      </c>
      <c r="B317" s="1628"/>
      <c r="C317" s="1628"/>
      <c r="D317" s="276">
        <v>0</v>
      </c>
      <c r="E317" s="276">
        <v>21</v>
      </c>
      <c r="F317" s="276">
        <v>12</v>
      </c>
      <c r="G317" s="276">
        <v>0</v>
      </c>
      <c r="H317" s="276">
        <v>0</v>
      </c>
      <c r="I317" s="276">
        <v>0</v>
      </c>
      <c r="J317" s="288"/>
    </row>
    <row r="318" spans="1:10" ht="17.399999999999999">
      <c r="A318" s="1628" t="s">
        <v>552</v>
      </c>
      <c r="B318" s="1628"/>
      <c r="C318" s="1628"/>
      <c r="D318" s="276">
        <v>39</v>
      </c>
      <c r="E318" s="276">
        <v>61</v>
      </c>
      <c r="F318" s="276">
        <v>75</v>
      </c>
      <c r="G318" s="276">
        <v>0</v>
      </c>
      <c r="H318" s="276">
        <v>0</v>
      </c>
      <c r="I318" s="276">
        <v>0</v>
      </c>
      <c r="J318" s="288"/>
    </row>
    <row r="319" spans="1:10" ht="17.399999999999999">
      <c r="A319" s="1628" t="s">
        <v>551</v>
      </c>
      <c r="B319" s="1628"/>
      <c r="C319" s="1628"/>
      <c r="D319" s="276">
        <v>2</v>
      </c>
      <c r="E319" s="276">
        <v>30</v>
      </c>
      <c r="F319" s="276">
        <v>85</v>
      </c>
      <c r="G319" s="276">
        <v>0</v>
      </c>
      <c r="H319" s="276">
        <v>0</v>
      </c>
      <c r="I319" s="276">
        <v>0</v>
      </c>
      <c r="J319" s="288"/>
    </row>
    <row r="320" spans="1:10" ht="17.399999999999999">
      <c r="A320" s="1628" t="s">
        <v>550</v>
      </c>
      <c r="B320" s="1628"/>
      <c r="C320" s="1628"/>
      <c r="D320" s="276">
        <v>1</v>
      </c>
      <c r="E320" s="276">
        <v>19</v>
      </c>
      <c r="F320" s="276">
        <v>14</v>
      </c>
      <c r="G320" s="276">
        <v>0</v>
      </c>
      <c r="H320" s="276">
        <v>0</v>
      </c>
      <c r="I320" s="276">
        <v>0</v>
      </c>
      <c r="J320" s="288"/>
    </row>
    <row r="321" spans="1:10" ht="17.399999999999999">
      <c r="A321" s="1628" t="s">
        <v>549</v>
      </c>
      <c r="B321" s="1628"/>
      <c r="C321" s="1628"/>
      <c r="D321" s="276">
        <v>10</v>
      </c>
      <c r="E321" s="276">
        <v>69</v>
      </c>
      <c r="F321" s="276">
        <v>141</v>
      </c>
      <c r="G321" s="276">
        <v>0</v>
      </c>
      <c r="H321" s="276">
        <v>0</v>
      </c>
      <c r="I321" s="276">
        <v>0</v>
      </c>
      <c r="J321" s="288"/>
    </row>
    <row r="322" spans="1:10" ht="17.399999999999999">
      <c r="A322" s="1628" t="s">
        <v>548</v>
      </c>
      <c r="B322" s="1628"/>
      <c r="C322" s="1628"/>
      <c r="D322" s="276">
        <v>2</v>
      </c>
      <c r="E322" s="276">
        <v>15</v>
      </c>
      <c r="F322" s="276">
        <v>8</v>
      </c>
      <c r="G322" s="276">
        <v>0</v>
      </c>
      <c r="H322" s="276">
        <v>0</v>
      </c>
      <c r="I322" s="276">
        <v>0</v>
      </c>
      <c r="J322" s="288"/>
    </row>
    <row r="323" spans="1:10" ht="17.399999999999999">
      <c r="A323" s="1627" t="s">
        <v>547</v>
      </c>
      <c r="B323" s="1627"/>
      <c r="C323" s="1627"/>
      <c r="D323" s="275">
        <v>5436</v>
      </c>
      <c r="E323" s="275">
        <v>1639</v>
      </c>
      <c r="F323" s="275">
        <v>3117</v>
      </c>
      <c r="G323" s="275">
        <v>27</v>
      </c>
      <c r="H323" s="275">
        <v>14</v>
      </c>
      <c r="I323" s="275">
        <v>42</v>
      </c>
      <c r="J323" s="288"/>
    </row>
    <row r="324" spans="1:10" ht="17.399999999999999">
      <c r="A324" s="1628" t="s">
        <v>546</v>
      </c>
      <c r="B324" s="1628"/>
      <c r="C324" s="1628"/>
      <c r="D324" s="276">
        <v>4625</v>
      </c>
      <c r="E324" s="276">
        <v>661</v>
      </c>
      <c r="F324" s="276">
        <v>1812</v>
      </c>
      <c r="G324" s="276">
        <v>26</v>
      </c>
      <c r="H324" s="276">
        <v>13</v>
      </c>
      <c r="I324" s="276">
        <v>33</v>
      </c>
      <c r="J324" s="288"/>
    </row>
    <row r="325" spans="1:10" ht="17.399999999999999">
      <c r="A325" s="1628" t="s">
        <v>545</v>
      </c>
      <c r="B325" s="1628"/>
      <c r="C325" s="1628"/>
      <c r="D325" s="276">
        <v>0</v>
      </c>
      <c r="E325" s="276">
        <v>4</v>
      </c>
      <c r="F325" s="276">
        <v>8</v>
      </c>
      <c r="G325" s="276">
        <v>0</v>
      </c>
      <c r="H325" s="276">
        <v>0</v>
      </c>
      <c r="I325" s="276">
        <v>0</v>
      </c>
      <c r="J325" s="288"/>
    </row>
    <row r="326" spans="1:10" ht="17.399999999999999">
      <c r="A326" s="1628" t="s">
        <v>544</v>
      </c>
      <c r="B326" s="1628"/>
      <c r="C326" s="1628"/>
      <c r="D326" s="276">
        <v>70</v>
      </c>
      <c r="E326" s="276">
        <v>68</v>
      </c>
      <c r="F326" s="276">
        <v>132</v>
      </c>
      <c r="G326" s="276">
        <v>0</v>
      </c>
      <c r="H326" s="276">
        <v>0</v>
      </c>
      <c r="I326" s="276">
        <v>7</v>
      </c>
      <c r="J326" s="288"/>
    </row>
    <row r="327" spans="1:10" ht="17.399999999999999">
      <c r="A327" s="1628" t="s">
        <v>543</v>
      </c>
      <c r="B327" s="1628"/>
      <c r="C327" s="1628"/>
      <c r="D327" s="276">
        <v>1</v>
      </c>
      <c r="E327" s="276">
        <v>26</v>
      </c>
      <c r="F327" s="276">
        <v>13</v>
      </c>
      <c r="G327" s="276">
        <v>0</v>
      </c>
      <c r="H327" s="276">
        <v>0</v>
      </c>
      <c r="I327" s="276">
        <v>0</v>
      </c>
      <c r="J327" s="288"/>
    </row>
    <row r="328" spans="1:10" ht="17.399999999999999">
      <c r="A328" s="1628" t="s">
        <v>542</v>
      </c>
      <c r="B328" s="1628"/>
      <c r="C328" s="1628"/>
      <c r="D328" s="276">
        <v>19</v>
      </c>
      <c r="E328" s="276">
        <v>70</v>
      </c>
      <c r="F328" s="276">
        <v>96</v>
      </c>
      <c r="G328" s="276">
        <v>0</v>
      </c>
      <c r="H328" s="276">
        <v>1</v>
      </c>
      <c r="I328" s="276">
        <v>0</v>
      </c>
      <c r="J328" s="288"/>
    </row>
    <row r="329" spans="1:10" ht="17.399999999999999">
      <c r="A329" s="1628" t="s">
        <v>541</v>
      </c>
      <c r="B329" s="1628"/>
      <c r="C329" s="1628"/>
      <c r="D329" s="276">
        <v>0</v>
      </c>
      <c r="E329" s="276">
        <v>7</v>
      </c>
      <c r="F329" s="276">
        <v>21</v>
      </c>
      <c r="G329" s="276">
        <v>0</v>
      </c>
      <c r="H329" s="276">
        <v>0</v>
      </c>
      <c r="I329" s="276">
        <v>0</v>
      </c>
      <c r="J329" s="288"/>
    </row>
    <row r="330" spans="1:10" ht="17.399999999999999">
      <c r="A330" s="1628" t="s">
        <v>540</v>
      </c>
      <c r="B330" s="1628"/>
      <c r="C330" s="1628"/>
      <c r="D330" s="276">
        <v>1</v>
      </c>
      <c r="E330" s="276">
        <v>52</v>
      </c>
      <c r="F330" s="276">
        <v>71</v>
      </c>
      <c r="G330" s="276">
        <v>0</v>
      </c>
      <c r="H330" s="276">
        <v>0</v>
      </c>
      <c r="I330" s="276">
        <v>0</v>
      </c>
      <c r="J330" s="288"/>
    </row>
    <row r="331" spans="1:10" ht="17.399999999999999">
      <c r="A331" s="1628" t="s">
        <v>539</v>
      </c>
      <c r="B331" s="1628"/>
      <c r="C331" s="1628"/>
      <c r="D331" s="276">
        <v>0</v>
      </c>
      <c r="E331" s="276">
        <v>147</v>
      </c>
      <c r="F331" s="276">
        <v>64</v>
      </c>
      <c r="G331" s="276">
        <v>0</v>
      </c>
      <c r="H331" s="276">
        <v>0</v>
      </c>
      <c r="I331" s="276">
        <v>1</v>
      </c>
      <c r="J331" s="288"/>
    </row>
    <row r="332" spans="1:10" ht="17.399999999999999">
      <c r="A332" s="1628" t="s">
        <v>538</v>
      </c>
      <c r="B332" s="1628"/>
      <c r="C332" s="1628"/>
      <c r="D332" s="276">
        <v>34</v>
      </c>
      <c r="E332" s="276">
        <v>26</v>
      </c>
      <c r="F332" s="276">
        <v>90</v>
      </c>
      <c r="G332" s="276">
        <v>0</v>
      </c>
      <c r="H332" s="276">
        <v>0</v>
      </c>
      <c r="I332" s="276">
        <v>0</v>
      </c>
      <c r="J332" s="288"/>
    </row>
    <row r="333" spans="1:10" ht="17.399999999999999">
      <c r="A333" s="1628" t="s">
        <v>537</v>
      </c>
      <c r="B333" s="1628"/>
      <c r="C333" s="1628"/>
      <c r="D333" s="276">
        <v>0</v>
      </c>
      <c r="E333" s="276">
        <v>18</v>
      </c>
      <c r="F333" s="276">
        <v>9</v>
      </c>
      <c r="G333" s="276">
        <v>0</v>
      </c>
      <c r="H333" s="276">
        <v>0</v>
      </c>
      <c r="I333" s="276">
        <v>0</v>
      </c>
      <c r="J333" s="288"/>
    </row>
    <row r="334" spans="1:10" ht="17.399999999999999">
      <c r="A334" s="1628" t="s">
        <v>536</v>
      </c>
      <c r="B334" s="1628"/>
      <c r="C334" s="1628"/>
      <c r="D334" s="276">
        <v>0</v>
      </c>
      <c r="E334" s="276">
        <v>21</v>
      </c>
      <c r="F334" s="276">
        <v>34</v>
      </c>
      <c r="G334" s="276">
        <v>0</v>
      </c>
      <c r="H334" s="276">
        <v>0</v>
      </c>
      <c r="I334" s="276">
        <v>0</v>
      </c>
      <c r="J334" s="288"/>
    </row>
    <row r="335" spans="1:10" ht="17.399999999999999">
      <c r="A335" s="1628" t="s">
        <v>535</v>
      </c>
      <c r="B335" s="1628"/>
      <c r="C335" s="1628"/>
      <c r="D335" s="276">
        <v>0</v>
      </c>
      <c r="E335" s="276">
        <v>22</v>
      </c>
      <c r="F335" s="276">
        <v>26</v>
      </c>
      <c r="G335" s="276">
        <v>0</v>
      </c>
      <c r="H335" s="276">
        <v>0</v>
      </c>
      <c r="I335" s="276">
        <v>0</v>
      </c>
      <c r="J335" s="288"/>
    </row>
    <row r="336" spans="1:10" ht="17.399999999999999">
      <c r="A336" s="1628" t="s">
        <v>534</v>
      </c>
      <c r="B336" s="1628"/>
      <c r="C336" s="1628"/>
      <c r="D336" s="276">
        <v>0</v>
      </c>
      <c r="E336" s="276">
        <v>32</v>
      </c>
      <c r="F336" s="276">
        <v>33</v>
      </c>
      <c r="G336" s="276">
        <v>0</v>
      </c>
      <c r="H336" s="276">
        <v>0</v>
      </c>
      <c r="I336" s="276">
        <v>0</v>
      </c>
      <c r="J336" s="288"/>
    </row>
    <row r="337" spans="1:10" ht="17.399999999999999">
      <c r="A337" s="1628" t="s">
        <v>533</v>
      </c>
      <c r="B337" s="1628"/>
      <c r="C337" s="1628"/>
      <c r="D337" s="276">
        <v>0</v>
      </c>
      <c r="E337" s="276">
        <v>9</v>
      </c>
      <c r="F337" s="276">
        <v>13</v>
      </c>
      <c r="G337" s="276">
        <v>0</v>
      </c>
      <c r="H337" s="276">
        <v>0</v>
      </c>
      <c r="I337" s="276">
        <v>0</v>
      </c>
      <c r="J337" s="288"/>
    </row>
    <row r="338" spans="1:10" ht="17.399999999999999">
      <c r="A338" s="1628" t="s">
        <v>532</v>
      </c>
      <c r="B338" s="1628"/>
      <c r="C338" s="1628"/>
      <c r="D338" s="276">
        <v>0</v>
      </c>
      <c r="E338" s="276">
        <v>13</v>
      </c>
      <c r="F338" s="276">
        <v>15</v>
      </c>
      <c r="G338" s="276">
        <v>0</v>
      </c>
      <c r="H338" s="276">
        <v>0</v>
      </c>
      <c r="I338" s="276">
        <v>0</v>
      </c>
      <c r="J338" s="288"/>
    </row>
    <row r="339" spans="1:10" ht="17.399999999999999">
      <c r="A339" s="1628" t="s">
        <v>531</v>
      </c>
      <c r="B339" s="1628"/>
      <c r="C339" s="1628"/>
      <c r="D339" s="276">
        <v>0</v>
      </c>
      <c r="E339" s="276">
        <v>63</v>
      </c>
      <c r="F339" s="276">
        <v>29</v>
      </c>
      <c r="G339" s="276">
        <v>0</v>
      </c>
      <c r="H339" s="276">
        <v>0</v>
      </c>
      <c r="I339" s="276">
        <v>1</v>
      </c>
      <c r="J339" s="288"/>
    </row>
    <row r="340" spans="1:10" ht="17.399999999999999">
      <c r="A340" s="1628" t="s">
        <v>530</v>
      </c>
      <c r="B340" s="1628"/>
      <c r="C340" s="1628"/>
      <c r="D340" s="276">
        <v>0</v>
      </c>
      <c r="E340" s="276">
        <v>0</v>
      </c>
      <c r="F340" s="276">
        <v>0</v>
      </c>
      <c r="G340" s="276">
        <v>0</v>
      </c>
      <c r="H340" s="276">
        <v>0</v>
      </c>
      <c r="I340" s="276">
        <v>0</v>
      </c>
      <c r="J340" s="288"/>
    </row>
    <row r="341" spans="1:10" ht="17.399999999999999">
      <c r="A341" s="1628" t="s">
        <v>529</v>
      </c>
      <c r="B341" s="1628"/>
      <c r="C341" s="1628"/>
      <c r="D341" s="276">
        <v>16</v>
      </c>
      <c r="E341" s="276">
        <v>30</v>
      </c>
      <c r="F341" s="276">
        <v>85</v>
      </c>
      <c r="G341" s="276">
        <v>0</v>
      </c>
      <c r="H341" s="276">
        <v>0</v>
      </c>
      <c r="I341" s="276">
        <v>0</v>
      </c>
      <c r="J341" s="288"/>
    </row>
    <row r="342" spans="1:10" ht="17.399999999999999">
      <c r="A342" s="1628" t="s">
        <v>528</v>
      </c>
      <c r="B342" s="1628"/>
      <c r="C342" s="1628"/>
      <c r="D342" s="276">
        <v>0</v>
      </c>
      <c r="E342" s="276">
        <v>14</v>
      </c>
      <c r="F342" s="276">
        <v>26</v>
      </c>
      <c r="G342" s="276">
        <v>0</v>
      </c>
      <c r="H342" s="276">
        <v>0</v>
      </c>
      <c r="I342" s="276">
        <v>0</v>
      </c>
      <c r="J342" s="288"/>
    </row>
    <row r="343" spans="1:10" ht="17.399999999999999">
      <c r="A343" s="1628" t="s">
        <v>527</v>
      </c>
      <c r="B343" s="1628"/>
      <c r="C343" s="1628"/>
      <c r="D343" s="276">
        <v>645</v>
      </c>
      <c r="E343" s="276">
        <v>198</v>
      </c>
      <c r="F343" s="276">
        <v>342</v>
      </c>
      <c r="G343" s="276">
        <v>0</v>
      </c>
      <c r="H343" s="276">
        <v>0</v>
      </c>
      <c r="I343" s="276">
        <v>0</v>
      </c>
      <c r="J343" s="288"/>
    </row>
    <row r="344" spans="1:10" ht="17.399999999999999">
      <c r="A344" s="1628" t="s">
        <v>526</v>
      </c>
      <c r="B344" s="1628"/>
      <c r="C344" s="1628"/>
      <c r="D344" s="276">
        <v>0</v>
      </c>
      <c r="E344" s="276">
        <v>10</v>
      </c>
      <c r="F344" s="276">
        <v>9</v>
      </c>
      <c r="G344" s="276">
        <v>0</v>
      </c>
      <c r="H344" s="276">
        <v>0</v>
      </c>
      <c r="I344" s="276">
        <v>0</v>
      </c>
      <c r="J344" s="288"/>
    </row>
    <row r="345" spans="1:10" ht="17.399999999999999">
      <c r="A345" s="1628" t="s">
        <v>525</v>
      </c>
      <c r="B345" s="1628"/>
      <c r="C345" s="1628"/>
      <c r="D345" s="276">
        <v>0</v>
      </c>
      <c r="E345" s="276">
        <v>11</v>
      </c>
      <c r="F345" s="276">
        <v>12</v>
      </c>
      <c r="G345" s="276">
        <v>0</v>
      </c>
      <c r="H345" s="276">
        <v>0</v>
      </c>
      <c r="I345" s="276">
        <v>0</v>
      </c>
      <c r="J345" s="288"/>
    </row>
    <row r="346" spans="1:10" ht="17.399999999999999">
      <c r="A346" s="1628" t="s">
        <v>524</v>
      </c>
      <c r="B346" s="1628"/>
      <c r="C346" s="1628"/>
      <c r="D346" s="276">
        <v>0</v>
      </c>
      <c r="E346" s="276">
        <v>40</v>
      </c>
      <c r="F346" s="276">
        <v>57</v>
      </c>
      <c r="G346" s="276">
        <v>0</v>
      </c>
      <c r="H346" s="276">
        <v>0</v>
      </c>
      <c r="I346" s="276">
        <v>0</v>
      </c>
      <c r="J346" s="288"/>
    </row>
    <row r="347" spans="1:10" ht="17.399999999999999">
      <c r="A347" s="1628" t="s">
        <v>523</v>
      </c>
      <c r="B347" s="1628"/>
      <c r="C347" s="1628"/>
      <c r="D347" s="276">
        <v>1</v>
      </c>
      <c r="E347" s="276">
        <v>28</v>
      </c>
      <c r="F347" s="276">
        <v>23</v>
      </c>
      <c r="G347" s="276">
        <v>0</v>
      </c>
      <c r="H347" s="276">
        <v>0</v>
      </c>
      <c r="I347" s="276">
        <v>0</v>
      </c>
      <c r="J347" s="288"/>
    </row>
    <row r="348" spans="1:10" ht="17.399999999999999">
      <c r="A348" s="1628" t="s">
        <v>522</v>
      </c>
      <c r="B348" s="1628"/>
      <c r="C348" s="1628"/>
      <c r="D348" s="276">
        <v>0</v>
      </c>
      <c r="E348" s="276">
        <v>2</v>
      </c>
      <c r="F348" s="276">
        <v>13</v>
      </c>
      <c r="G348" s="276">
        <v>0</v>
      </c>
      <c r="H348" s="276">
        <v>0</v>
      </c>
      <c r="I348" s="276">
        <v>0</v>
      </c>
      <c r="J348" s="288"/>
    </row>
    <row r="349" spans="1:10" ht="17.399999999999999">
      <c r="A349" s="1628" t="s">
        <v>521</v>
      </c>
      <c r="B349" s="1628"/>
      <c r="C349" s="1628"/>
      <c r="D349" s="276">
        <v>24</v>
      </c>
      <c r="E349" s="276">
        <v>67</v>
      </c>
      <c r="F349" s="276">
        <v>84</v>
      </c>
      <c r="G349" s="276">
        <v>1</v>
      </c>
      <c r="H349" s="276">
        <v>0</v>
      </c>
      <c r="I349" s="276">
        <v>0</v>
      </c>
      <c r="J349" s="288"/>
    </row>
    <row r="350" spans="1:10" ht="17.399999999999999">
      <c r="A350" s="1627" t="s">
        <v>520</v>
      </c>
      <c r="B350" s="1627"/>
      <c r="C350" s="1627"/>
      <c r="D350" s="275">
        <v>12852</v>
      </c>
      <c r="E350" s="275">
        <v>3106</v>
      </c>
      <c r="F350" s="275">
        <v>6169</v>
      </c>
      <c r="G350" s="275">
        <v>69</v>
      </c>
      <c r="H350" s="275">
        <v>17</v>
      </c>
      <c r="I350" s="275">
        <v>133</v>
      </c>
      <c r="J350" s="288"/>
    </row>
    <row r="351" spans="1:10" ht="17.399999999999999">
      <c r="A351" s="1627" t="s">
        <v>519</v>
      </c>
      <c r="B351" s="1627"/>
      <c r="C351" s="1627"/>
      <c r="D351" s="275">
        <v>10267</v>
      </c>
      <c r="E351" s="275">
        <v>2416</v>
      </c>
      <c r="F351" s="275">
        <v>4777</v>
      </c>
      <c r="G351" s="275">
        <v>67</v>
      </c>
      <c r="H351" s="275">
        <v>16</v>
      </c>
      <c r="I351" s="275">
        <v>108</v>
      </c>
      <c r="J351" s="288"/>
    </row>
    <row r="352" spans="1:10" ht="17.399999999999999">
      <c r="A352" s="1628" t="s">
        <v>518</v>
      </c>
      <c r="B352" s="1628"/>
      <c r="C352" s="1628"/>
      <c r="D352" s="276">
        <v>8305</v>
      </c>
      <c r="E352" s="276">
        <v>889</v>
      </c>
      <c r="F352" s="276">
        <v>2555</v>
      </c>
      <c r="G352" s="276">
        <v>64</v>
      </c>
      <c r="H352" s="276">
        <v>14</v>
      </c>
      <c r="I352" s="276">
        <v>90</v>
      </c>
      <c r="J352" s="288"/>
    </row>
    <row r="353" spans="1:10" ht="17.399999999999999">
      <c r="A353" s="1628" t="s">
        <v>517</v>
      </c>
      <c r="B353" s="1628"/>
      <c r="C353" s="1628"/>
      <c r="D353" s="276">
        <v>41</v>
      </c>
      <c r="E353" s="276">
        <v>74</v>
      </c>
      <c r="F353" s="276">
        <v>95</v>
      </c>
      <c r="G353" s="276">
        <v>1</v>
      </c>
      <c r="H353" s="276">
        <v>0</v>
      </c>
      <c r="I353" s="276">
        <v>2</v>
      </c>
      <c r="J353" s="288"/>
    </row>
    <row r="354" spans="1:10" ht="17.399999999999999">
      <c r="A354" s="1628" t="s">
        <v>516</v>
      </c>
      <c r="B354" s="1628"/>
      <c r="C354" s="1628"/>
      <c r="D354" s="276">
        <v>0</v>
      </c>
      <c r="E354" s="276">
        <v>0</v>
      </c>
      <c r="F354" s="276">
        <v>6</v>
      </c>
      <c r="G354" s="276">
        <v>0</v>
      </c>
      <c r="H354" s="276">
        <v>0</v>
      </c>
      <c r="I354" s="276">
        <v>0</v>
      </c>
      <c r="J354" s="288"/>
    </row>
    <row r="355" spans="1:10" ht="17.399999999999999">
      <c r="A355" s="1628" t="s">
        <v>515</v>
      </c>
      <c r="B355" s="1628"/>
      <c r="C355" s="1628"/>
      <c r="D355" s="276">
        <v>0</v>
      </c>
      <c r="E355" s="276">
        <v>10</v>
      </c>
      <c r="F355" s="276">
        <v>32</v>
      </c>
      <c r="G355" s="276">
        <v>0</v>
      </c>
      <c r="H355" s="276">
        <v>0</v>
      </c>
      <c r="I355" s="276">
        <v>1</v>
      </c>
      <c r="J355" s="288"/>
    </row>
    <row r="356" spans="1:10" ht="17.399999999999999">
      <c r="A356" s="1628" t="s">
        <v>514</v>
      </c>
      <c r="B356" s="1628"/>
      <c r="C356" s="1628"/>
      <c r="D356" s="276">
        <v>47</v>
      </c>
      <c r="E356" s="276">
        <v>49</v>
      </c>
      <c r="F356" s="276">
        <v>100</v>
      </c>
      <c r="G356" s="276">
        <v>0</v>
      </c>
      <c r="H356" s="276">
        <v>0</v>
      </c>
      <c r="I356" s="276">
        <v>0</v>
      </c>
      <c r="J356" s="288"/>
    </row>
    <row r="357" spans="1:10" ht="17.399999999999999">
      <c r="A357" s="1628" t="s">
        <v>513</v>
      </c>
      <c r="B357" s="1628"/>
      <c r="C357" s="1628"/>
      <c r="D357" s="276">
        <v>0</v>
      </c>
      <c r="E357" s="276">
        <v>25</v>
      </c>
      <c r="F357" s="276">
        <v>10</v>
      </c>
      <c r="G357" s="276">
        <v>0</v>
      </c>
      <c r="H357" s="276">
        <v>0</v>
      </c>
      <c r="I357" s="276">
        <v>0</v>
      </c>
      <c r="J357" s="288"/>
    </row>
    <row r="358" spans="1:10" ht="17.399999999999999">
      <c r="A358" s="1628" t="s">
        <v>512</v>
      </c>
      <c r="B358" s="1628"/>
      <c r="C358" s="1628"/>
      <c r="D358" s="276">
        <v>0</v>
      </c>
      <c r="E358" s="276">
        <v>0</v>
      </c>
      <c r="F358" s="276">
        <v>0</v>
      </c>
      <c r="G358" s="276">
        <v>0</v>
      </c>
      <c r="H358" s="276">
        <v>0</v>
      </c>
      <c r="I358" s="276">
        <v>0</v>
      </c>
      <c r="J358" s="288"/>
    </row>
    <row r="359" spans="1:10" ht="17.399999999999999">
      <c r="A359" s="1628" t="s">
        <v>511</v>
      </c>
      <c r="B359" s="1628"/>
      <c r="C359" s="1628"/>
      <c r="D359" s="276">
        <v>1</v>
      </c>
      <c r="E359" s="276">
        <v>22</v>
      </c>
      <c r="F359" s="276">
        <v>22</v>
      </c>
      <c r="G359" s="276">
        <v>0</v>
      </c>
      <c r="H359" s="276">
        <v>0</v>
      </c>
      <c r="I359" s="276">
        <v>0</v>
      </c>
      <c r="J359" s="288"/>
    </row>
    <row r="360" spans="1:10" ht="17.399999999999999">
      <c r="A360" s="1628" t="s">
        <v>510</v>
      </c>
      <c r="B360" s="1628"/>
      <c r="C360" s="1628"/>
      <c r="D360" s="276">
        <v>0</v>
      </c>
      <c r="E360" s="276">
        <v>62</v>
      </c>
      <c r="F360" s="276">
        <v>79</v>
      </c>
      <c r="G360" s="276">
        <v>0</v>
      </c>
      <c r="H360" s="276">
        <v>0</v>
      </c>
      <c r="I360" s="276">
        <v>1</v>
      </c>
      <c r="J360" s="288"/>
    </row>
    <row r="361" spans="1:10" ht="17.399999999999999">
      <c r="A361" s="1628" t="s">
        <v>509</v>
      </c>
      <c r="B361" s="1628"/>
      <c r="C361" s="1628"/>
      <c r="D361" s="276">
        <v>29</v>
      </c>
      <c r="E361" s="276">
        <v>37</v>
      </c>
      <c r="F361" s="276">
        <v>60</v>
      </c>
      <c r="G361" s="276">
        <v>0</v>
      </c>
      <c r="H361" s="276">
        <v>0</v>
      </c>
      <c r="I361" s="276">
        <v>0</v>
      </c>
      <c r="J361" s="288"/>
    </row>
    <row r="362" spans="1:10" ht="17.399999999999999">
      <c r="A362" s="1628" t="s">
        <v>508</v>
      </c>
      <c r="B362" s="1628"/>
      <c r="C362" s="1628"/>
      <c r="D362" s="276">
        <v>4</v>
      </c>
      <c r="E362" s="276">
        <v>46</v>
      </c>
      <c r="F362" s="276">
        <v>101</v>
      </c>
      <c r="G362" s="276">
        <v>0</v>
      </c>
      <c r="H362" s="276">
        <v>0</v>
      </c>
      <c r="I362" s="276">
        <v>0</v>
      </c>
      <c r="J362" s="288"/>
    </row>
    <row r="363" spans="1:10" ht="17.399999999999999">
      <c r="A363" s="1628" t="s">
        <v>507</v>
      </c>
      <c r="B363" s="1628"/>
      <c r="C363" s="1628"/>
      <c r="D363" s="276">
        <v>0</v>
      </c>
      <c r="E363" s="276">
        <v>0</v>
      </c>
      <c r="F363" s="276">
        <v>0</v>
      </c>
      <c r="G363" s="276">
        <v>0</v>
      </c>
      <c r="H363" s="276">
        <v>0</v>
      </c>
      <c r="I363" s="276">
        <v>0</v>
      </c>
      <c r="J363" s="288"/>
    </row>
    <row r="364" spans="1:10" ht="17.399999999999999">
      <c r="A364" s="1628" t="s">
        <v>506</v>
      </c>
      <c r="B364" s="1628"/>
      <c r="C364" s="1628"/>
      <c r="D364" s="276">
        <v>0</v>
      </c>
      <c r="E364" s="276">
        <v>0</v>
      </c>
      <c r="F364" s="276">
        <v>0</v>
      </c>
      <c r="G364" s="276">
        <v>0</v>
      </c>
      <c r="H364" s="276">
        <v>0</v>
      </c>
      <c r="I364" s="276">
        <v>0</v>
      </c>
      <c r="J364" s="288"/>
    </row>
    <row r="365" spans="1:10" ht="17.399999999999999">
      <c r="A365" s="1628" t="s">
        <v>505</v>
      </c>
      <c r="B365" s="1628"/>
      <c r="C365" s="1628"/>
      <c r="D365" s="276">
        <v>321</v>
      </c>
      <c r="E365" s="276">
        <v>147</v>
      </c>
      <c r="F365" s="276">
        <v>154</v>
      </c>
      <c r="G365" s="276">
        <v>1</v>
      </c>
      <c r="H365" s="276">
        <v>0</v>
      </c>
      <c r="I365" s="276">
        <v>1</v>
      </c>
      <c r="J365" s="288"/>
    </row>
    <row r="366" spans="1:10" ht="17.399999999999999">
      <c r="A366" s="1628" t="s">
        <v>504</v>
      </c>
      <c r="B366" s="1628"/>
      <c r="C366" s="1628"/>
      <c r="D366" s="276">
        <v>44</v>
      </c>
      <c r="E366" s="276">
        <v>53</v>
      </c>
      <c r="F366" s="276">
        <v>130</v>
      </c>
      <c r="G366" s="276">
        <v>0</v>
      </c>
      <c r="H366" s="276">
        <v>0</v>
      </c>
      <c r="I366" s="276">
        <v>0</v>
      </c>
      <c r="J366" s="288"/>
    </row>
    <row r="367" spans="1:10" ht="17.399999999999999">
      <c r="A367" s="1628" t="s">
        <v>503</v>
      </c>
      <c r="B367" s="1628"/>
      <c r="C367" s="1628"/>
      <c r="D367" s="276">
        <v>0</v>
      </c>
      <c r="E367" s="276">
        <v>11</v>
      </c>
      <c r="F367" s="276">
        <v>22</v>
      </c>
      <c r="G367" s="276">
        <v>0</v>
      </c>
      <c r="H367" s="276">
        <v>0</v>
      </c>
      <c r="I367" s="276">
        <v>0</v>
      </c>
      <c r="J367" s="288"/>
    </row>
    <row r="368" spans="1:10" ht="17.399999999999999">
      <c r="A368" s="1628" t="s">
        <v>502</v>
      </c>
      <c r="B368" s="1628"/>
      <c r="C368" s="1628"/>
      <c r="D368" s="276">
        <v>163</v>
      </c>
      <c r="E368" s="276">
        <v>122</v>
      </c>
      <c r="F368" s="276">
        <v>278</v>
      </c>
      <c r="G368" s="276">
        <v>0</v>
      </c>
      <c r="H368" s="276">
        <v>0</v>
      </c>
      <c r="I368" s="276">
        <v>0</v>
      </c>
      <c r="J368" s="288"/>
    </row>
    <row r="369" spans="1:10" ht="17.399999999999999">
      <c r="A369" s="1628" t="s">
        <v>501</v>
      </c>
      <c r="B369" s="1628"/>
      <c r="C369" s="1628"/>
      <c r="D369" s="276">
        <v>0</v>
      </c>
      <c r="E369" s="276">
        <v>25</v>
      </c>
      <c r="F369" s="276">
        <v>51</v>
      </c>
      <c r="G369" s="276">
        <v>0</v>
      </c>
      <c r="H369" s="276">
        <v>0</v>
      </c>
      <c r="I369" s="276">
        <v>1</v>
      </c>
      <c r="J369" s="288"/>
    </row>
    <row r="370" spans="1:10" ht="17.399999999999999">
      <c r="A370" s="1628" t="s">
        <v>500</v>
      </c>
      <c r="B370" s="1628"/>
      <c r="C370" s="1628"/>
      <c r="D370" s="276">
        <v>0</v>
      </c>
      <c r="E370" s="276">
        <v>254</v>
      </c>
      <c r="F370" s="276">
        <v>243</v>
      </c>
      <c r="G370" s="276">
        <v>0</v>
      </c>
      <c r="H370" s="276">
        <v>0</v>
      </c>
      <c r="I370" s="276">
        <v>1</v>
      </c>
      <c r="J370" s="288"/>
    </row>
    <row r="371" spans="1:10" ht="17.399999999999999">
      <c r="A371" s="1628" t="s">
        <v>499</v>
      </c>
      <c r="B371" s="1628"/>
      <c r="C371" s="1628"/>
      <c r="D371" s="276">
        <v>0</v>
      </c>
      <c r="E371" s="276">
        <v>25</v>
      </c>
      <c r="F371" s="276">
        <v>29</v>
      </c>
      <c r="G371" s="276">
        <v>0</v>
      </c>
      <c r="H371" s="276">
        <v>0</v>
      </c>
      <c r="I371" s="276">
        <v>0</v>
      </c>
      <c r="J371" s="288"/>
    </row>
    <row r="372" spans="1:10" ht="17.399999999999999">
      <c r="A372" s="1628" t="s">
        <v>498</v>
      </c>
      <c r="B372" s="1628"/>
      <c r="C372" s="1628"/>
      <c r="D372" s="276">
        <v>162</v>
      </c>
      <c r="E372" s="276">
        <v>82</v>
      </c>
      <c r="F372" s="276">
        <v>168</v>
      </c>
      <c r="G372" s="276">
        <v>0</v>
      </c>
      <c r="H372" s="276">
        <v>0</v>
      </c>
      <c r="I372" s="276">
        <v>2</v>
      </c>
      <c r="J372" s="288"/>
    </row>
    <row r="373" spans="1:10" ht="17.399999999999999">
      <c r="A373" s="1628" t="s">
        <v>497</v>
      </c>
      <c r="B373" s="1628"/>
      <c r="C373" s="1628"/>
      <c r="D373" s="276">
        <v>0</v>
      </c>
      <c r="E373" s="276">
        <v>0</v>
      </c>
      <c r="F373" s="276">
        <v>0</v>
      </c>
      <c r="G373" s="276">
        <v>0</v>
      </c>
      <c r="H373" s="276">
        <v>0</v>
      </c>
      <c r="I373" s="276">
        <v>0</v>
      </c>
      <c r="J373" s="288"/>
    </row>
    <row r="374" spans="1:10" ht="17.399999999999999">
      <c r="A374" s="1628" t="s">
        <v>496</v>
      </c>
      <c r="B374" s="1628"/>
      <c r="C374" s="1628"/>
      <c r="D374" s="276">
        <v>221</v>
      </c>
      <c r="E374" s="276">
        <v>120</v>
      </c>
      <c r="F374" s="276">
        <v>114</v>
      </c>
      <c r="G374" s="276">
        <v>0</v>
      </c>
      <c r="H374" s="276">
        <v>1</v>
      </c>
      <c r="I374" s="276">
        <v>0</v>
      </c>
      <c r="J374" s="288"/>
    </row>
    <row r="375" spans="1:10" ht="17.399999999999999">
      <c r="A375" s="1628" t="s">
        <v>495</v>
      </c>
      <c r="B375" s="1628"/>
      <c r="C375" s="1628"/>
      <c r="D375" s="276">
        <v>42</v>
      </c>
      <c r="E375" s="276">
        <v>24</v>
      </c>
      <c r="F375" s="276">
        <v>71</v>
      </c>
      <c r="G375" s="276">
        <v>0</v>
      </c>
      <c r="H375" s="276">
        <v>0</v>
      </c>
      <c r="I375" s="276">
        <v>1</v>
      </c>
      <c r="J375" s="288"/>
    </row>
    <row r="376" spans="1:10" ht="17.399999999999999">
      <c r="A376" s="1628" t="s">
        <v>494</v>
      </c>
      <c r="B376" s="1628"/>
      <c r="C376" s="1628"/>
      <c r="D376" s="276">
        <v>0</v>
      </c>
      <c r="E376" s="276">
        <v>0</v>
      </c>
      <c r="F376" s="276">
        <v>11</v>
      </c>
      <c r="G376" s="276">
        <v>0</v>
      </c>
      <c r="H376" s="276">
        <v>0</v>
      </c>
      <c r="I376" s="276">
        <v>0</v>
      </c>
      <c r="J376" s="288"/>
    </row>
    <row r="377" spans="1:10" ht="17.399999999999999">
      <c r="A377" s="1628" t="s">
        <v>493</v>
      </c>
      <c r="B377" s="1628"/>
      <c r="C377" s="1628"/>
      <c r="D377" s="276">
        <v>1</v>
      </c>
      <c r="E377" s="276">
        <v>21</v>
      </c>
      <c r="F377" s="276">
        <v>53</v>
      </c>
      <c r="G377" s="276">
        <v>0</v>
      </c>
      <c r="H377" s="276">
        <v>0</v>
      </c>
      <c r="I377" s="276">
        <v>0</v>
      </c>
      <c r="J377" s="288"/>
    </row>
    <row r="378" spans="1:10" ht="17.399999999999999">
      <c r="A378" s="1628" t="s">
        <v>492</v>
      </c>
      <c r="B378" s="1628"/>
      <c r="C378" s="1628"/>
      <c r="D378" s="276">
        <v>9</v>
      </c>
      <c r="E378" s="276">
        <v>48</v>
      </c>
      <c r="F378" s="276">
        <v>50</v>
      </c>
      <c r="G378" s="276">
        <v>0</v>
      </c>
      <c r="H378" s="276">
        <v>0</v>
      </c>
      <c r="I378" s="276">
        <v>0</v>
      </c>
      <c r="J378" s="288"/>
    </row>
    <row r="379" spans="1:10" ht="17.399999999999999">
      <c r="A379" s="1628" t="s">
        <v>491</v>
      </c>
      <c r="B379" s="1628"/>
      <c r="C379" s="1628"/>
      <c r="D379" s="276">
        <v>3</v>
      </c>
      <c r="E379" s="276">
        <v>65</v>
      </c>
      <c r="F379" s="276">
        <v>92</v>
      </c>
      <c r="G379" s="276">
        <v>0</v>
      </c>
      <c r="H379" s="276">
        <v>1</v>
      </c>
      <c r="I379" s="276">
        <v>0</v>
      </c>
      <c r="J379" s="288"/>
    </row>
    <row r="380" spans="1:10" ht="17.399999999999999">
      <c r="A380" s="1628" t="s">
        <v>490</v>
      </c>
      <c r="B380" s="1628"/>
      <c r="C380" s="1628"/>
      <c r="D380" s="276">
        <v>0</v>
      </c>
      <c r="E380" s="276">
        <v>2</v>
      </c>
      <c r="F380" s="276">
        <v>10</v>
      </c>
      <c r="G380" s="276">
        <v>0</v>
      </c>
      <c r="H380" s="276">
        <v>0</v>
      </c>
      <c r="I380" s="276">
        <v>0</v>
      </c>
      <c r="J380" s="288"/>
    </row>
    <row r="381" spans="1:10" ht="17.399999999999999">
      <c r="A381" s="1628" t="s">
        <v>489</v>
      </c>
      <c r="B381" s="1628"/>
      <c r="C381" s="1628"/>
      <c r="D381" s="276">
        <v>874</v>
      </c>
      <c r="E381" s="276">
        <v>203</v>
      </c>
      <c r="F381" s="276">
        <v>241</v>
      </c>
      <c r="G381" s="276">
        <v>1</v>
      </c>
      <c r="H381" s="276">
        <v>0</v>
      </c>
      <c r="I381" s="276">
        <v>8</v>
      </c>
      <c r="J381" s="288"/>
    </row>
    <row r="382" spans="1:10" ht="17.399999999999999">
      <c r="A382" s="1627" t="s">
        <v>488</v>
      </c>
      <c r="B382" s="1627"/>
      <c r="C382" s="1627"/>
      <c r="D382" s="275">
        <v>2585</v>
      </c>
      <c r="E382" s="275">
        <v>690</v>
      </c>
      <c r="F382" s="275">
        <v>1392</v>
      </c>
      <c r="G382" s="275">
        <v>2</v>
      </c>
      <c r="H382" s="275">
        <v>1</v>
      </c>
      <c r="I382" s="275">
        <v>25</v>
      </c>
      <c r="J382" s="288"/>
    </row>
    <row r="383" spans="1:10" ht="17.399999999999999">
      <c r="A383" s="1628" t="s">
        <v>487</v>
      </c>
      <c r="B383" s="1628"/>
      <c r="C383" s="1628"/>
      <c r="D383" s="276">
        <v>1373</v>
      </c>
      <c r="E383" s="276">
        <v>205</v>
      </c>
      <c r="F383" s="276">
        <v>481</v>
      </c>
      <c r="G383" s="276">
        <v>2</v>
      </c>
      <c r="H383" s="276">
        <v>1</v>
      </c>
      <c r="I383" s="276">
        <v>16</v>
      </c>
      <c r="J383" s="288"/>
    </row>
    <row r="384" spans="1:10" ht="17.399999999999999">
      <c r="A384" s="1628" t="s">
        <v>486</v>
      </c>
      <c r="B384" s="1628"/>
      <c r="C384" s="1628"/>
      <c r="D384" s="276">
        <v>5</v>
      </c>
      <c r="E384" s="276">
        <v>71</v>
      </c>
      <c r="F384" s="276">
        <v>117</v>
      </c>
      <c r="G384" s="276">
        <v>0</v>
      </c>
      <c r="H384" s="276">
        <v>0</v>
      </c>
      <c r="I384" s="276">
        <v>0</v>
      </c>
      <c r="J384" s="288"/>
    </row>
    <row r="385" spans="1:10" ht="17.399999999999999">
      <c r="A385" s="1628" t="s">
        <v>485</v>
      </c>
      <c r="B385" s="1628"/>
      <c r="C385" s="1628"/>
      <c r="D385" s="276">
        <v>6</v>
      </c>
      <c r="E385" s="276">
        <v>58</v>
      </c>
      <c r="F385" s="276">
        <v>90</v>
      </c>
      <c r="G385" s="276">
        <v>0</v>
      </c>
      <c r="H385" s="276">
        <v>0</v>
      </c>
      <c r="I385" s="276">
        <v>0</v>
      </c>
      <c r="J385" s="288"/>
    </row>
    <row r="386" spans="1:10" ht="17.399999999999999">
      <c r="A386" s="1628" t="s">
        <v>484</v>
      </c>
      <c r="B386" s="1628"/>
      <c r="C386" s="1628"/>
      <c r="D386" s="276">
        <v>0</v>
      </c>
      <c r="E386" s="276">
        <v>28</v>
      </c>
      <c r="F386" s="276">
        <v>25</v>
      </c>
      <c r="G386" s="276">
        <v>0</v>
      </c>
      <c r="H386" s="276">
        <v>0</v>
      </c>
      <c r="I386" s="276">
        <v>0</v>
      </c>
      <c r="J386" s="288"/>
    </row>
    <row r="387" spans="1:10" ht="17.399999999999999">
      <c r="A387" s="1628" t="s">
        <v>483</v>
      </c>
      <c r="B387" s="1628"/>
      <c r="C387" s="1628"/>
      <c r="D387" s="276">
        <v>16</v>
      </c>
      <c r="E387" s="276">
        <v>33</v>
      </c>
      <c r="F387" s="276">
        <v>28</v>
      </c>
      <c r="G387" s="276">
        <v>0</v>
      </c>
      <c r="H387" s="276">
        <v>0</v>
      </c>
      <c r="I387" s="276">
        <v>0</v>
      </c>
      <c r="J387" s="288"/>
    </row>
    <row r="388" spans="1:10" ht="17.399999999999999">
      <c r="A388" s="1628" t="s">
        <v>482</v>
      </c>
      <c r="B388" s="1628"/>
      <c r="C388" s="1628"/>
      <c r="D388" s="276">
        <v>0</v>
      </c>
      <c r="E388" s="276">
        <v>8</v>
      </c>
      <c r="F388" s="276">
        <v>37</v>
      </c>
      <c r="G388" s="276">
        <v>0</v>
      </c>
      <c r="H388" s="276">
        <v>0</v>
      </c>
      <c r="I388" s="276">
        <v>1</v>
      </c>
      <c r="J388" s="288"/>
    </row>
    <row r="389" spans="1:10" ht="17.399999999999999">
      <c r="A389" s="1628" t="s">
        <v>481</v>
      </c>
      <c r="B389" s="1628"/>
      <c r="C389" s="1628"/>
      <c r="D389" s="276">
        <v>1</v>
      </c>
      <c r="E389" s="276">
        <v>18</v>
      </c>
      <c r="F389" s="276">
        <v>14</v>
      </c>
      <c r="G389" s="276">
        <v>0</v>
      </c>
      <c r="H389" s="276">
        <v>0</v>
      </c>
      <c r="I389" s="276">
        <v>0</v>
      </c>
      <c r="J389" s="288"/>
    </row>
    <row r="390" spans="1:10" ht="17.399999999999999">
      <c r="A390" s="1628" t="s">
        <v>480</v>
      </c>
      <c r="B390" s="1628"/>
      <c r="C390" s="1628"/>
      <c r="D390" s="276">
        <v>1</v>
      </c>
      <c r="E390" s="276">
        <v>0</v>
      </c>
      <c r="F390" s="276">
        <v>8</v>
      </c>
      <c r="G390" s="276">
        <v>0</v>
      </c>
      <c r="H390" s="276">
        <v>0</v>
      </c>
      <c r="I390" s="276">
        <v>0</v>
      </c>
      <c r="J390" s="288"/>
    </row>
    <row r="391" spans="1:10" ht="17.399999999999999">
      <c r="A391" s="1628" t="s">
        <v>479</v>
      </c>
      <c r="B391" s="1628"/>
      <c r="C391" s="1628"/>
      <c r="D391" s="276">
        <v>1</v>
      </c>
      <c r="E391" s="276">
        <v>8</v>
      </c>
      <c r="F391" s="276">
        <v>14</v>
      </c>
      <c r="G391" s="276">
        <v>0</v>
      </c>
      <c r="H391" s="276">
        <v>0</v>
      </c>
      <c r="I391" s="276">
        <v>0</v>
      </c>
      <c r="J391" s="288"/>
    </row>
    <row r="392" spans="1:10" ht="17.399999999999999">
      <c r="A392" s="1628" t="s">
        <v>478</v>
      </c>
      <c r="B392" s="1628"/>
      <c r="C392" s="1628"/>
      <c r="D392" s="276">
        <v>10</v>
      </c>
      <c r="E392" s="276">
        <v>42</v>
      </c>
      <c r="F392" s="276">
        <v>67</v>
      </c>
      <c r="G392" s="276">
        <v>0</v>
      </c>
      <c r="H392" s="276">
        <v>0</v>
      </c>
      <c r="I392" s="276">
        <v>0</v>
      </c>
      <c r="J392" s="288"/>
    </row>
    <row r="393" spans="1:10" ht="17.399999999999999">
      <c r="A393" s="1628" t="s">
        <v>477</v>
      </c>
      <c r="B393" s="1628"/>
      <c r="C393" s="1628"/>
      <c r="D393" s="276">
        <v>1</v>
      </c>
      <c r="E393" s="276">
        <v>40</v>
      </c>
      <c r="F393" s="276">
        <v>46</v>
      </c>
      <c r="G393" s="276">
        <v>0</v>
      </c>
      <c r="H393" s="276">
        <v>0</v>
      </c>
      <c r="I393" s="276">
        <v>0</v>
      </c>
      <c r="J393" s="288"/>
    </row>
    <row r="394" spans="1:10" ht="17.399999999999999">
      <c r="A394" s="1628" t="s">
        <v>476</v>
      </c>
      <c r="B394" s="1628"/>
      <c r="C394" s="1628"/>
      <c r="D394" s="276">
        <v>117</v>
      </c>
      <c r="E394" s="276">
        <v>56</v>
      </c>
      <c r="F394" s="276">
        <v>172</v>
      </c>
      <c r="G394" s="276">
        <v>0</v>
      </c>
      <c r="H394" s="276">
        <v>0</v>
      </c>
      <c r="I394" s="276">
        <v>0</v>
      </c>
      <c r="J394" s="288"/>
    </row>
    <row r="395" spans="1:10" ht="17.399999999999999">
      <c r="A395" s="1628" t="s">
        <v>475</v>
      </c>
      <c r="B395" s="1628"/>
      <c r="C395" s="1628"/>
      <c r="D395" s="276">
        <v>1054</v>
      </c>
      <c r="E395" s="276">
        <v>123</v>
      </c>
      <c r="F395" s="276">
        <v>293</v>
      </c>
      <c r="G395" s="276">
        <v>0</v>
      </c>
      <c r="H395" s="276">
        <v>0</v>
      </c>
      <c r="I395" s="276">
        <v>8</v>
      </c>
      <c r="J395" s="288"/>
    </row>
    <row r="396" spans="1:10" ht="17.399999999999999">
      <c r="A396" s="1628" t="s">
        <v>474</v>
      </c>
      <c r="B396" s="1628"/>
      <c r="C396" s="1628"/>
      <c r="D396" s="276">
        <v>0</v>
      </c>
      <c r="E396" s="276">
        <v>0</v>
      </c>
      <c r="F396" s="276">
        <v>0</v>
      </c>
      <c r="G396" s="276">
        <v>0</v>
      </c>
      <c r="H396" s="276">
        <v>0</v>
      </c>
      <c r="I396" s="276">
        <v>0</v>
      </c>
      <c r="J396" s="288"/>
    </row>
    <row r="397" spans="1:10" ht="17.399999999999999">
      <c r="A397" s="1627" t="s">
        <v>473</v>
      </c>
      <c r="B397" s="1627"/>
      <c r="C397" s="1627"/>
      <c r="D397" s="275">
        <v>4641</v>
      </c>
      <c r="E397" s="275">
        <v>1329</v>
      </c>
      <c r="F397" s="275">
        <v>2493</v>
      </c>
      <c r="G397" s="275">
        <v>25</v>
      </c>
      <c r="H397" s="275">
        <v>17</v>
      </c>
      <c r="I397" s="275">
        <v>26</v>
      </c>
      <c r="J397" s="288"/>
    </row>
    <row r="398" spans="1:10" ht="17.399999999999999">
      <c r="A398" s="1627" t="s">
        <v>472</v>
      </c>
      <c r="B398" s="1627"/>
      <c r="C398" s="1627"/>
      <c r="D398" s="275">
        <v>4212</v>
      </c>
      <c r="E398" s="275">
        <v>1040</v>
      </c>
      <c r="F398" s="275">
        <v>1987</v>
      </c>
      <c r="G398" s="275">
        <v>24</v>
      </c>
      <c r="H398" s="275">
        <v>15</v>
      </c>
      <c r="I398" s="275">
        <v>24</v>
      </c>
      <c r="J398" s="288"/>
    </row>
    <row r="399" spans="1:10" ht="17.399999999999999">
      <c r="A399" s="1628" t="s">
        <v>471</v>
      </c>
      <c r="B399" s="1628"/>
      <c r="C399" s="1628"/>
      <c r="D399" s="276">
        <v>3749</v>
      </c>
      <c r="E399" s="276">
        <v>634</v>
      </c>
      <c r="F399" s="276">
        <v>1396</v>
      </c>
      <c r="G399" s="276">
        <v>24</v>
      </c>
      <c r="H399" s="276">
        <v>14</v>
      </c>
      <c r="I399" s="276">
        <v>22</v>
      </c>
      <c r="J399" s="288"/>
    </row>
    <row r="400" spans="1:10" ht="17.399999999999999">
      <c r="A400" s="1628" t="s">
        <v>470</v>
      </c>
      <c r="B400" s="1628"/>
      <c r="C400" s="1628"/>
      <c r="D400" s="276">
        <v>0</v>
      </c>
      <c r="E400" s="276">
        <v>13</v>
      </c>
      <c r="F400" s="276">
        <v>29</v>
      </c>
      <c r="G400" s="276">
        <v>0</v>
      </c>
      <c r="H400" s="276">
        <v>0</v>
      </c>
      <c r="I400" s="276">
        <v>0</v>
      </c>
      <c r="J400" s="288"/>
    </row>
    <row r="401" spans="1:10" ht="17.399999999999999">
      <c r="A401" s="1628" t="s">
        <v>469</v>
      </c>
      <c r="B401" s="1628"/>
      <c r="C401" s="1628"/>
      <c r="D401" s="276">
        <v>45</v>
      </c>
      <c r="E401" s="276">
        <v>56</v>
      </c>
      <c r="F401" s="276">
        <v>84</v>
      </c>
      <c r="G401" s="276">
        <v>0</v>
      </c>
      <c r="H401" s="276">
        <v>0</v>
      </c>
      <c r="I401" s="276">
        <v>0</v>
      </c>
      <c r="J401" s="288"/>
    </row>
    <row r="402" spans="1:10" ht="17.399999999999999">
      <c r="A402" s="1628" t="s">
        <v>468</v>
      </c>
      <c r="B402" s="1628"/>
      <c r="C402" s="1628"/>
      <c r="D402" s="276">
        <v>46</v>
      </c>
      <c r="E402" s="276">
        <v>81</v>
      </c>
      <c r="F402" s="276">
        <v>59</v>
      </c>
      <c r="G402" s="276">
        <v>0</v>
      </c>
      <c r="H402" s="276">
        <v>0</v>
      </c>
      <c r="I402" s="276">
        <v>0</v>
      </c>
      <c r="J402" s="288"/>
    </row>
    <row r="403" spans="1:10" ht="17.399999999999999">
      <c r="A403" s="1628" t="s">
        <v>467</v>
      </c>
      <c r="B403" s="1628"/>
      <c r="C403" s="1628"/>
      <c r="D403" s="276">
        <v>0</v>
      </c>
      <c r="E403" s="276">
        <v>18</v>
      </c>
      <c r="F403" s="276">
        <v>26</v>
      </c>
      <c r="G403" s="276">
        <v>0</v>
      </c>
      <c r="H403" s="276">
        <v>0</v>
      </c>
      <c r="I403" s="276">
        <v>0</v>
      </c>
      <c r="J403" s="288"/>
    </row>
    <row r="404" spans="1:10" ht="17.399999999999999">
      <c r="A404" s="1628" t="s">
        <v>466</v>
      </c>
      <c r="B404" s="1628"/>
      <c r="C404" s="1628"/>
      <c r="D404" s="276">
        <v>66</v>
      </c>
      <c r="E404" s="276">
        <v>63</v>
      </c>
      <c r="F404" s="276">
        <v>119</v>
      </c>
      <c r="G404" s="276">
        <v>0</v>
      </c>
      <c r="H404" s="276">
        <v>1</v>
      </c>
      <c r="I404" s="276">
        <v>2</v>
      </c>
      <c r="J404" s="288"/>
    </row>
    <row r="405" spans="1:10" ht="17.399999999999999">
      <c r="A405" s="1628" t="s">
        <v>465</v>
      </c>
      <c r="B405" s="1628"/>
      <c r="C405" s="1628"/>
      <c r="D405" s="276">
        <v>96</v>
      </c>
      <c r="E405" s="276">
        <v>71</v>
      </c>
      <c r="F405" s="276">
        <v>95</v>
      </c>
      <c r="G405" s="276">
        <v>0</v>
      </c>
      <c r="H405" s="276">
        <v>0</v>
      </c>
      <c r="I405" s="276">
        <v>0</v>
      </c>
      <c r="J405" s="288"/>
    </row>
    <row r="406" spans="1:10" ht="17.399999999999999">
      <c r="A406" s="1628" t="s">
        <v>4054</v>
      </c>
      <c r="B406" s="1628"/>
      <c r="C406" s="1628"/>
      <c r="D406" s="276">
        <v>0</v>
      </c>
      <c r="E406" s="276">
        <v>0</v>
      </c>
      <c r="F406" s="276">
        <v>14</v>
      </c>
      <c r="G406" s="276">
        <v>0</v>
      </c>
      <c r="H406" s="276">
        <v>0</v>
      </c>
      <c r="I406" s="276">
        <v>0</v>
      </c>
      <c r="J406" s="288"/>
    </row>
    <row r="407" spans="1:10" ht="17.399999999999999">
      <c r="A407" s="1628" t="s">
        <v>464</v>
      </c>
      <c r="B407" s="1628"/>
      <c r="C407" s="1628"/>
      <c r="D407" s="276">
        <v>206</v>
      </c>
      <c r="E407" s="276">
        <v>72</v>
      </c>
      <c r="F407" s="276">
        <v>116</v>
      </c>
      <c r="G407" s="276">
        <v>0</v>
      </c>
      <c r="H407" s="276">
        <v>0</v>
      </c>
      <c r="I407" s="276">
        <v>0</v>
      </c>
      <c r="J407" s="288"/>
    </row>
    <row r="408" spans="1:10" ht="17.399999999999999">
      <c r="A408" s="1628" t="s">
        <v>463</v>
      </c>
      <c r="B408" s="1628"/>
      <c r="C408" s="1628"/>
      <c r="D408" s="276">
        <v>4</v>
      </c>
      <c r="E408" s="276">
        <v>11</v>
      </c>
      <c r="F408" s="276">
        <v>29</v>
      </c>
      <c r="G408" s="276">
        <v>0</v>
      </c>
      <c r="H408" s="276">
        <v>0</v>
      </c>
      <c r="I408" s="276">
        <v>0</v>
      </c>
      <c r="J408" s="288"/>
    </row>
    <row r="409" spans="1:10" ht="17.399999999999999">
      <c r="A409" s="1628" t="s">
        <v>462</v>
      </c>
      <c r="B409" s="1628"/>
      <c r="C409" s="1628"/>
      <c r="D409" s="276">
        <v>0</v>
      </c>
      <c r="E409" s="276">
        <v>21</v>
      </c>
      <c r="F409" s="276">
        <v>20</v>
      </c>
      <c r="G409" s="276">
        <v>0</v>
      </c>
      <c r="H409" s="276">
        <v>0</v>
      </c>
      <c r="I409" s="276">
        <v>0</v>
      </c>
      <c r="J409" s="288"/>
    </row>
    <row r="410" spans="1:10" ht="17.399999999999999">
      <c r="A410" s="1627" t="s">
        <v>461</v>
      </c>
      <c r="B410" s="1627"/>
      <c r="C410" s="1627"/>
      <c r="D410" s="275">
        <v>429</v>
      </c>
      <c r="E410" s="275">
        <v>289</v>
      </c>
      <c r="F410" s="275">
        <v>506</v>
      </c>
      <c r="G410" s="275">
        <v>1</v>
      </c>
      <c r="H410" s="275">
        <v>2</v>
      </c>
      <c r="I410" s="275">
        <v>2</v>
      </c>
      <c r="J410" s="288"/>
    </row>
    <row r="411" spans="1:10" ht="17.399999999999999">
      <c r="A411" s="1628" t="s">
        <v>460</v>
      </c>
      <c r="B411" s="1628"/>
      <c r="C411" s="1628"/>
      <c r="D411" s="276">
        <v>356</v>
      </c>
      <c r="E411" s="276">
        <v>132</v>
      </c>
      <c r="F411" s="276">
        <v>197</v>
      </c>
      <c r="G411" s="276">
        <v>1</v>
      </c>
      <c r="H411" s="276">
        <v>1</v>
      </c>
      <c r="I411" s="276">
        <v>1</v>
      </c>
      <c r="J411" s="288"/>
    </row>
    <row r="412" spans="1:10" ht="17.399999999999999">
      <c r="A412" s="1628" t="s">
        <v>459</v>
      </c>
      <c r="B412" s="1628"/>
      <c r="C412" s="1628"/>
      <c r="D412" s="276">
        <v>3</v>
      </c>
      <c r="E412" s="276">
        <v>52</v>
      </c>
      <c r="F412" s="276">
        <v>42</v>
      </c>
      <c r="G412" s="276">
        <v>0</v>
      </c>
      <c r="H412" s="276">
        <v>1</v>
      </c>
      <c r="I412" s="276">
        <v>0</v>
      </c>
      <c r="J412" s="288"/>
    </row>
    <row r="413" spans="1:10" ht="17.399999999999999">
      <c r="A413" s="1628" t="s">
        <v>458</v>
      </c>
      <c r="B413" s="1628"/>
      <c r="C413" s="1628"/>
      <c r="D413" s="276">
        <v>0</v>
      </c>
      <c r="E413" s="276">
        <v>24</v>
      </c>
      <c r="F413" s="276">
        <v>46</v>
      </c>
      <c r="G413" s="276">
        <v>0</v>
      </c>
      <c r="H413" s="276">
        <v>0</v>
      </c>
      <c r="I413" s="276">
        <v>0</v>
      </c>
      <c r="J413" s="288"/>
    </row>
    <row r="414" spans="1:10" ht="17.399999999999999">
      <c r="A414" s="1628" t="s">
        <v>457</v>
      </c>
      <c r="B414" s="1628"/>
      <c r="C414" s="1628"/>
      <c r="D414" s="276">
        <v>70</v>
      </c>
      <c r="E414" s="276">
        <v>81</v>
      </c>
      <c r="F414" s="276">
        <v>221</v>
      </c>
      <c r="G414" s="276">
        <v>0</v>
      </c>
      <c r="H414" s="276">
        <v>0</v>
      </c>
      <c r="I414" s="276">
        <v>1</v>
      </c>
      <c r="J414" s="288"/>
    </row>
    <row r="415" spans="1:10" ht="17.399999999999999">
      <c r="A415" s="1628" t="s">
        <v>456</v>
      </c>
      <c r="B415" s="1628"/>
      <c r="C415" s="1628"/>
      <c r="D415" s="276">
        <v>0</v>
      </c>
      <c r="E415" s="276">
        <v>0</v>
      </c>
      <c r="F415" s="276">
        <v>0</v>
      </c>
      <c r="G415" s="276">
        <v>0</v>
      </c>
      <c r="H415" s="276">
        <v>0</v>
      </c>
      <c r="I415" s="276">
        <v>0</v>
      </c>
      <c r="J415" s="288"/>
    </row>
    <row r="416" spans="1:10" ht="17.399999999999999">
      <c r="A416" s="1628" t="s">
        <v>455</v>
      </c>
      <c r="B416" s="1628"/>
      <c r="C416" s="1628"/>
      <c r="D416" s="276">
        <v>0</v>
      </c>
      <c r="E416" s="276">
        <v>0</v>
      </c>
      <c r="F416" s="276">
        <v>0</v>
      </c>
      <c r="G416" s="276">
        <v>0</v>
      </c>
      <c r="H416" s="276">
        <v>0</v>
      </c>
      <c r="I416" s="276">
        <v>0</v>
      </c>
      <c r="J416" s="288"/>
    </row>
    <row r="417" spans="1:10" ht="17.399999999999999">
      <c r="A417" s="1628" t="s">
        <v>4055</v>
      </c>
      <c r="B417" s="1628"/>
      <c r="C417" s="1628"/>
      <c r="D417" s="276">
        <v>0</v>
      </c>
      <c r="E417" s="276">
        <v>0</v>
      </c>
      <c r="F417" s="276">
        <v>0</v>
      </c>
      <c r="G417" s="276">
        <v>0</v>
      </c>
      <c r="H417" s="276">
        <v>0</v>
      </c>
      <c r="I417" s="276">
        <v>0</v>
      </c>
      <c r="J417" s="288"/>
    </row>
    <row r="418" spans="1:10" ht="17.399999999999999">
      <c r="A418" s="1627" t="s">
        <v>454</v>
      </c>
      <c r="B418" s="1627"/>
      <c r="C418" s="1627"/>
      <c r="D418" s="275">
        <v>11272</v>
      </c>
      <c r="E418" s="275">
        <v>2564</v>
      </c>
      <c r="F418" s="275">
        <v>5097</v>
      </c>
      <c r="G418" s="275">
        <v>55</v>
      </c>
      <c r="H418" s="275">
        <v>27</v>
      </c>
      <c r="I418" s="275">
        <v>93</v>
      </c>
      <c r="J418" s="288"/>
    </row>
    <row r="419" spans="1:10" ht="17.399999999999999">
      <c r="A419" s="1627" t="s">
        <v>453</v>
      </c>
      <c r="B419" s="1627"/>
      <c r="C419" s="1627"/>
      <c r="D419" s="275">
        <v>5736</v>
      </c>
      <c r="E419" s="275">
        <v>1335</v>
      </c>
      <c r="F419" s="275">
        <v>2296</v>
      </c>
      <c r="G419" s="275">
        <v>32</v>
      </c>
      <c r="H419" s="275">
        <v>14</v>
      </c>
      <c r="I419" s="275">
        <v>35</v>
      </c>
      <c r="J419" s="288"/>
    </row>
    <row r="420" spans="1:10" ht="17.399999999999999">
      <c r="A420" s="1628" t="s">
        <v>452</v>
      </c>
      <c r="B420" s="1628"/>
      <c r="C420" s="1628"/>
      <c r="D420" s="276">
        <v>4901</v>
      </c>
      <c r="E420" s="276">
        <v>750</v>
      </c>
      <c r="F420" s="276">
        <v>1655</v>
      </c>
      <c r="G420" s="276">
        <v>32</v>
      </c>
      <c r="H420" s="276">
        <v>13</v>
      </c>
      <c r="I420" s="276">
        <v>29</v>
      </c>
      <c r="J420" s="288"/>
    </row>
    <row r="421" spans="1:10" ht="17.399999999999999">
      <c r="A421" s="1628" t="s">
        <v>451</v>
      </c>
      <c r="B421" s="1628"/>
      <c r="C421" s="1628"/>
      <c r="D421" s="276">
        <v>80</v>
      </c>
      <c r="E421" s="276">
        <v>85</v>
      </c>
      <c r="F421" s="276">
        <v>94</v>
      </c>
      <c r="G421" s="276">
        <v>0</v>
      </c>
      <c r="H421" s="276">
        <v>0</v>
      </c>
      <c r="I421" s="276">
        <v>0</v>
      </c>
      <c r="J421" s="288"/>
    </row>
    <row r="422" spans="1:10" ht="17.399999999999999">
      <c r="A422" s="1628" t="s">
        <v>450</v>
      </c>
      <c r="B422" s="1628"/>
      <c r="C422" s="1628"/>
      <c r="D422" s="276">
        <v>0</v>
      </c>
      <c r="E422" s="276">
        <v>2</v>
      </c>
      <c r="F422" s="276">
        <v>12</v>
      </c>
      <c r="G422" s="276">
        <v>0</v>
      </c>
      <c r="H422" s="276">
        <v>0</v>
      </c>
      <c r="I422" s="276">
        <v>0</v>
      </c>
      <c r="J422" s="288"/>
    </row>
    <row r="423" spans="1:10" ht="17.399999999999999">
      <c r="A423" s="1628" t="s">
        <v>4056</v>
      </c>
      <c r="B423" s="1628"/>
      <c r="C423" s="1628"/>
      <c r="D423" s="276">
        <v>0</v>
      </c>
      <c r="E423" s="276">
        <v>3</v>
      </c>
      <c r="F423" s="276">
        <v>8</v>
      </c>
      <c r="G423" s="276">
        <v>0</v>
      </c>
      <c r="H423" s="276">
        <v>0</v>
      </c>
      <c r="I423" s="276">
        <v>0</v>
      </c>
      <c r="J423" s="288"/>
    </row>
    <row r="424" spans="1:10" ht="17.399999999999999">
      <c r="A424" s="1628" t="s">
        <v>449</v>
      </c>
      <c r="B424" s="1628"/>
      <c r="C424" s="1628"/>
      <c r="D424" s="276">
        <v>1</v>
      </c>
      <c r="E424" s="276">
        <v>1</v>
      </c>
      <c r="F424" s="276">
        <v>11</v>
      </c>
      <c r="G424" s="276">
        <v>0</v>
      </c>
      <c r="H424" s="276">
        <v>0</v>
      </c>
      <c r="I424" s="276">
        <v>0</v>
      </c>
      <c r="J424" s="288"/>
    </row>
    <row r="425" spans="1:10" ht="17.399999999999999">
      <c r="A425" s="1628" t="s">
        <v>448</v>
      </c>
      <c r="B425" s="1628"/>
      <c r="C425" s="1628"/>
      <c r="D425" s="276">
        <v>0</v>
      </c>
      <c r="E425" s="276">
        <v>3</v>
      </c>
      <c r="F425" s="276">
        <v>7</v>
      </c>
      <c r="G425" s="276">
        <v>0</v>
      </c>
      <c r="H425" s="276">
        <v>0</v>
      </c>
      <c r="I425" s="276">
        <v>0</v>
      </c>
      <c r="J425" s="288"/>
    </row>
    <row r="426" spans="1:10" ht="17.399999999999999">
      <c r="A426" s="1628" t="s">
        <v>447</v>
      </c>
      <c r="B426" s="1628"/>
      <c r="C426" s="1628"/>
      <c r="D426" s="276">
        <v>0</v>
      </c>
      <c r="E426" s="276">
        <v>0</v>
      </c>
      <c r="F426" s="276">
        <v>1</v>
      </c>
      <c r="G426" s="276">
        <v>0</v>
      </c>
      <c r="H426" s="276">
        <v>0</v>
      </c>
      <c r="I426" s="276">
        <v>0</v>
      </c>
      <c r="J426" s="288"/>
    </row>
    <row r="427" spans="1:10" ht="17.399999999999999">
      <c r="A427" s="1628" t="s">
        <v>446</v>
      </c>
      <c r="B427" s="1628"/>
      <c r="C427" s="1628"/>
      <c r="D427" s="276">
        <v>7</v>
      </c>
      <c r="E427" s="276">
        <v>42</v>
      </c>
      <c r="F427" s="276">
        <v>67</v>
      </c>
      <c r="G427" s="276">
        <v>0</v>
      </c>
      <c r="H427" s="276">
        <v>0</v>
      </c>
      <c r="I427" s="276">
        <v>0</v>
      </c>
      <c r="J427" s="288"/>
    </row>
    <row r="428" spans="1:10" ht="17.399999999999999">
      <c r="A428" s="1628" t="s">
        <v>445</v>
      </c>
      <c r="B428" s="1628"/>
      <c r="C428" s="1628"/>
      <c r="D428" s="276">
        <v>2</v>
      </c>
      <c r="E428" s="276">
        <v>84</v>
      </c>
      <c r="F428" s="276">
        <v>63</v>
      </c>
      <c r="G428" s="276">
        <v>0</v>
      </c>
      <c r="H428" s="276">
        <v>0</v>
      </c>
      <c r="I428" s="276">
        <v>0</v>
      </c>
      <c r="J428" s="288"/>
    </row>
    <row r="429" spans="1:10" ht="17.399999999999999">
      <c r="A429" s="1628" t="s">
        <v>444</v>
      </c>
      <c r="B429" s="1628"/>
      <c r="C429" s="1628"/>
      <c r="D429" s="276">
        <v>1</v>
      </c>
      <c r="E429" s="276">
        <v>42</v>
      </c>
      <c r="F429" s="276">
        <v>58</v>
      </c>
      <c r="G429" s="276">
        <v>0</v>
      </c>
      <c r="H429" s="276">
        <v>0</v>
      </c>
      <c r="I429" s="276">
        <v>0</v>
      </c>
      <c r="J429" s="288"/>
    </row>
    <row r="430" spans="1:10" ht="17.399999999999999">
      <c r="A430" s="1628" t="s">
        <v>443</v>
      </c>
      <c r="B430" s="1628"/>
      <c r="C430" s="1628"/>
      <c r="D430" s="276">
        <v>0</v>
      </c>
      <c r="E430" s="276">
        <v>3</v>
      </c>
      <c r="F430" s="276">
        <v>16</v>
      </c>
      <c r="G430" s="276">
        <v>0</v>
      </c>
      <c r="H430" s="276">
        <v>0</v>
      </c>
      <c r="I430" s="276">
        <v>0</v>
      </c>
      <c r="J430" s="288"/>
    </row>
    <row r="431" spans="1:10" ht="17.399999999999999">
      <c r="A431" s="1628" t="s">
        <v>442</v>
      </c>
      <c r="B431" s="1628"/>
      <c r="C431" s="1628"/>
      <c r="D431" s="276">
        <v>8</v>
      </c>
      <c r="E431" s="276">
        <v>64</v>
      </c>
      <c r="F431" s="276">
        <v>73</v>
      </c>
      <c r="G431" s="276">
        <v>0</v>
      </c>
      <c r="H431" s="276">
        <v>0</v>
      </c>
      <c r="I431" s="276">
        <v>0</v>
      </c>
      <c r="J431" s="288"/>
    </row>
    <row r="432" spans="1:10" ht="17.399999999999999">
      <c r="A432" s="1628" t="s">
        <v>441</v>
      </c>
      <c r="B432" s="1628"/>
      <c r="C432" s="1628"/>
      <c r="D432" s="276">
        <v>5</v>
      </c>
      <c r="E432" s="276">
        <v>37</v>
      </c>
      <c r="F432" s="276">
        <v>84</v>
      </c>
      <c r="G432" s="276">
        <v>0</v>
      </c>
      <c r="H432" s="276">
        <v>0</v>
      </c>
      <c r="I432" s="276">
        <v>0</v>
      </c>
      <c r="J432" s="288"/>
    </row>
    <row r="433" spans="1:10" ht="17.399999999999999">
      <c r="A433" s="1628" t="s">
        <v>440</v>
      </c>
      <c r="B433" s="1628"/>
      <c r="C433" s="1628"/>
      <c r="D433" s="276">
        <v>0</v>
      </c>
      <c r="E433" s="276">
        <v>0</v>
      </c>
      <c r="F433" s="276">
        <v>4</v>
      </c>
      <c r="G433" s="276">
        <v>0</v>
      </c>
      <c r="H433" s="276">
        <v>0</v>
      </c>
      <c r="I433" s="276">
        <v>0</v>
      </c>
      <c r="J433" s="288"/>
    </row>
    <row r="434" spans="1:10" ht="17.399999999999999">
      <c r="A434" s="1628" t="s">
        <v>439</v>
      </c>
      <c r="B434" s="1628"/>
      <c r="C434" s="1628"/>
      <c r="D434" s="276">
        <v>731</v>
      </c>
      <c r="E434" s="276">
        <v>219</v>
      </c>
      <c r="F434" s="276">
        <v>143</v>
      </c>
      <c r="G434" s="276">
        <v>0</v>
      </c>
      <c r="H434" s="276">
        <v>1</v>
      </c>
      <c r="I434" s="276">
        <v>6</v>
      </c>
      <c r="J434" s="288"/>
    </row>
    <row r="435" spans="1:10" ht="17.399999999999999">
      <c r="A435" s="1628" t="s">
        <v>438</v>
      </c>
      <c r="B435" s="1628"/>
      <c r="C435" s="1628"/>
      <c r="D435" s="276">
        <v>0</v>
      </c>
      <c r="E435" s="276">
        <v>0</v>
      </c>
      <c r="F435" s="276">
        <v>0</v>
      </c>
      <c r="G435" s="276">
        <v>0</v>
      </c>
      <c r="H435" s="276">
        <v>0</v>
      </c>
      <c r="I435" s="276">
        <v>0</v>
      </c>
      <c r="J435" s="288"/>
    </row>
    <row r="436" spans="1:10" ht="17.399999999999999">
      <c r="A436" s="1627" t="s">
        <v>4057</v>
      </c>
      <c r="B436" s="1627"/>
      <c r="C436" s="1627"/>
      <c r="D436" s="275">
        <v>2104</v>
      </c>
      <c r="E436" s="275">
        <v>457</v>
      </c>
      <c r="F436" s="275">
        <v>1079</v>
      </c>
      <c r="G436" s="275">
        <v>7</v>
      </c>
      <c r="H436" s="275">
        <v>1</v>
      </c>
      <c r="I436" s="275">
        <v>16</v>
      </c>
      <c r="J436" s="288"/>
    </row>
    <row r="437" spans="1:10" ht="17.399999999999999">
      <c r="A437" s="1628" t="s">
        <v>436</v>
      </c>
      <c r="B437" s="1628"/>
      <c r="C437" s="1628"/>
      <c r="D437" s="276">
        <v>1613</v>
      </c>
      <c r="E437" s="276">
        <v>147</v>
      </c>
      <c r="F437" s="276">
        <v>471</v>
      </c>
      <c r="G437" s="276">
        <v>6</v>
      </c>
      <c r="H437" s="276">
        <v>1</v>
      </c>
      <c r="I437" s="276">
        <v>12</v>
      </c>
      <c r="J437" s="288"/>
    </row>
    <row r="438" spans="1:10" ht="17.399999999999999">
      <c r="A438" s="1628" t="s">
        <v>435</v>
      </c>
      <c r="B438" s="1628"/>
      <c r="C438" s="1628"/>
      <c r="D438" s="276">
        <v>0</v>
      </c>
      <c r="E438" s="276">
        <v>0</v>
      </c>
      <c r="F438" s="276">
        <v>4</v>
      </c>
      <c r="G438" s="276">
        <v>0</v>
      </c>
      <c r="H438" s="276">
        <v>0</v>
      </c>
      <c r="I438" s="276">
        <v>0</v>
      </c>
      <c r="J438" s="288"/>
    </row>
    <row r="439" spans="1:10" ht="17.399999999999999">
      <c r="A439" s="1628" t="s">
        <v>434</v>
      </c>
      <c r="B439" s="1628"/>
      <c r="C439" s="1628"/>
      <c r="D439" s="276">
        <v>0</v>
      </c>
      <c r="E439" s="276">
        <v>5</v>
      </c>
      <c r="F439" s="276">
        <v>12</v>
      </c>
      <c r="G439" s="276">
        <v>0</v>
      </c>
      <c r="H439" s="276">
        <v>0</v>
      </c>
      <c r="I439" s="276">
        <v>0</v>
      </c>
      <c r="J439" s="288"/>
    </row>
    <row r="440" spans="1:10" ht="17.399999999999999">
      <c r="A440" s="1628" t="s">
        <v>433</v>
      </c>
      <c r="B440" s="1628"/>
      <c r="C440" s="1628"/>
      <c r="D440" s="276">
        <v>387</v>
      </c>
      <c r="E440" s="276">
        <v>114</v>
      </c>
      <c r="F440" s="276">
        <v>255</v>
      </c>
      <c r="G440" s="276">
        <v>1</v>
      </c>
      <c r="H440" s="276">
        <v>0</v>
      </c>
      <c r="I440" s="276">
        <v>4</v>
      </c>
      <c r="J440" s="288"/>
    </row>
    <row r="441" spans="1:10" ht="17.399999999999999">
      <c r="A441" s="1628" t="s">
        <v>432</v>
      </c>
      <c r="B441" s="1628"/>
      <c r="C441" s="1628"/>
      <c r="D441" s="276">
        <v>0</v>
      </c>
      <c r="E441" s="276">
        <v>1</v>
      </c>
      <c r="F441" s="276">
        <v>14</v>
      </c>
      <c r="G441" s="276">
        <v>0</v>
      </c>
      <c r="H441" s="276">
        <v>0</v>
      </c>
      <c r="I441" s="276">
        <v>0</v>
      </c>
      <c r="J441" s="288"/>
    </row>
    <row r="442" spans="1:10" ht="17.399999999999999">
      <c r="A442" s="1628" t="s">
        <v>431</v>
      </c>
      <c r="B442" s="1628"/>
      <c r="C442" s="1628"/>
      <c r="D442" s="276">
        <v>1</v>
      </c>
      <c r="E442" s="276">
        <v>29</v>
      </c>
      <c r="F442" s="276">
        <v>53</v>
      </c>
      <c r="G442" s="276">
        <v>0</v>
      </c>
      <c r="H442" s="276">
        <v>0</v>
      </c>
      <c r="I442" s="276">
        <v>0</v>
      </c>
      <c r="J442" s="288"/>
    </row>
    <row r="443" spans="1:10" ht="17.399999999999999">
      <c r="A443" s="1628" t="s">
        <v>430</v>
      </c>
      <c r="B443" s="1628"/>
      <c r="C443" s="1628"/>
      <c r="D443" s="276">
        <v>0</v>
      </c>
      <c r="E443" s="276">
        <v>7</v>
      </c>
      <c r="F443" s="276">
        <v>12</v>
      </c>
      <c r="G443" s="276">
        <v>0</v>
      </c>
      <c r="H443" s="276">
        <v>0</v>
      </c>
      <c r="I443" s="276">
        <v>0</v>
      </c>
      <c r="J443" s="288"/>
    </row>
    <row r="444" spans="1:10" ht="17.399999999999999">
      <c r="A444" s="1628" t="s">
        <v>429</v>
      </c>
      <c r="B444" s="1628"/>
      <c r="C444" s="1628"/>
      <c r="D444" s="276">
        <v>2</v>
      </c>
      <c r="E444" s="276">
        <v>24</v>
      </c>
      <c r="F444" s="276">
        <v>40</v>
      </c>
      <c r="G444" s="276">
        <v>0</v>
      </c>
      <c r="H444" s="276">
        <v>0</v>
      </c>
      <c r="I444" s="276">
        <v>0</v>
      </c>
      <c r="J444" s="288"/>
    </row>
    <row r="445" spans="1:10" ht="17.399999999999999">
      <c r="A445" s="1628" t="s">
        <v>4058</v>
      </c>
      <c r="B445" s="1628"/>
      <c r="C445" s="1628"/>
      <c r="D445" s="276">
        <v>0</v>
      </c>
      <c r="E445" s="276">
        <v>0</v>
      </c>
      <c r="F445" s="276">
        <v>2</v>
      </c>
      <c r="G445" s="276">
        <v>0</v>
      </c>
      <c r="H445" s="276">
        <v>0</v>
      </c>
      <c r="I445" s="276">
        <v>0</v>
      </c>
      <c r="J445" s="288"/>
    </row>
    <row r="446" spans="1:10" ht="17.399999999999999">
      <c r="A446" s="1628" t="s">
        <v>428</v>
      </c>
      <c r="B446" s="1628"/>
      <c r="C446" s="1628"/>
      <c r="D446" s="276">
        <v>0</v>
      </c>
      <c r="E446" s="276">
        <v>6</v>
      </c>
      <c r="F446" s="276">
        <v>21</v>
      </c>
      <c r="G446" s="276">
        <v>0</v>
      </c>
      <c r="H446" s="276">
        <v>0</v>
      </c>
      <c r="I446" s="276">
        <v>0</v>
      </c>
      <c r="J446" s="288"/>
    </row>
    <row r="447" spans="1:10" ht="17.399999999999999">
      <c r="A447" s="1628" t="s">
        <v>427</v>
      </c>
      <c r="B447" s="1628"/>
      <c r="C447" s="1628"/>
      <c r="D447" s="276">
        <v>0</v>
      </c>
      <c r="E447" s="276">
        <v>13</v>
      </c>
      <c r="F447" s="276">
        <v>26</v>
      </c>
      <c r="G447" s="276">
        <v>0</v>
      </c>
      <c r="H447" s="276">
        <v>0</v>
      </c>
      <c r="I447" s="276">
        <v>0</v>
      </c>
      <c r="J447" s="288"/>
    </row>
    <row r="448" spans="1:10" ht="17.399999999999999">
      <c r="A448" s="1628" t="s">
        <v>426</v>
      </c>
      <c r="B448" s="1628"/>
      <c r="C448" s="1628"/>
      <c r="D448" s="276">
        <v>79</v>
      </c>
      <c r="E448" s="276">
        <v>79</v>
      </c>
      <c r="F448" s="276">
        <v>68</v>
      </c>
      <c r="G448" s="276">
        <v>0</v>
      </c>
      <c r="H448" s="276">
        <v>0</v>
      </c>
      <c r="I448" s="276">
        <v>0</v>
      </c>
      <c r="J448" s="288"/>
    </row>
    <row r="449" spans="1:10" ht="17.399999999999999">
      <c r="A449" s="1628" t="s">
        <v>425</v>
      </c>
      <c r="B449" s="1628"/>
      <c r="C449" s="1628"/>
      <c r="D449" s="276">
        <v>0</v>
      </c>
      <c r="E449" s="276">
        <v>16</v>
      </c>
      <c r="F449" s="276">
        <v>38</v>
      </c>
      <c r="G449" s="276">
        <v>0</v>
      </c>
      <c r="H449" s="276">
        <v>0</v>
      </c>
      <c r="I449" s="276">
        <v>0</v>
      </c>
      <c r="J449" s="288"/>
    </row>
    <row r="450" spans="1:10" ht="17.399999999999999">
      <c r="A450" s="1628" t="s">
        <v>424</v>
      </c>
      <c r="B450" s="1628"/>
      <c r="C450" s="1628"/>
      <c r="D450" s="276">
        <v>0</v>
      </c>
      <c r="E450" s="276">
        <v>0</v>
      </c>
      <c r="F450" s="276">
        <v>4</v>
      </c>
      <c r="G450" s="276">
        <v>0</v>
      </c>
      <c r="H450" s="276">
        <v>0</v>
      </c>
      <c r="I450" s="276">
        <v>0</v>
      </c>
      <c r="J450" s="288"/>
    </row>
    <row r="451" spans="1:10" ht="17.399999999999999">
      <c r="A451" s="1628" t="s">
        <v>423</v>
      </c>
      <c r="B451" s="1628"/>
      <c r="C451" s="1628"/>
      <c r="D451" s="276">
        <v>0</v>
      </c>
      <c r="E451" s="276">
        <v>2</v>
      </c>
      <c r="F451" s="276">
        <v>3</v>
      </c>
      <c r="G451" s="276">
        <v>0</v>
      </c>
      <c r="H451" s="276">
        <v>0</v>
      </c>
      <c r="I451" s="276">
        <v>0</v>
      </c>
      <c r="J451" s="288"/>
    </row>
    <row r="452" spans="1:10" ht="17.399999999999999">
      <c r="A452" s="1628" t="s">
        <v>422</v>
      </c>
      <c r="B452" s="1628"/>
      <c r="C452" s="1628"/>
      <c r="D452" s="276">
        <v>1</v>
      </c>
      <c r="E452" s="276">
        <v>1</v>
      </c>
      <c r="F452" s="276">
        <v>8</v>
      </c>
      <c r="G452" s="276">
        <v>0</v>
      </c>
      <c r="H452" s="276">
        <v>0</v>
      </c>
      <c r="I452" s="276">
        <v>0</v>
      </c>
      <c r="J452" s="288"/>
    </row>
    <row r="453" spans="1:10" ht="17.399999999999999">
      <c r="A453" s="1628" t="s">
        <v>421</v>
      </c>
      <c r="B453" s="1628"/>
      <c r="C453" s="1628"/>
      <c r="D453" s="276">
        <v>21</v>
      </c>
      <c r="E453" s="276">
        <v>12</v>
      </c>
      <c r="F453" s="276">
        <v>38</v>
      </c>
      <c r="G453" s="276">
        <v>0</v>
      </c>
      <c r="H453" s="276">
        <v>0</v>
      </c>
      <c r="I453" s="276">
        <v>0</v>
      </c>
      <c r="J453" s="288"/>
    </row>
    <row r="454" spans="1:10" ht="17.399999999999999">
      <c r="A454" s="1628" t="s">
        <v>420</v>
      </c>
      <c r="B454" s="1628"/>
      <c r="C454" s="1628"/>
      <c r="D454" s="276">
        <v>0</v>
      </c>
      <c r="E454" s="276">
        <v>1</v>
      </c>
      <c r="F454" s="276">
        <v>10</v>
      </c>
      <c r="G454" s="276">
        <v>0</v>
      </c>
      <c r="H454" s="276">
        <v>0</v>
      </c>
      <c r="I454" s="276">
        <v>0</v>
      </c>
      <c r="J454" s="288"/>
    </row>
    <row r="455" spans="1:10" ht="17.399999999999999">
      <c r="A455" s="1627" t="s">
        <v>419</v>
      </c>
      <c r="B455" s="1627"/>
      <c r="C455" s="1627"/>
      <c r="D455" s="275">
        <v>3422</v>
      </c>
      <c r="E455" s="275">
        <v>739</v>
      </c>
      <c r="F455" s="275">
        <v>1667</v>
      </c>
      <c r="G455" s="275">
        <v>16</v>
      </c>
      <c r="H455" s="275">
        <v>12</v>
      </c>
      <c r="I455" s="275">
        <v>42</v>
      </c>
      <c r="J455" s="288"/>
    </row>
    <row r="456" spans="1:10" ht="17.399999999999999">
      <c r="A456" s="1628" t="s">
        <v>418</v>
      </c>
      <c r="B456" s="1628"/>
      <c r="C456" s="1628"/>
      <c r="D456" s="276">
        <v>3372</v>
      </c>
      <c r="E456" s="276">
        <v>375</v>
      </c>
      <c r="F456" s="276">
        <v>1197</v>
      </c>
      <c r="G456" s="276">
        <v>16</v>
      </c>
      <c r="H456" s="276">
        <v>12</v>
      </c>
      <c r="I456" s="276">
        <v>38</v>
      </c>
      <c r="J456" s="288"/>
    </row>
    <row r="457" spans="1:10" ht="17.399999999999999">
      <c r="A457" s="1628" t="s">
        <v>417</v>
      </c>
      <c r="B457" s="1628"/>
      <c r="C457" s="1628"/>
      <c r="D457" s="276">
        <v>0</v>
      </c>
      <c r="E457" s="276">
        <v>137</v>
      </c>
      <c r="F457" s="276">
        <v>147</v>
      </c>
      <c r="G457" s="276">
        <v>0</v>
      </c>
      <c r="H457" s="276">
        <v>0</v>
      </c>
      <c r="I457" s="276">
        <v>0</v>
      </c>
      <c r="J457" s="288"/>
    </row>
    <row r="458" spans="1:10" ht="17.399999999999999">
      <c r="A458" s="1628" t="s">
        <v>416</v>
      </c>
      <c r="B458" s="1628"/>
      <c r="C458" s="1628"/>
      <c r="D458" s="276">
        <v>3</v>
      </c>
      <c r="E458" s="276">
        <v>14</v>
      </c>
      <c r="F458" s="276">
        <v>32</v>
      </c>
      <c r="G458" s="276">
        <v>0</v>
      </c>
      <c r="H458" s="276">
        <v>0</v>
      </c>
      <c r="I458" s="276">
        <v>2</v>
      </c>
      <c r="J458" s="288"/>
    </row>
    <row r="459" spans="1:10" ht="17.399999999999999">
      <c r="A459" s="1628" t="s">
        <v>415</v>
      </c>
      <c r="B459" s="1628"/>
      <c r="C459" s="1628"/>
      <c r="D459" s="276">
        <v>28</v>
      </c>
      <c r="E459" s="276">
        <v>67</v>
      </c>
      <c r="F459" s="276">
        <v>90</v>
      </c>
      <c r="G459" s="276">
        <v>0</v>
      </c>
      <c r="H459" s="276">
        <v>0</v>
      </c>
      <c r="I459" s="276">
        <v>1</v>
      </c>
      <c r="J459" s="288"/>
    </row>
    <row r="460" spans="1:10" ht="17.399999999999999">
      <c r="A460" s="1628" t="s">
        <v>414</v>
      </c>
      <c r="B460" s="1628"/>
      <c r="C460" s="1628"/>
      <c r="D460" s="276">
        <v>0</v>
      </c>
      <c r="E460" s="276">
        <v>6</v>
      </c>
      <c r="F460" s="276">
        <v>3</v>
      </c>
      <c r="G460" s="276">
        <v>0</v>
      </c>
      <c r="H460" s="276">
        <v>0</v>
      </c>
      <c r="I460" s="276">
        <v>0</v>
      </c>
      <c r="J460" s="288"/>
    </row>
    <row r="461" spans="1:10" ht="17.399999999999999">
      <c r="A461" s="1628" t="s">
        <v>413</v>
      </c>
      <c r="B461" s="1628"/>
      <c r="C461" s="1628"/>
      <c r="D461" s="276">
        <v>2</v>
      </c>
      <c r="E461" s="276">
        <v>57</v>
      </c>
      <c r="F461" s="276">
        <v>56</v>
      </c>
      <c r="G461" s="276">
        <v>0</v>
      </c>
      <c r="H461" s="276">
        <v>0</v>
      </c>
      <c r="I461" s="276">
        <v>0</v>
      </c>
      <c r="J461" s="288"/>
    </row>
    <row r="462" spans="1:10" ht="17.399999999999999">
      <c r="A462" s="1628" t="s">
        <v>412</v>
      </c>
      <c r="B462" s="1628"/>
      <c r="C462" s="1628"/>
      <c r="D462" s="276">
        <v>15</v>
      </c>
      <c r="E462" s="276">
        <v>30</v>
      </c>
      <c r="F462" s="276">
        <v>60</v>
      </c>
      <c r="G462" s="276">
        <v>0</v>
      </c>
      <c r="H462" s="276">
        <v>0</v>
      </c>
      <c r="I462" s="276">
        <v>0</v>
      </c>
      <c r="J462" s="288"/>
    </row>
    <row r="463" spans="1:10" ht="17.399999999999999">
      <c r="A463" s="1628" t="s">
        <v>411</v>
      </c>
      <c r="B463" s="1628"/>
      <c r="C463" s="1628"/>
      <c r="D463" s="276">
        <v>0</v>
      </c>
      <c r="E463" s="276">
        <v>7</v>
      </c>
      <c r="F463" s="276">
        <v>9</v>
      </c>
      <c r="G463" s="276">
        <v>0</v>
      </c>
      <c r="H463" s="276">
        <v>0</v>
      </c>
      <c r="I463" s="276">
        <v>0</v>
      </c>
      <c r="J463" s="288"/>
    </row>
    <row r="464" spans="1:10" ht="17.399999999999999">
      <c r="A464" s="1628" t="s">
        <v>410</v>
      </c>
      <c r="B464" s="1628"/>
      <c r="C464" s="1628"/>
      <c r="D464" s="276">
        <v>0</v>
      </c>
      <c r="E464" s="276">
        <v>3</v>
      </c>
      <c r="F464" s="276">
        <v>14</v>
      </c>
      <c r="G464" s="276">
        <v>0</v>
      </c>
      <c r="H464" s="276">
        <v>0</v>
      </c>
      <c r="I464" s="276">
        <v>1</v>
      </c>
      <c r="J464" s="288"/>
    </row>
    <row r="465" spans="1:10" ht="17.399999999999999">
      <c r="A465" s="1628" t="s">
        <v>409</v>
      </c>
      <c r="B465" s="1628"/>
      <c r="C465" s="1628"/>
      <c r="D465" s="276">
        <v>0</v>
      </c>
      <c r="E465" s="276">
        <v>11</v>
      </c>
      <c r="F465" s="276">
        <v>14</v>
      </c>
      <c r="G465" s="276">
        <v>0</v>
      </c>
      <c r="H465" s="276">
        <v>0</v>
      </c>
      <c r="I465" s="276">
        <v>0</v>
      </c>
      <c r="J465" s="288"/>
    </row>
    <row r="466" spans="1:10" ht="17.399999999999999">
      <c r="A466" s="1628" t="s">
        <v>408</v>
      </c>
      <c r="B466" s="1628"/>
      <c r="C466" s="1628"/>
      <c r="D466" s="276">
        <v>2</v>
      </c>
      <c r="E466" s="276">
        <v>31</v>
      </c>
      <c r="F466" s="276">
        <v>33</v>
      </c>
      <c r="G466" s="276">
        <v>0</v>
      </c>
      <c r="H466" s="276">
        <v>0</v>
      </c>
      <c r="I466" s="276">
        <v>0</v>
      </c>
      <c r="J466" s="288"/>
    </row>
    <row r="467" spans="1:10" ht="17.399999999999999">
      <c r="A467" s="1628" t="s">
        <v>4059</v>
      </c>
      <c r="B467" s="1628"/>
      <c r="C467" s="1628"/>
      <c r="D467" s="276">
        <v>0</v>
      </c>
      <c r="E467" s="276">
        <v>1</v>
      </c>
      <c r="F467" s="276">
        <v>12</v>
      </c>
      <c r="G467" s="276">
        <v>0</v>
      </c>
      <c r="H467" s="276">
        <v>0</v>
      </c>
      <c r="I467" s="276">
        <v>0</v>
      </c>
      <c r="J467" s="288"/>
    </row>
    <row r="468" spans="1:10" ht="17.399999999999999">
      <c r="A468" s="1627" t="s">
        <v>407</v>
      </c>
      <c r="B468" s="1627"/>
      <c r="C468" s="1627"/>
      <c r="D468" s="275">
        <v>10</v>
      </c>
      <c r="E468" s="275">
        <v>33</v>
      </c>
      <c r="F468" s="275">
        <v>55</v>
      </c>
      <c r="G468" s="275">
        <v>0</v>
      </c>
      <c r="H468" s="275">
        <v>0</v>
      </c>
      <c r="I468" s="275">
        <v>0</v>
      </c>
      <c r="J468" s="288"/>
    </row>
    <row r="469" spans="1:10" ht="17.399999999999999">
      <c r="A469" s="1628" t="s">
        <v>406</v>
      </c>
      <c r="B469" s="1628"/>
      <c r="C469" s="1628"/>
      <c r="D469" s="276">
        <v>1</v>
      </c>
      <c r="E469" s="276">
        <v>6</v>
      </c>
      <c r="F469" s="276">
        <v>5</v>
      </c>
      <c r="G469" s="276">
        <v>0</v>
      </c>
      <c r="H469" s="276">
        <v>0</v>
      </c>
      <c r="I469" s="276">
        <v>0</v>
      </c>
      <c r="J469" s="288"/>
    </row>
    <row r="470" spans="1:10" ht="17.399999999999999">
      <c r="A470" s="1628" t="s">
        <v>405</v>
      </c>
      <c r="B470" s="1628"/>
      <c r="C470" s="1628"/>
      <c r="D470" s="276">
        <v>0</v>
      </c>
      <c r="E470" s="276">
        <v>2</v>
      </c>
      <c r="F470" s="276">
        <v>6</v>
      </c>
      <c r="G470" s="276">
        <v>0</v>
      </c>
      <c r="H470" s="276">
        <v>0</v>
      </c>
      <c r="I470" s="276">
        <v>0</v>
      </c>
      <c r="J470" s="288"/>
    </row>
    <row r="471" spans="1:10" ht="17.399999999999999">
      <c r="A471" s="1628" t="s">
        <v>404</v>
      </c>
      <c r="B471" s="1628"/>
      <c r="C471" s="1628"/>
      <c r="D471" s="276">
        <v>7</v>
      </c>
      <c r="E471" s="276">
        <v>6</v>
      </c>
      <c r="F471" s="276">
        <v>5</v>
      </c>
      <c r="G471" s="276">
        <v>0</v>
      </c>
      <c r="H471" s="276">
        <v>0</v>
      </c>
      <c r="I471" s="276">
        <v>0</v>
      </c>
      <c r="J471" s="288"/>
    </row>
    <row r="472" spans="1:10" ht="17.399999999999999">
      <c r="A472" s="1628" t="s">
        <v>4060</v>
      </c>
      <c r="B472" s="1628"/>
      <c r="C472" s="1628"/>
      <c r="D472" s="276">
        <v>0</v>
      </c>
      <c r="E472" s="276">
        <v>14</v>
      </c>
      <c r="F472" s="276">
        <v>25</v>
      </c>
      <c r="G472" s="276">
        <v>0</v>
      </c>
      <c r="H472" s="276">
        <v>0</v>
      </c>
      <c r="I472" s="276">
        <v>0</v>
      </c>
      <c r="J472" s="288"/>
    </row>
    <row r="473" spans="1:10" ht="17.399999999999999">
      <c r="A473" s="1628" t="s">
        <v>403</v>
      </c>
      <c r="B473" s="1628"/>
      <c r="C473" s="1628"/>
      <c r="D473" s="276">
        <v>2</v>
      </c>
      <c r="E473" s="276">
        <v>5</v>
      </c>
      <c r="F473" s="276">
        <v>14</v>
      </c>
      <c r="G473" s="276">
        <v>0</v>
      </c>
      <c r="H473" s="276">
        <v>0</v>
      </c>
      <c r="I473" s="276">
        <v>0</v>
      </c>
      <c r="J473" s="288"/>
    </row>
    <row r="474" spans="1:10" ht="17.399999999999999">
      <c r="A474" s="1627" t="s">
        <v>402</v>
      </c>
      <c r="B474" s="1627"/>
      <c r="C474" s="1627"/>
      <c r="D474" s="275">
        <v>1379</v>
      </c>
      <c r="E474" s="275">
        <v>300</v>
      </c>
      <c r="F474" s="275">
        <v>480</v>
      </c>
      <c r="G474" s="275">
        <v>6</v>
      </c>
      <c r="H474" s="275">
        <v>2</v>
      </c>
      <c r="I474" s="275">
        <v>11</v>
      </c>
      <c r="J474" s="288"/>
    </row>
    <row r="475" spans="1:10" ht="17.399999999999999">
      <c r="A475" s="1627" t="s">
        <v>401</v>
      </c>
      <c r="B475" s="1627"/>
      <c r="C475" s="1627"/>
      <c r="D475" s="275">
        <v>1297</v>
      </c>
      <c r="E475" s="275">
        <v>190</v>
      </c>
      <c r="F475" s="275">
        <v>309</v>
      </c>
      <c r="G475" s="275">
        <v>6</v>
      </c>
      <c r="H475" s="275">
        <v>0</v>
      </c>
      <c r="I475" s="275">
        <v>11</v>
      </c>
      <c r="J475" s="288"/>
    </row>
    <row r="476" spans="1:10" ht="17.399999999999999">
      <c r="A476" s="1628" t="s">
        <v>400</v>
      </c>
      <c r="B476" s="1628"/>
      <c r="C476" s="1628"/>
      <c r="D476" s="276">
        <v>1297</v>
      </c>
      <c r="E476" s="276">
        <v>190</v>
      </c>
      <c r="F476" s="276">
        <v>307</v>
      </c>
      <c r="G476" s="276">
        <v>6</v>
      </c>
      <c r="H476" s="276">
        <v>0</v>
      </c>
      <c r="I476" s="276">
        <v>11</v>
      </c>
      <c r="J476" s="288"/>
    </row>
    <row r="477" spans="1:10" ht="17.399999999999999">
      <c r="A477" s="1628" t="s">
        <v>399</v>
      </c>
      <c r="B477" s="1628"/>
      <c r="C477" s="1628"/>
      <c r="D477" s="276">
        <v>0</v>
      </c>
      <c r="E477" s="276">
        <v>0</v>
      </c>
      <c r="F477" s="276">
        <v>0</v>
      </c>
      <c r="G477" s="276">
        <v>0</v>
      </c>
      <c r="H477" s="276">
        <v>0</v>
      </c>
      <c r="I477" s="276">
        <v>0</v>
      </c>
      <c r="J477" s="288"/>
    </row>
    <row r="478" spans="1:10" ht="17.399999999999999">
      <c r="A478" s="1628" t="s">
        <v>398</v>
      </c>
      <c r="B478" s="1628"/>
      <c r="C478" s="1628"/>
      <c r="D478" s="276">
        <v>0</v>
      </c>
      <c r="E478" s="276">
        <v>0</v>
      </c>
      <c r="F478" s="276">
        <v>1</v>
      </c>
      <c r="G478" s="276">
        <v>0</v>
      </c>
      <c r="H478" s="276">
        <v>0</v>
      </c>
      <c r="I478" s="276">
        <v>0</v>
      </c>
      <c r="J478" s="288"/>
    </row>
    <row r="479" spans="1:10" ht="17.399999999999999">
      <c r="A479" s="1628" t="s">
        <v>397</v>
      </c>
      <c r="B479" s="1628"/>
      <c r="C479" s="1628"/>
      <c r="D479" s="276">
        <v>0</v>
      </c>
      <c r="E479" s="276">
        <v>0</v>
      </c>
      <c r="F479" s="276">
        <v>1</v>
      </c>
      <c r="G479" s="276">
        <v>0</v>
      </c>
      <c r="H479" s="276">
        <v>0</v>
      </c>
      <c r="I479" s="276">
        <v>0</v>
      </c>
      <c r="J479" s="288"/>
    </row>
    <row r="480" spans="1:10" ht="17.399999999999999">
      <c r="A480" s="1627" t="s">
        <v>396</v>
      </c>
      <c r="B480" s="1627"/>
      <c r="C480" s="1627"/>
      <c r="D480" s="275">
        <v>72</v>
      </c>
      <c r="E480" s="275">
        <v>80</v>
      </c>
      <c r="F480" s="275">
        <v>117</v>
      </c>
      <c r="G480" s="275">
        <v>0</v>
      </c>
      <c r="H480" s="275">
        <v>2</v>
      </c>
      <c r="I480" s="275">
        <v>0</v>
      </c>
      <c r="J480" s="288"/>
    </row>
    <row r="481" spans="1:10" ht="17.399999999999999">
      <c r="A481" s="1628" t="s">
        <v>4061</v>
      </c>
      <c r="B481" s="1628"/>
      <c r="C481" s="1628"/>
      <c r="D481" s="276">
        <v>66</v>
      </c>
      <c r="E481" s="276">
        <v>53</v>
      </c>
      <c r="F481" s="276">
        <v>103</v>
      </c>
      <c r="G481" s="276">
        <v>0</v>
      </c>
      <c r="H481" s="276">
        <v>2</v>
      </c>
      <c r="I481" s="276">
        <v>0</v>
      </c>
      <c r="J481" s="288"/>
    </row>
    <row r="482" spans="1:10" ht="17.399999999999999">
      <c r="A482" s="1628" t="s">
        <v>395</v>
      </c>
      <c r="B482" s="1628"/>
      <c r="C482" s="1628"/>
      <c r="D482" s="276">
        <v>0</v>
      </c>
      <c r="E482" s="276">
        <v>2</v>
      </c>
      <c r="F482" s="276">
        <v>3</v>
      </c>
      <c r="G482" s="276">
        <v>0</v>
      </c>
      <c r="H482" s="276">
        <v>0</v>
      </c>
      <c r="I482" s="276">
        <v>0</v>
      </c>
      <c r="J482" s="288"/>
    </row>
    <row r="483" spans="1:10" ht="17.399999999999999">
      <c r="A483" s="1628" t="s">
        <v>394</v>
      </c>
      <c r="B483" s="1628"/>
      <c r="C483" s="1628"/>
      <c r="D483" s="276">
        <v>6</v>
      </c>
      <c r="E483" s="276">
        <v>10</v>
      </c>
      <c r="F483" s="276">
        <v>3</v>
      </c>
      <c r="G483" s="276">
        <v>0</v>
      </c>
      <c r="H483" s="276">
        <v>0</v>
      </c>
      <c r="I483" s="276">
        <v>0</v>
      </c>
      <c r="J483" s="288"/>
    </row>
    <row r="484" spans="1:10" ht="17.399999999999999">
      <c r="A484" s="1628" t="s">
        <v>393</v>
      </c>
      <c r="B484" s="1628"/>
      <c r="C484" s="1628"/>
      <c r="D484" s="276">
        <v>0</v>
      </c>
      <c r="E484" s="276">
        <v>13</v>
      </c>
      <c r="F484" s="276">
        <v>2</v>
      </c>
      <c r="G484" s="276">
        <v>0</v>
      </c>
      <c r="H484" s="276">
        <v>0</v>
      </c>
      <c r="I484" s="276">
        <v>0</v>
      </c>
      <c r="J484" s="288"/>
    </row>
    <row r="485" spans="1:10" ht="17.399999999999999">
      <c r="A485" s="1628" t="s">
        <v>392</v>
      </c>
      <c r="B485" s="1628"/>
      <c r="C485" s="1628"/>
      <c r="D485" s="276">
        <v>0</v>
      </c>
      <c r="E485" s="276">
        <v>0</v>
      </c>
      <c r="F485" s="276">
        <v>1</v>
      </c>
      <c r="G485" s="276">
        <v>0</v>
      </c>
      <c r="H485" s="276">
        <v>0</v>
      </c>
      <c r="I485" s="276">
        <v>0</v>
      </c>
      <c r="J485" s="288"/>
    </row>
    <row r="486" spans="1:10" ht="17.399999999999999">
      <c r="A486" s="1628" t="s">
        <v>391</v>
      </c>
      <c r="B486" s="1628"/>
      <c r="C486" s="1628"/>
      <c r="D486" s="276">
        <v>0</v>
      </c>
      <c r="E486" s="276">
        <v>2</v>
      </c>
      <c r="F486" s="276">
        <v>5</v>
      </c>
      <c r="G486" s="276">
        <v>0</v>
      </c>
      <c r="H486" s="276">
        <v>0</v>
      </c>
      <c r="I486" s="276">
        <v>0</v>
      </c>
      <c r="J486" s="288"/>
    </row>
    <row r="487" spans="1:10" ht="17.399999999999999">
      <c r="A487" s="1627" t="s">
        <v>390</v>
      </c>
      <c r="B487" s="1627"/>
      <c r="C487" s="1627"/>
      <c r="D487" s="275">
        <v>6</v>
      </c>
      <c r="E487" s="275">
        <v>11</v>
      </c>
      <c r="F487" s="275">
        <v>20</v>
      </c>
      <c r="G487" s="275">
        <v>0</v>
      </c>
      <c r="H487" s="275">
        <v>0</v>
      </c>
      <c r="I487" s="275">
        <v>0</v>
      </c>
      <c r="J487" s="288"/>
    </row>
    <row r="488" spans="1:10" ht="17.399999999999999">
      <c r="A488" s="1628" t="s">
        <v>389</v>
      </c>
      <c r="B488" s="1628"/>
      <c r="C488" s="1628"/>
      <c r="D488" s="276">
        <v>6</v>
      </c>
      <c r="E488" s="276">
        <v>7</v>
      </c>
      <c r="F488" s="276">
        <v>19</v>
      </c>
      <c r="G488" s="276">
        <v>0</v>
      </c>
      <c r="H488" s="276">
        <v>0</v>
      </c>
      <c r="I488" s="276">
        <v>0</v>
      </c>
      <c r="J488" s="288"/>
    </row>
    <row r="489" spans="1:10" ht="17.399999999999999">
      <c r="A489" s="1628" t="s">
        <v>388</v>
      </c>
      <c r="B489" s="1628"/>
      <c r="C489" s="1628"/>
      <c r="D489" s="276">
        <v>0</v>
      </c>
      <c r="E489" s="276">
        <v>2</v>
      </c>
      <c r="F489" s="276">
        <v>1</v>
      </c>
      <c r="G489" s="276">
        <v>0</v>
      </c>
      <c r="H489" s="276">
        <v>0</v>
      </c>
      <c r="I489" s="276">
        <v>0</v>
      </c>
      <c r="J489" s="288"/>
    </row>
    <row r="490" spans="1:10" ht="17.399999999999999">
      <c r="A490" s="1628" t="s">
        <v>387</v>
      </c>
      <c r="B490" s="1628"/>
      <c r="C490" s="1628"/>
      <c r="D490" s="276">
        <v>0</v>
      </c>
      <c r="E490" s="276">
        <v>2</v>
      </c>
      <c r="F490" s="276">
        <v>0</v>
      </c>
      <c r="G490" s="276">
        <v>0</v>
      </c>
      <c r="H490" s="276">
        <v>0</v>
      </c>
      <c r="I490" s="276">
        <v>0</v>
      </c>
      <c r="J490" s="288"/>
    </row>
    <row r="491" spans="1:10" ht="17.399999999999999">
      <c r="A491" s="1627" t="s">
        <v>386</v>
      </c>
      <c r="B491" s="1627"/>
      <c r="C491" s="1627"/>
      <c r="D491" s="275">
        <v>4</v>
      </c>
      <c r="E491" s="275">
        <v>19</v>
      </c>
      <c r="F491" s="275">
        <v>34</v>
      </c>
      <c r="G491" s="275">
        <v>0</v>
      </c>
      <c r="H491" s="275">
        <v>0</v>
      </c>
      <c r="I491" s="275">
        <v>0</v>
      </c>
      <c r="J491" s="288"/>
    </row>
    <row r="492" spans="1:10" ht="17.399999999999999">
      <c r="A492" s="1628" t="s">
        <v>385</v>
      </c>
      <c r="B492" s="1628"/>
      <c r="C492" s="1628"/>
      <c r="D492" s="276">
        <v>3</v>
      </c>
      <c r="E492" s="276">
        <v>9</v>
      </c>
      <c r="F492" s="276">
        <v>15</v>
      </c>
      <c r="G492" s="276">
        <v>0</v>
      </c>
      <c r="H492" s="276">
        <v>0</v>
      </c>
      <c r="I492" s="276">
        <v>0</v>
      </c>
      <c r="J492" s="288"/>
    </row>
    <row r="493" spans="1:10" ht="17.399999999999999">
      <c r="A493" s="1628" t="s">
        <v>384</v>
      </c>
      <c r="B493" s="1628"/>
      <c r="C493" s="1628"/>
      <c r="D493" s="276">
        <v>0</v>
      </c>
      <c r="E493" s="276">
        <v>4</v>
      </c>
      <c r="F493" s="276">
        <v>6</v>
      </c>
      <c r="G493" s="276">
        <v>0</v>
      </c>
      <c r="H493" s="276">
        <v>0</v>
      </c>
      <c r="I493" s="276">
        <v>0</v>
      </c>
      <c r="J493" s="288"/>
    </row>
    <row r="494" spans="1:10" ht="17.399999999999999">
      <c r="A494" s="1628" t="s">
        <v>4062</v>
      </c>
      <c r="B494" s="1628"/>
      <c r="C494" s="1628"/>
      <c r="D494" s="276">
        <v>1</v>
      </c>
      <c r="E494" s="276">
        <v>6</v>
      </c>
      <c r="F494" s="276">
        <v>13</v>
      </c>
      <c r="G494" s="276">
        <v>0</v>
      </c>
      <c r="H494" s="276">
        <v>0</v>
      </c>
      <c r="I494" s="276">
        <v>0</v>
      </c>
      <c r="J494" s="288"/>
    </row>
    <row r="495" spans="1:10" ht="17.399999999999999">
      <c r="A495" s="1627" t="s">
        <v>383</v>
      </c>
      <c r="B495" s="1627"/>
      <c r="C495" s="1627"/>
      <c r="D495" s="275">
        <v>2001</v>
      </c>
      <c r="E495" s="275">
        <v>627</v>
      </c>
      <c r="F495" s="275">
        <v>953</v>
      </c>
      <c r="G495" s="275">
        <v>9</v>
      </c>
      <c r="H495" s="275">
        <v>1</v>
      </c>
      <c r="I495" s="275">
        <v>19</v>
      </c>
      <c r="J495" s="288"/>
    </row>
    <row r="496" spans="1:10" ht="17.399999999999999">
      <c r="A496" s="1627" t="s">
        <v>382</v>
      </c>
      <c r="B496" s="1627"/>
      <c r="C496" s="1627"/>
      <c r="D496" s="275">
        <v>1908</v>
      </c>
      <c r="E496" s="275">
        <v>545</v>
      </c>
      <c r="F496" s="275">
        <v>844</v>
      </c>
      <c r="G496" s="275">
        <v>9</v>
      </c>
      <c r="H496" s="275">
        <v>1</v>
      </c>
      <c r="I496" s="275">
        <v>19</v>
      </c>
      <c r="J496" s="288"/>
    </row>
    <row r="497" spans="1:10" ht="17.399999999999999">
      <c r="A497" s="1628" t="s">
        <v>381</v>
      </c>
      <c r="B497" s="1628"/>
      <c r="C497" s="1628"/>
      <c r="D497" s="276">
        <v>1908</v>
      </c>
      <c r="E497" s="276">
        <v>545</v>
      </c>
      <c r="F497" s="276">
        <v>844</v>
      </c>
      <c r="G497" s="276">
        <v>9</v>
      </c>
      <c r="H497" s="276">
        <v>1</v>
      </c>
      <c r="I497" s="276">
        <v>19</v>
      </c>
      <c r="J497" s="288"/>
    </row>
    <row r="498" spans="1:10" ht="17.399999999999999">
      <c r="A498" s="1627" t="s">
        <v>380</v>
      </c>
      <c r="B498" s="1627"/>
      <c r="C498" s="1627"/>
      <c r="D498" s="275">
        <v>0</v>
      </c>
      <c r="E498" s="275">
        <v>2</v>
      </c>
      <c r="F498" s="275">
        <v>1</v>
      </c>
      <c r="G498" s="275">
        <v>0</v>
      </c>
      <c r="H498" s="275">
        <v>0</v>
      </c>
      <c r="I498" s="275">
        <v>0</v>
      </c>
      <c r="J498" s="288"/>
    </row>
    <row r="499" spans="1:10" ht="17.399999999999999">
      <c r="A499" s="1628" t="s">
        <v>379</v>
      </c>
      <c r="B499" s="1628"/>
      <c r="C499" s="1628"/>
      <c r="D499" s="276">
        <v>0</v>
      </c>
      <c r="E499" s="276">
        <v>2</v>
      </c>
      <c r="F499" s="276">
        <v>1</v>
      </c>
      <c r="G499" s="276">
        <v>0</v>
      </c>
      <c r="H499" s="276">
        <v>0</v>
      </c>
      <c r="I499" s="276">
        <v>0</v>
      </c>
      <c r="J499" s="288"/>
    </row>
    <row r="500" spans="1:10" ht="17.399999999999999">
      <c r="A500" s="1628" t="s">
        <v>4063</v>
      </c>
      <c r="B500" s="1628"/>
      <c r="C500" s="1628"/>
      <c r="D500" s="276">
        <v>0</v>
      </c>
      <c r="E500" s="276">
        <v>0</v>
      </c>
      <c r="F500" s="276">
        <v>0</v>
      </c>
      <c r="G500" s="276">
        <v>0</v>
      </c>
      <c r="H500" s="276">
        <v>0</v>
      </c>
      <c r="I500" s="276">
        <v>0</v>
      </c>
      <c r="J500" s="288"/>
    </row>
    <row r="501" spans="1:10" ht="17.399999999999999">
      <c r="A501" s="1627" t="s">
        <v>378</v>
      </c>
      <c r="B501" s="1627"/>
      <c r="C501" s="1627"/>
      <c r="D501" s="275">
        <v>20</v>
      </c>
      <c r="E501" s="275">
        <v>19</v>
      </c>
      <c r="F501" s="275">
        <v>17</v>
      </c>
      <c r="G501" s="275">
        <v>0</v>
      </c>
      <c r="H501" s="275">
        <v>0</v>
      </c>
      <c r="I501" s="275">
        <v>0</v>
      </c>
      <c r="J501" s="288"/>
    </row>
    <row r="502" spans="1:10" ht="17.399999999999999">
      <c r="A502" s="1628" t="s">
        <v>377</v>
      </c>
      <c r="B502" s="1628"/>
      <c r="C502" s="1628"/>
      <c r="D502" s="276">
        <v>20</v>
      </c>
      <c r="E502" s="276">
        <v>19</v>
      </c>
      <c r="F502" s="276">
        <v>17</v>
      </c>
      <c r="G502" s="276">
        <v>0</v>
      </c>
      <c r="H502" s="276">
        <v>0</v>
      </c>
      <c r="I502" s="276">
        <v>0</v>
      </c>
      <c r="J502" s="288"/>
    </row>
    <row r="503" spans="1:10" ht="17.399999999999999">
      <c r="A503" s="1628" t="s">
        <v>376</v>
      </c>
      <c r="B503" s="1628"/>
      <c r="C503" s="1628"/>
      <c r="D503" s="276">
        <v>0</v>
      </c>
      <c r="E503" s="276">
        <v>0</v>
      </c>
      <c r="F503" s="276">
        <v>0</v>
      </c>
      <c r="G503" s="276">
        <v>0</v>
      </c>
      <c r="H503" s="276">
        <v>0</v>
      </c>
      <c r="I503" s="276">
        <v>0</v>
      </c>
      <c r="J503" s="288"/>
    </row>
    <row r="504" spans="1:10" ht="17.399999999999999">
      <c r="A504" s="1627" t="s">
        <v>3977</v>
      </c>
      <c r="B504" s="1627"/>
      <c r="C504" s="1627"/>
      <c r="D504" s="275">
        <v>73</v>
      </c>
      <c r="E504" s="275">
        <v>61</v>
      </c>
      <c r="F504" s="275">
        <v>91</v>
      </c>
      <c r="G504" s="275">
        <v>0</v>
      </c>
      <c r="H504" s="275">
        <v>0</v>
      </c>
      <c r="I504" s="275">
        <v>0</v>
      </c>
      <c r="J504" s="288"/>
    </row>
    <row r="505" spans="1:10" ht="17.399999999999999">
      <c r="A505" s="1628" t="s">
        <v>375</v>
      </c>
      <c r="B505" s="1628"/>
      <c r="C505" s="1628"/>
      <c r="D505" s="276">
        <v>0</v>
      </c>
      <c r="E505" s="276">
        <v>0</v>
      </c>
      <c r="F505" s="276">
        <v>0</v>
      </c>
      <c r="G505" s="276">
        <v>0</v>
      </c>
      <c r="H505" s="276">
        <v>0</v>
      </c>
      <c r="I505" s="276">
        <v>0</v>
      </c>
      <c r="J505" s="288"/>
    </row>
    <row r="506" spans="1:10" ht="17.399999999999999">
      <c r="A506" s="1628" t="s">
        <v>374</v>
      </c>
      <c r="B506" s="1628"/>
      <c r="C506" s="1628"/>
      <c r="D506" s="276">
        <v>73</v>
      </c>
      <c r="E506" s="276">
        <v>61</v>
      </c>
      <c r="F506" s="276">
        <v>91</v>
      </c>
      <c r="G506" s="276">
        <v>0</v>
      </c>
      <c r="H506" s="276">
        <v>0</v>
      </c>
      <c r="I506" s="276">
        <v>0</v>
      </c>
      <c r="J506" s="288"/>
    </row>
    <row r="507" spans="1:10">
      <c r="A507" s="310" t="s">
        <v>4049</v>
      </c>
      <c r="B507" s="310"/>
      <c r="C507" s="310"/>
      <c r="D507" s="311"/>
      <c r="E507" s="311"/>
      <c r="F507" s="311"/>
    </row>
    <row r="508" spans="1:10">
      <c r="I508" s="1457" t="s">
        <v>5197</v>
      </c>
    </row>
  </sheetData>
  <mergeCells count="506">
    <mergeCell ref="A502:C502"/>
    <mergeCell ref="A503:C503"/>
    <mergeCell ref="A504:C504"/>
    <mergeCell ref="A505:C505"/>
    <mergeCell ref="A506:C506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01:C501"/>
    <mergeCell ref="A54:C54"/>
    <mergeCell ref="A55:C55"/>
    <mergeCell ref="A56:C56"/>
    <mergeCell ref="A186:C186"/>
    <mergeCell ref="A187:C187"/>
    <mergeCell ref="A188:C188"/>
    <mergeCell ref="A189:C189"/>
    <mergeCell ref="A190:C190"/>
    <mergeCell ref="A191:C191"/>
    <mergeCell ref="A64:C64"/>
    <mergeCell ref="A65:C65"/>
    <mergeCell ref="A66:C66"/>
    <mergeCell ref="A67:C67"/>
    <mergeCell ref="A68:C68"/>
    <mergeCell ref="A69:C69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C2:J2"/>
    <mergeCell ref="C3:J3"/>
    <mergeCell ref="A5:C5"/>
    <mergeCell ref="F5:I5"/>
    <mergeCell ref="A6:C6"/>
    <mergeCell ref="G6:H6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57:C57"/>
    <mergeCell ref="A58:C58"/>
    <mergeCell ref="A59:C59"/>
    <mergeCell ref="A60:C60"/>
    <mergeCell ref="A61:C61"/>
    <mergeCell ref="A62:C62"/>
    <mergeCell ref="A63:C63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90:C90"/>
    <mergeCell ref="A91:C91"/>
    <mergeCell ref="A92:C92"/>
    <mergeCell ref="A93:C93"/>
    <mergeCell ref="A94:C94"/>
    <mergeCell ref="A95:C95"/>
    <mergeCell ref="A96:C96"/>
    <mergeCell ref="A97:C97"/>
    <mergeCell ref="A98:C98"/>
    <mergeCell ref="A99:C99"/>
    <mergeCell ref="A100:C100"/>
    <mergeCell ref="A101:C101"/>
    <mergeCell ref="A102:C102"/>
    <mergeCell ref="A103:C103"/>
    <mergeCell ref="A104:C104"/>
    <mergeCell ref="A105:C105"/>
    <mergeCell ref="A106:C106"/>
    <mergeCell ref="A107:C107"/>
    <mergeCell ref="A108:C108"/>
    <mergeCell ref="A109:C109"/>
    <mergeCell ref="A110:C110"/>
    <mergeCell ref="A111:C111"/>
    <mergeCell ref="A112:C112"/>
    <mergeCell ref="A113:C113"/>
    <mergeCell ref="A114:C114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0:C130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6:C146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6:C156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6:C176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85:C185"/>
    <mergeCell ref="A195:C195"/>
    <mergeCell ref="A196:C196"/>
    <mergeCell ref="A197:C197"/>
    <mergeCell ref="A198:C198"/>
    <mergeCell ref="A192:C192"/>
    <mergeCell ref="A193:C193"/>
    <mergeCell ref="A194:C194"/>
    <mergeCell ref="A199:C199"/>
    <mergeCell ref="A200:C200"/>
    <mergeCell ref="A201:C201"/>
    <mergeCell ref="A202:C202"/>
    <mergeCell ref="A203:C203"/>
    <mergeCell ref="A204:C204"/>
    <mergeCell ref="A205:C205"/>
    <mergeCell ref="A206:C206"/>
    <mergeCell ref="A207:C207"/>
    <mergeCell ref="A208:C208"/>
    <mergeCell ref="A209:C209"/>
    <mergeCell ref="A210:C210"/>
    <mergeCell ref="A211:C211"/>
    <mergeCell ref="A212:C212"/>
    <mergeCell ref="A213:C213"/>
    <mergeCell ref="A223:C223"/>
    <mergeCell ref="A224:C224"/>
    <mergeCell ref="A225:C225"/>
    <mergeCell ref="A214:C214"/>
    <mergeCell ref="A215:C215"/>
    <mergeCell ref="A216:C216"/>
    <mergeCell ref="A217:C217"/>
    <mergeCell ref="A218:C218"/>
    <mergeCell ref="A219:C219"/>
    <mergeCell ref="A220:C220"/>
    <mergeCell ref="A221:C221"/>
    <mergeCell ref="A222:C222"/>
    <mergeCell ref="A226:C226"/>
    <mergeCell ref="A227:C227"/>
    <mergeCell ref="A228:C228"/>
    <mergeCell ref="A229:C229"/>
    <mergeCell ref="A230:C230"/>
    <mergeCell ref="A231:C231"/>
    <mergeCell ref="A232:C232"/>
    <mergeCell ref="A233:C233"/>
    <mergeCell ref="A234:C234"/>
    <mergeCell ref="A235:C235"/>
    <mergeCell ref="A236:C236"/>
    <mergeCell ref="A237:C237"/>
    <mergeCell ref="A238:C238"/>
    <mergeCell ref="A239:C239"/>
    <mergeCell ref="A240:C240"/>
    <mergeCell ref="A241:C241"/>
    <mergeCell ref="A242:C242"/>
    <mergeCell ref="A243:C243"/>
    <mergeCell ref="A244:C244"/>
    <mergeCell ref="A245:C245"/>
    <mergeCell ref="A246:C246"/>
    <mergeCell ref="A247:C247"/>
    <mergeCell ref="A248:C248"/>
    <mergeCell ref="A249:C249"/>
    <mergeCell ref="A250:C250"/>
    <mergeCell ref="A251:C251"/>
    <mergeCell ref="A252:C252"/>
    <mergeCell ref="A253:C253"/>
    <mergeCell ref="A254:C254"/>
    <mergeCell ref="A255:C255"/>
    <mergeCell ref="A256:C256"/>
    <mergeCell ref="A257:C257"/>
    <mergeCell ref="A258:C258"/>
    <mergeCell ref="A259:C259"/>
    <mergeCell ref="A260:C260"/>
    <mergeCell ref="A261:C261"/>
    <mergeCell ref="A262:C262"/>
    <mergeCell ref="A263:C263"/>
    <mergeCell ref="A264:C264"/>
    <mergeCell ref="A265:C265"/>
    <mergeCell ref="A266:C266"/>
    <mergeCell ref="A267:C267"/>
    <mergeCell ref="A268:C268"/>
    <mergeCell ref="A269:C269"/>
    <mergeCell ref="A270:C270"/>
    <mergeCell ref="A271:C271"/>
    <mergeCell ref="A272:C272"/>
    <mergeCell ref="A273:C273"/>
    <mergeCell ref="A274:C274"/>
    <mergeCell ref="A275:C275"/>
    <mergeCell ref="A276:C276"/>
    <mergeCell ref="A277:C277"/>
    <mergeCell ref="A278:C278"/>
    <mergeCell ref="A279:C279"/>
    <mergeCell ref="A280:C280"/>
    <mergeCell ref="A281:C281"/>
    <mergeCell ref="A282:C282"/>
    <mergeCell ref="A283:C283"/>
    <mergeCell ref="A284:C284"/>
    <mergeCell ref="A285:C285"/>
    <mergeCell ref="A286:C286"/>
    <mergeCell ref="A287:C287"/>
    <mergeCell ref="A288:C288"/>
    <mergeCell ref="A289:C289"/>
    <mergeCell ref="A290:C290"/>
    <mergeCell ref="A291:C291"/>
    <mergeCell ref="A292:C292"/>
    <mergeCell ref="A293:C293"/>
    <mergeCell ref="A294:C294"/>
    <mergeCell ref="A295:C295"/>
    <mergeCell ref="A296:C296"/>
    <mergeCell ref="A297:C297"/>
    <mergeCell ref="A298:C298"/>
    <mergeCell ref="A299:C299"/>
    <mergeCell ref="A300:C300"/>
    <mergeCell ref="A301:C301"/>
    <mergeCell ref="A302:C302"/>
    <mergeCell ref="A303:C303"/>
    <mergeCell ref="A304:C304"/>
    <mergeCell ref="A305:C305"/>
    <mergeCell ref="A306:C306"/>
    <mergeCell ref="A307:C307"/>
    <mergeCell ref="A308:C308"/>
    <mergeCell ref="A309:C309"/>
    <mergeCell ref="A310:C310"/>
    <mergeCell ref="A311:C311"/>
    <mergeCell ref="A312:C312"/>
    <mergeCell ref="A313:C313"/>
    <mergeCell ref="A314:C314"/>
    <mergeCell ref="A315:C315"/>
    <mergeCell ref="A316:C316"/>
    <mergeCell ref="A317:C317"/>
    <mergeCell ref="A318:C318"/>
    <mergeCell ref="A319:C319"/>
    <mergeCell ref="A320:C320"/>
    <mergeCell ref="A321:C321"/>
    <mergeCell ref="A322:C322"/>
    <mergeCell ref="A323:C323"/>
    <mergeCell ref="A324:C324"/>
    <mergeCell ref="A325:C325"/>
    <mergeCell ref="A326:C326"/>
    <mergeCell ref="A327:C327"/>
    <mergeCell ref="A328:C328"/>
    <mergeCell ref="A329:C329"/>
    <mergeCell ref="A330:C330"/>
    <mergeCell ref="A331:C331"/>
    <mergeCell ref="A332:C332"/>
    <mergeCell ref="A333:C333"/>
    <mergeCell ref="A334:C334"/>
    <mergeCell ref="A335:C335"/>
    <mergeCell ref="A336:C336"/>
    <mergeCell ref="A337:C337"/>
    <mergeCell ref="A338:C338"/>
    <mergeCell ref="A339:C339"/>
    <mergeCell ref="A340:C340"/>
    <mergeCell ref="A341:C341"/>
    <mergeCell ref="A342:C342"/>
    <mergeCell ref="A343:C343"/>
    <mergeCell ref="A344:C344"/>
    <mergeCell ref="A354:C354"/>
    <mergeCell ref="A355:C355"/>
    <mergeCell ref="A356:C356"/>
    <mergeCell ref="A357:C357"/>
    <mergeCell ref="A358:C358"/>
    <mergeCell ref="A359:C359"/>
    <mergeCell ref="A360:C360"/>
    <mergeCell ref="A345:C345"/>
    <mergeCell ref="A346:C346"/>
    <mergeCell ref="A347:C347"/>
    <mergeCell ref="A348:C348"/>
    <mergeCell ref="A349:C349"/>
    <mergeCell ref="A350:C350"/>
    <mergeCell ref="A351:C351"/>
    <mergeCell ref="A352:C352"/>
    <mergeCell ref="A353:C353"/>
    <mergeCell ref="A361:C361"/>
    <mergeCell ref="A362:C362"/>
    <mergeCell ref="A363:C363"/>
    <mergeCell ref="A364:C364"/>
    <mergeCell ref="A365:C365"/>
    <mergeCell ref="A366:C366"/>
    <mergeCell ref="A367:C367"/>
    <mergeCell ref="A368:C368"/>
    <mergeCell ref="A369:C369"/>
    <mergeCell ref="A370:C370"/>
    <mergeCell ref="A371:C371"/>
    <mergeCell ref="A372:C372"/>
    <mergeCell ref="A373:C373"/>
    <mergeCell ref="A374:C374"/>
    <mergeCell ref="A375:C375"/>
    <mergeCell ref="A376:C376"/>
    <mergeCell ref="A377:C377"/>
    <mergeCell ref="A378:C378"/>
    <mergeCell ref="A379:C379"/>
    <mergeCell ref="A380:C380"/>
    <mergeCell ref="A381:C381"/>
    <mergeCell ref="A382:C382"/>
    <mergeCell ref="A383:C383"/>
    <mergeCell ref="A384:C384"/>
    <mergeCell ref="A385:C385"/>
    <mergeCell ref="A386:C386"/>
    <mergeCell ref="A387:C387"/>
    <mergeCell ref="A388:C388"/>
    <mergeCell ref="A389:C389"/>
    <mergeCell ref="A390:C390"/>
    <mergeCell ref="A391:C391"/>
    <mergeCell ref="A392:C392"/>
    <mergeCell ref="A402:C402"/>
    <mergeCell ref="A403:C403"/>
    <mergeCell ref="A404:C404"/>
    <mergeCell ref="A405:C405"/>
    <mergeCell ref="A393:C393"/>
    <mergeCell ref="A394:C394"/>
    <mergeCell ref="A395:C395"/>
    <mergeCell ref="A396:C396"/>
    <mergeCell ref="A397:C397"/>
    <mergeCell ref="A398:C398"/>
    <mergeCell ref="A399:C399"/>
    <mergeCell ref="A400:C400"/>
    <mergeCell ref="A401:C401"/>
    <mergeCell ref="A406:C406"/>
    <mergeCell ref="A407:C407"/>
    <mergeCell ref="A408:C408"/>
    <mergeCell ref="A409:C409"/>
    <mergeCell ref="A410:C410"/>
    <mergeCell ref="A411:C411"/>
    <mergeCell ref="A412:C412"/>
    <mergeCell ref="A413:C413"/>
    <mergeCell ref="A414:C414"/>
    <mergeCell ref="A415:C415"/>
    <mergeCell ref="A416:C416"/>
    <mergeCell ref="A417:C417"/>
    <mergeCell ref="A418:C418"/>
    <mergeCell ref="A419:C419"/>
    <mergeCell ref="A420:C420"/>
    <mergeCell ref="A421:C421"/>
    <mergeCell ref="A422:C422"/>
    <mergeCell ref="A423:C423"/>
    <mergeCell ref="A424:C424"/>
    <mergeCell ref="A425:C425"/>
    <mergeCell ref="A426:C426"/>
    <mergeCell ref="A427:C427"/>
    <mergeCell ref="A428:C428"/>
    <mergeCell ref="A429:C429"/>
    <mergeCell ref="A430:C430"/>
    <mergeCell ref="A431:C431"/>
    <mergeCell ref="A432:C432"/>
    <mergeCell ref="A433:C433"/>
    <mergeCell ref="A434:C434"/>
    <mergeCell ref="A435:C435"/>
    <mergeCell ref="A436:C436"/>
    <mergeCell ref="A437:C437"/>
    <mergeCell ref="A438:C438"/>
    <mergeCell ref="A439:C439"/>
    <mergeCell ref="A440:C440"/>
    <mergeCell ref="A441:C441"/>
    <mergeCell ref="A442:C442"/>
    <mergeCell ref="A443:C443"/>
    <mergeCell ref="A444:C444"/>
    <mergeCell ref="A445:C445"/>
    <mergeCell ref="A446:C446"/>
    <mergeCell ref="A447:C447"/>
    <mergeCell ref="A448:C448"/>
    <mergeCell ref="A449:C449"/>
    <mergeCell ref="A450:C450"/>
    <mergeCell ref="A451:C451"/>
    <mergeCell ref="A452:C452"/>
    <mergeCell ref="A453:C453"/>
    <mergeCell ref="A454:C454"/>
    <mergeCell ref="A455:C455"/>
    <mergeCell ref="A456:C456"/>
    <mergeCell ref="A457:C457"/>
    <mergeCell ref="A458:C458"/>
    <mergeCell ref="A459:C459"/>
    <mergeCell ref="A460:C460"/>
    <mergeCell ref="A461:C461"/>
    <mergeCell ref="A462:C462"/>
    <mergeCell ref="A463:C463"/>
    <mergeCell ref="A464:C464"/>
    <mergeCell ref="A465:C465"/>
    <mergeCell ref="A466:C466"/>
    <mergeCell ref="A467:C467"/>
    <mergeCell ref="A468:C468"/>
    <mergeCell ref="A469:C469"/>
    <mergeCell ref="A470:C470"/>
    <mergeCell ref="A471:C471"/>
    <mergeCell ref="A472:C472"/>
    <mergeCell ref="A473:C473"/>
    <mergeCell ref="A474:C474"/>
    <mergeCell ref="A475:C475"/>
    <mergeCell ref="A476:C476"/>
    <mergeCell ref="A477:C477"/>
    <mergeCell ref="A487:C487"/>
    <mergeCell ref="A488:C488"/>
    <mergeCell ref="A489:C489"/>
    <mergeCell ref="A490:C490"/>
    <mergeCell ref="A491:C491"/>
    <mergeCell ref="A492:C492"/>
    <mergeCell ref="A478:C478"/>
    <mergeCell ref="A479:C479"/>
    <mergeCell ref="A480:C480"/>
    <mergeCell ref="A481:C481"/>
    <mergeCell ref="A482:C482"/>
    <mergeCell ref="A483:C483"/>
    <mergeCell ref="A484:C484"/>
    <mergeCell ref="A485:C485"/>
    <mergeCell ref="A486:C486"/>
  </mergeCells>
  <hyperlinks>
    <hyperlink ref="I508" location="Indice!A27" display="Volver"/>
    <hyperlink ref="A1" location="Indice!A22" display="Volver"/>
  </hyperlinks>
  <pageMargins left="0.98425196850393704" right="0.98425196850393704" top="0.98425196850393704" bottom="0.98425196850393704" header="0.98425196850393704" footer="0.98425196850393704"/>
  <pageSetup paperSize="9" scale="61" orientation="portrait" r:id="rId1"/>
  <headerFooter alignWithMargins="0"/>
  <rowBreaks count="8" manualBreakCount="8">
    <brk id="57" max="16383" man="1"/>
    <brk id="106" max="9" man="1"/>
    <brk id="164" max="9" man="1"/>
    <brk id="227" max="16383" man="1"/>
    <brk id="281" max="16383" man="1"/>
    <brk id="335" max="9" man="1"/>
    <brk id="396" max="16383" man="1"/>
    <brk id="45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>
    <outlinePr summaryBelow="0" summaryRight="0"/>
  </sheetPr>
  <dimension ref="A1:G425"/>
  <sheetViews>
    <sheetView showGridLines="0" showRowColHeaders="0" view="pageBreakPreview" zoomScale="119" zoomScaleNormal="100" zoomScaleSheetLayoutView="119" workbookViewId="0">
      <selection activeCell="H6" sqref="H6"/>
    </sheetView>
  </sheetViews>
  <sheetFormatPr baseColWidth="10" defaultColWidth="9.109375" defaultRowHeight="13.2"/>
  <cols>
    <col min="1" max="1" width="28.109375" style="35" customWidth="1"/>
    <col min="2" max="2" width="12.33203125" style="35" bestFit="1" customWidth="1"/>
    <col min="3" max="3" width="11" style="35" bestFit="1" customWidth="1"/>
    <col min="4" max="4" width="9.21875" style="35" bestFit="1" customWidth="1"/>
    <col min="5" max="5" width="12" style="35" customWidth="1"/>
    <col min="6" max="6" width="15" style="35" customWidth="1"/>
    <col min="7" max="7" width="7" style="35" bestFit="1" customWidth="1"/>
    <col min="8" max="16384" width="9.109375" style="35"/>
  </cols>
  <sheetData>
    <row r="1" spans="1:7">
      <c r="A1" s="1456" t="s">
        <v>5197</v>
      </c>
    </row>
    <row r="2" spans="1:7" ht="18" customHeight="1">
      <c r="A2" s="1640" t="s">
        <v>3978</v>
      </c>
      <c r="B2" s="1640"/>
      <c r="C2" s="1640"/>
      <c r="D2" s="1640"/>
      <c r="E2" s="1640"/>
      <c r="F2" s="1640"/>
      <c r="G2" s="1640"/>
    </row>
    <row r="3" spans="1:7" ht="32.4" customHeight="1">
      <c r="A3" s="1640" t="s">
        <v>3979</v>
      </c>
      <c r="B3" s="1640"/>
      <c r="C3" s="1640"/>
      <c r="D3" s="1640"/>
      <c r="E3" s="1640"/>
      <c r="F3" s="1640"/>
      <c r="G3" s="1640"/>
    </row>
    <row r="4" spans="1:7" ht="13.8" thickBot="1">
      <c r="A4" s="289"/>
      <c r="B4" s="289"/>
      <c r="C4" s="289"/>
      <c r="D4" s="289"/>
      <c r="E4" s="289"/>
      <c r="F4" s="289"/>
      <c r="G4" s="289"/>
    </row>
    <row r="5" spans="1:7" ht="13.8" thickBot="1">
      <c r="A5" s="270"/>
      <c r="B5" s="277"/>
      <c r="C5" s="277"/>
      <c r="D5" s="1636" t="s">
        <v>31</v>
      </c>
      <c r="E5" s="1636"/>
      <c r="F5" s="1636"/>
      <c r="G5" s="1636"/>
    </row>
    <row r="6" spans="1:7" ht="13.8" thickBot="1">
      <c r="A6" s="278" t="s">
        <v>3971</v>
      </c>
      <c r="B6" s="279" t="s">
        <v>4047</v>
      </c>
      <c r="C6" s="269" t="s">
        <v>360</v>
      </c>
      <c r="D6" s="277" t="s">
        <v>861</v>
      </c>
      <c r="E6" s="1636" t="s">
        <v>1268</v>
      </c>
      <c r="F6" s="1636"/>
      <c r="G6" s="277" t="s">
        <v>354</v>
      </c>
    </row>
    <row r="7" spans="1:7" ht="24.6" thickBot="1">
      <c r="A7" s="280" t="s">
        <v>3980</v>
      </c>
      <c r="B7" s="281"/>
      <c r="C7" s="281"/>
      <c r="D7" s="281"/>
      <c r="E7" s="282" t="s">
        <v>5206</v>
      </c>
      <c r="F7" s="282" t="s">
        <v>4064</v>
      </c>
      <c r="G7" s="281"/>
    </row>
    <row r="8" spans="1:7">
      <c r="A8" s="291" t="s">
        <v>1</v>
      </c>
      <c r="B8" s="274">
        <v>242005</v>
      </c>
      <c r="C8" s="274">
        <v>61446</v>
      </c>
      <c r="D8" s="274">
        <v>99770</v>
      </c>
      <c r="E8" s="274">
        <v>1253</v>
      </c>
      <c r="F8" s="274">
        <v>439</v>
      </c>
      <c r="G8" s="274">
        <v>2090</v>
      </c>
    </row>
    <row r="9" spans="1:7">
      <c r="A9" s="287" t="s">
        <v>1267</v>
      </c>
      <c r="B9" s="275">
        <v>3504</v>
      </c>
      <c r="C9" s="275">
        <v>1001</v>
      </c>
      <c r="D9" s="275">
        <v>1251</v>
      </c>
      <c r="E9" s="275">
        <v>23</v>
      </c>
      <c r="F9" s="275">
        <v>9</v>
      </c>
      <c r="G9" s="275">
        <v>46</v>
      </c>
    </row>
    <row r="10" spans="1:7">
      <c r="A10" s="287" t="s">
        <v>1266</v>
      </c>
      <c r="B10" s="275">
        <v>3488</v>
      </c>
      <c r="C10" s="275">
        <v>998</v>
      </c>
      <c r="D10" s="275">
        <v>1246</v>
      </c>
      <c r="E10" s="275">
        <v>23</v>
      </c>
      <c r="F10" s="275">
        <v>8</v>
      </c>
      <c r="G10" s="275">
        <v>45</v>
      </c>
    </row>
    <row r="11" spans="1:7">
      <c r="A11" s="286" t="s">
        <v>1265</v>
      </c>
      <c r="B11" s="276">
        <v>3487</v>
      </c>
      <c r="C11" s="276">
        <v>996</v>
      </c>
      <c r="D11" s="276">
        <v>1246</v>
      </c>
      <c r="E11" s="276">
        <v>23</v>
      </c>
      <c r="F11" s="276">
        <v>8</v>
      </c>
      <c r="G11" s="276">
        <v>45</v>
      </c>
    </row>
    <row r="12" spans="1:7">
      <c r="A12" s="286" t="s">
        <v>1264</v>
      </c>
      <c r="B12" s="276">
        <v>1</v>
      </c>
      <c r="C12" s="276">
        <v>2</v>
      </c>
      <c r="D12" s="276">
        <v>0</v>
      </c>
      <c r="E12" s="276">
        <v>0</v>
      </c>
      <c r="F12" s="276">
        <v>0</v>
      </c>
      <c r="G12" s="276">
        <v>0</v>
      </c>
    </row>
    <row r="13" spans="1:7">
      <c r="A13" s="287" t="s">
        <v>1263</v>
      </c>
      <c r="B13" s="275">
        <v>16</v>
      </c>
      <c r="C13" s="275">
        <v>3</v>
      </c>
      <c r="D13" s="275">
        <v>5</v>
      </c>
      <c r="E13" s="275">
        <v>0</v>
      </c>
      <c r="F13" s="275">
        <v>1</v>
      </c>
      <c r="G13" s="275">
        <v>1</v>
      </c>
    </row>
    <row r="14" spans="1:7">
      <c r="A14" s="286" t="s">
        <v>1262</v>
      </c>
      <c r="B14" s="276">
        <v>12</v>
      </c>
      <c r="C14" s="276">
        <v>1</v>
      </c>
      <c r="D14" s="276">
        <v>4</v>
      </c>
      <c r="E14" s="276">
        <v>0</v>
      </c>
      <c r="F14" s="276">
        <v>1</v>
      </c>
      <c r="G14" s="276">
        <v>1</v>
      </c>
    </row>
    <row r="15" spans="1:7">
      <c r="A15" s="286" t="s">
        <v>1261</v>
      </c>
      <c r="B15" s="276">
        <v>4</v>
      </c>
      <c r="C15" s="276">
        <v>2</v>
      </c>
      <c r="D15" s="276">
        <v>1</v>
      </c>
      <c r="E15" s="276">
        <v>0</v>
      </c>
      <c r="F15" s="276">
        <v>0</v>
      </c>
      <c r="G15" s="276">
        <v>0</v>
      </c>
    </row>
    <row r="16" spans="1:7">
      <c r="A16" s="287" t="s">
        <v>1260</v>
      </c>
      <c r="B16" s="275">
        <v>5766</v>
      </c>
      <c r="C16" s="275">
        <v>1324</v>
      </c>
      <c r="D16" s="275">
        <v>1448</v>
      </c>
      <c r="E16" s="275">
        <v>23</v>
      </c>
      <c r="F16" s="275">
        <v>11</v>
      </c>
      <c r="G16" s="275">
        <v>33</v>
      </c>
    </row>
    <row r="17" spans="1:7">
      <c r="A17" s="287" t="s">
        <v>1259</v>
      </c>
      <c r="B17" s="275">
        <v>5389</v>
      </c>
      <c r="C17" s="275">
        <v>1218</v>
      </c>
      <c r="D17" s="275">
        <v>1370</v>
      </c>
      <c r="E17" s="275">
        <v>21</v>
      </c>
      <c r="F17" s="275">
        <v>10</v>
      </c>
      <c r="G17" s="275">
        <v>32</v>
      </c>
    </row>
    <row r="18" spans="1:7">
      <c r="A18" s="286" t="s">
        <v>1258</v>
      </c>
      <c r="B18" s="276">
        <v>3395</v>
      </c>
      <c r="C18" s="276">
        <v>822</v>
      </c>
      <c r="D18" s="276">
        <v>1083</v>
      </c>
      <c r="E18" s="276">
        <v>12</v>
      </c>
      <c r="F18" s="276">
        <v>4</v>
      </c>
      <c r="G18" s="276">
        <v>20</v>
      </c>
    </row>
    <row r="19" spans="1:7">
      <c r="A19" s="286" t="s">
        <v>1257</v>
      </c>
      <c r="B19" s="276">
        <v>1994</v>
      </c>
      <c r="C19" s="276">
        <v>396</v>
      </c>
      <c r="D19" s="276">
        <v>287</v>
      </c>
      <c r="E19" s="276">
        <v>9</v>
      </c>
      <c r="F19" s="276">
        <v>6</v>
      </c>
      <c r="G19" s="276">
        <v>12</v>
      </c>
    </row>
    <row r="20" spans="1:7">
      <c r="A20" s="287" t="s">
        <v>1256</v>
      </c>
      <c r="B20" s="275">
        <v>377</v>
      </c>
      <c r="C20" s="275">
        <v>106</v>
      </c>
      <c r="D20" s="275">
        <v>78</v>
      </c>
      <c r="E20" s="275">
        <v>2</v>
      </c>
      <c r="F20" s="275">
        <v>1</v>
      </c>
      <c r="G20" s="275">
        <v>1</v>
      </c>
    </row>
    <row r="21" spans="1:7">
      <c r="A21" s="286" t="s">
        <v>4065</v>
      </c>
      <c r="B21" s="276">
        <v>249</v>
      </c>
      <c r="C21" s="276">
        <v>76</v>
      </c>
      <c r="D21" s="276">
        <v>41</v>
      </c>
      <c r="E21" s="276">
        <v>2</v>
      </c>
      <c r="F21" s="276">
        <v>1</v>
      </c>
      <c r="G21" s="276">
        <v>1</v>
      </c>
    </row>
    <row r="22" spans="1:7">
      <c r="A22" s="286" t="s">
        <v>1255</v>
      </c>
      <c r="B22" s="276">
        <v>18</v>
      </c>
      <c r="C22" s="276">
        <v>2</v>
      </c>
      <c r="D22" s="276">
        <v>5</v>
      </c>
      <c r="E22" s="276">
        <v>0</v>
      </c>
      <c r="F22" s="276">
        <v>0</v>
      </c>
      <c r="G22" s="276">
        <v>0</v>
      </c>
    </row>
    <row r="23" spans="1:7">
      <c r="A23" s="286" t="s">
        <v>1254</v>
      </c>
      <c r="B23" s="276">
        <v>1</v>
      </c>
      <c r="C23" s="276">
        <v>0</v>
      </c>
      <c r="D23" s="276">
        <v>1</v>
      </c>
      <c r="E23" s="276">
        <v>0</v>
      </c>
      <c r="F23" s="276">
        <v>0</v>
      </c>
      <c r="G23" s="276">
        <v>0</v>
      </c>
    </row>
    <row r="24" spans="1:7">
      <c r="A24" s="286" t="s">
        <v>1253</v>
      </c>
      <c r="B24" s="276">
        <v>40</v>
      </c>
      <c r="C24" s="276">
        <v>9</v>
      </c>
      <c r="D24" s="276">
        <v>15</v>
      </c>
      <c r="E24" s="276">
        <v>0</v>
      </c>
      <c r="F24" s="276">
        <v>0</v>
      </c>
      <c r="G24" s="276">
        <v>0</v>
      </c>
    </row>
    <row r="25" spans="1:7">
      <c r="A25" s="286" t="s">
        <v>1252</v>
      </c>
      <c r="B25" s="276">
        <v>69</v>
      </c>
      <c r="C25" s="276">
        <v>19</v>
      </c>
      <c r="D25" s="276">
        <v>16</v>
      </c>
      <c r="E25" s="276">
        <v>0</v>
      </c>
      <c r="F25" s="276">
        <v>0</v>
      </c>
      <c r="G25" s="276">
        <v>0</v>
      </c>
    </row>
    <row r="26" spans="1:7">
      <c r="A26" s="287" t="s">
        <v>1251</v>
      </c>
      <c r="B26" s="275">
        <v>9841</v>
      </c>
      <c r="C26" s="275">
        <v>2715</v>
      </c>
      <c r="D26" s="275">
        <v>2883</v>
      </c>
      <c r="E26" s="275">
        <v>46</v>
      </c>
      <c r="F26" s="275">
        <v>22</v>
      </c>
      <c r="G26" s="275">
        <v>68</v>
      </c>
    </row>
    <row r="27" spans="1:7">
      <c r="A27" s="287" t="s">
        <v>1250</v>
      </c>
      <c r="B27" s="275">
        <v>6330</v>
      </c>
      <c r="C27" s="275">
        <v>1845</v>
      </c>
      <c r="D27" s="275">
        <v>2021</v>
      </c>
      <c r="E27" s="275">
        <v>30</v>
      </c>
      <c r="F27" s="275">
        <v>14</v>
      </c>
      <c r="G27" s="275">
        <v>41</v>
      </c>
    </row>
    <row r="28" spans="1:7">
      <c r="A28" s="286" t="s">
        <v>32</v>
      </c>
      <c r="B28" s="276">
        <v>5999</v>
      </c>
      <c r="C28" s="276">
        <v>1746</v>
      </c>
      <c r="D28" s="276">
        <v>1901</v>
      </c>
      <c r="E28" s="276">
        <v>27</v>
      </c>
      <c r="F28" s="276">
        <v>14</v>
      </c>
      <c r="G28" s="276">
        <v>40</v>
      </c>
    </row>
    <row r="29" spans="1:7">
      <c r="A29" s="286" t="s">
        <v>1249</v>
      </c>
      <c r="B29" s="276">
        <v>153</v>
      </c>
      <c r="C29" s="276">
        <v>50</v>
      </c>
      <c r="D29" s="276">
        <v>55</v>
      </c>
      <c r="E29" s="276">
        <v>2</v>
      </c>
      <c r="F29" s="276">
        <v>0</v>
      </c>
      <c r="G29" s="276">
        <v>1</v>
      </c>
    </row>
    <row r="30" spans="1:7">
      <c r="A30" s="286" t="s">
        <v>1248</v>
      </c>
      <c r="B30" s="276">
        <v>27</v>
      </c>
      <c r="C30" s="276">
        <v>2</v>
      </c>
      <c r="D30" s="276">
        <v>5</v>
      </c>
      <c r="E30" s="276">
        <v>0</v>
      </c>
      <c r="F30" s="276">
        <v>0</v>
      </c>
      <c r="G30" s="276">
        <v>0</v>
      </c>
    </row>
    <row r="31" spans="1:7">
      <c r="A31" s="286" t="s">
        <v>1247</v>
      </c>
      <c r="B31" s="276">
        <v>151</v>
      </c>
      <c r="C31" s="276">
        <v>47</v>
      </c>
      <c r="D31" s="276">
        <v>60</v>
      </c>
      <c r="E31" s="276">
        <v>1</v>
      </c>
      <c r="F31" s="276">
        <v>0</v>
      </c>
      <c r="G31" s="276">
        <v>0</v>
      </c>
    </row>
    <row r="32" spans="1:7">
      <c r="A32" s="287" t="s">
        <v>1246</v>
      </c>
      <c r="B32" s="275">
        <v>3051</v>
      </c>
      <c r="C32" s="275">
        <v>750</v>
      </c>
      <c r="D32" s="275">
        <v>662</v>
      </c>
      <c r="E32" s="275">
        <v>14</v>
      </c>
      <c r="F32" s="275">
        <v>6</v>
      </c>
      <c r="G32" s="275">
        <v>24</v>
      </c>
    </row>
    <row r="33" spans="1:7">
      <c r="A33" s="286" t="s">
        <v>1245</v>
      </c>
      <c r="B33" s="276">
        <v>2953</v>
      </c>
      <c r="C33" s="276">
        <v>731</v>
      </c>
      <c r="D33" s="276">
        <v>640</v>
      </c>
      <c r="E33" s="276">
        <v>14</v>
      </c>
      <c r="F33" s="276">
        <v>5</v>
      </c>
      <c r="G33" s="276">
        <v>23</v>
      </c>
    </row>
    <row r="34" spans="1:7">
      <c r="A34" s="286" t="s">
        <v>1244</v>
      </c>
      <c r="B34" s="276">
        <v>0</v>
      </c>
      <c r="C34" s="276">
        <v>0</v>
      </c>
      <c r="D34" s="276">
        <v>1</v>
      </c>
      <c r="E34" s="276">
        <v>0</v>
      </c>
      <c r="F34" s="276">
        <v>0</v>
      </c>
      <c r="G34" s="276">
        <v>0</v>
      </c>
    </row>
    <row r="35" spans="1:7">
      <c r="A35" s="286" t="s">
        <v>1243</v>
      </c>
      <c r="B35" s="276">
        <v>98</v>
      </c>
      <c r="C35" s="276">
        <v>19</v>
      </c>
      <c r="D35" s="276">
        <v>21</v>
      </c>
      <c r="E35" s="276">
        <v>0</v>
      </c>
      <c r="F35" s="276">
        <v>1</v>
      </c>
      <c r="G35" s="276">
        <v>1</v>
      </c>
    </row>
    <row r="36" spans="1:7">
      <c r="A36" s="287" t="s">
        <v>1242</v>
      </c>
      <c r="B36" s="275">
        <v>460</v>
      </c>
      <c r="C36" s="275">
        <v>120</v>
      </c>
      <c r="D36" s="275">
        <v>200</v>
      </c>
      <c r="E36" s="275">
        <v>2</v>
      </c>
      <c r="F36" s="275">
        <v>2</v>
      </c>
      <c r="G36" s="275">
        <v>3</v>
      </c>
    </row>
    <row r="37" spans="1:7">
      <c r="A37" s="286" t="s">
        <v>1241</v>
      </c>
      <c r="B37" s="276">
        <v>392</v>
      </c>
      <c r="C37" s="276">
        <v>104</v>
      </c>
      <c r="D37" s="276">
        <v>193</v>
      </c>
      <c r="E37" s="276">
        <v>2</v>
      </c>
      <c r="F37" s="276">
        <v>2</v>
      </c>
      <c r="G37" s="276">
        <v>3</v>
      </c>
    </row>
    <row r="38" spans="1:7">
      <c r="A38" s="286" t="s">
        <v>1240</v>
      </c>
      <c r="B38" s="276">
        <v>68</v>
      </c>
      <c r="C38" s="276">
        <v>16</v>
      </c>
      <c r="D38" s="276">
        <v>7</v>
      </c>
      <c r="E38" s="276">
        <v>0</v>
      </c>
      <c r="F38" s="276">
        <v>0</v>
      </c>
      <c r="G38" s="276">
        <v>0</v>
      </c>
    </row>
    <row r="39" spans="1:7">
      <c r="A39" s="287" t="s">
        <v>1239</v>
      </c>
      <c r="B39" s="275">
        <v>4849</v>
      </c>
      <c r="C39" s="275">
        <v>966</v>
      </c>
      <c r="D39" s="275">
        <v>1454</v>
      </c>
      <c r="E39" s="275">
        <v>32</v>
      </c>
      <c r="F39" s="275">
        <v>7</v>
      </c>
      <c r="G39" s="275">
        <v>29</v>
      </c>
    </row>
    <row r="40" spans="1:7">
      <c r="A40" s="287" t="s">
        <v>1238</v>
      </c>
      <c r="B40" s="275">
        <v>3222</v>
      </c>
      <c r="C40" s="275">
        <v>632</v>
      </c>
      <c r="D40" s="275">
        <v>895</v>
      </c>
      <c r="E40" s="275">
        <v>20</v>
      </c>
      <c r="F40" s="275">
        <v>5</v>
      </c>
      <c r="G40" s="275">
        <v>21</v>
      </c>
    </row>
    <row r="41" spans="1:7">
      <c r="A41" s="286" t="s">
        <v>1237</v>
      </c>
      <c r="B41" s="276">
        <v>2783</v>
      </c>
      <c r="C41" s="276">
        <v>558</v>
      </c>
      <c r="D41" s="276">
        <v>762</v>
      </c>
      <c r="E41" s="276">
        <v>15</v>
      </c>
      <c r="F41" s="276">
        <v>5</v>
      </c>
      <c r="G41" s="276">
        <v>18</v>
      </c>
    </row>
    <row r="42" spans="1:7">
      <c r="A42" s="286" t="s">
        <v>1236</v>
      </c>
      <c r="B42" s="276">
        <v>244</v>
      </c>
      <c r="C42" s="276">
        <v>43</v>
      </c>
      <c r="D42" s="276">
        <v>70</v>
      </c>
      <c r="E42" s="276">
        <v>2</v>
      </c>
      <c r="F42" s="276">
        <v>0</v>
      </c>
      <c r="G42" s="276">
        <v>3</v>
      </c>
    </row>
    <row r="43" spans="1:7">
      <c r="A43" s="286" t="s">
        <v>1235</v>
      </c>
      <c r="B43" s="276">
        <v>195</v>
      </c>
      <c r="C43" s="276">
        <v>31</v>
      </c>
      <c r="D43" s="276">
        <v>63</v>
      </c>
      <c r="E43" s="276">
        <v>3</v>
      </c>
      <c r="F43" s="276">
        <v>0</v>
      </c>
      <c r="G43" s="276">
        <v>0</v>
      </c>
    </row>
    <row r="44" spans="1:7">
      <c r="A44" s="287" t="s">
        <v>1234</v>
      </c>
      <c r="B44" s="275">
        <v>449</v>
      </c>
      <c r="C44" s="275">
        <v>130</v>
      </c>
      <c r="D44" s="275">
        <v>128</v>
      </c>
      <c r="E44" s="275">
        <v>2</v>
      </c>
      <c r="F44" s="275">
        <v>1</v>
      </c>
      <c r="G44" s="275">
        <v>5</v>
      </c>
    </row>
    <row r="45" spans="1:7">
      <c r="A45" s="286" t="s">
        <v>1233</v>
      </c>
      <c r="B45" s="276">
        <v>197</v>
      </c>
      <c r="C45" s="276">
        <v>49</v>
      </c>
      <c r="D45" s="276">
        <v>80</v>
      </c>
      <c r="E45" s="276">
        <v>0</v>
      </c>
      <c r="F45" s="276">
        <v>0</v>
      </c>
      <c r="G45" s="276">
        <v>1</v>
      </c>
    </row>
    <row r="46" spans="1:7">
      <c r="A46" s="286" t="s">
        <v>1232</v>
      </c>
      <c r="B46" s="276">
        <v>252</v>
      </c>
      <c r="C46" s="276">
        <v>81</v>
      </c>
      <c r="D46" s="276">
        <v>48</v>
      </c>
      <c r="E46" s="276">
        <v>2</v>
      </c>
      <c r="F46" s="276">
        <v>1</v>
      </c>
      <c r="G46" s="276">
        <v>4</v>
      </c>
    </row>
    <row r="47" spans="1:7">
      <c r="A47" s="287" t="s">
        <v>1231</v>
      </c>
      <c r="B47" s="275">
        <v>1178</v>
      </c>
      <c r="C47" s="275">
        <v>204</v>
      </c>
      <c r="D47" s="275">
        <v>431</v>
      </c>
      <c r="E47" s="275">
        <v>10</v>
      </c>
      <c r="F47" s="275">
        <v>1</v>
      </c>
      <c r="G47" s="275">
        <v>3</v>
      </c>
    </row>
    <row r="48" spans="1:7">
      <c r="A48" s="286" t="s">
        <v>1230</v>
      </c>
      <c r="B48" s="276">
        <v>837</v>
      </c>
      <c r="C48" s="276">
        <v>151</v>
      </c>
      <c r="D48" s="276">
        <v>296</v>
      </c>
      <c r="E48" s="276">
        <v>9</v>
      </c>
      <c r="F48" s="276">
        <v>1</v>
      </c>
      <c r="G48" s="276">
        <v>2</v>
      </c>
    </row>
    <row r="49" spans="1:7">
      <c r="A49" s="286" t="s">
        <v>1229</v>
      </c>
      <c r="B49" s="276">
        <v>66</v>
      </c>
      <c r="C49" s="276">
        <v>9</v>
      </c>
      <c r="D49" s="276">
        <v>33</v>
      </c>
      <c r="E49" s="276">
        <v>0</v>
      </c>
      <c r="F49" s="276">
        <v>0</v>
      </c>
      <c r="G49" s="276">
        <v>0</v>
      </c>
    </row>
    <row r="50" spans="1:7">
      <c r="A50" s="286" t="s">
        <v>1228</v>
      </c>
      <c r="B50" s="276">
        <v>114</v>
      </c>
      <c r="C50" s="276">
        <v>14</v>
      </c>
      <c r="D50" s="276">
        <v>47</v>
      </c>
      <c r="E50" s="276">
        <v>1</v>
      </c>
      <c r="F50" s="276">
        <v>0</v>
      </c>
      <c r="G50" s="276">
        <v>0</v>
      </c>
    </row>
    <row r="51" spans="1:7">
      <c r="A51" s="286" t="s">
        <v>1227</v>
      </c>
      <c r="B51" s="276">
        <v>161</v>
      </c>
      <c r="C51" s="276">
        <v>30</v>
      </c>
      <c r="D51" s="276">
        <v>55</v>
      </c>
      <c r="E51" s="276">
        <v>0</v>
      </c>
      <c r="F51" s="276">
        <v>0</v>
      </c>
      <c r="G51" s="276">
        <v>1</v>
      </c>
    </row>
    <row r="52" spans="1:7">
      <c r="A52" s="287" t="s">
        <v>1226</v>
      </c>
      <c r="B52" s="275">
        <v>11343</v>
      </c>
      <c r="C52" s="275">
        <v>2111</v>
      </c>
      <c r="D52" s="275">
        <v>4081</v>
      </c>
      <c r="E52" s="275">
        <v>70</v>
      </c>
      <c r="F52" s="275">
        <v>21</v>
      </c>
      <c r="G52" s="275">
        <v>83</v>
      </c>
    </row>
    <row r="53" spans="1:7">
      <c r="A53" s="287" t="s">
        <v>1225</v>
      </c>
      <c r="B53" s="275">
        <v>7645</v>
      </c>
      <c r="C53" s="275">
        <v>1543</v>
      </c>
      <c r="D53" s="275">
        <v>2511</v>
      </c>
      <c r="E53" s="275">
        <v>49</v>
      </c>
      <c r="F53" s="275">
        <v>13</v>
      </c>
      <c r="G53" s="275">
        <v>46</v>
      </c>
    </row>
    <row r="54" spans="1:7">
      <c r="A54" s="286" t="s">
        <v>1224</v>
      </c>
      <c r="B54" s="276">
        <v>3387</v>
      </c>
      <c r="C54" s="276">
        <v>711</v>
      </c>
      <c r="D54" s="276">
        <v>1136</v>
      </c>
      <c r="E54" s="276">
        <v>26</v>
      </c>
      <c r="F54" s="276">
        <v>10</v>
      </c>
      <c r="G54" s="276">
        <v>24</v>
      </c>
    </row>
    <row r="55" spans="1:7">
      <c r="A55" s="286" t="s">
        <v>33</v>
      </c>
      <c r="B55" s="276">
        <v>3606</v>
      </c>
      <c r="C55" s="276">
        <v>726</v>
      </c>
      <c r="D55" s="276">
        <v>1120</v>
      </c>
      <c r="E55" s="276">
        <v>21</v>
      </c>
      <c r="F55" s="276">
        <v>2</v>
      </c>
      <c r="G55" s="276">
        <v>15</v>
      </c>
    </row>
    <row r="56" spans="1:7">
      <c r="A56" s="286" t="s">
        <v>1223</v>
      </c>
      <c r="B56" s="276">
        <v>163</v>
      </c>
      <c r="C56" s="276">
        <v>24</v>
      </c>
      <c r="D56" s="276">
        <v>79</v>
      </c>
      <c r="E56" s="276">
        <v>0</v>
      </c>
      <c r="F56" s="276">
        <v>0</v>
      </c>
      <c r="G56" s="276">
        <v>4</v>
      </c>
    </row>
    <row r="57" spans="1:7">
      <c r="A57" s="286" t="s">
        <v>1222</v>
      </c>
      <c r="B57" s="276">
        <v>59</v>
      </c>
      <c r="C57" s="276">
        <v>10</v>
      </c>
      <c r="D57" s="276">
        <v>26</v>
      </c>
      <c r="E57" s="276">
        <v>2</v>
      </c>
      <c r="F57" s="276">
        <v>0</v>
      </c>
      <c r="G57" s="276">
        <v>0</v>
      </c>
    </row>
    <row r="58" spans="1:7">
      <c r="A58" s="286" t="s">
        <v>1221</v>
      </c>
      <c r="B58" s="276">
        <v>59</v>
      </c>
      <c r="C58" s="276">
        <v>10</v>
      </c>
      <c r="D58" s="276">
        <v>25</v>
      </c>
      <c r="E58" s="276">
        <v>0</v>
      </c>
      <c r="F58" s="276">
        <v>0</v>
      </c>
      <c r="G58" s="276">
        <v>0</v>
      </c>
    </row>
    <row r="59" spans="1:7">
      <c r="A59" s="286" t="s">
        <v>1220</v>
      </c>
      <c r="B59" s="276">
        <v>371</v>
      </c>
      <c r="C59" s="276">
        <v>62</v>
      </c>
      <c r="D59" s="276">
        <v>125</v>
      </c>
      <c r="E59" s="276">
        <v>0</v>
      </c>
      <c r="F59" s="276">
        <v>1</v>
      </c>
      <c r="G59" s="276">
        <v>3</v>
      </c>
    </row>
    <row r="60" spans="1:7">
      <c r="A60" s="287" t="s">
        <v>1219</v>
      </c>
      <c r="B60" s="275">
        <v>1114</v>
      </c>
      <c r="C60" s="275">
        <v>218</v>
      </c>
      <c r="D60" s="275">
        <v>513</v>
      </c>
      <c r="E60" s="275">
        <v>6</v>
      </c>
      <c r="F60" s="275">
        <v>6</v>
      </c>
      <c r="G60" s="275">
        <v>8</v>
      </c>
    </row>
    <row r="61" spans="1:7">
      <c r="A61" s="286" t="s">
        <v>1218</v>
      </c>
      <c r="B61" s="276">
        <v>383</v>
      </c>
      <c r="C61" s="276">
        <v>84</v>
      </c>
      <c r="D61" s="276">
        <v>209</v>
      </c>
      <c r="E61" s="276">
        <v>2</v>
      </c>
      <c r="F61" s="276">
        <v>3</v>
      </c>
      <c r="G61" s="276">
        <v>7</v>
      </c>
    </row>
    <row r="62" spans="1:7">
      <c r="A62" s="286" t="s">
        <v>1217</v>
      </c>
      <c r="B62" s="276">
        <v>90</v>
      </c>
      <c r="C62" s="276">
        <v>12</v>
      </c>
      <c r="D62" s="276">
        <v>74</v>
      </c>
      <c r="E62" s="276">
        <v>0</v>
      </c>
      <c r="F62" s="276">
        <v>0</v>
      </c>
      <c r="G62" s="276">
        <v>0</v>
      </c>
    </row>
    <row r="63" spans="1:7">
      <c r="A63" s="286" t="s">
        <v>1216</v>
      </c>
      <c r="B63" s="276">
        <v>291</v>
      </c>
      <c r="C63" s="276">
        <v>45</v>
      </c>
      <c r="D63" s="276">
        <v>80</v>
      </c>
      <c r="E63" s="276">
        <v>0</v>
      </c>
      <c r="F63" s="276">
        <v>2</v>
      </c>
      <c r="G63" s="276">
        <v>0</v>
      </c>
    </row>
    <row r="64" spans="1:7">
      <c r="A64" s="286" t="s">
        <v>1215</v>
      </c>
      <c r="B64" s="276">
        <v>350</v>
      </c>
      <c r="C64" s="276">
        <v>77</v>
      </c>
      <c r="D64" s="276">
        <v>150</v>
      </c>
      <c r="E64" s="276">
        <v>4</v>
      </c>
      <c r="F64" s="276">
        <v>1</v>
      </c>
      <c r="G64" s="276">
        <v>1</v>
      </c>
    </row>
    <row r="65" spans="1:7">
      <c r="A65" s="287" t="s">
        <v>1214</v>
      </c>
      <c r="B65" s="275">
        <v>2584</v>
      </c>
      <c r="C65" s="275">
        <v>350</v>
      </c>
      <c r="D65" s="275">
        <v>1057</v>
      </c>
      <c r="E65" s="275">
        <v>15</v>
      </c>
      <c r="F65" s="275">
        <v>2</v>
      </c>
      <c r="G65" s="275">
        <v>29</v>
      </c>
    </row>
    <row r="66" spans="1:7">
      <c r="A66" s="286" t="s">
        <v>1213</v>
      </c>
      <c r="B66" s="276">
        <v>1759</v>
      </c>
      <c r="C66" s="276">
        <v>245</v>
      </c>
      <c r="D66" s="276">
        <v>655</v>
      </c>
      <c r="E66" s="276">
        <v>10</v>
      </c>
      <c r="F66" s="276">
        <v>1</v>
      </c>
      <c r="G66" s="276">
        <v>21</v>
      </c>
    </row>
    <row r="67" spans="1:7">
      <c r="A67" s="286" t="s">
        <v>1212</v>
      </c>
      <c r="B67" s="276">
        <v>147</v>
      </c>
      <c r="C67" s="276">
        <v>19</v>
      </c>
      <c r="D67" s="276">
        <v>116</v>
      </c>
      <c r="E67" s="276">
        <v>0</v>
      </c>
      <c r="F67" s="276">
        <v>1</v>
      </c>
      <c r="G67" s="276">
        <v>2</v>
      </c>
    </row>
    <row r="68" spans="1:7">
      <c r="A68" s="286" t="s">
        <v>1211</v>
      </c>
      <c r="B68" s="276">
        <v>487</v>
      </c>
      <c r="C68" s="276">
        <v>55</v>
      </c>
      <c r="D68" s="276">
        <v>181</v>
      </c>
      <c r="E68" s="276">
        <v>5</v>
      </c>
      <c r="F68" s="276">
        <v>0</v>
      </c>
      <c r="G68" s="276">
        <v>4</v>
      </c>
    </row>
    <row r="69" spans="1:7">
      <c r="A69" s="286" t="s">
        <v>1210</v>
      </c>
      <c r="B69" s="276">
        <v>146</v>
      </c>
      <c r="C69" s="276">
        <v>19</v>
      </c>
      <c r="D69" s="276">
        <v>68</v>
      </c>
      <c r="E69" s="276">
        <v>0</v>
      </c>
      <c r="F69" s="276">
        <v>0</v>
      </c>
      <c r="G69" s="276">
        <v>1</v>
      </c>
    </row>
    <row r="70" spans="1:7">
      <c r="A70" s="286" t="s">
        <v>1209</v>
      </c>
      <c r="B70" s="276">
        <v>45</v>
      </c>
      <c r="C70" s="276">
        <v>12</v>
      </c>
      <c r="D70" s="276">
        <v>37</v>
      </c>
      <c r="E70" s="276">
        <v>0</v>
      </c>
      <c r="F70" s="276">
        <v>0</v>
      </c>
      <c r="G70" s="276">
        <v>1</v>
      </c>
    </row>
    <row r="71" spans="1:7">
      <c r="A71" s="287" t="s">
        <v>1208</v>
      </c>
      <c r="B71" s="275">
        <v>23127</v>
      </c>
      <c r="C71" s="275">
        <v>6660</v>
      </c>
      <c r="D71" s="275">
        <v>11762</v>
      </c>
      <c r="E71" s="275">
        <v>116</v>
      </c>
      <c r="F71" s="275">
        <v>40</v>
      </c>
      <c r="G71" s="275">
        <v>161</v>
      </c>
    </row>
    <row r="72" spans="1:7">
      <c r="A72" s="287" t="s">
        <v>1207</v>
      </c>
      <c r="B72" s="275">
        <v>9358</v>
      </c>
      <c r="C72" s="275">
        <v>2968</v>
      </c>
      <c r="D72" s="275">
        <v>5150</v>
      </c>
      <c r="E72" s="275">
        <v>52</v>
      </c>
      <c r="F72" s="275">
        <v>15</v>
      </c>
      <c r="G72" s="275">
        <v>69</v>
      </c>
    </row>
    <row r="73" spans="1:7">
      <c r="A73" s="286" t="s">
        <v>34</v>
      </c>
      <c r="B73" s="276">
        <v>3922</v>
      </c>
      <c r="C73" s="276">
        <v>1170</v>
      </c>
      <c r="D73" s="276">
        <v>2123</v>
      </c>
      <c r="E73" s="276">
        <v>20</v>
      </c>
      <c r="F73" s="276">
        <v>7</v>
      </c>
      <c r="G73" s="276">
        <v>20</v>
      </c>
    </row>
    <row r="74" spans="1:7">
      <c r="A74" s="286" t="s">
        <v>1206</v>
      </c>
      <c r="B74" s="276">
        <v>353</v>
      </c>
      <c r="C74" s="276">
        <v>91</v>
      </c>
      <c r="D74" s="276">
        <v>148</v>
      </c>
      <c r="E74" s="276">
        <v>0</v>
      </c>
      <c r="F74" s="276">
        <v>0</v>
      </c>
      <c r="G74" s="276">
        <v>0</v>
      </c>
    </row>
    <row r="75" spans="1:7">
      <c r="A75" s="286" t="s">
        <v>1205</v>
      </c>
      <c r="B75" s="276">
        <v>463</v>
      </c>
      <c r="C75" s="276">
        <v>151</v>
      </c>
      <c r="D75" s="276">
        <v>208</v>
      </c>
      <c r="E75" s="276">
        <v>2</v>
      </c>
      <c r="F75" s="276">
        <v>0</v>
      </c>
      <c r="G75" s="276">
        <v>4</v>
      </c>
    </row>
    <row r="76" spans="1:7">
      <c r="A76" s="286" t="s">
        <v>1204</v>
      </c>
      <c r="B76" s="276">
        <v>12</v>
      </c>
      <c r="C76" s="276">
        <v>7</v>
      </c>
      <c r="D76" s="276">
        <v>3</v>
      </c>
      <c r="E76" s="276">
        <v>0</v>
      </c>
      <c r="F76" s="276">
        <v>0</v>
      </c>
      <c r="G76" s="276">
        <v>0</v>
      </c>
    </row>
    <row r="77" spans="1:7">
      <c r="A77" s="286" t="s">
        <v>1203</v>
      </c>
      <c r="B77" s="276">
        <v>208</v>
      </c>
      <c r="C77" s="276">
        <v>59</v>
      </c>
      <c r="D77" s="276">
        <v>114</v>
      </c>
      <c r="E77" s="276">
        <v>2</v>
      </c>
      <c r="F77" s="276">
        <v>0</v>
      </c>
      <c r="G77" s="276">
        <v>1</v>
      </c>
    </row>
    <row r="78" spans="1:7">
      <c r="A78" s="286" t="s">
        <v>1202</v>
      </c>
      <c r="B78" s="276">
        <v>384</v>
      </c>
      <c r="C78" s="276">
        <v>90</v>
      </c>
      <c r="D78" s="276">
        <v>166</v>
      </c>
      <c r="E78" s="276">
        <v>2</v>
      </c>
      <c r="F78" s="276">
        <v>0</v>
      </c>
      <c r="G78" s="276">
        <v>2</v>
      </c>
    </row>
    <row r="79" spans="1:7">
      <c r="A79" s="286" t="s">
        <v>1201</v>
      </c>
      <c r="B79" s="276">
        <v>4016</v>
      </c>
      <c r="C79" s="276">
        <v>1400</v>
      </c>
      <c r="D79" s="276">
        <v>2388</v>
      </c>
      <c r="E79" s="276">
        <v>26</v>
      </c>
      <c r="F79" s="276">
        <v>8</v>
      </c>
      <c r="G79" s="276">
        <v>42</v>
      </c>
    </row>
    <row r="80" spans="1:7">
      <c r="A80" s="287" t="s">
        <v>1200</v>
      </c>
      <c r="B80" s="275">
        <v>96</v>
      </c>
      <c r="C80" s="275">
        <v>26</v>
      </c>
      <c r="D80" s="275">
        <v>23</v>
      </c>
      <c r="E80" s="275">
        <v>0</v>
      </c>
      <c r="F80" s="275">
        <v>0</v>
      </c>
      <c r="G80" s="275">
        <v>1</v>
      </c>
    </row>
    <row r="81" spans="1:7">
      <c r="A81" s="286" t="s">
        <v>1199</v>
      </c>
      <c r="B81" s="276">
        <v>96</v>
      </c>
      <c r="C81" s="276">
        <v>26</v>
      </c>
      <c r="D81" s="276">
        <v>23</v>
      </c>
      <c r="E81" s="276">
        <v>0</v>
      </c>
      <c r="F81" s="276">
        <v>0</v>
      </c>
      <c r="G81" s="276">
        <v>1</v>
      </c>
    </row>
    <row r="82" spans="1:7">
      <c r="A82" s="287" t="s">
        <v>1198</v>
      </c>
      <c r="B82" s="275">
        <v>1532</v>
      </c>
      <c r="C82" s="275">
        <v>432</v>
      </c>
      <c r="D82" s="275">
        <v>541</v>
      </c>
      <c r="E82" s="275">
        <v>6</v>
      </c>
      <c r="F82" s="275">
        <v>2</v>
      </c>
      <c r="G82" s="275">
        <v>14</v>
      </c>
    </row>
    <row r="83" spans="1:7">
      <c r="A83" s="286" t="s">
        <v>1197</v>
      </c>
      <c r="B83" s="276">
        <v>951</v>
      </c>
      <c r="C83" s="276">
        <v>282</v>
      </c>
      <c r="D83" s="276">
        <v>347</v>
      </c>
      <c r="E83" s="276">
        <v>4</v>
      </c>
      <c r="F83" s="276">
        <v>1</v>
      </c>
      <c r="G83" s="276">
        <v>12</v>
      </c>
    </row>
    <row r="84" spans="1:7">
      <c r="A84" s="286" t="s">
        <v>1196</v>
      </c>
      <c r="B84" s="276">
        <v>167</v>
      </c>
      <c r="C84" s="276">
        <v>48</v>
      </c>
      <c r="D84" s="276">
        <v>53</v>
      </c>
      <c r="E84" s="276">
        <v>0</v>
      </c>
      <c r="F84" s="276">
        <v>0</v>
      </c>
      <c r="G84" s="276">
        <v>0</v>
      </c>
    </row>
    <row r="85" spans="1:7">
      <c r="A85" s="286" t="s">
        <v>1195</v>
      </c>
      <c r="B85" s="276">
        <v>144</v>
      </c>
      <c r="C85" s="276">
        <v>39</v>
      </c>
      <c r="D85" s="276">
        <v>47</v>
      </c>
      <c r="E85" s="276">
        <v>1</v>
      </c>
      <c r="F85" s="276">
        <v>0</v>
      </c>
      <c r="G85" s="276">
        <v>0</v>
      </c>
    </row>
    <row r="86" spans="1:7">
      <c r="A86" s="286" t="s">
        <v>1194</v>
      </c>
      <c r="B86" s="276">
        <v>270</v>
      </c>
      <c r="C86" s="276">
        <v>63</v>
      </c>
      <c r="D86" s="276">
        <v>94</v>
      </c>
      <c r="E86" s="276">
        <v>1</v>
      </c>
      <c r="F86" s="276">
        <v>1</v>
      </c>
      <c r="G86" s="276">
        <v>2</v>
      </c>
    </row>
    <row r="87" spans="1:7">
      <c r="A87" s="287" t="s">
        <v>1193</v>
      </c>
      <c r="B87" s="275">
        <v>995</v>
      </c>
      <c r="C87" s="275">
        <v>236</v>
      </c>
      <c r="D87" s="275">
        <v>479</v>
      </c>
      <c r="E87" s="275">
        <v>5</v>
      </c>
      <c r="F87" s="275">
        <v>2</v>
      </c>
      <c r="G87" s="275">
        <v>5</v>
      </c>
    </row>
    <row r="88" spans="1:7">
      <c r="A88" s="286" t="s">
        <v>1192</v>
      </c>
      <c r="B88" s="276">
        <v>485</v>
      </c>
      <c r="C88" s="276">
        <v>113</v>
      </c>
      <c r="D88" s="276">
        <v>216</v>
      </c>
      <c r="E88" s="276">
        <v>1</v>
      </c>
      <c r="F88" s="276">
        <v>2</v>
      </c>
      <c r="G88" s="276">
        <v>1</v>
      </c>
    </row>
    <row r="89" spans="1:7">
      <c r="A89" s="286" t="s">
        <v>1191</v>
      </c>
      <c r="B89" s="276">
        <v>253</v>
      </c>
      <c r="C89" s="276">
        <v>59</v>
      </c>
      <c r="D89" s="276">
        <v>127</v>
      </c>
      <c r="E89" s="276">
        <v>1</v>
      </c>
      <c r="F89" s="276">
        <v>0</v>
      </c>
      <c r="G89" s="276">
        <v>1</v>
      </c>
    </row>
    <row r="90" spans="1:7">
      <c r="A90" s="286" t="s">
        <v>1190</v>
      </c>
      <c r="B90" s="276">
        <v>56</v>
      </c>
      <c r="C90" s="276">
        <v>23</v>
      </c>
      <c r="D90" s="276">
        <v>37</v>
      </c>
      <c r="E90" s="276">
        <v>0</v>
      </c>
      <c r="F90" s="276">
        <v>0</v>
      </c>
      <c r="G90" s="276">
        <v>0</v>
      </c>
    </row>
    <row r="91" spans="1:7">
      <c r="A91" s="286" t="s">
        <v>1189</v>
      </c>
      <c r="B91" s="276">
        <v>118</v>
      </c>
      <c r="C91" s="276">
        <v>26</v>
      </c>
      <c r="D91" s="276">
        <v>59</v>
      </c>
      <c r="E91" s="276">
        <v>1</v>
      </c>
      <c r="F91" s="276">
        <v>0</v>
      </c>
      <c r="G91" s="276">
        <v>2</v>
      </c>
    </row>
    <row r="92" spans="1:7">
      <c r="A92" s="286" t="s">
        <v>1188</v>
      </c>
      <c r="B92" s="276">
        <v>83</v>
      </c>
      <c r="C92" s="276">
        <v>15</v>
      </c>
      <c r="D92" s="276">
        <v>40</v>
      </c>
      <c r="E92" s="276">
        <v>2</v>
      </c>
      <c r="F92" s="276">
        <v>0</v>
      </c>
      <c r="G92" s="276">
        <v>1</v>
      </c>
    </row>
    <row r="93" spans="1:7">
      <c r="A93" s="287" t="s">
        <v>1187</v>
      </c>
      <c r="B93" s="275">
        <v>2690</v>
      </c>
      <c r="C93" s="275">
        <v>692</v>
      </c>
      <c r="D93" s="275">
        <v>1263</v>
      </c>
      <c r="E93" s="275">
        <v>16</v>
      </c>
      <c r="F93" s="275">
        <v>4</v>
      </c>
      <c r="G93" s="275">
        <v>17</v>
      </c>
    </row>
    <row r="94" spans="1:7">
      <c r="A94" s="286" t="s">
        <v>1186</v>
      </c>
      <c r="B94" s="276">
        <v>1158</v>
      </c>
      <c r="C94" s="276">
        <v>305</v>
      </c>
      <c r="D94" s="276">
        <v>608</v>
      </c>
      <c r="E94" s="276">
        <v>5</v>
      </c>
      <c r="F94" s="276">
        <v>1</v>
      </c>
      <c r="G94" s="276">
        <v>8</v>
      </c>
    </row>
    <row r="95" spans="1:7">
      <c r="A95" s="286" t="s">
        <v>1185</v>
      </c>
      <c r="B95" s="276">
        <v>681</v>
      </c>
      <c r="C95" s="276">
        <v>172</v>
      </c>
      <c r="D95" s="276">
        <v>326</v>
      </c>
      <c r="E95" s="276">
        <v>4</v>
      </c>
      <c r="F95" s="276">
        <v>1</v>
      </c>
      <c r="G95" s="276">
        <v>4</v>
      </c>
    </row>
    <row r="96" spans="1:7">
      <c r="A96" s="286" t="s">
        <v>1184</v>
      </c>
      <c r="B96" s="276">
        <v>249</v>
      </c>
      <c r="C96" s="276">
        <v>58</v>
      </c>
      <c r="D96" s="276">
        <v>95</v>
      </c>
      <c r="E96" s="276">
        <v>3</v>
      </c>
      <c r="F96" s="276">
        <v>0</v>
      </c>
      <c r="G96" s="276">
        <v>3</v>
      </c>
    </row>
    <row r="97" spans="1:7">
      <c r="A97" s="286" t="s">
        <v>1183</v>
      </c>
      <c r="B97" s="276">
        <v>284</v>
      </c>
      <c r="C97" s="276">
        <v>75</v>
      </c>
      <c r="D97" s="276">
        <v>96</v>
      </c>
      <c r="E97" s="276">
        <v>3</v>
      </c>
      <c r="F97" s="276">
        <v>1</v>
      </c>
      <c r="G97" s="276">
        <v>0</v>
      </c>
    </row>
    <row r="98" spans="1:7">
      <c r="A98" s="286" t="s">
        <v>1182</v>
      </c>
      <c r="B98" s="276">
        <v>318</v>
      </c>
      <c r="C98" s="276">
        <v>82</v>
      </c>
      <c r="D98" s="276">
        <v>138</v>
      </c>
      <c r="E98" s="276">
        <v>1</v>
      </c>
      <c r="F98" s="276">
        <v>1</v>
      </c>
      <c r="G98" s="276">
        <v>2</v>
      </c>
    </row>
    <row r="99" spans="1:7">
      <c r="A99" s="287" t="s">
        <v>1181</v>
      </c>
      <c r="B99" s="275">
        <v>2021</v>
      </c>
      <c r="C99" s="275">
        <v>520</v>
      </c>
      <c r="D99" s="275">
        <v>1042</v>
      </c>
      <c r="E99" s="275">
        <v>4</v>
      </c>
      <c r="F99" s="275">
        <v>7</v>
      </c>
      <c r="G99" s="275">
        <v>15</v>
      </c>
    </row>
    <row r="100" spans="1:7">
      <c r="A100" s="286" t="s">
        <v>1180</v>
      </c>
      <c r="B100" s="276">
        <v>1345</v>
      </c>
      <c r="C100" s="276">
        <v>326</v>
      </c>
      <c r="D100" s="276">
        <v>644</v>
      </c>
      <c r="E100" s="276">
        <v>2</v>
      </c>
      <c r="F100" s="276">
        <v>7</v>
      </c>
      <c r="G100" s="276">
        <v>13</v>
      </c>
    </row>
    <row r="101" spans="1:7">
      <c r="A101" s="286" t="s">
        <v>1179</v>
      </c>
      <c r="B101" s="276">
        <v>135</v>
      </c>
      <c r="C101" s="276">
        <v>36</v>
      </c>
      <c r="D101" s="276">
        <v>74</v>
      </c>
      <c r="E101" s="276">
        <v>0</v>
      </c>
      <c r="F101" s="276">
        <v>0</v>
      </c>
      <c r="G101" s="276">
        <v>0</v>
      </c>
    </row>
    <row r="102" spans="1:7">
      <c r="A102" s="286" t="s">
        <v>1178</v>
      </c>
      <c r="B102" s="276">
        <v>229</v>
      </c>
      <c r="C102" s="276">
        <v>61</v>
      </c>
      <c r="D102" s="276">
        <v>150</v>
      </c>
      <c r="E102" s="276">
        <v>0</v>
      </c>
      <c r="F102" s="276">
        <v>0</v>
      </c>
      <c r="G102" s="276">
        <v>2</v>
      </c>
    </row>
    <row r="103" spans="1:7">
      <c r="A103" s="286" t="s">
        <v>1177</v>
      </c>
      <c r="B103" s="276">
        <v>112</v>
      </c>
      <c r="C103" s="276">
        <v>35</v>
      </c>
      <c r="D103" s="276">
        <v>68</v>
      </c>
      <c r="E103" s="276">
        <v>0</v>
      </c>
      <c r="F103" s="276">
        <v>0</v>
      </c>
      <c r="G103" s="276">
        <v>0</v>
      </c>
    </row>
    <row r="104" spans="1:7">
      <c r="A104" s="286" t="s">
        <v>1176</v>
      </c>
      <c r="B104" s="276">
        <v>95</v>
      </c>
      <c r="C104" s="276">
        <v>25</v>
      </c>
      <c r="D104" s="276">
        <v>55</v>
      </c>
      <c r="E104" s="276">
        <v>1</v>
      </c>
      <c r="F104" s="276">
        <v>0</v>
      </c>
      <c r="G104" s="276">
        <v>0</v>
      </c>
    </row>
    <row r="105" spans="1:7">
      <c r="A105" s="286" t="s">
        <v>1175</v>
      </c>
      <c r="B105" s="276">
        <v>105</v>
      </c>
      <c r="C105" s="276">
        <v>37</v>
      </c>
      <c r="D105" s="276">
        <v>51</v>
      </c>
      <c r="E105" s="276">
        <v>1</v>
      </c>
      <c r="F105" s="276">
        <v>0</v>
      </c>
      <c r="G105" s="276">
        <v>0</v>
      </c>
    </row>
    <row r="106" spans="1:7">
      <c r="A106" s="287" t="s">
        <v>1174</v>
      </c>
      <c r="B106" s="275">
        <v>2185</v>
      </c>
      <c r="C106" s="275">
        <v>416</v>
      </c>
      <c r="D106" s="275">
        <v>942</v>
      </c>
      <c r="E106" s="275">
        <v>11</v>
      </c>
      <c r="F106" s="275">
        <v>4</v>
      </c>
      <c r="G106" s="275">
        <v>16</v>
      </c>
    </row>
    <row r="107" spans="1:7">
      <c r="A107" s="286" t="s">
        <v>1173</v>
      </c>
      <c r="B107" s="276">
        <v>1108</v>
      </c>
      <c r="C107" s="276">
        <v>241</v>
      </c>
      <c r="D107" s="276">
        <v>468</v>
      </c>
      <c r="E107" s="276">
        <v>7</v>
      </c>
      <c r="F107" s="276">
        <v>3</v>
      </c>
      <c r="G107" s="276">
        <v>5</v>
      </c>
    </row>
    <row r="108" spans="1:7">
      <c r="A108" s="286" t="s">
        <v>1172</v>
      </c>
      <c r="B108" s="276">
        <v>194</v>
      </c>
      <c r="C108" s="276">
        <v>32</v>
      </c>
      <c r="D108" s="276">
        <v>83</v>
      </c>
      <c r="E108" s="276">
        <v>0</v>
      </c>
      <c r="F108" s="276">
        <v>1</v>
      </c>
      <c r="G108" s="276">
        <v>3</v>
      </c>
    </row>
    <row r="109" spans="1:7">
      <c r="A109" s="286" t="s">
        <v>1171</v>
      </c>
      <c r="B109" s="276">
        <v>375</v>
      </c>
      <c r="C109" s="276">
        <v>58</v>
      </c>
      <c r="D109" s="276">
        <v>154</v>
      </c>
      <c r="E109" s="276">
        <v>1</v>
      </c>
      <c r="F109" s="276">
        <v>0</v>
      </c>
      <c r="G109" s="276">
        <v>3</v>
      </c>
    </row>
    <row r="110" spans="1:7">
      <c r="A110" s="286" t="s">
        <v>1170</v>
      </c>
      <c r="B110" s="276">
        <v>88</v>
      </c>
      <c r="C110" s="276">
        <v>14</v>
      </c>
      <c r="D110" s="276">
        <v>34</v>
      </c>
      <c r="E110" s="276">
        <v>1</v>
      </c>
      <c r="F110" s="276">
        <v>0</v>
      </c>
      <c r="G110" s="276">
        <v>1</v>
      </c>
    </row>
    <row r="111" spans="1:7">
      <c r="A111" s="286" t="s">
        <v>1169</v>
      </c>
      <c r="B111" s="276">
        <v>208</v>
      </c>
      <c r="C111" s="276">
        <v>40</v>
      </c>
      <c r="D111" s="276">
        <v>125</v>
      </c>
      <c r="E111" s="276">
        <v>2</v>
      </c>
      <c r="F111" s="276">
        <v>0</v>
      </c>
      <c r="G111" s="276">
        <v>2</v>
      </c>
    </row>
    <row r="112" spans="1:7">
      <c r="A112" s="286" t="s">
        <v>1168</v>
      </c>
      <c r="B112" s="276">
        <v>212</v>
      </c>
      <c r="C112" s="276">
        <v>31</v>
      </c>
      <c r="D112" s="276">
        <v>78</v>
      </c>
      <c r="E112" s="276">
        <v>0</v>
      </c>
      <c r="F112" s="276">
        <v>0</v>
      </c>
      <c r="G112" s="276">
        <v>2</v>
      </c>
    </row>
    <row r="113" spans="1:7">
      <c r="A113" s="287" t="s">
        <v>1167</v>
      </c>
      <c r="B113" s="275">
        <v>4250</v>
      </c>
      <c r="C113" s="275">
        <v>1370</v>
      </c>
      <c r="D113" s="275">
        <v>2322</v>
      </c>
      <c r="E113" s="275">
        <v>22</v>
      </c>
      <c r="F113" s="275">
        <v>6</v>
      </c>
      <c r="G113" s="275">
        <v>24</v>
      </c>
    </row>
    <row r="114" spans="1:7">
      <c r="A114" s="286" t="s">
        <v>1166</v>
      </c>
      <c r="B114" s="276">
        <v>1980</v>
      </c>
      <c r="C114" s="276">
        <v>616</v>
      </c>
      <c r="D114" s="276">
        <v>1072</v>
      </c>
      <c r="E114" s="276">
        <v>12</v>
      </c>
      <c r="F114" s="276">
        <v>2</v>
      </c>
      <c r="G114" s="276">
        <v>8</v>
      </c>
    </row>
    <row r="115" spans="1:7">
      <c r="A115" s="286" t="s">
        <v>1165</v>
      </c>
      <c r="B115" s="276">
        <v>583</v>
      </c>
      <c r="C115" s="276">
        <v>173</v>
      </c>
      <c r="D115" s="276">
        <v>340</v>
      </c>
      <c r="E115" s="276">
        <v>5</v>
      </c>
      <c r="F115" s="276">
        <v>0</v>
      </c>
      <c r="G115" s="276">
        <v>3</v>
      </c>
    </row>
    <row r="116" spans="1:7">
      <c r="A116" s="286" t="s">
        <v>1164</v>
      </c>
      <c r="B116" s="276">
        <v>203</v>
      </c>
      <c r="C116" s="276">
        <v>73</v>
      </c>
      <c r="D116" s="276">
        <v>95</v>
      </c>
      <c r="E116" s="276">
        <v>0</v>
      </c>
      <c r="F116" s="276">
        <v>1</v>
      </c>
      <c r="G116" s="276">
        <v>2</v>
      </c>
    </row>
    <row r="117" spans="1:7">
      <c r="A117" s="286" t="s">
        <v>1163</v>
      </c>
      <c r="B117" s="276">
        <v>1484</v>
      </c>
      <c r="C117" s="276">
        <v>508</v>
      </c>
      <c r="D117" s="276">
        <v>815</v>
      </c>
      <c r="E117" s="276">
        <v>5</v>
      </c>
      <c r="F117" s="276">
        <v>3</v>
      </c>
      <c r="G117" s="276">
        <v>11</v>
      </c>
    </row>
    <row r="118" spans="1:7">
      <c r="A118" s="287" t="s">
        <v>1162</v>
      </c>
      <c r="B118" s="275">
        <v>99081</v>
      </c>
      <c r="C118" s="275">
        <v>25866</v>
      </c>
      <c r="D118" s="275">
        <v>37565</v>
      </c>
      <c r="E118" s="275">
        <v>498</v>
      </c>
      <c r="F118" s="275">
        <v>169</v>
      </c>
      <c r="G118" s="275">
        <v>886</v>
      </c>
    </row>
    <row r="119" spans="1:7">
      <c r="A119" s="287" t="s">
        <v>1161</v>
      </c>
      <c r="B119" s="275">
        <v>72569</v>
      </c>
      <c r="C119" s="275">
        <v>20092</v>
      </c>
      <c r="D119" s="275">
        <v>29546</v>
      </c>
      <c r="E119" s="275">
        <v>387</v>
      </c>
      <c r="F119" s="275">
        <v>119</v>
      </c>
      <c r="G119" s="275">
        <v>590</v>
      </c>
    </row>
    <row r="120" spans="1:7">
      <c r="A120" s="286" t="s">
        <v>1160</v>
      </c>
      <c r="B120" s="276">
        <v>5414</v>
      </c>
      <c r="C120" s="276">
        <v>1912</v>
      </c>
      <c r="D120" s="276">
        <v>1517</v>
      </c>
      <c r="E120" s="276">
        <v>24</v>
      </c>
      <c r="F120" s="276">
        <v>5</v>
      </c>
      <c r="G120" s="276">
        <v>52</v>
      </c>
    </row>
    <row r="121" spans="1:7">
      <c r="A121" s="286" t="s">
        <v>1159</v>
      </c>
      <c r="B121" s="276">
        <v>1124</v>
      </c>
      <c r="C121" s="276">
        <v>283</v>
      </c>
      <c r="D121" s="276">
        <v>453</v>
      </c>
      <c r="E121" s="276">
        <v>4</v>
      </c>
      <c r="F121" s="276">
        <v>2</v>
      </c>
      <c r="G121" s="276">
        <v>16</v>
      </c>
    </row>
    <row r="122" spans="1:7">
      <c r="A122" s="286" t="s">
        <v>1158</v>
      </c>
      <c r="B122" s="276">
        <v>1991</v>
      </c>
      <c r="C122" s="276">
        <v>490</v>
      </c>
      <c r="D122" s="276">
        <v>913</v>
      </c>
      <c r="E122" s="276">
        <v>9</v>
      </c>
      <c r="F122" s="276">
        <v>2</v>
      </c>
      <c r="G122" s="276">
        <v>20</v>
      </c>
    </row>
    <row r="123" spans="1:7">
      <c r="A123" s="286" t="s">
        <v>1157</v>
      </c>
      <c r="B123" s="276">
        <v>1757</v>
      </c>
      <c r="C123" s="276">
        <v>448</v>
      </c>
      <c r="D123" s="276">
        <v>902</v>
      </c>
      <c r="E123" s="276">
        <v>3</v>
      </c>
      <c r="F123" s="276">
        <v>2</v>
      </c>
      <c r="G123" s="276">
        <v>10</v>
      </c>
    </row>
    <row r="124" spans="1:7">
      <c r="A124" s="286" t="s">
        <v>1156</v>
      </c>
      <c r="B124" s="276">
        <v>2226</v>
      </c>
      <c r="C124" s="276">
        <v>544</v>
      </c>
      <c r="D124" s="276">
        <v>1033</v>
      </c>
      <c r="E124" s="276">
        <v>9</v>
      </c>
      <c r="F124" s="276">
        <v>4</v>
      </c>
      <c r="G124" s="276">
        <v>24</v>
      </c>
    </row>
    <row r="125" spans="1:7">
      <c r="A125" s="286" t="s">
        <v>1155</v>
      </c>
      <c r="B125" s="276">
        <v>1747</v>
      </c>
      <c r="C125" s="276">
        <v>414</v>
      </c>
      <c r="D125" s="276">
        <v>916</v>
      </c>
      <c r="E125" s="276">
        <v>9</v>
      </c>
      <c r="F125" s="276">
        <v>3</v>
      </c>
      <c r="G125" s="276">
        <v>20</v>
      </c>
    </row>
    <row r="126" spans="1:7">
      <c r="A126" s="286" t="s">
        <v>1154</v>
      </c>
      <c r="B126" s="276">
        <v>1491</v>
      </c>
      <c r="C126" s="276">
        <v>297</v>
      </c>
      <c r="D126" s="276">
        <v>423</v>
      </c>
      <c r="E126" s="276">
        <v>9</v>
      </c>
      <c r="F126" s="276">
        <v>3</v>
      </c>
      <c r="G126" s="276">
        <v>9</v>
      </c>
    </row>
    <row r="127" spans="1:7">
      <c r="A127" s="286" t="s">
        <v>1153</v>
      </c>
      <c r="B127" s="276">
        <v>1218</v>
      </c>
      <c r="C127" s="276">
        <v>340</v>
      </c>
      <c r="D127" s="276">
        <v>864</v>
      </c>
      <c r="E127" s="276">
        <v>5</v>
      </c>
      <c r="F127" s="276">
        <v>3</v>
      </c>
      <c r="G127" s="276">
        <v>6</v>
      </c>
    </row>
    <row r="128" spans="1:7">
      <c r="A128" s="286" t="s">
        <v>1152</v>
      </c>
      <c r="B128" s="276">
        <v>1083</v>
      </c>
      <c r="C128" s="276">
        <v>338</v>
      </c>
      <c r="D128" s="276">
        <v>682</v>
      </c>
      <c r="E128" s="276">
        <v>6</v>
      </c>
      <c r="F128" s="276">
        <v>4</v>
      </c>
      <c r="G128" s="276">
        <v>7</v>
      </c>
    </row>
    <row r="129" spans="1:7">
      <c r="A129" s="286" t="s">
        <v>1151</v>
      </c>
      <c r="B129" s="276">
        <v>4696</v>
      </c>
      <c r="C129" s="276">
        <v>1204</v>
      </c>
      <c r="D129" s="276">
        <v>2008</v>
      </c>
      <c r="E129" s="276">
        <v>24</v>
      </c>
      <c r="F129" s="276">
        <v>7</v>
      </c>
      <c r="G129" s="276">
        <v>43</v>
      </c>
    </row>
    <row r="130" spans="1:7">
      <c r="A130" s="286" t="s">
        <v>1150</v>
      </c>
      <c r="B130" s="276">
        <v>1897</v>
      </c>
      <c r="C130" s="276">
        <v>378</v>
      </c>
      <c r="D130" s="276">
        <v>776</v>
      </c>
      <c r="E130" s="276">
        <v>6</v>
      </c>
      <c r="F130" s="276">
        <v>4</v>
      </c>
      <c r="G130" s="276">
        <v>15</v>
      </c>
    </row>
    <row r="131" spans="1:7">
      <c r="A131" s="286" t="s">
        <v>1149</v>
      </c>
      <c r="B131" s="276">
        <v>3314</v>
      </c>
      <c r="C131" s="276">
        <v>527</v>
      </c>
      <c r="D131" s="276">
        <v>942</v>
      </c>
      <c r="E131" s="276">
        <v>11</v>
      </c>
      <c r="F131" s="276">
        <v>6</v>
      </c>
      <c r="G131" s="276">
        <v>36</v>
      </c>
    </row>
    <row r="132" spans="1:7">
      <c r="A132" s="286" t="s">
        <v>1148</v>
      </c>
      <c r="B132" s="276">
        <v>956</v>
      </c>
      <c r="C132" s="276">
        <v>367</v>
      </c>
      <c r="D132" s="276">
        <v>588</v>
      </c>
      <c r="E132" s="276">
        <v>7</v>
      </c>
      <c r="F132" s="276">
        <v>2</v>
      </c>
      <c r="G132" s="276">
        <v>7</v>
      </c>
    </row>
    <row r="133" spans="1:7">
      <c r="A133" s="286" t="s">
        <v>1147</v>
      </c>
      <c r="B133" s="276">
        <v>3734</v>
      </c>
      <c r="C133" s="276">
        <v>1782</v>
      </c>
      <c r="D133" s="276">
        <v>1706</v>
      </c>
      <c r="E133" s="276">
        <v>15</v>
      </c>
      <c r="F133" s="276">
        <v>1</v>
      </c>
      <c r="G133" s="276">
        <v>31</v>
      </c>
    </row>
    <row r="134" spans="1:7">
      <c r="A134" s="286" t="s">
        <v>1146</v>
      </c>
      <c r="B134" s="276">
        <v>1273</v>
      </c>
      <c r="C134" s="276">
        <v>417</v>
      </c>
      <c r="D134" s="276">
        <v>297</v>
      </c>
      <c r="E134" s="276">
        <v>7</v>
      </c>
      <c r="F134" s="276">
        <v>5</v>
      </c>
      <c r="G134" s="276">
        <v>9</v>
      </c>
    </row>
    <row r="135" spans="1:7">
      <c r="A135" s="286" t="s">
        <v>1145</v>
      </c>
      <c r="B135" s="276">
        <v>1438</v>
      </c>
      <c r="C135" s="276">
        <v>337</v>
      </c>
      <c r="D135" s="276">
        <v>733</v>
      </c>
      <c r="E135" s="276">
        <v>12</v>
      </c>
      <c r="F135" s="276">
        <v>3</v>
      </c>
      <c r="G135" s="276">
        <v>17</v>
      </c>
    </row>
    <row r="136" spans="1:7">
      <c r="A136" s="286" t="s">
        <v>1144</v>
      </c>
      <c r="B136" s="276">
        <v>1317</v>
      </c>
      <c r="C136" s="276">
        <v>328</v>
      </c>
      <c r="D136" s="276">
        <v>641</v>
      </c>
      <c r="E136" s="276">
        <v>7</v>
      </c>
      <c r="F136" s="276">
        <v>3</v>
      </c>
      <c r="G136" s="276">
        <v>7</v>
      </c>
    </row>
    <row r="137" spans="1:7">
      <c r="A137" s="286" t="s">
        <v>1143</v>
      </c>
      <c r="B137" s="276">
        <v>1463</v>
      </c>
      <c r="C137" s="276">
        <v>426</v>
      </c>
      <c r="D137" s="276">
        <v>671</v>
      </c>
      <c r="E137" s="276">
        <v>10</v>
      </c>
      <c r="F137" s="276">
        <v>1</v>
      </c>
      <c r="G137" s="276">
        <v>12</v>
      </c>
    </row>
    <row r="138" spans="1:7">
      <c r="A138" s="286" t="s">
        <v>1142</v>
      </c>
      <c r="B138" s="276">
        <v>6947</v>
      </c>
      <c r="C138" s="276">
        <v>1730</v>
      </c>
      <c r="D138" s="276">
        <v>2151</v>
      </c>
      <c r="E138" s="276">
        <v>47</v>
      </c>
      <c r="F138" s="276">
        <v>14</v>
      </c>
      <c r="G138" s="276">
        <v>51</v>
      </c>
    </row>
    <row r="139" spans="1:7">
      <c r="A139" s="286" t="s">
        <v>1141</v>
      </c>
      <c r="B139" s="276">
        <v>2720</v>
      </c>
      <c r="C139" s="276">
        <v>1188</v>
      </c>
      <c r="D139" s="276">
        <v>1440</v>
      </c>
      <c r="E139" s="276">
        <v>15</v>
      </c>
      <c r="F139" s="276">
        <v>3</v>
      </c>
      <c r="G139" s="276">
        <v>13</v>
      </c>
    </row>
    <row r="140" spans="1:7">
      <c r="A140" s="286" t="s">
        <v>1140</v>
      </c>
      <c r="B140" s="276">
        <v>1348</v>
      </c>
      <c r="C140" s="276">
        <v>284</v>
      </c>
      <c r="D140" s="276">
        <v>830</v>
      </c>
      <c r="E140" s="276">
        <v>10</v>
      </c>
      <c r="F140" s="276">
        <v>0</v>
      </c>
      <c r="G140" s="276">
        <v>9</v>
      </c>
    </row>
    <row r="141" spans="1:7">
      <c r="A141" s="286" t="s">
        <v>1139</v>
      </c>
      <c r="B141" s="276">
        <v>3558</v>
      </c>
      <c r="C141" s="276">
        <v>754</v>
      </c>
      <c r="D141" s="276">
        <v>1089</v>
      </c>
      <c r="E141" s="276">
        <v>20</v>
      </c>
      <c r="F141" s="276">
        <v>6</v>
      </c>
      <c r="G141" s="276">
        <v>25</v>
      </c>
    </row>
    <row r="142" spans="1:7">
      <c r="A142" s="286" t="s">
        <v>1138</v>
      </c>
      <c r="B142" s="276">
        <v>2022</v>
      </c>
      <c r="C142" s="276">
        <v>1103</v>
      </c>
      <c r="D142" s="276">
        <v>1077</v>
      </c>
      <c r="E142" s="276">
        <v>9</v>
      </c>
      <c r="F142" s="276">
        <v>1</v>
      </c>
      <c r="G142" s="276">
        <v>9</v>
      </c>
    </row>
    <row r="143" spans="1:7">
      <c r="A143" s="286" t="s">
        <v>1137</v>
      </c>
      <c r="B143" s="276">
        <v>3489</v>
      </c>
      <c r="C143" s="276">
        <v>730</v>
      </c>
      <c r="D143" s="276">
        <v>992</v>
      </c>
      <c r="E143" s="276">
        <v>15</v>
      </c>
      <c r="F143" s="276">
        <v>3</v>
      </c>
      <c r="G143" s="276">
        <v>23</v>
      </c>
    </row>
    <row r="144" spans="1:7">
      <c r="A144" s="286" t="s">
        <v>1136</v>
      </c>
      <c r="B144" s="276">
        <v>3069</v>
      </c>
      <c r="C144" s="276">
        <v>636</v>
      </c>
      <c r="D144" s="276">
        <v>560</v>
      </c>
      <c r="E144" s="276">
        <v>20</v>
      </c>
      <c r="F144" s="276">
        <v>4</v>
      </c>
      <c r="G144" s="276">
        <v>16</v>
      </c>
    </row>
    <row r="145" spans="1:7">
      <c r="A145" s="286" t="s">
        <v>1135</v>
      </c>
      <c r="B145" s="276">
        <v>1526</v>
      </c>
      <c r="C145" s="276">
        <v>355</v>
      </c>
      <c r="D145" s="276">
        <v>866</v>
      </c>
      <c r="E145" s="276">
        <v>10</v>
      </c>
      <c r="F145" s="276">
        <v>6</v>
      </c>
      <c r="G145" s="276">
        <v>16</v>
      </c>
    </row>
    <row r="146" spans="1:7">
      <c r="A146" s="286" t="s">
        <v>1134</v>
      </c>
      <c r="B146" s="276">
        <v>2242</v>
      </c>
      <c r="C146" s="276">
        <v>565</v>
      </c>
      <c r="D146" s="276">
        <v>1033</v>
      </c>
      <c r="E146" s="276">
        <v>18</v>
      </c>
      <c r="F146" s="276">
        <v>7</v>
      </c>
      <c r="G146" s="276">
        <v>16</v>
      </c>
    </row>
    <row r="147" spans="1:7">
      <c r="A147" s="286" t="s">
        <v>1133</v>
      </c>
      <c r="B147" s="276">
        <v>2238</v>
      </c>
      <c r="C147" s="276">
        <v>488</v>
      </c>
      <c r="D147" s="276">
        <v>774</v>
      </c>
      <c r="E147" s="276">
        <v>19</v>
      </c>
      <c r="F147" s="276">
        <v>7</v>
      </c>
      <c r="G147" s="276">
        <v>27</v>
      </c>
    </row>
    <row r="148" spans="1:7">
      <c r="A148" s="286" t="s">
        <v>1132</v>
      </c>
      <c r="B148" s="276">
        <v>1228</v>
      </c>
      <c r="C148" s="276">
        <v>264</v>
      </c>
      <c r="D148" s="276">
        <v>654</v>
      </c>
      <c r="E148" s="276">
        <v>5</v>
      </c>
      <c r="F148" s="276">
        <v>1</v>
      </c>
      <c r="G148" s="276">
        <v>11</v>
      </c>
    </row>
    <row r="149" spans="1:7">
      <c r="A149" s="286" t="s">
        <v>1131</v>
      </c>
      <c r="B149" s="276">
        <v>1394</v>
      </c>
      <c r="C149" s="276">
        <v>404</v>
      </c>
      <c r="D149" s="276">
        <v>898</v>
      </c>
      <c r="E149" s="276">
        <v>9</v>
      </c>
      <c r="F149" s="276">
        <v>4</v>
      </c>
      <c r="G149" s="276">
        <v>7</v>
      </c>
    </row>
    <row r="150" spans="1:7">
      <c r="A150" s="286" t="s">
        <v>1130</v>
      </c>
      <c r="B150" s="276">
        <v>1386</v>
      </c>
      <c r="C150" s="276">
        <v>249</v>
      </c>
      <c r="D150" s="276">
        <v>678</v>
      </c>
      <c r="E150" s="276">
        <v>9</v>
      </c>
      <c r="F150" s="276">
        <v>2</v>
      </c>
      <c r="G150" s="276">
        <v>21</v>
      </c>
    </row>
    <row r="151" spans="1:7">
      <c r="A151" s="286" t="s">
        <v>1129</v>
      </c>
      <c r="B151" s="276">
        <v>1263</v>
      </c>
      <c r="C151" s="276">
        <v>510</v>
      </c>
      <c r="D151" s="276">
        <v>439</v>
      </c>
      <c r="E151" s="276">
        <v>4</v>
      </c>
      <c r="F151" s="276">
        <v>1</v>
      </c>
      <c r="G151" s="276">
        <v>5</v>
      </c>
    </row>
    <row r="152" spans="1:7">
      <c r="A152" s="287" t="s">
        <v>1128</v>
      </c>
      <c r="B152" s="275">
        <v>8886</v>
      </c>
      <c r="C152" s="275">
        <v>1897</v>
      </c>
      <c r="D152" s="275">
        <v>2457</v>
      </c>
      <c r="E152" s="275">
        <v>35</v>
      </c>
      <c r="F152" s="275">
        <v>11</v>
      </c>
      <c r="G152" s="275">
        <v>94</v>
      </c>
    </row>
    <row r="153" spans="1:7">
      <c r="A153" s="286" t="s">
        <v>1127</v>
      </c>
      <c r="B153" s="276">
        <v>8393</v>
      </c>
      <c r="C153" s="276">
        <v>1739</v>
      </c>
      <c r="D153" s="276">
        <v>2266</v>
      </c>
      <c r="E153" s="276">
        <v>35</v>
      </c>
      <c r="F153" s="276">
        <v>11</v>
      </c>
      <c r="G153" s="276">
        <v>89</v>
      </c>
    </row>
    <row r="154" spans="1:7">
      <c r="A154" s="286" t="s">
        <v>1126</v>
      </c>
      <c r="B154" s="276">
        <v>309</v>
      </c>
      <c r="C154" s="276">
        <v>96</v>
      </c>
      <c r="D154" s="276">
        <v>108</v>
      </c>
      <c r="E154" s="276">
        <v>0</v>
      </c>
      <c r="F154" s="276">
        <v>0</v>
      </c>
      <c r="G154" s="276">
        <v>4</v>
      </c>
    </row>
    <row r="155" spans="1:7">
      <c r="A155" s="286" t="s">
        <v>1125</v>
      </c>
      <c r="B155" s="276">
        <v>184</v>
      </c>
      <c r="C155" s="276">
        <v>62</v>
      </c>
      <c r="D155" s="276">
        <v>83</v>
      </c>
      <c r="E155" s="276">
        <v>0</v>
      </c>
      <c r="F155" s="276">
        <v>0</v>
      </c>
      <c r="G155" s="276">
        <v>1</v>
      </c>
    </row>
    <row r="156" spans="1:7">
      <c r="A156" s="287" t="s">
        <v>1124</v>
      </c>
      <c r="B156" s="275">
        <v>3859</v>
      </c>
      <c r="C156" s="275">
        <v>769</v>
      </c>
      <c r="D156" s="275">
        <v>804</v>
      </c>
      <c r="E156" s="275">
        <v>20</v>
      </c>
      <c r="F156" s="275">
        <v>7</v>
      </c>
      <c r="G156" s="275">
        <v>22</v>
      </c>
    </row>
    <row r="157" spans="1:7">
      <c r="A157" s="286" t="s">
        <v>1123</v>
      </c>
      <c r="B157" s="276">
        <v>2124</v>
      </c>
      <c r="C157" s="276">
        <v>405</v>
      </c>
      <c r="D157" s="276">
        <v>416</v>
      </c>
      <c r="E157" s="276">
        <v>12</v>
      </c>
      <c r="F157" s="276">
        <v>4</v>
      </c>
      <c r="G157" s="276">
        <v>12</v>
      </c>
    </row>
    <row r="158" spans="1:7">
      <c r="A158" s="286" t="s">
        <v>1122</v>
      </c>
      <c r="B158" s="276">
        <v>1500</v>
      </c>
      <c r="C158" s="276">
        <v>308</v>
      </c>
      <c r="D158" s="276">
        <v>299</v>
      </c>
      <c r="E158" s="276">
        <v>7</v>
      </c>
      <c r="F158" s="276">
        <v>3</v>
      </c>
      <c r="G158" s="276">
        <v>6</v>
      </c>
    </row>
    <row r="159" spans="1:7">
      <c r="A159" s="286" t="s">
        <v>1121</v>
      </c>
      <c r="B159" s="276">
        <v>235</v>
      </c>
      <c r="C159" s="276">
        <v>56</v>
      </c>
      <c r="D159" s="276">
        <v>89</v>
      </c>
      <c r="E159" s="276">
        <v>1</v>
      </c>
      <c r="F159" s="276">
        <v>0</v>
      </c>
      <c r="G159" s="276">
        <v>4</v>
      </c>
    </row>
    <row r="160" spans="1:7">
      <c r="A160" s="287" t="s">
        <v>1120</v>
      </c>
      <c r="B160" s="275">
        <v>7224</v>
      </c>
      <c r="C160" s="275">
        <v>1551</v>
      </c>
      <c r="D160" s="275">
        <v>2347</v>
      </c>
      <c r="E160" s="275">
        <v>34</v>
      </c>
      <c r="F160" s="275">
        <v>19</v>
      </c>
      <c r="G160" s="275">
        <v>89</v>
      </c>
    </row>
    <row r="161" spans="1:7">
      <c r="A161" s="286" t="s">
        <v>1119</v>
      </c>
      <c r="B161" s="276">
        <v>4729</v>
      </c>
      <c r="C161" s="276">
        <v>990</v>
      </c>
      <c r="D161" s="276">
        <v>1507</v>
      </c>
      <c r="E161" s="276">
        <v>24</v>
      </c>
      <c r="F161" s="276">
        <v>12</v>
      </c>
      <c r="G161" s="276">
        <v>69</v>
      </c>
    </row>
    <row r="162" spans="1:7">
      <c r="A162" s="286" t="s">
        <v>1118</v>
      </c>
      <c r="B162" s="276">
        <v>1286</v>
      </c>
      <c r="C162" s="276">
        <v>283</v>
      </c>
      <c r="D162" s="276">
        <v>415</v>
      </c>
      <c r="E162" s="276">
        <v>3</v>
      </c>
      <c r="F162" s="276">
        <v>3</v>
      </c>
      <c r="G162" s="276">
        <v>9</v>
      </c>
    </row>
    <row r="163" spans="1:7">
      <c r="A163" s="286" t="s">
        <v>1117</v>
      </c>
      <c r="B163" s="276">
        <v>291</v>
      </c>
      <c r="C163" s="276">
        <v>93</v>
      </c>
      <c r="D163" s="276">
        <v>109</v>
      </c>
      <c r="E163" s="276">
        <v>2</v>
      </c>
      <c r="F163" s="276">
        <v>1</v>
      </c>
      <c r="G163" s="276">
        <v>2</v>
      </c>
    </row>
    <row r="164" spans="1:7">
      <c r="A164" s="286" t="s">
        <v>1116</v>
      </c>
      <c r="B164" s="276">
        <v>918</v>
      </c>
      <c r="C164" s="276">
        <v>185</v>
      </c>
      <c r="D164" s="276">
        <v>316</v>
      </c>
      <c r="E164" s="276">
        <v>5</v>
      </c>
      <c r="F164" s="276">
        <v>3</v>
      </c>
      <c r="G164" s="276">
        <v>9</v>
      </c>
    </row>
    <row r="165" spans="1:7">
      <c r="A165" s="287" t="s">
        <v>1115</v>
      </c>
      <c r="B165" s="275">
        <v>2372</v>
      </c>
      <c r="C165" s="275">
        <v>539</v>
      </c>
      <c r="D165" s="275">
        <v>1007</v>
      </c>
      <c r="E165" s="275">
        <v>6</v>
      </c>
      <c r="F165" s="275">
        <v>3</v>
      </c>
      <c r="G165" s="275">
        <v>42</v>
      </c>
    </row>
    <row r="166" spans="1:7">
      <c r="A166" s="286" t="s">
        <v>1114</v>
      </c>
      <c r="B166" s="276">
        <v>1596</v>
      </c>
      <c r="C166" s="276">
        <v>372</v>
      </c>
      <c r="D166" s="276">
        <v>685</v>
      </c>
      <c r="E166" s="276">
        <v>5</v>
      </c>
      <c r="F166" s="276">
        <v>1</v>
      </c>
      <c r="G166" s="276">
        <v>33</v>
      </c>
    </row>
    <row r="167" spans="1:7">
      <c r="A167" s="286" t="s">
        <v>1113</v>
      </c>
      <c r="B167" s="276">
        <v>124</v>
      </c>
      <c r="C167" s="276">
        <v>17</v>
      </c>
      <c r="D167" s="276">
        <v>34</v>
      </c>
      <c r="E167" s="276">
        <v>0</v>
      </c>
      <c r="F167" s="276">
        <v>0</v>
      </c>
      <c r="G167" s="276">
        <v>4</v>
      </c>
    </row>
    <row r="168" spans="1:7">
      <c r="A168" s="286" t="s">
        <v>1112</v>
      </c>
      <c r="B168" s="276">
        <v>390</v>
      </c>
      <c r="C168" s="276">
        <v>95</v>
      </c>
      <c r="D168" s="276">
        <v>169</v>
      </c>
      <c r="E168" s="276">
        <v>1</v>
      </c>
      <c r="F168" s="276">
        <v>1</v>
      </c>
      <c r="G168" s="276">
        <v>3</v>
      </c>
    </row>
    <row r="169" spans="1:7">
      <c r="A169" s="286" t="s">
        <v>1111</v>
      </c>
      <c r="B169" s="276">
        <v>168</v>
      </c>
      <c r="C169" s="276">
        <v>41</v>
      </c>
      <c r="D169" s="276">
        <v>70</v>
      </c>
      <c r="E169" s="276">
        <v>0</v>
      </c>
      <c r="F169" s="276">
        <v>1</v>
      </c>
      <c r="G169" s="276">
        <v>1</v>
      </c>
    </row>
    <row r="170" spans="1:7">
      <c r="A170" s="286" t="s">
        <v>1110</v>
      </c>
      <c r="B170" s="276">
        <v>94</v>
      </c>
      <c r="C170" s="276">
        <v>14</v>
      </c>
      <c r="D170" s="276">
        <v>49</v>
      </c>
      <c r="E170" s="276">
        <v>0</v>
      </c>
      <c r="F170" s="276">
        <v>0</v>
      </c>
      <c r="G170" s="276">
        <v>1</v>
      </c>
    </row>
    <row r="171" spans="1:7">
      <c r="A171" s="287" t="s">
        <v>1109</v>
      </c>
      <c r="B171" s="275">
        <v>4171</v>
      </c>
      <c r="C171" s="275">
        <v>1018</v>
      </c>
      <c r="D171" s="275">
        <v>1404</v>
      </c>
      <c r="E171" s="275">
        <v>16</v>
      </c>
      <c r="F171" s="275">
        <v>10</v>
      </c>
      <c r="G171" s="275">
        <v>49</v>
      </c>
    </row>
    <row r="172" spans="1:7">
      <c r="A172" s="286" t="s">
        <v>1108</v>
      </c>
      <c r="B172" s="276">
        <v>1098</v>
      </c>
      <c r="C172" s="276">
        <v>219</v>
      </c>
      <c r="D172" s="276">
        <v>335</v>
      </c>
      <c r="E172" s="276">
        <v>5</v>
      </c>
      <c r="F172" s="276">
        <v>1</v>
      </c>
      <c r="G172" s="276">
        <v>22</v>
      </c>
    </row>
    <row r="173" spans="1:7">
      <c r="A173" s="286" t="s">
        <v>1107</v>
      </c>
      <c r="B173" s="276">
        <v>545</v>
      </c>
      <c r="C173" s="276">
        <v>101</v>
      </c>
      <c r="D173" s="276">
        <v>183</v>
      </c>
      <c r="E173" s="276">
        <v>1</v>
      </c>
      <c r="F173" s="276">
        <v>1</v>
      </c>
      <c r="G173" s="276">
        <v>3</v>
      </c>
    </row>
    <row r="174" spans="1:7">
      <c r="A174" s="286" t="s">
        <v>1106</v>
      </c>
      <c r="B174" s="276">
        <v>476</v>
      </c>
      <c r="C174" s="276">
        <v>129</v>
      </c>
      <c r="D174" s="276">
        <v>168</v>
      </c>
      <c r="E174" s="276">
        <v>2</v>
      </c>
      <c r="F174" s="276">
        <v>1</v>
      </c>
      <c r="G174" s="276">
        <v>5</v>
      </c>
    </row>
    <row r="175" spans="1:7">
      <c r="A175" s="286" t="s">
        <v>1105</v>
      </c>
      <c r="B175" s="276">
        <v>848</v>
      </c>
      <c r="C175" s="276">
        <v>243</v>
      </c>
      <c r="D175" s="276">
        <v>267</v>
      </c>
      <c r="E175" s="276">
        <v>4</v>
      </c>
      <c r="F175" s="276">
        <v>2</v>
      </c>
      <c r="G175" s="276">
        <v>5</v>
      </c>
    </row>
    <row r="176" spans="1:7">
      <c r="A176" s="286" t="s">
        <v>1104</v>
      </c>
      <c r="B176" s="276">
        <v>1204</v>
      </c>
      <c r="C176" s="276">
        <v>326</v>
      </c>
      <c r="D176" s="276">
        <v>451</v>
      </c>
      <c r="E176" s="276">
        <v>4</v>
      </c>
      <c r="F176" s="276">
        <v>5</v>
      </c>
      <c r="G176" s="276">
        <v>14</v>
      </c>
    </row>
    <row r="177" spans="1:7">
      <c r="A177" s="287" t="s">
        <v>1103</v>
      </c>
      <c r="B177" s="275">
        <v>12113</v>
      </c>
      <c r="C177" s="275">
        <v>2824</v>
      </c>
      <c r="D177" s="275">
        <v>5162</v>
      </c>
      <c r="E177" s="275">
        <v>56</v>
      </c>
      <c r="F177" s="275">
        <v>18</v>
      </c>
      <c r="G177" s="275">
        <v>96</v>
      </c>
    </row>
    <row r="178" spans="1:7">
      <c r="A178" s="287" t="s">
        <v>1102</v>
      </c>
      <c r="B178" s="275">
        <v>8886</v>
      </c>
      <c r="C178" s="275">
        <v>2121</v>
      </c>
      <c r="D178" s="275">
        <v>3468</v>
      </c>
      <c r="E178" s="275">
        <v>41</v>
      </c>
      <c r="F178" s="275">
        <v>12</v>
      </c>
      <c r="G178" s="275">
        <v>75</v>
      </c>
    </row>
    <row r="179" spans="1:7">
      <c r="A179" s="286" t="s">
        <v>1101</v>
      </c>
      <c r="B179" s="276">
        <v>3672</v>
      </c>
      <c r="C179" s="276">
        <v>920</v>
      </c>
      <c r="D179" s="276">
        <v>1358</v>
      </c>
      <c r="E179" s="276">
        <v>19</v>
      </c>
      <c r="F179" s="276">
        <v>2</v>
      </c>
      <c r="G179" s="276">
        <v>30</v>
      </c>
    </row>
    <row r="180" spans="1:7">
      <c r="A180" s="286" t="s">
        <v>1100</v>
      </c>
      <c r="B180" s="276">
        <v>153</v>
      </c>
      <c r="C180" s="276">
        <v>29</v>
      </c>
      <c r="D180" s="276">
        <v>68</v>
      </c>
      <c r="E180" s="276">
        <v>1</v>
      </c>
      <c r="F180" s="276">
        <v>1</v>
      </c>
      <c r="G180" s="276">
        <v>1</v>
      </c>
    </row>
    <row r="181" spans="1:7">
      <c r="A181" s="286" t="s">
        <v>1099</v>
      </c>
      <c r="B181" s="276">
        <v>80</v>
      </c>
      <c r="C181" s="276">
        <v>11</v>
      </c>
      <c r="D181" s="276">
        <v>45</v>
      </c>
      <c r="E181" s="276">
        <v>0</v>
      </c>
      <c r="F181" s="276">
        <v>0</v>
      </c>
      <c r="G181" s="276">
        <v>0</v>
      </c>
    </row>
    <row r="182" spans="1:7">
      <c r="A182" s="286" t="s">
        <v>1098</v>
      </c>
      <c r="B182" s="276">
        <v>258</v>
      </c>
      <c r="C182" s="276">
        <v>54</v>
      </c>
      <c r="D182" s="276">
        <v>113</v>
      </c>
      <c r="E182" s="276">
        <v>0</v>
      </c>
      <c r="F182" s="276">
        <v>0</v>
      </c>
      <c r="G182" s="276">
        <v>5</v>
      </c>
    </row>
    <row r="183" spans="1:7">
      <c r="A183" s="286" t="s">
        <v>1097</v>
      </c>
      <c r="B183" s="276">
        <v>275</v>
      </c>
      <c r="C183" s="276">
        <v>73</v>
      </c>
      <c r="D183" s="276">
        <v>111</v>
      </c>
      <c r="E183" s="276">
        <v>0</v>
      </c>
      <c r="F183" s="276">
        <v>2</v>
      </c>
      <c r="G183" s="276">
        <v>1</v>
      </c>
    </row>
    <row r="184" spans="1:7">
      <c r="A184" s="286" t="s">
        <v>1096</v>
      </c>
      <c r="B184" s="276">
        <v>492</v>
      </c>
      <c r="C184" s="276">
        <v>101</v>
      </c>
      <c r="D184" s="276">
        <v>153</v>
      </c>
      <c r="E184" s="276">
        <v>1</v>
      </c>
      <c r="F184" s="276">
        <v>0</v>
      </c>
      <c r="G184" s="276">
        <v>4</v>
      </c>
    </row>
    <row r="185" spans="1:7">
      <c r="A185" s="286" t="s">
        <v>1095</v>
      </c>
      <c r="B185" s="276">
        <v>273</v>
      </c>
      <c r="C185" s="276">
        <v>51</v>
      </c>
      <c r="D185" s="276">
        <v>143</v>
      </c>
      <c r="E185" s="276">
        <v>2</v>
      </c>
      <c r="F185" s="276">
        <v>0</v>
      </c>
      <c r="G185" s="276">
        <v>1</v>
      </c>
    </row>
    <row r="186" spans="1:7">
      <c r="A186" s="286" t="s">
        <v>1094</v>
      </c>
      <c r="B186" s="276">
        <v>720</v>
      </c>
      <c r="C186" s="276">
        <v>229</v>
      </c>
      <c r="D186" s="276">
        <v>191</v>
      </c>
      <c r="E186" s="276">
        <v>5</v>
      </c>
      <c r="F186" s="276">
        <v>1</v>
      </c>
      <c r="G186" s="276">
        <v>7</v>
      </c>
    </row>
    <row r="187" spans="1:7">
      <c r="A187" s="286" t="s">
        <v>1093</v>
      </c>
      <c r="B187" s="276">
        <v>147</v>
      </c>
      <c r="C187" s="276">
        <v>32</v>
      </c>
      <c r="D187" s="276">
        <v>72</v>
      </c>
      <c r="E187" s="276">
        <v>1</v>
      </c>
      <c r="F187" s="276">
        <v>1</v>
      </c>
      <c r="G187" s="276">
        <v>0</v>
      </c>
    </row>
    <row r="188" spans="1:7">
      <c r="A188" s="286" t="s">
        <v>1092</v>
      </c>
      <c r="B188" s="276">
        <v>335</v>
      </c>
      <c r="C188" s="276">
        <v>68</v>
      </c>
      <c r="D188" s="276">
        <v>169</v>
      </c>
      <c r="E188" s="276">
        <v>2</v>
      </c>
      <c r="F188" s="276">
        <v>0</v>
      </c>
      <c r="G188" s="276">
        <v>3</v>
      </c>
    </row>
    <row r="189" spans="1:7">
      <c r="A189" s="286" t="s">
        <v>1091</v>
      </c>
      <c r="B189" s="276">
        <v>181</v>
      </c>
      <c r="C189" s="276">
        <v>52</v>
      </c>
      <c r="D189" s="276">
        <v>78</v>
      </c>
      <c r="E189" s="276">
        <v>1</v>
      </c>
      <c r="F189" s="276">
        <v>1</v>
      </c>
      <c r="G189" s="276">
        <v>2</v>
      </c>
    </row>
    <row r="190" spans="1:7">
      <c r="A190" s="286" t="s">
        <v>1090</v>
      </c>
      <c r="B190" s="276">
        <v>193</v>
      </c>
      <c r="C190" s="276">
        <v>53</v>
      </c>
      <c r="D190" s="276">
        <v>94</v>
      </c>
      <c r="E190" s="276">
        <v>1</v>
      </c>
      <c r="F190" s="276">
        <v>0</v>
      </c>
      <c r="G190" s="276">
        <v>1</v>
      </c>
    </row>
    <row r="191" spans="1:7">
      <c r="A191" s="286" t="s">
        <v>1089</v>
      </c>
      <c r="B191" s="276">
        <v>201</v>
      </c>
      <c r="C191" s="276">
        <v>62</v>
      </c>
      <c r="D191" s="276">
        <v>121</v>
      </c>
      <c r="E191" s="276">
        <v>1</v>
      </c>
      <c r="F191" s="276">
        <v>0</v>
      </c>
      <c r="G191" s="276">
        <v>3</v>
      </c>
    </row>
    <row r="192" spans="1:7">
      <c r="A192" s="286" t="s">
        <v>1088</v>
      </c>
      <c r="B192" s="276">
        <v>137</v>
      </c>
      <c r="C192" s="276">
        <v>25</v>
      </c>
      <c r="D192" s="276">
        <v>59</v>
      </c>
      <c r="E192" s="276">
        <v>0</v>
      </c>
      <c r="F192" s="276">
        <v>0</v>
      </c>
      <c r="G192" s="276">
        <v>1</v>
      </c>
    </row>
    <row r="193" spans="1:7">
      <c r="A193" s="286" t="s">
        <v>1087</v>
      </c>
      <c r="B193" s="276">
        <v>813</v>
      </c>
      <c r="C193" s="276">
        <v>153</v>
      </c>
      <c r="D193" s="276">
        <v>290</v>
      </c>
      <c r="E193" s="276">
        <v>2</v>
      </c>
      <c r="F193" s="276">
        <v>3</v>
      </c>
      <c r="G193" s="276">
        <v>8</v>
      </c>
    </row>
    <row r="194" spans="1:7">
      <c r="A194" s="286" t="s">
        <v>1086</v>
      </c>
      <c r="B194" s="276">
        <v>362</v>
      </c>
      <c r="C194" s="276">
        <v>85</v>
      </c>
      <c r="D194" s="276">
        <v>119</v>
      </c>
      <c r="E194" s="276">
        <v>2</v>
      </c>
      <c r="F194" s="276">
        <v>1</v>
      </c>
      <c r="G194" s="276">
        <v>3</v>
      </c>
    </row>
    <row r="195" spans="1:7">
      <c r="A195" s="286" t="s">
        <v>1085</v>
      </c>
      <c r="B195" s="276">
        <v>594</v>
      </c>
      <c r="C195" s="276">
        <v>123</v>
      </c>
      <c r="D195" s="276">
        <v>284</v>
      </c>
      <c r="E195" s="276">
        <v>3</v>
      </c>
      <c r="F195" s="276">
        <v>0</v>
      </c>
      <c r="G195" s="276">
        <v>5</v>
      </c>
    </row>
    <row r="196" spans="1:7">
      <c r="A196" s="287" t="s">
        <v>1084</v>
      </c>
      <c r="B196" s="275">
        <v>392</v>
      </c>
      <c r="C196" s="275">
        <v>92</v>
      </c>
      <c r="D196" s="275">
        <v>287</v>
      </c>
      <c r="E196" s="275">
        <v>2</v>
      </c>
      <c r="F196" s="275">
        <v>0</v>
      </c>
      <c r="G196" s="275">
        <v>5</v>
      </c>
    </row>
    <row r="197" spans="1:7">
      <c r="A197" s="286" t="s">
        <v>1083</v>
      </c>
      <c r="B197" s="276">
        <v>130</v>
      </c>
      <c r="C197" s="276">
        <v>43</v>
      </c>
      <c r="D197" s="276">
        <v>89</v>
      </c>
      <c r="E197" s="276">
        <v>1</v>
      </c>
      <c r="F197" s="276">
        <v>0</v>
      </c>
      <c r="G197" s="276">
        <v>1</v>
      </c>
    </row>
    <row r="198" spans="1:7">
      <c r="A198" s="286" t="s">
        <v>1082</v>
      </c>
      <c r="B198" s="276">
        <v>23</v>
      </c>
      <c r="C198" s="276">
        <v>5</v>
      </c>
      <c r="D198" s="276">
        <v>27</v>
      </c>
      <c r="E198" s="276">
        <v>0</v>
      </c>
      <c r="F198" s="276">
        <v>0</v>
      </c>
      <c r="G198" s="276">
        <v>0</v>
      </c>
    </row>
    <row r="199" spans="1:7">
      <c r="A199" s="286" t="s">
        <v>1081</v>
      </c>
      <c r="B199" s="276">
        <v>61</v>
      </c>
      <c r="C199" s="276">
        <v>14</v>
      </c>
      <c r="D199" s="276">
        <v>40</v>
      </c>
      <c r="E199" s="276">
        <v>0</v>
      </c>
      <c r="F199" s="276">
        <v>0</v>
      </c>
      <c r="G199" s="276">
        <v>1</v>
      </c>
    </row>
    <row r="200" spans="1:7">
      <c r="A200" s="286" t="s">
        <v>1080</v>
      </c>
      <c r="B200" s="276">
        <v>81</v>
      </c>
      <c r="C200" s="276">
        <v>13</v>
      </c>
      <c r="D200" s="276">
        <v>58</v>
      </c>
      <c r="E200" s="276">
        <v>0</v>
      </c>
      <c r="F200" s="276">
        <v>0</v>
      </c>
      <c r="G200" s="276">
        <v>2</v>
      </c>
    </row>
    <row r="201" spans="1:7">
      <c r="A201" s="286" t="s">
        <v>1079</v>
      </c>
      <c r="B201" s="276">
        <v>55</v>
      </c>
      <c r="C201" s="276">
        <v>10</v>
      </c>
      <c r="D201" s="276">
        <v>28</v>
      </c>
      <c r="E201" s="276">
        <v>0</v>
      </c>
      <c r="F201" s="276">
        <v>0</v>
      </c>
      <c r="G201" s="276">
        <v>0</v>
      </c>
    </row>
    <row r="202" spans="1:7">
      <c r="A202" s="286" t="s">
        <v>1078</v>
      </c>
      <c r="B202" s="276">
        <v>42</v>
      </c>
      <c r="C202" s="276">
        <v>7</v>
      </c>
      <c r="D202" s="276">
        <v>45</v>
      </c>
      <c r="E202" s="276">
        <v>1</v>
      </c>
      <c r="F202" s="276">
        <v>0</v>
      </c>
      <c r="G202" s="276">
        <v>1</v>
      </c>
    </row>
    <row r="203" spans="1:7">
      <c r="A203" s="287" t="s">
        <v>1077</v>
      </c>
      <c r="B203" s="275">
        <v>2835</v>
      </c>
      <c r="C203" s="275">
        <v>611</v>
      </c>
      <c r="D203" s="275">
        <v>1407</v>
      </c>
      <c r="E203" s="275">
        <v>13</v>
      </c>
      <c r="F203" s="275">
        <v>6</v>
      </c>
      <c r="G203" s="275">
        <v>16</v>
      </c>
    </row>
    <row r="204" spans="1:7">
      <c r="A204" s="286" t="s">
        <v>1076</v>
      </c>
      <c r="B204" s="276">
        <v>1064</v>
      </c>
      <c r="C204" s="276">
        <v>260</v>
      </c>
      <c r="D204" s="276">
        <v>470</v>
      </c>
      <c r="E204" s="276">
        <v>6</v>
      </c>
      <c r="F204" s="276">
        <v>1</v>
      </c>
      <c r="G204" s="276">
        <v>4</v>
      </c>
    </row>
    <row r="205" spans="1:7">
      <c r="A205" s="286" t="s">
        <v>1075</v>
      </c>
      <c r="B205" s="276">
        <v>181</v>
      </c>
      <c r="C205" s="276">
        <v>29</v>
      </c>
      <c r="D205" s="276">
        <v>106</v>
      </c>
      <c r="E205" s="276">
        <v>1</v>
      </c>
      <c r="F205" s="276">
        <v>0</v>
      </c>
      <c r="G205" s="276">
        <v>1</v>
      </c>
    </row>
    <row r="206" spans="1:7">
      <c r="A206" s="286" t="s">
        <v>1074</v>
      </c>
      <c r="B206" s="276">
        <v>452</v>
      </c>
      <c r="C206" s="276">
        <v>82</v>
      </c>
      <c r="D206" s="276">
        <v>189</v>
      </c>
      <c r="E206" s="276">
        <v>1</v>
      </c>
      <c r="F206" s="276">
        <v>1</v>
      </c>
      <c r="G206" s="276">
        <v>2</v>
      </c>
    </row>
    <row r="207" spans="1:7">
      <c r="A207" s="286" t="s">
        <v>1073</v>
      </c>
      <c r="B207" s="276">
        <v>62</v>
      </c>
      <c r="C207" s="276">
        <v>9</v>
      </c>
      <c r="D207" s="276">
        <v>59</v>
      </c>
      <c r="E207" s="276">
        <v>0</v>
      </c>
      <c r="F207" s="276">
        <v>0</v>
      </c>
      <c r="G207" s="276">
        <v>0</v>
      </c>
    </row>
    <row r="208" spans="1:7">
      <c r="A208" s="286" t="s">
        <v>1072</v>
      </c>
      <c r="B208" s="276">
        <v>205</v>
      </c>
      <c r="C208" s="276">
        <v>47</v>
      </c>
      <c r="D208" s="276">
        <v>106</v>
      </c>
      <c r="E208" s="276">
        <v>2</v>
      </c>
      <c r="F208" s="276">
        <v>0</v>
      </c>
      <c r="G208" s="276">
        <v>1</v>
      </c>
    </row>
    <row r="209" spans="1:7">
      <c r="A209" s="286" t="s">
        <v>1071</v>
      </c>
      <c r="B209" s="276">
        <v>134</v>
      </c>
      <c r="C209" s="276">
        <v>30</v>
      </c>
      <c r="D209" s="276">
        <v>54</v>
      </c>
      <c r="E209" s="276">
        <v>0</v>
      </c>
      <c r="F209" s="276">
        <v>0</v>
      </c>
      <c r="G209" s="276">
        <v>3</v>
      </c>
    </row>
    <row r="210" spans="1:7">
      <c r="A210" s="286" t="s">
        <v>1070</v>
      </c>
      <c r="B210" s="276">
        <v>121</v>
      </c>
      <c r="C210" s="276">
        <v>21</v>
      </c>
      <c r="D210" s="276">
        <v>90</v>
      </c>
      <c r="E210" s="276">
        <v>0</v>
      </c>
      <c r="F210" s="276">
        <v>0</v>
      </c>
      <c r="G210" s="276">
        <v>0</v>
      </c>
    </row>
    <row r="211" spans="1:7">
      <c r="A211" s="286" t="s">
        <v>1069</v>
      </c>
      <c r="B211" s="276">
        <v>95</v>
      </c>
      <c r="C211" s="276">
        <v>22</v>
      </c>
      <c r="D211" s="276">
        <v>55</v>
      </c>
      <c r="E211" s="276">
        <v>1</v>
      </c>
      <c r="F211" s="276">
        <v>0</v>
      </c>
      <c r="G211" s="276">
        <v>4</v>
      </c>
    </row>
    <row r="212" spans="1:7">
      <c r="A212" s="286" t="s">
        <v>1068</v>
      </c>
      <c r="B212" s="276">
        <v>17</v>
      </c>
      <c r="C212" s="276">
        <v>6</v>
      </c>
      <c r="D212" s="276">
        <v>41</v>
      </c>
      <c r="E212" s="276">
        <v>1</v>
      </c>
      <c r="F212" s="276">
        <v>0</v>
      </c>
      <c r="G212" s="276">
        <v>0</v>
      </c>
    </row>
    <row r="213" spans="1:7">
      <c r="A213" s="286" t="s">
        <v>1067</v>
      </c>
      <c r="B213" s="276">
        <v>504</v>
      </c>
      <c r="C213" s="276">
        <v>105</v>
      </c>
      <c r="D213" s="276">
        <v>237</v>
      </c>
      <c r="E213" s="276">
        <v>1</v>
      </c>
      <c r="F213" s="276">
        <v>4</v>
      </c>
      <c r="G213" s="276">
        <v>1</v>
      </c>
    </row>
    <row r="214" spans="1:7">
      <c r="A214" s="287" t="s">
        <v>1066</v>
      </c>
      <c r="B214" s="275">
        <v>13714</v>
      </c>
      <c r="C214" s="275">
        <v>2978</v>
      </c>
      <c r="D214" s="275">
        <v>6383</v>
      </c>
      <c r="E214" s="275">
        <v>68</v>
      </c>
      <c r="F214" s="275">
        <v>15</v>
      </c>
      <c r="G214" s="275">
        <v>110</v>
      </c>
    </row>
    <row r="215" spans="1:7">
      <c r="A215" s="287" t="s">
        <v>1065</v>
      </c>
      <c r="B215" s="275">
        <v>5496</v>
      </c>
      <c r="C215" s="275">
        <v>1253</v>
      </c>
      <c r="D215" s="275">
        <v>2293</v>
      </c>
      <c r="E215" s="275">
        <v>28</v>
      </c>
      <c r="F215" s="275">
        <v>10</v>
      </c>
      <c r="G215" s="275">
        <v>43</v>
      </c>
    </row>
    <row r="216" spans="1:7">
      <c r="A216" s="286" t="s">
        <v>1064</v>
      </c>
      <c r="B216" s="276">
        <v>2935</v>
      </c>
      <c r="C216" s="276">
        <v>701</v>
      </c>
      <c r="D216" s="276">
        <v>1272</v>
      </c>
      <c r="E216" s="276">
        <v>22</v>
      </c>
      <c r="F216" s="276">
        <v>3</v>
      </c>
      <c r="G216" s="276">
        <v>27</v>
      </c>
    </row>
    <row r="217" spans="1:7">
      <c r="A217" s="286" t="s">
        <v>1063</v>
      </c>
      <c r="B217" s="276">
        <v>695</v>
      </c>
      <c r="C217" s="276">
        <v>133</v>
      </c>
      <c r="D217" s="276">
        <v>287</v>
      </c>
      <c r="E217" s="276">
        <v>2</v>
      </c>
      <c r="F217" s="276">
        <v>2</v>
      </c>
      <c r="G217" s="276">
        <v>4</v>
      </c>
    </row>
    <row r="218" spans="1:7">
      <c r="A218" s="286" t="s">
        <v>1062</v>
      </c>
      <c r="B218" s="276">
        <v>82</v>
      </c>
      <c r="C218" s="276">
        <v>9</v>
      </c>
      <c r="D218" s="276">
        <v>84</v>
      </c>
      <c r="E218" s="276">
        <v>0</v>
      </c>
      <c r="F218" s="276">
        <v>0</v>
      </c>
      <c r="G218" s="276">
        <v>1</v>
      </c>
    </row>
    <row r="219" spans="1:7">
      <c r="A219" s="286" t="s">
        <v>1061</v>
      </c>
      <c r="B219" s="276">
        <v>33</v>
      </c>
      <c r="C219" s="276">
        <v>15</v>
      </c>
      <c r="D219" s="276">
        <v>21</v>
      </c>
      <c r="E219" s="276">
        <v>0</v>
      </c>
      <c r="F219" s="276">
        <v>0</v>
      </c>
      <c r="G219" s="276">
        <v>0</v>
      </c>
    </row>
    <row r="220" spans="1:7">
      <c r="A220" s="286" t="s">
        <v>35</v>
      </c>
      <c r="B220" s="276">
        <v>725</v>
      </c>
      <c r="C220" s="276">
        <v>145</v>
      </c>
      <c r="D220" s="276">
        <v>145</v>
      </c>
      <c r="E220" s="276">
        <v>0</v>
      </c>
      <c r="F220" s="276">
        <v>2</v>
      </c>
      <c r="G220" s="276">
        <v>7</v>
      </c>
    </row>
    <row r="221" spans="1:7">
      <c r="A221" s="286" t="s">
        <v>1060</v>
      </c>
      <c r="B221" s="276">
        <v>101</v>
      </c>
      <c r="C221" s="276">
        <v>26</v>
      </c>
      <c r="D221" s="276">
        <v>41</v>
      </c>
      <c r="E221" s="276">
        <v>0</v>
      </c>
      <c r="F221" s="276">
        <v>0</v>
      </c>
      <c r="G221" s="276">
        <v>0</v>
      </c>
    </row>
    <row r="222" spans="1:7">
      <c r="A222" s="286" t="s">
        <v>1059</v>
      </c>
      <c r="B222" s="276">
        <v>73</v>
      </c>
      <c r="C222" s="276">
        <v>11</v>
      </c>
      <c r="D222" s="276">
        <v>54</v>
      </c>
      <c r="E222" s="276">
        <v>0</v>
      </c>
      <c r="F222" s="276">
        <v>1</v>
      </c>
      <c r="G222" s="276">
        <v>0</v>
      </c>
    </row>
    <row r="223" spans="1:7">
      <c r="A223" s="286" t="s">
        <v>1058</v>
      </c>
      <c r="B223" s="276">
        <v>150</v>
      </c>
      <c r="C223" s="276">
        <v>39</v>
      </c>
      <c r="D223" s="276">
        <v>80</v>
      </c>
      <c r="E223" s="276">
        <v>3</v>
      </c>
      <c r="F223" s="276">
        <v>0</v>
      </c>
      <c r="G223" s="276">
        <v>2</v>
      </c>
    </row>
    <row r="224" spans="1:7">
      <c r="A224" s="286" t="s">
        <v>1057</v>
      </c>
      <c r="B224" s="276">
        <v>585</v>
      </c>
      <c r="C224" s="276">
        <v>145</v>
      </c>
      <c r="D224" s="276">
        <v>259</v>
      </c>
      <c r="E224" s="276">
        <v>1</v>
      </c>
      <c r="F224" s="276">
        <v>2</v>
      </c>
      <c r="G224" s="276">
        <v>2</v>
      </c>
    </row>
    <row r="225" spans="1:7">
      <c r="A225" s="286" t="s">
        <v>1056</v>
      </c>
      <c r="B225" s="276">
        <v>117</v>
      </c>
      <c r="C225" s="276">
        <v>29</v>
      </c>
      <c r="D225" s="276">
        <v>50</v>
      </c>
      <c r="E225" s="276">
        <v>0</v>
      </c>
      <c r="F225" s="276">
        <v>0</v>
      </c>
      <c r="G225" s="276">
        <v>0</v>
      </c>
    </row>
    <row r="226" spans="1:7">
      <c r="A226" s="287" t="s">
        <v>1055</v>
      </c>
      <c r="B226" s="275">
        <v>698</v>
      </c>
      <c r="C226" s="275">
        <v>145</v>
      </c>
      <c r="D226" s="275">
        <v>461</v>
      </c>
      <c r="E226" s="275">
        <v>5</v>
      </c>
      <c r="F226" s="275">
        <v>0</v>
      </c>
      <c r="G226" s="275">
        <v>4</v>
      </c>
    </row>
    <row r="227" spans="1:7">
      <c r="A227" s="286" t="s">
        <v>1054</v>
      </c>
      <c r="B227" s="276">
        <v>508</v>
      </c>
      <c r="C227" s="276">
        <v>90</v>
      </c>
      <c r="D227" s="276">
        <v>355</v>
      </c>
      <c r="E227" s="276">
        <v>3</v>
      </c>
      <c r="F227" s="276">
        <v>0</v>
      </c>
      <c r="G227" s="276">
        <v>1</v>
      </c>
    </row>
    <row r="228" spans="1:7">
      <c r="A228" s="286" t="s">
        <v>1053</v>
      </c>
      <c r="B228" s="276">
        <v>129</v>
      </c>
      <c r="C228" s="276">
        <v>28</v>
      </c>
      <c r="D228" s="276">
        <v>58</v>
      </c>
      <c r="E228" s="276">
        <v>1</v>
      </c>
      <c r="F228" s="276">
        <v>0</v>
      </c>
      <c r="G228" s="276">
        <v>0</v>
      </c>
    </row>
    <row r="229" spans="1:7">
      <c r="A229" s="286" t="s">
        <v>1052</v>
      </c>
      <c r="B229" s="276">
        <v>61</v>
      </c>
      <c r="C229" s="276">
        <v>27</v>
      </c>
      <c r="D229" s="276">
        <v>48</v>
      </c>
      <c r="E229" s="276">
        <v>1</v>
      </c>
      <c r="F229" s="276">
        <v>0</v>
      </c>
      <c r="G229" s="276">
        <v>3</v>
      </c>
    </row>
    <row r="230" spans="1:7">
      <c r="A230" s="287" t="s">
        <v>1051</v>
      </c>
      <c r="B230" s="275">
        <v>3744</v>
      </c>
      <c r="C230" s="275">
        <v>770</v>
      </c>
      <c r="D230" s="275">
        <v>1713</v>
      </c>
      <c r="E230" s="275">
        <v>17</v>
      </c>
      <c r="F230" s="275">
        <v>2</v>
      </c>
      <c r="G230" s="275">
        <v>29</v>
      </c>
    </row>
    <row r="231" spans="1:7">
      <c r="A231" s="286" t="s">
        <v>1050</v>
      </c>
      <c r="B231" s="276">
        <v>2137</v>
      </c>
      <c r="C231" s="276">
        <v>418</v>
      </c>
      <c r="D231" s="276">
        <v>826</v>
      </c>
      <c r="E231" s="276">
        <v>12</v>
      </c>
      <c r="F231" s="276">
        <v>1</v>
      </c>
      <c r="G231" s="276">
        <v>11</v>
      </c>
    </row>
    <row r="232" spans="1:7">
      <c r="A232" s="286" t="s">
        <v>1049</v>
      </c>
      <c r="B232" s="276">
        <v>93</v>
      </c>
      <c r="C232" s="276">
        <v>25</v>
      </c>
      <c r="D232" s="276">
        <v>74</v>
      </c>
      <c r="E232" s="276">
        <v>1</v>
      </c>
      <c r="F232" s="276">
        <v>0</v>
      </c>
      <c r="G232" s="276">
        <v>1</v>
      </c>
    </row>
    <row r="233" spans="1:7">
      <c r="A233" s="286" t="s">
        <v>1048</v>
      </c>
      <c r="B233" s="276">
        <v>68</v>
      </c>
      <c r="C233" s="276">
        <v>14</v>
      </c>
      <c r="D233" s="276">
        <v>46</v>
      </c>
      <c r="E233" s="276">
        <v>0</v>
      </c>
      <c r="F233" s="276">
        <v>0</v>
      </c>
      <c r="G233" s="276">
        <v>1</v>
      </c>
    </row>
    <row r="234" spans="1:7">
      <c r="A234" s="286" t="s">
        <v>1047</v>
      </c>
      <c r="B234" s="276">
        <v>599</v>
      </c>
      <c r="C234" s="276">
        <v>120</v>
      </c>
      <c r="D234" s="276">
        <v>339</v>
      </c>
      <c r="E234" s="276">
        <v>2</v>
      </c>
      <c r="F234" s="276">
        <v>0</v>
      </c>
      <c r="G234" s="276">
        <v>6</v>
      </c>
    </row>
    <row r="235" spans="1:7">
      <c r="A235" s="286" t="s">
        <v>1046</v>
      </c>
      <c r="B235" s="276">
        <v>104</v>
      </c>
      <c r="C235" s="276">
        <v>29</v>
      </c>
      <c r="D235" s="276">
        <v>47</v>
      </c>
      <c r="E235" s="276">
        <v>0</v>
      </c>
      <c r="F235" s="276">
        <v>0</v>
      </c>
      <c r="G235" s="276">
        <v>0</v>
      </c>
    </row>
    <row r="236" spans="1:7">
      <c r="A236" s="286" t="s">
        <v>1045</v>
      </c>
      <c r="B236" s="276">
        <v>178</v>
      </c>
      <c r="C236" s="276">
        <v>47</v>
      </c>
      <c r="D236" s="276">
        <v>69</v>
      </c>
      <c r="E236" s="276">
        <v>0</v>
      </c>
      <c r="F236" s="276">
        <v>1</v>
      </c>
      <c r="G236" s="276">
        <v>1</v>
      </c>
    </row>
    <row r="237" spans="1:7">
      <c r="A237" s="286" t="s">
        <v>1044</v>
      </c>
      <c r="B237" s="276">
        <v>196</v>
      </c>
      <c r="C237" s="276">
        <v>37</v>
      </c>
      <c r="D237" s="276">
        <v>110</v>
      </c>
      <c r="E237" s="276">
        <v>0</v>
      </c>
      <c r="F237" s="276">
        <v>0</v>
      </c>
      <c r="G237" s="276">
        <v>6</v>
      </c>
    </row>
    <row r="238" spans="1:7">
      <c r="A238" s="286" t="s">
        <v>1043</v>
      </c>
      <c r="B238" s="276">
        <v>337</v>
      </c>
      <c r="C238" s="276">
        <v>69</v>
      </c>
      <c r="D238" s="276">
        <v>172</v>
      </c>
      <c r="E238" s="276">
        <v>1</v>
      </c>
      <c r="F238" s="276">
        <v>0</v>
      </c>
      <c r="G238" s="276">
        <v>2</v>
      </c>
    </row>
    <row r="239" spans="1:7">
      <c r="A239" s="286" t="s">
        <v>1042</v>
      </c>
      <c r="B239" s="276">
        <v>32</v>
      </c>
      <c r="C239" s="276">
        <v>11</v>
      </c>
      <c r="D239" s="276">
        <v>30</v>
      </c>
      <c r="E239" s="276">
        <v>1</v>
      </c>
      <c r="F239" s="276">
        <v>0</v>
      </c>
      <c r="G239" s="276">
        <v>1</v>
      </c>
    </row>
    <row r="240" spans="1:7">
      <c r="A240" s="287" t="s">
        <v>1041</v>
      </c>
      <c r="B240" s="275">
        <v>3776</v>
      </c>
      <c r="C240" s="275">
        <v>810</v>
      </c>
      <c r="D240" s="275">
        <v>1916</v>
      </c>
      <c r="E240" s="275">
        <v>18</v>
      </c>
      <c r="F240" s="275">
        <v>3</v>
      </c>
      <c r="G240" s="275">
        <v>34</v>
      </c>
    </row>
    <row r="241" spans="1:7">
      <c r="A241" s="286" t="s">
        <v>1040</v>
      </c>
      <c r="B241" s="276">
        <v>1356</v>
      </c>
      <c r="C241" s="276">
        <v>305</v>
      </c>
      <c r="D241" s="276">
        <v>621</v>
      </c>
      <c r="E241" s="276">
        <v>6</v>
      </c>
      <c r="F241" s="276">
        <v>0</v>
      </c>
      <c r="G241" s="276">
        <v>19</v>
      </c>
    </row>
    <row r="242" spans="1:7">
      <c r="A242" s="286" t="s">
        <v>1039</v>
      </c>
      <c r="B242" s="276">
        <v>226</v>
      </c>
      <c r="C242" s="276">
        <v>44</v>
      </c>
      <c r="D242" s="276">
        <v>135</v>
      </c>
      <c r="E242" s="276">
        <v>1</v>
      </c>
      <c r="F242" s="276">
        <v>0</v>
      </c>
      <c r="G242" s="276">
        <v>0</v>
      </c>
    </row>
    <row r="243" spans="1:7">
      <c r="A243" s="286" t="s">
        <v>1038</v>
      </c>
      <c r="B243" s="276">
        <v>347</v>
      </c>
      <c r="C243" s="276">
        <v>92</v>
      </c>
      <c r="D243" s="276">
        <v>195</v>
      </c>
      <c r="E243" s="276">
        <v>1</v>
      </c>
      <c r="F243" s="276">
        <v>0</v>
      </c>
      <c r="G243" s="276">
        <v>3</v>
      </c>
    </row>
    <row r="244" spans="1:7">
      <c r="A244" s="286" t="s">
        <v>1037</v>
      </c>
      <c r="B244" s="276">
        <v>572</v>
      </c>
      <c r="C244" s="276">
        <v>109</v>
      </c>
      <c r="D244" s="276">
        <v>336</v>
      </c>
      <c r="E244" s="276">
        <v>4</v>
      </c>
      <c r="F244" s="276">
        <v>0</v>
      </c>
      <c r="G244" s="276">
        <v>1</v>
      </c>
    </row>
    <row r="245" spans="1:7">
      <c r="A245" s="286" t="s">
        <v>1036</v>
      </c>
      <c r="B245" s="276">
        <v>217</v>
      </c>
      <c r="C245" s="276">
        <v>42</v>
      </c>
      <c r="D245" s="276">
        <v>103</v>
      </c>
      <c r="E245" s="276">
        <v>1</v>
      </c>
      <c r="F245" s="276">
        <v>0</v>
      </c>
      <c r="G245" s="276">
        <v>2</v>
      </c>
    </row>
    <row r="246" spans="1:7">
      <c r="A246" s="286" t="s">
        <v>1035</v>
      </c>
      <c r="B246" s="276">
        <v>642</v>
      </c>
      <c r="C246" s="276">
        <v>144</v>
      </c>
      <c r="D246" s="276">
        <v>298</v>
      </c>
      <c r="E246" s="276">
        <v>4</v>
      </c>
      <c r="F246" s="276">
        <v>3</v>
      </c>
      <c r="G246" s="276">
        <v>5</v>
      </c>
    </row>
    <row r="247" spans="1:7">
      <c r="A247" s="286" t="s">
        <v>1034</v>
      </c>
      <c r="B247" s="276">
        <v>183</v>
      </c>
      <c r="C247" s="276">
        <v>39</v>
      </c>
      <c r="D247" s="276">
        <v>113</v>
      </c>
      <c r="E247" s="276">
        <v>1</v>
      </c>
      <c r="F247" s="276">
        <v>0</v>
      </c>
      <c r="G247" s="276">
        <v>2</v>
      </c>
    </row>
    <row r="248" spans="1:7">
      <c r="A248" s="286" t="s">
        <v>1033</v>
      </c>
      <c r="B248" s="276">
        <v>233</v>
      </c>
      <c r="C248" s="276">
        <v>35</v>
      </c>
      <c r="D248" s="276">
        <v>115</v>
      </c>
      <c r="E248" s="276">
        <v>0</v>
      </c>
      <c r="F248" s="276">
        <v>0</v>
      </c>
      <c r="G248" s="276">
        <v>2</v>
      </c>
    </row>
    <row r="249" spans="1:7">
      <c r="A249" s="287" t="s">
        <v>1032</v>
      </c>
      <c r="B249" s="275">
        <v>26304</v>
      </c>
      <c r="C249" s="275">
        <v>7427</v>
      </c>
      <c r="D249" s="275">
        <v>12453</v>
      </c>
      <c r="E249" s="275">
        <v>149</v>
      </c>
      <c r="F249" s="275">
        <v>57</v>
      </c>
      <c r="G249" s="275">
        <v>293</v>
      </c>
    </row>
    <row r="250" spans="1:7">
      <c r="A250" s="287" t="s">
        <v>1031</v>
      </c>
      <c r="B250" s="275">
        <v>12949</v>
      </c>
      <c r="C250" s="275">
        <v>4057</v>
      </c>
      <c r="D250" s="275">
        <v>5832</v>
      </c>
      <c r="E250" s="275">
        <v>76</v>
      </c>
      <c r="F250" s="275">
        <v>32</v>
      </c>
      <c r="G250" s="275">
        <v>172</v>
      </c>
    </row>
    <row r="251" spans="1:7">
      <c r="A251" s="286" t="s">
        <v>1030</v>
      </c>
      <c r="B251" s="276">
        <v>2587</v>
      </c>
      <c r="C251" s="276">
        <v>837</v>
      </c>
      <c r="D251" s="276">
        <v>1434</v>
      </c>
      <c r="E251" s="276">
        <v>16</v>
      </c>
      <c r="F251" s="276">
        <v>15</v>
      </c>
      <c r="G251" s="276">
        <v>41</v>
      </c>
    </row>
    <row r="252" spans="1:7">
      <c r="A252" s="286" t="s">
        <v>1029</v>
      </c>
      <c r="B252" s="276">
        <v>1613</v>
      </c>
      <c r="C252" s="276">
        <v>482</v>
      </c>
      <c r="D252" s="276">
        <v>647</v>
      </c>
      <c r="E252" s="276">
        <v>15</v>
      </c>
      <c r="F252" s="276">
        <v>3</v>
      </c>
      <c r="G252" s="276">
        <v>10</v>
      </c>
    </row>
    <row r="253" spans="1:7">
      <c r="A253" s="286" t="s">
        <v>1028</v>
      </c>
      <c r="B253" s="276">
        <v>1037</v>
      </c>
      <c r="C253" s="276">
        <v>316</v>
      </c>
      <c r="D253" s="276">
        <v>439</v>
      </c>
      <c r="E253" s="276">
        <v>3</v>
      </c>
      <c r="F253" s="276">
        <v>0</v>
      </c>
      <c r="G253" s="276">
        <v>7</v>
      </c>
    </row>
    <row r="254" spans="1:7">
      <c r="A254" s="286" t="s">
        <v>1027</v>
      </c>
      <c r="B254" s="276">
        <v>107</v>
      </c>
      <c r="C254" s="276">
        <v>32</v>
      </c>
      <c r="D254" s="276">
        <v>78</v>
      </c>
      <c r="E254" s="276">
        <v>0</v>
      </c>
      <c r="F254" s="276">
        <v>1</v>
      </c>
      <c r="G254" s="276">
        <v>0</v>
      </c>
    </row>
    <row r="255" spans="1:7">
      <c r="A255" s="286" t="s">
        <v>1026</v>
      </c>
      <c r="B255" s="276">
        <v>300</v>
      </c>
      <c r="C255" s="276">
        <v>79</v>
      </c>
      <c r="D255" s="276">
        <v>130</v>
      </c>
      <c r="E255" s="276">
        <v>5</v>
      </c>
      <c r="F255" s="276">
        <v>0</v>
      </c>
      <c r="G255" s="276">
        <v>1</v>
      </c>
    </row>
    <row r="256" spans="1:7">
      <c r="A256" s="286" t="s">
        <v>1025</v>
      </c>
      <c r="B256" s="276">
        <v>594</v>
      </c>
      <c r="C256" s="276">
        <v>228</v>
      </c>
      <c r="D256" s="276">
        <v>337</v>
      </c>
      <c r="E256" s="276">
        <v>4</v>
      </c>
      <c r="F256" s="276">
        <v>2</v>
      </c>
      <c r="G256" s="276">
        <v>8</v>
      </c>
    </row>
    <row r="257" spans="1:7">
      <c r="A257" s="286" t="s">
        <v>1024</v>
      </c>
      <c r="B257" s="276">
        <v>626</v>
      </c>
      <c r="C257" s="276">
        <v>172</v>
      </c>
      <c r="D257" s="276">
        <v>267</v>
      </c>
      <c r="E257" s="276">
        <v>4</v>
      </c>
      <c r="F257" s="276">
        <v>1</v>
      </c>
      <c r="G257" s="276">
        <v>14</v>
      </c>
    </row>
    <row r="258" spans="1:7">
      <c r="A258" s="286" t="s">
        <v>1023</v>
      </c>
      <c r="B258" s="276">
        <v>1992</v>
      </c>
      <c r="C258" s="276">
        <v>560</v>
      </c>
      <c r="D258" s="276">
        <v>497</v>
      </c>
      <c r="E258" s="276">
        <v>7</v>
      </c>
      <c r="F258" s="276">
        <v>4</v>
      </c>
      <c r="G258" s="276">
        <v>18</v>
      </c>
    </row>
    <row r="259" spans="1:7">
      <c r="A259" s="286" t="s">
        <v>1022</v>
      </c>
      <c r="B259" s="276">
        <v>154</v>
      </c>
      <c r="C259" s="276">
        <v>46</v>
      </c>
      <c r="D259" s="276">
        <v>108</v>
      </c>
      <c r="E259" s="276">
        <v>2</v>
      </c>
      <c r="F259" s="276">
        <v>0</v>
      </c>
      <c r="G259" s="276">
        <v>0</v>
      </c>
    </row>
    <row r="260" spans="1:7">
      <c r="A260" s="286" t="s">
        <v>1021</v>
      </c>
      <c r="B260" s="276">
        <v>1985</v>
      </c>
      <c r="C260" s="276">
        <v>658</v>
      </c>
      <c r="D260" s="276">
        <v>976</v>
      </c>
      <c r="E260" s="276">
        <v>12</v>
      </c>
      <c r="F260" s="276">
        <v>2</v>
      </c>
      <c r="G260" s="276">
        <v>35</v>
      </c>
    </row>
    <row r="261" spans="1:7">
      <c r="A261" s="286" t="s">
        <v>1020</v>
      </c>
      <c r="B261" s="276">
        <v>677</v>
      </c>
      <c r="C261" s="276">
        <v>241</v>
      </c>
      <c r="D261" s="276">
        <v>388</v>
      </c>
      <c r="E261" s="276">
        <v>2</v>
      </c>
      <c r="F261" s="276">
        <v>1</v>
      </c>
      <c r="G261" s="276">
        <v>13</v>
      </c>
    </row>
    <row r="262" spans="1:7">
      <c r="A262" s="286" t="s">
        <v>1019</v>
      </c>
      <c r="B262" s="276">
        <v>1277</v>
      </c>
      <c r="C262" s="276">
        <v>406</v>
      </c>
      <c r="D262" s="276">
        <v>531</v>
      </c>
      <c r="E262" s="276">
        <v>6</v>
      </c>
      <c r="F262" s="276">
        <v>3</v>
      </c>
      <c r="G262" s="276">
        <v>25</v>
      </c>
    </row>
    <row r="263" spans="1:7">
      <c r="A263" s="287" t="s">
        <v>1018</v>
      </c>
      <c r="B263" s="275">
        <v>2374</v>
      </c>
      <c r="C263" s="275">
        <v>604</v>
      </c>
      <c r="D263" s="275">
        <v>1026</v>
      </c>
      <c r="E263" s="275">
        <v>11</v>
      </c>
      <c r="F263" s="275">
        <v>4</v>
      </c>
      <c r="G263" s="275">
        <v>26</v>
      </c>
    </row>
    <row r="264" spans="1:7">
      <c r="A264" s="286" t="s">
        <v>1017</v>
      </c>
      <c r="B264" s="276">
        <v>378</v>
      </c>
      <c r="C264" s="276">
        <v>91</v>
      </c>
      <c r="D264" s="276">
        <v>152</v>
      </c>
      <c r="E264" s="276">
        <v>2</v>
      </c>
      <c r="F264" s="276">
        <v>1</v>
      </c>
      <c r="G264" s="276">
        <v>3</v>
      </c>
    </row>
    <row r="265" spans="1:7">
      <c r="A265" s="286" t="s">
        <v>1016</v>
      </c>
      <c r="B265" s="276">
        <v>526</v>
      </c>
      <c r="C265" s="276">
        <v>132</v>
      </c>
      <c r="D265" s="276">
        <v>176</v>
      </c>
      <c r="E265" s="276">
        <v>4</v>
      </c>
      <c r="F265" s="276">
        <v>1</v>
      </c>
      <c r="G265" s="276">
        <v>9</v>
      </c>
    </row>
    <row r="266" spans="1:7">
      <c r="A266" s="286" t="s">
        <v>1015</v>
      </c>
      <c r="B266" s="276">
        <v>466</v>
      </c>
      <c r="C266" s="276">
        <v>96</v>
      </c>
      <c r="D266" s="276">
        <v>216</v>
      </c>
      <c r="E266" s="276">
        <v>2</v>
      </c>
      <c r="F266" s="276">
        <v>0</v>
      </c>
      <c r="G266" s="276">
        <v>2</v>
      </c>
    </row>
    <row r="267" spans="1:7">
      <c r="A267" s="286" t="s">
        <v>1014</v>
      </c>
      <c r="B267" s="276">
        <v>64</v>
      </c>
      <c r="C267" s="276">
        <v>17</v>
      </c>
      <c r="D267" s="276">
        <v>45</v>
      </c>
      <c r="E267" s="276">
        <v>0</v>
      </c>
      <c r="F267" s="276">
        <v>0</v>
      </c>
      <c r="G267" s="276">
        <v>1</v>
      </c>
    </row>
    <row r="268" spans="1:7">
      <c r="A268" s="286" t="s">
        <v>1013</v>
      </c>
      <c r="B268" s="276">
        <v>488</v>
      </c>
      <c r="C268" s="276">
        <v>152</v>
      </c>
      <c r="D268" s="276">
        <v>219</v>
      </c>
      <c r="E268" s="276">
        <v>2</v>
      </c>
      <c r="F268" s="276">
        <v>2</v>
      </c>
      <c r="G268" s="276">
        <v>2</v>
      </c>
    </row>
    <row r="269" spans="1:7">
      <c r="A269" s="286" t="s">
        <v>1012</v>
      </c>
      <c r="B269" s="276">
        <v>299</v>
      </c>
      <c r="C269" s="276">
        <v>88</v>
      </c>
      <c r="D269" s="276">
        <v>151</v>
      </c>
      <c r="E269" s="276">
        <v>1</v>
      </c>
      <c r="F269" s="276">
        <v>0</v>
      </c>
      <c r="G269" s="276">
        <v>6</v>
      </c>
    </row>
    <row r="270" spans="1:7">
      <c r="A270" s="286" t="s">
        <v>1011</v>
      </c>
      <c r="B270" s="276">
        <v>153</v>
      </c>
      <c r="C270" s="276">
        <v>28</v>
      </c>
      <c r="D270" s="276">
        <v>67</v>
      </c>
      <c r="E270" s="276">
        <v>0</v>
      </c>
      <c r="F270" s="276">
        <v>0</v>
      </c>
      <c r="G270" s="276">
        <v>3</v>
      </c>
    </row>
    <row r="271" spans="1:7">
      <c r="A271" s="287" t="s">
        <v>1010</v>
      </c>
      <c r="B271" s="275">
        <v>5391</v>
      </c>
      <c r="C271" s="275">
        <v>1314</v>
      </c>
      <c r="D271" s="275">
        <v>2398</v>
      </c>
      <c r="E271" s="275">
        <v>34</v>
      </c>
      <c r="F271" s="275">
        <v>6</v>
      </c>
      <c r="G271" s="275">
        <v>50</v>
      </c>
    </row>
    <row r="272" spans="1:7">
      <c r="A272" s="286" t="s">
        <v>1009</v>
      </c>
      <c r="B272" s="276">
        <v>2944</v>
      </c>
      <c r="C272" s="276">
        <v>687</v>
      </c>
      <c r="D272" s="276">
        <v>1060</v>
      </c>
      <c r="E272" s="276">
        <v>19</v>
      </c>
      <c r="F272" s="276">
        <v>3</v>
      </c>
      <c r="G272" s="276">
        <v>33</v>
      </c>
    </row>
    <row r="273" spans="1:7">
      <c r="A273" s="286" t="s">
        <v>1008</v>
      </c>
      <c r="B273" s="276">
        <v>40</v>
      </c>
      <c r="C273" s="276">
        <v>12</v>
      </c>
      <c r="D273" s="276">
        <v>38</v>
      </c>
      <c r="E273" s="276">
        <v>0</v>
      </c>
      <c r="F273" s="276">
        <v>0</v>
      </c>
      <c r="G273" s="276">
        <v>0</v>
      </c>
    </row>
    <row r="274" spans="1:7">
      <c r="A274" s="286" t="s">
        <v>1007</v>
      </c>
      <c r="B274" s="276">
        <v>372</v>
      </c>
      <c r="C274" s="276">
        <v>91</v>
      </c>
      <c r="D274" s="276">
        <v>156</v>
      </c>
      <c r="E274" s="276">
        <v>1</v>
      </c>
      <c r="F274" s="276">
        <v>0</v>
      </c>
      <c r="G274" s="276">
        <v>1</v>
      </c>
    </row>
    <row r="275" spans="1:7">
      <c r="A275" s="286" t="s">
        <v>1006</v>
      </c>
      <c r="B275" s="276">
        <v>266</v>
      </c>
      <c r="C275" s="276">
        <v>104</v>
      </c>
      <c r="D275" s="276">
        <v>145</v>
      </c>
      <c r="E275" s="276">
        <v>4</v>
      </c>
      <c r="F275" s="276">
        <v>0</v>
      </c>
      <c r="G275" s="276">
        <v>3</v>
      </c>
    </row>
    <row r="276" spans="1:7">
      <c r="A276" s="286" t="s">
        <v>1005</v>
      </c>
      <c r="B276" s="276">
        <v>402</v>
      </c>
      <c r="C276" s="276">
        <v>93</v>
      </c>
      <c r="D276" s="276">
        <v>214</v>
      </c>
      <c r="E276" s="276">
        <v>1</v>
      </c>
      <c r="F276" s="276">
        <v>0</v>
      </c>
      <c r="G276" s="276">
        <v>3</v>
      </c>
    </row>
    <row r="277" spans="1:7">
      <c r="A277" s="286" t="s">
        <v>1004</v>
      </c>
      <c r="B277" s="276">
        <v>374</v>
      </c>
      <c r="C277" s="276">
        <v>94</v>
      </c>
      <c r="D277" s="276">
        <v>150</v>
      </c>
      <c r="E277" s="276">
        <v>2</v>
      </c>
      <c r="F277" s="276">
        <v>1</v>
      </c>
      <c r="G277" s="276">
        <v>8</v>
      </c>
    </row>
    <row r="278" spans="1:7">
      <c r="A278" s="286" t="s">
        <v>1003</v>
      </c>
      <c r="B278" s="276">
        <v>122</v>
      </c>
      <c r="C278" s="276">
        <v>21</v>
      </c>
      <c r="D278" s="276">
        <v>54</v>
      </c>
      <c r="E278" s="276">
        <v>2</v>
      </c>
      <c r="F278" s="276">
        <v>0</v>
      </c>
      <c r="G278" s="276">
        <v>0</v>
      </c>
    </row>
    <row r="279" spans="1:7">
      <c r="A279" s="286" t="s">
        <v>1002</v>
      </c>
      <c r="B279" s="276">
        <v>39</v>
      </c>
      <c r="C279" s="276">
        <v>10</v>
      </c>
      <c r="D279" s="276">
        <v>39</v>
      </c>
      <c r="E279" s="276">
        <v>0</v>
      </c>
      <c r="F279" s="276">
        <v>0</v>
      </c>
      <c r="G279" s="276">
        <v>0</v>
      </c>
    </row>
    <row r="280" spans="1:7">
      <c r="A280" s="286" t="s">
        <v>1001</v>
      </c>
      <c r="B280" s="276">
        <v>104</v>
      </c>
      <c r="C280" s="276">
        <v>26</v>
      </c>
      <c r="D280" s="276">
        <v>96</v>
      </c>
      <c r="E280" s="276">
        <v>0</v>
      </c>
      <c r="F280" s="276">
        <v>0</v>
      </c>
      <c r="G280" s="276">
        <v>0</v>
      </c>
    </row>
    <row r="281" spans="1:7">
      <c r="A281" s="286" t="s">
        <v>1000</v>
      </c>
      <c r="B281" s="276">
        <v>26</v>
      </c>
      <c r="C281" s="276">
        <v>20</v>
      </c>
      <c r="D281" s="276">
        <v>42</v>
      </c>
      <c r="E281" s="276">
        <v>0</v>
      </c>
      <c r="F281" s="276">
        <v>0</v>
      </c>
      <c r="G281" s="276">
        <v>0</v>
      </c>
    </row>
    <row r="282" spans="1:7">
      <c r="A282" s="286" t="s">
        <v>999</v>
      </c>
      <c r="B282" s="276">
        <v>169</v>
      </c>
      <c r="C282" s="276">
        <v>38</v>
      </c>
      <c r="D282" s="276">
        <v>88</v>
      </c>
      <c r="E282" s="276">
        <v>3</v>
      </c>
      <c r="F282" s="276">
        <v>0</v>
      </c>
      <c r="G282" s="276">
        <v>2</v>
      </c>
    </row>
    <row r="283" spans="1:7">
      <c r="A283" s="286" t="s">
        <v>998</v>
      </c>
      <c r="B283" s="276">
        <v>156</v>
      </c>
      <c r="C283" s="276">
        <v>52</v>
      </c>
      <c r="D283" s="276">
        <v>112</v>
      </c>
      <c r="E283" s="276">
        <v>0</v>
      </c>
      <c r="F283" s="276">
        <v>0</v>
      </c>
      <c r="G283" s="276">
        <v>0</v>
      </c>
    </row>
    <row r="284" spans="1:7">
      <c r="A284" s="286" t="s">
        <v>997</v>
      </c>
      <c r="B284" s="276">
        <v>213</v>
      </c>
      <c r="C284" s="276">
        <v>50</v>
      </c>
      <c r="D284" s="276">
        <v>169</v>
      </c>
      <c r="E284" s="276">
        <v>1</v>
      </c>
      <c r="F284" s="276">
        <v>2</v>
      </c>
      <c r="G284" s="276">
        <v>0</v>
      </c>
    </row>
    <row r="285" spans="1:7">
      <c r="A285" s="286" t="s">
        <v>996</v>
      </c>
      <c r="B285" s="276">
        <v>164</v>
      </c>
      <c r="C285" s="276">
        <v>16</v>
      </c>
      <c r="D285" s="276">
        <v>35</v>
      </c>
      <c r="E285" s="276">
        <v>1</v>
      </c>
      <c r="F285" s="276">
        <v>0</v>
      </c>
      <c r="G285" s="276">
        <v>0</v>
      </c>
    </row>
    <row r="286" spans="1:7">
      <c r="A286" s="287" t="s">
        <v>995</v>
      </c>
      <c r="B286" s="275">
        <v>5590</v>
      </c>
      <c r="C286" s="275">
        <v>1452</v>
      </c>
      <c r="D286" s="275">
        <v>3197</v>
      </c>
      <c r="E286" s="275">
        <v>28</v>
      </c>
      <c r="F286" s="275">
        <v>15</v>
      </c>
      <c r="G286" s="275">
        <v>45</v>
      </c>
    </row>
    <row r="287" spans="1:7">
      <c r="A287" s="286" t="s">
        <v>994</v>
      </c>
      <c r="B287" s="276">
        <v>2367</v>
      </c>
      <c r="C287" s="276">
        <v>655</v>
      </c>
      <c r="D287" s="276">
        <v>1148</v>
      </c>
      <c r="E287" s="276">
        <v>8</v>
      </c>
      <c r="F287" s="276">
        <v>6</v>
      </c>
      <c r="G287" s="276">
        <v>16</v>
      </c>
    </row>
    <row r="288" spans="1:7">
      <c r="A288" s="286" t="s">
        <v>993</v>
      </c>
      <c r="B288" s="276">
        <v>281</v>
      </c>
      <c r="C288" s="276">
        <v>58</v>
      </c>
      <c r="D288" s="276">
        <v>156</v>
      </c>
      <c r="E288" s="276">
        <v>1</v>
      </c>
      <c r="F288" s="276">
        <v>0</v>
      </c>
      <c r="G288" s="276">
        <v>5</v>
      </c>
    </row>
    <row r="289" spans="1:7">
      <c r="A289" s="286" t="s">
        <v>992</v>
      </c>
      <c r="B289" s="276">
        <v>35</v>
      </c>
      <c r="C289" s="276">
        <v>19</v>
      </c>
      <c r="D289" s="276">
        <v>39</v>
      </c>
      <c r="E289" s="276">
        <v>1</v>
      </c>
      <c r="F289" s="276">
        <v>0</v>
      </c>
      <c r="G289" s="276">
        <v>0</v>
      </c>
    </row>
    <row r="290" spans="1:7">
      <c r="A290" s="286" t="s">
        <v>991</v>
      </c>
      <c r="B290" s="276">
        <v>186</v>
      </c>
      <c r="C290" s="276">
        <v>49</v>
      </c>
      <c r="D290" s="276">
        <v>125</v>
      </c>
      <c r="E290" s="276">
        <v>2</v>
      </c>
      <c r="F290" s="276">
        <v>2</v>
      </c>
      <c r="G290" s="276">
        <v>2</v>
      </c>
    </row>
    <row r="291" spans="1:7">
      <c r="A291" s="286" t="s">
        <v>990</v>
      </c>
      <c r="B291" s="276">
        <v>322</v>
      </c>
      <c r="C291" s="276">
        <v>69</v>
      </c>
      <c r="D291" s="276">
        <v>176</v>
      </c>
      <c r="E291" s="276">
        <v>1</v>
      </c>
      <c r="F291" s="276">
        <v>2</v>
      </c>
      <c r="G291" s="276">
        <v>5</v>
      </c>
    </row>
    <row r="292" spans="1:7">
      <c r="A292" s="286" t="s">
        <v>989</v>
      </c>
      <c r="B292" s="276">
        <v>377</v>
      </c>
      <c r="C292" s="276">
        <v>81</v>
      </c>
      <c r="D292" s="276">
        <v>135</v>
      </c>
      <c r="E292" s="276">
        <v>3</v>
      </c>
      <c r="F292" s="276">
        <v>0</v>
      </c>
      <c r="G292" s="276">
        <v>2</v>
      </c>
    </row>
    <row r="293" spans="1:7">
      <c r="A293" s="286" t="s">
        <v>988</v>
      </c>
      <c r="B293" s="276">
        <v>151</v>
      </c>
      <c r="C293" s="276">
        <v>20</v>
      </c>
      <c r="D293" s="276">
        <v>105</v>
      </c>
      <c r="E293" s="276">
        <v>1</v>
      </c>
      <c r="F293" s="276">
        <v>0</v>
      </c>
      <c r="G293" s="276">
        <v>0</v>
      </c>
    </row>
    <row r="294" spans="1:7">
      <c r="A294" s="286" t="s">
        <v>987</v>
      </c>
      <c r="B294" s="276">
        <v>47</v>
      </c>
      <c r="C294" s="276">
        <v>15</v>
      </c>
      <c r="D294" s="276">
        <v>25</v>
      </c>
      <c r="E294" s="276">
        <v>0</v>
      </c>
      <c r="F294" s="276">
        <v>0</v>
      </c>
      <c r="G294" s="276">
        <v>1</v>
      </c>
    </row>
    <row r="295" spans="1:7">
      <c r="A295" s="286" t="s">
        <v>986</v>
      </c>
      <c r="B295" s="276">
        <v>90</v>
      </c>
      <c r="C295" s="276">
        <v>32</v>
      </c>
      <c r="D295" s="276">
        <v>77</v>
      </c>
      <c r="E295" s="276">
        <v>0</v>
      </c>
      <c r="F295" s="276">
        <v>0</v>
      </c>
      <c r="G295" s="276">
        <v>1</v>
      </c>
    </row>
    <row r="296" spans="1:7">
      <c r="A296" s="286" t="s">
        <v>985</v>
      </c>
      <c r="B296" s="276">
        <v>88</v>
      </c>
      <c r="C296" s="276">
        <v>19</v>
      </c>
      <c r="D296" s="276">
        <v>51</v>
      </c>
      <c r="E296" s="276">
        <v>0</v>
      </c>
      <c r="F296" s="276">
        <v>0</v>
      </c>
      <c r="G296" s="276">
        <v>0</v>
      </c>
    </row>
    <row r="297" spans="1:7">
      <c r="A297" s="286" t="s">
        <v>984</v>
      </c>
      <c r="B297" s="276">
        <v>105</v>
      </c>
      <c r="C297" s="276">
        <v>28</v>
      </c>
      <c r="D297" s="276">
        <v>83</v>
      </c>
      <c r="E297" s="276">
        <v>4</v>
      </c>
      <c r="F297" s="276">
        <v>1</v>
      </c>
      <c r="G297" s="276">
        <v>3</v>
      </c>
    </row>
    <row r="298" spans="1:7">
      <c r="A298" s="286" t="s">
        <v>983</v>
      </c>
      <c r="B298" s="276">
        <v>43</v>
      </c>
      <c r="C298" s="276">
        <v>17</v>
      </c>
      <c r="D298" s="276">
        <v>41</v>
      </c>
      <c r="E298" s="276">
        <v>0</v>
      </c>
      <c r="F298" s="276">
        <v>0</v>
      </c>
      <c r="G298" s="276">
        <v>0</v>
      </c>
    </row>
    <row r="299" spans="1:7">
      <c r="A299" s="286" t="s">
        <v>982</v>
      </c>
      <c r="B299" s="276">
        <v>190</v>
      </c>
      <c r="C299" s="276">
        <v>44</v>
      </c>
      <c r="D299" s="276">
        <v>114</v>
      </c>
      <c r="E299" s="276">
        <v>0</v>
      </c>
      <c r="F299" s="276">
        <v>0</v>
      </c>
      <c r="G299" s="276">
        <v>6</v>
      </c>
    </row>
    <row r="300" spans="1:7">
      <c r="A300" s="286" t="s">
        <v>981</v>
      </c>
      <c r="B300" s="276">
        <v>137</v>
      </c>
      <c r="C300" s="276">
        <v>25</v>
      </c>
      <c r="D300" s="276">
        <v>105</v>
      </c>
      <c r="E300" s="276">
        <v>1</v>
      </c>
      <c r="F300" s="276">
        <v>1</v>
      </c>
      <c r="G300" s="276">
        <v>0</v>
      </c>
    </row>
    <row r="301" spans="1:7">
      <c r="A301" s="286" t="s">
        <v>980</v>
      </c>
      <c r="B301" s="276">
        <v>54</v>
      </c>
      <c r="C301" s="276">
        <v>20</v>
      </c>
      <c r="D301" s="276">
        <v>44</v>
      </c>
      <c r="E301" s="276">
        <v>1</v>
      </c>
      <c r="F301" s="276">
        <v>0</v>
      </c>
      <c r="G301" s="276">
        <v>0</v>
      </c>
    </row>
    <row r="302" spans="1:7">
      <c r="A302" s="286" t="s">
        <v>979</v>
      </c>
      <c r="B302" s="276">
        <v>593</v>
      </c>
      <c r="C302" s="276">
        <v>155</v>
      </c>
      <c r="D302" s="276">
        <v>393</v>
      </c>
      <c r="E302" s="276">
        <v>1</v>
      </c>
      <c r="F302" s="276">
        <v>0</v>
      </c>
      <c r="G302" s="276">
        <v>0</v>
      </c>
    </row>
    <row r="303" spans="1:7">
      <c r="A303" s="286" t="s">
        <v>978</v>
      </c>
      <c r="B303" s="276">
        <v>48</v>
      </c>
      <c r="C303" s="276">
        <v>10</v>
      </c>
      <c r="D303" s="276">
        <v>28</v>
      </c>
      <c r="E303" s="276">
        <v>0</v>
      </c>
      <c r="F303" s="276">
        <v>0</v>
      </c>
      <c r="G303" s="276">
        <v>0</v>
      </c>
    </row>
    <row r="304" spans="1:7">
      <c r="A304" s="286" t="s">
        <v>977</v>
      </c>
      <c r="B304" s="276">
        <v>144</v>
      </c>
      <c r="C304" s="276">
        <v>40</v>
      </c>
      <c r="D304" s="276">
        <v>126</v>
      </c>
      <c r="E304" s="276">
        <v>0</v>
      </c>
      <c r="F304" s="276">
        <v>0</v>
      </c>
      <c r="G304" s="276">
        <v>3</v>
      </c>
    </row>
    <row r="305" spans="1:7">
      <c r="A305" s="286" t="s">
        <v>976</v>
      </c>
      <c r="B305" s="276">
        <v>90</v>
      </c>
      <c r="C305" s="276">
        <v>29</v>
      </c>
      <c r="D305" s="276">
        <v>64</v>
      </c>
      <c r="E305" s="276">
        <v>1</v>
      </c>
      <c r="F305" s="276">
        <v>0</v>
      </c>
      <c r="G305" s="276">
        <v>0</v>
      </c>
    </row>
    <row r="306" spans="1:7">
      <c r="A306" s="286" t="s">
        <v>975</v>
      </c>
      <c r="B306" s="276">
        <v>45</v>
      </c>
      <c r="C306" s="276">
        <v>14</v>
      </c>
      <c r="D306" s="276">
        <v>37</v>
      </c>
      <c r="E306" s="276">
        <v>1</v>
      </c>
      <c r="F306" s="276">
        <v>0</v>
      </c>
      <c r="G306" s="276">
        <v>1</v>
      </c>
    </row>
    <row r="307" spans="1:7">
      <c r="A307" s="286" t="s">
        <v>974</v>
      </c>
      <c r="B307" s="276">
        <v>197</v>
      </c>
      <c r="C307" s="276">
        <v>53</v>
      </c>
      <c r="D307" s="276">
        <v>125</v>
      </c>
      <c r="E307" s="276">
        <v>2</v>
      </c>
      <c r="F307" s="276">
        <v>3</v>
      </c>
      <c r="G307" s="276">
        <v>0</v>
      </c>
    </row>
    <row r="308" spans="1:7">
      <c r="A308" s="287" t="s">
        <v>973</v>
      </c>
      <c r="B308" s="275">
        <v>12877</v>
      </c>
      <c r="C308" s="275">
        <v>2860</v>
      </c>
      <c r="D308" s="275">
        <v>6234</v>
      </c>
      <c r="E308" s="275">
        <v>69</v>
      </c>
      <c r="F308" s="275">
        <v>19</v>
      </c>
      <c r="G308" s="275">
        <v>134</v>
      </c>
    </row>
    <row r="309" spans="1:7">
      <c r="A309" s="287" t="s">
        <v>972</v>
      </c>
      <c r="B309" s="275">
        <v>10050</v>
      </c>
      <c r="C309" s="275">
        <v>2249</v>
      </c>
      <c r="D309" s="275">
        <v>4654</v>
      </c>
      <c r="E309" s="275">
        <v>55</v>
      </c>
      <c r="F309" s="275">
        <v>15</v>
      </c>
      <c r="G309" s="275">
        <v>107</v>
      </c>
    </row>
    <row r="310" spans="1:7">
      <c r="A310" s="286" t="s">
        <v>971</v>
      </c>
      <c r="B310" s="276">
        <v>3987</v>
      </c>
      <c r="C310" s="276">
        <v>985</v>
      </c>
      <c r="D310" s="276">
        <v>1542</v>
      </c>
      <c r="E310" s="276">
        <v>21</v>
      </c>
      <c r="F310" s="276">
        <v>10</v>
      </c>
      <c r="G310" s="276">
        <v>42</v>
      </c>
    </row>
    <row r="311" spans="1:7">
      <c r="A311" s="286" t="s">
        <v>970</v>
      </c>
      <c r="B311" s="276">
        <v>305</v>
      </c>
      <c r="C311" s="276">
        <v>71</v>
      </c>
      <c r="D311" s="276">
        <v>199</v>
      </c>
      <c r="E311" s="276">
        <v>3</v>
      </c>
      <c r="F311" s="276">
        <v>0</v>
      </c>
      <c r="G311" s="276">
        <v>6</v>
      </c>
    </row>
    <row r="312" spans="1:7">
      <c r="A312" s="286" t="s">
        <v>969</v>
      </c>
      <c r="B312" s="276">
        <v>206</v>
      </c>
      <c r="C312" s="276">
        <v>49</v>
      </c>
      <c r="D312" s="276">
        <v>137</v>
      </c>
      <c r="E312" s="276">
        <v>1</v>
      </c>
      <c r="F312" s="276">
        <v>0</v>
      </c>
      <c r="G312" s="276">
        <v>1</v>
      </c>
    </row>
    <row r="313" spans="1:7">
      <c r="A313" s="286" t="s">
        <v>968</v>
      </c>
      <c r="B313" s="276">
        <v>85</v>
      </c>
      <c r="C313" s="276">
        <v>20</v>
      </c>
      <c r="D313" s="276">
        <v>37</v>
      </c>
      <c r="E313" s="276">
        <v>0</v>
      </c>
      <c r="F313" s="276">
        <v>0</v>
      </c>
      <c r="G313" s="276">
        <v>0</v>
      </c>
    </row>
    <row r="314" spans="1:7">
      <c r="A314" s="286" t="s">
        <v>967</v>
      </c>
      <c r="B314" s="276">
        <v>252</v>
      </c>
      <c r="C314" s="276">
        <v>53</v>
      </c>
      <c r="D314" s="276">
        <v>178</v>
      </c>
      <c r="E314" s="276">
        <v>4</v>
      </c>
      <c r="F314" s="276">
        <v>0</v>
      </c>
      <c r="G314" s="276">
        <v>2</v>
      </c>
    </row>
    <row r="315" spans="1:7">
      <c r="A315" s="286" t="s">
        <v>966</v>
      </c>
      <c r="B315" s="276">
        <v>179</v>
      </c>
      <c r="C315" s="276">
        <v>28</v>
      </c>
      <c r="D315" s="276">
        <v>92</v>
      </c>
      <c r="E315" s="276">
        <v>2</v>
      </c>
      <c r="F315" s="276">
        <v>0</v>
      </c>
      <c r="G315" s="276">
        <v>3</v>
      </c>
    </row>
    <row r="316" spans="1:7">
      <c r="A316" s="286" t="s">
        <v>965</v>
      </c>
      <c r="B316" s="276">
        <v>185</v>
      </c>
      <c r="C316" s="276">
        <v>33</v>
      </c>
      <c r="D316" s="276">
        <v>118</v>
      </c>
      <c r="E316" s="276">
        <v>0</v>
      </c>
      <c r="F316" s="276">
        <v>1</v>
      </c>
      <c r="G316" s="276">
        <v>1</v>
      </c>
    </row>
    <row r="317" spans="1:7">
      <c r="A317" s="286" t="s">
        <v>964</v>
      </c>
      <c r="B317" s="276">
        <v>504</v>
      </c>
      <c r="C317" s="276">
        <v>118</v>
      </c>
      <c r="D317" s="276">
        <v>224</v>
      </c>
      <c r="E317" s="276">
        <v>4</v>
      </c>
      <c r="F317" s="276">
        <v>0</v>
      </c>
      <c r="G317" s="276">
        <v>6</v>
      </c>
    </row>
    <row r="318" spans="1:7">
      <c r="A318" s="286" t="s">
        <v>963</v>
      </c>
      <c r="B318" s="276">
        <v>275</v>
      </c>
      <c r="C318" s="276">
        <v>54</v>
      </c>
      <c r="D318" s="276">
        <v>173</v>
      </c>
      <c r="E318" s="276">
        <v>0</v>
      </c>
      <c r="F318" s="276">
        <v>0</v>
      </c>
      <c r="G318" s="276">
        <v>1</v>
      </c>
    </row>
    <row r="319" spans="1:7">
      <c r="A319" s="286" t="s">
        <v>962</v>
      </c>
      <c r="B319" s="276">
        <v>59</v>
      </c>
      <c r="C319" s="276">
        <v>7</v>
      </c>
      <c r="D319" s="276">
        <v>38</v>
      </c>
      <c r="E319" s="276">
        <v>0</v>
      </c>
      <c r="F319" s="276">
        <v>0</v>
      </c>
      <c r="G319" s="276">
        <v>0</v>
      </c>
    </row>
    <row r="320" spans="1:7">
      <c r="A320" s="286" t="s">
        <v>961</v>
      </c>
      <c r="B320" s="276">
        <v>428</v>
      </c>
      <c r="C320" s="276">
        <v>98</v>
      </c>
      <c r="D320" s="276">
        <v>257</v>
      </c>
      <c r="E320" s="276">
        <v>1</v>
      </c>
      <c r="F320" s="276">
        <v>0</v>
      </c>
      <c r="G320" s="276">
        <v>5</v>
      </c>
    </row>
    <row r="321" spans="1:7">
      <c r="A321" s="286" t="s">
        <v>960</v>
      </c>
      <c r="B321" s="276">
        <v>1089</v>
      </c>
      <c r="C321" s="276">
        <v>230</v>
      </c>
      <c r="D321" s="276">
        <v>432</v>
      </c>
      <c r="E321" s="276">
        <v>8</v>
      </c>
      <c r="F321" s="276">
        <v>0</v>
      </c>
      <c r="G321" s="276">
        <v>11</v>
      </c>
    </row>
    <row r="322" spans="1:7">
      <c r="A322" s="286" t="s">
        <v>959</v>
      </c>
      <c r="B322" s="276">
        <v>85</v>
      </c>
      <c r="C322" s="276">
        <v>16</v>
      </c>
      <c r="D322" s="276">
        <v>46</v>
      </c>
      <c r="E322" s="276">
        <v>1</v>
      </c>
      <c r="F322" s="276">
        <v>0</v>
      </c>
      <c r="G322" s="276">
        <v>2</v>
      </c>
    </row>
    <row r="323" spans="1:7">
      <c r="A323" s="286" t="s">
        <v>958</v>
      </c>
      <c r="B323" s="276">
        <v>299</v>
      </c>
      <c r="C323" s="276">
        <v>71</v>
      </c>
      <c r="D323" s="276">
        <v>185</v>
      </c>
      <c r="E323" s="276">
        <v>3</v>
      </c>
      <c r="F323" s="276">
        <v>1</v>
      </c>
      <c r="G323" s="276">
        <v>5</v>
      </c>
    </row>
    <row r="324" spans="1:7">
      <c r="A324" s="286" t="s">
        <v>957</v>
      </c>
      <c r="B324" s="276">
        <v>369</v>
      </c>
      <c r="C324" s="276">
        <v>93</v>
      </c>
      <c r="D324" s="276">
        <v>139</v>
      </c>
      <c r="E324" s="276">
        <v>3</v>
      </c>
      <c r="F324" s="276">
        <v>1</v>
      </c>
      <c r="G324" s="276">
        <v>3</v>
      </c>
    </row>
    <row r="325" spans="1:7">
      <c r="A325" s="286" t="s">
        <v>956</v>
      </c>
      <c r="B325" s="276">
        <v>169</v>
      </c>
      <c r="C325" s="276">
        <v>15</v>
      </c>
      <c r="D325" s="276">
        <v>126</v>
      </c>
      <c r="E325" s="276">
        <v>0</v>
      </c>
      <c r="F325" s="276">
        <v>0</v>
      </c>
      <c r="G325" s="276">
        <v>3</v>
      </c>
    </row>
    <row r="326" spans="1:7">
      <c r="A326" s="286" t="s">
        <v>955</v>
      </c>
      <c r="B326" s="276">
        <v>160</v>
      </c>
      <c r="C326" s="276">
        <v>33</v>
      </c>
      <c r="D326" s="276">
        <v>98</v>
      </c>
      <c r="E326" s="276">
        <v>2</v>
      </c>
      <c r="F326" s="276">
        <v>1</v>
      </c>
      <c r="G326" s="276">
        <v>1</v>
      </c>
    </row>
    <row r="327" spans="1:7">
      <c r="A327" s="286" t="s">
        <v>954</v>
      </c>
      <c r="B327" s="276">
        <v>126</v>
      </c>
      <c r="C327" s="276">
        <v>31</v>
      </c>
      <c r="D327" s="276">
        <v>65</v>
      </c>
      <c r="E327" s="276">
        <v>0</v>
      </c>
      <c r="F327" s="276">
        <v>0</v>
      </c>
      <c r="G327" s="276">
        <v>3</v>
      </c>
    </row>
    <row r="328" spans="1:7">
      <c r="A328" s="286" t="s">
        <v>953</v>
      </c>
      <c r="B328" s="276">
        <v>325</v>
      </c>
      <c r="C328" s="276">
        <v>66</v>
      </c>
      <c r="D328" s="276">
        <v>163</v>
      </c>
      <c r="E328" s="276">
        <v>1</v>
      </c>
      <c r="F328" s="276">
        <v>1</v>
      </c>
      <c r="G328" s="276">
        <v>2</v>
      </c>
    </row>
    <row r="329" spans="1:7">
      <c r="A329" s="286" t="s">
        <v>952</v>
      </c>
      <c r="B329" s="276">
        <v>798</v>
      </c>
      <c r="C329" s="276">
        <v>167</v>
      </c>
      <c r="D329" s="276">
        <v>317</v>
      </c>
      <c r="E329" s="276">
        <v>1</v>
      </c>
      <c r="F329" s="276">
        <v>0</v>
      </c>
      <c r="G329" s="276">
        <v>7</v>
      </c>
    </row>
    <row r="330" spans="1:7">
      <c r="A330" s="286" t="s">
        <v>951</v>
      </c>
      <c r="B330" s="276">
        <v>165</v>
      </c>
      <c r="C330" s="276">
        <v>11</v>
      </c>
      <c r="D330" s="276">
        <v>88</v>
      </c>
      <c r="E330" s="276">
        <v>0</v>
      </c>
      <c r="F330" s="276">
        <v>0</v>
      </c>
      <c r="G330" s="276">
        <v>3</v>
      </c>
    </row>
    <row r="331" spans="1:7">
      <c r="A331" s="287" t="s">
        <v>950</v>
      </c>
      <c r="B331" s="275">
        <v>2827</v>
      </c>
      <c r="C331" s="275">
        <v>611</v>
      </c>
      <c r="D331" s="275">
        <v>1580</v>
      </c>
      <c r="E331" s="275">
        <v>14</v>
      </c>
      <c r="F331" s="275">
        <v>4</v>
      </c>
      <c r="G331" s="275">
        <v>27</v>
      </c>
    </row>
    <row r="332" spans="1:7">
      <c r="A332" s="286" t="s">
        <v>949</v>
      </c>
      <c r="B332" s="276">
        <v>771</v>
      </c>
      <c r="C332" s="276">
        <v>178</v>
      </c>
      <c r="D332" s="276">
        <v>408</v>
      </c>
      <c r="E332" s="276">
        <v>1</v>
      </c>
      <c r="F332" s="276">
        <v>1</v>
      </c>
      <c r="G332" s="276">
        <v>6</v>
      </c>
    </row>
    <row r="333" spans="1:7">
      <c r="A333" s="286" t="s">
        <v>948</v>
      </c>
      <c r="B333" s="276">
        <v>369</v>
      </c>
      <c r="C333" s="276">
        <v>67</v>
      </c>
      <c r="D333" s="276">
        <v>166</v>
      </c>
      <c r="E333" s="276">
        <v>4</v>
      </c>
      <c r="F333" s="276">
        <v>0</v>
      </c>
      <c r="G333" s="276">
        <v>8</v>
      </c>
    </row>
    <row r="334" spans="1:7">
      <c r="A334" s="286" t="s">
        <v>947</v>
      </c>
      <c r="B334" s="276">
        <v>193</v>
      </c>
      <c r="C334" s="276">
        <v>49</v>
      </c>
      <c r="D334" s="276">
        <v>136</v>
      </c>
      <c r="E334" s="276">
        <v>1</v>
      </c>
      <c r="F334" s="276">
        <v>0</v>
      </c>
      <c r="G334" s="276">
        <v>1</v>
      </c>
    </row>
    <row r="335" spans="1:7">
      <c r="A335" s="286" t="s">
        <v>946</v>
      </c>
      <c r="B335" s="276">
        <v>152</v>
      </c>
      <c r="C335" s="276">
        <v>21</v>
      </c>
      <c r="D335" s="276">
        <v>66</v>
      </c>
      <c r="E335" s="276">
        <v>0</v>
      </c>
      <c r="F335" s="276">
        <v>0</v>
      </c>
      <c r="G335" s="276">
        <v>0</v>
      </c>
    </row>
    <row r="336" spans="1:7">
      <c r="A336" s="286" t="s">
        <v>945</v>
      </c>
      <c r="B336" s="276">
        <v>123</v>
      </c>
      <c r="C336" s="276">
        <v>33</v>
      </c>
      <c r="D336" s="276">
        <v>52</v>
      </c>
      <c r="E336" s="276">
        <v>1</v>
      </c>
      <c r="F336" s="276">
        <v>0</v>
      </c>
      <c r="G336" s="276">
        <v>1</v>
      </c>
    </row>
    <row r="337" spans="1:7">
      <c r="A337" s="286" t="s">
        <v>944</v>
      </c>
      <c r="B337" s="276">
        <v>96</v>
      </c>
      <c r="C337" s="276">
        <v>12</v>
      </c>
      <c r="D337" s="276">
        <v>58</v>
      </c>
      <c r="E337" s="276">
        <v>0</v>
      </c>
      <c r="F337" s="276">
        <v>0</v>
      </c>
      <c r="G337" s="276">
        <v>1</v>
      </c>
    </row>
    <row r="338" spans="1:7">
      <c r="A338" s="286" t="s">
        <v>943</v>
      </c>
      <c r="B338" s="276">
        <v>133</v>
      </c>
      <c r="C338" s="276">
        <v>20</v>
      </c>
      <c r="D338" s="276">
        <v>84</v>
      </c>
      <c r="E338" s="276">
        <v>1</v>
      </c>
      <c r="F338" s="276">
        <v>2</v>
      </c>
      <c r="G338" s="276">
        <v>2</v>
      </c>
    </row>
    <row r="339" spans="1:7">
      <c r="A339" s="286" t="s">
        <v>942</v>
      </c>
      <c r="B339" s="276">
        <v>163</v>
      </c>
      <c r="C339" s="276">
        <v>32</v>
      </c>
      <c r="D339" s="276">
        <v>96</v>
      </c>
      <c r="E339" s="276">
        <v>2</v>
      </c>
      <c r="F339" s="276">
        <v>0</v>
      </c>
      <c r="G339" s="276">
        <v>2</v>
      </c>
    </row>
    <row r="340" spans="1:7">
      <c r="A340" s="286" t="s">
        <v>941</v>
      </c>
      <c r="B340" s="276">
        <v>123</v>
      </c>
      <c r="C340" s="276">
        <v>35</v>
      </c>
      <c r="D340" s="276">
        <v>70</v>
      </c>
      <c r="E340" s="276">
        <v>1</v>
      </c>
      <c r="F340" s="276">
        <v>0</v>
      </c>
      <c r="G340" s="276">
        <v>2</v>
      </c>
    </row>
    <row r="341" spans="1:7">
      <c r="A341" s="286" t="s">
        <v>940</v>
      </c>
      <c r="B341" s="276">
        <v>264</v>
      </c>
      <c r="C341" s="276">
        <v>56</v>
      </c>
      <c r="D341" s="276">
        <v>200</v>
      </c>
      <c r="E341" s="276">
        <v>2</v>
      </c>
      <c r="F341" s="276">
        <v>1</v>
      </c>
      <c r="G341" s="276">
        <v>2</v>
      </c>
    </row>
    <row r="342" spans="1:7">
      <c r="A342" s="286" t="s">
        <v>939</v>
      </c>
      <c r="B342" s="276">
        <v>440</v>
      </c>
      <c r="C342" s="276">
        <v>108</v>
      </c>
      <c r="D342" s="276">
        <v>244</v>
      </c>
      <c r="E342" s="276">
        <v>1</v>
      </c>
      <c r="F342" s="276">
        <v>0</v>
      </c>
      <c r="G342" s="276">
        <v>2</v>
      </c>
    </row>
    <row r="343" spans="1:7">
      <c r="A343" s="287" t="s">
        <v>938</v>
      </c>
      <c r="B343" s="275">
        <v>4814</v>
      </c>
      <c r="C343" s="275">
        <v>1219</v>
      </c>
      <c r="D343" s="275">
        <v>2505</v>
      </c>
      <c r="E343" s="275">
        <v>26</v>
      </c>
      <c r="F343" s="275">
        <v>17</v>
      </c>
      <c r="G343" s="275">
        <v>26</v>
      </c>
    </row>
    <row r="344" spans="1:7">
      <c r="A344" s="287" t="s">
        <v>937</v>
      </c>
      <c r="B344" s="275">
        <v>3696</v>
      </c>
      <c r="C344" s="275">
        <v>956</v>
      </c>
      <c r="D344" s="275">
        <v>1797</v>
      </c>
      <c r="E344" s="275">
        <v>19</v>
      </c>
      <c r="F344" s="275">
        <v>12</v>
      </c>
      <c r="G344" s="275">
        <v>18</v>
      </c>
    </row>
    <row r="345" spans="1:7">
      <c r="A345" s="286" t="s">
        <v>936</v>
      </c>
      <c r="B345" s="276">
        <v>2147</v>
      </c>
      <c r="C345" s="276">
        <v>590</v>
      </c>
      <c r="D345" s="276">
        <v>975</v>
      </c>
      <c r="E345" s="276">
        <v>13</v>
      </c>
      <c r="F345" s="276">
        <v>8</v>
      </c>
      <c r="G345" s="276">
        <v>8</v>
      </c>
    </row>
    <row r="346" spans="1:7">
      <c r="A346" s="286" t="s">
        <v>935</v>
      </c>
      <c r="B346" s="276">
        <v>67</v>
      </c>
      <c r="C346" s="276">
        <v>17</v>
      </c>
      <c r="D346" s="276">
        <v>34</v>
      </c>
      <c r="E346" s="276">
        <v>0</v>
      </c>
      <c r="F346" s="276">
        <v>0</v>
      </c>
      <c r="G346" s="276">
        <v>0</v>
      </c>
    </row>
    <row r="347" spans="1:7">
      <c r="A347" s="286" t="s">
        <v>934</v>
      </c>
      <c r="B347" s="276">
        <v>215</v>
      </c>
      <c r="C347" s="276">
        <v>50</v>
      </c>
      <c r="D347" s="276">
        <v>115</v>
      </c>
      <c r="E347" s="276">
        <v>0</v>
      </c>
      <c r="F347" s="276">
        <v>0</v>
      </c>
      <c r="G347" s="276">
        <v>2</v>
      </c>
    </row>
    <row r="348" spans="1:7">
      <c r="A348" s="286" t="s">
        <v>36</v>
      </c>
      <c r="B348" s="276">
        <v>261</v>
      </c>
      <c r="C348" s="276">
        <v>77</v>
      </c>
      <c r="D348" s="276">
        <v>100</v>
      </c>
      <c r="E348" s="276">
        <v>3</v>
      </c>
      <c r="F348" s="276">
        <v>0</v>
      </c>
      <c r="G348" s="276">
        <v>0</v>
      </c>
    </row>
    <row r="349" spans="1:7">
      <c r="A349" s="286" t="s">
        <v>933</v>
      </c>
      <c r="B349" s="276">
        <v>80</v>
      </c>
      <c r="C349" s="276">
        <v>18</v>
      </c>
      <c r="D349" s="276">
        <v>56</v>
      </c>
      <c r="E349" s="276">
        <v>0</v>
      </c>
      <c r="F349" s="276">
        <v>0</v>
      </c>
      <c r="G349" s="276">
        <v>0</v>
      </c>
    </row>
    <row r="350" spans="1:7">
      <c r="A350" s="286" t="s">
        <v>932</v>
      </c>
      <c r="B350" s="276">
        <v>290</v>
      </c>
      <c r="C350" s="276">
        <v>50</v>
      </c>
      <c r="D350" s="276">
        <v>153</v>
      </c>
      <c r="E350" s="276">
        <v>2</v>
      </c>
      <c r="F350" s="276">
        <v>2</v>
      </c>
      <c r="G350" s="276">
        <v>4</v>
      </c>
    </row>
    <row r="351" spans="1:7">
      <c r="A351" s="286" t="s">
        <v>931</v>
      </c>
      <c r="B351" s="276">
        <v>225</v>
      </c>
      <c r="C351" s="276">
        <v>60</v>
      </c>
      <c r="D351" s="276">
        <v>138</v>
      </c>
      <c r="E351" s="276">
        <v>0</v>
      </c>
      <c r="F351" s="276">
        <v>0</v>
      </c>
      <c r="G351" s="276">
        <v>1</v>
      </c>
    </row>
    <row r="352" spans="1:7">
      <c r="A352" s="286" t="s">
        <v>930</v>
      </c>
      <c r="B352" s="276">
        <v>411</v>
      </c>
      <c r="C352" s="276">
        <v>94</v>
      </c>
      <c r="D352" s="276">
        <v>226</v>
      </c>
      <c r="E352" s="276">
        <v>1</v>
      </c>
      <c r="F352" s="276">
        <v>2</v>
      </c>
      <c r="G352" s="276">
        <v>3</v>
      </c>
    </row>
    <row r="353" spans="1:7">
      <c r="A353" s="287" t="s">
        <v>929</v>
      </c>
      <c r="B353" s="275">
        <v>1118</v>
      </c>
      <c r="C353" s="275">
        <v>263</v>
      </c>
      <c r="D353" s="275">
        <v>708</v>
      </c>
      <c r="E353" s="275">
        <v>7</v>
      </c>
      <c r="F353" s="275">
        <v>5</v>
      </c>
      <c r="G353" s="275">
        <v>8</v>
      </c>
    </row>
    <row r="354" spans="1:7">
      <c r="A354" s="286" t="s">
        <v>928</v>
      </c>
      <c r="B354" s="276">
        <v>456</v>
      </c>
      <c r="C354" s="276">
        <v>118</v>
      </c>
      <c r="D354" s="276">
        <v>273</v>
      </c>
      <c r="E354" s="276">
        <v>4</v>
      </c>
      <c r="F354" s="276">
        <v>1</v>
      </c>
      <c r="G354" s="276">
        <v>1</v>
      </c>
    </row>
    <row r="355" spans="1:7">
      <c r="A355" s="286" t="s">
        <v>927</v>
      </c>
      <c r="B355" s="276">
        <v>205</v>
      </c>
      <c r="C355" s="276">
        <v>46</v>
      </c>
      <c r="D355" s="276">
        <v>67</v>
      </c>
      <c r="E355" s="276">
        <v>0</v>
      </c>
      <c r="F355" s="276">
        <v>1</v>
      </c>
      <c r="G355" s="276">
        <v>4</v>
      </c>
    </row>
    <row r="356" spans="1:7">
      <c r="A356" s="286" t="s">
        <v>926</v>
      </c>
      <c r="B356" s="276">
        <v>89</v>
      </c>
      <c r="C356" s="276">
        <v>21</v>
      </c>
      <c r="D356" s="276">
        <v>84</v>
      </c>
      <c r="E356" s="276">
        <v>1</v>
      </c>
      <c r="F356" s="276">
        <v>0</v>
      </c>
      <c r="G356" s="276">
        <v>1</v>
      </c>
    </row>
    <row r="357" spans="1:7">
      <c r="A357" s="286" t="s">
        <v>925</v>
      </c>
      <c r="B357" s="276">
        <v>368</v>
      </c>
      <c r="C357" s="276">
        <v>78</v>
      </c>
      <c r="D357" s="276">
        <v>284</v>
      </c>
      <c r="E357" s="276">
        <v>2</v>
      </c>
      <c r="F357" s="276">
        <v>3</v>
      </c>
      <c r="G357" s="276">
        <v>2</v>
      </c>
    </row>
    <row r="358" spans="1:7">
      <c r="A358" s="287" t="s">
        <v>924</v>
      </c>
      <c r="B358" s="275">
        <v>11191</v>
      </c>
      <c r="C358" s="275">
        <v>2509</v>
      </c>
      <c r="D358" s="275">
        <v>5136</v>
      </c>
      <c r="E358" s="275">
        <v>61</v>
      </c>
      <c r="F358" s="275">
        <v>29</v>
      </c>
      <c r="G358" s="275">
        <v>94</v>
      </c>
    </row>
    <row r="359" spans="1:7">
      <c r="A359" s="287" t="s">
        <v>923</v>
      </c>
      <c r="B359" s="275">
        <v>5593</v>
      </c>
      <c r="C359" s="275">
        <v>1314</v>
      </c>
      <c r="D359" s="275">
        <v>2234</v>
      </c>
      <c r="E359" s="275">
        <v>28</v>
      </c>
      <c r="F359" s="275">
        <v>15</v>
      </c>
      <c r="G359" s="275">
        <v>34</v>
      </c>
    </row>
    <row r="360" spans="1:7">
      <c r="A360" s="286" t="s">
        <v>922</v>
      </c>
      <c r="B360" s="276">
        <v>3624</v>
      </c>
      <c r="C360" s="276">
        <v>822</v>
      </c>
      <c r="D360" s="276">
        <v>1245</v>
      </c>
      <c r="E360" s="276">
        <v>21</v>
      </c>
      <c r="F360" s="276">
        <v>9</v>
      </c>
      <c r="G360" s="276">
        <v>21</v>
      </c>
    </row>
    <row r="361" spans="1:7">
      <c r="A361" s="286" t="s">
        <v>921</v>
      </c>
      <c r="B361" s="276">
        <v>421</v>
      </c>
      <c r="C361" s="276">
        <v>83</v>
      </c>
      <c r="D361" s="276">
        <v>183</v>
      </c>
      <c r="E361" s="276">
        <v>2</v>
      </c>
      <c r="F361" s="276">
        <v>0</v>
      </c>
      <c r="G361" s="276">
        <v>2</v>
      </c>
    </row>
    <row r="362" spans="1:7">
      <c r="A362" s="286" t="s">
        <v>920</v>
      </c>
      <c r="B362" s="276">
        <v>31</v>
      </c>
      <c r="C362" s="276">
        <v>5</v>
      </c>
      <c r="D362" s="276">
        <v>33</v>
      </c>
      <c r="E362" s="276">
        <v>0</v>
      </c>
      <c r="F362" s="276">
        <v>0</v>
      </c>
      <c r="G362" s="276">
        <v>0</v>
      </c>
    </row>
    <row r="363" spans="1:7">
      <c r="A363" s="286" t="s">
        <v>919</v>
      </c>
      <c r="B363" s="276">
        <v>123</v>
      </c>
      <c r="C363" s="276">
        <v>38</v>
      </c>
      <c r="D363" s="276">
        <v>95</v>
      </c>
      <c r="E363" s="276">
        <v>2</v>
      </c>
      <c r="F363" s="276">
        <v>0</v>
      </c>
      <c r="G363" s="276">
        <v>2</v>
      </c>
    </row>
    <row r="364" spans="1:7">
      <c r="A364" s="286" t="s">
        <v>918</v>
      </c>
      <c r="B364" s="276">
        <v>212</v>
      </c>
      <c r="C364" s="276">
        <v>67</v>
      </c>
      <c r="D364" s="276">
        <v>106</v>
      </c>
      <c r="E364" s="276">
        <v>2</v>
      </c>
      <c r="F364" s="276">
        <v>2</v>
      </c>
      <c r="G364" s="276">
        <v>1</v>
      </c>
    </row>
    <row r="365" spans="1:7">
      <c r="A365" s="286" t="s">
        <v>917</v>
      </c>
      <c r="B365" s="276">
        <v>184</v>
      </c>
      <c r="C365" s="276">
        <v>41</v>
      </c>
      <c r="D365" s="276">
        <v>130</v>
      </c>
      <c r="E365" s="276">
        <v>0</v>
      </c>
      <c r="F365" s="276">
        <v>0</v>
      </c>
      <c r="G365" s="276">
        <v>2</v>
      </c>
    </row>
    <row r="366" spans="1:7">
      <c r="A366" s="286" t="s">
        <v>916</v>
      </c>
      <c r="B366" s="276">
        <v>201</v>
      </c>
      <c r="C366" s="276">
        <v>59</v>
      </c>
      <c r="D366" s="276">
        <v>103</v>
      </c>
      <c r="E366" s="276">
        <v>1</v>
      </c>
      <c r="F366" s="276">
        <v>0</v>
      </c>
      <c r="G366" s="276">
        <v>2</v>
      </c>
    </row>
    <row r="367" spans="1:7">
      <c r="A367" s="286" t="s">
        <v>915</v>
      </c>
      <c r="B367" s="276">
        <v>145</v>
      </c>
      <c r="C367" s="276">
        <v>31</v>
      </c>
      <c r="D367" s="276">
        <v>127</v>
      </c>
      <c r="E367" s="276">
        <v>0</v>
      </c>
      <c r="F367" s="276">
        <v>0</v>
      </c>
      <c r="G367" s="276">
        <v>0</v>
      </c>
    </row>
    <row r="368" spans="1:7">
      <c r="A368" s="286" t="s">
        <v>914</v>
      </c>
      <c r="B368" s="276">
        <v>652</v>
      </c>
      <c r="C368" s="276">
        <v>168</v>
      </c>
      <c r="D368" s="276">
        <v>212</v>
      </c>
      <c r="E368" s="276">
        <v>0</v>
      </c>
      <c r="F368" s="276">
        <v>4</v>
      </c>
      <c r="G368" s="276">
        <v>4</v>
      </c>
    </row>
    <row r="369" spans="1:7">
      <c r="A369" s="287" t="s">
        <v>437</v>
      </c>
      <c r="B369" s="275">
        <v>2194</v>
      </c>
      <c r="C369" s="275">
        <v>458</v>
      </c>
      <c r="D369" s="275">
        <v>1113</v>
      </c>
      <c r="E369" s="275">
        <v>13</v>
      </c>
      <c r="F369" s="275">
        <v>2</v>
      </c>
      <c r="G369" s="275">
        <v>17</v>
      </c>
    </row>
    <row r="370" spans="1:7">
      <c r="A370" s="286" t="s">
        <v>913</v>
      </c>
      <c r="B370" s="276">
        <v>666</v>
      </c>
      <c r="C370" s="276">
        <v>150</v>
      </c>
      <c r="D370" s="276">
        <v>299</v>
      </c>
      <c r="E370" s="276">
        <v>6</v>
      </c>
      <c r="F370" s="276">
        <v>1</v>
      </c>
      <c r="G370" s="276">
        <v>6</v>
      </c>
    </row>
    <row r="371" spans="1:7">
      <c r="A371" s="286" t="s">
        <v>912</v>
      </c>
      <c r="B371" s="276">
        <v>508</v>
      </c>
      <c r="C371" s="276">
        <v>112</v>
      </c>
      <c r="D371" s="276">
        <v>292</v>
      </c>
      <c r="E371" s="276">
        <v>3</v>
      </c>
      <c r="F371" s="276">
        <v>0</v>
      </c>
      <c r="G371" s="276">
        <v>5</v>
      </c>
    </row>
    <row r="372" spans="1:7">
      <c r="A372" s="286" t="s">
        <v>911</v>
      </c>
      <c r="B372" s="276">
        <v>174</v>
      </c>
      <c r="C372" s="276">
        <v>24</v>
      </c>
      <c r="D372" s="276">
        <v>94</v>
      </c>
      <c r="E372" s="276">
        <v>0</v>
      </c>
      <c r="F372" s="276">
        <v>1</v>
      </c>
      <c r="G372" s="276">
        <v>0</v>
      </c>
    </row>
    <row r="373" spans="1:7">
      <c r="A373" s="286" t="s">
        <v>910</v>
      </c>
      <c r="B373" s="276">
        <v>34</v>
      </c>
      <c r="C373" s="276">
        <v>7</v>
      </c>
      <c r="D373" s="276">
        <v>25</v>
      </c>
      <c r="E373" s="276">
        <v>0</v>
      </c>
      <c r="F373" s="276">
        <v>0</v>
      </c>
      <c r="G373" s="276">
        <v>0</v>
      </c>
    </row>
    <row r="374" spans="1:7">
      <c r="A374" s="286" t="s">
        <v>909</v>
      </c>
      <c r="B374" s="276">
        <v>172</v>
      </c>
      <c r="C374" s="276">
        <v>28</v>
      </c>
      <c r="D374" s="276">
        <v>71</v>
      </c>
      <c r="E374" s="276">
        <v>0</v>
      </c>
      <c r="F374" s="276">
        <v>0</v>
      </c>
      <c r="G374" s="276">
        <v>0</v>
      </c>
    </row>
    <row r="375" spans="1:7">
      <c r="A375" s="286" t="s">
        <v>908</v>
      </c>
      <c r="B375" s="276">
        <v>44</v>
      </c>
      <c r="C375" s="276">
        <v>5</v>
      </c>
      <c r="D375" s="276">
        <v>33</v>
      </c>
      <c r="E375" s="276">
        <v>0</v>
      </c>
      <c r="F375" s="276">
        <v>0</v>
      </c>
      <c r="G375" s="276">
        <v>1</v>
      </c>
    </row>
    <row r="376" spans="1:7">
      <c r="A376" s="286" t="s">
        <v>907</v>
      </c>
      <c r="B376" s="276">
        <v>58</v>
      </c>
      <c r="C376" s="276">
        <v>13</v>
      </c>
      <c r="D376" s="276">
        <v>34</v>
      </c>
      <c r="E376" s="276">
        <v>1</v>
      </c>
      <c r="F376" s="276">
        <v>0</v>
      </c>
      <c r="G376" s="276">
        <v>0</v>
      </c>
    </row>
    <row r="377" spans="1:7">
      <c r="A377" s="286" t="s">
        <v>906</v>
      </c>
      <c r="B377" s="276">
        <v>399</v>
      </c>
      <c r="C377" s="276">
        <v>83</v>
      </c>
      <c r="D377" s="276">
        <v>124</v>
      </c>
      <c r="E377" s="276">
        <v>2</v>
      </c>
      <c r="F377" s="276">
        <v>0</v>
      </c>
      <c r="G377" s="276">
        <v>1</v>
      </c>
    </row>
    <row r="378" spans="1:7">
      <c r="A378" s="286" t="s">
        <v>905</v>
      </c>
      <c r="B378" s="276">
        <v>63</v>
      </c>
      <c r="C378" s="276">
        <v>21</v>
      </c>
      <c r="D378" s="276">
        <v>70</v>
      </c>
      <c r="E378" s="276">
        <v>1</v>
      </c>
      <c r="F378" s="276">
        <v>0</v>
      </c>
      <c r="G378" s="276">
        <v>2</v>
      </c>
    </row>
    <row r="379" spans="1:7">
      <c r="A379" s="286" t="s">
        <v>904</v>
      </c>
      <c r="B379" s="276">
        <v>76</v>
      </c>
      <c r="C379" s="276">
        <v>15</v>
      </c>
      <c r="D379" s="276">
        <v>71</v>
      </c>
      <c r="E379" s="276">
        <v>0</v>
      </c>
      <c r="F379" s="276">
        <v>0</v>
      </c>
      <c r="G379" s="276">
        <v>2</v>
      </c>
    </row>
    <row r="380" spans="1:7">
      <c r="A380" s="287" t="s">
        <v>903</v>
      </c>
      <c r="B380" s="275">
        <v>3233</v>
      </c>
      <c r="C380" s="275">
        <v>700</v>
      </c>
      <c r="D380" s="275">
        <v>1693</v>
      </c>
      <c r="E380" s="275">
        <v>19</v>
      </c>
      <c r="F380" s="275">
        <v>12</v>
      </c>
      <c r="G380" s="275">
        <v>42</v>
      </c>
    </row>
    <row r="381" spans="1:7">
      <c r="A381" s="286" t="s">
        <v>902</v>
      </c>
      <c r="B381" s="276">
        <v>2407</v>
      </c>
      <c r="C381" s="276">
        <v>496</v>
      </c>
      <c r="D381" s="276">
        <v>1163</v>
      </c>
      <c r="E381" s="276">
        <v>15</v>
      </c>
      <c r="F381" s="276">
        <v>9</v>
      </c>
      <c r="G381" s="276">
        <v>33</v>
      </c>
    </row>
    <row r="382" spans="1:7">
      <c r="A382" s="286" t="s">
        <v>901</v>
      </c>
      <c r="B382" s="276">
        <v>97</v>
      </c>
      <c r="C382" s="276">
        <v>18</v>
      </c>
      <c r="D382" s="276">
        <v>50</v>
      </c>
      <c r="E382" s="276">
        <v>0</v>
      </c>
      <c r="F382" s="276">
        <v>0</v>
      </c>
      <c r="G382" s="276">
        <v>2</v>
      </c>
    </row>
    <row r="383" spans="1:7">
      <c r="A383" s="286" t="s">
        <v>900</v>
      </c>
      <c r="B383" s="276">
        <v>267</v>
      </c>
      <c r="C383" s="276">
        <v>63</v>
      </c>
      <c r="D383" s="276">
        <v>147</v>
      </c>
      <c r="E383" s="276">
        <v>2</v>
      </c>
      <c r="F383" s="276">
        <v>1</v>
      </c>
      <c r="G383" s="276">
        <v>4</v>
      </c>
    </row>
    <row r="384" spans="1:7">
      <c r="A384" s="286" t="s">
        <v>899</v>
      </c>
      <c r="B384" s="276">
        <v>137</v>
      </c>
      <c r="C384" s="276">
        <v>47</v>
      </c>
      <c r="D384" s="276">
        <v>89</v>
      </c>
      <c r="E384" s="276">
        <v>0</v>
      </c>
      <c r="F384" s="276">
        <v>0</v>
      </c>
      <c r="G384" s="276">
        <v>1</v>
      </c>
    </row>
    <row r="385" spans="1:7">
      <c r="A385" s="286" t="s">
        <v>898</v>
      </c>
      <c r="B385" s="276">
        <v>162</v>
      </c>
      <c r="C385" s="276">
        <v>35</v>
      </c>
      <c r="D385" s="276">
        <v>100</v>
      </c>
      <c r="E385" s="276">
        <v>0</v>
      </c>
      <c r="F385" s="276">
        <v>0</v>
      </c>
      <c r="G385" s="276">
        <v>1</v>
      </c>
    </row>
    <row r="386" spans="1:7">
      <c r="A386" s="286" t="s">
        <v>897</v>
      </c>
      <c r="B386" s="276">
        <v>71</v>
      </c>
      <c r="C386" s="276">
        <v>19</v>
      </c>
      <c r="D386" s="276">
        <v>69</v>
      </c>
      <c r="E386" s="276">
        <v>1</v>
      </c>
      <c r="F386" s="276">
        <v>2</v>
      </c>
      <c r="G386" s="276">
        <v>1</v>
      </c>
    </row>
    <row r="387" spans="1:7">
      <c r="A387" s="286" t="s">
        <v>896</v>
      </c>
      <c r="B387" s="276">
        <v>92</v>
      </c>
      <c r="C387" s="276">
        <v>22</v>
      </c>
      <c r="D387" s="276">
        <v>75</v>
      </c>
      <c r="E387" s="276">
        <v>1</v>
      </c>
      <c r="F387" s="276">
        <v>0</v>
      </c>
      <c r="G387" s="276">
        <v>0</v>
      </c>
    </row>
    <row r="388" spans="1:7">
      <c r="A388" s="287" t="s">
        <v>895</v>
      </c>
      <c r="B388" s="275">
        <v>171</v>
      </c>
      <c r="C388" s="275">
        <v>37</v>
      </c>
      <c r="D388" s="275">
        <v>96</v>
      </c>
      <c r="E388" s="275">
        <v>1</v>
      </c>
      <c r="F388" s="275">
        <v>0</v>
      </c>
      <c r="G388" s="275">
        <v>1</v>
      </c>
    </row>
    <row r="389" spans="1:7">
      <c r="A389" s="286" t="s">
        <v>894</v>
      </c>
      <c r="B389" s="276">
        <v>29</v>
      </c>
      <c r="C389" s="276">
        <v>8</v>
      </c>
      <c r="D389" s="276">
        <v>24</v>
      </c>
      <c r="E389" s="276">
        <v>0</v>
      </c>
      <c r="F389" s="276">
        <v>0</v>
      </c>
      <c r="G389" s="276">
        <v>0</v>
      </c>
    </row>
    <row r="390" spans="1:7">
      <c r="A390" s="286" t="s">
        <v>893</v>
      </c>
      <c r="B390" s="276">
        <v>28</v>
      </c>
      <c r="C390" s="276">
        <v>8</v>
      </c>
      <c r="D390" s="276">
        <v>6</v>
      </c>
      <c r="E390" s="276">
        <v>0</v>
      </c>
      <c r="F390" s="276">
        <v>0</v>
      </c>
      <c r="G390" s="276">
        <v>1</v>
      </c>
    </row>
    <row r="391" spans="1:7">
      <c r="A391" s="286" t="s">
        <v>892</v>
      </c>
      <c r="B391" s="276">
        <v>105</v>
      </c>
      <c r="C391" s="276">
        <v>15</v>
      </c>
      <c r="D391" s="276">
        <v>52</v>
      </c>
      <c r="E391" s="276">
        <v>1</v>
      </c>
      <c r="F391" s="276">
        <v>0</v>
      </c>
      <c r="G391" s="276">
        <v>0</v>
      </c>
    </row>
    <row r="392" spans="1:7">
      <c r="A392" s="286" t="s">
        <v>891</v>
      </c>
      <c r="B392" s="276">
        <v>9</v>
      </c>
      <c r="C392" s="276">
        <v>6</v>
      </c>
      <c r="D392" s="276">
        <v>14</v>
      </c>
      <c r="E392" s="276">
        <v>0</v>
      </c>
      <c r="F392" s="276">
        <v>0</v>
      </c>
      <c r="G392" s="276">
        <v>0</v>
      </c>
    </row>
    <row r="393" spans="1:7">
      <c r="A393" s="287" t="s">
        <v>890</v>
      </c>
      <c r="B393" s="275">
        <v>1440</v>
      </c>
      <c r="C393" s="275">
        <v>332</v>
      </c>
      <c r="D393" s="275">
        <v>493</v>
      </c>
      <c r="E393" s="275">
        <v>6</v>
      </c>
      <c r="F393" s="275">
        <v>2</v>
      </c>
      <c r="G393" s="275">
        <v>11</v>
      </c>
    </row>
    <row r="394" spans="1:7">
      <c r="A394" s="287" t="s">
        <v>889</v>
      </c>
      <c r="B394" s="275">
        <v>882</v>
      </c>
      <c r="C394" s="275">
        <v>210</v>
      </c>
      <c r="D394" s="275">
        <v>274</v>
      </c>
      <c r="E394" s="275">
        <v>4</v>
      </c>
      <c r="F394" s="275">
        <v>0</v>
      </c>
      <c r="G394" s="275">
        <v>5</v>
      </c>
    </row>
    <row r="395" spans="1:7">
      <c r="A395" s="286" t="s">
        <v>4066</v>
      </c>
      <c r="B395" s="276">
        <v>879</v>
      </c>
      <c r="C395" s="276">
        <v>210</v>
      </c>
      <c r="D395" s="276">
        <v>271</v>
      </c>
      <c r="E395" s="276">
        <v>4</v>
      </c>
      <c r="F395" s="276">
        <v>0</v>
      </c>
      <c r="G395" s="276">
        <v>5</v>
      </c>
    </row>
    <row r="396" spans="1:7">
      <c r="A396" s="286" t="s">
        <v>888</v>
      </c>
      <c r="B396" s="276">
        <v>3</v>
      </c>
      <c r="C396" s="276">
        <v>0</v>
      </c>
      <c r="D396" s="276">
        <v>3</v>
      </c>
      <c r="E396" s="276">
        <v>0</v>
      </c>
      <c r="F396" s="276">
        <v>0</v>
      </c>
      <c r="G396" s="276">
        <v>0</v>
      </c>
    </row>
    <row r="397" spans="1:7">
      <c r="A397" s="287" t="s">
        <v>887</v>
      </c>
      <c r="B397" s="275">
        <v>433</v>
      </c>
      <c r="C397" s="275">
        <v>88</v>
      </c>
      <c r="D397" s="275">
        <v>140</v>
      </c>
      <c r="E397" s="275">
        <v>1</v>
      </c>
      <c r="F397" s="275">
        <v>2</v>
      </c>
      <c r="G397" s="275">
        <v>3</v>
      </c>
    </row>
    <row r="398" spans="1:7">
      <c r="A398" s="286" t="s">
        <v>886</v>
      </c>
      <c r="B398" s="276">
        <v>364</v>
      </c>
      <c r="C398" s="276">
        <v>63</v>
      </c>
      <c r="D398" s="276">
        <v>118</v>
      </c>
      <c r="E398" s="276">
        <v>1</v>
      </c>
      <c r="F398" s="276">
        <v>2</v>
      </c>
      <c r="G398" s="276">
        <v>3</v>
      </c>
    </row>
    <row r="399" spans="1:7">
      <c r="A399" s="286" t="s">
        <v>885</v>
      </c>
      <c r="B399" s="276">
        <v>56</v>
      </c>
      <c r="C399" s="276">
        <v>24</v>
      </c>
      <c r="D399" s="276">
        <v>15</v>
      </c>
      <c r="E399" s="276">
        <v>0</v>
      </c>
      <c r="F399" s="276">
        <v>0</v>
      </c>
      <c r="G399" s="276">
        <v>0</v>
      </c>
    </row>
    <row r="400" spans="1:7">
      <c r="A400" s="286" t="s">
        <v>884</v>
      </c>
      <c r="B400" s="276">
        <v>13</v>
      </c>
      <c r="C400" s="276">
        <v>1</v>
      </c>
      <c r="D400" s="276">
        <v>7</v>
      </c>
      <c r="E400" s="276">
        <v>0</v>
      </c>
      <c r="F400" s="276">
        <v>0</v>
      </c>
      <c r="G400" s="276">
        <v>0</v>
      </c>
    </row>
    <row r="401" spans="1:7">
      <c r="A401" s="287" t="s">
        <v>883</v>
      </c>
      <c r="B401" s="275">
        <v>49</v>
      </c>
      <c r="C401" s="275">
        <v>15</v>
      </c>
      <c r="D401" s="275">
        <v>23</v>
      </c>
      <c r="E401" s="275">
        <v>0</v>
      </c>
      <c r="F401" s="275">
        <v>0</v>
      </c>
      <c r="G401" s="275">
        <v>1</v>
      </c>
    </row>
    <row r="402" spans="1:7">
      <c r="A402" s="286" t="s">
        <v>882</v>
      </c>
      <c r="B402" s="276">
        <v>37</v>
      </c>
      <c r="C402" s="276">
        <v>11</v>
      </c>
      <c r="D402" s="276">
        <v>19</v>
      </c>
      <c r="E402" s="276">
        <v>0</v>
      </c>
      <c r="F402" s="276">
        <v>0</v>
      </c>
      <c r="G402" s="276">
        <v>1</v>
      </c>
    </row>
    <row r="403" spans="1:7">
      <c r="A403" s="286" t="s">
        <v>37</v>
      </c>
      <c r="B403" s="276">
        <v>9</v>
      </c>
      <c r="C403" s="276">
        <v>2</v>
      </c>
      <c r="D403" s="276">
        <v>3</v>
      </c>
      <c r="E403" s="276">
        <v>0</v>
      </c>
      <c r="F403" s="276">
        <v>0</v>
      </c>
      <c r="G403" s="276">
        <v>0</v>
      </c>
    </row>
    <row r="404" spans="1:7">
      <c r="A404" s="286" t="s">
        <v>881</v>
      </c>
      <c r="B404" s="276">
        <v>3</v>
      </c>
      <c r="C404" s="276">
        <v>2</v>
      </c>
      <c r="D404" s="276">
        <v>1</v>
      </c>
      <c r="E404" s="276">
        <v>0</v>
      </c>
      <c r="F404" s="276">
        <v>0</v>
      </c>
      <c r="G404" s="276">
        <v>0</v>
      </c>
    </row>
    <row r="405" spans="1:7">
      <c r="A405" s="287" t="s">
        <v>880</v>
      </c>
      <c r="B405" s="275">
        <v>76</v>
      </c>
      <c r="C405" s="275">
        <v>19</v>
      </c>
      <c r="D405" s="275">
        <v>56</v>
      </c>
      <c r="E405" s="275">
        <v>1</v>
      </c>
      <c r="F405" s="275">
        <v>0</v>
      </c>
      <c r="G405" s="275">
        <v>2</v>
      </c>
    </row>
    <row r="406" spans="1:7">
      <c r="A406" s="286" t="s">
        <v>879</v>
      </c>
      <c r="B406" s="276">
        <v>58</v>
      </c>
      <c r="C406" s="276">
        <v>11</v>
      </c>
      <c r="D406" s="276">
        <v>29</v>
      </c>
      <c r="E406" s="276">
        <v>0</v>
      </c>
      <c r="F406" s="276">
        <v>0</v>
      </c>
      <c r="G406" s="276">
        <v>1</v>
      </c>
    </row>
    <row r="407" spans="1:7">
      <c r="A407" s="286" t="s">
        <v>878</v>
      </c>
      <c r="B407" s="276">
        <v>18</v>
      </c>
      <c r="C407" s="276">
        <v>8</v>
      </c>
      <c r="D407" s="276">
        <v>27</v>
      </c>
      <c r="E407" s="276">
        <v>1</v>
      </c>
      <c r="F407" s="276">
        <v>0</v>
      </c>
      <c r="G407" s="276">
        <v>1</v>
      </c>
    </row>
    <row r="408" spans="1:7">
      <c r="A408" s="287" t="s">
        <v>877</v>
      </c>
      <c r="B408" s="275">
        <v>2041</v>
      </c>
      <c r="C408" s="275">
        <v>654</v>
      </c>
      <c r="D408" s="275">
        <v>960</v>
      </c>
      <c r="E408" s="275">
        <v>10</v>
      </c>
      <c r="F408" s="275">
        <v>3</v>
      </c>
      <c r="G408" s="275">
        <v>20</v>
      </c>
    </row>
    <row r="409" spans="1:7">
      <c r="A409" s="287" t="s">
        <v>876</v>
      </c>
      <c r="B409" s="275">
        <v>1663</v>
      </c>
      <c r="C409" s="275">
        <v>569</v>
      </c>
      <c r="D409" s="275">
        <v>808</v>
      </c>
      <c r="E409" s="275">
        <v>9</v>
      </c>
      <c r="F409" s="275">
        <v>3</v>
      </c>
      <c r="G409" s="275">
        <v>18</v>
      </c>
    </row>
    <row r="410" spans="1:7">
      <c r="A410" s="286" t="s">
        <v>875</v>
      </c>
      <c r="B410" s="276">
        <v>1657</v>
      </c>
      <c r="C410" s="276">
        <v>568</v>
      </c>
      <c r="D410" s="276">
        <v>807</v>
      </c>
      <c r="E410" s="276">
        <v>9</v>
      </c>
      <c r="F410" s="276">
        <v>3</v>
      </c>
      <c r="G410" s="276">
        <v>18</v>
      </c>
    </row>
    <row r="411" spans="1:7">
      <c r="A411" s="286" t="s">
        <v>874</v>
      </c>
      <c r="B411" s="276">
        <v>1</v>
      </c>
      <c r="C411" s="276">
        <v>0</v>
      </c>
      <c r="D411" s="276">
        <v>0</v>
      </c>
      <c r="E411" s="276">
        <v>0</v>
      </c>
      <c r="F411" s="276">
        <v>0</v>
      </c>
      <c r="G411" s="276">
        <v>0</v>
      </c>
    </row>
    <row r="412" spans="1:7">
      <c r="A412" s="286" t="s">
        <v>873</v>
      </c>
      <c r="B412" s="276">
        <v>0</v>
      </c>
      <c r="C412" s="276">
        <v>0</v>
      </c>
      <c r="D412" s="276">
        <v>0</v>
      </c>
      <c r="E412" s="276">
        <v>0</v>
      </c>
      <c r="F412" s="276">
        <v>0</v>
      </c>
      <c r="G412" s="276">
        <v>0</v>
      </c>
    </row>
    <row r="413" spans="1:7">
      <c r="A413" s="286" t="s">
        <v>872</v>
      </c>
      <c r="B413" s="276">
        <v>5</v>
      </c>
      <c r="C413" s="276">
        <v>1</v>
      </c>
      <c r="D413" s="276">
        <v>1</v>
      </c>
      <c r="E413" s="276">
        <v>0</v>
      </c>
      <c r="F413" s="276">
        <v>0</v>
      </c>
      <c r="G413" s="276">
        <v>0</v>
      </c>
    </row>
    <row r="414" spans="1:7">
      <c r="A414" s="287" t="s">
        <v>871</v>
      </c>
      <c r="B414" s="275">
        <v>21</v>
      </c>
      <c r="C414" s="275">
        <v>2</v>
      </c>
      <c r="D414" s="275">
        <v>3</v>
      </c>
      <c r="E414" s="275">
        <v>0</v>
      </c>
      <c r="F414" s="275">
        <v>0</v>
      </c>
      <c r="G414" s="275">
        <v>0</v>
      </c>
    </row>
    <row r="415" spans="1:7">
      <c r="A415" s="286" t="s">
        <v>870</v>
      </c>
      <c r="B415" s="276">
        <v>14</v>
      </c>
      <c r="C415" s="276">
        <v>2</v>
      </c>
      <c r="D415" s="276">
        <v>3</v>
      </c>
      <c r="E415" s="276">
        <v>0</v>
      </c>
      <c r="F415" s="276">
        <v>0</v>
      </c>
      <c r="G415" s="276">
        <v>0</v>
      </c>
    </row>
    <row r="416" spans="1:7">
      <c r="A416" s="286" t="s">
        <v>869</v>
      </c>
      <c r="B416" s="276">
        <v>7</v>
      </c>
      <c r="C416" s="276">
        <v>0</v>
      </c>
      <c r="D416" s="276">
        <v>0</v>
      </c>
      <c r="E416" s="276">
        <v>0</v>
      </c>
      <c r="F416" s="276">
        <v>0</v>
      </c>
      <c r="G416" s="276">
        <v>0</v>
      </c>
    </row>
    <row r="417" spans="1:7">
      <c r="A417" s="287" t="s">
        <v>868</v>
      </c>
      <c r="B417" s="275">
        <v>76</v>
      </c>
      <c r="C417" s="275">
        <v>23</v>
      </c>
      <c r="D417" s="275">
        <v>27</v>
      </c>
      <c r="E417" s="275">
        <v>0</v>
      </c>
      <c r="F417" s="275">
        <v>0</v>
      </c>
      <c r="G417" s="275">
        <v>0</v>
      </c>
    </row>
    <row r="418" spans="1:7">
      <c r="A418" s="286" t="s">
        <v>867</v>
      </c>
      <c r="B418" s="276">
        <v>70</v>
      </c>
      <c r="C418" s="276">
        <v>21</v>
      </c>
      <c r="D418" s="276">
        <v>27</v>
      </c>
      <c r="E418" s="276">
        <v>0</v>
      </c>
      <c r="F418" s="276">
        <v>0</v>
      </c>
      <c r="G418" s="276">
        <v>0</v>
      </c>
    </row>
    <row r="419" spans="1:7">
      <c r="A419" s="286" t="s">
        <v>866</v>
      </c>
      <c r="B419" s="276">
        <v>6</v>
      </c>
      <c r="C419" s="276">
        <v>2</v>
      </c>
      <c r="D419" s="276">
        <v>0</v>
      </c>
      <c r="E419" s="276">
        <v>0</v>
      </c>
      <c r="F419" s="276">
        <v>0</v>
      </c>
      <c r="G419" s="276">
        <v>0</v>
      </c>
    </row>
    <row r="420" spans="1:7">
      <c r="A420" s="286" t="s">
        <v>865</v>
      </c>
      <c r="B420" s="276">
        <v>0</v>
      </c>
      <c r="C420" s="276">
        <v>0</v>
      </c>
      <c r="D420" s="276">
        <v>0</v>
      </c>
      <c r="E420" s="276">
        <v>0</v>
      </c>
      <c r="F420" s="276">
        <v>0</v>
      </c>
      <c r="G420" s="276">
        <v>0</v>
      </c>
    </row>
    <row r="421" spans="1:7">
      <c r="A421" s="287" t="s">
        <v>1272</v>
      </c>
      <c r="B421" s="275">
        <v>281</v>
      </c>
      <c r="C421" s="275">
        <v>60</v>
      </c>
      <c r="D421" s="275">
        <v>122</v>
      </c>
      <c r="E421" s="275">
        <v>1</v>
      </c>
      <c r="F421" s="275">
        <v>0</v>
      </c>
      <c r="G421" s="275">
        <v>2</v>
      </c>
    </row>
    <row r="422" spans="1:7">
      <c r="A422" s="286" t="s">
        <v>864</v>
      </c>
      <c r="B422" s="276">
        <v>279</v>
      </c>
      <c r="C422" s="276">
        <v>60</v>
      </c>
      <c r="D422" s="276">
        <v>122</v>
      </c>
      <c r="E422" s="276">
        <v>1</v>
      </c>
      <c r="F422" s="276">
        <v>0</v>
      </c>
      <c r="G422" s="276">
        <v>2</v>
      </c>
    </row>
    <row r="423" spans="1:7">
      <c r="A423" s="286" t="s">
        <v>863</v>
      </c>
      <c r="B423" s="276">
        <v>2</v>
      </c>
      <c r="C423" s="276">
        <v>0</v>
      </c>
      <c r="D423" s="276">
        <v>0</v>
      </c>
      <c r="E423" s="276">
        <v>0</v>
      </c>
      <c r="F423" s="276">
        <v>0</v>
      </c>
      <c r="G423" s="276">
        <v>0</v>
      </c>
    </row>
    <row r="424" spans="1:7">
      <c r="A424" s="310" t="s">
        <v>4049</v>
      </c>
      <c r="B424" s="310"/>
      <c r="C424" s="310"/>
    </row>
    <row r="425" spans="1:7">
      <c r="F425" s="1457" t="s">
        <v>5197</v>
      </c>
    </row>
  </sheetData>
  <mergeCells count="4">
    <mergeCell ref="A2:G2"/>
    <mergeCell ref="A3:G3"/>
    <mergeCell ref="D5:G5"/>
    <mergeCell ref="E6:F6"/>
  </mergeCells>
  <hyperlinks>
    <hyperlink ref="F425" location="Indice!A27" display="Volver"/>
    <hyperlink ref="A1" location="Indice!A22" display="Volver"/>
  </hyperlinks>
  <pageMargins left="0.98425196850393704" right="0.98425196850393704" top="0.98425196850393704" bottom="0.98425196850393704" header="0.98425196850393704" footer="0.98425196850393704"/>
  <pageSetup paperSize="9" scale="53" orientation="portrait" r:id="rId1"/>
  <headerFooter alignWithMargins="0"/>
  <rowBreaks count="5" manualBreakCount="5">
    <brk id="69" max="16383" man="1"/>
    <brk id="116" max="16383" man="1"/>
    <brk id="175" max="16383" man="1"/>
    <brk id="247" max="16383" man="1"/>
    <brk id="3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 enableFormatConditionsCalculation="0">
    <tabColor theme="3" tint="0.39997558519241921"/>
  </sheetPr>
  <dimension ref="A1:E24"/>
  <sheetViews>
    <sheetView showGridLines="0" showRowColHeaders="0" zoomScaleNormal="100" workbookViewId="0"/>
  </sheetViews>
  <sheetFormatPr baseColWidth="10" defaultColWidth="11.44140625" defaultRowHeight="12.75" customHeight="1"/>
  <cols>
    <col min="1" max="1" width="24.6640625" style="1" customWidth="1"/>
    <col min="2" max="3" width="13.88671875" style="1" customWidth="1"/>
    <col min="4" max="4" width="11.44140625" style="1"/>
    <col min="5" max="5" width="40.109375" style="1" customWidth="1"/>
    <col min="6" max="16384" width="11.44140625" style="1"/>
  </cols>
  <sheetData>
    <row r="1" spans="1:5" s="283" customFormat="1" ht="12.75" customHeight="1">
      <c r="A1" s="1441" t="s">
        <v>5197</v>
      </c>
    </row>
    <row r="2" spans="1:5" ht="16.5" customHeight="1">
      <c r="A2" s="47" t="s">
        <v>28</v>
      </c>
      <c r="B2" s="47"/>
      <c r="C2" s="47"/>
      <c r="D2" s="200"/>
    </row>
    <row r="3" spans="1:5" ht="12.75" customHeight="1">
      <c r="A3" s="1476" t="s">
        <v>3954</v>
      </c>
      <c r="B3" s="1476"/>
      <c r="C3" s="1476"/>
      <c r="D3" s="1476"/>
    </row>
    <row r="4" spans="1:5" ht="23.25" customHeight="1">
      <c r="A4" s="1476"/>
      <c r="B4" s="1476"/>
      <c r="C4" s="1476"/>
      <c r="D4" s="1476"/>
    </row>
    <row r="5" spans="1:5" ht="12.75" customHeight="1" thickBot="1">
      <c r="A5" s="66"/>
      <c r="B5" s="66"/>
      <c r="C5" s="66"/>
      <c r="D5" s="200"/>
    </row>
    <row r="6" spans="1:5" ht="12.75" customHeight="1">
      <c r="A6" s="1477" t="s">
        <v>39</v>
      </c>
      <c r="B6" s="1477" t="s">
        <v>29</v>
      </c>
      <c r="C6" s="1477" t="s">
        <v>30</v>
      </c>
      <c r="D6" s="200"/>
    </row>
    <row r="7" spans="1:5" ht="12.75" customHeight="1" thickBot="1">
      <c r="A7" s="1478"/>
      <c r="B7" s="1478"/>
      <c r="C7" s="1478"/>
      <c r="D7" s="200"/>
    </row>
    <row r="8" spans="1:5" s="53" customFormat="1" ht="12.75" customHeight="1">
      <c r="A8" s="70" t="s">
        <v>1</v>
      </c>
      <c r="B8" s="12">
        <v>242005</v>
      </c>
      <c r="C8" s="203">
        <v>100.00000000000001</v>
      </c>
      <c r="D8" s="51"/>
      <c r="E8" s="52"/>
    </row>
    <row r="9" spans="1:5" ht="12.75" customHeight="1">
      <c r="A9" s="50" t="s">
        <v>141</v>
      </c>
      <c r="B9" s="37">
        <v>3504</v>
      </c>
      <c r="C9" s="204">
        <v>1.4479039689262618</v>
      </c>
      <c r="D9" s="72"/>
      <c r="E9" s="36"/>
    </row>
    <row r="10" spans="1:5" ht="12.75" customHeight="1">
      <c r="A10" s="50" t="s">
        <v>142</v>
      </c>
      <c r="B10" s="37">
        <v>5766</v>
      </c>
      <c r="C10" s="204">
        <v>2.3825954009214687</v>
      </c>
      <c r="D10" s="2"/>
      <c r="E10" s="36"/>
    </row>
    <row r="11" spans="1:5" ht="12.75" customHeight="1">
      <c r="A11" s="50" t="s">
        <v>143</v>
      </c>
      <c r="B11" s="37">
        <v>9841</v>
      </c>
      <c r="C11" s="204">
        <v>4.0664449081630547</v>
      </c>
      <c r="D11" s="2"/>
      <c r="E11" s="36"/>
    </row>
    <row r="12" spans="1:5" ht="12.75" customHeight="1">
      <c r="A12" s="50" t="s">
        <v>144</v>
      </c>
      <c r="B12" s="37">
        <v>4849</v>
      </c>
      <c r="C12" s="204">
        <v>2.0036776099667364</v>
      </c>
      <c r="D12" s="2"/>
      <c r="E12" s="36"/>
    </row>
    <row r="13" spans="1:5" ht="12.75" customHeight="1">
      <c r="A13" s="50" t="s">
        <v>145</v>
      </c>
      <c r="B13" s="37">
        <v>11343</v>
      </c>
      <c r="C13" s="204">
        <v>4.6870932418751678</v>
      </c>
      <c r="D13" s="2"/>
      <c r="E13" s="36"/>
    </row>
    <row r="14" spans="1:5" ht="12.75" customHeight="1">
      <c r="A14" s="50" t="s">
        <v>146</v>
      </c>
      <c r="B14" s="37">
        <v>23127</v>
      </c>
      <c r="C14" s="204">
        <v>9.5564141236751308</v>
      </c>
      <c r="D14" s="2"/>
      <c r="E14" s="36"/>
    </row>
    <row r="15" spans="1:5" ht="12.75" customHeight="1">
      <c r="A15" s="50" t="s">
        <v>155</v>
      </c>
      <c r="B15" s="37">
        <v>99081</v>
      </c>
      <c r="C15" s="204">
        <v>40.942129294849281</v>
      </c>
      <c r="D15" s="2"/>
      <c r="E15" s="36"/>
    </row>
    <row r="16" spans="1:5" ht="12.75" customHeight="1">
      <c r="A16" s="50" t="s">
        <v>147</v>
      </c>
      <c r="B16" s="37">
        <v>12113</v>
      </c>
      <c r="C16" s="204">
        <v>5.0048552715852974</v>
      </c>
      <c r="D16" s="2"/>
      <c r="E16" s="36"/>
    </row>
    <row r="17" spans="1:5" ht="12.75" customHeight="1">
      <c r="A17" s="50" t="s">
        <v>148</v>
      </c>
      <c r="B17" s="37">
        <v>13714</v>
      </c>
      <c r="C17" s="204">
        <v>5.6668250655978181</v>
      </c>
      <c r="D17" s="2"/>
      <c r="E17" s="36"/>
    </row>
    <row r="18" spans="1:5" ht="12.75" customHeight="1">
      <c r="A18" s="50" t="s">
        <v>149</v>
      </c>
      <c r="B18" s="37">
        <v>26304</v>
      </c>
      <c r="C18" s="204">
        <v>10.869196917419062</v>
      </c>
      <c r="D18" s="2"/>
      <c r="E18" s="36"/>
    </row>
    <row r="19" spans="1:5" ht="12.75" customHeight="1">
      <c r="A19" s="50" t="s">
        <v>150</v>
      </c>
      <c r="B19" s="37">
        <v>12877</v>
      </c>
      <c r="C19" s="204">
        <v>5.3209644428834117</v>
      </c>
      <c r="D19" s="2"/>
      <c r="E19" s="36"/>
    </row>
    <row r="20" spans="1:5" ht="12.75" customHeight="1">
      <c r="A20" s="50" t="s">
        <v>151</v>
      </c>
      <c r="B20" s="37">
        <v>4814</v>
      </c>
      <c r="C20" s="204">
        <v>1.9892150988615938</v>
      </c>
      <c r="D20" s="2"/>
      <c r="E20" s="36"/>
    </row>
    <row r="21" spans="1:5" ht="12.75" customHeight="1">
      <c r="A21" s="50" t="s">
        <v>152</v>
      </c>
      <c r="B21" s="37">
        <v>11191</v>
      </c>
      <c r="C21" s="204">
        <v>4.624284622218549</v>
      </c>
      <c r="D21" s="2"/>
      <c r="E21" s="36"/>
    </row>
    <row r="22" spans="1:5" ht="12.75" customHeight="1">
      <c r="A22" s="50" t="s">
        <v>153</v>
      </c>
      <c r="B22" s="37">
        <v>1440</v>
      </c>
      <c r="C22" s="204">
        <v>0.59502902832586102</v>
      </c>
      <c r="D22" s="2"/>
      <c r="E22" s="36"/>
    </row>
    <row r="23" spans="1:5" ht="12.75" customHeight="1">
      <c r="A23" s="75" t="s">
        <v>154</v>
      </c>
      <c r="B23" s="38">
        <v>2041</v>
      </c>
      <c r="C23" s="205">
        <v>0.84337100473130722</v>
      </c>
      <c r="D23" s="2"/>
      <c r="E23" s="36"/>
    </row>
    <row r="24" spans="1:5" ht="12.75" customHeight="1">
      <c r="A24" s="40" t="s">
        <v>3985</v>
      </c>
      <c r="B24" s="54"/>
      <c r="C24" s="3"/>
      <c r="D24" s="200"/>
      <c r="E24" s="35"/>
    </row>
  </sheetData>
  <mergeCells count="4">
    <mergeCell ref="A3:D4"/>
    <mergeCell ref="A6:A7"/>
    <mergeCell ref="B6:B7"/>
    <mergeCell ref="C6:C7"/>
  </mergeCells>
  <phoneticPr fontId="23" type="noConversion"/>
  <hyperlinks>
    <hyperlink ref="A1" location="Indice!A2" display="Volver"/>
  </hyperlinks>
  <pageMargins left="0.75" right="0.75" top="1" bottom="1" header="0" footer="0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5" enableFormatConditionsCalculation="0">
    <tabColor rgb="FF00B050"/>
  </sheetPr>
  <dimension ref="A1:L24"/>
  <sheetViews>
    <sheetView zoomScaleNormal="100" workbookViewId="0">
      <selection activeCell="J37" sqref="J37"/>
    </sheetView>
  </sheetViews>
  <sheetFormatPr baseColWidth="10" defaultColWidth="11.44140625" defaultRowHeight="12.6"/>
  <cols>
    <col min="1" max="1" width="20.33203125" style="1" customWidth="1"/>
    <col min="2" max="16384" width="11.44140625" style="1"/>
  </cols>
  <sheetData>
    <row r="1" spans="1:12">
      <c r="A1" s="1533" t="s">
        <v>38</v>
      </c>
      <c r="B1" s="1533"/>
      <c r="C1" s="1533"/>
      <c r="D1" s="1533"/>
      <c r="E1" s="1533"/>
      <c r="F1" s="1533"/>
      <c r="G1" s="1533"/>
      <c r="H1" s="1533"/>
      <c r="I1" s="1533"/>
    </row>
    <row r="2" spans="1:12" ht="13.2">
      <c r="A2" s="1647" t="s">
        <v>185</v>
      </c>
      <c r="B2" s="1647"/>
      <c r="C2" s="1647"/>
      <c r="D2" s="1647"/>
      <c r="E2" s="1647"/>
      <c r="F2" s="1647"/>
      <c r="G2" s="1647"/>
      <c r="H2" s="1647"/>
      <c r="I2" s="1647"/>
      <c r="J2" s="1648"/>
      <c r="K2" s="1648"/>
      <c r="L2" s="1649"/>
    </row>
    <row r="3" spans="1:12">
      <c r="A3" s="10"/>
      <c r="B3" s="11"/>
      <c r="C3" s="11"/>
      <c r="D3" s="11"/>
      <c r="E3" s="11"/>
      <c r="F3" s="11"/>
      <c r="G3" s="11"/>
      <c r="H3" s="11"/>
      <c r="I3" s="11"/>
      <c r="J3" s="11"/>
    </row>
    <row r="4" spans="1:12" ht="13.2">
      <c r="A4" s="1641" t="s">
        <v>0</v>
      </c>
      <c r="B4" s="1643"/>
      <c r="C4" s="1644"/>
      <c r="D4" s="1644"/>
      <c r="E4" s="1644"/>
      <c r="F4" s="1644"/>
      <c r="G4" s="1644"/>
      <c r="H4" s="1644"/>
      <c r="I4" s="1644"/>
      <c r="J4" s="1645"/>
      <c r="K4" s="1645"/>
      <c r="L4" s="1646"/>
    </row>
    <row r="5" spans="1:12">
      <c r="A5" s="1642"/>
      <c r="B5" s="7">
        <v>2002</v>
      </c>
      <c r="C5" s="7">
        <v>2003</v>
      </c>
      <c r="D5" s="7">
        <v>2004</v>
      </c>
      <c r="E5" s="7">
        <v>2005</v>
      </c>
      <c r="F5" s="7">
        <v>2006</v>
      </c>
      <c r="G5" s="7">
        <v>2007</v>
      </c>
      <c r="H5" s="7">
        <v>2008</v>
      </c>
      <c r="I5" s="7">
        <v>2009</v>
      </c>
      <c r="J5" s="20">
        <v>2010</v>
      </c>
      <c r="K5" s="27">
        <v>2011</v>
      </c>
      <c r="L5" s="27">
        <v>2012</v>
      </c>
    </row>
    <row r="6" spans="1:12">
      <c r="A6" s="16"/>
      <c r="B6" s="16"/>
      <c r="C6" s="16"/>
      <c r="D6" s="16"/>
      <c r="E6" s="16"/>
      <c r="F6" s="16"/>
      <c r="G6" s="16"/>
      <c r="H6" s="16"/>
      <c r="I6" s="16"/>
      <c r="J6" s="26"/>
    </row>
    <row r="7" spans="1:12">
      <c r="A7" s="8" t="s">
        <v>1</v>
      </c>
      <c r="B7" s="21">
        <v>238981</v>
      </c>
      <c r="C7" s="21">
        <v>234486</v>
      </c>
      <c r="D7" s="21">
        <v>230352</v>
      </c>
      <c r="E7" s="21">
        <v>230831</v>
      </c>
      <c r="F7" s="21">
        <v>231383</v>
      </c>
      <c r="G7" s="21">
        <v>240569</v>
      </c>
      <c r="H7" s="21">
        <v>246581</v>
      </c>
      <c r="I7" s="12">
        <v>252240</v>
      </c>
      <c r="J7" s="17">
        <v>250643</v>
      </c>
      <c r="K7" s="21">
        <v>247358</v>
      </c>
      <c r="L7" s="12">
        <f>SUM(L8:L22)</f>
        <v>243635</v>
      </c>
    </row>
    <row r="8" spans="1:12" ht="13.2">
      <c r="A8" s="1" t="s">
        <v>141</v>
      </c>
      <c r="B8" s="22">
        <v>0</v>
      </c>
      <c r="C8" s="22">
        <v>3161</v>
      </c>
      <c r="D8" s="22">
        <v>3107</v>
      </c>
      <c r="E8" s="22">
        <v>3123</v>
      </c>
      <c r="F8" s="22">
        <v>3099</v>
      </c>
      <c r="G8" s="23">
        <v>3158</v>
      </c>
      <c r="H8" s="18">
        <v>3364</v>
      </c>
      <c r="I8" s="13">
        <v>3559</v>
      </c>
      <c r="J8" s="18">
        <v>3646</v>
      </c>
      <c r="K8" s="2">
        <v>3640</v>
      </c>
      <c r="L8" s="37">
        <v>3558</v>
      </c>
    </row>
    <row r="9" spans="1:12" ht="13.2">
      <c r="A9" s="1" t="s">
        <v>142</v>
      </c>
      <c r="B9" s="23">
        <v>7571</v>
      </c>
      <c r="C9" s="23">
        <v>4571</v>
      </c>
      <c r="D9" s="23">
        <v>4583</v>
      </c>
      <c r="E9" s="23">
        <v>4776</v>
      </c>
      <c r="F9" s="23">
        <v>4761</v>
      </c>
      <c r="G9" s="23">
        <v>5017</v>
      </c>
      <c r="H9" s="18">
        <v>5287</v>
      </c>
      <c r="I9" s="13">
        <v>5692</v>
      </c>
      <c r="J9" s="18">
        <v>5637</v>
      </c>
      <c r="K9" s="2">
        <v>5753</v>
      </c>
      <c r="L9" s="37">
        <v>5721</v>
      </c>
    </row>
    <row r="10" spans="1:12" ht="13.2">
      <c r="A10" s="1" t="s">
        <v>143</v>
      </c>
      <c r="B10" s="23">
        <v>8842</v>
      </c>
      <c r="C10" s="23">
        <v>8663</v>
      </c>
      <c r="D10" s="23">
        <v>8600</v>
      </c>
      <c r="E10" s="23">
        <v>8551</v>
      </c>
      <c r="F10" s="23">
        <v>8975</v>
      </c>
      <c r="G10" s="23">
        <v>9419</v>
      </c>
      <c r="H10" s="18">
        <v>9706</v>
      </c>
      <c r="I10" s="13">
        <v>9988</v>
      </c>
      <c r="J10" s="18">
        <v>10016</v>
      </c>
      <c r="K10" s="2">
        <v>9932</v>
      </c>
      <c r="L10" s="37">
        <v>9817</v>
      </c>
    </row>
    <row r="11" spans="1:12" ht="13.2">
      <c r="A11" s="1" t="s">
        <v>144</v>
      </c>
      <c r="B11" s="23">
        <v>4310</v>
      </c>
      <c r="C11" s="23">
        <v>4407</v>
      </c>
      <c r="D11" s="23">
        <v>4212</v>
      </c>
      <c r="E11" s="23">
        <v>4296</v>
      </c>
      <c r="F11" s="23">
        <v>4648</v>
      </c>
      <c r="G11" s="23">
        <v>4720</v>
      </c>
      <c r="H11" s="18">
        <v>4803</v>
      </c>
      <c r="I11" s="13">
        <v>5194</v>
      </c>
      <c r="J11" s="18">
        <v>5069</v>
      </c>
      <c r="K11" s="2">
        <v>5116</v>
      </c>
      <c r="L11" s="37">
        <v>4855</v>
      </c>
    </row>
    <row r="12" spans="1:12" ht="13.2">
      <c r="A12" s="1" t="s">
        <v>145</v>
      </c>
      <c r="B12" s="23">
        <v>9608</v>
      </c>
      <c r="C12" s="23">
        <v>9459</v>
      </c>
      <c r="D12" s="23">
        <v>9207</v>
      </c>
      <c r="E12" s="23">
        <v>9493</v>
      </c>
      <c r="F12" s="23">
        <v>9372</v>
      </c>
      <c r="G12" s="23">
        <v>9794</v>
      </c>
      <c r="H12" s="18">
        <v>10447</v>
      </c>
      <c r="I12" s="13">
        <v>10801</v>
      </c>
      <c r="J12" s="18">
        <v>11225</v>
      </c>
      <c r="K12" s="2">
        <v>11148</v>
      </c>
      <c r="L12" s="37">
        <v>11217</v>
      </c>
    </row>
    <row r="13" spans="1:12" ht="13.2">
      <c r="A13" s="1" t="s">
        <v>146</v>
      </c>
      <c r="B13" s="23">
        <v>23172</v>
      </c>
      <c r="C13" s="23">
        <v>22481</v>
      </c>
      <c r="D13" s="23">
        <v>21961</v>
      </c>
      <c r="E13" s="23">
        <v>22236</v>
      </c>
      <c r="F13" s="23">
        <v>21672</v>
      </c>
      <c r="G13" s="23">
        <v>22659</v>
      </c>
      <c r="H13" s="18">
        <v>23116</v>
      </c>
      <c r="I13" s="13">
        <v>23735</v>
      </c>
      <c r="J13" s="18">
        <v>23788</v>
      </c>
      <c r="K13" s="2">
        <v>23568</v>
      </c>
      <c r="L13" s="37">
        <v>23619</v>
      </c>
    </row>
    <row r="14" spans="1:12" ht="13.2">
      <c r="A14" s="9" t="s">
        <v>155</v>
      </c>
      <c r="B14" s="23">
        <v>96996</v>
      </c>
      <c r="C14" s="23">
        <v>94728</v>
      </c>
      <c r="D14" s="23">
        <v>93079</v>
      </c>
      <c r="E14" s="23">
        <v>92773</v>
      </c>
      <c r="F14" s="23">
        <v>93593</v>
      </c>
      <c r="G14" s="28">
        <v>97596</v>
      </c>
      <c r="H14" s="18">
        <v>99873</v>
      </c>
      <c r="I14" s="13">
        <v>102248</v>
      </c>
      <c r="J14" s="18">
        <v>101047</v>
      </c>
      <c r="K14" s="28">
        <v>100415</v>
      </c>
      <c r="L14" s="37">
        <v>99488</v>
      </c>
    </row>
    <row r="15" spans="1:12" ht="13.2">
      <c r="A15" s="9" t="s">
        <v>147</v>
      </c>
      <c r="B15" s="23">
        <v>11978</v>
      </c>
      <c r="C15" s="23">
        <v>11799</v>
      </c>
      <c r="D15" s="23">
        <v>11770</v>
      </c>
      <c r="E15" s="23">
        <v>11796</v>
      </c>
      <c r="F15" s="23">
        <v>11517</v>
      </c>
      <c r="G15" s="23">
        <v>12199</v>
      </c>
      <c r="H15" s="18">
        <v>12592</v>
      </c>
      <c r="I15" s="13">
        <v>12731</v>
      </c>
      <c r="J15" s="18">
        <v>12723</v>
      </c>
      <c r="K15" s="28">
        <v>12189</v>
      </c>
      <c r="L15" s="37">
        <v>12119</v>
      </c>
    </row>
    <row r="16" spans="1:12" ht="13.2">
      <c r="A16" s="1" t="s">
        <v>148</v>
      </c>
      <c r="B16" s="23">
        <v>13730</v>
      </c>
      <c r="C16" s="23">
        <v>13453</v>
      </c>
      <c r="D16" s="23">
        <v>13200</v>
      </c>
      <c r="E16" s="23">
        <v>13307</v>
      </c>
      <c r="F16" s="23">
        <v>13099</v>
      </c>
      <c r="G16" s="23">
        <v>13566</v>
      </c>
      <c r="H16" s="18">
        <v>14045</v>
      </c>
      <c r="I16" s="13">
        <v>14108</v>
      </c>
      <c r="J16" s="18">
        <v>14103</v>
      </c>
      <c r="K16" s="2">
        <v>13640</v>
      </c>
      <c r="L16" s="37">
        <v>13429</v>
      </c>
    </row>
    <row r="17" spans="1:12" ht="13.2">
      <c r="A17" s="1" t="s">
        <v>149</v>
      </c>
      <c r="B17" s="23">
        <v>27990</v>
      </c>
      <c r="C17" s="23">
        <v>28040</v>
      </c>
      <c r="D17" s="23">
        <v>26862</v>
      </c>
      <c r="E17" s="23">
        <v>26766</v>
      </c>
      <c r="F17" s="23">
        <v>27028</v>
      </c>
      <c r="G17" s="23">
        <v>27682</v>
      </c>
      <c r="H17" s="18">
        <v>27779</v>
      </c>
      <c r="I17" s="13">
        <v>28313</v>
      </c>
      <c r="J17" s="18">
        <v>28297</v>
      </c>
      <c r="K17" s="2">
        <v>27912</v>
      </c>
      <c r="L17" s="37">
        <v>26729</v>
      </c>
    </row>
    <row r="18" spans="1:12" ht="13.2">
      <c r="A18" s="1" t="s">
        <v>150</v>
      </c>
      <c r="B18" s="23">
        <v>13456</v>
      </c>
      <c r="C18" s="23">
        <v>13013</v>
      </c>
      <c r="D18" s="23">
        <v>13126</v>
      </c>
      <c r="E18" s="23">
        <v>12866</v>
      </c>
      <c r="F18" s="23">
        <v>13016</v>
      </c>
      <c r="G18" s="23">
        <v>13418</v>
      </c>
      <c r="H18" s="18">
        <v>13494</v>
      </c>
      <c r="I18" s="13">
        <v>13546</v>
      </c>
      <c r="J18" s="18">
        <v>13367</v>
      </c>
      <c r="K18" s="2">
        <v>13295</v>
      </c>
      <c r="L18" s="37">
        <v>13024</v>
      </c>
    </row>
    <row r="19" spans="1:12" ht="13.2">
      <c r="A19" s="1" t="s">
        <v>151</v>
      </c>
      <c r="B19" s="23">
        <v>0</v>
      </c>
      <c r="C19" s="23">
        <v>5169</v>
      </c>
      <c r="D19" s="23">
        <v>5139</v>
      </c>
      <c r="E19" s="23">
        <v>5086</v>
      </c>
      <c r="F19" s="23">
        <v>5155</v>
      </c>
      <c r="G19" s="23">
        <v>5154</v>
      </c>
      <c r="H19" s="18">
        <v>5306</v>
      </c>
      <c r="I19" s="13">
        <v>5349</v>
      </c>
      <c r="J19" s="18">
        <v>5433</v>
      </c>
      <c r="K19" s="2">
        <v>5176</v>
      </c>
      <c r="L19" s="37">
        <v>5124</v>
      </c>
    </row>
    <row r="20" spans="1:12" ht="13.2">
      <c r="A20" s="1" t="s">
        <v>152</v>
      </c>
      <c r="B20" s="23">
        <v>17506</v>
      </c>
      <c r="C20" s="23">
        <v>11766</v>
      </c>
      <c r="D20" s="23">
        <v>11825</v>
      </c>
      <c r="E20" s="23">
        <v>12015</v>
      </c>
      <c r="F20" s="23">
        <v>11758</v>
      </c>
      <c r="G20" s="23">
        <v>12335</v>
      </c>
      <c r="H20" s="18">
        <v>12772</v>
      </c>
      <c r="I20" s="13">
        <v>13072</v>
      </c>
      <c r="J20" s="18">
        <v>12413</v>
      </c>
      <c r="K20" s="2">
        <v>11911</v>
      </c>
      <c r="L20" s="37">
        <v>11287</v>
      </c>
    </row>
    <row r="21" spans="1:12" ht="13.2">
      <c r="A21" s="1" t="s">
        <v>156</v>
      </c>
      <c r="B21" s="23">
        <v>1579</v>
      </c>
      <c r="C21" s="23">
        <v>1578</v>
      </c>
      <c r="D21" s="23">
        <v>1593</v>
      </c>
      <c r="E21" s="23">
        <v>1586</v>
      </c>
      <c r="F21" s="23">
        <v>1563</v>
      </c>
      <c r="G21" s="23">
        <v>1679</v>
      </c>
      <c r="H21" s="18">
        <v>1733</v>
      </c>
      <c r="I21" s="13">
        <v>1687</v>
      </c>
      <c r="J21" s="18">
        <v>1636</v>
      </c>
      <c r="K21" s="2">
        <v>1545</v>
      </c>
      <c r="L21" s="37">
        <v>1540</v>
      </c>
    </row>
    <row r="22" spans="1:12" ht="13.2">
      <c r="A22" s="4" t="s">
        <v>157</v>
      </c>
      <c r="B22" s="24">
        <v>2243</v>
      </c>
      <c r="C22" s="24">
        <v>2198</v>
      </c>
      <c r="D22" s="24">
        <v>2088</v>
      </c>
      <c r="E22" s="24">
        <v>2161</v>
      </c>
      <c r="F22" s="24">
        <v>2127</v>
      </c>
      <c r="G22" s="24">
        <v>2173</v>
      </c>
      <c r="H22" s="19">
        <v>2264</v>
      </c>
      <c r="I22" s="14">
        <v>2217</v>
      </c>
      <c r="J22" s="19">
        <v>2243</v>
      </c>
      <c r="K22" s="5">
        <v>2118</v>
      </c>
      <c r="L22" s="38">
        <v>2108</v>
      </c>
    </row>
    <row r="23" spans="1:12">
      <c r="A23" s="1" t="s">
        <v>186</v>
      </c>
      <c r="D23" s="25"/>
      <c r="E23" s="25"/>
      <c r="F23" s="25"/>
      <c r="G23" s="25"/>
      <c r="H23" s="25"/>
      <c r="I23" s="25"/>
    </row>
    <row r="24" spans="1:12">
      <c r="A24" s="34" t="s">
        <v>187</v>
      </c>
      <c r="B24" s="21"/>
      <c r="C24" s="21"/>
      <c r="D24" s="21"/>
      <c r="E24" s="21"/>
      <c r="F24" s="21"/>
      <c r="G24" s="21"/>
      <c r="H24" s="21"/>
    </row>
  </sheetData>
  <mergeCells count="4">
    <mergeCell ref="A1:I1"/>
    <mergeCell ref="A4:A5"/>
    <mergeCell ref="B4:L4"/>
    <mergeCell ref="A2:L2"/>
  </mergeCells>
  <phoneticPr fontId="23" type="noConversion"/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0"/>
  <dimension ref="A1:N92"/>
  <sheetViews>
    <sheetView showGridLines="0" showRowColHeaders="0" view="pageBreakPreview" zoomScaleNormal="100" zoomScaleSheetLayoutView="100" workbookViewId="0"/>
  </sheetViews>
  <sheetFormatPr baseColWidth="10" defaultColWidth="11.44140625" defaultRowHeight="10.199999999999999"/>
  <cols>
    <col min="1" max="1" width="26.33203125" style="165" customWidth="1"/>
    <col min="2" max="11" width="9.109375" style="164" customWidth="1"/>
    <col min="12" max="12" width="9.109375" style="159" customWidth="1"/>
    <col min="13" max="14" width="9" style="159" customWidth="1"/>
    <col min="15" max="16384" width="11.44140625" style="159"/>
  </cols>
  <sheetData>
    <row r="1" spans="1:14" ht="13.2">
      <c r="A1" s="1458" t="s">
        <v>5207</v>
      </c>
    </row>
    <row r="2" spans="1:14" ht="17.399999999999999">
      <c r="A2" s="162" t="s">
        <v>1269</v>
      </c>
      <c r="B2" s="163"/>
      <c r="C2" s="163"/>
      <c r="D2" s="163"/>
      <c r="E2" s="163"/>
      <c r="F2" s="163"/>
      <c r="G2" s="163"/>
      <c r="H2" s="163"/>
      <c r="I2" s="163"/>
      <c r="J2" s="163"/>
    </row>
    <row r="3" spans="1:14" ht="17.399999999999999">
      <c r="A3" s="162" t="s">
        <v>4081</v>
      </c>
      <c r="B3" s="159"/>
      <c r="C3" s="163"/>
      <c r="D3" s="163"/>
      <c r="E3" s="163"/>
      <c r="F3" s="163"/>
      <c r="G3" s="163"/>
      <c r="H3" s="163"/>
      <c r="I3" s="163"/>
      <c r="J3" s="163"/>
    </row>
    <row r="4" spans="1:14" ht="10.8" thickBot="1"/>
    <row r="5" spans="1:14" ht="13.5" customHeight="1" thickBot="1">
      <c r="A5" s="1544" t="s">
        <v>1270</v>
      </c>
      <c r="B5" s="1609"/>
      <c r="C5" s="1610"/>
      <c r="D5" s="1610"/>
      <c r="E5" s="1610"/>
      <c r="F5" s="1610"/>
      <c r="G5" s="1610"/>
      <c r="H5" s="1610"/>
      <c r="I5" s="1610"/>
      <c r="J5" s="1610"/>
      <c r="K5" s="1610"/>
      <c r="L5" s="1610"/>
      <c r="M5" s="1610"/>
      <c r="N5" s="1611"/>
    </row>
    <row r="6" spans="1:14" ht="10.5" customHeight="1">
      <c r="A6" s="1650"/>
      <c r="B6" s="1652">
        <v>2001</v>
      </c>
      <c r="C6" s="1654">
        <v>2002</v>
      </c>
      <c r="D6" s="1652">
        <v>2003</v>
      </c>
      <c r="E6" s="1654">
        <v>2004</v>
      </c>
      <c r="F6" s="1652">
        <v>2005</v>
      </c>
      <c r="G6" s="1654">
        <v>2006</v>
      </c>
      <c r="H6" s="1652">
        <v>2007</v>
      </c>
      <c r="I6" s="1654">
        <v>2008</v>
      </c>
      <c r="J6" s="1652">
        <v>2009</v>
      </c>
      <c r="K6" s="1654">
        <v>2010</v>
      </c>
      <c r="L6" s="1652">
        <v>2011</v>
      </c>
      <c r="M6" s="1654">
        <v>2012</v>
      </c>
      <c r="N6" s="1654">
        <v>2013</v>
      </c>
    </row>
    <row r="7" spans="1:14" ht="15.75" customHeight="1" thickBot="1">
      <c r="A7" s="1651"/>
      <c r="B7" s="1653"/>
      <c r="C7" s="1655"/>
      <c r="D7" s="1653"/>
      <c r="E7" s="1655"/>
      <c r="F7" s="1653"/>
      <c r="G7" s="1655"/>
      <c r="H7" s="1653"/>
      <c r="I7" s="1655"/>
      <c r="J7" s="1653"/>
      <c r="K7" s="1655"/>
      <c r="L7" s="1653"/>
      <c r="M7" s="1655"/>
      <c r="N7" s="1655"/>
    </row>
    <row r="8" spans="1:14" s="168" customFormat="1" ht="12">
      <c r="A8" s="314" t="s">
        <v>1</v>
      </c>
      <c r="B8" s="315">
        <v>246116</v>
      </c>
      <c r="C8" s="166">
        <v>238981</v>
      </c>
      <c r="D8" s="166">
        <v>234486</v>
      </c>
      <c r="E8" s="166">
        <v>230352</v>
      </c>
      <c r="F8" s="166">
        <v>230831</v>
      </c>
      <c r="G8" s="166">
        <v>231383</v>
      </c>
      <c r="H8" s="166">
        <v>240569</v>
      </c>
      <c r="I8" s="166">
        <v>246581</v>
      </c>
      <c r="J8" s="166">
        <v>252240</v>
      </c>
      <c r="K8" s="166">
        <v>250643</v>
      </c>
      <c r="L8" s="166">
        <v>247358</v>
      </c>
      <c r="M8" s="167">
        <v>243635</v>
      </c>
      <c r="N8" s="316">
        <v>242005</v>
      </c>
    </row>
    <row r="9" spans="1:14" s="168" customFormat="1" ht="12">
      <c r="A9" s="317" t="s">
        <v>1267</v>
      </c>
      <c r="B9" s="318">
        <v>3141</v>
      </c>
      <c r="C9" s="169">
        <v>3104</v>
      </c>
      <c r="D9" s="169">
        <v>3161</v>
      </c>
      <c r="E9" s="169">
        <v>3107</v>
      </c>
      <c r="F9" s="170">
        <v>3123</v>
      </c>
      <c r="G9" s="170">
        <v>3099</v>
      </c>
      <c r="H9" s="170">
        <v>3158</v>
      </c>
      <c r="I9" s="171">
        <v>3364</v>
      </c>
      <c r="J9" s="171">
        <v>3559</v>
      </c>
      <c r="K9" s="169">
        <v>3646</v>
      </c>
      <c r="L9" s="169">
        <v>3640</v>
      </c>
      <c r="M9" s="172">
        <v>3558</v>
      </c>
      <c r="N9" s="319">
        <v>3504</v>
      </c>
    </row>
    <row r="10" spans="1:14">
      <c r="A10" s="320" t="s">
        <v>1266</v>
      </c>
      <c r="B10" s="321">
        <v>3122</v>
      </c>
      <c r="C10" s="173">
        <v>3085</v>
      </c>
      <c r="D10" s="173">
        <v>3144</v>
      </c>
      <c r="E10" s="173">
        <v>3093</v>
      </c>
      <c r="F10" s="174">
        <v>3112</v>
      </c>
      <c r="G10" s="174">
        <v>3083</v>
      </c>
      <c r="H10" s="174">
        <v>3148</v>
      </c>
      <c r="I10" s="175">
        <v>3351</v>
      </c>
      <c r="J10" s="175">
        <v>3541</v>
      </c>
      <c r="K10" s="173">
        <v>3641</v>
      </c>
      <c r="L10" s="173">
        <v>3635</v>
      </c>
      <c r="M10" s="176">
        <v>3549</v>
      </c>
      <c r="N10" s="322">
        <v>3488</v>
      </c>
    </row>
    <row r="11" spans="1:14">
      <c r="A11" s="320" t="s">
        <v>1263</v>
      </c>
      <c r="B11" s="321">
        <v>19</v>
      </c>
      <c r="C11" s="173">
        <v>19</v>
      </c>
      <c r="D11" s="173">
        <v>17</v>
      </c>
      <c r="E11" s="173">
        <v>14</v>
      </c>
      <c r="F11" s="174">
        <v>11</v>
      </c>
      <c r="G11" s="174">
        <v>16</v>
      </c>
      <c r="H11" s="174">
        <v>10</v>
      </c>
      <c r="I11" s="175">
        <v>13</v>
      </c>
      <c r="J11" s="175">
        <v>18</v>
      </c>
      <c r="K11" s="82">
        <v>5</v>
      </c>
      <c r="L11" s="173">
        <v>5</v>
      </c>
      <c r="M11" s="176">
        <v>9</v>
      </c>
      <c r="N11" s="322">
        <v>16</v>
      </c>
    </row>
    <row r="12" spans="1:14" s="168" customFormat="1" ht="12">
      <c r="A12" s="317" t="s">
        <v>1260</v>
      </c>
      <c r="B12" s="318">
        <v>4787</v>
      </c>
      <c r="C12" s="169">
        <v>4467</v>
      </c>
      <c r="D12" s="169">
        <v>4571</v>
      </c>
      <c r="E12" s="169">
        <v>4583</v>
      </c>
      <c r="F12" s="170">
        <v>4776</v>
      </c>
      <c r="G12" s="170">
        <f>+G13+G14</f>
        <v>4761</v>
      </c>
      <c r="H12" s="170">
        <v>5017</v>
      </c>
      <c r="I12" s="177">
        <v>5287</v>
      </c>
      <c r="J12" s="177">
        <v>5692</v>
      </c>
      <c r="K12" s="169">
        <v>5637</v>
      </c>
      <c r="L12" s="169">
        <v>5753</v>
      </c>
      <c r="M12" s="172">
        <v>5721</v>
      </c>
      <c r="N12" s="319">
        <v>5766</v>
      </c>
    </row>
    <row r="13" spans="1:14">
      <c r="A13" s="320" t="s">
        <v>1259</v>
      </c>
      <c r="B13" s="321">
        <v>4451</v>
      </c>
      <c r="C13" s="173">
        <v>4137</v>
      </c>
      <c r="D13" s="173">
        <v>4273</v>
      </c>
      <c r="E13" s="173">
        <v>4285</v>
      </c>
      <c r="F13" s="174">
        <v>4427</v>
      </c>
      <c r="G13" s="174">
        <v>4441</v>
      </c>
      <c r="H13" s="174">
        <v>4658</v>
      </c>
      <c r="I13" s="175">
        <v>4929</v>
      </c>
      <c r="J13" s="175">
        <v>5311</v>
      </c>
      <c r="K13" s="173">
        <v>5278</v>
      </c>
      <c r="L13" s="173">
        <v>5416</v>
      </c>
      <c r="M13" s="176">
        <v>5353</v>
      </c>
      <c r="N13" s="322">
        <v>5389</v>
      </c>
    </row>
    <row r="14" spans="1:14">
      <c r="A14" s="320" t="s">
        <v>1256</v>
      </c>
      <c r="B14" s="321">
        <v>336</v>
      </c>
      <c r="C14" s="173">
        <v>330</v>
      </c>
      <c r="D14" s="173">
        <v>298</v>
      </c>
      <c r="E14" s="173">
        <v>298</v>
      </c>
      <c r="F14" s="174">
        <v>349</v>
      </c>
      <c r="G14" s="174">
        <v>320</v>
      </c>
      <c r="H14" s="174">
        <v>359</v>
      </c>
      <c r="I14" s="175">
        <v>358</v>
      </c>
      <c r="J14" s="175">
        <v>381</v>
      </c>
      <c r="K14" s="173">
        <v>359</v>
      </c>
      <c r="L14" s="173">
        <v>337</v>
      </c>
      <c r="M14" s="176">
        <v>368</v>
      </c>
      <c r="N14" s="322">
        <v>377</v>
      </c>
    </row>
    <row r="15" spans="1:14" s="168" customFormat="1" ht="12">
      <c r="A15" s="317" t="s">
        <v>1251</v>
      </c>
      <c r="B15" s="318">
        <v>8709</v>
      </c>
      <c r="C15" s="169">
        <v>8842</v>
      </c>
      <c r="D15" s="169">
        <v>8663</v>
      </c>
      <c r="E15" s="169">
        <v>8600</v>
      </c>
      <c r="F15" s="170">
        <v>8551</v>
      </c>
      <c r="G15" s="170">
        <v>8975</v>
      </c>
      <c r="H15" s="170">
        <v>9419</v>
      </c>
      <c r="I15" s="177">
        <v>9706</v>
      </c>
      <c r="J15" s="177">
        <v>9988</v>
      </c>
      <c r="K15" s="169">
        <v>10016</v>
      </c>
      <c r="L15" s="169">
        <v>9932</v>
      </c>
      <c r="M15" s="172">
        <v>9817</v>
      </c>
      <c r="N15" s="319">
        <v>9841</v>
      </c>
    </row>
    <row r="16" spans="1:14">
      <c r="A16" s="320" t="s">
        <v>1250</v>
      </c>
      <c r="B16" s="321">
        <v>5416</v>
      </c>
      <c r="C16" s="173">
        <v>5589</v>
      </c>
      <c r="D16" s="173">
        <v>5368</v>
      </c>
      <c r="E16" s="173">
        <v>5343</v>
      </c>
      <c r="F16" s="174">
        <v>5346</v>
      </c>
      <c r="G16" s="174">
        <v>5680</v>
      </c>
      <c r="H16" s="174">
        <v>6067</v>
      </c>
      <c r="I16" s="175">
        <v>6334</v>
      </c>
      <c r="J16" s="175">
        <v>6484</v>
      </c>
      <c r="K16" s="173">
        <v>6475</v>
      </c>
      <c r="L16" s="173">
        <v>6477</v>
      </c>
      <c r="M16" s="176">
        <v>6302</v>
      </c>
      <c r="N16" s="322">
        <v>6330</v>
      </c>
    </row>
    <row r="17" spans="1:14">
      <c r="A17" s="320" t="s">
        <v>1246</v>
      </c>
      <c r="B17" s="321">
        <v>2748</v>
      </c>
      <c r="C17" s="173">
        <v>2768</v>
      </c>
      <c r="D17" s="173">
        <v>2812</v>
      </c>
      <c r="E17" s="173">
        <v>2783</v>
      </c>
      <c r="F17" s="178">
        <v>2754</v>
      </c>
      <c r="G17" s="178">
        <v>2852</v>
      </c>
      <c r="H17" s="174">
        <v>2889</v>
      </c>
      <c r="I17" s="175">
        <v>2950</v>
      </c>
      <c r="J17" s="175">
        <v>2980</v>
      </c>
      <c r="K17" s="173">
        <v>3011</v>
      </c>
      <c r="L17" s="173">
        <v>2966</v>
      </c>
      <c r="M17" s="176">
        <v>3044</v>
      </c>
      <c r="N17" s="322">
        <v>3051</v>
      </c>
    </row>
    <row r="18" spans="1:14">
      <c r="A18" s="320" t="s">
        <v>1242</v>
      </c>
      <c r="B18" s="321">
        <v>545</v>
      </c>
      <c r="C18" s="173">
        <v>485</v>
      </c>
      <c r="D18" s="173">
        <v>483</v>
      </c>
      <c r="E18" s="173">
        <v>474</v>
      </c>
      <c r="F18" s="174">
        <v>451</v>
      </c>
      <c r="G18" s="174">
        <v>443</v>
      </c>
      <c r="H18" s="174">
        <v>463</v>
      </c>
      <c r="I18" s="175">
        <v>422</v>
      </c>
      <c r="J18" s="175">
        <v>524</v>
      </c>
      <c r="K18" s="173">
        <v>530</v>
      </c>
      <c r="L18" s="173">
        <v>489</v>
      </c>
      <c r="M18" s="176">
        <v>471</v>
      </c>
      <c r="N18" s="322">
        <v>460</v>
      </c>
    </row>
    <row r="19" spans="1:14" s="168" customFormat="1" ht="12">
      <c r="A19" s="317" t="s">
        <v>1239</v>
      </c>
      <c r="B19" s="318">
        <v>4603</v>
      </c>
      <c r="C19" s="169">
        <v>4310</v>
      </c>
      <c r="D19" s="169">
        <v>4407</v>
      </c>
      <c r="E19" s="169">
        <v>4212</v>
      </c>
      <c r="F19" s="170">
        <v>4296</v>
      </c>
      <c r="G19" s="170">
        <v>4648</v>
      </c>
      <c r="H19" s="170">
        <v>4720</v>
      </c>
      <c r="I19" s="177">
        <v>4803</v>
      </c>
      <c r="J19" s="177">
        <v>5194</v>
      </c>
      <c r="K19" s="169">
        <v>5069</v>
      </c>
      <c r="L19" s="169">
        <v>5116</v>
      </c>
      <c r="M19" s="172">
        <v>4855</v>
      </c>
      <c r="N19" s="319">
        <v>4849</v>
      </c>
    </row>
    <row r="20" spans="1:14">
      <c r="A20" s="320" t="s">
        <v>1238</v>
      </c>
      <c r="B20" s="321">
        <v>2886</v>
      </c>
      <c r="C20" s="173">
        <v>2729</v>
      </c>
      <c r="D20" s="173">
        <v>2768</v>
      </c>
      <c r="E20" s="173">
        <v>2685</v>
      </c>
      <c r="F20" s="174">
        <v>2738</v>
      </c>
      <c r="G20" s="174">
        <v>3012</v>
      </c>
      <c r="H20" s="174">
        <v>3060</v>
      </c>
      <c r="I20" s="175">
        <v>3130</v>
      </c>
      <c r="J20" s="175">
        <v>3431</v>
      </c>
      <c r="K20" s="173">
        <v>3402</v>
      </c>
      <c r="L20" s="173">
        <v>3380</v>
      </c>
      <c r="M20" s="176">
        <v>3204</v>
      </c>
      <c r="N20" s="322">
        <v>3222</v>
      </c>
    </row>
    <row r="21" spans="1:14">
      <c r="A21" s="320" t="s">
        <v>1234</v>
      </c>
      <c r="B21" s="321">
        <v>541</v>
      </c>
      <c r="C21" s="173">
        <v>530</v>
      </c>
      <c r="D21" s="173">
        <v>583</v>
      </c>
      <c r="E21" s="173">
        <v>493</v>
      </c>
      <c r="F21" s="174">
        <v>476</v>
      </c>
      <c r="G21" s="174">
        <v>496</v>
      </c>
      <c r="H21" s="174">
        <v>506</v>
      </c>
      <c r="I21" s="175">
        <v>528</v>
      </c>
      <c r="J21" s="175">
        <v>530</v>
      </c>
      <c r="K21" s="173">
        <v>513</v>
      </c>
      <c r="L21" s="173">
        <v>516</v>
      </c>
      <c r="M21" s="176">
        <v>452</v>
      </c>
      <c r="N21" s="322">
        <v>449</v>
      </c>
    </row>
    <row r="22" spans="1:14">
      <c r="A22" s="320" t="s">
        <v>1231</v>
      </c>
      <c r="B22" s="321">
        <v>1176</v>
      </c>
      <c r="C22" s="173">
        <v>1051</v>
      </c>
      <c r="D22" s="173">
        <v>1056</v>
      </c>
      <c r="E22" s="173">
        <v>1034</v>
      </c>
      <c r="F22" s="174">
        <v>1082</v>
      </c>
      <c r="G22" s="174">
        <v>1140</v>
      </c>
      <c r="H22" s="174">
        <v>1154</v>
      </c>
      <c r="I22" s="175">
        <v>1145</v>
      </c>
      <c r="J22" s="175">
        <v>1233</v>
      </c>
      <c r="K22" s="173">
        <v>1154</v>
      </c>
      <c r="L22" s="173">
        <v>1220</v>
      </c>
      <c r="M22" s="176">
        <v>1199</v>
      </c>
      <c r="N22" s="322">
        <v>1178</v>
      </c>
    </row>
    <row r="23" spans="1:14" s="168" customFormat="1" ht="12">
      <c r="A23" s="317" t="s">
        <v>1226</v>
      </c>
      <c r="B23" s="318">
        <v>10199</v>
      </c>
      <c r="C23" s="169">
        <v>9608</v>
      </c>
      <c r="D23" s="169">
        <v>9459</v>
      </c>
      <c r="E23" s="169">
        <v>9207</v>
      </c>
      <c r="F23" s="170">
        <v>9493</v>
      </c>
      <c r="G23" s="170">
        <v>9372</v>
      </c>
      <c r="H23" s="170">
        <v>9794</v>
      </c>
      <c r="I23" s="177">
        <v>10447</v>
      </c>
      <c r="J23" s="177">
        <v>10801</v>
      </c>
      <c r="K23" s="169">
        <v>11225</v>
      </c>
      <c r="L23" s="169">
        <v>11148</v>
      </c>
      <c r="M23" s="172">
        <v>11217</v>
      </c>
      <c r="N23" s="319">
        <v>11343</v>
      </c>
    </row>
    <row r="24" spans="1:14">
      <c r="A24" s="320" t="s">
        <v>1225</v>
      </c>
      <c r="B24" s="321">
        <v>6195</v>
      </c>
      <c r="C24" s="173">
        <v>5996</v>
      </c>
      <c r="D24" s="173">
        <v>5884</v>
      </c>
      <c r="E24" s="173">
        <v>5713</v>
      </c>
      <c r="F24" s="174">
        <v>5946</v>
      </c>
      <c r="G24" s="174">
        <v>5846</v>
      </c>
      <c r="H24" s="174">
        <v>6175</v>
      </c>
      <c r="I24" s="175">
        <v>6699</v>
      </c>
      <c r="J24" s="175">
        <v>6958</v>
      </c>
      <c r="K24" s="173">
        <v>7407</v>
      </c>
      <c r="L24" s="173">
        <v>7418</v>
      </c>
      <c r="M24" s="176">
        <v>7484</v>
      </c>
      <c r="N24" s="322">
        <v>7645</v>
      </c>
    </row>
    <row r="25" spans="1:14">
      <c r="A25" s="320" t="s">
        <v>1219</v>
      </c>
      <c r="B25" s="321">
        <v>1358</v>
      </c>
      <c r="C25" s="173">
        <v>1188</v>
      </c>
      <c r="D25" s="173">
        <v>1187</v>
      </c>
      <c r="E25" s="173">
        <v>1109</v>
      </c>
      <c r="F25" s="174">
        <v>1120</v>
      </c>
      <c r="G25" s="174">
        <v>1061</v>
      </c>
      <c r="H25" s="174">
        <v>1144</v>
      </c>
      <c r="I25" s="175">
        <v>1218</v>
      </c>
      <c r="J25" s="175">
        <v>1223</v>
      </c>
      <c r="K25" s="173">
        <v>1237</v>
      </c>
      <c r="L25" s="173">
        <v>1232</v>
      </c>
      <c r="M25" s="176">
        <v>1134</v>
      </c>
      <c r="N25" s="322">
        <v>1114</v>
      </c>
    </row>
    <row r="26" spans="1:14">
      <c r="A26" s="320" t="s">
        <v>1214</v>
      </c>
      <c r="B26" s="321">
        <v>2646</v>
      </c>
      <c r="C26" s="173">
        <v>2424</v>
      </c>
      <c r="D26" s="173">
        <v>2388</v>
      </c>
      <c r="E26" s="173">
        <v>2385</v>
      </c>
      <c r="F26" s="174">
        <v>2427</v>
      </c>
      <c r="G26" s="174">
        <v>2465</v>
      </c>
      <c r="H26" s="174">
        <v>2475</v>
      </c>
      <c r="I26" s="175">
        <v>2530</v>
      </c>
      <c r="J26" s="175">
        <v>2620</v>
      </c>
      <c r="K26" s="173">
        <v>2581</v>
      </c>
      <c r="L26" s="173">
        <v>2498</v>
      </c>
      <c r="M26" s="176">
        <v>2599</v>
      </c>
      <c r="N26" s="322">
        <v>2584</v>
      </c>
    </row>
    <row r="27" spans="1:14" s="168" customFormat="1" ht="12">
      <c r="A27" s="317" t="s">
        <v>1208</v>
      </c>
      <c r="B27" s="318">
        <v>23870</v>
      </c>
      <c r="C27" s="169">
        <v>23172</v>
      </c>
      <c r="D27" s="169">
        <v>22481</v>
      </c>
      <c r="E27" s="169">
        <v>21961</v>
      </c>
      <c r="F27" s="170">
        <v>22236</v>
      </c>
      <c r="G27" s="170">
        <v>21672</v>
      </c>
      <c r="H27" s="170">
        <v>22659</v>
      </c>
      <c r="I27" s="177">
        <v>23116</v>
      </c>
      <c r="J27" s="177">
        <v>23735</v>
      </c>
      <c r="K27" s="169">
        <v>23788</v>
      </c>
      <c r="L27" s="169">
        <v>23568</v>
      </c>
      <c r="M27" s="172">
        <v>23619</v>
      </c>
      <c r="N27" s="319">
        <v>23127</v>
      </c>
    </row>
    <row r="28" spans="1:14">
      <c r="A28" s="320" t="s">
        <v>1207</v>
      </c>
      <c r="B28" s="321">
        <v>10269</v>
      </c>
      <c r="C28" s="173">
        <v>9950</v>
      </c>
      <c r="D28" s="173">
        <v>9565</v>
      </c>
      <c r="E28" s="173">
        <v>9114</v>
      </c>
      <c r="F28" s="174">
        <v>9256</v>
      </c>
      <c r="G28" s="174">
        <v>8894</v>
      </c>
      <c r="H28" s="174">
        <v>9148</v>
      </c>
      <c r="I28" s="175">
        <v>9584</v>
      </c>
      <c r="J28" s="175">
        <v>9705</v>
      </c>
      <c r="K28" s="173">
        <v>9714</v>
      </c>
      <c r="L28" s="173">
        <v>9616</v>
      </c>
      <c r="M28" s="176">
        <v>9607</v>
      </c>
      <c r="N28" s="322">
        <v>9358</v>
      </c>
    </row>
    <row r="29" spans="1:14">
      <c r="A29" s="320" t="s">
        <v>1200</v>
      </c>
      <c r="B29" s="321">
        <v>61</v>
      </c>
      <c r="C29" s="173">
        <v>51</v>
      </c>
      <c r="D29" s="173">
        <v>82</v>
      </c>
      <c r="E29" s="173">
        <v>69</v>
      </c>
      <c r="F29" s="174">
        <v>60</v>
      </c>
      <c r="G29" s="174">
        <v>68</v>
      </c>
      <c r="H29" s="174">
        <v>84</v>
      </c>
      <c r="I29" s="175">
        <v>79</v>
      </c>
      <c r="J29" s="175">
        <v>93</v>
      </c>
      <c r="K29" s="173">
        <v>70</v>
      </c>
      <c r="L29" s="173">
        <v>82</v>
      </c>
      <c r="M29" s="176">
        <v>107</v>
      </c>
      <c r="N29" s="322">
        <v>96</v>
      </c>
    </row>
    <row r="30" spans="1:14">
      <c r="A30" s="320" t="s">
        <v>1198</v>
      </c>
      <c r="B30" s="321">
        <v>1457</v>
      </c>
      <c r="C30" s="173">
        <v>1350</v>
      </c>
      <c r="D30" s="173">
        <v>1379</v>
      </c>
      <c r="E30" s="173">
        <v>1323</v>
      </c>
      <c r="F30" s="174">
        <v>1448</v>
      </c>
      <c r="G30" s="174">
        <v>1340</v>
      </c>
      <c r="H30" s="174">
        <v>1432</v>
      </c>
      <c r="I30" s="175">
        <v>1462</v>
      </c>
      <c r="J30" s="175">
        <v>1534</v>
      </c>
      <c r="K30" s="173">
        <v>1660</v>
      </c>
      <c r="L30" s="173">
        <v>1595</v>
      </c>
      <c r="M30" s="176">
        <v>1542</v>
      </c>
      <c r="N30" s="322">
        <v>1532</v>
      </c>
    </row>
    <row r="31" spans="1:14">
      <c r="A31" s="320" t="s">
        <v>1193</v>
      </c>
      <c r="B31" s="321">
        <v>1047</v>
      </c>
      <c r="C31" s="173">
        <v>1092</v>
      </c>
      <c r="D31" s="173">
        <v>934</v>
      </c>
      <c r="E31" s="173">
        <v>1005</v>
      </c>
      <c r="F31" s="174">
        <v>1054</v>
      </c>
      <c r="G31" s="174">
        <v>963</v>
      </c>
      <c r="H31" s="174">
        <v>1079</v>
      </c>
      <c r="I31" s="175">
        <v>1028</v>
      </c>
      <c r="J31" s="175">
        <v>1025</v>
      </c>
      <c r="K31" s="173">
        <v>1030</v>
      </c>
      <c r="L31" s="173">
        <v>972</v>
      </c>
      <c r="M31" s="176">
        <v>1022</v>
      </c>
      <c r="N31" s="322">
        <v>995</v>
      </c>
    </row>
    <row r="32" spans="1:14">
      <c r="A32" s="320" t="s">
        <v>1187</v>
      </c>
      <c r="B32" s="321">
        <v>2746</v>
      </c>
      <c r="C32" s="173">
        <v>2712</v>
      </c>
      <c r="D32" s="173">
        <v>2639</v>
      </c>
      <c r="E32" s="173">
        <v>2555</v>
      </c>
      <c r="F32" s="174">
        <v>2569</v>
      </c>
      <c r="G32" s="174">
        <v>2582</v>
      </c>
      <c r="H32" s="174">
        <v>2758</v>
      </c>
      <c r="I32" s="175">
        <v>2660</v>
      </c>
      <c r="J32" s="175">
        <v>2765</v>
      </c>
      <c r="K32" s="173">
        <v>2813</v>
      </c>
      <c r="L32" s="173">
        <v>2792</v>
      </c>
      <c r="M32" s="176">
        <v>2752</v>
      </c>
      <c r="N32" s="322">
        <v>2690</v>
      </c>
    </row>
    <row r="33" spans="1:14">
      <c r="A33" s="320" t="s">
        <v>1181</v>
      </c>
      <c r="B33" s="321">
        <v>2051</v>
      </c>
      <c r="C33" s="173">
        <v>1986</v>
      </c>
      <c r="D33" s="173">
        <v>2033</v>
      </c>
      <c r="E33" s="173">
        <v>1917</v>
      </c>
      <c r="F33" s="174">
        <v>1917</v>
      </c>
      <c r="G33" s="174">
        <v>1898</v>
      </c>
      <c r="H33" s="174">
        <v>1977</v>
      </c>
      <c r="I33" s="175">
        <v>1944</v>
      </c>
      <c r="J33" s="175">
        <v>2123</v>
      </c>
      <c r="K33" s="173">
        <v>1934</v>
      </c>
      <c r="L33" s="173">
        <v>2009</v>
      </c>
      <c r="M33" s="176">
        <v>2055</v>
      </c>
      <c r="N33" s="322">
        <v>2021</v>
      </c>
    </row>
    <row r="34" spans="1:14">
      <c r="A34" s="320" t="s">
        <v>1174</v>
      </c>
      <c r="B34" s="321">
        <v>2176</v>
      </c>
      <c r="C34" s="173">
        <v>2039</v>
      </c>
      <c r="D34" s="173">
        <v>2003</v>
      </c>
      <c r="E34" s="173">
        <v>2108</v>
      </c>
      <c r="F34" s="174">
        <v>2043</v>
      </c>
      <c r="G34" s="174">
        <v>2020</v>
      </c>
      <c r="H34" s="174">
        <v>2154</v>
      </c>
      <c r="I34" s="175">
        <v>2179</v>
      </c>
      <c r="J34" s="175">
        <v>2168</v>
      </c>
      <c r="K34" s="173">
        <v>2263</v>
      </c>
      <c r="L34" s="173">
        <v>2294</v>
      </c>
      <c r="M34" s="176">
        <v>2268</v>
      </c>
      <c r="N34" s="322">
        <v>2185</v>
      </c>
    </row>
    <row r="35" spans="1:14">
      <c r="A35" s="320" t="s">
        <v>1167</v>
      </c>
      <c r="B35" s="321">
        <v>4063</v>
      </c>
      <c r="C35" s="174">
        <v>3992</v>
      </c>
      <c r="D35" s="174">
        <v>3846</v>
      </c>
      <c r="E35" s="174">
        <v>3870</v>
      </c>
      <c r="F35" s="174">
        <v>3889</v>
      </c>
      <c r="G35" s="174">
        <v>3907</v>
      </c>
      <c r="H35" s="174">
        <v>4027</v>
      </c>
      <c r="I35" s="174">
        <v>4180</v>
      </c>
      <c r="J35" s="173">
        <v>4322</v>
      </c>
      <c r="K35" s="173">
        <v>4304</v>
      </c>
      <c r="L35" s="173">
        <v>4208</v>
      </c>
      <c r="M35" s="176">
        <v>4266</v>
      </c>
      <c r="N35" s="322">
        <v>4250</v>
      </c>
    </row>
    <row r="36" spans="1:14" s="179" customFormat="1" ht="12">
      <c r="A36" s="317" t="s">
        <v>737</v>
      </c>
      <c r="B36" s="318">
        <v>100694</v>
      </c>
      <c r="C36" s="169">
        <v>96996</v>
      </c>
      <c r="D36" s="169">
        <v>94728</v>
      </c>
      <c r="E36" s="169">
        <v>93079</v>
      </c>
      <c r="F36" s="169">
        <v>92773</v>
      </c>
      <c r="G36" s="169">
        <v>93593</v>
      </c>
      <c r="H36" s="169">
        <v>97596</v>
      </c>
      <c r="I36" s="177">
        <v>99873</v>
      </c>
      <c r="J36" s="177">
        <v>102248</v>
      </c>
      <c r="K36" s="169">
        <v>101047</v>
      </c>
      <c r="L36" s="169">
        <v>100415</v>
      </c>
      <c r="M36" s="172">
        <v>99488</v>
      </c>
      <c r="N36" s="319">
        <v>99081</v>
      </c>
    </row>
    <row r="37" spans="1:14">
      <c r="A37" s="320" t="s">
        <v>1161</v>
      </c>
      <c r="B37" s="321">
        <v>76776</v>
      </c>
      <c r="C37" s="173">
        <v>73445</v>
      </c>
      <c r="D37" s="173">
        <v>71446</v>
      </c>
      <c r="E37" s="173">
        <v>70041</v>
      </c>
      <c r="F37" s="173">
        <v>69350</v>
      </c>
      <c r="G37" s="173">
        <v>69734</v>
      </c>
      <c r="H37" s="173">
        <v>72393</v>
      </c>
      <c r="I37" s="175">
        <v>73744</v>
      </c>
      <c r="J37" s="175">
        <v>75511</v>
      </c>
      <c r="K37" s="173">
        <v>74729</v>
      </c>
      <c r="L37" s="173">
        <v>73729</v>
      </c>
      <c r="M37" s="176">
        <v>72931</v>
      </c>
      <c r="N37" s="322">
        <v>72569</v>
      </c>
    </row>
    <row r="38" spans="1:14">
      <c r="A38" s="320" t="s">
        <v>1128</v>
      </c>
      <c r="B38" s="321">
        <v>8315</v>
      </c>
      <c r="C38" s="173">
        <v>8439</v>
      </c>
      <c r="D38" s="173">
        <v>8315</v>
      </c>
      <c r="E38" s="173">
        <v>8027</v>
      </c>
      <c r="F38" s="173">
        <v>8233</v>
      </c>
      <c r="G38" s="173">
        <v>8299</v>
      </c>
      <c r="H38" s="173">
        <v>8744</v>
      </c>
      <c r="I38" s="175">
        <v>9088</v>
      </c>
      <c r="J38" s="175">
        <v>9263</v>
      </c>
      <c r="K38" s="173">
        <v>9035</v>
      </c>
      <c r="L38" s="173">
        <v>8995</v>
      </c>
      <c r="M38" s="176">
        <v>8830</v>
      </c>
      <c r="N38" s="322">
        <v>8886</v>
      </c>
    </row>
    <row r="39" spans="1:14">
      <c r="A39" s="320" t="s">
        <v>1124</v>
      </c>
      <c r="B39" s="321">
        <v>2567</v>
      </c>
      <c r="C39" s="173">
        <v>2413</v>
      </c>
      <c r="D39" s="173">
        <v>2525</v>
      </c>
      <c r="E39" s="173">
        <v>2571</v>
      </c>
      <c r="F39" s="173">
        <v>2756</v>
      </c>
      <c r="G39" s="173">
        <v>2826</v>
      </c>
      <c r="H39" s="173">
        <v>3235</v>
      </c>
      <c r="I39" s="175">
        <v>3412</v>
      </c>
      <c r="J39" s="175">
        <v>3483</v>
      </c>
      <c r="K39" s="173">
        <v>3492</v>
      </c>
      <c r="L39" s="173">
        <v>3635</v>
      </c>
      <c r="M39" s="176">
        <v>3690</v>
      </c>
      <c r="N39" s="322">
        <v>3859</v>
      </c>
    </row>
    <row r="40" spans="1:14">
      <c r="A40" s="320" t="s">
        <v>1120</v>
      </c>
      <c r="B40" s="321">
        <v>7021</v>
      </c>
      <c r="C40" s="173">
        <v>6917</v>
      </c>
      <c r="D40" s="173">
        <v>6841</v>
      </c>
      <c r="E40" s="173">
        <v>6752</v>
      </c>
      <c r="F40" s="173">
        <v>6715</v>
      </c>
      <c r="G40" s="173">
        <v>7048</v>
      </c>
      <c r="H40" s="173">
        <v>7233</v>
      </c>
      <c r="I40" s="175">
        <v>7271</v>
      </c>
      <c r="J40" s="175">
        <v>7696</v>
      </c>
      <c r="K40" s="173">
        <v>7465</v>
      </c>
      <c r="L40" s="173">
        <v>7565</v>
      </c>
      <c r="M40" s="176">
        <v>7574</v>
      </c>
      <c r="N40" s="322">
        <v>7224</v>
      </c>
    </row>
    <row r="41" spans="1:14">
      <c r="A41" s="320" t="s">
        <v>1115</v>
      </c>
      <c r="B41" s="323">
        <v>2290</v>
      </c>
      <c r="C41" s="180">
        <v>2201</v>
      </c>
      <c r="D41" s="180">
        <v>2104</v>
      </c>
      <c r="E41" s="180">
        <v>2115</v>
      </c>
      <c r="F41" s="173">
        <v>2188</v>
      </c>
      <c r="G41" s="173">
        <v>2087</v>
      </c>
      <c r="H41" s="173">
        <v>2267</v>
      </c>
      <c r="I41" s="175">
        <v>2457</v>
      </c>
      <c r="J41" s="175">
        <v>2458</v>
      </c>
      <c r="K41" s="173">
        <v>2398</v>
      </c>
      <c r="L41" s="173">
        <v>2541</v>
      </c>
      <c r="M41" s="176">
        <v>2412</v>
      </c>
      <c r="N41" s="322">
        <v>2372</v>
      </c>
    </row>
    <row r="42" spans="1:14">
      <c r="A42" s="320" t="s">
        <v>1109</v>
      </c>
      <c r="B42" s="321">
        <v>3725</v>
      </c>
      <c r="C42" s="173">
        <v>3581</v>
      </c>
      <c r="D42" s="173">
        <v>3497</v>
      </c>
      <c r="E42" s="173">
        <v>3573</v>
      </c>
      <c r="F42" s="173">
        <v>3531</v>
      </c>
      <c r="G42" s="173">
        <v>3599</v>
      </c>
      <c r="H42" s="173">
        <v>3724</v>
      </c>
      <c r="I42" s="175">
        <v>3901</v>
      </c>
      <c r="J42" s="175">
        <v>3837</v>
      </c>
      <c r="K42" s="173">
        <v>3928</v>
      </c>
      <c r="L42" s="173">
        <v>3950</v>
      </c>
      <c r="M42" s="176">
        <v>4051</v>
      </c>
      <c r="N42" s="322">
        <v>4171</v>
      </c>
    </row>
    <row r="43" spans="1:14" s="168" customFormat="1" ht="12">
      <c r="A43" s="317" t="s">
        <v>1103</v>
      </c>
      <c r="B43" s="318">
        <v>12183</v>
      </c>
      <c r="C43" s="169">
        <v>11978</v>
      </c>
      <c r="D43" s="169">
        <v>11799</v>
      </c>
      <c r="E43" s="169">
        <v>11770</v>
      </c>
      <c r="F43" s="169">
        <v>11796</v>
      </c>
      <c r="G43" s="169">
        <v>11517</v>
      </c>
      <c r="H43" s="170">
        <v>12199</v>
      </c>
      <c r="I43" s="177">
        <v>12592</v>
      </c>
      <c r="J43" s="177">
        <v>12731</v>
      </c>
      <c r="K43" s="169">
        <v>12723</v>
      </c>
      <c r="L43" s="169">
        <v>12189</v>
      </c>
      <c r="M43" s="172">
        <v>12119</v>
      </c>
      <c r="N43" s="319">
        <v>12113</v>
      </c>
    </row>
    <row r="44" spans="1:14">
      <c r="A44" s="320" t="s">
        <v>1102</v>
      </c>
      <c r="B44" s="321">
        <v>8729</v>
      </c>
      <c r="C44" s="173">
        <v>8584</v>
      </c>
      <c r="D44" s="173">
        <v>8564</v>
      </c>
      <c r="E44" s="173">
        <v>8481</v>
      </c>
      <c r="F44" s="174">
        <v>8617</v>
      </c>
      <c r="G44" s="174">
        <v>8418</v>
      </c>
      <c r="H44" s="174">
        <v>8799</v>
      </c>
      <c r="I44" s="175">
        <v>9175</v>
      </c>
      <c r="J44" s="175">
        <v>9258</v>
      </c>
      <c r="K44" s="173">
        <v>9319</v>
      </c>
      <c r="L44" s="173">
        <v>8961</v>
      </c>
      <c r="M44" s="176">
        <v>8865</v>
      </c>
      <c r="N44" s="322">
        <v>8886</v>
      </c>
    </row>
    <row r="45" spans="1:14">
      <c r="A45" s="320" t="s">
        <v>1084</v>
      </c>
      <c r="B45" s="321">
        <v>493</v>
      </c>
      <c r="C45" s="173">
        <v>513</v>
      </c>
      <c r="D45" s="173">
        <v>421</v>
      </c>
      <c r="E45" s="173">
        <v>456</v>
      </c>
      <c r="F45" s="174">
        <v>426</v>
      </c>
      <c r="G45" s="174">
        <v>438</v>
      </c>
      <c r="H45" s="174">
        <v>443</v>
      </c>
      <c r="I45" s="175">
        <v>423</v>
      </c>
      <c r="J45" s="175">
        <v>478</v>
      </c>
      <c r="K45" s="173">
        <v>455</v>
      </c>
      <c r="L45" s="173">
        <v>385</v>
      </c>
      <c r="M45" s="176">
        <v>446</v>
      </c>
      <c r="N45" s="322">
        <v>392</v>
      </c>
    </row>
    <row r="46" spans="1:14">
      <c r="A46" s="320" t="s">
        <v>1077</v>
      </c>
      <c r="B46" s="321">
        <v>2961</v>
      </c>
      <c r="C46" s="173">
        <v>2881</v>
      </c>
      <c r="D46" s="173">
        <v>2814</v>
      </c>
      <c r="E46" s="173">
        <v>2833</v>
      </c>
      <c r="F46" s="174">
        <v>2753</v>
      </c>
      <c r="G46" s="174">
        <v>2661</v>
      </c>
      <c r="H46" s="174">
        <v>2957</v>
      </c>
      <c r="I46" s="175">
        <v>2994</v>
      </c>
      <c r="J46" s="175">
        <v>2995</v>
      </c>
      <c r="K46" s="173">
        <v>2949</v>
      </c>
      <c r="L46" s="173">
        <v>2843</v>
      </c>
      <c r="M46" s="176">
        <v>2808</v>
      </c>
      <c r="N46" s="322">
        <v>2835</v>
      </c>
    </row>
    <row r="47" spans="1:14" s="168" customFormat="1" ht="12">
      <c r="A47" s="317" t="s">
        <v>1066</v>
      </c>
      <c r="B47" s="318">
        <v>13967</v>
      </c>
      <c r="C47" s="169">
        <v>13730</v>
      </c>
      <c r="D47" s="169">
        <v>13453</v>
      </c>
      <c r="E47" s="169">
        <v>13200</v>
      </c>
      <c r="F47" s="170">
        <v>13307</v>
      </c>
      <c r="G47" s="170">
        <v>13099</v>
      </c>
      <c r="H47" s="170">
        <v>13566</v>
      </c>
      <c r="I47" s="177">
        <v>14045</v>
      </c>
      <c r="J47" s="177">
        <v>14108</v>
      </c>
      <c r="K47" s="169">
        <v>14103</v>
      </c>
      <c r="L47" s="169">
        <v>13640</v>
      </c>
      <c r="M47" s="172">
        <v>13429</v>
      </c>
      <c r="N47" s="319">
        <v>13714</v>
      </c>
    </row>
    <row r="48" spans="1:14">
      <c r="A48" s="320" t="s">
        <v>1065</v>
      </c>
      <c r="B48" s="321">
        <v>5719</v>
      </c>
      <c r="C48" s="173">
        <v>5621</v>
      </c>
      <c r="D48" s="173">
        <v>5439</v>
      </c>
      <c r="E48" s="173">
        <v>5353</v>
      </c>
      <c r="F48" s="174">
        <v>5251</v>
      </c>
      <c r="G48" s="174">
        <v>5334</v>
      </c>
      <c r="H48" s="174">
        <v>5384</v>
      </c>
      <c r="I48" s="175">
        <v>5668</v>
      </c>
      <c r="J48" s="175">
        <v>5632</v>
      </c>
      <c r="K48" s="173">
        <v>5589</v>
      </c>
      <c r="L48" s="173">
        <v>5505</v>
      </c>
      <c r="M48" s="176">
        <v>5373</v>
      </c>
      <c r="N48" s="322">
        <v>5496</v>
      </c>
    </row>
    <row r="49" spans="1:14">
      <c r="A49" s="320" t="s">
        <v>1055</v>
      </c>
      <c r="B49" s="321">
        <v>806</v>
      </c>
      <c r="C49" s="173">
        <v>853</v>
      </c>
      <c r="D49" s="173">
        <v>781</v>
      </c>
      <c r="E49" s="173">
        <v>797</v>
      </c>
      <c r="F49" s="174">
        <v>809</v>
      </c>
      <c r="G49" s="174">
        <v>751</v>
      </c>
      <c r="H49" s="174">
        <v>734</v>
      </c>
      <c r="I49" s="175">
        <v>734</v>
      </c>
      <c r="J49" s="175">
        <v>773</v>
      </c>
      <c r="K49" s="173">
        <v>777</v>
      </c>
      <c r="L49" s="173">
        <v>711</v>
      </c>
      <c r="M49" s="176">
        <v>721</v>
      </c>
      <c r="N49" s="322">
        <v>698</v>
      </c>
    </row>
    <row r="50" spans="1:14">
      <c r="A50" s="320" t="s">
        <v>1051</v>
      </c>
      <c r="B50" s="321">
        <v>3726</v>
      </c>
      <c r="C50" s="173">
        <v>3721</v>
      </c>
      <c r="D50" s="173">
        <v>3599</v>
      </c>
      <c r="E50" s="173">
        <v>3554</v>
      </c>
      <c r="F50" s="174">
        <v>3685</v>
      </c>
      <c r="G50" s="174">
        <v>3575</v>
      </c>
      <c r="H50" s="174">
        <v>3760</v>
      </c>
      <c r="I50" s="175">
        <v>3912</v>
      </c>
      <c r="J50" s="175">
        <v>3897</v>
      </c>
      <c r="K50" s="173">
        <v>3883</v>
      </c>
      <c r="L50" s="173">
        <v>3670</v>
      </c>
      <c r="M50" s="176">
        <v>3733</v>
      </c>
      <c r="N50" s="322">
        <v>3744</v>
      </c>
    </row>
    <row r="51" spans="1:14">
      <c r="A51" s="320" t="s">
        <v>1041</v>
      </c>
      <c r="B51" s="321">
        <v>3716</v>
      </c>
      <c r="C51" s="173">
        <v>3535</v>
      </c>
      <c r="D51" s="173">
        <v>3634</v>
      </c>
      <c r="E51" s="173">
        <v>3496</v>
      </c>
      <c r="F51" s="174">
        <v>3562</v>
      </c>
      <c r="G51" s="174">
        <v>3439</v>
      </c>
      <c r="H51" s="174">
        <v>3688</v>
      </c>
      <c r="I51" s="175">
        <v>3731</v>
      </c>
      <c r="J51" s="175">
        <v>3806</v>
      </c>
      <c r="K51" s="173">
        <v>3854</v>
      </c>
      <c r="L51" s="173">
        <v>3754</v>
      </c>
      <c r="M51" s="176">
        <v>3602</v>
      </c>
      <c r="N51" s="322">
        <v>3776</v>
      </c>
    </row>
    <row r="52" spans="1:14" s="168" customFormat="1" ht="12">
      <c r="A52" s="317" t="s">
        <v>1032</v>
      </c>
      <c r="B52" s="318">
        <v>28972</v>
      </c>
      <c r="C52" s="169">
        <v>27990</v>
      </c>
      <c r="D52" s="169">
        <v>28040</v>
      </c>
      <c r="E52" s="169">
        <v>26862</v>
      </c>
      <c r="F52" s="170">
        <v>26766</v>
      </c>
      <c r="G52" s="170">
        <v>27028</v>
      </c>
      <c r="H52" s="170">
        <v>27682</v>
      </c>
      <c r="I52" s="177">
        <v>27779</v>
      </c>
      <c r="J52" s="177">
        <v>28313</v>
      </c>
      <c r="K52" s="169">
        <v>28297</v>
      </c>
      <c r="L52" s="169">
        <v>27912</v>
      </c>
      <c r="M52" s="172">
        <v>26729</v>
      </c>
      <c r="N52" s="319">
        <v>26304</v>
      </c>
    </row>
    <row r="53" spans="1:14">
      <c r="A53" s="320" t="s">
        <v>1031</v>
      </c>
      <c r="B53" s="321">
        <v>13986</v>
      </c>
      <c r="C53" s="173">
        <v>13620</v>
      </c>
      <c r="D53" s="173">
        <v>13567</v>
      </c>
      <c r="E53" s="173">
        <v>12866</v>
      </c>
      <c r="F53" s="174">
        <v>12736</v>
      </c>
      <c r="G53" s="174">
        <v>12980</v>
      </c>
      <c r="H53" s="174">
        <v>13307</v>
      </c>
      <c r="I53" s="175">
        <v>13473</v>
      </c>
      <c r="J53" s="175">
        <v>13617</v>
      </c>
      <c r="K53" s="173">
        <v>14189</v>
      </c>
      <c r="L53" s="173">
        <v>14016</v>
      </c>
      <c r="M53" s="176">
        <v>13137</v>
      </c>
      <c r="N53" s="322">
        <v>12949</v>
      </c>
    </row>
    <row r="54" spans="1:14">
      <c r="A54" s="320" t="s">
        <v>1018</v>
      </c>
      <c r="B54" s="321">
        <v>2745</v>
      </c>
      <c r="C54" s="173">
        <v>2648</v>
      </c>
      <c r="D54" s="173">
        <v>2649</v>
      </c>
      <c r="E54" s="173">
        <v>2472</v>
      </c>
      <c r="F54" s="174">
        <v>2487</v>
      </c>
      <c r="G54" s="174">
        <v>2417</v>
      </c>
      <c r="H54" s="174">
        <v>2420</v>
      </c>
      <c r="I54" s="175">
        <v>2426</v>
      </c>
      <c r="J54" s="175">
        <v>2572</v>
      </c>
      <c r="K54" s="173">
        <v>2511</v>
      </c>
      <c r="L54" s="173">
        <v>2492</v>
      </c>
      <c r="M54" s="176">
        <v>2363</v>
      </c>
      <c r="N54" s="322">
        <v>2374</v>
      </c>
    </row>
    <row r="55" spans="1:14">
      <c r="A55" s="320" t="s">
        <v>1010</v>
      </c>
      <c r="B55" s="321">
        <v>5831</v>
      </c>
      <c r="C55" s="173">
        <v>5471</v>
      </c>
      <c r="D55" s="173">
        <v>5673</v>
      </c>
      <c r="E55" s="173">
        <v>5473</v>
      </c>
      <c r="F55" s="174">
        <v>5583</v>
      </c>
      <c r="G55" s="174">
        <v>5688</v>
      </c>
      <c r="H55" s="174">
        <v>5831</v>
      </c>
      <c r="I55" s="175">
        <v>5702</v>
      </c>
      <c r="J55" s="175">
        <v>5977</v>
      </c>
      <c r="K55" s="173">
        <v>5593</v>
      </c>
      <c r="L55" s="173">
        <v>5478</v>
      </c>
      <c r="M55" s="176">
        <v>5497</v>
      </c>
      <c r="N55" s="322">
        <v>5391</v>
      </c>
    </row>
    <row r="56" spans="1:14">
      <c r="A56" s="320" t="s">
        <v>995</v>
      </c>
      <c r="B56" s="321">
        <v>6410</v>
      </c>
      <c r="C56" s="173">
        <v>6251</v>
      </c>
      <c r="D56" s="173">
        <v>6151</v>
      </c>
      <c r="E56" s="173">
        <v>6051</v>
      </c>
      <c r="F56" s="174">
        <v>5960</v>
      </c>
      <c r="G56" s="174">
        <v>5943</v>
      </c>
      <c r="H56" s="174">
        <v>6124</v>
      </c>
      <c r="I56" s="175">
        <v>6178</v>
      </c>
      <c r="J56" s="175">
        <v>6147</v>
      </c>
      <c r="K56" s="173">
        <v>6004</v>
      </c>
      <c r="L56" s="173">
        <v>5926</v>
      </c>
      <c r="M56" s="176">
        <v>5732</v>
      </c>
      <c r="N56" s="322">
        <v>5590</v>
      </c>
    </row>
    <row r="57" spans="1:14" s="168" customFormat="1" ht="12">
      <c r="A57" s="317" t="s">
        <v>973</v>
      </c>
      <c r="B57" s="318">
        <v>13657</v>
      </c>
      <c r="C57" s="169">
        <v>13456</v>
      </c>
      <c r="D57" s="169">
        <v>13013</v>
      </c>
      <c r="E57" s="169">
        <v>13126</v>
      </c>
      <c r="F57" s="170">
        <v>12866</v>
      </c>
      <c r="G57" s="170">
        <v>13016</v>
      </c>
      <c r="H57" s="170">
        <v>13418</v>
      </c>
      <c r="I57" s="177">
        <v>13494</v>
      </c>
      <c r="J57" s="177">
        <v>13546</v>
      </c>
      <c r="K57" s="169">
        <v>13367</v>
      </c>
      <c r="L57" s="169">
        <v>13295</v>
      </c>
      <c r="M57" s="172">
        <v>13024</v>
      </c>
      <c r="N57" s="319">
        <v>12877</v>
      </c>
    </row>
    <row r="58" spans="1:14">
      <c r="A58" s="320" t="s">
        <v>972</v>
      </c>
      <c r="B58" s="321">
        <v>10556</v>
      </c>
      <c r="C58" s="173">
        <v>10475</v>
      </c>
      <c r="D58" s="173">
        <v>10202</v>
      </c>
      <c r="E58" s="173">
        <v>10224</v>
      </c>
      <c r="F58" s="174">
        <v>9968</v>
      </c>
      <c r="G58" s="174">
        <v>10006</v>
      </c>
      <c r="H58" s="174">
        <v>10356</v>
      </c>
      <c r="I58" s="175">
        <v>10422</v>
      </c>
      <c r="J58" s="175">
        <v>10662</v>
      </c>
      <c r="K58" s="173">
        <v>10484</v>
      </c>
      <c r="L58" s="173">
        <v>10449</v>
      </c>
      <c r="M58" s="176">
        <v>10201</v>
      </c>
      <c r="N58" s="322">
        <v>10050</v>
      </c>
    </row>
    <row r="59" spans="1:14">
      <c r="A59" s="320" t="s">
        <v>950</v>
      </c>
      <c r="B59" s="321">
        <v>3101</v>
      </c>
      <c r="C59" s="173">
        <v>2981</v>
      </c>
      <c r="D59" s="173">
        <v>2811</v>
      </c>
      <c r="E59" s="173">
        <v>2902</v>
      </c>
      <c r="F59" s="174">
        <v>2898</v>
      </c>
      <c r="G59" s="174">
        <v>3010</v>
      </c>
      <c r="H59" s="174">
        <v>3062</v>
      </c>
      <c r="I59" s="175">
        <v>3072</v>
      </c>
      <c r="J59" s="175">
        <v>2884</v>
      </c>
      <c r="K59" s="173">
        <v>2883</v>
      </c>
      <c r="L59" s="173">
        <v>2846</v>
      </c>
      <c r="M59" s="176">
        <v>2823</v>
      </c>
      <c r="N59" s="322">
        <v>2827</v>
      </c>
    </row>
    <row r="60" spans="1:14" s="168" customFormat="1" ht="12">
      <c r="A60" s="317" t="s">
        <v>1271</v>
      </c>
      <c r="B60" s="318">
        <v>5415</v>
      </c>
      <c r="C60" s="169">
        <v>5378</v>
      </c>
      <c r="D60" s="169">
        <v>5169</v>
      </c>
      <c r="E60" s="169">
        <v>5139</v>
      </c>
      <c r="F60" s="170">
        <v>5086</v>
      </c>
      <c r="G60" s="170">
        <v>5155</v>
      </c>
      <c r="H60" s="170">
        <v>5154</v>
      </c>
      <c r="I60" s="177">
        <v>5306</v>
      </c>
      <c r="J60" s="177">
        <v>5349</v>
      </c>
      <c r="K60" s="169">
        <v>5433</v>
      </c>
      <c r="L60" s="169">
        <v>5176</v>
      </c>
      <c r="M60" s="172">
        <v>5124</v>
      </c>
      <c r="N60" s="319">
        <v>4814</v>
      </c>
    </row>
    <row r="61" spans="1:14">
      <c r="A61" s="320" t="s">
        <v>937</v>
      </c>
      <c r="B61" s="321">
        <v>4022</v>
      </c>
      <c r="C61" s="173">
        <v>4036</v>
      </c>
      <c r="D61" s="173">
        <v>3842</v>
      </c>
      <c r="E61" s="173">
        <v>3893</v>
      </c>
      <c r="F61" s="174">
        <v>3784</v>
      </c>
      <c r="G61" s="174">
        <v>3850</v>
      </c>
      <c r="H61" s="174">
        <v>3898</v>
      </c>
      <c r="I61" s="175">
        <v>4052</v>
      </c>
      <c r="J61" s="175">
        <v>4107</v>
      </c>
      <c r="K61" s="173">
        <v>4205</v>
      </c>
      <c r="L61" s="173">
        <v>3962</v>
      </c>
      <c r="M61" s="176">
        <v>3901</v>
      </c>
      <c r="N61" s="322">
        <v>3696</v>
      </c>
    </row>
    <row r="62" spans="1:14">
      <c r="A62" s="320" t="s">
        <v>929</v>
      </c>
      <c r="B62" s="321">
        <v>1393</v>
      </c>
      <c r="C62" s="173">
        <v>1342</v>
      </c>
      <c r="D62" s="173">
        <v>1327</v>
      </c>
      <c r="E62" s="173">
        <v>1246</v>
      </c>
      <c r="F62" s="174">
        <v>1302</v>
      </c>
      <c r="G62" s="174">
        <v>1305</v>
      </c>
      <c r="H62" s="174">
        <v>1256</v>
      </c>
      <c r="I62" s="175">
        <v>1254</v>
      </c>
      <c r="J62" s="175">
        <v>1242</v>
      </c>
      <c r="K62" s="173">
        <v>1228</v>
      </c>
      <c r="L62" s="173">
        <v>1214</v>
      </c>
      <c r="M62" s="176">
        <v>1223</v>
      </c>
      <c r="N62" s="322">
        <v>1118</v>
      </c>
    </row>
    <row r="63" spans="1:14" s="168" customFormat="1" ht="12">
      <c r="A63" s="317" t="s">
        <v>924</v>
      </c>
      <c r="B63" s="318">
        <v>12092</v>
      </c>
      <c r="C63" s="169">
        <v>12128</v>
      </c>
      <c r="D63" s="169">
        <v>11766</v>
      </c>
      <c r="E63" s="169">
        <v>11825</v>
      </c>
      <c r="F63" s="170">
        <v>12015</v>
      </c>
      <c r="G63" s="170">
        <f>+G64+G65+G66+G67</f>
        <v>11758</v>
      </c>
      <c r="H63" s="170">
        <v>12335</v>
      </c>
      <c r="I63" s="177">
        <v>12772</v>
      </c>
      <c r="J63" s="177">
        <v>13072</v>
      </c>
      <c r="K63" s="169">
        <v>12413</v>
      </c>
      <c r="L63" s="169">
        <v>11911</v>
      </c>
      <c r="M63" s="172">
        <v>11287</v>
      </c>
      <c r="N63" s="319">
        <v>11191</v>
      </c>
    </row>
    <row r="64" spans="1:14">
      <c r="A64" s="320" t="s">
        <v>923</v>
      </c>
      <c r="B64" s="321">
        <v>5545</v>
      </c>
      <c r="C64" s="173">
        <v>5598</v>
      </c>
      <c r="D64" s="173">
        <v>5608</v>
      </c>
      <c r="E64" s="173">
        <v>5671</v>
      </c>
      <c r="F64" s="174">
        <v>5817</v>
      </c>
      <c r="G64" s="174">
        <v>5794</v>
      </c>
      <c r="H64" s="174">
        <v>6098</v>
      </c>
      <c r="I64" s="175">
        <v>6405</v>
      </c>
      <c r="J64" s="175">
        <v>6568</v>
      </c>
      <c r="K64" s="173">
        <v>6289</v>
      </c>
      <c r="L64" s="173">
        <v>5869</v>
      </c>
      <c r="M64" s="176">
        <v>5543</v>
      </c>
      <c r="N64" s="322">
        <v>5593</v>
      </c>
    </row>
    <row r="65" spans="1:14">
      <c r="A65" s="320" t="s">
        <v>437</v>
      </c>
      <c r="B65" s="321">
        <v>2670</v>
      </c>
      <c r="C65" s="173">
        <v>2755</v>
      </c>
      <c r="D65" s="173">
        <v>2614</v>
      </c>
      <c r="E65" s="173">
        <v>2537</v>
      </c>
      <c r="F65" s="174">
        <v>2557</v>
      </c>
      <c r="G65" s="174">
        <v>2429</v>
      </c>
      <c r="H65" s="174">
        <v>2636</v>
      </c>
      <c r="I65" s="175">
        <v>2664</v>
      </c>
      <c r="J65" s="175">
        <v>2823</v>
      </c>
      <c r="K65" s="173">
        <v>2442</v>
      </c>
      <c r="L65" s="173">
        <v>2403</v>
      </c>
      <c r="M65" s="176">
        <v>2297</v>
      </c>
      <c r="N65" s="322">
        <v>2194</v>
      </c>
    </row>
    <row r="66" spans="1:14">
      <c r="A66" s="320" t="s">
        <v>903</v>
      </c>
      <c r="B66" s="321">
        <v>3590</v>
      </c>
      <c r="C66" s="173">
        <v>3457</v>
      </c>
      <c r="D66" s="173">
        <v>3267</v>
      </c>
      <c r="E66" s="173">
        <v>3306</v>
      </c>
      <c r="F66" s="174">
        <v>3377</v>
      </c>
      <c r="G66" s="174">
        <v>3306</v>
      </c>
      <c r="H66" s="174">
        <v>3362</v>
      </c>
      <c r="I66" s="175">
        <v>3484</v>
      </c>
      <c r="J66" s="175">
        <v>3464</v>
      </c>
      <c r="K66" s="173">
        <v>3475</v>
      </c>
      <c r="L66" s="173">
        <v>3473</v>
      </c>
      <c r="M66" s="176">
        <v>3247</v>
      </c>
      <c r="N66" s="322">
        <v>3233</v>
      </c>
    </row>
    <row r="67" spans="1:14">
      <c r="A67" s="320" t="s">
        <v>895</v>
      </c>
      <c r="B67" s="321">
        <v>287</v>
      </c>
      <c r="C67" s="173">
        <v>318</v>
      </c>
      <c r="D67" s="173">
        <v>277</v>
      </c>
      <c r="E67" s="173">
        <v>311</v>
      </c>
      <c r="F67" s="174">
        <v>264</v>
      </c>
      <c r="G67" s="174">
        <v>229</v>
      </c>
      <c r="H67" s="173">
        <v>239</v>
      </c>
      <c r="I67" s="175">
        <v>219</v>
      </c>
      <c r="J67" s="175">
        <v>217</v>
      </c>
      <c r="K67" s="173">
        <v>207</v>
      </c>
      <c r="L67" s="173">
        <v>166</v>
      </c>
      <c r="M67" s="176">
        <v>200</v>
      </c>
      <c r="N67" s="322">
        <v>171</v>
      </c>
    </row>
    <row r="68" spans="1:14" s="168" customFormat="1" ht="12">
      <c r="A68" s="317" t="s">
        <v>890</v>
      </c>
      <c r="B68" s="318">
        <v>1595</v>
      </c>
      <c r="C68" s="169">
        <v>1579</v>
      </c>
      <c r="D68" s="169">
        <v>1578</v>
      </c>
      <c r="E68" s="169">
        <v>1593</v>
      </c>
      <c r="F68" s="169">
        <v>1586</v>
      </c>
      <c r="G68" s="169">
        <v>1563</v>
      </c>
      <c r="H68" s="169">
        <v>1679</v>
      </c>
      <c r="I68" s="177">
        <v>1733</v>
      </c>
      <c r="J68" s="177">
        <v>1687</v>
      </c>
      <c r="K68" s="169">
        <v>1636</v>
      </c>
      <c r="L68" s="169">
        <v>1545</v>
      </c>
      <c r="M68" s="172">
        <v>1540</v>
      </c>
      <c r="N68" s="319">
        <v>1440</v>
      </c>
    </row>
    <row r="69" spans="1:14">
      <c r="A69" s="320" t="s">
        <v>889</v>
      </c>
      <c r="B69" s="321">
        <v>947</v>
      </c>
      <c r="C69" s="173">
        <v>919</v>
      </c>
      <c r="D69" s="173">
        <v>893</v>
      </c>
      <c r="E69" s="173">
        <v>901</v>
      </c>
      <c r="F69" s="173">
        <v>889</v>
      </c>
      <c r="G69" s="173">
        <v>904</v>
      </c>
      <c r="H69" s="173">
        <v>996</v>
      </c>
      <c r="I69" s="175">
        <v>984</v>
      </c>
      <c r="J69" s="175">
        <v>982</v>
      </c>
      <c r="K69" s="173">
        <v>966</v>
      </c>
      <c r="L69" s="173">
        <v>947</v>
      </c>
      <c r="M69" s="176">
        <v>947</v>
      </c>
      <c r="N69" s="322">
        <v>882</v>
      </c>
    </row>
    <row r="70" spans="1:14">
      <c r="A70" s="320" t="s">
        <v>887</v>
      </c>
      <c r="B70" s="321">
        <v>482</v>
      </c>
      <c r="C70" s="173">
        <v>513</v>
      </c>
      <c r="D70" s="173">
        <v>530</v>
      </c>
      <c r="E70" s="173">
        <v>529</v>
      </c>
      <c r="F70" s="173">
        <v>539</v>
      </c>
      <c r="G70" s="173">
        <v>523</v>
      </c>
      <c r="H70" s="173">
        <v>527</v>
      </c>
      <c r="I70" s="175">
        <v>582</v>
      </c>
      <c r="J70" s="175">
        <v>551</v>
      </c>
      <c r="K70" s="173">
        <v>548</v>
      </c>
      <c r="L70" s="173">
        <v>475</v>
      </c>
      <c r="M70" s="176">
        <v>475</v>
      </c>
      <c r="N70" s="322">
        <v>433</v>
      </c>
    </row>
    <row r="71" spans="1:14">
      <c r="A71" s="320" t="s">
        <v>883</v>
      </c>
      <c r="B71" s="321">
        <v>63</v>
      </c>
      <c r="C71" s="173">
        <v>57</v>
      </c>
      <c r="D71" s="173">
        <v>58</v>
      </c>
      <c r="E71" s="173">
        <v>62</v>
      </c>
      <c r="F71" s="173">
        <v>68</v>
      </c>
      <c r="G71" s="173">
        <v>57</v>
      </c>
      <c r="H71" s="173">
        <v>60</v>
      </c>
      <c r="I71" s="175">
        <v>69</v>
      </c>
      <c r="J71" s="175">
        <v>63</v>
      </c>
      <c r="K71" s="173">
        <v>67</v>
      </c>
      <c r="L71" s="173">
        <v>56</v>
      </c>
      <c r="M71" s="176">
        <v>45</v>
      </c>
      <c r="N71" s="322">
        <v>49</v>
      </c>
    </row>
    <row r="72" spans="1:14">
      <c r="A72" s="320" t="s">
        <v>880</v>
      </c>
      <c r="B72" s="321">
        <v>103</v>
      </c>
      <c r="C72" s="173">
        <v>90</v>
      </c>
      <c r="D72" s="173">
        <v>97</v>
      </c>
      <c r="E72" s="173">
        <v>101</v>
      </c>
      <c r="F72" s="173">
        <v>90</v>
      </c>
      <c r="G72" s="173">
        <v>79</v>
      </c>
      <c r="H72" s="173">
        <v>96</v>
      </c>
      <c r="I72" s="175">
        <v>98</v>
      </c>
      <c r="J72" s="175">
        <v>91</v>
      </c>
      <c r="K72" s="173">
        <v>55</v>
      </c>
      <c r="L72" s="173">
        <v>67</v>
      </c>
      <c r="M72" s="176">
        <v>73</v>
      </c>
      <c r="N72" s="322">
        <v>76</v>
      </c>
    </row>
    <row r="73" spans="1:14" s="168" customFormat="1" ht="12">
      <c r="A73" s="317" t="s">
        <v>877</v>
      </c>
      <c r="B73" s="318">
        <v>2232</v>
      </c>
      <c r="C73" s="169">
        <v>2243</v>
      </c>
      <c r="D73" s="169">
        <v>2198</v>
      </c>
      <c r="E73" s="169">
        <v>2088</v>
      </c>
      <c r="F73" s="169">
        <v>2161</v>
      </c>
      <c r="G73" s="169">
        <v>2127</v>
      </c>
      <c r="H73" s="169">
        <v>2173</v>
      </c>
      <c r="I73" s="177">
        <v>2264</v>
      </c>
      <c r="J73" s="177">
        <v>2217</v>
      </c>
      <c r="K73" s="169">
        <v>2243</v>
      </c>
      <c r="L73" s="169">
        <v>2118</v>
      </c>
      <c r="M73" s="172">
        <v>2108</v>
      </c>
      <c r="N73" s="319">
        <v>2041</v>
      </c>
    </row>
    <row r="74" spans="1:14">
      <c r="A74" s="320" t="s">
        <v>876</v>
      </c>
      <c r="B74" s="321">
        <v>1887</v>
      </c>
      <c r="C74" s="173">
        <v>1844</v>
      </c>
      <c r="D74" s="173">
        <v>1797</v>
      </c>
      <c r="E74" s="173">
        <v>1743</v>
      </c>
      <c r="F74" s="173">
        <v>1756</v>
      </c>
      <c r="G74" s="173">
        <v>1746</v>
      </c>
      <c r="H74" s="173">
        <v>1819</v>
      </c>
      <c r="I74" s="175">
        <v>1865</v>
      </c>
      <c r="J74" s="175">
        <v>1867</v>
      </c>
      <c r="K74" s="173">
        <v>1857</v>
      </c>
      <c r="L74" s="173">
        <v>1737</v>
      </c>
      <c r="M74" s="176">
        <v>1764</v>
      </c>
      <c r="N74" s="322">
        <v>1663</v>
      </c>
    </row>
    <row r="75" spans="1:14">
      <c r="A75" s="320" t="s">
        <v>871</v>
      </c>
      <c r="B75" s="321">
        <v>19</v>
      </c>
      <c r="C75" s="173">
        <v>33</v>
      </c>
      <c r="D75" s="173">
        <v>23</v>
      </c>
      <c r="E75" s="173">
        <v>25</v>
      </c>
      <c r="F75" s="173">
        <v>36</v>
      </c>
      <c r="G75" s="173">
        <v>28</v>
      </c>
      <c r="H75" s="173">
        <v>22</v>
      </c>
      <c r="I75" s="175">
        <v>34</v>
      </c>
      <c r="J75" s="175">
        <v>22</v>
      </c>
      <c r="K75" s="173">
        <v>37</v>
      </c>
      <c r="L75" s="173">
        <v>22</v>
      </c>
      <c r="M75" s="176">
        <v>35</v>
      </c>
      <c r="N75" s="322">
        <v>21</v>
      </c>
    </row>
    <row r="76" spans="1:14">
      <c r="A76" s="320" t="s">
        <v>868</v>
      </c>
      <c r="B76" s="321">
        <v>80</v>
      </c>
      <c r="C76" s="173">
        <v>62</v>
      </c>
      <c r="D76" s="173">
        <v>80</v>
      </c>
      <c r="E76" s="173">
        <v>73</v>
      </c>
      <c r="F76" s="173">
        <v>112</v>
      </c>
      <c r="G76" s="173">
        <v>88</v>
      </c>
      <c r="H76" s="173">
        <v>71</v>
      </c>
      <c r="I76" s="175">
        <v>83</v>
      </c>
      <c r="J76" s="175">
        <v>82</v>
      </c>
      <c r="K76" s="173">
        <v>90</v>
      </c>
      <c r="L76" s="173">
        <v>96</v>
      </c>
      <c r="M76" s="176">
        <v>76</v>
      </c>
      <c r="N76" s="322">
        <v>76</v>
      </c>
    </row>
    <row r="77" spans="1:14" ht="10.8" thickBot="1">
      <c r="A77" s="324" t="s">
        <v>1272</v>
      </c>
      <c r="B77" s="325">
        <v>246</v>
      </c>
      <c r="C77" s="326">
        <v>304</v>
      </c>
      <c r="D77" s="326">
        <v>298</v>
      </c>
      <c r="E77" s="326">
        <v>247</v>
      </c>
      <c r="F77" s="326">
        <v>257</v>
      </c>
      <c r="G77" s="326">
        <v>265</v>
      </c>
      <c r="H77" s="326">
        <v>261</v>
      </c>
      <c r="I77" s="327">
        <v>282</v>
      </c>
      <c r="J77" s="327">
        <v>246</v>
      </c>
      <c r="K77" s="326">
        <v>259</v>
      </c>
      <c r="L77" s="326">
        <v>263</v>
      </c>
      <c r="M77" s="328">
        <v>233</v>
      </c>
      <c r="N77" s="329">
        <v>281</v>
      </c>
    </row>
    <row r="78" spans="1:14">
      <c r="A78" s="165" t="s">
        <v>4082</v>
      </c>
      <c r="K78" s="181"/>
      <c r="L78" s="164"/>
      <c r="M78" s="164"/>
    </row>
    <row r="79" spans="1:14" s="182" customFormat="1">
      <c r="M79" s="183"/>
    </row>
    <row r="80" spans="1:14">
      <c r="I80" s="159"/>
      <c r="L80" s="164"/>
      <c r="M80" s="164"/>
    </row>
    <row r="81" spans="1:13">
      <c r="M81" s="165"/>
    </row>
    <row r="82" spans="1:13">
      <c r="M82" s="165"/>
    </row>
    <row r="83" spans="1:13">
      <c r="M83" s="165"/>
    </row>
    <row r="84" spans="1:13">
      <c r="M84" s="165"/>
    </row>
    <row r="85" spans="1:13">
      <c r="M85" s="165"/>
    </row>
    <row r="86" spans="1:13">
      <c r="M86" s="165"/>
    </row>
    <row r="87" spans="1:13">
      <c r="M87" s="165"/>
    </row>
    <row r="88" spans="1:13">
      <c r="A88" s="184"/>
      <c r="M88" s="165"/>
    </row>
    <row r="89" spans="1:13">
      <c r="A89" s="184"/>
      <c r="M89" s="165"/>
    </row>
    <row r="90" spans="1:13">
      <c r="A90" s="184"/>
      <c r="M90" s="165"/>
    </row>
    <row r="91" spans="1:13">
      <c r="M91" s="165"/>
    </row>
    <row r="92" spans="1:13">
      <c r="A92" s="184"/>
      <c r="M92" s="165"/>
    </row>
  </sheetData>
  <mergeCells count="15">
    <mergeCell ref="A5:A7"/>
    <mergeCell ref="B5:N5"/>
    <mergeCell ref="B6:B7"/>
    <mergeCell ref="C6:C7"/>
    <mergeCell ref="D6:D7"/>
    <mergeCell ref="J6:J7"/>
    <mergeCell ref="K6:K7"/>
    <mergeCell ref="L6:L7"/>
    <mergeCell ref="M6:M7"/>
    <mergeCell ref="N6:N7"/>
    <mergeCell ref="E6:E7"/>
    <mergeCell ref="F6:F7"/>
    <mergeCell ref="G6:G7"/>
    <mergeCell ref="H6:H7"/>
    <mergeCell ref="I6:I7"/>
  </mergeCells>
  <hyperlinks>
    <hyperlink ref="A1" location="Indice!A32" display="Volver "/>
  </hyperlinks>
  <pageMargins left="0.70866141732283472" right="0.70866141732283472" top="0.74803149606299213" bottom="0.74803149606299213" header="0.31496062992125984" footer="0.31496062992125984"/>
  <pageSetup scale="62" orientation="landscape" verticalDpi="0" r:id="rId1"/>
  <rowBreaks count="1" manualBreakCount="1">
    <brk id="7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1"/>
  <dimension ref="A1:L107"/>
  <sheetViews>
    <sheetView showGridLines="0" showRowColHeaders="0" view="pageBreakPreview" zoomScaleSheetLayoutView="100" workbookViewId="0"/>
  </sheetViews>
  <sheetFormatPr baseColWidth="10" defaultColWidth="11.44140625" defaultRowHeight="10.199999999999999"/>
  <cols>
    <col min="1" max="1" width="27.109375" style="159" customWidth="1"/>
    <col min="2" max="2" width="21" style="159" customWidth="1"/>
    <col min="3" max="3" width="21" style="185" customWidth="1"/>
    <col min="4" max="5" width="21" style="159" customWidth="1"/>
    <col min="6" max="16384" width="11.44140625" style="159"/>
  </cols>
  <sheetData>
    <row r="1" spans="1:5" ht="13.2">
      <c r="A1" s="1458" t="s">
        <v>5207</v>
      </c>
    </row>
    <row r="2" spans="1:5" s="188" customFormat="1" ht="32.25" customHeight="1">
      <c r="A2" s="330" t="s">
        <v>4083</v>
      </c>
      <c r="B2" s="1658" t="s">
        <v>4084</v>
      </c>
      <c r="C2" s="1658"/>
      <c r="D2" s="1658"/>
      <c r="E2" s="1658"/>
    </row>
    <row r="3" spans="1:5" s="188" customFormat="1" ht="25.5" customHeight="1">
      <c r="A3" s="189" t="s">
        <v>4085</v>
      </c>
      <c r="B3" s="1658"/>
      <c r="C3" s="1658"/>
      <c r="D3" s="1658"/>
      <c r="E3" s="1658"/>
    </row>
    <row r="4" spans="1:5" s="188" customFormat="1" ht="20.25" customHeight="1" thickBot="1">
      <c r="A4" s="162"/>
      <c r="B4" s="1659"/>
      <c r="C4" s="1659"/>
      <c r="D4" s="1659"/>
      <c r="E4" s="1659"/>
    </row>
    <row r="5" spans="1:5" s="179" customFormat="1" ht="12">
      <c r="A5" s="1656" t="s">
        <v>4086</v>
      </c>
      <c r="B5" s="1660" t="s">
        <v>4087</v>
      </c>
      <c r="C5" s="1661"/>
      <c r="D5" s="1660" t="s">
        <v>4088</v>
      </c>
      <c r="E5" s="1661"/>
    </row>
    <row r="6" spans="1:5" s="179" customFormat="1" ht="12">
      <c r="A6" s="1657"/>
      <c r="B6" s="1662"/>
      <c r="C6" s="1663"/>
      <c r="D6" s="1662"/>
      <c r="E6" s="1663"/>
    </row>
    <row r="7" spans="1:5" s="179" customFormat="1" ht="12.6" thickBot="1">
      <c r="A7" s="1657"/>
      <c r="B7" s="1664"/>
      <c r="C7" s="1665"/>
      <c r="D7" s="1664"/>
      <c r="E7" s="1665"/>
    </row>
    <row r="8" spans="1:5" s="179" customFormat="1" ht="15" customHeight="1" thickBot="1">
      <c r="A8" s="1657"/>
      <c r="B8" s="331">
        <v>2012</v>
      </c>
      <c r="C8" s="331">
        <v>2013</v>
      </c>
      <c r="D8" s="332">
        <v>2012</v>
      </c>
      <c r="E8" s="332">
        <v>2013</v>
      </c>
    </row>
    <row r="9" spans="1:5" s="168" customFormat="1" ht="12">
      <c r="A9" s="333" t="s">
        <v>1</v>
      </c>
      <c r="B9" s="334">
        <v>243635</v>
      </c>
      <c r="C9" s="335">
        <v>242005</v>
      </c>
      <c r="D9" s="336">
        <v>13.978836901474187</v>
      </c>
      <c r="E9" s="337">
        <v>13.774262645449962</v>
      </c>
    </row>
    <row r="10" spans="1:5" s="168" customFormat="1" ht="12">
      <c r="A10" s="338" t="s">
        <v>1267</v>
      </c>
      <c r="B10" s="339">
        <v>3558</v>
      </c>
      <c r="C10" s="340">
        <v>3504</v>
      </c>
      <c r="D10" s="341">
        <v>15.69651927592481</v>
      </c>
      <c r="E10" s="342">
        <v>15.218539262619355</v>
      </c>
    </row>
    <row r="11" spans="1:5">
      <c r="A11" s="343" t="s">
        <v>1326</v>
      </c>
      <c r="B11" s="344">
        <v>3549</v>
      </c>
      <c r="C11" s="345">
        <v>3488</v>
      </c>
      <c r="D11" s="346">
        <v>15.824393375959762</v>
      </c>
      <c r="E11" s="347">
        <v>15.276001611688242</v>
      </c>
    </row>
    <row r="12" spans="1:5">
      <c r="A12" s="343" t="s">
        <v>1325</v>
      </c>
      <c r="B12" s="344">
        <v>9</v>
      </c>
      <c r="C12" s="345">
        <v>16</v>
      </c>
      <c r="D12" s="346">
        <v>3.3100404560500181</v>
      </c>
      <c r="E12" s="347">
        <v>5.921539600296077</v>
      </c>
    </row>
    <row r="13" spans="1:5" s="168" customFormat="1" ht="12">
      <c r="A13" s="338" t="s">
        <v>1260</v>
      </c>
      <c r="B13" s="339">
        <v>5721</v>
      </c>
      <c r="C13" s="340">
        <v>5766</v>
      </c>
      <c r="D13" s="341">
        <v>18.375856725192911</v>
      </c>
      <c r="E13" s="342">
        <v>18.10854530097275</v>
      </c>
    </row>
    <row r="14" spans="1:5">
      <c r="A14" s="343" t="s">
        <v>1324</v>
      </c>
      <c r="B14" s="344">
        <v>5353</v>
      </c>
      <c r="C14" s="345">
        <v>5389</v>
      </c>
      <c r="D14" s="346">
        <v>18.634880960255103</v>
      </c>
      <c r="E14" s="347">
        <v>18.276532173004725</v>
      </c>
    </row>
    <row r="15" spans="1:5">
      <c r="A15" s="343" t="s">
        <v>1323</v>
      </c>
      <c r="B15" s="344">
        <v>368</v>
      </c>
      <c r="C15" s="345">
        <v>377</v>
      </c>
      <c r="D15" s="346">
        <v>14.314610238058192</v>
      </c>
      <c r="E15" s="347">
        <v>14.508928571428571</v>
      </c>
    </row>
    <row r="16" spans="1:5" s="168" customFormat="1" ht="12">
      <c r="A16" s="338" t="s">
        <v>1251</v>
      </c>
      <c r="B16" s="339">
        <v>9817</v>
      </c>
      <c r="C16" s="340">
        <v>9841</v>
      </c>
      <c r="D16" s="341">
        <v>16.56816672411329</v>
      </c>
      <c r="E16" s="342">
        <v>16.386738959480152</v>
      </c>
    </row>
    <row r="17" spans="1:5">
      <c r="A17" s="343" t="s">
        <v>1322</v>
      </c>
      <c r="B17" s="344">
        <v>6302</v>
      </c>
      <c r="C17" s="345">
        <v>6330</v>
      </c>
      <c r="D17" s="346">
        <v>16.291309922653763</v>
      </c>
      <c r="E17" s="347">
        <v>16.102608978794414</v>
      </c>
    </row>
    <row r="18" spans="1:5">
      <c r="A18" s="343" t="s">
        <v>1321</v>
      </c>
      <c r="B18" s="344">
        <v>3044</v>
      </c>
      <c r="C18" s="345">
        <v>3051</v>
      </c>
      <c r="D18" s="346">
        <v>17.364022703288555</v>
      </c>
      <c r="E18" s="347">
        <v>17.115449343655335</v>
      </c>
    </row>
    <row r="19" spans="1:5">
      <c r="A19" s="343" t="s">
        <v>1320</v>
      </c>
      <c r="B19" s="344">
        <v>471</v>
      </c>
      <c r="C19" s="345">
        <v>460</v>
      </c>
      <c r="D19" s="346">
        <v>14.439879820957755</v>
      </c>
      <c r="E19" s="347">
        <v>14.084075809068921</v>
      </c>
    </row>
    <row r="20" spans="1:5" s="168" customFormat="1" ht="12">
      <c r="A20" s="338" t="s">
        <v>1239</v>
      </c>
      <c r="B20" s="339">
        <v>4855</v>
      </c>
      <c r="C20" s="340">
        <v>4849</v>
      </c>
      <c r="D20" s="341">
        <v>16.234080229971685</v>
      </c>
      <c r="E20" s="342">
        <v>15.952110776719785</v>
      </c>
    </row>
    <row r="21" spans="1:5">
      <c r="A21" s="343" t="s">
        <v>1319</v>
      </c>
      <c r="B21" s="344">
        <v>3204</v>
      </c>
      <c r="C21" s="345">
        <v>3222</v>
      </c>
      <c r="D21" s="346">
        <v>16.399064372981467</v>
      </c>
      <c r="E21" s="347">
        <v>16.17591686120943</v>
      </c>
    </row>
    <row r="22" spans="1:5">
      <c r="A22" s="343" t="s">
        <v>1318</v>
      </c>
      <c r="B22" s="344">
        <v>452</v>
      </c>
      <c r="C22" s="345">
        <v>449</v>
      </c>
      <c r="D22" s="346">
        <v>15.137307434695245</v>
      </c>
      <c r="E22" s="347">
        <v>15.185849088510841</v>
      </c>
    </row>
    <row r="23" spans="1:5">
      <c r="A23" s="343" t="s">
        <v>1317</v>
      </c>
      <c r="B23" s="344">
        <v>1199</v>
      </c>
      <c r="C23" s="345">
        <v>1178</v>
      </c>
      <c r="D23" s="346">
        <v>16.066786374721946</v>
      </c>
      <c r="E23" s="347">
        <v>15.647622969329065</v>
      </c>
    </row>
    <row r="24" spans="1:5" s="168" customFormat="1" ht="12">
      <c r="A24" s="348" t="s">
        <v>1226</v>
      </c>
      <c r="B24" s="339">
        <v>11217</v>
      </c>
      <c r="C24" s="340">
        <v>11343</v>
      </c>
      <c r="D24" s="341">
        <v>15.257529469053752</v>
      </c>
      <c r="E24" s="342">
        <v>15.243894279023085</v>
      </c>
    </row>
    <row r="25" spans="1:5">
      <c r="A25" s="343" t="s">
        <v>1316</v>
      </c>
      <c r="B25" s="344">
        <v>7484</v>
      </c>
      <c r="C25" s="345">
        <v>7645</v>
      </c>
      <c r="D25" s="346">
        <v>16.049959896545953</v>
      </c>
      <c r="E25" s="347">
        <v>16.059136272641911</v>
      </c>
    </row>
    <row r="26" spans="1:5">
      <c r="A26" s="343" t="s">
        <v>1315</v>
      </c>
      <c r="B26" s="344">
        <v>1134</v>
      </c>
      <c r="C26" s="345">
        <v>1114</v>
      </c>
      <c r="D26" s="346">
        <v>12.741143556958754</v>
      </c>
      <c r="E26" s="347">
        <v>12.458063073138002</v>
      </c>
    </row>
    <row r="27" spans="1:5">
      <c r="A27" s="343" t="s">
        <v>1314</v>
      </c>
      <c r="B27" s="344">
        <v>2599</v>
      </c>
      <c r="C27" s="345">
        <v>2584</v>
      </c>
      <c r="D27" s="346">
        <v>14.448440913715178</v>
      </c>
      <c r="E27" s="347">
        <v>14.215219747272757</v>
      </c>
    </row>
    <row r="28" spans="1:5" s="168" customFormat="1" ht="12">
      <c r="A28" s="338" t="s">
        <v>1208</v>
      </c>
      <c r="B28" s="339">
        <v>23619</v>
      </c>
      <c r="C28" s="340">
        <v>23127</v>
      </c>
      <c r="D28" s="341">
        <v>13.323638218009222</v>
      </c>
      <c r="E28" s="342">
        <v>12.993671267823991</v>
      </c>
    </row>
    <row r="29" spans="1:5">
      <c r="A29" s="343" t="s">
        <v>1313</v>
      </c>
      <c r="B29" s="344">
        <v>9607</v>
      </c>
      <c r="C29" s="345">
        <v>9358</v>
      </c>
      <c r="D29" s="346">
        <v>13.196174798836287</v>
      </c>
      <c r="E29" s="347">
        <v>12.765353754989238</v>
      </c>
    </row>
    <row r="30" spans="1:5">
      <c r="A30" s="343" t="s">
        <v>1312</v>
      </c>
      <c r="B30" s="344">
        <v>107</v>
      </c>
      <c r="C30" s="345">
        <v>96</v>
      </c>
      <c r="D30" s="346">
        <v>18.742336661411805</v>
      </c>
      <c r="E30" s="347">
        <v>16.202531645569621</v>
      </c>
    </row>
    <row r="31" spans="1:5">
      <c r="A31" s="343" t="s">
        <v>1311</v>
      </c>
      <c r="B31" s="344">
        <v>1542</v>
      </c>
      <c r="C31" s="345">
        <v>1532</v>
      </c>
      <c r="D31" s="346">
        <v>14.345653973895002</v>
      </c>
      <c r="E31" s="347">
        <v>14.085284004192486</v>
      </c>
    </row>
    <row r="32" spans="1:5">
      <c r="A32" s="343" t="s">
        <v>1310</v>
      </c>
      <c r="B32" s="344">
        <v>1022</v>
      </c>
      <c r="C32" s="345">
        <v>995</v>
      </c>
      <c r="D32" s="346">
        <v>13.5599517042816</v>
      </c>
      <c r="E32" s="347">
        <v>13.172527006990045</v>
      </c>
    </row>
    <row r="33" spans="1:5">
      <c r="A33" s="343" t="s">
        <v>1309</v>
      </c>
      <c r="B33" s="344">
        <v>2752</v>
      </c>
      <c r="C33" s="345">
        <v>2690</v>
      </c>
      <c r="D33" s="346">
        <v>13.525601328968968</v>
      </c>
      <c r="E33" s="347">
        <v>13.084866792164645</v>
      </c>
    </row>
    <row r="34" spans="1:5">
      <c r="A34" s="343" t="s">
        <v>1308</v>
      </c>
      <c r="B34" s="344">
        <v>2055</v>
      </c>
      <c r="C34" s="345">
        <v>2021</v>
      </c>
      <c r="D34" s="346">
        <v>13.185247921157993</v>
      </c>
      <c r="E34" s="347">
        <v>12.852309727309727</v>
      </c>
    </row>
    <row r="35" spans="1:5">
      <c r="A35" s="343" t="s">
        <v>1307</v>
      </c>
      <c r="B35" s="344">
        <v>2268</v>
      </c>
      <c r="C35" s="345">
        <v>2185</v>
      </c>
      <c r="D35" s="346">
        <v>15.262552237902003</v>
      </c>
      <c r="E35" s="347">
        <v>14.593226338602925</v>
      </c>
    </row>
    <row r="36" spans="1:5">
      <c r="A36" s="343" t="s">
        <v>1306</v>
      </c>
      <c r="B36" s="344">
        <v>4266</v>
      </c>
      <c r="C36" s="345">
        <v>4250</v>
      </c>
      <c r="D36" s="346">
        <v>12.251157340930238</v>
      </c>
      <c r="E36" s="347">
        <v>11.981855242273113</v>
      </c>
    </row>
    <row r="37" spans="1:5" s="168" customFormat="1" ht="12">
      <c r="A37" s="338" t="s">
        <v>1162</v>
      </c>
      <c r="B37" s="339">
        <v>99488</v>
      </c>
      <c r="C37" s="340">
        <v>99081</v>
      </c>
      <c r="D37" s="341">
        <v>14.110538716946291</v>
      </c>
      <c r="E37" s="342">
        <v>13.918870127271962</v>
      </c>
    </row>
    <row r="38" spans="1:5">
      <c r="A38" s="343" t="s">
        <v>1305</v>
      </c>
      <c r="B38" s="344">
        <v>72931</v>
      </c>
      <c r="C38" s="345">
        <v>72569</v>
      </c>
      <c r="D38" s="346">
        <v>13.651631172537929</v>
      </c>
      <c r="E38" s="347">
        <v>13.445122504780986</v>
      </c>
    </row>
    <row r="39" spans="1:5">
      <c r="A39" s="343" t="s">
        <v>1304</v>
      </c>
      <c r="B39" s="344">
        <v>8830</v>
      </c>
      <c r="C39" s="345">
        <v>8886</v>
      </c>
      <c r="D39" s="346">
        <v>14.200159530671058</v>
      </c>
      <c r="E39" s="347">
        <v>14.098361696118904</v>
      </c>
    </row>
    <row r="40" spans="1:5">
      <c r="A40" s="343" t="s">
        <v>1303</v>
      </c>
      <c r="B40" s="344">
        <v>3690</v>
      </c>
      <c r="C40" s="345">
        <v>3859</v>
      </c>
      <c r="D40" s="346">
        <v>18.353552083799631</v>
      </c>
      <c r="E40" s="347">
        <v>18.464556568338956</v>
      </c>
    </row>
    <row r="41" spans="1:5">
      <c r="A41" s="343" t="s">
        <v>1302</v>
      </c>
      <c r="B41" s="344">
        <v>7574</v>
      </c>
      <c r="C41" s="345">
        <v>7224</v>
      </c>
      <c r="D41" s="346">
        <v>16.734977959941226</v>
      </c>
      <c r="E41" s="347">
        <v>15.737602063490682</v>
      </c>
    </row>
    <row r="42" spans="1:5">
      <c r="A42" s="343" t="s">
        <v>1301</v>
      </c>
      <c r="B42" s="344">
        <v>2412</v>
      </c>
      <c r="C42" s="345">
        <v>2372</v>
      </c>
      <c r="D42" s="346">
        <v>14.376654030469924</v>
      </c>
      <c r="E42" s="347">
        <v>13.947772296149076</v>
      </c>
    </row>
    <row r="43" spans="1:5">
      <c r="A43" s="343" t="s">
        <v>1300</v>
      </c>
      <c r="B43" s="344">
        <v>4051</v>
      </c>
      <c r="C43" s="345">
        <v>4171</v>
      </c>
      <c r="D43" s="346">
        <v>14.895189489901348</v>
      </c>
      <c r="E43" s="347">
        <v>15.052382000656806</v>
      </c>
    </row>
    <row r="44" spans="1:5" s="168" customFormat="1" ht="12">
      <c r="A44" s="338" t="s">
        <v>1103</v>
      </c>
      <c r="B44" s="339">
        <v>12119</v>
      </c>
      <c r="C44" s="340">
        <v>12113</v>
      </c>
      <c r="D44" s="341">
        <v>13.564264223638178</v>
      </c>
      <c r="E44" s="342">
        <v>13.453391826020086</v>
      </c>
    </row>
    <row r="45" spans="1:5">
      <c r="A45" s="343" t="s">
        <v>1299</v>
      </c>
      <c r="B45" s="344">
        <v>8865</v>
      </c>
      <c r="C45" s="345">
        <v>8886</v>
      </c>
      <c r="D45" s="346">
        <v>14.095032157024859</v>
      </c>
      <c r="E45" s="347">
        <v>13.986256134529967</v>
      </c>
    </row>
    <row r="46" spans="1:5">
      <c r="A46" s="343" t="s">
        <v>1298</v>
      </c>
      <c r="B46" s="344">
        <v>446</v>
      </c>
      <c r="C46" s="345">
        <v>392</v>
      </c>
      <c r="D46" s="346">
        <v>10.245807489087985</v>
      </c>
      <c r="E46" s="347">
        <v>8.9692254890744767</v>
      </c>
    </row>
    <row r="47" spans="1:5">
      <c r="A47" s="343" t="s">
        <v>1297</v>
      </c>
      <c r="B47" s="344">
        <v>2808</v>
      </c>
      <c r="C47" s="345">
        <v>2835</v>
      </c>
      <c r="D47" s="346">
        <v>12.65241017599827</v>
      </c>
      <c r="E47" s="347">
        <v>12.689900897916797</v>
      </c>
    </row>
    <row r="48" spans="1:5" s="168" customFormat="1" ht="12">
      <c r="A48" s="338" t="s">
        <v>1066</v>
      </c>
      <c r="B48" s="339">
        <v>13429</v>
      </c>
      <c r="C48" s="340">
        <v>13714</v>
      </c>
      <c r="D48" s="341">
        <v>13.15498173055259</v>
      </c>
      <c r="E48" s="342">
        <v>13.367036211791275</v>
      </c>
    </row>
    <row r="49" spans="1:5">
      <c r="A49" s="343" t="s">
        <v>1296</v>
      </c>
      <c r="B49" s="344">
        <v>5373</v>
      </c>
      <c r="C49" s="345">
        <v>5496</v>
      </c>
      <c r="D49" s="346">
        <v>12.972056842379731</v>
      </c>
      <c r="E49" s="347">
        <v>13.103966238689603</v>
      </c>
    </row>
    <row r="50" spans="1:5">
      <c r="A50" s="343" t="s">
        <v>1295</v>
      </c>
      <c r="B50" s="344">
        <v>721</v>
      </c>
      <c r="C50" s="345">
        <v>698</v>
      </c>
      <c r="D50" s="346">
        <v>12.415408193136225</v>
      </c>
      <c r="E50" s="347">
        <v>12.06172562166272</v>
      </c>
    </row>
    <row r="51" spans="1:5">
      <c r="A51" s="343" t="s">
        <v>1294</v>
      </c>
      <c r="B51" s="344">
        <v>3733</v>
      </c>
      <c r="C51" s="345">
        <v>3744</v>
      </c>
      <c r="D51" s="346">
        <v>13.506423963500454</v>
      </c>
      <c r="E51" s="347">
        <v>13.450256682916665</v>
      </c>
    </row>
    <row r="52" spans="1:5">
      <c r="A52" s="343" t="s">
        <v>1293</v>
      </c>
      <c r="B52" s="344">
        <v>3602</v>
      </c>
      <c r="C52" s="345">
        <v>3776</v>
      </c>
      <c r="D52" s="346">
        <v>13.234278324001</v>
      </c>
      <c r="E52" s="347">
        <v>13.853932007132428</v>
      </c>
    </row>
    <row r="53" spans="1:5" s="168" customFormat="1" ht="12">
      <c r="A53" s="338" t="s">
        <v>1032</v>
      </c>
      <c r="B53" s="339">
        <v>26729</v>
      </c>
      <c r="C53" s="340">
        <v>26304</v>
      </c>
      <c r="D53" s="341">
        <v>12.892185541363272</v>
      </c>
      <c r="E53" s="342">
        <v>12.623913844567342</v>
      </c>
    </row>
    <row r="54" spans="1:5">
      <c r="A54" s="343" t="s">
        <v>1292</v>
      </c>
      <c r="B54" s="344">
        <v>13137</v>
      </c>
      <c r="C54" s="345">
        <v>12949</v>
      </c>
      <c r="D54" s="346">
        <v>12.679657435942973</v>
      </c>
      <c r="E54" s="347">
        <v>12.392300676700579</v>
      </c>
    </row>
    <row r="55" spans="1:5">
      <c r="A55" s="343" t="s">
        <v>1291</v>
      </c>
      <c r="B55" s="344">
        <v>2363</v>
      </c>
      <c r="C55" s="345">
        <v>2374</v>
      </c>
      <c r="D55" s="346">
        <v>13.772804103281459</v>
      </c>
      <c r="E55" s="347">
        <v>13.781813115363182</v>
      </c>
    </row>
    <row r="56" spans="1:5">
      <c r="A56" s="343" t="s">
        <v>1290</v>
      </c>
      <c r="B56" s="344">
        <v>5497</v>
      </c>
      <c r="C56" s="345">
        <v>5391</v>
      </c>
      <c r="D56" s="346">
        <v>14.150348417256373</v>
      </c>
      <c r="E56" s="347">
        <v>13.809727519807776</v>
      </c>
    </row>
    <row r="57" spans="1:5">
      <c r="A57" s="343" t="s">
        <v>1289</v>
      </c>
      <c r="B57" s="344">
        <v>5732</v>
      </c>
      <c r="C57" s="345">
        <v>5590</v>
      </c>
      <c r="D57" s="346">
        <v>12.010753521820305</v>
      </c>
      <c r="E57" s="347">
        <v>11.663401331589039</v>
      </c>
    </row>
    <row r="58" spans="1:5" s="168" customFormat="1" ht="12">
      <c r="A58" s="338" t="s">
        <v>973</v>
      </c>
      <c r="B58" s="339">
        <v>13024</v>
      </c>
      <c r="C58" s="340">
        <v>12877</v>
      </c>
      <c r="D58" s="341">
        <v>13.416817585261279</v>
      </c>
      <c r="E58" s="342">
        <v>13.191653541534265</v>
      </c>
    </row>
    <row r="59" spans="1:5">
      <c r="A59" s="343" t="s">
        <v>1288</v>
      </c>
      <c r="B59" s="344">
        <v>10201</v>
      </c>
      <c r="C59" s="345">
        <v>10050</v>
      </c>
      <c r="D59" s="346">
        <v>13.480993002464666</v>
      </c>
      <c r="E59" s="347">
        <v>13.173935270753864</v>
      </c>
    </row>
    <row r="60" spans="1:5">
      <c r="A60" s="343" t="s">
        <v>1287</v>
      </c>
      <c r="B60" s="344">
        <v>2823</v>
      </c>
      <c r="C60" s="345">
        <v>2827</v>
      </c>
      <c r="D60" s="346">
        <v>13.189924635676807</v>
      </c>
      <c r="E60" s="347">
        <v>13.194065237581849</v>
      </c>
    </row>
    <row r="61" spans="1:5" s="168" customFormat="1" ht="12">
      <c r="A61" s="338" t="s">
        <v>938</v>
      </c>
      <c r="B61" s="339">
        <v>5124</v>
      </c>
      <c r="C61" s="340">
        <v>4814</v>
      </c>
      <c r="D61" s="341">
        <v>12.941877734110587</v>
      </c>
      <c r="E61" s="342">
        <v>12.169337383090841</v>
      </c>
    </row>
    <row r="62" spans="1:5">
      <c r="A62" s="343" t="s">
        <v>1286</v>
      </c>
      <c r="B62" s="344">
        <v>3901</v>
      </c>
      <c r="C62" s="345">
        <v>3696</v>
      </c>
      <c r="D62" s="346">
        <v>13.316492857020943</v>
      </c>
      <c r="E62" s="347">
        <v>12.508714810778613</v>
      </c>
    </row>
    <row r="63" spans="1:5">
      <c r="A63" s="343" t="s">
        <v>1285</v>
      </c>
      <c r="B63" s="344">
        <v>1223</v>
      </c>
      <c r="C63" s="345">
        <v>1118</v>
      </c>
      <c r="D63" s="346">
        <v>11.876207770516318</v>
      </c>
      <c r="E63" s="347">
        <v>10.829870293413927</v>
      </c>
    </row>
    <row r="64" spans="1:5" s="168" customFormat="1" ht="12">
      <c r="A64" s="338" t="s">
        <v>924</v>
      </c>
      <c r="B64" s="339">
        <v>11287</v>
      </c>
      <c r="C64" s="340">
        <v>11191</v>
      </c>
      <c r="D64" s="341">
        <v>13.746824451932936</v>
      </c>
      <c r="E64" s="342">
        <v>13.576266460332846</v>
      </c>
    </row>
    <row r="65" spans="1:12">
      <c r="A65" s="343" t="s">
        <v>1284</v>
      </c>
      <c r="B65" s="344">
        <v>5543</v>
      </c>
      <c r="C65" s="345">
        <v>5593</v>
      </c>
      <c r="D65" s="346">
        <v>14.223177903909514</v>
      </c>
      <c r="E65" s="347">
        <v>14.179452596566305</v>
      </c>
    </row>
    <row r="66" spans="1:12">
      <c r="A66" s="343" t="s">
        <v>1283</v>
      </c>
      <c r="B66" s="344">
        <v>2297</v>
      </c>
      <c r="C66" s="345">
        <v>2194</v>
      </c>
      <c r="D66" s="346">
        <v>12.697833573801667</v>
      </c>
      <c r="E66" s="347">
        <v>12.030157642220701</v>
      </c>
    </row>
    <row r="67" spans="1:12">
      <c r="A67" s="343" t="s">
        <v>1282</v>
      </c>
      <c r="B67" s="344">
        <v>3247</v>
      </c>
      <c r="C67" s="345">
        <v>3233</v>
      </c>
      <c r="D67" s="346">
        <v>13.975810269874748</v>
      </c>
      <c r="E67" s="347">
        <v>13.936606330745455</v>
      </c>
    </row>
    <row r="68" spans="1:12">
      <c r="A68" s="343" t="s">
        <v>1281</v>
      </c>
      <c r="B68" s="344">
        <v>200</v>
      </c>
      <c r="C68" s="345">
        <v>171</v>
      </c>
      <c r="D68" s="346">
        <v>10.332713370531101</v>
      </c>
      <c r="E68" s="347">
        <v>8.709825294147608</v>
      </c>
    </row>
    <row r="69" spans="1:12" s="168" customFormat="1" ht="12">
      <c r="A69" s="338" t="s">
        <v>890</v>
      </c>
      <c r="B69" s="339">
        <v>1540</v>
      </c>
      <c r="C69" s="340">
        <v>1440</v>
      </c>
      <c r="D69" s="341">
        <v>14.67909059855012</v>
      </c>
      <c r="E69" s="342">
        <v>13.615036717346948</v>
      </c>
    </row>
    <row r="70" spans="1:12">
      <c r="A70" s="343" t="s">
        <v>1280</v>
      </c>
      <c r="B70" s="344">
        <v>947</v>
      </c>
      <c r="C70" s="345">
        <v>882</v>
      </c>
      <c r="D70" s="346">
        <v>15.877007678637295</v>
      </c>
      <c r="E70" s="347">
        <v>14.6392471244336</v>
      </c>
    </row>
    <row r="71" spans="1:12">
      <c r="A71" s="343" t="s">
        <v>1279</v>
      </c>
      <c r="B71" s="344">
        <v>475</v>
      </c>
      <c r="C71" s="345">
        <v>433</v>
      </c>
      <c r="D71" s="346">
        <v>14.054917741744585</v>
      </c>
      <c r="E71" s="347">
        <v>12.704280726461871</v>
      </c>
    </row>
    <row r="72" spans="1:12">
      <c r="A72" s="343" t="s">
        <v>1278</v>
      </c>
      <c r="B72" s="344">
        <v>45</v>
      </c>
      <c r="C72" s="345">
        <v>49</v>
      </c>
      <c r="D72" s="346">
        <v>9.9293909973521632</v>
      </c>
      <c r="E72" s="347">
        <v>10.642919200695047</v>
      </c>
    </row>
    <row r="73" spans="1:12">
      <c r="A73" s="343" t="s">
        <v>1277</v>
      </c>
      <c r="B73" s="344">
        <v>73</v>
      </c>
      <c r="C73" s="345">
        <v>76</v>
      </c>
      <c r="D73" s="346">
        <v>9.8462368492042085</v>
      </c>
      <c r="E73" s="347">
        <v>10.246730484023191</v>
      </c>
    </row>
    <row r="74" spans="1:12" s="168" customFormat="1" ht="12">
      <c r="A74" s="338" t="s">
        <v>877</v>
      </c>
      <c r="B74" s="339">
        <v>2108</v>
      </c>
      <c r="C74" s="340">
        <v>2041</v>
      </c>
      <c r="D74" s="341">
        <v>13.037382888975351</v>
      </c>
      <c r="E74" s="342">
        <v>12.553123541405656</v>
      </c>
    </row>
    <row r="75" spans="1:12">
      <c r="A75" s="343" t="s">
        <v>1276</v>
      </c>
      <c r="B75" s="344">
        <v>1764</v>
      </c>
      <c r="C75" s="345">
        <v>1663</v>
      </c>
      <c r="D75" s="346">
        <v>13.628146293978583</v>
      </c>
      <c r="E75" s="347">
        <v>12.788274467283395</v>
      </c>
    </row>
    <row r="76" spans="1:12">
      <c r="A76" s="343" t="s">
        <v>1275</v>
      </c>
      <c r="B76" s="344">
        <v>35</v>
      </c>
      <c r="C76" s="345">
        <v>21</v>
      </c>
      <c r="D76" s="346">
        <v>12.203626220362622</v>
      </c>
      <c r="E76" s="347">
        <v>7.1967100753941056</v>
      </c>
    </row>
    <row r="77" spans="1:12">
      <c r="A77" s="343" t="s">
        <v>1274</v>
      </c>
      <c r="B77" s="344">
        <v>76</v>
      </c>
      <c r="C77" s="345">
        <v>76</v>
      </c>
      <c r="D77" s="346">
        <v>9.7448390819335806</v>
      </c>
      <c r="E77" s="347">
        <v>9.6166012906491201</v>
      </c>
    </row>
    <row r="78" spans="1:12" ht="12" customHeight="1" thickBot="1">
      <c r="A78" s="349" t="s">
        <v>1273</v>
      </c>
      <c r="B78" s="350">
        <v>233</v>
      </c>
      <c r="C78" s="351">
        <v>281</v>
      </c>
      <c r="D78" s="352">
        <v>10.681213899330706</v>
      </c>
      <c r="E78" s="353">
        <v>12.792497496130384</v>
      </c>
    </row>
    <row r="79" spans="1:12" s="86" customFormat="1" ht="15.75" customHeight="1">
      <c r="A79" s="186" t="s">
        <v>4089</v>
      </c>
      <c r="B79" s="354"/>
      <c r="C79" s="354"/>
      <c r="D79" s="355"/>
      <c r="E79" s="355"/>
    </row>
    <row r="80" spans="1:12" s="86" customFormat="1" ht="10.5" customHeight="1">
      <c r="A80" s="356" t="s">
        <v>4090</v>
      </c>
      <c r="B80" s="354"/>
      <c r="C80" s="354"/>
      <c r="D80" s="355"/>
      <c r="E80" s="355"/>
      <c r="G80" s="357"/>
      <c r="H80" s="357"/>
      <c r="I80" s="357"/>
      <c r="J80" s="357"/>
      <c r="K80" s="357"/>
      <c r="L80" s="357"/>
    </row>
    <row r="81" spans="1:6">
      <c r="A81" s="186" t="s">
        <v>4091</v>
      </c>
      <c r="B81" s="354"/>
      <c r="C81" s="354"/>
      <c r="D81" s="355"/>
      <c r="E81" s="355"/>
      <c r="F81" s="86"/>
    </row>
    <row r="82" spans="1:6">
      <c r="A82" s="86" t="s">
        <v>4082</v>
      </c>
      <c r="B82" s="354"/>
      <c r="C82" s="354"/>
      <c r="D82" s="355"/>
      <c r="E82" s="355"/>
      <c r="F82" s="86"/>
    </row>
    <row r="83" spans="1:6" ht="9.75" customHeight="1">
      <c r="C83" s="159"/>
    </row>
    <row r="84" spans="1:6">
      <c r="C84" s="159"/>
    </row>
    <row r="85" spans="1:6">
      <c r="C85" s="159"/>
    </row>
    <row r="86" spans="1:6">
      <c r="C86" s="159"/>
    </row>
    <row r="87" spans="1:6">
      <c r="C87" s="159"/>
    </row>
    <row r="88" spans="1:6">
      <c r="C88" s="159"/>
    </row>
    <row r="89" spans="1:6">
      <c r="C89" s="159"/>
    </row>
    <row r="90" spans="1:6">
      <c r="C90" s="159"/>
    </row>
    <row r="91" spans="1:6">
      <c r="C91" s="159"/>
    </row>
    <row r="92" spans="1:6">
      <c r="C92" s="159"/>
    </row>
    <row r="93" spans="1:6">
      <c r="C93" s="159"/>
    </row>
    <row r="94" spans="1:6">
      <c r="C94" s="159"/>
    </row>
    <row r="95" spans="1:6">
      <c r="C95" s="159"/>
    </row>
    <row r="96" spans="1:6">
      <c r="C96" s="159"/>
    </row>
    <row r="97" spans="3:3">
      <c r="C97" s="159"/>
    </row>
    <row r="98" spans="3:3">
      <c r="C98" s="159"/>
    </row>
    <row r="99" spans="3:3">
      <c r="C99" s="159"/>
    </row>
    <row r="100" spans="3:3">
      <c r="C100" s="159"/>
    </row>
    <row r="101" spans="3:3">
      <c r="C101" s="159"/>
    </row>
    <row r="102" spans="3:3">
      <c r="C102" s="159"/>
    </row>
    <row r="103" spans="3:3">
      <c r="C103" s="159"/>
    </row>
    <row r="104" spans="3:3">
      <c r="C104" s="159"/>
    </row>
    <row r="105" spans="3:3">
      <c r="C105" s="159"/>
    </row>
    <row r="106" spans="3:3">
      <c r="C106" s="159"/>
    </row>
    <row r="107" spans="3:3">
      <c r="C107" s="159"/>
    </row>
  </sheetData>
  <mergeCells count="4">
    <mergeCell ref="A5:A8"/>
    <mergeCell ref="B2:E4"/>
    <mergeCell ref="B5:C7"/>
    <mergeCell ref="D5:E7"/>
  </mergeCells>
  <hyperlinks>
    <hyperlink ref="A1" location="Indice!A32" display="Volver "/>
  </hyperlinks>
  <pageMargins left="0.74803149606299213" right="0.74803149606299213" top="0.98425196850393704" bottom="0.98425196850393704" header="0" footer="0"/>
  <pageSetup scale="5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2">
    <outlinePr summaryBelow="0" summaryRight="0"/>
  </sheetPr>
  <dimension ref="A1:M96"/>
  <sheetViews>
    <sheetView showGridLines="0" showRowColHeaders="0" view="pageBreakPreview" zoomScaleNormal="80" zoomScaleSheetLayoutView="100" workbookViewId="0"/>
  </sheetViews>
  <sheetFormatPr baseColWidth="10" defaultColWidth="8.88671875" defaultRowHeight="13.2"/>
  <cols>
    <col min="1" max="1" width="20.6640625" style="35" bestFit="1" customWidth="1"/>
    <col min="2" max="3" width="5.6640625" style="35" bestFit="1" customWidth="1"/>
    <col min="4" max="7" width="5.109375" style="35" bestFit="1" customWidth="1"/>
    <col min="8" max="8" width="6.6640625" style="35" customWidth="1"/>
    <col min="9" max="9" width="6.77734375" style="35" customWidth="1"/>
    <col min="10" max="10" width="6.21875" style="35" customWidth="1"/>
    <col min="11" max="11" width="6.5546875" style="35" customWidth="1"/>
    <col min="12" max="12" width="6.6640625" style="35" customWidth="1"/>
    <col min="13" max="13" width="12.33203125" style="35" customWidth="1"/>
    <col min="14" max="256" width="8.88671875" style="35"/>
    <col min="257" max="257" width="20.6640625" style="35" bestFit="1" customWidth="1"/>
    <col min="258" max="259" width="5.6640625" style="35" bestFit="1" customWidth="1"/>
    <col min="260" max="263" width="5.109375" style="35" bestFit="1" customWidth="1"/>
    <col min="264" max="264" width="6.6640625" style="35" customWidth="1"/>
    <col min="265" max="265" width="6.77734375" style="35" customWidth="1"/>
    <col min="266" max="266" width="6.21875" style="35" customWidth="1"/>
    <col min="267" max="267" width="6.5546875" style="35" customWidth="1"/>
    <col min="268" max="268" width="6.6640625" style="35" customWidth="1"/>
    <col min="269" max="269" width="12.33203125" style="35" customWidth="1"/>
    <col min="270" max="512" width="8.88671875" style="35"/>
    <col min="513" max="513" width="20.6640625" style="35" bestFit="1" customWidth="1"/>
    <col min="514" max="515" width="5.6640625" style="35" bestFit="1" customWidth="1"/>
    <col min="516" max="519" width="5.109375" style="35" bestFit="1" customWidth="1"/>
    <col min="520" max="520" width="6.6640625" style="35" customWidth="1"/>
    <col min="521" max="521" width="6.77734375" style="35" customWidth="1"/>
    <col min="522" max="522" width="6.21875" style="35" customWidth="1"/>
    <col min="523" max="523" width="6.5546875" style="35" customWidth="1"/>
    <col min="524" max="524" width="6.6640625" style="35" customWidth="1"/>
    <col min="525" max="525" width="12.33203125" style="35" customWidth="1"/>
    <col min="526" max="768" width="8.88671875" style="35"/>
    <col min="769" max="769" width="20.6640625" style="35" bestFit="1" customWidth="1"/>
    <col min="770" max="771" width="5.6640625" style="35" bestFit="1" customWidth="1"/>
    <col min="772" max="775" width="5.109375" style="35" bestFit="1" customWidth="1"/>
    <col min="776" max="776" width="6.6640625" style="35" customWidth="1"/>
    <col min="777" max="777" width="6.77734375" style="35" customWidth="1"/>
    <col min="778" max="778" width="6.21875" style="35" customWidth="1"/>
    <col min="779" max="779" width="6.5546875" style="35" customWidth="1"/>
    <col min="780" max="780" width="6.6640625" style="35" customWidth="1"/>
    <col min="781" max="781" width="12.33203125" style="35" customWidth="1"/>
    <col min="782" max="1024" width="8.88671875" style="35"/>
    <col min="1025" max="1025" width="20.6640625" style="35" bestFit="1" customWidth="1"/>
    <col min="1026" max="1027" width="5.6640625" style="35" bestFit="1" customWidth="1"/>
    <col min="1028" max="1031" width="5.109375" style="35" bestFit="1" customWidth="1"/>
    <col min="1032" max="1032" width="6.6640625" style="35" customWidth="1"/>
    <col min="1033" max="1033" width="6.77734375" style="35" customWidth="1"/>
    <col min="1034" max="1034" width="6.21875" style="35" customWidth="1"/>
    <col min="1035" max="1035" width="6.5546875" style="35" customWidth="1"/>
    <col min="1036" max="1036" width="6.6640625" style="35" customWidth="1"/>
    <col min="1037" max="1037" width="12.33203125" style="35" customWidth="1"/>
    <col min="1038" max="1280" width="8.88671875" style="35"/>
    <col min="1281" max="1281" width="20.6640625" style="35" bestFit="1" customWidth="1"/>
    <col min="1282" max="1283" width="5.6640625" style="35" bestFit="1" customWidth="1"/>
    <col min="1284" max="1287" width="5.109375" style="35" bestFit="1" customWidth="1"/>
    <col min="1288" max="1288" width="6.6640625" style="35" customWidth="1"/>
    <col min="1289" max="1289" width="6.77734375" style="35" customWidth="1"/>
    <col min="1290" max="1290" width="6.21875" style="35" customWidth="1"/>
    <col min="1291" max="1291" width="6.5546875" style="35" customWidth="1"/>
    <col min="1292" max="1292" width="6.6640625" style="35" customWidth="1"/>
    <col min="1293" max="1293" width="12.33203125" style="35" customWidth="1"/>
    <col min="1294" max="1536" width="8.88671875" style="35"/>
    <col min="1537" max="1537" width="20.6640625" style="35" bestFit="1" customWidth="1"/>
    <col min="1538" max="1539" width="5.6640625" style="35" bestFit="1" customWidth="1"/>
    <col min="1540" max="1543" width="5.109375" style="35" bestFit="1" customWidth="1"/>
    <col min="1544" max="1544" width="6.6640625" style="35" customWidth="1"/>
    <col min="1545" max="1545" width="6.77734375" style="35" customWidth="1"/>
    <col min="1546" max="1546" width="6.21875" style="35" customWidth="1"/>
    <col min="1547" max="1547" width="6.5546875" style="35" customWidth="1"/>
    <col min="1548" max="1548" width="6.6640625" style="35" customWidth="1"/>
    <col min="1549" max="1549" width="12.33203125" style="35" customWidth="1"/>
    <col min="1550" max="1792" width="8.88671875" style="35"/>
    <col min="1793" max="1793" width="20.6640625" style="35" bestFit="1" customWidth="1"/>
    <col min="1794" max="1795" width="5.6640625" style="35" bestFit="1" customWidth="1"/>
    <col min="1796" max="1799" width="5.109375" style="35" bestFit="1" customWidth="1"/>
    <col min="1800" max="1800" width="6.6640625" style="35" customWidth="1"/>
    <col min="1801" max="1801" width="6.77734375" style="35" customWidth="1"/>
    <col min="1802" max="1802" width="6.21875" style="35" customWidth="1"/>
    <col min="1803" max="1803" width="6.5546875" style="35" customWidth="1"/>
    <col min="1804" max="1804" width="6.6640625" style="35" customWidth="1"/>
    <col min="1805" max="1805" width="12.33203125" style="35" customWidth="1"/>
    <col min="1806" max="2048" width="8.88671875" style="35"/>
    <col min="2049" max="2049" width="20.6640625" style="35" bestFit="1" customWidth="1"/>
    <col min="2050" max="2051" width="5.6640625" style="35" bestFit="1" customWidth="1"/>
    <col min="2052" max="2055" width="5.109375" style="35" bestFit="1" customWidth="1"/>
    <col min="2056" max="2056" width="6.6640625" style="35" customWidth="1"/>
    <col min="2057" max="2057" width="6.77734375" style="35" customWidth="1"/>
    <col min="2058" max="2058" width="6.21875" style="35" customWidth="1"/>
    <col min="2059" max="2059" width="6.5546875" style="35" customWidth="1"/>
    <col min="2060" max="2060" width="6.6640625" style="35" customWidth="1"/>
    <col min="2061" max="2061" width="12.33203125" style="35" customWidth="1"/>
    <col min="2062" max="2304" width="8.88671875" style="35"/>
    <col min="2305" max="2305" width="20.6640625" style="35" bestFit="1" customWidth="1"/>
    <col min="2306" max="2307" width="5.6640625" style="35" bestFit="1" customWidth="1"/>
    <col min="2308" max="2311" width="5.109375" style="35" bestFit="1" customWidth="1"/>
    <col min="2312" max="2312" width="6.6640625" style="35" customWidth="1"/>
    <col min="2313" max="2313" width="6.77734375" style="35" customWidth="1"/>
    <col min="2314" max="2314" width="6.21875" style="35" customWidth="1"/>
    <col min="2315" max="2315" width="6.5546875" style="35" customWidth="1"/>
    <col min="2316" max="2316" width="6.6640625" style="35" customWidth="1"/>
    <col min="2317" max="2317" width="12.33203125" style="35" customWidth="1"/>
    <col min="2318" max="2560" width="8.88671875" style="35"/>
    <col min="2561" max="2561" width="20.6640625" style="35" bestFit="1" customWidth="1"/>
    <col min="2562" max="2563" width="5.6640625" style="35" bestFit="1" customWidth="1"/>
    <col min="2564" max="2567" width="5.109375" style="35" bestFit="1" customWidth="1"/>
    <col min="2568" max="2568" width="6.6640625" style="35" customWidth="1"/>
    <col min="2569" max="2569" width="6.77734375" style="35" customWidth="1"/>
    <col min="2570" max="2570" width="6.21875" style="35" customWidth="1"/>
    <col min="2571" max="2571" width="6.5546875" style="35" customWidth="1"/>
    <col min="2572" max="2572" width="6.6640625" style="35" customWidth="1"/>
    <col min="2573" max="2573" width="12.33203125" style="35" customWidth="1"/>
    <col min="2574" max="2816" width="8.88671875" style="35"/>
    <col min="2817" max="2817" width="20.6640625" style="35" bestFit="1" customWidth="1"/>
    <col min="2818" max="2819" width="5.6640625" style="35" bestFit="1" customWidth="1"/>
    <col min="2820" max="2823" width="5.109375" style="35" bestFit="1" customWidth="1"/>
    <col min="2824" max="2824" width="6.6640625" style="35" customWidth="1"/>
    <col min="2825" max="2825" width="6.77734375" style="35" customWidth="1"/>
    <col min="2826" max="2826" width="6.21875" style="35" customWidth="1"/>
    <col min="2827" max="2827" width="6.5546875" style="35" customWidth="1"/>
    <col min="2828" max="2828" width="6.6640625" style="35" customWidth="1"/>
    <col min="2829" max="2829" width="12.33203125" style="35" customWidth="1"/>
    <col min="2830" max="3072" width="8.88671875" style="35"/>
    <col min="3073" max="3073" width="20.6640625" style="35" bestFit="1" customWidth="1"/>
    <col min="3074" max="3075" width="5.6640625" style="35" bestFit="1" customWidth="1"/>
    <col min="3076" max="3079" width="5.109375" style="35" bestFit="1" customWidth="1"/>
    <col min="3080" max="3080" width="6.6640625" style="35" customWidth="1"/>
    <col min="3081" max="3081" width="6.77734375" style="35" customWidth="1"/>
    <col min="3082" max="3082" width="6.21875" style="35" customWidth="1"/>
    <col min="3083" max="3083" width="6.5546875" style="35" customWidth="1"/>
    <col min="3084" max="3084" width="6.6640625" style="35" customWidth="1"/>
    <col min="3085" max="3085" width="12.33203125" style="35" customWidth="1"/>
    <col min="3086" max="3328" width="8.88671875" style="35"/>
    <col min="3329" max="3329" width="20.6640625" style="35" bestFit="1" customWidth="1"/>
    <col min="3330" max="3331" width="5.6640625" style="35" bestFit="1" customWidth="1"/>
    <col min="3332" max="3335" width="5.109375" style="35" bestFit="1" customWidth="1"/>
    <col min="3336" max="3336" width="6.6640625" style="35" customWidth="1"/>
    <col min="3337" max="3337" width="6.77734375" style="35" customWidth="1"/>
    <col min="3338" max="3338" width="6.21875" style="35" customWidth="1"/>
    <col min="3339" max="3339" width="6.5546875" style="35" customWidth="1"/>
    <col min="3340" max="3340" width="6.6640625" style="35" customWidth="1"/>
    <col min="3341" max="3341" width="12.33203125" style="35" customWidth="1"/>
    <col min="3342" max="3584" width="8.88671875" style="35"/>
    <col min="3585" max="3585" width="20.6640625" style="35" bestFit="1" customWidth="1"/>
    <col min="3586" max="3587" width="5.6640625" style="35" bestFit="1" customWidth="1"/>
    <col min="3588" max="3591" width="5.109375" style="35" bestFit="1" customWidth="1"/>
    <col min="3592" max="3592" width="6.6640625" style="35" customWidth="1"/>
    <col min="3593" max="3593" width="6.77734375" style="35" customWidth="1"/>
    <col min="3594" max="3594" width="6.21875" style="35" customWidth="1"/>
    <col min="3595" max="3595" width="6.5546875" style="35" customWidth="1"/>
    <col min="3596" max="3596" width="6.6640625" style="35" customWidth="1"/>
    <col min="3597" max="3597" width="12.33203125" style="35" customWidth="1"/>
    <col min="3598" max="3840" width="8.88671875" style="35"/>
    <col min="3841" max="3841" width="20.6640625" style="35" bestFit="1" customWidth="1"/>
    <col min="3842" max="3843" width="5.6640625" style="35" bestFit="1" customWidth="1"/>
    <col min="3844" max="3847" width="5.109375" style="35" bestFit="1" customWidth="1"/>
    <col min="3848" max="3848" width="6.6640625" style="35" customWidth="1"/>
    <col min="3849" max="3849" width="6.77734375" style="35" customWidth="1"/>
    <col min="3850" max="3850" width="6.21875" style="35" customWidth="1"/>
    <col min="3851" max="3851" width="6.5546875" style="35" customWidth="1"/>
    <col min="3852" max="3852" width="6.6640625" style="35" customWidth="1"/>
    <col min="3853" max="3853" width="12.33203125" style="35" customWidth="1"/>
    <col min="3854" max="4096" width="8.88671875" style="35"/>
    <col min="4097" max="4097" width="20.6640625" style="35" bestFit="1" customWidth="1"/>
    <col min="4098" max="4099" width="5.6640625" style="35" bestFit="1" customWidth="1"/>
    <col min="4100" max="4103" width="5.109375" style="35" bestFit="1" customWidth="1"/>
    <col min="4104" max="4104" width="6.6640625" style="35" customWidth="1"/>
    <col min="4105" max="4105" width="6.77734375" style="35" customWidth="1"/>
    <col min="4106" max="4106" width="6.21875" style="35" customWidth="1"/>
    <col min="4107" max="4107" width="6.5546875" style="35" customWidth="1"/>
    <col min="4108" max="4108" width="6.6640625" style="35" customWidth="1"/>
    <col min="4109" max="4109" width="12.33203125" style="35" customWidth="1"/>
    <col min="4110" max="4352" width="8.88671875" style="35"/>
    <col min="4353" max="4353" width="20.6640625" style="35" bestFit="1" customWidth="1"/>
    <col min="4354" max="4355" width="5.6640625" style="35" bestFit="1" customWidth="1"/>
    <col min="4356" max="4359" width="5.109375" style="35" bestFit="1" customWidth="1"/>
    <col min="4360" max="4360" width="6.6640625" style="35" customWidth="1"/>
    <col min="4361" max="4361" width="6.77734375" style="35" customWidth="1"/>
    <col min="4362" max="4362" width="6.21875" style="35" customWidth="1"/>
    <col min="4363" max="4363" width="6.5546875" style="35" customWidth="1"/>
    <col min="4364" max="4364" width="6.6640625" style="35" customWidth="1"/>
    <col min="4365" max="4365" width="12.33203125" style="35" customWidth="1"/>
    <col min="4366" max="4608" width="8.88671875" style="35"/>
    <col min="4609" max="4609" width="20.6640625" style="35" bestFit="1" customWidth="1"/>
    <col min="4610" max="4611" width="5.6640625" style="35" bestFit="1" customWidth="1"/>
    <col min="4612" max="4615" width="5.109375" style="35" bestFit="1" customWidth="1"/>
    <col min="4616" max="4616" width="6.6640625" style="35" customWidth="1"/>
    <col min="4617" max="4617" width="6.77734375" style="35" customWidth="1"/>
    <col min="4618" max="4618" width="6.21875" style="35" customWidth="1"/>
    <col min="4619" max="4619" width="6.5546875" style="35" customWidth="1"/>
    <col min="4620" max="4620" width="6.6640625" style="35" customWidth="1"/>
    <col min="4621" max="4621" width="12.33203125" style="35" customWidth="1"/>
    <col min="4622" max="4864" width="8.88671875" style="35"/>
    <col min="4865" max="4865" width="20.6640625" style="35" bestFit="1" customWidth="1"/>
    <col min="4866" max="4867" width="5.6640625" style="35" bestFit="1" customWidth="1"/>
    <col min="4868" max="4871" width="5.109375" style="35" bestFit="1" customWidth="1"/>
    <col min="4872" max="4872" width="6.6640625" style="35" customWidth="1"/>
    <col min="4873" max="4873" width="6.77734375" style="35" customWidth="1"/>
    <col min="4874" max="4874" width="6.21875" style="35" customWidth="1"/>
    <col min="4875" max="4875" width="6.5546875" style="35" customWidth="1"/>
    <col min="4876" max="4876" width="6.6640625" style="35" customWidth="1"/>
    <col min="4877" max="4877" width="12.33203125" style="35" customWidth="1"/>
    <col min="4878" max="5120" width="8.88671875" style="35"/>
    <col min="5121" max="5121" width="20.6640625" style="35" bestFit="1" customWidth="1"/>
    <col min="5122" max="5123" width="5.6640625" style="35" bestFit="1" customWidth="1"/>
    <col min="5124" max="5127" width="5.109375" style="35" bestFit="1" customWidth="1"/>
    <col min="5128" max="5128" width="6.6640625" style="35" customWidth="1"/>
    <col min="5129" max="5129" width="6.77734375" style="35" customWidth="1"/>
    <col min="5130" max="5130" width="6.21875" style="35" customWidth="1"/>
    <col min="5131" max="5131" width="6.5546875" style="35" customWidth="1"/>
    <col min="5132" max="5132" width="6.6640625" style="35" customWidth="1"/>
    <col min="5133" max="5133" width="12.33203125" style="35" customWidth="1"/>
    <col min="5134" max="5376" width="8.88671875" style="35"/>
    <col min="5377" max="5377" width="20.6640625" style="35" bestFit="1" customWidth="1"/>
    <col min="5378" max="5379" width="5.6640625" style="35" bestFit="1" customWidth="1"/>
    <col min="5380" max="5383" width="5.109375" style="35" bestFit="1" customWidth="1"/>
    <col min="5384" max="5384" width="6.6640625" style="35" customWidth="1"/>
    <col min="5385" max="5385" width="6.77734375" style="35" customWidth="1"/>
    <col min="5386" max="5386" width="6.21875" style="35" customWidth="1"/>
    <col min="5387" max="5387" width="6.5546875" style="35" customWidth="1"/>
    <col min="5388" max="5388" width="6.6640625" style="35" customWidth="1"/>
    <col min="5389" max="5389" width="12.33203125" style="35" customWidth="1"/>
    <col min="5390" max="5632" width="8.88671875" style="35"/>
    <col min="5633" max="5633" width="20.6640625" style="35" bestFit="1" customWidth="1"/>
    <col min="5634" max="5635" width="5.6640625" style="35" bestFit="1" customWidth="1"/>
    <col min="5636" max="5639" width="5.109375" style="35" bestFit="1" customWidth="1"/>
    <col min="5640" max="5640" width="6.6640625" style="35" customWidth="1"/>
    <col min="5641" max="5641" width="6.77734375" style="35" customWidth="1"/>
    <col min="5642" max="5642" width="6.21875" style="35" customWidth="1"/>
    <col min="5643" max="5643" width="6.5546875" style="35" customWidth="1"/>
    <col min="5644" max="5644" width="6.6640625" style="35" customWidth="1"/>
    <col min="5645" max="5645" width="12.33203125" style="35" customWidth="1"/>
    <col min="5646" max="5888" width="8.88671875" style="35"/>
    <col min="5889" max="5889" width="20.6640625" style="35" bestFit="1" customWidth="1"/>
    <col min="5890" max="5891" width="5.6640625" style="35" bestFit="1" customWidth="1"/>
    <col min="5892" max="5895" width="5.109375" style="35" bestFit="1" customWidth="1"/>
    <col min="5896" max="5896" width="6.6640625" style="35" customWidth="1"/>
    <col min="5897" max="5897" width="6.77734375" style="35" customWidth="1"/>
    <col min="5898" max="5898" width="6.21875" style="35" customWidth="1"/>
    <col min="5899" max="5899" width="6.5546875" style="35" customWidth="1"/>
    <col min="5900" max="5900" width="6.6640625" style="35" customWidth="1"/>
    <col min="5901" max="5901" width="12.33203125" style="35" customWidth="1"/>
    <col min="5902" max="6144" width="8.88671875" style="35"/>
    <col min="6145" max="6145" width="20.6640625" style="35" bestFit="1" customWidth="1"/>
    <col min="6146" max="6147" width="5.6640625" style="35" bestFit="1" customWidth="1"/>
    <col min="6148" max="6151" width="5.109375" style="35" bestFit="1" customWidth="1"/>
    <col min="6152" max="6152" width="6.6640625" style="35" customWidth="1"/>
    <col min="6153" max="6153" width="6.77734375" style="35" customWidth="1"/>
    <col min="6154" max="6154" width="6.21875" style="35" customWidth="1"/>
    <col min="6155" max="6155" width="6.5546875" style="35" customWidth="1"/>
    <col min="6156" max="6156" width="6.6640625" style="35" customWidth="1"/>
    <col min="6157" max="6157" width="12.33203125" style="35" customWidth="1"/>
    <col min="6158" max="6400" width="8.88671875" style="35"/>
    <col min="6401" max="6401" width="20.6640625" style="35" bestFit="1" customWidth="1"/>
    <col min="6402" max="6403" width="5.6640625" style="35" bestFit="1" customWidth="1"/>
    <col min="6404" max="6407" width="5.109375" style="35" bestFit="1" customWidth="1"/>
    <col min="6408" max="6408" width="6.6640625" style="35" customWidth="1"/>
    <col min="6409" max="6409" width="6.77734375" style="35" customWidth="1"/>
    <col min="6410" max="6410" width="6.21875" style="35" customWidth="1"/>
    <col min="6411" max="6411" width="6.5546875" style="35" customWidth="1"/>
    <col min="6412" max="6412" width="6.6640625" style="35" customWidth="1"/>
    <col min="6413" max="6413" width="12.33203125" style="35" customWidth="1"/>
    <col min="6414" max="6656" width="8.88671875" style="35"/>
    <col min="6657" max="6657" width="20.6640625" style="35" bestFit="1" customWidth="1"/>
    <col min="6658" max="6659" width="5.6640625" style="35" bestFit="1" customWidth="1"/>
    <col min="6660" max="6663" width="5.109375" style="35" bestFit="1" customWidth="1"/>
    <col min="6664" max="6664" width="6.6640625" style="35" customWidth="1"/>
    <col min="6665" max="6665" width="6.77734375" style="35" customWidth="1"/>
    <col min="6666" max="6666" width="6.21875" style="35" customWidth="1"/>
    <col min="6667" max="6667" width="6.5546875" style="35" customWidth="1"/>
    <col min="6668" max="6668" width="6.6640625" style="35" customWidth="1"/>
    <col min="6669" max="6669" width="12.33203125" style="35" customWidth="1"/>
    <col min="6670" max="6912" width="8.88671875" style="35"/>
    <col min="6913" max="6913" width="20.6640625" style="35" bestFit="1" customWidth="1"/>
    <col min="6914" max="6915" width="5.6640625" style="35" bestFit="1" customWidth="1"/>
    <col min="6916" max="6919" width="5.109375" style="35" bestFit="1" customWidth="1"/>
    <col min="6920" max="6920" width="6.6640625" style="35" customWidth="1"/>
    <col min="6921" max="6921" width="6.77734375" style="35" customWidth="1"/>
    <col min="6922" max="6922" width="6.21875" style="35" customWidth="1"/>
    <col min="6923" max="6923" width="6.5546875" style="35" customWidth="1"/>
    <col min="6924" max="6924" width="6.6640625" style="35" customWidth="1"/>
    <col min="6925" max="6925" width="12.33203125" style="35" customWidth="1"/>
    <col min="6926" max="7168" width="8.88671875" style="35"/>
    <col min="7169" max="7169" width="20.6640625" style="35" bestFit="1" customWidth="1"/>
    <col min="7170" max="7171" width="5.6640625" style="35" bestFit="1" customWidth="1"/>
    <col min="7172" max="7175" width="5.109375" style="35" bestFit="1" customWidth="1"/>
    <col min="7176" max="7176" width="6.6640625" style="35" customWidth="1"/>
    <col min="7177" max="7177" width="6.77734375" style="35" customWidth="1"/>
    <col min="7178" max="7178" width="6.21875" style="35" customWidth="1"/>
    <col min="7179" max="7179" width="6.5546875" style="35" customWidth="1"/>
    <col min="7180" max="7180" width="6.6640625" style="35" customWidth="1"/>
    <col min="7181" max="7181" width="12.33203125" style="35" customWidth="1"/>
    <col min="7182" max="7424" width="8.88671875" style="35"/>
    <col min="7425" max="7425" width="20.6640625" style="35" bestFit="1" customWidth="1"/>
    <col min="7426" max="7427" width="5.6640625" style="35" bestFit="1" customWidth="1"/>
    <col min="7428" max="7431" width="5.109375" style="35" bestFit="1" customWidth="1"/>
    <col min="7432" max="7432" width="6.6640625" style="35" customWidth="1"/>
    <col min="7433" max="7433" width="6.77734375" style="35" customWidth="1"/>
    <col min="7434" max="7434" width="6.21875" style="35" customWidth="1"/>
    <col min="7435" max="7435" width="6.5546875" style="35" customWidth="1"/>
    <col min="7436" max="7436" width="6.6640625" style="35" customWidth="1"/>
    <col min="7437" max="7437" width="12.33203125" style="35" customWidth="1"/>
    <col min="7438" max="7680" width="8.88671875" style="35"/>
    <col min="7681" max="7681" width="20.6640625" style="35" bestFit="1" customWidth="1"/>
    <col min="7682" max="7683" width="5.6640625" style="35" bestFit="1" customWidth="1"/>
    <col min="7684" max="7687" width="5.109375" style="35" bestFit="1" customWidth="1"/>
    <col min="7688" max="7688" width="6.6640625" style="35" customWidth="1"/>
    <col min="7689" max="7689" width="6.77734375" style="35" customWidth="1"/>
    <col min="7690" max="7690" width="6.21875" style="35" customWidth="1"/>
    <col min="7691" max="7691" width="6.5546875" style="35" customWidth="1"/>
    <col min="7692" max="7692" width="6.6640625" style="35" customWidth="1"/>
    <col min="7693" max="7693" width="12.33203125" style="35" customWidth="1"/>
    <col min="7694" max="7936" width="8.88671875" style="35"/>
    <col min="7937" max="7937" width="20.6640625" style="35" bestFit="1" customWidth="1"/>
    <col min="7938" max="7939" width="5.6640625" style="35" bestFit="1" customWidth="1"/>
    <col min="7940" max="7943" width="5.109375" style="35" bestFit="1" customWidth="1"/>
    <col min="7944" max="7944" width="6.6640625" style="35" customWidth="1"/>
    <col min="7945" max="7945" width="6.77734375" style="35" customWidth="1"/>
    <col min="7946" max="7946" width="6.21875" style="35" customWidth="1"/>
    <col min="7947" max="7947" width="6.5546875" style="35" customWidth="1"/>
    <col min="7948" max="7948" width="6.6640625" style="35" customWidth="1"/>
    <col min="7949" max="7949" width="12.33203125" style="35" customWidth="1"/>
    <col min="7950" max="8192" width="8.88671875" style="35"/>
    <col min="8193" max="8193" width="20.6640625" style="35" bestFit="1" customWidth="1"/>
    <col min="8194" max="8195" width="5.6640625" style="35" bestFit="1" customWidth="1"/>
    <col min="8196" max="8199" width="5.109375" style="35" bestFit="1" customWidth="1"/>
    <col min="8200" max="8200" width="6.6640625" style="35" customWidth="1"/>
    <col min="8201" max="8201" width="6.77734375" style="35" customWidth="1"/>
    <col min="8202" max="8202" width="6.21875" style="35" customWidth="1"/>
    <col min="8203" max="8203" width="6.5546875" style="35" customWidth="1"/>
    <col min="8204" max="8204" width="6.6640625" style="35" customWidth="1"/>
    <col min="8205" max="8205" width="12.33203125" style="35" customWidth="1"/>
    <col min="8206" max="8448" width="8.88671875" style="35"/>
    <col min="8449" max="8449" width="20.6640625" style="35" bestFit="1" customWidth="1"/>
    <col min="8450" max="8451" width="5.6640625" style="35" bestFit="1" customWidth="1"/>
    <col min="8452" max="8455" width="5.109375" style="35" bestFit="1" customWidth="1"/>
    <col min="8456" max="8456" width="6.6640625" style="35" customWidth="1"/>
    <col min="8457" max="8457" width="6.77734375" style="35" customWidth="1"/>
    <col min="8458" max="8458" width="6.21875" style="35" customWidth="1"/>
    <col min="8459" max="8459" width="6.5546875" style="35" customWidth="1"/>
    <col min="8460" max="8460" width="6.6640625" style="35" customWidth="1"/>
    <col min="8461" max="8461" width="12.33203125" style="35" customWidth="1"/>
    <col min="8462" max="8704" width="8.88671875" style="35"/>
    <col min="8705" max="8705" width="20.6640625" style="35" bestFit="1" customWidth="1"/>
    <col min="8706" max="8707" width="5.6640625" style="35" bestFit="1" customWidth="1"/>
    <col min="8708" max="8711" width="5.109375" style="35" bestFit="1" customWidth="1"/>
    <col min="8712" max="8712" width="6.6640625" style="35" customWidth="1"/>
    <col min="8713" max="8713" width="6.77734375" style="35" customWidth="1"/>
    <col min="8714" max="8714" width="6.21875" style="35" customWidth="1"/>
    <col min="8715" max="8715" width="6.5546875" style="35" customWidth="1"/>
    <col min="8716" max="8716" width="6.6640625" style="35" customWidth="1"/>
    <col min="8717" max="8717" width="12.33203125" style="35" customWidth="1"/>
    <col min="8718" max="8960" width="8.88671875" style="35"/>
    <col min="8961" max="8961" width="20.6640625" style="35" bestFit="1" customWidth="1"/>
    <col min="8962" max="8963" width="5.6640625" style="35" bestFit="1" customWidth="1"/>
    <col min="8964" max="8967" width="5.109375" style="35" bestFit="1" customWidth="1"/>
    <col min="8968" max="8968" width="6.6640625" style="35" customWidth="1"/>
    <col min="8969" max="8969" width="6.77734375" style="35" customWidth="1"/>
    <col min="8970" max="8970" width="6.21875" style="35" customWidth="1"/>
    <col min="8971" max="8971" width="6.5546875" style="35" customWidth="1"/>
    <col min="8972" max="8972" width="6.6640625" style="35" customWidth="1"/>
    <col min="8973" max="8973" width="12.33203125" style="35" customWidth="1"/>
    <col min="8974" max="9216" width="8.88671875" style="35"/>
    <col min="9217" max="9217" width="20.6640625" style="35" bestFit="1" customWidth="1"/>
    <col min="9218" max="9219" width="5.6640625" style="35" bestFit="1" customWidth="1"/>
    <col min="9220" max="9223" width="5.109375" style="35" bestFit="1" customWidth="1"/>
    <col min="9224" max="9224" width="6.6640625" style="35" customWidth="1"/>
    <col min="9225" max="9225" width="6.77734375" style="35" customWidth="1"/>
    <col min="9226" max="9226" width="6.21875" style="35" customWidth="1"/>
    <col min="9227" max="9227" width="6.5546875" style="35" customWidth="1"/>
    <col min="9228" max="9228" width="6.6640625" style="35" customWidth="1"/>
    <col min="9229" max="9229" width="12.33203125" style="35" customWidth="1"/>
    <col min="9230" max="9472" width="8.88671875" style="35"/>
    <col min="9473" max="9473" width="20.6640625" style="35" bestFit="1" customWidth="1"/>
    <col min="9474" max="9475" width="5.6640625" style="35" bestFit="1" customWidth="1"/>
    <col min="9476" max="9479" width="5.109375" style="35" bestFit="1" customWidth="1"/>
    <col min="9480" max="9480" width="6.6640625" style="35" customWidth="1"/>
    <col min="9481" max="9481" width="6.77734375" style="35" customWidth="1"/>
    <col min="9482" max="9482" width="6.21875" style="35" customWidth="1"/>
    <col min="9483" max="9483" width="6.5546875" style="35" customWidth="1"/>
    <col min="9484" max="9484" width="6.6640625" style="35" customWidth="1"/>
    <col min="9485" max="9485" width="12.33203125" style="35" customWidth="1"/>
    <col min="9486" max="9728" width="8.88671875" style="35"/>
    <col min="9729" max="9729" width="20.6640625" style="35" bestFit="1" customWidth="1"/>
    <col min="9730" max="9731" width="5.6640625" style="35" bestFit="1" customWidth="1"/>
    <col min="9732" max="9735" width="5.109375" style="35" bestFit="1" customWidth="1"/>
    <col min="9736" max="9736" width="6.6640625" style="35" customWidth="1"/>
    <col min="9737" max="9737" width="6.77734375" style="35" customWidth="1"/>
    <col min="9738" max="9738" width="6.21875" style="35" customWidth="1"/>
    <col min="9739" max="9739" width="6.5546875" style="35" customWidth="1"/>
    <col min="9740" max="9740" width="6.6640625" style="35" customWidth="1"/>
    <col min="9741" max="9741" width="12.33203125" style="35" customWidth="1"/>
    <col min="9742" max="9984" width="8.88671875" style="35"/>
    <col min="9985" max="9985" width="20.6640625" style="35" bestFit="1" customWidth="1"/>
    <col min="9986" max="9987" width="5.6640625" style="35" bestFit="1" customWidth="1"/>
    <col min="9988" max="9991" width="5.109375" style="35" bestFit="1" customWidth="1"/>
    <col min="9992" max="9992" width="6.6640625" style="35" customWidth="1"/>
    <col min="9993" max="9993" width="6.77734375" style="35" customWidth="1"/>
    <col min="9994" max="9994" width="6.21875" style="35" customWidth="1"/>
    <col min="9995" max="9995" width="6.5546875" style="35" customWidth="1"/>
    <col min="9996" max="9996" width="6.6640625" style="35" customWidth="1"/>
    <col min="9997" max="9997" width="12.33203125" style="35" customWidth="1"/>
    <col min="9998" max="10240" width="8.88671875" style="35"/>
    <col min="10241" max="10241" width="20.6640625" style="35" bestFit="1" customWidth="1"/>
    <col min="10242" max="10243" width="5.6640625" style="35" bestFit="1" customWidth="1"/>
    <col min="10244" max="10247" width="5.109375" style="35" bestFit="1" customWidth="1"/>
    <col min="10248" max="10248" width="6.6640625" style="35" customWidth="1"/>
    <col min="10249" max="10249" width="6.77734375" style="35" customWidth="1"/>
    <col min="10250" max="10250" width="6.21875" style="35" customWidth="1"/>
    <col min="10251" max="10251" width="6.5546875" style="35" customWidth="1"/>
    <col min="10252" max="10252" width="6.6640625" style="35" customWidth="1"/>
    <col min="10253" max="10253" width="12.33203125" style="35" customWidth="1"/>
    <col min="10254" max="10496" width="8.88671875" style="35"/>
    <col min="10497" max="10497" width="20.6640625" style="35" bestFit="1" customWidth="1"/>
    <col min="10498" max="10499" width="5.6640625" style="35" bestFit="1" customWidth="1"/>
    <col min="10500" max="10503" width="5.109375" style="35" bestFit="1" customWidth="1"/>
    <col min="10504" max="10504" width="6.6640625" style="35" customWidth="1"/>
    <col min="10505" max="10505" width="6.77734375" style="35" customWidth="1"/>
    <col min="10506" max="10506" width="6.21875" style="35" customWidth="1"/>
    <col min="10507" max="10507" width="6.5546875" style="35" customWidth="1"/>
    <col min="10508" max="10508" width="6.6640625" style="35" customWidth="1"/>
    <col min="10509" max="10509" width="12.33203125" style="35" customWidth="1"/>
    <col min="10510" max="10752" width="8.88671875" style="35"/>
    <col min="10753" max="10753" width="20.6640625" style="35" bestFit="1" customWidth="1"/>
    <col min="10754" max="10755" width="5.6640625" style="35" bestFit="1" customWidth="1"/>
    <col min="10756" max="10759" width="5.109375" style="35" bestFit="1" customWidth="1"/>
    <col min="10760" max="10760" width="6.6640625" style="35" customWidth="1"/>
    <col min="10761" max="10761" width="6.77734375" style="35" customWidth="1"/>
    <col min="10762" max="10762" width="6.21875" style="35" customWidth="1"/>
    <col min="10763" max="10763" width="6.5546875" style="35" customWidth="1"/>
    <col min="10764" max="10764" width="6.6640625" style="35" customWidth="1"/>
    <col min="10765" max="10765" width="12.33203125" style="35" customWidth="1"/>
    <col min="10766" max="11008" width="8.88671875" style="35"/>
    <col min="11009" max="11009" width="20.6640625" style="35" bestFit="1" customWidth="1"/>
    <col min="11010" max="11011" width="5.6640625" style="35" bestFit="1" customWidth="1"/>
    <col min="11012" max="11015" width="5.109375" style="35" bestFit="1" customWidth="1"/>
    <col min="11016" max="11016" width="6.6640625" style="35" customWidth="1"/>
    <col min="11017" max="11017" width="6.77734375" style="35" customWidth="1"/>
    <col min="11018" max="11018" width="6.21875" style="35" customWidth="1"/>
    <col min="11019" max="11019" width="6.5546875" style="35" customWidth="1"/>
    <col min="11020" max="11020" width="6.6640625" style="35" customWidth="1"/>
    <col min="11021" max="11021" width="12.33203125" style="35" customWidth="1"/>
    <col min="11022" max="11264" width="8.88671875" style="35"/>
    <col min="11265" max="11265" width="20.6640625" style="35" bestFit="1" customWidth="1"/>
    <col min="11266" max="11267" width="5.6640625" style="35" bestFit="1" customWidth="1"/>
    <col min="11268" max="11271" width="5.109375" style="35" bestFit="1" customWidth="1"/>
    <col min="11272" max="11272" width="6.6640625" style="35" customWidth="1"/>
    <col min="11273" max="11273" width="6.77734375" style="35" customWidth="1"/>
    <col min="11274" max="11274" width="6.21875" style="35" customWidth="1"/>
    <col min="11275" max="11275" width="6.5546875" style="35" customWidth="1"/>
    <col min="11276" max="11276" width="6.6640625" style="35" customWidth="1"/>
    <col min="11277" max="11277" width="12.33203125" style="35" customWidth="1"/>
    <col min="11278" max="11520" width="8.88671875" style="35"/>
    <col min="11521" max="11521" width="20.6640625" style="35" bestFit="1" customWidth="1"/>
    <col min="11522" max="11523" width="5.6640625" style="35" bestFit="1" customWidth="1"/>
    <col min="11524" max="11527" width="5.109375" style="35" bestFit="1" customWidth="1"/>
    <col min="11528" max="11528" width="6.6640625" style="35" customWidth="1"/>
    <col min="11529" max="11529" width="6.77734375" style="35" customWidth="1"/>
    <col min="11530" max="11530" width="6.21875" style="35" customWidth="1"/>
    <col min="11531" max="11531" width="6.5546875" style="35" customWidth="1"/>
    <col min="11532" max="11532" width="6.6640625" style="35" customWidth="1"/>
    <col min="11533" max="11533" width="12.33203125" style="35" customWidth="1"/>
    <col min="11534" max="11776" width="8.88671875" style="35"/>
    <col min="11777" max="11777" width="20.6640625" style="35" bestFit="1" customWidth="1"/>
    <col min="11778" max="11779" width="5.6640625" style="35" bestFit="1" customWidth="1"/>
    <col min="11780" max="11783" width="5.109375" style="35" bestFit="1" customWidth="1"/>
    <col min="11784" max="11784" width="6.6640625" style="35" customWidth="1"/>
    <col min="11785" max="11785" width="6.77734375" style="35" customWidth="1"/>
    <col min="11786" max="11786" width="6.21875" style="35" customWidth="1"/>
    <col min="11787" max="11787" width="6.5546875" style="35" customWidth="1"/>
    <col min="11788" max="11788" width="6.6640625" style="35" customWidth="1"/>
    <col min="11789" max="11789" width="12.33203125" style="35" customWidth="1"/>
    <col min="11790" max="12032" width="8.88671875" style="35"/>
    <col min="12033" max="12033" width="20.6640625" style="35" bestFit="1" customWidth="1"/>
    <col min="12034" max="12035" width="5.6640625" style="35" bestFit="1" customWidth="1"/>
    <col min="12036" max="12039" width="5.109375" style="35" bestFit="1" customWidth="1"/>
    <col min="12040" max="12040" width="6.6640625" style="35" customWidth="1"/>
    <col min="12041" max="12041" width="6.77734375" style="35" customWidth="1"/>
    <col min="12042" max="12042" width="6.21875" style="35" customWidth="1"/>
    <col min="12043" max="12043" width="6.5546875" style="35" customWidth="1"/>
    <col min="12044" max="12044" width="6.6640625" style="35" customWidth="1"/>
    <col min="12045" max="12045" width="12.33203125" style="35" customWidth="1"/>
    <col min="12046" max="12288" width="8.88671875" style="35"/>
    <col min="12289" max="12289" width="20.6640625" style="35" bestFit="1" customWidth="1"/>
    <col min="12290" max="12291" width="5.6640625" style="35" bestFit="1" customWidth="1"/>
    <col min="12292" max="12295" width="5.109375" style="35" bestFit="1" customWidth="1"/>
    <col min="12296" max="12296" width="6.6640625" style="35" customWidth="1"/>
    <col min="12297" max="12297" width="6.77734375" style="35" customWidth="1"/>
    <col min="12298" max="12298" width="6.21875" style="35" customWidth="1"/>
    <col min="12299" max="12299" width="6.5546875" style="35" customWidth="1"/>
    <col min="12300" max="12300" width="6.6640625" style="35" customWidth="1"/>
    <col min="12301" max="12301" width="12.33203125" style="35" customWidth="1"/>
    <col min="12302" max="12544" width="8.88671875" style="35"/>
    <col min="12545" max="12545" width="20.6640625" style="35" bestFit="1" customWidth="1"/>
    <col min="12546" max="12547" width="5.6640625" style="35" bestFit="1" customWidth="1"/>
    <col min="12548" max="12551" width="5.109375" style="35" bestFit="1" customWidth="1"/>
    <col min="12552" max="12552" width="6.6640625" style="35" customWidth="1"/>
    <col min="12553" max="12553" width="6.77734375" style="35" customWidth="1"/>
    <col min="12554" max="12554" width="6.21875" style="35" customWidth="1"/>
    <col min="12555" max="12555" width="6.5546875" style="35" customWidth="1"/>
    <col min="12556" max="12556" width="6.6640625" style="35" customWidth="1"/>
    <col min="12557" max="12557" width="12.33203125" style="35" customWidth="1"/>
    <col min="12558" max="12800" width="8.88671875" style="35"/>
    <col min="12801" max="12801" width="20.6640625" style="35" bestFit="1" customWidth="1"/>
    <col min="12802" max="12803" width="5.6640625" style="35" bestFit="1" customWidth="1"/>
    <col min="12804" max="12807" width="5.109375" style="35" bestFit="1" customWidth="1"/>
    <col min="12808" max="12808" width="6.6640625" style="35" customWidth="1"/>
    <col min="12809" max="12809" width="6.77734375" style="35" customWidth="1"/>
    <col min="12810" max="12810" width="6.21875" style="35" customWidth="1"/>
    <col min="12811" max="12811" width="6.5546875" style="35" customWidth="1"/>
    <col min="12812" max="12812" width="6.6640625" style="35" customWidth="1"/>
    <col min="12813" max="12813" width="12.33203125" style="35" customWidth="1"/>
    <col min="12814" max="13056" width="8.88671875" style="35"/>
    <col min="13057" max="13057" width="20.6640625" style="35" bestFit="1" customWidth="1"/>
    <col min="13058" max="13059" width="5.6640625" style="35" bestFit="1" customWidth="1"/>
    <col min="13060" max="13063" width="5.109375" style="35" bestFit="1" customWidth="1"/>
    <col min="13064" max="13064" width="6.6640625" style="35" customWidth="1"/>
    <col min="13065" max="13065" width="6.77734375" style="35" customWidth="1"/>
    <col min="13066" max="13066" width="6.21875" style="35" customWidth="1"/>
    <col min="13067" max="13067" width="6.5546875" style="35" customWidth="1"/>
    <col min="13068" max="13068" width="6.6640625" style="35" customWidth="1"/>
    <col min="13069" max="13069" width="12.33203125" style="35" customWidth="1"/>
    <col min="13070" max="13312" width="8.88671875" style="35"/>
    <col min="13313" max="13313" width="20.6640625" style="35" bestFit="1" customWidth="1"/>
    <col min="13314" max="13315" width="5.6640625" style="35" bestFit="1" customWidth="1"/>
    <col min="13316" max="13319" width="5.109375" style="35" bestFit="1" customWidth="1"/>
    <col min="13320" max="13320" width="6.6640625" style="35" customWidth="1"/>
    <col min="13321" max="13321" width="6.77734375" style="35" customWidth="1"/>
    <col min="13322" max="13322" width="6.21875" style="35" customWidth="1"/>
    <col min="13323" max="13323" width="6.5546875" style="35" customWidth="1"/>
    <col min="13324" max="13324" width="6.6640625" style="35" customWidth="1"/>
    <col min="13325" max="13325" width="12.33203125" style="35" customWidth="1"/>
    <col min="13326" max="13568" width="8.88671875" style="35"/>
    <col min="13569" max="13569" width="20.6640625" style="35" bestFit="1" customWidth="1"/>
    <col min="13570" max="13571" width="5.6640625" style="35" bestFit="1" customWidth="1"/>
    <col min="13572" max="13575" width="5.109375" style="35" bestFit="1" customWidth="1"/>
    <col min="13576" max="13576" width="6.6640625" style="35" customWidth="1"/>
    <col min="13577" max="13577" width="6.77734375" style="35" customWidth="1"/>
    <col min="13578" max="13578" width="6.21875" style="35" customWidth="1"/>
    <col min="13579" max="13579" width="6.5546875" style="35" customWidth="1"/>
    <col min="13580" max="13580" width="6.6640625" style="35" customWidth="1"/>
    <col min="13581" max="13581" width="12.33203125" style="35" customWidth="1"/>
    <col min="13582" max="13824" width="8.88671875" style="35"/>
    <col min="13825" max="13825" width="20.6640625" style="35" bestFit="1" customWidth="1"/>
    <col min="13826" max="13827" width="5.6640625" style="35" bestFit="1" customWidth="1"/>
    <col min="13828" max="13831" width="5.109375" style="35" bestFit="1" customWidth="1"/>
    <col min="13832" max="13832" width="6.6640625" style="35" customWidth="1"/>
    <col min="13833" max="13833" width="6.77734375" style="35" customWidth="1"/>
    <col min="13834" max="13834" width="6.21875" style="35" customWidth="1"/>
    <col min="13835" max="13835" width="6.5546875" style="35" customWidth="1"/>
    <col min="13836" max="13836" width="6.6640625" style="35" customWidth="1"/>
    <col min="13837" max="13837" width="12.33203125" style="35" customWidth="1"/>
    <col min="13838" max="14080" width="8.88671875" style="35"/>
    <col min="14081" max="14081" width="20.6640625" style="35" bestFit="1" customWidth="1"/>
    <col min="14082" max="14083" width="5.6640625" style="35" bestFit="1" customWidth="1"/>
    <col min="14084" max="14087" width="5.109375" style="35" bestFit="1" customWidth="1"/>
    <col min="14088" max="14088" width="6.6640625" style="35" customWidth="1"/>
    <col min="14089" max="14089" width="6.77734375" style="35" customWidth="1"/>
    <col min="14090" max="14090" width="6.21875" style="35" customWidth="1"/>
    <col min="14091" max="14091" width="6.5546875" style="35" customWidth="1"/>
    <col min="14092" max="14092" width="6.6640625" style="35" customWidth="1"/>
    <col min="14093" max="14093" width="12.33203125" style="35" customWidth="1"/>
    <col min="14094" max="14336" width="8.88671875" style="35"/>
    <col min="14337" max="14337" width="20.6640625" style="35" bestFit="1" customWidth="1"/>
    <col min="14338" max="14339" width="5.6640625" style="35" bestFit="1" customWidth="1"/>
    <col min="14340" max="14343" width="5.109375" style="35" bestFit="1" customWidth="1"/>
    <col min="14344" max="14344" width="6.6640625" style="35" customWidth="1"/>
    <col min="14345" max="14345" width="6.77734375" style="35" customWidth="1"/>
    <col min="14346" max="14346" width="6.21875" style="35" customWidth="1"/>
    <col min="14347" max="14347" width="6.5546875" style="35" customWidth="1"/>
    <col min="14348" max="14348" width="6.6640625" style="35" customWidth="1"/>
    <col min="14349" max="14349" width="12.33203125" style="35" customWidth="1"/>
    <col min="14350" max="14592" width="8.88671875" style="35"/>
    <col min="14593" max="14593" width="20.6640625" style="35" bestFit="1" customWidth="1"/>
    <col min="14594" max="14595" width="5.6640625" style="35" bestFit="1" customWidth="1"/>
    <col min="14596" max="14599" width="5.109375" style="35" bestFit="1" customWidth="1"/>
    <col min="14600" max="14600" width="6.6640625" style="35" customWidth="1"/>
    <col min="14601" max="14601" width="6.77734375" style="35" customWidth="1"/>
    <col min="14602" max="14602" width="6.21875" style="35" customWidth="1"/>
    <col min="14603" max="14603" width="6.5546875" style="35" customWidth="1"/>
    <col min="14604" max="14604" width="6.6640625" style="35" customWidth="1"/>
    <col min="14605" max="14605" width="12.33203125" style="35" customWidth="1"/>
    <col min="14606" max="14848" width="8.88671875" style="35"/>
    <col min="14849" max="14849" width="20.6640625" style="35" bestFit="1" customWidth="1"/>
    <col min="14850" max="14851" width="5.6640625" style="35" bestFit="1" customWidth="1"/>
    <col min="14852" max="14855" width="5.109375" style="35" bestFit="1" customWidth="1"/>
    <col min="14856" max="14856" width="6.6640625" style="35" customWidth="1"/>
    <col min="14857" max="14857" width="6.77734375" style="35" customWidth="1"/>
    <col min="14858" max="14858" width="6.21875" style="35" customWidth="1"/>
    <col min="14859" max="14859" width="6.5546875" style="35" customWidth="1"/>
    <col min="14860" max="14860" width="6.6640625" style="35" customWidth="1"/>
    <col min="14861" max="14861" width="12.33203125" style="35" customWidth="1"/>
    <col min="14862" max="15104" width="8.88671875" style="35"/>
    <col min="15105" max="15105" width="20.6640625" style="35" bestFit="1" customWidth="1"/>
    <col min="15106" max="15107" width="5.6640625" style="35" bestFit="1" customWidth="1"/>
    <col min="15108" max="15111" width="5.109375" style="35" bestFit="1" customWidth="1"/>
    <col min="15112" max="15112" width="6.6640625" style="35" customWidth="1"/>
    <col min="15113" max="15113" width="6.77734375" style="35" customWidth="1"/>
    <col min="15114" max="15114" width="6.21875" style="35" customWidth="1"/>
    <col min="15115" max="15115" width="6.5546875" style="35" customWidth="1"/>
    <col min="15116" max="15116" width="6.6640625" style="35" customWidth="1"/>
    <col min="15117" max="15117" width="12.33203125" style="35" customWidth="1"/>
    <col min="15118" max="15360" width="8.88671875" style="35"/>
    <col min="15361" max="15361" width="20.6640625" style="35" bestFit="1" customWidth="1"/>
    <col min="15362" max="15363" width="5.6640625" style="35" bestFit="1" customWidth="1"/>
    <col min="15364" max="15367" width="5.109375" style="35" bestFit="1" customWidth="1"/>
    <col min="15368" max="15368" width="6.6640625" style="35" customWidth="1"/>
    <col min="15369" max="15369" width="6.77734375" style="35" customWidth="1"/>
    <col min="15370" max="15370" width="6.21875" style="35" customWidth="1"/>
    <col min="15371" max="15371" width="6.5546875" style="35" customWidth="1"/>
    <col min="15372" max="15372" width="6.6640625" style="35" customWidth="1"/>
    <col min="15373" max="15373" width="12.33203125" style="35" customWidth="1"/>
    <col min="15374" max="15616" width="8.88671875" style="35"/>
    <col min="15617" max="15617" width="20.6640625" style="35" bestFit="1" customWidth="1"/>
    <col min="15618" max="15619" width="5.6640625" style="35" bestFit="1" customWidth="1"/>
    <col min="15620" max="15623" width="5.109375" style="35" bestFit="1" customWidth="1"/>
    <col min="15624" max="15624" width="6.6640625" style="35" customWidth="1"/>
    <col min="15625" max="15625" width="6.77734375" style="35" customWidth="1"/>
    <col min="15626" max="15626" width="6.21875" style="35" customWidth="1"/>
    <col min="15627" max="15627" width="6.5546875" style="35" customWidth="1"/>
    <col min="15628" max="15628" width="6.6640625" style="35" customWidth="1"/>
    <col min="15629" max="15629" width="12.33203125" style="35" customWidth="1"/>
    <col min="15630" max="15872" width="8.88671875" style="35"/>
    <col min="15873" max="15873" width="20.6640625" style="35" bestFit="1" customWidth="1"/>
    <col min="15874" max="15875" width="5.6640625" style="35" bestFit="1" customWidth="1"/>
    <col min="15876" max="15879" width="5.109375" style="35" bestFit="1" customWidth="1"/>
    <col min="15880" max="15880" width="6.6640625" style="35" customWidth="1"/>
    <col min="15881" max="15881" width="6.77734375" style="35" customWidth="1"/>
    <col min="15882" max="15882" width="6.21875" style="35" customWidth="1"/>
    <col min="15883" max="15883" width="6.5546875" style="35" customWidth="1"/>
    <col min="15884" max="15884" width="6.6640625" style="35" customWidth="1"/>
    <col min="15885" max="15885" width="12.33203125" style="35" customWidth="1"/>
    <col min="15886" max="16128" width="8.88671875" style="35"/>
    <col min="16129" max="16129" width="20.6640625" style="35" bestFit="1" customWidth="1"/>
    <col min="16130" max="16131" width="5.6640625" style="35" bestFit="1" customWidth="1"/>
    <col min="16132" max="16135" width="5.109375" style="35" bestFit="1" customWidth="1"/>
    <col min="16136" max="16136" width="6.6640625" style="35" customWidth="1"/>
    <col min="16137" max="16137" width="6.77734375" style="35" customWidth="1"/>
    <col min="16138" max="16138" width="6.21875" style="35" customWidth="1"/>
    <col min="16139" max="16139" width="6.5546875" style="35" customWidth="1"/>
    <col min="16140" max="16140" width="6.6640625" style="35" customWidth="1"/>
    <col min="16141" max="16141" width="12.33203125" style="35" customWidth="1"/>
    <col min="16142" max="16384" width="8.88671875" style="35"/>
  </cols>
  <sheetData>
    <row r="1" spans="1:13">
      <c r="A1" s="1458" t="s">
        <v>5207</v>
      </c>
    </row>
    <row r="2" spans="1:13" ht="17.399999999999999">
      <c r="A2" s="358" t="s">
        <v>228</v>
      </c>
      <c r="B2" s="1666" t="s">
        <v>4092</v>
      </c>
      <c r="C2" s="1666"/>
      <c r="D2" s="1666"/>
      <c r="E2" s="1666"/>
      <c r="F2" s="1666"/>
      <c r="G2" s="1666"/>
      <c r="H2" s="1666"/>
      <c r="I2" s="1666"/>
      <c r="J2" s="1666"/>
      <c r="K2" s="1666"/>
      <c r="L2" s="1666"/>
      <c r="M2" s="1666"/>
    </row>
    <row r="3" spans="1:13" ht="48" customHeight="1" thickBot="1">
      <c r="A3" s="359"/>
      <c r="B3" s="1667" t="s">
        <v>1383</v>
      </c>
      <c r="C3" s="1667"/>
      <c r="D3" s="1667"/>
      <c r="E3" s="1667"/>
      <c r="F3" s="1667"/>
      <c r="G3" s="1667"/>
      <c r="H3" s="1667"/>
      <c r="I3" s="1667"/>
      <c r="J3" s="1667"/>
      <c r="K3" s="1667"/>
      <c r="L3" s="1667"/>
      <c r="M3" s="1667"/>
    </row>
    <row r="4" spans="1:13">
      <c r="A4" s="360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</row>
    <row r="5" spans="1:13" ht="13.8" thickBot="1">
      <c r="A5" s="362"/>
      <c r="B5" s="1668" t="s">
        <v>1381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</row>
    <row r="6" spans="1:13">
      <c r="A6" s="363" t="s">
        <v>1590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</row>
    <row r="7" spans="1:13" ht="13.8" thickBot="1">
      <c r="A7" s="363" t="s">
        <v>1589</v>
      </c>
      <c r="B7" s="364"/>
      <c r="C7" s="1668" t="s">
        <v>4093</v>
      </c>
      <c r="D7" s="1668"/>
      <c r="E7" s="1668"/>
      <c r="F7" s="1668"/>
      <c r="G7" s="1668"/>
      <c r="H7" s="1668"/>
      <c r="I7" s="1668"/>
      <c r="J7" s="1668"/>
      <c r="K7" s="1668"/>
      <c r="L7" s="1668"/>
      <c r="M7" s="1668"/>
    </row>
    <row r="8" spans="1:13">
      <c r="A8" s="363" t="s">
        <v>1581</v>
      </c>
      <c r="B8" s="364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</row>
    <row r="9" spans="1:13" ht="23.4" customHeight="1" thickBot="1">
      <c r="A9" s="366"/>
      <c r="B9" s="367" t="s">
        <v>3</v>
      </c>
      <c r="C9" s="368">
        <v>2013</v>
      </c>
      <c r="D9" s="368">
        <v>2012</v>
      </c>
      <c r="E9" s="368">
        <v>2011</v>
      </c>
      <c r="F9" s="368">
        <v>2010</v>
      </c>
      <c r="G9" s="368">
        <v>2009</v>
      </c>
      <c r="H9" s="368">
        <v>2008</v>
      </c>
      <c r="I9" s="368">
        <v>2007</v>
      </c>
      <c r="J9" s="368">
        <v>2006</v>
      </c>
      <c r="K9" s="368">
        <v>2005</v>
      </c>
      <c r="L9" s="368">
        <v>2004</v>
      </c>
      <c r="M9" s="367" t="s">
        <v>4094</v>
      </c>
    </row>
    <row r="10" spans="1:13">
      <c r="A10" s="362"/>
      <c r="B10" s="362"/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</row>
    <row r="11" spans="1:13">
      <c r="A11" s="369" t="s">
        <v>1</v>
      </c>
      <c r="B11" s="370">
        <v>243201</v>
      </c>
      <c r="C11" s="370">
        <v>238625</v>
      </c>
      <c r="D11" s="370">
        <v>3865</v>
      </c>
      <c r="E11" s="370">
        <v>108</v>
      </c>
      <c r="F11" s="370">
        <v>83</v>
      </c>
      <c r="G11" s="370">
        <v>57</v>
      </c>
      <c r="H11" s="370">
        <v>53</v>
      </c>
      <c r="I11" s="370">
        <v>45</v>
      </c>
      <c r="J11" s="370">
        <v>42</v>
      </c>
      <c r="K11" s="370">
        <v>41</v>
      </c>
      <c r="L11" s="370">
        <v>27</v>
      </c>
      <c r="M11" s="370">
        <v>255</v>
      </c>
    </row>
    <row r="12" spans="1:13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</row>
    <row r="13" spans="1:13">
      <c r="A13" s="371" t="s">
        <v>1267</v>
      </c>
      <c r="B13" s="372">
        <v>3525</v>
      </c>
      <c r="C13" s="372">
        <v>3432</v>
      </c>
      <c r="D13" s="372">
        <v>80</v>
      </c>
      <c r="E13" s="372">
        <v>3</v>
      </c>
      <c r="F13" s="372">
        <v>0</v>
      </c>
      <c r="G13" s="372">
        <v>1</v>
      </c>
      <c r="H13" s="372">
        <v>1</v>
      </c>
      <c r="I13" s="372">
        <v>0</v>
      </c>
      <c r="J13" s="372">
        <v>0</v>
      </c>
      <c r="K13" s="372">
        <v>2</v>
      </c>
      <c r="L13" s="372">
        <v>1</v>
      </c>
      <c r="M13" s="372">
        <v>5</v>
      </c>
    </row>
    <row r="14" spans="1:13">
      <c r="A14" s="373" t="s">
        <v>1380</v>
      </c>
      <c r="B14" s="374">
        <v>3507</v>
      </c>
      <c r="C14" s="374">
        <v>3417</v>
      </c>
      <c r="D14" s="374">
        <v>77</v>
      </c>
      <c r="E14" s="374">
        <v>3</v>
      </c>
      <c r="F14" s="374">
        <v>0</v>
      </c>
      <c r="G14" s="374">
        <v>1</v>
      </c>
      <c r="H14" s="374">
        <v>1</v>
      </c>
      <c r="I14" s="374">
        <v>0</v>
      </c>
      <c r="J14" s="374">
        <v>0</v>
      </c>
      <c r="K14" s="374">
        <v>2</v>
      </c>
      <c r="L14" s="374">
        <v>1</v>
      </c>
      <c r="M14" s="374">
        <v>5</v>
      </c>
    </row>
    <row r="15" spans="1:13">
      <c r="A15" s="373" t="s">
        <v>1379</v>
      </c>
      <c r="B15" s="374">
        <v>18</v>
      </c>
      <c r="C15" s="374">
        <v>15</v>
      </c>
      <c r="D15" s="374">
        <v>3</v>
      </c>
      <c r="E15" s="374">
        <v>0</v>
      </c>
      <c r="F15" s="374">
        <v>0</v>
      </c>
      <c r="G15" s="374">
        <v>0</v>
      </c>
      <c r="H15" s="374">
        <v>0</v>
      </c>
      <c r="I15" s="374">
        <v>0</v>
      </c>
      <c r="J15" s="374">
        <v>0</v>
      </c>
      <c r="K15" s="374">
        <v>0</v>
      </c>
      <c r="L15" s="374">
        <v>0</v>
      </c>
      <c r="M15" s="374">
        <v>0</v>
      </c>
    </row>
    <row r="16" spans="1:13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</row>
    <row r="17" spans="1:13">
      <c r="A17" s="371" t="s">
        <v>1260</v>
      </c>
      <c r="B17" s="372">
        <v>5813</v>
      </c>
      <c r="C17" s="372">
        <v>5651</v>
      </c>
      <c r="D17" s="372">
        <v>136</v>
      </c>
      <c r="E17" s="372">
        <v>10</v>
      </c>
      <c r="F17" s="372">
        <v>2</v>
      </c>
      <c r="G17" s="372">
        <v>4</v>
      </c>
      <c r="H17" s="372">
        <v>5</v>
      </c>
      <c r="I17" s="372">
        <v>0</v>
      </c>
      <c r="J17" s="372">
        <v>0</v>
      </c>
      <c r="K17" s="372">
        <v>1</v>
      </c>
      <c r="L17" s="372">
        <v>2</v>
      </c>
      <c r="M17" s="372">
        <v>2</v>
      </c>
    </row>
    <row r="18" spans="1:13">
      <c r="A18" s="373" t="s">
        <v>1378</v>
      </c>
      <c r="B18" s="374">
        <v>5432</v>
      </c>
      <c r="C18" s="374">
        <v>5290</v>
      </c>
      <c r="D18" s="374">
        <v>121</v>
      </c>
      <c r="E18" s="374">
        <v>10</v>
      </c>
      <c r="F18" s="374">
        <v>2</v>
      </c>
      <c r="G18" s="374">
        <v>0</v>
      </c>
      <c r="H18" s="374">
        <v>4</v>
      </c>
      <c r="I18" s="374">
        <v>0</v>
      </c>
      <c r="J18" s="374">
        <v>0</v>
      </c>
      <c r="K18" s="374">
        <v>1</v>
      </c>
      <c r="L18" s="374">
        <v>2</v>
      </c>
      <c r="M18" s="374">
        <v>2</v>
      </c>
    </row>
    <row r="19" spans="1:13">
      <c r="A19" s="373" t="s">
        <v>1377</v>
      </c>
      <c r="B19" s="374">
        <v>381</v>
      </c>
      <c r="C19" s="374">
        <v>361</v>
      </c>
      <c r="D19" s="374">
        <v>15</v>
      </c>
      <c r="E19" s="374">
        <v>0</v>
      </c>
      <c r="F19" s="374">
        <v>0</v>
      </c>
      <c r="G19" s="374">
        <v>4</v>
      </c>
      <c r="H19" s="374">
        <v>1</v>
      </c>
      <c r="I19" s="374">
        <v>0</v>
      </c>
      <c r="J19" s="374">
        <v>0</v>
      </c>
      <c r="K19" s="374">
        <v>0</v>
      </c>
      <c r="L19" s="374">
        <v>0</v>
      </c>
      <c r="M19" s="374">
        <v>0</v>
      </c>
    </row>
    <row r="20" spans="1:13">
      <c r="A20" s="362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</row>
    <row r="21" spans="1:13">
      <c r="A21" s="371" t="s">
        <v>1251</v>
      </c>
      <c r="B21" s="372">
        <v>9918</v>
      </c>
      <c r="C21" s="372">
        <v>9707</v>
      </c>
      <c r="D21" s="372">
        <v>169</v>
      </c>
      <c r="E21" s="372">
        <v>9</v>
      </c>
      <c r="F21" s="372">
        <v>6</v>
      </c>
      <c r="G21" s="372">
        <v>2</v>
      </c>
      <c r="H21" s="372">
        <v>0</v>
      </c>
      <c r="I21" s="372">
        <v>1</v>
      </c>
      <c r="J21" s="372">
        <v>3</v>
      </c>
      <c r="K21" s="372">
        <v>3</v>
      </c>
      <c r="L21" s="372">
        <v>0</v>
      </c>
      <c r="M21" s="372">
        <v>18</v>
      </c>
    </row>
    <row r="22" spans="1:13">
      <c r="A22" s="373" t="s">
        <v>1376</v>
      </c>
      <c r="B22" s="374">
        <v>6383</v>
      </c>
      <c r="C22" s="374">
        <v>6252</v>
      </c>
      <c r="D22" s="374">
        <v>101</v>
      </c>
      <c r="E22" s="374">
        <v>9</v>
      </c>
      <c r="F22" s="374">
        <v>4</v>
      </c>
      <c r="G22" s="374">
        <v>2</v>
      </c>
      <c r="H22" s="374">
        <v>0</v>
      </c>
      <c r="I22" s="374">
        <v>1</v>
      </c>
      <c r="J22" s="374">
        <v>0</v>
      </c>
      <c r="K22" s="374">
        <v>0</v>
      </c>
      <c r="L22" s="374">
        <v>0</v>
      </c>
      <c r="M22" s="374">
        <v>14</v>
      </c>
    </row>
    <row r="23" spans="1:13">
      <c r="A23" s="373" t="s">
        <v>1375</v>
      </c>
      <c r="B23" s="374">
        <v>3066</v>
      </c>
      <c r="C23" s="374">
        <v>3006</v>
      </c>
      <c r="D23" s="374">
        <v>48</v>
      </c>
      <c r="E23" s="374">
        <v>0</v>
      </c>
      <c r="F23" s="374">
        <v>2</v>
      </c>
      <c r="G23" s="374">
        <v>0</v>
      </c>
      <c r="H23" s="374">
        <v>0</v>
      </c>
      <c r="I23" s="374">
        <v>0</v>
      </c>
      <c r="J23" s="374">
        <v>3</v>
      </c>
      <c r="K23" s="374">
        <v>3</v>
      </c>
      <c r="L23" s="374">
        <v>0</v>
      </c>
      <c r="M23" s="374">
        <v>4</v>
      </c>
    </row>
    <row r="24" spans="1:13">
      <c r="A24" s="373" t="s">
        <v>1374</v>
      </c>
      <c r="B24" s="374">
        <v>469</v>
      </c>
      <c r="C24" s="374">
        <v>449</v>
      </c>
      <c r="D24" s="374">
        <v>20</v>
      </c>
      <c r="E24" s="374">
        <v>0</v>
      </c>
      <c r="F24" s="374">
        <v>0</v>
      </c>
      <c r="G24" s="374">
        <v>0</v>
      </c>
      <c r="H24" s="374">
        <v>0</v>
      </c>
      <c r="I24" s="374">
        <v>0</v>
      </c>
      <c r="J24" s="374">
        <v>0</v>
      </c>
      <c r="K24" s="374">
        <v>0</v>
      </c>
      <c r="L24" s="374">
        <v>0</v>
      </c>
      <c r="M24" s="374">
        <v>0</v>
      </c>
    </row>
    <row r="25" spans="1:13">
      <c r="A25" s="362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</row>
    <row r="26" spans="1:13">
      <c r="A26" s="371" t="s">
        <v>1239</v>
      </c>
      <c r="B26" s="372">
        <v>4854</v>
      </c>
      <c r="C26" s="372">
        <v>4770</v>
      </c>
      <c r="D26" s="372">
        <v>69</v>
      </c>
      <c r="E26" s="372">
        <v>3</v>
      </c>
      <c r="F26" s="372">
        <v>2</v>
      </c>
      <c r="G26" s="372">
        <v>0</v>
      </c>
      <c r="H26" s="372">
        <v>3</v>
      </c>
      <c r="I26" s="372">
        <v>2</v>
      </c>
      <c r="J26" s="372">
        <v>1</v>
      </c>
      <c r="K26" s="372">
        <v>1</v>
      </c>
      <c r="L26" s="372">
        <v>0</v>
      </c>
      <c r="M26" s="372">
        <v>3</v>
      </c>
    </row>
    <row r="27" spans="1:13">
      <c r="A27" s="373" t="s">
        <v>1373</v>
      </c>
      <c r="B27" s="374">
        <v>3235</v>
      </c>
      <c r="C27" s="374">
        <v>3172</v>
      </c>
      <c r="D27" s="374">
        <v>51</v>
      </c>
      <c r="E27" s="374">
        <v>3</v>
      </c>
      <c r="F27" s="374">
        <v>1</v>
      </c>
      <c r="G27" s="374">
        <v>0</v>
      </c>
      <c r="H27" s="374">
        <v>3</v>
      </c>
      <c r="I27" s="374">
        <v>1</v>
      </c>
      <c r="J27" s="374">
        <v>1</v>
      </c>
      <c r="K27" s="374">
        <v>1</v>
      </c>
      <c r="L27" s="374">
        <v>0</v>
      </c>
      <c r="M27" s="374">
        <v>2</v>
      </c>
    </row>
    <row r="28" spans="1:13">
      <c r="A28" s="373" t="s">
        <v>1372</v>
      </c>
      <c r="B28" s="374">
        <v>441</v>
      </c>
      <c r="C28" s="374">
        <v>434</v>
      </c>
      <c r="D28" s="374">
        <v>6</v>
      </c>
      <c r="E28" s="374">
        <v>0</v>
      </c>
      <c r="F28" s="374">
        <v>0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4">
        <v>0</v>
      </c>
      <c r="M28" s="374">
        <v>1</v>
      </c>
    </row>
    <row r="29" spans="1:13">
      <c r="A29" s="373" t="s">
        <v>1371</v>
      </c>
      <c r="B29" s="374">
        <v>1178</v>
      </c>
      <c r="C29" s="374">
        <v>1164</v>
      </c>
      <c r="D29" s="374">
        <v>12</v>
      </c>
      <c r="E29" s="374">
        <v>0</v>
      </c>
      <c r="F29" s="374">
        <v>1</v>
      </c>
      <c r="G29" s="374">
        <v>0</v>
      </c>
      <c r="H29" s="374">
        <v>0</v>
      </c>
      <c r="I29" s="374">
        <v>1</v>
      </c>
      <c r="J29" s="374">
        <v>0</v>
      </c>
      <c r="K29" s="374">
        <v>0</v>
      </c>
      <c r="L29" s="374">
        <v>0</v>
      </c>
      <c r="M29" s="374">
        <v>0</v>
      </c>
    </row>
    <row r="30" spans="1:13">
      <c r="A30" s="362"/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</row>
    <row r="31" spans="1:13">
      <c r="A31" s="371" t="s">
        <v>1226</v>
      </c>
      <c r="B31" s="372">
        <v>11407</v>
      </c>
      <c r="C31" s="372">
        <v>11199</v>
      </c>
      <c r="D31" s="372">
        <v>175</v>
      </c>
      <c r="E31" s="372">
        <v>2</v>
      </c>
      <c r="F31" s="372">
        <v>5</v>
      </c>
      <c r="G31" s="372">
        <v>3</v>
      </c>
      <c r="H31" s="372">
        <v>1</v>
      </c>
      <c r="I31" s="372">
        <v>2</v>
      </c>
      <c r="J31" s="372">
        <v>2</v>
      </c>
      <c r="K31" s="372">
        <v>0</v>
      </c>
      <c r="L31" s="372">
        <v>1</v>
      </c>
      <c r="M31" s="372">
        <v>17</v>
      </c>
    </row>
    <row r="32" spans="1:13">
      <c r="A32" s="373" t="s">
        <v>1370</v>
      </c>
      <c r="B32" s="374">
        <v>7689</v>
      </c>
      <c r="C32" s="374">
        <v>7552</v>
      </c>
      <c r="D32" s="374">
        <v>111</v>
      </c>
      <c r="E32" s="374">
        <v>2</v>
      </c>
      <c r="F32" s="374">
        <v>3</v>
      </c>
      <c r="G32" s="374">
        <v>2</v>
      </c>
      <c r="H32" s="374">
        <v>0</v>
      </c>
      <c r="I32" s="374">
        <v>1</v>
      </c>
      <c r="J32" s="374">
        <v>2</v>
      </c>
      <c r="K32" s="374">
        <v>0</v>
      </c>
      <c r="L32" s="374">
        <v>1</v>
      </c>
      <c r="M32" s="374">
        <v>15</v>
      </c>
    </row>
    <row r="33" spans="1:13">
      <c r="A33" s="373" t="s">
        <v>1369</v>
      </c>
      <c r="B33" s="374">
        <v>1127</v>
      </c>
      <c r="C33" s="374">
        <v>1092</v>
      </c>
      <c r="D33" s="374">
        <v>33</v>
      </c>
      <c r="E33" s="374">
        <v>0</v>
      </c>
      <c r="F33" s="374">
        <v>0</v>
      </c>
      <c r="G33" s="374">
        <v>0</v>
      </c>
      <c r="H33" s="374">
        <v>1</v>
      </c>
      <c r="I33" s="374">
        <v>0</v>
      </c>
      <c r="J33" s="374">
        <v>0</v>
      </c>
      <c r="K33" s="374">
        <v>0</v>
      </c>
      <c r="L33" s="374">
        <v>0</v>
      </c>
      <c r="M33" s="374">
        <v>1</v>
      </c>
    </row>
    <row r="34" spans="1:13">
      <c r="A34" s="373" t="s">
        <v>1368</v>
      </c>
      <c r="B34" s="374">
        <v>2591</v>
      </c>
      <c r="C34" s="374">
        <v>2555</v>
      </c>
      <c r="D34" s="374">
        <v>31</v>
      </c>
      <c r="E34" s="374">
        <v>0</v>
      </c>
      <c r="F34" s="374">
        <v>2</v>
      </c>
      <c r="G34" s="374">
        <v>1</v>
      </c>
      <c r="H34" s="374">
        <v>0</v>
      </c>
      <c r="I34" s="374">
        <v>1</v>
      </c>
      <c r="J34" s="374">
        <v>0</v>
      </c>
      <c r="K34" s="374">
        <v>0</v>
      </c>
      <c r="L34" s="374">
        <v>0</v>
      </c>
      <c r="M34" s="374">
        <v>1</v>
      </c>
    </row>
    <row r="35" spans="1:13">
      <c r="A35" s="362"/>
      <c r="B35" s="362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</row>
    <row r="36" spans="1:13">
      <c r="A36" s="371" t="s">
        <v>1208</v>
      </c>
      <c r="B36" s="372">
        <v>23312</v>
      </c>
      <c r="C36" s="372">
        <v>22795</v>
      </c>
      <c r="D36" s="372">
        <v>440</v>
      </c>
      <c r="E36" s="372">
        <v>13</v>
      </c>
      <c r="F36" s="372">
        <v>9</v>
      </c>
      <c r="G36" s="372">
        <v>6</v>
      </c>
      <c r="H36" s="372">
        <v>7</v>
      </c>
      <c r="I36" s="372">
        <v>2</v>
      </c>
      <c r="J36" s="372">
        <v>2</v>
      </c>
      <c r="K36" s="372">
        <v>5</v>
      </c>
      <c r="L36" s="372">
        <v>2</v>
      </c>
      <c r="M36" s="372">
        <v>31</v>
      </c>
    </row>
    <row r="37" spans="1:13">
      <c r="A37" s="373" t="s">
        <v>1367</v>
      </c>
      <c r="B37" s="374">
        <v>9462</v>
      </c>
      <c r="C37" s="374">
        <v>9230</v>
      </c>
      <c r="D37" s="374">
        <v>197</v>
      </c>
      <c r="E37" s="374">
        <v>5</v>
      </c>
      <c r="F37" s="374">
        <v>3</v>
      </c>
      <c r="G37" s="374">
        <v>1</v>
      </c>
      <c r="H37" s="374">
        <v>2</v>
      </c>
      <c r="I37" s="374">
        <v>1</v>
      </c>
      <c r="J37" s="374">
        <v>1</v>
      </c>
      <c r="K37" s="374">
        <v>2</v>
      </c>
      <c r="L37" s="374">
        <v>1</v>
      </c>
      <c r="M37" s="374">
        <v>19</v>
      </c>
    </row>
    <row r="38" spans="1:13">
      <c r="A38" s="373" t="s">
        <v>1366</v>
      </c>
      <c r="B38" s="374">
        <v>97</v>
      </c>
      <c r="C38" s="374">
        <v>95</v>
      </c>
      <c r="D38" s="374">
        <v>2</v>
      </c>
      <c r="E38" s="374">
        <v>0</v>
      </c>
      <c r="F38" s="374">
        <v>0</v>
      </c>
      <c r="G38" s="374">
        <v>0</v>
      </c>
      <c r="H38" s="374">
        <v>0</v>
      </c>
      <c r="I38" s="374">
        <v>0</v>
      </c>
      <c r="J38" s="374">
        <v>0</v>
      </c>
      <c r="K38" s="374">
        <v>0</v>
      </c>
      <c r="L38" s="374">
        <v>0</v>
      </c>
      <c r="M38" s="374">
        <v>0</v>
      </c>
    </row>
    <row r="39" spans="1:13">
      <c r="A39" s="373" t="s">
        <v>1365</v>
      </c>
      <c r="B39" s="374">
        <v>1544</v>
      </c>
      <c r="C39" s="374">
        <v>1516</v>
      </c>
      <c r="D39" s="374">
        <v>19</v>
      </c>
      <c r="E39" s="374">
        <v>0</v>
      </c>
      <c r="F39" s="374">
        <v>3</v>
      </c>
      <c r="G39" s="374">
        <v>2</v>
      </c>
      <c r="H39" s="374">
        <v>1</v>
      </c>
      <c r="I39" s="374">
        <v>0</v>
      </c>
      <c r="J39" s="374">
        <v>1</v>
      </c>
      <c r="K39" s="374">
        <v>0</v>
      </c>
      <c r="L39" s="374">
        <v>0</v>
      </c>
      <c r="M39" s="374">
        <v>2</v>
      </c>
    </row>
    <row r="40" spans="1:13">
      <c r="A40" s="373" t="s">
        <v>1364</v>
      </c>
      <c r="B40" s="374">
        <v>999</v>
      </c>
      <c r="C40" s="374">
        <v>968</v>
      </c>
      <c r="D40" s="374">
        <v>29</v>
      </c>
      <c r="E40" s="374">
        <v>0</v>
      </c>
      <c r="F40" s="374">
        <v>0</v>
      </c>
      <c r="G40" s="374">
        <v>0</v>
      </c>
      <c r="H40" s="374">
        <v>0</v>
      </c>
      <c r="I40" s="374">
        <v>1</v>
      </c>
      <c r="J40" s="374">
        <v>0</v>
      </c>
      <c r="K40" s="374">
        <v>0</v>
      </c>
      <c r="L40" s="374">
        <v>0</v>
      </c>
      <c r="M40" s="374">
        <v>1</v>
      </c>
    </row>
    <row r="41" spans="1:13">
      <c r="A41" s="373" t="s">
        <v>1363</v>
      </c>
      <c r="B41" s="374">
        <v>2696</v>
      </c>
      <c r="C41" s="374">
        <v>2649</v>
      </c>
      <c r="D41" s="374">
        <v>41</v>
      </c>
      <c r="E41" s="374">
        <v>2</v>
      </c>
      <c r="F41" s="374">
        <v>0</v>
      </c>
      <c r="G41" s="374">
        <v>2</v>
      </c>
      <c r="H41" s="374">
        <v>1</v>
      </c>
      <c r="I41" s="374">
        <v>0</v>
      </c>
      <c r="J41" s="374">
        <v>0</v>
      </c>
      <c r="K41" s="374">
        <v>0</v>
      </c>
      <c r="L41" s="374">
        <v>0</v>
      </c>
      <c r="M41" s="374">
        <v>1</v>
      </c>
    </row>
    <row r="42" spans="1:13">
      <c r="A42" s="373" t="s">
        <v>1362</v>
      </c>
      <c r="B42" s="374">
        <v>2032</v>
      </c>
      <c r="C42" s="374">
        <v>1977</v>
      </c>
      <c r="D42" s="374">
        <v>48</v>
      </c>
      <c r="E42" s="374">
        <v>2</v>
      </c>
      <c r="F42" s="374">
        <v>1</v>
      </c>
      <c r="G42" s="374">
        <v>0</v>
      </c>
      <c r="H42" s="374">
        <v>0</v>
      </c>
      <c r="I42" s="374">
        <v>0</v>
      </c>
      <c r="J42" s="374">
        <v>0</v>
      </c>
      <c r="K42" s="374">
        <v>2</v>
      </c>
      <c r="L42" s="374">
        <v>0</v>
      </c>
      <c r="M42" s="374">
        <v>2</v>
      </c>
    </row>
    <row r="43" spans="1:13">
      <c r="A43" s="373" t="s">
        <v>1361</v>
      </c>
      <c r="B43" s="374">
        <v>2203</v>
      </c>
      <c r="C43" s="374">
        <v>2172</v>
      </c>
      <c r="D43" s="374">
        <v>26</v>
      </c>
      <c r="E43" s="374">
        <v>2</v>
      </c>
      <c r="F43" s="374">
        <v>0</v>
      </c>
      <c r="G43" s="374">
        <v>0</v>
      </c>
      <c r="H43" s="374">
        <v>0</v>
      </c>
      <c r="I43" s="374">
        <v>0</v>
      </c>
      <c r="J43" s="374">
        <v>0</v>
      </c>
      <c r="K43" s="374">
        <v>0</v>
      </c>
      <c r="L43" s="374">
        <v>1</v>
      </c>
      <c r="M43" s="374">
        <v>2</v>
      </c>
    </row>
    <row r="44" spans="1:13">
      <c r="A44" s="373" t="s">
        <v>1360</v>
      </c>
      <c r="B44" s="374">
        <v>4279</v>
      </c>
      <c r="C44" s="374">
        <v>4188</v>
      </c>
      <c r="D44" s="374">
        <v>78</v>
      </c>
      <c r="E44" s="374">
        <v>2</v>
      </c>
      <c r="F44" s="374">
        <v>2</v>
      </c>
      <c r="G44" s="374">
        <v>1</v>
      </c>
      <c r="H44" s="374">
        <v>3</v>
      </c>
      <c r="I44" s="374">
        <v>0</v>
      </c>
      <c r="J44" s="374">
        <v>0</v>
      </c>
      <c r="K44" s="374">
        <v>1</v>
      </c>
      <c r="L44" s="374">
        <v>0</v>
      </c>
      <c r="M44" s="374">
        <v>4</v>
      </c>
    </row>
    <row r="45" spans="1:13">
      <c r="A45" s="362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</row>
    <row r="46" spans="1:13">
      <c r="A46" s="371" t="s">
        <v>1162</v>
      </c>
      <c r="B46" s="372">
        <v>99571</v>
      </c>
      <c r="C46" s="372">
        <v>97757</v>
      </c>
      <c r="D46" s="372">
        <v>1514</v>
      </c>
      <c r="E46" s="372">
        <v>34</v>
      </c>
      <c r="F46" s="372">
        <v>32</v>
      </c>
      <c r="G46" s="372">
        <v>19</v>
      </c>
      <c r="H46" s="372">
        <v>16</v>
      </c>
      <c r="I46" s="372">
        <v>21</v>
      </c>
      <c r="J46" s="372">
        <v>26</v>
      </c>
      <c r="K46" s="372">
        <v>23</v>
      </c>
      <c r="L46" s="372">
        <v>18</v>
      </c>
      <c r="M46" s="372">
        <v>111</v>
      </c>
    </row>
    <row r="47" spans="1:13">
      <c r="A47" s="373" t="s">
        <v>1359</v>
      </c>
      <c r="B47" s="374">
        <v>72943</v>
      </c>
      <c r="C47" s="374">
        <v>71629</v>
      </c>
      <c r="D47" s="374">
        <v>1092</v>
      </c>
      <c r="E47" s="374">
        <v>28</v>
      </c>
      <c r="F47" s="374">
        <v>24</v>
      </c>
      <c r="G47" s="374">
        <v>18</v>
      </c>
      <c r="H47" s="374">
        <v>12</v>
      </c>
      <c r="I47" s="374">
        <v>15</v>
      </c>
      <c r="J47" s="374">
        <v>22</v>
      </c>
      <c r="K47" s="374">
        <v>16</v>
      </c>
      <c r="L47" s="374">
        <v>15</v>
      </c>
      <c r="M47" s="374">
        <v>72</v>
      </c>
    </row>
    <row r="48" spans="1:13">
      <c r="A48" s="373" t="s">
        <v>1358</v>
      </c>
      <c r="B48" s="374">
        <v>8929</v>
      </c>
      <c r="C48" s="374">
        <v>8780</v>
      </c>
      <c r="D48" s="374">
        <v>124</v>
      </c>
      <c r="E48" s="374">
        <v>1</v>
      </c>
      <c r="F48" s="374">
        <v>4</v>
      </c>
      <c r="G48" s="374">
        <v>0</v>
      </c>
      <c r="H48" s="374">
        <v>1</v>
      </c>
      <c r="I48" s="374">
        <v>2</v>
      </c>
      <c r="J48" s="374">
        <v>1</v>
      </c>
      <c r="K48" s="374">
        <v>2</v>
      </c>
      <c r="L48" s="374">
        <v>1</v>
      </c>
      <c r="M48" s="374">
        <v>13</v>
      </c>
    </row>
    <row r="49" spans="1:13">
      <c r="A49" s="373" t="s">
        <v>1357</v>
      </c>
      <c r="B49" s="374">
        <v>3888</v>
      </c>
      <c r="C49" s="374">
        <v>3809</v>
      </c>
      <c r="D49" s="374">
        <v>66</v>
      </c>
      <c r="E49" s="374">
        <v>2</v>
      </c>
      <c r="F49" s="374">
        <v>1</v>
      </c>
      <c r="G49" s="374">
        <v>0</v>
      </c>
      <c r="H49" s="374">
        <v>0</v>
      </c>
      <c r="I49" s="374">
        <v>1</v>
      </c>
      <c r="J49" s="374">
        <v>1</v>
      </c>
      <c r="K49" s="374">
        <v>2</v>
      </c>
      <c r="L49" s="374">
        <v>0</v>
      </c>
      <c r="M49" s="374">
        <v>6</v>
      </c>
    </row>
    <row r="50" spans="1:13">
      <c r="A50" s="373" t="s">
        <v>1356</v>
      </c>
      <c r="B50" s="374">
        <v>7257</v>
      </c>
      <c r="C50" s="374">
        <v>7111</v>
      </c>
      <c r="D50" s="374">
        <v>124</v>
      </c>
      <c r="E50" s="374">
        <v>2</v>
      </c>
      <c r="F50" s="374">
        <v>1</v>
      </c>
      <c r="G50" s="374">
        <v>1</v>
      </c>
      <c r="H50" s="374">
        <v>1</v>
      </c>
      <c r="I50" s="374">
        <v>1</v>
      </c>
      <c r="J50" s="374">
        <v>1</v>
      </c>
      <c r="K50" s="374">
        <v>0</v>
      </c>
      <c r="L50" s="374">
        <v>0</v>
      </c>
      <c r="M50" s="374">
        <v>15</v>
      </c>
    </row>
    <row r="51" spans="1:13">
      <c r="A51" s="373" t="s">
        <v>1355</v>
      </c>
      <c r="B51" s="374">
        <v>2389</v>
      </c>
      <c r="C51" s="374">
        <v>2333</v>
      </c>
      <c r="D51" s="374">
        <v>53</v>
      </c>
      <c r="E51" s="374">
        <v>1</v>
      </c>
      <c r="F51" s="374">
        <v>0</v>
      </c>
      <c r="G51" s="374">
        <v>0</v>
      </c>
      <c r="H51" s="374">
        <v>0</v>
      </c>
      <c r="I51" s="374">
        <v>1</v>
      </c>
      <c r="J51" s="374">
        <v>0</v>
      </c>
      <c r="K51" s="374">
        <v>0</v>
      </c>
      <c r="L51" s="374">
        <v>1</v>
      </c>
      <c r="M51" s="374">
        <v>0</v>
      </c>
    </row>
    <row r="52" spans="1:13">
      <c r="A52" s="373" t="s">
        <v>1354</v>
      </c>
      <c r="B52" s="374">
        <v>4165</v>
      </c>
      <c r="C52" s="374">
        <v>4095</v>
      </c>
      <c r="D52" s="374">
        <v>55</v>
      </c>
      <c r="E52" s="374">
        <v>0</v>
      </c>
      <c r="F52" s="374">
        <v>2</v>
      </c>
      <c r="G52" s="374">
        <v>0</v>
      </c>
      <c r="H52" s="374">
        <v>2</v>
      </c>
      <c r="I52" s="374">
        <v>1</v>
      </c>
      <c r="J52" s="374">
        <v>1</v>
      </c>
      <c r="K52" s="374">
        <v>3</v>
      </c>
      <c r="L52" s="374">
        <v>1</v>
      </c>
      <c r="M52" s="374">
        <v>5</v>
      </c>
    </row>
    <row r="53" spans="1:13">
      <c r="A53" s="362"/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</row>
    <row r="54" spans="1:13">
      <c r="A54" s="371" t="s">
        <v>1103</v>
      </c>
      <c r="B54" s="372">
        <v>12152</v>
      </c>
      <c r="C54" s="372">
        <v>11992</v>
      </c>
      <c r="D54" s="372">
        <v>127</v>
      </c>
      <c r="E54" s="372">
        <v>4</v>
      </c>
      <c r="F54" s="372">
        <v>6</v>
      </c>
      <c r="G54" s="372">
        <v>3</v>
      </c>
      <c r="H54" s="372">
        <v>2</v>
      </c>
      <c r="I54" s="372">
        <v>6</v>
      </c>
      <c r="J54" s="372">
        <v>2</v>
      </c>
      <c r="K54" s="372">
        <v>0</v>
      </c>
      <c r="L54" s="372">
        <v>0</v>
      </c>
      <c r="M54" s="372">
        <v>10</v>
      </c>
    </row>
    <row r="55" spans="1:13">
      <c r="A55" s="373" t="s">
        <v>1353</v>
      </c>
      <c r="B55" s="374">
        <v>8917</v>
      </c>
      <c r="C55" s="374">
        <v>8804</v>
      </c>
      <c r="D55" s="374">
        <v>89</v>
      </c>
      <c r="E55" s="374">
        <v>2</v>
      </c>
      <c r="F55" s="374">
        <v>4</v>
      </c>
      <c r="G55" s="374">
        <v>3</v>
      </c>
      <c r="H55" s="374">
        <v>1</v>
      </c>
      <c r="I55" s="374">
        <v>6</v>
      </c>
      <c r="J55" s="374">
        <v>2</v>
      </c>
      <c r="K55" s="374">
        <v>0</v>
      </c>
      <c r="L55" s="374">
        <v>0</v>
      </c>
      <c r="M55" s="374">
        <v>6</v>
      </c>
    </row>
    <row r="56" spans="1:13">
      <c r="A56" s="373" t="s">
        <v>1352</v>
      </c>
      <c r="B56" s="374">
        <v>393</v>
      </c>
      <c r="C56" s="374">
        <v>386</v>
      </c>
      <c r="D56" s="374">
        <v>6</v>
      </c>
      <c r="E56" s="374">
        <v>0</v>
      </c>
      <c r="F56" s="374">
        <v>0</v>
      </c>
      <c r="G56" s="374">
        <v>0</v>
      </c>
      <c r="H56" s="374">
        <v>1</v>
      </c>
      <c r="I56" s="374">
        <v>0</v>
      </c>
      <c r="J56" s="374">
        <v>0</v>
      </c>
      <c r="K56" s="374">
        <v>0</v>
      </c>
      <c r="L56" s="374">
        <v>0</v>
      </c>
      <c r="M56" s="374">
        <v>0</v>
      </c>
    </row>
    <row r="57" spans="1:13">
      <c r="A57" s="373" t="s">
        <v>1351</v>
      </c>
      <c r="B57" s="374">
        <v>2842</v>
      </c>
      <c r="C57" s="374">
        <v>2802</v>
      </c>
      <c r="D57" s="374">
        <v>32</v>
      </c>
      <c r="E57" s="374">
        <v>2</v>
      </c>
      <c r="F57" s="374">
        <v>2</v>
      </c>
      <c r="G57" s="374">
        <v>0</v>
      </c>
      <c r="H57" s="374">
        <v>0</v>
      </c>
      <c r="I57" s="374">
        <v>0</v>
      </c>
      <c r="J57" s="374">
        <v>0</v>
      </c>
      <c r="K57" s="374">
        <v>0</v>
      </c>
      <c r="L57" s="374">
        <v>0</v>
      </c>
      <c r="M57" s="374">
        <v>4</v>
      </c>
    </row>
    <row r="58" spans="1:13">
      <c r="A58" s="362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</row>
    <row r="59" spans="1:13">
      <c r="A59" s="371" t="s">
        <v>1066</v>
      </c>
      <c r="B59" s="372">
        <v>13753</v>
      </c>
      <c r="C59" s="372">
        <v>13536</v>
      </c>
      <c r="D59" s="372">
        <v>188</v>
      </c>
      <c r="E59" s="372">
        <v>3</v>
      </c>
      <c r="F59" s="372">
        <v>7</v>
      </c>
      <c r="G59" s="372">
        <v>1</v>
      </c>
      <c r="H59" s="372">
        <v>3</v>
      </c>
      <c r="I59" s="372">
        <v>1</v>
      </c>
      <c r="J59" s="372">
        <v>1</v>
      </c>
      <c r="K59" s="372">
        <v>1</v>
      </c>
      <c r="L59" s="372">
        <v>1</v>
      </c>
      <c r="M59" s="372">
        <v>11</v>
      </c>
    </row>
    <row r="60" spans="1:13">
      <c r="A60" s="373" t="s">
        <v>1350</v>
      </c>
      <c r="B60" s="374">
        <v>5521</v>
      </c>
      <c r="C60" s="374">
        <v>5414</v>
      </c>
      <c r="D60" s="374">
        <v>92</v>
      </c>
      <c r="E60" s="374">
        <v>3</v>
      </c>
      <c r="F60" s="374">
        <v>3</v>
      </c>
      <c r="G60" s="374">
        <v>0</v>
      </c>
      <c r="H60" s="374">
        <v>1</v>
      </c>
      <c r="I60" s="374">
        <v>1</v>
      </c>
      <c r="J60" s="374">
        <v>1</v>
      </c>
      <c r="K60" s="374">
        <v>1</v>
      </c>
      <c r="L60" s="374">
        <v>1</v>
      </c>
      <c r="M60" s="374">
        <v>4</v>
      </c>
    </row>
    <row r="61" spans="1:13">
      <c r="A61" s="373" t="s">
        <v>1349</v>
      </c>
      <c r="B61" s="374">
        <v>695</v>
      </c>
      <c r="C61" s="374">
        <v>684</v>
      </c>
      <c r="D61" s="374">
        <v>9</v>
      </c>
      <c r="E61" s="374">
        <v>0</v>
      </c>
      <c r="F61" s="374">
        <v>1</v>
      </c>
      <c r="G61" s="374">
        <v>0</v>
      </c>
      <c r="H61" s="374">
        <v>0</v>
      </c>
      <c r="I61" s="374">
        <v>0</v>
      </c>
      <c r="J61" s="374">
        <v>0</v>
      </c>
      <c r="K61" s="374">
        <v>0</v>
      </c>
      <c r="L61" s="374">
        <v>0</v>
      </c>
      <c r="M61" s="374">
        <v>1</v>
      </c>
    </row>
    <row r="62" spans="1:13">
      <c r="A62" s="373" t="s">
        <v>1348</v>
      </c>
      <c r="B62" s="374">
        <v>3759</v>
      </c>
      <c r="C62" s="374">
        <v>3721</v>
      </c>
      <c r="D62" s="374">
        <v>31</v>
      </c>
      <c r="E62" s="374">
        <v>0</v>
      </c>
      <c r="F62" s="374">
        <v>3</v>
      </c>
      <c r="G62" s="374">
        <v>0</v>
      </c>
      <c r="H62" s="374">
        <v>0</v>
      </c>
      <c r="I62" s="374">
        <v>0</v>
      </c>
      <c r="J62" s="374">
        <v>0</v>
      </c>
      <c r="K62" s="374">
        <v>0</v>
      </c>
      <c r="L62" s="374">
        <v>0</v>
      </c>
      <c r="M62" s="374">
        <v>4</v>
      </c>
    </row>
    <row r="63" spans="1:13">
      <c r="A63" s="373" t="s">
        <v>1347</v>
      </c>
      <c r="B63" s="374">
        <v>3778</v>
      </c>
      <c r="C63" s="374">
        <v>3717</v>
      </c>
      <c r="D63" s="374">
        <v>56</v>
      </c>
      <c r="E63" s="374">
        <v>0</v>
      </c>
      <c r="F63" s="374">
        <v>0</v>
      </c>
      <c r="G63" s="374">
        <v>1</v>
      </c>
      <c r="H63" s="374">
        <v>2</v>
      </c>
      <c r="I63" s="374">
        <v>0</v>
      </c>
      <c r="J63" s="374">
        <v>0</v>
      </c>
      <c r="K63" s="374">
        <v>0</v>
      </c>
      <c r="L63" s="374">
        <v>0</v>
      </c>
      <c r="M63" s="374">
        <v>2</v>
      </c>
    </row>
    <row r="64" spans="1:13">
      <c r="A64" s="362"/>
      <c r="B64" s="362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</row>
    <row r="65" spans="1:13">
      <c r="A65" s="371" t="s">
        <v>1032</v>
      </c>
      <c r="B65" s="372">
        <v>26380</v>
      </c>
      <c r="C65" s="372">
        <v>25922</v>
      </c>
      <c r="D65" s="372">
        <v>388</v>
      </c>
      <c r="E65" s="372">
        <v>15</v>
      </c>
      <c r="F65" s="372">
        <v>7</v>
      </c>
      <c r="G65" s="372">
        <v>6</v>
      </c>
      <c r="H65" s="372">
        <v>7</v>
      </c>
      <c r="I65" s="372">
        <v>5</v>
      </c>
      <c r="J65" s="372">
        <v>1</v>
      </c>
      <c r="K65" s="372">
        <v>2</v>
      </c>
      <c r="L65" s="372">
        <v>2</v>
      </c>
      <c r="M65" s="372">
        <v>25</v>
      </c>
    </row>
    <row r="66" spans="1:13">
      <c r="A66" s="373" t="s">
        <v>1346</v>
      </c>
      <c r="B66" s="374">
        <v>12984</v>
      </c>
      <c r="C66" s="374">
        <v>12766</v>
      </c>
      <c r="D66" s="374">
        <v>180</v>
      </c>
      <c r="E66" s="374">
        <v>7</v>
      </c>
      <c r="F66" s="374">
        <v>4</v>
      </c>
      <c r="G66" s="374">
        <v>6</v>
      </c>
      <c r="H66" s="374">
        <v>5</v>
      </c>
      <c r="I66" s="374">
        <v>3</v>
      </c>
      <c r="J66" s="374">
        <v>1</v>
      </c>
      <c r="K66" s="374">
        <v>0</v>
      </c>
      <c r="L66" s="374">
        <v>1</v>
      </c>
      <c r="M66" s="374">
        <v>11</v>
      </c>
    </row>
    <row r="67" spans="1:13">
      <c r="A67" s="373" t="s">
        <v>1345</v>
      </c>
      <c r="B67" s="374">
        <v>2386</v>
      </c>
      <c r="C67" s="374">
        <v>2318</v>
      </c>
      <c r="D67" s="374">
        <v>61</v>
      </c>
      <c r="E67" s="374">
        <v>0</v>
      </c>
      <c r="F67" s="374">
        <v>2</v>
      </c>
      <c r="G67" s="374">
        <v>0</v>
      </c>
      <c r="H67" s="374">
        <v>1</v>
      </c>
      <c r="I67" s="374">
        <v>0</v>
      </c>
      <c r="J67" s="374">
        <v>0</v>
      </c>
      <c r="K67" s="374">
        <v>1</v>
      </c>
      <c r="L67" s="374">
        <v>1</v>
      </c>
      <c r="M67" s="374">
        <v>2</v>
      </c>
    </row>
    <row r="68" spans="1:13">
      <c r="A68" s="373" t="s">
        <v>1344</v>
      </c>
      <c r="B68" s="374">
        <v>5398</v>
      </c>
      <c r="C68" s="374">
        <v>5314</v>
      </c>
      <c r="D68" s="374">
        <v>72</v>
      </c>
      <c r="E68" s="374">
        <v>5</v>
      </c>
      <c r="F68" s="374">
        <v>0</v>
      </c>
      <c r="G68" s="374">
        <v>0</v>
      </c>
      <c r="H68" s="374">
        <v>1</v>
      </c>
      <c r="I68" s="374">
        <v>1</v>
      </c>
      <c r="J68" s="374">
        <v>0</v>
      </c>
      <c r="K68" s="374">
        <v>0</v>
      </c>
      <c r="L68" s="374">
        <v>0</v>
      </c>
      <c r="M68" s="374">
        <v>5</v>
      </c>
    </row>
    <row r="69" spans="1:13">
      <c r="A69" s="373" t="s">
        <v>1343</v>
      </c>
      <c r="B69" s="374">
        <v>5612</v>
      </c>
      <c r="C69" s="374">
        <v>5524</v>
      </c>
      <c r="D69" s="374">
        <v>75</v>
      </c>
      <c r="E69" s="374">
        <v>3</v>
      </c>
      <c r="F69" s="374">
        <v>1</v>
      </c>
      <c r="G69" s="374">
        <v>0</v>
      </c>
      <c r="H69" s="374">
        <v>0</v>
      </c>
      <c r="I69" s="374">
        <v>1</v>
      </c>
      <c r="J69" s="374">
        <v>0</v>
      </c>
      <c r="K69" s="374">
        <v>1</v>
      </c>
      <c r="L69" s="374">
        <v>0</v>
      </c>
      <c r="M69" s="374">
        <v>7</v>
      </c>
    </row>
    <row r="70" spans="1:13">
      <c r="A70" s="362"/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62"/>
      <c r="M70" s="362"/>
    </row>
    <row r="71" spans="1:13">
      <c r="A71" s="371" t="s">
        <v>973</v>
      </c>
      <c r="B71" s="372">
        <v>12900</v>
      </c>
      <c r="C71" s="372">
        <v>12611</v>
      </c>
      <c r="D71" s="372">
        <v>269</v>
      </c>
      <c r="E71" s="372">
        <v>3</v>
      </c>
      <c r="F71" s="372">
        <v>4</v>
      </c>
      <c r="G71" s="372">
        <v>3</v>
      </c>
      <c r="H71" s="372">
        <v>2</v>
      </c>
      <c r="I71" s="372">
        <v>1</v>
      </c>
      <c r="J71" s="372">
        <v>0</v>
      </c>
      <c r="K71" s="372">
        <v>1</v>
      </c>
      <c r="L71" s="372">
        <v>0</v>
      </c>
      <c r="M71" s="372">
        <v>6</v>
      </c>
    </row>
    <row r="72" spans="1:13">
      <c r="A72" s="373" t="s">
        <v>1342</v>
      </c>
      <c r="B72" s="374">
        <v>10078</v>
      </c>
      <c r="C72" s="374">
        <v>9856</v>
      </c>
      <c r="D72" s="374">
        <v>206</v>
      </c>
      <c r="E72" s="374">
        <v>2</v>
      </c>
      <c r="F72" s="374">
        <v>3</v>
      </c>
      <c r="G72" s="374">
        <v>2</v>
      </c>
      <c r="H72" s="374">
        <v>2</v>
      </c>
      <c r="I72" s="374">
        <v>1</v>
      </c>
      <c r="J72" s="374">
        <v>0</v>
      </c>
      <c r="K72" s="374">
        <v>1</v>
      </c>
      <c r="L72" s="374">
        <v>0</v>
      </c>
      <c r="M72" s="374">
        <v>5</v>
      </c>
    </row>
    <row r="73" spans="1:13">
      <c r="A73" s="373" t="s">
        <v>1341</v>
      </c>
      <c r="B73" s="374">
        <v>2822</v>
      </c>
      <c r="C73" s="374">
        <v>2755</v>
      </c>
      <c r="D73" s="374">
        <v>63</v>
      </c>
      <c r="E73" s="374">
        <v>1</v>
      </c>
      <c r="F73" s="374">
        <v>1</v>
      </c>
      <c r="G73" s="374">
        <v>1</v>
      </c>
      <c r="H73" s="374">
        <v>0</v>
      </c>
      <c r="I73" s="374">
        <v>0</v>
      </c>
      <c r="J73" s="374">
        <v>0</v>
      </c>
      <c r="K73" s="374">
        <v>0</v>
      </c>
      <c r="L73" s="374">
        <v>0</v>
      </c>
      <c r="M73" s="374">
        <v>1</v>
      </c>
    </row>
    <row r="74" spans="1:13">
      <c r="A74" s="362"/>
      <c r="B74" s="362"/>
      <c r="C74" s="362"/>
      <c r="D74" s="362"/>
      <c r="E74" s="362"/>
      <c r="F74" s="362"/>
      <c r="G74" s="362"/>
      <c r="H74" s="362"/>
      <c r="I74" s="362"/>
      <c r="J74" s="362"/>
      <c r="K74" s="362"/>
      <c r="L74" s="362"/>
      <c r="M74" s="362"/>
    </row>
    <row r="75" spans="1:13">
      <c r="A75" s="371" t="s">
        <v>938</v>
      </c>
      <c r="B75" s="372">
        <v>4863</v>
      </c>
      <c r="C75" s="372">
        <v>4755</v>
      </c>
      <c r="D75" s="372">
        <v>92</v>
      </c>
      <c r="E75" s="372">
        <v>4</v>
      </c>
      <c r="F75" s="372">
        <v>1</v>
      </c>
      <c r="G75" s="372">
        <v>3</v>
      </c>
      <c r="H75" s="372">
        <v>1</v>
      </c>
      <c r="I75" s="372">
        <v>0</v>
      </c>
      <c r="J75" s="372">
        <v>1</v>
      </c>
      <c r="K75" s="372">
        <v>0</v>
      </c>
      <c r="L75" s="372">
        <v>0</v>
      </c>
      <c r="M75" s="372">
        <v>6</v>
      </c>
    </row>
    <row r="76" spans="1:13">
      <c r="A76" s="373" t="s">
        <v>1340</v>
      </c>
      <c r="B76" s="374">
        <v>3739</v>
      </c>
      <c r="C76" s="374">
        <v>3659</v>
      </c>
      <c r="D76" s="374">
        <v>66</v>
      </c>
      <c r="E76" s="374">
        <v>4</v>
      </c>
      <c r="F76" s="374">
        <v>0</v>
      </c>
      <c r="G76" s="374">
        <v>3</v>
      </c>
      <c r="H76" s="374">
        <v>1</v>
      </c>
      <c r="I76" s="374">
        <v>0</v>
      </c>
      <c r="J76" s="374">
        <v>1</v>
      </c>
      <c r="K76" s="374">
        <v>0</v>
      </c>
      <c r="L76" s="374">
        <v>0</v>
      </c>
      <c r="M76" s="374">
        <v>5</v>
      </c>
    </row>
    <row r="77" spans="1:13">
      <c r="A77" s="373" t="s">
        <v>1339</v>
      </c>
      <c r="B77" s="374">
        <v>1124</v>
      </c>
      <c r="C77" s="374">
        <v>1096</v>
      </c>
      <c r="D77" s="374">
        <v>26</v>
      </c>
      <c r="E77" s="374">
        <v>0</v>
      </c>
      <c r="F77" s="374">
        <v>1</v>
      </c>
      <c r="G77" s="374">
        <v>0</v>
      </c>
      <c r="H77" s="374">
        <v>0</v>
      </c>
      <c r="I77" s="374">
        <v>0</v>
      </c>
      <c r="J77" s="374">
        <v>0</v>
      </c>
      <c r="K77" s="374">
        <v>0</v>
      </c>
      <c r="L77" s="374">
        <v>0</v>
      </c>
      <c r="M77" s="374">
        <v>1</v>
      </c>
    </row>
    <row r="78" spans="1:13">
      <c r="A78" s="362"/>
      <c r="B78" s="362"/>
      <c r="C78" s="362"/>
      <c r="D78" s="362"/>
      <c r="E78" s="362"/>
      <c r="F78" s="362"/>
      <c r="G78" s="362"/>
      <c r="H78" s="362"/>
      <c r="I78" s="362"/>
      <c r="J78" s="362"/>
      <c r="K78" s="362"/>
      <c r="L78" s="362"/>
      <c r="M78" s="362"/>
    </row>
    <row r="79" spans="1:13">
      <c r="A79" s="371" t="s">
        <v>924</v>
      </c>
      <c r="B79" s="372">
        <v>11259</v>
      </c>
      <c r="C79" s="372">
        <v>11058</v>
      </c>
      <c r="D79" s="372">
        <v>170</v>
      </c>
      <c r="E79" s="372">
        <v>3</v>
      </c>
      <c r="F79" s="372">
        <v>1</v>
      </c>
      <c r="G79" s="372">
        <v>5</v>
      </c>
      <c r="H79" s="372">
        <v>5</v>
      </c>
      <c r="I79" s="372">
        <v>3</v>
      </c>
      <c r="J79" s="372">
        <v>2</v>
      </c>
      <c r="K79" s="372">
        <v>2</v>
      </c>
      <c r="L79" s="372">
        <v>0</v>
      </c>
      <c r="M79" s="372">
        <v>10</v>
      </c>
    </row>
    <row r="80" spans="1:13">
      <c r="A80" s="373" t="s">
        <v>1338</v>
      </c>
      <c r="B80" s="374">
        <v>5614</v>
      </c>
      <c r="C80" s="374">
        <v>5519</v>
      </c>
      <c r="D80" s="374">
        <v>85</v>
      </c>
      <c r="E80" s="374">
        <v>1</v>
      </c>
      <c r="F80" s="374">
        <v>1</v>
      </c>
      <c r="G80" s="374">
        <v>1</v>
      </c>
      <c r="H80" s="374">
        <v>1</v>
      </c>
      <c r="I80" s="374">
        <v>0</v>
      </c>
      <c r="J80" s="374">
        <v>1</v>
      </c>
      <c r="K80" s="374">
        <v>1</v>
      </c>
      <c r="L80" s="374">
        <v>0</v>
      </c>
      <c r="M80" s="374">
        <v>4</v>
      </c>
    </row>
    <row r="81" spans="1:13">
      <c r="A81" s="373" t="s">
        <v>1337</v>
      </c>
      <c r="B81" s="374">
        <v>2208</v>
      </c>
      <c r="C81" s="374">
        <v>2167</v>
      </c>
      <c r="D81" s="374">
        <v>33</v>
      </c>
      <c r="E81" s="374">
        <v>0</v>
      </c>
      <c r="F81" s="374">
        <v>0</v>
      </c>
      <c r="G81" s="374">
        <v>3</v>
      </c>
      <c r="H81" s="374">
        <v>2</v>
      </c>
      <c r="I81" s="374">
        <v>1</v>
      </c>
      <c r="J81" s="374">
        <v>1</v>
      </c>
      <c r="K81" s="374">
        <v>0</v>
      </c>
      <c r="L81" s="374">
        <v>0</v>
      </c>
      <c r="M81" s="374">
        <v>1</v>
      </c>
    </row>
    <row r="82" spans="1:13">
      <c r="A82" s="373" t="s">
        <v>1336</v>
      </c>
      <c r="B82" s="374">
        <v>3261</v>
      </c>
      <c r="C82" s="374">
        <v>3202</v>
      </c>
      <c r="D82" s="374">
        <v>46</v>
      </c>
      <c r="E82" s="374">
        <v>2</v>
      </c>
      <c r="F82" s="374">
        <v>0</v>
      </c>
      <c r="G82" s="374">
        <v>1</v>
      </c>
      <c r="H82" s="374">
        <v>2</v>
      </c>
      <c r="I82" s="374">
        <v>2</v>
      </c>
      <c r="J82" s="374">
        <v>0</v>
      </c>
      <c r="K82" s="374">
        <v>1</v>
      </c>
      <c r="L82" s="374">
        <v>0</v>
      </c>
      <c r="M82" s="374">
        <v>5</v>
      </c>
    </row>
    <row r="83" spans="1:13">
      <c r="A83" s="373" t="s">
        <v>1335</v>
      </c>
      <c r="B83" s="374">
        <v>176</v>
      </c>
      <c r="C83" s="374">
        <v>170</v>
      </c>
      <c r="D83" s="374">
        <v>6</v>
      </c>
      <c r="E83" s="374">
        <v>0</v>
      </c>
      <c r="F83" s="374">
        <v>0</v>
      </c>
      <c r="G83" s="374">
        <v>0</v>
      </c>
      <c r="H83" s="374">
        <v>0</v>
      </c>
      <c r="I83" s="374">
        <v>0</v>
      </c>
      <c r="J83" s="374">
        <v>0</v>
      </c>
      <c r="K83" s="374">
        <v>0</v>
      </c>
      <c r="L83" s="374">
        <v>0</v>
      </c>
      <c r="M83" s="374">
        <v>0</v>
      </c>
    </row>
    <row r="84" spans="1:13">
      <c r="A84" s="362"/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</row>
    <row r="85" spans="1:13">
      <c r="A85" s="371" t="s">
        <v>890</v>
      </c>
      <c r="B85" s="372">
        <v>1449</v>
      </c>
      <c r="C85" s="372">
        <v>1426</v>
      </c>
      <c r="D85" s="372">
        <v>22</v>
      </c>
      <c r="E85" s="372">
        <v>0</v>
      </c>
      <c r="F85" s="372">
        <v>1</v>
      </c>
      <c r="G85" s="372">
        <v>0</v>
      </c>
      <c r="H85" s="372">
        <v>0</v>
      </c>
      <c r="I85" s="372">
        <v>0</v>
      </c>
      <c r="J85" s="372">
        <v>0</v>
      </c>
      <c r="K85" s="372">
        <v>0</v>
      </c>
      <c r="L85" s="372">
        <v>0</v>
      </c>
      <c r="M85" s="372">
        <v>0</v>
      </c>
    </row>
    <row r="86" spans="1:13">
      <c r="A86" s="373" t="s">
        <v>1334</v>
      </c>
      <c r="B86" s="374">
        <v>881</v>
      </c>
      <c r="C86" s="374">
        <v>876</v>
      </c>
      <c r="D86" s="374">
        <v>4</v>
      </c>
      <c r="E86" s="374">
        <v>0</v>
      </c>
      <c r="F86" s="374">
        <v>1</v>
      </c>
      <c r="G86" s="374">
        <v>0</v>
      </c>
      <c r="H86" s="374">
        <v>0</v>
      </c>
      <c r="I86" s="374">
        <v>0</v>
      </c>
      <c r="J86" s="374">
        <v>0</v>
      </c>
      <c r="K86" s="374">
        <v>0</v>
      </c>
      <c r="L86" s="374">
        <v>0</v>
      </c>
      <c r="M86" s="374">
        <v>0</v>
      </c>
    </row>
    <row r="87" spans="1:13">
      <c r="A87" s="373" t="s">
        <v>1333</v>
      </c>
      <c r="B87" s="374">
        <v>442</v>
      </c>
      <c r="C87" s="374">
        <v>427</v>
      </c>
      <c r="D87" s="374">
        <v>15</v>
      </c>
      <c r="E87" s="374">
        <v>0</v>
      </c>
      <c r="F87" s="374">
        <v>0</v>
      </c>
      <c r="G87" s="374">
        <v>0</v>
      </c>
      <c r="H87" s="374">
        <v>0</v>
      </c>
      <c r="I87" s="374">
        <v>0</v>
      </c>
      <c r="J87" s="374">
        <v>0</v>
      </c>
      <c r="K87" s="374">
        <v>0</v>
      </c>
      <c r="L87" s="374">
        <v>0</v>
      </c>
      <c r="M87" s="374">
        <v>0</v>
      </c>
    </row>
    <row r="88" spans="1:13">
      <c r="A88" s="373" t="s">
        <v>1332</v>
      </c>
      <c r="B88" s="374">
        <v>49</v>
      </c>
      <c r="C88" s="374">
        <v>48</v>
      </c>
      <c r="D88" s="374">
        <v>1</v>
      </c>
      <c r="E88" s="374">
        <v>0</v>
      </c>
      <c r="F88" s="374">
        <v>0</v>
      </c>
      <c r="G88" s="374">
        <v>0</v>
      </c>
      <c r="H88" s="374">
        <v>0</v>
      </c>
      <c r="I88" s="374">
        <v>0</v>
      </c>
      <c r="J88" s="374">
        <v>0</v>
      </c>
      <c r="K88" s="374">
        <v>0</v>
      </c>
      <c r="L88" s="374">
        <v>0</v>
      </c>
      <c r="M88" s="374">
        <v>0</v>
      </c>
    </row>
    <row r="89" spans="1:13">
      <c r="A89" s="373" t="s">
        <v>1331</v>
      </c>
      <c r="B89" s="374">
        <v>77</v>
      </c>
      <c r="C89" s="374">
        <v>75</v>
      </c>
      <c r="D89" s="374">
        <v>2</v>
      </c>
      <c r="E89" s="374">
        <v>0</v>
      </c>
      <c r="F89" s="374">
        <v>0</v>
      </c>
      <c r="G89" s="374">
        <v>0</v>
      </c>
      <c r="H89" s="374">
        <v>0</v>
      </c>
      <c r="I89" s="374">
        <v>0</v>
      </c>
      <c r="J89" s="374">
        <v>0</v>
      </c>
      <c r="K89" s="374">
        <v>0</v>
      </c>
      <c r="L89" s="374">
        <v>0</v>
      </c>
      <c r="M89" s="374">
        <v>0</v>
      </c>
    </row>
    <row r="90" spans="1:13">
      <c r="A90" s="362"/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</row>
    <row r="91" spans="1:13">
      <c r="A91" s="371" t="s">
        <v>877</v>
      </c>
      <c r="B91" s="372">
        <v>2045</v>
      </c>
      <c r="C91" s="372">
        <v>2014</v>
      </c>
      <c r="D91" s="372">
        <v>26</v>
      </c>
      <c r="E91" s="372">
        <v>2</v>
      </c>
      <c r="F91" s="372">
        <v>0</v>
      </c>
      <c r="G91" s="372">
        <v>1</v>
      </c>
      <c r="H91" s="372">
        <v>0</v>
      </c>
      <c r="I91" s="372">
        <v>1</v>
      </c>
      <c r="J91" s="372">
        <v>1</v>
      </c>
      <c r="K91" s="372">
        <v>0</v>
      </c>
      <c r="L91" s="372">
        <v>0</v>
      </c>
      <c r="M91" s="372">
        <v>0</v>
      </c>
    </row>
    <row r="92" spans="1:13">
      <c r="A92" s="373" t="s">
        <v>1330</v>
      </c>
      <c r="B92" s="374">
        <v>1670</v>
      </c>
      <c r="C92" s="374">
        <v>1645</v>
      </c>
      <c r="D92" s="374">
        <v>22</v>
      </c>
      <c r="E92" s="374">
        <v>0</v>
      </c>
      <c r="F92" s="374">
        <v>0</v>
      </c>
      <c r="G92" s="374">
        <v>1</v>
      </c>
      <c r="H92" s="374">
        <v>0</v>
      </c>
      <c r="I92" s="374">
        <v>1</v>
      </c>
      <c r="J92" s="374">
        <v>1</v>
      </c>
      <c r="K92" s="374">
        <v>0</v>
      </c>
      <c r="L92" s="374">
        <v>0</v>
      </c>
      <c r="M92" s="374">
        <v>0</v>
      </c>
    </row>
    <row r="93" spans="1:13">
      <c r="A93" s="373" t="s">
        <v>1329</v>
      </c>
      <c r="B93" s="374">
        <v>22</v>
      </c>
      <c r="C93" s="374">
        <v>20</v>
      </c>
      <c r="D93" s="374">
        <v>0</v>
      </c>
      <c r="E93" s="374">
        <v>2</v>
      </c>
      <c r="F93" s="374">
        <v>0</v>
      </c>
      <c r="G93" s="374">
        <v>0</v>
      </c>
      <c r="H93" s="374">
        <v>0</v>
      </c>
      <c r="I93" s="374">
        <v>0</v>
      </c>
      <c r="J93" s="374">
        <v>0</v>
      </c>
      <c r="K93" s="374">
        <v>0</v>
      </c>
      <c r="L93" s="374">
        <v>0</v>
      </c>
      <c r="M93" s="374">
        <v>0</v>
      </c>
    </row>
    <row r="94" spans="1:13">
      <c r="A94" s="373" t="s">
        <v>1328</v>
      </c>
      <c r="B94" s="374">
        <v>75</v>
      </c>
      <c r="C94" s="374">
        <v>74</v>
      </c>
      <c r="D94" s="374">
        <v>1</v>
      </c>
      <c r="E94" s="374">
        <v>0</v>
      </c>
      <c r="F94" s="374">
        <v>0</v>
      </c>
      <c r="G94" s="374">
        <v>0</v>
      </c>
      <c r="H94" s="374">
        <v>0</v>
      </c>
      <c r="I94" s="374">
        <v>0</v>
      </c>
      <c r="J94" s="374">
        <v>0</v>
      </c>
      <c r="K94" s="374">
        <v>0</v>
      </c>
      <c r="L94" s="374">
        <v>0</v>
      </c>
      <c r="M94" s="374">
        <v>0</v>
      </c>
    </row>
    <row r="95" spans="1:13">
      <c r="A95" s="373" t="s">
        <v>1327</v>
      </c>
      <c r="B95" s="374">
        <v>278</v>
      </c>
      <c r="C95" s="374">
        <v>275</v>
      </c>
      <c r="D95" s="374">
        <v>3</v>
      </c>
      <c r="E95" s="374">
        <v>0</v>
      </c>
      <c r="F95" s="374">
        <v>0</v>
      </c>
      <c r="G95" s="374">
        <v>0</v>
      </c>
      <c r="H95" s="374">
        <v>0</v>
      </c>
      <c r="I95" s="374">
        <v>0</v>
      </c>
      <c r="J95" s="374">
        <v>0</v>
      </c>
      <c r="K95" s="374">
        <v>0</v>
      </c>
      <c r="L95" s="374">
        <v>0</v>
      </c>
      <c r="M95" s="374">
        <v>0</v>
      </c>
    </row>
    <row r="96" spans="1:13">
      <c r="A96" s="375" t="s">
        <v>4082</v>
      </c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</row>
  </sheetData>
  <mergeCells count="4">
    <mergeCell ref="B2:M2"/>
    <mergeCell ref="B3:M3"/>
    <mergeCell ref="B5:M5"/>
    <mergeCell ref="C7:M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paperSize="9" scale="64" orientation="portrait" r:id="rId1"/>
  <headerFooter alignWithMargins="0"/>
  <colBreaks count="1" manualBreakCount="1">
    <brk id="1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3">
    <outlinePr summaryBelow="0" summaryRight="0"/>
  </sheetPr>
  <dimension ref="A1:N99"/>
  <sheetViews>
    <sheetView showGridLines="0" showRowColHeaders="0" view="pageBreakPreview" zoomScaleNormal="75" zoomScaleSheetLayoutView="100" workbookViewId="0"/>
  </sheetViews>
  <sheetFormatPr baseColWidth="10" defaultColWidth="8.88671875" defaultRowHeight="13.2"/>
  <cols>
    <col min="1" max="1" width="20.77734375" style="35" bestFit="1" customWidth="1"/>
    <col min="2" max="2" width="5.6640625" style="35" bestFit="1" customWidth="1"/>
    <col min="3" max="3" width="5.77734375" style="35" bestFit="1" customWidth="1"/>
    <col min="4" max="4" width="7.44140625" style="35" bestFit="1" customWidth="1"/>
    <col min="5" max="5" width="5.88671875" style="35" bestFit="1" customWidth="1"/>
    <col min="6" max="6" width="4.88671875" style="35" bestFit="1" customWidth="1"/>
    <col min="7" max="7" width="5.33203125" style="35" bestFit="1" customWidth="1"/>
    <col min="8" max="8" width="5.5546875" style="35" bestFit="1" customWidth="1"/>
    <col min="9" max="9" width="5" style="35" bestFit="1" customWidth="1"/>
    <col min="10" max="10" width="6.77734375" style="35" bestFit="1" customWidth="1"/>
    <col min="11" max="11" width="10.33203125" style="35" bestFit="1" customWidth="1"/>
    <col min="12" max="12" width="7.6640625" style="35" bestFit="1" customWidth="1"/>
    <col min="13" max="13" width="9.77734375" style="35" bestFit="1" customWidth="1"/>
    <col min="14" max="14" width="9.21875" style="35" bestFit="1" customWidth="1"/>
    <col min="15" max="256" width="8.88671875" style="35"/>
    <col min="257" max="257" width="20.77734375" style="35" bestFit="1" customWidth="1"/>
    <col min="258" max="258" width="5.6640625" style="35" bestFit="1" customWidth="1"/>
    <col min="259" max="259" width="5.77734375" style="35" bestFit="1" customWidth="1"/>
    <col min="260" max="260" width="7.44140625" style="35" bestFit="1" customWidth="1"/>
    <col min="261" max="261" width="5.88671875" style="35" bestFit="1" customWidth="1"/>
    <col min="262" max="262" width="4.88671875" style="35" bestFit="1" customWidth="1"/>
    <col min="263" max="263" width="5.33203125" style="35" bestFit="1" customWidth="1"/>
    <col min="264" max="264" width="5.5546875" style="35" bestFit="1" customWidth="1"/>
    <col min="265" max="265" width="5" style="35" bestFit="1" customWidth="1"/>
    <col min="266" max="266" width="6.77734375" style="35" bestFit="1" customWidth="1"/>
    <col min="267" max="267" width="10.33203125" style="35" bestFit="1" customWidth="1"/>
    <col min="268" max="268" width="7.6640625" style="35" bestFit="1" customWidth="1"/>
    <col min="269" max="269" width="9.77734375" style="35" bestFit="1" customWidth="1"/>
    <col min="270" max="270" width="9.21875" style="35" bestFit="1" customWidth="1"/>
    <col min="271" max="512" width="8.88671875" style="35"/>
    <col min="513" max="513" width="20.77734375" style="35" bestFit="1" customWidth="1"/>
    <col min="514" max="514" width="5.6640625" style="35" bestFit="1" customWidth="1"/>
    <col min="515" max="515" width="5.77734375" style="35" bestFit="1" customWidth="1"/>
    <col min="516" max="516" width="7.44140625" style="35" bestFit="1" customWidth="1"/>
    <col min="517" max="517" width="5.88671875" style="35" bestFit="1" customWidth="1"/>
    <col min="518" max="518" width="4.88671875" style="35" bestFit="1" customWidth="1"/>
    <col min="519" max="519" width="5.33203125" style="35" bestFit="1" customWidth="1"/>
    <col min="520" max="520" width="5.5546875" style="35" bestFit="1" customWidth="1"/>
    <col min="521" max="521" width="5" style="35" bestFit="1" customWidth="1"/>
    <col min="522" max="522" width="6.77734375" style="35" bestFit="1" customWidth="1"/>
    <col min="523" max="523" width="10.33203125" style="35" bestFit="1" customWidth="1"/>
    <col min="524" max="524" width="7.6640625" style="35" bestFit="1" customWidth="1"/>
    <col min="525" max="525" width="9.77734375" style="35" bestFit="1" customWidth="1"/>
    <col min="526" max="526" width="9.21875" style="35" bestFit="1" customWidth="1"/>
    <col min="527" max="768" width="8.88671875" style="35"/>
    <col min="769" max="769" width="20.77734375" style="35" bestFit="1" customWidth="1"/>
    <col min="770" max="770" width="5.6640625" style="35" bestFit="1" customWidth="1"/>
    <col min="771" max="771" width="5.77734375" style="35" bestFit="1" customWidth="1"/>
    <col min="772" max="772" width="7.44140625" style="35" bestFit="1" customWidth="1"/>
    <col min="773" max="773" width="5.88671875" style="35" bestFit="1" customWidth="1"/>
    <col min="774" max="774" width="4.88671875" style="35" bestFit="1" customWidth="1"/>
    <col min="775" max="775" width="5.33203125" style="35" bestFit="1" customWidth="1"/>
    <col min="776" max="776" width="5.5546875" style="35" bestFit="1" customWidth="1"/>
    <col min="777" max="777" width="5" style="35" bestFit="1" customWidth="1"/>
    <col min="778" max="778" width="6.77734375" style="35" bestFit="1" customWidth="1"/>
    <col min="779" max="779" width="10.33203125" style="35" bestFit="1" customWidth="1"/>
    <col min="780" max="780" width="7.6640625" style="35" bestFit="1" customWidth="1"/>
    <col min="781" max="781" width="9.77734375" style="35" bestFit="1" customWidth="1"/>
    <col min="782" max="782" width="9.21875" style="35" bestFit="1" customWidth="1"/>
    <col min="783" max="1024" width="8.88671875" style="35"/>
    <col min="1025" max="1025" width="20.77734375" style="35" bestFit="1" customWidth="1"/>
    <col min="1026" max="1026" width="5.6640625" style="35" bestFit="1" customWidth="1"/>
    <col min="1027" max="1027" width="5.77734375" style="35" bestFit="1" customWidth="1"/>
    <col min="1028" max="1028" width="7.44140625" style="35" bestFit="1" customWidth="1"/>
    <col min="1029" max="1029" width="5.88671875" style="35" bestFit="1" customWidth="1"/>
    <col min="1030" max="1030" width="4.88671875" style="35" bestFit="1" customWidth="1"/>
    <col min="1031" max="1031" width="5.33203125" style="35" bestFit="1" customWidth="1"/>
    <col min="1032" max="1032" width="5.5546875" style="35" bestFit="1" customWidth="1"/>
    <col min="1033" max="1033" width="5" style="35" bestFit="1" customWidth="1"/>
    <col min="1034" max="1034" width="6.77734375" style="35" bestFit="1" customWidth="1"/>
    <col min="1035" max="1035" width="10.33203125" style="35" bestFit="1" customWidth="1"/>
    <col min="1036" max="1036" width="7.6640625" style="35" bestFit="1" customWidth="1"/>
    <col min="1037" max="1037" width="9.77734375" style="35" bestFit="1" customWidth="1"/>
    <col min="1038" max="1038" width="9.21875" style="35" bestFit="1" customWidth="1"/>
    <col min="1039" max="1280" width="8.88671875" style="35"/>
    <col min="1281" max="1281" width="20.77734375" style="35" bestFit="1" customWidth="1"/>
    <col min="1282" max="1282" width="5.6640625" style="35" bestFit="1" customWidth="1"/>
    <col min="1283" max="1283" width="5.77734375" style="35" bestFit="1" customWidth="1"/>
    <col min="1284" max="1284" width="7.44140625" style="35" bestFit="1" customWidth="1"/>
    <col min="1285" max="1285" width="5.88671875" style="35" bestFit="1" customWidth="1"/>
    <col min="1286" max="1286" width="4.88671875" style="35" bestFit="1" customWidth="1"/>
    <col min="1287" max="1287" width="5.33203125" style="35" bestFit="1" customWidth="1"/>
    <col min="1288" max="1288" width="5.5546875" style="35" bestFit="1" customWidth="1"/>
    <col min="1289" max="1289" width="5" style="35" bestFit="1" customWidth="1"/>
    <col min="1290" max="1290" width="6.77734375" style="35" bestFit="1" customWidth="1"/>
    <col min="1291" max="1291" width="10.33203125" style="35" bestFit="1" customWidth="1"/>
    <col min="1292" max="1292" width="7.6640625" style="35" bestFit="1" customWidth="1"/>
    <col min="1293" max="1293" width="9.77734375" style="35" bestFit="1" customWidth="1"/>
    <col min="1294" max="1294" width="9.21875" style="35" bestFit="1" customWidth="1"/>
    <col min="1295" max="1536" width="8.88671875" style="35"/>
    <col min="1537" max="1537" width="20.77734375" style="35" bestFit="1" customWidth="1"/>
    <col min="1538" max="1538" width="5.6640625" style="35" bestFit="1" customWidth="1"/>
    <col min="1539" max="1539" width="5.77734375" style="35" bestFit="1" customWidth="1"/>
    <col min="1540" max="1540" width="7.44140625" style="35" bestFit="1" customWidth="1"/>
    <col min="1541" max="1541" width="5.88671875" style="35" bestFit="1" customWidth="1"/>
    <col min="1542" max="1542" width="4.88671875" style="35" bestFit="1" customWidth="1"/>
    <col min="1543" max="1543" width="5.33203125" style="35" bestFit="1" customWidth="1"/>
    <col min="1544" max="1544" width="5.5546875" style="35" bestFit="1" customWidth="1"/>
    <col min="1545" max="1545" width="5" style="35" bestFit="1" customWidth="1"/>
    <col min="1546" max="1546" width="6.77734375" style="35" bestFit="1" customWidth="1"/>
    <col min="1547" max="1547" width="10.33203125" style="35" bestFit="1" customWidth="1"/>
    <col min="1548" max="1548" width="7.6640625" style="35" bestFit="1" customWidth="1"/>
    <col min="1549" max="1549" width="9.77734375" style="35" bestFit="1" customWidth="1"/>
    <col min="1550" max="1550" width="9.21875" style="35" bestFit="1" customWidth="1"/>
    <col min="1551" max="1792" width="8.88671875" style="35"/>
    <col min="1793" max="1793" width="20.77734375" style="35" bestFit="1" customWidth="1"/>
    <col min="1794" max="1794" width="5.6640625" style="35" bestFit="1" customWidth="1"/>
    <col min="1795" max="1795" width="5.77734375" style="35" bestFit="1" customWidth="1"/>
    <col min="1796" max="1796" width="7.44140625" style="35" bestFit="1" customWidth="1"/>
    <col min="1797" max="1797" width="5.88671875" style="35" bestFit="1" customWidth="1"/>
    <col min="1798" max="1798" width="4.88671875" style="35" bestFit="1" customWidth="1"/>
    <col min="1799" max="1799" width="5.33203125" style="35" bestFit="1" customWidth="1"/>
    <col min="1800" max="1800" width="5.5546875" style="35" bestFit="1" customWidth="1"/>
    <col min="1801" max="1801" width="5" style="35" bestFit="1" customWidth="1"/>
    <col min="1802" max="1802" width="6.77734375" style="35" bestFit="1" customWidth="1"/>
    <col min="1803" max="1803" width="10.33203125" style="35" bestFit="1" customWidth="1"/>
    <col min="1804" max="1804" width="7.6640625" style="35" bestFit="1" customWidth="1"/>
    <col min="1805" max="1805" width="9.77734375" style="35" bestFit="1" customWidth="1"/>
    <col min="1806" max="1806" width="9.21875" style="35" bestFit="1" customWidth="1"/>
    <col min="1807" max="2048" width="8.88671875" style="35"/>
    <col min="2049" max="2049" width="20.77734375" style="35" bestFit="1" customWidth="1"/>
    <col min="2050" max="2050" width="5.6640625" style="35" bestFit="1" customWidth="1"/>
    <col min="2051" max="2051" width="5.77734375" style="35" bestFit="1" customWidth="1"/>
    <col min="2052" max="2052" width="7.44140625" style="35" bestFit="1" customWidth="1"/>
    <col min="2053" max="2053" width="5.88671875" style="35" bestFit="1" customWidth="1"/>
    <col min="2054" max="2054" width="4.88671875" style="35" bestFit="1" customWidth="1"/>
    <col min="2055" max="2055" width="5.33203125" style="35" bestFit="1" customWidth="1"/>
    <col min="2056" max="2056" width="5.5546875" style="35" bestFit="1" customWidth="1"/>
    <col min="2057" max="2057" width="5" style="35" bestFit="1" customWidth="1"/>
    <col min="2058" max="2058" width="6.77734375" style="35" bestFit="1" customWidth="1"/>
    <col min="2059" max="2059" width="10.33203125" style="35" bestFit="1" customWidth="1"/>
    <col min="2060" max="2060" width="7.6640625" style="35" bestFit="1" customWidth="1"/>
    <col min="2061" max="2061" width="9.77734375" style="35" bestFit="1" customWidth="1"/>
    <col min="2062" max="2062" width="9.21875" style="35" bestFit="1" customWidth="1"/>
    <col min="2063" max="2304" width="8.88671875" style="35"/>
    <col min="2305" max="2305" width="20.77734375" style="35" bestFit="1" customWidth="1"/>
    <col min="2306" max="2306" width="5.6640625" style="35" bestFit="1" customWidth="1"/>
    <col min="2307" max="2307" width="5.77734375" style="35" bestFit="1" customWidth="1"/>
    <col min="2308" max="2308" width="7.44140625" style="35" bestFit="1" customWidth="1"/>
    <col min="2309" max="2309" width="5.88671875" style="35" bestFit="1" customWidth="1"/>
    <col min="2310" max="2310" width="4.88671875" style="35" bestFit="1" customWidth="1"/>
    <col min="2311" max="2311" width="5.33203125" style="35" bestFit="1" customWidth="1"/>
    <col min="2312" max="2312" width="5.5546875" style="35" bestFit="1" customWidth="1"/>
    <col min="2313" max="2313" width="5" style="35" bestFit="1" customWidth="1"/>
    <col min="2314" max="2314" width="6.77734375" style="35" bestFit="1" customWidth="1"/>
    <col min="2315" max="2315" width="10.33203125" style="35" bestFit="1" customWidth="1"/>
    <col min="2316" max="2316" width="7.6640625" style="35" bestFit="1" customWidth="1"/>
    <col min="2317" max="2317" width="9.77734375" style="35" bestFit="1" customWidth="1"/>
    <col min="2318" max="2318" width="9.21875" style="35" bestFit="1" customWidth="1"/>
    <col min="2319" max="2560" width="8.88671875" style="35"/>
    <col min="2561" max="2561" width="20.77734375" style="35" bestFit="1" customWidth="1"/>
    <col min="2562" max="2562" width="5.6640625" style="35" bestFit="1" customWidth="1"/>
    <col min="2563" max="2563" width="5.77734375" style="35" bestFit="1" customWidth="1"/>
    <col min="2564" max="2564" width="7.44140625" style="35" bestFit="1" customWidth="1"/>
    <col min="2565" max="2565" width="5.88671875" style="35" bestFit="1" customWidth="1"/>
    <col min="2566" max="2566" width="4.88671875" style="35" bestFit="1" customWidth="1"/>
    <col min="2567" max="2567" width="5.33203125" style="35" bestFit="1" customWidth="1"/>
    <col min="2568" max="2568" width="5.5546875" style="35" bestFit="1" customWidth="1"/>
    <col min="2569" max="2569" width="5" style="35" bestFit="1" customWidth="1"/>
    <col min="2570" max="2570" width="6.77734375" style="35" bestFit="1" customWidth="1"/>
    <col min="2571" max="2571" width="10.33203125" style="35" bestFit="1" customWidth="1"/>
    <col min="2572" max="2572" width="7.6640625" style="35" bestFit="1" customWidth="1"/>
    <col min="2573" max="2573" width="9.77734375" style="35" bestFit="1" customWidth="1"/>
    <col min="2574" max="2574" width="9.21875" style="35" bestFit="1" customWidth="1"/>
    <col min="2575" max="2816" width="8.88671875" style="35"/>
    <col min="2817" max="2817" width="20.77734375" style="35" bestFit="1" customWidth="1"/>
    <col min="2818" max="2818" width="5.6640625" style="35" bestFit="1" customWidth="1"/>
    <col min="2819" max="2819" width="5.77734375" style="35" bestFit="1" customWidth="1"/>
    <col min="2820" max="2820" width="7.44140625" style="35" bestFit="1" customWidth="1"/>
    <col min="2821" max="2821" width="5.88671875" style="35" bestFit="1" customWidth="1"/>
    <col min="2822" max="2822" width="4.88671875" style="35" bestFit="1" customWidth="1"/>
    <col min="2823" max="2823" width="5.33203125" style="35" bestFit="1" customWidth="1"/>
    <col min="2824" max="2824" width="5.5546875" style="35" bestFit="1" customWidth="1"/>
    <col min="2825" max="2825" width="5" style="35" bestFit="1" customWidth="1"/>
    <col min="2826" max="2826" width="6.77734375" style="35" bestFit="1" customWidth="1"/>
    <col min="2827" max="2827" width="10.33203125" style="35" bestFit="1" customWidth="1"/>
    <col min="2828" max="2828" width="7.6640625" style="35" bestFit="1" customWidth="1"/>
    <col min="2829" max="2829" width="9.77734375" style="35" bestFit="1" customWidth="1"/>
    <col min="2830" max="2830" width="9.21875" style="35" bestFit="1" customWidth="1"/>
    <col min="2831" max="3072" width="8.88671875" style="35"/>
    <col min="3073" max="3073" width="20.77734375" style="35" bestFit="1" customWidth="1"/>
    <col min="3074" max="3074" width="5.6640625" style="35" bestFit="1" customWidth="1"/>
    <col min="3075" max="3075" width="5.77734375" style="35" bestFit="1" customWidth="1"/>
    <col min="3076" max="3076" width="7.44140625" style="35" bestFit="1" customWidth="1"/>
    <col min="3077" max="3077" width="5.88671875" style="35" bestFit="1" customWidth="1"/>
    <col min="3078" max="3078" width="4.88671875" style="35" bestFit="1" customWidth="1"/>
    <col min="3079" max="3079" width="5.33203125" style="35" bestFit="1" customWidth="1"/>
    <col min="3080" max="3080" width="5.5546875" style="35" bestFit="1" customWidth="1"/>
    <col min="3081" max="3081" width="5" style="35" bestFit="1" customWidth="1"/>
    <col min="3082" max="3082" width="6.77734375" style="35" bestFit="1" customWidth="1"/>
    <col min="3083" max="3083" width="10.33203125" style="35" bestFit="1" customWidth="1"/>
    <col min="3084" max="3084" width="7.6640625" style="35" bestFit="1" customWidth="1"/>
    <col min="3085" max="3085" width="9.77734375" style="35" bestFit="1" customWidth="1"/>
    <col min="3086" max="3086" width="9.21875" style="35" bestFit="1" customWidth="1"/>
    <col min="3087" max="3328" width="8.88671875" style="35"/>
    <col min="3329" max="3329" width="20.77734375" style="35" bestFit="1" customWidth="1"/>
    <col min="3330" max="3330" width="5.6640625" style="35" bestFit="1" customWidth="1"/>
    <col min="3331" max="3331" width="5.77734375" style="35" bestFit="1" customWidth="1"/>
    <col min="3332" max="3332" width="7.44140625" style="35" bestFit="1" customWidth="1"/>
    <col min="3333" max="3333" width="5.88671875" style="35" bestFit="1" customWidth="1"/>
    <col min="3334" max="3334" width="4.88671875" style="35" bestFit="1" customWidth="1"/>
    <col min="3335" max="3335" width="5.33203125" style="35" bestFit="1" customWidth="1"/>
    <col min="3336" max="3336" width="5.5546875" style="35" bestFit="1" customWidth="1"/>
    <col min="3337" max="3337" width="5" style="35" bestFit="1" customWidth="1"/>
    <col min="3338" max="3338" width="6.77734375" style="35" bestFit="1" customWidth="1"/>
    <col min="3339" max="3339" width="10.33203125" style="35" bestFit="1" customWidth="1"/>
    <col min="3340" max="3340" width="7.6640625" style="35" bestFit="1" customWidth="1"/>
    <col min="3341" max="3341" width="9.77734375" style="35" bestFit="1" customWidth="1"/>
    <col min="3342" max="3342" width="9.21875" style="35" bestFit="1" customWidth="1"/>
    <col min="3343" max="3584" width="8.88671875" style="35"/>
    <col min="3585" max="3585" width="20.77734375" style="35" bestFit="1" customWidth="1"/>
    <col min="3586" max="3586" width="5.6640625" style="35" bestFit="1" customWidth="1"/>
    <col min="3587" max="3587" width="5.77734375" style="35" bestFit="1" customWidth="1"/>
    <col min="3588" max="3588" width="7.44140625" style="35" bestFit="1" customWidth="1"/>
    <col min="3589" max="3589" width="5.88671875" style="35" bestFit="1" customWidth="1"/>
    <col min="3590" max="3590" width="4.88671875" style="35" bestFit="1" customWidth="1"/>
    <col min="3591" max="3591" width="5.33203125" style="35" bestFit="1" customWidth="1"/>
    <col min="3592" max="3592" width="5.5546875" style="35" bestFit="1" customWidth="1"/>
    <col min="3593" max="3593" width="5" style="35" bestFit="1" customWidth="1"/>
    <col min="3594" max="3594" width="6.77734375" style="35" bestFit="1" customWidth="1"/>
    <col min="3595" max="3595" width="10.33203125" style="35" bestFit="1" customWidth="1"/>
    <col min="3596" max="3596" width="7.6640625" style="35" bestFit="1" customWidth="1"/>
    <col min="3597" max="3597" width="9.77734375" style="35" bestFit="1" customWidth="1"/>
    <col min="3598" max="3598" width="9.21875" style="35" bestFit="1" customWidth="1"/>
    <col min="3599" max="3840" width="8.88671875" style="35"/>
    <col min="3841" max="3841" width="20.77734375" style="35" bestFit="1" customWidth="1"/>
    <col min="3842" max="3842" width="5.6640625" style="35" bestFit="1" customWidth="1"/>
    <col min="3843" max="3843" width="5.77734375" style="35" bestFit="1" customWidth="1"/>
    <col min="3844" max="3844" width="7.44140625" style="35" bestFit="1" customWidth="1"/>
    <col min="3845" max="3845" width="5.88671875" style="35" bestFit="1" customWidth="1"/>
    <col min="3846" max="3846" width="4.88671875" style="35" bestFit="1" customWidth="1"/>
    <col min="3847" max="3847" width="5.33203125" style="35" bestFit="1" customWidth="1"/>
    <col min="3848" max="3848" width="5.5546875" style="35" bestFit="1" customWidth="1"/>
    <col min="3849" max="3849" width="5" style="35" bestFit="1" customWidth="1"/>
    <col min="3850" max="3850" width="6.77734375" style="35" bestFit="1" customWidth="1"/>
    <col min="3851" max="3851" width="10.33203125" style="35" bestFit="1" customWidth="1"/>
    <col min="3852" max="3852" width="7.6640625" style="35" bestFit="1" customWidth="1"/>
    <col min="3853" max="3853" width="9.77734375" style="35" bestFit="1" customWidth="1"/>
    <col min="3854" max="3854" width="9.21875" style="35" bestFit="1" customWidth="1"/>
    <col min="3855" max="4096" width="8.88671875" style="35"/>
    <col min="4097" max="4097" width="20.77734375" style="35" bestFit="1" customWidth="1"/>
    <col min="4098" max="4098" width="5.6640625" style="35" bestFit="1" customWidth="1"/>
    <col min="4099" max="4099" width="5.77734375" style="35" bestFit="1" customWidth="1"/>
    <col min="4100" max="4100" width="7.44140625" style="35" bestFit="1" customWidth="1"/>
    <col min="4101" max="4101" width="5.88671875" style="35" bestFit="1" customWidth="1"/>
    <col min="4102" max="4102" width="4.88671875" style="35" bestFit="1" customWidth="1"/>
    <col min="4103" max="4103" width="5.33203125" style="35" bestFit="1" customWidth="1"/>
    <col min="4104" max="4104" width="5.5546875" style="35" bestFit="1" customWidth="1"/>
    <col min="4105" max="4105" width="5" style="35" bestFit="1" customWidth="1"/>
    <col min="4106" max="4106" width="6.77734375" style="35" bestFit="1" customWidth="1"/>
    <col min="4107" max="4107" width="10.33203125" style="35" bestFit="1" customWidth="1"/>
    <col min="4108" max="4108" width="7.6640625" style="35" bestFit="1" customWidth="1"/>
    <col min="4109" max="4109" width="9.77734375" style="35" bestFit="1" customWidth="1"/>
    <col min="4110" max="4110" width="9.21875" style="35" bestFit="1" customWidth="1"/>
    <col min="4111" max="4352" width="8.88671875" style="35"/>
    <col min="4353" max="4353" width="20.77734375" style="35" bestFit="1" customWidth="1"/>
    <col min="4354" max="4354" width="5.6640625" style="35" bestFit="1" customWidth="1"/>
    <col min="4355" max="4355" width="5.77734375" style="35" bestFit="1" customWidth="1"/>
    <col min="4356" max="4356" width="7.44140625" style="35" bestFit="1" customWidth="1"/>
    <col min="4357" max="4357" width="5.88671875" style="35" bestFit="1" customWidth="1"/>
    <col min="4358" max="4358" width="4.88671875" style="35" bestFit="1" customWidth="1"/>
    <col min="4359" max="4359" width="5.33203125" style="35" bestFit="1" customWidth="1"/>
    <col min="4360" max="4360" width="5.5546875" style="35" bestFit="1" customWidth="1"/>
    <col min="4361" max="4361" width="5" style="35" bestFit="1" customWidth="1"/>
    <col min="4362" max="4362" width="6.77734375" style="35" bestFit="1" customWidth="1"/>
    <col min="4363" max="4363" width="10.33203125" style="35" bestFit="1" customWidth="1"/>
    <col min="4364" max="4364" width="7.6640625" style="35" bestFit="1" customWidth="1"/>
    <col min="4365" max="4365" width="9.77734375" style="35" bestFit="1" customWidth="1"/>
    <col min="4366" max="4366" width="9.21875" style="35" bestFit="1" customWidth="1"/>
    <col min="4367" max="4608" width="8.88671875" style="35"/>
    <col min="4609" max="4609" width="20.77734375" style="35" bestFit="1" customWidth="1"/>
    <col min="4610" max="4610" width="5.6640625" style="35" bestFit="1" customWidth="1"/>
    <col min="4611" max="4611" width="5.77734375" style="35" bestFit="1" customWidth="1"/>
    <col min="4612" max="4612" width="7.44140625" style="35" bestFit="1" customWidth="1"/>
    <col min="4613" max="4613" width="5.88671875" style="35" bestFit="1" customWidth="1"/>
    <col min="4614" max="4614" width="4.88671875" style="35" bestFit="1" customWidth="1"/>
    <col min="4615" max="4615" width="5.33203125" style="35" bestFit="1" customWidth="1"/>
    <col min="4616" max="4616" width="5.5546875" style="35" bestFit="1" customWidth="1"/>
    <col min="4617" max="4617" width="5" style="35" bestFit="1" customWidth="1"/>
    <col min="4618" max="4618" width="6.77734375" style="35" bestFit="1" customWidth="1"/>
    <col min="4619" max="4619" width="10.33203125" style="35" bestFit="1" customWidth="1"/>
    <col min="4620" max="4620" width="7.6640625" style="35" bestFit="1" customWidth="1"/>
    <col min="4621" max="4621" width="9.77734375" style="35" bestFit="1" customWidth="1"/>
    <col min="4622" max="4622" width="9.21875" style="35" bestFit="1" customWidth="1"/>
    <col min="4623" max="4864" width="8.88671875" style="35"/>
    <col min="4865" max="4865" width="20.77734375" style="35" bestFit="1" customWidth="1"/>
    <col min="4866" max="4866" width="5.6640625" style="35" bestFit="1" customWidth="1"/>
    <col min="4867" max="4867" width="5.77734375" style="35" bestFit="1" customWidth="1"/>
    <col min="4868" max="4868" width="7.44140625" style="35" bestFit="1" customWidth="1"/>
    <col min="4869" max="4869" width="5.88671875" style="35" bestFit="1" customWidth="1"/>
    <col min="4870" max="4870" width="4.88671875" style="35" bestFit="1" customWidth="1"/>
    <col min="4871" max="4871" width="5.33203125" style="35" bestFit="1" customWidth="1"/>
    <col min="4872" max="4872" width="5.5546875" style="35" bestFit="1" customWidth="1"/>
    <col min="4873" max="4873" width="5" style="35" bestFit="1" customWidth="1"/>
    <col min="4874" max="4874" width="6.77734375" style="35" bestFit="1" customWidth="1"/>
    <col min="4875" max="4875" width="10.33203125" style="35" bestFit="1" customWidth="1"/>
    <col min="4876" max="4876" width="7.6640625" style="35" bestFit="1" customWidth="1"/>
    <col min="4877" max="4877" width="9.77734375" style="35" bestFit="1" customWidth="1"/>
    <col min="4878" max="4878" width="9.21875" style="35" bestFit="1" customWidth="1"/>
    <col min="4879" max="5120" width="8.88671875" style="35"/>
    <col min="5121" max="5121" width="20.77734375" style="35" bestFit="1" customWidth="1"/>
    <col min="5122" max="5122" width="5.6640625" style="35" bestFit="1" customWidth="1"/>
    <col min="5123" max="5123" width="5.77734375" style="35" bestFit="1" customWidth="1"/>
    <col min="5124" max="5124" width="7.44140625" style="35" bestFit="1" customWidth="1"/>
    <col min="5125" max="5125" width="5.88671875" style="35" bestFit="1" customWidth="1"/>
    <col min="5126" max="5126" width="4.88671875" style="35" bestFit="1" customWidth="1"/>
    <col min="5127" max="5127" width="5.33203125" style="35" bestFit="1" customWidth="1"/>
    <col min="5128" max="5128" width="5.5546875" style="35" bestFit="1" customWidth="1"/>
    <col min="5129" max="5129" width="5" style="35" bestFit="1" customWidth="1"/>
    <col min="5130" max="5130" width="6.77734375" style="35" bestFit="1" customWidth="1"/>
    <col min="5131" max="5131" width="10.33203125" style="35" bestFit="1" customWidth="1"/>
    <col min="5132" max="5132" width="7.6640625" style="35" bestFit="1" customWidth="1"/>
    <col min="5133" max="5133" width="9.77734375" style="35" bestFit="1" customWidth="1"/>
    <col min="5134" max="5134" width="9.21875" style="35" bestFit="1" customWidth="1"/>
    <col min="5135" max="5376" width="8.88671875" style="35"/>
    <col min="5377" max="5377" width="20.77734375" style="35" bestFit="1" customWidth="1"/>
    <col min="5378" max="5378" width="5.6640625" style="35" bestFit="1" customWidth="1"/>
    <col min="5379" max="5379" width="5.77734375" style="35" bestFit="1" customWidth="1"/>
    <col min="5380" max="5380" width="7.44140625" style="35" bestFit="1" customWidth="1"/>
    <col min="5381" max="5381" width="5.88671875" style="35" bestFit="1" customWidth="1"/>
    <col min="5382" max="5382" width="4.88671875" style="35" bestFit="1" customWidth="1"/>
    <col min="5383" max="5383" width="5.33203125" style="35" bestFit="1" customWidth="1"/>
    <col min="5384" max="5384" width="5.5546875" style="35" bestFit="1" customWidth="1"/>
    <col min="5385" max="5385" width="5" style="35" bestFit="1" customWidth="1"/>
    <col min="5386" max="5386" width="6.77734375" style="35" bestFit="1" customWidth="1"/>
    <col min="5387" max="5387" width="10.33203125" style="35" bestFit="1" customWidth="1"/>
    <col min="5388" max="5388" width="7.6640625" style="35" bestFit="1" customWidth="1"/>
    <col min="5389" max="5389" width="9.77734375" style="35" bestFit="1" customWidth="1"/>
    <col min="5390" max="5390" width="9.21875" style="35" bestFit="1" customWidth="1"/>
    <col min="5391" max="5632" width="8.88671875" style="35"/>
    <col min="5633" max="5633" width="20.77734375" style="35" bestFit="1" customWidth="1"/>
    <col min="5634" max="5634" width="5.6640625" style="35" bestFit="1" customWidth="1"/>
    <col min="5635" max="5635" width="5.77734375" style="35" bestFit="1" customWidth="1"/>
    <col min="5636" max="5636" width="7.44140625" style="35" bestFit="1" customWidth="1"/>
    <col min="5637" max="5637" width="5.88671875" style="35" bestFit="1" customWidth="1"/>
    <col min="5638" max="5638" width="4.88671875" style="35" bestFit="1" customWidth="1"/>
    <col min="5639" max="5639" width="5.33203125" style="35" bestFit="1" customWidth="1"/>
    <col min="5640" max="5640" width="5.5546875" style="35" bestFit="1" customWidth="1"/>
    <col min="5641" max="5641" width="5" style="35" bestFit="1" customWidth="1"/>
    <col min="5642" max="5642" width="6.77734375" style="35" bestFit="1" customWidth="1"/>
    <col min="5643" max="5643" width="10.33203125" style="35" bestFit="1" customWidth="1"/>
    <col min="5644" max="5644" width="7.6640625" style="35" bestFit="1" customWidth="1"/>
    <col min="5645" max="5645" width="9.77734375" style="35" bestFit="1" customWidth="1"/>
    <col min="5646" max="5646" width="9.21875" style="35" bestFit="1" customWidth="1"/>
    <col min="5647" max="5888" width="8.88671875" style="35"/>
    <col min="5889" max="5889" width="20.77734375" style="35" bestFit="1" customWidth="1"/>
    <col min="5890" max="5890" width="5.6640625" style="35" bestFit="1" customWidth="1"/>
    <col min="5891" max="5891" width="5.77734375" style="35" bestFit="1" customWidth="1"/>
    <col min="5892" max="5892" width="7.44140625" style="35" bestFit="1" customWidth="1"/>
    <col min="5893" max="5893" width="5.88671875" style="35" bestFit="1" customWidth="1"/>
    <col min="5894" max="5894" width="4.88671875" style="35" bestFit="1" customWidth="1"/>
    <col min="5895" max="5895" width="5.33203125" style="35" bestFit="1" customWidth="1"/>
    <col min="5896" max="5896" width="5.5546875" style="35" bestFit="1" customWidth="1"/>
    <col min="5897" max="5897" width="5" style="35" bestFit="1" customWidth="1"/>
    <col min="5898" max="5898" width="6.77734375" style="35" bestFit="1" customWidth="1"/>
    <col min="5899" max="5899" width="10.33203125" style="35" bestFit="1" customWidth="1"/>
    <col min="5900" max="5900" width="7.6640625" style="35" bestFit="1" customWidth="1"/>
    <col min="5901" max="5901" width="9.77734375" style="35" bestFit="1" customWidth="1"/>
    <col min="5902" max="5902" width="9.21875" style="35" bestFit="1" customWidth="1"/>
    <col min="5903" max="6144" width="8.88671875" style="35"/>
    <col min="6145" max="6145" width="20.77734375" style="35" bestFit="1" customWidth="1"/>
    <col min="6146" max="6146" width="5.6640625" style="35" bestFit="1" customWidth="1"/>
    <col min="6147" max="6147" width="5.77734375" style="35" bestFit="1" customWidth="1"/>
    <col min="6148" max="6148" width="7.44140625" style="35" bestFit="1" customWidth="1"/>
    <col min="6149" max="6149" width="5.88671875" style="35" bestFit="1" customWidth="1"/>
    <col min="6150" max="6150" width="4.88671875" style="35" bestFit="1" customWidth="1"/>
    <col min="6151" max="6151" width="5.33203125" style="35" bestFit="1" customWidth="1"/>
    <col min="6152" max="6152" width="5.5546875" style="35" bestFit="1" customWidth="1"/>
    <col min="6153" max="6153" width="5" style="35" bestFit="1" customWidth="1"/>
    <col min="6154" max="6154" width="6.77734375" style="35" bestFit="1" customWidth="1"/>
    <col min="6155" max="6155" width="10.33203125" style="35" bestFit="1" customWidth="1"/>
    <col min="6156" max="6156" width="7.6640625" style="35" bestFit="1" customWidth="1"/>
    <col min="6157" max="6157" width="9.77734375" style="35" bestFit="1" customWidth="1"/>
    <col min="6158" max="6158" width="9.21875" style="35" bestFit="1" customWidth="1"/>
    <col min="6159" max="6400" width="8.88671875" style="35"/>
    <col min="6401" max="6401" width="20.77734375" style="35" bestFit="1" customWidth="1"/>
    <col min="6402" max="6402" width="5.6640625" style="35" bestFit="1" customWidth="1"/>
    <col min="6403" max="6403" width="5.77734375" style="35" bestFit="1" customWidth="1"/>
    <col min="6404" max="6404" width="7.44140625" style="35" bestFit="1" customWidth="1"/>
    <col min="6405" max="6405" width="5.88671875" style="35" bestFit="1" customWidth="1"/>
    <col min="6406" max="6406" width="4.88671875" style="35" bestFit="1" customWidth="1"/>
    <col min="6407" max="6407" width="5.33203125" style="35" bestFit="1" customWidth="1"/>
    <col min="6408" max="6408" width="5.5546875" style="35" bestFit="1" customWidth="1"/>
    <col min="6409" max="6409" width="5" style="35" bestFit="1" customWidth="1"/>
    <col min="6410" max="6410" width="6.77734375" style="35" bestFit="1" customWidth="1"/>
    <col min="6411" max="6411" width="10.33203125" style="35" bestFit="1" customWidth="1"/>
    <col min="6412" max="6412" width="7.6640625" style="35" bestFit="1" customWidth="1"/>
    <col min="6413" max="6413" width="9.77734375" style="35" bestFit="1" customWidth="1"/>
    <col min="6414" max="6414" width="9.21875" style="35" bestFit="1" customWidth="1"/>
    <col min="6415" max="6656" width="8.88671875" style="35"/>
    <col min="6657" max="6657" width="20.77734375" style="35" bestFit="1" customWidth="1"/>
    <col min="6658" max="6658" width="5.6640625" style="35" bestFit="1" customWidth="1"/>
    <col min="6659" max="6659" width="5.77734375" style="35" bestFit="1" customWidth="1"/>
    <col min="6660" max="6660" width="7.44140625" style="35" bestFit="1" customWidth="1"/>
    <col min="6661" max="6661" width="5.88671875" style="35" bestFit="1" customWidth="1"/>
    <col min="6662" max="6662" width="4.88671875" style="35" bestFit="1" customWidth="1"/>
    <col min="6663" max="6663" width="5.33203125" style="35" bestFit="1" customWidth="1"/>
    <col min="6664" max="6664" width="5.5546875" style="35" bestFit="1" customWidth="1"/>
    <col min="6665" max="6665" width="5" style="35" bestFit="1" customWidth="1"/>
    <col min="6666" max="6666" width="6.77734375" style="35" bestFit="1" customWidth="1"/>
    <col min="6667" max="6667" width="10.33203125" style="35" bestFit="1" customWidth="1"/>
    <col min="6668" max="6668" width="7.6640625" style="35" bestFit="1" customWidth="1"/>
    <col min="6669" max="6669" width="9.77734375" style="35" bestFit="1" customWidth="1"/>
    <col min="6670" max="6670" width="9.21875" style="35" bestFit="1" customWidth="1"/>
    <col min="6671" max="6912" width="8.88671875" style="35"/>
    <col min="6913" max="6913" width="20.77734375" style="35" bestFit="1" customWidth="1"/>
    <col min="6914" max="6914" width="5.6640625" style="35" bestFit="1" customWidth="1"/>
    <col min="6915" max="6915" width="5.77734375" style="35" bestFit="1" customWidth="1"/>
    <col min="6916" max="6916" width="7.44140625" style="35" bestFit="1" customWidth="1"/>
    <col min="6917" max="6917" width="5.88671875" style="35" bestFit="1" customWidth="1"/>
    <col min="6918" max="6918" width="4.88671875" style="35" bestFit="1" customWidth="1"/>
    <col min="6919" max="6919" width="5.33203125" style="35" bestFit="1" customWidth="1"/>
    <col min="6920" max="6920" width="5.5546875" style="35" bestFit="1" customWidth="1"/>
    <col min="6921" max="6921" width="5" style="35" bestFit="1" customWidth="1"/>
    <col min="6922" max="6922" width="6.77734375" style="35" bestFit="1" customWidth="1"/>
    <col min="6923" max="6923" width="10.33203125" style="35" bestFit="1" customWidth="1"/>
    <col min="6924" max="6924" width="7.6640625" style="35" bestFit="1" customWidth="1"/>
    <col min="6925" max="6925" width="9.77734375" style="35" bestFit="1" customWidth="1"/>
    <col min="6926" max="6926" width="9.21875" style="35" bestFit="1" customWidth="1"/>
    <col min="6927" max="7168" width="8.88671875" style="35"/>
    <col min="7169" max="7169" width="20.77734375" style="35" bestFit="1" customWidth="1"/>
    <col min="7170" max="7170" width="5.6640625" style="35" bestFit="1" customWidth="1"/>
    <col min="7171" max="7171" width="5.77734375" style="35" bestFit="1" customWidth="1"/>
    <col min="7172" max="7172" width="7.44140625" style="35" bestFit="1" customWidth="1"/>
    <col min="7173" max="7173" width="5.88671875" style="35" bestFit="1" customWidth="1"/>
    <col min="7174" max="7174" width="4.88671875" style="35" bestFit="1" customWidth="1"/>
    <col min="7175" max="7175" width="5.33203125" style="35" bestFit="1" customWidth="1"/>
    <col min="7176" max="7176" width="5.5546875" style="35" bestFit="1" customWidth="1"/>
    <col min="7177" max="7177" width="5" style="35" bestFit="1" customWidth="1"/>
    <col min="7178" max="7178" width="6.77734375" style="35" bestFit="1" customWidth="1"/>
    <col min="7179" max="7179" width="10.33203125" style="35" bestFit="1" customWidth="1"/>
    <col min="7180" max="7180" width="7.6640625" style="35" bestFit="1" customWidth="1"/>
    <col min="7181" max="7181" width="9.77734375" style="35" bestFit="1" customWidth="1"/>
    <col min="7182" max="7182" width="9.21875" style="35" bestFit="1" customWidth="1"/>
    <col min="7183" max="7424" width="8.88671875" style="35"/>
    <col min="7425" max="7425" width="20.77734375" style="35" bestFit="1" customWidth="1"/>
    <col min="7426" max="7426" width="5.6640625" style="35" bestFit="1" customWidth="1"/>
    <col min="7427" max="7427" width="5.77734375" style="35" bestFit="1" customWidth="1"/>
    <col min="7428" max="7428" width="7.44140625" style="35" bestFit="1" customWidth="1"/>
    <col min="7429" max="7429" width="5.88671875" style="35" bestFit="1" customWidth="1"/>
    <col min="7430" max="7430" width="4.88671875" style="35" bestFit="1" customWidth="1"/>
    <col min="7431" max="7431" width="5.33203125" style="35" bestFit="1" customWidth="1"/>
    <col min="7432" max="7432" width="5.5546875" style="35" bestFit="1" customWidth="1"/>
    <col min="7433" max="7433" width="5" style="35" bestFit="1" customWidth="1"/>
    <col min="7434" max="7434" width="6.77734375" style="35" bestFit="1" customWidth="1"/>
    <col min="7435" max="7435" width="10.33203125" style="35" bestFit="1" customWidth="1"/>
    <col min="7436" max="7436" width="7.6640625" style="35" bestFit="1" customWidth="1"/>
    <col min="7437" max="7437" width="9.77734375" style="35" bestFit="1" customWidth="1"/>
    <col min="7438" max="7438" width="9.21875" style="35" bestFit="1" customWidth="1"/>
    <col min="7439" max="7680" width="8.88671875" style="35"/>
    <col min="7681" max="7681" width="20.77734375" style="35" bestFit="1" customWidth="1"/>
    <col min="7682" max="7682" width="5.6640625" style="35" bestFit="1" customWidth="1"/>
    <col min="7683" max="7683" width="5.77734375" style="35" bestFit="1" customWidth="1"/>
    <col min="7684" max="7684" width="7.44140625" style="35" bestFit="1" customWidth="1"/>
    <col min="7685" max="7685" width="5.88671875" style="35" bestFit="1" customWidth="1"/>
    <col min="7686" max="7686" width="4.88671875" style="35" bestFit="1" customWidth="1"/>
    <col min="7687" max="7687" width="5.33203125" style="35" bestFit="1" customWidth="1"/>
    <col min="7688" max="7688" width="5.5546875" style="35" bestFit="1" customWidth="1"/>
    <col min="7689" max="7689" width="5" style="35" bestFit="1" customWidth="1"/>
    <col min="7690" max="7690" width="6.77734375" style="35" bestFit="1" customWidth="1"/>
    <col min="7691" max="7691" width="10.33203125" style="35" bestFit="1" customWidth="1"/>
    <col min="7692" max="7692" width="7.6640625" style="35" bestFit="1" customWidth="1"/>
    <col min="7693" max="7693" width="9.77734375" style="35" bestFit="1" customWidth="1"/>
    <col min="7694" max="7694" width="9.21875" style="35" bestFit="1" customWidth="1"/>
    <col min="7695" max="7936" width="8.88671875" style="35"/>
    <col min="7937" max="7937" width="20.77734375" style="35" bestFit="1" customWidth="1"/>
    <col min="7938" max="7938" width="5.6640625" style="35" bestFit="1" customWidth="1"/>
    <col min="7939" max="7939" width="5.77734375" style="35" bestFit="1" customWidth="1"/>
    <col min="7940" max="7940" width="7.44140625" style="35" bestFit="1" customWidth="1"/>
    <col min="7941" max="7941" width="5.88671875" style="35" bestFit="1" customWidth="1"/>
    <col min="7942" max="7942" width="4.88671875" style="35" bestFit="1" customWidth="1"/>
    <col min="7943" max="7943" width="5.33203125" style="35" bestFit="1" customWidth="1"/>
    <col min="7944" max="7944" width="5.5546875" style="35" bestFit="1" customWidth="1"/>
    <col min="7945" max="7945" width="5" style="35" bestFit="1" customWidth="1"/>
    <col min="7946" max="7946" width="6.77734375" style="35" bestFit="1" customWidth="1"/>
    <col min="7947" max="7947" width="10.33203125" style="35" bestFit="1" customWidth="1"/>
    <col min="7948" max="7948" width="7.6640625" style="35" bestFit="1" customWidth="1"/>
    <col min="7949" max="7949" width="9.77734375" style="35" bestFit="1" customWidth="1"/>
    <col min="7950" max="7950" width="9.21875" style="35" bestFit="1" customWidth="1"/>
    <col min="7951" max="8192" width="8.88671875" style="35"/>
    <col min="8193" max="8193" width="20.77734375" style="35" bestFit="1" customWidth="1"/>
    <col min="8194" max="8194" width="5.6640625" style="35" bestFit="1" customWidth="1"/>
    <col min="8195" max="8195" width="5.77734375" style="35" bestFit="1" customWidth="1"/>
    <col min="8196" max="8196" width="7.44140625" style="35" bestFit="1" customWidth="1"/>
    <col min="8197" max="8197" width="5.88671875" style="35" bestFit="1" customWidth="1"/>
    <col min="8198" max="8198" width="4.88671875" style="35" bestFit="1" customWidth="1"/>
    <col min="8199" max="8199" width="5.33203125" style="35" bestFit="1" customWidth="1"/>
    <col min="8200" max="8200" width="5.5546875" style="35" bestFit="1" customWidth="1"/>
    <col min="8201" max="8201" width="5" style="35" bestFit="1" customWidth="1"/>
    <col min="8202" max="8202" width="6.77734375" style="35" bestFit="1" customWidth="1"/>
    <col min="8203" max="8203" width="10.33203125" style="35" bestFit="1" customWidth="1"/>
    <col min="8204" max="8204" width="7.6640625" style="35" bestFit="1" customWidth="1"/>
    <col min="8205" max="8205" width="9.77734375" style="35" bestFit="1" customWidth="1"/>
    <col min="8206" max="8206" width="9.21875" style="35" bestFit="1" customWidth="1"/>
    <col min="8207" max="8448" width="8.88671875" style="35"/>
    <col min="8449" max="8449" width="20.77734375" style="35" bestFit="1" customWidth="1"/>
    <col min="8450" max="8450" width="5.6640625" style="35" bestFit="1" customWidth="1"/>
    <col min="8451" max="8451" width="5.77734375" style="35" bestFit="1" customWidth="1"/>
    <col min="8452" max="8452" width="7.44140625" style="35" bestFit="1" customWidth="1"/>
    <col min="8453" max="8453" width="5.88671875" style="35" bestFit="1" customWidth="1"/>
    <col min="8454" max="8454" width="4.88671875" style="35" bestFit="1" customWidth="1"/>
    <col min="8455" max="8455" width="5.33203125" style="35" bestFit="1" customWidth="1"/>
    <col min="8456" max="8456" width="5.5546875" style="35" bestFit="1" customWidth="1"/>
    <col min="8457" max="8457" width="5" style="35" bestFit="1" customWidth="1"/>
    <col min="8458" max="8458" width="6.77734375" style="35" bestFit="1" customWidth="1"/>
    <col min="8459" max="8459" width="10.33203125" style="35" bestFit="1" customWidth="1"/>
    <col min="8460" max="8460" width="7.6640625" style="35" bestFit="1" customWidth="1"/>
    <col min="8461" max="8461" width="9.77734375" style="35" bestFit="1" customWidth="1"/>
    <col min="8462" max="8462" width="9.21875" style="35" bestFit="1" customWidth="1"/>
    <col min="8463" max="8704" width="8.88671875" style="35"/>
    <col min="8705" max="8705" width="20.77734375" style="35" bestFit="1" customWidth="1"/>
    <col min="8706" max="8706" width="5.6640625" style="35" bestFit="1" customWidth="1"/>
    <col min="8707" max="8707" width="5.77734375" style="35" bestFit="1" customWidth="1"/>
    <col min="8708" max="8708" width="7.44140625" style="35" bestFit="1" customWidth="1"/>
    <col min="8709" max="8709" width="5.88671875" style="35" bestFit="1" customWidth="1"/>
    <col min="8710" max="8710" width="4.88671875" style="35" bestFit="1" customWidth="1"/>
    <col min="8711" max="8711" width="5.33203125" style="35" bestFit="1" customWidth="1"/>
    <col min="8712" max="8712" width="5.5546875" style="35" bestFit="1" customWidth="1"/>
    <col min="8713" max="8713" width="5" style="35" bestFit="1" customWidth="1"/>
    <col min="8714" max="8714" width="6.77734375" style="35" bestFit="1" customWidth="1"/>
    <col min="8715" max="8715" width="10.33203125" style="35" bestFit="1" customWidth="1"/>
    <col min="8716" max="8716" width="7.6640625" style="35" bestFit="1" customWidth="1"/>
    <col min="8717" max="8717" width="9.77734375" style="35" bestFit="1" customWidth="1"/>
    <col min="8718" max="8718" width="9.21875" style="35" bestFit="1" customWidth="1"/>
    <col min="8719" max="8960" width="8.88671875" style="35"/>
    <col min="8961" max="8961" width="20.77734375" style="35" bestFit="1" customWidth="1"/>
    <col min="8962" max="8962" width="5.6640625" style="35" bestFit="1" customWidth="1"/>
    <col min="8963" max="8963" width="5.77734375" style="35" bestFit="1" customWidth="1"/>
    <col min="8964" max="8964" width="7.44140625" style="35" bestFit="1" customWidth="1"/>
    <col min="8965" max="8965" width="5.88671875" style="35" bestFit="1" customWidth="1"/>
    <col min="8966" max="8966" width="4.88671875" style="35" bestFit="1" customWidth="1"/>
    <col min="8967" max="8967" width="5.33203125" style="35" bestFit="1" customWidth="1"/>
    <col min="8968" max="8968" width="5.5546875" style="35" bestFit="1" customWidth="1"/>
    <col min="8969" max="8969" width="5" style="35" bestFit="1" customWidth="1"/>
    <col min="8970" max="8970" width="6.77734375" style="35" bestFit="1" customWidth="1"/>
    <col min="8971" max="8971" width="10.33203125" style="35" bestFit="1" customWidth="1"/>
    <col min="8972" max="8972" width="7.6640625" style="35" bestFit="1" customWidth="1"/>
    <col min="8973" max="8973" width="9.77734375" style="35" bestFit="1" customWidth="1"/>
    <col min="8974" max="8974" width="9.21875" style="35" bestFit="1" customWidth="1"/>
    <col min="8975" max="9216" width="8.88671875" style="35"/>
    <col min="9217" max="9217" width="20.77734375" style="35" bestFit="1" customWidth="1"/>
    <col min="9218" max="9218" width="5.6640625" style="35" bestFit="1" customWidth="1"/>
    <col min="9219" max="9219" width="5.77734375" style="35" bestFit="1" customWidth="1"/>
    <col min="9220" max="9220" width="7.44140625" style="35" bestFit="1" customWidth="1"/>
    <col min="9221" max="9221" width="5.88671875" style="35" bestFit="1" customWidth="1"/>
    <col min="9222" max="9222" width="4.88671875" style="35" bestFit="1" customWidth="1"/>
    <col min="9223" max="9223" width="5.33203125" style="35" bestFit="1" customWidth="1"/>
    <col min="9224" max="9224" width="5.5546875" style="35" bestFit="1" customWidth="1"/>
    <col min="9225" max="9225" width="5" style="35" bestFit="1" customWidth="1"/>
    <col min="9226" max="9226" width="6.77734375" style="35" bestFit="1" customWidth="1"/>
    <col min="9227" max="9227" width="10.33203125" style="35" bestFit="1" customWidth="1"/>
    <col min="9228" max="9228" width="7.6640625" style="35" bestFit="1" customWidth="1"/>
    <col min="9229" max="9229" width="9.77734375" style="35" bestFit="1" customWidth="1"/>
    <col min="9230" max="9230" width="9.21875" style="35" bestFit="1" customWidth="1"/>
    <col min="9231" max="9472" width="8.88671875" style="35"/>
    <col min="9473" max="9473" width="20.77734375" style="35" bestFit="1" customWidth="1"/>
    <col min="9474" max="9474" width="5.6640625" style="35" bestFit="1" customWidth="1"/>
    <col min="9475" max="9475" width="5.77734375" style="35" bestFit="1" customWidth="1"/>
    <col min="9476" max="9476" width="7.44140625" style="35" bestFit="1" customWidth="1"/>
    <col min="9477" max="9477" width="5.88671875" style="35" bestFit="1" customWidth="1"/>
    <col min="9478" max="9478" width="4.88671875" style="35" bestFit="1" customWidth="1"/>
    <col min="9479" max="9479" width="5.33203125" style="35" bestFit="1" customWidth="1"/>
    <col min="9480" max="9480" width="5.5546875" style="35" bestFit="1" customWidth="1"/>
    <col min="9481" max="9481" width="5" style="35" bestFit="1" customWidth="1"/>
    <col min="9482" max="9482" width="6.77734375" style="35" bestFit="1" customWidth="1"/>
    <col min="9483" max="9483" width="10.33203125" style="35" bestFit="1" customWidth="1"/>
    <col min="9484" max="9484" width="7.6640625" style="35" bestFit="1" customWidth="1"/>
    <col min="9485" max="9485" width="9.77734375" style="35" bestFit="1" customWidth="1"/>
    <col min="9486" max="9486" width="9.21875" style="35" bestFit="1" customWidth="1"/>
    <col min="9487" max="9728" width="8.88671875" style="35"/>
    <col min="9729" max="9729" width="20.77734375" style="35" bestFit="1" customWidth="1"/>
    <col min="9730" max="9730" width="5.6640625" style="35" bestFit="1" customWidth="1"/>
    <col min="9731" max="9731" width="5.77734375" style="35" bestFit="1" customWidth="1"/>
    <col min="9732" max="9732" width="7.44140625" style="35" bestFit="1" customWidth="1"/>
    <col min="9733" max="9733" width="5.88671875" style="35" bestFit="1" customWidth="1"/>
    <col min="9734" max="9734" width="4.88671875" style="35" bestFit="1" customWidth="1"/>
    <col min="9735" max="9735" width="5.33203125" style="35" bestFit="1" customWidth="1"/>
    <col min="9736" max="9736" width="5.5546875" style="35" bestFit="1" customWidth="1"/>
    <col min="9737" max="9737" width="5" style="35" bestFit="1" customWidth="1"/>
    <col min="9738" max="9738" width="6.77734375" style="35" bestFit="1" customWidth="1"/>
    <col min="9739" max="9739" width="10.33203125" style="35" bestFit="1" customWidth="1"/>
    <col min="9740" max="9740" width="7.6640625" style="35" bestFit="1" customWidth="1"/>
    <col min="9741" max="9741" width="9.77734375" style="35" bestFit="1" customWidth="1"/>
    <col min="9742" max="9742" width="9.21875" style="35" bestFit="1" customWidth="1"/>
    <col min="9743" max="9984" width="8.88671875" style="35"/>
    <col min="9985" max="9985" width="20.77734375" style="35" bestFit="1" customWidth="1"/>
    <col min="9986" max="9986" width="5.6640625" style="35" bestFit="1" customWidth="1"/>
    <col min="9987" max="9987" width="5.77734375" style="35" bestFit="1" customWidth="1"/>
    <col min="9988" max="9988" width="7.44140625" style="35" bestFit="1" customWidth="1"/>
    <col min="9989" max="9989" width="5.88671875" style="35" bestFit="1" customWidth="1"/>
    <col min="9990" max="9990" width="4.88671875" style="35" bestFit="1" customWidth="1"/>
    <col min="9991" max="9991" width="5.33203125" style="35" bestFit="1" customWidth="1"/>
    <col min="9992" max="9992" width="5.5546875" style="35" bestFit="1" customWidth="1"/>
    <col min="9993" max="9993" width="5" style="35" bestFit="1" customWidth="1"/>
    <col min="9994" max="9994" width="6.77734375" style="35" bestFit="1" customWidth="1"/>
    <col min="9995" max="9995" width="10.33203125" style="35" bestFit="1" customWidth="1"/>
    <col min="9996" max="9996" width="7.6640625" style="35" bestFit="1" customWidth="1"/>
    <col min="9997" max="9997" width="9.77734375" style="35" bestFit="1" customWidth="1"/>
    <col min="9998" max="9998" width="9.21875" style="35" bestFit="1" customWidth="1"/>
    <col min="9999" max="10240" width="8.88671875" style="35"/>
    <col min="10241" max="10241" width="20.77734375" style="35" bestFit="1" customWidth="1"/>
    <col min="10242" max="10242" width="5.6640625" style="35" bestFit="1" customWidth="1"/>
    <col min="10243" max="10243" width="5.77734375" style="35" bestFit="1" customWidth="1"/>
    <col min="10244" max="10244" width="7.44140625" style="35" bestFit="1" customWidth="1"/>
    <col min="10245" max="10245" width="5.88671875" style="35" bestFit="1" customWidth="1"/>
    <col min="10246" max="10246" width="4.88671875" style="35" bestFit="1" customWidth="1"/>
    <col min="10247" max="10247" width="5.33203125" style="35" bestFit="1" customWidth="1"/>
    <col min="10248" max="10248" width="5.5546875" style="35" bestFit="1" customWidth="1"/>
    <col min="10249" max="10249" width="5" style="35" bestFit="1" customWidth="1"/>
    <col min="10250" max="10250" width="6.77734375" style="35" bestFit="1" customWidth="1"/>
    <col min="10251" max="10251" width="10.33203125" style="35" bestFit="1" customWidth="1"/>
    <col min="10252" max="10252" width="7.6640625" style="35" bestFit="1" customWidth="1"/>
    <col min="10253" max="10253" width="9.77734375" style="35" bestFit="1" customWidth="1"/>
    <col min="10254" max="10254" width="9.21875" style="35" bestFit="1" customWidth="1"/>
    <col min="10255" max="10496" width="8.88671875" style="35"/>
    <col min="10497" max="10497" width="20.77734375" style="35" bestFit="1" customWidth="1"/>
    <col min="10498" max="10498" width="5.6640625" style="35" bestFit="1" customWidth="1"/>
    <col min="10499" max="10499" width="5.77734375" style="35" bestFit="1" customWidth="1"/>
    <col min="10500" max="10500" width="7.44140625" style="35" bestFit="1" customWidth="1"/>
    <col min="10501" max="10501" width="5.88671875" style="35" bestFit="1" customWidth="1"/>
    <col min="10502" max="10502" width="4.88671875" style="35" bestFit="1" customWidth="1"/>
    <col min="10503" max="10503" width="5.33203125" style="35" bestFit="1" customWidth="1"/>
    <col min="10504" max="10504" width="5.5546875" style="35" bestFit="1" customWidth="1"/>
    <col min="10505" max="10505" width="5" style="35" bestFit="1" customWidth="1"/>
    <col min="10506" max="10506" width="6.77734375" style="35" bestFit="1" customWidth="1"/>
    <col min="10507" max="10507" width="10.33203125" style="35" bestFit="1" customWidth="1"/>
    <col min="10508" max="10508" width="7.6640625" style="35" bestFit="1" customWidth="1"/>
    <col min="10509" max="10509" width="9.77734375" style="35" bestFit="1" customWidth="1"/>
    <col min="10510" max="10510" width="9.21875" style="35" bestFit="1" customWidth="1"/>
    <col min="10511" max="10752" width="8.88671875" style="35"/>
    <col min="10753" max="10753" width="20.77734375" style="35" bestFit="1" customWidth="1"/>
    <col min="10754" max="10754" width="5.6640625" style="35" bestFit="1" customWidth="1"/>
    <col min="10755" max="10755" width="5.77734375" style="35" bestFit="1" customWidth="1"/>
    <col min="10756" max="10756" width="7.44140625" style="35" bestFit="1" customWidth="1"/>
    <col min="10757" max="10757" width="5.88671875" style="35" bestFit="1" customWidth="1"/>
    <col min="10758" max="10758" width="4.88671875" style="35" bestFit="1" customWidth="1"/>
    <col min="10759" max="10759" width="5.33203125" style="35" bestFit="1" customWidth="1"/>
    <col min="10760" max="10760" width="5.5546875" style="35" bestFit="1" customWidth="1"/>
    <col min="10761" max="10761" width="5" style="35" bestFit="1" customWidth="1"/>
    <col min="10762" max="10762" width="6.77734375" style="35" bestFit="1" customWidth="1"/>
    <col min="10763" max="10763" width="10.33203125" style="35" bestFit="1" customWidth="1"/>
    <col min="10764" max="10764" width="7.6640625" style="35" bestFit="1" customWidth="1"/>
    <col min="10765" max="10765" width="9.77734375" style="35" bestFit="1" customWidth="1"/>
    <col min="10766" max="10766" width="9.21875" style="35" bestFit="1" customWidth="1"/>
    <col min="10767" max="11008" width="8.88671875" style="35"/>
    <col min="11009" max="11009" width="20.77734375" style="35" bestFit="1" customWidth="1"/>
    <col min="11010" max="11010" width="5.6640625" style="35" bestFit="1" customWidth="1"/>
    <col min="11011" max="11011" width="5.77734375" style="35" bestFit="1" customWidth="1"/>
    <col min="11012" max="11012" width="7.44140625" style="35" bestFit="1" customWidth="1"/>
    <col min="11013" max="11013" width="5.88671875" style="35" bestFit="1" customWidth="1"/>
    <col min="11014" max="11014" width="4.88671875" style="35" bestFit="1" customWidth="1"/>
    <col min="11015" max="11015" width="5.33203125" style="35" bestFit="1" customWidth="1"/>
    <col min="11016" max="11016" width="5.5546875" style="35" bestFit="1" customWidth="1"/>
    <col min="11017" max="11017" width="5" style="35" bestFit="1" customWidth="1"/>
    <col min="11018" max="11018" width="6.77734375" style="35" bestFit="1" customWidth="1"/>
    <col min="11019" max="11019" width="10.33203125" style="35" bestFit="1" customWidth="1"/>
    <col min="11020" max="11020" width="7.6640625" style="35" bestFit="1" customWidth="1"/>
    <col min="11021" max="11021" width="9.77734375" style="35" bestFit="1" customWidth="1"/>
    <col min="11022" max="11022" width="9.21875" style="35" bestFit="1" customWidth="1"/>
    <col min="11023" max="11264" width="8.88671875" style="35"/>
    <col min="11265" max="11265" width="20.77734375" style="35" bestFit="1" customWidth="1"/>
    <col min="11266" max="11266" width="5.6640625" style="35" bestFit="1" customWidth="1"/>
    <col min="11267" max="11267" width="5.77734375" style="35" bestFit="1" customWidth="1"/>
    <col min="11268" max="11268" width="7.44140625" style="35" bestFit="1" customWidth="1"/>
    <col min="11269" max="11269" width="5.88671875" style="35" bestFit="1" customWidth="1"/>
    <col min="11270" max="11270" width="4.88671875" style="35" bestFit="1" customWidth="1"/>
    <col min="11271" max="11271" width="5.33203125" style="35" bestFit="1" customWidth="1"/>
    <col min="11272" max="11272" width="5.5546875" style="35" bestFit="1" customWidth="1"/>
    <col min="11273" max="11273" width="5" style="35" bestFit="1" customWidth="1"/>
    <col min="11274" max="11274" width="6.77734375" style="35" bestFit="1" customWidth="1"/>
    <col min="11275" max="11275" width="10.33203125" style="35" bestFit="1" customWidth="1"/>
    <col min="11276" max="11276" width="7.6640625" style="35" bestFit="1" customWidth="1"/>
    <col min="11277" max="11277" width="9.77734375" style="35" bestFit="1" customWidth="1"/>
    <col min="11278" max="11278" width="9.21875" style="35" bestFit="1" customWidth="1"/>
    <col min="11279" max="11520" width="8.88671875" style="35"/>
    <col min="11521" max="11521" width="20.77734375" style="35" bestFit="1" customWidth="1"/>
    <col min="11522" max="11522" width="5.6640625" style="35" bestFit="1" customWidth="1"/>
    <col min="11523" max="11523" width="5.77734375" style="35" bestFit="1" customWidth="1"/>
    <col min="11524" max="11524" width="7.44140625" style="35" bestFit="1" customWidth="1"/>
    <col min="11525" max="11525" width="5.88671875" style="35" bestFit="1" customWidth="1"/>
    <col min="11526" max="11526" width="4.88671875" style="35" bestFit="1" customWidth="1"/>
    <col min="11527" max="11527" width="5.33203125" style="35" bestFit="1" customWidth="1"/>
    <col min="11528" max="11528" width="5.5546875" style="35" bestFit="1" customWidth="1"/>
    <col min="11529" max="11529" width="5" style="35" bestFit="1" customWidth="1"/>
    <col min="11530" max="11530" width="6.77734375" style="35" bestFit="1" customWidth="1"/>
    <col min="11531" max="11531" width="10.33203125" style="35" bestFit="1" customWidth="1"/>
    <col min="11532" max="11532" width="7.6640625" style="35" bestFit="1" customWidth="1"/>
    <col min="11533" max="11533" width="9.77734375" style="35" bestFit="1" customWidth="1"/>
    <col min="11534" max="11534" width="9.21875" style="35" bestFit="1" customWidth="1"/>
    <col min="11535" max="11776" width="8.88671875" style="35"/>
    <col min="11777" max="11777" width="20.77734375" style="35" bestFit="1" customWidth="1"/>
    <col min="11778" max="11778" width="5.6640625" style="35" bestFit="1" customWidth="1"/>
    <col min="11779" max="11779" width="5.77734375" style="35" bestFit="1" customWidth="1"/>
    <col min="11780" max="11780" width="7.44140625" style="35" bestFit="1" customWidth="1"/>
    <col min="11781" max="11781" width="5.88671875" style="35" bestFit="1" customWidth="1"/>
    <col min="11782" max="11782" width="4.88671875" style="35" bestFit="1" customWidth="1"/>
    <col min="11783" max="11783" width="5.33203125" style="35" bestFit="1" customWidth="1"/>
    <col min="11784" max="11784" width="5.5546875" style="35" bestFit="1" customWidth="1"/>
    <col min="11785" max="11785" width="5" style="35" bestFit="1" customWidth="1"/>
    <col min="11786" max="11786" width="6.77734375" style="35" bestFit="1" customWidth="1"/>
    <col min="11787" max="11787" width="10.33203125" style="35" bestFit="1" customWidth="1"/>
    <col min="11788" max="11788" width="7.6640625" style="35" bestFit="1" customWidth="1"/>
    <col min="11789" max="11789" width="9.77734375" style="35" bestFit="1" customWidth="1"/>
    <col min="11790" max="11790" width="9.21875" style="35" bestFit="1" customWidth="1"/>
    <col min="11791" max="12032" width="8.88671875" style="35"/>
    <col min="12033" max="12033" width="20.77734375" style="35" bestFit="1" customWidth="1"/>
    <col min="12034" max="12034" width="5.6640625" style="35" bestFit="1" customWidth="1"/>
    <col min="12035" max="12035" width="5.77734375" style="35" bestFit="1" customWidth="1"/>
    <col min="12036" max="12036" width="7.44140625" style="35" bestFit="1" customWidth="1"/>
    <col min="12037" max="12037" width="5.88671875" style="35" bestFit="1" customWidth="1"/>
    <col min="12038" max="12038" width="4.88671875" style="35" bestFit="1" customWidth="1"/>
    <col min="12039" max="12039" width="5.33203125" style="35" bestFit="1" customWidth="1"/>
    <col min="12040" max="12040" width="5.5546875" style="35" bestFit="1" customWidth="1"/>
    <col min="12041" max="12041" width="5" style="35" bestFit="1" customWidth="1"/>
    <col min="12042" max="12042" width="6.77734375" style="35" bestFit="1" customWidth="1"/>
    <col min="12043" max="12043" width="10.33203125" style="35" bestFit="1" customWidth="1"/>
    <col min="12044" max="12044" width="7.6640625" style="35" bestFit="1" customWidth="1"/>
    <col min="12045" max="12045" width="9.77734375" style="35" bestFit="1" customWidth="1"/>
    <col min="12046" max="12046" width="9.21875" style="35" bestFit="1" customWidth="1"/>
    <col min="12047" max="12288" width="8.88671875" style="35"/>
    <col min="12289" max="12289" width="20.77734375" style="35" bestFit="1" customWidth="1"/>
    <col min="12290" max="12290" width="5.6640625" style="35" bestFit="1" customWidth="1"/>
    <col min="12291" max="12291" width="5.77734375" style="35" bestFit="1" customWidth="1"/>
    <col min="12292" max="12292" width="7.44140625" style="35" bestFit="1" customWidth="1"/>
    <col min="12293" max="12293" width="5.88671875" style="35" bestFit="1" customWidth="1"/>
    <col min="12294" max="12294" width="4.88671875" style="35" bestFit="1" customWidth="1"/>
    <col min="12295" max="12295" width="5.33203125" style="35" bestFit="1" customWidth="1"/>
    <col min="12296" max="12296" width="5.5546875" style="35" bestFit="1" customWidth="1"/>
    <col min="12297" max="12297" width="5" style="35" bestFit="1" customWidth="1"/>
    <col min="12298" max="12298" width="6.77734375" style="35" bestFit="1" customWidth="1"/>
    <col min="12299" max="12299" width="10.33203125" style="35" bestFit="1" customWidth="1"/>
    <col min="12300" max="12300" width="7.6640625" style="35" bestFit="1" customWidth="1"/>
    <col min="12301" max="12301" width="9.77734375" style="35" bestFit="1" customWidth="1"/>
    <col min="12302" max="12302" width="9.21875" style="35" bestFit="1" customWidth="1"/>
    <col min="12303" max="12544" width="8.88671875" style="35"/>
    <col min="12545" max="12545" width="20.77734375" style="35" bestFit="1" customWidth="1"/>
    <col min="12546" max="12546" width="5.6640625" style="35" bestFit="1" customWidth="1"/>
    <col min="12547" max="12547" width="5.77734375" style="35" bestFit="1" customWidth="1"/>
    <col min="12548" max="12548" width="7.44140625" style="35" bestFit="1" customWidth="1"/>
    <col min="12549" max="12549" width="5.88671875" style="35" bestFit="1" customWidth="1"/>
    <col min="12550" max="12550" width="4.88671875" style="35" bestFit="1" customWidth="1"/>
    <col min="12551" max="12551" width="5.33203125" style="35" bestFit="1" customWidth="1"/>
    <col min="12552" max="12552" width="5.5546875" style="35" bestFit="1" customWidth="1"/>
    <col min="12553" max="12553" width="5" style="35" bestFit="1" customWidth="1"/>
    <col min="12554" max="12554" width="6.77734375" style="35" bestFit="1" customWidth="1"/>
    <col min="12555" max="12555" width="10.33203125" style="35" bestFit="1" customWidth="1"/>
    <col min="12556" max="12556" width="7.6640625" style="35" bestFit="1" customWidth="1"/>
    <col min="12557" max="12557" width="9.77734375" style="35" bestFit="1" customWidth="1"/>
    <col min="12558" max="12558" width="9.21875" style="35" bestFit="1" customWidth="1"/>
    <col min="12559" max="12800" width="8.88671875" style="35"/>
    <col min="12801" max="12801" width="20.77734375" style="35" bestFit="1" customWidth="1"/>
    <col min="12802" max="12802" width="5.6640625" style="35" bestFit="1" customWidth="1"/>
    <col min="12803" max="12803" width="5.77734375" style="35" bestFit="1" customWidth="1"/>
    <col min="12804" max="12804" width="7.44140625" style="35" bestFit="1" customWidth="1"/>
    <col min="12805" max="12805" width="5.88671875" style="35" bestFit="1" customWidth="1"/>
    <col min="12806" max="12806" width="4.88671875" style="35" bestFit="1" customWidth="1"/>
    <col min="12807" max="12807" width="5.33203125" style="35" bestFit="1" customWidth="1"/>
    <col min="12808" max="12808" width="5.5546875" style="35" bestFit="1" customWidth="1"/>
    <col min="12809" max="12809" width="5" style="35" bestFit="1" customWidth="1"/>
    <col min="12810" max="12810" width="6.77734375" style="35" bestFit="1" customWidth="1"/>
    <col min="12811" max="12811" width="10.33203125" style="35" bestFit="1" customWidth="1"/>
    <col min="12812" max="12812" width="7.6640625" style="35" bestFit="1" customWidth="1"/>
    <col min="12813" max="12813" width="9.77734375" style="35" bestFit="1" customWidth="1"/>
    <col min="12814" max="12814" width="9.21875" style="35" bestFit="1" customWidth="1"/>
    <col min="12815" max="13056" width="8.88671875" style="35"/>
    <col min="13057" max="13057" width="20.77734375" style="35" bestFit="1" customWidth="1"/>
    <col min="13058" max="13058" width="5.6640625" style="35" bestFit="1" customWidth="1"/>
    <col min="13059" max="13059" width="5.77734375" style="35" bestFit="1" customWidth="1"/>
    <col min="13060" max="13060" width="7.44140625" style="35" bestFit="1" customWidth="1"/>
    <col min="13061" max="13061" width="5.88671875" style="35" bestFit="1" customWidth="1"/>
    <col min="13062" max="13062" width="4.88671875" style="35" bestFit="1" customWidth="1"/>
    <col min="13063" max="13063" width="5.33203125" style="35" bestFit="1" customWidth="1"/>
    <col min="13064" max="13064" width="5.5546875" style="35" bestFit="1" customWidth="1"/>
    <col min="13065" max="13065" width="5" style="35" bestFit="1" customWidth="1"/>
    <col min="13066" max="13066" width="6.77734375" style="35" bestFit="1" customWidth="1"/>
    <col min="13067" max="13067" width="10.33203125" style="35" bestFit="1" customWidth="1"/>
    <col min="13068" max="13068" width="7.6640625" style="35" bestFit="1" customWidth="1"/>
    <col min="13069" max="13069" width="9.77734375" style="35" bestFit="1" customWidth="1"/>
    <col min="13070" max="13070" width="9.21875" style="35" bestFit="1" customWidth="1"/>
    <col min="13071" max="13312" width="8.88671875" style="35"/>
    <col min="13313" max="13313" width="20.77734375" style="35" bestFit="1" customWidth="1"/>
    <col min="13314" max="13314" width="5.6640625" style="35" bestFit="1" customWidth="1"/>
    <col min="13315" max="13315" width="5.77734375" style="35" bestFit="1" customWidth="1"/>
    <col min="13316" max="13316" width="7.44140625" style="35" bestFit="1" customWidth="1"/>
    <col min="13317" max="13317" width="5.88671875" style="35" bestFit="1" customWidth="1"/>
    <col min="13318" max="13318" width="4.88671875" style="35" bestFit="1" customWidth="1"/>
    <col min="13319" max="13319" width="5.33203125" style="35" bestFit="1" customWidth="1"/>
    <col min="13320" max="13320" width="5.5546875" style="35" bestFit="1" customWidth="1"/>
    <col min="13321" max="13321" width="5" style="35" bestFit="1" customWidth="1"/>
    <col min="13322" max="13322" width="6.77734375" style="35" bestFit="1" customWidth="1"/>
    <col min="13323" max="13323" width="10.33203125" style="35" bestFit="1" customWidth="1"/>
    <col min="13324" max="13324" width="7.6640625" style="35" bestFit="1" customWidth="1"/>
    <col min="13325" max="13325" width="9.77734375" style="35" bestFit="1" customWidth="1"/>
    <col min="13326" max="13326" width="9.21875" style="35" bestFit="1" customWidth="1"/>
    <col min="13327" max="13568" width="8.88671875" style="35"/>
    <col min="13569" max="13569" width="20.77734375" style="35" bestFit="1" customWidth="1"/>
    <col min="13570" max="13570" width="5.6640625" style="35" bestFit="1" customWidth="1"/>
    <col min="13571" max="13571" width="5.77734375" style="35" bestFit="1" customWidth="1"/>
    <col min="13572" max="13572" width="7.44140625" style="35" bestFit="1" customWidth="1"/>
    <col min="13573" max="13573" width="5.88671875" style="35" bestFit="1" customWidth="1"/>
    <col min="13574" max="13574" width="4.88671875" style="35" bestFit="1" customWidth="1"/>
    <col min="13575" max="13575" width="5.33203125" style="35" bestFit="1" customWidth="1"/>
    <col min="13576" max="13576" width="5.5546875" style="35" bestFit="1" customWidth="1"/>
    <col min="13577" max="13577" width="5" style="35" bestFit="1" customWidth="1"/>
    <col min="13578" max="13578" width="6.77734375" style="35" bestFit="1" customWidth="1"/>
    <col min="13579" max="13579" width="10.33203125" style="35" bestFit="1" customWidth="1"/>
    <col min="13580" max="13580" width="7.6640625" style="35" bestFit="1" customWidth="1"/>
    <col min="13581" max="13581" width="9.77734375" style="35" bestFit="1" customWidth="1"/>
    <col min="13582" max="13582" width="9.21875" style="35" bestFit="1" customWidth="1"/>
    <col min="13583" max="13824" width="8.88671875" style="35"/>
    <col min="13825" max="13825" width="20.77734375" style="35" bestFit="1" customWidth="1"/>
    <col min="13826" max="13826" width="5.6640625" style="35" bestFit="1" customWidth="1"/>
    <col min="13827" max="13827" width="5.77734375" style="35" bestFit="1" customWidth="1"/>
    <col min="13828" max="13828" width="7.44140625" style="35" bestFit="1" customWidth="1"/>
    <col min="13829" max="13829" width="5.88671875" style="35" bestFit="1" customWidth="1"/>
    <col min="13830" max="13830" width="4.88671875" style="35" bestFit="1" customWidth="1"/>
    <col min="13831" max="13831" width="5.33203125" style="35" bestFit="1" customWidth="1"/>
    <col min="13832" max="13832" width="5.5546875" style="35" bestFit="1" customWidth="1"/>
    <col min="13833" max="13833" width="5" style="35" bestFit="1" customWidth="1"/>
    <col min="13834" max="13834" width="6.77734375" style="35" bestFit="1" customWidth="1"/>
    <col min="13835" max="13835" width="10.33203125" style="35" bestFit="1" customWidth="1"/>
    <col min="13836" max="13836" width="7.6640625" style="35" bestFit="1" customWidth="1"/>
    <col min="13837" max="13837" width="9.77734375" style="35" bestFit="1" customWidth="1"/>
    <col min="13838" max="13838" width="9.21875" style="35" bestFit="1" customWidth="1"/>
    <col min="13839" max="14080" width="8.88671875" style="35"/>
    <col min="14081" max="14081" width="20.77734375" style="35" bestFit="1" customWidth="1"/>
    <col min="14082" max="14082" width="5.6640625" style="35" bestFit="1" customWidth="1"/>
    <col min="14083" max="14083" width="5.77734375" style="35" bestFit="1" customWidth="1"/>
    <col min="14084" max="14084" width="7.44140625" style="35" bestFit="1" customWidth="1"/>
    <col min="14085" max="14085" width="5.88671875" style="35" bestFit="1" customWidth="1"/>
    <col min="14086" max="14086" width="4.88671875" style="35" bestFit="1" customWidth="1"/>
    <col min="14087" max="14087" width="5.33203125" style="35" bestFit="1" customWidth="1"/>
    <col min="14088" max="14088" width="5.5546875" style="35" bestFit="1" customWidth="1"/>
    <col min="14089" max="14089" width="5" style="35" bestFit="1" customWidth="1"/>
    <col min="14090" max="14090" width="6.77734375" style="35" bestFit="1" customWidth="1"/>
    <col min="14091" max="14091" width="10.33203125" style="35" bestFit="1" customWidth="1"/>
    <col min="14092" max="14092" width="7.6640625" style="35" bestFit="1" customWidth="1"/>
    <col min="14093" max="14093" width="9.77734375" style="35" bestFit="1" customWidth="1"/>
    <col min="14094" max="14094" width="9.21875" style="35" bestFit="1" customWidth="1"/>
    <col min="14095" max="14336" width="8.88671875" style="35"/>
    <col min="14337" max="14337" width="20.77734375" style="35" bestFit="1" customWidth="1"/>
    <col min="14338" max="14338" width="5.6640625" style="35" bestFit="1" customWidth="1"/>
    <col min="14339" max="14339" width="5.77734375" style="35" bestFit="1" customWidth="1"/>
    <col min="14340" max="14340" width="7.44140625" style="35" bestFit="1" customWidth="1"/>
    <col min="14341" max="14341" width="5.88671875" style="35" bestFit="1" customWidth="1"/>
    <col min="14342" max="14342" width="4.88671875" style="35" bestFit="1" customWidth="1"/>
    <col min="14343" max="14343" width="5.33203125" style="35" bestFit="1" customWidth="1"/>
    <col min="14344" max="14344" width="5.5546875" style="35" bestFit="1" customWidth="1"/>
    <col min="14345" max="14345" width="5" style="35" bestFit="1" customWidth="1"/>
    <col min="14346" max="14346" width="6.77734375" style="35" bestFit="1" customWidth="1"/>
    <col min="14347" max="14347" width="10.33203125" style="35" bestFit="1" customWidth="1"/>
    <col min="14348" max="14348" width="7.6640625" style="35" bestFit="1" customWidth="1"/>
    <col min="14349" max="14349" width="9.77734375" style="35" bestFit="1" customWidth="1"/>
    <col min="14350" max="14350" width="9.21875" style="35" bestFit="1" customWidth="1"/>
    <col min="14351" max="14592" width="8.88671875" style="35"/>
    <col min="14593" max="14593" width="20.77734375" style="35" bestFit="1" customWidth="1"/>
    <col min="14594" max="14594" width="5.6640625" style="35" bestFit="1" customWidth="1"/>
    <col min="14595" max="14595" width="5.77734375" style="35" bestFit="1" customWidth="1"/>
    <col min="14596" max="14596" width="7.44140625" style="35" bestFit="1" customWidth="1"/>
    <col min="14597" max="14597" width="5.88671875" style="35" bestFit="1" customWidth="1"/>
    <col min="14598" max="14598" width="4.88671875" style="35" bestFit="1" customWidth="1"/>
    <col min="14599" max="14599" width="5.33203125" style="35" bestFit="1" customWidth="1"/>
    <col min="14600" max="14600" width="5.5546875" style="35" bestFit="1" customWidth="1"/>
    <col min="14601" max="14601" width="5" style="35" bestFit="1" customWidth="1"/>
    <col min="14602" max="14602" width="6.77734375" style="35" bestFit="1" customWidth="1"/>
    <col min="14603" max="14603" width="10.33203125" style="35" bestFit="1" customWidth="1"/>
    <col min="14604" max="14604" width="7.6640625" style="35" bestFit="1" customWidth="1"/>
    <col min="14605" max="14605" width="9.77734375" style="35" bestFit="1" customWidth="1"/>
    <col min="14606" max="14606" width="9.21875" style="35" bestFit="1" customWidth="1"/>
    <col min="14607" max="14848" width="8.88671875" style="35"/>
    <col min="14849" max="14849" width="20.77734375" style="35" bestFit="1" customWidth="1"/>
    <col min="14850" max="14850" width="5.6640625" style="35" bestFit="1" customWidth="1"/>
    <col min="14851" max="14851" width="5.77734375" style="35" bestFit="1" customWidth="1"/>
    <col min="14852" max="14852" width="7.44140625" style="35" bestFit="1" customWidth="1"/>
    <col min="14853" max="14853" width="5.88671875" style="35" bestFit="1" customWidth="1"/>
    <col min="14854" max="14854" width="4.88671875" style="35" bestFit="1" customWidth="1"/>
    <col min="14855" max="14855" width="5.33203125" style="35" bestFit="1" customWidth="1"/>
    <col min="14856" max="14856" width="5.5546875" style="35" bestFit="1" customWidth="1"/>
    <col min="14857" max="14857" width="5" style="35" bestFit="1" customWidth="1"/>
    <col min="14858" max="14858" width="6.77734375" style="35" bestFit="1" customWidth="1"/>
    <col min="14859" max="14859" width="10.33203125" style="35" bestFit="1" customWidth="1"/>
    <col min="14860" max="14860" width="7.6640625" style="35" bestFit="1" customWidth="1"/>
    <col min="14861" max="14861" width="9.77734375" style="35" bestFit="1" customWidth="1"/>
    <col min="14862" max="14862" width="9.21875" style="35" bestFit="1" customWidth="1"/>
    <col min="14863" max="15104" width="8.88671875" style="35"/>
    <col min="15105" max="15105" width="20.77734375" style="35" bestFit="1" customWidth="1"/>
    <col min="15106" max="15106" width="5.6640625" style="35" bestFit="1" customWidth="1"/>
    <col min="15107" max="15107" width="5.77734375" style="35" bestFit="1" customWidth="1"/>
    <col min="15108" max="15108" width="7.44140625" style="35" bestFit="1" customWidth="1"/>
    <col min="15109" max="15109" width="5.88671875" style="35" bestFit="1" customWidth="1"/>
    <col min="15110" max="15110" width="4.88671875" style="35" bestFit="1" customWidth="1"/>
    <col min="15111" max="15111" width="5.33203125" style="35" bestFit="1" customWidth="1"/>
    <col min="15112" max="15112" width="5.5546875" style="35" bestFit="1" customWidth="1"/>
    <col min="15113" max="15113" width="5" style="35" bestFit="1" customWidth="1"/>
    <col min="15114" max="15114" width="6.77734375" style="35" bestFit="1" customWidth="1"/>
    <col min="15115" max="15115" width="10.33203125" style="35" bestFit="1" customWidth="1"/>
    <col min="15116" max="15116" width="7.6640625" style="35" bestFit="1" customWidth="1"/>
    <col min="15117" max="15117" width="9.77734375" style="35" bestFit="1" customWidth="1"/>
    <col min="15118" max="15118" width="9.21875" style="35" bestFit="1" customWidth="1"/>
    <col min="15119" max="15360" width="8.88671875" style="35"/>
    <col min="15361" max="15361" width="20.77734375" style="35" bestFit="1" customWidth="1"/>
    <col min="15362" max="15362" width="5.6640625" style="35" bestFit="1" customWidth="1"/>
    <col min="15363" max="15363" width="5.77734375" style="35" bestFit="1" customWidth="1"/>
    <col min="15364" max="15364" width="7.44140625" style="35" bestFit="1" customWidth="1"/>
    <col min="15365" max="15365" width="5.88671875" style="35" bestFit="1" customWidth="1"/>
    <col min="15366" max="15366" width="4.88671875" style="35" bestFit="1" customWidth="1"/>
    <col min="15367" max="15367" width="5.33203125" style="35" bestFit="1" customWidth="1"/>
    <col min="15368" max="15368" width="5.5546875" style="35" bestFit="1" customWidth="1"/>
    <col min="15369" max="15369" width="5" style="35" bestFit="1" customWidth="1"/>
    <col min="15370" max="15370" width="6.77734375" style="35" bestFit="1" customWidth="1"/>
    <col min="15371" max="15371" width="10.33203125" style="35" bestFit="1" customWidth="1"/>
    <col min="15372" max="15372" width="7.6640625" style="35" bestFit="1" customWidth="1"/>
    <col min="15373" max="15373" width="9.77734375" style="35" bestFit="1" customWidth="1"/>
    <col min="15374" max="15374" width="9.21875" style="35" bestFit="1" customWidth="1"/>
    <col min="15375" max="15616" width="8.88671875" style="35"/>
    <col min="15617" max="15617" width="20.77734375" style="35" bestFit="1" customWidth="1"/>
    <col min="15618" max="15618" width="5.6640625" style="35" bestFit="1" customWidth="1"/>
    <col min="15619" max="15619" width="5.77734375" style="35" bestFit="1" customWidth="1"/>
    <col min="15620" max="15620" width="7.44140625" style="35" bestFit="1" customWidth="1"/>
    <col min="15621" max="15621" width="5.88671875" style="35" bestFit="1" customWidth="1"/>
    <col min="15622" max="15622" width="4.88671875" style="35" bestFit="1" customWidth="1"/>
    <col min="15623" max="15623" width="5.33203125" style="35" bestFit="1" customWidth="1"/>
    <col min="15624" max="15624" width="5.5546875" style="35" bestFit="1" customWidth="1"/>
    <col min="15625" max="15625" width="5" style="35" bestFit="1" customWidth="1"/>
    <col min="15626" max="15626" width="6.77734375" style="35" bestFit="1" customWidth="1"/>
    <col min="15627" max="15627" width="10.33203125" style="35" bestFit="1" customWidth="1"/>
    <col min="15628" max="15628" width="7.6640625" style="35" bestFit="1" customWidth="1"/>
    <col min="15629" max="15629" width="9.77734375" style="35" bestFit="1" customWidth="1"/>
    <col min="15630" max="15630" width="9.21875" style="35" bestFit="1" customWidth="1"/>
    <col min="15631" max="15872" width="8.88671875" style="35"/>
    <col min="15873" max="15873" width="20.77734375" style="35" bestFit="1" customWidth="1"/>
    <col min="15874" max="15874" width="5.6640625" style="35" bestFit="1" customWidth="1"/>
    <col min="15875" max="15875" width="5.77734375" style="35" bestFit="1" customWidth="1"/>
    <col min="15876" max="15876" width="7.44140625" style="35" bestFit="1" customWidth="1"/>
    <col min="15877" max="15877" width="5.88671875" style="35" bestFit="1" customWidth="1"/>
    <col min="15878" max="15878" width="4.88671875" style="35" bestFit="1" customWidth="1"/>
    <col min="15879" max="15879" width="5.33203125" style="35" bestFit="1" customWidth="1"/>
    <col min="15880" max="15880" width="5.5546875" style="35" bestFit="1" customWidth="1"/>
    <col min="15881" max="15881" width="5" style="35" bestFit="1" customWidth="1"/>
    <col min="15882" max="15882" width="6.77734375" style="35" bestFit="1" customWidth="1"/>
    <col min="15883" max="15883" width="10.33203125" style="35" bestFit="1" customWidth="1"/>
    <col min="15884" max="15884" width="7.6640625" style="35" bestFit="1" customWidth="1"/>
    <col min="15885" max="15885" width="9.77734375" style="35" bestFit="1" customWidth="1"/>
    <col min="15886" max="15886" width="9.21875" style="35" bestFit="1" customWidth="1"/>
    <col min="15887" max="16128" width="8.88671875" style="35"/>
    <col min="16129" max="16129" width="20.77734375" style="35" bestFit="1" customWidth="1"/>
    <col min="16130" max="16130" width="5.6640625" style="35" bestFit="1" customWidth="1"/>
    <col min="16131" max="16131" width="5.77734375" style="35" bestFit="1" customWidth="1"/>
    <col min="16132" max="16132" width="7.44140625" style="35" bestFit="1" customWidth="1"/>
    <col min="16133" max="16133" width="5.88671875" style="35" bestFit="1" customWidth="1"/>
    <col min="16134" max="16134" width="4.88671875" style="35" bestFit="1" customWidth="1"/>
    <col min="16135" max="16135" width="5.33203125" style="35" bestFit="1" customWidth="1"/>
    <col min="16136" max="16136" width="5.5546875" style="35" bestFit="1" customWidth="1"/>
    <col min="16137" max="16137" width="5" style="35" bestFit="1" customWidth="1"/>
    <col min="16138" max="16138" width="6.77734375" style="35" bestFit="1" customWidth="1"/>
    <col min="16139" max="16139" width="10.33203125" style="35" bestFit="1" customWidth="1"/>
    <col min="16140" max="16140" width="7.6640625" style="35" bestFit="1" customWidth="1"/>
    <col min="16141" max="16141" width="9.77734375" style="35" bestFit="1" customWidth="1"/>
    <col min="16142" max="16142" width="9.21875" style="35" bestFit="1" customWidth="1"/>
    <col min="16143" max="16384" width="8.88671875" style="35"/>
  </cols>
  <sheetData>
    <row r="1" spans="1:14">
      <c r="A1" s="1458" t="s">
        <v>5207</v>
      </c>
    </row>
    <row r="2" spans="1:14" ht="17.399999999999999">
      <c r="A2" s="358" t="s">
        <v>229</v>
      </c>
      <c r="B2" s="1669" t="s">
        <v>4095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</row>
    <row r="3" spans="1:14" ht="15.6" thickBot="1">
      <c r="A3" s="359"/>
      <c r="B3" s="1670" t="s">
        <v>4096</v>
      </c>
      <c r="C3" s="1670"/>
      <c r="D3" s="1670"/>
      <c r="E3" s="1670"/>
      <c r="F3" s="1670"/>
      <c r="G3" s="1670"/>
      <c r="H3" s="1670"/>
      <c r="I3" s="1670"/>
      <c r="J3" s="1670"/>
      <c r="K3" s="1670"/>
      <c r="L3" s="1670"/>
      <c r="M3" s="1670"/>
      <c r="N3" s="1670"/>
    </row>
    <row r="4" spans="1:14">
      <c r="A4" s="360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</row>
    <row r="5" spans="1:14">
      <c r="A5" s="363" t="s">
        <v>4097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14" ht="13.8" thickBot="1">
      <c r="A6" s="363" t="s">
        <v>4098</v>
      </c>
      <c r="B6" s="1671" t="s">
        <v>1466</v>
      </c>
      <c r="C6" s="1671"/>
      <c r="D6" s="1671"/>
      <c r="E6" s="1671"/>
      <c r="F6" s="1671"/>
      <c r="G6" s="1671"/>
      <c r="H6" s="1671"/>
      <c r="I6" s="1671"/>
      <c r="J6" s="1671"/>
      <c r="K6" s="1671"/>
      <c r="L6" s="1671"/>
      <c r="M6" s="1671"/>
      <c r="N6" s="1671"/>
    </row>
    <row r="7" spans="1:14">
      <c r="A7" s="363" t="s">
        <v>4099</v>
      </c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</row>
    <row r="8" spans="1:14" ht="13.8" thickBot="1">
      <c r="A8" s="363" t="s">
        <v>4100</v>
      </c>
      <c r="B8" s="378"/>
      <c r="C8" s="1668" t="s">
        <v>1465</v>
      </c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</row>
    <row r="9" spans="1:14">
      <c r="A9" s="379"/>
      <c r="B9" s="363" t="s">
        <v>3</v>
      </c>
      <c r="C9" s="378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</row>
    <row r="10" spans="1:14" ht="13.8" thickBot="1">
      <c r="A10" s="366"/>
      <c r="B10" s="366"/>
      <c r="C10" s="367" t="s">
        <v>1464</v>
      </c>
      <c r="D10" s="367" t="s">
        <v>1463</v>
      </c>
      <c r="E10" s="367" t="s">
        <v>1462</v>
      </c>
      <c r="F10" s="367" t="s">
        <v>1461</v>
      </c>
      <c r="G10" s="367" t="s">
        <v>1460</v>
      </c>
      <c r="H10" s="367" t="s">
        <v>1459</v>
      </c>
      <c r="I10" s="367" t="s">
        <v>1458</v>
      </c>
      <c r="J10" s="367" t="s">
        <v>1457</v>
      </c>
      <c r="K10" s="367" t="s">
        <v>1456</v>
      </c>
      <c r="L10" s="367" t="s">
        <v>1455</v>
      </c>
      <c r="M10" s="367" t="s">
        <v>1454</v>
      </c>
      <c r="N10" s="367" t="s">
        <v>1453</v>
      </c>
    </row>
    <row r="11" spans="1:14">
      <c r="A11" s="362"/>
      <c r="B11" s="362"/>
      <c r="C11" s="362"/>
      <c r="D11" s="362"/>
      <c r="E11" s="362"/>
      <c r="F11" s="362"/>
      <c r="G11" s="362"/>
      <c r="H11" s="362"/>
      <c r="I11" s="362"/>
      <c r="J11" s="362"/>
      <c r="K11" s="362"/>
      <c r="L11" s="362"/>
      <c r="M11" s="362"/>
      <c r="N11" s="362"/>
    </row>
    <row r="12" spans="1:14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</row>
    <row r="13" spans="1:14">
      <c r="A13" s="369" t="s">
        <v>1</v>
      </c>
      <c r="B13" s="370">
        <v>242005</v>
      </c>
      <c r="C13" s="370">
        <v>21302</v>
      </c>
      <c r="D13" s="370">
        <v>18755</v>
      </c>
      <c r="E13" s="370">
        <v>20586</v>
      </c>
      <c r="F13" s="370">
        <v>20375</v>
      </c>
      <c r="G13" s="370">
        <v>20301</v>
      </c>
      <c r="H13" s="370">
        <v>19753</v>
      </c>
      <c r="I13" s="370">
        <v>20267</v>
      </c>
      <c r="J13" s="370">
        <v>19799</v>
      </c>
      <c r="K13" s="370">
        <v>20420</v>
      </c>
      <c r="L13" s="370">
        <v>20444</v>
      </c>
      <c r="M13" s="370">
        <v>19422</v>
      </c>
      <c r="N13" s="370">
        <v>20581</v>
      </c>
    </row>
    <row r="14" spans="1:14">
      <c r="A14" s="362"/>
      <c r="B14" s="362"/>
      <c r="C14" s="362"/>
      <c r="D14" s="362"/>
      <c r="E14" s="362"/>
      <c r="F14" s="362"/>
      <c r="G14" s="362"/>
      <c r="H14" s="362"/>
      <c r="I14" s="362"/>
      <c r="J14" s="362"/>
      <c r="K14" s="362"/>
      <c r="L14" s="362"/>
      <c r="M14" s="362"/>
      <c r="N14" s="362"/>
    </row>
    <row r="15" spans="1:14">
      <c r="A15" s="371" t="s">
        <v>1452</v>
      </c>
      <c r="B15" s="372">
        <v>3504</v>
      </c>
      <c r="C15" s="372">
        <v>291</v>
      </c>
      <c r="D15" s="372">
        <v>263</v>
      </c>
      <c r="E15" s="372">
        <v>313</v>
      </c>
      <c r="F15" s="372">
        <v>279</v>
      </c>
      <c r="G15" s="372">
        <v>321</v>
      </c>
      <c r="H15" s="372">
        <v>290</v>
      </c>
      <c r="I15" s="372">
        <v>304</v>
      </c>
      <c r="J15" s="372">
        <v>297</v>
      </c>
      <c r="K15" s="372">
        <v>289</v>
      </c>
      <c r="L15" s="372">
        <v>292</v>
      </c>
      <c r="M15" s="372">
        <v>287</v>
      </c>
      <c r="N15" s="372">
        <v>278</v>
      </c>
    </row>
    <row r="16" spans="1:14">
      <c r="A16" s="373" t="s">
        <v>1451</v>
      </c>
      <c r="B16" s="374">
        <v>3488</v>
      </c>
      <c r="C16" s="374">
        <v>290</v>
      </c>
      <c r="D16" s="374">
        <v>263</v>
      </c>
      <c r="E16" s="374">
        <v>313</v>
      </c>
      <c r="F16" s="374">
        <v>278</v>
      </c>
      <c r="G16" s="374">
        <v>321</v>
      </c>
      <c r="H16" s="374">
        <v>287</v>
      </c>
      <c r="I16" s="374">
        <v>304</v>
      </c>
      <c r="J16" s="374">
        <v>291</v>
      </c>
      <c r="K16" s="374">
        <v>287</v>
      </c>
      <c r="L16" s="374">
        <v>291</v>
      </c>
      <c r="M16" s="374">
        <v>287</v>
      </c>
      <c r="N16" s="374">
        <v>276</v>
      </c>
    </row>
    <row r="17" spans="1:14">
      <c r="A17" s="373" t="s">
        <v>1450</v>
      </c>
      <c r="B17" s="374">
        <v>16</v>
      </c>
      <c r="C17" s="374">
        <v>1</v>
      </c>
      <c r="D17" s="374">
        <v>0</v>
      </c>
      <c r="E17" s="374">
        <v>0</v>
      </c>
      <c r="F17" s="374">
        <v>1</v>
      </c>
      <c r="G17" s="374">
        <v>0</v>
      </c>
      <c r="H17" s="374">
        <v>3</v>
      </c>
      <c r="I17" s="374">
        <v>0</v>
      </c>
      <c r="J17" s="374">
        <v>6</v>
      </c>
      <c r="K17" s="374">
        <v>2</v>
      </c>
      <c r="L17" s="374">
        <v>1</v>
      </c>
      <c r="M17" s="374">
        <v>0</v>
      </c>
      <c r="N17" s="374">
        <v>2</v>
      </c>
    </row>
    <row r="18" spans="1:14">
      <c r="A18" s="362"/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</row>
    <row r="19" spans="1:14">
      <c r="A19" s="371" t="s">
        <v>1449</v>
      </c>
      <c r="B19" s="372">
        <v>5766</v>
      </c>
      <c r="C19" s="372">
        <v>497</v>
      </c>
      <c r="D19" s="372">
        <v>433</v>
      </c>
      <c r="E19" s="372">
        <v>504</v>
      </c>
      <c r="F19" s="372">
        <v>487</v>
      </c>
      <c r="G19" s="372">
        <v>510</v>
      </c>
      <c r="H19" s="372">
        <v>466</v>
      </c>
      <c r="I19" s="372">
        <v>453</v>
      </c>
      <c r="J19" s="372">
        <v>494</v>
      </c>
      <c r="K19" s="372">
        <v>480</v>
      </c>
      <c r="L19" s="372">
        <v>495</v>
      </c>
      <c r="M19" s="372">
        <v>450</v>
      </c>
      <c r="N19" s="372">
        <v>497</v>
      </c>
    </row>
    <row r="20" spans="1:14">
      <c r="A20" s="373" t="s">
        <v>1448</v>
      </c>
      <c r="B20" s="374">
        <v>5389</v>
      </c>
      <c r="C20" s="374">
        <v>452</v>
      </c>
      <c r="D20" s="374">
        <v>408</v>
      </c>
      <c r="E20" s="374">
        <v>468</v>
      </c>
      <c r="F20" s="374">
        <v>456</v>
      </c>
      <c r="G20" s="374">
        <v>480</v>
      </c>
      <c r="H20" s="374">
        <v>446</v>
      </c>
      <c r="I20" s="374">
        <v>419</v>
      </c>
      <c r="J20" s="374">
        <v>453</v>
      </c>
      <c r="K20" s="374">
        <v>452</v>
      </c>
      <c r="L20" s="374">
        <v>463</v>
      </c>
      <c r="M20" s="374">
        <v>422</v>
      </c>
      <c r="N20" s="374">
        <v>470</v>
      </c>
    </row>
    <row r="21" spans="1:14">
      <c r="A21" s="373" t="s">
        <v>1447</v>
      </c>
      <c r="B21" s="374">
        <v>377</v>
      </c>
      <c r="C21" s="374">
        <v>45</v>
      </c>
      <c r="D21" s="374">
        <v>25</v>
      </c>
      <c r="E21" s="374">
        <v>36</v>
      </c>
      <c r="F21" s="374">
        <v>31</v>
      </c>
      <c r="G21" s="374">
        <v>30</v>
      </c>
      <c r="H21" s="374">
        <v>20</v>
      </c>
      <c r="I21" s="374">
        <v>34</v>
      </c>
      <c r="J21" s="374">
        <v>41</v>
      </c>
      <c r="K21" s="374">
        <v>28</v>
      </c>
      <c r="L21" s="374">
        <v>32</v>
      </c>
      <c r="M21" s="374">
        <v>28</v>
      </c>
      <c r="N21" s="374">
        <v>27</v>
      </c>
    </row>
    <row r="22" spans="1:14">
      <c r="A22" s="362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</row>
    <row r="23" spans="1:14">
      <c r="A23" s="371" t="s">
        <v>1446</v>
      </c>
      <c r="B23" s="372">
        <v>9841</v>
      </c>
      <c r="C23" s="372">
        <v>885</v>
      </c>
      <c r="D23" s="372">
        <v>788</v>
      </c>
      <c r="E23" s="372">
        <v>817</v>
      </c>
      <c r="F23" s="372">
        <v>801</v>
      </c>
      <c r="G23" s="372">
        <v>888</v>
      </c>
      <c r="H23" s="372">
        <v>826</v>
      </c>
      <c r="I23" s="372">
        <v>839</v>
      </c>
      <c r="J23" s="372">
        <v>830</v>
      </c>
      <c r="K23" s="372">
        <v>794</v>
      </c>
      <c r="L23" s="372">
        <v>857</v>
      </c>
      <c r="M23" s="372">
        <v>727</v>
      </c>
      <c r="N23" s="372">
        <v>789</v>
      </c>
    </row>
    <row r="24" spans="1:14">
      <c r="A24" s="373" t="s">
        <v>1445</v>
      </c>
      <c r="B24" s="374">
        <v>6330</v>
      </c>
      <c r="C24" s="374">
        <v>568</v>
      </c>
      <c r="D24" s="374">
        <v>516</v>
      </c>
      <c r="E24" s="374">
        <v>510</v>
      </c>
      <c r="F24" s="374">
        <v>526</v>
      </c>
      <c r="G24" s="374">
        <v>565</v>
      </c>
      <c r="H24" s="374">
        <v>549</v>
      </c>
      <c r="I24" s="374">
        <v>529</v>
      </c>
      <c r="J24" s="374">
        <v>549</v>
      </c>
      <c r="K24" s="374">
        <v>505</v>
      </c>
      <c r="L24" s="374">
        <v>585</v>
      </c>
      <c r="M24" s="374">
        <v>435</v>
      </c>
      <c r="N24" s="374">
        <v>493</v>
      </c>
    </row>
    <row r="25" spans="1:14">
      <c r="A25" s="373" t="s">
        <v>1444</v>
      </c>
      <c r="B25" s="374">
        <v>3051</v>
      </c>
      <c r="C25" s="374">
        <v>279</v>
      </c>
      <c r="D25" s="374">
        <v>236</v>
      </c>
      <c r="E25" s="374">
        <v>267</v>
      </c>
      <c r="F25" s="374">
        <v>231</v>
      </c>
      <c r="G25" s="374">
        <v>278</v>
      </c>
      <c r="H25" s="374">
        <v>243</v>
      </c>
      <c r="I25" s="374">
        <v>262</v>
      </c>
      <c r="J25" s="374">
        <v>255</v>
      </c>
      <c r="K25" s="374">
        <v>247</v>
      </c>
      <c r="L25" s="374">
        <v>234</v>
      </c>
      <c r="M25" s="374">
        <v>258</v>
      </c>
      <c r="N25" s="374">
        <v>261</v>
      </c>
    </row>
    <row r="26" spans="1:14">
      <c r="A26" s="373" t="s">
        <v>1443</v>
      </c>
      <c r="B26" s="374">
        <v>460</v>
      </c>
      <c r="C26" s="374">
        <v>38</v>
      </c>
      <c r="D26" s="374">
        <v>36</v>
      </c>
      <c r="E26" s="374">
        <v>40</v>
      </c>
      <c r="F26" s="374">
        <v>44</v>
      </c>
      <c r="G26" s="374">
        <v>45</v>
      </c>
      <c r="H26" s="374">
        <v>34</v>
      </c>
      <c r="I26" s="374">
        <v>48</v>
      </c>
      <c r="J26" s="374">
        <v>26</v>
      </c>
      <c r="K26" s="374">
        <v>42</v>
      </c>
      <c r="L26" s="374">
        <v>38</v>
      </c>
      <c r="M26" s="374">
        <v>34</v>
      </c>
      <c r="N26" s="374">
        <v>35</v>
      </c>
    </row>
    <row r="27" spans="1:14">
      <c r="A27" s="362"/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</row>
    <row r="28" spans="1:14">
      <c r="A28" s="371" t="s">
        <v>1442</v>
      </c>
      <c r="B28" s="372">
        <v>4849</v>
      </c>
      <c r="C28" s="372">
        <v>437</v>
      </c>
      <c r="D28" s="372">
        <v>404</v>
      </c>
      <c r="E28" s="372">
        <v>400</v>
      </c>
      <c r="F28" s="372">
        <v>374</v>
      </c>
      <c r="G28" s="372">
        <v>441</v>
      </c>
      <c r="H28" s="372">
        <v>417</v>
      </c>
      <c r="I28" s="372">
        <v>422</v>
      </c>
      <c r="J28" s="372">
        <v>401</v>
      </c>
      <c r="K28" s="372">
        <v>376</v>
      </c>
      <c r="L28" s="372">
        <v>400</v>
      </c>
      <c r="M28" s="372">
        <v>382</v>
      </c>
      <c r="N28" s="372">
        <v>395</v>
      </c>
    </row>
    <row r="29" spans="1:14">
      <c r="A29" s="373" t="s">
        <v>1441</v>
      </c>
      <c r="B29" s="374">
        <v>3222</v>
      </c>
      <c r="C29" s="374">
        <v>282</v>
      </c>
      <c r="D29" s="374">
        <v>274</v>
      </c>
      <c r="E29" s="374">
        <v>261</v>
      </c>
      <c r="F29" s="374">
        <v>260</v>
      </c>
      <c r="G29" s="374">
        <v>290</v>
      </c>
      <c r="H29" s="374">
        <v>275</v>
      </c>
      <c r="I29" s="374">
        <v>279</v>
      </c>
      <c r="J29" s="374">
        <v>262</v>
      </c>
      <c r="K29" s="374">
        <v>253</v>
      </c>
      <c r="L29" s="374">
        <v>269</v>
      </c>
      <c r="M29" s="374">
        <v>264</v>
      </c>
      <c r="N29" s="374">
        <v>253</v>
      </c>
    </row>
    <row r="30" spans="1:14">
      <c r="A30" s="373" t="s">
        <v>1440</v>
      </c>
      <c r="B30" s="374">
        <v>449</v>
      </c>
      <c r="C30" s="374">
        <v>41</v>
      </c>
      <c r="D30" s="374">
        <v>29</v>
      </c>
      <c r="E30" s="374">
        <v>54</v>
      </c>
      <c r="F30" s="374">
        <v>39</v>
      </c>
      <c r="G30" s="374">
        <v>36</v>
      </c>
      <c r="H30" s="374">
        <v>35</v>
      </c>
      <c r="I30" s="374">
        <v>31</v>
      </c>
      <c r="J30" s="374">
        <v>46</v>
      </c>
      <c r="K30" s="374">
        <v>34</v>
      </c>
      <c r="L30" s="374">
        <v>42</v>
      </c>
      <c r="M30" s="374">
        <v>23</v>
      </c>
      <c r="N30" s="374">
        <v>39</v>
      </c>
    </row>
    <row r="31" spans="1:14">
      <c r="A31" s="373" t="s">
        <v>1439</v>
      </c>
      <c r="B31" s="374">
        <v>1178</v>
      </c>
      <c r="C31" s="374">
        <v>114</v>
      </c>
      <c r="D31" s="374">
        <v>101</v>
      </c>
      <c r="E31" s="374">
        <v>85</v>
      </c>
      <c r="F31" s="374">
        <v>75</v>
      </c>
      <c r="G31" s="374">
        <v>115</v>
      </c>
      <c r="H31" s="374">
        <v>107</v>
      </c>
      <c r="I31" s="374">
        <v>112</v>
      </c>
      <c r="J31" s="374">
        <v>93</v>
      </c>
      <c r="K31" s="374">
        <v>89</v>
      </c>
      <c r="L31" s="374">
        <v>89</v>
      </c>
      <c r="M31" s="374">
        <v>95</v>
      </c>
      <c r="N31" s="374">
        <v>103</v>
      </c>
    </row>
    <row r="32" spans="1:14">
      <c r="A32" s="362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</row>
    <row r="33" spans="1:14">
      <c r="A33" s="371" t="s">
        <v>1438</v>
      </c>
      <c r="B33" s="372">
        <v>11343</v>
      </c>
      <c r="C33" s="372">
        <v>956</v>
      </c>
      <c r="D33" s="372">
        <v>933</v>
      </c>
      <c r="E33" s="372">
        <v>977</v>
      </c>
      <c r="F33" s="372">
        <v>956</v>
      </c>
      <c r="G33" s="372">
        <v>965</v>
      </c>
      <c r="H33" s="372">
        <v>907</v>
      </c>
      <c r="I33" s="372">
        <v>985</v>
      </c>
      <c r="J33" s="372">
        <v>948</v>
      </c>
      <c r="K33" s="372">
        <v>979</v>
      </c>
      <c r="L33" s="372">
        <v>927</v>
      </c>
      <c r="M33" s="372">
        <v>876</v>
      </c>
      <c r="N33" s="372">
        <v>934</v>
      </c>
    </row>
    <row r="34" spans="1:14">
      <c r="A34" s="373" t="s">
        <v>1437</v>
      </c>
      <c r="B34" s="374">
        <v>7645</v>
      </c>
      <c r="C34" s="374">
        <v>634</v>
      </c>
      <c r="D34" s="374">
        <v>618</v>
      </c>
      <c r="E34" s="374">
        <v>665</v>
      </c>
      <c r="F34" s="374">
        <v>630</v>
      </c>
      <c r="G34" s="374">
        <v>653</v>
      </c>
      <c r="H34" s="374">
        <v>625</v>
      </c>
      <c r="I34" s="374">
        <v>669</v>
      </c>
      <c r="J34" s="374">
        <v>646</v>
      </c>
      <c r="K34" s="374">
        <v>669</v>
      </c>
      <c r="L34" s="374">
        <v>614</v>
      </c>
      <c r="M34" s="374">
        <v>600</v>
      </c>
      <c r="N34" s="374">
        <v>622</v>
      </c>
    </row>
    <row r="35" spans="1:14">
      <c r="A35" s="373" t="s">
        <v>1436</v>
      </c>
      <c r="B35" s="374">
        <v>1114</v>
      </c>
      <c r="C35" s="374">
        <v>104</v>
      </c>
      <c r="D35" s="374">
        <v>78</v>
      </c>
      <c r="E35" s="374">
        <v>73</v>
      </c>
      <c r="F35" s="374">
        <v>107</v>
      </c>
      <c r="G35" s="374">
        <v>81</v>
      </c>
      <c r="H35" s="374">
        <v>86</v>
      </c>
      <c r="I35" s="374">
        <v>110</v>
      </c>
      <c r="J35" s="374">
        <v>94</v>
      </c>
      <c r="K35" s="374">
        <v>102</v>
      </c>
      <c r="L35" s="374">
        <v>90</v>
      </c>
      <c r="M35" s="374">
        <v>92</v>
      </c>
      <c r="N35" s="374">
        <v>97</v>
      </c>
    </row>
    <row r="36" spans="1:14">
      <c r="A36" s="373" t="s">
        <v>1435</v>
      </c>
      <c r="B36" s="374">
        <v>2584</v>
      </c>
      <c r="C36" s="374">
        <v>218</v>
      </c>
      <c r="D36" s="374">
        <v>237</v>
      </c>
      <c r="E36" s="374">
        <v>239</v>
      </c>
      <c r="F36" s="374">
        <v>219</v>
      </c>
      <c r="G36" s="374">
        <v>231</v>
      </c>
      <c r="H36" s="374">
        <v>196</v>
      </c>
      <c r="I36" s="374">
        <v>206</v>
      </c>
      <c r="J36" s="374">
        <v>208</v>
      </c>
      <c r="K36" s="374">
        <v>208</v>
      </c>
      <c r="L36" s="374">
        <v>223</v>
      </c>
      <c r="M36" s="374">
        <v>184</v>
      </c>
      <c r="N36" s="374">
        <v>215</v>
      </c>
    </row>
    <row r="37" spans="1:14">
      <c r="A37" s="362"/>
      <c r="B37" s="362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</row>
    <row r="38" spans="1:14">
      <c r="A38" s="371" t="s">
        <v>1434</v>
      </c>
      <c r="B38" s="372">
        <v>23127</v>
      </c>
      <c r="C38" s="372">
        <v>2000</v>
      </c>
      <c r="D38" s="372">
        <v>1784</v>
      </c>
      <c r="E38" s="372">
        <v>1864</v>
      </c>
      <c r="F38" s="372">
        <v>1970</v>
      </c>
      <c r="G38" s="372">
        <v>1940</v>
      </c>
      <c r="H38" s="372">
        <v>1945</v>
      </c>
      <c r="I38" s="372">
        <v>1976</v>
      </c>
      <c r="J38" s="372">
        <v>1977</v>
      </c>
      <c r="K38" s="372">
        <v>2037</v>
      </c>
      <c r="L38" s="372">
        <v>1942</v>
      </c>
      <c r="M38" s="372">
        <v>1755</v>
      </c>
      <c r="N38" s="372">
        <v>1937</v>
      </c>
    </row>
    <row r="39" spans="1:14">
      <c r="A39" s="373" t="s">
        <v>1433</v>
      </c>
      <c r="B39" s="374">
        <v>9358</v>
      </c>
      <c r="C39" s="374">
        <v>811</v>
      </c>
      <c r="D39" s="374">
        <v>727</v>
      </c>
      <c r="E39" s="374">
        <v>742</v>
      </c>
      <c r="F39" s="374">
        <v>763</v>
      </c>
      <c r="G39" s="374">
        <v>795</v>
      </c>
      <c r="H39" s="374">
        <v>784</v>
      </c>
      <c r="I39" s="374">
        <v>824</v>
      </c>
      <c r="J39" s="374">
        <v>810</v>
      </c>
      <c r="K39" s="374">
        <v>847</v>
      </c>
      <c r="L39" s="374">
        <v>770</v>
      </c>
      <c r="M39" s="374">
        <v>721</v>
      </c>
      <c r="N39" s="374">
        <v>764</v>
      </c>
    </row>
    <row r="40" spans="1:14">
      <c r="A40" s="373" t="s">
        <v>1432</v>
      </c>
      <c r="B40" s="374">
        <v>96</v>
      </c>
      <c r="C40" s="374">
        <v>9</v>
      </c>
      <c r="D40" s="374">
        <v>6</v>
      </c>
      <c r="E40" s="374">
        <v>3</v>
      </c>
      <c r="F40" s="374">
        <v>10</v>
      </c>
      <c r="G40" s="374">
        <v>5</v>
      </c>
      <c r="H40" s="374">
        <v>10</v>
      </c>
      <c r="I40" s="374">
        <v>4</v>
      </c>
      <c r="J40" s="374">
        <v>8</v>
      </c>
      <c r="K40" s="374">
        <v>10</v>
      </c>
      <c r="L40" s="374">
        <v>7</v>
      </c>
      <c r="M40" s="374">
        <v>14</v>
      </c>
      <c r="N40" s="374">
        <v>10</v>
      </c>
    </row>
    <row r="41" spans="1:14">
      <c r="A41" s="373" t="s">
        <v>1431</v>
      </c>
      <c r="B41" s="374">
        <v>1532</v>
      </c>
      <c r="C41" s="374">
        <v>124</v>
      </c>
      <c r="D41" s="374">
        <v>112</v>
      </c>
      <c r="E41" s="374">
        <v>134</v>
      </c>
      <c r="F41" s="374">
        <v>135</v>
      </c>
      <c r="G41" s="374">
        <v>131</v>
      </c>
      <c r="H41" s="374">
        <v>139</v>
      </c>
      <c r="I41" s="374">
        <v>119</v>
      </c>
      <c r="J41" s="374">
        <v>136</v>
      </c>
      <c r="K41" s="374">
        <v>144</v>
      </c>
      <c r="L41" s="374">
        <v>128</v>
      </c>
      <c r="M41" s="374">
        <v>94</v>
      </c>
      <c r="N41" s="374">
        <v>136</v>
      </c>
    </row>
    <row r="42" spans="1:14">
      <c r="A42" s="373" t="s">
        <v>1430</v>
      </c>
      <c r="B42" s="374">
        <v>995</v>
      </c>
      <c r="C42" s="374">
        <v>88</v>
      </c>
      <c r="D42" s="374">
        <v>78</v>
      </c>
      <c r="E42" s="374">
        <v>80</v>
      </c>
      <c r="F42" s="374">
        <v>88</v>
      </c>
      <c r="G42" s="374">
        <v>71</v>
      </c>
      <c r="H42" s="374">
        <v>83</v>
      </c>
      <c r="I42" s="374">
        <v>85</v>
      </c>
      <c r="J42" s="374">
        <v>93</v>
      </c>
      <c r="K42" s="374">
        <v>78</v>
      </c>
      <c r="L42" s="374">
        <v>89</v>
      </c>
      <c r="M42" s="374">
        <v>82</v>
      </c>
      <c r="N42" s="374">
        <v>80</v>
      </c>
    </row>
    <row r="43" spans="1:14">
      <c r="A43" s="373" t="s">
        <v>1429</v>
      </c>
      <c r="B43" s="374">
        <v>2690</v>
      </c>
      <c r="C43" s="374">
        <v>249</v>
      </c>
      <c r="D43" s="374">
        <v>217</v>
      </c>
      <c r="E43" s="374">
        <v>219</v>
      </c>
      <c r="F43" s="374">
        <v>243</v>
      </c>
      <c r="G43" s="374">
        <v>245</v>
      </c>
      <c r="H43" s="374">
        <v>198</v>
      </c>
      <c r="I43" s="374">
        <v>255</v>
      </c>
      <c r="J43" s="374">
        <v>207</v>
      </c>
      <c r="K43" s="374">
        <v>228</v>
      </c>
      <c r="L43" s="374">
        <v>224</v>
      </c>
      <c r="M43" s="374">
        <v>187</v>
      </c>
      <c r="N43" s="374">
        <v>218</v>
      </c>
    </row>
    <row r="44" spans="1:14">
      <c r="A44" s="373" t="s">
        <v>1428</v>
      </c>
      <c r="B44" s="374">
        <v>2021</v>
      </c>
      <c r="C44" s="374">
        <v>167</v>
      </c>
      <c r="D44" s="374">
        <v>148</v>
      </c>
      <c r="E44" s="374">
        <v>165</v>
      </c>
      <c r="F44" s="374">
        <v>172</v>
      </c>
      <c r="G44" s="374">
        <v>154</v>
      </c>
      <c r="H44" s="374">
        <v>180</v>
      </c>
      <c r="I44" s="374">
        <v>156</v>
      </c>
      <c r="J44" s="374">
        <v>194</v>
      </c>
      <c r="K44" s="374">
        <v>149</v>
      </c>
      <c r="L44" s="374">
        <v>180</v>
      </c>
      <c r="M44" s="374">
        <v>172</v>
      </c>
      <c r="N44" s="374">
        <v>184</v>
      </c>
    </row>
    <row r="45" spans="1:14">
      <c r="A45" s="373" t="s">
        <v>1427</v>
      </c>
      <c r="B45" s="374">
        <v>2185</v>
      </c>
      <c r="C45" s="374">
        <v>171</v>
      </c>
      <c r="D45" s="374">
        <v>181</v>
      </c>
      <c r="E45" s="374">
        <v>185</v>
      </c>
      <c r="F45" s="374">
        <v>185</v>
      </c>
      <c r="G45" s="374">
        <v>179</v>
      </c>
      <c r="H45" s="374">
        <v>181</v>
      </c>
      <c r="I45" s="374">
        <v>189</v>
      </c>
      <c r="J45" s="374">
        <v>184</v>
      </c>
      <c r="K45" s="374">
        <v>194</v>
      </c>
      <c r="L45" s="374">
        <v>175</v>
      </c>
      <c r="M45" s="374">
        <v>176</v>
      </c>
      <c r="N45" s="374">
        <v>185</v>
      </c>
    </row>
    <row r="46" spans="1:14">
      <c r="A46" s="373" t="s">
        <v>1426</v>
      </c>
      <c r="B46" s="374">
        <v>4250</v>
      </c>
      <c r="C46" s="374">
        <v>381</v>
      </c>
      <c r="D46" s="374">
        <v>315</v>
      </c>
      <c r="E46" s="374">
        <v>336</v>
      </c>
      <c r="F46" s="374">
        <v>374</v>
      </c>
      <c r="G46" s="374">
        <v>360</v>
      </c>
      <c r="H46" s="374">
        <v>370</v>
      </c>
      <c r="I46" s="374">
        <v>344</v>
      </c>
      <c r="J46" s="374">
        <v>345</v>
      </c>
      <c r="K46" s="374">
        <v>387</v>
      </c>
      <c r="L46" s="374">
        <v>369</v>
      </c>
      <c r="M46" s="374">
        <v>309</v>
      </c>
      <c r="N46" s="374">
        <v>360</v>
      </c>
    </row>
    <row r="47" spans="1:14">
      <c r="A47" s="362"/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</row>
    <row r="48" spans="1:14">
      <c r="A48" s="371" t="s">
        <v>1425</v>
      </c>
      <c r="B48" s="372">
        <v>99081</v>
      </c>
      <c r="C48" s="372">
        <v>8674</v>
      </c>
      <c r="D48" s="372">
        <v>7601</v>
      </c>
      <c r="E48" s="372">
        <v>8633</v>
      </c>
      <c r="F48" s="372">
        <v>8379</v>
      </c>
      <c r="G48" s="372">
        <v>8351</v>
      </c>
      <c r="H48" s="372">
        <v>8060</v>
      </c>
      <c r="I48" s="372">
        <v>8269</v>
      </c>
      <c r="J48" s="372">
        <v>8059</v>
      </c>
      <c r="K48" s="372">
        <v>8366</v>
      </c>
      <c r="L48" s="372">
        <v>8315</v>
      </c>
      <c r="M48" s="372">
        <v>7964</v>
      </c>
      <c r="N48" s="372">
        <v>8410</v>
      </c>
    </row>
    <row r="49" spans="1:14">
      <c r="A49" s="373" t="s">
        <v>1424</v>
      </c>
      <c r="B49" s="374">
        <v>72569</v>
      </c>
      <c r="C49" s="374">
        <v>6385</v>
      </c>
      <c r="D49" s="374">
        <v>5598</v>
      </c>
      <c r="E49" s="374">
        <v>6292</v>
      </c>
      <c r="F49" s="374">
        <v>6142</v>
      </c>
      <c r="G49" s="374">
        <v>6099</v>
      </c>
      <c r="H49" s="374">
        <v>5935</v>
      </c>
      <c r="I49" s="374">
        <v>6065</v>
      </c>
      <c r="J49" s="374">
        <v>5874</v>
      </c>
      <c r="K49" s="374">
        <v>6106</v>
      </c>
      <c r="L49" s="374">
        <v>6097</v>
      </c>
      <c r="M49" s="374">
        <v>5826</v>
      </c>
      <c r="N49" s="374">
        <v>6150</v>
      </c>
    </row>
    <row r="50" spans="1:14">
      <c r="A50" s="373" t="s">
        <v>1423</v>
      </c>
      <c r="B50" s="374">
        <v>8886</v>
      </c>
      <c r="C50" s="374">
        <v>761</v>
      </c>
      <c r="D50" s="374">
        <v>680</v>
      </c>
      <c r="E50" s="374">
        <v>791</v>
      </c>
      <c r="F50" s="374">
        <v>733</v>
      </c>
      <c r="G50" s="374">
        <v>759</v>
      </c>
      <c r="H50" s="374">
        <v>716</v>
      </c>
      <c r="I50" s="374">
        <v>739</v>
      </c>
      <c r="J50" s="374">
        <v>750</v>
      </c>
      <c r="K50" s="374">
        <v>790</v>
      </c>
      <c r="L50" s="374">
        <v>726</v>
      </c>
      <c r="M50" s="374">
        <v>710</v>
      </c>
      <c r="N50" s="374">
        <v>731</v>
      </c>
    </row>
    <row r="51" spans="1:14">
      <c r="A51" s="373" t="s">
        <v>1422</v>
      </c>
      <c r="B51" s="374">
        <v>3859</v>
      </c>
      <c r="C51" s="374">
        <v>325</v>
      </c>
      <c r="D51" s="374">
        <v>295</v>
      </c>
      <c r="E51" s="374">
        <v>325</v>
      </c>
      <c r="F51" s="374">
        <v>335</v>
      </c>
      <c r="G51" s="374">
        <v>323</v>
      </c>
      <c r="H51" s="374">
        <v>305</v>
      </c>
      <c r="I51" s="374">
        <v>324</v>
      </c>
      <c r="J51" s="374">
        <v>316</v>
      </c>
      <c r="K51" s="374">
        <v>322</v>
      </c>
      <c r="L51" s="374">
        <v>325</v>
      </c>
      <c r="M51" s="374">
        <v>349</v>
      </c>
      <c r="N51" s="374">
        <v>315</v>
      </c>
    </row>
    <row r="52" spans="1:14">
      <c r="A52" s="373" t="s">
        <v>1421</v>
      </c>
      <c r="B52" s="374">
        <v>7224</v>
      </c>
      <c r="C52" s="374">
        <v>624</v>
      </c>
      <c r="D52" s="374">
        <v>573</v>
      </c>
      <c r="E52" s="374">
        <v>663</v>
      </c>
      <c r="F52" s="374">
        <v>585</v>
      </c>
      <c r="G52" s="374">
        <v>644</v>
      </c>
      <c r="H52" s="374">
        <v>540</v>
      </c>
      <c r="I52" s="374">
        <v>587</v>
      </c>
      <c r="J52" s="374">
        <v>588</v>
      </c>
      <c r="K52" s="374">
        <v>584</v>
      </c>
      <c r="L52" s="374">
        <v>608</v>
      </c>
      <c r="M52" s="374">
        <v>565</v>
      </c>
      <c r="N52" s="374">
        <v>663</v>
      </c>
    </row>
    <row r="53" spans="1:14">
      <c r="A53" s="373" t="s">
        <v>1420</v>
      </c>
      <c r="B53" s="374">
        <v>2372</v>
      </c>
      <c r="C53" s="374">
        <v>207</v>
      </c>
      <c r="D53" s="374">
        <v>160</v>
      </c>
      <c r="E53" s="374">
        <v>192</v>
      </c>
      <c r="F53" s="374">
        <v>214</v>
      </c>
      <c r="G53" s="374">
        <v>168</v>
      </c>
      <c r="H53" s="374">
        <v>218</v>
      </c>
      <c r="I53" s="374">
        <v>193</v>
      </c>
      <c r="J53" s="374">
        <v>208</v>
      </c>
      <c r="K53" s="374">
        <v>198</v>
      </c>
      <c r="L53" s="374">
        <v>218</v>
      </c>
      <c r="M53" s="374">
        <v>189</v>
      </c>
      <c r="N53" s="374">
        <v>207</v>
      </c>
    </row>
    <row r="54" spans="1:14">
      <c r="A54" s="373" t="s">
        <v>1419</v>
      </c>
      <c r="B54" s="374">
        <v>4171</v>
      </c>
      <c r="C54" s="374">
        <v>372</v>
      </c>
      <c r="D54" s="374">
        <v>295</v>
      </c>
      <c r="E54" s="374">
        <v>370</v>
      </c>
      <c r="F54" s="374">
        <v>370</v>
      </c>
      <c r="G54" s="374">
        <v>358</v>
      </c>
      <c r="H54" s="374">
        <v>346</v>
      </c>
      <c r="I54" s="374">
        <v>361</v>
      </c>
      <c r="J54" s="374">
        <v>323</v>
      </c>
      <c r="K54" s="374">
        <v>366</v>
      </c>
      <c r="L54" s="374">
        <v>341</v>
      </c>
      <c r="M54" s="374">
        <v>325</v>
      </c>
      <c r="N54" s="374">
        <v>344</v>
      </c>
    </row>
    <row r="55" spans="1:14">
      <c r="A55" s="362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</row>
    <row r="56" spans="1:14">
      <c r="A56" s="371" t="s">
        <v>1418</v>
      </c>
      <c r="B56" s="372">
        <v>12113</v>
      </c>
      <c r="C56" s="372">
        <v>1117</v>
      </c>
      <c r="D56" s="372">
        <v>935</v>
      </c>
      <c r="E56" s="372">
        <v>1007</v>
      </c>
      <c r="F56" s="372">
        <v>999</v>
      </c>
      <c r="G56" s="372">
        <v>999</v>
      </c>
      <c r="H56" s="372">
        <v>969</v>
      </c>
      <c r="I56" s="372">
        <v>1000</v>
      </c>
      <c r="J56" s="372">
        <v>954</v>
      </c>
      <c r="K56" s="372">
        <v>1033</v>
      </c>
      <c r="L56" s="372">
        <v>1095</v>
      </c>
      <c r="M56" s="372">
        <v>939</v>
      </c>
      <c r="N56" s="372">
        <v>1066</v>
      </c>
    </row>
    <row r="57" spans="1:14">
      <c r="A57" s="373" t="s">
        <v>1417</v>
      </c>
      <c r="B57" s="374">
        <v>8886</v>
      </c>
      <c r="C57" s="374">
        <v>817</v>
      </c>
      <c r="D57" s="374">
        <v>683</v>
      </c>
      <c r="E57" s="374">
        <v>749</v>
      </c>
      <c r="F57" s="374">
        <v>734</v>
      </c>
      <c r="G57" s="374">
        <v>728</v>
      </c>
      <c r="H57" s="374">
        <v>704</v>
      </c>
      <c r="I57" s="374">
        <v>749</v>
      </c>
      <c r="J57" s="374">
        <v>691</v>
      </c>
      <c r="K57" s="374">
        <v>765</v>
      </c>
      <c r="L57" s="374">
        <v>811</v>
      </c>
      <c r="M57" s="374">
        <v>669</v>
      </c>
      <c r="N57" s="374">
        <v>786</v>
      </c>
    </row>
    <row r="58" spans="1:14">
      <c r="A58" s="373" t="s">
        <v>1416</v>
      </c>
      <c r="B58" s="374">
        <v>392</v>
      </c>
      <c r="C58" s="374">
        <v>36</v>
      </c>
      <c r="D58" s="374">
        <v>38</v>
      </c>
      <c r="E58" s="374">
        <v>25</v>
      </c>
      <c r="F58" s="374">
        <v>35</v>
      </c>
      <c r="G58" s="374">
        <v>33</v>
      </c>
      <c r="H58" s="374">
        <v>38</v>
      </c>
      <c r="I58" s="374">
        <v>30</v>
      </c>
      <c r="J58" s="374">
        <v>25</v>
      </c>
      <c r="K58" s="374">
        <v>34</v>
      </c>
      <c r="L58" s="374">
        <v>38</v>
      </c>
      <c r="M58" s="374">
        <v>36</v>
      </c>
      <c r="N58" s="374">
        <v>24</v>
      </c>
    </row>
    <row r="59" spans="1:14">
      <c r="A59" s="373" t="s">
        <v>1415</v>
      </c>
      <c r="B59" s="374">
        <v>2835</v>
      </c>
      <c r="C59" s="374">
        <v>264</v>
      </c>
      <c r="D59" s="374">
        <v>214</v>
      </c>
      <c r="E59" s="374">
        <v>233</v>
      </c>
      <c r="F59" s="374">
        <v>230</v>
      </c>
      <c r="G59" s="374">
        <v>238</v>
      </c>
      <c r="H59" s="374">
        <v>227</v>
      </c>
      <c r="I59" s="374">
        <v>221</v>
      </c>
      <c r="J59" s="374">
        <v>238</v>
      </c>
      <c r="K59" s="374">
        <v>234</v>
      </c>
      <c r="L59" s="374">
        <v>246</v>
      </c>
      <c r="M59" s="374">
        <v>234</v>
      </c>
      <c r="N59" s="374">
        <v>256</v>
      </c>
    </row>
    <row r="60" spans="1:14">
      <c r="A60" s="362"/>
      <c r="B60" s="362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</row>
    <row r="61" spans="1:14">
      <c r="A61" s="371" t="s">
        <v>1414</v>
      </c>
      <c r="B61" s="372">
        <v>13714</v>
      </c>
      <c r="C61" s="372">
        <v>1261</v>
      </c>
      <c r="D61" s="372">
        <v>1077</v>
      </c>
      <c r="E61" s="372">
        <v>1098</v>
      </c>
      <c r="F61" s="372">
        <v>1223</v>
      </c>
      <c r="G61" s="372">
        <v>1094</v>
      </c>
      <c r="H61" s="372">
        <v>1084</v>
      </c>
      <c r="I61" s="372">
        <v>1141</v>
      </c>
      <c r="J61" s="372">
        <v>1108</v>
      </c>
      <c r="K61" s="372">
        <v>1102</v>
      </c>
      <c r="L61" s="372">
        <v>1137</v>
      </c>
      <c r="M61" s="372">
        <v>1174</v>
      </c>
      <c r="N61" s="372">
        <v>1215</v>
      </c>
    </row>
    <row r="62" spans="1:14">
      <c r="A62" s="373" t="s">
        <v>1413</v>
      </c>
      <c r="B62" s="374">
        <v>5496</v>
      </c>
      <c r="C62" s="374">
        <v>519</v>
      </c>
      <c r="D62" s="374">
        <v>433</v>
      </c>
      <c r="E62" s="374">
        <v>428</v>
      </c>
      <c r="F62" s="374">
        <v>455</v>
      </c>
      <c r="G62" s="374">
        <v>447</v>
      </c>
      <c r="H62" s="374">
        <v>433</v>
      </c>
      <c r="I62" s="374">
        <v>479</v>
      </c>
      <c r="J62" s="374">
        <v>437</v>
      </c>
      <c r="K62" s="374">
        <v>463</v>
      </c>
      <c r="L62" s="374">
        <v>457</v>
      </c>
      <c r="M62" s="374">
        <v>446</v>
      </c>
      <c r="N62" s="374">
        <v>499</v>
      </c>
    </row>
    <row r="63" spans="1:14">
      <c r="A63" s="373" t="s">
        <v>1412</v>
      </c>
      <c r="B63" s="374">
        <v>698</v>
      </c>
      <c r="C63" s="374">
        <v>51</v>
      </c>
      <c r="D63" s="374">
        <v>60</v>
      </c>
      <c r="E63" s="374">
        <v>55</v>
      </c>
      <c r="F63" s="374">
        <v>61</v>
      </c>
      <c r="G63" s="374">
        <v>57</v>
      </c>
      <c r="H63" s="374">
        <v>69</v>
      </c>
      <c r="I63" s="374">
        <v>58</v>
      </c>
      <c r="J63" s="374">
        <v>52</v>
      </c>
      <c r="K63" s="374">
        <v>38</v>
      </c>
      <c r="L63" s="374">
        <v>62</v>
      </c>
      <c r="M63" s="374">
        <v>73</v>
      </c>
      <c r="N63" s="374">
        <v>62</v>
      </c>
    </row>
    <row r="64" spans="1:14">
      <c r="A64" s="373" t="s">
        <v>1411</v>
      </c>
      <c r="B64" s="374">
        <v>3744</v>
      </c>
      <c r="C64" s="374">
        <v>362</v>
      </c>
      <c r="D64" s="374">
        <v>295</v>
      </c>
      <c r="E64" s="374">
        <v>330</v>
      </c>
      <c r="F64" s="374">
        <v>360</v>
      </c>
      <c r="G64" s="374">
        <v>287</v>
      </c>
      <c r="H64" s="374">
        <v>269</v>
      </c>
      <c r="I64" s="374">
        <v>279</v>
      </c>
      <c r="J64" s="374">
        <v>301</v>
      </c>
      <c r="K64" s="374">
        <v>303</v>
      </c>
      <c r="L64" s="374">
        <v>296</v>
      </c>
      <c r="M64" s="374">
        <v>338</v>
      </c>
      <c r="N64" s="374">
        <v>324</v>
      </c>
    </row>
    <row r="65" spans="1:14">
      <c r="A65" s="373" t="s">
        <v>1410</v>
      </c>
      <c r="B65" s="374">
        <v>3776</v>
      </c>
      <c r="C65" s="374">
        <v>329</v>
      </c>
      <c r="D65" s="374">
        <v>289</v>
      </c>
      <c r="E65" s="374">
        <v>285</v>
      </c>
      <c r="F65" s="374">
        <v>347</v>
      </c>
      <c r="G65" s="374">
        <v>303</v>
      </c>
      <c r="H65" s="374">
        <v>313</v>
      </c>
      <c r="I65" s="374">
        <v>325</v>
      </c>
      <c r="J65" s="374">
        <v>318</v>
      </c>
      <c r="K65" s="374">
        <v>298</v>
      </c>
      <c r="L65" s="374">
        <v>322</v>
      </c>
      <c r="M65" s="374">
        <v>317</v>
      </c>
      <c r="N65" s="374">
        <v>330</v>
      </c>
    </row>
    <row r="66" spans="1:14">
      <c r="A66" s="362"/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</row>
    <row r="67" spans="1:14">
      <c r="A67" s="371" t="s">
        <v>1409</v>
      </c>
      <c r="B67" s="372">
        <v>26304</v>
      </c>
      <c r="C67" s="372">
        <v>2329</v>
      </c>
      <c r="D67" s="372">
        <v>2034</v>
      </c>
      <c r="E67" s="372">
        <v>2226</v>
      </c>
      <c r="F67" s="372">
        <v>2230</v>
      </c>
      <c r="G67" s="372">
        <v>2137</v>
      </c>
      <c r="H67" s="372">
        <v>2149</v>
      </c>
      <c r="I67" s="372">
        <v>2195</v>
      </c>
      <c r="J67" s="372">
        <v>2116</v>
      </c>
      <c r="K67" s="372">
        <v>2257</v>
      </c>
      <c r="L67" s="372">
        <v>2186</v>
      </c>
      <c r="M67" s="372">
        <v>2190</v>
      </c>
      <c r="N67" s="372">
        <v>2255</v>
      </c>
    </row>
    <row r="68" spans="1:14">
      <c r="A68" s="373" t="s">
        <v>1408</v>
      </c>
      <c r="B68" s="374">
        <v>12949</v>
      </c>
      <c r="C68" s="374">
        <v>1151</v>
      </c>
      <c r="D68" s="374">
        <v>966</v>
      </c>
      <c r="E68" s="374">
        <v>1106</v>
      </c>
      <c r="F68" s="374">
        <v>1160</v>
      </c>
      <c r="G68" s="374">
        <v>1045</v>
      </c>
      <c r="H68" s="374">
        <v>1074</v>
      </c>
      <c r="I68" s="374">
        <v>1056</v>
      </c>
      <c r="J68" s="374">
        <v>1053</v>
      </c>
      <c r="K68" s="374">
        <v>1092</v>
      </c>
      <c r="L68" s="374">
        <v>1080</v>
      </c>
      <c r="M68" s="374">
        <v>1059</v>
      </c>
      <c r="N68" s="374">
        <v>1107</v>
      </c>
    </row>
    <row r="69" spans="1:14">
      <c r="A69" s="373" t="s">
        <v>1407</v>
      </c>
      <c r="B69" s="374">
        <v>2374</v>
      </c>
      <c r="C69" s="374">
        <v>198</v>
      </c>
      <c r="D69" s="374">
        <v>186</v>
      </c>
      <c r="E69" s="374">
        <v>180</v>
      </c>
      <c r="F69" s="374">
        <v>211</v>
      </c>
      <c r="G69" s="374">
        <v>195</v>
      </c>
      <c r="H69" s="374">
        <v>179</v>
      </c>
      <c r="I69" s="374">
        <v>205</v>
      </c>
      <c r="J69" s="374">
        <v>196</v>
      </c>
      <c r="K69" s="374">
        <v>224</v>
      </c>
      <c r="L69" s="374">
        <v>199</v>
      </c>
      <c r="M69" s="374">
        <v>194</v>
      </c>
      <c r="N69" s="374">
        <v>207</v>
      </c>
    </row>
    <row r="70" spans="1:14">
      <c r="A70" s="373" t="s">
        <v>1406</v>
      </c>
      <c r="B70" s="374">
        <v>5391</v>
      </c>
      <c r="C70" s="374">
        <v>464</v>
      </c>
      <c r="D70" s="374">
        <v>434</v>
      </c>
      <c r="E70" s="374">
        <v>461</v>
      </c>
      <c r="F70" s="374">
        <v>429</v>
      </c>
      <c r="G70" s="374">
        <v>414</v>
      </c>
      <c r="H70" s="374">
        <v>459</v>
      </c>
      <c r="I70" s="374">
        <v>440</v>
      </c>
      <c r="J70" s="374">
        <v>430</v>
      </c>
      <c r="K70" s="374">
        <v>498</v>
      </c>
      <c r="L70" s="374">
        <v>426</v>
      </c>
      <c r="M70" s="374">
        <v>458</v>
      </c>
      <c r="N70" s="374">
        <v>478</v>
      </c>
    </row>
    <row r="71" spans="1:14">
      <c r="A71" s="373" t="s">
        <v>1405</v>
      </c>
      <c r="B71" s="374">
        <v>5590</v>
      </c>
      <c r="C71" s="374">
        <v>516</v>
      </c>
      <c r="D71" s="374">
        <v>448</v>
      </c>
      <c r="E71" s="374">
        <v>479</v>
      </c>
      <c r="F71" s="374">
        <v>430</v>
      </c>
      <c r="G71" s="374">
        <v>483</v>
      </c>
      <c r="H71" s="374">
        <v>437</v>
      </c>
      <c r="I71" s="374">
        <v>494</v>
      </c>
      <c r="J71" s="374">
        <v>437</v>
      </c>
      <c r="K71" s="374">
        <v>443</v>
      </c>
      <c r="L71" s="374">
        <v>481</v>
      </c>
      <c r="M71" s="374">
        <v>479</v>
      </c>
      <c r="N71" s="374">
        <v>463</v>
      </c>
    </row>
    <row r="72" spans="1:14">
      <c r="A72" s="362"/>
      <c r="B72" s="362"/>
      <c r="C72" s="362"/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</row>
    <row r="73" spans="1:14">
      <c r="A73" s="371" t="s">
        <v>1404</v>
      </c>
      <c r="B73" s="372">
        <v>12877</v>
      </c>
      <c r="C73" s="372">
        <v>1151</v>
      </c>
      <c r="D73" s="372">
        <v>1014</v>
      </c>
      <c r="E73" s="372">
        <v>1062</v>
      </c>
      <c r="F73" s="372">
        <v>1034</v>
      </c>
      <c r="G73" s="372">
        <v>1038</v>
      </c>
      <c r="H73" s="372">
        <v>1103</v>
      </c>
      <c r="I73" s="372">
        <v>1050</v>
      </c>
      <c r="J73" s="372">
        <v>1002</v>
      </c>
      <c r="K73" s="372">
        <v>1093</v>
      </c>
      <c r="L73" s="372">
        <v>1112</v>
      </c>
      <c r="M73" s="372">
        <v>1052</v>
      </c>
      <c r="N73" s="372">
        <v>1166</v>
      </c>
    </row>
    <row r="74" spans="1:14">
      <c r="A74" s="373" t="s">
        <v>1403</v>
      </c>
      <c r="B74" s="374">
        <v>10050</v>
      </c>
      <c r="C74" s="374">
        <v>889</v>
      </c>
      <c r="D74" s="374">
        <v>783</v>
      </c>
      <c r="E74" s="374">
        <v>839</v>
      </c>
      <c r="F74" s="374">
        <v>817</v>
      </c>
      <c r="G74" s="374">
        <v>841</v>
      </c>
      <c r="H74" s="374">
        <v>842</v>
      </c>
      <c r="I74" s="374">
        <v>799</v>
      </c>
      <c r="J74" s="374">
        <v>799</v>
      </c>
      <c r="K74" s="374">
        <v>849</v>
      </c>
      <c r="L74" s="374">
        <v>875</v>
      </c>
      <c r="M74" s="374">
        <v>820</v>
      </c>
      <c r="N74" s="374">
        <v>897</v>
      </c>
    </row>
    <row r="75" spans="1:14">
      <c r="A75" s="373" t="s">
        <v>1402</v>
      </c>
      <c r="B75" s="374">
        <v>2827</v>
      </c>
      <c r="C75" s="374">
        <v>262</v>
      </c>
      <c r="D75" s="374">
        <v>231</v>
      </c>
      <c r="E75" s="374">
        <v>223</v>
      </c>
      <c r="F75" s="374">
        <v>217</v>
      </c>
      <c r="G75" s="374">
        <v>197</v>
      </c>
      <c r="H75" s="374">
        <v>261</v>
      </c>
      <c r="I75" s="374">
        <v>251</v>
      </c>
      <c r="J75" s="374">
        <v>203</v>
      </c>
      <c r="K75" s="374">
        <v>244</v>
      </c>
      <c r="L75" s="374">
        <v>237</v>
      </c>
      <c r="M75" s="374">
        <v>232</v>
      </c>
      <c r="N75" s="374">
        <v>269</v>
      </c>
    </row>
    <row r="76" spans="1:14">
      <c r="A76" s="362"/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2"/>
      <c r="M76" s="362"/>
      <c r="N76" s="362"/>
    </row>
    <row r="77" spans="1:14">
      <c r="A77" s="371" t="s">
        <v>1401</v>
      </c>
      <c r="B77" s="372">
        <v>4814</v>
      </c>
      <c r="C77" s="372">
        <v>448</v>
      </c>
      <c r="D77" s="372">
        <v>377</v>
      </c>
      <c r="E77" s="372">
        <v>414</v>
      </c>
      <c r="F77" s="372">
        <v>377</v>
      </c>
      <c r="G77" s="372">
        <v>381</v>
      </c>
      <c r="H77" s="372">
        <v>394</v>
      </c>
      <c r="I77" s="372">
        <v>407</v>
      </c>
      <c r="J77" s="372">
        <v>373</v>
      </c>
      <c r="K77" s="372">
        <v>404</v>
      </c>
      <c r="L77" s="372">
        <v>431</v>
      </c>
      <c r="M77" s="372">
        <v>410</v>
      </c>
      <c r="N77" s="372">
        <v>398</v>
      </c>
    </row>
    <row r="78" spans="1:14">
      <c r="A78" s="373" t="s">
        <v>1400</v>
      </c>
      <c r="B78" s="374">
        <v>3696</v>
      </c>
      <c r="C78" s="374">
        <v>339</v>
      </c>
      <c r="D78" s="374">
        <v>297</v>
      </c>
      <c r="E78" s="374">
        <v>334</v>
      </c>
      <c r="F78" s="374">
        <v>294</v>
      </c>
      <c r="G78" s="374">
        <v>285</v>
      </c>
      <c r="H78" s="374">
        <v>305</v>
      </c>
      <c r="I78" s="374">
        <v>307</v>
      </c>
      <c r="J78" s="374">
        <v>293</v>
      </c>
      <c r="K78" s="374">
        <v>305</v>
      </c>
      <c r="L78" s="374">
        <v>325</v>
      </c>
      <c r="M78" s="374">
        <v>316</v>
      </c>
      <c r="N78" s="374">
        <v>296</v>
      </c>
    </row>
    <row r="79" spans="1:14">
      <c r="A79" s="373" t="s">
        <v>1399</v>
      </c>
      <c r="B79" s="374">
        <v>1118</v>
      </c>
      <c r="C79" s="374">
        <v>109</v>
      </c>
      <c r="D79" s="374">
        <v>80</v>
      </c>
      <c r="E79" s="374">
        <v>80</v>
      </c>
      <c r="F79" s="374">
        <v>83</v>
      </c>
      <c r="G79" s="374">
        <v>96</v>
      </c>
      <c r="H79" s="374">
        <v>89</v>
      </c>
      <c r="I79" s="374">
        <v>100</v>
      </c>
      <c r="J79" s="374">
        <v>80</v>
      </c>
      <c r="K79" s="374">
        <v>99</v>
      </c>
      <c r="L79" s="374">
        <v>106</v>
      </c>
      <c r="M79" s="374">
        <v>94</v>
      </c>
      <c r="N79" s="374">
        <v>102</v>
      </c>
    </row>
    <row r="80" spans="1:14">
      <c r="A80" s="362"/>
      <c r="B80" s="362"/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</row>
    <row r="81" spans="1:14">
      <c r="A81" s="371" t="s">
        <v>1398</v>
      </c>
      <c r="B81" s="372">
        <v>11191</v>
      </c>
      <c r="C81" s="372">
        <v>969</v>
      </c>
      <c r="D81" s="372">
        <v>857</v>
      </c>
      <c r="E81" s="372">
        <v>980</v>
      </c>
      <c r="F81" s="372">
        <v>973</v>
      </c>
      <c r="G81" s="372">
        <v>946</v>
      </c>
      <c r="H81" s="372">
        <v>867</v>
      </c>
      <c r="I81" s="372">
        <v>934</v>
      </c>
      <c r="J81" s="372">
        <v>913</v>
      </c>
      <c r="K81" s="372">
        <v>907</v>
      </c>
      <c r="L81" s="372">
        <v>986</v>
      </c>
      <c r="M81" s="372">
        <v>932</v>
      </c>
      <c r="N81" s="372">
        <v>927</v>
      </c>
    </row>
    <row r="82" spans="1:14">
      <c r="A82" s="373" t="s">
        <v>1397</v>
      </c>
      <c r="B82" s="374">
        <v>5593</v>
      </c>
      <c r="C82" s="374">
        <v>477</v>
      </c>
      <c r="D82" s="374">
        <v>438</v>
      </c>
      <c r="E82" s="374">
        <v>487</v>
      </c>
      <c r="F82" s="374">
        <v>487</v>
      </c>
      <c r="G82" s="374">
        <v>472</v>
      </c>
      <c r="H82" s="374">
        <v>430</v>
      </c>
      <c r="I82" s="374">
        <v>474</v>
      </c>
      <c r="J82" s="374">
        <v>461</v>
      </c>
      <c r="K82" s="374">
        <v>455</v>
      </c>
      <c r="L82" s="374">
        <v>507</v>
      </c>
      <c r="M82" s="374">
        <v>440</v>
      </c>
      <c r="N82" s="374">
        <v>465</v>
      </c>
    </row>
    <row r="83" spans="1:14">
      <c r="A83" s="373" t="s">
        <v>1396</v>
      </c>
      <c r="B83" s="374">
        <v>2194</v>
      </c>
      <c r="C83" s="374">
        <v>183</v>
      </c>
      <c r="D83" s="374">
        <v>158</v>
      </c>
      <c r="E83" s="374">
        <v>208</v>
      </c>
      <c r="F83" s="374">
        <v>182</v>
      </c>
      <c r="G83" s="374">
        <v>177</v>
      </c>
      <c r="H83" s="374">
        <v>166</v>
      </c>
      <c r="I83" s="374">
        <v>189</v>
      </c>
      <c r="J83" s="374">
        <v>175</v>
      </c>
      <c r="K83" s="374">
        <v>177</v>
      </c>
      <c r="L83" s="374">
        <v>196</v>
      </c>
      <c r="M83" s="374">
        <v>206</v>
      </c>
      <c r="N83" s="374">
        <v>177</v>
      </c>
    </row>
    <row r="84" spans="1:14">
      <c r="A84" s="373" t="s">
        <v>1395</v>
      </c>
      <c r="B84" s="374">
        <v>3233</v>
      </c>
      <c r="C84" s="374">
        <v>291</v>
      </c>
      <c r="D84" s="374">
        <v>247</v>
      </c>
      <c r="E84" s="374">
        <v>272</v>
      </c>
      <c r="F84" s="374">
        <v>288</v>
      </c>
      <c r="G84" s="374">
        <v>288</v>
      </c>
      <c r="H84" s="374">
        <v>262</v>
      </c>
      <c r="I84" s="374">
        <v>260</v>
      </c>
      <c r="J84" s="374">
        <v>256</v>
      </c>
      <c r="K84" s="374">
        <v>262</v>
      </c>
      <c r="L84" s="374">
        <v>270</v>
      </c>
      <c r="M84" s="374">
        <v>271</v>
      </c>
      <c r="N84" s="374">
        <v>266</v>
      </c>
    </row>
    <row r="85" spans="1:14">
      <c r="A85" s="373" t="s">
        <v>1394</v>
      </c>
      <c r="B85" s="374">
        <v>171</v>
      </c>
      <c r="C85" s="374">
        <v>18</v>
      </c>
      <c r="D85" s="374">
        <v>14</v>
      </c>
      <c r="E85" s="374">
        <v>13</v>
      </c>
      <c r="F85" s="374">
        <v>16</v>
      </c>
      <c r="G85" s="374">
        <v>9</v>
      </c>
      <c r="H85" s="374">
        <v>9</v>
      </c>
      <c r="I85" s="374">
        <v>11</v>
      </c>
      <c r="J85" s="374">
        <v>21</v>
      </c>
      <c r="K85" s="374">
        <v>13</v>
      </c>
      <c r="L85" s="374">
        <v>13</v>
      </c>
      <c r="M85" s="374">
        <v>15</v>
      </c>
      <c r="N85" s="374">
        <v>19</v>
      </c>
    </row>
    <row r="86" spans="1:14">
      <c r="A86" s="362"/>
      <c r="B86" s="362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</row>
    <row r="87" spans="1:14">
      <c r="A87" s="371" t="s">
        <v>1393</v>
      </c>
      <c r="B87" s="372">
        <v>1440</v>
      </c>
      <c r="C87" s="372">
        <v>130</v>
      </c>
      <c r="D87" s="372">
        <v>113</v>
      </c>
      <c r="E87" s="372">
        <v>126</v>
      </c>
      <c r="F87" s="372">
        <v>107</v>
      </c>
      <c r="G87" s="372">
        <v>119</v>
      </c>
      <c r="H87" s="372">
        <v>106</v>
      </c>
      <c r="I87" s="372">
        <v>129</v>
      </c>
      <c r="J87" s="372">
        <v>138</v>
      </c>
      <c r="K87" s="372">
        <v>116</v>
      </c>
      <c r="L87" s="372">
        <v>106</v>
      </c>
      <c r="M87" s="372">
        <v>118</v>
      </c>
      <c r="N87" s="372">
        <v>132</v>
      </c>
    </row>
    <row r="88" spans="1:14">
      <c r="A88" s="373" t="s">
        <v>1392</v>
      </c>
      <c r="B88" s="374">
        <v>882</v>
      </c>
      <c r="C88" s="374">
        <v>90</v>
      </c>
      <c r="D88" s="374">
        <v>70</v>
      </c>
      <c r="E88" s="374">
        <v>79</v>
      </c>
      <c r="F88" s="374">
        <v>63</v>
      </c>
      <c r="G88" s="374">
        <v>70</v>
      </c>
      <c r="H88" s="374">
        <v>66</v>
      </c>
      <c r="I88" s="374">
        <v>72</v>
      </c>
      <c r="J88" s="374">
        <v>77</v>
      </c>
      <c r="K88" s="374">
        <v>73</v>
      </c>
      <c r="L88" s="374">
        <v>71</v>
      </c>
      <c r="M88" s="374">
        <v>75</v>
      </c>
      <c r="N88" s="374">
        <v>76</v>
      </c>
    </row>
    <row r="89" spans="1:14">
      <c r="A89" s="373" t="s">
        <v>1391</v>
      </c>
      <c r="B89" s="374">
        <v>433</v>
      </c>
      <c r="C89" s="374">
        <v>32</v>
      </c>
      <c r="D89" s="374">
        <v>33</v>
      </c>
      <c r="E89" s="374">
        <v>39</v>
      </c>
      <c r="F89" s="374">
        <v>28</v>
      </c>
      <c r="G89" s="374">
        <v>39</v>
      </c>
      <c r="H89" s="374">
        <v>29</v>
      </c>
      <c r="I89" s="374">
        <v>42</v>
      </c>
      <c r="J89" s="374">
        <v>51</v>
      </c>
      <c r="K89" s="374">
        <v>31</v>
      </c>
      <c r="L89" s="374">
        <v>28</v>
      </c>
      <c r="M89" s="374">
        <v>35</v>
      </c>
      <c r="N89" s="374">
        <v>46</v>
      </c>
    </row>
    <row r="90" spans="1:14">
      <c r="A90" s="373" t="s">
        <v>1390</v>
      </c>
      <c r="B90" s="374">
        <v>49</v>
      </c>
      <c r="C90" s="374">
        <v>2</v>
      </c>
      <c r="D90" s="374">
        <v>5</v>
      </c>
      <c r="E90" s="374">
        <v>3</v>
      </c>
      <c r="F90" s="374">
        <v>7</v>
      </c>
      <c r="G90" s="374">
        <v>3</v>
      </c>
      <c r="H90" s="374">
        <v>6</v>
      </c>
      <c r="I90" s="374">
        <v>4</v>
      </c>
      <c r="J90" s="374">
        <v>1</v>
      </c>
      <c r="K90" s="374">
        <v>5</v>
      </c>
      <c r="L90" s="374">
        <v>3</v>
      </c>
      <c r="M90" s="374">
        <v>5</v>
      </c>
      <c r="N90" s="374">
        <v>5</v>
      </c>
    </row>
    <row r="91" spans="1:14">
      <c r="A91" s="373" t="s">
        <v>1389</v>
      </c>
      <c r="B91" s="374">
        <v>76</v>
      </c>
      <c r="C91" s="374">
        <v>6</v>
      </c>
      <c r="D91" s="374">
        <v>5</v>
      </c>
      <c r="E91" s="374">
        <v>5</v>
      </c>
      <c r="F91" s="374">
        <v>9</v>
      </c>
      <c r="G91" s="374">
        <v>7</v>
      </c>
      <c r="H91" s="374">
        <v>5</v>
      </c>
      <c r="I91" s="374">
        <v>11</v>
      </c>
      <c r="J91" s="374">
        <v>9</v>
      </c>
      <c r="K91" s="374">
        <v>7</v>
      </c>
      <c r="L91" s="374">
        <v>4</v>
      </c>
      <c r="M91" s="374">
        <v>3</v>
      </c>
      <c r="N91" s="374">
        <v>5</v>
      </c>
    </row>
    <row r="92" spans="1:14">
      <c r="A92" s="362"/>
      <c r="B92" s="362"/>
      <c r="C92" s="362"/>
      <c r="D92" s="362"/>
      <c r="E92" s="362"/>
      <c r="F92" s="362"/>
      <c r="G92" s="362"/>
      <c r="H92" s="362"/>
      <c r="I92" s="362"/>
      <c r="J92" s="362"/>
      <c r="K92" s="362"/>
      <c r="L92" s="362"/>
      <c r="M92" s="362"/>
      <c r="N92" s="362"/>
    </row>
    <row r="93" spans="1:14">
      <c r="A93" s="371" t="s">
        <v>1388</v>
      </c>
      <c r="B93" s="372">
        <v>2041</v>
      </c>
      <c r="C93" s="372">
        <v>157</v>
      </c>
      <c r="D93" s="372">
        <v>142</v>
      </c>
      <c r="E93" s="372">
        <v>165</v>
      </c>
      <c r="F93" s="372">
        <v>186</v>
      </c>
      <c r="G93" s="372">
        <v>171</v>
      </c>
      <c r="H93" s="372">
        <v>170</v>
      </c>
      <c r="I93" s="372">
        <v>163</v>
      </c>
      <c r="J93" s="372">
        <v>189</v>
      </c>
      <c r="K93" s="372">
        <v>187</v>
      </c>
      <c r="L93" s="372">
        <v>163</v>
      </c>
      <c r="M93" s="372">
        <v>166</v>
      </c>
      <c r="N93" s="372">
        <v>182</v>
      </c>
    </row>
    <row r="94" spans="1:14">
      <c r="A94" s="373" t="s">
        <v>1387</v>
      </c>
      <c r="B94" s="374">
        <v>1663</v>
      </c>
      <c r="C94" s="374">
        <v>134</v>
      </c>
      <c r="D94" s="374">
        <v>111</v>
      </c>
      <c r="E94" s="374">
        <v>140</v>
      </c>
      <c r="F94" s="374">
        <v>145</v>
      </c>
      <c r="G94" s="374">
        <v>138</v>
      </c>
      <c r="H94" s="374">
        <v>149</v>
      </c>
      <c r="I94" s="374">
        <v>135</v>
      </c>
      <c r="J94" s="374">
        <v>152</v>
      </c>
      <c r="K94" s="374">
        <v>154</v>
      </c>
      <c r="L94" s="374">
        <v>134</v>
      </c>
      <c r="M94" s="374">
        <v>128</v>
      </c>
      <c r="N94" s="374">
        <v>143</v>
      </c>
    </row>
    <row r="95" spans="1:14">
      <c r="A95" s="373" t="s">
        <v>1386</v>
      </c>
      <c r="B95" s="374">
        <v>21</v>
      </c>
      <c r="C95" s="374">
        <v>4</v>
      </c>
      <c r="D95" s="374">
        <v>1</v>
      </c>
      <c r="E95" s="374">
        <v>3</v>
      </c>
      <c r="F95" s="374">
        <v>0</v>
      </c>
      <c r="G95" s="374">
        <v>1</v>
      </c>
      <c r="H95" s="374">
        <v>3</v>
      </c>
      <c r="I95" s="374">
        <v>2</v>
      </c>
      <c r="J95" s="374">
        <v>1</v>
      </c>
      <c r="K95" s="374">
        <v>3</v>
      </c>
      <c r="L95" s="374">
        <v>0</v>
      </c>
      <c r="M95" s="374">
        <v>2</v>
      </c>
      <c r="N95" s="374">
        <v>1</v>
      </c>
    </row>
    <row r="96" spans="1:14">
      <c r="A96" s="373" t="s">
        <v>1385</v>
      </c>
      <c r="B96" s="374">
        <v>76</v>
      </c>
      <c r="C96" s="374">
        <v>1</v>
      </c>
      <c r="D96" s="374">
        <v>6</v>
      </c>
      <c r="E96" s="374">
        <v>2</v>
      </c>
      <c r="F96" s="374">
        <v>8</v>
      </c>
      <c r="G96" s="374">
        <v>11</v>
      </c>
      <c r="H96" s="374">
        <v>3</v>
      </c>
      <c r="I96" s="374">
        <v>5</v>
      </c>
      <c r="J96" s="374">
        <v>8</v>
      </c>
      <c r="K96" s="374">
        <v>6</v>
      </c>
      <c r="L96" s="374">
        <v>5</v>
      </c>
      <c r="M96" s="374">
        <v>11</v>
      </c>
      <c r="N96" s="374">
        <v>10</v>
      </c>
    </row>
    <row r="97" spans="1:14">
      <c r="A97" s="373" t="s">
        <v>1384</v>
      </c>
      <c r="B97" s="374">
        <v>281</v>
      </c>
      <c r="C97" s="374">
        <v>18</v>
      </c>
      <c r="D97" s="374">
        <v>24</v>
      </c>
      <c r="E97" s="374">
        <v>20</v>
      </c>
      <c r="F97" s="374">
        <v>33</v>
      </c>
      <c r="G97" s="374">
        <v>21</v>
      </c>
      <c r="H97" s="374">
        <v>15</v>
      </c>
      <c r="I97" s="374">
        <v>21</v>
      </c>
      <c r="J97" s="374">
        <v>28</v>
      </c>
      <c r="K97" s="374">
        <v>24</v>
      </c>
      <c r="L97" s="374">
        <v>24</v>
      </c>
      <c r="M97" s="374">
        <v>25</v>
      </c>
      <c r="N97" s="374">
        <v>28</v>
      </c>
    </row>
    <row r="98" spans="1:14">
      <c r="A98" s="375"/>
      <c r="B98" s="381"/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</row>
    <row r="99" spans="1:14">
      <c r="A99" s="375" t="s">
        <v>4082</v>
      </c>
      <c r="B99" s="381"/>
      <c r="C99" s="381"/>
      <c r="D99" s="381"/>
      <c r="E99" s="381"/>
      <c r="F99" s="381"/>
      <c r="G99" s="381"/>
      <c r="H99" s="381"/>
      <c r="I99" s="381"/>
      <c r="J99" s="381"/>
      <c r="K99" s="381"/>
      <c r="L99" s="381"/>
      <c r="M99" s="381"/>
      <c r="N99" s="381"/>
    </row>
  </sheetData>
  <mergeCells count="4">
    <mergeCell ref="C8:N8"/>
    <mergeCell ref="B2:N2"/>
    <mergeCell ref="B3:N3"/>
    <mergeCell ref="B6:N6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1" orientation="portrait" r:id="rId1"/>
  <headerFooter alignWithMargins="0"/>
  <rowBreaks count="2" manualBreakCount="2">
    <brk id="77" max="16383" man="1"/>
    <brk id="15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N99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77734375" style="383" bestFit="1" customWidth="1"/>
    <col min="2" max="2" width="5.6640625" style="383" bestFit="1" customWidth="1"/>
    <col min="3" max="3" width="5.77734375" style="383" bestFit="1" customWidth="1"/>
    <col min="4" max="4" width="7.44140625" style="383" bestFit="1" customWidth="1"/>
    <col min="5" max="5" width="5.88671875" style="383" bestFit="1" customWidth="1"/>
    <col min="6" max="6" width="4.88671875" style="383" bestFit="1" customWidth="1"/>
    <col min="7" max="7" width="5.33203125" style="383" bestFit="1" customWidth="1"/>
    <col min="8" max="8" width="5.5546875" style="383" bestFit="1" customWidth="1"/>
    <col min="9" max="9" width="5" style="383" bestFit="1" customWidth="1"/>
    <col min="10" max="10" width="6.77734375" style="383" bestFit="1" customWidth="1"/>
    <col min="11" max="11" width="10.33203125" style="383" bestFit="1" customWidth="1"/>
    <col min="12" max="12" width="7.6640625" style="383" bestFit="1" customWidth="1"/>
    <col min="13" max="13" width="9.77734375" style="383" bestFit="1" customWidth="1"/>
    <col min="14" max="14" width="9.21875" style="383" bestFit="1" customWidth="1"/>
    <col min="15" max="256" width="8.88671875" style="383"/>
    <col min="257" max="257" width="20.77734375" style="383" bestFit="1" customWidth="1"/>
    <col min="258" max="258" width="5.6640625" style="383" bestFit="1" customWidth="1"/>
    <col min="259" max="259" width="5.77734375" style="383" bestFit="1" customWidth="1"/>
    <col min="260" max="260" width="7.44140625" style="383" bestFit="1" customWidth="1"/>
    <col min="261" max="261" width="5.88671875" style="383" bestFit="1" customWidth="1"/>
    <col min="262" max="262" width="4.88671875" style="383" bestFit="1" customWidth="1"/>
    <col min="263" max="263" width="5.33203125" style="383" bestFit="1" customWidth="1"/>
    <col min="264" max="264" width="5.5546875" style="383" bestFit="1" customWidth="1"/>
    <col min="265" max="265" width="5" style="383" bestFit="1" customWidth="1"/>
    <col min="266" max="266" width="6.77734375" style="383" bestFit="1" customWidth="1"/>
    <col min="267" max="267" width="10.33203125" style="383" bestFit="1" customWidth="1"/>
    <col min="268" max="268" width="7.6640625" style="383" bestFit="1" customWidth="1"/>
    <col min="269" max="269" width="9.77734375" style="383" bestFit="1" customWidth="1"/>
    <col min="270" max="270" width="9.21875" style="383" bestFit="1" customWidth="1"/>
    <col min="271" max="512" width="8.88671875" style="383"/>
    <col min="513" max="513" width="20.77734375" style="383" bestFit="1" customWidth="1"/>
    <col min="514" max="514" width="5.6640625" style="383" bestFit="1" customWidth="1"/>
    <col min="515" max="515" width="5.77734375" style="383" bestFit="1" customWidth="1"/>
    <col min="516" max="516" width="7.44140625" style="383" bestFit="1" customWidth="1"/>
    <col min="517" max="517" width="5.88671875" style="383" bestFit="1" customWidth="1"/>
    <col min="518" max="518" width="4.88671875" style="383" bestFit="1" customWidth="1"/>
    <col min="519" max="519" width="5.33203125" style="383" bestFit="1" customWidth="1"/>
    <col min="520" max="520" width="5.5546875" style="383" bestFit="1" customWidth="1"/>
    <col min="521" max="521" width="5" style="383" bestFit="1" customWidth="1"/>
    <col min="522" max="522" width="6.77734375" style="383" bestFit="1" customWidth="1"/>
    <col min="523" max="523" width="10.33203125" style="383" bestFit="1" customWidth="1"/>
    <col min="524" max="524" width="7.6640625" style="383" bestFit="1" customWidth="1"/>
    <col min="525" max="525" width="9.77734375" style="383" bestFit="1" customWidth="1"/>
    <col min="526" max="526" width="9.21875" style="383" bestFit="1" customWidth="1"/>
    <col min="527" max="768" width="8.88671875" style="383"/>
    <col min="769" max="769" width="20.77734375" style="383" bestFit="1" customWidth="1"/>
    <col min="770" max="770" width="5.6640625" style="383" bestFit="1" customWidth="1"/>
    <col min="771" max="771" width="5.77734375" style="383" bestFit="1" customWidth="1"/>
    <col min="772" max="772" width="7.44140625" style="383" bestFit="1" customWidth="1"/>
    <col min="773" max="773" width="5.88671875" style="383" bestFit="1" customWidth="1"/>
    <col min="774" max="774" width="4.88671875" style="383" bestFit="1" customWidth="1"/>
    <col min="775" max="775" width="5.33203125" style="383" bestFit="1" customWidth="1"/>
    <col min="776" max="776" width="5.5546875" style="383" bestFit="1" customWidth="1"/>
    <col min="777" max="777" width="5" style="383" bestFit="1" customWidth="1"/>
    <col min="778" max="778" width="6.77734375" style="383" bestFit="1" customWidth="1"/>
    <col min="779" max="779" width="10.33203125" style="383" bestFit="1" customWidth="1"/>
    <col min="780" max="780" width="7.6640625" style="383" bestFit="1" customWidth="1"/>
    <col min="781" max="781" width="9.77734375" style="383" bestFit="1" customWidth="1"/>
    <col min="782" max="782" width="9.21875" style="383" bestFit="1" customWidth="1"/>
    <col min="783" max="1024" width="8.88671875" style="383"/>
    <col min="1025" max="1025" width="20.77734375" style="383" bestFit="1" customWidth="1"/>
    <col min="1026" max="1026" width="5.6640625" style="383" bestFit="1" customWidth="1"/>
    <col min="1027" max="1027" width="5.77734375" style="383" bestFit="1" customWidth="1"/>
    <col min="1028" max="1028" width="7.44140625" style="383" bestFit="1" customWidth="1"/>
    <col min="1029" max="1029" width="5.88671875" style="383" bestFit="1" customWidth="1"/>
    <col min="1030" max="1030" width="4.88671875" style="383" bestFit="1" customWidth="1"/>
    <col min="1031" max="1031" width="5.33203125" style="383" bestFit="1" customWidth="1"/>
    <col min="1032" max="1032" width="5.5546875" style="383" bestFit="1" customWidth="1"/>
    <col min="1033" max="1033" width="5" style="383" bestFit="1" customWidth="1"/>
    <col min="1034" max="1034" width="6.77734375" style="383" bestFit="1" customWidth="1"/>
    <col min="1035" max="1035" width="10.33203125" style="383" bestFit="1" customWidth="1"/>
    <col min="1036" max="1036" width="7.6640625" style="383" bestFit="1" customWidth="1"/>
    <col min="1037" max="1037" width="9.77734375" style="383" bestFit="1" customWidth="1"/>
    <col min="1038" max="1038" width="9.21875" style="383" bestFit="1" customWidth="1"/>
    <col min="1039" max="1280" width="8.88671875" style="383"/>
    <col min="1281" max="1281" width="20.77734375" style="383" bestFit="1" customWidth="1"/>
    <col min="1282" max="1282" width="5.6640625" style="383" bestFit="1" customWidth="1"/>
    <col min="1283" max="1283" width="5.77734375" style="383" bestFit="1" customWidth="1"/>
    <col min="1284" max="1284" width="7.44140625" style="383" bestFit="1" customWidth="1"/>
    <col min="1285" max="1285" width="5.88671875" style="383" bestFit="1" customWidth="1"/>
    <col min="1286" max="1286" width="4.88671875" style="383" bestFit="1" customWidth="1"/>
    <col min="1287" max="1287" width="5.33203125" style="383" bestFit="1" customWidth="1"/>
    <col min="1288" max="1288" width="5.5546875" style="383" bestFit="1" customWidth="1"/>
    <col min="1289" max="1289" width="5" style="383" bestFit="1" customWidth="1"/>
    <col min="1290" max="1290" width="6.77734375" style="383" bestFit="1" customWidth="1"/>
    <col min="1291" max="1291" width="10.33203125" style="383" bestFit="1" customWidth="1"/>
    <col min="1292" max="1292" width="7.6640625" style="383" bestFit="1" customWidth="1"/>
    <col min="1293" max="1293" width="9.77734375" style="383" bestFit="1" customWidth="1"/>
    <col min="1294" max="1294" width="9.21875" style="383" bestFit="1" customWidth="1"/>
    <col min="1295" max="1536" width="8.88671875" style="383"/>
    <col min="1537" max="1537" width="20.77734375" style="383" bestFit="1" customWidth="1"/>
    <col min="1538" max="1538" width="5.6640625" style="383" bestFit="1" customWidth="1"/>
    <col min="1539" max="1539" width="5.77734375" style="383" bestFit="1" customWidth="1"/>
    <col min="1540" max="1540" width="7.44140625" style="383" bestFit="1" customWidth="1"/>
    <col min="1541" max="1541" width="5.88671875" style="383" bestFit="1" customWidth="1"/>
    <col min="1542" max="1542" width="4.88671875" style="383" bestFit="1" customWidth="1"/>
    <col min="1543" max="1543" width="5.33203125" style="383" bestFit="1" customWidth="1"/>
    <col min="1544" max="1544" width="5.5546875" style="383" bestFit="1" customWidth="1"/>
    <col min="1545" max="1545" width="5" style="383" bestFit="1" customWidth="1"/>
    <col min="1546" max="1546" width="6.77734375" style="383" bestFit="1" customWidth="1"/>
    <col min="1547" max="1547" width="10.33203125" style="383" bestFit="1" customWidth="1"/>
    <col min="1548" max="1548" width="7.6640625" style="383" bestFit="1" customWidth="1"/>
    <col min="1549" max="1549" width="9.77734375" style="383" bestFit="1" customWidth="1"/>
    <col min="1550" max="1550" width="9.21875" style="383" bestFit="1" customWidth="1"/>
    <col min="1551" max="1792" width="8.88671875" style="383"/>
    <col min="1793" max="1793" width="20.77734375" style="383" bestFit="1" customWidth="1"/>
    <col min="1794" max="1794" width="5.6640625" style="383" bestFit="1" customWidth="1"/>
    <col min="1795" max="1795" width="5.77734375" style="383" bestFit="1" customWidth="1"/>
    <col min="1796" max="1796" width="7.44140625" style="383" bestFit="1" customWidth="1"/>
    <col min="1797" max="1797" width="5.88671875" style="383" bestFit="1" customWidth="1"/>
    <col min="1798" max="1798" width="4.88671875" style="383" bestFit="1" customWidth="1"/>
    <col min="1799" max="1799" width="5.33203125" style="383" bestFit="1" customWidth="1"/>
    <col min="1800" max="1800" width="5.5546875" style="383" bestFit="1" customWidth="1"/>
    <col min="1801" max="1801" width="5" style="383" bestFit="1" customWidth="1"/>
    <col min="1802" max="1802" width="6.77734375" style="383" bestFit="1" customWidth="1"/>
    <col min="1803" max="1803" width="10.33203125" style="383" bestFit="1" customWidth="1"/>
    <col min="1804" max="1804" width="7.6640625" style="383" bestFit="1" customWidth="1"/>
    <col min="1805" max="1805" width="9.77734375" style="383" bestFit="1" customWidth="1"/>
    <col min="1806" max="1806" width="9.21875" style="383" bestFit="1" customWidth="1"/>
    <col min="1807" max="2048" width="8.88671875" style="383"/>
    <col min="2049" max="2049" width="20.77734375" style="383" bestFit="1" customWidth="1"/>
    <col min="2050" max="2050" width="5.6640625" style="383" bestFit="1" customWidth="1"/>
    <col min="2051" max="2051" width="5.77734375" style="383" bestFit="1" customWidth="1"/>
    <col min="2052" max="2052" width="7.44140625" style="383" bestFit="1" customWidth="1"/>
    <col min="2053" max="2053" width="5.88671875" style="383" bestFit="1" customWidth="1"/>
    <col min="2054" max="2054" width="4.88671875" style="383" bestFit="1" customWidth="1"/>
    <col min="2055" max="2055" width="5.33203125" style="383" bestFit="1" customWidth="1"/>
    <col min="2056" max="2056" width="5.5546875" style="383" bestFit="1" customWidth="1"/>
    <col min="2057" max="2057" width="5" style="383" bestFit="1" customWidth="1"/>
    <col min="2058" max="2058" width="6.77734375" style="383" bestFit="1" customWidth="1"/>
    <col min="2059" max="2059" width="10.33203125" style="383" bestFit="1" customWidth="1"/>
    <col min="2060" max="2060" width="7.6640625" style="383" bestFit="1" customWidth="1"/>
    <col min="2061" max="2061" width="9.77734375" style="383" bestFit="1" customWidth="1"/>
    <col min="2062" max="2062" width="9.21875" style="383" bestFit="1" customWidth="1"/>
    <col min="2063" max="2304" width="8.88671875" style="383"/>
    <col min="2305" max="2305" width="20.77734375" style="383" bestFit="1" customWidth="1"/>
    <col min="2306" max="2306" width="5.6640625" style="383" bestFit="1" customWidth="1"/>
    <col min="2307" max="2307" width="5.77734375" style="383" bestFit="1" customWidth="1"/>
    <col min="2308" max="2308" width="7.44140625" style="383" bestFit="1" customWidth="1"/>
    <col min="2309" max="2309" width="5.88671875" style="383" bestFit="1" customWidth="1"/>
    <col min="2310" max="2310" width="4.88671875" style="383" bestFit="1" customWidth="1"/>
    <col min="2311" max="2311" width="5.33203125" style="383" bestFit="1" customWidth="1"/>
    <col min="2312" max="2312" width="5.5546875" style="383" bestFit="1" customWidth="1"/>
    <col min="2313" max="2313" width="5" style="383" bestFit="1" customWidth="1"/>
    <col min="2314" max="2314" width="6.77734375" style="383" bestFit="1" customWidth="1"/>
    <col min="2315" max="2315" width="10.33203125" style="383" bestFit="1" customWidth="1"/>
    <col min="2316" max="2316" width="7.6640625" style="383" bestFit="1" customWidth="1"/>
    <col min="2317" max="2317" width="9.77734375" style="383" bestFit="1" customWidth="1"/>
    <col min="2318" max="2318" width="9.21875" style="383" bestFit="1" customWidth="1"/>
    <col min="2319" max="2560" width="8.88671875" style="383"/>
    <col min="2561" max="2561" width="20.77734375" style="383" bestFit="1" customWidth="1"/>
    <col min="2562" max="2562" width="5.6640625" style="383" bestFit="1" customWidth="1"/>
    <col min="2563" max="2563" width="5.77734375" style="383" bestFit="1" customWidth="1"/>
    <col min="2564" max="2564" width="7.44140625" style="383" bestFit="1" customWidth="1"/>
    <col min="2565" max="2565" width="5.88671875" style="383" bestFit="1" customWidth="1"/>
    <col min="2566" max="2566" width="4.88671875" style="383" bestFit="1" customWidth="1"/>
    <col min="2567" max="2567" width="5.33203125" style="383" bestFit="1" customWidth="1"/>
    <col min="2568" max="2568" width="5.5546875" style="383" bestFit="1" customWidth="1"/>
    <col min="2569" max="2569" width="5" style="383" bestFit="1" customWidth="1"/>
    <col min="2570" max="2570" width="6.77734375" style="383" bestFit="1" customWidth="1"/>
    <col min="2571" max="2571" width="10.33203125" style="383" bestFit="1" customWidth="1"/>
    <col min="2572" max="2572" width="7.6640625" style="383" bestFit="1" customWidth="1"/>
    <col min="2573" max="2573" width="9.77734375" style="383" bestFit="1" customWidth="1"/>
    <col min="2574" max="2574" width="9.21875" style="383" bestFit="1" customWidth="1"/>
    <col min="2575" max="2816" width="8.88671875" style="383"/>
    <col min="2817" max="2817" width="20.77734375" style="383" bestFit="1" customWidth="1"/>
    <col min="2818" max="2818" width="5.6640625" style="383" bestFit="1" customWidth="1"/>
    <col min="2819" max="2819" width="5.77734375" style="383" bestFit="1" customWidth="1"/>
    <col min="2820" max="2820" width="7.44140625" style="383" bestFit="1" customWidth="1"/>
    <col min="2821" max="2821" width="5.88671875" style="383" bestFit="1" customWidth="1"/>
    <col min="2822" max="2822" width="4.88671875" style="383" bestFit="1" customWidth="1"/>
    <col min="2823" max="2823" width="5.33203125" style="383" bestFit="1" customWidth="1"/>
    <col min="2824" max="2824" width="5.5546875" style="383" bestFit="1" customWidth="1"/>
    <col min="2825" max="2825" width="5" style="383" bestFit="1" customWidth="1"/>
    <col min="2826" max="2826" width="6.77734375" style="383" bestFit="1" customWidth="1"/>
    <col min="2827" max="2827" width="10.33203125" style="383" bestFit="1" customWidth="1"/>
    <col min="2828" max="2828" width="7.6640625" style="383" bestFit="1" customWidth="1"/>
    <col min="2829" max="2829" width="9.77734375" style="383" bestFit="1" customWidth="1"/>
    <col min="2830" max="2830" width="9.21875" style="383" bestFit="1" customWidth="1"/>
    <col min="2831" max="3072" width="8.88671875" style="383"/>
    <col min="3073" max="3073" width="20.77734375" style="383" bestFit="1" customWidth="1"/>
    <col min="3074" max="3074" width="5.6640625" style="383" bestFit="1" customWidth="1"/>
    <col min="3075" max="3075" width="5.77734375" style="383" bestFit="1" customWidth="1"/>
    <col min="3076" max="3076" width="7.44140625" style="383" bestFit="1" customWidth="1"/>
    <col min="3077" max="3077" width="5.88671875" style="383" bestFit="1" customWidth="1"/>
    <col min="3078" max="3078" width="4.88671875" style="383" bestFit="1" customWidth="1"/>
    <col min="3079" max="3079" width="5.33203125" style="383" bestFit="1" customWidth="1"/>
    <col min="3080" max="3080" width="5.5546875" style="383" bestFit="1" customWidth="1"/>
    <col min="3081" max="3081" width="5" style="383" bestFit="1" customWidth="1"/>
    <col min="3082" max="3082" width="6.77734375" style="383" bestFit="1" customWidth="1"/>
    <col min="3083" max="3083" width="10.33203125" style="383" bestFit="1" customWidth="1"/>
    <col min="3084" max="3084" width="7.6640625" style="383" bestFit="1" customWidth="1"/>
    <col min="3085" max="3085" width="9.77734375" style="383" bestFit="1" customWidth="1"/>
    <col min="3086" max="3086" width="9.21875" style="383" bestFit="1" customWidth="1"/>
    <col min="3087" max="3328" width="8.88671875" style="383"/>
    <col min="3329" max="3329" width="20.77734375" style="383" bestFit="1" customWidth="1"/>
    <col min="3330" max="3330" width="5.6640625" style="383" bestFit="1" customWidth="1"/>
    <col min="3331" max="3331" width="5.77734375" style="383" bestFit="1" customWidth="1"/>
    <col min="3332" max="3332" width="7.44140625" style="383" bestFit="1" customWidth="1"/>
    <col min="3333" max="3333" width="5.88671875" style="383" bestFit="1" customWidth="1"/>
    <col min="3334" max="3334" width="4.88671875" style="383" bestFit="1" customWidth="1"/>
    <col min="3335" max="3335" width="5.33203125" style="383" bestFit="1" customWidth="1"/>
    <col min="3336" max="3336" width="5.5546875" style="383" bestFit="1" customWidth="1"/>
    <col min="3337" max="3337" width="5" style="383" bestFit="1" customWidth="1"/>
    <col min="3338" max="3338" width="6.77734375" style="383" bestFit="1" customWidth="1"/>
    <col min="3339" max="3339" width="10.33203125" style="383" bestFit="1" customWidth="1"/>
    <col min="3340" max="3340" width="7.6640625" style="383" bestFit="1" customWidth="1"/>
    <col min="3341" max="3341" width="9.77734375" style="383" bestFit="1" customWidth="1"/>
    <col min="3342" max="3342" width="9.21875" style="383" bestFit="1" customWidth="1"/>
    <col min="3343" max="3584" width="8.88671875" style="383"/>
    <col min="3585" max="3585" width="20.77734375" style="383" bestFit="1" customWidth="1"/>
    <col min="3586" max="3586" width="5.6640625" style="383" bestFit="1" customWidth="1"/>
    <col min="3587" max="3587" width="5.77734375" style="383" bestFit="1" customWidth="1"/>
    <col min="3588" max="3588" width="7.44140625" style="383" bestFit="1" customWidth="1"/>
    <col min="3589" max="3589" width="5.88671875" style="383" bestFit="1" customWidth="1"/>
    <col min="3590" max="3590" width="4.88671875" style="383" bestFit="1" customWidth="1"/>
    <col min="3591" max="3591" width="5.33203125" style="383" bestFit="1" customWidth="1"/>
    <col min="3592" max="3592" width="5.5546875" style="383" bestFit="1" customWidth="1"/>
    <col min="3593" max="3593" width="5" style="383" bestFit="1" customWidth="1"/>
    <col min="3594" max="3594" width="6.77734375" style="383" bestFit="1" customWidth="1"/>
    <col min="3595" max="3595" width="10.33203125" style="383" bestFit="1" customWidth="1"/>
    <col min="3596" max="3596" width="7.6640625" style="383" bestFit="1" customWidth="1"/>
    <col min="3597" max="3597" width="9.77734375" style="383" bestFit="1" customWidth="1"/>
    <col min="3598" max="3598" width="9.21875" style="383" bestFit="1" customWidth="1"/>
    <col min="3599" max="3840" width="8.88671875" style="383"/>
    <col min="3841" max="3841" width="20.77734375" style="383" bestFit="1" customWidth="1"/>
    <col min="3842" max="3842" width="5.6640625" style="383" bestFit="1" customWidth="1"/>
    <col min="3843" max="3843" width="5.77734375" style="383" bestFit="1" customWidth="1"/>
    <col min="3844" max="3844" width="7.44140625" style="383" bestFit="1" customWidth="1"/>
    <col min="3845" max="3845" width="5.88671875" style="383" bestFit="1" customWidth="1"/>
    <col min="3846" max="3846" width="4.88671875" style="383" bestFit="1" customWidth="1"/>
    <col min="3847" max="3847" width="5.33203125" style="383" bestFit="1" customWidth="1"/>
    <col min="3848" max="3848" width="5.5546875" style="383" bestFit="1" customWidth="1"/>
    <col min="3849" max="3849" width="5" style="383" bestFit="1" customWidth="1"/>
    <col min="3850" max="3850" width="6.77734375" style="383" bestFit="1" customWidth="1"/>
    <col min="3851" max="3851" width="10.33203125" style="383" bestFit="1" customWidth="1"/>
    <col min="3852" max="3852" width="7.6640625" style="383" bestFit="1" customWidth="1"/>
    <col min="3853" max="3853" width="9.77734375" style="383" bestFit="1" customWidth="1"/>
    <col min="3854" max="3854" width="9.21875" style="383" bestFit="1" customWidth="1"/>
    <col min="3855" max="4096" width="8.88671875" style="383"/>
    <col min="4097" max="4097" width="20.77734375" style="383" bestFit="1" customWidth="1"/>
    <col min="4098" max="4098" width="5.6640625" style="383" bestFit="1" customWidth="1"/>
    <col min="4099" max="4099" width="5.77734375" style="383" bestFit="1" customWidth="1"/>
    <col min="4100" max="4100" width="7.44140625" style="383" bestFit="1" customWidth="1"/>
    <col min="4101" max="4101" width="5.88671875" style="383" bestFit="1" customWidth="1"/>
    <col min="4102" max="4102" width="4.88671875" style="383" bestFit="1" customWidth="1"/>
    <col min="4103" max="4103" width="5.33203125" style="383" bestFit="1" customWidth="1"/>
    <col min="4104" max="4104" width="5.5546875" style="383" bestFit="1" customWidth="1"/>
    <col min="4105" max="4105" width="5" style="383" bestFit="1" customWidth="1"/>
    <col min="4106" max="4106" width="6.77734375" style="383" bestFit="1" customWidth="1"/>
    <col min="4107" max="4107" width="10.33203125" style="383" bestFit="1" customWidth="1"/>
    <col min="4108" max="4108" width="7.6640625" style="383" bestFit="1" customWidth="1"/>
    <col min="4109" max="4109" width="9.77734375" style="383" bestFit="1" customWidth="1"/>
    <col min="4110" max="4110" width="9.21875" style="383" bestFit="1" customWidth="1"/>
    <col min="4111" max="4352" width="8.88671875" style="383"/>
    <col min="4353" max="4353" width="20.77734375" style="383" bestFit="1" customWidth="1"/>
    <col min="4354" max="4354" width="5.6640625" style="383" bestFit="1" customWidth="1"/>
    <col min="4355" max="4355" width="5.77734375" style="383" bestFit="1" customWidth="1"/>
    <col min="4356" max="4356" width="7.44140625" style="383" bestFit="1" customWidth="1"/>
    <col min="4357" max="4357" width="5.88671875" style="383" bestFit="1" customWidth="1"/>
    <col min="4358" max="4358" width="4.88671875" style="383" bestFit="1" customWidth="1"/>
    <col min="4359" max="4359" width="5.33203125" style="383" bestFit="1" customWidth="1"/>
    <col min="4360" max="4360" width="5.5546875" style="383" bestFit="1" customWidth="1"/>
    <col min="4361" max="4361" width="5" style="383" bestFit="1" customWidth="1"/>
    <col min="4362" max="4362" width="6.77734375" style="383" bestFit="1" customWidth="1"/>
    <col min="4363" max="4363" width="10.33203125" style="383" bestFit="1" customWidth="1"/>
    <col min="4364" max="4364" width="7.6640625" style="383" bestFit="1" customWidth="1"/>
    <col min="4365" max="4365" width="9.77734375" style="383" bestFit="1" customWidth="1"/>
    <col min="4366" max="4366" width="9.21875" style="383" bestFit="1" customWidth="1"/>
    <col min="4367" max="4608" width="8.88671875" style="383"/>
    <col min="4609" max="4609" width="20.77734375" style="383" bestFit="1" customWidth="1"/>
    <col min="4610" max="4610" width="5.6640625" style="383" bestFit="1" customWidth="1"/>
    <col min="4611" max="4611" width="5.77734375" style="383" bestFit="1" customWidth="1"/>
    <col min="4612" max="4612" width="7.44140625" style="383" bestFit="1" customWidth="1"/>
    <col min="4613" max="4613" width="5.88671875" style="383" bestFit="1" customWidth="1"/>
    <col min="4614" max="4614" width="4.88671875" style="383" bestFit="1" customWidth="1"/>
    <col min="4615" max="4615" width="5.33203125" style="383" bestFit="1" customWidth="1"/>
    <col min="4616" max="4616" width="5.5546875" style="383" bestFit="1" customWidth="1"/>
    <col min="4617" max="4617" width="5" style="383" bestFit="1" customWidth="1"/>
    <col min="4618" max="4618" width="6.77734375" style="383" bestFit="1" customWidth="1"/>
    <col min="4619" max="4619" width="10.33203125" style="383" bestFit="1" customWidth="1"/>
    <col min="4620" max="4620" width="7.6640625" style="383" bestFit="1" customWidth="1"/>
    <col min="4621" max="4621" width="9.77734375" style="383" bestFit="1" customWidth="1"/>
    <col min="4622" max="4622" width="9.21875" style="383" bestFit="1" customWidth="1"/>
    <col min="4623" max="4864" width="8.88671875" style="383"/>
    <col min="4865" max="4865" width="20.77734375" style="383" bestFit="1" customWidth="1"/>
    <col min="4866" max="4866" width="5.6640625" style="383" bestFit="1" customWidth="1"/>
    <col min="4867" max="4867" width="5.77734375" style="383" bestFit="1" customWidth="1"/>
    <col min="4868" max="4868" width="7.44140625" style="383" bestFit="1" customWidth="1"/>
    <col min="4869" max="4869" width="5.88671875" style="383" bestFit="1" customWidth="1"/>
    <col min="4870" max="4870" width="4.88671875" style="383" bestFit="1" customWidth="1"/>
    <col min="4871" max="4871" width="5.33203125" style="383" bestFit="1" customWidth="1"/>
    <col min="4872" max="4872" width="5.5546875" style="383" bestFit="1" customWidth="1"/>
    <col min="4873" max="4873" width="5" style="383" bestFit="1" customWidth="1"/>
    <col min="4874" max="4874" width="6.77734375" style="383" bestFit="1" customWidth="1"/>
    <col min="4875" max="4875" width="10.33203125" style="383" bestFit="1" customWidth="1"/>
    <col min="4876" max="4876" width="7.6640625" style="383" bestFit="1" customWidth="1"/>
    <col min="4877" max="4877" width="9.77734375" style="383" bestFit="1" customWidth="1"/>
    <col min="4878" max="4878" width="9.21875" style="383" bestFit="1" customWidth="1"/>
    <col min="4879" max="5120" width="8.88671875" style="383"/>
    <col min="5121" max="5121" width="20.77734375" style="383" bestFit="1" customWidth="1"/>
    <col min="5122" max="5122" width="5.6640625" style="383" bestFit="1" customWidth="1"/>
    <col min="5123" max="5123" width="5.77734375" style="383" bestFit="1" customWidth="1"/>
    <col min="5124" max="5124" width="7.44140625" style="383" bestFit="1" customWidth="1"/>
    <col min="5125" max="5125" width="5.88671875" style="383" bestFit="1" customWidth="1"/>
    <col min="5126" max="5126" width="4.88671875" style="383" bestFit="1" customWidth="1"/>
    <col min="5127" max="5127" width="5.33203125" style="383" bestFit="1" customWidth="1"/>
    <col min="5128" max="5128" width="5.5546875" style="383" bestFit="1" customWidth="1"/>
    <col min="5129" max="5129" width="5" style="383" bestFit="1" customWidth="1"/>
    <col min="5130" max="5130" width="6.77734375" style="383" bestFit="1" customWidth="1"/>
    <col min="5131" max="5131" width="10.33203125" style="383" bestFit="1" customWidth="1"/>
    <col min="5132" max="5132" width="7.6640625" style="383" bestFit="1" customWidth="1"/>
    <col min="5133" max="5133" width="9.77734375" style="383" bestFit="1" customWidth="1"/>
    <col min="5134" max="5134" width="9.21875" style="383" bestFit="1" customWidth="1"/>
    <col min="5135" max="5376" width="8.88671875" style="383"/>
    <col min="5377" max="5377" width="20.77734375" style="383" bestFit="1" customWidth="1"/>
    <col min="5378" max="5378" width="5.6640625" style="383" bestFit="1" customWidth="1"/>
    <col min="5379" max="5379" width="5.77734375" style="383" bestFit="1" customWidth="1"/>
    <col min="5380" max="5380" width="7.44140625" style="383" bestFit="1" customWidth="1"/>
    <col min="5381" max="5381" width="5.88671875" style="383" bestFit="1" customWidth="1"/>
    <col min="5382" max="5382" width="4.88671875" style="383" bestFit="1" customWidth="1"/>
    <col min="5383" max="5383" width="5.33203125" style="383" bestFit="1" customWidth="1"/>
    <col min="5384" max="5384" width="5.5546875" style="383" bestFit="1" customWidth="1"/>
    <col min="5385" max="5385" width="5" style="383" bestFit="1" customWidth="1"/>
    <col min="5386" max="5386" width="6.77734375" style="383" bestFit="1" customWidth="1"/>
    <col min="5387" max="5387" width="10.33203125" style="383" bestFit="1" customWidth="1"/>
    <col min="5388" max="5388" width="7.6640625" style="383" bestFit="1" customWidth="1"/>
    <col min="5389" max="5389" width="9.77734375" style="383" bestFit="1" customWidth="1"/>
    <col min="5390" max="5390" width="9.21875" style="383" bestFit="1" customWidth="1"/>
    <col min="5391" max="5632" width="8.88671875" style="383"/>
    <col min="5633" max="5633" width="20.77734375" style="383" bestFit="1" customWidth="1"/>
    <col min="5634" max="5634" width="5.6640625" style="383" bestFit="1" customWidth="1"/>
    <col min="5635" max="5635" width="5.77734375" style="383" bestFit="1" customWidth="1"/>
    <col min="5636" max="5636" width="7.44140625" style="383" bestFit="1" customWidth="1"/>
    <col min="5637" max="5637" width="5.88671875" style="383" bestFit="1" customWidth="1"/>
    <col min="5638" max="5638" width="4.88671875" style="383" bestFit="1" customWidth="1"/>
    <col min="5639" max="5639" width="5.33203125" style="383" bestFit="1" customWidth="1"/>
    <col min="5640" max="5640" width="5.5546875" style="383" bestFit="1" customWidth="1"/>
    <col min="5641" max="5641" width="5" style="383" bestFit="1" customWidth="1"/>
    <col min="5642" max="5642" width="6.77734375" style="383" bestFit="1" customWidth="1"/>
    <col min="5643" max="5643" width="10.33203125" style="383" bestFit="1" customWidth="1"/>
    <col min="5644" max="5644" width="7.6640625" style="383" bestFit="1" customWidth="1"/>
    <col min="5645" max="5645" width="9.77734375" style="383" bestFit="1" customWidth="1"/>
    <col min="5646" max="5646" width="9.21875" style="383" bestFit="1" customWidth="1"/>
    <col min="5647" max="5888" width="8.88671875" style="383"/>
    <col min="5889" max="5889" width="20.77734375" style="383" bestFit="1" customWidth="1"/>
    <col min="5890" max="5890" width="5.6640625" style="383" bestFit="1" customWidth="1"/>
    <col min="5891" max="5891" width="5.77734375" style="383" bestFit="1" customWidth="1"/>
    <col min="5892" max="5892" width="7.44140625" style="383" bestFit="1" customWidth="1"/>
    <col min="5893" max="5893" width="5.88671875" style="383" bestFit="1" customWidth="1"/>
    <col min="5894" max="5894" width="4.88671875" style="383" bestFit="1" customWidth="1"/>
    <col min="5895" max="5895" width="5.33203125" style="383" bestFit="1" customWidth="1"/>
    <col min="5896" max="5896" width="5.5546875" style="383" bestFit="1" customWidth="1"/>
    <col min="5897" max="5897" width="5" style="383" bestFit="1" customWidth="1"/>
    <col min="5898" max="5898" width="6.77734375" style="383" bestFit="1" customWidth="1"/>
    <col min="5899" max="5899" width="10.33203125" style="383" bestFit="1" customWidth="1"/>
    <col min="5900" max="5900" width="7.6640625" style="383" bestFit="1" customWidth="1"/>
    <col min="5901" max="5901" width="9.77734375" style="383" bestFit="1" customWidth="1"/>
    <col min="5902" max="5902" width="9.21875" style="383" bestFit="1" customWidth="1"/>
    <col min="5903" max="6144" width="8.88671875" style="383"/>
    <col min="6145" max="6145" width="20.77734375" style="383" bestFit="1" customWidth="1"/>
    <col min="6146" max="6146" width="5.6640625" style="383" bestFit="1" customWidth="1"/>
    <col min="6147" max="6147" width="5.77734375" style="383" bestFit="1" customWidth="1"/>
    <col min="6148" max="6148" width="7.44140625" style="383" bestFit="1" customWidth="1"/>
    <col min="6149" max="6149" width="5.88671875" style="383" bestFit="1" customWidth="1"/>
    <col min="6150" max="6150" width="4.88671875" style="383" bestFit="1" customWidth="1"/>
    <col min="6151" max="6151" width="5.33203125" style="383" bestFit="1" customWidth="1"/>
    <col min="6152" max="6152" width="5.5546875" style="383" bestFit="1" customWidth="1"/>
    <col min="6153" max="6153" width="5" style="383" bestFit="1" customWidth="1"/>
    <col min="6154" max="6154" width="6.77734375" style="383" bestFit="1" customWidth="1"/>
    <col min="6155" max="6155" width="10.33203125" style="383" bestFit="1" customWidth="1"/>
    <col min="6156" max="6156" width="7.6640625" style="383" bestFit="1" customWidth="1"/>
    <col min="6157" max="6157" width="9.77734375" style="383" bestFit="1" customWidth="1"/>
    <col min="6158" max="6158" width="9.21875" style="383" bestFit="1" customWidth="1"/>
    <col min="6159" max="6400" width="8.88671875" style="383"/>
    <col min="6401" max="6401" width="20.77734375" style="383" bestFit="1" customWidth="1"/>
    <col min="6402" max="6402" width="5.6640625" style="383" bestFit="1" customWidth="1"/>
    <col min="6403" max="6403" width="5.77734375" style="383" bestFit="1" customWidth="1"/>
    <col min="6404" max="6404" width="7.44140625" style="383" bestFit="1" customWidth="1"/>
    <col min="6405" max="6405" width="5.88671875" style="383" bestFit="1" customWidth="1"/>
    <col min="6406" max="6406" width="4.88671875" style="383" bestFit="1" customWidth="1"/>
    <col min="6407" max="6407" width="5.33203125" style="383" bestFit="1" customWidth="1"/>
    <col min="6408" max="6408" width="5.5546875" style="383" bestFit="1" customWidth="1"/>
    <col min="6409" max="6409" width="5" style="383" bestFit="1" customWidth="1"/>
    <col min="6410" max="6410" width="6.77734375" style="383" bestFit="1" customWidth="1"/>
    <col min="6411" max="6411" width="10.33203125" style="383" bestFit="1" customWidth="1"/>
    <col min="6412" max="6412" width="7.6640625" style="383" bestFit="1" customWidth="1"/>
    <col min="6413" max="6413" width="9.77734375" style="383" bestFit="1" customWidth="1"/>
    <col min="6414" max="6414" width="9.21875" style="383" bestFit="1" customWidth="1"/>
    <col min="6415" max="6656" width="8.88671875" style="383"/>
    <col min="6657" max="6657" width="20.77734375" style="383" bestFit="1" customWidth="1"/>
    <col min="6658" max="6658" width="5.6640625" style="383" bestFit="1" customWidth="1"/>
    <col min="6659" max="6659" width="5.77734375" style="383" bestFit="1" customWidth="1"/>
    <col min="6660" max="6660" width="7.44140625" style="383" bestFit="1" customWidth="1"/>
    <col min="6661" max="6661" width="5.88671875" style="383" bestFit="1" customWidth="1"/>
    <col min="6662" max="6662" width="4.88671875" style="383" bestFit="1" customWidth="1"/>
    <col min="6663" max="6663" width="5.33203125" style="383" bestFit="1" customWidth="1"/>
    <col min="6664" max="6664" width="5.5546875" style="383" bestFit="1" customWidth="1"/>
    <col min="6665" max="6665" width="5" style="383" bestFit="1" customWidth="1"/>
    <col min="6666" max="6666" width="6.77734375" style="383" bestFit="1" customWidth="1"/>
    <col min="6667" max="6667" width="10.33203125" style="383" bestFit="1" customWidth="1"/>
    <col min="6668" max="6668" width="7.6640625" style="383" bestFit="1" customWidth="1"/>
    <col min="6669" max="6669" width="9.77734375" style="383" bestFit="1" customWidth="1"/>
    <col min="6670" max="6670" width="9.21875" style="383" bestFit="1" customWidth="1"/>
    <col min="6671" max="6912" width="8.88671875" style="383"/>
    <col min="6913" max="6913" width="20.77734375" style="383" bestFit="1" customWidth="1"/>
    <col min="6914" max="6914" width="5.6640625" style="383" bestFit="1" customWidth="1"/>
    <col min="6915" max="6915" width="5.77734375" style="383" bestFit="1" customWidth="1"/>
    <col min="6916" max="6916" width="7.44140625" style="383" bestFit="1" customWidth="1"/>
    <col min="6917" max="6917" width="5.88671875" style="383" bestFit="1" customWidth="1"/>
    <col min="6918" max="6918" width="4.88671875" style="383" bestFit="1" customWidth="1"/>
    <col min="6919" max="6919" width="5.33203125" style="383" bestFit="1" customWidth="1"/>
    <col min="6920" max="6920" width="5.5546875" style="383" bestFit="1" customWidth="1"/>
    <col min="6921" max="6921" width="5" style="383" bestFit="1" customWidth="1"/>
    <col min="6922" max="6922" width="6.77734375" style="383" bestFit="1" customWidth="1"/>
    <col min="6923" max="6923" width="10.33203125" style="383" bestFit="1" customWidth="1"/>
    <col min="6924" max="6924" width="7.6640625" style="383" bestFit="1" customWidth="1"/>
    <col min="6925" max="6925" width="9.77734375" style="383" bestFit="1" customWidth="1"/>
    <col min="6926" max="6926" width="9.21875" style="383" bestFit="1" customWidth="1"/>
    <col min="6927" max="7168" width="8.88671875" style="383"/>
    <col min="7169" max="7169" width="20.77734375" style="383" bestFit="1" customWidth="1"/>
    <col min="7170" max="7170" width="5.6640625" style="383" bestFit="1" customWidth="1"/>
    <col min="7171" max="7171" width="5.77734375" style="383" bestFit="1" customWidth="1"/>
    <col min="7172" max="7172" width="7.44140625" style="383" bestFit="1" customWidth="1"/>
    <col min="7173" max="7173" width="5.88671875" style="383" bestFit="1" customWidth="1"/>
    <col min="7174" max="7174" width="4.88671875" style="383" bestFit="1" customWidth="1"/>
    <col min="7175" max="7175" width="5.33203125" style="383" bestFit="1" customWidth="1"/>
    <col min="7176" max="7176" width="5.5546875" style="383" bestFit="1" customWidth="1"/>
    <col min="7177" max="7177" width="5" style="383" bestFit="1" customWidth="1"/>
    <col min="7178" max="7178" width="6.77734375" style="383" bestFit="1" customWidth="1"/>
    <col min="7179" max="7179" width="10.33203125" style="383" bestFit="1" customWidth="1"/>
    <col min="7180" max="7180" width="7.6640625" style="383" bestFit="1" customWidth="1"/>
    <col min="7181" max="7181" width="9.77734375" style="383" bestFit="1" customWidth="1"/>
    <col min="7182" max="7182" width="9.21875" style="383" bestFit="1" customWidth="1"/>
    <col min="7183" max="7424" width="8.88671875" style="383"/>
    <col min="7425" max="7425" width="20.77734375" style="383" bestFit="1" customWidth="1"/>
    <col min="7426" max="7426" width="5.6640625" style="383" bestFit="1" customWidth="1"/>
    <col min="7427" max="7427" width="5.77734375" style="383" bestFit="1" customWidth="1"/>
    <col min="7428" max="7428" width="7.44140625" style="383" bestFit="1" customWidth="1"/>
    <col min="7429" max="7429" width="5.88671875" style="383" bestFit="1" customWidth="1"/>
    <col min="7430" max="7430" width="4.88671875" style="383" bestFit="1" customWidth="1"/>
    <col min="7431" max="7431" width="5.33203125" style="383" bestFit="1" customWidth="1"/>
    <col min="7432" max="7432" width="5.5546875" style="383" bestFit="1" customWidth="1"/>
    <col min="7433" max="7433" width="5" style="383" bestFit="1" customWidth="1"/>
    <col min="7434" max="7434" width="6.77734375" style="383" bestFit="1" customWidth="1"/>
    <col min="7435" max="7435" width="10.33203125" style="383" bestFit="1" customWidth="1"/>
    <col min="7436" max="7436" width="7.6640625" style="383" bestFit="1" customWidth="1"/>
    <col min="7437" max="7437" width="9.77734375" style="383" bestFit="1" customWidth="1"/>
    <col min="7438" max="7438" width="9.21875" style="383" bestFit="1" customWidth="1"/>
    <col min="7439" max="7680" width="8.88671875" style="383"/>
    <col min="7681" max="7681" width="20.77734375" style="383" bestFit="1" customWidth="1"/>
    <col min="7682" max="7682" width="5.6640625" style="383" bestFit="1" customWidth="1"/>
    <col min="7683" max="7683" width="5.77734375" style="383" bestFit="1" customWidth="1"/>
    <col min="7684" max="7684" width="7.44140625" style="383" bestFit="1" customWidth="1"/>
    <col min="7685" max="7685" width="5.88671875" style="383" bestFit="1" customWidth="1"/>
    <col min="7686" max="7686" width="4.88671875" style="383" bestFit="1" customWidth="1"/>
    <col min="7687" max="7687" width="5.33203125" style="383" bestFit="1" customWidth="1"/>
    <col min="7688" max="7688" width="5.5546875" style="383" bestFit="1" customWidth="1"/>
    <col min="7689" max="7689" width="5" style="383" bestFit="1" customWidth="1"/>
    <col min="7690" max="7690" width="6.77734375" style="383" bestFit="1" customWidth="1"/>
    <col min="7691" max="7691" width="10.33203125" style="383" bestFit="1" customWidth="1"/>
    <col min="7692" max="7692" width="7.6640625" style="383" bestFit="1" customWidth="1"/>
    <col min="7693" max="7693" width="9.77734375" style="383" bestFit="1" customWidth="1"/>
    <col min="7694" max="7694" width="9.21875" style="383" bestFit="1" customWidth="1"/>
    <col min="7695" max="7936" width="8.88671875" style="383"/>
    <col min="7937" max="7937" width="20.77734375" style="383" bestFit="1" customWidth="1"/>
    <col min="7938" max="7938" width="5.6640625" style="383" bestFit="1" customWidth="1"/>
    <col min="7939" max="7939" width="5.77734375" style="383" bestFit="1" customWidth="1"/>
    <col min="7940" max="7940" width="7.44140625" style="383" bestFit="1" customWidth="1"/>
    <col min="7941" max="7941" width="5.88671875" style="383" bestFit="1" customWidth="1"/>
    <col min="7942" max="7942" width="4.88671875" style="383" bestFit="1" customWidth="1"/>
    <col min="7943" max="7943" width="5.33203125" style="383" bestFit="1" customWidth="1"/>
    <col min="7944" max="7944" width="5.5546875" style="383" bestFit="1" customWidth="1"/>
    <col min="7945" max="7945" width="5" style="383" bestFit="1" customWidth="1"/>
    <col min="7946" max="7946" width="6.77734375" style="383" bestFit="1" customWidth="1"/>
    <col min="7947" max="7947" width="10.33203125" style="383" bestFit="1" customWidth="1"/>
    <col min="7948" max="7948" width="7.6640625" style="383" bestFit="1" customWidth="1"/>
    <col min="7949" max="7949" width="9.77734375" style="383" bestFit="1" customWidth="1"/>
    <col min="7950" max="7950" width="9.21875" style="383" bestFit="1" customWidth="1"/>
    <col min="7951" max="8192" width="8.88671875" style="383"/>
    <col min="8193" max="8193" width="20.77734375" style="383" bestFit="1" customWidth="1"/>
    <col min="8194" max="8194" width="5.6640625" style="383" bestFit="1" customWidth="1"/>
    <col min="8195" max="8195" width="5.77734375" style="383" bestFit="1" customWidth="1"/>
    <col min="8196" max="8196" width="7.44140625" style="383" bestFit="1" customWidth="1"/>
    <col min="8197" max="8197" width="5.88671875" style="383" bestFit="1" customWidth="1"/>
    <col min="8198" max="8198" width="4.88671875" style="383" bestFit="1" customWidth="1"/>
    <col min="8199" max="8199" width="5.33203125" style="383" bestFit="1" customWidth="1"/>
    <col min="8200" max="8200" width="5.5546875" style="383" bestFit="1" customWidth="1"/>
    <col min="8201" max="8201" width="5" style="383" bestFit="1" customWidth="1"/>
    <col min="8202" max="8202" width="6.77734375" style="383" bestFit="1" customWidth="1"/>
    <col min="8203" max="8203" width="10.33203125" style="383" bestFit="1" customWidth="1"/>
    <col min="8204" max="8204" width="7.6640625" style="383" bestFit="1" customWidth="1"/>
    <col min="8205" max="8205" width="9.77734375" style="383" bestFit="1" customWidth="1"/>
    <col min="8206" max="8206" width="9.21875" style="383" bestFit="1" customWidth="1"/>
    <col min="8207" max="8448" width="8.88671875" style="383"/>
    <col min="8449" max="8449" width="20.77734375" style="383" bestFit="1" customWidth="1"/>
    <col min="8450" max="8450" width="5.6640625" style="383" bestFit="1" customWidth="1"/>
    <col min="8451" max="8451" width="5.77734375" style="383" bestFit="1" customWidth="1"/>
    <col min="8452" max="8452" width="7.44140625" style="383" bestFit="1" customWidth="1"/>
    <col min="8453" max="8453" width="5.88671875" style="383" bestFit="1" customWidth="1"/>
    <col min="8454" max="8454" width="4.88671875" style="383" bestFit="1" customWidth="1"/>
    <col min="8455" max="8455" width="5.33203125" style="383" bestFit="1" customWidth="1"/>
    <col min="8456" max="8456" width="5.5546875" style="383" bestFit="1" customWidth="1"/>
    <col min="8457" max="8457" width="5" style="383" bestFit="1" customWidth="1"/>
    <col min="8458" max="8458" width="6.77734375" style="383" bestFit="1" customWidth="1"/>
    <col min="8459" max="8459" width="10.33203125" style="383" bestFit="1" customWidth="1"/>
    <col min="8460" max="8460" width="7.6640625" style="383" bestFit="1" customWidth="1"/>
    <col min="8461" max="8461" width="9.77734375" style="383" bestFit="1" customWidth="1"/>
    <col min="8462" max="8462" width="9.21875" style="383" bestFit="1" customWidth="1"/>
    <col min="8463" max="8704" width="8.88671875" style="383"/>
    <col min="8705" max="8705" width="20.77734375" style="383" bestFit="1" customWidth="1"/>
    <col min="8706" max="8706" width="5.6640625" style="383" bestFit="1" customWidth="1"/>
    <col min="8707" max="8707" width="5.77734375" style="383" bestFit="1" customWidth="1"/>
    <col min="8708" max="8708" width="7.44140625" style="383" bestFit="1" customWidth="1"/>
    <col min="8709" max="8709" width="5.88671875" style="383" bestFit="1" customWidth="1"/>
    <col min="8710" max="8710" width="4.88671875" style="383" bestFit="1" customWidth="1"/>
    <col min="8711" max="8711" width="5.33203125" style="383" bestFit="1" customWidth="1"/>
    <col min="8712" max="8712" width="5.5546875" style="383" bestFit="1" customWidth="1"/>
    <col min="8713" max="8713" width="5" style="383" bestFit="1" customWidth="1"/>
    <col min="8714" max="8714" width="6.77734375" style="383" bestFit="1" customWidth="1"/>
    <col min="8715" max="8715" width="10.33203125" style="383" bestFit="1" customWidth="1"/>
    <col min="8716" max="8716" width="7.6640625" style="383" bestFit="1" customWidth="1"/>
    <col min="8717" max="8717" width="9.77734375" style="383" bestFit="1" customWidth="1"/>
    <col min="8718" max="8718" width="9.21875" style="383" bestFit="1" customWidth="1"/>
    <col min="8719" max="8960" width="8.88671875" style="383"/>
    <col min="8961" max="8961" width="20.77734375" style="383" bestFit="1" customWidth="1"/>
    <col min="8962" max="8962" width="5.6640625" style="383" bestFit="1" customWidth="1"/>
    <col min="8963" max="8963" width="5.77734375" style="383" bestFit="1" customWidth="1"/>
    <col min="8964" max="8964" width="7.44140625" style="383" bestFit="1" customWidth="1"/>
    <col min="8965" max="8965" width="5.88671875" style="383" bestFit="1" customWidth="1"/>
    <col min="8966" max="8966" width="4.88671875" style="383" bestFit="1" customWidth="1"/>
    <col min="8967" max="8967" width="5.33203125" style="383" bestFit="1" customWidth="1"/>
    <col min="8968" max="8968" width="5.5546875" style="383" bestFit="1" customWidth="1"/>
    <col min="8969" max="8969" width="5" style="383" bestFit="1" customWidth="1"/>
    <col min="8970" max="8970" width="6.77734375" style="383" bestFit="1" customWidth="1"/>
    <col min="8971" max="8971" width="10.33203125" style="383" bestFit="1" customWidth="1"/>
    <col min="8972" max="8972" width="7.6640625" style="383" bestFit="1" customWidth="1"/>
    <col min="8973" max="8973" width="9.77734375" style="383" bestFit="1" customWidth="1"/>
    <col min="8974" max="8974" width="9.21875" style="383" bestFit="1" customWidth="1"/>
    <col min="8975" max="9216" width="8.88671875" style="383"/>
    <col min="9217" max="9217" width="20.77734375" style="383" bestFit="1" customWidth="1"/>
    <col min="9218" max="9218" width="5.6640625" style="383" bestFit="1" customWidth="1"/>
    <col min="9219" max="9219" width="5.77734375" style="383" bestFit="1" customWidth="1"/>
    <col min="9220" max="9220" width="7.44140625" style="383" bestFit="1" customWidth="1"/>
    <col min="9221" max="9221" width="5.88671875" style="383" bestFit="1" customWidth="1"/>
    <col min="9222" max="9222" width="4.88671875" style="383" bestFit="1" customWidth="1"/>
    <col min="9223" max="9223" width="5.33203125" style="383" bestFit="1" customWidth="1"/>
    <col min="9224" max="9224" width="5.5546875" style="383" bestFit="1" customWidth="1"/>
    <col min="9225" max="9225" width="5" style="383" bestFit="1" customWidth="1"/>
    <col min="9226" max="9226" width="6.77734375" style="383" bestFit="1" customWidth="1"/>
    <col min="9227" max="9227" width="10.33203125" style="383" bestFit="1" customWidth="1"/>
    <col min="9228" max="9228" width="7.6640625" style="383" bestFit="1" customWidth="1"/>
    <col min="9229" max="9229" width="9.77734375" style="383" bestFit="1" customWidth="1"/>
    <col min="9230" max="9230" width="9.21875" style="383" bestFit="1" customWidth="1"/>
    <col min="9231" max="9472" width="8.88671875" style="383"/>
    <col min="9473" max="9473" width="20.77734375" style="383" bestFit="1" customWidth="1"/>
    <col min="9474" max="9474" width="5.6640625" style="383" bestFit="1" customWidth="1"/>
    <col min="9475" max="9475" width="5.77734375" style="383" bestFit="1" customWidth="1"/>
    <col min="9476" max="9476" width="7.44140625" style="383" bestFit="1" customWidth="1"/>
    <col min="9477" max="9477" width="5.88671875" style="383" bestFit="1" customWidth="1"/>
    <col min="9478" max="9478" width="4.88671875" style="383" bestFit="1" customWidth="1"/>
    <col min="9479" max="9479" width="5.33203125" style="383" bestFit="1" customWidth="1"/>
    <col min="9480" max="9480" width="5.5546875" style="383" bestFit="1" customWidth="1"/>
    <col min="9481" max="9481" width="5" style="383" bestFit="1" customWidth="1"/>
    <col min="9482" max="9482" width="6.77734375" style="383" bestFit="1" customWidth="1"/>
    <col min="9483" max="9483" width="10.33203125" style="383" bestFit="1" customWidth="1"/>
    <col min="9484" max="9484" width="7.6640625" style="383" bestFit="1" customWidth="1"/>
    <col min="9485" max="9485" width="9.77734375" style="383" bestFit="1" customWidth="1"/>
    <col min="9486" max="9486" width="9.21875" style="383" bestFit="1" customWidth="1"/>
    <col min="9487" max="9728" width="8.88671875" style="383"/>
    <col min="9729" max="9729" width="20.77734375" style="383" bestFit="1" customWidth="1"/>
    <col min="9730" max="9730" width="5.6640625" style="383" bestFit="1" customWidth="1"/>
    <col min="9731" max="9731" width="5.77734375" style="383" bestFit="1" customWidth="1"/>
    <col min="9732" max="9732" width="7.44140625" style="383" bestFit="1" customWidth="1"/>
    <col min="9733" max="9733" width="5.88671875" style="383" bestFit="1" customWidth="1"/>
    <col min="9734" max="9734" width="4.88671875" style="383" bestFit="1" customWidth="1"/>
    <col min="9735" max="9735" width="5.33203125" style="383" bestFit="1" customWidth="1"/>
    <col min="9736" max="9736" width="5.5546875" style="383" bestFit="1" customWidth="1"/>
    <col min="9737" max="9737" width="5" style="383" bestFit="1" customWidth="1"/>
    <col min="9738" max="9738" width="6.77734375" style="383" bestFit="1" customWidth="1"/>
    <col min="9739" max="9739" width="10.33203125" style="383" bestFit="1" customWidth="1"/>
    <col min="9740" max="9740" width="7.6640625" style="383" bestFit="1" customWidth="1"/>
    <col min="9741" max="9741" width="9.77734375" style="383" bestFit="1" customWidth="1"/>
    <col min="9742" max="9742" width="9.21875" style="383" bestFit="1" customWidth="1"/>
    <col min="9743" max="9984" width="8.88671875" style="383"/>
    <col min="9985" max="9985" width="20.77734375" style="383" bestFit="1" customWidth="1"/>
    <col min="9986" max="9986" width="5.6640625" style="383" bestFit="1" customWidth="1"/>
    <col min="9987" max="9987" width="5.77734375" style="383" bestFit="1" customWidth="1"/>
    <col min="9988" max="9988" width="7.44140625" style="383" bestFit="1" customWidth="1"/>
    <col min="9989" max="9989" width="5.88671875" style="383" bestFit="1" customWidth="1"/>
    <col min="9990" max="9990" width="4.88671875" style="383" bestFit="1" customWidth="1"/>
    <col min="9991" max="9991" width="5.33203125" style="383" bestFit="1" customWidth="1"/>
    <col min="9992" max="9992" width="5.5546875" style="383" bestFit="1" customWidth="1"/>
    <col min="9993" max="9993" width="5" style="383" bestFit="1" customWidth="1"/>
    <col min="9994" max="9994" width="6.77734375" style="383" bestFit="1" customWidth="1"/>
    <col min="9995" max="9995" width="10.33203125" style="383" bestFit="1" customWidth="1"/>
    <col min="9996" max="9996" width="7.6640625" style="383" bestFit="1" customWidth="1"/>
    <col min="9997" max="9997" width="9.77734375" style="383" bestFit="1" customWidth="1"/>
    <col min="9998" max="9998" width="9.21875" style="383" bestFit="1" customWidth="1"/>
    <col min="9999" max="10240" width="8.88671875" style="383"/>
    <col min="10241" max="10241" width="20.77734375" style="383" bestFit="1" customWidth="1"/>
    <col min="10242" max="10242" width="5.6640625" style="383" bestFit="1" customWidth="1"/>
    <col min="10243" max="10243" width="5.77734375" style="383" bestFit="1" customWidth="1"/>
    <col min="10244" max="10244" width="7.44140625" style="383" bestFit="1" customWidth="1"/>
    <col min="10245" max="10245" width="5.88671875" style="383" bestFit="1" customWidth="1"/>
    <col min="10246" max="10246" width="4.88671875" style="383" bestFit="1" customWidth="1"/>
    <col min="10247" max="10247" width="5.33203125" style="383" bestFit="1" customWidth="1"/>
    <col min="10248" max="10248" width="5.5546875" style="383" bestFit="1" customWidth="1"/>
    <col min="10249" max="10249" width="5" style="383" bestFit="1" customWidth="1"/>
    <col min="10250" max="10250" width="6.77734375" style="383" bestFit="1" customWidth="1"/>
    <col min="10251" max="10251" width="10.33203125" style="383" bestFit="1" customWidth="1"/>
    <col min="10252" max="10252" width="7.6640625" style="383" bestFit="1" customWidth="1"/>
    <col min="10253" max="10253" width="9.77734375" style="383" bestFit="1" customWidth="1"/>
    <col min="10254" max="10254" width="9.21875" style="383" bestFit="1" customWidth="1"/>
    <col min="10255" max="10496" width="8.88671875" style="383"/>
    <col min="10497" max="10497" width="20.77734375" style="383" bestFit="1" customWidth="1"/>
    <col min="10498" max="10498" width="5.6640625" style="383" bestFit="1" customWidth="1"/>
    <col min="10499" max="10499" width="5.77734375" style="383" bestFit="1" customWidth="1"/>
    <col min="10500" max="10500" width="7.44140625" style="383" bestFit="1" customWidth="1"/>
    <col min="10501" max="10501" width="5.88671875" style="383" bestFit="1" customWidth="1"/>
    <col min="10502" max="10502" width="4.88671875" style="383" bestFit="1" customWidth="1"/>
    <col min="10503" max="10503" width="5.33203125" style="383" bestFit="1" customWidth="1"/>
    <col min="10504" max="10504" width="5.5546875" style="383" bestFit="1" customWidth="1"/>
    <col min="10505" max="10505" width="5" style="383" bestFit="1" customWidth="1"/>
    <col min="10506" max="10506" width="6.77734375" style="383" bestFit="1" customWidth="1"/>
    <col min="10507" max="10507" width="10.33203125" style="383" bestFit="1" customWidth="1"/>
    <col min="10508" max="10508" width="7.6640625" style="383" bestFit="1" customWidth="1"/>
    <col min="10509" max="10509" width="9.77734375" style="383" bestFit="1" customWidth="1"/>
    <col min="10510" max="10510" width="9.21875" style="383" bestFit="1" customWidth="1"/>
    <col min="10511" max="10752" width="8.88671875" style="383"/>
    <col min="10753" max="10753" width="20.77734375" style="383" bestFit="1" customWidth="1"/>
    <col min="10754" max="10754" width="5.6640625" style="383" bestFit="1" customWidth="1"/>
    <col min="10755" max="10755" width="5.77734375" style="383" bestFit="1" customWidth="1"/>
    <col min="10756" max="10756" width="7.44140625" style="383" bestFit="1" customWidth="1"/>
    <col min="10757" max="10757" width="5.88671875" style="383" bestFit="1" customWidth="1"/>
    <col min="10758" max="10758" width="4.88671875" style="383" bestFit="1" customWidth="1"/>
    <col min="10759" max="10759" width="5.33203125" style="383" bestFit="1" customWidth="1"/>
    <col min="10760" max="10760" width="5.5546875" style="383" bestFit="1" customWidth="1"/>
    <col min="10761" max="10761" width="5" style="383" bestFit="1" customWidth="1"/>
    <col min="10762" max="10762" width="6.77734375" style="383" bestFit="1" customWidth="1"/>
    <col min="10763" max="10763" width="10.33203125" style="383" bestFit="1" customWidth="1"/>
    <col min="10764" max="10764" width="7.6640625" style="383" bestFit="1" customWidth="1"/>
    <col min="10765" max="10765" width="9.77734375" style="383" bestFit="1" customWidth="1"/>
    <col min="10766" max="10766" width="9.21875" style="383" bestFit="1" customWidth="1"/>
    <col min="10767" max="11008" width="8.88671875" style="383"/>
    <col min="11009" max="11009" width="20.77734375" style="383" bestFit="1" customWidth="1"/>
    <col min="11010" max="11010" width="5.6640625" style="383" bestFit="1" customWidth="1"/>
    <col min="11011" max="11011" width="5.77734375" style="383" bestFit="1" customWidth="1"/>
    <col min="11012" max="11012" width="7.44140625" style="383" bestFit="1" customWidth="1"/>
    <col min="11013" max="11013" width="5.88671875" style="383" bestFit="1" customWidth="1"/>
    <col min="11014" max="11014" width="4.88671875" style="383" bestFit="1" customWidth="1"/>
    <col min="11015" max="11015" width="5.33203125" style="383" bestFit="1" customWidth="1"/>
    <col min="11016" max="11016" width="5.5546875" style="383" bestFit="1" customWidth="1"/>
    <col min="11017" max="11017" width="5" style="383" bestFit="1" customWidth="1"/>
    <col min="11018" max="11018" width="6.77734375" style="383" bestFit="1" customWidth="1"/>
    <col min="11019" max="11019" width="10.33203125" style="383" bestFit="1" customWidth="1"/>
    <col min="11020" max="11020" width="7.6640625" style="383" bestFit="1" customWidth="1"/>
    <col min="11021" max="11021" width="9.77734375" style="383" bestFit="1" customWidth="1"/>
    <col min="11022" max="11022" width="9.21875" style="383" bestFit="1" customWidth="1"/>
    <col min="11023" max="11264" width="8.88671875" style="383"/>
    <col min="11265" max="11265" width="20.77734375" style="383" bestFit="1" customWidth="1"/>
    <col min="11266" max="11266" width="5.6640625" style="383" bestFit="1" customWidth="1"/>
    <col min="11267" max="11267" width="5.77734375" style="383" bestFit="1" customWidth="1"/>
    <col min="11268" max="11268" width="7.44140625" style="383" bestFit="1" customWidth="1"/>
    <col min="11269" max="11269" width="5.88671875" style="383" bestFit="1" customWidth="1"/>
    <col min="11270" max="11270" width="4.88671875" style="383" bestFit="1" customWidth="1"/>
    <col min="11271" max="11271" width="5.33203125" style="383" bestFit="1" customWidth="1"/>
    <col min="11272" max="11272" width="5.5546875" style="383" bestFit="1" customWidth="1"/>
    <col min="11273" max="11273" width="5" style="383" bestFit="1" customWidth="1"/>
    <col min="11274" max="11274" width="6.77734375" style="383" bestFit="1" customWidth="1"/>
    <col min="11275" max="11275" width="10.33203125" style="383" bestFit="1" customWidth="1"/>
    <col min="11276" max="11276" width="7.6640625" style="383" bestFit="1" customWidth="1"/>
    <col min="11277" max="11277" width="9.77734375" style="383" bestFit="1" customWidth="1"/>
    <col min="11278" max="11278" width="9.21875" style="383" bestFit="1" customWidth="1"/>
    <col min="11279" max="11520" width="8.88671875" style="383"/>
    <col min="11521" max="11521" width="20.77734375" style="383" bestFit="1" customWidth="1"/>
    <col min="11522" max="11522" width="5.6640625" style="383" bestFit="1" customWidth="1"/>
    <col min="11523" max="11523" width="5.77734375" style="383" bestFit="1" customWidth="1"/>
    <col min="11524" max="11524" width="7.44140625" style="383" bestFit="1" customWidth="1"/>
    <col min="11525" max="11525" width="5.88671875" style="383" bestFit="1" customWidth="1"/>
    <col min="11526" max="11526" width="4.88671875" style="383" bestFit="1" customWidth="1"/>
    <col min="11527" max="11527" width="5.33203125" style="383" bestFit="1" customWidth="1"/>
    <col min="11528" max="11528" width="5.5546875" style="383" bestFit="1" customWidth="1"/>
    <col min="11529" max="11529" width="5" style="383" bestFit="1" customWidth="1"/>
    <col min="11530" max="11530" width="6.77734375" style="383" bestFit="1" customWidth="1"/>
    <col min="11531" max="11531" width="10.33203125" style="383" bestFit="1" customWidth="1"/>
    <col min="11532" max="11532" width="7.6640625" style="383" bestFit="1" customWidth="1"/>
    <col min="11533" max="11533" width="9.77734375" style="383" bestFit="1" customWidth="1"/>
    <col min="11534" max="11534" width="9.21875" style="383" bestFit="1" customWidth="1"/>
    <col min="11535" max="11776" width="8.88671875" style="383"/>
    <col min="11777" max="11777" width="20.77734375" style="383" bestFit="1" customWidth="1"/>
    <col min="11778" max="11778" width="5.6640625" style="383" bestFit="1" customWidth="1"/>
    <col min="11779" max="11779" width="5.77734375" style="383" bestFit="1" customWidth="1"/>
    <col min="11780" max="11780" width="7.44140625" style="383" bestFit="1" customWidth="1"/>
    <col min="11781" max="11781" width="5.88671875" style="383" bestFit="1" customWidth="1"/>
    <col min="11782" max="11782" width="4.88671875" style="383" bestFit="1" customWidth="1"/>
    <col min="11783" max="11783" width="5.33203125" style="383" bestFit="1" customWidth="1"/>
    <col min="11784" max="11784" width="5.5546875" style="383" bestFit="1" customWidth="1"/>
    <col min="11785" max="11785" width="5" style="383" bestFit="1" customWidth="1"/>
    <col min="11786" max="11786" width="6.77734375" style="383" bestFit="1" customWidth="1"/>
    <col min="11787" max="11787" width="10.33203125" style="383" bestFit="1" customWidth="1"/>
    <col min="11788" max="11788" width="7.6640625" style="383" bestFit="1" customWidth="1"/>
    <col min="11789" max="11789" width="9.77734375" style="383" bestFit="1" customWidth="1"/>
    <col min="11790" max="11790" width="9.21875" style="383" bestFit="1" customWidth="1"/>
    <col min="11791" max="12032" width="8.88671875" style="383"/>
    <col min="12033" max="12033" width="20.77734375" style="383" bestFit="1" customWidth="1"/>
    <col min="12034" max="12034" width="5.6640625" style="383" bestFit="1" customWidth="1"/>
    <col min="12035" max="12035" width="5.77734375" style="383" bestFit="1" customWidth="1"/>
    <col min="12036" max="12036" width="7.44140625" style="383" bestFit="1" customWidth="1"/>
    <col min="12037" max="12037" width="5.88671875" style="383" bestFit="1" customWidth="1"/>
    <col min="12038" max="12038" width="4.88671875" style="383" bestFit="1" customWidth="1"/>
    <col min="12039" max="12039" width="5.33203125" style="383" bestFit="1" customWidth="1"/>
    <col min="12040" max="12040" width="5.5546875" style="383" bestFit="1" customWidth="1"/>
    <col min="12041" max="12041" width="5" style="383" bestFit="1" customWidth="1"/>
    <col min="12042" max="12042" width="6.77734375" style="383" bestFit="1" customWidth="1"/>
    <col min="12043" max="12043" width="10.33203125" style="383" bestFit="1" customWidth="1"/>
    <col min="12044" max="12044" width="7.6640625" style="383" bestFit="1" customWidth="1"/>
    <col min="12045" max="12045" width="9.77734375" style="383" bestFit="1" customWidth="1"/>
    <col min="12046" max="12046" width="9.21875" style="383" bestFit="1" customWidth="1"/>
    <col min="12047" max="12288" width="8.88671875" style="383"/>
    <col min="12289" max="12289" width="20.77734375" style="383" bestFit="1" customWidth="1"/>
    <col min="12290" max="12290" width="5.6640625" style="383" bestFit="1" customWidth="1"/>
    <col min="12291" max="12291" width="5.77734375" style="383" bestFit="1" customWidth="1"/>
    <col min="12292" max="12292" width="7.44140625" style="383" bestFit="1" customWidth="1"/>
    <col min="12293" max="12293" width="5.88671875" style="383" bestFit="1" customWidth="1"/>
    <col min="12294" max="12294" width="4.88671875" style="383" bestFit="1" customWidth="1"/>
    <col min="12295" max="12295" width="5.33203125" style="383" bestFit="1" customWidth="1"/>
    <col min="12296" max="12296" width="5.5546875" style="383" bestFit="1" customWidth="1"/>
    <col min="12297" max="12297" width="5" style="383" bestFit="1" customWidth="1"/>
    <col min="12298" max="12298" width="6.77734375" style="383" bestFit="1" customWidth="1"/>
    <col min="12299" max="12299" width="10.33203125" style="383" bestFit="1" customWidth="1"/>
    <col min="12300" max="12300" width="7.6640625" style="383" bestFit="1" customWidth="1"/>
    <col min="12301" max="12301" width="9.77734375" style="383" bestFit="1" customWidth="1"/>
    <col min="12302" max="12302" width="9.21875" style="383" bestFit="1" customWidth="1"/>
    <col min="12303" max="12544" width="8.88671875" style="383"/>
    <col min="12545" max="12545" width="20.77734375" style="383" bestFit="1" customWidth="1"/>
    <col min="12546" max="12546" width="5.6640625" style="383" bestFit="1" customWidth="1"/>
    <col min="12547" max="12547" width="5.77734375" style="383" bestFit="1" customWidth="1"/>
    <col min="12548" max="12548" width="7.44140625" style="383" bestFit="1" customWidth="1"/>
    <col min="12549" max="12549" width="5.88671875" style="383" bestFit="1" customWidth="1"/>
    <col min="12550" max="12550" width="4.88671875" style="383" bestFit="1" customWidth="1"/>
    <col min="12551" max="12551" width="5.33203125" style="383" bestFit="1" customWidth="1"/>
    <col min="12552" max="12552" width="5.5546875" style="383" bestFit="1" customWidth="1"/>
    <col min="12553" max="12553" width="5" style="383" bestFit="1" customWidth="1"/>
    <col min="12554" max="12554" width="6.77734375" style="383" bestFit="1" customWidth="1"/>
    <col min="12555" max="12555" width="10.33203125" style="383" bestFit="1" customWidth="1"/>
    <col min="12556" max="12556" width="7.6640625" style="383" bestFit="1" customWidth="1"/>
    <col min="12557" max="12557" width="9.77734375" style="383" bestFit="1" customWidth="1"/>
    <col min="12558" max="12558" width="9.21875" style="383" bestFit="1" customWidth="1"/>
    <col min="12559" max="12800" width="8.88671875" style="383"/>
    <col min="12801" max="12801" width="20.77734375" style="383" bestFit="1" customWidth="1"/>
    <col min="12802" max="12802" width="5.6640625" style="383" bestFit="1" customWidth="1"/>
    <col min="12803" max="12803" width="5.77734375" style="383" bestFit="1" customWidth="1"/>
    <col min="12804" max="12804" width="7.44140625" style="383" bestFit="1" customWidth="1"/>
    <col min="12805" max="12805" width="5.88671875" style="383" bestFit="1" customWidth="1"/>
    <col min="12806" max="12806" width="4.88671875" style="383" bestFit="1" customWidth="1"/>
    <col min="12807" max="12807" width="5.33203125" style="383" bestFit="1" customWidth="1"/>
    <col min="12808" max="12808" width="5.5546875" style="383" bestFit="1" customWidth="1"/>
    <col min="12809" max="12809" width="5" style="383" bestFit="1" customWidth="1"/>
    <col min="12810" max="12810" width="6.77734375" style="383" bestFit="1" customWidth="1"/>
    <col min="12811" max="12811" width="10.33203125" style="383" bestFit="1" customWidth="1"/>
    <col min="12812" max="12812" width="7.6640625" style="383" bestFit="1" customWidth="1"/>
    <col min="12813" max="12813" width="9.77734375" style="383" bestFit="1" customWidth="1"/>
    <col min="12814" max="12814" width="9.21875" style="383" bestFit="1" customWidth="1"/>
    <col min="12815" max="13056" width="8.88671875" style="383"/>
    <col min="13057" max="13057" width="20.77734375" style="383" bestFit="1" customWidth="1"/>
    <col min="13058" max="13058" width="5.6640625" style="383" bestFit="1" customWidth="1"/>
    <col min="13059" max="13059" width="5.77734375" style="383" bestFit="1" customWidth="1"/>
    <col min="13060" max="13060" width="7.44140625" style="383" bestFit="1" customWidth="1"/>
    <col min="13061" max="13061" width="5.88671875" style="383" bestFit="1" customWidth="1"/>
    <col min="13062" max="13062" width="4.88671875" style="383" bestFit="1" customWidth="1"/>
    <col min="13063" max="13063" width="5.33203125" style="383" bestFit="1" customWidth="1"/>
    <col min="13064" max="13064" width="5.5546875" style="383" bestFit="1" customWidth="1"/>
    <col min="13065" max="13065" width="5" style="383" bestFit="1" customWidth="1"/>
    <col min="13066" max="13066" width="6.77734375" style="383" bestFit="1" customWidth="1"/>
    <col min="13067" max="13067" width="10.33203125" style="383" bestFit="1" customWidth="1"/>
    <col min="13068" max="13068" width="7.6640625" style="383" bestFit="1" customWidth="1"/>
    <col min="13069" max="13069" width="9.77734375" style="383" bestFit="1" customWidth="1"/>
    <col min="13070" max="13070" width="9.21875" style="383" bestFit="1" customWidth="1"/>
    <col min="13071" max="13312" width="8.88671875" style="383"/>
    <col min="13313" max="13313" width="20.77734375" style="383" bestFit="1" customWidth="1"/>
    <col min="13314" max="13314" width="5.6640625" style="383" bestFit="1" customWidth="1"/>
    <col min="13315" max="13315" width="5.77734375" style="383" bestFit="1" customWidth="1"/>
    <col min="13316" max="13316" width="7.44140625" style="383" bestFit="1" customWidth="1"/>
    <col min="13317" max="13317" width="5.88671875" style="383" bestFit="1" customWidth="1"/>
    <col min="13318" max="13318" width="4.88671875" style="383" bestFit="1" customWidth="1"/>
    <col min="13319" max="13319" width="5.33203125" style="383" bestFit="1" customWidth="1"/>
    <col min="13320" max="13320" width="5.5546875" style="383" bestFit="1" customWidth="1"/>
    <col min="13321" max="13321" width="5" style="383" bestFit="1" customWidth="1"/>
    <col min="13322" max="13322" width="6.77734375" style="383" bestFit="1" customWidth="1"/>
    <col min="13323" max="13323" width="10.33203125" style="383" bestFit="1" customWidth="1"/>
    <col min="13324" max="13324" width="7.6640625" style="383" bestFit="1" customWidth="1"/>
    <col min="13325" max="13325" width="9.77734375" style="383" bestFit="1" customWidth="1"/>
    <col min="13326" max="13326" width="9.21875" style="383" bestFit="1" customWidth="1"/>
    <col min="13327" max="13568" width="8.88671875" style="383"/>
    <col min="13569" max="13569" width="20.77734375" style="383" bestFit="1" customWidth="1"/>
    <col min="13570" max="13570" width="5.6640625" style="383" bestFit="1" customWidth="1"/>
    <col min="13571" max="13571" width="5.77734375" style="383" bestFit="1" customWidth="1"/>
    <col min="13572" max="13572" width="7.44140625" style="383" bestFit="1" customWidth="1"/>
    <col min="13573" max="13573" width="5.88671875" style="383" bestFit="1" customWidth="1"/>
    <col min="13574" max="13574" width="4.88671875" style="383" bestFit="1" customWidth="1"/>
    <col min="13575" max="13575" width="5.33203125" style="383" bestFit="1" customWidth="1"/>
    <col min="13576" max="13576" width="5.5546875" style="383" bestFit="1" customWidth="1"/>
    <col min="13577" max="13577" width="5" style="383" bestFit="1" customWidth="1"/>
    <col min="13578" max="13578" width="6.77734375" style="383" bestFit="1" customWidth="1"/>
    <col min="13579" max="13579" width="10.33203125" style="383" bestFit="1" customWidth="1"/>
    <col min="13580" max="13580" width="7.6640625" style="383" bestFit="1" customWidth="1"/>
    <col min="13581" max="13581" width="9.77734375" style="383" bestFit="1" customWidth="1"/>
    <col min="13582" max="13582" width="9.21875" style="383" bestFit="1" customWidth="1"/>
    <col min="13583" max="13824" width="8.88671875" style="383"/>
    <col min="13825" max="13825" width="20.77734375" style="383" bestFit="1" customWidth="1"/>
    <col min="13826" max="13826" width="5.6640625" style="383" bestFit="1" customWidth="1"/>
    <col min="13827" max="13827" width="5.77734375" style="383" bestFit="1" customWidth="1"/>
    <col min="13828" max="13828" width="7.44140625" style="383" bestFit="1" customWidth="1"/>
    <col min="13829" max="13829" width="5.88671875" style="383" bestFit="1" customWidth="1"/>
    <col min="13830" max="13830" width="4.88671875" style="383" bestFit="1" customWidth="1"/>
    <col min="13831" max="13831" width="5.33203125" style="383" bestFit="1" customWidth="1"/>
    <col min="13832" max="13832" width="5.5546875" style="383" bestFit="1" customWidth="1"/>
    <col min="13833" max="13833" width="5" style="383" bestFit="1" customWidth="1"/>
    <col min="13834" max="13834" width="6.77734375" style="383" bestFit="1" customWidth="1"/>
    <col min="13835" max="13835" width="10.33203125" style="383" bestFit="1" customWidth="1"/>
    <col min="13836" max="13836" width="7.6640625" style="383" bestFit="1" customWidth="1"/>
    <col min="13837" max="13837" width="9.77734375" style="383" bestFit="1" customWidth="1"/>
    <col min="13838" max="13838" width="9.21875" style="383" bestFit="1" customWidth="1"/>
    <col min="13839" max="14080" width="8.88671875" style="383"/>
    <col min="14081" max="14081" width="20.77734375" style="383" bestFit="1" customWidth="1"/>
    <col min="14082" max="14082" width="5.6640625" style="383" bestFit="1" customWidth="1"/>
    <col min="14083" max="14083" width="5.77734375" style="383" bestFit="1" customWidth="1"/>
    <col min="14084" max="14084" width="7.44140625" style="383" bestFit="1" customWidth="1"/>
    <col min="14085" max="14085" width="5.88671875" style="383" bestFit="1" customWidth="1"/>
    <col min="14086" max="14086" width="4.88671875" style="383" bestFit="1" customWidth="1"/>
    <col min="14087" max="14087" width="5.33203125" style="383" bestFit="1" customWidth="1"/>
    <col min="14088" max="14088" width="5.5546875" style="383" bestFit="1" customWidth="1"/>
    <col min="14089" max="14089" width="5" style="383" bestFit="1" customWidth="1"/>
    <col min="14090" max="14090" width="6.77734375" style="383" bestFit="1" customWidth="1"/>
    <col min="14091" max="14091" width="10.33203125" style="383" bestFit="1" customWidth="1"/>
    <col min="14092" max="14092" width="7.6640625" style="383" bestFit="1" customWidth="1"/>
    <col min="14093" max="14093" width="9.77734375" style="383" bestFit="1" customWidth="1"/>
    <col min="14094" max="14094" width="9.21875" style="383" bestFit="1" customWidth="1"/>
    <col min="14095" max="14336" width="8.88671875" style="383"/>
    <col min="14337" max="14337" width="20.77734375" style="383" bestFit="1" customWidth="1"/>
    <col min="14338" max="14338" width="5.6640625" style="383" bestFit="1" customWidth="1"/>
    <col min="14339" max="14339" width="5.77734375" style="383" bestFit="1" customWidth="1"/>
    <col min="14340" max="14340" width="7.44140625" style="383" bestFit="1" customWidth="1"/>
    <col min="14341" max="14341" width="5.88671875" style="383" bestFit="1" customWidth="1"/>
    <col min="14342" max="14342" width="4.88671875" style="383" bestFit="1" customWidth="1"/>
    <col min="14343" max="14343" width="5.33203125" style="383" bestFit="1" customWidth="1"/>
    <col min="14344" max="14344" width="5.5546875" style="383" bestFit="1" customWidth="1"/>
    <col min="14345" max="14345" width="5" style="383" bestFit="1" customWidth="1"/>
    <col min="14346" max="14346" width="6.77734375" style="383" bestFit="1" customWidth="1"/>
    <col min="14347" max="14347" width="10.33203125" style="383" bestFit="1" customWidth="1"/>
    <col min="14348" max="14348" width="7.6640625" style="383" bestFit="1" customWidth="1"/>
    <col min="14349" max="14349" width="9.77734375" style="383" bestFit="1" customWidth="1"/>
    <col min="14350" max="14350" width="9.21875" style="383" bestFit="1" customWidth="1"/>
    <col min="14351" max="14592" width="8.88671875" style="383"/>
    <col min="14593" max="14593" width="20.77734375" style="383" bestFit="1" customWidth="1"/>
    <col min="14594" max="14594" width="5.6640625" style="383" bestFit="1" customWidth="1"/>
    <col min="14595" max="14595" width="5.77734375" style="383" bestFit="1" customWidth="1"/>
    <col min="14596" max="14596" width="7.44140625" style="383" bestFit="1" customWidth="1"/>
    <col min="14597" max="14597" width="5.88671875" style="383" bestFit="1" customWidth="1"/>
    <col min="14598" max="14598" width="4.88671875" style="383" bestFit="1" customWidth="1"/>
    <col min="14599" max="14599" width="5.33203125" style="383" bestFit="1" customWidth="1"/>
    <col min="14600" max="14600" width="5.5546875" style="383" bestFit="1" customWidth="1"/>
    <col min="14601" max="14601" width="5" style="383" bestFit="1" customWidth="1"/>
    <col min="14602" max="14602" width="6.77734375" style="383" bestFit="1" customWidth="1"/>
    <col min="14603" max="14603" width="10.33203125" style="383" bestFit="1" customWidth="1"/>
    <col min="14604" max="14604" width="7.6640625" style="383" bestFit="1" customWidth="1"/>
    <col min="14605" max="14605" width="9.77734375" style="383" bestFit="1" customWidth="1"/>
    <col min="14606" max="14606" width="9.21875" style="383" bestFit="1" customWidth="1"/>
    <col min="14607" max="14848" width="8.88671875" style="383"/>
    <col min="14849" max="14849" width="20.77734375" style="383" bestFit="1" customWidth="1"/>
    <col min="14850" max="14850" width="5.6640625" style="383" bestFit="1" customWidth="1"/>
    <col min="14851" max="14851" width="5.77734375" style="383" bestFit="1" customWidth="1"/>
    <col min="14852" max="14852" width="7.44140625" style="383" bestFit="1" customWidth="1"/>
    <col min="14853" max="14853" width="5.88671875" style="383" bestFit="1" customWidth="1"/>
    <col min="14854" max="14854" width="4.88671875" style="383" bestFit="1" customWidth="1"/>
    <col min="14855" max="14855" width="5.33203125" style="383" bestFit="1" customWidth="1"/>
    <col min="14856" max="14856" width="5.5546875" style="383" bestFit="1" customWidth="1"/>
    <col min="14857" max="14857" width="5" style="383" bestFit="1" customWidth="1"/>
    <col min="14858" max="14858" width="6.77734375" style="383" bestFit="1" customWidth="1"/>
    <col min="14859" max="14859" width="10.33203125" style="383" bestFit="1" customWidth="1"/>
    <col min="14860" max="14860" width="7.6640625" style="383" bestFit="1" customWidth="1"/>
    <col min="14861" max="14861" width="9.77734375" style="383" bestFit="1" customWidth="1"/>
    <col min="14862" max="14862" width="9.21875" style="383" bestFit="1" customWidth="1"/>
    <col min="14863" max="15104" width="8.88671875" style="383"/>
    <col min="15105" max="15105" width="20.77734375" style="383" bestFit="1" customWidth="1"/>
    <col min="15106" max="15106" width="5.6640625" style="383" bestFit="1" customWidth="1"/>
    <col min="15107" max="15107" width="5.77734375" style="383" bestFit="1" customWidth="1"/>
    <col min="15108" max="15108" width="7.44140625" style="383" bestFit="1" customWidth="1"/>
    <col min="15109" max="15109" width="5.88671875" style="383" bestFit="1" customWidth="1"/>
    <col min="15110" max="15110" width="4.88671875" style="383" bestFit="1" customWidth="1"/>
    <col min="15111" max="15111" width="5.33203125" style="383" bestFit="1" customWidth="1"/>
    <col min="15112" max="15112" width="5.5546875" style="383" bestFit="1" customWidth="1"/>
    <col min="15113" max="15113" width="5" style="383" bestFit="1" customWidth="1"/>
    <col min="15114" max="15114" width="6.77734375" style="383" bestFit="1" customWidth="1"/>
    <col min="15115" max="15115" width="10.33203125" style="383" bestFit="1" customWidth="1"/>
    <col min="15116" max="15116" width="7.6640625" style="383" bestFit="1" customWidth="1"/>
    <col min="15117" max="15117" width="9.77734375" style="383" bestFit="1" customWidth="1"/>
    <col min="15118" max="15118" width="9.21875" style="383" bestFit="1" customWidth="1"/>
    <col min="15119" max="15360" width="8.88671875" style="383"/>
    <col min="15361" max="15361" width="20.77734375" style="383" bestFit="1" customWidth="1"/>
    <col min="15362" max="15362" width="5.6640625" style="383" bestFit="1" customWidth="1"/>
    <col min="15363" max="15363" width="5.77734375" style="383" bestFit="1" customWidth="1"/>
    <col min="15364" max="15364" width="7.44140625" style="383" bestFit="1" customWidth="1"/>
    <col min="15365" max="15365" width="5.88671875" style="383" bestFit="1" customWidth="1"/>
    <col min="15366" max="15366" width="4.88671875" style="383" bestFit="1" customWidth="1"/>
    <col min="15367" max="15367" width="5.33203125" style="383" bestFit="1" customWidth="1"/>
    <col min="15368" max="15368" width="5.5546875" style="383" bestFit="1" customWidth="1"/>
    <col min="15369" max="15369" width="5" style="383" bestFit="1" customWidth="1"/>
    <col min="15370" max="15370" width="6.77734375" style="383" bestFit="1" customWidth="1"/>
    <col min="15371" max="15371" width="10.33203125" style="383" bestFit="1" customWidth="1"/>
    <col min="15372" max="15372" width="7.6640625" style="383" bestFit="1" customWidth="1"/>
    <col min="15373" max="15373" width="9.77734375" style="383" bestFit="1" customWidth="1"/>
    <col min="15374" max="15374" width="9.21875" style="383" bestFit="1" customWidth="1"/>
    <col min="15375" max="15616" width="8.88671875" style="383"/>
    <col min="15617" max="15617" width="20.77734375" style="383" bestFit="1" customWidth="1"/>
    <col min="15618" max="15618" width="5.6640625" style="383" bestFit="1" customWidth="1"/>
    <col min="15619" max="15619" width="5.77734375" style="383" bestFit="1" customWidth="1"/>
    <col min="15620" max="15620" width="7.44140625" style="383" bestFit="1" customWidth="1"/>
    <col min="15621" max="15621" width="5.88671875" style="383" bestFit="1" customWidth="1"/>
    <col min="15622" max="15622" width="4.88671875" style="383" bestFit="1" customWidth="1"/>
    <col min="15623" max="15623" width="5.33203125" style="383" bestFit="1" customWidth="1"/>
    <col min="15624" max="15624" width="5.5546875" style="383" bestFit="1" customWidth="1"/>
    <col min="15625" max="15625" width="5" style="383" bestFit="1" customWidth="1"/>
    <col min="15626" max="15626" width="6.77734375" style="383" bestFit="1" customWidth="1"/>
    <col min="15627" max="15627" width="10.33203125" style="383" bestFit="1" customWidth="1"/>
    <col min="15628" max="15628" width="7.6640625" style="383" bestFit="1" customWidth="1"/>
    <col min="15629" max="15629" width="9.77734375" style="383" bestFit="1" customWidth="1"/>
    <col min="15630" max="15630" width="9.21875" style="383" bestFit="1" customWidth="1"/>
    <col min="15631" max="15872" width="8.88671875" style="383"/>
    <col min="15873" max="15873" width="20.77734375" style="383" bestFit="1" customWidth="1"/>
    <col min="15874" max="15874" width="5.6640625" style="383" bestFit="1" customWidth="1"/>
    <col min="15875" max="15875" width="5.77734375" style="383" bestFit="1" customWidth="1"/>
    <col min="15876" max="15876" width="7.44140625" style="383" bestFit="1" customWidth="1"/>
    <col min="15877" max="15877" width="5.88671875" style="383" bestFit="1" customWidth="1"/>
    <col min="15878" max="15878" width="4.88671875" style="383" bestFit="1" customWidth="1"/>
    <col min="15879" max="15879" width="5.33203125" style="383" bestFit="1" customWidth="1"/>
    <col min="15880" max="15880" width="5.5546875" style="383" bestFit="1" customWidth="1"/>
    <col min="15881" max="15881" width="5" style="383" bestFit="1" customWidth="1"/>
    <col min="15882" max="15882" width="6.77734375" style="383" bestFit="1" customWidth="1"/>
    <col min="15883" max="15883" width="10.33203125" style="383" bestFit="1" customWidth="1"/>
    <col min="15884" max="15884" width="7.6640625" style="383" bestFit="1" customWidth="1"/>
    <col min="15885" max="15885" width="9.77734375" style="383" bestFit="1" customWidth="1"/>
    <col min="15886" max="15886" width="9.21875" style="383" bestFit="1" customWidth="1"/>
    <col min="15887" max="16128" width="8.88671875" style="383"/>
    <col min="16129" max="16129" width="20.77734375" style="383" bestFit="1" customWidth="1"/>
    <col min="16130" max="16130" width="5.6640625" style="383" bestFit="1" customWidth="1"/>
    <col min="16131" max="16131" width="5.77734375" style="383" bestFit="1" customWidth="1"/>
    <col min="16132" max="16132" width="7.44140625" style="383" bestFit="1" customWidth="1"/>
    <col min="16133" max="16133" width="5.88671875" style="383" bestFit="1" customWidth="1"/>
    <col min="16134" max="16134" width="4.88671875" style="383" bestFit="1" customWidth="1"/>
    <col min="16135" max="16135" width="5.33203125" style="383" bestFit="1" customWidth="1"/>
    <col min="16136" max="16136" width="5.5546875" style="383" bestFit="1" customWidth="1"/>
    <col min="16137" max="16137" width="5" style="383" bestFit="1" customWidth="1"/>
    <col min="16138" max="16138" width="6.77734375" style="383" bestFit="1" customWidth="1"/>
    <col min="16139" max="16139" width="10.33203125" style="383" bestFit="1" customWidth="1"/>
    <col min="16140" max="16140" width="7.6640625" style="383" bestFit="1" customWidth="1"/>
    <col min="16141" max="16141" width="9.77734375" style="383" bestFit="1" customWidth="1"/>
    <col min="16142" max="16142" width="9.21875" style="383" bestFit="1" customWidth="1"/>
    <col min="16143" max="16384" width="8.88671875" style="383"/>
  </cols>
  <sheetData>
    <row r="1" spans="1:14" s="1438" customFormat="1">
      <c r="A1" s="1458" t="s">
        <v>5207</v>
      </c>
    </row>
    <row r="2" spans="1:14" ht="17.399999999999999">
      <c r="A2" s="382" t="s">
        <v>229</v>
      </c>
      <c r="B2" s="1672" t="s">
        <v>4095</v>
      </c>
      <c r="C2" s="1672"/>
      <c r="D2" s="1672"/>
      <c r="E2" s="1672"/>
      <c r="F2" s="1672"/>
      <c r="G2" s="1672"/>
      <c r="H2" s="1672"/>
      <c r="I2" s="1672"/>
      <c r="J2" s="1672"/>
      <c r="K2" s="1672"/>
      <c r="L2" s="1672"/>
      <c r="M2" s="1672"/>
      <c r="N2" s="1672"/>
    </row>
    <row r="3" spans="1:14" ht="18" thickBot="1">
      <c r="A3" s="384"/>
      <c r="B3" s="1673" t="s">
        <v>4096</v>
      </c>
      <c r="C3" s="1673"/>
      <c r="D3" s="1673"/>
      <c r="E3" s="1673"/>
      <c r="F3" s="1673"/>
      <c r="G3" s="1673"/>
      <c r="H3" s="1673"/>
      <c r="I3" s="1673"/>
      <c r="J3" s="1673"/>
      <c r="K3" s="1673"/>
      <c r="L3" s="1673"/>
      <c r="M3" s="1673"/>
      <c r="N3" s="1673"/>
    </row>
    <row r="4" spans="1:14">
      <c r="A4" s="385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</row>
    <row r="5" spans="1:14">
      <c r="A5" s="387" t="s">
        <v>4097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</row>
    <row r="6" spans="1:14" ht="13.8" thickBot="1">
      <c r="A6" s="387" t="s">
        <v>4098</v>
      </c>
      <c r="B6" s="1674" t="s">
        <v>1466</v>
      </c>
      <c r="C6" s="1674"/>
      <c r="D6" s="1674"/>
      <c r="E6" s="1674"/>
      <c r="F6" s="1674"/>
      <c r="G6" s="1674"/>
      <c r="H6" s="1674"/>
      <c r="I6" s="1674"/>
      <c r="J6" s="1674"/>
      <c r="K6" s="1674"/>
      <c r="L6" s="1674"/>
      <c r="M6" s="1674"/>
      <c r="N6" s="1674"/>
    </row>
    <row r="7" spans="1:14">
      <c r="A7" s="387" t="s">
        <v>4099</v>
      </c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</row>
    <row r="8" spans="1:14" ht="13.8" thickBot="1">
      <c r="A8" s="387" t="s">
        <v>4100</v>
      </c>
      <c r="B8" s="389"/>
      <c r="C8" s="1675" t="s">
        <v>1465</v>
      </c>
      <c r="D8" s="1675"/>
      <c r="E8" s="1675"/>
      <c r="F8" s="1675"/>
      <c r="G8" s="1675"/>
      <c r="H8" s="1675"/>
      <c r="I8" s="1675"/>
      <c r="J8" s="1675"/>
      <c r="K8" s="1675"/>
      <c r="L8" s="1675"/>
      <c r="M8" s="1675"/>
      <c r="N8" s="1675"/>
    </row>
    <row r="9" spans="1:14">
      <c r="A9" s="390"/>
      <c r="B9" s="387" t="s">
        <v>3</v>
      </c>
      <c r="C9" s="389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</row>
    <row r="10" spans="1:14" ht="13.8" thickBot="1">
      <c r="A10" s="392"/>
      <c r="B10" s="392"/>
      <c r="C10" s="393" t="s">
        <v>1464</v>
      </c>
      <c r="D10" s="393" t="s">
        <v>1463</v>
      </c>
      <c r="E10" s="393" t="s">
        <v>1462</v>
      </c>
      <c r="F10" s="393" t="s">
        <v>1461</v>
      </c>
      <c r="G10" s="393" t="s">
        <v>1460</v>
      </c>
      <c r="H10" s="393" t="s">
        <v>1459</v>
      </c>
      <c r="I10" s="393" t="s">
        <v>1458</v>
      </c>
      <c r="J10" s="393" t="s">
        <v>1457</v>
      </c>
      <c r="K10" s="393" t="s">
        <v>1456</v>
      </c>
      <c r="L10" s="393" t="s">
        <v>1455</v>
      </c>
      <c r="M10" s="393" t="s">
        <v>1454</v>
      </c>
      <c r="N10" s="393" t="s">
        <v>1453</v>
      </c>
    </row>
    <row r="11" spans="1:14">
      <c r="A11" s="394"/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</row>
    <row r="12" spans="1:14">
      <c r="A12" s="394"/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</row>
    <row r="13" spans="1:14">
      <c r="A13" s="395" t="s">
        <v>1527</v>
      </c>
      <c r="B13" s="396">
        <v>220276</v>
      </c>
      <c r="C13" s="396">
        <v>19280</v>
      </c>
      <c r="D13" s="396">
        <v>17031</v>
      </c>
      <c r="E13" s="396">
        <v>18729</v>
      </c>
      <c r="F13" s="396">
        <v>18613</v>
      </c>
      <c r="G13" s="396">
        <v>18604</v>
      </c>
      <c r="H13" s="396">
        <v>17983</v>
      </c>
      <c r="I13" s="396">
        <v>18447</v>
      </c>
      <c r="J13" s="396">
        <v>18044</v>
      </c>
      <c r="K13" s="396">
        <v>18618</v>
      </c>
      <c r="L13" s="396">
        <v>18601</v>
      </c>
      <c r="M13" s="396">
        <v>17609</v>
      </c>
      <c r="N13" s="396">
        <v>18717</v>
      </c>
    </row>
    <row r="14" spans="1:14">
      <c r="A14" s="394"/>
      <c r="B14" s="394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</row>
    <row r="15" spans="1:14">
      <c r="A15" s="395" t="s">
        <v>1452</v>
      </c>
      <c r="B15" s="396">
        <v>3212</v>
      </c>
      <c r="C15" s="396">
        <v>263</v>
      </c>
      <c r="D15" s="396">
        <v>244</v>
      </c>
      <c r="E15" s="396">
        <v>281</v>
      </c>
      <c r="F15" s="396">
        <v>259</v>
      </c>
      <c r="G15" s="396">
        <v>295</v>
      </c>
      <c r="H15" s="396">
        <v>263</v>
      </c>
      <c r="I15" s="396">
        <v>282</v>
      </c>
      <c r="J15" s="396">
        <v>276</v>
      </c>
      <c r="K15" s="396">
        <v>265</v>
      </c>
      <c r="L15" s="396">
        <v>272</v>
      </c>
      <c r="M15" s="396">
        <v>263</v>
      </c>
      <c r="N15" s="396">
        <v>249</v>
      </c>
    </row>
    <row r="16" spans="1:14">
      <c r="A16" s="397" t="s">
        <v>1451</v>
      </c>
      <c r="B16" s="398">
        <v>3204</v>
      </c>
      <c r="C16" s="398">
        <v>262</v>
      </c>
      <c r="D16" s="398">
        <v>244</v>
      </c>
      <c r="E16" s="398">
        <v>281</v>
      </c>
      <c r="F16" s="398">
        <v>258</v>
      </c>
      <c r="G16" s="398">
        <v>295</v>
      </c>
      <c r="H16" s="398">
        <v>262</v>
      </c>
      <c r="I16" s="398">
        <v>282</v>
      </c>
      <c r="J16" s="398">
        <v>273</v>
      </c>
      <c r="K16" s="398">
        <v>264</v>
      </c>
      <c r="L16" s="398">
        <v>272</v>
      </c>
      <c r="M16" s="398">
        <v>263</v>
      </c>
      <c r="N16" s="398">
        <v>248</v>
      </c>
    </row>
    <row r="17" spans="1:14">
      <c r="A17" s="397" t="s">
        <v>1450</v>
      </c>
      <c r="B17" s="398">
        <v>8</v>
      </c>
      <c r="C17" s="398">
        <v>1</v>
      </c>
      <c r="D17" s="398">
        <v>0</v>
      </c>
      <c r="E17" s="398">
        <v>0</v>
      </c>
      <c r="F17" s="398">
        <v>1</v>
      </c>
      <c r="G17" s="398">
        <v>0</v>
      </c>
      <c r="H17" s="398">
        <v>1</v>
      </c>
      <c r="I17" s="398">
        <v>0</v>
      </c>
      <c r="J17" s="398">
        <v>3</v>
      </c>
      <c r="K17" s="398">
        <v>1</v>
      </c>
      <c r="L17" s="398">
        <v>0</v>
      </c>
      <c r="M17" s="398">
        <v>0</v>
      </c>
      <c r="N17" s="398">
        <v>1</v>
      </c>
    </row>
    <row r="18" spans="1:14">
      <c r="A18" s="394"/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</row>
    <row r="19" spans="1:14">
      <c r="A19" s="395" t="s">
        <v>1449</v>
      </c>
      <c r="B19" s="396">
        <v>5647</v>
      </c>
      <c r="C19" s="396">
        <v>480</v>
      </c>
      <c r="D19" s="396">
        <v>427</v>
      </c>
      <c r="E19" s="396">
        <v>494</v>
      </c>
      <c r="F19" s="396">
        <v>476</v>
      </c>
      <c r="G19" s="396">
        <v>502</v>
      </c>
      <c r="H19" s="396">
        <v>457</v>
      </c>
      <c r="I19" s="396">
        <v>444</v>
      </c>
      <c r="J19" s="396">
        <v>479</v>
      </c>
      <c r="K19" s="396">
        <v>468</v>
      </c>
      <c r="L19" s="396">
        <v>487</v>
      </c>
      <c r="M19" s="396">
        <v>443</v>
      </c>
      <c r="N19" s="396">
        <v>490</v>
      </c>
    </row>
    <row r="20" spans="1:14">
      <c r="A20" s="397" t="s">
        <v>1448</v>
      </c>
      <c r="B20" s="398">
        <v>5370</v>
      </c>
      <c r="C20" s="398">
        <v>450</v>
      </c>
      <c r="D20" s="398">
        <v>408</v>
      </c>
      <c r="E20" s="398">
        <v>468</v>
      </c>
      <c r="F20" s="398">
        <v>454</v>
      </c>
      <c r="G20" s="398">
        <v>478</v>
      </c>
      <c r="H20" s="398">
        <v>441</v>
      </c>
      <c r="I20" s="398">
        <v>418</v>
      </c>
      <c r="J20" s="398">
        <v>452</v>
      </c>
      <c r="K20" s="398">
        <v>451</v>
      </c>
      <c r="L20" s="398">
        <v>459</v>
      </c>
      <c r="M20" s="398">
        <v>421</v>
      </c>
      <c r="N20" s="398">
        <v>470</v>
      </c>
    </row>
    <row r="21" spans="1:14">
      <c r="A21" s="397" t="s">
        <v>1447</v>
      </c>
      <c r="B21" s="398">
        <v>277</v>
      </c>
      <c r="C21" s="398">
        <v>30</v>
      </c>
      <c r="D21" s="398">
        <v>19</v>
      </c>
      <c r="E21" s="398">
        <v>26</v>
      </c>
      <c r="F21" s="398">
        <v>22</v>
      </c>
      <c r="G21" s="398">
        <v>24</v>
      </c>
      <c r="H21" s="398">
        <v>16</v>
      </c>
      <c r="I21" s="398">
        <v>26</v>
      </c>
      <c r="J21" s="398">
        <v>27</v>
      </c>
      <c r="K21" s="398">
        <v>17</v>
      </c>
      <c r="L21" s="398">
        <v>28</v>
      </c>
      <c r="M21" s="398">
        <v>22</v>
      </c>
      <c r="N21" s="398">
        <v>20</v>
      </c>
    </row>
    <row r="22" spans="1:14">
      <c r="A22" s="394"/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</row>
    <row r="23" spans="1:14">
      <c r="A23" s="395" t="s">
        <v>1446</v>
      </c>
      <c r="B23" s="396">
        <v>9688</v>
      </c>
      <c r="C23" s="396">
        <v>873</v>
      </c>
      <c r="D23" s="396">
        <v>775</v>
      </c>
      <c r="E23" s="396">
        <v>807</v>
      </c>
      <c r="F23" s="396">
        <v>792</v>
      </c>
      <c r="G23" s="396">
        <v>874</v>
      </c>
      <c r="H23" s="396">
        <v>815</v>
      </c>
      <c r="I23" s="396">
        <v>823</v>
      </c>
      <c r="J23" s="396">
        <v>812</v>
      </c>
      <c r="K23" s="396">
        <v>778</v>
      </c>
      <c r="L23" s="396">
        <v>851</v>
      </c>
      <c r="M23" s="396">
        <v>716</v>
      </c>
      <c r="N23" s="396">
        <v>772</v>
      </c>
    </row>
    <row r="24" spans="1:14">
      <c r="A24" s="397" t="s">
        <v>1445</v>
      </c>
      <c r="B24" s="398">
        <v>6247</v>
      </c>
      <c r="C24" s="398">
        <v>559</v>
      </c>
      <c r="D24" s="398">
        <v>508</v>
      </c>
      <c r="E24" s="398">
        <v>504</v>
      </c>
      <c r="F24" s="398">
        <v>520</v>
      </c>
      <c r="G24" s="398">
        <v>561</v>
      </c>
      <c r="H24" s="398">
        <v>545</v>
      </c>
      <c r="I24" s="398">
        <v>520</v>
      </c>
      <c r="J24" s="398">
        <v>537</v>
      </c>
      <c r="K24" s="398">
        <v>497</v>
      </c>
      <c r="L24" s="398">
        <v>579</v>
      </c>
      <c r="M24" s="398">
        <v>431</v>
      </c>
      <c r="N24" s="398">
        <v>486</v>
      </c>
    </row>
    <row r="25" spans="1:14">
      <c r="A25" s="397" t="s">
        <v>1444</v>
      </c>
      <c r="B25" s="398">
        <v>2994</v>
      </c>
      <c r="C25" s="398">
        <v>278</v>
      </c>
      <c r="D25" s="398">
        <v>232</v>
      </c>
      <c r="E25" s="398">
        <v>264</v>
      </c>
      <c r="F25" s="398">
        <v>228</v>
      </c>
      <c r="G25" s="398">
        <v>271</v>
      </c>
      <c r="H25" s="398">
        <v>237</v>
      </c>
      <c r="I25" s="398">
        <v>257</v>
      </c>
      <c r="J25" s="398">
        <v>249</v>
      </c>
      <c r="K25" s="398">
        <v>241</v>
      </c>
      <c r="L25" s="398">
        <v>234</v>
      </c>
      <c r="M25" s="398">
        <v>251</v>
      </c>
      <c r="N25" s="398">
        <v>252</v>
      </c>
    </row>
    <row r="26" spans="1:14">
      <c r="A26" s="397" t="s">
        <v>1443</v>
      </c>
      <c r="B26" s="398">
        <v>447</v>
      </c>
      <c r="C26" s="398">
        <v>36</v>
      </c>
      <c r="D26" s="398">
        <v>35</v>
      </c>
      <c r="E26" s="398">
        <v>39</v>
      </c>
      <c r="F26" s="398">
        <v>44</v>
      </c>
      <c r="G26" s="398">
        <v>42</v>
      </c>
      <c r="H26" s="398">
        <v>33</v>
      </c>
      <c r="I26" s="398">
        <v>46</v>
      </c>
      <c r="J26" s="398">
        <v>26</v>
      </c>
      <c r="K26" s="398">
        <v>40</v>
      </c>
      <c r="L26" s="398">
        <v>38</v>
      </c>
      <c r="M26" s="398">
        <v>34</v>
      </c>
      <c r="N26" s="398">
        <v>34</v>
      </c>
    </row>
    <row r="27" spans="1:14">
      <c r="A27" s="394"/>
      <c r="B27" s="394"/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</row>
    <row r="28" spans="1:14">
      <c r="A28" s="395" t="s">
        <v>1442</v>
      </c>
      <c r="B28" s="396">
        <v>4547</v>
      </c>
      <c r="C28" s="396">
        <v>399</v>
      </c>
      <c r="D28" s="396">
        <v>373</v>
      </c>
      <c r="E28" s="396">
        <v>377</v>
      </c>
      <c r="F28" s="396">
        <v>357</v>
      </c>
      <c r="G28" s="396">
        <v>422</v>
      </c>
      <c r="H28" s="396">
        <v>392</v>
      </c>
      <c r="I28" s="396">
        <v>402</v>
      </c>
      <c r="J28" s="396">
        <v>377</v>
      </c>
      <c r="K28" s="396">
        <v>355</v>
      </c>
      <c r="L28" s="396">
        <v>375</v>
      </c>
      <c r="M28" s="396">
        <v>356</v>
      </c>
      <c r="N28" s="396">
        <v>362</v>
      </c>
    </row>
    <row r="29" spans="1:14">
      <c r="A29" s="397" t="s">
        <v>1441</v>
      </c>
      <c r="B29" s="398">
        <v>3127</v>
      </c>
      <c r="C29" s="398">
        <v>272</v>
      </c>
      <c r="D29" s="398">
        <v>263</v>
      </c>
      <c r="E29" s="398">
        <v>254</v>
      </c>
      <c r="F29" s="398">
        <v>254</v>
      </c>
      <c r="G29" s="398">
        <v>284</v>
      </c>
      <c r="H29" s="398">
        <v>272</v>
      </c>
      <c r="I29" s="398">
        <v>272</v>
      </c>
      <c r="J29" s="398">
        <v>254</v>
      </c>
      <c r="K29" s="398">
        <v>244</v>
      </c>
      <c r="L29" s="398">
        <v>260</v>
      </c>
      <c r="M29" s="398">
        <v>256</v>
      </c>
      <c r="N29" s="398">
        <v>242</v>
      </c>
    </row>
    <row r="30" spans="1:14">
      <c r="A30" s="397" t="s">
        <v>1440</v>
      </c>
      <c r="B30" s="398">
        <v>427</v>
      </c>
      <c r="C30" s="398">
        <v>40</v>
      </c>
      <c r="D30" s="398">
        <v>28</v>
      </c>
      <c r="E30" s="398">
        <v>50</v>
      </c>
      <c r="F30" s="398">
        <v>37</v>
      </c>
      <c r="G30" s="398">
        <v>36</v>
      </c>
      <c r="H30" s="398">
        <v>31</v>
      </c>
      <c r="I30" s="398">
        <v>28</v>
      </c>
      <c r="J30" s="398">
        <v>44</v>
      </c>
      <c r="K30" s="398">
        <v>33</v>
      </c>
      <c r="L30" s="398">
        <v>40</v>
      </c>
      <c r="M30" s="398">
        <v>22</v>
      </c>
      <c r="N30" s="398">
        <v>38</v>
      </c>
    </row>
    <row r="31" spans="1:14">
      <c r="A31" s="397" t="s">
        <v>1439</v>
      </c>
      <c r="B31" s="398">
        <v>993</v>
      </c>
      <c r="C31" s="398">
        <v>87</v>
      </c>
      <c r="D31" s="398">
        <v>82</v>
      </c>
      <c r="E31" s="398">
        <v>73</v>
      </c>
      <c r="F31" s="398">
        <v>66</v>
      </c>
      <c r="G31" s="398">
        <v>102</v>
      </c>
      <c r="H31" s="398">
        <v>89</v>
      </c>
      <c r="I31" s="398">
        <v>102</v>
      </c>
      <c r="J31" s="398">
        <v>79</v>
      </c>
      <c r="K31" s="398">
        <v>78</v>
      </c>
      <c r="L31" s="398">
        <v>75</v>
      </c>
      <c r="M31" s="398">
        <v>78</v>
      </c>
      <c r="N31" s="398">
        <v>82</v>
      </c>
    </row>
    <row r="32" spans="1:14">
      <c r="A32" s="394"/>
      <c r="B32" s="394"/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</row>
    <row r="33" spans="1:14">
      <c r="A33" s="395" t="s">
        <v>1438</v>
      </c>
      <c r="B33" s="396">
        <v>9760</v>
      </c>
      <c r="C33" s="396">
        <v>829</v>
      </c>
      <c r="D33" s="396">
        <v>796</v>
      </c>
      <c r="E33" s="396">
        <v>836</v>
      </c>
      <c r="F33" s="396">
        <v>831</v>
      </c>
      <c r="G33" s="396">
        <v>838</v>
      </c>
      <c r="H33" s="396">
        <v>792</v>
      </c>
      <c r="I33" s="396">
        <v>842</v>
      </c>
      <c r="J33" s="396">
        <v>807</v>
      </c>
      <c r="K33" s="396">
        <v>848</v>
      </c>
      <c r="L33" s="396">
        <v>789</v>
      </c>
      <c r="M33" s="396">
        <v>755</v>
      </c>
      <c r="N33" s="396">
        <v>797</v>
      </c>
    </row>
    <row r="34" spans="1:14">
      <c r="A34" s="397" t="s">
        <v>1437</v>
      </c>
      <c r="B34" s="398">
        <v>7031</v>
      </c>
      <c r="C34" s="398">
        <v>591</v>
      </c>
      <c r="D34" s="398">
        <v>563</v>
      </c>
      <c r="E34" s="398">
        <v>608</v>
      </c>
      <c r="F34" s="398">
        <v>583</v>
      </c>
      <c r="G34" s="398">
        <v>604</v>
      </c>
      <c r="H34" s="398">
        <v>583</v>
      </c>
      <c r="I34" s="398">
        <v>600</v>
      </c>
      <c r="J34" s="398">
        <v>587</v>
      </c>
      <c r="K34" s="398">
        <v>620</v>
      </c>
      <c r="L34" s="398">
        <v>558</v>
      </c>
      <c r="M34" s="398">
        <v>552</v>
      </c>
      <c r="N34" s="398">
        <v>582</v>
      </c>
    </row>
    <row r="35" spans="1:14">
      <c r="A35" s="397" t="s">
        <v>1436</v>
      </c>
      <c r="B35" s="398">
        <v>838</v>
      </c>
      <c r="C35" s="398">
        <v>83</v>
      </c>
      <c r="D35" s="398">
        <v>58</v>
      </c>
      <c r="E35" s="398">
        <v>51</v>
      </c>
      <c r="F35" s="398">
        <v>82</v>
      </c>
      <c r="G35" s="398">
        <v>62</v>
      </c>
      <c r="H35" s="398">
        <v>63</v>
      </c>
      <c r="I35" s="398">
        <v>77</v>
      </c>
      <c r="J35" s="398">
        <v>69</v>
      </c>
      <c r="K35" s="398">
        <v>81</v>
      </c>
      <c r="L35" s="398">
        <v>69</v>
      </c>
      <c r="M35" s="398">
        <v>70</v>
      </c>
      <c r="N35" s="398">
        <v>73</v>
      </c>
    </row>
    <row r="36" spans="1:14">
      <c r="A36" s="397" t="s">
        <v>1435</v>
      </c>
      <c r="B36" s="398">
        <v>1891</v>
      </c>
      <c r="C36" s="398">
        <v>155</v>
      </c>
      <c r="D36" s="398">
        <v>175</v>
      </c>
      <c r="E36" s="398">
        <v>177</v>
      </c>
      <c r="F36" s="398">
        <v>166</v>
      </c>
      <c r="G36" s="398">
        <v>172</v>
      </c>
      <c r="H36" s="398">
        <v>146</v>
      </c>
      <c r="I36" s="398">
        <v>165</v>
      </c>
      <c r="J36" s="398">
        <v>151</v>
      </c>
      <c r="K36" s="398">
        <v>147</v>
      </c>
      <c r="L36" s="398">
        <v>162</v>
      </c>
      <c r="M36" s="398">
        <v>133</v>
      </c>
      <c r="N36" s="398">
        <v>142</v>
      </c>
    </row>
    <row r="37" spans="1:14">
      <c r="A37" s="394"/>
      <c r="B37" s="394"/>
      <c r="C37" s="394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</row>
    <row r="38" spans="1:14">
      <c r="A38" s="395" t="s">
        <v>1434</v>
      </c>
      <c r="B38" s="396">
        <v>21684</v>
      </c>
      <c r="C38" s="396">
        <v>1865</v>
      </c>
      <c r="D38" s="396">
        <v>1674</v>
      </c>
      <c r="E38" s="396">
        <v>1739</v>
      </c>
      <c r="F38" s="396">
        <v>1851</v>
      </c>
      <c r="G38" s="396">
        <v>1835</v>
      </c>
      <c r="H38" s="396">
        <v>1816</v>
      </c>
      <c r="I38" s="396">
        <v>1839</v>
      </c>
      <c r="J38" s="396">
        <v>1854</v>
      </c>
      <c r="K38" s="396">
        <v>1918</v>
      </c>
      <c r="L38" s="396">
        <v>1839</v>
      </c>
      <c r="M38" s="396">
        <v>1632</v>
      </c>
      <c r="N38" s="396">
        <v>1822</v>
      </c>
    </row>
    <row r="39" spans="1:14">
      <c r="A39" s="397" t="s">
        <v>1433</v>
      </c>
      <c r="B39" s="398">
        <v>9148</v>
      </c>
      <c r="C39" s="398">
        <v>793</v>
      </c>
      <c r="D39" s="398">
        <v>710</v>
      </c>
      <c r="E39" s="398">
        <v>724</v>
      </c>
      <c r="F39" s="398">
        <v>742</v>
      </c>
      <c r="G39" s="398">
        <v>777</v>
      </c>
      <c r="H39" s="398">
        <v>763</v>
      </c>
      <c r="I39" s="398">
        <v>806</v>
      </c>
      <c r="J39" s="398">
        <v>794</v>
      </c>
      <c r="K39" s="398">
        <v>831</v>
      </c>
      <c r="L39" s="398">
        <v>758</v>
      </c>
      <c r="M39" s="398">
        <v>702</v>
      </c>
      <c r="N39" s="398">
        <v>748</v>
      </c>
    </row>
    <row r="40" spans="1:14">
      <c r="A40" s="397" t="s">
        <v>1432</v>
      </c>
      <c r="B40" s="398">
        <v>94</v>
      </c>
      <c r="C40" s="398">
        <v>9</v>
      </c>
      <c r="D40" s="398">
        <v>6</v>
      </c>
      <c r="E40" s="398">
        <v>2</v>
      </c>
      <c r="F40" s="398">
        <v>10</v>
      </c>
      <c r="G40" s="398">
        <v>5</v>
      </c>
      <c r="H40" s="398">
        <v>10</v>
      </c>
      <c r="I40" s="398">
        <v>4</v>
      </c>
      <c r="J40" s="398">
        <v>8</v>
      </c>
      <c r="K40" s="398">
        <v>10</v>
      </c>
      <c r="L40" s="398">
        <v>7</v>
      </c>
      <c r="M40" s="398">
        <v>13</v>
      </c>
      <c r="N40" s="398">
        <v>10</v>
      </c>
    </row>
    <row r="41" spans="1:14">
      <c r="A41" s="397" t="s">
        <v>1431</v>
      </c>
      <c r="B41" s="398">
        <v>1411</v>
      </c>
      <c r="C41" s="398">
        <v>110</v>
      </c>
      <c r="D41" s="398">
        <v>105</v>
      </c>
      <c r="E41" s="398">
        <v>117</v>
      </c>
      <c r="F41" s="398">
        <v>128</v>
      </c>
      <c r="G41" s="398">
        <v>125</v>
      </c>
      <c r="H41" s="398">
        <v>130</v>
      </c>
      <c r="I41" s="398">
        <v>105</v>
      </c>
      <c r="J41" s="398">
        <v>121</v>
      </c>
      <c r="K41" s="398">
        <v>135</v>
      </c>
      <c r="L41" s="398">
        <v>119</v>
      </c>
      <c r="M41" s="398">
        <v>89</v>
      </c>
      <c r="N41" s="398">
        <v>127</v>
      </c>
    </row>
    <row r="42" spans="1:14">
      <c r="A42" s="397" t="s">
        <v>1430</v>
      </c>
      <c r="B42" s="398">
        <v>820</v>
      </c>
      <c r="C42" s="398">
        <v>69</v>
      </c>
      <c r="D42" s="398">
        <v>62</v>
      </c>
      <c r="E42" s="398">
        <v>65</v>
      </c>
      <c r="F42" s="398">
        <v>74</v>
      </c>
      <c r="G42" s="398">
        <v>63</v>
      </c>
      <c r="H42" s="398">
        <v>70</v>
      </c>
      <c r="I42" s="398">
        <v>65</v>
      </c>
      <c r="J42" s="398">
        <v>75</v>
      </c>
      <c r="K42" s="398">
        <v>66</v>
      </c>
      <c r="L42" s="398">
        <v>79</v>
      </c>
      <c r="M42" s="398">
        <v>66</v>
      </c>
      <c r="N42" s="398">
        <v>66</v>
      </c>
    </row>
    <row r="43" spans="1:14">
      <c r="A43" s="397" t="s">
        <v>1429</v>
      </c>
      <c r="B43" s="398">
        <v>2402</v>
      </c>
      <c r="C43" s="398">
        <v>221</v>
      </c>
      <c r="D43" s="398">
        <v>191</v>
      </c>
      <c r="E43" s="398">
        <v>191</v>
      </c>
      <c r="F43" s="398">
        <v>222</v>
      </c>
      <c r="G43" s="398">
        <v>224</v>
      </c>
      <c r="H43" s="398">
        <v>180</v>
      </c>
      <c r="I43" s="398">
        <v>224</v>
      </c>
      <c r="J43" s="398">
        <v>182</v>
      </c>
      <c r="K43" s="398">
        <v>202</v>
      </c>
      <c r="L43" s="398">
        <v>201</v>
      </c>
      <c r="M43" s="398">
        <v>169</v>
      </c>
      <c r="N43" s="398">
        <v>195</v>
      </c>
    </row>
    <row r="44" spans="1:14">
      <c r="A44" s="397" t="s">
        <v>1428</v>
      </c>
      <c r="B44" s="398">
        <v>1848</v>
      </c>
      <c r="C44" s="398">
        <v>157</v>
      </c>
      <c r="D44" s="398">
        <v>137</v>
      </c>
      <c r="E44" s="398">
        <v>152</v>
      </c>
      <c r="F44" s="398">
        <v>159</v>
      </c>
      <c r="G44" s="398">
        <v>142</v>
      </c>
      <c r="H44" s="398">
        <v>158</v>
      </c>
      <c r="I44" s="398">
        <v>135</v>
      </c>
      <c r="J44" s="398">
        <v>180</v>
      </c>
      <c r="K44" s="398">
        <v>138</v>
      </c>
      <c r="L44" s="398">
        <v>164</v>
      </c>
      <c r="M44" s="398">
        <v>152</v>
      </c>
      <c r="N44" s="398">
        <v>174</v>
      </c>
    </row>
    <row r="45" spans="1:14">
      <c r="A45" s="397" t="s">
        <v>1427</v>
      </c>
      <c r="B45" s="398">
        <v>1867</v>
      </c>
      <c r="C45" s="398">
        <v>143</v>
      </c>
      <c r="D45" s="398">
        <v>156</v>
      </c>
      <c r="E45" s="398">
        <v>164</v>
      </c>
      <c r="F45" s="398">
        <v>155</v>
      </c>
      <c r="G45" s="398">
        <v>156</v>
      </c>
      <c r="H45" s="398">
        <v>149</v>
      </c>
      <c r="I45" s="398">
        <v>166</v>
      </c>
      <c r="J45" s="398">
        <v>159</v>
      </c>
      <c r="K45" s="398">
        <v>165</v>
      </c>
      <c r="L45" s="398">
        <v>151</v>
      </c>
      <c r="M45" s="398">
        <v>150</v>
      </c>
      <c r="N45" s="398">
        <v>153</v>
      </c>
    </row>
    <row r="46" spans="1:14">
      <c r="A46" s="397" t="s">
        <v>1426</v>
      </c>
      <c r="B46" s="398">
        <v>4094</v>
      </c>
      <c r="C46" s="398">
        <v>363</v>
      </c>
      <c r="D46" s="398">
        <v>307</v>
      </c>
      <c r="E46" s="398">
        <v>324</v>
      </c>
      <c r="F46" s="398">
        <v>361</v>
      </c>
      <c r="G46" s="398">
        <v>343</v>
      </c>
      <c r="H46" s="398">
        <v>356</v>
      </c>
      <c r="I46" s="398">
        <v>334</v>
      </c>
      <c r="J46" s="398">
        <v>335</v>
      </c>
      <c r="K46" s="398">
        <v>371</v>
      </c>
      <c r="L46" s="398">
        <v>360</v>
      </c>
      <c r="M46" s="398">
        <v>291</v>
      </c>
      <c r="N46" s="398">
        <v>349</v>
      </c>
    </row>
    <row r="47" spans="1:14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</row>
    <row r="48" spans="1:14">
      <c r="A48" s="395" t="s">
        <v>1425</v>
      </c>
      <c r="B48" s="396">
        <v>96271</v>
      </c>
      <c r="C48" s="396">
        <v>8402</v>
      </c>
      <c r="D48" s="396">
        <v>7390</v>
      </c>
      <c r="E48" s="396">
        <v>8380</v>
      </c>
      <c r="F48" s="396">
        <v>8141</v>
      </c>
      <c r="G48" s="396">
        <v>8132</v>
      </c>
      <c r="H48" s="396">
        <v>7838</v>
      </c>
      <c r="I48" s="396">
        <v>8038</v>
      </c>
      <c r="J48" s="396">
        <v>7832</v>
      </c>
      <c r="K48" s="396">
        <v>8120</v>
      </c>
      <c r="L48" s="396">
        <v>8072</v>
      </c>
      <c r="M48" s="396">
        <v>7746</v>
      </c>
      <c r="N48" s="396">
        <v>8180</v>
      </c>
    </row>
    <row r="49" spans="1:14">
      <c r="A49" s="397" t="s">
        <v>1424</v>
      </c>
      <c r="B49" s="398">
        <v>72541</v>
      </c>
      <c r="C49" s="398">
        <v>6381</v>
      </c>
      <c r="D49" s="398">
        <v>5594</v>
      </c>
      <c r="E49" s="398">
        <v>6291</v>
      </c>
      <c r="F49" s="398">
        <v>6136</v>
      </c>
      <c r="G49" s="398">
        <v>6098</v>
      </c>
      <c r="H49" s="398">
        <v>5934</v>
      </c>
      <c r="I49" s="398">
        <v>6062</v>
      </c>
      <c r="J49" s="398">
        <v>5873</v>
      </c>
      <c r="K49" s="398">
        <v>6103</v>
      </c>
      <c r="L49" s="398">
        <v>6097</v>
      </c>
      <c r="M49" s="398">
        <v>5826</v>
      </c>
      <c r="N49" s="398">
        <v>6146</v>
      </c>
    </row>
    <row r="50" spans="1:14">
      <c r="A50" s="397" t="s">
        <v>1423</v>
      </c>
      <c r="B50" s="398">
        <v>8701</v>
      </c>
      <c r="C50" s="398">
        <v>742</v>
      </c>
      <c r="D50" s="398">
        <v>671</v>
      </c>
      <c r="E50" s="398">
        <v>770</v>
      </c>
      <c r="F50" s="398">
        <v>718</v>
      </c>
      <c r="G50" s="398">
        <v>748</v>
      </c>
      <c r="H50" s="398">
        <v>707</v>
      </c>
      <c r="I50" s="398">
        <v>721</v>
      </c>
      <c r="J50" s="398">
        <v>733</v>
      </c>
      <c r="K50" s="398">
        <v>771</v>
      </c>
      <c r="L50" s="398">
        <v>711</v>
      </c>
      <c r="M50" s="398">
        <v>697</v>
      </c>
      <c r="N50" s="398">
        <v>712</v>
      </c>
    </row>
    <row r="51" spans="1:14">
      <c r="A51" s="397" t="s">
        <v>1422</v>
      </c>
      <c r="B51" s="398">
        <v>3201</v>
      </c>
      <c r="C51" s="398">
        <v>267</v>
      </c>
      <c r="D51" s="398">
        <v>253</v>
      </c>
      <c r="E51" s="398">
        <v>259</v>
      </c>
      <c r="F51" s="398">
        <v>288</v>
      </c>
      <c r="G51" s="398">
        <v>273</v>
      </c>
      <c r="H51" s="398">
        <v>252</v>
      </c>
      <c r="I51" s="398">
        <v>269</v>
      </c>
      <c r="J51" s="398">
        <v>259</v>
      </c>
      <c r="K51" s="398">
        <v>261</v>
      </c>
      <c r="L51" s="398">
        <v>264</v>
      </c>
      <c r="M51" s="398">
        <v>297</v>
      </c>
      <c r="N51" s="398">
        <v>259</v>
      </c>
    </row>
    <row r="52" spans="1:14">
      <c r="A52" s="397" t="s">
        <v>1421</v>
      </c>
      <c r="B52" s="398">
        <v>6379</v>
      </c>
      <c r="C52" s="398">
        <v>529</v>
      </c>
      <c r="D52" s="398">
        <v>491</v>
      </c>
      <c r="E52" s="398">
        <v>590</v>
      </c>
      <c r="F52" s="398">
        <v>520</v>
      </c>
      <c r="G52" s="398">
        <v>565</v>
      </c>
      <c r="H52" s="398">
        <v>481</v>
      </c>
      <c r="I52" s="398">
        <v>522</v>
      </c>
      <c r="J52" s="398">
        <v>526</v>
      </c>
      <c r="K52" s="398">
        <v>524</v>
      </c>
      <c r="L52" s="398">
        <v>535</v>
      </c>
      <c r="M52" s="398">
        <v>499</v>
      </c>
      <c r="N52" s="398">
        <v>597</v>
      </c>
    </row>
    <row r="53" spans="1:14">
      <c r="A53" s="397" t="s">
        <v>1420</v>
      </c>
      <c r="B53" s="398">
        <v>1648</v>
      </c>
      <c r="C53" s="398">
        <v>142</v>
      </c>
      <c r="D53" s="398">
        <v>116</v>
      </c>
      <c r="E53" s="398">
        <v>132</v>
      </c>
      <c r="F53" s="398">
        <v>144</v>
      </c>
      <c r="G53" s="398">
        <v>117</v>
      </c>
      <c r="H53" s="398">
        <v>149</v>
      </c>
      <c r="I53" s="398">
        <v>133</v>
      </c>
      <c r="J53" s="398">
        <v>148</v>
      </c>
      <c r="K53" s="398">
        <v>128</v>
      </c>
      <c r="L53" s="398">
        <v>155</v>
      </c>
      <c r="M53" s="398">
        <v>131</v>
      </c>
      <c r="N53" s="398">
        <v>153</v>
      </c>
    </row>
    <row r="54" spans="1:14">
      <c r="A54" s="397" t="s">
        <v>1419</v>
      </c>
      <c r="B54" s="398">
        <v>3801</v>
      </c>
      <c r="C54" s="398">
        <v>341</v>
      </c>
      <c r="D54" s="398">
        <v>265</v>
      </c>
      <c r="E54" s="398">
        <v>338</v>
      </c>
      <c r="F54" s="398">
        <v>335</v>
      </c>
      <c r="G54" s="398">
        <v>331</v>
      </c>
      <c r="H54" s="398">
        <v>315</v>
      </c>
      <c r="I54" s="398">
        <v>331</v>
      </c>
      <c r="J54" s="398">
        <v>293</v>
      </c>
      <c r="K54" s="398">
        <v>333</v>
      </c>
      <c r="L54" s="398">
        <v>310</v>
      </c>
      <c r="M54" s="398">
        <v>296</v>
      </c>
      <c r="N54" s="398">
        <v>313</v>
      </c>
    </row>
    <row r="55" spans="1:14">
      <c r="A55" s="394"/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</row>
    <row r="56" spans="1:14">
      <c r="A56" s="395" t="s">
        <v>1418</v>
      </c>
      <c r="B56" s="396">
        <v>9807</v>
      </c>
      <c r="C56" s="396">
        <v>893</v>
      </c>
      <c r="D56" s="396">
        <v>751</v>
      </c>
      <c r="E56" s="396">
        <v>810</v>
      </c>
      <c r="F56" s="396">
        <v>799</v>
      </c>
      <c r="G56" s="396">
        <v>816</v>
      </c>
      <c r="H56" s="396">
        <v>776</v>
      </c>
      <c r="I56" s="396">
        <v>815</v>
      </c>
      <c r="J56" s="396">
        <v>787</v>
      </c>
      <c r="K56" s="396">
        <v>867</v>
      </c>
      <c r="L56" s="396">
        <v>874</v>
      </c>
      <c r="M56" s="396">
        <v>748</v>
      </c>
      <c r="N56" s="396">
        <v>871</v>
      </c>
    </row>
    <row r="57" spans="1:14">
      <c r="A57" s="397" t="s">
        <v>1417</v>
      </c>
      <c r="B57" s="398">
        <v>7640</v>
      </c>
      <c r="C57" s="398">
        <v>700</v>
      </c>
      <c r="D57" s="398">
        <v>598</v>
      </c>
      <c r="E57" s="398">
        <v>629</v>
      </c>
      <c r="F57" s="398">
        <v>619</v>
      </c>
      <c r="G57" s="398">
        <v>635</v>
      </c>
      <c r="H57" s="398">
        <v>594</v>
      </c>
      <c r="I57" s="398">
        <v>647</v>
      </c>
      <c r="J57" s="398">
        <v>599</v>
      </c>
      <c r="K57" s="398">
        <v>679</v>
      </c>
      <c r="L57" s="398">
        <v>683</v>
      </c>
      <c r="M57" s="398">
        <v>579</v>
      </c>
      <c r="N57" s="398">
        <v>678</v>
      </c>
    </row>
    <row r="58" spans="1:14">
      <c r="A58" s="397" t="s">
        <v>1416</v>
      </c>
      <c r="B58" s="398">
        <v>214</v>
      </c>
      <c r="C58" s="398">
        <v>18</v>
      </c>
      <c r="D58" s="398">
        <v>18</v>
      </c>
      <c r="E58" s="398">
        <v>19</v>
      </c>
      <c r="F58" s="398">
        <v>15</v>
      </c>
      <c r="G58" s="398">
        <v>20</v>
      </c>
      <c r="H58" s="398">
        <v>22</v>
      </c>
      <c r="I58" s="398">
        <v>14</v>
      </c>
      <c r="J58" s="398">
        <v>19</v>
      </c>
      <c r="K58" s="398">
        <v>22</v>
      </c>
      <c r="L58" s="398">
        <v>18</v>
      </c>
      <c r="M58" s="398">
        <v>14</v>
      </c>
      <c r="N58" s="398">
        <v>15</v>
      </c>
    </row>
    <row r="59" spans="1:14">
      <c r="A59" s="397" t="s">
        <v>1415</v>
      </c>
      <c r="B59" s="398">
        <v>1953</v>
      </c>
      <c r="C59" s="398">
        <v>175</v>
      </c>
      <c r="D59" s="398">
        <v>135</v>
      </c>
      <c r="E59" s="398">
        <v>162</v>
      </c>
      <c r="F59" s="398">
        <v>165</v>
      </c>
      <c r="G59" s="398">
        <v>161</v>
      </c>
      <c r="H59" s="398">
        <v>160</v>
      </c>
      <c r="I59" s="398">
        <v>154</v>
      </c>
      <c r="J59" s="398">
        <v>169</v>
      </c>
      <c r="K59" s="398">
        <v>166</v>
      </c>
      <c r="L59" s="398">
        <v>173</v>
      </c>
      <c r="M59" s="398">
        <v>155</v>
      </c>
      <c r="N59" s="398">
        <v>178</v>
      </c>
    </row>
    <row r="60" spans="1:14">
      <c r="A60" s="394"/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</row>
    <row r="61" spans="1:14">
      <c r="A61" s="395" t="s">
        <v>1414</v>
      </c>
      <c r="B61" s="396">
        <v>11208</v>
      </c>
      <c r="C61" s="396">
        <v>1023</v>
      </c>
      <c r="D61" s="396">
        <v>866</v>
      </c>
      <c r="E61" s="396">
        <v>885</v>
      </c>
      <c r="F61" s="396">
        <v>1018</v>
      </c>
      <c r="G61" s="396">
        <v>911</v>
      </c>
      <c r="H61" s="396">
        <v>879</v>
      </c>
      <c r="I61" s="396">
        <v>936</v>
      </c>
      <c r="J61" s="396">
        <v>904</v>
      </c>
      <c r="K61" s="396">
        <v>900</v>
      </c>
      <c r="L61" s="396">
        <v>930</v>
      </c>
      <c r="M61" s="396">
        <v>967</v>
      </c>
      <c r="N61" s="396">
        <v>989</v>
      </c>
    </row>
    <row r="62" spans="1:14">
      <c r="A62" s="397" t="s">
        <v>1413</v>
      </c>
      <c r="B62" s="398">
        <v>4707</v>
      </c>
      <c r="C62" s="398">
        <v>446</v>
      </c>
      <c r="D62" s="398">
        <v>366</v>
      </c>
      <c r="E62" s="398">
        <v>372</v>
      </c>
      <c r="F62" s="398">
        <v>389</v>
      </c>
      <c r="G62" s="398">
        <v>385</v>
      </c>
      <c r="H62" s="398">
        <v>364</v>
      </c>
      <c r="I62" s="398">
        <v>411</v>
      </c>
      <c r="J62" s="398">
        <v>369</v>
      </c>
      <c r="K62" s="398">
        <v>388</v>
      </c>
      <c r="L62" s="398">
        <v>392</v>
      </c>
      <c r="M62" s="398">
        <v>389</v>
      </c>
      <c r="N62" s="398">
        <v>436</v>
      </c>
    </row>
    <row r="63" spans="1:14">
      <c r="A63" s="397" t="s">
        <v>1412</v>
      </c>
      <c r="B63" s="398">
        <v>548</v>
      </c>
      <c r="C63" s="398">
        <v>40</v>
      </c>
      <c r="D63" s="398">
        <v>46</v>
      </c>
      <c r="E63" s="398">
        <v>43</v>
      </c>
      <c r="F63" s="398">
        <v>50</v>
      </c>
      <c r="G63" s="398">
        <v>43</v>
      </c>
      <c r="H63" s="398">
        <v>56</v>
      </c>
      <c r="I63" s="398">
        <v>46</v>
      </c>
      <c r="J63" s="398">
        <v>41</v>
      </c>
      <c r="K63" s="398">
        <v>29</v>
      </c>
      <c r="L63" s="398">
        <v>44</v>
      </c>
      <c r="M63" s="398">
        <v>61</v>
      </c>
      <c r="N63" s="398">
        <v>49</v>
      </c>
    </row>
    <row r="64" spans="1:14">
      <c r="A64" s="397" t="s">
        <v>1411</v>
      </c>
      <c r="B64" s="398">
        <v>3103</v>
      </c>
      <c r="C64" s="398">
        <v>297</v>
      </c>
      <c r="D64" s="398">
        <v>241</v>
      </c>
      <c r="E64" s="398">
        <v>265</v>
      </c>
      <c r="F64" s="398">
        <v>310</v>
      </c>
      <c r="G64" s="398">
        <v>243</v>
      </c>
      <c r="H64" s="398">
        <v>227</v>
      </c>
      <c r="I64" s="398">
        <v>236</v>
      </c>
      <c r="J64" s="398">
        <v>249</v>
      </c>
      <c r="K64" s="398">
        <v>252</v>
      </c>
      <c r="L64" s="398">
        <v>253</v>
      </c>
      <c r="M64" s="398">
        <v>281</v>
      </c>
      <c r="N64" s="398">
        <v>249</v>
      </c>
    </row>
    <row r="65" spans="1:14">
      <c r="A65" s="397" t="s">
        <v>1410</v>
      </c>
      <c r="B65" s="398">
        <v>2850</v>
      </c>
      <c r="C65" s="398">
        <v>240</v>
      </c>
      <c r="D65" s="398">
        <v>213</v>
      </c>
      <c r="E65" s="398">
        <v>205</v>
      </c>
      <c r="F65" s="398">
        <v>269</v>
      </c>
      <c r="G65" s="398">
        <v>240</v>
      </c>
      <c r="H65" s="398">
        <v>232</v>
      </c>
      <c r="I65" s="398">
        <v>243</v>
      </c>
      <c r="J65" s="398">
        <v>245</v>
      </c>
      <c r="K65" s="398">
        <v>231</v>
      </c>
      <c r="L65" s="398">
        <v>241</v>
      </c>
      <c r="M65" s="398">
        <v>236</v>
      </c>
      <c r="N65" s="398">
        <v>255</v>
      </c>
    </row>
    <row r="66" spans="1:14">
      <c r="A66" s="394"/>
      <c r="B66" s="394"/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</row>
    <row r="67" spans="1:14">
      <c r="A67" s="395" t="s">
        <v>1409</v>
      </c>
      <c r="B67" s="396">
        <v>23077</v>
      </c>
      <c r="C67" s="396">
        <v>2026</v>
      </c>
      <c r="D67" s="396">
        <v>1775</v>
      </c>
      <c r="E67" s="396">
        <v>1957</v>
      </c>
      <c r="F67" s="396">
        <v>1994</v>
      </c>
      <c r="G67" s="396">
        <v>1882</v>
      </c>
      <c r="H67" s="396">
        <v>1905</v>
      </c>
      <c r="I67" s="396">
        <v>1904</v>
      </c>
      <c r="J67" s="396">
        <v>1862</v>
      </c>
      <c r="K67" s="396">
        <v>1981</v>
      </c>
      <c r="L67" s="396">
        <v>1914</v>
      </c>
      <c r="M67" s="396">
        <v>1912</v>
      </c>
      <c r="N67" s="396">
        <v>1965</v>
      </c>
    </row>
    <row r="68" spans="1:14">
      <c r="A68" s="397" t="s">
        <v>1408</v>
      </c>
      <c r="B68" s="398">
        <v>12700</v>
      </c>
      <c r="C68" s="398">
        <v>1127</v>
      </c>
      <c r="D68" s="398">
        <v>946</v>
      </c>
      <c r="E68" s="398">
        <v>1084</v>
      </c>
      <c r="F68" s="398">
        <v>1140</v>
      </c>
      <c r="G68" s="398">
        <v>1030</v>
      </c>
      <c r="H68" s="398">
        <v>1053</v>
      </c>
      <c r="I68" s="398">
        <v>1036</v>
      </c>
      <c r="J68" s="398">
        <v>1033</v>
      </c>
      <c r="K68" s="398">
        <v>1075</v>
      </c>
      <c r="L68" s="398">
        <v>1053</v>
      </c>
      <c r="M68" s="398">
        <v>1038</v>
      </c>
      <c r="N68" s="398">
        <v>1085</v>
      </c>
    </row>
    <row r="69" spans="1:14">
      <c r="A69" s="397" t="s">
        <v>1407</v>
      </c>
      <c r="B69" s="398">
        <v>1807</v>
      </c>
      <c r="C69" s="398">
        <v>145</v>
      </c>
      <c r="D69" s="398">
        <v>141</v>
      </c>
      <c r="E69" s="398">
        <v>140</v>
      </c>
      <c r="F69" s="398">
        <v>172</v>
      </c>
      <c r="G69" s="398">
        <v>146</v>
      </c>
      <c r="H69" s="398">
        <v>140</v>
      </c>
      <c r="I69" s="398">
        <v>151</v>
      </c>
      <c r="J69" s="398">
        <v>153</v>
      </c>
      <c r="K69" s="398">
        <v>175</v>
      </c>
      <c r="L69" s="398">
        <v>155</v>
      </c>
      <c r="M69" s="398">
        <v>144</v>
      </c>
      <c r="N69" s="398">
        <v>145</v>
      </c>
    </row>
    <row r="70" spans="1:14">
      <c r="A70" s="397" t="s">
        <v>1406</v>
      </c>
      <c r="B70" s="398">
        <v>4308</v>
      </c>
      <c r="C70" s="398">
        <v>363</v>
      </c>
      <c r="D70" s="398">
        <v>350</v>
      </c>
      <c r="E70" s="398">
        <v>366</v>
      </c>
      <c r="F70" s="398">
        <v>354</v>
      </c>
      <c r="G70" s="398">
        <v>334</v>
      </c>
      <c r="H70" s="398">
        <v>369</v>
      </c>
      <c r="I70" s="398">
        <v>348</v>
      </c>
      <c r="J70" s="398">
        <v>342</v>
      </c>
      <c r="K70" s="398">
        <v>405</v>
      </c>
      <c r="L70" s="398">
        <v>326</v>
      </c>
      <c r="M70" s="398">
        <v>372</v>
      </c>
      <c r="N70" s="398">
        <v>379</v>
      </c>
    </row>
    <row r="71" spans="1:14">
      <c r="A71" s="397" t="s">
        <v>1405</v>
      </c>
      <c r="B71" s="398">
        <v>4262</v>
      </c>
      <c r="C71" s="398">
        <v>391</v>
      </c>
      <c r="D71" s="398">
        <v>338</v>
      </c>
      <c r="E71" s="398">
        <v>367</v>
      </c>
      <c r="F71" s="398">
        <v>328</v>
      </c>
      <c r="G71" s="398">
        <v>372</v>
      </c>
      <c r="H71" s="398">
        <v>343</v>
      </c>
      <c r="I71" s="398">
        <v>369</v>
      </c>
      <c r="J71" s="398">
        <v>334</v>
      </c>
      <c r="K71" s="398">
        <v>326</v>
      </c>
      <c r="L71" s="398">
        <v>380</v>
      </c>
      <c r="M71" s="398">
        <v>358</v>
      </c>
      <c r="N71" s="398">
        <v>356</v>
      </c>
    </row>
    <row r="72" spans="1:14">
      <c r="A72" s="394"/>
      <c r="B72" s="394"/>
      <c r="C72" s="394"/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</row>
    <row r="73" spans="1:14">
      <c r="A73" s="395" t="s">
        <v>1404</v>
      </c>
      <c r="B73" s="396">
        <v>9773</v>
      </c>
      <c r="C73" s="396">
        <v>866</v>
      </c>
      <c r="D73" s="396">
        <v>766</v>
      </c>
      <c r="E73" s="396">
        <v>809</v>
      </c>
      <c r="F73" s="396">
        <v>776</v>
      </c>
      <c r="G73" s="396">
        <v>792</v>
      </c>
      <c r="H73" s="396">
        <v>831</v>
      </c>
      <c r="I73" s="396">
        <v>795</v>
      </c>
      <c r="J73" s="396">
        <v>762</v>
      </c>
      <c r="K73" s="396">
        <v>821</v>
      </c>
      <c r="L73" s="396">
        <v>861</v>
      </c>
      <c r="M73" s="396">
        <v>805</v>
      </c>
      <c r="N73" s="396">
        <v>889</v>
      </c>
    </row>
    <row r="74" spans="1:14">
      <c r="A74" s="397" t="s">
        <v>1403</v>
      </c>
      <c r="B74" s="398">
        <v>7633</v>
      </c>
      <c r="C74" s="398">
        <v>671</v>
      </c>
      <c r="D74" s="398">
        <v>586</v>
      </c>
      <c r="E74" s="398">
        <v>639</v>
      </c>
      <c r="F74" s="398">
        <v>621</v>
      </c>
      <c r="G74" s="398">
        <v>642</v>
      </c>
      <c r="H74" s="398">
        <v>633</v>
      </c>
      <c r="I74" s="398">
        <v>614</v>
      </c>
      <c r="J74" s="398">
        <v>605</v>
      </c>
      <c r="K74" s="398">
        <v>641</v>
      </c>
      <c r="L74" s="398">
        <v>672</v>
      </c>
      <c r="M74" s="398">
        <v>628</v>
      </c>
      <c r="N74" s="398">
        <v>681</v>
      </c>
    </row>
    <row r="75" spans="1:14">
      <c r="A75" s="397" t="s">
        <v>1402</v>
      </c>
      <c r="B75" s="398">
        <v>2140</v>
      </c>
      <c r="C75" s="398">
        <v>195</v>
      </c>
      <c r="D75" s="398">
        <v>180</v>
      </c>
      <c r="E75" s="398">
        <v>170</v>
      </c>
      <c r="F75" s="398">
        <v>155</v>
      </c>
      <c r="G75" s="398">
        <v>150</v>
      </c>
      <c r="H75" s="398">
        <v>198</v>
      </c>
      <c r="I75" s="398">
        <v>181</v>
      </c>
      <c r="J75" s="398">
        <v>157</v>
      </c>
      <c r="K75" s="398">
        <v>180</v>
      </c>
      <c r="L75" s="398">
        <v>189</v>
      </c>
      <c r="M75" s="398">
        <v>177</v>
      </c>
      <c r="N75" s="398">
        <v>208</v>
      </c>
    </row>
    <row r="76" spans="1:14">
      <c r="A76" s="394"/>
      <c r="B76" s="394"/>
      <c r="C76" s="394"/>
      <c r="D76" s="394"/>
      <c r="E76" s="394"/>
      <c r="F76" s="394"/>
      <c r="G76" s="394"/>
      <c r="H76" s="394"/>
      <c r="I76" s="394"/>
      <c r="J76" s="394"/>
      <c r="K76" s="394"/>
      <c r="L76" s="394"/>
      <c r="M76" s="394"/>
      <c r="N76" s="394"/>
    </row>
    <row r="77" spans="1:14">
      <c r="A77" s="395" t="s">
        <v>1401</v>
      </c>
      <c r="B77" s="396">
        <v>3616</v>
      </c>
      <c r="C77" s="396">
        <v>348</v>
      </c>
      <c r="D77" s="396">
        <v>267</v>
      </c>
      <c r="E77" s="396">
        <v>318</v>
      </c>
      <c r="F77" s="396">
        <v>279</v>
      </c>
      <c r="G77" s="396">
        <v>277</v>
      </c>
      <c r="H77" s="396">
        <v>293</v>
      </c>
      <c r="I77" s="396">
        <v>316</v>
      </c>
      <c r="J77" s="396">
        <v>279</v>
      </c>
      <c r="K77" s="396">
        <v>302</v>
      </c>
      <c r="L77" s="396">
        <v>334</v>
      </c>
      <c r="M77" s="396">
        <v>296</v>
      </c>
      <c r="N77" s="396">
        <v>307</v>
      </c>
    </row>
    <row r="78" spans="1:14">
      <c r="A78" s="397" t="s">
        <v>1400</v>
      </c>
      <c r="B78" s="398">
        <v>2875</v>
      </c>
      <c r="C78" s="398">
        <v>275</v>
      </c>
      <c r="D78" s="398">
        <v>216</v>
      </c>
      <c r="E78" s="398">
        <v>268</v>
      </c>
      <c r="F78" s="398">
        <v>223</v>
      </c>
      <c r="G78" s="398">
        <v>218</v>
      </c>
      <c r="H78" s="398">
        <v>235</v>
      </c>
      <c r="I78" s="398">
        <v>244</v>
      </c>
      <c r="J78" s="398">
        <v>229</v>
      </c>
      <c r="K78" s="398">
        <v>234</v>
      </c>
      <c r="L78" s="398">
        <v>263</v>
      </c>
      <c r="M78" s="398">
        <v>237</v>
      </c>
      <c r="N78" s="398">
        <v>233</v>
      </c>
    </row>
    <row r="79" spans="1:14">
      <c r="A79" s="397" t="s">
        <v>1399</v>
      </c>
      <c r="B79" s="398">
        <v>741</v>
      </c>
      <c r="C79" s="398">
        <v>73</v>
      </c>
      <c r="D79" s="398">
        <v>51</v>
      </c>
      <c r="E79" s="398">
        <v>50</v>
      </c>
      <c r="F79" s="398">
        <v>56</v>
      </c>
      <c r="G79" s="398">
        <v>59</v>
      </c>
      <c r="H79" s="398">
        <v>58</v>
      </c>
      <c r="I79" s="398">
        <v>72</v>
      </c>
      <c r="J79" s="398">
        <v>50</v>
      </c>
      <c r="K79" s="398">
        <v>68</v>
      </c>
      <c r="L79" s="398">
        <v>71</v>
      </c>
      <c r="M79" s="398">
        <v>59</v>
      </c>
      <c r="N79" s="398">
        <v>74</v>
      </c>
    </row>
    <row r="80" spans="1:14">
      <c r="A80" s="394"/>
      <c r="B80" s="394"/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</row>
    <row r="81" spans="1:14">
      <c r="A81" s="395" t="s">
        <v>1398</v>
      </c>
      <c r="B81" s="396">
        <v>8741</v>
      </c>
      <c r="C81" s="396">
        <v>746</v>
      </c>
      <c r="D81" s="396">
        <v>684</v>
      </c>
      <c r="E81" s="396">
        <v>770</v>
      </c>
      <c r="F81" s="396">
        <v>768</v>
      </c>
      <c r="G81" s="396">
        <v>753</v>
      </c>
      <c r="H81" s="396">
        <v>667</v>
      </c>
      <c r="I81" s="396">
        <v>737</v>
      </c>
      <c r="J81" s="396">
        <v>703</v>
      </c>
      <c r="K81" s="396">
        <v>714</v>
      </c>
      <c r="L81" s="396">
        <v>751</v>
      </c>
      <c r="M81" s="396">
        <v>711</v>
      </c>
      <c r="N81" s="396">
        <v>737</v>
      </c>
    </row>
    <row r="82" spans="1:14">
      <c r="A82" s="397" t="s">
        <v>1397</v>
      </c>
      <c r="B82" s="398">
        <v>4574</v>
      </c>
      <c r="C82" s="398">
        <v>386</v>
      </c>
      <c r="D82" s="398">
        <v>358</v>
      </c>
      <c r="E82" s="398">
        <v>394</v>
      </c>
      <c r="F82" s="398">
        <v>402</v>
      </c>
      <c r="G82" s="398">
        <v>395</v>
      </c>
      <c r="H82" s="398">
        <v>346</v>
      </c>
      <c r="I82" s="398">
        <v>391</v>
      </c>
      <c r="J82" s="398">
        <v>385</v>
      </c>
      <c r="K82" s="398">
        <v>372</v>
      </c>
      <c r="L82" s="398">
        <v>407</v>
      </c>
      <c r="M82" s="398">
        <v>357</v>
      </c>
      <c r="N82" s="398">
        <v>381</v>
      </c>
    </row>
    <row r="83" spans="1:14">
      <c r="A83" s="397" t="s">
        <v>1396</v>
      </c>
      <c r="B83" s="398">
        <v>1401</v>
      </c>
      <c r="C83" s="398">
        <v>114</v>
      </c>
      <c r="D83" s="398">
        <v>108</v>
      </c>
      <c r="E83" s="398">
        <v>130</v>
      </c>
      <c r="F83" s="398">
        <v>117</v>
      </c>
      <c r="G83" s="398">
        <v>114</v>
      </c>
      <c r="H83" s="398">
        <v>103</v>
      </c>
      <c r="I83" s="398">
        <v>116</v>
      </c>
      <c r="J83" s="398">
        <v>105</v>
      </c>
      <c r="K83" s="398">
        <v>122</v>
      </c>
      <c r="L83" s="398">
        <v>126</v>
      </c>
      <c r="M83" s="398">
        <v>131</v>
      </c>
      <c r="N83" s="398">
        <v>115</v>
      </c>
    </row>
    <row r="84" spans="1:14">
      <c r="A84" s="397" t="s">
        <v>1395</v>
      </c>
      <c r="B84" s="398">
        <v>2672</v>
      </c>
      <c r="C84" s="398">
        <v>240</v>
      </c>
      <c r="D84" s="398">
        <v>207</v>
      </c>
      <c r="E84" s="398">
        <v>239</v>
      </c>
      <c r="F84" s="398">
        <v>238</v>
      </c>
      <c r="G84" s="398">
        <v>238</v>
      </c>
      <c r="H84" s="398">
        <v>212</v>
      </c>
      <c r="I84" s="398">
        <v>224</v>
      </c>
      <c r="J84" s="398">
        <v>209</v>
      </c>
      <c r="K84" s="398">
        <v>212</v>
      </c>
      <c r="L84" s="398">
        <v>211</v>
      </c>
      <c r="M84" s="398">
        <v>215</v>
      </c>
      <c r="N84" s="398">
        <v>227</v>
      </c>
    </row>
    <row r="85" spans="1:14">
      <c r="A85" s="397" t="s">
        <v>1394</v>
      </c>
      <c r="B85" s="398">
        <v>94</v>
      </c>
      <c r="C85" s="398">
        <v>6</v>
      </c>
      <c r="D85" s="398">
        <v>11</v>
      </c>
      <c r="E85" s="398">
        <v>7</v>
      </c>
      <c r="F85" s="398">
        <v>11</v>
      </c>
      <c r="G85" s="398">
        <v>6</v>
      </c>
      <c r="H85" s="398">
        <v>6</v>
      </c>
      <c r="I85" s="398">
        <v>6</v>
      </c>
      <c r="J85" s="398">
        <v>4</v>
      </c>
      <c r="K85" s="398">
        <v>8</v>
      </c>
      <c r="L85" s="398">
        <v>7</v>
      </c>
      <c r="M85" s="398">
        <v>8</v>
      </c>
      <c r="N85" s="398">
        <v>14</v>
      </c>
    </row>
    <row r="86" spans="1:14">
      <c r="A86" s="394"/>
      <c r="B86" s="394"/>
      <c r="C86" s="394"/>
      <c r="D86" s="394"/>
      <c r="E86" s="394"/>
      <c r="F86" s="394"/>
      <c r="G86" s="394"/>
      <c r="H86" s="394"/>
      <c r="I86" s="394"/>
      <c r="J86" s="394"/>
      <c r="K86" s="394"/>
      <c r="L86" s="394"/>
      <c r="M86" s="394"/>
      <c r="N86" s="394"/>
    </row>
    <row r="87" spans="1:14">
      <c r="A87" s="395" t="s">
        <v>1393</v>
      </c>
      <c r="B87" s="396">
        <v>1270</v>
      </c>
      <c r="C87" s="396">
        <v>115</v>
      </c>
      <c r="D87" s="396">
        <v>104</v>
      </c>
      <c r="E87" s="396">
        <v>109</v>
      </c>
      <c r="F87" s="396">
        <v>93</v>
      </c>
      <c r="G87" s="396">
        <v>107</v>
      </c>
      <c r="H87" s="396">
        <v>93</v>
      </c>
      <c r="I87" s="396">
        <v>117</v>
      </c>
      <c r="J87" s="396">
        <v>124</v>
      </c>
      <c r="K87" s="396">
        <v>105</v>
      </c>
      <c r="L87" s="396">
        <v>94</v>
      </c>
      <c r="M87" s="396">
        <v>98</v>
      </c>
      <c r="N87" s="396">
        <v>111</v>
      </c>
    </row>
    <row r="88" spans="1:14">
      <c r="A88" s="397" t="s">
        <v>1392</v>
      </c>
      <c r="B88" s="398">
        <v>812</v>
      </c>
      <c r="C88" s="398">
        <v>81</v>
      </c>
      <c r="D88" s="398">
        <v>66</v>
      </c>
      <c r="E88" s="398">
        <v>69</v>
      </c>
      <c r="F88" s="398">
        <v>60</v>
      </c>
      <c r="G88" s="398">
        <v>67</v>
      </c>
      <c r="H88" s="398">
        <v>60</v>
      </c>
      <c r="I88" s="398">
        <v>68</v>
      </c>
      <c r="J88" s="398">
        <v>73</v>
      </c>
      <c r="K88" s="398">
        <v>67</v>
      </c>
      <c r="L88" s="398">
        <v>68</v>
      </c>
      <c r="M88" s="398">
        <v>65</v>
      </c>
      <c r="N88" s="398">
        <v>68</v>
      </c>
    </row>
    <row r="89" spans="1:14">
      <c r="A89" s="397" t="s">
        <v>1391</v>
      </c>
      <c r="B89" s="398">
        <v>382</v>
      </c>
      <c r="C89" s="398">
        <v>28</v>
      </c>
      <c r="D89" s="398">
        <v>31</v>
      </c>
      <c r="E89" s="398">
        <v>35</v>
      </c>
      <c r="F89" s="398">
        <v>25</v>
      </c>
      <c r="G89" s="398">
        <v>36</v>
      </c>
      <c r="H89" s="398">
        <v>26</v>
      </c>
      <c r="I89" s="398">
        <v>38</v>
      </c>
      <c r="J89" s="398">
        <v>46</v>
      </c>
      <c r="K89" s="398">
        <v>29</v>
      </c>
      <c r="L89" s="398">
        <v>20</v>
      </c>
      <c r="M89" s="398">
        <v>29</v>
      </c>
      <c r="N89" s="398">
        <v>39</v>
      </c>
    </row>
    <row r="90" spans="1:14">
      <c r="A90" s="397" t="s">
        <v>1390</v>
      </c>
      <c r="B90" s="398">
        <v>28</v>
      </c>
      <c r="C90" s="398">
        <v>1</v>
      </c>
      <c r="D90" s="398">
        <v>3</v>
      </c>
      <c r="E90" s="398">
        <v>2</v>
      </c>
      <c r="F90" s="398">
        <v>4</v>
      </c>
      <c r="G90" s="398">
        <v>1</v>
      </c>
      <c r="H90" s="398">
        <v>3</v>
      </c>
      <c r="I90" s="398">
        <v>3</v>
      </c>
      <c r="J90" s="398">
        <v>0</v>
      </c>
      <c r="K90" s="398">
        <v>4</v>
      </c>
      <c r="L90" s="398">
        <v>2</v>
      </c>
      <c r="M90" s="398">
        <v>3</v>
      </c>
      <c r="N90" s="398">
        <v>2</v>
      </c>
    </row>
    <row r="91" spans="1:14">
      <c r="A91" s="397" t="s">
        <v>1389</v>
      </c>
      <c r="B91" s="398">
        <v>48</v>
      </c>
      <c r="C91" s="398">
        <v>5</v>
      </c>
      <c r="D91" s="398">
        <v>4</v>
      </c>
      <c r="E91" s="398">
        <v>3</v>
      </c>
      <c r="F91" s="398">
        <v>4</v>
      </c>
      <c r="G91" s="398">
        <v>3</v>
      </c>
      <c r="H91" s="398">
        <v>4</v>
      </c>
      <c r="I91" s="398">
        <v>8</v>
      </c>
      <c r="J91" s="398">
        <v>5</v>
      </c>
      <c r="K91" s="398">
        <v>5</v>
      </c>
      <c r="L91" s="398">
        <v>4</v>
      </c>
      <c r="M91" s="398">
        <v>1</v>
      </c>
      <c r="N91" s="398">
        <v>2</v>
      </c>
    </row>
    <row r="92" spans="1:14">
      <c r="A92" s="394"/>
      <c r="B92" s="394"/>
      <c r="C92" s="394"/>
      <c r="D92" s="394"/>
      <c r="E92" s="394"/>
      <c r="F92" s="394"/>
      <c r="G92" s="394"/>
      <c r="H92" s="394"/>
      <c r="I92" s="394"/>
      <c r="J92" s="394"/>
      <c r="K92" s="394"/>
      <c r="L92" s="394"/>
      <c r="M92" s="394"/>
      <c r="N92" s="394"/>
    </row>
    <row r="93" spans="1:14">
      <c r="A93" s="395" t="s">
        <v>1388</v>
      </c>
      <c r="B93" s="396">
        <v>1975</v>
      </c>
      <c r="C93" s="396">
        <v>152</v>
      </c>
      <c r="D93" s="396">
        <v>139</v>
      </c>
      <c r="E93" s="396">
        <v>157</v>
      </c>
      <c r="F93" s="396">
        <v>179</v>
      </c>
      <c r="G93" s="396">
        <v>168</v>
      </c>
      <c r="H93" s="396">
        <v>166</v>
      </c>
      <c r="I93" s="396">
        <v>157</v>
      </c>
      <c r="J93" s="396">
        <v>186</v>
      </c>
      <c r="K93" s="396">
        <v>176</v>
      </c>
      <c r="L93" s="396">
        <v>158</v>
      </c>
      <c r="M93" s="396">
        <v>161</v>
      </c>
      <c r="N93" s="396">
        <v>176</v>
      </c>
    </row>
    <row r="94" spans="1:14">
      <c r="A94" s="397" t="s">
        <v>1387</v>
      </c>
      <c r="B94" s="398">
        <v>1618</v>
      </c>
      <c r="C94" s="398">
        <v>131</v>
      </c>
      <c r="D94" s="398">
        <v>109</v>
      </c>
      <c r="E94" s="398">
        <v>136</v>
      </c>
      <c r="F94" s="398">
        <v>140</v>
      </c>
      <c r="G94" s="398">
        <v>136</v>
      </c>
      <c r="H94" s="398">
        <v>147</v>
      </c>
      <c r="I94" s="398">
        <v>130</v>
      </c>
      <c r="J94" s="398">
        <v>150</v>
      </c>
      <c r="K94" s="398">
        <v>145</v>
      </c>
      <c r="L94" s="398">
        <v>130</v>
      </c>
      <c r="M94" s="398">
        <v>125</v>
      </c>
      <c r="N94" s="398">
        <v>139</v>
      </c>
    </row>
    <row r="95" spans="1:14">
      <c r="A95" s="397" t="s">
        <v>1386</v>
      </c>
      <c r="B95" s="398">
        <v>14</v>
      </c>
      <c r="C95" s="398">
        <v>2</v>
      </c>
      <c r="D95" s="398">
        <v>1</v>
      </c>
      <c r="E95" s="398">
        <v>1</v>
      </c>
      <c r="F95" s="398">
        <v>0</v>
      </c>
      <c r="G95" s="398">
        <v>1</v>
      </c>
      <c r="H95" s="398">
        <v>2</v>
      </c>
      <c r="I95" s="398">
        <v>2</v>
      </c>
      <c r="J95" s="398">
        <v>1</v>
      </c>
      <c r="K95" s="398">
        <v>2</v>
      </c>
      <c r="L95" s="398">
        <v>0</v>
      </c>
      <c r="M95" s="398">
        <v>1</v>
      </c>
      <c r="N95" s="398">
        <v>1</v>
      </c>
    </row>
    <row r="96" spans="1:14">
      <c r="A96" s="397" t="s">
        <v>1385</v>
      </c>
      <c r="B96" s="398">
        <v>68</v>
      </c>
      <c r="C96" s="398">
        <v>1</v>
      </c>
      <c r="D96" s="398">
        <v>5</v>
      </c>
      <c r="E96" s="398">
        <v>2</v>
      </c>
      <c r="F96" s="398">
        <v>7</v>
      </c>
      <c r="G96" s="398">
        <v>10</v>
      </c>
      <c r="H96" s="398">
        <v>2</v>
      </c>
      <c r="I96" s="398">
        <v>4</v>
      </c>
      <c r="J96" s="398">
        <v>7</v>
      </c>
      <c r="K96" s="398">
        <v>6</v>
      </c>
      <c r="L96" s="398">
        <v>4</v>
      </c>
      <c r="M96" s="398">
        <v>11</v>
      </c>
      <c r="N96" s="398">
        <v>9</v>
      </c>
    </row>
    <row r="97" spans="1:14">
      <c r="A97" s="397" t="s">
        <v>1384</v>
      </c>
      <c r="B97" s="398">
        <v>275</v>
      </c>
      <c r="C97" s="398">
        <v>18</v>
      </c>
      <c r="D97" s="398">
        <v>24</v>
      </c>
      <c r="E97" s="398">
        <v>18</v>
      </c>
      <c r="F97" s="398">
        <v>32</v>
      </c>
      <c r="G97" s="398">
        <v>21</v>
      </c>
      <c r="H97" s="398">
        <v>15</v>
      </c>
      <c r="I97" s="398">
        <v>21</v>
      </c>
      <c r="J97" s="398">
        <v>28</v>
      </c>
      <c r="K97" s="398">
        <v>23</v>
      </c>
      <c r="L97" s="398">
        <v>24</v>
      </c>
      <c r="M97" s="398">
        <v>24</v>
      </c>
      <c r="N97" s="398">
        <v>27</v>
      </c>
    </row>
    <row r="98" spans="1:14">
      <c r="A98" s="399"/>
      <c r="B98" s="400"/>
      <c r="C98" s="400"/>
      <c r="D98" s="400"/>
      <c r="E98" s="400"/>
      <c r="F98" s="400"/>
      <c r="G98" s="400"/>
      <c r="H98" s="400"/>
      <c r="I98" s="400"/>
      <c r="J98" s="400"/>
      <c r="K98" s="400"/>
      <c r="L98" s="400"/>
      <c r="M98" s="400"/>
      <c r="N98" s="400"/>
    </row>
    <row r="99" spans="1:14">
      <c r="A99" s="399" t="s">
        <v>4082</v>
      </c>
      <c r="B99" s="400"/>
      <c r="C99" s="400"/>
      <c r="D99" s="400"/>
      <c r="E99" s="400"/>
      <c r="F99" s="400"/>
      <c r="G99" s="400"/>
      <c r="H99" s="400"/>
      <c r="I99" s="400"/>
      <c r="J99" s="400"/>
      <c r="K99" s="400"/>
      <c r="L99" s="400"/>
      <c r="M99" s="400"/>
      <c r="N99" s="400"/>
    </row>
  </sheetData>
  <mergeCells count="4">
    <mergeCell ref="B2:N2"/>
    <mergeCell ref="B3:N3"/>
    <mergeCell ref="B6:N6"/>
    <mergeCell ref="C8:N8"/>
  </mergeCells>
  <hyperlinks>
    <hyperlink ref="A1" location="Indice!A32" display="Volver "/>
  </hyperlinks>
  <pageMargins left="0.7" right="0.7" top="0.75" bottom="0.75" header="0.3" footer="0.3"/>
  <pageSetup scale="83" orientation="portrait" verticalDpi="0" r:id="rId1"/>
  <rowBreaks count="1" manualBreakCount="1">
    <brk id="6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N99"/>
  <sheetViews>
    <sheetView showGridLines="0" showRowColHeaders="0" workbookViewId="0"/>
  </sheetViews>
  <sheetFormatPr baseColWidth="10" defaultColWidth="8.88671875" defaultRowHeight="13.2"/>
  <cols>
    <col min="1" max="1" width="20.77734375" style="383" bestFit="1" customWidth="1"/>
    <col min="2" max="2" width="5.109375" style="383" bestFit="1" customWidth="1"/>
    <col min="3" max="3" width="5.6640625" style="383" bestFit="1" customWidth="1"/>
    <col min="4" max="4" width="7.33203125" style="383" bestFit="1" customWidth="1"/>
    <col min="5" max="5" width="5.77734375" style="383" bestFit="1" customWidth="1"/>
    <col min="6" max="6" width="4.6640625" style="383" bestFit="1" customWidth="1"/>
    <col min="7" max="7" width="5.21875" style="383" bestFit="1" customWidth="1"/>
    <col min="8" max="8" width="5.44140625" style="383" bestFit="1" customWidth="1"/>
    <col min="9" max="9" width="4.88671875" style="383" bestFit="1" customWidth="1"/>
    <col min="10" max="10" width="6.6640625" style="383" bestFit="1" customWidth="1"/>
    <col min="11" max="11" width="10.21875" style="383" bestFit="1" customWidth="1"/>
    <col min="12" max="12" width="7.5546875" style="383" bestFit="1" customWidth="1"/>
    <col min="13" max="13" width="9.6640625" style="383" bestFit="1" customWidth="1"/>
    <col min="14" max="14" width="9.109375" style="383" bestFit="1" customWidth="1"/>
    <col min="15" max="256" width="8.88671875" style="383"/>
    <col min="257" max="257" width="20.77734375" style="383" bestFit="1" customWidth="1"/>
    <col min="258" max="258" width="5.109375" style="383" bestFit="1" customWidth="1"/>
    <col min="259" max="259" width="5.6640625" style="383" bestFit="1" customWidth="1"/>
    <col min="260" max="260" width="7.33203125" style="383" bestFit="1" customWidth="1"/>
    <col min="261" max="261" width="5.77734375" style="383" bestFit="1" customWidth="1"/>
    <col min="262" max="262" width="4.6640625" style="383" bestFit="1" customWidth="1"/>
    <col min="263" max="263" width="5.21875" style="383" bestFit="1" customWidth="1"/>
    <col min="264" max="264" width="5.44140625" style="383" bestFit="1" customWidth="1"/>
    <col min="265" max="265" width="4.88671875" style="383" bestFit="1" customWidth="1"/>
    <col min="266" max="266" width="6.6640625" style="383" bestFit="1" customWidth="1"/>
    <col min="267" max="267" width="10.21875" style="383" bestFit="1" customWidth="1"/>
    <col min="268" max="268" width="7.5546875" style="383" bestFit="1" customWidth="1"/>
    <col min="269" max="269" width="9.6640625" style="383" bestFit="1" customWidth="1"/>
    <col min="270" max="270" width="9.109375" style="383" bestFit="1" customWidth="1"/>
    <col min="271" max="512" width="8.88671875" style="383"/>
    <col min="513" max="513" width="20.77734375" style="383" bestFit="1" customWidth="1"/>
    <col min="514" max="514" width="5.109375" style="383" bestFit="1" customWidth="1"/>
    <col min="515" max="515" width="5.6640625" style="383" bestFit="1" customWidth="1"/>
    <col min="516" max="516" width="7.33203125" style="383" bestFit="1" customWidth="1"/>
    <col min="517" max="517" width="5.77734375" style="383" bestFit="1" customWidth="1"/>
    <col min="518" max="518" width="4.6640625" style="383" bestFit="1" customWidth="1"/>
    <col min="519" max="519" width="5.21875" style="383" bestFit="1" customWidth="1"/>
    <col min="520" max="520" width="5.44140625" style="383" bestFit="1" customWidth="1"/>
    <col min="521" max="521" width="4.88671875" style="383" bestFit="1" customWidth="1"/>
    <col min="522" max="522" width="6.6640625" style="383" bestFit="1" customWidth="1"/>
    <col min="523" max="523" width="10.21875" style="383" bestFit="1" customWidth="1"/>
    <col min="524" max="524" width="7.5546875" style="383" bestFit="1" customWidth="1"/>
    <col min="525" max="525" width="9.6640625" style="383" bestFit="1" customWidth="1"/>
    <col min="526" max="526" width="9.109375" style="383" bestFit="1" customWidth="1"/>
    <col min="527" max="768" width="8.88671875" style="383"/>
    <col min="769" max="769" width="20.77734375" style="383" bestFit="1" customWidth="1"/>
    <col min="770" max="770" width="5.109375" style="383" bestFit="1" customWidth="1"/>
    <col min="771" max="771" width="5.6640625" style="383" bestFit="1" customWidth="1"/>
    <col min="772" max="772" width="7.33203125" style="383" bestFit="1" customWidth="1"/>
    <col min="773" max="773" width="5.77734375" style="383" bestFit="1" customWidth="1"/>
    <col min="774" max="774" width="4.6640625" style="383" bestFit="1" customWidth="1"/>
    <col min="775" max="775" width="5.21875" style="383" bestFit="1" customWidth="1"/>
    <col min="776" max="776" width="5.44140625" style="383" bestFit="1" customWidth="1"/>
    <col min="777" max="777" width="4.88671875" style="383" bestFit="1" customWidth="1"/>
    <col min="778" max="778" width="6.6640625" style="383" bestFit="1" customWidth="1"/>
    <col min="779" max="779" width="10.21875" style="383" bestFit="1" customWidth="1"/>
    <col min="780" max="780" width="7.5546875" style="383" bestFit="1" customWidth="1"/>
    <col min="781" max="781" width="9.6640625" style="383" bestFit="1" customWidth="1"/>
    <col min="782" max="782" width="9.109375" style="383" bestFit="1" customWidth="1"/>
    <col min="783" max="1024" width="8.88671875" style="383"/>
    <col min="1025" max="1025" width="20.77734375" style="383" bestFit="1" customWidth="1"/>
    <col min="1026" max="1026" width="5.109375" style="383" bestFit="1" customWidth="1"/>
    <col min="1027" max="1027" width="5.6640625" style="383" bestFit="1" customWidth="1"/>
    <col min="1028" max="1028" width="7.33203125" style="383" bestFit="1" customWidth="1"/>
    <col min="1029" max="1029" width="5.77734375" style="383" bestFit="1" customWidth="1"/>
    <col min="1030" max="1030" width="4.6640625" style="383" bestFit="1" customWidth="1"/>
    <col min="1031" max="1031" width="5.21875" style="383" bestFit="1" customWidth="1"/>
    <col min="1032" max="1032" width="5.44140625" style="383" bestFit="1" customWidth="1"/>
    <col min="1033" max="1033" width="4.88671875" style="383" bestFit="1" customWidth="1"/>
    <col min="1034" max="1034" width="6.6640625" style="383" bestFit="1" customWidth="1"/>
    <col min="1035" max="1035" width="10.21875" style="383" bestFit="1" customWidth="1"/>
    <col min="1036" max="1036" width="7.5546875" style="383" bestFit="1" customWidth="1"/>
    <col min="1037" max="1037" width="9.6640625" style="383" bestFit="1" customWidth="1"/>
    <col min="1038" max="1038" width="9.109375" style="383" bestFit="1" customWidth="1"/>
    <col min="1039" max="1280" width="8.88671875" style="383"/>
    <col min="1281" max="1281" width="20.77734375" style="383" bestFit="1" customWidth="1"/>
    <col min="1282" max="1282" width="5.109375" style="383" bestFit="1" customWidth="1"/>
    <col min="1283" max="1283" width="5.6640625" style="383" bestFit="1" customWidth="1"/>
    <col min="1284" max="1284" width="7.33203125" style="383" bestFit="1" customWidth="1"/>
    <col min="1285" max="1285" width="5.77734375" style="383" bestFit="1" customWidth="1"/>
    <col min="1286" max="1286" width="4.6640625" style="383" bestFit="1" customWidth="1"/>
    <col min="1287" max="1287" width="5.21875" style="383" bestFit="1" customWidth="1"/>
    <col min="1288" max="1288" width="5.44140625" style="383" bestFit="1" customWidth="1"/>
    <col min="1289" max="1289" width="4.88671875" style="383" bestFit="1" customWidth="1"/>
    <col min="1290" max="1290" width="6.6640625" style="383" bestFit="1" customWidth="1"/>
    <col min="1291" max="1291" width="10.21875" style="383" bestFit="1" customWidth="1"/>
    <col min="1292" max="1292" width="7.5546875" style="383" bestFit="1" customWidth="1"/>
    <col min="1293" max="1293" width="9.6640625" style="383" bestFit="1" customWidth="1"/>
    <col min="1294" max="1294" width="9.109375" style="383" bestFit="1" customWidth="1"/>
    <col min="1295" max="1536" width="8.88671875" style="383"/>
    <col min="1537" max="1537" width="20.77734375" style="383" bestFit="1" customWidth="1"/>
    <col min="1538" max="1538" width="5.109375" style="383" bestFit="1" customWidth="1"/>
    <col min="1539" max="1539" width="5.6640625" style="383" bestFit="1" customWidth="1"/>
    <col min="1540" max="1540" width="7.33203125" style="383" bestFit="1" customWidth="1"/>
    <col min="1541" max="1541" width="5.77734375" style="383" bestFit="1" customWidth="1"/>
    <col min="1542" max="1542" width="4.6640625" style="383" bestFit="1" customWidth="1"/>
    <col min="1543" max="1543" width="5.21875" style="383" bestFit="1" customWidth="1"/>
    <col min="1544" max="1544" width="5.44140625" style="383" bestFit="1" customWidth="1"/>
    <col min="1545" max="1545" width="4.88671875" style="383" bestFit="1" customWidth="1"/>
    <col min="1546" max="1546" width="6.6640625" style="383" bestFit="1" customWidth="1"/>
    <col min="1547" max="1547" width="10.21875" style="383" bestFit="1" customWidth="1"/>
    <col min="1548" max="1548" width="7.5546875" style="383" bestFit="1" customWidth="1"/>
    <col min="1549" max="1549" width="9.6640625" style="383" bestFit="1" customWidth="1"/>
    <col min="1550" max="1550" width="9.109375" style="383" bestFit="1" customWidth="1"/>
    <col min="1551" max="1792" width="8.88671875" style="383"/>
    <col min="1793" max="1793" width="20.77734375" style="383" bestFit="1" customWidth="1"/>
    <col min="1794" max="1794" width="5.109375" style="383" bestFit="1" customWidth="1"/>
    <col min="1795" max="1795" width="5.6640625" style="383" bestFit="1" customWidth="1"/>
    <col min="1796" max="1796" width="7.33203125" style="383" bestFit="1" customWidth="1"/>
    <col min="1797" max="1797" width="5.77734375" style="383" bestFit="1" customWidth="1"/>
    <col min="1798" max="1798" width="4.6640625" style="383" bestFit="1" customWidth="1"/>
    <col min="1799" max="1799" width="5.21875" style="383" bestFit="1" customWidth="1"/>
    <col min="1800" max="1800" width="5.44140625" style="383" bestFit="1" customWidth="1"/>
    <col min="1801" max="1801" width="4.88671875" style="383" bestFit="1" customWidth="1"/>
    <col min="1802" max="1802" width="6.6640625" style="383" bestFit="1" customWidth="1"/>
    <col min="1803" max="1803" width="10.21875" style="383" bestFit="1" customWidth="1"/>
    <col min="1804" max="1804" width="7.5546875" style="383" bestFit="1" customWidth="1"/>
    <col min="1805" max="1805" width="9.6640625" style="383" bestFit="1" customWidth="1"/>
    <col min="1806" max="1806" width="9.109375" style="383" bestFit="1" customWidth="1"/>
    <col min="1807" max="2048" width="8.88671875" style="383"/>
    <col min="2049" max="2049" width="20.77734375" style="383" bestFit="1" customWidth="1"/>
    <col min="2050" max="2050" width="5.109375" style="383" bestFit="1" customWidth="1"/>
    <col min="2051" max="2051" width="5.6640625" style="383" bestFit="1" customWidth="1"/>
    <col min="2052" max="2052" width="7.33203125" style="383" bestFit="1" customWidth="1"/>
    <col min="2053" max="2053" width="5.77734375" style="383" bestFit="1" customWidth="1"/>
    <col min="2054" max="2054" width="4.6640625" style="383" bestFit="1" customWidth="1"/>
    <col min="2055" max="2055" width="5.21875" style="383" bestFit="1" customWidth="1"/>
    <col min="2056" max="2056" width="5.44140625" style="383" bestFit="1" customWidth="1"/>
    <col min="2057" max="2057" width="4.88671875" style="383" bestFit="1" customWidth="1"/>
    <col min="2058" max="2058" width="6.6640625" style="383" bestFit="1" customWidth="1"/>
    <col min="2059" max="2059" width="10.21875" style="383" bestFit="1" customWidth="1"/>
    <col min="2060" max="2060" width="7.5546875" style="383" bestFit="1" customWidth="1"/>
    <col min="2061" max="2061" width="9.6640625" style="383" bestFit="1" customWidth="1"/>
    <col min="2062" max="2062" width="9.109375" style="383" bestFit="1" customWidth="1"/>
    <col min="2063" max="2304" width="8.88671875" style="383"/>
    <col min="2305" max="2305" width="20.77734375" style="383" bestFit="1" customWidth="1"/>
    <col min="2306" max="2306" width="5.109375" style="383" bestFit="1" customWidth="1"/>
    <col min="2307" max="2307" width="5.6640625" style="383" bestFit="1" customWidth="1"/>
    <col min="2308" max="2308" width="7.33203125" style="383" bestFit="1" customWidth="1"/>
    <col min="2309" max="2309" width="5.77734375" style="383" bestFit="1" customWidth="1"/>
    <col min="2310" max="2310" width="4.6640625" style="383" bestFit="1" customWidth="1"/>
    <col min="2311" max="2311" width="5.21875" style="383" bestFit="1" customWidth="1"/>
    <col min="2312" max="2312" width="5.44140625" style="383" bestFit="1" customWidth="1"/>
    <col min="2313" max="2313" width="4.88671875" style="383" bestFit="1" customWidth="1"/>
    <col min="2314" max="2314" width="6.6640625" style="383" bestFit="1" customWidth="1"/>
    <col min="2315" max="2315" width="10.21875" style="383" bestFit="1" customWidth="1"/>
    <col min="2316" max="2316" width="7.5546875" style="383" bestFit="1" customWidth="1"/>
    <col min="2317" max="2317" width="9.6640625" style="383" bestFit="1" customWidth="1"/>
    <col min="2318" max="2318" width="9.109375" style="383" bestFit="1" customWidth="1"/>
    <col min="2319" max="2560" width="8.88671875" style="383"/>
    <col min="2561" max="2561" width="20.77734375" style="383" bestFit="1" customWidth="1"/>
    <col min="2562" max="2562" width="5.109375" style="383" bestFit="1" customWidth="1"/>
    <col min="2563" max="2563" width="5.6640625" style="383" bestFit="1" customWidth="1"/>
    <col min="2564" max="2564" width="7.33203125" style="383" bestFit="1" customWidth="1"/>
    <col min="2565" max="2565" width="5.77734375" style="383" bestFit="1" customWidth="1"/>
    <col min="2566" max="2566" width="4.6640625" style="383" bestFit="1" customWidth="1"/>
    <col min="2567" max="2567" width="5.21875" style="383" bestFit="1" customWidth="1"/>
    <col min="2568" max="2568" width="5.44140625" style="383" bestFit="1" customWidth="1"/>
    <col min="2569" max="2569" width="4.88671875" style="383" bestFit="1" customWidth="1"/>
    <col min="2570" max="2570" width="6.6640625" style="383" bestFit="1" customWidth="1"/>
    <col min="2571" max="2571" width="10.21875" style="383" bestFit="1" customWidth="1"/>
    <col min="2572" max="2572" width="7.5546875" style="383" bestFit="1" customWidth="1"/>
    <col min="2573" max="2573" width="9.6640625" style="383" bestFit="1" customWidth="1"/>
    <col min="2574" max="2574" width="9.109375" style="383" bestFit="1" customWidth="1"/>
    <col min="2575" max="2816" width="8.88671875" style="383"/>
    <col min="2817" max="2817" width="20.77734375" style="383" bestFit="1" customWidth="1"/>
    <col min="2818" max="2818" width="5.109375" style="383" bestFit="1" customWidth="1"/>
    <col min="2819" max="2819" width="5.6640625" style="383" bestFit="1" customWidth="1"/>
    <col min="2820" max="2820" width="7.33203125" style="383" bestFit="1" customWidth="1"/>
    <col min="2821" max="2821" width="5.77734375" style="383" bestFit="1" customWidth="1"/>
    <col min="2822" max="2822" width="4.6640625" style="383" bestFit="1" customWidth="1"/>
    <col min="2823" max="2823" width="5.21875" style="383" bestFit="1" customWidth="1"/>
    <col min="2824" max="2824" width="5.44140625" style="383" bestFit="1" customWidth="1"/>
    <col min="2825" max="2825" width="4.88671875" style="383" bestFit="1" customWidth="1"/>
    <col min="2826" max="2826" width="6.6640625" style="383" bestFit="1" customWidth="1"/>
    <col min="2827" max="2827" width="10.21875" style="383" bestFit="1" customWidth="1"/>
    <col min="2828" max="2828" width="7.5546875" style="383" bestFit="1" customWidth="1"/>
    <col min="2829" max="2829" width="9.6640625" style="383" bestFit="1" customWidth="1"/>
    <col min="2830" max="2830" width="9.109375" style="383" bestFit="1" customWidth="1"/>
    <col min="2831" max="3072" width="8.88671875" style="383"/>
    <col min="3073" max="3073" width="20.77734375" style="383" bestFit="1" customWidth="1"/>
    <col min="3074" max="3074" width="5.109375" style="383" bestFit="1" customWidth="1"/>
    <col min="3075" max="3075" width="5.6640625" style="383" bestFit="1" customWidth="1"/>
    <col min="3076" max="3076" width="7.33203125" style="383" bestFit="1" customWidth="1"/>
    <col min="3077" max="3077" width="5.77734375" style="383" bestFit="1" customWidth="1"/>
    <col min="3078" max="3078" width="4.6640625" style="383" bestFit="1" customWidth="1"/>
    <col min="3079" max="3079" width="5.21875" style="383" bestFit="1" customWidth="1"/>
    <col min="3080" max="3080" width="5.44140625" style="383" bestFit="1" customWidth="1"/>
    <col min="3081" max="3081" width="4.88671875" style="383" bestFit="1" customWidth="1"/>
    <col min="3082" max="3082" width="6.6640625" style="383" bestFit="1" customWidth="1"/>
    <col min="3083" max="3083" width="10.21875" style="383" bestFit="1" customWidth="1"/>
    <col min="3084" max="3084" width="7.5546875" style="383" bestFit="1" customWidth="1"/>
    <col min="3085" max="3085" width="9.6640625" style="383" bestFit="1" customWidth="1"/>
    <col min="3086" max="3086" width="9.109375" style="383" bestFit="1" customWidth="1"/>
    <col min="3087" max="3328" width="8.88671875" style="383"/>
    <col min="3329" max="3329" width="20.77734375" style="383" bestFit="1" customWidth="1"/>
    <col min="3330" max="3330" width="5.109375" style="383" bestFit="1" customWidth="1"/>
    <col min="3331" max="3331" width="5.6640625" style="383" bestFit="1" customWidth="1"/>
    <col min="3332" max="3332" width="7.33203125" style="383" bestFit="1" customWidth="1"/>
    <col min="3333" max="3333" width="5.77734375" style="383" bestFit="1" customWidth="1"/>
    <col min="3334" max="3334" width="4.6640625" style="383" bestFit="1" customWidth="1"/>
    <col min="3335" max="3335" width="5.21875" style="383" bestFit="1" customWidth="1"/>
    <col min="3336" max="3336" width="5.44140625" style="383" bestFit="1" customWidth="1"/>
    <col min="3337" max="3337" width="4.88671875" style="383" bestFit="1" customWidth="1"/>
    <col min="3338" max="3338" width="6.6640625" style="383" bestFit="1" customWidth="1"/>
    <col min="3339" max="3339" width="10.21875" style="383" bestFit="1" customWidth="1"/>
    <col min="3340" max="3340" width="7.5546875" style="383" bestFit="1" customWidth="1"/>
    <col min="3341" max="3341" width="9.6640625" style="383" bestFit="1" customWidth="1"/>
    <col min="3342" max="3342" width="9.109375" style="383" bestFit="1" customWidth="1"/>
    <col min="3343" max="3584" width="8.88671875" style="383"/>
    <col min="3585" max="3585" width="20.77734375" style="383" bestFit="1" customWidth="1"/>
    <col min="3586" max="3586" width="5.109375" style="383" bestFit="1" customWidth="1"/>
    <col min="3587" max="3587" width="5.6640625" style="383" bestFit="1" customWidth="1"/>
    <col min="3588" max="3588" width="7.33203125" style="383" bestFit="1" customWidth="1"/>
    <col min="3589" max="3589" width="5.77734375" style="383" bestFit="1" customWidth="1"/>
    <col min="3590" max="3590" width="4.6640625" style="383" bestFit="1" customWidth="1"/>
    <col min="3591" max="3591" width="5.21875" style="383" bestFit="1" customWidth="1"/>
    <col min="3592" max="3592" width="5.44140625" style="383" bestFit="1" customWidth="1"/>
    <col min="3593" max="3593" width="4.88671875" style="383" bestFit="1" customWidth="1"/>
    <col min="3594" max="3594" width="6.6640625" style="383" bestFit="1" customWidth="1"/>
    <col min="3595" max="3595" width="10.21875" style="383" bestFit="1" customWidth="1"/>
    <col min="3596" max="3596" width="7.5546875" style="383" bestFit="1" customWidth="1"/>
    <col min="3597" max="3597" width="9.6640625" style="383" bestFit="1" customWidth="1"/>
    <col min="3598" max="3598" width="9.109375" style="383" bestFit="1" customWidth="1"/>
    <col min="3599" max="3840" width="8.88671875" style="383"/>
    <col min="3841" max="3841" width="20.77734375" style="383" bestFit="1" customWidth="1"/>
    <col min="3842" max="3842" width="5.109375" style="383" bestFit="1" customWidth="1"/>
    <col min="3843" max="3843" width="5.6640625" style="383" bestFit="1" customWidth="1"/>
    <col min="3844" max="3844" width="7.33203125" style="383" bestFit="1" customWidth="1"/>
    <col min="3845" max="3845" width="5.77734375" style="383" bestFit="1" customWidth="1"/>
    <col min="3846" max="3846" width="4.6640625" style="383" bestFit="1" customWidth="1"/>
    <col min="3847" max="3847" width="5.21875" style="383" bestFit="1" customWidth="1"/>
    <col min="3848" max="3848" width="5.44140625" style="383" bestFit="1" customWidth="1"/>
    <col min="3849" max="3849" width="4.88671875" style="383" bestFit="1" customWidth="1"/>
    <col min="3850" max="3850" width="6.6640625" style="383" bestFit="1" customWidth="1"/>
    <col min="3851" max="3851" width="10.21875" style="383" bestFit="1" customWidth="1"/>
    <col min="3852" max="3852" width="7.5546875" style="383" bestFit="1" customWidth="1"/>
    <col min="3853" max="3853" width="9.6640625" style="383" bestFit="1" customWidth="1"/>
    <col min="3854" max="3854" width="9.109375" style="383" bestFit="1" customWidth="1"/>
    <col min="3855" max="4096" width="8.88671875" style="383"/>
    <col min="4097" max="4097" width="20.77734375" style="383" bestFit="1" customWidth="1"/>
    <col min="4098" max="4098" width="5.109375" style="383" bestFit="1" customWidth="1"/>
    <col min="4099" max="4099" width="5.6640625" style="383" bestFit="1" customWidth="1"/>
    <col min="4100" max="4100" width="7.33203125" style="383" bestFit="1" customWidth="1"/>
    <col min="4101" max="4101" width="5.77734375" style="383" bestFit="1" customWidth="1"/>
    <col min="4102" max="4102" width="4.6640625" style="383" bestFit="1" customWidth="1"/>
    <col min="4103" max="4103" width="5.21875" style="383" bestFit="1" customWidth="1"/>
    <col min="4104" max="4104" width="5.44140625" style="383" bestFit="1" customWidth="1"/>
    <col min="4105" max="4105" width="4.88671875" style="383" bestFit="1" customWidth="1"/>
    <col min="4106" max="4106" width="6.6640625" style="383" bestFit="1" customWidth="1"/>
    <col min="4107" max="4107" width="10.21875" style="383" bestFit="1" customWidth="1"/>
    <col min="4108" max="4108" width="7.5546875" style="383" bestFit="1" customWidth="1"/>
    <col min="4109" max="4109" width="9.6640625" style="383" bestFit="1" customWidth="1"/>
    <col min="4110" max="4110" width="9.109375" style="383" bestFit="1" customWidth="1"/>
    <col min="4111" max="4352" width="8.88671875" style="383"/>
    <col min="4353" max="4353" width="20.77734375" style="383" bestFit="1" customWidth="1"/>
    <col min="4354" max="4354" width="5.109375" style="383" bestFit="1" customWidth="1"/>
    <col min="4355" max="4355" width="5.6640625" style="383" bestFit="1" customWidth="1"/>
    <col min="4356" max="4356" width="7.33203125" style="383" bestFit="1" customWidth="1"/>
    <col min="4357" max="4357" width="5.77734375" style="383" bestFit="1" customWidth="1"/>
    <col min="4358" max="4358" width="4.6640625" style="383" bestFit="1" customWidth="1"/>
    <col min="4359" max="4359" width="5.21875" style="383" bestFit="1" customWidth="1"/>
    <col min="4360" max="4360" width="5.44140625" style="383" bestFit="1" customWidth="1"/>
    <col min="4361" max="4361" width="4.88671875" style="383" bestFit="1" customWidth="1"/>
    <col min="4362" max="4362" width="6.6640625" style="383" bestFit="1" customWidth="1"/>
    <col min="4363" max="4363" width="10.21875" style="383" bestFit="1" customWidth="1"/>
    <col min="4364" max="4364" width="7.5546875" style="383" bestFit="1" customWidth="1"/>
    <col min="4365" max="4365" width="9.6640625" style="383" bestFit="1" customWidth="1"/>
    <col min="4366" max="4366" width="9.109375" style="383" bestFit="1" customWidth="1"/>
    <col min="4367" max="4608" width="8.88671875" style="383"/>
    <col min="4609" max="4609" width="20.77734375" style="383" bestFit="1" customWidth="1"/>
    <col min="4610" max="4610" width="5.109375" style="383" bestFit="1" customWidth="1"/>
    <col min="4611" max="4611" width="5.6640625" style="383" bestFit="1" customWidth="1"/>
    <col min="4612" max="4612" width="7.33203125" style="383" bestFit="1" customWidth="1"/>
    <col min="4613" max="4613" width="5.77734375" style="383" bestFit="1" customWidth="1"/>
    <col min="4614" max="4614" width="4.6640625" style="383" bestFit="1" customWidth="1"/>
    <col min="4615" max="4615" width="5.21875" style="383" bestFit="1" customWidth="1"/>
    <col min="4616" max="4616" width="5.44140625" style="383" bestFit="1" customWidth="1"/>
    <col min="4617" max="4617" width="4.88671875" style="383" bestFit="1" customWidth="1"/>
    <col min="4618" max="4618" width="6.6640625" style="383" bestFit="1" customWidth="1"/>
    <col min="4619" max="4619" width="10.21875" style="383" bestFit="1" customWidth="1"/>
    <col min="4620" max="4620" width="7.5546875" style="383" bestFit="1" customWidth="1"/>
    <col min="4621" max="4621" width="9.6640625" style="383" bestFit="1" customWidth="1"/>
    <col min="4622" max="4622" width="9.109375" style="383" bestFit="1" customWidth="1"/>
    <col min="4623" max="4864" width="8.88671875" style="383"/>
    <col min="4865" max="4865" width="20.77734375" style="383" bestFit="1" customWidth="1"/>
    <col min="4866" max="4866" width="5.109375" style="383" bestFit="1" customWidth="1"/>
    <col min="4867" max="4867" width="5.6640625" style="383" bestFit="1" customWidth="1"/>
    <col min="4868" max="4868" width="7.33203125" style="383" bestFit="1" customWidth="1"/>
    <col min="4869" max="4869" width="5.77734375" style="383" bestFit="1" customWidth="1"/>
    <col min="4870" max="4870" width="4.6640625" style="383" bestFit="1" customWidth="1"/>
    <col min="4871" max="4871" width="5.21875" style="383" bestFit="1" customWidth="1"/>
    <col min="4872" max="4872" width="5.44140625" style="383" bestFit="1" customWidth="1"/>
    <col min="4873" max="4873" width="4.88671875" style="383" bestFit="1" customWidth="1"/>
    <col min="4874" max="4874" width="6.6640625" style="383" bestFit="1" customWidth="1"/>
    <col min="4875" max="4875" width="10.21875" style="383" bestFit="1" customWidth="1"/>
    <col min="4876" max="4876" width="7.5546875" style="383" bestFit="1" customWidth="1"/>
    <col min="4877" max="4877" width="9.6640625" style="383" bestFit="1" customWidth="1"/>
    <col min="4878" max="4878" width="9.109375" style="383" bestFit="1" customWidth="1"/>
    <col min="4879" max="5120" width="8.88671875" style="383"/>
    <col min="5121" max="5121" width="20.77734375" style="383" bestFit="1" customWidth="1"/>
    <col min="5122" max="5122" width="5.109375" style="383" bestFit="1" customWidth="1"/>
    <col min="5123" max="5123" width="5.6640625" style="383" bestFit="1" customWidth="1"/>
    <col min="5124" max="5124" width="7.33203125" style="383" bestFit="1" customWidth="1"/>
    <col min="5125" max="5125" width="5.77734375" style="383" bestFit="1" customWidth="1"/>
    <col min="5126" max="5126" width="4.6640625" style="383" bestFit="1" customWidth="1"/>
    <col min="5127" max="5127" width="5.21875" style="383" bestFit="1" customWidth="1"/>
    <col min="5128" max="5128" width="5.44140625" style="383" bestFit="1" customWidth="1"/>
    <col min="5129" max="5129" width="4.88671875" style="383" bestFit="1" customWidth="1"/>
    <col min="5130" max="5130" width="6.6640625" style="383" bestFit="1" customWidth="1"/>
    <col min="5131" max="5131" width="10.21875" style="383" bestFit="1" customWidth="1"/>
    <col min="5132" max="5132" width="7.5546875" style="383" bestFit="1" customWidth="1"/>
    <col min="5133" max="5133" width="9.6640625" style="383" bestFit="1" customWidth="1"/>
    <col min="5134" max="5134" width="9.109375" style="383" bestFit="1" customWidth="1"/>
    <col min="5135" max="5376" width="8.88671875" style="383"/>
    <col min="5377" max="5377" width="20.77734375" style="383" bestFit="1" customWidth="1"/>
    <col min="5378" max="5378" width="5.109375" style="383" bestFit="1" customWidth="1"/>
    <col min="5379" max="5379" width="5.6640625" style="383" bestFit="1" customWidth="1"/>
    <col min="5380" max="5380" width="7.33203125" style="383" bestFit="1" customWidth="1"/>
    <col min="5381" max="5381" width="5.77734375" style="383" bestFit="1" customWidth="1"/>
    <col min="5382" max="5382" width="4.6640625" style="383" bestFit="1" customWidth="1"/>
    <col min="5383" max="5383" width="5.21875" style="383" bestFit="1" customWidth="1"/>
    <col min="5384" max="5384" width="5.44140625" style="383" bestFit="1" customWidth="1"/>
    <col min="5385" max="5385" width="4.88671875" style="383" bestFit="1" customWidth="1"/>
    <col min="5386" max="5386" width="6.6640625" style="383" bestFit="1" customWidth="1"/>
    <col min="5387" max="5387" width="10.21875" style="383" bestFit="1" customWidth="1"/>
    <col min="5388" max="5388" width="7.5546875" style="383" bestFit="1" customWidth="1"/>
    <col min="5389" max="5389" width="9.6640625" style="383" bestFit="1" customWidth="1"/>
    <col min="5390" max="5390" width="9.109375" style="383" bestFit="1" customWidth="1"/>
    <col min="5391" max="5632" width="8.88671875" style="383"/>
    <col min="5633" max="5633" width="20.77734375" style="383" bestFit="1" customWidth="1"/>
    <col min="5634" max="5634" width="5.109375" style="383" bestFit="1" customWidth="1"/>
    <col min="5635" max="5635" width="5.6640625" style="383" bestFit="1" customWidth="1"/>
    <col min="5636" max="5636" width="7.33203125" style="383" bestFit="1" customWidth="1"/>
    <col min="5637" max="5637" width="5.77734375" style="383" bestFit="1" customWidth="1"/>
    <col min="5638" max="5638" width="4.6640625" style="383" bestFit="1" customWidth="1"/>
    <col min="5639" max="5639" width="5.21875" style="383" bestFit="1" customWidth="1"/>
    <col min="5640" max="5640" width="5.44140625" style="383" bestFit="1" customWidth="1"/>
    <col min="5641" max="5641" width="4.88671875" style="383" bestFit="1" customWidth="1"/>
    <col min="5642" max="5642" width="6.6640625" style="383" bestFit="1" customWidth="1"/>
    <col min="5643" max="5643" width="10.21875" style="383" bestFit="1" customWidth="1"/>
    <col min="5644" max="5644" width="7.5546875" style="383" bestFit="1" customWidth="1"/>
    <col min="5645" max="5645" width="9.6640625" style="383" bestFit="1" customWidth="1"/>
    <col min="5646" max="5646" width="9.109375" style="383" bestFit="1" customWidth="1"/>
    <col min="5647" max="5888" width="8.88671875" style="383"/>
    <col min="5889" max="5889" width="20.77734375" style="383" bestFit="1" customWidth="1"/>
    <col min="5890" max="5890" width="5.109375" style="383" bestFit="1" customWidth="1"/>
    <col min="5891" max="5891" width="5.6640625" style="383" bestFit="1" customWidth="1"/>
    <col min="5892" max="5892" width="7.33203125" style="383" bestFit="1" customWidth="1"/>
    <col min="5893" max="5893" width="5.77734375" style="383" bestFit="1" customWidth="1"/>
    <col min="5894" max="5894" width="4.6640625" style="383" bestFit="1" customWidth="1"/>
    <col min="5895" max="5895" width="5.21875" style="383" bestFit="1" customWidth="1"/>
    <col min="5896" max="5896" width="5.44140625" style="383" bestFit="1" customWidth="1"/>
    <col min="5897" max="5897" width="4.88671875" style="383" bestFit="1" customWidth="1"/>
    <col min="5898" max="5898" width="6.6640625" style="383" bestFit="1" customWidth="1"/>
    <col min="5899" max="5899" width="10.21875" style="383" bestFit="1" customWidth="1"/>
    <col min="5900" max="5900" width="7.5546875" style="383" bestFit="1" customWidth="1"/>
    <col min="5901" max="5901" width="9.6640625" style="383" bestFit="1" customWidth="1"/>
    <col min="5902" max="5902" width="9.109375" style="383" bestFit="1" customWidth="1"/>
    <col min="5903" max="6144" width="8.88671875" style="383"/>
    <col min="6145" max="6145" width="20.77734375" style="383" bestFit="1" customWidth="1"/>
    <col min="6146" max="6146" width="5.109375" style="383" bestFit="1" customWidth="1"/>
    <col min="6147" max="6147" width="5.6640625" style="383" bestFit="1" customWidth="1"/>
    <col min="6148" max="6148" width="7.33203125" style="383" bestFit="1" customWidth="1"/>
    <col min="6149" max="6149" width="5.77734375" style="383" bestFit="1" customWidth="1"/>
    <col min="6150" max="6150" width="4.6640625" style="383" bestFit="1" customWidth="1"/>
    <col min="6151" max="6151" width="5.21875" style="383" bestFit="1" customWidth="1"/>
    <col min="6152" max="6152" width="5.44140625" style="383" bestFit="1" customWidth="1"/>
    <col min="6153" max="6153" width="4.88671875" style="383" bestFit="1" customWidth="1"/>
    <col min="6154" max="6154" width="6.6640625" style="383" bestFit="1" customWidth="1"/>
    <col min="6155" max="6155" width="10.21875" style="383" bestFit="1" customWidth="1"/>
    <col min="6156" max="6156" width="7.5546875" style="383" bestFit="1" customWidth="1"/>
    <col min="6157" max="6157" width="9.6640625" style="383" bestFit="1" customWidth="1"/>
    <col min="6158" max="6158" width="9.109375" style="383" bestFit="1" customWidth="1"/>
    <col min="6159" max="6400" width="8.88671875" style="383"/>
    <col min="6401" max="6401" width="20.77734375" style="383" bestFit="1" customWidth="1"/>
    <col min="6402" max="6402" width="5.109375" style="383" bestFit="1" customWidth="1"/>
    <col min="6403" max="6403" width="5.6640625" style="383" bestFit="1" customWidth="1"/>
    <col min="6404" max="6404" width="7.33203125" style="383" bestFit="1" customWidth="1"/>
    <col min="6405" max="6405" width="5.77734375" style="383" bestFit="1" customWidth="1"/>
    <col min="6406" max="6406" width="4.6640625" style="383" bestFit="1" customWidth="1"/>
    <col min="6407" max="6407" width="5.21875" style="383" bestFit="1" customWidth="1"/>
    <col min="6408" max="6408" width="5.44140625" style="383" bestFit="1" customWidth="1"/>
    <col min="6409" max="6409" width="4.88671875" style="383" bestFit="1" customWidth="1"/>
    <col min="6410" max="6410" width="6.6640625" style="383" bestFit="1" customWidth="1"/>
    <col min="6411" max="6411" width="10.21875" style="383" bestFit="1" customWidth="1"/>
    <col min="6412" max="6412" width="7.5546875" style="383" bestFit="1" customWidth="1"/>
    <col min="6413" max="6413" width="9.6640625" style="383" bestFit="1" customWidth="1"/>
    <col min="6414" max="6414" width="9.109375" style="383" bestFit="1" customWidth="1"/>
    <col min="6415" max="6656" width="8.88671875" style="383"/>
    <col min="6657" max="6657" width="20.77734375" style="383" bestFit="1" customWidth="1"/>
    <col min="6658" max="6658" width="5.109375" style="383" bestFit="1" customWidth="1"/>
    <col min="6659" max="6659" width="5.6640625" style="383" bestFit="1" customWidth="1"/>
    <col min="6660" max="6660" width="7.33203125" style="383" bestFit="1" customWidth="1"/>
    <col min="6661" max="6661" width="5.77734375" style="383" bestFit="1" customWidth="1"/>
    <col min="6662" max="6662" width="4.6640625" style="383" bestFit="1" customWidth="1"/>
    <col min="6663" max="6663" width="5.21875" style="383" bestFit="1" customWidth="1"/>
    <col min="6664" max="6664" width="5.44140625" style="383" bestFit="1" customWidth="1"/>
    <col min="6665" max="6665" width="4.88671875" style="383" bestFit="1" customWidth="1"/>
    <col min="6666" max="6666" width="6.6640625" style="383" bestFit="1" customWidth="1"/>
    <col min="6667" max="6667" width="10.21875" style="383" bestFit="1" customWidth="1"/>
    <col min="6668" max="6668" width="7.5546875" style="383" bestFit="1" customWidth="1"/>
    <col min="6669" max="6669" width="9.6640625" style="383" bestFit="1" customWidth="1"/>
    <col min="6670" max="6670" width="9.109375" style="383" bestFit="1" customWidth="1"/>
    <col min="6671" max="6912" width="8.88671875" style="383"/>
    <col min="6913" max="6913" width="20.77734375" style="383" bestFit="1" customWidth="1"/>
    <col min="6914" max="6914" width="5.109375" style="383" bestFit="1" customWidth="1"/>
    <col min="6915" max="6915" width="5.6640625" style="383" bestFit="1" customWidth="1"/>
    <col min="6916" max="6916" width="7.33203125" style="383" bestFit="1" customWidth="1"/>
    <col min="6917" max="6917" width="5.77734375" style="383" bestFit="1" customWidth="1"/>
    <col min="6918" max="6918" width="4.6640625" style="383" bestFit="1" customWidth="1"/>
    <col min="6919" max="6919" width="5.21875" style="383" bestFit="1" customWidth="1"/>
    <col min="6920" max="6920" width="5.44140625" style="383" bestFit="1" customWidth="1"/>
    <col min="6921" max="6921" width="4.88671875" style="383" bestFit="1" customWidth="1"/>
    <col min="6922" max="6922" width="6.6640625" style="383" bestFit="1" customWidth="1"/>
    <col min="6923" max="6923" width="10.21875" style="383" bestFit="1" customWidth="1"/>
    <col min="6924" max="6924" width="7.5546875" style="383" bestFit="1" customWidth="1"/>
    <col min="6925" max="6925" width="9.6640625" style="383" bestFit="1" customWidth="1"/>
    <col min="6926" max="6926" width="9.109375" style="383" bestFit="1" customWidth="1"/>
    <col min="6927" max="7168" width="8.88671875" style="383"/>
    <col min="7169" max="7169" width="20.77734375" style="383" bestFit="1" customWidth="1"/>
    <col min="7170" max="7170" width="5.109375" style="383" bestFit="1" customWidth="1"/>
    <col min="7171" max="7171" width="5.6640625" style="383" bestFit="1" customWidth="1"/>
    <col min="7172" max="7172" width="7.33203125" style="383" bestFit="1" customWidth="1"/>
    <col min="7173" max="7173" width="5.77734375" style="383" bestFit="1" customWidth="1"/>
    <col min="7174" max="7174" width="4.6640625" style="383" bestFit="1" customWidth="1"/>
    <col min="7175" max="7175" width="5.21875" style="383" bestFit="1" customWidth="1"/>
    <col min="7176" max="7176" width="5.44140625" style="383" bestFit="1" customWidth="1"/>
    <col min="7177" max="7177" width="4.88671875" style="383" bestFit="1" customWidth="1"/>
    <col min="7178" max="7178" width="6.6640625" style="383" bestFit="1" customWidth="1"/>
    <col min="7179" max="7179" width="10.21875" style="383" bestFit="1" customWidth="1"/>
    <col min="7180" max="7180" width="7.5546875" style="383" bestFit="1" customWidth="1"/>
    <col min="7181" max="7181" width="9.6640625" style="383" bestFit="1" customWidth="1"/>
    <col min="7182" max="7182" width="9.109375" style="383" bestFit="1" customWidth="1"/>
    <col min="7183" max="7424" width="8.88671875" style="383"/>
    <col min="7425" max="7425" width="20.77734375" style="383" bestFit="1" customWidth="1"/>
    <col min="7426" max="7426" width="5.109375" style="383" bestFit="1" customWidth="1"/>
    <col min="7427" max="7427" width="5.6640625" style="383" bestFit="1" customWidth="1"/>
    <col min="7428" max="7428" width="7.33203125" style="383" bestFit="1" customWidth="1"/>
    <col min="7429" max="7429" width="5.77734375" style="383" bestFit="1" customWidth="1"/>
    <col min="7430" max="7430" width="4.6640625" style="383" bestFit="1" customWidth="1"/>
    <col min="7431" max="7431" width="5.21875" style="383" bestFit="1" customWidth="1"/>
    <col min="7432" max="7432" width="5.44140625" style="383" bestFit="1" customWidth="1"/>
    <col min="7433" max="7433" width="4.88671875" style="383" bestFit="1" customWidth="1"/>
    <col min="7434" max="7434" width="6.6640625" style="383" bestFit="1" customWidth="1"/>
    <col min="7435" max="7435" width="10.21875" style="383" bestFit="1" customWidth="1"/>
    <col min="7436" max="7436" width="7.5546875" style="383" bestFit="1" customWidth="1"/>
    <col min="7437" max="7437" width="9.6640625" style="383" bestFit="1" customWidth="1"/>
    <col min="7438" max="7438" width="9.109375" style="383" bestFit="1" customWidth="1"/>
    <col min="7439" max="7680" width="8.88671875" style="383"/>
    <col min="7681" max="7681" width="20.77734375" style="383" bestFit="1" customWidth="1"/>
    <col min="7682" max="7682" width="5.109375" style="383" bestFit="1" customWidth="1"/>
    <col min="7683" max="7683" width="5.6640625" style="383" bestFit="1" customWidth="1"/>
    <col min="7684" max="7684" width="7.33203125" style="383" bestFit="1" customWidth="1"/>
    <col min="7685" max="7685" width="5.77734375" style="383" bestFit="1" customWidth="1"/>
    <col min="7686" max="7686" width="4.6640625" style="383" bestFit="1" customWidth="1"/>
    <col min="7687" max="7687" width="5.21875" style="383" bestFit="1" customWidth="1"/>
    <col min="7688" max="7688" width="5.44140625" style="383" bestFit="1" customWidth="1"/>
    <col min="7689" max="7689" width="4.88671875" style="383" bestFit="1" customWidth="1"/>
    <col min="7690" max="7690" width="6.6640625" style="383" bestFit="1" customWidth="1"/>
    <col min="7691" max="7691" width="10.21875" style="383" bestFit="1" customWidth="1"/>
    <col min="7692" max="7692" width="7.5546875" style="383" bestFit="1" customWidth="1"/>
    <col min="7693" max="7693" width="9.6640625" style="383" bestFit="1" customWidth="1"/>
    <col min="7694" max="7694" width="9.109375" style="383" bestFit="1" customWidth="1"/>
    <col min="7695" max="7936" width="8.88671875" style="383"/>
    <col min="7937" max="7937" width="20.77734375" style="383" bestFit="1" customWidth="1"/>
    <col min="7938" max="7938" width="5.109375" style="383" bestFit="1" customWidth="1"/>
    <col min="7939" max="7939" width="5.6640625" style="383" bestFit="1" customWidth="1"/>
    <col min="7940" max="7940" width="7.33203125" style="383" bestFit="1" customWidth="1"/>
    <col min="7941" max="7941" width="5.77734375" style="383" bestFit="1" customWidth="1"/>
    <col min="7942" max="7942" width="4.6640625" style="383" bestFit="1" customWidth="1"/>
    <col min="7943" max="7943" width="5.21875" style="383" bestFit="1" customWidth="1"/>
    <col min="7944" max="7944" width="5.44140625" style="383" bestFit="1" customWidth="1"/>
    <col min="7945" max="7945" width="4.88671875" style="383" bestFit="1" customWidth="1"/>
    <col min="7946" max="7946" width="6.6640625" style="383" bestFit="1" customWidth="1"/>
    <col min="7947" max="7947" width="10.21875" style="383" bestFit="1" customWidth="1"/>
    <col min="7948" max="7948" width="7.5546875" style="383" bestFit="1" customWidth="1"/>
    <col min="7949" max="7949" width="9.6640625" style="383" bestFit="1" customWidth="1"/>
    <col min="7950" max="7950" width="9.109375" style="383" bestFit="1" customWidth="1"/>
    <col min="7951" max="8192" width="8.88671875" style="383"/>
    <col min="8193" max="8193" width="20.77734375" style="383" bestFit="1" customWidth="1"/>
    <col min="8194" max="8194" width="5.109375" style="383" bestFit="1" customWidth="1"/>
    <col min="8195" max="8195" width="5.6640625" style="383" bestFit="1" customWidth="1"/>
    <col min="8196" max="8196" width="7.33203125" style="383" bestFit="1" customWidth="1"/>
    <col min="8197" max="8197" width="5.77734375" style="383" bestFit="1" customWidth="1"/>
    <col min="8198" max="8198" width="4.6640625" style="383" bestFit="1" customWidth="1"/>
    <col min="8199" max="8199" width="5.21875" style="383" bestFit="1" customWidth="1"/>
    <col min="8200" max="8200" width="5.44140625" style="383" bestFit="1" customWidth="1"/>
    <col min="8201" max="8201" width="4.88671875" style="383" bestFit="1" customWidth="1"/>
    <col min="8202" max="8202" width="6.6640625" style="383" bestFit="1" customWidth="1"/>
    <col min="8203" max="8203" width="10.21875" style="383" bestFit="1" customWidth="1"/>
    <col min="8204" max="8204" width="7.5546875" style="383" bestFit="1" customWidth="1"/>
    <col min="8205" max="8205" width="9.6640625" style="383" bestFit="1" customWidth="1"/>
    <col min="8206" max="8206" width="9.109375" style="383" bestFit="1" customWidth="1"/>
    <col min="8207" max="8448" width="8.88671875" style="383"/>
    <col min="8449" max="8449" width="20.77734375" style="383" bestFit="1" customWidth="1"/>
    <col min="8450" max="8450" width="5.109375" style="383" bestFit="1" customWidth="1"/>
    <col min="8451" max="8451" width="5.6640625" style="383" bestFit="1" customWidth="1"/>
    <col min="8452" max="8452" width="7.33203125" style="383" bestFit="1" customWidth="1"/>
    <col min="8453" max="8453" width="5.77734375" style="383" bestFit="1" customWidth="1"/>
    <col min="8454" max="8454" width="4.6640625" style="383" bestFit="1" customWidth="1"/>
    <col min="8455" max="8455" width="5.21875" style="383" bestFit="1" customWidth="1"/>
    <col min="8456" max="8456" width="5.44140625" style="383" bestFit="1" customWidth="1"/>
    <col min="8457" max="8457" width="4.88671875" style="383" bestFit="1" customWidth="1"/>
    <col min="8458" max="8458" width="6.6640625" style="383" bestFit="1" customWidth="1"/>
    <col min="8459" max="8459" width="10.21875" style="383" bestFit="1" customWidth="1"/>
    <col min="8460" max="8460" width="7.5546875" style="383" bestFit="1" customWidth="1"/>
    <col min="8461" max="8461" width="9.6640625" style="383" bestFit="1" customWidth="1"/>
    <col min="8462" max="8462" width="9.109375" style="383" bestFit="1" customWidth="1"/>
    <col min="8463" max="8704" width="8.88671875" style="383"/>
    <col min="8705" max="8705" width="20.77734375" style="383" bestFit="1" customWidth="1"/>
    <col min="8706" max="8706" width="5.109375" style="383" bestFit="1" customWidth="1"/>
    <col min="8707" max="8707" width="5.6640625" style="383" bestFit="1" customWidth="1"/>
    <col min="8708" max="8708" width="7.33203125" style="383" bestFit="1" customWidth="1"/>
    <col min="8709" max="8709" width="5.77734375" style="383" bestFit="1" customWidth="1"/>
    <col min="8710" max="8710" width="4.6640625" style="383" bestFit="1" customWidth="1"/>
    <col min="8711" max="8711" width="5.21875" style="383" bestFit="1" customWidth="1"/>
    <col min="8712" max="8712" width="5.44140625" style="383" bestFit="1" customWidth="1"/>
    <col min="8713" max="8713" width="4.88671875" style="383" bestFit="1" customWidth="1"/>
    <col min="8714" max="8714" width="6.6640625" style="383" bestFit="1" customWidth="1"/>
    <col min="8715" max="8715" width="10.21875" style="383" bestFit="1" customWidth="1"/>
    <col min="8716" max="8716" width="7.5546875" style="383" bestFit="1" customWidth="1"/>
    <col min="8717" max="8717" width="9.6640625" style="383" bestFit="1" customWidth="1"/>
    <col min="8718" max="8718" width="9.109375" style="383" bestFit="1" customWidth="1"/>
    <col min="8719" max="8960" width="8.88671875" style="383"/>
    <col min="8961" max="8961" width="20.77734375" style="383" bestFit="1" customWidth="1"/>
    <col min="8962" max="8962" width="5.109375" style="383" bestFit="1" customWidth="1"/>
    <col min="8963" max="8963" width="5.6640625" style="383" bestFit="1" customWidth="1"/>
    <col min="8964" max="8964" width="7.33203125" style="383" bestFit="1" customWidth="1"/>
    <col min="8965" max="8965" width="5.77734375" style="383" bestFit="1" customWidth="1"/>
    <col min="8966" max="8966" width="4.6640625" style="383" bestFit="1" customWidth="1"/>
    <col min="8967" max="8967" width="5.21875" style="383" bestFit="1" customWidth="1"/>
    <col min="8968" max="8968" width="5.44140625" style="383" bestFit="1" customWidth="1"/>
    <col min="8969" max="8969" width="4.88671875" style="383" bestFit="1" customWidth="1"/>
    <col min="8970" max="8970" width="6.6640625" style="383" bestFit="1" customWidth="1"/>
    <col min="8971" max="8971" width="10.21875" style="383" bestFit="1" customWidth="1"/>
    <col min="8972" max="8972" width="7.5546875" style="383" bestFit="1" customWidth="1"/>
    <col min="8973" max="8973" width="9.6640625" style="383" bestFit="1" customWidth="1"/>
    <col min="8974" max="8974" width="9.109375" style="383" bestFit="1" customWidth="1"/>
    <col min="8975" max="9216" width="8.88671875" style="383"/>
    <col min="9217" max="9217" width="20.77734375" style="383" bestFit="1" customWidth="1"/>
    <col min="9218" max="9218" width="5.109375" style="383" bestFit="1" customWidth="1"/>
    <col min="9219" max="9219" width="5.6640625" style="383" bestFit="1" customWidth="1"/>
    <col min="9220" max="9220" width="7.33203125" style="383" bestFit="1" customWidth="1"/>
    <col min="9221" max="9221" width="5.77734375" style="383" bestFit="1" customWidth="1"/>
    <col min="9222" max="9222" width="4.6640625" style="383" bestFit="1" customWidth="1"/>
    <col min="9223" max="9223" width="5.21875" style="383" bestFit="1" customWidth="1"/>
    <col min="9224" max="9224" width="5.44140625" style="383" bestFit="1" customWidth="1"/>
    <col min="9225" max="9225" width="4.88671875" style="383" bestFit="1" customWidth="1"/>
    <col min="9226" max="9226" width="6.6640625" style="383" bestFit="1" customWidth="1"/>
    <col min="9227" max="9227" width="10.21875" style="383" bestFit="1" customWidth="1"/>
    <col min="9228" max="9228" width="7.5546875" style="383" bestFit="1" customWidth="1"/>
    <col min="9229" max="9229" width="9.6640625" style="383" bestFit="1" customWidth="1"/>
    <col min="9230" max="9230" width="9.109375" style="383" bestFit="1" customWidth="1"/>
    <col min="9231" max="9472" width="8.88671875" style="383"/>
    <col min="9473" max="9473" width="20.77734375" style="383" bestFit="1" customWidth="1"/>
    <col min="9474" max="9474" width="5.109375" style="383" bestFit="1" customWidth="1"/>
    <col min="9475" max="9475" width="5.6640625" style="383" bestFit="1" customWidth="1"/>
    <col min="9476" max="9476" width="7.33203125" style="383" bestFit="1" customWidth="1"/>
    <col min="9477" max="9477" width="5.77734375" style="383" bestFit="1" customWidth="1"/>
    <col min="9478" max="9478" width="4.6640625" style="383" bestFit="1" customWidth="1"/>
    <col min="9479" max="9479" width="5.21875" style="383" bestFit="1" customWidth="1"/>
    <col min="9480" max="9480" width="5.44140625" style="383" bestFit="1" customWidth="1"/>
    <col min="9481" max="9481" width="4.88671875" style="383" bestFit="1" customWidth="1"/>
    <col min="9482" max="9482" width="6.6640625" style="383" bestFit="1" customWidth="1"/>
    <col min="9483" max="9483" width="10.21875" style="383" bestFit="1" customWidth="1"/>
    <col min="9484" max="9484" width="7.5546875" style="383" bestFit="1" customWidth="1"/>
    <col min="9485" max="9485" width="9.6640625" style="383" bestFit="1" customWidth="1"/>
    <col min="9486" max="9486" width="9.109375" style="383" bestFit="1" customWidth="1"/>
    <col min="9487" max="9728" width="8.88671875" style="383"/>
    <col min="9729" max="9729" width="20.77734375" style="383" bestFit="1" customWidth="1"/>
    <col min="9730" max="9730" width="5.109375" style="383" bestFit="1" customWidth="1"/>
    <col min="9731" max="9731" width="5.6640625" style="383" bestFit="1" customWidth="1"/>
    <col min="9732" max="9732" width="7.33203125" style="383" bestFit="1" customWidth="1"/>
    <col min="9733" max="9733" width="5.77734375" style="383" bestFit="1" customWidth="1"/>
    <col min="9734" max="9734" width="4.6640625" style="383" bestFit="1" customWidth="1"/>
    <col min="9735" max="9735" width="5.21875" style="383" bestFit="1" customWidth="1"/>
    <col min="9736" max="9736" width="5.44140625" style="383" bestFit="1" customWidth="1"/>
    <col min="9737" max="9737" width="4.88671875" style="383" bestFit="1" customWidth="1"/>
    <col min="9738" max="9738" width="6.6640625" style="383" bestFit="1" customWidth="1"/>
    <col min="9739" max="9739" width="10.21875" style="383" bestFit="1" customWidth="1"/>
    <col min="9740" max="9740" width="7.5546875" style="383" bestFit="1" customWidth="1"/>
    <col min="9741" max="9741" width="9.6640625" style="383" bestFit="1" customWidth="1"/>
    <col min="9742" max="9742" width="9.109375" style="383" bestFit="1" customWidth="1"/>
    <col min="9743" max="9984" width="8.88671875" style="383"/>
    <col min="9985" max="9985" width="20.77734375" style="383" bestFit="1" customWidth="1"/>
    <col min="9986" max="9986" width="5.109375" style="383" bestFit="1" customWidth="1"/>
    <col min="9987" max="9987" width="5.6640625" style="383" bestFit="1" customWidth="1"/>
    <col min="9988" max="9988" width="7.33203125" style="383" bestFit="1" customWidth="1"/>
    <col min="9989" max="9989" width="5.77734375" style="383" bestFit="1" customWidth="1"/>
    <col min="9990" max="9990" width="4.6640625" style="383" bestFit="1" customWidth="1"/>
    <col min="9991" max="9991" width="5.21875" style="383" bestFit="1" customWidth="1"/>
    <col min="9992" max="9992" width="5.44140625" style="383" bestFit="1" customWidth="1"/>
    <col min="9993" max="9993" width="4.88671875" style="383" bestFit="1" customWidth="1"/>
    <col min="9994" max="9994" width="6.6640625" style="383" bestFit="1" customWidth="1"/>
    <col min="9995" max="9995" width="10.21875" style="383" bestFit="1" customWidth="1"/>
    <col min="9996" max="9996" width="7.5546875" style="383" bestFit="1" customWidth="1"/>
    <col min="9997" max="9997" width="9.6640625" style="383" bestFit="1" customWidth="1"/>
    <col min="9998" max="9998" width="9.109375" style="383" bestFit="1" customWidth="1"/>
    <col min="9999" max="10240" width="8.88671875" style="383"/>
    <col min="10241" max="10241" width="20.77734375" style="383" bestFit="1" customWidth="1"/>
    <col min="10242" max="10242" width="5.109375" style="383" bestFit="1" customWidth="1"/>
    <col min="10243" max="10243" width="5.6640625" style="383" bestFit="1" customWidth="1"/>
    <col min="10244" max="10244" width="7.33203125" style="383" bestFit="1" customWidth="1"/>
    <col min="10245" max="10245" width="5.77734375" style="383" bestFit="1" customWidth="1"/>
    <col min="10246" max="10246" width="4.6640625" style="383" bestFit="1" customWidth="1"/>
    <col min="10247" max="10247" width="5.21875" style="383" bestFit="1" customWidth="1"/>
    <col min="10248" max="10248" width="5.44140625" style="383" bestFit="1" customWidth="1"/>
    <col min="10249" max="10249" width="4.88671875" style="383" bestFit="1" customWidth="1"/>
    <col min="10250" max="10250" width="6.6640625" style="383" bestFit="1" customWidth="1"/>
    <col min="10251" max="10251" width="10.21875" style="383" bestFit="1" customWidth="1"/>
    <col min="10252" max="10252" width="7.5546875" style="383" bestFit="1" customWidth="1"/>
    <col min="10253" max="10253" width="9.6640625" style="383" bestFit="1" customWidth="1"/>
    <col min="10254" max="10254" width="9.109375" style="383" bestFit="1" customWidth="1"/>
    <col min="10255" max="10496" width="8.88671875" style="383"/>
    <col min="10497" max="10497" width="20.77734375" style="383" bestFit="1" customWidth="1"/>
    <col min="10498" max="10498" width="5.109375" style="383" bestFit="1" customWidth="1"/>
    <col min="10499" max="10499" width="5.6640625" style="383" bestFit="1" customWidth="1"/>
    <col min="10500" max="10500" width="7.33203125" style="383" bestFit="1" customWidth="1"/>
    <col min="10501" max="10501" width="5.77734375" style="383" bestFit="1" customWidth="1"/>
    <col min="10502" max="10502" width="4.6640625" style="383" bestFit="1" customWidth="1"/>
    <col min="10503" max="10503" width="5.21875" style="383" bestFit="1" customWidth="1"/>
    <col min="10504" max="10504" width="5.44140625" style="383" bestFit="1" customWidth="1"/>
    <col min="10505" max="10505" width="4.88671875" style="383" bestFit="1" customWidth="1"/>
    <col min="10506" max="10506" width="6.6640625" style="383" bestFit="1" customWidth="1"/>
    <col min="10507" max="10507" width="10.21875" style="383" bestFit="1" customWidth="1"/>
    <col min="10508" max="10508" width="7.5546875" style="383" bestFit="1" customWidth="1"/>
    <col min="10509" max="10509" width="9.6640625" style="383" bestFit="1" customWidth="1"/>
    <col min="10510" max="10510" width="9.109375" style="383" bestFit="1" customWidth="1"/>
    <col min="10511" max="10752" width="8.88671875" style="383"/>
    <col min="10753" max="10753" width="20.77734375" style="383" bestFit="1" customWidth="1"/>
    <col min="10754" max="10754" width="5.109375" style="383" bestFit="1" customWidth="1"/>
    <col min="10755" max="10755" width="5.6640625" style="383" bestFit="1" customWidth="1"/>
    <col min="10756" max="10756" width="7.33203125" style="383" bestFit="1" customWidth="1"/>
    <col min="10757" max="10757" width="5.77734375" style="383" bestFit="1" customWidth="1"/>
    <col min="10758" max="10758" width="4.6640625" style="383" bestFit="1" customWidth="1"/>
    <col min="10759" max="10759" width="5.21875" style="383" bestFit="1" customWidth="1"/>
    <col min="10760" max="10760" width="5.44140625" style="383" bestFit="1" customWidth="1"/>
    <col min="10761" max="10761" width="4.88671875" style="383" bestFit="1" customWidth="1"/>
    <col min="10762" max="10762" width="6.6640625" style="383" bestFit="1" customWidth="1"/>
    <col min="10763" max="10763" width="10.21875" style="383" bestFit="1" customWidth="1"/>
    <col min="10764" max="10764" width="7.5546875" style="383" bestFit="1" customWidth="1"/>
    <col min="10765" max="10765" width="9.6640625" style="383" bestFit="1" customWidth="1"/>
    <col min="10766" max="10766" width="9.109375" style="383" bestFit="1" customWidth="1"/>
    <col min="10767" max="11008" width="8.88671875" style="383"/>
    <col min="11009" max="11009" width="20.77734375" style="383" bestFit="1" customWidth="1"/>
    <col min="11010" max="11010" width="5.109375" style="383" bestFit="1" customWidth="1"/>
    <col min="11011" max="11011" width="5.6640625" style="383" bestFit="1" customWidth="1"/>
    <col min="11012" max="11012" width="7.33203125" style="383" bestFit="1" customWidth="1"/>
    <col min="11013" max="11013" width="5.77734375" style="383" bestFit="1" customWidth="1"/>
    <col min="11014" max="11014" width="4.6640625" style="383" bestFit="1" customWidth="1"/>
    <col min="11015" max="11015" width="5.21875" style="383" bestFit="1" customWidth="1"/>
    <col min="11016" max="11016" width="5.44140625" style="383" bestFit="1" customWidth="1"/>
    <col min="11017" max="11017" width="4.88671875" style="383" bestFit="1" customWidth="1"/>
    <col min="11018" max="11018" width="6.6640625" style="383" bestFit="1" customWidth="1"/>
    <col min="11019" max="11019" width="10.21875" style="383" bestFit="1" customWidth="1"/>
    <col min="11020" max="11020" width="7.5546875" style="383" bestFit="1" customWidth="1"/>
    <col min="11021" max="11021" width="9.6640625" style="383" bestFit="1" customWidth="1"/>
    <col min="11022" max="11022" width="9.109375" style="383" bestFit="1" customWidth="1"/>
    <col min="11023" max="11264" width="8.88671875" style="383"/>
    <col min="11265" max="11265" width="20.77734375" style="383" bestFit="1" customWidth="1"/>
    <col min="11266" max="11266" width="5.109375" style="383" bestFit="1" customWidth="1"/>
    <col min="11267" max="11267" width="5.6640625" style="383" bestFit="1" customWidth="1"/>
    <col min="11268" max="11268" width="7.33203125" style="383" bestFit="1" customWidth="1"/>
    <col min="11269" max="11269" width="5.77734375" style="383" bestFit="1" customWidth="1"/>
    <col min="11270" max="11270" width="4.6640625" style="383" bestFit="1" customWidth="1"/>
    <col min="11271" max="11271" width="5.21875" style="383" bestFit="1" customWidth="1"/>
    <col min="11272" max="11272" width="5.44140625" style="383" bestFit="1" customWidth="1"/>
    <col min="11273" max="11273" width="4.88671875" style="383" bestFit="1" customWidth="1"/>
    <col min="11274" max="11274" width="6.6640625" style="383" bestFit="1" customWidth="1"/>
    <col min="11275" max="11275" width="10.21875" style="383" bestFit="1" customWidth="1"/>
    <col min="11276" max="11276" width="7.5546875" style="383" bestFit="1" customWidth="1"/>
    <col min="11277" max="11277" width="9.6640625" style="383" bestFit="1" customWidth="1"/>
    <col min="11278" max="11278" width="9.109375" style="383" bestFit="1" customWidth="1"/>
    <col min="11279" max="11520" width="8.88671875" style="383"/>
    <col min="11521" max="11521" width="20.77734375" style="383" bestFit="1" customWidth="1"/>
    <col min="11522" max="11522" width="5.109375" style="383" bestFit="1" customWidth="1"/>
    <col min="11523" max="11523" width="5.6640625" style="383" bestFit="1" customWidth="1"/>
    <col min="11524" max="11524" width="7.33203125" style="383" bestFit="1" customWidth="1"/>
    <col min="11525" max="11525" width="5.77734375" style="383" bestFit="1" customWidth="1"/>
    <col min="11526" max="11526" width="4.6640625" style="383" bestFit="1" customWidth="1"/>
    <col min="11527" max="11527" width="5.21875" style="383" bestFit="1" customWidth="1"/>
    <col min="11528" max="11528" width="5.44140625" style="383" bestFit="1" customWidth="1"/>
    <col min="11529" max="11529" width="4.88671875" style="383" bestFit="1" customWidth="1"/>
    <col min="11530" max="11530" width="6.6640625" style="383" bestFit="1" customWidth="1"/>
    <col min="11531" max="11531" width="10.21875" style="383" bestFit="1" customWidth="1"/>
    <col min="11532" max="11532" width="7.5546875" style="383" bestFit="1" customWidth="1"/>
    <col min="11533" max="11533" width="9.6640625" style="383" bestFit="1" customWidth="1"/>
    <col min="11534" max="11534" width="9.109375" style="383" bestFit="1" customWidth="1"/>
    <col min="11535" max="11776" width="8.88671875" style="383"/>
    <col min="11777" max="11777" width="20.77734375" style="383" bestFit="1" customWidth="1"/>
    <col min="11778" max="11778" width="5.109375" style="383" bestFit="1" customWidth="1"/>
    <col min="11779" max="11779" width="5.6640625" style="383" bestFit="1" customWidth="1"/>
    <col min="11780" max="11780" width="7.33203125" style="383" bestFit="1" customWidth="1"/>
    <col min="11781" max="11781" width="5.77734375" style="383" bestFit="1" customWidth="1"/>
    <col min="11782" max="11782" width="4.6640625" style="383" bestFit="1" customWidth="1"/>
    <col min="11783" max="11783" width="5.21875" style="383" bestFit="1" customWidth="1"/>
    <col min="11784" max="11784" width="5.44140625" style="383" bestFit="1" customWidth="1"/>
    <col min="11785" max="11785" width="4.88671875" style="383" bestFit="1" customWidth="1"/>
    <col min="11786" max="11786" width="6.6640625" style="383" bestFit="1" customWidth="1"/>
    <col min="11787" max="11787" width="10.21875" style="383" bestFit="1" customWidth="1"/>
    <col min="11788" max="11788" width="7.5546875" style="383" bestFit="1" customWidth="1"/>
    <col min="11789" max="11789" width="9.6640625" style="383" bestFit="1" customWidth="1"/>
    <col min="11790" max="11790" width="9.109375" style="383" bestFit="1" customWidth="1"/>
    <col min="11791" max="12032" width="8.88671875" style="383"/>
    <col min="12033" max="12033" width="20.77734375" style="383" bestFit="1" customWidth="1"/>
    <col min="12034" max="12034" width="5.109375" style="383" bestFit="1" customWidth="1"/>
    <col min="12035" max="12035" width="5.6640625" style="383" bestFit="1" customWidth="1"/>
    <col min="12036" max="12036" width="7.33203125" style="383" bestFit="1" customWidth="1"/>
    <col min="12037" max="12037" width="5.77734375" style="383" bestFit="1" customWidth="1"/>
    <col min="12038" max="12038" width="4.6640625" style="383" bestFit="1" customWidth="1"/>
    <col min="12039" max="12039" width="5.21875" style="383" bestFit="1" customWidth="1"/>
    <col min="12040" max="12040" width="5.44140625" style="383" bestFit="1" customWidth="1"/>
    <col min="12041" max="12041" width="4.88671875" style="383" bestFit="1" customWidth="1"/>
    <col min="12042" max="12042" width="6.6640625" style="383" bestFit="1" customWidth="1"/>
    <col min="12043" max="12043" width="10.21875" style="383" bestFit="1" customWidth="1"/>
    <col min="12044" max="12044" width="7.5546875" style="383" bestFit="1" customWidth="1"/>
    <col min="12045" max="12045" width="9.6640625" style="383" bestFit="1" customWidth="1"/>
    <col min="12046" max="12046" width="9.109375" style="383" bestFit="1" customWidth="1"/>
    <col min="12047" max="12288" width="8.88671875" style="383"/>
    <col min="12289" max="12289" width="20.77734375" style="383" bestFit="1" customWidth="1"/>
    <col min="12290" max="12290" width="5.109375" style="383" bestFit="1" customWidth="1"/>
    <col min="12291" max="12291" width="5.6640625" style="383" bestFit="1" customWidth="1"/>
    <col min="12292" max="12292" width="7.33203125" style="383" bestFit="1" customWidth="1"/>
    <col min="12293" max="12293" width="5.77734375" style="383" bestFit="1" customWidth="1"/>
    <col min="12294" max="12294" width="4.6640625" style="383" bestFit="1" customWidth="1"/>
    <col min="12295" max="12295" width="5.21875" style="383" bestFit="1" customWidth="1"/>
    <col min="12296" max="12296" width="5.44140625" style="383" bestFit="1" customWidth="1"/>
    <col min="12297" max="12297" width="4.88671875" style="383" bestFit="1" customWidth="1"/>
    <col min="12298" max="12298" width="6.6640625" style="383" bestFit="1" customWidth="1"/>
    <col min="12299" max="12299" width="10.21875" style="383" bestFit="1" customWidth="1"/>
    <col min="12300" max="12300" width="7.5546875" style="383" bestFit="1" customWidth="1"/>
    <col min="12301" max="12301" width="9.6640625" style="383" bestFit="1" customWidth="1"/>
    <col min="12302" max="12302" width="9.109375" style="383" bestFit="1" customWidth="1"/>
    <col min="12303" max="12544" width="8.88671875" style="383"/>
    <col min="12545" max="12545" width="20.77734375" style="383" bestFit="1" customWidth="1"/>
    <col min="12546" max="12546" width="5.109375" style="383" bestFit="1" customWidth="1"/>
    <col min="12547" max="12547" width="5.6640625" style="383" bestFit="1" customWidth="1"/>
    <col min="12548" max="12548" width="7.33203125" style="383" bestFit="1" customWidth="1"/>
    <col min="12549" max="12549" width="5.77734375" style="383" bestFit="1" customWidth="1"/>
    <col min="12550" max="12550" width="4.6640625" style="383" bestFit="1" customWidth="1"/>
    <col min="12551" max="12551" width="5.21875" style="383" bestFit="1" customWidth="1"/>
    <col min="12552" max="12552" width="5.44140625" style="383" bestFit="1" customWidth="1"/>
    <col min="12553" max="12553" width="4.88671875" style="383" bestFit="1" customWidth="1"/>
    <col min="12554" max="12554" width="6.6640625" style="383" bestFit="1" customWidth="1"/>
    <col min="12555" max="12555" width="10.21875" style="383" bestFit="1" customWidth="1"/>
    <col min="12556" max="12556" width="7.5546875" style="383" bestFit="1" customWidth="1"/>
    <col min="12557" max="12557" width="9.6640625" style="383" bestFit="1" customWidth="1"/>
    <col min="12558" max="12558" width="9.109375" style="383" bestFit="1" customWidth="1"/>
    <col min="12559" max="12800" width="8.88671875" style="383"/>
    <col min="12801" max="12801" width="20.77734375" style="383" bestFit="1" customWidth="1"/>
    <col min="12802" max="12802" width="5.109375" style="383" bestFit="1" customWidth="1"/>
    <col min="12803" max="12803" width="5.6640625" style="383" bestFit="1" customWidth="1"/>
    <col min="12804" max="12804" width="7.33203125" style="383" bestFit="1" customWidth="1"/>
    <col min="12805" max="12805" width="5.77734375" style="383" bestFit="1" customWidth="1"/>
    <col min="12806" max="12806" width="4.6640625" style="383" bestFit="1" customWidth="1"/>
    <col min="12807" max="12807" width="5.21875" style="383" bestFit="1" customWidth="1"/>
    <col min="12808" max="12808" width="5.44140625" style="383" bestFit="1" customWidth="1"/>
    <col min="12809" max="12809" width="4.88671875" style="383" bestFit="1" customWidth="1"/>
    <col min="12810" max="12810" width="6.6640625" style="383" bestFit="1" customWidth="1"/>
    <col min="12811" max="12811" width="10.21875" style="383" bestFit="1" customWidth="1"/>
    <col min="12812" max="12812" width="7.5546875" style="383" bestFit="1" customWidth="1"/>
    <col min="12813" max="12813" width="9.6640625" style="383" bestFit="1" customWidth="1"/>
    <col min="12814" max="12814" width="9.109375" style="383" bestFit="1" customWidth="1"/>
    <col min="12815" max="13056" width="8.88671875" style="383"/>
    <col min="13057" max="13057" width="20.77734375" style="383" bestFit="1" customWidth="1"/>
    <col min="13058" max="13058" width="5.109375" style="383" bestFit="1" customWidth="1"/>
    <col min="13059" max="13059" width="5.6640625" style="383" bestFit="1" customWidth="1"/>
    <col min="13060" max="13060" width="7.33203125" style="383" bestFit="1" customWidth="1"/>
    <col min="13061" max="13061" width="5.77734375" style="383" bestFit="1" customWidth="1"/>
    <col min="13062" max="13062" width="4.6640625" style="383" bestFit="1" customWidth="1"/>
    <col min="13063" max="13063" width="5.21875" style="383" bestFit="1" customWidth="1"/>
    <col min="13064" max="13064" width="5.44140625" style="383" bestFit="1" customWidth="1"/>
    <col min="13065" max="13065" width="4.88671875" style="383" bestFit="1" customWidth="1"/>
    <col min="13066" max="13066" width="6.6640625" style="383" bestFit="1" customWidth="1"/>
    <col min="13067" max="13067" width="10.21875" style="383" bestFit="1" customWidth="1"/>
    <col min="13068" max="13068" width="7.5546875" style="383" bestFit="1" customWidth="1"/>
    <col min="13069" max="13069" width="9.6640625" style="383" bestFit="1" customWidth="1"/>
    <col min="13070" max="13070" width="9.109375" style="383" bestFit="1" customWidth="1"/>
    <col min="13071" max="13312" width="8.88671875" style="383"/>
    <col min="13313" max="13313" width="20.77734375" style="383" bestFit="1" customWidth="1"/>
    <col min="13314" max="13314" width="5.109375" style="383" bestFit="1" customWidth="1"/>
    <col min="13315" max="13315" width="5.6640625" style="383" bestFit="1" customWidth="1"/>
    <col min="13316" max="13316" width="7.33203125" style="383" bestFit="1" customWidth="1"/>
    <col min="13317" max="13317" width="5.77734375" style="383" bestFit="1" customWidth="1"/>
    <col min="13318" max="13318" width="4.6640625" style="383" bestFit="1" customWidth="1"/>
    <col min="13319" max="13319" width="5.21875" style="383" bestFit="1" customWidth="1"/>
    <col min="13320" max="13320" width="5.44140625" style="383" bestFit="1" customWidth="1"/>
    <col min="13321" max="13321" width="4.88671875" style="383" bestFit="1" customWidth="1"/>
    <col min="13322" max="13322" width="6.6640625" style="383" bestFit="1" customWidth="1"/>
    <col min="13323" max="13323" width="10.21875" style="383" bestFit="1" customWidth="1"/>
    <col min="13324" max="13324" width="7.5546875" style="383" bestFit="1" customWidth="1"/>
    <col min="13325" max="13325" width="9.6640625" style="383" bestFit="1" customWidth="1"/>
    <col min="13326" max="13326" width="9.109375" style="383" bestFit="1" customWidth="1"/>
    <col min="13327" max="13568" width="8.88671875" style="383"/>
    <col min="13569" max="13569" width="20.77734375" style="383" bestFit="1" customWidth="1"/>
    <col min="13570" max="13570" width="5.109375" style="383" bestFit="1" customWidth="1"/>
    <col min="13571" max="13571" width="5.6640625" style="383" bestFit="1" customWidth="1"/>
    <col min="13572" max="13572" width="7.33203125" style="383" bestFit="1" customWidth="1"/>
    <col min="13573" max="13573" width="5.77734375" style="383" bestFit="1" customWidth="1"/>
    <col min="13574" max="13574" width="4.6640625" style="383" bestFit="1" customWidth="1"/>
    <col min="13575" max="13575" width="5.21875" style="383" bestFit="1" customWidth="1"/>
    <col min="13576" max="13576" width="5.44140625" style="383" bestFit="1" customWidth="1"/>
    <col min="13577" max="13577" width="4.88671875" style="383" bestFit="1" customWidth="1"/>
    <col min="13578" max="13578" width="6.6640625" style="383" bestFit="1" customWidth="1"/>
    <col min="13579" max="13579" width="10.21875" style="383" bestFit="1" customWidth="1"/>
    <col min="13580" max="13580" width="7.5546875" style="383" bestFit="1" customWidth="1"/>
    <col min="13581" max="13581" width="9.6640625" style="383" bestFit="1" customWidth="1"/>
    <col min="13582" max="13582" width="9.109375" style="383" bestFit="1" customWidth="1"/>
    <col min="13583" max="13824" width="8.88671875" style="383"/>
    <col min="13825" max="13825" width="20.77734375" style="383" bestFit="1" customWidth="1"/>
    <col min="13826" max="13826" width="5.109375" style="383" bestFit="1" customWidth="1"/>
    <col min="13827" max="13827" width="5.6640625" style="383" bestFit="1" customWidth="1"/>
    <col min="13828" max="13828" width="7.33203125" style="383" bestFit="1" customWidth="1"/>
    <col min="13829" max="13829" width="5.77734375" style="383" bestFit="1" customWidth="1"/>
    <col min="13830" max="13830" width="4.6640625" style="383" bestFit="1" customWidth="1"/>
    <col min="13831" max="13831" width="5.21875" style="383" bestFit="1" customWidth="1"/>
    <col min="13832" max="13832" width="5.44140625" style="383" bestFit="1" customWidth="1"/>
    <col min="13833" max="13833" width="4.88671875" style="383" bestFit="1" customWidth="1"/>
    <col min="13834" max="13834" width="6.6640625" style="383" bestFit="1" customWidth="1"/>
    <col min="13835" max="13835" width="10.21875" style="383" bestFit="1" customWidth="1"/>
    <col min="13836" max="13836" width="7.5546875" style="383" bestFit="1" customWidth="1"/>
    <col min="13837" max="13837" width="9.6640625" style="383" bestFit="1" customWidth="1"/>
    <col min="13838" max="13838" width="9.109375" style="383" bestFit="1" customWidth="1"/>
    <col min="13839" max="14080" width="8.88671875" style="383"/>
    <col min="14081" max="14081" width="20.77734375" style="383" bestFit="1" customWidth="1"/>
    <col min="14082" max="14082" width="5.109375" style="383" bestFit="1" customWidth="1"/>
    <col min="14083" max="14083" width="5.6640625" style="383" bestFit="1" customWidth="1"/>
    <col min="14084" max="14084" width="7.33203125" style="383" bestFit="1" customWidth="1"/>
    <col min="14085" max="14085" width="5.77734375" style="383" bestFit="1" customWidth="1"/>
    <col min="14086" max="14086" width="4.6640625" style="383" bestFit="1" customWidth="1"/>
    <col min="14087" max="14087" width="5.21875" style="383" bestFit="1" customWidth="1"/>
    <col min="14088" max="14088" width="5.44140625" style="383" bestFit="1" customWidth="1"/>
    <col min="14089" max="14089" width="4.88671875" style="383" bestFit="1" customWidth="1"/>
    <col min="14090" max="14090" width="6.6640625" style="383" bestFit="1" customWidth="1"/>
    <col min="14091" max="14091" width="10.21875" style="383" bestFit="1" customWidth="1"/>
    <col min="14092" max="14092" width="7.5546875" style="383" bestFit="1" customWidth="1"/>
    <col min="14093" max="14093" width="9.6640625" style="383" bestFit="1" customWidth="1"/>
    <col min="14094" max="14094" width="9.109375" style="383" bestFit="1" customWidth="1"/>
    <col min="14095" max="14336" width="8.88671875" style="383"/>
    <col min="14337" max="14337" width="20.77734375" style="383" bestFit="1" customWidth="1"/>
    <col min="14338" max="14338" width="5.109375" style="383" bestFit="1" customWidth="1"/>
    <col min="14339" max="14339" width="5.6640625" style="383" bestFit="1" customWidth="1"/>
    <col min="14340" max="14340" width="7.33203125" style="383" bestFit="1" customWidth="1"/>
    <col min="14341" max="14341" width="5.77734375" style="383" bestFit="1" customWidth="1"/>
    <col min="14342" max="14342" width="4.6640625" style="383" bestFit="1" customWidth="1"/>
    <col min="14343" max="14343" width="5.21875" style="383" bestFit="1" customWidth="1"/>
    <col min="14344" max="14344" width="5.44140625" style="383" bestFit="1" customWidth="1"/>
    <col min="14345" max="14345" width="4.88671875" style="383" bestFit="1" customWidth="1"/>
    <col min="14346" max="14346" width="6.6640625" style="383" bestFit="1" customWidth="1"/>
    <col min="14347" max="14347" width="10.21875" style="383" bestFit="1" customWidth="1"/>
    <col min="14348" max="14348" width="7.5546875" style="383" bestFit="1" customWidth="1"/>
    <col min="14349" max="14349" width="9.6640625" style="383" bestFit="1" customWidth="1"/>
    <col min="14350" max="14350" width="9.109375" style="383" bestFit="1" customWidth="1"/>
    <col min="14351" max="14592" width="8.88671875" style="383"/>
    <col min="14593" max="14593" width="20.77734375" style="383" bestFit="1" customWidth="1"/>
    <col min="14594" max="14594" width="5.109375" style="383" bestFit="1" customWidth="1"/>
    <col min="14595" max="14595" width="5.6640625" style="383" bestFit="1" customWidth="1"/>
    <col min="14596" max="14596" width="7.33203125" style="383" bestFit="1" customWidth="1"/>
    <col min="14597" max="14597" width="5.77734375" style="383" bestFit="1" customWidth="1"/>
    <col min="14598" max="14598" width="4.6640625" style="383" bestFit="1" customWidth="1"/>
    <col min="14599" max="14599" width="5.21875" style="383" bestFit="1" customWidth="1"/>
    <col min="14600" max="14600" width="5.44140625" style="383" bestFit="1" customWidth="1"/>
    <col min="14601" max="14601" width="4.88671875" style="383" bestFit="1" customWidth="1"/>
    <col min="14602" max="14602" width="6.6640625" style="383" bestFit="1" customWidth="1"/>
    <col min="14603" max="14603" width="10.21875" style="383" bestFit="1" customWidth="1"/>
    <col min="14604" max="14604" width="7.5546875" style="383" bestFit="1" customWidth="1"/>
    <col min="14605" max="14605" width="9.6640625" style="383" bestFit="1" customWidth="1"/>
    <col min="14606" max="14606" width="9.109375" style="383" bestFit="1" customWidth="1"/>
    <col min="14607" max="14848" width="8.88671875" style="383"/>
    <col min="14849" max="14849" width="20.77734375" style="383" bestFit="1" customWidth="1"/>
    <col min="14850" max="14850" width="5.109375" style="383" bestFit="1" customWidth="1"/>
    <col min="14851" max="14851" width="5.6640625" style="383" bestFit="1" customWidth="1"/>
    <col min="14852" max="14852" width="7.33203125" style="383" bestFit="1" customWidth="1"/>
    <col min="14853" max="14853" width="5.77734375" style="383" bestFit="1" customWidth="1"/>
    <col min="14854" max="14854" width="4.6640625" style="383" bestFit="1" customWidth="1"/>
    <col min="14855" max="14855" width="5.21875" style="383" bestFit="1" customWidth="1"/>
    <col min="14856" max="14856" width="5.44140625" style="383" bestFit="1" customWidth="1"/>
    <col min="14857" max="14857" width="4.88671875" style="383" bestFit="1" customWidth="1"/>
    <col min="14858" max="14858" width="6.6640625" style="383" bestFit="1" customWidth="1"/>
    <col min="14859" max="14859" width="10.21875" style="383" bestFit="1" customWidth="1"/>
    <col min="14860" max="14860" width="7.5546875" style="383" bestFit="1" customWidth="1"/>
    <col min="14861" max="14861" width="9.6640625" style="383" bestFit="1" customWidth="1"/>
    <col min="14862" max="14862" width="9.109375" style="383" bestFit="1" customWidth="1"/>
    <col min="14863" max="15104" width="8.88671875" style="383"/>
    <col min="15105" max="15105" width="20.77734375" style="383" bestFit="1" customWidth="1"/>
    <col min="15106" max="15106" width="5.109375" style="383" bestFit="1" customWidth="1"/>
    <col min="15107" max="15107" width="5.6640625" style="383" bestFit="1" customWidth="1"/>
    <col min="15108" max="15108" width="7.33203125" style="383" bestFit="1" customWidth="1"/>
    <col min="15109" max="15109" width="5.77734375" style="383" bestFit="1" customWidth="1"/>
    <col min="15110" max="15110" width="4.6640625" style="383" bestFit="1" customWidth="1"/>
    <col min="15111" max="15111" width="5.21875" style="383" bestFit="1" customWidth="1"/>
    <col min="15112" max="15112" width="5.44140625" style="383" bestFit="1" customWidth="1"/>
    <col min="15113" max="15113" width="4.88671875" style="383" bestFit="1" customWidth="1"/>
    <col min="15114" max="15114" width="6.6640625" style="383" bestFit="1" customWidth="1"/>
    <col min="15115" max="15115" width="10.21875" style="383" bestFit="1" customWidth="1"/>
    <col min="15116" max="15116" width="7.5546875" style="383" bestFit="1" customWidth="1"/>
    <col min="15117" max="15117" width="9.6640625" style="383" bestFit="1" customWidth="1"/>
    <col min="15118" max="15118" width="9.109375" style="383" bestFit="1" customWidth="1"/>
    <col min="15119" max="15360" width="8.88671875" style="383"/>
    <col min="15361" max="15361" width="20.77734375" style="383" bestFit="1" customWidth="1"/>
    <col min="15362" max="15362" width="5.109375" style="383" bestFit="1" customWidth="1"/>
    <col min="15363" max="15363" width="5.6640625" style="383" bestFit="1" customWidth="1"/>
    <col min="15364" max="15364" width="7.33203125" style="383" bestFit="1" customWidth="1"/>
    <col min="15365" max="15365" width="5.77734375" style="383" bestFit="1" customWidth="1"/>
    <col min="15366" max="15366" width="4.6640625" style="383" bestFit="1" customWidth="1"/>
    <col min="15367" max="15367" width="5.21875" style="383" bestFit="1" customWidth="1"/>
    <col min="15368" max="15368" width="5.44140625" style="383" bestFit="1" customWidth="1"/>
    <col min="15369" max="15369" width="4.88671875" style="383" bestFit="1" customWidth="1"/>
    <col min="15370" max="15370" width="6.6640625" style="383" bestFit="1" customWidth="1"/>
    <col min="15371" max="15371" width="10.21875" style="383" bestFit="1" customWidth="1"/>
    <col min="15372" max="15372" width="7.5546875" style="383" bestFit="1" customWidth="1"/>
    <col min="15373" max="15373" width="9.6640625" style="383" bestFit="1" customWidth="1"/>
    <col min="15374" max="15374" width="9.109375" style="383" bestFit="1" customWidth="1"/>
    <col min="15375" max="15616" width="8.88671875" style="383"/>
    <col min="15617" max="15617" width="20.77734375" style="383" bestFit="1" customWidth="1"/>
    <col min="15618" max="15618" width="5.109375" style="383" bestFit="1" customWidth="1"/>
    <col min="15619" max="15619" width="5.6640625" style="383" bestFit="1" customWidth="1"/>
    <col min="15620" max="15620" width="7.33203125" style="383" bestFit="1" customWidth="1"/>
    <col min="15621" max="15621" width="5.77734375" style="383" bestFit="1" customWidth="1"/>
    <col min="15622" max="15622" width="4.6640625" style="383" bestFit="1" customWidth="1"/>
    <col min="15623" max="15623" width="5.21875" style="383" bestFit="1" customWidth="1"/>
    <col min="15624" max="15624" width="5.44140625" style="383" bestFit="1" customWidth="1"/>
    <col min="15625" max="15625" width="4.88671875" style="383" bestFit="1" customWidth="1"/>
    <col min="15626" max="15626" width="6.6640625" style="383" bestFit="1" customWidth="1"/>
    <col min="15627" max="15627" width="10.21875" style="383" bestFit="1" customWidth="1"/>
    <col min="15628" max="15628" width="7.5546875" style="383" bestFit="1" customWidth="1"/>
    <col min="15629" max="15629" width="9.6640625" style="383" bestFit="1" customWidth="1"/>
    <col min="15630" max="15630" width="9.109375" style="383" bestFit="1" customWidth="1"/>
    <col min="15631" max="15872" width="8.88671875" style="383"/>
    <col min="15873" max="15873" width="20.77734375" style="383" bestFit="1" customWidth="1"/>
    <col min="15874" max="15874" width="5.109375" style="383" bestFit="1" customWidth="1"/>
    <col min="15875" max="15875" width="5.6640625" style="383" bestFit="1" customWidth="1"/>
    <col min="15876" max="15876" width="7.33203125" style="383" bestFit="1" customWidth="1"/>
    <col min="15877" max="15877" width="5.77734375" style="383" bestFit="1" customWidth="1"/>
    <col min="15878" max="15878" width="4.6640625" style="383" bestFit="1" customWidth="1"/>
    <col min="15879" max="15879" width="5.21875" style="383" bestFit="1" customWidth="1"/>
    <col min="15880" max="15880" width="5.44140625" style="383" bestFit="1" customWidth="1"/>
    <col min="15881" max="15881" width="4.88671875" style="383" bestFit="1" customWidth="1"/>
    <col min="15882" max="15882" width="6.6640625" style="383" bestFit="1" customWidth="1"/>
    <col min="15883" max="15883" width="10.21875" style="383" bestFit="1" customWidth="1"/>
    <col min="15884" max="15884" width="7.5546875" style="383" bestFit="1" customWidth="1"/>
    <col min="15885" max="15885" width="9.6640625" style="383" bestFit="1" customWidth="1"/>
    <col min="15886" max="15886" width="9.109375" style="383" bestFit="1" customWidth="1"/>
    <col min="15887" max="16128" width="8.88671875" style="383"/>
    <col min="16129" max="16129" width="20.77734375" style="383" bestFit="1" customWidth="1"/>
    <col min="16130" max="16130" width="5.109375" style="383" bestFit="1" customWidth="1"/>
    <col min="16131" max="16131" width="5.6640625" style="383" bestFit="1" customWidth="1"/>
    <col min="16132" max="16132" width="7.33203125" style="383" bestFit="1" customWidth="1"/>
    <col min="16133" max="16133" width="5.77734375" style="383" bestFit="1" customWidth="1"/>
    <col min="16134" max="16134" width="4.6640625" style="383" bestFit="1" customWidth="1"/>
    <col min="16135" max="16135" width="5.21875" style="383" bestFit="1" customWidth="1"/>
    <col min="16136" max="16136" width="5.44140625" style="383" bestFit="1" customWidth="1"/>
    <col min="16137" max="16137" width="4.88671875" style="383" bestFit="1" customWidth="1"/>
    <col min="16138" max="16138" width="6.6640625" style="383" bestFit="1" customWidth="1"/>
    <col min="16139" max="16139" width="10.21875" style="383" bestFit="1" customWidth="1"/>
    <col min="16140" max="16140" width="7.5546875" style="383" bestFit="1" customWidth="1"/>
    <col min="16141" max="16141" width="9.6640625" style="383" bestFit="1" customWidth="1"/>
    <col min="16142" max="16142" width="9.109375" style="383" bestFit="1" customWidth="1"/>
    <col min="16143" max="16384" width="8.88671875" style="383"/>
  </cols>
  <sheetData>
    <row r="1" spans="1:14" s="1438" customFormat="1">
      <c r="A1" s="1458" t="s">
        <v>5207</v>
      </c>
    </row>
    <row r="2" spans="1:14" ht="17.399999999999999">
      <c r="A2" s="408" t="s">
        <v>229</v>
      </c>
      <c r="B2" s="1676" t="s">
        <v>4095</v>
      </c>
      <c r="C2" s="1676"/>
      <c r="D2" s="1676"/>
      <c r="E2" s="1676"/>
      <c r="F2" s="1676"/>
      <c r="G2" s="1676"/>
      <c r="H2" s="1676"/>
      <c r="I2" s="1676"/>
      <c r="J2" s="1676"/>
      <c r="K2" s="1676"/>
      <c r="L2" s="1676"/>
      <c r="M2" s="1676"/>
      <c r="N2" s="1676"/>
    </row>
    <row r="3" spans="1:14" ht="18" thickBot="1">
      <c r="A3" s="409"/>
      <c r="B3" s="1677" t="s">
        <v>4096</v>
      </c>
      <c r="C3" s="1677"/>
      <c r="D3" s="1677"/>
      <c r="E3" s="1677"/>
      <c r="F3" s="1677"/>
      <c r="G3" s="1677"/>
      <c r="H3" s="1677"/>
      <c r="I3" s="1677"/>
      <c r="J3" s="1677"/>
      <c r="K3" s="1677"/>
      <c r="L3" s="1677"/>
      <c r="M3" s="1677"/>
      <c r="N3" s="1677"/>
    </row>
    <row r="4" spans="1:14">
      <c r="A4" s="411"/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</row>
    <row r="5" spans="1:14">
      <c r="A5" s="413" t="s">
        <v>4097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</row>
    <row r="6" spans="1:14" ht="13.8" thickBot="1">
      <c r="A6" s="413" t="s">
        <v>4098</v>
      </c>
      <c r="B6" s="1678" t="s">
        <v>1466</v>
      </c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</row>
    <row r="7" spans="1:14">
      <c r="A7" s="413" t="s">
        <v>4099</v>
      </c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</row>
    <row r="8" spans="1:14" ht="13.8" thickBot="1">
      <c r="A8" s="413" t="s">
        <v>4100</v>
      </c>
      <c r="B8" s="415"/>
      <c r="C8" s="1679" t="s">
        <v>1465</v>
      </c>
      <c r="D8" s="1679"/>
      <c r="E8" s="1679"/>
      <c r="F8" s="1679"/>
      <c r="G8" s="1679"/>
      <c r="H8" s="1679"/>
      <c r="I8" s="1679"/>
      <c r="J8" s="1679"/>
      <c r="K8" s="1679"/>
      <c r="L8" s="1679"/>
      <c r="M8" s="1679"/>
      <c r="N8" s="1679"/>
    </row>
    <row r="9" spans="1:14">
      <c r="A9" s="416"/>
      <c r="B9" s="413" t="s">
        <v>3</v>
      </c>
      <c r="C9" s="415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</row>
    <row r="10" spans="1:14" ht="13.8" thickBot="1">
      <c r="A10" s="418"/>
      <c r="B10" s="418"/>
      <c r="C10" s="419" t="s">
        <v>1464</v>
      </c>
      <c r="D10" s="419" t="s">
        <v>1463</v>
      </c>
      <c r="E10" s="419" t="s">
        <v>1462</v>
      </c>
      <c r="F10" s="419" t="s">
        <v>1461</v>
      </c>
      <c r="G10" s="419" t="s">
        <v>1460</v>
      </c>
      <c r="H10" s="419" t="s">
        <v>1459</v>
      </c>
      <c r="I10" s="419" t="s">
        <v>1458</v>
      </c>
      <c r="J10" s="419" t="s">
        <v>1457</v>
      </c>
      <c r="K10" s="419" t="s">
        <v>1456</v>
      </c>
      <c r="L10" s="419" t="s">
        <v>1455</v>
      </c>
      <c r="M10" s="419" t="s">
        <v>1454</v>
      </c>
      <c r="N10" s="419" t="s">
        <v>1453</v>
      </c>
    </row>
    <row r="11" spans="1:14">
      <c r="A11" s="420"/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</row>
    <row r="12" spans="1:14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</row>
    <row r="13" spans="1:14">
      <c r="A13" s="421" t="s">
        <v>1526</v>
      </c>
      <c r="B13" s="422">
        <v>21729</v>
      </c>
      <c r="C13" s="422">
        <v>2022</v>
      </c>
      <c r="D13" s="422">
        <v>1724</v>
      </c>
      <c r="E13" s="422">
        <v>1857</v>
      </c>
      <c r="F13" s="422">
        <v>1762</v>
      </c>
      <c r="G13" s="422">
        <v>1697</v>
      </c>
      <c r="H13" s="422">
        <v>1770</v>
      </c>
      <c r="I13" s="422">
        <v>1820</v>
      </c>
      <c r="J13" s="422">
        <v>1755</v>
      </c>
      <c r="K13" s="422">
        <v>1802</v>
      </c>
      <c r="L13" s="422">
        <v>1843</v>
      </c>
      <c r="M13" s="422">
        <v>1813</v>
      </c>
      <c r="N13" s="422">
        <v>1864</v>
      </c>
    </row>
    <row r="14" spans="1:14">
      <c r="A14" s="420"/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</row>
    <row r="15" spans="1:14">
      <c r="A15" s="421" t="s">
        <v>1452</v>
      </c>
      <c r="B15" s="422">
        <v>292</v>
      </c>
      <c r="C15" s="422">
        <v>28</v>
      </c>
      <c r="D15" s="422">
        <v>19</v>
      </c>
      <c r="E15" s="422">
        <v>32</v>
      </c>
      <c r="F15" s="422">
        <v>20</v>
      </c>
      <c r="G15" s="422">
        <v>26</v>
      </c>
      <c r="H15" s="422">
        <v>27</v>
      </c>
      <c r="I15" s="422">
        <v>22</v>
      </c>
      <c r="J15" s="422">
        <v>21</v>
      </c>
      <c r="K15" s="422">
        <v>24</v>
      </c>
      <c r="L15" s="422">
        <v>20</v>
      </c>
      <c r="M15" s="422">
        <v>24</v>
      </c>
      <c r="N15" s="422">
        <v>29</v>
      </c>
    </row>
    <row r="16" spans="1:14">
      <c r="A16" s="423" t="s">
        <v>1451</v>
      </c>
      <c r="B16" s="176">
        <v>284</v>
      </c>
      <c r="C16" s="176">
        <v>28</v>
      </c>
      <c r="D16" s="176">
        <v>19</v>
      </c>
      <c r="E16" s="176">
        <v>32</v>
      </c>
      <c r="F16" s="176">
        <v>20</v>
      </c>
      <c r="G16" s="176">
        <v>26</v>
      </c>
      <c r="H16" s="176">
        <v>25</v>
      </c>
      <c r="I16" s="176">
        <v>22</v>
      </c>
      <c r="J16" s="176">
        <v>18</v>
      </c>
      <c r="K16" s="176">
        <v>23</v>
      </c>
      <c r="L16" s="176">
        <v>19</v>
      </c>
      <c r="M16" s="176">
        <v>24</v>
      </c>
      <c r="N16" s="176">
        <v>28</v>
      </c>
    </row>
    <row r="17" spans="1:14">
      <c r="A17" s="423" t="s">
        <v>1450</v>
      </c>
      <c r="B17" s="176">
        <v>8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2</v>
      </c>
      <c r="I17" s="176">
        <v>0</v>
      </c>
      <c r="J17" s="176">
        <v>3</v>
      </c>
      <c r="K17" s="176">
        <v>1</v>
      </c>
      <c r="L17" s="176">
        <v>1</v>
      </c>
      <c r="M17" s="176">
        <v>0</v>
      </c>
      <c r="N17" s="176">
        <v>1</v>
      </c>
    </row>
    <row r="18" spans="1:14">
      <c r="A18" s="420"/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</row>
    <row r="19" spans="1:14">
      <c r="A19" s="421" t="s">
        <v>1449</v>
      </c>
      <c r="B19" s="422">
        <v>119</v>
      </c>
      <c r="C19" s="422">
        <v>17</v>
      </c>
      <c r="D19" s="422">
        <v>6</v>
      </c>
      <c r="E19" s="422">
        <v>10</v>
      </c>
      <c r="F19" s="422">
        <v>11</v>
      </c>
      <c r="G19" s="422">
        <v>8</v>
      </c>
      <c r="H19" s="422">
        <v>9</v>
      </c>
      <c r="I19" s="422">
        <v>9</v>
      </c>
      <c r="J19" s="422">
        <v>15</v>
      </c>
      <c r="K19" s="422">
        <v>12</v>
      </c>
      <c r="L19" s="422">
        <v>8</v>
      </c>
      <c r="M19" s="422">
        <v>7</v>
      </c>
      <c r="N19" s="422">
        <v>7</v>
      </c>
    </row>
    <row r="20" spans="1:14">
      <c r="A20" s="423" t="s">
        <v>1448</v>
      </c>
      <c r="B20" s="176">
        <v>19</v>
      </c>
      <c r="C20" s="176">
        <v>2</v>
      </c>
      <c r="D20" s="176">
        <v>0</v>
      </c>
      <c r="E20" s="176">
        <v>0</v>
      </c>
      <c r="F20" s="176">
        <v>2</v>
      </c>
      <c r="G20" s="176">
        <v>2</v>
      </c>
      <c r="H20" s="176">
        <v>5</v>
      </c>
      <c r="I20" s="176">
        <v>1</v>
      </c>
      <c r="J20" s="176">
        <v>1</v>
      </c>
      <c r="K20" s="176">
        <v>1</v>
      </c>
      <c r="L20" s="176">
        <v>4</v>
      </c>
      <c r="M20" s="176">
        <v>1</v>
      </c>
      <c r="N20" s="176">
        <v>0</v>
      </c>
    </row>
    <row r="21" spans="1:14">
      <c r="A21" s="423" t="s">
        <v>1447</v>
      </c>
      <c r="B21" s="176">
        <v>100</v>
      </c>
      <c r="C21" s="176">
        <v>15</v>
      </c>
      <c r="D21" s="176">
        <v>6</v>
      </c>
      <c r="E21" s="176">
        <v>10</v>
      </c>
      <c r="F21" s="176">
        <v>9</v>
      </c>
      <c r="G21" s="176">
        <v>6</v>
      </c>
      <c r="H21" s="176">
        <v>4</v>
      </c>
      <c r="I21" s="176">
        <v>8</v>
      </c>
      <c r="J21" s="176">
        <v>14</v>
      </c>
      <c r="K21" s="176">
        <v>11</v>
      </c>
      <c r="L21" s="176">
        <v>4</v>
      </c>
      <c r="M21" s="176">
        <v>6</v>
      </c>
      <c r="N21" s="176">
        <v>7</v>
      </c>
    </row>
    <row r="22" spans="1:14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  <row r="23" spans="1:14">
      <c r="A23" s="421" t="s">
        <v>1446</v>
      </c>
      <c r="B23" s="422">
        <v>153</v>
      </c>
      <c r="C23" s="422">
        <v>12</v>
      </c>
      <c r="D23" s="422">
        <v>13</v>
      </c>
      <c r="E23" s="422">
        <v>10</v>
      </c>
      <c r="F23" s="422">
        <v>9</v>
      </c>
      <c r="G23" s="422">
        <v>14</v>
      </c>
      <c r="H23" s="422">
        <v>11</v>
      </c>
      <c r="I23" s="422">
        <v>16</v>
      </c>
      <c r="J23" s="422">
        <v>18</v>
      </c>
      <c r="K23" s="422">
        <v>16</v>
      </c>
      <c r="L23" s="422">
        <v>6</v>
      </c>
      <c r="M23" s="422">
        <v>11</v>
      </c>
      <c r="N23" s="422">
        <v>17</v>
      </c>
    </row>
    <row r="24" spans="1:14">
      <c r="A24" s="423" t="s">
        <v>1445</v>
      </c>
      <c r="B24" s="176">
        <v>83</v>
      </c>
      <c r="C24" s="176">
        <v>9</v>
      </c>
      <c r="D24" s="176">
        <v>8</v>
      </c>
      <c r="E24" s="176">
        <v>6</v>
      </c>
      <c r="F24" s="176">
        <v>6</v>
      </c>
      <c r="G24" s="176">
        <v>4</v>
      </c>
      <c r="H24" s="176">
        <v>4</v>
      </c>
      <c r="I24" s="176">
        <v>9</v>
      </c>
      <c r="J24" s="176">
        <v>12</v>
      </c>
      <c r="K24" s="176">
        <v>8</v>
      </c>
      <c r="L24" s="176">
        <v>6</v>
      </c>
      <c r="M24" s="176">
        <v>4</v>
      </c>
      <c r="N24" s="176">
        <v>7</v>
      </c>
    </row>
    <row r="25" spans="1:14">
      <c r="A25" s="423" t="s">
        <v>1444</v>
      </c>
      <c r="B25" s="176">
        <v>57</v>
      </c>
      <c r="C25" s="176">
        <v>1</v>
      </c>
      <c r="D25" s="176">
        <v>4</v>
      </c>
      <c r="E25" s="176">
        <v>3</v>
      </c>
      <c r="F25" s="176">
        <v>3</v>
      </c>
      <c r="G25" s="176">
        <v>7</v>
      </c>
      <c r="H25" s="176">
        <v>6</v>
      </c>
      <c r="I25" s="176">
        <v>5</v>
      </c>
      <c r="J25" s="176">
        <v>6</v>
      </c>
      <c r="K25" s="176">
        <v>6</v>
      </c>
      <c r="L25" s="176">
        <v>0</v>
      </c>
      <c r="M25" s="176">
        <v>7</v>
      </c>
      <c r="N25" s="176">
        <v>9</v>
      </c>
    </row>
    <row r="26" spans="1:14">
      <c r="A26" s="423" t="s">
        <v>1443</v>
      </c>
      <c r="B26" s="176">
        <v>13</v>
      </c>
      <c r="C26" s="176">
        <v>2</v>
      </c>
      <c r="D26" s="176">
        <v>1</v>
      </c>
      <c r="E26" s="176">
        <v>1</v>
      </c>
      <c r="F26" s="176">
        <v>0</v>
      </c>
      <c r="G26" s="176">
        <v>3</v>
      </c>
      <c r="H26" s="176">
        <v>1</v>
      </c>
      <c r="I26" s="176">
        <v>2</v>
      </c>
      <c r="J26" s="176">
        <v>0</v>
      </c>
      <c r="K26" s="176">
        <v>2</v>
      </c>
      <c r="L26" s="176">
        <v>0</v>
      </c>
      <c r="M26" s="176">
        <v>0</v>
      </c>
      <c r="N26" s="176">
        <v>1</v>
      </c>
    </row>
    <row r="27" spans="1:14">
      <c r="A27" s="420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</row>
    <row r="28" spans="1:14">
      <c r="A28" s="421" t="s">
        <v>1442</v>
      </c>
      <c r="B28" s="422">
        <v>302</v>
      </c>
      <c r="C28" s="422">
        <v>38</v>
      </c>
      <c r="D28" s="422">
        <v>31</v>
      </c>
      <c r="E28" s="422">
        <v>23</v>
      </c>
      <c r="F28" s="422">
        <v>17</v>
      </c>
      <c r="G28" s="422">
        <v>19</v>
      </c>
      <c r="H28" s="422">
        <v>25</v>
      </c>
      <c r="I28" s="422">
        <v>20</v>
      </c>
      <c r="J28" s="422">
        <v>24</v>
      </c>
      <c r="K28" s="422">
        <v>21</v>
      </c>
      <c r="L28" s="422">
        <v>25</v>
      </c>
      <c r="M28" s="422">
        <v>26</v>
      </c>
      <c r="N28" s="422">
        <v>33</v>
      </c>
    </row>
    <row r="29" spans="1:14">
      <c r="A29" s="423" t="s">
        <v>1441</v>
      </c>
      <c r="B29" s="176">
        <v>95</v>
      </c>
      <c r="C29" s="176">
        <v>10</v>
      </c>
      <c r="D29" s="176">
        <v>11</v>
      </c>
      <c r="E29" s="176">
        <v>7</v>
      </c>
      <c r="F29" s="176">
        <v>6</v>
      </c>
      <c r="G29" s="176">
        <v>6</v>
      </c>
      <c r="H29" s="176">
        <v>3</v>
      </c>
      <c r="I29" s="176">
        <v>7</v>
      </c>
      <c r="J29" s="176">
        <v>8</v>
      </c>
      <c r="K29" s="176">
        <v>9</v>
      </c>
      <c r="L29" s="176">
        <v>9</v>
      </c>
      <c r="M29" s="176">
        <v>8</v>
      </c>
      <c r="N29" s="176">
        <v>11</v>
      </c>
    </row>
    <row r="30" spans="1:14">
      <c r="A30" s="423" t="s">
        <v>1440</v>
      </c>
      <c r="B30" s="176">
        <v>22</v>
      </c>
      <c r="C30" s="176">
        <v>1</v>
      </c>
      <c r="D30" s="176">
        <v>1</v>
      </c>
      <c r="E30" s="176">
        <v>4</v>
      </c>
      <c r="F30" s="176">
        <v>2</v>
      </c>
      <c r="G30" s="176">
        <v>0</v>
      </c>
      <c r="H30" s="176">
        <v>4</v>
      </c>
      <c r="I30" s="176">
        <v>3</v>
      </c>
      <c r="J30" s="176">
        <v>2</v>
      </c>
      <c r="K30" s="176">
        <v>1</v>
      </c>
      <c r="L30" s="176">
        <v>2</v>
      </c>
      <c r="M30" s="176">
        <v>1</v>
      </c>
      <c r="N30" s="176">
        <v>1</v>
      </c>
    </row>
    <row r="31" spans="1:14">
      <c r="A31" s="423" t="s">
        <v>1439</v>
      </c>
      <c r="B31" s="176">
        <v>185</v>
      </c>
      <c r="C31" s="176">
        <v>27</v>
      </c>
      <c r="D31" s="176">
        <v>19</v>
      </c>
      <c r="E31" s="176">
        <v>12</v>
      </c>
      <c r="F31" s="176">
        <v>9</v>
      </c>
      <c r="G31" s="176">
        <v>13</v>
      </c>
      <c r="H31" s="176">
        <v>18</v>
      </c>
      <c r="I31" s="176">
        <v>10</v>
      </c>
      <c r="J31" s="176">
        <v>14</v>
      </c>
      <c r="K31" s="176">
        <v>11</v>
      </c>
      <c r="L31" s="176">
        <v>14</v>
      </c>
      <c r="M31" s="176">
        <v>17</v>
      </c>
      <c r="N31" s="176">
        <v>21</v>
      </c>
    </row>
    <row r="32" spans="1:14">
      <c r="A32" s="420"/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</row>
    <row r="33" spans="1:14">
      <c r="A33" s="421" t="s">
        <v>1438</v>
      </c>
      <c r="B33" s="422">
        <v>1583</v>
      </c>
      <c r="C33" s="422">
        <v>127</v>
      </c>
      <c r="D33" s="422">
        <v>137</v>
      </c>
      <c r="E33" s="422">
        <v>141</v>
      </c>
      <c r="F33" s="422">
        <v>125</v>
      </c>
      <c r="G33" s="422">
        <v>127</v>
      </c>
      <c r="H33" s="422">
        <v>115</v>
      </c>
      <c r="I33" s="422">
        <v>143</v>
      </c>
      <c r="J33" s="422">
        <v>141</v>
      </c>
      <c r="K33" s="422">
        <v>131</v>
      </c>
      <c r="L33" s="422">
        <v>138</v>
      </c>
      <c r="M33" s="422">
        <v>121</v>
      </c>
      <c r="N33" s="422">
        <v>137</v>
      </c>
    </row>
    <row r="34" spans="1:14">
      <c r="A34" s="423" t="s">
        <v>1437</v>
      </c>
      <c r="B34" s="176">
        <v>614</v>
      </c>
      <c r="C34" s="176">
        <v>43</v>
      </c>
      <c r="D34" s="176">
        <v>55</v>
      </c>
      <c r="E34" s="176">
        <v>57</v>
      </c>
      <c r="F34" s="176">
        <v>47</v>
      </c>
      <c r="G34" s="176">
        <v>49</v>
      </c>
      <c r="H34" s="176">
        <v>42</v>
      </c>
      <c r="I34" s="176">
        <v>69</v>
      </c>
      <c r="J34" s="176">
        <v>59</v>
      </c>
      <c r="K34" s="176">
        <v>49</v>
      </c>
      <c r="L34" s="176">
        <v>56</v>
      </c>
      <c r="M34" s="176">
        <v>48</v>
      </c>
      <c r="N34" s="176">
        <v>40</v>
      </c>
    </row>
    <row r="35" spans="1:14">
      <c r="A35" s="423" t="s">
        <v>1436</v>
      </c>
      <c r="B35" s="176">
        <v>276</v>
      </c>
      <c r="C35" s="176">
        <v>21</v>
      </c>
      <c r="D35" s="176">
        <v>20</v>
      </c>
      <c r="E35" s="176">
        <v>22</v>
      </c>
      <c r="F35" s="176">
        <v>25</v>
      </c>
      <c r="G35" s="176">
        <v>19</v>
      </c>
      <c r="H35" s="176">
        <v>23</v>
      </c>
      <c r="I35" s="176">
        <v>33</v>
      </c>
      <c r="J35" s="176">
        <v>25</v>
      </c>
      <c r="K35" s="176">
        <v>21</v>
      </c>
      <c r="L35" s="176">
        <v>21</v>
      </c>
      <c r="M35" s="176">
        <v>22</v>
      </c>
      <c r="N35" s="176">
        <v>24</v>
      </c>
    </row>
    <row r="36" spans="1:14">
      <c r="A36" s="423" t="s">
        <v>1435</v>
      </c>
      <c r="B36" s="176">
        <v>693</v>
      </c>
      <c r="C36" s="176">
        <v>63</v>
      </c>
      <c r="D36" s="176">
        <v>62</v>
      </c>
      <c r="E36" s="176">
        <v>62</v>
      </c>
      <c r="F36" s="176">
        <v>53</v>
      </c>
      <c r="G36" s="176">
        <v>59</v>
      </c>
      <c r="H36" s="176">
        <v>50</v>
      </c>
      <c r="I36" s="176">
        <v>41</v>
      </c>
      <c r="J36" s="176">
        <v>57</v>
      </c>
      <c r="K36" s="176">
        <v>61</v>
      </c>
      <c r="L36" s="176">
        <v>61</v>
      </c>
      <c r="M36" s="176">
        <v>51</v>
      </c>
      <c r="N36" s="176">
        <v>73</v>
      </c>
    </row>
    <row r="37" spans="1:14">
      <c r="A37" s="420"/>
      <c r="B37" s="420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</row>
    <row r="38" spans="1:14">
      <c r="A38" s="421" t="s">
        <v>1434</v>
      </c>
      <c r="B38" s="422">
        <v>1443</v>
      </c>
      <c r="C38" s="422">
        <v>135</v>
      </c>
      <c r="D38" s="422">
        <v>110</v>
      </c>
      <c r="E38" s="422">
        <v>125</v>
      </c>
      <c r="F38" s="422">
        <v>119</v>
      </c>
      <c r="G38" s="422">
        <v>105</v>
      </c>
      <c r="H38" s="422">
        <v>129</v>
      </c>
      <c r="I38" s="422">
        <v>137</v>
      </c>
      <c r="J38" s="422">
        <v>123</v>
      </c>
      <c r="K38" s="422">
        <v>119</v>
      </c>
      <c r="L38" s="422">
        <v>103</v>
      </c>
      <c r="M38" s="422">
        <v>123</v>
      </c>
      <c r="N38" s="422">
        <v>115</v>
      </c>
    </row>
    <row r="39" spans="1:14">
      <c r="A39" s="423" t="s">
        <v>1433</v>
      </c>
      <c r="B39" s="176">
        <v>210</v>
      </c>
      <c r="C39" s="176">
        <v>18</v>
      </c>
      <c r="D39" s="176">
        <v>17</v>
      </c>
      <c r="E39" s="176">
        <v>18</v>
      </c>
      <c r="F39" s="176">
        <v>21</v>
      </c>
      <c r="G39" s="176">
        <v>18</v>
      </c>
      <c r="H39" s="176">
        <v>21</v>
      </c>
      <c r="I39" s="176">
        <v>18</v>
      </c>
      <c r="J39" s="176">
        <v>16</v>
      </c>
      <c r="K39" s="176">
        <v>16</v>
      </c>
      <c r="L39" s="176">
        <v>12</v>
      </c>
      <c r="M39" s="176">
        <v>19</v>
      </c>
      <c r="N39" s="176">
        <v>16</v>
      </c>
    </row>
    <row r="40" spans="1:14">
      <c r="A40" s="423" t="s">
        <v>1432</v>
      </c>
      <c r="B40" s="176">
        <v>2</v>
      </c>
      <c r="C40" s="176">
        <v>0</v>
      </c>
      <c r="D40" s="176">
        <v>0</v>
      </c>
      <c r="E40" s="176">
        <v>1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1</v>
      </c>
      <c r="N40" s="176">
        <v>0</v>
      </c>
    </row>
    <row r="41" spans="1:14">
      <c r="A41" s="423" t="s">
        <v>1431</v>
      </c>
      <c r="B41" s="176">
        <v>121</v>
      </c>
      <c r="C41" s="176">
        <v>14</v>
      </c>
      <c r="D41" s="176">
        <v>7</v>
      </c>
      <c r="E41" s="176">
        <v>17</v>
      </c>
      <c r="F41" s="176">
        <v>7</v>
      </c>
      <c r="G41" s="176">
        <v>6</v>
      </c>
      <c r="H41" s="176">
        <v>9</v>
      </c>
      <c r="I41" s="176">
        <v>14</v>
      </c>
      <c r="J41" s="176">
        <v>15</v>
      </c>
      <c r="K41" s="176">
        <v>9</v>
      </c>
      <c r="L41" s="176">
        <v>9</v>
      </c>
      <c r="M41" s="176">
        <v>5</v>
      </c>
      <c r="N41" s="176">
        <v>9</v>
      </c>
    </row>
    <row r="42" spans="1:14">
      <c r="A42" s="423" t="s">
        <v>1430</v>
      </c>
      <c r="B42" s="176">
        <v>175</v>
      </c>
      <c r="C42" s="176">
        <v>19</v>
      </c>
      <c r="D42" s="176">
        <v>16</v>
      </c>
      <c r="E42" s="176">
        <v>15</v>
      </c>
      <c r="F42" s="176">
        <v>14</v>
      </c>
      <c r="G42" s="176">
        <v>8</v>
      </c>
      <c r="H42" s="176">
        <v>13</v>
      </c>
      <c r="I42" s="176">
        <v>20</v>
      </c>
      <c r="J42" s="176">
        <v>18</v>
      </c>
      <c r="K42" s="176">
        <v>12</v>
      </c>
      <c r="L42" s="176">
        <v>10</v>
      </c>
      <c r="M42" s="176">
        <v>16</v>
      </c>
      <c r="N42" s="176">
        <v>14</v>
      </c>
    </row>
    <row r="43" spans="1:14">
      <c r="A43" s="423" t="s">
        <v>1429</v>
      </c>
      <c r="B43" s="176">
        <v>288</v>
      </c>
      <c r="C43" s="176">
        <v>28</v>
      </c>
      <c r="D43" s="176">
        <v>26</v>
      </c>
      <c r="E43" s="176">
        <v>28</v>
      </c>
      <c r="F43" s="176">
        <v>21</v>
      </c>
      <c r="G43" s="176">
        <v>21</v>
      </c>
      <c r="H43" s="176">
        <v>18</v>
      </c>
      <c r="I43" s="176">
        <v>31</v>
      </c>
      <c r="J43" s="176">
        <v>25</v>
      </c>
      <c r="K43" s="176">
        <v>26</v>
      </c>
      <c r="L43" s="176">
        <v>23</v>
      </c>
      <c r="M43" s="176">
        <v>18</v>
      </c>
      <c r="N43" s="176">
        <v>23</v>
      </c>
    </row>
    <row r="44" spans="1:14">
      <c r="A44" s="423" t="s">
        <v>1428</v>
      </c>
      <c r="B44" s="176">
        <v>173</v>
      </c>
      <c r="C44" s="176">
        <v>10</v>
      </c>
      <c r="D44" s="176">
        <v>11</v>
      </c>
      <c r="E44" s="176">
        <v>13</v>
      </c>
      <c r="F44" s="176">
        <v>13</v>
      </c>
      <c r="G44" s="176">
        <v>12</v>
      </c>
      <c r="H44" s="176">
        <v>22</v>
      </c>
      <c r="I44" s="176">
        <v>21</v>
      </c>
      <c r="J44" s="176">
        <v>14</v>
      </c>
      <c r="K44" s="176">
        <v>11</v>
      </c>
      <c r="L44" s="176">
        <v>16</v>
      </c>
      <c r="M44" s="176">
        <v>20</v>
      </c>
      <c r="N44" s="176">
        <v>10</v>
      </c>
    </row>
    <row r="45" spans="1:14">
      <c r="A45" s="423" t="s">
        <v>1427</v>
      </c>
      <c r="B45" s="176">
        <v>318</v>
      </c>
      <c r="C45" s="176">
        <v>28</v>
      </c>
      <c r="D45" s="176">
        <v>25</v>
      </c>
      <c r="E45" s="176">
        <v>21</v>
      </c>
      <c r="F45" s="176">
        <v>30</v>
      </c>
      <c r="G45" s="176">
        <v>23</v>
      </c>
      <c r="H45" s="176">
        <v>32</v>
      </c>
      <c r="I45" s="176">
        <v>23</v>
      </c>
      <c r="J45" s="176">
        <v>25</v>
      </c>
      <c r="K45" s="176">
        <v>29</v>
      </c>
      <c r="L45" s="176">
        <v>24</v>
      </c>
      <c r="M45" s="176">
        <v>26</v>
      </c>
      <c r="N45" s="176">
        <v>32</v>
      </c>
    </row>
    <row r="46" spans="1:14">
      <c r="A46" s="423" t="s">
        <v>1426</v>
      </c>
      <c r="B46" s="176">
        <v>156</v>
      </c>
      <c r="C46" s="176">
        <v>18</v>
      </c>
      <c r="D46" s="176">
        <v>8</v>
      </c>
      <c r="E46" s="176">
        <v>12</v>
      </c>
      <c r="F46" s="176">
        <v>13</v>
      </c>
      <c r="G46" s="176">
        <v>17</v>
      </c>
      <c r="H46" s="176">
        <v>14</v>
      </c>
      <c r="I46" s="176">
        <v>10</v>
      </c>
      <c r="J46" s="176">
        <v>10</v>
      </c>
      <c r="K46" s="176">
        <v>16</v>
      </c>
      <c r="L46" s="176">
        <v>9</v>
      </c>
      <c r="M46" s="176">
        <v>18</v>
      </c>
      <c r="N46" s="176">
        <v>11</v>
      </c>
    </row>
    <row r="47" spans="1:14">
      <c r="A47" s="420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</row>
    <row r="48" spans="1:14">
      <c r="A48" s="421" t="s">
        <v>1425</v>
      </c>
      <c r="B48" s="422">
        <v>2810</v>
      </c>
      <c r="C48" s="422">
        <v>272</v>
      </c>
      <c r="D48" s="422">
        <v>211</v>
      </c>
      <c r="E48" s="422">
        <v>253</v>
      </c>
      <c r="F48" s="422">
        <v>238</v>
      </c>
      <c r="G48" s="422">
        <v>219</v>
      </c>
      <c r="H48" s="422">
        <v>222</v>
      </c>
      <c r="I48" s="422">
        <v>231</v>
      </c>
      <c r="J48" s="422">
        <v>227</v>
      </c>
      <c r="K48" s="422">
        <v>246</v>
      </c>
      <c r="L48" s="422">
        <v>243</v>
      </c>
      <c r="M48" s="422">
        <v>218</v>
      </c>
      <c r="N48" s="422">
        <v>230</v>
      </c>
    </row>
    <row r="49" spans="1:14">
      <c r="A49" s="423" t="s">
        <v>1424</v>
      </c>
      <c r="B49" s="176">
        <v>28</v>
      </c>
      <c r="C49" s="176">
        <v>4</v>
      </c>
      <c r="D49" s="176">
        <v>4</v>
      </c>
      <c r="E49" s="176">
        <v>1</v>
      </c>
      <c r="F49" s="176">
        <v>6</v>
      </c>
      <c r="G49" s="176">
        <v>1</v>
      </c>
      <c r="H49" s="176">
        <v>1</v>
      </c>
      <c r="I49" s="176">
        <v>3</v>
      </c>
      <c r="J49" s="176">
        <v>1</v>
      </c>
      <c r="K49" s="176">
        <v>3</v>
      </c>
      <c r="L49" s="176">
        <v>0</v>
      </c>
      <c r="M49" s="176">
        <v>0</v>
      </c>
      <c r="N49" s="176">
        <v>4</v>
      </c>
    </row>
    <row r="50" spans="1:14">
      <c r="A50" s="423" t="s">
        <v>1423</v>
      </c>
      <c r="B50" s="176">
        <v>185</v>
      </c>
      <c r="C50" s="176">
        <v>19</v>
      </c>
      <c r="D50" s="176">
        <v>9</v>
      </c>
      <c r="E50" s="176">
        <v>21</v>
      </c>
      <c r="F50" s="176">
        <v>15</v>
      </c>
      <c r="G50" s="176">
        <v>11</v>
      </c>
      <c r="H50" s="176">
        <v>9</v>
      </c>
      <c r="I50" s="176">
        <v>18</v>
      </c>
      <c r="J50" s="176">
        <v>17</v>
      </c>
      <c r="K50" s="176">
        <v>19</v>
      </c>
      <c r="L50" s="176">
        <v>15</v>
      </c>
      <c r="M50" s="176">
        <v>13</v>
      </c>
      <c r="N50" s="176">
        <v>19</v>
      </c>
    </row>
    <row r="51" spans="1:14">
      <c r="A51" s="423" t="s">
        <v>1422</v>
      </c>
      <c r="B51" s="176">
        <v>658</v>
      </c>
      <c r="C51" s="176">
        <v>58</v>
      </c>
      <c r="D51" s="176">
        <v>42</v>
      </c>
      <c r="E51" s="176">
        <v>66</v>
      </c>
      <c r="F51" s="176">
        <v>47</v>
      </c>
      <c r="G51" s="176">
        <v>50</v>
      </c>
      <c r="H51" s="176">
        <v>53</v>
      </c>
      <c r="I51" s="176">
        <v>55</v>
      </c>
      <c r="J51" s="176">
        <v>57</v>
      </c>
      <c r="K51" s="176">
        <v>61</v>
      </c>
      <c r="L51" s="176">
        <v>61</v>
      </c>
      <c r="M51" s="176">
        <v>52</v>
      </c>
      <c r="N51" s="176">
        <v>56</v>
      </c>
    </row>
    <row r="52" spans="1:14">
      <c r="A52" s="423" t="s">
        <v>1421</v>
      </c>
      <c r="B52" s="176">
        <v>845</v>
      </c>
      <c r="C52" s="176">
        <v>95</v>
      </c>
      <c r="D52" s="176">
        <v>82</v>
      </c>
      <c r="E52" s="176">
        <v>73</v>
      </c>
      <c r="F52" s="176">
        <v>65</v>
      </c>
      <c r="G52" s="176">
        <v>79</v>
      </c>
      <c r="H52" s="176">
        <v>59</v>
      </c>
      <c r="I52" s="176">
        <v>65</v>
      </c>
      <c r="J52" s="176">
        <v>62</v>
      </c>
      <c r="K52" s="176">
        <v>60</v>
      </c>
      <c r="L52" s="176">
        <v>73</v>
      </c>
      <c r="M52" s="176">
        <v>66</v>
      </c>
      <c r="N52" s="176">
        <v>66</v>
      </c>
    </row>
    <row r="53" spans="1:14">
      <c r="A53" s="423" t="s">
        <v>1420</v>
      </c>
      <c r="B53" s="176">
        <v>724</v>
      </c>
      <c r="C53" s="176">
        <v>65</v>
      </c>
      <c r="D53" s="176">
        <v>44</v>
      </c>
      <c r="E53" s="176">
        <v>60</v>
      </c>
      <c r="F53" s="176">
        <v>70</v>
      </c>
      <c r="G53" s="176">
        <v>51</v>
      </c>
      <c r="H53" s="176">
        <v>69</v>
      </c>
      <c r="I53" s="176">
        <v>60</v>
      </c>
      <c r="J53" s="176">
        <v>60</v>
      </c>
      <c r="K53" s="176">
        <v>70</v>
      </c>
      <c r="L53" s="176">
        <v>63</v>
      </c>
      <c r="M53" s="176">
        <v>58</v>
      </c>
      <c r="N53" s="176">
        <v>54</v>
      </c>
    </row>
    <row r="54" spans="1:14">
      <c r="A54" s="423" t="s">
        <v>1419</v>
      </c>
      <c r="B54" s="176">
        <v>370</v>
      </c>
      <c r="C54" s="176">
        <v>31</v>
      </c>
      <c r="D54" s="176">
        <v>30</v>
      </c>
      <c r="E54" s="176">
        <v>32</v>
      </c>
      <c r="F54" s="176">
        <v>35</v>
      </c>
      <c r="G54" s="176">
        <v>27</v>
      </c>
      <c r="H54" s="176">
        <v>31</v>
      </c>
      <c r="I54" s="176">
        <v>30</v>
      </c>
      <c r="J54" s="176">
        <v>30</v>
      </c>
      <c r="K54" s="176">
        <v>33</v>
      </c>
      <c r="L54" s="176">
        <v>31</v>
      </c>
      <c r="M54" s="176">
        <v>29</v>
      </c>
      <c r="N54" s="176">
        <v>31</v>
      </c>
    </row>
    <row r="55" spans="1:14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</row>
    <row r="56" spans="1:14">
      <c r="A56" s="421" t="s">
        <v>1418</v>
      </c>
      <c r="B56" s="422">
        <v>2306</v>
      </c>
      <c r="C56" s="422">
        <v>224</v>
      </c>
      <c r="D56" s="422">
        <v>184</v>
      </c>
      <c r="E56" s="422">
        <v>197</v>
      </c>
      <c r="F56" s="422">
        <v>200</v>
      </c>
      <c r="G56" s="422">
        <v>183</v>
      </c>
      <c r="H56" s="422">
        <v>193</v>
      </c>
      <c r="I56" s="422">
        <v>185</v>
      </c>
      <c r="J56" s="422">
        <v>167</v>
      </c>
      <c r="K56" s="422">
        <v>166</v>
      </c>
      <c r="L56" s="422">
        <v>221</v>
      </c>
      <c r="M56" s="422">
        <v>191</v>
      </c>
      <c r="N56" s="422">
        <v>195</v>
      </c>
    </row>
    <row r="57" spans="1:14">
      <c r="A57" s="423" t="s">
        <v>1417</v>
      </c>
      <c r="B57" s="176">
        <v>1246</v>
      </c>
      <c r="C57" s="176">
        <v>117</v>
      </c>
      <c r="D57" s="176">
        <v>85</v>
      </c>
      <c r="E57" s="176">
        <v>120</v>
      </c>
      <c r="F57" s="176">
        <v>115</v>
      </c>
      <c r="G57" s="176">
        <v>93</v>
      </c>
      <c r="H57" s="176">
        <v>110</v>
      </c>
      <c r="I57" s="176">
        <v>102</v>
      </c>
      <c r="J57" s="176">
        <v>92</v>
      </c>
      <c r="K57" s="176">
        <v>86</v>
      </c>
      <c r="L57" s="176">
        <v>128</v>
      </c>
      <c r="M57" s="176">
        <v>90</v>
      </c>
      <c r="N57" s="176">
        <v>108</v>
      </c>
    </row>
    <row r="58" spans="1:14">
      <c r="A58" s="423" t="s">
        <v>1416</v>
      </c>
      <c r="B58" s="176">
        <v>178</v>
      </c>
      <c r="C58" s="176">
        <v>18</v>
      </c>
      <c r="D58" s="176">
        <v>20</v>
      </c>
      <c r="E58" s="176">
        <v>6</v>
      </c>
      <c r="F58" s="176">
        <v>20</v>
      </c>
      <c r="G58" s="176">
        <v>13</v>
      </c>
      <c r="H58" s="176">
        <v>16</v>
      </c>
      <c r="I58" s="176">
        <v>16</v>
      </c>
      <c r="J58" s="176">
        <v>6</v>
      </c>
      <c r="K58" s="176">
        <v>12</v>
      </c>
      <c r="L58" s="176">
        <v>20</v>
      </c>
      <c r="M58" s="176">
        <v>22</v>
      </c>
      <c r="N58" s="176">
        <v>9</v>
      </c>
    </row>
    <row r="59" spans="1:14">
      <c r="A59" s="423" t="s">
        <v>1415</v>
      </c>
      <c r="B59" s="176">
        <v>882</v>
      </c>
      <c r="C59" s="176">
        <v>89</v>
      </c>
      <c r="D59" s="176">
        <v>79</v>
      </c>
      <c r="E59" s="176">
        <v>71</v>
      </c>
      <c r="F59" s="176">
        <v>65</v>
      </c>
      <c r="G59" s="176">
        <v>77</v>
      </c>
      <c r="H59" s="176">
        <v>67</v>
      </c>
      <c r="I59" s="176">
        <v>67</v>
      </c>
      <c r="J59" s="176">
        <v>69</v>
      </c>
      <c r="K59" s="176">
        <v>68</v>
      </c>
      <c r="L59" s="176">
        <v>73</v>
      </c>
      <c r="M59" s="176">
        <v>79</v>
      </c>
      <c r="N59" s="176">
        <v>78</v>
      </c>
    </row>
    <row r="60" spans="1:14">
      <c r="A60" s="420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</row>
    <row r="61" spans="1:14">
      <c r="A61" s="421" t="s">
        <v>1414</v>
      </c>
      <c r="B61" s="422">
        <v>2506</v>
      </c>
      <c r="C61" s="422">
        <v>238</v>
      </c>
      <c r="D61" s="422">
        <v>211</v>
      </c>
      <c r="E61" s="422">
        <v>213</v>
      </c>
      <c r="F61" s="422">
        <v>205</v>
      </c>
      <c r="G61" s="422">
        <v>183</v>
      </c>
      <c r="H61" s="422">
        <v>205</v>
      </c>
      <c r="I61" s="422">
        <v>205</v>
      </c>
      <c r="J61" s="422">
        <v>204</v>
      </c>
      <c r="K61" s="422">
        <v>202</v>
      </c>
      <c r="L61" s="422">
        <v>207</v>
      </c>
      <c r="M61" s="422">
        <v>207</v>
      </c>
      <c r="N61" s="422">
        <v>226</v>
      </c>
    </row>
    <row r="62" spans="1:14">
      <c r="A62" s="423" t="s">
        <v>1413</v>
      </c>
      <c r="B62" s="176">
        <v>789</v>
      </c>
      <c r="C62" s="176">
        <v>73</v>
      </c>
      <c r="D62" s="176">
        <v>67</v>
      </c>
      <c r="E62" s="176">
        <v>56</v>
      </c>
      <c r="F62" s="176">
        <v>66</v>
      </c>
      <c r="G62" s="176">
        <v>62</v>
      </c>
      <c r="H62" s="176">
        <v>69</v>
      </c>
      <c r="I62" s="176">
        <v>68</v>
      </c>
      <c r="J62" s="176">
        <v>68</v>
      </c>
      <c r="K62" s="176">
        <v>75</v>
      </c>
      <c r="L62" s="176">
        <v>65</v>
      </c>
      <c r="M62" s="176">
        <v>57</v>
      </c>
      <c r="N62" s="176">
        <v>63</v>
      </c>
    </row>
    <row r="63" spans="1:14">
      <c r="A63" s="423" t="s">
        <v>1412</v>
      </c>
      <c r="B63" s="176">
        <v>150</v>
      </c>
      <c r="C63" s="176">
        <v>11</v>
      </c>
      <c r="D63" s="176">
        <v>14</v>
      </c>
      <c r="E63" s="176">
        <v>12</v>
      </c>
      <c r="F63" s="176">
        <v>11</v>
      </c>
      <c r="G63" s="176">
        <v>14</v>
      </c>
      <c r="H63" s="176">
        <v>13</v>
      </c>
      <c r="I63" s="176">
        <v>12</v>
      </c>
      <c r="J63" s="176">
        <v>11</v>
      </c>
      <c r="K63" s="176">
        <v>9</v>
      </c>
      <c r="L63" s="176">
        <v>18</v>
      </c>
      <c r="M63" s="176">
        <v>12</v>
      </c>
      <c r="N63" s="176">
        <v>13</v>
      </c>
    </row>
    <row r="64" spans="1:14">
      <c r="A64" s="423" t="s">
        <v>1411</v>
      </c>
      <c r="B64" s="176">
        <v>641</v>
      </c>
      <c r="C64" s="176">
        <v>65</v>
      </c>
      <c r="D64" s="176">
        <v>54</v>
      </c>
      <c r="E64" s="176">
        <v>65</v>
      </c>
      <c r="F64" s="176">
        <v>50</v>
      </c>
      <c r="G64" s="176">
        <v>44</v>
      </c>
      <c r="H64" s="176">
        <v>42</v>
      </c>
      <c r="I64" s="176">
        <v>43</v>
      </c>
      <c r="J64" s="176">
        <v>52</v>
      </c>
      <c r="K64" s="176">
        <v>51</v>
      </c>
      <c r="L64" s="176">
        <v>43</v>
      </c>
      <c r="M64" s="176">
        <v>57</v>
      </c>
      <c r="N64" s="176">
        <v>75</v>
      </c>
    </row>
    <row r="65" spans="1:14">
      <c r="A65" s="423" t="s">
        <v>1410</v>
      </c>
      <c r="B65" s="176">
        <v>926</v>
      </c>
      <c r="C65" s="176">
        <v>89</v>
      </c>
      <c r="D65" s="176">
        <v>76</v>
      </c>
      <c r="E65" s="176">
        <v>80</v>
      </c>
      <c r="F65" s="176">
        <v>78</v>
      </c>
      <c r="G65" s="176">
        <v>63</v>
      </c>
      <c r="H65" s="176">
        <v>81</v>
      </c>
      <c r="I65" s="176">
        <v>82</v>
      </c>
      <c r="J65" s="176">
        <v>73</v>
      </c>
      <c r="K65" s="176">
        <v>67</v>
      </c>
      <c r="L65" s="176">
        <v>81</v>
      </c>
      <c r="M65" s="176">
        <v>81</v>
      </c>
      <c r="N65" s="176">
        <v>75</v>
      </c>
    </row>
    <row r="66" spans="1:14">
      <c r="A66" s="420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</row>
    <row r="67" spans="1:14">
      <c r="A67" s="421" t="s">
        <v>1409</v>
      </c>
      <c r="B67" s="422">
        <v>3227</v>
      </c>
      <c r="C67" s="422">
        <v>303</v>
      </c>
      <c r="D67" s="422">
        <v>259</v>
      </c>
      <c r="E67" s="422">
        <v>269</v>
      </c>
      <c r="F67" s="422">
        <v>236</v>
      </c>
      <c r="G67" s="422">
        <v>255</v>
      </c>
      <c r="H67" s="422">
        <v>244</v>
      </c>
      <c r="I67" s="422">
        <v>291</v>
      </c>
      <c r="J67" s="422">
        <v>254</v>
      </c>
      <c r="K67" s="422">
        <v>276</v>
      </c>
      <c r="L67" s="422">
        <v>272</v>
      </c>
      <c r="M67" s="422">
        <v>278</v>
      </c>
      <c r="N67" s="422">
        <v>290</v>
      </c>
    </row>
    <row r="68" spans="1:14">
      <c r="A68" s="423" t="s">
        <v>1408</v>
      </c>
      <c r="B68" s="176">
        <v>249</v>
      </c>
      <c r="C68" s="176">
        <v>24</v>
      </c>
      <c r="D68" s="176">
        <v>20</v>
      </c>
      <c r="E68" s="176">
        <v>22</v>
      </c>
      <c r="F68" s="176">
        <v>20</v>
      </c>
      <c r="G68" s="176">
        <v>15</v>
      </c>
      <c r="H68" s="176">
        <v>21</v>
      </c>
      <c r="I68" s="176">
        <v>20</v>
      </c>
      <c r="J68" s="176">
        <v>20</v>
      </c>
      <c r="K68" s="176">
        <v>17</v>
      </c>
      <c r="L68" s="176">
        <v>27</v>
      </c>
      <c r="M68" s="176">
        <v>21</v>
      </c>
      <c r="N68" s="176">
        <v>22</v>
      </c>
    </row>
    <row r="69" spans="1:14">
      <c r="A69" s="423" t="s">
        <v>1407</v>
      </c>
      <c r="B69" s="176">
        <v>567</v>
      </c>
      <c r="C69" s="176">
        <v>53</v>
      </c>
      <c r="D69" s="176">
        <v>45</v>
      </c>
      <c r="E69" s="176">
        <v>40</v>
      </c>
      <c r="F69" s="176">
        <v>39</v>
      </c>
      <c r="G69" s="176">
        <v>49</v>
      </c>
      <c r="H69" s="176">
        <v>39</v>
      </c>
      <c r="I69" s="176">
        <v>54</v>
      </c>
      <c r="J69" s="176">
        <v>43</v>
      </c>
      <c r="K69" s="176">
        <v>49</v>
      </c>
      <c r="L69" s="176">
        <v>44</v>
      </c>
      <c r="M69" s="176">
        <v>50</v>
      </c>
      <c r="N69" s="176">
        <v>62</v>
      </c>
    </row>
    <row r="70" spans="1:14">
      <c r="A70" s="423" t="s">
        <v>1406</v>
      </c>
      <c r="B70" s="176">
        <v>1083</v>
      </c>
      <c r="C70" s="176">
        <v>101</v>
      </c>
      <c r="D70" s="176">
        <v>84</v>
      </c>
      <c r="E70" s="176">
        <v>95</v>
      </c>
      <c r="F70" s="176">
        <v>75</v>
      </c>
      <c r="G70" s="176">
        <v>80</v>
      </c>
      <c r="H70" s="176">
        <v>90</v>
      </c>
      <c r="I70" s="176">
        <v>92</v>
      </c>
      <c r="J70" s="176">
        <v>88</v>
      </c>
      <c r="K70" s="176">
        <v>93</v>
      </c>
      <c r="L70" s="176">
        <v>100</v>
      </c>
      <c r="M70" s="176">
        <v>86</v>
      </c>
      <c r="N70" s="176">
        <v>99</v>
      </c>
    </row>
    <row r="71" spans="1:14">
      <c r="A71" s="423" t="s">
        <v>1405</v>
      </c>
      <c r="B71" s="176">
        <v>1328</v>
      </c>
      <c r="C71" s="176">
        <v>125</v>
      </c>
      <c r="D71" s="176">
        <v>110</v>
      </c>
      <c r="E71" s="176">
        <v>112</v>
      </c>
      <c r="F71" s="176">
        <v>102</v>
      </c>
      <c r="G71" s="176">
        <v>111</v>
      </c>
      <c r="H71" s="176">
        <v>94</v>
      </c>
      <c r="I71" s="176">
        <v>125</v>
      </c>
      <c r="J71" s="176">
        <v>103</v>
      </c>
      <c r="K71" s="176">
        <v>117</v>
      </c>
      <c r="L71" s="176">
        <v>101</v>
      </c>
      <c r="M71" s="176">
        <v>121</v>
      </c>
      <c r="N71" s="176">
        <v>107</v>
      </c>
    </row>
    <row r="72" spans="1:14">
      <c r="A72" s="420"/>
      <c r="B72" s="420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</row>
    <row r="73" spans="1:14">
      <c r="A73" s="421" t="s">
        <v>1404</v>
      </c>
      <c r="B73" s="422">
        <v>3104</v>
      </c>
      <c r="C73" s="422">
        <v>285</v>
      </c>
      <c r="D73" s="422">
        <v>248</v>
      </c>
      <c r="E73" s="422">
        <v>253</v>
      </c>
      <c r="F73" s="422">
        <v>258</v>
      </c>
      <c r="G73" s="422">
        <v>246</v>
      </c>
      <c r="H73" s="422">
        <v>272</v>
      </c>
      <c r="I73" s="422">
        <v>255</v>
      </c>
      <c r="J73" s="422">
        <v>240</v>
      </c>
      <c r="K73" s="422">
        <v>272</v>
      </c>
      <c r="L73" s="422">
        <v>251</v>
      </c>
      <c r="M73" s="422">
        <v>247</v>
      </c>
      <c r="N73" s="422">
        <v>277</v>
      </c>
    </row>
    <row r="74" spans="1:14">
      <c r="A74" s="423" t="s">
        <v>1403</v>
      </c>
      <c r="B74" s="176">
        <v>2417</v>
      </c>
      <c r="C74" s="176">
        <v>218</v>
      </c>
      <c r="D74" s="176">
        <v>197</v>
      </c>
      <c r="E74" s="176">
        <v>200</v>
      </c>
      <c r="F74" s="176">
        <v>196</v>
      </c>
      <c r="G74" s="176">
        <v>199</v>
      </c>
      <c r="H74" s="176">
        <v>209</v>
      </c>
      <c r="I74" s="176">
        <v>185</v>
      </c>
      <c r="J74" s="176">
        <v>194</v>
      </c>
      <c r="K74" s="176">
        <v>208</v>
      </c>
      <c r="L74" s="176">
        <v>203</v>
      </c>
      <c r="M74" s="176">
        <v>192</v>
      </c>
      <c r="N74" s="176">
        <v>216</v>
      </c>
    </row>
    <row r="75" spans="1:14">
      <c r="A75" s="423" t="s">
        <v>1402</v>
      </c>
      <c r="B75" s="176">
        <v>687</v>
      </c>
      <c r="C75" s="176">
        <v>67</v>
      </c>
      <c r="D75" s="176">
        <v>51</v>
      </c>
      <c r="E75" s="176">
        <v>53</v>
      </c>
      <c r="F75" s="176">
        <v>62</v>
      </c>
      <c r="G75" s="176">
        <v>47</v>
      </c>
      <c r="H75" s="176">
        <v>63</v>
      </c>
      <c r="I75" s="176">
        <v>70</v>
      </c>
      <c r="J75" s="176">
        <v>46</v>
      </c>
      <c r="K75" s="176">
        <v>64</v>
      </c>
      <c r="L75" s="176">
        <v>48</v>
      </c>
      <c r="M75" s="176">
        <v>55</v>
      </c>
      <c r="N75" s="176">
        <v>61</v>
      </c>
    </row>
    <row r="76" spans="1:14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</row>
    <row r="77" spans="1:14">
      <c r="A77" s="421" t="s">
        <v>1401</v>
      </c>
      <c r="B77" s="422">
        <v>1198</v>
      </c>
      <c r="C77" s="422">
        <v>100</v>
      </c>
      <c r="D77" s="422">
        <v>110</v>
      </c>
      <c r="E77" s="422">
        <v>96</v>
      </c>
      <c r="F77" s="422">
        <v>98</v>
      </c>
      <c r="G77" s="422">
        <v>104</v>
      </c>
      <c r="H77" s="422">
        <v>101</v>
      </c>
      <c r="I77" s="422">
        <v>91</v>
      </c>
      <c r="J77" s="422">
        <v>94</v>
      </c>
      <c r="K77" s="422">
        <v>102</v>
      </c>
      <c r="L77" s="422">
        <v>97</v>
      </c>
      <c r="M77" s="422">
        <v>114</v>
      </c>
      <c r="N77" s="422">
        <v>91</v>
      </c>
    </row>
    <row r="78" spans="1:14">
      <c r="A78" s="423" t="s">
        <v>1400</v>
      </c>
      <c r="B78" s="176">
        <v>821</v>
      </c>
      <c r="C78" s="176">
        <v>64</v>
      </c>
      <c r="D78" s="176">
        <v>81</v>
      </c>
      <c r="E78" s="176">
        <v>66</v>
      </c>
      <c r="F78" s="176">
        <v>71</v>
      </c>
      <c r="G78" s="176">
        <v>67</v>
      </c>
      <c r="H78" s="176">
        <v>70</v>
      </c>
      <c r="I78" s="176">
        <v>63</v>
      </c>
      <c r="J78" s="176">
        <v>64</v>
      </c>
      <c r="K78" s="176">
        <v>71</v>
      </c>
      <c r="L78" s="176">
        <v>62</v>
      </c>
      <c r="M78" s="176">
        <v>79</v>
      </c>
      <c r="N78" s="176">
        <v>63</v>
      </c>
    </row>
    <row r="79" spans="1:14">
      <c r="A79" s="423" t="s">
        <v>1399</v>
      </c>
      <c r="B79" s="176">
        <v>377</v>
      </c>
      <c r="C79" s="176">
        <v>36</v>
      </c>
      <c r="D79" s="176">
        <v>29</v>
      </c>
      <c r="E79" s="176">
        <v>30</v>
      </c>
      <c r="F79" s="176">
        <v>27</v>
      </c>
      <c r="G79" s="176">
        <v>37</v>
      </c>
      <c r="H79" s="176">
        <v>31</v>
      </c>
      <c r="I79" s="176">
        <v>28</v>
      </c>
      <c r="J79" s="176">
        <v>30</v>
      </c>
      <c r="K79" s="176">
        <v>31</v>
      </c>
      <c r="L79" s="176">
        <v>35</v>
      </c>
      <c r="M79" s="176">
        <v>35</v>
      </c>
      <c r="N79" s="176">
        <v>28</v>
      </c>
    </row>
    <row r="80" spans="1:14">
      <c r="A80" s="420"/>
      <c r="B80" s="420"/>
      <c r="C80" s="420"/>
      <c r="D80" s="420"/>
      <c r="E80" s="420"/>
      <c r="F80" s="420"/>
      <c r="G80" s="420"/>
      <c r="H80" s="420"/>
      <c r="I80" s="420"/>
      <c r="J80" s="420"/>
      <c r="K80" s="420"/>
      <c r="L80" s="420"/>
      <c r="M80" s="420"/>
      <c r="N80" s="420"/>
    </row>
    <row r="81" spans="1:14">
      <c r="A81" s="421" t="s">
        <v>1398</v>
      </c>
      <c r="B81" s="422">
        <v>2450</v>
      </c>
      <c r="C81" s="422">
        <v>223</v>
      </c>
      <c r="D81" s="422">
        <v>173</v>
      </c>
      <c r="E81" s="422">
        <v>210</v>
      </c>
      <c r="F81" s="422">
        <v>205</v>
      </c>
      <c r="G81" s="422">
        <v>193</v>
      </c>
      <c r="H81" s="422">
        <v>200</v>
      </c>
      <c r="I81" s="422">
        <v>197</v>
      </c>
      <c r="J81" s="422">
        <v>210</v>
      </c>
      <c r="K81" s="422">
        <v>193</v>
      </c>
      <c r="L81" s="422">
        <v>235</v>
      </c>
      <c r="M81" s="422">
        <v>221</v>
      </c>
      <c r="N81" s="422">
        <v>190</v>
      </c>
    </row>
    <row r="82" spans="1:14">
      <c r="A82" s="423" t="s">
        <v>1397</v>
      </c>
      <c r="B82" s="176">
        <v>1019</v>
      </c>
      <c r="C82" s="176">
        <v>91</v>
      </c>
      <c r="D82" s="176">
        <v>80</v>
      </c>
      <c r="E82" s="176">
        <v>93</v>
      </c>
      <c r="F82" s="176">
        <v>85</v>
      </c>
      <c r="G82" s="176">
        <v>77</v>
      </c>
      <c r="H82" s="176">
        <v>84</v>
      </c>
      <c r="I82" s="176">
        <v>83</v>
      </c>
      <c r="J82" s="176">
        <v>76</v>
      </c>
      <c r="K82" s="176">
        <v>83</v>
      </c>
      <c r="L82" s="176">
        <v>100</v>
      </c>
      <c r="M82" s="176">
        <v>83</v>
      </c>
      <c r="N82" s="176">
        <v>84</v>
      </c>
    </row>
    <row r="83" spans="1:14">
      <c r="A83" s="423" t="s">
        <v>1396</v>
      </c>
      <c r="B83" s="176">
        <v>793</v>
      </c>
      <c r="C83" s="176">
        <v>69</v>
      </c>
      <c r="D83" s="176">
        <v>50</v>
      </c>
      <c r="E83" s="176">
        <v>78</v>
      </c>
      <c r="F83" s="176">
        <v>65</v>
      </c>
      <c r="G83" s="176">
        <v>63</v>
      </c>
      <c r="H83" s="176">
        <v>63</v>
      </c>
      <c r="I83" s="176">
        <v>73</v>
      </c>
      <c r="J83" s="176">
        <v>70</v>
      </c>
      <c r="K83" s="176">
        <v>55</v>
      </c>
      <c r="L83" s="176">
        <v>70</v>
      </c>
      <c r="M83" s="176">
        <v>75</v>
      </c>
      <c r="N83" s="176">
        <v>62</v>
      </c>
    </row>
    <row r="84" spans="1:14">
      <c r="A84" s="423" t="s">
        <v>1395</v>
      </c>
      <c r="B84" s="176">
        <v>561</v>
      </c>
      <c r="C84" s="176">
        <v>51</v>
      </c>
      <c r="D84" s="176">
        <v>40</v>
      </c>
      <c r="E84" s="176">
        <v>33</v>
      </c>
      <c r="F84" s="176">
        <v>50</v>
      </c>
      <c r="G84" s="176">
        <v>50</v>
      </c>
      <c r="H84" s="176">
        <v>50</v>
      </c>
      <c r="I84" s="176">
        <v>36</v>
      </c>
      <c r="J84" s="176">
        <v>47</v>
      </c>
      <c r="K84" s="176">
        <v>50</v>
      </c>
      <c r="L84" s="176">
        <v>59</v>
      </c>
      <c r="M84" s="176">
        <v>56</v>
      </c>
      <c r="N84" s="176">
        <v>39</v>
      </c>
    </row>
    <row r="85" spans="1:14">
      <c r="A85" s="423" t="s">
        <v>1394</v>
      </c>
      <c r="B85" s="176">
        <v>77</v>
      </c>
      <c r="C85" s="176">
        <v>12</v>
      </c>
      <c r="D85" s="176">
        <v>3</v>
      </c>
      <c r="E85" s="176">
        <v>6</v>
      </c>
      <c r="F85" s="176">
        <v>5</v>
      </c>
      <c r="G85" s="176">
        <v>3</v>
      </c>
      <c r="H85" s="176">
        <v>3</v>
      </c>
      <c r="I85" s="176">
        <v>5</v>
      </c>
      <c r="J85" s="176">
        <v>17</v>
      </c>
      <c r="K85" s="176">
        <v>5</v>
      </c>
      <c r="L85" s="176">
        <v>6</v>
      </c>
      <c r="M85" s="176">
        <v>7</v>
      </c>
      <c r="N85" s="176">
        <v>5</v>
      </c>
    </row>
    <row r="86" spans="1:14">
      <c r="A86" s="420"/>
      <c r="B86" s="420"/>
      <c r="C86" s="420"/>
      <c r="D86" s="420"/>
      <c r="E86" s="420"/>
      <c r="F86" s="420"/>
      <c r="G86" s="420"/>
      <c r="H86" s="420"/>
      <c r="I86" s="420"/>
      <c r="J86" s="420"/>
      <c r="K86" s="420"/>
      <c r="L86" s="420"/>
      <c r="M86" s="420"/>
      <c r="N86" s="420"/>
    </row>
    <row r="87" spans="1:14">
      <c r="A87" s="421" t="s">
        <v>1393</v>
      </c>
      <c r="B87" s="422">
        <v>170</v>
      </c>
      <c r="C87" s="422">
        <v>15</v>
      </c>
      <c r="D87" s="422">
        <v>9</v>
      </c>
      <c r="E87" s="422">
        <v>17</v>
      </c>
      <c r="F87" s="422">
        <v>14</v>
      </c>
      <c r="G87" s="422">
        <v>12</v>
      </c>
      <c r="H87" s="422">
        <v>13</v>
      </c>
      <c r="I87" s="422">
        <v>12</v>
      </c>
      <c r="J87" s="422">
        <v>14</v>
      </c>
      <c r="K87" s="422">
        <v>11</v>
      </c>
      <c r="L87" s="422">
        <v>12</v>
      </c>
      <c r="M87" s="422">
        <v>20</v>
      </c>
      <c r="N87" s="422">
        <v>21</v>
      </c>
    </row>
    <row r="88" spans="1:14">
      <c r="A88" s="423" t="s">
        <v>1392</v>
      </c>
      <c r="B88" s="176">
        <v>70</v>
      </c>
      <c r="C88" s="176">
        <v>9</v>
      </c>
      <c r="D88" s="176">
        <v>4</v>
      </c>
      <c r="E88" s="176">
        <v>10</v>
      </c>
      <c r="F88" s="176">
        <v>3</v>
      </c>
      <c r="G88" s="176">
        <v>3</v>
      </c>
      <c r="H88" s="176">
        <v>6</v>
      </c>
      <c r="I88" s="176">
        <v>4</v>
      </c>
      <c r="J88" s="176">
        <v>4</v>
      </c>
      <c r="K88" s="176">
        <v>6</v>
      </c>
      <c r="L88" s="176">
        <v>3</v>
      </c>
      <c r="M88" s="176">
        <v>10</v>
      </c>
      <c r="N88" s="176">
        <v>8</v>
      </c>
    </row>
    <row r="89" spans="1:14">
      <c r="A89" s="423" t="s">
        <v>1391</v>
      </c>
      <c r="B89" s="176">
        <v>51</v>
      </c>
      <c r="C89" s="176">
        <v>4</v>
      </c>
      <c r="D89" s="176">
        <v>2</v>
      </c>
      <c r="E89" s="176">
        <v>4</v>
      </c>
      <c r="F89" s="176">
        <v>3</v>
      </c>
      <c r="G89" s="176">
        <v>3</v>
      </c>
      <c r="H89" s="176">
        <v>3</v>
      </c>
      <c r="I89" s="176">
        <v>4</v>
      </c>
      <c r="J89" s="176">
        <v>5</v>
      </c>
      <c r="K89" s="176">
        <v>2</v>
      </c>
      <c r="L89" s="176">
        <v>8</v>
      </c>
      <c r="M89" s="176">
        <v>6</v>
      </c>
      <c r="N89" s="176">
        <v>7</v>
      </c>
    </row>
    <row r="90" spans="1:14">
      <c r="A90" s="423" t="s">
        <v>1390</v>
      </c>
      <c r="B90" s="176">
        <v>21</v>
      </c>
      <c r="C90" s="176">
        <v>1</v>
      </c>
      <c r="D90" s="176">
        <v>2</v>
      </c>
      <c r="E90" s="176">
        <v>1</v>
      </c>
      <c r="F90" s="176">
        <v>3</v>
      </c>
      <c r="G90" s="176">
        <v>2</v>
      </c>
      <c r="H90" s="176">
        <v>3</v>
      </c>
      <c r="I90" s="176">
        <v>1</v>
      </c>
      <c r="J90" s="176">
        <v>1</v>
      </c>
      <c r="K90" s="176">
        <v>1</v>
      </c>
      <c r="L90" s="176">
        <v>1</v>
      </c>
      <c r="M90" s="176">
        <v>2</v>
      </c>
      <c r="N90" s="176">
        <v>3</v>
      </c>
    </row>
    <row r="91" spans="1:14">
      <c r="A91" s="423" t="s">
        <v>1389</v>
      </c>
      <c r="B91" s="176">
        <v>28</v>
      </c>
      <c r="C91" s="176">
        <v>1</v>
      </c>
      <c r="D91" s="176">
        <v>1</v>
      </c>
      <c r="E91" s="176">
        <v>2</v>
      </c>
      <c r="F91" s="176">
        <v>5</v>
      </c>
      <c r="G91" s="176">
        <v>4</v>
      </c>
      <c r="H91" s="176">
        <v>1</v>
      </c>
      <c r="I91" s="176">
        <v>3</v>
      </c>
      <c r="J91" s="176">
        <v>4</v>
      </c>
      <c r="K91" s="176">
        <v>2</v>
      </c>
      <c r="L91" s="176">
        <v>0</v>
      </c>
      <c r="M91" s="176">
        <v>2</v>
      </c>
      <c r="N91" s="176">
        <v>3</v>
      </c>
    </row>
    <row r="92" spans="1:14">
      <c r="A92" s="420"/>
      <c r="B92" s="420"/>
      <c r="C92" s="420"/>
      <c r="D92" s="420"/>
      <c r="E92" s="420"/>
      <c r="F92" s="420"/>
      <c r="G92" s="420"/>
      <c r="H92" s="420"/>
      <c r="I92" s="420"/>
      <c r="J92" s="420"/>
      <c r="K92" s="420"/>
      <c r="L92" s="420"/>
      <c r="M92" s="420"/>
      <c r="N92" s="420"/>
    </row>
    <row r="93" spans="1:14">
      <c r="A93" s="421" t="s">
        <v>1388</v>
      </c>
      <c r="B93" s="422">
        <v>66</v>
      </c>
      <c r="C93" s="422">
        <v>5</v>
      </c>
      <c r="D93" s="422">
        <v>3</v>
      </c>
      <c r="E93" s="422">
        <v>8</v>
      </c>
      <c r="F93" s="422">
        <v>7</v>
      </c>
      <c r="G93" s="422">
        <v>3</v>
      </c>
      <c r="H93" s="422">
        <v>4</v>
      </c>
      <c r="I93" s="422">
        <v>6</v>
      </c>
      <c r="J93" s="422">
        <v>3</v>
      </c>
      <c r="K93" s="422">
        <v>11</v>
      </c>
      <c r="L93" s="422">
        <v>5</v>
      </c>
      <c r="M93" s="422">
        <v>5</v>
      </c>
      <c r="N93" s="422">
        <v>6</v>
      </c>
    </row>
    <row r="94" spans="1:14">
      <c r="A94" s="423" t="s">
        <v>1387</v>
      </c>
      <c r="B94" s="176">
        <v>45</v>
      </c>
      <c r="C94" s="176">
        <v>3</v>
      </c>
      <c r="D94" s="176">
        <v>2</v>
      </c>
      <c r="E94" s="176">
        <v>4</v>
      </c>
      <c r="F94" s="176">
        <v>5</v>
      </c>
      <c r="G94" s="176">
        <v>2</v>
      </c>
      <c r="H94" s="176">
        <v>2</v>
      </c>
      <c r="I94" s="176">
        <v>5</v>
      </c>
      <c r="J94" s="176">
        <v>2</v>
      </c>
      <c r="K94" s="176">
        <v>9</v>
      </c>
      <c r="L94" s="176">
        <v>4</v>
      </c>
      <c r="M94" s="176">
        <v>3</v>
      </c>
      <c r="N94" s="176">
        <v>4</v>
      </c>
    </row>
    <row r="95" spans="1:14">
      <c r="A95" s="423" t="s">
        <v>1386</v>
      </c>
      <c r="B95" s="176">
        <v>7</v>
      </c>
      <c r="C95" s="176">
        <v>2</v>
      </c>
      <c r="D95" s="176">
        <v>0</v>
      </c>
      <c r="E95" s="176">
        <v>2</v>
      </c>
      <c r="F95" s="176">
        <v>0</v>
      </c>
      <c r="G95" s="176">
        <v>0</v>
      </c>
      <c r="H95" s="176">
        <v>1</v>
      </c>
      <c r="I95" s="176">
        <v>0</v>
      </c>
      <c r="J95" s="176">
        <v>0</v>
      </c>
      <c r="K95" s="176">
        <v>1</v>
      </c>
      <c r="L95" s="176">
        <v>0</v>
      </c>
      <c r="M95" s="176">
        <v>1</v>
      </c>
      <c r="N95" s="176">
        <v>0</v>
      </c>
    </row>
    <row r="96" spans="1:14">
      <c r="A96" s="423" t="s">
        <v>1385</v>
      </c>
      <c r="B96" s="176">
        <v>8</v>
      </c>
      <c r="C96" s="176">
        <v>0</v>
      </c>
      <c r="D96" s="176">
        <v>1</v>
      </c>
      <c r="E96" s="176">
        <v>0</v>
      </c>
      <c r="F96" s="176">
        <v>1</v>
      </c>
      <c r="G96" s="176">
        <v>1</v>
      </c>
      <c r="H96" s="176">
        <v>1</v>
      </c>
      <c r="I96" s="176">
        <v>1</v>
      </c>
      <c r="J96" s="176">
        <v>1</v>
      </c>
      <c r="K96" s="176">
        <v>0</v>
      </c>
      <c r="L96" s="176">
        <v>1</v>
      </c>
      <c r="M96" s="176">
        <v>0</v>
      </c>
      <c r="N96" s="176">
        <v>1</v>
      </c>
    </row>
    <row r="97" spans="1:14">
      <c r="A97" s="423" t="s">
        <v>1384</v>
      </c>
      <c r="B97" s="176">
        <v>6</v>
      </c>
      <c r="C97" s="176">
        <v>0</v>
      </c>
      <c r="D97" s="176">
        <v>0</v>
      </c>
      <c r="E97" s="176">
        <v>2</v>
      </c>
      <c r="F97" s="176">
        <v>1</v>
      </c>
      <c r="G97" s="176">
        <v>0</v>
      </c>
      <c r="H97" s="176">
        <v>0</v>
      </c>
      <c r="I97" s="176">
        <v>0</v>
      </c>
      <c r="J97" s="176">
        <v>0</v>
      </c>
      <c r="K97" s="176">
        <v>1</v>
      </c>
      <c r="L97" s="176">
        <v>0</v>
      </c>
      <c r="M97" s="176">
        <v>1</v>
      </c>
      <c r="N97" s="176">
        <v>1</v>
      </c>
    </row>
    <row r="98" spans="1:14">
      <c r="A98" s="424"/>
      <c r="B98" s="425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</row>
    <row r="99" spans="1:14">
      <c r="A99" s="424" t="s">
        <v>4082</v>
      </c>
      <c r="B99" s="425"/>
      <c r="C99" s="425"/>
      <c r="D99" s="425"/>
      <c r="E99" s="425"/>
      <c r="F99" s="425"/>
      <c r="G99" s="425"/>
      <c r="H99" s="425"/>
      <c r="I99" s="425"/>
      <c r="J99" s="425"/>
      <c r="K99" s="425"/>
      <c r="L99" s="425"/>
      <c r="M99" s="425"/>
    </row>
  </sheetData>
  <mergeCells count="4">
    <mergeCell ref="B2:N2"/>
    <mergeCell ref="B3:N3"/>
    <mergeCell ref="B6:N6"/>
    <mergeCell ref="C8:N8"/>
  </mergeCells>
  <hyperlinks>
    <hyperlink ref="A1" location="Indice!A32" display="Volver 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4">
    <outlinePr summaryBelow="0" summaryRight="0"/>
  </sheetPr>
  <dimension ref="A1:N6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7.6640625" style="35" bestFit="1" customWidth="1"/>
    <col min="2" max="3" width="5.6640625" style="35" bestFit="1" customWidth="1"/>
    <col min="4" max="11" width="6.5546875" style="35" bestFit="1" customWidth="1"/>
    <col min="12" max="12" width="12.6640625" style="35" bestFit="1" customWidth="1"/>
    <col min="13" max="13" width="11.44140625" style="35" bestFit="1" customWidth="1"/>
    <col min="14" max="14" width="0.109375" style="35" customWidth="1"/>
    <col min="15" max="256" width="8.88671875" style="35"/>
    <col min="257" max="257" width="17.6640625" style="35" bestFit="1" customWidth="1"/>
    <col min="258" max="259" width="5.6640625" style="35" bestFit="1" customWidth="1"/>
    <col min="260" max="267" width="6.5546875" style="35" bestFit="1" customWidth="1"/>
    <col min="268" max="268" width="12.6640625" style="35" bestFit="1" customWidth="1"/>
    <col min="269" max="269" width="11.44140625" style="35" bestFit="1" customWidth="1"/>
    <col min="270" max="270" width="0.109375" style="35" customWidth="1"/>
    <col min="271" max="512" width="8.88671875" style="35"/>
    <col min="513" max="513" width="17.6640625" style="35" bestFit="1" customWidth="1"/>
    <col min="514" max="515" width="5.6640625" style="35" bestFit="1" customWidth="1"/>
    <col min="516" max="523" width="6.5546875" style="35" bestFit="1" customWidth="1"/>
    <col min="524" max="524" width="12.6640625" style="35" bestFit="1" customWidth="1"/>
    <col min="525" max="525" width="11.44140625" style="35" bestFit="1" customWidth="1"/>
    <col min="526" max="526" width="0.109375" style="35" customWidth="1"/>
    <col min="527" max="768" width="8.88671875" style="35"/>
    <col min="769" max="769" width="17.6640625" style="35" bestFit="1" customWidth="1"/>
    <col min="770" max="771" width="5.6640625" style="35" bestFit="1" customWidth="1"/>
    <col min="772" max="779" width="6.5546875" style="35" bestFit="1" customWidth="1"/>
    <col min="780" max="780" width="12.6640625" style="35" bestFit="1" customWidth="1"/>
    <col min="781" max="781" width="11.44140625" style="35" bestFit="1" customWidth="1"/>
    <col min="782" max="782" width="0.109375" style="35" customWidth="1"/>
    <col min="783" max="1024" width="8.88671875" style="35"/>
    <col min="1025" max="1025" width="17.6640625" style="35" bestFit="1" customWidth="1"/>
    <col min="1026" max="1027" width="5.6640625" style="35" bestFit="1" customWidth="1"/>
    <col min="1028" max="1035" width="6.5546875" style="35" bestFit="1" customWidth="1"/>
    <col min="1036" max="1036" width="12.6640625" style="35" bestFit="1" customWidth="1"/>
    <col min="1037" max="1037" width="11.44140625" style="35" bestFit="1" customWidth="1"/>
    <col min="1038" max="1038" width="0.109375" style="35" customWidth="1"/>
    <col min="1039" max="1280" width="8.88671875" style="35"/>
    <col min="1281" max="1281" width="17.6640625" style="35" bestFit="1" customWidth="1"/>
    <col min="1282" max="1283" width="5.6640625" style="35" bestFit="1" customWidth="1"/>
    <col min="1284" max="1291" width="6.5546875" style="35" bestFit="1" customWidth="1"/>
    <col min="1292" max="1292" width="12.6640625" style="35" bestFit="1" customWidth="1"/>
    <col min="1293" max="1293" width="11.44140625" style="35" bestFit="1" customWidth="1"/>
    <col min="1294" max="1294" width="0.109375" style="35" customWidth="1"/>
    <col min="1295" max="1536" width="8.88671875" style="35"/>
    <col min="1537" max="1537" width="17.6640625" style="35" bestFit="1" customWidth="1"/>
    <col min="1538" max="1539" width="5.6640625" style="35" bestFit="1" customWidth="1"/>
    <col min="1540" max="1547" width="6.5546875" style="35" bestFit="1" customWidth="1"/>
    <col min="1548" max="1548" width="12.6640625" style="35" bestFit="1" customWidth="1"/>
    <col min="1549" max="1549" width="11.44140625" style="35" bestFit="1" customWidth="1"/>
    <col min="1550" max="1550" width="0.109375" style="35" customWidth="1"/>
    <col min="1551" max="1792" width="8.88671875" style="35"/>
    <col min="1793" max="1793" width="17.6640625" style="35" bestFit="1" customWidth="1"/>
    <col min="1794" max="1795" width="5.6640625" style="35" bestFit="1" customWidth="1"/>
    <col min="1796" max="1803" width="6.5546875" style="35" bestFit="1" customWidth="1"/>
    <col min="1804" max="1804" width="12.6640625" style="35" bestFit="1" customWidth="1"/>
    <col min="1805" max="1805" width="11.44140625" style="35" bestFit="1" customWidth="1"/>
    <col min="1806" max="1806" width="0.109375" style="35" customWidth="1"/>
    <col min="1807" max="2048" width="8.88671875" style="35"/>
    <col min="2049" max="2049" width="17.6640625" style="35" bestFit="1" customWidth="1"/>
    <col min="2050" max="2051" width="5.6640625" style="35" bestFit="1" customWidth="1"/>
    <col min="2052" max="2059" width="6.5546875" style="35" bestFit="1" customWidth="1"/>
    <col min="2060" max="2060" width="12.6640625" style="35" bestFit="1" customWidth="1"/>
    <col min="2061" max="2061" width="11.44140625" style="35" bestFit="1" customWidth="1"/>
    <col min="2062" max="2062" width="0.109375" style="35" customWidth="1"/>
    <col min="2063" max="2304" width="8.88671875" style="35"/>
    <col min="2305" max="2305" width="17.6640625" style="35" bestFit="1" customWidth="1"/>
    <col min="2306" max="2307" width="5.6640625" style="35" bestFit="1" customWidth="1"/>
    <col min="2308" max="2315" width="6.5546875" style="35" bestFit="1" customWidth="1"/>
    <col min="2316" max="2316" width="12.6640625" style="35" bestFit="1" customWidth="1"/>
    <col min="2317" max="2317" width="11.44140625" style="35" bestFit="1" customWidth="1"/>
    <col min="2318" max="2318" width="0.109375" style="35" customWidth="1"/>
    <col min="2319" max="2560" width="8.88671875" style="35"/>
    <col min="2561" max="2561" width="17.6640625" style="35" bestFit="1" customWidth="1"/>
    <col min="2562" max="2563" width="5.6640625" style="35" bestFit="1" customWidth="1"/>
    <col min="2564" max="2571" width="6.5546875" style="35" bestFit="1" customWidth="1"/>
    <col min="2572" max="2572" width="12.6640625" style="35" bestFit="1" customWidth="1"/>
    <col min="2573" max="2573" width="11.44140625" style="35" bestFit="1" customWidth="1"/>
    <col min="2574" max="2574" width="0.109375" style="35" customWidth="1"/>
    <col min="2575" max="2816" width="8.88671875" style="35"/>
    <col min="2817" max="2817" width="17.6640625" style="35" bestFit="1" customWidth="1"/>
    <col min="2818" max="2819" width="5.6640625" style="35" bestFit="1" customWidth="1"/>
    <col min="2820" max="2827" width="6.5546875" style="35" bestFit="1" customWidth="1"/>
    <col min="2828" max="2828" width="12.6640625" style="35" bestFit="1" customWidth="1"/>
    <col min="2829" max="2829" width="11.44140625" style="35" bestFit="1" customWidth="1"/>
    <col min="2830" max="2830" width="0.109375" style="35" customWidth="1"/>
    <col min="2831" max="3072" width="8.88671875" style="35"/>
    <col min="3073" max="3073" width="17.6640625" style="35" bestFit="1" customWidth="1"/>
    <col min="3074" max="3075" width="5.6640625" style="35" bestFit="1" customWidth="1"/>
    <col min="3076" max="3083" width="6.5546875" style="35" bestFit="1" customWidth="1"/>
    <col min="3084" max="3084" width="12.6640625" style="35" bestFit="1" customWidth="1"/>
    <col min="3085" max="3085" width="11.44140625" style="35" bestFit="1" customWidth="1"/>
    <col min="3086" max="3086" width="0.109375" style="35" customWidth="1"/>
    <col min="3087" max="3328" width="8.88671875" style="35"/>
    <col min="3329" max="3329" width="17.6640625" style="35" bestFit="1" customWidth="1"/>
    <col min="3330" max="3331" width="5.6640625" style="35" bestFit="1" customWidth="1"/>
    <col min="3332" max="3339" width="6.5546875" style="35" bestFit="1" customWidth="1"/>
    <col min="3340" max="3340" width="12.6640625" style="35" bestFit="1" customWidth="1"/>
    <col min="3341" max="3341" width="11.44140625" style="35" bestFit="1" customWidth="1"/>
    <col min="3342" max="3342" width="0.109375" style="35" customWidth="1"/>
    <col min="3343" max="3584" width="8.88671875" style="35"/>
    <col min="3585" max="3585" width="17.6640625" style="35" bestFit="1" customWidth="1"/>
    <col min="3586" max="3587" width="5.6640625" style="35" bestFit="1" customWidth="1"/>
    <col min="3588" max="3595" width="6.5546875" style="35" bestFit="1" customWidth="1"/>
    <col min="3596" max="3596" width="12.6640625" style="35" bestFit="1" customWidth="1"/>
    <col min="3597" max="3597" width="11.44140625" style="35" bestFit="1" customWidth="1"/>
    <col min="3598" max="3598" width="0.109375" style="35" customWidth="1"/>
    <col min="3599" max="3840" width="8.88671875" style="35"/>
    <col min="3841" max="3841" width="17.6640625" style="35" bestFit="1" customWidth="1"/>
    <col min="3842" max="3843" width="5.6640625" style="35" bestFit="1" customWidth="1"/>
    <col min="3844" max="3851" width="6.5546875" style="35" bestFit="1" customWidth="1"/>
    <col min="3852" max="3852" width="12.6640625" style="35" bestFit="1" customWidth="1"/>
    <col min="3853" max="3853" width="11.44140625" style="35" bestFit="1" customWidth="1"/>
    <col min="3854" max="3854" width="0.109375" style="35" customWidth="1"/>
    <col min="3855" max="4096" width="8.88671875" style="35"/>
    <col min="4097" max="4097" width="17.6640625" style="35" bestFit="1" customWidth="1"/>
    <col min="4098" max="4099" width="5.6640625" style="35" bestFit="1" customWidth="1"/>
    <col min="4100" max="4107" width="6.5546875" style="35" bestFit="1" customWidth="1"/>
    <col min="4108" max="4108" width="12.6640625" style="35" bestFit="1" customWidth="1"/>
    <col min="4109" max="4109" width="11.44140625" style="35" bestFit="1" customWidth="1"/>
    <col min="4110" max="4110" width="0.109375" style="35" customWidth="1"/>
    <col min="4111" max="4352" width="8.88671875" style="35"/>
    <col min="4353" max="4353" width="17.6640625" style="35" bestFit="1" customWidth="1"/>
    <col min="4354" max="4355" width="5.6640625" style="35" bestFit="1" customWidth="1"/>
    <col min="4356" max="4363" width="6.5546875" style="35" bestFit="1" customWidth="1"/>
    <col min="4364" max="4364" width="12.6640625" style="35" bestFit="1" customWidth="1"/>
    <col min="4365" max="4365" width="11.44140625" style="35" bestFit="1" customWidth="1"/>
    <col min="4366" max="4366" width="0.109375" style="35" customWidth="1"/>
    <col min="4367" max="4608" width="8.88671875" style="35"/>
    <col min="4609" max="4609" width="17.6640625" style="35" bestFit="1" customWidth="1"/>
    <col min="4610" max="4611" width="5.6640625" style="35" bestFit="1" customWidth="1"/>
    <col min="4612" max="4619" width="6.5546875" style="35" bestFit="1" customWidth="1"/>
    <col min="4620" max="4620" width="12.6640625" style="35" bestFit="1" customWidth="1"/>
    <col min="4621" max="4621" width="11.44140625" style="35" bestFit="1" customWidth="1"/>
    <col min="4622" max="4622" width="0.109375" style="35" customWidth="1"/>
    <col min="4623" max="4864" width="8.88671875" style="35"/>
    <col min="4865" max="4865" width="17.6640625" style="35" bestFit="1" customWidth="1"/>
    <col min="4866" max="4867" width="5.6640625" style="35" bestFit="1" customWidth="1"/>
    <col min="4868" max="4875" width="6.5546875" style="35" bestFit="1" customWidth="1"/>
    <col min="4876" max="4876" width="12.6640625" style="35" bestFit="1" customWidth="1"/>
    <col min="4877" max="4877" width="11.44140625" style="35" bestFit="1" customWidth="1"/>
    <col min="4878" max="4878" width="0.109375" style="35" customWidth="1"/>
    <col min="4879" max="5120" width="8.88671875" style="35"/>
    <col min="5121" max="5121" width="17.6640625" style="35" bestFit="1" customWidth="1"/>
    <col min="5122" max="5123" width="5.6640625" style="35" bestFit="1" customWidth="1"/>
    <col min="5124" max="5131" width="6.5546875" style="35" bestFit="1" customWidth="1"/>
    <col min="5132" max="5132" width="12.6640625" style="35" bestFit="1" customWidth="1"/>
    <col min="5133" max="5133" width="11.44140625" style="35" bestFit="1" customWidth="1"/>
    <col min="5134" max="5134" width="0.109375" style="35" customWidth="1"/>
    <col min="5135" max="5376" width="8.88671875" style="35"/>
    <col min="5377" max="5377" width="17.6640625" style="35" bestFit="1" customWidth="1"/>
    <col min="5378" max="5379" width="5.6640625" style="35" bestFit="1" customWidth="1"/>
    <col min="5380" max="5387" width="6.5546875" style="35" bestFit="1" customWidth="1"/>
    <col min="5388" max="5388" width="12.6640625" style="35" bestFit="1" customWidth="1"/>
    <col min="5389" max="5389" width="11.44140625" style="35" bestFit="1" customWidth="1"/>
    <col min="5390" max="5390" width="0.109375" style="35" customWidth="1"/>
    <col min="5391" max="5632" width="8.88671875" style="35"/>
    <col min="5633" max="5633" width="17.6640625" style="35" bestFit="1" customWidth="1"/>
    <col min="5634" max="5635" width="5.6640625" style="35" bestFit="1" customWidth="1"/>
    <col min="5636" max="5643" width="6.5546875" style="35" bestFit="1" customWidth="1"/>
    <col min="5644" max="5644" width="12.6640625" style="35" bestFit="1" customWidth="1"/>
    <col min="5645" max="5645" width="11.44140625" style="35" bestFit="1" customWidth="1"/>
    <col min="5646" max="5646" width="0.109375" style="35" customWidth="1"/>
    <col min="5647" max="5888" width="8.88671875" style="35"/>
    <col min="5889" max="5889" width="17.6640625" style="35" bestFit="1" customWidth="1"/>
    <col min="5890" max="5891" width="5.6640625" style="35" bestFit="1" customWidth="1"/>
    <col min="5892" max="5899" width="6.5546875" style="35" bestFit="1" customWidth="1"/>
    <col min="5900" max="5900" width="12.6640625" style="35" bestFit="1" customWidth="1"/>
    <col min="5901" max="5901" width="11.44140625" style="35" bestFit="1" customWidth="1"/>
    <col min="5902" max="5902" width="0.109375" style="35" customWidth="1"/>
    <col min="5903" max="6144" width="8.88671875" style="35"/>
    <col min="6145" max="6145" width="17.6640625" style="35" bestFit="1" customWidth="1"/>
    <col min="6146" max="6147" width="5.6640625" style="35" bestFit="1" customWidth="1"/>
    <col min="6148" max="6155" width="6.5546875" style="35" bestFit="1" customWidth="1"/>
    <col min="6156" max="6156" width="12.6640625" style="35" bestFit="1" customWidth="1"/>
    <col min="6157" max="6157" width="11.44140625" style="35" bestFit="1" customWidth="1"/>
    <col min="6158" max="6158" width="0.109375" style="35" customWidth="1"/>
    <col min="6159" max="6400" width="8.88671875" style="35"/>
    <col min="6401" max="6401" width="17.6640625" style="35" bestFit="1" customWidth="1"/>
    <col min="6402" max="6403" width="5.6640625" style="35" bestFit="1" customWidth="1"/>
    <col min="6404" max="6411" width="6.5546875" style="35" bestFit="1" customWidth="1"/>
    <col min="6412" max="6412" width="12.6640625" style="35" bestFit="1" customWidth="1"/>
    <col min="6413" max="6413" width="11.44140625" style="35" bestFit="1" customWidth="1"/>
    <col min="6414" max="6414" width="0.109375" style="35" customWidth="1"/>
    <col min="6415" max="6656" width="8.88671875" style="35"/>
    <col min="6657" max="6657" width="17.6640625" style="35" bestFit="1" customWidth="1"/>
    <col min="6658" max="6659" width="5.6640625" style="35" bestFit="1" customWidth="1"/>
    <col min="6660" max="6667" width="6.5546875" style="35" bestFit="1" customWidth="1"/>
    <col min="6668" max="6668" width="12.6640625" style="35" bestFit="1" customWidth="1"/>
    <col min="6669" max="6669" width="11.44140625" style="35" bestFit="1" customWidth="1"/>
    <col min="6670" max="6670" width="0.109375" style="35" customWidth="1"/>
    <col min="6671" max="6912" width="8.88671875" style="35"/>
    <col min="6913" max="6913" width="17.6640625" style="35" bestFit="1" customWidth="1"/>
    <col min="6914" max="6915" width="5.6640625" style="35" bestFit="1" customWidth="1"/>
    <col min="6916" max="6923" width="6.5546875" style="35" bestFit="1" customWidth="1"/>
    <col min="6924" max="6924" width="12.6640625" style="35" bestFit="1" customWidth="1"/>
    <col min="6925" max="6925" width="11.44140625" style="35" bestFit="1" customWidth="1"/>
    <col min="6926" max="6926" width="0.109375" style="35" customWidth="1"/>
    <col min="6927" max="7168" width="8.88671875" style="35"/>
    <col min="7169" max="7169" width="17.6640625" style="35" bestFit="1" customWidth="1"/>
    <col min="7170" max="7171" width="5.6640625" style="35" bestFit="1" customWidth="1"/>
    <col min="7172" max="7179" width="6.5546875" style="35" bestFit="1" customWidth="1"/>
    <col min="7180" max="7180" width="12.6640625" style="35" bestFit="1" customWidth="1"/>
    <col min="7181" max="7181" width="11.44140625" style="35" bestFit="1" customWidth="1"/>
    <col min="7182" max="7182" width="0.109375" style="35" customWidth="1"/>
    <col min="7183" max="7424" width="8.88671875" style="35"/>
    <col min="7425" max="7425" width="17.6640625" style="35" bestFit="1" customWidth="1"/>
    <col min="7426" max="7427" width="5.6640625" style="35" bestFit="1" customWidth="1"/>
    <col min="7428" max="7435" width="6.5546875" style="35" bestFit="1" customWidth="1"/>
    <col min="7436" max="7436" width="12.6640625" style="35" bestFit="1" customWidth="1"/>
    <col min="7437" max="7437" width="11.44140625" style="35" bestFit="1" customWidth="1"/>
    <col min="7438" max="7438" width="0.109375" style="35" customWidth="1"/>
    <col min="7439" max="7680" width="8.88671875" style="35"/>
    <col min="7681" max="7681" width="17.6640625" style="35" bestFit="1" customWidth="1"/>
    <col min="7682" max="7683" width="5.6640625" style="35" bestFit="1" customWidth="1"/>
    <col min="7684" max="7691" width="6.5546875" style="35" bestFit="1" customWidth="1"/>
    <col min="7692" max="7692" width="12.6640625" style="35" bestFit="1" customWidth="1"/>
    <col min="7693" max="7693" width="11.44140625" style="35" bestFit="1" customWidth="1"/>
    <col min="7694" max="7694" width="0.109375" style="35" customWidth="1"/>
    <col min="7695" max="7936" width="8.88671875" style="35"/>
    <col min="7937" max="7937" width="17.6640625" style="35" bestFit="1" customWidth="1"/>
    <col min="7938" max="7939" width="5.6640625" style="35" bestFit="1" customWidth="1"/>
    <col min="7940" max="7947" width="6.5546875" style="35" bestFit="1" customWidth="1"/>
    <col min="7948" max="7948" width="12.6640625" style="35" bestFit="1" customWidth="1"/>
    <col min="7949" max="7949" width="11.44140625" style="35" bestFit="1" customWidth="1"/>
    <col min="7950" max="7950" width="0.109375" style="35" customWidth="1"/>
    <col min="7951" max="8192" width="8.88671875" style="35"/>
    <col min="8193" max="8193" width="17.6640625" style="35" bestFit="1" customWidth="1"/>
    <col min="8194" max="8195" width="5.6640625" style="35" bestFit="1" customWidth="1"/>
    <col min="8196" max="8203" width="6.5546875" style="35" bestFit="1" customWidth="1"/>
    <col min="8204" max="8204" width="12.6640625" style="35" bestFit="1" customWidth="1"/>
    <col min="8205" max="8205" width="11.44140625" style="35" bestFit="1" customWidth="1"/>
    <col min="8206" max="8206" width="0.109375" style="35" customWidth="1"/>
    <col min="8207" max="8448" width="8.88671875" style="35"/>
    <col min="8449" max="8449" width="17.6640625" style="35" bestFit="1" customWidth="1"/>
    <col min="8450" max="8451" width="5.6640625" style="35" bestFit="1" customWidth="1"/>
    <col min="8452" max="8459" width="6.5546875" style="35" bestFit="1" customWidth="1"/>
    <col min="8460" max="8460" width="12.6640625" style="35" bestFit="1" customWidth="1"/>
    <col min="8461" max="8461" width="11.44140625" style="35" bestFit="1" customWidth="1"/>
    <col min="8462" max="8462" width="0.109375" style="35" customWidth="1"/>
    <col min="8463" max="8704" width="8.88671875" style="35"/>
    <col min="8705" max="8705" width="17.6640625" style="35" bestFit="1" customWidth="1"/>
    <col min="8706" max="8707" width="5.6640625" style="35" bestFit="1" customWidth="1"/>
    <col min="8708" max="8715" width="6.5546875" style="35" bestFit="1" customWidth="1"/>
    <col min="8716" max="8716" width="12.6640625" style="35" bestFit="1" customWidth="1"/>
    <col min="8717" max="8717" width="11.44140625" style="35" bestFit="1" customWidth="1"/>
    <col min="8718" max="8718" width="0.109375" style="35" customWidth="1"/>
    <col min="8719" max="8960" width="8.88671875" style="35"/>
    <col min="8961" max="8961" width="17.6640625" style="35" bestFit="1" customWidth="1"/>
    <col min="8962" max="8963" width="5.6640625" style="35" bestFit="1" customWidth="1"/>
    <col min="8964" max="8971" width="6.5546875" style="35" bestFit="1" customWidth="1"/>
    <col min="8972" max="8972" width="12.6640625" style="35" bestFit="1" customWidth="1"/>
    <col min="8973" max="8973" width="11.44140625" style="35" bestFit="1" customWidth="1"/>
    <col min="8974" max="8974" width="0.109375" style="35" customWidth="1"/>
    <col min="8975" max="9216" width="8.88671875" style="35"/>
    <col min="9217" max="9217" width="17.6640625" style="35" bestFit="1" customWidth="1"/>
    <col min="9218" max="9219" width="5.6640625" style="35" bestFit="1" customWidth="1"/>
    <col min="9220" max="9227" width="6.5546875" style="35" bestFit="1" customWidth="1"/>
    <col min="9228" max="9228" width="12.6640625" style="35" bestFit="1" customWidth="1"/>
    <col min="9229" max="9229" width="11.44140625" style="35" bestFit="1" customWidth="1"/>
    <col min="9230" max="9230" width="0.109375" style="35" customWidth="1"/>
    <col min="9231" max="9472" width="8.88671875" style="35"/>
    <col min="9473" max="9473" width="17.6640625" style="35" bestFit="1" customWidth="1"/>
    <col min="9474" max="9475" width="5.6640625" style="35" bestFit="1" customWidth="1"/>
    <col min="9476" max="9483" width="6.5546875" style="35" bestFit="1" customWidth="1"/>
    <col min="9484" max="9484" width="12.6640625" style="35" bestFit="1" customWidth="1"/>
    <col min="9485" max="9485" width="11.44140625" style="35" bestFit="1" customWidth="1"/>
    <col min="9486" max="9486" width="0.109375" style="35" customWidth="1"/>
    <col min="9487" max="9728" width="8.88671875" style="35"/>
    <col min="9729" max="9729" width="17.6640625" style="35" bestFit="1" customWidth="1"/>
    <col min="9730" max="9731" width="5.6640625" style="35" bestFit="1" customWidth="1"/>
    <col min="9732" max="9739" width="6.5546875" style="35" bestFit="1" customWidth="1"/>
    <col min="9740" max="9740" width="12.6640625" style="35" bestFit="1" customWidth="1"/>
    <col min="9741" max="9741" width="11.44140625" style="35" bestFit="1" customWidth="1"/>
    <col min="9742" max="9742" width="0.109375" style="35" customWidth="1"/>
    <col min="9743" max="9984" width="8.88671875" style="35"/>
    <col min="9985" max="9985" width="17.6640625" style="35" bestFit="1" customWidth="1"/>
    <col min="9986" max="9987" width="5.6640625" style="35" bestFit="1" customWidth="1"/>
    <col min="9988" max="9995" width="6.5546875" style="35" bestFit="1" customWidth="1"/>
    <col min="9996" max="9996" width="12.6640625" style="35" bestFit="1" customWidth="1"/>
    <col min="9997" max="9997" width="11.44140625" style="35" bestFit="1" customWidth="1"/>
    <col min="9998" max="9998" width="0.109375" style="35" customWidth="1"/>
    <col min="9999" max="10240" width="8.88671875" style="35"/>
    <col min="10241" max="10241" width="17.6640625" style="35" bestFit="1" customWidth="1"/>
    <col min="10242" max="10243" width="5.6640625" style="35" bestFit="1" customWidth="1"/>
    <col min="10244" max="10251" width="6.5546875" style="35" bestFit="1" customWidth="1"/>
    <col min="10252" max="10252" width="12.6640625" style="35" bestFit="1" customWidth="1"/>
    <col min="10253" max="10253" width="11.44140625" style="35" bestFit="1" customWidth="1"/>
    <col min="10254" max="10254" width="0.109375" style="35" customWidth="1"/>
    <col min="10255" max="10496" width="8.88671875" style="35"/>
    <col min="10497" max="10497" width="17.6640625" style="35" bestFit="1" customWidth="1"/>
    <col min="10498" max="10499" width="5.6640625" style="35" bestFit="1" customWidth="1"/>
    <col min="10500" max="10507" width="6.5546875" style="35" bestFit="1" customWidth="1"/>
    <col min="10508" max="10508" width="12.6640625" style="35" bestFit="1" customWidth="1"/>
    <col min="10509" max="10509" width="11.44140625" style="35" bestFit="1" customWidth="1"/>
    <col min="10510" max="10510" width="0.109375" style="35" customWidth="1"/>
    <col min="10511" max="10752" width="8.88671875" style="35"/>
    <col min="10753" max="10753" width="17.6640625" style="35" bestFit="1" customWidth="1"/>
    <col min="10754" max="10755" width="5.6640625" style="35" bestFit="1" customWidth="1"/>
    <col min="10756" max="10763" width="6.5546875" style="35" bestFit="1" customWidth="1"/>
    <col min="10764" max="10764" width="12.6640625" style="35" bestFit="1" customWidth="1"/>
    <col min="10765" max="10765" width="11.44140625" style="35" bestFit="1" customWidth="1"/>
    <col min="10766" max="10766" width="0.109375" style="35" customWidth="1"/>
    <col min="10767" max="11008" width="8.88671875" style="35"/>
    <col min="11009" max="11009" width="17.6640625" style="35" bestFit="1" customWidth="1"/>
    <col min="11010" max="11011" width="5.6640625" style="35" bestFit="1" customWidth="1"/>
    <col min="11012" max="11019" width="6.5546875" style="35" bestFit="1" customWidth="1"/>
    <col min="11020" max="11020" width="12.6640625" style="35" bestFit="1" customWidth="1"/>
    <col min="11021" max="11021" width="11.44140625" style="35" bestFit="1" customWidth="1"/>
    <col min="11022" max="11022" width="0.109375" style="35" customWidth="1"/>
    <col min="11023" max="11264" width="8.88671875" style="35"/>
    <col min="11265" max="11265" width="17.6640625" style="35" bestFit="1" customWidth="1"/>
    <col min="11266" max="11267" width="5.6640625" style="35" bestFit="1" customWidth="1"/>
    <col min="11268" max="11275" width="6.5546875" style="35" bestFit="1" customWidth="1"/>
    <col min="11276" max="11276" width="12.6640625" style="35" bestFit="1" customWidth="1"/>
    <col min="11277" max="11277" width="11.44140625" style="35" bestFit="1" customWidth="1"/>
    <col min="11278" max="11278" width="0.109375" style="35" customWidth="1"/>
    <col min="11279" max="11520" width="8.88671875" style="35"/>
    <col min="11521" max="11521" width="17.6640625" style="35" bestFit="1" customWidth="1"/>
    <col min="11522" max="11523" width="5.6640625" style="35" bestFit="1" customWidth="1"/>
    <col min="11524" max="11531" width="6.5546875" style="35" bestFit="1" customWidth="1"/>
    <col min="11532" max="11532" width="12.6640625" style="35" bestFit="1" customWidth="1"/>
    <col min="11533" max="11533" width="11.44140625" style="35" bestFit="1" customWidth="1"/>
    <col min="11534" max="11534" width="0.109375" style="35" customWidth="1"/>
    <col min="11535" max="11776" width="8.88671875" style="35"/>
    <col min="11777" max="11777" width="17.6640625" style="35" bestFit="1" customWidth="1"/>
    <col min="11778" max="11779" width="5.6640625" style="35" bestFit="1" customWidth="1"/>
    <col min="11780" max="11787" width="6.5546875" style="35" bestFit="1" customWidth="1"/>
    <col min="11788" max="11788" width="12.6640625" style="35" bestFit="1" customWidth="1"/>
    <col min="11789" max="11789" width="11.44140625" style="35" bestFit="1" customWidth="1"/>
    <col min="11790" max="11790" width="0.109375" style="35" customWidth="1"/>
    <col min="11791" max="12032" width="8.88671875" style="35"/>
    <col min="12033" max="12033" width="17.6640625" style="35" bestFit="1" customWidth="1"/>
    <col min="12034" max="12035" width="5.6640625" style="35" bestFit="1" customWidth="1"/>
    <col min="12036" max="12043" width="6.5546875" style="35" bestFit="1" customWidth="1"/>
    <col min="12044" max="12044" width="12.6640625" style="35" bestFit="1" customWidth="1"/>
    <col min="12045" max="12045" width="11.44140625" style="35" bestFit="1" customWidth="1"/>
    <col min="12046" max="12046" width="0.109375" style="35" customWidth="1"/>
    <col min="12047" max="12288" width="8.88671875" style="35"/>
    <col min="12289" max="12289" width="17.6640625" style="35" bestFit="1" customWidth="1"/>
    <col min="12290" max="12291" width="5.6640625" style="35" bestFit="1" customWidth="1"/>
    <col min="12292" max="12299" width="6.5546875" style="35" bestFit="1" customWidth="1"/>
    <col min="12300" max="12300" width="12.6640625" style="35" bestFit="1" customWidth="1"/>
    <col min="12301" max="12301" width="11.44140625" style="35" bestFit="1" customWidth="1"/>
    <col min="12302" max="12302" width="0.109375" style="35" customWidth="1"/>
    <col min="12303" max="12544" width="8.88671875" style="35"/>
    <col min="12545" max="12545" width="17.6640625" style="35" bestFit="1" customWidth="1"/>
    <col min="12546" max="12547" width="5.6640625" style="35" bestFit="1" customWidth="1"/>
    <col min="12548" max="12555" width="6.5546875" style="35" bestFit="1" customWidth="1"/>
    <col min="12556" max="12556" width="12.6640625" style="35" bestFit="1" customWidth="1"/>
    <col min="12557" max="12557" width="11.44140625" style="35" bestFit="1" customWidth="1"/>
    <col min="12558" max="12558" width="0.109375" style="35" customWidth="1"/>
    <col min="12559" max="12800" width="8.88671875" style="35"/>
    <col min="12801" max="12801" width="17.6640625" style="35" bestFit="1" customWidth="1"/>
    <col min="12802" max="12803" width="5.6640625" style="35" bestFit="1" customWidth="1"/>
    <col min="12804" max="12811" width="6.5546875" style="35" bestFit="1" customWidth="1"/>
    <col min="12812" max="12812" width="12.6640625" style="35" bestFit="1" customWidth="1"/>
    <col min="12813" max="12813" width="11.44140625" style="35" bestFit="1" customWidth="1"/>
    <col min="12814" max="12814" width="0.109375" style="35" customWidth="1"/>
    <col min="12815" max="13056" width="8.88671875" style="35"/>
    <col min="13057" max="13057" width="17.6640625" style="35" bestFit="1" customWidth="1"/>
    <col min="13058" max="13059" width="5.6640625" style="35" bestFit="1" customWidth="1"/>
    <col min="13060" max="13067" width="6.5546875" style="35" bestFit="1" customWidth="1"/>
    <col min="13068" max="13068" width="12.6640625" style="35" bestFit="1" customWidth="1"/>
    <col min="13069" max="13069" width="11.44140625" style="35" bestFit="1" customWidth="1"/>
    <col min="13070" max="13070" width="0.109375" style="35" customWidth="1"/>
    <col min="13071" max="13312" width="8.88671875" style="35"/>
    <col min="13313" max="13313" width="17.6640625" style="35" bestFit="1" customWidth="1"/>
    <col min="13314" max="13315" width="5.6640625" style="35" bestFit="1" customWidth="1"/>
    <col min="13316" max="13323" width="6.5546875" style="35" bestFit="1" customWidth="1"/>
    <col min="13324" max="13324" width="12.6640625" style="35" bestFit="1" customWidth="1"/>
    <col min="13325" max="13325" width="11.44140625" style="35" bestFit="1" customWidth="1"/>
    <col min="13326" max="13326" width="0.109375" style="35" customWidth="1"/>
    <col min="13327" max="13568" width="8.88671875" style="35"/>
    <col min="13569" max="13569" width="17.6640625" style="35" bestFit="1" customWidth="1"/>
    <col min="13570" max="13571" width="5.6640625" style="35" bestFit="1" customWidth="1"/>
    <col min="13572" max="13579" width="6.5546875" style="35" bestFit="1" customWidth="1"/>
    <col min="13580" max="13580" width="12.6640625" style="35" bestFit="1" customWidth="1"/>
    <col min="13581" max="13581" width="11.44140625" style="35" bestFit="1" customWidth="1"/>
    <col min="13582" max="13582" width="0.109375" style="35" customWidth="1"/>
    <col min="13583" max="13824" width="8.88671875" style="35"/>
    <col min="13825" max="13825" width="17.6640625" style="35" bestFit="1" customWidth="1"/>
    <col min="13826" max="13827" width="5.6640625" style="35" bestFit="1" customWidth="1"/>
    <col min="13828" max="13835" width="6.5546875" style="35" bestFit="1" customWidth="1"/>
    <col min="13836" max="13836" width="12.6640625" style="35" bestFit="1" customWidth="1"/>
    <col min="13837" max="13837" width="11.44140625" style="35" bestFit="1" customWidth="1"/>
    <col min="13838" max="13838" width="0.109375" style="35" customWidth="1"/>
    <col min="13839" max="14080" width="8.88671875" style="35"/>
    <col min="14081" max="14081" width="17.6640625" style="35" bestFit="1" customWidth="1"/>
    <col min="14082" max="14083" width="5.6640625" style="35" bestFit="1" customWidth="1"/>
    <col min="14084" max="14091" width="6.5546875" style="35" bestFit="1" customWidth="1"/>
    <col min="14092" max="14092" width="12.6640625" style="35" bestFit="1" customWidth="1"/>
    <col min="14093" max="14093" width="11.44140625" style="35" bestFit="1" customWidth="1"/>
    <col min="14094" max="14094" width="0.109375" style="35" customWidth="1"/>
    <col min="14095" max="14336" width="8.88671875" style="35"/>
    <col min="14337" max="14337" width="17.6640625" style="35" bestFit="1" customWidth="1"/>
    <col min="14338" max="14339" width="5.6640625" style="35" bestFit="1" customWidth="1"/>
    <col min="14340" max="14347" width="6.5546875" style="35" bestFit="1" customWidth="1"/>
    <col min="14348" max="14348" width="12.6640625" style="35" bestFit="1" customWidth="1"/>
    <col min="14349" max="14349" width="11.44140625" style="35" bestFit="1" customWidth="1"/>
    <col min="14350" max="14350" width="0.109375" style="35" customWidth="1"/>
    <col min="14351" max="14592" width="8.88671875" style="35"/>
    <col min="14593" max="14593" width="17.6640625" style="35" bestFit="1" customWidth="1"/>
    <col min="14594" max="14595" width="5.6640625" style="35" bestFit="1" customWidth="1"/>
    <col min="14596" max="14603" width="6.5546875" style="35" bestFit="1" customWidth="1"/>
    <col min="14604" max="14604" width="12.6640625" style="35" bestFit="1" customWidth="1"/>
    <col min="14605" max="14605" width="11.44140625" style="35" bestFit="1" customWidth="1"/>
    <col min="14606" max="14606" width="0.109375" style="35" customWidth="1"/>
    <col min="14607" max="14848" width="8.88671875" style="35"/>
    <col min="14849" max="14849" width="17.6640625" style="35" bestFit="1" customWidth="1"/>
    <col min="14850" max="14851" width="5.6640625" style="35" bestFit="1" customWidth="1"/>
    <col min="14852" max="14859" width="6.5546875" style="35" bestFit="1" customWidth="1"/>
    <col min="14860" max="14860" width="12.6640625" style="35" bestFit="1" customWidth="1"/>
    <col min="14861" max="14861" width="11.44140625" style="35" bestFit="1" customWidth="1"/>
    <col min="14862" max="14862" width="0.109375" style="35" customWidth="1"/>
    <col min="14863" max="15104" width="8.88671875" style="35"/>
    <col min="15105" max="15105" width="17.6640625" style="35" bestFit="1" customWidth="1"/>
    <col min="15106" max="15107" width="5.6640625" style="35" bestFit="1" customWidth="1"/>
    <col min="15108" max="15115" width="6.5546875" style="35" bestFit="1" customWidth="1"/>
    <col min="15116" max="15116" width="12.6640625" style="35" bestFit="1" customWidth="1"/>
    <col min="15117" max="15117" width="11.44140625" style="35" bestFit="1" customWidth="1"/>
    <col min="15118" max="15118" width="0.109375" style="35" customWidth="1"/>
    <col min="15119" max="15360" width="8.88671875" style="35"/>
    <col min="15361" max="15361" width="17.6640625" style="35" bestFit="1" customWidth="1"/>
    <col min="15362" max="15363" width="5.6640625" style="35" bestFit="1" customWidth="1"/>
    <col min="15364" max="15371" width="6.5546875" style="35" bestFit="1" customWidth="1"/>
    <col min="15372" max="15372" width="12.6640625" style="35" bestFit="1" customWidth="1"/>
    <col min="15373" max="15373" width="11.44140625" style="35" bestFit="1" customWidth="1"/>
    <col min="15374" max="15374" width="0.109375" style="35" customWidth="1"/>
    <col min="15375" max="15616" width="8.88671875" style="35"/>
    <col min="15617" max="15617" width="17.6640625" style="35" bestFit="1" customWidth="1"/>
    <col min="15618" max="15619" width="5.6640625" style="35" bestFit="1" customWidth="1"/>
    <col min="15620" max="15627" width="6.5546875" style="35" bestFit="1" customWidth="1"/>
    <col min="15628" max="15628" width="12.6640625" style="35" bestFit="1" customWidth="1"/>
    <col min="15629" max="15629" width="11.44140625" style="35" bestFit="1" customWidth="1"/>
    <col min="15630" max="15630" width="0.109375" style="35" customWidth="1"/>
    <col min="15631" max="15872" width="8.88671875" style="35"/>
    <col min="15873" max="15873" width="17.6640625" style="35" bestFit="1" customWidth="1"/>
    <col min="15874" max="15875" width="5.6640625" style="35" bestFit="1" customWidth="1"/>
    <col min="15876" max="15883" width="6.5546875" style="35" bestFit="1" customWidth="1"/>
    <col min="15884" max="15884" width="12.6640625" style="35" bestFit="1" customWidth="1"/>
    <col min="15885" max="15885" width="11.44140625" style="35" bestFit="1" customWidth="1"/>
    <col min="15886" max="15886" width="0.109375" style="35" customWidth="1"/>
    <col min="15887" max="16128" width="8.88671875" style="35"/>
    <col min="16129" max="16129" width="17.6640625" style="35" bestFit="1" customWidth="1"/>
    <col min="16130" max="16131" width="5.6640625" style="35" bestFit="1" customWidth="1"/>
    <col min="16132" max="16139" width="6.5546875" style="35" bestFit="1" customWidth="1"/>
    <col min="16140" max="16140" width="12.6640625" style="35" bestFit="1" customWidth="1"/>
    <col min="16141" max="16141" width="11.44140625" style="35" bestFit="1" customWidth="1"/>
    <col min="16142" max="16142" width="0.109375" style="35" customWidth="1"/>
    <col min="16143" max="16384" width="8.88671875" style="35"/>
  </cols>
  <sheetData>
    <row r="1" spans="1:14">
      <c r="A1" s="1458" t="s">
        <v>5207</v>
      </c>
    </row>
    <row r="2" spans="1:14" ht="31.8" customHeight="1">
      <c r="A2" s="288" t="s">
        <v>230</v>
      </c>
      <c r="B2" s="1640" t="s">
        <v>4101</v>
      </c>
      <c r="C2" s="1640"/>
      <c r="D2" s="1640"/>
      <c r="E2" s="1640"/>
      <c r="F2" s="1640"/>
      <c r="G2" s="1640"/>
      <c r="H2" s="1640"/>
      <c r="I2" s="1640"/>
      <c r="J2" s="1640"/>
      <c r="K2" s="1640"/>
      <c r="L2" s="1640"/>
      <c r="M2" s="1640"/>
      <c r="N2" s="288"/>
    </row>
    <row r="3" spans="1:14" ht="10.199999999999999" customHeight="1" thickBot="1">
      <c r="A3" s="426"/>
      <c r="B3" s="1680"/>
      <c r="C3" s="1680"/>
      <c r="D3" s="1680"/>
      <c r="E3" s="1680"/>
      <c r="F3" s="1680"/>
      <c r="G3" s="1680"/>
      <c r="H3" s="1680"/>
      <c r="I3" s="1680"/>
      <c r="J3" s="1680"/>
      <c r="K3" s="1680"/>
      <c r="L3" s="1680"/>
      <c r="M3" s="1680"/>
      <c r="N3" s="288"/>
    </row>
    <row r="4" spans="1:14" ht="17.399999999999999">
      <c r="A4" s="401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288"/>
    </row>
    <row r="5" spans="1:14" ht="18" thickBot="1">
      <c r="A5" s="279" t="s">
        <v>3759</v>
      </c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288"/>
    </row>
    <row r="6" spans="1:14" ht="24.6" customHeight="1">
      <c r="A6" s="279" t="s">
        <v>4102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88"/>
    </row>
    <row r="7" spans="1:14" ht="18" thickBot="1">
      <c r="A7" s="279" t="s">
        <v>3768</v>
      </c>
      <c r="B7" s="279"/>
      <c r="C7" s="1681" t="s">
        <v>1489</v>
      </c>
      <c r="D7" s="1681"/>
      <c r="E7" s="1681"/>
      <c r="F7" s="1681"/>
      <c r="G7" s="1681"/>
      <c r="H7" s="1681"/>
      <c r="I7" s="1681"/>
      <c r="J7" s="1681"/>
      <c r="K7" s="1681"/>
      <c r="L7" s="1681"/>
      <c r="M7" s="279"/>
      <c r="N7" s="288"/>
    </row>
    <row r="8" spans="1:14" ht="24">
      <c r="A8" s="279" t="s">
        <v>4103</v>
      </c>
      <c r="B8" s="279" t="s">
        <v>3</v>
      </c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9" t="s">
        <v>1535</v>
      </c>
      <c r="N8" s="288"/>
    </row>
    <row r="9" spans="1:14" ht="26.4" customHeight="1" thickBot="1">
      <c r="A9" s="281"/>
      <c r="B9" s="403"/>
      <c r="C9" s="403" t="s">
        <v>1488</v>
      </c>
      <c r="D9" s="403" t="s">
        <v>1487</v>
      </c>
      <c r="E9" s="403" t="s">
        <v>1486</v>
      </c>
      <c r="F9" s="403" t="s">
        <v>1485</v>
      </c>
      <c r="G9" s="403" t="s">
        <v>1484</v>
      </c>
      <c r="H9" s="403" t="s">
        <v>1483</v>
      </c>
      <c r="I9" s="403" t="s">
        <v>1482</v>
      </c>
      <c r="J9" s="403" t="s">
        <v>1481</v>
      </c>
      <c r="K9" s="403" t="s">
        <v>1480</v>
      </c>
      <c r="L9" s="403" t="s">
        <v>1479</v>
      </c>
      <c r="M9" s="403"/>
      <c r="N9" s="288"/>
    </row>
    <row r="10" spans="1:14" ht="17.399999999999999">
      <c r="A10" s="303"/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288"/>
    </row>
    <row r="11" spans="1:14" ht="17.399999999999999">
      <c r="A11" s="407"/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288"/>
    </row>
    <row r="12" spans="1:14" ht="17.399999999999999">
      <c r="A12" s="291" t="s">
        <v>1</v>
      </c>
      <c r="B12" s="430">
        <v>242005</v>
      </c>
      <c r="C12" s="430">
        <v>105898</v>
      </c>
      <c r="D12" s="430">
        <v>80925</v>
      </c>
      <c r="E12" s="430">
        <v>37845</v>
      </c>
      <c r="F12" s="430">
        <v>12109</v>
      </c>
      <c r="G12" s="430">
        <v>3390</v>
      </c>
      <c r="H12" s="430">
        <v>1121</v>
      </c>
      <c r="I12" s="430">
        <v>457</v>
      </c>
      <c r="J12" s="430">
        <v>175</v>
      </c>
      <c r="K12" s="430">
        <v>50</v>
      </c>
      <c r="L12" s="430">
        <v>35</v>
      </c>
      <c r="M12" s="430">
        <v>0</v>
      </c>
      <c r="N12" s="288"/>
    </row>
    <row r="13" spans="1:14" ht="17.399999999999999">
      <c r="A13" s="286" t="s">
        <v>1468</v>
      </c>
      <c r="B13" s="405">
        <v>123402</v>
      </c>
      <c r="C13" s="405">
        <v>54118</v>
      </c>
      <c r="D13" s="405">
        <v>41239</v>
      </c>
      <c r="E13" s="405">
        <v>19312</v>
      </c>
      <c r="F13" s="405">
        <v>6138</v>
      </c>
      <c r="G13" s="405">
        <v>1675</v>
      </c>
      <c r="H13" s="405">
        <v>548</v>
      </c>
      <c r="I13" s="405">
        <v>238</v>
      </c>
      <c r="J13" s="405">
        <v>90</v>
      </c>
      <c r="K13" s="405">
        <v>21</v>
      </c>
      <c r="L13" s="405">
        <v>23</v>
      </c>
      <c r="M13" s="405">
        <v>0</v>
      </c>
      <c r="N13" s="288"/>
    </row>
    <row r="14" spans="1:14" ht="17.399999999999999">
      <c r="A14" s="286" t="s">
        <v>1467</v>
      </c>
      <c r="B14" s="405">
        <v>118585</v>
      </c>
      <c r="C14" s="405">
        <v>51773</v>
      </c>
      <c r="D14" s="405">
        <v>39678</v>
      </c>
      <c r="E14" s="405">
        <v>18530</v>
      </c>
      <c r="F14" s="405">
        <v>5971</v>
      </c>
      <c r="G14" s="405">
        <v>1715</v>
      </c>
      <c r="H14" s="405">
        <v>573</v>
      </c>
      <c r="I14" s="405">
        <v>219</v>
      </c>
      <c r="J14" s="405">
        <v>85</v>
      </c>
      <c r="K14" s="405">
        <v>29</v>
      </c>
      <c r="L14" s="405">
        <v>12</v>
      </c>
      <c r="M14" s="405">
        <v>0</v>
      </c>
      <c r="N14" s="288"/>
    </row>
    <row r="15" spans="1:14" ht="17.399999999999999">
      <c r="A15" s="286" t="s">
        <v>4104</v>
      </c>
      <c r="B15" s="405">
        <v>18</v>
      </c>
      <c r="C15" s="405">
        <v>7</v>
      </c>
      <c r="D15" s="405">
        <v>8</v>
      </c>
      <c r="E15" s="405">
        <v>3</v>
      </c>
      <c r="F15" s="405">
        <v>0</v>
      </c>
      <c r="G15" s="405">
        <v>0</v>
      </c>
      <c r="H15" s="405">
        <v>0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  <c r="N15" s="288"/>
    </row>
    <row r="16" spans="1:14" ht="17.399999999999999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288"/>
    </row>
    <row r="17" spans="1:14" ht="17.399999999999999">
      <c r="A17" s="287" t="s">
        <v>1477</v>
      </c>
      <c r="B17" s="404">
        <v>902</v>
      </c>
      <c r="C17" s="404">
        <v>890</v>
      </c>
      <c r="D17" s="404">
        <v>11</v>
      </c>
      <c r="E17" s="404">
        <v>1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288"/>
    </row>
    <row r="18" spans="1:14" ht="17.399999999999999">
      <c r="A18" s="286" t="s">
        <v>1468</v>
      </c>
      <c r="B18" s="405">
        <v>463</v>
      </c>
      <c r="C18" s="405">
        <v>459</v>
      </c>
      <c r="D18" s="405">
        <v>4</v>
      </c>
      <c r="E18" s="405">
        <v>0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  <c r="N18" s="288"/>
    </row>
    <row r="19" spans="1:14" ht="17.399999999999999">
      <c r="A19" s="286" t="s">
        <v>1467</v>
      </c>
      <c r="B19" s="405">
        <v>439</v>
      </c>
      <c r="C19" s="405">
        <v>431</v>
      </c>
      <c r="D19" s="405">
        <v>7</v>
      </c>
      <c r="E19" s="405">
        <v>1</v>
      </c>
      <c r="F19" s="405">
        <v>0</v>
      </c>
      <c r="G19" s="405">
        <v>0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  <c r="N19" s="288"/>
    </row>
    <row r="20" spans="1:14" ht="17.399999999999999">
      <c r="A20" s="286" t="s">
        <v>4104</v>
      </c>
      <c r="B20" s="405">
        <v>0</v>
      </c>
      <c r="C20" s="405">
        <v>0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288"/>
    </row>
    <row r="21" spans="1:14" ht="17.399999999999999">
      <c r="A21" s="407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288"/>
    </row>
    <row r="22" spans="1:14" ht="17.399999999999999">
      <c r="A22" s="287" t="s">
        <v>1476</v>
      </c>
      <c r="B22" s="404">
        <v>31506</v>
      </c>
      <c r="C22" s="404">
        <v>27962</v>
      </c>
      <c r="D22" s="404">
        <v>3273</v>
      </c>
      <c r="E22" s="404">
        <v>252</v>
      </c>
      <c r="F22" s="404">
        <v>18</v>
      </c>
      <c r="G22" s="404">
        <v>0</v>
      </c>
      <c r="H22" s="404">
        <v>1</v>
      </c>
      <c r="I22" s="404">
        <v>0</v>
      </c>
      <c r="J22" s="404">
        <v>0</v>
      </c>
      <c r="K22" s="404">
        <v>0</v>
      </c>
      <c r="L22" s="404">
        <v>0</v>
      </c>
      <c r="M22" s="404">
        <v>0</v>
      </c>
      <c r="N22" s="288"/>
    </row>
    <row r="23" spans="1:14" ht="17.399999999999999">
      <c r="A23" s="286" t="s">
        <v>1468</v>
      </c>
      <c r="B23" s="405">
        <v>16147</v>
      </c>
      <c r="C23" s="405">
        <v>14333</v>
      </c>
      <c r="D23" s="405">
        <v>1686</v>
      </c>
      <c r="E23" s="405">
        <v>116</v>
      </c>
      <c r="F23" s="405">
        <v>12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288"/>
    </row>
    <row r="24" spans="1:14" ht="17.399999999999999">
      <c r="A24" s="286" t="s">
        <v>1467</v>
      </c>
      <c r="B24" s="405">
        <v>15353</v>
      </c>
      <c r="C24" s="405">
        <v>13626</v>
      </c>
      <c r="D24" s="405">
        <v>1585</v>
      </c>
      <c r="E24" s="405">
        <v>135</v>
      </c>
      <c r="F24" s="405">
        <v>6</v>
      </c>
      <c r="G24" s="405">
        <v>0</v>
      </c>
      <c r="H24" s="405">
        <v>1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  <c r="N24" s="288"/>
    </row>
    <row r="25" spans="1:14" ht="17.399999999999999">
      <c r="A25" s="286" t="s">
        <v>4104</v>
      </c>
      <c r="B25" s="405">
        <v>6</v>
      </c>
      <c r="C25" s="405">
        <v>3</v>
      </c>
      <c r="D25" s="405">
        <v>2</v>
      </c>
      <c r="E25" s="405">
        <v>1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  <c r="N25" s="288"/>
    </row>
    <row r="26" spans="1:14" ht="17.399999999999999">
      <c r="A26" s="407"/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288"/>
    </row>
    <row r="27" spans="1:14" ht="17.399999999999999">
      <c r="A27" s="287" t="s">
        <v>1475</v>
      </c>
      <c r="B27" s="404">
        <v>56898</v>
      </c>
      <c r="C27" s="404">
        <v>33561</v>
      </c>
      <c r="D27" s="404">
        <v>18471</v>
      </c>
      <c r="E27" s="404">
        <v>4100</v>
      </c>
      <c r="F27" s="404">
        <v>694</v>
      </c>
      <c r="G27" s="404">
        <v>61</v>
      </c>
      <c r="H27" s="404">
        <v>10</v>
      </c>
      <c r="I27" s="404">
        <v>0</v>
      </c>
      <c r="J27" s="404">
        <v>0</v>
      </c>
      <c r="K27" s="404">
        <v>0</v>
      </c>
      <c r="L27" s="404">
        <v>1</v>
      </c>
      <c r="M27" s="404">
        <v>0</v>
      </c>
      <c r="N27" s="288"/>
    </row>
    <row r="28" spans="1:14" ht="17.399999999999999">
      <c r="A28" s="286" t="s">
        <v>1468</v>
      </c>
      <c r="B28" s="405">
        <v>29067</v>
      </c>
      <c r="C28" s="405">
        <v>17096</v>
      </c>
      <c r="D28" s="405">
        <v>9486</v>
      </c>
      <c r="E28" s="405">
        <v>2096</v>
      </c>
      <c r="F28" s="405">
        <v>352</v>
      </c>
      <c r="G28" s="405">
        <v>32</v>
      </c>
      <c r="H28" s="405">
        <v>5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  <c r="N28" s="288"/>
    </row>
    <row r="29" spans="1:14" ht="17.399999999999999">
      <c r="A29" s="286" t="s">
        <v>1467</v>
      </c>
      <c r="B29" s="405">
        <v>27827</v>
      </c>
      <c r="C29" s="405">
        <v>16463</v>
      </c>
      <c r="D29" s="405">
        <v>8984</v>
      </c>
      <c r="E29" s="405">
        <v>2003</v>
      </c>
      <c r="F29" s="405">
        <v>342</v>
      </c>
      <c r="G29" s="405">
        <v>29</v>
      </c>
      <c r="H29" s="405">
        <v>5</v>
      </c>
      <c r="I29" s="405">
        <v>0</v>
      </c>
      <c r="J29" s="405">
        <v>0</v>
      </c>
      <c r="K29" s="405">
        <v>0</v>
      </c>
      <c r="L29" s="405">
        <v>1</v>
      </c>
      <c r="M29" s="405">
        <v>0</v>
      </c>
      <c r="N29" s="288"/>
    </row>
    <row r="30" spans="1:14" ht="17.399999999999999">
      <c r="A30" s="286" t="s">
        <v>4104</v>
      </c>
      <c r="B30" s="405">
        <v>4</v>
      </c>
      <c r="C30" s="405">
        <v>2</v>
      </c>
      <c r="D30" s="405">
        <v>1</v>
      </c>
      <c r="E30" s="405">
        <v>1</v>
      </c>
      <c r="F30" s="405">
        <v>0</v>
      </c>
      <c r="G30" s="405">
        <v>0</v>
      </c>
      <c r="H30" s="405">
        <v>0</v>
      </c>
      <c r="I30" s="405">
        <v>0</v>
      </c>
      <c r="J30" s="405">
        <v>0</v>
      </c>
      <c r="K30" s="405">
        <v>0</v>
      </c>
      <c r="L30" s="405">
        <v>0</v>
      </c>
      <c r="M30" s="405">
        <v>0</v>
      </c>
      <c r="N30" s="288"/>
    </row>
    <row r="31" spans="1:14" ht="17.399999999999999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288"/>
    </row>
    <row r="32" spans="1:14" ht="17.399999999999999">
      <c r="A32" s="287" t="s">
        <v>1474</v>
      </c>
      <c r="B32" s="404">
        <v>58140</v>
      </c>
      <c r="C32" s="404">
        <v>22190</v>
      </c>
      <c r="D32" s="404">
        <v>23649</v>
      </c>
      <c r="E32" s="404">
        <v>9283</v>
      </c>
      <c r="F32" s="404">
        <v>2304</v>
      </c>
      <c r="G32" s="404">
        <v>523</v>
      </c>
      <c r="H32" s="404">
        <v>123</v>
      </c>
      <c r="I32" s="404">
        <v>47</v>
      </c>
      <c r="J32" s="404">
        <v>11</v>
      </c>
      <c r="K32" s="404">
        <v>8</v>
      </c>
      <c r="L32" s="404">
        <v>2</v>
      </c>
      <c r="M32" s="404">
        <v>0</v>
      </c>
      <c r="N32" s="288"/>
    </row>
    <row r="33" spans="1:14" ht="17.399999999999999">
      <c r="A33" s="286" t="s">
        <v>1468</v>
      </c>
      <c r="B33" s="405">
        <v>29576</v>
      </c>
      <c r="C33" s="405">
        <v>11383</v>
      </c>
      <c r="D33" s="405">
        <v>11960</v>
      </c>
      <c r="E33" s="405">
        <v>4743</v>
      </c>
      <c r="F33" s="405">
        <v>1132</v>
      </c>
      <c r="G33" s="405">
        <v>268</v>
      </c>
      <c r="H33" s="405">
        <v>56</v>
      </c>
      <c r="I33" s="405">
        <v>25</v>
      </c>
      <c r="J33" s="405">
        <v>6</v>
      </c>
      <c r="K33" s="405">
        <v>3</v>
      </c>
      <c r="L33" s="405">
        <v>0</v>
      </c>
      <c r="M33" s="405">
        <v>0</v>
      </c>
      <c r="N33" s="288"/>
    </row>
    <row r="34" spans="1:14" ht="17.399999999999999">
      <c r="A34" s="286" t="s">
        <v>1467</v>
      </c>
      <c r="B34" s="405">
        <v>28562</v>
      </c>
      <c r="C34" s="405">
        <v>10807</v>
      </c>
      <c r="D34" s="405">
        <v>11687</v>
      </c>
      <c r="E34" s="405">
        <v>4540</v>
      </c>
      <c r="F34" s="405">
        <v>1172</v>
      </c>
      <c r="G34" s="405">
        <v>255</v>
      </c>
      <c r="H34" s="405">
        <v>67</v>
      </c>
      <c r="I34" s="405">
        <v>22</v>
      </c>
      <c r="J34" s="405">
        <v>5</v>
      </c>
      <c r="K34" s="405">
        <v>5</v>
      </c>
      <c r="L34" s="405">
        <v>2</v>
      </c>
      <c r="M34" s="405">
        <v>0</v>
      </c>
      <c r="N34" s="288"/>
    </row>
    <row r="35" spans="1:14" ht="17.399999999999999">
      <c r="A35" s="286" t="s">
        <v>4104</v>
      </c>
      <c r="B35" s="405">
        <v>2</v>
      </c>
      <c r="C35" s="405">
        <v>0</v>
      </c>
      <c r="D35" s="405">
        <v>2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288"/>
    </row>
    <row r="36" spans="1:14" ht="17.399999999999999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288"/>
    </row>
    <row r="37" spans="1:14" ht="17.399999999999999">
      <c r="A37" s="287" t="s">
        <v>1473</v>
      </c>
      <c r="B37" s="404">
        <v>53625</v>
      </c>
      <c r="C37" s="404">
        <v>14586</v>
      </c>
      <c r="D37" s="404">
        <v>21726</v>
      </c>
      <c r="E37" s="404">
        <v>12073</v>
      </c>
      <c r="F37" s="404">
        <v>3735</v>
      </c>
      <c r="G37" s="404">
        <v>998</v>
      </c>
      <c r="H37" s="404">
        <v>327</v>
      </c>
      <c r="I37" s="404">
        <v>123</v>
      </c>
      <c r="J37" s="404">
        <v>52</v>
      </c>
      <c r="K37" s="404">
        <v>4</v>
      </c>
      <c r="L37" s="404">
        <v>1</v>
      </c>
      <c r="M37" s="404">
        <v>0</v>
      </c>
      <c r="N37" s="288"/>
    </row>
    <row r="38" spans="1:14" ht="17.399999999999999">
      <c r="A38" s="286" t="s">
        <v>1468</v>
      </c>
      <c r="B38" s="405">
        <v>27292</v>
      </c>
      <c r="C38" s="405">
        <v>7462</v>
      </c>
      <c r="D38" s="405">
        <v>11103</v>
      </c>
      <c r="E38" s="405">
        <v>6106</v>
      </c>
      <c r="F38" s="405">
        <v>1878</v>
      </c>
      <c r="G38" s="405">
        <v>490</v>
      </c>
      <c r="H38" s="405">
        <v>161</v>
      </c>
      <c r="I38" s="405">
        <v>61</v>
      </c>
      <c r="J38" s="405">
        <v>29</v>
      </c>
      <c r="K38" s="405">
        <v>1</v>
      </c>
      <c r="L38" s="405">
        <v>1</v>
      </c>
      <c r="M38" s="405">
        <v>0</v>
      </c>
      <c r="N38" s="288"/>
    </row>
    <row r="39" spans="1:14" ht="17.399999999999999">
      <c r="A39" s="286" t="s">
        <v>1467</v>
      </c>
      <c r="B39" s="405">
        <v>26329</v>
      </c>
      <c r="C39" s="405">
        <v>7122</v>
      </c>
      <c r="D39" s="405">
        <v>10622</v>
      </c>
      <c r="E39" s="405">
        <v>5966</v>
      </c>
      <c r="F39" s="405">
        <v>1857</v>
      </c>
      <c r="G39" s="405">
        <v>508</v>
      </c>
      <c r="H39" s="405">
        <v>166</v>
      </c>
      <c r="I39" s="405">
        <v>62</v>
      </c>
      <c r="J39" s="405">
        <v>23</v>
      </c>
      <c r="K39" s="405">
        <v>3</v>
      </c>
      <c r="L39" s="405">
        <v>0</v>
      </c>
      <c r="M39" s="405">
        <v>0</v>
      </c>
      <c r="N39" s="288"/>
    </row>
    <row r="40" spans="1:14" ht="17.399999999999999">
      <c r="A40" s="286" t="s">
        <v>4104</v>
      </c>
      <c r="B40" s="405">
        <v>4</v>
      </c>
      <c r="C40" s="405">
        <v>2</v>
      </c>
      <c r="D40" s="405">
        <v>1</v>
      </c>
      <c r="E40" s="405">
        <v>1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  <c r="N40" s="288"/>
    </row>
    <row r="41" spans="1:14" ht="17.399999999999999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288"/>
    </row>
    <row r="42" spans="1:14" ht="17.399999999999999">
      <c r="A42" s="287" t="s">
        <v>1472</v>
      </c>
      <c r="B42" s="404">
        <v>31614</v>
      </c>
      <c r="C42" s="404">
        <v>5452</v>
      </c>
      <c r="D42" s="404">
        <v>11434</v>
      </c>
      <c r="E42" s="404">
        <v>9193</v>
      </c>
      <c r="F42" s="404">
        <v>3692</v>
      </c>
      <c r="G42" s="404">
        <v>1184</v>
      </c>
      <c r="H42" s="404">
        <v>418</v>
      </c>
      <c r="I42" s="404">
        <v>155</v>
      </c>
      <c r="J42" s="404">
        <v>58</v>
      </c>
      <c r="K42" s="404">
        <v>14</v>
      </c>
      <c r="L42" s="404">
        <v>14</v>
      </c>
      <c r="M42" s="404">
        <v>0</v>
      </c>
      <c r="N42" s="288"/>
    </row>
    <row r="43" spans="1:14" ht="17.399999999999999">
      <c r="A43" s="286" t="s">
        <v>1468</v>
      </c>
      <c r="B43" s="405">
        <v>16065</v>
      </c>
      <c r="C43" s="405">
        <v>2747</v>
      </c>
      <c r="D43" s="405">
        <v>5807</v>
      </c>
      <c r="E43" s="405">
        <v>4726</v>
      </c>
      <c r="F43" s="405">
        <v>1895</v>
      </c>
      <c r="G43" s="405">
        <v>563</v>
      </c>
      <c r="H43" s="405">
        <v>200</v>
      </c>
      <c r="I43" s="405">
        <v>80</v>
      </c>
      <c r="J43" s="405">
        <v>31</v>
      </c>
      <c r="K43" s="405">
        <v>8</v>
      </c>
      <c r="L43" s="405">
        <v>8</v>
      </c>
      <c r="M43" s="405">
        <v>0</v>
      </c>
      <c r="N43" s="288"/>
    </row>
    <row r="44" spans="1:14" ht="17.399999999999999">
      <c r="A44" s="286" t="s">
        <v>1467</v>
      </c>
      <c r="B44" s="405">
        <v>15547</v>
      </c>
      <c r="C44" s="405">
        <v>2705</v>
      </c>
      <c r="D44" s="405">
        <v>5625</v>
      </c>
      <c r="E44" s="405">
        <v>4467</v>
      </c>
      <c r="F44" s="405">
        <v>1797</v>
      </c>
      <c r="G44" s="405">
        <v>621</v>
      </c>
      <c r="H44" s="405">
        <v>218</v>
      </c>
      <c r="I44" s="405">
        <v>75</v>
      </c>
      <c r="J44" s="405">
        <v>27</v>
      </c>
      <c r="K44" s="405">
        <v>6</v>
      </c>
      <c r="L44" s="405">
        <v>6</v>
      </c>
      <c r="M44" s="405">
        <v>0</v>
      </c>
      <c r="N44" s="288"/>
    </row>
    <row r="45" spans="1:14" ht="17.399999999999999">
      <c r="A45" s="286" t="s">
        <v>4104</v>
      </c>
      <c r="B45" s="405">
        <v>2</v>
      </c>
      <c r="C45" s="405">
        <v>0</v>
      </c>
      <c r="D45" s="405">
        <v>2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  <c r="N45" s="288"/>
    </row>
    <row r="46" spans="1:14" ht="17.399999999999999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288"/>
    </row>
    <row r="47" spans="1:14" ht="17.399999999999999">
      <c r="A47" s="287" t="s">
        <v>1471</v>
      </c>
      <c r="B47" s="404">
        <v>8814</v>
      </c>
      <c r="C47" s="404">
        <v>1174</v>
      </c>
      <c r="D47" s="404">
        <v>2260</v>
      </c>
      <c r="E47" s="404">
        <v>2800</v>
      </c>
      <c r="F47" s="404">
        <v>1564</v>
      </c>
      <c r="G47" s="404">
        <v>589</v>
      </c>
      <c r="H47" s="404">
        <v>223</v>
      </c>
      <c r="I47" s="404">
        <v>118</v>
      </c>
      <c r="J47" s="404">
        <v>49</v>
      </c>
      <c r="K47" s="404">
        <v>22</v>
      </c>
      <c r="L47" s="404">
        <v>15</v>
      </c>
      <c r="M47" s="404">
        <v>0</v>
      </c>
      <c r="N47" s="288"/>
    </row>
    <row r="48" spans="1:14" ht="17.399999999999999">
      <c r="A48" s="286" t="s">
        <v>1468</v>
      </c>
      <c r="B48" s="405">
        <v>4547</v>
      </c>
      <c r="C48" s="405">
        <v>593</v>
      </c>
      <c r="D48" s="405">
        <v>1149</v>
      </c>
      <c r="E48" s="405">
        <v>1455</v>
      </c>
      <c r="F48" s="405">
        <v>819</v>
      </c>
      <c r="G48" s="405">
        <v>308</v>
      </c>
      <c r="H48" s="405">
        <v>113</v>
      </c>
      <c r="I48" s="405">
        <v>66</v>
      </c>
      <c r="J48" s="405">
        <v>24</v>
      </c>
      <c r="K48" s="405">
        <v>7</v>
      </c>
      <c r="L48" s="405">
        <v>13</v>
      </c>
      <c r="M48" s="405">
        <v>0</v>
      </c>
      <c r="N48" s="288"/>
    </row>
    <row r="49" spans="1:14" ht="17.399999999999999">
      <c r="A49" s="286" t="s">
        <v>1467</v>
      </c>
      <c r="B49" s="405">
        <v>4267</v>
      </c>
      <c r="C49" s="405">
        <v>581</v>
      </c>
      <c r="D49" s="405">
        <v>1111</v>
      </c>
      <c r="E49" s="405">
        <v>1345</v>
      </c>
      <c r="F49" s="405">
        <v>745</v>
      </c>
      <c r="G49" s="405">
        <v>281</v>
      </c>
      <c r="H49" s="405">
        <v>110</v>
      </c>
      <c r="I49" s="405">
        <v>52</v>
      </c>
      <c r="J49" s="405">
        <v>25</v>
      </c>
      <c r="K49" s="405">
        <v>15</v>
      </c>
      <c r="L49" s="405">
        <v>2</v>
      </c>
      <c r="M49" s="405">
        <v>0</v>
      </c>
      <c r="N49" s="288"/>
    </row>
    <row r="50" spans="1:14" ht="17.399999999999999">
      <c r="A50" s="286" t="s">
        <v>4104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288"/>
    </row>
    <row r="51" spans="1:14" ht="17.399999999999999">
      <c r="A51" s="407"/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  <c r="M51" s="407"/>
      <c r="N51" s="288"/>
    </row>
    <row r="52" spans="1:14" ht="17.399999999999999">
      <c r="A52" s="287" t="s">
        <v>1470</v>
      </c>
      <c r="B52" s="404">
        <v>448</v>
      </c>
      <c r="C52" s="404">
        <v>57</v>
      </c>
      <c r="D52" s="404">
        <v>83</v>
      </c>
      <c r="E52" s="404">
        <v>138</v>
      </c>
      <c r="F52" s="404">
        <v>96</v>
      </c>
      <c r="G52" s="404">
        <v>34</v>
      </c>
      <c r="H52" s="404">
        <v>18</v>
      </c>
      <c r="I52" s="404">
        <v>13</v>
      </c>
      <c r="J52" s="404">
        <v>5</v>
      </c>
      <c r="K52" s="404">
        <v>2</v>
      </c>
      <c r="L52" s="404">
        <v>2</v>
      </c>
      <c r="M52" s="404">
        <v>0</v>
      </c>
      <c r="N52" s="288"/>
    </row>
    <row r="53" spans="1:14" ht="17.399999999999999">
      <c r="A53" s="286" t="s">
        <v>1468</v>
      </c>
      <c r="B53" s="405">
        <v>206</v>
      </c>
      <c r="C53" s="405">
        <v>27</v>
      </c>
      <c r="D53" s="405">
        <v>33</v>
      </c>
      <c r="E53" s="405">
        <v>66</v>
      </c>
      <c r="F53" s="405">
        <v>47</v>
      </c>
      <c r="G53" s="405">
        <v>13</v>
      </c>
      <c r="H53" s="405">
        <v>12</v>
      </c>
      <c r="I53" s="405">
        <v>5</v>
      </c>
      <c r="J53" s="405">
        <v>0</v>
      </c>
      <c r="K53" s="405">
        <v>2</v>
      </c>
      <c r="L53" s="405">
        <v>1</v>
      </c>
      <c r="M53" s="405">
        <v>0</v>
      </c>
      <c r="N53" s="288"/>
    </row>
    <row r="54" spans="1:14" ht="17.399999999999999">
      <c r="A54" s="286" t="s">
        <v>1467</v>
      </c>
      <c r="B54" s="405">
        <v>242</v>
      </c>
      <c r="C54" s="405">
        <v>30</v>
      </c>
      <c r="D54" s="405">
        <v>50</v>
      </c>
      <c r="E54" s="405">
        <v>72</v>
      </c>
      <c r="F54" s="405">
        <v>49</v>
      </c>
      <c r="G54" s="405">
        <v>21</v>
      </c>
      <c r="H54" s="405">
        <v>6</v>
      </c>
      <c r="I54" s="405">
        <v>8</v>
      </c>
      <c r="J54" s="405">
        <v>5</v>
      </c>
      <c r="K54" s="405">
        <v>0</v>
      </c>
      <c r="L54" s="405">
        <v>1</v>
      </c>
      <c r="M54" s="405">
        <v>0</v>
      </c>
      <c r="N54" s="288"/>
    </row>
    <row r="55" spans="1:14" ht="17.399999999999999">
      <c r="A55" s="286" t="s">
        <v>4104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  <c r="N55" s="288"/>
    </row>
    <row r="56" spans="1:14" ht="17.399999999999999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288"/>
    </row>
    <row r="57" spans="1:14" ht="17.399999999999999">
      <c r="A57" s="287" t="s">
        <v>1469</v>
      </c>
      <c r="B57" s="404">
        <v>12</v>
      </c>
      <c r="C57" s="404">
        <v>1</v>
      </c>
      <c r="D57" s="404">
        <v>5</v>
      </c>
      <c r="E57" s="404">
        <v>1</v>
      </c>
      <c r="F57" s="404">
        <v>4</v>
      </c>
      <c r="G57" s="404">
        <v>0</v>
      </c>
      <c r="H57" s="404">
        <v>0</v>
      </c>
      <c r="I57" s="404">
        <v>1</v>
      </c>
      <c r="J57" s="404">
        <v>0</v>
      </c>
      <c r="K57" s="404">
        <v>0</v>
      </c>
      <c r="L57" s="404">
        <v>0</v>
      </c>
      <c r="M57" s="404">
        <v>0</v>
      </c>
      <c r="N57" s="288"/>
    </row>
    <row r="58" spans="1:14" ht="17.399999999999999">
      <c r="A58" s="286" t="s">
        <v>1468</v>
      </c>
      <c r="B58" s="405">
        <v>7</v>
      </c>
      <c r="C58" s="405">
        <v>1</v>
      </c>
      <c r="D58" s="405">
        <v>3</v>
      </c>
      <c r="E58" s="405">
        <v>1</v>
      </c>
      <c r="F58" s="405">
        <v>1</v>
      </c>
      <c r="G58" s="405">
        <v>0</v>
      </c>
      <c r="H58" s="405">
        <v>0</v>
      </c>
      <c r="I58" s="405">
        <v>1</v>
      </c>
      <c r="J58" s="405">
        <v>0</v>
      </c>
      <c r="K58" s="405">
        <v>0</v>
      </c>
      <c r="L58" s="405">
        <v>0</v>
      </c>
      <c r="M58" s="405">
        <v>0</v>
      </c>
      <c r="N58" s="288"/>
    </row>
    <row r="59" spans="1:14" ht="17.399999999999999">
      <c r="A59" s="286" t="s">
        <v>1467</v>
      </c>
      <c r="B59" s="405">
        <v>5</v>
      </c>
      <c r="C59" s="405">
        <v>0</v>
      </c>
      <c r="D59" s="405">
        <v>2</v>
      </c>
      <c r="E59" s="405">
        <v>0</v>
      </c>
      <c r="F59" s="405">
        <v>3</v>
      </c>
      <c r="G59" s="405">
        <v>0</v>
      </c>
      <c r="H59" s="405">
        <v>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  <c r="N59" s="288"/>
    </row>
    <row r="60" spans="1:14" ht="17.399999999999999">
      <c r="A60" s="286" t="s">
        <v>4104</v>
      </c>
      <c r="B60" s="405">
        <v>0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05">
        <v>0</v>
      </c>
      <c r="L60" s="405">
        <v>0</v>
      </c>
      <c r="M60" s="405">
        <v>0</v>
      </c>
      <c r="N60" s="288"/>
    </row>
    <row r="61" spans="1:14" ht="17.399999999999999">
      <c r="A61" s="407"/>
      <c r="B61" s="407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288"/>
    </row>
    <row r="62" spans="1:14" ht="17.399999999999999">
      <c r="A62" s="287" t="s">
        <v>1535</v>
      </c>
      <c r="B62" s="404">
        <v>46</v>
      </c>
      <c r="C62" s="404">
        <v>25</v>
      </c>
      <c r="D62" s="404">
        <v>13</v>
      </c>
      <c r="E62" s="404">
        <v>4</v>
      </c>
      <c r="F62" s="404">
        <v>2</v>
      </c>
      <c r="G62" s="404">
        <v>1</v>
      </c>
      <c r="H62" s="404">
        <v>1</v>
      </c>
      <c r="I62" s="404">
        <v>0</v>
      </c>
      <c r="J62" s="404">
        <v>0</v>
      </c>
      <c r="K62" s="404">
        <v>0</v>
      </c>
      <c r="L62" s="404">
        <v>0</v>
      </c>
      <c r="M62" s="404">
        <v>0</v>
      </c>
      <c r="N62" s="288"/>
    </row>
    <row r="63" spans="1:14" ht="17.399999999999999">
      <c r="A63" s="286" t="s">
        <v>1468</v>
      </c>
      <c r="B63" s="405">
        <v>32</v>
      </c>
      <c r="C63" s="405">
        <v>17</v>
      </c>
      <c r="D63" s="405">
        <v>8</v>
      </c>
      <c r="E63" s="405">
        <v>3</v>
      </c>
      <c r="F63" s="405">
        <v>2</v>
      </c>
      <c r="G63" s="405">
        <v>1</v>
      </c>
      <c r="H63" s="405">
        <v>1</v>
      </c>
      <c r="I63" s="405">
        <v>0</v>
      </c>
      <c r="J63" s="405">
        <v>0</v>
      </c>
      <c r="K63" s="405">
        <v>0</v>
      </c>
      <c r="L63" s="405">
        <v>0</v>
      </c>
      <c r="M63" s="405">
        <v>0</v>
      </c>
      <c r="N63" s="288"/>
    </row>
    <row r="64" spans="1:14" ht="17.399999999999999">
      <c r="A64" s="286" t="s">
        <v>1467</v>
      </c>
      <c r="B64" s="405">
        <v>14</v>
      </c>
      <c r="C64" s="405">
        <v>8</v>
      </c>
      <c r="D64" s="405">
        <v>5</v>
      </c>
      <c r="E64" s="405">
        <v>1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05">
        <v>0</v>
      </c>
      <c r="N64" s="288"/>
    </row>
    <row r="65" spans="1:14" ht="17.399999999999999">
      <c r="A65" s="286" t="s">
        <v>4104</v>
      </c>
      <c r="B65" s="405">
        <v>0</v>
      </c>
      <c r="C65" s="405">
        <v>0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5">
        <v>0</v>
      </c>
      <c r="L65" s="405">
        <v>0</v>
      </c>
      <c r="M65" s="405">
        <v>0</v>
      </c>
      <c r="N65" s="288"/>
    </row>
    <row r="66" spans="1:14" ht="17.399999999999999">
      <c r="A66" s="407"/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288"/>
    </row>
    <row r="67" spans="1:14" ht="17.399999999999999">
      <c r="A67" s="71" t="s">
        <v>4082</v>
      </c>
      <c r="B67" s="407"/>
      <c r="C67" s="407"/>
      <c r="D67" s="407"/>
      <c r="E67" s="407"/>
      <c r="F67" s="407"/>
      <c r="G67" s="407"/>
      <c r="H67" s="407"/>
      <c r="I67" s="407"/>
      <c r="J67" s="407"/>
      <c r="K67" s="407"/>
      <c r="L67" s="407"/>
      <c r="M67" s="407"/>
      <c r="N67" s="288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90" orientation="landscape" r:id="rId1"/>
  <headerFooter alignWithMargins="0"/>
  <rowBreaks count="2" manualBreakCount="2">
    <brk id="61" max="12" man="1"/>
    <brk id="77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N68"/>
  <sheetViews>
    <sheetView showGridLines="0" showRowColHeaders="0" workbookViewId="0"/>
  </sheetViews>
  <sheetFormatPr baseColWidth="10" defaultColWidth="8.88671875" defaultRowHeight="13.2"/>
  <cols>
    <col min="1" max="1" width="17.6640625" style="383" bestFit="1" customWidth="1"/>
    <col min="2" max="2" width="5.109375" style="383" bestFit="1" customWidth="1"/>
    <col min="3" max="3" width="5.5546875" style="383" bestFit="1" customWidth="1"/>
    <col min="4" max="11" width="6.44140625" style="383" bestFit="1" customWidth="1"/>
    <col min="12" max="12" width="11.33203125" style="383" customWidth="1"/>
    <col min="13" max="13" width="13.6640625" style="383" customWidth="1"/>
    <col min="14" max="14" width="0.109375" style="383" customWidth="1"/>
    <col min="15" max="256" width="8.88671875" style="383"/>
    <col min="257" max="257" width="17.6640625" style="383" bestFit="1" customWidth="1"/>
    <col min="258" max="258" width="5.109375" style="383" bestFit="1" customWidth="1"/>
    <col min="259" max="259" width="5.5546875" style="383" bestFit="1" customWidth="1"/>
    <col min="260" max="267" width="6.44140625" style="383" bestFit="1" customWidth="1"/>
    <col min="268" max="268" width="11.33203125" style="383" customWidth="1"/>
    <col min="269" max="269" width="13.6640625" style="383" customWidth="1"/>
    <col min="270" max="270" width="0.109375" style="383" customWidth="1"/>
    <col min="271" max="512" width="8.88671875" style="383"/>
    <col min="513" max="513" width="17.6640625" style="383" bestFit="1" customWidth="1"/>
    <col min="514" max="514" width="5.109375" style="383" bestFit="1" customWidth="1"/>
    <col min="515" max="515" width="5.5546875" style="383" bestFit="1" customWidth="1"/>
    <col min="516" max="523" width="6.44140625" style="383" bestFit="1" customWidth="1"/>
    <col min="524" max="524" width="11.33203125" style="383" customWidth="1"/>
    <col min="525" max="525" width="13.6640625" style="383" customWidth="1"/>
    <col min="526" max="526" width="0.109375" style="383" customWidth="1"/>
    <col min="527" max="768" width="8.88671875" style="383"/>
    <col min="769" max="769" width="17.6640625" style="383" bestFit="1" customWidth="1"/>
    <col min="770" max="770" width="5.109375" style="383" bestFit="1" customWidth="1"/>
    <col min="771" max="771" width="5.5546875" style="383" bestFit="1" customWidth="1"/>
    <col min="772" max="779" width="6.44140625" style="383" bestFit="1" customWidth="1"/>
    <col min="780" max="780" width="11.33203125" style="383" customWidth="1"/>
    <col min="781" max="781" width="13.6640625" style="383" customWidth="1"/>
    <col min="782" max="782" width="0.109375" style="383" customWidth="1"/>
    <col min="783" max="1024" width="8.88671875" style="383"/>
    <col min="1025" max="1025" width="17.6640625" style="383" bestFit="1" customWidth="1"/>
    <col min="1026" max="1026" width="5.109375" style="383" bestFit="1" customWidth="1"/>
    <col min="1027" max="1027" width="5.5546875" style="383" bestFit="1" customWidth="1"/>
    <col min="1028" max="1035" width="6.44140625" style="383" bestFit="1" customWidth="1"/>
    <col min="1036" max="1036" width="11.33203125" style="383" customWidth="1"/>
    <col min="1037" max="1037" width="13.6640625" style="383" customWidth="1"/>
    <col min="1038" max="1038" width="0.109375" style="383" customWidth="1"/>
    <col min="1039" max="1280" width="8.88671875" style="383"/>
    <col min="1281" max="1281" width="17.6640625" style="383" bestFit="1" customWidth="1"/>
    <col min="1282" max="1282" width="5.109375" style="383" bestFit="1" customWidth="1"/>
    <col min="1283" max="1283" width="5.5546875" style="383" bestFit="1" customWidth="1"/>
    <col min="1284" max="1291" width="6.44140625" style="383" bestFit="1" customWidth="1"/>
    <col min="1292" max="1292" width="11.33203125" style="383" customWidth="1"/>
    <col min="1293" max="1293" width="13.6640625" style="383" customWidth="1"/>
    <col min="1294" max="1294" width="0.109375" style="383" customWidth="1"/>
    <col min="1295" max="1536" width="8.88671875" style="383"/>
    <col min="1537" max="1537" width="17.6640625" style="383" bestFit="1" customWidth="1"/>
    <col min="1538" max="1538" width="5.109375" style="383" bestFit="1" customWidth="1"/>
    <col min="1539" max="1539" width="5.5546875" style="383" bestFit="1" customWidth="1"/>
    <col min="1540" max="1547" width="6.44140625" style="383" bestFit="1" customWidth="1"/>
    <col min="1548" max="1548" width="11.33203125" style="383" customWidth="1"/>
    <col min="1549" max="1549" width="13.6640625" style="383" customWidth="1"/>
    <col min="1550" max="1550" width="0.109375" style="383" customWidth="1"/>
    <col min="1551" max="1792" width="8.88671875" style="383"/>
    <col min="1793" max="1793" width="17.6640625" style="383" bestFit="1" customWidth="1"/>
    <col min="1794" max="1794" width="5.109375" style="383" bestFit="1" customWidth="1"/>
    <col min="1795" max="1795" width="5.5546875" style="383" bestFit="1" customWidth="1"/>
    <col min="1796" max="1803" width="6.44140625" style="383" bestFit="1" customWidth="1"/>
    <col min="1804" max="1804" width="11.33203125" style="383" customWidth="1"/>
    <col min="1805" max="1805" width="13.6640625" style="383" customWidth="1"/>
    <col min="1806" max="1806" width="0.109375" style="383" customWidth="1"/>
    <col min="1807" max="2048" width="8.88671875" style="383"/>
    <col min="2049" max="2049" width="17.6640625" style="383" bestFit="1" customWidth="1"/>
    <col min="2050" max="2050" width="5.109375" style="383" bestFit="1" customWidth="1"/>
    <col min="2051" max="2051" width="5.5546875" style="383" bestFit="1" customWidth="1"/>
    <col min="2052" max="2059" width="6.44140625" style="383" bestFit="1" customWidth="1"/>
    <col min="2060" max="2060" width="11.33203125" style="383" customWidth="1"/>
    <col min="2061" max="2061" width="13.6640625" style="383" customWidth="1"/>
    <col min="2062" max="2062" width="0.109375" style="383" customWidth="1"/>
    <col min="2063" max="2304" width="8.88671875" style="383"/>
    <col min="2305" max="2305" width="17.6640625" style="383" bestFit="1" customWidth="1"/>
    <col min="2306" max="2306" width="5.109375" style="383" bestFit="1" customWidth="1"/>
    <col min="2307" max="2307" width="5.5546875" style="383" bestFit="1" customWidth="1"/>
    <col min="2308" max="2315" width="6.44140625" style="383" bestFit="1" customWidth="1"/>
    <col min="2316" max="2316" width="11.33203125" style="383" customWidth="1"/>
    <col min="2317" max="2317" width="13.6640625" style="383" customWidth="1"/>
    <col min="2318" max="2318" width="0.109375" style="383" customWidth="1"/>
    <col min="2319" max="2560" width="8.88671875" style="383"/>
    <col min="2561" max="2561" width="17.6640625" style="383" bestFit="1" customWidth="1"/>
    <col min="2562" max="2562" width="5.109375" style="383" bestFit="1" customWidth="1"/>
    <col min="2563" max="2563" width="5.5546875" style="383" bestFit="1" customWidth="1"/>
    <col min="2564" max="2571" width="6.44140625" style="383" bestFit="1" customWidth="1"/>
    <col min="2572" max="2572" width="11.33203125" style="383" customWidth="1"/>
    <col min="2573" max="2573" width="13.6640625" style="383" customWidth="1"/>
    <col min="2574" max="2574" width="0.109375" style="383" customWidth="1"/>
    <col min="2575" max="2816" width="8.88671875" style="383"/>
    <col min="2817" max="2817" width="17.6640625" style="383" bestFit="1" customWidth="1"/>
    <col min="2818" max="2818" width="5.109375" style="383" bestFit="1" customWidth="1"/>
    <col min="2819" max="2819" width="5.5546875" style="383" bestFit="1" customWidth="1"/>
    <col min="2820" max="2827" width="6.44140625" style="383" bestFit="1" customWidth="1"/>
    <col min="2828" max="2828" width="11.33203125" style="383" customWidth="1"/>
    <col min="2829" max="2829" width="13.6640625" style="383" customWidth="1"/>
    <col min="2830" max="2830" width="0.109375" style="383" customWidth="1"/>
    <col min="2831" max="3072" width="8.88671875" style="383"/>
    <col min="3073" max="3073" width="17.6640625" style="383" bestFit="1" customWidth="1"/>
    <col min="3074" max="3074" width="5.109375" style="383" bestFit="1" customWidth="1"/>
    <col min="3075" max="3075" width="5.5546875" style="383" bestFit="1" customWidth="1"/>
    <col min="3076" max="3083" width="6.44140625" style="383" bestFit="1" customWidth="1"/>
    <col min="3084" max="3084" width="11.33203125" style="383" customWidth="1"/>
    <col min="3085" max="3085" width="13.6640625" style="383" customWidth="1"/>
    <col min="3086" max="3086" width="0.109375" style="383" customWidth="1"/>
    <col min="3087" max="3328" width="8.88671875" style="383"/>
    <col min="3329" max="3329" width="17.6640625" style="383" bestFit="1" customWidth="1"/>
    <col min="3330" max="3330" width="5.109375" style="383" bestFit="1" customWidth="1"/>
    <col min="3331" max="3331" width="5.5546875" style="383" bestFit="1" customWidth="1"/>
    <col min="3332" max="3339" width="6.44140625" style="383" bestFit="1" customWidth="1"/>
    <col min="3340" max="3340" width="11.33203125" style="383" customWidth="1"/>
    <col min="3341" max="3341" width="13.6640625" style="383" customWidth="1"/>
    <col min="3342" max="3342" width="0.109375" style="383" customWidth="1"/>
    <col min="3343" max="3584" width="8.88671875" style="383"/>
    <col min="3585" max="3585" width="17.6640625" style="383" bestFit="1" customWidth="1"/>
    <col min="3586" max="3586" width="5.109375" style="383" bestFit="1" customWidth="1"/>
    <col min="3587" max="3587" width="5.5546875" style="383" bestFit="1" customWidth="1"/>
    <col min="3588" max="3595" width="6.44140625" style="383" bestFit="1" customWidth="1"/>
    <col min="3596" max="3596" width="11.33203125" style="383" customWidth="1"/>
    <col min="3597" max="3597" width="13.6640625" style="383" customWidth="1"/>
    <col min="3598" max="3598" width="0.109375" style="383" customWidth="1"/>
    <col min="3599" max="3840" width="8.88671875" style="383"/>
    <col min="3841" max="3841" width="17.6640625" style="383" bestFit="1" customWidth="1"/>
    <col min="3842" max="3842" width="5.109375" style="383" bestFit="1" customWidth="1"/>
    <col min="3843" max="3843" width="5.5546875" style="383" bestFit="1" customWidth="1"/>
    <col min="3844" max="3851" width="6.44140625" style="383" bestFit="1" customWidth="1"/>
    <col min="3852" max="3852" width="11.33203125" style="383" customWidth="1"/>
    <col min="3853" max="3853" width="13.6640625" style="383" customWidth="1"/>
    <col min="3854" max="3854" width="0.109375" style="383" customWidth="1"/>
    <col min="3855" max="4096" width="8.88671875" style="383"/>
    <col min="4097" max="4097" width="17.6640625" style="383" bestFit="1" customWidth="1"/>
    <col min="4098" max="4098" width="5.109375" style="383" bestFit="1" customWidth="1"/>
    <col min="4099" max="4099" width="5.5546875" style="383" bestFit="1" customWidth="1"/>
    <col min="4100" max="4107" width="6.44140625" style="383" bestFit="1" customWidth="1"/>
    <col min="4108" max="4108" width="11.33203125" style="383" customWidth="1"/>
    <col min="4109" max="4109" width="13.6640625" style="383" customWidth="1"/>
    <col min="4110" max="4110" width="0.109375" style="383" customWidth="1"/>
    <col min="4111" max="4352" width="8.88671875" style="383"/>
    <col min="4353" max="4353" width="17.6640625" style="383" bestFit="1" customWidth="1"/>
    <col min="4354" max="4354" width="5.109375" style="383" bestFit="1" customWidth="1"/>
    <col min="4355" max="4355" width="5.5546875" style="383" bestFit="1" customWidth="1"/>
    <col min="4356" max="4363" width="6.44140625" style="383" bestFit="1" customWidth="1"/>
    <col min="4364" max="4364" width="11.33203125" style="383" customWidth="1"/>
    <col min="4365" max="4365" width="13.6640625" style="383" customWidth="1"/>
    <col min="4366" max="4366" width="0.109375" style="383" customWidth="1"/>
    <col min="4367" max="4608" width="8.88671875" style="383"/>
    <col min="4609" max="4609" width="17.6640625" style="383" bestFit="1" customWidth="1"/>
    <col min="4610" max="4610" width="5.109375" style="383" bestFit="1" customWidth="1"/>
    <col min="4611" max="4611" width="5.5546875" style="383" bestFit="1" customWidth="1"/>
    <col min="4612" max="4619" width="6.44140625" style="383" bestFit="1" customWidth="1"/>
    <col min="4620" max="4620" width="11.33203125" style="383" customWidth="1"/>
    <col min="4621" max="4621" width="13.6640625" style="383" customWidth="1"/>
    <col min="4622" max="4622" width="0.109375" style="383" customWidth="1"/>
    <col min="4623" max="4864" width="8.88671875" style="383"/>
    <col min="4865" max="4865" width="17.6640625" style="383" bestFit="1" customWidth="1"/>
    <col min="4866" max="4866" width="5.109375" style="383" bestFit="1" customWidth="1"/>
    <col min="4867" max="4867" width="5.5546875" style="383" bestFit="1" customWidth="1"/>
    <col min="4868" max="4875" width="6.44140625" style="383" bestFit="1" customWidth="1"/>
    <col min="4876" max="4876" width="11.33203125" style="383" customWidth="1"/>
    <col min="4877" max="4877" width="13.6640625" style="383" customWidth="1"/>
    <col min="4878" max="4878" width="0.109375" style="383" customWidth="1"/>
    <col min="4879" max="5120" width="8.88671875" style="383"/>
    <col min="5121" max="5121" width="17.6640625" style="383" bestFit="1" customWidth="1"/>
    <col min="5122" max="5122" width="5.109375" style="383" bestFit="1" customWidth="1"/>
    <col min="5123" max="5123" width="5.5546875" style="383" bestFit="1" customWidth="1"/>
    <col min="5124" max="5131" width="6.44140625" style="383" bestFit="1" customWidth="1"/>
    <col min="5132" max="5132" width="11.33203125" style="383" customWidth="1"/>
    <col min="5133" max="5133" width="13.6640625" style="383" customWidth="1"/>
    <col min="5134" max="5134" width="0.109375" style="383" customWidth="1"/>
    <col min="5135" max="5376" width="8.88671875" style="383"/>
    <col min="5377" max="5377" width="17.6640625" style="383" bestFit="1" customWidth="1"/>
    <col min="5378" max="5378" width="5.109375" style="383" bestFit="1" customWidth="1"/>
    <col min="5379" max="5379" width="5.5546875" style="383" bestFit="1" customWidth="1"/>
    <col min="5380" max="5387" width="6.44140625" style="383" bestFit="1" customWidth="1"/>
    <col min="5388" max="5388" width="11.33203125" style="383" customWidth="1"/>
    <col min="5389" max="5389" width="13.6640625" style="383" customWidth="1"/>
    <col min="5390" max="5390" width="0.109375" style="383" customWidth="1"/>
    <col min="5391" max="5632" width="8.88671875" style="383"/>
    <col min="5633" max="5633" width="17.6640625" style="383" bestFit="1" customWidth="1"/>
    <col min="5634" max="5634" width="5.109375" style="383" bestFit="1" customWidth="1"/>
    <col min="5635" max="5635" width="5.5546875" style="383" bestFit="1" customWidth="1"/>
    <col min="5636" max="5643" width="6.44140625" style="383" bestFit="1" customWidth="1"/>
    <col min="5644" max="5644" width="11.33203125" style="383" customWidth="1"/>
    <col min="5645" max="5645" width="13.6640625" style="383" customWidth="1"/>
    <col min="5646" max="5646" width="0.109375" style="383" customWidth="1"/>
    <col min="5647" max="5888" width="8.88671875" style="383"/>
    <col min="5889" max="5889" width="17.6640625" style="383" bestFit="1" customWidth="1"/>
    <col min="5890" max="5890" width="5.109375" style="383" bestFit="1" customWidth="1"/>
    <col min="5891" max="5891" width="5.5546875" style="383" bestFit="1" customWidth="1"/>
    <col min="5892" max="5899" width="6.44140625" style="383" bestFit="1" customWidth="1"/>
    <col min="5900" max="5900" width="11.33203125" style="383" customWidth="1"/>
    <col min="5901" max="5901" width="13.6640625" style="383" customWidth="1"/>
    <col min="5902" max="5902" width="0.109375" style="383" customWidth="1"/>
    <col min="5903" max="6144" width="8.88671875" style="383"/>
    <col min="6145" max="6145" width="17.6640625" style="383" bestFit="1" customWidth="1"/>
    <col min="6146" max="6146" width="5.109375" style="383" bestFit="1" customWidth="1"/>
    <col min="6147" max="6147" width="5.5546875" style="383" bestFit="1" customWidth="1"/>
    <col min="6148" max="6155" width="6.44140625" style="383" bestFit="1" customWidth="1"/>
    <col min="6156" max="6156" width="11.33203125" style="383" customWidth="1"/>
    <col min="6157" max="6157" width="13.6640625" style="383" customWidth="1"/>
    <col min="6158" max="6158" width="0.109375" style="383" customWidth="1"/>
    <col min="6159" max="6400" width="8.88671875" style="383"/>
    <col min="6401" max="6401" width="17.6640625" style="383" bestFit="1" customWidth="1"/>
    <col min="6402" max="6402" width="5.109375" style="383" bestFit="1" customWidth="1"/>
    <col min="6403" max="6403" width="5.5546875" style="383" bestFit="1" customWidth="1"/>
    <col min="6404" max="6411" width="6.44140625" style="383" bestFit="1" customWidth="1"/>
    <col min="6412" max="6412" width="11.33203125" style="383" customWidth="1"/>
    <col min="6413" max="6413" width="13.6640625" style="383" customWidth="1"/>
    <col min="6414" max="6414" width="0.109375" style="383" customWidth="1"/>
    <col min="6415" max="6656" width="8.88671875" style="383"/>
    <col min="6657" max="6657" width="17.6640625" style="383" bestFit="1" customWidth="1"/>
    <col min="6658" max="6658" width="5.109375" style="383" bestFit="1" customWidth="1"/>
    <col min="6659" max="6659" width="5.5546875" style="383" bestFit="1" customWidth="1"/>
    <col min="6660" max="6667" width="6.44140625" style="383" bestFit="1" customWidth="1"/>
    <col min="6668" max="6668" width="11.33203125" style="383" customWidth="1"/>
    <col min="6669" max="6669" width="13.6640625" style="383" customWidth="1"/>
    <col min="6670" max="6670" width="0.109375" style="383" customWidth="1"/>
    <col min="6671" max="6912" width="8.88671875" style="383"/>
    <col min="6913" max="6913" width="17.6640625" style="383" bestFit="1" customWidth="1"/>
    <col min="6914" max="6914" width="5.109375" style="383" bestFit="1" customWidth="1"/>
    <col min="6915" max="6915" width="5.5546875" style="383" bestFit="1" customWidth="1"/>
    <col min="6916" max="6923" width="6.44140625" style="383" bestFit="1" customWidth="1"/>
    <col min="6924" max="6924" width="11.33203125" style="383" customWidth="1"/>
    <col min="6925" max="6925" width="13.6640625" style="383" customWidth="1"/>
    <col min="6926" max="6926" width="0.109375" style="383" customWidth="1"/>
    <col min="6927" max="7168" width="8.88671875" style="383"/>
    <col min="7169" max="7169" width="17.6640625" style="383" bestFit="1" customWidth="1"/>
    <col min="7170" max="7170" width="5.109375" style="383" bestFit="1" customWidth="1"/>
    <col min="7171" max="7171" width="5.5546875" style="383" bestFit="1" customWidth="1"/>
    <col min="7172" max="7179" width="6.44140625" style="383" bestFit="1" customWidth="1"/>
    <col min="7180" max="7180" width="11.33203125" style="383" customWidth="1"/>
    <col min="7181" max="7181" width="13.6640625" style="383" customWidth="1"/>
    <col min="7182" max="7182" width="0.109375" style="383" customWidth="1"/>
    <col min="7183" max="7424" width="8.88671875" style="383"/>
    <col min="7425" max="7425" width="17.6640625" style="383" bestFit="1" customWidth="1"/>
    <col min="7426" max="7426" width="5.109375" style="383" bestFit="1" customWidth="1"/>
    <col min="7427" max="7427" width="5.5546875" style="383" bestFit="1" customWidth="1"/>
    <col min="7428" max="7435" width="6.44140625" style="383" bestFit="1" customWidth="1"/>
    <col min="7436" max="7436" width="11.33203125" style="383" customWidth="1"/>
    <col min="7437" max="7437" width="13.6640625" style="383" customWidth="1"/>
    <col min="7438" max="7438" width="0.109375" style="383" customWidth="1"/>
    <col min="7439" max="7680" width="8.88671875" style="383"/>
    <col min="7681" max="7681" width="17.6640625" style="383" bestFit="1" customWidth="1"/>
    <col min="7682" max="7682" width="5.109375" style="383" bestFit="1" customWidth="1"/>
    <col min="7683" max="7683" width="5.5546875" style="383" bestFit="1" customWidth="1"/>
    <col min="7684" max="7691" width="6.44140625" style="383" bestFit="1" customWidth="1"/>
    <col min="7692" max="7692" width="11.33203125" style="383" customWidth="1"/>
    <col min="7693" max="7693" width="13.6640625" style="383" customWidth="1"/>
    <col min="7694" max="7694" width="0.109375" style="383" customWidth="1"/>
    <col min="7695" max="7936" width="8.88671875" style="383"/>
    <col min="7937" max="7937" width="17.6640625" style="383" bestFit="1" customWidth="1"/>
    <col min="7938" max="7938" width="5.109375" style="383" bestFit="1" customWidth="1"/>
    <col min="7939" max="7939" width="5.5546875" style="383" bestFit="1" customWidth="1"/>
    <col min="7940" max="7947" width="6.44140625" style="383" bestFit="1" customWidth="1"/>
    <col min="7948" max="7948" width="11.33203125" style="383" customWidth="1"/>
    <col min="7949" max="7949" width="13.6640625" style="383" customWidth="1"/>
    <col min="7950" max="7950" width="0.109375" style="383" customWidth="1"/>
    <col min="7951" max="8192" width="8.88671875" style="383"/>
    <col min="8193" max="8193" width="17.6640625" style="383" bestFit="1" customWidth="1"/>
    <col min="8194" max="8194" width="5.109375" style="383" bestFit="1" customWidth="1"/>
    <col min="8195" max="8195" width="5.5546875" style="383" bestFit="1" customWidth="1"/>
    <col min="8196" max="8203" width="6.44140625" style="383" bestFit="1" customWidth="1"/>
    <col min="8204" max="8204" width="11.33203125" style="383" customWidth="1"/>
    <col min="8205" max="8205" width="13.6640625" style="383" customWidth="1"/>
    <col min="8206" max="8206" width="0.109375" style="383" customWidth="1"/>
    <col min="8207" max="8448" width="8.88671875" style="383"/>
    <col min="8449" max="8449" width="17.6640625" style="383" bestFit="1" customWidth="1"/>
    <col min="8450" max="8450" width="5.109375" style="383" bestFit="1" customWidth="1"/>
    <col min="8451" max="8451" width="5.5546875" style="383" bestFit="1" customWidth="1"/>
    <col min="8452" max="8459" width="6.44140625" style="383" bestFit="1" customWidth="1"/>
    <col min="8460" max="8460" width="11.33203125" style="383" customWidth="1"/>
    <col min="8461" max="8461" width="13.6640625" style="383" customWidth="1"/>
    <col min="8462" max="8462" width="0.109375" style="383" customWidth="1"/>
    <col min="8463" max="8704" width="8.88671875" style="383"/>
    <col min="8705" max="8705" width="17.6640625" style="383" bestFit="1" customWidth="1"/>
    <col min="8706" max="8706" width="5.109375" style="383" bestFit="1" customWidth="1"/>
    <col min="8707" max="8707" width="5.5546875" style="383" bestFit="1" customWidth="1"/>
    <col min="8708" max="8715" width="6.44140625" style="383" bestFit="1" customWidth="1"/>
    <col min="8716" max="8716" width="11.33203125" style="383" customWidth="1"/>
    <col min="8717" max="8717" width="13.6640625" style="383" customWidth="1"/>
    <col min="8718" max="8718" width="0.109375" style="383" customWidth="1"/>
    <col min="8719" max="8960" width="8.88671875" style="383"/>
    <col min="8961" max="8961" width="17.6640625" style="383" bestFit="1" customWidth="1"/>
    <col min="8962" max="8962" width="5.109375" style="383" bestFit="1" customWidth="1"/>
    <col min="8963" max="8963" width="5.5546875" style="383" bestFit="1" customWidth="1"/>
    <col min="8964" max="8971" width="6.44140625" style="383" bestFit="1" customWidth="1"/>
    <col min="8972" max="8972" width="11.33203125" style="383" customWidth="1"/>
    <col min="8973" max="8973" width="13.6640625" style="383" customWidth="1"/>
    <col min="8974" max="8974" width="0.109375" style="383" customWidth="1"/>
    <col min="8975" max="9216" width="8.88671875" style="383"/>
    <col min="9217" max="9217" width="17.6640625" style="383" bestFit="1" customWidth="1"/>
    <col min="9218" max="9218" width="5.109375" style="383" bestFit="1" customWidth="1"/>
    <col min="9219" max="9219" width="5.5546875" style="383" bestFit="1" customWidth="1"/>
    <col min="9220" max="9227" width="6.44140625" style="383" bestFit="1" customWidth="1"/>
    <col min="9228" max="9228" width="11.33203125" style="383" customWidth="1"/>
    <col min="9229" max="9229" width="13.6640625" style="383" customWidth="1"/>
    <col min="9230" max="9230" width="0.109375" style="383" customWidth="1"/>
    <col min="9231" max="9472" width="8.88671875" style="383"/>
    <col min="9473" max="9473" width="17.6640625" style="383" bestFit="1" customWidth="1"/>
    <col min="9474" max="9474" width="5.109375" style="383" bestFit="1" customWidth="1"/>
    <col min="9475" max="9475" width="5.5546875" style="383" bestFit="1" customWidth="1"/>
    <col min="9476" max="9483" width="6.44140625" style="383" bestFit="1" customWidth="1"/>
    <col min="9484" max="9484" width="11.33203125" style="383" customWidth="1"/>
    <col min="9485" max="9485" width="13.6640625" style="383" customWidth="1"/>
    <col min="9486" max="9486" width="0.109375" style="383" customWidth="1"/>
    <col min="9487" max="9728" width="8.88671875" style="383"/>
    <col min="9729" max="9729" width="17.6640625" style="383" bestFit="1" customWidth="1"/>
    <col min="9730" max="9730" width="5.109375" style="383" bestFit="1" customWidth="1"/>
    <col min="9731" max="9731" width="5.5546875" style="383" bestFit="1" customWidth="1"/>
    <col min="9732" max="9739" width="6.44140625" style="383" bestFit="1" customWidth="1"/>
    <col min="9740" max="9740" width="11.33203125" style="383" customWidth="1"/>
    <col min="9741" max="9741" width="13.6640625" style="383" customWidth="1"/>
    <col min="9742" max="9742" width="0.109375" style="383" customWidth="1"/>
    <col min="9743" max="9984" width="8.88671875" style="383"/>
    <col min="9985" max="9985" width="17.6640625" style="383" bestFit="1" customWidth="1"/>
    <col min="9986" max="9986" width="5.109375" style="383" bestFit="1" customWidth="1"/>
    <col min="9987" max="9987" width="5.5546875" style="383" bestFit="1" customWidth="1"/>
    <col min="9988" max="9995" width="6.44140625" style="383" bestFit="1" customWidth="1"/>
    <col min="9996" max="9996" width="11.33203125" style="383" customWidth="1"/>
    <col min="9997" max="9997" width="13.6640625" style="383" customWidth="1"/>
    <col min="9998" max="9998" width="0.109375" style="383" customWidth="1"/>
    <col min="9999" max="10240" width="8.88671875" style="383"/>
    <col min="10241" max="10241" width="17.6640625" style="383" bestFit="1" customWidth="1"/>
    <col min="10242" max="10242" width="5.109375" style="383" bestFit="1" customWidth="1"/>
    <col min="10243" max="10243" width="5.5546875" style="383" bestFit="1" customWidth="1"/>
    <col min="10244" max="10251" width="6.44140625" style="383" bestFit="1" customWidth="1"/>
    <col min="10252" max="10252" width="11.33203125" style="383" customWidth="1"/>
    <col min="10253" max="10253" width="13.6640625" style="383" customWidth="1"/>
    <col min="10254" max="10254" width="0.109375" style="383" customWidth="1"/>
    <col min="10255" max="10496" width="8.88671875" style="383"/>
    <col min="10497" max="10497" width="17.6640625" style="383" bestFit="1" customWidth="1"/>
    <col min="10498" max="10498" width="5.109375" style="383" bestFit="1" customWidth="1"/>
    <col min="10499" max="10499" width="5.5546875" style="383" bestFit="1" customWidth="1"/>
    <col min="10500" max="10507" width="6.44140625" style="383" bestFit="1" customWidth="1"/>
    <col min="10508" max="10508" width="11.33203125" style="383" customWidth="1"/>
    <col min="10509" max="10509" width="13.6640625" style="383" customWidth="1"/>
    <col min="10510" max="10510" width="0.109375" style="383" customWidth="1"/>
    <col min="10511" max="10752" width="8.88671875" style="383"/>
    <col min="10753" max="10753" width="17.6640625" style="383" bestFit="1" customWidth="1"/>
    <col min="10754" max="10754" width="5.109375" style="383" bestFit="1" customWidth="1"/>
    <col min="10755" max="10755" width="5.5546875" style="383" bestFit="1" customWidth="1"/>
    <col min="10756" max="10763" width="6.44140625" style="383" bestFit="1" customWidth="1"/>
    <col min="10764" max="10764" width="11.33203125" style="383" customWidth="1"/>
    <col min="10765" max="10765" width="13.6640625" style="383" customWidth="1"/>
    <col min="10766" max="10766" width="0.109375" style="383" customWidth="1"/>
    <col min="10767" max="11008" width="8.88671875" style="383"/>
    <col min="11009" max="11009" width="17.6640625" style="383" bestFit="1" customWidth="1"/>
    <col min="11010" max="11010" width="5.109375" style="383" bestFit="1" customWidth="1"/>
    <col min="11011" max="11011" width="5.5546875" style="383" bestFit="1" customWidth="1"/>
    <col min="11012" max="11019" width="6.44140625" style="383" bestFit="1" customWidth="1"/>
    <col min="11020" max="11020" width="11.33203125" style="383" customWidth="1"/>
    <col min="11021" max="11021" width="13.6640625" style="383" customWidth="1"/>
    <col min="11022" max="11022" width="0.109375" style="383" customWidth="1"/>
    <col min="11023" max="11264" width="8.88671875" style="383"/>
    <col min="11265" max="11265" width="17.6640625" style="383" bestFit="1" customWidth="1"/>
    <col min="11266" max="11266" width="5.109375" style="383" bestFit="1" customWidth="1"/>
    <col min="11267" max="11267" width="5.5546875" style="383" bestFit="1" customWidth="1"/>
    <col min="11268" max="11275" width="6.44140625" style="383" bestFit="1" customWidth="1"/>
    <col min="11276" max="11276" width="11.33203125" style="383" customWidth="1"/>
    <col min="11277" max="11277" width="13.6640625" style="383" customWidth="1"/>
    <col min="11278" max="11278" width="0.109375" style="383" customWidth="1"/>
    <col min="11279" max="11520" width="8.88671875" style="383"/>
    <col min="11521" max="11521" width="17.6640625" style="383" bestFit="1" customWidth="1"/>
    <col min="11522" max="11522" width="5.109375" style="383" bestFit="1" customWidth="1"/>
    <col min="11523" max="11523" width="5.5546875" style="383" bestFit="1" customWidth="1"/>
    <col min="11524" max="11531" width="6.44140625" style="383" bestFit="1" customWidth="1"/>
    <col min="11532" max="11532" width="11.33203125" style="383" customWidth="1"/>
    <col min="11533" max="11533" width="13.6640625" style="383" customWidth="1"/>
    <col min="11534" max="11534" width="0.109375" style="383" customWidth="1"/>
    <col min="11535" max="11776" width="8.88671875" style="383"/>
    <col min="11777" max="11777" width="17.6640625" style="383" bestFit="1" customWidth="1"/>
    <col min="11778" max="11778" width="5.109375" style="383" bestFit="1" customWidth="1"/>
    <col min="11779" max="11779" width="5.5546875" style="383" bestFit="1" customWidth="1"/>
    <col min="11780" max="11787" width="6.44140625" style="383" bestFit="1" customWidth="1"/>
    <col min="11788" max="11788" width="11.33203125" style="383" customWidth="1"/>
    <col min="11789" max="11789" width="13.6640625" style="383" customWidth="1"/>
    <col min="11790" max="11790" width="0.109375" style="383" customWidth="1"/>
    <col min="11791" max="12032" width="8.88671875" style="383"/>
    <col min="12033" max="12033" width="17.6640625" style="383" bestFit="1" customWidth="1"/>
    <col min="12034" max="12034" width="5.109375" style="383" bestFit="1" customWidth="1"/>
    <col min="12035" max="12035" width="5.5546875" style="383" bestFit="1" customWidth="1"/>
    <col min="12036" max="12043" width="6.44140625" style="383" bestFit="1" customWidth="1"/>
    <col min="12044" max="12044" width="11.33203125" style="383" customWidth="1"/>
    <col min="12045" max="12045" width="13.6640625" style="383" customWidth="1"/>
    <col min="12046" max="12046" width="0.109375" style="383" customWidth="1"/>
    <col min="12047" max="12288" width="8.88671875" style="383"/>
    <col min="12289" max="12289" width="17.6640625" style="383" bestFit="1" customWidth="1"/>
    <col min="12290" max="12290" width="5.109375" style="383" bestFit="1" customWidth="1"/>
    <col min="12291" max="12291" width="5.5546875" style="383" bestFit="1" customWidth="1"/>
    <col min="12292" max="12299" width="6.44140625" style="383" bestFit="1" customWidth="1"/>
    <col min="12300" max="12300" width="11.33203125" style="383" customWidth="1"/>
    <col min="12301" max="12301" width="13.6640625" style="383" customWidth="1"/>
    <col min="12302" max="12302" width="0.109375" style="383" customWidth="1"/>
    <col min="12303" max="12544" width="8.88671875" style="383"/>
    <col min="12545" max="12545" width="17.6640625" style="383" bestFit="1" customWidth="1"/>
    <col min="12546" max="12546" width="5.109375" style="383" bestFit="1" customWidth="1"/>
    <col min="12547" max="12547" width="5.5546875" style="383" bestFit="1" customWidth="1"/>
    <col min="12548" max="12555" width="6.44140625" style="383" bestFit="1" customWidth="1"/>
    <col min="12556" max="12556" width="11.33203125" style="383" customWidth="1"/>
    <col min="12557" max="12557" width="13.6640625" style="383" customWidth="1"/>
    <col min="12558" max="12558" width="0.109375" style="383" customWidth="1"/>
    <col min="12559" max="12800" width="8.88671875" style="383"/>
    <col min="12801" max="12801" width="17.6640625" style="383" bestFit="1" customWidth="1"/>
    <col min="12802" max="12802" width="5.109375" style="383" bestFit="1" customWidth="1"/>
    <col min="12803" max="12803" width="5.5546875" style="383" bestFit="1" customWidth="1"/>
    <col min="12804" max="12811" width="6.44140625" style="383" bestFit="1" customWidth="1"/>
    <col min="12812" max="12812" width="11.33203125" style="383" customWidth="1"/>
    <col min="12813" max="12813" width="13.6640625" style="383" customWidth="1"/>
    <col min="12814" max="12814" width="0.109375" style="383" customWidth="1"/>
    <col min="12815" max="13056" width="8.88671875" style="383"/>
    <col min="13057" max="13057" width="17.6640625" style="383" bestFit="1" customWidth="1"/>
    <col min="13058" max="13058" width="5.109375" style="383" bestFit="1" customWidth="1"/>
    <col min="13059" max="13059" width="5.5546875" style="383" bestFit="1" customWidth="1"/>
    <col min="13060" max="13067" width="6.44140625" style="383" bestFit="1" customWidth="1"/>
    <col min="13068" max="13068" width="11.33203125" style="383" customWidth="1"/>
    <col min="13069" max="13069" width="13.6640625" style="383" customWidth="1"/>
    <col min="13070" max="13070" width="0.109375" style="383" customWidth="1"/>
    <col min="13071" max="13312" width="8.88671875" style="383"/>
    <col min="13313" max="13313" width="17.6640625" style="383" bestFit="1" customWidth="1"/>
    <col min="13314" max="13314" width="5.109375" style="383" bestFit="1" customWidth="1"/>
    <col min="13315" max="13315" width="5.5546875" style="383" bestFit="1" customWidth="1"/>
    <col min="13316" max="13323" width="6.44140625" style="383" bestFit="1" customWidth="1"/>
    <col min="13324" max="13324" width="11.33203125" style="383" customWidth="1"/>
    <col min="13325" max="13325" width="13.6640625" style="383" customWidth="1"/>
    <col min="13326" max="13326" width="0.109375" style="383" customWidth="1"/>
    <col min="13327" max="13568" width="8.88671875" style="383"/>
    <col min="13569" max="13569" width="17.6640625" style="383" bestFit="1" customWidth="1"/>
    <col min="13570" max="13570" width="5.109375" style="383" bestFit="1" customWidth="1"/>
    <col min="13571" max="13571" width="5.5546875" style="383" bestFit="1" customWidth="1"/>
    <col min="13572" max="13579" width="6.44140625" style="383" bestFit="1" customWidth="1"/>
    <col min="13580" max="13580" width="11.33203125" style="383" customWidth="1"/>
    <col min="13581" max="13581" width="13.6640625" style="383" customWidth="1"/>
    <col min="13582" max="13582" width="0.109375" style="383" customWidth="1"/>
    <col min="13583" max="13824" width="8.88671875" style="383"/>
    <col min="13825" max="13825" width="17.6640625" style="383" bestFit="1" customWidth="1"/>
    <col min="13826" max="13826" width="5.109375" style="383" bestFit="1" customWidth="1"/>
    <col min="13827" max="13827" width="5.5546875" style="383" bestFit="1" customWidth="1"/>
    <col min="13828" max="13835" width="6.44140625" style="383" bestFit="1" customWidth="1"/>
    <col min="13836" max="13836" width="11.33203125" style="383" customWidth="1"/>
    <col min="13837" max="13837" width="13.6640625" style="383" customWidth="1"/>
    <col min="13838" max="13838" width="0.109375" style="383" customWidth="1"/>
    <col min="13839" max="14080" width="8.88671875" style="383"/>
    <col min="14081" max="14081" width="17.6640625" style="383" bestFit="1" customWidth="1"/>
    <col min="14082" max="14082" width="5.109375" style="383" bestFit="1" customWidth="1"/>
    <col min="14083" max="14083" width="5.5546875" style="383" bestFit="1" customWidth="1"/>
    <col min="14084" max="14091" width="6.44140625" style="383" bestFit="1" customWidth="1"/>
    <col min="14092" max="14092" width="11.33203125" style="383" customWidth="1"/>
    <col min="14093" max="14093" width="13.6640625" style="383" customWidth="1"/>
    <col min="14094" max="14094" width="0.109375" style="383" customWidth="1"/>
    <col min="14095" max="14336" width="8.88671875" style="383"/>
    <col min="14337" max="14337" width="17.6640625" style="383" bestFit="1" customWidth="1"/>
    <col min="14338" max="14338" width="5.109375" style="383" bestFit="1" customWidth="1"/>
    <col min="14339" max="14339" width="5.5546875" style="383" bestFit="1" customWidth="1"/>
    <col min="14340" max="14347" width="6.44140625" style="383" bestFit="1" customWidth="1"/>
    <col min="14348" max="14348" width="11.33203125" style="383" customWidth="1"/>
    <col min="14349" max="14349" width="13.6640625" style="383" customWidth="1"/>
    <col min="14350" max="14350" width="0.109375" style="383" customWidth="1"/>
    <col min="14351" max="14592" width="8.88671875" style="383"/>
    <col min="14593" max="14593" width="17.6640625" style="383" bestFit="1" customWidth="1"/>
    <col min="14594" max="14594" width="5.109375" style="383" bestFit="1" customWidth="1"/>
    <col min="14595" max="14595" width="5.5546875" style="383" bestFit="1" customWidth="1"/>
    <col min="14596" max="14603" width="6.44140625" style="383" bestFit="1" customWidth="1"/>
    <col min="14604" max="14604" width="11.33203125" style="383" customWidth="1"/>
    <col min="14605" max="14605" width="13.6640625" style="383" customWidth="1"/>
    <col min="14606" max="14606" width="0.109375" style="383" customWidth="1"/>
    <col min="14607" max="14848" width="8.88671875" style="383"/>
    <col min="14849" max="14849" width="17.6640625" style="383" bestFit="1" customWidth="1"/>
    <col min="14850" max="14850" width="5.109375" style="383" bestFit="1" customWidth="1"/>
    <col min="14851" max="14851" width="5.5546875" style="383" bestFit="1" customWidth="1"/>
    <col min="14852" max="14859" width="6.44140625" style="383" bestFit="1" customWidth="1"/>
    <col min="14860" max="14860" width="11.33203125" style="383" customWidth="1"/>
    <col min="14861" max="14861" width="13.6640625" style="383" customWidth="1"/>
    <col min="14862" max="14862" width="0.109375" style="383" customWidth="1"/>
    <col min="14863" max="15104" width="8.88671875" style="383"/>
    <col min="15105" max="15105" width="17.6640625" style="383" bestFit="1" customWidth="1"/>
    <col min="15106" max="15106" width="5.109375" style="383" bestFit="1" customWidth="1"/>
    <col min="15107" max="15107" width="5.5546875" style="383" bestFit="1" customWidth="1"/>
    <col min="15108" max="15115" width="6.44140625" style="383" bestFit="1" customWidth="1"/>
    <col min="15116" max="15116" width="11.33203125" style="383" customWidth="1"/>
    <col min="15117" max="15117" width="13.6640625" style="383" customWidth="1"/>
    <col min="15118" max="15118" width="0.109375" style="383" customWidth="1"/>
    <col min="15119" max="15360" width="8.88671875" style="383"/>
    <col min="15361" max="15361" width="17.6640625" style="383" bestFit="1" customWidth="1"/>
    <col min="15362" max="15362" width="5.109375" style="383" bestFit="1" customWidth="1"/>
    <col min="15363" max="15363" width="5.5546875" style="383" bestFit="1" customWidth="1"/>
    <col min="15364" max="15371" width="6.44140625" style="383" bestFit="1" customWidth="1"/>
    <col min="15372" max="15372" width="11.33203125" style="383" customWidth="1"/>
    <col min="15373" max="15373" width="13.6640625" style="383" customWidth="1"/>
    <col min="15374" max="15374" width="0.109375" style="383" customWidth="1"/>
    <col min="15375" max="15616" width="8.88671875" style="383"/>
    <col min="15617" max="15617" width="17.6640625" style="383" bestFit="1" customWidth="1"/>
    <col min="15618" max="15618" width="5.109375" style="383" bestFit="1" customWidth="1"/>
    <col min="15619" max="15619" width="5.5546875" style="383" bestFit="1" customWidth="1"/>
    <col min="15620" max="15627" width="6.44140625" style="383" bestFit="1" customWidth="1"/>
    <col min="15628" max="15628" width="11.33203125" style="383" customWidth="1"/>
    <col min="15629" max="15629" width="13.6640625" style="383" customWidth="1"/>
    <col min="15630" max="15630" width="0.109375" style="383" customWidth="1"/>
    <col min="15631" max="15872" width="8.88671875" style="383"/>
    <col min="15873" max="15873" width="17.6640625" style="383" bestFit="1" customWidth="1"/>
    <col min="15874" max="15874" width="5.109375" style="383" bestFit="1" customWidth="1"/>
    <col min="15875" max="15875" width="5.5546875" style="383" bestFit="1" customWidth="1"/>
    <col min="15876" max="15883" width="6.44140625" style="383" bestFit="1" customWidth="1"/>
    <col min="15884" max="15884" width="11.33203125" style="383" customWidth="1"/>
    <col min="15885" max="15885" width="13.6640625" style="383" customWidth="1"/>
    <col min="15886" max="15886" width="0.109375" style="383" customWidth="1"/>
    <col min="15887" max="16128" width="8.88671875" style="383"/>
    <col min="16129" max="16129" width="17.6640625" style="383" bestFit="1" customWidth="1"/>
    <col min="16130" max="16130" width="5.109375" style="383" bestFit="1" customWidth="1"/>
    <col min="16131" max="16131" width="5.5546875" style="383" bestFit="1" customWidth="1"/>
    <col min="16132" max="16139" width="6.44140625" style="383" bestFit="1" customWidth="1"/>
    <col min="16140" max="16140" width="11.33203125" style="383" customWidth="1"/>
    <col min="16141" max="16141" width="13.6640625" style="383" customWidth="1"/>
    <col min="16142" max="16142" width="0.109375" style="383" customWidth="1"/>
    <col min="16143" max="16384" width="8.88671875" style="383"/>
  </cols>
  <sheetData>
    <row r="1" spans="1:14" s="1438" customFormat="1">
      <c r="A1" s="1458" t="s">
        <v>5207</v>
      </c>
    </row>
    <row r="2" spans="1:14" ht="17.399999999999999">
      <c r="A2" s="408" t="s">
        <v>230</v>
      </c>
      <c r="B2" s="1682" t="s">
        <v>4101</v>
      </c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408"/>
    </row>
    <row r="3" spans="1:14" ht="18" thickBot="1">
      <c r="A3" s="432"/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408"/>
    </row>
    <row r="4" spans="1:14" ht="17.399999999999999">
      <c r="A4" s="411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08"/>
    </row>
    <row r="5" spans="1:14" ht="18" thickBot="1">
      <c r="A5" s="413" t="s">
        <v>3759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79"/>
      <c r="N5" s="408"/>
    </row>
    <row r="6" spans="1:14" ht="24">
      <c r="A6" s="413" t="s">
        <v>4102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08"/>
    </row>
    <row r="7" spans="1:14" ht="18" thickBot="1">
      <c r="A7" s="413" t="s">
        <v>3768</v>
      </c>
      <c r="B7" s="413"/>
      <c r="C7" s="1679" t="s">
        <v>1489</v>
      </c>
      <c r="D7" s="1679"/>
      <c r="E7" s="1679"/>
      <c r="F7" s="1679"/>
      <c r="G7" s="1679"/>
      <c r="H7" s="1679"/>
      <c r="I7" s="1679"/>
      <c r="J7" s="1679"/>
      <c r="K7" s="1679"/>
      <c r="L7" s="1679"/>
      <c r="M7" s="413"/>
      <c r="N7" s="408"/>
    </row>
    <row r="8" spans="1:14" ht="24">
      <c r="A8" s="413" t="s">
        <v>4103</v>
      </c>
      <c r="B8" s="413" t="s">
        <v>3</v>
      </c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13" t="s">
        <v>1535</v>
      </c>
      <c r="N8" s="408"/>
    </row>
    <row r="9" spans="1:14" ht="22.95" customHeight="1" thickBot="1">
      <c r="A9" s="418"/>
      <c r="B9" s="419"/>
      <c r="C9" s="419" t="s">
        <v>1488</v>
      </c>
      <c r="D9" s="419" t="s">
        <v>1487</v>
      </c>
      <c r="E9" s="419" t="s">
        <v>1486</v>
      </c>
      <c r="F9" s="419" t="s">
        <v>1485</v>
      </c>
      <c r="G9" s="419" t="s">
        <v>1484</v>
      </c>
      <c r="H9" s="419" t="s">
        <v>1483</v>
      </c>
      <c r="I9" s="419" t="s">
        <v>1482</v>
      </c>
      <c r="J9" s="419" t="s">
        <v>1481</v>
      </c>
      <c r="K9" s="419" t="s">
        <v>1480</v>
      </c>
      <c r="L9" s="419" t="s">
        <v>1479</v>
      </c>
      <c r="M9" s="419"/>
      <c r="N9" s="408"/>
    </row>
    <row r="10" spans="1:14" ht="17.399999999999999">
      <c r="A10" s="420"/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08"/>
    </row>
    <row r="11" spans="1:14" ht="17.399999999999999">
      <c r="A11" s="425"/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08"/>
    </row>
    <row r="12" spans="1:14" ht="17.399999999999999">
      <c r="A12" s="421" t="s">
        <v>1478</v>
      </c>
      <c r="B12" s="422">
        <v>70003</v>
      </c>
      <c r="C12" s="422">
        <v>18755</v>
      </c>
      <c r="D12" s="422">
        <v>28605</v>
      </c>
      <c r="E12" s="422">
        <v>16017</v>
      </c>
      <c r="F12" s="422">
        <v>4825</v>
      </c>
      <c r="G12" s="422">
        <v>1212</v>
      </c>
      <c r="H12" s="422">
        <v>355</v>
      </c>
      <c r="I12" s="422">
        <v>129</v>
      </c>
      <c r="J12" s="422">
        <v>65</v>
      </c>
      <c r="K12" s="422">
        <v>21</v>
      </c>
      <c r="L12" s="422">
        <v>19</v>
      </c>
      <c r="M12" s="422">
        <v>0</v>
      </c>
      <c r="N12" s="408"/>
    </row>
    <row r="13" spans="1:14" ht="17.399999999999999">
      <c r="A13" s="423" t="s">
        <v>1468</v>
      </c>
      <c r="B13" s="176">
        <v>35766</v>
      </c>
      <c r="C13" s="176">
        <v>9628</v>
      </c>
      <c r="D13" s="176">
        <v>14589</v>
      </c>
      <c r="E13" s="176">
        <v>8202</v>
      </c>
      <c r="F13" s="176">
        <v>2454</v>
      </c>
      <c r="G13" s="176">
        <v>597</v>
      </c>
      <c r="H13" s="176">
        <v>179</v>
      </c>
      <c r="I13" s="176">
        <v>61</v>
      </c>
      <c r="J13" s="176">
        <v>33</v>
      </c>
      <c r="K13" s="176">
        <v>9</v>
      </c>
      <c r="L13" s="176">
        <v>14</v>
      </c>
      <c r="M13" s="176">
        <v>0</v>
      </c>
      <c r="N13" s="408"/>
    </row>
    <row r="14" spans="1:14" ht="17.399999999999999">
      <c r="A14" s="423" t="s">
        <v>1467</v>
      </c>
      <c r="B14" s="176">
        <v>34231</v>
      </c>
      <c r="C14" s="176">
        <v>9126</v>
      </c>
      <c r="D14" s="176">
        <v>14012</v>
      </c>
      <c r="E14" s="176">
        <v>7814</v>
      </c>
      <c r="F14" s="176">
        <v>2371</v>
      </c>
      <c r="G14" s="176">
        <v>615</v>
      </c>
      <c r="H14" s="176">
        <v>176</v>
      </c>
      <c r="I14" s="176">
        <v>68</v>
      </c>
      <c r="J14" s="176">
        <v>32</v>
      </c>
      <c r="K14" s="176">
        <v>12</v>
      </c>
      <c r="L14" s="176">
        <v>5</v>
      </c>
      <c r="M14" s="176">
        <v>0</v>
      </c>
      <c r="N14" s="408"/>
    </row>
    <row r="15" spans="1:14" ht="17.399999999999999">
      <c r="A15" s="423" t="s">
        <v>4104</v>
      </c>
      <c r="B15" s="176">
        <v>6</v>
      </c>
      <c r="C15" s="176">
        <v>1</v>
      </c>
      <c r="D15" s="176">
        <v>4</v>
      </c>
      <c r="E15" s="176">
        <v>1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408"/>
    </row>
    <row r="16" spans="1:14" ht="17.399999999999999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08"/>
    </row>
    <row r="17" spans="1:14" ht="17.399999999999999">
      <c r="A17" s="421" t="s">
        <v>1477</v>
      </c>
      <c r="B17" s="422">
        <v>0</v>
      </c>
      <c r="C17" s="422">
        <v>0</v>
      </c>
      <c r="D17" s="422">
        <v>0</v>
      </c>
      <c r="E17" s="422">
        <v>0</v>
      </c>
      <c r="F17" s="422">
        <v>0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2">
        <v>0</v>
      </c>
      <c r="M17" s="422">
        <v>0</v>
      </c>
      <c r="N17" s="408"/>
    </row>
    <row r="18" spans="1:14" ht="17.399999999999999">
      <c r="A18" s="423" t="s">
        <v>1468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408"/>
    </row>
    <row r="19" spans="1:14" ht="17.399999999999999">
      <c r="A19" s="423" t="s">
        <v>1467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408"/>
    </row>
    <row r="20" spans="1:14" ht="17.399999999999999">
      <c r="A20" s="423" t="s">
        <v>4104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408"/>
    </row>
    <row r="21" spans="1:14" ht="17.399999999999999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08"/>
    </row>
    <row r="22" spans="1:14" ht="17.399999999999999">
      <c r="A22" s="421" t="s">
        <v>1476</v>
      </c>
      <c r="B22" s="422">
        <v>761</v>
      </c>
      <c r="C22" s="422">
        <v>563</v>
      </c>
      <c r="D22" s="422">
        <v>180</v>
      </c>
      <c r="E22" s="422">
        <v>16</v>
      </c>
      <c r="F22" s="422">
        <v>2</v>
      </c>
      <c r="G22" s="422">
        <v>0</v>
      </c>
      <c r="H22" s="422">
        <v>0</v>
      </c>
      <c r="I22" s="422">
        <v>0</v>
      </c>
      <c r="J22" s="422">
        <v>0</v>
      </c>
      <c r="K22" s="422">
        <v>0</v>
      </c>
      <c r="L22" s="422">
        <v>0</v>
      </c>
      <c r="M22" s="422">
        <v>0</v>
      </c>
      <c r="N22" s="408"/>
    </row>
    <row r="23" spans="1:14" ht="17.399999999999999">
      <c r="A23" s="423" t="s">
        <v>1468</v>
      </c>
      <c r="B23" s="176">
        <v>391</v>
      </c>
      <c r="C23" s="176">
        <v>289</v>
      </c>
      <c r="D23" s="176">
        <v>93</v>
      </c>
      <c r="E23" s="176">
        <v>7</v>
      </c>
      <c r="F23" s="176">
        <v>2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408"/>
    </row>
    <row r="24" spans="1:14" ht="17.399999999999999">
      <c r="A24" s="423" t="s">
        <v>1467</v>
      </c>
      <c r="B24" s="176">
        <v>370</v>
      </c>
      <c r="C24" s="176">
        <v>274</v>
      </c>
      <c r="D24" s="176">
        <v>87</v>
      </c>
      <c r="E24" s="176">
        <v>9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408"/>
    </row>
    <row r="25" spans="1:14" ht="17.399999999999999">
      <c r="A25" s="423" t="s">
        <v>4104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408"/>
    </row>
    <row r="26" spans="1:14" ht="17.399999999999999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08"/>
    </row>
    <row r="27" spans="1:14" ht="17.399999999999999">
      <c r="A27" s="421" t="s">
        <v>1475</v>
      </c>
      <c r="B27" s="422">
        <v>7207</v>
      </c>
      <c r="C27" s="422">
        <v>3080</v>
      </c>
      <c r="D27" s="422">
        <v>3242</v>
      </c>
      <c r="E27" s="422">
        <v>755</v>
      </c>
      <c r="F27" s="422">
        <v>121</v>
      </c>
      <c r="G27" s="422">
        <v>7</v>
      </c>
      <c r="H27" s="422">
        <v>2</v>
      </c>
      <c r="I27" s="422">
        <v>0</v>
      </c>
      <c r="J27" s="422">
        <v>0</v>
      </c>
      <c r="K27" s="422">
        <v>0</v>
      </c>
      <c r="L27" s="422">
        <v>0</v>
      </c>
      <c r="M27" s="422">
        <v>0</v>
      </c>
      <c r="N27" s="408"/>
    </row>
    <row r="28" spans="1:14" ht="17.399999999999999">
      <c r="A28" s="423" t="s">
        <v>1468</v>
      </c>
      <c r="B28" s="176">
        <v>3656</v>
      </c>
      <c r="C28" s="176">
        <v>1542</v>
      </c>
      <c r="D28" s="176">
        <v>1661</v>
      </c>
      <c r="E28" s="176">
        <v>387</v>
      </c>
      <c r="F28" s="176">
        <v>61</v>
      </c>
      <c r="G28" s="176">
        <v>4</v>
      </c>
      <c r="H28" s="176">
        <v>1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408"/>
    </row>
    <row r="29" spans="1:14" ht="17.399999999999999">
      <c r="A29" s="423" t="s">
        <v>1467</v>
      </c>
      <c r="B29" s="176">
        <v>3550</v>
      </c>
      <c r="C29" s="176">
        <v>1538</v>
      </c>
      <c r="D29" s="176">
        <v>1581</v>
      </c>
      <c r="E29" s="176">
        <v>367</v>
      </c>
      <c r="F29" s="176">
        <v>60</v>
      </c>
      <c r="G29" s="176">
        <v>3</v>
      </c>
      <c r="H29" s="176">
        <v>1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408"/>
    </row>
    <row r="30" spans="1:14" ht="17.399999999999999">
      <c r="A30" s="423" t="s">
        <v>4104</v>
      </c>
      <c r="B30" s="176">
        <v>1</v>
      </c>
      <c r="C30" s="176">
        <v>0</v>
      </c>
      <c r="D30" s="176">
        <v>0</v>
      </c>
      <c r="E30" s="176">
        <v>1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408"/>
    </row>
    <row r="31" spans="1:14" ht="17.399999999999999">
      <c r="A31" s="425"/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08"/>
    </row>
    <row r="32" spans="1:14" ht="17.399999999999999">
      <c r="A32" s="421" t="s">
        <v>1474</v>
      </c>
      <c r="B32" s="422">
        <v>17632</v>
      </c>
      <c r="C32" s="422">
        <v>6096</v>
      </c>
      <c r="D32" s="422">
        <v>7702</v>
      </c>
      <c r="E32" s="422">
        <v>3013</v>
      </c>
      <c r="F32" s="422">
        <v>656</v>
      </c>
      <c r="G32" s="422">
        <v>121</v>
      </c>
      <c r="H32" s="422">
        <v>32</v>
      </c>
      <c r="I32" s="422">
        <v>8</v>
      </c>
      <c r="J32" s="422">
        <v>1</v>
      </c>
      <c r="K32" s="422">
        <v>3</v>
      </c>
      <c r="L32" s="422">
        <v>0</v>
      </c>
      <c r="M32" s="422">
        <v>0</v>
      </c>
      <c r="N32" s="408"/>
    </row>
    <row r="33" spans="1:14" ht="17.399999999999999">
      <c r="A33" s="423" t="s">
        <v>1468</v>
      </c>
      <c r="B33" s="176">
        <v>9002</v>
      </c>
      <c r="C33" s="176">
        <v>3177</v>
      </c>
      <c r="D33" s="176">
        <v>3852</v>
      </c>
      <c r="E33" s="176">
        <v>1563</v>
      </c>
      <c r="F33" s="176">
        <v>330</v>
      </c>
      <c r="G33" s="176">
        <v>60</v>
      </c>
      <c r="H33" s="176">
        <v>15</v>
      </c>
      <c r="I33" s="176">
        <v>3</v>
      </c>
      <c r="J33" s="176">
        <v>1</v>
      </c>
      <c r="K33" s="176">
        <v>1</v>
      </c>
      <c r="L33" s="176">
        <v>0</v>
      </c>
      <c r="M33" s="176">
        <v>0</v>
      </c>
      <c r="N33" s="408"/>
    </row>
    <row r="34" spans="1:14" ht="17.399999999999999">
      <c r="A34" s="423" t="s">
        <v>1467</v>
      </c>
      <c r="B34" s="176">
        <v>8629</v>
      </c>
      <c r="C34" s="176">
        <v>2919</v>
      </c>
      <c r="D34" s="176">
        <v>3849</v>
      </c>
      <c r="E34" s="176">
        <v>1450</v>
      </c>
      <c r="F34" s="176">
        <v>326</v>
      </c>
      <c r="G34" s="176">
        <v>61</v>
      </c>
      <c r="H34" s="176">
        <v>17</v>
      </c>
      <c r="I34" s="176">
        <v>5</v>
      </c>
      <c r="J34" s="176">
        <v>0</v>
      </c>
      <c r="K34" s="176">
        <v>2</v>
      </c>
      <c r="L34" s="176">
        <v>0</v>
      </c>
      <c r="M34" s="176">
        <v>0</v>
      </c>
      <c r="N34" s="408"/>
    </row>
    <row r="35" spans="1:14" ht="17.399999999999999">
      <c r="A35" s="423" t="s">
        <v>4104</v>
      </c>
      <c r="B35" s="176">
        <v>1</v>
      </c>
      <c r="C35" s="176">
        <v>0</v>
      </c>
      <c r="D35" s="176">
        <v>1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408"/>
    </row>
    <row r="36" spans="1:14" ht="17.399999999999999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08"/>
    </row>
    <row r="37" spans="1:14" ht="17.399999999999999">
      <c r="A37" s="421" t="s">
        <v>1473</v>
      </c>
      <c r="B37" s="422">
        <v>24787</v>
      </c>
      <c r="C37" s="422">
        <v>6433</v>
      </c>
      <c r="D37" s="422">
        <v>10598</v>
      </c>
      <c r="E37" s="422">
        <v>5795</v>
      </c>
      <c r="F37" s="422">
        <v>1472</v>
      </c>
      <c r="G37" s="422">
        <v>339</v>
      </c>
      <c r="H37" s="422">
        <v>91</v>
      </c>
      <c r="I37" s="422">
        <v>33</v>
      </c>
      <c r="J37" s="422">
        <v>26</v>
      </c>
      <c r="K37" s="422">
        <v>0</v>
      </c>
      <c r="L37" s="422">
        <v>0</v>
      </c>
      <c r="M37" s="422">
        <v>0</v>
      </c>
      <c r="N37" s="408"/>
    </row>
    <row r="38" spans="1:14" ht="17.399999999999999">
      <c r="A38" s="423" t="s">
        <v>1468</v>
      </c>
      <c r="B38" s="176">
        <v>12767</v>
      </c>
      <c r="C38" s="176">
        <v>3326</v>
      </c>
      <c r="D38" s="176">
        <v>5504</v>
      </c>
      <c r="E38" s="176">
        <v>2942</v>
      </c>
      <c r="F38" s="176">
        <v>731</v>
      </c>
      <c r="G38" s="176">
        <v>181</v>
      </c>
      <c r="H38" s="176">
        <v>51</v>
      </c>
      <c r="I38" s="176">
        <v>17</v>
      </c>
      <c r="J38" s="176">
        <v>15</v>
      </c>
      <c r="K38" s="176">
        <v>0</v>
      </c>
      <c r="L38" s="176">
        <v>0</v>
      </c>
      <c r="M38" s="176">
        <v>0</v>
      </c>
      <c r="N38" s="408"/>
    </row>
    <row r="39" spans="1:14" ht="17.399999999999999">
      <c r="A39" s="423" t="s">
        <v>1467</v>
      </c>
      <c r="B39" s="176">
        <v>12018</v>
      </c>
      <c r="C39" s="176">
        <v>3106</v>
      </c>
      <c r="D39" s="176">
        <v>5093</v>
      </c>
      <c r="E39" s="176">
        <v>2853</v>
      </c>
      <c r="F39" s="176">
        <v>741</v>
      </c>
      <c r="G39" s="176">
        <v>158</v>
      </c>
      <c r="H39" s="176">
        <v>40</v>
      </c>
      <c r="I39" s="176">
        <v>16</v>
      </c>
      <c r="J39" s="176">
        <v>11</v>
      </c>
      <c r="K39" s="176">
        <v>0</v>
      </c>
      <c r="L39" s="176">
        <v>0</v>
      </c>
      <c r="M39" s="176">
        <v>0</v>
      </c>
      <c r="N39" s="408"/>
    </row>
    <row r="40" spans="1:14" ht="17.399999999999999">
      <c r="A40" s="423" t="s">
        <v>4104</v>
      </c>
      <c r="B40" s="176">
        <v>2</v>
      </c>
      <c r="C40" s="176">
        <v>1</v>
      </c>
      <c r="D40" s="176">
        <v>1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408"/>
    </row>
    <row r="41" spans="1:14" ht="17.399999999999999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08"/>
    </row>
    <row r="42" spans="1:14" ht="17.399999999999999">
      <c r="A42" s="421" t="s">
        <v>1472</v>
      </c>
      <c r="B42" s="422">
        <v>15427</v>
      </c>
      <c r="C42" s="422">
        <v>2144</v>
      </c>
      <c r="D42" s="422">
        <v>5839</v>
      </c>
      <c r="E42" s="422">
        <v>4916</v>
      </c>
      <c r="F42" s="422">
        <v>1794</v>
      </c>
      <c r="G42" s="422">
        <v>495</v>
      </c>
      <c r="H42" s="422">
        <v>148</v>
      </c>
      <c r="I42" s="422">
        <v>52</v>
      </c>
      <c r="J42" s="422">
        <v>21</v>
      </c>
      <c r="K42" s="422">
        <v>8</v>
      </c>
      <c r="L42" s="422">
        <v>10</v>
      </c>
      <c r="M42" s="422">
        <v>0</v>
      </c>
      <c r="N42" s="408"/>
    </row>
    <row r="43" spans="1:14" ht="17.399999999999999">
      <c r="A43" s="423" t="s">
        <v>1468</v>
      </c>
      <c r="B43" s="176">
        <v>7783</v>
      </c>
      <c r="C43" s="176">
        <v>1077</v>
      </c>
      <c r="D43" s="176">
        <v>2934</v>
      </c>
      <c r="E43" s="176">
        <v>2508</v>
      </c>
      <c r="F43" s="176">
        <v>927</v>
      </c>
      <c r="G43" s="176">
        <v>224</v>
      </c>
      <c r="H43" s="176">
        <v>70</v>
      </c>
      <c r="I43" s="176">
        <v>23</v>
      </c>
      <c r="J43" s="176">
        <v>10</v>
      </c>
      <c r="K43" s="176">
        <v>3</v>
      </c>
      <c r="L43" s="176">
        <v>7</v>
      </c>
      <c r="M43" s="176">
        <v>0</v>
      </c>
      <c r="N43" s="408"/>
    </row>
    <row r="44" spans="1:14" ht="17.399999999999999">
      <c r="A44" s="423" t="s">
        <v>1467</v>
      </c>
      <c r="B44" s="176">
        <v>7642</v>
      </c>
      <c r="C44" s="176">
        <v>1067</v>
      </c>
      <c r="D44" s="176">
        <v>2903</v>
      </c>
      <c r="E44" s="176">
        <v>2408</v>
      </c>
      <c r="F44" s="176">
        <v>867</v>
      </c>
      <c r="G44" s="176">
        <v>271</v>
      </c>
      <c r="H44" s="176">
        <v>78</v>
      </c>
      <c r="I44" s="176">
        <v>29</v>
      </c>
      <c r="J44" s="176">
        <v>11</v>
      </c>
      <c r="K44" s="176">
        <v>5</v>
      </c>
      <c r="L44" s="176">
        <v>3</v>
      </c>
      <c r="M44" s="176">
        <v>0</v>
      </c>
      <c r="N44" s="408"/>
    </row>
    <row r="45" spans="1:14" ht="17.399999999999999">
      <c r="A45" s="423" t="s">
        <v>4104</v>
      </c>
      <c r="B45" s="176">
        <v>2</v>
      </c>
      <c r="C45" s="176">
        <v>0</v>
      </c>
      <c r="D45" s="176">
        <v>2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408"/>
    </row>
    <row r="46" spans="1:14" ht="17.399999999999999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08"/>
    </row>
    <row r="47" spans="1:14" ht="17.399999999999999">
      <c r="A47" s="421" t="s">
        <v>1471</v>
      </c>
      <c r="B47" s="422">
        <v>3978</v>
      </c>
      <c r="C47" s="422">
        <v>416</v>
      </c>
      <c r="D47" s="422">
        <v>1009</v>
      </c>
      <c r="E47" s="422">
        <v>1450</v>
      </c>
      <c r="F47" s="422">
        <v>730</v>
      </c>
      <c r="G47" s="422">
        <v>233</v>
      </c>
      <c r="H47" s="422">
        <v>78</v>
      </c>
      <c r="I47" s="422">
        <v>32</v>
      </c>
      <c r="J47" s="422">
        <v>14</v>
      </c>
      <c r="K47" s="422">
        <v>9</v>
      </c>
      <c r="L47" s="422">
        <v>7</v>
      </c>
      <c r="M47" s="422">
        <v>0</v>
      </c>
      <c r="N47" s="408"/>
    </row>
    <row r="48" spans="1:14" ht="17.399999999999999">
      <c r="A48" s="423" t="s">
        <v>1468</v>
      </c>
      <c r="B48" s="176">
        <v>2069</v>
      </c>
      <c r="C48" s="176">
        <v>207</v>
      </c>
      <c r="D48" s="176">
        <v>531</v>
      </c>
      <c r="E48" s="176">
        <v>761</v>
      </c>
      <c r="F48" s="176">
        <v>378</v>
      </c>
      <c r="G48" s="176">
        <v>121</v>
      </c>
      <c r="H48" s="176">
        <v>38</v>
      </c>
      <c r="I48" s="176">
        <v>16</v>
      </c>
      <c r="J48" s="176">
        <v>7</v>
      </c>
      <c r="K48" s="176">
        <v>4</v>
      </c>
      <c r="L48" s="176">
        <v>6</v>
      </c>
      <c r="M48" s="176">
        <v>0</v>
      </c>
      <c r="N48" s="408"/>
    </row>
    <row r="49" spans="1:14" ht="17.399999999999999">
      <c r="A49" s="423" t="s">
        <v>1467</v>
      </c>
      <c r="B49" s="176">
        <v>1909</v>
      </c>
      <c r="C49" s="176">
        <v>209</v>
      </c>
      <c r="D49" s="176">
        <v>478</v>
      </c>
      <c r="E49" s="176">
        <v>689</v>
      </c>
      <c r="F49" s="176">
        <v>352</v>
      </c>
      <c r="G49" s="176">
        <v>112</v>
      </c>
      <c r="H49" s="176">
        <v>40</v>
      </c>
      <c r="I49" s="176">
        <v>16</v>
      </c>
      <c r="J49" s="176">
        <v>7</v>
      </c>
      <c r="K49" s="176">
        <v>5</v>
      </c>
      <c r="L49" s="176">
        <v>1</v>
      </c>
      <c r="M49" s="176">
        <v>0</v>
      </c>
      <c r="N49" s="408"/>
    </row>
    <row r="50" spans="1:14" ht="17.399999999999999">
      <c r="A50" s="423" t="s">
        <v>4104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408"/>
    </row>
    <row r="51" spans="1:14" ht="17.399999999999999">
      <c r="A51" s="425"/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08"/>
    </row>
    <row r="52" spans="1:14" ht="17.399999999999999">
      <c r="A52" s="421" t="s">
        <v>1470</v>
      </c>
      <c r="B52" s="422">
        <v>204</v>
      </c>
      <c r="C52" s="422">
        <v>21</v>
      </c>
      <c r="D52" s="422">
        <v>32</v>
      </c>
      <c r="E52" s="422">
        <v>72</v>
      </c>
      <c r="F52" s="422">
        <v>48</v>
      </c>
      <c r="G52" s="422">
        <v>17</v>
      </c>
      <c r="H52" s="422">
        <v>4</v>
      </c>
      <c r="I52" s="422">
        <v>4</v>
      </c>
      <c r="J52" s="422">
        <v>3</v>
      </c>
      <c r="K52" s="422">
        <v>1</v>
      </c>
      <c r="L52" s="422">
        <v>2</v>
      </c>
      <c r="M52" s="422">
        <v>0</v>
      </c>
      <c r="N52" s="408"/>
    </row>
    <row r="53" spans="1:14" ht="17.399999999999999">
      <c r="A53" s="423" t="s">
        <v>1468</v>
      </c>
      <c r="B53" s="176">
        <v>95</v>
      </c>
      <c r="C53" s="176">
        <v>9</v>
      </c>
      <c r="D53" s="176">
        <v>13</v>
      </c>
      <c r="E53" s="176">
        <v>34</v>
      </c>
      <c r="F53" s="176">
        <v>24</v>
      </c>
      <c r="G53" s="176">
        <v>7</v>
      </c>
      <c r="H53" s="176">
        <v>4</v>
      </c>
      <c r="I53" s="176">
        <v>2</v>
      </c>
      <c r="J53" s="176">
        <v>0</v>
      </c>
      <c r="K53" s="176">
        <v>1</v>
      </c>
      <c r="L53" s="176">
        <v>1</v>
      </c>
      <c r="M53" s="176">
        <v>0</v>
      </c>
      <c r="N53" s="408"/>
    </row>
    <row r="54" spans="1:14" ht="17.399999999999999">
      <c r="A54" s="423" t="s">
        <v>1467</v>
      </c>
      <c r="B54" s="176">
        <v>109</v>
      </c>
      <c r="C54" s="176">
        <v>12</v>
      </c>
      <c r="D54" s="176">
        <v>19</v>
      </c>
      <c r="E54" s="176">
        <v>38</v>
      </c>
      <c r="F54" s="176">
        <v>24</v>
      </c>
      <c r="G54" s="176">
        <v>10</v>
      </c>
      <c r="H54" s="176">
        <v>0</v>
      </c>
      <c r="I54" s="176">
        <v>2</v>
      </c>
      <c r="J54" s="176">
        <v>3</v>
      </c>
      <c r="K54" s="176">
        <v>0</v>
      </c>
      <c r="L54" s="176">
        <v>1</v>
      </c>
      <c r="M54" s="176">
        <v>0</v>
      </c>
      <c r="N54" s="408"/>
    </row>
    <row r="55" spans="1:14" ht="17.399999999999999">
      <c r="A55" s="423" t="s">
        <v>4104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408"/>
    </row>
    <row r="56" spans="1:14" ht="17.399999999999999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08"/>
    </row>
    <row r="57" spans="1:14" ht="17.399999999999999">
      <c r="A57" s="421" t="s">
        <v>1469</v>
      </c>
      <c r="B57" s="422">
        <v>3</v>
      </c>
      <c r="C57" s="422">
        <v>1</v>
      </c>
      <c r="D57" s="422">
        <v>1</v>
      </c>
      <c r="E57" s="422">
        <v>0</v>
      </c>
      <c r="F57" s="422">
        <v>1</v>
      </c>
      <c r="G57" s="422">
        <v>0</v>
      </c>
      <c r="H57" s="422">
        <v>0</v>
      </c>
      <c r="I57" s="422">
        <v>0</v>
      </c>
      <c r="J57" s="422">
        <v>0</v>
      </c>
      <c r="K57" s="422">
        <v>0</v>
      </c>
      <c r="L57" s="422">
        <v>0</v>
      </c>
      <c r="M57" s="422">
        <v>0</v>
      </c>
      <c r="N57" s="408"/>
    </row>
    <row r="58" spans="1:14" ht="17.399999999999999">
      <c r="A58" s="423" t="s">
        <v>1468</v>
      </c>
      <c r="B58" s="176">
        <v>1</v>
      </c>
      <c r="C58" s="176">
        <v>1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408"/>
    </row>
    <row r="59" spans="1:14" ht="17.399999999999999">
      <c r="A59" s="423" t="s">
        <v>1467</v>
      </c>
      <c r="B59" s="176">
        <v>2</v>
      </c>
      <c r="C59" s="176">
        <v>0</v>
      </c>
      <c r="D59" s="176">
        <v>1</v>
      </c>
      <c r="E59" s="176">
        <v>0</v>
      </c>
      <c r="F59" s="176">
        <v>1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408"/>
    </row>
    <row r="60" spans="1:14" ht="17.399999999999999">
      <c r="A60" s="423" t="s">
        <v>4104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408"/>
    </row>
    <row r="61" spans="1:14" ht="17.399999999999999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08"/>
    </row>
    <row r="62" spans="1:14" ht="17.399999999999999">
      <c r="A62" s="421" t="s">
        <v>1535</v>
      </c>
      <c r="B62" s="422">
        <v>4</v>
      </c>
      <c r="C62" s="422">
        <v>1</v>
      </c>
      <c r="D62" s="422">
        <v>2</v>
      </c>
      <c r="E62" s="422">
        <v>0</v>
      </c>
      <c r="F62" s="422">
        <v>1</v>
      </c>
      <c r="G62" s="422">
        <v>0</v>
      </c>
      <c r="H62" s="422">
        <v>0</v>
      </c>
      <c r="I62" s="422">
        <v>0</v>
      </c>
      <c r="J62" s="422">
        <v>0</v>
      </c>
      <c r="K62" s="422">
        <v>0</v>
      </c>
      <c r="L62" s="422">
        <v>0</v>
      </c>
      <c r="M62" s="422">
        <v>0</v>
      </c>
      <c r="N62" s="408"/>
    </row>
    <row r="63" spans="1:14" ht="17.399999999999999">
      <c r="A63" s="423" t="s">
        <v>1468</v>
      </c>
      <c r="B63" s="176">
        <v>2</v>
      </c>
      <c r="C63" s="176">
        <v>0</v>
      </c>
      <c r="D63" s="176">
        <v>1</v>
      </c>
      <c r="E63" s="176">
        <v>0</v>
      </c>
      <c r="F63" s="176">
        <v>1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408"/>
    </row>
    <row r="64" spans="1:14" ht="17.399999999999999">
      <c r="A64" s="423" t="s">
        <v>1467</v>
      </c>
      <c r="B64" s="176">
        <v>2</v>
      </c>
      <c r="C64" s="176">
        <v>1</v>
      </c>
      <c r="D64" s="176">
        <v>1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408"/>
    </row>
    <row r="65" spans="1:14" ht="17.399999999999999">
      <c r="A65" s="423" t="s">
        <v>4104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408"/>
    </row>
    <row r="66" spans="1:14" ht="17.399999999999999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08"/>
    </row>
    <row r="67" spans="1:14" ht="17.399999999999999">
      <c r="A67" s="424" t="s">
        <v>4082</v>
      </c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08"/>
    </row>
    <row r="68" spans="1:14" ht="2.85" customHeight="1">
      <c r="A68" s="408"/>
      <c r="B68" s="408"/>
      <c r="C68" s="408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68"/>
  <sheetViews>
    <sheetView showGridLines="0" showRowColHeaders="0" workbookViewId="0"/>
  </sheetViews>
  <sheetFormatPr baseColWidth="10" defaultColWidth="8.88671875" defaultRowHeight="13.2"/>
  <cols>
    <col min="1" max="1" width="17.6640625" style="383" bestFit="1" customWidth="1"/>
    <col min="2" max="3" width="5.6640625" style="383" bestFit="1" customWidth="1"/>
    <col min="4" max="11" width="6.5546875" style="383" bestFit="1" customWidth="1"/>
    <col min="12" max="12" width="11.44140625" style="383" customWidth="1"/>
    <col min="13" max="13" width="11.44140625" style="383" bestFit="1" customWidth="1"/>
    <col min="14" max="14" width="0.109375" style="383" customWidth="1"/>
    <col min="15" max="256" width="8.88671875" style="383"/>
    <col min="257" max="257" width="17.6640625" style="383" bestFit="1" customWidth="1"/>
    <col min="258" max="259" width="5.6640625" style="383" bestFit="1" customWidth="1"/>
    <col min="260" max="267" width="6.5546875" style="383" bestFit="1" customWidth="1"/>
    <col min="268" max="268" width="11.44140625" style="383" customWidth="1"/>
    <col min="269" max="269" width="11.44140625" style="383" bestFit="1" customWidth="1"/>
    <col min="270" max="270" width="0.109375" style="383" customWidth="1"/>
    <col min="271" max="512" width="8.88671875" style="383"/>
    <col min="513" max="513" width="17.6640625" style="383" bestFit="1" customWidth="1"/>
    <col min="514" max="515" width="5.6640625" style="383" bestFit="1" customWidth="1"/>
    <col min="516" max="523" width="6.5546875" style="383" bestFit="1" customWidth="1"/>
    <col min="524" max="524" width="11.44140625" style="383" customWidth="1"/>
    <col min="525" max="525" width="11.44140625" style="383" bestFit="1" customWidth="1"/>
    <col min="526" max="526" width="0.109375" style="383" customWidth="1"/>
    <col min="527" max="768" width="8.88671875" style="383"/>
    <col min="769" max="769" width="17.6640625" style="383" bestFit="1" customWidth="1"/>
    <col min="770" max="771" width="5.6640625" style="383" bestFit="1" customWidth="1"/>
    <col min="772" max="779" width="6.5546875" style="383" bestFit="1" customWidth="1"/>
    <col min="780" max="780" width="11.44140625" style="383" customWidth="1"/>
    <col min="781" max="781" width="11.44140625" style="383" bestFit="1" customWidth="1"/>
    <col min="782" max="782" width="0.109375" style="383" customWidth="1"/>
    <col min="783" max="1024" width="8.88671875" style="383"/>
    <col min="1025" max="1025" width="17.6640625" style="383" bestFit="1" customWidth="1"/>
    <col min="1026" max="1027" width="5.6640625" style="383" bestFit="1" customWidth="1"/>
    <col min="1028" max="1035" width="6.5546875" style="383" bestFit="1" customWidth="1"/>
    <col min="1036" max="1036" width="11.44140625" style="383" customWidth="1"/>
    <col min="1037" max="1037" width="11.44140625" style="383" bestFit="1" customWidth="1"/>
    <col min="1038" max="1038" width="0.109375" style="383" customWidth="1"/>
    <col min="1039" max="1280" width="8.88671875" style="383"/>
    <col min="1281" max="1281" width="17.6640625" style="383" bestFit="1" customWidth="1"/>
    <col min="1282" max="1283" width="5.6640625" style="383" bestFit="1" customWidth="1"/>
    <col min="1284" max="1291" width="6.5546875" style="383" bestFit="1" customWidth="1"/>
    <col min="1292" max="1292" width="11.44140625" style="383" customWidth="1"/>
    <col min="1293" max="1293" width="11.44140625" style="383" bestFit="1" customWidth="1"/>
    <col min="1294" max="1294" width="0.109375" style="383" customWidth="1"/>
    <col min="1295" max="1536" width="8.88671875" style="383"/>
    <col min="1537" max="1537" width="17.6640625" style="383" bestFit="1" customWidth="1"/>
    <col min="1538" max="1539" width="5.6640625" style="383" bestFit="1" customWidth="1"/>
    <col min="1540" max="1547" width="6.5546875" style="383" bestFit="1" customWidth="1"/>
    <col min="1548" max="1548" width="11.44140625" style="383" customWidth="1"/>
    <col min="1549" max="1549" width="11.44140625" style="383" bestFit="1" customWidth="1"/>
    <col min="1550" max="1550" width="0.109375" style="383" customWidth="1"/>
    <col min="1551" max="1792" width="8.88671875" style="383"/>
    <col min="1793" max="1793" width="17.6640625" style="383" bestFit="1" customWidth="1"/>
    <col min="1794" max="1795" width="5.6640625" style="383" bestFit="1" customWidth="1"/>
    <col min="1796" max="1803" width="6.5546875" style="383" bestFit="1" customWidth="1"/>
    <col min="1804" max="1804" width="11.44140625" style="383" customWidth="1"/>
    <col min="1805" max="1805" width="11.44140625" style="383" bestFit="1" customWidth="1"/>
    <col min="1806" max="1806" width="0.109375" style="383" customWidth="1"/>
    <col min="1807" max="2048" width="8.88671875" style="383"/>
    <col min="2049" max="2049" width="17.6640625" style="383" bestFit="1" customWidth="1"/>
    <col min="2050" max="2051" width="5.6640625" style="383" bestFit="1" customWidth="1"/>
    <col min="2052" max="2059" width="6.5546875" style="383" bestFit="1" customWidth="1"/>
    <col min="2060" max="2060" width="11.44140625" style="383" customWidth="1"/>
    <col min="2061" max="2061" width="11.44140625" style="383" bestFit="1" customWidth="1"/>
    <col min="2062" max="2062" width="0.109375" style="383" customWidth="1"/>
    <col min="2063" max="2304" width="8.88671875" style="383"/>
    <col min="2305" max="2305" width="17.6640625" style="383" bestFit="1" customWidth="1"/>
    <col min="2306" max="2307" width="5.6640625" style="383" bestFit="1" customWidth="1"/>
    <col min="2308" max="2315" width="6.5546875" style="383" bestFit="1" customWidth="1"/>
    <col min="2316" max="2316" width="11.44140625" style="383" customWidth="1"/>
    <col min="2317" max="2317" width="11.44140625" style="383" bestFit="1" customWidth="1"/>
    <col min="2318" max="2318" width="0.109375" style="383" customWidth="1"/>
    <col min="2319" max="2560" width="8.88671875" style="383"/>
    <col min="2561" max="2561" width="17.6640625" style="383" bestFit="1" customWidth="1"/>
    <col min="2562" max="2563" width="5.6640625" style="383" bestFit="1" customWidth="1"/>
    <col min="2564" max="2571" width="6.5546875" style="383" bestFit="1" customWidth="1"/>
    <col min="2572" max="2572" width="11.44140625" style="383" customWidth="1"/>
    <col min="2573" max="2573" width="11.44140625" style="383" bestFit="1" customWidth="1"/>
    <col min="2574" max="2574" width="0.109375" style="383" customWidth="1"/>
    <col min="2575" max="2816" width="8.88671875" style="383"/>
    <col min="2817" max="2817" width="17.6640625" style="383" bestFit="1" customWidth="1"/>
    <col min="2818" max="2819" width="5.6640625" style="383" bestFit="1" customWidth="1"/>
    <col min="2820" max="2827" width="6.5546875" style="383" bestFit="1" customWidth="1"/>
    <col min="2828" max="2828" width="11.44140625" style="383" customWidth="1"/>
    <col min="2829" max="2829" width="11.44140625" style="383" bestFit="1" customWidth="1"/>
    <col min="2830" max="2830" width="0.109375" style="383" customWidth="1"/>
    <col min="2831" max="3072" width="8.88671875" style="383"/>
    <col min="3073" max="3073" width="17.6640625" style="383" bestFit="1" customWidth="1"/>
    <col min="3074" max="3075" width="5.6640625" style="383" bestFit="1" customWidth="1"/>
    <col min="3076" max="3083" width="6.5546875" style="383" bestFit="1" customWidth="1"/>
    <col min="3084" max="3084" width="11.44140625" style="383" customWidth="1"/>
    <col min="3085" max="3085" width="11.44140625" style="383" bestFit="1" customWidth="1"/>
    <col min="3086" max="3086" width="0.109375" style="383" customWidth="1"/>
    <col min="3087" max="3328" width="8.88671875" style="383"/>
    <col min="3329" max="3329" width="17.6640625" style="383" bestFit="1" customWidth="1"/>
    <col min="3330" max="3331" width="5.6640625" style="383" bestFit="1" customWidth="1"/>
    <col min="3332" max="3339" width="6.5546875" style="383" bestFit="1" customWidth="1"/>
    <col min="3340" max="3340" width="11.44140625" style="383" customWidth="1"/>
    <col min="3341" max="3341" width="11.44140625" style="383" bestFit="1" customWidth="1"/>
    <col min="3342" max="3342" width="0.109375" style="383" customWidth="1"/>
    <col min="3343" max="3584" width="8.88671875" style="383"/>
    <col min="3585" max="3585" width="17.6640625" style="383" bestFit="1" customWidth="1"/>
    <col min="3586" max="3587" width="5.6640625" style="383" bestFit="1" customWidth="1"/>
    <col min="3588" max="3595" width="6.5546875" style="383" bestFit="1" customWidth="1"/>
    <col min="3596" max="3596" width="11.44140625" style="383" customWidth="1"/>
    <col min="3597" max="3597" width="11.44140625" style="383" bestFit="1" customWidth="1"/>
    <col min="3598" max="3598" width="0.109375" style="383" customWidth="1"/>
    <col min="3599" max="3840" width="8.88671875" style="383"/>
    <col min="3841" max="3841" width="17.6640625" style="383" bestFit="1" customWidth="1"/>
    <col min="3842" max="3843" width="5.6640625" style="383" bestFit="1" customWidth="1"/>
    <col min="3844" max="3851" width="6.5546875" style="383" bestFit="1" customWidth="1"/>
    <col min="3852" max="3852" width="11.44140625" style="383" customWidth="1"/>
    <col min="3853" max="3853" width="11.44140625" style="383" bestFit="1" customWidth="1"/>
    <col min="3854" max="3854" width="0.109375" style="383" customWidth="1"/>
    <col min="3855" max="4096" width="8.88671875" style="383"/>
    <col min="4097" max="4097" width="17.6640625" style="383" bestFit="1" customWidth="1"/>
    <col min="4098" max="4099" width="5.6640625" style="383" bestFit="1" customWidth="1"/>
    <col min="4100" max="4107" width="6.5546875" style="383" bestFit="1" customWidth="1"/>
    <col min="4108" max="4108" width="11.44140625" style="383" customWidth="1"/>
    <col min="4109" max="4109" width="11.44140625" style="383" bestFit="1" customWidth="1"/>
    <col min="4110" max="4110" width="0.109375" style="383" customWidth="1"/>
    <col min="4111" max="4352" width="8.88671875" style="383"/>
    <col min="4353" max="4353" width="17.6640625" style="383" bestFit="1" customWidth="1"/>
    <col min="4354" max="4355" width="5.6640625" style="383" bestFit="1" customWidth="1"/>
    <col min="4356" max="4363" width="6.5546875" style="383" bestFit="1" customWidth="1"/>
    <col min="4364" max="4364" width="11.44140625" style="383" customWidth="1"/>
    <col min="4365" max="4365" width="11.44140625" style="383" bestFit="1" customWidth="1"/>
    <col min="4366" max="4366" width="0.109375" style="383" customWidth="1"/>
    <col min="4367" max="4608" width="8.88671875" style="383"/>
    <col min="4609" max="4609" width="17.6640625" style="383" bestFit="1" customWidth="1"/>
    <col min="4610" max="4611" width="5.6640625" style="383" bestFit="1" customWidth="1"/>
    <col min="4612" max="4619" width="6.5546875" style="383" bestFit="1" customWidth="1"/>
    <col min="4620" max="4620" width="11.44140625" style="383" customWidth="1"/>
    <col min="4621" max="4621" width="11.44140625" style="383" bestFit="1" customWidth="1"/>
    <col min="4622" max="4622" width="0.109375" style="383" customWidth="1"/>
    <col min="4623" max="4864" width="8.88671875" style="383"/>
    <col min="4865" max="4865" width="17.6640625" style="383" bestFit="1" customWidth="1"/>
    <col min="4866" max="4867" width="5.6640625" style="383" bestFit="1" customWidth="1"/>
    <col min="4868" max="4875" width="6.5546875" style="383" bestFit="1" customWidth="1"/>
    <col min="4876" max="4876" width="11.44140625" style="383" customWidth="1"/>
    <col min="4877" max="4877" width="11.44140625" style="383" bestFit="1" customWidth="1"/>
    <col min="4878" max="4878" width="0.109375" style="383" customWidth="1"/>
    <col min="4879" max="5120" width="8.88671875" style="383"/>
    <col min="5121" max="5121" width="17.6640625" style="383" bestFit="1" customWidth="1"/>
    <col min="5122" max="5123" width="5.6640625" style="383" bestFit="1" customWidth="1"/>
    <col min="5124" max="5131" width="6.5546875" style="383" bestFit="1" customWidth="1"/>
    <col min="5132" max="5132" width="11.44140625" style="383" customWidth="1"/>
    <col min="5133" max="5133" width="11.44140625" style="383" bestFit="1" customWidth="1"/>
    <col min="5134" max="5134" width="0.109375" style="383" customWidth="1"/>
    <col min="5135" max="5376" width="8.88671875" style="383"/>
    <col min="5377" max="5377" width="17.6640625" style="383" bestFit="1" customWidth="1"/>
    <col min="5378" max="5379" width="5.6640625" style="383" bestFit="1" customWidth="1"/>
    <col min="5380" max="5387" width="6.5546875" style="383" bestFit="1" customWidth="1"/>
    <col min="5388" max="5388" width="11.44140625" style="383" customWidth="1"/>
    <col min="5389" max="5389" width="11.44140625" style="383" bestFit="1" customWidth="1"/>
    <col min="5390" max="5390" width="0.109375" style="383" customWidth="1"/>
    <col min="5391" max="5632" width="8.88671875" style="383"/>
    <col min="5633" max="5633" width="17.6640625" style="383" bestFit="1" customWidth="1"/>
    <col min="5634" max="5635" width="5.6640625" style="383" bestFit="1" customWidth="1"/>
    <col min="5636" max="5643" width="6.5546875" style="383" bestFit="1" customWidth="1"/>
    <col min="5644" max="5644" width="11.44140625" style="383" customWidth="1"/>
    <col min="5645" max="5645" width="11.44140625" style="383" bestFit="1" customWidth="1"/>
    <col min="5646" max="5646" width="0.109375" style="383" customWidth="1"/>
    <col min="5647" max="5888" width="8.88671875" style="383"/>
    <col min="5889" max="5889" width="17.6640625" style="383" bestFit="1" customWidth="1"/>
    <col min="5890" max="5891" width="5.6640625" style="383" bestFit="1" customWidth="1"/>
    <col min="5892" max="5899" width="6.5546875" style="383" bestFit="1" customWidth="1"/>
    <col min="5900" max="5900" width="11.44140625" style="383" customWidth="1"/>
    <col min="5901" max="5901" width="11.44140625" style="383" bestFit="1" customWidth="1"/>
    <col min="5902" max="5902" width="0.109375" style="383" customWidth="1"/>
    <col min="5903" max="6144" width="8.88671875" style="383"/>
    <col min="6145" max="6145" width="17.6640625" style="383" bestFit="1" customWidth="1"/>
    <col min="6146" max="6147" width="5.6640625" style="383" bestFit="1" customWidth="1"/>
    <col min="6148" max="6155" width="6.5546875" style="383" bestFit="1" customWidth="1"/>
    <col min="6156" max="6156" width="11.44140625" style="383" customWidth="1"/>
    <col min="6157" max="6157" width="11.44140625" style="383" bestFit="1" customWidth="1"/>
    <col min="6158" max="6158" width="0.109375" style="383" customWidth="1"/>
    <col min="6159" max="6400" width="8.88671875" style="383"/>
    <col min="6401" max="6401" width="17.6640625" style="383" bestFit="1" customWidth="1"/>
    <col min="6402" max="6403" width="5.6640625" style="383" bestFit="1" customWidth="1"/>
    <col min="6404" max="6411" width="6.5546875" style="383" bestFit="1" customWidth="1"/>
    <col min="6412" max="6412" width="11.44140625" style="383" customWidth="1"/>
    <col min="6413" max="6413" width="11.44140625" style="383" bestFit="1" customWidth="1"/>
    <col min="6414" max="6414" width="0.109375" style="383" customWidth="1"/>
    <col min="6415" max="6656" width="8.88671875" style="383"/>
    <col min="6657" max="6657" width="17.6640625" style="383" bestFit="1" customWidth="1"/>
    <col min="6658" max="6659" width="5.6640625" style="383" bestFit="1" customWidth="1"/>
    <col min="6660" max="6667" width="6.5546875" style="383" bestFit="1" customWidth="1"/>
    <col min="6668" max="6668" width="11.44140625" style="383" customWidth="1"/>
    <col min="6669" max="6669" width="11.44140625" style="383" bestFit="1" customWidth="1"/>
    <col min="6670" max="6670" width="0.109375" style="383" customWidth="1"/>
    <col min="6671" max="6912" width="8.88671875" style="383"/>
    <col min="6913" max="6913" width="17.6640625" style="383" bestFit="1" customWidth="1"/>
    <col min="6914" max="6915" width="5.6640625" style="383" bestFit="1" customWidth="1"/>
    <col min="6916" max="6923" width="6.5546875" style="383" bestFit="1" customWidth="1"/>
    <col min="6924" max="6924" width="11.44140625" style="383" customWidth="1"/>
    <col min="6925" max="6925" width="11.44140625" style="383" bestFit="1" customWidth="1"/>
    <col min="6926" max="6926" width="0.109375" style="383" customWidth="1"/>
    <col min="6927" max="7168" width="8.88671875" style="383"/>
    <col min="7169" max="7169" width="17.6640625" style="383" bestFit="1" customWidth="1"/>
    <col min="7170" max="7171" width="5.6640625" style="383" bestFit="1" customWidth="1"/>
    <col min="7172" max="7179" width="6.5546875" style="383" bestFit="1" customWidth="1"/>
    <col min="7180" max="7180" width="11.44140625" style="383" customWidth="1"/>
    <col min="7181" max="7181" width="11.44140625" style="383" bestFit="1" customWidth="1"/>
    <col min="7182" max="7182" width="0.109375" style="383" customWidth="1"/>
    <col min="7183" max="7424" width="8.88671875" style="383"/>
    <col min="7425" max="7425" width="17.6640625" style="383" bestFit="1" customWidth="1"/>
    <col min="7426" max="7427" width="5.6640625" style="383" bestFit="1" customWidth="1"/>
    <col min="7428" max="7435" width="6.5546875" style="383" bestFit="1" customWidth="1"/>
    <col min="7436" max="7436" width="11.44140625" style="383" customWidth="1"/>
    <col min="7437" max="7437" width="11.44140625" style="383" bestFit="1" customWidth="1"/>
    <col min="7438" max="7438" width="0.109375" style="383" customWidth="1"/>
    <col min="7439" max="7680" width="8.88671875" style="383"/>
    <col min="7681" max="7681" width="17.6640625" style="383" bestFit="1" customWidth="1"/>
    <col min="7682" max="7683" width="5.6640625" style="383" bestFit="1" customWidth="1"/>
    <col min="7684" max="7691" width="6.5546875" style="383" bestFit="1" customWidth="1"/>
    <col min="7692" max="7692" width="11.44140625" style="383" customWidth="1"/>
    <col min="7693" max="7693" width="11.44140625" style="383" bestFit="1" customWidth="1"/>
    <col min="7694" max="7694" width="0.109375" style="383" customWidth="1"/>
    <col min="7695" max="7936" width="8.88671875" style="383"/>
    <col min="7937" max="7937" width="17.6640625" style="383" bestFit="1" customWidth="1"/>
    <col min="7938" max="7939" width="5.6640625" style="383" bestFit="1" customWidth="1"/>
    <col min="7940" max="7947" width="6.5546875" style="383" bestFit="1" customWidth="1"/>
    <col min="7948" max="7948" width="11.44140625" style="383" customWidth="1"/>
    <col min="7949" max="7949" width="11.44140625" style="383" bestFit="1" customWidth="1"/>
    <col min="7950" max="7950" width="0.109375" style="383" customWidth="1"/>
    <col min="7951" max="8192" width="8.88671875" style="383"/>
    <col min="8193" max="8193" width="17.6640625" style="383" bestFit="1" customWidth="1"/>
    <col min="8194" max="8195" width="5.6640625" style="383" bestFit="1" customWidth="1"/>
    <col min="8196" max="8203" width="6.5546875" style="383" bestFit="1" customWidth="1"/>
    <col min="8204" max="8204" width="11.44140625" style="383" customWidth="1"/>
    <col min="8205" max="8205" width="11.44140625" style="383" bestFit="1" customWidth="1"/>
    <col min="8206" max="8206" width="0.109375" style="383" customWidth="1"/>
    <col min="8207" max="8448" width="8.88671875" style="383"/>
    <col min="8449" max="8449" width="17.6640625" style="383" bestFit="1" customWidth="1"/>
    <col min="8450" max="8451" width="5.6640625" style="383" bestFit="1" customWidth="1"/>
    <col min="8452" max="8459" width="6.5546875" style="383" bestFit="1" customWidth="1"/>
    <col min="8460" max="8460" width="11.44140625" style="383" customWidth="1"/>
    <col min="8461" max="8461" width="11.44140625" style="383" bestFit="1" customWidth="1"/>
    <col min="8462" max="8462" width="0.109375" style="383" customWidth="1"/>
    <col min="8463" max="8704" width="8.88671875" style="383"/>
    <col min="8705" max="8705" width="17.6640625" style="383" bestFit="1" customWidth="1"/>
    <col min="8706" max="8707" width="5.6640625" style="383" bestFit="1" customWidth="1"/>
    <col min="8708" max="8715" width="6.5546875" style="383" bestFit="1" customWidth="1"/>
    <col min="8716" max="8716" width="11.44140625" style="383" customWidth="1"/>
    <col min="8717" max="8717" width="11.44140625" style="383" bestFit="1" customWidth="1"/>
    <col min="8718" max="8718" width="0.109375" style="383" customWidth="1"/>
    <col min="8719" max="8960" width="8.88671875" style="383"/>
    <col min="8961" max="8961" width="17.6640625" style="383" bestFit="1" customWidth="1"/>
    <col min="8962" max="8963" width="5.6640625" style="383" bestFit="1" customWidth="1"/>
    <col min="8964" max="8971" width="6.5546875" style="383" bestFit="1" customWidth="1"/>
    <col min="8972" max="8972" width="11.44140625" style="383" customWidth="1"/>
    <col min="8973" max="8973" width="11.44140625" style="383" bestFit="1" customWidth="1"/>
    <col min="8974" max="8974" width="0.109375" style="383" customWidth="1"/>
    <col min="8975" max="9216" width="8.88671875" style="383"/>
    <col min="9217" max="9217" width="17.6640625" style="383" bestFit="1" customWidth="1"/>
    <col min="9218" max="9219" width="5.6640625" style="383" bestFit="1" customWidth="1"/>
    <col min="9220" max="9227" width="6.5546875" style="383" bestFit="1" customWidth="1"/>
    <col min="9228" max="9228" width="11.44140625" style="383" customWidth="1"/>
    <col min="9229" max="9229" width="11.44140625" style="383" bestFit="1" customWidth="1"/>
    <col min="9230" max="9230" width="0.109375" style="383" customWidth="1"/>
    <col min="9231" max="9472" width="8.88671875" style="383"/>
    <col min="9473" max="9473" width="17.6640625" style="383" bestFit="1" customWidth="1"/>
    <col min="9474" max="9475" width="5.6640625" style="383" bestFit="1" customWidth="1"/>
    <col min="9476" max="9483" width="6.5546875" style="383" bestFit="1" customWidth="1"/>
    <col min="9484" max="9484" width="11.44140625" style="383" customWidth="1"/>
    <col min="9485" max="9485" width="11.44140625" style="383" bestFit="1" customWidth="1"/>
    <col min="9486" max="9486" width="0.109375" style="383" customWidth="1"/>
    <col min="9487" max="9728" width="8.88671875" style="383"/>
    <col min="9729" max="9729" width="17.6640625" style="383" bestFit="1" customWidth="1"/>
    <col min="9730" max="9731" width="5.6640625" style="383" bestFit="1" customWidth="1"/>
    <col min="9732" max="9739" width="6.5546875" style="383" bestFit="1" customWidth="1"/>
    <col min="9740" max="9740" width="11.44140625" style="383" customWidth="1"/>
    <col min="9741" max="9741" width="11.44140625" style="383" bestFit="1" customWidth="1"/>
    <col min="9742" max="9742" width="0.109375" style="383" customWidth="1"/>
    <col min="9743" max="9984" width="8.88671875" style="383"/>
    <col min="9985" max="9985" width="17.6640625" style="383" bestFit="1" customWidth="1"/>
    <col min="9986" max="9987" width="5.6640625" style="383" bestFit="1" customWidth="1"/>
    <col min="9988" max="9995" width="6.5546875" style="383" bestFit="1" customWidth="1"/>
    <col min="9996" max="9996" width="11.44140625" style="383" customWidth="1"/>
    <col min="9997" max="9997" width="11.44140625" style="383" bestFit="1" customWidth="1"/>
    <col min="9998" max="9998" width="0.109375" style="383" customWidth="1"/>
    <col min="9999" max="10240" width="8.88671875" style="383"/>
    <col min="10241" max="10241" width="17.6640625" style="383" bestFit="1" customWidth="1"/>
    <col min="10242" max="10243" width="5.6640625" style="383" bestFit="1" customWidth="1"/>
    <col min="10244" max="10251" width="6.5546875" style="383" bestFit="1" customWidth="1"/>
    <col min="10252" max="10252" width="11.44140625" style="383" customWidth="1"/>
    <col min="10253" max="10253" width="11.44140625" style="383" bestFit="1" customWidth="1"/>
    <col min="10254" max="10254" width="0.109375" style="383" customWidth="1"/>
    <col min="10255" max="10496" width="8.88671875" style="383"/>
    <col min="10497" max="10497" width="17.6640625" style="383" bestFit="1" customWidth="1"/>
    <col min="10498" max="10499" width="5.6640625" style="383" bestFit="1" customWidth="1"/>
    <col min="10500" max="10507" width="6.5546875" style="383" bestFit="1" customWidth="1"/>
    <col min="10508" max="10508" width="11.44140625" style="383" customWidth="1"/>
    <col min="10509" max="10509" width="11.44140625" style="383" bestFit="1" customWidth="1"/>
    <col min="10510" max="10510" width="0.109375" style="383" customWidth="1"/>
    <col min="10511" max="10752" width="8.88671875" style="383"/>
    <col min="10753" max="10753" width="17.6640625" style="383" bestFit="1" customWidth="1"/>
    <col min="10754" max="10755" width="5.6640625" style="383" bestFit="1" customWidth="1"/>
    <col min="10756" max="10763" width="6.5546875" style="383" bestFit="1" customWidth="1"/>
    <col min="10764" max="10764" width="11.44140625" style="383" customWidth="1"/>
    <col min="10765" max="10765" width="11.44140625" style="383" bestFit="1" customWidth="1"/>
    <col min="10766" max="10766" width="0.109375" style="383" customWidth="1"/>
    <col min="10767" max="11008" width="8.88671875" style="383"/>
    <col min="11009" max="11009" width="17.6640625" style="383" bestFit="1" customWidth="1"/>
    <col min="11010" max="11011" width="5.6640625" style="383" bestFit="1" customWidth="1"/>
    <col min="11012" max="11019" width="6.5546875" style="383" bestFit="1" customWidth="1"/>
    <col min="11020" max="11020" width="11.44140625" style="383" customWidth="1"/>
    <col min="11021" max="11021" width="11.44140625" style="383" bestFit="1" customWidth="1"/>
    <col min="11022" max="11022" width="0.109375" style="383" customWidth="1"/>
    <col min="11023" max="11264" width="8.88671875" style="383"/>
    <col min="11265" max="11265" width="17.6640625" style="383" bestFit="1" customWidth="1"/>
    <col min="11266" max="11267" width="5.6640625" style="383" bestFit="1" customWidth="1"/>
    <col min="11268" max="11275" width="6.5546875" style="383" bestFit="1" customWidth="1"/>
    <col min="11276" max="11276" width="11.44140625" style="383" customWidth="1"/>
    <col min="11277" max="11277" width="11.44140625" style="383" bestFit="1" customWidth="1"/>
    <col min="11278" max="11278" width="0.109375" style="383" customWidth="1"/>
    <col min="11279" max="11520" width="8.88671875" style="383"/>
    <col min="11521" max="11521" width="17.6640625" style="383" bestFit="1" customWidth="1"/>
    <col min="11522" max="11523" width="5.6640625" style="383" bestFit="1" customWidth="1"/>
    <col min="11524" max="11531" width="6.5546875" style="383" bestFit="1" customWidth="1"/>
    <col min="11532" max="11532" width="11.44140625" style="383" customWidth="1"/>
    <col min="11533" max="11533" width="11.44140625" style="383" bestFit="1" customWidth="1"/>
    <col min="11534" max="11534" width="0.109375" style="383" customWidth="1"/>
    <col min="11535" max="11776" width="8.88671875" style="383"/>
    <col min="11777" max="11777" width="17.6640625" style="383" bestFit="1" customWidth="1"/>
    <col min="11778" max="11779" width="5.6640625" style="383" bestFit="1" customWidth="1"/>
    <col min="11780" max="11787" width="6.5546875" style="383" bestFit="1" customWidth="1"/>
    <col min="11788" max="11788" width="11.44140625" style="383" customWidth="1"/>
    <col min="11789" max="11789" width="11.44140625" style="383" bestFit="1" customWidth="1"/>
    <col min="11790" max="11790" width="0.109375" style="383" customWidth="1"/>
    <col min="11791" max="12032" width="8.88671875" style="383"/>
    <col min="12033" max="12033" width="17.6640625" style="383" bestFit="1" customWidth="1"/>
    <col min="12034" max="12035" width="5.6640625" style="383" bestFit="1" customWidth="1"/>
    <col min="12036" max="12043" width="6.5546875" style="383" bestFit="1" customWidth="1"/>
    <col min="12044" max="12044" width="11.44140625" style="383" customWidth="1"/>
    <col min="12045" max="12045" width="11.44140625" style="383" bestFit="1" customWidth="1"/>
    <col min="12046" max="12046" width="0.109375" style="383" customWidth="1"/>
    <col min="12047" max="12288" width="8.88671875" style="383"/>
    <col min="12289" max="12289" width="17.6640625" style="383" bestFit="1" customWidth="1"/>
    <col min="12290" max="12291" width="5.6640625" style="383" bestFit="1" customWidth="1"/>
    <col min="12292" max="12299" width="6.5546875" style="383" bestFit="1" customWidth="1"/>
    <col min="12300" max="12300" width="11.44140625" style="383" customWidth="1"/>
    <col min="12301" max="12301" width="11.44140625" style="383" bestFit="1" customWidth="1"/>
    <col min="12302" max="12302" width="0.109375" style="383" customWidth="1"/>
    <col min="12303" max="12544" width="8.88671875" style="383"/>
    <col min="12545" max="12545" width="17.6640625" style="383" bestFit="1" customWidth="1"/>
    <col min="12546" max="12547" width="5.6640625" style="383" bestFit="1" customWidth="1"/>
    <col min="12548" max="12555" width="6.5546875" style="383" bestFit="1" customWidth="1"/>
    <col min="12556" max="12556" width="11.44140625" style="383" customWidth="1"/>
    <col min="12557" max="12557" width="11.44140625" style="383" bestFit="1" customWidth="1"/>
    <col min="12558" max="12558" width="0.109375" style="383" customWidth="1"/>
    <col min="12559" max="12800" width="8.88671875" style="383"/>
    <col min="12801" max="12801" width="17.6640625" style="383" bestFit="1" customWidth="1"/>
    <col min="12802" max="12803" width="5.6640625" style="383" bestFit="1" customWidth="1"/>
    <col min="12804" max="12811" width="6.5546875" style="383" bestFit="1" customWidth="1"/>
    <col min="12812" max="12812" width="11.44140625" style="383" customWidth="1"/>
    <col min="12813" max="12813" width="11.44140625" style="383" bestFit="1" customWidth="1"/>
    <col min="12814" max="12814" width="0.109375" style="383" customWidth="1"/>
    <col min="12815" max="13056" width="8.88671875" style="383"/>
    <col min="13057" max="13057" width="17.6640625" style="383" bestFit="1" customWidth="1"/>
    <col min="13058" max="13059" width="5.6640625" style="383" bestFit="1" customWidth="1"/>
    <col min="13060" max="13067" width="6.5546875" style="383" bestFit="1" customWidth="1"/>
    <col min="13068" max="13068" width="11.44140625" style="383" customWidth="1"/>
    <col min="13069" max="13069" width="11.44140625" style="383" bestFit="1" customWidth="1"/>
    <col min="13070" max="13070" width="0.109375" style="383" customWidth="1"/>
    <col min="13071" max="13312" width="8.88671875" style="383"/>
    <col min="13313" max="13313" width="17.6640625" style="383" bestFit="1" customWidth="1"/>
    <col min="13314" max="13315" width="5.6640625" style="383" bestFit="1" customWidth="1"/>
    <col min="13316" max="13323" width="6.5546875" style="383" bestFit="1" customWidth="1"/>
    <col min="13324" max="13324" width="11.44140625" style="383" customWidth="1"/>
    <col min="13325" max="13325" width="11.44140625" style="383" bestFit="1" customWidth="1"/>
    <col min="13326" max="13326" width="0.109375" style="383" customWidth="1"/>
    <col min="13327" max="13568" width="8.88671875" style="383"/>
    <col min="13569" max="13569" width="17.6640625" style="383" bestFit="1" customWidth="1"/>
    <col min="13570" max="13571" width="5.6640625" style="383" bestFit="1" customWidth="1"/>
    <col min="13572" max="13579" width="6.5546875" style="383" bestFit="1" customWidth="1"/>
    <col min="13580" max="13580" width="11.44140625" style="383" customWidth="1"/>
    <col min="13581" max="13581" width="11.44140625" style="383" bestFit="1" customWidth="1"/>
    <col min="13582" max="13582" width="0.109375" style="383" customWidth="1"/>
    <col min="13583" max="13824" width="8.88671875" style="383"/>
    <col min="13825" max="13825" width="17.6640625" style="383" bestFit="1" customWidth="1"/>
    <col min="13826" max="13827" width="5.6640625" style="383" bestFit="1" customWidth="1"/>
    <col min="13828" max="13835" width="6.5546875" style="383" bestFit="1" customWidth="1"/>
    <col min="13836" max="13836" width="11.44140625" style="383" customWidth="1"/>
    <col min="13837" max="13837" width="11.44140625" style="383" bestFit="1" customWidth="1"/>
    <col min="13838" max="13838" width="0.109375" style="383" customWidth="1"/>
    <col min="13839" max="14080" width="8.88671875" style="383"/>
    <col min="14081" max="14081" width="17.6640625" style="383" bestFit="1" customWidth="1"/>
    <col min="14082" max="14083" width="5.6640625" style="383" bestFit="1" customWidth="1"/>
    <col min="14084" max="14091" width="6.5546875" style="383" bestFit="1" customWidth="1"/>
    <col min="14092" max="14092" width="11.44140625" style="383" customWidth="1"/>
    <col min="14093" max="14093" width="11.44140625" style="383" bestFit="1" customWidth="1"/>
    <col min="14094" max="14094" width="0.109375" style="383" customWidth="1"/>
    <col min="14095" max="14336" width="8.88671875" style="383"/>
    <col min="14337" max="14337" width="17.6640625" style="383" bestFit="1" customWidth="1"/>
    <col min="14338" max="14339" width="5.6640625" style="383" bestFit="1" customWidth="1"/>
    <col min="14340" max="14347" width="6.5546875" style="383" bestFit="1" customWidth="1"/>
    <col min="14348" max="14348" width="11.44140625" style="383" customWidth="1"/>
    <col min="14349" max="14349" width="11.44140625" style="383" bestFit="1" customWidth="1"/>
    <col min="14350" max="14350" width="0.109375" style="383" customWidth="1"/>
    <col min="14351" max="14592" width="8.88671875" style="383"/>
    <col min="14593" max="14593" width="17.6640625" style="383" bestFit="1" customWidth="1"/>
    <col min="14594" max="14595" width="5.6640625" style="383" bestFit="1" customWidth="1"/>
    <col min="14596" max="14603" width="6.5546875" style="383" bestFit="1" customWidth="1"/>
    <col min="14604" max="14604" width="11.44140625" style="383" customWidth="1"/>
    <col min="14605" max="14605" width="11.44140625" style="383" bestFit="1" customWidth="1"/>
    <col min="14606" max="14606" width="0.109375" style="383" customWidth="1"/>
    <col min="14607" max="14848" width="8.88671875" style="383"/>
    <col min="14849" max="14849" width="17.6640625" style="383" bestFit="1" customWidth="1"/>
    <col min="14850" max="14851" width="5.6640625" style="383" bestFit="1" customWidth="1"/>
    <col min="14852" max="14859" width="6.5546875" style="383" bestFit="1" customWidth="1"/>
    <col min="14860" max="14860" width="11.44140625" style="383" customWidth="1"/>
    <col min="14861" max="14861" width="11.44140625" style="383" bestFit="1" customWidth="1"/>
    <col min="14862" max="14862" width="0.109375" style="383" customWidth="1"/>
    <col min="14863" max="15104" width="8.88671875" style="383"/>
    <col min="15105" max="15105" width="17.6640625" style="383" bestFit="1" customWidth="1"/>
    <col min="15106" max="15107" width="5.6640625" style="383" bestFit="1" customWidth="1"/>
    <col min="15108" max="15115" width="6.5546875" style="383" bestFit="1" customWidth="1"/>
    <col min="15116" max="15116" width="11.44140625" style="383" customWidth="1"/>
    <col min="15117" max="15117" width="11.44140625" style="383" bestFit="1" customWidth="1"/>
    <col min="15118" max="15118" width="0.109375" style="383" customWidth="1"/>
    <col min="15119" max="15360" width="8.88671875" style="383"/>
    <col min="15361" max="15361" width="17.6640625" style="383" bestFit="1" customWidth="1"/>
    <col min="15362" max="15363" width="5.6640625" style="383" bestFit="1" customWidth="1"/>
    <col min="15364" max="15371" width="6.5546875" style="383" bestFit="1" customWidth="1"/>
    <col min="15372" max="15372" width="11.44140625" style="383" customWidth="1"/>
    <col min="15373" max="15373" width="11.44140625" style="383" bestFit="1" customWidth="1"/>
    <col min="15374" max="15374" width="0.109375" style="383" customWidth="1"/>
    <col min="15375" max="15616" width="8.88671875" style="383"/>
    <col min="15617" max="15617" width="17.6640625" style="383" bestFit="1" customWidth="1"/>
    <col min="15618" max="15619" width="5.6640625" style="383" bestFit="1" customWidth="1"/>
    <col min="15620" max="15627" width="6.5546875" style="383" bestFit="1" customWidth="1"/>
    <col min="15628" max="15628" width="11.44140625" style="383" customWidth="1"/>
    <col min="15629" max="15629" width="11.44140625" style="383" bestFit="1" customWidth="1"/>
    <col min="15630" max="15630" width="0.109375" style="383" customWidth="1"/>
    <col min="15631" max="15872" width="8.88671875" style="383"/>
    <col min="15873" max="15873" width="17.6640625" style="383" bestFit="1" customWidth="1"/>
    <col min="15874" max="15875" width="5.6640625" style="383" bestFit="1" customWidth="1"/>
    <col min="15876" max="15883" width="6.5546875" style="383" bestFit="1" customWidth="1"/>
    <col min="15884" max="15884" width="11.44140625" style="383" customWidth="1"/>
    <col min="15885" max="15885" width="11.44140625" style="383" bestFit="1" customWidth="1"/>
    <col min="15886" max="15886" width="0.109375" style="383" customWidth="1"/>
    <col min="15887" max="16128" width="8.88671875" style="383"/>
    <col min="16129" max="16129" width="17.6640625" style="383" bestFit="1" customWidth="1"/>
    <col min="16130" max="16131" width="5.6640625" style="383" bestFit="1" customWidth="1"/>
    <col min="16132" max="16139" width="6.5546875" style="383" bestFit="1" customWidth="1"/>
    <col min="16140" max="16140" width="11.44140625" style="383" customWidth="1"/>
    <col min="16141" max="16141" width="11.44140625" style="383" bestFit="1" customWidth="1"/>
    <col min="16142" max="16142" width="0.109375" style="383" customWidth="1"/>
    <col min="16143" max="16384" width="8.88671875" style="383"/>
  </cols>
  <sheetData>
    <row r="1" spans="1:14" s="1438" customFormat="1">
      <c r="A1" s="1458" t="s">
        <v>5207</v>
      </c>
    </row>
    <row r="2" spans="1:14" ht="17.399999999999999">
      <c r="A2" s="408" t="s">
        <v>230</v>
      </c>
      <c r="B2" s="1682" t="s">
        <v>4101</v>
      </c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408"/>
    </row>
    <row r="3" spans="1:14" ht="18" thickBot="1">
      <c r="A3" s="432"/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408"/>
    </row>
    <row r="4" spans="1:14" ht="17.399999999999999">
      <c r="A4" s="411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08"/>
    </row>
    <row r="5" spans="1:14" ht="18" thickBot="1">
      <c r="A5" s="413" t="s">
        <v>3759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79"/>
      <c r="N5" s="408"/>
    </row>
    <row r="6" spans="1:14" ht="24">
      <c r="A6" s="413" t="s">
        <v>4102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08"/>
    </row>
    <row r="7" spans="1:14" ht="18" thickBot="1">
      <c r="A7" s="413" t="s">
        <v>3768</v>
      </c>
      <c r="B7" s="413"/>
      <c r="C7" s="1679" t="s">
        <v>1489</v>
      </c>
      <c r="D7" s="1679"/>
      <c r="E7" s="1679"/>
      <c r="F7" s="1679"/>
      <c r="G7" s="1679"/>
      <c r="H7" s="1679"/>
      <c r="I7" s="1679"/>
      <c r="J7" s="1679"/>
      <c r="K7" s="1679"/>
      <c r="L7" s="1679"/>
      <c r="M7" s="413"/>
      <c r="N7" s="408"/>
    </row>
    <row r="8" spans="1:14" ht="24">
      <c r="A8" s="413" t="s">
        <v>4103</v>
      </c>
      <c r="B8" s="413" t="s">
        <v>3</v>
      </c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13" t="s">
        <v>1535</v>
      </c>
      <c r="N8" s="408"/>
    </row>
    <row r="9" spans="1:14" ht="37.200000000000003" customHeight="1" thickBot="1">
      <c r="A9" s="418"/>
      <c r="B9" s="419"/>
      <c r="C9" s="419" t="s">
        <v>1488</v>
      </c>
      <c r="D9" s="419" t="s">
        <v>1487</v>
      </c>
      <c r="E9" s="419" t="s">
        <v>1486</v>
      </c>
      <c r="F9" s="419" t="s">
        <v>1485</v>
      </c>
      <c r="G9" s="419" t="s">
        <v>1484</v>
      </c>
      <c r="H9" s="419" t="s">
        <v>1483</v>
      </c>
      <c r="I9" s="419" t="s">
        <v>1482</v>
      </c>
      <c r="J9" s="419" t="s">
        <v>1481</v>
      </c>
      <c r="K9" s="419" t="s">
        <v>1480</v>
      </c>
      <c r="L9" s="419" t="s">
        <v>1479</v>
      </c>
      <c r="M9" s="419"/>
      <c r="N9" s="408"/>
    </row>
    <row r="10" spans="1:14" ht="17.399999999999999">
      <c r="A10" s="420"/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08"/>
    </row>
    <row r="11" spans="1:14" ht="17.399999999999999">
      <c r="A11" s="425"/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08"/>
    </row>
    <row r="12" spans="1:14" ht="17.399999999999999">
      <c r="A12" s="421" t="s">
        <v>17</v>
      </c>
      <c r="B12" s="422">
        <v>172002</v>
      </c>
      <c r="C12" s="422">
        <v>87143</v>
      </c>
      <c r="D12" s="422">
        <v>52320</v>
      </c>
      <c r="E12" s="422">
        <v>21828</v>
      </c>
      <c r="F12" s="422">
        <v>7284</v>
      </c>
      <c r="G12" s="422">
        <v>2178</v>
      </c>
      <c r="H12" s="422">
        <v>766</v>
      </c>
      <c r="I12" s="422">
        <v>328</v>
      </c>
      <c r="J12" s="422">
        <v>110</v>
      </c>
      <c r="K12" s="422">
        <v>29</v>
      </c>
      <c r="L12" s="422">
        <v>16</v>
      </c>
      <c r="M12" s="422">
        <v>0</v>
      </c>
      <c r="N12" s="408"/>
    </row>
    <row r="13" spans="1:14" ht="17.399999999999999">
      <c r="A13" s="423" t="s">
        <v>1468</v>
      </c>
      <c r="B13" s="176">
        <v>87636</v>
      </c>
      <c r="C13" s="176">
        <v>44490</v>
      </c>
      <c r="D13" s="176">
        <v>26650</v>
      </c>
      <c r="E13" s="176">
        <v>11110</v>
      </c>
      <c r="F13" s="176">
        <v>3684</v>
      </c>
      <c r="G13" s="176">
        <v>1078</v>
      </c>
      <c r="H13" s="176">
        <v>369</v>
      </c>
      <c r="I13" s="176">
        <v>177</v>
      </c>
      <c r="J13" s="176">
        <v>57</v>
      </c>
      <c r="K13" s="176">
        <v>12</v>
      </c>
      <c r="L13" s="176">
        <v>9</v>
      </c>
      <c r="M13" s="176">
        <v>0</v>
      </c>
      <c r="N13" s="408"/>
    </row>
    <row r="14" spans="1:14" ht="17.399999999999999">
      <c r="A14" s="423" t="s">
        <v>1467</v>
      </c>
      <c r="B14" s="176">
        <v>84354</v>
      </c>
      <c r="C14" s="176">
        <v>42647</v>
      </c>
      <c r="D14" s="176">
        <v>25666</v>
      </c>
      <c r="E14" s="176">
        <v>10716</v>
      </c>
      <c r="F14" s="176">
        <v>3600</v>
      </c>
      <c r="G14" s="176">
        <v>1100</v>
      </c>
      <c r="H14" s="176">
        <v>397</v>
      </c>
      <c r="I14" s="176">
        <v>151</v>
      </c>
      <c r="J14" s="176">
        <v>53</v>
      </c>
      <c r="K14" s="176">
        <v>17</v>
      </c>
      <c r="L14" s="176">
        <v>7</v>
      </c>
      <c r="M14" s="176">
        <v>0</v>
      </c>
      <c r="N14" s="408"/>
    </row>
    <row r="15" spans="1:14" ht="17.399999999999999">
      <c r="A15" s="423" t="s">
        <v>4104</v>
      </c>
      <c r="B15" s="176">
        <v>12</v>
      </c>
      <c r="C15" s="176">
        <v>6</v>
      </c>
      <c r="D15" s="176">
        <v>4</v>
      </c>
      <c r="E15" s="176">
        <v>2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408"/>
    </row>
    <row r="16" spans="1:14" ht="17.399999999999999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08"/>
    </row>
    <row r="17" spans="1:14" ht="17.399999999999999">
      <c r="A17" s="421" t="s">
        <v>1477</v>
      </c>
      <c r="B17" s="422">
        <v>902</v>
      </c>
      <c r="C17" s="422">
        <v>890</v>
      </c>
      <c r="D17" s="422">
        <v>11</v>
      </c>
      <c r="E17" s="422">
        <v>1</v>
      </c>
      <c r="F17" s="422">
        <v>0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2">
        <v>0</v>
      </c>
      <c r="M17" s="422">
        <v>0</v>
      </c>
      <c r="N17" s="408"/>
    </row>
    <row r="18" spans="1:14" ht="17.399999999999999">
      <c r="A18" s="423" t="s">
        <v>1468</v>
      </c>
      <c r="B18" s="176">
        <v>463</v>
      </c>
      <c r="C18" s="176">
        <v>459</v>
      </c>
      <c r="D18" s="176">
        <v>4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408"/>
    </row>
    <row r="19" spans="1:14" ht="17.399999999999999">
      <c r="A19" s="423" t="s">
        <v>1467</v>
      </c>
      <c r="B19" s="176">
        <v>439</v>
      </c>
      <c r="C19" s="176">
        <v>431</v>
      </c>
      <c r="D19" s="176">
        <v>7</v>
      </c>
      <c r="E19" s="176">
        <v>1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408"/>
    </row>
    <row r="20" spans="1:14" ht="17.399999999999999">
      <c r="A20" s="423" t="s">
        <v>4104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408"/>
    </row>
    <row r="21" spans="1:14" ht="17.399999999999999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08"/>
    </row>
    <row r="22" spans="1:14" ht="17.399999999999999">
      <c r="A22" s="421" t="s">
        <v>1476</v>
      </c>
      <c r="B22" s="422">
        <v>30745</v>
      </c>
      <c r="C22" s="422">
        <v>27399</v>
      </c>
      <c r="D22" s="422">
        <v>3093</v>
      </c>
      <c r="E22" s="422">
        <v>236</v>
      </c>
      <c r="F22" s="422">
        <v>16</v>
      </c>
      <c r="G22" s="422">
        <v>0</v>
      </c>
      <c r="H22" s="422">
        <v>1</v>
      </c>
      <c r="I22" s="422">
        <v>0</v>
      </c>
      <c r="J22" s="422">
        <v>0</v>
      </c>
      <c r="K22" s="422">
        <v>0</v>
      </c>
      <c r="L22" s="422">
        <v>0</v>
      </c>
      <c r="M22" s="422">
        <v>0</v>
      </c>
      <c r="N22" s="408"/>
    </row>
    <row r="23" spans="1:14" ht="17.399999999999999">
      <c r="A23" s="423" t="s">
        <v>1468</v>
      </c>
      <c r="B23" s="176">
        <v>15756</v>
      </c>
      <c r="C23" s="176">
        <v>14044</v>
      </c>
      <c r="D23" s="176">
        <v>1593</v>
      </c>
      <c r="E23" s="176">
        <v>109</v>
      </c>
      <c r="F23" s="176">
        <v>10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408"/>
    </row>
    <row r="24" spans="1:14" ht="17.399999999999999">
      <c r="A24" s="423" t="s">
        <v>1467</v>
      </c>
      <c r="B24" s="176">
        <v>14983</v>
      </c>
      <c r="C24" s="176">
        <v>13352</v>
      </c>
      <c r="D24" s="176">
        <v>1498</v>
      </c>
      <c r="E24" s="176">
        <v>126</v>
      </c>
      <c r="F24" s="176">
        <v>6</v>
      </c>
      <c r="G24" s="176">
        <v>0</v>
      </c>
      <c r="H24" s="176">
        <v>1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408"/>
    </row>
    <row r="25" spans="1:14" ht="17.399999999999999">
      <c r="A25" s="423" t="s">
        <v>4104</v>
      </c>
      <c r="B25" s="176">
        <v>6</v>
      </c>
      <c r="C25" s="176">
        <v>3</v>
      </c>
      <c r="D25" s="176">
        <v>2</v>
      </c>
      <c r="E25" s="176">
        <v>1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408"/>
    </row>
    <row r="26" spans="1:14" ht="17.399999999999999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08"/>
    </row>
    <row r="27" spans="1:14" ht="17.399999999999999">
      <c r="A27" s="421" t="s">
        <v>1475</v>
      </c>
      <c r="B27" s="422">
        <v>49691</v>
      </c>
      <c r="C27" s="422">
        <v>30481</v>
      </c>
      <c r="D27" s="422">
        <v>15229</v>
      </c>
      <c r="E27" s="422">
        <v>3345</v>
      </c>
      <c r="F27" s="422">
        <v>573</v>
      </c>
      <c r="G27" s="422">
        <v>54</v>
      </c>
      <c r="H27" s="422">
        <v>8</v>
      </c>
      <c r="I27" s="422">
        <v>0</v>
      </c>
      <c r="J27" s="422">
        <v>0</v>
      </c>
      <c r="K27" s="422">
        <v>0</v>
      </c>
      <c r="L27" s="422">
        <v>1</v>
      </c>
      <c r="M27" s="422">
        <v>0</v>
      </c>
      <c r="N27" s="408"/>
    </row>
    <row r="28" spans="1:14" ht="17.399999999999999">
      <c r="A28" s="423" t="s">
        <v>1468</v>
      </c>
      <c r="B28" s="176">
        <v>25411</v>
      </c>
      <c r="C28" s="176">
        <v>15554</v>
      </c>
      <c r="D28" s="176">
        <v>7825</v>
      </c>
      <c r="E28" s="176">
        <v>1709</v>
      </c>
      <c r="F28" s="176">
        <v>291</v>
      </c>
      <c r="G28" s="176">
        <v>28</v>
      </c>
      <c r="H28" s="176">
        <v>4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408"/>
    </row>
    <row r="29" spans="1:14" ht="17.399999999999999">
      <c r="A29" s="423" t="s">
        <v>1467</v>
      </c>
      <c r="B29" s="176">
        <v>24277</v>
      </c>
      <c r="C29" s="176">
        <v>14925</v>
      </c>
      <c r="D29" s="176">
        <v>7403</v>
      </c>
      <c r="E29" s="176">
        <v>1636</v>
      </c>
      <c r="F29" s="176">
        <v>282</v>
      </c>
      <c r="G29" s="176">
        <v>26</v>
      </c>
      <c r="H29" s="176">
        <v>4</v>
      </c>
      <c r="I29" s="176">
        <v>0</v>
      </c>
      <c r="J29" s="176">
        <v>0</v>
      </c>
      <c r="K29" s="176">
        <v>0</v>
      </c>
      <c r="L29" s="176">
        <v>1</v>
      </c>
      <c r="M29" s="176">
        <v>0</v>
      </c>
      <c r="N29" s="408"/>
    </row>
    <row r="30" spans="1:14" ht="17.399999999999999">
      <c r="A30" s="423" t="s">
        <v>4104</v>
      </c>
      <c r="B30" s="176">
        <v>3</v>
      </c>
      <c r="C30" s="176">
        <v>2</v>
      </c>
      <c r="D30" s="176">
        <v>1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408"/>
    </row>
    <row r="31" spans="1:14" ht="17.399999999999999">
      <c r="A31" s="425"/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08"/>
    </row>
    <row r="32" spans="1:14" ht="17.399999999999999">
      <c r="A32" s="421" t="s">
        <v>1474</v>
      </c>
      <c r="B32" s="422">
        <v>40508</v>
      </c>
      <c r="C32" s="422">
        <v>16094</v>
      </c>
      <c r="D32" s="422">
        <v>15947</v>
      </c>
      <c r="E32" s="422">
        <v>6270</v>
      </c>
      <c r="F32" s="422">
        <v>1648</v>
      </c>
      <c r="G32" s="422">
        <v>402</v>
      </c>
      <c r="H32" s="422">
        <v>91</v>
      </c>
      <c r="I32" s="422">
        <v>39</v>
      </c>
      <c r="J32" s="422">
        <v>10</v>
      </c>
      <c r="K32" s="422">
        <v>5</v>
      </c>
      <c r="L32" s="422">
        <v>2</v>
      </c>
      <c r="M32" s="422">
        <v>0</v>
      </c>
      <c r="N32" s="408"/>
    </row>
    <row r="33" spans="1:14" ht="17.399999999999999">
      <c r="A33" s="423" t="s">
        <v>1468</v>
      </c>
      <c r="B33" s="176">
        <v>20574</v>
      </c>
      <c r="C33" s="176">
        <v>8206</v>
      </c>
      <c r="D33" s="176">
        <v>8108</v>
      </c>
      <c r="E33" s="176">
        <v>3180</v>
      </c>
      <c r="F33" s="176">
        <v>802</v>
      </c>
      <c r="G33" s="176">
        <v>208</v>
      </c>
      <c r="H33" s="176">
        <v>41</v>
      </c>
      <c r="I33" s="176">
        <v>22</v>
      </c>
      <c r="J33" s="176">
        <v>5</v>
      </c>
      <c r="K33" s="176">
        <v>2</v>
      </c>
      <c r="L33" s="176">
        <v>0</v>
      </c>
      <c r="M33" s="176">
        <v>0</v>
      </c>
      <c r="N33" s="408"/>
    </row>
    <row r="34" spans="1:14" ht="17.399999999999999">
      <c r="A34" s="423" t="s">
        <v>1467</v>
      </c>
      <c r="B34" s="176">
        <v>19933</v>
      </c>
      <c r="C34" s="176">
        <v>7888</v>
      </c>
      <c r="D34" s="176">
        <v>7838</v>
      </c>
      <c r="E34" s="176">
        <v>3090</v>
      </c>
      <c r="F34" s="176">
        <v>846</v>
      </c>
      <c r="G34" s="176">
        <v>194</v>
      </c>
      <c r="H34" s="176">
        <v>50</v>
      </c>
      <c r="I34" s="176">
        <v>17</v>
      </c>
      <c r="J34" s="176">
        <v>5</v>
      </c>
      <c r="K34" s="176">
        <v>3</v>
      </c>
      <c r="L34" s="176">
        <v>2</v>
      </c>
      <c r="M34" s="176">
        <v>0</v>
      </c>
      <c r="N34" s="408"/>
    </row>
    <row r="35" spans="1:14" ht="17.399999999999999">
      <c r="A35" s="423" t="s">
        <v>4104</v>
      </c>
      <c r="B35" s="176">
        <v>1</v>
      </c>
      <c r="C35" s="176">
        <v>0</v>
      </c>
      <c r="D35" s="176">
        <v>1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408"/>
    </row>
    <row r="36" spans="1:14" ht="17.399999999999999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08"/>
    </row>
    <row r="37" spans="1:14" ht="17.399999999999999">
      <c r="A37" s="421" t="s">
        <v>1473</v>
      </c>
      <c r="B37" s="422">
        <v>28838</v>
      </c>
      <c r="C37" s="422">
        <v>8153</v>
      </c>
      <c r="D37" s="422">
        <v>11128</v>
      </c>
      <c r="E37" s="422">
        <v>6278</v>
      </c>
      <c r="F37" s="422">
        <v>2263</v>
      </c>
      <c r="G37" s="422">
        <v>659</v>
      </c>
      <c r="H37" s="422">
        <v>236</v>
      </c>
      <c r="I37" s="422">
        <v>90</v>
      </c>
      <c r="J37" s="422">
        <v>26</v>
      </c>
      <c r="K37" s="422">
        <v>4</v>
      </c>
      <c r="L37" s="422">
        <v>1</v>
      </c>
      <c r="M37" s="422">
        <v>0</v>
      </c>
      <c r="N37" s="408"/>
    </row>
    <row r="38" spans="1:14" ht="17.399999999999999">
      <c r="A38" s="423" t="s">
        <v>1468</v>
      </c>
      <c r="B38" s="176">
        <v>14525</v>
      </c>
      <c r="C38" s="176">
        <v>4136</v>
      </c>
      <c r="D38" s="176">
        <v>5599</v>
      </c>
      <c r="E38" s="176">
        <v>3164</v>
      </c>
      <c r="F38" s="176">
        <v>1147</v>
      </c>
      <c r="G38" s="176">
        <v>309</v>
      </c>
      <c r="H38" s="176">
        <v>110</v>
      </c>
      <c r="I38" s="176">
        <v>44</v>
      </c>
      <c r="J38" s="176">
        <v>14</v>
      </c>
      <c r="K38" s="176">
        <v>1</v>
      </c>
      <c r="L38" s="176">
        <v>1</v>
      </c>
      <c r="M38" s="176">
        <v>0</v>
      </c>
      <c r="N38" s="408"/>
    </row>
    <row r="39" spans="1:14" ht="17.399999999999999">
      <c r="A39" s="423" t="s">
        <v>1467</v>
      </c>
      <c r="B39" s="176">
        <v>14311</v>
      </c>
      <c r="C39" s="176">
        <v>4016</v>
      </c>
      <c r="D39" s="176">
        <v>5529</v>
      </c>
      <c r="E39" s="176">
        <v>3113</v>
      </c>
      <c r="F39" s="176">
        <v>1116</v>
      </c>
      <c r="G39" s="176">
        <v>350</v>
      </c>
      <c r="H39" s="176">
        <v>126</v>
      </c>
      <c r="I39" s="176">
        <v>46</v>
      </c>
      <c r="J39" s="176">
        <v>12</v>
      </c>
      <c r="K39" s="176">
        <v>3</v>
      </c>
      <c r="L39" s="176">
        <v>0</v>
      </c>
      <c r="M39" s="176">
        <v>0</v>
      </c>
      <c r="N39" s="408"/>
    </row>
    <row r="40" spans="1:14" ht="17.399999999999999">
      <c r="A40" s="423" t="s">
        <v>4104</v>
      </c>
      <c r="B40" s="176">
        <v>2</v>
      </c>
      <c r="C40" s="176">
        <v>1</v>
      </c>
      <c r="D40" s="176">
        <v>0</v>
      </c>
      <c r="E40" s="176">
        <v>1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408"/>
    </row>
    <row r="41" spans="1:14" ht="17.399999999999999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08"/>
    </row>
    <row r="42" spans="1:14" ht="17.399999999999999">
      <c r="A42" s="421" t="s">
        <v>1472</v>
      </c>
      <c r="B42" s="422">
        <v>16187</v>
      </c>
      <c r="C42" s="422">
        <v>3308</v>
      </c>
      <c r="D42" s="422">
        <v>5595</v>
      </c>
      <c r="E42" s="422">
        <v>4277</v>
      </c>
      <c r="F42" s="422">
        <v>1898</v>
      </c>
      <c r="G42" s="422">
        <v>689</v>
      </c>
      <c r="H42" s="422">
        <v>270</v>
      </c>
      <c r="I42" s="422">
        <v>103</v>
      </c>
      <c r="J42" s="422">
        <v>37</v>
      </c>
      <c r="K42" s="422">
        <v>6</v>
      </c>
      <c r="L42" s="422">
        <v>4</v>
      </c>
      <c r="M42" s="422">
        <v>0</v>
      </c>
      <c r="N42" s="408"/>
    </row>
    <row r="43" spans="1:14" ht="17.399999999999999">
      <c r="A43" s="423" t="s">
        <v>1468</v>
      </c>
      <c r="B43" s="176">
        <v>8282</v>
      </c>
      <c r="C43" s="176">
        <v>1670</v>
      </c>
      <c r="D43" s="176">
        <v>2873</v>
      </c>
      <c r="E43" s="176">
        <v>2218</v>
      </c>
      <c r="F43" s="176">
        <v>968</v>
      </c>
      <c r="G43" s="176">
        <v>339</v>
      </c>
      <c r="H43" s="176">
        <v>130</v>
      </c>
      <c r="I43" s="176">
        <v>57</v>
      </c>
      <c r="J43" s="176">
        <v>21</v>
      </c>
      <c r="K43" s="176">
        <v>5</v>
      </c>
      <c r="L43" s="176">
        <v>1</v>
      </c>
      <c r="M43" s="176">
        <v>0</v>
      </c>
      <c r="N43" s="408"/>
    </row>
    <row r="44" spans="1:14" ht="17.399999999999999">
      <c r="A44" s="423" t="s">
        <v>1467</v>
      </c>
      <c r="B44" s="176">
        <v>7905</v>
      </c>
      <c r="C44" s="176">
        <v>1638</v>
      </c>
      <c r="D44" s="176">
        <v>2722</v>
      </c>
      <c r="E44" s="176">
        <v>2059</v>
      </c>
      <c r="F44" s="176">
        <v>930</v>
      </c>
      <c r="G44" s="176">
        <v>350</v>
      </c>
      <c r="H44" s="176">
        <v>140</v>
      </c>
      <c r="I44" s="176">
        <v>46</v>
      </c>
      <c r="J44" s="176">
        <v>16</v>
      </c>
      <c r="K44" s="176">
        <v>1</v>
      </c>
      <c r="L44" s="176">
        <v>3</v>
      </c>
      <c r="M44" s="176">
        <v>0</v>
      </c>
      <c r="N44" s="408"/>
    </row>
    <row r="45" spans="1:14" ht="17.399999999999999">
      <c r="A45" s="423" t="s">
        <v>4104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408"/>
    </row>
    <row r="46" spans="1:14" ht="17.399999999999999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08"/>
    </row>
    <row r="47" spans="1:14" ht="17.399999999999999">
      <c r="A47" s="421" t="s">
        <v>1471</v>
      </c>
      <c r="B47" s="422">
        <v>4836</v>
      </c>
      <c r="C47" s="422">
        <v>758</v>
      </c>
      <c r="D47" s="422">
        <v>1251</v>
      </c>
      <c r="E47" s="422">
        <v>1350</v>
      </c>
      <c r="F47" s="422">
        <v>834</v>
      </c>
      <c r="G47" s="422">
        <v>356</v>
      </c>
      <c r="H47" s="422">
        <v>145</v>
      </c>
      <c r="I47" s="422">
        <v>86</v>
      </c>
      <c r="J47" s="422">
        <v>35</v>
      </c>
      <c r="K47" s="422">
        <v>13</v>
      </c>
      <c r="L47" s="422">
        <v>8</v>
      </c>
      <c r="M47" s="422">
        <v>0</v>
      </c>
      <c r="N47" s="408"/>
    </row>
    <row r="48" spans="1:14" ht="17.399999999999999">
      <c r="A48" s="423" t="s">
        <v>1468</v>
      </c>
      <c r="B48" s="176">
        <v>2478</v>
      </c>
      <c r="C48" s="176">
        <v>386</v>
      </c>
      <c r="D48" s="176">
        <v>618</v>
      </c>
      <c r="E48" s="176">
        <v>694</v>
      </c>
      <c r="F48" s="176">
        <v>441</v>
      </c>
      <c r="G48" s="176">
        <v>187</v>
      </c>
      <c r="H48" s="176">
        <v>75</v>
      </c>
      <c r="I48" s="176">
        <v>50</v>
      </c>
      <c r="J48" s="176">
        <v>17</v>
      </c>
      <c r="K48" s="176">
        <v>3</v>
      </c>
      <c r="L48" s="176">
        <v>7</v>
      </c>
      <c r="M48" s="176">
        <v>0</v>
      </c>
      <c r="N48" s="408"/>
    </row>
    <row r="49" spans="1:14" ht="17.399999999999999">
      <c r="A49" s="423" t="s">
        <v>1467</v>
      </c>
      <c r="B49" s="176">
        <v>2358</v>
      </c>
      <c r="C49" s="176">
        <v>372</v>
      </c>
      <c r="D49" s="176">
        <v>633</v>
      </c>
      <c r="E49" s="176">
        <v>656</v>
      </c>
      <c r="F49" s="176">
        <v>393</v>
      </c>
      <c r="G49" s="176">
        <v>169</v>
      </c>
      <c r="H49" s="176">
        <v>70</v>
      </c>
      <c r="I49" s="176">
        <v>36</v>
      </c>
      <c r="J49" s="176">
        <v>18</v>
      </c>
      <c r="K49" s="176">
        <v>10</v>
      </c>
      <c r="L49" s="176">
        <v>1</v>
      </c>
      <c r="M49" s="176">
        <v>0</v>
      </c>
      <c r="N49" s="408"/>
    </row>
    <row r="50" spans="1:14" ht="17.399999999999999">
      <c r="A50" s="423" t="s">
        <v>4104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408"/>
    </row>
    <row r="51" spans="1:14" ht="17.399999999999999">
      <c r="A51" s="425"/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08"/>
    </row>
    <row r="52" spans="1:14" ht="17.399999999999999">
      <c r="A52" s="421" t="s">
        <v>1470</v>
      </c>
      <c r="B52" s="422">
        <v>244</v>
      </c>
      <c r="C52" s="422">
        <v>36</v>
      </c>
      <c r="D52" s="422">
        <v>51</v>
      </c>
      <c r="E52" s="422">
        <v>66</v>
      </c>
      <c r="F52" s="422">
        <v>48</v>
      </c>
      <c r="G52" s="422">
        <v>17</v>
      </c>
      <c r="H52" s="422">
        <v>14</v>
      </c>
      <c r="I52" s="422">
        <v>9</v>
      </c>
      <c r="J52" s="422">
        <v>2</v>
      </c>
      <c r="K52" s="422">
        <v>1</v>
      </c>
      <c r="L52" s="422">
        <v>0</v>
      </c>
      <c r="M52" s="422">
        <v>0</v>
      </c>
      <c r="N52" s="408"/>
    </row>
    <row r="53" spans="1:14" ht="17.399999999999999">
      <c r="A53" s="423" t="s">
        <v>1468</v>
      </c>
      <c r="B53" s="176">
        <v>111</v>
      </c>
      <c r="C53" s="176">
        <v>18</v>
      </c>
      <c r="D53" s="176">
        <v>20</v>
      </c>
      <c r="E53" s="176">
        <v>32</v>
      </c>
      <c r="F53" s="176">
        <v>23</v>
      </c>
      <c r="G53" s="176">
        <v>6</v>
      </c>
      <c r="H53" s="176">
        <v>8</v>
      </c>
      <c r="I53" s="176">
        <v>3</v>
      </c>
      <c r="J53" s="176">
        <v>0</v>
      </c>
      <c r="K53" s="176">
        <v>1</v>
      </c>
      <c r="L53" s="176">
        <v>0</v>
      </c>
      <c r="M53" s="176">
        <v>0</v>
      </c>
      <c r="N53" s="408"/>
    </row>
    <row r="54" spans="1:14" ht="17.399999999999999">
      <c r="A54" s="423" t="s">
        <v>1467</v>
      </c>
      <c r="B54" s="176">
        <v>133</v>
      </c>
      <c r="C54" s="176">
        <v>18</v>
      </c>
      <c r="D54" s="176">
        <v>31</v>
      </c>
      <c r="E54" s="176">
        <v>34</v>
      </c>
      <c r="F54" s="176">
        <v>25</v>
      </c>
      <c r="G54" s="176">
        <v>11</v>
      </c>
      <c r="H54" s="176">
        <v>6</v>
      </c>
      <c r="I54" s="176">
        <v>6</v>
      </c>
      <c r="J54" s="176">
        <v>2</v>
      </c>
      <c r="K54" s="176">
        <v>0</v>
      </c>
      <c r="L54" s="176">
        <v>0</v>
      </c>
      <c r="M54" s="176">
        <v>0</v>
      </c>
      <c r="N54" s="408"/>
    </row>
    <row r="55" spans="1:14" ht="17.399999999999999">
      <c r="A55" s="423" t="s">
        <v>4104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408"/>
    </row>
    <row r="56" spans="1:14" ht="17.399999999999999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08"/>
    </row>
    <row r="57" spans="1:14" ht="17.399999999999999">
      <c r="A57" s="421" t="s">
        <v>1469</v>
      </c>
      <c r="B57" s="422">
        <v>9</v>
      </c>
      <c r="C57" s="422">
        <v>0</v>
      </c>
      <c r="D57" s="422">
        <v>4</v>
      </c>
      <c r="E57" s="422">
        <v>1</v>
      </c>
      <c r="F57" s="422">
        <v>3</v>
      </c>
      <c r="G57" s="422">
        <v>0</v>
      </c>
      <c r="H57" s="422">
        <v>0</v>
      </c>
      <c r="I57" s="422">
        <v>1</v>
      </c>
      <c r="J57" s="422">
        <v>0</v>
      </c>
      <c r="K57" s="422">
        <v>0</v>
      </c>
      <c r="L57" s="422">
        <v>0</v>
      </c>
      <c r="M57" s="422">
        <v>0</v>
      </c>
      <c r="N57" s="408"/>
    </row>
    <row r="58" spans="1:14" ht="17.399999999999999">
      <c r="A58" s="423" t="s">
        <v>1468</v>
      </c>
      <c r="B58" s="176">
        <v>6</v>
      </c>
      <c r="C58" s="176">
        <v>0</v>
      </c>
      <c r="D58" s="176">
        <v>3</v>
      </c>
      <c r="E58" s="176">
        <v>1</v>
      </c>
      <c r="F58" s="176">
        <v>1</v>
      </c>
      <c r="G58" s="176">
        <v>0</v>
      </c>
      <c r="H58" s="176">
        <v>0</v>
      </c>
      <c r="I58" s="176">
        <v>1</v>
      </c>
      <c r="J58" s="176">
        <v>0</v>
      </c>
      <c r="K58" s="176">
        <v>0</v>
      </c>
      <c r="L58" s="176">
        <v>0</v>
      </c>
      <c r="M58" s="176">
        <v>0</v>
      </c>
      <c r="N58" s="408"/>
    </row>
    <row r="59" spans="1:14" ht="17.399999999999999">
      <c r="A59" s="423" t="s">
        <v>1467</v>
      </c>
      <c r="B59" s="176">
        <v>3</v>
      </c>
      <c r="C59" s="176">
        <v>0</v>
      </c>
      <c r="D59" s="176">
        <v>1</v>
      </c>
      <c r="E59" s="176">
        <v>0</v>
      </c>
      <c r="F59" s="176">
        <v>2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408"/>
    </row>
    <row r="60" spans="1:14" ht="17.399999999999999">
      <c r="A60" s="423" t="s">
        <v>4104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408"/>
    </row>
    <row r="61" spans="1:14" ht="17.399999999999999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08"/>
    </row>
    <row r="62" spans="1:14" ht="17.399999999999999">
      <c r="A62" s="421" t="s">
        <v>1535</v>
      </c>
      <c r="B62" s="422">
        <v>42</v>
      </c>
      <c r="C62" s="422">
        <v>24</v>
      </c>
      <c r="D62" s="422">
        <v>11</v>
      </c>
      <c r="E62" s="422">
        <v>4</v>
      </c>
      <c r="F62" s="422">
        <v>1</v>
      </c>
      <c r="G62" s="422">
        <v>1</v>
      </c>
      <c r="H62" s="422">
        <v>1</v>
      </c>
      <c r="I62" s="422">
        <v>0</v>
      </c>
      <c r="J62" s="422">
        <v>0</v>
      </c>
      <c r="K62" s="422">
        <v>0</v>
      </c>
      <c r="L62" s="422">
        <v>0</v>
      </c>
      <c r="M62" s="422">
        <v>0</v>
      </c>
      <c r="N62" s="408"/>
    </row>
    <row r="63" spans="1:14" ht="17.399999999999999">
      <c r="A63" s="423" t="s">
        <v>1468</v>
      </c>
      <c r="B63" s="176">
        <v>30</v>
      </c>
      <c r="C63" s="176">
        <v>17</v>
      </c>
      <c r="D63" s="176">
        <v>7</v>
      </c>
      <c r="E63" s="176">
        <v>3</v>
      </c>
      <c r="F63" s="176">
        <v>1</v>
      </c>
      <c r="G63" s="176">
        <v>1</v>
      </c>
      <c r="H63" s="176">
        <v>1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408"/>
    </row>
    <row r="64" spans="1:14" ht="17.399999999999999">
      <c r="A64" s="423" t="s">
        <v>1467</v>
      </c>
      <c r="B64" s="176">
        <v>12</v>
      </c>
      <c r="C64" s="176">
        <v>7</v>
      </c>
      <c r="D64" s="176">
        <v>4</v>
      </c>
      <c r="E64" s="176">
        <v>1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408"/>
    </row>
    <row r="65" spans="1:14" ht="17.399999999999999">
      <c r="A65" s="423" t="s">
        <v>4104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408"/>
    </row>
    <row r="66" spans="1:14" ht="17.399999999999999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08"/>
    </row>
    <row r="67" spans="1:14" ht="17.399999999999999">
      <c r="A67" s="424" t="s">
        <v>4082</v>
      </c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08"/>
    </row>
    <row r="68" spans="1:14" ht="2.85" customHeight="1">
      <c r="A68" s="408"/>
      <c r="B68" s="408"/>
      <c r="C68" s="408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" enableFormatConditionsCalculation="0">
    <tabColor theme="3"/>
  </sheetPr>
  <dimension ref="A1:H29"/>
  <sheetViews>
    <sheetView showGridLines="0" zoomScaleNormal="100" zoomScaleSheetLayoutView="100" workbookViewId="0"/>
  </sheetViews>
  <sheetFormatPr baseColWidth="10" defaultColWidth="11.44140625" defaultRowHeight="12.6"/>
  <cols>
    <col min="1" max="1" width="25.33203125" style="1" customWidth="1"/>
    <col min="2" max="2" width="14.88671875" style="1" customWidth="1"/>
    <col min="3" max="3" width="12.88671875" style="1" customWidth="1"/>
    <col min="4" max="4" width="12.44140625" style="1" customWidth="1"/>
    <col min="5" max="5" width="12.5546875" style="1" customWidth="1"/>
    <col min="6" max="6" width="16.88671875" style="1" customWidth="1"/>
    <col min="7" max="7" width="13.6640625" style="1" customWidth="1"/>
    <col min="8" max="8" width="11.5546875" style="1" bestFit="1" customWidth="1"/>
    <col min="9" max="16384" width="11.44140625" style="1"/>
  </cols>
  <sheetData>
    <row r="1" spans="1:8" s="283" customFormat="1" ht="13.2">
      <c r="A1" s="1441" t="s">
        <v>5197</v>
      </c>
    </row>
    <row r="2" spans="1:8" ht="17.399999999999999">
      <c r="A2" s="1480" t="s">
        <v>137</v>
      </c>
      <c r="B2" s="1480"/>
      <c r="C2" s="1480"/>
      <c r="D2" s="1480"/>
      <c r="E2" s="1480"/>
      <c r="F2" s="1480"/>
      <c r="G2" s="56"/>
    </row>
    <row r="3" spans="1:8" ht="17.399999999999999" customHeight="1">
      <c r="A3" s="1480" t="s">
        <v>138</v>
      </c>
      <c r="B3" s="1480"/>
      <c r="C3" s="1480"/>
      <c r="D3" s="1480"/>
      <c r="E3" s="1480"/>
      <c r="F3" s="1480"/>
      <c r="G3" s="57"/>
    </row>
    <row r="4" spans="1:8" ht="17.399999999999999" customHeight="1">
      <c r="A4" s="1480" t="s">
        <v>3955</v>
      </c>
      <c r="B4" s="1480"/>
      <c r="C4" s="1480"/>
      <c r="D4" s="1480"/>
      <c r="E4" s="1480"/>
      <c r="F4" s="1480"/>
      <c r="G4" s="57"/>
    </row>
    <row r="5" spans="1:8" ht="16.8" thickBot="1">
      <c r="A5" s="55"/>
      <c r="B5" s="55"/>
      <c r="C5" s="55"/>
      <c r="D5" s="55"/>
      <c r="E5" s="55"/>
      <c r="F5" s="202"/>
      <c r="G5" s="55"/>
    </row>
    <row r="6" spans="1:8" ht="14.4" thickBot="1">
      <c r="A6" s="1481" t="s">
        <v>0</v>
      </c>
      <c r="B6" s="1484" t="s">
        <v>31</v>
      </c>
      <c r="C6" s="1485"/>
      <c r="D6" s="1485"/>
      <c r="E6" s="1485"/>
      <c r="F6" s="1485"/>
      <c r="G6" s="1486"/>
    </row>
    <row r="7" spans="1:8" ht="13.2" customHeight="1" thickBot="1">
      <c r="A7" s="1482"/>
      <c r="B7" s="1487" t="s">
        <v>3</v>
      </c>
      <c r="C7" s="1488"/>
      <c r="D7" s="1489" t="s">
        <v>192</v>
      </c>
      <c r="E7" s="1488"/>
      <c r="F7" s="1490" t="s">
        <v>193</v>
      </c>
      <c r="G7" s="1491"/>
    </row>
    <row r="8" spans="1:8" ht="13.2" thickBot="1">
      <c r="A8" s="1483"/>
      <c r="B8" s="62" t="s">
        <v>87</v>
      </c>
      <c r="C8" s="58" t="s">
        <v>30</v>
      </c>
      <c r="D8" s="59" t="s">
        <v>87</v>
      </c>
      <c r="E8" s="58" t="s">
        <v>30</v>
      </c>
      <c r="F8" s="1442" t="s">
        <v>87</v>
      </c>
      <c r="G8" s="58" t="s">
        <v>30</v>
      </c>
    </row>
    <row r="9" spans="1:8" s="48" customFormat="1" ht="16.2">
      <c r="A9" s="65" t="s">
        <v>1</v>
      </c>
      <c r="B9" s="21">
        <v>99770</v>
      </c>
      <c r="C9" s="206">
        <v>100.00000000000001</v>
      </c>
      <c r="D9" s="8">
        <v>2195</v>
      </c>
      <c r="E9" s="206">
        <v>2.2000821898585734</v>
      </c>
      <c r="F9" s="21">
        <v>99518</v>
      </c>
      <c r="G9" s="207">
        <v>99.748418847537806</v>
      </c>
    </row>
    <row r="10" spans="1:8">
      <c r="A10" s="60" t="s">
        <v>161</v>
      </c>
      <c r="B10" s="2">
        <v>1251</v>
      </c>
      <c r="C10" s="208">
        <v>1.2538965009171186</v>
      </c>
      <c r="D10" s="201">
        <v>34</v>
      </c>
      <c r="E10" s="208">
        <v>2.7178257394084731</v>
      </c>
      <c r="F10" s="2">
        <v>1251</v>
      </c>
      <c r="G10" s="209">
        <v>100</v>
      </c>
      <c r="H10" s="39"/>
    </row>
    <row r="11" spans="1:8">
      <c r="A11" s="60" t="s">
        <v>162</v>
      </c>
      <c r="B11" s="2">
        <v>1448</v>
      </c>
      <c r="C11" s="208">
        <v>1.4513526245627399</v>
      </c>
      <c r="D11" s="201">
        <v>45</v>
      </c>
      <c r="E11" s="208">
        <v>3.1077348066298343</v>
      </c>
      <c r="F11" s="2">
        <v>1448</v>
      </c>
      <c r="G11" s="209">
        <v>100</v>
      </c>
      <c r="H11" s="39"/>
    </row>
    <row r="12" spans="1:8">
      <c r="A12" s="60" t="s">
        <v>32</v>
      </c>
      <c r="B12" s="2">
        <v>2883</v>
      </c>
      <c r="C12" s="208">
        <v>2.8896751495955657</v>
      </c>
      <c r="D12" s="201">
        <v>64</v>
      </c>
      <c r="E12" s="208">
        <v>2.2199098161637183</v>
      </c>
      <c r="F12" s="2">
        <v>2883</v>
      </c>
      <c r="G12" s="209">
        <v>100</v>
      </c>
      <c r="H12" s="39"/>
    </row>
    <row r="13" spans="1:8">
      <c r="A13" s="60" t="s">
        <v>163</v>
      </c>
      <c r="B13" s="2">
        <v>1454</v>
      </c>
      <c r="C13" s="208">
        <v>1.4573665166534695</v>
      </c>
      <c r="D13" s="201">
        <v>38</v>
      </c>
      <c r="E13" s="208">
        <v>2.613480055020633</v>
      </c>
      <c r="F13" s="2">
        <v>1454</v>
      </c>
      <c r="G13" s="209">
        <v>100</v>
      </c>
      <c r="H13" s="39"/>
    </row>
    <row r="14" spans="1:8">
      <c r="A14" s="60" t="s">
        <v>33</v>
      </c>
      <c r="B14" s="2">
        <v>4081</v>
      </c>
      <c r="C14" s="208">
        <v>4.0904489370445729</v>
      </c>
      <c r="D14" s="201">
        <v>138</v>
      </c>
      <c r="E14" s="208">
        <v>3.3815241362411173</v>
      </c>
      <c r="F14" s="2">
        <v>4074</v>
      </c>
      <c r="G14" s="209">
        <v>99.828473413379072</v>
      </c>
      <c r="H14" s="39"/>
    </row>
    <row r="15" spans="1:8">
      <c r="A15" s="60" t="s">
        <v>34</v>
      </c>
      <c r="B15" s="2">
        <v>11762</v>
      </c>
      <c r="C15" s="208">
        <v>11.789233128526897</v>
      </c>
      <c r="D15" s="201">
        <v>231</v>
      </c>
      <c r="E15" s="208">
        <v>1.9639517088930456</v>
      </c>
      <c r="F15" s="2">
        <v>11762</v>
      </c>
      <c r="G15" s="209">
        <v>100</v>
      </c>
      <c r="H15" s="39"/>
    </row>
    <row r="16" spans="1:8">
      <c r="A16" s="60" t="s">
        <v>164</v>
      </c>
      <c r="B16" s="2">
        <v>37565</v>
      </c>
      <c r="C16" s="208">
        <v>37.650973749361022</v>
      </c>
      <c r="D16" s="201">
        <v>553</v>
      </c>
      <c r="E16" s="208">
        <v>1.4721541901820892</v>
      </c>
      <c r="F16" s="2">
        <v>37563</v>
      </c>
      <c r="G16" s="209">
        <v>99.997337876690452</v>
      </c>
      <c r="H16" s="39"/>
    </row>
    <row r="17" spans="1:8">
      <c r="A17" s="60" t="s">
        <v>37</v>
      </c>
      <c r="B17" s="2">
        <v>5162</v>
      </c>
      <c r="C17" s="208">
        <v>5.1739518287243529</v>
      </c>
      <c r="D17" s="201">
        <v>144</v>
      </c>
      <c r="E17" s="208">
        <v>2.7896164277411857</v>
      </c>
      <c r="F17" s="2">
        <v>5142</v>
      </c>
      <c r="G17" s="209">
        <v>99.612553273924831</v>
      </c>
      <c r="H17" s="39"/>
    </row>
    <row r="18" spans="1:8">
      <c r="A18" s="60" t="s">
        <v>35</v>
      </c>
      <c r="B18" s="2">
        <v>6383</v>
      </c>
      <c r="C18" s="208">
        <v>6.3977788691878246</v>
      </c>
      <c r="D18" s="201">
        <v>148</v>
      </c>
      <c r="E18" s="208">
        <v>2.3186589378035407</v>
      </c>
      <c r="F18" s="2">
        <v>6376</v>
      </c>
      <c r="G18" s="209">
        <v>99.890333698887673</v>
      </c>
      <c r="H18" s="39"/>
    </row>
    <row r="19" spans="1:8">
      <c r="A19" s="60" t="s">
        <v>165</v>
      </c>
      <c r="B19" s="2">
        <v>12453</v>
      </c>
      <c r="C19" s="208">
        <v>12.481833034309254</v>
      </c>
      <c r="D19" s="201">
        <v>222</v>
      </c>
      <c r="E19" s="208">
        <v>1.7827029631414117</v>
      </c>
      <c r="F19" s="2">
        <v>12440</v>
      </c>
      <c r="G19" s="209">
        <v>99.895607484140371</v>
      </c>
      <c r="H19" s="39"/>
    </row>
    <row r="20" spans="1:8">
      <c r="A20" s="60" t="s">
        <v>166</v>
      </c>
      <c r="B20" s="2">
        <v>6234</v>
      </c>
      <c r="C20" s="208">
        <v>6.2484338822680385</v>
      </c>
      <c r="D20" s="201">
        <v>301</v>
      </c>
      <c r="E20" s="208">
        <v>4.8283606031440485</v>
      </c>
      <c r="F20" s="2">
        <v>6060</v>
      </c>
      <c r="G20" s="209">
        <v>97.20885466794995</v>
      </c>
      <c r="H20" s="39"/>
    </row>
    <row r="21" spans="1:8">
      <c r="A21" s="60" t="s">
        <v>167</v>
      </c>
      <c r="B21" s="2">
        <v>2505</v>
      </c>
      <c r="C21" s="208">
        <v>2.5107999478796019</v>
      </c>
      <c r="D21" s="201">
        <v>107</v>
      </c>
      <c r="E21" s="208">
        <v>4.2714570858283434</v>
      </c>
      <c r="F21" s="2">
        <v>2505</v>
      </c>
      <c r="G21" s="209">
        <v>100</v>
      </c>
      <c r="H21" s="39"/>
    </row>
    <row r="22" spans="1:8">
      <c r="A22" s="60" t="s">
        <v>36</v>
      </c>
      <c r="B22" s="2">
        <v>5136</v>
      </c>
      <c r="C22" s="208">
        <v>5.1478916296645245</v>
      </c>
      <c r="D22" s="201">
        <v>143</v>
      </c>
      <c r="E22" s="208">
        <v>2.7842679127725858</v>
      </c>
      <c r="F22" s="2">
        <v>5109</v>
      </c>
      <c r="G22" s="209">
        <v>99.474299065420553</v>
      </c>
      <c r="H22" s="39"/>
    </row>
    <row r="23" spans="1:8">
      <c r="A23" s="60" t="s">
        <v>168</v>
      </c>
      <c r="B23" s="2">
        <v>493</v>
      </c>
      <c r="C23" s="208">
        <v>0.49414146678828097</v>
      </c>
      <c r="D23" s="201">
        <v>14</v>
      </c>
      <c r="E23" s="208">
        <v>2.8397565922920891</v>
      </c>
      <c r="F23" s="2">
        <v>491</v>
      </c>
      <c r="G23" s="209">
        <v>99.59432048681542</v>
      </c>
      <c r="H23" s="39"/>
    </row>
    <row r="24" spans="1:8" ht="13.2" thickBot="1">
      <c r="A24" s="210" t="s">
        <v>169</v>
      </c>
      <c r="B24" s="211">
        <v>960</v>
      </c>
      <c r="C24" s="212">
        <v>0.96222273451673357</v>
      </c>
      <c r="D24" s="213">
        <v>13</v>
      </c>
      <c r="E24" s="212">
        <v>1.3541666666666667</v>
      </c>
      <c r="F24" s="211">
        <v>960</v>
      </c>
      <c r="G24" s="214">
        <v>100</v>
      </c>
      <c r="H24" s="39"/>
    </row>
    <row r="25" spans="1:8" ht="12.75" customHeight="1">
      <c r="A25" s="1479" t="s">
        <v>200</v>
      </c>
      <c r="B25" s="1479"/>
      <c r="C25" s="1479"/>
      <c r="D25" s="1479"/>
      <c r="E25" s="1479"/>
      <c r="F25" s="1479"/>
      <c r="G25" s="1479"/>
    </row>
    <row r="26" spans="1:8" ht="14.25" customHeight="1">
      <c r="A26" s="1479" t="s">
        <v>201</v>
      </c>
      <c r="B26" s="1479"/>
      <c r="C26" s="1479"/>
      <c r="D26" s="1479"/>
      <c r="E26" s="1479"/>
      <c r="F26" s="1479"/>
      <c r="G26" s="1479"/>
    </row>
    <row r="27" spans="1:8">
      <c r="A27" s="1479" t="s">
        <v>3984</v>
      </c>
      <c r="B27" s="1479"/>
      <c r="C27" s="1479"/>
      <c r="D27" s="1479"/>
      <c r="E27" s="1479"/>
      <c r="F27" s="1479"/>
      <c r="G27" s="1479"/>
    </row>
    <row r="28" spans="1:8" ht="12.75" customHeight="1"/>
    <row r="29" spans="1:8" ht="12.75" customHeight="1"/>
  </sheetData>
  <mergeCells count="11">
    <mergeCell ref="A25:G25"/>
    <mergeCell ref="A26:G26"/>
    <mergeCell ref="A27:G27"/>
    <mergeCell ref="A2:F2"/>
    <mergeCell ref="A3:F3"/>
    <mergeCell ref="A4:F4"/>
    <mergeCell ref="A6:A8"/>
    <mergeCell ref="B6:G6"/>
    <mergeCell ref="B7:C7"/>
    <mergeCell ref="D7:E7"/>
    <mergeCell ref="F7:G7"/>
  </mergeCells>
  <phoneticPr fontId="23" type="noConversion"/>
  <hyperlinks>
    <hyperlink ref="A1" location="Indice!A2" display="Volver"/>
  </hyperlinks>
  <pageMargins left="0.75" right="0.75" top="1" bottom="1" header="0" footer="0"/>
  <pageSetup scale="8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68"/>
  <sheetViews>
    <sheetView showGridLines="0" showRowColHeaders="0" workbookViewId="0"/>
  </sheetViews>
  <sheetFormatPr baseColWidth="10" defaultColWidth="8.88671875" defaultRowHeight="13.2"/>
  <cols>
    <col min="1" max="1" width="17.6640625" style="383" bestFit="1" customWidth="1"/>
    <col min="2" max="2" width="5.109375" style="383" bestFit="1" customWidth="1"/>
    <col min="3" max="3" width="5.5546875" style="383" bestFit="1" customWidth="1"/>
    <col min="4" max="11" width="6.44140625" style="383" bestFit="1" customWidth="1"/>
    <col min="12" max="12" width="12.5546875" style="383" bestFit="1" customWidth="1"/>
    <col min="13" max="13" width="11.33203125" style="383" bestFit="1" customWidth="1"/>
    <col min="14" max="14" width="0.109375" style="383" customWidth="1"/>
    <col min="15" max="256" width="8.88671875" style="383"/>
    <col min="257" max="257" width="17.6640625" style="383" bestFit="1" customWidth="1"/>
    <col min="258" max="258" width="5.109375" style="383" bestFit="1" customWidth="1"/>
    <col min="259" max="259" width="5.5546875" style="383" bestFit="1" customWidth="1"/>
    <col min="260" max="267" width="6.44140625" style="383" bestFit="1" customWidth="1"/>
    <col min="268" max="268" width="12.5546875" style="383" bestFit="1" customWidth="1"/>
    <col min="269" max="269" width="13.6640625" style="383" customWidth="1"/>
    <col min="270" max="270" width="0.109375" style="383" customWidth="1"/>
    <col min="271" max="512" width="8.88671875" style="383"/>
    <col min="513" max="513" width="17.6640625" style="383" bestFit="1" customWidth="1"/>
    <col min="514" max="514" width="5.109375" style="383" bestFit="1" customWidth="1"/>
    <col min="515" max="515" width="5.5546875" style="383" bestFit="1" customWidth="1"/>
    <col min="516" max="523" width="6.44140625" style="383" bestFit="1" customWidth="1"/>
    <col min="524" max="524" width="12.5546875" style="383" bestFit="1" customWidth="1"/>
    <col min="525" max="525" width="13.6640625" style="383" customWidth="1"/>
    <col min="526" max="526" width="0.109375" style="383" customWidth="1"/>
    <col min="527" max="768" width="8.88671875" style="383"/>
    <col min="769" max="769" width="17.6640625" style="383" bestFit="1" customWidth="1"/>
    <col min="770" max="770" width="5.109375" style="383" bestFit="1" customWidth="1"/>
    <col min="771" max="771" width="5.5546875" style="383" bestFit="1" customWidth="1"/>
    <col min="772" max="779" width="6.44140625" style="383" bestFit="1" customWidth="1"/>
    <col min="780" max="780" width="12.5546875" style="383" bestFit="1" customWidth="1"/>
    <col min="781" max="781" width="13.6640625" style="383" customWidth="1"/>
    <col min="782" max="782" width="0.109375" style="383" customWidth="1"/>
    <col min="783" max="1024" width="8.88671875" style="383"/>
    <col min="1025" max="1025" width="17.6640625" style="383" bestFit="1" customWidth="1"/>
    <col min="1026" max="1026" width="5.109375" style="383" bestFit="1" customWidth="1"/>
    <col min="1027" max="1027" width="5.5546875" style="383" bestFit="1" customWidth="1"/>
    <col min="1028" max="1035" width="6.44140625" style="383" bestFit="1" customWidth="1"/>
    <col min="1036" max="1036" width="12.5546875" style="383" bestFit="1" customWidth="1"/>
    <col min="1037" max="1037" width="13.6640625" style="383" customWidth="1"/>
    <col min="1038" max="1038" width="0.109375" style="383" customWidth="1"/>
    <col min="1039" max="1280" width="8.88671875" style="383"/>
    <col min="1281" max="1281" width="17.6640625" style="383" bestFit="1" customWidth="1"/>
    <col min="1282" max="1282" width="5.109375" style="383" bestFit="1" customWidth="1"/>
    <col min="1283" max="1283" width="5.5546875" style="383" bestFit="1" customWidth="1"/>
    <col min="1284" max="1291" width="6.44140625" style="383" bestFit="1" customWidth="1"/>
    <col min="1292" max="1292" width="12.5546875" style="383" bestFit="1" customWidth="1"/>
    <col min="1293" max="1293" width="13.6640625" style="383" customWidth="1"/>
    <col min="1294" max="1294" width="0.109375" style="383" customWidth="1"/>
    <col min="1295" max="1536" width="8.88671875" style="383"/>
    <col min="1537" max="1537" width="17.6640625" style="383" bestFit="1" customWidth="1"/>
    <col min="1538" max="1538" width="5.109375" style="383" bestFit="1" customWidth="1"/>
    <col min="1539" max="1539" width="5.5546875" style="383" bestFit="1" customWidth="1"/>
    <col min="1540" max="1547" width="6.44140625" style="383" bestFit="1" customWidth="1"/>
    <col min="1548" max="1548" width="12.5546875" style="383" bestFit="1" customWidth="1"/>
    <col min="1549" max="1549" width="13.6640625" style="383" customWidth="1"/>
    <col min="1550" max="1550" width="0.109375" style="383" customWidth="1"/>
    <col min="1551" max="1792" width="8.88671875" style="383"/>
    <col min="1793" max="1793" width="17.6640625" style="383" bestFit="1" customWidth="1"/>
    <col min="1794" max="1794" width="5.109375" style="383" bestFit="1" customWidth="1"/>
    <col min="1795" max="1795" width="5.5546875" style="383" bestFit="1" customWidth="1"/>
    <col min="1796" max="1803" width="6.44140625" style="383" bestFit="1" customWidth="1"/>
    <col min="1804" max="1804" width="12.5546875" style="383" bestFit="1" customWidth="1"/>
    <col min="1805" max="1805" width="13.6640625" style="383" customWidth="1"/>
    <col min="1806" max="1806" width="0.109375" style="383" customWidth="1"/>
    <col min="1807" max="2048" width="8.88671875" style="383"/>
    <col min="2049" max="2049" width="17.6640625" style="383" bestFit="1" customWidth="1"/>
    <col min="2050" max="2050" width="5.109375" style="383" bestFit="1" customWidth="1"/>
    <col min="2051" max="2051" width="5.5546875" style="383" bestFit="1" customWidth="1"/>
    <col min="2052" max="2059" width="6.44140625" style="383" bestFit="1" customWidth="1"/>
    <col min="2060" max="2060" width="12.5546875" style="383" bestFit="1" customWidth="1"/>
    <col min="2061" max="2061" width="13.6640625" style="383" customWidth="1"/>
    <col min="2062" max="2062" width="0.109375" style="383" customWidth="1"/>
    <col min="2063" max="2304" width="8.88671875" style="383"/>
    <col min="2305" max="2305" width="17.6640625" style="383" bestFit="1" customWidth="1"/>
    <col min="2306" max="2306" width="5.109375" style="383" bestFit="1" customWidth="1"/>
    <col min="2307" max="2307" width="5.5546875" style="383" bestFit="1" customWidth="1"/>
    <col min="2308" max="2315" width="6.44140625" style="383" bestFit="1" customWidth="1"/>
    <col min="2316" max="2316" width="12.5546875" style="383" bestFit="1" customWidth="1"/>
    <col min="2317" max="2317" width="13.6640625" style="383" customWidth="1"/>
    <col min="2318" max="2318" width="0.109375" style="383" customWidth="1"/>
    <col min="2319" max="2560" width="8.88671875" style="383"/>
    <col min="2561" max="2561" width="17.6640625" style="383" bestFit="1" customWidth="1"/>
    <col min="2562" max="2562" width="5.109375" style="383" bestFit="1" customWidth="1"/>
    <col min="2563" max="2563" width="5.5546875" style="383" bestFit="1" customWidth="1"/>
    <col min="2564" max="2571" width="6.44140625" style="383" bestFit="1" customWidth="1"/>
    <col min="2572" max="2572" width="12.5546875" style="383" bestFit="1" customWidth="1"/>
    <col min="2573" max="2573" width="13.6640625" style="383" customWidth="1"/>
    <col min="2574" max="2574" width="0.109375" style="383" customWidth="1"/>
    <col min="2575" max="2816" width="8.88671875" style="383"/>
    <col min="2817" max="2817" width="17.6640625" style="383" bestFit="1" customWidth="1"/>
    <col min="2818" max="2818" width="5.109375" style="383" bestFit="1" customWidth="1"/>
    <col min="2819" max="2819" width="5.5546875" style="383" bestFit="1" customWidth="1"/>
    <col min="2820" max="2827" width="6.44140625" style="383" bestFit="1" customWidth="1"/>
    <col min="2828" max="2828" width="12.5546875" style="383" bestFit="1" customWidth="1"/>
    <col min="2829" max="2829" width="13.6640625" style="383" customWidth="1"/>
    <col min="2830" max="2830" width="0.109375" style="383" customWidth="1"/>
    <col min="2831" max="3072" width="8.88671875" style="383"/>
    <col min="3073" max="3073" width="17.6640625" style="383" bestFit="1" customWidth="1"/>
    <col min="3074" max="3074" width="5.109375" style="383" bestFit="1" customWidth="1"/>
    <col min="3075" max="3075" width="5.5546875" style="383" bestFit="1" customWidth="1"/>
    <col min="3076" max="3083" width="6.44140625" style="383" bestFit="1" customWidth="1"/>
    <col min="3084" max="3084" width="12.5546875" style="383" bestFit="1" customWidth="1"/>
    <col min="3085" max="3085" width="13.6640625" style="383" customWidth="1"/>
    <col min="3086" max="3086" width="0.109375" style="383" customWidth="1"/>
    <col min="3087" max="3328" width="8.88671875" style="383"/>
    <col min="3329" max="3329" width="17.6640625" style="383" bestFit="1" customWidth="1"/>
    <col min="3330" max="3330" width="5.109375" style="383" bestFit="1" customWidth="1"/>
    <col min="3331" max="3331" width="5.5546875" style="383" bestFit="1" customWidth="1"/>
    <col min="3332" max="3339" width="6.44140625" style="383" bestFit="1" customWidth="1"/>
    <col min="3340" max="3340" width="12.5546875" style="383" bestFit="1" customWidth="1"/>
    <col min="3341" max="3341" width="13.6640625" style="383" customWidth="1"/>
    <col min="3342" max="3342" width="0.109375" style="383" customWidth="1"/>
    <col min="3343" max="3584" width="8.88671875" style="383"/>
    <col min="3585" max="3585" width="17.6640625" style="383" bestFit="1" customWidth="1"/>
    <col min="3586" max="3586" width="5.109375" style="383" bestFit="1" customWidth="1"/>
    <col min="3587" max="3587" width="5.5546875" style="383" bestFit="1" customWidth="1"/>
    <col min="3588" max="3595" width="6.44140625" style="383" bestFit="1" customWidth="1"/>
    <col min="3596" max="3596" width="12.5546875" style="383" bestFit="1" customWidth="1"/>
    <col min="3597" max="3597" width="13.6640625" style="383" customWidth="1"/>
    <col min="3598" max="3598" width="0.109375" style="383" customWidth="1"/>
    <col min="3599" max="3840" width="8.88671875" style="383"/>
    <col min="3841" max="3841" width="17.6640625" style="383" bestFit="1" customWidth="1"/>
    <col min="3842" max="3842" width="5.109375" style="383" bestFit="1" customWidth="1"/>
    <col min="3843" max="3843" width="5.5546875" style="383" bestFit="1" customWidth="1"/>
    <col min="3844" max="3851" width="6.44140625" style="383" bestFit="1" customWidth="1"/>
    <col min="3852" max="3852" width="12.5546875" style="383" bestFit="1" customWidth="1"/>
    <col min="3853" max="3853" width="13.6640625" style="383" customWidth="1"/>
    <col min="3854" max="3854" width="0.109375" style="383" customWidth="1"/>
    <col min="3855" max="4096" width="8.88671875" style="383"/>
    <col min="4097" max="4097" width="17.6640625" style="383" bestFit="1" customWidth="1"/>
    <col min="4098" max="4098" width="5.109375" style="383" bestFit="1" customWidth="1"/>
    <col min="4099" max="4099" width="5.5546875" style="383" bestFit="1" customWidth="1"/>
    <col min="4100" max="4107" width="6.44140625" style="383" bestFit="1" customWidth="1"/>
    <col min="4108" max="4108" width="12.5546875" style="383" bestFit="1" customWidth="1"/>
    <col min="4109" max="4109" width="13.6640625" style="383" customWidth="1"/>
    <col min="4110" max="4110" width="0.109375" style="383" customWidth="1"/>
    <col min="4111" max="4352" width="8.88671875" style="383"/>
    <col min="4353" max="4353" width="17.6640625" style="383" bestFit="1" customWidth="1"/>
    <col min="4354" max="4354" width="5.109375" style="383" bestFit="1" customWidth="1"/>
    <col min="4355" max="4355" width="5.5546875" style="383" bestFit="1" customWidth="1"/>
    <col min="4356" max="4363" width="6.44140625" style="383" bestFit="1" customWidth="1"/>
    <col min="4364" max="4364" width="12.5546875" style="383" bestFit="1" customWidth="1"/>
    <col min="4365" max="4365" width="13.6640625" style="383" customWidth="1"/>
    <col min="4366" max="4366" width="0.109375" style="383" customWidth="1"/>
    <col min="4367" max="4608" width="8.88671875" style="383"/>
    <col min="4609" max="4609" width="17.6640625" style="383" bestFit="1" customWidth="1"/>
    <col min="4610" max="4610" width="5.109375" style="383" bestFit="1" customWidth="1"/>
    <col min="4611" max="4611" width="5.5546875" style="383" bestFit="1" customWidth="1"/>
    <col min="4612" max="4619" width="6.44140625" style="383" bestFit="1" customWidth="1"/>
    <col min="4620" max="4620" width="12.5546875" style="383" bestFit="1" customWidth="1"/>
    <col min="4621" max="4621" width="13.6640625" style="383" customWidth="1"/>
    <col min="4622" max="4622" width="0.109375" style="383" customWidth="1"/>
    <col min="4623" max="4864" width="8.88671875" style="383"/>
    <col min="4865" max="4865" width="17.6640625" style="383" bestFit="1" customWidth="1"/>
    <col min="4866" max="4866" width="5.109375" style="383" bestFit="1" customWidth="1"/>
    <col min="4867" max="4867" width="5.5546875" style="383" bestFit="1" customWidth="1"/>
    <col min="4868" max="4875" width="6.44140625" style="383" bestFit="1" customWidth="1"/>
    <col min="4876" max="4876" width="12.5546875" style="383" bestFit="1" customWidth="1"/>
    <col min="4877" max="4877" width="13.6640625" style="383" customWidth="1"/>
    <col min="4878" max="4878" width="0.109375" style="383" customWidth="1"/>
    <col min="4879" max="5120" width="8.88671875" style="383"/>
    <col min="5121" max="5121" width="17.6640625" style="383" bestFit="1" customWidth="1"/>
    <col min="5122" max="5122" width="5.109375" style="383" bestFit="1" customWidth="1"/>
    <col min="5123" max="5123" width="5.5546875" style="383" bestFit="1" customWidth="1"/>
    <col min="5124" max="5131" width="6.44140625" style="383" bestFit="1" customWidth="1"/>
    <col min="5132" max="5132" width="12.5546875" style="383" bestFit="1" customWidth="1"/>
    <col min="5133" max="5133" width="13.6640625" style="383" customWidth="1"/>
    <col min="5134" max="5134" width="0.109375" style="383" customWidth="1"/>
    <col min="5135" max="5376" width="8.88671875" style="383"/>
    <col min="5377" max="5377" width="17.6640625" style="383" bestFit="1" customWidth="1"/>
    <col min="5378" max="5378" width="5.109375" style="383" bestFit="1" customWidth="1"/>
    <col min="5379" max="5379" width="5.5546875" style="383" bestFit="1" customWidth="1"/>
    <col min="5380" max="5387" width="6.44140625" style="383" bestFit="1" customWidth="1"/>
    <col min="5388" max="5388" width="12.5546875" style="383" bestFit="1" customWidth="1"/>
    <col min="5389" max="5389" width="13.6640625" style="383" customWidth="1"/>
    <col min="5390" max="5390" width="0.109375" style="383" customWidth="1"/>
    <col min="5391" max="5632" width="8.88671875" style="383"/>
    <col min="5633" max="5633" width="17.6640625" style="383" bestFit="1" customWidth="1"/>
    <col min="5634" max="5634" width="5.109375" style="383" bestFit="1" customWidth="1"/>
    <col min="5635" max="5635" width="5.5546875" style="383" bestFit="1" customWidth="1"/>
    <col min="5636" max="5643" width="6.44140625" style="383" bestFit="1" customWidth="1"/>
    <col min="5644" max="5644" width="12.5546875" style="383" bestFit="1" customWidth="1"/>
    <col min="5645" max="5645" width="13.6640625" style="383" customWidth="1"/>
    <col min="5646" max="5646" width="0.109375" style="383" customWidth="1"/>
    <col min="5647" max="5888" width="8.88671875" style="383"/>
    <col min="5889" max="5889" width="17.6640625" style="383" bestFit="1" customWidth="1"/>
    <col min="5890" max="5890" width="5.109375" style="383" bestFit="1" customWidth="1"/>
    <col min="5891" max="5891" width="5.5546875" style="383" bestFit="1" customWidth="1"/>
    <col min="5892" max="5899" width="6.44140625" style="383" bestFit="1" customWidth="1"/>
    <col min="5900" max="5900" width="12.5546875" style="383" bestFit="1" customWidth="1"/>
    <col min="5901" max="5901" width="13.6640625" style="383" customWidth="1"/>
    <col min="5902" max="5902" width="0.109375" style="383" customWidth="1"/>
    <col min="5903" max="6144" width="8.88671875" style="383"/>
    <col min="6145" max="6145" width="17.6640625" style="383" bestFit="1" customWidth="1"/>
    <col min="6146" max="6146" width="5.109375" style="383" bestFit="1" customWidth="1"/>
    <col min="6147" max="6147" width="5.5546875" style="383" bestFit="1" customWidth="1"/>
    <col min="6148" max="6155" width="6.44140625" style="383" bestFit="1" customWidth="1"/>
    <col min="6156" max="6156" width="12.5546875" style="383" bestFit="1" customWidth="1"/>
    <col min="6157" max="6157" width="13.6640625" style="383" customWidth="1"/>
    <col min="6158" max="6158" width="0.109375" style="383" customWidth="1"/>
    <col min="6159" max="6400" width="8.88671875" style="383"/>
    <col min="6401" max="6401" width="17.6640625" style="383" bestFit="1" customWidth="1"/>
    <col min="6402" max="6402" width="5.109375" style="383" bestFit="1" customWidth="1"/>
    <col min="6403" max="6403" width="5.5546875" style="383" bestFit="1" customWidth="1"/>
    <col min="6404" max="6411" width="6.44140625" style="383" bestFit="1" customWidth="1"/>
    <col min="6412" max="6412" width="12.5546875" style="383" bestFit="1" customWidth="1"/>
    <col min="6413" max="6413" width="13.6640625" style="383" customWidth="1"/>
    <col min="6414" max="6414" width="0.109375" style="383" customWidth="1"/>
    <col min="6415" max="6656" width="8.88671875" style="383"/>
    <col min="6657" max="6657" width="17.6640625" style="383" bestFit="1" customWidth="1"/>
    <col min="6658" max="6658" width="5.109375" style="383" bestFit="1" customWidth="1"/>
    <col min="6659" max="6659" width="5.5546875" style="383" bestFit="1" customWidth="1"/>
    <col min="6660" max="6667" width="6.44140625" style="383" bestFit="1" customWidth="1"/>
    <col min="6668" max="6668" width="12.5546875" style="383" bestFit="1" customWidth="1"/>
    <col min="6669" max="6669" width="13.6640625" style="383" customWidth="1"/>
    <col min="6670" max="6670" width="0.109375" style="383" customWidth="1"/>
    <col min="6671" max="6912" width="8.88671875" style="383"/>
    <col min="6913" max="6913" width="17.6640625" style="383" bestFit="1" customWidth="1"/>
    <col min="6914" max="6914" width="5.109375" style="383" bestFit="1" customWidth="1"/>
    <col min="6915" max="6915" width="5.5546875" style="383" bestFit="1" customWidth="1"/>
    <col min="6916" max="6923" width="6.44140625" style="383" bestFit="1" customWidth="1"/>
    <col min="6924" max="6924" width="12.5546875" style="383" bestFit="1" customWidth="1"/>
    <col min="6925" max="6925" width="13.6640625" style="383" customWidth="1"/>
    <col min="6926" max="6926" width="0.109375" style="383" customWidth="1"/>
    <col min="6927" max="7168" width="8.88671875" style="383"/>
    <col min="7169" max="7169" width="17.6640625" style="383" bestFit="1" customWidth="1"/>
    <col min="7170" max="7170" width="5.109375" style="383" bestFit="1" customWidth="1"/>
    <col min="7171" max="7171" width="5.5546875" style="383" bestFit="1" customWidth="1"/>
    <col min="7172" max="7179" width="6.44140625" style="383" bestFit="1" customWidth="1"/>
    <col min="7180" max="7180" width="12.5546875" style="383" bestFit="1" customWidth="1"/>
    <col min="7181" max="7181" width="13.6640625" style="383" customWidth="1"/>
    <col min="7182" max="7182" width="0.109375" style="383" customWidth="1"/>
    <col min="7183" max="7424" width="8.88671875" style="383"/>
    <col min="7425" max="7425" width="17.6640625" style="383" bestFit="1" customWidth="1"/>
    <col min="7426" max="7426" width="5.109375" style="383" bestFit="1" customWidth="1"/>
    <col min="7427" max="7427" width="5.5546875" style="383" bestFit="1" customWidth="1"/>
    <col min="7428" max="7435" width="6.44140625" style="383" bestFit="1" customWidth="1"/>
    <col min="7436" max="7436" width="12.5546875" style="383" bestFit="1" customWidth="1"/>
    <col min="7437" max="7437" width="13.6640625" style="383" customWidth="1"/>
    <col min="7438" max="7438" width="0.109375" style="383" customWidth="1"/>
    <col min="7439" max="7680" width="8.88671875" style="383"/>
    <col min="7681" max="7681" width="17.6640625" style="383" bestFit="1" customWidth="1"/>
    <col min="7682" max="7682" width="5.109375" style="383" bestFit="1" customWidth="1"/>
    <col min="7683" max="7683" width="5.5546875" style="383" bestFit="1" customWidth="1"/>
    <col min="7684" max="7691" width="6.44140625" style="383" bestFit="1" customWidth="1"/>
    <col min="7692" max="7692" width="12.5546875" style="383" bestFit="1" customWidth="1"/>
    <col min="7693" max="7693" width="13.6640625" style="383" customWidth="1"/>
    <col min="7694" max="7694" width="0.109375" style="383" customWidth="1"/>
    <col min="7695" max="7936" width="8.88671875" style="383"/>
    <col min="7937" max="7937" width="17.6640625" style="383" bestFit="1" customWidth="1"/>
    <col min="7938" max="7938" width="5.109375" style="383" bestFit="1" customWidth="1"/>
    <col min="7939" max="7939" width="5.5546875" style="383" bestFit="1" customWidth="1"/>
    <col min="7940" max="7947" width="6.44140625" style="383" bestFit="1" customWidth="1"/>
    <col min="7948" max="7948" width="12.5546875" style="383" bestFit="1" customWidth="1"/>
    <col min="7949" max="7949" width="13.6640625" style="383" customWidth="1"/>
    <col min="7950" max="7950" width="0.109375" style="383" customWidth="1"/>
    <col min="7951" max="8192" width="8.88671875" style="383"/>
    <col min="8193" max="8193" width="17.6640625" style="383" bestFit="1" customWidth="1"/>
    <col min="8194" max="8194" width="5.109375" style="383" bestFit="1" customWidth="1"/>
    <col min="8195" max="8195" width="5.5546875" style="383" bestFit="1" customWidth="1"/>
    <col min="8196" max="8203" width="6.44140625" style="383" bestFit="1" customWidth="1"/>
    <col min="8204" max="8204" width="12.5546875" style="383" bestFit="1" customWidth="1"/>
    <col min="8205" max="8205" width="13.6640625" style="383" customWidth="1"/>
    <col min="8206" max="8206" width="0.109375" style="383" customWidth="1"/>
    <col min="8207" max="8448" width="8.88671875" style="383"/>
    <col min="8449" max="8449" width="17.6640625" style="383" bestFit="1" customWidth="1"/>
    <col min="8450" max="8450" width="5.109375" style="383" bestFit="1" customWidth="1"/>
    <col min="8451" max="8451" width="5.5546875" style="383" bestFit="1" customWidth="1"/>
    <col min="8452" max="8459" width="6.44140625" style="383" bestFit="1" customWidth="1"/>
    <col min="8460" max="8460" width="12.5546875" style="383" bestFit="1" customWidth="1"/>
    <col min="8461" max="8461" width="13.6640625" style="383" customWidth="1"/>
    <col min="8462" max="8462" width="0.109375" style="383" customWidth="1"/>
    <col min="8463" max="8704" width="8.88671875" style="383"/>
    <col min="8705" max="8705" width="17.6640625" style="383" bestFit="1" customWidth="1"/>
    <col min="8706" max="8706" width="5.109375" style="383" bestFit="1" customWidth="1"/>
    <col min="8707" max="8707" width="5.5546875" style="383" bestFit="1" customWidth="1"/>
    <col min="8708" max="8715" width="6.44140625" style="383" bestFit="1" customWidth="1"/>
    <col min="8716" max="8716" width="12.5546875" style="383" bestFit="1" customWidth="1"/>
    <col min="8717" max="8717" width="13.6640625" style="383" customWidth="1"/>
    <col min="8718" max="8718" width="0.109375" style="383" customWidth="1"/>
    <col min="8719" max="8960" width="8.88671875" style="383"/>
    <col min="8961" max="8961" width="17.6640625" style="383" bestFit="1" customWidth="1"/>
    <col min="8962" max="8962" width="5.109375" style="383" bestFit="1" customWidth="1"/>
    <col min="8963" max="8963" width="5.5546875" style="383" bestFit="1" customWidth="1"/>
    <col min="8964" max="8971" width="6.44140625" style="383" bestFit="1" customWidth="1"/>
    <col min="8972" max="8972" width="12.5546875" style="383" bestFit="1" customWidth="1"/>
    <col min="8973" max="8973" width="13.6640625" style="383" customWidth="1"/>
    <col min="8974" max="8974" width="0.109375" style="383" customWidth="1"/>
    <col min="8975" max="9216" width="8.88671875" style="383"/>
    <col min="9217" max="9217" width="17.6640625" style="383" bestFit="1" customWidth="1"/>
    <col min="9218" max="9218" width="5.109375" style="383" bestFit="1" customWidth="1"/>
    <col min="9219" max="9219" width="5.5546875" style="383" bestFit="1" customWidth="1"/>
    <col min="9220" max="9227" width="6.44140625" style="383" bestFit="1" customWidth="1"/>
    <col min="9228" max="9228" width="12.5546875" style="383" bestFit="1" customWidth="1"/>
    <col min="9229" max="9229" width="13.6640625" style="383" customWidth="1"/>
    <col min="9230" max="9230" width="0.109375" style="383" customWidth="1"/>
    <col min="9231" max="9472" width="8.88671875" style="383"/>
    <col min="9473" max="9473" width="17.6640625" style="383" bestFit="1" customWidth="1"/>
    <col min="9474" max="9474" width="5.109375" style="383" bestFit="1" customWidth="1"/>
    <col min="9475" max="9475" width="5.5546875" style="383" bestFit="1" customWidth="1"/>
    <col min="9476" max="9483" width="6.44140625" style="383" bestFit="1" customWidth="1"/>
    <col min="9484" max="9484" width="12.5546875" style="383" bestFit="1" customWidth="1"/>
    <col min="9485" max="9485" width="13.6640625" style="383" customWidth="1"/>
    <col min="9486" max="9486" width="0.109375" style="383" customWidth="1"/>
    <col min="9487" max="9728" width="8.88671875" style="383"/>
    <col min="9729" max="9729" width="17.6640625" style="383" bestFit="1" customWidth="1"/>
    <col min="9730" max="9730" width="5.109375" style="383" bestFit="1" customWidth="1"/>
    <col min="9731" max="9731" width="5.5546875" style="383" bestFit="1" customWidth="1"/>
    <col min="9732" max="9739" width="6.44140625" style="383" bestFit="1" customWidth="1"/>
    <col min="9740" max="9740" width="12.5546875" style="383" bestFit="1" customWidth="1"/>
    <col min="9741" max="9741" width="13.6640625" style="383" customWidth="1"/>
    <col min="9742" max="9742" width="0.109375" style="383" customWidth="1"/>
    <col min="9743" max="9984" width="8.88671875" style="383"/>
    <col min="9985" max="9985" width="17.6640625" style="383" bestFit="1" customWidth="1"/>
    <col min="9986" max="9986" width="5.109375" style="383" bestFit="1" customWidth="1"/>
    <col min="9987" max="9987" width="5.5546875" style="383" bestFit="1" customWidth="1"/>
    <col min="9988" max="9995" width="6.44140625" style="383" bestFit="1" customWidth="1"/>
    <col min="9996" max="9996" width="12.5546875" style="383" bestFit="1" customWidth="1"/>
    <col min="9997" max="9997" width="13.6640625" style="383" customWidth="1"/>
    <col min="9998" max="9998" width="0.109375" style="383" customWidth="1"/>
    <col min="9999" max="10240" width="8.88671875" style="383"/>
    <col min="10241" max="10241" width="17.6640625" style="383" bestFit="1" customWidth="1"/>
    <col min="10242" max="10242" width="5.109375" style="383" bestFit="1" customWidth="1"/>
    <col min="10243" max="10243" width="5.5546875" style="383" bestFit="1" customWidth="1"/>
    <col min="10244" max="10251" width="6.44140625" style="383" bestFit="1" customWidth="1"/>
    <col min="10252" max="10252" width="12.5546875" style="383" bestFit="1" customWidth="1"/>
    <col min="10253" max="10253" width="13.6640625" style="383" customWidth="1"/>
    <col min="10254" max="10254" width="0.109375" style="383" customWidth="1"/>
    <col min="10255" max="10496" width="8.88671875" style="383"/>
    <col min="10497" max="10497" width="17.6640625" style="383" bestFit="1" customWidth="1"/>
    <col min="10498" max="10498" width="5.109375" style="383" bestFit="1" customWidth="1"/>
    <col min="10499" max="10499" width="5.5546875" style="383" bestFit="1" customWidth="1"/>
    <col min="10500" max="10507" width="6.44140625" style="383" bestFit="1" customWidth="1"/>
    <col min="10508" max="10508" width="12.5546875" style="383" bestFit="1" customWidth="1"/>
    <col min="10509" max="10509" width="13.6640625" style="383" customWidth="1"/>
    <col min="10510" max="10510" width="0.109375" style="383" customWidth="1"/>
    <col min="10511" max="10752" width="8.88671875" style="383"/>
    <col min="10753" max="10753" width="17.6640625" style="383" bestFit="1" customWidth="1"/>
    <col min="10754" max="10754" width="5.109375" style="383" bestFit="1" customWidth="1"/>
    <col min="10755" max="10755" width="5.5546875" style="383" bestFit="1" customWidth="1"/>
    <col min="10756" max="10763" width="6.44140625" style="383" bestFit="1" customWidth="1"/>
    <col min="10764" max="10764" width="12.5546875" style="383" bestFit="1" customWidth="1"/>
    <col min="10765" max="10765" width="13.6640625" style="383" customWidth="1"/>
    <col min="10766" max="10766" width="0.109375" style="383" customWidth="1"/>
    <col min="10767" max="11008" width="8.88671875" style="383"/>
    <col min="11009" max="11009" width="17.6640625" style="383" bestFit="1" customWidth="1"/>
    <col min="11010" max="11010" width="5.109375" style="383" bestFit="1" customWidth="1"/>
    <col min="11011" max="11011" width="5.5546875" style="383" bestFit="1" customWidth="1"/>
    <col min="11012" max="11019" width="6.44140625" style="383" bestFit="1" customWidth="1"/>
    <col min="11020" max="11020" width="12.5546875" style="383" bestFit="1" customWidth="1"/>
    <col min="11021" max="11021" width="13.6640625" style="383" customWidth="1"/>
    <col min="11022" max="11022" width="0.109375" style="383" customWidth="1"/>
    <col min="11023" max="11264" width="8.88671875" style="383"/>
    <col min="11265" max="11265" width="17.6640625" style="383" bestFit="1" customWidth="1"/>
    <col min="11266" max="11266" width="5.109375" style="383" bestFit="1" customWidth="1"/>
    <col min="11267" max="11267" width="5.5546875" style="383" bestFit="1" customWidth="1"/>
    <col min="11268" max="11275" width="6.44140625" style="383" bestFit="1" customWidth="1"/>
    <col min="11276" max="11276" width="12.5546875" style="383" bestFit="1" customWidth="1"/>
    <col min="11277" max="11277" width="13.6640625" style="383" customWidth="1"/>
    <col min="11278" max="11278" width="0.109375" style="383" customWidth="1"/>
    <col min="11279" max="11520" width="8.88671875" style="383"/>
    <col min="11521" max="11521" width="17.6640625" style="383" bestFit="1" customWidth="1"/>
    <col min="11522" max="11522" width="5.109375" style="383" bestFit="1" customWidth="1"/>
    <col min="11523" max="11523" width="5.5546875" style="383" bestFit="1" customWidth="1"/>
    <col min="11524" max="11531" width="6.44140625" style="383" bestFit="1" customWidth="1"/>
    <col min="11532" max="11532" width="12.5546875" style="383" bestFit="1" customWidth="1"/>
    <col min="11533" max="11533" width="13.6640625" style="383" customWidth="1"/>
    <col min="11534" max="11534" width="0.109375" style="383" customWidth="1"/>
    <col min="11535" max="11776" width="8.88671875" style="383"/>
    <col min="11777" max="11777" width="17.6640625" style="383" bestFit="1" customWidth="1"/>
    <col min="11778" max="11778" width="5.109375" style="383" bestFit="1" customWidth="1"/>
    <col min="11779" max="11779" width="5.5546875" style="383" bestFit="1" customWidth="1"/>
    <col min="11780" max="11787" width="6.44140625" style="383" bestFit="1" customWidth="1"/>
    <col min="11788" max="11788" width="12.5546875" style="383" bestFit="1" customWidth="1"/>
    <col min="11789" max="11789" width="13.6640625" style="383" customWidth="1"/>
    <col min="11790" max="11790" width="0.109375" style="383" customWidth="1"/>
    <col min="11791" max="12032" width="8.88671875" style="383"/>
    <col min="12033" max="12033" width="17.6640625" style="383" bestFit="1" customWidth="1"/>
    <col min="12034" max="12034" width="5.109375" style="383" bestFit="1" customWidth="1"/>
    <col min="12035" max="12035" width="5.5546875" style="383" bestFit="1" customWidth="1"/>
    <col min="12036" max="12043" width="6.44140625" style="383" bestFit="1" customWidth="1"/>
    <col min="12044" max="12044" width="12.5546875" style="383" bestFit="1" customWidth="1"/>
    <col min="12045" max="12045" width="13.6640625" style="383" customWidth="1"/>
    <col min="12046" max="12046" width="0.109375" style="383" customWidth="1"/>
    <col min="12047" max="12288" width="8.88671875" style="383"/>
    <col min="12289" max="12289" width="17.6640625" style="383" bestFit="1" customWidth="1"/>
    <col min="12290" max="12290" width="5.109375" style="383" bestFit="1" customWidth="1"/>
    <col min="12291" max="12291" width="5.5546875" style="383" bestFit="1" customWidth="1"/>
    <col min="12292" max="12299" width="6.44140625" style="383" bestFit="1" customWidth="1"/>
    <col min="12300" max="12300" width="12.5546875" style="383" bestFit="1" customWidth="1"/>
    <col min="12301" max="12301" width="13.6640625" style="383" customWidth="1"/>
    <col min="12302" max="12302" width="0.109375" style="383" customWidth="1"/>
    <col min="12303" max="12544" width="8.88671875" style="383"/>
    <col min="12545" max="12545" width="17.6640625" style="383" bestFit="1" customWidth="1"/>
    <col min="12546" max="12546" width="5.109375" style="383" bestFit="1" customWidth="1"/>
    <col min="12547" max="12547" width="5.5546875" style="383" bestFit="1" customWidth="1"/>
    <col min="12548" max="12555" width="6.44140625" style="383" bestFit="1" customWidth="1"/>
    <col min="12556" max="12556" width="12.5546875" style="383" bestFit="1" customWidth="1"/>
    <col min="12557" max="12557" width="13.6640625" style="383" customWidth="1"/>
    <col min="12558" max="12558" width="0.109375" style="383" customWidth="1"/>
    <col min="12559" max="12800" width="8.88671875" style="383"/>
    <col min="12801" max="12801" width="17.6640625" style="383" bestFit="1" customWidth="1"/>
    <col min="12802" max="12802" width="5.109375" style="383" bestFit="1" customWidth="1"/>
    <col min="12803" max="12803" width="5.5546875" style="383" bestFit="1" customWidth="1"/>
    <col min="12804" max="12811" width="6.44140625" style="383" bestFit="1" customWidth="1"/>
    <col min="12812" max="12812" width="12.5546875" style="383" bestFit="1" customWidth="1"/>
    <col min="12813" max="12813" width="13.6640625" style="383" customWidth="1"/>
    <col min="12814" max="12814" width="0.109375" style="383" customWidth="1"/>
    <col min="12815" max="13056" width="8.88671875" style="383"/>
    <col min="13057" max="13057" width="17.6640625" style="383" bestFit="1" customWidth="1"/>
    <col min="13058" max="13058" width="5.109375" style="383" bestFit="1" customWidth="1"/>
    <col min="13059" max="13059" width="5.5546875" style="383" bestFit="1" customWidth="1"/>
    <col min="13060" max="13067" width="6.44140625" style="383" bestFit="1" customWidth="1"/>
    <col min="13068" max="13068" width="12.5546875" style="383" bestFit="1" customWidth="1"/>
    <col min="13069" max="13069" width="13.6640625" style="383" customWidth="1"/>
    <col min="13070" max="13070" width="0.109375" style="383" customWidth="1"/>
    <col min="13071" max="13312" width="8.88671875" style="383"/>
    <col min="13313" max="13313" width="17.6640625" style="383" bestFit="1" customWidth="1"/>
    <col min="13314" max="13314" width="5.109375" style="383" bestFit="1" customWidth="1"/>
    <col min="13315" max="13315" width="5.5546875" style="383" bestFit="1" customWidth="1"/>
    <col min="13316" max="13323" width="6.44140625" style="383" bestFit="1" customWidth="1"/>
    <col min="13324" max="13324" width="12.5546875" style="383" bestFit="1" customWidth="1"/>
    <col min="13325" max="13325" width="13.6640625" style="383" customWidth="1"/>
    <col min="13326" max="13326" width="0.109375" style="383" customWidth="1"/>
    <col min="13327" max="13568" width="8.88671875" style="383"/>
    <col min="13569" max="13569" width="17.6640625" style="383" bestFit="1" customWidth="1"/>
    <col min="13570" max="13570" width="5.109375" style="383" bestFit="1" customWidth="1"/>
    <col min="13571" max="13571" width="5.5546875" style="383" bestFit="1" customWidth="1"/>
    <col min="13572" max="13579" width="6.44140625" style="383" bestFit="1" customWidth="1"/>
    <col min="13580" max="13580" width="12.5546875" style="383" bestFit="1" customWidth="1"/>
    <col min="13581" max="13581" width="13.6640625" style="383" customWidth="1"/>
    <col min="13582" max="13582" width="0.109375" style="383" customWidth="1"/>
    <col min="13583" max="13824" width="8.88671875" style="383"/>
    <col min="13825" max="13825" width="17.6640625" style="383" bestFit="1" customWidth="1"/>
    <col min="13826" max="13826" width="5.109375" style="383" bestFit="1" customWidth="1"/>
    <col min="13827" max="13827" width="5.5546875" style="383" bestFit="1" customWidth="1"/>
    <col min="13828" max="13835" width="6.44140625" style="383" bestFit="1" customWidth="1"/>
    <col min="13836" max="13836" width="12.5546875" style="383" bestFit="1" customWidth="1"/>
    <col min="13837" max="13837" width="13.6640625" style="383" customWidth="1"/>
    <col min="13838" max="13838" width="0.109375" style="383" customWidth="1"/>
    <col min="13839" max="14080" width="8.88671875" style="383"/>
    <col min="14081" max="14081" width="17.6640625" style="383" bestFit="1" customWidth="1"/>
    <col min="14082" max="14082" width="5.109375" style="383" bestFit="1" customWidth="1"/>
    <col min="14083" max="14083" width="5.5546875" style="383" bestFit="1" customWidth="1"/>
    <col min="14084" max="14091" width="6.44140625" style="383" bestFit="1" customWidth="1"/>
    <col min="14092" max="14092" width="12.5546875" style="383" bestFit="1" customWidth="1"/>
    <col min="14093" max="14093" width="13.6640625" style="383" customWidth="1"/>
    <col min="14094" max="14094" width="0.109375" style="383" customWidth="1"/>
    <col min="14095" max="14336" width="8.88671875" style="383"/>
    <col min="14337" max="14337" width="17.6640625" style="383" bestFit="1" customWidth="1"/>
    <col min="14338" max="14338" width="5.109375" style="383" bestFit="1" customWidth="1"/>
    <col min="14339" max="14339" width="5.5546875" style="383" bestFit="1" customWidth="1"/>
    <col min="14340" max="14347" width="6.44140625" style="383" bestFit="1" customWidth="1"/>
    <col min="14348" max="14348" width="12.5546875" style="383" bestFit="1" customWidth="1"/>
    <col min="14349" max="14349" width="13.6640625" style="383" customWidth="1"/>
    <col min="14350" max="14350" width="0.109375" style="383" customWidth="1"/>
    <col min="14351" max="14592" width="8.88671875" style="383"/>
    <col min="14593" max="14593" width="17.6640625" style="383" bestFit="1" customWidth="1"/>
    <col min="14594" max="14594" width="5.109375" style="383" bestFit="1" customWidth="1"/>
    <col min="14595" max="14595" width="5.5546875" style="383" bestFit="1" customWidth="1"/>
    <col min="14596" max="14603" width="6.44140625" style="383" bestFit="1" customWidth="1"/>
    <col min="14604" max="14604" width="12.5546875" style="383" bestFit="1" customWidth="1"/>
    <col min="14605" max="14605" width="13.6640625" style="383" customWidth="1"/>
    <col min="14606" max="14606" width="0.109375" style="383" customWidth="1"/>
    <col min="14607" max="14848" width="8.88671875" style="383"/>
    <col min="14849" max="14849" width="17.6640625" style="383" bestFit="1" customWidth="1"/>
    <col min="14850" max="14850" width="5.109375" style="383" bestFit="1" customWidth="1"/>
    <col min="14851" max="14851" width="5.5546875" style="383" bestFit="1" customWidth="1"/>
    <col min="14852" max="14859" width="6.44140625" style="383" bestFit="1" customWidth="1"/>
    <col min="14860" max="14860" width="12.5546875" style="383" bestFit="1" customWidth="1"/>
    <col min="14861" max="14861" width="13.6640625" style="383" customWidth="1"/>
    <col min="14862" max="14862" width="0.109375" style="383" customWidth="1"/>
    <col min="14863" max="15104" width="8.88671875" style="383"/>
    <col min="15105" max="15105" width="17.6640625" style="383" bestFit="1" customWidth="1"/>
    <col min="15106" max="15106" width="5.109375" style="383" bestFit="1" customWidth="1"/>
    <col min="15107" max="15107" width="5.5546875" style="383" bestFit="1" customWidth="1"/>
    <col min="15108" max="15115" width="6.44140625" style="383" bestFit="1" customWidth="1"/>
    <col min="15116" max="15116" width="12.5546875" style="383" bestFit="1" customWidth="1"/>
    <col min="15117" max="15117" width="13.6640625" style="383" customWidth="1"/>
    <col min="15118" max="15118" width="0.109375" style="383" customWidth="1"/>
    <col min="15119" max="15360" width="8.88671875" style="383"/>
    <col min="15361" max="15361" width="17.6640625" style="383" bestFit="1" customWidth="1"/>
    <col min="15362" max="15362" width="5.109375" style="383" bestFit="1" customWidth="1"/>
    <col min="15363" max="15363" width="5.5546875" style="383" bestFit="1" customWidth="1"/>
    <col min="15364" max="15371" width="6.44140625" style="383" bestFit="1" customWidth="1"/>
    <col min="15372" max="15372" width="12.5546875" style="383" bestFit="1" customWidth="1"/>
    <col min="15373" max="15373" width="13.6640625" style="383" customWidth="1"/>
    <col min="15374" max="15374" width="0.109375" style="383" customWidth="1"/>
    <col min="15375" max="15616" width="8.88671875" style="383"/>
    <col min="15617" max="15617" width="17.6640625" style="383" bestFit="1" customWidth="1"/>
    <col min="15618" max="15618" width="5.109375" style="383" bestFit="1" customWidth="1"/>
    <col min="15619" max="15619" width="5.5546875" style="383" bestFit="1" customWidth="1"/>
    <col min="15620" max="15627" width="6.44140625" style="383" bestFit="1" customWidth="1"/>
    <col min="15628" max="15628" width="12.5546875" style="383" bestFit="1" customWidth="1"/>
    <col min="15629" max="15629" width="13.6640625" style="383" customWidth="1"/>
    <col min="15630" max="15630" width="0.109375" style="383" customWidth="1"/>
    <col min="15631" max="15872" width="8.88671875" style="383"/>
    <col min="15873" max="15873" width="17.6640625" style="383" bestFit="1" customWidth="1"/>
    <col min="15874" max="15874" width="5.109375" style="383" bestFit="1" customWidth="1"/>
    <col min="15875" max="15875" width="5.5546875" style="383" bestFit="1" customWidth="1"/>
    <col min="15876" max="15883" width="6.44140625" style="383" bestFit="1" customWidth="1"/>
    <col min="15884" max="15884" width="12.5546875" style="383" bestFit="1" customWidth="1"/>
    <col min="15885" max="15885" width="13.6640625" style="383" customWidth="1"/>
    <col min="15886" max="15886" width="0.109375" style="383" customWidth="1"/>
    <col min="15887" max="16128" width="8.88671875" style="383"/>
    <col min="16129" max="16129" width="17.6640625" style="383" bestFit="1" customWidth="1"/>
    <col min="16130" max="16130" width="5.109375" style="383" bestFit="1" customWidth="1"/>
    <col min="16131" max="16131" width="5.5546875" style="383" bestFit="1" customWidth="1"/>
    <col min="16132" max="16139" width="6.44140625" style="383" bestFit="1" customWidth="1"/>
    <col min="16140" max="16140" width="12.5546875" style="383" bestFit="1" customWidth="1"/>
    <col min="16141" max="16141" width="13.6640625" style="383" customWidth="1"/>
    <col min="16142" max="16142" width="0.109375" style="383" customWidth="1"/>
    <col min="16143" max="16384" width="8.88671875" style="383"/>
  </cols>
  <sheetData>
    <row r="1" spans="1:14" s="1438" customFormat="1">
      <c r="A1" s="1458" t="s">
        <v>5207</v>
      </c>
    </row>
    <row r="2" spans="1:14" ht="31.8" customHeight="1">
      <c r="A2" s="408" t="s">
        <v>230</v>
      </c>
      <c r="B2" s="1682" t="s">
        <v>4101</v>
      </c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408"/>
    </row>
    <row r="3" spans="1:14" ht="18" thickBot="1">
      <c r="A3" s="432"/>
      <c r="B3" s="1683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408"/>
    </row>
    <row r="4" spans="1:14" ht="17.399999999999999">
      <c r="A4" s="411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08"/>
    </row>
    <row r="5" spans="1:14" ht="18" thickBot="1">
      <c r="A5" s="413" t="s">
        <v>3759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79"/>
      <c r="N5" s="408"/>
    </row>
    <row r="6" spans="1:14" ht="24">
      <c r="A6" s="413" t="s">
        <v>4102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08"/>
    </row>
    <row r="7" spans="1:14" ht="18" thickBot="1">
      <c r="A7" s="413" t="s">
        <v>3768</v>
      </c>
      <c r="B7" s="413"/>
      <c r="C7" s="1679" t="s">
        <v>1489</v>
      </c>
      <c r="D7" s="1679"/>
      <c r="E7" s="1679"/>
      <c r="F7" s="1679"/>
      <c r="G7" s="1679"/>
      <c r="H7" s="1679"/>
      <c r="I7" s="1679"/>
      <c r="J7" s="1679"/>
      <c r="K7" s="1679"/>
      <c r="L7" s="1679"/>
      <c r="M7" s="413"/>
      <c r="N7" s="408"/>
    </row>
    <row r="8" spans="1:14" ht="24">
      <c r="A8" s="413" t="s">
        <v>4103</v>
      </c>
      <c r="B8" s="413" t="s">
        <v>3</v>
      </c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13" t="s">
        <v>1535</v>
      </c>
      <c r="N8" s="408"/>
    </row>
    <row r="9" spans="1:14" ht="18" thickBot="1">
      <c r="A9" s="418"/>
      <c r="B9" s="419"/>
      <c r="C9" s="419" t="s">
        <v>1488</v>
      </c>
      <c r="D9" s="419" t="s">
        <v>1487</v>
      </c>
      <c r="E9" s="419" t="s">
        <v>1486</v>
      </c>
      <c r="F9" s="419" t="s">
        <v>1485</v>
      </c>
      <c r="G9" s="419" t="s">
        <v>1484</v>
      </c>
      <c r="H9" s="419" t="s">
        <v>1483</v>
      </c>
      <c r="I9" s="419" t="s">
        <v>1482</v>
      </c>
      <c r="J9" s="419" t="s">
        <v>1481</v>
      </c>
      <c r="K9" s="419" t="s">
        <v>1480</v>
      </c>
      <c r="L9" s="419" t="s">
        <v>1479</v>
      </c>
      <c r="M9" s="419"/>
      <c r="N9" s="408"/>
    </row>
    <row r="10" spans="1:14" ht="17.399999999999999">
      <c r="A10" s="420"/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08"/>
    </row>
    <row r="11" spans="1:14" ht="17.399999999999999">
      <c r="A11" s="425"/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08"/>
    </row>
    <row r="12" spans="1:14" ht="17.399999999999999">
      <c r="A12" s="421" t="s">
        <v>1535</v>
      </c>
      <c r="B12" s="422">
        <v>0</v>
      </c>
      <c r="C12" s="422">
        <v>0</v>
      </c>
      <c r="D12" s="422">
        <v>0</v>
      </c>
      <c r="E12" s="422">
        <v>0</v>
      </c>
      <c r="F12" s="422">
        <v>0</v>
      </c>
      <c r="G12" s="422">
        <v>0</v>
      </c>
      <c r="H12" s="422">
        <v>0</v>
      </c>
      <c r="I12" s="422">
        <v>0</v>
      </c>
      <c r="J12" s="422">
        <v>0</v>
      </c>
      <c r="K12" s="422">
        <v>0</v>
      </c>
      <c r="L12" s="422">
        <v>0</v>
      </c>
      <c r="M12" s="422">
        <v>0</v>
      </c>
      <c r="N12" s="408"/>
    </row>
    <row r="13" spans="1:14" ht="17.399999999999999">
      <c r="A13" s="423" t="s">
        <v>1468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408"/>
    </row>
    <row r="14" spans="1:14" ht="17.399999999999999">
      <c r="A14" s="423" t="s">
        <v>1467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408"/>
    </row>
    <row r="15" spans="1:14" ht="17.399999999999999">
      <c r="A15" s="423" t="s">
        <v>4104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408"/>
    </row>
    <row r="16" spans="1:14" ht="17.399999999999999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08"/>
    </row>
    <row r="17" spans="1:14" ht="17.399999999999999">
      <c r="A17" s="421" t="s">
        <v>1477</v>
      </c>
      <c r="B17" s="422">
        <v>0</v>
      </c>
      <c r="C17" s="422">
        <v>0</v>
      </c>
      <c r="D17" s="422">
        <v>0</v>
      </c>
      <c r="E17" s="422">
        <v>0</v>
      </c>
      <c r="F17" s="422">
        <v>0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2">
        <v>0</v>
      </c>
      <c r="M17" s="422">
        <v>0</v>
      </c>
      <c r="N17" s="408"/>
    </row>
    <row r="18" spans="1:14" ht="17.399999999999999">
      <c r="A18" s="423" t="s">
        <v>1468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408"/>
    </row>
    <row r="19" spans="1:14" ht="17.399999999999999">
      <c r="A19" s="423" t="s">
        <v>1467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408"/>
    </row>
    <row r="20" spans="1:14" ht="17.399999999999999">
      <c r="A20" s="423" t="s">
        <v>4104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408"/>
    </row>
    <row r="21" spans="1:14" ht="17.399999999999999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08"/>
    </row>
    <row r="22" spans="1:14" ht="17.399999999999999">
      <c r="A22" s="421" t="s">
        <v>1476</v>
      </c>
      <c r="B22" s="422">
        <v>0</v>
      </c>
      <c r="C22" s="422">
        <v>0</v>
      </c>
      <c r="D22" s="422">
        <v>0</v>
      </c>
      <c r="E22" s="422">
        <v>0</v>
      </c>
      <c r="F22" s="422">
        <v>0</v>
      </c>
      <c r="G22" s="422">
        <v>0</v>
      </c>
      <c r="H22" s="422">
        <v>0</v>
      </c>
      <c r="I22" s="422">
        <v>0</v>
      </c>
      <c r="J22" s="422">
        <v>0</v>
      </c>
      <c r="K22" s="422">
        <v>0</v>
      </c>
      <c r="L22" s="422">
        <v>0</v>
      </c>
      <c r="M22" s="422">
        <v>0</v>
      </c>
      <c r="N22" s="408"/>
    </row>
    <row r="23" spans="1:14" ht="17.399999999999999">
      <c r="A23" s="423" t="s">
        <v>1468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408"/>
    </row>
    <row r="24" spans="1:14" ht="17.399999999999999">
      <c r="A24" s="423" t="s">
        <v>1467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408"/>
    </row>
    <row r="25" spans="1:14" ht="17.399999999999999">
      <c r="A25" s="423" t="s">
        <v>4104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408"/>
    </row>
    <row r="26" spans="1:14" ht="17.399999999999999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08"/>
    </row>
    <row r="27" spans="1:14" ht="17.399999999999999">
      <c r="A27" s="421" t="s">
        <v>1475</v>
      </c>
      <c r="B27" s="422">
        <v>0</v>
      </c>
      <c r="C27" s="422">
        <v>0</v>
      </c>
      <c r="D27" s="422">
        <v>0</v>
      </c>
      <c r="E27" s="422">
        <v>0</v>
      </c>
      <c r="F27" s="422">
        <v>0</v>
      </c>
      <c r="G27" s="422">
        <v>0</v>
      </c>
      <c r="H27" s="422">
        <v>0</v>
      </c>
      <c r="I27" s="422">
        <v>0</v>
      </c>
      <c r="J27" s="422">
        <v>0</v>
      </c>
      <c r="K27" s="422">
        <v>0</v>
      </c>
      <c r="L27" s="422">
        <v>0</v>
      </c>
      <c r="M27" s="422">
        <v>0</v>
      </c>
      <c r="N27" s="408"/>
    </row>
    <row r="28" spans="1:14" ht="17.399999999999999">
      <c r="A28" s="423" t="s">
        <v>1468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408"/>
    </row>
    <row r="29" spans="1:14" ht="17.399999999999999">
      <c r="A29" s="423" t="s">
        <v>1467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408"/>
    </row>
    <row r="30" spans="1:14" ht="17.399999999999999">
      <c r="A30" s="423" t="s">
        <v>4104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408"/>
    </row>
    <row r="31" spans="1:14" ht="17.399999999999999">
      <c r="A31" s="425"/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08"/>
    </row>
    <row r="32" spans="1:14" ht="17.399999999999999">
      <c r="A32" s="421" t="s">
        <v>1474</v>
      </c>
      <c r="B32" s="422">
        <v>0</v>
      </c>
      <c r="C32" s="422">
        <v>0</v>
      </c>
      <c r="D32" s="422">
        <v>0</v>
      </c>
      <c r="E32" s="422">
        <v>0</v>
      </c>
      <c r="F32" s="422">
        <v>0</v>
      </c>
      <c r="G32" s="422">
        <v>0</v>
      </c>
      <c r="H32" s="422">
        <v>0</v>
      </c>
      <c r="I32" s="422">
        <v>0</v>
      </c>
      <c r="J32" s="422">
        <v>0</v>
      </c>
      <c r="K32" s="422">
        <v>0</v>
      </c>
      <c r="L32" s="422">
        <v>0</v>
      </c>
      <c r="M32" s="422">
        <v>0</v>
      </c>
      <c r="N32" s="408"/>
    </row>
    <row r="33" spans="1:14" ht="17.399999999999999">
      <c r="A33" s="423" t="s">
        <v>1468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408"/>
    </row>
    <row r="34" spans="1:14" ht="17.399999999999999">
      <c r="A34" s="423" t="s">
        <v>1467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408"/>
    </row>
    <row r="35" spans="1:14" ht="17.399999999999999">
      <c r="A35" s="423" t="s">
        <v>4104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408"/>
    </row>
    <row r="36" spans="1:14" ht="17.399999999999999">
      <c r="A36" s="425"/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08"/>
    </row>
    <row r="37" spans="1:14" ht="17.399999999999999">
      <c r="A37" s="421" t="s">
        <v>1473</v>
      </c>
      <c r="B37" s="422">
        <v>0</v>
      </c>
      <c r="C37" s="422">
        <v>0</v>
      </c>
      <c r="D37" s="422">
        <v>0</v>
      </c>
      <c r="E37" s="422">
        <v>0</v>
      </c>
      <c r="F37" s="422">
        <v>0</v>
      </c>
      <c r="G37" s="422">
        <v>0</v>
      </c>
      <c r="H37" s="422">
        <v>0</v>
      </c>
      <c r="I37" s="422">
        <v>0</v>
      </c>
      <c r="J37" s="422">
        <v>0</v>
      </c>
      <c r="K37" s="422">
        <v>0</v>
      </c>
      <c r="L37" s="422">
        <v>0</v>
      </c>
      <c r="M37" s="422">
        <v>0</v>
      </c>
      <c r="N37" s="408"/>
    </row>
    <row r="38" spans="1:14" ht="17.399999999999999">
      <c r="A38" s="423" t="s">
        <v>1468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408"/>
    </row>
    <row r="39" spans="1:14" ht="17.399999999999999">
      <c r="A39" s="423" t="s">
        <v>1467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408"/>
    </row>
    <row r="40" spans="1:14" ht="17.399999999999999">
      <c r="A40" s="423" t="s">
        <v>4104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408"/>
    </row>
    <row r="41" spans="1:14" ht="17.399999999999999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08"/>
    </row>
    <row r="42" spans="1:14" ht="17.399999999999999">
      <c r="A42" s="421" t="s">
        <v>1472</v>
      </c>
      <c r="B42" s="422">
        <v>0</v>
      </c>
      <c r="C42" s="422">
        <v>0</v>
      </c>
      <c r="D42" s="422">
        <v>0</v>
      </c>
      <c r="E42" s="422">
        <v>0</v>
      </c>
      <c r="F42" s="422">
        <v>0</v>
      </c>
      <c r="G42" s="422">
        <v>0</v>
      </c>
      <c r="H42" s="422">
        <v>0</v>
      </c>
      <c r="I42" s="422">
        <v>0</v>
      </c>
      <c r="J42" s="422">
        <v>0</v>
      </c>
      <c r="K42" s="422">
        <v>0</v>
      </c>
      <c r="L42" s="422">
        <v>0</v>
      </c>
      <c r="M42" s="422">
        <v>0</v>
      </c>
      <c r="N42" s="408"/>
    </row>
    <row r="43" spans="1:14" ht="17.399999999999999">
      <c r="A43" s="423" t="s">
        <v>1468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408"/>
    </row>
    <row r="44" spans="1:14" ht="17.399999999999999">
      <c r="A44" s="423" t="s">
        <v>1467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408"/>
    </row>
    <row r="45" spans="1:14" ht="17.399999999999999">
      <c r="A45" s="423" t="s">
        <v>4104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408"/>
    </row>
    <row r="46" spans="1:14" ht="17.399999999999999">
      <c r="A46" s="425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08"/>
    </row>
    <row r="47" spans="1:14" ht="17.399999999999999">
      <c r="A47" s="421" t="s">
        <v>1471</v>
      </c>
      <c r="B47" s="422">
        <v>0</v>
      </c>
      <c r="C47" s="422">
        <v>0</v>
      </c>
      <c r="D47" s="422">
        <v>0</v>
      </c>
      <c r="E47" s="422">
        <v>0</v>
      </c>
      <c r="F47" s="422">
        <v>0</v>
      </c>
      <c r="G47" s="422">
        <v>0</v>
      </c>
      <c r="H47" s="422">
        <v>0</v>
      </c>
      <c r="I47" s="422">
        <v>0</v>
      </c>
      <c r="J47" s="422">
        <v>0</v>
      </c>
      <c r="K47" s="422">
        <v>0</v>
      </c>
      <c r="L47" s="422">
        <v>0</v>
      </c>
      <c r="M47" s="422">
        <v>0</v>
      </c>
      <c r="N47" s="408"/>
    </row>
    <row r="48" spans="1:14" ht="17.399999999999999">
      <c r="A48" s="423" t="s">
        <v>1468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408"/>
    </row>
    <row r="49" spans="1:14" ht="17.399999999999999">
      <c r="A49" s="423" t="s">
        <v>1467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408"/>
    </row>
    <row r="50" spans="1:14" ht="17.399999999999999">
      <c r="A50" s="423" t="s">
        <v>4104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408"/>
    </row>
    <row r="51" spans="1:14" ht="17.399999999999999">
      <c r="A51" s="425"/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08"/>
    </row>
    <row r="52" spans="1:14" ht="17.399999999999999">
      <c r="A52" s="421" t="s">
        <v>1470</v>
      </c>
      <c r="B52" s="422">
        <v>0</v>
      </c>
      <c r="C52" s="422">
        <v>0</v>
      </c>
      <c r="D52" s="422">
        <v>0</v>
      </c>
      <c r="E52" s="422">
        <v>0</v>
      </c>
      <c r="F52" s="422">
        <v>0</v>
      </c>
      <c r="G52" s="422">
        <v>0</v>
      </c>
      <c r="H52" s="422">
        <v>0</v>
      </c>
      <c r="I52" s="422">
        <v>0</v>
      </c>
      <c r="J52" s="422">
        <v>0</v>
      </c>
      <c r="K52" s="422">
        <v>0</v>
      </c>
      <c r="L52" s="422">
        <v>0</v>
      </c>
      <c r="M52" s="422">
        <v>0</v>
      </c>
      <c r="N52" s="408"/>
    </row>
    <row r="53" spans="1:14" ht="17.399999999999999">
      <c r="A53" s="423" t="s">
        <v>1468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408"/>
    </row>
    <row r="54" spans="1:14" ht="17.399999999999999">
      <c r="A54" s="423" t="s">
        <v>1467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408"/>
    </row>
    <row r="55" spans="1:14" ht="17.399999999999999">
      <c r="A55" s="423" t="s">
        <v>4104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408"/>
    </row>
    <row r="56" spans="1:14" ht="17.399999999999999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08"/>
    </row>
    <row r="57" spans="1:14" ht="17.399999999999999">
      <c r="A57" s="421" t="s">
        <v>1469</v>
      </c>
      <c r="B57" s="422">
        <v>0</v>
      </c>
      <c r="C57" s="422">
        <v>0</v>
      </c>
      <c r="D57" s="422">
        <v>0</v>
      </c>
      <c r="E57" s="422">
        <v>0</v>
      </c>
      <c r="F57" s="422">
        <v>0</v>
      </c>
      <c r="G57" s="422">
        <v>0</v>
      </c>
      <c r="H57" s="422">
        <v>0</v>
      </c>
      <c r="I57" s="422">
        <v>0</v>
      </c>
      <c r="J57" s="422">
        <v>0</v>
      </c>
      <c r="K57" s="422">
        <v>0</v>
      </c>
      <c r="L57" s="422">
        <v>0</v>
      </c>
      <c r="M57" s="422">
        <v>0</v>
      </c>
      <c r="N57" s="408"/>
    </row>
    <row r="58" spans="1:14" ht="17.399999999999999">
      <c r="A58" s="423" t="s">
        <v>1468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408"/>
    </row>
    <row r="59" spans="1:14" ht="17.399999999999999">
      <c r="A59" s="423" t="s">
        <v>1467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408"/>
    </row>
    <row r="60" spans="1:14" ht="17.399999999999999">
      <c r="A60" s="423" t="s">
        <v>4104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408"/>
    </row>
    <row r="61" spans="1:14" ht="17.399999999999999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08"/>
    </row>
    <row r="62" spans="1:14" ht="17.399999999999999">
      <c r="A62" s="421" t="s">
        <v>1535</v>
      </c>
      <c r="B62" s="422">
        <v>0</v>
      </c>
      <c r="C62" s="422">
        <v>0</v>
      </c>
      <c r="D62" s="422">
        <v>0</v>
      </c>
      <c r="E62" s="422">
        <v>0</v>
      </c>
      <c r="F62" s="422">
        <v>0</v>
      </c>
      <c r="G62" s="422">
        <v>0</v>
      </c>
      <c r="H62" s="422">
        <v>0</v>
      </c>
      <c r="I62" s="422">
        <v>0</v>
      </c>
      <c r="J62" s="422">
        <v>0</v>
      </c>
      <c r="K62" s="422">
        <v>0</v>
      </c>
      <c r="L62" s="422">
        <v>0</v>
      </c>
      <c r="M62" s="422">
        <v>0</v>
      </c>
      <c r="N62" s="408"/>
    </row>
    <row r="63" spans="1:14" ht="17.399999999999999">
      <c r="A63" s="423" t="s">
        <v>1468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408"/>
    </row>
    <row r="64" spans="1:14" ht="17.399999999999999">
      <c r="A64" s="423" t="s">
        <v>1467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408"/>
    </row>
    <row r="65" spans="1:14" ht="17.399999999999999">
      <c r="A65" s="423" t="s">
        <v>4104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408"/>
    </row>
    <row r="66" spans="1:14" ht="17.399999999999999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08"/>
    </row>
    <row r="67" spans="1:14" ht="17.399999999999999">
      <c r="A67" s="424" t="s">
        <v>4105</v>
      </c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08"/>
    </row>
    <row r="68" spans="1:14" ht="2.85" customHeight="1">
      <c r="A68" s="408"/>
      <c r="B68" s="408"/>
      <c r="C68" s="408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5">
    <outlinePr summaryBelow="0" summaryRight="0"/>
  </sheetPr>
  <dimension ref="A1:L59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5.6640625" style="35" bestFit="1" customWidth="1"/>
    <col min="2" max="2" width="5.109375" style="35" bestFit="1" customWidth="1"/>
    <col min="3" max="3" width="10.33203125" style="35" bestFit="1" customWidth="1"/>
    <col min="4" max="10" width="6.88671875" style="35" bestFit="1" customWidth="1"/>
    <col min="11" max="11" width="8.5546875" style="35" customWidth="1"/>
    <col min="12" max="12" width="11.33203125" style="35" bestFit="1" customWidth="1"/>
    <col min="13" max="256" width="8.88671875" style="35"/>
    <col min="257" max="257" width="15.6640625" style="35" bestFit="1" customWidth="1"/>
    <col min="258" max="258" width="5.109375" style="35" bestFit="1" customWidth="1"/>
    <col min="259" max="259" width="10.33203125" style="35" bestFit="1" customWidth="1"/>
    <col min="260" max="260" width="10.6640625" style="35" customWidth="1"/>
    <col min="261" max="261" width="9.6640625" style="35" customWidth="1"/>
    <col min="262" max="262" width="8.6640625" style="35" customWidth="1"/>
    <col min="263" max="263" width="9.33203125" style="35" customWidth="1"/>
    <col min="264" max="264" width="10.33203125" style="35" customWidth="1"/>
    <col min="265" max="265" width="9.5546875" style="35" customWidth="1"/>
    <col min="266" max="266" width="9.109375" style="35" customWidth="1"/>
    <col min="267" max="267" width="9.5546875" style="35" customWidth="1"/>
    <col min="268" max="268" width="11.33203125" style="35" bestFit="1" customWidth="1"/>
    <col min="269" max="512" width="8.88671875" style="35"/>
    <col min="513" max="513" width="15.6640625" style="35" bestFit="1" customWidth="1"/>
    <col min="514" max="514" width="5.109375" style="35" bestFit="1" customWidth="1"/>
    <col min="515" max="515" width="10.33203125" style="35" bestFit="1" customWidth="1"/>
    <col min="516" max="516" width="10.6640625" style="35" customWidth="1"/>
    <col min="517" max="517" width="9.6640625" style="35" customWidth="1"/>
    <col min="518" max="518" width="8.6640625" style="35" customWidth="1"/>
    <col min="519" max="519" width="9.33203125" style="35" customWidth="1"/>
    <col min="520" max="520" width="10.33203125" style="35" customWidth="1"/>
    <col min="521" max="521" width="9.5546875" style="35" customWidth="1"/>
    <col min="522" max="522" width="9.109375" style="35" customWidth="1"/>
    <col min="523" max="523" width="9.5546875" style="35" customWidth="1"/>
    <col min="524" max="524" width="11.33203125" style="35" bestFit="1" customWidth="1"/>
    <col min="525" max="768" width="8.88671875" style="35"/>
    <col min="769" max="769" width="15.6640625" style="35" bestFit="1" customWidth="1"/>
    <col min="770" max="770" width="5.109375" style="35" bestFit="1" customWidth="1"/>
    <col min="771" max="771" width="10.33203125" style="35" bestFit="1" customWidth="1"/>
    <col min="772" max="772" width="10.6640625" style="35" customWidth="1"/>
    <col min="773" max="773" width="9.6640625" style="35" customWidth="1"/>
    <col min="774" max="774" width="8.6640625" style="35" customWidth="1"/>
    <col min="775" max="775" width="9.33203125" style="35" customWidth="1"/>
    <col min="776" max="776" width="10.33203125" style="35" customWidth="1"/>
    <col min="777" max="777" width="9.5546875" style="35" customWidth="1"/>
    <col min="778" max="778" width="9.109375" style="35" customWidth="1"/>
    <col min="779" max="779" width="9.5546875" style="35" customWidth="1"/>
    <col min="780" max="780" width="11.33203125" style="35" bestFit="1" customWidth="1"/>
    <col min="781" max="1024" width="8.88671875" style="35"/>
    <col min="1025" max="1025" width="15.6640625" style="35" bestFit="1" customWidth="1"/>
    <col min="1026" max="1026" width="5.109375" style="35" bestFit="1" customWidth="1"/>
    <col min="1027" max="1027" width="10.33203125" style="35" bestFit="1" customWidth="1"/>
    <col min="1028" max="1028" width="10.6640625" style="35" customWidth="1"/>
    <col min="1029" max="1029" width="9.6640625" style="35" customWidth="1"/>
    <col min="1030" max="1030" width="8.6640625" style="35" customWidth="1"/>
    <col min="1031" max="1031" width="9.33203125" style="35" customWidth="1"/>
    <col min="1032" max="1032" width="10.33203125" style="35" customWidth="1"/>
    <col min="1033" max="1033" width="9.5546875" style="35" customWidth="1"/>
    <col min="1034" max="1034" width="9.109375" style="35" customWidth="1"/>
    <col min="1035" max="1035" width="9.5546875" style="35" customWidth="1"/>
    <col min="1036" max="1036" width="11.33203125" style="35" bestFit="1" customWidth="1"/>
    <col min="1037" max="1280" width="8.88671875" style="35"/>
    <col min="1281" max="1281" width="15.6640625" style="35" bestFit="1" customWidth="1"/>
    <col min="1282" max="1282" width="5.109375" style="35" bestFit="1" customWidth="1"/>
    <col min="1283" max="1283" width="10.33203125" style="35" bestFit="1" customWidth="1"/>
    <col min="1284" max="1284" width="10.6640625" style="35" customWidth="1"/>
    <col min="1285" max="1285" width="9.6640625" style="35" customWidth="1"/>
    <col min="1286" max="1286" width="8.6640625" style="35" customWidth="1"/>
    <col min="1287" max="1287" width="9.33203125" style="35" customWidth="1"/>
    <col min="1288" max="1288" width="10.33203125" style="35" customWidth="1"/>
    <col min="1289" max="1289" width="9.5546875" style="35" customWidth="1"/>
    <col min="1290" max="1290" width="9.109375" style="35" customWidth="1"/>
    <col min="1291" max="1291" width="9.5546875" style="35" customWidth="1"/>
    <col min="1292" max="1292" width="11.33203125" style="35" bestFit="1" customWidth="1"/>
    <col min="1293" max="1536" width="8.88671875" style="35"/>
    <col min="1537" max="1537" width="15.6640625" style="35" bestFit="1" customWidth="1"/>
    <col min="1538" max="1538" width="5.109375" style="35" bestFit="1" customWidth="1"/>
    <col min="1539" max="1539" width="10.33203125" style="35" bestFit="1" customWidth="1"/>
    <col min="1540" max="1540" width="10.6640625" style="35" customWidth="1"/>
    <col min="1541" max="1541" width="9.6640625" style="35" customWidth="1"/>
    <col min="1542" max="1542" width="8.6640625" style="35" customWidth="1"/>
    <col min="1543" max="1543" width="9.33203125" style="35" customWidth="1"/>
    <col min="1544" max="1544" width="10.33203125" style="35" customWidth="1"/>
    <col min="1545" max="1545" width="9.5546875" style="35" customWidth="1"/>
    <col min="1546" max="1546" width="9.109375" style="35" customWidth="1"/>
    <col min="1547" max="1547" width="9.5546875" style="35" customWidth="1"/>
    <col min="1548" max="1548" width="11.33203125" style="35" bestFit="1" customWidth="1"/>
    <col min="1549" max="1792" width="8.88671875" style="35"/>
    <col min="1793" max="1793" width="15.6640625" style="35" bestFit="1" customWidth="1"/>
    <col min="1794" max="1794" width="5.109375" style="35" bestFit="1" customWidth="1"/>
    <col min="1795" max="1795" width="10.33203125" style="35" bestFit="1" customWidth="1"/>
    <col min="1796" max="1796" width="10.6640625" style="35" customWidth="1"/>
    <col min="1797" max="1797" width="9.6640625" style="35" customWidth="1"/>
    <col min="1798" max="1798" width="8.6640625" style="35" customWidth="1"/>
    <col min="1799" max="1799" width="9.33203125" style="35" customWidth="1"/>
    <col min="1800" max="1800" width="10.33203125" style="35" customWidth="1"/>
    <col min="1801" max="1801" width="9.5546875" style="35" customWidth="1"/>
    <col min="1802" max="1802" width="9.109375" style="35" customWidth="1"/>
    <col min="1803" max="1803" width="9.5546875" style="35" customWidth="1"/>
    <col min="1804" max="1804" width="11.33203125" style="35" bestFit="1" customWidth="1"/>
    <col min="1805" max="2048" width="8.88671875" style="35"/>
    <col min="2049" max="2049" width="15.6640625" style="35" bestFit="1" customWidth="1"/>
    <col min="2050" max="2050" width="5.109375" style="35" bestFit="1" customWidth="1"/>
    <col min="2051" max="2051" width="10.33203125" style="35" bestFit="1" customWidth="1"/>
    <col min="2052" max="2052" width="10.6640625" style="35" customWidth="1"/>
    <col min="2053" max="2053" width="9.6640625" style="35" customWidth="1"/>
    <col min="2054" max="2054" width="8.6640625" style="35" customWidth="1"/>
    <col min="2055" max="2055" width="9.33203125" style="35" customWidth="1"/>
    <col min="2056" max="2056" width="10.33203125" style="35" customWidth="1"/>
    <col min="2057" max="2057" width="9.5546875" style="35" customWidth="1"/>
    <col min="2058" max="2058" width="9.109375" style="35" customWidth="1"/>
    <col min="2059" max="2059" width="9.5546875" style="35" customWidth="1"/>
    <col min="2060" max="2060" width="11.33203125" style="35" bestFit="1" customWidth="1"/>
    <col min="2061" max="2304" width="8.88671875" style="35"/>
    <col min="2305" max="2305" width="15.6640625" style="35" bestFit="1" customWidth="1"/>
    <col min="2306" max="2306" width="5.109375" style="35" bestFit="1" customWidth="1"/>
    <col min="2307" max="2307" width="10.33203125" style="35" bestFit="1" customWidth="1"/>
    <col min="2308" max="2308" width="10.6640625" style="35" customWidth="1"/>
    <col min="2309" max="2309" width="9.6640625" style="35" customWidth="1"/>
    <col min="2310" max="2310" width="8.6640625" style="35" customWidth="1"/>
    <col min="2311" max="2311" width="9.33203125" style="35" customWidth="1"/>
    <col min="2312" max="2312" width="10.33203125" style="35" customWidth="1"/>
    <col min="2313" max="2313" width="9.5546875" style="35" customWidth="1"/>
    <col min="2314" max="2314" width="9.109375" style="35" customWidth="1"/>
    <col min="2315" max="2315" width="9.5546875" style="35" customWidth="1"/>
    <col min="2316" max="2316" width="11.33203125" style="35" bestFit="1" customWidth="1"/>
    <col min="2317" max="2560" width="8.88671875" style="35"/>
    <col min="2561" max="2561" width="15.6640625" style="35" bestFit="1" customWidth="1"/>
    <col min="2562" max="2562" width="5.109375" style="35" bestFit="1" customWidth="1"/>
    <col min="2563" max="2563" width="10.33203125" style="35" bestFit="1" customWidth="1"/>
    <col min="2564" max="2564" width="10.6640625" style="35" customWidth="1"/>
    <col min="2565" max="2565" width="9.6640625" style="35" customWidth="1"/>
    <col min="2566" max="2566" width="8.6640625" style="35" customWidth="1"/>
    <col min="2567" max="2567" width="9.33203125" style="35" customWidth="1"/>
    <col min="2568" max="2568" width="10.33203125" style="35" customWidth="1"/>
    <col min="2569" max="2569" width="9.5546875" style="35" customWidth="1"/>
    <col min="2570" max="2570" width="9.109375" style="35" customWidth="1"/>
    <col min="2571" max="2571" width="9.5546875" style="35" customWidth="1"/>
    <col min="2572" max="2572" width="11.33203125" style="35" bestFit="1" customWidth="1"/>
    <col min="2573" max="2816" width="8.88671875" style="35"/>
    <col min="2817" max="2817" width="15.6640625" style="35" bestFit="1" customWidth="1"/>
    <col min="2818" max="2818" width="5.109375" style="35" bestFit="1" customWidth="1"/>
    <col min="2819" max="2819" width="10.33203125" style="35" bestFit="1" customWidth="1"/>
    <col min="2820" max="2820" width="10.6640625" style="35" customWidth="1"/>
    <col min="2821" max="2821" width="9.6640625" style="35" customWidth="1"/>
    <col min="2822" max="2822" width="8.6640625" style="35" customWidth="1"/>
    <col min="2823" max="2823" width="9.33203125" style="35" customWidth="1"/>
    <col min="2824" max="2824" width="10.33203125" style="35" customWidth="1"/>
    <col min="2825" max="2825" width="9.5546875" style="35" customWidth="1"/>
    <col min="2826" max="2826" width="9.109375" style="35" customWidth="1"/>
    <col min="2827" max="2827" width="9.5546875" style="35" customWidth="1"/>
    <col min="2828" max="2828" width="11.33203125" style="35" bestFit="1" customWidth="1"/>
    <col min="2829" max="3072" width="8.88671875" style="35"/>
    <col min="3073" max="3073" width="15.6640625" style="35" bestFit="1" customWidth="1"/>
    <col min="3074" max="3074" width="5.109375" style="35" bestFit="1" customWidth="1"/>
    <col min="3075" max="3075" width="10.33203125" style="35" bestFit="1" customWidth="1"/>
    <col min="3076" max="3076" width="10.6640625" style="35" customWidth="1"/>
    <col min="3077" max="3077" width="9.6640625" style="35" customWidth="1"/>
    <col min="3078" max="3078" width="8.6640625" style="35" customWidth="1"/>
    <col min="3079" max="3079" width="9.33203125" style="35" customWidth="1"/>
    <col min="3080" max="3080" width="10.33203125" style="35" customWidth="1"/>
    <col min="3081" max="3081" width="9.5546875" style="35" customWidth="1"/>
    <col min="3082" max="3082" width="9.109375" style="35" customWidth="1"/>
    <col min="3083" max="3083" width="9.5546875" style="35" customWidth="1"/>
    <col min="3084" max="3084" width="11.33203125" style="35" bestFit="1" customWidth="1"/>
    <col min="3085" max="3328" width="8.88671875" style="35"/>
    <col min="3329" max="3329" width="15.6640625" style="35" bestFit="1" customWidth="1"/>
    <col min="3330" max="3330" width="5.109375" style="35" bestFit="1" customWidth="1"/>
    <col min="3331" max="3331" width="10.33203125" style="35" bestFit="1" customWidth="1"/>
    <col min="3332" max="3332" width="10.6640625" style="35" customWidth="1"/>
    <col min="3333" max="3333" width="9.6640625" style="35" customWidth="1"/>
    <col min="3334" max="3334" width="8.6640625" style="35" customWidth="1"/>
    <col min="3335" max="3335" width="9.33203125" style="35" customWidth="1"/>
    <col min="3336" max="3336" width="10.33203125" style="35" customWidth="1"/>
    <col min="3337" max="3337" width="9.5546875" style="35" customWidth="1"/>
    <col min="3338" max="3338" width="9.109375" style="35" customWidth="1"/>
    <col min="3339" max="3339" width="9.5546875" style="35" customWidth="1"/>
    <col min="3340" max="3340" width="11.33203125" style="35" bestFit="1" customWidth="1"/>
    <col min="3341" max="3584" width="8.88671875" style="35"/>
    <col min="3585" max="3585" width="15.6640625" style="35" bestFit="1" customWidth="1"/>
    <col min="3586" max="3586" width="5.109375" style="35" bestFit="1" customWidth="1"/>
    <col min="3587" max="3587" width="10.33203125" style="35" bestFit="1" customWidth="1"/>
    <col min="3588" max="3588" width="10.6640625" style="35" customWidth="1"/>
    <col min="3589" max="3589" width="9.6640625" style="35" customWidth="1"/>
    <col min="3590" max="3590" width="8.6640625" style="35" customWidth="1"/>
    <col min="3591" max="3591" width="9.33203125" style="35" customWidth="1"/>
    <col min="3592" max="3592" width="10.33203125" style="35" customWidth="1"/>
    <col min="3593" max="3593" width="9.5546875" style="35" customWidth="1"/>
    <col min="3594" max="3594" width="9.109375" style="35" customWidth="1"/>
    <col min="3595" max="3595" width="9.5546875" style="35" customWidth="1"/>
    <col min="3596" max="3596" width="11.33203125" style="35" bestFit="1" customWidth="1"/>
    <col min="3597" max="3840" width="8.88671875" style="35"/>
    <col min="3841" max="3841" width="15.6640625" style="35" bestFit="1" customWidth="1"/>
    <col min="3842" max="3842" width="5.109375" style="35" bestFit="1" customWidth="1"/>
    <col min="3843" max="3843" width="10.33203125" style="35" bestFit="1" customWidth="1"/>
    <col min="3844" max="3844" width="10.6640625" style="35" customWidth="1"/>
    <col min="3845" max="3845" width="9.6640625" style="35" customWidth="1"/>
    <col min="3846" max="3846" width="8.6640625" style="35" customWidth="1"/>
    <col min="3847" max="3847" width="9.33203125" style="35" customWidth="1"/>
    <col min="3848" max="3848" width="10.33203125" style="35" customWidth="1"/>
    <col min="3849" max="3849" width="9.5546875" style="35" customWidth="1"/>
    <col min="3850" max="3850" width="9.109375" style="35" customWidth="1"/>
    <col min="3851" max="3851" width="9.5546875" style="35" customWidth="1"/>
    <col min="3852" max="3852" width="11.33203125" style="35" bestFit="1" customWidth="1"/>
    <col min="3853" max="4096" width="8.88671875" style="35"/>
    <col min="4097" max="4097" width="15.6640625" style="35" bestFit="1" customWidth="1"/>
    <col min="4098" max="4098" width="5.109375" style="35" bestFit="1" customWidth="1"/>
    <col min="4099" max="4099" width="10.33203125" style="35" bestFit="1" customWidth="1"/>
    <col min="4100" max="4100" width="10.6640625" style="35" customWidth="1"/>
    <col min="4101" max="4101" width="9.6640625" style="35" customWidth="1"/>
    <col min="4102" max="4102" width="8.6640625" style="35" customWidth="1"/>
    <col min="4103" max="4103" width="9.33203125" style="35" customWidth="1"/>
    <col min="4104" max="4104" width="10.33203125" style="35" customWidth="1"/>
    <col min="4105" max="4105" width="9.5546875" style="35" customWidth="1"/>
    <col min="4106" max="4106" width="9.109375" style="35" customWidth="1"/>
    <col min="4107" max="4107" width="9.5546875" style="35" customWidth="1"/>
    <col min="4108" max="4108" width="11.33203125" style="35" bestFit="1" customWidth="1"/>
    <col min="4109" max="4352" width="8.88671875" style="35"/>
    <col min="4353" max="4353" width="15.6640625" style="35" bestFit="1" customWidth="1"/>
    <col min="4354" max="4354" width="5.109375" style="35" bestFit="1" customWidth="1"/>
    <col min="4355" max="4355" width="10.33203125" style="35" bestFit="1" customWidth="1"/>
    <col min="4356" max="4356" width="10.6640625" style="35" customWidth="1"/>
    <col min="4357" max="4357" width="9.6640625" style="35" customWidth="1"/>
    <col min="4358" max="4358" width="8.6640625" style="35" customWidth="1"/>
    <col min="4359" max="4359" width="9.33203125" style="35" customWidth="1"/>
    <col min="4360" max="4360" width="10.33203125" style="35" customWidth="1"/>
    <col min="4361" max="4361" width="9.5546875" style="35" customWidth="1"/>
    <col min="4362" max="4362" width="9.109375" style="35" customWidth="1"/>
    <col min="4363" max="4363" width="9.5546875" style="35" customWidth="1"/>
    <col min="4364" max="4364" width="11.33203125" style="35" bestFit="1" customWidth="1"/>
    <col min="4365" max="4608" width="8.88671875" style="35"/>
    <col min="4609" max="4609" width="15.6640625" style="35" bestFit="1" customWidth="1"/>
    <col min="4610" max="4610" width="5.109375" style="35" bestFit="1" customWidth="1"/>
    <col min="4611" max="4611" width="10.33203125" style="35" bestFit="1" customWidth="1"/>
    <col min="4612" max="4612" width="10.6640625" style="35" customWidth="1"/>
    <col min="4613" max="4613" width="9.6640625" style="35" customWidth="1"/>
    <col min="4614" max="4614" width="8.6640625" style="35" customWidth="1"/>
    <col min="4615" max="4615" width="9.33203125" style="35" customWidth="1"/>
    <col min="4616" max="4616" width="10.33203125" style="35" customWidth="1"/>
    <col min="4617" max="4617" width="9.5546875" style="35" customWidth="1"/>
    <col min="4618" max="4618" width="9.109375" style="35" customWidth="1"/>
    <col min="4619" max="4619" width="9.5546875" style="35" customWidth="1"/>
    <col min="4620" max="4620" width="11.33203125" style="35" bestFit="1" customWidth="1"/>
    <col min="4621" max="4864" width="8.88671875" style="35"/>
    <col min="4865" max="4865" width="15.6640625" style="35" bestFit="1" customWidth="1"/>
    <col min="4866" max="4866" width="5.109375" style="35" bestFit="1" customWidth="1"/>
    <col min="4867" max="4867" width="10.33203125" style="35" bestFit="1" customWidth="1"/>
    <col min="4868" max="4868" width="10.6640625" style="35" customWidth="1"/>
    <col min="4869" max="4869" width="9.6640625" style="35" customWidth="1"/>
    <col min="4870" max="4870" width="8.6640625" style="35" customWidth="1"/>
    <col min="4871" max="4871" width="9.33203125" style="35" customWidth="1"/>
    <col min="4872" max="4872" width="10.33203125" style="35" customWidth="1"/>
    <col min="4873" max="4873" width="9.5546875" style="35" customWidth="1"/>
    <col min="4874" max="4874" width="9.109375" style="35" customWidth="1"/>
    <col min="4875" max="4875" width="9.5546875" style="35" customWidth="1"/>
    <col min="4876" max="4876" width="11.33203125" style="35" bestFit="1" customWidth="1"/>
    <col min="4877" max="5120" width="8.88671875" style="35"/>
    <col min="5121" max="5121" width="15.6640625" style="35" bestFit="1" customWidth="1"/>
    <col min="5122" max="5122" width="5.109375" style="35" bestFit="1" customWidth="1"/>
    <col min="5123" max="5123" width="10.33203125" style="35" bestFit="1" customWidth="1"/>
    <col min="5124" max="5124" width="10.6640625" style="35" customWidth="1"/>
    <col min="5125" max="5125" width="9.6640625" style="35" customWidth="1"/>
    <col min="5126" max="5126" width="8.6640625" style="35" customWidth="1"/>
    <col min="5127" max="5127" width="9.33203125" style="35" customWidth="1"/>
    <col min="5128" max="5128" width="10.33203125" style="35" customWidth="1"/>
    <col min="5129" max="5129" width="9.5546875" style="35" customWidth="1"/>
    <col min="5130" max="5130" width="9.109375" style="35" customWidth="1"/>
    <col min="5131" max="5131" width="9.5546875" style="35" customWidth="1"/>
    <col min="5132" max="5132" width="11.33203125" style="35" bestFit="1" customWidth="1"/>
    <col min="5133" max="5376" width="8.88671875" style="35"/>
    <col min="5377" max="5377" width="15.6640625" style="35" bestFit="1" customWidth="1"/>
    <col min="5378" max="5378" width="5.109375" style="35" bestFit="1" customWidth="1"/>
    <col min="5379" max="5379" width="10.33203125" style="35" bestFit="1" customWidth="1"/>
    <col min="5380" max="5380" width="10.6640625" style="35" customWidth="1"/>
    <col min="5381" max="5381" width="9.6640625" style="35" customWidth="1"/>
    <col min="5382" max="5382" width="8.6640625" style="35" customWidth="1"/>
    <col min="5383" max="5383" width="9.33203125" style="35" customWidth="1"/>
    <col min="5384" max="5384" width="10.33203125" style="35" customWidth="1"/>
    <col min="5385" max="5385" width="9.5546875" style="35" customWidth="1"/>
    <col min="5386" max="5386" width="9.109375" style="35" customWidth="1"/>
    <col min="5387" max="5387" width="9.5546875" style="35" customWidth="1"/>
    <col min="5388" max="5388" width="11.33203125" style="35" bestFit="1" customWidth="1"/>
    <col min="5389" max="5632" width="8.88671875" style="35"/>
    <col min="5633" max="5633" width="15.6640625" style="35" bestFit="1" customWidth="1"/>
    <col min="5634" max="5634" width="5.109375" style="35" bestFit="1" customWidth="1"/>
    <col min="5635" max="5635" width="10.33203125" style="35" bestFit="1" customWidth="1"/>
    <col min="5636" max="5636" width="10.6640625" style="35" customWidth="1"/>
    <col min="5637" max="5637" width="9.6640625" style="35" customWidth="1"/>
    <col min="5638" max="5638" width="8.6640625" style="35" customWidth="1"/>
    <col min="5639" max="5639" width="9.33203125" style="35" customWidth="1"/>
    <col min="5640" max="5640" width="10.33203125" style="35" customWidth="1"/>
    <col min="5641" max="5641" width="9.5546875" style="35" customWidth="1"/>
    <col min="5642" max="5642" width="9.109375" style="35" customWidth="1"/>
    <col min="5643" max="5643" width="9.5546875" style="35" customWidth="1"/>
    <col min="5644" max="5644" width="11.33203125" style="35" bestFit="1" customWidth="1"/>
    <col min="5645" max="5888" width="8.88671875" style="35"/>
    <col min="5889" max="5889" width="15.6640625" style="35" bestFit="1" customWidth="1"/>
    <col min="5890" max="5890" width="5.109375" style="35" bestFit="1" customWidth="1"/>
    <col min="5891" max="5891" width="10.33203125" style="35" bestFit="1" customWidth="1"/>
    <col min="5892" max="5892" width="10.6640625" style="35" customWidth="1"/>
    <col min="5893" max="5893" width="9.6640625" style="35" customWidth="1"/>
    <col min="5894" max="5894" width="8.6640625" style="35" customWidth="1"/>
    <col min="5895" max="5895" width="9.33203125" style="35" customWidth="1"/>
    <col min="5896" max="5896" width="10.33203125" style="35" customWidth="1"/>
    <col min="5897" max="5897" width="9.5546875" style="35" customWidth="1"/>
    <col min="5898" max="5898" width="9.109375" style="35" customWidth="1"/>
    <col min="5899" max="5899" width="9.5546875" style="35" customWidth="1"/>
    <col min="5900" max="5900" width="11.33203125" style="35" bestFit="1" customWidth="1"/>
    <col min="5901" max="6144" width="8.88671875" style="35"/>
    <col min="6145" max="6145" width="15.6640625" style="35" bestFit="1" customWidth="1"/>
    <col min="6146" max="6146" width="5.109375" style="35" bestFit="1" customWidth="1"/>
    <col min="6147" max="6147" width="10.33203125" style="35" bestFit="1" customWidth="1"/>
    <col min="6148" max="6148" width="10.6640625" style="35" customWidth="1"/>
    <col min="6149" max="6149" width="9.6640625" style="35" customWidth="1"/>
    <col min="6150" max="6150" width="8.6640625" style="35" customWidth="1"/>
    <col min="6151" max="6151" width="9.33203125" style="35" customWidth="1"/>
    <col min="6152" max="6152" width="10.33203125" style="35" customWidth="1"/>
    <col min="6153" max="6153" width="9.5546875" style="35" customWidth="1"/>
    <col min="6154" max="6154" width="9.109375" style="35" customWidth="1"/>
    <col min="6155" max="6155" width="9.5546875" style="35" customWidth="1"/>
    <col min="6156" max="6156" width="11.33203125" style="35" bestFit="1" customWidth="1"/>
    <col min="6157" max="6400" width="8.88671875" style="35"/>
    <col min="6401" max="6401" width="15.6640625" style="35" bestFit="1" customWidth="1"/>
    <col min="6402" max="6402" width="5.109375" style="35" bestFit="1" customWidth="1"/>
    <col min="6403" max="6403" width="10.33203125" style="35" bestFit="1" customWidth="1"/>
    <col min="6404" max="6404" width="10.6640625" style="35" customWidth="1"/>
    <col min="6405" max="6405" width="9.6640625" style="35" customWidth="1"/>
    <col min="6406" max="6406" width="8.6640625" style="35" customWidth="1"/>
    <col min="6407" max="6407" width="9.33203125" style="35" customWidth="1"/>
    <col min="6408" max="6408" width="10.33203125" style="35" customWidth="1"/>
    <col min="6409" max="6409" width="9.5546875" style="35" customWidth="1"/>
    <col min="6410" max="6410" width="9.109375" style="35" customWidth="1"/>
    <col min="6411" max="6411" width="9.5546875" style="35" customWidth="1"/>
    <col min="6412" max="6412" width="11.33203125" style="35" bestFit="1" customWidth="1"/>
    <col min="6413" max="6656" width="8.88671875" style="35"/>
    <col min="6657" max="6657" width="15.6640625" style="35" bestFit="1" customWidth="1"/>
    <col min="6658" max="6658" width="5.109375" style="35" bestFit="1" customWidth="1"/>
    <col min="6659" max="6659" width="10.33203125" style="35" bestFit="1" customWidth="1"/>
    <col min="6660" max="6660" width="10.6640625" style="35" customWidth="1"/>
    <col min="6661" max="6661" width="9.6640625" style="35" customWidth="1"/>
    <col min="6662" max="6662" width="8.6640625" style="35" customWidth="1"/>
    <col min="6663" max="6663" width="9.33203125" style="35" customWidth="1"/>
    <col min="6664" max="6664" width="10.33203125" style="35" customWidth="1"/>
    <col min="6665" max="6665" width="9.5546875" style="35" customWidth="1"/>
    <col min="6666" max="6666" width="9.109375" style="35" customWidth="1"/>
    <col min="6667" max="6667" width="9.5546875" style="35" customWidth="1"/>
    <col min="6668" max="6668" width="11.33203125" style="35" bestFit="1" customWidth="1"/>
    <col min="6669" max="6912" width="8.88671875" style="35"/>
    <col min="6913" max="6913" width="15.6640625" style="35" bestFit="1" customWidth="1"/>
    <col min="6914" max="6914" width="5.109375" style="35" bestFit="1" customWidth="1"/>
    <col min="6915" max="6915" width="10.33203125" style="35" bestFit="1" customWidth="1"/>
    <col min="6916" max="6916" width="10.6640625" style="35" customWidth="1"/>
    <col min="6917" max="6917" width="9.6640625" style="35" customWidth="1"/>
    <col min="6918" max="6918" width="8.6640625" style="35" customWidth="1"/>
    <col min="6919" max="6919" width="9.33203125" style="35" customWidth="1"/>
    <col min="6920" max="6920" width="10.33203125" style="35" customWidth="1"/>
    <col min="6921" max="6921" width="9.5546875" style="35" customWidth="1"/>
    <col min="6922" max="6922" width="9.109375" style="35" customWidth="1"/>
    <col min="6923" max="6923" width="9.5546875" style="35" customWidth="1"/>
    <col min="6924" max="6924" width="11.33203125" style="35" bestFit="1" customWidth="1"/>
    <col min="6925" max="7168" width="8.88671875" style="35"/>
    <col min="7169" max="7169" width="15.6640625" style="35" bestFit="1" customWidth="1"/>
    <col min="7170" max="7170" width="5.109375" style="35" bestFit="1" customWidth="1"/>
    <col min="7171" max="7171" width="10.33203125" style="35" bestFit="1" customWidth="1"/>
    <col min="7172" max="7172" width="10.6640625" style="35" customWidth="1"/>
    <col min="7173" max="7173" width="9.6640625" style="35" customWidth="1"/>
    <col min="7174" max="7174" width="8.6640625" style="35" customWidth="1"/>
    <col min="7175" max="7175" width="9.33203125" style="35" customWidth="1"/>
    <col min="7176" max="7176" width="10.33203125" style="35" customWidth="1"/>
    <col min="7177" max="7177" width="9.5546875" style="35" customWidth="1"/>
    <col min="7178" max="7178" width="9.109375" style="35" customWidth="1"/>
    <col min="7179" max="7179" width="9.5546875" style="35" customWidth="1"/>
    <col min="7180" max="7180" width="11.33203125" style="35" bestFit="1" customWidth="1"/>
    <col min="7181" max="7424" width="8.88671875" style="35"/>
    <col min="7425" max="7425" width="15.6640625" style="35" bestFit="1" customWidth="1"/>
    <col min="7426" max="7426" width="5.109375" style="35" bestFit="1" customWidth="1"/>
    <col min="7427" max="7427" width="10.33203125" style="35" bestFit="1" customWidth="1"/>
    <col min="7428" max="7428" width="10.6640625" style="35" customWidth="1"/>
    <col min="7429" max="7429" width="9.6640625" style="35" customWidth="1"/>
    <col min="7430" max="7430" width="8.6640625" style="35" customWidth="1"/>
    <col min="7431" max="7431" width="9.33203125" style="35" customWidth="1"/>
    <col min="7432" max="7432" width="10.33203125" style="35" customWidth="1"/>
    <col min="7433" max="7433" width="9.5546875" style="35" customWidth="1"/>
    <col min="7434" max="7434" width="9.109375" style="35" customWidth="1"/>
    <col min="7435" max="7435" width="9.5546875" style="35" customWidth="1"/>
    <col min="7436" max="7436" width="11.33203125" style="35" bestFit="1" customWidth="1"/>
    <col min="7437" max="7680" width="8.88671875" style="35"/>
    <col min="7681" max="7681" width="15.6640625" style="35" bestFit="1" customWidth="1"/>
    <col min="7682" max="7682" width="5.109375" style="35" bestFit="1" customWidth="1"/>
    <col min="7683" max="7683" width="10.33203125" style="35" bestFit="1" customWidth="1"/>
    <col min="7684" max="7684" width="10.6640625" style="35" customWidth="1"/>
    <col min="7685" max="7685" width="9.6640625" style="35" customWidth="1"/>
    <col min="7686" max="7686" width="8.6640625" style="35" customWidth="1"/>
    <col min="7687" max="7687" width="9.33203125" style="35" customWidth="1"/>
    <col min="7688" max="7688" width="10.33203125" style="35" customWidth="1"/>
    <col min="7689" max="7689" width="9.5546875" style="35" customWidth="1"/>
    <col min="7690" max="7690" width="9.109375" style="35" customWidth="1"/>
    <col min="7691" max="7691" width="9.5546875" style="35" customWidth="1"/>
    <col min="7692" max="7692" width="11.33203125" style="35" bestFit="1" customWidth="1"/>
    <col min="7693" max="7936" width="8.88671875" style="35"/>
    <col min="7937" max="7937" width="15.6640625" style="35" bestFit="1" customWidth="1"/>
    <col min="7938" max="7938" width="5.109375" style="35" bestFit="1" customWidth="1"/>
    <col min="7939" max="7939" width="10.33203125" style="35" bestFit="1" customWidth="1"/>
    <col min="7940" max="7940" width="10.6640625" style="35" customWidth="1"/>
    <col min="7941" max="7941" width="9.6640625" style="35" customWidth="1"/>
    <col min="7942" max="7942" width="8.6640625" style="35" customWidth="1"/>
    <col min="7943" max="7943" width="9.33203125" style="35" customWidth="1"/>
    <col min="7944" max="7944" width="10.33203125" style="35" customWidth="1"/>
    <col min="7945" max="7945" width="9.5546875" style="35" customWidth="1"/>
    <col min="7946" max="7946" width="9.109375" style="35" customWidth="1"/>
    <col min="7947" max="7947" width="9.5546875" style="35" customWidth="1"/>
    <col min="7948" max="7948" width="11.33203125" style="35" bestFit="1" customWidth="1"/>
    <col min="7949" max="8192" width="8.88671875" style="35"/>
    <col min="8193" max="8193" width="15.6640625" style="35" bestFit="1" customWidth="1"/>
    <col min="8194" max="8194" width="5.109375" style="35" bestFit="1" customWidth="1"/>
    <col min="8195" max="8195" width="10.33203125" style="35" bestFit="1" customWidth="1"/>
    <col min="8196" max="8196" width="10.6640625" style="35" customWidth="1"/>
    <col min="8197" max="8197" width="9.6640625" style="35" customWidth="1"/>
    <col min="8198" max="8198" width="8.6640625" style="35" customWidth="1"/>
    <col min="8199" max="8199" width="9.33203125" style="35" customWidth="1"/>
    <col min="8200" max="8200" width="10.33203125" style="35" customWidth="1"/>
    <col min="8201" max="8201" width="9.5546875" style="35" customWidth="1"/>
    <col min="8202" max="8202" width="9.109375" style="35" customWidth="1"/>
    <col min="8203" max="8203" width="9.5546875" style="35" customWidth="1"/>
    <col min="8204" max="8204" width="11.33203125" style="35" bestFit="1" customWidth="1"/>
    <col min="8205" max="8448" width="8.88671875" style="35"/>
    <col min="8449" max="8449" width="15.6640625" style="35" bestFit="1" customWidth="1"/>
    <col min="8450" max="8450" width="5.109375" style="35" bestFit="1" customWidth="1"/>
    <col min="8451" max="8451" width="10.33203125" style="35" bestFit="1" customWidth="1"/>
    <col min="8452" max="8452" width="10.6640625" style="35" customWidth="1"/>
    <col min="8453" max="8453" width="9.6640625" style="35" customWidth="1"/>
    <col min="8454" max="8454" width="8.6640625" style="35" customWidth="1"/>
    <col min="8455" max="8455" width="9.33203125" style="35" customWidth="1"/>
    <col min="8456" max="8456" width="10.33203125" style="35" customWidth="1"/>
    <col min="8457" max="8457" width="9.5546875" style="35" customWidth="1"/>
    <col min="8458" max="8458" width="9.109375" style="35" customWidth="1"/>
    <col min="8459" max="8459" width="9.5546875" style="35" customWidth="1"/>
    <col min="8460" max="8460" width="11.33203125" style="35" bestFit="1" customWidth="1"/>
    <col min="8461" max="8704" width="8.88671875" style="35"/>
    <col min="8705" max="8705" width="15.6640625" style="35" bestFit="1" customWidth="1"/>
    <col min="8706" max="8706" width="5.109375" style="35" bestFit="1" customWidth="1"/>
    <col min="8707" max="8707" width="10.33203125" style="35" bestFit="1" customWidth="1"/>
    <col min="8708" max="8708" width="10.6640625" style="35" customWidth="1"/>
    <col min="8709" max="8709" width="9.6640625" style="35" customWidth="1"/>
    <col min="8710" max="8710" width="8.6640625" style="35" customWidth="1"/>
    <col min="8711" max="8711" width="9.33203125" style="35" customWidth="1"/>
    <col min="8712" max="8712" width="10.33203125" style="35" customWidth="1"/>
    <col min="8713" max="8713" width="9.5546875" style="35" customWidth="1"/>
    <col min="8714" max="8714" width="9.109375" style="35" customWidth="1"/>
    <col min="8715" max="8715" width="9.5546875" style="35" customWidth="1"/>
    <col min="8716" max="8716" width="11.33203125" style="35" bestFit="1" customWidth="1"/>
    <col min="8717" max="8960" width="8.88671875" style="35"/>
    <col min="8961" max="8961" width="15.6640625" style="35" bestFit="1" customWidth="1"/>
    <col min="8962" max="8962" width="5.109375" style="35" bestFit="1" customWidth="1"/>
    <col min="8963" max="8963" width="10.33203125" style="35" bestFit="1" customWidth="1"/>
    <col min="8964" max="8964" width="10.6640625" style="35" customWidth="1"/>
    <col min="8965" max="8965" width="9.6640625" style="35" customWidth="1"/>
    <col min="8966" max="8966" width="8.6640625" style="35" customWidth="1"/>
    <col min="8967" max="8967" width="9.33203125" style="35" customWidth="1"/>
    <col min="8968" max="8968" width="10.33203125" style="35" customWidth="1"/>
    <col min="8969" max="8969" width="9.5546875" style="35" customWidth="1"/>
    <col min="8970" max="8970" width="9.109375" style="35" customWidth="1"/>
    <col min="8971" max="8971" width="9.5546875" style="35" customWidth="1"/>
    <col min="8972" max="8972" width="11.33203125" style="35" bestFit="1" customWidth="1"/>
    <col min="8973" max="9216" width="8.88671875" style="35"/>
    <col min="9217" max="9217" width="15.6640625" style="35" bestFit="1" customWidth="1"/>
    <col min="9218" max="9218" width="5.109375" style="35" bestFit="1" customWidth="1"/>
    <col min="9219" max="9219" width="10.33203125" style="35" bestFit="1" customWidth="1"/>
    <col min="9220" max="9220" width="10.6640625" style="35" customWidth="1"/>
    <col min="9221" max="9221" width="9.6640625" style="35" customWidth="1"/>
    <col min="9222" max="9222" width="8.6640625" style="35" customWidth="1"/>
    <col min="9223" max="9223" width="9.33203125" style="35" customWidth="1"/>
    <col min="9224" max="9224" width="10.33203125" style="35" customWidth="1"/>
    <col min="9225" max="9225" width="9.5546875" style="35" customWidth="1"/>
    <col min="9226" max="9226" width="9.109375" style="35" customWidth="1"/>
    <col min="9227" max="9227" width="9.5546875" style="35" customWidth="1"/>
    <col min="9228" max="9228" width="11.33203125" style="35" bestFit="1" customWidth="1"/>
    <col min="9229" max="9472" width="8.88671875" style="35"/>
    <col min="9473" max="9473" width="15.6640625" style="35" bestFit="1" customWidth="1"/>
    <col min="9474" max="9474" width="5.109375" style="35" bestFit="1" customWidth="1"/>
    <col min="9475" max="9475" width="10.33203125" style="35" bestFit="1" customWidth="1"/>
    <col min="9476" max="9476" width="10.6640625" style="35" customWidth="1"/>
    <col min="9477" max="9477" width="9.6640625" style="35" customWidth="1"/>
    <col min="9478" max="9478" width="8.6640625" style="35" customWidth="1"/>
    <col min="9479" max="9479" width="9.33203125" style="35" customWidth="1"/>
    <col min="9480" max="9480" width="10.33203125" style="35" customWidth="1"/>
    <col min="9481" max="9481" width="9.5546875" style="35" customWidth="1"/>
    <col min="9482" max="9482" width="9.109375" style="35" customWidth="1"/>
    <col min="9483" max="9483" width="9.5546875" style="35" customWidth="1"/>
    <col min="9484" max="9484" width="11.33203125" style="35" bestFit="1" customWidth="1"/>
    <col min="9485" max="9728" width="8.88671875" style="35"/>
    <col min="9729" max="9729" width="15.6640625" style="35" bestFit="1" customWidth="1"/>
    <col min="9730" max="9730" width="5.109375" style="35" bestFit="1" customWidth="1"/>
    <col min="9731" max="9731" width="10.33203125" style="35" bestFit="1" customWidth="1"/>
    <col min="9732" max="9732" width="10.6640625" style="35" customWidth="1"/>
    <col min="9733" max="9733" width="9.6640625" style="35" customWidth="1"/>
    <col min="9734" max="9734" width="8.6640625" style="35" customWidth="1"/>
    <col min="9735" max="9735" width="9.33203125" style="35" customWidth="1"/>
    <col min="9736" max="9736" width="10.33203125" style="35" customWidth="1"/>
    <col min="9737" max="9737" width="9.5546875" style="35" customWidth="1"/>
    <col min="9738" max="9738" width="9.109375" style="35" customWidth="1"/>
    <col min="9739" max="9739" width="9.5546875" style="35" customWidth="1"/>
    <col min="9740" max="9740" width="11.33203125" style="35" bestFit="1" customWidth="1"/>
    <col min="9741" max="9984" width="8.88671875" style="35"/>
    <col min="9985" max="9985" width="15.6640625" style="35" bestFit="1" customWidth="1"/>
    <col min="9986" max="9986" width="5.109375" style="35" bestFit="1" customWidth="1"/>
    <col min="9987" max="9987" width="10.33203125" style="35" bestFit="1" customWidth="1"/>
    <col min="9988" max="9988" width="10.6640625" style="35" customWidth="1"/>
    <col min="9989" max="9989" width="9.6640625" style="35" customWidth="1"/>
    <col min="9990" max="9990" width="8.6640625" style="35" customWidth="1"/>
    <col min="9991" max="9991" width="9.33203125" style="35" customWidth="1"/>
    <col min="9992" max="9992" width="10.33203125" style="35" customWidth="1"/>
    <col min="9993" max="9993" width="9.5546875" style="35" customWidth="1"/>
    <col min="9994" max="9994" width="9.109375" style="35" customWidth="1"/>
    <col min="9995" max="9995" width="9.5546875" style="35" customWidth="1"/>
    <col min="9996" max="9996" width="11.33203125" style="35" bestFit="1" customWidth="1"/>
    <col min="9997" max="10240" width="8.88671875" style="35"/>
    <col min="10241" max="10241" width="15.6640625" style="35" bestFit="1" customWidth="1"/>
    <col min="10242" max="10242" width="5.109375" style="35" bestFit="1" customWidth="1"/>
    <col min="10243" max="10243" width="10.33203125" style="35" bestFit="1" customWidth="1"/>
    <col min="10244" max="10244" width="10.6640625" style="35" customWidth="1"/>
    <col min="10245" max="10245" width="9.6640625" style="35" customWidth="1"/>
    <col min="10246" max="10246" width="8.6640625" style="35" customWidth="1"/>
    <col min="10247" max="10247" width="9.33203125" style="35" customWidth="1"/>
    <col min="10248" max="10248" width="10.33203125" style="35" customWidth="1"/>
    <col min="10249" max="10249" width="9.5546875" style="35" customWidth="1"/>
    <col min="10250" max="10250" width="9.109375" style="35" customWidth="1"/>
    <col min="10251" max="10251" width="9.5546875" style="35" customWidth="1"/>
    <col min="10252" max="10252" width="11.33203125" style="35" bestFit="1" customWidth="1"/>
    <col min="10253" max="10496" width="8.88671875" style="35"/>
    <col min="10497" max="10497" width="15.6640625" style="35" bestFit="1" customWidth="1"/>
    <col min="10498" max="10498" width="5.109375" style="35" bestFit="1" customWidth="1"/>
    <col min="10499" max="10499" width="10.33203125" style="35" bestFit="1" customWidth="1"/>
    <col min="10500" max="10500" width="10.6640625" style="35" customWidth="1"/>
    <col min="10501" max="10501" width="9.6640625" style="35" customWidth="1"/>
    <col min="10502" max="10502" width="8.6640625" style="35" customWidth="1"/>
    <col min="10503" max="10503" width="9.33203125" style="35" customWidth="1"/>
    <col min="10504" max="10504" width="10.33203125" style="35" customWidth="1"/>
    <col min="10505" max="10505" width="9.5546875" style="35" customWidth="1"/>
    <col min="10506" max="10506" width="9.109375" style="35" customWidth="1"/>
    <col min="10507" max="10507" width="9.5546875" style="35" customWidth="1"/>
    <col min="10508" max="10508" width="11.33203125" style="35" bestFit="1" customWidth="1"/>
    <col min="10509" max="10752" width="8.88671875" style="35"/>
    <col min="10753" max="10753" width="15.6640625" style="35" bestFit="1" customWidth="1"/>
    <col min="10754" max="10754" width="5.109375" style="35" bestFit="1" customWidth="1"/>
    <col min="10755" max="10755" width="10.33203125" style="35" bestFit="1" customWidth="1"/>
    <col min="10756" max="10756" width="10.6640625" style="35" customWidth="1"/>
    <col min="10757" max="10757" width="9.6640625" style="35" customWidth="1"/>
    <col min="10758" max="10758" width="8.6640625" style="35" customWidth="1"/>
    <col min="10759" max="10759" width="9.33203125" style="35" customWidth="1"/>
    <col min="10760" max="10760" width="10.33203125" style="35" customWidth="1"/>
    <col min="10761" max="10761" width="9.5546875" style="35" customWidth="1"/>
    <col min="10762" max="10762" width="9.109375" style="35" customWidth="1"/>
    <col min="10763" max="10763" width="9.5546875" style="35" customWidth="1"/>
    <col min="10764" max="10764" width="11.33203125" style="35" bestFit="1" customWidth="1"/>
    <col min="10765" max="11008" width="8.88671875" style="35"/>
    <col min="11009" max="11009" width="15.6640625" style="35" bestFit="1" customWidth="1"/>
    <col min="11010" max="11010" width="5.109375" style="35" bestFit="1" customWidth="1"/>
    <col min="11011" max="11011" width="10.33203125" style="35" bestFit="1" customWidth="1"/>
    <col min="11012" max="11012" width="10.6640625" style="35" customWidth="1"/>
    <col min="11013" max="11013" width="9.6640625" style="35" customWidth="1"/>
    <col min="11014" max="11014" width="8.6640625" style="35" customWidth="1"/>
    <col min="11015" max="11015" width="9.33203125" style="35" customWidth="1"/>
    <col min="11016" max="11016" width="10.33203125" style="35" customWidth="1"/>
    <col min="11017" max="11017" width="9.5546875" style="35" customWidth="1"/>
    <col min="11018" max="11018" width="9.109375" style="35" customWidth="1"/>
    <col min="11019" max="11019" width="9.5546875" style="35" customWidth="1"/>
    <col min="11020" max="11020" width="11.33203125" style="35" bestFit="1" customWidth="1"/>
    <col min="11021" max="11264" width="8.88671875" style="35"/>
    <col min="11265" max="11265" width="15.6640625" style="35" bestFit="1" customWidth="1"/>
    <col min="11266" max="11266" width="5.109375" style="35" bestFit="1" customWidth="1"/>
    <col min="11267" max="11267" width="10.33203125" style="35" bestFit="1" customWidth="1"/>
    <col min="11268" max="11268" width="10.6640625" style="35" customWidth="1"/>
    <col min="11269" max="11269" width="9.6640625" style="35" customWidth="1"/>
    <col min="11270" max="11270" width="8.6640625" style="35" customWidth="1"/>
    <col min="11271" max="11271" width="9.33203125" style="35" customWidth="1"/>
    <col min="11272" max="11272" width="10.33203125" style="35" customWidth="1"/>
    <col min="11273" max="11273" width="9.5546875" style="35" customWidth="1"/>
    <col min="11274" max="11274" width="9.109375" style="35" customWidth="1"/>
    <col min="11275" max="11275" width="9.5546875" style="35" customWidth="1"/>
    <col min="11276" max="11276" width="11.33203125" style="35" bestFit="1" customWidth="1"/>
    <col min="11277" max="11520" width="8.88671875" style="35"/>
    <col min="11521" max="11521" width="15.6640625" style="35" bestFit="1" customWidth="1"/>
    <col min="11522" max="11522" width="5.109375" style="35" bestFit="1" customWidth="1"/>
    <col min="11523" max="11523" width="10.33203125" style="35" bestFit="1" customWidth="1"/>
    <col min="11524" max="11524" width="10.6640625" style="35" customWidth="1"/>
    <col min="11525" max="11525" width="9.6640625" style="35" customWidth="1"/>
    <col min="11526" max="11526" width="8.6640625" style="35" customWidth="1"/>
    <col min="11527" max="11527" width="9.33203125" style="35" customWidth="1"/>
    <col min="11528" max="11528" width="10.33203125" style="35" customWidth="1"/>
    <col min="11529" max="11529" width="9.5546875" style="35" customWidth="1"/>
    <col min="11530" max="11530" width="9.109375" style="35" customWidth="1"/>
    <col min="11531" max="11531" width="9.5546875" style="35" customWidth="1"/>
    <col min="11532" max="11532" width="11.33203125" style="35" bestFit="1" customWidth="1"/>
    <col min="11533" max="11776" width="8.88671875" style="35"/>
    <col min="11777" max="11777" width="15.6640625" style="35" bestFit="1" customWidth="1"/>
    <col min="11778" max="11778" width="5.109375" style="35" bestFit="1" customWidth="1"/>
    <col min="11779" max="11779" width="10.33203125" style="35" bestFit="1" customWidth="1"/>
    <col min="11780" max="11780" width="10.6640625" style="35" customWidth="1"/>
    <col min="11781" max="11781" width="9.6640625" style="35" customWidth="1"/>
    <col min="11782" max="11782" width="8.6640625" style="35" customWidth="1"/>
    <col min="11783" max="11783" width="9.33203125" style="35" customWidth="1"/>
    <col min="11784" max="11784" width="10.33203125" style="35" customWidth="1"/>
    <col min="11785" max="11785" width="9.5546875" style="35" customWidth="1"/>
    <col min="11786" max="11786" width="9.109375" style="35" customWidth="1"/>
    <col min="11787" max="11787" width="9.5546875" style="35" customWidth="1"/>
    <col min="11788" max="11788" width="11.33203125" style="35" bestFit="1" customWidth="1"/>
    <col min="11789" max="12032" width="8.88671875" style="35"/>
    <col min="12033" max="12033" width="15.6640625" style="35" bestFit="1" customWidth="1"/>
    <col min="12034" max="12034" width="5.109375" style="35" bestFit="1" customWidth="1"/>
    <col min="12035" max="12035" width="10.33203125" style="35" bestFit="1" customWidth="1"/>
    <col min="12036" max="12036" width="10.6640625" style="35" customWidth="1"/>
    <col min="12037" max="12037" width="9.6640625" style="35" customWidth="1"/>
    <col min="12038" max="12038" width="8.6640625" style="35" customWidth="1"/>
    <col min="12039" max="12039" width="9.33203125" style="35" customWidth="1"/>
    <col min="12040" max="12040" width="10.33203125" style="35" customWidth="1"/>
    <col min="12041" max="12041" width="9.5546875" style="35" customWidth="1"/>
    <col min="12042" max="12042" width="9.109375" style="35" customWidth="1"/>
    <col min="12043" max="12043" width="9.5546875" style="35" customWidth="1"/>
    <col min="12044" max="12044" width="11.33203125" style="35" bestFit="1" customWidth="1"/>
    <col min="12045" max="12288" width="8.88671875" style="35"/>
    <col min="12289" max="12289" width="15.6640625" style="35" bestFit="1" customWidth="1"/>
    <col min="12290" max="12290" width="5.109375" style="35" bestFit="1" customWidth="1"/>
    <col min="12291" max="12291" width="10.33203125" style="35" bestFit="1" customWidth="1"/>
    <col min="12292" max="12292" width="10.6640625" style="35" customWidth="1"/>
    <col min="12293" max="12293" width="9.6640625" style="35" customWidth="1"/>
    <col min="12294" max="12294" width="8.6640625" style="35" customWidth="1"/>
    <col min="12295" max="12295" width="9.33203125" style="35" customWidth="1"/>
    <col min="12296" max="12296" width="10.33203125" style="35" customWidth="1"/>
    <col min="12297" max="12297" width="9.5546875" style="35" customWidth="1"/>
    <col min="12298" max="12298" width="9.109375" style="35" customWidth="1"/>
    <col min="12299" max="12299" width="9.5546875" style="35" customWidth="1"/>
    <col min="12300" max="12300" width="11.33203125" style="35" bestFit="1" customWidth="1"/>
    <col min="12301" max="12544" width="8.88671875" style="35"/>
    <col min="12545" max="12545" width="15.6640625" style="35" bestFit="1" customWidth="1"/>
    <col min="12546" max="12546" width="5.109375" style="35" bestFit="1" customWidth="1"/>
    <col min="12547" max="12547" width="10.33203125" style="35" bestFit="1" customWidth="1"/>
    <col min="12548" max="12548" width="10.6640625" style="35" customWidth="1"/>
    <col min="12549" max="12549" width="9.6640625" style="35" customWidth="1"/>
    <col min="12550" max="12550" width="8.6640625" style="35" customWidth="1"/>
    <col min="12551" max="12551" width="9.33203125" style="35" customWidth="1"/>
    <col min="12552" max="12552" width="10.33203125" style="35" customWidth="1"/>
    <col min="12553" max="12553" width="9.5546875" style="35" customWidth="1"/>
    <col min="12554" max="12554" width="9.109375" style="35" customWidth="1"/>
    <col min="12555" max="12555" width="9.5546875" style="35" customWidth="1"/>
    <col min="12556" max="12556" width="11.33203125" style="35" bestFit="1" customWidth="1"/>
    <col min="12557" max="12800" width="8.88671875" style="35"/>
    <col min="12801" max="12801" width="15.6640625" style="35" bestFit="1" customWidth="1"/>
    <col min="12802" max="12802" width="5.109375" style="35" bestFit="1" customWidth="1"/>
    <col min="12803" max="12803" width="10.33203125" style="35" bestFit="1" customWidth="1"/>
    <col min="12804" max="12804" width="10.6640625" style="35" customWidth="1"/>
    <col min="12805" max="12805" width="9.6640625" style="35" customWidth="1"/>
    <col min="12806" max="12806" width="8.6640625" style="35" customWidth="1"/>
    <col min="12807" max="12807" width="9.33203125" style="35" customWidth="1"/>
    <col min="12808" max="12808" width="10.33203125" style="35" customWidth="1"/>
    <col min="12809" max="12809" width="9.5546875" style="35" customWidth="1"/>
    <col min="12810" max="12810" width="9.109375" style="35" customWidth="1"/>
    <col min="12811" max="12811" width="9.5546875" style="35" customWidth="1"/>
    <col min="12812" max="12812" width="11.33203125" style="35" bestFit="1" customWidth="1"/>
    <col min="12813" max="13056" width="8.88671875" style="35"/>
    <col min="13057" max="13057" width="15.6640625" style="35" bestFit="1" customWidth="1"/>
    <col min="13058" max="13058" width="5.109375" style="35" bestFit="1" customWidth="1"/>
    <col min="13059" max="13059" width="10.33203125" style="35" bestFit="1" customWidth="1"/>
    <col min="13060" max="13060" width="10.6640625" style="35" customWidth="1"/>
    <col min="13061" max="13061" width="9.6640625" style="35" customWidth="1"/>
    <col min="13062" max="13062" width="8.6640625" style="35" customWidth="1"/>
    <col min="13063" max="13063" width="9.33203125" style="35" customWidth="1"/>
    <col min="13064" max="13064" width="10.33203125" style="35" customWidth="1"/>
    <col min="13065" max="13065" width="9.5546875" style="35" customWidth="1"/>
    <col min="13066" max="13066" width="9.109375" style="35" customWidth="1"/>
    <col min="13067" max="13067" width="9.5546875" style="35" customWidth="1"/>
    <col min="13068" max="13068" width="11.33203125" style="35" bestFit="1" customWidth="1"/>
    <col min="13069" max="13312" width="8.88671875" style="35"/>
    <col min="13313" max="13313" width="15.6640625" style="35" bestFit="1" customWidth="1"/>
    <col min="13314" max="13314" width="5.109375" style="35" bestFit="1" customWidth="1"/>
    <col min="13315" max="13315" width="10.33203125" style="35" bestFit="1" customWidth="1"/>
    <col min="13316" max="13316" width="10.6640625" style="35" customWidth="1"/>
    <col min="13317" max="13317" width="9.6640625" style="35" customWidth="1"/>
    <col min="13318" max="13318" width="8.6640625" style="35" customWidth="1"/>
    <col min="13319" max="13319" width="9.33203125" style="35" customWidth="1"/>
    <col min="13320" max="13320" width="10.33203125" style="35" customWidth="1"/>
    <col min="13321" max="13321" width="9.5546875" style="35" customWidth="1"/>
    <col min="13322" max="13322" width="9.109375" style="35" customWidth="1"/>
    <col min="13323" max="13323" width="9.5546875" style="35" customWidth="1"/>
    <col min="13324" max="13324" width="11.33203125" style="35" bestFit="1" customWidth="1"/>
    <col min="13325" max="13568" width="8.88671875" style="35"/>
    <col min="13569" max="13569" width="15.6640625" style="35" bestFit="1" customWidth="1"/>
    <col min="13570" max="13570" width="5.109375" style="35" bestFit="1" customWidth="1"/>
    <col min="13571" max="13571" width="10.33203125" style="35" bestFit="1" customWidth="1"/>
    <col min="13572" max="13572" width="10.6640625" style="35" customWidth="1"/>
    <col min="13573" max="13573" width="9.6640625" style="35" customWidth="1"/>
    <col min="13574" max="13574" width="8.6640625" style="35" customWidth="1"/>
    <col min="13575" max="13575" width="9.33203125" style="35" customWidth="1"/>
    <col min="13576" max="13576" width="10.33203125" style="35" customWidth="1"/>
    <col min="13577" max="13577" width="9.5546875" style="35" customWidth="1"/>
    <col min="13578" max="13578" width="9.109375" style="35" customWidth="1"/>
    <col min="13579" max="13579" width="9.5546875" style="35" customWidth="1"/>
    <col min="13580" max="13580" width="11.33203125" style="35" bestFit="1" customWidth="1"/>
    <col min="13581" max="13824" width="8.88671875" style="35"/>
    <col min="13825" max="13825" width="15.6640625" style="35" bestFit="1" customWidth="1"/>
    <col min="13826" max="13826" width="5.109375" style="35" bestFit="1" customWidth="1"/>
    <col min="13827" max="13827" width="10.33203125" style="35" bestFit="1" customWidth="1"/>
    <col min="13828" max="13828" width="10.6640625" style="35" customWidth="1"/>
    <col min="13829" max="13829" width="9.6640625" style="35" customWidth="1"/>
    <col min="13830" max="13830" width="8.6640625" style="35" customWidth="1"/>
    <col min="13831" max="13831" width="9.33203125" style="35" customWidth="1"/>
    <col min="13832" max="13832" width="10.33203125" style="35" customWidth="1"/>
    <col min="13833" max="13833" width="9.5546875" style="35" customWidth="1"/>
    <col min="13834" max="13834" width="9.109375" style="35" customWidth="1"/>
    <col min="13835" max="13835" width="9.5546875" style="35" customWidth="1"/>
    <col min="13836" max="13836" width="11.33203125" style="35" bestFit="1" customWidth="1"/>
    <col min="13837" max="14080" width="8.88671875" style="35"/>
    <col min="14081" max="14081" width="15.6640625" style="35" bestFit="1" customWidth="1"/>
    <col min="14082" max="14082" width="5.109375" style="35" bestFit="1" customWidth="1"/>
    <col min="14083" max="14083" width="10.33203125" style="35" bestFit="1" customWidth="1"/>
    <col min="14084" max="14084" width="10.6640625" style="35" customWidth="1"/>
    <col min="14085" max="14085" width="9.6640625" style="35" customWidth="1"/>
    <col min="14086" max="14086" width="8.6640625" style="35" customWidth="1"/>
    <col min="14087" max="14087" width="9.33203125" style="35" customWidth="1"/>
    <col min="14088" max="14088" width="10.33203125" style="35" customWidth="1"/>
    <col min="14089" max="14089" width="9.5546875" style="35" customWidth="1"/>
    <col min="14090" max="14090" width="9.109375" style="35" customWidth="1"/>
    <col min="14091" max="14091" width="9.5546875" style="35" customWidth="1"/>
    <col min="14092" max="14092" width="11.33203125" style="35" bestFit="1" customWidth="1"/>
    <col min="14093" max="14336" width="8.88671875" style="35"/>
    <col min="14337" max="14337" width="15.6640625" style="35" bestFit="1" customWidth="1"/>
    <col min="14338" max="14338" width="5.109375" style="35" bestFit="1" customWidth="1"/>
    <col min="14339" max="14339" width="10.33203125" style="35" bestFit="1" customWidth="1"/>
    <col min="14340" max="14340" width="10.6640625" style="35" customWidth="1"/>
    <col min="14341" max="14341" width="9.6640625" style="35" customWidth="1"/>
    <col min="14342" max="14342" width="8.6640625" style="35" customWidth="1"/>
    <col min="14343" max="14343" width="9.33203125" style="35" customWidth="1"/>
    <col min="14344" max="14344" width="10.33203125" style="35" customWidth="1"/>
    <col min="14345" max="14345" width="9.5546875" style="35" customWidth="1"/>
    <col min="14346" max="14346" width="9.109375" style="35" customWidth="1"/>
    <col min="14347" max="14347" width="9.5546875" style="35" customWidth="1"/>
    <col min="14348" max="14348" width="11.33203125" style="35" bestFit="1" customWidth="1"/>
    <col min="14349" max="14592" width="8.88671875" style="35"/>
    <col min="14593" max="14593" width="15.6640625" style="35" bestFit="1" customWidth="1"/>
    <col min="14594" max="14594" width="5.109375" style="35" bestFit="1" customWidth="1"/>
    <col min="14595" max="14595" width="10.33203125" style="35" bestFit="1" customWidth="1"/>
    <col min="14596" max="14596" width="10.6640625" style="35" customWidth="1"/>
    <col min="14597" max="14597" width="9.6640625" style="35" customWidth="1"/>
    <col min="14598" max="14598" width="8.6640625" style="35" customWidth="1"/>
    <col min="14599" max="14599" width="9.33203125" style="35" customWidth="1"/>
    <col min="14600" max="14600" width="10.33203125" style="35" customWidth="1"/>
    <col min="14601" max="14601" width="9.5546875" style="35" customWidth="1"/>
    <col min="14602" max="14602" width="9.109375" style="35" customWidth="1"/>
    <col min="14603" max="14603" width="9.5546875" style="35" customWidth="1"/>
    <col min="14604" max="14604" width="11.33203125" style="35" bestFit="1" customWidth="1"/>
    <col min="14605" max="14848" width="8.88671875" style="35"/>
    <col min="14849" max="14849" width="15.6640625" style="35" bestFit="1" customWidth="1"/>
    <col min="14850" max="14850" width="5.109375" style="35" bestFit="1" customWidth="1"/>
    <col min="14851" max="14851" width="10.33203125" style="35" bestFit="1" customWidth="1"/>
    <col min="14852" max="14852" width="10.6640625" style="35" customWidth="1"/>
    <col min="14853" max="14853" width="9.6640625" style="35" customWidth="1"/>
    <col min="14854" max="14854" width="8.6640625" style="35" customWidth="1"/>
    <col min="14855" max="14855" width="9.33203125" style="35" customWidth="1"/>
    <col min="14856" max="14856" width="10.33203125" style="35" customWidth="1"/>
    <col min="14857" max="14857" width="9.5546875" style="35" customWidth="1"/>
    <col min="14858" max="14858" width="9.109375" style="35" customWidth="1"/>
    <col min="14859" max="14859" width="9.5546875" style="35" customWidth="1"/>
    <col min="14860" max="14860" width="11.33203125" style="35" bestFit="1" customWidth="1"/>
    <col min="14861" max="15104" width="8.88671875" style="35"/>
    <col min="15105" max="15105" width="15.6640625" style="35" bestFit="1" customWidth="1"/>
    <col min="15106" max="15106" width="5.109375" style="35" bestFit="1" customWidth="1"/>
    <col min="15107" max="15107" width="10.33203125" style="35" bestFit="1" customWidth="1"/>
    <col min="15108" max="15108" width="10.6640625" style="35" customWidth="1"/>
    <col min="15109" max="15109" width="9.6640625" style="35" customWidth="1"/>
    <col min="15110" max="15110" width="8.6640625" style="35" customWidth="1"/>
    <col min="15111" max="15111" width="9.33203125" style="35" customWidth="1"/>
    <col min="15112" max="15112" width="10.33203125" style="35" customWidth="1"/>
    <col min="15113" max="15113" width="9.5546875" style="35" customWidth="1"/>
    <col min="15114" max="15114" width="9.109375" style="35" customWidth="1"/>
    <col min="15115" max="15115" width="9.5546875" style="35" customWidth="1"/>
    <col min="15116" max="15116" width="11.33203125" style="35" bestFit="1" customWidth="1"/>
    <col min="15117" max="15360" width="8.88671875" style="35"/>
    <col min="15361" max="15361" width="15.6640625" style="35" bestFit="1" customWidth="1"/>
    <col min="15362" max="15362" width="5.109375" style="35" bestFit="1" customWidth="1"/>
    <col min="15363" max="15363" width="10.33203125" style="35" bestFit="1" customWidth="1"/>
    <col min="15364" max="15364" width="10.6640625" style="35" customWidth="1"/>
    <col min="15365" max="15365" width="9.6640625" style="35" customWidth="1"/>
    <col min="15366" max="15366" width="8.6640625" style="35" customWidth="1"/>
    <col min="15367" max="15367" width="9.33203125" style="35" customWidth="1"/>
    <col min="15368" max="15368" width="10.33203125" style="35" customWidth="1"/>
    <col min="15369" max="15369" width="9.5546875" style="35" customWidth="1"/>
    <col min="15370" max="15370" width="9.109375" style="35" customWidth="1"/>
    <col min="15371" max="15371" width="9.5546875" style="35" customWidth="1"/>
    <col min="15372" max="15372" width="11.33203125" style="35" bestFit="1" customWidth="1"/>
    <col min="15373" max="15616" width="8.88671875" style="35"/>
    <col min="15617" max="15617" width="15.6640625" style="35" bestFit="1" customWidth="1"/>
    <col min="15618" max="15618" width="5.109375" style="35" bestFit="1" customWidth="1"/>
    <col min="15619" max="15619" width="10.33203125" style="35" bestFit="1" customWidth="1"/>
    <col min="15620" max="15620" width="10.6640625" style="35" customWidth="1"/>
    <col min="15621" max="15621" width="9.6640625" style="35" customWidth="1"/>
    <col min="15622" max="15622" width="8.6640625" style="35" customWidth="1"/>
    <col min="15623" max="15623" width="9.33203125" style="35" customWidth="1"/>
    <col min="15624" max="15624" width="10.33203125" style="35" customWidth="1"/>
    <col min="15625" max="15625" width="9.5546875" style="35" customWidth="1"/>
    <col min="15626" max="15626" width="9.109375" style="35" customWidth="1"/>
    <col min="15627" max="15627" width="9.5546875" style="35" customWidth="1"/>
    <col min="15628" max="15628" width="11.33203125" style="35" bestFit="1" customWidth="1"/>
    <col min="15629" max="15872" width="8.88671875" style="35"/>
    <col min="15873" max="15873" width="15.6640625" style="35" bestFit="1" customWidth="1"/>
    <col min="15874" max="15874" width="5.109375" style="35" bestFit="1" customWidth="1"/>
    <col min="15875" max="15875" width="10.33203125" style="35" bestFit="1" customWidth="1"/>
    <col min="15876" max="15876" width="10.6640625" style="35" customWidth="1"/>
    <col min="15877" max="15877" width="9.6640625" style="35" customWidth="1"/>
    <col min="15878" max="15878" width="8.6640625" style="35" customWidth="1"/>
    <col min="15879" max="15879" width="9.33203125" style="35" customWidth="1"/>
    <col min="15880" max="15880" width="10.33203125" style="35" customWidth="1"/>
    <col min="15881" max="15881" width="9.5546875" style="35" customWidth="1"/>
    <col min="15882" max="15882" width="9.109375" style="35" customWidth="1"/>
    <col min="15883" max="15883" width="9.5546875" style="35" customWidth="1"/>
    <col min="15884" max="15884" width="11.33203125" style="35" bestFit="1" customWidth="1"/>
    <col min="15885" max="16128" width="8.88671875" style="35"/>
    <col min="16129" max="16129" width="15.6640625" style="35" bestFit="1" customWidth="1"/>
    <col min="16130" max="16130" width="5.109375" style="35" bestFit="1" customWidth="1"/>
    <col min="16131" max="16131" width="10.33203125" style="35" bestFit="1" customWidth="1"/>
    <col min="16132" max="16132" width="10.6640625" style="35" customWidth="1"/>
    <col min="16133" max="16133" width="9.6640625" style="35" customWidth="1"/>
    <col min="16134" max="16134" width="8.6640625" style="35" customWidth="1"/>
    <col min="16135" max="16135" width="9.33203125" style="35" customWidth="1"/>
    <col min="16136" max="16136" width="10.33203125" style="35" customWidth="1"/>
    <col min="16137" max="16137" width="9.5546875" style="35" customWidth="1"/>
    <col min="16138" max="16138" width="9.109375" style="35" customWidth="1"/>
    <col min="16139" max="16139" width="9.5546875" style="35" customWidth="1"/>
    <col min="16140" max="16140" width="11.33203125" style="35" bestFit="1" customWidth="1"/>
    <col min="16141" max="16384" width="8.88671875" style="35"/>
  </cols>
  <sheetData>
    <row r="1" spans="1:12">
      <c r="A1" s="1458" t="s">
        <v>5207</v>
      </c>
    </row>
    <row r="2" spans="1:12" ht="17.399999999999999">
      <c r="A2" s="288" t="s">
        <v>231</v>
      </c>
      <c r="B2" s="1685" t="s">
        <v>4106</v>
      </c>
      <c r="C2" s="1685"/>
      <c r="D2" s="1685"/>
      <c r="E2" s="1685"/>
      <c r="F2" s="1685"/>
      <c r="G2" s="1685"/>
      <c r="H2" s="1685"/>
      <c r="I2" s="1685"/>
      <c r="J2" s="1685"/>
      <c r="K2" s="1685"/>
      <c r="L2" s="56"/>
    </row>
    <row r="3" spans="1:12" ht="18" thickBot="1">
      <c r="A3" s="426"/>
      <c r="B3" s="1684" t="s">
        <v>4107</v>
      </c>
      <c r="C3" s="1684"/>
      <c r="D3" s="1684"/>
      <c r="E3" s="1684"/>
      <c r="F3" s="1684"/>
      <c r="G3" s="1684"/>
      <c r="H3" s="1684"/>
      <c r="I3" s="1684"/>
      <c r="J3" s="1684"/>
      <c r="K3" s="1684"/>
      <c r="L3" s="436"/>
    </row>
    <row r="4" spans="1:12">
      <c r="A4" s="401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</row>
    <row r="5" spans="1:12" ht="13.8" thickBot="1">
      <c r="A5" s="289"/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  <c r="L5" s="403"/>
    </row>
    <row r="6" spans="1:12">
      <c r="A6" s="279" t="s">
        <v>4108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</row>
    <row r="7" spans="1:12" ht="13.8" thickBot="1">
      <c r="A7" s="279" t="s">
        <v>4109</v>
      </c>
      <c r="B7" s="269"/>
      <c r="C7" s="1681" t="s">
        <v>4110</v>
      </c>
      <c r="D7" s="1681"/>
      <c r="E7" s="1681"/>
      <c r="F7" s="1681"/>
      <c r="G7" s="1681"/>
      <c r="H7" s="1681"/>
      <c r="I7" s="1681"/>
      <c r="J7" s="1681"/>
      <c r="K7" s="1681"/>
      <c r="L7" s="403"/>
    </row>
    <row r="8" spans="1:12">
      <c r="A8" s="279" t="s">
        <v>3860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</row>
    <row r="9" spans="1:12" ht="24.6" thickBot="1">
      <c r="A9" s="281"/>
      <c r="B9" s="403" t="s">
        <v>3</v>
      </c>
      <c r="C9" s="403" t="s">
        <v>1500</v>
      </c>
      <c r="D9" s="403" t="s">
        <v>1476</v>
      </c>
      <c r="E9" s="403" t="s">
        <v>1475</v>
      </c>
      <c r="F9" s="403" t="s">
        <v>1474</v>
      </c>
      <c r="G9" s="403" t="s">
        <v>1473</v>
      </c>
      <c r="H9" s="403" t="s">
        <v>1472</v>
      </c>
      <c r="I9" s="403" t="s">
        <v>1471</v>
      </c>
      <c r="J9" s="403" t="s">
        <v>1470</v>
      </c>
      <c r="K9" s="403" t="s">
        <v>1499</v>
      </c>
      <c r="L9" s="403" t="s">
        <v>1535</v>
      </c>
    </row>
    <row r="10" spans="1:12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</row>
    <row r="11" spans="1:12">
      <c r="A11" s="291" t="s">
        <v>1</v>
      </c>
      <c r="B11" s="430">
        <v>242005</v>
      </c>
      <c r="C11" s="430">
        <v>59</v>
      </c>
      <c r="D11" s="430">
        <v>13271</v>
      </c>
      <c r="E11" s="430">
        <v>40798</v>
      </c>
      <c r="F11" s="430">
        <v>48693</v>
      </c>
      <c r="G11" s="430">
        <v>51645</v>
      </c>
      <c r="H11" s="430">
        <v>35465</v>
      </c>
      <c r="I11" s="430">
        <v>17462</v>
      </c>
      <c r="J11" s="430">
        <v>6748</v>
      </c>
      <c r="K11" s="430">
        <v>3465</v>
      </c>
      <c r="L11" s="430">
        <v>24399</v>
      </c>
    </row>
    <row r="12" spans="1:12">
      <c r="A12" s="286" t="s">
        <v>1498</v>
      </c>
      <c r="B12" s="405">
        <v>902</v>
      </c>
      <c r="C12" s="405">
        <v>16</v>
      </c>
      <c r="D12" s="405">
        <v>471</v>
      </c>
      <c r="E12" s="405">
        <v>108</v>
      </c>
      <c r="F12" s="405">
        <v>21</v>
      </c>
      <c r="G12" s="405">
        <v>5</v>
      </c>
      <c r="H12" s="405">
        <v>2</v>
      </c>
      <c r="I12" s="405">
        <v>1</v>
      </c>
      <c r="J12" s="405">
        <v>2</v>
      </c>
      <c r="K12" s="405">
        <v>0</v>
      </c>
      <c r="L12" s="405">
        <v>276</v>
      </c>
    </row>
    <row r="13" spans="1:12">
      <c r="A13" s="286" t="s">
        <v>1497</v>
      </c>
      <c r="B13" s="405">
        <v>31506</v>
      </c>
      <c r="C13" s="405">
        <v>42</v>
      </c>
      <c r="D13" s="405">
        <v>10566</v>
      </c>
      <c r="E13" s="405">
        <v>11465</v>
      </c>
      <c r="F13" s="405">
        <v>2653</v>
      </c>
      <c r="G13" s="405">
        <v>718</v>
      </c>
      <c r="H13" s="405">
        <v>244</v>
      </c>
      <c r="I13" s="405">
        <v>98</v>
      </c>
      <c r="J13" s="405">
        <v>48</v>
      </c>
      <c r="K13" s="405">
        <v>36</v>
      </c>
      <c r="L13" s="405">
        <v>5636</v>
      </c>
    </row>
    <row r="14" spans="1:12">
      <c r="A14" s="286" t="s">
        <v>1496</v>
      </c>
      <c r="B14" s="405">
        <v>56898</v>
      </c>
      <c r="C14" s="405">
        <v>1</v>
      </c>
      <c r="D14" s="405">
        <v>1965</v>
      </c>
      <c r="E14" s="405">
        <v>22281</v>
      </c>
      <c r="F14" s="405">
        <v>16608</v>
      </c>
      <c r="G14" s="405">
        <v>5724</v>
      </c>
      <c r="H14" s="405">
        <v>1736</v>
      </c>
      <c r="I14" s="405">
        <v>679</v>
      </c>
      <c r="J14" s="405">
        <v>269</v>
      </c>
      <c r="K14" s="405">
        <v>147</v>
      </c>
      <c r="L14" s="405">
        <v>7488</v>
      </c>
    </row>
    <row r="15" spans="1:12">
      <c r="A15" s="286" t="s">
        <v>1495</v>
      </c>
      <c r="B15" s="405">
        <v>58140</v>
      </c>
      <c r="C15" s="405">
        <v>0</v>
      </c>
      <c r="D15" s="405">
        <v>211</v>
      </c>
      <c r="E15" s="405">
        <v>5328</v>
      </c>
      <c r="F15" s="405">
        <v>21236</v>
      </c>
      <c r="G15" s="405">
        <v>17672</v>
      </c>
      <c r="H15" s="405">
        <v>5759</v>
      </c>
      <c r="I15" s="405">
        <v>1917</v>
      </c>
      <c r="J15" s="405">
        <v>703</v>
      </c>
      <c r="K15" s="405">
        <v>353</v>
      </c>
      <c r="L15" s="405">
        <v>4961</v>
      </c>
    </row>
    <row r="16" spans="1:12">
      <c r="A16" s="286" t="s">
        <v>1494</v>
      </c>
      <c r="B16" s="405">
        <v>53625</v>
      </c>
      <c r="C16" s="405">
        <v>0</v>
      </c>
      <c r="D16" s="405">
        <v>43</v>
      </c>
      <c r="E16" s="405">
        <v>1247</v>
      </c>
      <c r="F16" s="405">
        <v>6490</v>
      </c>
      <c r="G16" s="405">
        <v>21495</v>
      </c>
      <c r="H16" s="405">
        <v>14150</v>
      </c>
      <c r="I16" s="405">
        <v>4693</v>
      </c>
      <c r="J16" s="405">
        <v>1449</v>
      </c>
      <c r="K16" s="405">
        <v>753</v>
      </c>
      <c r="L16" s="405">
        <v>3305</v>
      </c>
    </row>
    <row r="17" spans="1:12">
      <c r="A17" s="286" t="s">
        <v>1493</v>
      </c>
      <c r="B17" s="405">
        <v>31614</v>
      </c>
      <c r="C17" s="405">
        <v>0</v>
      </c>
      <c r="D17" s="405">
        <v>12</v>
      </c>
      <c r="E17" s="405">
        <v>304</v>
      </c>
      <c r="F17" s="405">
        <v>1437</v>
      </c>
      <c r="G17" s="405">
        <v>5269</v>
      </c>
      <c r="H17" s="405">
        <v>11817</v>
      </c>
      <c r="I17" s="405">
        <v>7148</v>
      </c>
      <c r="J17" s="405">
        <v>2506</v>
      </c>
      <c r="K17" s="405">
        <v>1187</v>
      </c>
      <c r="L17" s="405">
        <v>1934</v>
      </c>
    </row>
    <row r="18" spans="1:12">
      <c r="A18" s="286" t="s">
        <v>1492</v>
      </c>
      <c r="B18" s="405">
        <v>8814</v>
      </c>
      <c r="C18" s="405">
        <v>0</v>
      </c>
      <c r="D18" s="405">
        <v>2</v>
      </c>
      <c r="E18" s="405">
        <v>55</v>
      </c>
      <c r="F18" s="405">
        <v>231</v>
      </c>
      <c r="G18" s="405">
        <v>736</v>
      </c>
      <c r="H18" s="405">
        <v>1710</v>
      </c>
      <c r="I18" s="405">
        <v>2842</v>
      </c>
      <c r="J18" s="405">
        <v>1630</v>
      </c>
      <c r="K18" s="405">
        <v>871</v>
      </c>
      <c r="L18" s="405">
        <v>737</v>
      </c>
    </row>
    <row r="19" spans="1:12">
      <c r="A19" s="286" t="s">
        <v>1491</v>
      </c>
      <c r="B19" s="405">
        <v>448</v>
      </c>
      <c r="C19" s="405">
        <v>0</v>
      </c>
      <c r="D19" s="405">
        <v>0</v>
      </c>
      <c r="E19" s="405">
        <v>1</v>
      </c>
      <c r="F19" s="405">
        <v>7</v>
      </c>
      <c r="G19" s="405">
        <v>20</v>
      </c>
      <c r="H19" s="405">
        <v>45</v>
      </c>
      <c r="I19" s="405">
        <v>81</v>
      </c>
      <c r="J19" s="405">
        <v>137</v>
      </c>
      <c r="K19" s="405">
        <v>115</v>
      </c>
      <c r="L19" s="405">
        <v>42</v>
      </c>
    </row>
    <row r="20" spans="1:12">
      <c r="A20" s="286" t="s">
        <v>1490</v>
      </c>
      <c r="B20" s="405">
        <v>12</v>
      </c>
      <c r="C20" s="405">
        <v>0</v>
      </c>
      <c r="D20" s="405">
        <v>0</v>
      </c>
      <c r="E20" s="405">
        <v>0</v>
      </c>
      <c r="F20" s="405">
        <v>1</v>
      </c>
      <c r="G20" s="405">
        <v>0</v>
      </c>
      <c r="H20" s="405">
        <v>0</v>
      </c>
      <c r="I20" s="405">
        <v>1</v>
      </c>
      <c r="J20" s="405">
        <v>3</v>
      </c>
      <c r="K20" s="405">
        <v>2</v>
      </c>
      <c r="L20" s="405">
        <v>5</v>
      </c>
    </row>
    <row r="21" spans="1:12">
      <c r="A21" s="286" t="s">
        <v>4111</v>
      </c>
      <c r="B21" s="405">
        <v>46</v>
      </c>
      <c r="C21" s="405">
        <v>0</v>
      </c>
      <c r="D21" s="405">
        <v>1</v>
      </c>
      <c r="E21" s="405">
        <v>9</v>
      </c>
      <c r="F21" s="405">
        <v>9</v>
      </c>
      <c r="G21" s="405">
        <v>6</v>
      </c>
      <c r="H21" s="405">
        <v>2</v>
      </c>
      <c r="I21" s="405">
        <v>2</v>
      </c>
      <c r="J21" s="405">
        <v>1</v>
      </c>
      <c r="K21" s="405">
        <v>1</v>
      </c>
      <c r="L21" s="405">
        <v>15</v>
      </c>
    </row>
    <row r="22" spans="1:12">
      <c r="A22" s="303"/>
      <c r="B22" s="303"/>
      <c r="C22" s="303"/>
      <c r="D22" s="303"/>
      <c r="E22" s="303"/>
      <c r="F22" s="303"/>
      <c r="G22" s="303"/>
      <c r="H22" s="303"/>
      <c r="I22" s="303"/>
      <c r="J22" s="303"/>
      <c r="K22" s="303"/>
      <c r="L22" s="303"/>
    </row>
    <row r="23" spans="1:12">
      <c r="A23" s="287" t="s">
        <v>1478</v>
      </c>
      <c r="B23" s="404">
        <v>70003</v>
      </c>
      <c r="C23" s="404">
        <v>0</v>
      </c>
      <c r="D23" s="404">
        <v>167</v>
      </c>
      <c r="E23" s="404">
        <v>3943</v>
      </c>
      <c r="F23" s="404">
        <v>12746</v>
      </c>
      <c r="G23" s="404">
        <v>22628</v>
      </c>
      <c r="H23" s="404">
        <v>18206</v>
      </c>
      <c r="I23" s="404">
        <v>8714</v>
      </c>
      <c r="J23" s="404">
        <v>2681</v>
      </c>
      <c r="K23" s="404">
        <v>909</v>
      </c>
      <c r="L23" s="404">
        <v>9</v>
      </c>
    </row>
    <row r="24" spans="1:12">
      <c r="A24" s="286" t="s">
        <v>1498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</row>
    <row r="25" spans="1:12">
      <c r="A25" s="286" t="s">
        <v>1497</v>
      </c>
      <c r="B25" s="405">
        <v>761</v>
      </c>
      <c r="C25" s="405">
        <v>0</v>
      </c>
      <c r="D25" s="405">
        <v>92</v>
      </c>
      <c r="E25" s="405">
        <v>422</v>
      </c>
      <c r="F25" s="405">
        <v>180</v>
      </c>
      <c r="G25" s="405">
        <v>55</v>
      </c>
      <c r="H25" s="405">
        <v>7</v>
      </c>
      <c r="I25" s="405">
        <v>3</v>
      </c>
      <c r="J25" s="405">
        <v>0</v>
      </c>
      <c r="K25" s="405">
        <v>2</v>
      </c>
      <c r="L25" s="405">
        <v>0</v>
      </c>
    </row>
    <row r="26" spans="1:12">
      <c r="A26" s="286" t="s">
        <v>1496</v>
      </c>
      <c r="B26" s="405">
        <v>7207</v>
      </c>
      <c r="C26" s="405">
        <v>0</v>
      </c>
      <c r="D26" s="405">
        <v>62</v>
      </c>
      <c r="E26" s="405">
        <v>2474</v>
      </c>
      <c r="F26" s="405">
        <v>3123</v>
      </c>
      <c r="G26" s="405">
        <v>1153</v>
      </c>
      <c r="H26" s="405">
        <v>265</v>
      </c>
      <c r="I26" s="405">
        <v>84</v>
      </c>
      <c r="J26" s="405">
        <v>34</v>
      </c>
      <c r="K26" s="405">
        <v>11</v>
      </c>
      <c r="L26" s="405">
        <v>1</v>
      </c>
    </row>
    <row r="27" spans="1:12">
      <c r="A27" s="286" t="s">
        <v>1495</v>
      </c>
      <c r="B27" s="405">
        <v>17632</v>
      </c>
      <c r="C27" s="405">
        <v>0</v>
      </c>
      <c r="D27" s="405">
        <v>10</v>
      </c>
      <c r="E27" s="405">
        <v>832</v>
      </c>
      <c r="F27" s="405">
        <v>6856</v>
      </c>
      <c r="G27" s="405">
        <v>7236</v>
      </c>
      <c r="H27" s="405">
        <v>2026</v>
      </c>
      <c r="I27" s="405">
        <v>493</v>
      </c>
      <c r="J27" s="405">
        <v>122</v>
      </c>
      <c r="K27" s="405">
        <v>54</v>
      </c>
      <c r="L27" s="405">
        <v>3</v>
      </c>
    </row>
    <row r="28" spans="1:12">
      <c r="A28" s="286" t="s">
        <v>1494</v>
      </c>
      <c r="B28" s="405">
        <v>24787</v>
      </c>
      <c r="C28" s="405">
        <v>0</v>
      </c>
      <c r="D28" s="405">
        <v>3</v>
      </c>
      <c r="E28" s="405">
        <v>176</v>
      </c>
      <c r="F28" s="405">
        <v>2233</v>
      </c>
      <c r="G28" s="405">
        <v>11734</v>
      </c>
      <c r="H28" s="405">
        <v>7943</v>
      </c>
      <c r="I28" s="405">
        <v>2129</v>
      </c>
      <c r="J28" s="405">
        <v>413</v>
      </c>
      <c r="K28" s="405">
        <v>153</v>
      </c>
      <c r="L28" s="405">
        <v>3</v>
      </c>
    </row>
    <row r="29" spans="1:12">
      <c r="A29" s="286" t="s">
        <v>1493</v>
      </c>
      <c r="B29" s="405">
        <v>15427</v>
      </c>
      <c r="C29" s="405">
        <v>0</v>
      </c>
      <c r="D29" s="405">
        <v>0</v>
      </c>
      <c r="E29" s="405">
        <v>33</v>
      </c>
      <c r="F29" s="405">
        <v>327</v>
      </c>
      <c r="G29" s="405">
        <v>2246</v>
      </c>
      <c r="H29" s="405">
        <v>7160</v>
      </c>
      <c r="I29" s="405">
        <v>4237</v>
      </c>
      <c r="J29" s="405">
        <v>1106</v>
      </c>
      <c r="K29" s="405">
        <v>318</v>
      </c>
      <c r="L29" s="405">
        <v>0</v>
      </c>
    </row>
    <row r="30" spans="1:12">
      <c r="A30" s="286" t="s">
        <v>1492</v>
      </c>
      <c r="B30" s="405">
        <v>3978</v>
      </c>
      <c r="C30" s="405">
        <v>0</v>
      </c>
      <c r="D30" s="405">
        <v>0</v>
      </c>
      <c r="E30" s="405">
        <v>5</v>
      </c>
      <c r="F30" s="405">
        <v>26</v>
      </c>
      <c r="G30" s="405">
        <v>197</v>
      </c>
      <c r="H30" s="405">
        <v>791</v>
      </c>
      <c r="I30" s="405">
        <v>1727</v>
      </c>
      <c r="J30" s="405">
        <v>909</v>
      </c>
      <c r="K30" s="405">
        <v>321</v>
      </c>
      <c r="L30" s="405">
        <v>2</v>
      </c>
    </row>
    <row r="31" spans="1:12">
      <c r="A31" s="286" t="s">
        <v>1491</v>
      </c>
      <c r="B31" s="405">
        <v>204</v>
      </c>
      <c r="C31" s="405">
        <v>0</v>
      </c>
      <c r="D31" s="405">
        <v>0</v>
      </c>
      <c r="E31" s="405">
        <v>0</v>
      </c>
      <c r="F31" s="405">
        <v>1</v>
      </c>
      <c r="G31" s="405">
        <v>6</v>
      </c>
      <c r="H31" s="405">
        <v>13</v>
      </c>
      <c r="I31" s="405">
        <v>39</v>
      </c>
      <c r="J31" s="405">
        <v>96</v>
      </c>
      <c r="K31" s="405">
        <v>49</v>
      </c>
      <c r="L31" s="405">
        <v>0</v>
      </c>
    </row>
    <row r="32" spans="1:12">
      <c r="A32" s="286" t="s">
        <v>1490</v>
      </c>
      <c r="B32" s="405">
        <v>3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1</v>
      </c>
      <c r="J32" s="405">
        <v>1</v>
      </c>
      <c r="K32" s="405">
        <v>1</v>
      </c>
      <c r="L32" s="405">
        <v>0</v>
      </c>
    </row>
    <row r="33" spans="1:12">
      <c r="A33" s="286" t="s">
        <v>4111</v>
      </c>
      <c r="B33" s="405">
        <v>4</v>
      </c>
      <c r="C33" s="405">
        <v>0</v>
      </c>
      <c r="D33" s="405">
        <v>0</v>
      </c>
      <c r="E33" s="405">
        <v>1</v>
      </c>
      <c r="F33" s="405">
        <v>0</v>
      </c>
      <c r="G33" s="405">
        <v>1</v>
      </c>
      <c r="H33" s="405">
        <v>1</v>
      </c>
      <c r="I33" s="405">
        <v>1</v>
      </c>
      <c r="J33" s="405">
        <v>0</v>
      </c>
      <c r="K33" s="405">
        <v>0</v>
      </c>
      <c r="L33" s="405">
        <v>0</v>
      </c>
    </row>
    <row r="34" spans="1:12">
      <c r="A34" s="303"/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</row>
    <row r="35" spans="1:12">
      <c r="A35" s="287" t="s">
        <v>17</v>
      </c>
      <c r="B35" s="404">
        <v>172002</v>
      </c>
      <c r="C35" s="404">
        <v>59</v>
      </c>
      <c r="D35" s="404">
        <v>13104</v>
      </c>
      <c r="E35" s="404">
        <v>36855</v>
      </c>
      <c r="F35" s="404">
        <v>35947</v>
      </c>
      <c r="G35" s="404">
        <v>29017</v>
      </c>
      <c r="H35" s="404">
        <v>17259</v>
      </c>
      <c r="I35" s="404">
        <v>8748</v>
      </c>
      <c r="J35" s="404">
        <v>4067</v>
      </c>
      <c r="K35" s="404">
        <v>2556</v>
      </c>
      <c r="L35" s="404">
        <v>24390</v>
      </c>
    </row>
    <row r="36" spans="1:12">
      <c r="A36" s="286" t="s">
        <v>1498</v>
      </c>
      <c r="B36" s="405">
        <v>902</v>
      </c>
      <c r="C36" s="405">
        <v>16</v>
      </c>
      <c r="D36" s="405">
        <v>471</v>
      </c>
      <c r="E36" s="405">
        <v>108</v>
      </c>
      <c r="F36" s="405">
        <v>21</v>
      </c>
      <c r="G36" s="405">
        <v>5</v>
      </c>
      <c r="H36" s="405">
        <v>2</v>
      </c>
      <c r="I36" s="405">
        <v>1</v>
      </c>
      <c r="J36" s="405">
        <v>2</v>
      </c>
      <c r="K36" s="405">
        <v>0</v>
      </c>
      <c r="L36" s="405">
        <v>276</v>
      </c>
    </row>
    <row r="37" spans="1:12">
      <c r="A37" s="286" t="s">
        <v>1497</v>
      </c>
      <c r="B37" s="405">
        <v>30745</v>
      </c>
      <c r="C37" s="405">
        <v>42</v>
      </c>
      <c r="D37" s="405">
        <v>10474</v>
      </c>
      <c r="E37" s="405">
        <v>11043</v>
      </c>
      <c r="F37" s="405">
        <v>2473</v>
      </c>
      <c r="G37" s="405">
        <v>663</v>
      </c>
      <c r="H37" s="405">
        <v>237</v>
      </c>
      <c r="I37" s="405">
        <v>95</v>
      </c>
      <c r="J37" s="405">
        <v>48</v>
      </c>
      <c r="K37" s="405">
        <v>34</v>
      </c>
      <c r="L37" s="405">
        <v>5636</v>
      </c>
    </row>
    <row r="38" spans="1:12">
      <c r="A38" s="286" t="s">
        <v>1496</v>
      </c>
      <c r="B38" s="405">
        <v>49691</v>
      </c>
      <c r="C38" s="405">
        <v>1</v>
      </c>
      <c r="D38" s="405">
        <v>1903</v>
      </c>
      <c r="E38" s="405">
        <v>19807</v>
      </c>
      <c r="F38" s="405">
        <v>13485</v>
      </c>
      <c r="G38" s="405">
        <v>4571</v>
      </c>
      <c r="H38" s="405">
        <v>1471</v>
      </c>
      <c r="I38" s="405">
        <v>595</v>
      </c>
      <c r="J38" s="405">
        <v>235</v>
      </c>
      <c r="K38" s="405">
        <v>136</v>
      </c>
      <c r="L38" s="405">
        <v>7487</v>
      </c>
    </row>
    <row r="39" spans="1:12">
      <c r="A39" s="286" t="s">
        <v>1495</v>
      </c>
      <c r="B39" s="405">
        <v>40508</v>
      </c>
      <c r="C39" s="405">
        <v>0</v>
      </c>
      <c r="D39" s="405">
        <v>201</v>
      </c>
      <c r="E39" s="405">
        <v>4496</v>
      </c>
      <c r="F39" s="405">
        <v>14380</v>
      </c>
      <c r="G39" s="405">
        <v>10436</v>
      </c>
      <c r="H39" s="405">
        <v>3733</v>
      </c>
      <c r="I39" s="405">
        <v>1424</v>
      </c>
      <c r="J39" s="405">
        <v>581</v>
      </c>
      <c r="K39" s="405">
        <v>299</v>
      </c>
      <c r="L39" s="405">
        <v>4958</v>
      </c>
    </row>
    <row r="40" spans="1:12">
      <c r="A40" s="286" t="s">
        <v>1494</v>
      </c>
      <c r="B40" s="405">
        <v>28838</v>
      </c>
      <c r="C40" s="405">
        <v>0</v>
      </c>
      <c r="D40" s="405">
        <v>40</v>
      </c>
      <c r="E40" s="405">
        <v>1071</v>
      </c>
      <c r="F40" s="405">
        <v>4257</v>
      </c>
      <c r="G40" s="405">
        <v>9761</v>
      </c>
      <c r="H40" s="405">
        <v>6207</v>
      </c>
      <c r="I40" s="405">
        <v>2564</v>
      </c>
      <c r="J40" s="405">
        <v>1036</v>
      </c>
      <c r="K40" s="405">
        <v>600</v>
      </c>
      <c r="L40" s="405">
        <v>3302</v>
      </c>
    </row>
    <row r="41" spans="1:12">
      <c r="A41" s="286" t="s">
        <v>1493</v>
      </c>
      <c r="B41" s="405">
        <v>16187</v>
      </c>
      <c r="C41" s="405">
        <v>0</v>
      </c>
      <c r="D41" s="405">
        <v>12</v>
      </c>
      <c r="E41" s="405">
        <v>271</v>
      </c>
      <c r="F41" s="405">
        <v>1110</v>
      </c>
      <c r="G41" s="405">
        <v>3023</v>
      </c>
      <c r="H41" s="405">
        <v>4657</v>
      </c>
      <c r="I41" s="405">
        <v>2911</v>
      </c>
      <c r="J41" s="405">
        <v>1400</v>
      </c>
      <c r="K41" s="405">
        <v>869</v>
      </c>
      <c r="L41" s="405">
        <v>1934</v>
      </c>
    </row>
    <row r="42" spans="1:12">
      <c r="A42" s="286" t="s">
        <v>1492</v>
      </c>
      <c r="B42" s="405">
        <v>4836</v>
      </c>
      <c r="C42" s="405">
        <v>0</v>
      </c>
      <c r="D42" s="405">
        <v>2</v>
      </c>
      <c r="E42" s="405">
        <v>50</v>
      </c>
      <c r="F42" s="405">
        <v>205</v>
      </c>
      <c r="G42" s="405">
        <v>539</v>
      </c>
      <c r="H42" s="405">
        <v>919</v>
      </c>
      <c r="I42" s="405">
        <v>1115</v>
      </c>
      <c r="J42" s="405">
        <v>721</v>
      </c>
      <c r="K42" s="405">
        <v>550</v>
      </c>
      <c r="L42" s="405">
        <v>735</v>
      </c>
    </row>
    <row r="43" spans="1:12">
      <c r="A43" s="286" t="s">
        <v>1491</v>
      </c>
      <c r="B43" s="405">
        <v>244</v>
      </c>
      <c r="C43" s="405">
        <v>0</v>
      </c>
      <c r="D43" s="405">
        <v>0</v>
      </c>
      <c r="E43" s="405">
        <v>1</v>
      </c>
      <c r="F43" s="405">
        <v>6</v>
      </c>
      <c r="G43" s="405">
        <v>14</v>
      </c>
      <c r="H43" s="405">
        <v>32</v>
      </c>
      <c r="I43" s="405">
        <v>42</v>
      </c>
      <c r="J43" s="405">
        <v>41</v>
      </c>
      <c r="K43" s="405">
        <v>66</v>
      </c>
      <c r="L43" s="405">
        <v>42</v>
      </c>
    </row>
    <row r="44" spans="1:12">
      <c r="A44" s="286" t="s">
        <v>1490</v>
      </c>
      <c r="B44" s="405">
        <v>9</v>
      </c>
      <c r="C44" s="405">
        <v>0</v>
      </c>
      <c r="D44" s="405">
        <v>0</v>
      </c>
      <c r="E44" s="405">
        <v>0</v>
      </c>
      <c r="F44" s="405">
        <v>1</v>
      </c>
      <c r="G44" s="405">
        <v>0</v>
      </c>
      <c r="H44" s="405">
        <v>0</v>
      </c>
      <c r="I44" s="405">
        <v>0</v>
      </c>
      <c r="J44" s="405">
        <v>2</v>
      </c>
      <c r="K44" s="405">
        <v>1</v>
      </c>
      <c r="L44" s="405">
        <v>5</v>
      </c>
    </row>
    <row r="45" spans="1:12">
      <c r="A45" s="286" t="s">
        <v>4111</v>
      </c>
      <c r="B45" s="405">
        <v>42</v>
      </c>
      <c r="C45" s="405">
        <v>0</v>
      </c>
      <c r="D45" s="405">
        <v>1</v>
      </c>
      <c r="E45" s="405">
        <v>8</v>
      </c>
      <c r="F45" s="405">
        <v>9</v>
      </c>
      <c r="G45" s="405">
        <v>5</v>
      </c>
      <c r="H45" s="405">
        <v>1</v>
      </c>
      <c r="I45" s="405">
        <v>1</v>
      </c>
      <c r="J45" s="405">
        <v>1</v>
      </c>
      <c r="K45" s="405">
        <v>1</v>
      </c>
      <c r="L45" s="405">
        <v>15</v>
      </c>
    </row>
    <row r="46" spans="1:12">
      <c r="A46" s="303"/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</row>
    <row r="47" spans="1:12">
      <c r="A47" s="287" t="s">
        <v>1535</v>
      </c>
      <c r="B47" s="404">
        <v>0</v>
      </c>
      <c r="C47" s="404">
        <v>0</v>
      </c>
      <c r="D47" s="404">
        <v>0</v>
      </c>
      <c r="E47" s="404">
        <v>0</v>
      </c>
      <c r="F47" s="404">
        <v>0</v>
      </c>
      <c r="G47" s="404">
        <v>0</v>
      </c>
      <c r="H47" s="404">
        <v>0</v>
      </c>
      <c r="I47" s="404">
        <v>0</v>
      </c>
      <c r="J47" s="404">
        <v>0</v>
      </c>
      <c r="K47" s="404">
        <v>0</v>
      </c>
      <c r="L47" s="404">
        <v>0</v>
      </c>
    </row>
    <row r="48" spans="1:12">
      <c r="A48" s="286" t="s">
        <v>1498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</row>
    <row r="49" spans="1:12">
      <c r="A49" s="286" t="s">
        <v>1497</v>
      </c>
      <c r="B49" s="405">
        <v>0</v>
      </c>
      <c r="C49" s="405">
        <v>0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</row>
    <row r="50" spans="1:12">
      <c r="A50" s="286" t="s">
        <v>1496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</row>
    <row r="51" spans="1:12">
      <c r="A51" s="286" t="s">
        <v>1495</v>
      </c>
      <c r="B51" s="405">
        <v>0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</row>
    <row r="52" spans="1:12">
      <c r="A52" s="286" t="s">
        <v>1494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</row>
    <row r="53" spans="1:12">
      <c r="A53" s="286" t="s">
        <v>1493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</row>
    <row r="54" spans="1:12">
      <c r="A54" s="286" t="s">
        <v>1492</v>
      </c>
      <c r="B54" s="405">
        <v>0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05">
        <v>0</v>
      </c>
      <c r="L54" s="405">
        <v>0</v>
      </c>
    </row>
    <row r="55" spans="1:12">
      <c r="A55" s="286" t="s">
        <v>1491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</row>
    <row r="56" spans="1:12">
      <c r="A56" s="286" t="s">
        <v>1490</v>
      </c>
      <c r="B56" s="405">
        <v>0</v>
      </c>
      <c r="C56" s="405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</row>
    <row r="57" spans="1:12">
      <c r="A57" s="286" t="s">
        <v>4111</v>
      </c>
      <c r="B57" s="405">
        <v>0</v>
      </c>
      <c r="C57" s="405">
        <v>0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</row>
    <row r="58" spans="1:12">
      <c r="A58" s="406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</row>
    <row r="59" spans="1:12">
      <c r="A59" s="406" t="s">
        <v>4082</v>
      </c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</row>
  </sheetData>
  <mergeCells count="4">
    <mergeCell ref="C7:K7"/>
    <mergeCell ref="B3:K3"/>
    <mergeCell ref="B2:K2"/>
    <mergeCell ref="B5:K5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7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6">
    <outlinePr summaryBelow="0" summaryRight="0"/>
  </sheetPr>
  <dimension ref="A1:M107"/>
  <sheetViews>
    <sheetView showGridLines="0" showRowColHeaders="0" view="pageBreakPreview" zoomScaleNormal="100" zoomScaleSheetLayoutView="100" workbookViewId="0">
      <selection activeCell="P14" sqref="P14"/>
    </sheetView>
  </sheetViews>
  <sheetFormatPr baseColWidth="10" defaultColWidth="8.88671875" defaultRowHeight="13.2"/>
  <cols>
    <col min="1" max="1" width="19.33203125" style="35" bestFit="1" customWidth="1"/>
    <col min="2" max="3" width="5.6640625" style="35" bestFit="1" customWidth="1"/>
    <col min="4" max="7" width="6.5546875" style="35" bestFit="1" customWidth="1"/>
    <col min="8" max="8" width="7.33203125" style="35" customWidth="1"/>
    <col min="9" max="9" width="7.109375" style="35" customWidth="1"/>
    <col min="10" max="10" width="7.5546875" style="35" customWidth="1"/>
    <col min="11" max="11" width="6.5546875" style="35" bestFit="1" customWidth="1"/>
    <col min="12" max="12" width="9.77734375" style="35" customWidth="1"/>
    <col min="13" max="13" width="12.33203125" style="35" customWidth="1"/>
    <col min="14" max="256" width="8.88671875" style="35"/>
    <col min="257" max="257" width="19.33203125" style="35" bestFit="1" customWidth="1"/>
    <col min="258" max="259" width="5.6640625" style="35" bestFit="1" customWidth="1"/>
    <col min="260" max="267" width="6.5546875" style="35" bestFit="1" customWidth="1"/>
    <col min="268" max="268" width="8.88671875" style="35" bestFit="1" customWidth="1"/>
    <col min="269" max="269" width="12.33203125" style="35" customWidth="1"/>
    <col min="270" max="512" width="8.88671875" style="35"/>
    <col min="513" max="513" width="19.33203125" style="35" bestFit="1" customWidth="1"/>
    <col min="514" max="515" width="5.6640625" style="35" bestFit="1" customWidth="1"/>
    <col min="516" max="523" width="6.5546875" style="35" bestFit="1" customWidth="1"/>
    <col min="524" max="524" width="8.88671875" style="35" bestFit="1" customWidth="1"/>
    <col min="525" max="525" width="12.33203125" style="35" customWidth="1"/>
    <col min="526" max="768" width="8.88671875" style="35"/>
    <col min="769" max="769" width="19.33203125" style="35" bestFit="1" customWidth="1"/>
    <col min="770" max="771" width="5.6640625" style="35" bestFit="1" customWidth="1"/>
    <col min="772" max="779" width="6.5546875" style="35" bestFit="1" customWidth="1"/>
    <col min="780" max="780" width="8.88671875" style="35" bestFit="1" customWidth="1"/>
    <col min="781" max="781" width="12.33203125" style="35" customWidth="1"/>
    <col min="782" max="1024" width="8.88671875" style="35"/>
    <col min="1025" max="1025" width="19.33203125" style="35" bestFit="1" customWidth="1"/>
    <col min="1026" max="1027" width="5.6640625" style="35" bestFit="1" customWidth="1"/>
    <col min="1028" max="1035" width="6.5546875" style="35" bestFit="1" customWidth="1"/>
    <col min="1036" max="1036" width="8.88671875" style="35" bestFit="1" customWidth="1"/>
    <col min="1037" max="1037" width="12.33203125" style="35" customWidth="1"/>
    <col min="1038" max="1280" width="8.88671875" style="35"/>
    <col min="1281" max="1281" width="19.33203125" style="35" bestFit="1" customWidth="1"/>
    <col min="1282" max="1283" width="5.6640625" style="35" bestFit="1" customWidth="1"/>
    <col min="1284" max="1291" width="6.5546875" style="35" bestFit="1" customWidth="1"/>
    <col min="1292" max="1292" width="8.88671875" style="35" bestFit="1" customWidth="1"/>
    <col min="1293" max="1293" width="12.33203125" style="35" customWidth="1"/>
    <col min="1294" max="1536" width="8.88671875" style="35"/>
    <col min="1537" max="1537" width="19.33203125" style="35" bestFit="1" customWidth="1"/>
    <col min="1538" max="1539" width="5.6640625" style="35" bestFit="1" customWidth="1"/>
    <col min="1540" max="1547" width="6.5546875" style="35" bestFit="1" customWidth="1"/>
    <col min="1548" max="1548" width="8.88671875" style="35" bestFit="1" customWidth="1"/>
    <col min="1549" max="1549" width="12.33203125" style="35" customWidth="1"/>
    <col min="1550" max="1792" width="8.88671875" style="35"/>
    <col min="1793" max="1793" width="19.33203125" style="35" bestFit="1" customWidth="1"/>
    <col min="1794" max="1795" width="5.6640625" style="35" bestFit="1" customWidth="1"/>
    <col min="1796" max="1803" width="6.5546875" style="35" bestFit="1" customWidth="1"/>
    <col min="1804" max="1804" width="8.88671875" style="35" bestFit="1" customWidth="1"/>
    <col min="1805" max="1805" width="12.33203125" style="35" customWidth="1"/>
    <col min="1806" max="2048" width="8.88671875" style="35"/>
    <col min="2049" max="2049" width="19.33203125" style="35" bestFit="1" customWidth="1"/>
    <col min="2050" max="2051" width="5.6640625" style="35" bestFit="1" customWidth="1"/>
    <col min="2052" max="2059" width="6.5546875" style="35" bestFit="1" customWidth="1"/>
    <col min="2060" max="2060" width="8.88671875" style="35" bestFit="1" customWidth="1"/>
    <col min="2061" max="2061" width="12.33203125" style="35" customWidth="1"/>
    <col min="2062" max="2304" width="8.88671875" style="35"/>
    <col min="2305" max="2305" width="19.33203125" style="35" bestFit="1" customWidth="1"/>
    <col min="2306" max="2307" width="5.6640625" style="35" bestFit="1" customWidth="1"/>
    <col min="2308" max="2315" width="6.5546875" style="35" bestFit="1" customWidth="1"/>
    <col min="2316" max="2316" width="8.88671875" style="35" bestFit="1" customWidth="1"/>
    <col min="2317" max="2317" width="12.33203125" style="35" customWidth="1"/>
    <col min="2318" max="2560" width="8.88671875" style="35"/>
    <col min="2561" max="2561" width="19.33203125" style="35" bestFit="1" customWidth="1"/>
    <col min="2562" max="2563" width="5.6640625" style="35" bestFit="1" customWidth="1"/>
    <col min="2564" max="2571" width="6.5546875" style="35" bestFit="1" customWidth="1"/>
    <col min="2572" max="2572" width="8.88671875" style="35" bestFit="1" customWidth="1"/>
    <col min="2573" max="2573" width="12.33203125" style="35" customWidth="1"/>
    <col min="2574" max="2816" width="8.88671875" style="35"/>
    <col min="2817" max="2817" width="19.33203125" style="35" bestFit="1" customWidth="1"/>
    <col min="2818" max="2819" width="5.6640625" style="35" bestFit="1" customWidth="1"/>
    <col min="2820" max="2827" width="6.5546875" style="35" bestFit="1" customWidth="1"/>
    <col min="2828" max="2828" width="8.88671875" style="35" bestFit="1" customWidth="1"/>
    <col min="2829" max="2829" width="12.33203125" style="35" customWidth="1"/>
    <col min="2830" max="3072" width="8.88671875" style="35"/>
    <col min="3073" max="3073" width="19.33203125" style="35" bestFit="1" customWidth="1"/>
    <col min="3074" max="3075" width="5.6640625" style="35" bestFit="1" customWidth="1"/>
    <col min="3076" max="3083" width="6.5546875" style="35" bestFit="1" customWidth="1"/>
    <col min="3084" max="3084" width="8.88671875" style="35" bestFit="1" customWidth="1"/>
    <col min="3085" max="3085" width="12.33203125" style="35" customWidth="1"/>
    <col min="3086" max="3328" width="8.88671875" style="35"/>
    <col min="3329" max="3329" width="19.33203125" style="35" bestFit="1" customWidth="1"/>
    <col min="3330" max="3331" width="5.6640625" style="35" bestFit="1" customWidth="1"/>
    <col min="3332" max="3339" width="6.5546875" style="35" bestFit="1" customWidth="1"/>
    <col min="3340" max="3340" width="8.88671875" style="35" bestFit="1" customWidth="1"/>
    <col min="3341" max="3341" width="12.33203125" style="35" customWidth="1"/>
    <col min="3342" max="3584" width="8.88671875" style="35"/>
    <col min="3585" max="3585" width="19.33203125" style="35" bestFit="1" customWidth="1"/>
    <col min="3586" max="3587" width="5.6640625" style="35" bestFit="1" customWidth="1"/>
    <col min="3588" max="3595" width="6.5546875" style="35" bestFit="1" customWidth="1"/>
    <col min="3596" max="3596" width="8.88671875" style="35" bestFit="1" customWidth="1"/>
    <col min="3597" max="3597" width="12.33203125" style="35" customWidth="1"/>
    <col min="3598" max="3840" width="8.88671875" style="35"/>
    <col min="3841" max="3841" width="19.33203125" style="35" bestFit="1" customWidth="1"/>
    <col min="3842" max="3843" width="5.6640625" style="35" bestFit="1" customWidth="1"/>
    <col min="3844" max="3851" width="6.5546875" style="35" bestFit="1" customWidth="1"/>
    <col min="3852" max="3852" width="8.88671875" style="35" bestFit="1" customWidth="1"/>
    <col min="3853" max="3853" width="12.33203125" style="35" customWidth="1"/>
    <col min="3854" max="4096" width="8.88671875" style="35"/>
    <col min="4097" max="4097" width="19.33203125" style="35" bestFit="1" customWidth="1"/>
    <col min="4098" max="4099" width="5.6640625" style="35" bestFit="1" customWidth="1"/>
    <col min="4100" max="4107" width="6.5546875" style="35" bestFit="1" customWidth="1"/>
    <col min="4108" max="4108" width="8.88671875" style="35" bestFit="1" customWidth="1"/>
    <col min="4109" max="4109" width="12.33203125" style="35" customWidth="1"/>
    <col min="4110" max="4352" width="8.88671875" style="35"/>
    <col min="4353" max="4353" width="19.33203125" style="35" bestFit="1" customWidth="1"/>
    <col min="4354" max="4355" width="5.6640625" style="35" bestFit="1" customWidth="1"/>
    <col min="4356" max="4363" width="6.5546875" style="35" bestFit="1" customWidth="1"/>
    <col min="4364" max="4364" width="8.88671875" style="35" bestFit="1" customWidth="1"/>
    <col min="4365" max="4365" width="12.33203125" style="35" customWidth="1"/>
    <col min="4366" max="4608" width="8.88671875" style="35"/>
    <col min="4609" max="4609" width="19.33203125" style="35" bestFit="1" customWidth="1"/>
    <col min="4610" max="4611" width="5.6640625" style="35" bestFit="1" customWidth="1"/>
    <col min="4612" max="4619" width="6.5546875" style="35" bestFit="1" customWidth="1"/>
    <col min="4620" max="4620" width="8.88671875" style="35" bestFit="1" customWidth="1"/>
    <col min="4621" max="4621" width="12.33203125" style="35" customWidth="1"/>
    <col min="4622" max="4864" width="8.88671875" style="35"/>
    <col min="4865" max="4865" width="19.33203125" style="35" bestFit="1" customWidth="1"/>
    <col min="4866" max="4867" width="5.6640625" style="35" bestFit="1" customWidth="1"/>
    <col min="4868" max="4875" width="6.5546875" style="35" bestFit="1" customWidth="1"/>
    <col min="4876" max="4876" width="8.88671875" style="35" bestFit="1" customWidth="1"/>
    <col min="4877" max="4877" width="12.33203125" style="35" customWidth="1"/>
    <col min="4878" max="5120" width="8.88671875" style="35"/>
    <col min="5121" max="5121" width="19.33203125" style="35" bestFit="1" customWidth="1"/>
    <col min="5122" max="5123" width="5.6640625" style="35" bestFit="1" customWidth="1"/>
    <col min="5124" max="5131" width="6.5546875" style="35" bestFit="1" customWidth="1"/>
    <col min="5132" max="5132" width="8.88671875" style="35" bestFit="1" customWidth="1"/>
    <col min="5133" max="5133" width="12.33203125" style="35" customWidth="1"/>
    <col min="5134" max="5376" width="8.88671875" style="35"/>
    <col min="5377" max="5377" width="19.33203125" style="35" bestFit="1" customWidth="1"/>
    <col min="5378" max="5379" width="5.6640625" style="35" bestFit="1" customWidth="1"/>
    <col min="5380" max="5387" width="6.5546875" style="35" bestFit="1" customWidth="1"/>
    <col min="5388" max="5388" width="8.88671875" style="35" bestFit="1" customWidth="1"/>
    <col min="5389" max="5389" width="12.33203125" style="35" customWidth="1"/>
    <col min="5390" max="5632" width="8.88671875" style="35"/>
    <col min="5633" max="5633" width="19.33203125" style="35" bestFit="1" customWidth="1"/>
    <col min="5634" max="5635" width="5.6640625" style="35" bestFit="1" customWidth="1"/>
    <col min="5636" max="5643" width="6.5546875" style="35" bestFit="1" customWidth="1"/>
    <col min="5644" max="5644" width="8.88671875" style="35" bestFit="1" customWidth="1"/>
    <col min="5645" max="5645" width="12.33203125" style="35" customWidth="1"/>
    <col min="5646" max="5888" width="8.88671875" style="35"/>
    <col min="5889" max="5889" width="19.33203125" style="35" bestFit="1" customWidth="1"/>
    <col min="5890" max="5891" width="5.6640625" style="35" bestFit="1" customWidth="1"/>
    <col min="5892" max="5899" width="6.5546875" style="35" bestFit="1" customWidth="1"/>
    <col min="5900" max="5900" width="8.88671875" style="35" bestFit="1" customWidth="1"/>
    <col min="5901" max="5901" width="12.33203125" style="35" customWidth="1"/>
    <col min="5902" max="6144" width="8.88671875" style="35"/>
    <col min="6145" max="6145" width="19.33203125" style="35" bestFit="1" customWidth="1"/>
    <col min="6146" max="6147" width="5.6640625" style="35" bestFit="1" customWidth="1"/>
    <col min="6148" max="6155" width="6.5546875" style="35" bestFit="1" customWidth="1"/>
    <col min="6156" max="6156" width="8.88671875" style="35" bestFit="1" customWidth="1"/>
    <col min="6157" max="6157" width="12.33203125" style="35" customWidth="1"/>
    <col min="6158" max="6400" width="8.88671875" style="35"/>
    <col min="6401" max="6401" width="19.33203125" style="35" bestFit="1" customWidth="1"/>
    <col min="6402" max="6403" width="5.6640625" style="35" bestFit="1" customWidth="1"/>
    <col min="6404" max="6411" width="6.5546875" style="35" bestFit="1" customWidth="1"/>
    <col min="6412" max="6412" width="8.88671875" style="35" bestFit="1" customWidth="1"/>
    <col min="6413" max="6413" width="12.33203125" style="35" customWidth="1"/>
    <col min="6414" max="6656" width="8.88671875" style="35"/>
    <col min="6657" max="6657" width="19.33203125" style="35" bestFit="1" customWidth="1"/>
    <col min="6658" max="6659" width="5.6640625" style="35" bestFit="1" customWidth="1"/>
    <col min="6660" max="6667" width="6.5546875" style="35" bestFit="1" customWidth="1"/>
    <col min="6668" max="6668" width="8.88671875" style="35" bestFit="1" customWidth="1"/>
    <col min="6669" max="6669" width="12.33203125" style="35" customWidth="1"/>
    <col min="6670" max="6912" width="8.88671875" style="35"/>
    <col min="6913" max="6913" width="19.33203125" style="35" bestFit="1" customWidth="1"/>
    <col min="6914" max="6915" width="5.6640625" style="35" bestFit="1" customWidth="1"/>
    <col min="6916" max="6923" width="6.5546875" style="35" bestFit="1" customWidth="1"/>
    <col min="6924" max="6924" width="8.88671875" style="35" bestFit="1" customWidth="1"/>
    <col min="6925" max="6925" width="12.33203125" style="35" customWidth="1"/>
    <col min="6926" max="7168" width="8.88671875" style="35"/>
    <col min="7169" max="7169" width="19.33203125" style="35" bestFit="1" customWidth="1"/>
    <col min="7170" max="7171" width="5.6640625" style="35" bestFit="1" customWidth="1"/>
    <col min="7172" max="7179" width="6.5546875" style="35" bestFit="1" customWidth="1"/>
    <col min="7180" max="7180" width="8.88671875" style="35" bestFit="1" customWidth="1"/>
    <col min="7181" max="7181" width="12.33203125" style="35" customWidth="1"/>
    <col min="7182" max="7424" width="8.88671875" style="35"/>
    <col min="7425" max="7425" width="19.33203125" style="35" bestFit="1" customWidth="1"/>
    <col min="7426" max="7427" width="5.6640625" style="35" bestFit="1" customWidth="1"/>
    <col min="7428" max="7435" width="6.5546875" style="35" bestFit="1" customWidth="1"/>
    <col min="7436" max="7436" width="8.88671875" style="35" bestFit="1" customWidth="1"/>
    <col min="7437" max="7437" width="12.33203125" style="35" customWidth="1"/>
    <col min="7438" max="7680" width="8.88671875" style="35"/>
    <col min="7681" max="7681" width="19.33203125" style="35" bestFit="1" customWidth="1"/>
    <col min="7682" max="7683" width="5.6640625" style="35" bestFit="1" customWidth="1"/>
    <col min="7684" max="7691" width="6.5546875" style="35" bestFit="1" customWidth="1"/>
    <col min="7692" max="7692" width="8.88671875" style="35" bestFit="1" customWidth="1"/>
    <col min="7693" max="7693" width="12.33203125" style="35" customWidth="1"/>
    <col min="7694" max="7936" width="8.88671875" style="35"/>
    <col min="7937" max="7937" width="19.33203125" style="35" bestFit="1" customWidth="1"/>
    <col min="7938" max="7939" width="5.6640625" style="35" bestFit="1" customWidth="1"/>
    <col min="7940" max="7947" width="6.5546875" style="35" bestFit="1" customWidth="1"/>
    <col min="7948" max="7948" width="8.88671875" style="35" bestFit="1" customWidth="1"/>
    <col min="7949" max="7949" width="12.33203125" style="35" customWidth="1"/>
    <col min="7950" max="8192" width="8.88671875" style="35"/>
    <col min="8193" max="8193" width="19.33203125" style="35" bestFit="1" customWidth="1"/>
    <col min="8194" max="8195" width="5.6640625" style="35" bestFit="1" customWidth="1"/>
    <col min="8196" max="8203" width="6.5546875" style="35" bestFit="1" customWidth="1"/>
    <col min="8204" max="8204" width="8.88671875" style="35" bestFit="1" customWidth="1"/>
    <col min="8205" max="8205" width="12.33203125" style="35" customWidth="1"/>
    <col min="8206" max="8448" width="8.88671875" style="35"/>
    <col min="8449" max="8449" width="19.33203125" style="35" bestFit="1" customWidth="1"/>
    <col min="8450" max="8451" width="5.6640625" style="35" bestFit="1" customWidth="1"/>
    <col min="8452" max="8459" width="6.5546875" style="35" bestFit="1" customWidth="1"/>
    <col min="8460" max="8460" width="8.88671875" style="35" bestFit="1" customWidth="1"/>
    <col min="8461" max="8461" width="12.33203125" style="35" customWidth="1"/>
    <col min="8462" max="8704" width="8.88671875" style="35"/>
    <col min="8705" max="8705" width="19.33203125" style="35" bestFit="1" customWidth="1"/>
    <col min="8706" max="8707" width="5.6640625" style="35" bestFit="1" customWidth="1"/>
    <col min="8708" max="8715" width="6.5546875" style="35" bestFit="1" customWidth="1"/>
    <col min="8716" max="8716" width="8.88671875" style="35" bestFit="1" customWidth="1"/>
    <col min="8717" max="8717" width="12.33203125" style="35" customWidth="1"/>
    <col min="8718" max="8960" width="8.88671875" style="35"/>
    <col min="8961" max="8961" width="19.33203125" style="35" bestFit="1" customWidth="1"/>
    <col min="8962" max="8963" width="5.6640625" style="35" bestFit="1" customWidth="1"/>
    <col min="8964" max="8971" width="6.5546875" style="35" bestFit="1" customWidth="1"/>
    <col min="8972" max="8972" width="8.88671875" style="35" bestFit="1" customWidth="1"/>
    <col min="8973" max="8973" width="12.33203125" style="35" customWidth="1"/>
    <col min="8974" max="9216" width="8.88671875" style="35"/>
    <col min="9217" max="9217" width="19.33203125" style="35" bestFit="1" customWidth="1"/>
    <col min="9218" max="9219" width="5.6640625" style="35" bestFit="1" customWidth="1"/>
    <col min="9220" max="9227" width="6.5546875" style="35" bestFit="1" customWidth="1"/>
    <col min="9228" max="9228" width="8.88671875" style="35" bestFit="1" customWidth="1"/>
    <col min="9229" max="9229" width="12.33203125" style="35" customWidth="1"/>
    <col min="9230" max="9472" width="8.88671875" style="35"/>
    <col min="9473" max="9473" width="19.33203125" style="35" bestFit="1" customWidth="1"/>
    <col min="9474" max="9475" width="5.6640625" style="35" bestFit="1" customWidth="1"/>
    <col min="9476" max="9483" width="6.5546875" style="35" bestFit="1" customWidth="1"/>
    <col min="9484" max="9484" width="8.88671875" style="35" bestFit="1" customWidth="1"/>
    <col min="9485" max="9485" width="12.33203125" style="35" customWidth="1"/>
    <col min="9486" max="9728" width="8.88671875" style="35"/>
    <col min="9729" max="9729" width="19.33203125" style="35" bestFit="1" customWidth="1"/>
    <col min="9730" max="9731" width="5.6640625" style="35" bestFit="1" customWidth="1"/>
    <col min="9732" max="9739" width="6.5546875" style="35" bestFit="1" customWidth="1"/>
    <col min="9740" max="9740" width="8.88671875" style="35" bestFit="1" customWidth="1"/>
    <col min="9741" max="9741" width="12.33203125" style="35" customWidth="1"/>
    <col min="9742" max="9984" width="8.88671875" style="35"/>
    <col min="9985" max="9985" width="19.33203125" style="35" bestFit="1" customWidth="1"/>
    <col min="9986" max="9987" width="5.6640625" style="35" bestFit="1" customWidth="1"/>
    <col min="9988" max="9995" width="6.5546875" style="35" bestFit="1" customWidth="1"/>
    <col min="9996" max="9996" width="8.88671875" style="35" bestFit="1" customWidth="1"/>
    <col min="9997" max="9997" width="12.33203125" style="35" customWidth="1"/>
    <col min="9998" max="10240" width="8.88671875" style="35"/>
    <col min="10241" max="10241" width="19.33203125" style="35" bestFit="1" customWidth="1"/>
    <col min="10242" max="10243" width="5.6640625" style="35" bestFit="1" customWidth="1"/>
    <col min="10244" max="10251" width="6.5546875" style="35" bestFit="1" customWidth="1"/>
    <col min="10252" max="10252" width="8.88671875" style="35" bestFit="1" customWidth="1"/>
    <col min="10253" max="10253" width="12.33203125" style="35" customWidth="1"/>
    <col min="10254" max="10496" width="8.88671875" style="35"/>
    <col min="10497" max="10497" width="19.33203125" style="35" bestFit="1" customWidth="1"/>
    <col min="10498" max="10499" width="5.6640625" style="35" bestFit="1" customWidth="1"/>
    <col min="10500" max="10507" width="6.5546875" style="35" bestFit="1" customWidth="1"/>
    <col min="10508" max="10508" width="8.88671875" style="35" bestFit="1" customWidth="1"/>
    <col min="10509" max="10509" width="12.33203125" style="35" customWidth="1"/>
    <col min="10510" max="10752" width="8.88671875" style="35"/>
    <col min="10753" max="10753" width="19.33203125" style="35" bestFit="1" customWidth="1"/>
    <col min="10754" max="10755" width="5.6640625" style="35" bestFit="1" customWidth="1"/>
    <col min="10756" max="10763" width="6.5546875" style="35" bestFit="1" customWidth="1"/>
    <col min="10764" max="10764" width="8.88671875" style="35" bestFit="1" customWidth="1"/>
    <col min="10765" max="10765" width="12.33203125" style="35" customWidth="1"/>
    <col min="10766" max="11008" width="8.88671875" style="35"/>
    <col min="11009" max="11009" width="19.33203125" style="35" bestFit="1" customWidth="1"/>
    <col min="11010" max="11011" width="5.6640625" style="35" bestFit="1" customWidth="1"/>
    <col min="11012" max="11019" width="6.5546875" style="35" bestFit="1" customWidth="1"/>
    <col min="11020" max="11020" width="8.88671875" style="35" bestFit="1" customWidth="1"/>
    <col min="11021" max="11021" width="12.33203125" style="35" customWidth="1"/>
    <col min="11022" max="11264" width="8.88671875" style="35"/>
    <col min="11265" max="11265" width="19.33203125" style="35" bestFit="1" customWidth="1"/>
    <col min="11266" max="11267" width="5.6640625" style="35" bestFit="1" customWidth="1"/>
    <col min="11268" max="11275" width="6.5546875" style="35" bestFit="1" customWidth="1"/>
    <col min="11276" max="11276" width="8.88671875" style="35" bestFit="1" customWidth="1"/>
    <col min="11277" max="11277" width="12.33203125" style="35" customWidth="1"/>
    <col min="11278" max="11520" width="8.88671875" style="35"/>
    <col min="11521" max="11521" width="19.33203125" style="35" bestFit="1" customWidth="1"/>
    <col min="11522" max="11523" width="5.6640625" style="35" bestFit="1" customWidth="1"/>
    <col min="11524" max="11531" width="6.5546875" style="35" bestFit="1" customWidth="1"/>
    <col min="11532" max="11532" width="8.88671875" style="35" bestFit="1" customWidth="1"/>
    <col min="11533" max="11533" width="12.33203125" style="35" customWidth="1"/>
    <col min="11534" max="11776" width="8.88671875" style="35"/>
    <col min="11777" max="11777" width="19.33203125" style="35" bestFit="1" customWidth="1"/>
    <col min="11778" max="11779" width="5.6640625" style="35" bestFit="1" customWidth="1"/>
    <col min="11780" max="11787" width="6.5546875" style="35" bestFit="1" customWidth="1"/>
    <col min="11788" max="11788" width="8.88671875" style="35" bestFit="1" customWidth="1"/>
    <col min="11789" max="11789" width="12.33203125" style="35" customWidth="1"/>
    <col min="11790" max="12032" width="8.88671875" style="35"/>
    <col min="12033" max="12033" width="19.33203125" style="35" bestFit="1" customWidth="1"/>
    <col min="12034" max="12035" width="5.6640625" style="35" bestFit="1" customWidth="1"/>
    <col min="12036" max="12043" width="6.5546875" style="35" bestFit="1" customWidth="1"/>
    <col min="12044" max="12044" width="8.88671875" style="35" bestFit="1" customWidth="1"/>
    <col min="12045" max="12045" width="12.33203125" style="35" customWidth="1"/>
    <col min="12046" max="12288" width="8.88671875" style="35"/>
    <col min="12289" max="12289" width="19.33203125" style="35" bestFit="1" customWidth="1"/>
    <col min="12290" max="12291" width="5.6640625" style="35" bestFit="1" customWidth="1"/>
    <col min="12292" max="12299" width="6.5546875" style="35" bestFit="1" customWidth="1"/>
    <col min="12300" max="12300" width="8.88671875" style="35" bestFit="1" customWidth="1"/>
    <col min="12301" max="12301" width="12.33203125" style="35" customWidth="1"/>
    <col min="12302" max="12544" width="8.88671875" style="35"/>
    <col min="12545" max="12545" width="19.33203125" style="35" bestFit="1" customWidth="1"/>
    <col min="12546" max="12547" width="5.6640625" style="35" bestFit="1" customWidth="1"/>
    <col min="12548" max="12555" width="6.5546875" style="35" bestFit="1" customWidth="1"/>
    <col min="12556" max="12556" width="8.88671875" style="35" bestFit="1" customWidth="1"/>
    <col min="12557" max="12557" width="12.33203125" style="35" customWidth="1"/>
    <col min="12558" max="12800" width="8.88671875" style="35"/>
    <col min="12801" max="12801" width="19.33203125" style="35" bestFit="1" customWidth="1"/>
    <col min="12802" max="12803" width="5.6640625" style="35" bestFit="1" customWidth="1"/>
    <col min="12804" max="12811" width="6.5546875" style="35" bestFit="1" customWidth="1"/>
    <col min="12812" max="12812" width="8.88671875" style="35" bestFit="1" customWidth="1"/>
    <col min="12813" max="12813" width="12.33203125" style="35" customWidth="1"/>
    <col min="12814" max="13056" width="8.88671875" style="35"/>
    <col min="13057" max="13057" width="19.33203125" style="35" bestFit="1" customWidth="1"/>
    <col min="13058" max="13059" width="5.6640625" style="35" bestFit="1" customWidth="1"/>
    <col min="13060" max="13067" width="6.5546875" style="35" bestFit="1" customWidth="1"/>
    <col min="13068" max="13068" width="8.88671875" style="35" bestFit="1" customWidth="1"/>
    <col min="13069" max="13069" width="12.33203125" style="35" customWidth="1"/>
    <col min="13070" max="13312" width="8.88671875" style="35"/>
    <col min="13313" max="13313" width="19.33203125" style="35" bestFit="1" customWidth="1"/>
    <col min="13314" max="13315" width="5.6640625" style="35" bestFit="1" customWidth="1"/>
    <col min="13316" max="13323" width="6.5546875" style="35" bestFit="1" customWidth="1"/>
    <col min="13324" max="13324" width="8.88671875" style="35" bestFit="1" customWidth="1"/>
    <col min="13325" max="13325" width="12.33203125" style="35" customWidth="1"/>
    <col min="13326" max="13568" width="8.88671875" style="35"/>
    <col min="13569" max="13569" width="19.33203125" style="35" bestFit="1" customWidth="1"/>
    <col min="13570" max="13571" width="5.6640625" style="35" bestFit="1" customWidth="1"/>
    <col min="13572" max="13579" width="6.5546875" style="35" bestFit="1" customWidth="1"/>
    <col min="13580" max="13580" width="8.88671875" style="35" bestFit="1" customWidth="1"/>
    <col min="13581" max="13581" width="12.33203125" style="35" customWidth="1"/>
    <col min="13582" max="13824" width="8.88671875" style="35"/>
    <col min="13825" max="13825" width="19.33203125" style="35" bestFit="1" customWidth="1"/>
    <col min="13826" max="13827" width="5.6640625" style="35" bestFit="1" customWidth="1"/>
    <col min="13828" max="13835" width="6.5546875" style="35" bestFit="1" customWidth="1"/>
    <col min="13836" max="13836" width="8.88671875" style="35" bestFit="1" customWidth="1"/>
    <col min="13837" max="13837" width="12.33203125" style="35" customWidth="1"/>
    <col min="13838" max="14080" width="8.88671875" style="35"/>
    <col min="14081" max="14081" width="19.33203125" style="35" bestFit="1" customWidth="1"/>
    <col min="14082" max="14083" width="5.6640625" style="35" bestFit="1" customWidth="1"/>
    <col min="14084" max="14091" width="6.5546875" style="35" bestFit="1" customWidth="1"/>
    <col min="14092" max="14092" width="8.88671875" style="35" bestFit="1" customWidth="1"/>
    <col min="14093" max="14093" width="12.33203125" style="35" customWidth="1"/>
    <col min="14094" max="14336" width="8.88671875" style="35"/>
    <col min="14337" max="14337" width="19.33203125" style="35" bestFit="1" customWidth="1"/>
    <col min="14338" max="14339" width="5.6640625" style="35" bestFit="1" customWidth="1"/>
    <col min="14340" max="14347" width="6.5546875" style="35" bestFit="1" customWidth="1"/>
    <col min="14348" max="14348" width="8.88671875" style="35" bestFit="1" customWidth="1"/>
    <col min="14349" max="14349" width="12.33203125" style="35" customWidth="1"/>
    <col min="14350" max="14592" width="8.88671875" style="35"/>
    <col min="14593" max="14593" width="19.33203125" style="35" bestFit="1" customWidth="1"/>
    <col min="14594" max="14595" width="5.6640625" style="35" bestFit="1" customWidth="1"/>
    <col min="14596" max="14603" width="6.5546875" style="35" bestFit="1" customWidth="1"/>
    <col min="14604" max="14604" width="8.88671875" style="35" bestFit="1" customWidth="1"/>
    <col min="14605" max="14605" width="12.33203125" style="35" customWidth="1"/>
    <col min="14606" max="14848" width="8.88671875" style="35"/>
    <col min="14849" max="14849" width="19.33203125" style="35" bestFit="1" customWidth="1"/>
    <col min="14850" max="14851" width="5.6640625" style="35" bestFit="1" customWidth="1"/>
    <col min="14852" max="14859" width="6.5546875" style="35" bestFit="1" customWidth="1"/>
    <col min="14860" max="14860" width="8.88671875" style="35" bestFit="1" customWidth="1"/>
    <col min="14861" max="14861" width="12.33203125" style="35" customWidth="1"/>
    <col min="14862" max="15104" width="8.88671875" style="35"/>
    <col min="15105" max="15105" width="19.33203125" style="35" bestFit="1" customWidth="1"/>
    <col min="15106" max="15107" width="5.6640625" style="35" bestFit="1" customWidth="1"/>
    <col min="15108" max="15115" width="6.5546875" style="35" bestFit="1" customWidth="1"/>
    <col min="15116" max="15116" width="8.88671875" style="35" bestFit="1" customWidth="1"/>
    <col min="15117" max="15117" width="12.33203125" style="35" customWidth="1"/>
    <col min="15118" max="15360" width="8.88671875" style="35"/>
    <col min="15361" max="15361" width="19.33203125" style="35" bestFit="1" customWidth="1"/>
    <col min="15362" max="15363" width="5.6640625" style="35" bestFit="1" customWidth="1"/>
    <col min="15364" max="15371" width="6.5546875" style="35" bestFit="1" customWidth="1"/>
    <col min="15372" max="15372" width="8.88671875" style="35" bestFit="1" customWidth="1"/>
    <col min="15373" max="15373" width="12.33203125" style="35" customWidth="1"/>
    <col min="15374" max="15616" width="8.88671875" style="35"/>
    <col min="15617" max="15617" width="19.33203125" style="35" bestFit="1" customWidth="1"/>
    <col min="15618" max="15619" width="5.6640625" style="35" bestFit="1" customWidth="1"/>
    <col min="15620" max="15627" width="6.5546875" style="35" bestFit="1" customWidth="1"/>
    <col min="15628" max="15628" width="8.88671875" style="35" bestFit="1" customWidth="1"/>
    <col min="15629" max="15629" width="12.33203125" style="35" customWidth="1"/>
    <col min="15630" max="15872" width="8.88671875" style="35"/>
    <col min="15873" max="15873" width="19.33203125" style="35" bestFit="1" customWidth="1"/>
    <col min="15874" max="15875" width="5.6640625" style="35" bestFit="1" customWidth="1"/>
    <col min="15876" max="15883" width="6.5546875" style="35" bestFit="1" customWidth="1"/>
    <col min="15884" max="15884" width="8.88671875" style="35" bestFit="1" customWidth="1"/>
    <col min="15885" max="15885" width="12.33203125" style="35" customWidth="1"/>
    <col min="15886" max="16128" width="8.88671875" style="35"/>
    <col min="16129" max="16129" width="19.33203125" style="35" bestFit="1" customWidth="1"/>
    <col min="16130" max="16131" width="5.6640625" style="35" bestFit="1" customWidth="1"/>
    <col min="16132" max="16139" width="6.5546875" style="35" bestFit="1" customWidth="1"/>
    <col min="16140" max="16140" width="8.88671875" style="35" bestFit="1" customWidth="1"/>
    <col min="16141" max="16141" width="12.33203125" style="35" customWidth="1"/>
    <col min="16142" max="16384" width="8.88671875" style="35"/>
  </cols>
  <sheetData>
    <row r="1" spans="1:13">
      <c r="A1" s="1458" t="s">
        <v>5207</v>
      </c>
    </row>
    <row r="2" spans="1:13" ht="17.399999999999999">
      <c r="A2" s="358" t="s">
        <v>1507</v>
      </c>
      <c r="B2" s="1669" t="s">
        <v>4112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</row>
    <row r="3" spans="1:13" ht="18" thickBot="1">
      <c r="A3" s="437"/>
      <c r="B3" s="1686" t="s">
        <v>4113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</row>
    <row r="4" spans="1:13">
      <c r="A4" s="360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</row>
    <row r="5" spans="1:13" ht="13.8" thickBot="1">
      <c r="A5" s="379"/>
      <c r="B5" s="1668" t="s">
        <v>1466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</row>
    <row r="6" spans="1:13">
      <c r="A6" s="363" t="s">
        <v>4114</v>
      </c>
      <c r="B6" s="438"/>
      <c r="C6" s="438"/>
      <c r="D6" s="438"/>
      <c r="E6" s="438"/>
      <c r="F6" s="438"/>
      <c r="G6" s="438"/>
      <c r="H6" s="438"/>
      <c r="I6" s="438"/>
      <c r="J6" s="438"/>
      <c r="K6" s="438"/>
      <c r="L6" s="438"/>
      <c r="M6" s="438"/>
    </row>
    <row r="7" spans="1:13" ht="13.8" thickBot="1">
      <c r="A7" s="363" t="s">
        <v>4115</v>
      </c>
      <c r="B7" s="363"/>
      <c r="C7" s="1668" t="s">
        <v>1489</v>
      </c>
      <c r="D7" s="1668"/>
      <c r="E7" s="1668"/>
      <c r="F7" s="1668"/>
      <c r="G7" s="1668"/>
      <c r="H7" s="1668"/>
      <c r="I7" s="1668"/>
      <c r="J7" s="1668"/>
      <c r="K7" s="1668"/>
      <c r="L7" s="1668"/>
      <c r="M7" s="363"/>
    </row>
    <row r="8" spans="1:13">
      <c r="A8" s="363" t="s">
        <v>4116</v>
      </c>
      <c r="B8" s="363"/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363"/>
    </row>
    <row r="9" spans="1:13" ht="24.6" thickBot="1">
      <c r="A9" s="366"/>
      <c r="B9" s="367" t="s">
        <v>3</v>
      </c>
      <c r="C9" s="367" t="s">
        <v>1488</v>
      </c>
      <c r="D9" s="367" t="s">
        <v>1487</v>
      </c>
      <c r="E9" s="367" t="s">
        <v>1486</v>
      </c>
      <c r="F9" s="367" t="s">
        <v>1485</v>
      </c>
      <c r="G9" s="367" t="s">
        <v>1484</v>
      </c>
      <c r="H9" s="367" t="s">
        <v>1483</v>
      </c>
      <c r="I9" s="367" t="s">
        <v>1482</v>
      </c>
      <c r="J9" s="367" t="s">
        <v>1481</v>
      </c>
      <c r="K9" s="367" t="s">
        <v>1480</v>
      </c>
      <c r="L9" s="367" t="s">
        <v>1479</v>
      </c>
      <c r="M9" s="367" t="s">
        <v>1535</v>
      </c>
    </row>
    <row r="10" spans="1:13">
      <c r="A10" s="362"/>
      <c r="B10" s="362"/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</row>
    <row r="11" spans="1:13">
      <c r="A11" s="369" t="s">
        <v>1</v>
      </c>
      <c r="B11" s="370">
        <v>242005</v>
      </c>
      <c r="C11" s="370">
        <v>105898</v>
      </c>
      <c r="D11" s="370">
        <v>80925</v>
      </c>
      <c r="E11" s="370">
        <v>37845</v>
      </c>
      <c r="F11" s="370">
        <v>12109</v>
      </c>
      <c r="G11" s="370">
        <v>3390</v>
      </c>
      <c r="H11" s="370">
        <v>1121</v>
      </c>
      <c r="I11" s="370">
        <v>457</v>
      </c>
      <c r="J11" s="370">
        <v>175</v>
      </c>
      <c r="K11" s="370">
        <v>50</v>
      </c>
      <c r="L11" s="370">
        <v>35</v>
      </c>
      <c r="M11" s="370">
        <v>0</v>
      </c>
    </row>
    <row r="12" spans="1:13">
      <c r="A12" s="373" t="s">
        <v>1477</v>
      </c>
      <c r="B12" s="374">
        <v>902</v>
      </c>
      <c r="C12" s="374">
        <v>890</v>
      </c>
      <c r="D12" s="374">
        <v>11</v>
      </c>
      <c r="E12" s="374">
        <v>1</v>
      </c>
      <c r="F12" s="374">
        <v>0</v>
      </c>
      <c r="G12" s="374">
        <v>0</v>
      </c>
      <c r="H12" s="374">
        <v>0</v>
      </c>
      <c r="I12" s="374">
        <v>0</v>
      </c>
      <c r="J12" s="374">
        <v>0</v>
      </c>
      <c r="K12" s="374">
        <v>0</v>
      </c>
      <c r="L12" s="374">
        <v>0</v>
      </c>
      <c r="M12" s="374">
        <v>0</v>
      </c>
    </row>
    <row r="13" spans="1:13">
      <c r="A13" s="373" t="s">
        <v>1476</v>
      </c>
      <c r="B13" s="374">
        <v>31506</v>
      </c>
      <c r="C13" s="374">
        <v>27962</v>
      </c>
      <c r="D13" s="374">
        <v>3273</v>
      </c>
      <c r="E13" s="374">
        <v>252</v>
      </c>
      <c r="F13" s="374">
        <v>18</v>
      </c>
      <c r="G13" s="374">
        <v>0</v>
      </c>
      <c r="H13" s="374">
        <v>1</v>
      </c>
      <c r="I13" s="374">
        <v>0</v>
      </c>
      <c r="J13" s="374">
        <v>0</v>
      </c>
      <c r="K13" s="374">
        <v>0</v>
      </c>
      <c r="L13" s="374">
        <v>0</v>
      </c>
      <c r="M13" s="374">
        <v>0</v>
      </c>
    </row>
    <row r="14" spans="1:13">
      <c r="A14" s="373" t="s">
        <v>1475</v>
      </c>
      <c r="B14" s="374">
        <v>56898</v>
      </c>
      <c r="C14" s="374">
        <v>33561</v>
      </c>
      <c r="D14" s="374">
        <v>18471</v>
      </c>
      <c r="E14" s="374">
        <v>4100</v>
      </c>
      <c r="F14" s="374">
        <v>694</v>
      </c>
      <c r="G14" s="374">
        <v>61</v>
      </c>
      <c r="H14" s="374">
        <v>10</v>
      </c>
      <c r="I14" s="374">
        <v>0</v>
      </c>
      <c r="J14" s="374">
        <v>0</v>
      </c>
      <c r="K14" s="374">
        <v>0</v>
      </c>
      <c r="L14" s="374">
        <v>1</v>
      </c>
      <c r="M14" s="374">
        <v>0</v>
      </c>
    </row>
    <row r="15" spans="1:13">
      <c r="A15" s="373" t="s">
        <v>1474</v>
      </c>
      <c r="B15" s="374">
        <v>58140</v>
      </c>
      <c r="C15" s="374">
        <v>22190</v>
      </c>
      <c r="D15" s="374">
        <v>23649</v>
      </c>
      <c r="E15" s="374">
        <v>9283</v>
      </c>
      <c r="F15" s="374">
        <v>2304</v>
      </c>
      <c r="G15" s="374">
        <v>523</v>
      </c>
      <c r="H15" s="374">
        <v>123</v>
      </c>
      <c r="I15" s="374">
        <v>47</v>
      </c>
      <c r="J15" s="374">
        <v>11</v>
      </c>
      <c r="K15" s="374">
        <v>8</v>
      </c>
      <c r="L15" s="374">
        <v>2</v>
      </c>
      <c r="M15" s="374">
        <v>0</v>
      </c>
    </row>
    <row r="16" spans="1:13">
      <c r="A16" s="373" t="s">
        <v>1473</v>
      </c>
      <c r="B16" s="374">
        <v>53625</v>
      </c>
      <c r="C16" s="374">
        <v>14586</v>
      </c>
      <c r="D16" s="374">
        <v>21726</v>
      </c>
      <c r="E16" s="374">
        <v>12073</v>
      </c>
      <c r="F16" s="374">
        <v>3735</v>
      </c>
      <c r="G16" s="374">
        <v>998</v>
      </c>
      <c r="H16" s="374">
        <v>327</v>
      </c>
      <c r="I16" s="374">
        <v>123</v>
      </c>
      <c r="J16" s="374">
        <v>52</v>
      </c>
      <c r="K16" s="374">
        <v>4</v>
      </c>
      <c r="L16" s="374">
        <v>1</v>
      </c>
      <c r="M16" s="374">
        <v>0</v>
      </c>
    </row>
    <row r="17" spans="1:13">
      <c r="A17" s="373" t="s">
        <v>1472</v>
      </c>
      <c r="B17" s="374">
        <v>31614</v>
      </c>
      <c r="C17" s="374">
        <v>5452</v>
      </c>
      <c r="D17" s="374">
        <v>11434</v>
      </c>
      <c r="E17" s="374">
        <v>9193</v>
      </c>
      <c r="F17" s="374">
        <v>3692</v>
      </c>
      <c r="G17" s="374">
        <v>1184</v>
      </c>
      <c r="H17" s="374">
        <v>418</v>
      </c>
      <c r="I17" s="374">
        <v>155</v>
      </c>
      <c r="J17" s="374">
        <v>58</v>
      </c>
      <c r="K17" s="374">
        <v>14</v>
      </c>
      <c r="L17" s="374">
        <v>14</v>
      </c>
      <c r="M17" s="374">
        <v>0</v>
      </c>
    </row>
    <row r="18" spans="1:13">
      <c r="A18" s="373" t="s">
        <v>1471</v>
      </c>
      <c r="B18" s="374">
        <v>8814</v>
      </c>
      <c r="C18" s="374">
        <v>1174</v>
      </c>
      <c r="D18" s="374">
        <v>2260</v>
      </c>
      <c r="E18" s="374">
        <v>2800</v>
      </c>
      <c r="F18" s="374">
        <v>1564</v>
      </c>
      <c r="G18" s="374">
        <v>589</v>
      </c>
      <c r="H18" s="374">
        <v>223</v>
      </c>
      <c r="I18" s="374">
        <v>118</v>
      </c>
      <c r="J18" s="374">
        <v>49</v>
      </c>
      <c r="K18" s="374">
        <v>22</v>
      </c>
      <c r="L18" s="374">
        <v>15</v>
      </c>
      <c r="M18" s="374">
        <v>0</v>
      </c>
    </row>
    <row r="19" spans="1:13">
      <c r="A19" s="373" t="s">
        <v>1470</v>
      </c>
      <c r="B19" s="374">
        <v>448</v>
      </c>
      <c r="C19" s="374">
        <v>57</v>
      </c>
      <c r="D19" s="374">
        <v>83</v>
      </c>
      <c r="E19" s="374">
        <v>138</v>
      </c>
      <c r="F19" s="374">
        <v>96</v>
      </c>
      <c r="G19" s="374">
        <v>34</v>
      </c>
      <c r="H19" s="374">
        <v>18</v>
      </c>
      <c r="I19" s="374">
        <v>13</v>
      </c>
      <c r="J19" s="374">
        <v>5</v>
      </c>
      <c r="K19" s="374">
        <v>2</v>
      </c>
      <c r="L19" s="374">
        <v>2</v>
      </c>
      <c r="M19" s="374">
        <v>0</v>
      </c>
    </row>
    <row r="20" spans="1:13">
      <c r="A20" s="373" t="s">
        <v>1469</v>
      </c>
      <c r="B20" s="374">
        <v>12</v>
      </c>
      <c r="C20" s="374">
        <v>1</v>
      </c>
      <c r="D20" s="374">
        <v>5</v>
      </c>
      <c r="E20" s="374">
        <v>1</v>
      </c>
      <c r="F20" s="374">
        <v>4</v>
      </c>
      <c r="G20" s="374">
        <v>0</v>
      </c>
      <c r="H20" s="374">
        <v>0</v>
      </c>
      <c r="I20" s="374">
        <v>1</v>
      </c>
      <c r="J20" s="374">
        <v>0</v>
      </c>
      <c r="K20" s="374">
        <v>0</v>
      </c>
      <c r="L20" s="374">
        <v>0</v>
      </c>
      <c r="M20" s="374">
        <v>0</v>
      </c>
    </row>
    <row r="21" spans="1:13">
      <c r="A21" s="373" t="s">
        <v>3816</v>
      </c>
      <c r="B21" s="374">
        <v>46</v>
      </c>
      <c r="C21" s="374">
        <v>25</v>
      </c>
      <c r="D21" s="374">
        <v>13</v>
      </c>
      <c r="E21" s="374">
        <v>4</v>
      </c>
      <c r="F21" s="374">
        <v>2</v>
      </c>
      <c r="G21" s="374">
        <v>1</v>
      </c>
      <c r="H21" s="374">
        <v>1</v>
      </c>
      <c r="I21" s="374">
        <v>0</v>
      </c>
      <c r="J21" s="374">
        <v>0</v>
      </c>
      <c r="K21" s="374">
        <v>0</v>
      </c>
      <c r="L21" s="374">
        <v>0</v>
      </c>
      <c r="M21" s="374">
        <v>0</v>
      </c>
    </row>
    <row r="22" spans="1:13">
      <c r="A22" s="362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</row>
    <row r="23" spans="1:13">
      <c r="A23" s="371" t="s">
        <v>1506</v>
      </c>
      <c r="B23" s="372">
        <v>197</v>
      </c>
      <c r="C23" s="372">
        <v>61</v>
      </c>
      <c r="D23" s="372">
        <v>46</v>
      </c>
      <c r="E23" s="372">
        <v>35</v>
      </c>
      <c r="F23" s="372">
        <v>25</v>
      </c>
      <c r="G23" s="372">
        <v>13</v>
      </c>
      <c r="H23" s="372">
        <v>6</v>
      </c>
      <c r="I23" s="372">
        <v>7</v>
      </c>
      <c r="J23" s="372">
        <v>3</v>
      </c>
      <c r="K23" s="372">
        <v>1</v>
      </c>
      <c r="L23" s="372">
        <v>0</v>
      </c>
      <c r="M23" s="372">
        <v>0</v>
      </c>
    </row>
    <row r="24" spans="1:13">
      <c r="A24" s="373" t="s">
        <v>1477</v>
      </c>
      <c r="B24" s="374">
        <v>1</v>
      </c>
      <c r="C24" s="374">
        <v>1</v>
      </c>
      <c r="D24" s="374">
        <v>0</v>
      </c>
      <c r="E24" s="374">
        <v>0</v>
      </c>
      <c r="F24" s="374">
        <v>0</v>
      </c>
      <c r="G24" s="374">
        <v>0</v>
      </c>
      <c r="H24" s="374">
        <v>0</v>
      </c>
      <c r="I24" s="374">
        <v>0</v>
      </c>
      <c r="J24" s="374">
        <v>0</v>
      </c>
      <c r="K24" s="374">
        <v>0</v>
      </c>
      <c r="L24" s="374">
        <v>0</v>
      </c>
      <c r="M24" s="374">
        <v>0</v>
      </c>
    </row>
    <row r="25" spans="1:13">
      <c r="A25" s="373" t="s">
        <v>1476</v>
      </c>
      <c r="B25" s="374">
        <v>17</v>
      </c>
      <c r="C25" s="374">
        <v>11</v>
      </c>
      <c r="D25" s="374">
        <v>4</v>
      </c>
      <c r="E25" s="374">
        <v>2</v>
      </c>
      <c r="F25" s="374">
        <v>0</v>
      </c>
      <c r="G25" s="374">
        <v>0</v>
      </c>
      <c r="H25" s="374">
        <v>0</v>
      </c>
      <c r="I25" s="374">
        <v>0</v>
      </c>
      <c r="J25" s="374">
        <v>0</v>
      </c>
      <c r="K25" s="374">
        <v>0</v>
      </c>
      <c r="L25" s="374">
        <v>0</v>
      </c>
      <c r="M25" s="374">
        <v>0</v>
      </c>
    </row>
    <row r="26" spans="1:13">
      <c r="A26" s="373" t="s">
        <v>1475</v>
      </c>
      <c r="B26" s="374">
        <v>54</v>
      </c>
      <c r="C26" s="374">
        <v>22</v>
      </c>
      <c r="D26" s="374">
        <v>16</v>
      </c>
      <c r="E26" s="374">
        <v>10</v>
      </c>
      <c r="F26" s="374">
        <v>6</v>
      </c>
      <c r="G26" s="374">
        <v>0</v>
      </c>
      <c r="H26" s="374">
        <v>0</v>
      </c>
      <c r="I26" s="374">
        <v>0</v>
      </c>
      <c r="J26" s="374">
        <v>0</v>
      </c>
      <c r="K26" s="374">
        <v>0</v>
      </c>
      <c r="L26" s="374">
        <v>0</v>
      </c>
      <c r="M26" s="374">
        <v>0</v>
      </c>
    </row>
    <row r="27" spans="1:13">
      <c r="A27" s="373" t="s">
        <v>1474</v>
      </c>
      <c r="B27" s="374">
        <v>47</v>
      </c>
      <c r="C27" s="374">
        <v>12</v>
      </c>
      <c r="D27" s="374">
        <v>13</v>
      </c>
      <c r="E27" s="374">
        <v>7</v>
      </c>
      <c r="F27" s="374">
        <v>8</v>
      </c>
      <c r="G27" s="374">
        <v>3</v>
      </c>
      <c r="H27" s="374">
        <v>3</v>
      </c>
      <c r="I27" s="374">
        <v>1</v>
      </c>
      <c r="J27" s="374">
        <v>0</v>
      </c>
      <c r="K27" s="374">
        <v>0</v>
      </c>
      <c r="L27" s="374">
        <v>0</v>
      </c>
      <c r="M27" s="374">
        <v>0</v>
      </c>
    </row>
    <row r="28" spans="1:13">
      <c r="A28" s="373" t="s">
        <v>1473</v>
      </c>
      <c r="B28" s="374">
        <v>35</v>
      </c>
      <c r="C28" s="374">
        <v>8</v>
      </c>
      <c r="D28" s="374">
        <v>8</v>
      </c>
      <c r="E28" s="374">
        <v>6</v>
      </c>
      <c r="F28" s="374">
        <v>5</v>
      </c>
      <c r="G28" s="374">
        <v>5</v>
      </c>
      <c r="H28" s="374">
        <v>1</v>
      </c>
      <c r="I28" s="374">
        <v>0</v>
      </c>
      <c r="J28" s="374">
        <v>2</v>
      </c>
      <c r="K28" s="374">
        <v>0</v>
      </c>
      <c r="L28" s="374">
        <v>0</v>
      </c>
      <c r="M28" s="374">
        <v>0</v>
      </c>
    </row>
    <row r="29" spans="1:13">
      <c r="A29" s="373" t="s">
        <v>1472</v>
      </c>
      <c r="B29" s="374">
        <v>23</v>
      </c>
      <c r="C29" s="374">
        <v>6</v>
      </c>
      <c r="D29" s="374">
        <v>2</v>
      </c>
      <c r="E29" s="374">
        <v>5</v>
      </c>
      <c r="F29" s="374">
        <v>3</v>
      </c>
      <c r="G29" s="374">
        <v>5</v>
      </c>
      <c r="H29" s="374">
        <v>0</v>
      </c>
      <c r="I29" s="374">
        <v>2</v>
      </c>
      <c r="J29" s="374">
        <v>0</v>
      </c>
      <c r="K29" s="374">
        <v>0</v>
      </c>
      <c r="L29" s="374">
        <v>0</v>
      </c>
      <c r="M29" s="374">
        <v>0</v>
      </c>
    </row>
    <row r="30" spans="1:13">
      <c r="A30" s="373" t="s">
        <v>1471</v>
      </c>
      <c r="B30" s="374">
        <v>18</v>
      </c>
      <c r="C30" s="374">
        <v>1</v>
      </c>
      <c r="D30" s="374">
        <v>3</v>
      </c>
      <c r="E30" s="374">
        <v>5</v>
      </c>
      <c r="F30" s="374">
        <v>2</v>
      </c>
      <c r="G30" s="374">
        <v>0</v>
      </c>
      <c r="H30" s="374">
        <v>2</v>
      </c>
      <c r="I30" s="374">
        <v>3</v>
      </c>
      <c r="J30" s="374">
        <v>1</v>
      </c>
      <c r="K30" s="374">
        <v>1</v>
      </c>
      <c r="L30" s="374">
        <v>0</v>
      </c>
      <c r="M30" s="374">
        <v>0</v>
      </c>
    </row>
    <row r="31" spans="1:13">
      <c r="A31" s="373" t="s">
        <v>1470</v>
      </c>
      <c r="B31" s="374">
        <v>1</v>
      </c>
      <c r="C31" s="374">
        <v>0</v>
      </c>
      <c r="D31" s="374">
        <v>0</v>
      </c>
      <c r="E31" s="374">
        <v>0</v>
      </c>
      <c r="F31" s="374">
        <v>1</v>
      </c>
      <c r="G31" s="374">
        <v>0</v>
      </c>
      <c r="H31" s="374">
        <v>0</v>
      </c>
      <c r="I31" s="374">
        <v>0</v>
      </c>
      <c r="J31" s="374">
        <v>0</v>
      </c>
      <c r="K31" s="374">
        <v>0</v>
      </c>
      <c r="L31" s="374">
        <v>0</v>
      </c>
      <c r="M31" s="374">
        <v>0</v>
      </c>
    </row>
    <row r="32" spans="1:13">
      <c r="A32" s="373" t="s">
        <v>1469</v>
      </c>
      <c r="B32" s="374">
        <v>1</v>
      </c>
      <c r="C32" s="374">
        <v>0</v>
      </c>
      <c r="D32" s="374">
        <v>0</v>
      </c>
      <c r="E32" s="374">
        <v>0</v>
      </c>
      <c r="F32" s="374">
        <v>0</v>
      </c>
      <c r="G32" s="374">
        <v>0</v>
      </c>
      <c r="H32" s="374">
        <v>0</v>
      </c>
      <c r="I32" s="374">
        <v>1</v>
      </c>
      <c r="J32" s="374">
        <v>0</v>
      </c>
      <c r="K32" s="374">
        <v>0</v>
      </c>
      <c r="L32" s="374">
        <v>0</v>
      </c>
      <c r="M32" s="374">
        <v>0</v>
      </c>
    </row>
    <row r="33" spans="1:13">
      <c r="A33" s="373" t="s">
        <v>3816</v>
      </c>
      <c r="B33" s="374">
        <v>0</v>
      </c>
      <c r="C33" s="374">
        <v>0</v>
      </c>
      <c r="D33" s="374">
        <v>0</v>
      </c>
      <c r="E33" s="374">
        <v>0</v>
      </c>
      <c r="F33" s="374">
        <v>0</v>
      </c>
      <c r="G33" s="374">
        <v>0</v>
      </c>
      <c r="H33" s="374">
        <v>0</v>
      </c>
      <c r="I33" s="374">
        <v>0</v>
      </c>
      <c r="J33" s="374">
        <v>0</v>
      </c>
      <c r="K33" s="374">
        <v>0</v>
      </c>
      <c r="L33" s="374">
        <v>0</v>
      </c>
      <c r="M33" s="374">
        <v>0</v>
      </c>
    </row>
    <row r="34" spans="1:13">
      <c r="A34" s="362"/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</row>
    <row r="35" spans="1:13">
      <c r="A35" s="371" t="s">
        <v>1505</v>
      </c>
      <c r="B35" s="372">
        <v>706</v>
      </c>
      <c r="C35" s="372">
        <v>130</v>
      </c>
      <c r="D35" s="372">
        <v>164</v>
      </c>
      <c r="E35" s="372">
        <v>151</v>
      </c>
      <c r="F35" s="372">
        <v>132</v>
      </c>
      <c r="G35" s="372">
        <v>72</v>
      </c>
      <c r="H35" s="372">
        <v>34</v>
      </c>
      <c r="I35" s="372">
        <v>10</v>
      </c>
      <c r="J35" s="372">
        <v>6</v>
      </c>
      <c r="K35" s="372">
        <v>4</v>
      </c>
      <c r="L35" s="372">
        <v>3</v>
      </c>
      <c r="M35" s="372">
        <v>0</v>
      </c>
    </row>
    <row r="36" spans="1:13">
      <c r="A36" s="373" t="s">
        <v>1477</v>
      </c>
      <c r="B36" s="374">
        <v>1</v>
      </c>
      <c r="C36" s="374">
        <v>1</v>
      </c>
      <c r="D36" s="374">
        <v>0</v>
      </c>
      <c r="E36" s="374">
        <v>0</v>
      </c>
      <c r="F36" s="374">
        <v>0</v>
      </c>
      <c r="G36" s="374">
        <v>0</v>
      </c>
      <c r="H36" s="374">
        <v>0</v>
      </c>
      <c r="I36" s="374">
        <v>0</v>
      </c>
      <c r="J36" s="374">
        <v>0</v>
      </c>
      <c r="K36" s="374">
        <v>0</v>
      </c>
      <c r="L36" s="374">
        <v>0</v>
      </c>
      <c r="M36" s="374">
        <v>0</v>
      </c>
    </row>
    <row r="37" spans="1:13">
      <c r="A37" s="373" t="s">
        <v>1476</v>
      </c>
      <c r="B37" s="374">
        <v>42</v>
      </c>
      <c r="C37" s="374">
        <v>34</v>
      </c>
      <c r="D37" s="374">
        <v>8</v>
      </c>
      <c r="E37" s="374">
        <v>0</v>
      </c>
      <c r="F37" s="374">
        <v>0</v>
      </c>
      <c r="G37" s="374">
        <v>0</v>
      </c>
      <c r="H37" s="374">
        <v>0</v>
      </c>
      <c r="I37" s="374">
        <v>0</v>
      </c>
      <c r="J37" s="374">
        <v>0</v>
      </c>
      <c r="K37" s="374">
        <v>0</v>
      </c>
      <c r="L37" s="374">
        <v>0</v>
      </c>
      <c r="M37" s="374">
        <v>0</v>
      </c>
    </row>
    <row r="38" spans="1:13">
      <c r="A38" s="373" t="s">
        <v>1475</v>
      </c>
      <c r="B38" s="374">
        <v>75</v>
      </c>
      <c r="C38" s="374">
        <v>26</v>
      </c>
      <c r="D38" s="374">
        <v>30</v>
      </c>
      <c r="E38" s="374">
        <v>10</v>
      </c>
      <c r="F38" s="374">
        <v>7</v>
      </c>
      <c r="G38" s="374">
        <v>1</v>
      </c>
      <c r="H38" s="374">
        <v>1</v>
      </c>
      <c r="I38" s="374">
        <v>0</v>
      </c>
      <c r="J38" s="374">
        <v>0</v>
      </c>
      <c r="K38" s="374">
        <v>0</v>
      </c>
      <c r="L38" s="374">
        <v>0</v>
      </c>
      <c r="M38" s="374">
        <v>0</v>
      </c>
    </row>
    <row r="39" spans="1:13">
      <c r="A39" s="373" t="s">
        <v>1474</v>
      </c>
      <c r="B39" s="374">
        <v>147</v>
      </c>
      <c r="C39" s="374">
        <v>25</v>
      </c>
      <c r="D39" s="374">
        <v>43</v>
      </c>
      <c r="E39" s="374">
        <v>41</v>
      </c>
      <c r="F39" s="374">
        <v>22</v>
      </c>
      <c r="G39" s="374">
        <v>13</v>
      </c>
      <c r="H39" s="374">
        <v>1</v>
      </c>
      <c r="I39" s="374">
        <v>1</v>
      </c>
      <c r="J39" s="374">
        <v>0</v>
      </c>
      <c r="K39" s="374">
        <v>0</v>
      </c>
      <c r="L39" s="374">
        <v>1</v>
      </c>
      <c r="M39" s="374">
        <v>0</v>
      </c>
    </row>
    <row r="40" spans="1:13">
      <c r="A40" s="373" t="s">
        <v>1473</v>
      </c>
      <c r="B40" s="374">
        <v>194</v>
      </c>
      <c r="C40" s="374">
        <v>25</v>
      </c>
      <c r="D40" s="374">
        <v>43</v>
      </c>
      <c r="E40" s="374">
        <v>45</v>
      </c>
      <c r="F40" s="374">
        <v>43</v>
      </c>
      <c r="G40" s="374">
        <v>23</v>
      </c>
      <c r="H40" s="374">
        <v>12</v>
      </c>
      <c r="I40" s="374">
        <v>2</v>
      </c>
      <c r="J40" s="374">
        <v>0</v>
      </c>
      <c r="K40" s="374">
        <v>1</v>
      </c>
      <c r="L40" s="374">
        <v>0</v>
      </c>
      <c r="M40" s="374">
        <v>0</v>
      </c>
    </row>
    <row r="41" spans="1:13">
      <c r="A41" s="373" t="s">
        <v>1472</v>
      </c>
      <c r="B41" s="374">
        <v>167</v>
      </c>
      <c r="C41" s="374">
        <v>17</v>
      </c>
      <c r="D41" s="374">
        <v>24</v>
      </c>
      <c r="E41" s="374">
        <v>40</v>
      </c>
      <c r="F41" s="374">
        <v>43</v>
      </c>
      <c r="G41" s="374">
        <v>21</v>
      </c>
      <c r="H41" s="374">
        <v>13</v>
      </c>
      <c r="I41" s="374">
        <v>4</v>
      </c>
      <c r="J41" s="374">
        <v>2</v>
      </c>
      <c r="K41" s="374">
        <v>2</v>
      </c>
      <c r="L41" s="374">
        <v>1</v>
      </c>
      <c r="M41" s="374">
        <v>0</v>
      </c>
    </row>
    <row r="42" spans="1:13">
      <c r="A42" s="373" t="s">
        <v>1471</v>
      </c>
      <c r="B42" s="374">
        <v>77</v>
      </c>
      <c r="C42" s="374">
        <v>2</v>
      </c>
      <c r="D42" s="374">
        <v>15</v>
      </c>
      <c r="E42" s="374">
        <v>14</v>
      </c>
      <c r="F42" s="374">
        <v>16</v>
      </c>
      <c r="G42" s="374">
        <v>14</v>
      </c>
      <c r="H42" s="374">
        <v>7</v>
      </c>
      <c r="I42" s="374">
        <v>3</v>
      </c>
      <c r="J42" s="374">
        <v>4</v>
      </c>
      <c r="K42" s="374">
        <v>1</v>
      </c>
      <c r="L42" s="374">
        <v>1</v>
      </c>
      <c r="M42" s="374">
        <v>0</v>
      </c>
    </row>
    <row r="43" spans="1:13">
      <c r="A43" s="373" t="s">
        <v>1470</v>
      </c>
      <c r="B43" s="374">
        <v>3</v>
      </c>
      <c r="C43" s="374">
        <v>0</v>
      </c>
      <c r="D43" s="374">
        <v>1</v>
      </c>
      <c r="E43" s="374">
        <v>1</v>
      </c>
      <c r="F43" s="374">
        <v>1</v>
      </c>
      <c r="G43" s="374">
        <v>0</v>
      </c>
      <c r="H43" s="374">
        <v>0</v>
      </c>
      <c r="I43" s="374">
        <v>0</v>
      </c>
      <c r="J43" s="374">
        <v>0</v>
      </c>
      <c r="K43" s="374">
        <v>0</v>
      </c>
      <c r="L43" s="374">
        <v>0</v>
      </c>
      <c r="M43" s="374">
        <v>0</v>
      </c>
    </row>
    <row r="44" spans="1:13">
      <c r="A44" s="373" t="s">
        <v>1469</v>
      </c>
      <c r="B44" s="374">
        <v>0</v>
      </c>
      <c r="C44" s="374">
        <v>0</v>
      </c>
      <c r="D44" s="374">
        <v>0</v>
      </c>
      <c r="E44" s="374">
        <v>0</v>
      </c>
      <c r="F44" s="374">
        <v>0</v>
      </c>
      <c r="G44" s="374">
        <v>0</v>
      </c>
      <c r="H44" s="374">
        <v>0</v>
      </c>
      <c r="I44" s="374">
        <v>0</v>
      </c>
      <c r="J44" s="374">
        <v>0</v>
      </c>
      <c r="K44" s="374">
        <v>0</v>
      </c>
      <c r="L44" s="374">
        <v>0</v>
      </c>
      <c r="M44" s="374">
        <v>0</v>
      </c>
    </row>
    <row r="45" spans="1:13">
      <c r="A45" s="373" t="s">
        <v>3816</v>
      </c>
      <c r="B45" s="374">
        <v>0</v>
      </c>
      <c r="C45" s="374">
        <v>0</v>
      </c>
      <c r="D45" s="374">
        <v>0</v>
      </c>
      <c r="E45" s="374">
        <v>0</v>
      </c>
      <c r="F45" s="374">
        <v>0</v>
      </c>
      <c r="G45" s="374">
        <v>0</v>
      </c>
      <c r="H45" s="374">
        <v>0</v>
      </c>
      <c r="I45" s="374">
        <v>0</v>
      </c>
      <c r="J45" s="374">
        <v>0</v>
      </c>
      <c r="K45" s="374">
        <v>0</v>
      </c>
      <c r="L45" s="374">
        <v>0</v>
      </c>
      <c r="M45" s="374">
        <v>0</v>
      </c>
    </row>
    <row r="46" spans="1:13">
      <c r="A46" s="362"/>
      <c r="B46" s="362"/>
      <c r="C46" s="362"/>
      <c r="D46" s="362"/>
      <c r="E46" s="362"/>
      <c r="F46" s="362"/>
      <c r="G46" s="362"/>
      <c r="H46" s="362"/>
      <c r="I46" s="362"/>
      <c r="J46" s="362"/>
      <c r="K46" s="362"/>
      <c r="L46" s="362"/>
      <c r="M46" s="362"/>
    </row>
    <row r="47" spans="1:13">
      <c r="A47" s="371" t="s">
        <v>1504</v>
      </c>
      <c r="B47" s="372">
        <v>5071</v>
      </c>
      <c r="C47" s="372">
        <v>1089</v>
      </c>
      <c r="D47" s="372">
        <v>1217</v>
      </c>
      <c r="E47" s="372">
        <v>1310</v>
      </c>
      <c r="F47" s="372">
        <v>824</v>
      </c>
      <c r="G47" s="372">
        <v>328</v>
      </c>
      <c r="H47" s="372">
        <v>178</v>
      </c>
      <c r="I47" s="372">
        <v>80</v>
      </c>
      <c r="J47" s="372">
        <v>30</v>
      </c>
      <c r="K47" s="372">
        <v>7</v>
      </c>
      <c r="L47" s="372">
        <v>8</v>
      </c>
      <c r="M47" s="372">
        <v>0</v>
      </c>
    </row>
    <row r="48" spans="1:13">
      <c r="A48" s="373" t="s">
        <v>1477</v>
      </c>
      <c r="B48" s="374">
        <v>137</v>
      </c>
      <c r="C48" s="374">
        <v>132</v>
      </c>
      <c r="D48" s="374">
        <v>5</v>
      </c>
      <c r="E48" s="374">
        <v>0</v>
      </c>
      <c r="F48" s="374">
        <v>0</v>
      </c>
      <c r="G48" s="374">
        <v>0</v>
      </c>
      <c r="H48" s="374">
        <v>0</v>
      </c>
      <c r="I48" s="374">
        <v>0</v>
      </c>
      <c r="J48" s="374">
        <v>0</v>
      </c>
      <c r="K48" s="374">
        <v>0</v>
      </c>
      <c r="L48" s="374">
        <v>0</v>
      </c>
      <c r="M48" s="374">
        <v>0</v>
      </c>
    </row>
    <row r="49" spans="1:13">
      <c r="A49" s="373" t="s">
        <v>1476</v>
      </c>
      <c r="B49" s="374">
        <v>662</v>
      </c>
      <c r="C49" s="374">
        <v>482</v>
      </c>
      <c r="D49" s="374">
        <v>155</v>
      </c>
      <c r="E49" s="374">
        <v>22</v>
      </c>
      <c r="F49" s="374">
        <v>3</v>
      </c>
      <c r="G49" s="374">
        <v>0</v>
      </c>
      <c r="H49" s="374">
        <v>0</v>
      </c>
      <c r="I49" s="374">
        <v>0</v>
      </c>
      <c r="J49" s="374">
        <v>0</v>
      </c>
      <c r="K49" s="374">
        <v>0</v>
      </c>
      <c r="L49" s="374">
        <v>0</v>
      </c>
      <c r="M49" s="374">
        <v>0</v>
      </c>
    </row>
    <row r="50" spans="1:13">
      <c r="A50" s="373" t="s">
        <v>1475</v>
      </c>
      <c r="B50" s="374">
        <v>717</v>
      </c>
      <c r="C50" s="374">
        <v>196</v>
      </c>
      <c r="D50" s="374">
        <v>289</v>
      </c>
      <c r="E50" s="374">
        <v>167</v>
      </c>
      <c r="F50" s="374">
        <v>54</v>
      </c>
      <c r="G50" s="374">
        <v>10</v>
      </c>
      <c r="H50" s="374">
        <v>0</v>
      </c>
      <c r="I50" s="374">
        <v>0</v>
      </c>
      <c r="J50" s="374">
        <v>0</v>
      </c>
      <c r="K50" s="374">
        <v>0</v>
      </c>
      <c r="L50" s="374">
        <v>1</v>
      </c>
      <c r="M50" s="374">
        <v>0</v>
      </c>
    </row>
    <row r="51" spans="1:13">
      <c r="A51" s="373" t="s">
        <v>1474</v>
      </c>
      <c r="B51" s="374">
        <v>858</v>
      </c>
      <c r="C51" s="374">
        <v>113</v>
      </c>
      <c r="D51" s="374">
        <v>253</v>
      </c>
      <c r="E51" s="374">
        <v>276</v>
      </c>
      <c r="F51" s="374">
        <v>150</v>
      </c>
      <c r="G51" s="374">
        <v>44</v>
      </c>
      <c r="H51" s="374">
        <v>17</v>
      </c>
      <c r="I51" s="374">
        <v>3</v>
      </c>
      <c r="J51" s="374">
        <v>1</v>
      </c>
      <c r="K51" s="374">
        <v>0</v>
      </c>
      <c r="L51" s="374">
        <v>1</v>
      </c>
      <c r="M51" s="374">
        <v>0</v>
      </c>
    </row>
    <row r="52" spans="1:13">
      <c r="A52" s="373" t="s">
        <v>1473</v>
      </c>
      <c r="B52" s="374">
        <v>1167</v>
      </c>
      <c r="C52" s="374">
        <v>79</v>
      </c>
      <c r="D52" s="374">
        <v>267</v>
      </c>
      <c r="E52" s="374">
        <v>408</v>
      </c>
      <c r="F52" s="374">
        <v>236</v>
      </c>
      <c r="G52" s="374">
        <v>100</v>
      </c>
      <c r="H52" s="374">
        <v>50</v>
      </c>
      <c r="I52" s="374">
        <v>18</v>
      </c>
      <c r="J52" s="374">
        <v>8</v>
      </c>
      <c r="K52" s="374">
        <v>1</v>
      </c>
      <c r="L52" s="374">
        <v>0</v>
      </c>
      <c r="M52" s="374">
        <v>0</v>
      </c>
    </row>
    <row r="53" spans="1:13">
      <c r="A53" s="373" t="s">
        <v>1472</v>
      </c>
      <c r="B53" s="374">
        <v>1018</v>
      </c>
      <c r="C53" s="374">
        <v>62</v>
      </c>
      <c r="D53" s="374">
        <v>185</v>
      </c>
      <c r="E53" s="374">
        <v>312</v>
      </c>
      <c r="F53" s="374">
        <v>240</v>
      </c>
      <c r="G53" s="374">
        <v>109</v>
      </c>
      <c r="H53" s="374">
        <v>73</v>
      </c>
      <c r="I53" s="374">
        <v>29</v>
      </c>
      <c r="J53" s="374">
        <v>5</v>
      </c>
      <c r="K53" s="374">
        <v>2</v>
      </c>
      <c r="L53" s="374">
        <v>1</v>
      </c>
      <c r="M53" s="374">
        <v>0</v>
      </c>
    </row>
    <row r="54" spans="1:13">
      <c r="A54" s="373" t="s">
        <v>1471</v>
      </c>
      <c r="B54" s="374">
        <v>475</v>
      </c>
      <c r="C54" s="374">
        <v>22</v>
      </c>
      <c r="D54" s="374">
        <v>58</v>
      </c>
      <c r="E54" s="374">
        <v>119</v>
      </c>
      <c r="F54" s="374">
        <v>132</v>
      </c>
      <c r="G54" s="374">
        <v>60</v>
      </c>
      <c r="H54" s="374">
        <v>35</v>
      </c>
      <c r="I54" s="374">
        <v>26</v>
      </c>
      <c r="J54" s="374">
        <v>15</v>
      </c>
      <c r="K54" s="374">
        <v>4</v>
      </c>
      <c r="L54" s="374">
        <v>4</v>
      </c>
      <c r="M54" s="374">
        <v>0</v>
      </c>
    </row>
    <row r="55" spans="1:13">
      <c r="A55" s="373" t="s">
        <v>1470</v>
      </c>
      <c r="B55" s="374">
        <v>34</v>
      </c>
      <c r="C55" s="374">
        <v>2</v>
      </c>
      <c r="D55" s="374">
        <v>4</v>
      </c>
      <c r="E55" s="374">
        <v>6</v>
      </c>
      <c r="F55" s="374">
        <v>8</v>
      </c>
      <c r="G55" s="374">
        <v>5</v>
      </c>
      <c r="H55" s="374">
        <v>3</v>
      </c>
      <c r="I55" s="374">
        <v>4</v>
      </c>
      <c r="J55" s="374">
        <v>1</v>
      </c>
      <c r="K55" s="374">
        <v>0</v>
      </c>
      <c r="L55" s="374">
        <v>1</v>
      </c>
      <c r="M55" s="374">
        <v>0</v>
      </c>
    </row>
    <row r="56" spans="1:13">
      <c r="A56" s="373" t="s">
        <v>1469</v>
      </c>
      <c r="B56" s="374">
        <v>1</v>
      </c>
      <c r="C56" s="374">
        <v>0</v>
      </c>
      <c r="D56" s="374">
        <v>0</v>
      </c>
      <c r="E56" s="374">
        <v>0</v>
      </c>
      <c r="F56" s="374">
        <v>1</v>
      </c>
      <c r="G56" s="374">
        <v>0</v>
      </c>
      <c r="H56" s="374">
        <v>0</v>
      </c>
      <c r="I56" s="374">
        <v>0</v>
      </c>
      <c r="J56" s="374">
        <v>0</v>
      </c>
      <c r="K56" s="374">
        <v>0</v>
      </c>
      <c r="L56" s="374">
        <v>0</v>
      </c>
      <c r="M56" s="374">
        <v>0</v>
      </c>
    </row>
    <row r="57" spans="1:13">
      <c r="A57" s="373" t="s">
        <v>3816</v>
      </c>
      <c r="B57" s="374">
        <v>2</v>
      </c>
      <c r="C57" s="374">
        <v>1</v>
      </c>
      <c r="D57" s="374">
        <v>1</v>
      </c>
      <c r="E57" s="374">
        <v>0</v>
      </c>
      <c r="F57" s="374">
        <v>0</v>
      </c>
      <c r="G57" s="374">
        <v>0</v>
      </c>
      <c r="H57" s="374">
        <v>0</v>
      </c>
      <c r="I57" s="374">
        <v>0</v>
      </c>
      <c r="J57" s="374">
        <v>0</v>
      </c>
      <c r="K57" s="374">
        <v>0</v>
      </c>
      <c r="L57" s="374">
        <v>0</v>
      </c>
      <c r="M57" s="374">
        <v>0</v>
      </c>
    </row>
    <row r="58" spans="1:13">
      <c r="A58" s="362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</row>
    <row r="59" spans="1:13">
      <c r="A59" s="371" t="s">
        <v>1503</v>
      </c>
      <c r="B59" s="372">
        <v>29161</v>
      </c>
      <c r="C59" s="372">
        <v>10476</v>
      </c>
      <c r="D59" s="372">
        <v>7915</v>
      </c>
      <c r="E59" s="372">
        <v>6134</v>
      </c>
      <c r="F59" s="372">
        <v>2976</v>
      </c>
      <c r="G59" s="372">
        <v>1080</v>
      </c>
      <c r="H59" s="372">
        <v>351</v>
      </c>
      <c r="I59" s="372">
        <v>160</v>
      </c>
      <c r="J59" s="372">
        <v>45</v>
      </c>
      <c r="K59" s="372">
        <v>12</v>
      </c>
      <c r="L59" s="372">
        <v>12</v>
      </c>
      <c r="M59" s="372">
        <v>0</v>
      </c>
    </row>
    <row r="60" spans="1:13">
      <c r="A60" s="373" t="s">
        <v>1477</v>
      </c>
      <c r="B60" s="374">
        <v>730</v>
      </c>
      <c r="C60" s="374">
        <v>723</v>
      </c>
      <c r="D60" s="374">
        <v>6</v>
      </c>
      <c r="E60" s="374">
        <v>1</v>
      </c>
      <c r="F60" s="374">
        <v>0</v>
      </c>
      <c r="G60" s="374">
        <v>0</v>
      </c>
      <c r="H60" s="374">
        <v>0</v>
      </c>
      <c r="I60" s="374">
        <v>0</v>
      </c>
      <c r="J60" s="374">
        <v>0</v>
      </c>
      <c r="K60" s="374">
        <v>0</v>
      </c>
      <c r="L60" s="374">
        <v>0</v>
      </c>
      <c r="M60" s="374">
        <v>0</v>
      </c>
    </row>
    <row r="61" spans="1:13">
      <c r="A61" s="373" t="s">
        <v>1476</v>
      </c>
      <c r="B61" s="374">
        <v>8572</v>
      </c>
      <c r="C61" s="374">
        <v>7122</v>
      </c>
      <c r="D61" s="374">
        <v>1321</v>
      </c>
      <c r="E61" s="374">
        <v>124</v>
      </c>
      <c r="F61" s="374">
        <v>5</v>
      </c>
      <c r="G61" s="374">
        <v>0</v>
      </c>
      <c r="H61" s="374">
        <v>0</v>
      </c>
      <c r="I61" s="374">
        <v>0</v>
      </c>
      <c r="J61" s="374">
        <v>0</v>
      </c>
      <c r="K61" s="374">
        <v>0</v>
      </c>
      <c r="L61" s="374">
        <v>0</v>
      </c>
      <c r="M61" s="374">
        <v>0</v>
      </c>
    </row>
    <row r="62" spans="1:13">
      <c r="A62" s="373" t="s">
        <v>1475</v>
      </c>
      <c r="B62" s="374">
        <v>6204</v>
      </c>
      <c r="C62" s="374">
        <v>1620</v>
      </c>
      <c r="D62" s="374">
        <v>2929</v>
      </c>
      <c r="E62" s="374">
        <v>1310</v>
      </c>
      <c r="F62" s="374">
        <v>308</v>
      </c>
      <c r="G62" s="374">
        <v>32</v>
      </c>
      <c r="H62" s="374">
        <v>5</v>
      </c>
      <c r="I62" s="374">
        <v>0</v>
      </c>
      <c r="J62" s="374">
        <v>0</v>
      </c>
      <c r="K62" s="374">
        <v>0</v>
      </c>
      <c r="L62" s="374">
        <v>0</v>
      </c>
      <c r="M62" s="374">
        <v>0</v>
      </c>
    </row>
    <row r="63" spans="1:13">
      <c r="A63" s="373" t="s">
        <v>1474</v>
      </c>
      <c r="B63" s="374">
        <v>4709</v>
      </c>
      <c r="C63" s="374">
        <v>493</v>
      </c>
      <c r="D63" s="374">
        <v>1652</v>
      </c>
      <c r="E63" s="374">
        <v>1630</v>
      </c>
      <c r="F63" s="374">
        <v>673</v>
      </c>
      <c r="G63" s="374">
        <v>210</v>
      </c>
      <c r="H63" s="374">
        <v>36</v>
      </c>
      <c r="I63" s="374">
        <v>15</v>
      </c>
      <c r="J63" s="374">
        <v>0</v>
      </c>
      <c r="K63" s="374">
        <v>0</v>
      </c>
      <c r="L63" s="374">
        <v>0</v>
      </c>
      <c r="M63" s="374">
        <v>0</v>
      </c>
    </row>
    <row r="64" spans="1:13">
      <c r="A64" s="373" t="s">
        <v>1473</v>
      </c>
      <c r="B64" s="374">
        <v>4428</v>
      </c>
      <c r="C64" s="374">
        <v>290</v>
      </c>
      <c r="D64" s="374">
        <v>1182</v>
      </c>
      <c r="E64" s="374">
        <v>1566</v>
      </c>
      <c r="F64" s="374">
        <v>916</v>
      </c>
      <c r="G64" s="374">
        <v>294</v>
      </c>
      <c r="H64" s="374">
        <v>117</v>
      </c>
      <c r="I64" s="374">
        <v>49</v>
      </c>
      <c r="J64" s="374">
        <v>11</v>
      </c>
      <c r="K64" s="374">
        <v>2</v>
      </c>
      <c r="L64" s="374">
        <v>1</v>
      </c>
      <c r="M64" s="374">
        <v>0</v>
      </c>
    </row>
    <row r="65" spans="1:13">
      <c r="A65" s="373" t="s">
        <v>1472</v>
      </c>
      <c r="B65" s="374">
        <v>3205</v>
      </c>
      <c r="C65" s="374">
        <v>167</v>
      </c>
      <c r="D65" s="374">
        <v>649</v>
      </c>
      <c r="E65" s="374">
        <v>1095</v>
      </c>
      <c r="F65" s="374">
        <v>740</v>
      </c>
      <c r="G65" s="374">
        <v>356</v>
      </c>
      <c r="H65" s="374">
        <v>118</v>
      </c>
      <c r="I65" s="374">
        <v>52</v>
      </c>
      <c r="J65" s="374">
        <v>20</v>
      </c>
      <c r="K65" s="374">
        <v>2</v>
      </c>
      <c r="L65" s="374">
        <v>6</v>
      </c>
      <c r="M65" s="374">
        <v>0</v>
      </c>
    </row>
    <row r="66" spans="1:13">
      <c r="A66" s="373" t="s">
        <v>1471</v>
      </c>
      <c r="B66" s="374">
        <v>1231</v>
      </c>
      <c r="C66" s="374">
        <v>60</v>
      </c>
      <c r="D66" s="374">
        <v>164</v>
      </c>
      <c r="E66" s="374">
        <v>392</v>
      </c>
      <c r="F66" s="374">
        <v>308</v>
      </c>
      <c r="G66" s="374">
        <v>173</v>
      </c>
      <c r="H66" s="374">
        <v>69</v>
      </c>
      <c r="I66" s="374">
        <v>41</v>
      </c>
      <c r="J66" s="374">
        <v>13</v>
      </c>
      <c r="K66" s="374">
        <v>6</v>
      </c>
      <c r="L66" s="374">
        <v>5</v>
      </c>
      <c r="M66" s="374">
        <v>0</v>
      </c>
    </row>
    <row r="67" spans="1:13">
      <c r="A67" s="373" t="s">
        <v>1470</v>
      </c>
      <c r="B67" s="374">
        <v>75</v>
      </c>
      <c r="C67" s="374">
        <v>1</v>
      </c>
      <c r="D67" s="374">
        <v>10</v>
      </c>
      <c r="E67" s="374">
        <v>15</v>
      </c>
      <c r="F67" s="374">
        <v>23</v>
      </c>
      <c r="G67" s="374">
        <v>14</v>
      </c>
      <c r="H67" s="374">
        <v>6</v>
      </c>
      <c r="I67" s="374">
        <v>3</v>
      </c>
      <c r="J67" s="374">
        <v>1</v>
      </c>
      <c r="K67" s="374">
        <v>2</v>
      </c>
      <c r="L67" s="374">
        <v>0</v>
      </c>
      <c r="M67" s="374">
        <v>0</v>
      </c>
    </row>
    <row r="68" spans="1:13">
      <c r="A68" s="373" t="s">
        <v>1469</v>
      </c>
      <c r="B68" s="374">
        <v>1</v>
      </c>
      <c r="C68" s="374">
        <v>0</v>
      </c>
      <c r="D68" s="374">
        <v>0</v>
      </c>
      <c r="E68" s="374">
        <v>0</v>
      </c>
      <c r="F68" s="374">
        <v>1</v>
      </c>
      <c r="G68" s="374">
        <v>0</v>
      </c>
      <c r="H68" s="374">
        <v>0</v>
      </c>
      <c r="I68" s="374">
        <v>0</v>
      </c>
      <c r="J68" s="374">
        <v>0</v>
      </c>
      <c r="K68" s="374">
        <v>0</v>
      </c>
      <c r="L68" s="374">
        <v>0</v>
      </c>
      <c r="M68" s="374">
        <v>0</v>
      </c>
    </row>
    <row r="69" spans="1:13">
      <c r="A69" s="373" t="s">
        <v>3816</v>
      </c>
      <c r="B69" s="374">
        <v>6</v>
      </c>
      <c r="C69" s="374">
        <v>0</v>
      </c>
      <c r="D69" s="374">
        <v>2</v>
      </c>
      <c r="E69" s="374">
        <v>1</v>
      </c>
      <c r="F69" s="374">
        <v>2</v>
      </c>
      <c r="G69" s="374">
        <v>1</v>
      </c>
      <c r="H69" s="374">
        <v>0</v>
      </c>
      <c r="I69" s="374">
        <v>0</v>
      </c>
      <c r="J69" s="374">
        <v>0</v>
      </c>
      <c r="K69" s="374">
        <v>0</v>
      </c>
      <c r="L69" s="374">
        <v>0</v>
      </c>
      <c r="M69" s="374">
        <v>0</v>
      </c>
    </row>
    <row r="70" spans="1:13">
      <c r="A70" s="362"/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62"/>
      <c r="M70" s="362"/>
    </row>
    <row r="71" spans="1:13">
      <c r="A71" s="371" t="s">
        <v>1502</v>
      </c>
      <c r="B71" s="372">
        <v>123139</v>
      </c>
      <c r="C71" s="372">
        <v>51820</v>
      </c>
      <c r="D71" s="372">
        <v>42741</v>
      </c>
      <c r="E71" s="372">
        <v>20401</v>
      </c>
      <c r="F71" s="372">
        <v>6017</v>
      </c>
      <c r="G71" s="372">
        <v>1476</v>
      </c>
      <c r="H71" s="372">
        <v>445</v>
      </c>
      <c r="I71" s="372">
        <v>158</v>
      </c>
      <c r="J71" s="372">
        <v>55</v>
      </c>
      <c r="K71" s="372">
        <v>22</v>
      </c>
      <c r="L71" s="372">
        <v>4</v>
      </c>
      <c r="M71" s="372">
        <v>0</v>
      </c>
    </row>
    <row r="72" spans="1:13">
      <c r="A72" s="373" t="s">
        <v>1477</v>
      </c>
      <c r="B72" s="374">
        <v>28</v>
      </c>
      <c r="C72" s="374">
        <v>28</v>
      </c>
      <c r="D72" s="374">
        <v>0</v>
      </c>
      <c r="E72" s="374">
        <v>0</v>
      </c>
      <c r="F72" s="374">
        <v>0</v>
      </c>
      <c r="G72" s="374">
        <v>0</v>
      </c>
      <c r="H72" s="374">
        <v>0</v>
      </c>
      <c r="I72" s="374">
        <v>0</v>
      </c>
      <c r="J72" s="374">
        <v>0</v>
      </c>
      <c r="K72" s="374">
        <v>0</v>
      </c>
      <c r="L72" s="374">
        <v>0</v>
      </c>
      <c r="M72" s="374">
        <v>0</v>
      </c>
    </row>
    <row r="73" spans="1:13">
      <c r="A73" s="373" t="s">
        <v>1476</v>
      </c>
      <c r="B73" s="374">
        <v>20847</v>
      </c>
      <c r="C73" s="374">
        <v>19035</v>
      </c>
      <c r="D73" s="374">
        <v>1704</v>
      </c>
      <c r="E73" s="374">
        <v>97</v>
      </c>
      <c r="F73" s="374">
        <v>10</v>
      </c>
      <c r="G73" s="374">
        <v>0</v>
      </c>
      <c r="H73" s="374">
        <v>1</v>
      </c>
      <c r="I73" s="374">
        <v>0</v>
      </c>
      <c r="J73" s="374">
        <v>0</v>
      </c>
      <c r="K73" s="374">
        <v>0</v>
      </c>
      <c r="L73" s="374">
        <v>0</v>
      </c>
      <c r="M73" s="374">
        <v>0</v>
      </c>
    </row>
    <row r="74" spans="1:13">
      <c r="A74" s="373" t="s">
        <v>1475</v>
      </c>
      <c r="B74" s="374">
        <v>35182</v>
      </c>
      <c r="C74" s="374">
        <v>19936</v>
      </c>
      <c r="D74" s="374">
        <v>12585</v>
      </c>
      <c r="E74" s="374">
        <v>2349</v>
      </c>
      <c r="F74" s="374">
        <v>293</v>
      </c>
      <c r="G74" s="374">
        <v>16</v>
      </c>
      <c r="H74" s="374">
        <v>3</v>
      </c>
      <c r="I74" s="374">
        <v>0</v>
      </c>
      <c r="J74" s="374">
        <v>0</v>
      </c>
      <c r="K74" s="374">
        <v>0</v>
      </c>
      <c r="L74" s="374">
        <v>0</v>
      </c>
      <c r="M74" s="374">
        <v>0</v>
      </c>
    </row>
    <row r="75" spans="1:13">
      <c r="A75" s="373" t="s">
        <v>1474</v>
      </c>
      <c r="B75" s="374">
        <v>29584</v>
      </c>
      <c r="C75" s="374">
        <v>7933</v>
      </c>
      <c r="D75" s="374">
        <v>14259</v>
      </c>
      <c r="E75" s="374">
        <v>5819</v>
      </c>
      <c r="F75" s="374">
        <v>1252</v>
      </c>
      <c r="G75" s="374">
        <v>229</v>
      </c>
      <c r="H75" s="374">
        <v>56</v>
      </c>
      <c r="I75" s="374">
        <v>22</v>
      </c>
      <c r="J75" s="374">
        <v>7</v>
      </c>
      <c r="K75" s="374">
        <v>7</v>
      </c>
      <c r="L75" s="374">
        <v>0</v>
      </c>
      <c r="M75" s="374">
        <v>0</v>
      </c>
    </row>
    <row r="76" spans="1:13">
      <c r="A76" s="373" t="s">
        <v>1473</v>
      </c>
      <c r="B76" s="374">
        <v>21563</v>
      </c>
      <c r="C76" s="374">
        <v>3298</v>
      </c>
      <c r="D76" s="374">
        <v>9181</v>
      </c>
      <c r="E76" s="374">
        <v>6510</v>
      </c>
      <c r="F76" s="374">
        <v>1916</v>
      </c>
      <c r="G76" s="374">
        <v>477</v>
      </c>
      <c r="H76" s="374">
        <v>126</v>
      </c>
      <c r="I76" s="374">
        <v>41</v>
      </c>
      <c r="J76" s="374">
        <v>14</v>
      </c>
      <c r="K76" s="374">
        <v>0</v>
      </c>
      <c r="L76" s="374">
        <v>0</v>
      </c>
      <c r="M76" s="374">
        <v>0</v>
      </c>
    </row>
    <row r="77" spans="1:13">
      <c r="A77" s="373" t="s">
        <v>1472</v>
      </c>
      <c r="B77" s="374">
        <v>12202</v>
      </c>
      <c r="C77" s="374">
        <v>1250</v>
      </c>
      <c r="D77" s="374">
        <v>4132</v>
      </c>
      <c r="E77" s="374">
        <v>4306</v>
      </c>
      <c r="F77" s="374">
        <v>1763</v>
      </c>
      <c r="G77" s="374">
        <v>500</v>
      </c>
      <c r="H77" s="374">
        <v>170</v>
      </c>
      <c r="I77" s="374">
        <v>52</v>
      </c>
      <c r="J77" s="374">
        <v>19</v>
      </c>
      <c r="K77" s="374">
        <v>8</v>
      </c>
      <c r="L77" s="374">
        <v>2</v>
      </c>
      <c r="M77" s="374">
        <v>0</v>
      </c>
    </row>
    <row r="78" spans="1:13">
      <c r="A78" s="373" t="s">
        <v>1471</v>
      </c>
      <c r="B78" s="374">
        <v>3529</v>
      </c>
      <c r="C78" s="374">
        <v>318</v>
      </c>
      <c r="D78" s="374">
        <v>841</v>
      </c>
      <c r="E78" s="374">
        <v>1248</v>
      </c>
      <c r="F78" s="374">
        <v>736</v>
      </c>
      <c r="G78" s="374">
        <v>245</v>
      </c>
      <c r="H78" s="374">
        <v>82</v>
      </c>
      <c r="I78" s="374">
        <v>38</v>
      </c>
      <c r="J78" s="374">
        <v>12</v>
      </c>
      <c r="K78" s="374">
        <v>7</v>
      </c>
      <c r="L78" s="374">
        <v>2</v>
      </c>
      <c r="M78" s="374">
        <v>0</v>
      </c>
    </row>
    <row r="79" spans="1:13">
      <c r="A79" s="373" t="s">
        <v>1470</v>
      </c>
      <c r="B79" s="374">
        <v>180</v>
      </c>
      <c r="C79" s="374">
        <v>13</v>
      </c>
      <c r="D79" s="374">
        <v>30</v>
      </c>
      <c r="E79" s="374">
        <v>69</v>
      </c>
      <c r="F79" s="374">
        <v>45</v>
      </c>
      <c r="G79" s="374">
        <v>9</v>
      </c>
      <c r="H79" s="374">
        <v>6</v>
      </c>
      <c r="I79" s="374">
        <v>5</v>
      </c>
      <c r="J79" s="374">
        <v>3</v>
      </c>
      <c r="K79" s="374">
        <v>0</v>
      </c>
      <c r="L79" s="374">
        <v>0</v>
      </c>
      <c r="M79" s="374">
        <v>0</v>
      </c>
    </row>
    <row r="80" spans="1:13">
      <c r="A80" s="373" t="s">
        <v>1469</v>
      </c>
      <c r="B80" s="374">
        <v>2</v>
      </c>
      <c r="C80" s="374">
        <v>0</v>
      </c>
      <c r="D80" s="374">
        <v>0</v>
      </c>
      <c r="E80" s="374">
        <v>0</v>
      </c>
      <c r="F80" s="374">
        <v>2</v>
      </c>
      <c r="G80" s="374">
        <v>0</v>
      </c>
      <c r="H80" s="374">
        <v>0</v>
      </c>
      <c r="I80" s="374">
        <v>0</v>
      </c>
      <c r="J80" s="374">
        <v>0</v>
      </c>
      <c r="K80" s="374">
        <v>0</v>
      </c>
      <c r="L80" s="374">
        <v>0</v>
      </c>
      <c r="M80" s="374">
        <v>0</v>
      </c>
    </row>
    <row r="81" spans="1:13">
      <c r="A81" s="373" t="s">
        <v>3816</v>
      </c>
      <c r="B81" s="374">
        <v>22</v>
      </c>
      <c r="C81" s="374">
        <v>9</v>
      </c>
      <c r="D81" s="374">
        <v>9</v>
      </c>
      <c r="E81" s="374">
        <v>3</v>
      </c>
      <c r="F81" s="374">
        <v>0</v>
      </c>
      <c r="G81" s="374">
        <v>0</v>
      </c>
      <c r="H81" s="374">
        <v>1</v>
      </c>
      <c r="I81" s="374">
        <v>0</v>
      </c>
      <c r="J81" s="374">
        <v>0</v>
      </c>
      <c r="K81" s="374">
        <v>0</v>
      </c>
      <c r="L81" s="374">
        <v>0</v>
      </c>
      <c r="M81" s="374">
        <v>0</v>
      </c>
    </row>
    <row r="82" spans="1:13">
      <c r="A82" s="362"/>
      <c r="B82" s="362"/>
      <c r="C82" s="362"/>
      <c r="D82" s="362"/>
      <c r="E82" s="362"/>
      <c r="F82" s="362"/>
      <c r="G82" s="362"/>
      <c r="H82" s="362"/>
      <c r="I82" s="362"/>
      <c r="J82" s="362"/>
      <c r="K82" s="362"/>
      <c r="L82" s="362"/>
      <c r="M82" s="362"/>
    </row>
    <row r="83" spans="1:13">
      <c r="A83" s="371" t="s">
        <v>1501</v>
      </c>
      <c r="B83" s="372">
        <v>83320</v>
      </c>
      <c r="C83" s="372">
        <v>41924</v>
      </c>
      <c r="D83" s="372">
        <v>28838</v>
      </c>
      <c r="E83" s="372">
        <v>9810</v>
      </c>
      <c r="F83" s="372">
        <v>2131</v>
      </c>
      <c r="G83" s="372">
        <v>420</v>
      </c>
      <c r="H83" s="372">
        <v>107</v>
      </c>
      <c r="I83" s="372">
        <v>42</v>
      </c>
      <c r="J83" s="372">
        <v>36</v>
      </c>
      <c r="K83" s="372">
        <v>4</v>
      </c>
      <c r="L83" s="372">
        <v>8</v>
      </c>
      <c r="M83" s="372">
        <v>0</v>
      </c>
    </row>
    <row r="84" spans="1:13">
      <c r="A84" s="373" t="s">
        <v>1477</v>
      </c>
      <c r="B84" s="374">
        <v>0</v>
      </c>
      <c r="C84" s="374">
        <v>0</v>
      </c>
      <c r="D84" s="374">
        <v>0</v>
      </c>
      <c r="E84" s="374">
        <v>0</v>
      </c>
      <c r="F84" s="374">
        <v>0</v>
      </c>
      <c r="G84" s="374">
        <v>0</v>
      </c>
      <c r="H84" s="374">
        <v>0</v>
      </c>
      <c r="I84" s="374">
        <v>0</v>
      </c>
      <c r="J84" s="374">
        <v>0</v>
      </c>
      <c r="K84" s="374">
        <v>0</v>
      </c>
      <c r="L84" s="374">
        <v>0</v>
      </c>
      <c r="M84" s="374">
        <v>0</v>
      </c>
    </row>
    <row r="85" spans="1:13">
      <c r="A85" s="373" t="s">
        <v>1476</v>
      </c>
      <c r="B85" s="374">
        <v>1327</v>
      </c>
      <c r="C85" s="374">
        <v>1241</v>
      </c>
      <c r="D85" s="374">
        <v>80</v>
      </c>
      <c r="E85" s="374">
        <v>6</v>
      </c>
      <c r="F85" s="374">
        <v>0</v>
      </c>
      <c r="G85" s="374">
        <v>0</v>
      </c>
      <c r="H85" s="374">
        <v>0</v>
      </c>
      <c r="I85" s="374">
        <v>0</v>
      </c>
      <c r="J85" s="374">
        <v>0</v>
      </c>
      <c r="K85" s="374">
        <v>0</v>
      </c>
      <c r="L85" s="374">
        <v>0</v>
      </c>
      <c r="M85" s="374">
        <v>0</v>
      </c>
    </row>
    <row r="86" spans="1:13">
      <c r="A86" s="373" t="s">
        <v>1475</v>
      </c>
      <c r="B86" s="374">
        <v>14588</v>
      </c>
      <c r="C86" s="374">
        <v>11686</v>
      </c>
      <c r="D86" s="374">
        <v>2621</v>
      </c>
      <c r="E86" s="374">
        <v>253</v>
      </c>
      <c r="F86" s="374">
        <v>25</v>
      </c>
      <c r="G86" s="374">
        <v>2</v>
      </c>
      <c r="H86" s="374">
        <v>1</v>
      </c>
      <c r="I86" s="374">
        <v>0</v>
      </c>
      <c r="J86" s="374">
        <v>0</v>
      </c>
      <c r="K86" s="374">
        <v>0</v>
      </c>
      <c r="L86" s="374">
        <v>0</v>
      </c>
      <c r="M86" s="374">
        <v>0</v>
      </c>
    </row>
    <row r="87" spans="1:13">
      <c r="A87" s="373" t="s">
        <v>1474</v>
      </c>
      <c r="B87" s="374">
        <v>22695</v>
      </c>
      <c r="C87" s="374">
        <v>13519</v>
      </c>
      <c r="D87" s="374">
        <v>7428</v>
      </c>
      <c r="E87" s="374">
        <v>1509</v>
      </c>
      <c r="F87" s="374">
        <v>197</v>
      </c>
      <c r="G87" s="374">
        <v>23</v>
      </c>
      <c r="H87" s="374">
        <v>10</v>
      </c>
      <c r="I87" s="374">
        <v>5</v>
      </c>
      <c r="J87" s="374">
        <v>3</v>
      </c>
      <c r="K87" s="374">
        <v>1</v>
      </c>
      <c r="L87" s="374">
        <v>0</v>
      </c>
      <c r="M87" s="374">
        <v>0</v>
      </c>
    </row>
    <row r="88" spans="1:13">
      <c r="A88" s="373" t="s">
        <v>1473</v>
      </c>
      <c r="B88" s="374">
        <v>26163</v>
      </c>
      <c r="C88" s="374">
        <v>10812</v>
      </c>
      <c r="D88" s="374">
        <v>11045</v>
      </c>
      <c r="E88" s="374">
        <v>3537</v>
      </c>
      <c r="F88" s="374">
        <v>619</v>
      </c>
      <c r="G88" s="374">
        <v>99</v>
      </c>
      <c r="H88" s="374">
        <v>21</v>
      </c>
      <c r="I88" s="374">
        <v>13</v>
      </c>
      <c r="J88" s="374">
        <v>17</v>
      </c>
      <c r="K88" s="374">
        <v>0</v>
      </c>
      <c r="L88" s="374">
        <v>0</v>
      </c>
      <c r="M88" s="374">
        <v>0</v>
      </c>
    </row>
    <row r="89" spans="1:13">
      <c r="A89" s="373" t="s">
        <v>1472</v>
      </c>
      <c r="B89" s="374">
        <v>14944</v>
      </c>
      <c r="C89" s="374">
        <v>3896</v>
      </c>
      <c r="D89" s="374">
        <v>6442</v>
      </c>
      <c r="E89" s="374">
        <v>3435</v>
      </c>
      <c r="F89" s="374">
        <v>902</v>
      </c>
      <c r="G89" s="374">
        <v>193</v>
      </c>
      <c r="H89" s="374">
        <v>44</v>
      </c>
      <c r="I89" s="374">
        <v>16</v>
      </c>
      <c r="J89" s="374">
        <v>12</v>
      </c>
      <c r="K89" s="374">
        <v>0</v>
      </c>
      <c r="L89" s="374">
        <v>4</v>
      </c>
      <c r="M89" s="374">
        <v>0</v>
      </c>
    </row>
    <row r="90" spans="1:13">
      <c r="A90" s="373" t="s">
        <v>1471</v>
      </c>
      <c r="B90" s="374">
        <v>3446</v>
      </c>
      <c r="C90" s="374">
        <v>734</v>
      </c>
      <c r="D90" s="374">
        <v>1178</v>
      </c>
      <c r="E90" s="374">
        <v>1022</v>
      </c>
      <c r="F90" s="374">
        <v>370</v>
      </c>
      <c r="G90" s="374">
        <v>97</v>
      </c>
      <c r="H90" s="374">
        <v>28</v>
      </c>
      <c r="I90" s="374">
        <v>7</v>
      </c>
      <c r="J90" s="374">
        <v>4</v>
      </c>
      <c r="K90" s="374">
        <v>3</v>
      </c>
      <c r="L90" s="374">
        <v>3</v>
      </c>
      <c r="M90" s="374">
        <v>0</v>
      </c>
    </row>
    <row r="91" spans="1:13">
      <c r="A91" s="373" t="s">
        <v>1470</v>
      </c>
      <c r="B91" s="374">
        <v>149</v>
      </c>
      <c r="C91" s="374">
        <v>35</v>
      </c>
      <c r="D91" s="374">
        <v>38</v>
      </c>
      <c r="E91" s="374">
        <v>47</v>
      </c>
      <c r="F91" s="374">
        <v>18</v>
      </c>
      <c r="G91" s="374">
        <v>6</v>
      </c>
      <c r="H91" s="374">
        <v>3</v>
      </c>
      <c r="I91" s="374">
        <v>1</v>
      </c>
      <c r="J91" s="374">
        <v>0</v>
      </c>
      <c r="K91" s="374">
        <v>0</v>
      </c>
      <c r="L91" s="374">
        <v>1</v>
      </c>
      <c r="M91" s="374">
        <v>0</v>
      </c>
    </row>
    <row r="92" spans="1:13">
      <c r="A92" s="373" t="s">
        <v>1469</v>
      </c>
      <c r="B92" s="374">
        <v>6</v>
      </c>
      <c r="C92" s="374">
        <v>0</v>
      </c>
      <c r="D92" s="374">
        <v>5</v>
      </c>
      <c r="E92" s="374">
        <v>1</v>
      </c>
      <c r="F92" s="374">
        <v>0</v>
      </c>
      <c r="G92" s="374">
        <v>0</v>
      </c>
      <c r="H92" s="374">
        <v>0</v>
      </c>
      <c r="I92" s="374">
        <v>0</v>
      </c>
      <c r="J92" s="374">
        <v>0</v>
      </c>
      <c r="K92" s="374">
        <v>0</v>
      </c>
      <c r="L92" s="374">
        <v>0</v>
      </c>
      <c r="M92" s="374">
        <v>0</v>
      </c>
    </row>
    <row r="93" spans="1:13">
      <c r="A93" s="373" t="s">
        <v>3816</v>
      </c>
      <c r="B93" s="374">
        <v>2</v>
      </c>
      <c r="C93" s="374">
        <v>1</v>
      </c>
      <c r="D93" s="374">
        <v>1</v>
      </c>
      <c r="E93" s="374">
        <v>0</v>
      </c>
      <c r="F93" s="374">
        <v>0</v>
      </c>
      <c r="G93" s="374">
        <v>0</v>
      </c>
      <c r="H93" s="374">
        <v>0</v>
      </c>
      <c r="I93" s="374">
        <v>0</v>
      </c>
      <c r="J93" s="374">
        <v>0</v>
      </c>
      <c r="K93" s="374">
        <v>0</v>
      </c>
      <c r="L93" s="374">
        <v>0</v>
      </c>
      <c r="M93" s="374">
        <v>0</v>
      </c>
    </row>
    <row r="94" spans="1:13">
      <c r="A94" s="362"/>
      <c r="B94" s="362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</row>
    <row r="95" spans="1:13">
      <c r="A95" s="371" t="s">
        <v>1535</v>
      </c>
      <c r="B95" s="372">
        <v>411</v>
      </c>
      <c r="C95" s="372">
        <v>398</v>
      </c>
      <c r="D95" s="372">
        <v>4</v>
      </c>
      <c r="E95" s="372">
        <v>4</v>
      </c>
      <c r="F95" s="372">
        <v>4</v>
      </c>
      <c r="G95" s="372">
        <v>1</v>
      </c>
      <c r="H95" s="372">
        <v>0</v>
      </c>
      <c r="I95" s="372">
        <v>0</v>
      </c>
      <c r="J95" s="372">
        <v>0</v>
      </c>
      <c r="K95" s="372">
        <v>0</v>
      </c>
      <c r="L95" s="372">
        <v>0</v>
      </c>
      <c r="M95" s="372">
        <v>0</v>
      </c>
    </row>
    <row r="96" spans="1:13">
      <c r="A96" s="373" t="s">
        <v>1477</v>
      </c>
      <c r="B96" s="374">
        <v>5</v>
      </c>
      <c r="C96" s="374">
        <v>5</v>
      </c>
      <c r="D96" s="374">
        <v>0</v>
      </c>
      <c r="E96" s="374">
        <v>0</v>
      </c>
      <c r="F96" s="374">
        <v>0</v>
      </c>
      <c r="G96" s="374">
        <v>0</v>
      </c>
      <c r="H96" s="374">
        <v>0</v>
      </c>
      <c r="I96" s="374">
        <v>0</v>
      </c>
      <c r="J96" s="374">
        <v>0</v>
      </c>
      <c r="K96" s="374">
        <v>0</v>
      </c>
      <c r="L96" s="374">
        <v>0</v>
      </c>
      <c r="M96" s="374">
        <v>0</v>
      </c>
    </row>
    <row r="97" spans="1:13">
      <c r="A97" s="373" t="s">
        <v>1476</v>
      </c>
      <c r="B97" s="374">
        <v>39</v>
      </c>
      <c r="C97" s="374">
        <v>37</v>
      </c>
      <c r="D97" s="374">
        <v>1</v>
      </c>
      <c r="E97" s="374">
        <v>1</v>
      </c>
      <c r="F97" s="374">
        <v>0</v>
      </c>
      <c r="G97" s="374">
        <v>0</v>
      </c>
      <c r="H97" s="374">
        <v>0</v>
      </c>
      <c r="I97" s="374">
        <v>0</v>
      </c>
      <c r="J97" s="374">
        <v>0</v>
      </c>
      <c r="K97" s="374">
        <v>0</v>
      </c>
      <c r="L97" s="374">
        <v>0</v>
      </c>
      <c r="M97" s="374">
        <v>0</v>
      </c>
    </row>
    <row r="98" spans="1:13">
      <c r="A98" s="373" t="s">
        <v>1475</v>
      </c>
      <c r="B98" s="374">
        <v>78</v>
      </c>
      <c r="C98" s="374">
        <v>75</v>
      </c>
      <c r="D98" s="374">
        <v>1</v>
      </c>
      <c r="E98" s="374">
        <v>1</v>
      </c>
      <c r="F98" s="374">
        <v>1</v>
      </c>
      <c r="G98" s="374">
        <v>0</v>
      </c>
      <c r="H98" s="374">
        <v>0</v>
      </c>
      <c r="I98" s="374">
        <v>0</v>
      </c>
      <c r="J98" s="374">
        <v>0</v>
      </c>
      <c r="K98" s="374">
        <v>0</v>
      </c>
      <c r="L98" s="374">
        <v>0</v>
      </c>
      <c r="M98" s="374">
        <v>0</v>
      </c>
    </row>
    <row r="99" spans="1:13">
      <c r="A99" s="373" t="s">
        <v>1474</v>
      </c>
      <c r="B99" s="374">
        <v>100</v>
      </c>
      <c r="C99" s="374">
        <v>95</v>
      </c>
      <c r="D99" s="374">
        <v>1</v>
      </c>
      <c r="E99" s="374">
        <v>1</v>
      </c>
      <c r="F99" s="374">
        <v>2</v>
      </c>
      <c r="G99" s="374">
        <v>1</v>
      </c>
      <c r="H99" s="374">
        <v>0</v>
      </c>
      <c r="I99" s="374">
        <v>0</v>
      </c>
      <c r="J99" s="374">
        <v>0</v>
      </c>
      <c r="K99" s="374">
        <v>0</v>
      </c>
      <c r="L99" s="374">
        <v>0</v>
      </c>
      <c r="M99" s="374">
        <v>0</v>
      </c>
    </row>
    <row r="100" spans="1:13">
      <c r="A100" s="373" t="s">
        <v>1473</v>
      </c>
      <c r="B100" s="374">
        <v>75</v>
      </c>
      <c r="C100" s="374">
        <v>74</v>
      </c>
      <c r="D100" s="374">
        <v>0</v>
      </c>
      <c r="E100" s="374">
        <v>1</v>
      </c>
      <c r="F100" s="374">
        <v>0</v>
      </c>
      <c r="G100" s="374">
        <v>0</v>
      </c>
      <c r="H100" s="374">
        <v>0</v>
      </c>
      <c r="I100" s="374">
        <v>0</v>
      </c>
      <c r="J100" s="374">
        <v>0</v>
      </c>
      <c r="K100" s="374">
        <v>0</v>
      </c>
      <c r="L100" s="374">
        <v>0</v>
      </c>
      <c r="M100" s="374">
        <v>0</v>
      </c>
    </row>
    <row r="101" spans="1:13">
      <c r="A101" s="373" t="s">
        <v>1472</v>
      </c>
      <c r="B101" s="374">
        <v>55</v>
      </c>
      <c r="C101" s="374">
        <v>54</v>
      </c>
      <c r="D101" s="374">
        <v>0</v>
      </c>
      <c r="E101" s="374">
        <v>0</v>
      </c>
      <c r="F101" s="374">
        <v>1</v>
      </c>
      <c r="G101" s="374">
        <v>0</v>
      </c>
      <c r="H101" s="374">
        <v>0</v>
      </c>
      <c r="I101" s="374">
        <v>0</v>
      </c>
      <c r="J101" s="374">
        <v>0</v>
      </c>
      <c r="K101" s="374">
        <v>0</v>
      </c>
      <c r="L101" s="374">
        <v>0</v>
      </c>
      <c r="M101" s="374">
        <v>0</v>
      </c>
    </row>
    <row r="102" spans="1:13">
      <c r="A102" s="373" t="s">
        <v>1471</v>
      </c>
      <c r="B102" s="374">
        <v>38</v>
      </c>
      <c r="C102" s="374">
        <v>37</v>
      </c>
      <c r="D102" s="374">
        <v>1</v>
      </c>
      <c r="E102" s="374">
        <v>0</v>
      </c>
      <c r="F102" s="374">
        <v>0</v>
      </c>
      <c r="G102" s="374">
        <v>0</v>
      </c>
      <c r="H102" s="374">
        <v>0</v>
      </c>
      <c r="I102" s="374">
        <v>0</v>
      </c>
      <c r="J102" s="374">
        <v>0</v>
      </c>
      <c r="K102" s="374">
        <v>0</v>
      </c>
      <c r="L102" s="374">
        <v>0</v>
      </c>
      <c r="M102" s="374">
        <v>0</v>
      </c>
    </row>
    <row r="103" spans="1:13">
      <c r="A103" s="373" t="s">
        <v>1470</v>
      </c>
      <c r="B103" s="374">
        <v>6</v>
      </c>
      <c r="C103" s="374">
        <v>6</v>
      </c>
      <c r="D103" s="374">
        <v>0</v>
      </c>
      <c r="E103" s="374">
        <v>0</v>
      </c>
      <c r="F103" s="374">
        <v>0</v>
      </c>
      <c r="G103" s="374">
        <v>0</v>
      </c>
      <c r="H103" s="374">
        <v>0</v>
      </c>
      <c r="I103" s="374">
        <v>0</v>
      </c>
      <c r="J103" s="374">
        <v>0</v>
      </c>
      <c r="K103" s="374">
        <v>0</v>
      </c>
      <c r="L103" s="374">
        <v>0</v>
      </c>
      <c r="M103" s="374">
        <v>0</v>
      </c>
    </row>
    <row r="104" spans="1:13">
      <c r="A104" s="373" t="s">
        <v>1469</v>
      </c>
      <c r="B104" s="374">
        <v>1</v>
      </c>
      <c r="C104" s="374">
        <v>1</v>
      </c>
      <c r="D104" s="374">
        <v>0</v>
      </c>
      <c r="E104" s="374">
        <v>0</v>
      </c>
      <c r="F104" s="374">
        <v>0</v>
      </c>
      <c r="G104" s="374">
        <v>0</v>
      </c>
      <c r="H104" s="374">
        <v>0</v>
      </c>
      <c r="I104" s="374">
        <v>0</v>
      </c>
      <c r="J104" s="374">
        <v>0</v>
      </c>
      <c r="K104" s="374">
        <v>0</v>
      </c>
      <c r="L104" s="374">
        <v>0</v>
      </c>
      <c r="M104" s="374">
        <v>0</v>
      </c>
    </row>
    <row r="105" spans="1:13">
      <c r="A105" s="373" t="s">
        <v>3816</v>
      </c>
      <c r="B105" s="374">
        <v>14</v>
      </c>
      <c r="C105" s="374">
        <v>14</v>
      </c>
      <c r="D105" s="374">
        <v>0</v>
      </c>
      <c r="E105" s="374">
        <v>0</v>
      </c>
      <c r="F105" s="374">
        <v>0</v>
      </c>
      <c r="G105" s="374">
        <v>0</v>
      </c>
      <c r="H105" s="374">
        <v>0</v>
      </c>
      <c r="I105" s="374">
        <v>0</v>
      </c>
      <c r="J105" s="374">
        <v>0</v>
      </c>
      <c r="K105" s="374">
        <v>0</v>
      </c>
      <c r="L105" s="374">
        <v>0</v>
      </c>
      <c r="M105" s="374">
        <v>0</v>
      </c>
    </row>
    <row r="106" spans="1:13">
      <c r="A106" s="375"/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</row>
    <row r="107" spans="1:13">
      <c r="A107" s="375" t="s">
        <v>4082</v>
      </c>
      <c r="B107" s="381"/>
      <c r="C107" s="381"/>
      <c r="D107" s="381"/>
      <c r="E107" s="381"/>
      <c r="F107" s="381"/>
      <c r="G107" s="381"/>
      <c r="H107" s="381"/>
      <c r="I107" s="381"/>
      <c r="J107" s="381"/>
      <c r="K107" s="381"/>
      <c r="L107" s="381"/>
      <c r="M107" s="381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54" fitToWidth="0" fitToHeight="2" orientation="portrait" r:id="rId1"/>
  <headerFooter alignWithMargins="0"/>
  <rowBreaks count="1" manualBreakCount="1">
    <brk id="9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27">
    <outlinePr summaryBelow="0" summaryRight="0"/>
  </sheetPr>
  <dimension ref="A1:M60"/>
  <sheetViews>
    <sheetView showGridLines="0" showRowColHeaders="0" view="pageBreakPreview" zoomScaleNormal="100" zoomScaleSheetLayoutView="100" workbookViewId="0">
      <selection activeCell="E2" sqref="E2"/>
    </sheetView>
  </sheetViews>
  <sheetFormatPr baseColWidth="10" defaultColWidth="8.88671875" defaultRowHeight="13.2"/>
  <cols>
    <col min="1" max="1" width="22.33203125" style="35" bestFit="1" customWidth="1"/>
    <col min="2" max="3" width="5.6640625" style="35" bestFit="1" customWidth="1"/>
    <col min="4" max="11" width="6.33203125" style="35" bestFit="1" customWidth="1"/>
    <col min="12" max="12" width="12.44140625" style="35" bestFit="1" customWidth="1"/>
    <col min="13" max="13" width="11.44140625" style="35" bestFit="1" customWidth="1"/>
    <col min="14" max="256" width="8.88671875" style="35"/>
    <col min="257" max="257" width="22.33203125" style="35" bestFit="1" customWidth="1"/>
    <col min="258" max="259" width="5.6640625" style="35" bestFit="1" customWidth="1"/>
    <col min="260" max="267" width="6.33203125" style="35" bestFit="1" customWidth="1"/>
    <col min="268" max="268" width="12.44140625" style="35" bestFit="1" customWidth="1"/>
    <col min="269" max="269" width="11.44140625" style="35" bestFit="1" customWidth="1"/>
    <col min="270" max="512" width="8.88671875" style="35"/>
    <col min="513" max="513" width="22.33203125" style="35" bestFit="1" customWidth="1"/>
    <col min="514" max="515" width="5.6640625" style="35" bestFit="1" customWidth="1"/>
    <col min="516" max="523" width="6.33203125" style="35" bestFit="1" customWidth="1"/>
    <col min="524" max="524" width="12.44140625" style="35" bestFit="1" customWidth="1"/>
    <col min="525" max="525" width="11.44140625" style="35" bestFit="1" customWidth="1"/>
    <col min="526" max="768" width="8.88671875" style="35"/>
    <col min="769" max="769" width="22.33203125" style="35" bestFit="1" customWidth="1"/>
    <col min="770" max="771" width="5.6640625" style="35" bestFit="1" customWidth="1"/>
    <col min="772" max="779" width="6.33203125" style="35" bestFit="1" customWidth="1"/>
    <col min="780" max="780" width="12.44140625" style="35" bestFit="1" customWidth="1"/>
    <col min="781" max="781" width="11.44140625" style="35" bestFit="1" customWidth="1"/>
    <col min="782" max="1024" width="8.88671875" style="35"/>
    <col min="1025" max="1025" width="22.33203125" style="35" bestFit="1" customWidth="1"/>
    <col min="1026" max="1027" width="5.6640625" style="35" bestFit="1" customWidth="1"/>
    <col min="1028" max="1035" width="6.33203125" style="35" bestFit="1" customWidth="1"/>
    <col min="1036" max="1036" width="12.44140625" style="35" bestFit="1" customWidth="1"/>
    <col min="1037" max="1037" width="11.44140625" style="35" bestFit="1" customWidth="1"/>
    <col min="1038" max="1280" width="8.88671875" style="35"/>
    <col min="1281" max="1281" width="22.33203125" style="35" bestFit="1" customWidth="1"/>
    <col min="1282" max="1283" width="5.6640625" style="35" bestFit="1" customWidth="1"/>
    <col min="1284" max="1291" width="6.33203125" style="35" bestFit="1" customWidth="1"/>
    <col min="1292" max="1292" width="12.44140625" style="35" bestFit="1" customWidth="1"/>
    <col min="1293" max="1293" width="11.44140625" style="35" bestFit="1" customWidth="1"/>
    <col min="1294" max="1536" width="8.88671875" style="35"/>
    <col min="1537" max="1537" width="22.33203125" style="35" bestFit="1" customWidth="1"/>
    <col min="1538" max="1539" width="5.6640625" style="35" bestFit="1" customWidth="1"/>
    <col min="1540" max="1547" width="6.33203125" style="35" bestFit="1" customWidth="1"/>
    <col min="1548" max="1548" width="12.44140625" style="35" bestFit="1" customWidth="1"/>
    <col min="1549" max="1549" width="11.44140625" style="35" bestFit="1" customWidth="1"/>
    <col min="1550" max="1792" width="8.88671875" style="35"/>
    <col min="1793" max="1793" width="22.33203125" style="35" bestFit="1" customWidth="1"/>
    <col min="1794" max="1795" width="5.6640625" style="35" bestFit="1" customWidth="1"/>
    <col min="1796" max="1803" width="6.33203125" style="35" bestFit="1" customWidth="1"/>
    <col min="1804" max="1804" width="12.44140625" style="35" bestFit="1" customWidth="1"/>
    <col min="1805" max="1805" width="11.44140625" style="35" bestFit="1" customWidth="1"/>
    <col min="1806" max="2048" width="8.88671875" style="35"/>
    <col min="2049" max="2049" width="22.33203125" style="35" bestFit="1" customWidth="1"/>
    <col min="2050" max="2051" width="5.6640625" style="35" bestFit="1" customWidth="1"/>
    <col min="2052" max="2059" width="6.33203125" style="35" bestFit="1" customWidth="1"/>
    <col min="2060" max="2060" width="12.44140625" style="35" bestFit="1" customWidth="1"/>
    <col min="2061" max="2061" width="11.44140625" style="35" bestFit="1" customWidth="1"/>
    <col min="2062" max="2304" width="8.88671875" style="35"/>
    <col min="2305" max="2305" width="22.33203125" style="35" bestFit="1" customWidth="1"/>
    <col min="2306" max="2307" width="5.6640625" style="35" bestFit="1" customWidth="1"/>
    <col min="2308" max="2315" width="6.33203125" style="35" bestFit="1" customWidth="1"/>
    <col min="2316" max="2316" width="12.44140625" style="35" bestFit="1" customWidth="1"/>
    <col min="2317" max="2317" width="11.44140625" style="35" bestFit="1" customWidth="1"/>
    <col min="2318" max="2560" width="8.88671875" style="35"/>
    <col min="2561" max="2561" width="22.33203125" style="35" bestFit="1" customWidth="1"/>
    <col min="2562" max="2563" width="5.6640625" style="35" bestFit="1" customWidth="1"/>
    <col min="2564" max="2571" width="6.33203125" style="35" bestFit="1" customWidth="1"/>
    <col min="2572" max="2572" width="12.44140625" style="35" bestFit="1" customWidth="1"/>
    <col min="2573" max="2573" width="11.44140625" style="35" bestFit="1" customWidth="1"/>
    <col min="2574" max="2816" width="8.88671875" style="35"/>
    <col min="2817" max="2817" width="22.33203125" style="35" bestFit="1" customWidth="1"/>
    <col min="2818" max="2819" width="5.6640625" style="35" bestFit="1" customWidth="1"/>
    <col min="2820" max="2827" width="6.33203125" style="35" bestFit="1" customWidth="1"/>
    <col min="2828" max="2828" width="12.44140625" style="35" bestFit="1" customWidth="1"/>
    <col min="2829" max="2829" width="11.44140625" style="35" bestFit="1" customWidth="1"/>
    <col min="2830" max="3072" width="8.88671875" style="35"/>
    <col min="3073" max="3073" width="22.33203125" style="35" bestFit="1" customWidth="1"/>
    <col min="3074" max="3075" width="5.6640625" style="35" bestFit="1" customWidth="1"/>
    <col min="3076" max="3083" width="6.33203125" style="35" bestFit="1" customWidth="1"/>
    <col min="3084" max="3084" width="12.44140625" style="35" bestFit="1" customWidth="1"/>
    <col min="3085" max="3085" width="11.44140625" style="35" bestFit="1" customWidth="1"/>
    <col min="3086" max="3328" width="8.88671875" style="35"/>
    <col min="3329" max="3329" width="22.33203125" style="35" bestFit="1" customWidth="1"/>
    <col min="3330" max="3331" width="5.6640625" style="35" bestFit="1" customWidth="1"/>
    <col min="3332" max="3339" width="6.33203125" style="35" bestFit="1" customWidth="1"/>
    <col min="3340" max="3340" width="12.44140625" style="35" bestFit="1" customWidth="1"/>
    <col min="3341" max="3341" width="11.44140625" style="35" bestFit="1" customWidth="1"/>
    <col min="3342" max="3584" width="8.88671875" style="35"/>
    <col min="3585" max="3585" width="22.33203125" style="35" bestFit="1" customWidth="1"/>
    <col min="3586" max="3587" width="5.6640625" style="35" bestFit="1" customWidth="1"/>
    <col min="3588" max="3595" width="6.33203125" style="35" bestFit="1" customWidth="1"/>
    <col min="3596" max="3596" width="12.44140625" style="35" bestFit="1" customWidth="1"/>
    <col min="3597" max="3597" width="11.44140625" style="35" bestFit="1" customWidth="1"/>
    <col min="3598" max="3840" width="8.88671875" style="35"/>
    <col min="3841" max="3841" width="22.33203125" style="35" bestFit="1" customWidth="1"/>
    <col min="3842" max="3843" width="5.6640625" style="35" bestFit="1" customWidth="1"/>
    <col min="3844" max="3851" width="6.33203125" style="35" bestFit="1" customWidth="1"/>
    <col min="3852" max="3852" width="12.44140625" style="35" bestFit="1" customWidth="1"/>
    <col min="3853" max="3853" width="11.44140625" style="35" bestFit="1" customWidth="1"/>
    <col min="3854" max="4096" width="8.88671875" style="35"/>
    <col min="4097" max="4097" width="22.33203125" style="35" bestFit="1" customWidth="1"/>
    <col min="4098" max="4099" width="5.6640625" style="35" bestFit="1" customWidth="1"/>
    <col min="4100" max="4107" width="6.33203125" style="35" bestFit="1" customWidth="1"/>
    <col min="4108" max="4108" width="12.44140625" style="35" bestFit="1" customWidth="1"/>
    <col min="4109" max="4109" width="11.44140625" style="35" bestFit="1" customWidth="1"/>
    <col min="4110" max="4352" width="8.88671875" style="35"/>
    <col min="4353" max="4353" width="22.33203125" style="35" bestFit="1" customWidth="1"/>
    <col min="4354" max="4355" width="5.6640625" style="35" bestFit="1" customWidth="1"/>
    <col min="4356" max="4363" width="6.33203125" style="35" bestFit="1" customWidth="1"/>
    <col min="4364" max="4364" width="12.44140625" style="35" bestFit="1" customWidth="1"/>
    <col min="4365" max="4365" width="11.44140625" style="35" bestFit="1" customWidth="1"/>
    <col min="4366" max="4608" width="8.88671875" style="35"/>
    <col min="4609" max="4609" width="22.33203125" style="35" bestFit="1" customWidth="1"/>
    <col min="4610" max="4611" width="5.6640625" style="35" bestFit="1" customWidth="1"/>
    <col min="4612" max="4619" width="6.33203125" style="35" bestFit="1" customWidth="1"/>
    <col min="4620" max="4620" width="12.44140625" style="35" bestFit="1" customWidth="1"/>
    <col min="4621" max="4621" width="11.44140625" style="35" bestFit="1" customWidth="1"/>
    <col min="4622" max="4864" width="8.88671875" style="35"/>
    <col min="4865" max="4865" width="22.33203125" style="35" bestFit="1" customWidth="1"/>
    <col min="4866" max="4867" width="5.6640625" style="35" bestFit="1" customWidth="1"/>
    <col min="4868" max="4875" width="6.33203125" style="35" bestFit="1" customWidth="1"/>
    <col min="4876" max="4876" width="12.44140625" style="35" bestFit="1" customWidth="1"/>
    <col min="4877" max="4877" width="11.44140625" style="35" bestFit="1" customWidth="1"/>
    <col min="4878" max="5120" width="8.88671875" style="35"/>
    <col min="5121" max="5121" width="22.33203125" style="35" bestFit="1" customWidth="1"/>
    <col min="5122" max="5123" width="5.6640625" style="35" bestFit="1" customWidth="1"/>
    <col min="5124" max="5131" width="6.33203125" style="35" bestFit="1" customWidth="1"/>
    <col min="5132" max="5132" width="12.44140625" style="35" bestFit="1" customWidth="1"/>
    <col min="5133" max="5133" width="11.44140625" style="35" bestFit="1" customWidth="1"/>
    <col min="5134" max="5376" width="8.88671875" style="35"/>
    <col min="5377" max="5377" width="22.33203125" style="35" bestFit="1" customWidth="1"/>
    <col min="5378" max="5379" width="5.6640625" style="35" bestFit="1" customWidth="1"/>
    <col min="5380" max="5387" width="6.33203125" style="35" bestFit="1" customWidth="1"/>
    <col min="5388" max="5388" width="12.44140625" style="35" bestFit="1" customWidth="1"/>
    <col min="5389" max="5389" width="11.44140625" style="35" bestFit="1" customWidth="1"/>
    <col min="5390" max="5632" width="8.88671875" style="35"/>
    <col min="5633" max="5633" width="22.33203125" style="35" bestFit="1" customWidth="1"/>
    <col min="5634" max="5635" width="5.6640625" style="35" bestFit="1" customWidth="1"/>
    <col min="5636" max="5643" width="6.33203125" style="35" bestFit="1" customWidth="1"/>
    <col min="5644" max="5644" width="12.44140625" style="35" bestFit="1" customWidth="1"/>
    <col min="5645" max="5645" width="11.44140625" style="35" bestFit="1" customWidth="1"/>
    <col min="5646" max="5888" width="8.88671875" style="35"/>
    <col min="5889" max="5889" width="22.33203125" style="35" bestFit="1" customWidth="1"/>
    <col min="5890" max="5891" width="5.6640625" style="35" bestFit="1" customWidth="1"/>
    <col min="5892" max="5899" width="6.33203125" style="35" bestFit="1" customWidth="1"/>
    <col min="5900" max="5900" width="12.44140625" style="35" bestFit="1" customWidth="1"/>
    <col min="5901" max="5901" width="11.44140625" style="35" bestFit="1" customWidth="1"/>
    <col min="5902" max="6144" width="8.88671875" style="35"/>
    <col min="6145" max="6145" width="22.33203125" style="35" bestFit="1" customWidth="1"/>
    <col min="6146" max="6147" width="5.6640625" style="35" bestFit="1" customWidth="1"/>
    <col min="6148" max="6155" width="6.33203125" style="35" bestFit="1" customWidth="1"/>
    <col min="6156" max="6156" width="12.44140625" style="35" bestFit="1" customWidth="1"/>
    <col min="6157" max="6157" width="11.44140625" style="35" bestFit="1" customWidth="1"/>
    <col min="6158" max="6400" width="8.88671875" style="35"/>
    <col min="6401" max="6401" width="22.33203125" style="35" bestFit="1" customWidth="1"/>
    <col min="6402" max="6403" width="5.6640625" style="35" bestFit="1" customWidth="1"/>
    <col min="6404" max="6411" width="6.33203125" style="35" bestFit="1" customWidth="1"/>
    <col min="6412" max="6412" width="12.44140625" style="35" bestFit="1" customWidth="1"/>
    <col min="6413" max="6413" width="11.44140625" style="35" bestFit="1" customWidth="1"/>
    <col min="6414" max="6656" width="8.88671875" style="35"/>
    <col min="6657" max="6657" width="22.33203125" style="35" bestFit="1" customWidth="1"/>
    <col min="6658" max="6659" width="5.6640625" style="35" bestFit="1" customWidth="1"/>
    <col min="6660" max="6667" width="6.33203125" style="35" bestFit="1" customWidth="1"/>
    <col min="6668" max="6668" width="12.44140625" style="35" bestFit="1" customWidth="1"/>
    <col min="6669" max="6669" width="11.44140625" style="35" bestFit="1" customWidth="1"/>
    <col min="6670" max="6912" width="8.88671875" style="35"/>
    <col min="6913" max="6913" width="22.33203125" style="35" bestFit="1" customWidth="1"/>
    <col min="6914" max="6915" width="5.6640625" style="35" bestFit="1" customWidth="1"/>
    <col min="6916" max="6923" width="6.33203125" style="35" bestFit="1" customWidth="1"/>
    <col min="6924" max="6924" width="12.44140625" style="35" bestFit="1" customWidth="1"/>
    <col min="6925" max="6925" width="11.44140625" style="35" bestFit="1" customWidth="1"/>
    <col min="6926" max="7168" width="8.88671875" style="35"/>
    <col min="7169" max="7169" width="22.33203125" style="35" bestFit="1" customWidth="1"/>
    <col min="7170" max="7171" width="5.6640625" style="35" bestFit="1" customWidth="1"/>
    <col min="7172" max="7179" width="6.33203125" style="35" bestFit="1" customWidth="1"/>
    <col min="7180" max="7180" width="12.44140625" style="35" bestFit="1" customWidth="1"/>
    <col min="7181" max="7181" width="11.44140625" style="35" bestFit="1" customWidth="1"/>
    <col min="7182" max="7424" width="8.88671875" style="35"/>
    <col min="7425" max="7425" width="22.33203125" style="35" bestFit="1" customWidth="1"/>
    <col min="7426" max="7427" width="5.6640625" style="35" bestFit="1" customWidth="1"/>
    <col min="7428" max="7435" width="6.33203125" style="35" bestFit="1" customWidth="1"/>
    <col min="7436" max="7436" width="12.44140625" style="35" bestFit="1" customWidth="1"/>
    <col min="7437" max="7437" width="11.44140625" style="35" bestFit="1" customWidth="1"/>
    <col min="7438" max="7680" width="8.88671875" style="35"/>
    <col min="7681" max="7681" width="22.33203125" style="35" bestFit="1" customWidth="1"/>
    <col min="7682" max="7683" width="5.6640625" style="35" bestFit="1" customWidth="1"/>
    <col min="7684" max="7691" width="6.33203125" style="35" bestFit="1" customWidth="1"/>
    <col min="7692" max="7692" width="12.44140625" style="35" bestFit="1" customWidth="1"/>
    <col min="7693" max="7693" width="11.44140625" style="35" bestFit="1" customWidth="1"/>
    <col min="7694" max="7936" width="8.88671875" style="35"/>
    <col min="7937" max="7937" width="22.33203125" style="35" bestFit="1" customWidth="1"/>
    <col min="7938" max="7939" width="5.6640625" style="35" bestFit="1" customWidth="1"/>
    <col min="7940" max="7947" width="6.33203125" style="35" bestFit="1" customWidth="1"/>
    <col min="7948" max="7948" width="12.44140625" style="35" bestFit="1" customWidth="1"/>
    <col min="7949" max="7949" width="11.44140625" style="35" bestFit="1" customWidth="1"/>
    <col min="7950" max="8192" width="8.88671875" style="35"/>
    <col min="8193" max="8193" width="22.33203125" style="35" bestFit="1" customWidth="1"/>
    <col min="8194" max="8195" width="5.6640625" style="35" bestFit="1" customWidth="1"/>
    <col min="8196" max="8203" width="6.33203125" style="35" bestFit="1" customWidth="1"/>
    <col min="8204" max="8204" width="12.44140625" style="35" bestFit="1" customWidth="1"/>
    <col min="8205" max="8205" width="11.44140625" style="35" bestFit="1" customWidth="1"/>
    <col min="8206" max="8448" width="8.88671875" style="35"/>
    <col min="8449" max="8449" width="22.33203125" style="35" bestFit="1" customWidth="1"/>
    <col min="8450" max="8451" width="5.6640625" style="35" bestFit="1" customWidth="1"/>
    <col min="8452" max="8459" width="6.33203125" style="35" bestFit="1" customWidth="1"/>
    <col min="8460" max="8460" width="12.44140625" style="35" bestFit="1" customWidth="1"/>
    <col min="8461" max="8461" width="11.44140625" style="35" bestFit="1" customWidth="1"/>
    <col min="8462" max="8704" width="8.88671875" style="35"/>
    <col min="8705" max="8705" width="22.33203125" style="35" bestFit="1" customWidth="1"/>
    <col min="8706" max="8707" width="5.6640625" style="35" bestFit="1" customWidth="1"/>
    <col min="8708" max="8715" width="6.33203125" style="35" bestFit="1" customWidth="1"/>
    <col min="8716" max="8716" width="12.44140625" style="35" bestFit="1" customWidth="1"/>
    <col min="8717" max="8717" width="11.44140625" style="35" bestFit="1" customWidth="1"/>
    <col min="8718" max="8960" width="8.88671875" style="35"/>
    <col min="8961" max="8961" width="22.33203125" style="35" bestFit="1" customWidth="1"/>
    <col min="8962" max="8963" width="5.6640625" style="35" bestFit="1" customWidth="1"/>
    <col min="8964" max="8971" width="6.33203125" style="35" bestFit="1" customWidth="1"/>
    <col min="8972" max="8972" width="12.44140625" style="35" bestFit="1" customWidth="1"/>
    <col min="8973" max="8973" width="11.44140625" style="35" bestFit="1" customWidth="1"/>
    <col min="8974" max="9216" width="8.88671875" style="35"/>
    <col min="9217" max="9217" width="22.33203125" style="35" bestFit="1" customWidth="1"/>
    <col min="9218" max="9219" width="5.6640625" style="35" bestFit="1" customWidth="1"/>
    <col min="9220" max="9227" width="6.33203125" style="35" bestFit="1" customWidth="1"/>
    <col min="9228" max="9228" width="12.44140625" style="35" bestFit="1" customWidth="1"/>
    <col min="9229" max="9229" width="11.44140625" style="35" bestFit="1" customWidth="1"/>
    <col min="9230" max="9472" width="8.88671875" style="35"/>
    <col min="9473" max="9473" width="22.33203125" style="35" bestFit="1" customWidth="1"/>
    <col min="9474" max="9475" width="5.6640625" style="35" bestFit="1" customWidth="1"/>
    <col min="9476" max="9483" width="6.33203125" style="35" bestFit="1" customWidth="1"/>
    <col min="9484" max="9484" width="12.44140625" style="35" bestFit="1" customWidth="1"/>
    <col min="9485" max="9485" width="11.44140625" style="35" bestFit="1" customWidth="1"/>
    <col min="9486" max="9728" width="8.88671875" style="35"/>
    <col min="9729" max="9729" width="22.33203125" style="35" bestFit="1" customWidth="1"/>
    <col min="9730" max="9731" width="5.6640625" style="35" bestFit="1" customWidth="1"/>
    <col min="9732" max="9739" width="6.33203125" style="35" bestFit="1" customWidth="1"/>
    <col min="9740" max="9740" width="12.44140625" style="35" bestFit="1" customWidth="1"/>
    <col min="9741" max="9741" width="11.44140625" style="35" bestFit="1" customWidth="1"/>
    <col min="9742" max="9984" width="8.88671875" style="35"/>
    <col min="9985" max="9985" width="22.33203125" style="35" bestFit="1" customWidth="1"/>
    <col min="9986" max="9987" width="5.6640625" style="35" bestFit="1" customWidth="1"/>
    <col min="9988" max="9995" width="6.33203125" style="35" bestFit="1" customWidth="1"/>
    <col min="9996" max="9996" width="12.44140625" style="35" bestFit="1" customWidth="1"/>
    <col min="9997" max="9997" width="11.44140625" style="35" bestFit="1" customWidth="1"/>
    <col min="9998" max="10240" width="8.88671875" style="35"/>
    <col min="10241" max="10241" width="22.33203125" style="35" bestFit="1" customWidth="1"/>
    <col min="10242" max="10243" width="5.6640625" style="35" bestFit="1" customWidth="1"/>
    <col min="10244" max="10251" width="6.33203125" style="35" bestFit="1" customWidth="1"/>
    <col min="10252" max="10252" width="12.44140625" style="35" bestFit="1" customWidth="1"/>
    <col min="10253" max="10253" width="11.44140625" style="35" bestFit="1" customWidth="1"/>
    <col min="10254" max="10496" width="8.88671875" style="35"/>
    <col min="10497" max="10497" width="22.33203125" style="35" bestFit="1" customWidth="1"/>
    <col min="10498" max="10499" width="5.6640625" style="35" bestFit="1" customWidth="1"/>
    <col min="10500" max="10507" width="6.33203125" style="35" bestFit="1" customWidth="1"/>
    <col min="10508" max="10508" width="12.44140625" style="35" bestFit="1" customWidth="1"/>
    <col min="10509" max="10509" width="11.44140625" style="35" bestFit="1" customWidth="1"/>
    <col min="10510" max="10752" width="8.88671875" style="35"/>
    <col min="10753" max="10753" width="22.33203125" style="35" bestFit="1" customWidth="1"/>
    <col min="10754" max="10755" width="5.6640625" style="35" bestFit="1" customWidth="1"/>
    <col min="10756" max="10763" width="6.33203125" style="35" bestFit="1" customWidth="1"/>
    <col min="10764" max="10764" width="12.44140625" style="35" bestFit="1" customWidth="1"/>
    <col min="10765" max="10765" width="11.44140625" style="35" bestFit="1" customWidth="1"/>
    <col min="10766" max="11008" width="8.88671875" style="35"/>
    <col min="11009" max="11009" width="22.33203125" style="35" bestFit="1" customWidth="1"/>
    <col min="11010" max="11011" width="5.6640625" style="35" bestFit="1" customWidth="1"/>
    <col min="11012" max="11019" width="6.33203125" style="35" bestFit="1" customWidth="1"/>
    <col min="11020" max="11020" width="12.44140625" style="35" bestFit="1" customWidth="1"/>
    <col min="11021" max="11021" width="11.44140625" style="35" bestFit="1" customWidth="1"/>
    <col min="11022" max="11264" width="8.88671875" style="35"/>
    <col min="11265" max="11265" width="22.33203125" style="35" bestFit="1" customWidth="1"/>
    <col min="11266" max="11267" width="5.6640625" style="35" bestFit="1" customWidth="1"/>
    <col min="11268" max="11275" width="6.33203125" style="35" bestFit="1" customWidth="1"/>
    <col min="11276" max="11276" width="12.44140625" style="35" bestFit="1" customWidth="1"/>
    <col min="11277" max="11277" width="11.44140625" style="35" bestFit="1" customWidth="1"/>
    <col min="11278" max="11520" width="8.88671875" style="35"/>
    <col min="11521" max="11521" width="22.33203125" style="35" bestFit="1" customWidth="1"/>
    <col min="11522" max="11523" width="5.6640625" style="35" bestFit="1" customWidth="1"/>
    <col min="11524" max="11531" width="6.33203125" style="35" bestFit="1" customWidth="1"/>
    <col min="11532" max="11532" width="12.44140625" style="35" bestFit="1" customWidth="1"/>
    <col min="11533" max="11533" width="11.44140625" style="35" bestFit="1" customWidth="1"/>
    <col min="11534" max="11776" width="8.88671875" style="35"/>
    <col min="11777" max="11777" width="22.33203125" style="35" bestFit="1" customWidth="1"/>
    <col min="11778" max="11779" width="5.6640625" style="35" bestFit="1" customWidth="1"/>
    <col min="11780" max="11787" width="6.33203125" style="35" bestFit="1" customWidth="1"/>
    <col min="11788" max="11788" width="12.44140625" style="35" bestFit="1" customWidth="1"/>
    <col min="11789" max="11789" width="11.44140625" style="35" bestFit="1" customWidth="1"/>
    <col min="11790" max="12032" width="8.88671875" style="35"/>
    <col min="12033" max="12033" width="22.33203125" style="35" bestFit="1" customWidth="1"/>
    <col min="12034" max="12035" width="5.6640625" style="35" bestFit="1" customWidth="1"/>
    <col min="12036" max="12043" width="6.33203125" style="35" bestFit="1" customWidth="1"/>
    <col min="12044" max="12044" width="12.44140625" style="35" bestFit="1" customWidth="1"/>
    <col min="12045" max="12045" width="11.44140625" style="35" bestFit="1" customWidth="1"/>
    <col min="12046" max="12288" width="8.88671875" style="35"/>
    <col min="12289" max="12289" width="22.33203125" style="35" bestFit="1" customWidth="1"/>
    <col min="12290" max="12291" width="5.6640625" style="35" bestFit="1" customWidth="1"/>
    <col min="12292" max="12299" width="6.33203125" style="35" bestFit="1" customWidth="1"/>
    <col min="12300" max="12300" width="12.44140625" style="35" bestFit="1" customWidth="1"/>
    <col min="12301" max="12301" width="11.44140625" style="35" bestFit="1" customWidth="1"/>
    <col min="12302" max="12544" width="8.88671875" style="35"/>
    <col min="12545" max="12545" width="22.33203125" style="35" bestFit="1" customWidth="1"/>
    <col min="12546" max="12547" width="5.6640625" style="35" bestFit="1" customWidth="1"/>
    <col min="12548" max="12555" width="6.33203125" style="35" bestFit="1" customWidth="1"/>
    <col min="12556" max="12556" width="12.44140625" style="35" bestFit="1" customWidth="1"/>
    <col min="12557" max="12557" width="11.44140625" style="35" bestFit="1" customWidth="1"/>
    <col min="12558" max="12800" width="8.88671875" style="35"/>
    <col min="12801" max="12801" width="22.33203125" style="35" bestFit="1" customWidth="1"/>
    <col min="12802" max="12803" width="5.6640625" style="35" bestFit="1" customWidth="1"/>
    <col min="12804" max="12811" width="6.33203125" style="35" bestFit="1" customWidth="1"/>
    <col min="12812" max="12812" width="12.44140625" style="35" bestFit="1" customWidth="1"/>
    <col min="12813" max="12813" width="11.44140625" style="35" bestFit="1" customWidth="1"/>
    <col min="12814" max="13056" width="8.88671875" style="35"/>
    <col min="13057" max="13057" width="22.33203125" style="35" bestFit="1" customWidth="1"/>
    <col min="13058" max="13059" width="5.6640625" style="35" bestFit="1" customWidth="1"/>
    <col min="13060" max="13067" width="6.33203125" style="35" bestFit="1" customWidth="1"/>
    <col min="13068" max="13068" width="12.44140625" style="35" bestFit="1" customWidth="1"/>
    <col min="13069" max="13069" width="11.44140625" style="35" bestFit="1" customWidth="1"/>
    <col min="13070" max="13312" width="8.88671875" style="35"/>
    <col min="13313" max="13313" width="22.33203125" style="35" bestFit="1" customWidth="1"/>
    <col min="13314" max="13315" width="5.6640625" style="35" bestFit="1" customWidth="1"/>
    <col min="13316" max="13323" width="6.33203125" style="35" bestFit="1" customWidth="1"/>
    <col min="13324" max="13324" width="12.44140625" style="35" bestFit="1" customWidth="1"/>
    <col min="13325" max="13325" width="11.44140625" style="35" bestFit="1" customWidth="1"/>
    <col min="13326" max="13568" width="8.88671875" style="35"/>
    <col min="13569" max="13569" width="22.33203125" style="35" bestFit="1" customWidth="1"/>
    <col min="13570" max="13571" width="5.6640625" style="35" bestFit="1" customWidth="1"/>
    <col min="13572" max="13579" width="6.33203125" style="35" bestFit="1" customWidth="1"/>
    <col min="13580" max="13580" width="12.44140625" style="35" bestFit="1" customWidth="1"/>
    <col min="13581" max="13581" width="11.44140625" style="35" bestFit="1" customWidth="1"/>
    <col min="13582" max="13824" width="8.88671875" style="35"/>
    <col min="13825" max="13825" width="22.33203125" style="35" bestFit="1" customWidth="1"/>
    <col min="13826" max="13827" width="5.6640625" style="35" bestFit="1" customWidth="1"/>
    <col min="13828" max="13835" width="6.33203125" style="35" bestFit="1" customWidth="1"/>
    <col min="13836" max="13836" width="12.44140625" style="35" bestFit="1" customWidth="1"/>
    <col min="13837" max="13837" width="11.44140625" style="35" bestFit="1" customWidth="1"/>
    <col min="13838" max="14080" width="8.88671875" style="35"/>
    <col min="14081" max="14081" width="22.33203125" style="35" bestFit="1" customWidth="1"/>
    <col min="14082" max="14083" width="5.6640625" style="35" bestFit="1" customWidth="1"/>
    <col min="14084" max="14091" width="6.33203125" style="35" bestFit="1" customWidth="1"/>
    <col min="14092" max="14092" width="12.44140625" style="35" bestFit="1" customWidth="1"/>
    <col min="14093" max="14093" width="11.44140625" style="35" bestFit="1" customWidth="1"/>
    <col min="14094" max="14336" width="8.88671875" style="35"/>
    <col min="14337" max="14337" width="22.33203125" style="35" bestFit="1" customWidth="1"/>
    <col min="14338" max="14339" width="5.6640625" style="35" bestFit="1" customWidth="1"/>
    <col min="14340" max="14347" width="6.33203125" style="35" bestFit="1" customWidth="1"/>
    <col min="14348" max="14348" width="12.44140625" style="35" bestFit="1" customWidth="1"/>
    <col min="14349" max="14349" width="11.44140625" style="35" bestFit="1" customWidth="1"/>
    <col min="14350" max="14592" width="8.88671875" style="35"/>
    <col min="14593" max="14593" width="22.33203125" style="35" bestFit="1" customWidth="1"/>
    <col min="14594" max="14595" width="5.6640625" style="35" bestFit="1" customWidth="1"/>
    <col min="14596" max="14603" width="6.33203125" style="35" bestFit="1" customWidth="1"/>
    <col min="14604" max="14604" width="12.44140625" style="35" bestFit="1" customWidth="1"/>
    <col min="14605" max="14605" width="11.44140625" style="35" bestFit="1" customWidth="1"/>
    <col min="14606" max="14848" width="8.88671875" style="35"/>
    <col min="14849" max="14849" width="22.33203125" style="35" bestFit="1" customWidth="1"/>
    <col min="14850" max="14851" width="5.6640625" style="35" bestFit="1" customWidth="1"/>
    <col min="14852" max="14859" width="6.33203125" style="35" bestFit="1" customWidth="1"/>
    <col min="14860" max="14860" width="12.44140625" style="35" bestFit="1" customWidth="1"/>
    <col min="14861" max="14861" width="11.44140625" style="35" bestFit="1" customWidth="1"/>
    <col min="14862" max="15104" width="8.88671875" style="35"/>
    <col min="15105" max="15105" width="22.33203125" style="35" bestFit="1" customWidth="1"/>
    <col min="15106" max="15107" width="5.6640625" style="35" bestFit="1" customWidth="1"/>
    <col min="15108" max="15115" width="6.33203125" style="35" bestFit="1" customWidth="1"/>
    <col min="15116" max="15116" width="12.44140625" style="35" bestFit="1" customWidth="1"/>
    <col min="15117" max="15117" width="11.44140625" style="35" bestFit="1" customWidth="1"/>
    <col min="15118" max="15360" width="8.88671875" style="35"/>
    <col min="15361" max="15361" width="22.33203125" style="35" bestFit="1" customWidth="1"/>
    <col min="15362" max="15363" width="5.6640625" style="35" bestFit="1" customWidth="1"/>
    <col min="15364" max="15371" width="6.33203125" style="35" bestFit="1" customWidth="1"/>
    <col min="15372" max="15372" width="12.44140625" style="35" bestFit="1" customWidth="1"/>
    <col min="15373" max="15373" width="11.44140625" style="35" bestFit="1" customWidth="1"/>
    <col min="15374" max="15616" width="8.88671875" style="35"/>
    <col min="15617" max="15617" width="22.33203125" style="35" bestFit="1" customWidth="1"/>
    <col min="15618" max="15619" width="5.6640625" style="35" bestFit="1" customWidth="1"/>
    <col min="15620" max="15627" width="6.33203125" style="35" bestFit="1" customWidth="1"/>
    <col min="15628" max="15628" width="12.44140625" style="35" bestFit="1" customWidth="1"/>
    <col min="15629" max="15629" width="11.44140625" style="35" bestFit="1" customWidth="1"/>
    <col min="15630" max="15872" width="8.88671875" style="35"/>
    <col min="15873" max="15873" width="22.33203125" style="35" bestFit="1" customWidth="1"/>
    <col min="15874" max="15875" width="5.6640625" style="35" bestFit="1" customWidth="1"/>
    <col min="15876" max="15883" width="6.33203125" style="35" bestFit="1" customWidth="1"/>
    <col min="15884" max="15884" width="12.44140625" style="35" bestFit="1" customWidth="1"/>
    <col min="15885" max="15885" width="11.44140625" style="35" bestFit="1" customWidth="1"/>
    <col min="15886" max="16128" width="8.88671875" style="35"/>
    <col min="16129" max="16129" width="22.33203125" style="35" bestFit="1" customWidth="1"/>
    <col min="16130" max="16131" width="5.6640625" style="35" bestFit="1" customWidth="1"/>
    <col min="16132" max="16139" width="6.33203125" style="35" bestFit="1" customWidth="1"/>
    <col min="16140" max="16140" width="12.44140625" style="35" bestFit="1" customWidth="1"/>
    <col min="16141" max="16141" width="11.44140625" style="35" bestFit="1" customWidth="1"/>
    <col min="16142" max="16384" width="8.88671875" style="35"/>
  </cols>
  <sheetData>
    <row r="1" spans="1:13" ht="10.199999999999999" customHeight="1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</row>
    <row r="2" spans="1:13" ht="18" customHeight="1">
      <c r="A2" s="1458" t="s">
        <v>5207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</row>
    <row r="3" spans="1:13" ht="17.399999999999999">
      <c r="A3" s="358" t="s">
        <v>1519</v>
      </c>
      <c r="B3" s="1666" t="s">
        <v>4118</v>
      </c>
      <c r="C3" s="1666"/>
      <c r="D3" s="1666"/>
      <c r="E3" s="1666"/>
      <c r="F3" s="1666"/>
      <c r="G3" s="1666"/>
      <c r="H3" s="1666"/>
      <c r="I3" s="1666"/>
      <c r="J3" s="1666"/>
      <c r="K3" s="1666"/>
      <c r="L3" s="1666"/>
      <c r="M3" s="1666"/>
    </row>
    <row r="4" spans="1:13" ht="18" thickBot="1">
      <c r="A4" s="437"/>
      <c r="B4" s="1667" t="s">
        <v>4119</v>
      </c>
      <c r="C4" s="1667"/>
      <c r="D4" s="1667"/>
      <c r="E4" s="1667"/>
      <c r="F4" s="1667"/>
      <c r="G4" s="1667"/>
      <c r="H4" s="1667"/>
      <c r="I4" s="1667"/>
      <c r="J4" s="1667"/>
      <c r="K4" s="1667"/>
      <c r="L4" s="1667"/>
      <c r="M4" s="1667"/>
    </row>
    <row r="5" spans="1:13">
      <c r="A5" s="360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</row>
    <row r="6" spans="1:13" ht="13.8" thickBot="1">
      <c r="A6" s="379"/>
      <c r="B6" s="1668" t="s">
        <v>1466</v>
      </c>
      <c r="C6" s="1668"/>
      <c r="D6" s="1668"/>
      <c r="E6" s="1668"/>
      <c r="F6" s="1668"/>
      <c r="G6" s="1668"/>
      <c r="H6" s="1668"/>
      <c r="I6" s="1668"/>
      <c r="J6" s="1668"/>
      <c r="K6" s="1668"/>
      <c r="L6" s="1668"/>
      <c r="M6" s="1668"/>
    </row>
    <row r="7" spans="1:13">
      <c r="A7" s="363" t="s">
        <v>1634</v>
      </c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ht="24.6" thickBot="1">
      <c r="A8" s="363" t="s">
        <v>4117</v>
      </c>
      <c r="B8" s="378"/>
      <c r="C8" s="1668" t="s">
        <v>1489</v>
      </c>
      <c r="D8" s="1668"/>
      <c r="E8" s="1668"/>
      <c r="F8" s="1668"/>
      <c r="G8" s="1668"/>
      <c r="H8" s="1668"/>
      <c r="I8" s="1668"/>
      <c r="J8" s="1668"/>
      <c r="K8" s="1668"/>
      <c r="L8" s="1668"/>
      <c r="M8" s="1668"/>
    </row>
    <row r="9" spans="1:13">
      <c r="A9" s="363" t="s">
        <v>3860</v>
      </c>
      <c r="B9" s="363" t="s">
        <v>3</v>
      </c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</row>
    <row r="10" spans="1:13" ht="24.6" thickBot="1">
      <c r="A10" s="366"/>
      <c r="B10" s="366"/>
      <c r="C10" s="367" t="s">
        <v>1488</v>
      </c>
      <c r="D10" s="367" t="s">
        <v>1518</v>
      </c>
      <c r="E10" s="367" t="s">
        <v>1517</v>
      </c>
      <c r="F10" s="367" t="s">
        <v>1516</v>
      </c>
      <c r="G10" s="367" t="s">
        <v>1515</v>
      </c>
      <c r="H10" s="367" t="s">
        <v>1514</v>
      </c>
      <c r="I10" s="367" t="s">
        <v>1513</v>
      </c>
      <c r="J10" s="367" t="s">
        <v>1512</v>
      </c>
      <c r="K10" s="367" t="s">
        <v>1511</v>
      </c>
      <c r="L10" s="367" t="s">
        <v>1510</v>
      </c>
      <c r="M10" s="367" t="s">
        <v>1535</v>
      </c>
    </row>
    <row r="11" spans="1:13">
      <c r="A11" s="381"/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</row>
    <row r="12" spans="1:13">
      <c r="A12" s="369" t="s">
        <v>1</v>
      </c>
      <c r="B12" s="370">
        <v>242005</v>
      </c>
      <c r="C12" s="370">
        <v>105898</v>
      </c>
      <c r="D12" s="370">
        <v>80925</v>
      </c>
      <c r="E12" s="370">
        <v>37845</v>
      </c>
      <c r="F12" s="370">
        <v>12109</v>
      </c>
      <c r="G12" s="370">
        <v>3390</v>
      </c>
      <c r="H12" s="370">
        <v>1121</v>
      </c>
      <c r="I12" s="370">
        <v>457</v>
      </c>
      <c r="J12" s="370">
        <v>175</v>
      </c>
      <c r="K12" s="370">
        <v>50</v>
      </c>
      <c r="L12" s="370">
        <v>35</v>
      </c>
      <c r="M12" s="370">
        <v>0</v>
      </c>
    </row>
    <row r="13" spans="1:13">
      <c r="A13" s="373" t="s">
        <v>1477</v>
      </c>
      <c r="B13" s="374">
        <v>902</v>
      </c>
      <c r="C13" s="374">
        <v>890</v>
      </c>
      <c r="D13" s="374">
        <v>11</v>
      </c>
      <c r="E13" s="374">
        <v>1</v>
      </c>
      <c r="F13" s="374">
        <v>0</v>
      </c>
      <c r="G13" s="374">
        <v>0</v>
      </c>
      <c r="H13" s="374">
        <v>0</v>
      </c>
      <c r="I13" s="374">
        <v>0</v>
      </c>
      <c r="J13" s="374">
        <v>0</v>
      </c>
      <c r="K13" s="374">
        <v>0</v>
      </c>
      <c r="L13" s="374">
        <v>0</v>
      </c>
      <c r="M13" s="374">
        <v>0</v>
      </c>
    </row>
    <row r="14" spans="1:13">
      <c r="A14" s="373" t="s">
        <v>1476</v>
      </c>
      <c r="B14" s="374">
        <v>31506</v>
      </c>
      <c r="C14" s="374">
        <v>27962</v>
      </c>
      <c r="D14" s="374">
        <v>3273</v>
      </c>
      <c r="E14" s="374">
        <v>252</v>
      </c>
      <c r="F14" s="374">
        <v>18</v>
      </c>
      <c r="G14" s="374">
        <v>0</v>
      </c>
      <c r="H14" s="374">
        <v>1</v>
      </c>
      <c r="I14" s="374">
        <v>0</v>
      </c>
      <c r="J14" s="374">
        <v>0</v>
      </c>
      <c r="K14" s="374">
        <v>0</v>
      </c>
      <c r="L14" s="374">
        <v>0</v>
      </c>
      <c r="M14" s="374">
        <v>0</v>
      </c>
    </row>
    <row r="15" spans="1:13">
      <c r="A15" s="373" t="s">
        <v>1475</v>
      </c>
      <c r="B15" s="374">
        <v>56898</v>
      </c>
      <c r="C15" s="374">
        <v>33561</v>
      </c>
      <c r="D15" s="374">
        <v>18471</v>
      </c>
      <c r="E15" s="374">
        <v>4100</v>
      </c>
      <c r="F15" s="374">
        <v>694</v>
      </c>
      <c r="G15" s="374">
        <v>61</v>
      </c>
      <c r="H15" s="374">
        <v>10</v>
      </c>
      <c r="I15" s="374">
        <v>0</v>
      </c>
      <c r="J15" s="374">
        <v>0</v>
      </c>
      <c r="K15" s="374">
        <v>0</v>
      </c>
      <c r="L15" s="374">
        <v>1</v>
      </c>
      <c r="M15" s="374">
        <v>0</v>
      </c>
    </row>
    <row r="16" spans="1:13">
      <c r="A16" s="373" t="s">
        <v>1474</v>
      </c>
      <c r="B16" s="374">
        <v>58140</v>
      </c>
      <c r="C16" s="374">
        <v>22190</v>
      </c>
      <c r="D16" s="374">
        <v>23649</v>
      </c>
      <c r="E16" s="374">
        <v>9283</v>
      </c>
      <c r="F16" s="374">
        <v>2304</v>
      </c>
      <c r="G16" s="374">
        <v>523</v>
      </c>
      <c r="H16" s="374">
        <v>123</v>
      </c>
      <c r="I16" s="374">
        <v>47</v>
      </c>
      <c r="J16" s="374">
        <v>11</v>
      </c>
      <c r="K16" s="374">
        <v>8</v>
      </c>
      <c r="L16" s="374">
        <v>2</v>
      </c>
      <c r="M16" s="374">
        <v>0</v>
      </c>
    </row>
    <row r="17" spans="1:13">
      <c r="A17" s="373" t="s">
        <v>1473</v>
      </c>
      <c r="B17" s="374">
        <v>53625</v>
      </c>
      <c r="C17" s="374">
        <v>14586</v>
      </c>
      <c r="D17" s="374">
        <v>21726</v>
      </c>
      <c r="E17" s="374">
        <v>12073</v>
      </c>
      <c r="F17" s="374">
        <v>3735</v>
      </c>
      <c r="G17" s="374">
        <v>998</v>
      </c>
      <c r="H17" s="374">
        <v>327</v>
      </c>
      <c r="I17" s="374">
        <v>123</v>
      </c>
      <c r="J17" s="374">
        <v>52</v>
      </c>
      <c r="K17" s="374">
        <v>4</v>
      </c>
      <c r="L17" s="374">
        <v>1</v>
      </c>
      <c r="M17" s="374">
        <v>0</v>
      </c>
    </row>
    <row r="18" spans="1:13">
      <c r="A18" s="373" t="s">
        <v>1472</v>
      </c>
      <c r="B18" s="374">
        <v>31614</v>
      </c>
      <c r="C18" s="374">
        <v>5452</v>
      </c>
      <c r="D18" s="374">
        <v>11434</v>
      </c>
      <c r="E18" s="374">
        <v>9193</v>
      </c>
      <c r="F18" s="374">
        <v>3692</v>
      </c>
      <c r="G18" s="374">
        <v>1184</v>
      </c>
      <c r="H18" s="374">
        <v>418</v>
      </c>
      <c r="I18" s="374">
        <v>155</v>
      </c>
      <c r="J18" s="374">
        <v>58</v>
      </c>
      <c r="K18" s="374">
        <v>14</v>
      </c>
      <c r="L18" s="374">
        <v>14</v>
      </c>
      <c r="M18" s="374">
        <v>0</v>
      </c>
    </row>
    <row r="19" spans="1:13">
      <c r="A19" s="373" t="s">
        <v>1471</v>
      </c>
      <c r="B19" s="374">
        <v>8814</v>
      </c>
      <c r="C19" s="374">
        <v>1174</v>
      </c>
      <c r="D19" s="374">
        <v>2260</v>
      </c>
      <c r="E19" s="374">
        <v>2800</v>
      </c>
      <c r="F19" s="374">
        <v>1564</v>
      </c>
      <c r="G19" s="374">
        <v>589</v>
      </c>
      <c r="H19" s="374">
        <v>223</v>
      </c>
      <c r="I19" s="374">
        <v>118</v>
      </c>
      <c r="J19" s="374">
        <v>49</v>
      </c>
      <c r="K19" s="374">
        <v>22</v>
      </c>
      <c r="L19" s="374">
        <v>15</v>
      </c>
      <c r="M19" s="374">
        <v>0</v>
      </c>
    </row>
    <row r="20" spans="1:13">
      <c r="A20" s="373" t="s">
        <v>1470</v>
      </c>
      <c r="B20" s="374">
        <v>448</v>
      </c>
      <c r="C20" s="374">
        <v>57</v>
      </c>
      <c r="D20" s="374">
        <v>83</v>
      </c>
      <c r="E20" s="374">
        <v>138</v>
      </c>
      <c r="F20" s="374">
        <v>96</v>
      </c>
      <c r="G20" s="374">
        <v>34</v>
      </c>
      <c r="H20" s="374">
        <v>18</v>
      </c>
      <c r="I20" s="374">
        <v>13</v>
      </c>
      <c r="J20" s="374">
        <v>5</v>
      </c>
      <c r="K20" s="374">
        <v>2</v>
      </c>
      <c r="L20" s="374">
        <v>2</v>
      </c>
      <c r="M20" s="374">
        <v>0</v>
      </c>
    </row>
    <row r="21" spans="1:13">
      <c r="A21" s="373" t="s">
        <v>1469</v>
      </c>
      <c r="B21" s="374">
        <v>12</v>
      </c>
      <c r="C21" s="374">
        <v>1</v>
      </c>
      <c r="D21" s="374">
        <v>5</v>
      </c>
      <c r="E21" s="374">
        <v>1</v>
      </c>
      <c r="F21" s="374">
        <v>4</v>
      </c>
      <c r="G21" s="374">
        <v>0</v>
      </c>
      <c r="H21" s="374">
        <v>0</v>
      </c>
      <c r="I21" s="374">
        <v>1</v>
      </c>
      <c r="J21" s="374">
        <v>0</v>
      </c>
      <c r="K21" s="374">
        <v>0</v>
      </c>
      <c r="L21" s="374">
        <v>0</v>
      </c>
      <c r="M21" s="374">
        <v>0</v>
      </c>
    </row>
    <row r="22" spans="1:13">
      <c r="A22" s="373" t="s">
        <v>1535</v>
      </c>
      <c r="B22" s="374">
        <v>46</v>
      </c>
      <c r="C22" s="374">
        <v>25</v>
      </c>
      <c r="D22" s="374">
        <v>13</v>
      </c>
      <c r="E22" s="374">
        <v>4</v>
      </c>
      <c r="F22" s="374">
        <v>2</v>
      </c>
      <c r="G22" s="374">
        <v>1</v>
      </c>
      <c r="H22" s="374">
        <v>1</v>
      </c>
      <c r="I22" s="374">
        <v>0</v>
      </c>
      <c r="J22" s="374">
        <v>0</v>
      </c>
      <c r="K22" s="374">
        <v>0</v>
      </c>
      <c r="L22" s="374">
        <v>0</v>
      </c>
      <c r="M22" s="374">
        <v>0</v>
      </c>
    </row>
    <row r="23" spans="1:13">
      <c r="A23" s="381"/>
      <c r="B23" s="381"/>
      <c r="C23" s="381"/>
      <c r="D23" s="381"/>
      <c r="E23" s="381"/>
      <c r="F23" s="381"/>
      <c r="G23" s="381"/>
      <c r="H23" s="381"/>
      <c r="I23" s="381"/>
      <c r="J23" s="381"/>
      <c r="K23" s="381"/>
      <c r="L23" s="381"/>
      <c r="M23" s="381"/>
    </row>
    <row r="24" spans="1:13">
      <c r="A24" s="371" t="s">
        <v>1509</v>
      </c>
      <c r="B24" s="372">
        <v>110487</v>
      </c>
      <c r="C24" s="372">
        <v>47737</v>
      </c>
      <c r="D24" s="372">
        <v>41399</v>
      </c>
      <c r="E24" s="372">
        <v>15978</v>
      </c>
      <c r="F24" s="372">
        <v>4037</v>
      </c>
      <c r="G24" s="372">
        <v>906</v>
      </c>
      <c r="H24" s="372">
        <v>266</v>
      </c>
      <c r="I24" s="372">
        <v>99</v>
      </c>
      <c r="J24" s="372">
        <v>48</v>
      </c>
      <c r="K24" s="372">
        <v>11</v>
      </c>
      <c r="L24" s="372">
        <v>6</v>
      </c>
      <c r="M24" s="372">
        <v>0</v>
      </c>
    </row>
    <row r="25" spans="1:13">
      <c r="A25" s="373" t="s">
        <v>1477</v>
      </c>
      <c r="B25" s="374">
        <v>1</v>
      </c>
      <c r="C25" s="374">
        <v>1</v>
      </c>
      <c r="D25" s="374">
        <v>0</v>
      </c>
      <c r="E25" s="374">
        <v>0</v>
      </c>
      <c r="F25" s="374">
        <v>0</v>
      </c>
      <c r="G25" s="374">
        <v>0</v>
      </c>
      <c r="H25" s="374">
        <v>0</v>
      </c>
      <c r="I25" s="374">
        <v>0</v>
      </c>
      <c r="J25" s="374">
        <v>0</v>
      </c>
      <c r="K25" s="374">
        <v>0</v>
      </c>
      <c r="L25" s="374">
        <v>0</v>
      </c>
      <c r="M25" s="374">
        <v>0</v>
      </c>
    </row>
    <row r="26" spans="1:13">
      <c r="A26" s="373" t="s">
        <v>1476</v>
      </c>
      <c r="B26" s="374">
        <v>1802</v>
      </c>
      <c r="C26" s="374">
        <v>1591</v>
      </c>
      <c r="D26" s="374">
        <v>197</v>
      </c>
      <c r="E26" s="374">
        <v>13</v>
      </c>
      <c r="F26" s="374">
        <v>1</v>
      </c>
      <c r="G26" s="374">
        <v>0</v>
      </c>
      <c r="H26" s="374">
        <v>0</v>
      </c>
      <c r="I26" s="374">
        <v>0</v>
      </c>
      <c r="J26" s="374">
        <v>0</v>
      </c>
      <c r="K26" s="374">
        <v>0</v>
      </c>
      <c r="L26" s="374">
        <v>0</v>
      </c>
      <c r="M26" s="374">
        <v>0</v>
      </c>
    </row>
    <row r="27" spans="1:13">
      <c r="A27" s="373" t="s">
        <v>1475</v>
      </c>
      <c r="B27" s="374">
        <v>18007</v>
      </c>
      <c r="C27" s="374">
        <v>12294</v>
      </c>
      <c r="D27" s="374">
        <v>4896</v>
      </c>
      <c r="E27" s="374">
        <v>725</v>
      </c>
      <c r="F27" s="374">
        <v>86</v>
      </c>
      <c r="G27" s="374">
        <v>6</v>
      </c>
      <c r="H27" s="374">
        <v>0</v>
      </c>
      <c r="I27" s="374">
        <v>0</v>
      </c>
      <c r="J27" s="374">
        <v>0</v>
      </c>
      <c r="K27" s="374">
        <v>0</v>
      </c>
      <c r="L27" s="374">
        <v>0</v>
      </c>
      <c r="M27" s="374">
        <v>0</v>
      </c>
    </row>
    <row r="28" spans="1:13">
      <c r="A28" s="373" t="s">
        <v>1474</v>
      </c>
      <c r="B28" s="374">
        <v>31324</v>
      </c>
      <c r="C28" s="374">
        <v>15906</v>
      </c>
      <c r="D28" s="374">
        <v>11827</v>
      </c>
      <c r="E28" s="374">
        <v>2947</v>
      </c>
      <c r="F28" s="374">
        <v>503</v>
      </c>
      <c r="G28" s="374">
        <v>96</v>
      </c>
      <c r="H28" s="374">
        <v>23</v>
      </c>
      <c r="I28" s="374">
        <v>12</v>
      </c>
      <c r="J28" s="374">
        <v>5</v>
      </c>
      <c r="K28" s="374">
        <v>5</v>
      </c>
      <c r="L28" s="374">
        <v>0</v>
      </c>
      <c r="M28" s="374">
        <v>0</v>
      </c>
    </row>
    <row r="29" spans="1:13">
      <c r="A29" s="373" t="s">
        <v>1473</v>
      </c>
      <c r="B29" s="374">
        <v>34267</v>
      </c>
      <c r="C29" s="374">
        <v>12421</v>
      </c>
      <c r="D29" s="374">
        <v>14641</v>
      </c>
      <c r="E29" s="374">
        <v>5642</v>
      </c>
      <c r="F29" s="374">
        <v>1220</v>
      </c>
      <c r="G29" s="374">
        <v>231</v>
      </c>
      <c r="H29" s="374">
        <v>68</v>
      </c>
      <c r="I29" s="374">
        <v>22</v>
      </c>
      <c r="J29" s="374">
        <v>22</v>
      </c>
      <c r="K29" s="374">
        <v>0</v>
      </c>
      <c r="L29" s="374">
        <v>0</v>
      </c>
      <c r="M29" s="374">
        <v>0</v>
      </c>
    </row>
    <row r="30" spans="1:13">
      <c r="A30" s="373" t="s">
        <v>1472</v>
      </c>
      <c r="B30" s="374">
        <v>19880</v>
      </c>
      <c r="C30" s="374">
        <v>4574</v>
      </c>
      <c r="D30" s="374">
        <v>8212</v>
      </c>
      <c r="E30" s="374">
        <v>5049</v>
      </c>
      <c r="F30" s="374">
        <v>1519</v>
      </c>
      <c r="G30" s="374">
        <v>373</v>
      </c>
      <c r="H30" s="374">
        <v>99</v>
      </c>
      <c r="I30" s="374">
        <v>38</v>
      </c>
      <c r="J30" s="374">
        <v>13</v>
      </c>
      <c r="K30" s="374">
        <v>0</v>
      </c>
      <c r="L30" s="374">
        <v>3</v>
      </c>
      <c r="M30" s="374">
        <v>0</v>
      </c>
    </row>
    <row r="31" spans="1:13">
      <c r="A31" s="373" t="s">
        <v>1471</v>
      </c>
      <c r="B31" s="374">
        <v>4952</v>
      </c>
      <c r="C31" s="374">
        <v>907</v>
      </c>
      <c r="D31" s="374">
        <v>1565</v>
      </c>
      <c r="E31" s="374">
        <v>1521</v>
      </c>
      <c r="F31" s="374">
        <v>665</v>
      </c>
      <c r="G31" s="374">
        <v>188</v>
      </c>
      <c r="H31" s="374">
        <v>66</v>
      </c>
      <c r="I31" s="374">
        <v>23</v>
      </c>
      <c r="J31" s="374">
        <v>8</v>
      </c>
      <c r="K31" s="374">
        <v>6</v>
      </c>
      <c r="L31" s="374">
        <v>3</v>
      </c>
      <c r="M31" s="374">
        <v>0</v>
      </c>
    </row>
    <row r="32" spans="1:13">
      <c r="A32" s="373" t="s">
        <v>1470</v>
      </c>
      <c r="B32" s="374">
        <v>245</v>
      </c>
      <c r="C32" s="374">
        <v>43</v>
      </c>
      <c r="D32" s="374">
        <v>54</v>
      </c>
      <c r="E32" s="374">
        <v>79</v>
      </c>
      <c r="F32" s="374">
        <v>43</v>
      </c>
      <c r="G32" s="374">
        <v>12</v>
      </c>
      <c r="H32" s="374">
        <v>10</v>
      </c>
      <c r="I32" s="374">
        <v>4</v>
      </c>
      <c r="J32" s="374">
        <v>0</v>
      </c>
      <c r="K32" s="374">
        <v>0</v>
      </c>
      <c r="L32" s="374">
        <v>0</v>
      </c>
      <c r="M32" s="374">
        <v>0</v>
      </c>
    </row>
    <row r="33" spans="1:13">
      <c r="A33" s="373" t="s">
        <v>1469</v>
      </c>
      <c r="B33" s="374">
        <v>5</v>
      </c>
      <c r="C33" s="374">
        <v>0</v>
      </c>
      <c r="D33" s="374">
        <v>4</v>
      </c>
      <c r="E33" s="374">
        <v>1</v>
      </c>
      <c r="F33" s="374">
        <v>0</v>
      </c>
      <c r="G33" s="374">
        <v>0</v>
      </c>
      <c r="H33" s="374">
        <v>0</v>
      </c>
      <c r="I33" s="374">
        <v>0</v>
      </c>
      <c r="J33" s="374">
        <v>0</v>
      </c>
      <c r="K33" s="374">
        <v>0</v>
      </c>
      <c r="L33" s="374">
        <v>0</v>
      </c>
      <c r="M33" s="374">
        <v>0</v>
      </c>
    </row>
    <row r="34" spans="1:13">
      <c r="A34" s="373" t="s">
        <v>1535</v>
      </c>
      <c r="B34" s="374">
        <v>4</v>
      </c>
      <c r="C34" s="374">
        <v>0</v>
      </c>
      <c r="D34" s="374">
        <v>3</v>
      </c>
      <c r="E34" s="374">
        <v>1</v>
      </c>
      <c r="F34" s="374">
        <v>0</v>
      </c>
      <c r="G34" s="374">
        <v>0</v>
      </c>
      <c r="H34" s="374">
        <v>0</v>
      </c>
      <c r="I34" s="374">
        <v>0</v>
      </c>
      <c r="J34" s="374">
        <v>0</v>
      </c>
      <c r="K34" s="374">
        <v>0</v>
      </c>
      <c r="L34" s="374">
        <v>0</v>
      </c>
      <c r="M34" s="374">
        <v>0</v>
      </c>
    </row>
    <row r="35" spans="1:13">
      <c r="A35" s="381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</row>
    <row r="36" spans="1:13">
      <c r="A36" s="371" t="s">
        <v>1508</v>
      </c>
      <c r="B36" s="372">
        <v>130808</v>
      </c>
      <c r="C36" s="372">
        <v>57695</v>
      </c>
      <c r="D36" s="372">
        <v>39451</v>
      </c>
      <c r="E36" s="372">
        <v>21794</v>
      </c>
      <c r="F36" s="372">
        <v>8015</v>
      </c>
      <c r="G36" s="372">
        <v>2460</v>
      </c>
      <c r="H36" s="372">
        <v>845</v>
      </c>
      <c r="I36" s="372">
        <v>354</v>
      </c>
      <c r="J36" s="372">
        <v>126</v>
      </c>
      <c r="K36" s="372">
        <v>39</v>
      </c>
      <c r="L36" s="372">
        <v>29</v>
      </c>
      <c r="M36" s="372">
        <v>0</v>
      </c>
    </row>
    <row r="37" spans="1:13">
      <c r="A37" s="373" t="s">
        <v>1477</v>
      </c>
      <c r="B37" s="374">
        <v>890</v>
      </c>
      <c r="C37" s="374">
        <v>878</v>
      </c>
      <c r="D37" s="374">
        <v>11</v>
      </c>
      <c r="E37" s="374">
        <v>1</v>
      </c>
      <c r="F37" s="374">
        <v>0</v>
      </c>
      <c r="G37" s="374">
        <v>0</v>
      </c>
      <c r="H37" s="374">
        <v>0</v>
      </c>
      <c r="I37" s="374">
        <v>0</v>
      </c>
      <c r="J37" s="374">
        <v>0</v>
      </c>
      <c r="K37" s="374">
        <v>0</v>
      </c>
      <c r="L37" s="374">
        <v>0</v>
      </c>
      <c r="M37" s="374">
        <v>0</v>
      </c>
    </row>
    <row r="38" spans="1:13">
      <c r="A38" s="373" t="s">
        <v>1476</v>
      </c>
      <c r="B38" s="374">
        <v>29624</v>
      </c>
      <c r="C38" s="374">
        <v>26307</v>
      </c>
      <c r="D38" s="374">
        <v>3065</v>
      </c>
      <c r="E38" s="374">
        <v>234</v>
      </c>
      <c r="F38" s="374">
        <v>17</v>
      </c>
      <c r="G38" s="374">
        <v>0</v>
      </c>
      <c r="H38" s="374">
        <v>1</v>
      </c>
      <c r="I38" s="374">
        <v>0</v>
      </c>
      <c r="J38" s="374">
        <v>0</v>
      </c>
      <c r="K38" s="374">
        <v>0</v>
      </c>
      <c r="L38" s="374">
        <v>0</v>
      </c>
      <c r="M38" s="374">
        <v>0</v>
      </c>
    </row>
    <row r="39" spans="1:13">
      <c r="A39" s="373" t="s">
        <v>1475</v>
      </c>
      <c r="B39" s="374">
        <v>38772</v>
      </c>
      <c r="C39" s="374">
        <v>21177</v>
      </c>
      <c r="D39" s="374">
        <v>13559</v>
      </c>
      <c r="E39" s="374">
        <v>3366</v>
      </c>
      <c r="F39" s="374">
        <v>604</v>
      </c>
      <c r="G39" s="374">
        <v>55</v>
      </c>
      <c r="H39" s="374">
        <v>10</v>
      </c>
      <c r="I39" s="374">
        <v>0</v>
      </c>
      <c r="J39" s="374">
        <v>0</v>
      </c>
      <c r="K39" s="374">
        <v>0</v>
      </c>
      <c r="L39" s="374">
        <v>1</v>
      </c>
      <c r="M39" s="374">
        <v>0</v>
      </c>
    </row>
    <row r="40" spans="1:13">
      <c r="A40" s="373" t="s">
        <v>1474</v>
      </c>
      <c r="B40" s="374">
        <v>26656</v>
      </c>
      <c r="C40" s="374">
        <v>6177</v>
      </c>
      <c r="D40" s="374">
        <v>11808</v>
      </c>
      <c r="E40" s="374">
        <v>6324</v>
      </c>
      <c r="F40" s="374">
        <v>1783</v>
      </c>
      <c r="G40" s="374">
        <v>422</v>
      </c>
      <c r="H40" s="374">
        <v>96</v>
      </c>
      <c r="I40" s="374">
        <v>35</v>
      </c>
      <c r="J40" s="374">
        <v>6</v>
      </c>
      <c r="K40" s="374">
        <v>3</v>
      </c>
      <c r="L40" s="374">
        <v>2</v>
      </c>
      <c r="M40" s="374">
        <v>0</v>
      </c>
    </row>
    <row r="41" spans="1:13">
      <c r="A41" s="373" t="s">
        <v>1473</v>
      </c>
      <c r="B41" s="374">
        <v>19198</v>
      </c>
      <c r="C41" s="374">
        <v>2085</v>
      </c>
      <c r="D41" s="374">
        <v>7063</v>
      </c>
      <c r="E41" s="374">
        <v>6402</v>
      </c>
      <c r="F41" s="374">
        <v>2500</v>
      </c>
      <c r="G41" s="374">
        <v>757</v>
      </c>
      <c r="H41" s="374">
        <v>256</v>
      </c>
      <c r="I41" s="374">
        <v>100</v>
      </c>
      <c r="J41" s="374">
        <v>30</v>
      </c>
      <c r="K41" s="374">
        <v>4</v>
      </c>
      <c r="L41" s="374">
        <v>1</v>
      </c>
      <c r="M41" s="374">
        <v>0</v>
      </c>
    </row>
    <row r="42" spans="1:13">
      <c r="A42" s="373" t="s">
        <v>1472</v>
      </c>
      <c r="B42" s="374">
        <v>11630</v>
      </c>
      <c r="C42" s="374">
        <v>822</v>
      </c>
      <c r="D42" s="374">
        <v>3214</v>
      </c>
      <c r="E42" s="374">
        <v>4128</v>
      </c>
      <c r="F42" s="374">
        <v>2159</v>
      </c>
      <c r="G42" s="374">
        <v>805</v>
      </c>
      <c r="H42" s="374">
        <v>316</v>
      </c>
      <c r="I42" s="374">
        <v>116</v>
      </c>
      <c r="J42" s="374">
        <v>45</v>
      </c>
      <c r="K42" s="374">
        <v>14</v>
      </c>
      <c r="L42" s="374">
        <v>11</v>
      </c>
      <c r="M42" s="374">
        <v>0</v>
      </c>
    </row>
    <row r="43" spans="1:13">
      <c r="A43" s="373" t="s">
        <v>1471</v>
      </c>
      <c r="B43" s="374">
        <v>3811</v>
      </c>
      <c r="C43" s="374">
        <v>230</v>
      </c>
      <c r="D43" s="374">
        <v>692</v>
      </c>
      <c r="E43" s="374">
        <v>1277</v>
      </c>
      <c r="F43" s="374">
        <v>894</v>
      </c>
      <c r="G43" s="374">
        <v>399</v>
      </c>
      <c r="H43" s="374">
        <v>157</v>
      </c>
      <c r="I43" s="374">
        <v>94</v>
      </c>
      <c r="J43" s="374">
        <v>40</v>
      </c>
      <c r="K43" s="374">
        <v>16</v>
      </c>
      <c r="L43" s="374">
        <v>12</v>
      </c>
      <c r="M43" s="374">
        <v>0</v>
      </c>
    </row>
    <row r="44" spans="1:13">
      <c r="A44" s="373" t="s">
        <v>1470</v>
      </c>
      <c r="B44" s="374">
        <v>197</v>
      </c>
      <c r="C44" s="374">
        <v>8</v>
      </c>
      <c r="D44" s="374">
        <v>29</v>
      </c>
      <c r="E44" s="374">
        <v>59</v>
      </c>
      <c r="F44" s="374">
        <v>53</v>
      </c>
      <c r="G44" s="374">
        <v>22</v>
      </c>
      <c r="H44" s="374">
        <v>8</v>
      </c>
      <c r="I44" s="374">
        <v>9</v>
      </c>
      <c r="J44" s="374">
        <v>5</v>
      </c>
      <c r="K44" s="374">
        <v>2</v>
      </c>
      <c r="L44" s="374">
        <v>2</v>
      </c>
      <c r="M44" s="374">
        <v>0</v>
      </c>
    </row>
    <row r="45" spans="1:13">
      <c r="A45" s="373" t="s">
        <v>1469</v>
      </c>
      <c r="B45" s="374">
        <v>5</v>
      </c>
      <c r="C45" s="374">
        <v>0</v>
      </c>
      <c r="D45" s="374">
        <v>1</v>
      </c>
      <c r="E45" s="374">
        <v>0</v>
      </c>
      <c r="F45" s="374">
        <v>4</v>
      </c>
      <c r="G45" s="374">
        <v>0</v>
      </c>
      <c r="H45" s="374">
        <v>0</v>
      </c>
      <c r="I45" s="374">
        <v>0</v>
      </c>
      <c r="J45" s="374">
        <v>0</v>
      </c>
      <c r="K45" s="374">
        <v>0</v>
      </c>
      <c r="L45" s="374">
        <v>0</v>
      </c>
      <c r="M45" s="374">
        <v>0</v>
      </c>
    </row>
    <row r="46" spans="1:13">
      <c r="A46" s="373" t="s">
        <v>1535</v>
      </c>
      <c r="B46" s="374">
        <v>25</v>
      </c>
      <c r="C46" s="374">
        <v>11</v>
      </c>
      <c r="D46" s="374">
        <v>9</v>
      </c>
      <c r="E46" s="374">
        <v>3</v>
      </c>
      <c r="F46" s="374">
        <v>1</v>
      </c>
      <c r="G46" s="374">
        <v>0</v>
      </c>
      <c r="H46" s="374">
        <v>1</v>
      </c>
      <c r="I46" s="374">
        <v>0</v>
      </c>
      <c r="J46" s="374">
        <v>0</v>
      </c>
      <c r="K46" s="374">
        <v>0</v>
      </c>
      <c r="L46" s="374">
        <v>0</v>
      </c>
      <c r="M46" s="374">
        <v>0</v>
      </c>
    </row>
    <row r="47" spans="1:13">
      <c r="A47" s="381"/>
      <c r="B47" s="381"/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</row>
    <row r="48" spans="1:13">
      <c r="A48" s="371" t="s">
        <v>3816</v>
      </c>
      <c r="B48" s="372">
        <v>710</v>
      </c>
      <c r="C48" s="372">
        <v>466</v>
      </c>
      <c r="D48" s="372">
        <v>75</v>
      </c>
      <c r="E48" s="372">
        <v>73</v>
      </c>
      <c r="F48" s="372">
        <v>57</v>
      </c>
      <c r="G48" s="372">
        <v>24</v>
      </c>
      <c r="H48" s="372">
        <v>10</v>
      </c>
      <c r="I48" s="372">
        <v>4</v>
      </c>
      <c r="J48" s="372">
        <v>1</v>
      </c>
      <c r="K48" s="372">
        <v>0</v>
      </c>
      <c r="L48" s="372">
        <v>0</v>
      </c>
      <c r="M48" s="372">
        <v>0</v>
      </c>
    </row>
    <row r="49" spans="1:13">
      <c r="A49" s="373" t="s">
        <v>1477</v>
      </c>
      <c r="B49" s="374">
        <v>11</v>
      </c>
      <c r="C49" s="374">
        <v>11</v>
      </c>
      <c r="D49" s="374">
        <v>0</v>
      </c>
      <c r="E49" s="374">
        <v>0</v>
      </c>
      <c r="F49" s="374">
        <v>0</v>
      </c>
      <c r="G49" s="374">
        <v>0</v>
      </c>
      <c r="H49" s="374">
        <v>0</v>
      </c>
      <c r="I49" s="374">
        <v>0</v>
      </c>
      <c r="J49" s="374">
        <v>0</v>
      </c>
      <c r="K49" s="374">
        <v>0</v>
      </c>
      <c r="L49" s="374">
        <v>0</v>
      </c>
      <c r="M49" s="374">
        <v>0</v>
      </c>
    </row>
    <row r="50" spans="1:13">
      <c r="A50" s="373" t="s">
        <v>1476</v>
      </c>
      <c r="B50" s="374">
        <v>80</v>
      </c>
      <c r="C50" s="374">
        <v>64</v>
      </c>
      <c r="D50" s="374">
        <v>11</v>
      </c>
      <c r="E50" s="374">
        <v>5</v>
      </c>
      <c r="F50" s="374">
        <v>0</v>
      </c>
      <c r="G50" s="374">
        <v>0</v>
      </c>
      <c r="H50" s="374">
        <v>0</v>
      </c>
      <c r="I50" s="374">
        <v>0</v>
      </c>
      <c r="J50" s="374">
        <v>0</v>
      </c>
      <c r="K50" s="374">
        <v>0</v>
      </c>
      <c r="L50" s="374">
        <v>0</v>
      </c>
      <c r="M50" s="374">
        <v>0</v>
      </c>
    </row>
    <row r="51" spans="1:13">
      <c r="A51" s="373" t="s">
        <v>1475</v>
      </c>
      <c r="B51" s="374">
        <v>119</v>
      </c>
      <c r="C51" s="374">
        <v>90</v>
      </c>
      <c r="D51" s="374">
        <v>16</v>
      </c>
      <c r="E51" s="374">
        <v>9</v>
      </c>
      <c r="F51" s="374">
        <v>4</v>
      </c>
      <c r="G51" s="374">
        <v>0</v>
      </c>
      <c r="H51" s="374">
        <v>0</v>
      </c>
      <c r="I51" s="374">
        <v>0</v>
      </c>
      <c r="J51" s="374">
        <v>0</v>
      </c>
      <c r="K51" s="374">
        <v>0</v>
      </c>
      <c r="L51" s="374">
        <v>0</v>
      </c>
      <c r="M51" s="374">
        <v>0</v>
      </c>
    </row>
    <row r="52" spans="1:13">
      <c r="A52" s="373" t="s">
        <v>1474</v>
      </c>
      <c r="B52" s="374">
        <v>160</v>
      </c>
      <c r="C52" s="374">
        <v>107</v>
      </c>
      <c r="D52" s="374">
        <v>14</v>
      </c>
      <c r="E52" s="374">
        <v>12</v>
      </c>
      <c r="F52" s="374">
        <v>18</v>
      </c>
      <c r="G52" s="374">
        <v>5</v>
      </c>
      <c r="H52" s="374">
        <v>4</v>
      </c>
      <c r="I52" s="374">
        <v>0</v>
      </c>
      <c r="J52" s="374">
        <v>0</v>
      </c>
      <c r="K52" s="374">
        <v>0</v>
      </c>
      <c r="L52" s="374">
        <v>0</v>
      </c>
      <c r="M52" s="374">
        <v>0</v>
      </c>
    </row>
    <row r="53" spans="1:13">
      <c r="A53" s="373" t="s">
        <v>1473</v>
      </c>
      <c r="B53" s="374">
        <v>160</v>
      </c>
      <c r="C53" s="374">
        <v>80</v>
      </c>
      <c r="D53" s="374">
        <v>22</v>
      </c>
      <c r="E53" s="374">
        <v>29</v>
      </c>
      <c r="F53" s="374">
        <v>15</v>
      </c>
      <c r="G53" s="374">
        <v>10</v>
      </c>
      <c r="H53" s="374">
        <v>3</v>
      </c>
      <c r="I53" s="374">
        <v>1</v>
      </c>
      <c r="J53" s="374">
        <v>0</v>
      </c>
      <c r="K53" s="374">
        <v>0</v>
      </c>
      <c r="L53" s="374">
        <v>0</v>
      </c>
      <c r="M53" s="374">
        <v>0</v>
      </c>
    </row>
    <row r="54" spans="1:13">
      <c r="A54" s="373" t="s">
        <v>1472</v>
      </c>
      <c r="B54" s="374">
        <v>104</v>
      </c>
      <c r="C54" s="374">
        <v>56</v>
      </c>
      <c r="D54" s="374">
        <v>8</v>
      </c>
      <c r="E54" s="374">
        <v>16</v>
      </c>
      <c r="F54" s="374">
        <v>14</v>
      </c>
      <c r="G54" s="374">
        <v>6</v>
      </c>
      <c r="H54" s="374">
        <v>3</v>
      </c>
      <c r="I54" s="374">
        <v>1</v>
      </c>
      <c r="J54" s="374">
        <v>0</v>
      </c>
      <c r="K54" s="374">
        <v>0</v>
      </c>
      <c r="L54" s="374">
        <v>0</v>
      </c>
      <c r="M54" s="374">
        <v>0</v>
      </c>
    </row>
    <row r="55" spans="1:13">
      <c r="A55" s="373" t="s">
        <v>1471</v>
      </c>
      <c r="B55" s="374">
        <v>51</v>
      </c>
      <c r="C55" s="374">
        <v>37</v>
      </c>
      <c r="D55" s="374">
        <v>3</v>
      </c>
      <c r="E55" s="374">
        <v>2</v>
      </c>
      <c r="F55" s="374">
        <v>5</v>
      </c>
      <c r="G55" s="374">
        <v>2</v>
      </c>
      <c r="H55" s="374">
        <v>0</v>
      </c>
      <c r="I55" s="374">
        <v>1</v>
      </c>
      <c r="J55" s="374">
        <v>1</v>
      </c>
      <c r="K55" s="374">
        <v>0</v>
      </c>
      <c r="L55" s="374">
        <v>0</v>
      </c>
      <c r="M55" s="374">
        <v>0</v>
      </c>
    </row>
    <row r="56" spans="1:13">
      <c r="A56" s="373" t="s">
        <v>1470</v>
      </c>
      <c r="B56" s="374">
        <v>6</v>
      </c>
      <c r="C56" s="374">
        <v>6</v>
      </c>
      <c r="D56" s="374">
        <v>0</v>
      </c>
      <c r="E56" s="374">
        <v>0</v>
      </c>
      <c r="F56" s="374">
        <v>0</v>
      </c>
      <c r="G56" s="374">
        <v>0</v>
      </c>
      <c r="H56" s="374">
        <v>0</v>
      </c>
      <c r="I56" s="374">
        <v>0</v>
      </c>
      <c r="J56" s="374">
        <v>0</v>
      </c>
      <c r="K56" s="374">
        <v>0</v>
      </c>
      <c r="L56" s="374">
        <v>0</v>
      </c>
      <c r="M56" s="374">
        <v>0</v>
      </c>
    </row>
    <row r="57" spans="1:13">
      <c r="A57" s="373" t="s">
        <v>1469</v>
      </c>
      <c r="B57" s="374">
        <v>2</v>
      </c>
      <c r="C57" s="374">
        <v>1</v>
      </c>
      <c r="D57" s="374">
        <v>0</v>
      </c>
      <c r="E57" s="374">
        <v>0</v>
      </c>
      <c r="F57" s="374">
        <v>0</v>
      </c>
      <c r="G57" s="374">
        <v>0</v>
      </c>
      <c r="H57" s="374">
        <v>0</v>
      </c>
      <c r="I57" s="374">
        <v>1</v>
      </c>
      <c r="J57" s="374">
        <v>0</v>
      </c>
      <c r="K57" s="374">
        <v>0</v>
      </c>
      <c r="L57" s="374">
        <v>0</v>
      </c>
      <c r="M57" s="374">
        <v>0</v>
      </c>
    </row>
    <row r="58" spans="1:13">
      <c r="A58" s="373" t="s">
        <v>1535</v>
      </c>
      <c r="B58" s="374">
        <v>17</v>
      </c>
      <c r="C58" s="374">
        <v>14</v>
      </c>
      <c r="D58" s="374">
        <v>1</v>
      </c>
      <c r="E58" s="374">
        <v>0</v>
      </c>
      <c r="F58" s="374">
        <v>1</v>
      </c>
      <c r="G58" s="374">
        <v>1</v>
      </c>
      <c r="H58" s="374">
        <v>0</v>
      </c>
      <c r="I58" s="374">
        <v>0</v>
      </c>
      <c r="J58" s="374">
        <v>0</v>
      </c>
      <c r="K58" s="374">
        <v>0</v>
      </c>
      <c r="L58" s="374">
        <v>0</v>
      </c>
      <c r="M58" s="374">
        <v>0</v>
      </c>
    </row>
    <row r="59" spans="1:13">
      <c r="A59" s="381"/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</row>
    <row r="60" spans="1:13">
      <c r="A60" s="375" t="s">
        <v>4082</v>
      </c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</row>
  </sheetData>
  <mergeCells count="4">
    <mergeCell ref="C8:M8"/>
    <mergeCell ref="B3:M3"/>
    <mergeCell ref="B4:M4"/>
    <mergeCell ref="B6:M6"/>
  </mergeCells>
  <hyperlinks>
    <hyperlink ref="A2" location="Indice!A32" display="Volver "/>
  </hyperlinks>
  <pageMargins left="0.98425196850393704" right="0.98425196850393704" top="0.98425196850393704" bottom="0.98425196850393704" header="0.98425196850393704" footer="0.98425196850393704"/>
  <pageSetup scale="65" orientation="landscape" r:id="rId1"/>
  <headerFooter alignWithMargins="0"/>
  <rowBreaks count="1" manualBreakCount="1">
    <brk id="4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28">
    <outlinePr summaryBelow="0" summaryRight="0"/>
  </sheetPr>
  <dimension ref="A1:I39"/>
  <sheetViews>
    <sheetView showGridLines="0" showRowColHeaders="0" view="pageBreakPreview" zoomScaleSheetLayoutView="100" workbookViewId="0"/>
  </sheetViews>
  <sheetFormatPr baseColWidth="10" defaultColWidth="8.88671875" defaultRowHeight="13.2"/>
  <cols>
    <col min="1" max="1" width="18.6640625" style="35" bestFit="1" customWidth="1"/>
    <col min="2" max="2" width="7.109375" style="35" customWidth="1"/>
    <col min="3" max="3" width="13.5546875" style="35" customWidth="1"/>
    <col min="4" max="4" width="15.21875" style="35" customWidth="1"/>
    <col min="5" max="5" width="10" style="35" customWidth="1"/>
    <col min="6" max="6" width="10.109375" style="35" customWidth="1"/>
    <col min="7" max="7" width="10" style="35" customWidth="1"/>
    <col min="8" max="8" width="11" style="35" customWidth="1"/>
    <col min="9" max="9" width="15.33203125" style="35" customWidth="1"/>
    <col min="10" max="256" width="8.88671875" style="35"/>
    <col min="257" max="257" width="18.6640625" style="35" bestFit="1" customWidth="1"/>
    <col min="258" max="258" width="5.6640625" style="35" bestFit="1" customWidth="1"/>
    <col min="259" max="259" width="12" style="35" customWidth="1"/>
    <col min="260" max="260" width="7.33203125" style="35" customWidth="1"/>
    <col min="261" max="262" width="7.44140625" style="35" customWidth="1"/>
    <col min="263" max="263" width="8.33203125" style="35" customWidth="1"/>
    <col min="264" max="264" width="10.33203125" style="35" customWidth="1"/>
    <col min="265" max="265" width="11.88671875" style="35" customWidth="1"/>
    <col min="266" max="512" width="8.88671875" style="35"/>
    <col min="513" max="513" width="18.6640625" style="35" bestFit="1" customWidth="1"/>
    <col min="514" max="514" width="5.6640625" style="35" bestFit="1" customWidth="1"/>
    <col min="515" max="515" width="12" style="35" customWidth="1"/>
    <col min="516" max="516" width="7.33203125" style="35" customWidth="1"/>
    <col min="517" max="518" width="7.44140625" style="35" customWidth="1"/>
    <col min="519" max="519" width="8.33203125" style="35" customWidth="1"/>
    <col min="520" max="520" width="10.33203125" style="35" customWidth="1"/>
    <col min="521" max="521" width="11.88671875" style="35" customWidth="1"/>
    <col min="522" max="768" width="8.88671875" style="35"/>
    <col min="769" max="769" width="18.6640625" style="35" bestFit="1" customWidth="1"/>
    <col min="770" max="770" width="5.6640625" style="35" bestFit="1" customWidth="1"/>
    <col min="771" max="771" width="12" style="35" customWidth="1"/>
    <col min="772" max="772" width="7.33203125" style="35" customWidth="1"/>
    <col min="773" max="774" width="7.44140625" style="35" customWidth="1"/>
    <col min="775" max="775" width="8.33203125" style="35" customWidth="1"/>
    <col min="776" max="776" width="10.33203125" style="35" customWidth="1"/>
    <col min="777" max="777" width="11.88671875" style="35" customWidth="1"/>
    <col min="778" max="1024" width="8.88671875" style="35"/>
    <col min="1025" max="1025" width="18.6640625" style="35" bestFit="1" customWidth="1"/>
    <col min="1026" max="1026" width="5.6640625" style="35" bestFit="1" customWidth="1"/>
    <col min="1027" max="1027" width="12" style="35" customWidth="1"/>
    <col min="1028" max="1028" width="7.33203125" style="35" customWidth="1"/>
    <col min="1029" max="1030" width="7.44140625" style="35" customWidth="1"/>
    <col min="1031" max="1031" width="8.33203125" style="35" customWidth="1"/>
    <col min="1032" max="1032" width="10.33203125" style="35" customWidth="1"/>
    <col min="1033" max="1033" width="11.88671875" style="35" customWidth="1"/>
    <col min="1034" max="1280" width="8.88671875" style="35"/>
    <col min="1281" max="1281" width="18.6640625" style="35" bestFit="1" customWidth="1"/>
    <col min="1282" max="1282" width="5.6640625" style="35" bestFit="1" customWidth="1"/>
    <col min="1283" max="1283" width="12" style="35" customWidth="1"/>
    <col min="1284" max="1284" width="7.33203125" style="35" customWidth="1"/>
    <col min="1285" max="1286" width="7.44140625" style="35" customWidth="1"/>
    <col min="1287" max="1287" width="8.33203125" style="35" customWidth="1"/>
    <col min="1288" max="1288" width="10.33203125" style="35" customWidth="1"/>
    <col min="1289" max="1289" width="11.88671875" style="35" customWidth="1"/>
    <col min="1290" max="1536" width="8.88671875" style="35"/>
    <col min="1537" max="1537" width="18.6640625" style="35" bestFit="1" customWidth="1"/>
    <col min="1538" max="1538" width="5.6640625" style="35" bestFit="1" customWidth="1"/>
    <col min="1539" max="1539" width="12" style="35" customWidth="1"/>
    <col min="1540" max="1540" width="7.33203125" style="35" customWidth="1"/>
    <col min="1541" max="1542" width="7.44140625" style="35" customWidth="1"/>
    <col min="1543" max="1543" width="8.33203125" style="35" customWidth="1"/>
    <col min="1544" max="1544" width="10.33203125" style="35" customWidth="1"/>
    <col min="1545" max="1545" width="11.88671875" style="35" customWidth="1"/>
    <col min="1546" max="1792" width="8.88671875" style="35"/>
    <col min="1793" max="1793" width="18.6640625" style="35" bestFit="1" customWidth="1"/>
    <col min="1794" max="1794" width="5.6640625" style="35" bestFit="1" customWidth="1"/>
    <col min="1795" max="1795" width="12" style="35" customWidth="1"/>
    <col min="1796" max="1796" width="7.33203125" style="35" customWidth="1"/>
    <col min="1797" max="1798" width="7.44140625" style="35" customWidth="1"/>
    <col min="1799" max="1799" width="8.33203125" style="35" customWidth="1"/>
    <col min="1800" max="1800" width="10.33203125" style="35" customWidth="1"/>
    <col min="1801" max="1801" width="11.88671875" style="35" customWidth="1"/>
    <col min="1802" max="2048" width="8.88671875" style="35"/>
    <col min="2049" max="2049" width="18.6640625" style="35" bestFit="1" customWidth="1"/>
    <col min="2050" max="2050" width="5.6640625" style="35" bestFit="1" customWidth="1"/>
    <col min="2051" max="2051" width="12" style="35" customWidth="1"/>
    <col min="2052" max="2052" width="7.33203125" style="35" customWidth="1"/>
    <col min="2053" max="2054" width="7.44140625" style="35" customWidth="1"/>
    <col min="2055" max="2055" width="8.33203125" style="35" customWidth="1"/>
    <col min="2056" max="2056" width="10.33203125" style="35" customWidth="1"/>
    <col min="2057" max="2057" width="11.88671875" style="35" customWidth="1"/>
    <col min="2058" max="2304" width="8.88671875" style="35"/>
    <col min="2305" max="2305" width="18.6640625" style="35" bestFit="1" customWidth="1"/>
    <col min="2306" max="2306" width="5.6640625" style="35" bestFit="1" customWidth="1"/>
    <col min="2307" max="2307" width="12" style="35" customWidth="1"/>
    <col min="2308" max="2308" width="7.33203125" style="35" customWidth="1"/>
    <col min="2309" max="2310" width="7.44140625" style="35" customWidth="1"/>
    <col min="2311" max="2311" width="8.33203125" style="35" customWidth="1"/>
    <col min="2312" max="2312" width="10.33203125" style="35" customWidth="1"/>
    <col min="2313" max="2313" width="11.88671875" style="35" customWidth="1"/>
    <col min="2314" max="2560" width="8.88671875" style="35"/>
    <col min="2561" max="2561" width="18.6640625" style="35" bestFit="1" customWidth="1"/>
    <col min="2562" max="2562" width="5.6640625" style="35" bestFit="1" customWidth="1"/>
    <col min="2563" max="2563" width="12" style="35" customWidth="1"/>
    <col min="2564" max="2564" width="7.33203125" style="35" customWidth="1"/>
    <col min="2565" max="2566" width="7.44140625" style="35" customWidth="1"/>
    <col min="2567" max="2567" width="8.33203125" style="35" customWidth="1"/>
    <col min="2568" max="2568" width="10.33203125" style="35" customWidth="1"/>
    <col min="2569" max="2569" width="11.88671875" style="35" customWidth="1"/>
    <col min="2570" max="2816" width="8.88671875" style="35"/>
    <col min="2817" max="2817" width="18.6640625" style="35" bestFit="1" customWidth="1"/>
    <col min="2818" max="2818" width="5.6640625" style="35" bestFit="1" customWidth="1"/>
    <col min="2819" max="2819" width="12" style="35" customWidth="1"/>
    <col min="2820" max="2820" width="7.33203125" style="35" customWidth="1"/>
    <col min="2821" max="2822" width="7.44140625" style="35" customWidth="1"/>
    <col min="2823" max="2823" width="8.33203125" style="35" customWidth="1"/>
    <col min="2824" max="2824" width="10.33203125" style="35" customWidth="1"/>
    <col min="2825" max="2825" width="11.88671875" style="35" customWidth="1"/>
    <col min="2826" max="3072" width="8.88671875" style="35"/>
    <col min="3073" max="3073" width="18.6640625" style="35" bestFit="1" customWidth="1"/>
    <col min="3074" max="3074" width="5.6640625" style="35" bestFit="1" customWidth="1"/>
    <col min="3075" max="3075" width="12" style="35" customWidth="1"/>
    <col min="3076" max="3076" width="7.33203125" style="35" customWidth="1"/>
    <col min="3077" max="3078" width="7.44140625" style="35" customWidth="1"/>
    <col min="3079" max="3079" width="8.33203125" style="35" customWidth="1"/>
    <col min="3080" max="3080" width="10.33203125" style="35" customWidth="1"/>
    <col min="3081" max="3081" width="11.88671875" style="35" customWidth="1"/>
    <col min="3082" max="3328" width="8.88671875" style="35"/>
    <col min="3329" max="3329" width="18.6640625" style="35" bestFit="1" customWidth="1"/>
    <col min="3330" max="3330" width="5.6640625" style="35" bestFit="1" customWidth="1"/>
    <col min="3331" max="3331" width="12" style="35" customWidth="1"/>
    <col min="3332" max="3332" width="7.33203125" style="35" customWidth="1"/>
    <col min="3333" max="3334" width="7.44140625" style="35" customWidth="1"/>
    <col min="3335" max="3335" width="8.33203125" style="35" customWidth="1"/>
    <col min="3336" max="3336" width="10.33203125" style="35" customWidth="1"/>
    <col min="3337" max="3337" width="11.88671875" style="35" customWidth="1"/>
    <col min="3338" max="3584" width="8.88671875" style="35"/>
    <col min="3585" max="3585" width="18.6640625" style="35" bestFit="1" customWidth="1"/>
    <col min="3586" max="3586" width="5.6640625" style="35" bestFit="1" customWidth="1"/>
    <col min="3587" max="3587" width="12" style="35" customWidth="1"/>
    <col min="3588" max="3588" width="7.33203125" style="35" customWidth="1"/>
    <col min="3589" max="3590" width="7.44140625" style="35" customWidth="1"/>
    <col min="3591" max="3591" width="8.33203125" style="35" customWidth="1"/>
    <col min="3592" max="3592" width="10.33203125" style="35" customWidth="1"/>
    <col min="3593" max="3593" width="11.88671875" style="35" customWidth="1"/>
    <col min="3594" max="3840" width="8.88671875" style="35"/>
    <col min="3841" max="3841" width="18.6640625" style="35" bestFit="1" customWidth="1"/>
    <col min="3842" max="3842" width="5.6640625" style="35" bestFit="1" customWidth="1"/>
    <col min="3843" max="3843" width="12" style="35" customWidth="1"/>
    <col min="3844" max="3844" width="7.33203125" style="35" customWidth="1"/>
    <col min="3845" max="3846" width="7.44140625" style="35" customWidth="1"/>
    <col min="3847" max="3847" width="8.33203125" style="35" customWidth="1"/>
    <col min="3848" max="3848" width="10.33203125" style="35" customWidth="1"/>
    <col min="3849" max="3849" width="11.88671875" style="35" customWidth="1"/>
    <col min="3850" max="4096" width="8.88671875" style="35"/>
    <col min="4097" max="4097" width="18.6640625" style="35" bestFit="1" customWidth="1"/>
    <col min="4098" max="4098" width="5.6640625" style="35" bestFit="1" customWidth="1"/>
    <col min="4099" max="4099" width="12" style="35" customWidth="1"/>
    <col min="4100" max="4100" width="7.33203125" style="35" customWidth="1"/>
    <col min="4101" max="4102" width="7.44140625" style="35" customWidth="1"/>
    <col min="4103" max="4103" width="8.33203125" style="35" customWidth="1"/>
    <col min="4104" max="4104" width="10.33203125" style="35" customWidth="1"/>
    <col min="4105" max="4105" width="11.88671875" style="35" customWidth="1"/>
    <col min="4106" max="4352" width="8.88671875" style="35"/>
    <col min="4353" max="4353" width="18.6640625" style="35" bestFit="1" customWidth="1"/>
    <col min="4354" max="4354" width="5.6640625" style="35" bestFit="1" customWidth="1"/>
    <col min="4355" max="4355" width="12" style="35" customWidth="1"/>
    <col min="4356" max="4356" width="7.33203125" style="35" customWidth="1"/>
    <col min="4357" max="4358" width="7.44140625" style="35" customWidth="1"/>
    <col min="4359" max="4359" width="8.33203125" style="35" customWidth="1"/>
    <col min="4360" max="4360" width="10.33203125" style="35" customWidth="1"/>
    <col min="4361" max="4361" width="11.88671875" style="35" customWidth="1"/>
    <col min="4362" max="4608" width="8.88671875" style="35"/>
    <col min="4609" max="4609" width="18.6640625" style="35" bestFit="1" customWidth="1"/>
    <col min="4610" max="4610" width="5.6640625" style="35" bestFit="1" customWidth="1"/>
    <col min="4611" max="4611" width="12" style="35" customWidth="1"/>
    <col min="4612" max="4612" width="7.33203125" style="35" customWidth="1"/>
    <col min="4613" max="4614" width="7.44140625" style="35" customWidth="1"/>
    <col min="4615" max="4615" width="8.33203125" style="35" customWidth="1"/>
    <col min="4616" max="4616" width="10.33203125" style="35" customWidth="1"/>
    <col min="4617" max="4617" width="11.88671875" style="35" customWidth="1"/>
    <col min="4618" max="4864" width="8.88671875" style="35"/>
    <col min="4865" max="4865" width="18.6640625" style="35" bestFit="1" customWidth="1"/>
    <col min="4866" max="4866" width="5.6640625" style="35" bestFit="1" customWidth="1"/>
    <col min="4867" max="4867" width="12" style="35" customWidth="1"/>
    <col min="4868" max="4868" width="7.33203125" style="35" customWidth="1"/>
    <col min="4869" max="4870" width="7.44140625" style="35" customWidth="1"/>
    <col min="4871" max="4871" width="8.33203125" style="35" customWidth="1"/>
    <col min="4872" max="4872" width="10.33203125" style="35" customWidth="1"/>
    <col min="4873" max="4873" width="11.88671875" style="35" customWidth="1"/>
    <col min="4874" max="5120" width="8.88671875" style="35"/>
    <col min="5121" max="5121" width="18.6640625" style="35" bestFit="1" customWidth="1"/>
    <col min="5122" max="5122" width="5.6640625" style="35" bestFit="1" customWidth="1"/>
    <col min="5123" max="5123" width="12" style="35" customWidth="1"/>
    <col min="5124" max="5124" width="7.33203125" style="35" customWidth="1"/>
    <col min="5125" max="5126" width="7.44140625" style="35" customWidth="1"/>
    <col min="5127" max="5127" width="8.33203125" style="35" customWidth="1"/>
    <col min="5128" max="5128" width="10.33203125" style="35" customWidth="1"/>
    <col min="5129" max="5129" width="11.88671875" style="35" customWidth="1"/>
    <col min="5130" max="5376" width="8.88671875" style="35"/>
    <col min="5377" max="5377" width="18.6640625" style="35" bestFit="1" customWidth="1"/>
    <col min="5378" max="5378" width="5.6640625" style="35" bestFit="1" customWidth="1"/>
    <col min="5379" max="5379" width="12" style="35" customWidth="1"/>
    <col min="5380" max="5380" width="7.33203125" style="35" customWidth="1"/>
    <col min="5381" max="5382" width="7.44140625" style="35" customWidth="1"/>
    <col min="5383" max="5383" width="8.33203125" style="35" customWidth="1"/>
    <col min="5384" max="5384" width="10.33203125" style="35" customWidth="1"/>
    <col min="5385" max="5385" width="11.88671875" style="35" customWidth="1"/>
    <col min="5386" max="5632" width="8.88671875" style="35"/>
    <col min="5633" max="5633" width="18.6640625" style="35" bestFit="1" customWidth="1"/>
    <col min="5634" max="5634" width="5.6640625" style="35" bestFit="1" customWidth="1"/>
    <col min="5635" max="5635" width="12" style="35" customWidth="1"/>
    <col min="5636" max="5636" width="7.33203125" style="35" customWidth="1"/>
    <col min="5637" max="5638" width="7.44140625" style="35" customWidth="1"/>
    <col min="5639" max="5639" width="8.33203125" style="35" customWidth="1"/>
    <col min="5640" max="5640" width="10.33203125" style="35" customWidth="1"/>
    <col min="5641" max="5641" width="11.88671875" style="35" customWidth="1"/>
    <col min="5642" max="5888" width="8.88671875" style="35"/>
    <col min="5889" max="5889" width="18.6640625" style="35" bestFit="1" customWidth="1"/>
    <col min="5890" max="5890" width="5.6640625" style="35" bestFit="1" customWidth="1"/>
    <col min="5891" max="5891" width="12" style="35" customWidth="1"/>
    <col min="5892" max="5892" width="7.33203125" style="35" customWidth="1"/>
    <col min="5893" max="5894" width="7.44140625" style="35" customWidth="1"/>
    <col min="5895" max="5895" width="8.33203125" style="35" customWidth="1"/>
    <col min="5896" max="5896" width="10.33203125" style="35" customWidth="1"/>
    <col min="5897" max="5897" width="11.88671875" style="35" customWidth="1"/>
    <col min="5898" max="6144" width="8.88671875" style="35"/>
    <col min="6145" max="6145" width="18.6640625" style="35" bestFit="1" customWidth="1"/>
    <col min="6146" max="6146" width="5.6640625" style="35" bestFit="1" customWidth="1"/>
    <col min="6147" max="6147" width="12" style="35" customWidth="1"/>
    <col min="6148" max="6148" width="7.33203125" style="35" customWidth="1"/>
    <col min="6149" max="6150" width="7.44140625" style="35" customWidth="1"/>
    <col min="6151" max="6151" width="8.33203125" style="35" customWidth="1"/>
    <col min="6152" max="6152" width="10.33203125" style="35" customWidth="1"/>
    <col min="6153" max="6153" width="11.88671875" style="35" customWidth="1"/>
    <col min="6154" max="6400" width="8.88671875" style="35"/>
    <col min="6401" max="6401" width="18.6640625" style="35" bestFit="1" customWidth="1"/>
    <col min="6402" max="6402" width="5.6640625" style="35" bestFit="1" customWidth="1"/>
    <col min="6403" max="6403" width="12" style="35" customWidth="1"/>
    <col min="6404" max="6404" width="7.33203125" style="35" customWidth="1"/>
    <col min="6405" max="6406" width="7.44140625" style="35" customWidth="1"/>
    <col min="6407" max="6407" width="8.33203125" style="35" customWidth="1"/>
    <col min="6408" max="6408" width="10.33203125" style="35" customWidth="1"/>
    <col min="6409" max="6409" width="11.88671875" style="35" customWidth="1"/>
    <col min="6410" max="6656" width="8.88671875" style="35"/>
    <col min="6657" max="6657" width="18.6640625" style="35" bestFit="1" customWidth="1"/>
    <col min="6658" max="6658" width="5.6640625" style="35" bestFit="1" customWidth="1"/>
    <col min="6659" max="6659" width="12" style="35" customWidth="1"/>
    <col min="6660" max="6660" width="7.33203125" style="35" customWidth="1"/>
    <col min="6661" max="6662" width="7.44140625" style="35" customWidth="1"/>
    <col min="6663" max="6663" width="8.33203125" style="35" customWidth="1"/>
    <col min="6664" max="6664" width="10.33203125" style="35" customWidth="1"/>
    <col min="6665" max="6665" width="11.88671875" style="35" customWidth="1"/>
    <col min="6666" max="6912" width="8.88671875" style="35"/>
    <col min="6913" max="6913" width="18.6640625" style="35" bestFit="1" customWidth="1"/>
    <col min="6914" max="6914" width="5.6640625" style="35" bestFit="1" customWidth="1"/>
    <col min="6915" max="6915" width="12" style="35" customWidth="1"/>
    <col min="6916" max="6916" width="7.33203125" style="35" customWidth="1"/>
    <col min="6917" max="6918" width="7.44140625" style="35" customWidth="1"/>
    <col min="6919" max="6919" width="8.33203125" style="35" customWidth="1"/>
    <col min="6920" max="6920" width="10.33203125" style="35" customWidth="1"/>
    <col min="6921" max="6921" width="11.88671875" style="35" customWidth="1"/>
    <col min="6922" max="7168" width="8.88671875" style="35"/>
    <col min="7169" max="7169" width="18.6640625" style="35" bestFit="1" customWidth="1"/>
    <col min="7170" max="7170" width="5.6640625" style="35" bestFit="1" customWidth="1"/>
    <col min="7171" max="7171" width="12" style="35" customWidth="1"/>
    <col min="7172" max="7172" width="7.33203125" style="35" customWidth="1"/>
    <col min="7173" max="7174" width="7.44140625" style="35" customWidth="1"/>
    <col min="7175" max="7175" width="8.33203125" style="35" customWidth="1"/>
    <col min="7176" max="7176" width="10.33203125" style="35" customWidth="1"/>
    <col min="7177" max="7177" width="11.88671875" style="35" customWidth="1"/>
    <col min="7178" max="7424" width="8.88671875" style="35"/>
    <col min="7425" max="7425" width="18.6640625" style="35" bestFit="1" customWidth="1"/>
    <col min="7426" max="7426" width="5.6640625" style="35" bestFit="1" customWidth="1"/>
    <col min="7427" max="7427" width="12" style="35" customWidth="1"/>
    <col min="7428" max="7428" width="7.33203125" style="35" customWidth="1"/>
    <col min="7429" max="7430" width="7.44140625" style="35" customWidth="1"/>
    <col min="7431" max="7431" width="8.33203125" style="35" customWidth="1"/>
    <col min="7432" max="7432" width="10.33203125" style="35" customWidth="1"/>
    <col min="7433" max="7433" width="11.88671875" style="35" customWidth="1"/>
    <col min="7434" max="7680" width="8.88671875" style="35"/>
    <col min="7681" max="7681" width="18.6640625" style="35" bestFit="1" customWidth="1"/>
    <col min="7682" max="7682" width="5.6640625" style="35" bestFit="1" customWidth="1"/>
    <col min="7683" max="7683" width="12" style="35" customWidth="1"/>
    <col min="7684" max="7684" width="7.33203125" style="35" customWidth="1"/>
    <col min="7685" max="7686" width="7.44140625" style="35" customWidth="1"/>
    <col min="7687" max="7687" width="8.33203125" style="35" customWidth="1"/>
    <col min="7688" max="7688" width="10.33203125" style="35" customWidth="1"/>
    <col min="7689" max="7689" width="11.88671875" style="35" customWidth="1"/>
    <col min="7690" max="7936" width="8.88671875" style="35"/>
    <col min="7937" max="7937" width="18.6640625" style="35" bestFit="1" customWidth="1"/>
    <col min="7938" max="7938" width="5.6640625" style="35" bestFit="1" customWidth="1"/>
    <col min="7939" max="7939" width="12" style="35" customWidth="1"/>
    <col min="7940" max="7940" width="7.33203125" style="35" customWidth="1"/>
    <col min="7941" max="7942" width="7.44140625" style="35" customWidth="1"/>
    <col min="7943" max="7943" width="8.33203125" style="35" customWidth="1"/>
    <col min="7944" max="7944" width="10.33203125" style="35" customWidth="1"/>
    <col min="7945" max="7945" width="11.88671875" style="35" customWidth="1"/>
    <col min="7946" max="8192" width="8.88671875" style="35"/>
    <col min="8193" max="8193" width="18.6640625" style="35" bestFit="1" customWidth="1"/>
    <col min="8194" max="8194" width="5.6640625" style="35" bestFit="1" customWidth="1"/>
    <col min="8195" max="8195" width="12" style="35" customWidth="1"/>
    <col min="8196" max="8196" width="7.33203125" style="35" customWidth="1"/>
    <col min="8197" max="8198" width="7.44140625" style="35" customWidth="1"/>
    <col min="8199" max="8199" width="8.33203125" style="35" customWidth="1"/>
    <col min="8200" max="8200" width="10.33203125" style="35" customWidth="1"/>
    <col min="8201" max="8201" width="11.88671875" style="35" customWidth="1"/>
    <col min="8202" max="8448" width="8.88671875" style="35"/>
    <col min="8449" max="8449" width="18.6640625" style="35" bestFit="1" customWidth="1"/>
    <col min="8450" max="8450" width="5.6640625" style="35" bestFit="1" customWidth="1"/>
    <col min="8451" max="8451" width="12" style="35" customWidth="1"/>
    <col min="8452" max="8452" width="7.33203125" style="35" customWidth="1"/>
    <col min="8453" max="8454" width="7.44140625" style="35" customWidth="1"/>
    <col min="8455" max="8455" width="8.33203125" style="35" customWidth="1"/>
    <col min="8456" max="8456" width="10.33203125" style="35" customWidth="1"/>
    <col min="8457" max="8457" width="11.88671875" style="35" customWidth="1"/>
    <col min="8458" max="8704" width="8.88671875" style="35"/>
    <col min="8705" max="8705" width="18.6640625" style="35" bestFit="1" customWidth="1"/>
    <col min="8706" max="8706" width="5.6640625" style="35" bestFit="1" customWidth="1"/>
    <col min="8707" max="8707" width="12" style="35" customWidth="1"/>
    <col min="8708" max="8708" width="7.33203125" style="35" customWidth="1"/>
    <col min="8709" max="8710" width="7.44140625" style="35" customWidth="1"/>
    <col min="8711" max="8711" width="8.33203125" style="35" customWidth="1"/>
    <col min="8712" max="8712" width="10.33203125" style="35" customWidth="1"/>
    <col min="8713" max="8713" width="11.88671875" style="35" customWidth="1"/>
    <col min="8714" max="8960" width="8.88671875" style="35"/>
    <col min="8961" max="8961" width="18.6640625" style="35" bestFit="1" customWidth="1"/>
    <col min="8962" max="8962" width="5.6640625" style="35" bestFit="1" customWidth="1"/>
    <col min="8963" max="8963" width="12" style="35" customWidth="1"/>
    <col min="8964" max="8964" width="7.33203125" style="35" customWidth="1"/>
    <col min="8965" max="8966" width="7.44140625" style="35" customWidth="1"/>
    <col min="8967" max="8967" width="8.33203125" style="35" customWidth="1"/>
    <col min="8968" max="8968" width="10.33203125" style="35" customWidth="1"/>
    <col min="8969" max="8969" width="11.88671875" style="35" customWidth="1"/>
    <col min="8970" max="9216" width="8.88671875" style="35"/>
    <col min="9217" max="9217" width="18.6640625" style="35" bestFit="1" customWidth="1"/>
    <col min="9218" max="9218" width="5.6640625" style="35" bestFit="1" customWidth="1"/>
    <col min="9219" max="9219" width="12" style="35" customWidth="1"/>
    <col min="9220" max="9220" width="7.33203125" style="35" customWidth="1"/>
    <col min="9221" max="9222" width="7.44140625" style="35" customWidth="1"/>
    <col min="9223" max="9223" width="8.33203125" style="35" customWidth="1"/>
    <col min="9224" max="9224" width="10.33203125" style="35" customWidth="1"/>
    <col min="9225" max="9225" width="11.88671875" style="35" customWidth="1"/>
    <col min="9226" max="9472" width="8.88671875" style="35"/>
    <col min="9473" max="9473" width="18.6640625" style="35" bestFit="1" customWidth="1"/>
    <col min="9474" max="9474" width="5.6640625" style="35" bestFit="1" customWidth="1"/>
    <col min="9475" max="9475" width="12" style="35" customWidth="1"/>
    <col min="9476" max="9476" width="7.33203125" style="35" customWidth="1"/>
    <col min="9477" max="9478" width="7.44140625" style="35" customWidth="1"/>
    <col min="9479" max="9479" width="8.33203125" style="35" customWidth="1"/>
    <col min="9480" max="9480" width="10.33203125" style="35" customWidth="1"/>
    <col min="9481" max="9481" width="11.88671875" style="35" customWidth="1"/>
    <col min="9482" max="9728" width="8.88671875" style="35"/>
    <col min="9729" max="9729" width="18.6640625" style="35" bestFit="1" customWidth="1"/>
    <col min="9730" max="9730" width="5.6640625" style="35" bestFit="1" customWidth="1"/>
    <col min="9731" max="9731" width="12" style="35" customWidth="1"/>
    <col min="9732" max="9732" width="7.33203125" style="35" customWidth="1"/>
    <col min="9733" max="9734" width="7.44140625" style="35" customWidth="1"/>
    <col min="9735" max="9735" width="8.33203125" style="35" customWidth="1"/>
    <col min="9736" max="9736" width="10.33203125" style="35" customWidth="1"/>
    <col min="9737" max="9737" width="11.88671875" style="35" customWidth="1"/>
    <col min="9738" max="9984" width="8.88671875" style="35"/>
    <col min="9985" max="9985" width="18.6640625" style="35" bestFit="1" customWidth="1"/>
    <col min="9986" max="9986" width="5.6640625" style="35" bestFit="1" customWidth="1"/>
    <col min="9987" max="9987" width="12" style="35" customWidth="1"/>
    <col min="9988" max="9988" width="7.33203125" style="35" customWidth="1"/>
    <col min="9989" max="9990" width="7.44140625" style="35" customWidth="1"/>
    <col min="9991" max="9991" width="8.33203125" style="35" customWidth="1"/>
    <col min="9992" max="9992" width="10.33203125" style="35" customWidth="1"/>
    <col min="9993" max="9993" width="11.88671875" style="35" customWidth="1"/>
    <col min="9994" max="10240" width="8.88671875" style="35"/>
    <col min="10241" max="10241" width="18.6640625" style="35" bestFit="1" customWidth="1"/>
    <col min="10242" max="10242" width="5.6640625" style="35" bestFit="1" customWidth="1"/>
    <col min="10243" max="10243" width="12" style="35" customWidth="1"/>
    <col min="10244" max="10244" width="7.33203125" style="35" customWidth="1"/>
    <col min="10245" max="10246" width="7.44140625" style="35" customWidth="1"/>
    <col min="10247" max="10247" width="8.33203125" style="35" customWidth="1"/>
    <col min="10248" max="10248" width="10.33203125" style="35" customWidth="1"/>
    <col min="10249" max="10249" width="11.88671875" style="35" customWidth="1"/>
    <col min="10250" max="10496" width="8.88671875" style="35"/>
    <col min="10497" max="10497" width="18.6640625" style="35" bestFit="1" customWidth="1"/>
    <col min="10498" max="10498" width="5.6640625" style="35" bestFit="1" customWidth="1"/>
    <col min="10499" max="10499" width="12" style="35" customWidth="1"/>
    <col min="10500" max="10500" width="7.33203125" style="35" customWidth="1"/>
    <col min="10501" max="10502" width="7.44140625" style="35" customWidth="1"/>
    <col min="10503" max="10503" width="8.33203125" style="35" customWidth="1"/>
    <col min="10504" max="10504" width="10.33203125" style="35" customWidth="1"/>
    <col min="10505" max="10505" width="11.88671875" style="35" customWidth="1"/>
    <col min="10506" max="10752" width="8.88671875" style="35"/>
    <col min="10753" max="10753" width="18.6640625" style="35" bestFit="1" customWidth="1"/>
    <col min="10754" max="10754" width="5.6640625" style="35" bestFit="1" customWidth="1"/>
    <col min="10755" max="10755" width="12" style="35" customWidth="1"/>
    <col min="10756" max="10756" width="7.33203125" style="35" customWidth="1"/>
    <col min="10757" max="10758" width="7.44140625" style="35" customWidth="1"/>
    <col min="10759" max="10759" width="8.33203125" style="35" customWidth="1"/>
    <col min="10760" max="10760" width="10.33203125" style="35" customWidth="1"/>
    <col min="10761" max="10761" width="11.88671875" style="35" customWidth="1"/>
    <col min="10762" max="11008" width="8.88671875" style="35"/>
    <col min="11009" max="11009" width="18.6640625" style="35" bestFit="1" customWidth="1"/>
    <col min="11010" max="11010" width="5.6640625" style="35" bestFit="1" customWidth="1"/>
    <col min="11011" max="11011" width="12" style="35" customWidth="1"/>
    <col min="11012" max="11012" width="7.33203125" style="35" customWidth="1"/>
    <col min="11013" max="11014" width="7.44140625" style="35" customWidth="1"/>
    <col min="11015" max="11015" width="8.33203125" style="35" customWidth="1"/>
    <col min="11016" max="11016" width="10.33203125" style="35" customWidth="1"/>
    <col min="11017" max="11017" width="11.88671875" style="35" customWidth="1"/>
    <col min="11018" max="11264" width="8.88671875" style="35"/>
    <col min="11265" max="11265" width="18.6640625" style="35" bestFit="1" customWidth="1"/>
    <col min="11266" max="11266" width="5.6640625" style="35" bestFit="1" customWidth="1"/>
    <col min="11267" max="11267" width="12" style="35" customWidth="1"/>
    <col min="11268" max="11268" width="7.33203125" style="35" customWidth="1"/>
    <col min="11269" max="11270" width="7.44140625" style="35" customWidth="1"/>
    <col min="11271" max="11271" width="8.33203125" style="35" customWidth="1"/>
    <col min="11272" max="11272" width="10.33203125" style="35" customWidth="1"/>
    <col min="11273" max="11273" width="11.88671875" style="35" customWidth="1"/>
    <col min="11274" max="11520" width="8.88671875" style="35"/>
    <col min="11521" max="11521" width="18.6640625" style="35" bestFit="1" customWidth="1"/>
    <col min="11522" max="11522" width="5.6640625" style="35" bestFit="1" customWidth="1"/>
    <col min="11523" max="11523" width="12" style="35" customWidth="1"/>
    <col min="11524" max="11524" width="7.33203125" style="35" customWidth="1"/>
    <col min="11525" max="11526" width="7.44140625" style="35" customWidth="1"/>
    <col min="11527" max="11527" width="8.33203125" style="35" customWidth="1"/>
    <col min="11528" max="11528" width="10.33203125" style="35" customWidth="1"/>
    <col min="11529" max="11529" width="11.88671875" style="35" customWidth="1"/>
    <col min="11530" max="11776" width="8.88671875" style="35"/>
    <col min="11777" max="11777" width="18.6640625" style="35" bestFit="1" customWidth="1"/>
    <col min="11778" max="11778" width="5.6640625" style="35" bestFit="1" customWidth="1"/>
    <col min="11779" max="11779" width="12" style="35" customWidth="1"/>
    <col min="11780" max="11780" width="7.33203125" style="35" customWidth="1"/>
    <col min="11781" max="11782" width="7.44140625" style="35" customWidth="1"/>
    <col min="11783" max="11783" width="8.33203125" style="35" customWidth="1"/>
    <col min="11784" max="11784" width="10.33203125" style="35" customWidth="1"/>
    <col min="11785" max="11785" width="11.88671875" style="35" customWidth="1"/>
    <col min="11786" max="12032" width="8.88671875" style="35"/>
    <col min="12033" max="12033" width="18.6640625" style="35" bestFit="1" customWidth="1"/>
    <col min="12034" max="12034" width="5.6640625" style="35" bestFit="1" customWidth="1"/>
    <col min="12035" max="12035" width="12" style="35" customWidth="1"/>
    <col min="12036" max="12036" width="7.33203125" style="35" customWidth="1"/>
    <col min="12037" max="12038" width="7.44140625" style="35" customWidth="1"/>
    <col min="12039" max="12039" width="8.33203125" style="35" customWidth="1"/>
    <col min="12040" max="12040" width="10.33203125" style="35" customWidth="1"/>
    <col min="12041" max="12041" width="11.88671875" style="35" customWidth="1"/>
    <col min="12042" max="12288" width="8.88671875" style="35"/>
    <col min="12289" max="12289" width="18.6640625" style="35" bestFit="1" customWidth="1"/>
    <col min="12290" max="12290" width="5.6640625" style="35" bestFit="1" customWidth="1"/>
    <col min="12291" max="12291" width="12" style="35" customWidth="1"/>
    <col min="12292" max="12292" width="7.33203125" style="35" customWidth="1"/>
    <col min="12293" max="12294" width="7.44140625" style="35" customWidth="1"/>
    <col min="12295" max="12295" width="8.33203125" style="35" customWidth="1"/>
    <col min="12296" max="12296" width="10.33203125" style="35" customWidth="1"/>
    <col min="12297" max="12297" width="11.88671875" style="35" customWidth="1"/>
    <col min="12298" max="12544" width="8.88671875" style="35"/>
    <col min="12545" max="12545" width="18.6640625" style="35" bestFit="1" customWidth="1"/>
    <col min="12546" max="12546" width="5.6640625" style="35" bestFit="1" customWidth="1"/>
    <col min="12547" max="12547" width="12" style="35" customWidth="1"/>
    <col min="12548" max="12548" width="7.33203125" style="35" customWidth="1"/>
    <col min="12549" max="12550" width="7.44140625" style="35" customWidth="1"/>
    <col min="12551" max="12551" width="8.33203125" style="35" customWidth="1"/>
    <col min="12552" max="12552" width="10.33203125" style="35" customWidth="1"/>
    <col min="12553" max="12553" width="11.88671875" style="35" customWidth="1"/>
    <col min="12554" max="12800" width="8.88671875" style="35"/>
    <col min="12801" max="12801" width="18.6640625" style="35" bestFit="1" customWidth="1"/>
    <col min="12802" max="12802" width="5.6640625" style="35" bestFit="1" customWidth="1"/>
    <col min="12803" max="12803" width="12" style="35" customWidth="1"/>
    <col min="12804" max="12804" width="7.33203125" style="35" customWidth="1"/>
    <col min="12805" max="12806" width="7.44140625" style="35" customWidth="1"/>
    <col min="12807" max="12807" width="8.33203125" style="35" customWidth="1"/>
    <col min="12808" max="12808" width="10.33203125" style="35" customWidth="1"/>
    <col min="12809" max="12809" width="11.88671875" style="35" customWidth="1"/>
    <col min="12810" max="13056" width="8.88671875" style="35"/>
    <col min="13057" max="13057" width="18.6640625" style="35" bestFit="1" customWidth="1"/>
    <col min="13058" max="13058" width="5.6640625" style="35" bestFit="1" customWidth="1"/>
    <col min="13059" max="13059" width="12" style="35" customWidth="1"/>
    <col min="13060" max="13060" width="7.33203125" style="35" customWidth="1"/>
    <col min="13061" max="13062" width="7.44140625" style="35" customWidth="1"/>
    <col min="13063" max="13063" width="8.33203125" style="35" customWidth="1"/>
    <col min="13064" max="13064" width="10.33203125" style="35" customWidth="1"/>
    <col min="13065" max="13065" width="11.88671875" style="35" customWidth="1"/>
    <col min="13066" max="13312" width="8.88671875" style="35"/>
    <col min="13313" max="13313" width="18.6640625" style="35" bestFit="1" customWidth="1"/>
    <col min="13314" max="13314" width="5.6640625" style="35" bestFit="1" customWidth="1"/>
    <col min="13315" max="13315" width="12" style="35" customWidth="1"/>
    <col min="13316" max="13316" width="7.33203125" style="35" customWidth="1"/>
    <col min="13317" max="13318" width="7.44140625" style="35" customWidth="1"/>
    <col min="13319" max="13319" width="8.33203125" style="35" customWidth="1"/>
    <col min="13320" max="13320" width="10.33203125" style="35" customWidth="1"/>
    <col min="13321" max="13321" width="11.88671875" style="35" customWidth="1"/>
    <col min="13322" max="13568" width="8.88671875" style="35"/>
    <col min="13569" max="13569" width="18.6640625" style="35" bestFit="1" customWidth="1"/>
    <col min="13570" max="13570" width="5.6640625" style="35" bestFit="1" customWidth="1"/>
    <col min="13571" max="13571" width="12" style="35" customWidth="1"/>
    <col min="13572" max="13572" width="7.33203125" style="35" customWidth="1"/>
    <col min="13573" max="13574" width="7.44140625" style="35" customWidth="1"/>
    <col min="13575" max="13575" width="8.33203125" style="35" customWidth="1"/>
    <col min="13576" max="13576" width="10.33203125" style="35" customWidth="1"/>
    <col min="13577" max="13577" width="11.88671875" style="35" customWidth="1"/>
    <col min="13578" max="13824" width="8.88671875" style="35"/>
    <col min="13825" max="13825" width="18.6640625" style="35" bestFit="1" customWidth="1"/>
    <col min="13826" max="13826" width="5.6640625" style="35" bestFit="1" customWidth="1"/>
    <col min="13827" max="13827" width="12" style="35" customWidth="1"/>
    <col min="13828" max="13828" width="7.33203125" style="35" customWidth="1"/>
    <col min="13829" max="13830" width="7.44140625" style="35" customWidth="1"/>
    <col min="13831" max="13831" width="8.33203125" style="35" customWidth="1"/>
    <col min="13832" max="13832" width="10.33203125" style="35" customWidth="1"/>
    <col min="13833" max="13833" width="11.88671875" style="35" customWidth="1"/>
    <col min="13834" max="14080" width="8.88671875" style="35"/>
    <col min="14081" max="14081" width="18.6640625" style="35" bestFit="1" customWidth="1"/>
    <col min="14082" max="14082" width="5.6640625" style="35" bestFit="1" customWidth="1"/>
    <col min="14083" max="14083" width="12" style="35" customWidth="1"/>
    <col min="14084" max="14084" width="7.33203125" style="35" customWidth="1"/>
    <col min="14085" max="14086" width="7.44140625" style="35" customWidth="1"/>
    <col min="14087" max="14087" width="8.33203125" style="35" customWidth="1"/>
    <col min="14088" max="14088" width="10.33203125" style="35" customWidth="1"/>
    <col min="14089" max="14089" width="11.88671875" style="35" customWidth="1"/>
    <col min="14090" max="14336" width="8.88671875" style="35"/>
    <col min="14337" max="14337" width="18.6640625" style="35" bestFit="1" customWidth="1"/>
    <col min="14338" max="14338" width="5.6640625" style="35" bestFit="1" customWidth="1"/>
    <col min="14339" max="14339" width="12" style="35" customWidth="1"/>
    <col min="14340" max="14340" width="7.33203125" style="35" customWidth="1"/>
    <col min="14341" max="14342" width="7.44140625" style="35" customWidth="1"/>
    <col min="14343" max="14343" width="8.33203125" style="35" customWidth="1"/>
    <col min="14344" max="14344" width="10.33203125" style="35" customWidth="1"/>
    <col min="14345" max="14345" width="11.88671875" style="35" customWidth="1"/>
    <col min="14346" max="14592" width="8.88671875" style="35"/>
    <col min="14593" max="14593" width="18.6640625" style="35" bestFit="1" customWidth="1"/>
    <col min="14594" max="14594" width="5.6640625" style="35" bestFit="1" customWidth="1"/>
    <col min="14595" max="14595" width="12" style="35" customWidth="1"/>
    <col min="14596" max="14596" width="7.33203125" style="35" customWidth="1"/>
    <col min="14597" max="14598" width="7.44140625" style="35" customWidth="1"/>
    <col min="14599" max="14599" width="8.33203125" style="35" customWidth="1"/>
    <col min="14600" max="14600" width="10.33203125" style="35" customWidth="1"/>
    <col min="14601" max="14601" width="11.88671875" style="35" customWidth="1"/>
    <col min="14602" max="14848" width="8.88671875" style="35"/>
    <col min="14849" max="14849" width="18.6640625" style="35" bestFit="1" customWidth="1"/>
    <col min="14850" max="14850" width="5.6640625" style="35" bestFit="1" customWidth="1"/>
    <col min="14851" max="14851" width="12" style="35" customWidth="1"/>
    <col min="14852" max="14852" width="7.33203125" style="35" customWidth="1"/>
    <col min="14853" max="14854" width="7.44140625" style="35" customWidth="1"/>
    <col min="14855" max="14855" width="8.33203125" style="35" customWidth="1"/>
    <col min="14856" max="14856" width="10.33203125" style="35" customWidth="1"/>
    <col min="14857" max="14857" width="11.88671875" style="35" customWidth="1"/>
    <col min="14858" max="15104" width="8.88671875" style="35"/>
    <col min="15105" max="15105" width="18.6640625" style="35" bestFit="1" customWidth="1"/>
    <col min="15106" max="15106" width="5.6640625" style="35" bestFit="1" customWidth="1"/>
    <col min="15107" max="15107" width="12" style="35" customWidth="1"/>
    <col min="15108" max="15108" width="7.33203125" style="35" customWidth="1"/>
    <col min="15109" max="15110" width="7.44140625" style="35" customWidth="1"/>
    <col min="15111" max="15111" width="8.33203125" style="35" customWidth="1"/>
    <col min="15112" max="15112" width="10.33203125" style="35" customWidth="1"/>
    <col min="15113" max="15113" width="11.88671875" style="35" customWidth="1"/>
    <col min="15114" max="15360" width="8.88671875" style="35"/>
    <col min="15361" max="15361" width="18.6640625" style="35" bestFit="1" customWidth="1"/>
    <col min="15362" max="15362" width="5.6640625" style="35" bestFit="1" customWidth="1"/>
    <col min="15363" max="15363" width="12" style="35" customWidth="1"/>
    <col min="15364" max="15364" width="7.33203125" style="35" customWidth="1"/>
    <col min="15365" max="15366" width="7.44140625" style="35" customWidth="1"/>
    <col min="15367" max="15367" width="8.33203125" style="35" customWidth="1"/>
    <col min="15368" max="15368" width="10.33203125" style="35" customWidth="1"/>
    <col min="15369" max="15369" width="11.88671875" style="35" customWidth="1"/>
    <col min="15370" max="15616" width="8.88671875" style="35"/>
    <col min="15617" max="15617" width="18.6640625" style="35" bestFit="1" customWidth="1"/>
    <col min="15618" max="15618" width="5.6640625" style="35" bestFit="1" customWidth="1"/>
    <col min="15619" max="15619" width="12" style="35" customWidth="1"/>
    <col min="15620" max="15620" width="7.33203125" style="35" customWidth="1"/>
    <col min="15621" max="15622" width="7.44140625" style="35" customWidth="1"/>
    <col min="15623" max="15623" width="8.33203125" style="35" customWidth="1"/>
    <col min="15624" max="15624" width="10.33203125" style="35" customWidth="1"/>
    <col min="15625" max="15625" width="11.88671875" style="35" customWidth="1"/>
    <col min="15626" max="15872" width="8.88671875" style="35"/>
    <col min="15873" max="15873" width="18.6640625" style="35" bestFit="1" customWidth="1"/>
    <col min="15874" max="15874" width="5.6640625" style="35" bestFit="1" customWidth="1"/>
    <col min="15875" max="15875" width="12" style="35" customWidth="1"/>
    <col min="15876" max="15876" width="7.33203125" style="35" customWidth="1"/>
    <col min="15877" max="15878" width="7.44140625" style="35" customWidth="1"/>
    <col min="15879" max="15879" width="8.33203125" style="35" customWidth="1"/>
    <col min="15880" max="15880" width="10.33203125" style="35" customWidth="1"/>
    <col min="15881" max="15881" width="11.88671875" style="35" customWidth="1"/>
    <col min="15882" max="16128" width="8.88671875" style="35"/>
    <col min="16129" max="16129" width="18.6640625" style="35" bestFit="1" customWidth="1"/>
    <col min="16130" max="16130" width="5.6640625" style="35" bestFit="1" customWidth="1"/>
    <col min="16131" max="16131" width="12" style="35" customWidth="1"/>
    <col min="16132" max="16132" width="7.33203125" style="35" customWidth="1"/>
    <col min="16133" max="16134" width="7.44140625" style="35" customWidth="1"/>
    <col min="16135" max="16135" width="8.33203125" style="35" customWidth="1"/>
    <col min="16136" max="16136" width="10.33203125" style="35" customWidth="1"/>
    <col min="16137" max="16137" width="11.88671875" style="35" customWidth="1"/>
    <col min="16138" max="16384" width="8.88671875" style="35"/>
  </cols>
  <sheetData>
    <row r="1" spans="1:9">
      <c r="A1" s="1458" t="s">
        <v>5207</v>
      </c>
    </row>
    <row r="2" spans="1:9" ht="17.399999999999999">
      <c r="A2" s="358" t="s">
        <v>1534</v>
      </c>
      <c r="B2" s="1669" t="s">
        <v>4120</v>
      </c>
      <c r="C2" s="1669"/>
      <c r="D2" s="1669"/>
      <c r="E2" s="1669"/>
      <c r="F2" s="1669"/>
      <c r="G2" s="1669"/>
      <c r="H2" s="1669"/>
      <c r="I2" s="1669"/>
    </row>
    <row r="3" spans="1:9" ht="18" thickBot="1">
      <c r="A3" s="437"/>
      <c r="B3" s="1686" t="s">
        <v>4121</v>
      </c>
      <c r="C3" s="1686"/>
      <c r="D3" s="1686"/>
      <c r="E3" s="1686"/>
      <c r="F3" s="1686"/>
      <c r="G3" s="1686"/>
      <c r="H3" s="1686"/>
      <c r="I3" s="1686"/>
    </row>
    <row r="4" spans="1:9">
      <c r="A4" s="360"/>
      <c r="B4" s="361"/>
      <c r="C4" s="361"/>
      <c r="D4" s="361"/>
      <c r="E4" s="361"/>
      <c r="F4" s="361"/>
      <c r="G4" s="361"/>
      <c r="H4" s="361"/>
      <c r="I4" s="361"/>
    </row>
    <row r="5" spans="1:9">
      <c r="A5" s="363" t="s">
        <v>4122</v>
      </c>
      <c r="B5" s="363"/>
      <c r="C5" s="363"/>
      <c r="D5" s="363"/>
      <c r="E5" s="363"/>
      <c r="F5" s="363"/>
      <c r="G5" s="363"/>
      <c r="H5" s="363"/>
      <c r="I5" s="363"/>
    </row>
    <row r="6" spans="1:9" ht="13.8" thickBot="1">
      <c r="A6" s="363" t="s">
        <v>4123</v>
      </c>
      <c r="B6" s="1668" t="s">
        <v>1466</v>
      </c>
      <c r="C6" s="1668"/>
      <c r="D6" s="1668"/>
      <c r="E6" s="1668"/>
      <c r="F6" s="1668"/>
      <c r="G6" s="1668"/>
      <c r="H6" s="1668"/>
      <c r="I6" s="1668"/>
    </row>
    <row r="7" spans="1:9">
      <c r="A7" s="363" t="s">
        <v>4124</v>
      </c>
      <c r="B7" s="438"/>
      <c r="C7" s="438"/>
      <c r="D7" s="438"/>
      <c r="E7" s="438"/>
      <c r="F7" s="438"/>
      <c r="G7" s="438"/>
      <c r="H7" s="438"/>
      <c r="I7" s="438"/>
    </row>
    <row r="8" spans="1:9" ht="13.8" thickBot="1">
      <c r="A8" s="363" t="s">
        <v>4125</v>
      </c>
      <c r="B8" s="363"/>
      <c r="C8" s="1668" t="s">
        <v>4126</v>
      </c>
      <c r="D8" s="1668"/>
      <c r="E8" s="1668"/>
      <c r="F8" s="1668"/>
      <c r="G8" s="1668"/>
      <c r="H8" s="1668"/>
      <c r="I8" s="1668"/>
    </row>
    <row r="9" spans="1:9">
      <c r="A9" s="363" t="s">
        <v>3756</v>
      </c>
      <c r="B9" s="363"/>
      <c r="C9" s="438"/>
      <c r="D9" s="438"/>
      <c r="E9" s="438"/>
      <c r="F9" s="438"/>
      <c r="G9" s="438"/>
      <c r="H9" s="438"/>
      <c r="I9" s="438"/>
    </row>
    <row r="10" spans="1:9" ht="30" customHeight="1" thickBot="1">
      <c r="A10" s="366"/>
      <c r="B10" s="367" t="s">
        <v>3</v>
      </c>
      <c r="C10" s="367" t="s">
        <v>1506</v>
      </c>
      <c r="D10" s="367" t="s">
        <v>1532</v>
      </c>
      <c r="E10" s="367" t="s">
        <v>1531</v>
      </c>
      <c r="F10" s="367" t="s">
        <v>1530</v>
      </c>
      <c r="G10" s="367" t="s">
        <v>1529</v>
      </c>
      <c r="H10" s="367" t="s">
        <v>1528</v>
      </c>
      <c r="I10" s="367" t="s">
        <v>1535</v>
      </c>
    </row>
    <row r="11" spans="1:9">
      <c r="A11" s="362"/>
      <c r="B11" s="362"/>
      <c r="C11" s="362"/>
      <c r="D11" s="362"/>
      <c r="E11" s="362"/>
      <c r="F11" s="362"/>
      <c r="G11" s="362"/>
      <c r="H11" s="362"/>
      <c r="I11" s="362"/>
    </row>
    <row r="12" spans="1:9">
      <c r="A12" s="369" t="s">
        <v>1</v>
      </c>
      <c r="B12" s="370">
        <v>242005</v>
      </c>
      <c r="C12" s="370">
        <v>160</v>
      </c>
      <c r="D12" s="370">
        <v>880</v>
      </c>
      <c r="E12" s="370">
        <v>4240</v>
      </c>
      <c r="F12" s="370">
        <v>25769</v>
      </c>
      <c r="G12" s="370">
        <v>105759</v>
      </c>
      <c r="H12" s="370">
        <v>80520</v>
      </c>
      <c r="I12" s="370">
        <v>24677</v>
      </c>
    </row>
    <row r="13" spans="1:9">
      <c r="A13" s="373" t="s">
        <v>1525</v>
      </c>
      <c r="B13" s="374">
        <v>197</v>
      </c>
      <c r="C13" s="374">
        <v>31</v>
      </c>
      <c r="D13" s="374">
        <v>9</v>
      </c>
      <c r="E13" s="374">
        <v>23</v>
      </c>
      <c r="F13" s="374">
        <v>30</v>
      </c>
      <c r="G13" s="374">
        <v>26</v>
      </c>
      <c r="H13" s="374">
        <v>1</v>
      </c>
      <c r="I13" s="374">
        <v>77</v>
      </c>
    </row>
    <row r="14" spans="1:9">
      <c r="A14" s="373" t="s">
        <v>1524</v>
      </c>
      <c r="B14" s="374">
        <v>706</v>
      </c>
      <c r="C14" s="374">
        <v>10</v>
      </c>
      <c r="D14" s="374">
        <v>73</v>
      </c>
      <c r="E14" s="374">
        <v>113</v>
      </c>
      <c r="F14" s="374">
        <v>175</v>
      </c>
      <c r="G14" s="374">
        <v>185</v>
      </c>
      <c r="H14" s="374">
        <v>21</v>
      </c>
      <c r="I14" s="374">
        <v>129</v>
      </c>
    </row>
    <row r="15" spans="1:9">
      <c r="A15" s="373" t="s">
        <v>1523</v>
      </c>
      <c r="B15" s="374">
        <v>5071</v>
      </c>
      <c r="C15" s="374">
        <v>26</v>
      </c>
      <c r="D15" s="374">
        <v>162</v>
      </c>
      <c r="E15" s="374">
        <v>862</v>
      </c>
      <c r="F15" s="374">
        <v>1590</v>
      </c>
      <c r="G15" s="374">
        <v>1420</v>
      </c>
      <c r="H15" s="374">
        <v>119</v>
      </c>
      <c r="I15" s="374">
        <v>892</v>
      </c>
    </row>
    <row r="16" spans="1:9">
      <c r="A16" s="373" t="s">
        <v>1522</v>
      </c>
      <c r="B16" s="374">
        <v>29161</v>
      </c>
      <c r="C16" s="374">
        <v>58</v>
      </c>
      <c r="D16" s="374">
        <v>287</v>
      </c>
      <c r="E16" s="374">
        <v>1472</v>
      </c>
      <c r="F16" s="374">
        <v>9267</v>
      </c>
      <c r="G16" s="374">
        <v>12000</v>
      </c>
      <c r="H16" s="374">
        <v>1103</v>
      </c>
      <c r="I16" s="374">
        <v>4974</v>
      </c>
    </row>
    <row r="17" spans="1:9">
      <c r="A17" s="373" t="s">
        <v>1521</v>
      </c>
      <c r="B17" s="374">
        <v>123139</v>
      </c>
      <c r="C17" s="374">
        <v>32</v>
      </c>
      <c r="D17" s="374">
        <v>315</v>
      </c>
      <c r="E17" s="374">
        <v>1666</v>
      </c>
      <c r="F17" s="374">
        <v>13432</v>
      </c>
      <c r="G17" s="374">
        <v>75275</v>
      </c>
      <c r="H17" s="374">
        <v>19081</v>
      </c>
      <c r="I17" s="374">
        <v>13338</v>
      </c>
    </row>
    <row r="18" spans="1:9">
      <c r="A18" s="373" t="s">
        <v>1520</v>
      </c>
      <c r="B18" s="374">
        <v>83320</v>
      </c>
      <c r="C18" s="374">
        <v>3</v>
      </c>
      <c r="D18" s="374">
        <v>34</v>
      </c>
      <c r="E18" s="374">
        <v>104</v>
      </c>
      <c r="F18" s="374">
        <v>1275</v>
      </c>
      <c r="G18" s="374">
        <v>16852</v>
      </c>
      <c r="H18" s="374">
        <v>60195</v>
      </c>
      <c r="I18" s="374">
        <v>4857</v>
      </c>
    </row>
    <row r="19" spans="1:9">
      <c r="A19" s="373" t="s">
        <v>1748</v>
      </c>
      <c r="B19" s="374">
        <v>411</v>
      </c>
      <c r="C19" s="374">
        <v>0</v>
      </c>
      <c r="D19" s="374">
        <v>0</v>
      </c>
      <c r="E19" s="374">
        <v>0</v>
      </c>
      <c r="F19" s="374">
        <v>0</v>
      </c>
      <c r="G19" s="374">
        <v>1</v>
      </c>
      <c r="H19" s="374">
        <v>0</v>
      </c>
      <c r="I19" s="374">
        <v>410</v>
      </c>
    </row>
    <row r="20" spans="1:9">
      <c r="A20" s="362"/>
      <c r="B20" s="362"/>
      <c r="C20" s="362"/>
      <c r="D20" s="362"/>
      <c r="E20" s="362"/>
      <c r="F20" s="362"/>
      <c r="G20" s="362"/>
      <c r="H20" s="362"/>
      <c r="I20" s="362"/>
    </row>
    <row r="21" spans="1:9">
      <c r="A21" s="371" t="s">
        <v>1527</v>
      </c>
      <c r="B21" s="372">
        <v>220276</v>
      </c>
      <c r="C21" s="372">
        <v>117</v>
      </c>
      <c r="D21" s="372">
        <v>647</v>
      </c>
      <c r="E21" s="372">
        <v>3018</v>
      </c>
      <c r="F21" s="372">
        <v>20789</v>
      </c>
      <c r="G21" s="372">
        <v>96391</v>
      </c>
      <c r="H21" s="372">
        <v>77051</v>
      </c>
      <c r="I21" s="372">
        <v>22263</v>
      </c>
    </row>
    <row r="22" spans="1:9">
      <c r="A22" s="373" t="s">
        <v>1525</v>
      </c>
      <c r="B22" s="374">
        <v>160</v>
      </c>
      <c r="C22" s="374">
        <v>24</v>
      </c>
      <c r="D22" s="374">
        <v>6</v>
      </c>
      <c r="E22" s="374">
        <v>19</v>
      </c>
      <c r="F22" s="374">
        <v>26</v>
      </c>
      <c r="G22" s="374">
        <v>22</v>
      </c>
      <c r="H22" s="374">
        <v>1</v>
      </c>
      <c r="I22" s="374">
        <v>62</v>
      </c>
    </row>
    <row r="23" spans="1:9">
      <c r="A23" s="373" t="s">
        <v>1524</v>
      </c>
      <c r="B23" s="374">
        <v>550</v>
      </c>
      <c r="C23" s="374">
        <v>6</v>
      </c>
      <c r="D23" s="374">
        <v>56</v>
      </c>
      <c r="E23" s="374">
        <v>77</v>
      </c>
      <c r="F23" s="374">
        <v>125</v>
      </c>
      <c r="G23" s="374">
        <v>155</v>
      </c>
      <c r="H23" s="374">
        <v>20</v>
      </c>
      <c r="I23" s="374">
        <v>111</v>
      </c>
    </row>
    <row r="24" spans="1:9">
      <c r="A24" s="373" t="s">
        <v>1523</v>
      </c>
      <c r="B24" s="374">
        <v>3653</v>
      </c>
      <c r="C24" s="374">
        <v>17</v>
      </c>
      <c r="D24" s="374">
        <v>93</v>
      </c>
      <c r="E24" s="374">
        <v>520</v>
      </c>
      <c r="F24" s="374">
        <v>1050</v>
      </c>
      <c r="G24" s="374">
        <v>1140</v>
      </c>
      <c r="H24" s="374">
        <v>110</v>
      </c>
      <c r="I24" s="374">
        <v>723</v>
      </c>
    </row>
    <row r="25" spans="1:9">
      <c r="A25" s="373" t="s">
        <v>1522</v>
      </c>
      <c r="B25" s="374">
        <v>24536</v>
      </c>
      <c r="C25" s="374">
        <v>43</v>
      </c>
      <c r="D25" s="374">
        <v>205</v>
      </c>
      <c r="E25" s="374">
        <v>1022</v>
      </c>
      <c r="F25" s="374">
        <v>7352</v>
      </c>
      <c r="G25" s="374">
        <v>10489</v>
      </c>
      <c r="H25" s="374">
        <v>1023</v>
      </c>
      <c r="I25" s="374">
        <v>4402</v>
      </c>
    </row>
    <row r="26" spans="1:9">
      <c r="A26" s="373" t="s">
        <v>1521</v>
      </c>
      <c r="B26" s="374">
        <v>111771</v>
      </c>
      <c r="C26" s="374">
        <v>24</v>
      </c>
      <c r="D26" s="374">
        <v>256</v>
      </c>
      <c r="E26" s="374">
        <v>1293</v>
      </c>
      <c r="F26" s="374">
        <v>11124</v>
      </c>
      <c r="G26" s="374">
        <v>68808</v>
      </c>
      <c r="H26" s="374">
        <v>18165</v>
      </c>
      <c r="I26" s="374">
        <v>12101</v>
      </c>
    </row>
    <row r="27" spans="1:9">
      <c r="A27" s="373" t="s">
        <v>1520</v>
      </c>
      <c r="B27" s="374">
        <v>79306</v>
      </c>
      <c r="C27" s="374">
        <v>3</v>
      </c>
      <c r="D27" s="374">
        <v>31</v>
      </c>
      <c r="E27" s="374">
        <v>87</v>
      </c>
      <c r="F27" s="374">
        <v>1112</v>
      </c>
      <c r="G27" s="374">
        <v>15776</v>
      </c>
      <c r="H27" s="374">
        <v>57732</v>
      </c>
      <c r="I27" s="374">
        <v>4565</v>
      </c>
    </row>
    <row r="28" spans="1:9">
      <c r="A28" s="373" t="s">
        <v>1748</v>
      </c>
      <c r="B28" s="374">
        <v>300</v>
      </c>
      <c r="C28" s="374">
        <v>0</v>
      </c>
      <c r="D28" s="374">
        <v>0</v>
      </c>
      <c r="E28" s="374">
        <v>0</v>
      </c>
      <c r="F28" s="374">
        <v>0</v>
      </c>
      <c r="G28" s="374">
        <v>1</v>
      </c>
      <c r="H28" s="374">
        <v>0</v>
      </c>
      <c r="I28" s="374">
        <v>299</v>
      </c>
    </row>
    <row r="29" spans="1:9">
      <c r="A29" s="362"/>
      <c r="B29" s="362"/>
      <c r="C29" s="362"/>
      <c r="D29" s="362"/>
      <c r="E29" s="362"/>
      <c r="F29" s="362"/>
      <c r="G29" s="362"/>
      <c r="H29" s="362"/>
      <c r="I29" s="362"/>
    </row>
    <row r="30" spans="1:9">
      <c r="A30" s="371" t="s">
        <v>1526</v>
      </c>
      <c r="B30" s="372">
        <v>21729</v>
      </c>
      <c r="C30" s="372">
        <v>43</v>
      </c>
      <c r="D30" s="372">
        <v>233</v>
      </c>
      <c r="E30" s="372">
        <v>1222</v>
      </c>
      <c r="F30" s="372">
        <v>4980</v>
      </c>
      <c r="G30" s="372">
        <v>9368</v>
      </c>
      <c r="H30" s="372">
        <v>3469</v>
      </c>
      <c r="I30" s="372">
        <v>2414</v>
      </c>
    </row>
    <row r="31" spans="1:9">
      <c r="A31" s="373" t="s">
        <v>1525</v>
      </c>
      <c r="B31" s="374">
        <v>37</v>
      </c>
      <c r="C31" s="374">
        <v>7</v>
      </c>
      <c r="D31" s="374">
        <v>3</v>
      </c>
      <c r="E31" s="374">
        <v>4</v>
      </c>
      <c r="F31" s="374">
        <v>4</v>
      </c>
      <c r="G31" s="374">
        <v>4</v>
      </c>
      <c r="H31" s="374">
        <v>0</v>
      </c>
      <c r="I31" s="374">
        <v>15</v>
      </c>
    </row>
    <row r="32" spans="1:9">
      <c r="A32" s="373" t="s">
        <v>1524</v>
      </c>
      <c r="B32" s="374">
        <v>156</v>
      </c>
      <c r="C32" s="374">
        <v>4</v>
      </c>
      <c r="D32" s="374">
        <v>17</v>
      </c>
      <c r="E32" s="374">
        <v>36</v>
      </c>
      <c r="F32" s="374">
        <v>50</v>
      </c>
      <c r="G32" s="374">
        <v>30</v>
      </c>
      <c r="H32" s="374">
        <v>1</v>
      </c>
      <c r="I32" s="374">
        <v>18</v>
      </c>
    </row>
    <row r="33" spans="1:9">
      <c r="A33" s="373" t="s">
        <v>1523</v>
      </c>
      <c r="B33" s="374">
        <v>1418</v>
      </c>
      <c r="C33" s="374">
        <v>9</v>
      </c>
      <c r="D33" s="374">
        <v>69</v>
      </c>
      <c r="E33" s="374">
        <v>342</v>
      </c>
      <c r="F33" s="374">
        <v>540</v>
      </c>
      <c r="G33" s="374">
        <v>280</v>
      </c>
      <c r="H33" s="374">
        <v>9</v>
      </c>
      <c r="I33" s="374">
        <v>169</v>
      </c>
    </row>
    <row r="34" spans="1:9">
      <c r="A34" s="373" t="s">
        <v>1522</v>
      </c>
      <c r="B34" s="374">
        <v>4625</v>
      </c>
      <c r="C34" s="374">
        <v>15</v>
      </c>
      <c r="D34" s="374">
        <v>82</v>
      </c>
      <c r="E34" s="374">
        <v>450</v>
      </c>
      <c r="F34" s="374">
        <v>1915</v>
      </c>
      <c r="G34" s="374">
        <v>1511</v>
      </c>
      <c r="H34" s="374">
        <v>80</v>
      </c>
      <c r="I34" s="374">
        <v>572</v>
      </c>
    </row>
    <row r="35" spans="1:9">
      <c r="A35" s="373" t="s">
        <v>1521</v>
      </c>
      <c r="B35" s="374">
        <v>11368</v>
      </c>
      <c r="C35" s="374">
        <v>8</v>
      </c>
      <c r="D35" s="374">
        <v>59</v>
      </c>
      <c r="E35" s="374">
        <v>373</v>
      </c>
      <c r="F35" s="374">
        <v>2308</v>
      </c>
      <c r="G35" s="374">
        <v>6467</v>
      </c>
      <c r="H35" s="374">
        <v>916</v>
      </c>
      <c r="I35" s="374">
        <v>1237</v>
      </c>
    </row>
    <row r="36" spans="1:9">
      <c r="A36" s="373" t="s">
        <v>1520</v>
      </c>
      <c r="B36" s="374">
        <v>4014</v>
      </c>
      <c r="C36" s="374">
        <v>0</v>
      </c>
      <c r="D36" s="374">
        <v>3</v>
      </c>
      <c r="E36" s="374">
        <v>17</v>
      </c>
      <c r="F36" s="374">
        <v>163</v>
      </c>
      <c r="G36" s="374">
        <v>1076</v>
      </c>
      <c r="H36" s="374">
        <v>2463</v>
      </c>
      <c r="I36" s="374">
        <v>292</v>
      </c>
    </row>
    <row r="37" spans="1:9">
      <c r="A37" s="373" t="s">
        <v>1748</v>
      </c>
      <c r="B37" s="374">
        <v>111</v>
      </c>
      <c r="C37" s="374">
        <v>0</v>
      </c>
      <c r="D37" s="374">
        <v>0</v>
      </c>
      <c r="E37" s="374">
        <v>0</v>
      </c>
      <c r="F37" s="374">
        <v>0</v>
      </c>
      <c r="G37" s="374">
        <v>0</v>
      </c>
      <c r="H37" s="374">
        <v>0</v>
      </c>
      <c r="I37" s="374">
        <v>111</v>
      </c>
    </row>
    <row r="38" spans="1:9">
      <c r="A38" s="375"/>
      <c r="B38" s="381"/>
      <c r="C38" s="381"/>
      <c r="D38" s="381"/>
      <c r="E38" s="381"/>
      <c r="F38" s="381"/>
      <c r="G38" s="381"/>
      <c r="H38" s="381"/>
      <c r="I38" s="381"/>
    </row>
    <row r="39" spans="1:9">
      <c r="A39" s="375" t="s">
        <v>4082</v>
      </c>
      <c r="B39" s="381"/>
      <c r="C39" s="381"/>
      <c r="D39" s="381"/>
      <c r="E39" s="381"/>
      <c r="F39" s="381"/>
      <c r="G39" s="381"/>
      <c r="H39" s="381"/>
      <c r="I39" s="381"/>
    </row>
  </sheetData>
  <mergeCells count="4">
    <mergeCell ref="C8:I8"/>
    <mergeCell ref="B2:I2"/>
    <mergeCell ref="B3:I3"/>
    <mergeCell ref="B6:I6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8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29">
    <outlinePr summaryBelow="0" summaryRight="0"/>
  </sheetPr>
  <dimension ref="A1:H39"/>
  <sheetViews>
    <sheetView showGridLines="0" showRowColHeaders="0" view="pageBreakPreview" zoomScaleSheetLayoutView="100" workbookViewId="0"/>
  </sheetViews>
  <sheetFormatPr baseColWidth="10" defaultColWidth="8.88671875" defaultRowHeight="13.2"/>
  <cols>
    <col min="1" max="1" width="19.6640625" style="35" bestFit="1" customWidth="1"/>
    <col min="2" max="2" width="5.6640625" style="35" bestFit="1" customWidth="1"/>
    <col min="3" max="3" width="17" style="35" bestFit="1" customWidth="1"/>
    <col min="4" max="4" width="9" style="35" bestFit="1" customWidth="1"/>
    <col min="5" max="5" width="6.6640625" style="35" bestFit="1" customWidth="1"/>
    <col min="6" max="6" width="21.5546875" style="35" customWidth="1"/>
    <col min="7" max="7" width="17.44140625" style="35" customWidth="1"/>
    <col min="8" max="8" width="2.6640625" style="35" customWidth="1"/>
    <col min="9" max="256" width="8.88671875" style="35"/>
    <col min="257" max="257" width="19.6640625" style="35" bestFit="1" customWidth="1"/>
    <col min="258" max="258" width="5.6640625" style="35" bestFit="1" customWidth="1"/>
    <col min="259" max="259" width="17" style="35" bestFit="1" customWidth="1"/>
    <col min="260" max="260" width="9" style="35" bestFit="1" customWidth="1"/>
    <col min="261" max="261" width="6.6640625" style="35" bestFit="1" customWidth="1"/>
    <col min="262" max="262" width="21.5546875" style="35" customWidth="1"/>
    <col min="263" max="263" width="17.44140625" style="35" customWidth="1"/>
    <col min="264" max="264" width="2.6640625" style="35" customWidth="1"/>
    <col min="265" max="512" width="8.88671875" style="35"/>
    <col min="513" max="513" width="19.6640625" style="35" bestFit="1" customWidth="1"/>
    <col min="514" max="514" width="5.6640625" style="35" bestFit="1" customWidth="1"/>
    <col min="515" max="515" width="17" style="35" bestFit="1" customWidth="1"/>
    <col min="516" max="516" width="9" style="35" bestFit="1" customWidth="1"/>
    <col min="517" max="517" width="6.6640625" style="35" bestFit="1" customWidth="1"/>
    <col min="518" max="518" width="21.5546875" style="35" customWidth="1"/>
    <col min="519" max="519" width="17.44140625" style="35" customWidth="1"/>
    <col min="520" max="520" width="2.6640625" style="35" customWidth="1"/>
    <col min="521" max="768" width="8.88671875" style="35"/>
    <col min="769" max="769" width="19.6640625" style="35" bestFit="1" customWidth="1"/>
    <col min="770" max="770" width="5.6640625" style="35" bestFit="1" customWidth="1"/>
    <col min="771" max="771" width="17" style="35" bestFit="1" customWidth="1"/>
    <col min="772" max="772" width="9" style="35" bestFit="1" customWidth="1"/>
    <col min="773" max="773" width="6.6640625" style="35" bestFit="1" customWidth="1"/>
    <col min="774" max="774" width="21.5546875" style="35" customWidth="1"/>
    <col min="775" max="775" width="17.44140625" style="35" customWidth="1"/>
    <col min="776" max="776" width="2.6640625" style="35" customWidth="1"/>
    <col min="777" max="1024" width="8.88671875" style="35"/>
    <col min="1025" max="1025" width="19.6640625" style="35" bestFit="1" customWidth="1"/>
    <col min="1026" max="1026" width="5.6640625" style="35" bestFit="1" customWidth="1"/>
    <col min="1027" max="1027" width="17" style="35" bestFit="1" customWidth="1"/>
    <col min="1028" max="1028" width="9" style="35" bestFit="1" customWidth="1"/>
    <col min="1029" max="1029" width="6.6640625" style="35" bestFit="1" customWidth="1"/>
    <col min="1030" max="1030" width="21.5546875" style="35" customWidth="1"/>
    <col min="1031" max="1031" width="17.44140625" style="35" customWidth="1"/>
    <col min="1032" max="1032" width="2.6640625" style="35" customWidth="1"/>
    <col min="1033" max="1280" width="8.88671875" style="35"/>
    <col min="1281" max="1281" width="19.6640625" style="35" bestFit="1" customWidth="1"/>
    <col min="1282" max="1282" width="5.6640625" style="35" bestFit="1" customWidth="1"/>
    <col min="1283" max="1283" width="17" style="35" bestFit="1" customWidth="1"/>
    <col min="1284" max="1284" width="9" style="35" bestFit="1" customWidth="1"/>
    <col min="1285" max="1285" width="6.6640625" style="35" bestFit="1" customWidth="1"/>
    <col min="1286" max="1286" width="21.5546875" style="35" customWidth="1"/>
    <col min="1287" max="1287" width="17.44140625" style="35" customWidth="1"/>
    <col min="1288" max="1288" width="2.6640625" style="35" customWidth="1"/>
    <col min="1289" max="1536" width="8.88671875" style="35"/>
    <col min="1537" max="1537" width="19.6640625" style="35" bestFit="1" customWidth="1"/>
    <col min="1538" max="1538" width="5.6640625" style="35" bestFit="1" customWidth="1"/>
    <col min="1539" max="1539" width="17" style="35" bestFit="1" customWidth="1"/>
    <col min="1540" max="1540" width="9" style="35" bestFit="1" customWidth="1"/>
    <col min="1541" max="1541" width="6.6640625" style="35" bestFit="1" customWidth="1"/>
    <col min="1542" max="1542" width="21.5546875" style="35" customWidth="1"/>
    <col min="1543" max="1543" width="17.44140625" style="35" customWidth="1"/>
    <col min="1544" max="1544" width="2.6640625" style="35" customWidth="1"/>
    <col min="1545" max="1792" width="8.88671875" style="35"/>
    <col min="1793" max="1793" width="19.6640625" style="35" bestFit="1" customWidth="1"/>
    <col min="1794" max="1794" width="5.6640625" style="35" bestFit="1" customWidth="1"/>
    <col min="1795" max="1795" width="17" style="35" bestFit="1" customWidth="1"/>
    <col min="1796" max="1796" width="9" style="35" bestFit="1" customWidth="1"/>
    <col min="1797" max="1797" width="6.6640625" style="35" bestFit="1" customWidth="1"/>
    <col min="1798" max="1798" width="21.5546875" style="35" customWidth="1"/>
    <col min="1799" max="1799" width="17.44140625" style="35" customWidth="1"/>
    <col min="1800" max="1800" width="2.6640625" style="35" customWidth="1"/>
    <col min="1801" max="2048" width="8.88671875" style="35"/>
    <col min="2049" max="2049" width="19.6640625" style="35" bestFit="1" customWidth="1"/>
    <col min="2050" max="2050" width="5.6640625" style="35" bestFit="1" customWidth="1"/>
    <col min="2051" max="2051" width="17" style="35" bestFit="1" customWidth="1"/>
    <col min="2052" max="2052" width="9" style="35" bestFit="1" customWidth="1"/>
    <col min="2053" max="2053" width="6.6640625" style="35" bestFit="1" customWidth="1"/>
    <col min="2054" max="2054" width="21.5546875" style="35" customWidth="1"/>
    <col min="2055" max="2055" width="17.44140625" style="35" customWidth="1"/>
    <col min="2056" max="2056" width="2.6640625" style="35" customWidth="1"/>
    <col min="2057" max="2304" width="8.88671875" style="35"/>
    <col min="2305" max="2305" width="19.6640625" style="35" bestFit="1" customWidth="1"/>
    <col min="2306" max="2306" width="5.6640625" style="35" bestFit="1" customWidth="1"/>
    <col min="2307" max="2307" width="17" style="35" bestFit="1" customWidth="1"/>
    <col min="2308" max="2308" width="9" style="35" bestFit="1" customWidth="1"/>
    <col min="2309" max="2309" width="6.6640625" style="35" bestFit="1" customWidth="1"/>
    <col min="2310" max="2310" width="21.5546875" style="35" customWidth="1"/>
    <col min="2311" max="2311" width="17.44140625" style="35" customWidth="1"/>
    <col min="2312" max="2312" width="2.6640625" style="35" customWidth="1"/>
    <col min="2313" max="2560" width="8.88671875" style="35"/>
    <col min="2561" max="2561" width="19.6640625" style="35" bestFit="1" customWidth="1"/>
    <col min="2562" max="2562" width="5.6640625" style="35" bestFit="1" customWidth="1"/>
    <col min="2563" max="2563" width="17" style="35" bestFit="1" customWidth="1"/>
    <col min="2564" max="2564" width="9" style="35" bestFit="1" customWidth="1"/>
    <col min="2565" max="2565" width="6.6640625" style="35" bestFit="1" customWidth="1"/>
    <col min="2566" max="2566" width="21.5546875" style="35" customWidth="1"/>
    <col min="2567" max="2567" width="17.44140625" style="35" customWidth="1"/>
    <col min="2568" max="2568" width="2.6640625" style="35" customWidth="1"/>
    <col min="2569" max="2816" width="8.88671875" style="35"/>
    <col min="2817" max="2817" width="19.6640625" style="35" bestFit="1" customWidth="1"/>
    <col min="2818" max="2818" width="5.6640625" style="35" bestFit="1" customWidth="1"/>
    <col min="2819" max="2819" width="17" style="35" bestFit="1" customWidth="1"/>
    <col min="2820" max="2820" width="9" style="35" bestFit="1" customWidth="1"/>
    <col min="2821" max="2821" width="6.6640625" style="35" bestFit="1" customWidth="1"/>
    <col min="2822" max="2822" width="21.5546875" style="35" customWidth="1"/>
    <col min="2823" max="2823" width="17.44140625" style="35" customWidth="1"/>
    <col min="2824" max="2824" width="2.6640625" style="35" customWidth="1"/>
    <col min="2825" max="3072" width="8.88671875" style="35"/>
    <col min="3073" max="3073" width="19.6640625" style="35" bestFit="1" customWidth="1"/>
    <col min="3074" max="3074" width="5.6640625" style="35" bestFit="1" customWidth="1"/>
    <col min="3075" max="3075" width="17" style="35" bestFit="1" customWidth="1"/>
    <col min="3076" max="3076" width="9" style="35" bestFit="1" customWidth="1"/>
    <col min="3077" max="3077" width="6.6640625" style="35" bestFit="1" customWidth="1"/>
    <col min="3078" max="3078" width="21.5546875" style="35" customWidth="1"/>
    <col min="3079" max="3079" width="17.44140625" style="35" customWidth="1"/>
    <col min="3080" max="3080" width="2.6640625" style="35" customWidth="1"/>
    <col min="3081" max="3328" width="8.88671875" style="35"/>
    <col min="3329" max="3329" width="19.6640625" style="35" bestFit="1" customWidth="1"/>
    <col min="3330" max="3330" width="5.6640625" style="35" bestFit="1" customWidth="1"/>
    <col min="3331" max="3331" width="17" style="35" bestFit="1" customWidth="1"/>
    <col min="3332" max="3332" width="9" style="35" bestFit="1" customWidth="1"/>
    <col min="3333" max="3333" width="6.6640625" style="35" bestFit="1" customWidth="1"/>
    <col min="3334" max="3334" width="21.5546875" style="35" customWidth="1"/>
    <col min="3335" max="3335" width="17.44140625" style="35" customWidth="1"/>
    <col min="3336" max="3336" width="2.6640625" style="35" customWidth="1"/>
    <col min="3337" max="3584" width="8.88671875" style="35"/>
    <col min="3585" max="3585" width="19.6640625" style="35" bestFit="1" customWidth="1"/>
    <col min="3586" max="3586" width="5.6640625" style="35" bestFit="1" customWidth="1"/>
    <col min="3587" max="3587" width="17" style="35" bestFit="1" customWidth="1"/>
    <col min="3588" max="3588" width="9" style="35" bestFit="1" customWidth="1"/>
    <col min="3589" max="3589" width="6.6640625" style="35" bestFit="1" customWidth="1"/>
    <col min="3590" max="3590" width="21.5546875" style="35" customWidth="1"/>
    <col min="3591" max="3591" width="17.44140625" style="35" customWidth="1"/>
    <col min="3592" max="3592" width="2.6640625" style="35" customWidth="1"/>
    <col min="3593" max="3840" width="8.88671875" style="35"/>
    <col min="3841" max="3841" width="19.6640625" style="35" bestFit="1" customWidth="1"/>
    <col min="3842" max="3842" width="5.6640625" style="35" bestFit="1" customWidth="1"/>
    <col min="3843" max="3843" width="17" style="35" bestFit="1" customWidth="1"/>
    <col min="3844" max="3844" width="9" style="35" bestFit="1" customWidth="1"/>
    <col min="3845" max="3845" width="6.6640625" style="35" bestFit="1" customWidth="1"/>
    <col min="3846" max="3846" width="21.5546875" style="35" customWidth="1"/>
    <col min="3847" max="3847" width="17.44140625" style="35" customWidth="1"/>
    <col min="3848" max="3848" width="2.6640625" style="35" customWidth="1"/>
    <col min="3849" max="4096" width="8.88671875" style="35"/>
    <col min="4097" max="4097" width="19.6640625" style="35" bestFit="1" customWidth="1"/>
    <col min="4098" max="4098" width="5.6640625" style="35" bestFit="1" customWidth="1"/>
    <col min="4099" max="4099" width="17" style="35" bestFit="1" customWidth="1"/>
    <col min="4100" max="4100" width="9" style="35" bestFit="1" customWidth="1"/>
    <col min="4101" max="4101" width="6.6640625" style="35" bestFit="1" customWidth="1"/>
    <col min="4102" max="4102" width="21.5546875" style="35" customWidth="1"/>
    <col min="4103" max="4103" width="17.44140625" style="35" customWidth="1"/>
    <col min="4104" max="4104" width="2.6640625" style="35" customWidth="1"/>
    <col min="4105" max="4352" width="8.88671875" style="35"/>
    <col min="4353" max="4353" width="19.6640625" style="35" bestFit="1" customWidth="1"/>
    <col min="4354" max="4354" width="5.6640625" style="35" bestFit="1" customWidth="1"/>
    <col min="4355" max="4355" width="17" style="35" bestFit="1" customWidth="1"/>
    <col min="4356" max="4356" width="9" style="35" bestFit="1" customWidth="1"/>
    <col min="4357" max="4357" width="6.6640625" style="35" bestFit="1" customWidth="1"/>
    <col min="4358" max="4358" width="21.5546875" style="35" customWidth="1"/>
    <col min="4359" max="4359" width="17.44140625" style="35" customWidth="1"/>
    <col min="4360" max="4360" width="2.6640625" style="35" customWidth="1"/>
    <col min="4361" max="4608" width="8.88671875" style="35"/>
    <col min="4609" max="4609" width="19.6640625" style="35" bestFit="1" customWidth="1"/>
    <col min="4610" max="4610" width="5.6640625" style="35" bestFit="1" customWidth="1"/>
    <col min="4611" max="4611" width="17" style="35" bestFit="1" customWidth="1"/>
    <col min="4612" max="4612" width="9" style="35" bestFit="1" customWidth="1"/>
    <col min="4613" max="4613" width="6.6640625" style="35" bestFit="1" customWidth="1"/>
    <col min="4614" max="4614" width="21.5546875" style="35" customWidth="1"/>
    <col min="4615" max="4615" width="17.44140625" style="35" customWidth="1"/>
    <col min="4616" max="4616" width="2.6640625" style="35" customWidth="1"/>
    <col min="4617" max="4864" width="8.88671875" style="35"/>
    <col min="4865" max="4865" width="19.6640625" style="35" bestFit="1" customWidth="1"/>
    <col min="4866" max="4866" width="5.6640625" style="35" bestFit="1" customWidth="1"/>
    <col min="4867" max="4867" width="17" style="35" bestFit="1" customWidth="1"/>
    <col min="4868" max="4868" width="9" style="35" bestFit="1" customWidth="1"/>
    <col min="4869" max="4869" width="6.6640625" style="35" bestFit="1" customWidth="1"/>
    <col min="4870" max="4870" width="21.5546875" style="35" customWidth="1"/>
    <col min="4871" max="4871" width="17.44140625" style="35" customWidth="1"/>
    <col min="4872" max="4872" width="2.6640625" style="35" customWidth="1"/>
    <col min="4873" max="5120" width="8.88671875" style="35"/>
    <col min="5121" max="5121" width="19.6640625" style="35" bestFit="1" customWidth="1"/>
    <col min="5122" max="5122" width="5.6640625" style="35" bestFit="1" customWidth="1"/>
    <col min="5123" max="5123" width="17" style="35" bestFit="1" customWidth="1"/>
    <col min="5124" max="5124" width="9" style="35" bestFit="1" customWidth="1"/>
    <col min="5125" max="5125" width="6.6640625" style="35" bestFit="1" customWidth="1"/>
    <col min="5126" max="5126" width="21.5546875" style="35" customWidth="1"/>
    <col min="5127" max="5127" width="17.44140625" style="35" customWidth="1"/>
    <col min="5128" max="5128" width="2.6640625" style="35" customWidth="1"/>
    <col min="5129" max="5376" width="8.88671875" style="35"/>
    <col min="5377" max="5377" width="19.6640625" style="35" bestFit="1" customWidth="1"/>
    <col min="5378" max="5378" width="5.6640625" style="35" bestFit="1" customWidth="1"/>
    <col min="5379" max="5379" width="17" style="35" bestFit="1" customWidth="1"/>
    <col min="5380" max="5380" width="9" style="35" bestFit="1" customWidth="1"/>
    <col min="5381" max="5381" width="6.6640625" style="35" bestFit="1" customWidth="1"/>
    <col min="5382" max="5382" width="21.5546875" style="35" customWidth="1"/>
    <col min="5383" max="5383" width="17.44140625" style="35" customWidth="1"/>
    <col min="5384" max="5384" width="2.6640625" style="35" customWidth="1"/>
    <col min="5385" max="5632" width="8.88671875" style="35"/>
    <col min="5633" max="5633" width="19.6640625" style="35" bestFit="1" customWidth="1"/>
    <col min="5634" max="5634" width="5.6640625" style="35" bestFit="1" customWidth="1"/>
    <col min="5635" max="5635" width="17" style="35" bestFit="1" customWidth="1"/>
    <col min="5636" max="5636" width="9" style="35" bestFit="1" customWidth="1"/>
    <col min="5637" max="5637" width="6.6640625" style="35" bestFit="1" customWidth="1"/>
    <col min="5638" max="5638" width="21.5546875" style="35" customWidth="1"/>
    <col min="5639" max="5639" width="17.44140625" style="35" customWidth="1"/>
    <col min="5640" max="5640" width="2.6640625" style="35" customWidth="1"/>
    <col min="5641" max="5888" width="8.88671875" style="35"/>
    <col min="5889" max="5889" width="19.6640625" style="35" bestFit="1" customWidth="1"/>
    <col min="5890" max="5890" width="5.6640625" style="35" bestFit="1" customWidth="1"/>
    <col min="5891" max="5891" width="17" style="35" bestFit="1" customWidth="1"/>
    <col min="5892" max="5892" width="9" style="35" bestFit="1" customWidth="1"/>
    <col min="5893" max="5893" width="6.6640625" style="35" bestFit="1" customWidth="1"/>
    <col min="5894" max="5894" width="21.5546875" style="35" customWidth="1"/>
    <col min="5895" max="5895" width="17.44140625" style="35" customWidth="1"/>
    <col min="5896" max="5896" width="2.6640625" style="35" customWidth="1"/>
    <col min="5897" max="6144" width="8.88671875" style="35"/>
    <col min="6145" max="6145" width="19.6640625" style="35" bestFit="1" customWidth="1"/>
    <col min="6146" max="6146" width="5.6640625" style="35" bestFit="1" customWidth="1"/>
    <col min="6147" max="6147" width="17" style="35" bestFit="1" customWidth="1"/>
    <col min="6148" max="6148" width="9" style="35" bestFit="1" customWidth="1"/>
    <col min="6149" max="6149" width="6.6640625" style="35" bestFit="1" customWidth="1"/>
    <col min="6150" max="6150" width="21.5546875" style="35" customWidth="1"/>
    <col min="6151" max="6151" width="17.44140625" style="35" customWidth="1"/>
    <col min="6152" max="6152" width="2.6640625" style="35" customWidth="1"/>
    <col min="6153" max="6400" width="8.88671875" style="35"/>
    <col min="6401" max="6401" width="19.6640625" style="35" bestFit="1" customWidth="1"/>
    <col min="6402" max="6402" width="5.6640625" style="35" bestFit="1" customWidth="1"/>
    <col min="6403" max="6403" width="17" style="35" bestFit="1" customWidth="1"/>
    <col min="6404" max="6404" width="9" style="35" bestFit="1" customWidth="1"/>
    <col min="6405" max="6405" width="6.6640625" style="35" bestFit="1" customWidth="1"/>
    <col min="6406" max="6406" width="21.5546875" style="35" customWidth="1"/>
    <col min="6407" max="6407" width="17.44140625" style="35" customWidth="1"/>
    <col min="6408" max="6408" width="2.6640625" style="35" customWidth="1"/>
    <col min="6409" max="6656" width="8.88671875" style="35"/>
    <col min="6657" max="6657" width="19.6640625" style="35" bestFit="1" customWidth="1"/>
    <col min="6658" max="6658" width="5.6640625" style="35" bestFit="1" customWidth="1"/>
    <col min="6659" max="6659" width="17" style="35" bestFit="1" customWidth="1"/>
    <col min="6660" max="6660" width="9" style="35" bestFit="1" customWidth="1"/>
    <col min="6661" max="6661" width="6.6640625" style="35" bestFit="1" customWidth="1"/>
    <col min="6662" max="6662" width="21.5546875" style="35" customWidth="1"/>
    <col min="6663" max="6663" width="17.44140625" style="35" customWidth="1"/>
    <col min="6664" max="6664" width="2.6640625" style="35" customWidth="1"/>
    <col min="6665" max="6912" width="8.88671875" style="35"/>
    <col min="6913" max="6913" width="19.6640625" style="35" bestFit="1" customWidth="1"/>
    <col min="6914" max="6914" width="5.6640625" style="35" bestFit="1" customWidth="1"/>
    <col min="6915" max="6915" width="17" style="35" bestFit="1" customWidth="1"/>
    <col min="6916" max="6916" width="9" style="35" bestFit="1" customWidth="1"/>
    <col min="6917" max="6917" width="6.6640625" style="35" bestFit="1" customWidth="1"/>
    <col min="6918" max="6918" width="21.5546875" style="35" customWidth="1"/>
    <col min="6919" max="6919" width="17.44140625" style="35" customWidth="1"/>
    <col min="6920" max="6920" width="2.6640625" style="35" customWidth="1"/>
    <col min="6921" max="7168" width="8.88671875" style="35"/>
    <col min="7169" max="7169" width="19.6640625" style="35" bestFit="1" customWidth="1"/>
    <col min="7170" max="7170" width="5.6640625" style="35" bestFit="1" customWidth="1"/>
    <col min="7171" max="7171" width="17" style="35" bestFit="1" customWidth="1"/>
    <col min="7172" max="7172" width="9" style="35" bestFit="1" customWidth="1"/>
    <col min="7173" max="7173" width="6.6640625" style="35" bestFit="1" customWidth="1"/>
    <col min="7174" max="7174" width="21.5546875" style="35" customWidth="1"/>
    <col min="7175" max="7175" width="17.44140625" style="35" customWidth="1"/>
    <col min="7176" max="7176" width="2.6640625" style="35" customWidth="1"/>
    <col min="7177" max="7424" width="8.88671875" style="35"/>
    <col min="7425" max="7425" width="19.6640625" style="35" bestFit="1" customWidth="1"/>
    <col min="7426" max="7426" width="5.6640625" style="35" bestFit="1" customWidth="1"/>
    <col min="7427" max="7427" width="17" style="35" bestFit="1" customWidth="1"/>
    <col min="7428" max="7428" width="9" style="35" bestFit="1" customWidth="1"/>
    <col min="7429" max="7429" width="6.6640625" style="35" bestFit="1" customWidth="1"/>
    <col min="7430" max="7430" width="21.5546875" style="35" customWidth="1"/>
    <col min="7431" max="7431" width="17.44140625" style="35" customWidth="1"/>
    <col min="7432" max="7432" width="2.6640625" style="35" customWidth="1"/>
    <col min="7433" max="7680" width="8.88671875" style="35"/>
    <col min="7681" max="7681" width="19.6640625" style="35" bestFit="1" customWidth="1"/>
    <col min="7682" max="7682" width="5.6640625" style="35" bestFit="1" customWidth="1"/>
    <col min="7683" max="7683" width="17" style="35" bestFit="1" customWidth="1"/>
    <col min="7684" max="7684" width="9" style="35" bestFit="1" customWidth="1"/>
    <col min="7685" max="7685" width="6.6640625" style="35" bestFit="1" customWidth="1"/>
    <col min="7686" max="7686" width="21.5546875" style="35" customWidth="1"/>
    <col min="7687" max="7687" width="17.44140625" style="35" customWidth="1"/>
    <col min="7688" max="7688" width="2.6640625" style="35" customWidth="1"/>
    <col min="7689" max="7936" width="8.88671875" style="35"/>
    <col min="7937" max="7937" width="19.6640625" style="35" bestFit="1" customWidth="1"/>
    <col min="7938" max="7938" width="5.6640625" style="35" bestFit="1" customWidth="1"/>
    <col min="7939" max="7939" width="17" style="35" bestFit="1" customWidth="1"/>
    <col min="7940" max="7940" width="9" style="35" bestFit="1" customWidth="1"/>
    <col min="7941" max="7941" width="6.6640625" style="35" bestFit="1" customWidth="1"/>
    <col min="7942" max="7942" width="21.5546875" style="35" customWidth="1"/>
    <col min="7943" max="7943" width="17.44140625" style="35" customWidth="1"/>
    <col min="7944" max="7944" width="2.6640625" style="35" customWidth="1"/>
    <col min="7945" max="8192" width="8.88671875" style="35"/>
    <col min="8193" max="8193" width="19.6640625" style="35" bestFit="1" customWidth="1"/>
    <col min="8194" max="8194" width="5.6640625" style="35" bestFit="1" customWidth="1"/>
    <col min="8195" max="8195" width="17" style="35" bestFit="1" customWidth="1"/>
    <col min="8196" max="8196" width="9" style="35" bestFit="1" customWidth="1"/>
    <col min="8197" max="8197" width="6.6640625" style="35" bestFit="1" customWidth="1"/>
    <col min="8198" max="8198" width="21.5546875" style="35" customWidth="1"/>
    <col min="8199" max="8199" width="17.44140625" style="35" customWidth="1"/>
    <col min="8200" max="8200" width="2.6640625" style="35" customWidth="1"/>
    <col min="8201" max="8448" width="8.88671875" style="35"/>
    <col min="8449" max="8449" width="19.6640625" style="35" bestFit="1" customWidth="1"/>
    <col min="8450" max="8450" width="5.6640625" style="35" bestFit="1" customWidth="1"/>
    <col min="8451" max="8451" width="17" style="35" bestFit="1" customWidth="1"/>
    <col min="8452" max="8452" width="9" style="35" bestFit="1" customWidth="1"/>
    <col min="8453" max="8453" width="6.6640625" style="35" bestFit="1" customWidth="1"/>
    <col min="8454" max="8454" width="21.5546875" style="35" customWidth="1"/>
    <col min="8455" max="8455" width="17.44140625" style="35" customWidth="1"/>
    <col min="8456" max="8456" width="2.6640625" style="35" customWidth="1"/>
    <col min="8457" max="8704" width="8.88671875" style="35"/>
    <col min="8705" max="8705" width="19.6640625" style="35" bestFit="1" customWidth="1"/>
    <col min="8706" max="8706" width="5.6640625" style="35" bestFit="1" customWidth="1"/>
    <col min="8707" max="8707" width="17" style="35" bestFit="1" customWidth="1"/>
    <col min="8708" max="8708" width="9" style="35" bestFit="1" customWidth="1"/>
    <col min="8709" max="8709" width="6.6640625" style="35" bestFit="1" customWidth="1"/>
    <col min="8710" max="8710" width="21.5546875" style="35" customWidth="1"/>
    <col min="8711" max="8711" width="17.44140625" style="35" customWidth="1"/>
    <col min="8712" max="8712" width="2.6640625" style="35" customWidth="1"/>
    <col min="8713" max="8960" width="8.88671875" style="35"/>
    <col min="8961" max="8961" width="19.6640625" style="35" bestFit="1" customWidth="1"/>
    <col min="8962" max="8962" width="5.6640625" style="35" bestFit="1" customWidth="1"/>
    <col min="8963" max="8963" width="17" style="35" bestFit="1" customWidth="1"/>
    <col min="8964" max="8964" width="9" style="35" bestFit="1" customWidth="1"/>
    <col min="8965" max="8965" width="6.6640625" style="35" bestFit="1" customWidth="1"/>
    <col min="8966" max="8966" width="21.5546875" style="35" customWidth="1"/>
    <col min="8967" max="8967" width="17.44140625" style="35" customWidth="1"/>
    <col min="8968" max="8968" width="2.6640625" style="35" customWidth="1"/>
    <col min="8969" max="9216" width="8.88671875" style="35"/>
    <col min="9217" max="9217" width="19.6640625" style="35" bestFit="1" customWidth="1"/>
    <col min="9218" max="9218" width="5.6640625" style="35" bestFit="1" customWidth="1"/>
    <col min="9219" max="9219" width="17" style="35" bestFit="1" customWidth="1"/>
    <col min="9220" max="9220" width="9" style="35" bestFit="1" customWidth="1"/>
    <col min="9221" max="9221" width="6.6640625" style="35" bestFit="1" customWidth="1"/>
    <col min="9222" max="9222" width="21.5546875" style="35" customWidth="1"/>
    <col min="9223" max="9223" width="17.44140625" style="35" customWidth="1"/>
    <col min="9224" max="9224" width="2.6640625" style="35" customWidth="1"/>
    <col min="9225" max="9472" width="8.88671875" style="35"/>
    <col min="9473" max="9473" width="19.6640625" style="35" bestFit="1" customWidth="1"/>
    <col min="9474" max="9474" width="5.6640625" style="35" bestFit="1" customWidth="1"/>
    <col min="9475" max="9475" width="17" style="35" bestFit="1" customWidth="1"/>
    <col min="9476" max="9476" width="9" style="35" bestFit="1" customWidth="1"/>
    <col min="9477" max="9477" width="6.6640625" style="35" bestFit="1" customWidth="1"/>
    <col min="9478" max="9478" width="21.5546875" style="35" customWidth="1"/>
    <col min="9479" max="9479" width="17.44140625" style="35" customWidth="1"/>
    <col min="9480" max="9480" width="2.6640625" style="35" customWidth="1"/>
    <col min="9481" max="9728" width="8.88671875" style="35"/>
    <col min="9729" max="9729" width="19.6640625" style="35" bestFit="1" customWidth="1"/>
    <col min="9730" max="9730" width="5.6640625" style="35" bestFit="1" customWidth="1"/>
    <col min="9731" max="9731" width="17" style="35" bestFit="1" customWidth="1"/>
    <col min="9732" max="9732" width="9" style="35" bestFit="1" customWidth="1"/>
    <col min="9733" max="9733" width="6.6640625" style="35" bestFit="1" customWidth="1"/>
    <col min="9734" max="9734" width="21.5546875" style="35" customWidth="1"/>
    <col min="9735" max="9735" width="17.44140625" style="35" customWidth="1"/>
    <col min="9736" max="9736" width="2.6640625" style="35" customWidth="1"/>
    <col min="9737" max="9984" width="8.88671875" style="35"/>
    <col min="9985" max="9985" width="19.6640625" style="35" bestFit="1" customWidth="1"/>
    <col min="9986" max="9986" width="5.6640625" style="35" bestFit="1" customWidth="1"/>
    <col min="9987" max="9987" width="17" style="35" bestFit="1" customWidth="1"/>
    <col min="9988" max="9988" width="9" style="35" bestFit="1" customWidth="1"/>
    <col min="9989" max="9989" width="6.6640625" style="35" bestFit="1" customWidth="1"/>
    <col min="9990" max="9990" width="21.5546875" style="35" customWidth="1"/>
    <col min="9991" max="9991" width="17.44140625" style="35" customWidth="1"/>
    <col min="9992" max="9992" width="2.6640625" style="35" customWidth="1"/>
    <col min="9993" max="10240" width="8.88671875" style="35"/>
    <col min="10241" max="10241" width="19.6640625" style="35" bestFit="1" customWidth="1"/>
    <col min="10242" max="10242" width="5.6640625" style="35" bestFit="1" customWidth="1"/>
    <col min="10243" max="10243" width="17" style="35" bestFit="1" customWidth="1"/>
    <col min="10244" max="10244" width="9" style="35" bestFit="1" customWidth="1"/>
    <col min="10245" max="10245" width="6.6640625" style="35" bestFit="1" customWidth="1"/>
    <col min="10246" max="10246" width="21.5546875" style="35" customWidth="1"/>
    <col min="10247" max="10247" width="17.44140625" style="35" customWidth="1"/>
    <col min="10248" max="10248" width="2.6640625" style="35" customWidth="1"/>
    <col min="10249" max="10496" width="8.88671875" style="35"/>
    <col min="10497" max="10497" width="19.6640625" style="35" bestFit="1" customWidth="1"/>
    <col min="10498" max="10498" width="5.6640625" style="35" bestFit="1" customWidth="1"/>
    <col min="10499" max="10499" width="17" style="35" bestFit="1" customWidth="1"/>
    <col min="10500" max="10500" width="9" style="35" bestFit="1" customWidth="1"/>
    <col min="10501" max="10501" width="6.6640625" style="35" bestFit="1" customWidth="1"/>
    <col min="10502" max="10502" width="21.5546875" style="35" customWidth="1"/>
    <col min="10503" max="10503" width="17.44140625" style="35" customWidth="1"/>
    <col min="10504" max="10504" width="2.6640625" style="35" customWidth="1"/>
    <col min="10505" max="10752" width="8.88671875" style="35"/>
    <col min="10753" max="10753" width="19.6640625" style="35" bestFit="1" customWidth="1"/>
    <col min="10754" max="10754" width="5.6640625" style="35" bestFit="1" customWidth="1"/>
    <col min="10755" max="10755" width="17" style="35" bestFit="1" customWidth="1"/>
    <col min="10756" max="10756" width="9" style="35" bestFit="1" customWidth="1"/>
    <col min="10757" max="10757" width="6.6640625" style="35" bestFit="1" customWidth="1"/>
    <col min="10758" max="10758" width="21.5546875" style="35" customWidth="1"/>
    <col min="10759" max="10759" width="17.44140625" style="35" customWidth="1"/>
    <col min="10760" max="10760" width="2.6640625" style="35" customWidth="1"/>
    <col min="10761" max="11008" width="8.88671875" style="35"/>
    <col min="11009" max="11009" width="19.6640625" style="35" bestFit="1" customWidth="1"/>
    <col min="11010" max="11010" width="5.6640625" style="35" bestFit="1" customWidth="1"/>
    <col min="11011" max="11011" width="17" style="35" bestFit="1" customWidth="1"/>
    <col min="11012" max="11012" width="9" style="35" bestFit="1" customWidth="1"/>
    <col min="11013" max="11013" width="6.6640625" style="35" bestFit="1" customWidth="1"/>
    <col min="11014" max="11014" width="21.5546875" style="35" customWidth="1"/>
    <col min="11015" max="11015" width="17.44140625" style="35" customWidth="1"/>
    <col min="11016" max="11016" width="2.6640625" style="35" customWidth="1"/>
    <col min="11017" max="11264" width="8.88671875" style="35"/>
    <col min="11265" max="11265" width="19.6640625" style="35" bestFit="1" customWidth="1"/>
    <col min="11266" max="11266" width="5.6640625" style="35" bestFit="1" customWidth="1"/>
    <col min="11267" max="11267" width="17" style="35" bestFit="1" customWidth="1"/>
    <col min="11268" max="11268" width="9" style="35" bestFit="1" customWidth="1"/>
    <col min="11269" max="11269" width="6.6640625" style="35" bestFit="1" customWidth="1"/>
    <col min="11270" max="11270" width="21.5546875" style="35" customWidth="1"/>
    <col min="11271" max="11271" width="17.44140625" style="35" customWidth="1"/>
    <col min="11272" max="11272" width="2.6640625" style="35" customWidth="1"/>
    <col min="11273" max="11520" width="8.88671875" style="35"/>
    <col min="11521" max="11521" width="19.6640625" style="35" bestFit="1" customWidth="1"/>
    <col min="11522" max="11522" width="5.6640625" style="35" bestFit="1" customWidth="1"/>
    <col min="11523" max="11523" width="17" style="35" bestFit="1" customWidth="1"/>
    <col min="11524" max="11524" width="9" style="35" bestFit="1" customWidth="1"/>
    <col min="11525" max="11525" width="6.6640625" style="35" bestFit="1" customWidth="1"/>
    <col min="11526" max="11526" width="21.5546875" style="35" customWidth="1"/>
    <col min="11527" max="11527" width="17.44140625" style="35" customWidth="1"/>
    <col min="11528" max="11528" width="2.6640625" style="35" customWidth="1"/>
    <col min="11529" max="11776" width="8.88671875" style="35"/>
    <col min="11777" max="11777" width="19.6640625" style="35" bestFit="1" customWidth="1"/>
    <col min="11778" max="11778" width="5.6640625" style="35" bestFit="1" customWidth="1"/>
    <col min="11779" max="11779" width="17" style="35" bestFit="1" customWidth="1"/>
    <col min="11780" max="11780" width="9" style="35" bestFit="1" customWidth="1"/>
    <col min="11781" max="11781" width="6.6640625" style="35" bestFit="1" customWidth="1"/>
    <col min="11782" max="11782" width="21.5546875" style="35" customWidth="1"/>
    <col min="11783" max="11783" width="17.44140625" style="35" customWidth="1"/>
    <col min="11784" max="11784" width="2.6640625" style="35" customWidth="1"/>
    <col min="11785" max="12032" width="8.88671875" style="35"/>
    <col min="12033" max="12033" width="19.6640625" style="35" bestFit="1" customWidth="1"/>
    <col min="12034" max="12034" width="5.6640625" style="35" bestFit="1" customWidth="1"/>
    <col min="12035" max="12035" width="17" style="35" bestFit="1" customWidth="1"/>
    <col min="12036" max="12036" width="9" style="35" bestFit="1" customWidth="1"/>
    <col min="12037" max="12037" width="6.6640625" style="35" bestFit="1" customWidth="1"/>
    <col min="12038" max="12038" width="21.5546875" style="35" customWidth="1"/>
    <col min="12039" max="12039" width="17.44140625" style="35" customWidth="1"/>
    <col min="12040" max="12040" width="2.6640625" style="35" customWidth="1"/>
    <col min="12041" max="12288" width="8.88671875" style="35"/>
    <col min="12289" max="12289" width="19.6640625" style="35" bestFit="1" customWidth="1"/>
    <col min="12290" max="12290" width="5.6640625" style="35" bestFit="1" customWidth="1"/>
    <col min="12291" max="12291" width="17" style="35" bestFit="1" customWidth="1"/>
    <col min="12292" max="12292" width="9" style="35" bestFit="1" customWidth="1"/>
    <col min="12293" max="12293" width="6.6640625" style="35" bestFit="1" customWidth="1"/>
    <col min="12294" max="12294" width="21.5546875" style="35" customWidth="1"/>
    <col min="12295" max="12295" width="17.44140625" style="35" customWidth="1"/>
    <col min="12296" max="12296" width="2.6640625" style="35" customWidth="1"/>
    <col min="12297" max="12544" width="8.88671875" style="35"/>
    <col min="12545" max="12545" width="19.6640625" style="35" bestFit="1" customWidth="1"/>
    <col min="12546" max="12546" width="5.6640625" style="35" bestFit="1" customWidth="1"/>
    <col min="12547" max="12547" width="17" style="35" bestFit="1" customWidth="1"/>
    <col min="12548" max="12548" width="9" style="35" bestFit="1" customWidth="1"/>
    <col min="12549" max="12549" width="6.6640625" style="35" bestFit="1" customWidth="1"/>
    <col min="12550" max="12550" width="21.5546875" style="35" customWidth="1"/>
    <col min="12551" max="12551" width="17.44140625" style="35" customWidth="1"/>
    <col min="12552" max="12552" width="2.6640625" style="35" customWidth="1"/>
    <col min="12553" max="12800" width="8.88671875" style="35"/>
    <col min="12801" max="12801" width="19.6640625" style="35" bestFit="1" customWidth="1"/>
    <col min="12802" max="12802" width="5.6640625" style="35" bestFit="1" customWidth="1"/>
    <col min="12803" max="12803" width="17" style="35" bestFit="1" customWidth="1"/>
    <col min="12804" max="12804" width="9" style="35" bestFit="1" customWidth="1"/>
    <col min="12805" max="12805" width="6.6640625" style="35" bestFit="1" customWidth="1"/>
    <col min="12806" max="12806" width="21.5546875" style="35" customWidth="1"/>
    <col min="12807" max="12807" width="17.44140625" style="35" customWidth="1"/>
    <col min="12808" max="12808" width="2.6640625" style="35" customWidth="1"/>
    <col min="12809" max="13056" width="8.88671875" style="35"/>
    <col min="13057" max="13057" width="19.6640625" style="35" bestFit="1" customWidth="1"/>
    <col min="13058" max="13058" width="5.6640625" style="35" bestFit="1" customWidth="1"/>
    <col min="13059" max="13059" width="17" style="35" bestFit="1" customWidth="1"/>
    <col min="13060" max="13060" width="9" style="35" bestFit="1" customWidth="1"/>
    <col min="13061" max="13061" width="6.6640625" style="35" bestFit="1" customWidth="1"/>
    <col min="13062" max="13062" width="21.5546875" style="35" customWidth="1"/>
    <col min="13063" max="13063" width="17.44140625" style="35" customWidth="1"/>
    <col min="13064" max="13064" width="2.6640625" style="35" customWidth="1"/>
    <col min="13065" max="13312" width="8.88671875" style="35"/>
    <col min="13313" max="13313" width="19.6640625" style="35" bestFit="1" customWidth="1"/>
    <col min="13314" max="13314" width="5.6640625" style="35" bestFit="1" customWidth="1"/>
    <col min="13315" max="13315" width="17" style="35" bestFit="1" customWidth="1"/>
    <col min="13316" max="13316" width="9" style="35" bestFit="1" customWidth="1"/>
    <col min="13317" max="13317" width="6.6640625" style="35" bestFit="1" customWidth="1"/>
    <col min="13318" max="13318" width="21.5546875" style="35" customWidth="1"/>
    <col min="13319" max="13319" width="17.44140625" style="35" customWidth="1"/>
    <col min="13320" max="13320" width="2.6640625" style="35" customWidth="1"/>
    <col min="13321" max="13568" width="8.88671875" style="35"/>
    <col min="13569" max="13569" width="19.6640625" style="35" bestFit="1" customWidth="1"/>
    <col min="13570" max="13570" width="5.6640625" style="35" bestFit="1" customWidth="1"/>
    <col min="13571" max="13571" width="17" style="35" bestFit="1" customWidth="1"/>
    <col min="13572" max="13572" width="9" style="35" bestFit="1" customWidth="1"/>
    <col min="13573" max="13573" width="6.6640625" style="35" bestFit="1" customWidth="1"/>
    <col min="13574" max="13574" width="21.5546875" style="35" customWidth="1"/>
    <col min="13575" max="13575" width="17.44140625" style="35" customWidth="1"/>
    <col min="13576" max="13576" width="2.6640625" style="35" customWidth="1"/>
    <col min="13577" max="13824" width="8.88671875" style="35"/>
    <col min="13825" max="13825" width="19.6640625" style="35" bestFit="1" customWidth="1"/>
    <col min="13826" max="13826" width="5.6640625" style="35" bestFit="1" customWidth="1"/>
    <col min="13827" max="13827" width="17" style="35" bestFit="1" customWidth="1"/>
    <col min="13828" max="13828" width="9" style="35" bestFit="1" customWidth="1"/>
    <col min="13829" max="13829" width="6.6640625" style="35" bestFit="1" customWidth="1"/>
    <col min="13830" max="13830" width="21.5546875" style="35" customWidth="1"/>
    <col min="13831" max="13831" width="17.44140625" style="35" customWidth="1"/>
    <col min="13832" max="13832" width="2.6640625" style="35" customWidth="1"/>
    <col min="13833" max="14080" width="8.88671875" style="35"/>
    <col min="14081" max="14081" width="19.6640625" style="35" bestFit="1" customWidth="1"/>
    <col min="14082" max="14082" width="5.6640625" style="35" bestFit="1" customWidth="1"/>
    <col min="14083" max="14083" width="17" style="35" bestFit="1" customWidth="1"/>
    <col min="14084" max="14084" width="9" style="35" bestFit="1" customWidth="1"/>
    <col min="14085" max="14085" width="6.6640625" style="35" bestFit="1" customWidth="1"/>
    <col min="14086" max="14086" width="21.5546875" style="35" customWidth="1"/>
    <col min="14087" max="14087" width="17.44140625" style="35" customWidth="1"/>
    <col min="14088" max="14088" width="2.6640625" style="35" customWidth="1"/>
    <col min="14089" max="14336" width="8.88671875" style="35"/>
    <col min="14337" max="14337" width="19.6640625" style="35" bestFit="1" customWidth="1"/>
    <col min="14338" max="14338" width="5.6640625" style="35" bestFit="1" customWidth="1"/>
    <col min="14339" max="14339" width="17" style="35" bestFit="1" customWidth="1"/>
    <col min="14340" max="14340" width="9" style="35" bestFit="1" customWidth="1"/>
    <col min="14341" max="14341" width="6.6640625" style="35" bestFit="1" customWidth="1"/>
    <col min="14342" max="14342" width="21.5546875" style="35" customWidth="1"/>
    <col min="14343" max="14343" width="17.44140625" style="35" customWidth="1"/>
    <col min="14344" max="14344" width="2.6640625" style="35" customWidth="1"/>
    <col min="14345" max="14592" width="8.88671875" style="35"/>
    <col min="14593" max="14593" width="19.6640625" style="35" bestFit="1" customWidth="1"/>
    <col min="14594" max="14594" width="5.6640625" style="35" bestFit="1" customWidth="1"/>
    <col min="14595" max="14595" width="17" style="35" bestFit="1" customWidth="1"/>
    <col min="14596" max="14596" width="9" style="35" bestFit="1" customWidth="1"/>
    <col min="14597" max="14597" width="6.6640625" style="35" bestFit="1" customWidth="1"/>
    <col min="14598" max="14598" width="21.5546875" style="35" customWidth="1"/>
    <col min="14599" max="14599" width="17.44140625" style="35" customWidth="1"/>
    <col min="14600" max="14600" width="2.6640625" style="35" customWidth="1"/>
    <col min="14601" max="14848" width="8.88671875" style="35"/>
    <col min="14849" max="14849" width="19.6640625" style="35" bestFit="1" customWidth="1"/>
    <col min="14850" max="14850" width="5.6640625" style="35" bestFit="1" customWidth="1"/>
    <col min="14851" max="14851" width="17" style="35" bestFit="1" customWidth="1"/>
    <col min="14852" max="14852" width="9" style="35" bestFit="1" customWidth="1"/>
    <col min="14853" max="14853" width="6.6640625" style="35" bestFit="1" customWidth="1"/>
    <col min="14854" max="14854" width="21.5546875" style="35" customWidth="1"/>
    <col min="14855" max="14855" width="17.44140625" style="35" customWidth="1"/>
    <col min="14856" max="14856" width="2.6640625" style="35" customWidth="1"/>
    <col min="14857" max="15104" width="8.88671875" style="35"/>
    <col min="15105" max="15105" width="19.6640625" style="35" bestFit="1" customWidth="1"/>
    <col min="15106" max="15106" width="5.6640625" style="35" bestFit="1" customWidth="1"/>
    <col min="15107" max="15107" width="17" style="35" bestFit="1" customWidth="1"/>
    <col min="15108" max="15108" width="9" style="35" bestFit="1" customWidth="1"/>
    <col min="15109" max="15109" width="6.6640625" style="35" bestFit="1" customWidth="1"/>
    <col min="15110" max="15110" width="21.5546875" style="35" customWidth="1"/>
    <col min="15111" max="15111" width="17.44140625" style="35" customWidth="1"/>
    <col min="15112" max="15112" width="2.6640625" style="35" customWidth="1"/>
    <col min="15113" max="15360" width="8.88671875" style="35"/>
    <col min="15361" max="15361" width="19.6640625" style="35" bestFit="1" customWidth="1"/>
    <col min="15362" max="15362" width="5.6640625" style="35" bestFit="1" customWidth="1"/>
    <col min="15363" max="15363" width="17" style="35" bestFit="1" customWidth="1"/>
    <col min="15364" max="15364" width="9" style="35" bestFit="1" customWidth="1"/>
    <col min="15365" max="15365" width="6.6640625" style="35" bestFit="1" customWidth="1"/>
    <col min="15366" max="15366" width="21.5546875" style="35" customWidth="1"/>
    <col min="15367" max="15367" width="17.44140625" style="35" customWidth="1"/>
    <col min="15368" max="15368" width="2.6640625" style="35" customWidth="1"/>
    <col min="15369" max="15616" width="8.88671875" style="35"/>
    <col min="15617" max="15617" width="19.6640625" style="35" bestFit="1" customWidth="1"/>
    <col min="15618" max="15618" width="5.6640625" style="35" bestFit="1" customWidth="1"/>
    <col min="15619" max="15619" width="17" style="35" bestFit="1" customWidth="1"/>
    <col min="15620" max="15620" width="9" style="35" bestFit="1" customWidth="1"/>
    <col min="15621" max="15621" width="6.6640625" style="35" bestFit="1" customWidth="1"/>
    <col min="15622" max="15622" width="21.5546875" style="35" customWidth="1"/>
    <col min="15623" max="15623" width="17.44140625" style="35" customWidth="1"/>
    <col min="15624" max="15624" width="2.6640625" style="35" customWidth="1"/>
    <col min="15625" max="15872" width="8.88671875" style="35"/>
    <col min="15873" max="15873" width="19.6640625" style="35" bestFit="1" customWidth="1"/>
    <col min="15874" max="15874" width="5.6640625" style="35" bestFit="1" customWidth="1"/>
    <col min="15875" max="15875" width="17" style="35" bestFit="1" customWidth="1"/>
    <col min="15876" max="15876" width="9" style="35" bestFit="1" customWidth="1"/>
    <col min="15877" max="15877" width="6.6640625" style="35" bestFit="1" customWidth="1"/>
    <col min="15878" max="15878" width="21.5546875" style="35" customWidth="1"/>
    <col min="15879" max="15879" width="17.44140625" style="35" customWidth="1"/>
    <col min="15880" max="15880" width="2.6640625" style="35" customWidth="1"/>
    <col min="15881" max="16128" width="8.88671875" style="35"/>
    <col min="16129" max="16129" width="19.6640625" style="35" bestFit="1" customWidth="1"/>
    <col min="16130" max="16130" width="5.6640625" style="35" bestFit="1" customWidth="1"/>
    <col min="16131" max="16131" width="17" style="35" bestFit="1" customWidth="1"/>
    <col min="16132" max="16132" width="9" style="35" bestFit="1" customWidth="1"/>
    <col min="16133" max="16133" width="6.6640625" style="35" bestFit="1" customWidth="1"/>
    <col min="16134" max="16134" width="21.5546875" style="35" customWidth="1"/>
    <col min="16135" max="16135" width="17.44140625" style="35" customWidth="1"/>
    <col min="16136" max="16136" width="2.6640625" style="35" customWidth="1"/>
    <col min="16137" max="16384" width="8.88671875" style="35"/>
  </cols>
  <sheetData>
    <row r="1" spans="1:8">
      <c r="A1" s="1458" t="s">
        <v>5207</v>
      </c>
    </row>
    <row r="2" spans="1:8" ht="17.399999999999999">
      <c r="A2" s="295" t="s">
        <v>1541</v>
      </c>
      <c r="B2" s="1687" t="s">
        <v>4127</v>
      </c>
      <c r="C2" s="1687"/>
      <c r="D2" s="1687"/>
      <c r="E2" s="1687"/>
      <c r="F2" s="1687"/>
      <c r="G2" s="1687"/>
      <c r="H2" s="295"/>
    </row>
    <row r="3" spans="1:8" ht="18" thickBot="1">
      <c r="A3" s="427"/>
      <c r="B3" s="1688" t="s">
        <v>4128</v>
      </c>
      <c r="C3" s="1688"/>
      <c r="D3" s="1688"/>
      <c r="E3" s="1688"/>
      <c r="F3" s="1688"/>
      <c r="G3" s="1688"/>
      <c r="H3" s="295"/>
    </row>
    <row r="4" spans="1:8" ht="17.399999999999999">
      <c r="A4" s="439"/>
      <c r="B4" s="270"/>
      <c r="C4" s="270"/>
      <c r="D4" s="270"/>
      <c r="E4" s="270"/>
      <c r="F4" s="270"/>
      <c r="G4" s="270"/>
      <c r="H4" s="295"/>
    </row>
    <row r="5" spans="1:8" ht="18" thickBot="1">
      <c r="A5" s="279" t="s">
        <v>4129</v>
      </c>
      <c r="B5" s="1681" t="s">
        <v>1466</v>
      </c>
      <c r="C5" s="1681"/>
      <c r="D5" s="1681"/>
      <c r="E5" s="1681"/>
      <c r="F5" s="1681"/>
      <c r="G5" s="1681"/>
      <c r="H5" s="295"/>
    </row>
    <row r="6" spans="1:8" ht="17.399999999999999">
      <c r="A6" s="279" t="s">
        <v>4130</v>
      </c>
      <c r="B6" s="270"/>
      <c r="C6" s="270"/>
      <c r="D6" s="270"/>
      <c r="E6" s="270"/>
      <c r="F6" s="270"/>
      <c r="G6" s="270"/>
      <c r="H6" s="295"/>
    </row>
    <row r="7" spans="1:8" ht="18" thickBot="1">
      <c r="A7" s="279" t="s">
        <v>4131</v>
      </c>
      <c r="B7" s="279"/>
      <c r="C7" s="1681" t="s">
        <v>1540</v>
      </c>
      <c r="D7" s="1681"/>
      <c r="E7" s="1681"/>
      <c r="F7" s="1681"/>
      <c r="G7" s="1681"/>
      <c r="H7" s="295"/>
    </row>
    <row r="8" spans="1:8" ht="18" thickBot="1">
      <c r="A8" s="279" t="s">
        <v>3860</v>
      </c>
      <c r="B8" s="279"/>
      <c r="C8" s="297" t="s">
        <v>4132</v>
      </c>
      <c r="D8" s="297" t="s">
        <v>4133</v>
      </c>
      <c r="E8" s="297" t="s">
        <v>4134</v>
      </c>
      <c r="F8" s="297" t="s">
        <v>4135</v>
      </c>
      <c r="G8" s="297" t="s">
        <v>4136</v>
      </c>
      <c r="H8" s="295"/>
    </row>
    <row r="9" spans="1:8" ht="17.399999999999999">
      <c r="A9" s="296"/>
      <c r="B9" s="279"/>
      <c r="C9" s="270"/>
      <c r="D9" s="270"/>
      <c r="E9" s="270"/>
      <c r="F9" s="270"/>
      <c r="G9" s="270"/>
      <c r="H9" s="295"/>
    </row>
    <row r="10" spans="1:8" ht="30" customHeight="1" thickBot="1">
      <c r="A10" s="281"/>
      <c r="B10" s="403" t="s">
        <v>3</v>
      </c>
      <c r="C10" s="403" t="s">
        <v>1539</v>
      </c>
      <c r="D10" s="403" t="s">
        <v>1538</v>
      </c>
      <c r="E10" s="403" t="s">
        <v>1537</v>
      </c>
      <c r="F10" s="403" t="s">
        <v>1536</v>
      </c>
      <c r="G10" s="403" t="s">
        <v>1535</v>
      </c>
      <c r="H10" s="295"/>
    </row>
    <row r="11" spans="1:8" ht="17.399999999999999">
      <c r="A11" s="303"/>
      <c r="B11" s="303"/>
      <c r="C11" s="303"/>
      <c r="D11" s="303"/>
      <c r="E11" s="303"/>
      <c r="F11" s="303"/>
      <c r="G11" s="303"/>
      <c r="H11" s="295"/>
    </row>
    <row r="12" spans="1:8" ht="17.399999999999999">
      <c r="A12" s="298" t="s">
        <v>1</v>
      </c>
      <c r="B12" s="430">
        <v>230309</v>
      </c>
      <c r="C12" s="430">
        <v>1774</v>
      </c>
      <c r="D12" s="430">
        <v>125417</v>
      </c>
      <c r="E12" s="430">
        <v>51424</v>
      </c>
      <c r="F12" s="430">
        <v>24223</v>
      </c>
      <c r="G12" s="430">
        <v>27471</v>
      </c>
      <c r="H12" s="295"/>
    </row>
    <row r="13" spans="1:8" ht="17.399999999999999">
      <c r="A13" s="294" t="s">
        <v>1525</v>
      </c>
      <c r="B13" s="405">
        <v>193</v>
      </c>
      <c r="C13" s="405">
        <v>0</v>
      </c>
      <c r="D13" s="405">
        <v>11</v>
      </c>
      <c r="E13" s="405">
        <v>56</v>
      </c>
      <c r="F13" s="405">
        <v>46</v>
      </c>
      <c r="G13" s="405">
        <v>80</v>
      </c>
      <c r="H13" s="295"/>
    </row>
    <row r="14" spans="1:8" ht="17.399999999999999">
      <c r="A14" s="294" t="s">
        <v>1524</v>
      </c>
      <c r="B14" s="405">
        <v>695</v>
      </c>
      <c r="C14" s="405">
        <v>1</v>
      </c>
      <c r="D14" s="405">
        <v>86</v>
      </c>
      <c r="E14" s="405">
        <v>339</v>
      </c>
      <c r="F14" s="405">
        <v>125</v>
      </c>
      <c r="G14" s="405">
        <v>144</v>
      </c>
      <c r="H14" s="295"/>
    </row>
    <row r="15" spans="1:8" ht="17.399999999999999">
      <c r="A15" s="294" t="s">
        <v>1523</v>
      </c>
      <c r="B15" s="405">
        <v>4969</v>
      </c>
      <c r="C15" s="405">
        <v>0</v>
      </c>
      <c r="D15" s="405">
        <v>669</v>
      </c>
      <c r="E15" s="405">
        <v>2454</v>
      </c>
      <c r="F15" s="405">
        <v>866</v>
      </c>
      <c r="G15" s="405">
        <v>980</v>
      </c>
      <c r="H15" s="295"/>
    </row>
    <row r="16" spans="1:8" ht="17.399999999999999">
      <c r="A16" s="294" t="s">
        <v>1522</v>
      </c>
      <c r="B16" s="405">
        <v>27614</v>
      </c>
      <c r="C16" s="405">
        <v>17</v>
      </c>
      <c r="D16" s="405">
        <v>6307</v>
      </c>
      <c r="E16" s="405">
        <v>12423</v>
      </c>
      <c r="F16" s="405">
        <v>3395</v>
      </c>
      <c r="G16" s="405">
        <v>5472</v>
      </c>
      <c r="H16" s="295"/>
    </row>
    <row r="17" spans="1:8" ht="17.399999999999999">
      <c r="A17" s="294" t="s">
        <v>1521</v>
      </c>
      <c r="B17" s="405">
        <v>117065</v>
      </c>
      <c r="C17" s="405">
        <v>410</v>
      </c>
      <c r="D17" s="405">
        <v>58118</v>
      </c>
      <c r="E17" s="405">
        <v>31843</v>
      </c>
      <c r="F17" s="405">
        <v>11558</v>
      </c>
      <c r="G17" s="405">
        <v>15136</v>
      </c>
      <c r="H17" s="295"/>
    </row>
    <row r="18" spans="1:8" ht="17.399999999999999">
      <c r="A18" s="294" t="s">
        <v>1520</v>
      </c>
      <c r="B18" s="405">
        <v>79362</v>
      </c>
      <c r="C18" s="405">
        <v>1346</v>
      </c>
      <c r="D18" s="405">
        <v>60226</v>
      </c>
      <c r="E18" s="405">
        <v>4308</v>
      </c>
      <c r="F18" s="405">
        <v>8233</v>
      </c>
      <c r="G18" s="405">
        <v>5249</v>
      </c>
      <c r="H18" s="295"/>
    </row>
    <row r="19" spans="1:8" ht="17.399999999999999">
      <c r="A19" s="294" t="s">
        <v>1748</v>
      </c>
      <c r="B19" s="405">
        <v>411</v>
      </c>
      <c r="C19" s="405">
        <v>0</v>
      </c>
      <c r="D19" s="405">
        <v>0</v>
      </c>
      <c r="E19" s="405">
        <v>1</v>
      </c>
      <c r="F19" s="405">
        <v>0</v>
      </c>
      <c r="G19" s="405">
        <v>410</v>
      </c>
      <c r="H19" s="295"/>
    </row>
    <row r="20" spans="1:8" ht="17.399999999999999">
      <c r="A20" s="303"/>
      <c r="B20" s="303"/>
      <c r="C20" s="303"/>
      <c r="D20" s="303"/>
      <c r="E20" s="303"/>
      <c r="F20" s="303"/>
      <c r="G20" s="303"/>
      <c r="H20" s="295"/>
    </row>
    <row r="21" spans="1:8" ht="17.399999999999999">
      <c r="A21" s="293" t="s">
        <v>1527</v>
      </c>
      <c r="B21" s="404">
        <v>209450</v>
      </c>
      <c r="C21" s="404">
        <v>1634</v>
      </c>
      <c r="D21" s="404">
        <v>119080</v>
      </c>
      <c r="E21" s="404">
        <v>43236</v>
      </c>
      <c r="F21" s="404">
        <v>20740</v>
      </c>
      <c r="G21" s="404">
        <v>24760</v>
      </c>
      <c r="H21" s="295"/>
    </row>
    <row r="22" spans="1:8" ht="17.399999999999999">
      <c r="A22" s="294" t="s">
        <v>1525</v>
      </c>
      <c r="B22" s="405">
        <v>156</v>
      </c>
      <c r="C22" s="405">
        <v>0</v>
      </c>
      <c r="D22" s="405">
        <v>11</v>
      </c>
      <c r="E22" s="405">
        <v>47</v>
      </c>
      <c r="F22" s="405">
        <v>33</v>
      </c>
      <c r="G22" s="405">
        <v>65</v>
      </c>
      <c r="H22" s="295"/>
    </row>
    <row r="23" spans="1:8" ht="17.399999999999999">
      <c r="A23" s="294" t="s">
        <v>1524</v>
      </c>
      <c r="B23" s="405">
        <v>541</v>
      </c>
      <c r="C23" s="405">
        <v>1</v>
      </c>
      <c r="D23" s="405">
        <v>82</v>
      </c>
      <c r="E23" s="405">
        <v>261</v>
      </c>
      <c r="F23" s="405">
        <v>75</v>
      </c>
      <c r="G23" s="405">
        <v>122</v>
      </c>
      <c r="H23" s="295"/>
    </row>
    <row r="24" spans="1:8" ht="17.399999999999999">
      <c r="A24" s="294" t="s">
        <v>1523</v>
      </c>
      <c r="B24" s="405">
        <v>3569</v>
      </c>
      <c r="C24" s="405">
        <v>0</v>
      </c>
      <c r="D24" s="405">
        <v>576</v>
      </c>
      <c r="E24" s="405">
        <v>1705</v>
      </c>
      <c r="F24" s="405">
        <v>492</v>
      </c>
      <c r="G24" s="405">
        <v>796</v>
      </c>
      <c r="H24" s="295"/>
    </row>
    <row r="25" spans="1:8" ht="17.399999999999999">
      <c r="A25" s="294" t="s">
        <v>1522</v>
      </c>
      <c r="B25" s="405">
        <v>23113</v>
      </c>
      <c r="C25" s="405">
        <v>15</v>
      </c>
      <c r="D25" s="405">
        <v>5743</v>
      </c>
      <c r="E25" s="405">
        <v>9957</v>
      </c>
      <c r="F25" s="405">
        <v>2573</v>
      </c>
      <c r="G25" s="405">
        <v>4825</v>
      </c>
      <c r="H25" s="295"/>
    </row>
    <row r="26" spans="1:8" ht="17.399999999999999">
      <c r="A26" s="294" t="s">
        <v>1521</v>
      </c>
      <c r="B26" s="405">
        <v>106204</v>
      </c>
      <c r="C26" s="405">
        <v>373</v>
      </c>
      <c r="D26" s="405">
        <v>54795</v>
      </c>
      <c r="E26" s="405">
        <v>27347</v>
      </c>
      <c r="F26" s="405">
        <v>9979</v>
      </c>
      <c r="G26" s="405">
        <v>13710</v>
      </c>
      <c r="H26" s="295"/>
    </row>
    <row r="27" spans="1:8" ht="17.399999999999999">
      <c r="A27" s="294" t="s">
        <v>1520</v>
      </c>
      <c r="B27" s="405">
        <v>75567</v>
      </c>
      <c r="C27" s="405">
        <v>1245</v>
      </c>
      <c r="D27" s="405">
        <v>57873</v>
      </c>
      <c r="E27" s="405">
        <v>3918</v>
      </c>
      <c r="F27" s="405">
        <v>7588</v>
      </c>
      <c r="G27" s="405">
        <v>4943</v>
      </c>
      <c r="H27" s="295"/>
    </row>
    <row r="28" spans="1:8" ht="17.399999999999999">
      <c r="A28" s="294" t="s">
        <v>1748</v>
      </c>
      <c r="B28" s="405">
        <v>300</v>
      </c>
      <c r="C28" s="405">
        <v>0</v>
      </c>
      <c r="D28" s="405">
        <v>0</v>
      </c>
      <c r="E28" s="405">
        <v>1</v>
      </c>
      <c r="F28" s="405">
        <v>0</v>
      </c>
      <c r="G28" s="405">
        <v>299</v>
      </c>
      <c r="H28" s="295"/>
    </row>
    <row r="29" spans="1:8" ht="17.399999999999999">
      <c r="A29" s="303"/>
      <c r="B29" s="303"/>
      <c r="C29" s="303"/>
      <c r="D29" s="303"/>
      <c r="E29" s="303"/>
      <c r="F29" s="303"/>
      <c r="G29" s="303"/>
      <c r="H29" s="295"/>
    </row>
    <row r="30" spans="1:8" ht="17.399999999999999">
      <c r="A30" s="293" t="s">
        <v>1526</v>
      </c>
      <c r="B30" s="404">
        <v>20859</v>
      </c>
      <c r="C30" s="404">
        <v>140</v>
      </c>
      <c r="D30" s="404">
        <v>6337</v>
      </c>
      <c r="E30" s="404">
        <v>8188</v>
      </c>
      <c r="F30" s="404">
        <v>3483</v>
      </c>
      <c r="G30" s="404">
        <v>2711</v>
      </c>
      <c r="H30" s="295"/>
    </row>
    <row r="31" spans="1:8" ht="17.399999999999999">
      <c r="A31" s="294" t="s">
        <v>1525</v>
      </c>
      <c r="B31" s="405">
        <v>37</v>
      </c>
      <c r="C31" s="405">
        <v>0</v>
      </c>
      <c r="D31" s="405">
        <v>0</v>
      </c>
      <c r="E31" s="405">
        <v>9</v>
      </c>
      <c r="F31" s="405">
        <v>13</v>
      </c>
      <c r="G31" s="405">
        <v>15</v>
      </c>
      <c r="H31" s="295"/>
    </row>
    <row r="32" spans="1:8" ht="17.399999999999999">
      <c r="A32" s="294" t="s">
        <v>1524</v>
      </c>
      <c r="B32" s="405">
        <v>154</v>
      </c>
      <c r="C32" s="405">
        <v>0</v>
      </c>
      <c r="D32" s="405">
        <v>4</v>
      </c>
      <c r="E32" s="405">
        <v>78</v>
      </c>
      <c r="F32" s="405">
        <v>50</v>
      </c>
      <c r="G32" s="405">
        <v>22</v>
      </c>
      <c r="H32" s="295"/>
    </row>
    <row r="33" spans="1:8" ht="17.399999999999999">
      <c r="A33" s="294" t="s">
        <v>1523</v>
      </c>
      <c r="B33" s="405">
        <v>1400</v>
      </c>
      <c r="C33" s="405">
        <v>0</v>
      </c>
      <c r="D33" s="405">
        <v>93</v>
      </c>
      <c r="E33" s="405">
        <v>749</v>
      </c>
      <c r="F33" s="405">
        <v>374</v>
      </c>
      <c r="G33" s="405">
        <v>184</v>
      </c>
      <c r="H33" s="295"/>
    </row>
    <row r="34" spans="1:8" ht="17.399999999999999">
      <c r="A34" s="294" t="s">
        <v>1522</v>
      </c>
      <c r="B34" s="405">
        <v>4501</v>
      </c>
      <c r="C34" s="405">
        <v>2</v>
      </c>
      <c r="D34" s="405">
        <v>564</v>
      </c>
      <c r="E34" s="405">
        <v>2466</v>
      </c>
      <c r="F34" s="405">
        <v>822</v>
      </c>
      <c r="G34" s="405">
        <v>647</v>
      </c>
      <c r="H34" s="295"/>
    </row>
    <row r="35" spans="1:8" ht="17.399999999999999">
      <c r="A35" s="294" t="s">
        <v>1521</v>
      </c>
      <c r="B35" s="405">
        <v>10861</v>
      </c>
      <c r="C35" s="405">
        <v>37</v>
      </c>
      <c r="D35" s="405">
        <v>3323</v>
      </c>
      <c r="E35" s="405">
        <v>4496</v>
      </c>
      <c r="F35" s="405">
        <v>1579</v>
      </c>
      <c r="G35" s="405">
        <v>1426</v>
      </c>
      <c r="H35" s="295"/>
    </row>
    <row r="36" spans="1:8" ht="17.399999999999999">
      <c r="A36" s="294" t="s">
        <v>1520</v>
      </c>
      <c r="B36" s="405">
        <v>3795</v>
      </c>
      <c r="C36" s="405">
        <v>101</v>
      </c>
      <c r="D36" s="405">
        <v>2353</v>
      </c>
      <c r="E36" s="405">
        <v>390</v>
      </c>
      <c r="F36" s="405">
        <v>645</v>
      </c>
      <c r="G36" s="405">
        <v>306</v>
      </c>
      <c r="H36" s="295"/>
    </row>
    <row r="37" spans="1:8" ht="17.399999999999999">
      <c r="A37" s="294" t="s">
        <v>1748</v>
      </c>
      <c r="B37" s="405">
        <v>111</v>
      </c>
      <c r="C37" s="405">
        <v>0</v>
      </c>
      <c r="D37" s="405">
        <v>0</v>
      </c>
      <c r="E37" s="405">
        <v>0</v>
      </c>
      <c r="F37" s="405">
        <v>0</v>
      </c>
      <c r="G37" s="405">
        <v>111</v>
      </c>
      <c r="H37" s="295"/>
    </row>
    <row r="38" spans="1:8" ht="17.399999999999999">
      <c r="A38" s="407"/>
      <c r="B38" s="407"/>
      <c r="C38" s="407"/>
      <c r="D38" s="407"/>
      <c r="E38" s="407"/>
      <c r="F38" s="407"/>
      <c r="G38" s="407"/>
      <c r="H38" s="295"/>
    </row>
    <row r="39" spans="1:8" ht="17.399999999999999">
      <c r="A39" s="406" t="s">
        <v>4082</v>
      </c>
      <c r="B39" s="407"/>
      <c r="C39" s="407"/>
      <c r="D39" s="407"/>
      <c r="E39" s="407"/>
      <c r="F39" s="407"/>
      <c r="G39" s="407"/>
      <c r="H39" s="295"/>
    </row>
  </sheetData>
  <mergeCells count="4">
    <mergeCell ref="B2:G2"/>
    <mergeCell ref="B5:G5"/>
    <mergeCell ref="B3:G3"/>
    <mergeCell ref="C7:G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90" orientation="landscape" r:id="rId1"/>
  <headerFooter alignWithMargins="0"/>
  <rowBreaks count="1" manualBreakCount="1">
    <brk id="29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30">
    <outlinePr summaryBelow="0" summaryRight="0"/>
  </sheetPr>
  <dimension ref="A1:I6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5.6640625" style="35" bestFit="1" customWidth="1"/>
    <col min="2" max="2" width="5.6640625" style="35" bestFit="1" customWidth="1"/>
    <col min="3" max="3" width="11.33203125" style="35" bestFit="1" customWidth="1"/>
    <col min="4" max="6" width="8.33203125" style="35" bestFit="1" customWidth="1"/>
    <col min="7" max="7" width="9.77734375" style="35" customWidth="1"/>
    <col min="8" max="8" width="14.88671875" style="35" customWidth="1"/>
    <col min="9" max="9" width="12" style="35" customWidth="1"/>
    <col min="10" max="256" width="8.88671875" style="35"/>
    <col min="257" max="257" width="15.6640625" style="35" bestFit="1" customWidth="1"/>
    <col min="258" max="258" width="5.6640625" style="35" bestFit="1" customWidth="1"/>
    <col min="259" max="259" width="11.33203125" style="35" bestFit="1" customWidth="1"/>
    <col min="260" max="263" width="8.33203125" style="35" bestFit="1" customWidth="1"/>
    <col min="264" max="264" width="12.109375" style="35" bestFit="1" customWidth="1"/>
    <col min="265" max="265" width="11.44140625" style="35" bestFit="1" customWidth="1"/>
    <col min="266" max="512" width="8.88671875" style="35"/>
    <col min="513" max="513" width="15.6640625" style="35" bestFit="1" customWidth="1"/>
    <col min="514" max="514" width="5.6640625" style="35" bestFit="1" customWidth="1"/>
    <col min="515" max="515" width="11.33203125" style="35" bestFit="1" customWidth="1"/>
    <col min="516" max="519" width="8.33203125" style="35" bestFit="1" customWidth="1"/>
    <col min="520" max="520" width="12.109375" style="35" bestFit="1" customWidth="1"/>
    <col min="521" max="521" width="11.44140625" style="35" bestFit="1" customWidth="1"/>
    <col min="522" max="768" width="8.88671875" style="35"/>
    <col min="769" max="769" width="15.6640625" style="35" bestFit="1" customWidth="1"/>
    <col min="770" max="770" width="5.6640625" style="35" bestFit="1" customWidth="1"/>
    <col min="771" max="771" width="11.33203125" style="35" bestFit="1" customWidth="1"/>
    <col min="772" max="775" width="8.33203125" style="35" bestFit="1" customWidth="1"/>
    <col min="776" max="776" width="12.109375" style="35" bestFit="1" customWidth="1"/>
    <col min="777" max="777" width="11.44140625" style="35" bestFit="1" customWidth="1"/>
    <col min="778" max="1024" width="8.88671875" style="35"/>
    <col min="1025" max="1025" width="15.6640625" style="35" bestFit="1" customWidth="1"/>
    <col min="1026" max="1026" width="5.6640625" style="35" bestFit="1" customWidth="1"/>
    <col min="1027" max="1027" width="11.33203125" style="35" bestFit="1" customWidth="1"/>
    <col min="1028" max="1031" width="8.33203125" style="35" bestFit="1" customWidth="1"/>
    <col min="1032" max="1032" width="12.109375" style="35" bestFit="1" customWidth="1"/>
    <col min="1033" max="1033" width="11.44140625" style="35" bestFit="1" customWidth="1"/>
    <col min="1034" max="1280" width="8.88671875" style="35"/>
    <col min="1281" max="1281" width="15.6640625" style="35" bestFit="1" customWidth="1"/>
    <col min="1282" max="1282" width="5.6640625" style="35" bestFit="1" customWidth="1"/>
    <col min="1283" max="1283" width="11.33203125" style="35" bestFit="1" customWidth="1"/>
    <col min="1284" max="1287" width="8.33203125" style="35" bestFit="1" customWidth="1"/>
    <col min="1288" max="1288" width="12.109375" style="35" bestFit="1" customWidth="1"/>
    <col min="1289" max="1289" width="11.44140625" style="35" bestFit="1" customWidth="1"/>
    <col min="1290" max="1536" width="8.88671875" style="35"/>
    <col min="1537" max="1537" width="15.6640625" style="35" bestFit="1" customWidth="1"/>
    <col min="1538" max="1538" width="5.6640625" style="35" bestFit="1" customWidth="1"/>
    <col min="1539" max="1539" width="11.33203125" style="35" bestFit="1" customWidth="1"/>
    <col min="1540" max="1543" width="8.33203125" style="35" bestFit="1" customWidth="1"/>
    <col min="1544" max="1544" width="12.109375" style="35" bestFit="1" customWidth="1"/>
    <col min="1545" max="1545" width="11.44140625" style="35" bestFit="1" customWidth="1"/>
    <col min="1546" max="1792" width="8.88671875" style="35"/>
    <col min="1793" max="1793" width="15.6640625" style="35" bestFit="1" customWidth="1"/>
    <col min="1794" max="1794" width="5.6640625" style="35" bestFit="1" customWidth="1"/>
    <col min="1795" max="1795" width="11.33203125" style="35" bestFit="1" customWidth="1"/>
    <col min="1796" max="1799" width="8.33203125" style="35" bestFit="1" customWidth="1"/>
    <col min="1800" max="1800" width="12.109375" style="35" bestFit="1" customWidth="1"/>
    <col min="1801" max="1801" width="11.44140625" style="35" bestFit="1" customWidth="1"/>
    <col min="1802" max="2048" width="8.88671875" style="35"/>
    <col min="2049" max="2049" width="15.6640625" style="35" bestFit="1" customWidth="1"/>
    <col min="2050" max="2050" width="5.6640625" style="35" bestFit="1" customWidth="1"/>
    <col min="2051" max="2051" width="11.33203125" style="35" bestFit="1" customWidth="1"/>
    <col min="2052" max="2055" width="8.33203125" style="35" bestFit="1" customWidth="1"/>
    <col min="2056" max="2056" width="12.109375" style="35" bestFit="1" customWidth="1"/>
    <col min="2057" max="2057" width="11.44140625" style="35" bestFit="1" customWidth="1"/>
    <col min="2058" max="2304" width="8.88671875" style="35"/>
    <col min="2305" max="2305" width="15.6640625" style="35" bestFit="1" customWidth="1"/>
    <col min="2306" max="2306" width="5.6640625" style="35" bestFit="1" customWidth="1"/>
    <col min="2307" max="2307" width="11.33203125" style="35" bestFit="1" customWidth="1"/>
    <col min="2308" max="2311" width="8.33203125" style="35" bestFit="1" customWidth="1"/>
    <col min="2312" max="2312" width="12.109375" style="35" bestFit="1" customWidth="1"/>
    <col min="2313" max="2313" width="11.44140625" style="35" bestFit="1" customWidth="1"/>
    <col min="2314" max="2560" width="8.88671875" style="35"/>
    <col min="2561" max="2561" width="15.6640625" style="35" bestFit="1" customWidth="1"/>
    <col min="2562" max="2562" width="5.6640625" style="35" bestFit="1" customWidth="1"/>
    <col min="2563" max="2563" width="11.33203125" style="35" bestFit="1" customWidth="1"/>
    <col min="2564" max="2567" width="8.33203125" style="35" bestFit="1" customWidth="1"/>
    <col min="2568" max="2568" width="12.109375" style="35" bestFit="1" customWidth="1"/>
    <col min="2569" max="2569" width="11.44140625" style="35" bestFit="1" customWidth="1"/>
    <col min="2570" max="2816" width="8.88671875" style="35"/>
    <col min="2817" max="2817" width="15.6640625" style="35" bestFit="1" customWidth="1"/>
    <col min="2818" max="2818" width="5.6640625" style="35" bestFit="1" customWidth="1"/>
    <col min="2819" max="2819" width="11.33203125" style="35" bestFit="1" customWidth="1"/>
    <col min="2820" max="2823" width="8.33203125" style="35" bestFit="1" customWidth="1"/>
    <col min="2824" max="2824" width="12.109375" style="35" bestFit="1" customWidth="1"/>
    <col min="2825" max="2825" width="11.44140625" style="35" bestFit="1" customWidth="1"/>
    <col min="2826" max="3072" width="8.88671875" style="35"/>
    <col min="3073" max="3073" width="15.6640625" style="35" bestFit="1" customWidth="1"/>
    <col min="3074" max="3074" width="5.6640625" style="35" bestFit="1" customWidth="1"/>
    <col min="3075" max="3075" width="11.33203125" style="35" bestFit="1" customWidth="1"/>
    <col min="3076" max="3079" width="8.33203125" style="35" bestFit="1" customWidth="1"/>
    <col min="3080" max="3080" width="12.109375" style="35" bestFit="1" customWidth="1"/>
    <col min="3081" max="3081" width="11.44140625" style="35" bestFit="1" customWidth="1"/>
    <col min="3082" max="3328" width="8.88671875" style="35"/>
    <col min="3329" max="3329" width="15.6640625" style="35" bestFit="1" customWidth="1"/>
    <col min="3330" max="3330" width="5.6640625" style="35" bestFit="1" customWidth="1"/>
    <col min="3331" max="3331" width="11.33203125" style="35" bestFit="1" customWidth="1"/>
    <col min="3332" max="3335" width="8.33203125" style="35" bestFit="1" customWidth="1"/>
    <col min="3336" max="3336" width="12.109375" style="35" bestFit="1" customWidth="1"/>
    <col min="3337" max="3337" width="11.44140625" style="35" bestFit="1" customWidth="1"/>
    <col min="3338" max="3584" width="8.88671875" style="35"/>
    <col min="3585" max="3585" width="15.6640625" style="35" bestFit="1" customWidth="1"/>
    <col min="3586" max="3586" width="5.6640625" style="35" bestFit="1" customWidth="1"/>
    <col min="3587" max="3587" width="11.33203125" style="35" bestFit="1" customWidth="1"/>
    <col min="3588" max="3591" width="8.33203125" style="35" bestFit="1" customWidth="1"/>
    <col min="3592" max="3592" width="12.109375" style="35" bestFit="1" customWidth="1"/>
    <col min="3593" max="3593" width="11.44140625" style="35" bestFit="1" customWidth="1"/>
    <col min="3594" max="3840" width="8.88671875" style="35"/>
    <col min="3841" max="3841" width="15.6640625" style="35" bestFit="1" customWidth="1"/>
    <col min="3842" max="3842" width="5.6640625" style="35" bestFit="1" customWidth="1"/>
    <col min="3843" max="3843" width="11.33203125" style="35" bestFit="1" customWidth="1"/>
    <col min="3844" max="3847" width="8.33203125" style="35" bestFit="1" customWidth="1"/>
    <col min="3848" max="3848" width="12.109375" style="35" bestFit="1" customWidth="1"/>
    <col min="3849" max="3849" width="11.44140625" style="35" bestFit="1" customWidth="1"/>
    <col min="3850" max="4096" width="8.88671875" style="35"/>
    <col min="4097" max="4097" width="15.6640625" style="35" bestFit="1" customWidth="1"/>
    <col min="4098" max="4098" width="5.6640625" style="35" bestFit="1" customWidth="1"/>
    <col min="4099" max="4099" width="11.33203125" style="35" bestFit="1" customWidth="1"/>
    <col min="4100" max="4103" width="8.33203125" style="35" bestFit="1" customWidth="1"/>
    <col min="4104" max="4104" width="12.109375" style="35" bestFit="1" customWidth="1"/>
    <col min="4105" max="4105" width="11.44140625" style="35" bestFit="1" customWidth="1"/>
    <col min="4106" max="4352" width="8.88671875" style="35"/>
    <col min="4353" max="4353" width="15.6640625" style="35" bestFit="1" customWidth="1"/>
    <col min="4354" max="4354" width="5.6640625" style="35" bestFit="1" customWidth="1"/>
    <col min="4355" max="4355" width="11.33203125" style="35" bestFit="1" customWidth="1"/>
    <col min="4356" max="4359" width="8.33203125" style="35" bestFit="1" customWidth="1"/>
    <col min="4360" max="4360" width="12.109375" style="35" bestFit="1" customWidth="1"/>
    <col min="4361" max="4361" width="11.44140625" style="35" bestFit="1" customWidth="1"/>
    <col min="4362" max="4608" width="8.88671875" style="35"/>
    <col min="4609" max="4609" width="15.6640625" style="35" bestFit="1" customWidth="1"/>
    <col min="4610" max="4610" width="5.6640625" style="35" bestFit="1" customWidth="1"/>
    <col min="4611" max="4611" width="11.33203125" style="35" bestFit="1" customWidth="1"/>
    <col min="4612" max="4615" width="8.33203125" style="35" bestFit="1" customWidth="1"/>
    <col min="4616" max="4616" width="12.109375" style="35" bestFit="1" customWidth="1"/>
    <col min="4617" max="4617" width="11.44140625" style="35" bestFit="1" customWidth="1"/>
    <col min="4618" max="4864" width="8.88671875" style="35"/>
    <col min="4865" max="4865" width="15.6640625" style="35" bestFit="1" customWidth="1"/>
    <col min="4866" max="4866" width="5.6640625" style="35" bestFit="1" customWidth="1"/>
    <col min="4867" max="4867" width="11.33203125" style="35" bestFit="1" customWidth="1"/>
    <col min="4868" max="4871" width="8.33203125" style="35" bestFit="1" customWidth="1"/>
    <col min="4872" max="4872" width="12.109375" style="35" bestFit="1" customWidth="1"/>
    <col min="4873" max="4873" width="11.44140625" style="35" bestFit="1" customWidth="1"/>
    <col min="4874" max="5120" width="8.88671875" style="35"/>
    <col min="5121" max="5121" width="15.6640625" style="35" bestFit="1" customWidth="1"/>
    <col min="5122" max="5122" width="5.6640625" style="35" bestFit="1" customWidth="1"/>
    <col min="5123" max="5123" width="11.33203125" style="35" bestFit="1" customWidth="1"/>
    <col min="5124" max="5127" width="8.33203125" style="35" bestFit="1" customWidth="1"/>
    <col min="5128" max="5128" width="12.109375" style="35" bestFit="1" customWidth="1"/>
    <col min="5129" max="5129" width="11.44140625" style="35" bestFit="1" customWidth="1"/>
    <col min="5130" max="5376" width="8.88671875" style="35"/>
    <col min="5377" max="5377" width="15.6640625" style="35" bestFit="1" customWidth="1"/>
    <col min="5378" max="5378" width="5.6640625" style="35" bestFit="1" customWidth="1"/>
    <col min="5379" max="5379" width="11.33203125" style="35" bestFit="1" customWidth="1"/>
    <col min="5380" max="5383" width="8.33203125" style="35" bestFit="1" customWidth="1"/>
    <col min="5384" max="5384" width="12.109375" style="35" bestFit="1" customWidth="1"/>
    <col min="5385" max="5385" width="11.44140625" style="35" bestFit="1" customWidth="1"/>
    <col min="5386" max="5632" width="8.88671875" style="35"/>
    <col min="5633" max="5633" width="15.6640625" style="35" bestFit="1" customWidth="1"/>
    <col min="5634" max="5634" width="5.6640625" style="35" bestFit="1" customWidth="1"/>
    <col min="5635" max="5635" width="11.33203125" style="35" bestFit="1" customWidth="1"/>
    <col min="5636" max="5639" width="8.33203125" style="35" bestFit="1" customWidth="1"/>
    <col min="5640" max="5640" width="12.109375" style="35" bestFit="1" customWidth="1"/>
    <col min="5641" max="5641" width="11.44140625" style="35" bestFit="1" customWidth="1"/>
    <col min="5642" max="5888" width="8.88671875" style="35"/>
    <col min="5889" max="5889" width="15.6640625" style="35" bestFit="1" customWidth="1"/>
    <col min="5890" max="5890" width="5.6640625" style="35" bestFit="1" customWidth="1"/>
    <col min="5891" max="5891" width="11.33203125" style="35" bestFit="1" customWidth="1"/>
    <col min="5892" max="5895" width="8.33203125" style="35" bestFit="1" customWidth="1"/>
    <col min="5896" max="5896" width="12.109375" style="35" bestFit="1" customWidth="1"/>
    <col min="5897" max="5897" width="11.44140625" style="35" bestFit="1" customWidth="1"/>
    <col min="5898" max="6144" width="8.88671875" style="35"/>
    <col min="6145" max="6145" width="15.6640625" style="35" bestFit="1" customWidth="1"/>
    <col min="6146" max="6146" width="5.6640625" style="35" bestFit="1" customWidth="1"/>
    <col min="6147" max="6147" width="11.33203125" style="35" bestFit="1" customWidth="1"/>
    <col min="6148" max="6151" width="8.33203125" style="35" bestFit="1" customWidth="1"/>
    <col min="6152" max="6152" width="12.109375" style="35" bestFit="1" customWidth="1"/>
    <col min="6153" max="6153" width="11.44140625" style="35" bestFit="1" customWidth="1"/>
    <col min="6154" max="6400" width="8.88671875" style="35"/>
    <col min="6401" max="6401" width="15.6640625" style="35" bestFit="1" customWidth="1"/>
    <col min="6402" max="6402" width="5.6640625" style="35" bestFit="1" customWidth="1"/>
    <col min="6403" max="6403" width="11.33203125" style="35" bestFit="1" customWidth="1"/>
    <col min="6404" max="6407" width="8.33203125" style="35" bestFit="1" customWidth="1"/>
    <col min="6408" max="6408" width="12.109375" style="35" bestFit="1" customWidth="1"/>
    <col min="6409" max="6409" width="11.44140625" style="35" bestFit="1" customWidth="1"/>
    <col min="6410" max="6656" width="8.88671875" style="35"/>
    <col min="6657" max="6657" width="15.6640625" style="35" bestFit="1" customWidth="1"/>
    <col min="6658" max="6658" width="5.6640625" style="35" bestFit="1" customWidth="1"/>
    <col min="6659" max="6659" width="11.33203125" style="35" bestFit="1" customWidth="1"/>
    <col min="6660" max="6663" width="8.33203125" style="35" bestFit="1" customWidth="1"/>
    <col min="6664" max="6664" width="12.109375" style="35" bestFit="1" customWidth="1"/>
    <col min="6665" max="6665" width="11.44140625" style="35" bestFit="1" customWidth="1"/>
    <col min="6666" max="6912" width="8.88671875" style="35"/>
    <col min="6913" max="6913" width="15.6640625" style="35" bestFit="1" customWidth="1"/>
    <col min="6914" max="6914" width="5.6640625" style="35" bestFit="1" customWidth="1"/>
    <col min="6915" max="6915" width="11.33203125" style="35" bestFit="1" customWidth="1"/>
    <col min="6916" max="6919" width="8.33203125" style="35" bestFit="1" customWidth="1"/>
    <col min="6920" max="6920" width="12.109375" style="35" bestFit="1" customWidth="1"/>
    <col min="6921" max="6921" width="11.44140625" style="35" bestFit="1" customWidth="1"/>
    <col min="6922" max="7168" width="8.88671875" style="35"/>
    <col min="7169" max="7169" width="15.6640625" style="35" bestFit="1" customWidth="1"/>
    <col min="7170" max="7170" width="5.6640625" style="35" bestFit="1" customWidth="1"/>
    <col min="7171" max="7171" width="11.33203125" style="35" bestFit="1" customWidth="1"/>
    <col min="7172" max="7175" width="8.33203125" style="35" bestFit="1" customWidth="1"/>
    <col min="7176" max="7176" width="12.109375" style="35" bestFit="1" customWidth="1"/>
    <col min="7177" max="7177" width="11.44140625" style="35" bestFit="1" customWidth="1"/>
    <col min="7178" max="7424" width="8.88671875" style="35"/>
    <col min="7425" max="7425" width="15.6640625" style="35" bestFit="1" customWidth="1"/>
    <col min="7426" max="7426" width="5.6640625" style="35" bestFit="1" customWidth="1"/>
    <col min="7427" max="7427" width="11.33203125" style="35" bestFit="1" customWidth="1"/>
    <col min="7428" max="7431" width="8.33203125" style="35" bestFit="1" customWidth="1"/>
    <col min="7432" max="7432" width="12.109375" style="35" bestFit="1" customWidth="1"/>
    <col min="7433" max="7433" width="11.44140625" style="35" bestFit="1" customWidth="1"/>
    <col min="7434" max="7680" width="8.88671875" style="35"/>
    <col min="7681" max="7681" width="15.6640625" style="35" bestFit="1" customWidth="1"/>
    <col min="7682" max="7682" width="5.6640625" style="35" bestFit="1" customWidth="1"/>
    <col min="7683" max="7683" width="11.33203125" style="35" bestFit="1" customWidth="1"/>
    <col min="7684" max="7687" width="8.33203125" style="35" bestFit="1" customWidth="1"/>
    <col min="7688" max="7688" width="12.109375" style="35" bestFit="1" customWidth="1"/>
    <col min="7689" max="7689" width="11.44140625" style="35" bestFit="1" customWidth="1"/>
    <col min="7690" max="7936" width="8.88671875" style="35"/>
    <col min="7937" max="7937" width="15.6640625" style="35" bestFit="1" customWidth="1"/>
    <col min="7938" max="7938" width="5.6640625" style="35" bestFit="1" customWidth="1"/>
    <col min="7939" max="7939" width="11.33203125" style="35" bestFit="1" customWidth="1"/>
    <col min="7940" max="7943" width="8.33203125" style="35" bestFit="1" customWidth="1"/>
    <col min="7944" max="7944" width="12.109375" style="35" bestFit="1" customWidth="1"/>
    <col min="7945" max="7945" width="11.44140625" style="35" bestFit="1" customWidth="1"/>
    <col min="7946" max="8192" width="8.88671875" style="35"/>
    <col min="8193" max="8193" width="15.6640625" style="35" bestFit="1" customWidth="1"/>
    <col min="8194" max="8194" width="5.6640625" style="35" bestFit="1" customWidth="1"/>
    <col min="8195" max="8195" width="11.33203125" style="35" bestFit="1" customWidth="1"/>
    <col min="8196" max="8199" width="8.33203125" style="35" bestFit="1" customWidth="1"/>
    <col min="8200" max="8200" width="12.109375" style="35" bestFit="1" customWidth="1"/>
    <col min="8201" max="8201" width="11.44140625" style="35" bestFit="1" customWidth="1"/>
    <col min="8202" max="8448" width="8.88671875" style="35"/>
    <col min="8449" max="8449" width="15.6640625" style="35" bestFit="1" customWidth="1"/>
    <col min="8450" max="8450" width="5.6640625" style="35" bestFit="1" customWidth="1"/>
    <col min="8451" max="8451" width="11.33203125" style="35" bestFit="1" customWidth="1"/>
    <col min="8452" max="8455" width="8.33203125" style="35" bestFit="1" customWidth="1"/>
    <col min="8456" max="8456" width="12.109375" style="35" bestFit="1" customWidth="1"/>
    <col min="8457" max="8457" width="11.44140625" style="35" bestFit="1" customWidth="1"/>
    <col min="8458" max="8704" width="8.88671875" style="35"/>
    <col min="8705" max="8705" width="15.6640625" style="35" bestFit="1" customWidth="1"/>
    <col min="8706" max="8706" width="5.6640625" style="35" bestFit="1" customWidth="1"/>
    <col min="8707" max="8707" width="11.33203125" style="35" bestFit="1" customWidth="1"/>
    <col min="8708" max="8711" width="8.33203125" style="35" bestFit="1" customWidth="1"/>
    <col min="8712" max="8712" width="12.109375" style="35" bestFit="1" customWidth="1"/>
    <col min="8713" max="8713" width="11.44140625" style="35" bestFit="1" customWidth="1"/>
    <col min="8714" max="8960" width="8.88671875" style="35"/>
    <col min="8961" max="8961" width="15.6640625" style="35" bestFit="1" customWidth="1"/>
    <col min="8962" max="8962" width="5.6640625" style="35" bestFit="1" customWidth="1"/>
    <col min="8963" max="8963" width="11.33203125" style="35" bestFit="1" customWidth="1"/>
    <col min="8964" max="8967" width="8.33203125" style="35" bestFit="1" customWidth="1"/>
    <col min="8968" max="8968" width="12.109375" style="35" bestFit="1" customWidth="1"/>
    <col min="8969" max="8969" width="11.44140625" style="35" bestFit="1" customWidth="1"/>
    <col min="8970" max="9216" width="8.88671875" style="35"/>
    <col min="9217" max="9217" width="15.6640625" style="35" bestFit="1" customWidth="1"/>
    <col min="9218" max="9218" width="5.6640625" style="35" bestFit="1" customWidth="1"/>
    <col min="9219" max="9219" width="11.33203125" style="35" bestFit="1" customWidth="1"/>
    <col min="9220" max="9223" width="8.33203125" style="35" bestFit="1" customWidth="1"/>
    <col min="9224" max="9224" width="12.109375" style="35" bestFit="1" customWidth="1"/>
    <col min="9225" max="9225" width="11.44140625" style="35" bestFit="1" customWidth="1"/>
    <col min="9226" max="9472" width="8.88671875" style="35"/>
    <col min="9473" max="9473" width="15.6640625" style="35" bestFit="1" customWidth="1"/>
    <col min="9474" max="9474" width="5.6640625" style="35" bestFit="1" customWidth="1"/>
    <col min="9475" max="9475" width="11.33203125" style="35" bestFit="1" customWidth="1"/>
    <col min="9476" max="9479" width="8.33203125" style="35" bestFit="1" customWidth="1"/>
    <col min="9480" max="9480" width="12.109375" style="35" bestFit="1" customWidth="1"/>
    <col min="9481" max="9481" width="11.44140625" style="35" bestFit="1" customWidth="1"/>
    <col min="9482" max="9728" width="8.88671875" style="35"/>
    <col min="9729" max="9729" width="15.6640625" style="35" bestFit="1" customWidth="1"/>
    <col min="9730" max="9730" width="5.6640625" style="35" bestFit="1" customWidth="1"/>
    <col min="9731" max="9731" width="11.33203125" style="35" bestFit="1" customWidth="1"/>
    <col min="9732" max="9735" width="8.33203125" style="35" bestFit="1" customWidth="1"/>
    <col min="9736" max="9736" width="12.109375" style="35" bestFit="1" customWidth="1"/>
    <col min="9737" max="9737" width="11.44140625" style="35" bestFit="1" customWidth="1"/>
    <col min="9738" max="9984" width="8.88671875" style="35"/>
    <col min="9985" max="9985" width="15.6640625" style="35" bestFit="1" customWidth="1"/>
    <col min="9986" max="9986" width="5.6640625" style="35" bestFit="1" customWidth="1"/>
    <col min="9987" max="9987" width="11.33203125" style="35" bestFit="1" customWidth="1"/>
    <col min="9988" max="9991" width="8.33203125" style="35" bestFit="1" customWidth="1"/>
    <col min="9992" max="9992" width="12.109375" style="35" bestFit="1" customWidth="1"/>
    <col min="9993" max="9993" width="11.44140625" style="35" bestFit="1" customWidth="1"/>
    <col min="9994" max="10240" width="8.88671875" style="35"/>
    <col min="10241" max="10241" width="15.6640625" style="35" bestFit="1" customWidth="1"/>
    <col min="10242" max="10242" width="5.6640625" style="35" bestFit="1" customWidth="1"/>
    <col min="10243" max="10243" width="11.33203125" style="35" bestFit="1" customWidth="1"/>
    <col min="10244" max="10247" width="8.33203125" style="35" bestFit="1" customWidth="1"/>
    <col min="10248" max="10248" width="12.109375" style="35" bestFit="1" customWidth="1"/>
    <col min="10249" max="10249" width="11.44140625" style="35" bestFit="1" customWidth="1"/>
    <col min="10250" max="10496" width="8.88671875" style="35"/>
    <col min="10497" max="10497" width="15.6640625" style="35" bestFit="1" customWidth="1"/>
    <col min="10498" max="10498" width="5.6640625" style="35" bestFit="1" customWidth="1"/>
    <col min="10499" max="10499" width="11.33203125" style="35" bestFit="1" customWidth="1"/>
    <col min="10500" max="10503" width="8.33203125" style="35" bestFit="1" customWidth="1"/>
    <col min="10504" max="10504" width="12.109375" style="35" bestFit="1" customWidth="1"/>
    <col min="10505" max="10505" width="11.44140625" style="35" bestFit="1" customWidth="1"/>
    <col min="10506" max="10752" width="8.88671875" style="35"/>
    <col min="10753" max="10753" width="15.6640625" style="35" bestFit="1" customWidth="1"/>
    <col min="10754" max="10754" width="5.6640625" style="35" bestFit="1" customWidth="1"/>
    <col min="10755" max="10755" width="11.33203125" style="35" bestFit="1" customWidth="1"/>
    <col min="10756" max="10759" width="8.33203125" style="35" bestFit="1" customWidth="1"/>
    <col min="10760" max="10760" width="12.109375" style="35" bestFit="1" customWidth="1"/>
    <col min="10761" max="10761" width="11.44140625" style="35" bestFit="1" customWidth="1"/>
    <col min="10762" max="11008" width="8.88671875" style="35"/>
    <col min="11009" max="11009" width="15.6640625" style="35" bestFit="1" customWidth="1"/>
    <col min="11010" max="11010" width="5.6640625" style="35" bestFit="1" customWidth="1"/>
    <col min="11011" max="11011" width="11.33203125" style="35" bestFit="1" customWidth="1"/>
    <col min="11012" max="11015" width="8.33203125" style="35" bestFit="1" customWidth="1"/>
    <col min="11016" max="11016" width="12.109375" style="35" bestFit="1" customWidth="1"/>
    <col min="11017" max="11017" width="11.44140625" style="35" bestFit="1" customWidth="1"/>
    <col min="11018" max="11264" width="8.88671875" style="35"/>
    <col min="11265" max="11265" width="15.6640625" style="35" bestFit="1" customWidth="1"/>
    <col min="11266" max="11266" width="5.6640625" style="35" bestFit="1" customWidth="1"/>
    <col min="11267" max="11267" width="11.33203125" style="35" bestFit="1" customWidth="1"/>
    <col min="11268" max="11271" width="8.33203125" style="35" bestFit="1" customWidth="1"/>
    <col min="11272" max="11272" width="12.109375" style="35" bestFit="1" customWidth="1"/>
    <col min="11273" max="11273" width="11.44140625" style="35" bestFit="1" customWidth="1"/>
    <col min="11274" max="11520" width="8.88671875" style="35"/>
    <col min="11521" max="11521" width="15.6640625" style="35" bestFit="1" customWidth="1"/>
    <col min="11522" max="11522" width="5.6640625" style="35" bestFit="1" customWidth="1"/>
    <col min="11523" max="11523" width="11.33203125" style="35" bestFit="1" customWidth="1"/>
    <col min="11524" max="11527" width="8.33203125" style="35" bestFit="1" customWidth="1"/>
    <col min="11528" max="11528" width="12.109375" style="35" bestFit="1" customWidth="1"/>
    <col min="11529" max="11529" width="11.44140625" style="35" bestFit="1" customWidth="1"/>
    <col min="11530" max="11776" width="8.88671875" style="35"/>
    <col min="11777" max="11777" width="15.6640625" style="35" bestFit="1" customWidth="1"/>
    <col min="11778" max="11778" width="5.6640625" style="35" bestFit="1" customWidth="1"/>
    <col min="11779" max="11779" width="11.33203125" style="35" bestFit="1" customWidth="1"/>
    <col min="11780" max="11783" width="8.33203125" style="35" bestFit="1" customWidth="1"/>
    <col min="11784" max="11784" width="12.109375" style="35" bestFit="1" customWidth="1"/>
    <col min="11785" max="11785" width="11.44140625" style="35" bestFit="1" customWidth="1"/>
    <col min="11786" max="12032" width="8.88671875" style="35"/>
    <col min="12033" max="12033" width="15.6640625" style="35" bestFit="1" customWidth="1"/>
    <col min="12034" max="12034" width="5.6640625" style="35" bestFit="1" customWidth="1"/>
    <col min="12035" max="12035" width="11.33203125" style="35" bestFit="1" customWidth="1"/>
    <col min="12036" max="12039" width="8.33203125" style="35" bestFit="1" customWidth="1"/>
    <col min="12040" max="12040" width="12.109375" style="35" bestFit="1" customWidth="1"/>
    <col min="12041" max="12041" width="11.44140625" style="35" bestFit="1" customWidth="1"/>
    <col min="12042" max="12288" width="8.88671875" style="35"/>
    <col min="12289" max="12289" width="15.6640625" style="35" bestFit="1" customWidth="1"/>
    <col min="12290" max="12290" width="5.6640625" style="35" bestFit="1" customWidth="1"/>
    <col min="12291" max="12291" width="11.33203125" style="35" bestFit="1" customWidth="1"/>
    <col min="12292" max="12295" width="8.33203125" style="35" bestFit="1" customWidth="1"/>
    <col min="12296" max="12296" width="12.109375" style="35" bestFit="1" customWidth="1"/>
    <col min="12297" max="12297" width="11.44140625" style="35" bestFit="1" customWidth="1"/>
    <col min="12298" max="12544" width="8.88671875" style="35"/>
    <col min="12545" max="12545" width="15.6640625" style="35" bestFit="1" customWidth="1"/>
    <col min="12546" max="12546" width="5.6640625" style="35" bestFit="1" customWidth="1"/>
    <col min="12547" max="12547" width="11.33203125" style="35" bestFit="1" customWidth="1"/>
    <col min="12548" max="12551" width="8.33203125" style="35" bestFit="1" customWidth="1"/>
    <col min="12552" max="12552" width="12.109375" style="35" bestFit="1" customWidth="1"/>
    <col min="12553" max="12553" width="11.44140625" style="35" bestFit="1" customWidth="1"/>
    <col min="12554" max="12800" width="8.88671875" style="35"/>
    <col min="12801" max="12801" width="15.6640625" style="35" bestFit="1" customWidth="1"/>
    <col min="12802" max="12802" width="5.6640625" style="35" bestFit="1" customWidth="1"/>
    <col min="12803" max="12803" width="11.33203125" style="35" bestFit="1" customWidth="1"/>
    <col min="12804" max="12807" width="8.33203125" style="35" bestFit="1" customWidth="1"/>
    <col min="12808" max="12808" width="12.109375" style="35" bestFit="1" customWidth="1"/>
    <col min="12809" max="12809" width="11.44140625" style="35" bestFit="1" customWidth="1"/>
    <col min="12810" max="13056" width="8.88671875" style="35"/>
    <col min="13057" max="13057" width="15.6640625" style="35" bestFit="1" customWidth="1"/>
    <col min="13058" max="13058" width="5.6640625" style="35" bestFit="1" customWidth="1"/>
    <col min="13059" max="13059" width="11.33203125" style="35" bestFit="1" customWidth="1"/>
    <col min="13060" max="13063" width="8.33203125" style="35" bestFit="1" customWidth="1"/>
    <col min="13064" max="13064" width="12.109375" style="35" bestFit="1" customWidth="1"/>
    <col min="13065" max="13065" width="11.44140625" style="35" bestFit="1" customWidth="1"/>
    <col min="13066" max="13312" width="8.88671875" style="35"/>
    <col min="13313" max="13313" width="15.6640625" style="35" bestFit="1" customWidth="1"/>
    <col min="13314" max="13314" width="5.6640625" style="35" bestFit="1" customWidth="1"/>
    <col min="13315" max="13315" width="11.33203125" style="35" bestFit="1" customWidth="1"/>
    <col min="13316" max="13319" width="8.33203125" style="35" bestFit="1" customWidth="1"/>
    <col min="13320" max="13320" width="12.109375" style="35" bestFit="1" customWidth="1"/>
    <col min="13321" max="13321" width="11.44140625" style="35" bestFit="1" customWidth="1"/>
    <col min="13322" max="13568" width="8.88671875" style="35"/>
    <col min="13569" max="13569" width="15.6640625" style="35" bestFit="1" customWidth="1"/>
    <col min="13570" max="13570" width="5.6640625" style="35" bestFit="1" customWidth="1"/>
    <col min="13571" max="13571" width="11.33203125" style="35" bestFit="1" customWidth="1"/>
    <col min="13572" max="13575" width="8.33203125" style="35" bestFit="1" customWidth="1"/>
    <col min="13576" max="13576" width="12.109375" style="35" bestFit="1" customWidth="1"/>
    <col min="13577" max="13577" width="11.44140625" style="35" bestFit="1" customWidth="1"/>
    <col min="13578" max="13824" width="8.88671875" style="35"/>
    <col min="13825" max="13825" width="15.6640625" style="35" bestFit="1" customWidth="1"/>
    <col min="13826" max="13826" width="5.6640625" style="35" bestFit="1" customWidth="1"/>
    <col min="13827" max="13827" width="11.33203125" style="35" bestFit="1" customWidth="1"/>
    <col min="13828" max="13831" width="8.33203125" style="35" bestFit="1" customWidth="1"/>
    <col min="13832" max="13832" width="12.109375" style="35" bestFit="1" customWidth="1"/>
    <col min="13833" max="13833" width="11.44140625" style="35" bestFit="1" customWidth="1"/>
    <col min="13834" max="14080" width="8.88671875" style="35"/>
    <col min="14081" max="14081" width="15.6640625" style="35" bestFit="1" customWidth="1"/>
    <col min="14082" max="14082" width="5.6640625" style="35" bestFit="1" customWidth="1"/>
    <col min="14083" max="14083" width="11.33203125" style="35" bestFit="1" customWidth="1"/>
    <col min="14084" max="14087" width="8.33203125" style="35" bestFit="1" customWidth="1"/>
    <col min="14088" max="14088" width="12.109375" style="35" bestFit="1" customWidth="1"/>
    <col min="14089" max="14089" width="11.44140625" style="35" bestFit="1" customWidth="1"/>
    <col min="14090" max="14336" width="8.88671875" style="35"/>
    <col min="14337" max="14337" width="15.6640625" style="35" bestFit="1" customWidth="1"/>
    <col min="14338" max="14338" width="5.6640625" style="35" bestFit="1" customWidth="1"/>
    <col min="14339" max="14339" width="11.33203125" style="35" bestFit="1" customWidth="1"/>
    <col min="14340" max="14343" width="8.33203125" style="35" bestFit="1" customWidth="1"/>
    <col min="14344" max="14344" width="12.109375" style="35" bestFit="1" customWidth="1"/>
    <col min="14345" max="14345" width="11.44140625" style="35" bestFit="1" customWidth="1"/>
    <col min="14346" max="14592" width="8.88671875" style="35"/>
    <col min="14593" max="14593" width="15.6640625" style="35" bestFit="1" customWidth="1"/>
    <col min="14594" max="14594" width="5.6640625" style="35" bestFit="1" customWidth="1"/>
    <col min="14595" max="14595" width="11.33203125" style="35" bestFit="1" customWidth="1"/>
    <col min="14596" max="14599" width="8.33203125" style="35" bestFit="1" customWidth="1"/>
    <col min="14600" max="14600" width="12.109375" style="35" bestFit="1" customWidth="1"/>
    <col min="14601" max="14601" width="11.44140625" style="35" bestFit="1" customWidth="1"/>
    <col min="14602" max="14848" width="8.88671875" style="35"/>
    <col min="14849" max="14849" width="15.6640625" style="35" bestFit="1" customWidth="1"/>
    <col min="14850" max="14850" width="5.6640625" style="35" bestFit="1" customWidth="1"/>
    <col min="14851" max="14851" width="11.33203125" style="35" bestFit="1" customWidth="1"/>
    <col min="14852" max="14855" width="8.33203125" style="35" bestFit="1" customWidth="1"/>
    <col min="14856" max="14856" width="12.109375" style="35" bestFit="1" customWidth="1"/>
    <col min="14857" max="14857" width="11.44140625" style="35" bestFit="1" customWidth="1"/>
    <col min="14858" max="15104" width="8.88671875" style="35"/>
    <col min="15105" max="15105" width="15.6640625" style="35" bestFit="1" customWidth="1"/>
    <col min="15106" max="15106" width="5.6640625" style="35" bestFit="1" customWidth="1"/>
    <col min="15107" max="15107" width="11.33203125" style="35" bestFit="1" customWidth="1"/>
    <col min="15108" max="15111" width="8.33203125" style="35" bestFit="1" customWidth="1"/>
    <col min="15112" max="15112" width="12.109375" style="35" bestFit="1" customWidth="1"/>
    <col min="15113" max="15113" width="11.44140625" style="35" bestFit="1" customWidth="1"/>
    <col min="15114" max="15360" width="8.88671875" style="35"/>
    <col min="15361" max="15361" width="15.6640625" style="35" bestFit="1" customWidth="1"/>
    <col min="15362" max="15362" width="5.6640625" style="35" bestFit="1" customWidth="1"/>
    <col min="15363" max="15363" width="11.33203125" style="35" bestFit="1" customWidth="1"/>
    <col min="15364" max="15367" width="8.33203125" style="35" bestFit="1" customWidth="1"/>
    <col min="15368" max="15368" width="12.109375" style="35" bestFit="1" customWidth="1"/>
    <col min="15369" max="15369" width="11.44140625" style="35" bestFit="1" customWidth="1"/>
    <col min="15370" max="15616" width="8.88671875" style="35"/>
    <col min="15617" max="15617" width="15.6640625" style="35" bestFit="1" customWidth="1"/>
    <col min="15618" max="15618" width="5.6640625" style="35" bestFit="1" customWidth="1"/>
    <col min="15619" max="15619" width="11.33203125" style="35" bestFit="1" customWidth="1"/>
    <col min="15620" max="15623" width="8.33203125" style="35" bestFit="1" customWidth="1"/>
    <col min="15624" max="15624" width="12.109375" style="35" bestFit="1" customWidth="1"/>
    <col min="15625" max="15625" width="11.44140625" style="35" bestFit="1" customWidth="1"/>
    <col min="15626" max="15872" width="8.88671875" style="35"/>
    <col min="15873" max="15873" width="15.6640625" style="35" bestFit="1" customWidth="1"/>
    <col min="15874" max="15874" width="5.6640625" style="35" bestFit="1" customWidth="1"/>
    <col min="15875" max="15875" width="11.33203125" style="35" bestFit="1" customWidth="1"/>
    <col min="15876" max="15879" width="8.33203125" style="35" bestFit="1" customWidth="1"/>
    <col min="15880" max="15880" width="12.109375" style="35" bestFit="1" customWidth="1"/>
    <col min="15881" max="15881" width="11.44140625" style="35" bestFit="1" customWidth="1"/>
    <col min="15882" max="16128" width="8.88671875" style="35"/>
    <col min="16129" max="16129" width="15.6640625" style="35" bestFit="1" customWidth="1"/>
    <col min="16130" max="16130" width="5.6640625" style="35" bestFit="1" customWidth="1"/>
    <col min="16131" max="16131" width="11.33203125" style="35" bestFit="1" customWidth="1"/>
    <col min="16132" max="16135" width="8.33203125" style="35" bestFit="1" customWidth="1"/>
    <col min="16136" max="16136" width="12.109375" style="35" bestFit="1" customWidth="1"/>
    <col min="16137" max="16137" width="11.44140625" style="35" bestFit="1" customWidth="1"/>
    <col min="16138" max="16384" width="8.88671875" style="35"/>
  </cols>
  <sheetData>
    <row r="1" spans="1:9">
      <c r="A1" s="1458" t="s">
        <v>5207</v>
      </c>
    </row>
    <row r="2" spans="1:9" ht="17.399999999999999">
      <c r="A2" s="295" t="s">
        <v>1562</v>
      </c>
      <c r="B2" s="1669" t="s">
        <v>1561</v>
      </c>
      <c r="C2" s="1669"/>
      <c r="D2" s="1669"/>
      <c r="E2" s="1669"/>
      <c r="F2" s="1669"/>
      <c r="G2" s="1669"/>
      <c r="H2" s="1669"/>
      <c r="I2" s="1669"/>
    </row>
    <row r="3" spans="1:9" ht="18" thickBot="1">
      <c r="A3" s="427"/>
      <c r="B3" s="1686" t="s">
        <v>4137</v>
      </c>
      <c r="C3" s="1686"/>
      <c r="D3" s="1686"/>
      <c r="E3" s="1686"/>
      <c r="F3" s="1686"/>
      <c r="G3" s="1686"/>
      <c r="H3" s="1686"/>
      <c r="I3" s="1686"/>
    </row>
    <row r="4" spans="1:9">
      <c r="A4" s="439"/>
      <c r="B4" s="270"/>
      <c r="C4" s="270"/>
      <c r="D4" s="270"/>
      <c r="E4" s="270"/>
      <c r="F4" s="270"/>
      <c r="G4" s="270"/>
      <c r="H4" s="270"/>
      <c r="I4" s="270"/>
    </row>
    <row r="5" spans="1:9" ht="13.8" thickBot="1">
      <c r="A5" s="279" t="s">
        <v>4138</v>
      </c>
      <c r="B5" s="1681" t="s">
        <v>1466</v>
      </c>
      <c r="C5" s="1681"/>
      <c r="D5" s="1681"/>
      <c r="E5" s="1681"/>
      <c r="F5" s="1681"/>
      <c r="G5" s="1681"/>
      <c r="H5" s="1681"/>
      <c r="I5" s="1681"/>
    </row>
    <row r="6" spans="1:9">
      <c r="A6" s="279" t="s">
        <v>4139</v>
      </c>
      <c r="B6" s="270"/>
      <c r="C6" s="270"/>
      <c r="D6" s="270"/>
      <c r="E6" s="270"/>
      <c r="F6" s="270"/>
      <c r="G6" s="270"/>
      <c r="H6" s="270"/>
      <c r="I6" s="270"/>
    </row>
    <row r="7" spans="1:9" ht="13.8" thickBot="1">
      <c r="A7" s="279" t="s">
        <v>4140</v>
      </c>
      <c r="B7" s="279"/>
      <c r="C7" s="1681" t="s">
        <v>1560</v>
      </c>
      <c r="D7" s="1681"/>
      <c r="E7" s="1681"/>
      <c r="F7" s="1681"/>
      <c r="G7" s="1681"/>
      <c r="H7" s="1681"/>
      <c r="I7" s="279"/>
    </row>
    <row r="8" spans="1:9">
      <c r="A8" s="279"/>
      <c r="B8" s="279"/>
      <c r="C8" s="270"/>
      <c r="D8" s="270"/>
      <c r="E8" s="270"/>
      <c r="F8" s="270"/>
      <c r="G8" s="270"/>
      <c r="H8" s="270"/>
      <c r="I8" s="279"/>
    </row>
    <row r="9" spans="1:9" ht="24.6" thickBot="1">
      <c r="A9" s="403"/>
      <c r="B9" s="403" t="s">
        <v>196</v>
      </c>
      <c r="C9" s="403" t="s">
        <v>1559</v>
      </c>
      <c r="D9" s="403" t="s">
        <v>1558</v>
      </c>
      <c r="E9" s="403" t="s">
        <v>1557</v>
      </c>
      <c r="F9" s="403" t="s">
        <v>1556</v>
      </c>
      <c r="G9" s="403" t="s">
        <v>1555</v>
      </c>
      <c r="H9" s="403" t="s">
        <v>1554</v>
      </c>
      <c r="I9" s="403" t="s">
        <v>1535</v>
      </c>
    </row>
    <row r="10" spans="1:9">
      <c r="A10" s="303"/>
      <c r="B10" s="303"/>
      <c r="C10" s="303"/>
      <c r="D10" s="303"/>
      <c r="E10" s="303"/>
      <c r="F10" s="303"/>
      <c r="G10" s="303"/>
      <c r="H10" s="303"/>
      <c r="I10" s="303"/>
    </row>
    <row r="11" spans="1:9">
      <c r="A11" s="298" t="s">
        <v>1553</v>
      </c>
      <c r="B11" s="430">
        <v>242005</v>
      </c>
      <c r="C11" s="430">
        <v>285</v>
      </c>
      <c r="D11" s="430">
        <v>797</v>
      </c>
      <c r="E11" s="430">
        <v>1992</v>
      </c>
      <c r="F11" s="430">
        <v>15683</v>
      </c>
      <c r="G11" s="430">
        <v>222568</v>
      </c>
      <c r="H11" s="430">
        <v>281</v>
      </c>
      <c r="I11" s="430">
        <v>399</v>
      </c>
    </row>
    <row r="12" spans="1:9">
      <c r="A12" s="294" t="s">
        <v>1552</v>
      </c>
      <c r="B12" s="405">
        <v>165</v>
      </c>
      <c r="C12" s="405">
        <v>136</v>
      </c>
      <c r="D12" s="405">
        <v>29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</row>
    <row r="13" spans="1:9">
      <c r="A13" s="294" t="s">
        <v>1551</v>
      </c>
      <c r="B13" s="405">
        <v>954</v>
      </c>
      <c r="C13" s="405">
        <v>147</v>
      </c>
      <c r="D13" s="405">
        <v>557</v>
      </c>
      <c r="E13" s="405">
        <v>250</v>
      </c>
      <c r="F13" s="405">
        <v>0</v>
      </c>
      <c r="G13" s="405">
        <v>0</v>
      </c>
      <c r="H13" s="405">
        <v>0</v>
      </c>
      <c r="I13" s="405">
        <v>0</v>
      </c>
    </row>
    <row r="14" spans="1:9">
      <c r="A14" s="294" t="s">
        <v>1550</v>
      </c>
      <c r="B14" s="405">
        <v>1551</v>
      </c>
      <c r="C14" s="405">
        <v>0</v>
      </c>
      <c r="D14" s="405">
        <v>193</v>
      </c>
      <c r="E14" s="405">
        <v>950</v>
      </c>
      <c r="F14" s="405">
        <v>408</v>
      </c>
      <c r="G14" s="405">
        <v>0</v>
      </c>
      <c r="H14" s="405">
        <v>0</v>
      </c>
      <c r="I14" s="405">
        <v>0</v>
      </c>
    </row>
    <row r="15" spans="1:9">
      <c r="A15" s="294" t="s">
        <v>1549</v>
      </c>
      <c r="B15" s="405">
        <v>2974</v>
      </c>
      <c r="C15" s="405">
        <v>2</v>
      </c>
      <c r="D15" s="405">
        <v>2</v>
      </c>
      <c r="E15" s="405">
        <v>673</v>
      </c>
      <c r="F15" s="405">
        <v>2166</v>
      </c>
      <c r="G15" s="405">
        <v>131</v>
      </c>
      <c r="H15" s="405">
        <v>0</v>
      </c>
      <c r="I15" s="405">
        <v>0</v>
      </c>
    </row>
    <row r="16" spans="1:9">
      <c r="A16" s="294" t="s">
        <v>1548</v>
      </c>
      <c r="B16" s="405">
        <v>9249</v>
      </c>
      <c r="C16" s="405">
        <v>0</v>
      </c>
      <c r="D16" s="405">
        <v>2</v>
      </c>
      <c r="E16" s="405">
        <v>71</v>
      </c>
      <c r="F16" s="405">
        <v>5295</v>
      </c>
      <c r="G16" s="405">
        <v>3880</v>
      </c>
      <c r="H16" s="405">
        <v>1</v>
      </c>
      <c r="I16" s="405">
        <v>0</v>
      </c>
    </row>
    <row r="17" spans="1:9">
      <c r="A17" s="294" t="s">
        <v>1547</v>
      </c>
      <c r="B17" s="405">
        <v>38995</v>
      </c>
      <c r="C17" s="405">
        <v>0</v>
      </c>
      <c r="D17" s="405">
        <v>14</v>
      </c>
      <c r="E17" s="405">
        <v>18</v>
      </c>
      <c r="F17" s="405">
        <v>5387</v>
      </c>
      <c r="G17" s="405">
        <v>33569</v>
      </c>
      <c r="H17" s="405">
        <v>7</v>
      </c>
      <c r="I17" s="405">
        <v>0</v>
      </c>
    </row>
    <row r="18" spans="1:9">
      <c r="A18" s="294" t="s">
        <v>1546</v>
      </c>
      <c r="B18" s="405">
        <v>97002</v>
      </c>
      <c r="C18" s="405">
        <v>0</v>
      </c>
      <c r="D18" s="405">
        <v>0</v>
      </c>
      <c r="E18" s="405">
        <v>30</v>
      </c>
      <c r="F18" s="405">
        <v>2029</v>
      </c>
      <c r="G18" s="405">
        <v>94904</v>
      </c>
      <c r="H18" s="405">
        <v>39</v>
      </c>
      <c r="I18" s="405">
        <v>0</v>
      </c>
    </row>
    <row r="19" spans="1:9">
      <c r="A19" s="294" t="s">
        <v>1545</v>
      </c>
      <c r="B19" s="405">
        <v>70171</v>
      </c>
      <c r="C19" s="405">
        <v>0</v>
      </c>
      <c r="D19" s="405">
        <v>0</v>
      </c>
      <c r="E19" s="405">
        <v>0</v>
      </c>
      <c r="F19" s="405">
        <v>398</v>
      </c>
      <c r="G19" s="405">
        <v>69700</v>
      </c>
      <c r="H19" s="405">
        <v>73</v>
      </c>
      <c r="I19" s="405">
        <v>0</v>
      </c>
    </row>
    <row r="20" spans="1:9">
      <c r="A20" s="294" t="s">
        <v>1544</v>
      </c>
      <c r="B20" s="405">
        <v>19337</v>
      </c>
      <c r="C20" s="405">
        <v>0</v>
      </c>
      <c r="D20" s="405">
        <v>0</v>
      </c>
      <c r="E20" s="405">
        <v>0</v>
      </c>
      <c r="F20" s="405">
        <v>0</v>
      </c>
      <c r="G20" s="405">
        <v>19304</v>
      </c>
      <c r="H20" s="405">
        <v>33</v>
      </c>
      <c r="I20" s="405">
        <v>0</v>
      </c>
    </row>
    <row r="21" spans="1:9">
      <c r="A21" s="294" t="s">
        <v>1543</v>
      </c>
      <c r="B21" s="405">
        <v>1208</v>
      </c>
      <c r="C21" s="405">
        <v>0</v>
      </c>
      <c r="D21" s="405">
        <v>0</v>
      </c>
      <c r="E21" s="405">
        <v>0</v>
      </c>
      <c r="F21" s="405">
        <v>0</v>
      </c>
      <c r="G21" s="405">
        <v>1080</v>
      </c>
      <c r="H21" s="405">
        <v>128</v>
      </c>
      <c r="I21" s="405">
        <v>0</v>
      </c>
    </row>
    <row r="22" spans="1:9">
      <c r="A22" s="294" t="s">
        <v>1542</v>
      </c>
      <c r="B22" s="405">
        <v>0</v>
      </c>
      <c r="C22" s="405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</row>
    <row r="23" spans="1:9">
      <c r="A23" s="294" t="s">
        <v>1748</v>
      </c>
      <c r="B23" s="405">
        <v>399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399</v>
      </c>
    </row>
    <row r="24" spans="1:9">
      <c r="A24" s="303"/>
      <c r="B24" s="303"/>
      <c r="C24" s="303"/>
      <c r="D24" s="303"/>
      <c r="E24" s="303"/>
      <c r="F24" s="303"/>
      <c r="G24" s="303"/>
      <c r="H24" s="303"/>
      <c r="I24" s="303"/>
    </row>
    <row r="25" spans="1:9">
      <c r="A25" s="293" t="s">
        <v>11</v>
      </c>
      <c r="B25" s="404">
        <v>123402</v>
      </c>
      <c r="C25" s="404">
        <v>164</v>
      </c>
      <c r="D25" s="404">
        <v>467</v>
      </c>
      <c r="E25" s="404">
        <v>1118</v>
      </c>
      <c r="F25" s="404">
        <v>8581</v>
      </c>
      <c r="G25" s="404">
        <v>112711</v>
      </c>
      <c r="H25" s="404">
        <v>164</v>
      </c>
      <c r="I25" s="404">
        <v>197</v>
      </c>
    </row>
    <row r="26" spans="1:9">
      <c r="A26" s="294" t="s">
        <v>1552</v>
      </c>
      <c r="B26" s="405">
        <v>90</v>
      </c>
      <c r="C26" s="405">
        <v>75</v>
      </c>
      <c r="D26" s="405">
        <v>15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</row>
    <row r="27" spans="1:9">
      <c r="A27" s="294" t="s">
        <v>1551</v>
      </c>
      <c r="B27" s="405">
        <v>516</v>
      </c>
      <c r="C27" s="405">
        <v>87</v>
      </c>
      <c r="D27" s="405">
        <v>311</v>
      </c>
      <c r="E27" s="405">
        <v>118</v>
      </c>
      <c r="F27" s="405">
        <v>0</v>
      </c>
      <c r="G27" s="405">
        <v>0</v>
      </c>
      <c r="H27" s="405">
        <v>0</v>
      </c>
      <c r="I27" s="405">
        <v>0</v>
      </c>
    </row>
    <row r="28" spans="1:9">
      <c r="A28" s="294" t="s">
        <v>1550</v>
      </c>
      <c r="B28" s="405">
        <v>808</v>
      </c>
      <c r="C28" s="405">
        <v>0</v>
      </c>
      <c r="D28" s="405">
        <v>129</v>
      </c>
      <c r="E28" s="405">
        <v>518</v>
      </c>
      <c r="F28" s="405">
        <v>161</v>
      </c>
      <c r="G28" s="405">
        <v>0</v>
      </c>
      <c r="H28" s="405">
        <v>0</v>
      </c>
      <c r="I28" s="405">
        <v>0</v>
      </c>
    </row>
    <row r="29" spans="1:9">
      <c r="A29" s="294" t="s">
        <v>1549</v>
      </c>
      <c r="B29" s="405">
        <v>1568</v>
      </c>
      <c r="C29" s="405">
        <v>2</v>
      </c>
      <c r="D29" s="405">
        <v>2</v>
      </c>
      <c r="E29" s="405">
        <v>409</v>
      </c>
      <c r="F29" s="405">
        <v>1095</v>
      </c>
      <c r="G29" s="405">
        <v>60</v>
      </c>
      <c r="H29" s="405">
        <v>0</v>
      </c>
      <c r="I29" s="405">
        <v>0</v>
      </c>
    </row>
    <row r="30" spans="1:9">
      <c r="A30" s="294" t="s">
        <v>1548</v>
      </c>
      <c r="B30" s="405">
        <v>4547</v>
      </c>
      <c r="C30" s="405">
        <v>0</v>
      </c>
      <c r="D30" s="405">
        <v>0</v>
      </c>
      <c r="E30" s="405">
        <v>47</v>
      </c>
      <c r="F30" s="405">
        <v>2791</v>
      </c>
      <c r="G30" s="405">
        <v>1708</v>
      </c>
      <c r="H30" s="405">
        <v>1</v>
      </c>
      <c r="I30" s="405">
        <v>0</v>
      </c>
    </row>
    <row r="31" spans="1:9">
      <c r="A31" s="294" t="s">
        <v>1547</v>
      </c>
      <c r="B31" s="405">
        <v>17314</v>
      </c>
      <c r="C31" s="405">
        <v>0</v>
      </c>
      <c r="D31" s="405">
        <v>10</v>
      </c>
      <c r="E31" s="405">
        <v>9</v>
      </c>
      <c r="F31" s="405">
        <v>3080</v>
      </c>
      <c r="G31" s="405">
        <v>14211</v>
      </c>
      <c r="H31" s="405">
        <v>4</v>
      </c>
      <c r="I31" s="405">
        <v>0</v>
      </c>
    </row>
    <row r="32" spans="1:9">
      <c r="A32" s="294" t="s">
        <v>1546</v>
      </c>
      <c r="B32" s="405">
        <v>46545</v>
      </c>
      <c r="C32" s="405">
        <v>0</v>
      </c>
      <c r="D32" s="405">
        <v>0</v>
      </c>
      <c r="E32" s="405">
        <v>17</v>
      </c>
      <c r="F32" s="405">
        <v>1208</v>
      </c>
      <c r="G32" s="405">
        <v>45303</v>
      </c>
      <c r="H32" s="405">
        <v>17</v>
      </c>
      <c r="I32" s="405">
        <v>0</v>
      </c>
    </row>
    <row r="33" spans="1:9">
      <c r="A33" s="294" t="s">
        <v>1545</v>
      </c>
      <c r="B33" s="405">
        <v>38921</v>
      </c>
      <c r="C33" s="405">
        <v>0</v>
      </c>
      <c r="D33" s="405">
        <v>0</v>
      </c>
      <c r="E33" s="405">
        <v>0</v>
      </c>
      <c r="F33" s="405">
        <v>246</v>
      </c>
      <c r="G33" s="405">
        <v>38639</v>
      </c>
      <c r="H33" s="405">
        <v>36</v>
      </c>
      <c r="I33" s="405">
        <v>0</v>
      </c>
    </row>
    <row r="34" spans="1:9">
      <c r="A34" s="294" t="s">
        <v>1544</v>
      </c>
      <c r="B34" s="405">
        <v>12087</v>
      </c>
      <c r="C34" s="405">
        <v>0</v>
      </c>
      <c r="D34" s="405">
        <v>0</v>
      </c>
      <c r="E34" s="405">
        <v>0</v>
      </c>
      <c r="F34" s="405">
        <v>0</v>
      </c>
      <c r="G34" s="405">
        <v>12066</v>
      </c>
      <c r="H34" s="405">
        <v>21</v>
      </c>
      <c r="I34" s="405">
        <v>0</v>
      </c>
    </row>
    <row r="35" spans="1:9">
      <c r="A35" s="294" t="s">
        <v>1543</v>
      </c>
      <c r="B35" s="405">
        <v>809</v>
      </c>
      <c r="C35" s="405">
        <v>0</v>
      </c>
      <c r="D35" s="405">
        <v>0</v>
      </c>
      <c r="E35" s="405">
        <v>0</v>
      </c>
      <c r="F35" s="405">
        <v>0</v>
      </c>
      <c r="G35" s="405">
        <v>724</v>
      </c>
      <c r="H35" s="405">
        <v>85</v>
      </c>
      <c r="I35" s="405">
        <v>0</v>
      </c>
    </row>
    <row r="36" spans="1:9">
      <c r="A36" s="294" t="s">
        <v>1542</v>
      </c>
      <c r="B36" s="405">
        <v>0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</row>
    <row r="37" spans="1:9">
      <c r="A37" s="294" t="s">
        <v>1748</v>
      </c>
      <c r="B37" s="405">
        <v>197</v>
      </c>
      <c r="C37" s="405">
        <v>0</v>
      </c>
      <c r="D37" s="405">
        <v>0</v>
      </c>
      <c r="E37" s="405">
        <v>0</v>
      </c>
      <c r="F37" s="405">
        <v>0</v>
      </c>
      <c r="G37" s="405">
        <v>0</v>
      </c>
      <c r="H37" s="405">
        <v>0</v>
      </c>
      <c r="I37" s="405">
        <v>197</v>
      </c>
    </row>
    <row r="38" spans="1:9">
      <c r="A38" s="303"/>
      <c r="B38" s="303"/>
      <c r="C38" s="303"/>
      <c r="D38" s="303"/>
      <c r="E38" s="303"/>
      <c r="F38" s="303"/>
      <c r="G38" s="303"/>
      <c r="H38" s="303"/>
      <c r="I38" s="303"/>
    </row>
    <row r="39" spans="1:9">
      <c r="A39" s="293" t="s">
        <v>12</v>
      </c>
      <c r="B39" s="404">
        <v>118585</v>
      </c>
      <c r="C39" s="404">
        <v>119</v>
      </c>
      <c r="D39" s="404">
        <v>330</v>
      </c>
      <c r="E39" s="404">
        <v>873</v>
      </c>
      <c r="F39" s="404">
        <v>7096</v>
      </c>
      <c r="G39" s="404">
        <v>109848</v>
      </c>
      <c r="H39" s="404">
        <v>117</v>
      </c>
      <c r="I39" s="404">
        <v>202</v>
      </c>
    </row>
    <row r="40" spans="1:9">
      <c r="A40" s="294" t="s">
        <v>1552</v>
      </c>
      <c r="B40" s="405">
        <v>73</v>
      </c>
      <c r="C40" s="405">
        <v>59</v>
      </c>
      <c r="D40" s="405">
        <v>14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</row>
    <row r="41" spans="1:9">
      <c r="A41" s="294" t="s">
        <v>1551</v>
      </c>
      <c r="B41" s="405">
        <v>438</v>
      </c>
      <c r="C41" s="405">
        <v>60</v>
      </c>
      <c r="D41" s="405">
        <v>246</v>
      </c>
      <c r="E41" s="405">
        <v>132</v>
      </c>
      <c r="F41" s="405">
        <v>0</v>
      </c>
      <c r="G41" s="405">
        <v>0</v>
      </c>
      <c r="H41" s="405">
        <v>0</v>
      </c>
      <c r="I41" s="405">
        <v>0</v>
      </c>
    </row>
    <row r="42" spans="1:9">
      <c r="A42" s="294" t="s">
        <v>1550</v>
      </c>
      <c r="B42" s="405">
        <v>742</v>
      </c>
      <c r="C42" s="405">
        <v>0</v>
      </c>
      <c r="D42" s="405">
        <v>64</v>
      </c>
      <c r="E42" s="405">
        <v>431</v>
      </c>
      <c r="F42" s="405">
        <v>247</v>
      </c>
      <c r="G42" s="405">
        <v>0</v>
      </c>
      <c r="H42" s="405">
        <v>0</v>
      </c>
      <c r="I42" s="405">
        <v>0</v>
      </c>
    </row>
    <row r="43" spans="1:9">
      <c r="A43" s="294" t="s">
        <v>1549</v>
      </c>
      <c r="B43" s="405">
        <v>1403</v>
      </c>
      <c r="C43" s="405">
        <v>0</v>
      </c>
      <c r="D43" s="405">
        <v>0</v>
      </c>
      <c r="E43" s="405">
        <v>264</v>
      </c>
      <c r="F43" s="405">
        <v>1068</v>
      </c>
      <c r="G43" s="405">
        <v>71</v>
      </c>
      <c r="H43" s="405">
        <v>0</v>
      </c>
      <c r="I43" s="405">
        <v>0</v>
      </c>
    </row>
    <row r="44" spans="1:9">
      <c r="A44" s="294" t="s">
        <v>1548</v>
      </c>
      <c r="B44" s="405">
        <v>4701</v>
      </c>
      <c r="C44" s="405">
        <v>0</v>
      </c>
      <c r="D44" s="405">
        <v>2</v>
      </c>
      <c r="E44" s="405">
        <v>24</v>
      </c>
      <c r="F44" s="405">
        <v>2504</v>
      </c>
      <c r="G44" s="405">
        <v>2171</v>
      </c>
      <c r="H44" s="405">
        <v>0</v>
      </c>
      <c r="I44" s="405">
        <v>0</v>
      </c>
    </row>
    <row r="45" spans="1:9">
      <c r="A45" s="294" t="s">
        <v>1547</v>
      </c>
      <c r="B45" s="405">
        <v>21672</v>
      </c>
      <c r="C45" s="405">
        <v>0</v>
      </c>
      <c r="D45" s="405">
        <v>4</v>
      </c>
      <c r="E45" s="405">
        <v>9</v>
      </c>
      <c r="F45" s="405">
        <v>2304</v>
      </c>
      <c r="G45" s="405">
        <v>19352</v>
      </c>
      <c r="H45" s="405">
        <v>3</v>
      </c>
      <c r="I45" s="405">
        <v>0</v>
      </c>
    </row>
    <row r="46" spans="1:9">
      <c r="A46" s="294" t="s">
        <v>1546</v>
      </c>
      <c r="B46" s="405">
        <v>50455</v>
      </c>
      <c r="C46" s="405">
        <v>0</v>
      </c>
      <c r="D46" s="405">
        <v>0</v>
      </c>
      <c r="E46" s="405">
        <v>13</v>
      </c>
      <c r="F46" s="405">
        <v>821</v>
      </c>
      <c r="G46" s="405">
        <v>49599</v>
      </c>
      <c r="H46" s="405">
        <v>22</v>
      </c>
      <c r="I46" s="405">
        <v>0</v>
      </c>
    </row>
    <row r="47" spans="1:9">
      <c r="A47" s="294" t="s">
        <v>1545</v>
      </c>
      <c r="B47" s="405">
        <v>31250</v>
      </c>
      <c r="C47" s="405">
        <v>0</v>
      </c>
      <c r="D47" s="405">
        <v>0</v>
      </c>
      <c r="E47" s="405">
        <v>0</v>
      </c>
      <c r="F47" s="405">
        <v>152</v>
      </c>
      <c r="G47" s="405">
        <v>31061</v>
      </c>
      <c r="H47" s="405">
        <v>37</v>
      </c>
      <c r="I47" s="405">
        <v>0</v>
      </c>
    </row>
    <row r="48" spans="1:9">
      <c r="A48" s="294" t="s">
        <v>1544</v>
      </c>
      <c r="B48" s="405">
        <v>7250</v>
      </c>
      <c r="C48" s="405">
        <v>0</v>
      </c>
      <c r="D48" s="405">
        <v>0</v>
      </c>
      <c r="E48" s="405">
        <v>0</v>
      </c>
      <c r="F48" s="405">
        <v>0</v>
      </c>
      <c r="G48" s="405">
        <v>7238</v>
      </c>
      <c r="H48" s="405">
        <v>12</v>
      </c>
      <c r="I48" s="405">
        <v>0</v>
      </c>
    </row>
    <row r="49" spans="1:9">
      <c r="A49" s="294" t="s">
        <v>1543</v>
      </c>
      <c r="B49" s="405">
        <v>399</v>
      </c>
      <c r="C49" s="405">
        <v>0</v>
      </c>
      <c r="D49" s="405">
        <v>0</v>
      </c>
      <c r="E49" s="405">
        <v>0</v>
      </c>
      <c r="F49" s="405">
        <v>0</v>
      </c>
      <c r="G49" s="405">
        <v>356</v>
      </c>
      <c r="H49" s="405">
        <v>43</v>
      </c>
      <c r="I49" s="405">
        <v>0</v>
      </c>
    </row>
    <row r="50" spans="1:9">
      <c r="A50" s="294" t="s">
        <v>1542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</row>
    <row r="51" spans="1:9">
      <c r="A51" s="294" t="s">
        <v>1748</v>
      </c>
      <c r="B51" s="405">
        <v>202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202</v>
      </c>
    </row>
    <row r="52" spans="1:9">
      <c r="A52" s="303"/>
      <c r="B52" s="303"/>
      <c r="C52" s="303"/>
      <c r="D52" s="303"/>
      <c r="E52" s="303"/>
      <c r="F52" s="303"/>
      <c r="G52" s="303"/>
      <c r="H52" s="303"/>
      <c r="I52" s="303"/>
    </row>
    <row r="53" spans="1:9">
      <c r="A53" s="293" t="s">
        <v>3810</v>
      </c>
      <c r="B53" s="404">
        <v>18</v>
      </c>
      <c r="C53" s="404">
        <v>2</v>
      </c>
      <c r="D53" s="404">
        <v>0</v>
      </c>
      <c r="E53" s="404">
        <v>1</v>
      </c>
      <c r="F53" s="404">
        <v>6</v>
      </c>
      <c r="G53" s="404">
        <v>9</v>
      </c>
      <c r="H53" s="404">
        <v>0</v>
      </c>
      <c r="I53" s="404">
        <v>0</v>
      </c>
    </row>
    <row r="54" spans="1:9">
      <c r="A54" s="294" t="s">
        <v>1552</v>
      </c>
      <c r="B54" s="405">
        <v>2</v>
      </c>
      <c r="C54" s="405">
        <v>2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</row>
    <row r="55" spans="1:9">
      <c r="A55" s="294" t="s">
        <v>1551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</row>
    <row r="56" spans="1:9">
      <c r="A56" s="294" t="s">
        <v>1550</v>
      </c>
      <c r="B56" s="405">
        <v>1</v>
      </c>
      <c r="C56" s="405">
        <v>0</v>
      </c>
      <c r="D56" s="405">
        <v>0</v>
      </c>
      <c r="E56" s="405">
        <v>1</v>
      </c>
      <c r="F56" s="405">
        <v>0</v>
      </c>
      <c r="G56" s="405">
        <v>0</v>
      </c>
      <c r="H56" s="405">
        <v>0</v>
      </c>
      <c r="I56" s="405">
        <v>0</v>
      </c>
    </row>
    <row r="57" spans="1:9">
      <c r="A57" s="294" t="s">
        <v>1549</v>
      </c>
      <c r="B57" s="405">
        <v>3</v>
      </c>
      <c r="C57" s="405">
        <v>0</v>
      </c>
      <c r="D57" s="405">
        <v>0</v>
      </c>
      <c r="E57" s="405">
        <v>0</v>
      </c>
      <c r="F57" s="405">
        <v>3</v>
      </c>
      <c r="G57" s="405">
        <v>0</v>
      </c>
      <c r="H57" s="405">
        <v>0</v>
      </c>
      <c r="I57" s="405">
        <v>0</v>
      </c>
    </row>
    <row r="58" spans="1:9">
      <c r="A58" s="294" t="s">
        <v>1548</v>
      </c>
      <c r="B58" s="405">
        <v>1</v>
      </c>
      <c r="C58" s="405">
        <v>0</v>
      </c>
      <c r="D58" s="405">
        <v>0</v>
      </c>
      <c r="E58" s="405">
        <v>0</v>
      </c>
      <c r="F58" s="405">
        <v>0</v>
      </c>
      <c r="G58" s="405">
        <v>1</v>
      </c>
      <c r="H58" s="405">
        <v>0</v>
      </c>
      <c r="I58" s="405">
        <v>0</v>
      </c>
    </row>
    <row r="59" spans="1:9">
      <c r="A59" s="294" t="s">
        <v>1547</v>
      </c>
      <c r="B59" s="405">
        <v>9</v>
      </c>
      <c r="C59" s="405">
        <v>0</v>
      </c>
      <c r="D59" s="405">
        <v>0</v>
      </c>
      <c r="E59" s="405">
        <v>0</v>
      </c>
      <c r="F59" s="405">
        <v>3</v>
      </c>
      <c r="G59" s="405">
        <v>6</v>
      </c>
      <c r="H59" s="405">
        <v>0</v>
      </c>
      <c r="I59" s="405">
        <v>0</v>
      </c>
    </row>
    <row r="60" spans="1:9">
      <c r="A60" s="294" t="s">
        <v>1546</v>
      </c>
      <c r="B60" s="405">
        <v>2</v>
      </c>
      <c r="C60" s="405">
        <v>0</v>
      </c>
      <c r="D60" s="405">
        <v>0</v>
      </c>
      <c r="E60" s="405">
        <v>0</v>
      </c>
      <c r="F60" s="405">
        <v>0</v>
      </c>
      <c r="G60" s="405">
        <v>2</v>
      </c>
      <c r="H60" s="405">
        <v>0</v>
      </c>
      <c r="I60" s="405">
        <v>0</v>
      </c>
    </row>
    <row r="61" spans="1:9">
      <c r="A61" s="294" t="s">
        <v>1545</v>
      </c>
      <c r="B61" s="405">
        <v>0</v>
      </c>
      <c r="C61" s="405">
        <v>0</v>
      </c>
      <c r="D61" s="405">
        <v>0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</row>
    <row r="62" spans="1:9">
      <c r="A62" s="294" t="s">
        <v>1544</v>
      </c>
      <c r="B62" s="405">
        <v>0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</row>
    <row r="63" spans="1:9">
      <c r="A63" s="294" t="s">
        <v>1543</v>
      </c>
      <c r="B63" s="405">
        <v>0</v>
      </c>
      <c r="C63" s="405">
        <v>0</v>
      </c>
      <c r="D63" s="405">
        <v>0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</row>
    <row r="64" spans="1:9">
      <c r="A64" s="294" t="s">
        <v>1542</v>
      </c>
      <c r="B64" s="405">
        <v>0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</row>
    <row r="65" spans="1:9">
      <c r="A65" s="294" t="s">
        <v>1748</v>
      </c>
      <c r="B65" s="405">
        <v>0</v>
      </c>
      <c r="C65" s="405">
        <v>0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</row>
    <row r="66" spans="1:9">
      <c r="A66" s="407"/>
      <c r="B66" s="407"/>
      <c r="C66" s="407"/>
      <c r="D66" s="407"/>
      <c r="E66" s="407"/>
      <c r="F66" s="407"/>
      <c r="G66" s="407"/>
      <c r="H66" s="407"/>
      <c r="I66" s="407"/>
    </row>
    <row r="67" spans="1:9">
      <c r="A67" s="406" t="s">
        <v>4082</v>
      </c>
      <c r="B67" s="407"/>
      <c r="C67" s="407"/>
      <c r="D67" s="407"/>
      <c r="E67" s="407"/>
      <c r="F67" s="407"/>
      <c r="G67" s="407"/>
      <c r="H67" s="407"/>
      <c r="I67" s="407"/>
    </row>
  </sheetData>
  <mergeCells count="4">
    <mergeCell ref="B2:I2"/>
    <mergeCell ref="B3:I3"/>
    <mergeCell ref="B5:I5"/>
    <mergeCell ref="C7:H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72" orientation="landscape" r:id="rId1"/>
  <headerFooter alignWithMargins="0"/>
  <rowBreaks count="1" manualBreakCount="1">
    <brk id="51" max="8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31">
    <outlinePr summaryBelow="0" summaryRight="0"/>
  </sheetPr>
  <dimension ref="A1:N59"/>
  <sheetViews>
    <sheetView showGridLines="0" view="pageBreakPreview" zoomScaleNormal="100" zoomScaleSheetLayoutView="100" workbookViewId="0"/>
  </sheetViews>
  <sheetFormatPr baseColWidth="10" defaultColWidth="8.88671875" defaultRowHeight="13.2"/>
  <cols>
    <col min="1" max="1" width="17.33203125" style="35" bestFit="1" customWidth="1"/>
    <col min="2" max="2" width="7.109375" style="35" bestFit="1" customWidth="1"/>
    <col min="3" max="3" width="8.6640625" style="35" bestFit="1" customWidth="1"/>
    <col min="4" max="4" width="5.5546875" style="35" bestFit="1" customWidth="1"/>
    <col min="5" max="12" width="6.5546875" style="35" bestFit="1" customWidth="1"/>
    <col min="13" max="13" width="6.44140625" style="35" bestFit="1" customWidth="1"/>
    <col min="14" max="14" width="11.44140625" style="35" bestFit="1" customWidth="1"/>
    <col min="15" max="256" width="8.88671875" style="35"/>
    <col min="257" max="257" width="17.33203125" style="35" bestFit="1" customWidth="1"/>
    <col min="258" max="258" width="7.109375" style="35" bestFit="1" customWidth="1"/>
    <col min="259" max="259" width="8.6640625" style="35" bestFit="1" customWidth="1"/>
    <col min="260" max="260" width="5.5546875" style="35" bestFit="1" customWidth="1"/>
    <col min="261" max="268" width="6.5546875" style="35" bestFit="1" customWidth="1"/>
    <col min="269" max="269" width="6.44140625" style="35" bestFit="1" customWidth="1"/>
    <col min="270" max="270" width="11.44140625" style="35" bestFit="1" customWidth="1"/>
    <col min="271" max="512" width="8.88671875" style="35"/>
    <col min="513" max="513" width="17.33203125" style="35" bestFit="1" customWidth="1"/>
    <col min="514" max="514" width="7.109375" style="35" bestFit="1" customWidth="1"/>
    <col min="515" max="515" width="8.6640625" style="35" bestFit="1" customWidth="1"/>
    <col min="516" max="516" width="5.5546875" style="35" bestFit="1" customWidth="1"/>
    <col min="517" max="524" width="6.5546875" style="35" bestFit="1" customWidth="1"/>
    <col min="525" max="525" width="6.44140625" style="35" bestFit="1" customWidth="1"/>
    <col min="526" max="526" width="11.44140625" style="35" bestFit="1" customWidth="1"/>
    <col min="527" max="768" width="8.88671875" style="35"/>
    <col min="769" max="769" width="17.33203125" style="35" bestFit="1" customWidth="1"/>
    <col min="770" max="770" width="7.109375" style="35" bestFit="1" customWidth="1"/>
    <col min="771" max="771" width="8.6640625" style="35" bestFit="1" customWidth="1"/>
    <col min="772" max="772" width="5.5546875" style="35" bestFit="1" customWidth="1"/>
    <col min="773" max="780" width="6.5546875" style="35" bestFit="1" customWidth="1"/>
    <col min="781" max="781" width="6.44140625" style="35" bestFit="1" customWidth="1"/>
    <col min="782" max="782" width="11.44140625" style="35" bestFit="1" customWidth="1"/>
    <col min="783" max="1024" width="8.88671875" style="35"/>
    <col min="1025" max="1025" width="17.33203125" style="35" bestFit="1" customWidth="1"/>
    <col min="1026" max="1026" width="7.109375" style="35" bestFit="1" customWidth="1"/>
    <col min="1027" max="1027" width="8.6640625" style="35" bestFit="1" customWidth="1"/>
    <col min="1028" max="1028" width="5.5546875" style="35" bestFit="1" customWidth="1"/>
    <col min="1029" max="1036" width="6.5546875" style="35" bestFit="1" customWidth="1"/>
    <col min="1037" max="1037" width="6.44140625" style="35" bestFit="1" customWidth="1"/>
    <col min="1038" max="1038" width="11.44140625" style="35" bestFit="1" customWidth="1"/>
    <col min="1039" max="1280" width="8.88671875" style="35"/>
    <col min="1281" max="1281" width="17.33203125" style="35" bestFit="1" customWidth="1"/>
    <col min="1282" max="1282" width="7.109375" style="35" bestFit="1" customWidth="1"/>
    <col min="1283" max="1283" width="8.6640625" style="35" bestFit="1" customWidth="1"/>
    <col min="1284" max="1284" width="5.5546875" style="35" bestFit="1" customWidth="1"/>
    <col min="1285" max="1292" width="6.5546875" style="35" bestFit="1" customWidth="1"/>
    <col min="1293" max="1293" width="6.44140625" style="35" bestFit="1" customWidth="1"/>
    <col min="1294" max="1294" width="11.44140625" style="35" bestFit="1" customWidth="1"/>
    <col min="1295" max="1536" width="8.88671875" style="35"/>
    <col min="1537" max="1537" width="17.33203125" style="35" bestFit="1" customWidth="1"/>
    <col min="1538" max="1538" width="7.109375" style="35" bestFit="1" customWidth="1"/>
    <col min="1539" max="1539" width="8.6640625" style="35" bestFit="1" customWidth="1"/>
    <col min="1540" max="1540" width="5.5546875" style="35" bestFit="1" customWidth="1"/>
    <col min="1541" max="1548" width="6.5546875" style="35" bestFit="1" customWidth="1"/>
    <col min="1549" max="1549" width="6.44140625" style="35" bestFit="1" customWidth="1"/>
    <col min="1550" max="1550" width="11.44140625" style="35" bestFit="1" customWidth="1"/>
    <col min="1551" max="1792" width="8.88671875" style="35"/>
    <col min="1793" max="1793" width="17.33203125" style="35" bestFit="1" customWidth="1"/>
    <col min="1794" max="1794" width="7.109375" style="35" bestFit="1" customWidth="1"/>
    <col min="1795" max="1795" width="8.6640625" style="35" bestFit="1" customWidth="1"/>
    <col min="1796" max="1796" width="5.5546875" style="35" bestFit="1" customWidth="1"/>
    <col min="1797" max="1804" width="6.5546875" style="35" bestFit="1" customWidth="1"/>
    <col min="1805" max="1805" width="6.44140625" style="35" bestFit="1" customWidth="1"/>
    <col min="1806" max="1806" width="11.44140625" style="35" bestFit="1" customWidth="1"/>
    <col min="1807" max="2048" width="8.88671875" style="35"/>
    <col min="2049" max="2049" width="17.33203125" style="35" bestFit="1" customWidth="1"/>
    <col min="2050" max="2050" width="7.109375" style="35" bestFit="1" customWidth="1"/>
    <col min="2051" max="2051" width="8.6640625" style="35" bestFit="1" customWidth="1"/>
    <col min="2052" max="2052" width="5.5546875" style="35" bestFit="1" customWidth="1"/>
    <col min="2053" max="2060" width="6.5546875" style="35" bestFit="1" customWidth="1"/>
    <col min="2061" max="2061" width="6.44140625" style="35" bestFit="1" customWidth="1"/>
    <col min="2062" max="2062" width="11.44140625" style="35" bestFit="1" customWidth="1"/>
    <col min="2063" max="2304" width="8.88671875" style="35"/>
    <col min="2305" max="2305" width="17.33203125" style="35" bestFit="1" customWidth="1"/>
    <col min="2306" max="2306" width="7.109375" style="35" bestFit="1" customWidth="1"/>
    <col min="2307" max="2307" width="8.6640625" style="35" bestFit="1" customWidth="1"/>
    <col min="2308" max="2308" width="5.5546875" style="35" bestFit="1" customWidth="1"/>
    <col min="2309" max="2316" width="6.5546875" style="35" bestFit="1" customWidth="1"/>
    <col min="2317" max="2317" width="6.44140625" style="35" bestFit="1" customWidth="1"/>
    <col min="2318" max="2318" width="11.44140625" style="35" bestFit="1" customWidth="1"/>
    <col min="2319" max="2560" width="8.88671875" style="35"/>
    <col min="2561" max="2561" width="17.33203125" style="35" bestFit="1" customWidth="1"/>
    <col min="2562" max="2562" width="7.109375" style="35" bestFit="1" customWidth="1"/>
    <col min="2563" max="2563" width="8.6640625" style="35" bestFit="1" customWidth="1"/>
    <col min="2564" max="2564" width="5.5546875" style="35" bestFit="1" customWidth="1"/>
    <col min="2565" max="2572" width="6.5546875" style="35" bestFit="1" customWidth="1"/>
    <col min="2573" max="2573" width="6.44140625" style="35" bestFit="1" customWidth="1"/>
    <col min="2574" max="2574" width="11.44140625" style="35" bestFit="1" customWidth="1"/>
    <col min="2575" max="2816" width="8.88671875" style="35"/>
    <col min="2817" max="2817" width="17.33203125" style="35" bestFit="1" customWidth="1"/>
    <col min="2818" max="2818" width="7.109375" style="35" bestFit="1" customWidth="1"/>
    <col min="2819" max="2819" width="8.6640625" style="35" bestFit="1" customWidth="1"/>
    <col min="2820" max="2820" width="5.5546875" style="35" bestFit="1" customWidth="1"/>
    <col min="2821" max="2828" width="6.5546875" style="35" bestFit="1" customWidth="1"/>
    <col min="2829" max="2829" width="6.44140625" style="35" bestFit="1" customWidth="1"/>
    <col min="2830" max="2830" width="11.44140625" style="35" bestFit="1" customWidth="1"/>
    <col min="2831" max="3072" width="8.88671875" style="35"/>
    <col min="3073" max="3073" width="17.33203125" style="35" bestFit="1" customWidth="1"/>
    <col min="3074" max="3074" width="7.109375" style="35" bestFit="1" customWidth="1"/>
    <col min="3075" max="3075" width="8.6640625" style="35" bestFit="1" customWidth="1"/>
    <col min="3076" max="3076" width="5.5546875" style="35" bestFit="1" customWidth="1"/>
    <col min="3077" max="3084" width="6.5546875" style="35" bestFit="1" customWidth="1"/>
    <col min="3085" max="3085" width="6.44140625" style="35" bestFit="1" customWidth="1"/>
    <col min="3086" max="3086" width="11.44140625" style="35" bestFit="1" customWidth="1"/>
    <col min="3087" max="3328" width="8.88671875" style="35"/>
    <col min="3329" max="3329" width="17.33203125" style="35" bestFit="1" customWidth="1"/>
    <col min="3330" max="3330" width="7.109375" style="35" bestFit="1" customWidth="1"/>
    <col min="3331" max="3331" width="8.6640625" style="35" bestFit="1" customWidth="1"/>
    <col min="3332" max="3332" width="5.5546875" style="35" bestFit="1" customWidth="1"/>
    <col min="3333" max="3340" width="6.5546875" style="35" bestFit="1" customWidth="1"/>
    <col min="3341" max="3341" width="6.44140625" style="35" bestFit="1" customWidth="1"/>
    <col min="3342" max="3342" width="11.44140625" style="35" bestFit="1" customWidth="1"/>
    <col min="3343" max="3584" width="8.88671875" style="35"/>
    <col min="3585" max="3585" width="17.33203125" style="35" bestFit="1" customWidth="1"/>
    <col min="3586" max="3586" width="7.109375" style="35" bestFit="1" customWidth="1"/>
    <col min="3587" max="3587" width="8.6640625" style="35" bestFit="1" customWidth="1"/>
    <col min="3588" max="3588" width="5.5546875" style="35" bestFit="1" customWidth="1"/>
    <col min="3589" max="3596" width="6.5546875" style="35" bestFit="1" customWidth="1"/>
    <col min="3597" max="3597" width="6.44140625" style="35" bestFit="1" customWidth="1"/>
    <col min="3598" max="3598" width="11.44140625" style="35" bestFit="1" customWidth="1"/>
    <col min="3599" max="3840" width="8.88671875" style="35"/>
    <col min="3841" max="3841" width="17.33203125" style="35" bestFit="1" customWidth="1"/>
    <col min="3842" max="3842" width="7.109375" style="35" bestFit="1" customWidth="1"/>
    <col min="3843" max="3843" width="8.6640625" style="35" bestFit="1" customWidth="1"/>
    <col min="3844" max="3844" width="5.5546875" style="35" bestFit="1" customWidth="1"/>
    <col min="3845" max="3852" width="6.5546875" style="35" bestFit="1" customWidth="1"/>
    <col min="3853" max="3853" width="6.44140625" style="35" bestFit="1" customWidth="1"/>
    <col min="3854" max="3854" width="11.44140625" style="35" bestFit="1" customWidth="1"/>
    <col min="3855" max="4096" width="8.88671875" style="35"/>
    <col min="4097" max="4097" width="17.33203125" style="35" bestFit="1" customWidth="1"/>
    <col min="4098" max="4098" width="7.109375" style="35" bestFit="1" customWidth="1"/>
    <col min="4099" max="4099" width="8.6640625" style="35" bestFit="1" customWidth="1"/>
    <col min="4100" max="4100" width="5.5546875" style="35" bestFit="1" customWidth="1"/>
    <col min="4101" max="4108" width="6.5546875" style="35" bestFit="1" customWidth="1"/>
    <col min="4109" max="4109" width="6.44140625" style="35" bestFit="1" customWidth="1"/>
    <col min="4110" max="4110" width="11.44140625" style="35" bestFit="1" customWidth="1"/>
    <col min="4111" max="4352" width="8.88671875" style="35"/>
    <col min="4353" max="4353" width="17.33203125" style="35" bestFit="1" customWidth="1"/>
    <col min="4354" max="4354" width="7.109375" style="35" bestFit="1" customWidth="1"/>
    <col min="4355" max="4355" width="8.6640625" style="35" bestFit="1" customWidth="1"/>
    <col min="4356" max="4356" width="5.5546875" style="35" bestFit="1" customWidth="1"/>
    <col min="4357" max="4364" width="6.5546875" style="35" bestFit="1" customWidth="1"/>
    <col min="4365" max="4365" width="6.44140625" style="35" bestFit="1" customWidth="1"/>
    <col min="4366" max="4366" width="11.44140625" style="35" bestFit="1" customWidth="1"/>
    <col min="4367" max="4608" width="8.88671875" style="35"/>
    <col min="4609" max="4609" width="17.33203125" style="35" bestFit="1" customWidth="1"/>
    <col min="4610" max="4610" width="7.109375" style="35" bestFit="1" customWidth="1"/>
    <col min="4611" max="4611" width="8.6640625" style="35" bestFit="1" customWidth="1"/>
    <col min="4612" max="4612" width="5.5546875" style="35" bestFit="1" customWidth="1"/>
    <col min="4613" max="4620" width="6.5546875" style="35" bestFit="1" customWidth="1"/>
    <col min="4621" max="4621" width="6.44140625" style="35" bestFit="1" customWidth="1"/>
    <col min="4622" max="4622" width="11.44140625" style="35" bestFit="1" customWidth="1"/>
    <col min="4623" max="4864" width="8.88671875" style="35"/>
    <col min="4865" max="4865" width="17.33203125" style="35" bestFit="1" customWidth="1"/>
    <col min="4866" max="4866" width="7.109375" style="35" bestFit="1" customWidth="1"/>
    <col min="4867" max="4867" width="8.6640625" style="35" bestFit="1" customWidth="1"/>
    <col min="4868" max="4868" width="5.5546875" style="35" bestFit="1" customWidth="1"/>
    <col min="4869" max="4876" width="6.5546875" style="35" bestFit="1" customWidth="1"/>
    <col min="4877" max="4877" width="6.44140625" style="35" bestFit="1" customWidth="1"/>
    <col min="4878" max="4878" width="11.44140625" style="35" bestFit="1" customWidth="1"/>
    <col min="4879" max="5120" width="8.88671875" style="35"/>
    <col min="5121" max="5121" width="17.33203125" style="35" bestFit="1" customWidth="1"/>
    <col min="5122" max="5122" width="7.109375" style="35" bestFit="1" customWidth="1"/>
    <col min="5123" max="5123" width="8.6640625" style="35" bestFit="1" customWidth="1"/>
    <col min="5124" max="5124" width="5.5546875" style="35" bestFit="1" customWidth="1"/>
    <col min="5125" max="5132" width="6.5546875" style="35" bestFit="1" customWidth="1"/>
    <col min="5133" max="5133" width="6.44140625" style="35" bestFit="1" customWidth="1"/>
    <col min="5134" max="5134" width="11.44140625" style="35" bestFit="1" customWidth="1"/>
    <col min="5135" max="5376" width="8.88671875" style="35"/>
    <col min="5377" max="5377" width="17.33203125" style="35" bestFit="1" customWidth="1"/>
    <col min="5378" max="5378" width="7.109375" style="35" bestFit="1" customWidth="1"/>
    <col min="5379" max="5379" width="8.6640625" style="35" bestFit="1" customWidth="1"/>
    <col min="5380" max="5380" width="5.5546875" style="35" bestFit="1" customWidth="1"/>
    <col min="5381" max="5388" width="6.5546875" style="35" bestFit="1" customWidth="1"/>
    <col min="5389" max="5389" width="6.44140625" style="35" bestFit="1" customWidth="1"/>
    <col min="5390" max="5390" width="11.44140625" style="35" bestFit="1" customWidth="1"/>
    <col min="5391" max="5632" width="8.88671875" style="35"/>
    <col min="5633" max="5633" width="17.33203125" style="35" bestFit="1" customWidth="1"/>
    <col min="5634" max="5634" width="7.109375" style="35" bestFit="1" customWidth="1"/>
    <col min="5635" max="5635" width="8.6640625" style="35" bestFit="1" customWidth="1"/>
    <col min="5636" max="5636" width="5.5546875" style="35" bestFit="1" customWidth="1"/>
    <col min="5637" max="5644" width="6.5546875" style="35" bestFit="1" customWidth="1"/>
    <col min="5645" max="5645" width="6.44140625" style="35" bestFit="1" customWidth="1"/>
    <col min="5646" max="5646" width="11.44140625" style="35" bestFit="1" customWidth="1"/>
    <col min="5647" max="5888" width="8.88671875" style="35"/>
    <col min="5889" max="5889" width="17.33203125" style="35" bestFit="1" customWidth="1"/>
    <col min="5890" max="5890" width="7.109375" style="35" bestFit="1" customWidth="1"/>
    <col min="5891" max="5891" width="8.6640625" style="35" bestFit="1" customWidth="1"/>
    <col min="5892" max="5892" width="5.5546875" style="35" bestFit="1" customWidth="1"/>
    <col min="5893" max="5900" width="6.5546875" style="35" bestFit="1" customWidth="1"/>
    <col min="5901" max="5901" width="6.44140625" style="35" bestFit="1" customWidth="1"/>
    <col min="5902" max="5902" width="11.44140625" style="35" bestFit="1" customWidth="1"/>
    <col min="5903" max="6144" width="8.88671875" style="35"/>
    <col min="6145" max="6145" width="17.33203125" style="35" bestFit="1" customWidth="1"/>
    <col min="6146" max="6146" width="7.109375" style="35" bestFit="1" customWidth="1"/>
    <col min="6147" max="6147" width="8.6640625" style="35" bestFit="1" customWidth="1"/>
    <col min="6148" max="6148" width="5.5546875" style="35" bestFit="1" customWidth="1"/>
    <col min="6149" max="6156" width="6.5546875" style="35" bestFit="1" customWidth="1"/>
    <col min="6157" max="6157" width="6.44140625" style="35" bestFit="1" customWidth="1"/>
    <col min="6158" max="6158" width="11.44140625" style="35" bestFit="1" customWidth="1"/>
    <col min="6159" max="6400" width="8.88671875" style="35"/>
    <col min="6401" max="6401" width="17.33203125" style="35" bestFit="1" customWidth="1"/>
    <col min="6402" max="6402" width="7.109375" style="35" bestFit="1" customWidth="1"/>
    <col min="6403" max="6403" width="8.6640625" style="35" bestFit="1" customWidth="1"/>
    <col min="6404" max="6404" width="5.5546875" style="35" bestFit="1" customWidth="1"/>
    <col min="6405" max="6412" width="6.5546875" style="35" bestFit="1" customWidth="1"/>
    <col min="6413" max="6413" width="6.44140625" style="35" bestFit="1" customWidth="1"/>
    <col min="6414" max="6414" width="11.44140625" style="35" bestFit="1" customWidth="1"/>
    <col min="6415" max="6656" width="8.88671875" style="35"/>
    <col min="6657" max="6657" width="17.33203125" style="35" bestFit="1" customWidth="1"/>
    <col min="6658" max="6658" width="7.109375" style="35" bestFit="1" customWidth="1"/>
    <col min="6659" max="6659" width="8.6640625" style="35" bestFit="1" customWidth="1"/>
    <col min="6660" max="6660" width="5.5546875" style="35" bestFit="1" customWidth="1"/>
    <col min="6661" max="6668" width="6.5546875" style="35" bestFit="1" customWidth="1"/>
    <col min="6669" max="6669" width="6.44140625" style="35" bestFit="1" customWidth="1"/>
    <col min="6670" max="6670" width="11.44140625" style="35" bestFit="1" customWidth="1"/>
    <col min="6671" max="6912" width="8.88671875" style="35"/>
    <col min="6913" max="6913" width="17.33203125" style="35" bestFit="1" customWidth="1"/>
    <col min="6914" max="6914" width="7.109375" style="35" bestFit="1" customWidth="1"/>
    <col min="6915" max="6915" width="8.6640625" style="35" bestFit="1" customWidth="1"/>
    <col min="6916" max="6916" width="5.5546875" style="35" bestFit="1" customWidth="1"/>
    <col min="6917" max="6924" width="6.5546875" style="35" bestFit="1" customWidth="1"/>
    <col min="6925" max="6925" width="6.44140625" style="35" bestFit="1" customWidth="1"/>
    <col min="6926" max="6926" width="11.44140625" style="35" bestFit="1" customWidth="1"/>
    <col min="6927" max="7168" width="8.88671875" style="35"/>
    <col min="7169" max="7169" width="17.33203125" style="35" bestFit="1" customWidth="1"/>
    <col min="7170" max="7170" width="7.109375" style="35" bestFit="1" customWidth="1"/>
    <col min="7171" max="7171" width="8.6640625" style="35" bestFit="1" customWidth="1"/>
    <col min="7172" max="7172" width="5.5546875" style="35" bestFit="1" customWidth="1"/>
    <col min="7173" max="7180" width="6.5546875" style="35" bestFit="1" customWidth="1"/>
    <col min="7181" max="7181" width="6.44140625" style="35" bestFit="1" customWidth="1"/>
    <col min="7182" max="7182" width="11.44140625" style="35" bestFit="1" customWidth="1"/>
    <col min="7183" max="7424" width="8.88671875" style="35"/>
    <col min="7425" max="7425" width="17.33203125" style="35" bestFit="1" customWidth="1"/>
    <col min="7426" max="7426" width="7.109375" style="35" bestFit="1" customWidth="1"/>
    <col min="7427" max="7427" width="8.6640625" style="35" bestFit="1" customWidth="1"/>
    <col min="7428" max="7428" width="5.5546875" style="35" bestFit="1" customWidth="1"/>
    <col min="7429" max="7436" width="6.5546875" style="35" bestFit="1" customWidth="1"/>
    <col min="7437" max="7437" width="6.44140625" style="35" bestFit="1" customWidth="1"/>
    <col min="7438" max="7438" width="11.44140625" style="35" bestFit="1" customWidth="1"/>
    <col min="7439" max="7680" width="8.88671875" style="35"/>
    <col min="7681" max="7681" width="17.33203125" style="35" bestFit="1" customWidth="1"/>
    <col min="7682" max="7682" width="7.109375" style="35" bestFit="1" customWidth="1"/>
    <col min="7683" max="7683" width="8.6640625" style="35" bestFit="1" customWidth="1"/>
    <col min="7684" max="7684" width="5.5546875" style="35" bestFit="1" customWidth="1"/>
    <col min="7685" max="7692" width="6.5546875" style="35" bestFit="1" customWidth="1"/>
    <col min="7693" max="7693" width="6.44140625" style="35" bestFit="1" customWidth="1"/>
    <col min="7694" max="7694" width="11.44140625" style="35" bestFit="1" customWidth="1"/>
    <col min="7695" max="7936" width="8.88671875" style="35"/>
    <col min="7937" max="7937" width="17.33203125" style="35" bestFit="1" customWidth="1"/>
    <col min="7938" max="7938" width="7.109375" style="35" bestFit="1" customWidth="1"/>
    <col min="7939" max="7939" width="8.6640625" style="35" bestFit="1" customWidth="1"/>
    <col min="7940" max="7940" width="5.5546875" style="35" bestFit="1" customWidth="1"/>
    <col min="7941" max="7948" width="6.5546875" style="35" bestFit="1" customWidth="1"/>
    <col min="7949" max="7949" width="6.44140625" style="35" bestFit="1" customWidth="1"/>
    <col min="7950" max="7950" width="11.44140625" style="35" bestFit="1" customWidth="1"/>
    <col min="7951" max="8192" width="8.88671875" style="35"/>
    <col min="8193" max="8193" width="17.33203125" style="35" bestFit="1" customWidth="1"/>
    <col min="8194" max="8194" width="7.109375" style="35" bestFit="1" customWidth="1"/>
    <col min="8195" max="8195" width="8.6640625" style="35" bestFit="1" customWidth="1"/>
    <col min="8196" max="8196" width="5.5546875" style="35" bestFit="1" customWidth="1"/>
    <col min="8197" max="8204" width="6.5546875" style="35" bestFit="1" customWidth="1"/>
    <col min="8205" max="8205" width="6.44140625" style="35" bestFit="1" customWidth="1"/>
    <col min="8206" max="8206" width="11.44140625" style="35" bestFit="1" customWidth="1"/>
    <col min="8207" max="8448" width="8.88671875" style="35"/>
    <col min="8449" max="8449" width="17.33203125" style="35" bestFit="1" customWidth="1"/>
    <col min="8450" max="8450" width="7.109375" style="35" bestFit="1" customWidth="1"/>
    <col min="8451" max="8451" width="8.6640625" style="35" bestFit="1" customWidth="1"/>
    <col min="8452" max="8452" width="5.5546875" style="35" bestFit="1" customWidth="1"/>
    <col min="8453" max="8460" width="6.5546875" style="35" bestFit="1" customWidth="1"/>
    <col min="8461" max="8461" width="6.44140625" style="35" bestFit="1" customWidth="1"/>
    <col min="8462" max="8462" width="11.44140625" style="35" bestFit="1" customWidth="1"/>
    <col min="8463" max="8704" width="8.88671875" style="35"/>
    <col min="8705" max="8705" width="17.33203125" style="35" bestFit="1" customWidth="1"/>
    <col min="8706" max="8706" width="7.109375" style="35" bestFit="1" customWidth="1"/>
    <col min="8707" max="8707" width="8.6640625" style="35" bestFit="1" customWidth="1"/>
    <col min="8708" max="8708" width="5.5546875" style="35" bestFit="1" customWidth="1"/>
    <col min="8709" max="8716" width="6.5546875" style="35" bestFit="1" customWidth="1"/>
    <col min="8717" max="8717" width="6.44140625" style="35" bestFit="1" customWidth="1"/>
    <col min="8718" max="8718" width="11.44140625" style="35" bestFit="1" customWidth="1"/>
    <col min="8719" max="8960" width="8.88671875" style="35"/>
    <col min="8961" max="8961" width="17.33203125" style="35" bestFit="1" customWidth="1"/>
    <col min="8962" max="8962" width="7.109375" style="35" bestFit="1" customWidth="1"/>
    <col min="8963" max="8963" width="8.6640625" style="35" bestFit="1" customWidth="1"/>
    <col min="8964" max="8964" width="5.5546875" style="35" bestFit="1" customWidth="1"/>
    <col min="8965" max="8972" width="6.5546875" style="35" bestFit="1" customWidth="1"/>
    <col min="8973" max="8973" width="6.44140625" style="35" bestFit="1" customWidth="1"/>
    <col min="8974" max="8974" width="11.44140625" style="35" bestFit="1" customWidth="1"/>
    <col min="8975" max="9216" width="8.88671875" style="35"/>
    <col min="9217" max="9217" width="17.33203125" style="35" bestFit="1" customWidth="1"/>
    <col min="9218" max="9218" width="7.109375" style="35" bestFit="1" customWidth="1"/>
    <col min="9219" max="9219" width="8.6640625" style="35" bestFit="1" customWidth="1"/>
    <col min="9220" max="9220" width="5.5546875" style="35" bestFit="1" customWidth="1"/>
    <col min="9221" max="9228" width="6.5546875" style="35" bestFit="1" customWidth="1"/>
    <col min="9229" max="9229" width="6.44140625" style="35" bestFit="1" customWidth="1"/>
    <col min="9230" max="9230" width="11.44140625" style="35" bestFit="1" customWidth="1"/>
    <col min="9231" max="9472" width="8.88671875" style="35"/>
    <col min="9473" max="9473" width="17.33203125" style="35" bestFit="1" customWidth="1"/>
    <col min="9474" max="9474" width="7.109375" style="35" bestFit="1" customWidth="1"/>
    <col min="9475" max="9475" width="8.6640625" style="35" bestFit="1" customWidth="1"/>
    <col min="9476" max="9476" width="5.5546875" style="35" bestFit="1" customWidth="1"/>
    <col min="9477" max="9484" width="6.5546875" style="35" bestFit="1" customWidth="1"/>
    <col min="9485" max="9485" width="6.44140625" style="35" bestFit="1" customWidth="1"/>
    <col min="9486" max="9486" width="11.44140625" style="35" bestFit="1" customWidth="1"/>
    <col min="9487" max="9728" width="8.88671875" style="35"/>
    <col min="9729" max="9729" width="17.33203125" style="35" bestFit="1" customWidth="1"/>
    <col min="9730" max="9730" width="7.109375" style="35" bestFit="1" customWidth="1"/>
    <col min="9731" max="9731" width="8.6640625" style="35" bestFit="1" customWidth="1"/>
    <col min="9732" max="9732" width="5.5546875" style="35" bestFit="1" customWidth="1"/>
    <col min="9733" max="9740" width="6.5546875" style="35" bestFit="1" customWidth="1"/>
    <col min="9741" max="9741" width="6.44140625" style="35" bestFit="1" customWidth="1"/>
    <col min="9742" max="9742" width="11.44140625" style="35" bestFit="1" customWidth="1"/>
    <col min="9743" max="9984" width="8.88671875" style="35"/>
    <col min="9985" max="9985" width="17.33203125" style="35" bestFit="1" customWidth="1"/>
    <col min="9986" max="9986" width="7.109375" style="35" bestFit="1" customWidth="1"/>
    <col min="9987" max="9987" width="8.6640625" style="35" bestFit="1" customWidth="1"/>
    <col min="9988" max="9988" width="5.5546875" style="35" bestFit="1" customWidth="1"/>
    <col min="9989" max="9996" width="6.5546875" style="35" bestFit="1" customWidth="1"/>
    <col min="9997" max="9997" width="6.44140625" style="35" bestFit="1" customWidth="1"/>
    <col min="9998" max="9998" width="11.44140625" style="35" bestFit="1" customWidth="1"/>
    <col min="9999" max="10240" width="8.88671875" style="35"/>
    <col min="10241" max="10241" width="17.33203125" style="35" bestFit="1" customWidth="1"/>
    <col min="10242" max="10242" width="7.109375" style="35" bestFit="1" customWidth="1"/>
    <col min="10243" max="10243" width="8.6640625" style="35" bestFit="1" customWidth="1"/>
    <col min="10244" max="10244" width="5.5546875" style="35" bestFit="1" customWidth="1"/>
    <col min="10245" max="10252" width="6.5546875" style="35" bestFit="1" customWidth="1"/>
    <col min="10253" max="10253" width="6.44140625" style="35" bestFit="1" customWidth="1"/>
    <col min="10254" max="10254" width="11.44140625" style="35" bestFit="1" customWidth="1"/>
    <col min="10255" max="10496" width="8.88671875" style="35"/>
    <col min="10497" max="10497" width="17.33203125" style="35" bestFit="1" customWidth="1"/>
    <col min="10498" max="10498" width="7.109375" style="35" bestFit="1" customWidth="1"/>
    <col min="10499" max="10499" width="8.6640625" style="35" bestFit="1" customWidth="1"/>
    <col min="10500" max="10500" width="5.5546875" style="35" bestFit="1" customWidth="1"/>
    <col min="10501" max="10508" width="6.5546875" style="35" bestFit="1" customWidth="1"/>
    <col min="10509" max="10509" width="6.44140625" style="35" bestFit="1" customWidth="1"/>
    <col min="10510" max="10510" width="11.44140625" style="35" bestFit="1" customWidth="1"/>
    <col min="10511" max="10752" width="8.88671875" style="35"/>
    <col min="10753" max="10753" width="17.33203125" style="35" bestFit="1" customWidth="1"/>
    <col min="10754" max="10754" width="7.109375" style="35" bestFit="1" customWidth="1"/>
    <col min="10755" max="10755" width="8.6640625" style="35" bestFit="1" customWidth="1"/>
    <col min="10756" max="10756" width="5.5546875" style="35" bestFit="1" customWidth="1"/>
    <col min="10757" max="10764" width="6.5546875" style="35" bestFit="1" customWidth="1"/>
    <col min="10765" max="10765" width="6.44140625" style="35" bestFit="1" customWidth="1"/>
    <col min="10766" max="10766" width="11.44140625" style="35" bestFit="1" customWidth="1"/>
    <col min="10767" max="11008" width="8.88671875" style="35"/>
    <col min="11009" max="11009" width="17.33203125" style="35" bestFit="1" customWidth="1"/>
    <col min="11010" max="11010" width="7.109375" style="35" bestFit="1" customWidth="1"/>
    <col min="11011" max="11011" width="8.6640625" style="35" bestFit="1" customWidth="1"/>
    <col min="11012" max="11012" width="5.5546875" style="35" bestFit="1" customWidth="1"/>
    <col min="11013" max="11020" width="6.5546875" style="35" bestFit="1" customWidth="1"/>
    <col min="11021" max="11021" width="6.44140625" style="35" bestFit="1" customWidth="1"/>
    <col min="11022" max="11022" width="11.44140625" style="35" bestFit="1" customWidth="1"/>
    <col min="11023" max="11264" width="8.88671875" style="35"/>
    <col min="11265" max="11265" width="17.33203125" style="35" bestFit="1" customWidth="1"/>
    <col min="11266" max="11266" width="7.109375" style="35" bestFit="1" customWidth="1"/>
    <col min="11267" max="11267" width="8.6640625" style="35" bestFit="1" customWidth="1"/>
    <col min="11268" max="11268" width="5.5546875" style="35" bestFit="1" customWidth="1"/>
    <col min="11269" max="11276" width="6.5546875" style="35" bestFit="1" customWidth="1"/>
    <col min="11277" max="11277" width="6.44140625" style="35" bestFit="1" customWidth="1"/>
    <col min="11278" max="11278" width="11.44140625" style="35" bestFit="1" customWidth="1"/>
    <col min="11279" max="11520" width="8.88671875" style="35"/>
    <col min="11521" max="11521" width="17.33203125" style="35" bestFit="1" customWidth="1"/>
    <col min="11522" max="11522" width="7.109375" style="35" bestFit="1" customWidth="1"/>
    <col min="11523" max="11523" width="8.6640625" style="35" bestFit="1" customWidth="1"/>
    <col min="11524" max="11524" width="5.5546875" style="35" bestFit="1" customWidth="1"/>
    <col min="11525" max="11532" width="6.5546875" style="35" bestFit="1" customWidth="1"/>
    <col min="11533" max="11533" width="6.44140625" style="35" bestFit="1" customWidth="1"/>
    <col min="11534" max="11534" width="11.44140625" style="35" bestFit="1" customWidth="1"/>
    <col min="11535" max="11776" width="8.88671875" style="35"/>
    <col min="11777" max="11777" width="17.33203125" style="35" bestFit="1" customWidth="1"/>
    <col min="11778" max="11778" width="7.109375" style="35" bestFit="1" customWidth="1"/>
    <col min="11779" max="11779" width="8.6640625" style="35" bestFit="1" customWidth="1"/>
    <col min="11780" max="11780" width="5.5546875" style="35" bestFit="1" customWidth="1"/>
    <col min="11781" max="11788" width="6.5546875" style="35" bestFit="1" customWidth="1"/>
    <col min="11789" max="11789" width="6.44140625" style="35" bestFit="1" customWidth="1"/>
    <col min="11790" max="11790" width="11.44140625" style="35" bestFit="1" customWidth="1"/>
    <col min="11791" max="12032" width="8.88671875" style="35"/>
    <col min="12033" max="12033" width="17.33203125" style="35" bestFit="1" customWidth="1"/>
    <col min="12034" max="12034" width="7.109375" style="35" bestFit="1" customWidth="1"/>
    <col min="12035" max="12035" width="8.6640625" style="35" bestFit="1" customWidth="1"/>
    <col min="12036" max="12036" width="5.5546875" style="35" bestFit="1" customWidth="1"/>
    <col min="12037" max="12044" width="6.5546875" style="35" bestFit="1" customWidth="1"/>
    <col min="12045" max="12045" width="6.44140625" style="35" bestFit="1" customWidth="1"/>
    <col min="12046" max="12046" width="11.44140625" style="35" bestFit="1" customWidth="1"/>
    <col min="12047" max="12288" width="8.88671875" style="35"/>
    <col min="12289" max="12289" width="17.33203125" style="35" bestFit="1" customWidth="1"/>
    <col min="12290" max="12290" width="7.109375" style="35" bestFit="1" customWidth="1"/>
    <col min="12291" max="12291" width="8.6640625" style="35" bestFit="1" customWidth="1"/>
    <col min="12292" max="12292" width="5.5546875" style="35" bestFit="1" customWidth="1"/>
    <col min="12293" max="12300" width="6.5546875" style="35" bestFit="1" customWidth="1"/>
    <col min="12301" max="12301" width="6.44140625" style="35" bestFit="1" customWidth="1"/>
    <col min="12302" max="12302" width="11.44140625" style="35" bestFit="1" customWidth="1"/>
    <col min="12303" max="12544" width="8.88671875" style="35"/>
    <col min="12545" max="12545" width="17.33203125" style="35" bestFit="1" customWidth="1"/>
    <col min="12546" max="12546" width="7.109375" style="35" bestFit="1" customWidth="1"/>
    <col min="12547" max="12547" width="8.6640625" style="35" bestFit="1" customWidth="1"/>
    <col min="12548" max="12548" width="5.5546875" style="35" bestFit="1" customWidth="1"/>
    <col min="12549" max="12556" width="6.5546875" style="35" bestFit="1" customWidth="1"/>
    <col min="12557" max="12557" width="6.44140625" style="35" bestFit="1" customWidth="1"/>
    <col min="12558" max="12558" width="11.44140625" style="35" bestFit="1" customWidth="1"/>
    <col min="12559" max="12800" width="8.88671875" style="35"/>
    <col min="12801" max="12801" width="17.33203125" style="35" bestFit="1" customWidth="1"/>
    <col min="12802" max="12802" width="7.109375" style="35" bestFit="1" customWidth="1"/>
    <col min="12803" max="12803" width="8.6640625" style="35" bestFit="1" customWidth="1"/>
    <col min="12804" max="12804" width="5.5546875" style="35" bestFit="1" customWidth="1"/>
    <col min="12805" max="12812" width="6.5546875" style="35" bestFit="1" customWidth="1"/>
    <col min="12813" max="12813" width="6.44140625" style="35" bestFit="1" customWidth="1"/>
    <col min="12814" max="12814" width="11.44140625" style="35" bestFit="1" customWidth="1"/>
    <col min="12815" max="13056" width="8.88671875" style="35"/>
    <col min="13057" max="13057" width="17.33203125" style="35" bestFit="1" customWidth="1"/>
    <col min="13058" max="13058" width="7.109375" style="35" bestFit="1" customWidth="1"/>
    <col min="13059" max="13059" width="8.6640625" style="35" bestFit="1" customWidth="1"/>
    <col min="13060" max="13060" width="5.5546875" style="35" bestFit="1" customWidth="1"/>
    <col min="13061" max="13068" width="6.5546875" style="35" bestFit="1" customWidth="1"/>
    <col min="13069" max="13069" width="6.44140625" style="35" bestFit="1" customWidth="1"/>
    <col min="13070" max="13070" width="11.44140625" style="35" bestFit="1" customWidth="1"/>
    <col min="13071" max="13312" width="8.88671875" style="35"/>
    <col min="13313" max="13313" width="17.33203125" style="35" bestFit="1" customWidth="1"/>
    <col min="13314" max="13314" width="7.109375" style="35" bestFit="1" customWidth="1"/>
    <col min="13315" max="13315" width="8.6640625" style="35" bestFit="1" customWidth="1"/>
    <col min="13316" max="13316" width="5.5546875" style="35" bestFit="1" customWidth="1"/>
    <col min="13317" max="13324" width="6.5546875" style="35" bestFit="1" customWidth="1"/>
    <col min="13325" max="13325" width="6.44140625" style="35" bestFit="1" customWidth="1"/>
    <col min="13326" max="13326" width="11.44140625" style="35" bestFit="1" customWidth="1"/>
    <col min="13327" max="13568" width="8.88671875" style="35"/>
    <col min="13569" max="13569" width="17.33203125" style="35" bestFit="1" customWidth="1"/>
    <col min="13570" max="13570" width="7.109375" style="35" bestFit="1" customWidth="1"/>
    <col min="13571" max="13571" width="8.6640625" style="35" bestFit="1" customWidth="1"/>
    <col min="13572" max="13572" width="5.5546875" style="35" bestFit="1" customWidth="1"/>
    <col min="13573" max="13580" width="6.5546875" style="35" bestFit="1" customWidth="1"/>
    <col min="13581" max="13581" width="6.44140625" style="35" bestFit="1" customWidth="1"/>
    <col min="13582" max="13582" width="11.44140625" style="35" bestFit="1" customWidth="1"/>
    <col min="13583" max="13824" width="8.88671875" style="35"/>
    <col min="13825" max="13825" width="17.33203125" style="35" bestFit="1" customWidth="1"/>
    <col min="13826" max="13826" width="7.109375" style="35" bestFit="1" customWidth="1"/>
    <col min="13827" max="13827" width="8.6640625" style="35" bestFit="1" customWidth="1"/>
    <col min="13828" max="13828" width="5.5546875" style="35" bestFit="1" customWidth="1"/>
    <col min="13829" max="13836" width="6.5546875" style="35" bestFit="1" customWidth="1"/>
    <col min="13837" max="13837" width="6.44140625" style="35" bestFit="1" customWidth="1"/>
    <col min="13838" max="13838" width="11.44140625" style="35" bestFit="1" customWidth="1"/>
    <col min="13839" max="14080" width="8.88671875" style="35"/>
    <col min="14081" max="14081" width="17.33203125" style="35" bestFit="1" customWidth="1"/>
    <col min="14082" max="14082" width="7.109375" style="35" bestFit="1" customWidth="1"/>
    <col min="14083" max="14083" width="8.6640625" style="35" bestFit="1" customWidth="1"/>
    <col min="14084" max="14084" width="5.5546875" style="35" bestFit="1" customWidth="1"/>
    <col min="14085" max="14092" width="6.5546875" style="35" bestFit="1" customWidth="1"/>
    <col min="14093" max="14093" width="6.44140625" style="35" bestFit="1" customWidth="1"/>
    <col min="14094" max="14094" width="11.44140625" style="35" bestFit="1" customWidth="1"/>
    <col min="14095" max="14336" width="8.88671875" style="35"/>
    <col min="14337" max="14337" width="17.33203125" style="35" bestFit="1" customWidth="1"/>
    <col min="14338" max="14338" width="7.109375" style="35" bestFit="1" customWidth="1"/>
    <col min="14339" max="14339" width="8.6640625" style="35" bestFit="1" customWidth="1"/>
    <col min="14340" max="14340" width="5.5546875" style="35" bestFit="1" customWidth="1"/>
    <col min="14341" max="14348" width="6.5546875" style="35" bestFit="1" customWidth="1"/>
    <col min="14349" max="14349" width="6.44140625" style="35" bestFit="1" customWidth="1"/>
    <col min="14350" max="14350" width="11.44140625" style="35" bestFit="1" customWidth="1"/>
    <col min="14351" max="14592" width="8.88671875" style="35"/>
    <col min="14593" max="14593" width="17.33203125" style="35" bestFit="1" customWidth="1"/>
    <col min="14594" max="14594" width="7.109375" style="35" bestFit="1" customWidth="1"/>
    <col min="14595" max="14595" width="8.6640625" style="35" bestFit="1" customWidth="1"/>
    <col min="14596" max="14596" width="5.5546875" style="35" bestFit="1" customWidth="1"/>
    <col min="14597" max="14604" width="6.5546875" style="35" bestFit="1" customWidth="1"/>
    <col min="14605" max="14605" width="6.44140625" style="35" bestFit="1" customWidth="1"/>
    <col min="14606" max="14606" width="11.44140625" style="35" bestFit="1" customWidth="1"/>
    <col min="14607" max="14848" width="8.88671875" style="35"/>
    <col min="14849" max="14849" width="17.33203125" style="35" bestFit="1" customWidth="1"/>
    <col min="14850" max="14850" width="7.109375" style="35" bestFit="1" customWidth="1"/>
    <col min="14851" max="14851" width="8.6640625" style="35" bestFit="1" customWidth="1"/>
    <col min="14852" max="14852" width="5.5546875" style="35" bestFit="1" customWidth="1"/>
    <col min="14853" max="14860" width="6.5546875" style="35" bestFit="1" customWidth="1"/>
    <col min="14861" max="14861" width="6.44140625" style="35" bestFit="1" customWidth="1"/>
    <col min="14862" max="14862" width="11.44140625" style="35" bestFit="1" customWidth="1"/>
    <col min="14863" max="15104" width="8.88671875" style="35"/>
    <col min="15105" max="15105" width="17.33203125" style="35" bestFit="1" customWidth="1"/>
    <col min="15106" max="15106" width="7.109375" style="35" bestFit="1" customWidth="1"/>
    <col min="15107" max="15107" width="8.6640625" style="35" bestFit="1" customWidth="1"/>
    <col min="15108" max="15108" width="5.5546875" style="35" bestFit="1" customWidth="1"/>
    <col min="15109" max="15116" width="6.5546875" style="35" bestFit="1" customWidth="1"/>
    <col min="15117" max="15117" width="6.44140625" style="35" bestFit="1" customWidth="1"/>
    <col min="15118" max="15118" width="11.44140625" style="35" bestFit="1" customWidth="1"/>
    <col min="15119" max="15360" width="8.88671875" style="35"/>
    <col min="15361" max="15361" width="17.33203125" style="35" bestFit="1" customWidth="1"/>
    <col min="15362" max="15362" width="7.109375" style="35" bestFit="1" customWidth="1"/>
    <col min="15363" max="15363" width="8.6640625" style="35" bestFit="1" customWidth="1"/>
    <col min="15364" max="15364" width="5.5546875" style="35" bestFit="1" customWidth="1"/>
    <col min="15365" max="15372" width="6.5546875" style="35" bestFit="1" customWidth="1"/>
    <col min="15373" max="15373" width="6.44140625" style="35" bestFit="1" customWidth="1"/>
    <col min="15374" max="15374" width="11.44140625" style="35" bestFit="1" customWidth="1"/>
    <col min="15375" max="15616" width="8.88671875" style="35"/>
    <col min="15617" max="15617" width="17.33203125" style="35" bestFit="1" customWidth="1"/>
    <col min="15618" max="15618" width="7.109375" style="35" bestFit="1" customWidth="1"/>
    <col min="15619" max="15619" width="8.6640625" style="35" bestFit="1" customWidth="1"/>
    <col min="15620" max="15620" width="5.5546875" style="35" bestFit="1" customWidth="1"/>
    <col min="15621" max="15628" width="6.5546875" style="35" bestFit="1" customWidth="1"/>
    <col min="15629" max="15629" width="6.44140625" style="35" bestFit="1" customWidth="1"/>
    <col min="15630" max="15630" width="11.44140625" style="35" bestFit="1" customWidth="1"/>
    <col min="15631" max="15872" width="8.88671875" style="35"/>
    <col min="15873" max="15873" width="17.33203125" style="35" bestFit="1" customWidth="1"/>
    <col min="15874" max="15874" width="7.109375" style="35" bestFit="1" customWidth="1"/>
    <col min="15875" max="15875" width="8.6640625" style="35" bestFit="1" customWidth="1"/>
    <col min="15876" max="15876" width="5.5546875" style="35" bestFit="1" customWidth="1"/>
    <col min="15877" max="15884" width="6.5546875" style="35" bestFit="1" customWidth="1"/>
    <col min="15885" max="15885" width="6.44140625" style="35" bestFit="1" customWidth="1"/>
    <col min="15886" max="15886" width="11.44140625" style="35" bestFit="1" customWidth="1"/>
    <col min="15887" max="16128" width="8.88671875" style="35"/>
    <col min="16129" max="16129" width="17.33203125" style="35" bestFit="1" customWidth="1"/>
    <col min="16130" max="16130" width="7.109375" style="35" bestFit="1" customWidth="1"/>
    <col min="16131" max="16131" width="8.6640625" style="35" bestFit="1" customWidth="1"/>
    <col min="16132" max="16132" width="5.5546875" style="35" bestFit="1" customWidth="1"/>
    <col min="16133" max="16140" width="6.5546875" style="35" bestFit="1" customWidth="1"/>
    <col min="16141" max="16141" width="6.44140625" style="35" bestFit="1" customWidth="1"/>
    <col min="16142" max="16142" width="11.44140625" style="35" bestFit="1" customWidth="1"/>
    <col min="16143" max="16384" width="8.88671875" style="35"/>
  </cols>
  <sheetData>
    <row r="1" spans="1:14">
      <c r="A1" s="1458" t="s">
        <v>5207</v>
      </c>
    </row>
    <row r="2" spans="1:14" ht="17.399999999999999">
      <c r="A2" s="295" t="s">
        <v>1575</v>
      </c>
      <c r="B2" s="1669" t="s">
        <v>4141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</row>
    <row r="3" spans="1:14" ht="18" thickBot="1">
      <c r="A3" s="427"/>
      <c r="B3" s="1686" t="s">
        <v>4142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</row>
    <row r="4" spans="1:14">
      <c r="A4" s="401"/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</row>
    <row r="5" spans="1:14" ht="13.8" thickBot="1">
      <c r="A5" s="296"/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</row>
    <row r="6" spans="1:14">
      <c r="A6" s="296" t="s">
        <v>4143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</row>
    <row r="7" spans="1:14" ht="13.8" thickBot="1">
      <c r="A7" s="296" t="s">
        <v>4005</v>
      </c>
      <c r="B7" s="269"/>
      <c r="C7" s="1681" t="s">
        <v>1574</v>
      </c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</row>
    <row r="8" spans="1:14">
      <c r="A8" s="296" t="s">
        <v>3860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</row>
    <row r="9" spans="1:14" ht="28.95" customHeight="1" thickBot="1">
      <c r="A9" s="403"/>
      <c r="B9" s="403" t="s">
        <v>196</v>
      </c>
      <c r="C9" s="403" t="s">
        <v>1573</v>
      </c>
      <c r="D9" s="403" t="s">
        <v>1572</v>
      </c>
      <c r="E9" s="403" t="s">
        <v>1571</v>
      </c>
      <c r="F9" s="403" t="s">
        <v>1570</v>
      </c>
      <c r="G9" s="403" t="s">
        <v>1569</v>
      </c>
      <c r="H9" s="403" t="s">
        <v>1568</v>
      </c>
      <c r="I9" s="403" t="s">
        <v>1567</v>
      </c>
      <c r="J9" s="403" t="s">
        <v>1566</v>
      </c>
      <c r="K9" s="403" t="s">
        <v>1565</v>
      </c>
      <c r="L9" s="403" t="s">
        <v>1564</v>
      </c>
      <c r="M9" s="403" t="s">
        <v>1563</v>
      </c>
      <c r="N9" s="403" t="s">
        <v>1535</v>
      </c>
    </row>
    <row r="10" spans="1:14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</row>
    <row r="11" spans="1:14" ht="13.8">
      <c r="A11" s="440" t="s">
        <v>1553</v>
      </c>
      <c r="B11" s="441">
        <v>242005</v>
      </c>
      <c r="C11" s="441">
        <v>165</v>
      </c>
      <c r="D11" s="441">
        <v>954</v>
      </c>
      <c r="E11" s="441">
        <v>1551</v>
      </c>
      <c r="F11" s="441">
        <v>2974</v>
      </c>
      <c r="G11" s="441">
        <v>9249</v>
      </c>
      <c r="H11" s="441">
        <v>38995</v>
      </c>
      <c r="I11" s="441">
        <v>97002</v>
      </c>
      <c r="J11" s="441">
        <v>70171</v>
      </c>
      <c r="K11" s="441">
        <v>19337</v>
      </c>
      <c r="L11" s="441">
        <v>1208</v>
      </c>
      <c r="M11" s="441">
        <v>0</v>
      </c>
      <c r="N11" s="441">
        <v>399</v>
      </c>
    </row>
    <row r="12" spans="1:14" ht="13.8">
      <c r="A12" s="442" t="s">
        <v>1498</v>
      </c>
      <c r="B12" s="443">
        <v>902</v>
      </c>
      <c r="C12" s="443">
        <v>1</v>
      </c>
      <c r="D12" s="443">
        <v>5</v>
      </c>
      <c r="E12" s="443">
        <v>12</v>
      </c>
      <c r="F12" s="443">
        <v>14</v>
      </c>
      <c r="G12" s="443">
        <v>43</v>
      </c>
      <c r="H12" s="443">
        <v>183</v>
      </c>
      <c r="I12" s="443">
        <v>377</v>
      </c>
      <c r="J12" s="443">
        <v>212</v>
      </c>
      <c r="K12" s="443">
        <v>50</v>
      </c>
      <c r="L12" s="443">
        <v>1</v>
      </c>
      <c r="M12" s="443">
        <v>0</v>
      </c>
      <c r="N12" s="443">
        <v>4</v>
      </c>
    </row>
    <row r="13" spans="1:14" ht="13.8">
      <c r="A13" s="442" t="s">
        <v>1497</v>
      </c>
      <c r="B13" s="443">
        <v>31506</v>
      </c>
      <c r="C13" s="443">
        <v>17</v>
      </c>
      <c r="D13" s="443">
        <v>134</v>
      </c>
      <c r="E13" s="443">
        <v>196</v>
      </c>
      <c r="F13" s="443">
        <v>351</v>
      </c>
      <c r="G13" s="443">
        <v>1232</v>
      </c>
      <c r="H13" s="443">
        <v>5628</v>
      </c>
      <c r="I13" s="443">
        <v>13493</v>
      </c>
      <c r="J13" s="443">
        <v>8509</v>
      </c>
      <c r="K13" s="443">
        <v>1825</v>
      </c>
      <c r="L13" s="443">
        <v>84</v>
      </c>
      <c r="M13" s="443">
        <v>0</v>
      </c>
      <c r="N13" s="443">
        <v>37</v>
      </c>
    </row>
    <row r="14" spans="1:14" ht="13.8">
      <c r="A14" s="442" t="s">
        <v>1496</v>
      </c>
      <c r="B14" s="443">
        <v>56898</v>
      </c>
      <c r="C14" s="443">
        <v>39</v>
      </c>
      <c r="D14" s="443">
        <v>212</v>
      </c>
      <c r="E14" s="443">
        <v>282</v>
      </c>
      <c r="F14" s="443">
        <v>629</v>
      </c>
      <c r="G14" s="443">
        <v>2055</v>
      </c>
      <c r="H14" s="443">
        <v>8945</v>
      </c>
      <c r="I14" s="443">
        <v>23104</v>
      </c>
      <c r="J14" s="443">
        <v>16760</v>
      </c>
      <c r="K14" s="443">
        <v>4543</v>
      </c>
      <c r="L14" s="443">
        <v>255</v>
      </c>
      <c r="M14" s="443">
        <v>0</v>
      </c>
      <c r="N14" s="443">
        <v>74</v>
      </c>
    </row>
    <row r="15" spans="1:14" ht="13.8">
      <c r="A15" s="442" t="s">
        <v>1495</v>
      </c>
      <c r="B15" s="443">
        <v>58140</v>
      </c>
      <c r="C15" s="443">
        <v>42</v>
      </c>
      <c r="D15" s="443">
        <v>201</v>
      </c>
      <c r="E15" s="443">
        <v>346</v>
      </c>
      <c r="F15" s="443">
        <v>652</v>
      </c>
      <c r="G15" s="443">
        <v>1989</v>
      </c>
      <c r="H15" s="443">
        <v>8761</v>
      </c>
      <c r="I15" s="443">
        <v>23259</v>
      </c>
      <c r="J15" s="443">
        <v>17442</v>
      </c>
      <c r="K15" s="443">
        <v>5024</v>
      </c>
      <c r="L15" s="443">
        <v>327</v>
      </c>
      <c r="M15" s="443">
        <v>0</v>
      </c>
      <c r="N15" s="443">
        <v>97</v>
      </c>
    </row>
    <row r="16" spans="1:14" ht="13.8">
      <c r="A16" s="442" t="s">
        <v>1494</v>
      </c>
      <c r="B16" s="443">
        <v>53625</v>
      </c>
      <c r="C16" s="443">
        <v>34</v>
      </c>
      <c r="D16" s="443">
        <v>199</v>
      </c>
      <c r="E16" s="443">
        <v>352</v>
      </c>
      <c r="F16" s="443">
        <v>688</v>
      </c>
      <c r="G16" s="443">
        <v>2008</v>
      </c>
      <c r="H16" s="443">
        <v>8619</v>
      </c>
      <c r="I16" s="443">
        <v>21082</v>
      </c>
      <c r="J16" s="443">
        <v>15780</v>
      </c>
      <c r="K16" s="443">
        <v>4492</v>
      </c>
      <c r="L16" s="443">
        <v>296</v>
      </c>
      <c r="M16" s="443">
        <v>0</v>
      </c>
      <c r="N16" s="443">
        <v>75</v>
      </c>
    </row>
    <row r="17" spans="1:14" ht="13.8">
      <c r="A17" s="442" t="s">
        <v>1493</v>
      </c>
      <c r="B17" s="443">
        <v>31614</v>
      </c>
      <c r="C17" s="443">
        <v>27</v>
      </c>
      <c r="D17" s="443">
        <v>150</v>
      </c>
      <c r="E17" s="443">
        <v>267</v>
      </c>
      <c r="F17" s="443">
        <v>460</v>
      </c>
      <c r="G17" s="443">
        <v>1468</v>
      </c>
      <c r="H17" s="443">
        <v>5242</v>
      </c>
      <c r="I17" s="443">
        <v>12208</v>
      </c>
      <c r="J17" s="443">
        <v>8882</v>
      </c>
      <c r="K17" s="443">
        <v>2675</v>
      </c>
      <c r="L17" s="443">
        <v>181</v>
      </c>
      <c r="M17" s="443">
        <v>0</v>
      </c>
      <c r="N17" s="443">
        <v>54</v>
      </c>
    </row>
    <row r="18" spans="1:14" ht="13.8">
      <c r="A18" s="442" t="s">
        <v>1492</v>
      </c>
      <c r="B18" s="443">
        <v>8814</v>
      </c>
      <c r="C18" s="443">
        <v>5</v>
      </c>
      <c r="D18" s="443">
        <v>50</v>
      </c>
      <c r="E18" s="443">
        <v>87</v>
      </c>
      <c r="F18" s="443">
        <v>165</v>
      </c>
      <c r="G18" s="443">
        <v>421</v>
      </c>
      <c r="H18" s="443">
        <v>1530</v>
      </c>
      <c r="I18" s="443">
        <v>3286</v>
      </c>
      <c r="J18" s="443">
        <v>2472</v>
      </c>
      <c r="K18" s="443">
        <v>698</v>
      </c>
      <c r="L18" s="443">
        <v>62</v>
      </c>
      <c r="M18" s="443">
        <v>0</v>
      </c>
      <c r="N18" s="443">
        <v>38</v>
      </c>
    </row>
    <row r="19" spans="1:14" ht="13.8">
      <c r="A19" s="442" t="s">
        <v>1491</v>
      </c>
      <c r="B19" s="443">
        <v>448</v>
      </c>
      <c r="C19" s="443">
        <v>0</v>
      </c>
      <c r="D19" s="443">
        <v>3</v>
      </c>
      <c r="E19" s="443">
        <v>7</v>
      </c>
      <c r="F19" s="443">
        <v>14</v>
      </c>
      <c r="G19" s="443">
        <v>29</v>
      </c>
      <c r="H19" s="443">
        <v>76</v>
      </c>
      <c r="I19" s="443">
        <v>182</v>
      </c>
      <c r="J19" s="443">
        <v>100</v>
      </c>
      <c r="K19" s="443">
        <v>29</v>
      </c>
      <c r="L19" s="443">
        <v>2</v>
      </c>
      <c r="M19" s="443">
        <v>0</v>
      </c>
      <c r="N19" s="443">
        <v>6</v>
      </c>
    </row>
    <row r="20" spans="1:14" ht="13.8">
      <c r="A20" s="442" t="s">
        <v>1490</v>
      </c>
      <c r="B20" s="443">
        <v>12</v>
      </c>
      <c r="C20" s="443">
        <v>0</v>
      </c>
      <c r="D20" s="443">
        <v>0</v>
      </c>
      <c r="E20" s="443">
        <v>1</v>
      </c>
      <c r="F20" s="443">
        <v>1</v>
      </c>
      <c r="G20" s="443">
        <v>2</v>
      </c>
      <c r="H20" s="443">
        <v>3</v>
      </c>
      <c r="I20" s="443">
        <v>3</v>
      </c>
      <c r="J20" s="443">
        <v>1</v>
      </c>
      <c r="K20" s="443">
        <v>0</v>
      </c>
      <c r="L20" s="443">
        <v>0</v>
      </c>
      <c r="M20" s="443">
        <v>0</v>
      </c>
      <c r="N20" s="443">
        <v>1</v>
      </c>
    </row>
    <row r="21" spans="1:14" ht="13.8">
      <c r="A21" s="442" t="s">
        <v>4111</v>
      </c>
      <c r="B21" s="443">
        <v>46</v>
      </c>
      <c r="C21" s="443">
        <v>0</v>
      </c>
      <c r="D21" s="443">
        <v>0</v>
      </c>
      <c r="E21" s="443">
        <v>1</v>
      </c>
      <c r="F21" s="443">
        <v>0</v>
      </c>
      <c r="G21" s="443">
        <v>2</v>
      </c>
      <c r="H21" s="443">
        <v>8</v>
      </c>
      <c r="I21" s="443">
        <v>8</v>
      </c>
      <c r="J21" s="443">
        <v>13</v>
      </c>
      <c r="K21" s="443">
        <v>1</v>
      </c>
      <c r="L21" s="443">
        <v>0</v>
      </c>
      <c r="M21" s="443">
        <v>0</v>
      </c>
      <c r="N21" s="443">
        <v>13</v>
      </c>
    </row>
    <row r="22" spans="1:14">
      <c r="A22" s="303"/>
      <c r="B22" s="303"/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</row>
    <row r="23" spans="1:14" ht="13.8">
      <c r="A23" s="444" t="s">
        <v>11</v>
      </c>
      <c r="B23" s="445">
        <v>123402</v>
      </c>
      <c r="C23" s="445">
        <v>90</v>
      </c>
      <c r="D23" s="445">
        <v>516</v>
      </c>
      <c r="E23" s="445">
        <v>808</v>
      </c>
      <c r="F23" s="445">
        <v>1568</v>
      </c>
      <c r="G23" s="445">
        <v>4547</v>
      </c>
      <c r="H23" s="445">
        <v>17314</v>
      </c>
      <c r="I23" s="445">
        <v>46545</v>
      </c>
      <c r="J23" s="445">
        <v>38921</v>
      </c>
      <c r="K23" s="445">
        <v>12087</v>
      </c>
      <c r="L23" s="445">
        <v>809</v>
      </c>
      <c r="M23" s="445">
        <v>0</v>
      </c>
      <c r="N23" s="445">
        <v>197</v>
      </c>
    </row>
    <row r="24" spans="1:14" ht="13.8">
      <c r="A24" s="442" t="s">
        <v>1498</v>
      </c>
      <c r="B24" s="443">
        <v>463</v>
      </c>
      <c r="C24" s="443">
        <v>0</v>
      </c>
      <c r="D24" s="443">
        <v>2</v>
      </c>
      <c r="E24" s="443">
        <v>6</v>
      </c>
      <c r="F24" s="443">
        <v>8</v>
      </c>
      <c r="G24" s="443">
        <v>18</v>
      </c>
      <c r="H24" s="443">
        <v>82</v>
      </c>
      <c r="I24" s="443">
        <v>188</v>
      </c>
      <c r="J24" s="443">
        <v>126</v>
      </c>
      <c r="K24" s="443">
        <v>31</v>
      </c>
      <c r="L24" s="443">
        <v>0</v>
      </c>
      <c r="M24" s="443">
        <v>0</v>
      </c>
      <c r="N24" s="443">
        <v>2</v>
      </c>
    </row>
    <row r="25" spans="1:14" ht="13.8">
      <c r="A25" s="442" t="s">
        <v>1497</v>
      </c>
      <c r="B25" s="443">
        <v>16147</v>
      </c>
      <c r="C25" s="443">
        <v>9</v>
      </c>
      <c r="D25" s="443">
        <v>77</v>
      </c>
      <c r="E25" s="443">
        <v>99</v>
      </c>
      <c r="F25" s="443">
        <v>188</v>
      </c>
      <c r="G25" s="443">
        <v>659</v>
      </c>
      <c r="H25" s="443">
        <v>2591</v>
      </c>
      <c r="I25" s="443">
        <v>6588</v>
      </c>
      <c r="J25" s="443">
        <v>4719</v>
      </c>
      <c r="K25" s="443">
        <v>1136</v>
      </c>
      <c r="L25" s="443">
        <v>61</v>
      </c>
      <c r="M25" s="443">
        <v>0</v>
      </c>
      <c r="N25" s="443">
        <v>20</v>
      </c>
    </row>
    <row r="26" spans="1:14" ht="13.8">
      <c r="A26" s="442" t="s">
        <v>1496</v>
      </c>
      <c r="B26" s="443">
        <v>29067</v>
      </c>
      <c r="C26" s="443">
        <v>22</v>
      </c>
      <c r="D26" s="443">
        <v>103</v>
      </c>
      <c r="E26" s="443">
        <v>153</v>
      </c>
      <c r="F26" s="443">
        <v>340</v>
      </c>
      <c r="G26" s="443">
        <v>1004</v>
      </c>
      <c r="H26" s="443">
        <v>3971</v>
      </c>
      <c r="I26" s="443">
        <v>11122</v>
      </c>
      <c r="J26" s="443">
        <v>9300</v>
      </c>
      <c r="K26" s="443">
        <v>2854</v>
      </c>
      <c r="L26" s="443">
        <v>167</v>
      </c>
      <c r="M26" s="443">
        <v>0</v>
      </c>
      <c r="N26" s="443">
        <v>31</v>
      </c>
    </row>
    <row r="27" spans="1:14" ht="13.8">
      <c r="A27" s="442" t="s">
        <v>1495</v>
      </c>
      <c r="B27" s="443">
        <v>29576</v>
      </c>
      <c r="C27" s="443">
        <v>22</v>
      </c>
      <c r="D27" s="443">
        <v>113</v>
      </c>
      <c r="E27" s="443">
        <v>178</v>
      </c>
      <c r="F27" s="443">
        <v>360</v>
      </c>
      <c r="G27" s="443">
        <v>964</v>
      </c>
      <c r="H27" s="443">
        <v>3815</v>
      </c>
      <c r="I27" s="443">
        <v>11034</v>
      </c>
      <c r="J27" s="443">
        <v>9655</v>
      </c>
      <c r="K27" s="443">
        <v>3165</v>
      </c>
      <c r="L27" s="443">
        <v>225</v>
      </c>
      <c r="M27" s="443">
        <v>0</v>
      </c>
      <c r="N27" s="443">
        <v>45</v>
      </c>
    </row>
    <row r="28" spans="1:14" ht="13.8">
      <c r="A28" s="442" t="s">
        <v>1494</v>
      </c>
      <c r="B28" s="443">
        <v>27292</v>
      </c>
      <c r="C28" s="443">
        <v>17</v>
      </c>
      <c r="D28" s="443">
        <v>109</v>
      </c>
      <c r="E28" s="443">
        <v>194</v>
      </c>
      <c r="F28" s="443">
        <v>342</v>
      </c>
      <c r="G28" s="443">
        <v>938</v>
      </c>
      <c r="H28" s="443">
        <v>3800</v>
      </c>
      <c r="I28" s="443">
        <v>10058</v>
      </c>
      <c r="J28" s="443">
        <v>8809</v>
      </c>
      <c r="K28" s="443">
        <v>2794</v>
      </c>
      <c r="L28" s="443">
        <v>195</v>
      </c>
      <c r="M28" s="443">
        <v>0</v>
      </c>
      <c r="N28" s="443">
        <v>36</v>
      </c>
    </row>
    <row r="29" spans="1:14" ht="13.8">
      <c r="A29" s="442" t="s">
        <v>1493</v>
      </c>
      <c r="B29" s="443">
        <v>16065</v>
      </c>
      <c r="C29" s="443">
        <v>17</v>
      </c>
      <c r="D29" s="443">
        <v>84</v>
      </c>
      <c r="E29" s="443">
        <v>131</v>
      </c>
      <c r="F29" s="443">
        <v>234</v>
      </c>
      <c r="G29" s="443">
        <v>736</v>
      </c>
      <c r="H29" s="443">
        <v>2303</v>
      </c>
      <c r="I29" s="443">
        <v>5832</v>
      </c>
      <c r="J29" s="443">
        <v>4902</v>
      </c>
      <c r="K29" s="443">
        <v>1671</v>
      </c>
      <c r="L29" s="443">
        <v>124</v>
      </c>
      <c r="M29" s="443">
        <v>0</v>
      </c>
      <c r="N29" s="443">
        <v>31</v>
      </c>
    </row>
    <row r="30" spans="1:14" ht="13.8">
      <c r="A30" s="442" t="s">
        <v>1492</v>
      </c>
      <c r="B30" s="443">
        <v>4547</v>
      </c>
      <c r="C30" s="443">
        <v>3</v>
      </c>
      <c r="D30" s="443">
        <v>26</v>
      </c>
      <c r="E30" s="443">
        <v>42</v>
      </c>
      <c r="F30" s="443">
        <v>89</v>
      </c>
      <c r="G30" s="443">
        <v>213</v>
      </c>
      <c r="H30" s="443">
        <v>709</v>
      </c>
      <c r="I30" s="443">
        <v>1639</v>
      </c>
      <c r="J30" s="443">
        <v>1352</v>
      </c>
      <c r="K30" s="443">
        <v>419</v>
      </c>
      <c r="L30" s="443">
        <v>36</v>
      </c>
      <c r="M30" s="443">
        <v>0</v>
      </c>
      <c r="N30" s="443">
        <v>19</v>
      </c>
    </row>
    <row r="31" spans="1:14" ht="13.8">
      <c r="A31" s="442" t="s">
        <v>1491</v>
      </c>
      <c r="B31" s="443">
        <v>206</v>
      </c>
      <c r="C31" s="443">
        <v>0</v>
      </c>
      <c r="D31" s="443">
        <v>2</v>
      </c>
      <c r="E31" s="443">
        <v>4</v>
      </c>
      <c r="F31" s="443">
        <v>6</v>
      </c>
      <c r="G31" s="443">
        <v>13</v>
      </c>
      <c r="H31" s="443">
        <v>36</v>
      </c>
      <c r="I31" s="443">
        <v>76</v>
      </c>
      <c r="J31" s="443">
        <v>49</v>
      </c>
      <c r="K31" s="443">
        <v>16</v>
      </c>
      <c r="L31" s="443">
        <v>1</v>
      </c>
      <c r="M31" s="443">
        <v>0</v>
      </c>
      <c r="N31" s="443">
        <v>3</v>
      </c>
    </row>
    <row r="32" spans="1:14" ht="13.8">
      <c r="A32" s="442" t="s">
        <v>1490</v>
      </c>
      <c r="B32" s="443">
        <v>7</v>
      </c>
      <c r="C32" s="443">
        <v>0</v>
      </c>
      <c r="D32" s="443">
        <v>0</v>
      </c>
      <c r="E32" s="443">
        <v>0</v>
      </c>
      <c r="F32" s="443">
        <v>1</v>
      </c>
      <c r="G32" s="443">
        <v>1</v>
      </c>
      <c r="H32" s="443">
        <v>2</v>
      </c>
      <c r="I32" s="443">
        <v>2</v>
      </c>
      <c r="J32" s="443">
        <v>0</v>
      </c>
      <c r="K32" s="443">
        <v>0</v>
      </c>
      <c r="L32" s="443">
        <v>0</v>
      </c>
      <c r="M32" s="443">
        <v>0</v>
      </c>
      <c r="N32" s="443">
        <v>1</v>
      </c>
    </row>
    <row r="33" spans="1:14" ht="13.8">
      <c r="A33" s="442" t="s">
        <v>4111</v>
      </c>
      <c r="B33" s="443">
        <v>32</v>
      </c>
      <c r="C33" s="443">
        <v>0</v>
      </c>
      <c r="D33" s="443">
        <v>0</v>
      </c>
      <c r="E33" s="443">
        <v>1</v>
      </c>
      <c r="F33" s="443">
        <v>0</v>
      </c>
      <c r="G33" s="443">
        <v>1</v>
      </c>
      <c r="H33" s="443">
        <v>5</v>
      </c>
      <c r="I33" s="443">
        <v>6</v>
      </c>
      <c r="J33" s="443">
        <v>9</v>
      </c>
      <c r="K33" s="443">
        <v>1</v>
      </c>
      <c r="L33" s="443">
        <v>0</v>
      </c>
      <c r="M33" s="443">
        <v>0</v>
      </c>
      <c r="N33" s="443">
        <v>9</v>
      </c>
    </row>
    <row r="34" spans="1:14">
      <c r="A34" s="303"/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</row>
    <row r="35" spans="1:14" ht="13.8">
      <c r="A35" s="444" t="s">
        <v>12</v>
      </c>
      <c r="B35" s="445">
        <v>118585</v>
      </c>
      <c r="C35" s="445">
        <v>73</v>
      </c>
      <c r="D35" s="445">
        <v>438</v>
      </c>
      <c r="E35" s="445">
        <v>742</v>
      </c>
      <c r="F35" s="445">
        <v>1403</v>
      </c>
      <c r="G35" s="445">
        <v>4701</v>
      </c>
      <c r="H35" s="445">
        <v>21672</v>
      </c>
      <c r="I35" s="445">
        <v>50455</v>
      </c>
      <c r="J35" s="445">
        <v>31250</v>
      </c>
      <c r="K35" s="445">
        <v>7250</v>
      </c>
      <c r="L35" s="445">
        <v>399</v>
      </c>
      <c r="M35" s="445">
        <v>0</v>
      </c>
      <c r="N35" s="445">
        <v>202</v>
      </c>
    </row>
    <row r="36" spans="1:14" ht="13.8">
      <c r="A36" s="442" t="s">
        <v>1498</v>
      </c>
      <c r="B36" s="443">
        <v>439</v>
      </c>
      <c r="C36" s="443">
        <v>1</v>
      </c>
      <c r="D36" s="443">
        <v>3</v>
      </c>
      <c r="E36" s="443">
        <v>6</v>
      </c>
      <c r="F36" s="443">
        <v>6</v>
      </c>
      <c r="G36" s="443">
        <v>25</v>
      </c>
      <c r="H36" s="443">
        <v>101</v>
      </c>
      <c r="I36" s="443">
        <v>189</v>
      </c>
      <c r="J36" s="443">
        <v>86</v>
      </c>
      <c r="K36" s="443">
        <v>19</v>
      </c>
      <c r="L36" s="443">
        <v>1</v>
      </c>
      <c r="M36" s="443">
        <v>0</v>
      </c>
      <c r="N36" s="443">
        <v>2</v>
      </c>
    </row>
    <row r="37" spans="1:14" ht="13.8">
      <c r="A37" s="442" t="s">
        <v>1497</v>
      </c>
      <c r="B37" s="443">
        <v>15353</v>
      </c>
      <c r="C37" s="443">
        <v>7</v>
      </c>
      <c r="D37" s="443">
        <v>57</v>
      </c>
      <c r="E37" s="443">
        <v>96</v>
      </c>
      <c r="F37" s="443">
        <v>162</v>
      </c>
      <c r="G37" s="443">
        <v>573</v>
      </c>
      <c r="H37" s="443">
        <v>3034</v>
      </c>
      <c r="I37" s="443">
        <v>6905</v>
      </c>
      <c r="J37" s="443">
        <v>3790</v>
      </c>
      <c r="K37" s="443">
        <v>689</v>
      </c>
      <c r="L37" s="443">
        <v>23</v>
      </c>
      <c r="M37" s="443">
        <v>0</v>
      </c>
      <c r="N37" s="443">
        <v>17</v>
      </c>
    </row>
    <row r="38" spans="1:14" ht="13.8">
      <c r="A38" s="442" t="s">
        <v>1496</v>
      </c>
      <c r="B38" s="443">
        <v>27827</v>
      </c>
      <c r="C38" s="443">
        <v>17</v>
      </c>
      <c r="D38" s="443">
        <v>109</v>
      </c>
      <c r="E38" s="443">
        <v>129</v>
      </c>
      <c r="F38" s="443">
        <v>289</v>
      </c>
      <c r="G38" s="443">
        <v>1051</v>
      </c>
      <c r="H38" s="443">
        <v>4971</v>
      </c>
      <c r="I38" s="443">
        <v>11981</v>
      </c>
      <c r="J38" s="443">
        <v>7460</v>
      </c>
      <c r="K38" s="443">
        <v>1689</v>
      </c>
      <c r="L38" s="443">
        <v>88</v>
      </c>
      <c r="M38" s="443">
        <v>0</v>
      </c>
      <c r="N38" s="443">
        <v>43</v>
      </c>
    </row>
    <row r="39" spans="1:14" ht="13.8">
      <c r="A39" s="442" t="s">
        <v>1495</v>
      </c>
      <c r="B39" s="443">
        <v>28562</v>
      </c>
      <c r="C39" s="443">
        <v>20</v>
      </c>
      <c r="D39" s="443">
        <v>88</v>
      </c>
      <c r="E39" s="443">
        <v>168</v>
      </c>
      <c r="F39" s="443">
        <v>292</v>
      </c>
      <c r="G39" s="443">
        <v>1025</v>
      </c>
      <c r="H39" s="443">
        <v>4945</v>
      </c>
      <c r="I39" s="443">
        <v>12224</v>
      </c>
      <c r="J39" s="443">
        <v>7787</v>
      </c>
      <c r="K39" s="443">
        <v>1859</v>
      </c>
      <c r="L39" s="443">
        <v>102</v>
      </c>
      <c r="M39" s="443">
        <v>0</v>
      </c>
      <c r="N39" s="443">
        <v>52</v>
      </c>
    </row>
    <row r="40" spans="1:14" ht="13.8">
      <c r="A40" s="442" t="s">
        <v>1494</v>
      </c>
      <c r="B40" s="443">
        <v>26329</v>
      </c>
      <c r="C40" s="443">
        <v>16</v>
      </c>
      <c r="D40" s="443">
        <v>90</v>
      </c>
      <c r="E40" s="443">
        <v>158</v>
      </c>
      <c r="F40" s="443">
        <v>344</v>
      </c>
      <c r="G40" s="443">
        <v>1070</v>
      </c>
      <c r="H40" s="443">
        <v>4818</v>
      </c>
      <c r="I40" s="443">
        <v>11024</v>
      </c>
      <c r="J40" s="443">
        <v>6971</v>
      </c>
      <c r="K40" s="443">
        <v>1698</v>
      </c>
      <c r="L40" s="443">
        <v>101</v>
      </c>
      <c r="M40" s="443">
        <v>0</v>
      </c>
      <c r="N40" s="443">
        <v>39</v>
      </c>
    </row>
    <row r="41" spans="1:14" ht="13.8">
      <c r="A41" s="442" t="s">
        <v>1493</v>
      </c>
      <c r="B41" s="443">
        <v>15547</v>
      </c>
      <c r="C41" s="443">
        <v>10</v>
      </c>
      <c r="D41" s="443">
        <v>66</v>
      </c>
      <c r="E41" s="443">
        <v>136</v>
      </c>
      <c r="F41" s="443">
        <v>226</v>
      </c>
      <c r="G41" s="443">
        <v>731</v>
      </c>
      <c r="H41" s="443">
        <v>2938</v>
      </c>
      <c r="I41" s="443">
        <v>6376</v>
      </c>
      <c r="J41" s="443">
        <v>3980</v>
      </c>
      <c r="K41" s="443">
        <v>1004</v>
      </c>
      <c r="L41" s="443">
        <v>57</v>
      </c>
      <c r="M41" s="443">
        <v>0</v>
      </c>
      <c r="N41" s="443">
        <v>23</v>
      </c>
    </row>
    <row r="42" spans="1:14" ht="13.8">
      <c r="A42" s="442" t="s">
        <v>1492</v>
      </c>
      <c r="B42" s="443">
        <v>4267</v>
      </c>
      <c r="C42" s="443">
        <v>2</v>
      </c>
      <c r="D42" s="443">
        <v>24</v>
      </c>
      <c r="E42" s="443">
        <v>45</v>
      </c>
      <c r="F42" s="443">
        <v>76</v>
      </c>
      <c r="G42" s="443">
        <v>208</v>
      </c>
      <c r="H42" s="443">
        <v>821</v>
      </c>
      <c r="I42" s="443">
        <v>1647</v>
      </c>
      <c r="J42" s="443">
        <v>1120</v>
      </c>
      <c r="K42" s="443">
        <v>279</v>
      </c>
      <c r="L42" s="443">
        <v>26</v>
      </c>
      <c r="M42" s="443">
        <v>0</v>
      </c>
      <c r="N42" s="443">
        <v>19</v>
      </c>
    </row>
    <row r="43" spans="1:14" ht="13.8">
      <c r="A43" s="442" t="s">
        <v>1491</v>
      </c>
      <c r="B43" s="443">
        <v>242</v>
      </c>
      <c r="C43" s="443">
        <v>0</v>
      </c>
      <c r="D43" s="443">
        <v>1</v>
      </c>
      <c r="E43" s="443">
        <v>3</v>
      </c>
      <c r="F43" s="443">
        <v>8</v>
      </c>
      <c r="G43" s="443">
        <v>16</v>
      </c>
      <c r="H43" s="443">
        <v>40</v>
      </c>
      <c r="I43" s="443">
        <v>106</v>
      </c>
      <c r="J43" s="443">
        <v>51</v>
      </c>
      <c r="K43" s="443">
        <v>13</v>
      </c>
      <c r="L43" s="443">
        <v>1</v>
      </c>
      <c r="M43" s="443">
        <v>0</v>
      </c>
      <c r="N43" s="443">
        <v>3</v>
      </c>
    </row>
    <row r="44" spans="1:14" ht="13.8">
      <c r="A44" s="442" t="s">
        <v>1490</v>
      </c>
      <c r="B44" s="443">
        <v>5</v>
      </c>
      <c r="C44" s="443">
        <v>0</v>
      </c>
      <c r="D44" s="443">
        <v>0</v>
      </c>
      <c r="E44" s="443">
        <v>1</v>
      </c>
      <c r="F44" s="443">
        <v>0</v>
      </c>
      <c r="G44" s="443">
        <v>1</v>
      </c>
      <c r="H44" s="443">
        <v>1</v>
      </c>
      <c r="I44" s="443">
        <v>1</v>
      </c>
      <c r="J44" s="443">
        <v>1</v>
      </c>
      <c r="K44" s="443">
        <v>0</v>
      </c>
      <c r="L44" s="443">
        <v>0</v>
      </c>
      <c r="M44" s="443">
        <v>0</v>
      </c>
      <c r="N44" s="443">
        <v>0</v>
      </c>
    </row>
    <row r="45" spans="1:14" ht="13.8">
      <c r="A45" s="442" t="s">
        <v>4111</v>
      </c>
      <c r="B45" s="443">
        <v>14</v>
      </c>
      <c r="C45" s="443">
        <v>0</v>
      </c>
      <c r="D45" s="443">
        <v>0</v>
      </c>
      <c r="E45" s="443">
        <v>0</v>
      </c>
      <c r="F45" s="443">
        <v>0</v>
      </c>
      <c r="G45" s="443">
        <v>1</v>
      </c>
      <c r="H45" s="443">
        <v>3</v>
      </c>
      <c r="I45" s="443">
        <v>2</v>
      </c>
      <c r="J45" s="443">
        <v>4</v>
      </c>
      <c r="K45" s="443">
        <v>0</v>
      </c>
      <c r="L45" s="443">
        <v>0</v>
      </c>
      <c r="M45" s="443">
        <v>0</v>
      </c>
      <c r="N45" s="443">
        <v>4</v>
      </c>
    </row>
    <row r="46" spans="1:14">
      <c r="A46" s="303"/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3"/>
    </row>
    <row r="47" spans="1:14" ht="13.8">
      <c r="A47" s="444" t="s">
        <v>3810</v>
      </c>
      <c r="B47" s="445">
        <v>18</v>
      </c>
      <c r="C47" s="445">
        <v>2</v>
      </c>
      <c r="D47" s="445">
        <v>0</v>
      </c>
      <c r="E47" s="445">
        <v>1</v>
      </c>
      <c r="F47" s="445">
        <v>3</v>
      </c>
      <c r="G47" s="445">
        <v>1</v>
      </c>
      <c r="H47" s="445">
        <v>9</v>
      </c>
      <c r="I47" s="445">
        <v>2</v>
      </c>
      <c r="J47" s="445">
        <v>0</v>
      </c>
      <c r="K47" s="445">
        <v>0</v>
      </c>
      <c r="L47" s="445">
        <v>0</v>
      </c>
      <c r="M47" s="445">
        <v>0</v>
      </c>
      <c r="N47" s="445">
        <v>0</v>
      </c>
    </row>
    <row r="48" spans="1:14" ht="13.8">
      <c r="A48" s="442" t="s">
        <v>1498</v>
      </c>
      <c r="B48" s="443">
        <v>0</v>
      </c>
      <c r="C48" s="443">
        <v>0</v>
      </c>
      <c r="D48" s="443">
        <v>0</v>
      </c>
      <c r="E48" s="443">
        <v>0</v>
      </c>
      <c r="F48" s="443">
        <v>0</v>
      </c>
      <c r="G48" s="443">
        <v>0</v>
      </c>
      <c r="H48" s="443">
        <v>0</v>
      </c>
      <c r="I48" s="443">
        <v>0</v>
      </c>
      <c r="J48" s="443">
        <v>0</v>
      </c>
      <c r="K48" s="443">
        <v>0</v>
      </c>
      <c r="L48" s="443">
        <v>0</v>
      </c>
      <c r="M48" s="443">
        <v>0</v>
      </c>
      <c r="N48" s="443">
        <v>0</v>
      </c>
    </row>
    <row r="49" spans="1:14" ht="13.8">
      <c r="A49" s="442" t="s">
        <v>1497</v>
      </c>
      <c r="B49" s="443">
        <v>6</v>
      </c>
      <c r="C49" s="443">
        <v>1</v>
      </c>
      <c r="D49" s="443">
        <v>0</v>
      </c>
      <c r="E49" s="443">
        <v>1</v>
      </c>
      <c r="F49" s="443">
        <v>1</v>
      </c>
      <c r="G49" s="443">
        <v>0</v>
      </c>
      <c r="H49" s="443">
        <v>3</v>
      </c>
      <c r="I49" s="443">
        <v>0</v>
      </c>
      <c r="J49" s="443">
        <v>0</v>
      </c>
      <c r="K49" s="443">
        <v>0</v>
      </c>
      <c r="L49" s="443">
        <v>0</v>
      </c>
      <c r="M49" s="443">
        <v>0</v>
      </c>
      <c r="N49" s="443">
        <v>0</v>
      </c>
    </row>
    <row r="50" spans="1:14" ht="13.8">
      <c r="A50" s="442" t="s">
        <v>1496</v>
      </c>
      <c r="B50" s="443">
        <v>4</v>
      </c>
      <c r="C50" s="443">
        <v>0</v>
      </c>
      <c r="D50" s="443">
        <v>0</v>
      </c>
      <c r="E50" s="443">
        <v>0</v>
      </c>
      <c r="F50" s="443">
        <v>0</v>
      </c>
      <c r="G50" s="443">
        <v>0</v>
      </c>
      <c r="H50" s="443">
        <v>3</v>
      </c>
      <c r="I50" s="443">
        <v>1</v>
      </c>
      <c r="J50" s="443">
        <v>0</v>
      </c>
      <c r="K50" s="443">
        <v>0</v>
      </c>
      <c r="L50" s="443">
        <v>0</v>
      </c>
      <c r="M50" s="443">
        <v>0</v>
      </c>
      <c r="N50" s="443">
        <v>0</v>
      </c>
    </row>
    <row r="51" spans="1:14" ht="13.8">
      <c r="A51" s="442" t="s">
        <v>1495</v>
      </c>
      <c r="B51" s="443">
        <v>2</v>
      </c>
      <c r="C51" s="443">
        <v>0</v>
      </c>
      <c r="D51" s="443">
        <v>0</v>
      </c>
      <c r="E51" s="443">
        <v>0</v>
      </c>
      <c r="F51" s="443">
        <v>0</v>
      </c>
      <c r="G51" s="443">
        <v>0</v>
      </c>
      <c r="H51" s="443">
        <v>1</v>
      </c>
      <c r="I51" s="443">
        <v>1</v>
      </c>
      <c r="J51" s="443">
        <v>0</v>
      </c>
      <c r="K51" s="443">
        <v>0</v>
      </c>
      <c r="L51" s="443">
        <v>0</v>
      </c>
      <c r="M51" s="443">
        <v>0</v>
      </c>
      <c r="N51" s="443">
        <v>0</v>
      </c>
    </row>
    <row r="52" spans="1:14" ht="13.8">
      <c r="A52" s="442" t="s">
        <v>1494</v>
      </c>
      <c r="B52" s="443">
        <v>4</v>
      </c>
      <c r="C52" s="443">
        <v>1</v>
      </c>
      <c r="D52" s="443">
        <v>0</v>
      </c>
      <c r="E52" s="443">
        <v>0</v>
      </c>
      <c r="F52" s="443">
        <v>2</v>
      </c>
      <c r="G52" s="443">
        <v>0</v>
      </c>
      <c r="H52" s="443">
        <v>1</v>
      </c>
      <c r="I52" s="443">
        <v>0</v>
      </c>
      <c r="J52" s="443">
        <v>0</v>
      </c>
      <c r="K52" s="443">
        <v>0</v>
      </c>
      <c r="L52" s="443">
        <v>0</v>
      </c>
      <c r="M52" s="443">
        <v>0</v>
      </c>
      <c r="N52" s="443">
        <v>0</v>
      </c>
    </row>
    <row r="53" spans="1:14" ht="13.8">
      <c r="A53" s="442" t="s">
        <v>1493</v>
      </c>
      <c r="B53" s="443">
        <v>2</v>
      </c>
      <c r="C53" s="443">
        <v>0</v>
      </c>
      <c r="D53" s="443">
        <v>0</v>
      </c>
      <c r="E53" s="443">
        <v>0</v>
      </c>
      <c r="F53" s="443">
        <v>0</v>
      </c>
      <c r="G53" s="443">
        <v>1</v>
      </c>
      <c r="H53" s="443">
        <v>1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3">
        <v>0</v>
      </c>
    </row>
    <row r="54" spans="1:14" ht="13.8">
      <c r="A54" s="442" t="s">
        <v>1492</v>
      </c>
      <c r="B54" s="443">
        <v>0</v>
      </c>
      <c r="C54" s="443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3">
        <v>0</v>
      </c>
    </row>
    <row r="55" spans="1:14" ht="13.8">
      <c r="A55" s="442" t="s">
        <v>1491</v>
      </c>
      <c r="B55" s="443">
        <v>0</v>
      </c>
      <c r="C55" s="443">
        <v>0</v>
      </c>
      <c r="D55" s="443">
        <v>0</v>
      </c>
      <c r="E55" s="443">
        <v>0</v>
      </c>
      <c r="F55" s="443">
        <v>0</v>
      </c>
      <c r="G55" s="443">
        <v>0</v>
      </c>
      <c r="H55" s="443">
        <v>0</v>
      </c>
      <c r="I55" s="443">
        <v>0</v>
      </c>
      <c r="J55" s="443">
        <v>0</v>
      </c>
      <c r="K55" s="443">
        <v>0</v>
      </c>
      <c r="L55" s="443">
        <v>0</v>
      </c>
      <c r="M55" s="443">
        <v>0</v>
      </c>
      <c r="N55" s="443">
        <v>0</v>
      </c>
    </row>
    <row r="56" spans="1:14" ht="13.8">
      <c r="A56" s="442" t="s">
        <v>1490</v>
      </c>
      <c r="B56" s="443">
        <v>0</v>
      </c>
      <c r="C56" s="443">
        <v>0</v>
      </c>
      <c r="D56" s="443">
        <v>0</v>
      </c>
      <c r="E56" s="443">
        <v>0</v>
      </c>
      <c r="F56" s="443">
        <v>0</v>
      </c>
      <c r="G56" s="443">
        <v>0</v>
      </c>
      <c r="H56" s="443">
        <v>0</v>
      </c>
      <c r="I56" s="443">
        <v>0</v>
      </c>
      <c r="J56" s="443">
        <v>0</v>
      </c>
      <c r="K56" s="443">
        <v>0</v>
      </c>
      <c r="L56" s="443">
        <v>0</v>
      </c>
      <c r="M56" s="443">
        <v>0</v>
      </c>
      <c r="N56" s="443">
        <v>0</v>
      </c>
    </row>
    <row r="57" spans="1:14" ht="13.8">
      <c r="A57" s="442" t="s">
        <v>4111</v>
      </c>
      <c r="B57" s="443">
        <v>0</v>
      </c>
      <c r="C57" s="443">
        <v>0</v>
      </c>
      <c r="D57" s="443">
        <v>0</v>
      </c>
      <c r="E57" s="443">
        <v>0</v>
      </c>
      <c r="F57" s="443">
        <v>0</v>
      </c>
      <c r="G57" s="443">
        <v>0</v>
      </c>
      <c r="H57" s="443">
        <v>0</v>
      </c>
      <c r="I57" s="443">
        <v>0</v>
      </c>
      <c r="J57" s="443">
        <v>0</v>
      </c>
      <c r="K57" s="443">
        <v>0</v>
      </c>
      <c r="L57" s="443">
        <v>0</v>
      </c>
      <c r="M57" s="443">
        <v>0</v>
      </c>
      <c r="N57" s="443">
        <v>0</v>
      </c>
    </row>
    <row r="58" spans="1:14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</row>
    <row r="59" spans="1:14">
      <c r="A59" s="406" t="s">
        <v>4082</v>
      </c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  <c r="M59" s="407"/>
      <c r="N59" s="407"/>
    </row>
  </sheetData>
  <mergeCells count="4">
    <mergeCell ref="B2:N2"/>
    <mergeCell ref="B3:N3"/>
    <mergeCell ref="B5:N5"/>
    <mergeCell ref="C7:N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70" orientation="landscape" r:id="rId1"/>
  <headerFooter alignWithMargins="0"/>
  <rowBreaks count="1" manualBreakCount="1">
    <brk id="46" max="1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32">
    <outlinePr summaryBelow="0" summaryRight="0"/>
  </sheetPr>
  <dimension ref="A1:N6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8" style="35" bestFit="1" customWidth="1"/>
    <col min="2" max="3" width="5.6640625" style="35" bestFit="1" customWidth="1"/>
    <col min="4" max="11" width="6.5546875" style="35" bestFit="1" customWidth="1"/>
    <col min="12" max="12" width="12.6640625" style="35" bestFit="1" customWidth="1"/>
    <col min="13" max="13" width="11.44140625" style="35" bestFit="1" customWidth="1"/>
    <col min="14" max="14" width="0.109375" style="35" customWidth="1"/>
    <col min="15" max="256" width="8.88671875" style="35"/>
    <col min="257" max="257" width="18" style="35" bestFit="1" customWidth="1"/>
    <col min="258" max="259" width="5.6640625" style="35" bestFit="1" customWidth="1"/>
    <col min="260" max="267" width="6.5546875" style="35" bestFit="1" customWidth="1"/>
    <col min="268" max="268" width="12.6640625" style="35" bestFit="1" customWidth="1"/>
    <col min="269" max="269" width="11.44140625" style="35" bestFit="1" customWidth="1"/>
    <col min="270" max="270" width="0.109375" style="35" customWidth="1"/>
    <col min="271" max="512" width="8.88671875" style="35"/>
    <col min="513" max="513" width="18" style="35" bestFit="1" customWidth="1"/>
    <col min="514" max="515" width="5.6640625" style="35" bestFit="1" customWidth="1"/>
    <col min="516" max="523" width="6.5546875" style="35" bestFit="1" customWidth="1"/>
    <col min="524" max="524" width="12.6640625" style="35" bestFit="1" customWidth="1"/>
    <col min="525" max="525" width="11.44140625" style="35" bestFit="1" customWidth="1"/>
    <col min="526" max="526" width="0.109375" style="35" customWidth="1"/>
    <col min="527" max="768" width="8.88671875" style="35"/>
    <col min="769" max="769" width="18" style="35" bestFit="1" customWidth="1"/>
    <col min="770" max="771" width="5.6640625" style="35" bestFit="1" customWidth="1"/>
    <col min="772" max="779" width="6.5546875" style="35" bestFit="1" customWidth="1"/>
    <col min="780" max="780" width="12.6640625" style="35" bestFit="1" customWidth="1"/>
    <col min="781" max="781" width="11.44140625" style="35" bestFit="1" customWidth="1"/>
    <col min="782" max="782" width="0.109375" style="35" customWidth="1"/>
    <col min="783" max="1024" width="8.88671875" style="35"/>
    <col min="1025" max="1025" width="18" style="35" bestFit="1" customWidth="1"/>
    <col min="1026" max="1027" width="5.6640625" style="35" bestFit="1" customWidth="1"/>
    <col min="1028" max="1035" width="6.5546875" style="35" bestFit="1" customWidth="1"/>
    <col min="1036" max="1036" width="12.6640625" style="35" bestFit="1" customWidth="1"/>
    <col min="1037" max="1037" width="11.44140625" style="35" bestFit="1" customWidth="1"/>
    <col min="1038" max="1038" width="0.109375" style="35" customWidth="1"/>
    <col min="1039" max="1280" width="8.88671875" style="35"/>
    <col min="1281" max="1281" width="18" style="35" bestFit="1" customWidth="1"/>
    <col min="1282" max="1283" width="5.6640625" style="35" bestFit="1" customWidth="1"/>
    <col min="1284" max="1291" width="6.5546875" style="35" bestFit="1" customWidth="1"/>
    <col min="1292" max="1292" width="12.6640625" style="35" bestFit="1" customWidth="1"/>
    <col min="1293" max="1293" width="11.44140625" style="35" bestFit="1" customWidth="1"/>
    <col min="1294" max="1294" width="0.109375" style="35" customWidth="1"/>
    <col min="1295" max="1536" width="8.88671875" style="35"/>
    <col min="1537" max="1537" width="18" style="35" bestFit="1" customWidth="1"/>
    <col min="1538" max="1539" width="5.6640625" style="35" bestFit="1" customWidth="1"/>
    <col min="1540" max="1547" width="6.5546875" style="35" bestFit="1" customWidth="1"/>
    <col min="1548" max="1548" width="12.6640625" style="35" bestFit="1" customWidth="1"/>
    <col min="1549" max="1549" width="11.44140625" style="35" bestFit="1" customWidth="1"/>
    <col min="1550" max="1550" width="0.109375" style="35" customWidth="1"/>
    <col min="1551" max="1792" width="8.88671875" style="35"/>
    <col min="1793" max="1793" width="18" style="35" bestFit="1" customWidth="1"/>
    <col min="1794" max="1795" width="5.6640625" style="35" bestFit="1" customWidth="1"/>
    <col min="1796" max="1803" width="6.5546875" style="35" bestFit="1" customWidth="1"/>
    <col min="1804" max="1804" width="12.6640625" style="35" bestFit="1" customWidth="1"/>
    <col min="1805" max="1805" width="11.44140625" style="35" bestFit="1" customWidth="1"/>
    <col min="1806" max="1806" width="0.109375" style="35" customWidth="1"/>
    <col min="1807" max="2048" width="8.88671875" style="35"/>
    <col min="2049" max="2049" width="18" style="35" bestFit="1" customWidth="1"/>
    <col min="2050" max="2051" width="5.6640625" style="35" bestFit="1" customWidth="1"/>
    <col min="2052" max="2059" width="6.5546875" style="35" bestFit="1" customWidth="1"/>
    <col min="2060" max="2060" width="12.6640625" style="35" bestFit="1" customWidth="1"/>
    <col min="2061" max="2061" width="11.44140625" style="35" bestFit="1" customWidth="1"/>
    <col min="2062" max="2062" width="0.109375" style="35" customWidth="1"/>
    <col min="2063" max="2304" width="8.88671875" style="35"/>
    <col min="2305" max="2305" width="18" style="35" bestFit="1" customWidth="1"/>
    <col min="2306" max="2307" width="5.6640625" style="35" bestFit="1" customWidth="1"/>
    <col min="2308" max="2315" width="6.5546875" style="35" bestFit="1" customWidth="1"/>
    <col min="2316" max="2316" width="12.6640625" style="35" bestFit="1" customWidth="1"/>
    <col min="2317" max="2317" width="11.44140625" style="35" bestFit="1" customWidth="1"/>
    <col min="2318" max="2318" width="0.109375" style="35" customWidth="1"/>
    <col min="2319" max="2560" width="8.88671875" style="35"/>
    <col min="2561" max="2561" width="18" style="35" bestFit="1" customWidth="1"/>
    <col min="2562" max="2563" width="5.6640625" style="35" bestFit="1" customWidth="1"/>
    <col min="2564" max="2571" width="6.5546875" style="35" bestFit="1" customWidth="1"/>
    <col min="2572" max="2572" width="12.6640625" style="35" bestFit="1" customWidth="1"/>
    <col min="2573" max="2573" width="11.44140625" style="35" bestFit="1" customWidth="1"/>
    <col min="2574" max="2574" width="0.109375" style="35" customWidth="1"/>
    <col min="2575" max="2816" width="8.88671875" style="35"/>
    <col min="2817" max="2817" width="18" style="35" bestFit="1" customWidth="1"/>
    <col min="2818" max="2819" width="5.6640625" style="35" bestFit="1" customWidth="1"/>
    <col min="2820" max="2827" width="6.5546875" style="35" bestFit="1" customWidth="1"/>
    <col min="2828" max="2828" width="12.6640625" style="35" bestFit="1" customWidth="1"/>
    <col min="2829" max="2829" width="11.44140625" style="35" bestFit="1" customWidth="1"/>
    <col min="2830" max="2830" width="0.109375" style="35" customWidth="1"/>
    <col min="2831" max="3072" width="8.88671875" style="35"/>
    <col min="3073" max="3073" width="18" style="35" bestFit="1" customWidth="1"/>
    <col min="3074" max="3075" width="5.6640625" style="35" bestFit="1" customWidth="1"/>
    <col min="3076" max="3083" width="6.5546875" style="35" bestFit="1" customWidth="1"/>
    <col min="3084" max="3084" width="12.6640625" style="35" bestFit="1" customWidth="1"/>
    <col min="3085" max="3085" width="11.44140625" style="35" bestFit="1" customWidth="1"/>
    <col min="3086" max="3086" width="0.109375" style="35" customWidth="1"/>
    <col min="3087" max="3328" width="8.88671875" style="35"/>
    <col min="3329" max="3329" width="18" style="35" bestFit="1" customWidth="1"/>
    <col min="3330" max="3331" width="5.6640625" style="35" bestFit="1" customWidth="1"/>
    <col min="3332" max="3339" width="6.5546875" style="35" bestFit="1" customWidth="1"/>
    <col min="3340" max="3340" width="12.6640625" style="35" bestFit="1" customWidth="1"/>
    <col min="3341" max="3341" width="11.44140625" style="35" bestFit="1" customWidth="1"/>
    <col min="3342" max="3342" width="0.109375" style="35" customWidth="1"/>
    <col min="3343" max="3584" width="8.88671875" style="35"/>
    <col min="3585" max="3585" width="18" style="35" bestFit="1" customWidth="1"/>
    <col min="3586" max="3587" width="5.6640625" style="35" bestFit="1" customWidth="1"/>
    <col min="3588" max="3595" width="6.5546875" style="35" bestFit="1" customWidth="1"/>
    <col min="3596" max="3596" width="12.6640625" style="35" bestFit="1" customWidth="1"/>
    <col min="3597" max="3597" width="11.44140625" style="35" bestFit="1" customWidth="1"/>
    <col min="3598" max="3598" width="0.109375" style="35" customWidth="1"/>
    <col min="3599" max="3840" width="8.88671875" style="35"/>
    <col min="3841" max="3841" width="18" style="35" bestFit="1" customWidth="1"/>
    <col min="3842" max="3843" width="5.6640625" style="35" bestFit="1" customWidth="1"/>
    <col min="3844" max="3851" width="6.5546875" style="35" bestFit="1" customWidth="1"/>
    <col min="3852" max="3852" width="12.6640625" style="35" bestFit="1" customWidth="1"/>
    <col min="3853" max="3853" width="11.44140625" style="35" bestFit="1" customWidth="1"/>
    <col min="3854" max="3854" width="0.109375" style="35" customWidth="1"/>
    <col min="3855" max="4096" width="8.88671875" style="35"/>
    <col min="4097" max="4097" width="18" style="35" bestFit="1" customWidth="1"/>
    <col min="4098" max="4099" width="5.6640625" style="35" bestFit="1" customWidth="1"/>
    <col min="4100" max="4107" width="6.5546875" style="35" bestFit="1" customWidth="1"/>
    <col min="4108" max="4108" width="12.6640625" style="35" bestFit="1" customWidth="1"/>
    <col min="4109" max="4109" width="11.44140625" style="35" bestFit="1" customWidth="1"/>
    <col min="4110" max="4110" width="0.109375" style="35" customWidth="1"/>
    <col min="4111" max="4352" width="8.88671875" style="35"/>
    <col min="4353" max="4353" width="18" style="35" bestFit="1" customWidth="1"/>
    <col min="4354" max="4355" width="5.6640625" style="35" bestFit="1" customWidth="1"/>
    <col min="4356" max="4363" width="6.5546875" style="35" bestFit="1" customWidth="1"/>
    <col min="4364" max="4364" width="12.6640625" style="35" bestFit="1" customWidth="1"/>
    <col min="4365" max="4365" width="11.44140625" style="35" bestFit="1" customWidth="1"/>
    <col min="4366" max="4366" width="0.109375" style="35" customWidth="1"/>
    <col min="4367" max="4608" width="8.88671875" style="35"/>
    <col min="4609" max="4609" width="18" style="35" bestFit="1" customWidth="1"/>
    <col min="4610" max="4611" width="5.6640625" style="35" bestFit="1" customWidth="1"/>
    <col min="4612" max="4619" width="6.5546875" style="35" bestFit="1" customWidth="1"/>
    <col min="4620" max="4620" width="12.6640625" style="35" bestFit="1" customWidth="1"/>
    <col min="4621" max="4621" width="11.44140625" style="35" bestFit="1" customWidth="1"/>
    <col min="4622" max="4622" width="0.109375" style="35" customWidth="1"/>
    <col min="4623" max="4864" width="8.88671875" style="35"/>
    <col min="4865" max="4865" width="18" style="35" bestFit="1" customWidth="1"/>
    <col min="4866" max="4867" width="5.6640625" style="35" bestFit="1" customWidth="1"/>
    <col min="4868" max="4875" width="6.5546875" style="35" bestFit="1" customWidth="1"/>
    <col min="4876" max="4876" width="12.6640625" style="35" bestFit="1" customWidth="1"/>
    <col min="4877" max="4877" width="11.44140625" style="35" bestFit="1" customWidth="1"/>
    <col min="4878" max="4878" width="0.109375" style="35" customWidth="1"/>
    <col min="4879" max="5120" width="8.88671875" style="35"/>
    <col min="5121" max="5121" width="18" style="35" bestFit="1" customWidth="1"/>
    <col min="5122" max="5123" width="5.6640625" style="35" bestFit="1" customWidth="1"/>
    <col min="5124" max="5131" width="6.5546875" style="35" bestFit="1" customWidth="1"/>
    <col min="5132" max="5132" width="12.6640625" style="35" bestFit="1" customWidth="1"/>
    <col min="5133" max="5133" width="11.44140625" style="35" bestFit="1" customWidth="1"/>
    <col min="5134" max="5134" width="0.109375" style="35" customWidth="1"/>
    <col min="5135" max="5376" width="8.88671875" style="35"/>
    <col min="5377" max="5377" width="18" style="35" bestFit="1" customWidth="1"/>
    <col min="5378" max="5379" width="5.6640625" style="35" bestFit="1" customWidth="1"/>
    <col min="5380" max="5387" width="6.5546875" style="35" bestFit="1" customWidth="1"/>
    <col min="5388" max="5388" width="12.6640625" style="35" bestFit="1" customWidth="1"/>
    <col min="5389" max="5389" width="11.44140625" style="35" bestFit="1" customWidth="1"/>
    <col min="5390" max="5390" width="0.109375" style="35" customWidth="1"/>
    <col min="5391" max="5632" width="8.88671875" style="35"/>
    <col min="5633" max="5633" width="18" style="35" bestFit="1" customWidth="1"/>
    <col min="5634" max="5635" width="5.6640625" style="35" bestFit="1" customWidth="1"/>
    <col min="5636" max="5643" width="6.5546875" style="35" bestFit="1" customWidth="1"/>
    <col min="5644" max="5644" width="12.6640625" style="35" bestFit="1" customWidth="1"/>
    <col min="5645" max="5645" width="11.44140625" style="35" bestFit="1" customWidth="1"/>
    <col min="5646" max="5646" width="0.109375" style="35" customWidth="1"/>
    <col min="5647" max="5888" width="8.88671875" style="35"/>
    <col min="5889" max="5889" width="18" style="35" bestFit="1" customWidth="1"/>
    <col min="5890" max="5891" width="5.6640625" style="35" bestFit="1" customWidth="1"/>
    <col min="5892" max="5899" width="6.5546875" style="35" bestFit="1" customWidth="1"/>
    <col min="5900" max="5900" width="12.6640625" style="35" bestFit="1" customWidth="1"/>
    <col min="5901" max="5901" width="11.44140625" style="35" bestFit="1" customWidth="1"/>
    <col min="5902" max="5902" width="0.109375" style="35" customWidth="1"/>
    <col min="5903" max="6144" width="8.88671875" style="35"/>
    <col min="6145" max="6145" width="18" style="35" bestFit="1" customWidth="1"/>
    <col min="6146" max="6147" width="5.6640625" style="35" bestFit="1" customWidth="1"/>
    <col min="6148" max="6155" width="6.5546875" style="35" bestFit="1" customWidth="1"/>
    <col min="6156" max="6156" width="12.6640625" style="35" bestFit="1" customWidth="1"/>
    <col min="6157" max="6157" width="11.44140625" style="35" bestFit="1" customWidth="1"/>
    <col min="6158" max="6158" width="0.109375" style="35" customWidth="1"/>
    <col min="6159" max="6400" width="8.88671875" style="35"/>
    <col min="6401" max="6401" width="18" style="35" bestFit="1" customWidth="1"/>
    <col min="6402" max="6403" width="5.6640625" style="35" bestFit="1" customWidth="1"/>
    <col min="6404" max="6411" width="6.5546875" style="35" bestFit="1" customWidth="1"/>
    <col min="6412" max="6412" width="12.6640625" style="35" bestFit="1" customWidth="1"/>
    <col min="6413" max="6413" width="11.44140625" style="35" bestFit="1" customWidth="1"/>
    <col min="6414" max="6414" width="0.109375" style="35" customWidth="1"/>
    <col min="6415" max="6656" width="8.88671875" style="35"/>
    <col min="6657" max="6657" width="18" style="35" bestFit="1" customWidth="1"/>
    <col min="6658" max="6659" width="5.6640625" style="35" bestFit="1" customWidth="1"/>
    <col min="6660" max="6667" width="6.5546875" style="35" bestFit="1" customWidth="1"/>
    <col min="6668" max="6668" width="12.6640625" style="35" bestFit="1" customWidth="1"/>
    <col min="6669" max="6669" width="11.44140625" style="35" bestFit="1" customWidth="1"/>
    <col min="6670" max="6670" width="0.109375" style="35" customWidth="1"/>
    <col min="6671" max="6912" width="8.88671875" style="35"/>
    <col min="6913" max="6913" width="18" style="35" bestFit="1" customWidth="1"/>
    <col min="6914" max="6915" width="5.6640625" style="35" bestFit="1" customWidth="1"/>
    <col min="6916" max="6923" width="6.5546875" style="35" bestFit="1" customWidth="1"/>
    <col min="6924" max="6924" width="12.6640625" style="35" bestFit="1" customWidth="1"/>
    <col min="6925" max="6925" width="11.44140625" style="35" bestFit="1" customWidth="1"/>
    <col min="6926" max="6926" width="0.109375" style="35" customWidth="1"/>
    <col min="6927" max="7168" width="8.88671875" style="35"/>
    <col min="7169" max="7169" width="18" style="35" bestFit="1" customWidth="1"/>
    <col min="7170" max="7171" width="5.6640625" style="35" bestFit="1" customWidth="1"/>
    <col min="7172" max="7179" width="6.5546875" style="35" bestFit="1" customWidth="1"/>
    <col min="7180" max="7180" width="12.6640625" style="35" bestFit="1" customWidth="1"/>
    <col min="7181" max="7181" width="11.44140625" style="35" bestFit="1" customWidth="1"/>
    <col min="7182" max="7182" width="0.109375" style="35" customWidth="1"/>
    <col min="7183" max="7424" width="8.88671875" style="35"/>
    <col min="7425" max="7425" width="18" style="35" bestFit="1" customWidth="1"/>
    <col min="7426" max="7427" width="5.6640625" style="35" bestFit="1" customWidth="1"/>
    <col min="7428" max="7435" width="6.5546875" style="35" bestFit="1" customWidth="1"/>
    <col min="7436" max="7436" width="12.6640625" style="35" bestFit="1" customWidth="1"/>
    <col min="7437" max="7437" width="11.44140625" style="35" bestFit="1" customWidth="1"/>
    <col min="7438" max="7438" width="0.109375" style="35" customWidth="1"/>
    <col min="7439" max="7680" width="8.88671875" style="35"/>
    <col min="7681" max="7681" width="18" style="35" bestFit="1" customWidth="1"/>
    <col min="7682" max="7683" width="5.6640625" style="35" bestFit="1" customWidth="1"/>
    <col min="7684" max="7691" width="6.5546875" style="35" bestFit="1" customWidth="1"/>
    <col min="7692" max="7692" width="12.6640625" style="35" bestFit="1" customWidth="1"/>
    <col min="7693" max="7693" width="11.44140625" style="35" bestFit="1" customWidth="1"/>
    <col min="7694" max="7694" width="0.109375" style="35" customWidth="1"/>
    <col min="7695" max="7936" width="8.88671875" style="35"/>
    <col min="7937" max="7937" width="18" style="35" bestFit="1" customWidth="1"/>
    <col min="7938" max="7939" width="5.6640625" style="35" bestFit="1" customWidth="1"/>
    <col min="7940" max="7947" width="6.5546875" style="35" bestFit="1" customWidth="1"/>
    <col min="7948" max="7948" width="12.6640625" style="35" bestFit="1" customWidth="1"/>
    <col min="7949" max="7949" width="11.44140625" style="35" bestFit="1" customWidth="1"/>
    <col min="7950" max="7950" width="0.109375" style="35" customWidth="1"/>
    <col min="7951" max="8192" width="8.88671875" style="35"/>
    <col min="8193" max="8193" width="18" style="35" bestFit="1" customWidth="1"/>
    <col min="8194" max="8195" width="5.6640625" style="35" bestFit="1" customWidth="1"/>
    <col min="8196" max="8203" width="6.5546875" style="35" bestFit="1" customWidth="1"/>
    <col min="8204" max="8204" width="12.6640625" style="35" bestFit="1" customWidth="1"/>
    <col min="8205" max="8205" width="11.44140625" style="35" bestFit="1" customWidth="1"/>
    <col min="8206" max="8206" width="0.109375" style="35" customWidth="1"/>
    <col min="8207" max="8448" width="8.88671875" style="35"/>
    <col min="8449" max="8449" width="18" style="35" bestFit="1" customWidth="1"/>
    <col min="8450" max="8451" width="5.6640625" style="35" bestFit="1" customWidth="1"/>
    <col min="8452" max="8459" width="6.5546875" style="35" bestFit="1" customWidth="1"/>
    <col min="8460" max="8460" width="12.6640625" style="35" bestFit="1" customWidth="1"/>
    <col min="8461" max="8461" width="11.44140625" style="35" bestFit="1" customWidth="1"/>
    <col min="8462" max="8462" width="0.109375" style="35" customWidth="1"/>
    <col min="8463" max="8704" width="8.88671875" style="35"/>
    <col min="8705" max="8705" width="18" style="35" bestFit="1" customWidth="1"/>
    <col min="8706" max="8707" width="5.6640625" style="35" bestFit="1" customWidth="1"/>
    <col min="8708" max="8715" width="6.5546875" style="35" bestFit="1" customWidth="1"/>
    <col min="8716" max="8716" width="12.6640625" style="35" bestFit="1" customWidth="1"/>
    <col min="8717" max="8717" width="11.44140625" style="35" bestFit="1" customWidth="1"/>
    <col min="8718" max="8718" width="0.109375" style="35" customWidth="1"/>
    <col min="8719" max="8960" width="8.88671875" style="35"/>
    <col min="8961" max="8961" width="18" style="35" bestFit="1" customWidth="1"/>
    <col min="8962" max="8963" width="5.6640625" style="35" bestFit="1" customWidth="1"/>
    <col min="8964" max="8971" width="6.5546875" style="35" bestFit="1" customWidth="1"/>
    <col min="8972" max="8972" width="12.6640625" style="35" bestFit="1" customWidth="1"/>
    <col min="8973" max="8973" width="11.44140625" style="35" bestFit="1" customWidth="1"/>
    <col min="8974" max="8974" width="0.109375" style="35" customWidth="1"/>
    <col min="8975" max="9216" width="8.88671875" style="35"/>
    <col min="9217" max="9217" width="18" style="35" bestFit="1" customWidth="1"/>
    <col min="9218" max="9219" width="5.6640625" style="35" bestFit="1" customWidth="1"/>
    <col min="9220" max="9227" width="6.5546875" style="35" bestFit="1" customWidth="1"/>
    <col min="9228" max="9228" width="12.6640625" style="35" bestFit="1" customWidth="1"/>
    <col min="9229" max="9229" width="11.44140625" style="35" bestFit="1" customWidth="1"/>
    <col min="9230" max="9230" width="0.109375" style="35" customWidth="1"/>
    <col min="9231" max="9472" width="8.88671875" style="35"/>
    <col min="9473" max="9473" width="18" style="35" bestFit="1" customWidth="1"/>
    <col min="9474" max="9475" width="5.6640625" style="35" bestFit="1" customWidth="1"/>
    <col min="9476" max="9483" width="6.5546875" style="35" bestFit="1" customWidth="1"/>
    <col min="9484" max="9484" width="12.6640625" style="35" bestFit="1" customWidth="1"/>
    <col min="9485" max="9485" width="11.44140625" style="35" bestFit="1" customWidth="1"/>
    <col min="9486" max="9486" width="0.109375" style="35" customWidth="1"/>
    <col min="9487" max="9728" width="8.88671875" style="35"/>
    <col min="9729" max="9729" width="18" style="35" bestFit="1" customWidth="1"/>
    <col min="9730" max="9731" width="5.6640625" style="35" bestFit="1" customWidth="1"/>
    <col min="9732" max="9739" width="6.5546875" style="35" bestFit="1" customWidth="1"/>
    <col min="9740" max="9740" width="12.6640625" style="35" bestFit="1" customWidth="1"/>
    <col min="9741" max="9741" width="11.44140625" style="35" bestFit="1" customWidth="1"/>
    <col min="9742" max="9742" width="0.109375" style="35" customWidth="1"/>
    <col min="9743" max="9984" width="8.88671875" style="35"/>
    <col min="9985" max="9985" width="18" style="35" bestFit="1" customWidth="1"/>
    <col min="9986" max="9987" width="5.6640625" style="35" bestFit="1" customWidth="1"/>
    <col min="9988" max="9995" width="6.5546875" style="35" bestFit="1" customWidth="1"/>
    <col min="9996" max="9996" width="12.6640625" style="35" bestFit="1" customWidth="1"/>
    <col min="9997" max="9997" width="11.44140625" style="35" bestFit="1" customWidth="1"/>
    <col min="9998" max="9998" width="0.109375" style="35" customWidth="1"/>
    <col min="9999" max="10240" width="8.88671875" style="35"/>
    <col min="10241" max="10241" width="18" style="35" bestFit="1" customWidth="1"/>
    <col min="10242" max="10243" width="5.6640625" style="35" bestFit="1" customWidth="1"/>
    <col min="10244" max="10251" width="6.5546875" style="35" bestFit="1" customWidth="1"/>
    <col min="10252" max="10252" width="12.6640625" style="35" bestFit="1" customWidth="1"/>
    <col min="10253" max="10253" width="11.44140625" style="35" bestFit="1" customWidth="1"/>
    <col min="10254" max="10254" width="0.109375" style="35" customWidth="1"/>
    <col min="10255" max="10496" width="8.88671875" style="35"/>
    <col min="10497" max="10497" width="18" style="35" bestFit="1" customWidth="1"/>
    <col min="10498" max="10499" width="5.6640625" style="35" bestFit="1" customWidth="1"/>
    <col min="10500" max="10507" width="6.5546875" style="35" bestFit="1" customWidth="1"/>
    <col min="10508" max="10508" width="12.6640625" style="35" bestFit="1" customWidth="1"/>
    <col min="10509" max="10509" width="11.44140625" style="35" bestFit="1" customWidth="1"/>
    <col min="10510" max="10510" width="0.109375" style="35" customWidth="1"/>
    <col min="10511" max="10752" width="8.88671875" style="35"/>
    <col min="10753" max="10753" width="18" style="35" bestFit="1" customWidth="1"/>
    <col min="10754" max="10755" width="5.6640625" style="35" bestFit="1" customWidth="1"/>
    <col min="10756" max="10763" width="6.5546875" style="35" bestFit="1" customWidth="1"/>
    <col min="10764" max="10764" width="12.6640625" style="35" bestFit="1" customWidth="1"/>
    <col min="10765" max="10765" width="11.44140625" style="35" bestFit="1" customWidth="1"/>
    <col min="10766" max="10766" width="0.109375" style="35" customWidth="1"/>
    <col min="10767" max="11008" width="8.88671875" style="35"/>
    <col min="11009" max="11009" width="18" style="35" bestFit="1" customWidth="1"/>
    <col min="11010" max="11011" width="5.6640625" style="35" bestFit="1" customWidth="1"/>
    <col min="11012" max="11019" width="6.5546875" style="35" bestFit="1" customWidth="1"/>
    <col min="11020" max="11020" width="12.6640625" style="35" bestFit="1" customWidth="1"/>
    <col min="11021" max="11021" width="11.44140625" style="35" bestFit="1" customWidth="1"/>
    <col min="11022" max="11022" width="0.109375" style="35" customWidth="1"/>
    <col min="11023" max="11264" width="8.88671875" style="35"/>
    <col min="11265" max="11265" width="18" style="35" bestFit="1" customWidth="1"/>
    <col min="11266" max="11267" width="5.6640625" style="35" bestFit="1" customWidth="1"/>
    <col min="11268" max="11275" width="6.5546875" style="35" bestFit="1" customWidth="1"/>
    <col min="11276" max="11276" width="12.6640625" style="35" bestFit="1" customWidth="1"/>
    <col min="11277" max="11277" width="11.44140625" style="35" bestFit="1" customWidth="1"/>
    <col min="11278" max="11278" width="0.109375" style="35" customWidth="1"/>
    <col min="11279" max="11520" width="8.88671875" style="35"/>
    <col min="11521" max="11521" width="18" style="35" bestFit="1" customWidth="1"/>
    <col min="11522" max="11523" width="5.6640625" style="35" bestFit="1" customWidth="1"/>
    <col min="11524" max="11531" width="6.5546875" style="35" bestFit="1" customWidth="1"/>
    <col min="11532" max="11532" width="12.6640625" style="35" bestFit="1" customWidth="1"/>
    <col min="11533" max="11533" width="11.44140625" style="35" bestFit="1" customWidth="1"/>
    <col min="11534" max="11534" width="0.109375" style="35" customWidth="1"/>
    <col min="11535" max="11776" width="8.88671875" style="35"/>
    <col min="11777" max="11777" width="18" style="35" bestFit="1" customWidth="1"/>
    <col min="11778" max="11779" width="5.6640625" style="35" bestFit="1" customWidth="1"/>
    <col min="11780" max="11787" width="6.5546875" style="35" bestFit="1" customWidth="1"/>
    <col min="11788" max="11788" width="12.6640625" style="35" bestFit="1" customWidth="1"/>
    <col min="11789" max="11789" width="11.44140625" style="35" bestFit="1" customWidth="1"/>
    <col min="11790" max="11790" width="0.109375" style="35" customWidth="1"/>
    <col min="11791" max="12032" width="8.88671875" style="35"/>
    <col min="12033" max="12033" width="18" style="35" bestFit="1" customWidth="1"/>
    <col min="12034" max="12035" width="5.6640625" style="35" bestFit="1" customWidth="1"/>
    <col min="12036" max="12043" width="6.5546875" style="35" bestFit="1" customWidth="1"/>
    <col min="12044" max="12044" width="12.6640625" style="35" bestFit="1" customWidth="1"/>
    <col min="12045" max="12045" width="11.44140625" style="35" bestFit="1" customWidth="1"/>
    <col min="12046" max="12046" width="0.109375" style="35" customWidth="1"/>
    <col min="12047" max="12288" width="8.88671875" style="35"/>
    <col min="12289" max="12289" width="18" style="35" bestFit="1" customWidth="1"/>
    <col min="12290" max="12291" width="5.6640625" style="35" bestFit="1" customWidth="1"/>
    <col min="12292" max="12299" width="6.5546875" style="35" bestFit="1" customWidth="1"/>
    <col min="12300" max="12300" width="12.6640625" style="35" bestFit="1" customWidth="1"/>
    <col min="12301" max="12301" width="11.44140625" style="35" bestFit="1" customWidth="1"/>
    <col min="12302" max="12302" width="0.109375" style="35" customWidth="1"/>
    <col min="12303" max="12544" width="8.88671875" style="35"/>
    <col min="12545" max="12545" width="18" style="35" bestFit="1" customWidth="1"/>
    <col min="12546" max="12547" width="5.6640625" style="35" bestFit="1" customWidth="1"/>
    <col min="12548" max="12555" width="6.5546875" style="35" bestFit="1" customWidth="1"/>
    <col min="12556" max="12556" width="12.6640625" style="35" bestFit="1" customWidth="1"/>
    <col min="12557" max="12557" width="11.44140625" style="35" bestFit="1" customWidth="1"/>
    <col min="12558" max="12558" width="0.109375" style="35" customWidth="1"/>
    <col min="12559" max="12800" width="8.88671875" style="35"/>
    <col min="12801" max="12801" width="18" style="35" bestFit="1" customWidth="1"/>
    <col min="12802" max="12803" width="5.6640625" style="35" bestFit="1" customWidth="1"/>
    <col min="12804" max="12811" width="6.5546875" style="35" bestFit="1" customWidth="1"/>
    <col min="12812" max="12812" width="12.6640625" style="35" bestFit="1" customWidth="1"/>
    <col min="12813" max="12813" width="11.44140625" style="35" bestFit="1" customWidth="1"/>
    <col min="12814" max="12814" width="0.109375" style="35" customWidth="1"/>
    <col min="12815" max="13056" width="8.88671875" style="35"/>
    <col min="13057" max="13057" width="18" style="35" bestFit="1" customWidth="1"/>
    <col min="13058" max="13059" width="5.6640625" style="35" bestFit="1" customWidth="1"/>
    <col min="13060" max="13067" width="6.5546875" style="35" bestFit="1" customWidth="1"/>
    <col min="13068" max="13068" width="12.6640625" style="35" bestFit="1" customWidth="1"/>
    <col min="13069" max="13069" width="11.44140625" style="35" bestFit="1" customWidth="1"/>
    <col min="13070" max="13070" width="0.109375" style="35" customWidth="1"/>
    <col min="13071" max="13312" width="8.88671875" style="35"/>
    <col min="13313" max="13313" width="18" style="35" bestFit="1" customWidth="1"/>
    <col min="13314" max="13315" width="5.6640625" style="35" bestFit="1" customWidth="1"/>
    <col min="13316" max="13323" width="6.5546875" style="35" bestFit="1" customWidth="1"/>
    <col min="13324" max="13324" width="12.6640625" style="35" bestFit="1" customWidth="1"/>
    <col min="13325" max="13325" width="11.44140625" style="35" bestFit="1" customWidth="1"/>
    <col min="13326" max="13326" width="0.109375" style="35" customWidth="1"/>
    <col min="13327" max="13568" width="8.88671875" style="35"/>
    <col min="13569" max="13569" width="18" style="35" bestFit="1" customWidth="1"/>
    <col min="13570" max="13571" width="5.6640625" style="35" bestFit="1" customWidth="1"/>
    <col min="13572" max="13579" width="6.5546875" style="35" bestFit="1" customWidth="1"/>
    <col min="13580" max="13580" width="12.6640625" style="35" bestFit="1" customWidth="1"/>
    <col min="13581" max="13581" width="11.44140625" style="35" bestFit="1" customWidth="1"/>
    <col min="13582" max="13582" width="0.109375" style="35" customWidth="1"/>
    <col min="13583" max="13824" width="8.88671875" style="35"/>
    <col min="13825" max="13825" width="18" style="35" bestFit="1" customWidth="1"/>
    <col min="13826" max="13827" width="5.6640625" style="35" bestFit="1" customWidth="1"/>
    <col min="13828" max="13835" width="6.5546875" style="35" bestFit="1" customWidth="1"/>
    <col min="13836" max="13836" width="12.6640625" style="35" bestFit="1" customWidth="1"/>
    <col min="13837" max="13837" width="11.44140625" style="35" bestFit="1" customWidth="1"/>
    <col min="13838" max="13838" width="0.109375" style="35" customWidth="1"/>
    <col min="13839" max="14080" width="8.88671875" style="35"/>
    <col min="14081" max="14081" width="18" style="35" bestFit="1" customWidth="1"/>
    <col min="14082" max="14083" width="5.6640625" style="35" bestFit="1" customWidth="1"/>
    <col min="14084" max="14091" width="6.5546875" style="35" bestFit="1" customWidth="1"/>
    <col min="14092" max="14092" width="12.6640625" style="35" bestFit="1" customWidth="1"/>
    <col min="14093" max="14093" width="11.44140625" style="35" bestFit="1" customWidth="1"/>
    <col min="14094" max="14094" width="0.109375" style="35" customWidth="1"/>
    <col min="14095" max="14336" width="8.88671875" style="35"/>
    <col min="14337" max="14337" width="18" style="35" bestFit="1" customWidth="1"/>
    <col min="14338" max="14339" width="5.6640625" style="35" bestFit="1" customWidth="1"/>
    <col min="14340" max="14347" width="6.5546875" style="35" bestFit="1" customWidth="1"/>
    <col min="14348" max="14348" width="12.6640625" style="35" bestFit="1" customWidth="1"/>
    <col min="14349" max="14349" width="11.44140625" style="35" bestFit="1" customWidth="1"/>
    <col min="14350" max="14350" width="0.109375" style="35" customWidth="1"/>
    <col min="14351" max="14592" width="8.88671875" style="35"/>
    <col min="14593" max="14593" width="18" style="35" bestFit="1" customWidth="1"/>
    <col min="14594" max="14595" width="5.6640625" style="35" bestFit="1" customWidth="1"/>
    <col min="14596" max="14603" width="6.5546875" style="35" bestFit="1" customWidth="1"/>
    <col min="14604" max="14604" width="12.6640625" style="35" bestFit="1" customWidth="1"/>
    <col min="14605" max="14605" width="11.44140625" style="35" bestFit="1" customWidth="1"/>
    <col min="14606" max="14606" width="0.109375" style="35" customWidth="1"/>
    <col min="14607" max="14848" width="8.88671875" style="35"/>
    <col min="14849" max="14849" width="18" style="35" bestFit="1" customWidth="1"/>
    <col min="14850" max="14851" width="5.6640625" style="35" bestFit="1" customWidth="1"/>
    <col min="14852" max="14859" width="6.5546875" style="35" bestFit="1" customWidth="1"/>
    <col min="14860" max="14860" width="12.6640625" style="35" bestFit="1" customWidth="1"/>
    <col min="14861" max="14861" width="11.44140625" style="35" bestFit="1" customWidth="1"/>
    <col min="14862" max="14862" width="0.109375" style="35" customWidth="1"/>
    <col min="14863" max="15104" width="8.88671875" style="35"/>
    <col min="15105" max="15105" width="18" style="35" bestFit="1" customWidth="1"/>
    <col min="15106" max="15107" width="5.6640625" style="35" bestFit="1" customWidth="1"/>
    <col min="15108" max="15115" width="6.5546875" style="35" bestFit="1" customWidth="1"/>
    <col min="15116" max="15116" width="12.6640625" style="35" bestFit="1" customWidth="1"/>
    <col min="15117" max="15117" width="11.44140625" style="35" bestFit="1" customWidth="1"/>
    <col min="15118" max="15118" width="0.109375" style="35" customWidth="1"/>
    <col min="15119" max="15360" width="8.88671875" style="35"/>
    <col min="15361" max="15361" width="18" style="35" bestFit="1" customWidth="1"/>
    <col min="15362" max="15363" width="5.6640625" style="35" bestFit="1" customWidth="1"/>
    <col min="15364" max="15371" width="6.5546875" style="35" bestFit="1" customWidth="1"/>
    <col min="15372" max="15372" width="12.6640625" style="35" bestFit="1" customWidth="1"/>
    <col min="15373" max="15373" width="11.44140625" style="35" bestFit="1" customWidth="1"/>
    <col min="15374" max="15374" width="0.109375" style="35" customWidth="1"/>
    <col min="15375" max="15616" width="8.88671875" style="35"/>
    <col min="15617" max="15617" width="18" style="35" bestFit="1" customWidth="1"/>
    <col min="15618" max="15619" width="5.6640625" style="35" bestFit="1" customWidth="1"/>
    <col min="15620" max="15627" width="6.5546875" style="35" bestFit="1" customWidth="1"/>
    <col min="15628" max="15628" width="12.6640625" style="35" bestFit="1" customWidth="1"/>
    <col min="15629" max="15629" width="11.44140625" style="35" bestFit="1" customWidth="1"/>
    <col min="15630" max="15630" width="0.109375" style="35" customWidth="1"/>
    <col min="15631" max="15872" width="8.88671875" style="35"/>
    <col min="15873" max="15873" width="18" style="35" bestFit="1" customWidth="1"/>
    <col min="15874" max="15875" width="5.6640625" style="35" bestFit="1" customWidth="1"/>
    <col min="15876" max="15883" width="6.5546875" style="35" bestFit="1" customWidth="1"/>
    <col min="15884" max="15884" width="12.6640625" style="35" bestFit="1" customWidth="1"/>
    <col min="15885" max="15885" width="11.44140625" style="35" bestFit="1" customWidth="1"/>
    <col min="15886" max="15886" width="0.109375" style="35" customWidth="1"/>
    <col min="15887" max="16128" width="8.88671875" style="35"/>
    <col min="16129" max="16129" width="18" style="35" bestFit="1" customWidth="1"/>
    <col min="16130" max="16131" width="5.6640625" style="35" bestFit="1" customWidth="1"/>
    <col min="16132" max="16139" width="6.5546875" style="35" bestFit="1" customWidth="1"/>
    <col min="16140" max="16140" width="12.6640625" style="35" bestFit="1" customWidth="1"/>
    <col min="16141" max="16141" width="11.44140625" style="35" bestFit="1" customWidth="1"/>
    <col min="16142" max="16142" width="0.109375" style="35" customWidth="1"/>
    <col min="16143" max="16384" width="8.88671875" style="35"/>
  </cols>
  <sheetData>
    <row r="1" spans="1:14">
      <c r="A1" s="1458" t="s">
        <v>5207</v>
      </c>
    </row>
    <row r="2" spans="1:14" ht="15">
      <c r="A2" s="299" t="s">
        <v>1576</v>
      </c>
      <c r="B2" s="1689" t="s">
        <v>4147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299"/>
    </row>
    <row r="3" spans="1:14" ht="18" thickBot="1">
      <c r="A3" s="427"/>
      <c r="B3" s="1686" t="s">
        <v>4148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299"/>
    </row>
    <row r="4" spans="1:14">
      <c r="A4" s="401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46"/>
      <c r="N4" s="299"/>
    </row>
    <row r="5" spans="1:14" ht="13.8" thickBot="1">
      <c r="A5" s="296" t="s">
        <v>4144</v>
      </c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299"/>
    </row>
    <row r="6" spans="1:14">
      <c r="A6" s="296" t="s">
        <v>4145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99"/>
    </row>
    <row r="7" spans="1:14" ht="13.8" thickBot="1">
      <c r="A7" s="296" t="s">
        <v>4146</v>
      </c>
      <c r="B7" s="279"/>
      <c r="C7" s="1681" t="s">
        <v>1489</v>
      </c>
      <c r="D7" s="1681"/>
      <c r="E7" s="1681"/>
      <c r="F7" s="1681"/>
      <c r="G7" s="1681"/>
      <c r="H7" s="1681"/>
      <c r="I7" s="1681"/>
      <c r="J7" s="1681"/>
      <c r="K7" s="1681"/>
      <c r="L7" s="1681"/>
      <c r="M7" s="279"/>
      <c r="N7" s="299"/>
    </row>
    <row r="8" spans="1:14">
      <c r="A8" s="296"/>
      <c r="B8" s="279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9"/>
      <c r="N8" s="299"/>
    </row>
    <row r="9" spans="1:14" ht="24.6" thickBot="1">
      <c r="A9" s="281"/>
      <c r="B9" s="403" t="s">
        <v>3</v>
      </c>
      <c r="C9" s="403" t="s">
        <v>1488</v>
      </c>
      <c r="D9" s="403" t="s">
        <v>1487</v>
      </c>
      <c r="E9" s="403" t="s">
        <v>1486</v>
      </c>
      <c r="F9" s="403" t="s">
        <v>1485</v>
      </c>
      <c r="G9" s="403" t="s">
        <v>1484</v>
      </c>
      <c r="H9" s="403" t="s">
        <v>1483</v>
      </c>
      <c r="I9" s="403" t="s">
        <v>1482</v>
      </c>
      <c r="J9" s="403" t="s">
        <v>1481</v>
      </c>
      <c r="K9" s="403" t="s">
        <v>1480</v>
      </c>
      <c r="L9" s="403" t="s">
        <v>1479</v>
      </c>
      <c r="M9" s="403" t="s">
        <v>1535</v>
      </c>
      <c r="N9" s="299"/>
    </row>
    <row r="10" spans="1:14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407"/>
      <c r="N10" s="299"/>
    </row>
    <row r="11" spans="1:14">
      <c r="A11" s="298" t="s">
        <v>1</v>
      </c>
      <c r="B11" s="430">
        <v>242005</v>
      </c>
      <c r="C11" s="430">
        <v>105898</v>
      </c>
      <c r="D11" s="430">
        <v>80925</v>
      </c>
      <c r="E11" s="430">
        <v>37845</v>
      </c>
      <c r="F11" s="430">
        <v>12109</v>
      </c>
      <c r="G11" s="430">
        <v>3390</v>
      </c>
      <c r="H11" s="430">
        <v>1121</v>
      </c>
      <c r="I11" s="430">
        <v>457</v>
      </c>
      <c r="J11" s="430">
        <v>175</v>
      </c>
      <c r="K11" s="430">
        <v>50</v>
      </c>
      <c r="L11" s="430">
        <v>35</v>
      </c>
      <c r="M11" s="447">
        <v>0</v>
      </c>
      <c r="N11" s="299"/>
    </row>
    <row r="12" spans="1:14">
      <c r="A12" s="294" t="s">
        <v>1552</v>
      </c>
      <c r="B12" s="405">
        <v>165</v>
      </c>
      <c r="C12" s="405">
        <v>52</v>
      </c>
      <c r="D12" s="405">
        <v>56</v>
      </c>
      <c r="E12" s="405">
        <v>38</v>
      </c>
      <c r="F12" s="405">
        <v>15</v>
      </c>
      <c r="G12" s="405">
        <v>2</v>
      </c>
      <c r="H12" s="405">
        <v>2</v>
      </c>
      <c r="I12" s="405">
        <v>0</v>
      </c>
      <c r="J12" s="405">
        <v>0</v>
      </c>
      <c r="K12" s="405">
        <v>0</v>
      </c>
      <c r="L12" s="405">
        <v>0</v>
      </c>
      <c r="M12" s="447">
        <v>0</v>
      </c>
      <c r="N12" s="299"/>
    </row>
    <row r="13" spans="1:14">
      <c r="A13" s="294" t="s">
        <v>1551</v>
      </c>
      <c r="B13" s="405">
        <v>954</v>
      </c>
      <c r="C13" s="405">
        <v>379</v>
      </c>
      <c r="D13" s="405">
        <v>323</v>
      </c>
      <c r="E13" s="405">
        <v>170</v>
      </c>
      <c r="F13" s="405">
        <v>56</v>
      </c>
      <c r="G13" s="405">
        <v>20</v>
      </c>
      <c r="H13" s="405">
        <v>3</v>
      </c>
      <c r="I13" s="405">
        <v>3</v>
      </c>
      <c r="J13" s="405">
        <v>0</v>
      </c>
      <c r="K13" s="405">
        <v>0</v>
      </c>
      <c r="L13" s="405">
        <v>0</v>
      </c>
      <c r="M13" s="447">
        <v>0</v>
      </c>
      <c r="N13" s="299"/>
    </row>
    <row r="14" spans="1:14">
      <c r="A14" s="294" t="s">
        <v>1550</v>
      </c>
      <c r="B14" s="405">
        <v>1551</v>
      </c>
      <c r="C14" s="405">
        <v>599</v>
      </c>
      <c r="D14" s="405">
        <v>513</v>
      </c>
      <c r="E14" s="405">
        <v>287</v>
      </c>
      <c r="F14" s="405">
        <v>103</v>
      </c>
      <c r="G14" s="405">
        <v>31</v>
      </c>
      <c r="H14" s="405">
        <v>11</v>
      </c>
      <c r="I14" s="405">
        <v>6</v>
      </c>
      <c r="J14" s="405">
        <v>1</v>
      </c>
      <c r="K14" s="405">
        <v>0</v>
      </c>
      <c r="L14" s="405">
        <v>0</v>
      </c>
      <c r="M14" s="447">
        <v>0</v>
      </c>
      <c r="N14" s="299"/>
    </row>
    <row r="15" spans="1:14">
      <c r="A15" s="294" t="s">
        <v>1549</v>
      </c>
      <c r="B15" s="405">
        <v>2974</v>
      </c>
      <c r="C15" s="405">
        <v>1070</v>
      </c>
      <c r="D15" s="405">
        <v>1025</v>
      </c>
      <c r="E15" s="405">
        <v>522</v>
      </c>
      <c r="F15" s="405">
        <v>237</v>
      </c>
      <c r="G15" s="405">
        <v>81</v>
      </c>
      <c r="H15" s="405">
        <v>23</v>
      </c>
      <c r="I15" s="405">
        <v>8</v>
      </c>
      <c r="J15" s="405">
        <v>7</v>
      </c>
      <c r="K15" s="405">
        <v>0</v>
      </c>
      <c r="L15" s="405">
        <v>1</v>
      </c>
      <c r="M15" s="447">
        <v>0</v>
      </c>
      <c r="N15" s="299"/>
    </row>
    <row r="16" spans="1:14">
      <c r="A16" s="294" t="s">
        <v>1548</v>
      </c>
      <c r="B16" s="405">
        <v>9249</v>
      </c>
      <c r="C16" s="405">
        <v>3951</v>
      </c>
      <c r="D16" s="405">
        <v>2784</v>
      </c>
      <c r="E16" s="405">
        <v>1626</v>
      </c>
      <c r="F16" s="405">
        <v>609</v>
      </c>
      <c r="G16" s="405">
        <v>176</v>
      </c>
      <c r="H16" s="405">
        <v>61</v>
      </c>
      <c r="I16" s="405">
        <v>31</v>
      </c>
      <c r="J16" s="405">
        <v>5</v>
      </c>
      <c r="K16" s="405">
        <v>3</v>
      </c>
      <c r="L16" s="405">
        <v>3</v>
      </c>
      <c r="M16" s="447">
        <v>0</v>
      </c>
      <c r="N16" s="299"/>
    </row>
    <row r="17" spans="1:14">
      <c r="A17" s="294" t="s">
        <v>1547</v>
      </c>
      <c r="B17" s="405">
        <v>38995</v>
      </c>
      <c r="C17" s="405">
        <v>18921</v>
      </c>
      <c r="D17" s="405">
        <v>11655</v>
      </c>
      <c r="E17" s="405">
        <v>5704</v>
      </c>
      <c r="F17" s="405">
        <v>1892</v>
      </c>
      <c r="G17" s="405">
        <v>531</v>
      </c>
      <c r="H17" s="405">
        <v>187</v>
      </c>
      <c r="I17" s="405">
        <v>63</v>
      </c>
      <c r="J17" s="405">
        <v>23</v>
      </c>
      <c r="K17" s="405">
        <v>12</v>
      </c>
      <c r="L17" s="405">
        <v>7</v>
      </c>
      <c r="M17" s="447">
        <v>0</v>
      </c>
      <c r="N17" s="299"/>
    </row>
    <row r="18" spans="1:14">
      <c r="A18" s="294" t="s">
        <v>1546</v>
      </c>
      <c r="B18" s="405">
        <v>97002</v>
      </c>
      <c r="C18" s="405">
        <v>45180</v>
      </c>
      <c r="D18" s="405">
        <v>31842</v>
      </c>
      <c r="E18" s="405">
        <v>14027</v>
      </c>
      <c r="F18" s="405">
        <v>4250</v>
      </c>
      <c r="G18" s="405">
        <v>1103</v>
      </c>
      <c r="H18" s="405">
        <v>360</v>
      </c>
      <c r="I18" s="405">
        <v>158</v>
      </c>
      <c r="J18" s="405">
        <v>58</v>
      </c>
      <c r="K18" s="405">
        <v>15</v>
      </c>
      <c r="L18" s="405">
        <v>9</v>
      </c>
      <c r="M18" s="447">
        <v>0</v>
      </c>
      <c r="N18" s="299"/>
    </row>
    <row r="19" spans="1:14">
      <c r="A19" s="294" t="s">
        <v>1545</v>
      </c>
      <c r="B19" s="405">
        <v>70171</v>
      </c>
      <c r="C19" s="405">
        <v>28666</v>
      </c>
      <c r="D19" s="405">
        <v>25103</v>
      </c>
      <c r="E19" s="405">
        <v>11340</v>
      </c>
      <c r="F19" s="405">
        <v>3551</v>
      </c>
      <c r="G19" s="405">
        <v>996</v>
      </c>
      <c r="H19" s="405">
        <v>322</v>
      </c>
      <c r="I19" s="405">
        <v>125</v>
      </c>
      <c r="J19" s="405">
        <v>45</v>
      </c>
      <c r="K19" s="405">
        <v>13</v>
      </c>
      <c r="L19" s="405">
        <v>10</v>
      </c>
      <c r="M19" s="447">
        <v>0</v>
      </c>
      <c r="N19" s="299"/>
    </row>
    <row r="20" spans="1:14">
      <c r="A20" s="294" t="s">
        <v>1544</v>
      </c>
      <c r="B20" s="405">
        <v>19337</v>
      </c>
      <c r="C20" s="405">
        <v>6393</v>
      </c>
      <c r="D20" s="405">
        <v>7153</v>
      </c>
      <c r="E20" s="405">
        <v>3859</v>
      </c>
      <c r="F20" s="405">
        <v>1272</v>
      </c>
      <c r="G20" s="405">
        <v>415</v>
      </c>
      <c r="H20" s="405">
        <v>141</v>
      </c>
      <c r="I20" s="405">
        <v>59</v>
      </c>
      <c r="J20" s="405">
        <v>34</v>
      </c>
      <c r="K20" s="405">
        <v>6</v>
      </c>
      <c r="L20" s="405">
        <v>5</v>
      </c>
      <c r="M20" s="447">
        <v>0</v>
      </c>
      <c r="N20" s="299"/>
    </row>
    <row r="21" spans="1:14">
      <c r="A21" s="294" t="s">
        <v>1543</v>
      </c>
      <c r="B21" s="405">
        <v>1208</v>
      </c>
      <c r="C21" s="405">
        <v>292</v>
      </c>
      <c r="D21" s="405">
        <v>470</v>
      </c>
      <c r="E21" s="405">
        <v>269</v>
      </c>
      <c r="F21" s="405">
        <v>124</v>
      </c>
      <c r="G21" s="405">
        <v>35</v>
      </c>
      <c r="H21" s="405">
        <v>11</v>
      </c>
      <c r="I21" s="405">
        <v>4</v>
      </c>
      <c r="J21" s="405">
        <v>2</v>
      </c>
      <c r="K21" s="405">
        <v>1</v>
      </c>
      <c r="L21" s="405">
        <v>0</v>
      </c>
      <c r="M21" s="447">
        <v>0</v>
      </c>
      <c r="N21" s="299"/>
    </row>
    <row r="22" spans="1:14">
      <c r="A22" s="294" t="s">
        <v>1542</v>
      </c>
      <c r="B22" s="405">
        <v>0</v>
      </c>
      <c r="C22" s="405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47">
        <v>0</v>
      </c>
      <c r="N22" s="299"/>
    </row>
    <row r="23" spans="1:14">
      <c r="A23" s="294" t="s">
        <v>1748</v>
      </c>
      <c r="B23" s="405">
        <v>399</v>
      </c>
      <c r="C23" s="405">
        <v>395</v>
      </c>
      <c r="D23" s="405">
        <v>1</v>
      </c>
      <c r="E23" s="405">
        <v>3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47">
        <v>0</v>
      </c>
      <c r="N23" s="299"/>
    </row>
    <row r="24" spans="1:14">
      <c r="A24" s="303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407"/>
      <c r="N24" s="299"/>
    </row>
    <row r="25" spans="1:14">
      <c r="A25" s="293" t="s">
        <v>1478</v>
      </c>
      <c r="B25" s="404">
        <v>70003</v>
      </c>
      <c r="C25" s="404">
        <v>18755</v>
      </c>
      <c r="D25" s="404">
        <v>28605</v>
      </c>
      <c r="E25" s="404">
        <v>16017</v>
      </c>
      <c r="F25" s="404">
        <v>4825</v>
      </c>
      <c r="G25" s="404">
        <v>1212</v>
      </c>
      <c r="H25" s="404">
        <v>355</v>
      </c>
      <c r="I25" s="404">
        <v>129</v>
      </c>
      <c r="J25" s="404">
        <v>65</v>
      </c>
      <c r="K25" s="404">
        <v>21</v>
      </c>
      <c r="L25" s="404">
        <v>19</v>
      </c>
      <c r="M25" s="447">
        <v>0</v>
      </c>
      <c r="N25" s="299"/>
    </row>
    <row r="26" spans="1:14">
      <c r="A26" s="294" t="s">
        <v>1552</v>
      </c>
      <c r="B26" s="405">
        <v>45</v>
      </c>
      <c r="C26" s="405">
        <v>9</v>
      </c>
      <c r="D26" s="405">
        <v>14</v>
      </c>
      <c r="E26" s="405">
        <v>15</v>
      </c>
      <c r="F26" s="405">
        <v>4</v>
      </c>
      <c r="G26" s="405">
        <v>2</v>
      </c>
      <c r="H26" s="405">
        <v>1</v>
      </c>
      <c r="I26" s="405">
        <v>0</v>
      </c>
      <c r="J26" s="405">
        <v>0</v>
      </c>
      <c r="K26" s="405">
        <v>0</v>
      </c>
      <c r="L26" s="405">
        <v>0</v>
      </c>
      <c r="M26" s="447">
        <v>0</v>
      </c>
      <c r="N26" s="299"/>
    </row>
    <row r="27" spans="1:14">
      <c r="A27" s="294" t="s">
        <v>1551</v>
      </c>
      <c r="B27" s="405">
        <v>264</v>
      </c>
      <c r="C27" s="405">
        <v>63</v>
      </c>
      <c r="D27" s="405">
        <v>97</v>
      </c>
      <c r="E27" s="405">
        <v>72</v>
      </c>
      <c r="F27" s="405">
        <v>25</v>
      </c>
      <c r="G27" s="405">
        <v>6</v>
      </c>
      <c r="H27" s="405">
        <v>0</v>
      </c>
      <c r="I27" s="405">
        <v>1</v>
      </c>
      <c r="J27" s="405">
        <v>0</v>
      </c>
      <c r="K27" s="405">
        <v>0</v>
      </c>
      <c r="L27" s="405">
        <v>0</v>
      </c>
      <c r="M27" s="447">
        <v>0</v>
      </c>
      <c r="N27" s="299"/>
    </row>
    <row r="28" spans="1:14">
      <c r="A28" s="294" t="s">
        <v>1550</v>
      </c>
      <c r="B28" s="405">
        <v>433</v>
      </c>
      <c r="C28" s="405">
        <v>101</v>
      </c>
      <c r="D28" s="405">
        <v>147</v>
      </c>
      <c r="E28" s="405">
        <v>121</v>
      </c>
      <c r="F28" s="405">
        <v>43</v>
      </c>
      <c r="G28" s="405">
        <v>16</v>
      </c>
      <c r="H28" s="405">
        <v>5</v>
      </c>
      <c r="I28" s="405">
        <v>0</v>
      </c>
      <c r="J28" s="405">
        <v>0</v>
      </c>
      <c r="K28" s="405">
        <v>0</v>
      </c>
      <c r="L28" s="405">
        <v>0</v>
      </c>
      <c r="M28" s="447">
        <v>0</v>
      </c>
      <c r="N28" s="299"/>
    </row>
    <row r="29" spans="1:14">
      <c r="A29" s="294" t="s">
        <v>1549</v>
      </c>
      <c r="B29" s="405">
        <v>880</v>
      </c>
      <c r="C29" s="405">
        <v>200</v>
      </c>
      <c r="D29" s="405">
        <v>327</v>
      </c>
      <c r="E29" s="405">
        <v>211</v>
      </c>
      <c r="F29" s="405">
        <v>106</v>
      </c>
      <c r="G29" s="405">
        <v>24</v>
      </c>
      <c r="H29" s="405">
        <v>10</v>
      </c>
      <c r="I29" s="405">
        <v>0</v>
      </c>
      <c r="J29" s="405">
        <v>2</v>
      </c>
      <c r="K29" s="405">
        <v>0</v>
      </c>
      <c r="L29" s="405">
        <v>0</v>
      </c>
      <c r="M29" s="447">
        <v>0</v>
      </c>
      <c r="N29" s="299"/>
    </row>
    <row r="30" spans="1:14">
      <c r="A30" s="294" t="s">
        <v>1548</v>
      </c>
      <c r="B30" s="405">
        <v>2702</v>
      </c>
      <c r="C30" s="405">
        <v>692</v>
      </c>
      <c r="D30" s="405">
        <v>960</v>
      </c>
      <c r="E30" s="405">
        <v>723</v>
      </c>
      <c r="F30" s="405">
        <v>235</v>
      </c>
      <c r="G30" s="405">
        <v>56</v>
      </c>
      <c r="H30" s="405">
        <v>19</v>
      </c>
      <c r="I30" s="405">
        <v>11</v>
      </c>
      <c r="J30" s="405">
        <v>2</v>
      </c>
      <c r="K30" s="405">
        <v>2</v>
      </c>
      <c r="L30" s="405">
        <v>2</v>
      </c>
      <c r="M30" s="447">
        <v>0</v>
      </c>
      <c r="N30" s="299"/>
    </row>
    <row r="31" spans="1:14">
      <c r="A31" s="294" t="s">
        <v>1547</v>
      </c>
      <c r="B31" s="405">
        <v>11343</v>
      </c>
      <c r="C31" s="405">
        <v>3423</v>
      </c>
      <c r="D31" s="405">
        <v>4363</v>
      </c>
      <c r="E31" s="405">
        <v>2526</v>
      </c>
      <c r="F31" s="405">
        <v>753</v>
      </c>
      <c r="G31" s="405">
        <v>183</v>
      </c>
      <c r="H31" s="405">
        <v>58</v>
      </c>
      <c r="I31" s="405">
        <v>17</v>
      </c>
      <c r="J31" s="405">
        <v>9</v>
      </c>
      <c r="K31" s="405">
        <v>6</v>
      </c>
      <c r="L31" s="405">
        <v>5</v>
      </c>
      <c r="M31" s="447">
        <v>0</v>
      </c>
      <c r="N31" s="299"/>
    </row>
    <row r="32" spans="1:14">
      <c r="A32" s="294" t="s">
        <v>1546</v>
      </c>
      <c r="B32" s="405">
        <v>28241</v>
      </c>
      <c r="C32" s="405">
        <v>8119</v>
      </c>
      <c r="D32" s="405">
        <v>11640</v>
      </c>
      <c r="E32" s="405">
        <v>6144</v>
      </c>
      <c r="F32" s="405">
        <v>1738</v>
      </c>
      <c r="G32" s="405">
        <v>402</v>
      </c>
      <c r="H32" s="405">
        <v>114</v>
      </c>
      <c r="I32" s="405">
        <v>47</v>
      </c>
      <c r="J32" s="405">
        <v>26</v>
      </c>
      <c r="K32" s="405">
        <v>7</v>
      </c>
      <c r="L32" s="405">
        <v>4</v>
      </c>
      <c r="M32" s="447">
        <v>0</v>
      </c>
      <c r="N32" s="299"/>
    </row>
    <row r="33" spans="1:14">
      <c r="A33" s="294" t="s">
        <v>1545</v>
      </c>
      <c r="B33" s="405">
        <v>20214</v>
      </c>
      <c r="C33" s="405">
        <v>4958</v>
      </c>
      <c r="D33" s="405">
        <v>8672</v>
      </c>
      <c r="E33" s="405">
        <v>4658</v>
      </c>
      <c r="F33" s="405">
        <v>1398</v>
      </c>
      <c r="G33" s="405">
        <v>359</v>
      </c>
      <c r="H33" s="405">
        <v>106</v>
      </c>
      <c r="I33" s="405">
        <v>39</v>
      </c>
      <c r="J33" s="405">
        <v>14</v>
      </c>
      <c r="K33" s="405">
        <v>4</v>
      </c>
      <c r="L33" s="405">
        <v>6</v>
      </c>
      <c r="M33" s="447">
        <v>0</v>
      </c>
      <c r="N33" s="299"/>
    </row>
    <row r="34" spans="1:14">
      <c r="A34" s="294" t="s">
        <v>1544</v>
      </c>
      <c r="B34" s="405">
        <v>5429</v>
      </c>
      <c r="C34" s="405">
        <v>1028</v>
      </c>
      <c r="D34" s="405">
        <v>2252</v>
      </c>
      <c r="E34" s="405">
        <v>1449</v>
      </c>
      <c r="F34" s="405">
        <v>479</v>
      </c>
      <c r="G34" s="405">
        <v>153</v>
      </c>
      <c r="H34" s="405">
        <v>38</v>
      </c>
      <c r="I34" s="405">
        <v>14</v>
      </c>
      <c r="J34" s="405">
        <v>12</v>
      </c>
      <c r="K34" s="405">
        <v>2</v>
      </c>
      <c r="L34" s="405">
        <v>2</v>
      </c>
      <c r="M34" s="447">
        <v>0</v>
      </c>
      <c r="N34" s="299"/>
    </row>
    <row r="35" spans="1:14">
      <c r="A35" s="294" t="s">
        <v>1543</v>
      </c>
      <c r="B35" s="405">
        <v>332</v>
      </c>
      <c r="C35" s="405">
        <v>45</v>
      </c>
      <c r="D35" s="405">
        <v>133</v>
      </c>
      <c r="E35" s="405">
        <v>95</v>
      </c>
      <c r="F35" s="405">
        <v>44</v>
      </c>
      <c r="G35" s="405">
        <v>11</v>
      </c>
      <c r="H35" s="405">
        <v>4</v>
      </c>
      <c r="I35" s="405">
        <v>0</v>
      </c>
      <c r="J35" s="405">
        <v>0</v>
      </c>
      <c r="K35" s="405">
        <v>0</v>
      </c>
      <c r="L35" s="405">
        <v>0</v>
      </c>
      <c r="M35" s="447">
        <v>0</v>
      </c>
      <c r="N35" s="299"/>
    </row>
    <row r="36" spans="1:14">
      <c r="A36" s="294" t="s">
        <v>1542</v>
      </c>
      <c r="B36" s="405">
        <v>0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47">
        <v>0</v>
      </c>
      <c r="N36" s="299"/>
    </row>
    <row r="37" spans="1:14">
      <c r="A37" s="294" t="s">
        <v>1748</v>
      </c>
      <c r="B37" s="405">
        <v>120</v>
      </c>
      <c r="C37" s="405">
        <v>117</v>
      </c>
      <c r="D37" s="405">
        <v>0</v>
      </c>
      <c r="E37" s="405">
        <v>3</v>
      </c>
      <c r="F37" s="405">
        <v>0</v>
      </c>
      <c r="G37" s="405">
        <v>0</v>
      </c>
      <c r="H37" s="405">
        <v>0</v>
      </c>
      <c r="I37" s="405">
        <v>0</v>
      </c>
      <c r="J37" s="405">
        <v>0</v>
      </c>
      <c r="K37" s="405">
        <v>0</v>
      </c>
      <c r="L37" s="405">
        <v>0</v>
      </c>
      <c r="M37" s="447">
        <v>0</v>
      </c>
      <c r="N37" s="299"/>
    </row>
    <row r="38" spans="1:14">
      <c r="A38" s="303"/>
      <c r="B38" s="303"/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407"/>
      <c r="N38" s="299"/>
    </row>
    <row r="39" spans="1:14">
      <c r="A39" s="293" t="s">
        <v>17</v>
      </c>
      <c r="B39" s="404">
        <v>172002</v>
      </c>
      <c r="C39" s="404">
        <v>87143</v>
      </c>
      <c r="D39" s="404">
        <v>52320</v>
      </c>
      <c r="E39" s="404">
        <v>21828</v>
      </c>
      <c r="F39" s="404">
        <v>7284</v>
      </c>
      <c r="G39" s="404">
        <v>2178</v>
      </c>
      <c r="H39" s="404">
        <v>766</v>
      </c>
      <c r="I39" s="404">
        <v>328</v>
      </c>
      <c r="J39" s="404">
        <v>110</v>
      </c>
      <c r="K39" s="404">
        <v>29</v>
      </c>
      <c r="L39" s="404">
        <v>16</v>
      </c>
      <c r="M39" s="447">
        <v>0</v>
      </c>
      <c r="N39" s="299"/>
    </row>
    <row r="40" spans="1:14">
      <c r="A40" s="294" t="s">
        <v>1552</v>
      </c>
      <c r="B40" s="405">
        <v>120</v>
      </c>
      <c r="C40" s="405">
        <v>43</v>
      </c>
      <c r="D40" s="405">
        <v>42</v>
      </c>
      <c r="E40" s="405">
        <v>23</v>
      </c>
      <c r="F40" s="405">
        <v>11</v>
      </c>
      <c r="G40" s="405">
        <v>0</v>
      </c>
      <c r="H40" s="405">
        <v>1</v>
      </c>
      <c r="I40" s="405">
        <v>0</v>
      </c>
      <c r="J40" s="405">
        <v>0</v>
      </c>
      <c r="K40" s="405">
        <v>0</v>
      </c>
      <c r="L40" s="405">
        <v>0</v>
      </c>
      <c r="M40" s="447">
        <v>0</v>
      </c>
      <c r="N40" s="299"/>
    </row>
    <row r="41" spans="1:14">
      <c r="A41" s="294" t="s">
        <v>1551</v>
      </c>
      <c r="B41" s="405">
        <v>690</v>
      </c>
      <c r="C41" s="405">
        <v>316</v>
      </c>
      <c r="D41" s="405">
        <v>226</v>
      </c>
      <c r="E41" s="405">
        <v>98</v>
      </c>
      <c r="F41" s="405">
        <v>31</v>
      </c>
      <c r="G41" s="405">
        <v>14</v>
      </c>
      <c r="H41" s="405">
        <v>3</v>
      </c>
      <c r="I41" s="405">
        <v>2</v>
      </c>
      <c r="J41" s="405">
        <v>0</v>
      </c>
      <c r="K41" s="405">
        <v>0</v>
      </c>
      <c r="L41" s="405">
        <v>0</v>
      </c>
      <c r="M41" s="447">
        <v>0</v>
      </c>
      <c r="N41" s="299"/>
    </row>
    <row r="42" spans="1:14">
      <c r="A42" s="294" t="s">
        <v>1550</v>
      </c>
      <c r="B42" s="405">
        <v>1118</v>
      </c>
      <c r="C42" s="405">
        <v>498</v>
      </c>
      <c r="D42" s="405">
        <v>366</v>
      </c>
      <c r="E42" s="405">
        <v>166</v>
      </c>
      <c r="F42" s="405">
        <v>60</v>
      </c>
      <c r="G42" s="405">
        <v>15</v>
      </c>
      <c r="H42" s="405">
        <v>6</v>
      </c>
      <c r="I42" s="405">
        <v>6</v>
      </c>
      <c r="J42" s="405">
        <v>1</v>
      </c>
      <c r="K42" s="405">
        <v>0</v>
      </c>
      <c r="L42" s="405">
        <v>0</v>
      </c>
      <c r="M42" s="447">
        <v>0</v>
      </c>
      <c r="N42" s="299"/>
    </row>
    <row r="43" spans="1:14">
      <c r="A43" s="294" t="s">
        <v>1549</v>
      </c>
      <c r="B43" s="405">
        <v>2094</v>
      </c>
      <c r="C43" s="405">
        <v>870</v>
      </c>
      <c r="D43" s="405">
        <v>698</v>
      </c>
      <c r="E43" s="405">
        <v>311</v>
      </c>
      <c r="F43" s="405">
        <v>131</v>
      </c>
      <c r="G43" s="405">
        <v>57</v>
      </c>
      <c r="H43" s="405">
        <v>13</v>
      </c>
      <c r="I43" s="405">
        <v>8</v>
      </c>
      <c r="J43" s="405">
        <v>5</v>
      </c>
      <c r="K43" s="405">
        <v>0</v>
      </c>
      <c r="L43" s="405">
        <v>1</v>
      </c>
      <c r="M43" s="447">
        <v>0</v>
      </c>
      <c r="N43" s="299"/>
    </row>
    <row r="44" spans="1:14">
      <c r="A44" s="294" t="s">
        <v>1548</v>
      </c>
      <c r="B44" s="405">
        <v>6547</v>
      </c>
      <c r="C44" s="405">
        <v>3259</v>
      </c>
      <c r="D44" s="405">
        <v>1824</v>
      </c>
      <c r="E44" s="405">
        <v>903</v>
      </c>
      <c r="F44" s="405">
        <v>374</v>
      </c>
      <c r="G44" s="405">
        <v>120</v>
      </c>
      <c r="H44" s="405">
        <v>42</v>
      </c>
      <c r="I44" s="405">
        <v>20</v>
      </c>
      <c r="J44" s="405">
        <v>3</v>
      </c>
      <c r="K44" s="405">
        <v>1</v>
      </c>
      <c r="L44" s="405">
        <v>1</v>
      </c>
      <c r="M44" s="447">
        <v>0</v>
      </c>
      <c r="N44" s="299"/>
    </row>
    <row r="45" spans="1:14">
      <c r="A45" s="294" t="s">
        <v>1547</v>
      </c>
      <c r="B45" s="405">
        <v>27652</v>
      </c>
      <c r="C45" s="405">
        <v>15498</v>
      </c>
      <c r="D45" s="405">
        <v>7292</v>
      </c>
      <c r="E45" s="405">
        <v>3178</v>
      </c>
      <c r="F45" s="405">
        <v>1139</v>
      </c>
      <c r="G45" s="405">
        <v>348</v>
      </c>
      <c r="H45" s="405">
        <v>129</v>
      </c>
      <c r="I45" s="405">
        <v>46</v>
      </c>
      <c r="J45" s="405">
        <v>14</v>
      </c>
      <c r="K45" s="405">
        <v>6</v>
      </c>
      <c r="L45" s="405">
        <v>2</v>
      </c>
      <c r="M45" s="447">
        <v>0</v>
      </c>
      <c r="N45" s="299"/>
    </row>
    <row r="46" spans="1:14">
      <c r="A46" s="294" t="s">
        <v>1546</v>
      </c>
      <c r="B46" s="405">
        <v>68761</v>
      </c>
      <c r="C46" s="405">
        <v>37061</v>
      </c>
      <c r="D46" s="405">
        <v>20202</v>
      </c>
      <c r="E46" s="405">
        <v>7883</v>
      </c>
      <c r="F46" s="405">
        <v>2512</v>
      </c>
      <c r="G46" s="405">
        <v>701</v>
      </c>
      <c r="H46" s="405">
        <v>246</v>
      </c>
      <c r="I46" s="405">
        <v>111</v>
      </c>
      <c r="J46" s="405">
        <v>32</v>
      </c>
      <c r="K46" s="405">
        <v>8</v>
      </c>
      <c r="L46" s="405">
        <v>5</v>
      </c>
      <c r="M46" s="447">
        <v>0</v>
      </c>
      <c r="N46" s="299"/>
    </row>
    <row r="47" spans="1:14">
      <c r="A47" s="294" t="s">
        <v>1545</v>
      </c>
      <c r="B47" s="405">
        <v>49957</v>
      </c>
      <c r="C47" s="405">
        <v>23708</v>
      </c>
      <c r="D47" s="405">
        <v>16431</v>
      </c>
      <c r="E47" s="405">
        <v>6682</v>
      </c>
      <c r="F47" s="405">
        <v>2153</v>
      </c>
      <c r="G47" s="405">
        <v>637</v>
      </c>
      <c r="H47" s="405">
        <v>216</v>
      </c>
      <c r="I47" s="405">
        <v>86</v>
      </c>
      <c r="J47" s="405">
        <v>31</v>
      </c>
      <c r="K47" s="405">
        <v>9</v>
      </c>
      <c r="L47" s="405">
        <v>4</v>
      </c>
      <c r="M47" s="447">
        <v>0</v>
      </c>
      <c r="N47" s="299"/>
    </row>
    <row r="48" spans="1:14">
      <c r="A48" s="294" t="s">
        <v>1544</v>
      </c>
      <c r="B48" s="405">
        <v>13908</v>
      </c>
      <c r="C48" s="405">
        <v>5365</v>
      </c>
      <c r="D48" s="405">
        <v>4901</v>
      </c>
      <c r="E48" s="405">
        <v>2410</v>
      </c>
      <c r="F48" s="405">
        <v>793</v>
      </c>
      <c r="G48" s="405">
        <v>262</v>
      </c>
      <c r="H48" s="405">
        <v>103</v>
      </c>
      <c r="I48" s="405">
        <v>45</v>
      </c>
      <c r="J48" s="405">
        <v>22</v>
      </c>
      <c r="K48" s="405">
        <v>4</v>
      </c>
      <c r="L48" s="405">
        <v>3</v>
      </c>
      <c r="M48" s="447">
        <v>0</v>
      </c>
      <c r="N48" s="299"/>
    </row>
    <row r="49" spans="1:14">
      <c r="A49" s="294" t="s">
        <v>1543</v>
      </c>
      <c r="B49" s="405">
        <v>876</v>
      </c>
      <c r="C49" s="405">
        <v>247</v>
      </c>
      <c r="D49" s="405">
        <v>337</v>
      </c>
      <c r="E49" s="405">
        <v>174</v>
      </c>
      <c r="F49" s="405">
        <v>80</v>
      </c>
      <c r="G49" s="405">
        <v>24</v>
      </c>
      <c r="H49" s="405">
        <v>7</v>
      </c>
      <c r="I49" s="405">
        <v>4</v>
      </c>
      <c r="J49" s="405">
        <v>2</v>
      </c>
      <c r="K49" s="405">
        <v>1</v>
      </c>
      <c r="L49" s="405">
        <v>0</v>
      </c>
      <c r="M49" s="447">
        <v>0</v>
      </c>
      <c r="N49" s="299"/>
    </row>
    <row r="50" spans="1:14">
      <c r="A50" s="294" t="s">
        <v>1542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47">
        <v>0</v>
      </c>
      <c r="N50" s="299"/>
    </row>
    <row r="51" spans="1:14">
      <c r="A51" s="294" t="s">
        <v>1748</v>
      </c>
      <c r="B51" s="405">
        <v>279</v>
      </c>
      <c r="C51" s="405">
        <v>278</v>
      </c>
      <c r="D51" s="405">
        <v>1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47">
        <v>0</v>
      </c>
      <c r="N51" s="299"/>
    </row>
    <row r="52" spans="1:14">
      <c r="A52" s="303"/>
      <c r="B52" s="303"/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407"/>
      <c r="N52" s="299"/>
    </row>
    <row r="53" spans="1:14">
      <c r="A53" s="293" t="s">
        <v>1535</v>
      </c>
      <c r="B53" s="404">
        <v>0</v>
      </c>
      <c r="C53" s="404">
        <v>0</v>
      </c>
      <c r="D53" s="404">
        <v>0</v>
      </c>
      <c r="E53" s="404">
        <v>0</v>
      </c>
      <c r="F53" s="404">
        <v>0</v>
      </c>
      <c r="G53" s="404">
        <v>0</v>
      </c>
      <c r="H53" s="404">
        <v>0</v>
      </c>
      <c r="I53" s="404">
        <v>0</v>
      </c>
      <c r="J53" s="404">
        <v>0</v>
      </c>
      <c r="K53" s="404">
        <v>0</v>
      </c>
      <c r="L53" s="404">
        <v>0</v>
      </c>
      <c r="M53" s="447">
        <v>0</v>
      </c>
      <c r="N53" s="299"/>
    </row>
    <row r="54" spans="1:14">
      <c r="A54" s="294" t="s">
        <v>1552</v>
      </c>
      <c r="B54" s="405">
        <v>0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05">
        <v>0</v>
      </c>
      <c r="L54" s="405">
        <v>0</v>
      </c>
      <c r="M54" s="447">
        <v>0</v>
      </c>
      <c r="N54" s="299"/>
    </row>
    <row r="55" spans="1:14">
      <c r="A55" s="294" t="s">
        <v>1551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5">
        <v>0</v>
      </c>
      <c r="L55" s="405">
        <v>0</v>
      </c>
      <c r="M55" s="447">
        <v>0</v>
      </c>
      <c r="N55" s="299"/>
    </row>
    <row r="56" spans="1:14">
      <c r="A56" s="294" t="s">
        <v>1550</v>
      </c>
      <c r="B56" s="405">
        <v>0</v>
      </c>
      <c r="C56" s="405">
        <v>0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47">
        <v>0</v>
      </c>
      <c r="N56" s="299"/>
    </row>
    <row r="57" spans="1:14">
      <c r="A57" s="294" t="s">
        <v>1549</v>
      </c>
      <c r="B57" s="405">
        <v>0</v>
      </c>
      <c r="C57" s="405">
        <v>0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47">
        <v>0</v>
      </c>
      <c r="N57" s="299"/>
    </row>
    <row r="58" spans="1:14">
      <c r="A58" s="294" t="s">
        <v>1548</v>
      </c>
      <c r="B58" s="405">
        <v>0</v>
      </c>
      <c r="C58" s="405">
        <v>0</v>
      </c>
      <c r="D58" s="405">
        <v>0</v>
      </c>
      <c r="E58" s="405">
        <v>0</v>
      </c>
      <c r="F58" s="405">
        <v>0</v>
      </c>
      <c r="G58" s="405">
        <v>0</v>
      </c>
      <c r="H58" s="405">
        <v>0</v>
      </c>
      <c r="I58" s="405">
        <v>0</v>
      </c>
      <c r="J58" s="405">
        <v>0</v>
      </c>
      <c r="K58" s="405">
        <v>0</v>
      </c>
      <c r="L58" s="405">
        <v>0</v>
      </c>
      <c r="M58" s="447">
        <v>0</v>
      </c>
      <c r="N58" s="299"/>
    </row>
    <row r="59" spans="1:14">
      <c r="A59" s="294" t="s">
        <v>1547</v>
      </c>
      <c r="B59" s="405">
        <v>0</v>
      </c>
      <c r="C59" s="405">
        <v>0</v>
      </c>
      <c r="D59" s="405">
        <v>0</v>
      </c>
      <c r="E59" s="405">
        <v>0</v>
      </c>
      <c r="F59" s="405">
        <v>0</v>
      </c>
      <c r="G59" s="405">
        <v>0</v>
      </c>
      <c r="H59" s="405">
        <v>0</v>
      </c>
      <c r="I59" s="405">
        <v>0</v>
      </c>
      <c r="J59" s="405">
        <v>0</v>
      </c>
      <c r="K59" s="405">
        <v>0</v>
      </c>
      <c r="L59" s="405">
        <v>0</v>
      </c>
      <c r="M59" s="447">
        <v>0</v>
      </c>
      <c r="N59" s="299"/>
    </row>
    <row r="60" spans="1:14">
      <c r="A60" s="294" t="s">
        <v>1546</v>
      </c>
      <c r="B60" s="405">
        <v>0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05">
        <v>0</v>
      </c>
      <c r="L60" s="405">
        <v>0</v>
      </c>
      <c r="M60" s="447">
        <v>0</v>
      </c>
      <c r="N60" s="299"/>
    </row>
    <row r="61" spans="1:14">
      <c r="A61" s="294" t="s">
        <v>1545</v>
      </c>
      <c r="B61" s="405">
        <v>0</v>
      </c>
      <c r="C61" s="405">
        <v>0</v>
      </c>
      <c r="D61" s="405">
        <v>0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0</v>
      </c>
      <c r="K61" s="405">
        <v>0</v>
      </c>
      <c r="L61" s="405">
        <v>0</v>
      </c>
      <c r="M61" s="447">
        <v>0</v>
      </c>
      <c r="N61" s="299"/>
    </row>
    <row r="62" spans="1:14">
      <c r="A62" s="294" t="s">
        <v>1544</v>
      </c>
      <c r="B62" s="405">
        <v>0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  <c r="J62" s="405">
        <v>0</v>
      </c>
      <c r="K62" s="405">
        <v>0</v>
      </c>
      <c r="L62" s="405">
        <v>0</v>
      </c>
      <c r="M62" s="447">
        <v>0</v>
      </c>
      <c r="N62" s="299"/>
    </row>
    <row r="63" spans="1:14">
      <c r="A63" s="294" t="s">
        <v>1543</v>
      </c>
      <c r="B63" s="405">
        <v>0</v>
      </c>
      <c r="C63" s="405">
        <v>0</v>
      </c>
      <c r="D63" s="405">
        <v>0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  <c r="J63" s="405">
        <v>0</v>
      </c>
      <c r="K63" s="405">
        <v>0</v>
      </c>
      <c r="L63" s="405">
        <v>0</v>
      </c>
      <c r="M63" s="447">
        <v>0</v>
      </c>
      <c r="N63" s="299"/>
    </row>
    <row r="64" spans="1:14">
      <c r="A64" s="294" t="s">
        <v>1542</v>
      </c>
      <c r="B64" s="405">
        <v>0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47">
        <v>0</v>
      </c>
      <c r="N64" s="299"/>
    </row>
    <row r="65" spans="1:14">
      <c r="A65" s="294" t="s">
        <v>1748</v>
      </c>
      <c r="B65" s="405">
        <v>0</v>
      </c>
      <c r="C65" s="405">
        <v>0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5">
        <v>0</v>
      </c>
      <c r="L65" s="405">
        <v>0</v>
      </c>
      <c r="M65" s="447">
        <v>0</v>
      </c>
      <c r="N65" s="299"/>
    </row>
    <row r="66" spans="1:14">
      <c r="A66" s="407"/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299"/>
    </row>
    <row r="67" spans="1:14">
      <c r="A67" s="406" t="s">
        <v>4082</v>
      </c>
      <c r="B67" s="407"/>
      <c r="C67" s="407"/>
      <c r="D67" s="407"/>
      <c r="E67" s="407"/>
      <c r="F67" s="407"/>
      <c r="G67" s="407"/>
      <c r="H67" s="407"/>
      <c r="I67" s="407"/>
      <c r="J67" s="407"/>
      <c r="K67" s="407"/>
      <c r="L67" s="407"/>
      <c r="M67" s="407"/>
      <c r="N67" s="299"/>
    </row>
  </sheetData>
  <mergeCells count="4">
    <mergeCell ref="B2:M2"/>
    <mergeCell ref="B3:M3"/>
    <mergeCell ref="B5:M5"/>
    <mergeCell ref="C7:L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1" orientation="landscape" r:id="rId1"/>
  <headerFooter alignWithMargins="0"/>
  <rowBreaks count="1" manualBreakCount="1">
    <brk id="5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3">
    <outlinePr summaryBelow="0" summaryRight="0"/>
  </sheetPr>
  <dimension ref="A1:L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33203125" style="35" bestFit="1" customWidth="1"/>
    <col min="2" max="2" width="5.6640625" style="35" bestFit="1" customWidth="1"/>
    <col min="3" max="3" width="9.33203125" style="35" customWidth="1"/>
    <col min="4" max="10" width="7" style="35" bestFit="1" customWidth="1"/>
    <col min="11" max="11" width="8" style="35" customWidth="1"/>
    <col min="12" max="12" width="11.44140625" style="35" bestFit="1" customWidth="1"/>
    <col min="13" max="256" width="8.88671875" style="35"/>
    <col min="257" max="257" width="20.33203125" style="35" bestFit="1" customWidth="1"/>
    <col min="258" max="258" width="5.6640625" style="35" bestFit="1" customWidth="1"/>
    <col min="259" max="259" width="9.33203125" style="35" customWidth="1"/>
    <col min="260" max="266" width="7" style="35" bestFit="1" customWidth="1"/>
    <col min="267" max="267" width="8" style="35" customWidth="1"/>
    <col min="268" max="268" width="11.44140625" style="35" bestFit="1" customWidth="1"/>
    <col min="269" max="512" width="8.88671875" style="35"/>
    <col min="513" max="513" width="20.33203125" style="35" bestFit="1" customWidth="1"/>
    <col min="514" max="514" width="5.6640625" style="35" bestFit="1" customWidth="1"/>
    <col min="515" max="515" width="9.33203125" style="35" customWidth="1"/>
    <col min="516" max="522" width="7" style="35" bestFit="1" customWidth="1"/>
    <col min="523" max="523" width="8" style="35" customWidth="1"/>
    <col min="524" max="524" width="11.44140625" style="35" bestFit="1" customWidth="1"/>
    <col min="525" max="768" width="8.88671875" style="35"/>
    <col min="769" max="769" width="20.33203125" style="35" bestFit="1" customWidth="1"/>
    <col min="770" max="770" width="5.6640625" style="35" bestFit="1" customWidth="1"/>
    <col min="771" max="771" width="9.33203125" style="35" customWidth="1"/>
    <col min="772" max="778" width="7" style="35" bestFit="1" customWidth="1"/>
    <col min="779" max="779" width="8" style="35" customWidth="1"/>
    <col min="780" max="780" width="11.44140625" style="35" bestFit="1" customWidth="1"/>
    <col min="781" max="1024" width="8.88671875" style="35"/>
    <col min="1025" max="1025" width="20.33203125" style="35" bestFit="1" customWidth="1"/>
    <col min="1026" max="1026" width="5.6640625" style="35" bestFit="1" customWidth="1"/>
    <col min="1027" max="1027" width="9.33203125" style="35" customWidth="1"/>
    <col min="1028" max="1034" width="7" style="35" bestFit="1" customWidth="1"/>
    <col min="1035" max="1035" width="8" style="35" customWidth="1"/>
    <col min="1036" max="1036" width="11.44140625" style="35" bestFit="1" customWidth="1"/>
    <col min="1037" max="1280" width="8.88671875" style="35"/>
    <col min="1281" max="1281" width="20.33203125" style="35" bestFit="1" customWidth="1"/>
    <col min="1282" max="1282" width="5.6640625" style="35" bestFit="1" customWidth="1"/>
    <col min="1283" max="1283" width="9.33203125" style="35" customWidth="1"/>
    <col min="1284" max="1290" width="7" style="35" bestFit="1" customWidth="1"/>
    <col min="1291" max="1291" width="8" style="35" customWidth="1"/>
    <col min="1292" max="1292" width="11.44140625" style="35" bestFit="1" customWidth="1"/>
    <col min="1293" max="1536" width="8.88671875" style="35"/>
    <col min="1537" max="1537" width="20.33203125" style="35" bestFit="1" customWidth="1"/>
    <col min="1538" max="1538" width="5.6640625" style="35" bestFit="1" customWidth="1"/>
    <col min="1539" max="1539" width="9.33203125" style="35" customWidth="1"/>
    <col min="1540" max="1546" width="7" style="35" bestFit="1" customWidth="1"/>
    <col min="1547" max="1547" width="8" style="35" customWidth="1"/>
    <col min="1548" max="1548" width="11.44140625" style="35" bestFit="1" customWidth="1"/>
    <col min="1549" max="1792" width="8.88671875" style="35"/>
    <col min="1793" max="1793" width="20.33203125" style="35" bestFit="1" customWidth="1"/>
    <col min="1794" max="1794" width="5.6640625" style="35" bestFit="1" customWidth="1"/>
    <col min="1795" max="1795" width="9.33203125" style="35" customWidth="1"/>
    <col min="1796" max="1802" width="7" style="35" bestFit="1" customWidth="1"/>
    <col min="1803" max="1803" width="8" style="35" customWidth="1"/>
    <col min="1804" max="1804" width="11.44140625" style="35" bestFit="1" customWidth="1"/>
    <col min="1805" max="2048" width="8.88671875" style="35"/>
    <col min="2049" max="2049" width="20.33203125" style="35" bestFit="1" customWidth="1"/>
    <col min="2050" max="2050" width="5.6640625" style="35" bestFit="1" customWidth="1"/>
    <col min="2051" max="2051" width="9.33203125" style="35" customWidth="1"/>
    <col min="2052" max="2058" width="7" style="35" bestFit="1" customWidth="1"/>
    <col min="2059" max="2059" width="8" style="35" customWidth="1"/>
    <col min="2060" max="2060" width="11.44140625" style="35" bestFit="1" customWidth="1"/>
    <col min="2061" max="2304" width="8.88671875" style="35"/>
    <col min="2305" max="2305" width="20.33203125" style="35" bestFit="1" customWidth="1"/>
    <col min="2306" max="2306" width="5.6640625" style="35" bestFit="1" customWidth="1"/>
    <col min="2307" max="2307" width="9.33203125" style="35" customWidth="1"/>
    <col min="2308" max="2314" width="7" style="35" bestFit="1" customWidth="1"/>
    <col min="2315" max="2315" width="8" style="35" customWidth="1"/>
    <col min="2316" max="2316" width="11.44140625" style="35" bestFit="1" customWidth="1"/>
    <col min="2317" max="2560" width="8.88671875" style="35"/>
    <col min="2561" max="2561" width="20.33203125" style="35" bestFit="1" customWidth="1"/>
    <col min="2562" max="2562" width="5.6640625" style="35" bestFit="1" customWidth="1"/>
    <col min="2563" max="2563" width="9.33203125" style="35" customWidth="1"/>
    <col min="2564" max="2570" width="7" style="35" bestFit="1" customWidth="1"/>
    <col min="2571" max="2571" width="8" style="35" customWidth="1"/>
    <col min="2572" max="2572" width="11.44140625" style="35" bestFit="1" customWidth="1"/>
    <col min="2573" max="2816" width="8.88671875" style="35"/>
    <col min="2817" max="2817" width="20.33203125" style="35" bestFit="1" customWidth="1"/>
    <col min="2818" max="2818" width="5.6640625" style="35" bestFit="1" customWidth="1"/>
    <col min="2819" max="2819" width="9.33203125" style="35" customWidth="1"/>
    <col min="2820" max="2826" width="7" style="35" bestFit="1" customWidth="1"/>
    <col min="2827" max="2827" width="8" style="35" customWidth="1"/>
    <col min="2828" max="2828" width="11.44140625" style="35" bestFit="1" customWidth="1"/>
    <col min="2829" max="3072" width="8.88671875" style="35"/>
    <col min="3073" max="3073" width="20.33203125" style="35" bestFit="1" customWidth="1"/>
    <col min="3074" max="3074" width="5.6640625" style="35" bestFit="1" customWidth="1"/>
    <col min="3075" max="3075" width="9.33203125" style="35" customWidth="1"/>
    <col min="3076" max="3082" width="7" style="35" bestFit="1" customWidth="1"/>
    <col min="3083" max="3083" width="8" style="35" customWidth="1"/>
    <col min="3084" max="3084" width="11.44140625" style="35" bestFit="1" customWidth="1"/>
    <col min="3085" max="3328" width="8.88671875" style="35"/>
    <col min="3329" max="3329" width="20.33203125" style="35" bestFit="1" customWidth="1"/>
    <col min="3330" max="3330" width="5.6640625" style="35" bestFit="1" customWidth="1"/>
    <col min="3331" max="3331" width="9.33203125" style="35" customWidth="1"/>
    <col min="3332" max="3338" width="7" style="35" bestFit="1" customWidth="1"/>
    <col min="3339" max="3339" width="8" style="35" customWidth="1"/>
    <col min="3340" max="3340" width="11.44140625" style="35" bestFit="1" customWidth="1"/>
    <col min="3341" max="3584" width="8.88671875" style="35"/>
    <col min="3585" max="3585" width="20.33203125" style="35" bestFit="1" customWidth="1"/>
    <col min="3586" max="3586" width="5.6640625" style="35" bestFit="1" customWidth="1"/>
    <col min="3587" max="3587" width="9.33203125" style="35" customWidth="1"/>
    <col min="3588" max="3594" width="7" style="35" bestFit="1" customWidth="1"/>
    <col min="3595" max="3595" width="8" style="35" customWidth="1"/>
    <col min="3596" max="3596" width="11.44140625" style="35" bestFit="1" customWidth="1"/>
    <col min="3597" max="3840" width="8.88671875" style="35"/>
    <col min="3841" max="3841" width="20.33203125" style="35" bestFit="1" customWidth="1"/>
    <col min="3842" max="3842" width="5.6640625" style="35" bestFit="1" customWidth="1"/>
    <col min="3843" max="3843" width="9.33203125" style="35" customWidth="1"/>
    <col min="3844" max="3850" width="7" style="35" bestFit="1" customWidth="1"/>
    <col min="3851" max="3851" width="8" style="35" customWidth="1"/>
    <col min="3852" max="3852" width="11.44140625" style="35" bestFit="1" customWidth="1"/>
    <col min="3853" max="4096" width="8.88671875" style="35"/>
    <col min="4097" max="4097" width="20.33203125" style="35" bestFit="1" customWidth="1"/>
    <col min="4098" max="4098" width="5.6640625" style="35" bestFit="1" customWidth="1"/>
    <col min="4099" max="4099" width="9.33203125" style="35" customWidth="1"/>
    <col min="4100" max="4106" width="7" style="35" bestFit="1" customWidth="1"/>
    <col min="4107" max="4107" width="8" style="35" customWidth="1"/>
    <col min="4108" max="4108" width="11.44140625" style="35" bestFit="1" customWidth="1"/>
    <col min="4109" max="4352" width="8.88671875" style="35"/>
    <col min="4353" max="4353" width="20.33203125" style="35" bestFit="1" customWidth="1"/>
    <col min="4354" max="4354" width="5.6640625" style="35" bestFit="1" customWidth="1"/>
    <col min="4355" max="4355" width="9.33203125" style="35" customWidth="1"/>
    <col min="4356" max="4362" width="7" style="35" bestFit="1" customWidth="1"/>
    <col min="4363" max="4363" width="8" style="35" customWidth="1"/>
    <col min="4364" max="4364" width="11.44140625" style="35" bestFit="1" customWidth="1"/>
    <col min="4365" max="4608" width="8.88671875" style="35"/>
    <col min="4609" max="4609" width="20.33203125" style="35" bestFit="1" customWidth="1"/>
    <col min="4610" max="4610" width="5.6640625" style="35" bestFit="1" customWidth="1"/>
    <col min="4611" max="4611" width="9.33203125" style="35" customWidth="1"/>
    <col min="4612" max="4618" width="7" style="35" bestFit="1" customWidth="1"/>
    <col min="4619" max="4619" width="8" style="35" customWidth="1"/>
    <col min="4620" max="4620" width="11.44140625" style="35" bestFit="1" customWidth="1"/>
    <col min="4621" max="4864" width="8.88671875" style="35"/>
    <col min="4865" max="4865" width="20.33203125" style="35" bestFit="1" customWidth="1"/>
    <col min="4866" max="4866" width="5.6640625" style="35" bestFit="1" customWidth="1"/>
    <col min="4867" max="4867" width="9.33203125" style="35" customWidth="1"/>
    <col min="4868" max="4874" width="7" style="35" bestFit="1" customWidth="1"/>
    <col min="4875" max="4875" width="8" style="35" customWidth="1"/>
    <col min="4876" max="4876" width="11.44140625" style="35" bestFit="1" customWidth="1"/>
    <col min="4877" max="5120" width="8.88671875" style="35"/>
    <col min="5121" max="5121" width="20.33203125" style="35" bestFit="1" customWidth="1"/>
    <col min="5122" max="5122" width="5.6640625" style="35" bestFit="1" customWidth="1"/>
    <col min="5123" max="5123" width="9.33203125" style="35" customWidth="1"/>
    <col min="5124" max="5130" width="7" style="35" bestFit="1" customWidth="1"/>
    <col min="5131" max="5131" width="8" style="35" customWidth="1"/>
    <col min="5132" max="5132" width="11.44140625" style="35" bestFit="1" customWidth="1"/>
    <col min="5133" max="5376" width="8.88671875" style="35"/>
    <col min="5377" max="5377" width="20.33203125" style="35" bestFit="1" customWidth="1"/>
    <col min="5378" max="5378" width="5.6640625" style="35" bestFit="1" customWidth="1"/>
    <col min="5379" max="5379" width="9.33203125" style="35" customWidth="1"/>
    <col min="5380" max="5386" width="7" style="35" bestFit="1" customWidth="1"/>
    <col min="5387" max="5387" width="8" style="35" customWidth="1"/>
    <col min="5388" max="5388" width="11.44140625" style="35" bestFit="1" customWidth="1"/>
    <col min="5389" max="5632" width="8.88671875" style="35"/>
    <col min="5633" max="5633" width="20.33203125" style="35" bestFit="1" customWidth="1"/>
    <col min="5634" max="5634" width="5.6640625" style="35" bestFit="1" customWidth="1"/>
    <col min="5635" max="5635" width="9.33203125" style="35" customWidth="1"/>
    <col min="5636" max="5642" width="7" style="35" bestFit="1" customWidth="1"/>
    <col min="5643" max="5643" width="8" style="35" customWidth="1"/>
    <col min="5644" max="5644" width="11.44140625" style="35" bestFit="1" customWidth="1"/>
    <col min="5645" max="5888" width="8.88671875" style="35"/>
    <col min="5889" max="5889" width="20.33203125" style="35" bestFit="1" customWidth="1"/>
    <col min="5890" max="5890" width="5.6640625" style="35" bestFit="1" customWidth="1"/>
    <col min="5891" max="5891" width="9.33203125" style="35" customWidth="1"/>
    <col min="5892" max="5898" width="7" style="35" bestFit="1" customWidth="1"/>
    <col min="5899" max="5899" width="8" style="35" customWidth="1"/>
    <col min="5900" max="5900" width="11.44140625" style="35" bestFit="1" customWidth="1"/>
    <col min="5901" max="6144" width="8.88671875" style="35"/>
    <col min="6145" max="6145" width="20.33203125" style="35" bestFit="1" customWidth="1"/>
    <col min="6146" max="6146" width="5.6640625" style="35" bestFit="1" customWidth="1"/>
    <col min="6147" max="6147" width="9.33203125" style="35" customWidth="1"/>
    <col min="6148" max="6154" width="7" style="35" bestFit="1" customWidth="1"/>
    <col min="6155" max="6155" width="8" style="35" customWidth="1"/>
    <col min="6156" max="6156" width="11.44140625" style="35" bestFit="1" customWidth="1"/>
    <col min="6157" max="6400" width="8.88671875" style="35"/>
    <col min="6401" max="6401" width="20.33203125" style="35" bestFit="1" customWidth="1"/>
    <col min="6402" max="6402" width="5.6640625" style="35" bestFit="1" customWidth="1"/>
    <col min="6403" max="6403" width="9.33203125" style="35" customWidth="1"/>
    <col min="6404" max="6410" width="7" style="35" bestFit="1" customWidth="1"/>
    <col min="6411" max="6411" width="8" style="35" customWidth="1"/>
    <col min="6412" max="6412" width="11.44140625" style="35" bestFit="1" customWidth="1"/>
    <col min="6413" max="6656" width="8.88671875" style="35"/>
    <col min="6657" max="6657" width="20.33203125" style="35" bestFit="1" customWidth="1"/>
    <col min="6658" max="6658" width="5.6640625" style="35" bestFit="1" customWidth="1"/>
    <col min="6659" max="6659" width="9.33203125" style="35" customWidth="1"/>
    <col min="6660" max="6666" width="7" style="35" bestFit="1" customWidth="1"/>
    <col min="6667" max="6667" width="8" style="35" customWidth="1"/>
    <col min="6668" max="6668" width="11.44140625" style="35" bestFit="1" customWidth="1"/>
    <col min="6669" max="6912" width="8.88671875" style="35"/>
    <col min="6913" max="6913" width="20.33203125" style="35" bestFit="1" customWidth="1"/>
    <col min="6914" max="6914" width="5.6640625" style="35" bestFit="1" customWidth="1"/>
    <col min="6915" max="6915" width="9.33203125" style="35" customWidth="1"/>
    <col min="6916" max="6922" width="7" style="35" bestFit="1" customWidth="1"/>
    <col min="6923" max="6923" width="8" style="35" customWidth="1"/>
    <col min="6924" max="6924" width="11.44140625" style="35" bestFit="1" customWidth="1"/>
    <col min="6925" max="7168" width="8.88671875" style="35"/>
    <col min="7169" max="7169" width="20.33203125" style="35" bestFit="1" customWidth="1"/>
    <col min="7170" max="7170" width="5.6640625" style="35" bestFit="1" customWidth="1"/>
    <col min="7171" max="7171" width="9.33203125" style="35" customWidth="1"/>
    <col min="7172" max="7178" width="7" style="35" bestFit="1" customWidth="1"/>
    <col min="7179" max="7179" width="8" style="35" customWidth="1"/>
    <col min="7180" max="7180" width="11.44140625" style="35" bestFit="1" customWidth="1"/>
    <col min="7181" max="7424" width="8.88671875" style="35"/>
    <col min="7425" max="7425" width="20.33203125" style="35" bestFit="1" customWidth="1"/>
    <col min="7426" max="7426" width="5.6640625" style="35" bestFit="1" customWidth="1"/>
    <col min="7427" max="7427" width="9.33203125" style="35" customWidth="1"/>
    <col min="7428" max="7434" width="7" style="35" bestFit="1" customWidth="1"/>
    <col min="7435" max="7435" width="8" style="35" customWidth="1"/>
    <col min="7436" max="7436" width="11.44140625" style="35" bestFit="1" customWidth="1"/>
    <col min="7437" max="7680" width="8.88671875" style="35"/>
    <col min="7681" max="7681" width="20.33203125" style="35" bestFit="1" customWidth="1"/>
    <col min="7682" max="7682" width="5.6640625" style="35" bestFit="1" customWidth="1"/>
    <col min="7683" max="7683" width="9.33203125" style="35" customWidth="1"/>
    <col min="7684" max="7690" width="7" style="35" bestFit="1" customWidth="1"/>
    <col min="7691" max="7691" width="8" style="35" customWidth="1"/>
    <col min="7692" max="7692" width="11.44140625" style="35" bestFit="1" customWidth="1"/>
    <col min="7693" max="7936" width="8.88671875" style="35"/>
    <col min="7937" max="7937" width="20.33203125" style="35" bestFit="1" customWidth="1"/>
    <col min="7938" max="7938" width="5.6640625" style="35" bestFit="1" customWidth="1"/>
    <col min="7939" max="7939" width="9.33203125" style="35" customWidth="1"/>
    <col min="7940" max="7946" width="7" style="35" bestFit="1" customWidth="1"/>
    <col min="7947" max="7947" width="8" style="35" customWidth="1"/>
    <col min="7948" max="7948" width="11.44140625" style="35" bestFit="1" customWidth="1"/>
    <col min="7949" max="8192" width="8.88671875" style="35"/>
    <col min="8193" max="8193" width="20.33203125" style="35" bestFit="1" customWidth="1"/>
    <col min="8194" max="8194" width="5.6640625" style="35" bestFit="1" customWidth="1"/>
    <col min="8195" max="8195" width="9.33203125" style="35" customWidth="1"/>
    <col min="8196" max="8202" width="7" style="35" bestFit="1" customWidth="1"/>
    <col min="8203" max="8203" width="8" style="35" customWidth="1"/>
    <col min="8204" max="8204" width="11.44140625" style="35" bestFit="1" customWidth="1"/>
    <col min="8205" max="8448" width="8.88671875" style="35"/>
    <col min="8449" max="8449" width="20.33203125" style="35" bestFit="1" customWidth="1"/>
    <col min="8450" max="8450" width="5.6640625" style="35" bestFit="1" customWidth="1"/>
    <col min="8451" max="8451" width="9.33203125" style="35" customWidth="1"/>
    <col min="8452" max="8458" width="7" style="35" bestFit="1" customWidth="1"/>
    <col min="8459" max="8459" width="8" style="35" customWidth="1"/>
    <col min="8460" max="8460" width="11.44140625" style="35" bestFit="1" customWidth="1"/>
    <col min="8461" max="8704" width="8.88671875" style="35"/>
    <col min="8705" max="8705" width="20.33203125" style="35" bestFit="1" customWidth="1"/>
    <col min="8706" max="8706" width="5.6640625" style="35" bestFit="1" customWidth="1"/>
    <col min="8707" max="8707" width="9.33203125" style="35" customWidth="1"/>
    <col min="8708" max="8714" width="7" style="35" bestFit="1" customWidth="1"/>
    <col min="8715" max="8715" width="8" style="35" customWidth="1"/>
    <col min="8716" max="8716" width="11.44140625" style="35" bestFit="1" customWidth="1"/>
    <col min="8717" max="8960" width="8.88671875" style="35"/>
    <col min="8961" max="8961" width="20.33203125" style="35" bestFit="1" customWidth="1"/>
    <col min="8962" max="8962" width="5.6640625" style="35" bestFit="1" customWidth="1"/>
    <col min="8963" max="8963" width="9.33203125" style="35" customWidth="1"/>
    <col min="8964" max="8970" width="7" style="35" bestFit="1" customWidth="1"/>
    <col min="8971" max="8971" width="8" style="35" customWidth="1"/>
    <col min="8972" max="8972" width="11.44140625" style="35" bestFit="1" customWidth="1"/>
    <col min="8973" max="9216" width="8.88671875" style="35"/>
    <col min="9217" max="9217" width="20.33203125" style="35" bestFit="1" customWidth="1"/>
    <col min="9218" max="9218" width="5.6640625" style="35" bestFit="1" customWidth="1"/>
    <col min="9219" max="9219" width="9.33203125" style="35" customWidth="1"/>
    <col min="9220" max="9226" width="7" style="35" bestFit="1" customWidth="1"/>
    <col min="9227" max="9227" width="8" style="35" customWidth="1"/>
    <col min="9228" max="9228" width="11.44140625" style="35" bestFit="1" customWidth="1"/>
    <col min="9229" max="9472" width="8.88671875" style="35"/>
    <col min="9473" max="9473" width="20.33203125" style="35" bestFit="1" customWidth="1"/>
    <col min="9474" max="9474" width="5.6640625" style="35" bestFit="1" customWidth="1"/>
    <col min="9475" max="9475" width="9.33203125" style="35" customWidth="1"/>
    <col min="9476" max="9482" width="7" style="35" bestFit="1" customWidth="1"/>
    <col min="9483" max="9483" width="8" style="35" customWidth="1"/>
    <col min="9484" max="9484" width="11.44140625" style="35" bestFit="1" customWidth="1"/>
    <col min="9485" max="9728" width="8.88671875" style="35"/>
    <col min="9729" max="9729" width="20.33203125" style="35" bestFit="1" customWidth="1"/>
    <col min="9730" max="9730" width="5.6640625" style="35" bestFit="1" customWidth="1"/>
    <col min="9731" max="9731" width="9.33203125" style="35" customWidth="1"/>
    <col min="9732" max="9738" width="7" style="35" bestFit="1" customWidth="1"/>
    <col min="9739" max="9739" width="8" style="35" customWidth="1"/>
    <col min="9740" max="9740" width="11.44140625" style="35" bestFit="1" customWidth="1"/>
    <col min="9741" max="9984" width="8.88671875" style="35"/>
    <col min="9985" max="9985" width="20.33203125" style="35" bestFit="1" customWidth="1"/>
    <col min="9986" max="9986" width="5.6640625" style="35" bestFit="1" customWidth="1"/>
    <col min="9987" max="9987" width="9.33203125" style="35" customWidth="1"/>
    <col min="9988" max="9994" width="7" style="35" bestFit="1" customWidth="1"/>
    <col min="9995" max="9995" width="8" style="35" customWidth="1"/>
    <col min="9996" max="9996" width="11.44140625" style="35" bestFit="1" customWidth="1"/>
    <col min="9997" max="10240" width="8.88671875" style="35"/>
    <col min="10241" max="10241" width="20.33203125" style="35" bestFit="1" customWidth="1"/>
    <col min="10242" max="10242" width="5.6640625" style="35" bestFit="1" customWidth="1"/>
    <col min="10243" max="10243" width="9.33203125" style="35" customWidth="1"/>
    <col min="10244" max="10250" width="7" style="35" bestFit="1" customWidth="1"/>
    <col min="10251" max="10251" width="8" style="35" customWidth="1"/>
    <col min="10252" max="10252" width="11.44140625" style="35" bestFit="1" customWidth="1"/>
    <col min="10253" max="10496" width="8.88671875" style="35"/>
    <col min="10497" max="10497" width="20.33203125" style="35" bestFit="1" customWidth="1"/>
    <col min="10498" max="10498" width="5.6640625" style="35" bestFit="1" customWidth="1"/>
    <col min="10499" max="10499" width="9.33203125" style="35" customWidth="1"/>
    <col min="10500" max="10506" width="7" style="35" bestFit="1" customWidth="1"/>
    <col min="10507" max="10507" width="8" style="35" customWidth="1"/>
    <col min="10508" max="10508" width="11.44140625" style="35" bestFit="1" customWidth="1"/>
    <col min="10509" max="10752" width="8.88671875" style="35"/>
    <col min="10753" max="10753" width="20.33203125" style="35" bestFit="1" customWidth="1"/>
    <col min="10754" max="10754" width="5.6640625" style="35" bestFit="1" customWidth="1"/>
    <col min="10755" max="10755" width="9.33203125" style="35" customWidth="1"/>
    <col min="10756" max="10762" width="7" style="35" bestFit="1" customWidth="1"/>
    <col min="10763" max="10763" width="8" style="35" customWidth="1"/>
    <col min="10764" max="10764" width="11.44140625" style="35" bestFit="1" customWidth="1"/>
    <col min="10765" max="11008" width="8.88671875" style="35"/>
    <col min="11009" max="11009" width="20.33203125" style="35" bestFit="1" customWidth="1"/>
    <col min="11010" max="11010" width="5.6640625" style="35" bestFit="1" customWidth="1"/>
    <col min="11011" max="11011" width="9.33203125" style="35" customWidth="1"/>
    <col min="11012" max="11018" width="7" style="35" bestFit="1" customWidth="1"/>
    <col min="11019" max="11019" width="8" style="35" customWidth="1"/>
    <col min="11020" max="11020" width="11.44140625" style="35" bestFit="1" customWidth="1"/>
    <col min="11021" max="11264" width="8.88671875" style="35"/>
    <col min="11265" max="11265" width="20.33203125" style="35" bestFit="1" customWidth="1"/>
    <col min="11266" max="11266" width="5.6640625" style="35" bestFit="1" customWidth="1"/>
    <col min="11267" max="11267" width="9.33203125" style="35" customWidth="1"/>
    <col min="11268" max="11274" width="7" style="35" bestFit="1" customWidth="1"/>
    <col min="11275" max="11275" width="8" style="35" customWidth="1"/>
    <col min="11276" max="11276" width="11.44140625" style="35" bestFit="1" customWidth="1"/>
    <col min="11277" max="11520" width="8.88671875" style="35"/>
    <col min="11521" max="11521" width="20.33203125" style="35" bestFit="1" customWidth="1"/>
    <col min="11522" max="11522" width="5.6640625" style="35" bestFit="1" customWidth="1"/>
    <col min="11523" max="11523" width="9.33203125" style="35" customWidth="1"/>
    <col min="11524" max="11530" width="7" style="35" bestFit="1" customWidth="1"/>
    <col min="11531" max="11531" width="8" style="35" customWidth="1"/>
    <col min="11532" max="11532" width="11.44140625" style="35" bestFit="1" customWidth="1"/>
    <col min="11533" max="11776" width="8.88671875" style="35"/>
    <col min="11777" max="11777" width="20.33203125" style="35" bestFit="1" customWidth="1"/>
    <col min="11778" max="11778" width="5.6640625" style="35" bestFit="1" customWidth="1"/>
    <col min="11779" max="11779" width="9.33203125" style="35" customWidth="1"/>
    <col min="11780" max="11786" width="7" style="35" bestFit="1" customWidth="1"/>
    <col min="11787" max="11787" width="8" style="35" customWidth="1"/>
    <col min="11788" max="11788" width="11.44140625" style="35" bestFit="1" customWidth="1"/>
    <col min="11789" max="12032" width="8.88671875" style="35"/>
    <col min="12033" max="12033" width="20.33203125" style="35" bestFit="1" customWidth="1"/>
    <col min="12034" max="12034" width="5.6640625" style="35" bestFit="1" customWidth="1"/>
    <col min="12035" max="12035" width="9.33203125" style="35" customWidth="1"/>
    <col min="12036" max="12042" width="7" style="35" bestFit="1" customWidth="1"/>
    <col min="12043" max="12043" width="8" style="35" customWidth="1"/>
    <col min="12044" max="12044" width="11.44140625" style="35" bestFit="1" customWidth="1"/>
    <col min="12045" max="12288" width="8.88671875" style="35"/>
    <col min="12289" max="12289" width="20.33203125" style="35" bestFit="1" customWidth="1"/>
    <col min="12290" max="12290" width="5.6640625" style="35" bestFit="1" customWidth="1"/>
    <col min="12291" max="12291" width="9.33203125" style="35" customWidth="1"/>
    <col min="12292" max="12298" width="7" style="35" bestFit="1" customWidth="1"/>
    <col min="12299" max="12299" width="8" style="35" customWidth="1"/>
    <col min="12300" max="12300" width="11.44140625" style="35" bestFit="1" customWidth="1"/>
    <col min="12301" max="12544" width="8.88671875" style="35"/>
    <col min="12545" max="12545" width="20.33203125" style="35" bestFit="1" customWidth="1"/>
    <col min="12546" max="12546" width="5.6640625" style="35" bestFit="1" customWidth="1"/>
    <col min="12547" max="12547" width="9.33203125" style="35" customWidth="1"/>
    <col min="12548" max="12554" width="7" style="35" bestFit="1" customWidth="1"/>
    <col min="12555" max="12555" width="8" style="35" customWidth="1"/>
    <col min="12556" max="12556" width="11.44140625" style="35" bestFit="1" customWidth="1"/>
    <col min="12557" max="12800" width="8.88671875" style="35"/>
    <col min="12801" max="12801" width="20.33203125" style="35" bestFit="1" customWidth="1"/>
    <col min="12802" max="12802" width="5.6640625" style="35" bestFit="1" customWidth="1"/>
    <col min="12803" max="12803" width="9.33203125" style="35" customWidth="1"/>
    <col min="12804" max="12810" width="7" style="35" bestFit="1" customWidth="1"/>
    <col min="12811" max="12811" width="8" style="35" customWidth="1"/>
    <col min="12812" max="12812" width="11.44140625" style="35" bestFit="1" customWidth="1"/>
    <col min="12813" max="13056" width="8.88671875" style="35"/>
    <col min="13057" max="13057" width="20.33203125" style="35" bestFit="1" customWidth="1"/>
    <col min="13058" max="13058" width="5.6640625" style="35" bestFit="1" customWidth="1"/>
    <col min="13059" max="13059" width="9.33203125" style="35" customWidth="1"/>
    <col min="13060" max="13066" width="7" style="35" bestFit="1" customWidth="1"/>
    <col min="13067" max="13067" width="8" style="35" customWidth="1"/>
    <col min="13068" max="13068" width="11.44140625" style="35" bestFit="1" customWidth="1"/>
    <col min="13069" max="13312" width="8.88671875" style="35"/>
    <col min="13313" max="13313" width="20.33203125" style="35" bestFit="1" customWidth="1"/>
    <col min="13314" max="13314" width="5.6640625" style="35" bestFit="1" customWidth="1"/>
    <col min="13315" max="13315" width="9.33203125" style="35" customWidth="1"/>
    <col min="13316" max="13322" width="7" style="35" bestFit="1" customWidth="1"/>
    <col min="13323" max="13323" width="8" style="35" customWidth="1"/>
    <col min="13324" max="13324" width="11.44140625" style="35" bestFit="1" customWidth="1"/>
    <col min="13325" max="13568" width="8.88671875" style="35"/>
    <col min="13569" max="13569" width="20.33203125" style="35" bestFit="1" customWidth="1"/>
    <col min="13570" max="13570" width="5.6640625" style="35" bestFit="1" customWidth="1"/>
    <col min="13571" max="13571" width="9.33203125" style="35" customWidth="1"/>
    <col min="13572" max="13578" width="7" style="35" bestFit="1" customWidth="1"/>
    <col min="13579" max="13579" width="8" style="35" customWidth="1"/>
    <col min="13580" max="13580" width="11.44140625" style="35" bestFit="1" customWidth="1"/>
    <col min="13581" max="13824" width="8.88671875" style="35"/>
    <col min="13825" max="13825" width="20.33203125" style="35" bestFit="1" customWidth="1"/>
    <col min="13826" max="13826" width="5.6640625" style="35" bestFit="1" customWidth="1"/>
    <col min="13827" max="13827" width="9.33203125" style="35" customWidth="1"/>
    <col min="13828" max="13834" width="7" style="35" bestFit="1" customWidth="1"/>
    <col min="13835" max="13835" width="8" style="35" customWidth="1"/>
    <col min="13836" max="13836" width="11.44140625" style="35" bestFit="1" customWidth="1"/>
    <col min="13837" max="14080" width="8.88671875" style="35"/>
    <col min="14081" max="14081" width="20.33203125" style="35" bestFit="1" customWidth="1"/>
    <col min="14082" max="14082" width="5.6640625" style="35" bestFit="1" customWidth="1"/>
    <col min="14083" max="14083" width="9.33203125" style="35" customWidth="1"/>
    <col min="14084" max="14090" width="7" style="35" bestFit="1" customWidth="1"/>
    <col min="14091" max="14091" width="8" style="35" customWidth="1"/>
    <col min="14092" max="14092" width="11.44140625" style="35" bestFit="1" customWidth="1"/>
    <col min="14093" max="14336" width="8.88671875" style="35"/>
    <col min="14337" max="14337" width="20.33203125" style="35" bestFit="1" customWidth="1"/>
    <col min="14338" max="14338" width="5.6640625" style="35" bestFit="1" customWidth="1"/>
    <col min="14339" max="14339" width="9.33203125" style="35" customWidth="1"/>
    <col min="14340" max="14346" width="7" style="35" bestFit="1" customWidth="1"/>
    <col min="14347" max="14347" width="8" style="35" customWidth="1"/>
    <col min="14348" max="14348" width="11.44140625" style="35" bestFit="1" customWidth="1"/>
    <col min="14349" max="14592" width="8.88671875" style="35"/>
    <col min="14593" max="14593" width="20.33203125" style="35" bestFit="1" customWidth="1"/>
    <col min="14594" max="14594" width="5.6640625" style="35" bestFit="1" customWidth="1"/>
    <col min="14595" max="14595" width="9.33203125" style="35" customWidth="1"/>
    <col min="14596" max="14602" width="7" style="35" bestFit="1" customWidth="1"/>
    <col min="14603" max="14603" width="8" style="35" customWidth="1"/>
    <col min="14604" max="14604" width="11.44140625" style="35" bestFit="1" customWidth="1"/>
    <col min="14605" max="14848" width="8.88671875" style="35"/>
    <col min="14849" max="14849" width="20.33203125" style="35" bestFit="1" customWidth="1"/>
    <col min="14850" max="14850" width="5.6640625" style="35" bestFit="1" customWidth="1"/>
    <col min="14851" max="14851" width="9.33203125" style="35" customWidth="1"/>
    <col min="14852" max="14858" width="7" style="35" bestFit="1" customWidth="1"/>
    <col min="14859" max="14859" width="8" style="35" customWidth="1"/>
    <col min="14860" max="14860" width="11.44140625" style="35" bestFit="1" customWidth="1"/>
    <col min="14861" max="15104" width="8.88671875" style="35"/>
    <col min="15105" max="15105" width="20.33203125" style="35" bestFit="1" customWidth="1"/>
    <col min="15106" max="15106" width="5.6640625" style="35" bestFit="1" customWidth="1"/>
    <col min="15107" max="15107" width="9.33203125" style="35" customWidth="1"/>
    <col min="15108" max="15114" width="7" style="35" bestFit="1" customWidth="1"/>
    <col min="15115" max="15115" width="8" style="35" customWidth="1"/>
    <col min="15116" max="15116" width="11.44140625" style="35" bestFit="1" customWidth="1"/>
    <col min="15117" max="15360" width="8.88671875" style="35"/>
    <col min="15361" max="15361" width="20.33203125" style="35" bestFit="1" customWidth="1"/>
    <col min="15362" max="15362" width="5.6640625" style="35" bestFit="1" customWidth="1"/>
    <col min="15363" max="15363" width="9.33203125" style="35" customWidth="1"/>
    <col min="15364" max="15370" width="7" style="35" bestFit="1" customWidth="1"/>
    <col min="15371" max="15371" width="8" style="35" customWidth="1"/>
    <col min="15372" max="15372" width="11.44140625" style="35" bestFit="1" customWidth="1"/>
    <col min="15373" max="15616" width="8.88671875" style="35"/>
    <col min="15617" max="15617" width="20.33203125" style="35" bestFit="1" customWidth="1"/>
    <col min="15618" max="15618" width="5.6640625" style="35" bestFit="1" customWidth="1"/>
    <col min="15619" max="15619" width="9.33203125" style="35" customWidth="1"/>
    <col min="15620" max="15626" width="7" style="35" bestFit="1" customWidth="1"/>
    <col min="15627" max="15627" width="8" style="35" customWidth="1"/>
    <col min="15628" max="15628" width="11.44140625" style="35" bestFit="1" customWidth="1"/>
    <col min="15629" max="15872" width="8.88671875" style="35"/>
    <col min="15873" max="15873" width="20.33203125" style="35" bestFit="1" customWidth="1"/>
    <col min="15874" max="15874" width="5.6640625" style="35" bestFit="1" customWidth="1"/>
    <col min="15875" max="15875" width="9.33203125" style="35" customWidth="1"/>
    <col min="15876" max="15882" width="7" style="35" bestFit="1" customWidth="1"/>
    <col min="15883" max="15883" width="8" style="35" customWidth="1"/>
    <col min="15884" max="15884" width="11.44140625" style="35" bestFit="1" customWidth="1"/>
    <col min="15885" max="16128" width="8.88671875" style="35"/>
    <col min="16129" max="16129" width="20.33203125" style="35" bestFit="1" customWidth="1"/>
    <col min="16130" max="16130" width="5.6640625" style="35" bestFit="1" customWidth="1"/>
    <col min="16131" max="16131" width="9.33203125" style="35" customWidth="1"/>
    <col min="16132" max="16138" width="7" style="35" bestFit="1" customWidth="1"/>
    <col min="16139" max="16139" width="8" style="35" customWidth="1"/>
    <col min="16140" max="16140" width="11.44140625" style="35" bestFit="1" customWidth="1"/>
    <col min="16141" max="16384" width="8.88671875" style="35"/>
  </cols>
  <sheetData>
    <row r="1" spans="1:12">
      <c r="A1" s="1458" t="s">
        <v>5207</v>
      </c>
    </row>
    <row r="2" spans="1:12" ht="17.399999999999999">
      <c r="A2" s="448" t="s">
        <v>1577</v>
      </c>
      <c r="B2" s="1480" t="s">
        <v>4149</v>
      </c>
      <c r="C2" s="1480"/>
      <c r="D2" s="1480"/>
      <c r="E2" s="1480"/>
      <c r="F2" s="1480"/>
      <c r="G2" s="1480"/>
      <c r="H2" s="1480"/>
      <c r="I2" s="1480"/>
      <c r="J2" s="1480"/>
      <c r="K2" s="1480"/>
      <c r="L2" s="292"/>
    </row>
    <row r="3" spans="1:12" ht="18" thickBot="1">
      <c r="A3" s="449"/>
      <c r="B3" s="1690" t="s">
        <v>4150</v>
      </c>
      <c r="C3" s="1690"/>
      <c r="D3" s="1690"/>
      <c r="E3" s="1690"/>
      <c r="F3" s="1690"/>
      <c r="G3" s="1690"/>
      <c r="H3" s="1690"/>
      <c r="I3" s="1690"/>
      <c r="J3" s="1690"/>
      <c r="K3" s="1690"/>
      <c r="L3" s="450"/>
    </row>
    <row r="4" spans="1:12">
      <c r="A4" s="439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</row>
    <row r="5" spans="1:12" ht="13.8" thickBot="1">
      <c r="A5" s="279" t="s">
        <v>4151</v>
      </c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  <c r="L5" s="403"/>
    </row>
    <row r="6" spans="1:12">
      <c r="A6" s="279" t="s">
        <v>4098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</row>
    <row r="7" spans="1:12" ht="13.8" thickBot="1">
      <c r="A7" s="279" t="s">
        <v>4152</v>
      </c>
      <c r="B7" s="269"/>
      <c r="C7" s="1681" t="s">
        <v>3914</v>
      </c>
      <c r="D7" s="1681"/>
      <c r="E7" s="1681"/>
      <c r="F7" s="1681"/>
      <c r="G7" s="1681"/>
      <c r="H7" s="1681"/>
      <c r="I7" s="1681"/>
      <c r="J7" s="1681"/>
      <c r="K7" s="1681"/>
      <c r="L7" s="403"/>
    </row>
    <row r="8" spans="1:12">
      <c r="A8" s="279" t="s">
        <v>1581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</row>
    <row r="9" spans="1:12" ht="36.6" thickBot="1">
      <c r="A9" s="403"/>
      <c r="B9" s="403" t="s">
        <v>3</v>
      </c>
      <c r="C9" s="403" t="s">
        <v>1477</v>
      </c>
      <c r="D9" s="403" t="s">
        <v>1476</v>
      </c>
      <c r="E9" s="403" t="s">
        <v>1475</v>
      </c>
      <c r="F9" s="403" t="s">
        <v>1474</v>
      </c>
      <c r="G9" s="403" t="s">
        <v>1473</v>
      </c>
      <c r="H9" s="403" t="s">
        <v>1472</v>
      </c>
      <c r="I9" s="403" t="s">
        <v>1471</v>
      </c>
      <c r="J9" s="403" t="s">
        <v>1470</v>
      </c>
      <c r="K9" s="403" t="s">
        <v>1469</v>
      </c>
      <c r="L9" s="403" t="s">
        <v>1535</v>
      </c>
    </row>
    <row r="10" spans="1:12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</row>
    <row r="11" spans="1:12">
      <c r="A11" s="298" t="s">
        <v>1553</v>
      </c>
      <c r="B11" s="430">
        <v>242005</v>
      </c>
      <c r="C11" s="430">
        <v>902</v>
      </c>
      <c r="D11" s="430">
        <v>31506</v>
      </c>
      <c r="E11" s="430">
        <v>56898</v>
      </c>
      <c r="F11" s="430">
        <v>58140</v>
      </c>
      <c r="G11" s="430">
        <v>53625</v>
      </c>
      <c r="H11" s="430">
        <v>31614</v>
      </c>
      <c r="I11" s="430">
        <v>8814</v>
      </c>
      <c r="J11" s="430">
        <v>448</v>
      </c>
      <c r="K11" s="430">
        <v>12</v>
      </c>
      <c r="L11" s="430">
        <v>46</v>
      </c>
    </row>
    <row r="12" spans="1:12">
      <c r="A12" s="303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</row>
    <row r="13" spans="1:12">
      <c r="A13" s="293" t="s">
        <v>1452</v>
      </c>
      <c r="B13" s="404">
        <v>3504</v>
      </c>
      <c r="C13" s="404">
        <v>7</v>
      </c>
      <c r="D13" s="404">
        <v>479</v>
      </c>
      <c r="E13" s="404">
        <v>865</v>
      </c>
      <c r="F13" s="404">
        <v>888</v>
      </c>
      <c r="G13" s="404">
        <v>717</v>
      </c>
      <c r="H13" s="404">
        <v>404</v>
      </c>
      <c r="I13" s="404">
        <v>133</v>
      </c>
      <c r="J13" s="404">
        <v>8</v>
      </c>
      <c r="K13" s="404">
        <v>0</v>
      </c>
      <c r="L13" s="404">
        <v>3</v>
      </c>
    </row>
    <row r="14" spans="1:12">
      <c r="A14" s="294" t="s">
        <v>1451</v>
      </c>
      <c r="B14" s="405">
        <v>3488</v>
      </c>
      <c r="C14" s="405">
        <v>7</v>
      </c>
      <c r="D14" s="405">
        <v>477</v>
      </c>
      <c r="E14" s="405">
        <v>860</v>
      </c>
      <c r="F14" s="405">
        <v>885</v>
      </c>
      <c r="G14" s="405">
        <v>713</v>
      </c>
      <c r="H14" s="405">
        <v>403</v>
      </c>
      <c r="I14" s="405">
        <v>132</v>
      </c>
      <c r="J14" s="405">
        <v>8</v>
      </c>
      <c r="K14" s="405">
        <v>0</v>
      </c>
      <c r="L14" s="405">
        <v>3</v>
      </c>
    </row>
    <row r="15" spans="1:12">
      <c r="A15" s="294" t="s">
        <v>1450</v>
      </c>
      <c r="B15" s="405">
        <v>16</v>
      </c>
      <c r="C15" s="405">
        <v>0</v>
      </c>
      <c r="D15" s="405">
        <v>2</v>
      </c>
      <c r="E15" s="405">
        <v>5</v>
      </c>
      <c r="F15" s="405">
        <v>3</v>
      </c>
      <c r="G15" s="405">
        <v>4</v>
      </c>
      <c r="H15" s="405">
        <v>1</v>
      </c>
      <c r="I15" s="405">
        <v>1</v>
      </c>
      <c r="J15" s="405">
        <v>0</v>
      </c>
      <c r="K15" s="405">
        <v>0</v>
      </c>
      <c r="L15" s="405">
        <v>0</v>
      </c>
    </row>
    <row r="16" spans="1:12">
      <c r="A16" s="303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</row>
    <row r="17" spans="1:12">
      <c r="A17" s="293" t="s">
        <v>1449</v>
      </c>
      <c r="B17" s="404">
        <v>5766</v>
      </c>
      <c r="C17" s="404">
        <v>36</v>
      </c>
      <c r="D17" s="404">
        <v>748</v>
      </c>
      <c r="E17" s="404">
        <v>1394</v>
      </c>
      <c r="F17" s="404">
        <v>1511</v>
      </c>
      <c r="G17" s="404">
        <v>1272</v>
      </c>
      <c r="H17" s="404">
        <v>644</v>
      </c>
      <c r="I17" s="404">
        <v>139</v>
      </c>
      <c r="J17" s="404">
        <v>11</v>
      </c>
      <c r="K17" s="404">
        <v>0</v>
      </c>
      <c r="L17" s="404">
        <v>11</v>
      </c>
    </row>
    <row r="18" spans="1:12">
      <c r="A18" s="294" t="s">
        <v>1448</v>
      </c>
      <c r="B18" s="405">
        <v>5389</v>
      </c>
      <c r="C18" s="405">
        <v>33</v>
      </c>
      <c r="D18" s="405">
        <v>676</v>
      </c>
      <c r="E18" s="405">
        <v>1301</v>
      </c>
      <c r="F18" s="405">
        <v>1413</v>
      </c>
      <c r="G18" s="405">
        <v>1207</v>
      </c>
      <c r="H18" s="405">
        <v>605</v>
      </c>
      <c r="I18" s="405">
        <v>133</v>
      </c>
      <c r="J18" s="405">
        <v>10</v>
      </c>
      <c r="K18" s="405">
        <v>0</v>
      </c>
      <c r="L18" s="405">
        <v>11</v>
      </c>
    </row>
    <row r="19" spans="1:12">
      <c r="A19" s="294" t="s">
        <v>1447</v>
      </c>
      <c r="B19" s="405">
        <v>377</v>
      </c>
      <c r="C19" s="405">
        <v>3</v>
      </c>
      <c r="D19" s="405">
        <v>72</v>
      </c>
      <c r="E19" s="405">
        <v>93</v>
      </c>
      <c r="F19" s="405">
        <v>98</v>
      </c>
      <c r="G19" s="405">
        <v>65</v>
      </c>
      <c r="H19" s="405">
        <v>39</v>
      </c>
      <c r="I19" s="405">
        <v>6</v>
      </c>
      <c r="J19" s="405">
        <v>1</v>
      </c>
      <c r="K19" s="405">
        <v>0</v>
      </c>
      <c r="L19" s="405">
        <v>0</v>
      </c>
    </row>
    <row r="20" spans="1:12">
      <c r="A20" s="303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</row>
    <row r="21" spans="1:12">
      <c r="A21" s="293" t="s">
        <v>1446</v>
      </c>
      <c r="B21" s="404">
        <v>9841</v>
      </c>
      <c r="C21" s="404">
        <v>34</v>
      </c>
      <c r="D21" s="404">
        <v>1393</v>
      </c>
      <c r="E21" s="404">
        <v>2560</v>
      </c>
      <c r="F21" s="404">
        <v>2528</v>
      </c>
      <c r="G21" s="404">
        <v>2005</v>
      </c>
      <c r="H21" s="404">
        <v>1059</v>
      </c>
      <c r="I21" s="404">
        <v>243</v>
      </c>
      <c r="J21" s="404">
        <v>17</v>
      </c>
      <c r="K21" s="404">
        <v>0</v>
      </c>
      <c r="L21" s="404">
        <v>2</v>
      </c>
    </row>
    <row r="22" spans="1:12">
      <c r="A22" s="294" t="s">
        <v>1445</v>
      </c>
      <c r="B22" s="405">
        <v>6330</v>
      </c>
      <c r="C22" s="405">
        <v>20</v>
      </c>
      <c r="D22" s="405">
        <v>872</v>
      </c>
      <c r="E22" s="405">
        <v>1629</v>
      </c>
      <c r="F22" s="405">
        <v>1608</v>
      </c>
      <c r="G22" s="405">
        <v>1347</v>
      </c>
      <c r="H22" s="405">
        <v>685</v>
      </c>
      <c r="I22" s="405">
        <v>159</v>
      </c>
      <c r="J22" s="405">
        <v>10</v>
      </c>
      <c r="K22" s="405">
        <v>0</v>
      </c>
      <c r="L22" s="405">
        <v>0</v>
      </c>
    </row>
    <row r="23" spans="1:12">
      <c r="A23" s="294" t="s">
        <v>1444</v>
      </c>
      <c r="B23" s="405">
        <v>3051</v>
      </c>
      <c r="C23" s="405">
        <v>11</v>
      </c>
      <c r="D23" s="405">
        <v>435</v>
      </c>
      <c r="E23" s="405">
        <v>786</v>
      </c>
      <c r="F23" s="405">
        <v>808</v>
      </c>
      <c r="G23" s="405">
        <v>586</v>
      </c>
      <c r="H23" s="405">
        <v>337</v>
      </c>
      <c r="I23" s="405">
        <v>81</v>
      </c>
      <c r="J23" s="405">
        <v>6</v>
      </c>
      <c r="K23" s="405">
        <v>0</v>
      </c>
      <c r="L23" s="405">
        <v>1</v>
      </c>
    </row>
    <row r="24" spans="1:12">
      <c r="A24" s="294" t="s">
        <v>1443</v>
      </c>
      <c r="B24" s="405">
        <v>460</v>
      </c>
      <c r="C24" s="405">
        <v>3</v>
      </c>
      <c r="D24" s="405">
        <v>86</v>
      </c>
      <c r="E24" s="405">
        <v>145</v>
      </c>
      <c r="F24" s="405">
        <v>112</v>
      </c>
      <c r="G24" s="405">
        <v>72</v>
      </c>
      <c r="H24" s="405">
        <v>37</v>
      </c>
      <c r="I24" s="405">
        <v>3</v>
      </c>
      <c r="J24" s="405">
        <v>1</v>
      </c>
      <c r="K24" s="405">
        <v>0</v>
      </c>
      <c r="L24" s="405">
        <v>1</v>
      </c>
    </row>
    <row r="25" spans="1:12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</row>
    <row r="26" spans="1:12">
      <c r="A26" s="293" t="s">
        <v>1442</v>
      </c>
      <c r="B26" s="404">
        <v>4849</v>
      </c>
      <c r="C26" s="404">
        <v>26</v>
      </c>
      <c r="D26" s="404">
        <v>861</v>
      </c>
      <c r="E26" s="404">
        <v>1238</v>
      </c>
      <c r="F26" s="404">
        <v>1152</v>
      </c>
      <c r="G26" s="404">
        <v>890</v>
      </c>
      <c r="H26" s="404">
        <v>509</v>
      </c>
      <c r="I26" s="404">
        <v>162</v>
      </c>
      <c r="J26" s="404">
        <v>8</v>
      </c>
      <c r="K26" s="404">
        <v>1</v>
      </c>
      <c r="L26" s="404">
        <v>2</v>
      </c>
    </row>
    <row r="27" spans="1:12">
      <c r="A27" s="294" t="s">
        <v>1441</v>
      </c>
      <c r="B27" s="405">
        <v>3222</v>
      </c>
      <c r="C27" s="405">
        <v>12</v>
      </c>
      <c r="D27" s="405">
        <v>563</v>
      </c>
      <c r="E27" s="405">
        <v>826</v>
      </c>
      <c r="F27" s="405">
        <v>751</v>
      </c>
      <c r="G27" s="405">
        <v>610</v>
      </c>
      <c r="H27" s="405">
        <v>347</v>
      </c>
      <c r="I27" s="405">
        <v>107</v>
      </c>
      <c r="J27" s="405">
        <v>4</v>
      </c>
      <c r="K27" s="405">
        <v>1</v>
      </c>
      <c r="L27" s="405">
        <v>1</v>
      </c>
    </row>
    <row r="28" spans="1:12">
      <c r="A28" s="294" t="s">
        <v>1440</v>
      </c>
      <c r="B28" s="405">
        <v>449</v>
      </c>
      <c r="C28" s="405">
        <v>7</v>
      </c>
      <c r="D28" s="405">
        <v>78</v>
      </c>
      <c r="E28" s="405">
        <v>117</v>
      </c>
      <c r="F28" s="405">
        <v>108</v>
      </c>
      <c r="G28" s="405">
        <v>80</v>
      </c>
      <c r="H28" s="405">
        <v>41</v>
      </c>
      <c r="I28" s="405">
        <v>16</v>
      </c>
      <c r="J28" s="405">
        <v>2</v>
      </c>
      <c r="K28" s="405">
        <v>0</v>
      </c>
      <c r="L28" s="405">
        <v>0</v>
      </c>
    </row>
    <row r="29" spans="1:12">
      <c r="A29" s="294" t="s">
        <v>1439</v>
      </c>
      <c r="B29" s="405">
        <v>1178</v>
      </c>
      <c r="C29" s="405">
        <v>7</v>
      </c>
      <c r="D29" s="405">
        <v>220</v>
      </c>
      <c r="E29" s="405">
        <v>295</v>
      </c>
      <c r="F29" s="405">
        <v>293</v>
      </c>
      <c r="G29" s="405">
        <v>200</v>
      </c>
      <c r="H29" s="405">
        <v>121</v>
      </c>
      <c r="I29" s="405">
        <v>39</v>
      </c>
      <c r="J29" s="405">
        <v>2</v>
      </c>
      <c r="K29" s="405">
        <v>0</v>
      </c>
      <c r="L29" s="405">
        <v>1</v>
      </c>
    </row>
    <row r="30" spans="1:12">
      <c r="A30" s="303"/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</row>
    <row r="31" spans="1:12">
      <c r="A31" s="293" t="s">
        <v>1438</v>
      </c>
      <c r="B31" s="404">
        <v>11343</v>
      </c>
      <c r="C31" s="404">
        <v>55</v>
      </c>
      <c r="D31" s="404">
        <v>1786</v>
      </c>
      <c r="E31" s="404">
        <v>2909</v>
      </c>
      <c r="F31" s="404">
        <v>2724</v>
      </c>
      <c r="G31" s="404">
        <v>2177</v>
      </c>
      <c r="H31" s="404">
        <v>1296</v>
      </c>
      <c r="I31" s="404">
        <v>375</v>
      </c>
      <c r="J31" s="404">
        <v>20</v>
      </c>
      <c r="K31" s="404">
        <v>0</v>
      </c>
      <c r="L31" s="404">
        <v>1</v>
      </c>
    </row>
    <row r="32" spans="1:12">
      <c r="A32" s="294" t="s">
        <v>1437</v>
      </c>
      <c r="B32" s="405">
        <v>7645</v>
      </c>
      <c r="C32" s="405">
        <v>38</v>
      </c>
      <c r="D32" s="405">
        <v>1141</v>
      </c>
      <c r="E32" s="405">
        <v>1938</v>
      </c>
      <c r="F32" s="405">
        <v>1874</v>
      </c>
      <c r="G32" s="405">
        <v>1498</v>
      </c>
      <c r="H32" s="405">
        <v>890</v>
      </c>
      <c r="I32" s="405">
        <v>250</v>
      </c>
      <c r="J32" s="405">
        <v>16</v>
      </c>
      <c r="K32" s="405">
        <v>0</v>
      </c>
      <c r="L32" s="405">
        <v>0</v>
      </c>
    </row>
    <row r="33" spans="1:12">
      <c r="A33" s="294" t="s">
        <v>1436</v>
      </c>
      <c r="B33" s="405">
        <v>1114</v>
      </c>
      <c r="C33" s="405">
        <v>3</v>
      </c>
      <c r="D33" s="405">
        <v>191</v>
      </c>
      <c r="E33" s="405">
        <v>284</v>
      </c>
      <c r="F33" s="405">
        <v>258</v>
      </c>
      <c r="G33" s="405">
        <v>231</v>
      </c>
      <c r="H33" s="405">
        <v>109</v>
      </c>
      <c r="I33" s="405">
        <v>37</v>
      </c>
      <c r="J33" s="405">
        <v>0</v>
      </c>
      <c r="K33" s="405">
        <v>0</v>
      </c>
      <c r="L33" s="405">
        <v>1</v>
      </c>
    </row>
    <row r="34" spans="1:12">
      <c r="A34" s="294" t="s">
        <v>1435</v>
      </c>
      <c r="B34" s="405">
        <v>2584</v>
      </c>
      <c r="C34" s="405">
        <v>14</v>
      </c>
      <c r="D34" s="405">
        <v>454</v>
      </c>
      <c r="E34" s="405">
        <v>687</v>
      </c>
      <c r="F34" s="405">
        <v>592</v>
      </c>
      <c r="G34" s="405">
        <v>448</v>
      </c>
      <c r="H34" s="405">
        <v>297</v>
      </c>
      <c r="I34" s="405">
        <v>88</v>
      </c>
      <c r="J34" s="405">
        <v>4</v>
      </c>
      <c r="K34" s="405">
        <v>0</v>
      </c>
      <c r="L34" s="405">
        <v>0</v>
      </c>
    </row>
    <row r="35" spans="1:12">
      <c r="A35" s="303"/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</row>
    <row r="36" spans="1:12">
      <c r="A36" s="293" t="s">
        <v>1434</v>
      </c>
      <c r="B36" s="404">
        <v>23127</v>
      </c>
      <c r="C36" s="404">
        <v>86</v>
      </c>
      <c r="D36" s="404">
        <v>3036</v>
      </c>
      <c r="E36" s="404">
        <v>5476</v>
      </c>
      <c r="F36" s="404">
        <v>5766</v>
      </c>
      <c r="G36" s="404">
        <v>5059</v>
      </c>
      <c r="H36" s="404">
        <v>2930</v>
      </c>
      <c r="I36" s="404">
        <v>732</v>
      </c>
      <c r="J36" s="404">
        <v>38</v>
      </c>
      <c r="K36" s="404">
        <v>2</v>
      </c>
      <c r="L36" s="404">
        <v>2</v>
      </c>
    </row>
    <row r="37" spans="1:12">
      <c r="A37" s="294" t="s">
        <v>1433</v>
      </c>
      <c r="B37" s="405">
        <v>9358</v>
      </c>
      <c r="C37" s="405">
        <v>39</v>
      </c>
      <c r="D37" s="405">
        <v>1170</v>
      </c>
      <c r="E37" s="405">
        <v>2195</v>
      </c>
      <c r="F37" s="405">
        <v>2276</v>
      </c>
      <c r="G37" s="405">
        <v>2096</v>
      </c>
      <c r="H37" s="405">
        <v>1247</v>
      </c>
      <c r="I37" s="405">
        <v>313</v>
      </c>
      <c r="J37" s="405">
        <v>21</v>
      </c>
      <c r="K37" s="405">
        <v>1</v>
      </c>
      <c r="L37" s="405">
        <v>0</v>
      </c>
    </row>
    <row r="38" spans="1:12">
      <c r="A38" s="294" t="s">
        <v>1432</v>
      </c>
      <c r="B38" s="405">
        <v>96</v>
      </c>
      <c r="C38" s="405">
        <v>0</v>
      </c>
      <c r="D38" s="405">
        <v>6</v>
      </c>
      <c r="E38" s="405">
        <v>28</v>
      </c>
      <c r="F38" s="405">
        <v>29</v>
      </c>
      <c r="G38" s="405">
        <v>24</v>
      </c>
      <c r="H38" s="405">
        <v>8</v>
      </c>
      <c r="I38" s="405">
        <v>1</v>
      </c>
      <c r="J38" s="405">
        <v>0</v>
      </c>
      <c r="K38" s="405">
        <v>0</v>
      </c>
      <c r="L38" s="405">
        <v>0</v>
      </c>
    </row>
    <row r="39" spans="1:12">
      <c r="A39" s="294" t="s">
        <v>1431</v>
      </c>
      <c r="B39" s="405">
        <v>1532</v>
      </c>
      <c r="C39" s="405">
        <v>5</v>
      </c>
      <c r="D39" s="405">
        <v>213</v>
      </c>
      <c r="E39" s="405">
        <v>343</v>
      </c>
      <c r="F39" s="405">
        <v>386</v>
      </c>
      <c r="G39" s="405">
        <v>364</v>
      </c>
      <c r="H39" s="405">
        <v>178</v>
      </c>
      <c r="I39" s="405">
        <v>41</v>
      </c>
      <c r="J39" s="405">
        <v>1</v>
      </c>
      <c r="K39" s="405">
        <v>0</v>
      </c>
      <c r="L39" s="405">
        <v>1</v>
      </c>
    </row>
    <row r="40" spans="1:12">
      <c r="A40" s="294" t="s">
        <v>1430</v>
      </c>
      <c r="B40" s="405">
        <v>995</v>
      </c>
      <c r="C40" s="405">
        <v>1</v>
      </c>
      <c r="D40" s="405">
        <v>151</v>
      </c>
      <c r="E40" s="405">
        <v>243</v>
      </c>
      <c r="F40" s="405">
        <v>247</v>
      </c>
      <c r="G40" s="405">
        <v>203</v>
      </c>
      <c r="H40" s="405">
        <v>109</v>
      </c>
      <c r="I40" s="405">
        <v>37</v>
      </c>
      <c r="J40" s="405">
        <v>4</v>
      </c>
      <c r="K40" s="405">
        <v>0</v>
      </c>
      <c r="L40" s="405">
        <v>0</v>
      </c>
    </row>
    <row r="41" spans="1:12">
      <c r="A41" s="294" t="s">
        <v>1429</v>
      </c>
      <c r="B41" s="405">
        <v>2690</v>
      </c>
      <c r="C41" s="405">
        <v>15</v>
      </c>
      <c r="D41" s="405">
        <v>344</v>
      </c>
      <c r="E41" s="405">
        <v>672</v>
      </c>
      <c r="F41" s="405">
        <v>708</v>
      </c>
      <c r="G41" s="405">
        <v>575</v>
      </c>
      <c r="H41" s="405">
        <v>296</v>
      </c>
      <c r="I41" s="405">
        <v>79</v>
      </c>
      <c r="J41" s="405">
        <v>1</v>
      </c>
      <c r="K41" s="405">
        <v>0</v>
      </c>
      <c r="L41" s="405">
        <v>0</v>
      </c>
    </row>
    <row r="42" spans="1:12">
      <c r="A42" s="294" t="s">
        <v>1428</v>
      </c>
      <c r="B42" s="405">
        <v>2021</v>
      </c>
      <c r="C42" s="405">
        <v>6</v>
      </c>
      <c r="D42" s="405">
        <v>307</v>
      </c>
      <c r="E42" s="405">
        <v>496</v>
      </c>
      <c r="F42" s="405">
        <v>502</v>
      </c>
      <c r="G42" s="405">
        <v>402</v>
      </c>
      <c r="H42" s="405">
        <v>230</v>
      </c>
      <c r="I42" s="405">
        <v>77</v>
      </c>
      <c r="J42" s="405">
        <v>1</v>
      </c>
      <c r="K42" s="405">
        <v>0</v>
      </c>
      <c r="L42" s="405">
        <v>0</v>
      </c>
    </row>
    <row r="43" spans="1:12">
      <c r="A43" s="294" t="s">
        <v>1427</v>
      </c>
      <c r="B43" s="405">
        <v>2185</v>
      </c>
      <c r="C43" s="405">
        <v>8</v>
      </c>
      <c r="D43" s="405">
        <v>308</v>
      </c>
      <c r="E43" s="405">
        <v>552</v>
      </c>
      <c r="F43" s="405">
        <v>567</v>
      </c>
      <c r="G43" s="405">
        <v>416</v>
      </c>
      <c r="H43" s="405">
        <v>275</v>
      </c>
      <c r="I43" s="405">
        <v>56</v>
      </c>
      <c r="J43" s="405">
        <v>2</v>
      </c>
      <c r="K43" s="405">
        <v>0</v>
      </c>
      <c r="L43" s="405">
        <v>1</v>
      </c>
    </row>
    <row r="44" spans="1:12">
      <c r="A44" s="294" t="s">
        <v>1426</v>
      </c>
      <c r="B44" s="405">
        <v>4250</v>
      </c>
      <c r="C44" s="405">
        <v>12</v>
      </c>
      <c r="D44" s="405">
        <v>537</v>
      </c>
      <c r="E44" s="405">
        <v>947</v>
      </c>
      <c r="F44" s="405">
        <v>1051</v>
      </c>
      <c r="G44" s="405">
        <v>979</v>
      </c>
      <c r="H44" s="405">
        <v>587</v>
      </c>
      <c r="I44" s="405">
        <v>128</v>
      </c>
      <c r="J44" s="405">
        <v>8</v>
      </c>
      <c r="K44" s="405">
        <v>1</v>
      </c>
      <c r="L44" s="405">
        <v>0</v>
      </c>
    </row>
    <row r="45" spans="1:12">
      <c r="A45" s="303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</row>
    <row r="46" spans="1:12">
      <c r="A46" s="293" t="s">
        <v>1425</v>
      </c>
      <c r="B46" s="404">
        <v>99081</v>
      </c>
      <c r="C46" s="404">
        <v>337</v>
      </c>
      <c r="D46" s="404">
        <v>11182</v>
      </c>
      <c r="E46" s="404">
        <v>22035</v>
      </c>
      <c r="F46" s="404">
        <v>23416</v>
      </c>
      <c r="G46" s="404">
        <v>23841</v>
      </c>
      <c r="H46" s="404">
        <v>14187</v>
      </c>
      <c r="I46" s="404">
        <v>3881</v>
      </c>
      <c r="J46" s="404">
        <v>179</v>
      </c>
      <c r="K46" s="404">
        <v>6</v>
      </c>
      <c r="L46" s="404">
        <v>17</v>
      </c>
    </row>
    <row r="47" spans="1:12">
      <c r="A47" s="294" t="s">
        <v>1424</v>
      </c>
      <c r="B47" s="405">
        <v>72569</v>
      </c>
      <c r="C47" s="405">
        <v>221</v>
      </c>
      <c r="D47" s="405">
        <v>7625</v>
      </c>
      <c r="E47" s="405">
        <v>15445</v>
      </c>
      <c r="F47" s="405">
        <v>17037</v>
      </c>
      <c r="G47" s="405">
        <v>18201</v>
      </c>
      <c r="H47" s="405">
        <v>10935</v>
      </c>
      <c r="I47" s="405">
        <v>2949</v>
      </c>
      <c r="J47" s="405">
        <v>133</v>
      </c>
      <c r="K47" s="405">
        <v>6</v>
      </c>
      <c r="L47" s="405">
        <v>17</v>
      </c>
    </row>
    <row r="48" spans="1:12">
      <c r="A48" s="294" t="s">
        <v>1423</v>
      </c>
      <c r="B48" s="405">
        <v>8886</v>
      </c>
      <c r="C48" s="405">
        <v>41</v>
      </c>
      <c r="D48" s="405">
        <v>1086</v>
      </c>
      <c r="E48" s="405">
        <v>2292</v>
      </c>
      <c r="F48" s="405">
        <v>2158</v>
      </c>
      <c r="G48" s="405">
        <v>1956</v>
      </c>
      <c r="H48" s="405">
        <v>1054</v>
      </c>
      <c r="I48" s="405">
        <v>283</v>
      </c>
      <c r="J48" s="405">
        <v>16</v>
      </c>
      <c r="K48" s="405">
        <v>0</v>
      </c>
      <c r="L48" s="405">
        <v>0</v>
      </c>
    </row>
    <row r="49" spans="1:12">
      <c r="A49" s="294" t="s">
        <v>1422</v>
      </c>
      <c r="B49" s="405">
        <v>3859</v>
      </c>
      <c r="C49" s="405">
        <v>18</v>
      </c>
      <c r="D49" s="405">
        <v>477</v>
      </c>
      <c r="E49" s="405">
        <v>816</v>
      </c>
      <c r="F49" s="405">
        <v>854</v>
      </c>
      <c r="G49" s="405">
        <v>940</v>
      </c>
      <c r="H49" s="405">
        <v>584</v>
      </c>
      <c r="I49" s="405">
        <v>165</v>
      </c>
      <c r="J49" s="405">
        <v>5</v>
      </c>
      <c r="K49" s="405">
        <v>0</v>
      </c>
      <c r="L49" s="405">
        <v>0</v>
      </c>
    </row>
    <row r="50" spans="1:12">
      <c r="A50" s="294" t="s">
        <v>1421</v>
      </c>
      <c r="B50" s="405">
        <v>7224</v>
      </c>
      <c r="C50" s="405">
        <v>32</v>
      </c>
      <c r="D50" s="405">
        <v>990</v>
      </c>
      <c r="E50" s="405">
        <v>1833</v>
      </c>
      <c r="F50" s="405">
        <v>1787</v>
      </c>
      <c r="G50" s="405">
        <v>1471</v>
      </c>
      <c r="H50" s="405">
        <v>843</v>
      </c>
      <c r="I50" s="405">
        <v>255</v>
      </c>
      <c r="J50" s="405">
        <v>13</v>
      </c>
      <c r="K50" s="405">
        <v>0</v>
      </c>
      <c r="L50" s="405">
        <v>0</v>
      </c>
    </row>
    <row r="51" spans="1:12">
      <c r="A51" s="294" t="s">
        <v>1420</v>
      </c>
      <c r="B51" s="405">
        <v>2372</v>
      </c>
      <c r="C51" s="405">
        <v>12</v>
      </c>
      <c r="D51" s="405">
        <v>402</v>
      </c>
      <c r="E51" s="405">
        <v>614</v>
      </c>
      <c r="F51" s="405">
        <v>561</v>
      </c>
      <c r="G51" s="405">
        <v>438</v>
      </c>
      <c r="H51" s="405">
        <v>267</v>
      </c>
      <c r="I51" s="405">
        <v>72</v>
      </c>
      <c r="J51" s="405">
        <v>6</v>
      </c>
      <c r="K51" s="405">
        <v>0</v>
      </c>
      <c r="L51" s="405">
        <v>0</v>
      </c>
    </row>
    <row r="52" spans="1:12">
      <c r="A52" s="294" t="s">
        <v>1419</v>
      </c>
      <c r="B52" s="405">
        <v>4171</v>
      </c>
      <c r="C52" s="405">
        <v>13</v>
      </c>
      <c r="D52" s="405">
        <v>602</v>
      </c>
      <c r="E52" s="405">
        <v>1035</v>
      </c>
      <c r="F52" s="405">
        <v>1019</v>
      </c>
      <c r="G52" s="405">
        <v>835</v>
      </c>
      <c r="H52" s="405">
        <v>504</v>
      </c>
      <c r="I52" s="405">
        <v>157</v>
      </c>
      <c r="J52" s="405">
        <v>6</v>
      </c>
      <c r="K52" s="405">
        <v>0</v>
      </c>
      <c r="L52" s="405">
        <v>0</v>
      </c>
    </row>
    <row r="53" spans="1:12">
      <c r="A53" s="303"/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</row>
    <row r="54" spans="1:12">
      <c r="A54" s="293" t="s">
        <v>1418</v>
      </c>
      <c r="B54" s="404">
        <v>12113</v>
      </c>
      <c r="C54" s="404">
        <v>45</v>
      </c>
      <c r="D54" s="404">
        <v>1709</v>
      </c>
      <c r="E54" s="404">
        <v>3005</v>
      </c>
      <c r="F54" s="404">
        <v>2974</v>
      </c>
      <c r="G54" s="404">
        <v>2507</v>
      </c>
      <c r="H54" s="404">
        <v>1437</v>
      </c>
      <c r="I54" s="404">
        <v>415</v>
      </c>
      <c r="J54" s="404">
        <v>21</v>
      </c>
      <c r="K54" s="404">
        <v>0</v>
      </c>
      <c r="L54" s="404">
        <v>0</v>
      </c>
    </row>
    <row r="55" spans="1:12">
      <c r="A55" s="294" t="s">
        <v>1417</v>
      </c>
      <c r="B55" s="405">
        <v>8886</v>
      </c>
      <c r="C55" s="405">
        <v>33</v>
      </c>
      <c r="D55" s="405">
        <v>1234</v>
      </c>
      <c r="E55" s="405">
        <v>2242</v>
      </c>
      <c r="F55" s="405">
        <v>2169</v>
      </c>
      <c r="G55" s="405">
        <v>1858</v>
      </c>
      <c r="H55" s="405">
        <v>1038</v>
      </c>
      <c r="I55" s="405">
        <v>301</v>
      </c>
      <c r="J55" s="405">
        <v>11</v>
      </c>
      <c r="K55" s="405">
        <v>0</v>
      </c>
      <c r="L55" s="405">
        <v>0</v>
      </c>
    </row>
    <row r="56" spans="1:12">
      <c r="A56" s="294" t="s">
        <v>1416</v>
      </c>
      <c r="B56" s="405">
        <v>392</v>
      </c>
      <c r="C56" s="405">
        <v>3</v>
      </c>
      <c r="D56" s="405">
        <v>48</v>
      </c>
      <c r="E56" s="405">
        <v>94</v>
      </c>
      <c r="F56" s="405">
        <v>92</v>
      </c>
      <c r="G56" s="405">
        <v>86</v>
      </c>
      <c r="H56" s="405">
        <v>49</v>
      </c>
      <c r="I56" s="405">
        <v>20</v>
      </c>
      <c r="J56" s="405">
        <v>0</v>
      </c>
      <c r="K56" s="405">
        <v>0</v>
      </c>
      <c r="L56" s="405">
        <v>0</v>
      </c>
    </row>
    <row r="57" spans="1:12">
      <c r="A57" s="294" t="s">
        <v>1415</v>
      </c>
      <c r="B57" s="405">
        <v>2835</v>
      </c>
      <c r="C57" s="405">
        <v>9</v>
      </c>
      <c r="D57" s="405">
        <v>427</v>
      </c>
      <c r="E57" s="405">
        <v>669</v>
      </c>
      <c r="F57" s="405">
        <v>713</v>
      </c>
      <c r="G57" s="405">
        <v>563</v>
      </c>
      <c r="H57" s="405">
        <v>350</v>
      </c>
      <c r="I57" s="405">
        <v>94</v>
      </c>
      <c r="J57" s="405">
        <v>10</v>
      </c>
      <c r="K57" s="405">
        <v>0</v>
      </c>
      <c r="L57" s="405">
        <v>0</v>
      </c>
    </row>
    <row r="58" spans="1:12">
      <c r="A58" s="303"/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</row>
    <row r="59" spans="1:12">
      <c r="A59" s="293" t="s">
        <v>1414</v>
      </c>
      <c r="B59" s="404">
        <v>13714</v>
      </c>
      <c r="C59" s="404">
        <v>58</v>
      </c>
      <c r="D59" s="404">
        <v>1968</v>
      </c>
      <c r="E59" s="404">
        <v>3259</v>
      </c>
      <c r="F59" s="404">
        <v>3340</v>
      </c>
      <c r="G59" s="404">
        <v>2792</v>
      </c>
      <c r="H59" s="404">
        <v>1758</v>
      </c>
      <c r="I59" s="404">
        <v>519</v>
      </c>
      <c r="J59" s="404">
        <v>20</v>
      </c>
      <c r="K59" s="404">
        <v>0</v>
      </c>
      <c r="L59" s="404">
        <v>0</v>
      </c>
    </row>
    <row r="60" spans="1:12">
      <c r="A60" s="294" t="s">
        <v>1413</v>
      </c>
      <c r="B60" s="405">
        <v>5496</v>
      </c>
      <c r="C60" s="405">
        <v>21</v>
      </c>
      <c r="D60" s="405">
        <v>800</v>
      </c>
      <c r="E60" s="405">
        <v>1278</v>
      </c>
      <c r="F60" s="405">
        <v>1356</v>
      </c>
      <c r="G60" s="405">
        <v>1116</v>
      </c>
      <c r="H60" s="405">
        <v>682</v>
      </c>
      <c r="I60" s="405">
        <v>236</v>
      </c>
      <c r="J60" s="405">
        <v>7</v>
      </c>
      <c r="K60" s="405">
        <v>0</v>
      </c>
      <c r="L60" s="405">
        <v>0</v>
      </c>
    </row>
    <row r="61" spans="1:12">
      <c r="A61" s="294" t="s">
        <v>1412</v>
      </c>
      <c r="B61" s="405">
        <v>698</v>
      </c>
      <c r="C61" s="405">
        <v>8</v>
      </c>
      <c r="D61" s="405">
        <v>107</v>
      </c>
      <c r="E61" s="405">
        <v>179</v>
      </c>
      <c r="F61" s="405">
        <v>145</v>
      </c>
      <c r="G61" s="405">
        <v>150</v>
      </c>
      <c r="H61" s="405">
        <v>91</v>
      </c>
      <c r="I61" s="405">
        <v>18</v>
      </c>
      <c r="J61" s="405">
        <v>0</v>
      </c>
      <c r="K61" s="405">
        <v>0</v>
      </c>
      <c r="L61" s="405">
        <v>0</v>
      </c>
    </row>
    <row r="62" spans="1:12">
      <c r="A62" s="294" t="s">
        <v>1411</v>
      </c>
      <c r="B62" s="405">
        <v>3744</v>
      </c>
      <c r="C62" s="405">
        <v>13</v>
      </c>
      <c r="D62" s="405">
        <v>460</v>
      </c>
      <c r="E62" s="405">
        <v>872</v>
      </c>
      <c r="F62" s="405">
        <v>940</v>
      </c>
      <c r="G62" s="405">
        <v>792</v>
      </c>
      <c r="H62" s="405">
        <v>521</v>
      </c>
      <c r="I62" s="405">
        <v>139</v>
      </c>
      <c r="J62" s="405">
        <v>7</v>
      </c>
      <c r="K62" s="405">
        <v>0</v>
      </c>
      <c r="L62" s="405">
        <v>0</v>
      </c>
    </row>
    <row r="63" spans="1:12">
      <c r="A63" s="294" t="s">
        <v>1410</v>
      </c>
      <c r="B63" s="405">
        <v>3776</v>
      </c>
      <c r="C63" s="405">
        <v>16</v>
      </c>
      <c r="D63" s="405">
        <v>601</v>
      </c>
      <c r="E63" s="405">
        <v>930</v>
      </c>
      <c r="F63" s="405">
        <v>899</v>
      </c>
      <c r="G63" s="405">
        <v>734</v>
      </c>
      <c r="H63" s="405">
        <v>464</v>
      </c>
      <c r="I63" s="405">
        <v>126</v>
      </c>
      <c r="J63" s="405">
        <v>6</v>
      </c>
      <c r="K63" s="405">
        <v>0</v>
      </c>
      <c r="L63" s="405">
        <v>0</v>
      </c>
    </row>
    <row r="64" spans="1:12">
      <c r="A64" s="303"/>
      <c r="B64" s="303"/>
      <c r="C64" s="303"/>
      <c r="D64" s="303"/>
      <c r="E64" s="303"/>
      <c r="F64" s="303"/>
      <c r="G64" s="303"/>
      <c r="H64" s="303"/>
      <c r="I64" s="303"/>
      <c r="J64" s="303"/>
      <c r="K64" s="303"/>
      <c r="L64" s="303"/>
    </row>
    <row r="65" spans="1:12">
      <c r="A65" s="293" t="s">
        <v>1409</v>
      </c>
      <c r="B65" s="404">
        <v>26304</v>
      </c>
      <c r="C65" s="404">
        <v>89</v>
      </c>
      <c r="D65" s="404">
        <v>3492</v>
      </c>
      <c r="E65" s="404">
        <v>6166</v>
      </c>
      <c r="F65" s="404">
        <v>6364</v>
      </c>
      <c r="G65" s="404">
        <v>5779</v>
      </c>
      <c r="H65" s="404">
        <v>3336</v>
      </c>
      <c r="I65" s="404">
        <v>1014</v>
      </c>
      <c r="J65" s="404">
        <v>58</v>
      </c>
      <c r="K65" s="404">
        <v>1</v>
      </c>
      <c r="L65" s="404">
        <v>5</v>
      </c>
    </row>
    <row r="66" spans="1:12">
      <c r="A66" s="294" t="s">
        <v>1408</v>
      </c>
      <c r="B66" s="405">
        <v>12949</v>
      </c>
      <c r="C66" s="405">
        <v>37</v>
      </c>
      <c r="D66" s="405">
        <v>1571</v>
      </c>
      <c r="E66" s="405">
        <v>2935</v>
      </c>
      <c r="F66" s="405">
        <v>3131</v>
      </c>
      <c r="G66" s="405">
        <v>3028</v>
      </c>
      <c r="H66" s="405">
        <v>1723</v>
      </c>
      <c r="I66" s="405">
        <v>492</v>
      </c>
      <c r="J66" s="405">
        <v>29</v>
      </c>
      <c r="K66" s="405">
        <v>0</v>
      </c>
      <c r="L66" s="405">
        <v>3</v>
      </c>
    </row>
    <row r="67" spans="1:12">
      <c r="A67" s="294" t="s">
        <v>1407</v>
      </c>
      <c r="B67" s="405">
        <v>2374</v>
      </c>
      <c r="C67" s="405">
        <v>8</v>
      </c>
      <c r="D67" s="405">
        <v>408</v>
      </c>
      <c r="E67" s="405">
        <v>582</v>
      </c>
      <c r="F67" s="405">
        <v>548</v>
      </c>
      <c r="G67" s="405">
        <v>433</v>
      </c>
      <c r="H67" s="405">
        <v>295</v>
      </c>
      <c r="I67" s="405">
        <v>92</v>
      </c>
      <c r="J67" s="405">
        <v>8</v>
      </c>
      <c r="K67" s="405">
        <v>0</v>
      </c>
      <c r="L67" s="405">
        <v>0</v>
      </c>
    </row>
    <row r="68" spans="1:12">
      <c r="A68" s="294" t="s">
        <v>1406</v>
      </c>
      <c r="B68" s="405">
        <v>5391</v>
      </c>
      <c r="C68" s="405">
        <v>23</v>
      </c>
      <c r="D68" s="405">
        <v>757</v>
      </c>
      <c r="E68" s="405">
        <v>1340</v>
      </c>
      <c r="F68" s="405">
        <v>1283</v>
      </c>
      <c r="G68" s="405">
        <v>1127</v>
      </c>
      <c r="H68" s="405">
        <v>640</v>
      </c>
      <c r="I68" s="405">
        <v>207</v>
      </c>
      <c r="J68" s="405">
        <v>12</v>
      </c>
      <c r="K68" s="405">
        <v>0</v>
      </c>
      <c r="L68" s="405">
        <v>2</v>
      </c>
    </row>
    <row r="69" spans="1:12">
      <c r="A69" s="294" t="s">
        <v>1405</v>
      </c>
      <c r="B69" s="405">
        <v>5590</v>
      </c>
      <c r="C69" s="405">
        <v>21</v>
      </c>
      <c r="D69" s="405">
        <v>756</v>
      </c>
      <c r="E69" s="405">
        <v>1309</v>
      </c>
      <c r="F69" s="405">
        <v>1402</v>
      </c>
      <c r="G69" s="405">
        <v>1191</v>
      </c>
      <c r="H69" s="405">
        <v>678</v>
      </c>
      <c r="I69" s="405">
        <v>223</v>
      </c>
      <c r="J69" s="405">
        <v>9</v>
      </c>
      <c r="K69" s="405">
        <v>1</v>
      </c>
      <c r="L69" s="405">
        <v>0</v>
      </c>
    </row>
    <row r="70" spans="1:12">
      <c r="A70" s="303"/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</row>
    <row r="71" spans="1:12">
      <c r="A71" s="293" t="s">
        <v>1404</v>
      </c>
      <c r="B71" s="404">
        <v>12877</v>
      </c>
      <c r="C71" s="404">
        <v>54</v>
      </c>
      <c r="D71" s="404">
        <v>2009</v>
      </c>
      <c r="E71" s="404">
        <v>3220</v>
      </c>
      <c r="F71" s="404">
        <v>2918</v>
      </c>
      <c r="G71" s="404">
        <v>2535</v>
      </c>
      <c r="H71" s="404">
        <v>1605</v>
      </c>
      <c r="I71" s="404">
        <v>498</v>
      </c>
      <c r="J71" s="404">
        <v>36</v>
      </c>
      <c r="K71" s="404">
        <v>0</v>
      </c>
      <c r="L71" s="404">
        <v>2</v>
      </c>
    </row>
    <row r="72" spans="1:12">
      <c r="A72" s="294" t="s">
        <v>1403</v>
      </c>
      <c r="B72" s="405">
        <v>10050</v>
      </c>
      <c r="C72" s="405">
        <v>41</v>
      </c>
      <c r="D72" s="405">
        <v>1502</v>
      </c>
      <c r="E72" s="405">
        <v>2509</v>
      </c>
      <c r="F72" s="405">
        <v>2284</v>
      </c>
      <c r="G72" s="405">
        <v>2021</v>
      </c>
      <c r="H72" s="405">
        <v>1285</v>
      </c>
      <c r="I72" s="405">
        <v>383</v>
      </c>
      <c r="J72" s="405">
        <v>24</v>
      </c>
      <c r="K72" s="405">
        <v>0</v>
      </c>
      <c r="L72" s="405">
        <v>1</v>
      </c>
    </row>
    <row r="73" spans="1:12">
      <c r="A73" s="294" t="s">
        <v>1402</v>
      </c>
      <c r="B73" s="405">
        <v>2827</v>
      </c>
      <c r="C73" s="405">
        <v>13</v>
      </c>
      <c r="D73" s="405">
        <v>507</v>
      </c>
      <c r="E73" s="405">
        <v>711</v>
      </c>
      <c r="F73" s="405">
        <v>634</v>
      </c>
      <c r="G73" s="405">
        <v>514</v>
      </c>
      <c r="H73" s="405">
        <v>320</v>
      </c>
      <c r="I73" s="405">
        <v>115</v>
      </c>
      <c r="J73" s="405">
        <v>12</v>
      </c>
      <c r="K73" s="405">
        <v>0</v>
      </c>
      <c r="L73" s="405">
        <v>1</v>
      </c>
    </row>
    <row r="74" spans="1:12">
      <c r="A74" s="303"/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</row>
    <row r="75" spans="1:12">
      <c r="A75" s="293" t="s">
        <v>1401</v>
      </c>
      <c r="B75" s="404">
        <v>4814</v>
      </c>
      <c r="C75" s="404">
        <v>23</v>
      </c>
      <c r="D75" s="404">
        <v>761</v>
      </c>
      <c r="E75" s="404">
        <v>1230</v>
      </c>
      <c r="F75" s="404">
        <v>1092</v>
      </c>
      <c r="G75" s="404">
        <v>940</v>
      </c>
      <c r="H75" s="404">
        <v>593</v>
      </c>
      <c r="I75" s="404">
        <v>165</v>
      </c>
      <c r="J75" s="404">
        <v>7</v>
      </c>
      <c r="K75" s="404">
        <v>2</v>
      </c>
      <c r="L75" s="404">
        <v>1</v>
      </c>
    </row>
    <row r="76" spans="1:12">
      <c r="A76" s="294" t="s">
        <v>1400</v>
      </c>
      <c r="B76" s="405">
        <v>3696</v>
      </c>
      <c r="C76" s="405">
        <v>14</v>
      </c>
      <c r="D76" s="405">
        <v>573</v>
      </c>
      <c r="E76" s="405">
        <v>930</v>
      </c>
      <c r="F76" s="405">
        <v>852</v>
      </c>
      <c r="G76" s="405">
        <v>742</v>
      </c>
      <c r="H76" s="405">
        <v>458</v>
      </c>
      <c r="I76" s="405">
        <v>121</v>
      </c>
      <c r="J76" s="405">
        <v>4</v>
      </c>
      <c r="K76" s="405">
        <v>2</v>
      </c>
      <c r="L76" s="405">
        <v>0</v>
      </c>
    </row>
    <row r="77" spans="1:12">
      <c r="A77" s="294" t="s">
        <v>1399</v>
      </c>
      <c r="B77" s="405">
        <v>1118</v>
      </c>
      <c r="C77" s="405">
        <v>9</v>
      </c>
      <c r="D77" s="405">
        <v>188</v>
      </c>
      <c r="E77" s="405">
        <v>300</v>
      </c>
      <c r="F77" s="405">
        <v>240</v>
      </c>
      <c r="G77" s="405">
        <v>198</v>
      </c>
      <c r="H77" s="405">
        <v>135</v>
      </c>
      <c r="I77" s="405">
        <v>44</v>
      </c>
      <c r="J77" s="405">
        <v>3</v>
      </c>
      <c r="K77" s="405">
        <v>0</v>
      </c>
      <c r="L77" s="405">
        <v>1</v>
      </c>
    </row>
    <row r="78" spans="1:12">
      <c r="A78" s="303"/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</row>
    <row r="79" spans="1:12">
      <c r="A79" s="293" t="s">
        <v>1398</v>
      </c>
      <c r="B79" s="404">
        <v>11191</v>
      </c>
      <c r="C79" s="404">
        <v>44</v>
      </c>
      <c r="D79" s="404">
        <v>1668</v>
      </c>
      <c r="E79" s="404">
        <v>2724</v>
      </c>
      <c r="F79" s="404">
        <v>2606</v>
      </c>
      <c r="G79" s="404">
        <v>2328</v>
      </c>
      <c r="H79" s="404">
        <v>1381</v>
      </c>
      <c r="I79" s="404">
        <v>423</v>
      </c>
      <c r="J79" s="404">
        <v>17</v>
      </c>
      <c r="K79" s="404">
        <v>0</v>
      </c>
      <c r="L79" s="404">
        <v>0</v>
      </c>
    </row>
    <row r="80" spans="1:12">
      <c r="A80" s="294" t="s">
        <v>1397</v>
      </c>
      <c r="B80" s="405">
        <v>5593</v>
      </c>
      <c r="C80" s="405">
        <v>19</v>
      </c>
      <c r="D80" s="405">
        <v>815</v>
      </c>
      <c r="E80" s="405">
        <v>1405</v>
      </c>
      <c r="F80" s="405">
        <v>1295</v>
      </c>
      <c r="G80" s="405">
        <v>1173</v>
      </c>
      <c r="H80" s="405">
        <v>663</v>
      </c>
      <c r="I80" s="405">
        <v>211</v>
      </c>
      <c r="J80" s="405">
        <v>12</v>
      </c>
      <c r="K80" s="405">
        <v>0</v>
      </c>
      <c r="L80" s="405">
        <v>0</v>
      </c>
    </row>
    <row r="81" spans="1:12">
      <c r="A81" s="294" t="s">
        <v>1396</v>
      </c>
      <c r="B81" s="405">
        <v>2194</v>
      </c>
      <c r="C81" s="405">
        <v>8</v>
      </c>
      <c r="D81" s="405">
        <v>313</v>
      </c>
      <c r="E81" s="405">
        <v>520</v>
      </c>
      <c r="F81" s="405">
        <v>518</v>
      </c>
      <c r="G81" s="405">
        <v>479</v>
      </c>
      <c r="H81" s="405">
        <v>280</v>
      </c>
      <c r="I81" s="405">
        <v>74</v>
      </c>
      <c r="J81" s="405">
        <v>2</v>
      </c>
      <c r="K81" s="405">
        <v>0</v>
      </c>
      <c r="L81" s="405">
        <v>0</v>
      </c>
    </row>
    <row r="82" spans="1:12">
      <c r="A82" s="294" t="s">
        <v>1395</v>
      </c>
      <c r="B82" s="405">
        <v>3233</v>
      </c>
      <c r="C82" s="405">
        <v>16</v>
      </c>
      <c r="D82" s="405">
        <v>514</v>
      </c>
      <c r="E82" s="405">
        <v>768</v>
      </c>
      <c r="F82" s="405">
        <v>753</v>
      </c>
      <c r="G82" s="405">
        <v>636</v>
      </c>
      <c r="H82" s="405">
        <v>412</v>
      </c>
      <c r="I82" s="405">
        <v>131</v>
      </c>
      <c r="J82" s="405">
        <v>3</v>
      </c>
      <c r="K82" s="405">
        <v>0</v>
      </c>
      <c r="L82" s="405">
        <v>0</v>
      </c>
    </row>
    <row r="83" spans="1:12">
      <c r="A83" s="294" t="s">
        <v>1394</v>
      </c>
      <c r="B83" s="405">
        <v>171</v>
      </c>
      <c r="C83" s="405">
        <v>1</v>
      </c>
      <c r="D83" s="405">
        <v>26</v>
      </c>
      <c r="E83" s="405">
        <v>31</v>
      </c>
      <c r="F83" s="405">
        <v>40</v>
      </c>
      <c r="G83" s="405">
        <v>40</v>
      </c>
      <c r="H83" s="405">
        <v>26</v>
      </c>
      <c r="I83" s="405">
        <v>7</v>
      </c>
      <c r="J83" s="405">
        <v>0</v>
      </c>
      <c r="K83" s="405">
        <v>0</v>
      </c>
      <c r="L83" s="405">
        <v>0</v>
      </c>
    </row>
    <row r="84" spans="1:12">
      <c r="A84" s="303"/>
      <c r="B84" s="303"/>
      <c r="C84" s="303"/>
      <c r="D84" s="303"/>
      <c r="E84" s="303"/>
      <c r="F84" s="303"/>
      <c r="G84" s="303"/>
      <c r="H84" s="303"/>
      <c r="I84" s="303"/>
      <c r="J84" s="303"/>
      <c r="K84" s="303"/>
      <c r="L84" s="303"/>
    </row>
    <row r="85" spans="1:12">
      <c r="A85" s="293" t="s">
        <v>1393</v>
      </c>
      <c r="B85" s="404">
        <v>1440</v>
      </c>
      <c r="C85" s="404">
        <v>5</v>
      </c>
      <c r="D85" s="404">
        <v>211</v>
      </c>
      <c r="E85" s="404">
        <v>362</v>
      </c>
      <c r="F85" s="404">
        <v>313</v>
      </c>
      <c r="G85" s="404">
        <v>328</v>
      </c>
      <c r="H85" s="404">
        <v>169</v>
      </c>
      <c r="I85" s="404">
        <v>46</v>
      </c>
      <c r="J85" s="404">
        <v>6</v>
      </c>
      <c r="K85" s="404">
        <v>0</v>
      </c>
      <c r="L85" s="404">
        <v>0</v>
      </c>
    </row>
    <row r="86" spans="1:12">
      <c r="A86" s="294" t="s">
        <v>1392</v>
      </c>
      <c r="B86" s="405">
        <v>882</v>
      </c>
      <c r="C86" s="405">
        <v>2</v>
      </c>
      <c r="D86" s="405">
        <v>138</v>
      </c>
      <c r="E86" s="405">
        <v>203</v>
      </c>
      <c r="F86" s="405">
        <v>182</v>
      </c>
      <c r="G86" s="405">
        <v>207</v>
      </c>
      <c r="H86" s="405">
        <v>116</v>
      </c>
      <c r="I86" s="405">
        <v>29</v>
      </c>
      <c r="J86" s="405">
        <v>5</v>
      </c>
      <c r="K86" s="405">
        <v>0</v>
      </c>
      <c r="L86" s="405">
        <v>0</v>
      </c>
    </row>
    <row r="87" spans="1:12">
      <c r="A87" s="294" t="s">
        <v>1391</v>
      </c>
      <c r="B87" s="405">
        <v>433</v>
      </c>
      <c r="C87" s="405">
        <v>3</v>
      </c>
      <c r="D87" s="405">
        <v>55</v>
      </c>
      <c r="E87" s="405">
        <v>130</v>
      </c>
      <c r="F87" s="405">
        <v>99</v>
      </c>
      <c r="G87" s="405">
        <v>92</v>
      </c>
      <c r="H87" s="405">
        <v>42</v>
      </c>
      <c r="I87" s="405">
        <v>11</v>
      </c>
      <c r="J87" s="405">
        <v>1</v>
      </c>
      <c r="K87" s="405">
        <v>0</v>
      </c>
      <c r="L87" s="405">
        <v>0</v>
      </c>
    </row>
    <row r="88" spans="1:12">
      <c r="A88" s="294" t="s">
        <v>1390</v>
      </c>
      <c r="B88" s="405">
        <v>49</v>
      </c>
      <c r="C88" s="405">
        <v>0</v>
      </c>
      <c r="D88" s="405">
        <v>7</v>
      </c>
      <c r="E88" s="405">
        <v>12</v>
      </c>
      <c r="F88" s="405">
        <v>11</v>
      </c>
      <c r="G88" s="405">
        <v>11</v>
      </c>
      <c r="H88" s="405">
        <v>5</v>
      </c>
      <c r="I88" s="405">
        <v>3</v>
      </c>
      <c r="J88" s="405">
        <v>0</v>
      </c>
      <c r="K88" s="405">
        <v>0</v>
      </c>
      <c r="L88" s="405">
        <v>0</v>
      </c>
    </row>
    <row r="89" spans="1:12">
      <c r="A89" s="294" t="s">
        <v>1389</v>
      </c>
      <c r="B89" s="405">
        <v>76</v>
      </c>
      <c r="C89" s="405">
        <v>0</v>
      </c>
      <c r="D89" s="405">
        <v>11</v>
      </c>
      <c r="E89" s="405">
        <v>17</v>
      </c>
      <c r="F89" s="405">
        <v>21</v>
      </c>
      <c r="G89" s="405">
        <v>18</v>
      </c>
      <c r="H89" s="405">
        <v>6</v>
      </c>
      <c r="I89" s="405">
        <v>3</v>
      </c>
      <c r="J89" s="405">
        <v>0</v>
      </c>
      <c r="K89" s="405">
        <v>0</v>
      </c>
      <c r="L89" s="405">
        <v>0</v>
      </c>
    </row>
    <row r="90" spans="1:12">
      <c r="A90" s="303"/>
      <c r="B90" s="303"/>
      <c r="C90" s="303"/>
      <c r="D90" s="303"/>
      <c r="E90" s="303"/>
      <c r="F90" s="303"/>
      <c r="G90" s="303"/>
      <c r="H90" s="303"/>
      <c r="I90" s="303"/>
      <c r="J90" s="303"/>
      <c r="K90" s="303"/>
      <c r="L90" s="303"/>
    </row>
    <row r="91" spans="1:12">
      <c r="A91" s="293" t="s">
        <v>1388</v>
      </c>
      <c r="B91" s="404">
        <v>2041</v>
      </c>
      <c r="C91" s="404">
        <v>3</v>
      </c>
      <c r="D91" s="404">
        <v>203</v>
      </c>
      <c r="E91" s="404">
        <v>455</v>
      </c>
      <c r="F91" s="404">
        <v>548</v>
      </c>
      <c r="G91" s="404">
        <v>455</v>
      </c>
      <c r="H91" s="404">
        <v>306</v>
      </c>
      <c r="I91" s="404">
        <v>69</v>
      </c>
      <c r="J91" s="404">
        <v>2</v>
      </c>
      <c r="K91" s="404">
        <v>0</v>
      </c>
      <c r="L91" s="404">
        <v>0</v>
      </c>
    </row>
    <row r="92" spans="1:12">
      <c r="A92" s="294" t="s">
        <v>1387</v>
      </c>
      <c r="B92" s="405">
        <v>1663</v>
      </c>
      <c r="C92" s="405">
        <v>3</v>
      </c>
      <c r="D92" s="405">
        <v>153</v>
      </c>
      <c r="E92" s="405">
        <v>353</v>
      </c>
      <c r="F92" s="405">
        <v>451</v>
      </c>
      <c r="G92" s="405">
        <v>384</v>
      </c>
      <c r="H92" s="405">
        <v>262</v>
      </c>
      <c r="I92" s="405">
        <v>56</v>
      </c>
      <c r="J92" s="405">
        <v>1</v>
      </c>
      <c r="K92" s="405">
        <v>0</v>
      </c>
      <c r="L92" s="405">
        <v>0</v>
      </c>
    </row>
    <row r="93" spans="1:12">
      <c r="A93" s="294" t="s">
        <v>1386</v>
      </c>
      <c r="B93" s="405">
        <v>21</v>
      </c>
      <c r="C93" s="405">
        <v>0</v>
      </c>
      <c r="D93" s="405">
        <v>1</v>
      </c>
      <c r="E93" s="405">
        <v>6</v>
      </c>
      <c r="F93" s="405">
        <v>6</v>
      </c>
      <c r="G93" s="405">
        <v>3</v>
      </c>
      <c r="H93" s="405">
        <v>5</v>
      </c>
      <c r="I93" s="405">
        <v>0</v>
      </c>
      <c r="J93" s="405">
        <v>0</v>
      </c>
      <c r="K93" s="405">
        <v>0</v>
      </c>
      <c r="L93" s="405">
        <v>0</v>
      </c>
    </row>
    <row r="94" spans="1:12">
      <c r="A94" s="294" t="s">
        <v>1385</v>
      </c>
      <c r="B94" s="405">
        <v>76</v>
      </c>
      <c r="C94" s="405">
        <v>0</v>
      </c>
      <c r="D94" s="405">
        <v>8</v>
      </c>
      <c r="E94" s="405">
        <v>16</v>
      </c>
      <c r="F94" s="405">
        <v>22</v>
      </c>
      <c r="G94" s="405">
        <v>14</v>
      </c>
      <c r="H94" s="405">
        <v>11</v>
      </c>
      <c r="I94" s="405">
        <v>4</v>
      </c>
      <c r="J94" s="405">
        <v>1</v>
      </c>
      <c r="K94" s="405">
        <v>0</v>
      </c>
      <c r="L94" s="405">
        <v>0</v>
      </c>
    </row>
    <row r="95" spans="1:12">
      <c r="A95" s="294" t="s">
        <v>1384</v>
      </c>
      <c r="B95" s="405">
        <v>281</v>
      </c>
      <c r="C95" s="405">
        <v>0</v>
      </c>
      <c r="D95" s="405">
        <v>41</v>
      </c>
      <c r="E95" s="405">
        <v>80</v>
      </c>
      <c r="F95" s="405">
        <v>69</v>
      </c>
      <c r="G95" s="405">
        <v>54</v>
      </c>
      <c r="H95" s="405">
        <v>28</v>
      </c>
      <c r="I95" s="405">
        <v>9</v>
      </c>
      <c r="J95" s="405">
        <v>0</v>
      </c>
      <c r="K95" s="405">
        <v>0</v>
      </c>
      <c r="L95" s="405">
        <v>0</v>
      </c>
    </row>
    <row r="96" spans="1:12">
      <c r="A96" s="407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</row>
    <row r="97" spans="1:12">
      <c r="A97" s="406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</row>
  </sheetData>
  <mergeCells count="4">
    <mergeCell ref="B2:K2"/>
    <mergeCell ref="B3:K3"/>
    <mergeCell ref="B5:K5"/>
    <mergeCell ref="C7:K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1" orientation="portrait" r:id="rId1"/>
  <headerFooter alignWithMargins="0"/>
  <rowBreaks count="2" manualBreakCount="2">
    <brk id="79" max="11" man="1"/>
    <brk id="15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3" enableFormatConditionsCalculation="0">
    <tabColor theme="3" tint="0.39997558519241921"/>
  </sheetPr>
  <dimension ref="A1:H26"/>
  <sheetViews>
    <sheetView showGridLines="0" showRowColHeaders="0" zoomScaleNormal="100" zoomScaleSheetLayoutView="100" workbookViewId="0"/>
  </sheetViews>
  <sheetFormatPr baseColWidth="10" defaultColWidth="11.44140625" defaultRowHeight="12.6"/>
  <cols>
    <col min="1" max="1" width="30.88671875" style="1" customWidth="1"/>
    <col min="2" max="3" width="13.44140625" style="1" customWidth="1"/>
    <col min="4" max="4" width="11.44140625" style="1"/>
    <col min="5" max="5" width="13.5546875" style="1" customWidth="1"/>
    <col min="6" max="16384" width="11.44140625" style="1"/>
  </cols>
  <sheetData>
    <row r="1" spans="1:8" s="283" customFormat="1" ht="13.2">
      <c r="A1" s="1441" t="s">
        <v>5197</v>
      </c>
    </row>
    <row r="2" spans="1:8" s="61" customFormat="1" ht="17.399999999999999">
      <c r="A2" s="1492" t="s">
        <v>2</v>
      </c>
      <c r="B2" s="1492"/>
      <c r="C2" s="1492"/>
      <c r="D2" s="1492"/>
      <c r="E2" s="1492"/>
      <c r="F2" s="1492"/>
    </row>
    <row r="3" spans="1:8" s="61" customFormat="1" ht="18.75" customHeight="1">
      <c r="A3" s="1493" t="s">
        <v>3956</v>
      </c>
      <c r="B3" s="1493"/>
      <c r="C3" s="1493"/>
      <c r="D3" s="1493"/>
      <c r="E3" s="1493"/>
      <c r="F3" s="1493"/>
    </row>
    <row r="4" spans="1:8" s="64" customFormat="1" ht="17.399999999999999">
      <c r="A4" s="1493"/>
      <c r="B4" s="1493"/>
      <c r="C4" s="1493"/>
      <c r="D4" s="1493"/>
      <c r="E4" s="1493"/>
      <c r="F4" s="1493"/>
    </row>
    <row r="5" spans="1:8" ht="24" customHeight="1">
      <c r="A5" s="1493"/>
      <c r="B5" s="1493"/>
      <c r="C5" s="1493"/>
      <c r="D5" s="1493"/>
      <c r="E5" s="1493"/>
      <c r="F5" s="1493"/>
    </row>
    <row r="6" spans="1:8" ht="24" customHeight="1" thickBot="1">
      <c r="A6" s="73"/>
      <c r="B6" s="73"/>
      <c r="C6" s="73"/>
      <c r="D6" s="73"/>
      <c r="E6" s="73"/>
      <c r="F6" s="73"/>
    </row>
    <row r="7" spans="1:8" s="53" customFormat="1" ht="38.25" customHeight="1" thickBot="1">
      <c r="A7" s="1494" t="s">
        <v>0</v>
      </c>
      <c r="B7" s="1496" t="s">
        <v>195</v>
      </c>
      <c r="C7" s="1497"/>
      <c r="D7" s="1498" t="s">
        <v>4</v>
      </c>
      <c r="E7" s="1496"/>
      <c r="F7" s="1499"/>
    </row>
    <row r="8" spans="1:8" s="53" customFormat="1" ht="24.6" thickBot="1">
      <c r="A8" s="1495"/>
      <c r="B8" s="67" t="s">
        <v>196</v>
      </c>
      <c r="C8" s="68" t="s">
        <v>30</v>
      </c>
      <c r="D8" s="69" t="s">
        <v>5</v>
      </c>
      <c r="E8" s="69" t="s">
        <v>6</v>
      </c>
      <c r="F8" s="69" t="s">
        <v>7</v>
      </c>
    </row>
    <row r="9" spans="1:8" s="49" customFormat="1" ht="13.8">
      <c r="A9" s="70" t="s">
        <v>1</v>
      </c>
      <c r="B9" s="21">
        <v>17631579</v>
      </c>
      <c r="C9" s="215">
        <v>100</v>
      </c>
      <c r="D9" s="21">
        <v>3671659</v>
      </c>
      <c r="E9" s="21">
        <v>11477152</v>
      </c>
      <c r="F9" s="21">
        <v>2482768</v>
      </c>
    </row>
    <row r="10" spans="1:8" s="49" customFormat="1" ht="14.4">
      <c r="A10" s="50" t="s">
        <v>161</v>
      </c>
      <c r="B10" s="216">
        <v>231034</v>
      </c>
      <c r="C10" s="3">
        <v>1.3103420856407699</v>
      </c>
      <c r="D10" s="217">
        <v>52047</v>
      </c>
      <c r="E10" s="217">
        <v>147919</v>
      </c>
      <c r="F10" s="217">
        <v>31068</v>
      </c>
    </row>
    <row r="11" spans="1:8" s="49" customFormat="1" ht="14.4">
      <c r="A11" s="50" t="s">
        <v>162</v>
      </c>
      <c r="B11" s="216">
        <v>320843</v>
      </c>
      <c r="C11" s="3">
        <v>1.8197065617322192</v>
      </c>
      <c r="D11" s="217">
        <v>78486</v>
      </c>
      <c r="E11" s="217">
        <v>209115</v>
      </c>
      <c r="F11" s="217">
        <v>33242</v>
      </c>
    </row>
    <row r="12" spans="1:8" s="49" customFormat="1" ht="14.4">
      <c r="A12" s="50" t="s">
        <v>32</v>
      </c>
      <c r="B12" s="216">
        <v>604025</v>
      </c>
      <c r="C12" s="3">
        <v>3.425813422609512</v>
      </c>
      <c r="D12" s="217">
        <v>137915</v>
      </c>
      <c r="E12" s="217">
        <v>400860</v>
      </c>
      <c r="F12" s="217">
        <v>65250</v>
      </c>
    </row>
    <row r="13" spans="1:8" s="49" customFormat="1" ht="14.4">
      <c r="A13" s="50" t="s">
        <v>163</v>
      </c>
      <c r="B13" s="216">
        <v>304035</v>
      </c>
      <c r="C13" s="3">
        <v>1.7243776067929026</v>
      </c>
      <c r="D13" s="217">
        <v>70431</v>
      </c>
      <c r="E13" s="217">
        <v>195885</v>
      </c>
      <c r="F13" s="217">
        <v>37719</v>
      </c>
    </row>
    <row r="14" spans="1:8" s="49" customFormat="1" ht="14.4">
      <c r="A14" s="50" t="s">
        <v>33</v>
      </c>
      <c r="B14" s="216">
        <v>747250</v>
      </c>
      <c r="C14" s="3">
        <v>4.2381343157070619</v>
      </c>
      <c r="D14" s="217">
        <v>160911</v>
      </c>
      <c r="E14" s="217">
        <v>478621</v>
      </c>
      <c r="F14" s="217">
        <v>107718</v>
      </c>
    </row>
    <row r="15" spans="1:8" s="49" customFormat="1" ht="14.4">
      <c r="A15" s="50" t="s">
        <v>34</v>
      </c>
      <c r="B15" s="216">
        <v>1790564</v>
      </c>
      <c r="C15" s="3">
        <v>10.155437581625559</v>
      </c>
      <c r="D15" s="217">
        <v>354503</v>
      </c>
      <c r="E15" s="217">
        <v>1146601</v>
      </c>
      <c r="F15" s="217">
        <v>289460</v>
      </c>
      <c r="H15" s="74"/>
    </row>
    <row r="16" spans="1:8" s="49" customFormat="1" ht="14.4">
      <c r="A16" s="50" t="s">
        <v>194</v>
      </c>
      <c r="B16" s="216">
        <v>7142893</v>
      </c>
      <c r="C16" s="3">
        <v>40.511930326830061</v>
      </c>
      <c r="D16" s="217">
        <v>1459013</v>
      </c>
      <c r="E16" s="217">
        <v>4702858</v>
      </c>
      <c r="F16" s="217">
        <v>981022</v>
      </c>
    </row>
    <row r="17" spans="1:6" s="49" customFormat="1" ht="14.4">
      <c r="A17" s="50" t="s">
        <v>37</v>
      </c>
      <c r="B17" s="216">
        <v>902449</v>
      </c>
      <c r="C17" s="3">
        <v>5.1183674474078584</v>
      </c>
      <c r="D17" s="217">
        <v>190938</v>
      </c>
      <c r="E17" s="217">
        <v>580208</v>
      </c>
      <c r="F17" s="217">
        <v>131303</v>
      </c>
    </row>
    <row r="18" spans="1:6" s="49" customFormat="1" ht="14.4">
      <c r="A18" s="50" t="s">
        <v>35</v>
      </c>
      <c r="B18" s="216">
        <v>1028201</v>
      </c>
      <c r="C18" s="3">
        <v>5.8315877437863053</v>
      </c>
      <c r="D18" s="217">
        <v>212357</v>
      </c>
      <c r="E18" s="217">
        <v>663965</v>
      </c>
      <c r="F18" s="217">
        <v>151879</v>
      </c>
    </row>
    <row r="19" spans="1:6" s="49" customFormat="1" ht="14.4">
      <c r="A19" s="50" t="s">
        <v>165</v>
      </c>
      <c r="B19" s="216">
        <v>2086833</v>
      </c>
      <c r="C19" s="3">
        <v>11.835769218400689</v>
      </c>
      <c r="D19" s="217">
        <v>425557</v>
      </c>
      <c r="E19" s="217">
        <v>1356668</v>
      </c>
      <c r="F19" s="217">
        <v>304608</v>
      </c>
    </row>
    <row r="20" spans="1:6" s="49" customFormat="1" ht="14.4">
      <c r="A20" s="50" t="s">
        <v>166</v>
      </c>
      <c r="B20" s="216">
        <v>977133</v>
      </c>
      <c r="C20" s="3">
        <v>5.541948341665826</v>
      </c>
      <c r="D20" s="217">
        <v>206877</v>
      </c>
      <c r="E20" s="217">
        <v>626609</v>
      </c>
      <c r="F20" s="217">
        <v>143647</v>
      </c>
    </row>
    <row r="21" spans="1:6" s="49" customFormat="1" ht="14.4">
      <c r="A21" s="50" t="s">
        <v>167</v>
      </c>
      <c r="B21" s="216">
        <v>398707</v>
      </c>
      <c r="C21" s="3">
        <v>2.2613232768318707</v>
      </c>
      <c r="D21" s="217">
        <v>81268</v>
      </c>
      <c r="E21" s="217">
        <v>258490</v>
      </c>
      <c r="F21" s="217">
        <v>58949</v>
      </c>
    </row>
    <row r="22" spans="1:6" s="49" customFormat="1" ht="14.4">
      <c r="A22" s="50" t="s">
        <v>36</v>
      </c>
      <c r="B22" s="216">
        <v>828431</v>
      </c>
      <c r="C22" s="3">
        <v>4.6985638665714511</v>
      </c>
      <c r="D22" s="217">
        <v>183164</v>
      </c>
      <c r="E22" s="217">
        <v>533081</v>
      </c>
      <c r="F22" s="217">
        <v>112186</v>
      </c>
    </row>
    <row r="23" spans="1:6" s="49" customFormat="1" ht="14.4">
      <c r="A23" s="50" t="s">
        <v>168</v>
      </c>
      <c r="B23" s="216">
        <v>106353</v>
      </c>
      <c r="C23" s="3">
        <v>0.60319611760239966</v>
      </c>
      <c r="D23" s="217">
        <v>24853</v>
      </c>
      <c r="E23" s="217">
        <v>69489</v>
      </c>
      <c r="F23" s="217">
        <v>12011</v>
      </c>
    </row>
    <row r="24" spans="1:6" s="49" customFormat="1" ht="14.4">
      <c r="A24" s="75" t="s">
        <v>169</v>
      </c>
      <c r="B24" s="218">
        <v>162828</v>
      </c>
      <c r="C24" s="219">
        <v>0.92350208679551615</v>
      </c>
      <c r="D24" s="220">
        <v>33339</v>
      </c>
      <c r="E24" s="220">
        <v>106783</v>
      </c>
      <c r="F24" s="220">
        <v>22706</v>
      </c>
    </row>
    <row r="25" spans="1:6">
      <c r="A25" s="41" t="s">
        <v>3983</v>
      </c>
      <c r="B25" s="221"/>
      <c r="C25" s="221"/>
      <c r="D25" s="221"/>
      <c r="E25" s="221"/>
      <c r="F25" s="221"/>
    </row>
    <row r="26" spans="1:6" s="41" customFormat="1" ht="15" customHeight="1">
      <c r="B26" s="40"/>
      <c r="C26" s="40"/>
      <c r="D26" s="40"/>
      <c r="E26" s="40"/>
      <c r="F26" s="40"/>
    </row>
  </sheetData>
  <mergeCells count="5">
    <mergeCell ref="A2:F2"/>
    <mergeCell ref="A3:F5"/>
    <mergeCell ref="A7:A8"/>
    <mergeCell ref="B7:C7"/>
    <mergeCell ref="D7:F7"/>
  </mergeCells>
  <phoneticPr fontId="23" type="noConversion"/>
  <hyperlinks>
    <hyperlink ref="A1" location="Indice!A2" display="Volver"/>
  </hyperlinks>
  <pageMargins left="0.75" right="0.75" top="1" bottom="1" header="0" footer="0"/>
  <pageSetup scale="8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L97"/>
  <sheetViews>
    <sheetView showGridLines="0" showRowColHeaders="0" view="pageBreakPreview" zoomScale="75" zoomScaleNormal="100" zoomScaleSheetLayoutView="75" workbookViewId="0"/>
  </sheetViews>
  <sheetFormatPr baseColWidth="10" defaultColWidth="8.88671875" defaultRowHeight="13.2"/>
  <cols>
    <col min="1" max="1" width="20.33203125" style="383" bestFit="1" customWidth="1"/>
    <col min="2" max="2" width="8.44140625" style="383" bestFit="1" customWidth="1"/>
    <col min="3" max="3" width="9.6640625" style="383" customWidth="1"/>
    <col min="4" max="4" width="7.109375" style="383" bestFit="1" customWidth="1"/>
    <col min="5" max="5" width="7.5546875" style="383" bestFit="1" customWidth="1"/>
    <col min="6" max="6" width="7.33203125" style="383" bestFit="1" customWidth="1"/>
    <col min="7" max="7" width="7.5546875" style="383" bestFit="1" customWidth="1"/>
    <col min="8" max="10" width="7.109375" style="383" bestFit="1" customWidth="1"/>
    <col min="11" max="11" width="7.5546875" style="383" bestFit="1" customWidth="1"/>
    <col min="12" max="12" width="11.5546875" style="383" bestFit="1" customWidth="1"/>
    <col min="13" max="256" width="8.88671875" style="383"/>
    <col min="257" max="257" width="20.33203125" style="383" bestFit="1" customWidth="1"/>
    <col min="258" max="258" width="5.6640625" style="383" bestFit="1" customWidth="1"/>
    <col min="259" max="259" width="9.6640625" style="383" customWidth="1"/>
    <col min="260" max="266" width="7" style="383" bestFit="1" customWidth="1"/>
    <col min="267" max="267" width="7.44140625" style="383" bestFit="1" customWidth="1"/>
    <col min="268" max="268" width="11.44140625" style="383" bestFit="1" customWidth="1"/>
    <col min="269" max="512" width="8.88671875" style="383"/>
    <col min="513" max="513" width="20.33203125" style="383" bestFit="1" customWidth="1"/>
    <col min="514" max="514" width="5.6640625" style="383" bestFit="1" customWidth="1"/>
    <col min="515" max="515" width="9.6640625" style="383" customWidth="1"/>
    <col min="516" max="522" width="7" style="383" bestFit="1" customWidth="1"/>
    <col min="523" max="523" width="7.44140625" style="383" bestFit="1" customWidth="1"/>
    <col min="524" max="524" width="11.44140625" style="383" bestFit="1" customWidth="1"/>
    <col min="525" max="768" width="8.88671875" style="383"/>
    <col min="769" max="769" width="20.33203125" style="383" bestFit="1" customWidth="1"/>
    <col min="770" max="770" width="5.6640625" style="383" bestFit="1" customWidth="1"/>
    <col min="771" max="771" width="9.6640625" style="383" customWidth="1"/>
    <col min="772" max="778" width="7" style="383" bestFit="1" customWidth="1"/>
    <col min="779" max="779" width="7.44140625" style="383" bestFit="1" customWidth="1"/>
    <col min="780" max="780" width="11.44140625" style="383" bestFit="1" customWidth="1"/>
    <col min="781" max="1024" width="8.88671875" style="383"/>
    <col min="1025" max="1025" width="20.33203125" style="383" bestFit="1" customWidth="1"/>
    <col min="1026" max="1026" width="5.6640625" style="383" bestFit="1" customWidth="1"/>
    <col min="1027" max="1027" width="9.6640625" style="383" customWidth="1"/>
    <col min="1028" max="1034" width="7" style="383" bestFit="1" customWidth="1"/>
    <col min="1035" max="1035" width="7.44140625" style="383" bestFit="1" customWidth="1"/>
    <col min="1036" max="1036" width="11.44140625" style="383" bestFit="1" customWidth="1"/>
    <col min="1037" max="1280" width="8.88671875" style="383"/>
    <col min="1281" max="1281" width="20.33203125" style="383" bestFit="1" customWidth="1"/>
    <col min="1282" max="1282" width="5.6640625" style="383" bestFit="1" customWidth="1"/>
    <col min="1283" max="1283" width="9.6640625" style="383" customWidth="1"/>
    <col min="1284" max="1290" width="7" style="383" bestFit="1" customWidth="1"/>
    <col min="1291" max="1291" width="7.44140625" style="383" bestFit="1" customWidth="1"/>
    <col min="1292" max="1292" width="11.44140625" style="383" bestFit="1" customWidth="1"/>
    <col min="1293" max="1536" width="8.88671875" style="383"/>
    <col min="1537" max="1537" width="20.33203125" style="383" bestFit="1" customWidth="1"/>
    <col min="1538" max="1538" width="5.6640625" style="383" bestFit="1" customWidth="1"/>
    <col min="1539" max="1539" width="9.6640625" style="383" customWidth="1"/>
    <col min="1540" max="1546" width="7" style="383" bestFit="1" customWidth="1"/>
    <col min="1547" max="1547" width="7.44140625" style="383" bestFit="1" customWidth="1"/>
    <col min="1548" max="1548" width="11.44140625" style="383" bestFit="1" customWidth="1"/>
    <col min="1549" max="1792" width="8.88671875" style="383"/>
    <col min="1793" max="1793" width="20.33203125" style="383" bestFit="1" customWidth="1"/>
    <col min="1794" max="1794" width="5.6640625" style="383" bestFit="1" customWidth="1"/>
    <col min="1795" max="1795" width="9.6640625" style="383" customWidth="1"/>
    <col min="1796" max="1802" width="7" style="383" bestFit="1" customWidth="1"/>
    <col min="1803" max="1803" width="7.44140625" style="383" bestFit="1" customWidth="1"/>
    <col min="1804" max="1804" width="11.44140625" style="383" bestFit="1" customWidth="1"/>
    <col min="1805" max="2048" width="8.88671875" style="383"/>
    <col min="2049" max="2049" width="20.33203125" style="383" bestFit="1" customWidth="1"/>
    <col min="2050" max="2050" width="5.6640625" style="383" bestFit="1" customWidth="1"/>
    <col min="2051" max="2051" width="9.6640625" style="383" customWidth="1"/>
    <col min="2052" max="2058" width="7" style="383" bestFit="1" customWidth="1"/>
    <col min="2059" max="2059" width="7.44140625" style="383" bestFit="1" customWidth="1"/>
    <col min="2060" max="2060" width="11.44140625" style="383" bestFit="1" customWidth="1"/>
    <col min="2061" max="2304" width="8.88671875" style="383"/>
    <col min="2305" max="2305" width="20.33203125" style="383" bestFit="1" customWidth="1"/>
    <col min="2306" max="2306" width="5.6640625" style="383" bestFit="1" customWidth="1"/>
    <col min="2307" max="2307" width="9.6640625" style="383" customWidth="1"/>
    <col min="2308" max="2314" width="7" style="383" bestFit="1" customWidth="1"/>
    <col min="2315" max="2315" width="7.44140625" style="383" bestFit="1" customWidth="1"/>
    <col min="2316" max="2316" width="11.44140625" style="383" bestFit="1" customWidth="1"/>
    <col min="2317" max="2560" width="8.88671875" style="383"/>
    <col min="2561" max="2561" width="20.33203125" style="383" bestFit="1" customWidth="1"/>
    <col min="2562" max="2562" width="5.6640625" style="383" bestFit="1" customWidth="1"/>
    <col min="2563" max="2563" width="9.6640625" style="383" customWidth="1"/>
    <col min="2564" max="2570" width="7" style="383" bestFit="1" customWidth="1"/>
    <col min="2571" max="2571" width="7.44140625" style="383" bestFit="1" customWidth="1"/>
    <col min="2572" max="2572" width="11.44140625" style="383" bestFit="1" customWidth="1"/>
    <col min="2573" max="2816" width="8.88671875" style="383"/>
    <col min="2817" max="2817" width="20.33203125" style="383" bestFit="1" customWidth="1"/>
    <col min="2818" max="2818" width="5.6640625" style="383" bestFit="1" customWidth="1"/>
    <col min="2819" max="2819" width="9.6640625" style="383" customWidth="1"/>
    <col min="2820" max="2826" width="7" style="383" bestFit="1" customWidth="1"/>
    <col min="2827" max="2827" width="7.44140625" style="383" bestFit="1" customWidth="1"/>
    <col min="2828" max="2828" width="11.44140625" style="383" bestFit="1" customWidth="1"/>
    <col min="2829" max="3072" width="8.88671875" style="383"/>
    <col min="3073" max="3073" width="20.33203125" style="383" bestFit="1" customWidth="1"/>
    <col min="3074" max="3074" width="5.6640625" style="383" bestFit="1" customWidth="1"/>
    <col min="3075" max="3075" width="9.6640625" style="383" customWidth="1"/>
    <col min="3076" max="3082" width="7" style="383" bestFit="1" customWidth="1"/>
    <col min="3083" max="3083" width="7.44140625" style="383" bestFit="1" customWidth="1"/>
    <col min="3084" max="3084" width="11.44140625" style="383" bestFit="1" customWidth="1"/>
    <col min="3085" max="3328" width="8.88671875" style="383"/>
    <col min="3329" max="3329" width="20.33203125" style="383" bestFit="1" customWidth="1"/>
    <col min="3330" max="3330" width="5.6640625" style="383" bestFit="1" customWidth="1"/>
    <col min="3331" max="3331" width="9.6640625" style="383" customWidth="1"/>
    <col min="3332" max="3338" width="7" style="383" bestFit="1" customWidth="1"/>
    <col min="3339" max="3339" width="7.44140625" style="383" bestFit="1" customWidth="1"/>
    <col min="3340" max="3340" width="11.44140625" style="383" bestFit="1" customWidth="1"/>
    <col min="3341" max="3584" width="8.88671875" style="383"/>
    <col min="3585" max="3585" width="20.33203125" style="383" bestFit="1" customWidth="1"/>
    <col min="3586" max="3586" width="5.6640625" style="383" bestFit="1" customWidth="1"/>
    <col min="3587" max="3587" width="9.6640625" style="383" customWidth="1"/>
    <col min="3588" max="3594" width="7" style="383" bestFit="1" customWidth="1"/>
    <col min="3595" max="3595" width="7.44140625" style="383" bestFit="1" customWidth="1"/>
    <col min="3596" max="3596" width="11.44140625" style="383" bestFit="1" customWidth="1"/>
    <col min="3597" max="3840" width="8.88671875" style="383"/>
    <col min="3841" max="3841" width="20.33203125" style="383" bestFit="1" customWidth="1"/>
    <col min="3842" max="3842" width="5.6640625" style="383" bestFit="1" customWidth="1"/>
    <col min="3843" max="3843" width="9.6640625" style="383" customWidth="1"/>
    <col min="3844" max="3850" width="7" style="383" bestFit="1" customWidth="1"/>
    <col min="3851" max="3851" width="7.44140625" style="383" bestFit="1" customWidth="1"/>
    <col min="3852" max="3852" width="11.44140625" style="383" bestFit="1" customWidth="1"/>
    <col min="3853" max="4096" width="8.88671875" style="383"/>
    <col min="4097" max="4097" width="20.33203125" style="383" bestFit="1" customWidth="1"/>
    <col min="4098" max="4098" width="5.6640625" style="383" bestFit="1" customWidth="1"/>
    <col min="4099" max="4099" width="9.6640625" style="383" customWidth="1"/>
    <col min="4100" max="4106" width="7" style="383" bestFit="1" customWidth="1"/>
    <col min="4107" max="4107" width="7.44140625" style="383" bestFit="1" customWidth="1"/>
    <col min="4108" max="4108" width="11.44140625" style="383" bestFit="1" customWidth="1"/>
    <col min="4109" max="4352" width="8.88671875" style="383"/>
    <col min="4353" max="4353" width="20.33203125" style="383" bestFit="1" customWidth="1"/>
    <col min="4354" max="4354" width="5.6640625" style="383" bestFit="1" customWidth="1"/>
    <col min="4355" max="4355" width="9.6640625" style="383" customWidth="1"/>
    <col min="4356" max="4362" width="7" style="383" bestFit="1" customWidth="1"/>
    <col min="4363" max="4363" width="7.44140625" style="383" bestFit="1" customWidth="1"/>
    <col min="4364" max="4364" width="11.44140625" style="383" bestFit="1" customWidth="1"/>
    <col min="4365" max="4608" width="8.88671875" style="383"/>
    <col min="4609" max="4609" width="20.33203125" style="383" bestFit="1" customWidth="1"/>
    <col min="4610" max="4610" width="5.6640625" style="383" bestFit="1" customWidth="1"/>
    <col min="4611" max="4611" width="9.6640625" style="383" customWidth="1"/>
    <col min="4612" max="4618" width="7" style="383" bestFit="1" customWidth="1"/>
    <col min="4619" max="4619" width="7.44140625" style="383" bestFit="1" customWidth="1"/>
    <col min="4620" max="4620" width="11.44140625" style="383" bestFit="1" customWidth="1"/>
    <col min="4621" max="4864" width="8.88671875" style="383"/>
    <col min="4865" max="4865" width="20.33203125" style="383" bestFit="1" customWidth="1"/>
    <col min="4866" max="4866" width="5.6640625" style="383" bestFit="1" customWidth="1"/>
    <col min="4867" max="4867" width="9.6640625" style="383" customWidth="1"/>
    <col min="4868" max="4874" width="7" style="383" bestFit="1" customWidth="1"/>
    <col min="4875" max="4875" width="7.44140625" style="383" bestFit="1" customWidth="1"/>
    <col min="4876" max="4876" width="11.44140625" style="383" bestFit="1" customWidth="1"/>
    <col min="4877" max="5120" width="8.88671875" style="383"/>
    <col min="5121" max="5121" width="20.33203125" style="383" bestFit="1" customWidth="1"/>
    <col min="5122" max="5122" width="5.6640625" style="383" bestFit="1" customWidth="1"/>
    <col min="5123" max="5123" width="9.6640625" style="383" customWidth="1"/>
    <col min="5124" max="5130" width="7" style="383" bestFit="1" customWidth="1"/>
    <col min="5131" max="5131" width="7.44140625" style="383" bestFit="1" customWidth="1"/>
    <col min="5132" max="5132" width="11.44140625" style="383" bestFit="1" customWidth="1"/>
    <col min="5133" max="5376" width="8.88671875" style="383"/>
    <col min="5377" max="5377" width="20.33203125" style="383" bestFit="1" customWidth="1"/>
    <col min="5378" max="5378" width="5.6640625" style="383" bestFit="1" customWidth="1"/>
    <col min="5379" max="5379" width="9.6640625" style="383" customWidth="1"/>
    <col min="5380" max="5386" width="7" style="383" bestFit="1" customWidth="1"/>
    <col min="5387" max="5387" width="7.44140625" style="383" bestFit="1" customWidth="1"/>
    <col min="5388" max="5388" width="11.44140625" style="383" bestFit="1" customWidth="1"/>
    <col min="5389" max="5632" width="8.88671875" style="383"/>
    <col min="5633" max="5633" width="20.33203125" style="383" bestFit="1" customWidth="1"/>
    <col min="5634" max="5634" width="5.6640625" style="383" bestFit="1" customWidth="1"/>
    <col min="5635" max="5635" width="9.6640625" style="383" customWidth="1"/>
    <col min="5636" max="5642" width="7" style="383" bestFit="1" customWidth="1"/>
    <col min="5643" max="5643" width="7.44140625" style="383" bestFit="1" customWidth="1"/>
    <col min="5644" max="5644" width="11.44140625" style="383" bestFit="1" customWidth="1"/>
    <col min="5645" max="5888" width="8.88671875" style="383"/>
    <col min="5889" max="5889" width="20.33203125" style="383" bestFit="1" customWidth="1"/>
    <col min="5890" max="5890" width="5.6640625" style="383" bestFit="1" customWidth="1"/>
    <col min="5891" max="5891" width="9.6640625" style="383" customWidth="1"/>
    <col min="5892" max="5898" width="7" style="383" bestFit="1" customWidth="1"/>
    <col min="5899" max="5899" width="7.44140625" style="383" bestFit="1" customWidth="1"/>
    <col min="5900" max="5900" width="11.44140625" style="383" bestFit="1" customWidth="1"/>
    <col min="5901" max="6144" width="8.88671875" style="383"/>
    <col min="6145" max="6145" width="20.33203125" style="383" bestFit="1" customWidth="1"/>
    <col min="6146" max="6146" width="5.6640625" style="383" bestFit="1" customWidth="1"/>
    <col min="6147" max="6147" width="9.6640625" style="383" customWidth="1"/>
    <col min="6148" max="6154" width="7" style="383" bestFit="1" customWidth="1"/>
    <col min="6155" max="6155" width="7.44140625" style="383" bestFit="1" customWidth="1"/>
    <col min="6156" max="6156" width="11.44140625" style="383" bestFit="1" customWidth="1"/>
    <col min="6157" max="6400" width="8.88671875" style="383"/>
    <col min="6401" max="6401" width="20.33203125" style="383" bestFit="1" customWidth="1"/>
    <col min="6402" max="6402" width="5.6640625" style="383" bestFit="1" customWidth="1"/>
    <col min="6403" max="6403" width="9.6640625" style="383" customWidth="1"/>
    <col min="6404" max="6410" width="7" style="383" bestFit="1" customWidth="1"/>
    <col min="6411" max="6411" width="7.44140625" style="383" bestFit="1" customWidth="1"/>
    <col min="6412" max="6412" width="11.44140625" style="383" bestFit="1" customWidth="1"/>
    <col min="6413" max="6656" width="8.88671875" style="383"/>
    <col min="6657" max="6657" width="20.33203125" style="383" bestFit="1" customWidth="1"/>
    <col min="6658" max="6658" width="5.6640625" style="383" bestFit="1" customWidth="1"/>
    <col min="6659" max="6659" width="9.6640625" style="383" customWidth="1"/>
    <col min="6660" max="6666" width="7" style="383" bestFit="1" customWidth="1"/>
    <col min="6667" max="6667" width="7.44140625" style="383" bestFit="1" customWidth="1"/>
    <col min="6668" max="6668" width="11.44140625" style="383" bestFit="1" customWidth="1"/>
    <col min="6669" max="6912" width="8.88671875" style="383"/>
    <col min="6913" max="6913" width="20.33203125" style="383" bestFit="1" customWidth="1"/>
    <col min="6914" max="6914" width="5.6640625" style="383" bestFit="1" customWidth="1"/>
    <col min="6915" max="6915" width="9.6640625" style="383" customWidth="1"/>
    <col min="6916" max="6922" width="7" style="383" bestFit="1" customWidth="1"/>
    <col min="6923" max="6923" width="7.44140625" style="383" bestFit="1" customWidth="1"/>
    <col min="6924" max="6924" width="11.44140625" style="383" bestFit="1" customWidth="1"/>
    <col min="6925" max="7168" width="8.88671875" style="383"/>
    <col min="7169" max="7169" width="20.33203125" style="383" bestFit="1" customWidth="1"/>
    <col min="7170" max="7170" width="5.6640625" style="383" bestFit="1" customWidth="1"/>
    <col min="7171" max="7171" width="9.6640625" style="383" customWidth="1"/>
    <col min="7172" max="7178" width="7" style="383" bestFit="1" customWidth="1"/>
    <col min="7179" max="7179" width="7.44140625" style="383" bestFit="1" customWidth="1"/>
    <col min="7180" max="7180" width="11.44140625" style="383" bestFit="1" customWidth="1"/>
    <col min="7181" max="7424" width="8.88671875" style="383"/>
    <col min="7425" max="7425" width="20.33203125" style="383" bestFit="1" customWidth="1"/>
    <col min="7426" max="7426" width="5.6640625" style="383" bestFit="1" customWidth="1"/>
    <col min="7427" max="7427" width="9.6640625" style="383" customWidth="1"/>
    <col min="7428" max="7434" width="7" style="383" bestFit="1" customWidth="1"/>
    <col min="7435" max="7435" width="7.44140625" style="383" bestFit="1" customWidth="1"/>
    <col min="7436" max="7436" width="11.44140625" style="383" bestFit="1" customWidth="1"/>
    <col min="7437" max="7680" width="8.88671875" style="383"/>
    <col min="7681" max="7681" width="20.33203125" style="383" bestFit="1" customWidth="1"/>
    <col min="7682" max="7682" width="5.6640625" style="383" bestFit="1" customWidth="1"/>
    <col min="7683" max="7683" width="9.6640625" style="383" customWidth="1"/>
    <col min="7684" max="7690" width="7" style="383" bestFit="1" customWidth="1"/>
    <col min="7691" max="7691" width="7.44140625" style="383" bestFit="1" customWidth="1"/>
    <col min="7692" max="7692" width="11.44140625" style="383" bestFit="1" customWidth="1"/>
    <col min="7693" max="7936" width="8.88671875" style="383"/>
    <col min="7937" max="7937" width="20.33203125" style="383" bestFit="1" customWidth="1"/>
    <col min="7938" max="7938" width="5.6640625" style="383" bestFit="1" customWidth="1"/>
    <col min="7939" max="7939" width="9.6640625" style="383" customWidth="1"/>
    <col min="7940" max="7946" width="7" style="383" bestFit="1" customWidth="1"/>
    <col min="7947" max="7947" width="7.44140625" style="383" bestFit="1" customWidth="1"/>
    <col min="7948" max="7948" width="11.44140625" style="383" bestFit="1" customWidth="1"/>
    <col min="7949" max="8192" width="8.88671875" style="383"/>
    <col min="8193" max="8193" width="20.33203125" style="383" bestFit="1" customWidth="1"/>
    <col min="8194" max="8194" width="5.6640625" style="383" bestFit="1" customWidth="1"/>
    <col min="8195" max="8195" width="9.6640625" style="383" customWidth="1"/>
    <col min="8196" max="8202" width="7" style="383" bestFit="1" customWidth="1"/>
    <col min="8203" max="8203" width="7.44140625" style="383" bestFit="1" customWidth="1"/>
    <col min="8204" max="8204" width="11.44140625" style="383" bestFit="1" customWidth="1"/>
    <col min="8205" max="8448" width="8.88671875" style="383"/>
    <col min="8449" max="8449" width="20.33203125" style="383" bestFit="1" customWidth="1"/>
    <col min="8450" max="8450" width="5.6640625" style="383" bestFit="1" customWidth="1"/>
    <col min="8451" max="8451" width="9.6640625" style="383" customWidth="1"/>
    <col min="8452" max="8458" width="7" style="383" bestFit="1" customWidth="1"/>
    <col min="8459" max="8459" width="7.44140625" style="383" bestFit="1" customWidth="1"/>
    <col min="8460" max="8460" width="11.44140625" style="383" bestFit="1" customWidth="1"/>
    <col min="8461" max="8704" width="8.88671875" style="383"/>
    <col min="8705" max="8705" width="20.33203125" style="383" bestFit="1" customWidth="1"/>
    <col min="8706" max="8706" width="5.6640625" style="383" bestFit="1" customWidth="1"/>
    <col min="8707" max="8707" width="9.6640625" style="383" customWidth="1"/>
    <col min="8708" max="8714" width="7" style="383" bestFit="1" customWidth="1"/>
    <col min="8715" max="8715" width="7.44140625" style="383" bestFit="1" customWidth="1"/>
    <col min="8716" max="8716" width="11.44140625" style="383" bestFit="1" customWidth="1"/>
    <col min="8717" max="8960" width="8.88671875" style="383"/>
    <col min="8961" max="8961" width="20.33203125" style="383" bestFit="1" customWidth="1"/>
    <col min="8962" max="8962" width="5.6640625" style="383" bestFit="1" customWidth="1"/>
    <col min="8963" max="8963" width="9.6640625" style="383" customWidth="1"/>
    <col min="8964" max="8970" width="7" style="383" bestFit="1" customWidth="1"/>
    <col min="8971" max="8971" width="7.44140625" style="383" bestFit="1" customWidth="1"/>
    <col min="8972" max="8972" width="11.44140625" style="383" bestFit="1" customWidth="1"/>
    <col min="8973" max="9216" width="8.88671875" style="383"/>
    <col min="9217" max="9217" width="20.33203125" style="383" bestFit="1" customWidth="1"/>
    <col min="9218" max="9218" width="5.6640625" style="383" bestFit="1" customWidth="1"/>
    <col min="9219" max="9219" width="9.6640625" style="383" customWidth="1"/>
    <col min="9220" max="9226" width="7" style="383" bestFit="1" customWidth="1"/>
    <col min="9227" max="9227" width="7.44140625" style="383" bestFit="1" customWidth="1"/>
    <col min="9228" max="9228" width="11.44140625" style="383" bestFit="1" customWidth="1"/>
    <col min="9229" max="9472" width="8.88671875" style="383"/>
    <col min="9473" max="9473" width="20.33203125" style="383" bestFit="1" customWidth="1"/>
    <col min="9474" max="9474" width="5.6640625" style="383" bestFit="1" customWidth="1"/>
    <col min="9475" max="9475" width="9.6640625" style="383" customWidth="1"/>
    <col min="9476" max="9482" width="7" style="383" bestFit="1" customWidth="1"/>
    <col min="9483" max="9483" width="7.44140625" style="383" bestFit="1" customWidth="1"/>
    <col min="9484" max="9484" width="11.44140625" style="383" bestFit="1" customWidth="1"/>
    <col min="9485" max="9728" width="8.88671875" style="383"/>
    <col min="9729" max="9729" width="20.33203125" style="383" bestFit="1" customWidth="1"/>
    <col min="9730" max="9730" width="5.6640625" style="383" bestFit="1" customWidth="1"/>
    <col min="9731" max="9731" width="9.6640625" style="383" customWidth="1"/>
    <col min="9732" max="9738" width="7" style="383" bestFit="1" customWidth="1"/>
    <col min="9739" max="9739" width="7.44140625" style="383" bestFit="1" customWidth="1"/>
    <col min="9740" max="9740" width="11.44140625" style="383" bestFit="1" customWidth="1"/>
    <col min="9741" max="9984" width="8.88671875" style="383"/>
    <col min="9985" max="9985" width="20.33203125" style="383" bestFit="1" customWidth="1"/>
    <col min="9986" max="9986" width="5.6640625" style="383" bestFit="1" customWidth="1"/>
    <col min="9987" max="9987" width="9.6640625" style="383" customWidth="1"/>
    <col min="9988" max="9994" width="7" style="383" bestFit="1" customWidth="1"/>
    <col min="9995" max="9995" width="7.44140625" style="383" bestFit="1" customWidth="1"/>
    <col min="9996" max="9996" width="11.44140625" style="383" bestFit="1" customWidth="1"/>
    <col min="9997" max="10240" width="8.88671875" style="383"/>
    <col min="10241" max="10241" width="20.33203125" style="383" bestFit="1" customWidth="1"/>
    <col min="10242" max="10242" width="5.6640625" style="383" bestFit="1" customWidth="1"/>
    <col min="10243" max="10243" width="9.6640625" style="383" customWidth="1"/>
    <col min="10244" max="10250" width="7" style="383" bestFit="1" customWidth="1"/>
    <col min="10251" max="10251" width="7.44140625" style="383" bestFit="1" customWidth="1"/>
    <col min="10252" max="10252" width="11.44140625" style="383" bestFit="1" customWidth="1"/>
    <col min="10253" max="10496" width="8.88671875" style="383"/>
    <col min="10497" max="10497" width="20.33203125" style="383" bestFit="1" customWidth="1"/>
    <col min="10498" max="10498" width="5.6640625" style="383" bestFit="1" customWidth="1"/>
    <col min="10499" max="10499" width="9.6640625" style="383" customWidth="1"/>
    <col min="10500" max="10506" width="7" style="383" bestFit="1" customWidth="1"/>
    <col min="10507" max="10507" width="7.44140625" style="383" bestFit="1" customWidth="1"/>
    <col min="10508" max="10508" width="11.44140625" style="383" bestFit="1" customWidth="1"/>
    <col min="10509" max="10752" width="8.88671875" style="383"/>
    <col min="10753" max="10753" width="20.33203125" style="383" bestFit="1" customWidth="1"/>
    <col min="10754" max="10754" width="5.6640625" style="383" bestFit="1" customWidth="1"/>
    <col min="10755" max="10755" width="9.6640625" style="383" customWidth="1"/>
    <col min="10756" max="10762" width="7" style="383" bestFit="1" customWidth="1"/>
    <col min="10763" max="10763" width="7.44140625" style="383" bestFit="1" customWidth="1"/>
    <col min="10764" max="10764" width="11.44140625" style="383" bestFit="1" customWidth="1"/>
    <col min="10765" max="11008" width="8.88671875" style="383"/>
    <col min="11009" max="11009" width="20.33203125" style="383" bestFit="1" customWidth="1"/>
    <col min="11010" max="11010" width="5.6640625" style="383" bestFit="1" customWidth="1"/>
    <col min="11011" max="11011" width="9.6640625" style="383" customWidth="1"/>
    <col min="11012" max="11018" width="7" style="383" bestFit="1" customWidth="1"/>
    <col min="11019" max="11019" width="7.44140625" style="383" bestFit="1" customWidth="1"/>
    <col min="11020" max="11020" width="11.44140625" style="383" bestFit="1" customWidth="1"/>
    <col min="11021" max="11264" width="8.88671875" style="383"/>
    <col min="11265" max="11265" width="20.33203125" style="383" bestFit="1" customWidth="1"/>
    <col min="11266" max="11266" width="5.6640625" style="383" bestFit="1" customWidth="1"/>
    <col min="11267" max="11267" width="9.6640625" style="383" customWidth="1"/>
    <col min="11268" max="11274" width="7" style="383" bestFit="1" customWidth="1"/>
    <col min="11275" max="11275" width="7.44140625" style="383" bestFit="1" customWidth="1"/>
    <col min="11276" max="11276" width="11.44140625" style="383" bestFit="1" customWidth="1"/>
    <col min="11277" max="11520" width="8.88671875" style="383"/>
    <col min="11521" max="11521" width="20.33203125" style="383" bestFit="1" customWidth="1"/>
    <col min="11522" max="11522" width="5.6640625" style="383" bestFit="1" customWidth="1"/>
    <col min="11523" max="11523" width="9.6640625" style="383" customWidth="1"/>
    <col min="11524" max="11530" width="7" style="383" bestFit="1" customWidth="1"/>
    <col min="11531" max="11531" width="7.44140625" style="383" bestFit="1" customWidth="1"/>
    <col min="11532" max="11532" width="11.44140625" style="383" bestFit="1" customWidth="1"/>
    <col min="11533" max="11776" width="8.88671875" style="383"/>
    <col min="11777" max="11777" width="20.33203125" style="383" bestFit="1" customWidth="1"/>
    <col min="11778" max="11778" width="5.6640625" style="383" bestFit="1" customWidth="1"/>
    <col min="11779" max="11779" width="9.6640625" style="383" customWidth="1"/>
    <col min="11780" max="11786" width="7" style="383" bestFit="1" customWidth="1"/>
    <col min="11787" max="11787" width="7.44140625" style="383" bestFit="1" customWidth="1"/>
    <col min="11788" max="11788" width="11.44140625" style="383" bestFit="1" customWidth="1"/>
    <col min="11789" max="12032" width="8.88671875" style="383"/>
    <col min="12033" max="12033" width="20.33203125" style="383" bestFit="1" customWidth="1"/>
    <col min="12034" max="12034" width="5.6640625" style="383" bestFit="1" customWidth="1"/>
    <col min="12035" max="12035" width="9.6640625" style="383" customWidth="1"/>
    <col min="12036" max="12042" width="7" style="383" bestFit="1" customWidth="1"/>
    <col min="12043" max="12043" width="7.44140625" style="383" bestFit="1" customWidth="1"/>
    <col min="12044" max="12044" width="11.44140625" style="383" bestFit="1" customWidth="1"/>
    <col min="12045" max="12288" width="8.88671875" style="383"/>
    <col min="12289" max="12289" width="20.33203125" style="383" bestFit="1" customWidth="1"/>
    <col min="12290" max="12290" width="5.6640625" style="383" bestFit="1" customWidth="1"/>
    <col min="12291" max="12291" width="9.6640625" style="383" customWidth="1"/>
    <col min="12292" max="12298" width="7" style="383" bestFit="1" customWidth="1"/>
    <col min="12299" max="12299" width="7.44140625" style="383" bestFit="1" customWidth="1"/>
    <col min="12300" max="12300" width="11.44140625" style="383" bestFit="1" customWidth="1"/>
    <col min="12301" max="12544" width="8.88671875" style="383"/>
    <col min="12545" max="12545" width="20.33203125" style="383" bestFit="1" customWidth="1"/>
    <col min="12546" max="12546" width="5.6640625" style="383" bestFit="1" customWidth="1"/>
    <col min="12547" max="12547" width="9.6640625" style="383" customWidth="1"/>
    <col min="12548" max="12554" width="7" style="383" bestFit="1" customWidth="1"/>
    <col min="12555" max="12555" width="7.44140625" style="383" bestFit="1" customWidth="1"/>
    <col min="12556" max="12556" width="11.44140625" style="383" bestFit="1" customWidth="1"/>
    <col min="12557" max="12800" width="8.88671875" style="383"/>
    <col min="12801" max="12801" width="20.33203125" style="383" bestFit="1" customWidth="1"/>
    <col min="12802" max="12802" width="5.6640625" style="383" bestFit="1" customWidth="1"/>
    <col min="12803" max="12803" width="9.6640625" style="383" customWidth="1"/>
    <col min="12804" max="12810" width="7" style="383" bestFit="1" customWidth="1"/>
    <col min="12811" max="12811" width="7.44140625" style="383" bestFit="1" customWidth="1"/>
    <col min="12812" max="12812" width="11.44140625" style="383" bestFit="1" customWidth="1"/>
    <col min="12813" max="13056" width="8.88671875" style="383"/>
    <col min="13057" max="13057" width="20.33203125" style="383" bestFit="1" customWidth="1"/>
    <col min="13058" max="13058" width="5.6640625" style="383" bestFit="1" customWidth="1"/>
    <col min="13059" max="13059" width="9.6640625" style="383" customWidth="1"/>
    <col min="13060" max="13066" width="7" style="383" bestFit="1" customWidth="1"/>
    <col min="13067" max="13067" width="7.44140625" style="383" bestFit="1" customWidth="1"/>
    <col min="13068" max="13068" width="11.44140625" style="383" bestFit="1" customWidth="1"/>
    <col min="13069" max="13312" width="8.88671875" style="383"/>
    <col min="13313" max="13313" width="20.33203125" style="383" bestFit="1" customWidth="1"/>
    <col min="13314" max="13314" width="5.6640625" style="383" bestFit="1" customWidth="1"/>
    <col min="13315" max="13315" width="9.6640625" style="383" customWidth="1"/>
    <col min="13316" max="13322" width="7" style="383" bestFit="1" customWidth="1"/>
    <col min="13323" max="13323" width="7.44140625" style="383" bestFit="1" customWidth="1"/>
    <col min="13324" max="13324" width="11.44140625" style="383" bestFit="1" customWidth="1"/>
    <col min="13325" max="13568" width="8.88671875" style="383"/>
    <col min="13569" max="13569" width="20.33203125" style="383" bestFit="1" customWidth="1"/>
    <col min="13570" max="13570" width="5.6640625" style="383" bestFit="1" customWidth="1"/>
    <col min="13571" max="13571" width="9.6640625" style="383" customWidth="1"/>
    <col min="13572" max="13578" width="7" style="383" bestFit="1" customWidth="1"/>
    <col min="13579" max="13579" width="7.44140625" style="383" bestFit="1" customWidth="1"/>
    <col min="13580" max="13580" width="11.44140625" style="383" bestFit="1" customWidth="1"/>
    <col min="13581" max="13824" width="8.88671875" style="383"/>
    <col min="13825" max="13825" width="20.33203125" style="383" bestFit="1" customWidth="1"/>
    <col min="13826" max="13826" width="5.6640625" style="383" bestFit="1" customWidth="1"/>
    <col min="13827" max="13827" width="9.6640625" style="383" customWidth="1"/>
    <col min="13828" max="13834" width="7" style="383" bestFit="1" customWidth="1"/>
    <col min="13835" max="13835" width="7.44140625" style="383" bestFit="1" customWidth="1"/>
    <col min="13836" max="13836" width="11.44140625" style="383" bestFit="1" customWidth="1"/>
    <col min="13837" max="14080" width="8.88671875" style="383"/>
    <col min="14081" max="14081" width="20.33203125" style="383" bestFit="1" customWidth="1"/>
    <col min="14082" max="14082" width="5.6640625" style="383" bestFit="1" customWidth="1"/>
    <col min="14083" max="14083" width="9.6640625" style="383" customWidth="1"/>
    <col min="14084" max="14090" width="7" style="383" bestFit="1" customWidth="1"/>
    <col min="14091" max="14091" width="7.44140625" style="383" bestFit="1" customWidth="1"/>
    <col min="14092" max="14092" width="11.44140625" style="383" bestFit="1" customWidth="1"/>
    <col min="14093" max="14336" width="8.88671875" style="383"/>
    <col min="14337" max="14337" width="20.33203125" style="383" bestFit="1" customWidth="1"/>
    <col min="14338" max="14338" width="5.6640625" style="383" bestFit="1" customWidth="1"/>
    <col min="14339" max="14339" width="9.6640625" style="383" customWidth="1"/>
    <col min="14340" max="14346" width="7" style="383" bestFit="1" customWidth="1"/>
    <col min="14347" max="14347" width="7.44140625" style="383" bestFit="1" customWidth="1"/>
    <col min="14348" max="14348" width="11.44140625" style="383" bestFit="1" customWidth="1"/>
    <col min="14349" max="14592" width="8.88671875" style="383"/>
    <col min="14593" max="14593" width="20.33203125" style="383" bestFit="1" customWidth="1"/>
    <col min="14594" max="14594" width="5.6640625" style="383" bestFit="1" customWidth="1"/>
    <col min="14595" max="14595" width="9.6640625" style="383" customWidth="1"/>
    <col min="14596" max="14602" width="7" style="383" bestFit="1" customWidth="1"/>
    <col min="14603" max="14603" width="7.44140625" style="383" bestFit="1" customWidth="1"/>
    <col min="14604" max="14604" width="11.44140625" style="383" bestFit="1" customWidth="1"/>
    <col min="14605" max="14848" width="8.88671875" style="383"/>
    <col min="14849" max="14849" width="20.33203125" style="383" bestFit="1" customWidth="1"/>
    <col min="14850" max="14850" width="5.6640625" style="383" bestFit="1" customWidth="1"/>
    <col min="14851" max="14851" width="9.6640625" style="383" customWidth="1"/>
    <col min="14852" max="14858" width="7" style="383" bestFit="1" customWidth="1"/>
    <col min="14859" max="14859" width="7.44140625" style="383" bestFit="1" customWidth="1"/>
    <col min="14860" max="14860" width="11.44140625" style="383" bestFit="1" customWidth="1"/>
    <col min="14861" max="15104" width="8.88671875" style="383"/>
    <col min="15105" max="15105" width="20.33203125" style="383" bestFit="1" customWidth="1"/>
    <col min="15106" max="15106" width="5.6640625" style="383" bestFit="1" customWidth="1"/>
    <col min="15107" max="15107" width="9.6640625" style="383" customWidth="1"/>
    <col min="15108" max="15114" width="7" style="383" bestFit="1" customWidth="1"/>
    <col min="15115" max="15115" width="7.44140625" style="383" bestFit="1" customWidth="1"/>
    <col min="15116" max="15116" width="11.44140625" style="383" bestFit="1" customWidth="1"/>
    <col min="15117" max="15360" width="8.88671875" style="383"/>
    <col min="15361" max="15361" width="20.33203125" style="383" bestFit="1" customWidth="1"/>
    <col min="15362" max="15362" width="5.6640625" style="383" bestFit="1" customWidth="1"/>
    <col min="15363" max="15363" width="9.6640625" style="383" customWidth="1"/>
    <col min="15364" max="15370" width="7" style="383" bestFit="1" customWidth="1"/>
    <col min="15371" max="15371" width="7.44140625" style="383" bestFit="1" customWidth="1"/>
    <col min="15372" max="15372" width="11.44140625" style="383" bestFit="1" customWidth="1"/>
    <col min="15373" max="15616" width="8.88671875" style="383"/>
    <col min="15617" max="15617" width="20.33203125" style="383" bestFit="1" customWidth="1"/>
    <col min="15618" max="15618" width="5.6640625" style="383" bestFit="1" customWidth="1"/>
    <col min="15619" max="15619" width="9.6640625" style="383" customWidth="1"/>
    <col min="15620" max="15626" width="7" style="383" bestFit="1" customWidth="1"/>
    <col min="15627" max="15627" width="7.44140625" style="383" bestFit="1" customWidth="1"/>
    <col min="15628" max="15628" width="11.44140625" style="383" bestFit="1" customWidth="1"/>
    <col min="15629" max="15872" width="8.88671875" style="383"/>
    <col min="15873" max="15873" width="20.33203125" style="383" bestFit="1" customWidth="1"/>
    <col min="15874" max="15874" width="5.6640625" style="383" bestFit="1" customWidth="1"/>
    <col min="15875" max="15875" width="9.6640625" style="383" customWidth="1"/>
    <col min="15876" max="15882" width="7" style="383" bestFit="1" customWidth="1"/>
    <col min="15883" max="15883" width="7.44140625" style="383" bestFit="1" customWidth="1"/>
    <col min="15884" max="15884" width="11.44140625" style="383" bestFit="1" customWidth="1"/>
    <col min="15885" max="16128" width="8.88671875" style="383"/>
    <col min="16129" max="16129" width="20.33203125" style="383" bestFit="1" customWidth="1"/>
    <col min="16130" max="16130" width="5.6640625" style="383" bestFit="1" customWidth="1"/>
    <col min="16131" max="16131" width="9.6640625" style="383" customWidth="1"/>
    <col min="16132" max="16138" width="7" style="383" bestFit="1" customWidth="1"/>
    <col min="16139" max="16139" width="7.44140625" style="383" bestFit="1" customWidth="1"/>
    <col min="16140" max="16140" width="11.44140625" style="383" bestFit="1" customWidth="1"/>
    <col min="16141" max="16384" width="8.88671875" style="383"/>
  </cols>
  <sheetData>
    <row r="1" spans="1:12" s="1438" customFormat="1">
      <c r="A1" s="1458" t="s">
        <v>5207</v>
      </c>
    </row>
    <row r="2" spans="1:12" ht="17.399999999999999">
      <c r="A2" s="451" t="s">
        <v>1577</v>
      </c>
      <c r="B2" s="1691" t="s">
        <v>4149</v>
      </c>
      <c r="C2" s="1691"/>
      <c r="D2" s="1691"/>
      <c r="E2" s="1691"/>
      <c r="F2" s="1691"/>
      <c r="G2" s="1691"/>
      <c r="H2" s="1691"/>
      <c r="I2" s="1691"/>
      <c r="J2" s="1691"/>
      <c r="K2" s="1691"/>
      <c r="L2" s="452"/>
    </row>
    <row r="3" spans="1:12" ht="18" thickBot="1">
      <c r="A3" s="453"/>
      <c r="B3" s="1677" t="s">
        <v>4150</v>
      </c>
      <c r="C3" s="1677"/>
      <c r="D3" s="1677"/>
      <c r="E3" s="1677"/>
      <c r="F3" s="1677"/>
      <c r="G3" s="1677"/>
      <c r="H3" s="1677"/>
      <c r="I3" s="1677"/>
      <c r="J3" s="1677"/>
      <c r="K3" s="1677"/>
      <c r="L3" s="410"/>
    </row>
    <row r="4" spans="1:12">
      <c r="A4" s="454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</row>
    <row r="5" spans="1:12" ht="13.8" thickBot="1">
      <c r="A5" s="413" t="s">
        <v>4151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419"/>
    </row>
    <row r="6" spans="1:12">
      <c r="A6" s="413" t="s">
        <v>4098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</row>
    <row r="7" spans="1:12" ht="13.8" thickBot="1">
      <c r="A7" s="413" t="s">
        <v>4152</v>
      </c>
      <c r="B7" s="415"/>
      <c r="C7" s="1679" t="s">
        <v>3914</v>
      </c>
      <c r="D7" s="1679"/>
      <c r="E7" s="1679"/>
      <c r="F7" s="1679"/>
      <c r="G7" s="1679"/>
      <c r="H7" s="1679"/>
      <c r="I7" s="1679"/>
      <c r="J7" s="1679"/>
      <c r="K7" s="1679"/>
      <c r="L7" s="419"/>
    </row>
    <row r="8" spans="1:12">
      <c r="A8" s="413" t="s">
        <v>1581</v>
      </c>
      <c r="B8" s="415"/>
      <c r="C8" s="417"/>
      <c r="D8" s="417"/>
      <c r="E8" s="417"/>
      <c r="F8" s="417"/>
      <c r="G8" s="417"/>
      <c r="H8" s="417"/>
      <c r="I8" s="417"/>
      <c r="J8" s="417"/>
      <c r="K8" s="417"/>
      <c r="L8" s="417"/>
    </row>
    <row r="9" spans="1:12" ht="36.6" thickBot="1">
      <c r="A9" s="419"/>
      <c r="B9" s="419" t="s">
        <v>3</v>
      </c>
      <c r="C9" s="419" t="s">
        <v>1477</v>
      </c>
      <c r="D9" s="419" t="s">
        <v>1476</v>
      </c>
      <c r="E9" s="419" t="s">
        <v>1475</v>
      </c>
      <c r="F9" s="419" t="s">
        <v>1474</v>
      </c>
      <c r="G9" s="419" t="s">
        <v>1473</v>
      </c>
      <c r="H9" s="419" t="s">
        <v>1472</v>
      </c>
      <c r="I9" s="419" t="s">
        <v>1471</v>
      </c>
      <c r="J9" s="419" t="s">
        <v>1470</v>
      </c>
      <c r="K9" s="419" t="s">
        <v>1469</v>
      </c>
      <c r="L9" s="419" t="s">
        <v>1535</v>
      </c>
    </row>
    <row r="10" spans="1:12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</row>
    <row r="11" spans="1:12">
      <c r="A11" s="421" t="s">
        <v>199</v>
      </c>
      <c r="B11" s="422">
        <v>123402</v>
      </c>
      <c r="C11" s="422">
        <v>463</v>
      </c>
      <c r="D11" s="422">
        <v>16147</v>
      </c>
      <c r="E11" s="422">
        <v>29067</v>
      </c>
      <c r="F11" s="422">
        <v>29576</v>
      </c>
      <c r="G11" s="422">
        <v>27292</v>
      </c>
      <c r="H11" s="422">
        <v>16065</v>
      </c>
      <c r="I11" s="422">
        <v>4547</v>
      </c>
      <c r="J11" s="422">
        <v>206</v>
      </c>
      <c r="K11" s="422">
        <v>7</v>
      </c>
      <c r="L11" s="422">
        <v>32</v>
      </c>
    </row>
    <row r="12" spans="1:1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1:12">
      <c r="A13" s="421" t="s">
        <v>1452</v>
      </c>
      <c r="B13" s="422">
        <v>1799</v>
      </c>
      <c r="C13" s="422">
        <v>4</v>
      </c>
      <c r="D13" s="422">
        <v>253</v>
      </c>
      <c r="E13" s="422">
        <v>460</v>
      </c>
      <c r="F13" s="422">
        <v>455</v>
      </c>
      <c r="G13" s="422">
        <v>340</v>
      </c>
      <c r="H13" s="422">
        <v>206</v>
      </c>
      <c r="I13" s="422">
        <v>71</v>
      </c>
      <c r="J13" s="422">
        <v>7</v>
      </c>
      <c r="K13" s="422">
        <v>0</v>
      </c>
      <c r="L13" s="422">
        <v>3</v>
      </c>
    </row>
    <row r="14" spans="1:12">
      <c r="A14" s="423" t="s">
        <v>1451</v>
      </c>
      <c r="B14" s="176">
        <v>1791</v>
      </c>
      <c r="C14" s="176">
        <v>4</v>
      </c>
      <c r="D14" s="176">
        <v>251</v>
      </c>
      <c r="E14" s="176">
        <v>459</v>
      </c>
      <c r="F14" s="176">
        <v>453</v>
      </c>
      <c r="G14" s="176">
        <v>338</v>
      </c>
      <c r="H14" s="176">
        <v>205</v>
      </c>
      <c r="I14" s="176">
        <v>71</v>
      </c>
      <c r="J14" s="176">
        <v>7</v>
      </c>
      <c r="K14" s="176">
        <v>0</v>
      </c>
      <c r="L14" s="176">
        <v>3</v>
      </c>
    </row>
    <row r="15" spans="1:12">
      <c r="A15" s="423" t="s">
        <v>1450</v>
      </c>
      <c r="B15" s="176">
        <v>8</v>
      </c>
      <c r="C15" s="176">
        <v>0</v>
      </c>
      <c r="D15" s="176">
        <v>2</v>
      </c>
      <c r="E15" s="176">
        <v>1</v>
      </c>
      <c r="F15" s="176">
        <v>2</v>
      </c>
      <c r="G15" s="176">
        <v>2</v>
      </c>
      <c r="H15" s="176">
        <v>1</v>
      </c>
      <c r="I15" s="176">
        <v>0</v>
      </c>
      <c r="J15" s="176">
        <v>0</v>
      </c>
      <c r="K15" s="176">
        <v>0</v>
      </c>
      <c r="L15" s="176">
        <v>0</v>
      </c>
    </row>
    <row r="16" spans="1:12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1:12">
      <c r="A17" s="421" t="s">
        <v>1449</v>
      </c>
      <c r="B17" s="422">
        <v>2879</v>
      </c>
      <c r="C17" s="422">
        <v>21</v>
      </c>
      <c r="D17" s="422">
        <v>377</v>
      </c>
      <c r="E17" s="422">
        <v>698</v>
      </c>
      <c r="F17" s="422">
        <v>767</v>
      </c>
      <c r="G17" s="422">
        <v>604</v>
      </c>
      <c r="H17" s="422">
        <v>329</v>
      </c>
      <c r="I17" s="422">
        <v>70</v>
      </c>
      <c r="J17" s="422">
        <v>5</v>
      </c>
      <c r="K17" s="422">
        <v>0</v>
      </c>
      <c r="L17" s="422">
        <v>8</v>
      </c>
    </row>
    <row r="18" spans="1:12">
      <c r="A18" s="423" t="s">
        <v>1448</v>
      </c>
      <c r="B18" s="176">
        <v>2693</v>
      </c>
      <c r="C18" s="176">
        <v>19</v>
      </c>
      <c r="D18" s="176">
        <v>345</v>
      </c>
      <c r="E18" s="176">
        <v>648</v>
      </c>
      <c r="F18" s="176">
        <v>719</v>
      </c>
      <c r="G18" s="176">
        <v>573</v>
      </c>
      <c r="H18" s="176">
        <v>310</v>
      </c>
      <c r="I18" s="176">
        <v>67</v>
      </c>
      <c r="J18" s="176">
        <v>4</v>
      </c>
      <c r="K18" s="176">
        <v>0</v>
      </c>
      <c r="L18" s="176">
        <v>8</v>
      </c>
    </row>
    <row r="19" spans="1:12">
      <c r="A19" s="423" t="s">
        <v>1447</v>
      </c>
      <c r="B19" s="176">
        <v>186</v>
      </c>
      <c r="C19" s="176">
        <v>2</v>
      </c>
      <c r="D19" s="176">
        <v>32</v>
      </c>
      <c r="E19" s="176">
        <v>50</v>
      </c>
      <c r="F19" s="176">
        <v>48</v>
      </c>
      <c r="G19" s="176">
        <v>31</v>
      </c>
      <c r="H19" s="176">
        <v>19</v>
      </c>
      <c r="I19" s="176">
        <v>3</v>
      </c>
      <c r="J19" s="176">
        <v>1</v>
      </c>
      <c r="K19" s="176">
        <v>0</v>
      </c>
      <c r="L19" s="176">
        <v>0</v>
      </c>
    </row>
    <row r="20" spans="1:12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1:12">
      <c r="A21" s="421" t="s">
        <v>1446</v>
      </c>
      <c r="B21" s="422">
        <v>4973</v>
      </c>
      <c r="C21" s="422">
        <v>20</v>
      </c>
      <c r="D21" s="422">
        <v>726</v>
      </c>
      <c r="E21" s="422">
        <v>1297</v>
      </c>
      <c r="F21" s="422">
        <v>1261</v>
      </c>
      <c r="G21" s="422">
        <v>1007</v>
      </c>
      <c r="H21" s="422">
        <v>531</v>
      </c>
      <c r="I21" s="422">
        <v>121</v>
      </c>
      <c r="J21" s="422">
        <v>8</v>
      </c>
      <c r="K21" s="422">
        <v>0</v>
      </c>
      <c r="L21" s="422">
        <v>2</v>
      </c>
    </row>
    <row r="22" spans="1:12">
      <c r="A22" s="423" t="s">
        <v>1445</v>
      </c>
      <c r="B22" s="176">
        <v>3191</v>
      </c>
      <c r="C22" s="176">
        <v>11</v>
      </c>
      <c r="D22" s="176">
        <v>450</v>
      </c>
      <c r="E22" s="176">
        <v>830</v>
      </c>
      <c r="F22" s="176">
        <v>802</v>
      </c>
      <c r="G22" s="176">
        <v>666</v>
      </c>
      <c r="H22" s="176">
        <v>346</v>
      </c>
      <c r="I22" s="176">
        <v>80</v>
      </c>
      <c r="J22" s="176">
        <v>6</v>
      </c>
      <c r="K22" s="176">
        <v>0</v>
      </c>
      <c r="L22" s="176">
        <v>0</v>
      </c>
    </row>
    <row r="23" spans="1:12">
      <c r="A23" s="423" t="s">
        <v>1444</v>
      </c>
      <c r="B23" s="176">
        <v>1538</v>
      </c>
      <c r="C23" s="176">
        <v>7</v>
      </c>
      <c r="D23" s="176">
        <v>227</v>
      </c>
      <c r="E23" s="176">
        <v>396</v>
      </c>
      <c r="F23" s="176">
        <v>403</v>
      </c>
      <c r="G23" s="176">
        <v>298</v>
      </c>
      <c r="H23" s="176">
        <v>164</v>
      </c>
      <c r="I23" s="176">
        <v>40</v>
      </c>
      <c r="J23" s="176">
        <v>2</v>
      </c>
      <c r="K23" s="176">
        <v>0</v>
      </c>
      <c r="L23" s="176">
        <v>1</v>
      </c>
    </row>
    <row r="24" spans="1:12">
      <c r="A24" s="423" t="s">
        <v>1443</v>
      </c>
      <c r="B24" s="176">
        <v>244</v>
      </c>
      <c r="C24" s="176">
        <v>2</v>
      </c>
      <c r="D24" s="176">
        <v>49</v>
      </c>
      <c r="E24" s="176">
        <v>71</v>
      </c>
      <c r="F24" s="176">
        <v>56</v>
      </c>
      <c r="G24" s="176">
        <v>43</v>
      </c>
      <c r="H24" s="176">
        <v>21</v>
      </c>
      <c r="I24" s="176">
        <v>1</v>
      </c>
      <c r="J24" s="176">
        <v>0</v>
      </c>
      <c r="K24" s="176">
        <v>0</v>
      </c>
      <c r="L24" s="176">
        <v>1</v>
      </c>
    </row>
    <row r="25" spans="1:12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1:12">
      <c r="A26" s="421" t="s">
        <v>1442</v>
      </c>
      <c r="B26" s="422">
        <v>2514</v>
      </c>
      <c r="C26" s="422">
        <v>17</v>
      </c>
      <c r="D26" s="422">
        <v>445</v>
      </c>
      <c r="E26" s="422">
        <v>611</v>
      </c>
      <c r="F26" s="422">
        <v>600</v>
      </c>
      <c r="G26" s="422">
        <v>480</v>
      </c>
      <c r="H26" s="422">
        <v>264</v>
      </c>
      <c r="I26" s="422">
        <v>91</v>
      </c>
      <c r="J26" s="422">
        <v>3</v>
      </c>
      <c r="K26" s="422">
        <v>1</v>
      </c>
      <c r="L26" s="422">
        <v>2</v>
      </c>
    </row>
    <row r="27" spans="1:12">
      <c r="A27" s="423" t="s">
        <v>1441</v>
      </c>
      <c r="B27" s="176">
        <v>1668</v>
      </c>
      <c r="C27" s="176">
        <v>7</v>
      </c>
      <c r="D27" s="176">
        <v>293</v>
      </c>
      <c r="E27" s="176">
        <v>401</v>
      </c>
      <c r="F27" s="176">
        <v>391</v>
      </c>
      <c r="G27" s="176">
        <v>338</v>
      </c>
      <c r="H27" s="176">
        <v>172</v>
      </c>
      <c r="I27" s="176">
        <v>62</v>
      </c>
      <c r="J27" s="176">
        <v>2</v>
      </c>
      <c r="K27" s="176">
        <v>1</v>
      </c>
      <c r="L27" s="176">
        <v>1</v>
      </c>
    </row>
    <row r="28" spans="1:12">
      <c r="A28" s="423" t="s">
        <v>1440</v>
      </c>
      <c r="B28" s="176">
        <v>223</v>
      </c>
      <c r="C28" s="176">
        <v>5</v>
      </c>
      <c r="D28" s="176">
        <v>36</v>
      </c>
      <c r="E28" s="176">
        <v>50</v>
      </c>
      <c r="F28" s="176">
        <v>57</v>
      </c>
      <c r="G28" s="176">
        <v>41</v>
      </c>
      <c r="H28" s="176">
        <v>23</v>
      </c>
      <c r="I28" s="176">
        <v>10</v>
      </c>
      <c r="J28" s="176">
        <v>1</v>
      </c>
      <c r="K28" s="176">
        <v>0</v>
      </c>
      <c r="L28" s="176">
        <v>0</v>
      </c>
    </row>
    <row r="29" spans="1:12">
      <c r="A29" s="423" t="s">
        <v>1439</v>
      </c>
      <c r="B29" s="176">
        <v>623</v>
      </c>
      <c r="C29" s="176">
        <v>5</v>
      </c>
      <c r="D29" s="176">
        <v>116</v>
      </c>
      <c r="E29" s="176">
        <v>160</v>
      </c>
      <c r="F29" s="176">
        <v>152</v>
      </c>
      <c r="G29" s="176">
        <v>101</v>
      </c>
      <c r="H29" s="176">
        <v>69</v>
      </c>
      <c r="I29" s="176">
        <v>19</v>
      </c>
      <c r="J29" s="176">
        <v>0</v>
      </c>
      <c r="K29" s="176">
        <v>0</v>
      </c>
      <c r="L29" s="176">
        <v>1</v>
      </c>
    </row>
    <row r="30" spans="1:12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1:12">
      <c r="A31" s="421" t="s">
        <v>1438</v>
      </c>
      <c r="B31" s="422">
        <v>5826</v>
      </c>
      <c r="C31" s="422">
        <v>28</v>
      </c>
      <c r="D31" s="422">
        <v>896</v>
      </c>
      <c r="E31" s="422">
        <v>1524</v>
      </c>
      <c r="F31" s="422">
        <v>1390</v>
      </c>
      <c r="G31" s="422">
        <v>1099</v>
      </c>
      <c r="H31" s="422">
        <v>678</v>
      </c>
      <c r="I31" s="422">
        <v>200</v>
      </c>
      <c r="J31" s="422">
        <v>10</v>
      </c>
      <c r="K31" s="422">
        <v>0</v>
      </c>
      <c r="L31" s="422">
        <v>1</v>
      </c>
    </row>
    <row r="32" spans="1:12">
      <c r="A32" s="423" t="s">
        <v>1437</v>
      </c>
      <c r="B32" s="176">
        <v>3934</v>
      </c>
      <c r="C32" s="176">
        <v>18</v>
      </c>
      <c r="D32" s="176">
        <v>568</v>
      </c>
      <c r="E32" s="176">
        <v>1030</v>
      </c>
      <c r="F32" s="176">
        <v>954</v>
      </c>
      <c r="G32" s="176">
        <v>759</v>
      </c>
      <c r="H32" s="176">
        <v>461</v>
      </c>
      <c r="I32" s="176">
        <v>135</v>
      </c>
      <c r="J32" s="176">
        <v>9</v>
      </c>
      <c r="K32" s="176">
        <v>0</v>
      </c>
      <c r="L32" s="176">
        <v>0</v>
      </c>
    </row>
    <row r="33" spans="1:12">
      <c r="A33" s="423" t="s">
        <v>1436</v>
      </c>
      <c r="B33" s="176">
        <v>578</v>
      </c>
      <c r="C33" s="176">
        <v>2</v>
      </c>
      <c r="D33" s="176">
        <v>100</v>
      </c>
      <c r="E33" s="176">
        <v>142</v>
      </c>
      <c r="F33" s="176">
        <v>127</v>
      </c>
      <c r="G33" s="176">
        <v>123</v>
      </c>
      <c r="H33" s="176">
        <v>61</v>
      </c>
      <c r="I33" s="176">
        <v>22</v>
      </c>
      <c r="J33" s="176">
        <v>0</v>
      </c>
      <c r="K33" s="176">
        <v>0</v>
      </c>
      <c r="L33" s="176">
        <v>1</v>
      </c>
    </row>
    <row r="34" spans="1:12">
      <c r="A34" s="423" t="s">
        <v>1435</v>
      </c>
      <c r="B34" s="176">
        <v>1314</v>
      </c>
      <c r="C34" s="176">
        <v>8</v>
      </c>
      <c r="D34" s="176">
        <v>228</v>
      </c>
      <c r="E34" s="176">
        <v>352</v>
      </c>
      <c r="F34" s="176">
        <v>309</v>
      </c>
      <c r="G34" s="176">
        <v>217</v>
      </c>
      <c r="H34" s="176">
        <v>156</v>
      </c>
      <c r="I34" s="176">
        <v>43</v>
      </c>
      <c r="J34" s="176">
        <v>1</v>
      </c>
      <c r="K34" s="176">
        <v>0</v>
      </c>
      <c r="L34" s="176">
        <v>0</v>
      </c>
    </row>
    <row r="35" spans="1:12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</row>
    <row r="36" spans="1:12">
      <c r="A36" s="421" t="s">
        <v>1434</v>
      </c>
      <c r="B36" s="422">
        <v>11709</v>
      </c>
      <c r="C36" s="422">
        <v>42</v>
      </c>
      <c r="D36" s="422">
        <v>1545</v>
      </c>
      <c r="E36" s="422">
        <v>2807</v>
      </c>
      <c r="F36" s="422">
        <v>2882</v>
      </c>
      <c r="G36" s="422">
        <v>2604</v>
      </c>
      <c r="H36" s="422">
        <v>1427</v>
      </c>
      <c r="I36" s="422">
        <v>380</v>
      </c>
      <c r="J36" s="422">
        <v>20</v>
      </c>
      <c r="K36" s="422">
        <v>0</v>
      </c>
      <c r="L36" s="422">
        <v>2</v>
      </c>
    </row>
    <row r="37" spans="1:12">
      <c r="A37" s="423" t="s">
        <v>1433</v>
      </c>
      <c r="B37" s="176">
        <v>4757</v>
      </c>
      <c r="C37" s="176">
        <v>16</v>
      </c>
      <c r="D37" s="176">
        <v>587</v>
      </c>
      <c r="E37" s="176">
        <v>1119</v>
      </c>
      <c r="F37" s="176">
        <v>1122</v>
      </c>
      <c r="G37" s="176">
        <v>1099</v>
      </c>
      <c r="H37" s="176">
        <v>620</v>
      </c>
      <c r="I37" s="176">
        <v>183</v>
      </c>
      <c r="J37" s="176">
        <v>11</v>
      </c>
      <c r="K37" s="176">
        <v>0</v>
      </c>
      <c r="L37" s="176">
        <v>0</v>
      </c>
    </row>
    <row r="38" spans="1:12">
      <c r="A38" s="423" t="s">
        <v>1432</v>
      </c>
      <c r="B38" s="176">
        <v>43</v>
      </c>
      <c r="C38" s="176">
        <v>0</v>
      </c>
      <c r="D38" s="176">
        <v>2</v>
      </c>
      <c r="E38" s="176">
        <v>14</v>
      </c>
      <c r="F38" s="176">
        <v>14</v>
      </c>
      <c r="G38" s="176">
        <v>11</v>
      </c>
      <c r="H38" s="176">
        <v>2</v>
      </c>
      <c r="I38" s="176">
        <v>0</v>
      </c>
      <c r="J38" s="176">
        <v>0</v>
      </c>
      <c r="K38" s="176">
        <v>0</v>
      </c>
      <c r="L38" s="176">
        <v>0</v>
      </c>
    </row>
    <row r="39" spans="1:12">
      <c r="A39" s="423" t="s">
        <v>1431</v>
      </c>
      <c r="B39" s="176">
        <v>745</v>
      </c>
      <c r="C39" s="176">
        <v>1</v>
      </c>
      <c r="D39" s="176">
        <v>99</v>
      </c>
      <c r="E39" s="176">
        <v>173</v>
      </c>
      <c r="F39" s="176">
        <v>192</v>
      </c>
      <c r="G39" s="176">
        <v>181</v>
      </c>
      <c r="H39" s="176">
        <v>85</v>
      </c>
      <c r="I39" s="176">
        <v>12</v>
      </c>
      <c r="J39" s="176">
        <v>1</v>
      </c>
      <c r="K39" s="176">
        <v>0</v>
      </c>
      <c r="L39" s="176">
        <v>1</v>
      </c>
    </row>
    <row r="40" spans="1:12">
      <c r="A40" s="423" t="s">
        <v>1430</v>
      </c>
      <c r="B40" s="176">
        <v>488</v>
      </c>
      <c r="C40" s="176">
        <v>0</v>
      </c>
      <c r="D40" s="176">
        <v>75</v>
      </c>
      <c r="E40" s="176">
        <v>122</v>
      </c>
      <c r="F40" s="176">
        <v>122</v>
      </c>
      <c r="G40" s="176">
        <v>105</v>
      </c>
      <c r="H40" s="176">
        <v>48</v>
      </c>
      <c r="I40" s="176">
        <v>14</v>
      </c>
      <c r="J40" s="176">
        <v>2</v>
      </c>
      <c r="K40" s="176">
        <v>0</v>
      </c>
      <c r="L40" s="176">
        <v>0</v>
      </c>
    </row>
    <row r="41" spans="1:12">
      <c r="A41" s="423" t="s">
        <v>1429</v>
      </c>
      <c r="B41" s="176">
        <v>1360</v>
      </c>
      <c r="C41" s="176">
        <v>8</v>
      </c>
      <c r="D41" s="176">
        <v>164</v>
      </c>
      <c r="E41" s="176">
        <v>330</v>
      </c>
      <c r="F41" s="176">
        <v>378</v>
      </c>
      <c r="G41" s="176">
        <v>296</v>
      </c>
      <c r="H41" s="176">
        <v>147</v>
      </c>
      <c r="I41" s="176">
        <v>36</v>
      </c>
      <c r="J41" s="176">
        <v>1</v>
      </c>
      <c r="K41" s="176">
        <v>0</v>
      </c>
      <c r="L41" s="176">
        <v>0</v>
      </c>
    </row>
    <row r="42" spans="1:12">
      <c r="A42" s="423" t="s">
        <v>1428</v>
      </c>
      <c r="B42" s="176">
        <v>1053</v>
      </c>
      <c r="C42" s="176">
        <v>4</v>
      </c>
      <c r="D42" s="176">
        <v>171</v>
      </c>
      <c r="E42" s="176">
        <v>278</v>
      </c>
      <c r="F42" s="176">
        <v>242</v>
      </c>
      <c r="G42" s="176">
        <v>208</v>
      </c>
      <c r="H42" s="176">
        <v>110</v>
      </c>
      <c r="I42" s="176">
        <v>40</v>
      </c>
      <c r="J42" s="176">
        <v>0</v>
      </c>
      <c r="K42" s="176">
        <v>0</v>
      </c>
      <c r="L42" s="176">
        <v>0</v>
      </c>
    </row>
    <row r="43" spans="1:12">
      <c r="A43" s="423" t="s">
        <v>1427</v>
      </c>
      <c r="B43" s="176">
        <v>1118</v>
      </c>
      <c r="C43" s="176">
        <v>5</v>
      </c>
      <c r="D43" s="176">
        <v>160</v>
      </c>
      <c r="E43" s="176">
        <v>296</v>
      </c>
      <c r="F43" s="176">
        <v>292</v>
      </c>
      <c r="G43" s="176">
        <v>204</v>
      </c>
      <c r="H43" s="176">
        <v>131</v>
      </c>
      <c r="I43" s="176">
        <v>28</v>
      </c>
      <c r="J43" s="176">
        <v>1</v>
      </c>
      <c r="K43" s="176">
        <v>0</v>
      </c>
      <c r="L43" s="176">
        <v>1</v>
      </c>
    </row>
    <row r="44" spans="1:12">
      <c r="A44" s="423" t="s">
        <v>1426</v>
      </c>
      <c r="B44" s="176">
        <v>2145</v>
      </c>
      <c r="C44" s="176">
        <v>8</v>
      </c>
      <c r="D44" s="176">
        <v>287</v>
      </c>
      <c r="E44" s="176">
        <v>475</v>
      </c>
      <c r="F44" s="176">
        <v>520</v>
      </c>
      <c r="G44" s="176">
        <v>500</v>
      </c>
      <c r="H44" s="176">
        <v>284</v>
      </c>
      <c r="I44" s="176">
        <v>67</v>
      </c>
      <c r="J44" s="176">
        <v>4</v>
      </c>
      <c r="K44" s="176">
        <v>0</v>
      </c>
      <c r="L44" s="176">
        <v>0</v>
      </c>
    </row>
    <row r="45" spans="1:12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</row>
    <row r="46" spans="1:12">
      <c r="A46" s="421" t="s">
        <v>1425</v>
      </c>
      <c r="B46" s="422">
        <v>50784</v>
      </c>
      <c r="C46" s="422">
        <v>167</v>
      </c>
      <c r="D46" s="422">
        <v>5729</v>
      </c>
      <c r="E46" s="422">
        <v>11221</v>
      </c>
      <c r="F46" s="422">
        <v>12053</v>
      </c>
      <c r="G46" s="422">
        <v>12269</v>
      </c>
      <c r="H46" s="422">
        <v>7274</v>
      </c>
      <c r="I46" s="422">
        <v>1970</v>
      </c>
      <c r="J46" s="422">
        <v>88</v>
      </c>
      <c r="K46" s="422">
        <v>5</v>
      </c>
      <c r="L46" s="422">
        <v>8</v>
      </c>
    </row>
    <row r="47" spans="1:12">
      <c r="A47" s="423" t="s">
        <v>1424</v>
      </c>
      <c r="B47" s="176">
        <v>37090</v>
      </c>
      <c r="C47" s="176">
        <v>119</v>
      </c>
      <c r="D47" s="176">
        <v>3901</v>
      </c>
      <c r="E47" s="176">
        <v>7860</v>
      </c>
      <c r="F47" s="176">
        <v>8762</v>
      </c>
      <c r="G47" s="176">
        <v>9306</v>
      </c>
      <c r="H47" s="176">
        <v>5576</v>
      </c>
      <c r="I47" s="176">
        <v>1493</v>
      </c>
      <c r="J47" s="176">
        <v>60</v>
      </c>
      <c r="K47" s="176">
        <v>5</v>
      </c>
      <c r="L47" s="176">
        <v>8</v>
      </c>
    </row>
    <row r="48" spans="1:12">
      <c r="A48" s="423" t="s">
        <v>1423</v>
      </c>
      <c r="B48" s="176">
        <v>4528</v>
      </c>
      <c r="C48" s="176">
        <v>16</v>
      </c>
      <c r="D48" s="176">
        <v>542</v>
      </c>
      <c r="E48" s="176">
        <v>1144</v>
      </c>
      <c r="F48" s="176">
        <v>1083</v>
      </c>
      <c r="G48" s="176">
        <v>1028</v>
      </c>
      <c r="H48" s="176">
        <v>560</v>
      </c>
      <c r="I48" s="176">
        <v>146</v>
      </c>
      <c r="J48" s="176">
        <v>9</v>
      </c>
      <c r="K48" s="176">
        <v>0</v>
      </c>
      <c r="L48" s="176">
        <v>0</v>
      </c>
    </row>
    <row r="49" spans="1:12">
      <c r="A49" s="423" t="s">
        <v>1422</v>
      </c>
      <c r="B49" s="176">
        <v>1979</v>
      </c>
      <c r="C49" s="176">
        <v>8</v>
      </c>
      <c r="D49" s="176">
        <v>248</v>
      </c>
      <c r="E49" s="176">
        <v>401</v>
      </c>
      <c r="F49" s="176">
        <v>430</v>
      </c>
      <c r="G49" s="176">
        <v>501</v>
      </c>
      <c r="H49" s="176">
        <v>304</v>
      </c>
      <c r="I49" s="176">
        <v>83</v>
      </c>
      <c r="J49" s="176">
        <v>4</v>
      </c>
      <c r="K49" s="176">
        <v>0</v>
      </c>
      <c r="L49" s="176">
        <v>0</v>
      </c>
    </row>
    <row r="50" spans="1:12">
      <c r="A50" s="423" t="s">
        <v>1421</v>
      </c>
      <c r="B50" s="176">
        <v>3776</v>
      </c>
      <c r="C50" s="176">
        <v>15</v>
      </c>
      <c r="D50" s="176">
        <v>522</v>
      </c>
      <c r="E50" s="176">
        <v>947</v>
      </c>
      <c r="F50" s="176">
        <v>947</v>
      </c>
      <c r="G50" s="176">
        <v>747</v>
      </c>
      <c r="H50" s="176">
        <v>448</v>
      </c>
      <c r="I50" s="176">
        <v>142</v>
      </c>
      <c r="J50" s="176">
        <v>8</v>
      </c>
      <c r="K50" s="176">
        <v>0</v>
      </c>
      <c r="L50" s="176">
        <v>0</v>
      </c>
    </row>
    <row r="51" spans="1:12">
      <c r="A51" s="423" t="s">
        <v>1420</v>
      </c>
      <c r="B51" s="176">
        <v>1223</v>
      </c>
      <c r="C51" s="176">
        <v>4</v>
      </c>
      <c r="D51" s="176">
        <v>202</v>
      </c>
      <c r="E51" s="176">
        <v>323</v>
      </c>
      <c r="F51" s="176">
        <v>289</v>
      </c>
      <c r="G51" s="176">
        <v>243</v>
      </c>
      <c r="H51" s="176">
        <v>127</v>
      </c>
      <c r="I51" s="176">
        <v>31</v>
      </c>
      <c r="J51" s="176">
        <v>4</v>
      </c>
      <c r="K51" s="176">
        <v>0</v>
      </c>
      <c r="L51" s="176">
        <v>0</v>
      </c>
    </row>
    <row r="52" spans="1:12">
      <c r="A52" s="423" t="s">
        <v>1419</v>
      </c>
      <c r="B52" s="176">
        <v>2188</v>
      </c>
      <c r="C52" s="176">
        <v>5</v>
      </c>
      <c r="D52" s="176">
        <v>314</v>
      </c>
      <c r="E52" s="176">
        <v>546</v>
      </c>
      <c r="F52" s="176">
        <v>542</v>
      </c>
      <c r="G52" s="176">
        <v>444</v>
      </c>
      <c r="H52" s="176">
        <v>259</v>
      </c>
      <c r="I52" s="176">
        <v>75</v>
      </c>
      <c r="J52" s="176">
        <v>3</v>
      </c>
      <c r="K52" s="176">
        <v>0</v>
      </c>
      <c r="L52" s="176">
        <v>0</v>
      </c>
    </row>
    <row r="53" spans="1:12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</row>
    <row r="54" spans="1:12">
      <c r="A54" s="421" t="s">
        <v>1418</v>
      </c>
      <c r="B54" s="422">
        <v>6095</v>
      </c>
      <c r="C54" s="422">
        <v>22</v>
      </c>
      <c r="D54" s="422">
        <v>884</v>
      </c>
      <c r="E54" s="422">
        <v>1520</v>
      </c>
      <c r="F54" s="422">
        <v>1461</v>
      </c>
      <c r="G54" s="422">
        <v>1254</v>
      </c>
      <c r="H54" s="422">
        <v>721</v>
      </c>
      <c r="I54" s="422">
        <v>227</v>
      </c>
      <c r="J54" s="422">
        <v>6</v>
      </c>
      <c r="K54" s="422">
        <v>0</v>
      </c>
      <c r="L54" s="422">
        <v>0</v>
      </c>
    </row>
    <row r="55" spans="1:12">
      <c r="A55" s="423" t="s">
        <v>1417</v>
      </c>
      <c r="B55" s="176">
        <v>4467</v>
      </c>
      <c r="C55" s="176">
        <v>20</v>
      </c>
      <c r="D55" s="176">
        <v>627</v>
      </c>
      <c r="E55" s="176">
        <v>1123</v>
      </c>
      <c r="F55" s="176">
        <v>1085</v>
      </c>
      <c r="G55" s="176">
        <v>931</v>
      </c>
      <c r="H55" s="176">
        <v>515</v>
      </c>
      <c r="I55" s="176">
        <v>162</v>
      </c>
      <c r="J55" s="176">
        <v>4</v>
      </c>
      <c r="K55" s="176">
        <v>0</v>
      </c>
      <c r="L55" s="176">
        <v>0</v>
      </c>
    </row>
    <row r="56" spans="1:12">
      <c r="A56" s="423" t="s">
        <v>1416</v>
      </c>
      <c r="B56" s="176">
        <v>193</v>
      </c>
      <c r="C56" s="176">
        <v>1</v>
      </c>
      <c r="D56" s="176">
        <v>22</v>
      </c>
      <c r="E56" s="176">
        <v>51</v>
      </c>
      <c r="F56" s="176">
        <v>44</v>
      </c>
      <c r="G56" s="176">
        <v>41</v>
      </c>
      <c r="H56" s="176">
        <v>23</v>
      </c>
      <c r="I56" s="176">
        <v>11</v>
      </c>
      <c r="J56" s="176">
        <v>0</v>
      </c>
      <c r="K56" s="176">
        <v>0</v>
      </c>
      <c r="L56" s="176">
        <v>0</v>
      </c>
    </row>
    <row r="57" spans="1:12">
      <c r="A57" s="423" t="s">
        <v>1415</v>
      </c>
      <c r="B57" s="176">
        <v>1435</v>
      </c>
      <c r="C57" s="176">
        <v>1</v>
      </c>
      <c r="D57" s="176">
        <v>235</v>
      </c>
      <c r="E57" s="176">
        <v>346</v>
      </c>
      <c r="F57" s="176">
        <v>332</v>
      </c>
      <c r="G57" s="176">
        <v>282</v>
      </c>
      <c r="H57" s="176">
        <v>183</v>
      </c>
      <c r="I57" s="176">
        <v>54</v>
      </c>
      <c r="J57" s="176">
        <v>2</v>
      </c>
      <c r="K57" s="176">
        <v>0</v>
      </c>
      <c r="L57" s="176">
        <v>0</v>
      </c>
    </row>
    <row r="58" spans="1:12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</row>
    <row r="59" spans="1:12">
      <c r="A59" s="421" t="s">
        <v>1414</v>
      </c>
      <c r="B59" s="422">
        <v>6997</v>
      </c>
      <c r="C59" s="422">
        <v>29</v>
      </c>
      <c r="D59" s="422">
        <v>1054</v>
      </c>
      <c r="E59" s="422">
        <v>1643</v>
      </c>
      <c r="F59" s="422">
        <v>1659</v>
      </c>
      <c r="G59" s="422">
        <v>1431</v>
      </c>
      <c r="H59" s="422">
        <v>893</v>
      </c>
      <c r="I59" s="422">
        <v>280</v>
      </c>
      <c r="J59" s="422">
        <v>8</v>
      </c>
      <c r="K59" s="422">
        <v>0</v>
      </c>
      <c r="L59" s="422">
        <v>0</v>
      </c>
    </row>
    <row r="60" spans="1:12">
      <c r="A60" s="423" t="s">
        <v>1413</v>
      </c>
      <c r="B60" s="176">
        <v>2807</v>
      </c>
      <c r="C60" s="176">
        <v>9</v>
      </c>
      <c r="D60" s="176">
        <v>430</v>
      </c>
      <c r="E60" s="176">
        <v>653</v>
      </c>
      <c r="F60" s="176">
        <v>659</v>
      </c>
      <c r="G60" s="176">
        <v>561</v>
      </c>
      <c r="H60" s="176">
        <v>353</v>
      </c>
      <c r="I60" s="176">
        <v>138</v>
      </c>
      <c r="J60" s="176">
        <v>4</v>
      </c>
      <c r="K60" s="176">
        <v>0</v>
      </c>
      <c r="L60" s="176">
        <v>0</v>
      </c>
    </row>
    <row r="61" spans="1:12">
      <c r="A61" s="423" t="s">
        <v>1412</v>
      </c>
      <c r="B61" s="176">
        <v>343</v>
      </c>
      <c r="C61" s="176">
        <v>4</v>
      </c>
      <c r="D61" s="176">
        <v>54</v>
      </c>
      <c r="E61" s="176">
        <v>87</v>
      </c>
      <c r="F61" s="176">
        <v>64</v>
      </c>
      <c r="G61" s="176">
        <v>80</v>
      </c>
      <c r="H61" s="176">
        <v>46</v>
      </c>
      <c r="I61" s="176">
        <v>8</v>
      </c>
      <c r="J61" s="176">
        <v>0</v>
      </c>
      <c r="K61" s="176">
        <v>0</v>
      </c>
      <c r="L61" s="176">
        <v>0</v>
      </c>
    </row>
    <row r="62" spans="1:12">
      <c r="A62" s="423" t="s">
        <v>1411</v>
      </c>
      <c r="B62" s="176">
        <v>1872</v>
      </c>
      <c r="C62" s="176">
        <v>8</v>
      </c>
      <c r="D62" s="176">
        <v>247</v>
      </c>
      <c r="E62" s="176">
        <v>421</v>
      </c>
      <c r="F62" s="176">
        <v>461</v>
      </c>
      <c r="G62" s="176">
        <v>403</v>
      </c>
      <c r="H62" s="176">
        <v>255</v>
      </c>
      <c r="I62" s="176">
        <v>73</v>
      </c>
      <c r="J62" s="176">
        <v>4</v>
      </c>
      <c r="K62" s="176">
        <v>0</v>
      </c>
      <c r="L62" s="176">
        <v>0</v>
      </c>
    </row>
    <row r="63" spans="1:12">
      <c r="A63" s="423" t="s">
        <v>1410</v>
      </c>
      <c r="B63" s="176">
        <v>1975</v>
      </c>
      <c r="C63" s="176">
        <v>8</v>
      </c>
      <c r="D63" s="176">
        <v>323</v>
      </c>
      <c r="E63" s="176">
        <v>482</v>
      </c>
      <c r="F63" s="176">
        <v>475</v>
      </c>
      <c r="G63" s="176">
        <v>387</v>
      </c>
      <c r="H63" s="176">
        <v>239</v>
      </c>
      <c r="I63" s="176">
        <v>61</v>
      </c>
      <c r="J63" s="176">
        <v>0</v>
      </c>
      <c r="K63" s="176">
        <v>0</v>
      </c>
      <c r="L63" s="176">
        <v>0</v>
      </c>
    </row>
    <row r="64" spans="1:12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</row>
    <row r="65" spans="1:12">
      <c r="A65" s="421" t="s">
        <v>1409</v>
      </c>
      <c r="B65" s="422">
        <v>13369</v>
      </c>
      <c r="C65" s="422">
        <v>48</v>
      </c>
      <c r="D65" s="422">
        <v>1793</v>
      </c>
      <c r="E65" s="422">
        <v>3160</v>
      </c>
      <c r="F65" s="422">
        <v>3262</v>
      </c>
      <c r="G65" s="422">
        <v>2912</v>
      </c>
      <c r="H65" s="422">
        <v>1663</v>
      </c>
      <c r="I65" s="422">
        <v>499</v>
      </c>
      <c r="J65" s="422">
        <v>28</v>
      </c>
      <c r="K65" s="422">
        <v>0</v>
      </c>
      <c r="L65" s="422">
        <v>4</v>
      </c>
    </row>
    <row r="66" spans="1:12">
      <c r="A66" s="423" t="s">
        <v>1408</v>
      </c>
      <c r="B66" s="176">
        <v>6544</v>
      </c>
      <c r="C66" s="176">
        <v>17</v>
      </c>
      <c r="D66" s="176">
        <v>813</v>
      </c>
      <c r="E66" s="176">
        <v>1494</v>
      </c>
      <c r="F66" s="176">
        <v>1600</v>
      </c>
      <c r="G66" s="176">
        <v>1518</v>
      </c>
      <c r="H66" s="176">
        <v>847</v>
      </c>
      <c r="I66" s="176">
        <v>236</v>
      </c>
      <c r="J66" s="176">
        <v>16</v>
      </c>
      <c r="K66" s="176">
        <v>0</v>
      </c>
      <c r="L66" s="176">
        <v>3</v>
      </c>
    </row>
    <row r="67" spans="1:12">
      <c r="A67" s="423" t="s">
        <v>1407</v>
      </c>
      <c r="B67" s="176">
        <v>1167</v>
      </c>
      <c r="C67" s="176">
        <v>4</v>
      </c>
      <c r="D67" s="176">
        <v>202</v>
      </c>
      <c r="E67" s="176">
        <v>289</v>
      </c>
      <c r="F67" s="176">
        <v>281</v>
      </c>
      <c r="G67" s="176">
        <v>199</v>
      </c>
      <c r="H67" s="176">
        <v>145</v>
      </c>
      <c r="I67" s="176">
        <v>43</v>
      </c>
      <c r="J67" s="176">
        <v>4</v>
      </c>
      <c r="K67" s="176">
        <v>0</v>
      </c>
      <c r="L67" s="176">
        <v>0</v>
      </c>
    </row>
    <row r="68" spans="1:12">
      <c r="A68" s="423" t="s">
        <v>1406</v>
      </c>
      <c r="B68" s="176">
        <v>2790</v>
      </c>
      <c r="C68" s="176">
        <v>14</v>
      </c>
      <c r="D68" s="176">
        <v>395</v>
      </c>
      <c r="E68" s="176">
        <v>720</v>
      </c>
      <c r="F68" s="176">
        <v>652</v>
      </c>
      <c r="G68" s="176">
        <v>571</v>
      </c>
      <c r="H68" s="176">
        <v>327</v>
      </c>
      <c r="I68" s="176">
        <v>106</v>
      </c>
      <c r="J68" s="176">
        <v>4</v>
      </c>
      <c r="K68" s="176">
        <v>0</v>
      </c>
      <c r="L68" s="176">
        <v>1</v>
      </c>
    </row>
    <row r="69" spans="1:12">
      <c r="A69" s="423" t="s">
        <v>1405</v>
      </c>
      <c r="B69" s="176">
        <v>2868</v>
      </c>
      <c r="C69" s="176">
        <v>13</v>
      </c>
      <c r="D69" s="176">
        <v>383</v>
      </c>
      <c r="E69" s="176">
        <v>657</v>
      </c>
      <c r="F69" s="176">
        <v>729</v>
      </c>
      <c r="G69" s="176">
        <v>624</v>
      </c>
      <c r="H69" s="176">
        <v>344</v>
      </c>
      <c r="I69" s="176">
        <v>114</v>
      </c>
      <c r="J69" s="176">
        <v>4</v>
      </c>
      <c r="K69" s="176">
        <v>0</v>
      </c>
      <c r="L69" s="176">
        <v>0</v>
      </c>
    </row>
    <row r="70" spans="1:12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</row>
    <row r="71" spans="1:12">
      <c r="A71" s="421" t="s">
        <v>1404</v>
      </c>
      <c r="B71" s="422">
        <v>6618</v>
      </c>
      <c r="C71" s="422">
        <v>24</v>
      </c>
      <c r="D71" s="422">
        <v>1015</v>
      </c>
      <c r="E71" s="422">
        <v>1691</v>
      </c>
      <c r="F71" s="422">
        <v>1514</v>
      </c>
      <c r="G71" s="422">
        <v>1278</v>
      </c>
      <c r="H71" s="422">
        <v>818</v>
      </c>
      <c r="I71" s="422">
        <v>265</v>
      </c>
      <c r="J71" s="422">
        <v>12</v>
      </c>
      <c r="K71" s="422">
        <v>0</v>
      </c>
      <c r="L71" s="422">
        <v>1</v>
      </c>
    </row>
    <row r="72" spans="1:12">
      <c r="A72" s="423" t="s">
        <v>1403</v>
      </c>
      <c r="B72" s="176">
        <v>5149</v>
      </c>
      <c r="C72" s="176">
        <v>17</v>
      </c>
      <c r="D72" s="176">
        <v>761</v>
      </c>
      <c r="E72" s="176">
        <v>1312</v>
      </c>
      <c r="F72" s="176">
        <v>1191</v>
      </c>
      <c r="G72" s="176">
        <v>1014</v>
      </c>
      <c r="H72" s="176">
        <v>639</v>
      </c>
      <c r="I72" s="176">
        <v>206</v>
      </c>
      <c r="J72" s="176">
        <v>8</v>
      </c>
      <c r="K72" s="176">
        <v>0</v>
      </c>
      <c r="L72" s="176">
        <v>1</v>
      </c>
    </row>
    <row r="73" spans="1:12">
      <c r="A73" s="423" t="s">
        <v>1402</v>
      </c>
      <c r="B73" s="176">
        <v>1469</v>
      </c>
      <c r="C73" s="176">
        <v>7</v>
      </c>
      <c r="D73" s="176">
        <v>254</v>
      </c>
      <c r="E73" s="176">
        <v>379</v>
      </c>
      <c r="F73" s="176">
        <v>323</v>
      </c>
      <c r="G73" s="176">
        <v>264</v>
      </c>
      <c r="H73" s="176">
        <v>179</v>
      </c>
      <c r="I73" s="176">
        <v>59</v>
      </c>
      <c r="J73" s="176">
        <v>4</v>
      </c>
      <c r="K73" s="176">
        <v>0</v>
      </c>
      <c r="L73" s="176">
        <v>0</v>
      </c>
    </row>
    <row r="74" spans="1:12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</row>
    <row r="75" spans="1:12">
      <c r="A75" s="421" t="s">
        <v>1401</v>
      </c>
      <c r="B75" s="422">
        <v>2487</v>
      </c>
      <c r="C75" s="422">
        <v>14</v>
      </c>
      <c r="D75" s="422">
        <v>369</v>
      </c>
      <c r="E75" s="422">
        <v>650</v>
      </c>
      <c r="F75" s="422">
        <v>573</v>
      </c>
      <c r="G75" s="422">
        <v>498</v>
      </c>
      <c r="H75" s="422">
        <v>290</v>
      </c>
      <c r="I75" s="422">
        <v>86</v>
      </c>
      <c r="J75" s="422">
        <v>5</v>
      </c>
      <c r="K75" s="422">
        <v>1</v>
      </c>
      <c r="L75" s="422">
        <v>1</v>
      </c>
    </row>
    <row r="76" spans="1:12">
      <c r="A76" s="423" t="s">
        <v>1400</v>
      </c>
      <c r="B76" s="176">
        <v>1921</v>
      </c>
      <c r="C76" s="176">
        <v>11</v>
      </c>
      <c r="D76" s="176">
        <v>288</v>
      </c>
      <c r="E76" s="176">
        <v>492</v>
      </c>
      <c r="F76" s="176">
        <v>443</v>
      </c>
      <c r="G76" s="176">
        <v>400</v>
      </c>
      <c r="H76" s="176">
        <v>218</v>
      </c>
      <c r="I76" s="176">
        <v>65</v>
      </c>
      <c r="J76" s="176">
        <v>3</v>
      </c>
      <c r="K76" s="176">
        <v>1</v>
      </c>
      <c r="L76" s="176">
        <v>0</v>
      </c>
    </row>
    <row r="77" spans="1:12">
      <c r="A77" s="423" t="s">
        <v>1399</v>
      </c>
      <c r="B77" s="176">
        <v>566</v>
      </c>
      <c r="C77" s="176">
        <v>3</v>
      </c>
      <c r="D77" s="176">
        <v>81</v>
      </c>
      <c r="E77" s="176">
        <v>158</v>
      </c>
      <c r="F77" s="176">
        <v>130</v>
      </c>
      <c r="G77" s="176">
        <v>98</v>
      </c>
      <c r="H77" s="176">
        <v>72</v>
      </c>
      <c r="I77" s="176">
        <v>21</v>
      </c>
      <c r="J77" s="176">
        <v>2</v>
      </c>
      <c r="K77" s="176">
        <v>0</v>
      </c>
      <c r="L77" s="176">
        <v>1</v>
      </c>
    </row>
    <row r="78" spans="1:12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</row>
    <row r="79" spans="1:12">
      <c r="A79" s="421" t="s">
        <v>1398</v>
      </c>
      <c r="B79" s="422">
        <v>5619</v>
      </c>
      <c r="C79" s="422">
        <v>22</v>
      </c>
      <c r="D79" s="422">
        <v>851</v>
      </c>
      <c r="E79" s="422">
        <v>1373</v>
      </c>
      <c r="F79" s="422">
        <v>1279</v>
      </c>
      <c r="G79" s="422">
        <v>1129</v>
      </c>
      <c r="H79" s="422">
        <v>727</v>
      </c>
      <c r="I79" s="422">
        <v>233</v>
      </c>
      <c r="J79" s="422">
        <v>5</v>
      </c>
      <c r="K79" s="422">
        <v>0</v>
      </c>
      <c r="L79" s="422">
        <v>0</v>
      </c>
    </row>
    <row r="80" spans="1:12">
      <c r="A80" s="423" t="s">
        <v>1397</v>
      </c>
      <c r="B80" s="176">
        <v>2773</v>
      </c>
      <c r="C80" s="176">
        <v>9</v>
      </c>
      <c r="D80" s="176">
        <v>420</v>
      </c>
      <c r="E80" s="176">
        <v>702</v>
      </c>
      <c r="F80" s="176">
        <v>627</v>
      </c>
      <c r="G80" s="176">
        <v>550</v>
      </c>
      <c r="H80" s="176">
        <v>349</v>
      </c>
      <c r="I80" s="176">
        <v>114</v>
      </c>
      <c r="J80" s="176">
        <v>2</v>
      </c>
      <c r="K80" s="176">
        <v>0</v>
      </c>
      <c r="L80" s="176">
        <v>0</v>
      </c>
    </row>
    <row r="81" spans="1:12">
      <c r="A81" s="423" t="s">
        <v>1396</v>
      </c>
      <c r="B81" s="176">
        <v>1111</v>
      </c>
      <c r="C81" s="176">
        <v>6</v>
      </c>
      <c r="D81" s="176">
        <v>158</v>
      </c>
      <c r="E81" s="176">
        <v>265</v>
      </c>
      <c r="F81" s="176">
        <v>261</v>
      </c>
      <c r="G81" s="176">
        <v>229</v>
      </c>
      <c r="H81" s="176">
        <v>151</v>
      </c>
      <c r="I81" s="176">
        <v>39</v>
      </c>
      <c r="J81" s="176">
        <v>2</v>
      </c>
      <c r="K81" s="176">
        <v>0</v>
      </c>
      <c r="L81" s="176">
        <v>0</v>
      </c>
    </row>
    <row r="82" spans="1:12">
      <c r="A82" s="423" t="s">
        <v>1395</v>
      </c>
      <c r="B82" s="176">
        <v>1644</v>
      </c>
      <c r="C82" s="176">
        <v>7</v>
      </c>
      <c r="D82" s="176">
        <v>262</v>
      </c>
      <c r="E82" s="176">
        <v>388</v>
      </c>
      <c r="F82" s="176">
        <v>372</v>
      </c>
      <c r="G82" s="176">
        <v>328</v>
      </c>
      <c r="H82" s="176">
        <v>211</v>
      </c>
      <c r="I82" s="176">
        <v>75</v>
      </c>
      <c r="J82" s="176">
        <v>1</v>
      </c>
      <c r="K82" s="176">
        <v>0</v>
      </c>
      <c r="L82" s="176">
        <v>0</v>
      </c>
    </row>
    <row r="83" spans="1:12">
      <c r="A83" s="423" t="s">
        <v>1394</v>
      </c>
      <c r="B83" s="176">
        <v>91</v>
      </c>
      <c r="C83" s="176">
        <v>0</v>
      </c>
      <c r="D83" s="176">
        <v>11</v>
      </c>
      <c r="E83" s="176">
        <v>18</v>
      </c>
      <c r="F83" s="176">
        <v>19</v>
      </c>
      <c r="G83" s="176">
        <v>22</v>
      </c>
      <c r="H83" s="176">
        <v>16</v>
      </c>
      <c r="I83" s="176">
        <v>5</v>
      </c>
      <c r="J83" s="176">
        <v>0</v>
      </c>
      <c r="K83" s="176">
        <v>0</v>
      </c>
      <c r="L83" s="176">
        <v>0</v>
      </c>
    </row>
    <row r="84" spans="1:12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</row>
    <row r="85" spans="1:12">
      <c r="A85" s="421" t="s">
        <v>1393</v>
      </c>
      <c r="B85" s="422">
        <v>724</v>
      </c>
      <c r="C85" s="422">
        <v>3</v>
      </c>
      <c r="D85" s="422">
        <v>107</v>
      </c>
      <c r="E85" s="422">
        <v>191</v>
      </c>
      <c r="F85" s="422">
        <v>155</v>
      </c>
      <c r="G85" s="422">
        <v>148</v>
      </c>
      <c r="H85" s="422">
        <v>97</v>
      </c>
      <c r="I85" s="422">
        <v>22</v>
      </c>
      <c r="J85" s="422">
        <v>1</v>
      </c>
      <c r="K85" s="422">
        <v>0</v>
      </c>
      <c r="L85" s="422">
        <v>0</v>
      </c>
    </row>
    <row r="86" spans="1:12">
      <c r="A86" s="423" t="s">
        <v>1392</v>
      </c>
      <c r="B86" s="176">
        <v>443</v>
      </c>
      <c r="C86" s="176">
        <v>1</v>
      </c>
      <c r="D86" s="176">
        <v>68</v>
      </c>
      <c r="E86" s="176">
        <v>110</v>
      </c>
      <c r="F86" s="176">
        <v>91</v>
      </c>
      <c r="G86" s="176">
        <v>93</v>
      </c>
      <c r="H86" s="176">
        <v>67</v>
      </c>
      <c r="I86" s="176">
        <v>13</v>
      </c>
      <c r="J86" s="176">
        <v>0</v>
      </c>
      <c r="K86" s="176">
        <v>0</v>
      </c>
      <c r="L86" s="176">
        <v>0</v>
      </c>
    </row>
    <row r="87" spans="1:12">
      <c r="A87" s="423" t="s">
        <v>1391</v>
      </c>
      <c r="B87" s="176">
        <v>211</v>
      </c>
      <c r="C87" s="176">
        <v>2</v>
      </c>
      <c r="D87" s="176">
        <v>26</v>
      </c>
      <c r="E87" s="176">
        <v>65</v>
      </c>
      <c r="F87" s="176">
        <v>49</v>
      </c>
      <c r="G87" s="176">
        <v>42</v>
      </c>
      <c r="H87" s="176">
        <v>21</v>
      </c>
      <c r="I87" s="176">
        <v>5</v>
      </c>
      <c r="J87" s="176">
        <v>1</v>
      </c>
      <c r="K87" s="176">
        <v>0</v>
      </c>
      <c r="L87" s="176">
        <v>0</v>
      </c>
    </row>
    <row r="88" spans="1:12">
      <c r="A88" s="423" t="s">
        <v>1390</v>
      </c>
      <c r="B88" s="176">
        <v>28</v>
      </c>
      <c r="C88" s="176">
        <v>0</v>
      </c>
      <c r="D88" s="176">
        <v>6</v>
      </c>
      <c r="E88" s="176">
        <v>5</v>
      </c>
      <c r="F88" s="176">
        <v>5</v>
      </c>
      <c r="G88" s="176">
        <v>6</v>
      </c>
      <c r="H88" s="176">
        <v>4</v>
      </c>
      <c r="I88" s="176">
        <v>2</v>
      </c>
      <c r="J88" s="176">
        <v>0</v>
      </c>
      <c r="K88" s="176">
        <v>0</v>
      </c>
      <c r="L88" s="176">
        <v>0</v>
      </c>
    </row>
    <row r="89" spans="1:12">
      <c r="A89" s="423" t="s">
        <v>1389</v>
      </c>
      <c r="B89" s="176">
        <v>42</v>
      </c>
      <c r="C89" s="176">
        <v>0</v>
      </c>
      <c r="D89" s="176">
        <v>7</v>
      </c>
      <c r="E89" s="176">
        <v>11</v>
      </c>
      <c r="F89" s="176">
        <v>10</v>
      </c>
      <c r="G89" s="176">
        <v>7</v>
      </c>
      <c r="H89" s="176">
        <v>5</v>
      </c>
      <c r="I89" s="176">
        <v>2</v>
      </c>
      <c r="J89" s="176">
        <v>0</v>
      </c>
      <c r="K89" s="176">
        <v>0</v>
      </c>
      <c r="L89" s="176">
        <v>0</v>
      </c>
    </row>
    <row r="90" spans="1:12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</row>
    <row r="91" spans="1:12">
      <c r="A91" s="421" t="s">
        <v>1388</v>
      </c>
      <c r="B91" s="422">
        <v>1009</v>
      </c>
      <c r="C91" s="422">
        <v>2</v>
      </c>
      <c r="D91" s="422">
        <v>103</v>
      </c>
      <c r="E91" s="422">
        <v>221</v>
      </c>
      <c r="F91" s="422">
        <v>265</v>
      </c>
      <c r="G91" s="422">
        <v>239</v>
      </c>
      <c r="H91" s="422">
        <v>147</v>
      </c>
      <c r="I91" s="422">
        <v>32</v>
      </c>
      <c r="J91" s="422">
        <v>0</v>
      </c>
      <c r="K91" s="422">
        <v>0</v>
      </c>
      <c r="L91" s="422">
        <v>0</v>
      </c>
    </row>
    <row r="92" spans="1:12">
      <c r="A92" s="423" t="s">
        <v>1387</v>
      </c>
      <c r="B92" s="176">
        <v>824</v>
      </c>
      <c r="C92" s="176">
        <v>2</v>
      </c>
      <c r="D92" s="176">
        <v>78</v>
      </c>
      <c r="E92" s="176">
        <v>168</v>
      </c>
      <c r="F92" s="176">
        <v>216</v>
      </c>
      <c r="G92" s="176">
        <v>209</v>
      </c>
      <c r="H92" s="176">
        <v>125</v>
      </c>
      <c r="I92" s="176">
        <v>26</v>
      </c>
      <c r="J92" s="176">
        <v>0</v>
      </c>
      <c r="K92" s="176">
        <v>0</v>
      </c>
      <c r="L92" s="176">
        <v>0</v>
      </c>
    </row>
    <row r="93" spans="1:12">
      <c r="A93" s="423" t="s">
        <v>1386</v>
      </c>
      <c r="B93" s="176">
        <v>11</v>
      </c>
      <c r="C93" s="176">
        <v>0</v>
      </c>
      <c r="D93" s="176">
        <v>0</v>
      </c>
      <c r="E93" s="176">
        <v>2</v>
      </c>
      <c r="F93" s="176">
        <v>4</v>
      </c>
      <c r="G93" s="176">
        <v>1</v>
      </c>
      <c r="H93" s="176">
        <v>4</v>
      </c>
      <c r="I93" s="176">
        <v>0</v>
      </c>
      <c r="J93" s="176">
        <v>0</v>
      </c>
      <c r="K93" s="176">
        <v>0</v>
      </c>
      <c r="L93" s="176">
        <v>0</v>
      </c>
    </row>
    <row r="94" spans="1:12">
      <c r="A94" s="423" t="s">
        <v>1385</v>
      </c>
      <c r="B94" s="176">
        <v>31</v>
      </c>
      <c r="C94" s="176">
        <v>0</v>
      </c>
      <c r="D94" s="176">
        <v>3</v>
      </c>
      <c r="E94" s="176">
        <v>9</v>
      </c>
      <c r="F94" s="176">
        <v>7</v>
      </c>
      <c r="G94" s="176">
        <v>5</v>
      </c>
      <c r="H94" s="176">
        <v>5</v>
      </c>
      <c r="I94" s="176">
        <v>2</v>
      </c>
      <c r="J94" s="176">
        <v>0</v>
      </c>
      <c r="K94" s="176">
        <v>0</v>
      </c>
      <c r="L94" s="176">
        <v>0</v>
      </c>
    </row>
    <row r="95" spans="1:12">
      <c r="A95" s="423" t="s">
        <v>1384</v>
      </c>
      <c r="B95" s="176">
        <v>143</v>
      </c>
      <c r="C95" s="176">
        <v>0</v>
      </c>
      <c r="D95" s="176">
        <v>22</v>
      </c>
      <c r="E95" s="176">
        <v>42</v>
      </c>
      <c r="F95" s="176">
        <v>38</v>
      </c>
      <c r="G95" s="176">
        <v>24</v>
      </c>
      <c r="H95" s="176">
        <v>13</v>
      </c>
      <c r="I95" s="176">
        <v>4</v>
      </c>
      <c r="J95" s="176">
        <v>0</v>
      </c>
      <c r="K95" s="176">
        <v>0</v>
      </c>
      <c r="L95" s="176">
        <v>0</v>
      </c>
    </row>
    <row r="96" spans="1:12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</row>
    <row r="97" spans="1:12">
      <c r="A97" s="424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</row>
  </sheetData>
  <mergeCells count="4">
    <mergeCell ref="B2:K2"/>
    <mergeCell ref="B3:K3"/>
    <mergeCell ref="B5:K5"/>
    <mergeCell ref="C7:K7"/>
  </mergeCells>
  <hyperlinks>
    <hyperlink ref="A1" location="Indice!A32" display="Volver "/>
  </hyperlinks>
  <pageMargins left="0.7" right="0.7" top="0.75" bottom="0.75" header="0.3" footer="0.3"/>
  <pageSetup scale="85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L97"/>
  <sheetViews>
    <sheetView showGridLines="0" showRowColHeaders="0" workbookViewId="0"/>
  </sheetViews>
  <sheetFormatPr baseColWidth="10" defaultColWidth="8.88671875" defaultRowHeight="13.2"/>
  <cols>
    <col min="1" max="1" width="20.33203125" style="383" bestFit="1" customWidth="1"/>
    <col min="2" max="2" width="5.6640625" style="383" bestFit="1" customWidth="1"/>
    <col min="3" max="3" width="9.88671875" style="383" bestFit="1" customWidth="1"/>
    <col min="4" max="10" width="7" style="383" bestFit="1" customWidth="1"/>
    <col min="11" max="11" width="8.6640625" style="383" bestFit="1" customWidth="1"/>
    <col min="12" max="12" width="11.44140625" style="383" bestFit="1" customWidth="1"/>
    <col min="13" max="256" width="8.88671875" style="383"/>
    <col min="257" max="257" width="20.33203125" style="383" bestFit="1" customWidth="1"/>
    <col min="258" max="258" width="5.6640625" style="383" bestFit="1" customWidth="1"/>
    <col min="259" max="259" width="9.88671875" style="383" bestFit="1" customWidth="1"/>
    <col min="260" max="266" width="7" style="383" bestFit="1" customWidth="1"/>
    <col min="267" max="267" width="8.6640625" style="383" bestFit="1" customWidth="1"/>
    <col min="268" max="268" width="11.44140625" style="383" bestFit="1" customWidth="1"/>
    <col min="269" max="512" width="8.88671875" style="383"/>
    <col min="513" max="513" width="20.33203125" style="383" bestFit="1" customWidth="1"/>
    <col min="514" max="514" width="5.6640625" style="383" bestFit="1" customWidth="1"/>
    <col min="515" max="515" width="9.88671875" style="383" bestFit="1" customWidth="1"/>
    <col min="516" max="522" width="7" style="383" bestFit="1" customWidth="1"/>
    <col min="523" max="523" width="8.6640625" style="383" bestFit="1" customWidth="1"/>
    <col min="524" max="524" width="11.44140625" style="383" bestFit="1" customWidth="1"/>
    <col min="525" max="768" width="8.88671875" style="383"/>
    <col min="769" max="769" width="20.33203125" style="383" bestFit="1" customWidth="1"/>
    <col min="770" max="770" width="5.6640625" style="383" bestFit="1" customWidth="1"/>
    <col min="771" max="771" width="9.88671875" style="383" bestFit="1" customWidth="1"/>
    <col min="772" max="778" width="7" style="383" bestFit="1" customWidth="1"/>
    <col min="779" max="779" width="8.6640625" style="383" bestFit="1" customWidth="1"/>
    <col min="780" max="780" width="11.44140625" style="383" bestFit="1" customWidth="1"/>
    <col min="781" max="1024" width="8.88671875" style="383"/>
    <col min="1025" max="1025" width="20.33203125" style="383" bestFit="1" customWidth="1"/>
    <col min="1026" max="1026" width="5.6640625" style="383" bestFit="1" customWidth="1"/>
    <col min="1027" max="1027" width="9.88671875" style="383" bestFit="1" customWidth="1"/>
    <col min="1028" max="1034" width="7" style="383" bestFit="1" customWidth="1"/>
    <col min="1035" max="1035" width="8.6640625" style="383" bestFit="1" customWidth="1"/>
    <col min="1036" max="1036" width="11.44140625" style="383" bestFit="1" customWidth="1"/>
    <col min="1037" max="1280" width="8.88671875" style="383"/>
    <col min="1281" max="1281" width="20.33203125" style="383" bestFit="1" customWidth="1"/>
    <col min="1282" max="1282" width="5.6640625" style="383" bestFit="1" customWidth="1"/>
    <col min="1283" max="1283" width="9.88671875" style="383" bestFit="1" customWidth="1"/>
    <col min="1284" max="1290" width="7" style="383" bestFit="1" customWidth="1"/>
    <col min="1291" max="1291" width="8.6640625" style="383" bestFit="1" customWidth="1"/>
    <col min="1292" max="1292" width="11.44140625" style="383" bestFit="1" customWidth="1"/>
    <col min="1293" max="1536" width="8.88671875" style="383"/>
    <col min="1537" max="1537" width="20.33203125" style="383" bestFit="1" customWidth="1"/>
    <col min="1538" max="1538" width="5.6640625" style="383" bestFit="1" customWidth="1"/>
    <col min="1539" max="1539" width="9.88671875" style="383" bestFit="1" customWidth="1"/>
    <col min="1540" max="1546" width="7" style="383" bestFit="1" customWidth="1"/>
    <col min="1547" max="1547" width="8.6640625" style="383" bestFit="1" customWidth="1"/>
    <col min="1548" max="1548" width="11.44140625" style="383" bestFit="1" customWidth="1"/>
    <col min="1549" max="1792" width="8.88671875" style="383"/>
    <col min="1793" max="1793" width="20.33203125" style="383" bestFit="1" customWidth="1"/>
    <col min="1794" max="1794" width="5.6640625" style="383" bestFit="1" customWidth="1"/>
    <col min="1795" max="1795" width="9.88671875" style="383" bestFit="1" customWidth="1"/>
    <col min="1796" max="1802" width="7" style="383" bestFit="1" customWidth="1"/>
    <col min="1803" max="1803" width="8.6640625" style="383" bestFit="1" customWidth="1"/>
    <col min="1804" max="1804" width="11.44140625" style="383" bestFit="1" customWidth="1"/>
    <col min="1805" max="2048" width="8.88671875" style="383"/>
    <col min="2049" max="2049" width="20.33203125" style="383" bestFit="1" customWidth="1"/>
    <col min="2050" max="2050" width="5.6640625" style="383" bestFit="1" customWidth="1"/>
    <col min="2051" max="2051" width="9.88671875" style="383" bestFit="1" customWidth="1"/>
    <col min="2052" max="2058" width="7" style="383" bestFit="1" customWidth="1"/>
    <col min="2059" max="2059" width="8.6640625" style="383" bestFit="1" customWidth="1"/>
    <col min="2060" max="2060" width="11.44140625" style="383" bestFit="1" customWidth="1"/>
    <col min="2061" max="2304" width="8.88671875" style="383"/>
    <col min="2305" max="2305" width="20.33203125" style="383" bestFit="1" customWidth="1"/>
    <col min="2306" max="2306" width="5.6640625" style="383" bestFit="1" customWidth="1"/>
    <col min="2307" max="2307" width="9.88671875" style="383" bestFit="1" customWidth="1"/>
    <col min="2308" max="2314" width="7" style="383" bestFit="1" customWidth="1"/>
    <col min="2315" max="2315" width="8.6640625" style="383" bestFit="1" customWidth="1"/>
    <col min="2316" max="2316" width="11.44140625" style="383" bestFit="1" customWidth="1"/>
    <col min="2317" max="2560" width="8.88671875" style="383"/>
    <col min="2561" max="2561" width="20.33203125" style="383" bestFit="1" customWidth="1"/>
    <col min="2562" max="2562" width="5.6640625" style="383" bestFit="1" customWidth="1"/>
    <col min="2563" max="2563" width="9.88671875" style="383" bestFit="1" customWidth="1"/>
    <col min="2564" max="2570" width="7" style="383" bestFit="1" customWidth="1"/>
    <col min="2571" max="2571" width="8.6640625" style="383" bestFit="1" customWidth="1"/>
    <col min="2572" max="2572" width="11.44140625" style="383" bestFit="1" customWidth="1"/>
    <col min="2573" max="2816" width="8.88671875" style="383"/>
    <col min="2817" max="2817" width="20.33203125" style="383" bestFit="1" customWidth="1"/>
    <col min="2818" max="2818" width="5.6640625" style="383" bestFit="1" customWidth="1"/>
    <col min="2819" max="2819" width="9.88671875" style="383" bestFit="1" customWidth="1"/>
    <col min="2820" max="2826" width="7" style="383" bestFit="1" customWidth="1"/>
    <col min="2827" max="2827" width="8.6640625" style="383" bestFit="1" customWidth="1"/>
    <col min="2828" max="2828" width="11.44140625" style="383" bestFit="1" customWidth="1"/>
    <col min="2829" max="3072" width="8.88671875" style="383"/>
    <col min="3073" max="3073" width="20.33203125" style="383" bestFit="1" customWidth="1"/>
    <col min="3074" max="3074" width="5.6640625" style="383" bestFit="1" customWidth="1"/>
    <col min="3075" max="3075" width="9.88671875" style="383" bestFit="1" customWidth="1"/>
    <col min="3076" max="3082" width="7" style="383" bestFit="1" customWidth="1"/>
    <col min="3083" max="3083" width="8.6640625" style="383" bestFit="1" customWidth="1"/>
    <col min="3084" max="3084" width="11.44140625" style="383" bestFit="1" customWidth="1"/>
    <col min="3085" max="3328" width="8.88671875" style="383"/>
    <col min="3329" max="3329" width="20.33203125" style="383" bestFit="1" customWidth="1"/>
    <col min="3330" max="3330" width="5.6640625" style="383" bestFit="1" customWidth="1"/>
    <col min="3331" max="3331" width="9.88671875" style="383" bestFit="1" customWidth="1"/>
    <col min="3332" max="3338" width="7" style="383" bestFit="1" customWidth="1"/>
    <col min="3339" max="3339" width="8.6640625" style="383" bestFit="1" customWidth="1"/>
    <col min="3340" max="3340" width="11.44140625" style="383" bestFit="1" customWidth="1"/>
    <col min="3341" max="3584" width="8.88671875" style="383"/>
    <col min="3585" max="3585" width="20.33203125" style="383" bestFit="1" customWidth="1"/>
    <col min="3586" max="3586" width="5.6640625" style="383" bestFit="1" customWidth="1"/>
    <col min="3587" max="3587" width="9.88671875" style="383" bestFit="1" customWidth="1"/>
    <col min="3588" max="3594" width="7" style="383" bestFit="1" customWidth="1"/>
    <col min="3595" max="3595" width="8.6640625" style="383" bestFit="1" customWidth="1"/>
    <col min="3596" max="3596" width="11.44140625" style="383" bestFit="1" customWidth="1"/>
    <col min="3597" max="3840" width="8.88671875" style="383"/>
    <col min="3841" max="3841" width="20.33203125" style="383" bestFit="1" customWidth="1"/>
    <col min="3842" max="3842" width="5.6640625" style="383" bestFit="1" customWidth="1"/>
    <col min="3843" max="3843" width="9.88671875" style="383" bestFit="1" customWidth="1"/>
    <col min="3844" max="3850" width="7" style="383" bestFit="1" customWidth="1"/>
    <col min="3851" max="3851" width="8.6640625" style="383" bestFit="1" customWidth="1"/>
    <col min="3852" max="3852" width="11.44140625" style="383" bestFit="1" customWidth="1"/>
    <col min="3853" max="4096" width="8.88671875" style="383"/>
    <col min="4097" max="4097" width="20.33203125" style="383" bestFit="1" customWidth="1"/>
    <col min="4098" max="4098" width="5.6640625" style="383" bestFit="1" customWidth="1"/>
    <col min="4099" max="4099" width="9.88671875" style="383" bestFit="1" customWidth="1"/>
    <col min="4100" max="4106" width="7" style="383" bestFit="1" customWidth="1"/>
    <col min="4107" max="4107" width="8.6640625" style="383" bestFit="1" customWidth="1"/>
    <col min="4108" max="4108" width="11.44140625" style="383" bestFit="1" customWidth="1"/>
    <col min="4109" max="4352" width="8.88671875" style="383"/>
    <col min="4353" max="4353" width="20.33203125" style="383" bestFit="1" customWidth="1"/>
    <col min="4354" max="4354" width="5.6640625" style="383" bestFit="1" customWidth="1"/>
    <col min="4355" max="4355" width="9.88671875" style="383" bestFit="1" customWidth="1"/>
    <col min="4356" max="4362" width="7" style="383" bestFit="1" customWidth="1"/>
    <col min="4363" max="4363" width="8.6640625" style="383" bestFit="1" customWidth="1"/>
    <col min="4364" max="4364" width="11.44140625" style="383" bestFit="1" customWidth="1"/>
    <col min="4365" max="4608" width="8.88671875" style="383"/>
    <col min="4609" max="4609" width="20.33203125" style="383" bestFit="1" customWidth="1"/>
    <col min="4610" max="4610" width="5.6640625" style="383" bestFit="1" customWidth="1"/>
    <col min="4611" max="4611" width="9.88671875" style="383" bestFit="1" customWidth="1"/>
    <col min="4612" max="4618" width="7" style="383" bestFit="1" customWidth="1"/>
    <col min="4619" max="4619" width="8.6640625" style="383" bestFit="1" customWidth="1"/>
    <col min="4620" max="4620" width="11.44140625" style="383" bestFit="1" customWidth="1"/>
    <col min="4621" max="4864" width="8.88671875" style="383"/>
    <col min="4865" max="4865" width="20.33203125" style="383" bestFit="1" customWidth="1"/>
    <col min="4866" max="4866" width="5.6640625" style="383" bestFit="1" customWidth="1"/>
    <col min="4867" max="4867" width="9.88671875" style="383" bestFit="1" customWidth="1"/>
    <col min="4868" max="4874" width="7" style="383" bestFit="1" customWidth="1"/>
    <col min="4875" max="4875" width="8.6640625" style="383" bestFit="1" customWidth="1"/>
    <col min="4876" max="4876" width="11.44140625" style="383" bestFit="1" customWidth="1"/>
    <col min="4877" max="5120" width="8.88671875" style="383"/>
    <col min="5121" max="5121" width="20.33203125" style="383" bestFit="1" customWidth="1"/>
    <col min="5122" max="5122" width="5.6640625" style="383" bestFit="1" customWidth="1"/>
    <col min="5123" max="5123" width="9.88671875" style="383" bestFit="1" customWidth="1"/>
    <col min="5124" max="5130" width="7" style="383" bestFit="1" customWidth="1"/>
    <col min="5131" max="5131" width="8.6640625" style="383" bestFit="1" customWidth="1"/>
    <col min="5132" max="5132" width="11.44140625" style="383" bestFit="1" customWidth="1"/>
    <col min="5133" max="5376" width="8.88671875" style="383"/>
    <col min="5377" max="5377" width="20.33203125" style="383" bestFit="1" customWidth="1"/>
    <col min="5378" max="5378" width="5.6640625" style="383" bestFit="1" customWidth="1"/>
    <col min="5379" max="5379" width="9.88671875" style="383" bestFit="1" customWidth="1"/>
    <col min="5380" max="5386" width="7" style="383" bestFit="1" customWidth="1"/>
    <col min="5387" max="5387" width="8.6640625" style="383" bestFit="1" customWidth="1"/>
    <col min="5388" max="5388" width="11.44140625" style="383" bestFit="1" customWidth="1"/>
    <col min="5389" max="5632" width="8.88671875" style="383"/>
    <col min="5633" max="5633" width="20.33203125" style="383" bestFit="1" customWidth="1"/>
    <col min="5634" max="5634" width="5.6640625" style="383" bestFit="1" customWidth="1"/>
    <col min="5635" max="5635" width="9.88671875" style="383" bestFit="1" customWidth="1"/>
    <col min="5636" max="5642" width="7" style="383" bestFit="1" customWidth="1"/>
    <col min="5643" max="5643" width="8.6640625" style="383" bestFit="1" customWidth="1"/>
    <col min="5644" max="5644" width="11.44140625" style="383" bestFit="1" customWidth="1"/>
    <col min="5645" max="5888" width="8.88671875" style="383"/>
    <col min="5889" max="5889" width="20.33203125" style="383" bestFit="1" customWidth="1"/>
    <col min="5890" max="5890" width="5.6640625" style="383" bestFit="1" customWidth="1"/>
    <col min="5891" max="5891" width="9.88671875" style="383" bestFit="1" customWidth="1"/>
    <col min="5892" max="5898" width="7" style="383" bestFit="1" customWidth="1"/>
    <col min="5899" max="5899" width="8.6640625" style="383" bestFit="1" customWidth="1"/>
    <col min="5900" max="5900" width="11.44140625" style="383" bestFit="1" customWidth="1"/>
    <col min="5901" max="6144" width="8.88671875" style="383"/>
    <col min="6145" max="6145" width="20.33203125" style="383" bestFit="1" customWidth="1"/>
    <col min="6146" max="6146" width="5.6640625" style="383" bestFit="1" customWidth="1"/>
    <col min="6147" max="6147" width="9.88671875" style="383" bestFit="1" customWidth="1"/>
    <col min="6148" max="6154" width="7" style="383" bestFit="1" customWidth="1"/>
    <col min="6155" max="6155" width="8.6640625" style="383" bestFit="1" customWidth="1"/>
    <col min="6156" max="6156" width="11.44140625" style="383" bestFit="1" customWidth="1"/>
    <col min="6157" max="6400" width="8.88671875" style="383"/>
    <col min="6401" max="6401" width="20.33203125" style="383" bestFit="1" customWidth="1"/>
    <col min="6402" max="6402" width="5.6640625" style="383" bestFit="1" customWidth="1"/>
    <col min="6403" max="6403" width="9.88671875" style="383" bestFit="1" customWidth="1"/>
    <col min="6404" max="6410" width="7" style="383" bestFit="1" customWidth="1"/>
    <col min="6411" max="6411" width="8.6640625" style="383" bestFit="1" customWidth="1"/>
    <col min="6412" max="6412" width="11.44140625" style="383" bestFit="1" customWidth="1"/>
    <col min="6413" max="6656" width="8.88671875" style="383"/>
    <col min="6657" max="6657" width="20.33203125" style="383" bestFit="1" customWidth="1"/>
    <col min="6658" max="6658" width="5.6640625" style="383" bestFit="1" customWidth="1"/>
    <col min="6659" max="6659" width="9.88671875" style="383" bestFit="1" customWidth="1"/>
    <col min="6660" max="6666" width="7" style="383" bestFit="1" customWidth="1"/>
    <col min="6667" max="6667" width="8.6640625" style="383" bestFit="1" customWidth="1"/>
    <col min="6668" max="6668" width="11.44140625" style="383" bestFit="1" customWidth="1"/>
    <col min="6669" max="6912" width="8.88671875" style="383"/>
    <col min="6913" max="6913" width="20.33203125" style="383" bestFit="1" customWidth="1"/>
    <col min="6914" max="6914" width="5.6640625" style="383" bestFit="1" customWidth="1"/>
    <col min="6915" max="6915" width="9.88671875" style="383" bestFit="1" customWidth="1"/>
    <col min="6916" max="6922" width="7" style="383" bestFit="1" customWidth="1"/>
    <col min="6923" max="6923" width="8.6640625" style="383" bestFit="1" customWidth="1"/>
    <col min="6924" max="6924" width="11.44140625" style="383" bestFit="1" customWidth="1"/>
    <col min="6925" max="7168" width="8.88671875" style="383"/>
    <col min="7169" max="7169" width="20.33203125" style="383" bestFit="1" customWidth="1"/>
    <col min="7170" max="7170" width="5.6640625" style="383" bestFit="1" customWidth="1"/>
    <col min="7171" max="7171" width="9.88671875" style="383" bestFit="1" customWidth="1"/>
    <col min="7172" max="7178" width="7" style="383" bestFit="1" customWidth="1"/>
    <col min="7179" max="7179" width="8.6640625" style="383" bestFit="1" customWidth="1"/>
    <col min="7180" max="7180" width="11.44140625" style="383" bestFit="1" customWidth="1"/>
    <col min="7181" max="7424" width="8.88671875" style="383"/>
    <col min="7425" max="7425" width="20.33203125" style="383" bestFit="1" customWidth="1"/>
    <col min="7426" max="7426" width="5.6640625" style="383" bestFit="1" customWidth="1"/>
    <col min="7427" max="7427" width="9.88671875" style="383" bestFit="1" customWidth="1"/>
    <col min="7428" max="7434" width="7" style="383" bestFit="1" customWidth="1"/>
    <col min="7435" max="7435" width="8.6640625" style="383" bestFit="1" customWidth="1"/>
    <col min="7436" max="7436" width="11.44140625" style="383" bestFit="1" customWidth="1"/>
    <col min="7437" max="7680" width="8.88671875" style="383"/>
    <col min="7681" max="7681" width="20.33203125" style="383" bestFit="1" customWidth="1"/>
    <col min="7682" max="7682" width="5.6640625" style="383" bestFit="1" customWidth="1"/>
    <col min="7683" max="7683" width="9.88671875" style="383" bestFit="1" customWidth="1"/>
    <col min="7684" max="7690" width="7" style="383" bestFit="1" customWidth="1"/>
    <col min="7691" max="7691" width="8.6640625" style="383" bestFit="1" customWidth="1"/>
    <col min="7692" max="7692" width="11.44140625" style="383" bestFit="1" customWidth="1"/>
    <col min="7693" max="7936" width="8.88671875" style="383"/>
    <col min="7937" max="7937" width="20.33203125" style="383" bestFit="1" customWidth="1"/>
    <col min="7938" max="7938" width="5.6640625" style="383" bestFit="1" customWidth="1"/>
    <col min="7939" max="7939" width="9.88671875" style="383" bestFit="1" customWidth="1"/>
    <col min="7940" max="7946" width="7" style="383" bestFit="1" customWidth="1"/>
    <col min="7947" max="7947" width="8.6640625" style="383" bestFit="1" customWidth="1"/>
    <col min="7948" max="7948" width="11.44140625" style="383" bestFit="1" customWidth="1"/>
    <col min="7949" max="8192" width="8.88671875" style="383"/>
    <col min="8193" max="8193" width="20.33203125" style="383" bestFit="1" customWidth="1"/>
    <col min="8194" max="8194" width="5.6640625" style="383" bestFit="1" customWidth="1"/>
    <col min="8195" max="8195" width="9.88671875" style="383" bestFit="1" customWidth="1"/>
    <col min="8196" max="8202" width="7" style="383" bestFit="1" customWidth="1"/>
    <col min="8203" max="8203" width="8.6640625" style="383" bestFit="1" customWidth="1"/>
    <col min="8204" max="8204" width="11.44140625" style="383" bestFit="1" customWidth="1"/>
    <col min="8205" max="8448" width="8.88671875" style="383"/>
    <col min="8449" max="8449" width="20.33203125" style="383" bestFit="1" customWidth="1"/>
    <col min="8450" max="8450" width="5.6640625" style="383" bestFit="1" customWidth="1"/>
    <col min="8451" max="8451" width="9.88671875" style="383" bestFit="1" customWidth="1"/>
    <col min="8452" max="8458" width="7" style="383" bestFit="1" customWidth="1"/>
    <col min="8459" max="8459" width="8.6640625" style="383" bestFit="1" customWidth="1"/>
    <col min="8460" max="8460" width="11.44140625" style="383" bestFit="1" customWidth="1"/>
    <col min="8461" max="8704" width="8.88671875" style="383"/>
    <col min="8705" max="8705" width="20.33203125" style="383" bestFit="1" customWidth="1"/>
    <col min="8706" max="8706" width="5.6640625" style="383" bestFit="1" customWidth="1"/>
    <col min="8707" max="8707" width="9.88671875" style="383" bestFit="1" customWidth="1"/>
    <col min="8708" max="8714" width="7" style="383" bestFit="1" customWidth="1"/>
    <col min="8715" max="8715" width="8.6640625" style="383" bestFit="1" customWidth="1"/>
    <col min="8716" max="8716" width="11.44140625" style="383" bestFit="1" customWidth="1"/>
    <col min="8717" max="8960" width="8.88671875" style="383"/>
    <col min="8961" max="8961" width="20.33203125" style="383" bestFit="1" customWidth="1"/>
    <col min="8962" max="8962" width="5.6640625" style="383" bestFit="1" customWidth="1"/>
    <col min="8963" max="8963" width="9.88671875" style="383" bestFit="1" customWidth="1"/>
    <col min="8964" max="8970" width="7" style="383" bestFit="1" customWidth="1"/>
    <col min="8971" max="8971" width="8.6640625" style="383" bestFit="1" customWidth="1"/>
    <col min="8972" max="8972" width="11.44140625" style="383" bestFit="1" customWidth="1"/>
    <col min="8973" max="9216" width="8.88671875" style="383"/>
    <col min="9217" max="9217" width="20.33203125" style="383" bestFit="1" customWidth="1"/>
    <col min="9218" max="9218" width="5.6640625" style="383" bestFit="1" customWidth="1"/>
    <col min="9219" max="9219" width="9.88671875" style="383" bestFit="1" customWidth="1"/>
    <col min="9220" max="9226" width="7" style="383" bestFit="1" customWidth="1"/>
    <col min="9227" max="9227" width="8.6640625" style="383" bestFit="1" customWidth="1"/>
    <col min="9228" max="9228" width="11.44140625" style="383" bestFit="1" customWidth="1"/>
    <col min="9229" max="9472" width="8.88671875" style="383"/>
    <col min="9473" max="9473" width="20.33203125" style="383" bestFit="1" customWidth="1"/>
    <col min="9474" max="9474" width="5.6640625" style="383" bestFit="1" customWidth="1"/>
    <col min="9475" max="9475" width="9.88671875" style="383" bestFit="1" customWidth="1"/>
    <col min="9476" max="9482" width="7" style="383" bestFit="1" customWidth="1"/>
    <col min="9483" max="9483" width="8.6640625" style="383" bestFit="1" customWidth="1"/>
    <col min="9484" max="9484" width="11.44140625" style="383" bestFit="1" customWidth="1"/>
    <col min="9485" max="9728" width="8.88671875" style="383"/>
    <col min="9729" max="9729" width="20.33203125" style="383" bestFit="1" customWidth="1"/>
    <col min="9730" max="9730" width="5.6640625" style="383" bestFit="1" customWidth="1"/>
    <col min="9731" max="9731" width="9.88671875" style="383" bestFit="1" customWidth="1"/>
    <col min="9732" max="9738" width="7" style="383" bestFit="1" customWidth="1"/>
    <col min="9739" max="9739" width="8.6640625" style="383" bestFit="1" customWidth="1"/>
    <col min="9740" max="9740" width="11.44140625" style="383" bestFit="1" customWidth="1"/>
    <col min="9741" max="9984" width="8.88671875" style="383"/>
    <col min="9985" max="9985" width="20.33203125" style="383" bestFit="1" customWidth="1"/>
    <col min="9986" max="9986" width="5.6640625" style="383" bestFit="1" customWidth="1"/>
    <col min="9987" max="9987" width="9.88671875" style="383" bestFit="1" customWidth="1"/>
    <col min="9988" max="9994" width="7" style="383" bestFit="1" customWidth="1"/>
    <col min="9995" max="9995" width="8.6640625" style="383" bestFit="1" customWidth="1"/>
    <col min="9996" max="9996" width="11.44140625" style="383" bestFit="1" customWidth="1"/>
    <col min="9997" max="10240" width="8.88671875" style="383"/>
    <col min="10241" max="10241" width="20.33203125" style="383" bestFit="1" customWidth="1"/>
    <col min="10242" max="10242" width="5.6640625" style="383" bestFit="1" customWidth="1"/>
    <col min="10243" max="10243" width="9.88671875" style="383" bestFit="1" customWidth="1"/>
    <col min="10244" max="10250" width="7" style="383" bestFit="1" customWidth="1"/>
    <col min="10251" max="10251" width="8.6640625" style="383" bestFit="1" customWidth="1"/>
    <col min="10252" max="10252" width="11.44140625" style="383" bestFit="1" customWidth="1"/>
    <col min="10253" max="10496" width="8.88671875" style="383"/>
    <col min="10497" max="10497" width="20.33203125" style="383" bestFit="1" customWidth="1"/>
    <col min="10498" max="10498" width="5.6640625" style="383" bestFit="1" customWidth="1"/>
    <col min="10499" max="10499" width="9.88671875" style="383" bestFit="1" customWidth="1"/>
    <col min="10500" max="10506" width="7" style="383" bestFit="1" customWidth="1"/>
    <col min="10507" max="10507" width="8.6640625" style="383" bestFit="1" customWidth="1"/>
    <col min="10508" max="10508" width="11.44140625" style="383" bestFit="1" customWidth="1"/>
    <col min="10509" max="10752" width="8.88671875" style="383"/>
    <col min="10753" max="10753" width="20.33203125" style="383" bestFit="1" customWidth="1"/>
    <col min="10754" max="10754" width="5.6640625" style="383" bestFit="1" customWidth="1"/>
    <col min="10755" max="10755" width="9.88671875" style="383" bestFit="1" customWidth="1"/>
    <col min="10756" max="10762" width="7" style="383" bestFit="1" customWidth="1"/>
    <col min="10763" max="10763" width="8.6640625" style="383" bestFit="1" customWidth="1"/>
    <col min="10764" max="10764" width="11.44140625" style="383" bestFit="1" customWidth="1"/>
    <col min="10765" max="11008" width="8.88671875" style="383"/>
    <col min="11009" max="11009" width="20.33203125" style="383" bestFit="1" customWidth="1"/>
    <col min="11010" max="11010" width="5.6640625" style="383" bestFit="1" customWidth="1"/>
    <col min="11011" max="11011" width="9.88671875" style="383" bestFit="1" customWidth="1"/>
    <col min="11012" max="11018" width="7" style="383" bestFit="1" customWidth="1"/>
    <col min="11019" max="11019" width="8.6640625" style="383" bestFit="1" customWidth="1"/>
    <col min="11020" max="11020" width="11.44140625" style="383" bestFit="1" customWidth="1"/>
    <col min="11021" max="11264" width="8.88671875" style="383"/>
    <col min="11265" max="11265" width="20.33203125" style="383" bestFit="1" customWidth="1"/>
    <col min="11266" max="11266" width="5.6640625" style="383" bestFit="1" customWidth="1"/>
    <col min="11267" max="11267" width="9.88671875" style="383" bestFit="1" customWidth="1"/>
    <col min="11268" max="11274" width="7" style="383" bestFit="1" customWidth="1"/>
    <col min="11275" max="11275" width="8.6640625" style="383" bestFit="1" customWidth="1"/>
    <col min="11276" max="11276" width="11.44140625" style="383" bestFit="1" customWidth="1"/>
    <col min="11277" max="11520" width="8.88671875" style="383"/>
    <col min="11521" max="11521" width="20.33203125" style="383" bestFit="1" customWidth="1"/>
    <col min="11522" max="11522" width="5.6640625" style="383" bestFit="1" customWidth="1"/>
    <col min="11523" max="11523" width="9.88671875" style="383" bestFit="1" customWidth="1"/>
    <col min="11524" max="11530" width="7" style="383" bestFit="1" customWidth="1"/>
    <col min="11531" max="11531" width="8.6640625" style="383" bestFit="1" customWidth="1"/>
    <col min="11532" max="11532" width="11.44140625" style="383" bestFit="1" customWidth="1"/>
    <col min="11533" max="11776" width="8.88671875" style="383"/>
    <col min="11777" max="11777" width="20.33203125" style="383" bestFit="1" customWidth="1"/>
    <col min="11778" max="11778" width="5.6640625" style="383" bestFit="1" customWidth="1"/>
    <col min="11779" max="11779" width="9.88671875" style="383" bestFit="1" customWidth="1"/>
    <col min="11780" max="11786" width="7" style="383" bestFit="1" customWidth="1"/>
    <col min="11787" max="11787" width="8.6640625" style="383" bestFit="1" customWidth="1"/>
    <col min="11788" max="11788" width="11.44140625" style="383" bestFit="1" customWidth="1"/>
    <col min="11789" max="12032" width="8.88671875" style="383"/>
    <col min="12033" max="12033" width="20.33203125" style="383" bestFit="1" customWidth="1"/>
    <col min="12034" max="12034" width="5.6640625" style="383" bestFit="1" customWidth="1"/>
    <col min="12035" max="12035" width="9.88671875" style="383" bestFit="1" customWidth="1"/>
    <col min="12036" max="12042" width="7" style="383" bestFit="1" customWidth="1"/>
    <col min="12043" max="12043" width="8.6640625" style="383" bestFit="1" customWidth="1"/>
    <col min="12044" max="12044" width="11.44140625" style="383" bestFit="1" customWidth="1"/>
    <col min="12045" max="12288" width="8.88671875" style="383"/>
    <col min="12289" max="12289" width="20.33203125" style="383" bestFit="1" customWidth="1"/>
    <col min="12290" max="12290" width="5.6640625" style="383" bestFit="1" customWidth="1"/>
    <col min="12291" max="12291" width="9.88671875" style="383" bestFit="1" customWidth="1"/>
    <col min="12292" max="12298" width="7" style="383" bestFit="1" customWidth="1"/>
    <col min="12299" max="12299" width="8.6640625" style="383" bestFit="1" customWidth="1"/>
    <col min="12300" max="12300" width="11.44140625" style="383" bestFit="1" customWidth="1"/>
    <col min="12301" max="12544" width="8.88671875" style="383"/>
    <col min="12545" max="12545" width="20.33203125" style="383" bestFit="1" customWidth="1"/>
    <col min="12546" max="12546" width="5.6640625" style="383" bestFit="1" customWidth="1"/>
    <col min="12547" max="12547" width="9.88671875" style="383" bestFit="1" customWidth="1"/>
    <col min="12548" max="12554" width="7" style="383" bestFit="1" customWidth="1"/>
    <col min="12555" max="12555" width="8.6640625" style="383" bestFit="1" customWidth="1"/>
    <col min="12556" max="12556" width="11.44140625" style="383" bestFit="1" customWidth="1"/>
    <col min="12557" max="12800" width="8.88671875" style="383"/>
    <col min="12801" max="12801" width="20.33203125" style="383" bestFit="1" customWidth="1"/>
    <col min="12802" max="12802" width="5.6640625" style="383" bestFit="1" customWidth="1"/>
    <col min="12803" max="12803" width="9.88671875" style="383" bestFit="1" customWidth="1"/>
    <col min="12804" max="12810" width="7" style="383" bestFit="1" customWidth="1"/>
    <col min="12811" max="12811" width="8.6640625" style="383" bestFit="1" customWidth="1"/>
    <col min="12812" max="12812" width="11.44140625" style="383" bestFit="1" customWidth="1"/>
    <col min="12813" max="13056" width="8.88671875" style="383"/>
    <col min="13057" max="13057" width="20.33203125" style="383" bestFit="1" customWidth="1"/>
    <col min="13058" max="13058" width="5.6640625" style="383" bestFit="1" customWidth="1"/>
    <col min="13059" max="13059" width="9.88671875" style="383" bestFit="1" customWidth="1"/>
    <col min="13060" max="13066" width="7" style="383" bestFit="1" customWidth="1"/>
    <col min="13067" max="13067" width="8.6640625" style="383" bestFit="1" customWidth="1"/>
    <col min="13068" max="13068" width="11.44140625" style="383" bestFit="1" customWidth="1"/>
    <col min="13069" max="13312" width="8.88671875" style="383"/>
    <col min="13313" max="13313" width="20.33203125" style="383" bestFit="1" customWidth="1"/>
    <col min="13314" max="13314" width="5.6640625" style="383" bestFit="1" customWidth="1"/>
    <col min="13315" max="13315" width="9.88671875" style="383" bestFit="1" customWidth="1"/>
    <col min="13316" max="13322" width="7" style="383" bestFit="1" customWidth="1"/>
    <col min="13323" max="13323" width="8.6640625" style="383" bestFit="1" customWidth="1"/>
    <col min="13324" max="13324" width="11.44140625" style="383" bestFit="1" customWidth="1"/>
    <col min="13325" max="13568" width="8.88671875" style="383"/>
    <col min="13569" max="13569" width="20.33203125" style="383" bestFit="1" customWidth="1"/>
    <col min="13570" max="13570" width="5.6640625" style="383" bestFit="1" customWidth="1"/>
    <col min="13571" max="13571" width="9.88671875" style="383" bestFit="1" customWidth="1"/>
    <col min="13572" max="13578" width="7" style="383" bestFit="1" customWidth="1"/>
    <col min="13579" max="13579" width="8.6640625" style="383" bestFit="1" customWidth="1"/>
    <col min="13580" max="13580" width="11.44140625" style="383" bestFit="1" customWidth="1"/>
    <col min="13581" max="13824" width="8.88671875" style="383"/>
    <col min="13825" max="13825" width="20.33203125" style="383" bestFit="1" customWidth="1"/>
    <col min="13826" max="13826" width="5.6640625" style="383" bestFit="1" customWidth="1"/>
    <col min="13827" max="13827" width="9.88671875" style="383" bestFit="1" customWidth="1"/>
    <col min="13828" max="13834" width="7" style="383" bestFit="1" customWidth="1"/>
    <col min="13835" max="13835" width="8.6640625" style="383" bestFit="1" customWidth="1"/>
    <col min="13836" max="13836" width="11.44140625" style="383" bestFit="1" customWidth="1"/>
    <col min="13837" max="14080" width="8.88671875" style="383"/>
    <col min="14081" max="14081" width="20.33203125" style="383" bestFit="1" customWidth="1"/>
    <col min="14082" max="14082" width="5.6640625" style="383" bestFit="1" customWidth="1"/>
    <col min="14083" max="14083" width="9.88671875" style="383" bestFit="1" customWidth="1"/>
    <col min="14084" max="14090" width="7" style="383" bestFit="1" customWidth="1"/>
    <col min="14091" max="14091" width="8.6640625" style="383" bestFit="1" customWidth="1"/>
    <col min="14092" max="14092" width="11.44140625" style="383" bestFit="1" customWidth="1"/>
    <col min="14093" max="14336" width="8.88671875" style="383"/>
    <col min="14337" max="14337" width="20.33203125" style="383" bestFit="1" customWidth="1"/>
    <col min="14338" max="14338" width="5.6640625" style="383" bestFit="1" customWidth="1"/>
    <col min="14339" max="14339" width="9.88671875" style="383" bestFit="1" customWidth="1"/>
    <col min="14340" max="14346" width="7" style="383" bestFit="1" customWidth="1"/>
    <col min="14347" max="14347" width="8.6640625" style="383" bestFit="1" customWidth="1"/>
    <col min="14348" max="14348" width="11.44140625" style="383" bestFit="1" customWidth="1"/>
    <col min="14349" max="14592" width="8.88671875" style="383"/>
    <col min="14593" max="14593" width="20.33203125" style="383" bestFit="1" customWidth="1"/>
    <col min="14594" max="14594" width="5.6640625" style="383" bestFit="1" customWidth="1"/>
    <col min="14595" max="14595" width="9.88671875" style="383" bestFit="1" customWidth="1"/>
    <col min="14596" max="14602" width="7" style="383" bestFit="1" customWidth="1"/>
    <col min="14603" max="14603" width="8.6640625" style="383" bestFit="1" customWidth="1"/>
    <col min="14604" max="14604" width="11.44140625" style="383" bestFit="1" customWidth="1"/>
    <col min="14605" max="14848" width="8.88671875" style="383"/>
    <col min="14849" max="14849" width="20.33203125" style="383" bestFit="1" customWidth="1"/>
    <col min="14850" max="14850" width="5.6640625" style="383" bestFit="1" customWidth="1"/>
    <col min="14851" max="14851" width="9.88671875" style="383" bestFit="1" customWidth="1"/>
    <col min="14852" max="14858" width="7" style="383" bestFit="1" customWidth="1"/>
    <col min="14859" max="14859" width="8.6640625" style="383" bestFit="1" customWidth="1"/>
    <col min="14860" max="14860" width="11.44140625" style="383" bestFit="1" customWidth="1"/>
    <col min="14861" max="15104" width="8.88671875" style="383"/>
    <col min="15105" max="15105" width="20.33203125" style="383" bestFit="1" customWidth="1"/>
    <col min="15106" max="15106" width="5.6640625" style="383" bestFit="1" customWidth="1"/>
    <col min="15107" max="15107" width="9.88671875" style="383" bestFit="1" customWidth="1"/>
    <col min="15108" max="15114" width="7" style="383" bestFit="1" customWidth="1"/>
    <col min="15115" max="15115" width="8.6640625" style="383" bestFit="1" customWidth="1"/>
    <col min="15116" max="15116" width="11.44140625" style="383" bestFit="1" customWidth="1"/>
    <col min="15117" max="15360" width="8.88671875" style="383"/>
    <col min="15361" max="15361" width="20.33203125" style="383" bestFit="1" customWidth="1"/>
    <col min="15362" max="15362" width="5.6640625" style="383" bestFit="1" customWidth="1"/>
    <col min="15363" max="15363" width="9.88671875" style="383" bestFit="1" customWidth="1"/>
    <col min="15364" max="15370" width="7" style="383" bestFit="1" customWidth="1"/>
    <col min="15371" max="15371" width="8.6640625" style="383" bestFit="1" customWidth="1"/>
    <col min="15372" max="15372" width="11.44140625" style="383" bestFit="1" customWidth="1"/>
    <col min="15373" max="15616" width="8.88671875" style="383"/>
    <col min="15617" max="15617" width="20.33203125" style="383" bestFit="1" customWidth="1"/>
    <col min="15618" max="15618" width="5.6640625" style="383" bestFit="1" customWidth="1"/>
    <col min="15619" max="15619" width="9.88671875" style="383" bestFit="1" customWidth="1"/>
    <col min="15620" max="15626" width="7" style="383" bestFit="1" customWidth="1"/>
    <col min="15627" max="15627" width="8.6640625" style="383" bestFit="1" customWidth="1"/>
    <col min="15628" max="15628" width="11.44140625" style="383" bestFit="1" customWidth="1"/>
    <col min="15629" max="15872" width="8.88671875" style="383"/>
    <col min="15873" max="15873" width="20.33203125" style="383" bestFit="1" customWidth="1"/>
    <col min="15874" max="15874" width="5.6640625" style="383" bestFit="1" customWidth="1"/>
    <col min="15875" max="15875" width="9.88671875" style="383" bestFit="1" customWidth="1"/>
    <col min="15876" max="15882" width="7" style="383" bestFit="1" customWidth="1"/>
    <col min="15883" max="15883" width="8.6640625" style="383" bestFit="1" customWidth="1"/>
    <col min="15884" max="15884" width="11.44140625" style="383" bestFit="1" customWidth="1"/>
    <col min="15885" max="16128" width="8.88671875" style="383"/>
    <col min="16129" max="16129" width="20.33203125" style="383" bestFit="1" customWidth="1"/>
    <col min="16130" max="16130" width="5.6640625" style="383" bestFit="1" customWidth="1"/>
    <col min="16131" max="16131" width="9.88671875" style="383" bestFit="1" customWidth="1"/>
    <col min="16132" max="16138" width="7" style="383" bestFit="1" customWidth="1"/>
    <col min="16139" max="16139" width="8.6640625" style="383" bestFit="1" customWidth="1"/>
    <col min="16140" max="16140" width="11.44140625" style="383" bestFit="1" customWidth="1"/>
    <col min="16141" max="16384" width="8.88671875" style="383"/>
  </cols>
  <sheetData>
    <row r="1" spans="1:12" s="1438" customFormat="1">
      <c r="A1" s="1458" t="s">
        <v>5207</v>
      </c>
    </row>
    <row r="2" spans="1:12" ht="17.399999999999999">
      <c r="A2" s="451" t="s">
        <v>1577</v>
      </c>
      <c r="B2" s="1691" t="s">
        <v>4149</v>
      </c>
      <c r="C2" s="1691"/>
      <c r="D2" s="1691"/>
      <c r="E2" s="1691"/>
      <c r="F2" s="1691"/>
      <c r="G2" s="1691"/>
      <c r="H2" s="1691"/>
      <c r="I2" s="1691"/>
      <c r="J2" s="1691"/>
      <c r="K2" s="1691"/>
      <c r="L2" s="452"/>
    </row>
    <row r="3" spans="1:12" ht="18" thickBot="1">
      <c r="A3" s="453"/>
      <c r="B3" s="1677" t="s">
        <v>4150</v>
      </c>
      <c r="C3" s="1677"/>
      <c r="D3" s="1677"/>
      <c r="E3" s="1677"/>
      <c r="F3" s="1677"/>
      <c r="G3" s="1677"/>
      <c r="H3" s="1677"/>
      <c r="I3" s="1677"/>
      <c r="J3" s="1677"/>
      <c r="K3" s="1677"/>
      <c r="L3" s="410"/>
    </row>
    <row r="4" spans="1:12">
      <c r="A4" s="454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</row>
    <row r="5" spans="1:12" ht="13.8" thickBot="1">
      <c r="A5" s="413" t="s">
        <v>4151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419"/>
    </row>
    <row r="6" spans="1:12">
      <c r="A6" s="413" t="s">
        <v>4098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</row>
    <row r="7" spans="1:12" ht="13.8" thickBot="1">
      <c r="A7" s="413" t="s">
        <v>4152</v>
      </c>
      <c r="B7" s="415"/>
      <c r="C7" s="1679" t="s">
        <v>3914</v>
      </c>
      <c r="D7" s="1679"/>
      <c r="E7" s="1679"/>
      <c r="F7" s="1679"/>
      <c r="G7" s="1679"/>
      <c r="H7" s="1679"/>
      <c r="I7" s="1679"/>
      <c r="J7" s="1679"/>
      <c r="K7" s="1679"/>
      <c r="L7" s="419"/>
    </row>
    <row r="8" spans="1:12">
      <c r="A8" s="413" t="s">
        <v>1581</v>
      </c>
      <c r="B8" s="415"/>
      <c r="C8" s="417"/>
      <c r="D8" s="417"/>
      <c r="E8" s="417"/>
      <c r="F8" s="417"/>
      <c r="G8" s="417"/>
      <c r="H8" s="417"/>
      <c r="I8" s="417"/>
      <c r="J8" s="417"/>
      <c r="K8" s="417"/>
      <c r="L8" s="417"/>
    </row>
    <row r="9" spans="1:12" ht="31.2" customHeight="1" thickBot="1">
      <c r="A9" s="419"/>
      <c r="B9" s="419" t="s">
        <v>3</v>
      </c>
      <c r="C9" s="419" t="s">
        <v>1477</v>
      </c>
      <c r="D9" s="419" t="s">
        <v>1476</v>
      </c>
      <c r="E9" s="419" t="s">
        <v>1475</v>
      </c>
      <c r="F9" s="419" t="s">
        <v>1474</v>
      </c>
      <c r="G9" s="419" t="s">
        <v>1473</v>
      </c>
      <c r="H9" s="419" t="s">
        <v>1472</v>
      </c>
      <c r="I9" s="419" t="s">
        <v>1471</v>
      </c>
      <c r="J9" s="419" t="s">
        <v>1470</v>
      </c>
      <c r="K9" s="419" t="s">
        <v>1469</v>
      </c>
      <c r="L9" s="419" t="s">
        <v>1535</v>
      </c>
    </row>
    <row r="10" spans="1:12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</row>
    <row r="11" spans="1:12">
      <c r="A11" s="421" t="s">
        <v>198</v>
      </c>
      <c r="B11" s="422">
        <v>118585</v>
      </c>
      <c r="C11" s="422">
        <v>439</v>
      </c>
      <c r="D11" s="422">
        <v>15353</v>
      </c>
      <c r="E11" s="422">
        <v>27827</v>
      </c>
      <c r="F11" s="422">
        <v>28562</v>
      </c>
      <c r="G11" s="422">
        <v>26329</v>
      </c>
      <c r="H11" s="422">
        <v>15547</v>
      </c>
      <c r="I11" s="422">
        <v>4267</v>
      </c>
      <c r="J11" s="422">
        <v>242</v>
      </c>
      <c r="K11" s="422">
        <v>5</v>
      </c>
      <c r="L11" s="422">
        <v>14</v>
      </c>
    </row>
    <row r="12" spans="1:1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1:12">
      <c r="A13" s="421" t="s">
        <v>1452</v>
      </c>
      <c r="B13" s="422">
        <v>1705</v>
      </c>
      <c r="C13" s="422">
        <v>3</v>
      </c>
      <c r="D13" s="422">
        <v>226</v>
      </c>
      <c r="E13" s="422">
        <v>405</v>
      </c>
      <c r="F13" s="422">
        <v>433</v>
      </c>
      <c r="G13" s="422">
        <v>377</v>
      </c>
      <c r="H13" s="422">
        <v>198</v>
      </c>
      <c r="I13" s="422">
        <v>62</v>
      </c>
      <c r="J13" s="422">
        <v>1</v>
      </c>
      <c r="K13" s="422">
        <v>0</v>
      </c>
      <c r="L13" s="422">
        <v>0</v>
      </c>
    </row>
    <row r="14" spans="1:12">
      <c r="A14" s="423" t="s">
        <v>1451</v>
      </c>
      <c r="B14" s="176">
        <v>1697</v>
      </c>
      <c r="C14" s="176">
        <v>3</v>
      </c>
      <c r="D14" s="176">
        <v>226</v>
      </c>
      <c r="E14" s="176">
        <v>401</v>
      </c>
      <c r="F14" s="176">
        <v>432</v>
      </c>
      <c r="G14" s="176">
        <v>375</v>
      </c>
      <c r="H14" s="176">
        <v>198</v>
      </c>
      <c r="I14" s="176">
        <v>61</v>
      </c>
      <c r="J14" s="176">
        <v>1</v>
      </c>
      <c r="K14" s="176">
        <v>0</v>
      </c>
      <c r="L14" s="176">
        <v>0</v>
      </c>
    </row>
    <row r="15" spans="1:12">
      <c r="A15" s="423" t="s">
        <v>1450</v>
      </c>
      <c r="B15" s="176">
        <v>8</v>
      </c>
      <c r="C15" s="176">
        <v>0</v>
      </c>
      <c r="D15" s="176">
        <v>0</v>
      </c>
      <c r="E15" s="176">
        <v>4</v>
      </c>
      <c r="F15" s="176">
        <v>1</v>
      </c>
      <c r="G15" s="176">
        <v>2</v>
      </c>
      <c r="H15" s="176">
        <v>0</v>
      </c>
      <c r="I15" s="176">
        <v>1</v>
      </c>
      <c r="J15" s="176">
        <v>0</v>
      </c>
      <c r="K15" s="176">
        <v>0</v>
      </c>
      <c r="L15" s="176">
        <v>0</v>
      </c>
    </row>
    <row r="16" spans="1:12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1:12">
      <c r="A17" s="421" t="s">
        <v>1449</v>
      </c>
      <c r="B17" s="422">
        <v>2886</v>
      </c>
      <c r="C17" s="422">
        <v>15</v>
      </c>
      <c r="D17" s="422">
        <v>371</v>
      </c>
      <c r="E17" s="422">
        <v>696</v>
      </c>
      <c r="F17" s="422">
        <v>743</v>
      </c>
      <c r="G17" s="422">
        <v>668</v>
      </c>
      <c r="H17" s="422">
        <v>315</v>
      </c>
      <c r="I17" s="422">
        <v>69</v>
      </c>
      <c r="J17" s="422">
        <v>6</v>
      </c>
      <c r="K17" s="422">
        <v>0</v>
      </c>
      <c r="L17" s="422">
        <v>3</v>
      </c>
    </row>
    <row r="18" spans="1:12">
      <c r="A18" s="423" t="s">
        <v>1448</v>
      </c>
      <c r="B18" s="176">
        <v>2695</v>
      </c>
      <c r="C18" s="176">
        <v>14</v>
      </c>
      <c r="D18" s="176">
        <v>331</v>
      </c>
      <c r="E18" s="176">
        <v>653</v>
      </c>
      <c r="F18" s="176">
        <v>693</v>
      </c>
      <c r="G18" s="176">
        <v>634</v>
      </c>
      <c r="H18" s="176">
        <v>295</v>
      </c>
      <c r="I18" s="176">
        <v>66</v>
      </c>
      <c r="J18" s="176">
        <v>6</v>
      </c>
      <c r="K18" s="176">
        <v>0</v>
      </c>
      <c r="L18" s="176">
        <v>3</v>
      </c>
    </row>
    <row r="19" spans="1:12">
      <c r="A19" s="423" t="s">
        <v>1447</v>
      </c>
      <c r="B19" s="176">
        <v>191</v>
      </c>
      <c r="C19" s="176">
        <v>1</v>
      </c>
      <c r="D19" s="176">
        <v>40</v>
      </c>
      <c r="E19" s="176">
        <v>43</v>
      </c>
      <c r="F19" s="176">
        <v>50</v>
      </c>
      <c r="G19" s="176">
        <v>34</v>
      </c>
      <c r="H19" s="176">
        <v>20</v>
      </c>
      <c r="I19" s="176">
        <v>3</v>
      </c>
      <c r="J19" s="176">
        <v>0</v>
      </c>
      <c r="K19" s="176">
        <v>0</v>
      </c>
      <c r="L19" s="176">
        <v>0</v>
      </c>
    </row>
    <row r="20" spans="1:12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1:12">
      <c r="A21" s="421" t="s">
        <v>1446</v>
      </c>
      <c r="B21" s="422">
        <v>4865</v>
      </c>
      <c r="C21" s="422">
        <v>14</v>
      </c>
      <c r="D21" s="422">
        <v>666</v>
      </c>
      <c r="E21" s="422">
        <v>1262</v>
      </c>
      <c r="F21" s="422">
        <v>1267</v>
      </c>
      <c r="G21" s="422">
        <v>997</v>
      </c>
      <c r="H21" s="422">
        <v>528</v>
      </c>
      <c r="I21" s="422">
        <v>122</v>
      </c>
      <c r="J21" s="422">
        <v>9</v>
      </c>
      <c r="K21" s="422">
        <v>0</v>
      </c>
      <c r="L21" s="422">
        <v>0</v>
      </c>
    </row>
    <row r="22" spans="1:12">
      <c r="A22" s="423" t="s">
        <v>1445</v>
      </c>
      <c r="B22" s="176">
        <v>3136</v>
      </c>
      <c r="C22" s="176">
        <v>9</v>
      </c>
      <c r="D22" s="176">
        <v>421</v>
      </c>
      <c r="E22" s="176">
        <v>798</v>
      </c>
      <c r="F22" s="176">
        <v>806</v>
      </c>
      <c r="G22" s="176">
        <v>680</v>
      </c>
      <c r="H22" s="176">
        <v>339</v>
      </c>
      <c r="I22" s="176">
        <v>79</v>
      </c>
      <c r="J22" s="176">
        <v>4</v>
      </c>
      <c r="K22" s="176">
        <v>0</v>
      </c>
      <c r="L22" s="176">
        <v>0</v>
      </c>
    </row>
    <row r="23" spans="1:12">
      <c r="A23" s="423" t="s">
        <v>1444</v>
      </c>
      <c r="B23" s="176">
        <v>1513</v>
      </c>
      <c r="C23" s="176">
        <v>4</v>
      </c>
      <c r="D23" s="176">
        <v>208</v>
      </c>
      <c r="E23" s="176">
        <v>390</v>
      </c>
      <c r="F23" s="176">
        <v>405</v>
      </c>
      <c r="G23" s="176">
        <v>288</v>
      </c>
      <c r="H23" s="176">
        <v>173</v>
      </c>
      <c r="I23" s="176">
        <v>41</v>
      </c>
      <c r="J23" s="176">
        <v>4</v>
      </c>
      <c r="K23" s="176">
        <v>0</v>
      </c>
      <c r="L23" s="176">
        <v>0</v>
      </c>
    </row>
    <row r="24" spans="1:12">
      <c r="A24" s="423" t="s">
        <v>1443</v>
      </c>
      <c r="B24" s="176">
        <v>216</v>
      </c>
      <c r="C24" s="176">
        <v>1</v>
      </c>
      <c r="D24" s="176">
        <v>37</v>
      </c>
      <c r="E24" s="176">
        <v>74</v>
      </c>
      <c r="F24" s="176">
        <v>56</v>
      </c>
      <c r="G24" s="176">
        <v>29</v>
      </c>
      <c r="H24" s="176">
        <v>16</v>
      </c>
      <c r="I24" s="176">
        <v>2</v>
      </c>
      <c r="J24" s="176">
        <v>1</v>
      </c>
      <c r="K24" s="176">
        <v>0</v>
      </c>
      <c r="L24" s="176">
        <v>0</v>
      </c>
    </row>
    <row r="25" spans="1:12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1:12">
      <c r="A26" s="421" t="s">
        <v>1442</v>
      </c>
      <c r="B26" s="422">
        <v>2335</v>
      </c>
      <c r="C26" s="422">
        <v>9</v>
      </c>
      <c r="D26" s="422">
        <v>416</v>
      </c>
      <c r="E26" s="422">
        <v>627</v>
      </c>
      <c r="F26" s="422">
        <v>552</v>
      </c>
      <c r="G26" s="422">
        <v>410</v>
      </c>
      <c r="H26" s="422">
        <v>245</v>
      </c>
      <c r="I26" s="422">
        <v>71</v>
      </c>
      <c r="J26" s="422">
        <v>5</v>
      </c>
      <c r="K26" s="422">
        <v>0</v>
      </c>
      <c r="L26" s="422">
        <v>0</v>
      </c>
    </row>
    <row r="27" spans="1:12">
      <c r="A27" s="423" t="s">
        <v>1441</v>
      </c>
      <c r="B27" s="176">
        <v>1554</v>
      </c>
      <c r="C27" s="176">
        <v>5</v>
      </c>
      <c r="D27" s="176">
        <v>270</v>
      </c>
      <c r="E27" s="176">
        <v>425</v>
      </c>
      <c r="F27" s="176">
        <v>360</v>
      </c>
      <c r="G27" s="176">
        <v>272</v>
      </c>
      <c r="H27" s="176">
        <v>175</v>
      </c>
      <c r="I27" s="176">
        <v>45</v>
      </c>
      <c r="J27" s="176">
        <v>2</v>
      </c>
      <c r="K27" s="176">
        <v>0</v>
      </c>
      <c r="L27" s="176">
        <v>0</v>
      </c>
    </row>
    <row r="28" spans="1:12">
      <c r="A28" s="423" t="s">
        <v>1440</v>
      </c>
      <c r="B28" s="176">
        <v>226</v>
      </c>
      <c r="C28" s="176">
        <v>2</v>
      </c>
      <c r="D28" s="176">
        <v>42</v>
      </c>
      <c r="E28" s="176">
        <v>67</v>
      </c>
      <c r="F28" s="176">
        <v>51</v>
      </c>
      <c r="G28" s="176">
        <v>39</v>
      </c>
      <c r="H28" s="176">
        <v>18</v>
      </c>
      <c r="I28" s="176">
        <v>6</v>
      </c>
      <c r="J28" s="176">
        <v>1</v>
      </c>
      <c r="K28" s="176">
        <v>0</v>
      </c>
      <c r="L28" s="176">
        <v>0</v>
      </c>
    </row>
    <row r="29" spans="1:12">
      <c r="A29" s="423" t="s">
        <v>1439</v>
      </c>
      <c r="B29" s="176">
        <v>555</v>
      </c>
      <c r="C29" s="176">
        <v>2</v>
      </c>
      <c r="D29" s="176">
        <v>104</v>
      </c>
      <c r="E29" s="176">
        <v>135</v>
      </c>
      <c r="F29" s="176">
        <v>141</v>
      </c>
      <c r="G29" s="176">
        <v>99</v>
      </c>
      <c r="H29" s="176">
        <v>52</v>
      </c>
      <c r="I29" s="176">
        <v>20</v>
      </c>
      <c r="J29" s="176">
        <v>2</v>
      </c>
      <c r="K29" s="176">
        <v>0</v>
      </c>
      <c r="L29" s="176">
        <v>0</v>
      </c>
    </row>
    <row r="30" spans="1:12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1:12">
      <c r="A31" s="421" t="s">
        <v>1438</v>
      </c>
      <c r="B31" s="422">
        <v>5517</v>
      </c>
      <c r="C31" s="422">
        <v>27</v>
      </c>
      <c r="D31" s="422">
        <v>890</v>
      </c>
      <c r="E31" s="422">
        <v>1385</v>
      </c>
      <c r="F31" s="422">
        <v>1334</v>
      </c>
      <c r="G31" s="422">
        <v>1078</v>
      </c>
      <c r="H31" s="422">
        <v>618</v>
      </c>
      <c r="I31" s="422">
        <v>175</v>
      </c>
      <c r="J31" s="422">
        <v>10</v>
      </c>
      <c r="K31" s="422">
        <v>0</v>
      </c>
      <c r="L31" s="422">
        <v>0</v>
      </c>
    </row>
    <row r="32" spans="1:12">
      <c r="A32" s="423" t="s">
        <v>1437</v>
      </c>
      <c r="B32" s="176">
        <v>3711</v>
      </c>
      <c r="C32" s="176">
        <v>20</v>
      </c>
      <c r="D32" s="176">
        <v>573</v>
      </c>
      <c r="E32" s="176">
        <v>908</v>
      </c>
      <c r="F32" s="176">
        <v>920</v>
      </c>
      <c r="G32" s="176">
        <v>739</v>
      </c>
      <c r="H32" s="176">
        <v>429</v>
      </c>
      <c r="I32" s="176">
        <v>115</v>
      </c>
      <c r="J32" s="176">
        <v>7</v>
      </c>
      <c r="K32" s="176">
        <v>0</v>
      </c>
      <c r="L32" s="176">
        <v>0</v>
      </c>
    </row>
    <row r="33" spans="1:12">
      <c r="A33" s="423" t="s">
        <v>1436</v>
      </c>
      <c r="B33" s="176">
        <v>536</v>
      </c>
      <c r="C33" s="176">
        <v>1</v>
      </c>
      <c r="D33" s="176">
        <v>91</v>
      </c>
      <c r="E33" s="176">
        <v>142</v>
      </c>
      <c r="F33" s="176">
        <v>131</v>
      </c>
      <c r="G33" s="176">
        <v>108</v>
      </c>
      <c r="H33" s="176">
        <v>48</v>
      </c>
      <c r="I33" s="176">
        <v>15</v>
      </c>
      <c r="J33" s="176">
        <v>0</v>
      </c>
      <c r="K33" s="176">
        <v>0</v>
      </c>
      <c r="L33" s="176">
        <v>0</v>
      </c>
    </row>
    <row r="34" spans="1:12">
      <c r="A34" s="423" t="s">
        <v>1435</v>
      </c>
      <c r="B34" s="176">
        <v>1270</v>
      </c>
      <c r="C34" s="176">
        <v>6</v>
      </c>
      <c r="D34" s="176">
        <v>226</v>
      </c>
      <c r="E34" s="176">
        <v>335</v>
      </c>
      <c r="F34" s="176">
        <v>283</v>
      </c>
      <c r="G34" s="176">
        <v>231</v>
      </c>
      <c r="H34" s="176">
        <v>141</v>
      </c>
      <c r="I34" s="176">
        <v>45</v>
      </c>
      <c r="J34" s="176">
        <v>3</v>
      </c>
      <c r="K34" s="176">
        <v>0</v>
      </c>
      <c r="L34" s="176">
        <v>0</v>
      </c>
    </row>
    <row r="35" spans="1:12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</row>
    <row r="36" spans="1:12">
      <c r="A36" s="421" t="s">
        <v>1434</v>
      </c>
      <c r="B36" s="422">
        <v>11416</v>
      </c>
      <c r="C36" s="422">
        <v>44</v>
      </c>
      <c r="D36" s="422">
        <v>1489</v>
      </c>
      <c r="E36" s="422">
        <v>2669</v>
      </c>
      <c r="F36" s="422">
        <v>2884</v>
      </c>
      <c r="G36" s="422">
        <v>2455</v>
      </c>
      <c r="H36" s="422">
        <v>1503</v>
      </c>
      <c r="I36" s="422">
        <v>352</v>
      </c>
      <c r="J36" s="422">
        <v>18</v>
      </c>
      <c r="K36" s="422">
        <v>2</v>
      </c>
      <c r="L36" s="422">
        <v>0</v>
      </c>
    </row>
    <row r="37" spans="1:12">
      <c r="A37" s="423" t="s">
        <v>1433</v>
      </c>
      <c r="B37" s="176">
        <v>4599</v>
      </c>
      <c r="C37" s="176">
        <v>23</v>
      </c>
      <c r="D37" s="176">
        <v>581</v>
      </c>
      <c r="E37" s="176">
        <v>1076</v>
      </c>
      <c r="F37" s="176">
        <v>1154</v>
      </c>
      <c r="G37" s="176">
        <v>997</v>
      </c>
      <c r="H37" s="176">
        <v>627</v>
      </c>
      <c r="I37" s="176">
        <v>130</v>
      </c>
      <c r="J37" s="176">
        <v>10</v>
      </c>
      <c r="K37" s="176">
        <v>1</v>
      </c>
      <c r="L37" s="176">
        <v>0</v>
      </c>
    </row>
    <row r="38" spans="1:12">
      <c r="A38" s="423" t="s">
        <v>1432</v>
      </c>
      <c r="B38" s="176">
        <v>53</v>
      </c>
      <c r="C38" s="176">
        <v>0</v>
      </c>
      <c r="D38" s="176">
        <v>4</v>
      </c>
      <c r="E38" s="176">
        <v>14</v>
      </c>
      <c r="F38" s="176">
        <v>15</v>
      </c>
      <c r="G38" s="176">
        <v>13</v>
      </c>
      <c r="H38" s="176">
        <v>6</v>
      </c>
      <c r="I38" s="176">
        <v>1</v>
      </c>
      <c r="J38" s="176">
        <v>0</v>
      </c>
      <c r="K38" s="176">
        <v>0</v>
      </c>
      <c r="L38" s="176">
        <v>0</v>
      </c>
    </row>
    <row r="39" spans="1:12">
      <c r="A39" s="423" t="s">
        <v>1431</v>
      </c>
      <c r="B39" s="176">
        <v>787</v>
      </c>
      <c r="C39" s="176">
        <v>4</v>
      </c>
      <c r="D39" s="176">
        <v>114</v>
      </c>
      <c r="E39" s="176">
        <v>170</v>
      </c>
      <c r="F39" s="176">
        <v>194</v>
      </c>
      <c r="G39" s="176">
        <v>183</v>
      </c>
      <c r="H39" s="176">
        <v>93</v>
      </c>
      <c r="I39" s="176">
        <v>29</v>
      </c>
      <c r="J39" s="176">
        <v>0</v>
      </c>
      <c r="K39" s="176">
        <v>0</v>
      </c>
      <c r="L39" s="176">
        <v>0</v>
      </c>
    </row>
    <row r="40" spans="1:12">
      <c r="A40" s="423" t="s">
        <v>1430</v>
      </c>
      <c r="B40" s="176">
        <v>507</v>
      </c>
      <c r="C40" s="176">
        <v>1</v>
      </c>
      <c r="D40" s="176">
        <v>76</v>
      </c>
      <c r="E40" s="176">
        <v>121</v>
      </c>
      <c r="F40" s="176">
        <v>125</v>
      </c>
      <c r="G40" s="176">
        <v>98</v>
      </c>
      <c r="H40" s="176">
        <v>61</v>
      </c>
      <c r="I40" s="176">
        <v>23</v>
      </c>
      <c r="J40" s="176">
        <v>2</v>
      </c>
      <c r="K40" s="176">
        <v>0</v>
      </c>
      <c r="L40" s="176">
        <v>0</v>
      </c>
    </row>
    <row r="41" spans="1:12">
      <c r="A41" s="423" t="s">
        <v>1429</v>
      </c>
      <c r="B41" s="176">
        <v>1330</v>
      </c>
      <c r="C41" s="176">
        <v>7</v>
      </c>
      <c r="D41" s="176">
        <v>180</v>
      </c>
      <c r="E41" s="176">
        <v>342</v>
      </c>
      <c r="F41" s="176">
        <v>330</v>
      </c>
      <c r="G41" s="176">
        <v>279</v>
      </c>
      <c r="H41" s="176">
        <v>149</v>
      </c>
      <c r="I41" s="176">
        <v>43</v>
      </c>
      <c r="J41" s="176">
        <v>0</v>
      </c>
      <c r="K41" s="176">
        <v>0</v>
      </c>
      <c r="L41" s="176">
        <v>0</v>
      </c>
    </row>
    <row r="42" spans="1:12">
      <c r="A42" s="423" t="s">
        <v>1428</v>
      </c>
      <c r="B42" s="176">
        <v>968</v>
      </c>
      <c r="C42" s="176">
        <v>2</v>
      </c>
      <c r="D42" s="176">
        <v>136</v>
      </c>
      <c r="E42" s="176">
        <v>218</v>
      </c>
      <c r="F42" s="176">
        <v>260</v>
      </c>
      <c r="G42" s="176">
        <v>194</v>
      </c>
      <c r="H42" s="176">
        <v>120</v>
      </c>
      <c r="I42" s="176">
        <v>37</v>
      </c>
      <c r="J42" s="176">
        <v>1</v>
      </c>
      <c r="K42" s="176">
        <v>0</v>
      </c>
      <c r="L42" s="176">
        <v>0</v>
      </c>
    </row>
    <row r="43" spans="1:12">
      <c r="A43" s="423" t="s">
        <v>1427</v>
      </c>
      <c r="B43" s="176">
        <v>1067</v>
      </c>
      <c r="C43" s="176">
        <v>3</v>
      </c>
      <c r="D43" s="176">
        <v>148</v>
      </c>
      <c r="E43" s="176">
        <v>256</v>
      </c>
      <c r="F43" s="176">
        <v>275</v>
      </c>
      <c r="G43" s="176">
        <v>212</v>
      </c>
      <c r="H43" s="176">
        <v>144</v>
      </c>
      <c r="I43" s="176">
        <v>28</v>
      </c>
      <c r="J43" s="176">
        <v>1</v>
      </c>
      <c r="K43" s="176">
        <v>0</v>
      </c>
      <c r="L43" s="176">
        <v>0</v>
      </c>
    </row>
    <row r="44" spans="1:12">
      <c r="A44" s="423" t="s">
        <v>1426</v>
      </c>
      <c r="B44" s="176">
        <v>2105</v>
      </c>
      <c r="C44" s="176">
        <v>4</v>
      </c>
      <c r="D44" s="176">
        <v>250</v>
      </c>
      <c r="E44" s="176">
        <v>472</v>
      </c>
      <c r="F44" s="176">
        <v>531</v>
      </c>
      <c r="G44" s="176">
        <v>479</v>
      </c>
      <c r="H44" s="176">
        <v>303</v>
      </c>
      <c r="I44" s="176">
        <v>61</v>
      </c>
      <c r="J44" s="176">
        <v>4</v>
      </c>
      <c r="K44" s="176">
        <v>1</v>
      </c>
      <c r="L44" s="176">
        <v>0</v>
      </c>
    </row>
    <row r="45" spans="1:12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</row>
    <row r="46" spans="1:12">
      <c r="A46" s="421" t="s">
        <v>1425</v>
      </c>
      <c r="B46" s="422">
        <v>48288</v>
      </c>
      <c r="C46" s="422">
        <v>170</v>
      </c>
      <c r="D46" s="422">
        <v>5451</v>
      </c>
      <c r="E46" s="422">
        <v>10811</v>
      </c>
      <c r="F46" s="422">
        <v>11362</v>
      </c>
      <c r="G46" s="422">
        <v>11569</v>
      </c>
      <c r="H46" s="422">
        <v>6913</v>
      </c>
      <c r="I46" s="422">
        <v>1911</v>
      </c>
      <c r="J46" s="422">
        <v>91</v>
      </c>
      <c r="K46" s="422">
        <v>1</v>
      </c>
      <c r="L46" s="422">
        <v>9</v>
      </c>
    </row>
    <row r="47" spans="1:12">
      <c r="A47" s="423" t="s">
        <v>1424</v>
      </c>
      <c r="B47" s="176">
        <v>35471</v>
      </c>
      <c r="C47" s="176">
        <v>102</v>
      </c>
      <c r="D47" s="176">
        <v>3723</v>
      </c>
      <c r="E47" s="176">
        <v>7582</v>
      </c>
      <c r="F47" s="176">
        <v>8274</v>
      </c>
      <c r="G47" s="176">
        <v>8892</v>
      </c>
      <c r="H47" s="176">
        <v>5359</v>
      </c>
      <c r="I47" s="176">
        <v>1456</v>
      </c>
      <c r="J47" s="176">
        <v>73</v>
      </c>
      <c r="K47" s="176">
        <v>1</v>
      </c>
      <c r="L47" s="176">
        <v>9</v>
      </c>
    </row>
    <row r="48" spans="1:12">
      <c r="A48" s="423" t="s">
        <v>1423</v>
      </c>
      <c r="B48" s="176">
        <v>4358</v>
      </c>
      <c r="C48" s="176">
        <v>25</v>
      </c>
      <c r="D48" s="176">
        <v>544</v>
      </c>
      <c r="E48" s="176">
        <v>1148</v>
      </c>
      <c r="F48" s="176">
        <v>1075</v>
      </c>
      <c r="G48" s="176">
        <v>928</v>
      </c>
      <c r="H48" s="176">
        <v>494</v>
      </c>
      <c r="I48" s="176">
        <v>137</v>
      </c>
      <c r="J48" s="176">
        <v>7</v>
      </c>
      <c r="K48" s="176">
        <v>0</v>
      </c>
      <c r="L48" s="176">
        <v>0</v>
      </c>
    </row>
    <row r="49" spans="1:12">
      <c r="A49" s="423" t="s">
        <v>1422</v>
      </c>
      <c r="B49" s="176">
        <v>1879</v>
      </c>
      <c r="C49" s="176">
        <v>10</v>
      </c>
      <c r="D49" s="176">
        <v>228</v>
      </c>
      <c r="E49" s="176">
        <v>415</v>
      </c>
      <c r="F49" s="176">
        <v>424</v>
      </c>
      <c r="G49" s="176">
        <v>439</v>
      </c>
      <c r="H49" s="176">
        <v>280</v>
      </c>
      <c r="I49" s="176">
        <v>82</v>
      </c>
      <c r="J49" s="176">
        <v>1</v>
      </c>
      <c r="K49" s="176">
        <v>0</v>
      </c>
      <c r="L49" s="176">
        <v>0</v>
      </c>
    </row>
    <row r="50" spans="1:12">
      <c r="A50" s="423" t="s">
        <v>1421</v>
      </c>
      <c r="B50" s="176">
        <v>3448</v>
      </c>
      <c r="C50" s="176">
        <v>17</v>
      </c>
      <c r="D50" s="176">
        <v>468</v>
      </c>
      <c r="E50" s="176">
        <v>886</v>
      </c>
      <c r="F50" s="176">
        <v>840</v>
      </c>
      <c r="G50" s="176">
        <v>724</v>
      </c>
      <c r="H50" s="176">
        <v>395</v>
      </c>
      <c r="I50" s="176">
        <v>113</v>
      </c>
      <c r="J50" s="176">
        <v>5</v>
      </c>
      <c r="K50" s="176">
        <v>0</v>
      </c>
      <c r="L50" s="176">
        <v>0</v>
      </c>
    </row>
    <row r="51" spans="1:12">
      <c r="A51" s="423" t="s">
        <v>1420</v>
      </c>
      <c r="B51" s="176">
        <v>1149</v>
      </c>
      <c r="C51" s="176">
        <v>8</v>
      </c>
      <c r="D51" s="176">
        <v>200</v>
      </c>
      <c r="E51" s="176">
        <v>291</v>
      </c>
      <c r="F51" s="176">
        <v>272</v>
      </c>
      <c r="G51" s="176">
        <v>195</v>
      </c>
      <c r="H51" s="176">
        <v>140</v>
      </c>
      <c r="I51" s="176">
        <v>41</v>
      </c>
      <c r="J51" s="176">
        <v>2</v>
      </c>
      <c r="K51" s="176">
        <v>0</v>
      </c>
      <c r="L51" s="176">
        <v>0</v>
      </c>
    </row>
    <row r="52" spans="1:12">
      <c r="A52" s="423" t="s">
        <v>1419</v>
      </c>
      <c r="B52" s="176">
        <v>1983</v>
      </c>
      <c r="C52" s="176">
        <v>8</v>
      </c>
      <c r="D52" s="176">
        <v>288</v>
      </c>
      <c r="E52" s="176">
        <v>489</v>
      </c>
      <c r="F52" s="176">
        <v>477</v>
      </c>
      <c r="G52" s="176">
        <v>391</v>
      </c>
      <c r="H52" s="176">
        <v>245</v>
      </c>
      <c r="I52" s="176">
        <v>82</v>
      </c>
      <c r="J52" s="176">
        <v>3</v>
      </c>
      <c r="K52" s="176">
        <v>0</v>
      </c>
      <c r="L52" s="176">
        <v>0</v>
      </c>
    </row>
    <row r="53" spans="1:12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</row>
    <row r="54" spans="1:12">
      <c r="A54" s="421" t="s">
        <v>1418</v>
      </c>
      <c r="B54" s="422">
        <v>6018</v>
      </c>
      <c r="C54" s="422">
        <v>23</v>
      </c>
      <c r="D54" s="422">
        <v>825</v>
      </c>
      <c r="E54" s="422">
        <v>1485</v>
      </c>
      <c r="F54" s="422">
        <v>1513</v>
      </c>
      <c r="G54" s="422">
        <v>1253</v>
      </c>
      <c r="H54" s="422">
        <v>716</v>
      </c>
      <c r="I54" s="422">
        <v>188</v>
      </c>
      <c r="J54" s="422">
        <v>15</v>
      </c>
      <c r="K54" s="422">
        <v>0</v>
      </c>
      <c r="L54" s="422">
        <v>0</v>
      </c>
    </row>
    <row r="55" spans="1:12">
      <c r="A55" s="423" t="s">
        <v>1417</v>
      </c>
      <c r="B55" s="176">
        <v>4419</v>
      </c>
      <c r="C55" s="176">
        <v>13</v>
      </c>
      <c r="D55" s="176">
        <v>607</v>
      </c>
      <c r="E55" s="176">
        <v>1119</v>
      </c>
      <c r="F55" s="176">
        <v>1084</v>
      </c>
      <c r="G55" s="176">
        <v>927</v>
      </c>
      <c r="H55" s="176">
        <v>523</v>
      </c>
      <c r="I55" s="176">
        <v>139</v>
      </c>
      <c r="J55" s="176">
        <v>7</v>
      </c>
      <c r="K55" s="176">
        <v>0</v>
      </c>
      <c r="L55" s="176">
        <v>0</v>
      </c>
    </row>
    <row r="56" spans="1:12">
      <c r="A56" s="423" t="s">
        <v>1416</v>
      </c>
      <c r="B56" s="176">
        <v>199</v>
      </c>
      <c r="C56" s="176">
        <v>2</v>
      </c>
      <c r="D56" s="176">
        <v>26</v>
      </c>
      <c r="E56" s="176">
        <v>43</v>
      </c>
      <c r="F56" s="176">
        <v>48</v>
      </c>
      <c r="G56" s="176">
        <v>45</v>
      </c>
      <c r="H56" s="176">
        <v>26</v>
      </c>
      <c r="I56" s="176">
        <v>9</v>
      </c>
      <c r="J56" s="176">
        <v>0</v>
      </c>
      <c r="K56" s="176">
        <v>0</v>
      </c>
      <c r="L56" s="176">
        <v>0</v>
      </c>
    </row>
    <row r="57" spans="1:12">
      <c r="A57" s="423" t="s">
        <v>1415</v>
      </c>
      <c r="B57" s="176">
        <v>1400</v>
      </c>
      <c r="C57" s="176">
        <v>8</v>
      </c>
      <c r="D57" s="176">
        <v>192</v>
      </c>
      <c r="E57" s="176">
        <v>323</v>
      </c>
      <c r="F57" s="176">
        <v>381</v>
      </c>
      <c r="G57" s="176">
        <v>281</v>
      </c>
      <c r="H57" s="176">
        <v>167</v>
      </c>
      <c r="I57" s="176">
        <v>40</v>
      </c>
      <c r="J57" s="176">
        <v>8</v>
      </c>
      <c r="K57" s="176">
        <v>0</v>
      </c>
      <c r="L57" s="176">
        <v>0</v>
      </c>
    </row>
    <row r="58" spans="1:12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</row>
    <row r="59" spans="1:12">
      <c r="A59" s="421" t="s">
        <v>1414</v>
      </c>
      <c r="B59" s="422">
        <v>6716</v>
      </c>
      <c r="C59" s="422">
        <v>29</v>
      </c>
      <c r="D59" s="422">
        <v>914</v>
      </c>
      <c r="E59" s="422">
        <v>1616</v>
      </c>
      <c r="F59" s="422">
        <v>1681</v>
      </c>
      <c r="G59" s="422">
        <v>1361</v>
      </c>
      <c r="H59" s="422">
        <v>864</v>
      </c>
      <c r="I59" s="422">
        <v>239</v>
      </c>
      <c r="J59" s="422">
        <v>12</v>
      </c>
      <c r="K59" s="422">
        <v>0</v>
      </c>
      <c r="L59" s="422">
        <v>0</v>
      </c>
    </row>
    <row r="60" spans="1:12">
      <c r="A60" s="423" t="s">
        <v>1413</v>
      </c>
      <c r="B60" s="176">
        <v>2689</v>
      </c>
      <c r="C60" s="176">
        <v>12</v>
      </c>
      <c r="D60" s="176">
        <v>370</v>
      </c>
      <c r="E60" s="176">
        <v>625</v>
      </c>
      <c r="F60" s="176">
        <v>697</v>
      </c>
      <c r="G60" s="176">
        <v>555</v>
      </c>
      <c r="H60" s="176">
        <v>329</v>
      </c>
      <c r="I60" s="176">
        <v>98</v>
      </c>
      <c r="J60" s="176">
        <v>3</v>
      </c>
      <c r="K60" s="176">
        <v>0</v>
      </c>
      <c r="L60" s="176">
        <v>0</v>
      </c>
    </row>
    <row r="61" spans="1:12">
      <c r="A61" s="423" t="s">
        <v>1412</v>
      </c>
      <c r="B61" s="176">
        <v>355</v>
      </c>
      <c r="C61" s="176">
        <v>4</v>
      </c>
      <c r="D61" s="176">
        <v>53</v>
      </c>
      <c r="E61" s="176">
        <v>92</v>
      </c>
      <c r="F61" s="176">
        <v>81</v>
      </c>
      <c r="G61" s="176">
        <v>70</v>
      </c>
      <c r="H61" s="176">
        <v>45</v>
      </c>
      <c r="I61" s="176">
        <v>10</v>
      </c>
      <c r="J61" s="176">
        <v>0</v>
      </c>
      <c r="K61" s="176">
        <v>0</v>
      </c>
      <c r="L61" s="176">
        <v>0</v>
      </c>
    </row>
    <row r="62" spans="1:12">
      <c r="A62" s="423" t="s">
        <v>1411</v>
      </c>
      <c r="B62" s="176">
        <v>1871</v>
      </c>
      <c r="C62" s="176">
        <v>5</v>
      </c>
      <c r="D62" s="176">
        <v>213</v>
      </c>
      <c r="E62" s="176">
        <v>451</v>
      </c>
      <c r="F62" s="176">
        <v>479</v>
      </c>
      <c r="G62" s="176">
        <v>389</v>
      </c>
      <c r="H62" s="176">
        <v>265</v>
      </c>
      <c r="I62" s="176">
        <v>66</v>
      </c>
      <c r="J62" s="176">
        <v>3</v>
      </c>
      <c r="K62" s="176">
        <v>0</v>
      </c>
      <c r="L62" s="176">
        <v>0</v>
      </c>
    </row>
    <row r="63" spans="1:12">
      <c r="A63" s="423" t="s">
        <v>1410</v>
      </c>
      <c r="B63" s="176">
        <v>1801</v>
      </c>
      <c r="C63" s="176">
        <v>8</v>
      </c>
      <c r="D63" s="176">
        <v>278</v>
      </c>
      <c r="E63" s="176">
        <v>448</v>
      </c>
      <c r="F63" s="176">
        <v>424</v>
      </c>
      <c r="G63" s="176">
        <v>347</v>
      </c>
      <c r="H63" s="176">
        <v>225</v>
      </c>
      <c r="I63" s="176">
        <v>65</v>
      </c>
      <c r="J63" s="176">
        <v>6</v>
      </c>
      <c r="K63" s="176">
        <v>0</v>
      </c>
      <c r="L63" s="176">
        <v>0</v>
      </c>
    </row>
    <row r="64" spans="1:12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</row>
    <row r="65" spans="1:12">
      <c r="A65" s="421" t="s">
        <v>1409</v>
      </c>
      <c r="B65" s="422">
        <v>12933</v>
      </c>
      <c r="C65" s="422">
        <v>41</v>
      </c>
      <c r="D65" s="422">
        <v>1698</v>
      </c>
      <c r="E65" s="422">
        <v>3006</v>
      </c>
      <c r="F65" s="422">
        <v>3102</v>
      </c>
      <c r="G65" s="422">
        <v>2867</v>
      </c>
      <c r="H65" s="422">
        <v>1672</v>
      </c>
      <c r="I65" s="422">
        <v>515</v>
      </c>
      <c r="J65" s="422">
        <v>30</v>
      </c>
      <c r="K65" s="422">
        <v>1</v>
      </c>
      <c r="L65" s="422">
        <v>1</v>
      </c>
    </row>
    <row r="66" spans="1:12">
      <c r="A66" s="423" t="s">
        <v>1408</v>
      </c>
      <c r="B66" s="176">
        <v>6404</v>
      </c>
      <c r="C66" s="176">
        <v>20</v>
      </c>
      <c r="D66" s="176">
        <v>757</v>
      </c>
      <c r="E66" s="176">
        <v>1441</v>
      </c>
      <c r="F66" s="176">
        <v>1531</v>
      </c>
      <c r="G66" s="176">
        <v>1510</v>
      </c>
      <c r="H66" s="176">
        <v>876</v>
      </c>
      <c r="I66" s="176">
        <v>256</v>
      </c>
      <c r="J66" s="176">
        <v>13</v>
      </c>
      <c r="K66" s="176">
        <v>0</v>
      </c>
      <c r="L66" s="176">
        <v>0</v>
      </c>
    </row>
    <row r="67" spans="1:12">
      <c r="A67" s="423" t="s">
        <v>1407</v>
      </c>
      <c r="B67" s="176">
        <v>1207</v>
      </c>
      <c r="C67" s="176">
        <v>4</v>
      </c>
      <c r="D67" s="176">
        <v>206</v>
      </c>
      <c r="E67" s="176">
        <v>293</v>
      </c>
      <c r="F67" s="176">
        <v>267</v>
      </c>
      <c r="G67" s="176">
        <v>234</v>
      </c>
      <c r="H67" s="176">
        <v>150</v>
      </c>
      <c r="I67" s="176">
        <v>49</v>
      </c>
      <c r="J67" s="176">
        <v>4</v>
      </c>
      <c r="K67" s="176">
        <v>0</v>
      </c>
      <c r="L67" s="176">
        <v>0</v>
      </c>
    </row>
    <row r="68" spans="1:12">
      <c r="A68" s="423" t="s">
        <v>1406</v>
      </c>
      <c r="B68" s="176">
        <v>2601</v>
      </c>
      <c r="C68" s="176">
        <v>9</v>
      </c>
      <c r="D68" s="176">
        <v>362</v>
      </c>
      <c r="E68" s="176">
        <v>620</v>
      </c>
      <c r="F68" s="176">
        <v>631</v>
      </c>
      <c r="G68" s="176">
        <v>556</v>
      </c>
      <c r="H68" s="176">
        <v>313</v>
      </c>
      <c r="I68" s="176">
        <v>101</v>
      </c>
      <c r="J68" s="176">
        <v>8</v>
      </c>
      <c r="K68" s="176">
        <v>0</v>
      </c>
      <c r="L68" s="176">
        <v>1</v>
      </c>
    </row>
    <row r="69" spans="1:12">
      <c r="A69" s="423" t="s">
        <v>1405</v>
      </c>
      <c r="B69" s="176">
        <v>2721</v>
      </c>
      <c r="C69" s="176">
        <v>8</v>
      </c>
      <c r="D69" s="176">
        <v>373</v>
      </c>
      <c r="E69" s="176">
        <v>652</v>
      </c>
      <c r="F69" s="176">
        <v>673</v>
      </c>
      <c r="G69" s="176">
        <v>567</v>
      </c>
      <c r="H69" s="176">
        <v>333</v>
      </c>
      <c r="I69" s="176">
        <v>109</v>
      </c>
      <c r="J69" s="176">
        <v>5</v>
      </c>
      <c r="K69" s="176">
        <v>1</v>
      </c>
      <c r="L69" s="176">
        <v>0</v>
      </c>
    </row>
    <row r="70" spans="1:12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</row>
    <row r="71" spans="1:12">
      <c r="A71" s="421" t="s">
        <v>1404</v>
      </c>
      <c r="B71" s="422">
        <v>6259</v>
      </c>
      <c r="C71" s="422">
        <v>30</v>
      </c>
      <c r="D71" s="422">
        <v>994</v>
      </c>
      <c r="E71" s="422">
        <v>1529</v>
      </c>
      <c r="F71" s="422">
        <v>1404</v>
      </c>
      <c r="G71" s="422">
        <v>1257</v>
      </c>
      <c r="H71" s="422">
        <v>787</v>
      </c>
      <c r="I71" s="422">
        <v>233</v>
      </c>
      <c r="J71" s="422">
        <v>24</v>
      </c>
      <c r="K71" s="422">
        <v>0</v>
      </c>
      <c r="L71" s="422">
        <v>1</v>
      </c>
    </row>
    <row r="72" spans="1:12">
      <c r="A72" s="423" t="s">
        <v>1403</v>
      </c>
      <c r="B72" s="176">
        <v>4901</v>
      </c>
      <c r="C72" s="176">
        <v>24</v>
      </c>
      <c r="D72" s="176">
        <v>741</v>
      </c>
      <c r="E72" s="176">
        <v>1197</v>
      </c>
      <c r="F72" s="176">
        <v>1093</v>
      </c>
      <c r="G72" s="176">
        <v>1007</v>
      </c>
      <c r="H72" s="176">
        <v>646</v>
      </c>
      <c r="I72" s="176">
        <v>177</v>
      </c>
      <c r="J72" s="176">
        <v>16</v>
      </c>
      <c r="K72" s="176">
        <v>0</v>
      </c>
      <c r="L72" s="176">
        <v>0</v>
      </c>
    </row>
    <row r="73" spans="1:12">
      <c r="A73" s="423" t="s">
        <v>1402</v>
      </c>
      <c r="B73" s="176">
        <v>1358</v>
      </c>
      <c r="C73" s="176">
        <v>6</v>
      </c>
      <c r="D73" s="176">
        <v>253</v>
      </c>
      <c r="E73" s="176">
        <v>332</v>
      </c>
      <c r="F73" s="176">
        <v>311</v>
      </c>
      <c r="G73" s="176">
        <v>250</v>
      </c>
      <c r="H73" s="176">
        <v>141</v>
      </c>
      <c r="I73" s="176">
        <v>56</v>
      </c>
      <c r="J73" s="176">
        <v>8</v>
      </c>
      <c r="K73" s="176">
        <v>0</v>
      </c>
      <c r="L73" s="176">
        <v>1</v>
      </c>
    </row>
    <row r="74" spans="1:12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</row>
    <row r="75" spans="1:12">
      <c r="A75" s="421" t="s">
        <v>1401</v>
      </c>
      <c r="B75" s="422">
        <v>2327</v>
      </c>
      <c r="C75" s="422">
        <v>9</v>
      </c>
      <c r="D75" s="422">
        <v>392</v>
      </c>
      <c r="E75" s="422">
        <v>580</v>
      </c>
      <c r="F75" s="422">
        <v>519</v>
      </c>
      <c r="G75" s="422">
        <v>442</v>
      </c>
      <c r="H75" s="422">
        <v>303</v>
      </c>
      <c r="I75" s="422">
        <v>79</v>
      </c>
      <c r="J75" s="422">
        <v>2</v>
      </c>
      <c r="K75" s="422">
        <v>1</v>
      </c>
      <c r="L75" s="422">
        <v>0</v>
      </c>
    </row>
    <row r="76" spans="1:12">
      <c r="A76" s="423" t="s">
        <v>1400</v>
      </c>
      <c r="B76" s="176">
        <v>1775</v>
      </c>
      <c r="C76" s="176">
        <v>3</v>
      </c>
      <c r="D76" s="176">
        <v>285</v>
      </c>
      <c r="E76" s="176">
        <v>438</v>
      </c>
      <c r="F76" s="176">
        <v>409</v>
      </c>
      <c r="G76" s="176">
        <v>342</v>
      </c>
      <c r="H76" s="176">
        <v>240</v>
      </c>
      <c r="I76" s="176">
        <v>56</v>
      </c>
      <c r="J76" s="176">
        <v>1</v>
      </c>
      <c r="K76" s="176">
        <v>1</v>
      </c>
      <c r="L76" s="176">
        <v>0</v>
      </c>
    </row>
    <row r="77" spans="1:12">
      <c r="A77" s="423" t="s">
        <v>1399</v>
      </c>
      <c r="B77" s="176">
        <v>552</v>
      </c>
      <c r="C77" s="176">
        <v>6</v>
      </c>
      <c r="D77" s="176">
        <v>107</v>
      </c>
      <c r="E77" s="176">
        <v>142</v>
      </c>
      <c r="F77" s="176">
        <v>110</v>
      </c>
      <c r="G77" s="176">
        <v>100</v>
      </c>
      <c r="H77" s="176">
        <v>63</v>
      </c>
      <c r="I77" s="176">
        <v>23</v>
      </c>
      <c r="J77" s="176">
        <v>1</v>
      </c>
      <c r="K77" s="176">
        <v>0</v>
      </c>
      <c r="L77" s="176">
        <v>0</v>
      </c>
    </row>
    <row r="78" spans="1:12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</row>
    <row r="79" spans="1:12">
      <c r="A79" s="421" t="s">
        <v>1398</v>
      </c>
      <c r="B79" s="422">
        <v>5572</v>
      </c>
      <c r="C79" s="422">
        <v>22</v>
      </c>
      <c r="D79" s="422">
        <v>817</v>
      </c>
      <c r="E79" s="422">
        <v>1351</v>
      </c>
      <c r="F79" s="422">
        <v>1327</v>
      </c>
      <c r="G79" s="422">
        <v>1199</v>
      </c>
      <c r="H79" s="422">
        <v>654</v>
      </c>
      <c r="I79" s="422">
        <v>190</v>
      </c>
      <c r="J79" s="422">
        <v>12</v>
      </c>
      <c r="K79" s="422">
        <v>0</v>
      </c>
      <c r="L79" s="422">
        <v>0</v>
      </c>
    </row>
    <row r="80" spans="1:12">
      <c r="A80" s="423" t="s">
        <v>1397</v>
      </c>
      <c r="B80" s="176">
        <v>2820</v>
      </c>
      <c r="C80" s="176">
        <v>10</v>
      </c>
      <c r="D80" s="176">
        <v>395</v>
      </c>
      <c r="E80" s="176">
        <v>703</v>
      </c>
      <c r="F80" s="176">
        <v>668</v>
      </c>
      <c r="G80" s="176">
        <v>623</v>
      </c>
      <c r="H80" s="176">
        <v>314</v>
      </c>
      <c r="I80" s="176">
        <v>97</v>
      </c>
      <c r="J80" s="176">
        <v>10</v>
      </c>
      <c r="K80" s="176">
        <v>0</v>
      </c>
      <c r="L80" s="176">
        <v>0</v>
      </c>
    </row>
    <row r="81" spans="1:12">
      <c r="A81" s="423" t="s">
        <v>1396</v>
      </c>
      <c r="B81" s="176">
        <v>1083</v>
      </c>
      <c r="C81" s="176">
        <v>2</v>
      </c>
      <c r="D81" s="176">
        <v>155</v>
      </c>
      <c r="E81" s="176">
        <v>255</v>
      </c>
      <c r="F81" s="176">
        <v>257</v>
      </c>
      <c r="G81" s="176">
        <v>250</v>
      </c>
      <c r="H81" s="176">
        <v>129</v>
      </c>
      <c r="I81" s="176">
        <v>35</v>
      </c>
      <c r="J81" s="176">
        <v>0</v>
      </c>
      <c r="K81" s="176">
        <v>0</v>
      </c>
      <c r="L81" s="176">
        <v>0</v>
      </c>
    </row>
    <row r="82" spans="1:12">
      <c r="A82" s="423" t="s">
        <v>1395</v>
      </c>
      <c r="B82" s="176">
        <v>1589</v>
      </c>
      <c r="C82" s="176">
        <v>9</v>
      </c>
      <c r="D82" s="176">
        <v>252</v>
      </c>
      <c r="E82" s="176">
        <v>380</v>
      </c>
      <c r="F82" s="176">
        <v>381</v>
      </c>
      <c r="G82" s="176">
        <v>308</v>
      </c>
      <c r="H82" s="176">
        <v>201</v>
      </c>
      <c r="I82" s="176">
        <v>56</v>
      </c>
      <c r="J82" s="176">
        <v>2</v>
      </c>
      <c r="K82" s="176">
        <v>0</v>
      </c>
      <c r="L82" s="176">
        <v>0</v>
      </c>
    </row>
    <row r="83" spans="1:12">
      <c r="A83" s="423" t="s">
        <v>1394</v>
      </c>
      <c r="B83" s="176">
        <v>80</v>
      </c>
      <c r="C83" s="176">
        <v>1</v>
      </c>
      <c r="D83" s="176">
        <v>15</v>
      </c>
      <c r="E83" s="176">
        <v>13</v>
      </c>
      <c r="F83" s="176">
        <v>21</v>
      </c>
      <c r="G83" s="176">
        <v>18</v>
      </c>
      <c r="H83" s="176">
        <v>10</v>
      </c>
      <c r="I83" s="176">
        <v>2</v>
      </c>
      <c r="J83" s="176">
        <v>0</v>
      </c>
      <c r="K83" s="176">
        <v>0</v>
      </c>
      <c r="L83" s="176">
        <v>0</v>
      </c>
    </row>
    <row r="84" spans="1:12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</row>
    <row r="85" spans="1:12">
      <c r="A85" s="421" t="s">
        <v>1393</v>
      </c>
      <c r="B85" s="422">
        <v>716</v>
      </c>
      <c r="C85" s="422">
        <v>2</v>
      </c>
      <c r="D85" s="422">
        <v>104</v>
      </c>
      <c r="E85" s="422">
        <v>171</v>
      </c>
      <c r="F85" s="422">
        <v>158</v>
      </c>
      <c r="G85" s="422">
        <v>180</v>
      </c>
      <c r="H85" s="422">
        <v>72</v>
      </c>
      <c r="I85" s="422">
        <v>24</v>
      </c>
      <c r="J85" s="422">
        <v>5</v>
      </c>
      <c r="K85" s="422">
        <v>0</v>
      </c>
      <c r="L85" s="422">
        <v>0</v>
      </c>
    </row>
    <row r="86" spans="1:12">
      <c r="A86" s="423" t="s">
        <v>1392</v>
      </c>
      <c r="B86" s="176">
        <v>439</v>
      </c>
      <c r="C86" s="176">
        <v>1</v>
      </c>
      <c r="D86" s="176">
        <v>70</v>
      </c>
      <c r="E86" s="176">
        <v>93</v>
      </c>
      <c r="F86" s="176">
        <v>91</v>
      </c>
      <c r="G86" s="176">
        <v>114</v>
      </c>
      <c r="H86" s="176">
        <v>49</v>
      </c>
      <c r="I86" s="176">
        <v>16</v>
      </c>
      <c r="J86" s="176">
        <v>5</v>
      </c>
      <c r="K86" s="176">
        <v>0</v>
      </c>
      <c r="L86" s="176">
        <v>0</v>
      </c>
    </row>
    <row r="87" spans="1:12">
      <c r="A87" s="423" t="s">
        <v>1391</v>
      </c>
      <c r="B87" s="176">
        <v>222</v>
      </c>
      <c r="C87" s="176">
        <v>1</v>
      </c>
      <c r="D87" s="176">
        <v>29</v>
      </c>
      <c r="E87" s="176">
        <v>65</v>
      </c>
      <c r="F87" s="176">
        <v>50</v>
      </c>
      <c r="G87" s="176">
        <v>50</v>
      </c>
      <c r="H87" s="176">
        <v>21</v>
      </c>
      <c r="I87" s="176">
        <v>6</v>
      </c>
      <c r="J87" s="176">
        <v>0</v>
      </c>
      <c r="K87" s="176">
        <v>0</v>
      </c>
      <c r="L87" s="176">
        <v>0</v>
      </c>
    </row>
    <row r="88" spans="1:12">
      <c r="A88" s="423" t="s">
        <v>1390</v>
      </c>
      <c r="B88" s="176">
        <v>21</v>
      </c>
      <c r="C88" s="176">
        <v>0</v>
      </c>
      <c r="D88" s="176">
        <v>1</v>
      </c>
      <c r="E88" s="176">
        <v>7</v>
      </c>
      <c r="F88" s="176">
        <v>6</v>
      </c>
      <c r="G88" s="176">
        <v>5</v>
      </c>
      <c r="H88" s="176">
        <v>1</v>
      </c>
      <c r="I88" s="176">
        <v>1</v>
      </c>
      <c r="J88" s="176">
        <v>0</v>
      </c>
      <c r="K88" s="176">
        <v>0</v>
      </c>
      <c r="L88" s="176">
        <v>0</v>
      </c>
    </row>
    <row r="89" spans="1:12">
      <c r="A89" s="423" t="s">
        <v>1389</v>
      </c>
      <c r="B89" s="176">
        <v>34</v>
      </c>
      <c r="C89" s="176">
        <v>0</v>
      </c>
      <c r="D89" s="176">
        <v>4</v>
      </c>
      <c r="E89" s="176">
        <v>6</v>
      </c>
      <c r="F89" s="176">
        <v>11</v>
      </c>
      <c r="G89" s="176">
        <v>11</v>
      </c>
      <c r="H89" s="176">
        <v>1</v>
      </c>
      <c r="I89" s="176">
        <v>1</v>
      </c>
      <c r="J89" s="176">
        <v>0</v>
      </c>
      <c r="K89" s="176">
        <v>0</v>
      </c>
      <c r="L89" s="176">
        <v>0</v>
      </c>
    </row>
    <row r="90" spans="1:12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</row>
    <row r="91" spans="1:12">
      <c r="A91" s="421" t="s">
        <v>1388</v>
      </c>
      <c r="B91" s="422">
        <v>1032</v>
      </c>
      <c r="C91" s="422">
        <v>1</v>
      </c>
      <c r="D91" s="422">
        <v>100</v>
      </c>
      <c r="E91" s="422">
        <v>234</v>
      </c>
      <c r="F91" s="422">
        <v>283</v>
      </c>
      <c r="G91" s="422">
        <v>216</v>
      </c>
      <c r="H91" s="422">
        <v>159</v>
      </c>
      <c r="I91" s="422">
        <v>37</v>
      </c>
      <c r="J91" s="422">
        <v>2</v>
      </c>
      <c r="K91" s="422">
        <v>0</v>
      </c>
      <c r="L91" s="422">
        <v>0</v>
      </c>
    </row>
    <row r="92" spans="1:12">
      <c r="A92" s="423" t="s">
        <v>1387</v>
      </c>
      <c r="B92" s="176">
        <v>839</v>
      </c>
      <c r="C92" s="176">
        <v>1</v>
      </c>
      <c r="D92" s="176">
        <v>75</v>
      </c>
      <c r="E92" s="176">
        <v>185</v>
      </c>
      <c r="F92" s="176">
        <v>235</v>
      </c>
      <c r="G92" s="176">
        <v>175</v>
      </c>
      <c r="H92" s="176">
        <v>137</v>
      </c>
      <c r="I92" s="176">
        <v>30</v>
      </c>
      <c r="J92" s="176">
        <v>1</v>
      </c>
      <c r="K92" s="176">
        <v>0</v>
      </c>
      <c r="L92" s="176">
        <v>0</v>
      </c>
    </row>
    <row r="93" spans="1:12">
      <c r="A93" s="423" t="s">
        <v>1386</v>
      </c>
      <c r="B93" s="176">
        <v>10</v>
      </c>
      <c r="C93" s="176">
        <v>0</v>
      </c>
      <c r="D93" s="176">
        <v>1</v>
      </c>
      <c r="E93" s="176">
        <v>4</v>
      </c>
      <c r="F93" s="176">
        <v>2</v>
      </c>
      <c r="G93" s="176">
        <v>2</v>
      </c>
      <c r="H93" s="176">
        <v>1</v>
      </c>
      <c r="I93" s="176">
        <v>0</v>
      </c>
      <c r="J93" s="176">
        <v>0</v>
      </c>
      <c r="K93" s="176">
        <v>0</v>
      </c>
      <c r="L93" s="176">
        <v>0</v>
      </c>
    </row>
    <row r="94" spans="1:12">
      <c r="A94" s="423" t="s">
        <v>1385</v>
      </c>
      <c r="B94" s="176">
        <v>45</v>
      </c>
      <c r="C94" s="176">
        <v>0</v>
      </c>
      <c r="D94" s="176">
        <v>5</v>
      </c>
      <c r="E94" s="176">
        <v>7</v>
      </c>
      <c r="F94" s="176">
        <v>15</v>
      </c>
      <c r="G94" s="176">
        <v>9</v>
      </c>
      <c r="H94" s="176">
        <v>6</v>
      </c>
      <c r="I94" s="176">
        <v>2</v>
      </c>
      <c r="J94" s="176">
        <v>1</v>
      </c>
      <c r="K94" s="176">
        <v>0</v>
      </c>
      <c r="L94" s="176">
        <v>0</v>
      </c>
    </row>
    <row r="95" spans="1:12">
      <c r="A95" s="423" t="s">
        <v>1384</v>
      </c>
      <c r="B95" s="176">
        <v>138</v>
      </c>
      <c r="C95" s="176">
        <v>0</v>
      </c>
      <c r="D95" s="176">
        <v>19</v>
      </c>
      <c r="E95" s="176">
        <v>38</v>
      </c>
      <c r="F95" s="176">
        <v>31</v>
      </c>
      <c r="G95" s="176">
        <v>30</v>
      </c>
      <c r="H95" s="176">
        <v>15</v>
      </c>
      <c r="I95" s="176">
        <v>5</v>
      </c>
      <c r="J95" s="176">
        <v>0</v>
      </c>
      <c r="K95" s="176">
        <v>0</v>
      </c>
      <c r="L95" s="176">
        <v>0</v>
      </c>
    </row>
    <row r="96" spans="1:12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</row>
    <row r="97" spans="1:12">
      <c r="A97" s="424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</row>
  </sheetData>
  <mergeCells count="4">
    <mergeCell ref="B2:K2"/>
    <mergeCell ref="B3:K3"/>
    <mergeCell ref="B5:K5"/>
    <mergeCell ref="C7:K7"/>
  </mergeCells>
  <hyperlinks>
    <hyperlink ref="A1" location="Indice!A32" display="Volver 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97"/>
  <sheetViews>
    <sheetView showGridLines="0" showRowColHeaders="0" workbookViewId="0"/>
  </sheetViews>
  <sheetFormatPr baseColWidth="10" defaultColWidth="8.88671875" defaultRowHeight="13.2"/>
  <cols>
    <col min="1" max="1" width="20.33203125" style="383" bestFit="1" customWidth="1"/>
    <col min="2" max="2" width="5.109375" style="383" bestFit="1" customWidth="1"/>
    <col min="3" max="3" width="10.33203125" style="383" bestFit="1" customWidth="1"/>
    <col min="4" max="10" width="6.88671875" style="383" bestFit="1" customWidth="1"/>
    <col min="11" max="11" width="8.6640625" style="383" bestFit="1" customWidth="1"/>
    <col min="12" max="12" width="11.33203125" style="383" bestFit="1" customWidth="1"/>
    <col min="13" max="256" width="8.88671875" style="383"/>
    <col min="257" max="257" width="20.33203125" style="383" bestFit="1" customWidth="1"/>
    <col min="258" max="258" width="5.109375" style="383" bestFit="1" customWidth="1"/>
    <col min="259" max="259" width="10.33203125" style="383" bestFit="1" customWidth="1"/>
    <col min="260" max="266" width="6.88671875" style="383" bestFit="1" customWidth="1"/>
    <col min="267" max="267" width="8.6640625" style="383" bestFit="1" customWidth="1"/>
    <col min="268" max="268" width="11.33203125" style="383" bestFit="1" customWidth="1"/>
    <col min="269" max="512" width="8.88671875" style="383"/>
    <col min="513" max="513" width="20.33203125" style="383" bestFit="1" customWidth="1"/>
    <col min="514" max="514" width="5.109375" style="383" bestFit="1" customWidth="1"/>
    <col min="515" max="515" width="10.33203125" style="383" bestFit="1" customWidth="1"/>
    <col min="516" max="522" width="6.88671875" style="383" bestFit="1" customWidth="1"/>
    <col min="523" max="523" width="8.6640625" style="383" bestFit="1" customWidth="1"/>
    <col min="524" max="524" width="11.33203125" style="383" bestFit="1" customWidth="1"/>
    <col min="525" max="768" width="8.88671875" style="383"/>
    <col min="769" max="769" width="20.33203125" style="383" bestFit="1" customWidth="1"/>
    <col min="770" max="770" width="5.109375" style="383" bestFit="1" customWidth="1"/>
    <col min="771" max="771" width="10.33203125" style="383" bestFit="1" customWidth="1"/>
    <col min="772" max="778" width="6.88671875" style="383" bestFit="1" customWidth="1"/>
    <col min="779" max="779" width="8.6640625" style="383" bestFit="1" customWidth="1"/>
    <col min="780" max="780" width="11.33203125" style="383" bestFit="1" customWidth="1"/>
    <col min="781" max="1024" width="8.88671875" style="383"/>
    <col min="1025" max="1025" width="20.33203125" style="383" bestFit="1" customWidth="1"/>
    <col min="1026" max="1026" width="5.109375" style="383" bestFit="1" customWidth="1"/>
    <col min="1027" max="1027" width="10.33203125" style="383" bestFit="1" customWidth="1"/>
    <col min="1028" max="1034" width="6.88671875" style="383" bestFit="1" customWidth="1"/>
    <col min="1035" max="1035" width="8.6640625" style="383" bestFit="1" customWidth="1"/>
    <col min="1036" max="1036" width="11.33203125" style="383" bestFit="1" customWidth="1"/>
    <col min="1037" max="1280" width="8.88671875" style="383"/>
    <col min="1281" max="1281" width="20.33203125" style="383" bestFit="1" customWidth="1"/>
    <col min="1282" max="1282" width="5.109375" style="383" bestFit="1" customWidth="1"/>
    <col min="1283" max="1283" width="10.33203125" style="383" bestFit="1" customWidth="1"/>
    <col min="1284" max="1290" width="6.88671875" style="383" bestFit="1" customWidth="1"/>
    <col min="1291" max="1291" width="8.6640625" style="383" bestFit="1" customWidth="1"/>
    <col min="1292" max="1292" width="11.33203125" style="383" bestFit="1" customWidth="1"/>
    <col min="1293" max="1536" width="8.88671875" style="383"/>
    <col min="1537" max="1537" width="20.33203125" style="383" bestFit="1" customWidth="1"/>
    <col min="1538" max="1538" width="5.109375" style="383" bestFit="1" customWidth="1"/>
    <col min="1539" max="1539" width="10.33203125" style="383" bestFit="1" customWidth="1"/>
    <col min="1540" max="1546" width="6.88671875" style="383" bestFit="1" customWidth="1"/>
    <col min="1547" max="1547" width="8.6640625" style="383" bestFit="1" customWidth="1"/>
    <col min="1548" max="1548" width="11.33203125" style="383" bestFit="1" customWidth="1"/>
    <col min="1549" max="1792" width="8.88671875" style="383"/>
    <col min="1793" max="1793" width="20.33203125" style="383" bestFit="1" customWidth="1"/>
    <col min="1794" max="1794" width="5.109375" style="383" bestFit="1" customWidth="1"/>
    <col min="1795" max="1795" width="10.33203125" style="383" bestFit="1" customWidth="1"/>
    <col min="1796" max="1802" width="6.88671875" style="383" bestFit="1" customWidth="1"/>
    <col min="1803" max="1803" width="8.6640625" style="383" bestFit="1" customWidth="1"/>
    <col min="1804" max="1804" width="11.33203125" style="383" bestFit="1" customWidth="1"/>
    <col min="1805" max="2048" width="8.88671875" style="383"/>
    <col min="2049" max="2049" width="20.33203125" style="383" bestFit="1" customWidth="1"/>
    <col min="2050" max="2050" width="5.109375" style="383" bestFit="1" customWidth="1"/>
    <col min="2051" max="2051" width="10.33203125" style="383" bestFit="1" customWidth="1"/>
    <col min="2052" max="2058" width="6.88671875" style="383" bestFit="1" customWidth="1"/>
    <col min="2059" max="2059" width="8.6640625" style="383" bestFit="1" customWidth="1"/>
    <col min="2060" max="2060" width="11.33203125" style="383" bestFit="1" customWidth="1"/>
    <col min="2061" max="2304" width="8.88671875" style="383"/>
    <col min="2305" max="2305" width="20.33203125" style="383" bestFit="1" customWidth="1"/>
    <col min="2306" max="2306" width="5.109375" style="383" bestFit="1" customWidth="1"/>
    <col min="2307" max="2307" width="10.33203125" style="383" bestFit="1" customWidth="1"/>
    <col min="2308" max="2314" width="6.88671875" style="383" bestFit="1" customWidth="1"/>
    <col min="2315" max="2315" width="8.6640625" style="383" bestFit="1" customWidth="1"/>
    <col min="2316" max="2316" width="11.33203125" style="383" bestFit="1" customWidth="1"/>
    <col min="2317" max="2560" width="8.88671875" style="383"/>
    <col min="2561" max="2561" width="20.33203125" style="383" bestFit="1" customWidth="1"/>
    <col min="2562" max="2562" width="5.109375" style="383" bestFit="1" customWidth="1"/>
    <col min="2563" max="2563" width="10.33203125" style="383" bestFit="1" customWidth="1"/>
    <col min="2564" max="2570" width="6.88671875" style="383" bestFit="1" customWidth="1"/>
    <col min="2571" max="2571" width="8.6640625" style="383" bestFit="1" customWidth="1"/>
    <col min="2572" max="2572" width="11.33203125" style="383" bestFit="1" customWidth="1"/>
    <col min="2573" max="2816" width="8.88671875" style="383"/>
    <col min="2817" max="2817" width="20.33203125" style="383" bestFit="1" customWidth="1"/>
    <col min="2818" max="2818" width="5.109375" style="383" bestFit="1" customWidth="1"/>
    <col min="2819" max="2819" width="10.33203125" style="383" bestFit="1" customWidth="1"/>
    <col min="2820" max="2826" width="6.88671875" style="383" bestFit="1" customWidth="1"/>
    <col min="2827" max="2827" width="8.6640625" style="383" bestFit="1" customWidth="1"/>
    <col min="2828" max="2828" width="11.33203125" style="383" bestFit="1" customWidth="1"/>
    <col min="2829" max="3072" width="8.88671875" style="383"/>
    <col min="3073" max="3073" width="20.33203125" style="383" bestFit="1" customWidth="1"/>
    <col min="3074" max="3074" width="5.109375" style="383" bestFit="1" customWidth="1"/>
    <col min="3075" max="3075" width="10.33203125" style="383" bestFit="1" customWidth="1"/>
    <col min="3076" max="3082" width="6.88671875" style="383" bestFit="1" customWidth="1"/>
    <col min="3083" max="3083" width="8.6640625" style="383" bestFit="1" customWidth="1"/>
    <col min="3084" max="3084" width="11.33203125" style="383" bestFit="1" customWidth="1"/>
    <col min="3085" max="3328" width="8.88671875" style="383"/>
    <col min="3329" max="3329" width="20.33203125" style="383" bestFit="1" customWidth="1"/>
    <col min="3330" max="3330" width="5.109375" style="383" bestFit="1" customWidth="1"/>
    <col min="3331" max="3331" width="10.33203125" style="383" bestFit="1" customWidth="1"/>
    <col min="3332" max="3338" width="6.88671875" style="383" bestFit="1" customWidth="1"/>
    <col min="3339" max="3339" width="8.6640625" style="383" bestFit="1" customWidth="1"/>
    <col min="3340" max="3340" width="11.33203125" style="383" bestFit="1" customWidth="1"/>
    <col min="3341" max="3584" width="8.88671875" style="383"/>
    <col min="3585" max="3585" width="20.33203125" style="383" bestFit="1" customWidth="1"/>
    <col min="3586" max="3586" width="5.109375" style="383" bestFit="1" customWidth="1"/>
    <col min="3587" max="3587" width="10.33203125" style="383" bestFit="1" customWidth="1"/>
    <col min="3588" max="3594" width="6.88671875" style="383" bestFit="1" customWidth="1"/>
    <col min="3595" max="3595" width="8.6640625" style="383" bestFit="1" customWidth="1"/>
    <col min="3596" max="3596" width="11.33203125" style="383" bestFit="1" customWidth="1"/>
    <col min="3597" max="3840" width="8.88671875" style="383"/>
    <col min="3841" max="3841" width="20.33203125" style="383" bestFit="1" customWidth="1"/>
    <col min="3842" max="3842" width="5.109375" style="383" bestFit="1" customWidth="1"/>
    <col min="3843" max="3843" width="10.33203125" style="383" bestFit="1" customWidth="1"/>
    <col min="3844" max="3850" width="6.88671875" style="383" bestFit="1" customWidth="1"/>
    <col min="3851" max="3851" width="8.6640625" style="383" bestFit="1" customWidth="1"/>
    <col min="3852" max="3852" width="11.33203125" style="383" bestFit="1" customWidth="1"/>
    <col min="3853" max="4096" width="8.88671875" style="383"/>
    <col min="4097" max="4097" width="20.33203125" style="383" bestFit="1" customWidth="1"/>
    <col min="4098" max="4098" width="5.109375" style="383" bestFit="1" customWidth="1"/>
    <col min="4099" max="4099" width="10.33203125" style="383" bestFit="1" customWidth="1"/>
    <col min="4100" max="4106" width="6.88671875" style="383" bestFit="1" customWidth="1"/>
    <col min="4107" max="4107" width="8.6640625" style="383" bestFit="1" customWidth="1"/>
    <col min="4108" max="4108" width="11.33203125" style="383" bestFit="1" customWidth="1"/>
    <col min="4109" max="4352" width="8.88671875" style="383"/>
    <col min="4353" max="4353" width="20.33203125" style="383" bestFit="1" customWidth="1"/>
    <col min="4354" max="4354" width="5.109375" style="383" bestFit="1" customWidth="1"/>
    <col min="4355" max="4355" width="10.33203125" style="383" bestFit="1" customWidth="1"/>
    <col min="4356" max="4362" width="6.88671875" style="383" bestFit="1" customWidth="1"/>
    <col min="4363" max="4363" width="8.6640625" style="383" bestFit="1" customWidth="1"/>
    <col min="4364" max="4364" width="11.33203125" style="383" bestFit="1" customWidth="1"/>
    <col min="4365" max="4608" width="8.88671875" style="383"/>
    <col min="4609" max="4609" width="20.33203125" style="383" bestFit="1" customWidth="1"/>
    <col min="4610" max="4610" width="5.109375" style="383" bestFit="1" customWidth="1"/>
    <col min="4611" max="4611" width="10.33203125" style="383" bestFit="1" customWidth="1"/>
    <col min="4612" max="4618" width="6.88671875" style="383" bestFit="1" customWidth="1"/>
    <col min="4619" max="4619" width="8.6640625" style="383" bestFit="1" customWidth="1"/>
    <col min="4620" max="4620" width="11.33203125" style="383" bestFit="1" customWidth="1"/>
    <col min="4621" max="4864" width="8.88671875" style="383"/>
    <col min="4865" max="4865" width="20.33203125" style="383" bestFit="1" customWidth="1"/>
    <col min="4866" max="4866" width="5.109375" style="383" bestFit="1" customWidth="1"/>
    <col min="4867" max="4867" width="10.33203125" style="383" bestFit="1" customWidth="1"/>
    <col min="4868" max="4874" width="6.88671875" style="383" bestFit="1" customWidth="1"/>
    <col min="4875" max="4875" width="8.6640625" style="383" bestFit="1" customWidth="1"/>
    <col min="4876" max="4876" width="11.33203125" style="383" bestFit="1" customWidth="1"/>
    <col min="4877" max="5120" width="8.88671875" style="383"/>
    <col min="5121" max="5121" width="20.33203125" style="383" bestFit="1" customWidth="1"/>
    <col min="5122" max="5122" width="5.109375" style="383" bestFit="1" customWidth="1"/>
    <col min="5123" max="5123" width="10.33203125" style="383" bestFit="1" customWidth="1"/>
    <col min="5124" max="5130" width="6.88671875" style="383" bestFit="1" customWidth="1"/>
    <col min="5131" max="5131" width="8.6640625" style="383" bestFit="1" customWidth="1"/>
    <col min="5132" max="5132" width="11.33203125" style="383" bestFit="1" customWidth="1"/>
    <col min="5133" max="5376" width="8.88671875" style="383"/>
    <col min="5377" max="5377" width="20.33203125" style="383" bestFit="1" customWidth="1"/>
    <col min="5378" max="5378" width="5.109375" style="383" bestFit="1" customWidth="1"/>
    <col min="5379" max="5379" width="10.33203125" style="383" bestFit="1" customWidth="1"/>
    <col min="5380" max="5386" width="6.88671875" style="383" bestFit="1" customWidth="1"/>
    <col min="5387" max="5387" width="8.6640625" style="383" bestFit="1" customWidth="1"/>
    <col min="5388" max="5388" width="11.33203125" style="383" bestFit="1" customWidth="1"/>
    <col min="5389" max="5632" width="8.88671875" style="383"/>
    <col min="5633" max="5633" width="20.33203125" style="383" bestFit="1" customWidth="1"/>
    <col min="5634" max="5634" width="5.109375" style="383" bestFit="1" customWidth="1"/>
    <col min="5635" max="5635" width="10.33203125" style="383" bestFit="1" customWidth="1"/>
    <col min="5636" max="5642" width="6.88671875" style="383" bestFit="1" customWidth="1"/>
    <col min="5643" max="5643" width="8.6640625" style="383" bestFit="1" customWidth="1"/>
    <col min="5644" max="5644" width="11.33203125" style="383" bestFit="1" customWidth="1"/>
    <col min="5645" max="5888" width="8.88671875" style="383"/>
    <col min="5889" max="5889" width="20.33203125" style="383" bestFit="1" customWidth="1"/>
    <col min="5890" max="5890" width="5.109375" style="383" bestFit="1" customWidth="1"/>
    <col min="5891" max="5891" width="10.33203125" style="383" bestFit="1" customWidth="1"/>
    <col min="5892" max="5898" width="6.88671875" style="383" bestFit="1" customWidth="1"/>
    <col min="5899" max="5899" width="8.6640625" style="383" bestFit="1" customWidth="1"/>
    <col min="5900" max="5900" width="11.33203125" style="383" bestFit="1" customWidth="1"/>
    <col min="5901" max="6144" width="8.88671875" style="383"/>
    <col min="6145" max="6145" width="20.33203125" style="383" bestFit="1" customWidth="1"/>
    <col min="6146" max="6146" width="5.109375" style="383" bestFit="1" customWidth="1"/>
    <col min="6147" max="6147" width="10.33203125" style="383" bestFit="1" customWidth="1"/>
    <col min="6148" max="6154" width="6.88671875" style="383" bestFit="1" customWidth="1"/>
    <col min="6155" max="6155" width="8.6640625" style="383" bestFit="1" customWidth="1"/>
    <col min="6156" max="6156" width="11.33203125" style="383" bestFit="1" customWidth="1"/>
    <col min="6157" max="6400" width="8.88671875" style="383"/>
    <col min="6401" max="6401" width="20.33203125" style="383" bestFit="1" customWidth="1"/>
    <col min="6402" max="6402" width="5.109375" style="383" bestFit="1" customWidth="1"/>
    <col min="6403" max="6403" width="10.33203125" style="383" bestFit="1" customWidth="1"/>
    <col min="6404" max="6410" width="6.88671875" style="383" bestFit="1" customWidth="1"/>
    <col min="6411" max="6411" width="8.6640625" style="383" bestFit="1" customWidth="1"/>
    <col min="6412" max="6412" width="11.33203125" style="383" bestFit="1" customWidth="1"/>
    <col min="6413" max="6656" width="8.88671875" style="383"/>
    <col min="6657" max="6657" width="20.33203125" style="383" bestFit="1" customWidth="1"/>
    <col min="6658" max="6658" width="5.109375" style="383" bestFit="1" customWidth="1"/>
    <col min="6659" max="6659" width="10.33203125" style="383" bestFit="1" customWidth="1"/>
    <col min="6660" max="6666" width="6.88671875" style="383" bestFit="1" customWidth="1"/>
    <col min="6667" max="6667" width="8.6640625" style="383" bestFit="1" customWidth="1"/>
    <col min="6668" max="6668" width="11.33203125" style="383" bestFit="1" customWidth="1"/>
    <col min="6669" max="6912" width="8.88671875" style="383"/>
    <col min="6913" max="6913" width="20.33203125" style="383" bestFit="1" customWidth="1"/>
    <col min="6914" max="6914" width="5.109375" style="383" bestFit="1" customWidth="1"/>
    <col min="6915" max="6915" width="10.33203125" style="383" bestFit="1" customWidth="1"/>
    <col min="6916" max="6922" width="6.88671875" style="383" bestFit="1" customWidth="1"/>
    <col min="6923" max="6923" width="8.6640625" style="383" bestFit="1" customWidth="1"/>
    <col min="6924" max="6924" width="11.33203125" style="383" bestFit="1" customWidth="1"/>
    <col min="6925" max="7168" width="8.88671875" style="383"/>
    <col min="7169" max="7169" width="20.33203125" style="383" bestFit="1" customWidth="1"/>
    <col min="7170" max="7170" width="5.109375" style="383" bestFit="1" customWidth="1"/>
    <col min="7171" max="7171" width="10.33203125" style="383" bestFit="1" customWidth="1"/>
    <col min="7172" max="7178" width="6.88671875" style="383" bestFit="1" customWidth="1"/>
    <col min="7179" max="7179" width="8.6640625" style="383" bestFit="1" customWidth="1"/>
    <col min="7180" max="7180" width="11.33203125" style="383" bestFit="1" customWidth="1"/>
    <col min="7181" max="7424" width="8.88671875" style="383"/>
    <col min="7425" max="7425" width="20.33203125" style="383" bestFit="1" customWidth="1"/>
    <col min="7426" max="7426" width="5.109375" style="383" bestFit="1" customWidth="1"/>
    <col min="7427" max="7427" width="10.33203125" style="383" bestFit="1" customWidth="1"/>
    <col min="7428" max="7434" width="6.88671875" style="383" bestFit="1" customWidth="1"/>
    <col min="7435" max="7435" width="8.6640625" style="383" bestFit="1" customWidth="1"/>
    <col min="7436" max="7436" width="11.33203125" style="383" bestFit="1" customWidth="1"/>
    <col min="7437" max="7680" width="8.88671875" style="383"/>
    <col min="7681" max="7681" width="20.33203125" style="383" bestFit="1" customWidth="1"/>
    <col min="7682" max="7682" width="5.109375" style="383" bestFit="1" customWidth="1"/>
    <col min="7683" max="7683" width="10.33203125" style="383" bestFit="1" customWidth="1"/>
    <col min="7684" max="7690" width="6.88671875" style="383" bestFit="1" customWidth="1"/>
    <col min="7691" max="7691" width="8.6640625" style="383" bestFit="1" customWidth="1"/>
    <col min="7692" max="7692" width="11.33203125" style="383" bestFit="1" customWidth="1"/>
    <col min="7693" max="7936" width="8.88671875" style="383"/>
    <col min="7937" max="7937" width="20.33203125" style="383" bestFit="1" customWidth="1"/>
    <col min="7938" max="7938" width="5.109375" style="383" bestFit="1" customWidth="1"/>
    <col min="7939" max="7939" width="10.33203125" style="383" bestFit="1" customWidth="1"/>
    <col min="7940" max="7946" width="6.88671875" style="383" bestFit="1" customWidth="1"/>
    <col min="7947" max="7947" width="8.6640625" style="383" bestFit="1" customWidth="1"/>
    <col min="7948" max="7948" width="11.33203125" style="383" bestFit="1" customWidth="1"/>
    <col min="7949" max="8192" width="8.88671875" style="383"/>
    <col min="8193" max="8193" width="20.33203125" style="383" bestFit="1" customWidth="1"/>
    <col min="8194" max="8194" width="5.109375" style="383" bestFit="1" customWidth="1"/>
    <col min="8195" max="8195" width="10.33203125" style="383" bestFit="1" customWidth="1"/>
    <col min="8196" max="8202" width="6.88671875" style="383" bestFit="1" customWidth="1"/>
    <col min="8203" max="8203" width="8.6640625" style="383" bestFit="1" customWidth="1"/>
    <col min="8204" max="8204" width="11.33203125" style="383" bestFit="1" customWidth="1"/>
    <col min="8205" max="8448" width="8.88671875" style="383"/>
    <col min="8449" max="8449" width="20.33203125" style="383" bestFit="1" customWidth="1"/>
    <col min="8450" max="8450" width="5.109375" style="383" bestFit="1" customWidth="1"/>
    <col min="8451" max="8451" width="10.33203125" style="383" bestFit="1" customWidth="1"/>
    <col min="8452" max="8458" width="6.88671875" style="383" bestFit="1" customWidth="1"/>
    <col min="8459" max="8459" width="8.6640625" style="383" bestFit="1" customWidth="1"/>
    <col min="8460" max="8460" width="11.33203125" style="383" bestFit="1" customWidth="1"/>
    <col min="8461" max="8704" width="8.88671875" style="383"/>
    <col min="8705" max="8705" width="20.33203125" style="383" bestFit="1" customWidth="1"/>
    <col min="8706" max="8706" width="5.109375" style="383" bestFit="1" customWidth="1"/>
    <col min="8707" max="8707" width="10.33203125" style="383" bestFit="1" customWidth="1"/>
    <col min="8708" max="8714" width="6.88671875" style="383" bestFit="1" customWidth="1"/>
    <col min="8715" max="8715" width="8.6640625" style="383" bestFit="1" customWidth="1"/>
    <col min="8716" max="8716" width="11.33203125" style="383" bestFit="1" customWidth="1"/>
    <col min="8717" max="8960" width="8.88671875" style="383"/>
    <col min="8961" max="8961" width="20.33203125" style="383" bestFit="1" customWidth="1"/>
    <col min="8962" max="8962" width="5.109375" style="383" bestFit="1" customWidth="1"/>
    <col min="8963" max="8963" width="10.33203125" style="383" bestFit="1" customWidth="1"/>
    <col min="8964" max="8970" width="6.88671875" style="383" bestFit="1" customWidth="1"/>
    <col min="8971" max="8971" width="8.6640625" style="383" bestFit="1" customWidth="1"/>
    <col min="8972" max="8972" width="11.33203125" style="383" bestFit="1" customWidth="1"/>
    <col min="8973" max="9216" width="8.88671875" style="383"/>
    <col min="9217" max="9217" width="20.33203125" style="383" bestFit="1" customWidth="1"/>
    <col min="9218" max="9218" width="5.109375" style="383" bestFit="1" customWidth="1"/>
    <col min="9219" max="9219" width="10.33203125" style="383" bestFit="1" customWidth="1"/>
    <col min="9220" max="9226" width="6.88671875" style="383" bestFit="1" customWidth="1"/>
    <col min="9227" max="9227" width="8.6640625" style="383" bestFit="1" customWidth="1"/>
    <col min="9228" max="9228" width="11.33203125" style="383" bestFit="1" customWidth="1"/>
    <col min="9229" max="9472" width="8.88671875" style="383"/>
    <col min="9473" max="9473" width="20.33203125" style="383" bestFit="1" customWidth="1"/>
    <col min="9474" max="9474" width="5.109375" style="383" bestFit="1" customWidth="1"/>
    <col min="9475" max="9475" width="10.33203125" style="383" bestFit="1" customWidth="1"/>
    <col min="9476" max="9482" width="6.88671875" style="383" bestFit="1" customWidth="1"/>
    <col min="9483" max="9483" width="8.6640625" style="383" bestFit="1" customWidth="1"/>
    <col min="9484" max="9484" width="11.33203125" style="383" bestFit="1" customWidth="1"/>
    <col min="9485" max="9728" width="8.88671875" style="383"/>
    <col min="9729" max="9729" width="20.33203125" style="383" bestFit="1" customWidth="1"/>
    <col min="9730" max="9730" width="5.109375" style="383" bestFit="1" customWidth="1"/>
    <col min="9731" max="9731" width="10.33203125" style="383" bestFit="1" customWidth="1"/>
    <col min="9732" max="9738" width="6.88671875" style="383" bestFit="1" customWidth="1"/>
    <col min="9739" max="9739" width="8.6640625" style="383" bestFit="1" customWidth="1"/>
    <col min="9740" max="9740" width="11.33203125" style="383" bestFit="1" customWidth="1"/>
    <col min="9741" max="9984" width="8.88671875" style="383"/>
    <col min="9985" max="9985" width="20.33203125" style="383" bestFit="1" customWidth="1"/>
    <col min="9986" max="9986" width="5.109375" style="383" bestFit="1" customWidth="1"/>
    <col min="9987" max="9987" width="10.33203125" style="383" bestFit="1" customWidth="1"/>
    <col min="9988" max="9994" width="6.88671875" style="383" bestFit="1" customWidth="1"/>
    <col min="9995" max="9995" width="8.6640625" style="383" bestFit="1" customWidth="1"/>
    <col min="9996" max="9996" width="11.33203125" style="383" bestFit="1" customWidth="1"/>
    <col min="9997" max="10240" width="8.88671875" style="383"/>
    <col min="10241" max="10241" width="20.33203125" style="383" bestFit="1" customWidth="1"/>
    <col min="10242" max="10242" width="5.109375" style="383" bestFit="1" customWidth="1"/>
    <col min="10243" max="10243" width="10.33203125" style="383" bestFit="1" customWidth="1"/>
    <col min="10244" max="10250" width="6.88671875" style="383" bestFit="1" customWidth="1"/>
    <col min="10251" max="10251" width="8.6640625" style="383" bestFit="1" customWidth="1"/>
    <col min="10252" max="10252" width="11.33203125" style="383" bestFit="1" customWidth="1"/>
    <col min="10253" max="10496" width="8.88671875" style="383"/>
    <col min="10497" max="10497" width="20.33203125" style="383" bestFit="1" customWidth="1"/>
    <col min="10498" max="10498" width="5.109375" style="383" bestFit="1" customWidth="1"/>
    <col min="10499" max="10499" width="10.33203125" style="383" bestFit="1" customWidth="1"/>
    <col min="10500" max="10506" width="6.88671875" style="383" bestFit="1" customWidth="1"/>
    <col min="10507" max="10507" width="8.6640625" style="383" bestFit="1" customWidth="1"/>
    <col min="10508" max="10508" width="11.33203125" style="383" bestFit="1" customWidth="1"/>
    <col min="10509" max="10752" width="8.88671875" style="383"/>
    <col min="10753" max="10753" width="20.33203125" style="383" bestFit="1" customWidth="1"/>
    <col min="10754" max="10754" width="5.109375" style="383" bestFit="1" customWidth="1"/>
    <col min="10755" max="10755" width="10.33203125" style="383" bestFit="1" customWidth="1"/>
    <col min="10756" max="10762" width="6.88671875" style="383" bestFit="1" customWidth="1"/>
    <col min="10763" max="10763" width="8.6640625" style="383" bestFit="1" customWidth="1"/>
    <col min="10764" max="10764" width="11.33203125" style="383" bestFit="1" customWidth="1"/>
    <col min="10765" max="11008" width="8.88671875" style="383"/>
    <col min="11009" max="11009" width="20.33203125" style="383" bestFit="1" customWidth="1"/>
    <col min="11010" max="11010" width="5.109375" style="383" bestFit="1" customWidth="1"/>
    <col min="11011" max="11011" width="10.33203125" style="383" bestFit="1" customWidth="1"/>
    <col min="11012" max="11018" width="6.88671875" style="383" bestFit="1" customWidth="1"/>
    <col min="11019" max="11019" width="8.6640625" style="383" bestFit="1" customWidth="1"/>
    <col min="11020" max="11020" width="11.33203125" style="383" bestFit="1" customWidth="1"/>
    <col min="11021" max="11264" width="8.88671875" style="383"/>
    <col min="11265" max="11265" width="20.33203125" style="383" bestFit="1" customWidth="1"/>
    <col min="11266" max="11266" width="5.109375" style="383" bestFit="1" customWidth="1"/>
    <col min="11267" max="11267" width="10.33203125" style="383" bestFit="1" customWidth="1"/>
    <col min="11268" max="11274" width="6.88671875" style="383" bestFit="1" customWidth="1"/>
    <col min="11275" max="11275" width="8.6640625" style="383" bestFit="1" customWidth="1"/>
    <col min="11276" max="11276" width="11.33203125" style="383" bestFit="1" customWidth="1"/>
    <col min="11277" max="11520" width="8.88671875" style="383"/>
    <col min="11521" max="11521" width="20.33203125" style="383" bestFit="1" customWidth="1"/>
    <col min="11522" max="11522" width="5.109375" style="383" bestFit="1" customWidth="1"/>
    <col min="11523" max="11523" width="10.33203125" style="383" bestFit="1" customWidth="1"/>
    <col min="11524" max="11530" width="6.88671875" style="383" bestFit="1" customWidth="1"/>
    <col min="11531" max="11531" width="8.6640625" style="383" bestFit="1" customWidth="1"/>
    <col min="11532" max="11532" width="11.33203125" style="383" bestFit="1" customWidth="1"/>
    <col min="11533" max="11776" width="8.88671875" style="383"/>
    <col min="11777" max="11777" width="20.33203125" style="383" bestFit="1" customWidth="1"/>
    <col min="11778" max="11778" width="5.109375" style="383" bestFit="1" customWidth="1"/>
    <col min="11779" max="11779" width="10.33203125" style="383" bestFit="1" customWidth="1"/>
    <col min="11780" max="11786" width="6.88671875" style="383" bestFit="1" customWidth="1"/>
    <col min="11787" max="11787" width="8.6640625" style="383" bestFit="1" customWidth="1"/>
    <col min="11788" max="11788" width="11.33203125" style="383" bestFit="1" customWidth="1"/>
    <col min="11789" max="12032" width="8.88671875" style="383"/>
    <col min="12033" max="12033" width="20.33203125" style="383" bestFit="1" customWidth="1"/>
    <col min="12034" max="12034" width="5.109375" style="383" bestFit="1" customWidth="1"/>
    <col min="12035" max="12035" width="10.33203125" style="383" bestFit="1" customWidth="1"/>
    <col min="12036" max="12042" width="6.88671875" style="383" bestFit="1" customWidth="1"/>
    <col min="12043" max="12043" width="8.6640625" style="383" bestFit="1" customWidth="1"/>
    <col min="12044" max="12044" width="11.33203125" style="383" bestFit="1" customWidth="1"/>
    <col min="12045" max="12288" width="8.88671875" style="383"/>
    <col min="12289" max="12289" width="20.33203125" style="383" bestFit="1" customWidth="1"/>
    <col min="12290" max="12290" width="5.109375" style="383" bestFit="1" customWidth="1"/>
    <col min="12291" max="12291" width="10.33203125" style="383" bestFit="1" customWidth="1"/>
    <col min="12292" max="12298" width="6.88671875" style="383" bestFit="1" customWidth="1"/>
    <col min="12299" max="12299" width="8.6640625" style="383" bestFit="1" customWidth="1"/>
    <col min="12300" max="12300" width="11.33203125" style="383" bestFit="1" customWidth="1"/>
    <col min="12301" max="12544" width="8.88671875" style="383"/>
    <col min="12545" max="12545" width="20.33203125" style="383" bestFit="1" customWidth="1"/>
    <col min="12546" max="12546" width="5.109375" style="383" bestFit="1" customWidth="1"/>
    <col min="12547" max="12547" width="10.33203125" style="383" bestFit="1" customWidth="1"/>
    <col min="12548" max="12554" width="6.88671875" style="383" bestFit="1" customWidth="1"/>
    <col min="12555" max="12555" width="8.6640625" style="383" bestFit="1" customWidth="1"/>
    <col min="12556" max="12556" width="11.33203125" style="383" bestFit="1" customWidth="1"/>
    <col min="12557" max="12800" width="8.88671875" style="383"/>
    <col min="12801" max="12801" width="20.33203125" style="383" bestFit="1" customWidth="1"/>
    <col min="12802" max="12802" width="5.109375" style="383" bestFit="1" customWidth="1"/>
    <col min="12803" max="12803" width="10.33203125" style="383" bestFit="1" customWidth="1"/>
    <col min="12804" max="12810" width="6.88671875" style="383" bestFit="1" customWidth="1"/>
    <col min="12811" max="12811" width="8.6640625" style="383" bestFit="1" customWidth="1"/>
    <col min="12812" max="12812" width="11.33203125" style="383" bestFit="1" customWidth="1"/>
    <col min="12813" max="13056" width="8.88671875" style="383"/>
    <col min="13057" max="13057" width="20.33203125" style="383" bestFit="1" customWidth="1"/>
    <col min="13058" max="13058" width="5.109375" style="383" bestFit="1" customWidth="1"/>
    <col min="13059" max="13059" width="10.33203125" style="383" bestFit="1" customWidth="1"/>
    <col min="13060" max="13066" width="6.88671875" style="383" bestFit="1" customWidth="1"/>
    <col min="13067" max="13067" width="8.6640625" style="383" bestFit="1" customWidth="1"/>
    <col min="13068" max="13068" width="11.33203125" style="383" bestFit="1" customWidth="1"/>
    <col min="13069" max="13312" width="8.88671875" style="383"/>
    <col min="13313" max="13313" width="20.33203125" style="383" bestFit="1" customWidth="1"/>
    <col min="13314" max="13314" width="5.109375" style="383" bestFit="1" customWidth="1"/>
    <col min="13315" max="13315" width="10.33203125" style="383" bestFit="1" customWidth="1"/>
    <col min="13316" max="13322" width="6.88671875" style="383" bestFit="1" customWidth="1"/>
    <col min="13323" max="13323" width="8.6640625" style="383" bestFit="1" customWidth="1"/>
    <col min="13324" max="13324" width="11.33203125" style="383" bestFit="1" customWidth="1"/>
    <col min="13325" max="13568" width="8.88671875" style="383"/>
    <col min="13569" max="13569" width="20.33203125" style="383" bestFit="1" customWidth="1"/>
    <col min="13570" max="13570" width="5.109375" style="383" bestFit="1" customWidth="1"/>
    <col min="13571" max="13571" width="10.33203125" style="383" bestFit="1" customWidth="1"/>
    <col min="13572" max="13578" width="6.88671875" style="383" bestFit="1" customWidth="1"/>
    <col min="13579" max="13579" width="8.6640625" style="383" bestFit="1" customWidth="1"/>
    <col min="13580" max="13580" width="11.33203125" style="383" bestFit="1" customWidth="1"/>
    <col min="13581" max="13824" width="8.88671875" style="383"/>
    <col min="13825" max="13825" width="20.33203125" style="383" bestFit="1" customWidth="1"/>
    <col min="13826" max="13826" width="5.109375" style="383" bestFit="1" customWidth="1"/>
    <col min="13827" max="13827" width="10.33203125" style="383" bestFit="1" customWidth="1"/>
    <col min="13828" max="13834" width="6.88671875" style="383" bestFit="1" customWidth="1"/>
    <col min="13835" max="13835" width="8.6640625" style="383" bestFit="1" customWidth="1"/>
    <col min="13836" max="13836" width="11.33203125" style="383" bestFit="1" customWidth="1"/>
    <col min="13837" max="14080" width="8.88671875" style="383"/>
    <col min="14081" max="14081" width="20.33203125" style="383" bestFit="1" customWidth="1"/>
    <col min="14082" max="14082" width="5.109375" style="383" bestFit="1" customWidth="1"/>
    <col min="14083" max="14083" width="10.33203125" style="383" bestFit="1" customWidth="1"/>
    <col min="14084" max="14090" width="6.88671875" style="383" bestFit="1" customWidth="1"/>
    <col min="14091" max="14091" width="8.6640625" style="383" bestFit="1" customWidth="1"/>
    <col min="14092" max="14092" width="11.33203125" style="383" bestFit="1" customWidth="1"/>
    <col min="14093" max="14336" width="8.88671875" style="383"/>
    <col min="14337" max="14337" width="20.33203125" style="383" bestFit="1" customWidth="1"/>
    <col min="14338" max="14338" width="5.109375" style="383" bestFit="1" customWidth="1"/>
    <col min="14339" max="14339" width="10.33203125" style="383" bestFit="1" customWidth="1"/>
    <col min="14340" max="14346" width="6.88671875" style="383" bestFit="1" customWidth="1"/>
    <col min="14347" max="14347" width="8.6640625" style="383" bestFit="1" customWidth="1"/>
    <col min="14348" max="14348" width="11.33203125" style="383" bestFit="1" customWidth="1"/>
    <col min="14349" max="14592" width="8.88671875" style="383"/>
    <col min="14593" max="14593" width="20.33203125" style="383" bestFit="1" customWidth="1"/>
    <col min="14594" max="14594" width="5.109375" style="383" bestFit="1" customWidth="1"/>
    <col min="14595" max="14595" width="10.33203125" style="383" bestFit="1" customWidth="1"/>
    <col min="14596" max="14602" width="6.88671875" style="383" bestFit="1" customWidth="1"/>
    <col min="14603" max="14603" width="8.6640625" style="383" bestFit="1" customWidth="1"/>
    <col min="14604" max="14604" width="11.33203125" style="383" bestFit="1" customWidth="1"/>
    <col min="14605" max="14848" width="8.88671875" style="383"/>
    <col min="14849" max="14849" width="20.33203125" style="383" bestFit="1" customWidth="1"/>
    <col min="14850" max="14850" width="5.109375" style="383" bestFit="1" customWidth="1"/>
    <col min="14851" max="14851" width="10.33203125" style="383" bestFit="1" customWidth="1"/>
    <col min="14852" max="14858" width="6.88671875" style="383" bestFit="1" customWidth="1"/>
    <col min="14859" max="14859" width="8.6640625" style="383" bestFit="1" customWidth="1"/>
    <col min="14860" max="14860" width="11.33203125" style="383" bestFit="1" customWidth="1"/>
    <col min="14861" max="15104" width="8.88671875" style="383"/>
    <col min="15105" max="15105" width="20.33203125" style="383" bestFit="1" customWidth="1"/>
    <col min="15106" max="15106" width="5.109375" style="383" bestFit="1" customWidth="1"/>
    <col min="15107" max="15107" width="10.33203125" style="383" bestFit="1" customWidth="1"/>
    <col min="15108" max="15114" width="6.88671875" style="383" bestFit="1" customWidth="1"/>
    <col min="15115" max="15115" width="8.6640625" style="383" bestFit="1" customWidth="1"/>
    <col min="15116" max="15116" width="11.33203125" style="383" bestFit="1" customWidth="1"/>
    <col min="15117" max="15360" width="8.88671875" style="383"/>
    <col min="15361" max="15361" width="20.33203125" style="383" bestFit="1" customWidth="1"/>
    <col min="15362" max="15362" width="5.109375" style="383" bestFit="1" customWidth="1"/>
    <col min="15363" max="15363" width="10.33203125" style="383" bestFit="1" customWidth="1"/>
    <col min="15364" max="15370" width="6.88671875" style="383" bestFit="1" customWidth="1"/>
    <col min="15371" max="15371" width="8.6640625" style="383" bestFit="1" customWidth="1"/>
    <col min="15372" max="15372" width="11.33203125" style="383" bestFit="1" customWidth="1"/>
    <col min="15373" max="15616" width="8.88671875" style="383"/>
    <col min="15617" max="15617" width="20.33203125" style="383" bestFit="1" customWidth="1"/>
    <col min="15618" max="15618" width="5.109375" style="383" bestFit="1" customWidth="1"/>
    <col min="15619" max="15619" width="10.33203125" style="383" bestFit="1" customWidth="1"/>
    <col min="15620" max="15626" width="6.88671875" style="383" bestFit="1" customWidth="1"/>
    <col min="15627" max="15627" width="8.6640625" style="383" bestFit="1" customWidth="1"/>
    <col min="15628" max="15628" width="11.33203125" style="383" bestFit="1" customWidth="1"/>
    <col min="15629" max="15872" width="8.88671875" style="383"/>
    <col min="15873" max="15873" width="20.33203125" style="383" bestFit="1" customWidth="1"/>
    <col min="15874" max="15874" width="5.109375" style="383" bestFit="1" customWidth="1"/>
    <col min="15875" max="15875" width="10.33203125" style="383" bestFit="1" customWidth="1"/>
    <col min="15876" max="15882" width="6.88671875" style="383" bestFit="1" customWidth="1"/>
    <col min="15883" max="15883" width="8.6640625" style="383" bestFit="1" customWidth="1"/>
    <col min="15884" max="15884" width="11.33203125" style="383" bestFit="1" customWidth="1"/>
    <col min="15885" max="16128" width="8.88671875" style="383"/>
    <col min="16129" max="16129" width="20.33203125" style="383" bestFit="1" customWidth="1"/>
    <col min="16130" max="16130" width="5.109375" style="383" bestFit="1" customWidth="1"/>
    <col min="16131" max="16131" width="10.33203125" style="383" bestFit="1" customWidth="1"/>
    <col min="16132" max="16138" width="6.88671875" style="383" bestFit="1" customWidth="1"/>
    <col min="16139" max="16139" width="8.6640625" style="383" bestFit="1" customWidth="1"/>
    <col min="16140" max="16140" width="11.33203125" style="383" bestFit="1" customWidth="1"/>
    <col min="16141" max="16384" width="8.88671875" style="383"/>
  </cols>
  <sheetData>
    <row r="1" spans="1:12" s="1438" customFormat="1">
      <c r="A1" s="1458" t="s">
        <v>5207</v>
      </c>
    </row>
    <row r="2" spans="1:12" ht="17.399999999999999">
      <c r="A2" s="451" t="s">
        <v>1577</v>
      </c>
      <c r="B2" s="1691" t="s">
        <v>4149</v>
      </c>
      <c r="C2" s="1691"/>
      <c r="D2" s="1691"/>
      <c r="E2" s="1691"/>
      <c r="F2" s="1691"/>
      <c r="G2" s="1691"/>
      <c r="H2" s="1691"/>
      <c r="I2" s="1691"/>
      <c r="J2" s="1691"/>
      <c r="K2" s="1691"/>
      <c r="L2" s="452"/>
    </row>
    <row r="3" spans="1:12" ht="18" thickBot="1">
      <c r="A3" s="453"/>
      <c r="B3" s="1677" t="s">
        <v>4150</v>
      </c>
      <c r="C3" s="1677"/>
      <c r="D3" s="1677"/>
      <c r="E3" s="1677"/>
      <c r="F3" s="1677"/>
      <c r="G3" s="1677"/>
      <c r="H3" s="1677"/>
      <c r="I3" s="1677"/>
      <c r="J3" s="1677"/>
      <c r="K3" s="1677"/>
      <c r="L3" s="410"/>
    </row>
    <row r="4" spans="1:12">
      <c r="A4" s="454"/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</row>
    <row r="5" spans="1:12" ht="13.8" thickBot="1">
      <c r="A5" s="413" t="s">
        <v>4151</v>
      </c>
      <c r="B5" s="1679" t="s">
        <v>1466</v>
      </c>
      <c r="C5" s="1679"/>
      <c r="D5" s="1679"/>
      <c r="E5" s="1679"/>
      <c r="F5" s="1679"/>
      <c r="G5" s="1679"/>
      <c r="H5" s="1679"/>
      <c r="I5" s="1679"/>
      <c r="J5" s="1679"/>
      <c r="K5" s="1679"/>
      <c r="L5" s="419"/>
    </row>
    <row r="6" spans="1:12">
      <c r="A6" s="413" t="s">
        <v>4098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</row>
    <row r="7" spans="1:12" ht="13.8" thickBot="1">
      <c r="A7" s="413" t="s">
        <v>4152</v>
      </c>
      <c r="B7" s="415"/>
      <c r="C7" s="1679" t="s">
        <v>3914</v>
      </c>
      <c r="D7" s="1679"/>
      <c r="E7" s="1679"/>
      <c r="F7" s="1679"/>
      <c r="G7" s="1679"/>
      <c r="H7" s="1679"/>
      <c r="I7" s="1679"/>
      <c r="J7" s="1679"/>
      <c r="K7" s="1679"/>
      <c r="L7" s="419"/>
    </row>
    <row r="8" spans="1:12">
      <c r="A8" s="413" t="s">
        <v>1581</v>
      </c>
      <c r="B8" s="415"/>
      <c r="C8" s="417"/>
      <c r="D8" s="417"/>
      <c r="E8" s="417"/>
      <c r="F8" s="417"/>
      <c r="G8" s="417"/>
      <c r="H8" s="417"/>
      <c r="I8" s="417"/>
      <c r="J8" s="417"/>
      <c r="K8" s="417"/>
      <c r="L8" s="417"/>
    </row>
    <row r="9" spans="1:12" ht="27" customHeight="1" thickBot="1">
      <c r="A9" s="419"/>
      <c r="B9" s="419" t="s">
        <v>3</v>
      </c>
      <c r="C9" s="419" t="s">
        <v>1477</v>
      </c>
      <c r="D9" s="419" t="s">
        <v>1476</v>
      </c>
      <c r="E9" s="419" t="s">
        <v>1475</v>
      </c>
      <c r="F9" s="419" t="s">
        <v>1474</v>
      </c>
      <c r="G9" s="419" t="s">
        <v>1473</v>
      </c>
      <c r="H9" s="419" t="s">
        <v>1472</v>
      </c>
      <c r="I9" s="419" t="s">
        <v>1471</v>
      </c>
      <c r="J9" s="419" t="s">
        <v>1470</v>
      </c>
      <c r="K9" s="419" t="s">
        <v>1469</v>
      </c>
      <c r="L9" s="419" t="s">
        <v>1535</v>
      </c>
    </row>
    <row r="10" spans="1:12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</row>
    <row r="11" spans="1:12">
      <c r="A11" s="421" t="s">
        <v>4153</v>
      </c>
      <c r="B11" s="422">
        <v>18</v>
      </c>
      <c r="C11" s="422">
        <v>0</v>
      </c>
      <c r="D11" s="422">
        <v>6</v>
      </c>
      <c r="E11" s="422">
        <v>4</v>
      </c>
      <c r="F11" s="422">
        <v>2</v>
      </c>
      <c r="G11" s="422">
        <v>4</v>
      </c>
      <c r="H11" s="422">
        <v>2</v>
      </c>
      <c r="I11" s="422">
        <v>0</v>
      </c>
      <c r="J11" s="422">
        <v>0</v>
      </c>
      <c r="K11" s="422">
        <v>0</v>
      </c>
      <c r="L11" s="422">
        <v>0</v>
      </c>
    </row>
    <row r="12" spans="1:1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1:12">
      <c r="A13" s="421" t="s">
        <v>1452</v>
      </c>
      <c r="B13" s="422">
        <v>0</v>
      </c>
      <c r="C13" s="422">
        <v>0</v>
      </c>
      <c r="D13" s="422">
        <v>0</v>
      </c>
      <c r="E13" s="422">
        <v>0</v>
      </c>
      <c r="F13" s="422">
        <v>0</v>
      </c>
      <c r="G13" s="422">
        <v>0</v>
      </c>
      <c r="H13" s="422">
        <v>0</v>
      </c>
      <c r="I13" s="422">
        <v>0</v>
      </c>
      <c r="J13" s="422">
        <v>0</v>
      </c>
      <c r="K13" s="422">
        <v>0</v>
      </c>
      <c r="L13" s="422">
        <v>0</v>
      </c>
    </row>
    <row r="14" spans="1:12">
      <c r="A14" s="423" t="s">
        <v>1451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</row>
    <row r="15" spans="1:12">
      <c r="A15" s="423" t="s">
        <v>1450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</row>
    <row r="16" spans="1:12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1:12">
      <c r="A17" s="421" t="s">
        <v>1449</v>
      </c>
      <c r="B17" s="422">
        <v>1</v>
      </c>
      <c r="C17" s="422">
        <v>0</v>
      </c>
      <c r="D17" s="422">
        <v>0</v>
      </c>
      <c r="E17" s="422">
        <v>0</v>
      </c>
      <c r="F17" s="422">
        <v>1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2">
        <v>0</v>
      </c>
    </row>
    <row r="18" spans="1:12">
      <c r="A18" s="423" t="s">
        <v>1448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</row>
    <row r="19" spans="1:12">
      <c r="A19" s="423" t="s">
        <v>1447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</row>
    <row r="20" spans="1:12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1:12">
      <c r="A21" s="421" t="s">
        <v>1446</v>
      </c>
      <c r="B21" s="422">
        <v>3</v>
      </c>
      <c r="C21" s="422">
        <v>0</v>
      </c>
      <c r="D21" s="422">
        <v>1</v>
      </c>
      <c r="E21" s="422">
        <v>1</v>
      </c>
      <c r="F21" s="422">
        <v>0</v>
      </c>
      <c r="G21" s="422">
        <v>1</v>
      </c>
      <c r="H21" s="422">
        <v>0</v>
      </c>
      <c r="I21" s="422">
        <v>0</v>
      </c>
      <c r="J21" s="422">
        <v>0</v>
      </c>
      <c r="K21" s="422">
        <v>0</v>
      </c>
      <c r="L21" s="422">
        <v>0</v>
      </c>
    </row>
    <row r="22" spans="1:12">
      <c r="A22" s="423" t="s">
        <v>1445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</row>
    <row r="23" spans="1:12">
      <c r="A23" s="423" t="s">
        <v>1444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</row>
    <row r="24" spans="1:12">
      <c r="A24" s="423" t="s">
        <v>1443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</row>
    <row r="25" spans="1:12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1:12">
      <c r="A26" s="421" t="s">
        <v>1442</v>
      </c>
      <c r="B26" s="422">
        <v>0</v>
      </c>
      <c r="C26" s="422">
        <v>0</v>
      </c>
      <c r="D26" s="422">
        <v>0</v>
      </c>
      <c r="E26" s="422">
        <v>0</v>
      </c>
      <c r="F26" s="422">
        <v>0</v>
      </c>
      <c r="G26" s="422">
        <v>0</v>
      </c>
      <c r="H26" s="422">
        <v>0</v>
      </c>
      <c r="I26" s="422">
        <v>0</v>
      </c>
      <c r="J26" s="422">
        <v>0</v>
      </c>
      <c r="K26" s="422">
        <v>0</v>
      </c>
      <c r="L26" s="422">
        <v>0</v>
      </c>
    </row>
    <row r="27" spans="1:12">
      <c r="A27" s="423" t="s">
        <v>1441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</row>
    <row r="28" spans="1:12">
      <c r="A28" s="423" t="s">
        <v>1440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</row>
    <row r="29" spans="1:12">
      <c r="A29" s="423" t="s">
        <v>1439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</row>
    <row r="30" spans="1:12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1:12">
      <c r="A31" s="421" t="s">
        <v>1438</v>
      </c>
      <c r="B31" s="422">
        <v>0</v>
      </c>
      <c r="C31" s="422">
        <v>0</v>
      </c>
      <c r="D31" s="422">
        <v>0</v>
      </c>
      <c r="E31" s="422">
        <v>0</v>
      </c>
      <c r="F31" s="422">
        <v>0</v>
      </c>
      <c r="G31" s="422">
        <v>0</v>
      </c>
      <c r="H31" s="422">
        <v>0</v>
      </c>
      <c r="I31" s="422">
        <v>0</v>
      </c>
      <c r="J31" s="422">
        <v>0</v>
      </c>
      <c r="K31" s="422">
        <v>0</v>
      </c>
      <c r="L31" s="422">
        <v>0</v>
      </c>
    </row>
    <row r="32" spans="1:12">
      <c r="A32" s="423" t="s">
        <v>1437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</row>
    <row r="33" spans="1:12">
      <c r="A33" s="423" t="s">
        <v>1436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</row>
    <row r="34" spans="1:12">
      <c r="A34" s="423" t="s">
        <v>1435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</row>
    <row r="35" spans="1:12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0"/>
    </row>
    <row r="36" spans="1:12">
      <c r="A36" s="421" t="s">
        <v>1434</v>
      </c>
      <c r="B36" s="422">
        <v>2</v>
      </c>
      <c r="C36" s="422">
        <v>0</v>
      </c>
      <c r="D36" s="422">
        <v>2</v>
      </c>
      <c r="E36" s="422">
        <v>0</v>
      </c>
      <c r="F36" s="422">
        <v>0</v>
      </c>
      <c r="G36" s="422">
        <v>0</v>
      </c>
      <c r="H36" s="422">
        <v>0</v>
      </c>
      <c r="I36" s="422">
        <v>0</v>
      </c>
      <c r="J36" s="422">
        <v>0</v>
      </c>
      <c r="K36" s="422">
        <v>0</v>
      </c>
      <c r="L36" s="422">
        <v>0</v>
      </c>
    </row>
    <row r="37" spans="1:12">
      <c r="A37" s="423" t="s">
        <v>1433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</row>
    <row r="38" spans="1:12">
      <c r="A38" s="423" t="s">
        <v>1432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</row>
    <row r="39" spans="1:12">
      <c r="A39" s="423" t="s">
        <v>1431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</row>
    <row r="40" spans="1:12">
      <c r="A40" s="423" t="s">
        <v>1430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</row>
    <row r="41" spans="1:12">
      <c r="A41" s="423" t="s">
        <v>1429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</row>
    <row r="42" spans="1:12">
      <c r="A42" s="423" t="s">
        <v>1428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</row>
    <row r="43" spans="1:12">
      <c r="A43" s="423" t="s">
        <v>1427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</row>
    <row r="44" spans="1:12">
      <c r="A44" s="423" t="s">
        <v>1426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</row>
    <row r="45" spans="1:12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</row>
    <row r="46" spans="1:12">
      <c r="A46" s="421" t="s">
        <v>1425</v>
      </c>
      <c r="B46" s="422">
        <v>9</v>
      </c>
      <c r="C46" s="422">
        <v>0</v>
      </c>
      <c r="D46" s="422">
        <v>2</v>
      </c>
      <c r="E46" s="422">
        <v>3</v>
      </c>
      <c r="F46" s="422">
        <v>1</v>
      </c>
      <c r="G46" s="422">
        <v>3</v>
      </c>
      <c r="H46" s="422">
        <v>0</v>
      </c>
      <c r="I46" s="422">
        <v>0</v>
      </c>
      <c r="J46" s="422">
        <v>0</v>
      </c>
      <c r="K46" s="422">
        <v>0</v>
      </c>
      <c r="L46" s="422">
        <v>0</v>
      </c>
    </row>
    <row r="47" spans="1:12">
      <c r="A47" s="423" t="s">
        <v>1424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</row>
    <row r="48" spans="1:12">
      <c r="A48" s="423" t="s">
        <v>1423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</row>
    <row r="49" spans="1:12">
      <c r="A49" s="423" t="s">
        <v>1422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</row>
    <row r="50" spans="1:12">
      <c r="A50" s="423" t="s">
        <v>1421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</row>
    <row r="51" spans="1:12">
      <c r="A51" s="423" t="s">
        <v>1420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</row>
    <row r="52" spans="1:12">
      <c r="A52" s="423" t="s">
        <v>1419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</row>
    <row r="53" spans="1:12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</row>
    <row r="54" spans="1:12">
      <c r="A54" s="421" t="s">
        <v>1418</v>
      </c>
      <c r="B54" s="422">
        <v>0</v>
      </c>
      <c r="C54" s="422">
        <v>0</v>
      </c>
      <c r="D54" s="422">
        <v>0</v>
      </c>
      <c r="E54" s="422">
        <v>0</v>
      </c>
      <c r="F54" s="422">
        <v>0</v>
      </c>
      <c r="G54" s="422">
        <v>0</v>
      </c>
      <c r="H54" s="422">
        <v>0</v>
      </c>
      <c r="I54" s="422">
        <v>0</v>
      </c>
      <c r="J54" s="422">
        <v>0</v>
      </c>
      <c r="K54" s="422">
        <v>0</v>
      </c>
      <c r="L54" s="422">
        <v>0</v>
      </c>
    </row>
    <row r="55" spans="1:12">
      <c r="A55" s="423" t="s">
        <v>1417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</row>
    <row r="56" spans="1:12">
      <c r="A56" s="423" t="s">
        <v>1416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</row>
    <row r="57" spans="1:12">
      <c r="A57" s="423" t="s">
        <v>1415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</row>
    <row r="58" spans="1:12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0"/>
    </row>
    <row r="59" spans="1:12">
      <c r="A59" s="421" t="s">
        <v>1414</v>
      </c>
      <c r="B59" s="422">
        <v>1</v>
      </c>
      <c r="C59" s="422">
        <v>0</v>
      </c>
      <c r="D59" s="422">
        <v>0</v>
      </c>
      <c r="E59" s="422">
        <v>0</v>
      </c>
      <c r="F59" s="422">
        <v>0</v>
      </c>
      <c r="G59" s="422">
        <v>0</v>
      </c>
      <c r="H59" s="422">
        <v>1</v>
      </c>
      <c r="I59" s="422">
        <v>0</v>
      </c>
      <c r="J59" s="422">
        <v>0</v>
      </c>
      <c r="K59" s="422">
        <v>0</v>
      </c>
      <c r="L59" s="422">
        <v>0</v>
      </c>
    </row>
    <row r="60" spans="1:12">
      <c r="A60" s="423" t="s">
        <v>1413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</row>
    <row r="61" spans="1:12">
      <c r="A61" s="423" t="s">
        <v>1412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</row>
    <row r="62" spans="1:12">
      <c r="A62" s="423" t="s">
        <v>1411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</row>
    <row r="63" spans="1:12">
      <c r="A63" s="423" t="s">
        <v>1410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</row>
    <row r="64" spans="1:12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0"/>
    </row>
    <row r="65" spans="1:12">
      <c r="A65" s="421" t="s">
        <v>1409</v>
      </c>
      <c r="B65" s="422">
        <v>2</v>
      </c>
      <c r="C65" s="422">
        <v>0</v>
      </c>
      <c r="D65" s="422">
        <v>1</v>
      </c>
      <c r="E65" s="422">
        <v>0</v>
      </c>
      <c r="F65" s="422">
        <v>0</v>
      </c>
      <c r="G65" s="422">
        <v>0</v>
      </c>
      <c r="H65" s="422">
        <v>1</v>
      </c>
      <c r="I65" s="422">
        <v>0</v>
      </c>
      <c r="J65" s="422">
        <v>0</v>
      </c>
      <c r="K65" s="422">
        <v>0</v>
      </c>
      <c r="L65" s="422">
        <v>0</v>
      </c>
    </row>
    <row r="66" spans="1:12">
      <c r="A66" s="423" t="s">
        <v>1408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</row>
    <row r="67" spans="1:12">
      <c r="A67" s="423" t="s">
        <v>1407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</row>
    <row r="68" spans="1:12">
      <c r="A68" s="423" t="s">
        <v>1406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</row>
    <row r="69" spans="1:12">
      <c r="A69" s="423" t="s">
        <v>1405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</row>
    <row r="70" spans="1:12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0"/>
    </row>
    <row r="71" spans="1:12">
      <c r="A71" s="421" t="s">
        <v>1404</v>
      </c>
      <c r="B71" s="422">
        <v>0</v>
      </c>
      <c r="C71" s="422">
        <v>0</v>
      </c>
      <c r="D71" s="422">
        <v>0</v>
      </c>
      <c r="E71" s="422">
        <v>0</v>
      </c>
      <c r="F71" s="422">
        <v>0</v>
      </c>
      <c r="G71" s="422">
        <v>0</v>
      </c>
      <c r="H71" s="422">
        <v>0</v>
      </c>
      <c r="I71" s="422">
        <v>0</v>
      </c>
      <c r="J71" s="422">
        <v>0</v>
      </c>
      <c r="K71" s="422">
        <v>0</v>
      </c>
      <c r="L71" s="422">
        <v>0</v>
      </c>
    </row>
    <row r="72" spans="1:12">
      <c r="A72" s="423" t="s">
        <v>1403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</row>
    <row r="73" spans="1:12">
      <c r="A73" s="423" t="s">
        <v>1402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</row>
    <row r="74" spans="1:12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</row>
    <row r="75" spans="1:12">
      <c r="A75" s="421" t="s">
        <v>1401</v>
      </c>
      <c r="B75" s="422">
        <v>0</v>
      </c>
      <c r="C75" s="422">
        <v>0</v>
      </c>
      <c r="D75" s="422">
        <v>0</v>
      </c>
      <c r="E75" s="422">
        <v>0</v>
      </c>
      <c r="F75" s="422">
        <v>0</v>
      </c>
      <c r="G75" s="422">
        <v>0</v>
      </c>
      <c r="H75" s="422">
        <v>0</v>
      </c>
      <c r="I75" s="422">
        <v>0</v>
      </c>
      <c r="J75" s="422">
        <v>0</v>
      </c>
      <c r="K75" s="422">
        <v>0</v>
      </c>
      <c r="L75" s="422">
        <v>0</v>
      </c>
    </row>
    <row r="76" spans="1:12">
      <c r="A76" s="423" t="s">
        <v>1400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</row>
    <row r="77" spans="1:12">
      <c r="A77" s="423" t="s">
        <v>1399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</row>
    <row r="78" spans="1:12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0"/>
    </row>
    <row r="79" spans="1:12">
      <c r="A79" s="421" t="s">
        <v>1398</v>
      </c>
      <c r="B79" s="422">
        <v>0</v>
      </c>
      <c r="C79" s="422">
        <v>0</v>
      </c>
      <c r="D79" s="422">
        <v>0</v>
      </c>
      <c r="E79" s="422">
        <v>0</v>
      </c>
      <c r="F79" s="422">
        <v>0</v>
      </c>
      <c r="G79" s="422">
        <v>0</v>
      </c>
      <c r="H79" s="422">
        <v>0</v>
      </c>
      <c r="I79" s="422">
        <v>0</v>
      </c>
      <c r="J79" s="422">
        <v>0</v>
      </c>
      <c r="K79" s="422">
        <v>0</v>
      </c>
      <c r="L79" s="422">
        <v>0</v>
      </c>
    </row>
    <row r="80" spans="1:12">
      <c r="A80" s="423" t="s">
        <v>1397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</row>
    <row r="81" spans="1:12">
      <c r="A81" s="423" t="s">
        <v>1396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</row>
    <row r="82" spans="1:12">
      <c r="A82" s="423" t="s">
        <v>1395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</row>
    <row r="83" spans="1:12">
      <c r="A83" s="423" t="s">
        <v>1394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</row>
    <row r="84" spans="1:12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</row>
    <row r="85" spans="1:12">
      <c r="A85" s="421" t="s">
        <v>1393</v>
      </c>
      <c r="B85" s="422">
        <v>0</v>
      </c>
      <c r="C85" s="422">
        <v>0</v>
      </c>
      <c r="D85" s="422">
        <v>0</v>
      </c>
      <c r="E85" s="422">
        <v>0</v>
      </c>
      <c r="F85" s="422">
        <v>0</v>
      </c>
      <c r="G85" s="422">
        <v>0</v>
      </c>
      <c r="H85" s="422">
        <v>0</v>
      </c>
      <c r="I85" s="422">
        <v>0</v>
      </c>
      <c r="J85" s="422">
        <v>0</v>
      </c>
      <c r="K85" s="422">
        <v>0</v>
      </c>
      <c r="L85" s="422">
        <v>0</v>
      </c>
    </row>
    <row r="86" spans="1:12">
      <c r="A86" s="423" t="s">
        <v>1392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</row>
    <row r="87" spans="1:12">
      <c r="A87" s="423" t="s">
        <v>1391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</row>
    <row r="88" spans="1:12">
      <c r="A88" s="423" t="s">
        <v>1390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</row>
    <row r="89" spans="1:12">
      <c r="A89" s="423" t="s">
        <v>1389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</row>
    <row r="90" spans="1:12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0"/>
    </row>
    <row r="91" spans="1:12">
      <c r="A91" s="421" t="s">
        <v>1388</v>
      </c>
      <c r="B91" s="422">
        <v>0</v>
      </c>
      <c r="C91" s="422">
        <v>0</v>
      </c>
      <c r="D91" s="422">
        <v>0</v>
      </c>
      <c r="E91" s="422">
        <v>0</v>
      </c>
      <c r="F91" s="422">
        <v>0</v>
      </c>
      <c r="G91" s="422">
        <v>0</v>
      </c>
      <c r="H91" s="422">
        <v>0</v>
      </c>
      <c r="I91" s="422">
        <v>0</v>
      </c>
      <c r="J91" s="422">
        <v>0</v>
      </c>
      <c r="K91" s="422">
        <v>0</v>
      </c>
      <c r="L91" s="422">
        <v>0</v>
      </c>
    </row>
    <row r="92" spans="1:12">
      <c r="A92" s="423" t="s">
        <v>1387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</row>
    <row r="93" spans="1:12">
      <c r="A93" s="423" t="s">
        <v>1386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</row>
    <row r="94" spans="1:12">
      <c r="A94" s="423" t="s">
        <v>1385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</row>
    <row r="95" spans="1:12">
      <c r="A95" s="423" t="s">
        <v>1384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</row>
    <row r="96" spans="1:12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</row>
    <row r="97" spans="1:12">
      <c r="A97" s="424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</row>
  </sheetData>
  <mergeCells count="4">
    <mergeCell ref="B2:K2"/>
    <mergeCell ref="B3:K3"/>
    <mergeCell ref="B5:K5"/>
    <mergeCell ref="C7:K7"/>
  </mergeCells>
  <hyperlinks>
    <hyperlink ref="A1" location="Indice!A32" display="Volver 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4">
    <outlinePr summaryBelow="0" summaryRight="0"/>
  </sheetPr>
  <dimension ref="A1:P10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5546875" style="35" bestFit="1" customWidth="1"/>
    <col min="2" max="3" width="5.6640625" style="35" bestFit="1" customWidth="1"/>
    <col min="4" max="4" width="7.44140625" style="35" bestFit="1" customWidth="1"/>
    <col min="5" max="5" width="9.88671875" style="35" bestFit="1" customWidth="1"/>
    <col min="6" max="6" width="7.44140625" style="35" bestFit="1" customWidth="1"/>
    <col min="7" max="7" width="9.88671875" style="35" bestFit="1" customWidth="1"/>
    <col min="8" max="8" width="7.44140625" style="35" bestFit="1" customWidth="1"/>
    <col min="9" max="9" width="9.88671875" style="35" bestFit="1" customWidth="1"/>
    <col min="10" max="10" width="5.33203125" style="35" bestFit="1" customWidth="1"/>
    <col min="11" max="11" width="7.44140625" style="35" bestFit="1" customWidth="1"/>
    <col min="12" max="12" width="9.88671875" style="35" bestFit="1" customWidth="1"/>
    <col min="13" max="13" width="7.44140625" style="35" bestFit="1" customWidth="1"/>
    <col min="14" max="14" width="9.88671875" style="35" bestFit="1" customWidth="1"/>
    <col min="15" max="15" width="7.44140625" style="35" bestFit="1" customWidth="1"/>
    <col min="16" max="16" width="9.88671875" style="35" bestFit="1" customWidth="1"/>
    <col min="17" max="256" width="8.88671875" style="35"/>
    <col min="257" max="257" width="20.5546875" style="35" bestFit="1" customWidth="1"/>
    <col min="258" max="259" width="5.6640625" style="35" bestFit="1" customWidth="1"/>
    <col min="260" max="260" width="7.44140625" style="35" bestFit="1" customWidth="1"/>
    <col min="261" max="261" width="9.88671875" style="35" bestFit="1" customWidth="1"/>
    <col min="262" max="262" width="7.44140625" style="35" bestFit="1" customWidth="1"/>
    <col min="263" max="263" width="9.88671875" style="35" bestFit="1" customWidth="1"/>
    <col min="264" max="264" width="7.44140625" style="35" bestFit="1" customWidth="1"/>
    <col min="265" max="265" width="9.88671875" style="35" bestFit="1" customWidth="1"/>
    <col min="266" max="266" width="5.33203125" style="35" bestFit="1" customWidth="1"/>
    <col min="267" max="267" width="7.44140625" style="35" bestFit="1" customWidth="1"/>
    <col min="268" max="268" width="9.88671875" style="35" bestFit="1" customWidth="1"/>
    <col min="269" max="269" width="7.44140625" style="35" bestFit="1" customWidth="1"/>
    <col min="270" max="270" width="9.88671875" style="35" bestFit="1" customWidth="1"/>
    <col min="271" max="271" width="7.44140625" style="35" bestFit="1" customWidth="1"/>
    <col min="272" max="272" width="9.88671875" style="35" bestFit="1" customWidth="1"/>
    <col min="273" max="512" width="8.88671875" style="35"/>
    <col min="513" max="513" width="20.5546875" style="35" bestFit="1" customWidth="1"/>
    <col min="514" max="515" width="5.6640625" style="35" bestFit="1" customWidth="1"/>
    <col min="516" max="516" width="7.44140625" style="35" bestFit="1" customWidth="1"/>
    <col min="517" max="517" width="9.88671875" style="35" bestFit="1" customWidth="1"/>
    <col min="518" max="518" width="7.44140625" style="35" bestFit="1" customWidth="1"/>
    <col min="519" max="519" width="9.88671875" style="35" bestFit="1" customWidth="1"/>
    <col min="520" max="520" width="7.44140625" style="35" bestFit="1" customWidth="1"/>
    <col min="521" max="521" width="9.88671875" style="35" bestFit="1" customWidth="1"/>
    <col min="522" max="522" width="5.33203125" style="35" bestFit="1" customWidth="1"/>
    <col min="523" max="523" width="7.44140625" style="35" bestFit="1" customWidth="1"/>
    <col min="524" max="524" width="9.88671875" style="35" bestFit="1" customWidth="1"/>
    <col min="525" max="525" width="7.44140625" style="35" bestFit="1" customWidth="1"/>
    <col min="526" max="526" width="9.88671875" style="35" bestFit="1" customWidth="1"/>
    <col min="527" max="527" width="7.44140625" style="35" bestFit="1" customWidth="1"/>
    <col min="528" max="528" width="9.88671875" style="35" bestFit="1" customWidth="1"/>
    <col min="529" max="768" width="8.88671875" style="35"/>
    <col min="769" max="769" width="20.5546875" style="35" bestFit="1" customWidth="1"/>
    <col min="770" max="771" width="5.6640625" style="35" bestFit="1" customWidth="1"/>
    <col min="772" max="772" width="7.44140625" style="35" bestFit="1" customWidth="1"/>
    <col min="773" max="773" width="9.88671875" style="35" bestFit="1" customWidth="1"/>
    <col min="774" max="774" width="7.44140625" style="35" bestFit="1" customWidth="1"/>
    <col min="775" max="775" width="9.88671875" style="35" bestFit="1" customWidth="1"/>
    <col min="776" max="776" width="7.44140625" style="35" bestFit="1" customWidth="1"/>
    <col min="777" max="777" width="9.88671875" style="35" bestFit="1" customWidth="1"/>
    <col min="778" max="778" width="5.33203125" style="35" bestFit="1" customWidth="1"/>
    <col min="779" max="779" width="7.44140625" style="35" bestFit="1" customWidth="1"/>
    <col min="780" max="780" width="9.88671875" style="35" bestFit="1" customWidth="1"/>
    <col min="781" max="781" width="7.44140625" style="35" bestFit="1" customWidth="1"/>
    <col min="782" max="782" width="9.88671875" style="35" bestFit="1" customWidth="1"/>
    <col min="783" max="783" width="7.44140625" style="35" bestFit="1" customWidth="1"/>
    <col min="784" max="784" width="9.88671875" style="35" bestFit="1" customWidth="1"/>
    <col min="785" max="1024" width="8.88671875" style="35"/>
    <col min="1025" max="1025" width="20.5546875" style="35" bestFit="1" customWidth="1"/>
    <col min="1026" max="1027" width="5.6640625" style="35" bestFit="1" customWidth="1"/>
    <col min="1028" max="1028" width="7.44140625" style="35" bestFit="1" customWidth="1"/>
    <col min="1029" max="1029" width="9.88671875" style="35" bestFit="1" customWidth="1"/>
    <col min="1030" max="1030" width="7.44140625" style="35" bestFit="1" customWidth="1"/>
    <col min="1031" max="1031" width="9.88671875" style="35" bestFit="1" customWidth="1"/>
    <col min="1032" max="1032" width="7.44140625" style="35" bestFit="1" customWidth="1"/>
    <col min="1033" max="1033" width="9.88671875" style="35" bestFit="1" customWidth="1"/>
    <col min="1034" max="1034" width="5.33203125" style="35" bestFit="1" customWidth="1"/>
    <col min="1035" max="1035" width="7.44140625" style="35" bestFit="1" customWidth="1"/>
    <col min="1036" max="1036" width="9.88671875" style="35" bestFit="1" customWidth="1"/>
    <col min="1037" max="1037" width="7.44140625" style="35" bestFit="1" customWidth="1"/>
    <col min="1038" max="1038" width="9.88671875" style="35" bestFit="1" customWidth="1"/>
    <col min="1039" max="1039" width="7.44140625" style="35" bestFit="1" customWidth="1"/>
    <col min="1040" max="1040" width="9.88671875" style="35" bestFit="1" customWidth="1"/>
    <col min="1041" max="1280" width="8.88671875" style="35"/>
    <col min="1281" max="1281" width="20.5546875" style="35" bestFit="1" customWidth="1"/>
    <col min="1282" max="1283" width="5.6640625" style="35" bestFit="1" customWidth="1"/>
    <col min="1284" max="1284" width="7.44140625" style="35" bestFit="1" customWidth="1"/>
    <col min="1285" max="1285" width="9.88671875" style="35" bestFit="1" customWidth="1"/>
    <col min="1286" max="1286" width="7.44140625" style="35" bestFit="1" customWidth="1"/>
    <col min="1287" max="1287" width="9.88671875" style="35" bestFit="1" customWidth="1"/>
    <col min="1288" max="1288" width="7.44140625" style="35" bestFit="1" customWidth="1"/>
    <col min="1289" max="1289" width="9.88671875" style="35" bestFit="1" customWidth="1"/>
    <col min="1290" max="1290" width="5.33203125" style="35" bestFit="1" customWidth="1"/>
    <col min="1291" max="1291" width="7.44140625" style="35" bestFit="1" customWidth="1"/>
    <col min="1292" max="1292" width="9.88671875" style="35" bestFit="1" customWidth="1"/>
    <col min="1293" max="1293" width="7.44140625" style="35" bestFit="1" customWidth="1"/>
    <col min="1294" max="1294" width="9.88671875" style="35" bestFit="1" customWidth="1"/>
    <col min="1295" max="1295" width="7.44140625" style="35" bestFit="1" customWidth="1"/>
    <col min="1296" max="1296" width="9.88671875" style="35" bestFit="1" customWidth="1"/>
    <col min="1297" max="1536" width="8.88671875" style="35"/>
    <col min="1537" max="1537" width="20.5546875" style="35" bestFit="1" customWidth="1"/>
    <col min="1538" max="1539" width="5.6640625" style="35" bestFit="1" customWidth="1"/>
    <col min="1540" max="1540" width="7.44140625" style="35" bestFit="1" customWidth="1"/>
    <col min="1541" max="1541" width="9.88671875" style="35" bestFit="1" customWidth="1"/>
    <col min="1542" max="1542" width="7.44140625" style="35" bestFit="1" customWidth="1"/>
    <col min="1543" max="1543" width="9.88671875" style="35" bestFit="1" customWidth="1"/>
    <col min="1544" max="1544" width="7.44140625" style="35" bestFit="1" customWidth="1"/>
    <col min="1545" max="1545" width="9.88671875" style="35" bestFit="1" customWidth="1"/>
    <col min="1546" max="1546" width="5.33203125" style="35" bestFit="1" customWidth="1"/>
    <col min="1547" max="1547" width="7.44140625" style="35" bestFit="1" customWidth="1"/>
    <col min="1548" max="1548" width="9.88671875" style="35" bestFit="1" customWidth="1"/>
    <col min="1549" max="1549" width="7.44140625" style="35" bestFit="1" customWidth="1"/>
    <col min="1550" max="1550" width="9.88671875" style="35" bestFit="1" customWidth="1"/>
    <col min="1551" max="1551" width="7.44140625" style="35" bestFit="1" customWidth="1"/>
    <col min="1552" max="1552" width="9.88671875" style="35" bestFit="1" customWidth="1"/>
    <col min="1553" max="1792" width="8.88671875" style="35"/>
    <col min="1793" max="1793" width="20.5546875" style="35" bestFit="1" customWidth="1"/>
    <col min="1794" max="1795" width="5.6640625" style="35" bestFit="1" customWidth="1"/>
    <col min="1796" max="1796" width="7.44140625" style="35" bestFit="1" customWidth="1"/>
    <col min="1797" max="1797" width="9.88671875" style="35" bestFit="1" customWidth="1"/>
    <col min="1798" max="1798" width="7.44140625" style="35" bestFit="1" customWidth="1"/>
    <col min="1799" max="1799" width="9.88671875" style="35" bestFit="1" customWidth="1"/>
    <col min="1800" max="1800" width="7.44140625" style="35" bestFit="1" customWidth="1"/>
    <col min="1801" max="1801" width="9.88671875" style="35" bestFit="1" customWidth="1"/>
    <col min="1802" max="1802" width="5.33203125" style="35" bestFit="1" customWidth="1"/>
    <col min="1803" max="1803" width="7.44140625" style="35" bestFit="1" customWidth="1"/>
    <col min="1804" max="1804" width="9.88671875" style="35" bestFit="1" customWidth="1"/>
    <col min="1805" max="1805" width="7.44140625" style="35" bestFit="1" customWidth="1"/>
    <col min="1806" max="1806" width="9.88671875" style="35" bestFit="1" customWidth="1"/>
    <col min="1807" max="1807" width="7.44140625" style="35" bestFit="1" customWidth="1"/>
    <col min="1808" max="1808" width="9.88671875" style="35" bestFit="1" customWidth="1"/>
    <col min="1809" max="2048" width="8.88671875" style="35"/>
    <col min="2049" max="2049" width="20.5546875" style="35" bestFit="1" customWidth="1"/>
    <col min="2050" max="2051" width="5.6640625" style="35" bestFit="1" customWidth="1"/>
    <col min="2052" max="2052" width="7.44140625" style="35" bestFit="1" customWidth="1"/>
    <col min="2053" max="2053" width="9.88671875" style="35" bestFit="1" customWidth="1"/>
    <col min="2054" max="2054" width="7.44140625" style="35" bestFit="1" customWidth="1"/>
    <col min="2055" max="2055" width="9.88671875" style="35" bestFit="1" customWidth="1"/>
    <col min="2056" max="2056" width="7.44140625" style="35" bestFit="1" customWidth="1"/>
    <col min="2057" max="2057" width="9.88671875" style="35" bestFit="1" customWidth="1"/>
    <col min="2058" max="2058" width="5.33203125" style="35" bestFit="1" customWidth="1"/>
    <col min="2059" max="2059" width="7.44140625" style="35" bestFit="1" customWidth="1"/>
    <col min="2060" max="2060" width="9.88671875" style="35" bestFit="1" customWidth="1"/>
    <col min="2061" max="2061" width="7.44140625" style="35" bestFit="1" customWidth="1"/>
    <col min="2062" max="2062" width="9.88671875" style="35" bestFit="1" customWidth="1"/>
    <col min="2063" max="2063" width="7.44140625" style="35" bestFit="1" customWidth="1"/>
    <col min="2064" max="2064" width="9.88671875" style="35" bestFit="1" customWidth="1"/>
    <col min="2065" max="2304" width="8.88671875" style="35"/>
    <col min="2305" max="2305" width="20.5546875" style="35" bestFit="1" customWidth="1"/>
    <col min="2306" max="2307" width="5.6640625" style="35" bestFit="1" customWidth="1"/>
    <col min="2308" max="2308" width="7.44140625" style="35" bestFit="1" customWidth="1"/>
    <col min="2309" max="2309" width="9.88671875" style="35" bestFit="1" customWidth="1"/>
    <col min="2310" max="2310" width="7.44140625" style="35" bestFit="1" customWidth="1"/>
    <col min="2311" max="2311" width="9.88671875" style="35" bestFit="1" customWidth="1"/>
    <col min="2312" max="2312" width="7.44140625" style="35" bestFit="1" customWidth="1"/>
    <col min="2313" max="2313" width="9.88671875" style="35" bestFit="1" customWidth="1"/>
    <col min="2314" max="2314" width="5.33203125" style="35" bestFit="1" customWidth="1"/>
    <col min="2315" max="2315" width="7.44140625" style="35" bestFit="1" customWidth="1"/>
    <col min="2316" max="2316" width="9.88671875" style="35" bestFit="1" customWidth="1"/>
    <col min="2317" max="2317" width="7.44140625" style="35" bestFit="1" customWidth="1"/>
    <col min="2318" max="2318" width="9.88671875" style="35" bestFit="1" customWidth="1"/>
    <col min="2319" max="2319" width="7.44140625" style="35" bestFit="1" customWidth="1"/>
    <col min="2320" max="2320" width="9.88671875" style="35" bestFit="1" customWidth="1"/>
    <col min="2321" max="2560" width="8.88671875" style="35"/>
    <col min="2561" max="2561" width="20.5546875" style="35" bestFit="1" customWidth="1"/>
    <col min="2562" max="2563" width="5.6640625" style="35" bestFit="1" customWidth="1"/>
    <col min="2564" max="2564" width="7.44140625" style="35" bestFit="1" customWidth="1"/>
    <col min="2565" max="2565" width="9.88671875" style="35" bestFit="1" customWidth="1"/>
    <col min="2566" max="2566" width="7.44140625" style="35" bestFit="1" customWidth="1"/>
    <col min="2567" max="2567" width="9.88671875" style="35" bestFit="1" customWidth="1"/>
    <col min="2568" max="2568" width="7.44140625" style="35" bestFit="1" customWidth="1"/>
    <col min="2569" max="2569" width="9.88671875" style="35" bestFit="1" customWidth="1"/>
    <col min="2570" max="2570" width="5.33203125" style="35" bestFit="1" customWidth="1"/>
    <col min="2571" max="2571" width="7.44140625" style="35" bestFit="1" customWidth="1"/>
    <col min="2572" max="2572" width="9.88671875" style="35" bestFit="1" customWidth="1"/>
    <col min="2573" max="2573" width="7.44140625" style="35" bestFit="1" customWidth="1"/>
    <col min="2574" max="2574" width="9.88671875" style="35" bestFit="1" customWidth="1"/>
    <col min="2575" max="2575" width="7.44140625" style="35" bestFit="1" customWidth="1"/>
    <col min="2576" max="2576" width="9.88671875" style="35" bestFit="1" customWidth="1"/>
    <col min="2577" max="2816" width="8.88671875" style="35"/>
    <col min="2817" max="2817" width="20.5546875" style="35" bestFit="1" customWidth="1"/>
    <col min="2818" max="2819" width="5.6640625" style="35" bestFit="1" customWidth="1"/>
    <col min="2820" max="2820" width="7.44140625" style="35" bestFit="1" customWidth="1"/>
    <col min="2821" max="2821" width="9.88671875" style="35" bestFit="1" customWidth="1"/>
    <col min="2822" max="2822" width="7.44140625" style="35" bestFit="1" customWidth="1"/>
    <col min="2823" max="2823" width="9.88671875" style="35" bestFit="1" customWidth="1"/>
    <col min="2824" max="2824" width="7.44140625" style="35" bestFit="1" customWidth="1"/>
    <col min="2825" max="2825" width="9.88671875" style="35" bestFit="1" customWidth="1"/>
    <col min="2826" max="2826" width="5.33203125" style="35" bestFit="1" customWidth="1"/>
    <col min="2827" max="2827" width="7.44140625" style="35" bestFit="1" customWidth="1"/>
    <col min="2828" max="2828" width="9.88671875" style="35" bestFit="1" customWidth="1"/>
    <col min="2829" max="2829" width="7.44140625" style="35" bestFit="1" customWidth="1"/>
    <col min="2830" max="2830" width="9.88671875" style="35" bestFit="1" customWidth="1"/>
    <col min="2831" max="2831" width="7.44140625" style="35" bestFit="1" customWidth="1"/>
    <col min="2832" max="2832" width="9.88671875" style="35" bestFit="1" customWidth="1"/>
    <col min="2833" max="3072" width="8.88671875" style="35"/>
    <col min="3073" max="3073" width="20.5546875" style="35" bestFit="1" customWidth="1"/>
    <col min="3074" max="3075" width="5.6640625" style="35" bestFit="1" customWidth="1"/>
    <col min="3076" max="3076" width="7.44140625" style="35" bestFit="1" customWidth="1"/>
    <col min="3077" max="3077" width="9.88671875" style="35" bestFit="1" customWidth="1"/>
    <col min="3078" max="3078" width="7.44140625" style="35" bestFit="1" customWidth="1"/>
    <col min="3079" max="3079" width="9.88671875" style="35" bestFit="1" customWidth="1"/>
    <col min="3080" max="3080" width="7.44140625" style="35" bestFit="1" customWidth="1"/>
    <col min="3081" max="3081" width="9.88671875" style="35" bestFit="1" customWidth="1"/>
    <col min="3082" max="3082" width="5.33203125" style="35" bestFit="1" customWidth="1"/>
    <col min="3083" max="3083" width="7.44140625" style="35" bestFit="1" customWidth="1"/>
    <col min="3084" max="3084" width="9.88671875" style="35" bestFit="1" customWidth="1"/>
    <col min="3085" max="3085" width="7.44140625" style="35" bestFit="1" customWidth="1"/>
    <col min="3086" max="3086" width="9.88671875" style="35" bestFit="1" customWidth="1"/>
    <col min="3087" max="3087" width="7.44140625" style="35" bestFit="1" customWidth="1"/>
    <col min="3088" max="3088" width="9.88671875" style="35" bestFit="1" customWidth="1"/>
    <col min="3089" max="3328" width="8.88671875" style="35"/>
    <col min="3329" max="3329" width="20.5546875" style="35" bestFit="1" customWidth="1"/>
    <col min="3330" max="3331" width="5.6640625" style="35" bestFit="1" customWidth="1"/>
    <col min="3332" max="3332" width="7.44140625" style="35" bestFit="1" customWidth="1"/>
    <col min="3333" max="3333" width="9.88671875" style="35" bestFit="1" customWidth="1"/>
    <col min="3334" max="3334" width="7.44140625" style="35" bestFit="1" customWidth="1"/>
    <col min="3335" max="3335" width="9.88671875" style="35" bestFit="1" customWidth="1"/>
    <col min="3336" max="3336" width="7.44140625" style="35" bestFit="1" customWidth="1"/>
    <col min="3337" max="3337" width="9.88671875" style="35" bestFit="1" customWidth="1"/>
    <col min="3338" max="3338" width="5.33203125" style="35" bestFit="1" customWidth="1"/>
    <col min="3339" max="3339" width="7.44140625" style="35" bestFit="1" customWidth="1"/>
    <col min="3340" max="3340" width="9.88671875" style="35" bestFit="1" customWidth="1"/>
    <col min="3341" max="3341" width="7.44140625" style="35" bestFit="1" customWidth="1"/>
    <col min="3342" max="3342" width="9.88671875" style="35" bestFit="1" customWidth="1"/>
    <col min="3343" max="3343" width="7.44140625" style="35" bestFit="1" customWidth="1"/>
    <col min="3344" max="3344" width="9.88671875" style="35" bestFit="1" customWidth="1"/>
    <col min="3345" max="3584" width="8.88671875" style="35"/>
    <col min="3585" max="3585" width="20.5546875" style="35" bestFit="1" customWidth="1"/>
    <col min="3586" max="3587" width="5.6640625" style="35" bestFit="1" customWidth="1"/>
    <col min="3588" max="3588" width="7.44140625" style="35" bestFit="1" customWidth="1"/>
    <col min="3589" max="3589" width="9.88671875" style="35" bestFit="1" customWidth="1"/>
    <col min="3590" max="3590" width="7.44140625" style="35" bestFit="1" customWidth="1"/>
    <col min="3591" max="3591" width="9.88671875" style="35" bestFit="1" customWidth="1"/>
    <col min="3592" max="3592" width="7.44140625" style="35" bestFit="1" customWidth="1"/>
    <col min="3593" max="3593" width="9.88671875" style="35" bestFit="1" customWidth="1"/>
    <col min="3594" max="3594" width="5.33203125" style="35" bestFit="1" customWidth="1"/>
    <col min="3595" max="3595" width="7.44140625" style="35" bestFit="1" customWidth="1"/>
    <col min="3596" max="3596" width="9.88671875" style="35" bestFit="1" customWidth="1"/>
    <col min="3597" max="3597" width="7.44140625" style="35" bestFit="1" customWidth="1"/>
    <col min="3598" max="3598" width="9.88671875" style="35" bestFit="1" customWidth="1"/>
    <col min="3599" max="3599" width="7.44140625" style="35" bestFit="1" customWidth="1"/>
    <col min="3600" max="3600" width="9.88671875" style="35" bestFit="1" customWidth="1"/>
    <col min="3601" max="3840" width="8.88671875" style="35"/>
    <col min="3841" max="3841" width="20.5546875" style="35" bestFit="1" customWidth="1"/>
    <col min="3842" max="3843" width="5.6640625" style="35" bestFit="1" customWidth="1"/>
    <col min="3844" max="3844" width="7.44140625" style="35" bestFit="1" customWidth="1"/>
    <col min="3845" max="3845" width="9.88671875" style="35" bestFit="1" customWidth="1"/>
    <col min="3846" max="3846" width="7.44140625" style="35" bestFit="1" customWidth="1"/>
    <col min="3847" max="3847" width="9.88671875" style="35" bestFit="1" customWidth="1"/>
    <col min="3848" max="3848" width="7.44140625" style="35" bestFit="1" customWidth="1"/>
    <col min="3849" max="3849" width="9.88671875" style="35" bestFit="1" customWidth="1"/>
    <col min="3850" max="3850" width="5.33203125" style="35" bestFit="1" customWidth="1"/>
    <col min="3851" max="3851" width="7.44140625" style="35" bestFit="1" customWidth="1"/>
    <col min="3852" max="3852" width="9.88671875" style="35" bestFit="1" customWidth="1"/>
    <col min="3853" max="3853" width="7.44140625" style="35" bestFit="1" customWidth="1"/>
    <col min="3854" max="3854" width="9.88671875" style="35" bestFit="1" customWidth="1"/>
    <col min="3855" max="3855" width="7.44140625" style="35" bestFit="1" customWidth="1"/>
    <col min="3856" max="3856" width="9.88671875" style="35" bestFit="1" customWidth="1"/>
    <col min="3857" max="4096" width="8.88671875" style="35"/>
    <col min="4097" max="4097" width="20.5546875" style="35" bestFit="1" customWidth="1"/>
    <col min="4098" max="4099" width="5.6640625" style="35" bestFit="1" customWidth="1"/>
    <col min="4100" max="4100" width="7.44140625" style="35" bestFit="1" customWidth="1"/>
    <col min="4101" max="4101" width="9.88671875" style="35" bestFit="1" customWidth="1"/>
    <col min="4102" max="4102" width="7.44140625" style="35" bestFit="1" customWidth="1"/>
    <col min="4103" max="4103" width="9.88671875" style="35" bestFit="1" customWidth="1"/>
    <col min="4104" max="4104" width="7.44140625" style="35" bestFit="1" customWidth="1"/>
    <col min="4105" max="4105" width="9.88671875" style="35" bestFit="1" customWidth="1"/>
    <col min="4106" max="4106" width="5.33203125" style="35" bestFit="1" customWidth="1"/>
    <col min="4107" max="4107" width="7.44140625" style="35" bestFit="1" customWidth="1"/>
    <col min="4108" max="4108" width="9.88671875" style="35" bestFit="1" customWidth="1"/>
    <col min="4109" max="4109" width="7.44140625" style="35" bestFit="1" customWidth="1"/>
    <col min="4110" max="4110" width="9.88671875" style="35" bestFit="1" customWidth="1"/>
    <col min="4111" max="4111" width="7.44140625" style="35" bestFit="1" customWidth="1"/>
    <col min="4112" max="4112" width="9.88671875" style="35" bestFit="1" customWidth="1"/>
    <col min="4113" max="4352" width="8.88671875" style="35"/>
    <col min="4353" max="4353" width="20.5546875" style="35" bestFit="1" customWidth="1"/>
    <col min="4354" max="4355" width="5.6640625" style="35" bestFit="1" customWidth="1"/>
    <col min="4356" max="4356" width="7.44140625" style="35" bestFit="1" customWidth="1"/>
    <col min="4357" max="4357" width="9.88671875" style="35" bestFit="1" customWidth="1"/>
    <col min="4358" max="4358" width="7.44140625" style="35" bestFit="1" customWidth="1"/>
    <col min="4359" max="4359" width="9.88671875" style="35" bestFit="1" customWidth="1"/>
    <col min="4360" max="4360" width="7.44140625" style="35" bestFit="1" customWidth="1"/>
    <col min="4361" max="4361" width="9.88671875" style="35" bestFit="1" customWidth="1"/>
    <col min="4362" max="4362" width="5.33203125" style="35" bestFit="1" customWidth="1"/>
    <col min="4363" max="4363" width="7.44140625" style="35" bestFit="1" customWidth="1"/>
    <col min="4364" max="4364" width="9.88671875" style="35" bestFit="1" customWidth="1"/>
    <col min="4365" max="4365" width="7.44140625" style="35" bestFit="1" customWidth="1"/>
    <col min="4366" max="4366" width="9.88671875" style="35" bestFit="1" customWidth="1"/>
    <col min="4367" max="4367" width="7.44140625" style="35" bestFit="1" customWidth="1"/>
    <col min="4368" max="4368" width="9.88671875" style="35" bestFit="1" customWidth="1"/>
    <col min="4369" max="4608" width="8.88671875" style="35"/>
    <col min="4609" max="4609" width="20.5546875" style="35" bestFit="1" customWidth="1"/>
    <col min="4610" max="4611" width="5.6640625" style="35" bestFit="1" customWidth="1"/>
    <col min="4612" max="4612" width="7.44140625" style="35" bestFit="1" customWidth="1"/>
    <col min="4613" max="4613" width="9.88671875" style="35" bestFit="1" customWidth="1"/>
    <col min="4614" max="4614" width="7.44140625" style="35" bestFit="1" customWidth="1"/>
    <col min="4615" max="4615" width="9.88671875" style="35" bestFit="1" customWidth="1"/>
    <col min="4616" max="4616" width="7.44140625" style="35" bestFit="1" customWidth="1"/>
    <col min="4617" max="4617" width="9.88671875" style="35" bestFit="1" customWidth="1"/>
    <col min="4618" max="4618" width="5.33203125" style="35" bestFit="1" customWidth="1"/>
    <col min="4619" max="4619" width="7.44140625" style="35" bestFit="1" customWidth="1"/>
    <col min="4620" max="4620" width="9.88671875" style="35" bestFit="1" customWidth="1"/>
    <col min="4621" max="4621" width="7.44140625" style="35" bestFit="1" customWidth="1"/>
    <col min="4622" max="4622" width="9.88671875" style="35" bestFit="1" customWidth="1"/>
    <col min="4623" max="4623" width="7.44140625" style="35" bestFit="1" customWidth="1"/>
    <col min="4624" max="4624" width="9.88671875" style="35" bestFit="1" customWidth="1"/>
    <col min="4625" max="4864" width="8.88671875" style="35"/>
    <col min="4865" max="4865" width="20.5546875" style="35" bestFit="1" customWidth="1"/>
    <col min="4866" max="4867" width="5.6640625" style="35" bestFit="1" customWidth="1"/>
    <col min="4868" max="4868" width="7.44140625" style="35" bestFit="1" customWidth="1"/>
    <col min="4869" max="4869" width="9.88671875" style="35" bestFit="1" customWidth="1"/>
    <col min="4870" max="4870" width="7.44140625" style="35" bestFit="1" customWidth="1"/>
    <col min="4871" max="4871" width="9.88671875" style="35" bestFit="1" customWidth="1"/>
    <col min="4872" max="4872" width="7.44140625" style="35" bestFit="1" customWidth="1"/>
    <col min="4873" max="4873" width="9.88671875" style="35" bestFit="1" customWidth="1"/>
    <col min="4874" max="4874" width="5.33203125" style="35" bestFit="1" customWidth="1"/>
    <col min="4875" max="4875" width="7.44140625" style="35" bestFit="1" customWidth="1"/>
    <col min="4876" max="4876" width="9.88671875" style="35" bestFit="1" customWidth="1"/>
    <col min="4877" max="4877" width="7.44140625" style="35" bestFit="1" customWidth="1"/>
    <col min="4878" max="4878" width="9.88671875" style="35" bestFit="1" customWidth="1"/>
    <col min="4879" max="4879" width="7.44140625" style="35" bestFit="1" customWidth="1"/>
    <col min="4880" max="4880" width="9.88671875" style="35" bestFit="1" customWidth="1"/>
    <col min="4881" max="5120" width="8.88671875" style="35"/>
    <col min="5121" max="5121" width="20.5546875" style="35" bestFit="1" customWidth="1"/>
    <col min="5122" max="5123" width="5.6640625" style="35" bestFit="1" customWidth="1"/>
    <col min="5124" max="5124" width="7.44140625" style="35" bestFit="1" customWidth="1"/>
    <col min="5125" max="5125" width="9.88671875" style="35" bestFit="1" customWidth="1"/>
    <col min="5126" max="5126" width="7.44140625" style="35" bestFit="1" customWidth="1"/>
    <col min="5127" max="5127" width="9.88671875" style="35" bestFit="1" customWidth="1"/>
    <col min="5128" max="5128" width="7.44140625" style="35" bestFit="1" customWidth="1"/>
    <col min="5129" max="5129" width="9.88671875" style="35" bestFit="1" customWidth="1"/>
    <col min="5130" max="5130" width="5.33203125" style="35" bestFit="1" customWidth="1"/>
    <col min="5131" max="5131" width="7.44140625" style="35" bestFit="1" customWidth="1"/>
    <col min="5132" max="5132" width="9.88671875" style="35" bestFit="1" customWidth="1"/>
    <col min="5133" max="5133" width="7.44140625" style="35" bestFit="1" customWidth="1"/>
    <col min="5134" max="5134" width="9.88671875" style="35" bestFit="1" customWidth="1"/>
    <col min="5135" max="5135" width="7.44140625" style="35" bestFit="1" customWidth="1"/>
    <col min="5136" max="5136" width="9.88671875" style="35" bestFit="1" customWidth="1"/>
    <col min="5137" max="5376" width="8.88671875" style="35"/>
    <col min="5377" max="5377" width="20.5546875" style="35" bestFit="1" customWidth="1"/>
    <col min="5378" max="5379" width="5.6640625" style="35" bestFit="1" customWidth="1"/>
    <col min="5380" max="5380" width="7.44140625" style="35" bestFit="1" customWidth="1"/>
    <col min="5381" max="5381" width="9.88671875" style="35" bestFit="1" customWidth="1"/>
    <col min="5382" max="5382" width="7.44140625" style="35" bestFit="1" customWidth="1"/>
    <col min="5383" max="5383" width="9.88671875" style="35" bestFit="1" customWidth="1"/>
    <col min="5384" max="5384" width="7.44140625" style="35" bestFit="1" customWidth="1"/>
    <col min="5385" max="5385" width="9.88671875" style="35" bestFit="1" customWidth="1"/>
    <col min="5386" max="5386" width="5.33203125" style="35" bestFit="1" customWidth="1"/>
    <col min="5387" max="5387" width="7.44140625" style="35" bestFit="1" customWidth="1"/>
    <col min="5388" max="5388" width="9.88671875" style="35" bestFit="1" customWidth="1"/>
    <col min="5389" max="5389" width="7.44140625" style="35" bestFit="1" customWidth="1"/>
    <col min="5390" max="5390" width="9.88671875" style="35" bestFit="1" customWidth="1"/>
    <col min="5391" max="5391" width="7.44140625" style="35" bestFit="1" customWidth="1"/>
    <col min="5392" max="5392" width="9.88671875" style="35" bestFit="1" customWidth="1"/>
    <col min="5393" max="5632" width="8.88671875" style="35"/>
    <col min="5633" max="5633" width="20.5546875" style="35" bestFit="1" customWidth="1"/>
    <col min="5634" max="5635" width="5.6640625" style="35" bestFit="1" customWidth="1"/>
    <col min="5636" max="5636" width="7.44140625" style="35" bestFit="1" customWidth="1"/>
    <col min="5637" max="5637" width="9.88671875" style="35" bestFit="1" customWidth="1"/>
    <col min="5638" max="5638" width="7.44140625" style="35" bestFit="1" customWidth="1"/>
    <col min="5639" max="5639" width="9.88671875" style="35" bestFit="1" customWidth="1"/>
    <col min="5640" max="5640" width="7.44140625" style="35" bestFit="1" customWidth="1"/>
    <col min="5641" max="5641" width="9.88671875" style="35" bestFit="1" customWidth="1"/>
    <col min="5642" max="5642" width="5.33203125" style="35" bestFit="1" customWidth="1"/>
    <col min="5643" max="5643" width="7.44140625" style="35" bestFit="1" customWidth="1"/>
    <col min="5644" max="5644" width="9.88671875" style="35" bestFit="1" customWidth="1"/>
    <col min="5645" max="5645" width="7.44140625" style="35" bestFit="1" customWidth="1"/>
    <col min="5646" max="5646" width="9.88671875" style="35" bestFit="1" customWidth="1"/>
    <col min="5647" max="5647" width="7.44140625" style="35" bestFit="1" customWidth="1"/>
    <col min="5648" max="5648" width="9.88671875" style="35" bestFit="1" customWidth="1"/>
    <col min="5649" max="5888" width="8.88671875" style="35"/>
    <col min="5889" max="5889" width="20.5546875" style="35" bestFit="1" customWidth="1"/>
    <col min="5890" max="5891" width="5.6640625" style="35" bestFit="1" customWidth="1"/>
    <col min="5892" max="5892" width="7.44140625" style="35" bestFit="1" customWidth="1"/>
    <col min="5893" max="5893" width="9.88671875" style="35" bestFit="1" customWidth="1"/>
    <col min="5894" max="5894" width="7.44140625" style="35" bestFit="1" customWidth="1"/>
    <col min="5895" max="5895" width="9.88671875" style="35" bestFit="1" customWidth="1"/>
    <col min="5896" max="5896" width="7.44140625" style="35" bestFit="1" customWidth="1"/>
    <col min="5897" max="5897" width="9.88671875" style="35" bestFit="1" customWidth="1"/>
    <col min="5898" max="5898" width="5.33203125" style="35" bestFit="1" customWidth="1"/>
    <col min="5899" max="5899" width="7.44140625" style="35" bestFit="1" customWidth="1"/>
    <col min="5900" max="5900" width="9.88671875" style="35" bestFit="1" customWidth="1"/>
    <col min="5901" max="5901" width="7.44140625" style="35" bestFit="1" customWidth="1"/>
    <col min="5902" max="5902" width="9.88671875" style="35" bestFit="1" customWidth="1"/>
    <col min="5903" max="5903" width="7.44140625" style="35" bestFit="1" customWidth="1"/>
    <col min="5904" max="5904" width="9.88671875" style="35" bestFit="1" customWidth="1"/>
    <col min="5905" max="6144" width="8.88671875" style="35"/>
    <col min="6145" max="6145" width="20.5546875" style="35" bestFit="1" customWidth="1"/>
    <col min="6146" max="6147" width="5.6640625" style="35" bestFit="1" customWidth="1"/>
    <col min="6148" max="6148" width="7.44140625" style="35" bestFit="1" customWidth="1"/>
    <col min="6149" max="6149" width="9.88671875" style="35" bestFit="1" customWidth="1"/>
    <col min="6150" max="6150" width="7.44140625" style="35" bestFit="1" customWidth="1"/>
    <col min="6151" max="6151" width="9.88671875" style="35" bestFit="1" customWidth="1"/>
    <col min="6152" max="6152" width="7.44140625" style="35" bestFit="1" customWidth="1"/>
    <col min="6153" max="6153" width="9.88671875" style="35" bestFit="1" customWidth="1"/>
    <col min="6154" max="6154" width="5.33203125" style="35" bestFit="1" customWidth="1"/>
    <col min="6155" max="6155" width="7.44140625" style="35" bestFit="1" customWidth="1"/>
    <col min="6156" max="6156" width="9.88671875" style="35" bestFit="1" customWidth="1"/>
    <col min="6157" max="6157" width="7.44140625" style="35" bestFit="1" customWidth="1"/>
    <col min="6158" max="6158" width="9.88671875" style="35" bestFit="1" customWidth="1"/>
    <col min="6159" max="6159" width="7.44140625" style="35" bestFit="1" customWidth="1"/>
    <col min="6160" max="6160" width="9.88671875" style="35" bestFit="1" customWidth="1"/>
    <col min="6161" max="6400" width="8.88671875" style="35"/>
    <col min="6401" max="6401" width="20.5546875" style="35" bestFit="1" customWidth="1"/>
    <col min="6402" max="6403" width="5.6640625" style="35" bestFit="1" customWidth="1"/>
    <col min="6404" max="6404" width="7.44140625" style="35" bestFit="1" customWidth="1"/>
    <col min="6405" max="6405" width="9.88671875" style="35" bestFit="1" customWidth="1"/>
    <col min="6406" max="6406" width="7.44140625" style="35" bestFit="1" customWidth="1"/>
    <col min="6407" max="6407" width="9.88671875" style="35" bestFit="1" customWidth="1"/>
    <col min="6408" max="6408" width="7.44140625" style="35" bestFit="1" customWidth="1"/>
    <col min="6409" max="6409" width="9.88671875" style="35" bestFit="1" customWidth="1"/>
    <col min="6410" max="6410" width="5.33203125" style="35" bestFit="1" customWidth="1"/>
    <col min="6411" max="6411" width="7.44140625" style="35" bestFit="1" customWidth="1"/>
    <col min="6412" max="6412" width="9.88671875" style="35" bestFit="1" customWidth="1"/>
    <col min="6413" max="6413" width="7.44140625" style="35" bestFit="1" customWidth="1"/>
    <col min="6414" max="6414" width="9.88671875" style="35" bestFit="1" customWidth="1"/>
    <col min="6415" max="6415" width="7.44140625" style="35" bestFit="1" customWidth="1"/>
    <col min="6416" max="6416" width="9.88671875" style="35" bestFit="1" customWidth="1"/>
    <col min="6417" max="6656" width="8.88671875" style="35"/>
    <col min="6657" max="6657" width="20.5546875" style="35" bestFit="1" customWidth="1"/>
    <col min="6658" max="6659" width="5.6640625" style="35" bestFit="1" customWidth="1"/>
    <col min="6660" max="6660" width="7.44140625" style="35" bestFit="1" customWidth="1"/>
    <col min="6661" max="6661" width="9.88671875" style="35" bestFit="1" customWidth="1"/>
    <col min="6662" max="6662" width="7.44140625" style="35" bestFit="1" customWidth="1"/>
    <col min="6663" max="6663" width="9.88671875" style="35" bestFit="1" customWidth="1"/>
    <col min="6664" max="6664" width="7.44140625" style="35" bestFit="1" customWidth="1"/>
    <col min="6665" max="6665" width="9.88671875" style="35" bestFit="1" customWidth="1"/>
    <col min="6666" max="6666" width="5.33203125" style="35" bestFit="1" customWidth="1"/>
    <col min="6667" max="6667" width="7.44140625" style="35" bestFit="1" customWidth="1"/>
    <col min="6668" max="6668" width="9.88671875" style="35" bestFit="1" customWidth="1"/>
    <col min="6669" max="6669" width="7.44140625" style="35" bestFit="1" customWidth="1"/>
    <col min="6670" max="6670" width="9.88671875" style="35" bestFit="1" customWidth="1"/>
    <col min="6671" max="6671" width="7.44140625" style="35" bestFit="1" customWidth="1"/>
    <col min="6672" max="6672" width="9.88671875" style="35" bestFit="1" customWidth="1"/>
    <col min="6673" max="6912" width="8.88671875" style="35"/>
    <col min="6913" max="6913" width="20.5546875" style="35" bestFit="1" customWidth="1"/>
    <col min="6914" max="6915" width="5.6640625" style="35" bestFit="1" customWidth="1"/>
    <col min="6916" max="6916" width="7.44140625" style="35" bestFit="1" customWidth="1"/>
    <col min="6917" max="6917" width="9.88671875" style="35" bestFit="1" customWidth="1"/>
    <col min="6918" max="6918" width="7.44140625" style="35" bestFit="1" customWidth="1"/>
    <col min="6919" max="6919" width="9.88671875" style="35" bestFit="1" customWidth="1"/>
    <col min="6920" max="6920" width="7.44140625" style="35" bestFit="1" customWidth="1"/>
    <col min="6921" max="6921" width="9.88671875" style="35" bestFit="1" customWidth="1"/>
    <col min="6922" max="6922" width="5.33203125" style="35" bestFit="1" customWidth="1"/>
    <col min="6923" max="6923" width="7.44140625" style="35" bestFit="1" customWidth="1"/>
    <col min="6924" max="6924" width="9.88671875" style="35" bestFit="1" customWidth="1"/>
    <col min="6925" max="6925" width="7.44140625" style="35" bestFit="1" customWidth="1"/>
    <col min="6926" max="6926" width="9.88671875" style="35" bestFit="1" customWidth="1"/>
    <col min="6927" max="6927" width="7.44140625" style="35" bestFit="1" customWidth="1"/>
    <col min="6928" max="6928" width="9.88671875" style="35" bestFit="1" customWidth="1"/>
    <col min="6929" max="7168" width="8.88671875" style="35"/>
    <col min="7169" max="7169" width="20.5546875" style="35" bestFit="1" customWidth="1"/>
    <col min="7170" max="7171" width="5.6640625" style="35" bestFit="1" customWidth="1"/>
    <col min="7172" max="7172" width="7.44140625" style="35" bestFit="1" customWidth="1"/>
    <col min="7173" max="7173" width="9.88671875" style="35" bestFit="1" customWidth="1"/>
    <col min="7174" max="7174" width="7.44140625" style="35" bestFit="1" customWidth="1"/>
    <col min="7175" max="7175" width="9.88671875" style="35" bestFit="1" customWidth="1"/>
    <col min="7176" max="7176" width="7.44140625" style="35" bestFit="1" customWidth="1"/>
    <col min="7177" max="7177" width="9.88671875" style="35" bestFit="1" customWidth="1"/>
    <col min="7178" max="7178" width="5.33203125" style="35" bestFit="1" customWidth="1"/>
    <col min="7179" max="7179" width="7.44140625" style="35" bestFit="1" customWidth="1"/>
    <col min="7180" max="7180" width="9.88671875" style="35" bestFit="1" customWidth="1"/>
    <col min="7181" max="7181" width="7.44140625" style="35" bestFit="1" customWidth="1"/>
    <col min="7182" max="7182" width="9.88671875" style="35" bestFit="1" customWidth="1"/>
    <col min="7183" max="7183" width="7.44140625" style="35" bestFit="1" customWidth="1"/>
    <col min="7184" max="7184" width="9.88671875" style="35" bestFit="1" customWidth="1"/>
    <col min="7185" max="7424" width="8.88671875" style="35"/>
    <col min="7425" max="7425" width="20.5546875" style="35" bestFit="1" customWidth="1"/>
    <col min="7426" max="7427" width="5.6640625" style="35" bestFit="1" customWidth="1"/>
    <col min="7428" max="7428" width="7.44140625" style="35" bestFit="1" customWidth="1"/>
    <col min="7429" max="7429" width="9.88671875" style="35" bestFit="1" customWidth="1"/>
    <col min="7430" max="7430" width="7.44140625" style="35" bestFit="1" customWidth="1"/>
    <col min="7431" max="7431" width="9.88671875" style="35" bestFit="1" customWidth="1"/>
    <col min="7432" max="7432" width="7.44140625" style="35" bestFit="1" customWidth="1"/>
    <col min="7433" max="7433" width="9.88671875" style="35" bestFit="1" customWidth="1"/>
    <col min="7434" max="7434" width="5.33203125" style="35" bestFit="1" customWidth="1"/>
    <col min="7435" max="7435" width="7.44140625" style="35" bestFit="1" customWidth="1"/>
    <col min="7436" max="7436" width="9.88671875" style="35" bestFit="1" customWidth="1"/>
    <col min="7437" max="7437" width="7.44140625" style="35" bestFit="1" customWidth="1"/>
    <col min="7438" max="7438" width="9.88671875" style="35" bestFit="1" customWidth="1"/>
    <col min="7439" max="7439" width="7.44140625" style="35" bestFit="1" customWidth="1"/>
    <col min="7440" max="7440" width="9.88671875" style="35" bestFit="1" customWidth="1"/>
    <col min="7441" max="7680" width="8.88671875" style="35"/>
    <col min="7681" max="7681" width="20.5546875" style="35" bestFit="1" customWidth="1"/>
    <col min="7682" max="7683" width="5.6640625" style="35" bestFit="1" customWidth="1"/>
    <col min="7684" max="7684" width="7.44140625" style="35" bestFit="1" customWidth="1"/>
    <col min="7685" max="7685" width="9.88671875" style="35" bestFit="1" customWidth="1"/>
    <col min="7686" max="7686" width="7.44140625" style="35" bestFit="1" customWidth="1"/>
    <col min="7687" max="7687" width="9.88671875" style="35" bestFit="1" customWidth="1"/>
    <col min="7688" max="7688" width="7.44140625" style="35" bestFit="1" customWidth="1"/>
    <col min="7689" max="7689" width="9.88671875" style="35" bestFit="1" customWidth="1"/>
    <col min="7690" max="7690" width="5.33203125" style="35" bestFit="1" customWidth="1"/>
    <col min="7691" max="7691" width="7.44140625" style="35" bestFit="1" customWidth="1"/>
    <col min="7692" max="7692" width="9.88671875" style="35" bestFit="1" customWidth="1"/>
    <col min="7693" max="7693" width="7.44140625" style="35" bestFit="1" customWidth="1"/>
    <col min="7694" max="7694" width="9.88671875" style="35" bestFit="1" customWidth="1"/>
    <col min="7695" max="7695" width="7.44140625" style="35" bestFit="1" customWidth="1"/>
    <col min="7696" max="7696" width="9.88671875" style="35" bestFit="1" customWidth="1"/>
    <col min="7697" max="7936" width="8.88671875" style="35"/>
    <col min="7937" max="7937" width="20.5546875" style="35" bestFit="1" customWidth="1"/>
    <col min="7938" max="7939" width="5.6640625" style="35" bestFit="1" customWidth="1"/>
    <col min="7940" max="7940" width="7.44140625" style="35" bestFit="1" customWidth="1"/>
    <col min="7941" max="7941" width="9.88671875" style="35" bestFit="1" customWidth="1"/>
    <col min="7942" max="7942" width="7.44140625" style="35" bestFit="1" customWidth="1"/>
    <col min="7943" max="7943" width="9.88671875" style="35" bestFit="1" customWidth="1"/>
    <col min="7944" max="7944" width="7.44140625" style="35" bestFit="1" customWidth="1"/>
    <col min="7945" max="7945" width="9.88671875" style="35" bestFit="1" customWidth="1"/>
    <col min="7946" max="7946" width="5.33203125" style="35" bestFit="1" customWidth="1"/>
    <col min="7947" max="7947" width="7.44140625" style="35" bestFit="1" customWidth="1"/>
    <col min="7948" max="7948" width="9.88671875" style="35" bestFit="1" customWidth="1"/>
    <col min="7949" max="7949" width="7.44140625" style="35" bestFit="1" customWidth="1"/>
    <col min="7950" max="7950" width="9.88671875" style="35" bestFit="1" customWidth="1"/>
    <col min="7951" max="7951" width="7.44140625" style="35" bestFit="1" customWidth="1"/>
    <col min="7952" max="7952" width="9.88671875" style="35" bestFit="1" customWidth="1"/>
    <col min="7953" max="8192" width="8.88671875" style="35"/>
    <col min="8193" max="8193" width="20.5546875" style="35" bestFit="1" customWidth="1"/>
    <col min="8194" max="8195" width="5.6640625" style="35" bestFit="1" customWidth="1"/>
    <col min="8196" max="8196" width="7.44140625" style="35" bestFit="1" customWidth="1"/>
    <col min="8197" max="8197" width="9.88671875" style="35" bestFit="1" customWidth="1"/>
    <col min="8198" max="8198" width="7.44140625" style="35" bestFit="1" customWidth="1"/>
    <col min="8199" max="8199" width="9.88671875" style="35" bestFit="1" customWidth="1"/>
    <col min="8200" max="8200" width="7.44140625" style="35" bestFit="1" customWidth="1"/>
    <col min="8201" max="8201" width="9.88671875" style="35" bestFit="1" customWidth="1"/>
    <col min="8202" max="8202" width="5.33203125" style="35" bestFit="1" customWidth="1"/>
    <col min="8203" max="8203" width="7.44140625" style="35" bestFit="1" customWidth="1"/>
    <col min="8204" max="8204" width="9.88671875" style="35" bestFit="1" customWidth="1"/>
    <col min="8205" max="8205" width="7.44140625" style="35" bestFit="1" customWidth="1"/>
    <col min="8206" max="8206" width="9.88671875" style="35" bestFit="1" customWidth="1"/>
    <col min="8207" max="8207" width="7.44140625" style="35" bestFit="1" customWidth="1"/>
    <col min="8208" max="8208" width="9.88671875" style="35" bestFit="1" customWidth="1"/>
    <col min="8209" max="8448" width="8.88671875" style="35"/>
    <col min="8449" max="8449" width="20.5546875" style="35" bestFit="1" customWidth="1"/>
    <col min="8450" max="8451" width="5.6640625" style="35" bestFit="1" customWidth="1"/>
    <col min="8452" max="8452" width="7.44140625" style="35" bestFit="1" customWidth="1"/>
    <col min="8453" max="8453" width="9.88671875" style="35" bestFit="1" customWidth="1"/>
    <col min="8454" max="8454" width="7.44140625" style="35" bestFit="1" customWidth="1"/>
    <col min="8455" max="8455" width="9.88671875" style="35" bestFit="1" customWidth="1"/>
    <col min="8456" max="8456" width="7.44140625" style="35" bestFit="1" customWidth="1"/>
    <col min="8457" max="8457" width="9.88671875" style="35" bestFit="1" customWidth="1"/>
    <col min="8458" max="8458" width="5.33203125" style="35" bestFit="1" customWidth="1"/>
    <col min="8459" max="8459" width="7.44140625" style="35" bestFit="1" customWidth="1"/>
    <col min="8460" max="8460" width="9.88671875" style="35" bestFit="1" customWidth="1"/>
    <col min="8461" max="8461" width="7.44140625" style="35" bestFit="1" customWidth="1"/>
    <col min="8462" max="8462" width="9.88671875" style="35" bestFit="1" customWidth="1"/>
    <col min="8463" max="8463" width="7.44140625" style="35" bestFit="1" customWidth="1"/>
    <col min="8464" max="8464" width="9.88671875" style="35" bestFit="1" customWidth="1"/>
    <col min="8465" max="8704" width="8.88671875" style="35"/>
    <col min="8705" max="8705" width="20.5546875" style="35" bestFit="1" customWidth="1"/>
    <col min="8706" max="8707" width="5.6640625" style="35" bestFit="1" customWidth="1"/>
    <col min="8708" max="8708" width="7.44140625" style="35" bestFit="1" customWidth="1"/>
    <col min="8709" max="8709" width="9.88671875" style="35" bestFit="1" customWidth="1"/>
    <col min="8710" max="8710" width="7.44140625" style="35" bestFit="1" customWidth="1"/>
    <col min="8711" max="8711" width="9.88671875" style="35" bestFit="1" customWidth="1"/>
    <col min="8712" max="8712" width="7.44140625" style="35" bestFit="1" customWidth="1"/>
    <col min="8713" max="8713" width="9.88671875" style="35" bestFit="1" customWidth="1"/>
    <col min="8714" max="8714" width="5.33203125" style="35" bestFit="1" customWidth="1"/>
    <col min="8715" max="8715" width="7.44140625" style="35" bestFit="1" customWidth="1"/>
    <col min="8716" max="8716" width="9.88671875" style="35" bestFit="1" customWidth="1"/>
    <col min="8717" max="8717" width="7.44140625" style="35" bestFit="1" customWidth="1"/>
    <col min="8718" max="8718" width="9.88671875" style="35" bestFit="1" customWidth="1"/>
    <col min="8719" max="8719" width="7.44140625" style="35" bestFit="1" customWidth="1"/>
    <col min="8720" max="8720" width="9.88671875" style="35" bestFit="1" customWidth="1"/>
    <col min="8721" max="8960" width="8.88671875" style="35"/>
    <col min="8961" max="8961" width="20.5546875" style="35" bestFit="1" customWidth="1"/>
    <col min="8962" max="8963" width="5.6640625" style="35" bestFit="1" customWidth="1"/>
    <col min="8964" max="8964" width="7.44140625" style="35" bestFit="1" customWidth="1"/>
    <col min="8965" max="8965" width="9.88671875" style="35" bestFit="1" customWidth="1"/>
    <col min="8966" max="8966" width="7.44140625" style="35" bestFit="1" customWidth="1"/>
    <col min="8967" max="8967" width="9.88671875" style="35" bestFit="1" customWidth="1"/>
    <col min="8968" max="8968" width="7.44140625" style="35" bestFit="1" customWidth="1"/>
    <col min="8969" max="8969" width="9.88671875" style="35" bestFit="1" customWidth="1"/>
    <col min="8970" max="8970" width="5.33203125" style="35" bestFit="1" customWidth="1"/>
    <col min="8971" max="8971" width="7.44140625" style="35" bestFit="1" customWidth="1"/>
    <col min="8972" max="8972" width="9.88671875" style="35" bestFit="1" customWidth="1"/>
    <col min="8973" max="8973" width="7.44140625" style="35" bestFit="1" customWidth="1"/>
    <col min="8974" max="8974" width="9.88671875" style="35" bestFit="1" customWidth="1"/>
    <col min="8975" max="8975" width="7.44140625" style="35" bestFit="1" customWidth="1"/>
    <col min="8976" max="8976" width="9.88671875" style="35" bestFit="1" customWidth="1"/>
    <col min="8977" max="9216" width="8.88671875" style="35"/>
    <col min="9217" max="9217" width="20.5546875" style="35" bestFit="1" customWidth="1"/>
    <col min="9218" max="9219" width="5.6640625" style="35" bestFit="1" customWidth="1"/>
    <col min="9220" max="9220" width="7.44140625" style="35" bestFit="1" customWidth="1"/>
    <col min="9221" max="9221" width="9.88671875" style="35" bestFit="1" customWidth="1"/>
    <col min="9222" max="9222" width="7.44140625" style="35" bestFit="1" customWidth="1"/>
    <col min="9223" max="9223" width="9.88671875" style="35" bestFit="1" customWidth="1"/>
    <col min="9224" max="9224" width="7.44140625" style="35" bestFit="1" customWidth="1"/>
    <col min="9225" max="9225" width="9.88671875" style="35" bestFit="1" customWidth="1"/>
    <col min="9226" max="9226" width="5.33203125" style="35" bestFit="1" customWidth="1"/>
    <col min="9227" max="9227" width="7.44140625" style="35" bestFit="1" customWidth="1"/>
    <col min="9228" max="9228" width="9.88671875" style="35" bestFit="1" customWidth="1"/>
    <col min="9229" max="9229" width="7.44140625" style="35" bestFit="1" customWidth="1"/>
    <col min="9230" max="9230" width="9.88671875" style="35" bestFit="1" customWidth="1"/>
    <col min="9231" max="9231" width="7.44140625" style="35" bestFit="1" customWidth="1"/>
    <col min="9232" max="9232" width="9.88671875" style="35" bestFit="1" customWidth="1"/>
    <col min="9233" max="9472" width="8.88671875" style="35"/>
    <col min="9473" max="9473" width="20.5546875" style="35" bestFit="1" customWidth="1"/>
    <col min="9474" max="9475" width="5.6640625" style="35" bestFit="1" customWidth="1"/>
    <col min="9476" max="9476" width="7.44140625" style="35" bestFit="1" customWidth="1"/>
    <col min="9477" max="9477" width="9.88671875" style="35" bestFit="1" customWidth="1"/>
    <col min="9478" max="9478" width="7.44140625" style="35" bestFit="1" customWidth="1"/>
    <col min="9479" max="9479" width="9.88671875" style="35" bestFit="1" customWidth="1"/>
    <col min="9480" max="9480" width="7.44140625" style="35" bestFit="1" customWidth="1"/>
    <col min="9481" max="9481" width="9.88671875" style="35" bestFit="1" customWidth="1"/>
    <col min="9482" max="9482" width="5.33203125" style="35" bestFit="1" customWidth="1"/>
    <col min="9483" max="9483" width="7.44140625" style="35" bestFit="1" customWidth="1"/>
    <col min="9484" max="9484" width="9.88671875" style="35" bestFit="1" customWidth="1"/>
    <col min="9485" max="9485" width="7.44140625" style="35" bestFit="1" customWidth="1"/>
    <col min="9486" max="9486" width="9.88671875" style="35" bestFit="1" customWidth="1"/>
    <col min="9487" max="9487" width="7.44140625" style="35" bestFit="1" customWidth="1"/>
    <col min="9488" max="9488" width="9.88671875" style="35" bestFit="1" customWidth="1"/>
    <col min="9489" max="9728" width="8.88671875" style="35"/>
    <col min="9729" max="9729" width="20.5546875" style="35" bestFit="1" customWidth="1"/>
    <col min="9730" max="9731" width="5.6640625" style="35" bestFit="1" customWidth="1"/>
    <col min="9732" max="9732" width="7.44140625" style="35" bestFit="1" customWidth="1"/>
    <col min="9733" max="9733" width="9.88671875" style="35" bestFit="1" customWidth="1"/>
    <col min="9734" max="9734" width="7.44140625" style="35" bestFit="1" customWidth="1"/>
    <col min="9735" max="9735" width="9.88671875" style="35" bestFit="1" customWidth="1"/>
    <col min="9736" max="9736" width="7.44140625" style="35" bestFit="1" customWidth="1"/>
    <col min="9737" max="9737" width="9.88671875" style="35" bestFit="1" customWidth="1"/>
    <col min="9738" max="9738" width="5.33203125" style="35" bestFit="1" customWidth="1"/>
    <col min="9739" max="9739" width="7.44140625" style="35" bestFit="1" customWidth="1"/>
    <col min="9740" max="9740" width="9.88671875" style="35" bestFit="1" customWidth="1"/>
    <col min="9741" max="9741" width="7.44140625" style="35" bestFit="1" customWidth="1"/>
    <col min="9742" max="9742" width="9.88671875" style="35" bestFit="1" customWidth="1"/>
    <col min="9743" max="9743" width="7.44140625" style="35" bestFit="1" customWidth="1"/>
    <col min="9744" max="9744" width="9.88671875" style="35" bestFit="1" customWidth="1"/>
    <col min="9745" max="9984" width="8.88671875" style="35"/>
    <col min="9985" max="9985" width="20.5546875" style="35" bestFit="1" customWidth="1"/>
    <col min="9986" max="9987" width="5.6640625" style="35" bestFit="1" customWidth="1"/>
    <col min="9988" max="9988" width="7.44140625" style="35" bestFit="1" customWidth="1"/>
    <col min="9989" max="9989" width="9.88671875" style="35" bestFit="1" customWidth="1"/>
    <col min="9990" max="9990" width="7.44140625" style="35" bestFit="1" customWidth="1"/>
    <col min="9991" max="9991" width="9.88671875" style="35" bestFit="1" customWidth="1"/>
    <col min="9992" max="9992" width="7.44140625" style="35" bestFit="1" customWidth="1"/>
    <col min="9993" max="9993" width="9.88671875" style="35" bestFit="1" customWidth="1"/>
    <col min="9994" max="9994" width="5.33203125" style="35" bestFit="1" customWidth="1"/>
    <col min="9995" max="9995" width="7.44140625" style="35" bestFit="1" customWidth="1"/>
    <col min="9996" max="9996" width="9.88671875" style="35" bestFit="1" customWidth="1"/>
    <col min="9997" max="9997" width="7.44140625" style="35" bestFit="1" customWidth="1"/>
    <col min="9998" max="9998" width="9.88671875" style="35" bestFit="1" customWidth="1"/>
    <col min="9999" max="9999" width="7.44140625" style="35" bestFit="1" customWidth="1"/>
    <col min="10000" max="10000" width="9.88671875" style="35" bestFit="1" customWidth="1"/>
    <col min="10001" max="10240" width="8.88671875" style="35"/>
    <col min="10241" max="10241" width="20.5546875" style="35" bestFit="1" customWidth="1"/>
    <col min="10242" max="10243" width="5.6640625" style="35" bestFit="1" customWidth="1"/>
    <col min="10244" max="10244" width="7.44140625" style="35" bestFit="1" customWidth="1"/>
    <col min="10245" max="10245" width="9.88671875" style="35" bestFit="1" customWidth="1"/>
    <col min="10246" max="10246" width="7.44140625" style="35" bestFit="1" customWidth="1"/>
    <col min="10247" max="10247" width="9.88671875" style="35" bestFit="1" customWidth="1"/>
    <col min="10248" max="10248" width="7.44140625" style="35" bestFit="1" customWidth="1"/>
    <col min="10249" max="10249" width="9.88671875" style="35" bestFit="1" customWidth="1"/>
    <col min="10250" max="10250" width="5.33203125" style="35" bestFit="1" customWidth="1"/>
    <col min="10251" max="10251" width="7.44140625" style="35" bestFit="1" customWidth="1"/>
    <col min="10252" max="10252" width="9.88671875" style="35" bestFit="1" customWidth="1"/>
    <col min="10253" max="10253" width="7.44140625" style="35" bestFit="1" customWidth="1"/>
    <col min="10254" max="10254" width="9.88671875" style="35" bestFit="1" customWidth="1"/>
    <col min="10255" max="10255" width="7.44140625" style="35" bestFit="1" customWidth="1"/>
    <col min="10256" max="10256" width="9.88671875" style="35" bestFit="1" customWidth="1"/>
    <col min="10257" max="10496" width="8.88671875" style="35"/>
    <col min="10497" max="10497" width="20.5546875" style="35" bestFit="1" customWidth="1"/>
    <col min="10498" max="10499" width="5.6640625" style="35" bestFit="1" customWidth="1"/>
    <col min="10500" max="10500" width="7.44140625" style="35" bestFit="1" customWidth="1"/>
    <col min="10501" max="10501" width="9.88671875" style="35" bestFit="1" customWidth="1"/>
    <col min="10502" max="10502" width="7.44140625" style="35" bestFit="1" customWidth="1"/>
    <col min="10503" max="10503" width="9.88671875" style="35" bestFit="1" customWidth="1"/>
    <col min="10504" max="10504" width="7.44140625" style="35" bestFit="1" customWidth="1"/>
    <col min="10505" max="10505" width="9.88671875" style="35" bestFit="1" customWidth="1"/>
    <col min="10506" max="10506" width="5.33203125" style="35" bestFit="1" customWidth="1"/>
    <col min="10507" max="10507" width="7.44140625" style="35" bestFit="1" customWidth="1"/>
    <col min="10508" max="10508" width="9.88671875" style="35" bestFit="1" customWidth="1"/>
    <col min="10509" max="10509" width="7.44140625" style="35" bestFit="1" customWidth="1"/>
    <col min="10510" max="10510" width="9.88671875" style="35" bestFit="1" customWidth="1"/>
    <col min="10511" max="10511" width="7.44140625" style="35" bestFit="1" customWidth="1"/>
    <col min="10512" max="10512" width="9.88671875" style="35" bestFit="1" customWidth="1"/>
    <col min="10513" max="10752" width="8.88671875" style="35"/>
    <col min="10753" max="10753" width="20.5546875" style="35" bestFit="1" customWidth="1"/>
    <col min="10754" max="10755" width="5.6640625" style="35" bestFit="1" customWidth="1"/>
    <col min="10756" max="10756" width="7.44140625" style="35" bestFit="1" customWidth="1"/>
    <col min="10757" max="10757" width="9.88671875" style="35" bestFit="1" customWidth="1"/>
    <col min="10758" max="10758" width="7.44140625" style="35" bestFit="1" customWidth="1"/>
    <col min="10759" max="10759" width="9.88671875" style="35" bestFit="1" customWidth="1"/>
    <col min="10760" max="10760" width="7.44140625" style="35" bestFit="1" customWidth="1"/>
    <col min="10761" max="10761" width="9.88671875" style="35" bestFit="1" customWidth="1"/>
    <col min="10762" max="10762" width="5.33203125" style="35" bestFit="1" customWidth="1"/>
    <col min="10763" max="10763" width="7.44140625" style="35" bestFit="1" customWidth="1"/>
    <col min="10764" max="10764" width="9.88671875" style="35" bestFit="1" customWidth="1"/>
    <col min="10765" max="10765" width="7.44140625" style="35" bestFit="1" customWidth="1"/>
    <col min="10766" max="10766" width="9.88671875" style="35" bestFit="1" customWidth="1"/>
    <col min="10767" max="10767" width="7.44140625" style="35" bestFit="1" customWidth="1"/>
    <col min="10768" max="10768" width="9.88671875" style="35" bestFit="1" customWidth="1"/>
    <col min="10769" max="11008" width="8.88671875" style="35"/>
    <col min="11009" max="11009" width="20.5546875" style="35" bestFit="1" customWidth="1"/>
    <col min="11010" max="11011" width="5.6640625" style="35" bestFit="1" customWidth="1"/>
    <col min="11012" max="11012" width="7.44140625" style="35" bestFit="1" customWidth="1"/>
    <col min="11013" max="11013" width="9.88671875" style="35" bestFit="1" customWidth="1"/>
    <col min="11014" max="11014" width="7.44140625" style="35" bestFit="1" customWidth="1"/>
    <col min="11015" max="11015" width="9.88671875" style="35" bestFit="1" customWidth="1"/>
    <col min="11016" max="11016" width="7.44140625" style="35" bestFit="1" customWidth="1"/>
    <col min="11017" max="11017" width="9.88671875" style="35" bestFit="1" customWidth="1"/>
    <col min="11018" max="11018" width="5.33203125" style="35" bestFit="1" customWidth="1"/>
    <col min="11019" max="11019" width="7.44140625" style="35" bestFit="1" customWidth="1"/>
    <col min="11020" max="11020" width="9.88671875" style="35" bestFit="1" customWidth="1"/>
    <col min="11021" max="11021" width="7.44140625" style="35" bestFit="1" customWidth="1"/>
    <col min="11022" max="11022" width="9.88671875" style="35" bestFit="1" customWidth="1"/>
    <col min="11023" max="11023" width="7.44140625" style="35" bestFit="1" customWidth="1"/>
    <col min="11024" max="11024" width="9.88671875" style="35" bestFit="1" customWidth="1"/>
    <col min="11025" max="11264" width="8.88671875" style="35"/>
    <col min="11265" max="11265" width="20.5546875" style="35" bestFit="1" customWidth="1"/>
    <col min="11266" max="11267" width="5.6640625" style="35" bestFit="1" customWidth="1"/>
    <col min="11268" max="11268" width="7.44140625" style="35" bestFit="1" customWidth="1"/>
    <col min="11269" max="11269" width="9.88671875" style="35" bestFit="1" customWidth="1"/>
    <col min="11270" max="11270" width="7.44140625" style="35" bestFit="1" customWidth="1"/>
    <col min="11271" max="11271" width="9.88671875" style="35" bestFit="1" customWidth="1"/>
    <col min="11272" max="11272" width="7.44140625" style="35" bestFit="1" customWidth="1"/>
    <col min="11273" max="11273" width="9.88671875" style="35" bestFit="1" customWidth="1"/>
    <col min="11274" max="11274" width="5.33203125" style="35" bestFit="1" customWidth="1"/>
    <col min="11275" max="11275" width="7.44140625" style="35" bestFit="1" customWidth="1"/>
    <col min="11276" max="11276" width="9.88671875" style="35" bestFit="1" customWidth="1"/>
    <col min="11277" max="11277" width="7.44140625" style="35" bestFit="1" customWidth="1"/>
    <col min="11278" max="11278" width="9.88671875" style="35" bestFit="1" customWidth="1"/>
    <col min="11279" max="11279" width="7.44140625" style="35" bestFit="1" customWidth="1"/>
    <col min="11280" max="11280" width="9.88671875" style="35" bestFit="1" customWidth="1"/>
    <col min="11281" max="11520" width="8.88671875" style="35"/>
    <col min="11521" max="11521" width="20.5546875" style="35" bestFit="1" customWidth="1"/>
    <col min="11522" max="11523" width="5.6640625" style="35" bestFit="1" customWidth="1"/>
    <col min="11524" max="11524" width="7.44140625" style="35" bestFit="1" customWidth="1"/>
    <col min="11525" max="11525" width="9.88671875" style="35" bestFit="1" customWidth="1"/>
    <col min="11526" max="11526" width="7.44140625" style="35" bestFit="1" customWidth="1"/>
    <col min="11527" max="11527" width="9.88671875" style="35" bestFit="1" customWidth="1"/>
    <col min="11528" max="11528" width="7.44140625" style="35" bestFit="1" customWidth="1"/>
    <col min="11529" max="11529" width="9.88671875" style="35" bestFit="1" customWidth="1"/>
    <col min="11530" max="11530" width="5.33203125" style="35" bestFit="1" customWidth="1"/>
    <col min="11531" max="11531" width="7.44140625" style="35" bestFit="1" customWidth="1"/>
    <col min="11532" max="11532" width="9.88671875" style="35" bestFit="1" customWidth="1"/>
    <col min="11533" max="11533" width="7.44140625" style="35" bestFit="1" customWidth="1"/>
    <col min="11534" max="11534" width="9.88671875" style="35" bestFit="1" customWidth="1"/>
    <col min="11535" max="11535" width="7.44140625" style="35" bestFit="1" customWidth="1"/>
    <col min="11536" max="11536" width="9.88671875" style="35" bestFit="1" customWidth="1"/>
    <col min="11537" max="11776" width="8.88671875" style="35"/>
    <col min="11777" max="11777" width="20.5546875" style="35" bestFit="1" customWidth="1"/>
    <col min="11778" max="11779" width="5.6640625" style="35" bestFit="1" customWidth="1"/>
    <col min="11780" max="11780" width="7.44140625" style="35" bestFit="1" customWidth="1"/>
    <col min="11781" max="11781" width="9.88671875" style="35" bestFit="1" customWidth="1"/>
    <col min="11782" max="11782" width="7.44140625" style="35" bestFit="1" customWidth="1"/>
    <col min="11783" max="11783" width="9.88671875" style="35" bestFit="1" customWidth="1"/>
    <col min="11784" max="11784" width="7.44140625" style="35" bestFit="1" customWidth="1"/>
    <col min="11785" max="11785" width="9.88671875" style="35" bestFit="1" customWidth="1"/>
    <col min="11786" max="11786" width="5.33203125" style="35" bestFit="1" customWidth="1"/>
    <col min="11787" max="11787" width="7.44140625" style="35" bestFit="1" customWidth="1"/>
    <col min="11788" max="11788" width="9.88671875" style="35" bestFit="1" customWidth="1"/>
    <col min="11789" max="11789" width="7.44140625" style="35" bestFit="1" customWidth="1"/>
    <col min="11790" max="11790" width="9.88671875" style="35" bestFit="1" customWidth="1"/>
    <col min="11791" max="11791" width="7.44140625" style="35" bestFit="1" customWidth="1"/>
    <col min="11792" max="11792" width="9.88671875" style="35" bestFit="1" customWidth="1"/>
    <col min="11793" max="12032" width="8.88671875" style="35"/>
    <col min="12033" max="12033" width="20.5546875" style="35" bestFit="1" customWidth="1"/>
    <col min="12034" max="12035" width="5.6640625" style="35" bestFit="1" customWidth="1"/>
    <col min="12036" max="12036" width="7.44140625" style="35" bestFit="1" customWidth="1"/>
    <col min="12037" max="12037" width="9.88671875" style="35" bestFit="1" customWidth="1"/>
    <col min="12038" max="12038" width="7.44140625" style="35" bestFit="1" customWidth="1"/>
    <col min="12039" max="12039" width="9.88671875" style="35" bestFit="1" customWidth="1"/>
    <col min="12040" max="12040" width="7.44140625" style="35" bestFit="1" customWidth="1"/>
    <col min="12041" max="12041" width="9.88671875" style="35" bestFit="1" customWidth="1"/>
    <col min="12042" max="12042" width="5.33203125" style="35" bestFit="1" customWidth="1"/>
    <col min="12043" max="12043" width="7.44140625" style="35" bestFit="1" customWidth="1"/>
    <col min="12044" max="12044" width="9.88671875" style="35" bestFit="1" customWidth="1"/>
    <col min="12045" max="12045" width="7.44140625" style="35" bestFit="1" customWidth="1"/>
    <col min="12046" max="12046" width="9.88671875" style="35" bestFit="1" customWidth="1"/>
    <col min="12047" max="12047" width="7.44140625" style="35" bestFit="1" customWidth="1"/>
    <col min="12048" max="12048" width="9.88671875" style="35" bestFit="1" customWidth="1"/>
    <col min="12049" max="12288" width="8.88671875" style="35"/>
    <col min="12289" max="12289" width="20.5546875" style="35" bestFit="1" customWidth="1"/>
    <col min="12290" max="12291" width="5.6640625" style="35" bestFit="1" customWidth="1"/>
    <col min="12292" max="12292" width="7.44140625" style="35" bestFit="1" customWidth="1"/>
    <col min="12293" max="12293" width="9.88671875" style="35" bestFit="1" customWidth="1"/>
    <col min="12294" max="12294" width="7.44140625" style="35" bestFit="1" customWidth="1"/>
    <col min="12295" max="12295" width="9.88671875" style="35" bestFit="1" customWidth="1"/>
    <col min="12296" max="12296" width="7.44140625" style="35" bestFit="1" customWidth="1"/>
    <col min="12297" max="12297" width="9.88671875" style="35" bestFit="1" customWidth="1"/>
    <col min="12298" max="12298" width="5.33203125" style="35" bestFit="1" customWidth="1"/>
    <col min="12299" max="12299" width="7.44140625" style="35" bestFit="1" customWidth="1"/>
    <col min="12300" max="12300" width="9.88671875" style="35" bestFit="1" customWidth="1"/>
    <col min="12301" max="12301" width="7.44140625" style="35" bestFit="1" customWidth="1"/>
    <col min="12302" max="12302" width="9.88671875" style="35" bestFit="1" customWidth="1"/>
    <col min="12303" max="12303" width="7.44140625" style="35" bestFit="1" customWidth="1"/>
    <col min="12304" max="12304" width="9.88671875" style="35" bestFit="1" customWidth="1"/>
    <col min="12305" max="12544" width="8.88671875" style="35"/>
    <col min="12545" max="12545" width="20.5546875" style="35" bestFit="1" customWidth="1"/>
    <col min="12546" max="12547" width="5.6640625" style="35" bestFit="1" customWidth="1"/>
    <col min="12548" max="12548" width="7.44140625" style="35" bestFit="1" customWidth="1"/>
    <col min="12549" max="12549" width="9.88671875" style="35" bestFit="1" customWidth="1"/>
    <col min="12550" max="12550" width="7.44140625" style="35" bestFit="1" customWidth="1"/>
    <col min="12551" max="12551" width="9.88671875" style="35" bestFit="1" customWidth="1"/>
    <col min="12552" max="12552" width="7.44140625" style="35" bestFit="1" customWidth="1"/>
    <col min="12553" max="12553" width="9.88671875" style="35" bestFit="1" customWidth="1"/>
    <col min="12554" max="12554" width="5.33203125" style="35" bestFit="1" customWidth="1"/>
    <col min="12555" max="12555" width="7.44140625" style="35" bestFit="1" customWidth="1"/>
    <col min="12556" max="12556" width="9.88671875" style="35" bestFit="1" customWidth="1"/>
    <col min="12557" max="12557" width="7.44140625" style="35" bestFit="1" customWidth="1"/>
    <col min="12558" max="12558" width="9.88671875" style="35" bestFit="1" customWidth="1"/>
    <col min="12559" max="12559" width="7.44140625" style="35" bestFit="1" customWidth="1"/>
    <col min="12560" max="12560" width="9.88671875" style="35" bestFit="1" customWidth="1"/>
    <col min="12561" max="12800" width="8.88671875" style="35"/>
    <col min="12801" max="12801" width="20.5546875" style="35" bestFit="1" customWidth="1"/>
    <col min="12802" max="12803" width="5.6640625" style="35" bestFit="1" customWidth="1"/>
    <col min="12804" max="12804" width="7.44140625" style="35" bestFit="1" customWidth="1"/>
    <col min="12805" max="12805" width="9.88671875" style="35" bestFit="1" customWidth="1"/>
    <col min="12806" max="12806" width="7.44140625" style="35" bestFit="1" customWidth="1"/>
    <col min="12807" max="12807" width="9.88671875" style="35" bestFit="1" customWidth="1"/>
    <col min="12808" max="12808" width="7.44140625" style="35" bestFit="1" customWidth="1"/>
    <col min="12809" max="12809" width="9.88671875" style="35" bestFit="1" customWidth="1"/>
    <col min="12810" max="12810" width="5.33203125" style="35" bestFit="1" customWidth="1"/>
    <col min="12811" max="12811" width="7.44140625" style="35" bestFit="1" customWidth="1"/>
    <col min="12812" max="12812" width="9.88671875" style="35" bestFit="1" customWidth="1"/>
    <col min="12813" max="12813" width="7.44140625" style="35" bestFit="1" customWidth="1"/>
    <col min="12814" max="12814" width="9.88671875" style="35" bestFit="1" customWidth="1"/>
    <col min="12815" max="12815" width="7.44140625" style="35" bestFit="1" customWidth="1"/>
    <col min="12816" max="12816" width="9.88671875" style="35" bestFit="1" customWidth="1"/>
    <col min="12817" max="13056" width="8.88671875" style="35"/>
    <col min="13057" max="13057" width="20.5546875" style="35" bestFit="1" customWidth="1"/>
    <col min="13058" max="13059" width="5.6640625" style="35" bestFit="1" customWidth="1"/>
    <col min="13060" max="13060" width="7.44140625" style="35" bestFit="1" customWidth="1"/>
    <col min="13061" max="13061" width="9.88671875" style="35" bestFit="1" customWidth="1"/>
    <col min="13062" max="13062" width="7.44140625" style="35" bestFit="1" customWidth="1"/>
    <col min="13063" max="13063" width="9.88671875" style="35" bestFit="1" customWidth="1"/>
    <col min="13064" max="13064" width="7.44140625" style="35" bestFit="1" customWidth="1"/>
    <col min="13065" max="13065" width="9.88671875" style="35" bestFit="1" customWidth="1"/>
    <col min="13066" max="13066" width="5.33203125" style="35" bestFit="1" customWidth="1"/>
    <col min="13067" max="13067" width="7.44140625" style="35" bestFit="1" customWidth="1"/>
    <col min="13068" max="13068" width="9.88671875" style="35" bestFit="1" customWidth="1"/>
    <col min="13069" max="13069" width="7.44140625" style="35" bestFit="1" customWidth="1"/>
    <col min="13070" max="13070" width="9.88671875" style="35" bestFit="1" customWidth="1"/>
    <col min="13071" max="13071" width="7.44140625" style="35" bestFit="1" customWidth="1"/>
    <col min="13072" max="13072" width="9.88671875" style="35" bestFit="1" customWidth="1"/>
    <col min="13073" max="13312" width="8.88671875" style="35"/>
    <col min="13313" max="13313" width="20.5546875" style="35" bestFit="1" customWidth="1"/>
    <col min="13314" max="13315" width="5.6640625" style="35" bestFit="1" customWidth="1"/>
    <col min="13316" max="13316" width="7.44140625" style="35" bestFit="1" customWidth="1"/>
    <col min="13317" max="13317" width="9.88671875" style="35" bestFit="1" customWidth="1"/>
    <col min="13318" max="13318" width="7.44140625" style="35" bestFit="1" customWidth="1"/>
    <col min="13319" max="13319" width="9.88671875" style="35" bestFit="1" customWidth="1"/>
    <col min="13320" max="13320" width="7.44140625" style="35" bestFit="1" customWidth="1"/>
    <col min="13321" max="13321" width="9.88671875" style="35" bestFit="1" customWidth="1"/>
    <col min="13322" max="13322" width="5.33203125" style="35" bestFit="1" customWidth="1"/>
    <col min="13323" max="13323" width="7.44140625" style="35" bestFit="1" customWidth="1"/>
    <col min="13324" max="13324" width="9.88671875" style="35" bestFit="1" customWidth="1"/>
    <col min="13325" max="13325" width="7.44140625" style="35" bestFit="1" customWidth="1"/>
    <col min="13326" max="13326" width="9.88671875" style="35" bestFit="1" customWidth="1"/>
    <col min="13327" max="13327" width="7.44140625" style="35" bestFit="1" customWidth="1"/>
    <col min="13328" max="13328" width="9.88671875" style="35" bestFit="1" customWidth="1"/>
    <col min="13329" max="13568" width="8.88671875" style="35"/>
    <col min="13569" max="13569" width="20.5546875" style="35" bestFit="1" customWidth="1"/>
    <col min="13570" max="13571" width="5.6640625" style="35" bestFit="1" customWidth="1"/>
    <col min="13572" max="13572" width="7.44140625" style="35" bestFit="1" customWidth="1"/>
    <col min="13573" max="13573" width="9.88671875" style="35" bestFit="1" customWidth="1"/>
    <col min="13574" max="13574" width="7.44140625" style="35" bestFit="1" customWidth="1"/>
    <col min="13575" max="13575" width="9.88671875" style="35" bestFit="1" customWidth="1"/>
    <col min="13576" max="13576" width="7.44140625" style="35" bestFit="1" customWidth="1"/>
    <col min="13577" max="13577" width="9.88671875" style="35" bestFit="1" customWidth="1"/>
    <col min="13578" max="13578" width="5.33203125" style="35" bestFit="1" customWidth="1"/>
    <col min="13579" max="13579" width="7.44140625" style="35" bestFit="1" customWidth="1"/>
    <col min="13580" max="13580" width="9.88671875" style="35" bestFit="1" customWidth="1"/>
    <col min="13581" max="13581" width="7.44140625" style="35" bestFit="1" customWidth="1"/>
    <col min="13582" max="13582" width="9.88671875" style="35" bestFit="1" customWidth="1"/>
    <col min="13583" max="13583" width="7.44140625" style="35" bestFit="1" customWidth="1"/>
    <col min="13584" max="13584" width="9.88671875" style="35" bestFit="1" customWidth="1"/>
    <col min="13585" max="13824" width="8.88671875" style="35"/>
    <col min="13825" max="13825" width="20.5546875" style="35" bestFit="1" customWidth="1"/>
    <col min="13826" max="13827" width="5.6640625" style="35" bestFit="1" customWidth="1"/>
    <col min="13828" max="13828" width="7.44140625" style="35" bestFit="1" customWidth="1"/>
    <col min="13829" max="13829" width="9.88671875" style="35" bestFit="1" customWidth="1"/>
    <col min="13830" max="13830" width="7.44140625" style="35" bestFit="1" customWidth="1"/>
    <col min="13831" max="13831" width="9.88671875" style="35" bestFit="1" customWidth="1"/>
    <col min="13832" max="13832" width="7.44140625" style="35" bestFit="1" customWidth="1"/>
    <col min="13833" max="13833" width="9.88671875" style="35" bestFit="1" customWidth="1"/>
    <col min="13834" max="13834" width="5.33203125" style="35" bestFit="1" customWidth="1"/>
    <col min="13835" max="13835" width="7.44140625" style="35" bestFit="1" customWidth="1"/>
    <col min="13836" max="13836" width="9.88671875" style="35" bestFit="1" customWidth="1"/>
    <col min="13837" max="13837" width="7.44140625" style="35" bestFit="1" customWidth="1"/>
    <col min="13838" max="13838" width="9.88671875" style="35" bestFit="1" customWidth="1"/>
    <col min="13839" max="13839" width="7.44140625" style="35" bestFit="1" customWidth="1"/>
    <col min="13840" max="13840" width="9.88671875" style="35" bestFit="1" customWidth="1"/>
    <col min="13841" max="14080" width="8.88671875" style="35"/>
    <col min="14081" max="14081" width="20.5546875" style="35" bestFit="1" customWidth="1"/>
    <col min="14082" max="14083" width="5.6640625" style="35" bestFit="1" customWidth="1"/>
    <col min="14084" max="14084" width="7.44140625" style="35" bestFit="1" customWidth="1"/>
    <col min="14085" max="14085" width="9.88671875" style="35" bestFit="1" customWidth="1"/>
    <col min="14086" max="14086" width="7.44140625" style="35" bestFit="1" customWidth="1"/>
    <col min="14087" max="14087" width="9.88671875" style="35" bestFit="1" customWidth="1"/>
    <col min="14088" max="14088" width="7.44140625" style="35" bestFit="1" customWidth="1"/>
    <col min="14089" max="14089" width="9.88671875" style="35" bestFit="1" customWidth="1"/>
    <col min="14090" max="14090" width="5.33203125" style="35" bestFit="1" customWidth="1"/>
    <col min="14091" max="14091" width="7.44140625" style="35" bestFit="1" customWidth="1"/>
    <col min="14092" max="14092" width="9.88671875" style="35" bestFit="1" customWidth="1"/>
    <col min="14093" max="14093" width="7.44140625" style="35" bestFit="1" customWidth="1"/>
    <col min="14094" max="14094" width="9.88671875" style="35" bestFit="1" customWidth="1"/>
    <col min="14095" max="14095" width="7.44140625" style="35" bestFit="1" customWidth="1"/>
    <col min="14096" max="14096" width="9.88671875" style="35" bestFit="1" customWidth="1"/>
    <col min="14097" max="14336" width="8.88671875" style="35"/>
    <col min="14337" max="14337" width="20.5546875" style="35" bestFit="1" customWidth="1"/>
    <col min="14338" max="14339" width="5.6640625" style="35" bestFit="1" customWidth="1"/>
    <col min="14340" max="14340" width="7.44140625" style="35" bestFit="1" customWidth="1"/>
    <col min="14341" max="14341" width="9.88671875" style="35" bestFit="1" customWidth="1"/>
    <col min="14342" max="14342" width="7.44140625" style="35" bestFit="1" customWidth="1"/>
    <col min="14343" max="14343" width="9.88671875" style="35" bestFit="1" customWidth="1"/>
    <col min="14344" max="14344" width="7.44140625" style="35" bestFit="1" customWidth="1"/>
    <col min="14345" max="14345" width="9.88671875" style="35" bestFit="1" customWidth="1"/>
    <col min="14346" max="14346" width="5.33203125" style="35" bestFit="1" customWidth="1"/>
    <col min="14347" max="14347" width="7.44140625" style="35" bestFit="1" customWidth="1"/>
    <col min="14348" max="14348" width="9.88671875" style="35" bestFit="1" customWidth="1"/>
    <col min="14349" max="14349" width="7.44140625" style="35" bestFit="1" customWidth="1"/>
    <col min="14350" max="14350" width="9.88671875" style="35" bestFit="1" customWidth="1"/>
    <col min="14351" max="14351" width="7.44140625" style="35" bestFit="1" customWidth="1"/>
    <col min="14352" max="14352" width="9.88671875" style="35" bestFit="1" customWidth="1"/>
    <col min="14353" max="14592" width="8.88671875" style="35"/>
    <col min="14593" max="14593" width="20.5546875" style="35" bestFit="1" customWidth="1"/>
    <col min="14594" max="14595" width="5.6640625" style="35" bestFit="1" customWidth="1"/>
    <col min="14596" max="14596" width="7.44140625" style="35" bestFit="1" customWidth="1"/>
    <col min="14597" max="14597" width="9.88671875" style="35" bestFit="1" customWidth="1"/>
    <col min="14598" max="14598" width="7.44140625" style="35" bestFit="1" customWidth="1"/>
    <col min="14599" max="14599" width="9.88671875" style="35" bestFit="1" customWidth="1"/>
    <col min="14600" max="14600" width="7.44140625" style="35" bestFit="1" customWidth="1"/>
    <col min="14601" max="14601" width="9.88671875" style="35" bestFit="1" customWidth="1"/>
    <col min="14602" max="14602" width="5.33203125" style="35" bestFit="1" customWidth="1"/>
    <col min="14603" max="14603" width="7.44140625" style="35" bestFit="1" customWidth="1"/>
    <col min="14604" max="14604" width="9.88671875" style="35" bestFit="1" customWidth="1"/>
    <col min="14605" max="14605" width="7.44140625" style="35" bestFit="1" customWidth="1"/>
    <col min="14606" max="14606" width="9.88671875" style="35" bestFit="1" customWidth="1"/>
    <col min="14607" max="14607" width="7.44140625" style="35" bestFit="1" customWidth="1"/>
    <col min="14608" max="14608" width="9.88671875" style="35" bestFit="1" customWidth="1"/>
    <col min="14609" max="14848" width="8.88671875" style="35"/>
    <col min="14849" max="14849" width="20.5546875" style="35" bestFit="1" customWidth="1"/>
    <col min="14850" max="14851" width="5.6640625" style="35" bestFit="1" customWidth="1"/>
    <col min="14852" max="14852" width="7.44140625" style="35" bestFit="1" customWidth="1"/>
    <col min="14853" max="14853" width="9.88671875" style="35" bestFit="1" customWidth="1"/>
    <col min="14854" max="14854" width="7.44140625" style="35" bestFit="1" customWidth="1"/>
    <col min="14855" max="14855" width="9.88671875" style="35" bestFit="1" customWidth="1"/>
    <col min="14856" max="14856" width="7.44140625" style="35" bestFit="1" customWidth="1"/>
    <col min="14857" max="14857" width="9.88671875" style="35" bestFit="1" customWidth="1"/>
    <col min="14858" max="14858" width="5.33203125" style="35" bestFit="1" customWidth="1"/>
    <col min="14859" max="14859" width="7.44140625" style="35" bestFit="1" customWidth="1"/>
    <col min="14860" max="14860" width="9.88671875" style="35" bestFit="1" customWidth="1"/>
    <col min="14861" max="14861" width="7.44140625" style="35" bestFit="1" customWidth="1"/>
    <col min="14862" max="14862" width="9.88671875" style="35" bestFit="1" customWidth="1"/>
    <col min="14863" max="14863" width="7.44140625" style="35" bestFit="1" customWidth="1"/>
    <col min="14864" max="14864" width="9.88671875" style="35" bestFit="1" customWidth="1"/>
    <col min="14865" max="15104" width="8.88671875" style="35"/>
    <col min="15105" max="15105" width="20.5546875" style="35" bestFit="1" customWidth="1"/>
    <col min="15106" max="15107" width="5.6640625" style="35" bestFit="1" customWidth="1"/>
    <col min="15108" max="15108" width="7.44140625" style="35" bestFit="1" customWidth="1"/>
    <col min="15109" max="15109" width="9.88671875" style="35" bestFit="1" customWidth="1"/>
    <col min="15110" max="15110" width="7.44140625" style="35" bestFit="1" customWidth="1"/>
    <col min="15111" max="15111" width="9.88671875" style="35" bestFit="1" customWidth="1"/>
    <col min="15112" max="15112" width="7.44140625" style="35" bestFit="1" customWidth="1"/>
    <col min="15113" max="15113" width="9.88671875" style="35" bestFit="1" customWidth="1"/>
    <col min="15114" max="15114" width="5.33203125" style="35" bestFit="1" customWidth="1"/>
    <col min="15115" max="15115" width="7.44140625" style="35" bestFit="1" customWidth="1"/>
    <col min="15116" max="15116" width="9.88671875" style="35" bestFit="1" customWidth="1"/>
    <col min="15117" max="15117" width="7.44140625" style="35" bestFit="1" customWidth="1"/>
    <col min="15118" max="15118" width="9.88671875" style="35" bestFit="1" customWidth="1"/>
    <col min="15119" max="15119" width="7.44140625" style="35" bestFit="1" customWidth="1"/>
    <col min="15120" max="15120" width="9.88671875" style="35" bestFit="1" customWidth="1"/>
    <col min="15121" max="15360" width="8.88671875" style="35"/>
    <col min="15361" max="15361" width="20.5546875" style="35" bestFit="1" customWidth="1"/>
    <col min="15362" max="15363" width="5.6640625" style="35" bestFit="1" customWidth="1"/>
    <col min="15364" max="15364" width="7.44140625" style="35" bestFit="1" customWidth="1"/>
    <col min="15365" max="15365" width="9.88671875" style="35" bestFit="1" customWidth="1"/>
    <col min="15366" max="15366" width="7.44140625" style="35" bestFit="1" customWidth="1"/>
    <col min="15367" max="15367" width="9.88671875" style="35" bestFit="1" customWidth="1"/>
    <col min="15368" max="15368" width="7.44140625" style="35" bestFit="1" customWidth="1"/>
    <col min="15369" max="15369" width="9.88671875" style="35" bestFit="1" customWidth="1"/>
    <col min="15370" max="15370" width="5.33203125" style="35" bestFit="1" customWidth="1"/>
    <col min="15371" max="15371" width="7.44140625" style="35" bestFit="1" customWidth="1"/>
    <col min="15372" max="15372" width="9.88671875" style="35" bestFit="1" customWidth="1"/>
    <col min="15373" max="15373" width="7.44140625" style="35" bestFit="1" customWidth="1"/>
    <col min="15374" max="15374" width="9.88671875" style="35" bestFit="1" customWidth="1"/>
    <col min="15375" max="15375" width="7.44140625" style="35" bestFit="1" customWidth="1"/>
    <col min="15376" max="15376" width="9.88671875" style="35" bestFit="1" customWidth="1"/>
    <col min="15377" max="15616" width="8.88671875" style="35"/>
    <col min="15617" max="15617" width="20.5546875" style="35" bestFit="1" customWidth="1"/>
    <col min="15618" max="15619" width="5.6640625" style="35" bestFit="1" customWidth="1"/>
    <col min="15620" max="15620" width="7.44140625" style="35" bestFit="1" customWidth="1"/>
    <col min="15621" max="15621" width="9.88671875" style="35" bestFit="1" customWidth="1"/>
    <col min="15622" max="15622" width="7.44140625" style="35" bestFit="1" customWidth="1"/>
    <col min="15623" max="15623" width="9.88671875" style="35" bestFit="1" customWidth="1"/>
    <col min="15624" max="15624" width="7.44140625" style="35" bestFit="1" customWidth="1"/>
    <col min="15625" max="15625" width="9.88671875" style="35" bestFit="1" customWidth="1"/>
    <col min="15626" max="15626" width="5.33203125" style="35" bestFit="1" customWidth="1"/>
    <col min="15627" max="15627" width="7.44140625" style="35" bestFit="1" customWidth="1"/>
    <col min="15628" max="15628" width="9.88671875" style="35" bestFit="1" customWidth="1"/>
    <col min="15629" max="15629" width="7.44140625" style="35" bestFit="1" customWidth="1"/>
    <col min="15630" max="15630" width="9.88671875" style="35" bestFit="1" customWidth="1"/>
    <col min="15631" max="15631" width="7.44140625" style="35" bestFit="1" customWidth="1"/>
    <col min="15632" max="15632" width="9.88671875" style="35" bestFit="1" customWidth="1"/>
    <col min="15633" max="15872" width="8.88671875" style="35"/>
    <col min="15873" max="15873" width="20.5546875" style="35" bestFit="1" customWidth="1"/>
    <col min="15874" max="15875" width="5.6640625" style="35" bestFit="1" customWidth="1"/>
    <col min="15876" max="15876" width="7.44140625" style="35" bestFit="1" customWidth="1"/>
    <col min="15877" max="15877" width="9.88671875" style="35" bestFit="1" customWidth="1"/>
    <col min="15878" max="15878" width="7.44140625" style="35" bestFit="1" customWidth="1"/>
    <col min="15879" max="15879" width="9.88671875" style="35" bestFit="1" customWidth="1"/>
    <col min="15880" max="15880" width="7.44140625" style="35" bestFit="1" customWidth="1"/>
    <col min="15881" max="15881" width="9.88671875" style="35" bestFit="1" customWidth="1"/>
    <col min="15882" max="15882" width="5.33203125" style="35" bestFit="1" customWidth="1"/>
    <col min="15883" max="15883" width="7.44140625" style="35" bestFit="1" customWidth="1"/>
    <col min="15884" max="15884" width="9.88671875" style="35" bestFit="1" customWidth="1"/>
    <col min="15885" max="15885" width="7.44140625" style="35" bestFit="1" customWidth="1"/>
    <col min="15886" max="15886" width="9.88671875" style="35" bestFit="1" customWidth="1"/>
    <col min="15887" max="15887" width="7.44140625" style="35" bestFit="1" customWidth="1"/>
    <col min="15888" max="15888" width="9.88671875" style="35" bestFit="1" customWidth="1"/>
    <col min="15889" max="16128" width="8.88671875" style="35"/>
    <col min="16129" max="16129" width="20.5546875" style="35" bestFit="1" customWidth="1"/>
    <col min="16130" max="16131" width="5.6640625" style="35" bestFit="1" customWidth="1"/>
    <col min="16132" max="16132" width="7.44140625" style="35" bestFit="1" customWidth="1"/>
    <col min="16133" max="16133" width="9.88671875" style="35" bestFit="1" customWidth="1"/>
    <col min="16134" max="16134" width="7.44140625" style="35" bestFit="1" customWidth="1"/>
    <col min="16135" max="16135" width="9.88671875" style="35" bestFit="1" customWidth="1"/>
    <col min="16136" max="16136" width="7.44140625" style="35" bestFit="1" customWidth="1"/>
    <col min="16137" max="16137" width="9.88671875" style="35" bestFit="1" customWidth="1"/>
    <col min="16138" max="16138" width="5.33203125" style="35" bestFit="1" customWidth="1"/>
    <col min="16139" max="16139" width="7.44140625" style="35" bestFit="1" customWidth="1"/>
    <col min="16140" max="16140" width="9.88671875" style="35" bestFit="1" customWidth="1"/>
    <col min="16141" max="16141" width="7.44140625" style="35" bestFit="1" customWidth="1"/>
    <col min="16142" max="16142" width="9.88671875" style="35" bestFit="1" customWidth="1"/>
    <col min="16143" max="16143" width="7.44140625" style="35" bestFit="1" customWidth="1"/>
    <col min="16144" max="16144" width="9.88671875" style="35" bestFit="1" customWidth="1"/>
    <col min="16145" max="16384" width="8.88671875" style="35"/>
  </cols>
  <sheetData>
    <row r="1" spans="1:16">
      <c r="A1" s="1458" t="s">
        <v>5207</v>
      </c>
    </row>
    <row r="2" spans="1:16" ht="17.399999999999999">
      <c r="A2" s="295" t="s">
        <v>1588</v>
      </c>
      <c r="B2" s="1685" t="s">
        <v>4154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</row>
    <row r="3" spans="1:16" ht="18" thickBot="1">
      <c r="A3" s="427"/>
      <c r="B3" s="1684" t="s">
        <v>4155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</row>
    <row r="4" spans="1:16">
      <c r="A4" s="455"/>
      <c r="B4" s="456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9"/>
      <c r="P4" s="429"/>
    </row>
    <row r="5" spans="1:16" ht="13.8" thickBot="1">
      <c r="A5" s="457"/>
      <c r="B5" s="1694" t="s">
        <v>1466</v>
      </c>
      <c r="C5" s="1694"/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</row>
    <row r="6" spans="1:16" ht="13.8" thickBot="1">
      <c r="A6" s="458"/>
      <c r="B6" s="458"/>
      <c r="C6" s="1694" t="s">
        <v>1587</v>
      </c>
      <c r="D6" s="1694"/>
      <c r="E6" s="1694"/>
      <c r="F6" s="1694"/>
      <c r="G6" s="1694"/>
      <c r="H6" s="1694"/>
      <c r="I6" s="1694"/>
      <c r="J6" s="1694"/>
      <c r="K6" s="1694"/>
      <c r="L6" s="1694"/>
      <c r="M6" s="1694"/>
      <c r="N6" s="1694"/>
      <c r="O6" s="1694"/>
      <c r="P6" s="1694"/>
    </row>
    <row r="7" spans="1:16" ht="13.8" thickBot="1">
      <c r="A7" s="458" t="s">
        <v>1586</v>
      </c>
      <c r="B7" s="459"/>
      <c r="C7" s="1695" t="s">
        <v>1585</v>
      </c>
      <c r="D7" s="1695"/>
      <c r="E7" s="1695"/>
      <c r="F7" s="1695"/>
      <c r="G7" s="1695"/>
      <c r="H7" s="1695"/>
      <c r="I7" s="1695"/>
      <c r="J7" s="1695"/>
      <c r="K7" s="1695"/>
      <c r="L7" s="1695"/>
      <c r="M7" s="1695"/>
      <c r="N7" s="1695"/>
      <c r="O7" s="1695"/>
      <c r="P7" s="1695"/>
    </row>
    <row r="8" spans="1:16" ht="13.8" thickBot="1">
      <c r="A8" s="458" t="s">
        <v>1584</v>
      </c>
      <c r="B8" s="459"/>
      <c r="C8" s="1692" t="s">
        <v>1583</v>
      </c>
      <c r="D8" s="1692"/>
      <c r="E8" s="1692"/>
      <c r="F8" s="1692"/>
      <c r="G8" s="1692"/>
      <c r="H8" s="1692"/>
      <c r="I8" s="1692"/>
      <c r="J8" s="1692" t="s">
        <v>1582</v>
      </c>
      <c r="K8" s="1692"/>
      <c r="L8" s="1692"/>
      <c r="M8" s="1692"/>
      <c r="N8" s="1692"/>
      <c r="O8" s="1693" t="s">
        <v>1535</v>
      </c>
      <c r="P8" s="1693"/>
    </row>
    <row r="9" spans="1:16" ht="23.4" customHeight="1" thickBot="1">
      <c r="A9" s="458" t="s">
        <v>1581</v>
      </c>
      <c r="B9" s="459"/>
      <c r="C9" s="1696" t="s">
        <v>4156</v>
      </c>
      <c r="D9" s="1636"/>
      <c r="E9" s="1636"/>
      <c r="F9" s="1636"/>
      <c r="G9" s="1636"/>
      <c r="H9" s="1636"/>
      <c r="I9" s="1636"/>
      <c r="J9" s="1636"/>
      <c r="K9" s="1636"/>
      <c r="L9" s="1636"/>
      <c r="M9" s="1636"/>
      <c r="N9" s="1695"/>
      <c r="O9" s="458"/>
      <c r="P9" s="459"/>
    </row>
    <row r="10" spans="1:16" ht="13.8" thickBot="1">
      <c r="A10" s="457"/>
      <c r="B10" s="459"/>
      <c r="C10" s="458"/>
      <c r="D10" s="1692" t="s">
        <v>1580</v>
      </c>
      <c r="E10" s="1692"/>
      <c r="F10" s="1692" t="s">
        <v>1579</v>
      </c>
      <c r="G10" s="1692"/>
      <c r="H10" s="1692" t="s">
        <v>1578</v>
      </c>
      <c r="I10" s="1692"/>
      <c r="J10" s="460"/>
      <c r="K10" s="1695" t="s">
        <v>1579</v>
      </c>
      <c r="L10" s="1695"/>
      <c r="M10" s="1692" t="s">
        <v>1578</v>
      </c>
      <c r="N10" s="1692"/>
      <c r="O10" s="458" t="s">
        <v>87</v>
      </c>
      <c r="P10" s="459" t="s">
        <v>30</v>
      </c>
    </row>
    <row r="11" spans="1:16">
      <c r="A11" s="458"/>
      <c r="B11" s="459"/>
      <c r="C11" s="459" t="s">
        <v>3</v>
      </c>
      <c r="D11" s="461"/>
      <c r="E11" s="460"/>
      <c r="F11" s="461"/>
      <c r="G11" s="460"/>
      <c r="H11" s="461"/>
      <c r="I11" s="460"/>
      <c r="J11" s="458" t="s">
        <v>3</v>
      </c>
      <c r="K11" s="461"/>
      <c r="L11" s="460"/>
      <c r="M11" s="461"/>
      <c r="N11" s="460"/>
      <c r="O11" s="457"/>
      <c r="P11" s="459"/>
    </row>
    <row r="12" spans="1:16" ht="13.8" thickBot="1">
      <c r="A12" s="462"/>
      <c r="B12" s="463" t="s">
        <v>3</v>
      </c>
      <c r="C12" s="463"/>
      <c r="D12" s="464" t="s">
        <v>87</v>
      </c>
      <c r="E12" s="462" t="s">
        <v>30</v>
      </c>
      <c r="F12" s="464" t="s">
        <v>87</v>
      </c>
      <c r="G12" s="462" t="s">
        <v>30</v>
      </c>
      <c r="H12" s="464" t="s">
        <v>87</v>
      </c>
      <c r="I12" s="462" t="s">
        <v>30</v>
      </c>
      <c r="J12" s="462"/>
      <c r="K12" s="403" t="s">
        <v>87</v>
      </c>
      <c r="L12" s="462" t="s">
        <v>30</v>
      </c>
      <c r="M12" s="464" t="s">
        <v>87</v>
      </c>
      <c r="N12" s="462" t="s">
        <v>30</v>
      </c>
      <c r="O12" s="462"/>
      <c r="P12" s="463"/>
    </row>
    <row r="13" spans="1:16">
      <c r="A13" s="303"/>
      <c r="B13" s="429"/>
      <c r="C13" s="429"/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</row>
    <row r="14" spans="1:16">
      <c r="A14" s="298" t="s">
        <v>1</v>
      </c>
      <c r="B14" s="430">
        <v>242005</v>
      </c>
      <c r="C14" s="430">
        <v>241558</v>
      </c>
      <c r="D14" s="430">
        <v>241415</v>
      </c>
      <c r="E14" s="465">
        <v>99.756203384227604</v>
      </c>
      <c r="F14" s="430">
        <v>95</v>
      </c>
      <c r="G14" s="465">
        <v>3.9255387285386668E-2</v>
      </c>
      <c r="H14" s="430">
        <v>48</v>
      </c>
      <c r="I14" s="465">
        <v>1.9834300944195367E-2</v>
      </c>
      <c r="J14" s="430">
        <v>51</v>
      </c>
      <c r="K14" s="430">
        <v>35</v>
      </c>
      <c r="L14" s="465">
        <v>1.4462511105142455E-2</v>
      </c>
      <c r="M14" s="430">
        <v>16</v>
      </c>
      <c r="N14" s="465">
        <v>6.6114336480651232E-3</v>
      </c>
      <c r="O14" s="430">
        <v>326</v>
      </c>
      <c r="P14" s="465">
        <v>0.13470796057932688</v>
      </c>
    </row>
    <row r="15" spans="1:16">
      <c r="A15" s="303"/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</row>
    <row r="16" spans="1:16">
      <c r="A16" s="293" t="s">
        <v>1267</v>
      </c>
      <c r="B16" s="404">
        <v>3478</v>
      </c>
      <c r="C16" s="404">
        <v>3467</v>
      </c>
      <c r="D16" s="404">
        <v>3464</v>
      </c>
      <c r="E16" s="466">
        <v>99.597469810235779</v>
      </c>
      <c r="F16" s="404">
        <v>1</v>
      </c>
      <c r="G16" s="466">
        <v>2.8752156411730879E-2</v>
      </c>
      <c r="H16" s="404">
        <v>2</v>
      </c>
      <c r="I16" s="466">
        <v>5.7504312823461759E-2</v>
      </c>
      <c r="J16" s="404">
        <v>0</v>
      </c>
      <c r="K16" s="404">
        <v>0</v>
      </c>
      <c r="L16" s="466">
        <v>0</v>
      </c>
      <c r="M16" s="404">
        <v>0</v>
      </c>
      <c r="N16" s="466">
        <v>0</v>
      </c>
      <c r="O16" s="404">
        <v>10</v>
      </c>
      <c r="P16" s="466">
        <v>0.28752156411730884</v>
      </c>
    </row>
    <row r="17" spans="1:16">
      <c r="A17" s="294" t="s">
        <v>1380</v>
      </c>
      <c r="B17" s="405">
        <v>3477</v>
      </c>
      <c r="C17" s="405">
        <v>3467</v>
      </c>
      <c r="D17" s="405">
        <v>3464</v>
      </c>
      <c r="E17" s="467">
        <v>99.626114466494116</v>
      </c>
      <c r="F17" s="405">
        <v>1</v>
      </c>
      <c r="G17" s="467">
        <v>2.8760425654299683E-2</v>
      </c>
      <c r="H17" s="405">
        <v>2</v>
      </c>
      <c r="I17" s="467">
        <v>5.7520851308599366E-2</v>
      </c>
      <c r="J17" s="405">
        <v>0</v>
      </c>
      <c r="K17" s="405">
        <v>0</v>
      </c>
      <c r="L17" s="467">
        <v>0</v>
      </c>
      <c r="M17" s="405">
        <v>0</v>
      </c>
      <c r="N17" s="467">
        <v>0</v>
      </c>
      <c r="O17" s="405">
        <v>9</v>
      </c>
      <c r="P17" s="467">
        <v>0.25884383088869711</v>
      </c>
    </row>
    <row r="18" spans="1:16">
      <c r="A18" s="294" t="s">
        <v>1379</v>
      </c>
      <c r="B18" s="405">
        <v>1</v>
      </c>
      <c r="C18" s="405">
        <v>0</v>
      </c>
      <c r="D18" s="405">
        <v>0</v>
      </c>
      <c r="E18" s="467">
        <v>0</v>
      </c>
      <c r="F18" s="405">
        <v>0</v>
      </c>
      <c r="G18" s="467">
        <v>0</v>
      </c>
      <c r="H18" s="405">
        <v>0</v>
      </c>
      <c r="I18" s="467">
        <v>0</v>
      </c>
      <c r="J18" s="405">
        <v>0</v>
      </c>
      <c r="K18" s="405">
        <v>0</v>
      </c>
      <c r="L18" s="467">
        <v>0</v>
      </c>
      <c r="M18" s="405">
        <v>0</v>
      </c>
      <c r="N18" s="467">
        <v>0</v>
      </c>
      <c r="O18" s="405">
        <v>1</v>
      </c>
      <c r="P18" s="467">
        <v>100</v>
      </c>
    </row>
    <row r="19" spans="1:16">
      <c r="A19" s="303"/>
      <c r="B19" s="429"/>
      <c r="C19" s="429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</row>
    <row r="20" spans="1:16">
      <c r="A20" s="293" t="s">
        <v>1260</v>
      </c>
      <c r="B20" s="404">
        <v>5718</v>
      </c>
      <c r="C20" s="404">
        <v>5644</v>
      </c>
      <c r="D20" s="404">
        <v>5627</v>
      </c>
      <c r="E20" s="466">
        <v>98.408534452605807</v>
      </c>
      <c r="F20" s="404">
        <v>0</v>
      </c>
      <c r="G20" s="466">
        <v>0</v>
      </c>
      <c r="H20" s="404">
        <v>17</v>
      </c>
      <c r="I20" s="466">
        <v>0.2973067506121021</v>
      </c>
      <c r="J20" s="404">
        <v>1</v>
      </c>
      <c r="K20" s="404">
        <v>0</v>
      </c>
      <c r="L20" s="466">
        <v>0</v>
      </c>
      <c r="M20" s="404">
        <v>1</v>
      </c>
      <c r="N20" s="466">
        <v>1.7488632388947184E-2</v>
      </c>
      <c r="O20" s="404">
        <v>69</v>
      </c>
      <c r="P20" s="466">
        <v>1.2067156348373556</v>
      </c>
    </row>
    <row r="21" spans="1:16">
      <c r="A21" s="294" t="s">
        <v>1378</v>
      </c>
      <c r="B21" s="405">
        <v>5661</v>
      </c>
      <c r="C21" s="405">
        <v>5633</v>
      </c>
      <c r="D21" s="405">
        <v>5618</v>
      </c>
      <c r="E21" s="467">
        <v>99.240416887475718</v>
      </c>
      <c r="F21" s="405">
        <v>0</v>
      </c>
      <c r="G21" s="467">
        <v>0</v>
      </c>
      <c r="H21" s="405">
        <v>15</v>
      </c>
      <c r="I21" s="467">
        <v>0.26497085320614733</v>
      </c>
      <c r="J21" s="405">
        <v>0</v>
      </c>
      <c r="K21" s="405">
        <v>0</v>
      </c>
      <c r="L21" s="467">
        <v>0</v>
      </c>
      <c r="M21" s="405">
        <v>0</v>
      </c>
      <c r="N21" s="467">
        <v>0</v>
      </c>
      <c r="O21" s="405">
        <v>25</v>
      </c>
      <c r="P21" s="467">
        <v>0.44161808867691221</v>
      </c>
    </row>
    <row r="22" spans="1:16">
      <c r="A22" s="294" t="s">
        <v>1377</v>
      </c>
      <c r="B22" s="405">
        <v>57</v>
      </c>
      <c r="C22" s="405">
        <v>11</v>
      </c>
      <c r="D22" s="405">
        <v>9</v>
      </c>
      <c r="E22" s="467">
        <v>15.789473684210526</v>
      </c>
      <c r="F22" s="405">
        <v>0</v>
      </c>
      <c r="G22" s="467">
        <v>0</v>
      </c>
      <c r="H22" s="405">
        <v>2</v>
      </c>
      <c r="I22" s="467">
        <v>3.5087719298245612</v>
      </c>
      <c r="J22" s="405">
        <v>1</v>
      </c>
      <c r="K22" s="405">
        <v>0</v>
      </c>
      <c r="L22" s="467">
        <v>0</v>
      </c>
      <c r="M22" s="405">
        <v>1</v>
      </c>
      <c r="N22" s="467">
        <v>1.7543859649122806</v>
      </c>
      <c r="O22" s="405">
        <v>44</v>
      </c>
      <c r="P22" s="467">
        <v>77.192982456140342</v>
      </c>
    </row>
    <row r="23" spans="1:16">
      <c r="A23" s="303"/>
      <c r="B23" s="429"/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</row>
    <row r="24" spans="1:16">
      <c r="A24" s="293" t="s">
        <v>1251</v>
      </c>
      <c r="B24" s="404">
        <v>9734</v>
      </c>
      <c r="C24" s="404">
        <v>9719</v>
      </c>
      <c r="D24" s="404">
        <v>9717</v>
      </c>
      <c r="E24" s="466">
        <v>99.825354427778919</v>
      </c>
      <c r="F24" s="404">
        <v>2</v>
      </c>
      <c r="G24" s="466">
        <v>2.0546537908362441E-2</v>
      </c>
      <c r="H24" s="404">
        <v>0</v>
      </c>
      <c r="I24" s="466">
        <v>0</v>
      </c>
      <c r="J24" s="404">
        <v>2</v>
      </c>
      <c r="K24" s="404">
        <v>1</v>
      </c>
      <c r="L24" s="466">
        <v>1.027326895418122E-2</v>
      </c>
      <c r="M24" s="404">
        <v>1</v>
      </c>
      <c r="N24" s="466">
        <v>1.027326895418122E-2</v>
      </c>
      <c r="O24" s="404">
        <v>12</v>
      </c>
      <c r="P24" s="466">
        <v>0.12327922745017465</v>
      </c>
    </row>
    <row r="25" spans="1:16">
      <c r="A25" s="294" t="s">
        <v>1376</v>
      </c>
      <c r="B25" s="405">
        <v>6663</v>
      </c>
      <c r="C25" s="405">
        <v>6655</v>
      </c>
      <c r="D25" s="405">
        <v>6655</v>
      </c>
      <c r="E25" s="467">
        <v>99.879933963680017</v>
      </c>
      <c r="F25" s="405">
        <v>0</v>
      </c>
      <c r="G25" s="467">
        <v>0</v>
      </c>
      <c r="H25" s="405">
        <v>0</v>
      </c>
      <c r="I25" s="467">
        <v>0</v>
      </c>
      <c r="J25" s="405">
        <v>1</v>
      </c>
      <c r="K25" s="405">
        <v>0</v>
      </c>
      <c r="L25" s="467">
        <v>0</v>
      </c>
      <c r="M25" s="405">
        <v>1</v>
      </c>
      <c r="N25" s="467">
        <v>1.5008254539996999E-2</v>
      </c>
      <c r="O25" s="405">
        <v>6</v>
      </c>
      <c r="P25" s="467">
        <v>9.0049527239981983E-2</v>
      </c>
    </row>
    <row r="26" spans="1:16">
      <c r="A26" s="294" t="s">
        <v>1375</v>
      </c>
      <c r="B26" s="405">
        <v>2925</v>
      </c>
      <c r="C26" s="405">
        <v>2920</v>
      </c>
      <c r="D26" s="405">
        <v>2918</v>
      </c>
      <c r="E26" s="467">
        <v>99.760683760683762</v>
      </c>
      <c r="F26" s="405">
        <v>2</v>
      </c>
      <c r="G26" s="467">
        <v>6.8376068376068383E-2</v>
      </c>
      <c r="H26" s="405">
        <v>0</v>
      </c>
      <c r="I26" s="467">
        <v>0</v>
      </c>
      <c r="J26" s="405">
        <v>0</v>
      </c>
      <c r="K26" s="405">
        <v>0</v>
      </c>
      <c r="L26" s="467">
        <v>0</v>
      </c>
      <c r="M26" s="405">
        <v>0</v>
      </c>
      <c r="N26" s="467">
        <v>0</v>
      </c>
      <c r="O26" s="405">
        <v>5</v>
      </c>
      <c r="P26" s="467">
        <v>0.17094017094017094</v>
      </c>
    </row>
    <row r="27" spans="1:16">
      <c r="A27" s="294" t="s">
        <v>1374</v>
      </c>
      <c r="B27" s="405">
        <v>146</v>
      </c>
      <c r="C27" s="405">
        <v>144</v>
      </c>
      <c r="D27" s="405">
        <v>144</v>
      </c>
      <c r="E27" s="467">
        <v>98.630136986301366</v>
      </c>
      <c r="F27" s="405">
        <v>0</v>
      </c>
      <c r="G27" s="467">
        <v>0</v>
      </c>
      <c r="H27" s="405">
        <v>0</v>
      </c>
      <c r="I27" s="467">
        <v>0</v>
      </c>
      <c r="J27" s="405">
        <v>1</v>
      </c>
      <c r="K27" s="405">
        <v>1</v>
      </c>
      <c r="L27" s="467">
        <v>0.68493150684931503</v>
      </c>
      <c r="M27" s="405">
        <v>0</v>
      </c>
      <c r="N27" s="467">
        <v>0</v>
      </c>
      <c r="O27" s="405">
        <v>1</v>
      </c>
      <c r="P27" s="467">
        <v>0.68493150684931503</v>
      </c>
    </row>
    <row r="28" spans="1:16">
      <c r="A28" s="303"/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</row>
    <row r="29" spans="1:16">
      <c r="A29" s="293" t="s">
        <v>1239</v>
      </c>
      <c r="B29" s="404">
        <v>4699</v>
      </c>
      <c r="C29" s="404">
        <v>4692</v>
      </c>
      <c r="D29" s="404">
        <v>4685</v>
      </c>
      <c r="E29" s="466">
        <v>99.702064268993411</v>
      </c>
      <c r="F29" s="404">
        <v>1</v>
      </c>
      <c r="G29" s="466">
        <v>2.1281123643328369E-2</v>
      </c>
      <c r="H29" s="404">
        <v>6</v>
      </c>
      <c r="I29" s="466">
        <v>0.1276867418599702</v>
      </c>
      <c r="J29" s="404">
        <v>4</v>
      </c>
      <c r="K29" s="404">
        <v>2</v>
      </c>
      <c r="L29" s="466">
        <v>4.2562247286656738E-2</v>
      </c>
      <c r="M29" s="404">
        <v>2</v>
      </c>
      <c r="N29" s="466">
        <v>4.2562247286656738E-2</v>
      </c>
      <c r="O29" s="404">
        <v>3</v>
      </c>
      <c r="P29" s="466">
        <v>6.3843370929985099E-2</v>
      </c>
    </row>
    <row r="30" spans="1:16">
      <c r="A30" s="294" t="s">
        <v>1373</v>
      </c>
      <c r="B30" s="405">
        <v>3463</v>
      </c>
      <c r="C30" s="405">
        <v>3456</v>
      </c>
      <c r="D30" s="405">
        <v>3450</v>
      </c>
      <c r="E30" s="467">
        <v>99.62460294542305</v>
      </c>
      <c r="F30" s="405">
        <v>1</v>
      </c>
      <c r="G30" s="467">
        <v>2.8876696505919723E-2</v>
      </c>
      <c r="H30" s="405">
        <v>5</v>
      </c>
      <c r="I30" s="467">
        <v>0.14438348252959862</v>
      </c>
      <c r="J30" s="405">
        <v>4</v>
      </c>
      <c r="K30" s="405">
        <v>2</v>
      </c>
      <c r="L30" s="467">
        <v>5.7753393011839446E-2</v>
      </c>
      <c r="M30" s="405">
        <v>2</v>
      </c>
      <c r="N30" s="467">
        <v>5.7753393011839446E-2</v>
      </c>
      <c r="O30" s="405">
        <v>3</v>
      </c>
      <c r="P30" s="467">
        <v>8.6630089517759162E-2</v>
      </c>
    </row>
    <row r="31" spans="1:16">
      <c r="A31" s="294" t="s">
        <v>1372</v>
      </c>
      <c r="B31" s="405">
        <v>89</v>
      </c>
      <c r="C31" s="405">
        <v>89</v>
      </c>
      <c r="D31" s="405">
        <v>88</v>
      </c>
      <c r="E31" s="467">
        <v>98.876404494382015</v>
      </c>
      <c r="F31" s="405">
        <v>0</v>
      </c>
      <c r="G31" s="467">
        <v>0</v>
      </c>
      <c r="H31" s="405">
        <v>1</v>
      </c>
      <c r="I31" s="467">
        <v>1.1235955056179776</v>
      </c>
      <c r="J31" s="405">
        <v>0</v>
      </c>
      <c r="K31" s="405">
        <v>0</v>
      </c>
      <c r="L31" s="467">
        <v>0</v>
      </c>
      <c r="M31" s="405">
        <v>0</v>
      </c>
      <c r="N31" s="467">
        <v>0</v>
      </c>
      <c r="O31" s="405">
        <v>0</v>
      </c>
      <c r="P31" s="467">
        <v>0</v>
      </c>
    </row>
    <row r="32" spans="1:16">
      <c r="A32" s="294" t="s">
        <v>1371</v>
      </c>
      <c r="B32" s="405">
        <v>1147</v>
      </c>
      <c r="C32" s="405">
        <v>1147</v>
      </c>
      <c r="D32" s="405">
        <v>1147</v>
      </c>
      <c r="E32" s="467">
        <v>100</v>
      </c>
      <c r="F32" s="405">
        <v>0</v>
      </c>
      <c r="G32" s="467">
        <v>0</v>
      </c>
      <c r="H32" s="405">
        <v>0</v>
      </c>
      <c r="I32" s="467">
        <v>0</v>
      </c>
      <c r="J32" s="405">
        <v>0</v>
      </c>
      <c r="K32" s="405">
        <v>0</v>
      </c>
      <c r="L32" s="467">
        <v>0</v>
      </c>
      <c r="M32" s="405">
        <v>0</v>
      </c>
      <c r="N32" s="467">
        <v>0</v>
      </c>
      <c r="O32" s="405">
        <v>0</v>
      </c>
      <c r="P32" s="467">
        <v>0</v>
      </c>
    </row>
    <row r="33" spans="1:16">
      <c r="A33" s="303"/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</row>
    <row r="34" spans="1:16">
      <c r="A34" s="293" t="s">
        <v>1226</v>
      </c>
      <c r="B34" s="404">
        <v>11190</v>
      </c>
      <c r="C34" s="404">
        <v>11164</v>
      </c>
      <c r="D34" s="404">
        <v>11161</v>
      </c>
      <c r="E34" s="466">
        <v>99.740840035746203</v>
      </c>
      <c r="F34" s="404">
        <v>1</v>
      </c>
      <c r="G34" s="466">
        <v>8.9365504915102766E-3</v>
      </c>
      <c r="H34" s="404">
        <v>2</v>
      </c>
      <c r="I34" s="466">
        <v>1.7873100983020553E-2</v>
      </c>
      <c r="J34" s="404">
        <v>1</v>
      </c>
      <c r="K34" s="404">
        <v>1</v>
      </c>
      <c r="L34" s="466">
        <v>8.9365504915102766E-3</v>
      </c>
      <c r="M34" s="404">
        <v>0</v>
      </c>
      <c r="N34" s="466">
        <v>0</v>
      </c>
      <c r="O34" s="404">
        <v>19</v>
      </c>
      <c r="P34" s="466">
        <v>0.16979445933869527</v>
      </c>
    </row>
    <row r="35" spans="1:16">
      <c r="A35" s="294" t="s">
        <v>1370</v>
      </c>
      <c r="B35" s="405">
        <v>7816</v>
      </c>
      <c r="C35" s="405">
        <v>7801</v>
      </c>
      <c r="D35" s="405">
        <v>7800</v>
      </c>
      <c r="E35" s="467">
        <v>99.795291709314228</v>
      </c>
      <c r="F35" s="405">
        <v>0</v>
      </c>
      <c r="G35" s="467">
        <v>0</v>
      </c>
      <c r="H35" s="405">
        <v>1</v>
      </c>
      <c r="I35" s="467">
        <v>1.2794268167860799E-2</v>
      </c>
      <c r="J35" s="405">
        <v>1</v>
      </c>
      <c r="K35" s="405">
        <v>1</v>
      </c>
      <c r="L35" s="467">
        <v>1.2794268167860799E-2</v>
      </c>
      <c r="M35" s="405">
        <v>0</v>
      </c>
      <c r="N35" s="467">
        <v>0</v>
      </c>
      <c r="O35" s="405">
        <v>10</v>
      </c>
      <c r="P35" s="467">
        <v>0.12794268167860801</v>
      </c>
    </row>
    <row r="36" spans="1:16">
      <c r="A36" s="294" t="s">
        <v>1369</v>
      </c>
      <c r="B36" s="405">
        <v>855</v>
      </c>
      <c r="C36" s="405">
        <v>854</v>
      </c>
      <c r="D36" s="405">
        <v>853</v>
      </c>
      <c r="E36" s="467">
        <v>99.766081871345023</v>
      </c>
      <c r="F36" s="405">
        <v>1</v>
      </c>
      <c r="G36" s="467">
        <v>0.11695906432748539</v>
      </c>
      <c r="H36" s="405">
        <v>0</v>
      </c>
      <c r="I36" s="467">
        <v>0</v>
      </c>
      <c r="J36" s="405">
        <v>0</v>
      </c>
      <c r="K36" s="405">
        <v>0</v>
      </c>
      <c r="L36" s="467">
        <v>0</v>
      </c>
      <c r="M36" s="405">
        <v>0</v>
      </c>
      <c r="N36" s="467">
        <v>0</v>
      </c>
      <c r="O36" s="405">
        <v>1</v>
      </c>
      <c r="P36" s="467">
        <v>0.11695906432748539</v>
      </c>
    </row>
    <row r="37" spans="1:16">
      <c r="A37" s="294" t="s">
        <v>1368</v>
      </c>
      <c r="B37" s="405">
        <v>2519</v>
      </c>
      <c r="C37" s="405">
        <v>2509</v>
      </c>
      <c r="D37" s="405">
        <v>2508</v>
      </c>
      <c r="E37" s="467">
        <v>99.563318777292579</v>
      </c>
      <c r="F37" s="405">
        <v>0</v>
      </c>
      <c r="G37" s="467">
        <v>0</v>
      </c>
      <c r="H37" s="405">
        <v>1</v>
      </c>
      <c r="I37" s="467">
        <v>3.969829297340214E-2</v>
      </c>
      <c r="J37" s="405">
        <v>0</v>
      </c>
      <c r="K37" s="405">
        <v>0</v>
      </c>
      <c r="L37" s="467">
        <v>0</v>
      </c>
      <c r="M37" s="405">
        <v>0</v>
      </c>
      <c r="N37" s="467">
        <v>0</v>
      </c>
      <c r="O37" s="405">
        <v>8</v>
      </c>
      <c r="P37" s="467">
        <v>0.31758634378721712</v>
      </c>
    </row>
    <row r="38" spans="1:16">
      <c r="A38" s="303"/>
      <c r="B38" s="429"/>
      <c r="C38" s="429"/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</row>
    <row r="39" spans="1:16">
      <c r="A39" s="293" t="s">
        <v>1208</v>
      </c>
      <c r="B39" s="404">
        <v>23041</v>
      </c>
      <c r="C39" s="404">
        <v>22989</v>
      </c>
      <c r="D39" s="404">
        <v>22970</v>
      </c>
      <c r="E39" s="466">
        <v>99.69185365218523</v>
      </c>
      <c r="F39" s="404">
        <v>19</v>
      </c>
      <c r="G39" s="466">
        <v>8.2461698710993445E-2</v>
      </c>
      <c r="H39" s="404">
        <v>0</v>
      </c>
      <c r="I39" s="466">
        <v>0</v>
      </c>
      <c r="J39" s="404">
        <v>2</v>
      </c>
      <c r="K39" s="404">
        <v>2</v>
      </c>
      <c r="L39" s="466">
        <v>8.6801788116835209E-3</v>
      </c>
      <c r="M39" s="404">
        <v>0</v>
      </c>
      <c r="N39" s="466">
        <v>0</v>
      </c>
      <c r="O39" s="404">
        <v>43</v>
      </c>
      <c r="P39" s="466">
        <v>0.18662384445119568</v>
      </c>
    </row>
    <row r="40" spans="1:16">
      <c r="A40" s="294" t="s">
        <v>1367</v>
      </c>
      <c r="B40" s="405">
        <v>11878</v>
      </c>
      <c r="C40" s="405">
        <v>11854</v>
      </c>
      <c r="D40" s="405">
        <v>11843</v>
      </c>
      <c r="E40" s="467">
        <v>99.70533759892237</v>
      </c>
      <c r="F40" s="405">
        <v>11</v>
      </c>
      <c r="G40" s="467">
        <v>9.2608183195824215E-2</v>
      </c>
      <c r="H40" s="405">
        <v>0</v>
      </c>
      <c r="I40" s="467">
        <v>0</v>
      </c>
      <c r="J40" s="405">
        <v>0</v>
      </c>
      <c r="K40" s="405">
        <v>0</v>
      </c>
      <c r="L40" s="467">
        <v>0</v>
      </c>
      <c r="M40" s="405">
        <v>0</v>
      </c>
      <c r="N40" s="467">
        <v>0</v>
      </c>
      <c r="O40" s="405">
        <v>21</v>
      </c>
      <c r="P40" s="467">
        <v>0.17679744064657352</v>
      </c>
    </row>
    <row r="41" spans="1:16">
      <c r="A41" s="294" t="s">
        <v>1366</v>
      </c>
      <c r="B41" s="405">
        <v>67</v>
      </c>
      <c r="C41" s="405">
        <v>66</v>
      </c>
      <c r="D41" s="405">
        <v>66</v>
      </c>
      <c r="E41" s="467">
        <v>98.507462686567166</v>
      </c>
      <c r="F41" s="405">
        <v>0</v>
      </c>
      <c r="G41" s="467">
        <v>0</v>
      </c>
      <c r="H41" s="405">
        <v>0</v>
      </c>
      <c r="I41" s="467">
        <v>0</v>
      </c>
      <c r="J41" s="405">
        <v>1</v>
      </c>
      <c r="K41" s="405">
        <v>1</v>
      </c>
      <c r="L41" s="467">
        <v>1.4925373134328357</v>
      </c>
      <c r="M41" s="405">
        <v>0</v>
      </c>
      <c r="N41" s="467">
        <v>0</v>
      </c>
      <c r="O41" s="405">
        <v>0</v>
      </c>
      <c r="P41" s="467">
        <v>0</v>
      </c>
    </row>
    <row r="42" spans="1:16">
      <c r="A42" s="294" t="s">
        <v>1365</v>
      </c>
      <c r="B42" s="405">
        <v>1404</v>
      </c>
      <c r="C42" s="405">
        <v>1403</v>
      </c>
      <c r="D42" s="405">
        <v>1403</v>
      </c>
      <c r="E42" s="467">
        <v>99.928774928774928</v>
      </c>
      <c r="F42" s="405">
        <v>0</v>
      </c>
      <c r="G42" s="467">
        <v>0</v>
      </c>
      <c r="H42" s="405">
        <v>0</v>
      </c>
      <c r="I42" s="467">
        <v>0</v>
      </c>
      <c r="J42" s="405">
        <v>0</v>
      </c>
      <c r="K42" s="405">
        <v>0</v>
      </c>
      <c r="L42" s="467">
        <v>0</v>
      </c>
      <c r="M42" s="405">
        <v>0</v>
      </c>
      <c r="N42" s="467">
        <v>0</v>
      </c>
      <c r="O42" s="405">
        <v>1</v>
      </c>
      <c r="P42" s="467">
        <v>7.1225071225071226E-2</v>
      </c>
    </row>
    <row r="43" spans="1:16">
      <c r="A43" s="294" t="s">
        <v>1364</v>
      </c>
      <c r="B43" s="405">
        <v>194</v>
      </c>
      <c r="C43" s="405">
        <v>193</v>
      </c>
      <c r="D43" s="405">
        <v>193</v>
      </c>
      <c r="E43" s="467">
        <v>99.484536082474222</v>
      </c>
      <c r="F43" s="405">
        <v>0</v>
      </c>
      <c r="G43" s="467">
        <v>0</v>
      </c>
      <c r="H43" s="405">
        <v>0</v>
      </c>
      <c r="I43" s="467">
        <v>0</v>
      </c>
      <c r="J43" s="405">
        <v>1</v>
      </c>
      <c r="K43" s="405">
        <v>1</v>
      </c>
      <c r="L43" s="467">
        <v>0.51546391752577314</v>
      </c>
      <c r="M43" s="405">
        <v>0</v>
      </c>
      <c r="N43" s="467">
        <v>0</v>
      </c>
      <c r="O43" s="405">
        <v>0</v>
      </c>
      <c r="P43" s="467">
        <v>0</v>
      </c>
    </row>
    <row r="44" spans="1:16">
      <c r="A44" s="294" t="s">
        <v>1363</v>
      </c>
      <c r="B44" s="405">
        <v>2542</v>
      </c>
      <c r="C44" s="405">
        <v>2542</v>
      </c>
      <c r="D44" s="405">
        <v>2541</v>
      </c>
      <c r="E44" s="467">
        <v>99.960660896931557</v>
      </c>
      <c r="F44" s="405">
        <v>1</v>
      </c>
      <c r="G44" s="467">
        <v>3.9339103068450038E-2</v>
      </c>
      <c r="H44" s="405">
        <v>0</v>
      </c>
      <c r="I44" s="467">
        <v>0</v>
      </c>
      <c r="J44" s="405">
        <v>0</v>
      </c>
      <c r="K44" s="405">
        <v>0</v>
      </c>
      <c r="L44" s="467">
        <v>0</v>
      </c>
      <c r="M44" s="405">
        <v>0</v>
      </c>
      <c r="N44" s="467">
        <v>0</v>
      </c>
      <c r="O44" s="405">
        <v>0</v>
      </c>
      <c r="P44" s="467">
        <v>0</v>
      </c>
    </row>
    <row r="45" spans="1:16">
      <c r="A45" s="294" t="s">
        <v>1362</v>
      </c>
      <c r="B45" s="405">
        <v>1926</v>
      </c>
      <c r="C45" s="405">
        <v>1918</v>
      </c>
      <c r="D45" s="405">
        <v>1916</v>
      </c>
      <c r="E45" s="467">
        <v>99.480789200415359</v>
      </c>
      <c r="F45" s="405">
        <v>2</v>
      </c>
      <c r="G45" s="467">
        <v>0.10384215991692627</v>
      </c>
      <c r="H45" s="405">
        <v>0</v>
      </c>
      <c r="I45" s="467">
        <v>0</v>
      </c>
      <c r="J45" s="405">
        <v>0</v>
      </c>
      <c r="K45" s="405">
        <v>0</v>
      </c>
      <c r="L45" s="467">
        <v>0</v>
      </c>
      <c r="M45" s="405">
        <v>0</v>
      </c>
      <c r="N45" s="467">
        <v>0</v>
      </c>
      <c r="O45" s="405">
        <v>7</v>
      </c>
      <c r="P45" s="467">
        <v>0.36344755970924197</v>
      </c>
    </row>
    <row r="46" spans="1:16">
      <c r="A46" s="294" t="s">
        <v>1361</v>
      </c>
      <c r="B46" s="405">
        <v>2183</v>
      </c>
      <c r="C46" s="405">
        <v>2179</v>
      </c>
      <c r="D46" s="405">
        <v>2178</v>
      </c>
      <c r="E46" s="467">
        <v>99.77095739807605</v>
      </c>
      <c r="F46" s="405">
        <v>1</v>
      </c>
      <c r="G46" s="467">
        <v>4.5808520384791572E-2</v>
      </c>
      <c r="H46" s="405">
        <v>0</v>
      </c>
      <c r="I46" s="467">
        <v>0</v>
      </c>
      <c r="J46" s="405">
        <v>0</v>
      </c>
      <c r="K46" s="405">
        <v>0</v>
      </c>
      <c r="L46" s="467">
        <v>0</v>
      </c>
      <c r="M46" s="405">
        <v>0</v>
      </c>
      <c r="N46" s="467">
        <v>0</v>
      </c>
      <c r="O46" s="405">
        <v>4</v>
      </c>
      <c r="P46" s="467">
        <v>0.18323408153916629</v>
      </c>
    </row>
    <row r="47" spans="1:16">
      <c r="A47" s="294" t="s">
        <v>1360</v>
      </c>
      <c r="B47" s="405">
        <v>2847</v>
      </c>
      <c r="C47" s="405">
        <v>2834</v>
      </c>
      <c r="D47" s="405">
        <v>2830</v>
      </c>
      <c r="E47" s="467">
        <v>99.402880224798025</v>
      </c>
      <c r="F47" s="405">
        <v>4</v>
      </c>
      <c r="G47" s="467">
        <v>0.14049877063575694</v>
      </c>
      <c r="H47" s="405">
        <v>0</v>
      </c>
      <c r="I47" s="467">
        <v>0</v>
      </c>
      <c r="J47" s="405">
        <v>0</v>
      </c>
      <c r="K47" s="405">
        <v>0</v>
      </c>
      <c r="L47" s="467">
        <v>0</v>
      </c>
      <c r="M47" s="405">
        <v>0</v>
      </c>
      <c r="N47" s="467">
        <v>0</v>
      </c>
      <c r="O47" s="405">
        <v>10</v>
      </c>
      <c r="P47" s="467">
        <v>0.35124692658939233</v>
      </c>
    </row>
    <row r="48" spans="1:16">
      <c r="A48" s="30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</row>
    <row r="49" spans="1:16">
      <c r="A49" s="293" t="s">
        <v>1162</v>
      </c>
      <c r="B49" s="404">
        <v>100526</v>
      </c>
      <c r="C49" s="404">
        <v>100437</v>
      </c>
      <c r="D49" s="404">
        <v>100369</v>
      </c>
      <c r="E49" s="466">
        <v>99.843821498915702</v>
      </c>
      <c r="F49" s="404">
        <v>64</v>
      </c>
      <c r="G49" s="466">
        <v>6.3665121461114541E-2</v>
      </c>
      <c r="H49" s="404">
        <v>4</v>
      </c>
      <c r="I49" s="466">
        <v>3.9790700913196588E-3</v>
      </c>
      <c r="J49" s="404">
        <v>15</v>
      </c>
      <c r="K49" s="404">
        <v>11</v>
      </c>
      <c r="L49" s="466">
        <v>1.0942442751129062E-2</v>
      </c>
      <c r="M49" s="404">
        <v>4</v>
      </c>
      <c r="N49" s="466">
        <v>3.9790700913196588E-3</v>
      </c>
      <c r="O49" s="404">
        <v>62</v>
      </c>
      <c r="P49" s="466">
        <v>6.1675586415454703E-2</v>
      </c>
    </row>
    <row r="50" spans="1:16">
      <c r="A50" s="294" t="s">
        <v>1359</v>
      </c>
      <c r="B50" s="405">
        <v>82377</v>
      </c>
      <c r="C50" s="405">
        <v>82313</v>
      </c>
      <c r="D50" s="405">
        <v>82259</v>
      </c>
      <c r="E50" s="467">
        <v>99.856756133386753</v>
      </c>
      <c r="F50" s="405">
        <v>51</v>
      </c>
      <c r="G50" s="467">
        <v>6.1910484722677447E-2</v>
      </c>
      <c r="H50" s="405">
        <v>3</v>
      </c>
      <c r="I50" s="467">
        <v>3.641793218981026E-3</v>
      </c>
      <c r="J50" s="405">
        <v>11</v>
      </c>
      <c r="K50" s="405">
        <v>7</v>
      </c>
      <c r="L50" s="467">
        <v>8.4975175109557287E-3</v>
      </c>
      <c r="M50" s="405">
        <v>4</v>
      </c>
      <c r="N50" s="467">
        <v>4.8557242919747019E-3</v>
      </c>
      <c r="O50" s="405">
        <v>43</v>
      </c>
      <c r="P50" s="467">
        <v>5.219903613872804E-2</v>
      </c>
    </row>
    <row r="51" spans="1:16">
      <c r="A51" s="294" t="s">
        <v>1358</v>
      </c>
      <c r="B51" s="405">
        <v>6820</v>
      </c>
      <c r="C51" s="405">
        <v>6819</v>
      </c>
      <c r="D51" s="405">
        <v>6812</v>
      </c>
      <c r="E51" s="467">
        <v>99.882697947214069</v>
      </c>
      <c r="F51" s="405">
        <v>7</v>
      </c>
      <c r="G51" s="467">
        <v>0.10263929618768329</v>
      </c>
      <c r="H51" s="405">
        <v>0</v>
      </c>
      <c r="I51" s="467">
        <v>0</v>
      </c>
      <c r="J51" s="405">
        <v>0</v>
      </c>
      <c r="K51" s="405">
        <v>0</v>
      </c>
      <c r="L51" s="467">
        <v>0</v>
      </c>
      <c r="M51" s="405">
        <v>0</v>
      </c>
      <c r="N51" s="467">
        <v>0</v>
      </c>
      <c r="O51" s="405">
        <v>1</v>
      </c>
      <c r="P51" s="467">
        <v>1.466275659824047E-2</v>
      </c>
    </row>
    <row r="52" spans="1:16">
      <c r="A52" s="294" t="s">
        <v>1357</v>
      </c>
      <c r="B52" s="405">
        <v>35</v>
      </c>
      <c r="C52" s="405">
        <v>17</v>
      </c>
      <c r="D52" s="405">
        <v>15</v>
      </c>
      <c r="E52" s="467">
        <v>42.857142857142854</v>
      </c>
      <c r="F52" s="405">
        <v>1</v>
      </c>
      <c r="G52" s="467">
        <v>2.8571428571428572</v>
      </c>
      <c r="H52" s="405">
        <v>1</v>
      </c>
      <c r="I52" s="467">
        <v>2.8571428571428572</v>
      </c>
      <c r="J52" s="405">
        <v>1</v>
      </c>
      <c r="K52" s="405">
        <v>1</v>
      </c>
      <c r="L52" s="467">
        <v>2.8571428571428572</v>
      </c>
      <c r="M52" s="405">
        <v>0</v>
      </c>
      <c r="N52" s="467">
        <v>0</v>
      </c>
      <c r="O52" s="405">
        <v>16</v>
      </c>
      <c r="P52" s="467">
        <v>45.714285714285715</v>
      </c>
    </row>
    <row r="53" spans="1:16">
      <c r="A53" s="294" t="s">
        <v>1356</v>
      </c>
      <c r="B53" s="405">
        <v>7223</v>
      </c>
      <c r="C53" s="405">
        <v>7220</v>
      </c>
      <c r="D53" s="405">
        <v>7218</v>
      </c>
      <c r="E53" s="467">
        <v>99.930776685587702</v>
      </c>
      <c r="F53" s="405">
        <v>2</v>
      </c>
      <c r="G53" s="467">
        <v>2.7689325764917627E-2</v>
      </c>
      <c r="H53" s="405">
        <v>0</v>
      </c>
      <c r="I53" s="467">
        <v>0</v>
      </c>
      <c r="J53" s="405">
        <v>1</v>
      </c>
      <c r="K53" s="405">
        <v>1</v>
      </c>
      <c r="L53" s="467">
        <v>1.3844662882458813E-2</v>
      </c>
      <c r="M53" s="405">
        <v>0</v>
      </c>
      <c r="N53" s="467">
        <v>0</v>
      </c>
      <c r="O53" s="405">
        <v>1</v>
      </c>
      <c r="P53" s="467">
        <v>1.3844662882458813E-2</v>
      </c>
    </row>
    <row r="54" spans="1:16">
      <c r="A54" s="294" t="s">
        <v>1355</v>
      </c>
      <c r="B54" s="405">
        <v>1605</v>
      </c>
      <c r="C54" s="405">
        <v>1604</v>
      </c>
      <c r="D54" s="405">
        <v>1603</v>
      </c>
      <c r="E54" s="467">
        <v>99.875389408099693</v>
      </c>
      <c r="F54" s="405">
        <v>1</v>
      </c>
      <c r="G54" s="467">
        <v>6.2305295950155763E-2</v>
      </c>
      <c r="H54" s="405">
        <v>0</v>
      </c>
      <c r="I54" s="467">
        <v>0</v>
      </c>
      <c r="J54" s="405">
        <v>1</v>
      </c>
      <c r="K54" s="405">
        <v>1</v>
      </c>
      <c r="L54" s="467">
        <v>6.2305295950155763E-2</v>
      </c>
      <c r="M54" s="405">
        <v>0</v>
      </c>
      <c r="N54" s="467">
        <v>0</v>
      </c>
      <c r="O54" s="405">
        <v>0</v>
      </c>
      <c r="P54" s="467">
        <v>0</v>
      </c>
    </row>
    <row r="55" spans="1:16">
      <c r="A55" s="294" t="s">
        <v>1354</v>
      </c>
      <c r="B55" s="405">
        <v>2466</v>
      </c>
      <c r="C55" s="405">
        <v>2464</v>
      </c>
      <c r="D55" s="405">
        <v>2462</v>
      </c>
      <c r="E55" s="467">
        <v>99.837793998377947</v>
      </c>
      <c r="F55" s="405">
        <v>2</v>
      </c>
      <c r="G55" s="467">
        <v>8.1103000811030015E-2</v>
      </c>
      <c r="H55" s="405">
        <v>0</v>
      </c>
      <c r="I55" s="467">
        <v>0</v>
      </c>
      <c r="J55" s="405">
        <v>1</v>
      </c>
      <c r="K55" s="405">
        <v>1</v>
      </c>
      <c r="L55" s="467">
        <v>4.0551500405515008E-2</v>
      </c>
      <c r="M55" s="405">
        <v>0</v>
      </c>
      <c r="N55" s="467">
        <v>0</v>
      </c>
      <c r="O55" s="405">
        <v>1</v>
      </c>
      <c r="P55" s="467">
        <v>4.0551500405515008E-2</v>
      </c>
    </row>
    <row r="56" spans="1:16">
      <c r="A56" s="303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</row>
    <row r="57" spans="1:16">
      <c r="A57" s="293" t="s">
        <v>1103</v>
      </c>
      <c r="B57" s="404">
        <v>11644</v>
      </c>
      <c r="C57" s="404">
        <v>11616</v>
      </c>
      <c r="D57" s="404">
        <v>11614</v>
      </c>
      <c r="E57" s="466">
        <v>99.742356578495361</v>
      </c>
      <c r="F57" s="404">
        <v>0</v>
      </c>
      <c r="G57" s="466">
        <v>0</v>
      </c>
      <c r="H57" s="404">
        <v>2</v>
      </c>
      <c r="I57" s="466">
        <v>1.7176228100309172E-2</v>
      </c>
      <c r="J57" s="404">
        <v>0</v>
      </c>
      <c r="K57" s="404">
        <v>0</v>
      </c>
      <c r="L57" s="466">
        <v>0</v>
      </c>
      <c r="M57" s="404">
        <v>0</v>
      </c>
      <c r="N57" s="466">
        <v>0</v>
      </c>
      <c r="O57" s="404">
        <v>24</v>
      </c>
      <c r="P57" s="466">
        <v>0.20611473720371004</v>
      </c>
    </row>
    <row r="58" spans="1:16">
      <c r="A58" s="294" t="s">
        <v>1353</v>
      </c>
      <c r="B58" s="405">
        <v>8651</v>
      </c>
      <c r="C58" s="405">
        <v>8629</v>
      </c>
      <c r="D58" s="405">
        <v>8629</v>
      </c>
      <c r="E58" s="467">
        <v>99.745694139405856</v>
      </c>
      <c r="F58" s="405">
        <v>0</v>
      </c>
      <c r="G58" s="467">
        <v>0</v>
      </c>
      <c r="H58" s="405">
        <v>0</v>
      </c>
      <c r="I58" s="467">
        <v>0</v>
      </c>
      <c r="J58" s="405">
        <v>0</v>
      </c>
      <c r="K58" s="405">
        <v>0</v>
      </c>
      <c r="L58" s="467">
        <v>0</v>
      </c>
      <c r="M58" s="405">
        <v>0</v>
      </c>
      <c r="N58" s="467">
        <v>0</v>
      </c>
      <c r="O58" s="405">
        <v>18</v>
      </c>
      <c r="P58" s="467">
        <v>0.20806843139521444</v>
      </c>
    </row>
    <row r="59" spans="1:16">
      <c r="A59" s="294" t="s">
        <v>1352</v>
      </c>
      <c r="B59" s="405">
        <v>13</v>
      </c>
      <c r="C59" s="405">
        <v>12</v>
      </c>
      <c r="D59" s="405">
        <v>12</v>
      </c>
      <c r="E59" s="467">
        <v>92.307692307692307</v>
      </c>
      <c r="F59" s="405">
        <v>0</v>
      </c>
      <c r="G59" s="467">
        <v>0</v>
      </c>
      <c r="H59" s="405">
        <v>0</v>
      </c>
      <c r="I59" s="467">
        <v>0</v>
      </c>
      <c r="J59" s="405">
        <v>0</v>
      </c>
      <c r="K59" s="405">
        <v>0</v>
      </c>
      <c r="L59" s="467">
        <v>0</v>
      </c>
      <c r="M59" s="405">
        <v>0</v>
      </c>
      <c r="N59" s="467">
        <v>0</v>
      </c>
      <c r="O59" s="405">
        <v>1</v>
      </c>
      <c r="P59" s="467">
        <v>7.6923076923076925</v>
      </c>
    </row>
    <row r="60" spans="1:16">
      <c r="A60" s="294" t="s">
        <v>1351</v>
      </c>
      <c r="B60" s="405">
        <v>2980</v>
      </c>
      <c r="C60" s="405">
        <v>2975</v>
      </c>
      <c r="D60" s="405">
        <v>2973</v>
      </c>
      <c r="E60" s="467">
        <v>99.765100671140942</v>
      </c>
      <c r="F60" s="405">
        <v>0</v>
      </c>
      <c r="G60" s="467">
        <v>0</v>
      </c>
      <c r="H60" s="405">
        <v>2</v>
      </c>
      <c r="I60" s="467">
        <v>6.7114093959731544E-2</v>
      </c>
      <c r="J60" s="405">
        <v>0</v>
      </c>
      <c r="K60" s="405">
        <v>0</v>
      </c>
      <c r="L60" s="467">
        <v>0</v>
      </c>
      <c r="M60" s="405">
        <v>0</v>
      </c>
      <c r="N60" s="467">
        <v>0</v>
      </c>
      <c r="O60" s="405">
        <v>5</v>
      </c>
      <c r="P60" s="467">
        <v>0.16778523489932887</v>
      </c>
    </row>
    <row r="61" spans="1:16">
      <c r="A61" s="303"/>
      <c r="B61" s="429"/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</row>
    <row r="62" spans="1:16">
      <c r="A62" s="293" t="s">
        <v>1066</v>
      </c>
      <c r="B62" s="404">
        <v>13290</v>
      </c>
      <c r="C62" s="404">
        <v>13269</v>
      </c>
      <c r="D62" s="404">
        <v>13264</v>
      </c>
      <c r="E62" s="466">
        <v>99.804364183596689</v>
      </c>
      <c r="F62" s="404">
        <v>1</v>
      </c>
      <c r="G62" s="466">
        <v>7.5244544770504138E-3</v>
      </c>
      <c r="H62" s="404">
        <v>4</v>
      </c>
      <c r="I62" s="466">
        <v>3.0097817908201655E-2</v>
      </c>
      <c r="J62" s="404">
        <v>0</v>
      </c>
      <c r="K62" s="404">
        <v>0</v>
      </c>
      <c r="L62" s="466">
        <v>0</v>
      </c>
      <c r="M62" s="404">
        <v>0</v>
      </c>
      <c r="N62" s="466">
        <v>0</v>
      </c>
      <c r="O62" s="404">
        <v>12</v>
      </c>
      <c r="P62" s="466">
        <v>9.0293453724604955E-2</v>
      </c>
    </row>
    <row r="63" spans="1:16">
      <c r="A63" s="294" t="s">
        <v>1350</v>
      </c>
      <c r="B63" s="405">
        <v>5786</v>
      </c>
      <c r="C63" s="405">
        <v>5777</v>
      </c>
      <c r="D63" s="405">
        <v>5776</v>
      </c>
      <c r="E63" s="467">
        <v>99.827169028689937</v>
      </c>
      <c r="F63" s="405">
        <v>0</v>
      </c>
      <c r="G63" s="467">
        <v>0</v>
      </c>
      <c r="H63" s="405">
        <v>1</v>
      </c>
      <c r="I63" s="467">
        <v>1.7283097131005877E-2</v>
      </c>
      <c r="J63" s="405">
        <v>0</v>
      </c>
      <c r="K63" s="405">
        <v>0</v>
      </c>
      <c r="L63" s="467">
        <v>0</v>
      </c>
      <c r="M63" s="405">
        <v>0</v>
      </c>
      <c r="N63" s="467">
        <v>0</v>
      </c>
      <c r="O63" s="405">
        <v>2</v>
      </c>
      <c r="P63" s="467">
        <v>3.4566194262011754E-2</v>
      </c>
    </row>
    <row r="64" spans="1:16">
      <c r="A64" s="294" t="s">
        <v>1349</v>
      </c>
      <c r="B64" s="405">
        <v>541</v>
      </c>
      <c r="C64" s="405">
        <v>537</v>
      </c>
      <c r="D64" s="405">
        <v>537</v>
      </c>
      <c r="E64" s="467">
        <v>99.260628465804075</v>
      </c>
      <c r="F64" s="405">
        <v>0</v>
      </c>
      <c r="G64" s="467">
        <v>0</v>
      </c>
      <c r="H64" s="405">
        <v>0</v>
      </c>
      <c r="I64" s="467">
        <v>0</v>
      </c>
      <c r="J64" s="405">
        <v>0</v>
      </c>
      <c r="K64" s="405">
        <v>0</v>
      </c>
      <c r="L64" s="467">
        <v>0</v>
      </c>
      <c r="M64" s="405">
        <v>0</v>
      </c>
      <c r="N64" s="467">
        <v>0</v>
      </c>
      <c r="O64" s="405">
        <v>4</v>
      </c>
      <c r="P64" s="467">
        <v>0.73937153419593349</v>
      </c>
    </row>
    <row r="65" spans="1:16">
      <c r="A65" s="294" t="s">
        <v>1348</v>
      </c>
      <c r="B65" s="405">
        <v>3579</v>
      </c>
      <c r="C65" s="405">
        <v>3578</v>
      </c>
      <c r="D65" s="405">
        <v>3577</v>
      </c>
      <c r="E65" s="467">
        <v>99.944118468846042</v>
      </c>
      <c r="F65" s="405">
        <v>0</v>
      </c>
      <c r="G65" s="467">
        <v>0</v>
      </c>
      <c r="H65" s="405">
        <v>1</v>
      </c>
      <c r="I65" s="467">
        <v>2.7940765576976809E-2</v>
      </c>
      <c r="J65" s="405">
        <v>0</v>
      </c>
      <c r="K65" s="405">
        <v>0</v>
      </c>
      <c r="L65" s="467">
        <v>0</v>
      </c>
      <c r="M65" s="405">
        <v>0</v>
      </c>
      <c r="N65" s="467">
        <v>0</v>
      </c>
      <c r="O65" s="405">
        <v>0</v>
      </c>
      <c r="P65" s="467">
        <v>0</v>
      </c>
    </row>
    <row r="66" spans="1:16">
      <c r="A66" s="294" t="s">
        <v>1347</v>
      </c>
      <c r="B66" s="405">
        <v>3384</v>
      </c>
      <c r="C66" s="405">
        <v>3377</v>
      </c>
      <c r="D66" s="405">
        <v>3374</v>
      </c>
      <c r="E66" s="467">
        <v>99.704491725768321</v>
      </c>
      <c r="F66" s="405">
        <v>1</v>
      </c>
      <c r="G66" s="467">
        <v>2.955082742316785E-2</v>
      </c>
      <c r="H66" s="405">
        <v>2</v>
      </c>
      <c r="I66" s="467">
        <v>5.9101654846335699E-2</v>
      </c>
      <c r="J66" s="405">
        <v>0</v>
      </c>
      <c r="K66" s="405">
        <v>0</v>
      </c>
      <c r="L66" s="467">
        <v>0</v>
      </c>
      <c r="M66" s="405">
        <v>0</v>
      </c>
      <c r="N66" s="467">
        <v>0</v>
      </c>
      <c r="O66" s="405">
        <v>6</v>
      </c>
      <c r="P66" s="467">
        <v>0.1773049645390071</v>
      </c>
    </row>
    <row r="67" spans="1:16">
      <c r="A67" s="303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</row>
    <row r="68" spans="1:16">
      <c r="A68" s="293" t="s">
        <v>1032</v>
      </c>
      <c r="B68" s="404">
        <v>26540</v>
      </c>
      <c r="C68" s="404">
        <v>26491</v>
      </c>
      <c r="D68" s="404">
        <v>26486</v>
      </c>
      <c r="E68" s="466">
        <v>99.796533534287875</v>
      </c>
      <c r="F68" s="404">
        <v>0</v>
      </c>
      <c r="G68" s="466">
        <v>0</v>
      </c>
      <c r="H68" s="404">
        <v>5</v>
      </c>
      <c r="I68" s="466">
        <v>1.8839487565938208E-2</v>
      </c>
      <c r="J68" s="404">
        <v>9</v>
      </c>
      <c r="K68" s="404">
        <v>7</v>
      </c>
      <c r="L68" s="466">
        <v>2.637528259231349E-2</v>
      </c>
      <c r="M68" s="404">
        <v>2</v>
      </c>
      <c r="N68" s="466">
        <v>7.5357950263752818E-3</v>
      </c>
      <c r="O68" s="404">
        <v>29</v>
      </c>
      <c r="P68" s="466">
        <v>0.1092690278824416</v>
      </c>
    </row>
    <row r="69" spans="1:16">
      <c r="A69" s="294" t="s">
        <v>1346</v>
      </c>
      <c r="B69" s="405">
        <v>14069</v>
      </c>
      <c r="C69" s="405">
        <v>14043</v>
      </c>
      <c r="D69" s="405">
        <v>14042</v>
      </c>
      <c r="E69" s="467">
        <v>99.808088705664929</v>
      </c>
      <c r="F69" s="405">
        <v>0</v>
      </c>
      <c r="G69" s="467">
        <v>0</v>
      </c>
      <c r="H69" s="405">
        <v>1</v>
      </c>
      <c r="I69" s="467">
        <v>7.107825716113441E-3</v>
      </c>
      <c r="J69" s="405">
        <v>3</v>
      </c>
      <c r="K69" s="405">
        <v>3</v>
      </c>
      <c r="L69" s="467">
        <v>2.1323477148340323E-2</v>
      </c>
      <c r="M69" s="405">
        <v>0</v>
      </c>
      <c r="N69" s="467">
        <v>0</v>
      </c>
      <c r="O69" s="405">
        <v>14</v>
      </c>
      <c r="P69" s="467">
        <v>9.9509560025588181E-2</v>
      </c>
    </row>
    <row r="70" spans="1:16">
      <c r="A70" s="294" t="s">
        <v>1345</v>
      </c>
      <c r="B70" s="405">
        <v>1676</v>
      </c>
      <c r="C70" s="405">
        <v>1672</v>
      </c>
      <c r="D70" s="405">
        <v>1672</v>
      </c>
      <c r="E70" s="467">
        <v>99.761336515513122</v>
      </c>
      <c r="F70" s="405">
        <v>0</v>
      </c>
      <c r="G70" s="467">
        <v>0</v>
      </c>
      <c r="H70" s="405">
        <v>0</v>
      </c>
      <c r="I70" s="467">
        <v>0</v>
      </c>
      <c r="J70" s="405">
        <v>0</v>
      </c>
      <c r="K70" s="405">
        <v>0</v>
      </c>
      <c r="L70" s="467">
        <v>0</v>
      </c>
      <c r="M70" s="405">
        <v>0</v>
      </c>
      <c r="N70" s="467">
        <v>0</v>
      </c>
      <c r="O70" s="405">
        <v>4</v>
      </c>
      <c r="P70" s="467">
        <v>0.23866348448687352</v>
      </c>
    </row>
    <row r="71" spans="1:16">
      <c r="A71" s="294" t="s">
        <v>1344</v>
      </c>
      <c r="B71" s="405">
        <v>5359</v>
      </c>
      <c r="C71" s="405">
        <v>5348</v>
      </c>
      <c r="D71" s="405">
        <v>5348</v>
      </c>
      <c r="E71" s="467">
        <v>99.794737824220931</v>
      </c>
      <c r="F71" s="405">
        <v>0</v>
      </c>
      <c r="G71" s="467">
        <v>0</v>
      </c>
      <c r="H71" s="405">
        <v>0</v>
      </c>
      <c r="I71" s="467">
        <v>0</v>
      </c>
      <c r="J71" s="405">
        <v>5</v>
      </c>
      <c r="K71" s="405">
        <v>4</v>
      </c>
      <c r="L71" s="467">
        <v>7.4640791192386646E-2</v>
      </c>
      <c r="M71" s="405">
        <v>1</v>
      </c>
      <c r="N71" s="467">
        <v>1.8660197798096662E-2</v>
      </c>
      <c r="O71" s="405">
        <v>6</v>
      </c>
      <c r="P71" s="467">
        <v>0.11196118678857997</v>
      </c>
    </row>
    <row r="72" spans="1:16">
      <c r="A72" s="294" t="s">
        <v>1343</v>
      </c>
      <c r="B72" s="405">
        <v>5436</v>
      </c>
      <c r="C72" s="405">
        <v>5428</v>
      </c>
      <c r="D72" s="405">
        <v>5424</v>
      </c>
      <c r="E72" s="467">
        <v>99.779249448123622</v>
      </c>
      <c r="F72" s="405">
        <v>0</v>
      </c>
      <c r="G72" s="467">
        <v>0</v>
      </c>
      <c r="H72" s="405">
        <v>4</v>
      </c>
      <c r="I72" s="467">
        <v>7.358351729212656E-2</v>
      </c>
      <c r="J72" s="405">
        <v>1</v>
      </c>
      <c r="K72" s="405">
        <v>0</v>
      </c>
      <c r="L72" s="467">
        <v>0</v>
      </c>
      <c r="M72" s="405">
        <v>1</v>
      </c>
      <c r="N72" s="467">
        <v>1.839587932303164E-2</v>
      </c>
      <c r="O72" s="405">
        <v>5</v>
      </c>
      <c r="P72" s="467">
        <v>9.1979396615158207E-2</v>
      </c>
    </row>
    <row r="73" spans="1:16">
      <c r="A73" s="303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429"/>
      <c r="N73" s="429"/>
      <c r="O73" s="429"/>
      <c r="P73" s="429"/>
    </row>
    <row r="74" spans="1:16">
      <c r="A74" s="293" t="s">
        <v>973</v>
      </c>
      <c r="B74" s="404">
        <v>12852</v>
      </c>
      <c r="C74" s="404">
        <v>12825</v>
      </c>
      <c r="D74" s="404">
        <v>12823</v>
      </c>
      <c r="E74" s="466">
        <v>99.774354186118899</v>
      </c>
      <c r="F74" s="404">
        <v>2</v>
      </c>
      <c r="G74" s="466">
        <v>1.5561780267662622E-2</v>
      </c>
      <c r="H74" s="404">
        <v>0</v>
      </c>
      <c r="I74" s="466">
        <v>0</v>
      </c>
      <c r="J74" s="404">
        <v>5</v>
      </c>
      <c r="K74" s="404">
        <v>4</v>
      </c>
      <c r="L74" s="466">
        <v>3.1123560535325244E-2</v>
      </c>
      <c r="M74" s="404">
        <v>1</v>
      </c>
      <c r="N74" s="466">
        <v>7.780890133831311E-3</v>
      </c>
      <c r="O74" s="404">
        <v>12</v>
      </c>
      <c r="P74" s="466">
        <v>9.3370681605975725E-2</v>
      </c>
    </row>
    <row r="75" spans="1:16">
      <c r="A75" s="294" t="s">
        <v>1342</v>
      </c>
      <c r="B75" s="405">
        <v>10267</v>
      </c>
      <c r="C75" s="405">
        <v>10244</v>
      </c>
      <c r="D75" s="405">
        <v>10242</v>
      </c>
      <c r="E75" s="467">
        <v>99.756501412291811</v>
      </c>
      <c r="F75" s="405">
        <v>2</v>
      </c>
      <c r="G75" s="467">
        <v>1.9479887016655303E-2</v>
      </c>
      <c r="H75" s="405">
        <v>0</v>
      </c>
      <c r="I75" s="467">
        <v>0</v>
      </c>
      <c r="J75" s="405">
        <v>4</v>
      </c>
      <c r="K75" s="405">
        <v>4</v>
      </c>
      <c r="L75" s="467">
        <v>3.8959774033310607E-2</v>
      </c>
      <c r="M75" s="405">
        <v>0</v>
      </c>
      <c r="N75" s="467">
        <v>0</v>
      </c>
      <c r="O75" s="405">
        <v>10</v>
      </c>
      <c r="P75" s="467">
        <v>9.7399435083276517E-2</v>
      </c>
    </row>
    <row r="76" spans="1:16">
      <c r="A76" s="294" t="s">
        <v>1341</v>
      </c>
      <c r="B76" s="405">
        <v>2585</v>
      </c>
      <c r="C76" s="405">
        <v>2581</v>
      </c>
      <c r="D76" s="405">
        <v>2581</v>
      </c>
      <c r="E76" s="467">
        <v>99.845261121856865</v>
      </c>
      <c r="F76" s="405">
        <v>0</v>
      </c>
      <c r="G76" s="467">
        <v>0</v>
      </c>
      <c r="H76" s="405">
        <v>0</v>
      </c>
      <c r="I76" s="467">
        <v>0</v>
      </c>
      <c r="J76" s="405">
        <v>1</v>
      </c>
      <c r="K76" s="405">
        <v>0</v>
      </c>
      <c r="L76" s="467">
        <v>0</v>
      </c>
      <c r="M76" s="405">
        <v>1</v>
      </c>
      <c r="N76" s="467">
        <v>3.8684719535783361E-2</v>
      </c>
      <c r="O76" s="405">
        <v>2</v>
      </c>
      <c r="P76" s="467">
        <v>7.7369439071566723E-2</v>
      </c>
    </row>
    <row r="77" spans="1:16">
      <c r="A77" s="303"/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29"/>
      <c r="M77" s="429"/>
      <c r="N77" s="429"/>
      <c r="O77" s="429"/>
      <c r="P77" s="429"/>
    </row>
    <row r="78" spans="1:16">
      <c r="A78" s="293" t="s">
        <v>938</v>
      </c>
      <c r="B78" s="404">
        <v>4641</v>
      </c>
      <c r="C78" s="404">
        <v>4626</v>
      </c>
      <c r="D78" s="404">
        <v>4623</v>
      </c>
      <c r="E78" s="466">
        <v>99.612152553329025</v>
      </c>
      <c r="F78" s="404">
        <v>0</v>
      </c>
      <c r="G78" s="466">
        <v>0</v>
      </c>
      <c r="H78" s="404">
        <v>3</v>
      </c>
      <c r="I78" s="466">
        <v>6.464124111182934E-2</v>
      </c>
      <c r="J78" s="404">
        <v>2</v>
      </c>
      <c r="K78" s="404">
        <v>1</v>
      </c>
      <c r="L78" s="466">
        <v>2.1547080370609782E-2</v>
      </c>
      <c r="M78" s="404">
        <v>1</v>
      </c>
      <c r="N78" s="466">
        <v>2.1547080370609782E-2</v>
      </c>
      <c r="O78" s="404">
        <v>12</v>
      </c>
      <c r="P78" s="466">
        <v>0.25856496444731736</v>
      </c>
    </row>
    <row r="79" spans="1:16">
      <c r="A79" s="294" t="s">
        <v>1340</v>
      </c>
      <c r="B79" s="405">
        <v>4212</v>
      </c>
      <c r="C79" s="405">
        <v>4200</v>
      </c>
      <c r="D79" s="405">
        <v>4197</v>
      </c>
      <c r="E79" s="467">
        <v>99.643874643874639</v>
      </c>
      <c r="F79" s="405">
        <v>0</v>
      </c>
      <c r="G79" s="467">
        <v>0</v>
      </c>
      <c r="H79" s="405">
        <v>3</v>
      </c>
      <c r="I79" s="467">
        <v>7.1225071225071226E-2</v>
      </c>
      <c r="J79" s="405">
        <v>2</v>
      </c>
      <c r="K79" s="405">
        <v>1</v>
      </c>
      <c r="L79" s="467">
        <v>2.3741690408357077E-2</v>
      </c>
      <c r="M79" s="405">
        <v>1</v>
      </c>
      <c r="N79" s="467">
        <v>2.3741690408357077E-2</v>
      </c>
      <c r="O79" s="405">
        <v>9</v>
      </c>
      <c r="P79" s="467">
        <v>0.21367521367521369</v>
      </c>
    </row>
    <row r="80" spans="1:16">
      <c r="A80" s="294" t="s">
        <v>1339</v>
      </c>
      <c r="B80" s="405">
        <v>429</v>
      </c>
      <c r="C80" s="405">
        <v>426</v>
      </c>
      <c r="D80" s="405">
        <v>426</v>
      </c>
      <c r="E80" s="467">
        <v>99.300699300699307</v>
      </c>
      <c r="F80" s="405">
        <v>0</v>
      </c>
      <c r="G80" s="467">
        <v>0</v>
      </c>
      <c r="H80" s="405">
        <v>0</v>
      </c>
      <c r="I80" s="467">
        <v>0</v>
      </c>
      <c r="J80" s="405">
        <v>0</v>
      </c>
      <c r="K80" s="405">
        <v>0</v>
      </c>
      <c r="L80" s="467">
        <v>0</v>
      </c>
      <c r="M80" s="405">
        <v>0</v>
      </c>
      <c r="N80" s="467">
        <v>0</v>
      </c>
      <c r="O80" s="405">
        <v>3</v>
      </c>
      <c r="P80" s="467">
        <v>0.69930069930069927</v>
      </c>
    </row>
    <row r="81" spans="1:16">
      <c r="A81" s="303"/>
      <c r="B81" s="429"/>
      <c r="C81" s="429"/>
      <c r="D81" s="429"/>
      <c r="E81" s="429"/>
      <c r="F81" s="429"/>
      <c r="G81" s="429"/>
      <c r="H81" s="429"/>
      <c r="I81" s="429"/>
      <c r="J81" s="429"/>
      <c r="K81" s="429"/>
      <c r="L81" s="429"/>
      <c r="M81" s="429"/>
      <c r="N81" s="429"/>
      <c r="O81" s="429"/>
      <c r="P81" s="429"/>
    </row>
    <row r="82" spans="1:16">
      <c r="A82" s="293" t="s">
        <v>924</v>
      </c>
      <c r="B82" s="404">
        <v>11272</v>
      </c>
      <c r="C82" s="404">
        <v>11245</v>
      </c>
      <c r="D82" s="404">
        <v>11239</v>
      </c>
      <c r="E82" s="466">
        <v>99.707239176721075</v>
      </c>
      <c r="F82" s="404">
        <v>4</v>
      </c>
      <c r="G82" s="466">
        <v>3.5486160397444996E-2</v>
      </c>
      <c r="H82" s="404">
        <v>2</v>
      </c>
      <c r="I82" s="466">
        <v>1.7743080198722498E-2</v>
      </c>
      <c r="J82" s="404">
        <v>9</v>
      </c>
      <c r="K82" s="404">
        <v>6</v>
      </c>
      <c r="L82" s="466">
        <v>5.3229240596167494E-2</v>
      </c>
      <c r="M82" s="404">
        <v>3</v>
      </c>
      <c r="N82" s="466">
        <v>2.6614620298083747E-2</v>
      </c>
      <c r="O82" s="404">
        <v>15</v>
      </c>
      <c r="P82" s="466">
        <v>0.13307310149041873</v>
      </c>
    </row>
    <row r="83" spans="1:16">
      <c r="A83" s="294" t="s">
        <v>1338</v>
      </c>
      <c r="B83" s="405">
        <v>5736</v>
      </c>
      <c r="C83" s="405">
        <v>5724</v>
      </c>
      <c r="D83" s="405">
        <v>5721</v>
      </c>
      <c r="E83" s="467">
        <v>99.738493723849373</v>
      </c>
      <c r="F83" s="405">
        <v>3</v>
      </c>
      <c r="G83" s="467">
        <v>5.2301255230125521E-2</v>
      </c>
      <c r="H83" s="405">
        <v>0</v>
      </c>
      <c r="I83" s="467">
        <v>0</v>
      </c>
      <c r="J83" s="405">
        <v>1</v>
      </c>
      <c r="K83" s="405">
        <v>0</v>
      </c>
      <c r="L83" s="467">
        <v>0</v>
      </c>
      <c r="M83" s="405">
        <v>1</v>
      </c>
      <c r="N83" s="467">
        <v>1.7433751743375175E-2</v>
      </c>
      <c r="O83" s="405">
        <v>10</v>
      </c>
      <c r="P83" s="467">
        <v>0.17433751743375175</v>
      </c>
    </row>
    <row r="84" spans="1:16">
      <c r="A84" s="294" t="s">
        <v>1337</v>
      </c>
      <c r="B84" s="405">
        <v>2104</v>
      </c>
      <c r="C84" s="405">
        <v>2098</v>
      </c>
      <c r="D84" s="405">
        <v>2096</v>
      </c>
      <c r="E84" s="467">
        <v>99.619771863117862</v>
      </c>
      <c r="F84" s="405">
        <v>1</v>
      </c>
      <c r="G84" s="467">
        <v>4.7528517110266157E-2</v>
      </c>
      <c r="H84" s="405">
        <v>1</v>
      </c>
      <c r="I84" s="467">
        <v>4.7528517110266157E-2</v>
      </c>
      <c r="J84" s="405">
        <v>2</v>
      </c>
      <c r="K84" s="405">
        <v>2</v>
      </c>
      <c r="L84" s="467">
        <v>9.5057034220532313E-2</v>
      </c>
      <c r="M84" s="405">
        <v>0</v>
      </c>
      <c r="N84" s="467">
        <v>0</v>
      </c>
      <c r="O84" s="405">
        <v>2</v>
      </c>
      <c r="P84" s="467">
        <v>9.5057034220532313E-2</v>
      </c>
    </row>
    <row r="85" spans="1:16">
      <c r="A85" s="294" t="s">
        <v>1336</v>
      </c>
      <c r="B85" s="405">
        <v>3422</v>
      </c>
      <c r="C85" s="405">
        <v>3413</v>
      </c>
      <c r="D85" s="405">
        <v>3413</v>
      </c>
      <c r="E85" s="467">
        <v>99.73699590882525</v>
      </c>
      <c r="F85" s="405">
        <v>0</v>
      </c>
      <c r="G85" s="467">
        <v>0</v>
      </c>
      <c r="H85" s="405">
        <v>0</v>
      </c>
      <c r="I85" s="467">
        <v>0</v>
      </c>
      <c r="J85" s="405">
        <v>6</v>
      </c>
      <c r="K85" s="405">
        <v>4</v>
      </c>
      <c r="L85" s="467">
        <v>0.11689070718877849</v>
      </c>
      <c r="M85" s="405">
        <v>2</v>
      </c>
      <c r="N85" s="467">
        <v>5.8445353594389245E-2</v>
      </c>
      <c r="O85" s="405">
        <v>3</v>
      </c>
      <c r="P85" s="467">
        <v>8.766803039158387E-2</v>
      </c>
    </row>
    <row r="86" spans="1:16">
      <c r="A86" s="294" t="s">
        <v>1335</v>
      </c>
      <c r="B86" s="405">
        <v>10</v>
      </c>
      <c r="C86" s="405">
        <v>10</v>
      </c>
      <c r="D86" s="405">
        <v>9</v>
      </c>
      <c r="E86" s="467">
        <v>90</v>
      </c>
      <c r="F86" s="405">
        <v>0</v>
      </c>
      <c r="G86" s="467">
        <v>0</v>
      </c>
      <c r="H86" s="405">
        <v>1</v>
      </c>
      <c r="I86" s="467">
        <v>10</v>
      </c>
      <c r="J86" s="405">
        <v>0</v>
      </c>
      <c r="K86" s="405">
        <v>0</v>
      </c>
      <c r="L86" s="467">
        <v>0</v>
      </c>
      <c r="M86" s="405">
        <v>0</v>
      </c>
      <c r="N86" s="467">
        <v>0</v>
      </c>
      <c r="O86" s="405">
        <v>0</v>
      </c>
      <c r="P86" s="467">
        <v>0</v>
      </c>
    </row>
    <row r="87" spans="1:16">
      <c r="A87" s="303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29"/>
      <c r="N87" s="429"/>
      <c r="O87" s="429"/>
      <c r="P87" s="429"/>
    </row>
    <row r="88" spans="1:16">
      <c r="A88" s="293" t="s">
        <v>890</v>
      </c>
      <c r="B88" s="404">
        <v>1379</v>
      </c>
      <c r="C88" s="404">
        <v>1377</v>
      </c>
      <c r="D88" s="404">
        <v>1376</v>
      </c>
      <c r="E88" s="466">
        <v>99.782451051486589</v>
      </c>
      <c r="F88" s="404">
        <v>0</v>
      </c>
      <c r="G88" s="466">
        <v>0</v>
      </c>
      <c r="H88" s="404">
        <v>1</v>
      </c>
      <c r="I88" s="466">
        <v>7.2516316171138503E-2</v>
      </c>
      <c r="J88" s="404">
        <v>1</v>
      </c>
      <c r="K88" s="404">
        <v>0</v>
      </c>
      <c r="L88" s="466">
        <v>0</v>
      </c>
      <c r="M88" s="404">
        <v>1</v>
      </c>
      <c r="N88" s="466">
        <v>7.2516316171138503E-2</v>
      </c>
      <c r="O88" s="404">
        <v>1</v>
      </c>
      <c r="P88" s="466">
        <v>7.2516316171138503E-2</v>
      </c>
    </row>
    <row r="89" spans="1:16">
      <c r="A89" s="294" t="s">
        <v>1334</v>
      </c>
      <c r="B89" s="405">
        <v>1297</v>
      </c>
      <c r="C89" s="405">
        <v>1295</v>
      </c>
      <c r="D89" s="405">
        <v>1295</v>
      </c>
      <c r="E89" s="467">
        <v>99.845797995373943</v>
      </c>
      <c r="F89" s="405">
        <v>0</v>
      </c>
      <c r="G89" s="467">
        <v>0</v>
      </c>
      <c r="H89" s="405">
        <v>0</v>
      </c>
      <c r="I89" s="467">
        <v>0</v>
      </c>
      <c r="J89" s="405">
        <v>1</v>
      </c>
      <c r="K89" s="405">
        <v>0</v>
      </c>
      <c r="L89" s="467">
        <v>0</v>
      </c>
      <c r="M89" s="405">
        <v>1</v>
      </c>
      <c r="N89" s="467">
        <v>7.7101002313030062E-2</v>
      </c>
      <c r="O89" s="405">
        <v>1</v>
      </c>
      <c r="P89" s="467">
        <v>7.7101002313030062E-2</v>
      </c>
    </row>
    <row r="90" spans="1:16">
      <c r="A90" s="294" t="s">
        <v>1333</v>
      </c>
      <c r="B90" s="405">
        <v>72</v>
      </c>
      <c r="C90" s="405">
        <v>72</v>
      </c>
      <c r="D90" s="405">
        <v>72</v>
      </c>
      <c r="E90" s="467">
        <v>100</v>
      </c>
      <c r="F90" s="405">
        <v>0</v>
      </c>
      <c r="G90" s="467">
        <v>0</v>
      </c>
      <c r="H90" s="405">
        <v>0</v>
      </c>
      <c r="I90" s="467">
        <v>0</v>
      </c>
      <c r="J90" s="405">
        <v>0</v>
      </c>
      <c r="K90" s="405">
        <v>0</v>
      </c>
      <c r="L90" s="467">
        <v>0</v>
      </c>
      <c r="M90" s="405">
        <v>0</v>
      </c>
      <c r="N90" s="467">
        <v>0</v>
      </c>
      <c r="O90" s="405">
        <v>0</v>
      </c>
      <c r="P90" s="467">
        <v>0</v>
      </c>
    </row>
    <row r="91" spans="1:16">
      <c r="A91" s="294" t="s">
        <v>1332</v>
      </c>
      <c r="B91" s="405">
        <v>6</v>
      </c>
      <c r="C91" s="405">
        <v>6</v>
      </c>
      <c r="D91" s="405">
        <v>6</v>
      </c>
      <c r="E91" s="467">
        <v>100</v>
      </c>
      <c r="F91" s="405">
        <v>0</v>
      </c>
      <c r="G91" s="467">
        <v>0</v>
      </c>
      <c r="H91" s="405">
        <v>0</v>
      </c>
      <c r="I91" s="467">
        <v>0</v>
      </c>
      <c r="J91" s="405">
        <v>0</v>
      </c>
      <c r="K91" s="405">
        <v>0</v>
      </c>
      <c r="L91" s="467">
        <v>0</v>
      </c>
      <c r="M91" s="405">
        <v>0</v>
      </c>
      <c r="N91" s="467">
        <v>0</v>
      </c>
      <c r="O91" s="405">
        <v>0</v>
      </c>
      <c r="P91" s="467">
        <v>0</v>
      </c>
    </row>
    <row r="92" spans="1:16">
      <c r="A92" s="294" t="s">
        <v>1331</v>
      </c>
      <c r="B92" s="405">
        <v>4</v>
      </c>
      <c r="C92" s="405">
        <v>4</v>
      </c>
      <c r="D92" s="405">
        <v>3</v>
      </c>
      <c r="E92" s="467">
        <v>75</v>
      </c>
      <c r="F92" s="405">
        <v>0</v>
      </c>
      <c r="G92" s="467">
        <v>0</v>
      </c>
      <c r="H92" s="405">
        <v>1</v>
      </c>
      <c r="I92" s="467">
        <v>25</v>
      </c>
      <c r="J92" s="405">
        <v>0</v>
      </c>
      <c r="K92" s="405">
        <v>0</v>
      </c>
      <c r="L92" s="467">
        <v>0</v>
      </c>
      <c r="M92" s="405">
        <v>0</v>
      </c>
      <c r="N92" s="467">
        <v>0</v>
      </c>
      <c r="O92" s="405">
        <v>0</v>
      </c>
      <c r="P92" s="467">
        <v>0</v>
      </c>
    </row>
    <row r="93" spans="1:16">
      <c r="A93" s="303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29"/>
      <c r="M93" s="429"/>
      <c r="N93" s="429"/>
      <c r="O93" s="429"/>
      <c r="P93" s="429"/>
    </row>
    <row r="94" spans="1:16">
      <c r="A94" s="293" t="s">
        <v>877</v>
      </c>
      <c r="B94" s="404">
        <v>2001</v>
      </c>
      <c r="C94" s="404">
        <v>1997</v>
      </c>
      <c r="D94" s="404">
        <v>1997</v>
      </c>
      <c r="E94" s="466">
        <v>99.800099950024986</v>
      </c>
      <c r="F94" s="404">
        <v>0</v>
      </c>
      <c r="G94" s="466">
        <v>0</v>
      </c>
      <c r="H94" s="404">
        <v>0</v>
      </c>
      <c r="I94" s="466">
        <v>0</v>
      </c>
      <c r="J94" s="404">
        <v>0</v>
      </c>
      <c r="K94" s="404">
        <v>0</v>
      </c>
      <c r="L94" s="466">
        <v>0</v>
      </c>
      <c r="M94" s="404">
        <v>0</v>
      </c>
      <c r="N94" s="466">
        <v>0</v>
      </c>
      <c r="O94" s="404">
        <v>3</v>
      </c>
      <c r="P94" s="466">
        <v>0.14992503748125938</v>
      </c>
    </row>
    <row r="95" spans="1:16">
      <c r="A95" s="294" t="s">
        <v>1330</v>
      </c>
      <c r="B95" s="405">
        <v>1908</v>
      </c>
      <c r="C95" s="405">
        <v>1904</v>
      </c>
      <c r="D95" s="405">
        <v>1904</v>
      </c>
      <c r="E95" s="467">
        <v>99.790356394129972</v>
      </c>
      <c r="F95" s="405">
        <v>0</v>
      </c>
      <c r="G95" s="467">
        <v>0</v>
      </c>
      <c r="H95" s="405">
        <v>0</v>
      </c>
      <c r="I95" s="467">
        <v>0</v>
      </c>
      <c r="J95" s="405">
        <v>0</v>
      </c>
      <c r="K95" s="405">
        <v>0</v>
      </c>
      <c r="L95" s="467">
        <v>0</v>
      </c>
      <c r="M95" s="405">
        <v>0</v>
      </c>
      <c r="N95" s="467">
        <v>0</v>
      </c>
      <c r="O95" s="405">
        <v>3</v>
      </c>
      <c r="P95" s="467">
        <v>0.15723270440251574</v>
      </c>
    </row>
    <row r="96" spans="1:16">
      <c r="A96" s="294" t="s">
        <v>1329</v>
      </c>
      <c r="B96" s="405">
        <v>0</v>
      </c>
      <c r="C96" s="405">
        <v>0</v>
      </c>
      <c r="D96" s="405">
        <v>0</v>
      </c>
      <c r="E96" s="467">
        <v>0</v>
      </c>
      <c r="F96" s="405">
        <v>0</v>
      </c>
      <c r="G96" s="467">
        <v>0</v>
      </c>
      <c r="H96" s="405">
        <v>0</v>
      </c>
      <c r="I96" s="467">
        <v>0</v>
      </c>
      <c r="J96" s="405">
        <v>0</v>
      </c>
      <c r="K96" s="405">
        <v>0</v>
      </c>
      <c r="L96" s="467">
        <v>0</v>
      </c>
      <c r="M96" s="405">
        <v>0</v>
      </c>
      <c r="N96" s="467">
        <v>0</v>
      </c>
      <c r="O96" s="405">
        <v>0</v>
      </c>
      <c r="P96" s="467">
        <v>0</v>
      </c>
    </row>
    <row r="97" spans="1:16">
      <c r="A97" s="294" t="s">
        <v>1328</v>
      </c>
      <c r="B97" s="405">
        <v>20</v>
      </c>
      <c r="C97" s="405">
        <v>20</v>
      </c>
      <c r="D97" s="405">
        <v>20</v>
      </c>
      <c r="E97" s="467">
        <v>100</v>
      </c>
      <c r="F97" s="405">
        <v>0</v>
      </c>
      <c r="G97" s="467">
        <v>0</v>
      </c>
      <c r="H97" s="405">
        <v>0</v>
      </c>
      <c r="I97" s="467">
        <v>0</v>
      </c>
      <c r="J97" s="405">
        <v>0</v>
      </c>
      <c r="K97" s="405">
        <v>0</v>
      </c>
      <c r="L97" s="467">
        <v>0</v>
      </c>
      <c r="M97" s="405">
        <v>0</v>
      </c>
      <c r="N97" s="467">
        <v>0</v>
      </c>
      <c r="O97" s="405">
        <v>0</v>
      </c>
      <c r="P97" s="467">
        <v>0</v>
      </c>
    </row>
    <row r="98" spans="1:16">
      <c r="A98" s="294" t="s">
        <v>1327</v>
      </c>
      <c r="B98" s="405">
        <v>73</v>
      </c>
      <c r="C98" s="405">
        <v>73</v>
      </c>
      <c r="D98" s="405">
        <v>73</v>
      </c>
      <c r="E98" s="467">
        <v>100</v>
      </c>
      <c r="F98" s="405">
        <v>0</v>
      </c>
      <c r="G98" s="467">
        <v>0</v>
      </c>
      <c r="H98" s="405">
        <v>0</v>
      </c>
      <c r="I98" s="467">
        <v>0</v>
      </c>
      <c r="J98" s="405">
        <v>0</v>
      </c>
      <c r="K98" s="405">
        <v>0</v>
      </c>
      <c r="L98" s="467">
        <v>0</v>
      </c>
      <c r="M98" s="405">
        <v>0</v>
      </c>
      <c r="N98" s="467">
        <v>0</v>
      </c>
      <c r="O98" s="405">
        <v>0</v>
      </c>
      <c r="P98" s="467">
        <v>0</v>
      </c>
    </row>
    <row r="99" spans="1:16">
      <c r="A99" s="406"/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</row>
    <row r="100" spans="1:16">
      <c r="A100" s="406" t="s">
        <v>4082</v>
      </c>
      <c r="B100" s="407"/>
      <c r="C100" s="407"/>
      <c r="D100" s="407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</row>
  </sheetData>
  <mergeCells count="14">
    <mergeCell ref="C9:N9"/>
    <mergeCell ref="D10:E10"/>
    <mergeCell ref="F10:G10"/>
    <mergeCell ref="H10:I10"/>
    <mergeCell ref="K10:L10"/>
    <mergeCell ref="M10:N10"/>
    <mergeCell ref="J8:N8"/>
    <mergeCell ref="O8:P8"/>
    <mergeCell ref="B2:P2"/>
    <mergeCell ref="B3:P3"/>
    <mergeCell ref="B5:P5"/>
    <mergeCell ref="C6:P6"/>
    <mergeCell ref="C7:P7"/>
    <mergeCell ref="C8:I8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4" orientation="landscape" r:id="rId1"/>
  <headerFooter alignWithMargins="0"/>
  <rowBreaks count="2" manualBreakCount="2">
    <brk id="47" max="16383" man="1"/>
    <brk id="9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5">
    <outlinePr summaryBelow="0" summaryRight="0"/>
  </sheetPr>
  <dimension ref="A1:P10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6640625" style="35" bestFit="1" customWidth="1"/>
    <col min="2" max="3" width="5.6640625" style="35" bestFit="1" customWidth="1"/>
    <col min="4" max="4" width="7.44140625" style="35" bestFit="1" customWidth="1"/>
    <col min="5" max="5" width="9.88671875" style="35" bestFit="1" customWidth="1"/>
    <col min="6" max="6" width="7.44140625" style="35" bestFit="1" customWidth="1"/>
    <col min="7" max="7" width="9.88671875" style="35" bestFit="1" customWidth="1"/>
    <col min="8" max="8" width="7.44140625" style="35" bestFit="1" customWidth="1"/>
    <col min="9" max="9" width="9.88671875" style="35" bestFit="1" customWidth="1"/>
    <col min="10" max="10" width="5.33203125" style="35" bestFit="1" customWidth="1"/>
    <col min="11" max="11" width="7.44140625" style="35" bestFit="1" customWidth="1"/>
    <col min="12" max="12" width="9.88671875" style="35" bestFit="1" customWidth="1"/>
    <col min="13" max="13" width="7.44140625" style="35" bestFit="1" customWidth="1"/>
    <col min="14" max="14" width="9.88671875" style="35" bestFit="1" customWidth="1"/>
    <col min="15" max="15" width="7.44140625" style="35" bestFit="1" customWidth="1"/>
    <col min="16" max="16" width="9.88671875" style="35" bestFit="1" customWidth="1"/>
    <col min="17" max="256" width="8.88671875" style="35"/>
    <col min="257" max="257" width="20.6640625" style="35" bestFit="1" customWidth="1"/>
    <col min="258" max="259" width="5.6640625" style="35" bestFit="1" customWidth="1"/>
    <col min="260" max="260" width="7.44140625" style="35" bestFit="1" customWidth="1"/>
    <col min="261" max="261" width="9.88671875" style="35" bestFit="1" customWidth="1"/>
    <col min="262" max="262" width="7.44140625" style="35" bestFit="1" customWidth="1"/>
    <col min="263" max="263" width="9.88671875" style="35" bestFit="1" customWidth="1"/>
    <col min="264" max="264" width="7.44140625" style="35" bestFit="1" customWidth="1"/>
    <col min="265" max="265" width="9.88671875" style="35" bestFit="1" customWidth="1"/>
    <col min="266" max="266" width="5.33203125" style="35" bestFit="1" customWidth="1"/>
    <col min="267" max="267" width="7.44140625" style="35" bestFit="1" customWidth="1"/>
    <col min="268" max="268" width="9.88671875" style="35" bestFit="1" customWidth="1"/>
    <col min="269" max="269" width="7.44140625" style="35" bestFit="1" customWidth="1"/>
    <col min="270" max="270" width="9.88671875" style="35" bestFit="1" customWidth="1"/>
    <col min="271" max="271" width="7.44140625" style="35" bestFit="1" customWidth="1"/>
    <col min="272" max="272" width="9.88671875" style="35" bestFit="1" customWidth="1"/>
    <col min="273" max="512" width="8.88671875" style="35"/>
    <col min="513" max="513" width="20.6640625" style="35" bestFit="1" customWidth="1"/>
    <col min="514" max="515" width="5.6640625" style="35" bestFit="1" customWidth="1"/>
    <col min="516" max="516" width="7.44140625" style="35" bestFit="1" customWidth="1"/>
    <col min="517" max="517" width="9.88671875" style="35" bestFit="1" customWidth="1"/>
    <col min="518" max="518" width="7.44140625" style="35" bestFit="1" customWidth="1"/>
    <col min="519" max="519" width="9.88671875" style="35" bestFit="1" customWidth="1"/>
    <col min="520" max="520" width="7.44140625" style="35" bestFit="1" customWidth="1"/>
    <col min="521" max="521" width="9.88671875" style="35" bestFit="1" customWidth="1"/>
    <col min="522" max="522" width="5.33203125" style="35" bestFit="1" customWidth="1"/>
    <col min="523" max="523" width="7.44140625" style="35" bestFit="1" customWidth="1"/>
    <col min="524" max="524" width="9.88671875" style="35" bestFit="1" customWidth="1"/>
    <col min="525" max="525" width="7.44140625" style="35" bestFit="1" customWidth="1"/>
    <col min="526" max="526" width="9.88671875" style="35" bestFit="1" customWidth="1"/>
    <col min="527" max="527" width="7.44140625" style="35" bestFit="1" customWidth="1"/>
    <col min="528" max="528" width="9.88671875" style="35" bestFit="1" customWidth="1"/>
    <col min="529" max="768" width="8.88671875" style="35"/>
    <col min="769" max="769" width="20.6640625" style="35" bestFit="1" customWidth="1"/>
    <col min="770" max="771" width="5.6640625" style="35" bestFit="1" customWidth="1"/>
    <col min="772" max="772" width="7.44140625" style="35" bestFit="1" customWidth="1"/>
    <col min="773" max="773" width="9.88671875" style="35" bestFit="1" customWidth="1"/>
    <col min="774" max="774" width="7.44140625" style="35" bestFit="1" customWidth="1"/>
    <col min="775" max="775" width="9.88671875" style="35" bestFit="1" customWidth="1"/>
    <col min="776" max="776" width="7.44140625" style="35" bestFit="1" customWidth="1"/>
    <col min="777" max="777" width="9.88671875" style="35" bestFit="1" customWidth="1"/>
    <col min="778" max="778" width="5.33203125" style="35" bestFit="1" customWidth="1"/>
    <col min="779" max="779" width="7.44140625" style="35" bestFit="1" customWidth="1"/>
    <col min="780" max="780" width="9.88671875" style="35" bestFit="1" customWidth="1"/>
    <col min="781" max="781" width="7.44140625" style="35" bestFit="1" customWidth="1"/>
    <col min="782" max="782" width="9.88671875" style="35" bestFit="1" customWidth="1"/>
    <col min="783" max="783" width="7.44140625" style="35" bestFit="1" customWidth="1"/>
    <col min="784" max="784" width="9.88671875" style="35" bestFit="1" customWidth="1"/>
    <col min="785" max="1024" width="8.88671875" style="35"/>
    <col min="1025" max="1025" width="20.6640625" style="35" bestFit="1" customWidth="1"/>
    <col min="1026" max="1027" width="5.6640625" style="35" bestFit="1" customWidth="1"/>
    <col min="1028" max="1028" width="7.44140625" style="35" bestFit="1" customWidth="1"/>
    <col min="1029" max="1029" width="9.88671875" style="35" bestFit="1" customWidth="1"/>
    <col min="1030" max="1030" width="7.44140625" style="35" bestFit="1" customWidth="1"/>
    <col min="1031" max="1031" width="9.88671875" style="35" bestFit="1" customWidth="1"/>
    <col min="1032" max="1032" width="7.44140625" style="35" bestFit="1" customWidth="1"/>
    <col min="1033" max="1033" width="9.88671875" style="35" bestFit="1" customWidth="1"/>
    <col min="1034" max="1034" width="5.33203125" style="35" bestFit="1" customWidth="1"/>
    <col min="1035" max="1035" width="7.44140625" style="35" bestFit="1" customWidth="1"/>
    <col min="1036" max="1036" width="9.88671875" style="35" bestFit="1" customWidth="1"/>
    <col min="1037" max="1037" width="7.44140625" style="35" bestFit="1" customWidth="1"/>
    <col min="1038" max="1038" width="9.88671875" style="35" bestFit="1" customWidth="1"/>
    <col min="1039" max="1039" width="7.44140625" style="35" bestFit="1" customWidth="1"/>
    <col min="1040" max="1040" width="9.88671875" style="35" bestFit="1" customWidth="1"/>
    <col min="1041" max="1280" width="8.88671875" style="35"/>
    <col min="1281" max="1281" width="20.6640625" style="35" bestFit="1" customWidth="1"/>
    <col min="1282" max="1283" width="5.6640625" style="35" bestFit="1" customWidth="1"/>
    <col min="1284" max="1284" width="7.44140625" style="35" bestFit="1" customWidth="1"/>
    <col min="1285" max="1285" width="9.88671875" style="35" bestFit="1" customWidth="1"/>
    <col min="1286" max="1286" width="7.44140625" style="35" bestFit="1" customWidth="1"/>
    <col min="1287" max="1287" width="9.88671875" style="35" bestFit="1" customWidth="1"/>
    <col min="1288" max="1288" width="7.44140625" style="35" bestFit="1" customWidth="1"/>
    <col min="1289" max="1289" width="9.88671875" style="35" bestFit="1" customWidth="1"/>
    <col min="1290" max="1290" width="5.33203125" style="35" bestFit="1" customWidth="1"/>
    <col min="1291" max="1291" width="7.44140625" style="35" bestFit="1" customWidth="1"/>
    <col min="1292" max="1292" width="9.88671875" style="35" bestFit="1" customWidth="1"/>
    <col min="1293" max="1293" width="7.44140625" style="35" bestFit="1" customWidth="1"/>
    <col min="1294" max="1294" width="9.88671875" style="35" bestFit="1" customWidth="1"/>
    <col min="1295" max="1295" width="7.44140625" style="35" bestFit="1" customWidth="1"/>
    <col min="1296" max="1296" width="9.88671875" style="35" bestFit="1" customWidth="1"/>
    <col min="1297" max="1536" width="8.88671875" style="35"/>
    <col min="1537" max="1537" width="20.6640625" style="35" bestFit="1" customWidth="1"/>
    <col min="1538" max="1539" width="5.6640625" style="35" bestFit="1" customWidth="1"/>
    <col min="1540" max="1540" width="7.44140625" style="35" bestFit="1" customWidth="1"/>
    <col min="1541" max="1541" width="9.88671875" style="35" bestFit="1" customWidth="1"/>
    <col min="1542" max="1542" width="7.44140625" style="35" bestFit="1" customWidth="1"/>
    <col min="1543" max="1543" width="9.88671875" style="35" bestFit="1" customWidth="1"/>
    <col min="1544" max="1544" width="7.44140625" style="35" bestFit="1" customWidth="1"/>
    <col min="1545" max="1545" width="9.88671875" style="35" bestFit="1" customWidth="1"/>
    <col min="1546" max="1546" width="5.33203125" style="35" bestFit="1" customWidth="1"/>
    <col min="1547" max="1547" width="7.44140625" style="35" bestFit="1" customWidth="1"/>
    <col min="1548" max="1548" width="9.88671875" style="35" bestFit="1" customWidth="1"/>
    <col min="1549" max="1549" width="7.44140625" style="35" bestFit="1" customWidth="1"/>
    <col min="1550" max="1550" width="9.88671875" style="35" bestFit="1" customWidth="1"/>
    <col min="1551" max="1551" width="7.44140625" style="35" bestFit="1" customWidth="1"/>
    <col min="1552" max="1552" width="9.88671875" style="35" bestFit="1" customWidth="1"/>
    <col min="1553" max="1792" width="8.88671875" style="35"/>
    <col min="1793" max="1793" width="20.6640625" style="35" bestFit="1" customWidth="1"/>
    <col min="1794" max="1795" width="5.6640625" style="35" bestFit="1" customWidth="1"/>
    <col min="1796" max="1796" width="7.44140625" style="35" bestFit="1" customWidth="1"/>
    <col min="1797" max="1797" width="9.88671875" style="35" bestFit="1" customWidth="1"/>
    <col min="1798" max="1798" width="7.44140625" style="35" bestFit="1" customWidth="1"/>
    <col min="1799" max="1799" width="9.88671875" style="35" bestFit="1" customWidth="1"/>
    <col min="1800" max="1800" width="7.44140625" style="35" bestFit="1" customWidth="1"/>
    <col min="1801" max="1801" width="9.88671875" style="35" bestFit="1" customWidth="1"/>
    <col min="1802" max="1802" width="5.33203125" style="35" bestFit="1" customWidth="1"/>
    <col min="1803" max="1803" width="7.44140625" style="35" bestFit="1" customWidth="1"/>
    <col min="1804" max="1804" width="9.88671875" style="35" bestFit="1" customWidth="1"/>
    <col min="1805" max="1805" width="7.44140625" style="35" bestFit="1" customWidth="1"/>
    <col min="1806" max="1806" width="9.88671875" style="35" bestFit="1" customWidth="1"/>
    <col min="1807" max="1807" width="7.44140625" style="35" bestFit="1" customWidth="1"/>
    <col min="1808" max="1808" width="9.88671875" style="35" bestFit="1" customWidth="1"/>
    <col min="1809" max="2048" width="8.88671875" style="35"/>
    <col min="2049" max="2049" width="20.6640625" style="35" bestFit="1" customWidth="1"/>
    <col min="2050" max="2051" width="5.6640625" style="35" bestFit="1" customWidth="1"/>
    <col min="2052" max="2052" width="7.44140625" style="35" bestFit="1" customWidth="1"/>
    <col min="2053" max="2053" width="9.88671875" style="35" bestFit="1" customWidth="1"/>
    <col min="2054" max="2054" width="7.44140625" style="35" bestFit="1" customWidth="1"/>
    <col min="2055" max="2055" width="9.88671875" style="35" bestFit="1" customWidth="1"/>
    <col min="2056" max="2056" width="7.44140625" style="35" bestFit="1" customWidth="1"/>
    <col min="2057" max="2057" width="9.88671875" style="35" bestFit="1" customWidth="1"/>
    <col min="2058" max="2058" width="5.33203125" style="35" bestFit="1" customWidth="1"/>
    <col min="2059" max="2059" width="7.44140625" style="35" bestFit="1" customWidth="1"/>
    <col min="2060" max="2060" width="9.88671875" style="35" bestFit="1" customWidth="1"/>
    <col min="2061" max="2061" width="7.44140625" style="35" bestFit="1" customWidth="1"/>
    <col min="2062" max="2062" width="9.88671875" style="35" bestFit="1" customWidth="1"/>
    <col min="2063" max="2063" width="7.44140625" style="35" bestFit="1" customWidth="1"/>
    <col min="2064" max="2064" width="9.88671875" style="35" bestFit="1" customWidth="1"/>
    <col min="2065" max="2304" width="8.88671875" style="35"/>
    <col min="2305" max="2305" width="20.6640625" style="35" bestFit="1" customWidth="1"/>
    <col min="2306" max="2307" width="5.6640625" style="35" bestFit="1" customWidth="1"/>
    <col min="2308" max="2308" width="7.44140625" style="35" bestFit="1" customWidth="1"/>
    <col min="2309" max="2309" width="9.88671875" style="35" bestFit="1" customWidth="1"/>
    <col min="2310" max="2310" width="7.44140625" style="35" bestFit="1" customWidth="1"/>
    <col min="2311" max="2311" width="9.88671875" style="35" bestFit="1" customWidth="1"/>
    <col min="2312" max="2312" width="7.44140625" style="35" bestFit="1" customWidth="1"/>
    <col min="2313" max="2313" width="9.88671875" style="35" bestFit="1" customWidth="1"/>
    <col min="2314" max="2314" width="5.33203125" style="35" bestFit="1" customWidth="1"/>
    <col min="2315" max="2315" width="7.44140625" style="35" bestFit="1" customWidth="1"/>
    <col min="2316" max="2316" width="9.88671875" style="35" bestFit="1" customWidth="1"/>
    <col min="2317" max="2317" width="7.44140625" style="35" bestFit="1" customWidth="1"/>
    <col min="2318" max="2318" width="9.88671875" style="35" bestFit="1" customWidth="1"/>
    <col min="2319" max="2319" width="7.44140625" style="35" bestFit="1" customWidth="1"/>
    <col min="2320" max="2320" width="9.88671875" style="35" bestFit="1" customWidth="1"/>
    <col min="2321" max="2560" width="8.88671875" style="35"/>
    <col min="2561" max="2561" width="20.6640625" style="35" bestFit="1" customWidth="1"/>
    <col min="2562" max="2563" width="5.6640625" style="35" bestFit="1" customWidth="1"/>
    <col min="2564" max="2564" width="7.44140625" style="35" bestFit="1" customWidth="1"/>
    <col min="2565" max="2565" width="9.88671875" style="35" bestFit="1" customWidth="1"/>
    <col min="2566" max="2566" width="7.44140625" style="35" bestFit="1" customWidth="1"/>
    <col min="2567" max="2567" width="9.88671875" style="35" bestFit="1" customWidth="1"/>
    <col min="2568" max="2568" width="7.44140625" style="35" bestFit="1" customWidth="1"/>
    <col min="2569" max="2569" width="9.88671875" style="35" bestFit="1" customWidth="1"/>
    <col min="2570" max="2570" width="5.33203125" style="35" bestFit="1" customWidth="1"/>
    <col min="2571" max="2571" width="7.44140625" style="35" bestFit="1" customWidth="1"/>
    <col min="2572" max="2572" width="9.88671875" style="35" bestFit="1" customWidth="1"/>
    <col min="2573" max="2573" width="7.44140625" style="35" bestFit="1" customWidth="1"/>
    <col min="2574" max="2574" width="9.88671875" style="35" bestFit="1" customWidth="1"/>
    <col min="2575" max="2575" width="7.44140625" style="35" bestFit="1" customWidth="1"/>
    <col min="2576" max="2576" width="9.88671875" style="35" bestFit="1" customWidth="1"/>
    <col min="2577" max="2816" width="8.88671875" style="35"/>
    <col min="2817" max="2817" width="20.6640625" style="35" bestFit="1" customWidth="1"/>
    <col min="2818" max="2819" width="5.6640625" style="35" bestFit="1" customWidth="1"/>
    <col min="2820" max="2820" width="7.44140625" style="35" bestFit="1" customWidth="1"/>
    <col min="2821" max="2821" width="9.88671875" style="35" bestFit="1" customWidth="1"/>
    <col min="2822" max="2822" width="7.44140625" style="35" bestFit="1" customWidth="1"/>
    <col min="2823" max="2823" width="9.88671875" style="35" bestFit="1" customWidth="1"/>
    <col min="2824" max="2824" width="7.44140625" style="35" bestFit="1" customWidth="1"/>
    <col min="2825" max="2825" width="9.88671875" style="35" bestFit="1" customWidth="1"/>
    <col min="2826" max="2826" width="5.33203125" style="35" bestFit="1" customWidth="1"/>
    <col min="2827" max="2827" width="7.44140625" style="35" bestFit="1" customWidth="1"/>
    <col min="2828" max="2828" width="9.88671875" style="35" bestFit="1" customWidth="1"/>
    <col min="2829" max="2829" width="7.44140625" style="35" bestFit="1" customWidth="1"/>
    <col min="2830" max="2830" width="9.88671875" style="35" bestFit="1" customWidth="1"/>
    <col min="2831" max="2831" width="7.44140625" style="35" bestFit="1" customWidth="1"/>
    <col min="2832" max="2832" width="9.88671875" style="35" bestFit="1" customWidth="1"/>
    <col min="2833" max="3072" width="8.88671875" style="35"/>
    <col min="3073" max="3073" width="20.6640625" style="35" bestFit="1" customWidth="1"/>
    <col min="3074" max="3075" width="5.6640625" style="35" bestFit="1" customWidth="1"/>
    <col min="3076" max="3076" width="7.44140625" style="35" bestFit="1" customWidth="1"/>
    <col min="3077" max="3077" width="9.88671875" style="35" bestFit="1" customWidth="1"/>
    <col min="3078" max="3078" width="7.44140625" style="35" bestFit="1" customWidth="1"/>
    <col min="3079" max="3079" width="9.88671875" style="35" bestFit="1" customWidth="1"/>
    <col min="3080" max="3080" width="7.44140625" style="35" bestFit="1" customWidth="1"/>
    <col min="3081" max="3081" width="9.88671875" style="35" bestFit="1" customWidth="1"/>
    <col min="3082" max="3082" width="5.33203125" style="35" bestFit="1" customWidth="1"/>
    <col min="3083" max="3083" width="7.44140625" style="35" bestFit="1" customWidth="1"/>
    <col min="3084" max="3084" width="9.88671875" style="35" bestFit="1" customWidth="1"/>
    <col min="3085" max="3085" width="7.44140625" style="35" bestFit="1" customWidth="1"/>
    <col min="3086" max="3086" width="9.88671875" style="35" bestFit="1" customWidth="1"/>
    <col min="3087" max="3087" width="7.44140625" style="35" bestFit="1" customWidth="1"/>
    <col min="3088" max="3088" width="9.88671875" style="35" bestFit="1" customWidth="1"/>
    <col min="3089" max="3328" width="8.88671875" style="35"/>
    <col min="3329" max="3329" width="20.6640625" style="35" bestFit="1" customWidth="1"/>
    <col min="3330" max="3331" width="5.6640625" style="35" bestFit="1" customWidth="1"/>
    <col min="3332" max="3332" width="7.44140625" style="35" bestFit="1" customWidth="1"/>
    <col min="3333" max="3333" width="9.88671875" style="35" bestFit="1" customWidth="1"/>
    <col min="3334" max="3334" width="7.44140625" style="35" bestFit="1" customWidth="1"/>
    <col min="3335" max="3335" width="9.88671875" style="35" bestFit="1" customWidth="1"/>
    <col min="3336" max="3336" width="7.44140625" style="35" bestFit="1" customWidth="1"/>
    <col min="3337" max="3337" width="9.88671875" style="35" bestFit="1" customWidth="1"/>
    <col min="3338" max="3338" width="5.33203125" style="35" bestFit="1" customWidth="1"/>
    <col min="3339" max="3339" width="7.44140625" style="35" bestFit="1" customWidth="1"/>
    <col min="3340" max="3340" width="9.88671875" style="35" bestFit="1" customWidth="1"/>
    <col min="3341" max="3341" width="7.44140625" style="35" bestFit="1" customWidth="1"/>
    <col min="3342" max="3342" width="9.88671875" style="35" bestFit="1" customWidth="1"/>
    <col min="3343" max="3343" width="7.44140625" style="35" bestFit="1" customWidth="1"/>
    <col min="3344" max="3344" width="9.88671875" style="35" bestFit="1" customWidth="1"/>
    <col min="3345" max="3584" width="8.88671875" style="35"/>
    <col min="3585" max="3585" width="20.6640625" style="35" bestFit="1" customWidth="1"/>
    <col min="3586" max="3587" width="5.6640625" style="35" bestFit="1" customWidth="1"/>
    <col min="3588" max="3588" width="7.44140625" style="35" bestFit="1" customWidth="1"/>
    <col min="3589" max="3589" width="9.88671875" style="35" bestFit="1" customWidth="1"/>
    <col min="3590" max="3590" width="7.44140625" style="35" bestFit="1" customWidth="1"/>
    <col min="3591" max="3591" width="9.88671875" style="35" bestFit="1" customWidth="1"/>
    <col min="3592" max="3592" width="7.44140625" style="35" bestFit="1" customWidth="1"/>
    <col min="3593" max="3593" width="9.88671875" style="35" bestFit="1" customWidth="1"/>
    <col min="3594" max="3594" width="5.33203125" style="35" bestFit="1" customWidth="1"/>
    <col min="3595" max="3595" width="7.44140625" style="35" bestFit="1" customWidth="1"/>
    <col min="3596" max="3596" width="9.88671875" style="35" bestFit="1" customWidth="1"/>
    <col min="3597" max="3597" width="7.44140625" style="35" bestFit="1" customWidth="1"/>
    <col min="3598" max="3598" width="9.88671875" style="35" bestFit="1" customWidth="1"/>
    <col min="3599" max="3599" width="7.44140625" style="35" bestFit="1" customWidth="1"/>
    <col min="3600" max="3600" width="9.88671875" style="35" bestFit="1" customWidth="1"/>
    <col min="3601" max="3840" width="8.88671875" style="35"/>
    <col min="3841" max="3841" width="20.6640625" style="35" bestFit="1" customWidth="1"/>
    <col min="3842" max="3843" width="5.6640625" style="35" bestFit="1" customWidth="1"/>
    <col min="3844" max="3844" width="7.44140625" style="35" bestFit="1" customWidth="1"/>
    <col min="3845" max="3845" width="9.88671875" style="35" bestFit="1" customWidth="1"/>
    <col min="3846" max="3846" width="7.44140625" style="35" bestFit="1" customWidth="1"/>
    <col min="3847" max="3847" width="9.88671875" style="35" bestFit="1" customWidth="1"/>
    <col min="3848" max="3848" width="7.44140625" style="35" bestFit="1" customWidth="1"/>
    <col min="3849" max="3849" width="9.88671875" style="35" bestFit="1" customWidth="1"/>
    <col min="3850" max="3850" width="5.33203125" style="35" bestFit="1" customWidth="1"/>
    <col min="3851" max="3851" width="7.44140625" style="35" bestFit="1" customWidth="1"/>
    <col min="3852" max="3852" width="9.88671875" style="35" bestFit="1" customWidth="1"/>
    <col min="3853" max="3853" width="7.44140625" style="35" bestFit="1" customWidth="1"/>
    <col min="3854" max="3854" width="9.88671875" style="35" bestFit="1" customWidth="1"/>
    <col min="3855" max="3855" width="7.44140625" style="35" bestFit="1" customWidth="1"/>
    <col min="3856" max="3856" width="9.88671875" style="35" bestFit="1" customWidth="1"/>
    <col min="3857" max="4096" width="8.88671875" style="35"/>
    <col min="4097" max="4097" width="20.6640625" style="35" bestFit="1" customWidth="1"/>
    <col min="4098" max="4099" width="5.6640625" style="35" bestFit="1" customWidth="1"/>
    <col min="4100" max="4100" width="7.44140625" style="35" bestFit="1" customWidth="1"/>
    <col min="4101" max="4101" width="9.88671875" style="35" bestFit="1" customWidth="1"/>
    <col min="4102" max="4102" width="7.44140625" style="35" bestFit="1" customWidth="1"/>
    <col min="4103" max="4103" width="9.88671875" style="35" bestFit="1" customWidth="1"/>
    <col min="4104" max="4104" width="7.44140625" style="35" bestFit="1" customWidth="1"/>
    <col min="4105" max="4105" width="9.88671875" style="35" bestFit="1" customWidth="1"/>
    <col min="4106" max="4106" width="5.33203125" style="35" bestFit="1" customWidth="1"/>
    <col min="4107" max="4107" width="7.44140625" style="35" bestFit="1" customWidth="1"/>
    <col min="4108" max="4108" width="9.88671875" style="35" bestFit="1" customWidth="1"/>
    <col min="4109" max="4109" width="7.44140625" style="35" bestFit="1" customWidth="1"/>
    <col min="4110" max="4110" width="9.88671875" style="35" bestFit="1" customWidth="1"/>
    <col min="4111" max="4111" width="7.44140625" style="35" bestFit="1" customWidth="1"/>
    <col min="4112" max="4112" width="9.88671875" style="35" bestFit="1" customWidth="1"/>
    <col min="4113" max="4352" width="8.88671875" style="35"/>
    <col min="4353" max="4353" width="20.6640625" style="35" bestFit="1" customWidth="1"/>
    <col min="4354" max="4355" width="5.6640625" style="35" bestFit="1" customWidth="1"/>
    <col min="4356" max="4356" width="7.44140625" style="35" bestFit="1" customWidth="1"/>
    <col min="4357" max="4357" width="9.88671875" style="35" bestFit="1" customWidth="1"/>
    <col min="4358" max="4358" width="7.44140625" style="35" bestFit="1" customWidth="1"/>
    <col min="4359" max="4359" width="9.88671875" style="35" bestFit="1" customWidth="1"/>
    <col min="4360" max="4360" width="7.44140625" style="35" bestFit="1" customWidth="1"/>
    <col min="4361" max="4361" width="9.88671875" style="35" bestFit="1" customWidth="1"/>
    <col min="4362" max="4362" width="5.33203125" style="35" bestFit="1" customWidth="1"/>
    <col min="4363" max="4363" width="7.44140625" style="35" bestFit="1" customWidth="1"/>
    <col min="4364" max="4364" width="9.88671875" style="35" bestFit="1" customWidth="1"/>
    <col min="4365" max="4365" width="7.44140625" style="35" bestFit="1" customWidth="1"/>
    <col min="4366" max="4366" width="9.88671875" style="35" bestFit="1" customWidth="1"/>
    <col min="4367" max="4367" width="7.44140625" style="35" bestFit="1" customWidth="1"/>
    <col min="4368" max="4368" width="9.88671875" style="35" bestFit="1" customWidth="1"/>
    <col min="4369" max="4608" width="8.88671875" style="35"/>
    <col min="4609" max="4609" width="20.6640625" style="35" bestFit="1" customWidth="1"/>
    <col min="4610" max="4611" width="5.6640625" style="35" bestFit="1" customWidth="1"/>
    <col min="4612" max="4612" width="7.44140625" style="35" bestFit="1" customWidth="1"/>
    <col min="4613" max="4613" width="9.88671875" style="35" bestFit="1" customWidth="1"/>
    <col min="4614" max="4614" width="7.44140625" style="35" bestFit="1" customWidth="1"/>
    <col min="4615" max="4615" width="9.88671875" style="35" bestFit="1" customWidth="1"/>
    <col min="4616" max="4616" width="7.44140625" style="35" bestFit="1" customWidth="1"/>
    <col min="4617" max="4617" width="9.88671875" style="35" bestFit="1" customWidth="1"/>
    <col min="4618" max="4618" width="5.33203125" style="35" bestFit="1" customWidth="1"/>
    <col min="4619" max="4619" width="7.44140625" style="35" bestFit="1" customWidth="1"/>
    <col min="4620" max="4620" width="9.88671875" style="35" bestFit="1" customWidth="1"/>
    <col min="4621" max="4621" width="7.44140625" style="35" bestFit="1" customWidth="1"/>
    <col min="4622" max="4622" width="9.88671875" style="35" bestFit="1" customWidth="1"/>
    <col min="4623" max="4623" width="7.44140625" style="35" bestFit="1" customWidth="1"/>
    <col min="4624" max="4624" width="9.88671875" style="35" bestFit="1" customWidth="1"/>
    <col min="4625" max="4864" width="8.88671875" style="35"/>
    <col min="4865" max="4865" width="20.6640625" style="35" bestFit="1" customWidth="1"/>
    <col min="4866" max="4867" width="5.6640625" style="35" bestFit="1" customWidth="1"/>
    <col min="4868" max="4868" width="7.44140625" style="35" bestFit="1" customWidth="1"/>
    <col min="4869" max="4869" width="9.88671875" style="35" bestFit="1" customWidth="1"/>
    <col min="4870" max="4870" width="7.44140625" style="35" bestFit="1" customWidth="1"/>
    <col min="4871" max="4871" width="9.88671875" style="35" bestFit="1" customWidth="1"/>
    <col min="4872" max="4872" width="7.44140625" style="35" bestFit="1" customWidth="1"/>
    <col min="4873" max="4873" width="9.88671875" style="35" bestFit="1" customWidth="1"/>
    <col min="4874" max="4874" width="5.33203125" style="35" bestFit="1" customWidth="1"/>
    <col min="4875" max="4875" width="7.44140625" style="35" bestFit="1" customWidth="1"/>
    <col min="4876" max="4876" width="9.88671875" style="35" bestFit="1" customWidth="1"/>
    <col min="4877" max="4877" width="7.44140625" style="35" bestFit="1" customWidth="1"/>
    <col min="4878" max="4878" width="9.88671875" style="35" bestFit="1" customWidth="1"/>
    <col min="4879" max="4879" width="7.44140625" style="35" bestFit="1" customWidth="1"/>
    <col min="4880" max="4880" width="9.88671875" style="35" bestFit="1" customWidth="1"/>
    <col min="4881" max="5120" width="8.88671875" style="35"/>
    <col min="5121" max="5121" width="20.6640625" style="35" bestFit="1" customWidth="1"/>
    <col min="5122" max="5123" width="5.6640625" style="35" bestFit="1" customWidth="1"/>
    <col min="5124" max="5124" width="7.44140625" style="35" bestFit="1" customWidth="1"/>
    <col min="5125" max="5125" width="9.88671875" style="35" bestFit="1" customWidth="1"/>
    <col min="5126" max="5126" width="7.44140625" style="35" bestFit="1" customWidth="1"/>
    <col min="5127" max="5127" width="9.88671875" style="35" bestFit="1" customWidth="1"/>
    <col min="5128" max="5128" width="7.44140625" style="35" bestFit="1" customWidth="1"/>
    <col min="5129" max="5129" width="9.88671875" style="35" bestFit="1" customWidth="1"/>
    <col min="5130" max="5130" width="5.33203125" style="35" bestFit="1" customWidth="1"/>
    <col min="5131" max="5131" width="7.44140625" style="35" bestFit="1" customWidth="1"/>
    <col min="5132" max="5132" width="9.88671875" style="35" bestFit="1" customWidth="1"/>
    <col min="5133" max="5133" width="7.44140625" style="35" bestFit="1" customWidth="1"/>
    <col min="5134" max="5134" width="9.88671875" style="35" bestFit="1" customWidth="1"/>
    <col min="5135" max="5135" width="7.44140625" style="35" bestFit="1" customWidth="1"/>
    <col min="5136" max="5136" width="9.88671875" style="35" bestFit="1" customWidth="1"/>
    <col min="5137" max="5376" width="8.88671875" style="35"/>
    <col min="5377" max="5377" width="20.6640625" style="35" bestFit="1" customWidth="1"/>
    <col min="5378" max="5379" width="5.6640625" style="35" bestFit="1" customWidth="1"/>
    <col min="5380" max="5380" width="7.44140625" style="35" bestFit="1" customWidth="1"/>
    <col min="5381" max="5381" width="9.88671875" style="35" bestFit="1" customWidth="1"/>
    <col min="5382" max="5382" width="7.44140625" style="35" bestFit="1" customWidth="1"/>
    <col min="5383" max="5383" width="9.88671875" style="35" bestFit="1" customWidth="1"/>
    <col min="5384" max="5384" width="7.44140625" style="35" bestFit="1" customWidth="1"/>
    <col min="5385" max="5385" width="9.88671875" style="35" bestFit="1" customWidth="1"/>
    <col min="5386" max="5386" width="5.33203125" style="35" bestFit="1" customWidth="1"/>
    <col min="5387" max="5387" width="7.44140625" style="35" bestFit="1" customWidth="1"/>
    <col min="5388" max="5388" width="9.88671875" style="35" bestFit="1" customWidth="1"/>
    <col min="5389" max="5389" width="7.44140625" style="35" bestFit="1" customWidth="1"/>
    <col min="5390" max="5390" width="9.88671875" style="35" bestFit="1" customWidth="1"/>
    <col min="5391" max="5391" width="7.44140625" style="35" bestFit="1" customWidth="1"/>
    <col min="5392" max="5392" width="9.88671875" style="35" bestFit="1" customWidth="1"/>
    <col min="5393" max="5632" width="8.88671875" style="35"/>
    <col min="5633" max="5633" width="20.6640625" style="35" bestFit="1" customWidth="1"/>
    <col min="5634" max="5635" width="5.6640625" style="35" bestFit="1" customWidth="1"/>
    <col min="5636" max="5636" width="7.44140625" style="35" bestFit="1" customWidth="1"/>
    <col min="5637" max="5637" width="9.88671875" style="35" bestFit="1" customWidth="1"/>
    <col min="5638" max="5638" width="7.44140625" style="35" bestFit="1" customWidth="1"/>
    <col min="5639" max="5639" width="9.88671875" style="35" bestFit="1" customWidth="1"/>
    <col min="5640" max="5640" width="7.44140625" style="35" bestFit="1" customWidth="1"/>
    <col min="5641" max="5641" width="9.88671875" style="35" bestFit="1" customWidth="1"/>
    <col min="5642" max="5642" width="5.33203125" style="35" bestFit="1" customWidth="1"/>
    <col min="5643" max="5643" width="7.44140625" style="35" bestFit="1" customWidth="1"/>
    <col min="5644" max="5644" width="9.88671875" style="35" bestFit="1" customWidth="1"/>
    <col min="5645" max="5645" width="7.44140625" style="35" bestFit="1" customWidth="1"/>
    <col min="5646" max="5646" width="9.88671875" style="35" bestFit="1" customWidth="1"/>
    <col min="5647" max="5647" width="7.44140625" style="35" bestFit="1" customWidth="1"/>
    <col min="5648" max="5648" width="9.88671875" style="35" bestFit="1" customWidth="1"/>
    <col min="5649" max="5888" width="8.88671875" style="35"/>
    <col min="5889" max="5889" width="20.6640625" style="35" bestFit="1" customWidth="1"/>
    <col min="5890" max="5891" width="5.6640625" style="35" bestFit="1" customWidth="1"/>
    <col min="5892" max="5892" width="7.44140625" style="35" bestFit="1" customWidth="1"/>
    <col min="5893" max="5893" width="9.88671875" style="35" bestFit="1" customWidth="1"/>
    <col min="5894" max="5894" width="7.44140625" style="35" bestFit="1" customWidth="1"/>
    <col min="5895" max="5895" width="9.88671875" style="35" bestFit="1" customWidth="1"/>
    <col min="5896" max="5896" width="7.44140625" style="35" bestFit="1" customWidth="1"/>
    <col min="5897" max="5897" width="9.88671875" style="35" bestFit="1" customWidth="1"/>
    <col min="5898" max="5898" width="5.33203125" style="35" bestFit="1" customWidth="1"/>
    <col min="5899" max="5899" width="7.44140625" style="35" bestFit="1" customWidth="1"/>
    <col min="5900" max="5900" width="9.88671875" style="35" bestFit="1" customWidth="1"/>
    <col min="5901" max="5901" width="7.44140625" style="35" bestFit="1" customWidth="1"/>
    <col min="5902" max="5902" width="9.88671875" style="35" bestFit="1" customWidth="1"/>
    <col min="5903" max="5903" width="7.44140625" style="35" bestFit="1" customWidth="1"/>
    <col min="5904" max="5904" width="9.88671875" style="35" bestFit="1" customWidth="1"/>
    <col min="5905" max="6144" width="8.88671875" style="35"/>
    <col min="6145" max="6145" width="20.6640625" style="35" bestFit="1" customWidth="1"/>
    <col min="6146" max="6147" width="5.6640625" style="35" bestFit="1" customWidth="1"/>
    <col min="6148" max="6148" width="7.44140625" style="35" bestFit="1" customWidth="1"/>
    <col min="6149" max="6149" width="9.88671875" style="35" bestFit="1" customWidth="1"/>
    <col min="6150" max="6150" width="7.44140625" style="35" bestFit="1" customWidth="1"/>
    <col min="6151" max="6151" width="9.88671875" style="35" bestFit="1" customWidth="1"/>
    <col min="6152" max="6152" width="7.44140625" style="35" bestFit="1" customWidth="1"/>
    <col min="6153" max="6153" width="9.88671875" style="35" bestFit="1" customWidth="1"/>
    <col min="6154" max="6154" width="5.33203125" style="35" bestFit="1" customWidth="1"/>
    <col min="6155" max="6155" width="7.44140625" style="35" bestFit="1" customWidth="1"/>
    <col min="6156" max="6156" width="9.88671875" style="35" bestFit="1" customWidth="1"/>
    <col min="6157" max="6157" width="7.44140625" style="35" bestFit="1" customWidth="1"/>
    <col min="6158" max="6158" width="9.88671875" style="35" bestFit="1" customWidth="1"/>
    <col min="6159" max="6159" width="7.44140625" style="35" bestFit="1" customWidth="1"/>
    <col min="6160" max="6160" width="9.88671875" style="35" bestFit="1" customWidth="1"/>
    <col min="6161" max="6400" width="8.88671875" style="35"/>
    <col min="6401" max="6401" width="20.6640625" style="35" bestFit="1" customWidth="1"/>
    <col min="6402" max="6403" width="5.6640625" style="35" bestFit="1" customWidth="1"/>
    <col min="6404" max="6404" width="7.44140625" style="35" bestFit="1" customWidth="1"/>
    <col min="6405" max="6405" width="9.88671875" style="35" bestFit="1" customWidth="1"/>
    <col min="6406" max="6406" width="7.44140625" style="35" bestFit="1" customWidth="1"/>
    <col min="6407" max="6407" width="9.88671875" style="35" bestFit="1" customWidth="1"/>
    <col min="6408" max="6408" width="7.44140625" style="35" bestFit="1" customWidth="1"/>
    <col min="6409" max="6409" width="9.88671875" style="35" bestFit="1" customWidth="1"/>
    <col min="6410" max="6410" width="5.33203125" style="35" bestFit="1" customWidth="1"/>
    <col min="6411" max="6411" width="7.44140625" style="35" bestFit="1" customWidth="1"/>
    <col min="6412" max="6412" width="9.88671875" style="35" bestFit="1" customWidth="1"/>
    <col min="6413" max="6413" width="7.44140625" style="35" bestFit="1" customWidth="1"/>
    <col min="6414" max="6414" width="9.88671875" style="35" bestFit="1" customWidth="1"/>
    <col min="6415" max="6415" width="7.44140625" style="35" bestFit="1" customWidth="1"/>
    <col min="6416" max="6416" width="9.88671875" style="35" bestFit="1" customWidth="1"/>
    <col min="6417" max="6656" width="8.88671875" style="35"/>
    <col min="6657" max="6657" width="20.6640625" style="35" bestFit="1" customWidth="1"/>
    <col min="6658" max="6659" width="5.6640625" style="35" bestFit="1" customWidth="1"/>
    <col min="6660" max="6660" width="7.44140625" style="35" bestFit="1" customWidth="1"/>
    <col min="6661" max="6661" width="9.88671875" style="35" bestFit="1" customWidth="1"/>
    <col min="6662" max="6662" width="7.44140625" style="35" bestFit="1" customWidth="1"/>
    <col min="6663" max="6663" width="9.88671875" style="35" bestFit="1" customWidth="1"/>
    <col min="6664" max="6664" width="7.44140625" style="35" bestFit="1" customWidth="1"/>
    <col min="6665" max="6665" width="9.88671875" style="35" bestFit="1" customWidth="1"/>
    <col min="6666" max="6666" width="5.33203125" style="35" bestFit="1" customWidth="1"/>
    <col min="6667" max="6667" width="7.44140625" style="35" bestFit="1" customWidth="1"/>
    <col min="6668" max="6668" width="9.88671875" style="35" bestFit="1" customWidth="1"/>
    <col min="6669" max="6669" width="7.44140625" style="35" bestFit="1" customWidth="1"/>
    <col min="6670" max="6670" width="9.88671875" style="35" bestFit="1" customWidth="1"/>
    <col min="6671" max="6671" width="7.44140625" style="35" bestFit="1" customWidth="1"/>
    <col min="6672" max="6672" width="9.88671875" style="35" bestFit="1" customWidth="1"/>
    <col min="6673" max="6912" width="8.88671875" style="35"/>
    <col min="6913" max="6913" width="20.6640625" style="35" bestFit="1" customWidth="1"/>
    <col min="6914" max="6915" width="5.6640625" style="35" bestFit="1" customWidth="1"/>
    <col min="6916" max="6916" width="7.44140625" style="35" bestFit="1" customWidth="1"/>
    <col min="6917" max="6917" width="9.88671875" style="35" bestFit="1" customWidth="1"/>
    <col min="6918" max="6918" width="7.44140625" style="35" bestFit="1" customWidth="1"/>
    <col min="6919" max="6919" width="9.88671875" style="35" bestFit="1" customWidth="1"/>
    <col min="6920" max="6920" width="7.44140625" style="35" bestFit="1" customWidth="1"/>
    <col min="6921" max="6921" width="9.88671875" style="35" bestFit="1" customWidth="1"/>
    <col min="6922" max="6922" width="5.33203125" style="35" bestFit="1" customWidth="1"/>
    <col min="6923" max="6923" width="7.44140625" style="35" bestFit="1" customWidth="1"/>
    <col min="6924" max="6924" width="9.88671875" style="35" bestFit="1" customWidth="1"/>
    <col min="6925" max="6925" width="7.44140625" style="35" bestFit="1" customWidth="1"/>
    <col min="6926" max="6926" width="9.88671875" style="35" bestFit="1" customWidth="1"/>
    <col min="6927" max="6927" width="7.44140625" style="35" bestFit="1" customWidth="1"/>
    <col min="6928" max="6928" width="9.88671875" style="35" bestFit="1" customWidth="1"/>
    <col min="6929" max="7168" width="8.88671875" style="35"/>
    <col min="7169" max="7169" width="20.6640625" style="35" bestFit="1" customWidth="1"/>
    <col min="7170" max="7171" width="5.6640625" style="35" bestFit="1" customWidth="1"/>
    <col min="7172" max="7172" width="7.44140625" style="35" bestFit="1" customWidth="1"/>
    <col min="7173" max="7173" width="9.88671875" style="35" bestFit="1" customWidth="1"/>
    <col min="7174" max="7174" width="7.44140625" style="35" bestFit="1" customWidth="1"/>
    <col min="7175" max="7175" width="9.88671875" style="35" bestFit="1" customWidth="1"/>
    <col min="7176" max="7176" width="7.44140625" style="35" bestFit="1" customWidth="1"/>
    <col min="7177" max="7177" width="9.88671875" style="35" bestFit="1" customWidth="1"/>
    <col min="7178" max="7178" width="5.33203125" style="35" bestFit="1" customWidth="1"/>
    <col min="7179" max="7179" width="7.44140625" style="35" bestFit="1" customWidth="1"/>
    <col min="7180" max="7180" width="9.88671875" style="35" bestFit="1" customWidth="1"/>
    <col min="7181" max="7181" width="7.44140625" style="35" bestFit="1" customWidth="1"/>
    <col min="7182" max="7182" width="9.88671875" style="35" bestFit="1" customWidth="1"/>
    <col min="7183" max="7183" width="7.44140625" style="35" bestFit="1" customWidth="1"/>
    <col min="7184" max="7184" width="9.88671875" style="35" bestFit="1" customWidth="1"/>
    <col min="7185" max="7424" width="8.88671875" style="35"/>
    <col min="7425" max="7425" width="20.6640625" style="35" bestFit="1" customWidth="1"/>
    <col min="7426" max="7427" width="5.6640625" style="35" bestFit="1" customWidth="1"/>
    <col min="7428" max="7428" width="7.44140625" style="35" bestFit="1" customWidth="1"/>
    <col min="7429" max="7429" width="9.88671875" style="35" bestFit="1" customWidth="1"/>
    <col min="7430" max="7430" width="7.44140625" style="35" bestFit="1" customWidth="1"/>
    <col min="7431" max="7431" width="9.88671875" style="35" bestFit="1" customWidth="1"/>
    <col min="7432" max="7432" width="7.44140625" style="35" bestFit="1" customWidth="1"/>
    <col min="7433" max="7433" width="9.88671875" style="35" bestFit="1" customWidth="1"/>
    <col min="7434" max="7434" width="5.33203125" style="35" bestFit="1" customWidth="1"/>
    <col min="7435" max="7435" width="7.44140625" style="35" bestFit="1" customWidth="1"/>
    <col min="7436" max="7436" width="9.88671875" style="35" bestFit="1" customWidth="1"/>
    <col min="7437" max="7437" width="7.44140625" style="35" bestFit="1" customWidth="1"/>
    <col min="7438" max="7438" width="9.88671875" style="35" bestFit="1" customWidth="1"/>
    <col min="7439" max="7439" width="7.44140625" style="35" bestFit="1" customWidth="1"/>
    <col min="7440" max="7440" width="9.88671875" style="35" bestFit="1" customWidth="1"/>
    <col min="7441" max="7680" width="8.88671875" style="35"/>
    <col min="7681" max="7681" width="20.6640625" style="35" bestFit="1" customWidth="1"/>
    <col min="7682" max="7683" width="5.6640625" style="35" bestFit="1" customWidth="1"/>
    <col min="7684" max="7684" width="7.44140625" style="35" bestFit="1" customWidth="1"/>
    <col min="7685" max="7685" width="9.88671875" style="35" bestFit="1" customWidth="1"/>
    <col min="7686" max="7686" width="7.44140625" style="35" bestFit="1" customWidth="1"/>
    <col min="7687" max="7687" width="9.88671875" style="35" bestFit="1" customWidth="1"/>
    <col min="7688" max="7688" width="7.44140625" style="35" bestFit="1" customWidth="1"/>
    <col min="7689" max="7689" width="9.88671875" style="35" bestFit="1" customWidth="1"/>
    <col min="7690" max="7690" width="5.33203125" style="35" bestFit="1" customWidth="1"/>
    <col min="7691" max="7691" width="7.44140625" style="35" bestFit="1" customWidth="1"/>
    <col min="7692" max="7692" width="9.88671875" style="35" bestFit="1" customWidth="1"/>
    <col min="7693" max="7693" width="7.44140625" style="35" bestFit="1" customWidth="1"/>
    <col min="7694" max="7694" width="9.88671875" style="35" bestFit="1" customWidth="1"/>
    <col min="7695" max="7695" width="7.44140625" style="35" bestFit="1" customWidth="1"/>
    <col min="7696" max="7696" width="9.88671875" style="35" bestFit="1" customWidth="1"/>
    <col min="7697" max="7936" width="8.88671875" style="35"/>
    <col min="7937" max="7937" width="20.6640625" style="35" bestFit="1" customWidth="1"/>
    <col min="7938" max="7939" width="5.6640625" style="35" bestFit="1" customWidth="1"/>
    <col min="7940" max="7940" width="7.44140625" style="35" bestFit="1" customWidth="1"/>
    <col min="7941" max="7941" width="9.88671875" style="35" bestFit="1" customWidth="1"/>
    <col min="7942" max="7942" width="7.44140625" style="35" bestFit="1" customWidth="1"/>
    <col min="7943" max="7943" width="9.88671875" style="35" bestFit="1" customWidth="1"/>
    <col min="7944" max="7944" width="7.44140625" style="35" bestFit="1" customWidth="1"/>
    <col min="7945" max="7945" width="9.88671875" style="35" bestFit="1" customWidth="1"/>
    <col min="7946" max="7946" width="5.33203125" style="35" bestFit="1" customWidth="1"/>
    <col min="7947" max="7947" width="7.44140625" style="35" bestFit="1" customWidth="1"/>
    <col min="7948" max="7948" width="9.88671875" style="35" bestFit="1" customWidth="1"/>
    <col min="7949" max="7949" width="7.44140625" style="35" bestFit="1" customWidth="1"/>
    <col min="7950" max="7950" width="9.88671875" style="35" bestFit="1" customWidth="1"/>
    <col min="7951" max="7951" width="7.44140625" style="35" bestFit="1" customWidth="1"/>
    <col min="7952" max="7952" width="9.88671875" style="35" bestFit="1" customWidth="1"/>
    <col min="7953" max="8192" width="8.88671875" style="35"/>
    <col min="8193" max="8193" width="20.6640625" style="35" bestFit="1" customWidth="1"/>
    <col min="8194" max="8195" width="5.6640625" style="35" bestFit="1" customWidth="1"/>
    <col min="8196" max="8196" width="7.44140625" style="35" bestFit="1" customWidth="1"/>
    <col min="8197" max="8197" width="9.88671875" style="35" bestFit="1" customWidth="1"/>
    <col min="8198" max="8198" width="7.44140625" style="35" bestFit="1" customWidth="1"/>
    <col min="8199" max="8199" width="9.88671875" style="35" bestFit="1" customWidth="1"/>
    <col min="8200" max="8200" width="7.44140625" style="35" bestFit="1" customWidth="1"/>
    <col min="8201" max="8201" width="9.88671875" style="35" bestFit="1" customWidth="1"/>
    <col min="8202" max="8202" width="5.33203125" style="35" bestFit="1" customWidth="1"/>
    <col min="8203" max="8203" width="7.44140625" style="35" bestFit="1" customWidth="1"/>
    <col min="8204" max="8204" width="9.88671875" style="35" bestFit="1" customWidth="1"/>
    <col min="8205" max="8205" width="7.44140625" style="35" bestFit="1" customWidth="1"/>
    <col min="8206" max="8206" width="9.88671875" style="35" bestFit="1" customWidth="1"/>
    <col min="8207" max="8207" width="7.44140625" style="35" bestFit="1" customWidth="1"/>
    <col min="8208" max="8208" width="9.88671875" style="35" bestFit="1" customWidth="1"/>
    <col min="8209" max="8448" width="8.88671875" style="35"/>
    <col min="8449" max="8449" width="20.6640625" style="35" bestFit="1" customWidth="1"/>
    <col min="8450" max="8451" width="5.6640625" style="35" bestFit="1" customWidth="1"/>
    <col min="8452" max="8452" width="7.44140625" style="35" bestFit="1" customWidth="1"/>
    <col min="8453" max="8453" width="9.88671875" style="35" bestFit="1" customWidth="1"/>
    <col min="8454" max="8454" width="7.44140625" style="35" bestFit="1" customWidth="1"/>
    <col min="8455" max="8455" width="9.88671875" style="35" bestFit="1" customWidth="1"/>
    <col min="8456" max="8456" width="7.44140625" style="35" bestFit="1" customWidth="1"/>
    <col min="8457" max="8457" width="9.88671875" style="35" bestFit="1" customWidth="1"/>
    <col min="8458" max="8458" width="5.33203125" style="35" bestFit="1" customWidth="1"/>
    <col min="8459" max="8459" width="7.44140625" style="35" bestFit="1" customWidth="1"/>
    <col min="8460" max="8460" width="9.88671875" style="35" bestFit="1" customWidth="1"/>
    <col min="8461" max="8461" width="7.44140625" style="35" bestFit="1" customWidth="1"/>
    <col min="8462" max="8462" width="9.88671875" style="35" bestFit="1" customWidth="1"/>
    <col min="8463" max="8463" width="7.44140625" style="35" bestFit="1" customWidth="1"/>
    <col min="8464" max="8464" width="9.88671875" style="35" bestFit="1" customWidth="1"/>
    <col min="8465" max="8704" width="8.88671875" style="35"/>
    <col min="8705" max="8705" width="20.6640625" style="35" bestFit="1" customWidth="1"/>
    <col min="8706" max="8707" width="5.6640625" style="35" bestFit="1" customWidth="1"/>
    <col min="8708" max="8708" width="7.44140625" style="35" bestFit="1" customWidth="1"/>
    <col min="8709" max="8709" width="9.88671875" style="35" bestFit="1" customWidth="1"/>
    <col min="8710" max="8710" width="7.44140625" style="35" bestFit="1" customWidth="1"/>
    <col min="8711" max="8711" width="9.88671875" style="35" bestFit="1" customWidth="1"/>
    <col min="8712" max="8712" width="7.44140625" style="35" bestFit="1" customWidth="1"/>
    <col min="8713" max="8713" width="9.88671875" style="35" bestFit="1" customWidth="1"/>
    <col min="8714" max="8714" width="5.33203125" style="35" bestFit="1" customWidth="1"/>
    <col min="8715" max="8715" width="7.44140625" style="35" bestFit="1" customWidth="1"/>
    <col min="8716" max="8716" width="9.88671875" style="35" bestFit="1" customWidth="1"/>
    <col min="8717" max="8717" width="7.44140625" style="35" bestFit="1" customWidth="1"/>
    <col min="8718" max="8718" width="9.88671875" style="35" bestFit="1" customWidth="1"/>
    <col min="8719" max="8719" width="7.44140625" style="35" bestFit="1" customWidth="1"/>
    <col min="8720" max="8720" width="9.88671875" style="35" bestFit="1" customWidth="1"/>
    <col min="8721" max="8960" width="8.88671875" style="35"/>
    <col min="8961" max="8961" width="20.6640625" style="35" bestFit="1" customWidth="1"/>
    <col min="8962" max="8963" width="5.6640625" style="35" bestFit="1" customWidth="1"/>
    <col min="8964" max="8964" width="7.44140625" style="35" bestFit="1" customWidth="1"/>
    <col min="8965" max="8965" width="9.88671875" style="35" bestFit="1" customWidth="1"/>
    <col min="8966" max="8966" width="7.44140625" style="35" bestFit="1" customWidth="1"/>
    <col min="8967" max="8967" width="9.88671875" style="35" bestFit="1" customWidth="1"/>
    <col min="8968" max="8968" width="7.44140625" style="35" bestFit="1" customWidth="1"/>
    <col min="8969" max="8969" width="9.88671875" style="35" bestFit="1" customWidth="1"/>
    <col min="8970" max="8970" width="5.33203125" style="35" bestFit="1" customWidth="1"/>
    <col min="8971" max="8971" width="7.44140625" style="35" bestFit="1" customWidth="1"/>
    <col min="8972" max="8972" width="9.88671875" style="35" bestFit="1" customWidth="1"/>
    <col min="8973" max="8973" width="7.44140625" style="35" bestFit="1" customWidth="1"/>
    <col min="8974" max="8974" width="9.88671875" style="35" bestFit="1" customWidth="1"/>
    <col min="8975" max="8975" width="7.44140625" style="35" bestFit="1" customWidth="1"/>
    <col min="8976" max="8976" width="9.88671875" style="35" bestFit="1" customWidth="1"/>
    <col min="8977" max="9216" width="8.88671875" style="35"/>
    <col min="9217" max="9217" width="20.6640625" style="35" bestFit="1" customWidth="1"/>
    <col min="9218" max="9219" width="5.6640625" style="35" bestFit="1" customWidth="1"/>
    <col min="9220" max="9220" width="7.44140625" style="35" bestFit="1" customWidth="1"/>
    <col min="9221" max="9221" width="9.88671875" style="35" bestFit="1" customWidth="1"/>
    <col min="9222" max="9222" width="7.44140625" style="35" bestFit="1" customWidth="1"/>
    <col min="9223" max="9223" width="9.88671875" style="35" bestFit="1" customWidth="1"/>
    <col min="9224" max="9224" width="7.44140625" style="35" bestFit="1" customWidth="1"/>
    <col min="9225" max="9225" width="9.88671875" style="35" bestFit="1" customWidth="1"/>
    <col min="9226" max="9226" width="5.33203125" style="35" bestFit="1" customWidth="1"/>
    <col min="9227" max="9227" width="7.44140625" style="35" bestFit="1" customWidth="1"/>
    <col min="9228" max="9228" width="9.88671875" style="35" bestFit="1" customWidth="1"/>
    <col min="9229" max="9229" width="7.44140625" style="35" bestFit="1" customWidth="1"/>
    <col min="9230" max="9230" width="9.88671875" style="35" bestFit="1" customWidth="1"/>
    <col min="9231" max="9231" width="7.44140625" style="35" bestFit="1" customWidth="1"/>
    <col min="9232" max="9232" width="9.88671875" style="35" bestFit="1" customWidth="1"/>
    <col min="9233" max="9472" width="8.88671875" style="35"/>
    <col min="9473" max="9473" width="20.6640625" style="35" bestFit="1" customWidth="1"/>
    <col min="9474" max="9475" width="5.6640625" style="35" bestFit="1" customWidth="1"/>
    <col min="9476" max="9476" width="7.44140625" style="35" bestFit="1" customWidth="1"/>
    <col min="9477" max="9477" width="9.88671875" style="35" bestFit="1" customWidth="1"/>
    <col min="9478" max="9478" width="7.44140625" style="35" bestFit="1" customWidth="1"/>
    <col min="9479" max="9479" width="9.88671875" style="35" bestFit="1" customWidth="1"/>
    <col min="9480" max="9480" width="7.44140625" style="35" bestFit="1" customWidth="1"/>
    <col min="9481" max="9481" width="9.88671875" style="35" bestFit="1" customWidth="1"/>
    <col min="9482" max="9482" width="5.33203125" style="35" bestFit="1" customWidth="1"/>
    <col min="9483" max="9483" width="7.44140625" style="35" bestFit="1" customWidth="1"/>
    <col min="9484" max="9484" width="9.88671875" style="35" bestFit="1" customWidth="1"/>
    <col min="9485" max="9485" width="7.44140625" style="35" bestFit="1" customWidth="1"/>
    <col min="9486" max="9486" width="9.88671875" style="35" bestFit="1" customWidth="1"/>
    <col min="9487" max="9487" width="7.44140625" style="35" bestFit="1" customWidth="1"/>
    <col min="9488" max="9488" width="9.88671875" style="35" bestFit="1" customWidth="1"/>
    <col min="9489" max="9728" width="8.88671875" style="35"/>
    <col min="9729" max="9729" width="20.6640625" style="35" bestFit="1" customWidth="1"/>
    <col min="9730" max="9731" width="5.6640625" style="35" bestFit="1" customWidth="1"/>
    <col min="9732" max="9732" width="7.44140625" style="35" bestFit="1" customWidth="1"/>
    <col min="9733" max="9733" width="9.88671875" style="35" bestFit="1" customWidth="1"/>
    <col min="9734" max="9734" width="7.44140625" style="35" bestFit="1" customWidth="1"/>
    <col min="9735" max="9735" width="9.88671875" style="35" bestFit="1" customWidth="1"/>
    <col min="9736" max="9736" width="7.44140625" style="35" bestFit="1" customWidth="1"/>
    <col min="9737" max="9737" width="9.88671875" style="35" bestFit="1" customWidth="1"/>
    <col min="9738" max="9738" width="5.33203125" style="35" bestFit="1" customWidth="1"/>
    <col min="9739" max="9739" width="7.44140625" style="35" bestFit="1" customWidth="1"/>
    <col min="9740" max="9740" width="9.88671875" style="35" bestFit="1" customWidth="1"/>
    <col min="9741" max="9741" width="7.44140625" style="35" bestFit="1" customWidth="1"/>
    <col min="9742" max="9742" width="9.88671875" style="35" bestFit="1" customWidth="1"/>
    <col min="9743" max="9743" width="7.44140625" style="35" bestFit="1" customWidth="1"/>
    <col min="9744" max="9744" width="9.88671875" style="35" bestFit="1" customWidth="1"/>
    <col min="9745" max="9984" width="8.88671875" style="35"/>
    <col min="9985" max="9985" width="20.6640625" style="35" bestFit="1" customWidth="1"/>
    <col min="9986" max="9987" width="5.6640625" style="35" bestFit="1" customWidth="1"/>
    <col min="9988" max="9988" width="7.44140625" style="35" bestFit="1" customWidth="1"/>
    <col min="9989" max="9989" width="9.88671875" style="35" bestFit="1" customWidth="1"/>
    <col min="9990" max="9990" width="7.44140625" style="35" bestFit="1" customWidth="1"/>
    <col min="9991" max="9991" width="9.88671875" style="35" bestFit="1" customWidth="1"/>
    <col min="9992" max="9992" width="7.44140625" style="35" bestFit="1" customWidth="1"/>
    <col min="9993" max="9993" width="9.88671875" style="35" bestFit="1" customWidth="1"/>
    <col min="9994" max="9994" width="5.33203125" style="35" bestFit="1" customWidth="1"/>
    <col min="9995" max="9995" width="7.44140625" style="35" bestFit="1" customWidth="1"/>
    <col min="9996" max="9996" width="9.88671875" style="35" bestFit="1" customWidth="1"/>
    <col min="9997" max="9997" width="7.44140625" style="35" bestFit="1" customWidth="1"/>
    <col min="9998" max="9998" width="9.88671875" style="35" bestFit="1" customWidth="1"/>
    <col min="9999" max="9999" width="7.44140625" style="35" bestFit="1" customWidth="1"/>
    <col min="10000" max="10000" width="9.88671875" style="35" bestFit="1" customWidth="1"/>
    <col min="10001" max="10240" width="8.88671875" style="35"/>
    <col min="10241" max="10241" width="20.6640625" style="35" bestFit="1" customWidth="1"/>
    <col min="10242" max="10243" width="5.6640625" style="35" bestFit="1" customWidth="1"/>
    <col min="10244" max="10244" width="7.44140625" style="35" bestFit="1" customWidth="1"/>
    <col min="10245" max="10245" width="9.88671875" style="35" bestFit="1" customWidth="1"/>
    <col min="10246" max="10246" width="7.44140625" style="35" bestFit="1" customWidth="1"/>
    <col min="10247" max="10247" width="9.88671875" style="35" bestFit="1" customWidth="1"/>
    <col min="10248" max="10248" width="7.44140625" style="35" bestFit="1" customWidth="1"/>
    <col min="10249" max="10249" width="9.88671875" style="35" bestFit="1" customWidth="1"/>
    <col min="10250" max="10250" width="5.33203125" style="35" bestFit="1" customWidth="1"/>
    <col min="10251" max="10251" width="7.44140625" style="35" bestFit="1" customWidth="1"/>
    <col min="10252" max="10252" width="9.88671875" style="35" bestFit="1" customWidth="1"/>
    <col min="10253" max="10253" width="7.44140625" style="35" bestFit="1" customWidth="1"/>
    <col min="10254" max="10254" width="9.88671875" style="35" bestFit="1" customWidth="1"/>
    <col min="10255" max="10255" width="7.44140625" style="35" bestFit="1" customWidth="1"/>
    <col min="10256" max="10256" width="9.88671875" style="35" bestFit="1" customWidth="1"/>
    <col min="10257" max="10496" width="8.88671875" style="35"/>
    <col min="10497" max="10497" width="20.6640625" style="35" bestFit="1" customWidth="1"/>
    <col min="10498" max="10499" width="5.6640625" style="35" bestFit="1" customWidth="1"/>
    <col min="10500" max="10500" width="7.44140625" style="35" bestFit="1" customWidth="1"/>
    <col min="10501" max="10501" width="9.88671875" style="35" bestFit="1" customWidth="1"/>
    <col min="10502" max="10502" width="7.44140625" style="35" bestFit="1" customWidth="1"/>
    <col min="10503" max="10503" width="9.88671875" style="35" bestFit="1" customWidth="1"/>
    <col min="10504" max="10504" width="7.44140625" style="35" bestFit="1" customWidth="1"/>
    <col min="10505" max="10505" width="9.88671875" style="35" bestFit="1" customWidth="1"/>
    <col min="10506" max="10506" width="5.33203125" style="35" bestFit="1" customWidth="1"/>
    <col min="10507" max="10507" width="7.44140625" style="35" bestFit="1" customWidth="1"/>
    <col min="10508" max="10508" width="9.88671875" style="35" bestFit="1" customWidth="1"/>
    <col min="10509" max="10509" width="7.44140625" style="35" bestFit="1" customWidth="1"/>
    <col min="10510" max="10510" width="9.88671875" style="35" bestFit="1" customWidth="1"/>
    <col min="10511" max="10511" width="7.44140625" style="35" bestFit="1" customWidth="1"/>
    <col min="10512" max="10512" width="9.88671875" style="35" bestFit="1" customWidth="1"/>
    <col min="10513" max="10752" width="8.88671875" style="35"/>
    <col min="10753" max="10753" width="20.6640625" style="35" bestFit="1" customWidth="1"/>
    <col min="10754" max="10755" width="5.6640625" style="35" bestFit="1" customWidth="1"/>
    <col min="10756" max="10756" width="7.44140625" style="35" bestFit="1" customWidth="1"/>
    <col min="10757" max="10757" width="9.88671875" style="35" bestFit="1" customWidth="1"/>
    <col min="10758" max="10758" width="7.44140625" style="35" bestFit="1" customWidth="1"/>
    <col min="10759" max="10759" width="9.88671875" style="35" bestFit="1" customWidth="1"/>
    <col min="10760" max="10760" width="7.44140625" style="35" bestFit="1" customWidth="1"/>
    <col min="10761" max="10761" width="9.88671875" style="35" bestFit="1" customWidth="1"/>
    <col min="10762" max="10762" width="5.33203125" style="35" bestFit="1" customWidth="1"/>
    <col min="10763" max="10763" width="7.44140625" style="35" bestFit="1" customWidth="1"/>
    <col min="10764" max="10764" width="9.88671875" style="35" bestFit="1" customWidth="1"/>
    <col min="10765" max="10765" width="7.44140625" style="35" bestFit="1" customWidth="1"/>
    <col min="10766" max="10766" width="9.88671875" style="35" bestFit="1" customWidth="1"/>
    <col min="10767" max="10767" width="7.44140625" style="35" bestFit="1" customWidth="1"/>
    <col min="10768" max="10768" width="9.88671875" style="35" bestFit="1" customWidth="1"/>
    <col min="10769" max="11008" width="8.88671875" style="35"/>
    <col min="11009" max="11009" width="20.6640625" style="35" bestFit="1" customWidth="1"/>
    <col min="11010" max="11011" width="5.6640625" style="35" bestFit="1" customWidth="1"/>
    <col min="11012" max="11012" width="7.44140625" style="35" bestFit="1" customWidth="1"/>
    <col min="11013" max="11013" width="9.88671875" style="35" bestFit="1" customWidth="1"/>
    <col min="11014" max="11014" width="7.44140625" style="35" bestFit="1" customWidth="1"/>
    <col min="11015" max="11015" width="9.88671875" style="35" bestFit="1" customWidth="1"/>
    <col min="11016" max="11016" width="7.44140625" style="35" bestFit="1" customWidth="1"/>
    <col min="11017" max="11017" width="9.88671875" style="35" bestFit="1" customWidth="1"/>
    <col min="11018" max="11018" width="5.33203125" style="35" bestFit="1" customWidth="1"/>
    <col min="11019" max="11019" width="7.44140625" style="35" bestFit="1" customWidth="1"/>
    <col min="11020" max="11020" width="9.88671875" style="35" bestFit="1" customWidth="1"/>
    <col min="11021" max="11021" width="7.44140625" style="35" bestFit="1" customWidth="1"/>
    <col min="11022" max="11022" width="9.88671875" style="35" bestFit="1" customWidth="1"/>
    <col min="11023" max="11023" width="7.44140625" style="35" bestFit="1" customWidth="1"/>
    <col min="11024" max="11024" width="9.88671875" style="35" bestFit="1" customWidth="1"/>
    <col min="11025" max="11264" width="8.88671875" style="35"/>
    <col min="11265" max="11265" width="20.6640625" style="35" bestFit="1" customWidth="1"/>
    <col min="11266" max="11267" width="5.6640625" style="35" bestFit="1" customWidth="1"/>
    <col min="11268" max="11268" width="7.44140625" style="35" bestFit="1" customWidth="1"/>
    <col min="11269" max="11269" width="9.88671875" style="35" bestFit="1" customWidth="1"/>
    <col min="11270" max="11270" width="7.44140625" style="35" bestFit="1" customWidth="1"/>
    <col min="11271" max="11271" width="9.88671875" style="35" bestFit="1" customWidth="1"/>
    <col min="11272" max="11272" width="7.44140625" style="35" bestFit="1" customWidth="1"/>
    <col min="11273" max="11273" width="9.88671875" style="35" bestFit="1" customWidth="1"/>
    <col min="11274" max="11274" width="5.33203125" style="35" bestFit="1" customWidth="1"/>
    <col min="11275" max="11275" width="7.44140625" style="35" bestFit="1" customWidth="1"/>
    <col min="11276" max="11276" width="9.88671875" style="35" bestFit="1" customWidth="1"/>
    <col min="11277" max="11277" width="7.44140625" style="35" bestFit="1" customWidth="1"/>
    <col min="11278" max="11278" width="9.88671875" style="35" bestFit="1" customWidth="1"/>
    <col min="11279" max="11279" width="7.44140625" style="35" bestFit="1" customWidth="1"/>
    <col min="11280" max="11280" width="9.88671875" style="35" bestFit="1" customWidth="1"/>
    <col min="11281" max="11520" width="8.88671875" style="35"/>
    <col min="11521" max="11521" width="20.6640625" style="35" bestFit="1" customWidth="1"/>
    <col min="11522" max="11523" width="5.6640625" style="35" bestFit="1" customWidth="1"/>
    <col min="11524" max="11524" width="7.44140625" style="35" bestFit="1" customWidth="1"/>
    <col min="11525" max="11525" width="9.88671875" style="35" bestFit="1" customWidth="1"/>
    <col min="11526" max="11526" width="7.44140625" style="35" bestFit="1" customWidth="1"/>
    <col min="11527" max="11527" width="9.88671875" style="35" bestFit="1" customWidth="1"/>
    <col min="11528" max="11528" width="7.44140625" style="35" bestFit="1" customWidth="1"/>
    <col min="11529" max="11529" width="9.88671875" style="35" bestFit="1" customWidth="1"/>
    <col min="11530" max="11530" width="5.33203125" style="35" bestFit="1" customWidth="1"/>
    <col min="11531" max="11531" width="7.44140625" style="35" bestFit="1" customWidth="1"/>
    <col min="11532" max="11532" width="9.88671875" style="35" bestFit="1" customWidth="1"/>
    <col min="11533" max="11533" width="7.44140625" style="35" bestFit="1" customWidth="1"/>
    <col min="11534" max="11534" width="9.88671875" style="35" bestFit="1" customWidth="1"/>
    <col min="11535" max="11535" width="7.44140625" style="35" bestFit="1" customWidth="1"/>
    <col min="11536" max="11536" width="9.88671875" style="35" bestFit="1" customWidth="1"/>
    <col min="11537" max="11776" width="8.88671875" style="35"/>
    <col min="11777" max="11777" width="20.6640625" style="35" bestFit="1" customWidth="1"/>
    <col min="11778" max="11779" width="5.6640625" style="35" bestFit="1" customWidth="1"/>
    <col min="11780" max="11780" width="7.44140625" style="35" bestFit="1" customWidth="1"/>
    <col min="11781" max="11781" width="9.88671875" style="35" bestFit="1" customWidth="1"/>
    <col min="11782" max="11782" width="7.44140625" style="35" bestFit="1" customWidth="1"/>
    <col min="11783" max="11783" width="9.88671875" style="35" bestFit="1" customWidth="1"/>
    <col min="11784" max="11784" width="7.44140625" style="35" bestFit="1" customWidth="1"/>
    <col min="11785" max="11785" width="9.88671875" style="35" bestFit="1" customWidth="1"/>
    <col min="11786" max="11786" width="5.33203125" style="35" bestFit="1" customWidth="1"/>
    <col min="11787" max="11787" width="7.44140625" style="35" bestFit="1" customWidth="1"/>
    <col min="11788" max="11788" width="9.88671875" style="35" bestFit="1" customWidth="1"/>
    <col min="11789" max="11789" width="7.44140625" style="35" bestFit="1" customWidth="1"/>
    <col min="11790" max="11790" width="9.88671875" style="35" bestFit="1" customWidth="1"/>
    <col min="11791" max="11791" width="7.44140625" style="35" bestFit="1" customWidth="1"/>
    <col min="11792" max="11792" width="9.88671875" style="35" bestFit="1" customWidth="1"/>
    <col min="11793" max="12032" width="8.88671875" style="35"/>
    <col min="12033" max="12033" width="20.6640625" style="35" bestFit="1" customWidth="1"/>
    <col min="12034" max="12035" width="5.6640625" style="35" bestFit="1" customWidth="1"/>
    <col min="12036" max="12036" width="7.44140625" style="35" bestFit="1" customWidth="1"/>
    <col min="12037" max="12037" width="9.88671875" style="35" bestFit="1" customWidth="1"/>
    <col min="12038" max="12038" width="7.44140625" style="35" bestFit="1" customWidth="1"/>
    <col min="12039" max="12039" width="9.88671875" style="35" bestFit="1" customWidth="1"/>
    <col min="12040" max="12040" width="7.44140625" style="35" bestFit="1" customWidth="1"/>
    <col min="12041" max="12041" width="9.88671875" style="35" bestFit="1" customWidth="1"/>
    <col min="12042" max="12042" width="5.33203125" style="35" bestFit="1" customWidth="1"/>
    <col min="12043" max="12043" width="7.44140625" style="35" bestFit="1" customWidth="1"/>
    <col min="12044" max="12044" width="9.88671875" style="35" bestFit="1" customWidth="1"/>
    <col min="12045" max="12045" width="7.44140625" style="35" bestFit="1" customWidth="1"/>
    <col min="12046" max="12046" width="9.88671875" style="35" bestFit="1" customWidth="1"/>
    <col min="12047" max="12047" width="7.44140625" style="35" bestFit="1" customWidth="1"/>
    <col min="12048" max="12048" width="9.88671875" style="35" bestFit="1" customWidth="1"/>
    <col min="12049" max="12288" width="8.88671875" style="35"/>
    <col min="12289" max="12289" width="20.6640625" style="35" bestFit="1" customWidth="1"/>
    <col min="12290" max="12291" width="5.6640625" style="35" bestFit="1" customWidth="1"/>
    <col min="12292" max="12292" width="7.44140625" style="35" bestFit="1" customWidth="1"/>
    <col min="12293" max="12293" width="9.88671875" style="35" bestFit="1" customWidth="1"/>
    <col min="12294" max="12294" width="7.44140625" style="35" bestFit="1" customWidth="1"/>
    <col min="12295" max="12295" width="9.88671875" style="35" bestFit="1" customWidth="1"/>
    <col min="12296" max="12296" width="7.44140625" style="35" bestFit="1" customWidth="1"/>
    <col min="12297" max="12297" width="9.88671875" style="35" bestFit="1" customWidth="1"/>
    <col min="12298" max="12298" width="5.33203125" style="35" bestFit="1" customWidth="1"/>
    <col min="12299" max="12299" width="7.44140625" style="35" bestFit="1" customWidth="1"/>
    <col min="12300" max="12300" width="9.88671875" style="35" bestFit="1" customWidth="1"/>
    <col min="12301" max="12301" width="7.44140625" style="35" bestFit="1" customWidth="1"/>
    <col min="12302" max="12302" width="9.88671875" style="35" bestFit="1" customWidth="1"/>
    <col min="12303" max="12303" width="7.44140625" style="35" bestFit="1" customWidth="1"/>
    <col min="12304" max="12304" width="9.88671875" style="35" bestFit="1" customWidth="1"/>
    <col min="12305" max="12544" width="8.88671875" style="35"/>
    <col min="12545" max="12545" width="20.6640625" style="35" bestFit="1" customWidth="1"/>
    <col min="12546" max="12547" width="5.6640625" style="35" bestFit="1" customWidth="1"/>
    <col min="12548" max="12548" width="7.44140625" style="35" bestFit="1" customWidth="1"/>
    <col min="12549" max="12549" width="9.88671875" style="35" bestFit="1" customWidth="1"/>
    <col min="12550" max="12550" width="7.44140625" style="35" bestFit="1" customWidth="1"/>
    <col min="12551" max="12551" width="9.88671875" style="35" bestFit="1" customWidth="1"/>
    <col min="12552" max="12552" width="7.44140625" style="35" bestFit="1" customWidth="1"/>
    <col min="12553" max="12553" width="9.88671875" style="35" bestFit="1" customWidth="1"/>
    <col min="12554" max="12554" width="5.33203125" style="35" bestFit="1" customWidth="1"/>
    <col min="12555" max="12555" width="7.44140625" style="35" bestFit="1" customWidth="1"/>
    <col min="12556" max="12556" width="9.88671875" style="35" bestFit="1" customWidth="1"/>
    <col min="12557" max="12557" width="7.44140625" style="35" bestFit="1" customWidth="1"/>
    <col min="12558" max="12558" width="9.88671875" style="35" bestFit="1" customWidth="1"/>
    <col min="12559" max="12559" width="7.44140625" style="35" bestFit="1" customWidth="1"/>
    <col min="12560" max="12560" width="9.88671875" style="35" bestFit="1" customWidth="1"/>
    <col min="12561" max="12800" width="8.88671875" style="35"/>
    <col min="12801" max="12801" width="20.6640625" style="35" bestFit="1" customWidth="1"/>
    <col min="12802" max="12803" width="5.6640625" style="35" bestFit="1" customWidth="1"/>
    <col min="12804" max="12804" width="7.44140625" style="35" bestFit="1" customWidth="1"/>
    <col min="12805" max="12805" width="9.88671875" style="35" bestFit="1" customWidth="1"/>
    <col min="12806" max="12806" width="7.44140625" style="35" bestFit="1" customWidth="1"/>
    <col min="12807" max="12807" width="9.88671875" style="35" bestFit="1" customWidth="1"/>
    <col min="12808" max="12808" width="7.44140625" style="35" bestFit="1" customWidth="1"/>
    <col min="12809" max="12809" width="9.88671875" style="35" bestFit="1" customWidth="1"/>
    <col min="12810" max="12810" width="5.33203125" style="35" bestFit="1" customWidth="1"/>
    <col min="12811" max="12811" width="7.44140625" style="35" bestFit="1" customWidth="1"/>
    <col min="12812" max="12812" width="9.88671875" style="35" bestFit="1" customWidth="1"/>
    <col min="12813" max="12813" width="7.44140625" style="35" bestFit="1" customWidth="1"/>
    <col min="12814" max="12814" width="9.88671875" style="35" bestFit="1" customWidth="1"/>
    <col min="12815" max="12815" width="7.44140625" style="35" bestFit="1" customWidth="1"/>
    <col min="12816" max="12816" width="9.88671875" style="35" bestFit="1" customWidth="1"/>
    <col min="12817" max="13056" width="8.88671875" style="35"/>
    <col min="13057" max="13057" width="20.6640625" style="35" bestFit="1" customWidth="1"/>
    <col min="13058" max="13059" width="5.6640625" style="35" bestFit="1" customWidth="1"/>
    <col min="13060" max="13060" width="7.44140625" style="35" bestFit="1" customWidth="1"/>
    <col min="13061" max="13061" width="9.88671875" style="35" bestFit="1" customWidth="1"/>
    <col min="13062" max="13062" width="7.44140625" style="35" bestFit="1" customWidth="1"/>
    <col min="13063" max="13063" width="9.88671875" style="35" bestFit="1" customWidth="1"/>
    <col min="13064" max="13064" width="7.44140625" style="35" bestFit="1" customWidth="1"/>
    <col min="13065" max="13065" width="9.88671875" style="35" bestFit="1" customWidth="1"/>
    <col min="13066" max="13066" width="5.33203125" style="35" bestFit="1" customWidth="1"/>
    <col min="13067" max="13067" width="7.44140625" style="35" bestFit="1" customWidth="1"/>
    <col min="13068" max="13068" width="9.88671875" style="35" bestFit="1" customWidth="1"/>
    <col min="13069" max="13069" width="7.44140625" style="35" bestFit="1" customWidth="1"/>
    <col min="13070" max="13070" width="9.88671875" style="35" bestFit="1" customWidth="1"/>
    <col min="13071" max="13071" width="7.44140625" style="35" bestFit="1" customWidth="1"/>
    <col min="13072" max="13072" width="9.88671875" style="35" bestFit="1" customWidth="1"/>
    <col min="13073" max="13312" width="8.88671875" style="35"/>
    <col min="13313" max="13313" width="20.6640625" style="35" bestFit="1" customWidth="1"/>
    <col min="13314" max="13315" width="5.6640625" style="35" bestFit="1" customWidth="1"/>
    <col min="13316" max="13316" width="7.44140625" style="35" bestFit="1" customWidth="1"/>
    <col min="13317" max="13317" width="9.88671875" style="35" bestFit="1" customWidth="1"/>
    <col min="13318" max="13318" width="7.44140625" style="35" bestFit="1" customWidth="1"/>
    <col min="13319" max="13319" width="9.88671875" style="35" bestFit="1" customWidth="1"/>
    <col min="13320" max="13320" width="7.44140625" style="35" bestFit="1" customWidth="1"/>
    <col min="13321" max="13321" width="9.88671875" style="35" bestFit="1" customWidth="1"/>
    <col min="13322" max="13322" width="5.33203125" style="35" bestFit="1" customWidth="1"/>
    <col min="13323" max="13323" width="7.44140625" style="35" bestFit="1" customWidth="1"/>
    <col min="13324" max="13324" width="9.88671875" style="35" bestFit="1" customWidth="1"/>
    <col min="13325" max="13325" width="7.44140625" style="35" bestFit="1" customWidth="1"/>
    <col min="13326" max="13326" width="9.88671875" style="35" bestFit="1" customWidth="1"/>
    <col min="13327" max="13327" width="7.44140625" style="35" bestFit="1" customWidth="1"/>
    <col min="13328" max="13328" width="9.88671875" style="35" bestFit="1" customWidth="1"/>
    <col min="13329" max="13568" width="8.88671875" style="35"/>
    <col min="13569" max="13569" width="20.6640625" style="35" bestFit="1" customWidth="1"/>
    <col min="13570" max="13571" width="5.6640625" style="35" bestFit="1" customWidth="1"/>
    <col min="13572" max="13572" width="7.44140625" style="35" bestFit="1" customWidth="1"/>
    <col min="13573" max="13573" width="9.88671875" style="35" bestFit="1" customWidth="1"/>
    <col min="13574" max="13574" width="7.44140625" style="35" bestFit="1" customWidth="1"/>
    <col min="13575" max="13575" width="9.88671875" style="35" bestFit="1" customWidth="1"/>
    <col min="13576" max="13576" width="7.44140625" style="35" bestFit="1" customWidth="1"/>
    <col min="13577" max="13577" width="9.88671875" style="35" bestFit="1" customWidth="1"/>
    <col min="13578" max="13578" width="5.33203125" style="35" bestFit="1" customWidth="1"/>
    <col min="13579" max="13579" width="7.44140625" style="35" bestFit="1" customWidth="1"/>
    <col min="13580" max="13580" width="9.88671875" style="35" bestFit="1" customWidth="1"/>
    <col min="13581" max="13581" width="7.44140625" style="35" bestFit="1" customWidth="1"/>
    <col min="13582" max="13582" width="9.88671875" style="35" bestFit="1" customWidth="1"/>
    <col min="13583" max="13583" width="7.44140625" style="35" bestFit="1" customWidth="1"/>
    <col min="13584" max="13584" width="9.88671875" style="35" bestFit="1" customWidth="1"/>
    <col min="13585" max="13824" width="8.88671875" style="35"/>
    <col min="13825" max="13825" width="20.6640625" style="35" bestFit="1" customWidth="1"/>
    <col min="13826" max="13827" width="5.6640625" style="35" bestFit="1" customWidth="1"/>
    <col min="13828" max="13828" width="7.44140625" style="35" bestFit="1" customWidth="1"/>
    <col min="13829" max="13829" width="9.88671875" style="35" bestFit="1" customWidth="1"/>
    <col min="13830" max="13830" width="7.44140625" style="35" bestFit="1" customWidth="1"/>
    <col min="13831" max="13831" width="9.88671875" style="35" bestFit="1" customWidth="1"/>
    <col min="13832" max="13832" width="7.44140625" style="35" bestFit="1" customWidth="1"/>
    <col min="13833" max="13833" width="9.88671875" style="35" bestFit="1" customWidth="1"/>
    <col min="13834" max="13834" width="5.33203125" style="35" bestFit="1" customWidth="1"/>
    <col min="13835" max="13835" width="7.44140625" style="35" bestFit="1" customWidth="1"/>
    <col min="13836" max="13836" width="9.88671875" style="35" bestFit="1" customWidth="1"/>
    <col min="13837" max="13837" width="7.44140625" style="35" bestFit="1" customWidth="1"/>
    <col min="13838" max="13838" width="9.88671875" style="35" bestFit="1" customWidth="1"/>
    <col min="13839" max="13839" width="7.44140625" style="35" bestFit="1" customWidth="1"/>
    <col min="13840" max="13840" width="9.88671875" style="35" bestFit="1" customWidth="1"/>
    <col min="13841" max="14080" width="8.88671875" style="35"/>
    <col min="14081" max="14081" width="20.6640625" style="35" bestFit="1" customWidth="1"/>
    <col min="14082" max="14083" width="5.6640625" style="35" bestFit="1" customWidth="1"/>
    <col min="14084" max="14084" width="7.44140625" style="35" bestFit="1" customWidth="1"/>
    <col min="14085" max="14085" width="9.88671875" style="35" bestFit="1" customWidth="1"/>
    <col min="14086" max="14086" width="7.44140625" style="35" bestFit="1" customWidth="1"/>
    <col min="14087" max="14087" width="9.88671875" style="35" bestFit="1" customWidth="1"/>
    <col min="14088" max="14088" width="7.44140625" style="35" bestFit="1" customWidth="1"/>
    <col min="14089" max="14089" width="9.88671875" style="35" bestFit="1" customWidth="1"/>
    <col min="14090" max="14090" width="5.33203125" style="35" bestFit="1" customWidth="1"/>
    <col min="14091" max="14091" width="7.44140625" style="35" bestFit="1" customWidth="1"/>
    <col min="14092" max="14092" width="9.88671875" style="35" bestFit="1" customWidth="1"/>
    <col min="14093" max="14093" width="7.44140625" style="35" bestFit="1" customWidth="1"/>
    <col min="14094" max="14094" width="9.88671875" style="35" bestFit="1" customWidth="1"/>
    <col min="14095" max="14095" width="7.44140625" style="35" bestFit="1" customWidth="1"/>
    <col min="14096" max="14096" width="9.88671875" style="35" bestFit="1" customWidth="1"/>
    <col min="14097" max="14336" width="8.88671875" style="35"/>
    <col min="14337" max="14337" width="20.6640625" style="35" bestFit="1" customWidth="1"/>
    <col min="14338" max="14339" width="5.6640625" style="35" bestFit="1" customWidth="1"/>
    <col min="14340" max="14340" width="7.44140625" style="35" bestFit="1" customWidth="1"/>
    <col min="14341" max="14341" width="9.88671875" style="35" bestFit="1" customWidth="1"/>
    <col min="14342" max="14342" width="7.44140625" style="35" bestFit="1" customWidth="1"/>
    <col min="14343" max="14343" width="9.88671875" style="35" bestFit="1" customWidth="1"/>
    <col min="14344" max="14344" width="7.44140625" style="35" bestFit="1" customWidth="1"/>
    <col min="14345" max="14345" width="9.88671875" style="35" bestFit="1" customWidth="1"/>
    <col min="14346" max="14346" width="5.33203125" style="35" bestFit="1" customWidth="1"/>
    <col min="14347" max="14347" width="7.44140625" style="35" bestFit="1" customWidth="1"/>
    <col min="14348" max="14348" width="9.88671875" style="35" bestFit="1" customWidth="1"/>
    <col min="14349" max="14349" width="7.44140625" style="35" bestFit="1" customWidth="1"/>
    <col min="14350" max="14350" width="9.88671875" style="35" bestFit="1" customWidth="1"/>
    <col min="14351" max="14351" width="7.44140625" style="35" bestFit="1" customWidth="1"/>
    <col min="14352" max="14352" width="9.88671875" style="35" bestFit="1" customWidth="1"/>
    <col min="14353" max="14592" width="8.88671875" style="35"/>
    <col min="14593" max="14593" width="20.6640625" style="35" bestFit="1" customWidth="1"/>
    <col min="14594" max="14595" width="5.6640625" style="35" bestFit="1" customWidth="1"/>
    <col min="14596" max="14596" width="7.44140625" style="35" bestFit="1" customWidth="1"/>
    <col min="14597" max="14597" width="9.88671875" style="35" bestFit="1" customWidth="1"/>
    <col min="14598" max="14598" width="7.44140625" style="35" bestFit="1" customWidth="1"/>
    <col min="14599" max="14599" width="9.88671875" style="35" bestFit="1" customWidth="1"/>
    <col min="14600" max="14600" width="7.44140625" style="35" bestFit="1" customWidth="1"/>
    <col min="14601" max="14601" width="9.88671875" style="35" bestFit="1" customWidth="1"/>
    <col min="14602" max="14602" width="5.33203125" style="35" bestFit="1" customWidth="1"/>
    <col min="14603" max="14603" width="7.44140625" style="35" bestFit="1" customWidth="1"/>
    <col min="14604" max="14604" width="9.88671875" style="35" bestFit="1" customWidth="1"/>
    <col min="14605" max="14605" width="7.44140625" style="35" bestFit="1" customWidth="1"/>
    <col min="14606" max="14606" width="9.88671875" style="35" bestFit="1" customWidth="1"/>
    <col min="14607" max="14607" width="7.44140625" style="35" bestFit="1" customWidth="1"/>
    <col min="14608" max="14608" width="9.88671875" style="35" bestFit="1" customWidth="1"/>
    <col min="14609" max="14848" width="8.88671875" style="35"/>
    <col min="14849" max="14849" width="20.6640625" style="35" bestFit="1" customWidth="1"/>
    <col min="14850" max="14851" width="5.6640625" style="35" bestFit="1" customWidth="1"/>
    <col min="14852" max="14852" width="7.44140625" style="35" bestFit="1" customWidth="1"/>
    <col min="14853" max="14853" width="9.88671875" style="35" bestFit="1" customWidth="1"/>
    <col min="14854" max="14854" width="7.44140625" style="35" bestFit="1" customWidth="1"/>
    <col min="14855" max="14855" width="9.88671875" style="35" bestFit="1" customWidth="1"/>
    <col min="14856" max="14856" width="7.44140625" style="35" bestFit="1" customWidth="1"/>
    <col min="14857" max="14857" width="9.88671875" style="35" bestFit="1" customWidth="1"/>
    <col min="14858" max="14858" width="5.33203125" style="35" bestFit="1" customWidth="1"/>
    <col min="14859" max="14859" width="7.44140625" style="35" bestFit="1" customWidth="1"/>
    <col min="14860" max="14860" width="9.88671875" style="35" bestFit="1" customWidth="1"/>
    <col min="14861" max="14861" width="7.44140625" style="35" bestFit="1" customWidth="1"/>
    <col min="14862" max="14862" width="9.88671875" style="35" bestFit="1" customWidth="1"/>
    <col min="14863" max="14863" width="7.44140625" style="35" bestFit="1" customWidth="1"/>
    <col min="14864" max="14864" width="9.88671875" style="35" bestFit="1" customWidth="1"/>
    <col min="14865" max="15104" width="8.88671875" style="35"/>
    <col min="15105" max="15105" width="20.6640625" style="35" bestFit="1" customWidth="1"/>
    <col min="15106" max="15107" width="5.6640625" style="35" bestFit="1" customWidth="1"/>
    <col min="15108" max="15108" width="7.44140625" style="35" bestFit="1" customWidth="1"/>
    <col min="15109" max="15109" width="9.88671875" style="35" bestFit="1" customWidth="1"/>
    <col min="15110" max="15110" width="7.44140625" style="35" bestFit="1" customWidth="1"/>
    <col min="15111" max="15111" width="9.88671875" style="35" bestFit="1" customWidth="1"/>
    <col min="15112" max="15112" width="7.44140625" style="35" bestFit="1" customWidth="1"/>
    <col min="15113" max="15113" width="9.88671875" style="35" bestFit="1" customWidth="1"/>
    <col min="15114" max="15114" width="5.33203125" style="35" bestFit="1" customWidth="1"/>
    <col min="15115" max="15115" width="7.44140625" style="35" bestFit="1" customWidth="1"/>
    <col min="15116" max="15116" width="9.88671875" style="35" bestFit="1" customWidth="1"/>
    <col min="15117" max="15117" width="7.44140625" style="35" bestFit="1" customWidth="1"/>
    <col min="15118" max="15118" width="9.88671875" style="35" bestFit="1" customWidth="1"/>
    <col min="15119" max="15119" width="7.44140625" style="35" bestFit="1" customWidth="1"/>
    <col min="15120" max="15120" width="9.88671875" style="35" bestFit="1" customWidth="1"/>
    <col min="15121" max="15360" width="8.88671875" style="35"/>
    <col min="15361" max="15361" width="20.6640625" style="35" bestFit="1" customWidth="1"/>
    <col min="15362" max="15363" width="5.6640625" style="35" bestFit="1" customWidth="1"/>
    <col min="15364" max="15364" width="7.44140625" style="35" bestFit="1" customWidth="1"/>
    <col min="15365" max="15365" width="9.88671875" style="35" bestFit="1" customWidth="1"/>
    <col min="15366" max="15366" width="7.44140625" style="35" bestFit="1" customWidth="1"/>
    <col min="15367" max="15367" width="9.88671875" style="35" bestFit="1" customWidth="1"/>
    <col min="15368" max="15368" width="7.44140625" style="35" bestFit="1" customWidth="1"/>
    <col min="15369" max="15369" width="9.88671875" style="35" bestFit="1" customWidth="1"/>
    <col min="15370" max="15370" width="5.33203125" style="35" bestFit="1" customWidth="1"/>
    <col min="15371" max="15371" width="7.44140625" style="35" bestFit="1" customWidth="1"/>
    <col min="15372" max="15372" width="9.88671875" style="35" bestFit="1" customWidth="1"/>
    <col min="15373" max="15373" width="7.44140625" style="35" bestFit="1" customWidth="1"/>
    <col min="15374" max="15374" width="9.88671875" style="35" bestFit="1" customWidth="1"/>
    <col min="15375" max="15375" width="7.44140625" style="35" bestFit="1" customWidth="1"/>
    <col min="15376" max="15376" width="9.88671875" style="35" bestFit="1" customWidth="1"/>
    <col min="15377" max="15616" width="8.88671875" style="35"/>
    <col min="15617" max="15617" width="20.6640625" style="35" bestFit="1" customWidth="1"/>
    <col min="15618" max="15619" width="5.6640625" style="35" bestFit="1" customWidth="1"/>
    <col min="15620" max="15620" width="7.44140625" style="35" bestFit="1" customWidth="1"/>
    <col min="15621" max="15621" width="9.88671875" style="35" bestFit="1" customWidth="1"/>
    <col min="15622" max="15622" width="7.44140625" style="35" bestFit="1" customWidth="1"/>
    <col min="15623" max="15623" width="9.88671875" style="35" bestFit="1" customWidth="1"/>
    <col min="15624" max="15624" width="7.44140625" style="35" bestFit="1" customWidth="1"/>
    <col min="15625" max="15625" width="9.88671875" style="35" bestFit="1" customWidth="1"/>
    <col min="15626" max="15626" width="5.33203125" style="35" bestFit="1" customWidth="1"/>
    <col min="15627" max="15627" width="7.44140625" style="35" bestFit="1" customWidth="1"/>
    <col min="15628" max="15628" width="9.88671875" style="35" bestFit="1" customWidth="1"/>
    <col min="15629" max="15629" width="7.44140625" style="35" bestFit="1" customWidth="1"/>
    <col min="15630" max="15630" width="9.88671875" style="35" bestFit="1" customWidth="1"/>
    <col min="15631" max="15631" width="7.44140625" style="35" bestFit="1" customWidth="1"/>
    <col min="15632" max="15632" width="9.88671875" style="35" bestFit="1" customWidth="1"/>
    <col min="15633" max="15872" width="8.88671875" style="35"/>
    <col min="15873" max="15873" width="20.6640625" style="35" bestFit="1" customWidth="1"/>
    <col min="15874" max="15875" width="5.6640625" style="35" bestFit="1" customWidth="1"/>
    <col min="15876" max="15876" width="7.44140625" style="35" bestFit="1" customWidth="1"/>
    <col min="15877" max="15877" width="9.88671875" style="35" bestFit="1" customWidth="1"/>
    <col min="15878" max="15878" width="7.44140625" style="35" bestFit="1" customWidth="1"/>
    <col min="15879" max="15879" width="9.88671875" style="35" bestFit="1" customWidth="1"/>
    <col min="15880" max="15880" width="7.44140625" style="35" bestFit="1" customWidth="1"/>
    <col min="15881" max="15881" width="9.88671875" style="35" bestFit="1" customWidth="1"/>
    <col min="15882" max="15882" width="5.33203125" style="35" bestFit="1" customWidth="1"/>
    <col min="15883" max="15883" width="7.44140625" style="35" bestFit="1" customWidth="1"/>
    <col min="15884" max="15884" width="9.88671875" style="35" bestFit="1" customWidth="1"/>
    <col min="15885" max="15885" width="7.44140625" style="35" bestFit="1" customWidth="1"/>
    <col min="15886" max="15886" width="9.88671875" style="35" bestFit="1" customWidth="1"/>
    <col min="15887" max="15887" width="7.44140625" style="35" bestFit="1" customWidth="1"/>
    <col min="15888" max="15888" width="9.88671875" style="35" bestFit="1" customWidth="1"/>
    <col min="15889" max="16128" width="8.88671875" style="35"/>
    <col min="16129" max="16129" width="20.6640625" style="35" bestFit="1" customWidth="1"/>
    <col min="16130" max="16131" width="5.6640625" style="35" bestFit="1" customWidth="1"/>
    <col min="16132" max="16132" width="7.44140625" style="35" bestFit="1" customWidth="1"/>
    <col min="16133" max="16133" width="9.88671875" style="35" bestFit="1" customWidth="1"/>
    <col min="16134" max="16134" width="7.44140625" style="35" bestFit="1" customWidth="1"/>
    <col min="16135" max="16135" width="9.88671875" style="35" bestFit="1" customWidth="1"/>
    <col min="16136" max="16136" width="7.44140625" style="35" bestFit="1" customWidth="1"/>
    <col min="16137" max="16137" width="9.88671875" style="35" bestFit="1" customWidth="1"/>
    <col min="16138" max="16138" width="5.33203125" style="35" bestFit="1" customWidth="1"/>
    <col min="16139" max="16139" width="7.44140625" style="35" bestFit="1" customWidth="1"/>
    <col min="16140" max="16140" width="9.88671875" style="35" bestFit="1" customWidth="1"/>
    <col min="16141" max="16141" width="7.44140625" style="35" bestFit="1" customWidth="1"/>
    <col min="16142" max="16142" width="9.88671875" style="35" bestFit="1" customWidth="1"/>
    <col min="16143" max="16143" width="7.44140625" style="35" bestFit="1" customWidth="1"/>
    <col min="16144" max="16144" width="9.88671875" style="35" bestFit="1" customWidth="1"/>
    <col min="16145" max="16384" width="8.88671875" style="35"/>
  </cols>
  <sheetData>
    <row r="1" spans="1:16">
      <c r="A1" s="1458" t="s">
        <v>5207</v>
      </c>
    </row>
    <row r="2" spans="1:16" ht="17.399999999999999">
      <c r="A2" s="295" t="s">
        <v>1593</v>
      </c>
      <c r="B2" s="1685" t="s">
        <v>1592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</row>
    <row r="3" spans="1:16" ht="18" thickBot="1">
      <c r="A3" s="427"/>
      <c r="B3" s="1684" t="s">
        <v>4157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</row>
    <row r="4" spans="1:16">
      <c r="A4" s="468"/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</row>
    <row r="5" spans="1:16" ht="13.8" thickBot="1">
      <c r="A5" s="457"/>
      <c r="B5" s="1694" t="s">
        <v>1466</v>
      </c>
      <c r="C5" s="1694"/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</row>
    <row r="6" spans="1:16" ht="13.8" thickBot="1">
      <c r="A6" s="457"/>
      <c r="B6" s="460"/>
      <c r="C6" s="1696" t="s">
        <v>1591</v>
      </c>
      <c r="D6" s="1696"/>
      <c r="E6" s="1696"/>
      <c r="F6" s="1696"/>
      <c r="G6" s="1696"/>
      <c r="H6" s="1696"/>
      <c r="I6" s="1696"/>
      <c r="J6" s="1696"/>
      <c r="K6" s="1696"/>
      <c r="L6" s="1696"/>
      <c r="M6" s="1696"/>
      <c r="N6" s="1696"/>
      <c r="O6" s="1696"/>
      <c r="P6" s="1696"/>
    </row>
    <row r="7" spans="1:16" ht="13.8" thickBot="1">
      <c r="A7" s="458" t="s">
        <v>1590</v>
      </c>
      <c r="B7" s="459"/>
      <c r="C7" s="1695" t="s">
        <v>1585</v>
      </c>
      <c r="D7" s="1695"/>
      <c r="E7" s="1695"/>
      <c r="F7" s="1695"/>
      <c r="G7" s="1695"/>
      <c r="H7" s="1695"/>
      <c r="I7" s="1695"/>
      <c r="J7" s="1695"/>
      <c r="K7" s="1695"/>
      <c r="L7" s="1695"/>
      <c r="M7" s="1695"/>
      <c r="N7" s="1695"/>
      <c r="O7" s="1695"/>
      <c r="P7" s="1695"/>
    </row>
    <row r="8" spans="1:16" ht="13.8" thickBot="1">
      <c r="A8" s="458" t="s">
        <v>1589</v>
      </c>
      <c r="B8" s="459"/>
      <c r="C8" s="1692" t="s">
        <v>1583</v>
      </c>
      <c r="D8" s="1692"/>
      <c r="E8" s="1692"/>
      <c r="F8" s="1692"/>
      <c r="G8" s="1692"/>
      <c r="H8" s="1692"/>
      <c r="I8" s="1692"/>
      <c r="J8" s="1695" t="s">
        <v>1582</v>
      </c>
      <c r="K8" s="1695"/>
      <c r="L8" s="1695"/>
      <c r="M8" s="1695"/>
      <c r="N8" s="1695"/>
      <c r="O8" s="1693" t="s">
        <v>1535</v>
      </c>
      <c r="P8" s="1693"/>
    </row>
    <row r="9" spans="1:16" ht="13.8" thickBot="1">
      <c r="A9" s="458" t="s">
        <v>1581</v>
      </c>
      <c r="B9" s="459"/>
      <c r="C9" s="1692" t="s">
        <v>4158</v>
      </c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458"/>
      <c r="P9" s="469"/>
    </row>
    <row r="10" spans="1:16" ht="13.8" thickBot="1">
      <c r="A10" s="457"/>
      <c r="B10" s="459"/>
      <c r="C10" s="470"/>
      <c r="D10" s="1692" t="s">
        <v>1580</v>
      </c>
      <c r="E10" s="1692"/>
      <c r="F10" s="1692" t="s">
        <v>1579</v>
      </c>
      <c r="G10" s="1692"/>
      <c r="H10" s="1692" t="s">
        <v>1578</v>
      </c>
      <c r="I10" s="1692"/>
      <c r="J10" s="460"/>
      <c r="K10" s="1695" t="s">
        <v>1579</v>
      </c>
      <c r="L10" s="1695"/>
      <c r="M10" s="1692" t="s">
        <v>1578</v>
      </c>
      <c r="N10" s="1692"/>
      <c r="O10" s="458" t="s">
        <v>87</v>
      </c>
      <c r="P10" s="469" t="s">
        <v>30</v>
      </c>
    </row>
    <row r="11" spans="1:16">
      <c r="A11" s="457"/>
      <c r="B11" s="459"/>
      <c r="C11" s="459" t="s">
        <v>3</v>
      </c>
      <c r="D11" s="461"/>
      <c r="E11" s="460"/>
      <c r="F11" s="461"/>
      <c r="G11" s="460"/>
      <c r="H11" s="461"/>
      <c r="I11" s="460"/>
      <c r="J11" s="459" t="s">
        <v>3</v>
      </c>
      <c r="K11" s="461"/>
      <c r="L11" s="460"/>
      <c r="M11" s="461"/>
      <c r="N11" s="460"/>
      <c r="O11" s="457"/>
      <c r="P11" s="469"/>
    </row>
    <row r="12" spans="1:16" ht="13.8" thickBot="1">
      <c r="A12" s="462"/>
      <c r="B12" s="463" t="s">
        <v>3</v>
      </c>
      <c r="C12" s="463"/>
      <c r="D12" s="464" t="s">
        <v>87</v>
      </c>
      <c r="E12" s="462" t="s">
        <v>30</v>
      </c>
      <c r="F12" s="464" t="s">
        <v>87</v>
      </c>
      <c r="G12" s="462" t="s">
        <v>30</v>
      </c>
      <c r="H12" s="464" t="s">
        <v>87</v>
      </c>
      <c r="I12" s="462" t="s">
        <v>30</v>
      </c>
      <c r="J12" s="463"/>
      <c r="K12" s="464" t="s">
        <v>87</v>
      </c>
      <c r="L12" s="462" t="s">
        <v>30</v>
      </c>
      <c r="M12" s="464" t="s">
        <v>87</v>
      </c>
      <c r="N12" s="462" t="s">
        <v>30</v>
      </c>
      <c r="O12" s="462"/>
      <c r="P12" s="464"/>
    </row>
    <row r="13" spans="1:16">
      <c r="A13" s="303"/>
      <c r="B13" s="429"/>
      <c r="C13" s="429"/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</row>
    <row r="14" spans="1:16">
      <c r="A14" s="298" t="s">
        <v>1</v>
      </c>
      <c r="B14" s="430">
        <v>242005</v>
      </c>
      <c r="C14" s="430">
        <v>241558</v>
      </c>
      <c r="D14" s="430">
        <v>241415</v>
      </c>
      <c r="E14" s="465">
        <v>99.756203384227604</v>
      </c>
      <c r="F14" s="430">
        <v>95</v>
      </c>
      <c r="G14" s="465">
        <v>3.9255387285386668E-2</v>
      </c>
      <c r="H14" s="430">
        <v>48</v>
      </c>
      <c r="I14" s="465">
        <v>1.9834300944195367E-2</v>
      </c>
      <c r="J14" s="430">
        <v>51</v>
      </c>
      <c r="K14" s="430">
        <v>35</v>
      </c>
      <c r="L14" s="465">
        <v>1.4462511105142455E-2</v>
      </c>
      <c r="M14" s="430">
        <v>16</v>
      </c>
      <c r="N14" s="465">
        <v>6.6114336480651232E-3</v>
      </c>
      <c r="O14" s="430">
        <v>326</v>
      </c>
      <c r="P14" s="465">
        <v>0.13470796057932688</v>
      </c>
    </row>
    <row r="15" spans="1:16">
      <c r="A15" s="303"/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</row>
    <row r="16" spans="1:16">
      <c r="A16" s="293" t="s">
        <v>1267</v>
      </c>
      <c r="B16" s="404">
        <v>3504</v>
      </c>
      <c r="C16" s="404">
        <v>3493</v>
      </c>
      <c r="D16" s="404">
        <v>3490</v>
      </c>
      <c r="E16" s="466">
        <v>99.600456621004568</v>
      </c>
      <c r="F16" s="404">
        <v>1</v>
      </c>
      <c r="G16" s="466">
        <v>2.8538812785388126E-2</v>
      </c>
      <c r="H16" s="404">
        <v>2</v>
      </c>
      <c r="I16" s="466">
        <v>5.7077625570776253E-2</v>
      </c>
      <c r="J16" s="404">
        <v>0</v>
      </c>
      <c r="K16" s="404">
        <v>0</v>
      </c>
      <c r="L16" s="466">
        <v>0</v>
      </c>
      <c r="M16" s="404">
        <v>0</v>
      </c>
      <c r="N16" s="466">
        <v>0</v>
      </c>
      <c r="O16" s="404">
        <v>10</v>
      </c>
      <c r="P16" s="466">
        <v>0.28538812785388123</v>
      </c>
    </row>
    <row r="17" spans="1:16">
      <c r="A17" s="294" t="s">
        <v>1380</v>
      </c>
      <c r="B17" s="405">
        <v>3488</v>
      </c>
      <c r="C17" s="405">
        <v>3478</v>
      </c>
      <c r="D17" s="405">
        <v>3475</v>
      </c>
      <c r="E17" s="467">
        <v>99.627293577981646</v>
      </c>
      <c r="F17" s="405">
        <v>1</v>
      </c>
      <c r="G17" s="467">
        <v>2.8669724770642203E-2</v>
      </c>
      <c r="H17" s="405">
        <v>2</v>
      </c>
      <c r="I17" s="467">
        <v>5.7339449541284407E-2</v>
      </c>
      <c r="J17" s="405">
        <v>0</v>
      </c>
      <c r="K17" s="405">
        <v>0</v>
      </c>
      <c r="L17" s="467">
        <v>0</v>
      </c>
      <c r="M17" s="405">
        <v>0</v>
      </c>
      <c r="N17" s="467">
        <v>0</v>
      </c>
      <c r="O17" s="405">
        <v>9</v>
      </c>
      <c r="P17" s="467">
        <v>0.25802752293577985</v>
      </c>
    </row>
    <row r="18" spans="1:16">
      <c r="A18" s="294" t="s">
        <v>1379</v>
      </c>
      <c r="B18" s="405">
        <v>16</v>
      </c>
      <c r="C18" s="405">
        <v>15</v>
      </c>
      <c r="D18" s="405">
        <v>15</v>
      </c>
      <c r="E18" s="467">
        <v>93.75</v>
      </c>
      <c r="F18" s="405">
        <v>0</v>
      </c>
      <c r="G18" s="467">
        <v>0</v>
      </c>
      <c r="H18" s="405">
        <v>0</v>
      </c>
      <c r="I18" s="467">
        <v>0</v>
      </c>
      <c r="J18" s="405">
        <v>0</v>
      </c>
      <c r="K18" s="405">
        <v>0</v>
      </c>
      <c r="L18" s="467">
        <v>0</v>
      </c>
      <c r="M18" s="405">
        <v>0</v>
      </c>
      <c r="N18" s="467">
        <v>0</v>
      </c>
      <c r="O18" s="405">
        <v>1</v>
      </c>
      <c r="P18" s="467">
        <v>6.25</v>
      </c>
    </row>
    <row r="19" spans="1:16">
      <c r="A19" s="303"/>
      <c r="B19" s="429"/>
      <c r="C19" s="429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</row>
    <row r="20" spans="1:16">
      <c r="A20" s="293" t="s">
        <v>1260</v>
      </c>
      <c r="B20" s="404">
        <v>5766</v>
      </c>
      <c r="C20" s="404">
        <v>5693</v>
      </c>
      <c r="D20" s="404">
        <v>5676</v>
      </c>
      <c r="E20" s="466">
        <v>98.439125910509887</v>
      </c>
      <c r="F20" s="404">
        <v>0</v>
      </c>
      <c r="G20" s="466">
        <v>0</v>
      </c>
      <c r="H20" s="404">
        <v>17</v>
      </c>
      <c r="I20" s="466">
        <v>0.29483177245924386</v>
      </c>
      <c r="J20" s="404">
        <v>1</v>
      </c>
      <c r="K20" s="404">
        <v>0</v>
      </c>
      <c r="L20" s="466">
        <v>0</v>
      </c>
      <c r="M20" s="404">
        <v>1</v>
      </c>
      <c r="N20" s="466">
        <v>1.7343045438779049E-2</v>
      </c>
      <c r="O20" s="404">
        <v>68</v>
      </c>
      <c r="P20" s="466">
        <v>1.1793270898369754</v>
      </c>
    </row>
    <row r="21" spans="1:16">
      <c r="A21" s="294" t="s">
        <v>1378</v>
      </c>
      <c r="B21" s="405">
        <v>5389</v>
      </c>
      <c r="C21" s="405">
        <v>5357</v>
      </c>
      <c r="D21" s="405">
        <v>5342</v>
      </c>
      <c r="E21" s="467">
        <v>99.127853033958061</v>
      </c>
      <c r="F21" s="405">
        <v>0</v>
      </c>
      <c r="G21" s="467">
        <v>0</v>
      </c>
      <c r="H21" s="405">
        <v>15</v>
      </c>
      <c r="I21" s="467">
        <v>0.27834477639636296</v>
      </c>
      <c r="J21" s="405">
        <v>0</v>
      </c>
      <c r="K21" s="405">
        <v>0</v>
      </c>
      <c r="L21" s="467">
        <v>0</v>
      </c>
      <c r="M21" s="405">
        <v>0</v>
      </c>
      <c r="N21" s="467">
        <v>0</v>
      </c>
      <c r="O21" s="405">
        <v>29</v>
      </c>
      <c r="P21" s="467">
        <v>0.53813323436630167</v>
      </c>
    </row>
    <row r="22" spans="1:16">
      <c r="A22" s="294" t="s">
        <v>1377</v>
      </c>
      <c r="B22" s="405">
        <v>377</v>
      </c>
      <c r="C22" s="405">
        <v>336</v>
      </c>
      <c r="D22" s="405">
        <v>334</v>
      </c>
      <c r="E22" s="467">
        <v>88.594164456233429</v>
      </c>
      <c r="F22" s="405">
        <v>0</v>
      </c>
      <c r="G22" s="467">
        <v>0</v>
      </c>
      <c r="H22" s="405">
        <v>2</v>
      </c>
      <c r="I22" s="467">
        <v>0.53050397877984079</v>
      </c>
      <c r="J22" s="405">
        <v>1</v>
      </c>
      <c r="K22" s="405">
        <v>0</v>
      </c>
      <c r="L22" s="467">
        <v>0</v>
      </c>
      <c r="M22" s="405">
        <v>1</v>
      </c>
      <c r="N22" s="467">
        <v>0.2652519893899204</v>
      </c>
      <c r="O22" s="405">
        <v>39</v>
      </c>
      <c r="P22" s="467">
        <v>10.344827586206897</v>
      </c>
    </row>
    <row r="23" spans="1:16">
      <c r="A23" s="303"/>
      <c r="B23" s="429"/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</row>
    <row r="24" spans="1:16">
      <c r="A24" s="293" t="s">
        <v>1251</v>
      </c>
      <c r="B24" s="404">
        <v>9841</v>
      </c>
      <c r="C24" s="404">
        <v>9824</v>
      </c>
      <c r="D24" s="404">
        <v>9822</v>
      </c>
      <c r="E24" s="466">
        <v>99.806930190021333</v>
      </c>
      <c r="F24" s="404">
        <v>2</v>
      </c>
      <c r="G24" s="466">
        <v>2.03231378924906E-2</v>
      </c>
      <c r="H24" s="404">
        <v>0</v>
      </c>
      <c r="I24" s="466">
        <v>0</v>
      </c>
      <c r="J24" s="404">
        <v>2</v>
      </c>
      <c r="K24" s="404">
        <v>1</v>
      </c>
      <c r="L24" s="466">
        <v>1.01615689462453E-2</v>
      </c>
      <c r="M24" s="404">
        <v>1</v>
      </c>
      <c r="N24" s="466">
        <v>1.01615689462453E-2</v>
      </c>
      <c r="O24" s="404">
        <v>13</v>
      </c>
      <c r="P24" s="466">
        <v>0.13210039630118892</v>
      </c>
    </row>
    <row r="25" spans="1:16">
      <c r="A25" s="294" t="s">
        <v>1376</v>
      </c>
      <c r="B25" s="405">
        <v>6330</v>
      </c>
      <c r="C25" s="405">
        <v>6321</v>
      </c>
      <c r="D25" s="405">
        <v>6321</v>
      </c>
      <c r="E25" s="467">
        <v>99.857819905213276</v>
      </c>
      <c r="F25" s="405">
        <v>0</v>
      </c>
      <c r="G25" s="467">
        <v>0</v>
      </c>
      <c r="H25" s="405">
        <v>0</v>
      </c>
      <c r="I25" s="467">
        <v>0</v>
      </c>
      <c r="J25" s="405">
        <v>1</v>
      </c>
      <c r="K25" s="405">
        <v>0</v>
      </c>
      <c r="L25" s="467">
        <v>0</v>
      </c>
      <c r="M25" s="405">
        <v>1</v>
      </c>
      <c r="N25" s="467">
        <v>1.579778830963665E-2</v>
      </c>
      <c r="O25" s="405">
        <v>6</v>
      </c>
      <c r="P25" s="467">
        <v>9.4786729857819912E-2</v>
      </c>
    </row>
    <row r="26" spans="1:16">
      <c r="A26" s="294" t="s">
        <v>1375</v>
      </c>
      <c r="B26" s="405">
        <v>3051</v>
      </c>
      <c r="C26" s="405">
        <v>3046</v>
      </c>
      <c r="D26" s="405">
        <v>3044</v>
      </c>
      <c r="E26" s="467">
        <v>99.770567027204194</v>
      </c>
      <c r="F26" s="405">
        <v>2</v>
      </c>
      <c r="G26" s="467">
        <v>6.5552277941658479E-2</v>
      </c>
      <c r="H26" s="405">
        <v>0</v>
      </c>
      <c r="I26" s="467">
        <v>0</v>
      </c>
      <c r="J26" s="405">
        <v>0</v>
      </c>
      <c r="K26" s="405">
        <v>0</v>
      </c>
      <c r="L26" s="467">
        <v>0</v>
      </c>
      <c r="M26" s="405">
        <v>0</v>
      </c>
      <c r="N26" s="467">
        <v>0</v>
      </c>
      <c r="O26" s="405">
        <v>5</v>
      </c>
      <c r="P26" s="467">
        <v>0.16388069485414616</v>
      </c>
    </row>
    <row r="27" spans="1:16">
      <c r="A27" s="294" t="s">
        <v>1374</v>
      </c>
      <c r="B27" s="405">
        <v>460</v>
      </c>
      <c r="C27" s="405">
        <v>457</v>
      </c>
      <c r="D27" s="405">
        <v>457</v>
      </c>
      <c r="E27" s="467">
        <v>99.34782608695653</v>
      </c>
      <c r="F27" s="405">
        <v>0</v>
      </c>
      <c r="G27" s="467">
        <v>0</v>
      </c>
      <c r="H27" s="405">
        <v>0</v>
      </c>
      <c r="I27" s="467">
        <v>0</v>
      </c>
      <c r="J27" s="405">
        <v>1</v>
      </c>
      <c r="K27" s="405">
        <v>1</v>
      </c>
      <c r="L27" s="467">
        <v>0.21739130434782608</v>
      </c>
      <c r="M27" s="405">
        <v>0</v>
      </c>
      <c r="N27" s="467">
        <v>0</v>
      </c>
      <c r="O27" s="405">
        <v>2</v>
      </c>
      <c r="P27" s="467">
        <v>0.43478260869565216</v>
      </c>
    </row>
    <row r="28" spans="1:16">
      <c r="A28" s="303"/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</row>
    <row r="29" spans="1:16">
      <c r="A29" s="293" t="s">
        <v>1239</v>
      </c>
      <c r="B29" s="404">
        <v>4849</v>
      </c>
      <c r="C29" s="404">
        <v>4842</v>
      </c>
      <c r="D29" s="404">
        <v>4835</v>
      </c>
      <c r="E29" s="466">
        <v>99.711280676428132</v>
      </c>
      <c r="F29" s="404">
        <v>1</v>
      </c>
      <c r="G29" s="466">
        <v>2.0622808826562179E-2</v>
      </c>
      <c r="H29" s="404">
        <v>6</v>
      </c>
      <c r="I29" s="466">
        <v>0.12373685295937306</v>
      </c>
      <c r="J29" s="404">
        <v>4</v>
      </c>
      <c r="K29" s="404">
        <v>2</v>
      </c>
      <c r="L29" s="466">
        <v>4.1245617653124358E-2</v>
      </c>
      <c r="M29" s="404">
        <v>2</v>
      </c>
      <c r="N29" s="466">
        <v>4.1245617653124358E-2</v>
      </c>
      <c r="O29" s="404">
        <v>3</v>
      </c>
      <c r="P29" s="466">
        <v>6.1868426479686531E-2</v>
      </c>
    </row>
    <row r="30" spans="1:16">
      <c r="A30" s="294" t="s">
        <v>1373</v>
      </c>
      <c r="B30" s="405">
        <v>3222</v>
      </c>
      <c r="C30" s="405">
        <v>3215</v>
      </c>
      <c r="D30" s="405">
        <v>3209</v>
      </c>
      <c r="E30" s="467">
        <v>99.596523898199877</v>
      </c>
      <c r="F30" s="405">
        <v>1</v>
      </c>
      <c r="G30" s="467">
        <v>3.1036623215394164E-2</v>
      </c>
      <c r="H30" s="405">
        <v>5</v>
      </c>
      <c r="I30" s="467">
        <v>0.15518311607697083</v>
      </c>
      <c r="J30" s="405">
        <v>4</v>
      </c>
      <c r="K30" s="405">
        <v>2</v>
      </c>
      <c r="L30" s="467">
        <v>6.2073246430788327E-2</v>
      </c>
      <c r="M30" s="405">
        <v>2</v>
      </c>
      <c r="N30" s="467">
        <v>6.2073246430788327E-2</v>
      </c>
      <c r="O30" s="405">
        <v>3</v>
      </c>
      <c r="P30" s="467">
        <v>9.3109869646182494E-2</v>
      </c>
    </row>
    <row r="31" spans="1:16">
      <c r="A31" s="294" t="s">
        <v>1372</v>
      </c>
      <c r="B31" s="405">
        <v>449</v>
      </c>
      <c r="C31" s="405">
        <v>449</v>
      </c>
      <c r="D31" s="405">
        <v>448</v>
      </c>
      <c r="E31" s="467">
        <v>99.777282850779514</v>
      </c>
      <c r="F31" s="405">
        <v>0</v>
      </c>
      <c r="G31" s="467">
        <v>0</v>
      </c>
      <c r="H31" s="405">
        <v>1</v>
      </c>
      <c r="I31" s="467">
        <v>0.22271714922048996</v>
      </c>
      <c r="J31" s="405">
        <v>0</v>
      </c>
      <c r="K31" s="405">
        <v>0</v>
      </c>
      <c r="L31" s="467">
        <v>0</v>
      </c>
      <c r="M31" s="405">
        <v>0</v>
      </c>
      <c r="N31" s="467">
        <v>0</v>
      </c>
      <c r="O31" s="405">
        <v>0</v>
      </c>
      <c r="P31" s="467">
        <v>0</v>
      </c>
    </row>
    <row r="32" spans="1:16">
      <c r="A32" s="294" t="s">
        <v>1371</v>
      </c>
      <c r="B32" s="405">
        <v>1178</v>
      </c>
      <c r="C32" s="405">
        <v>1178</v>
      </c>
      <c r="D32" s="405">
        <v>1178</v>
      </c>
      <c r="E32" s="467">
        <v>100</v>
      </c>
      <c r="F32" s="405">
        <v>0</v>
      </c>
      <c r="G32" s="467">
        <v>0</v>
      </c>
      <c r="H32" s="405">
        <v>0</v>
      </c>
      <c r="I32" s="467">
        <v>0</v>
      </c>
      <c r="J32" s="405">
        <v>0</v>
      </c>
      <c r="K32" s="405">
        <v>0</v>
      </c>
      <c r="L32" s="467">
        <v>0</v>
      </c>
      <c r="M32" s="405">
        <v>0</v>
      </c>
      <c r="N32" s="467">
        <v>0</v>
      </c>
      <c r="O32" s="405">
        <v>0</v>
      </c>
      <c r="P32" s="467">
        <v>0</v>
      </c>
    </row>
    <row r="33" spans="1:16">
      <c r="A33" s="303"/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</row>
    <row r="34" spans="1:16">
      <c r="A34" s="293" t="s">
        <v>1226</v>
      </c>
      <c r="B34" s="404">
        <v>11343</v>
      </c>
      <c r="C34" s="404">
        <v>11317</v>
      </c>
      <c r="D34" s="404">
        <v>11314</v>
      </c>
      <c r="E34" s="466">
        <v>99.744335713656</v>
      </c>
      <c r="F34" s="404">
        <v>1</v>
      </c>
      <c r="G34" s="466">
        <v>8.8160098739310591E-3</v>
      </c>
      <c r="H34" s="404">
        <v>2</v>
      </c>
      <c r="I34" s="466">
        <v>1.7632019747862118E-2</v>
      </c>
      <c r="J34" s="404">
        <v>1</v>
      </c>
      <c r="K34" s="404">
        <v>1</v>
      </c>
      <c r="L34" s="466">
        <v>8.8160098739310591E-3</v>
      </c>
      <c r="M34" s="404">
        <v>0</v>
      </c>
      <c r="N34" s="466">
        <v>0</v>
      </c>
      <c r="O34" s="404">
        <v>19</v>
      </c>
      <c r="P34" s="466">
        <v>0.16750418760469013</v>
      </c>
    </row>
    <row r="35" spans="1:16">
      <c r="A35" s="294" t="s">
        <v>1370</v>
      </c>
      <c r="B35" s="405">
        <v>7645</v>
      </c>
      <c r="C35" s="405">
        <v>7630</v>
      </c>
      <c r="D35" s="405">
        <v>7629</v>
      </c>
      <c r="E35" s="467">
        <v>99.790712884238062</v>
      </c>
      <c r="F35" s="405">
        <v>0</v>
      </c>
      <c r="G35" s="467">
        <v>0</v>
      </c>
      <c r="H35" s="405">
        <v>1</v>
      </c>
      <c r="I35" s="467">
        <v>1.3080444735120994E-2</v>
      </c>
      <c r="J35" s="405">
        <v>1</v>
      </c>
      <c r="K35" s="405">
        <v>1</v>
      </c>
      <c r="L35" s="467">
        <v>1.3080444735120994E-2</v>
      </c>
      <c r="M35" s="405">
        <v>0</v>
      </c>
      <c r="N35" s="467">
        <v>0</v>
      </c>
      <c r="O35" s="405">
        <v>10</v>
      </c>
      <c r="P35" s="467">
        <v>0.13080444735120994</v>
      </c>
    </row>
    <row r="36" spans="1:16">
      <c r="A36" s="294" t="s">
        <v>1369</v>
      </c>
      <c r="B36" s="405">
        <v>1114</v>
      </c>
      <c r="C36" s="405">
        <v>1113</v>
      </c>
      <c r="D36" s="405">
        <v>1112</v>
      </c>
      <c r="E36" s="467">
        <v>99.820466786355482</v>
      </c>
      <c r="F36" s="405">
        <v>1</v>
      </c>
      <c r="G36" s="467">
        <v>8.9766606822262118E-2</v>
      </c>
      <c r="H36" s="405">
        <v>0</v>
      </c>
      <c r="I36" s="467">
        <v>0</v>
      </c>
      <c r="J36" s="405">
        <v>0</v>
      </c>
      <c r="K36" s="405">
        <v>0</v>
      </c>
      <c r="L36" s="467">
        <v>0</v>
      </c>
      <c r="M36" s="405">
        <v>0</v>
      </c>
      <c r="N36" s="467">
        <v>0</v>
      </c>
      <c r="O36" s="405">
        <v>1</v>
      </c>
      <c r="P36" s="467">
        <v>8.9766606822262118E-2</v>
      </c>
    </row>
    <row r="37" spans="1:16">
      <c r="A37" s="294" t="s">
        <v>1368</v>
      </c>
      <c r="B37" s="405">
        <v>2584</v>
      </c>
      <c r="C37" s="405">
        <v>2574</v>
      </c>
      <c r="D37" s="405">
        <v>2573</v>
      </c>
      <c r="E37" s="467">
        <v>99.574303405572749</v>
      </c>
      <c r="F37" s="405">
        <v>0</v>
      </c>
      <c r="G37" s="467">
        <v>0</v>
      </c>
      <c r="H37" s="405">
        <v>1</v>
      </c>
      <c r="I37" s="467">
        <v>3.8699690402476783E-2</v>
      </c>
      <c r="J37" s="405">
        <v>0</v>
      </c>
      <c r="K37" s="405">
        <v>0</v>
      </c>
      <c r="L37" s="467">
        <v>0</v>
      </c>
      <c r="M37" s="405">
        <v>0</v>
      </c>
      <c r="N37" s="467">
        <v>0</v>
      </c>
      <c r="O37" s="405">
        <v>8</v>
      </c>
      <c r="P37" s="467">
        <v>0.30959752321981426</v>
      </c>
    </row>
    <row r="38" spans="1:16">
      <c r="A38" s="303"/>
      <c r="B38" s="429"/>
      <c r="C38" s="429"/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</row>
    <row r="39" spans="1:16">
      <c r="A39" s="293" t="s">
        <v>1208</v>
      </c>
      <c r="B39" s="404">
        <v>23127</v>
      </c>
      <c r="C39" s="404">
        <v>23077</v>
      </c>
      <c r="D39" s="404">
        <v>23058</v>
      </c>
      <c r="E39" s="466">
        <v>99.701647425087558</v>
      </c>
      <c r="F39" s="404">
        <v>19</v>
      </c>
      <c r="G39" s="466">
        <v>8.2155056859947256E-2</v>
      </c>
      <c r="H39" s="404">
        <v>0</v>
      </c>
      <c r="I39" s="466">
        <v>0</v>
      </c>
      <c r="J39" s="404">
        <v>2</v>
      </c>
      <c r="K39" s="404">
        <v>2</v>
      </c>
      <c r="L39" s="466">
        <v>8.6479007220997099E-3</v>
      </c>
      <c r="M39" s="404">
        <v>0</v>
      </c>
      <c r="N39" s="466">
        <v>0</v>
      </c>
      <c r="O39" s="404">
        <v>42</v>
      </c>
      <c r="P39" s="466">
        <v>0.18160591516409391</v>
      </c>
    </row>
    <row r="40" spans="1:16">
      <c r="A40" s="294" t="s">
        <v>1367</v>
      </c>
      <c r="B40" s="405">
        <v>9358</v>
      </c>
      <c r="C40" s="405">
        <v>9333</v>
      </c>
      <c r="D40" s="405">
        <v>9322</v>
      </c>
      <c r="E40" s="467">
        <v>99.615302415045946</v>
      </c>
      <c r="F40" s="405">
        <v>11</v>
      </c>
      <c r="G40" s="467">
        <v>0.11754648429151528</v>
      </c>
      <c r="H40" s="405">
        <v>0</v>
      </c>
      <c r="I40" s="467">
        <v>0</v>
      </c>
      <c r="J40" s="405">
        <v>0</v>
      </c>
      <c r="K40" s="405">
        <v>0</v>
      </c>
      <c r="L40" s="467">
        <v>0</v>
      </c>
      <c r="M40" s="405">
        <v>0</v>
      </c>
      <c r="N40" s="467">
        <v>0</v>
      </c>
      <c r="O40" s="405">
        <v>22</v>
      </c>
      <c r="P40" s="467">
        <v>0.23509296858303055</v>
      </c>
    </row>
    <row r="41" spans="1:16">
      <c r="A41" s="294" t="s">
        <v>1366</v>
      </c>
      <c r="B41" s="405">
        <v>96</v>
      </c>
      <c r="C41" s="405">
        <v>95</v>
      </c>
      <c r="D41" s="405">
        <v>95</v>
      </c>
      <c r="E41" s="467">
        <v>98.958333333333343</v>
      </c>
      <c r="F41" s="405">
        <v>0</v>
      </c>
      <c r="G41" s="467">
        <v>0</v>
      </c>
      <c r="H41" s="405">
        <v>0</v>
      </c>
      <c r="I41" s="467">
        <v>0</v>
      </c>
      <c r="J41" s="405">
        <v>1</v>
      </c>
      <c r="K41" s="405">
        <v>1</v>
      </c>
      <c r="L41" s="467">
        <v>1.0416666666666665</v>
      </c>
      <c r="M41" s="405">
        <v>0</v>
      </c>
      <c r="N41" s="467">
        <v>0</v>
      </c>
      <c r="O41" s="405">
        <v>0</v>
      </c>
      <c r="P41" s="467">
        <v>0</v>
      </c>
    </row>
    <row r="42" spans="1:16">
      <c r="A42" s="294" t="s">
        <v>1365</v>
      </c>
      <c r="B42" s="405">
        <v>1532</v>
      </c>
      <c r="C42" s="405">
        <v>1531</v>
      </c>
      <c r="D42" s="405">
        <v>1531</v>
      </c>
      <c r="E42" s="467">
        <v>99.934725848563971</v>
      </c>
      <c r="F42" s="405">
        <v>0</v>
      </c>
      <c r="G42" s="467">
        <v>0</v>
      </c>
      <c r="H42" s="405">
        <v>0</v>
      </c>
      <c r="I42" s="467">
        <v>0</v>
      </c>
      <c r="J42" s="405">
        <v>0</v>
      </c>
      <c r="K42" s="405">
        <v>0</v>
      </c>
      <c r="L42" s="467">
        <v>0</v>
      </c>
      <c r="M42" s="405">
        <v>0</v>
      </c>
      <c r="N42" s="467">
        <v>0</v>
      </c>
      <c r="O42" s="405">
        <v>1</v>
      </c>
      <c r="P42" s="467">
        <v>6.5274151436031339E-2</v>
      </c>
    </row>
    <row r="43" spans="1:16">
      <c r="A43" s="294" t="s">
        <v>1364</v>
      </c>
      <c r="B43" s="405">
        <v>995</v>
      </c>
      <c r="C43" s="405">
        <v>994</v>
      </c>
      <c r="D43" s="405">
        <v>994</v>
      </c>
      <c r="E43" s="467">
        <v>99.899497487437188</v>
      </c>
      <c r="F43" s="405">
        <v>0</v>
      </c>
      <c r="G43" s="467">
        <v>0</v>
      </c>
      <c r="H43" s="405">
        <v>0</v>
      </c>
      <c r="I43" s="467">
        <v>0</v>
      </c>
      <c r="J43" s="405">
        <v>1</v>
      </c>
      <c r="K43" s="405">
        <v>1</v>
      </c>
      <c r="L43" s="467">
        <v>0.10050251256281408</v>
      </c>
      <c r="M43" s="405">
        <v>0</v>
      </c>
      <c r="N43" s="467">
        <v>0</v>
      </c>
      <c r="O43" s="405">
        <v>0</v>
      </c>
      <c r="P43" s="467">
        <v>0</v>
      </c>
    </row>
    <row r="44" spans="1:16">
      <c r="A44" s="294" t="s">
        <v>1363</v>
      </c>
      <c r="B44" s="405">
        <v>2690</v>
      </c>
      <c r="C44" s="405">
        <v>2690</v>
      </c>
      <c r="D44" s="405">
        <v>2689</v>
      </c>
      <c r="E44" s="467">
        <v>99.962825278810413</v>
      </c>
      <c r="F44" s="405">
        <v>1</v>
      </c>
      <c r="G44" s="467">
        <v>3.717472118959108E-2</v>
      </c>
      <c r="H44" s="405">
        <v>0</v>
      </c>
      <c r="I44" s="467">
        <v>0</v>
      </c>
      <c r="J44" s="405">
        <v>0</v>
      </c>
      <c r="K44" s="405">
        <v>0</v>
      </c>
      <c r="L44" s="467">
        <v>0</v>
      </c>
      <c r="M44" s="405">
        <v>0</v>
      </c>
      <c r="N44" s="467">
        <v>0</v>
      </c>
      <c r="O44" s="405">
        <v>0</v>
      </c>
      <c r="P44" s="467">
        <v>0</v>
      </c>
    </row>
    <row r="45" spans="1:16">
      <c r="A45" s="294" t="s">
        <v>1362</v>
      </c>
      <c r="B45" s="405">
        <v>2021</v>
      </c>
      <c r="C45" s="405">
        <v>2014</v>
      </c>
      <c r="D45" s="405">
        <v>2012</v>
      </c>
      <c r="E45" s="467">
        <v>99.554675903018307</v>
      </c>
      <c r="F45" s="405">
        <v>2</v>
      </c>
      <c r="G45" s="467">
        <v>9.8960910440376054E-2</v>
      </c>
      <c r="H45" s="405">
        <v>0</v>
      </c>
      <c r="I45" s="467">
        <v>0</v>
      </c>
      <c r="J45" s="405">
        <v>0</v>
      </c>
      <c r="K45" s="405">
        <v>0</v>
      </c>
      <c r="L45" s="467">
        <v>0</v>
      </c>
      <c r="M45" s="405">
        <v>0</v>
      </c>
      <c r="N45" s="467">
        <v>0</v>
      </c>
      <c r="O45" s="405">
        <v>7</v>
      </c>
      <c r="P45" s="467">
        <v>0.34636318654131615</v>
      </c>
    </row>
    <row r="46" spans="1:16">
      <c r="A46" s="294" t="s">
        <v>1361</v>
      </c>
      <c r="B46" s="405">
        <v>2185</v>
      </c>
      <c r="C46" s="405">
        <v>2181</v>
      </c>
      <c r="D46" s="405">
        <v>2180</v>
      </c>
      <c r="E46" s="467">
        <v>99.77116704805492</v>
      </c>
      <c r="F46" s="405">
        <v>1</v>
      </c>
      <c r="G46" s="467">
        <v>4.5766590389016024E-2</v>
      </c>
      <c r="H46" s="405">
        <v>0</v>
      </c>
      <c r="I46" s="467">
        <v>0</v>
      </c>
      <c r="J46" s="405">
        <v>0</v>
      </c>
      <c r="K46" s="405">
        <v>0</v>
      </c>
      <c r="L46" s="467">
        <v>0</v>
      </c>
      <c r="M46" s="405">
        <v>0</v>
      </c>
      <c r="N46" s="467">
        <v>0</v>
      </c>
      <c r="O46" s="405">
        <v>4</v>
      </c>
      <c r="P46" s="467">
        <v>0.18306636155606409</v>
      </c>
    </row>
    <row r="47" spans="1:16">
      <c r="A47" s="294" t="s">
        <v>1360</v>
      </c>
      <c r="B47" s="405">
        <v>4250</v>
      </c>
      <c r="C47" s="405">
        <v>4239</v>
      </c>
      <c r="D47" s="405">
        <v>4235</v>
      </c>
      <c r="E47" s="467">
        <v>99.647058823529406</v>
      </c>
      <c r="F47" s="405">
        <v>4</v>
      </c>
      <c r="G47" s="467">
        <v>9.4117647058823528E-2</v>
      </c>
      <c r="H47" s="405">
        <v>0</v>
      </c>
      <c r="I47" s="467">
        <v>0</v>
      </c>
      <c r="J47" s="405">
        <v>0</v>
      </c>
      <c r="K47" s="405">
        <v>0</v>
      </c>
      <c r="L47" s="467">
        <v>0</v>
      </c>
      <c r="M47" s="405">
        <v>0</v>
      </c>
      <c r="N47" s="467">
        <v>0</v>
      </c>
      <c r="O47" s="405">
        <v>8</v>
      </c>
      <c r="P47" s="467">
        <v>0.18823529411764706</v>
      </c>
    </row>
    <row r="48" spans="1:16">
      <c r="A48" s="30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</row>
    <row r="49" spans="1:16">
      <c r="A49" s="293" t="s">
        <v>1162</v>
      </c>
      <c r="B49" s="404">
        <v>99081</v>
      </c>
      <c r="C49" s="404">
        <v>98990</v>
      </c>
      <c r="D49" s="404">
        <v>98923</v>
      </c>
      <c r="E49" s="466">
        <v>99.840534512166812</v>
      </c>
      <c r="F49" s="404">
        <v>63</v>
      </c>
      <c r="G49" s="466">
        <v>6.3584340085384689E-2</v>
      </c>
      <c r="H49" s="404">
        <v>4</v>
      </c>
      <c r="I49" s="466">
        <v>4.0371009578022022E-3</v>
      </c>
      <c r="J49" s="404">
        <v>16</v>
      </c>
      <c r="K49" s="404">
        <v>11</v>
      </c>
      <c r="L49" s="466">
        <v>1.1102027633956056E-2</v>
      </c>
      <c r="M49" s="404">
        <v>5</v>
      </c>
      <c r="N49" s="466">
        <v>5.0463761972527532E-3</v>
      </c>
      <c r="O49" s="404">
        <v>63</v>
      </c>
      <c r="P49" s="466">
        <v>6.3584340085384689E-2</v>
      </c>
    </row>
    <row r="50" spans="1:16">
      <c r="A50" s="294" t="s">
        <v>1359</v>
      </c>
      <c r="B50" s="405">
        <v>72569</v>
      </c>
      <c r="C50" s="405">
        <v>72507</v>
      </c>
      <c r="D50" s="405">
        <v>72453</v>
      </c>
      <c r="E50" s="467">
        <v>99.840152131075257</v>
      </c>
      <c r="F50" s="405">
        <v>51</v>
      </c>
      <c r="G50" s="467">
        <v>7.027794237208726E-2</v>
      </c>
      <c r="H50" s="405">
        <v>3</v>
      </c>
      <c r="I50" s="467">
        <v>4.1339966101227796E-3</v>
      </c>
      <c r="J50" s="405">
        <v>11</v>
      </c>
      <c r="K50" s="405">
        <v>7</v>
      </c>
      <c r="L50" s="467">
        <v>9.6459920902864857E-3</v>
      </c>
      <c r="M50" s="405">
        <v>4</v>
      </c>
      <c r="N50" s="467">
        <v>5.5119954801637061E-3</v>
      </c>
      <c r="O50" s="405">
        <v>41</v>
      </c>
      <c r="P50" s="467">
        <v>5.6497953671677995E-2</v>
      </c>
    </row>
    <row r="51" spans="1:16">
      <c r="A51" s="294" t="s">
        <v>1358</v>
      </c>
      <c r="B51" s="405">
        <v>8886</v>
      </c>
      <c r="C51" s="405">
        <v>8885</v>
      </c>
      <c r="D51" s="405">
        <v>8878</v>
      </c>
      <c r="E51" s="467">
        <v>99.909970740490664</v>
      </c>
      <c r="F51" s="405">
        <v>7</v>
      </c>
      <c r="G51" s="467">
        <v>7.8775602070672968E-2</v>
      </c>
      <c r="H51" s="405">
        <v>0</v>
      </c>
      <c r="I51" s="467">
        <v>0</v>
      </c>
      <c r="J51" s="405">
        <v>0</v>
      </c>
      <c r="K51" s="405">
        <v>0</v>
      </c>
      <c r="L51" s="467">
        <v>0</v>
      </c>
      <c r="M51" s="405">
        <v>0</v>
      </c>
      <c r="N51" s="467">
        <v>0</v>
      </c>
      <c r="O51" s="405">
        <v>1</v>
      </c>
      <c r="P51" s="467">
        <v>1.1253657438667566E-2</v>
      </c>
    </row>
    <row r="52" spans="1:16">
      <c r="A52" s="294" t="s">
        <v>1357</v>
      </c>
      <c r="B52" s="405">
        <v>3859</v>
      </c>
      <c r="C52" s="405">
        <v>3839</v>
      </c>
      <c r="D52" s="405">
        <v>3837</v>
      </c>
      <c r="E52" s="467">
        <v>99.429904120238405</v>
      </c>
      <c r="F52" s="405">
        <v>1</v>
      </c>
      <c r="G52" s="467">
        <v>2.5913449080072558E-2</v>
      </c>
      <c r="H52" s="405">
        <v>1</v>
      </c>
      <c r="I52" s="467">
        <v>2.5913449080072558E-2</v>
      </c>
      <c r="J52" s="405">
        <v>2</v>
      </c>
      <c r="K52" s="405">
        <v>1</v>
      </c>
      <c r="L52" s="467">
        <v>2.5913449080072558E-2</v>
      </c>
      <c r="M52" s="405">
        <v>1</v>
      </c>
      <c r="N52" s="467">
        <v>2.5913449080072558E-2</v>
      </c>
      <c r="O52" s="405">
        <v>17</v>
      </c>
      <c r="P52" s="467">
        <v>0.44052863436123352</v>
      </c>
    </row>
    <row r="53" spans="1:16">
      <c r="A53" s="294" t="s">
        <v>1356</v>
      </c>
      <c r="B53" s="405">
        <v>7224</v>
      </c>
      <c r="C53" s="405">
        <v>7220</v>
      </c>
      <c r="D53" s="405">
        <v>7218</v>
      </c>
      <c r="E53" s="467">
        <v>99.916943521594675</v>
      </c>
      <c r="F53" s="405">
        <v>2</v>
      </c>
      <c r="G53" s="467">
        <v>2.768549280177187E-2</v>
      </c>
      <c r="H53" s="405">
        <v>0</v>
      </c>
      <c r="I53" s="467">
        <v>0</v>
      </c>
      <c r="J53" s="405">
        <v>1</v>
      </c>
      <c r="K53" s="405">
        <v>1</v>
      </c>
      <c r="L53" s="467">
        <v>1.3842746400885935E-2</v>
      </c>
      <c r="M53" s="405">
        <v>0</v>
      </c>
      <c r="N53" s="467">
        <v>0</v>
      </c>
      <c r="O53" s="405">
        <v>2</v>
      </c>
      <c r="P53" s="467">
        <v>2.768549280177187E-2</v>
      </c>
    </row>
    <row r="54" spans="1:16">
      <c r="A54" s="294" t="s">
        <v>1355</v>
      </c>
      <c r="B54" s="405">
        <v>2372</v>
      </c>
      <c r="C54" s="405">
        <v>2370</v>
      </c>
      <c r="D54" s="405">
        <v>2370</v>
      </c>
      <c r="E54" s="467">
        <v>99.915682967959526</v>
      </c>
      <c r="F54" s="405">
        <v>0</v>
      </c>
      <c r="G54" s="467">
        <v>0</v>
      </c>
      <c r="H54" s="405">
        <v>0</v>
      </c>
      <c r="I54" s="467">
        <v>0</v>
      </c>
      <c r="J54" s="405">
        <v>1</v>
      </c>
      <c r="K54" s="405">
        <v>1</v>
      </c>
      <c r="L54" s="467">
        <v>4.2158516020236084E-2</v>
      </c>
      <c r="M54" s="405">
        <v>0</v>
      </c>
      <c r="N54" s="467">
        <v>0</v>
      </c>
      <c r="O54" s="405">
        <v>1</v>
      </c>
      <c r="P54" s="467">
        <v>4.2158516020236084E-2</v>
      </c>
    </row>
    <row r="55" spans="1:16">
      <c r="A55" s="294" t="s">
        <v>1354</v>
      </c>
      <c r="B55" s="405">
        <v>4171</v>
      </c>
      <c r="C55" s="405">
        <v>4169</v>
      </c>
      <c r="D55" s="405">
        <v>4167</v>
      </c>
      <c r="E55" s="467">
        <v>99.904099736274276</v>
      </c>
      <c r="F55" s="405">
        <v>2</v>
      </c>
      <c r="G55" s="467">
        <v>4.7950131862862622E-2</v>
      </c>
      <c r="H55" s="405">
        <v>0</v>
      </c>
      <c r="I55" s="467">
        <v>0</v>
      </c>
      <c r="J55" s="405">
        <v>1</v>
      </c>
      <c r="K55" s="405">
        <v>1</v>
      </c>
      <c r="L55" s="467">
        <v>2.3975065931431311E-2</v>
      </c>
      <c r="M55" s="405">
        <v>0</v>
      </c>
      <c r="N55" s="467">
        <v>0</v>
      </c>
      <c r="O55" s="405">
        <v>1</v>
      </c>
      <c r="P55" s="467">
        <v>2.3975065931431311E-2</v>
      </c>
    </row>
    <row r="56" spans="1:16">
      <c r="A56" s="303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</row>
    <row r="57" spans="1:16">
      <c r="A57" s="293" t="s">
        <v>1103</v>
      </c>
      <c r="B57" s="404">
        <v>12113</v>
      </c>
      <c r="C57" s="404">
        <v>12083</v>
      </c>
      <c r="D57" s="404">
        <v>12081</v>
      </c>
      <c r="E57" s="466">
        <v>99.735821018740197</v>
      </c>
      <c r="F57" s="404">
        <v>0</v>
      </c>
      <c r="G57" s="466">
        <v>0</v>
      </c>
      <c r="H57" s="404">
        <v>2</v>
      </c>
      <c r="I57" s="466">
        <v>1.6511186328737718E-2</v>
      </c>
      <c r="J57" s="404">
        <v>1</v>
      </c>
      <c r="K57" s="404">
        <v>1</v>
      </c>
      <c r="L57" s="466">
        <v>8.2555931643688591E-3</v>
      </c>
      <c r="M57" s="404">
        <v>0</v>
      </c>
      <c r="N57" s="466">
        <v>0</v>
      </c>
      <c r="O57" s="404">
        <v>24</v>
      </c>
      <c r="P57" s="466">
        <v>0.19813423594485266</v>
      </c>
    </row>
    <row r="58" spans="1:16">
      <c r="A58" s="294" t="s">
        <v>1353</v>
      </c>
      <c r="B58" s="405">
        <v>8886</v>
      </c>
      <c r="C58" s="405">
        <v>8863</v>
      </c>
      <c r="D58" s="405">
        <v>8863</v>
      </c>
      <c r="E58" s="467">
        <v>99.741165878910635</v>
      </c>
      <c r="F58" s="405">
        <v>0</v>
      </c>
      <c r="G58" s="467">
        <v>0</v>
      </c>
      <c r="H58" s="405">
        <v>0</v>
      </c>
      <c r="I58" s="467">
        <v>0</v>
      </c>
      <c r="J58" s="405">
        <v>1</v>
      </c>
      <c r="K58" s="405">
        <v>1</v>
      </c>
      <c r="L58" s="467">
        <v>1.1253657438667566E-2</v>
      </c>
      <c r="M58" s="405">
        <v>0</v>
      </c>
      <c r="N58" s="467">
        <v>0</v>
      </c>
      <c r="O58" s="405">
        <v>18</v>
      </c>
      <c r="P58" s="467">
        <v>0.20256583389601621</v>
      </c>
    </row>
    <row r="59" spans="1:16">
      <c r="A59" s="294" t="s">
        <v>1352</v>
      </c>
      <c r="B59" s="405">
        <v>392</v>
      </c>
      <c r="C59" s="405">
        <v>390</v>
      </c>
      <c r="D59" s="405">
        <v>390</v>
      </c>
      <c r="E59" s="467">
        <v>99.489795918367349</v>
      </c>
      <c r="F59" s="405">
        <v>0</v>
      </c>
      <c r="G59" s="467">
        <v>0</v>
      </c>
      <c r="H59" s="405">
        <v>0</v>
      </c>
      <c r="I59" s="467">
        <v>0</v>
      </c>
      <c r="J59" s="405">
        <v>0</v>
      </c>
      <c r="K59" s="405">
        <v>0</v>
      </c>
      <c r="L59" s="467">
        <v>0</v>
      </c>
      <c r="M59" s="405">
        <v>0</v>
      </c>
      <c r="N59" s="467">
        <v>0</v>
      </c>
      <c r="O59" s="405">
        <v>1</v>
      </c>
      <c r="P59" s="467">
        <v>0.25510204081632654</v>
      </c>
    </row>
    <row r="60" spans="1:16">
      <c r="A60" s="294" t="s">
        <v>1351</v>
      </c>
      <c r="B60" s="405">
        <v>2835</v>
      </c>
      <c r="C60" s="405">
        <v>2830</v>
      </c>
      <c r="D60" s="405">
        <v>2828</v>
      </c>
      <c r="E60" s="467">
        <v>99.753086419753089</v>
      </c>
      <c r="F60" s="405">
        <v>0</v>
      </c>
      <c r="G60" s="467">
        <v>0</v>
      </c>
      <c r="H60" s="405">
        <v>2</v>
      </c>
      <c r="I60" s="467">
        <v>7.054673721340389E-2</v>
      </c>
      <c r="J60" s="405">
        <v>0</v>
      </c>
      <c r="K60" s="405">
        <v>0</v>
      </c>
      <c r="L60" s="467">
        <v>0</v>
      </c>
      <c r="M60" s="405">
        <v>0</v>
      </c>
      <c r="N60" s="467">
        <v>0</v>
      </c>
      <c r="O60" s="405">
        <v>5</v>
      </c>
      <c r="P60" s="467">
        <v>0.17636684303350969</v>
      </c>
    </row>
    <row r="61" spans="1:16">
      <c r="A61" s="303"/>
      <c r="B61" s="429"/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</row>
    <row r="62" spans="1:16">
      <c r="A62" s="293" t="s">
        <v>1066</v>
      </c>
      <c r="B62" s="404">
        <v>13714</v>
      </c>
      <c r="C62" s="404">
        <v>13693</v>
      </c>
      <c r="D62" s="404">
        <v>13688</v>
      </c>
      <c r="E62" s="466">
        <v>99.810412716931609</v>
      </c>
      <c r="F62" s="404">
        <v>1</v>
      </c>
      <c r="G62" s="466">
        <v>7.2918185795537412E-3</v>
      </c>
      <c r="H62" s="404">
        <v>4</v>
      </c>
      <c r="I62" s="466">
        <v>2.9167274318214965E-2</v>
      </c>
      <c r="J62" s="404">
        <v>0</v>
      </c>
      <c r="K62" s="404">
        <v>0</v>
      </c>
      <c r="L62" s="466">
        <v>0</v>
      </c>
      <c r="M62" s="404">
        <v>0</v>
      </c>
      <c r="N62" s="466">
        <v>0</v>
      </c>
      <c r="O62" s="404">
        <v>12</v>
      </c>
      <c r="P62" s="466">
        <v>8.7501822954644884E-2</v>
      </c>
    </row>
    <row r="63" spans="1:16">
      <c r="A63" s="294" t="s">
        <v>1350</v>
      </c>
      <c r="B63" s="405">
        <v>5496</v>
      </c>
      <c r="C63" s="405">
        <v>5487</v>
      </c>
      <c r="D63" s="405">
        <v>5486</v>
      </c>
      <c r="E63" s="467">
        <v>99.81804949053857</v>
      </c>
      <c r="F63" s="405">
        <v>0</v>
      </c>
      <c r="G63" s="467">
        <v>0</v>
      </c>
      <c r="H63" s="405">
        <v>1</v>
      </c>
      <c r="I63" s="467">
        <v>1.8195050946142651E-2</v>
      </c>
      <c r="J63" s="405">
        <v>0</v>
      </c>
      <c r="K63" s="405">
        <v>0</v>
      </c>
      <c r="L63" s="467">
        <v>0</v>
      </c>
      <c r="M63" s="405">
        <v>0</v>
      </c>
      <c r="N63" s="467">
        <v>0</v>
      </c>
      <c r="O63" s="405">
        <v>2</v>
      </c>
      <c r="P63" s="467">
        <v>3.6390101892285302E-2</v>
      </c>
    </row>
    <row r="64" spans="1:16">
      <c r="A64" s="294" t="s">
        <v>1349</v>
      </c>
      <c r="B64" s="405">
        <v>698</v>
      </c>
      <c r="C64" s="405">
        <v>694</v>
      </c>
      <c r="D64" s="405">
        <v>694</v>
      </c>
      <c r="E64" s="467">
        <v>99.42693409742121</v>
      </c>
      <c r="F64" s="405">
        <v>0</v>
      </c>
      <c r="G64" s="467">
        <v>0</v>
      </c>
      <c r="H64" s="405">
        <v>0</v>
      </c>
      <c r="I64" s="467">
        <v>0</v>
      </c>
      <c r="J64" s="405">
        <v>0</v>
      </c>
      <c r="K64" s="405">
        <v>0</v>
      </c>
      <c r="L64" s="467">
        <v>0</v>
      </c>
      <c r="M64" s="405">
        <v>0</v>
      </c>
      <c r="N64" s="467">
        <v>0</v>
      </c>
      <c r="O64" s="405">
        <v>4</v>
      </c>
      <c r="P64" s="467">
        <v>0.57306590257879653</v>
      </c>
    </row>
    <row r="65" spans="1:16">
      <c r="A65" s="294" t="s">
        <v>1348</v>
      </c>
      <c r="B65" s="405">
        <v>3744</v>
      </c>
      <c r="C65" s="405">
        <v>3743</v>
      </c>
      <c r="D65" s="405">
        <v>3742</v>
      </c>
      <c r="E65" s="467">
        <v>99.946581196581192</v>
      </c>
      <c r="F65" s="405">
        <v>0</v>
      </c>
      <c r="G65" s="467">
        <v>0</v>
      </c>
      <c r="H65" s="405">
        <v>1</v>
      </c>
      <c r="I65" s="467">
        <v>2.6709401709401712E-2</v>
      </c>
      <c r="J65" s="405">
        <v>0</v>
      </c>
      <c r="K65" s="405">
        <v>0</v>
      </c>
      <c r="L65" s="467">
        <v>0</v>
      </c>
      <c r="M65" s="405">
        <v>0</v>
      </c>
      <c r="N65" s="467">
        <v>0</v>
      </c>
      <c r="O65" s="405">
        <v>0</v>
      </c>
      <c r="P65" s="467">
        <v>0</v>
      </c>
    </row>
    <row r="66" spans="1:16">
      <c r="A66" s="294" t="s">
        <v>1347</v>
      </c>
      <c r="B66" s="405">
        <v>3776</v>
      </c>
      <c r="C66" s="405">
        <v>3769</v>
      </c>
      <c r="D66" s="405">
        <v>3766</v>
      </c>
      <c r="E66" s="467">
        <v>99.735169491525426</v>
      </c>
      <c r="F66" s="405">
        <v>1</v>
      </c>
      <c r="G66" s="467">
        <v>2.6483050847457626E-2</v>
      </c>
      <c r="H66" s="405">
        <v>2</v>
      </c>
      <c r="I66" s="467">
        <v>5.2966101694915252E-2</v>
      </c>
      <c r="J66" s="405">
        <v>0</v>
      </c>
      <c r="K66" s="405">
        <v>0</v>
      </c>
      <c r="L66" s="467">
        <v>0</v>
      </c>
      <c r="M66" s="405">
        <v>0</v>
      </c>
      <c r="N66" s="467">
        <v>0</v>
      </c>
      <c r="O66" s="405">
        <v>6</v>
      </c>
      <c r="P66" s="467">
        <v>0.15889830508474578</v>
      </c>
    </row>
    <row r="67" spans="1:16">
      <c r="A67" s="303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</row>
    <row r="68" spans="1:16">
      <c r="A68" s="293" t="s">
        <v>1032</v>
      </c>
      <c r="B68" s="404">
        <v>26304</v>
      </c>
      <c r="C68" s="404">
        <v>26256</v>
      </c>
      <c r="D68" s="404">
        <v>26251</v>
      </c>
      <c r="E68" s="466">
        <v>99.798509732360102</v>
      </c>
      <c r="F68" s="404">
        <v>0</v>
      </c>
      <c r="G68" s="466">
        <v>0</v>
      </c>
      <c r="H68" s="404">
        <v>5</v>
      </c>
      <c r="I68" s="466">
        <v>1.9008515815085159E-2</v>
      </c>
      <c r="J68" s="404">
        <v>8</v>
      </c>
      <c r="K68" s="404">
        <v>6</v>
      </c>
      <c r="L68" s="466">
        <v>2.281021897810219E-2</v>
      </c>
      <c r="M68" s="404">
        <v>2</v>
      </c>
      <c r="N68" s="466">
        <v>7.6034063260340635E-3</v>
      </c>
      <c r="O68" s="404">
        <v>29</v>
      </c>
      <c r="P68" s="466">
        <v>0.11024939172749391</v>
      </c>
    </row>
    <row r="69" spans="1:16">
      <c r="A69" s="294" t="s">
        <v>1346</v>
      </c>
      <c r="B69" s="405">
        <v>12949</v>
      </c>
      <c r="C69" s="405">
        <v>12923</v>
      </c>
      <c r="D69" s="405">
        <v>12922</v>
      </c>
      <c r="E69" s="467">
        <v>99.791489690323573</v>
      </c>
      <c r="F69" s="405">
        <v>0</v>
      </c>
      <c r="G69" s="467">
        <v>0</v>
      </c>
      <c r="H69" s="405">
        <v>1</v>
      </c>
      <c r="I69" s="467">
        <v>7.7226040620897362E-3</v>
      </c>
      <c r="J69" s="405">
        <v>3</v>
      </c>
      <c r="K69" s="405">
        <v>3</v>
      </c>
      <c r="L69" s="467">
        <v>2.3167812186269211E-2</v>
      </c>
      <c r="M69" s="405">
        <v>0</v>
      </c>
      <c r="N69" s="467">
        <v>0</v>
      </c>
      <c r="O69" s="405">
        <v>14</v>
      </c>
      <c r="P69" s="467">
        <v>0.10811645686925632</v>
      </c>
    </row>
    <row r="70" spans="1:16">
      <c r="A70" s="294" t="s">
        <v>1345</v>
      </c>
      <c r="B70" s="405">
        <v>2374</v>
      </c>
      <c r="C70" s="405">
        <v>2370</v>
      </c>
      <c r="D70" s="405">
        <v>2370</v>
      </c>
      <c r="E70" s="467">
        <v>99.831508003369834</v>
      </c>
      <c r="F70" s="405">
        <v>0</v>
      </c>
      <c r="G70" s="467">
        <v>0</v>
      </c>
      <c r="H70" s="405">
        <v>0</v>
      </c>
      <c r="I70" s="467">
        <v>0</v>
      </c>
      <c r="J70" s="405">
        <v>0</v>
      </c>
      <c r="K70" s="405">
        <v>0</v>
      </c>
      <c r="L70" s="467">
        <v>0</v>
      </c>
      <c r="M70" s="405">
        <v>0</v>
      </c>
      <c r="N70" s="467">
        <v>0</v>
      </c>
      <c r="O70" s="405">
        <v>4</v>
      </c>
      <c r="P70" s="467">
        <v>0.16849199663016007</v>
      </c>
    </row>
    <row r="71" spans="1:16">
      <c r="A71" s="294" t="s">
        <v>1344</v>
      </c>
      <c r="B71" s="405">
        <v>5391</v>
      </c>
      <c r="C71" s="405">
        <v>5381</v>
      </c>
      <c r="D71" s="405">
        <v>5381</v>
      </c>
      <c r="E71" s="467">
        <v>99.814505657577442</v>
      </c>
      <c r="F71" s="405">
        <v>0</v>
      </c>
      <c r="G71" s="467">
        <v>0</v>
      </c>
      <c r="H71" s="405">
        <v>0</v>
      </c>
      <c r="I71" s="467">
        <v>0</v>
      </c>
      <c r="J71" s="405">
        <v>4</v>
      </c>
      <c r="K71" s="405">
        <v>3</v>
      </c>
      <c r="L71" s="467">
        <v>5.5648302726766838E-2</v>
      </c>
      <c r="M71" s="405">
        <v>1</v>
      </c>
      <c r="N71" s="467">
        <v>1.8549434242255611E-2</v>
      </c>
      <c r="O71" s="405">
        <v>6</v>
      </c>
      <c r="P71" s="467">
        <v>0.11129660545353368</v>
      </c>
    </row>
    <row r="72" spans="1:16">
      <c r="A72" s="294" t="s">
        <v>1343</v>
      </c>
      <c r="B72" s="405">
        <v>5590</v>
      </c>
      <c r="C72" s="405">
        <v>5582</v>
      </c>
      <c r="D72" s="405">
        <v>5578</v>
      </c>
      <c r="E72" s="467">
        <v>99.78533094812164</v>
      </c>
      <c r="F72" s="405">
        <v>0</v>
      </c>
      <c r="G72" s="467">
        <v>0</v>
      </c>
      <c r="H72" s="405">
        <v>4</v>
      </c>
      <c r="I72" s="467">
        <v>7.1556350626118065E-2</v>
      </c>
      <c r="J72" s="405">
        <v>1</v>
      </c>
      <c r="K72" s="405">
        <v>0</v>
      </c>
      <c r="L72" s="467">
        <v>0</v>
      </c>
      <c r="M72" s="405">
        <v>1</v>
      </c>
      <c r="N72" s="467">
        <v>1.7889087656529516E-2</v>
      </c>
      <c r="O72" s="405">
        <v>5</v>
      </c>
      <c r="P72" s="467">
        <v>8.9445438282647588E-2</v>
      </c>
    </row>
    <row r="73" spans="1:16">
      <c r="A73" s="303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429"/>
      <c r="N73" s="429"/>
      <c r="O73" s="429"/>
      <c r="P73" s="429"/>
    </row>
    <row r="74" spans="1:16">
      <c r="A74" s="293" t="s">
        <v>973</v>
      </c>
      <c r="B74" s="404">
        <v>12877</v>
      </c>
      <c r="C74" s="404">
        <v>12851</v>
      </c>
      <c r="D74" s="404">
        <v>12848</v>
      </c>
      <c r="E74" s="466">
        <v>99.774792265279174</v>
      </c>
      <c r="F74" s="404">
        <v>2</v>
      </c>
      <c r="G74" s="466">
        <v>1.5531567911780694E-2</v>
      </c>
      <c r="H74" s="404">
        <v>1</v>
      </c>
      <c r="I74" s="466">
        <v>7.765783955890347E-3</v>
      </c>
      <c r="J74" s="404">
        <v>5</v>
      </c>
      <c r="K74" s="404">
        <v>4</v>
      </c>
      <c r="L74" s="466">
        <v>3.1063135823561388E-2</v>
      </c>
      <c r="M74" s="404">
        <v>1</v>
      </c>
      <c r="N74" s="466">
        <v>7.765783955890347E-3</v>
      </c>
      <c r="O74" s="404">
        <v>12</v>
      </c>
      <c r="P74" s="466">
        <v>9.3189407470684174E-2</v>
      </c>
    </row>
    <row r="75" spans="1:16">
      <c r="A75" s="294" t="s">
        <v>1342</v>
      </c>
      <c r="B75" s="405">
        <v>10050</v>
      </c>
      <c r="C75" s="405">
        <v>10028</v>
      </c>
      <c r="D75" s="405">
        <v>10025</v>
      </c>
      <c r="E75" s="467">
        <v>99.75124378109453</v>
      </c>
      <c r="F75" s="405">
        <v>2</v>
      </c>
      <c r="G75" s="467">
        <v>1.9900497512437811E-2</v>
      </c>
      <c r="H75" s="405">
        <v>1</v>
      </c>
      <c r="I75" s="467">
        <v>9.9502487562189053E-3</v>
      </c>
      <c r="J75" s="405">
        <v>4</v>
      </c>
      <c r="K75" s="405">
        <v>4</v>
      </c>
      <c r="L75" s="467">
        <v>3.9800995024875621E-2</v>
      </c>
      <c r="M75" s="405">
        <v>0</v>
      </c>
      <c r="N75" s="467">
        <v>0</v>
      </c>
      <c r="O75" s="405">
        <v>10</v>
      </c>
      <c r="P75" s="467">
        <v>9.9502487562189046E-2</v>
      </c>
    </row>
    <row r="76" spans="1:16">
      <c r="A76" s="294" t="s">
        <v>1341</v>
      </c>
      <c r="B76" s="405">
        <v>2827</v>
      </c>
      <c r="C76" s="405">
        <v>2823</v>
      </c>
      <c r="D76" s="405">
        <v>2823</v>
      </c>
      <c r="E76" s="467">
        <v>99.858507251503354</v>
      </c>
      <c r="F76" s="405">
        <v>0</v>
      </c>
      <c r="G76" s="467">
        <v>0</v>
      </c>
      <c r="H76" s="405">
        <v>0</v>
      </c>
      <c r="I76" s="467">
        <v>0</v>
      </c>
      <c r="J76" s="405">
        <v>1</v>
      </c>
      <c r="K76" s="405">
        <v>0</v>
      </c>
      <c r="L76" s="467">
        <v>0</v>
      </c>
      <c r="M76" s="405">
        <v>1</v>
      </c>
      <c r="N76" s="467">
        <v>3.5373187124159884E-2</v>
      </c>
      <c r="O76" s="405">
        <v>2</v>
      </c>
      <c r="P76" s="467">
        <v>7.0746374248319768E-2</v>
      </c>
    </row>
    <row r="77" spans="1:16">
      <c r="A77" s="303"/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29"/>
      <c r="M77" s="429"/>
      <c r="N77" s="429"/>
      <c r="O77" s="429"/>
      <c r="P77" s="429"/>
    </row>
    <row r="78" spans="1:16">
      <c r="A78" s="293" t="s">
        <v>938</v>
      </c>
      <c r="B78" s="404">
        <v>4814</v>
      </c>
      <c r="C78" s="404">
        <v>4799</v>
      </c>
      <c r="D78" s="404">
        <v>4797</v>
      </c>
      <c r="E78" s="466">
        <v>99.646863315330293</v>
      </c>
      <c r="F78" s="404">
        <v>0</v>
      </c>
      <c r="G78" s="466">
        <v>0</v>
      </c>
      <c r="H78" s="404">
        <v>2</v>
      </c>
      <c r="I78" s="466">
        <v>4.1545492314083922E-2</v>
      </c>
      <c r="J78" s="404">
        <v>2</v>
      </c>
      <c r="K78" s="404">
        <v>1</v>
      </c>
      <c r="L78" s="466">
        <v>2.0772746157041961E-2</v>
      </c>
      <c r="M78" s="404">
        <v>1</v>
      </c>
      <c r="N78" s="466">
        <v>2.0772746157041961E-2</v>
      </c>
      <c r="O78" s="404">
        <v>12</v>
      </c>
      <c r="P78" s="466">
        <v>0.24927295388450355</v>
      </c>
    </row>
    <row r="79" spans="1:16">
      <c r="A79" s="294" t="s">
        <v>1340</v>
      </c>
      <c r="B79" s="405">
        <v>3696</v>
      </c>
      <c r="C79" s="405">
        <v>3686</v>
      </c>
      <c r="D79" s="405">
        <v>3684</v>
      </c>
      <c r="E79" s="467">
        <v>99.675324675324674</v>
      </c>
      <c r="F79" s="405">
        <v>0</v>
      </c>
      <c r="G79" s="467">
        <v>0</v>
      </c>
      <c r="H79" s="405">
        <v>2</v>
      </c>
      <c r="I79" s="467">
        <v>5.4112554112554112E-2</v>
      </c>
      <c r="J79" s="405">
        <v>1</v>
      </c>
      <c r="K79" s="405">
        <v>1</v>
      </c>
      <c r="L79" s="467">
        <v>2.7056277056277056E-2</v>
      </c>
      <c r="M79" s="405">
        <v>0</v>
      </c>
      <c r="N79" s="467">
        <v>0</v>
      </c>
      <c r="O79" s="405">
        <v>8</v>
      </c>
      <c r="P79" s="467">
        <v>0.21645021645021645</v>
      </c>
    </row>
    <row r="80" spans="1:16">
      <c r="A80" s="294" t="s">
        <v>1339</v>
      </c>
      <c r="B80" s="405">
        <v>1118</v>
      </c>
      <c r="C80" s="405">
        <v>1113</v>
      </c>
      <c r="D80" s="405">
        <v>1113</v>
      </c>
      <c r="E80" s="467">
        <v>99.552772808586766</v>
      </c>
      <c r="F80" s="405">
        <v>0</v>
      </c>
      <c r="G80" s="467">
        <v>0</v>
      </c>
      <c r="H80" s="405">
        <v>0</v>
      </c>
      <c r="I80" s="467">
        <v>0</v>
      </c>
      <c r="J80" s="405">
        <v>1</v>
      </c>
      <c r="K80" s="405">
        <v>0</v>
      </c>
      <c r="L80" s="467">
        <v>0</v>
      </c>
      <c r="M80" s="405">
        <v>1</v>
      </c>
      <c r="N80" s="467">
        <v>8.9445438282647588E-2</v>
      </c>
      <c r="O80" s="405">
        <v>4</v>
      </c>
      <c r="P80" s="467">
        <v>0.35778175313059035</v>
      </c>
    </row>
    <row r="81" spans="1:16">
      <c r="A81" s="303"/>
      <c r="B81" s="429"/>
      <c r="C81" s="429"/>
      <c r="D81" s="429"/>
      <c r="E81" s="429"/>
      <c r="F81" s="429"/>
      <c r="G81" s="429"/>
      <c r="H81" s="429"/>
      <c r="I81" s="429"/>
      <c r="J81" s="429"/>
      <c r="K81" s="429"/>
      <c r="L81" s="429"/>
      <c r="M81" s="429"/>
      <c r="N81" s="429"/>
      <c r="O81" s="429"/>
      <c r="P81" s="429"/>
    </row>
    <row r="82" spans="1:16">
      <c r="A82" s="293" t="s">
        <v>924</v>
      </c>
      <c r="B82" s="404">
        <v>11191</v>
      </c>
      <c r="C82" s="404">
        <v>11165</v>
      </c>
      <c r="D82" s="404">
        <v>11159</v>
      </c>
      <c r="E82" s="466">
        <v>99.71405593780716</v>
      </c>
      <c r="F82" s="404">
        <v>4</v>
      </c>
      <c r="G82" s="466">
        <v>3.5743007774104191E-2</v>
      </c>
      <c r="H82" s="404">
        <v>2</v>
      </c>
      <c r="I82" s="466">
        <v>1.7871503887052095E-2</v>
      </c>
      <c r="J82" s="404">
        <v>8</v>
      </c>
      <c r="K82" s="404">
        <v>6</v>
      </c>
      <c r="L82" s="466">
        <v>5.3614511661156286E-2</v>
      </c>
      <c r="M82" s="404">
        <v>2</v>
      </c>
      <c r="N82" s="466">
        <v>1.7871503887052095E-2</v>
      </c>
      <c r="O82" s="404">
        <v>15</v>
      </c>
      <c r="P82" s="466">
        <v>0.13403627915289071</v>
      </c>
    </row>
    <row r="83" spans="1:16">
      <c r="A83" s="294" t="s">
        <v>1338</v>
      </c>
      <c r="B83" s="405">
        <v>5593</v>
      </c>
      <c r="C83" s="405">
        <v>5581</v>
      </c>
      <c r="D83" s="405">
        <v>5578</v>
      </c>
      <c r="E83" s="467">
        <v>99.731807616663687</v>
      </c>
      <c r="F83" s="405">
        <v>3</v>
      </c>
      <c r="G83" s="467">
        <v>5.3638476667262652E-2</v>
      </c>
      <c r="H83" s="405">
        <v>0</v>
      </c>
      <c r="I83" s="467">
        <v>0</v>
      </c>
      <c r="J83" s="405">
        <v>1</v>
      </c>
      <c r="K83" s="405">
        <v>0</v>
      </c>
      <c r="L83" s="467">
        <v>0</v>
      </c>
      <c r="M83" s="405">
        <v>1</v>
      </c>
      <c r="N83" s="467">
        <v>1.7879492222420884E-2</v>
      </c>
      <c r="O83" s="405">
        <v>10</v>
      </c>
      <c r="P83" s="467">
        <v>0.17879492222420884</v>
      </c>
    </row>
    <row r="84" spans="1:16">
      <c r="A84" s="294" t="s">
        <v>1337</v>
      </c>
      <c r="B84" s="405">
        <v>2194</v>
      </c>
      <c r="C84" s="405">
        <v>2188</v>
      </c>
      <c r="D84" s="405">
        <v>2186</v>
      </c>
      <c r="E84" s="467">
        <v>99.635369188696444</v>
      </c>
      <c r="F84" s="405">
        <v>1</v>
      </c>
      <c r="G84" s="467">
        <v>4.5578851412944391E-2</v>
      </c>
      <c r="H84" s="405">
        <v>1</v>
      </c>
      <c r="I84" s="467">
        <v>4.5578851412944391E-2</v>
      </c>
      <c r="J84" s="405">
        <v>2</v>
      </c>
      <c r="K84" s="405">
        <v>2</v>
      </c>
      <c r="L84" s="467">
        <v>9.1157702825888781E-2</v>
      </c>
      <c r="M84" s="405">
        <v>0</v>
      </c>
      <c r="N84" s="467">
        <v>0</v>
      </c>
      <c r="O84" s="405">
        <v>2</v>
      </c>
      <c r="P84" s="467">
        <v>9.1157702825888781E-2</v>
      </c>
    </row>
    <row r="85" spans="1:16">
      <c r="A85" s="294" t="s">
        <v>1336</v>
      </c>
      <c r="B85" s="405">
        <v>3233</v>
      </c>
      <c r="C85" s="405">
        <v>3225</v>
      </c>
      <c r="D85" s="405">
        <v>3225</v>
      </c>
      <c r="E85" s="467">
        <v>99.75255180946489</v>
      </c>
      <c r="F85" s="405">
        <v>0</v>
      </c>
      <c r="G85" s="467">
        <v>0</v>
      </c>
      <c r="H85" s="405">
        <v>0</v>
      </c>
      <c r="I85" s="467">
        <v>0</v>
      </c>
      <c r="J85" s="405">
        <v>5</v>
      </c>
      <c r="K85" s="405">
        <v>4</v>
      </c>
      <c r="L85" s="467">
        <v>0.12372409526755336</v>
      </c>
      <c r="M85" s="405">
        <v>1</v>
      </c>
      <c r="N85" s="467">
        <v>3.093102381688834E-2</v>
      </c>
      <c r="O85" s="405">
        <v>3</v>
      </c>
      <c r="P85" s="467">
        <v>9.279307145066501E-2</v>
      </c>
    </row>
    <row r="86" spans="1:16">
      <c r="A86" s="294" t="s">
        <v>1335</v>
      </c>
      <c r="B86" s="405">
        <v>171</v>
      </c>
      <c r="C86" s="405">
        <v>171</v>
      </c>
      <c r="D86" s="405">
        <v>170</v>
      </c>
      <c r="E86" s="467">
        <v>99.415204678362571</v>
      </c>
      <c r="F86" s="405">
        <v>0</v>
      </c>
      <c r="G86" s="467">
        <v>0</v>
      </c>
      <c r="H86" s="405">
        <v>1</v>
      </c>
      <c r="I86" s="467">
        <v>0.58479532163742687</v>
      </c>
      <c r="J86" s="405">
        <v>0</v>
      </c>
      <c r="K86" s="405">
        <v>0</v>
      </c>
      <c r="L86" s="467">
        <v>0</v>
      </c>
      <c r="M86" s="405">
        <v>0</v>
      </c>
      <c r="N86" s="467">
        <v>0</v>
      </c>
      <c r="O86" s="405">
        <v>0</v>
      </c>
      <c r="P86" s="467">
        <v>0</v>
      </c>
    </row>
    <row r="87" spans="1:16">
      <c r="A87" s="303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29"/>
      <c r="N87" s="429"/>
      <c r="O87" s="429"/>
      <c r="P87" s="429"/>
    </row>
    <row r="88" spans="1:16">
      <c r="A88" s="293" t="s">
        <v>890</v>
      </c>
      <c r="B88" s="404">
        <v>1440</v>
      </c>
      <c r="C88" s="404">
        <v>1438</v>
      </c>
      <c r="D88" s="404">
        <v>1436</v>
      </c>
      <c r="E88" s="466">
        <v>99.722222222222229</v>
      </c>
      <c r="F88" s="404">
        <v>1</v>
      </c>
      <c r="G88" s="466">
        <v>6.9444444444444448E-2</v>
      </c>
      <c r="H88" s="404">
        <v>1</v>
      </c>
      <c r="I88" s="466">
        <v>6.9444444444444448E-2</v>
      </c>
      <c r="J88" s="404">
        <v>1</v>
      </c>
      <c r="K88" s="404">
        <v>0</v>
      </c>
      <c r="L88" s="466">
        <v>0</v>
      </c>
      <c r="M88" s="404">
        <v>1</v>
      </c>
      <c r="N88" s="466">
        <v>6.9444444444444448E-2</v>
      </c>
      <c r="O88" s="404">
        <v>1</v>
      </c>
      <c r="P88" s="466">
        <v>6.9444444444444448E-2</v>
      </c>
    </row>
    <row r="89" spans="1:16">
      <c r="A89" s="294" t="s">
        <v>1334</v>
      </c>
      <c r="B89" s="405">
        <v>882</v>
      </c>
      <c r="C89" s="405">
        <v>881</v>
      </c>
      <c r="D89" s="405">
        <v>880</v>
      </c>
      <c r="E89" s="467">
        <v>99.773242630385482</v>
      </c>
      <c r="F89" s="405">
        <v>1</v>
      </c>
      <c r="G89" s="467">
        <v>0.11337868480725624</v>
      </c>
      <c r="H89" s="405">
        <v>0</v>
      </c>
      <c r="I89" s="467">
        <v>0</v>
      </c>
      <c r="J89" s="405">
        <v>1</v>
      </c>
      <c r="K89" s="405">
        <v>0</v>
      </c>
      <c r="L89" s="467">
        <v>0</v>
      </c>
      <c r="M89" s="405">
        <v>1</v>
      </c>
      <c r="N89" s="467">
        <v>0.11337868480725624</v>
      </c>
      <c r="O89" s="405">
        <v>0</v>
      </c>
      <c r="P89" s="467">
        <v>0</v>
      </c>
    </row>
    <row r="90" spans="1:16">
      <c r="A90" s="294" t="s">
        <v>1333</v>
      </c>
      <c r="B90" s="405">
        <v>433</v>
      </c>
      <c r="C90" s="405">
        <v>432</v>
      </c>
      <c r="D90" s="405">
        <v>431</v>
      </c>
      <c r="E90" s="467">
        <v>99.53810623556582</v>
      </c>
      <c r="F90" s="405">
        <v>0</v>
      </c>
      <c r="G90" s="467">
        <v>0</v>
      </c>
      <c r="H90" s="405">
        <v>1</v>
      </c>
      <c r="I90" s="467">
        <v>0.23094688221709006</v>
      </c>
      <c r="J90" s="405">
        <v>0</v>
      </c>
      <c r="K90" s="405">
        <v>0</v>
      </c>
      <c r="L90" s="467">
        <v>0</v>
      </c>
      <c r="M90" s="405">
        <v>0</v>
      </c>
      <c r="N90" s="467">
        <v>0</v>
      </c>
      <c r="O90" s="405">
        <v>1</v>
      </c>
      <c r="P90" s="467">
        <v>0.23094688221709006</v>
      </c>
    </row>
    <row r="91" spans="1:16">
      <c r="A91" s="294" t="s">
        <v>1332</v>
      </c>
      <c r="B91" s="405">
        <v>49</v>
      </c>
      <c r="C91" s="405">
        <v>49</v>
      </c>
      <c r="D91" s="405">
        <v>49</v>
      </c>
      <c r="E91" s="467">
        <v>100</v>
      </c>
      <c r="F91" s="405">
        <v>0</v>
      </c>
      <c r="G91" s="467">
        <v>0</v>
      </c>
      <c r="H91" s="405">
        <v>0</v>
      </c>
      <c r="I91" s="467">
        <v>0</v>
      </c>
      <c r="J91" s="405">
        <v>0</v>
      </c>
      <c r="K91" s="405">
        <v>0</v>
      </c>
      <c r="L91" s="467">
        <v>0</v>
      </c>
      <c r="M91" s="405">
        <v>0</v>
      </c>
      <c r="N91" s="467">
        <v>0</v>
      </c>
      <c r="O91" s="405">
        <v>0</v>
      </c>
      <c r="P91" s="467">
        <v>0</v>
      </c>
    </row>
    <row r="92" spans="1:16">
      <c r="A92" s="294" t="s">
        <v>1331</v>
      </c>
      <c r="B92" s="405">
        <v>76</v>
      </c>
      <c r="C92" s="405">
        <v>76</v>
      </c>
      <c r="D92" s="405">
        <v>76</v>
      </c>
      <c r="E92" s="467">
        <v>100</v>
      </c>
      <c r="F92" s="405">
        <v>0</v>
      </c>
      <c r="G92" s="467">
        <v>0</v>
      </c>
      <c r="H92" s="405">
        <v>0</v>
      </c>
      <c r="I92" s="467">
        <v>0</v>
      </c>
      <c r="J92" s="405">
        <v>0</v>
      </c>
      <c r="K92" s="405">
        <v>0</v>
      </c>
      <c r="L92" s="467">
        <v>0</v>
      </c>
      <c r="M92" s="405">
        <v>0</v>
      </c>
      <c r="N92" s="467">
        <v>0</v>
      </c>
      <c r="O92" s="405">
        <v>0</v>
      </c>
      <c r="P92" s="467">
        <v>0</v>
      </c>
    </row>
    <row r="93" spans="1:16">
      <c r="A93" s="303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29"/>
      <c r="M93" s="429"/>
      <c r="N93" s="429"/>
      <c r="O93" s="429"/>
      <c r="P93" s="429"/>
    </row>
    <row r="94" spans="1:16">
      <c r="A94" s="293" t="s">
        <v>877</v>
      </c>
      <c r="B94" s="404">
        <v>2041</v>
      </c>
      <c r="C94" s="404">
        <v>2037</v>
      </c>
      <c r="D94" s="404">
        <v>2037</v>
      </c>
      <c r="E94" s="466">
        <v>99.804017638412546</v>
      </c>
      <c r="F94" s="404">
        <v>0</v>
      </c>
      <c r="G94" s="466">
        <v>0</v>
      </c>
      <c r="H94" s="404">
        <v>0</v>
      </c>
      <c r="I94" s="466">
        <v>0</v>
      </c>
      <c r="J94" s="404">
        <v>0</v>
      </c>
      <c r="K94" s="404">
        <v>0</v>
      </c>
      <c r="L94" s="466">
        <v>0</v>
      </c>
      <c r="M94" s="404">
        <v>0</v>
      </c>
      <c r="N94" s="466">
        <v>0</v>
      </c>
      <c r="O94" s="404">
        <v>3</v>
      </c>
      <c r="P94" s="466">
        <v>0.14698677119059284</v>
      </c>
    </row>
    <row r="95" spans="1:16">
      <c r="A95" s="294" t="s">
        <v>1330</v>
      </c>
      <c r="B95" s="405">
        <v>1663</v>
      </c>
      <c r="C95" s="405">
        <v>1659</v>
      </c>
      <c r="D95" s="405">
        <v>1659</v>
      </c>
      <c r="E95" s="467">
        <v>99.759470835838854</v>
      </c>
      <c r="F95" s="405">
        <v>0</v>
      </c>
      <c r="G95" s="467">
        <v>0</v>
      </c>
      <c r="H95" s="405">
        <v>0</v>
      </c>
      <c r="I95" s="467">
        <v>0</v>
      </c>
      <c r="J95" s="405">
        <v>0</v>
      </c>
      <c r="K95" s="405">
        <v>0</v>
      </c>
      <c r="L95" s="467">
        <v>0</v>
      </c>
      <c r="M95" s="405">
        <v>0</v>
      </c>
      <c r="N95" s="467">
        <v>0</v>
      </c>
      <c r="O95" s="405">
        <v>3</v>
      </c>
      <c r="P95" s="467">
        <v>0.18039687312086591</v>
      </c>
    </row>
    <row r="96" spans="1:16">
      <c r="A96" s="294" t="s">
        <v>1329</v>
      </c>
      <c r="B96" s="405">
        <v>21</v>
      </c>
      <c r="C96" s="405">
        <v>21</v>
      </c>
      <c r="D96" s="405">
        <v>21</v>
      </c>
      <c r="E96" s="467">
        <v>100</v>
      </c>
      <c r="F96" s="405">
        <v>0</v>
      </c>
      <c r="G96" s="467">
        <v>0</v>
      </c>
      <c r="H96" s="405">
        <v>0</v>
      </c>
      <c r="I96" s="467">
        <v>0</v>
      </c>
      <c r="J96" s="405">
        <v>0</v>
      </c>
      <c r="K96" s="405">
        <v>0</v>
      </c>
      <c r="L96" s="467">
        <v>0</v>
      </c>
      <c r="M96" s="405">
        <v>0</v>
      </c>
      <c r="N96" s="467">
        <v>0</v>
      </c>
      <c r="O96" s="405">
        <v>0</v>
      </c>
      <c r="P96" s="467">
        <v>0</v>
      </c>
    </row>
    <row r="97" spans="1:16">
      <c r="A97" s="294" t="s">
        <v>1328</v>
      </c>
      <c r="B97" s="405">
        <v>76</v>
      </c>
      <c r="C97" s="405">
        <v>76</v>
      </c>
      <c r="D97" s="405">
        <v>76</v>
      </c>
      <c r="E97" s="467">
        <v>100</v>
      </c>
      <c r="F97" s="405">
        <v>0</v>
      </c>
      <c r="G97" s="467">
        <v>0</v>
      </c>
      <c r="H97" s="405">
        <v>0</v>
      </c>
      <c r="I97" s="467">
        <v>0</v>
      </c>
      <c r="J97" s="405">
        <v>0</v>
      </c>
      <c r="K97" s="405">
        <v>0</v>
      </c>
      <c r="L97" s="467">
        <v>0</v>
      </c>
      <c r="M97" s="405">
        <v>0</v>
      </c>
      <c r="N97" s="467">
        <v>0</v>
      </c>
      <c r="O97" s="405">
        <v>0</v>
      </c>
      <c r="P97" s="467">
        <v>0</v>
      </c>
    </row>
    <row r="98" spans="1:16">
      <c r="A98" s="294" t="s">
        <v>1327</v>
      </c>
      <c r="B98" s="405">
        <v>281</v>
      </c>
      <c r="C98" s="405">
        <v>281</v>
      </c>
      <c r="D98" s="405">
        <v>281</v>
      </c>
      <c r="E98" s="467">
        <v>100</v>
      </c>
      <c r="F98" s="405">
        <v>0</v>
      </c>
      <c r="G98" s="467">
        <v>0</v>
      </c>
      <c r="H98" s="405">
        <v>0</v>
      </c>
      <c r="I98" s="467">
        <v>0</v>
      </c>
      <c r="J98" s="405">
        <v>0</v>
      </c>
      <c r="K98" s="405">
        <v>0</v>
      </c>
      <c r="L98" s="467">
        <v>0</v>
      </c>
      <c r="M98" s="405">
        <v>0</v>
      </c>
      <c r="N98" s="467">
        <v>0</v>
      </c>
      <c r="O98" s="405">
        <v>0</v>
      </c>
      <c r="P98" s="467">
        <v>0</v>
      </c>
    </row>
    <row r="99" spans="1:16">
      <c r="A99" s="407"/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</row>
    <row r="100" spans="1:16">
      <c r="A100" s="406" t="s">
        <v>4082</v>
      </c>
      <c r="B100" s="407"/>
      <c r="C100" s="407"/>
      <c r="D100" s="407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</row>
  </sheetData>
  <mergeCells count="14">
    <mergeCell ref="O8:P8"/>
    <mergeCell ref="C9:N9"/>
    <mergeCell ref="D10:E10"/>
    <mergeCell ref="C8:I8"/>
    <mergeCell ref="F10:G10"/>
    <mergeCell ref="H10:I10"/>
    <mergeCell ref="K10:L10"/>
    <mergeCell ref="M10:N10"/>
    <mergeCell ref="J8:N8"/>
    <mergeCell ref="B2:P2"/>
    <mergeCell ref="B3:P3"/>
    <mergeCell ref="B5:P5"/>
    <mergeCell ref="C6:P6"/>
    <mergeCell ref="C7:P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5" orientation="landscape" r:id="rId1"/>
  <headerFooter alignWithMargins="0"/>
  <rowBreaks count="2" manualBreakCount="2">
    <brk id="47" max="16383" man="1"/>
    <brk id="9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36">
    <outlinePr summaryBelow="0" summaryRight="0"/>
  </sheetPr>
  <dimension ref="A1:I60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15.6640625" style="35" bestFit="1" customWidth="1"/>
    <col min="2" max="2" width="5.109375" style="35" bestFit="1" customWidth="1"/>
    <col min="3" max="3" width="13" style="35" bestFit="1" customWidth="1"/>
    <col min="4" max="7" width="13.6640625" style="35" customWidth="1"/>
    <col min="8" max="8" width="12.44140625" style="35" bestFit="1" customWidth="1"/>
    <col min="9" max="9" width="14" style="35" bestFit="1" customWidth="1"/>
    <col min="10" max="256" width="9.109375" style="35"/>
    <col min="257" max="257" width="15.6640625" style="35" bestFit="1" customWidth="1"/>
    <col min="258" max="258" width="13.6640625" style="35" customWidth="1"/>
    <col min="259" max="259" width="14.88671875" style="35" customWidth="1"/>
    <col min="260" max="263" width="13.6640625" style="35" customWidth="1"/>
    <col min="264" max="264" width="14.88671875" style="35" customWidth="1"/>
    <col min="265" max="265" width="16.109375" style="35" customWidth="1"/>
    <col min="266" max="512" width="9.109375" style="35"/>
    <col min="513" max="513" width="15.6640625" style="35" bestFit="1" customWidth="1"/>
    <col min="514" max="514" width="13.6640625" style="35" customWidth="1"/>
    <col min="515" max="515" width="14.88671875" style="35" customWidth="1"/>
    <col min="516" max="519" width="13.6640625" style="35" customWidth="1"/>
    <col min="520" max="520" width="14.88671875" style="35" customWidth="1"/>
    <col min="521" max="521" width="16.109375" style="35" customWidth="1"/>
    <col min="522" max="768" width="9.109375" style="35"/>
    <col min="769" max="769" width="15.6640625" style="35" bestFit="1" customWidth="1"/>
    <col min="770" max="770" width="13.6640625" style="35" customWidth="1"/>
    <col min="771" max="771" width="14.88671875" style="35" customWidth="1"/>
    <col min="772" max="775" width="13.6640625" style="35" customWidth="1"/>
    <col min="776" max="776" width="14.88671875" style="35" customWidth="1"/>
    <col min="777" max="777" width="16.109375" style="35" customWidth="1"/>
    <col min="778" max="1024" width="9.109375" style="35"/>
    <col min="1025" max="1025" width="15.6640625" style="35" bestFit="1" customWidth="1"/>
    <col min="1026" max="1026" width="13.6640625" style="35" customWidth="1"/>
    <col min="1027" max="1027" width="14.88671875" style="35" customWidth="1"/>
    <col min="1028" max="1031" width="13.6640625" style="35" customWidth="1"/>
    <col min="1032" max="1032" width="14.88671875" style="35" customWidth="1"/>
    <col min="1033" max="1033" width="16.109375" style="35" customWidth="1"/>
    <col min="1034" max="1280" width="9.109375" style="35"/>
    <col min="1281" max="1281" width="15.6640625" style="35" bestFit="1" customWidth="1"/>
    <col min="1282" max="1282" width="13.6640625" style="35" customWidth="1"/>
    <col min="1283" max="1283" width="14.88671875" style="35" customWidth="1"/>
    <col min="1284" max="1287" width="13.6640625" style="35" customWidth="1"/>
    <col min="1288" max="1288" width="14.88671875" style="35" customWidth="1"/>
    <col min="1289" max="1289" width="16.109375" style="35" customWidth="1"/>
    <col min="1290" max="1536" width="9.109375" style="35"/>
    <col min="1537" max="1537" width="15.6640625" style="35" bestFit="1" customWidth="1"/>
    <col min="1538" max="1538" width="13.6640625" style="35" customWidth="1"/>
    <col min="1539" max="1539" width="14.88671875" style="35" customWidth="1"/>
    <col min="1540" max="1543" width="13.6640625" style="35" customWidth="1"/>
    <col min="1544" max="1544" width="14.88671875" style="35" customWidth="1"/>
    <col min="1545" max="1545" width="16.109375" style="35" customWidth="1"/>
    <col min="1546" max="1792" width="9.109375" style="35"/>
    <col min="1793" max="1793" width="15.6640625" style="35" bestFit="1" customWidth="1"/>
    <col min="1794" max="1794" width="13.6640625" style="35" customWidth="1"/>
    <col min="1795" max="1795" width="14.88671875" style="35" customWidth="1"/>
    <col min="1796" max="1799" width="13.6640625" style="35" customWidth="1"/>
    <col min="1800" max="1800" width="14.88671875" style="35" customWidth="1"/>
    <col min="1801" max="1801" width="16.109375" style="35" customWidth="1"/>
    <col min="1802" max="2048" width="9.109375" style="35"/>
    <col min="2049" max="2049" width="15.6640625" style="35" bestFit="1" customWidth="1"/>
    <col min="2050" max="2050" width="13.6640625" style="35" customWidth="1"/>
    <col min="2051" max="2051" width="14.88671875" style="35" customWidth="1"/>
    <col min="2052" max="2055" width="13.6640625" style="35" customWidth="1"/>
    <col min="2056" max="2056" width="14.88671875" style="35" customWidth="1"/>
    <col min="2057" max="2057" width="16.109375" style="35" customWidth="1"/>
    <col min="2058" max="2304" width="9.109375" style="35"/>
    <col min="2305" max="2305" width="15.6640625" style="35" bestFit="1" customWidth="1"/>
    <col min="2306" max="2306" width="13.6640625" style="35" customWidth="1"/>
    <col min="2307" max="2307" width="14.88671875" style="35" customWidth="1"/>
    <col min="2308" max="2311" width="13.6640625" style="35" customWidth="1"/>
    <col min="2312" max="2312" width="14.88671875" style="35" customWidth="1"/>
    <col min="2313" max="2313" width="16.109375" style="35" customWidth="1"/>
    <col min="2314" max="2560" width="9.109375" style="35"/>
    <col min="2561" max="2561" width="15.6640625" style="35" bestFit="1" customWidth="1"/>
    <col min="2562" max="2562" width="13.6640625" style="35" customWidth="1"/>
    <col min="2563" max="2563" width="14.88671875" style="35" customWidth="1"/>
    <col min="2564" max="2567" width="13.6640625" style="35" customWidth="1"/>
    <col min="2568" max="2568" width="14.88671875" style="35" customWidth="1"/>
    <col min="2569" max="2569" width="16.109375" style="35" customWidth="1"/>
    <col min="2570" max="2816" width="9.109375" style="35"/>
    <col min="2817" max="2817" width="15.6640625" style="35" bestFit="1" customWidth="1"/>
    <col min="2818" max="2818" width="13.6640625" style="35" customWidth="1"/>
    <col min="2819" max="2819" width="14.88671875" style="35" customWidth="1"/>
    <col min="2820" max="2823" width="13.6640625" style="35" customWidth="1"/>
    <col min="2824" max="2824" width="14.88671875" style="35" customWidth="1"/>
    <col min="2825" max="2825" width="16.109375" style="35" customWidth="1"/>
    <col min="2826" max="3072" width="9.109375" style="35"/>
    <col min="3073" max="3073" width="15.6640625" style="35" bestFit="1" customWidth="1"/>
    <col min="3074" max="3074" width="13.6640625" style="35" customWidth="1"/>
    <col min="3075" max="3075" width="14.88671875" style="35" customWidth="1"/>
    <col min="3076" max="3079" width="13.6640625" style="35" customWidth="1"/>
    <col min="3080" max="3080" width="14.88671875" style="35" customWidth="1"/>
    <col min="3081" max="3081" width="16.109375" style="35" customWidth="1"/>
    <col min="3082" max="3328" width="9.109375" style="35"/>
    <col min="3329" max="3329" width="15.6640625" style="35" bestFit="1" customWidth="1"/>
    <col min="3330" max="3330" width="13.6640625" style="35" customWidth="1"/>
    <col min="3331" max="3331" width="14.88671875" style="35" customWidth="1"/>
    <col min="3332" max="3335" width="13.6640625" style="35" customWidth="1"/>
    <col min="3336" max="3336" width="14.88671875" style="35" customWidth="1"/>
    <col min="3337" max="3337" width="16.109375" style="35" customWidth="1"/>
    <col min="3338" max="3584" width="9.109375" style="35"/>
    <col min="3585" max="3585" width="15.6640625" style="35" bestFit="1" customWidth="1"/>
    <col min="3586" max="3586" width="13.6640625" style="35" customWidth="1"/>
    <col min="3587" max="3587" width="14.88671875" style="35" customWidth="1"/>
    <col min="3588" max="3591" width="13.6640625" style="35" customWidth="1"/>
    <col min="3592" max="3592" width="14.88671875" style="35" customWidth="1"/>
    <col min="3593" max="3593" width="16.109375" style="35" customWidth="1"/>
    <col min="3594" max="3840" width="9.109375" style="35"/>
    <col min="3841" max="3841" width="15.6640625" style="35" bestFit="1" customWidth="1"/>
    <col min="3842" max="3842" width="13.6640625" style="35" customWidth="1"/>
    <col min="3843" max="3843" width="14.88671875" style="35" customWidth="1"/>
    <col min="3844" max="3847" width="13.6640625" style="35" customWidth="1"/>
    <col min="3848" max="3848" width="14.88671875" style="35" customWidth="1"/>
    <col min="3849" max="3849" width="16.109375" style="35" customWidth="1"/>
    <col min="3850" max="4096" width="9.109375" style="35"/>
    <col min="4097" max="4097" width="15.6640625" style="35" bestFit="1" customWidth="1"/>
    <col min="4098" max="4098" width="13.6640625" style="35" customWidth="1"/>
    <col min="4099" max="4099" width="14.88671875" style="35" customWidth="1"/>
    <col min="4100" max="4103" width="13.6640625" style="35" customWidth="1"/>
    <col min="4104" max="4104" width="14.88671875" style="35" customWidth="1"/>
    <col min="4105" max="4105" width="16.109375" style="35" customWidth="1"/>
    <col min="4106" max="4352" width="9.109375" style="35"/>
    <col min="4353" max="4353" width="15.6640625" style="35" bestFit="1" customWidth="1"/>
    <col min="4354" max="4354" width="13.6640625" style="35" customWidth="1"/>
    <col min="4355" max="4355" width="14.88671875" style="35" customWidth="1"/>
    <col min="4356" max="4359" width="13.6640625" style="35" customWidth="1"/>
    <col min="4360" max="4360" width="14.88671875" style="35" customWidth="1"/>
    <col min="4361" max="4361" width="16.109375" style="35" customWidth="1"/>
    <col min="4362" max="4608" width="9.109375" style="35"/>
    <col min="4609" max="4609" width="15.6640625" style="35" bestFit="1" customWidth="1"/>
    <col min="4610" max="4610" width="13.6640625" style="35" customWidth="1"/>
    <col min="4611" max="4611" width="14.88671875" style="35" customWidth="1"/>
    <col min="4612" max="4615" width="13.6640625" style="35" customWidth="1"/>
    <col min="4616" max="4616" width="14.88671875" style="35" customWidth="1"/>
    <col min="4617" max="4617" width="16.109375" style="35" customWidth="1"/>
    <col min="4618" max="4864" width="9.109375" style="35"/>
    <col min="4865" max="4865" width="15.6640625" style="35" bestFit="1" customWidth="1"/>
    <col min="4866" max="4866" width="13.6640625" style="35" customWidth="1"/>
    <col min="4867" max="4867" width="14.88671875" style="35" customWidth="1"/>
    <col min="4868" max="4871" width="13.6640625" style="35" customWidth="1"/>
    <col min="4872" max="4872" width="14.88671875" style="35" customWidth="1"/>
    <col min="4873" max="4873" width="16.109375" style="35" customWidth="1"/>
    <col min="4874" max="5120" width="9.109375" style="35"/>
    <col min="5121" max="5121" width="15.6640625" style="35" bestFit="1" customWidth="1"/>
    <col min="5122" max="5122" width="13.6640625" style="35" customWidth="1"/>
    <col min="5123" max="5123" width="14.88671875" style="35" customWidth="1"/>
    <col min="5124" max="5127" width="13.6640625" style="35" customWidth="1"/>
    <col min="5128" max="5128" width="14.88671875" style="35" customWidth="1"/>
    <col min="5129" max="5129" width="16.109375" style="35" customWidth="1"/>
    <col min="5130" max="5376" width="9.109375" style="35"/>
    <col min="5377" max="5377" width="15.6640625" style="35" bestFit="1" customWidth="1"/>
    <col min="5378" max="5378" width="13.6640625" style="35" customWidth="1"/>
    <col min="5379" max="5379" width="14.88671875" style="35" customWidth="1"/>
    <col min="5380" max="5383" width="13.6640625" style="35" customWidth="1"/>
    <col min="5384" max="5384" width="14.88671875" style="35" customWidth="1"/>
    <col min="5385" max="5385" width="16.109375" style="35" customWidth="1"/>
    <col min="5386" max="5632" width="9.109375" style="35"/>
    <col min="5633" max="5633" width="15.6640625" style="35" bestFit="1" customWidth="1"/>
    <col min="5634" max="5634" width="13.6640625" style="35" customWidth="1"/>
    <col min="5635" max="5635" width="14.88671875" style="35" customWidth="1"/>
    <col min="5636" max="5639" width="13.6640625" style="35" customWidth="1"/>
    <col min="5640" max="5640" width="14.88671875" style="35" customWidth="1"/>
    <col min="5641" max="5641" width="16.109375" style="35" customWidth="1"/>
    <col min="5642" max="5888" width="9.109375" style="35"/>
    <col min="5889" max="5889" width="15.6640625" style="35" bestFit="1" customWidth="1"/>
    <col min="5890" max="5890" width="13.6640625" style="35" customWidth="1"/>
    <col min="5891" max="5891" width="14.88671875" style="35" customWidth="1"/>
    <col min="5892" max="5895" width="13.6640625" style="35" customWidth="1"/>
    <col min="5896" max="5896" width="14.88671875" style="35" customWidth="1"/>
    <col min="5897" max="5897" width="16.109375" style="35" customWidth="1"/>
    <col min="5898" max="6144" width="9.109375" style="35"/>
    <col min="6145" max="6145" width="15.6640625" style="35" bestFit="1" customWidth="1"/>
    <col min="6146" max="6146" width="13.6640625" style="35" customWidth="1"/>
    <col min="6147" max="6147" width="14.88671875" style="35" customWidth="1"/>
    <col min="6148" max="6151" width="13.6640625" style="35" customWidth="1"/>
    <col min="6152" max="6152" width="14.88671875" style="35" customWidth="1"/>
    <col min="6153" max="6153" width="16.109375" style="35" customWidth="1"/>
    <col min="6154" max="6400" width="9.109375" style="35"/>
    <col min="6401" max="6401" width="15.6640625" style="35" bestFit="1" customWidth="1"/>
    <col min="6402" max="6402" width="13.6640625" style="35" customWidth="1"/>
    <col min="6403" max="6403" width="14.88671875" style="35" customWidth="1"/>
    <col min="6404" max="6407" width="13.6640625" style="35" customWidth="1"/>
    <col min="6408" max="6408" width="14.88671875" style="35" customWidth="1"/>
    <col min="6409" max="6409" width="16.109375" style="35" customWidth="1"/>
    <col min="6410" max="6656" width="9.109375" style="35"/>
    <col min="6657" max="6657" width="15.6640625" style="35" bestFit="1" customWidth="1"/>
    <col min="6658" max="6658" width="13.6640625" style="35" customWidth="1"/>
    <col min="6659" max="6659" width="14.88671875" style="35" customWidth="1"/>
    <col min="6660" max="6663" width="13.6640625" style="35" customWidth="1"/>
    <col min="6664" max="6664" width="14.88671875" style="35" customWidth="1"/>
    <col min="6665" max="6665" width="16.109375" style="35" customWidth="1"/>
    <col min="6666" max="6912" width="9.109375" style="35"/>
    <col min="6913" max="6913" width="15.6640625" style="35" bestFit="1" customWidth="1"/>
    <col min="6914" max="6914" width="13.6640625" style="35" customWidth="1"/>
    <col min="6915" max="6915" width="14.88671875" style="35" customWidth="1"/>
    <col min="6916" max="6919" width="13.6640625" style="35" customWidth="1"/>
    <col min="6920" max="6920" width="14.88671875" style="35" customWidth="1"/>
    <col min="6921" max="6921" width="16.109375" style="35" customWidth="1"/>
    <col min="6922" max="7168" width="9.109375" style="35"/>
    <col min="7169" max="7169" width="15.6640625" style="35" bestFit="1" customWidth="1"/>
    <col min="7170" max="7170" width="13.6640625" style="35" customWidth="1"/>
    <col min="7171" max="7171" width="14.88671875" style="35" customWidth="1"/>
    <col min="7172" max="7175" width="13.6640625" style="35" customWidth="1"/>
    <col min="7176" max="7176" width="14.88671875" style="35" customWidth="1"/>
    <col min="7177" max="7177" width="16.109375" style="35" customWidth="1"/>
    <col min="7178" max="7424" width="9.109375" style="35"/>
    <col min="7425" max="7425" width="15.6640625" style="35" bestFit="1" customWidth="1"/>
    <col min="7426" max="7426" width="13.6640625" style="35" customWidth="1"/>
    <col min="7427" max="7427" width="14.88671875" style="35" customWidth="1"/>
    <col min="7428" max="7431" width="13.6640625" style="35" customWidth="1"/>
    <col min="7432" max="7432" width="14.88671875" style="35" customWidth="1"/>
    <col min="7433" max="7433" width="16.109375" style="35" customWidth="1"/>
    <col min="7434" max="7680" width="9.109375" style="35"/>
    <col min="7681" max="7681" width="15.6640625" style="35" bestFit="1" customWidth="1"/>
    <col min="7682" max="7682" width="13.6640625" style="35" customWidth="1"/>
    <col min="7683" max="7683" width="14.88671875" style="35" customWidth="1"/>
    <col min="7684" max="7687" width="13.6640625" style="35" customWidth="1"/>
    <col min="7688" max="7688" width="14.88671875" style="35" customWidth="1"/>
    <col min="7689" max="7689" width="16.109375" style="35" customWidth="1"/>
    <col min="7690" max="7936" width="9.109375" style="35"/>
    <col min="7937" max="7937" width="15.6640625" style="35" bestFit="1" customWidth="1"/>
    <col min="7938" max="7938" width="13.6640625" style="35" customWidth="1"/>
    <col min="7939" max="7939" width="14.88671875" style="35" customWidth="1"/>
    <col min="7940" max="7943" width="13.6640625" style="35" customWidth="1"/>
    <col min="7944" max="7944" width="14.88671875" style="35" customWidth="1"/>
    <col min="7945" max="7945" width="16.109375" style="35" customWidth="1"/>
    <col min="7946" max="8192" width="9.109375" style="35"/>
    <col min="8193" max="8193" width="15.6640625" style="35" bestFit="1" customWidth="1"/>
    <col min="8194" max="8194" width="13.6640625" style="35" customWidth="1"/>
    <col min="8195" max="8195" width="14.88671875" style="35" customWidth="1"/>
    <col min="8196" max="8199" width="13.6640625" style="35" customWidth="1"/>
    <col min="8200" max="8200" width="14.88671875" style="35" customWidth="1"/>
    <col min="8201" max="8201" width="16.109375" style="35" customWidth="1"/>
    <col min="8202" max="8448" width="9.109375" style="35"/>
    <col min="8449" max="8449" width="15.6640625" style="35" bestFit="1" customWidth="1"/>
    <col min="8450" max="8450" width="13.6640625" style="35" customWidth="1"/>
    <col min="8451" max="8451" width="14.88671875" style="35" customWidth="1"/>
    <col min="8452" max="8455" width="13.6640625" style="35" customWidth="1"/>
    <col min="8456" max="8456" width="14.88671875" style="35" customWidth="1"/>
    <col min="8457" max="8457" width="16.109375" style="35" customWidth="1"/>
    <col min="8458" max="8704" width="9.109375" style="35"/>
    <col min="8705" max="8705" width="15.6640625" style="35" bestFit="1" customWidth="1"/>
    <col min="8706" max="8706" width="13.6640625" style="35" customWidth="1"/>
    <col min="8707" max="8707" width="14.88671875" style="35" customWidth="1"/>
    <col min="8708" max="8711" width="13.6640625" style="35" customWidth="1"/>
    <col min="8712" max="8712" width="14.88671875" style="35" customWidth="1"/>
    <col min="8713" max="8713" width="16.109375" style="35" customWidth="1"/>
    <col min="8714" max="8960" width="9.109375" style="35"/>
    <col min="8961" max="8961" width="15.6640625" style="35" bestFit="1" customWidth="1"/>
    <col min="8962" max="8962" width="13.6640625" style="35" customWidth="1"/>
    <col min="8963" max="8963" width="14.88671875" style="35" customWidth="1"/>
    <col min="8964" max="8967" width="13.6640625" style="35" customWidth="1"/>
    <col min="8968" max="8968" width="14.88671875" style="35" customWidth="1"/>
    <col min="8969" max="8969" width="16.109375" style="35" customWidth="1"/>
    <col min="8970" max="9216" width="9.109375" style="35"/>
    <col min="9217" max="9217" width="15.6640625" style="35" bestFit="1" customWidth="1"/>
    <col min="9218" max="9218" width="13.6640625" style="35" customWidth="1"/>
    <col min="9219" max="9219" width="14.88671875" style="35" customWidth="1"/>
    <col min="9220" max="9223" width="13.6640625" style="35" customWidth="1"/>
    <col min="9224" max="9224" width="14.88671875" style="35" customWidth="1"/>
    <col min="9225" max="9225" width="16.109375" style="35" customWidth="1"/>
    <col min="9226" max="9472" width="9.109375" style="35"/>
    <col min="9473" max="9473" width="15.6640625" style="35" bestFit="1" customWidth="1"/>
    <col min="9474" max="9474" width="13.6640625" style="35" customWidth="1"/>
    <col min="9475" max="9475" width="14.88671875" style="35" customWidth="1"/>
    <col min="9476" max="9479" width="13.6640625" style="35" customWidth="1"/>
    <col min="9480" max="9480" width="14.88671875" style="35" customWidth="1"/>
    <col min="9481" max="9481" width="16.109375" style="35" customWidth="1"/>
    <col min="9482" max="9728" width="9.109375" style="35"/>
    <col min="9729" max="9729" width="15.6640625" style="35" bestFit="1" customWidth="1"/>
    <col min="9730" max="9730" width="13.6640625" style="35" customWidth="1"/>
    <col min="9731" max="9731" width="14.88671875" style="35" customWidth="1"/>
    <col min="9732" max="9735" width="13.6640625" style="35" customWidth="1"/>
    <col min="9736" max="9736" width="14.88671875" style="35" customWidth="1"/>
    <col min="9737" max="9737" width="16.109375" style="35" customWidth="1"/>
    <col min="9738" max="9984" width="9.109375" style="35"/>
    <col min="9985" max="9985" width="15.6640625" style="35" bestFit="1" customWidth="1"/>
    <col min="9986" max="9986" width="13.6640625" style="35" customWidth="1"/>
    <col min="9987" max="9987" width="14.88671875" style="35" customWidth="1"/>
    <col min="9988" max="9991" width="13.6640625" style="35" customWidth="1"/>
    <col min="9992" max="9992" width="14.88671875" style="35" customWidth="1"/>
    <col min="9993" max="9993" width="16.109375" style="35" customWidth="1"/>
    <col min="9994" max="10240" width="9.109375" style="35"/>
    <col min="10241" max="10241" width="15.6640625" style="35" bestFit="1" customWidth="1"/>
    <col min="10242" max="10242" width="13.6640625" style="35" customWidth="1"/>
    <col min="10243" max="10243" width="14.88671875" style="35" customWidth="1"/>
    <col min="10244" max="10247" width="13.6640625" style="35" customWidth="1"/>
    <col min="10248" max="10248" width="14.88671875" style="35" customWidth="1"/>
    <col min="10249" max="10249" width="16.109375" style="35" customWidth="1"/>
    <col min="10250" max="10496" width="9.109375" style="35"/>
    <col min="10497" max="10497" width="15.6640625" style="35" bestFit="1" customWidth="1"/>
    <col min="10498" max="10498" width="13.6640625" style="35" customWidth="1"/>
    <col min="10499" max="10499" width="14.88671875" style="35" customWidth="1"/>
    <col min="10500" max="10503" width="13.6640625" style="35" customWidth="1"/>
    <col min="10504" max="10504" width="14.88671875" style="35" customWidth="1"/>
    <col min="10505" max="10505" width="16.109375" style="35" customWidth="1"/>
    <col min="10506" max="10752" width="9.109375" style="35"/>
    <col min="10753" max="10753" width="15.6640625" style="35" bestFit="1" customWidth="1"/>
    <col min="10754" max="10754" width="13.6640625" style="35" customWidth="1"/>
    <col min="10755" max="10755" width="14.88671875" style="35" customWidth="1"/>
    <col min="10756" max="10759" width="13.6640625" style="35" customWidth="1"/>
    <col min="10760" max="10760" width="14.88671875" style="35" customWidth="1"/>
    <col min="10761" max="10761" width="16.109375" style="35" customWidth="1"/>
    <col min="10762" max="11008" width="9.109375" style="35"/>
    <col min="11009" max="11009" width="15.6640625" style="35" bestFit="1" customWidth="1"/>
    <col min="11010" max="11010" width="13.6640625" style="35" customWidth="1"/>
    <col min="11011" max="11011" width="14.88671875" style="35" customWidth="1"/>
    <col min="11012" max="11015" width="13.6640625" style="35" customWidth="1"/>
    <col min="11016" max="11016" width="14.88671875" style="35" customWidth="1"/>
    <col min="11017" max="11017" width="16.109375" style="35" customWidth="1"/>
    <col min="11018" max="11264" width="9.109375" style="35"/>
    <col min="11265" max="11265" width="15.6640625" style="35" bestFit="1" customWidth="1"/>
    <col min="11266" max="11266" width="13.6640625" style="35" customWidth="1"/>
    <col min="11267" max="11267" width="14.88671875" style="35" customWidth="1"/>
    <col min="11268" max="11271" width="13.6640625" style="35" customWidth="1"/>
    <col min="11272" max="11272" width="14.88671875" style="35" customWidth="1"/>
    <col min="11273" max="11273" width="16.109375" style="35" customWidth="1"/>
    <col min="11274" max="11520" width="9.109375" style="35"/>
    <col min="11521" max="11521" width="15.6640625" style="35" bestFit="1" customWidth="1"/>
    <col min="11522" max="11522" width="13.6640625" style="35" customWidth="1"/>
    <col min="11523" max="11523" width="14.88671875" style="35" customWidth="1"/>
    <col min="11524" max="11527" width="13.6640625" style="35" customWidth="1"/>
    <col min="11528" max="11528" width="14.88671875" style="35" customWidth="1"/>
    <col min="11529" max="11529" width="16.109375" style="35" customWidth="1"/>
    <col min="11530" max="11776" width="9.109375" style="35"/>
    <col min="11777" max="11777" width="15.6640625" style="35" bestFit="1" customWidth="1"/>
    <col min="11778" max="11778" width="13.6640625" style="35" customWidth="1"/>
    <col min="11779" max="11779" width="14.88671875" style="35" customWidth="1"/>
    <col min="11780" max="11783" width="13.6640625" style="35" customWidth="1"/>
    <col min="11784" max="11784" width="14.88671875" style="35" customWidth="1"/>
    <col min="11785" max="11785" width="16.109375" style="35" customWidth="1"/>
    <col min="11786" max="12032" width="9.109375" style="35"/>
    <col min="12033" max="12033" width="15.6640625" style="35" bestFit="1" customWidth="1"/>
    <col min="12034" max="12034" width="13.6640625" style="35" customWidth="1"/>
    <col min="12035" max="12035" width="14.88671875" style="35" customWidth="1"/>
    <col min="12036" max="12039" width="13.6640625" style="35" customWidth="1"/>
    <col min="12040" max="12040" width="14.88671875" style="35" customWidth="1"/>
    <col min="12041" max="12041" width="16.109375" style="35" customWidth="1"/>
    <col min="12042" max="12288" width="9.109375" style="35"/>
    <col min="12289" max="12289" width="15.6640625" style="35" bestFit="1" customWidth="1"/>
    <col min="12290" max="12290" width="13.6640625" style="35" customWidth="1"/>
    <col min="12291" max="12291" width="14.88671875" style="35" customWidth="1"/>
    <col min="12292" max="12295" width="13.6640625" style="35" customWidth="1"/>
    <col min="12296" max="12296" width="14.88671875" style="35" customWidth="1"/>
    <col min="12297" max="12297" width="16.109375" style="35" customWidth="1"/>
    <col min="12298" max="12544" width="9.109375" style="35"/>
    <col min="12545" max="12545" width="15.6640625" style="35" bestFit="1" customWidth="1"/>
    <col min="12546" max="12546" width="13.6640625" style="35" customWidth="1"/>
    <col min="12547" max="12547" width="14.88671875" style="35" customWidth="1"/>
    <col min="12548" max="12551" width="13.6640625" style="35" customWidth="1"/>
    <col min="12552" max="12552" width="14.88671875" style="35" customWidth="1"/>
    <col min="12553" max="12553" width="16.109375" style="35" customWidth="1"/>
    <col min="12554" max="12800" width="9.109375" style="35"/>
    <col min="12801" max="12801" width="15.6640625" style="35" bestFit="1" customWidth="1"/>
    <col min="12802" max="12802" width="13.6640625" style="35" customWidth="1"/>
    <col min="12803" max="12803" width="14.88671875" style="35" customWidth="1"/>
    <col min="12804" max="12807" width="13.6640625" style="35" customWidth="1"/>
    <col min="12808" max="12808" width="14.88671875" style="35" customWidth="1"/>
    <col min="12809" max="12809" width="16.109375" style="35" customWidth="1"/>
    <col min="12810" max="13056" width="9.109375" style="35"/>
    <col min="13057" max="13057" width="15.6640625" style="35" bestFit="1" customWidth="1"/>
    <col min="13058" max="13058" width="13.6640625" style="35" customWidth="1"/>
    <col min="13059" max="13059" width="14.88671875" style="35" customWidth="1"/>
    <col min="13060" max="13063" width="13.6640625" style="35" customWidth="1"/>
    <col min="13064" max="13064" width="14.88671875" style="35" customWidth="1"/>
    <col min="13065" max="13065" width="16.109375" style="35" customWidth="1"/>
    <col min="13066" max="13312" width="9.109375" style="35"/>
    <col min="13313" max="13313" width="15.6640625" style="35" bestFit="1" customWidth="1"/>
    <col min="13314" max="13314" width="13.6640625" style="35" customWidth="1"/>
    <col min="13315" max="13315" width="14.88671875" style="35" customWidth="1"/>
    <col min="13316" max="13319" width="13.6640625" style="35" customWidth="1"/>
    <col min="13320" max="13320" width="14.88671875" style="35" customWidth="1"/>
    <col min="13321" max="13321" width="16.109375" style="35" customWidth="1"/>
    <col min="13322" max="13568" width="9.109375" style="35"/>
    <col min="13569" max="13569" width="15.6640625" style="35" bestFit="1" customWidth="1"/>
    <col min="13570" max="13570" width="13.6640625" style="35" customWidth="1"/>
    <col min="13571" max="13571" width="14.88671875" style="35" customWidth="1"/>
    <col min="13572" max="13575" width="13.6640625" style="35" customWidth="1"/>
    <col min="13576" max="13576" width="14.88671875" style="35" customWidth="1"/>
    <col min="13577" max="13577" width="16.109375" style="35" customWidth="1"/>
    <col min="13578" max="13824" width="9.109375" style="35"/>
    <col min="13825" max="13825" width="15.6640625" style="35" bestFit="1" customWidth="1"/>
    <col min="13826" max="13826" width="13.6640625" style="35" customWidth="1"/>
    <col min="13827" max="13827" width="14.88671875" style="35" customWidth="1"/>
    <col min="13828" max="13831" width="13.6640625" style="35" customWidth="1"/>
    <col min="13832" max="13832" width="14.88671875" style="35" customWidth="1"/>
    <col min="13833" max="13833" width="16.109375" style="35" customWidth="1"/>
    <col min="13834" max="14080" width="9.109375" style="35"/>
    <col min="14081" max="14081" width="15.6640625" style="35" bestFit="1" customWidth="1"/>
    <col min="14082" max="14082" width="13.6640625" style="35" customWidth="1"/>
    <col min="14083" max="14083" width="14.88671875" style="35" customWidth="1"/>
    <col min="14084" max="14087" width="13.6640625" style="35" customWidth="1"/>
    <col min="14088" max="14088" width="14.88671875" style="35" customWidth="1"/>
    <col min="14089" max="14089" width="16.109375" style="35" customWidth="1"/>
    <col min="14090" max="14336" width="9.109375" style="35"/>
    <col min="14337" max="14337" width="15.6640625" style="35" bestFit="1" customWidth="1"/>
    <col min="14338" max="14338" width="13.6640625" style="35" customWidth="1"/>
    <col min="14339" max="14339" width="14.88671875" style="35" customWidth="1"/>
    <col min="14340" max="14343" width="13.6640625" style="35" customWidth="1"/>
    <col min="14344" max="14344" width="14.88671875" style="35" customWidth="1"/>
    <col min="14345" max="14345" width="16.109375" style="35" customWidth="1"/>
    <col min="14346" max="14592" width="9.109375" style="35"/>
    <col min="14593" max="14593" width="15.6640625" style="35" bestFit="1" customWidth="1"/>
    <col min="14594" max="14594" width="13.6640625" style="35" customWidth="1"/>
    <col min="14595" max="14595" width="14.88671875" style="35" customWidth="1"/>
    <col min="14596" max="14599" width="13.6640625" style="35" customWidth="1"/>
    <col min="14600" max="14600" width="14.88671875" style="35" customWidth="1"/>
    <col min="14601" max="14601" width="16.109375" style="35" customWidth="1"/>
    <col min="14602" max="14848" width="9.109375" style="35"/>
    <col min="14849" max="14849" width="15.6640625" style="35" bestFit="1" customWidth="1"/>
    <col min="14850" max="14850" width="13.6640625" style="35" customWidth="1"/>
    <col min="14851" max="14851" width="14.88671875" style="35" customWidth="1"/>
    <col min="14852" max="14855" width="13.6640625" style="35" customWidth="1"/>
    <col min="14856" max="14856" width="14.88671875" style="35" customWidth="1"/>
    <col min="14857" max="14857" width="16.109375" style="35" customWidth="1"/>
    <col min="14858" max="15104" width="9.109375" style="35"/>
    <col min="15105" max="15105" width="15.6640625" style="35" bestFit="1" customWidth="1"/>
    <col min="15106" max="15106" width="13.6640625" style="35" customWidth="1"/>
    <col min="15107" max="15107" width="14.88671875" style="35" customWidth="1"/>
    <col min="15108" max="15111" width="13.6640625" style="35" customWidth="1"/>
    <col min="15112" max="15112" width="14.88671875" style="35" customWidth="1"/>
    <col min="15113" max="15113" width="16.109375" style="35" customWidth="1"/>
    <col min="15114" max="15360" width="9.109375" style="35"/>
    <col min="15361" max="15361" width="15.6640625" style="35" bestFit="1" customWidth="1"/>
    <col min="15362" max="15362" width="13.6640625" style="35" customWidth="1"/>
    <col min="15363" max="15363" width="14.88671875" style="35" customWidth="1"/>
    <col min="15364" max="15367" width="13.6640625" style="35" customWidth="1"/>
    <col min="15368" max="15368" width="14.88671875" style="35" customWidth="1"/>
    <col min="15369" max="15369" width="16.109375" style="35" customWidth="1"/>
    <col min="15370" max="15616" width="9.109375" style="35"/>
    <col min="15617" max="15617" width="15.6640625" style="35" bestFit="1" customWidth="1"/>
    <col min="15618" max="15618" width="13.6640625" style="35" customWidth="1"/>
    <col min="15619" max="15619" width="14.88671875" style="35" customWidth="1"/>
    <col min="15620" max="15623" width="13.6640625" style="35" customWidth="1"/>
    <col min="15624" max="15624" width="14.88671875" style="35" customWidth="1"/>
    <col min="15625" max="15625" width="16.109375" style="35" customWidth="1"/>
    <col min="15626" max="15872" width="9.109375" style="35"/>
    <col min="15873" max="15873" width="15.6640625" style="35" bestFit="1" customWidth="1"/>
    <col min="15874" max="15874" width="13.6640625" style="35" customWidth="1"/>
    <col min="15875" max="15875" width="14.88671875" style="35" customWidth="1"/>
    <col min="15876" max="15879" width="13.6640625" style="35" customWidth="1"/>
    <col min="15880" max="15880" width="14.88671875" style="35" customWidth="1"/>
    <col min="15881" max="15881" width="16.109375" style="35" customWidth="1"/>
    <col min="15882" max="16128" width="9.109375" style="35"/>
    <col min="16129" max="16129" width="15.6640625" style="35" bestFit="1" customWidth="1"/>
    <col min="16130" max="16130" width="13.6640625" style="35" customWidth="1"/>
    <col min="16131" max="16131" width="14.88671875" style="35" customWidth="1"/>
    <col min="16132" max="16135" width="13.6640625" style="35" customWidth="1"/>
    <col min="16136" max="16136" width="14.88671875" style="35" customWidth="1"/>
    <col min="16137" max="16137" width="16.109375" style="35" customWidth="1"/>
    <col min="16138" max="16384" width="9.109375" style="35"/>
  </cols>
  <sheetData>
    <row r="1" spans="1:9">
      <c r="A1" s="1458" t="s">
        <v>5207</v>
      </c>
    </row>
    <row r="2" spans="1:9" ht="17.399999999999999">
      <c r="A2" s="295" t="s">
        <v>239</v>
      </c>
      <c r="B2" s="1685" t="s">
        <v>4159</v>
      </c>
      <c r="C2" s="1685"/>
      <c r="D2" s="1685"/>
      <c r="E2" s="1685"/>
      <c r="F2" s="1685"/>
      <c r="G2" s="1685"/>
      <c r="H2" s="1685"/>
      <c r="I2" s="1685"/>
    </row>
    <row r="3" spans="1:9" ht="18" thickBot="1">
      <c r="A3" s="427"/>
      <c r="B3" s="1684" t="s">
        <v>4160</v>
      </c>
      <c r="C3" s="1684"/>
      <c r="D3" s="1684"/>
      <c r="E3" s="1684"/>
      <c r="F3" s="1684"/>
      <c r="G3" s="1684"/>
      <c r="H3" s="1684"/>
      <c r="I3" s="1684"/>
    </row>
    <row r="4" spans="1:9">
      <c r="A4" s="439"/>
      <c r="B4" s="277"/>
      <c r="C4" s="277"/>
      <c r="D4" s="277"/>
      <c r="E4" s="277"/>
      <c r="F4" s="277"/>
      <c r="G4" s="277"/>
      <c r="H4" s="277"/>
      <c r="I4" s="277"/>
    </row>
    <row r="5" spans="1:9" ht="13.8" thickBot="1">
      <c r="A5" s="279" t="s">
        <v>3759</v>
      </c>
      <c r="B5" s="1681" t="s">
        <v>1466</v>
      </c>
      <c r="C5" s="1681"/>
      <c r="D5" s="1681"/>
      <c r="E5" s="1681"/>
      <c r="F5" s="1681"/>
      <c r="G5" s="1681"/>
      <c r="H5" s="1681"/>
      <c r="I5" s="1681"/>
    </row>
    <row r="6" spans="1:9">
      <c r="A6" s="279" t="s">
        <v>3860</v>
      </c>
      <c r="B6" s="277"/>
      <c r="C6" s="277"/>
      <c r="D6" s="277"/>
      <c r="E6" s="277"/>
      <c r="F6" s="277"/>
      <c r="G6" s="277"/>
      <c r="H6" s="277"/>
      <c r="I6" s="277"/>
    </row>
    <row r="7" spans="1:9" ht="13.8" thickBot="1">
      <c r="A7" s="279" t="s">
        <v>4109</v>
      </c>
      <c r="B7" s="269"/>
      <c r="C7" s="1681" t="s">
        <v>1533</v>
      </c>
      <c r="D7" s="1681"/>
      <c r="E7" s="1681"/>
      <c r="F7" s="1681"/>
      <c r="G7" s="1681"/>
      <c r="H7" s="1681"/>
      <c r="I7" s="1681"/>
    </row>
    <row r="8" spans="1:9">
      <c r="A8" s="279" t="s">
        <v>4161</v>
      </c>
      <c r="B8" s="269"/>
      <c r="C8" s="277"/>
      <c r="D8" s="277"/>
      <c r="E8" s="277"/>
      <c r="F8" s="277"/>
      <c r="G8" s="277"/>
      <c r="H8" s="277"/>
      <c r="I8" s="277"/>
    </row>
    <row r="9" spans="1:9" ht="13.8" thickBot="1">
      <c r="A9" s="281"/>
      <c r="B9" s="471" t="s">
        <v>3</v>
      </c>
      <c r="C9" s="471" t="s">
        <v>1506</v>
      </c>
      <c r="D9" s="471" t="s">
        <v>1532</v>
      </c>
      <c r="E9" s="471" t="s">
        <v>1531</v>
      </c>
      <c r="F9" s="471" t="s">
        <v>1530</v>
      </c>
      <c r="G9" s="471" t="s">
        <v>1529</v>
      </c>
      <c r="H9" s="471" t="s">
        <v>1528</v>
      </c>
      <c r="I9" s="471" t="s">
        <v>1535</v>
      </c>
    </row>
    <row r="10" spans="1:9">
      <c r="A10" s="472" t="s">
        <v>4162</v>
      </c>
      <c r="B10" s="296"/>
      <c r="C10" s="296"/>
      <c r="D10" s="296"/>
      <c r="E10" s="296"/>
      <c r="F10" s="296"/>
      <c r="G10" s="296"/>
      <c r="H10" s="296"/>
      <c r="I10" s="296"/>
    </row>
    <row r="11" spans="1:9">
      <c r="A11" s="407"/>
      <c r="B11" s="407"/>
      <c r="C11" s="407"/>
      <c r="D11" s="407"/>
      <c r="E11" s="407"/>
      <c r="F11" s="407"/>
      <c r="G11" s="407"/>
      <c r="H11" s="407"/>
      <c r="I11" s="407"/>
    </row>
    <row r="12" spans="1:9">
      <c r="A12" s="298" t="s">
        <v>3</v>
      </c>
      <c r="B12" s="274">
        <v>242005</v>
      </c>
      <c r="C12" s="274">
        <v>160</v>
      </c>
      <c r="D12" s="274">
        <v>880</v>
      </c>
      <c r="E12" s="274">
        <v>4240</v>
      </c>
      <c r="F12" s="274">
        <v>25769</v>
      </c>
      <c r="G12" s="274">
        <v>105759</v>
      </c>
      <c r="H12" s="274">
        <v>80520</v>
      </c>
      <c r="I12" s="274">
        <v>24677</v>
      </c>
    </row>
    <row r="13" spans="1:9">
      <c r="A13" s="294" t="s">
        <v>1477</v>
      </c>
      <c r="B13" s="276">
        <v>59</v>
      </c>
      <c r="C13" s="276">
        <v>0</v>
      </c>
      <c r="D13" s="276">
        <v>0</v>
      </c>
      <c r="E13" s="276">
        <v>2</v>
      </c>
      <c r="F13" s="276">
        <v>56</v>
      </c>
      <c r="G13" s="276">
        <v>1</v>
      </c>
      <c r="H13" s="276">
        <v>0</v>
      </c>
      <c r="I13" s="276">
        <v>0</v>
      </c>
    </row>
    <row r="14" spans="1:9">
      <c r="A14" s="294" t="s">
        <v>1476</v>
      </c>
      <c r="B14" s="276">
        <v>13271</v>
      </c>
      <c r="C14" s="276">
        <v>5</v>
      </c>
      <c r="D14" s="276">
        <v>32</v>
      </c>
      <c r="E14" s="276">
        <v>315</v>
      </c>
      <c r="F14" s="276">
        <v>3598</v>
      </c>
      <c r="G14" s="276">
        <v>8537</v>
      </c>
      <c r="H14" s="276">
        <v>773</v>
      </c>
      <c r="I14" s="276">
        <v>11</v>
      </c>
    </row>
    <row r="15" spans="1:9">
      <c r="A15" s="294" t="s">
        <v>1475</v>
      </c>
      <c r="B15" s="276">
        <v>40798</v>
      </c>
      <c r="C15" s="276">
        <v>20</v>
      </c>
      <c r="D15" s="276">
        <v>64</v>
      </c>
      <c r="E15" s="276">
        <v>516</v>
      </c>
      <c r="F15" s="276">
        <v>5334</v>
      </c>
      <c r="G15" s="276">
        <v>25663</v>
      </c>
      <c r="H15" s="276">
        <v>9152</v>
      </c>
      <c r="I15" s="276">
        <v>49</v>
      </c>
    </row>
    <row r="16" spans="1:9">
      <c r="A16" s="294" t="s">
        <v>1474</v>
      </c>
      <c r="B16" s="276">
        <v>48693</v>
      </c>
      <c r="C16" s="276">
        <v>15</v>
      </c>
      <c r="D16" s="276">
        <v>121</v>
      </c>
      <c r="E16" s="276">
        <v>566</v>
      </c>
      <c r="F16" s="276">
        <v>4219</v>
      </c>
      <c r="G16" s="276">
        <v>26315</v>
      </c>
      <c r="H16" s="276">
        <v>17408</v>
      </c>
      <c r="I16" s="276">
        <v>49</v>
      </c>
    </row>
    <row r="17" spans="1:9">
      <c r="A17" s="294" t="s">
        <v>1473</v>
      </c>
      <c r="B17" s="276">
        <v>51645</v>
      </c>
      <c r="C17" s="276">
        <v>26</v>
      </c>
      <c r="D17" s="276">
        <v>180</v>
      </c>
      <c r="E17" s="276">
        <v>793</v>
      </c>
      <c r="F17" s="276">
        <v>4468</v>
      </c>
      <c r="G17" s="276">
        <v>21574</v>
      </c>
      <c r="H17" s="276">
        <v>24542</v>
      </c>
      <c r="I17" s="276">
        <v>62</v>
      </c>
    </row>
    <row r="18" spans="1:9">
      <c r="A18" s="294" t="s">
        <v>1472</v>
      </c>
      <c r="B18" s="276">
        <v>35465</v>
      </c>
      <c r="C18" s="276">
        <v>18</v>
      </c>
      <c r="D18" s="276">
        <v>149</v>
      </c>
      <c r="E18" s="276">
        <v>794</v>
      </c>
      <c r="F18" s="276">
        <v>3805</v>
      </c>
      <c r="G18" s="276">
        <v>13069</v>
      </c>
      <c r="H18" s="276">
        <v>17574</v>
      </c>
      <c r="I18" s="276">
        <v>56</v>
      </c>
    </row>
    <row r="19" spans="1:9">
      <c r="A19" s="294" t="s">
        <v>1471</v>
      </c>
      <c r="B19" s="276">
        <v>17462</v>
      </c>
      <c r="C19" s="276">
        <v>16</v>
      </c>
      <c r="D19" s="276">
        <v>129</v>
      </c>
      <c r="E19" s="276">
        <v>637</v>
      </c>
      <c r="F19" s="276">
        <v>2516</v>
      </c>
      <c r="G19" s="276">
        <v>6525</v>
      </c>
      <c r="H19" s="276">
        <v>7593</v>
      </c>
      <c r="I19" s="276">
        <v>46</v>
      </c>
    </row>
    <row r="20" spans="1:9">
      <c r="A20" s="294" t="s">
        <v>1470</v>
      </c>
      <c r="B20" s="276">
        <v>6748</v>
      </c>
      <c r="C20" s="276">
        <v>35</v>
      </c>
      <c r="D20" s="276">
        <v>104</v>
      </c>
      <c r="E20" s="276">
        <v>350</v>
      </c>
      <c r="F20" s="276">
        <v>1159</v>
      </c>
      <c r="G20" s="276">
        <v>2745</v>
      </c>
      <c r="H20" s="276">
        <v>2335</v>
      </c>
      <c r="I20" s="276">
        <v>20</v>
      </c>
    </row>
    <row r="21" spans="1:9">
      <c r="A21" s="294" t="s">
        <v>1469</v>
      </c>
      <c r="B21" s="276">
        <v>3465</v>
      </c>
      <c r="C21" s="276">
        <v>25</v>
      </c>
      <c r="D21" s="276">
        <v>101</v>
      </c>
      <c r="E21" s="276">
        <v>267</v>
      </c>
      <c r="F21" s="276">
        <v>612</v>
      </c>
      <c r="G21" s="276">
        <v>1316</v>
      </c>
      <c r="H21" s="276">
        <v>1137</v>
      </c>
      <c r="I21" s="276">
        <v>7</v>
      </c>
    </row>
    <row r="22" spans="1:9">
      <c r="A22" s="294" t="s">
        <v>1535</v>
      </c>
      <c r="B22" s="276">
        <v>24399</v>
      </c>
      <c r="C22" s="276">
        <v>0</v>
      </c>
      <c r="D22" s="276">
        <v>0</v>
      </c>
      <c r="E22" s="276">
        <v>0</v>
      </c>
      <c r="F22" s="276">
        <v>2</v>
      </c>
      <c r="G22" s="276">
        <v>14</v>
      </c>
      <c r="H22" s="276">
        <v>6</v>
      </c>
      <c r="I22" s="276">
        <v>24377</v>
      </c>
    </row>
    <row r="23" spans="1:9">
      <c r="A23" s="407"/>
      <c r="B23" s="407"/>
      <c r="C23" s="407"/>
      <c r="D23" s="407"/>
      <c r="E23" s="407"/>
      <c r="F23" s="407"/>
      <c r="G23" s="407"/>
      <c r="H23" s="407"/>
      <c r="I23" s="407"/>
    </row>
    <row r="24" spans="1:9">
      <c r="A24" s="293" t="s">
        <v>1478</v>
      </c>
      <c r="B24" s="275">
        <v>70003</v>
      </c>
      <c r="C24" s="275">
        <v>31</v>
      </c>
      <c r="D24" s="275">
        <v>252</v>
      </c>
      <c r="E24" s="275">
        <v>1109</v>
      </c>
      <c r="F24" s="275">
        <v>5900</v>
      </c>
      <c r="G24" s="275">
        <v>26698</v>
      </c>
      <c r="H24" s="275">
        <v>35893</v>
      </c>
      <c r="I24" s="275">
        <v>120</v>
      </c>
    </row>
    <row r="25" spans="1:9">
      <c r="A25" s="294" t="s">
        <v>1477</v>
      </c>
      <c r="B25" s="276">
        <v>0</v>
      </c>
      <c r="C25" s="276">
        <v>0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</row>
    <row r="26" spans="1:9">
      <c r="A26" s="294" t="s">
        <v>1476</v>
      </c>
      <c r="B26" s="276">
        <v>167</v>
      </c>
      <c r="C26" s="276">
        <v>0</v>
      </c>
      <c r="D26" s="276">
        <v>1</v>
      </c>
      <c r="E26" s="276">
        <v>2</v>
      </c>
      <c r="F26" s="276">
        <v>39</v>
      </c>
      <c r="G26" s="276">
        <v>117</v>
      </c>
      <c r="H26" s="276">
        <v>8</v>
      </c>
      <c r="I26" s="276">
        <v>0</v>
      </c>
    </row>
    <row r="27" spans="1:9">
      <c r="A27" s="294" t="s">
        <v>1475</v>
      </c>
      <c r="B27" s="276">
        <v>3943</v>
      </c>
      <c r="C27" s="276">
        <v>1</v>
      </c>
      <c r="D27" s="276">
        <v>7</v>
      </c>
      <c r="E27" s="276">
        <v>43</v>
      </c>
      <c r="F27" s="276">
        <v>445</v>
      </c>
      <c r="G27" s="276">
        <v>2563</v>
      </c>
      <c r="H27" s="276">
        <v>882</v>
      </c>
      <c r="I27" s="276">
        <v>2</v>
      </c>
    </row>
    <row r="28" spans="1:9">
      <c r="A28" s="294" t="s">
        <v>1474</v>
      </c>
      <c r="B28" s="276">
        <v>12746</v>
      </c>
      <c r="C28" s="276">
        <v>5</v>
      </c>
      <c r="D28" s="276">
        <v>22</v>
      </c>
      <c r="E28" s="276">
        <v>88</v>
      </c>
      <c r="F28" s="276">
        <v>786</v>
      </c>
      <c r="G28" s="276">
        <v>6398</v>
      </c>
      <c r="H28" s="276">
        <v>5439</v>
      </c>
      <c r="I28" s="276">
        <v>8</v>
      </c>
    </row>
    <row r="29" spans="1:9">
      <c r="A29" s="294" t="s">
        <v>1473</v>
      </c>
      <c r="B29" s="276">
        <v>22628</v>
      </c>
      <c r="C29" s="276">
        <v>7</v>
      </c>
      <c r="D29" s="276">
        <v>50</v>
      </c>
      <c r="E29" s="276">
        <v>184</v>
      </c>
      <c r="F29" s="276">
        <v>1419</v>
      </c>
      <c r="G29" s="276">
        <v>7811</v>
      </c>
      <c r="H29" s="276">
        <v>13138</v>
      </c>
      <c r="I29" s="276">
        <v>19</v>
      </c>
    </row>
    <row r="30" spans="1:9">
      <c r="A30" s="294" t="s">
        <v>1472</v>
      </c>
      <c r="B30" s="276">
        <v>18206</v>
      </c>
      <c r="C30" s="276">
        <v>1</v>
      </c>
      <c r="D30" s="276">
        <v>48</v>
      </c>
      <c r="E30" s="276">
        <v>310</v>
      </c>
      <c r="F30" s="276">
        <v>1540</v>
      </c>
      <c r="G30" s="276">
        <v>5636</v>
      </c>
      <c r="H30" s="276">
        <v>10633</v>
      </c>
      <c r="I30" s="276">
        <v>38</v>
      </c>
    </row>
    <row r="31" spans="1:9">
      <c r="A31" s="294" t="s">
        <v>1471</v>
      </c>
      <c r="B31" s="276">
        <v>8714</v>
      </c>
      <c r="C31" s="276">
        <v>4</v>
      </c>
      <c r="D31" s="276">
        <v>45</v>
      </c>
      <c r="E31" s="276">
        <v>250</v>
      </c>
      <c r="F31" s="276">
        <v>1089</v>
      </c>
      <c r="G31" s="276">
        <v>2889</v>
      </c>
      <c r="H31" s="276">
        <v>4403</v>
      </c>
      <c r="I31" s="276">
        <v>34</v>
      </c>
    </row>
    <row r="32" spans="1:9">
      <c r="A32" s="294" t="s">
        <v>1470</v>
      </c>
      <c r="B32" s="276">
        <v>2681</v>
      </c>
      <c r="C32" s="276">
        <v>11</v>
      </c>
      <c r="D32" s="276">
        <v>45</v>
      </c>
      <c r="E32" s="276">
        <v>145</v>
      </c>
      <c r="F32" s="276">
        <v>424</v>
      </c>
      <c r="G32" s="276">
        <v>991</v>
      </c>
      <c r="H32" s="276">
        <v>1052</v>
      </c>
      <c r="I32" s="276">
        <v>13</v>
      </c>
    </row>
    <row r="33" spans="1:9">
      <c r="A33" s="294" t="s">
        <v>1469</v>
      </c>
      <c r="B33" s="276">
        <v>909</v>
      </c>
      <c r="C33" s="276">
        <v>2</v>
      </c>
      <c r="D33" s="276">
        <v>34</v>
      </c>
      <c r="E33" s="276">
        <v>87</v>
      </c>
      <c r="F33" s="276">
        <v>157</v>
      </c>
      <c r="G33" s="276">
        <v>289</v>
      </c>
      <c r="H33" s="276">
        <v>336</v>
      </c>
      <c r="I33" s="276">
        <v>4</v>
      </c>
    </row>
    <row r="34" spans="1:9">
      <c r="A34" s="294" t="s">
        <v>1535</v>
      </c>
      <c r="B34" s="276">
        <v>9</v>
      </c>
      <c r="C34" s="276">
        <v>0</v>
      </c>
      <c r="D34" s="276">
        <v>0</v>
      </c>
      <c r="E34" s="276">
        <v>0</v>
      </c>
      <c r="F34" s="276">
        <v>1</v>
      </c>
      <c r="G34" s="276">
        <v>4</v>
      </c>
      <c r="H34" s="276">
        <v>2</v>
      </c>
      <c r="I34" s="276">
        <v>2</v>
      </c>
    </row>
    <row r="35" spans="1:9">
      <c r="A35" s="407"/>
      <c r="B35" s="407"/>
      <c r="C35" s="407"/>
      <c r="D35" s="407"/>
      <c r="E35" s="407"/>
      <c r="F35" s="407"/>
      <c r="G35" s="407"/>
      <c r="H35" s="407"/>
      <c r="I35" s="407"/>
    </row>
    <row r="36" spans="1:9">
      <c r="A36" s="293" t="s">
        <v>17</v>
      </c>
      <c r="B36" s="275">
        <v>172002</v>
      </c>
      <c r="C36" s="275">
        <v>129</v>
      </c>
      <c r="D36" s="275">
        <v>628</v>
      </c>
      <c r="E36" s="275">
        <v>3131</v>
      </c>
      <c r="F36" s="275">
        <v>19869</v>
      </c>
      <c r="G36" s="275">
        <v>79061</v>
      </c>
      <c r="H36" s="275">
        <v>44627</v>
      </c>
      <c r="I36" s="275">
        <v>24557</v>
      </c>
    </row>
    <row r="37" spans="1:9">
      <c r="A37" s="294" t="s">
        <v>1477</v>
      </c>
      <c r="B37" s="276">
        <v>59</v>
      </c>
      <c r="C37" s="276">
        <v>0</v>
      </c>
      <c r="D37" s="276">
        <v>0</v>
      </c>
      <c r="E37" s="276">
        <v>2</v>
      </c>
      <c r="F37" s="276">
        <v>56</v>
      </c>
      <c r="G37" s="276">
        <v>1</v>
      </c>
      <c r="H37" s="276">
        <v>0</v>
      </c>
      <c r="I37" s="276">
        <v>0</v>
      </c>
    </row>
    <row r="38" spans="1:9">
      <c r="A38" s="294" t="s">
        <v>1476</v>
      </c>
      <c r="B38" s="276">
        <v>13104</v>
      </c>
      <c r="C38" s="276">
        <v>5</v>
      </c>
      <c r="D38" s="276">
        <v>31</v>
      </c>
      <c r="E38" s="276">
        <v>313</v>
      </c>
      <c r="F38" s="276">
        <v>3559</v>
      </c>
      <c r="G38" s="276">
        <v>8420</v>
      </c>
      <c r="H38" s="276">
        <v>765</v>
      </c>
      <c r="I38" s="276">
        <v>11</v>
      </c>
    </row>
    <row r="39" spans="1:9">
      <c r="A39" s="294" t="s">
        <v>1475</v>
      </c>
      <c r="B39" s="276">
        <v>36855</v>
      </c>
      <c r="C39" s="276">
        <v>19</v>
      </c>
      <c r="D39" s="276">
        <v>57</v>
      </c>
      <c r="E39" s="276">
        <v>473</v>
      </c>
      <c r="F39" s="276">
        <v>4889</v>
      </c>
      <c r="G39" s="276">
        <v>23100</v>
      </c>
      <c r="H39" s="276">
        <v>8270</v>
      </c>
      <c r="I39" s="276">
        <v>47</v>
      </c>
    </row>
    <row r="40" spans="1:9">
      <c r="A40" s="294" t="s">
        <v>1474</v>
      </c>
      <c r="B40" s="276">
        <v>35947</v>
      </c>
      <c r="C40" s="276">
        <v>10</v>
      </c>
      <c r="D40" s="276">
        <v>99</v>
      </c>
      <c r="E40" s="276">
        <v>478</v>
      </c>
      <c r="F40" s="276">
        <v>3433</v>
      </c>
      <c r="G40" s="276">
        <v>19917</v>
      </c>
      <c r="H40" s="276">
        <v>11969</v>
      </c>
      <c r="I40" s="276">
        <v>41</v>
      </c>
    </row>
    <row r="41" spans="1:9">
      <c r="A41" s="294" t="s">
        <v>1473</v>
      </c>
      <c r="B41" s="276">
        <v>29017</v>
      </c>
      <c r="C41" s="276">
        <v>19</v>
      </c>
      <c r="D41" s="276">
        <v>130</v>
      </c>
      <c r="E41" s="276">
        <v>609</v>
      </c>
      <c r="F41" s="276">
        <v>3049</v>
      </c>
      <c r="G41" s="276">
        <v>13763</v>
      </c>
      <c r="H41" s="276">
        <v>11404</v>
      </c>
      <c r="I41" s="276">
        <v>43</v>
      </c>
    </row>
    <row r="42" spans="1:9">
      <c r="A42" s="294" t="s">
        <v>1472</v>
      </c>
      <c r="B42" s="276">
        <v>17259</v>
      </c>
      <c r="C42" s="276">
        <v>17</v>
      </c>
      <c r="D42" s="276">
        <v>101</v>
      </c>
      <c r="E42" s="276">
        <v>484</v>
      </c>
      <c r="F42" s="276">
        <v>2265</v>
      </c>
      <c r="G42" s="276">
        <v>7433</v>
      </c>
      <c r="H42" s="276">
        <v>6941</v>
      </c>
      <c r="I42" s="276">
        <v>18</v>
      </c>
    </row>
    <row r="43" spans="1:9">
      <c r="A43" s="294" t="s">
        <v>1471</v>
      </c>
      <c r="B43" s="276">
        <v>8748</v>
      </c>
      <c r="C43" s="276">
        <v>12</v>
      </c>
      <c r="D43" s="276">
        <v>84</v>
      </c>
      <c r="E43" s="276">
        <v>387</v>
      </c>
      <c r="F43" s="276">
        <v>1427</v>
      </c>
      <c r="G43" s="276">
        <v>3636</v>
      </c>
      <c r="H43" s="276">
        <v>3190</v>
      </c>
      <c r="I43" s="276">
        <v>12</v>
      </c>
    </row>
    <row r="44" spans="1:9">
      <c r="A44" s="294" t="s">
        <v>1470</v>
      </c>
      <c r="B44" s="276">
        <v>4067</v>
      </c>
      <c r="C44" s="276">
        <v>24</v>
      </c>
      <c r="D44" s="276">
        <v>59</v>
      </c>
      <c r="E44" s="276">
        <v>205</v>
      </c>
      <c r="F44" s="276">
        <v>735</v>
      </c>
      <c r="G44" s="276">
        <v>1754</v>
      </c>
      <c r="H44" s="276">
        <v>1283</v>
      </c>
      <c r="I44" s="276">
        <v>7</v>
      </c>
    </row>
    <row r="45" spans="1:9">
      <c r="A45" s="294" t="s">
        <v>1469</v>
      </c>
      <c r="B45" s="276">
        <v>2556</v>
      </c>
      <c r="C45" s="276">
        <v>23</v>
      </c>
      <c r="D45" s="276">
        <v>67</v>
      </c>
      <c r="E45" s="276">
        <v>180</v>
      </c>
      <c r="F45" s="276">
        <v>455</v>
      </c>
      <c r="G45" s="276">
        <v>1027</v>
      </c>
      <c r="H45" s="276">
        <v>801</v>
      </c>
      <c r="I45" s="276">
        <v>3</v>
      </c>
    </row>
    <row r="46" spans="1:9">
      <c r="A46" s="294" t="s">
        <v>1535</v>
      </c>
      <c r="B46" s="276">
        <v>24390</v>
      </c>
      <c r="C46" s="276">
        <v>0</v>
      </c>
      <c r="D46" s="276">
        <v>0</v>
      </c>
      <c r="E46" s="276">
        <v>0</v>
      </c>
      <c r="F46" s="276">
        <v>1</v>
      </c>
      <c r="G46" s="276">
        <v>10</v>
      </c>
      <c r="H46" s="276">
        <v>4</v>
      </c>
      <c r="I46" s="276">
        <v>24375</v>
      </c>
    </row>
    <row r="47" spans="1:9">
      <c r="A47" s="407"/>
      <c r="B47" s="407"/>
      <c r="C47" s="407"/>
      <c r="D47" s="407"/>
      <c r="E47" s="407"/>
      <c r="F47" s="407"/>
      <c r="G47" s="407"/>
      <c r="H47" s="407"/>
      <c r="I47" s="407"/>
    </row>
    <row r="48" spans="1:9">
      <c r="A48" s="293" t="s">
        <v>4163</v>
      </c>
      <c r="B48" s="275">
        <v>0</v>
      </c>
      <c r="C48" s="275">
        <v>0</v>
      </c>
      <c r="D48" s="275">
        <v>0</v>
      </c>
      <c r="E48" s="275">
        <v>0</v>
      </c>
      <c r="F48" s="275">
        <v>0</v>
      </c>
      <c r="G48" s="275">
        <v>0</v>
      </c>
      <c r="H48" s="275">
        <v>0</v>
      </c>
      <c r="I48" s="275">
        <v>0</v>
      </c>
    </row>
    <row r="49" spans="1:9">
      <c r="A49" s="294" t="s">
        <v>1477</v>
      </c>
      <c r="B49" s="276">
        <v>0</v>
      </c>
      <c r="C49" s="276">
        <v>0</v>
      </c>
      <c r="D49" s="276">
        <v>0</v>
      </c>
      <c r="E49" s="276">
        <v>0</v>
      </c>
      <c r="F49" s="276">
        <v>0</v>
      </c>
      <c r="G49" s="276">
        <v>0</v>
      </c>
      <c r="H49" s="276">
        <v>0</v>
      </c>
      <c r="I49" s="276">
        <v>0</v>
      </c>
    </row>
    <row r="50" spans="1:9">
      <c r="A50" s="294" t="s">
        <v>1476</v>
      </c>
      <c r="B50" s="276">
        <v>0</v>
      </c>
      <c r="C50" s="276">
        <v>0</v>
      </c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</row>
    <row r="51" spans="1:9">
      <c r="A51" s="294" t="s">
        <v>1475</v>
      </c>
      <c r="B51" s="276">
        <v>0</v>
      </c>
      <c r="C51" s="276">
        <v>0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</row>
    <row r="52" spans="1:9">
      <c r="A52" s="294" t="s">
        <v>1474</v>
      </c>
      <c r="B52" s="276">
        <v>0</v>
      </c>
      <c r="C52" s="276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</row>
    <row r="53" spans="1:9">
      <c r="A53" s="294" t="s">
        <v>1473</v>
      </c>
      <c r="B53" s="276">
        <v>0</v>
      </c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</row>
    <row r="54" spans="1:9">
      <c r="A54" s="294" t="s">
        <v>1472</v>
      </c>
      <c r="B54" s="276">
        <v>0</v>
      </c>
      <c r="C54" s="276">
        <v>0</v>
      </c>
      <c r="D54" s="276">
        <v>0</v>
      </c>
      <c r="E54" s="276">
        <v>0</v>
      </c>
      <c r="F54" s="276">
        <v>0</v>
      </c>
      <c r="G54" s="276">
        <v>0</v>
      </c>
      <c r="H54" s="276">
        <v>0</v>
      </c>
      <c r="I54" s="276">
        <v>0</v>
      </c>
    </row>
    <row r="55" spans="1:9">
      <c r="A55" s="294" t="s">
        <v>1471</v>
      </c>
      <c r="B55" s="276">
        <v>0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</row>
    <row r="56" spans="1:9">
      <c r="A56" s="294" t="s">
        <v>1470</v>
      </c>
      <c r="B56" s="276">
        <v>0</v>
      </c>
      <c r="C56" s="276">
        <v>0</v>
      </c>
      <c r="D56" s="276">
        <v>0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</row>
    <row r="57" spans="1:9">
      <c r="A57" s="294" t="s">
        <v>1469</v>
      </c>
      <c r="B57" s="276">
        <v>0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</row>
    <row r="58" spans="1:9">
      <c r="A58" s="294" t="s">
        <v>1535</v>
      </c>
      <c r="B58" s="276">
        <v>0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</row>
    <row r="59" spans="1:9">
      <c r="A59" s="407"/>
      <c r="B59" s="407"/>
      <c r="C59" s="407"/>
      <c r="D59" s="407"/>
      <c r="E59" s="407"/>
      <c r="F59" s="407"/>
      <c r="G59" s="407"/>
      <c r="H59" s="407"/>
      <c r="I59" s="407"/>
    </row>
    <row r="60" spans="1:9">
      <c r="A60" s="406" t="s">
        <v>4082</v>
      </c>
      <c r="B60" s="407"/>
      <c r="C60" s="407"/>
      <c r="D60" s="407"/>
      <c r="E60" s="407"/>
      <c r="F60" s="407"/>
      <c r="G60" s="407"/>
      <c r="H60" s="407"/>
      <c r="I60" s="407"/>
    </row>
  </sheetData>
  <mergeCells count="4">
    <mergeCell ref="C7:I7"/>
    <mergeCell ref="B2:I2"/>
    <mergeCell ref="B3:I3"/>
    <mergeCell ref="B5:I5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7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7">
    <outlinePr summaryBelow="0" summaryRight="0"/>
  </sheetPr>
  <dimension ref="A1:H97"/>
  <sheetViews>
    <sheetView showGridLines="0" showRowColHeaders="0" view="pageBreakPreview" zoomScaleNormal="100" zoomScaleSheetLayoutView="100" workbookViewId="0">
      <selection activeCell="K11" sqref="K11"/>
    </sheetView>
  </sheetViews>
  <sheetFormatPr baseColWidth="10" defaultColWidth="8.88671875" defaultRowHeight="13.2"/>
  <cols>
    <col min="1" max="1" width="25.44140625" style="35" bestFit="1" customWidth="1"/>
    <col min="2" max="3" width="7.109375" style="35" bestFit="1" customWidth="1"/>
    <col min="4" max="4" width="5.6640625" style="35" bestFit="1" customWidth="1"/>
    <col min="5" max="7" width="16.21875" style="35" customWidth="1"/>
    <col min="8" max="8" width="0.21875" style="35" customWidth="1"/>
    <col min="9" max="256" width="8.88671875" style="35"/>
    <col min="257" max="257" width="25.44140625" style="35" bestFit="1" customWidth="1"/>
    <col min="258" max="259" width="7.109375" style="35" bestFit="1" customWidth="1"/>
    <col min="260" max="260" width="5.6640625" style="35" bestFit="1" customWidth="1"/>
    <col min="261" max="263" width="16.21875" style="35" customWidth="1"/>
    <col min="264" max="264" width="0.21875" style="35" customWidth="1"/>
    <col min="265" max="512" width="8.88671875" style="35"/>
    <col min="513" max="513" width="25.44140625" style="35" bestFit="1" customWidth="1"/>
    <col min="514" max="515" width="7.109375" style="35" bestFit="1" customWidth="1"/>
    <col min="516" max="516" width="5.6640625" style="35" bestFit="1" customWidth="1"/>
    <col min="517" max="519" width="16.21875" style="35" customWidth="1"/>
    <col min="520" max="520" width="0.21875" style="35" customWidth="1"/>
    <col min="521" max="768" width="8.88671875" style="35"/>
    <col min="769" max="769" width="25.44140625" style="35" bestFit="1" customWidth="1"/>
    <col min="770" max="771" width="7.109375" style="35" bestFit="1" customWidth="1"/>
    <col min="772" max="772" width="5.6640625" style="35" bestFit="1" customWidth="1"/>
    <col min="773" max="775" width="16.21875" style="35" customWidth="1"/>
    <col min="776" max="776" width="0.21875" style="35" customWidth="1"/>
    <col min="777" max="1024" width="8.88671875" style="35"/>
    <col min="1025" max="1025" width="25.44140625" style="35" bestFit="1" customWidth="1"/>
    <col min="1026" max="1027" width="7.109375" style="35" bestFit="1" customWidth="1"/>
    <col min="1028" max="1028" width="5.6640625" style="35" bestFit="1" customWidth="1"/>
    <col min="1029" max="1031" width="16.21875" style="35" customWidth="1"/>
    <col min="1032" max="1032" width="0.21875" style="35" customWidth="1"/>
    <col min="1033" max="1280" width="8.88671875" style="35"/>
    <col min="1281" max="1281" width="25.44140625" style="35" bestFit="1" customWidth="1"/>
    <col min="1282" max="1283" width="7.109375" style="35" bestFit="1" customWidth="1"/>
    <col min="1284" max="1284" width="5.6640625" style="35" bestFit="1" customWidth="1"/>
    <col min="1285" max="1287" width="16.21875" style="35" customWidth="1"/>
    <col min="1288" max="1288" width="0.21875" style="35" customWidth="1"/>
    <col min="1289" max="1536" width="8.88671875" style="35"/>
    <col min="1537" max="1537" width="25.44140625" style="35" bestFit="1" customWidth="1"/>
    <col min="1538" max="1539" width="7.109375" style="35" bestFit="1" customWidth="1"/>
    <col min="1540" max="1540" width="5.6640625" style="35" bestFit="1" customWidth="1"/>
    <col min="1541" max="1543" width="16.21875" style="35" customWidth="1"/>
    <col min="1544" max="1544" width="0.21875" style="35" customWidth="1"/>
    <col min="1545" max="1792" width="8.88671875" style="35"/>
    <col min="1793" max="1793" width="25.44140625" style="35" bestFit="1" customWidth="1"/>
    <col min="1794" max="1795" width="7.109375" style="35" bestFit="1" customWidth="1"/>
    <col min="1796" max="1796" width="5.6640625" style="35" bestFit="1" customWidth="1"/>
    <col min="1797" max="1799" width="16.21875" style="35" customWidth="1"/>
    <col min="1800" max="1800" width="0.21875" style="35" customWidth="1"/>
    <col min="1801" max="2048" width="8.88671875" style="35"/>
    <col min="2049" max="2049" width="25.44140625" style="35" bestFit="1" customWidth="1"/>
    <col min="2050" max="2051" width="7.109375" style="35" bestFit="1" customWidth="1"/>
    <col min="2052" max="2052" width="5.6640625" style="35" bestFit="1" customWidth="1"/>
    <col min="2053" max="2055" width="16.21875" style="35" customWidth="1"/>
    <col min="2056" max="2056" width="0.21875" style="35" customWidth="1"/>
    <col min="2057" max="2304" width="8.88671875" style="35"/>
    <col min="2305" max="2305" width="25.44140625" style="35" bestFit="1" customWidth="1"/>
    <col min="2306" max="2307" width="7.109375" style="35" bestFit="1" customWidth="1"/>
    <col min="2308" max="2308" width="5.6640625" style="35" bestFit="1" customWidth="1"/>
    <col min="2309" max="2311" width="16.21875" style="35" customWidth="1"/>
    <col min="2312" max="2312" width="0.21875" style="35" customWidth="1"/>
    <col min="2313" max="2560" width="8.88671875" style="35"/>
    <col min="2561" max="2561" width="25.44140625" style="35" bestFit="1" customWidth="1"/>
    <col min="2562" max="2563" width="7.109375" style="35" bestFit="1" customWidth="1"/>
    <col min="2564" max="2564" width="5.6640625" style="35" bestFit="1" customWidth="1"/>
    <col min="2565" max="2567" width="16.21875" style="35" customWidth="1"/>
    <col min="2568" max="2568" width="0.21875" style="35" customWidth="1"/>
    <col min="2569" max="2816" width="8.88671875" style="35"/>
    <col min="2817" max="2817" width="25.44140625" style="35" bestFit="1" customWidth="1"/>
    <col min="2818" max="2819" width="7.109375" style="35" bestFit="1" customWidth="1"/>
    <col min="2820" max="2820" width="5.6640625" style="35" bestFit="1" customWidth="1"/>
    <col min="2821" max="2823" width="16.21875" style="35" customWidth="1"/>
    <col min="2824" max="2824" width="0.21875" style="35" customWidth="1"/>
    <col min="2825" max="3072" width="8.88671875" style="35"/>
    <col min="3073" max="3073" width="25.44140625" style="35" bestFit="1" customWidth="1"/>
    <col min="3074" max="3075" width="7.109375" style="35" bestFit="1" customWidth="1"/>
    <col min="3076" max="3076" width="5.6640625" style="35" bestFit="1" customWidth="1"/>
    <col min="3077" max="3079" width="16.21875" style="35" customWidth="1"/>
    <col min="3080" max="3080" width="0.21875" style="35" customWidth="1"/>
    <col min="3081" max="3328" width="8.88671875" style="35"/>
    <col min="3329" max="3329" width="25.44140625" style="35" bestFit="1" customWidth="1"/>
    <col min="3330" max="3331" width="7.109375" style="35" bestFit="1" customWidth="1"/>
    <col min="3332" max="3332" width="5.6640625" style="35" bestFit="1" customWidth="1"/>
    <col min="3333" max="3335" width="16.21875" style="35" customWidth="1"/>
    <col min="3336" max="3336" width="0.21875" style="35" customWidth="1"/>
    <col min="3337" max="3584" width="8.88671875" style="35"/>
    <col min="3585" max="3585" width="25.44140625" style="35" bestFit="1" customWidth="1"/>
    <col min="3586" max="3587" width="7.109375" style="35" bestFit="1" customWidth="1"/>
    <col min="3588" max="3588" width="5.6640625" style="35" bestFit="1" customWidth="1"/>
    <col min="3589" max="3591" width="16.21875" style="35" customWidth="1"/>
    <col min="3592" max="3592" width="0.21875" style="35" customWidth="1"/>
    <col min="3593" max="3840" width="8.88671875" style="35"/>
    <col min="3841" max="3841" width="25.44140625" style="35" bestFit="1" customWidth="1"/>
    <col min="3842" max="3843" width="7.109375" style="35" bestFit="1" customWidth="1"/>
    <col min="3844" max="3844" width="5.6640625" style="35" bestFit="1" customWidth="1"/>
    <col min="3845" max="3847" width="16.21875" style="35" customWidth="1"/>
    <col min="3848" max="3848" width="0.21875" style="35" customWidth="1"/>
    <col min="3849" max="4096" width="8.88671875" style="35"/>
    <col min="4097" max="4097" width="25.44140625" style="35" bestFit="1" customWidth="1"/>
    <col min="4098" max="4099" width="7.109375" style="35" bestFit="1" customWidth="1"/>
    <col min="4100" max="4100" width="5.6640625" style="35" bestFit="1" customWidth="1"/>
    <col min="4101" max="4103" width="16.21875" style="35" customWidth="1"/>
    <col min="4104" max="4104" width="0.21875" style="35" customWidth="1"/>
    <col min="4105" max="4352" width="8.88671875" style="35"/>
    <col min="4353" max="4353" width="25.44140625" style="35" bestFit="1" customWidth="1"/>
    <col min="4354" max="4355" width="7.109375" style="35" bestFit="1" customWidth="1"/>
    <col min="4356" max="4356" width="5.6640625" style="35" bestFit="1" customWidth="1"/>
    <col min="4357" max="4359" width="16.21875" style="35" customWidth="1"/>
    <col min="4360" max="4360" width="0.21875" style="35" customWidth="1"/>
    <col min="4361" max="4608" width="8.88671875" style="35"/>
    <col min="4609" max="4609" width="25.44140625" style="35" bestFit="1" customWidth="1"/>
    <col min="4610" max="4611" width="7.109375" style="35" bestFit="1" customWidth="1"/>
    <col min="4612" max="4612" width="5.6640625" style="35" bestFit="1" customWidth="1"/>
    <col min="4613" max="4615" width="16.21875" style="35" customWidth="1"/>
    <col min="4616" max="4616" width="0.21875" style="35" customWidth="1"/>
    <col min="4617" max="4864" width="8.88671875" style="35"/>
    <col min="4865" max="4865" width="25.44140625" style="35" bestFit="1" customWidth="1"/>
    <col min="4866" max="4867" width="7.109375" style="35" bestFit="1" customWidth="1"/>
    <col min="4868" max="4868" width="5.6640625" style="35" bestFit="1" customWidth="1"/>
    <col min="4869" max="4871" width="16.21875" style="35" customWidth="1"/>
    <col min="4872" max="4872" width="0.21875" style="35" customWidth="1"/>
    <col min="4873" max="5120" width="8.88671875" style="35"/>
    <col min="5121" max="5121" width="25.44140625" style="35" bestFit="1" customWidth="1"/>
    <col min="5122" max="5123" width="7.109375" style="35" bestFit="1" customWidth="1"/>
    <col min="5124" max="5124" width="5.6640625" style="35" bestFit="1" customWidth="1"/>
    <col min="5125" max="5127" width="16.21875" style="35" customWidth="1"/>
    <col min="5128" max="5128" width="0.21875" style="35" customWidth="1"/>
    <col min="5129" max="5376" width="8.88671875" style="35"/>
    <col min="5377" max="5377" width="25.44140625" style="35" bestFit="1" customWidth="1"/>
    <col min="5378" max="5379" width="7.109375" style="35" bestFit="1" customWidth="1"/>
    <col min="5380" max="5380" width="5.6640625" style="35" bestFit="1" customWidth="1"/>
    <col min="5381" max="5383" width="16.21875" style="35" customWidth="1"/>
    <col min="5384" max="5384" width="0.21875" style="35" customWidth="1"/>
    <col min="5385" max="5632" width="8.88671875" style="35"/>
    <col min="5633" max="5633" width="25.44140625" style="35" bestFit="1" customWidth="1"/>
    <col min="5634" max="5635" width="7.109375" style="35" bestFit="1" customWidth="1"/>
    <col min="5636" max="5636" width="5.6640625" style="35" bestFit="1" customWidth="1"/>
    <col min="5637" max="5639" width="16.21875" style="35" customWidth="1"/>
    <col min="5640" max="5640" width="0.21875" style="35" customWidth="1"/>
    <col min="5641" max="5888" width="8.88671875" style="35"/>
    <col min="5889" max="5889" width="25.44140625" style="35" bestFit="1" customWidth="1"/>
    <col min="5890" max="5891" width="7.109375" style="35" bestFit="1" customWidth="1"/>
    <col min="5892" max="5892" width="5.6640625" style="35" bestFit="1" customWidth="1"/>
    <col min="5893" max="5895" width="16.21875" style="35" customWidth="1"/>
    <col min="5896" max="5896" width="0.21875" style="35" customWidth="1"/>
    <col min="5897" max="6144" width="8.88671875" style="35"/>
    <col min="6145" max="6145" width="25.44140625" style="35" bestFit="1" customWidth="1"/>
    <col min="6146" max="6147" width="7.109375" style="35" bestFit="1" customWidth="1"/>
    <col min="6148" max="6148" width="5.6640625" style="35" bestFit="1" customWidth="1"/>
    <col min="6149" max="6151" width="16.21875" style="35" customWidth="1"/>
    <col min="6152" max="6152" width="0.21875" style="35" customWidth="1"/>
    <col min="6153" max="6400" width="8.88671875" style="35"/>
    <col min="6401" max="6401" width="25.44140625" style="35" bestFit="1" customWidth="1"/>
    <col min="6402" max="6403" width="7.109375" style="35" bestFit="1" customWidth="1"/>
    <col min="6404" max="6404" width="5.6640625" style="35" bestFit="1" customWidth="1"/>
    <col min="6405" max="6407" width="16.21875" style="35" customWidth="1"/>
    <col min="6408" max="6408" width="0.21875" style="35" customWidth="1"/>
    <col min="6409" max="6656" width="8.88671875" style="35"/>
    <col min="6657" max="6657" width="25.44140625" style="35" bestFit="1" customWidth="1"/>
    <col min="6658" max="6659" width="7.109375" style="35" bestFit="1" customWidth="1"/>
    <col min="6660" max="6660" width="5.6640625" style="35" bestFit="1" customWidth="1"/>
    <col min="6661" max="6663" width="16.21875" style="35" customWidth="1"/>
    <col min="6664" max="6664" width="0.21875" style="35" customWidth="1"/>
    <col min="6665" max="6912" width="8.88671875" style="35"/>
    <col min="6913" max="6913" width="25.44140625" style="35" bestFit="1" customWidth="1"/>
    <col min="6914" max="6915" width="7.109375" style="35" bestFit="1" customWidth="1"/>
    <col min="6916" max="6916" width="5.6640625" style="35" bestFit="1" customWidth="1"/>
    <col min="6917" max="6919" width="16.21875" style="35" customWidth="1"/>
    <col min="6920" max="6920" width="0.21875" style="35" customWidth="1"/>
    <col min="6921" max="7168" width="8.88671875" style="35"/>
    <col min="7169" max="7169" width="25.44140625" style="35" bestFit="1" customWidth="1"/>
    <col min="7170" max="7171" width="7.109375" style="35" bestFit="1" customWidth="1"/>
    <col min="7172" max="7172" width="5.6640625" style="35" bestFit="1" customWidth="1"/>
    <col min="7173" max="7175" width="16.21875" style="35" customWidth="1"/>
    <col min="7176" max="7176" width="0.21875" style="35" customWidth="1"/>
    <col min="7177" max="7424" width="8.88671875" style="35"/>
    <col min="7425" max="7425" width="25.44140625" style="35" bestFit="1" customWidth="1"/>
    <col min="7426" max="7427" width="7.109375" style="35" bestFit="1" customWidth="1"/>
    <col min="7428" max="7428" width="5.6640625" style="35" bestFit="1" customWidth="1"/>
    <col min="7429" max="7431" width="16.21875" style="35" customWidth="1"/>
    <col min="7432" max="7432" width="0.21875" style="35" customWidth="1"/>
    <col min="7433" max="7680" width="8.88671875" style="35"/>
    <col min="7681" max="7681" width="25.44140625" style="35" bestFit="1" customWidth="1"/>
    <col min="7682" max="7683" width="7.109375" style="35" bestFit="1" customWidth="1"/>
    <col min="7684" max="7684" width="5.6640625" style="35" bestFit="1" customWidth="1"/>
    <col min="7685" max="7687" width="16.21875" style="35" customWidth="1"/>
    <col min="7688" max="7688" width="0.21875" style="35" customWidth="1"/>
    <col min="7689" max="7936" width="8.88671875" style="35"/>
    <col min="7937" max="7937" width="25.44140625" style="35" bestFit="1" customWidth="1"/>
    <col min="7938" max="7939" width="7.109375" style="35" bestFit="1" customWidth="1"/>
    <col min="7940" max="7940" width="5.6640625" style="35" bestFit="1" customWidth="1"/>
    <col min="7941" max="7943" width="16.21875" style="35" customWidth="1"/>
    <col min="7944" max="7944" width="0.21875" style="35" customWidth="1"/>
    <col min="7945" max="8192" width="8.88671875" style="35"/>
    <col min="8193" max="8193" width="25.44140625" style="35" bestFit="1" customWidth="1"/>
    <col min="8194" max="8195" width="7.109375" style="35" bestFit="1" customWidth="1"/>
    <col min="8196" max="8196" width="5.6640625" style="35" bestFit="1" customWidth="1"/>
    <col min="8197" max="8199" width="16.21875" style="35" customWidth="1"/>
    <col min="8200" max="8200" width="0.21875" style="35" customWidth="1"/>
    <col min="8201" max="8448" width="8.88671875" style="35"/>
    <col min="8449" max="8449" width="25.44140625" style="35" bestFit="1" customWidth="1"/>
    <col min="8450" max="8451" width="7.109375" style="35" bestFit="1" customWidth="1"/>
    <col min="8452" max="8452" width="5.6640625" style="35" bestFit="1" customWidth="1"/>
    <col min="8453" max="8455" width="16.21875" style="35" customWidth="1"/>
    <col min="8456" max="8456" width="0.21875" style="35" customWidth="1"/>
    <col min="8457" max="8704" width="8.88671875" style="35"/>
    <col min="8705" max="8705" width="25.44140625" style="35" bestFit="1" customWidth="1"/>
    <col min="8706" max="8707" width="7.109375" style="35" bestFit="1" customWidth="1"/>
    <col min="8708" max="8708" width="5.6640625" style="35" bestFit="1" customWidth="1"/>
    <col min="8709" max="8711" width="16.21875" style="35" customWidth="1"/>
    <col min="8712" max="8712" width="0.21875" style="35" customWidth="1"/>
    <col min="8713" max="8960" width="8.88671875" style="35"/>
    <col min="8961" max="8961" width="25.44140625" style="35" bestFit="1" customWidth="1"/>
    <col min="8962" max="8963" width="7.109375" style="35" bestFit="1" customWidth="1"/>
    <col min="8964" max="8964" width="5.6640625" style="35" bestFit="1" customWidth="1"/>
    <col min="8965" max="8967" width="16.21875" style="35" customWidth="1"/>
    <col min="8968" max="8968" width="0.21875" style="35" customWidth="1"/>
    <col min="8969" max="9216" width="8.88671875" style="35"/>
    <col min="9217" max="9217" width="25.44140625" style="35" bestFit="1" customWidth="1"/>
    <col min="9218" max="9219" width="7.109375" style="35" bestFit="1" customWidth="1"/>
    <col min="9220" max="9220" width="5.6640625" style="35" bestFit="1" customWidth="1"/>
    <col min="9221" max="9223" width="16.21875" style="35" customWidth="1"/>
    <col min="9224" max="9224" width="0.21875" style="35" customWidth="1"/>
    <col min="9225" max="9472" width="8.88671875" style="35"/>
    <col min="9473" max="9473" width="25.44140625" style="35" bestFit="1" customWidth="1"/>
    <col min="9474" max="9475" width="7.109375" style="35" bestFit="1" customWidth="1"/>
    <col min="9476" max="9476" width="5.6640625" style="35" bestFit="1" customWidth="1"/>
    <col min="9477" max="9479" width="16.21875" style="35" customWidth="1"/>
    <col min="9480" max="9480" width="0.21875" style="35" customWidth="1"/>
    <col min="9481" max="9728" width="8.88671875" style="35"/>
    <col min="9729" max="9729" width="25.44140625" style="35" bestFit="1" customWidth="1"/>
    <col min="9730" max="9731" width="7.109375" style="35" bestFit="1" customWidth="1"/>
    <col min="9732" max="9732" width="5.6640625" style="35" bestFit="1" customWidth="1"/>
    <col min="9733" max="9735" width="16.21875" style="35" customWidth="1"/>
    <col min="9736" max="9736" width="0.21875" style="35" customWidth="1"/>
    <col min="9737" max="9984" width="8.88671875" style="35"/>
    <col min="9985" max="9985" width="25.44140625" style="35" bestFit="1" customWidth="1"/>
    <col min="9986" max="9987" width="7.109375" style="35" bestFit="1" customWidth="1"/>
    <col min="9988" max="9988" width="5.6640625" style="35" bestFit="1" customWidth="1"/>
    <col min="9989" max="9991" width="16.21875" style="35" customWidth="1"/>
    <col min="9992" max="9992" width="0.21875" style="35" customWidth="1"/>
    <col min="9993" max="10240" width="8.88671875" style="35"/>
    <col min="10241" max="10241" width="25.44140625" style="35" bestFit="1" customWidth="1"/>
    <col min="10242" max="10243" width="7.109375" style="35" bestFit="1" customWidth="1"/>
    <col min="10244" max="10244" width="5.6640625" style="35" bestFit="1" customWidth="1"/>
    <col min="10245" max="10247" width="16.21875" style="35" customWidth="1"/>
    <col min="10248" max="10248" width="0.21875" style="35" customWidth="1"/>
    <col min="10249" max="10496" width="8.88671875" style="35"/>
    <col min="10497" max="10497" width="25.44140625" style="35" bestFit="1" customWidth="1"/>
    <col min="10498" max="10499" width="7.109375" style="35" bestFit="1" customWidth="1"/>
    <col min="10500" max="10500" width="5.6640625" style="35" bestFit="1" customWidth="1"/>
    <col min="10501" max="10503" width="16.21875" style="35" customWidth="1"/>
    <col min="10504" max="10504" width="0.21875" style="35" customWidth="1"/>
    <col min="10505" max="10752" width="8.88671875" style="35"/>
    <col min="10753" max="10753" width="25.44140625" style="35" bestFit="1" customWidth="1"/>
    <col min="10754" max="10755" width="7.109375" style="35" bestFit="1" customWidth="1"/>
    <col min="10756" max="10756" width="5.6640625" style="35" bestFit="1" customWidth="1"/>
    <col min="10757" max="10759" width="16.21875" style="35" customWidth="1"/>
    <col min="10760" max="10760" width="0.21875" style="35" customWidth="1"/>
    <col min="10761" max="11008" width="8.88671875" style="35"/>
    <col min="11009" max="11009" width="25.44140625" style="35" bestFit="1" customWidth="1"/>
    <col min="11010" max="11011" width="7.109375" style="35" bestFit="1" customWidth="1"/>
    <col min="11012" max="11012" width="5.6640625" style="35" bestFit="1" customWidth="1"/>
    <col min="11013" max="11015" width="16.21875" style="35" customWidth="1"/>
    <col min="11016" max="11016" width="0.21875" style="35" customWidth="1"/>
    <col min="11017" max="11264" width="8.88671875" style="35"/>
    <col min="11265" max="11265" width="25.44140625" style="35" bestFit="1" customWidth="1"/>
    <col min="11266" max="11267" width="7.109375" style="35" bestFit="1" customWidth="1"/>
    <col min="11268" max="11268" width="5.6640625" style="35" bestFit="1" customWidth="1"/>
    <col min="11269" max="11271" width="16.21875" style="35" customWidth="1"/>
    <col min="11272" max="11272" width="0.21875" style="35" customWidth="1"/>
    <col min="11273" max="11520" width="8.88671875" style="35"/>
    <col min="11521" max="11521" width="25.44140625" style="35" bestFit="1" customWidth="1"/>
    <col min="11522" max="11523" width="7.109375" style="35" bestFit="1" customWidth="1"/>
    <col min="11524" max="11524" width="5.6640625" style="35" bestFit="1" customWidth="1"/>
    <col min="11525" max="11527" width="16.21875" style="35" customWidth="1"/>
    <col min="11528" max="11528" width="0.21875" style="35" customWidth="1"/>
    <col min="11529" max="11776" width="8.88671875" style="35"/>
    <col min="11777" max="11777" width="25.44140625" style="35" bestFit="1" customWidth="1"/>
    <col min="11778" max="11779" width="7.109375" style="35" bestFit="1" customWidth="1"/>
    <col min="11780" max="11780" width="5.6640625" style="35" bestFit="1" customWidth="1"/>
    <col min="11781" max="11783" width="16.21875" style="35" customWidth="1"/>
    <col min="11784" max="11784" width="0.21875" style="35" customWidth="1"/>
    <col min="11785" max="12032" width="8.88671875" style="35"/>
    <col min="12033" max="12033" width="25.44140625" style="35" bestFit="1" customWidth="1"/>
    <col min="12034" max="12035" width="7.109375" style="35" bestFit="1" customWidth="1"/>
    <col min="12036" max="12036" width="5.6640625" style="35" bestFit="1" customWidth="1"/>
    <col min="12037" max="12039" width="16.21875" style="35" customWidth="1"/>
    <col min="12040" max="12040" width="0.21875" style="35" customWidth="1"/>
    <col min="12041" max="12288" width="8.88671875" style="35"/>
    <col min="12289" max="12289" width="25.44140625" style="35" bestFit="1" customWidth="1"/>
    <col min="12290" max="12291" width="7.109375" style="35" bestFit="1" customWidth="1"/>
    <col min="12292" max="12292" width="5.6640625" style="35" bestFit="1" customWidth="1"/>
    <col min="12293" max="12295" width="16.21875" style="35" customWidth="1"/>
    <col min="12296" max="12296" width="0.21875" style="35" customWidth="1"/>
    <col min="12297" max="12544" width="8.88671875" style="35"/>
    <col min="12545" max="12545" width="25.44140625" style="35" bestFit="1" customWidth="1"/>
    <col min="12546" max="12547" width="7.109375" style="35" bestFit="1" customWidth="1"/>
    <col min="12548" max="12548" width="5.6640625" style="35" bestFit="1" customWidth="1"/>
    <col min="12549" max="12551" width="16.21875" style="35" customWidth="1"/>
    <col min="12552" max="12552" width="0.21875" style="35" customWidth="1"/>
    <col min="12553" max="12800" width="8.88671875" style="35"/>
    <col min="12801" max="12801" width="25.44140625" style="35" bestFit="1" customWidth="1"/>
    <col min="12802" max="12803" width="7.109375" style="35" bestFit="1" customWidth="1"/>
    <col min="12804" max="12804" width="5.6640625" style="35" bestFit="1" customWidth="1"/>
    <col min="12805" max="12807" width="16.21875" style="35" customWidth="1"/>
    <col min="12808" max="12808" width="0.21875" style="35" customWidth="1"/>
    <col min="12809" max="13056" width="8.88671875" style="35"/>
    <col min="13057" max="13057" width="25.44140625" style="35" bestFit="1" customWidth="1"/>
    <col min="13058" max="13059" width="7.109375" style="35" bestFit="1" customWidth="1"/>
    <col min="13060" max="13060" width="5.6640625" style="35" bestFit="1" customWidth="1"/>
    <col min="13061" max="13063" width="16.21875" style="35" customWidth="1"/>
    <col min="13064" max="13064" width="0.21875" style="35" customWidth="1"/>
    <col min="13065" max="13312" width="8.88671875" style="35"/>
    <col min="13313" max="13313" width="25.44140625" style="35" bestFit="1" customWidth="1"/>
    <col min="13314" max="13315" width="7.109375" style="35" bestFit="1" customWidth="1"/>
    <col min="13316" max="13316" width="5.6640625" style="35" bestFit="1" customWidth="1"/>
    <col min="13317" max="13319" width="16.21875" style="35" customWidth="1"/>
    <col min="13320" max="13320" width="0.21875" style="35" customWidth="1"/>
    <col min="13321" max="13568" width="8.88671875" style="35"/>
    <col min="13569" max="13569" width="25.44140625" style="35" bestFit="1" customWidth="1"/>
    <col min="13570" max="13571" width="7.109375" style="35" bestFit="1" customWidth="1"/>
    <col min="13572" max="13572" width="5.6640625" style="35" bestFit="1" customWidth="1"/>
    <col min="13573" max="13575" width="16.21875" style="35" customWidth="1"/>
    <col min="13576" max="13576" width="0.21875" style="35" customWidth="1"/>
    <col min="13577" max="13824" width="8.88671875" style="35"/>
    <col min="13825" max="13825" width="25.44140625" style="35" bestFit="1" customWidth="1"/>
    <col min="13826" max="13827" width="7.109375" style="35" bestFit="1" customWidth="1"/>
    <col min="13828" max="13828" width="5.6640625" style="35" bestFit="1" customWidth="1"/>
    <col min="13829" max="13831" width="16.21875" style="35" customWidth="1"/>
    <col min="13832" max="13832" width="0.21875" style="35" customWidth="1"/>
    <col min="13833" max="14080" width="8.88671875" style="35"/>
    <col min="14081" max="14081" width="25.44140625" style="35" bestFit="1" customWidth="1"/>
    <col min="14082" max="14083" width="7.109375" style="35" bestFit="1" customWidth="1"/>
    <col min="14084" max="14084" width="5.6640625" style="35" bestFit="1" customWidth="1"/>
    <col min="14085" max="14087" width="16.21875" style="35" customWidth="1"/>
    <col min="14088" max="14088" width="0.21875" style="35" customWidth="1"/>
    <col min="14089" max="14336" width="8.88671875" style="35"/>
    <col min="14337" max="14337" width="25.44140625" style="35" bestFit="1" customWidth="1"/>
    <col min="14338" max="14339" width="7.109375" style="35" bestFit="1" customWidth="1"/>
    <col min="14340" max="14340" width="5.6640625" style="35" bestFit="1" customWidth="1"/>
    <col min="14341" max="14343" width="16.21875" style="35" customWidth="1"/>
    <col min="14344" max="14344" width="0.21875" style="35" customWidth="1"/>
    <col min="14345" max="14592" width="8.88671875" style="35"/>
    <col min="14593" max="14593" width="25.44140625" style="35" bestFit="1" customWidth="1"/>
    <col min="14594" max="14595" width="7.109375" style="35" bestFit="1" customWidth="1"/>
    <col min="14596" max="14596" width="5.6640625" style="35" bestFit="1" customWidth="1"/>
    <col min="14597" max="14599" width="16.21875" style="35" customWidth="1"/>
    <col min="14600" max="14600" width="0.21875" style="35" customWidth="1"/>
    <col min="14601" max="14848" width="8.88671875" style="35"/>
    <col min="14849" max="14849" width="25.44140625" style="35" bestFit="1" customWidth="1"/>
    <col min="14850" max="14851" width="7.109375" style="35" bestFit="1" customWidth="1"/>
    <col min="14852" max="14852" width="5.6640625" style="35" bestFit="1" customWidth="1"/>
    <col min="14853" max="14855" width="16.21875" style="35" customWidth="1"/>
    <col min="14856" max="14856" width="0.21875" style="35" customWidth="1"/>
    <col min="14857" max="15104" width="8.88671875" style="35"/>
    <col min="15105" max="15105" width="25.44140625" style="35" bestFit="1" customWidth="1"/>
    <col min="15106" max="15107" width="7.109375" style="35" bestFit="1" customWidth="1"/>
    <col min="15108" max="15108" width="5.6640625" style="35" bestFit="1" customWidth="1"/>
    <col min="15109" max="15111" width="16.21875" style="35" customWidth="1"/>
    <col min="15112" max="15112" width="0.21875" style="35" customWidth="1"/>
    <col min="15113" max="15360" width="8.88671875" style="35"/>
    <col min="15361" max="15361" width="25.44140625" style="35" bestFit="1" customWidth="1"/>
    <col min="15362" max="15363" width="7.109375" style="35" bestFit="1" customWidth="1"/>
    <col min="15364" max="15364" width="5.6640625" style="35" bestFit="1" customWidth="1"/>
    <col min="15365" max="15367" width="16.21875" style="35" customWidth="1"/>
    <col min="15368" max="15368" width="0.21875" style="35" customWidth="1"/>
    <col min="15369" max="15616" width="8.88671875" style="35"/>
    <col min="15617" max="15617" width="25.44140625" style="35" bestFit="1" customWidth="1"/>
    <col min="15618" max="15619" width="7.109375" style="35" bestFit="1" customWidth="1"/>
    <col min="15620" max="15620" width="5.6640625" style="35" bestFit="1" customWidth="1"/>
    <col min="15621" max="15623" width="16.21875" style="35" customWidth="1"/>
    <col min="15624" max="15624" width="0.21875" style="35" customWidth="1"/>
    <col min="15625" max="15872" width="8.88671875" style="35"/>
    <col min="15873" max="15873" width="25.44140625" style="35" bestFit="1" customWidth="1"/>
    <col min="15874" max="15875" width="7.109375" style="35" bestFit="1" customWidth="1"/>
    <col min="15876" max="15876" width="5.6640625" style="35" bestFit="1" customWidth="1"/>
    <col min="15877" max="15879" width="16.21875" style="35" customWidth="1"/>
    <col min="15880" max="15880" width="0.21875" style="35" customWidth="1"/>
    <col min="15881" max="16128" width="8.88671875" style="35"/>
    <col min="16129" max="16129" width="25.44140625" style="35" bestFit="1" customWidth="1"/>
    <col min="16130" max="16131" width="7.109375" style="35" bestFit="1" customWidth="1"/>
    <col min="16132" max="16132" width="5.6640625" style="35" bestFit="1" customWidth="1"/>
    <col min="16133" max="16135" width="16.21875" style="35" customWidth="1"/>
    <col min="16136" max="16136" width="0.21875" style="35" customWidth="1"/>
    <col min="16137" max="16384" width="8.88671875" style="35"/>
  </cols>
  <sheetData>
    <row r="1" spans="1:8">
      <c r="A1" s="1458" t="s">
        <v>5207</v>
      </c>
    </row>
    <row r="2" spans="1:8" ht="17.399999999999999">
      <c r="A2" s="295" t="s">
        <v>240</v>
      </c>
      <c r="B2" s="1640" t="s">
        <v>5208</v>
      </c>
      <c r="C2" s="1640"/>
      <c r="D2" s="1640"/>
      <c r="E2" s="1640"/>
      <c r="F2" s="1640"/>
      <c r="G2" s="1640"/>
      <c r="H2" s="295"/>
    </row>
    <row r="3" spans="1:8" ht="18" thickBot="1">
      <c r="A3" s="427"/>
      <c r="B3" s="1697" t="s">
        <v>4164</v>
      </c>
      <c r="C3" s="1697"/>
      <c r="D3" s="1697"/>
      <c r="E3" s="1697"/>
      <c r="F3" s="1697"/>
      <c r="G3" s="1697"/>
      <c r="H3" s="295"/>
    </row>
    <row r="4" spans="1:8" ht="17.399999999999999">
      <c r="A4" s="439"/>
      <c r="B4" s="439"/>
      <c r="C4" s="277"/>
      <c r="D4" s="277"/>
      <c r="E4" s="277"/>
      <c r="F4" s="277"/>
      <c r="G4" s="277"/>
      <c r="H4" s="295"/>
    </row>
    <row r="5" spans="1:8" ht="18" thickBot="1">
      <c r="A5" s="279" t="s">
        <v>1884</v>
      </c>
      <c r="B5" s="1681" t="s">
        <v>1466</v>
      </c>
      <c r="C5" s="1681"/>
      <c r="D5" s="1681"/>
      <c r="E5" s="1681"/>
      <c r="F5" s="1681"/>
      <c r="G5" s="1681"/>
      <c r="H5" s="295"/>
    </row>
    <row r="6" spans="1:8" ht="17.399999999999999">
      <c r="A6" s="279" t="s">
        <v>1589</v>
      </c>
      <c r="B6" s="439"/>
      <c r="C6" s="277"/>
      <c r="D6" s="277"/>
      <c r="E6" s="277"/>
      <c r="F6" s="277"/>
      <c r="G6" s="277"/>
      <c r="H6" s="295"/>
    </row>
    <row r="7" spans="1:8" ht="18" thickBot="1">
      <c r="A7" s="279" t="s">
        <v>4165</v>
      </c>
      <c r="B7" s="296"/>
      <c r="C7" s="1681" t="s">
        <v>1598</v>
      </c>
      <c r="D7" s="1681"/>
      <c r="E7" s="1681"/>
      <c r="F7" s="1681"/>
      <c r="G7" s="1681"/>
      <c r="H7" s="295"/>
    </row>
    <row r="8" spans="1:8" ht="17.399999999999999">
      <c r="A8" s="296"/>
      <c r="B8" s="296"/>
      <c r="C8" s="277"/>
      <c r="D8" s="277"/>
      <c r="E8" s="277"/>
      <c r="F8" s="277"/>
      <c r="G8" s="277"/>
      <c r="H8" s="295"/>
    </row>
    <row r="9" spans="1:8" ht="18" thickBot="1">
      <c r="A9" s="403"/>
      <c r="B9" s="403" t="s">
        <v>3</v>
      </c>
      <c r="C9" s="403" t="s">
        <v>1597</v>
      </c>
      <c r="D9" s="403" t="s">
        <v>1596</v>
      </c>
      <c r="E9" s="403" t="s">
        <v>1595</v>
      </c>
      <c r="F9" s="403" t="s">
        <v>1594</v>
      </c>
      <c r="G9" s="403" t="s">
        <v>1535</v>
      </c>
      <c r="H9" s="295"/>
    </row>
    <row r="10" spans="1:8" ht="17.399999999999999">
      <c r="A10" s="407"/>
      <c r="B10" s="407"/>
      <c r="C10" s="407"/>
      <c r="D10" s="407"/>
      <c r="E10" s="407"/>
      <c r="F10" s="407"/>
      <c r="G10" s="407"/>
      <c r="H10" s="295"/>
    </row>
    <row r="11" spans="1:8" ht="17.399999999999999">
      <c r="A11" s="473" t="s">
        <v>1</v>
      </c>
      <c r="B11" s="441">
        <v>242005</v>
      </c>
      <c r="C11" s="441">
        <v>236750</v>
      </c>
      <c r="D11" s="441">
        <v>4753</v>
      </c>
      <c r="E11" s="441">
        <v>86</v>
      </c>
      <c r="F11" s="441">
        <v>20</v>
      </c>
      <c r="G11" s="441">
        <v>396</v>
      </c>
      <c r="H11" s="295"/>
    </row>
    <row r="12" spans="1:8" ht="17.399999999999999">
      <c r="A12" s="407"/>
      <c r="B12" s="407"/>
      <c r="C12" s="407"/>
      <c r="D12" s="407"/>
      <c r="E12" s="407"/>
      <c r="F12" s="407"/>
      <c r="G12" s="407"/>
      <c r="H12" s="295"/>
    </row>
    <row r="13" spans="1:8" ht="17.399999999999999">
      <c r="A13" s="474" t="s">
        <v>1267</v>
      </c>
      <c r="B13" s="445">
        <v>3504</v>
      </c>
      <c r="C13" s="445">
        <v>3435</v>
      </c>
      <c r="D13" s="445">
        <v>58</v>
      </c>
      <c r="E13" s="445">
        <v>0</v>
      </c>
      <c r="F13" s="445">
        <v>0</v>
      </c>
      <c r="G13" s="445">
        <v>11</v>
      </c>
      <c r="H13" s="295"/>
    </row>
    <row r="14" spans="1:8" ht="17.399999999999999">
      <c r="A14" s="475" t="s">
        <v>1380</v>
      </c>
      <c r="B14" s="443">
        <v>3488</v>
      </c>
      <c r="C14" s="443">
        <v>3422</v>
      </c>
      <c r="D14" s="443">
        <v>56</v>
      </c>
      <c r="E14" s="443">
        <v>0</v>
      </c>
      <c r="F14" s="443">
        <v>0</v>
      </c>
      <c r="G14" s="443">
        <v>10</v>
      </c>
      <c r="H14" s="295"/>
    </row>
    <row r="15" spans="1:8" ht="17.399999999999999">
      <c r="A15" s="475" t="s">
        <v>1379</v>
      </c>
      <c r="B15" s="443">
        <v>16</v>
      </c>
      <c r="C15" s="443">
        <v>13</v>
      </c>
      <c r="D15" s="443">
        <v>2</v>
      </c>
      <c r="E15" s="443">
        <v>0</v>
      </c>
      <c r="F15" s="443">
        <v>0</v>
      </c>
      <c r="G15" s="443">
        <v>1</v>
      </c>
      <c r="H15" s="295"/>
    </row>
    <row r="16" spans="1:8" ht="17.399999999999999">
      <c r="A16" s="407"/>
      <c r="B16" s="407"/>
      <c r="C16" s="407"/>
      <c r="D16" s="407"/>
      <c r="E16" s="407"/>
      <c r="F16" s="407"/>
      <c r="G16" s="407"/>
      <c r="H16" s="295"/>
    </row>
    <row r="17" spans="1:8" ht="17.399999999999999">
      <c r="A17" s="474" t="s">
        <v>1260</v>
      </c>
      <c r="B17" s="445">
        <v>5766</v>
      </c>
      <c r="C17" s="445">
        <v>5577</v>
      </c>
      <c r="D17" s="445">
        <v>114</v>
      </c>
      <c r="E17" s="445">
        <v>3</v>
      </c>
      <c r="F17" s="445">
        <v>0</v>
      </c>
      <c r="G17" s="445">
        <v>72</v>
      </c>
      <c r="H17" s="295"/>
    </row>
    <row r="18" spans="1:8" ht="17.399999999999999">
      <c r="A18" s="475" t="s">
        <v>1378</v>
      </c>
      <c r="B18" s="443">
        <v>5389</v>
      </c>
      <c r="C18" s="443">
        <v>5250</v>
      </c>
      <c r="D18" s="443">
        <v>104</v>
      </c>
      <c r="E18" s="443">
        <v>3</v>
      </c>
      <c r="F18" s="443">
        <v>0</v>
      </c>
      <c r="G18" s="443">
        <v>32</v>
      </c>
      <c r="H18" s="295"/>
    </row>
    <row r="19" spans="1:8" ht="17.399999999999999">
      <c r="A19" s="475" t="s">
        <v>1377</v>
      </c>
      <c r="B19" s="443">
        <v>377</v>
      </c>
      <c r="C19" s="443">
        <v>327</v>
      </c>
      <c r="D19" s="443">
        <v>10</v>
      </c>
      <c r="E19" s="443">
        <v>0</v>
      </c>
      <c r="F19" s="443">
        <v>0</v>
      </c>
      <c r="G19" s="443">
        <v>40</v>
      </c>
      <c r="H19" s="295"/>
    </row>
    <row r="20" spans="1:8" ht="17.399999999999999">
      <c r="A20" s="407"/>
      <c r="B20" s="407"/>
      <c r="C20" s="407"/>
      <c r="D20" s="407"/>
      <c r="E20" s="407"/>
      <c r="F20" s="407"/>
      <c r="G20" s="407"/>
      <c r="H20" s="295"/>
    </row>
    <row r="21" spans="1:8" ht="17.399999999999999">
      <c r="A21" s="474" t="s">
        <v>1251</v>
      </c>
      <c r="B21" s="445">
        <v>9841</v>
      </c>
      <c r="C21" s="445">
        <v>9647</v>
      </c>
      <c r="D21" s="445">
        <v>173</v>
      </c>
      <c r="E21" s="445">
        <v>6</v>
      </c>
      <c r="F21" s="445">
        <v>0</v>
      </c>
      <c r="G21" s="445">
        <v>15</v>
      </c>
      <c r="H21" s="295"/>
    </row>
    <row r="22" spans="1:8" ht="17.399999999999999">
      <c r="A22" s="475" t="s">
        <v>1376</v>
      </c>
      <c r="B22" s="443">
        <v>6330</v>
      </c>
      <c r="C22" s="443">
        <v>6215</v>
      </c>
      <c r="D22" s="443">
        <v>101</v>
      </c>
      <c r="E22" s="443">
        <v>6</v>
      </c>
      <c r="F22" s="443">
        <v>0</v>
      </c>
      <c r="G22" s="443">
        <v>8</v>
      </c>
      <c r="H22" s="295"/>
    </row>
    <row r="23" spans="1:8" ht="17.399999999999999">
      <c r="A23" s="475" t="s">
        <v>1375</v>
      </c>
      <c r="B23" s="443">
        <v>3051</v>
      </c>
      <c r="C23" s="443">
        <v>2981</v>
      </c>
      <c r="D23" s="443">
        <v>65</v>
      </c>
      <c r="E23" s="443">
        <v>0</v>
      </c>
      <c r="F23" s="443">
        <v>0</v>
      </c>
      <c r="G23" s="443">
        <v>5</v>
      </c>
      <c r="H23" s="295"/>
    </row>
    <row r="24" spans="1:8" ht="17.399999999999999">
      <c r="A24" s="475" t="s">
        <v>1374</v>
      </c>
      <c r="B24" s="443">
        <v>460</v>
      </c>
      <c r="C24" s="443">
        <v>451</v>
      </c>
      <c r="D24" s="443">
        <v>7</v>
      </c>
      <c r="E24" s="443">
        <v>0</v>
      </c>
      <c r="F24" s="443">
        <v>0</v>
      </c>
      <c r="G24" s="443">
        <v>2</v>
      </c>
      <c r="H24" s="295"/>
    </row>
    <row r="25" spans="1:8" ht="17.399999999999999">
      <c r="A25" s="407"/>
      <c r="B25" s="407"/>
      <c r="C25" s="407"/>
      <c r="D25" s="407"/>
      <c r="E25" s="407"/>
      <c r="F25" s="407"/>
      <c r="G25" s="407"/>
      <c r="H25" s="295"/>
    </row>
    <row r="26" spans="1:8" ht="17.399999999999999">
      <c r="A26" s="474" t="s">
        <v>1239</v>
      </c>
      <c r="B26" s="445">
        <v>4849</v>
      </c>
      <c r="C26" s="445">
        <v>4733</v>
      </c>
      <c r="D26" s="445">
        <v>110</v>
      </c>
      <c r="E26" s="445">
        <v>3</v>
      </c>
      <c r="F26" s="445">
        <v>0</v>
      </c>
      <c r="G26" s="445">
        <v>3</v>
      </c>
      <c r="H26" s="295"/>
    </row>
    <row r="27" spans="1:8" ht="17.399999999999999">
      <c r="A27" s="475" t="s">
        <v>1373</v>
      </c>
      <c r="B27" s="443">
        <v>3222</v>
      </c>
      <c r="C27" s="443">
        <v>3146</v>
      </c>
      <c r="D27" s="443">
        <v>70</v>
      </c>
      <c r="E27" s="443">
        <v>3</v>
      </c>
      <c r="F27" s="443">
        <v>0</v>
      </c>
      <c r="G27" s="443">
        <v>3</v>
      </c>
      <c r="H27" s="295"/>
    </row>
    <row r="28" spans="1:8" ht="17.399999999999999">
      <c r="A28" s="475" t="s">
        <v>1372</v>
      </c>
      <c r="B28" s="443">
        <v>449</v>
      </c>
      <c r="C28" s="443">
        <v>436</v>
      </c>
      <c r="D28" s="443">
        <v>13</v>
      </c>
      <c r="E28" s="443">
        <v>0</v>
      </c>
      <c r="F28" s="443">
        <v>0</v>
      </c>
      <c r="G28" s="443">
        <v>0</v>
      </c>
      <c r="H28" s="295"/>
    </row>
    <row r="29" spans="1:8" ht="17.399999999999999">
      <c r="A29" s="475" t="s">
        <v>1371</v>
      </c>
      <c r="B29" s="443">
        <v>1178</v>
      </c>
      <c r="C29" s="443">
        <v>1151</v>
      </c>
      <c r="D29" s="443">
        <v>27</v>
      </c>
      <c r="E29" s="443">
        <v>0</v>
      </c>
      <c r="F29" s="443">
        <v>0</v>
      </c>
      <c r="G29" s="443">
        <v>0</v>
      </c>
      <c r="H29" s="295"/>
    </row>
    <row r="30" spans="1:8" ht="17.399999999999999">
      <c r="A30" s="407"/>
      <c r="B30" s="407"/>
      <c r="C30" s="407"/>
      <c r="D30" s="407"/>
      <c r="E30" s="407"/>
      <c r="F30" s="407"/>
      <c r="G30" s="407"/>
      <c r="H30" s="295"/>
    </row>
    <row r="31" spans="1:8" ht="17.399999999999999">
      <c r="A31" s="474" t="s">
        <v>1226</v>
      </c>
      <c r="B31" s="445">
        <v>11343</v>
      </c>
      <c r="C31" s="445">
        <v>11081</v>
      </c>
      <c r="D31" s="445">
        <v>233</v>
      </c>
      <c r="E31" s="445">
        <v>0</v>
      </c>
      <c r="F31" s="445">
        <v>4</v>
      </c>
      <c r="G31" s="445">
        <v>25</v>
      </c>
      <c r="H31" s="295"/>
    </row>
    <row r="32" spans="1:8" ht="17.399999999999999">
      <c r="A32" s="475" t="s">
        <v>1370</v>
      </c>
      <c r="B32" s="443">
        <v>7645</v>
      </c>
      <c r="C32" s="443">
        <v>7451</v>
      </c>
      <c r="D32" s="443">
        <v>180</v>
      </c>
      <c r="E32" s="443">
        <v>0</v>
      </c>
      <c r="F32" s="443">
        <v>0</v>
      </c>
      <c r="G32" s="443">
        <v>14</v>
      </c>
      <c r="H32" s="295"/>
    </row>
    <row r="33" spans="1:8" ht="17.399999999999999">
      <c r="A33" s="475" t="s">
        <v>1369</v>
      </c>
      <c r="B33" s="443">
        <v>1114</v>
      </c>
      <c r="C33" s="443">
        <v>1093</v>
      </c>
      <c r="D33" s="443">
        <v>16</v>
      </c>
      <c r="E33" s="443">
        <v>0</v>
      </c>
      <c r="F33" s="443">
        <v>4</v>
      </c>
      <c r="G33" s="443">
        <v>1</v>
      </c>
      <c r="H33" s="295"/>
    </row>
    <row r="34" spans="1:8" ht="17.399999999999999">
      <c r="A34" s="475" t="s">
        <v>1368</v>
      </c>
      <c r="B34" s="443">
        <v>2584</v>
      </c>
      <c r="C34" s="443">
        <v>2537</v>
      </c>
      <c r="D34" s="443">
        <v>37</v>
      </c>
      <c r="E34" s="443">
        <v>0</v>
      </c>
      <c r="F34" s="443">
        <v>0</v>
      </c>
      <c r="G34" s="443">
        <v>10</v>
      </c>
      <c r="H34" s="295"/>
    </row>
    <row r="35" spans="1:8" ht="17.399999999999999">
      <c r="A35" s="407"/>
      <c r="B35" s="407"/>
      <c r="C35" s="407"/>
      <c r="D35" s="407"/>
      <c r="E35" s="407"/>
      <c r="F35" s="407"/>
      <c r="G35" s="407"/>
      <c r="H35" s="295"/>
    </row>
    <row r="36" spans="1:8" ht="17.399999999999999">
      <c r="A36" s="474" t="s">
        <v>1208</v>
      </c>
      <c r="B36" s="445">
        <v>23127</v>
      </c>
      <c r="C36" s="445">
        <v>22598</v>
      </c>
      <c r="D36" s="445">
        <v>467</v>
      </c>
      <c r="E36" s="445">
        <v>14</v>
      </c>
      <c r="F36" s="445">
        <v>0</v>
      </c>
      <c r="G36" s="445">
        <v>48</v>
      </c>
      <c r="H36" s="295"/>
    </row>
    <row r="37" spans="1:8" ht="17.399999999999999">
      <c r="A37" s="475" t="s">
        <v>1367</v>
      </c>
      <c r="B37" s="443">
        <v>9358</v>
      </c>
      <c r="C37" s="443">
        <v>9138</v>
      </c>
      <c r="D37" s="443">
        <v>185</v>
      </c>
      <c r="E37" s="443">
        <v>10</v>
      </c>
      <c r="F37" s="443">
        <v>0</v>
      </c>
      <c r="G37" s="443">
        <v>25</v>
      </c>
      <c r="H37" s="295"/>
    </row>
    <row r="38" spans="1:8" ht="17.399999999999999">
      <c r="A38" s="475" t="s">
        <v>1366</v>
      </c>
      <c r="B38" s="443">
        <v>96</v>
      </c>
      <c r="C38" s="443">
        <v>94</v>
      </c>
      <c r="D38" s="443">
        <v>2</v>
      </c>
      <c r="E38" s="443">
        <v>0</v>
      </c>
      <c r="F38" s="443">
        <v>0</v>
      </c>
      <c r="G38" s="443">
        <v>0</v>
      </c>
      <c r="H38" s="295"/>
    </row>
    <row r="39" spans="1:8" ht="17.399999999999999">
      <c r="A39" s="475" t="s">
        <v>1365</v>
      </c>
      <c r="B39" s="443">
        <v>1532</v>
      </c>
      <c r="C39" s="443">
        <v>1508</v>
      </c>
      <c r="D39" s="443">
        <v>23</v>
      </c>
      <c r="E39" s="443">
        <v>0</v>
      </c>
      <c r="F39" s="443">
        <v>0</v>
      </c>
      <c r="G39" s="443">
        <v>1</v>
      </c>
      <c r="H39" s="295"/>
    </row>
    <row r="40" spans="1:8" ht="17.399999999999999">
      <c r="A40" s="475" t="s">
        <v>1364</v>
      </c>
      <c r="B40" s="443">
        <v>995</v>
      </c>
      <c r="C40" s="443">
        <v>979</v>
      </c>
      <c r="D40" s="443">
        <v>15</v>
      </c>
      <c r="E40" s="443">
        <v>1</v>
      </c>
      <c r="F40" s="443">
        <v>0</v>
      </c>
      <c r="G40" s="443">
        <v>0</v>
      </c>
      <c r="H40" s="295"/>
    </row>
    <row r="41" spans="1:8" ht="17.399999999999999">
      <c r="A41" s="475" t="s">
        <v>1363</v>
      </c>
      <c r="B41" s="443">
        <v>2690</v>
      </c>
      <c r="C41" s="443">
        <v>2640</v>
      </c>
      <c r="D41" s="443">
        <v>50</v>
      </c>
      <c r="E41" s="443">
        <v>0</v>
      </c>
      <c r="F41" s="443">
        <v>0</v>
      </c>
      <c r="G41" s="443">
        <v>0</v>
      </c>
      <c r="H41" s="295"/>
    </row>
    <row r="42" spans="1:8" ht="17.399999999999999">
      <c r="A42" s="475" t="s">
        <v>1362</v>
      </c>
      <c r="B42" s="443">
        <v>2021</v>
      </c>
      <c r="C42" s="443">
        <v>1981</v>
      </c>
      <c r="D42" s="443">
        <v>33</v>
      </c>
      <c r="E42" s="443">
        <v>0</v>
      </c>
      <c r="F42" s="443">
        <v>0</v>
      </c>
      <c r="G42" s="443">
        <v>7</v>
      </c>
      <c r="H42" s="295"/>
    </row>
    <row r="43" spans="1:8" ht="17.399999999999999">
      <c r="A43" s="475" t="s">
        <v>1361</v>
      </c>
      <c r="B43" s="443">
        <v>2185</v>
      </c>
      <c r="C43" s="443">
        <v>2138</v>
      </c>
      <c r="D43" s="443">
        <v>40</v>
      </c>
      <c r="E43" s="443">
        <v>3</v>
      </c>
      <c r="F43" s="443">
        <v>0</v>
      </c>
      <c r="G43" s="443">
        <v>4</v>
      </c>
      <c r="H43" s="295"/>
    </row>
    <row r="44" spans="1:8" ht="17.399999999999999">
      <c r="A44" s="475" t="s">
        <v>1360</v>
      </c>
      <c r="B44" s="443">
        <v>4250</v>
      </c>
      <c r="C44" s="443">
        <v>4120</v>
      </c>
      <c r="D44" s="443">
        <v>119</v>
      </c>
      <c r="E44" s="443">
        <v>0</v>
      </c>
      <c r="F44" s="443">
        <v>0</v>
      </c>
      <c r="G44" s="443">
        <v>11</v>
      </c>
      <c r="H44" s="295"/>
    </row>
    <row r="45" spans="1:8" ht="17.399999999999999">
      <c r="A45" s="407"/>
      <c r="B45" s="407"/>
      <c r="C45" s="407"/>
      <c r="D45" s="407"/>
      <c r="E45" s="407"/>
      <c r="F45" s="407"/>
      <c r="G45" s="407"/>
      <c r="H45" s="295"/>
    </row>
    <row r="46" spans="1:8" ht="17.399999999999999">
      <c r="A46" s="474" t="s">
        <v>1162</v>
      </c>
      <c r="B46" s="445">
        <v>99081</v>
      </c>
      <c r="C46" s="445">
        <v>96899</v>
      </c>
      <c r="D46" s="445">
        <v>2046</v>
      </c>
      <c r="E46" s="445">
        <v>45</v>
      </c>
      <c r="F46" s="445">
        <v>16</v>
      </c>
      <c r="G46" s="445">
        <v>75</v>
      </c>
      <c r="H46" s="295"/>
    </row>
    <row r="47" spans="1:8" ht="17.399999999999999">
      <c r="A47" s="475" t="s">
        <v>1359</v>
      </c>
      <c r="B47" s="443">
        <v>72569</v>
      </c>
      <c r="C47" s="443">
        <v>70942</v>
      </c>
      <c r="D47" s="443">
        <v>1521</v>
      </c>
      <c r="E47" s="443">
        <v>39</v>
      </c>
      <c r="F47" s="443">
        <v>16</v>
      </c>
      <c r="G47" s="443">
        <v>51</v>
      </c>
      <c r="H47" s="295"/>
    </row>
    <row r="48" spans="1:8" ht="17.399999999999999">
      <c r="A48" s="475" t="s">
        <v>1358</v>
      </c>
      <c r="B48" s="443">
        <v>8886</v>
      </c>
      <c r="C48" s="443">
        <v>8711</v>
      </c>
      <c r="D48" s="443">
        <v>171</v>
      </c>
      <c r="E48" s="443">
        <v>3</v>
      </c>
      <c r="F48" s="443">
        <v>0</v>
      </c>
      <c r="G48" s="443">
        <v>1</v>
      </c>
      <c r="H48" s="295"/>
    </row>
    <row r="49" spans="1:8" ht="17.399999999999999">
      <c r="A49" s="475" t="s">
        <v>1357</v>
      </c>
      <c r="B49" s="443">
        <v>3859</v>
      </c>
      <c r="C49" s="443">
        <v>3748</v>
      </c>
      <c r="D49" s="443">
        <v>90</v>
      </c>
      <c r="E49" s="443">
        <v>3</v>
      </c>
      <c r="F49" s="443">
        <v>0</v>
      </c>
      <c r="G49" s="443">
        <v>18</v>
      </c>
      <c r="H49" s="295"/>
    </row>
    <row r="50" spans="1:8" ht="17.399999999999999">
      <c r="A50" s="475" t="s">
        <v>1356</v>
      </c>
      <c r="B50" s="443">
        <v>7224</v>
      </c>
      <c r="C50" s="443">
        <v>7080</v>
      </c>
      <c r="D50" s="443">
        <v>141</v>
      </c>
      <c r="E50" s="443">
        <v>0</v>
      </c>
      <c r="F50" s="443">
        <v>0</v>
      </c>
      <c r="G50" s="443">
        <v>3</v>
      </c>
      <c r="H50" s="295"/>
    </row>
    <row r="51" spans="1:8" ht="17.399999999999999">
      <c r="A51" s="475" t="s">
        <v>1355</v>
      </c>
      <c r="B51" s="443">
        <v>2372</v>
      </c>
      <c r="C51" s="443">
        <v>2330</v>
      </c>
      <c r="D51" s="443">
        <v>41</v>
      </c>
      <c r="E51" s="443">
        <v>0</v>
      </c>
      <c r="F51" s="443">
        <v>0</v>
      </c>
      <c r="G51" s="443">
        <v>1</v>
      </c>
      <c r="H51" s="295"/>
    </row>
    <row r="52" spans="1:8" ht="17.399999999999999">
      <c r="A52" s="475" t="s">
        <v>1354</v>
      </c>
      <c r="B52" s="443">
        <v>4171</v>
      </c>
      <c r="C52" s="443">
        <v>4088</v>
      </c>
      <c r="D52" s="443">
        <v>82</v>
      </c>
      <c r="E52" s="443">
        <v>0</v>
      </c>
      <c r="F52" s="443">
        <v>0</v>
      </c>
      <c r="G52" s="443">
        <v>1</v>
      </c>
      <c r="H52" s="295"/>
    </row>
    <row r="53" spans="1:8" ht="17.399999999999999">
      <c r="A53" s="407"/>
      <c r="B53" s="407"/>
      <c r="C53" s="407"/>
      <c r="D53" s="407"/>
      <c r="E53" s="407"/>
      <c r="F53" s="407"/>
      <c r="G53" s="407"/>
      <c r="H53" s="295"/>
    </row>
    <row r="54" spans="1:8" ht="17.399999999999999">
      <c r="A54" s="474" t="s">
        <v>1103</v>
      </c>
      <c r="B54" s="445">
        <v>12113</v>
      </c>
      <c r="C54" s="445">
        <v>11859</v>
      </c>
      <c r="D54" s="445">
        <v>222</v>
      </c>
      <c r="E54" s="445">
        <v>3</v>
      </c>
      <c r="F54" s="445">
        <v>0</v>
      </c>
      <c r="G54" s="445">
        <v>29</v>
      </c>
      <c r="H54" s="295"/>
    </row>
    <row r="55" spans="1:8" ht="17.399999999999999">
      <c r="A55" s="475" t="s">
        <v>1353</v>
      </c>
      <c r="B55" s="443">
        <v>8886</v>
      </c>
      <c r="C55" s="443">
        <v>8691</v>
      </c>
      <c r="D55" s="443">
        <v>170</v>
      </c>
      <c r="E55" s="443">
        <v>3</v>
      </c>
      <c r="F55" s="443">
        <v>0</v>
      </c>
      <c r="G55" s="443">
        <v>22</v>
      </c>
      <c r="H55" s="295"/>
    </row>
    <row r="56" spans="1:8" ht="17.399999999999999">
      <c r="A56" s="475" t="s">
        <v>1352</v>
      </c>
      <c r="B56" s="443">
        <v>392</v>
      </c>
      <c r="C56" s="443">
        <v>382</v>
      </c>
      <c r="D56" s="443">
        <v>8</v>
      </c>
      <c r="E56" s="443">
        <v>0</v>
      </c>
      <c r="F56" s="443">
        <v>0</v>
      </c>
      <c r="G56" s="443">
        <v>2</v>
      </c>
      <c r="H56" s="295"/>
    </row>
    <row r="57" spans="1:8" ht="17.399999999999999">
      <c r="A57" s="475" t="s">
        <v>1351</v>
      </c>
      <c r="B57" s="443">
        <v>2835</v>
      </c>
      <c r="C57" s="443">
        <v>2786</v>
      </c>
      <c r="D57" s="443">
        <v>44</v>
      </c>
      <c r="E57" s="443">
        <v>0</v>
      </c>
      <c r="F57" s="443">
        <v>0</v>
      </c>
      <c r="G57" s="443">
        <v>5</v>
      </c>
      <c r="H57" s="295"/>
    </row>
    <row r="58" spans="1:8" ht="17.399999999999999">
      <c r="A58" s="407"/>
      <c r="B58" s="407"/>
      <c r="C58" s="407"/>
      <c r="D58" s="407"/>
      <c r="E58" s="407"/>
      <c r="F58" s="407"/>
      <c r="G58" s="407"/>
      <c r="H58" s="295"/>
    </row>
    <row r="59" spans="1:8" ht="17.399999999999999">
      <c r="A59" s="474" t="s">
        <v>1066</v>
      </c>
      <c r="B59" s="445">
        <v>13714</v>
      </c>
      <c r="C59" s="445">
        <v>13420</v>
      </c>
      <c r="D59" s="445">
        <v>270</v>
      </c>
      <c r="E59" s="445">
        <v>3</v>
      </c>
      <c r="F59" s="445">
        <v>0</v>
      </c>
      <c r="G59" s="445">
        <v>21</v>
      </c>
      <c r="H59" s="295"/>
    </row>
    <row r="60" spans="1:8" ht="17.399999999999999">
      <c r="A60" s="475" t="s">
        <v>1350</v>
      </c>
      <c r="B60" s="443">
        <v>5496</v>
      </c>
      <c r="C60" s="443">
        <v>5366</v>
      </c>
      <c r="D60" s="443">
        <v>118</v>
      </c>
      <c r="E60" s="443">
        <v>3</v>
      </c>
      <c r="F60" s="443">
        <v>0</v>
      </c>
      <c r="G60" s="443">
        <v>9</v>
      </c>
      <c r="H60" s="295"/>
    </row>
    <row r="61" spans="1:8" ht="17.399999999999999">
      <c r="A61" s="475" t="s">
        <v>1349</v>
      </c>
      <c r="B61" s="443">
        <v>698</v>
      </c>
      <c r="C61" s="443">
        <v>681</v>
      </c>
      <c r="D61" s="443">
        <v>13</v>
      </c>
      <c r="E61" s="443">
        <v>0</v>
      </c>
      <c r="F61" s="443">
        <v>0</v>
      </c>
      <c r="G61" s="443">
        <v>4</v>
      </c>
      <c r="H61" s="295"/>
    </row>
    <row r="62" spans="1:8" ht="17.399999999999999">
      <c r="A62" s="475" t="s">
        <v>1348</v>
      </c>
      <c r="B62" s="443">
        <v>3744</v>
      </c>
      <c r="C62" s="443">
        <v>3674</v>
      </c>
      <c r="D62" s="443">
        <v>69</v>
      </c>
      <c r="E62" s="443">
        <v>0</v>
      </c>
      <c r="F62" s="443">
        <v>0</v>
      </c>
      <c r="G62" s="443">
        <v>1</v>
      </c>
      <c r="H62" s="295"/>
    </row>
    <row r="63" spans="1:8" ht="17.399999999999999">
      <c r="A63" s="475" t="s">
        <v>1347</v>
      </c>
      <c r="B63" s="443">
        <v>3776</v>
      </c>
      <c r="C63" s="443">
        <v>3699</v>
      </c>
      <c r="D63" s="443">
        <v>70</v>
      </c>
      <c r="E63" s="443">
        <v>0</v>
      </c>
      <c r="F63" s="443">
        <v>0</v>
      </c>
      <c r="G63" s="443">
        <v>7</v>
      </c>
      <c r="H63" s="295"/>
    </row>
    <row r="64" spans="1:8" ht="17.399999999999999">
      <c r="A64" s="407"/>
      <c r="B64" s="407"/>
      <c r="C64" s="407"/>
      <c r="D64" s="407"/>
      <c r="E64" s="407"/>
      <c r="F64" s="407"/>
      <c r="G64" s="407"/>
      <c r="H64" s="295"/>
    </row>
    <row r="65" spans="1:8" ht="17.399999999999999">
      <c r="A65" s="474" t="s">
        <v>1032</v>
      </c>
      <c r="B65" s="445">
        <v>26304</v>
      </c>
      <c r="C65" s="445">
        <v>25759</v>
      </c>
      <c r="D65" s="445">
        <v>499</v>
      </c>
      <c r="E65" s="445">
        <v>6</v>
      </c>
      <c r="F65" s="445">
        <v>0</v>
      </c>
      <c r="G65" s="445">
        <v>40</v>
      </c>
      <c r="H65" s="295"/>
    </row>
    <row r="66" spans="1:8" ht="17.399999999999999">
      <c r="A66" s="475" t="s">
        <v>1346</v>
      </c>
      <c r="B66" s="443">
        <v>12949</v>
      </c>
      <c r="C66" s="443">
        <v>12650</v>
      </c>
      <c r="D66" s="443">
        <v>273</v>
      </c>
      <c r="E66" s="443">
        <v>3</v>
      </c>
      <c r="F66" s="443">
        <v>0</v>
      </c>
      <c r="G66" s="443">
        <v>23</v>
      </c>
      <c r="H66" s="295"/>
    </row>
    <row r="67" spans="1:8" ht="17.399999999999999">
      <c r="A67" s="475" t="s">
        <v>1345</v>
      </c>
      <c r="B67" s="443">
        <v>2374</v>
      </c>
      <c r="C67" s="443">
        <v>2334</v>
      </c>
      <c r="D67" s="443">
        <v>36</v>
      </c>
      <c r="E67" s="443">
        <v>0</v>
      </c>
      <c r="F67" s="443">
        <v>0</v>
      </c>
      <c r="G67" s="443">
        <v>4</v>
      </c>
      <c r="H67" s="295"/>
    </row>
    <row r="68" spans="1:8" ht="17.399999999999999">
      <c r="A68" s="475" t="s">
        <v>1344</v>
      </c>
      <c r="B68" s="443">
        <v>5391</v>
      </c>
      <c r="C68" s="443">
        <v>5312</v>
      </c>
      <c r="D68" s="443">
        <v>73</v>
      </c>
      <c r="E68" s="443">
        <v>0</v>
      </c>
      <c r="F68" s="443">
        <v>0</v>
      </c>
      <c r="G68" s="443">
        <v>6</v>
      </c>
      <c r="H68" s="295"/>
    </row>
    <row r="69" spans="1:8" ht="17.399999999999999">
      <c r="A69" s="475" t="s">
        <v>1343</v>
      </c>
      <c r="B69" s="443">
        <v>5590</v>
      </c>
      <c r="C69" s="443">
        <v>5463</v>
      </c>
      <c r="D69" s="443">
        <v>117</v>
      </c>
      <c r="E69" s="443">
        <v>3</v>
      </c>
      <c r="F69" s="443">
        <v>0</v>
      </c>
      <c r="G69" s="443">
        <v>7</v>
      </c>
      <c r="H69" s="295"/>
    </row>
    <row r="70" spans="1:8" ht="17.399999999999999">
      <c r="A70" s="407"/>
      <c r="B70" s="407"/>
      <c r="C70" s="407"/>
      <c r="D70" s="407"/>
      <c r="E70" s="407"/>
      <c r="F70" s="407"/>
      <c r="G70" s="407"/>
      <c r="H70" s="295"/>
    </row>
    <row r="71" spans="1:8" ht="17.399999999999999">
      <c r="A71" s="474" t="s">
        <v>973</v>
      </c>
      <c r="B71" s="445">
        <v>12877</v>
      </c>
      <c r="C71" s="445">
        <v>12638</v>
      </c>
      <c r="D71" s="445">
        <v>218</v>
      </c>
      <c r="E71" s="445">
        <v>0</v>
      </c>
      <c r="F71" s="445">
        <v>0</v>
      </c>
      <c r="G71" s="445">
        <v>21</v>
      </c>
      <c r="H71" s="295"/>
    </row>
    <row r="72" spans="1:8" ht="17.399999999999999">
      <c r="A72" s="475" t="s">
        <v>1342</v>
      </c>
      <c r="B72" s="443">
        <v>10050</v>
      </c>
      <c r="C72" s="443">
        <v>9856</v>
      </c>
      <c r="D72" s="443">
        <v>176</v>
      </c>
      <c r="E72" s="443">
        <v>0</v>
      </c>
      <c r="F72" s="443">
        <v>0</v>
      </c>
      <c r="G72" s="443">
        <v>18</v>
      </c>
      <c r="H72" s="295"/>
    </row>
    <row r="73" spans="1:8" ht="17.399999999999999">
      <c r="A73" s="475" t="s">
        <v>1341</v>
      </c>
      <c r="B73" s="443">
        <v>2827</v>
      </c>
      <c r="C73" s="443">
        <v>2782</v>
      </c>
      <c r="D73" s="443">
        <v>42</v>
      </c>
      <c r="E73" s="443">
        <v>0</v>
      </c>
      <c r="F73" s="443">
        <v>0</v>
      </c>
      <c r="G73" s="443">
        <v>3</v>
      </c>
      <c r="H73" s="295"/>
    </row>
    <row r="74" spans="1:8" ht="17.399999999999999">
      <c r="A74" s="407"/>
      <c r="B74" s="407"/>
      <c r="C74" s="407"/>
      <c r="D74" s="407"/>
      <c r="E74" s="407"/>
      <c r="F74" s="407"/>
      <c r="G74" s="407"/>
      <c r="H74" s="295"/>
    </row>
    <row r="75" spans="1:8" ht="17.399999999999999">
      <c r="A75" s="474" t="s">
        <v>938</v>
      </c>
      <c r="B75" s="445">
        <v>4814</v>
      </c>
      <c r="C75" s="445">
        <v>4707</v>
      </c>
      <c r="D75" s="445">
        <v>94</v>
      </c>
      <c r="E75" s="445">
        <v>0</v>
      </c>
      <c r="F75" s="445">
        <v>0</v>
      </c>
      <c r="G75" s="445">
        <v>13</v>
      </c>
      <c r="H75" s="295"/>
    </row>
    <row r="76" spans="1:8" ht="17.399999999999999">
      <c r="A76" s="475" t="s">
        <v>1340</v>
      </c>
      <c r="B76" s="443">
        <v>3696</v>
      </c>
      <c r="C76" s="443">
        <v>3613</v>
      </c>
      <c r="D76" s="443">
        <v>74</v>
      </c>
      <c r="E76" s="443">
        <v>0</v>
      </c>
      <c r="F76" s="443">
        <v>0</v>
      </c>
      <c r="G76" s="443">
        <v>9</v>
      </c>
      <c r="H76" s="295"/>
    </row>
    <row r="77" spans="1:8" ht="17.399999999999999">
      <c r="A77" s="475" t="s">
        <v>1339</v>
      </c>
      <c r="B77" s="443">
        <v>1118</v>
      </c>
      <c r="C77" s="443">
        <v>1094</v>
      </c>
      <c r="D77" s="443">
        <v>20</v>
      </c>
      <c r="E77" s="443">
        <v>0</v>
      </c>
      <c r="F77" s="443">
        <v>0</v>
      </c>
      <c r="G77" s="443">
        <v>4</v>
      </c>
      <c r="H77" s="295"/>
    </row>
    <row r="78" spans="1:8" ht="17.399999999999999">
      <c r="A78" s="407"/>
      <c r="B78" s="407"/>
      <c r="C78" s="407"/>
      <c r="D78" s="407"/>
      <c r="E78" s="407"/>
      <c r="F78" s="407"/>
      <c r="G78" s="407"/>
      <c r="H78" s="295"/>
    </row>
    <row r="79" spans="1:8" ht="17.399999999999999">
      <c r="A79" s="474" t="s">
        <v>924</v>
      </c>
      <c r="B79" s="445">
        <v>11191</v>
      </c>
      <c r="C79" s="445">
        <v>10969</v>
      </c>
      <c r="D79" s="445">
        <v>201</v>
      </c>
      <c r="E79" s="445">
        <v>3</v>
      </c>
      <c r="F79" s="445">
        <v>0</v>
      </c>
      <c r="G79" s="445">
        <v>18</v>
      </c>
      <c r="H79" s="295"/>
    </row>
    <row r="80" spans="1:8" ht="17.399999999999999">
      <c r="A80" s="475" t="s">
        <v>1338</v>
      </c>
      <c r="B80" s="443">
        <v>5593</v>
      </c>
      <c r="C80" s="443">
        <v>5479</v>
      </c>
      <c r="D80" s="443">
        <v>103</v>
      </c>
      <c r="E80" s="443">
        <v>0</v>
      </c>
      <c r="F80" s="443">
        <v>0</v>
      </c>
      <c r="G80" s="443">
        <v>11</v>
      </c>
      <c r="H80" s="295"/>
    </row>
    <row r="81" spans="1:8" ht="17.399999999999999">
      <c r="A81" s="475" t="s">
        <v>1337</v>
      </c>
      <c r="B81" s="443">
        <v>2194</v>
      </c>
      <c r="C81" s="443">
        <v>2154</v>
      </c>
      <c r="D81" s="443">
        <v>36</v>
      </c>
      <c r="E81" s="443">
        <v>0</v>
      </c>
      <c r="F81" s="443">
        <v>0</v>
      </c>
      <c r="G81" s="443">
        <v>4</v>
      </c>
      <c r="H81" s="295"/>
    </row>
    <row r="82" spans="1:8" ht="17.399999999999999">
      <c r="A82" s="475" t="s">
        <v>1336</v>
      </c>
      <c r="B82" s="443">
        <v>3233</v>
      </c>
      <c r="C82" s="443">
        <v>3167</v>
      </c>
      <c r="D82" s="443">
        <v>60</v>
      </c>
      <c r="E82" s="443">
        <v>3</v>
      </c>
      <c r="F82" s="443">
        <v>0</v>
      </c>
      <c r="G82" s="443">
        <v>3</v>
      </c>
      <c r="H82" s="295"/>
    </row>
    <row r="83" spans="1:8" ht="17.399999999999999">
      <c r="A83" s="475" t="s">
        <v>1335</v>
      </c>
      <c r="B83" s="443">
        <v>171</v>
      </c>
      <c r="C83" s="443">
        <v>169</v>
      </c>
      <c r="D83" s="443">
        <v>2</v>
      </c>
      <c r="E83" s="443">
        <v>0</v>
      </c>
      <c r="F83" s="443">
        <v>0</v>
      </c>
      <c r="G83" s="443">
        <v>0</v>
      </c>
      <c r="H83" s="295"/>
    </row>
    <row r="84" spans="1:8" ht="17.399999999999999">
      <c r="A84" s="407"/>
      <c r="B84" s="407"/>
      <c r="C84" s="407"/>
      <c r="D84" s="407"/>
      <c r="E84" s="407"/>
      <c r="F84" s="407"/>
      <c r="G84" s="407"/>
      <c r="H84" s="295"/>
    </row>
    <row r="85" spans="1:8" ht="17.399999999999999">
      <c r="A85" s="474" t="s">
        <v>890</v>
      </c>
      <c r="B85" s="445">
        <v>1440</v>
      </c>
      <c r="C85" s="445">
        <v>1417</v>
      </c>
      <c r="D85" s="445">
        <v>22</v>
      </c>
      <c r="E85" s="445">
        <v>0</v>
      </c>
      <c r="F85" s="445">
        <v>0</v>
      </c>
      <c r="G85" s="445">
        <v>1</v>
      </c>
      <c r="H85" s="295"/>
    </row>
    <row r="86" spans="1:8" ht="17.399999999999999">
      <c r="A86" s="475" t="s">
        <v>1334</v>
      </c>
      <c r="B86" s="443">
        <v>882</v>
      </c>
      <c r="C86" s="443">
        <v>870</v>
      </c>
      <c r="D86" s="443">
        <v>12</v>
      </c>
      <c r="E86" s="443">
        <v>0</v>
      </c>
      <c r="F86" s="443">
        <v>0</v>
      </c>
      <c r="G86" s="443">
        <v>0</v>
      </c>
      <c r="H86" s="295"/>
    </row>
    <row r="87" spans="1:8" ht="17.399999999999999">
      <c r="A87" s="475" t="s">
        <v>1333</v>
      </c>
      <c r="B87" s="443">
        <v>433</v>
      </c>
      <c r="C87" s="443">
        <v>422</v>
      </c>
      <c r="D87" s="443">
        <v>10</v>
      </c>
      <c r="E87" s="443">
        <v>0</v>
      </c>
      <c r="F87" s="443">
        <v>0</v>
      </c>
      <c r="G87" s="443">
        <v>1</v>
      </c>
      <c r="H87" s="295"/>
    </row>
    <row r="88" spans="1:8" ht="17.399999999999999">
      <c r="A88" s="475" t="s">
        <v>1332</v>
      </c>
      <c r="B88" s="443">
        <v>49</v>
      </c>
      <c r="C88" s="443">
        <v>49</v>
      </c>
      <c r="D88" s="443">
        <v>0</v>
      </c>
      <c r="E88" s="443">
        <v>0</v>
      </c>
      <c r="F88" s="443">
        <v>0</v>
      </c>
      <c r="G88" s="443">
        <v>0</v>
      </c>
      <c r="H88" s="295"/>
    </row>
    <row r="89" spans="1:8" ht="17.399999999999999">
      <c r="A89" s="475" t="s">
        <v>1331</v>
      </c>
      <c r="B89" s="443">
        <v>76</v>
      </c>
      <c r="C89" s="443">
        <v>76</v>
      </c>
      <c r="D89" s="443">
        <v>0</v>
      </c>
      <c r="E89" s="443">
        <v>0</v>
      </c>
      <c r="F89" s="443">
        <v>0</v>
      </c>
      <c r="G89" s="443">
        <v>0</v>
      </c>
      <c r="H89" s="295"/>
    </row>
    <row r="90" spans="1:8" ht="17.399999999999999">
      <c r="A90" s="407"/>
      <c r="B90" s="407"/>
      <c r="C90" s="407"/>
      <c r="D90" s="407"/>
      <c r="E90" s="407"/>
      <c r="F90" s="407"/>
      <c r="G90" s="407"/>
      <c r="H90" s="295"/>
    </row>
    <row r="91" spans="1:8" ht="17.399999999999999">
      <c r="A91" s="474" t="s">
        <v>877</v>
      </c>
      <c r="B91" s="445">
        <v>2041</v>
      </c>
      <c r="C91" s="445">
        <v>2011</v>
      </c>
      <c r="D91" s="445">
        <v>26</v>
      </c>
      <c r="E91" s="445">
        <v>0</v>
      </c>
      <c r="F91" s="445">
        <v>0</v>
      </c>
      <c r="G91" s="445">
        <v>4</v>
      </c>
      <c r="H91" s="295"/>
    </row>
    <row r="92" spans="1:8" ht="17.399999999999999">
      <c r="A92" s="475" t="s">
        <v>1330</v>
      </c>
      <c r="B92" s="443">
        <v>1663</v>
      </c>
      <c r="C92" s="443">
        <v>1637</v>
      </c>
      <c r="D92" s="443">
        <v>22</v>
      </c>
      <c r="E92" s="443">
        <v>0</v>
      </c>
      <c r="F92" s="443">
        <v>0</v>
      </c>
      <c r="G92" s="443">
        <v>4</v>
      </c>
      <c r="H92" s="295"/>
    </row>
    <row r="93" spans="1:8" ht="17.399999999999999">
      <c r="A93" s="475" t="s">
        <v>1329</v>
      </c>
      <c r="B93" s="443">
        <v>21</v>
      </c>
      <c r="C93" s="443">
        <v>21</v>
      </c>
      <c r="D93" s="443">
        <v>0</v>
      </c>
      <c r="E93" s="443">
        <v>0</v>
      </c>
      <c r="F93" s="443">
        <v>0</v>
      </c>
      <c r="G93" s="443">
        <v>0</v>
      </c>
      <c r="H93" s="295"/>
    </row>
    <row r="94" spans="1:8" ht="17.399999999999999">
      <c r="A94" s="475" t="s">
        <v>1328</v>
      </c>
      <c r="B94" s="443">
        <v>76</v>
      </c>
      <c r="C94" s="443">
        <v>76</v>
      </c>
      <c r="D94" s="443">
        <v>0</v>
      </c>
      <c r="E94" s="443">
        <v>0</v>
      </c>
      <c r="F94" s="443">
        <v>0</v>
      </c>
      <c r="G94" s="443">
        <v>0</v>
      </c>
      <c r="H94" s="295"/>
    </row>
    <row r="95" spans="1:8" ht="17.399999999999999">
      <c r="A95" s="475" t="s">
        <v>1327</v>
      </c>
      <c r="B95" s="443">
        <v>281</v>
      </c>
      <c r="C95" s="443">
        <v>277</v>
      </c>
      <c r="D95" s="443">
        <v>4</v>
      </c>
      <c r="E95" s="443">
        <v>0</v>
      </c>
      <c r="F95" s="443">
        <v>0</v>
      </c>
      <c r="G95" s="443">
        <v>0</v>
      </c>
      <c r="H95" s="295"/>
    </row>
    <row r="96" spans="1:8" ht="17.399999999999999">
      <c r="A96" s="407"/>
      <c r="B96" s="407"/>
      <c r="C96" s="407"/>
      <c r="D96" s="407"/>
      <c r="E96" s="407"/>
      <c r="F96" s="407"/>
      <c r="G96" s="407"/>
      <c r="H96" s="295"/>
    </row>
    <row r="97" spans="1:8" ht="17.399999999999999">
      <c r="A97" s="406" t="s">
        <v>4082</v>
      </c>
      <c r="B97" s="407"/>
      <c r="C97" s="407"/>
      <c r="D97" s="407"/>
      <c r="E97" s="407"/>
      <c r="F97" s="407"/>
      <c r="G97" s="407"/>
      <c r="H97" s="295"/>
    </row>
  </sheetData>
  <mergeCells count="4">
    <mergeCell ref="B2:G2"/>
    <mergeCell ref="B3:G3"/>
    <mergeCell ref="B5:G5"/>
    <mergeCell ref="C7:G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38">
    <outlinePr summaryBelow="0" summaryRight="0"/>
  </sheetPr>
  <dimension ref="A1:K63"/>
  <sheetViews>
    <sheetView showGridLines="0" showRowColHeaders="0" view="pageBreakPreview" zoomScaleNormal="100" zoomScaleSheetLayoutView="100" workbookViewId="0">
      <selection activeCell="M9" sqref="M9"/>
    </sheetView>
  </sheetViews>
  <sheetFormatPr baseColWidth="10" defaultColWidth="8.88671875" defaultRowHeight="13.2"/>
  <cols>
    <col min="1" max="1" width="19.6640625" style="35" bestFit="1" customWidth="1"/>
    <col min="2" max="2" width="5.6640625" style="35" bestFit="1" customWidth="1"/>
    <col min="3" max="3" width="9.88671875" style="35" customWidth="1"/>
    <col min="4" max="4" width="5.5546875" style="35" bestFit="1" customWidth="1"/>
    <col min="5" max="9" width="6.5546875" style="35" bestFit="1" customWidth="1"/>
    <col min="10" max="10" width="6.44140625" style="35" bestFit="1" customWidth="1"/>
    <col min="11" max="11" width="11.44140625" style="35" bestFit="1" customWidth="1"/>
    <col min="12" max="256" width="8.88671875" style="35"/>
    <col min="257" max="257" width="19.6640625" style="35" bestFit="1" customWidth="1"/>
    <col min="258" max="258" width="5.6640625" style="35" bestFit="1" customWidth="1"/>
    <col min="259" max="259" width="9.88671875" style="35" customWidth="1"/>
    <col min="260" max="260" width="5.5546875" style="35" bestFit="1" customWidth="1"/>
    <col min="261" max="265" width="6.5546875" style="35" bestFit="1" customWidth="1"/>
    <col min="266" max="266" width="6.44140625" style="35" bestFit="1" customWidth="1"/>
    <col min="267" max="267" width="11.44140625" style="35" bestFit="1" customWidth="1"/>
    <col min="268" max="512" width="8.88671875" style="35"/>
    <col min="513" max="513" width="19.6640625" style="35" bestFit="1" customWidth="1"/>
    <col min="514" max="514" width="5.6640625" style="35" bestFit="1" customWidth="1"/>
    <col min="515" max="515" width="9.88671875" style="35" customWidth="1"/>
    <col min="516" max="516" width="5.5546875" style="35" bestFit="1" customWidth="1"/>
    <col min="517" max="521" width="6.5546875" style="35" bestFit="1" customWidth="1"/>
    <col min="522" max="522" width="6.44140625" style="35" bestFit="1" customWidth="1"/>
    <col min="523" max="523" width="11.44140625" style="35" bestFit="1" customWidth="1"/>
    <col min="524" max="768" width="8.88671875" style="35"/>
    <col min="769" max="769" width="19.6640625" style="35" bestFit="1" customWidth="1"/>
    <col min="770" max="770" width="5.6640625" style="35" bestFit="1" customWidth="1"/>
    <col min="771" max="771" width="9.88671875" style="35" customWidth="1"/>
    <col min="772" max="772" width="5.5546875" style="35" bestFit="1" customWidth="1"/>
    <col min="773" max="777" width="6.5546875" style="35" bestFit="1" customWidth="1"/>
    <col min="778" max="778" width="6.44140625" style="35" bestFit="1" customWidth="1"/>
    <col min="779" max="779" width="11.44140625" style="35" bestFit="1" customWidth="1"/>
    <col min="780" max="1024" width="8.88671875" style="35"/>
    <col min="1025" max="1025" width="19.6640625" style="35" bestFit="1" customWidth="1"/>
    <col min="1026" max="1026" width="5.6640625" style="35" bestFit="1" customWidth="1"/>
    <col min="1027" max="1027" width="9.88671875" style="35" customWidth="1"/>
    <col min="1028" max="1028" width="5.5546875" style="35" bestFit="1" customWidth="1"/>
    <col min="1029" max="1033" width="6.5546875" style="35" bestFit="1" customWidth="1"/>
    <col min="1034" max="1034" width="6.44140625" style="35" bestFit="1" customWidth="1"/>
    <col min="1035" max="1035" width="11.44140625" style="35" bestFit="1" customWidth="1"/>
    <col min="1036" max="1280" width="8.88671875" style="35"/>
    <col min="1281" max="1281" width="19.6640625" style="35" bestFit="1" customWidth="1"/>
    <col min="1282" max="1282" width="5.6640625" style="35" bestFit="1" customWidth="1"/>
    <col min="1283" max="1283" width="9.88671875" style="35" customWidth="1"/>
    <col min="1284" max="1284" width="5.5546875" style="35" bestFit="1" customWidth="1"/>
    <col min="1285" max="1289" width="6.5546875" style="35" bestFit="1" customWidth="1"/>
    <col min="1290" max="1290" width="6.44140625" style="35" bestFit="1" customWidth="1"/>
    <col min="1291" max="1291" width="11.44140625" style="35" bestFit="1" customWidth="1"/>
    <col min="1292" max="1536" width="8.88671875" style="35"/>
    <col min="1537" max="1537" width="19.6640625" style="35" bestFit="1" customWidth="1"/>
    <col min="1538" max="1538" width="5.6640625" style="35" bestFit="1" customWidth="1"/>
    <col min="1539" max="1539" width="9.88671875" style="35" customWidth="1"/>
    <col min="1540" max="1540" width="5.5546875" style="35" bestFit="1" customWidth="1"/>
    <col min="1541" max="1545" width="6.5546875" style="35" bestFit="1" customWidth="1"/>
    <col min="1546" max="1546" width="6.44140625" style="35" bestFit="1" customWidth="1"/>
    <col min="1547" max="1547" width="11.44140625" style="35" bestFit="1" customWidth="1"/>
    <col min="1548" max="1792" width="8.88671875" style="35"/>
    <col min="1793" max="1793" width="19.6640625" style="35" bestFit="1" customWidth="1"/>
    <col min="1794" max="1794" width="5.6640625" style="35" bestFit="1" customWidth="1"/>
    <col min="1795" max="1795" width="9.88671875" style="35" customWidth="1"/>
    <col min="1796" max="1796" width="5.5546875" style="35" bestFit="1" customWidth="1"/>
    <col min="1797" max="1801" width="6.5546875" style="35" bestFit="1" customWidth="1"/>
    <col min="1802" max="1802" width="6.44140625" style="35" bestFit="1" customWidth="1"/>
    <col min="1803" max="1803" width="11.44140625" style="35" bestFit="1" customWidth="1"/>
    <col min="1804" max="2048" width="8.88671875" style="35"/>
    <col min="2049" max="2049" width="19.6640625" style="35" bestFit="1" customWidth="1"/>
    <col min="2050" max="2050" width="5.6640625" style="35" bestFit="1" customWidth="1"/>
    <col min="2051" max="2051" width="9.88671875" style="35" customWidth="1"/>
    <col min="2052" max="2052" width="5.5546875" style="35" bestFit="1" customWidth="1"/>
    <col min="2053" max="2057" width="6.5546875" style="35" bestFit="1" customWidth="1"/>
    <col min="2058" max="2058" width="6.44140625" style="35" bestFit="1" customWidth="1"/>
    <col min="2059" max="2059" width="11.44140625" style="35" bestFit="1" customWidth="1"/>
    <col min="2060" max="2304" width="8.88671875" style="35"/>
    <col min="2305" max="2305" width="19.6640625" style="35" bestFit="1" customWidth="1"/>
    <col min="2306" max="2306" width="5.6640625" style="35" bestFit="1" customWidth="1"/>
    <col min="2307" max="2307" width="9.88671875" style="35" customWidth="1"/>
    <col min="2308" max="2308" width="5.5546875" style="35" bestFit="1" customWidth="1"/>
    <col min="2309" max="2313" width="6.5546875" style="35" bestFit="1" customWidth="1"/>
    <col min="2314" max="2314" width="6.44140625" style="35" bestFit="1" customWidth="1"/>
    <col min="2315" max="2315" width="11.44140625" style="35" bestFit="1" customWidth="1"/>
    <col min="2316" max="2560" width="8.88671875" style="35"/>
    <col min="2561" max="2561" width="19.6640625" style="35" bestFit="1" customWidth="1"/>
    <col min="2562" max="2562" width="5.6640625" style="35" bestFit="1" customWidth="1"/>
    <col min="2563" max="2563" width="9.88671875" style="35" customWidth="1"/>
    <col min="2564" max="2564" width="5.5546875" style="35" bestFit="1" customWidth="1"/>
    <col min="2565" max="2569" width="6.5546875" style="35" bestFit="1" customWidth="1"/>
    <col min="2570" max="2570" width="6.44140625" style="35" bestFit="1" customWidth="1"/>
    <col min="2571" max="2571" width="11.44140625" style="35" bestFit="1" customWidth="1"/>
    <col min="2572" max="2816" width="8.88671875" style="35"/>
    <col min="2817" max="2817" width="19.6640625" style="35" bestFit="1" customWidth="1"/>
    <col min="2818" max="2818" width="5.6640625" style="35" bestFit="1" customWidth="1"/>
    <col min="2819" max="2819" width="9.88671875" style="35" customWidth="1"/>
    <col min="2820" max="2820" width="5.5546875" style="35" bestFit="1" customWidth="1"/>
    <col min="2821" max="2825" width="6.5546875" style="35" bestFit="1" customWidth="1"/>
    <col min="2826" max="2826" width="6.44140625" style="35" bestFit="1" customWidth="1"/>
    <col min="2827" max="2827" width="11.44140625" style="35" bestFit="1" customWidth="1"/>
    <col min="2828" max="3072" width="8.88671875" style="35"/>
    <col min="3073" max="3073" width="19.6640625" style="35" bestFit="1" customWidth="1"/>
    <col min="3074" max="3074" width="5.6640625" style="35" bestFit="1" customWidth="1"/>
    <col min="3075" max="3075" width="9.88671875" style="35" customWidth="1"/>
    <col min="3076" max="3076" width="5.5546875" style="35" bestFit="1" customWidth="1"/>
    <col min="3077" max="3081" width="6.5546875" style="35" bestFit="1" customWidth="1"/>
    <col min="3082" max="3082" width="6.44140625" style="35" bestFit="1" customWidth="1"/>
    <col min="3083" max="3083" width="11.44140625" style="35" bestFit="1" customWidth="1"/>
    <col min="3084" max="3328" width="8.88671875" style="35"/>
    <col min="3329" max="3329" width="19.6640625" style="35" bestFit="1" customWidth="1"/>
    <col min="3330" max="3330" width="5.6640625" style="35" bestFit="1" customWidth="1"/>
    <col min="3331" max="3331" width="9.88671875" style="35" customWidth="1"/>
    <col min="3332" max="3332" width="5.5546875" style="35" bestFit="1" customWidth="1"/>
    <col min="3333" max="3337" width="6.5546875" style="35" bestFit="1" customWidth="1"/>
    <col min="3338" max="3338" width="6.44140625" style="35" bestFit="1" customWidth="1"/>
    <col min="3339" max="3339" width="11.44140625" style="35" bestFit="1" customWidth="1"/>
    <col min="3340" max="3584" width="8.88671875" style="35"/>
    <col min="3585" max="3585" width="19.6640625" style="35" bestFit="1" customWidth="1"/>
    <col min="3586" max="3586" width="5.6640625" style="35" bestFit="1" customWidth="1"/>
    <col min="3587" max="3587" width="9.88671875" style="35" customWidth="1"/>
    <col min="3588" max="3588" width="5.5546875" style="35" bestFit="1" customWidth="1"/>
    <col min="3589" max="3593" width="6.5546875" style="35" bestFit="1" customWidth="1"/>
    <col min="3594" max="3594" width="6.44140625" style="35" bestFit="1" customWidth="1"/>
    <col min="3595" max="3595" width="11.44140625" style="35" bestFit="1" customWidth="1"/>
    <col min="3596" max="3840" width="8.88671875" style="35"/>
    <col min="3841" max="3841" width="19.6640625" style="35" bestFit="1" customWidth="1"/>
    <col min="3842" max="3842" width="5.6640625" style="35" bestFit="1" customWidth="1"/>
    <col min="3843" max="3843" width="9.88671875" style="35" customWidth="1"/>
    <col min="3844" max="3844" width="5.5546875" style="35" bestFit="1" customWidth="1"/>
    <col min="3845" max="3849" width="6.5546875" style="35" bestFit="1" customWidth="1"/>
    <col min="3850" max="3850" width="6.44140625" style="35" bestFit="1" customWidth="1"/>
    <col min="3851" max="3851" width="11.44140625" style="35" bestFit="1" customWidth="1"/>
    <col min="3852" max="4096" width="8.88671875" style="35"/>
    <col min="4097" max="4097" width="19.6640625" style="35" bestFit="1" customWidth="1"/>
    <col min="4098" max="4098" width="5.6640625" style="35" bestFit="1" customWidth="1"/>
    <col min="4099" max="4099" width="9.88671875" style="35" customWidth="1"/>
    <col min="4100" max="4100" width="5.5546875" style="35" bestFit="1" customWidth="1"/>
    <col min="4101" max="4105" width="6.5546875" style="35" bestFit="1" customWidth="1"/>
    <col min="4106" max="4106" width="6.44140625" style="35" bestFit="1" customWidth="1"/>
    <col min="4107" max="4107" width="11.44140625" style="35" bestFit="1" customWidth="1"/>
    <col min="4108" max="4352" width="8.88671875" style="35"/>
    <col min="4353" max="4353" width="19.6640625" style="35" bestFit="1" customWidth="1"/>
    <col min="4354" max="4354" width="5.6640625" style="35" bestFit="1" customWidth="1"/>
    <col min="4355" max="4355" width="9.88671875" style="35" customWidth="1"/>
    <col min="4356" max="4356" width="5.5546875" style="35" bestFit="1" customWidth="1"/>
    <col min="4357" max="4361" width="6.5546875" style="35" bestFit="1" customWidth="1"/>
    <col min="4362" max="4362" width="6.44140625" style="35" bestFit="1" customWidth="1"/>
    <col min="4363" max="4363" width="11.44140625" style="35" bestFit="1" customWidth="1"/>
    <col min="4364" max="4608" width="8.88671875" style="35"/>
    <col min="4609" max="4609" width="19.6640625" style="35" bestFit="1" customWidth="1"/>
    <col min="4610" max="4610" width="5.6640625" style="35" bestFit="1" customWidth="1"/>
    <col min="4611" max="4611" width="9.88671875" style="35" customWidth="1"/>
    <col min="4612" max="4612" width="5.5546875" style="35" bestFit="1" customWidth="1"/>
    <col min="4613" max="4617" width="6.5546875" style="35" bestFit="1" customWidth="1"/>
    <col min="4618" max="4618" width="6.44140625" style="35" bestFit="1" customWidth="1"/>
    <col min="4619" max="4619" width="11.44140625" style="35" bestFit="1" customWidth="1"/>
    <col min="4620" max="4864" width="8.88671875" style="35"/>
    <col min="4865" max="4865" width="19.6640625" style="35" bestFit="1" customWidth="1"/>
    <col min="4866" max="4866" width="5.6640625" style="35" bestFit="1" customWidth="1"/>
    <col min="4867" max="4867" width="9.88671875" style="35" customWidth="1"/>
    <col min="4868" max="4868" width="5.5546875" style="35" bestFit="1" customWidth="1"/>
    <col min="4869" max="4873" width="6.5546875" style="35" bestFit="1" customWidth="1"/>
    <col min="4874" max="4874" width="6.44140625" style="35" bestFit="1" customWidth="1"/>
    <col min="4875" max="4875" width="11.44140625" style="35" bestFit="1" customWidth="1"/>
    <col min="4876" max="5120" width="8.88671875" style="35"/>
    <col min="5121" max="5121" width="19.6640625" style="35" bestFit="1" customWidth="1"/>
    <col min="5122" max="5122" width="5.6640625" style="35" bestFit="1" customWidth="1"/>
    <col min="5123" max="5123" width="9.88671875" style="35" customWidth="1"/>
    <col min="5124" max="5124" width="5.5546875" style="35" bestFit="1" customWidth="1"/>
    <col min="5125" max="5129" width="6.5546875" style="35" bestFit="1" customWidth="1"/>
    <col min="5130" max="5130" width="6.44140625" style="35" bestFit="1" customWidth="1"/>
    <col min="5131" max="5131" width="11.44140625" style="35" bestFit="1" customWidth="1"/>
    <col min="5132" max="5376" width="8.88671875" style="35"/>
    <col min="5377" max="5377" width="19.6640625" style="35" bestFit="1" customWidth="1"/>
    <col min="5378" max="5378" width="5.6640625" style="35" bestFit="1" customWidth="1"/>
    <col min="5379" max="5379" width="9.88671875" style="35" customWidth="1"/>
    <col min="5380" max="5380" width="5.5546875" style="35" bestFit="1" customWidth="1"/>
    <col min="5381" max="5385" width="6.5546875" style="35" bestFit="1" customWidth="1"/>
    <col min="5386" max="5386" width="6.44140625" style="35" bestFit="1" customWidth="1"/>
    <col min="5387" max="5387" width="11.44140625" style="35" bestFit="1" customWidth="1"/>
    <col min="5388" max="5632" width="8.88671875" style="35"/>
    <col min="5633" max="5633" width="19.6640625" style="35" bestFit="1" customWidth="1"/>
    <col min="5634" max="5634" width="5.6640625" style="35" bestFit="1" customWidth="1"/>
    <col min="5635" max="5635" width="9.88671875" style="35" customWidth="1"/>
    <col min="5636" max="5636" width="5.5546875" style="35" bestFit="1" customWidth="1"/>
    <col min="5637" max="5641" width="6.5546875" style="35" bestFit="1" customWidth="1"/>
    <col min="5642" max="5642" width="6.44140625" style="35" bestFit="1" customWidth="1"/>
    <col min="5643" max="5643" width="11.44140625" style="35" bestFit="1" customWidth="1"/>
    <col min="5644" max="5888" width="8.88671875" style="35"/>
    <col min="5889" max="5889" width="19.6640625" style="35" bestFit="1" customWidth="1"/>
    <col min="5890" max="5890" width="5.6640625" style="35" bestFit="1" customWidth="1"/>
    <col min="5891" max="5891" width="9.88671875" style="35" customWidth="1"/>
    <col min="5892" max="5892" width="5.5546875" style="35" bestFit="1" customWidth="1"/>
    <col min="5893" max="5897" width="6.5546875" style="35" bestFit="1" customWidth="1"/>
    <col min="5898" max="5898" width="6.44140625" style="35" bestFit="1" customWidth="1"/>
    <col min="5899" max="5899" width="11.44140625" style="35" bestFit="1" customWidth="1"/>
    <col min="5900" max="6144" width="8.88671875" style="35"/>
    <col min="6145" max="6145" width="19.6640625" style="35" bestFit="1" customWidth="1"/>
    <col min="6146" max="6146" width="5.6640625" style="35" bestFit="1" customWidth="1"/>
    <col min="6147" max="6147" width="9.88671875" style="35" customWidth="1"/>
    <col min="6148" max="6148" width="5.5546875" style="35" bestFit="1" customWidth="1"/>
    <col min="6149" max="6153" width="6.5546875" style="35" bestFit="1" customWidth="1"/>
    <col min="6154" max="6154" width="6.44140625" style="35" bestFit="1" customWidth="1"/>
    <col min="6155" max="6155" width="11.44140625" style="35" bestFit="1" customWidth="1"/>
    <col min="6156" max="6400" width="8.88671875" style="35"/>
    <col min="6401" max="6401" width="19.6640625" style="35" bestFit="1" customWidth="1"/>
    <col min="6402" max="6402" width="5.6640625" style="35" bestFit="1" customWidth="1"/>
    <col min="6403" max="6403" width="9.88671875" style="35" customWidth="1"/>
    <col min="6404" max="6404" width="5.5546875" style="35" bestFit="1" customWidth="1"/>
    <col min="6405" max="6409" width="6.5546875" style="35" bestFit="1" customWidth="1"/>
    <col min="6410" max="6410" width="6.44140625" style="35" bestFit="1" customWidth="1"/>
    <col min="6411" max="6411" width="11.44140625" style="35" bestFit="1" customWidth="1"/>
    <col min="6412" max="6656" width="8.88671875" style="35"/>
    <col min="6657" max="6657" width="19.6640625" style="35" bestFit="1" customWidth="1"/>
    <col min="6658" max="6658" width="5.6640625" style="35" bestFit="1" customWidth="1"/>
    <col min="6659" max="6659" width="9.88671875" style="35" customWidth="1"/>
    <col min="6660" max="6660" width="5.5546875" style="35" bestFit="1" customWidth="1"/>
    <col min="6661" max="6665" width="6.5546875" style="35" bestFit="1" customWidth="1"/>
    <col min="6666" max="6666" width="6.44140625" style="35" bestFit="1" customWidth="1"/>
    <col min="6667" max="6667" width="11.44140625" style="35" bestFit="1" customWidth="1"/>
    <col min="6668" max="6912" width="8.88671875" style="35"/>
    <col min="6913" max="6913" width="19.6640625" style="35" bestFit="1" customWidth="1"/>
    <col min="6914" max="6914" width="5.6640625" style="35" bestFit="1" customWidth="1"/>
    <col min="6915" max="6915" width="9.88671875" style="35" customWidth="1"/>
    <col min="6916" max="6916" width="5.5546875" style="35" bestFit="1" customWidth="1"/>
    <col min="6917" max="6921" width="6.5546875" style="35" bestFit="1" customWidth="1"/>
    <col min="6922" max="6922" width="6.44140625" style="35" bestFit="1" customWidth="1"/>
    <col min="6923" max="6923" width="11.44140625" style="35" bestFit="1" customWidth="1"/>
    <col min="6924" max="7168" width="8.88671875" style="35"/>
    <col min="7169" max="7169" width="19.6640625" style="35" bestFit="1" customWidth="1"/>
    <col min="7170" max="7170" width="5.6640625" style="35" bestFit="1" customWidth="1"/>
    <col min="7171" max="7171" width="9.88671875" style="35" customWidth="1"/>
    <col min="7172" max="7172" width="5.5546875" style="35" bestFit="1" customWidth="1"/>
    <col min="7173" max="7177" width="6.5546875" style="35" bestFit="1" customWidth="1"/>
    <col min="7178" max="7178" width="6.44140625" style="35" bestFit="1" customWidth="1"/>
    <col min="7179" max="7179" width="11.44140625" style="35" bestFit="1" customWidth="1"/>
    <col min="7180" max="7424" width="8.88671875" style="35"/>
    <col min="7425" max="7425" width="19.6640625" style="35" bestFit="1" customWidth="1"/>
    <col min="7426" max="7426" width="5.6640625" style="35" bestFit="1" customWidth="1"/>
    <col min="7427" max="7427" width="9.88671875" style="35" customWidth="1"/>
    <col min="7428" max="7428" width="5.5546875" style="35" bestFit="1" customWidth="1"/>
    <col min="7429" max="7433" width="6.5546875" style="35" bestFit="1" customWidth="1"/>
    <col min="7434" max="7434" width="6.44140625" style="35" bestFit="1" customWidth="1"/>
    <col min="7435" max="7435" width="11.44140625" style="35" bestFit="1" customWidth="1"/>
    <col min="7436" max="7680" width="8.88671875" style="35"/>
    <col min="7681" max="7681" width="19.6640625" style="35" bestFit="1" customWidth="1"/>
    <col min="7682" max="7682" width="5.6640625" style="35" bestFit="1" customWidth="1"/>
    <col min="7683" max="7683" width="9.88671875" style="35" customWidth="1"/>
    <col min="7684" max="7684" width="5.5546875" style="35" bestFit="1" customWidth="1"/>
    <col min="7685" max="7689" width="6.5546875" style="35" bestFit="1" customWidth="1"/>
    <col min="7690" max="7690" width="6.44140625" style="35" bestFit="1" customWidth="1"/>
    <col min="7691" max="7691" width="11.44140625" style="35" bestFit="1" customWidth="1"/>
    <col min="7692" max="7936" width="8.88671875" style="35"/>
    <col min="7937" max="7937" width="19.6640625" style="35" bestFit="1" customWidth="1"/>
    <col min="7938" max="7938" width="5.6640625" style="35" bestFit="1" customWidth="1"/>
    <col min="7939" max="7939" width="9.88671875" style="35" customWidth="1"/>
    <col min="7940" max="7940" width="5.5546875" style="35" bestFit="1" customWidth="1"/>
    <col min="7941" max="7945" width="6.5546875" style="35" bestFit="1" customWidth="1"/>
    <col min="7946" max="7946" width="6.44140625" style="35" bestFit="1" customWidth="1"/>
    <col min="7947" max="7947" width="11.44140625" style="35" bestFit="1" customWidth="1"/>
    <col min="7948" max="8192" width="8.88671875" style="35"/>
    <col min="8193" max="8193" width="19.6640625" style="35" bestFit="1" customWidth="1"/>
    <col min="8194" max="8194" width="5.6640625" style="35" bestFit="1" customWidth="1"/>
    <col min="8195" max="8195" width="9.88671875" style="35" customWidth="1"/>
    <col min="8196" max="8196" width="5.5546875" style="35" bestFit="1" customWidth="1"/>
    <col min="8197" max="8201" width="6.5546875" style="35" bestFit="1" customWidth="1"/>
    <col min="8202" max="8202" width="6.44140625" style="35" bestFit="1" customWidth="1"/>
    <col min="8203" max="8203" width="11.44140625" style="35" bestFit="1" customWidth="1"/>
    <col min="8204" max="8448" width="8.88671875" style="35"/>
    <col min="8449" max="8449" width="19.6640625" style="35" bestFit="1" customWidth="1"/>
    <col min="8450" max="8450" width="5.6640625" style="35" bestFit="1" customWidth="1"/>
    <col min="8451" max="8451" width="9.88671875" style="35" customWidth="1"/>
    <col min="8452" max="8452" width="5.5546875" style="35" bestFit="1" customWidth="1"/>
    <col min="8453" max="8457" width="6.5546875" style="35" bestFit="1" customWidth="1"/>
    <col min="8458" max="8458" width="6.44140625" style="35" bestFit="1" customWidth="1"/>
    <col min="8459" max="8459" width="11.44140625" style="35" bestFit="1" customWidth="1"/>
    <col min="8460" max="8704" width="8.88671875" style="35"/>
    <col min="8705" max="8705" width="19.6640625" style="35" bestFit="1" customWidth="1"/>
    <col min="8706" max="8706" width="5.6640625" style="35" bestFit="1" customWidth="1"/>
    <col min="8707" max="8707" width="9.88671875" style="35" customWidth="1"/>
    <col min="8708" max="8708" width="5.5546875" style="35" bestFit="1" customWidth="1"/>
    <col min="8709" max="8713" width="6.5546875" style="35" bestFit="1" customWidth="1"/>
    <col min="8714" max="8714" width="6.44140625" style="35" bestFit="1" customWidth="1"/>
    <col min="8715" max="8715" width="11.44140625" style="35" bestFit="1" customWidth="1"/>
    <col min="8716" max="8960" width="8.88671875" style="35"/>
    <col min="8961" max="8961" width="19.6640625" style="35" bestFit="1" customWidth="1"/>
    <col min="8962" max="8962" width="5.6640625" style="35" bestFit="1" customWidth="1"/>
    <col min="8963" max="8963" width="9.88671875" style="35" customWidth="1"/>
    <col min="8964" max="8964" width="5.5546875" style="35" bestFit="1" customWidth="1"/>
    <col min="8965" max="8969" width="6.5546875" style="35" bestFit="1" customWidth="1"/>
    <col min="8970" max="8970" width="6.44140625" style="35" bestFit="1" customWidth="1"/>
    <col min="8971" max="8971" width="11.44140625" style="35" bestFit="1" customWidth="1"/>
    <col min="8972" max="9216" width="8.88671875" style="35"/>
    <col min="9217" max="9217" width="19.6640625" style="35" bestFit="1" customWidth="1"/>
    <col min="9218" max="9218" width="5.6640625" style="35" bestFit="1" customWidth="1"/>
    <col min="9219" max="9219" width="9.88671875" style="35" customWidth="1"/>
    <col min="9220" max="9220" width="5.5546875" style="35" bestFit="1" customWidth="1"/>
    <col min="9221" max="9225" width="6.5546875" style="35" bestFit="1" customWidth="1"/>
    <col min="9226" max="9226" width="6.44140625" style="35" bestFit="1" customWidth="1"/>
    <col min="9227" max="9227" width="11.44140625" style="35" bestFit="1" customWidth="1"/>
    <col min="9228" max="9472" width="8.88671875" style="35"/>
    <col min="9473" max="9473" width="19.6640625" style="35" bestFit="1" customWidth="1"/>
    <col min="9474" max="9474" width="5.6640625" style="35" bestFit="1" customWidth="1"/>
    <col min="9475" max="9475" width="9.88671875" style="35" customWidth="1"/>
    <col min="9476" max="9476" width="5.5546875" style="35" bestFit="1" customWidth="1"/>
    <col min="9477" max="9481" width="6.5546875" style="35" bestFit="1" customWidth="1"/>
    <col min="9482" max="9482" width="6.44140625" style="35" bestFit="1" customWidth="1"/>
    <col min="9483" max="9483" width="11.44140625" style="35" bestFit="1" customWidth="1"/>
    <col min="9484" max="9728" width="8.88671875" style="35"/>
    <col min="9729" max="9729" width="19.6640625" style="35" bestFit="1" customWidth="1"/>
    <col min="9730" max="9730" width="5.6640625" style="35" bestFit="1" customWidth="1"/>
    <col min="9731" max="9731" width="9.88671875" style="35" customWidth="1"/>
    <col min="9732" max="9732" width="5.5546875" style="35" bestFit="1" customWidth="1"/>
    <col min="9733" max="9737" width="6.5546875" style="35" bestFit="1" customWidth="1"/>
    <col min="9738" max="9738" width="6.44140625" style="35" bestFit="1" customWidth="1"/>
    <col min="9739" max="9739" width="11.44140625" style="35" bestFit="1" customWidth="1"/>
    <col min="9740" max="9984" width="8.88671875" style="35"/>
    <col min="9985" max="9985" width="19.6640625" style="35" bestFit="1" customWidth="1"/>
    <col min="9986" max="9986" width="5.6640625" style="35" bestFit="1" customWidth="1"/>
    <col min="9987" max="9987" width="9.88671875" style="35" customWidth="1"/>
    <col min="9988" max="9988" width="5.5546875" style="35" bestFit="1" customWidth="1"/>
    <col min="9989" max="9993" width="6.5546875" style="35" bestFit="1" customWidth="1"/>
    <col min="9994" max="9994" width="6.44140625" style="35" bestFit="1" customWidth="1"/>
    <col min="9995" max="9995" width="11.44140625" style="35" bestFit="1" customWidth="1"/>
    <col min="9996" max="10240" width="8.88671875" style="35"/>
    <col min="10241" max="10241" width="19.6640625" style="35" bestFit="1" customWidth="1"/>
    <col min="10242" max="10242" width="5.6640625" style="35" bestFit="1" customWidth="1"/>
    <col min="10243" max="10243" width="9.88671875" style="35" customWidth="1"/>
    <col min="10244" max="10244" width="5.5546875" style="35" bestFit="1" customWidth="1"/>
    <col min="10245" max="10249" width="6.5546875" style="35" bestFit="1" customWidth="1"/>
    <col min="10250" max="10250" width="6.44140625" style="35" bestFit="1" customWidth="1"/>
    <col min="10251" max="10251" width="11.44140625" style="35" bestFit="1" customWidth="1"/>
    <col min="10252" max="10496" width="8.88671875" style="35"/>
    <col min="10497" max="10497" width="19.6640625" style="35" bestFit="1" customWidth="1"/>
    <col min="10498" max="10498" width="5.6640625" style="35" bestFit="1" customWidth="1"/>
    <col min="10499" max="10499" width="9.88671875" style="35" customWidth="1"/>
    <col min="10500" max="10500" width="5.5546875" style="35" bestFit="1" customWidth="1"/>
    <col min="10501" max="10505" width="6.5546875" style="35" bestFit="1" customWidth="1"/>
    <col min="10506" max="10506" width="6.44140625" style="35" bestFit="1" customWidth="1"/>
    <col min="10507" max="10507" width="11.44140625" style="35" bestFit="1" customWidth="1"/>
    <col min="10508" max="10752" width="8.88671875" style="35"/>
    <col min="10753" max="10753" width="19.6640625" style="35" bestFit="1" customWidth="1"/>
    <col min="10754" max="10754" width="5.6640625" style="35" bestFit="1" customWidth="1"/>
    <col min="10755" max="10755" width="9.88671875" style="35" customWidth="1"/>
    <col min="10756" max="10756" width="5.5546875" style="35" bestFit="1" customWidth="1"/>
    <col min="10757" max="10761" width="6.5546875" style="35" bestFit="1" customWidth="1"/>
    <col min="10762" max="10762" width="6.44140625" style="35" bestFit="1" customWidth="1"/>
    <col min="10763" max="10763" width="11.44140625" style="35" bestFit="1" customWidth="1"/>
    <col min="10764" max="11008" width="8.88671875" style="35"/>
    <col min="11009" max="11009" width="19.6640625" style="35" bestFit="1" customWidth="1"/>
    <col min="11010" max="11010" width="5.6640625" style="35" bestFit="1" customWidth="1"/>
    <col min="11011" max="11011" width="9.88671875" style="35" customWidth="1"/>
    <col min="11012" max="11012" width="5.5546875" style="35" bestFit="1" customWidth="1"/>
    <col min="11013" max="11017" width="6.5546875" style="35" bestFit="1" customWidth="1"/>
    <col min="11018" max="11018" width="6.44140625" style="35" bestFit="1" customWidth="1"/>
    <col min="11019" max="11019" width="11.44140625" style="35" bestFit="1" customWidth="1"/>
    <col min="11020" max="11264" width="8.88671875" style="35"/>
    <col min="11265" max="11265" width="19.6640625" style="35" bestFit="1" customWidth="1"/>
    <col min="11266" max="11266" width="5.6640625" style="35" bestFit="1" customWidth="1"/>
    <col min="11267" max="11267" width="9.88671875" style="35" customWidth="1"/>
    <col min="11268" max="11268" width="5.5546875" style="35" bestFit="1" customWidth="1"/>
    <col min="11269" max="11273" width="6.5546875" style="35" bestFit="1" customWidth="1"/>
    <col min="11274" max="11274" width="6.44140625" style="35" bestFit="1" customWidth="1"/>
    <col min="11275" max="11275" width="11.44140625" style="35" bestFit="1" customWidth="1"/>
    <col min="11276" max="11520" width="8.88671875" style="35"/>
    <col min="11521" max="11521" width="19.6640625" style="35" bestFit="1" customWidth="1"/>
    <col min="11522" max="11522" width="5.6640625" style="35" bestFit="1" customWidth="1"/>
    <col min="11523" max="11523" width="9.88671875" style="35" customWidth="1"/>
    <col min="11524" max="11524" width="5.5546875" style="35" bestFit="1" customWidth="1"/>
    <col min="11525" max="11529" width="6.5546875" style="35" bestFit="1" customWidth="1"/>
    <col min="11530" max="11530" width="6.44140625" style="35" bestFit="1" customWidth="1"/>
    <col min="11531" max="11531" width="11.44140625" style="35" bestFit="1" customWidth="1"/>
    <col min="11532" max="11776" width="8.88671875" style="35"/>
    <col min="11777" max="11777" width="19.6640625" style="35" bestFit="1" customWidth="1"/>
    <col min="11778" max="11778" width="5.6640625" style="35" bestFit="1" customWidth="1"/>
    <col min="11779" max="11779" width="9.88671875" style="35" customWidth="1"/>
    <col min="11780" max="11780" width="5.5546875" style="35" bestFit="1" customWidth="1"/>
    <col min="11781" max="11785" width="6.5546875" style="35" bestFit="1" customWidth="1"/>
    <col min="11786" max="11786" width="6.44140625" style="35" bestFit="1" customWidth="1"/>
    <col min="11787" max="11787" width="11.44140625" style="35" bestFit="1" customWidth="1"/>
    <col min="11788" max="12032" width="8.88671875" style="35"/>
    <col min="12033" max="12033" width="19.6640625" style="35" bestFit="1" customWidth="1"/>
    <col min="12034" max="12034" width="5.6640625" style="35" bestFit="1" customWidth="1"/>
    <col min="12035" max="12035" width="9.88671875" style="35" customWidth="1"/>
    <col min="12036" max="12036" width="5.5546875" style="35" bestFit="1" customWidth="1"/>
    <col min="12037" max="12041" width="6.5546875" style="35" bestFit="1" customWidth="1"/>
    <col min="12042" max="12042" width="6.44140625" style="35" bestFit="1" customWidth="1"/>
    <col min="12043" max="12043" width="11.44140625" style="35" bestFit="1" customWidth="1"/>
    <col min="12044" max="12288" width="8.88671875" style="35"/>
    <col min="12289" max="12289" width="19.6640625" style="35" bestFit="1" customWidth="1"/>
    <col min="12290" max="12290" width="5.6640625" style="35" bestFit="1" customWidth="1"/>
    <col min="12291" max="12291" width="9.88671875" style="35" customWidth="1"/>
    <col min="12292" max="12292" width="5.5546875" style="35" bestFit="1" customWidth="1"/>
    <col min="12293" max="12297" width="6.5546875" style="35" bestFit="1" customWidth="1"/>
    <col min="12298" max="12298" width="6.44140625" style="35" bestFit="1" customWidth="1"/>
    <col min="12299" max="12299" width="11.44140625" style="35" bestFit="1" customWidth="1"/>
    <col min="12300" max="12544" width="8.88671875" style="35"/>
    <col min="12545" max="12545" width="19.6640625" style="35" bestFit="1" customWidth="1"/>
    <col min="12546" max="12546" width="5.6640625" style="35" bestFit="1" customWidth="1"/>
    <col min="12547" max="12547" width="9.88671875" style="35" customWidth="1"/>
    <col min="12548" max="12548" width="5.5546875" style="35" bestFit="1" customWidth="1"/>
    <col min="12549" max="12553" width="6.5546875" style="35" bestFit="1" customWidth="1"/>
    <col min="12554" max="12554" width="6.44140625" style="35" bestFit="1" customWidth="1"/>
    <col min="12555" max="12555" width="11.44140625" style="35" bestFit="1" customWidth="1"/>
    <col min="12556" max="12800" width="8.88671875" style="35"/>
    <col min="12801" max="12801" width="19.6640625" style="35" bestFit="1" customWidth="1"/>
    <col min="12802" max="12802" width="5.6640625" style="35" bestFit="1" customWidth="1"/>
    <col min="12803" max="12803" width="9.88671875" style="35" customWidth="1"/>
    <col min="12804" max="12804" width="5.5546875" style="35" bestFit="1" customWidth="1"/>
    <col min="12805" max="12809" width="6.5546875" style="35" bestFit="1" customWidth="1"/>
    <col min="12810" max="12810" width="6.44140625" style="35" bestFit="1" customWidth="1"/>
    <col min="12811" max="12811" width="11.44140625" style="35" bestFit="1" customWidth="1"/>
    <col min="12812" max="13056" width="8.88671875" style="35"/>
    <col min="13057" max="13057" width="19.6640625" style="35" bestFit="1" customWidth="1"/>
    <col min="13058" max="13058" width="5.6640625" style="35" bestFit="1" customWidth="1"/>
    <col min="13059" max="13059" width="9.88671875" style="35" customWidth="1"/>
    <col min="13060" max="13060" width="5.5546875" style="35" bestFit="1" customWidth="1"/>
    <col min="13061" max="13065" width="6.5546875" style="35" bestFit="1" customWidth="1"/>
    <col min="13066" max="13066" width="6.44140625" style="35" bestFit="1" customWidth="1"/>
    <col min="13067" max="13067" width="11.44140625" style="35" bestFit="1" customWidth="1"/>
    <col min="13068" max="13312" width="8.88671875" style="35"/>
    <col min="13313" max="13313" width="19.6640625" style="35" bestFit="1" customWidth="1"/>
    <col min="13314" max="13314" width="5.6640625" style="35" bestFit="1" customWidth="1"/>
    <col min="13315" max="13315" width="9.88671875" style="35" customWidth="1"/>
    <col min="13316" max="13316" width="5.5546875" style="35" bestFit="1" customWidth="1"/>
    <col min="13317" max="13321" width="6.5546875" style="35" bestFit="1" customWidth="1"/>
    <col min="13322" max="13322" width="6.44140625" style="35" bestFit="1" customWidth="1"/>
    <col min="13323" max="13323" width="11.44140625" style="35" bestFit="1" customWidth="1"/>
    <col min="13324" max="13568" width="8.88671875" style="35"/>
    <col min="13569" max="13569" width="19.6640625" style="35" bestFit="1" customWidth="1"/>
    <col min="13570" max="13570" width="5.6640625" style="35" bestFit="1" customWidth="1"/>
    <col min="13571" max="13571" width="9.88671875" style="35" customWidth="1"/>
    <col min="13572" max="13572" width="5.5546875" style="35" bestFit="1" customWidth="1"/>
    <col min="13573" max="13577" width="6.5546875" style="35" bestFit="1" customWidth="1"/>
    <col min="13578" max="13578" width="6.44140625" style="35" bestFit="1" customWidth="1"/>
    <col min="13579" max="13579" width="11.44140625" style="35" bestFit="1" customWidth="1"/>
    <col min="13580" max="13824" width="8.88671875" style="35"/>
    <col min="13825" max="13825" width="19.6640625" style="35" bestFit="1" customWidth="1"/>
    <col min="13826" max="13826" width="5.6640625" style="35" bestFit="1" customWidth="1"/>
    <col min="13827" max="13827" width="9.88671875" style="35" customWidth="1"/>
    <col min="13828" max="13828" width="5.5546875" style="35" bestFit="1" customWidth="1"/>
    <col min="13829" max="13833" width="6.5546875" style="35" bestFit="1" customWidth="1"/>
    <col min="13834" max="13834" width="6.44140625" style="35" bestFit="1" customWidth="1"/>
    <col min="13835" max="13835" width="11.44140625" style="35" bestFit="1" customWidth="1"/>
    <col min="13836" max="14080" width="8.88671875" style="35"/>
    <col min="14081" max="14081" width="19.6640625" style="35" bestFit="1" customWidth="1"/>
    <col min="14082" max="14082" width="5.6640625" style="35" bestFit="1" customWidth="1"/>
    <col min="14083" max="14083" width="9.88671875" style="35" customWidth="1"/>
    <col min="14084" max="14084" width="5.5546875" style="35" bestFit="1" customWidth="1"/>
    <col min="14085" max="14089" width="6.5546875" style="35" bestFit="1" customWidth="1"/>
    <col min="14090" max="14090" width="6.44140625" style="35" bestFit="1" customWidth="1"/>
    <col min="14091" max="14091" width="11.44140625" style="35" bestFit="1" customWidth="1"/>
    <col min="14092" max="14336" width="8.88671875" style="35"/>
    <col min="14337" max="14337" width="19.6640625" style="35" bestFit="1" customWidth="1"/>
    <col min="14338" max="14338" width="5.6640625" style="35" bestFit="1" customWidth="1"/>
    <col min="14339" max="14339" width="9.88671875" style="35" customWidth="1"/>
    <col min="14340" max="14340" width="5.5546875" style="35" bestFit="1" customWidth="1"/>
    <col min="14341" max="14345" width="6.5546875" style="35" bestFit="1" customWidth="1"/>
    <col min="14346" max="14346" width="6.44140625" style="35" bestFit="1" customWidth="1"/>
    <col min="14347" max="14347" width="11.44140625" style="35" bestFit="1" customWidth="1"/>
    <col min="14348" max="14592" width="8.88671875" style="35"/>
    <col min="14593" max="14593" width="19.6640625" style="35" bestFit="1" customWidth="1"/>
    <col min="14594" max="14594" width="5.6640625" style="35" bestFit="1" customWidth="1"/>
    <col min="14595" max="14595" width="9.88671875" style="35" customWidth="1"/>
    <col min="14596" max="14596" width="5.5546875" style="35" bestFit="1" customWidth="1"/>
    <col min="14597" max="14601" width="6.5546875" style="35" bestFit="1" customWidth="1"/>
    <col min="14602" max="14602" width="6.44140625" style="35" bestFit="1" customWidth="1"/>
    <col min="14603" max="14603" width="11.44140625" style="35" bestFit="1" customWidth="1"/>
    <col min="14604" max="14848" width="8.88671875" style="35"/>
    <col min="14849" max="14849" width="19.6640625" style="35" bestFit="1" customWidth="1"/>
    <col min="14850" max="14850" width="5.6640625" style="35" bestFit="1" customWidth="1"/>
    <col min="14851" max="14851" width="9.88671875" style="35" customWidth="1"/>
    <col min="14852" max="14852" width="5.5546875" style="35" bestFit="1" customWidth="1"/>
    <col min="14853" max="14857" width="6.5546875" style="35" bestFit="1" customWidth="1"/>
    <col min="14858" max="14858" width="6.44140625" style="35" bestFit="1" customWidth="1"/>
    <col min="14859" max="14859" width="11.44140625" style="35" bestFit="1" customWidth="1"/>
    <col min="14860" max="15104" width="8.88671875" style="35"/>
    <col min="15105" max="15105" width="19.6640625" style="35" bestFit="1" customWidth="1"/>
    <col min="15106" max="15106" width="5.6640625" style="35" bestFit="1" customWidth="1"/>
    <col min="15107" max="15107" width="9.88671875" style="35" customWidth="1"/>
    <col min="15108" max="15108" width="5.5546875" style="35" bestFit="1" customWidth="1"/>
    <col min="15109" max="15113" width="6.5546875" style="35" bestFit="1" customWidth="1"/>
    <col min="15114" max="15114" width="6.44140625" style="35" bestFit="1" customWidth="1"/>
    <col min="15115" max="15115" width="11.44140625" style="35" bestFit="1" customWidth="1"/>
    <col min="15116" max="15360" width="8.88671875" style="35"/>
    <col min="15361" max="15361" width="19.6640625" style="35" bestFit="1" customWidth="1"/>
    <col min="15362" max="15362" width="5.6640625" style="35" bestFit="1" customWidth="1"/>
    <col min="15363" max="15363" width="9.88671875" style="35" customWidth="1"/>
    <col min="15364" max="15364" width="5.5546875" style="35" bestFit="1" customWidth="1"/>
    <col min="15365" max="15369" width="6.5546875" style="35" bestFit="1" customWidth="1"/>
    <col min="15370" max="15370" width="6.44140625" style="35" bestFit="1" customWidth="1"/>
    <col min="15371" max="15371" width="11.44140625" style="35" bestFit="1" customWidth="1"/>
    <col min="15372" max="15616" width="8.88671875" style="35"/>
    <col min="15617" max="15617" width="19.6640625" style="35" bestFit="1" customWidth="1"/>
    <col min="15618" max="15618" width="5.6640625" style="35" bestFit="1" customWidth="1"/>
    <col min="15619" max="15619" width="9.88671875" style="35" customWidth="1"/>
    <col min="15620" max="15620" width="5.5546875" style="35" bestFit="1" customWidth="1"/>
    <col min="15621" max="15625" width="6.5546875" style="35" bestFit="1" customWidth="1"/>
    <col min="15626" max="15626" width="6.44140625" style="35" bestFit="1" customWidth="1"/>
    <col min="15627" max="15627" width="11.44140625" style="35" bestFit="1" customWidth="1"/>
    <col min="15628" max="15872" width="8.88671875" style="35"/>
    <col min="15873" max="15873" width="19.6640625" style="35" bestFit="1" customWidth="1"/>
    <col min="15874" max="15874" width="5.6640625" style="35" bestFit="1" customWidth="1"/>
    <col min="15875" max="15875" width="9.88671875" style="35" customWidth="1"/>
    <col min="15876" max="15876" width="5.5546875" style="35" bestFit="1" customWidth="1"/>
    <col min="15877" max="15881" width="6.5546875" style="35" bestFit="1" customWidth="1"/>
    <col min="15882" max="15882" width="6.44140625" style="35" bestFit="1" customWidth="1"/>
    <col min="15883" max="15883" width="11.44140625" style="35" bestFit="1" customWidth="1"/>
    <col min="15884" max="16128" width="8.88671875" style="35"/>
    <col min="16129" max="16129" width="19.6640625" style="35" bestFit="1" customWidth="1"/>
    <col min="16130" max="16130" width="5.6640625" style="35" bestFit="1" customWidth="1"/>
    <col min="16131" max="16131" width="9.88671875" style="35" customWidth="1"/>
    <col min="16132" max="16132" width="5.5546875" style="35" bestFit="1" customWidth="1"/>
    <col min="16133" max="16137" width="6.5546875" style="35" bestFit="1" customWidth="1"/>
    <col min="16138" max="16138" width="6.44140625" style="35" bestFit="1" customWidth="1"/>
    <col min="16139" max="16139" width="11.44140625" style="35" bestFit="1" customWidth="1"/>
    <col min="16140" max="16384" width="8.88671875" style="35"/>
  </cols>
  <sheetData>
    <row r="1" spans="1:11">
      <c r="A1" s="1458" t="s">
        <v>5207</v>
      </c>
    </row>
    <row r="2" spans="1:11" ht="17.399999999999999">
      <c r="A2" s="295" t="s">
        <v>241</v>
      </c>
      <c r="B2" s="1685" t="s">
        <v>4166</v>
      </c>
      <c r="C2" s="1685"/>
      <c r="D2" s="1685"/>
      <c r="E2" s="1685"/>
      <c r="F2" s="1685"/>
      <c r="G2" s="1685"/>
      <c r="H2" s="1685"/>
      <c r="I2" s="1685"/>
      <c r="J2" s="1685"/>
      <c r="K2" s="1685"/>
    </row>
    <row r="3" spans="1:11" ht="18" thickBot="1">
      <c r="A3" s="427"/>
      <c r="B3" s="1684" t="s">
        <v>4167</v>
      </c>
      <c r="C3" s="1684"/>
      <c r="D3" s="1684"/>
      <c r="E3" s="1684"/>
      <c r="F3" s="1684"/>
      <c r="G3" s="1684"/>
      <c r="H3" s="1684"/>
      <c r="I3" s="1684"/>
      <c r="J3" s="1684"/>
      <c r="K3" s="1684"/>
    </row>
    <row r="4" spans="1:11" ht="17.399999999999999">
      <c r="A4" s="476"/>
      <c r="B4" s="477"/>
      <c r="C4" s="477"/>
      <c r="D4" s="477"/>
      <c r="E4" s="477"/>
      <c r="F4" s="477"/>
      <c r="G4" s="477"/>
      <c r="H4" s="477"/>
      <c r="I4" s="477"/>
      <c r="J4" s="477"/>
      <c r="K4" s="477"/>
    </row>
    <row r="5" spans="1:11" ht="13.8" thickBot="1">
      <c r="A5" s="279"/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  <c r="K5" s="1681"/>
    </row>
    <row r="6" spans="1:11">
      <c r="A6" s="279" t="s">
        <v>4168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</row>
    <row r="7" spans="1:11" ht="13.8" thickBot="1">
      <c r="A7" s="279" t="s">
        <v>4169</v>
      </c>
      <c r="B7" s="269"/>
      <c r="C7" s="1681" t="s">
        <v>1613</v>
      </c>
      <c r="D7" s="1681"/>
      <c r="E7" s="1681"/>
      <c r="F7" s="1681"/>
      <c r="G7" s="1681"/>
      <c r="H7" s="1681"/>
      <c r="I7" s="1681"/>
      <c r="J7" s="1681"/>
      <c r="K7" s="1681"/>
    </row>
    <row r="8" spans="1:11">
      <c r="A8" s="296"/>
      <c r="B8" s="269"/>
      <c r="C8" s="277"/>
      <c r="D8" s="277"/>
      <c r="E8" s="277"/>
      <c r="F8" s="277"/>
      <c r="G8" s="277"/>
      <c r="H8" s="277"/>
      <c r="I8" s="277"/>
      <c r="J8" s="277"/>
      <c r="K8" s="277"/>
    </row>
    <row r="9" spans="1:11" ht="24" customHeight="1" thickBot="1">
      <c r="A9" s="281"/>
      <c r="B9" s="403" t="s">
        <v>3</v>
      </c>
      <c r="C9" s="403" t="s">
        <v>1612</v>
      </c>
      <c r="D9" s="403" t="s">
        <v>1572</v>
      </c>
      <c r="E9" s="403" t="s">
        <v>1571</v>
      </c>
      <c r="F9" s="403" t="s">
        <v>1611</v>
      </c>
      <c r="G9" s="403" t="s">
        <v>1610</v>
      </c>
      <c r="H9" s="403" t="s">
        <v>1568</v>
      </c>
      <c r="I9" s="403" t="s">
        <v>1567</v>
      </c>
      <c r="J9" s="403" t="s">
        <v>1609</v>
      </c>
      <c r="K9" s="403" t="s">
        <v>1535</v>
      </c>
    </row>
    <row r="10" spans="1:11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</row>
    <row r="11" spans="1:11">
      <c r="A11" s="298" t="s">
        <v>1553</v>
      </c>
      <c r="B11" s="430">
        <v>242005</v>
      </c>
      <c r="C11" s="430">
        <v>165</v>
      </c>
      <c r="D11" s="430">
        <v>954</v>
      </c>
      <c r="E11" s="430">
        <v>1551</v>
      </c>
      <c r="F11" s="430">
        <v>2974</v>
      </c>
      <c r="G11" s="430">
        <v>9249</v>
      </c>
      <c r="H11" s="430">
        <v>38995</v>
      </c>
      <c r="I11" s="430">
        <v>97002</v>
      </c>
      <c r="J11" s="430">
        <v>90716</v>
      </c>
      <c r="K11" s="478">
        <v>399</v>
      </c>
    </row>
    <row r="12" spans="1:11">
      <c r="A12" s="294" t="s">
        <v>1608</v>
      </c>
      <c r="B12" s="405">
        <v>0</v>
      </c>
      <c r="C12" s="405">
        <v>0</v>
      </c>
      <c r="D12" s="405">
        <v>0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  <c r="J12" s="405">
        <v>0</v>
      </c>
      <c r="K12" s="479">
        <v>0</v>
      </c>
    </row>
    <row r="13" spans="1:11">
      <c r="A13" s="294" t="s">
        <v>1607</v>
      </c>
      <c r="B13" s="405">
        <v>1</v>
      </c>
      <c r="C13" s="405">
        <v>1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0</v>
      </c>
      <c r="K13" s="479">
        <v>0</v>
      </c>
    </row>
    <row r="14" spans="1:11">
      <c r="A14" s="294" t="s">
        <v>1606</v>
      </c>
      <c r="B14" s="405">
        <v>29</v>
      </c>
      <c r="C14" s="405">
        <v>28</v>
      </c>
      <c r="D14" s="405">
        <v>1</v>
      </c>
      <c r="E14" s="405">
        <v>0</v>
      </c>
      <c r="F14" s="405">
        <v>0</v>
      </c>
      <c r="G14" s="405">
        <v>0</v>
      </c>
      <c r="H14" s="405">
        <v>0</v>
      </c>
      <c r="I14" s="405">
        <v>0</v>
      </c>
      <c r="J14" s="405">
        <v>0</v>
      </c>
      <c r="K14" s="479">
        <v>0</v>
      </c>
    </row>
    <row r="15" spans="1:11">
      <c r="A15" s="294" t="s">
        <v>1605</v>
      </c>
      <c r="B15" s="405">
        <v>301</v>
      </c>
      <c r="C15" s="405">
        <v>136</v>
      </c>
      <c r="D15" s="405">
        <v>165</v>
      </c>
      <c r="E15" s="405">
        <v>0</v>
      </c>
      <c r="F15" s="405">
        <v>0</v>
      </c>
      <c r="G15" s="405">
        <v>0</v>
      </c>
      <c r="H15" s="405">
        <v>0</v>
      </c>
      <c r="I15" s="405">
        <v>0</v>
      </c>
      <c r="J15" s="405">
        <v>0</v>
      </c>
      <c r="K15" s="479">
        <v>0</v>
      </c>
    </row>
    <row r="16" spans="1:11">
      <c r="A16" s="294" t="s">
        <v>1604</v>
      </c>
      <c r="B16" s="405">
        <v>765</v>
      </c>
      <c r="C16" s="405">
        <v>0</v>
      </c>
      <c r="D16" s="405">
        <v>673</v>
      </c>
      <c r="E16" s="405">
        <v>88</v>
      </c>
      <c r="F16" s="405">
        <v>3</v>
      </c>
      <c r="G16" s="405">
        <v>1</v>
      </c>
      <c r="H16" s="405">
        <v>0</v>
      </c>
      <c r="I16" s="405">
        <v>0</v>
      </c>
      <c r="J16" s="405">
        <v>0</v>
      </c>
      <c r="K16" s="479">
        <v>0</v>
      </c>
    </row>
    <row r="17" spans="1:11">
      <c r="A17" s="294" t="s">
        <v>1603</v>
      </c>
      <c r="B17" s="405">
        <v>1604</v>
      </c>
      <c r="C17" s="405">
        <v>0</v>
      </c>
      <c r="D17" s="405">
        <v>115</v>
      </c>
      <c r="E17" s="405">
        <v>1218</v>
      </c>
      <c r="F17" s="405">
        <v>254</v>
      </c>
      <c r="G17" s="405">
        <v>1</v>
      </c>
      <c r="H17" s="405">
        <v>15</v>
      </c>
      <c r="I17" s="405">
        <v>1</v>
      </c>
      <c r="J17" s="405">
        <v>0</v>
      </c>
      <c r="K17" s="479">
        <v>0</v>
      </c>
    </row>
    <row r="18" spans="1:11">
      <c r="A18" s="294" t="s">
        <v>1602</v>
      </c>
      <c r="B18" s="405">
        <v>8070</v>
      </c>
      <c r="C18" s="405">
        <v>0</v>
      </c>
      <c r="D18" s="405">
        <v>0</v>
      </c>
      <c r="E18" s="405">
        <v>245</v>
      </c>
      <c r="F18" s="405">
        <v>2689</v>
      </c>
      <c r="G18" s="405">
        <v>4433</v>
      </c>
      <c r="H18" s="405">
        <v>697</v>
      </c>
      <c r="I18" s="405">
        <v>6</v>
      </c>
      <c r="J18" s="405">
        <v>0</v>
      </c>
      <c r="K18" s="479">
        <v>0</v>
      </c>
    </row>
    <row r="19" spans="1:11">
      <c r="A19" s="294" t="s">
        <v>1601</v>
      </c>
      <c r="B19" s="405">
        <v>163990</v>
      </c>
      <c r="C19" s="405">
        <v>0</v>
      </c>
      <c r="D19" s="405">
        <v>0</v>
      </c>
      <c r="E19" s="405">
        <v>0</v>
      </c>
      <c r="F19" s="405">
        <v>28</v>
      </c>
      <c r="G19" s="405">
        <v>4812</v>
      </c>
      <c r="H19" s="405">
        <v>38194</v>
      </c>
      <c r="I19" s="405">
        <v>83954</v>
      </c>
      <c r="J19" s="405">
        <v>37002</v>
      </c>
      <c r="K19" s="479">
        <v>0</v>
      </c>
    </row>
    <row r="20" spans="1:11">
      <c r="A20" s="294" t="s">
        <v>1600</v>
      </c>
      <c r="B20" s="405">
        <v>66846</v>
      </c>
      <c r="C20" s="405">
        <v>0</v>
      </c>
      <c r="D20" s="405">
        <v>0</v>
      </c>
      <c r="E20" s="405">
        <v>0</v>
      </c>
      <c r="F20" s="405">
        <v>0</v>
      </c>
      <c r="G20" s="405">
        <v>2</v>
      </c>
      <c r="H20" s="405">
        <v>89</v>
      </c>
      <c r="I20" s="405">
        <v>13041</v>
      </c>
      <c r="J20" s="405">
        <v>53714</v>
      </c>
      <c r="K20" s="479">
        <v>0</v>
      </c>
    </row>
    <row r="21" spans="1:11">
      <c r="A21" s="294" t="s">
        <v>1599</v>
      </c>
      <c r="B21" s="405">
        <v>0</v>
      </c>
      <c r="C21" s="405">
        <v>0</v>
      </c>
      <c r="D21" s="405">
        <v>0</v>
      </c>
      <c r="E21" s="405">
        <v>0</v>
      </c>
      <c r="F21" s="405">
        <v>0</v>
      </c>
      <c r="G21" s="405">
        <v>0</v>
      </c>
      <c r="H21" s="405">
        <v>0</v>
      </c>
      <c r="I21" s="405">
        <v>0</v>
      </c>
      <c r="J21" s="405">
        <v>0</v>
      </c>
      <c r="K21" s="479">
        <v>0</v>
      </c>
    </row>
    <row r="22" spans="1:11">
      <c r="A22" s="294" t="s">
        <v>4170</v>
      </c>
      <c r="B22" s="405">
        <v>399</v>
      </c>
      <c r="C22" s="405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79">
        <v>399</v>
      </c>
    </row>
    <row r="23" spans="1:11">
      <c r="A23" s="407"/>
      <c r="B23" s="407"/>
      <c r="C23" s="407"/>
      <c r="D23" s="407"/>
      <c r="E23" s="407"/>
      <c r="F23" s="407"/>
      <c r="G23" s="407"/>
      <c r="H23" s="407"/>
      <c r="I23" s="407"/>
      <c r="J23" s="407"/>
      <c r="K23" s="407"/>
    </row>
    <row r="24" spans="1:11">
      <c r="A24" s="293" t="s">
        <v>11</v>
      </c>
      <c r="B24" s="404">
        <v>123402</v>
      </c>
      <c r="C24" s="404">
        <v>90</v>
      </c>
      <c r="D24" s="404">
        <v>516</v>
      </c>
      <c r="E24" s="404">
        <v>808</v>
      </c>
      <c r="F24" s="404">
        <v>1568</v>
      </c>
      <c r="G24" s="404">
        <v>4547</v>
      </c>
      <c r="H24" s="404">
        <v>17314</v>
      </c>
      <c r="I24" s="404">
        <v>46545</v>
      </c>
      <c r="J24" s="404">
        <v>51817</v>
      </c>
      <c r="K24" s="480">
        <v>197</v>
      </c>
    </row>
    <row r="25" spans="1:11">
      <c r="A25" s="294" t="s">
        <v>1608</v>
      </c>
      <c r="B25" s="405">
        <v>0</v>
      </c>
      <c r="C25" s="405">
        <v>0</v>
      </c>
      <c r="D25" s="405">
        <v>0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79">
        <v>0</v>
      </c>
    </row>
    <row r="26" spans="1:11">
      <c r="A26" s="294" t="s">
        <v>1607</v>
      </c>
      <c r="B26" s="405">
        <v>0</v>
      </c>
      <c r="C26" s="405">
        <v>0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79">
        <v>0</v>
      </c>
    </row>
    <row r="27" spans="1:11">
      <c r="A27" s="294" t="s">
        <v>1606</v>
      </c>
      <c r="B27" s="405">
        <v>19</v>
      </c>
      <c r="C27" s="405">
        <v>18</v>
      </c>
      <c r="D27" s="405">
        <v>1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79">
        <v>0</v>
      </c>
    </row>
    <row r="28" spans="1:11">
      <c r="A28" s="294" t="s">
        <v>1605</v>
      </c>
      <c r="B28" s="405">
        <v>161</v>
      </c>
      <c r="C28" s="405">
        <v>72</v>
      </c>
      <c r="D28" s="405">
        <v>89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79">
        <v>0</v>
      </c>
    </row>
    <row r="29" spans="1:11">
      <c r="A29" s="294" t="s">
        <v>1604</v>
      </c>
      <c r="B29" s="405">
        <v>428</v>
      </c>
      <c r="C29" s="405">
        <v>0</v>
      </c>
      <c r="D29" s="405">
        <v>370</v>
      </c>
      <c r="E29" s="405">
        <v>55</v>
      </c>
      <c r="F29" s="405">
        <v>3</v>
      </c>
      <c r="G29" s="405">
        <v>0</v>
      </c>
      <c r="H29" s="405">
        <v>0</v>
      </c>
      <c r="I29" s="405">
        <v>0</v>
      </c>
      <c r="J29" s="405">
        <v>0</v>
      </c>
      <c r="K29" s="479">
        <v>0</v>
      </c>
    </row>
    <row r="30" spans="1:11">
      <c r="A30" s="294" t="s">
        <v>1603</v>
      </c>
      <c r="B30" s="405">
        <v>849</v>
      </c>
      <c r="C30" s="405">
        <v>0</v>
      </c>
      <c r="D30" s="405">
        <v>56</v>
      </c>
      <c r="E30" s="405">
        <v>647</v>
      </c>
      <c r="F30" s="405">
        <v>135</v>
      </c>
      <c r="G30" s="405">
        <v>0</v>
      </c>
      <c r="H30" s="405">
        <v>10</v>
      </c>
      <c r="I30" s="405">
        <v>1</v>
      </c>
      <c r="J30" s="405">
        <v>0</v>
      </c>
      <c r="K30" s="479">
        <v>0</v>
      </c>
    </row>
    <row r="31" spans="1:11">
      <c r="A31" s="294" t="s">
        <v>1602</v>
      </c>
      <c r="B31" s="405">
        <v>4010</v>
      </c>
      <c r="C31" s="405">
        <v>0</v>
      </c>
      <c r="D31" s="405">
        <v>0</v>
      </c>
      <c r="E31" s="405">
        <v>106</v>
      </c>
      <c r="F31" s="405">
        <v>1413</v>
      </c>
      <c r="G31" s="405">
        <v>2163</v>
      </c>
      <c r="H31" s="405">
        <v>325</v>
      </c>
      <c r="I31" s="405">
        <v>3</v>
      </c>
      <c r="J31" s="405">
        <v>0</v>
      </c>
      <c r="K31" s="479">
        <v>0</v>
      </c>
    </row>
    <row r="32" spans="1:11">
      <c r="A32" s="294" t="s">
        <v>1601</v>
      </c>
      <c r="B32" s="405">
        <v>75625</v>
      </c>
      <c r="C32" s="405">
        <v>0</v>
      </c>
      <c r="D32" s="405">
        <v>0</v>
      </c>
      <c r="E32" s="405">
        <v>0</v>
      </c>
      <c r="F32" s="405">
        <v>17</v>
      </c>
      <c r="G32" s="405">
        <v>2383</v>
      </c>
      <c r="H32" s="405">
        <v>16922</v>
      </c>
      <c r="I32" s="405">
        <v>38659</v>
      </c>
      <c r="J32" s="405">
        <v>17644</v>
      </c>
      <c r="K32" s="479">
        <v>0</v>
      </c>
    </row>
    <row r="33" spans="1:11">
      <c r="A33" s="294" t="s">
        <v>1600</v>
      </c>
      <c r="B33" s="405">
        <v>42113</v>
      </c>
      <c r="C33" s="405">
        <v>0</v>
      </c>
      <c r="D33" s="405">
        <v>0</v>
      </c>
      <c r="E33" s="405">
        <v>0</v>
      </c>
      <c r="F33" s="405">
        <v>0</v>
      </c>
      <c r="G33" s="405">
        <v>1</v>
      </c>
      <c r="H33" s="405">
        <v>57</v>
      </c>
      <c r="I33" s="405">
        <v>7882</v>
      </c>
      <c r="J33" s="405">
        <v>34173</v>
      </c>
      <c r="K33" s="479">
        <v>0</v>
      </c>
    </row>
    <row r="34" spans="1:11">
      <c r="A34" s="294" t="s">
        <v>1599</v>
      </c>
      <c r="B34" s="405">
        <v>0</v>
      </c>
      <c r="C34" s="405">
        <v>0</v>
      </c>
      <c r="D34" s="405">
        <v>0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79">
        <v>0</v>
      </c>
    </row>
    <row r="35" spans="1:11">
      <c r="A35" s="294" t="s">
        <v>4170</v>
      </c>
      <c r="B35" s="405">
        <v>197</v>
      </c>
      <c r="C35" s="405">
        <v>0</v>
      </c>
      <c r="D35" s="405">
        <v>0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79">
        <v>197</v>
      </c>
    </row>
    <row r="36" spans="1:1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</row>
    <row r="37" spans="1:11">
      <c r="A37" s="293" t="s">
        <v>12</v>
      </c>
      <c r="B37" s="404">
        <v>118585</v>
      </c>
      <c r="C37" s="404">
        <v>73</v>
      </c>
      <c r="D37" s="404">
        <v>438</v>
      </c>
      <c r="E37" s="404">
        <v>742</v>
      </c>
      <c r="F37" s="404">
        <v>1403</v>
      </c>
      <c r="G37" s="404">
        <v>4701</v>
      </c>
      <c r="H37" s="404">
        <v>21672</v>
      </c>
      <c r="I37" s="404">
        <v>50455</v>
      </c>
      <c r="J37" s="404">
        <v>38899</v>
      </c>
      <c r="K37" s="480">
        <v>202</v>
      </c>
    </row>
    <row r="38" spans="1:11">
      <c r="A38" s="294" t="s">
        <v>1608</v>
      </c>
      <c r="B38" s="405">
        <v>0</v>
      </c>
      <c r="C38" s="405">
        <v>0</v>
      </c>
      <c r="D38" s="405">
        <v>0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  <c r="J38" s="405">
        <v>0</v>
      </c>
      <c r="K38" s="479">
        <v>0</v>
      </c>
    </row>
    <row r="39" spans="1:11">
      <c r="A39" s="294" t="s">
        <v>1607</v>
      </c>
      <c r="B39" s="405">
        <v>1</v>
      </c>
      <c r="C39" s="405">
        <v>1</v>
      </c>
      <c r="D39" s="405">
        <v>0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405">
        <v>0</v>
      </c>
      <c r="K39" s="479">
        <v>0</v>
      </c>
    </row>
    <row r="40" spans="1:11">
      <c r="A40" s="294" t="s">
        <v>1606</v>
      </c>
      <c r="B40" s="405">
        <v>9</v>
      </c>
      <c r="C40" s="405">
        <v>9</v>
      </c>
      <c r="D40" s="405">
        <v>0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79">
        <v>0</v>
      </c>
    </row>
    <row r="41" spans="1:11">
      <c r="A41" s="294" t="s">
        <v>1605</v>
      </c>
      <c r="B41" s="405">
        <v>139</v>
      </c>
      <c r="C41" s="405">
        <v>63</v>
      </c>
      <c r="D41" s="405">
        <v>76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79">
        <v>0</v>
      </c>
    </row>
    <row r="42" spans="1:11">
      <c r="A42" s="294" t="s">
        <v>1604</v>
      </c>
      <c r="B42" s="405">
        <v>337</v>
      </c>
      <c r="C42" s="405">
        <v>0</v>
      </c>
      <c r="D42" s="405">
        <v>303</v>
      </c>
      <c r="E42" s="405">
        <v>33</v>
      </c>
      <c r="F42" s="405">
        <v>0</v>
      </c>
      <c r="G42" s="405">
        <v>1</v>
      </c>
      <c r="H42" s="405">
        <v>0</v>
      </c>
      <c r="I42" s="405">
        <v>0</v>
      </c>
      <c r="J42" s="405">
        <v>0</v>
      </c>
      <c r="K42" s="479">
        <v>0</v>
      </c>
    </row>
    <row r="43" spans="1:11">
      <c r="A43" s="294" t="s">
        <v>1603</v>
      </c>
      <c r="B43" s="405">
        <v>754</v>
      </c>
      <c r="C43" s="405">
        <v>0</v>
      </c>
      <c r="D43" s="405">
        <v>59</v>
      </c>
      <c r="E43" s="405">
        <v>570</v>
      </c>
      <c r="F43" s="405">
        <v>119</v>
      </c>
      <c r="G43" s="405">
        <v>1</v>
      </c>
      <c r="H43" s="405">
        <v>5</v>
      </c>
      <c r="I43" s="405">
        <v>0</v>
      </c>
      <c r="J43" s="405">
        <v>0</v>
      </c>
      <c r="K43" s="479">
        <v>0</v>
      </c>
    </row>
    <row r="44" spans="1:11">
      <c r="A44" s="294" t="s">
        <v>1602</v>
      </c>
      <c r="B44" s="405">
        <v>4055</v>
      </c>
      <c r="C44" s="405">
        <v>0</v>
      </c>
      <c r="D44" s="405">
        <v>0</v>
      </c>
      <c r="E44" s="405">
        <v>139</v>
      </c>
      <c r="F44" s="405">
        <v>1273</v>
      </c>
      <c r="G44" s="405">
        <v>2269</v>
      </c>
      <c r="H44" s="405">
        <v>371</v>
      </c>
      <c r="I44" s="405">
        <v>3</v>
      </c>
      <c r="J44" s="405">
        <v>0</v>
      </c>
      <c r="K44" s="479">
        <v>0</v>
      </c>
    </row>
    <row r="45" spans="1:11">
      <c r="A45" s="294" t="s">
        <v>1601</v>
      </c>
      <c r="B45" s="405">
        <v>88355</v>
      </c>
      <c r="C45" s="405">
        <v>0</v>
      </c>
      <c r="D45" s="405">
        <v>0</v>
      </c>
      <c r="E45" s="405">
        <v>0</v>
      </c>
      <c r="F45" s="405">
        <v>11</v>
      </c>
      <c r="G45" s="405">
        <v>2429</v>
      </c>
      <c r="H45" s="405">
        <v>21264</v>
      </c>
      <c r="I45" s="405">
        <v>45293</v>
      </c>
      <c r="J45" s="405">
        <v>19358</v>
      </c>
      <c r="K45" s="479">
        <v>0</v>
      </c>
    </row>
    <row r="46" spans="1:11">
      <c r="A46" s="294" t="s">
        <v>1600</v>
      </c>
      <c r="B46" s="405">
        <v>24733</v>
      </c>
      <c r="C46" s="405">
        <v>0</v>
      </c>
      <c r="D46" s="405">
        <v>0</v>
      </c>
      <c r="E46" s="405">
        <v>0</v>
      </c>
      <c r="F46" s="405">
        <v>0</v>
      </c>
      <c r="G46" s="405">
        <v>1</v>
      </c>
      <c r="H46" s="405">
        <v>32</v>
      </c>
      <c r="I46" s="405">
        <v>5159</v>
      </c>
      <c r="J46" s="405">
        <v>19541</v>
      </c>
      <c r="K46" s="479">
        <v>0</v>
      </c>
    </row>
    <row r="47" spans="1:11">
      <c r="A47" s="294" t="s">
        <v>1599</v>
      </c>
      <c r="B47" s="405">
        <v>0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79">
        <v>0</v>
      </c>
    </row>
    <row r="48" spans="1:11">
      <c r="A48" s="294" t="s">
        <v>4170</v>
      </c>
      <c r="B48" s="405">
        <v>202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79">
        <v>202</v>
      </c>
    </row>
    <row r="49" spans="1:11">
      <c r="A49" s="407"/>
      <c r="B49" s="407"/>
      <c r="C49" s="407"/>
      <c r="D49" s="407"/>
      <c r="E49" s="407"/>
      <c r="F49" s="407"/>
      <c r="G49" s="407"/>
      <c r="H49" s="407"/>
      <c r="I49" s="407"/>
      <c r="J49" s="407"/>
      <c r="K49" s="407"/>
    </row>
    <row r="50" spans="1:11">
      <c r="A50" s="293" t="s">
        <v>3810</v>
      </c>
      <c r="B50" s="404">
        <v>18</v>
      </c>
      <c r="C50" s="404">
        <v>2</v>
      </c>
      <c r="D50" s="404">
        <v>0</v>
      </c>
      <c r="E50" s="404">
        <v>1</v>
      </c>
      <c r="F50" s="404">
        <v>3</v>
      </c>
      <c r="G50" s="404">
        <v>1</v>
      </c>
      <c r="H50" s="404">
        <v>9</v>
      </c>
      <c r="I50" s="404">
        <v>2</v>
      </c>
      <c r="J50" s="404">
        <v>0</v>
      </c>
      <c r="K50" s="480">
        <v>0</v>
      </c>
    </row>
    <row r="51" spans="1:11">
      <c r="A51" s="294" t="s">
        <v>1608</v>
      </c>
      <c r="B51" s="405">
        <v>0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79">
        <v>0</v>
      </c>
    </row>
    <row r="52" spans="1:11">
      <c r="A52" s="294" t="s">
        <v>1607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79">
        <v>0</v>
      </c>
    </row>
    <row r="53" spans="1:11">
      <c r="A53" s="294" t="s">
        <v>1606</v>
      </c>
      <c r="B53" s="405">
        <v>1</v>
      </c>
      <c r="C53" s="405">
        <v>1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79">
        <v>0</v>
      </c>
    </row>
    <row r="54" spans="1:11">
      <c r="A54" s="294" t="s">
        <v>1605</v>
      </c>
      <c r="B54" s="405">
        <v>1</v>
      </c>
      <c r="C54" s="405">
        <v>1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0</v>
      </c>
      <c r="K54" s="479">
        <v>0</v>
      </c>
    </row>
    <row r="55" spans="1:11">
      <c r="A55" s="294" t="s">
        <v>1604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79">
        <v>0</v>
      </c>
    </row>
    <row r="56" spans="1:11">
      <c r="A56" s="294" t="s">
        <v>1603</v>
      </c>
      <c r="B56" s="405">
        <v>1</v>
      </c>
      <c r="C56" s="405">
        <v>0</v>
      </c>
      <c r="D56" s="405">
        <v>0</v>
      </c>
      <c r="E56" s="405">
        <v>1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79">
        <v>0</v>
      </c>
    </row>
    <row r="57" spans="1:11">
      <c r="A57" s="294" t="s">
        <v>1602</v>
      </c>
      <c r="B57" s="405">
        <v>5</v>
      </c>
      <c r="C57" s="405">
        <v>0</v>
      </c>
      <c r="D57" s="405">
        <v>0</v>
      </c>
      <c r="E57" s="405">
        <v>0</v>
      </c>
      <c r="F57" s="405">
        <v>3</v>
      </c>
      <c r="G57" s="405">
        <v>1</v>
      </c>
      <c r="H57" s="405">
        <v>1</v>
      </c>
      <c r="I57" s="405">
        <v>0</v>
      </c>
      <c r="J57" s="405">
        <v>0</v>
      </c>
      <c r="K57" s="479">
        <v>0</v>
      </c>
    </row>
    <row r="58" spans="1:11">
      <c r="A58" s="294" t="s">
        <v>1601</v>
      </c>
      <c r="B58" s="405">
        <v>10</v>
      </c>
      <c r="C58" s="405">
        <v>0</v>
      </c>
      <c r="D58" s="405">
        <v>0</v>
      </c>
      <c r="E58" s="405">
        <v>0</v>
      </c>
      <c r="F58" s="405">
        <v>0</v>
      </c>
      <c r="G58" s="405">
        <v>0</v>
      </c>
      <c r="H58" s="405">
        <v>8</v>
      </c>
      <c r="I58" s="405">
        <v>2</v>
      </c>
      <c r="J58" s="405">
        <v>0</v>
      </c>
      <c r="K58" s="479">
        <v>0</v>
      </c>
    </row>
    <row r="59" spans="1:11">
      <c r="A59" s="294" t="s">
        <v>1600</v>
      </c>
      <c r="B59" s="405">
        <v>0</v>
      </c>
      <c r="C59" s="405">
        <v>0</v>
      </c>
      <c r="D59" s="405">
        <v>0</v>
      </c>
      <c r="E59" s="405">
        <v>0</v>
      </c>
      <c r="F59" s="405">
        <v>0</v>
      </c>
      <c r="G59" s="405">
        <v>0</v>
      </c>
      <c r="H59" s="405">
        <v>0</v>
      </c>
      <c r="I59" s="405">
        <v>0</v>
      </c>
      <c r="J59" s="405">
        <v>0</v>
      </c>
      <c r="K59" s="479">
        <v>0</v>
      </c>
    </row>
    <row r="60" spans="1:11">
      <c r="A60" s="294" t="s">
        <v>1599</v>
      </c>
      <c r="B60" s="405">
        <v>0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79">
        <v>0</v>
      </c>
    </row>
    <row r="61" spans="1:11">
      <c r="A61" s="294" t="s">
        <v>4170</v>
      </c>
      <c r="B61" s="405">
        <v>0</v>
      </c>
      <c r="C61" s="405">
        <v>0</v>
      </c>
      <c r="D61" s="405">
        <v>0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0</v>
      </c>
      <c r="K61" s="479">
        <v>0</v>
      </c>
    </row>
    <row r="62" spans="1:11">
      <c r="A62" s="407"/>
      <c r="B62" s="407"/>
      <c r="C62" s="407"/>
      <c r="D62" s="407"/>
      <c r="E62" s="407"/>
      <c r="F62" s="407"/>
      <c r="G62" s="407"/>
      <c r="H62" s="407"/>
      <c r="I62" s="407"/>
      <c r="J62" s="407"/>
      <c r="K62" s="407"/>
    </row>
    <row r="63" spans="1:11">
      <c r="A63" s="406" t="s">
        <v>4082</v>
      </c>
      <c r="B63" s="407"/>
      <c r="C63" s="407"/>
      <c r="D63" s="407"/>
      <c r="E63" s="407"/>
      <c r="F63" s="407"/>
      <c r="G63" s="407"/>
      <c r="H63" s="407"/>
      <c r="I63" s="407"/>
      <c r="J63" s="407"/>
      <c r="K63" s="407"/>
    </row>
  </sheetData>
  <mergeCells count="4">
    <mergeCell ref="C7:K7"/>
    <mergeCell ref="B2:K2"/>
    <mergeCell ref="B3:K3"/>
    <mergeCell ref="B5:K5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76" orientation="landscape" r:id="rId1"/>
  <headerFooter alignWithMargins="0"/>
  <rowBreaks count="1" manualBreakCount="1">
    <brk id="48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39">
    <outlinePr summaryBelow="0" summaryRight="0"/>
  </sheetPr>
  <dimension ref="A1:M36"/>
  <sheetViews>
    <sheetView showGridLines="0" showRowColHeaders="0" view="pageBreakPreview" zoomScaleNormal="100" zoomScaleSheetLayoutView="100" workbookViewId="0">
      <selection activeCell="F19" sqref="F19"/>
    </sheetView>
  </sheetViews>
  <sheetFormatPr baseColWidth="10" defaultColWidth="8.88671875" defaultRowHeight="13.2"/>
  <cols>
    <col min="1" max="1" width="11.88671875" style="35" bestFit="1" customWidth="1"/>
    <col min="2" max="2" width="28.44140625" style="35" customWidth="1"/>
    <col min="3" max="3" width="13.6640625" style="35" customWidth="1"/>
    <col min="4" max="4" width="12.6640625" style="35" bestFit="1" customWidth="1"/>
    <col min="5" max="5" width="8.33203125" style="35" customWidth="1"/>
    <col min="6" max="6" width="7.5546875" style="35" customWidth="1"/>
    <col min="7" max="7" width="7.88671875" style="35" customWidth="1"/>
    <col min="8" max="8" width="8.88671875" style="35" customWidth="1"/>
    <col min="9" max="9" width="7.44140625" style="35" customWidth="1"/>
    <col min="10" max="10" width="7.5546875" style="35" customWidth="1"/>
    <col min="11" max="11" width="8.5546875" style="35" customWidth="1"/>
    <col min="12" max="12" width="8.6640625" style="35" bestFit="1" customWidth="1"/>
    <col min="13" max="13" width="11.33203125" style="35" bestFit="1" customWidth="1"/>
    <col min="14" max="256" width="8.88671875" style="35"/>
    <col min="257" max="257" width="11.88671875" style="35" bestFit="1" customWidth="1"/>
    <col min="258" max="258" width="28.44140625" style="35" customWidth="1"/>
    <col min="259" max="259" width="13.6640625" style="35" customWidth="1"/>
    <col min="260" max="260" width="12.6640625" style="35" bestFit="1" customWidth="1"/>
    <col min="261" max="261" width="8.33203125" style="35" customWidth="1"/>
    <col min="262" max="262" width="7.5546875" style="35" customWidth="1"/>
    <col min="263" max="263" width="7.88671875" style="35" customWidth="1"/>
    <col min="264" max="264" width="8.88671875" style="35" customWidth="1"/>
    <col min="265" max="265" width="7.44140625" style="35" customWidth="1"/>
    <col min="266" max="266" width="7.5546875" style="35" customWidth="1"/>
    <col min="267" max="267" width="8.5546875" style="35" customWidth="1"/>
    <col min="268" max="268" width="8.6640625" style="35" bestFit="1" customWidth="1"/>
    <col min="269" max="269" width="11.33203125" style="35" bestFit="1" customWidth="1"/>
    <col min="270" max="512" width="8.88671875" style="35"/>
    <col min="513" max="513" width="11.88671875" style="35" bestFit="1" customWidth="1"/>
    <col min="514" max="514" width="28.44140625" style="35" customWidth="1"/>
    <col min="515" max="515" width="13.6640625" style="35" customWidth="1"/>
    <col min="516" max="516" width="12.6640625" style="35" bestFit="1" customWidth="1"/>
    <col min="517" max="517" width="8.33203125" style="35" customWidth="1"/>
    <col min="518" max="518" width="7.5546875" style="35" customWidth="1"/>
    <col min="519" max="519" width="7.88671875" style="35" customWidth="1"/>
    <col min="520" max="520" width="8.88671875" style="35" customWidth="1"/>
    <col min="521" max="521" width="7.44140625" style="35" customWidth="1"/>
    <col min="522" max="522" width="7.5546875" style="35" customWidth="1"/>
    <col min="523" max="523" width="8.5546875" style="35" customWidth="1"/>
    <col min="524" max="524" width="8.6640625" style="35" bestFit="1" customWidth="1"/>
    <col min="525" max="525" width="11.33203125" style="35" bestFit="1" customWidth="1"/>
    <col min="526" max="768" width="8.88671875" style="35"/>
    <col min="769" max="769" width="11.88671875" style="35" bestFit="1" customWidth="1"/>
    <col min="770" max="770" width="28.44140625" style="35" customWidth="1"/>
    <col min="771" max="771" width="13.6640625" style="35" customWidth="1"/>
    <col min="772" max="772" width="12.6640625" style="35" bestFit="1" customWidth="1"/>
    <col min="773" max="773" width="8.33203125" style="35" customWidth="1"/>
    <col min="774" max="774" width="7.5546875" style="35" customWidth="1"/>
    <col min="775" max="775" width="7.88671875" style="35" customWidth="1"/>
    <col min="776" max="776" width="8.88671875" style="35" customWidth="1"/>
    <col min="777" max="777" width="7.44140625" style="35" customWidth="1"/>
    <col min="778" max="778" width="7.5546875" style="35" customWidth="1"/>
    <col min="779" max="779" width="8.5546875" style="35" customWidth="1"/>
    <col min="780" max="780" width="8.6640625" style="35" bestFit="1" customWidth="1"/>
    <col min="781" max="781" width="11.33203125" style="35" bestFit="1" customWidth="1"/>
    <col min="782" max="1024" width="8.88671875" style="35"/>
    <col min="1025" max="1025" width="11.88671875" style="35" bestFit="1" customWidth="1"/>
    <col min="1026" max="1026" width="28.44140625" style="35" customWidth="1"/>
    <col min="1027" max="1027" width="13.6640625" style="35" customWidth="1"/>
    <col min="1028" max="1028" width="12.6640625" style="35" bestFit="1" customWidth="1"/>
    <col min="1029" max="1029" width="8.33203125" style="35" customWidth="1"/>
    <col min="1030" max="1030" width="7.5546875" style="35" customWidth="1"/>
    <col min="1031" max="1031" width="7.88671875" style="35" customWidth="1"/>
    <col min="1032" max="1032" width="8.88671875" style="35" customWidth="1"/>
    <col min="1033" max="1033" width="7.44140625" style="35" customWidth="1"/>
    <col min="1034" max="1034" width="7.5546875" style="35" customWidth="1"/>
    <col min="1035" max="1035" width="8.5546875" style="35" customWidth="1"/>
    <col min="1036" max="1036" width="8.6640625" style="35" bestFit="1" customWidth="1"/>
    <col min="1037" max="1037" width="11.33203125" style="35" bestFit="1" customWidth="1"/>
    <col min="1038" max="1280" width="8.88671875" style="35"/>
    <col min="1281" max="1281" width="11.88671875" style="35" bestFit="1" customWidth="1"/>
    <col min="1282" max="1282" width="28.44140625" style="35" customWidth="1"/>
    <col min="1283" max="1283" width="13.6640625" style="35" customWidth="1"/>
    <col min="1284" max="1284" width="12.6640625" style="35" bestFit="1" customWidth="1"/>
    <col min="1285" max="1285" width="8.33203125" style="35" customWidth="1"/>
    <col min="1286" max="1286" width="7.5546875" style="35" customWidth="1"/>
    <col min="1287" max="1287" width="7.88671875" style="35" customWidth="1"/>
    <col min="1288" max="1288" width="8.88671875" style="35" customWidth="1"/>
    <col min="1289" max="1289" width="7.44140625" style="35" customWidth="1"/>
    <col min="1290" max="1290" width="7.5546875" style="35" customWidth="1"/>
    <col min="1291" max="1291" width="8.5546875" style="35" customWidth="1"/>
    <col min="1292" max="1292" width="8.6640625" style="35" bestFit="1" customWidth="1"/>
    <col min="1293" max="1293" width="11.33203125" style="35" bestFit="1" customWidth="1"/>
    <col min="1294" max="1536" width="8.88671875" style="35"/>
    <col min="1537" max="1537" width="11.88671875" style="35" bestFit="1" customWidth="1"/>
    <col min="1538" max="1538" width="28.44140625" style="35" customWidth="1"/>
    <col min="1539" max="1539" width="13.6640625" style="35" customWidth="1"/>
    <col min="1540" max="1540" width="12.6640625" style="35" bestFit="1" customWidth="1"/>
    <col min="1541" max="1541" width="8.33203125" style="35" customWidth="1"/>
    <col min="1542" max="1542" width="7.5546875" style="35" customWidth="1"/>
    <col min="1543" max="1543" width="7.88671875" style="35" customWidth="1"/>
    <col min="1544" max="1544" width="8.88671875" style="35" customWidth="1"/>
    <col min="1545" max="1545" width="7.44140625" style="35" customWidth="1"/>
    <col min="1546" max="1546" width="7.5546875" style="35" customWidth="1"/>
    <col min="1547" max="1547" width="8.5546875" style="35" customWidth="1"/>
    <col min="1548" max="1548" width="8.6640625" style="35" bestFit="1" customWidth="1"/>
    <col min="1549" max="1549" width="11.33203125" style="35" bestFit="1" customWidth="1"/>
    <col min="1550" max="1792" width="8.88671875" style="35"/>
    <col min="1793" max="1793" width="11.88671875" style="35" bestFit="1" customWidth="1"/>
    <col min="1794" max="1794" width="28.44140625" style="35" customWidth="1"/>
    <col min="1795" max="1795" width="13.6640625" style="35" customWidth="1"/>
    <col min="1796" max="1796" width="12.6640625" style="35" bestFit="1" customWidth="1"/>
    <col min="1797" max="1797" width="8.33203125" style="35" customWidth="1"/>
    <col min="1798" max="1798" width="7.5546875" style="35" customWidth="1"/>
    <col min="1799" max="1799" width="7.88671875" style="35" customWidth="1"/>
    <col min="1800" max="1800" width="8.88671875" style="35" customWidth="1"/>
    <col min="1801" max="1801" width="7.44140625" style="35" customWidth="1"/>
    <col min="1802" max="1802" width="7.5546875" style="35" customWidth="1"/>
    <col min="1803" max="1803" width="8.5546875" style="35" customWidth="1"/>
    <col min="1804" max="1804" width="8.6640625" style="35" bestFit="1" customWidth="1"/>
    <col min="1805" max="1805" width="11.33203125" style="35" bestFit="1" customWidth="1"/>
    <col min="1806" max="2048" width="8.88671875" style="35"/>
    <col min="2049" max="2049" width="11.88671875" style="35" bestFit="1" customWidth="1"/>
    <col min="2050" max="2050" width="28.44140625" style="35" customWidth="1"/>
    <col min="2051" max="2051" width="13.6640625" style="35" customWidth="1"/>
    <col min="2052" max="2052" width="12.6640625" style="35" bestFit="1" customWidth="1"/>
    <col min="2053" max="2053" width="8.33203125" style="35" customWidth="1"/>
    <col min="2054" max="2054" width="7.5546875" style="35" customWidth="1"/>
    <col min="2055" max="2055" width="7.88671875" style="35" customWidth="1"/>
    <col min="2056" max="2056" width="8.88671875" style="35" customWidth="1"/>
    <col min="2057" max="2057" width="7.44140625" style="35" customWidth="1"/>
    <col min="2058" max="2058" width="7.5546875" style="35" customWidth="1"/>
    <col min="2059" max="2059" width="8.5546875" style="35" customWidth="1"/>
    <col min="2060" max="2060" width="8.6640625" style="35" bestFit="1" customWidth="1"/>
    <col min="2061" max="2061" width="11.33203125" style="35" bestFit="1" customWidth="1"/>
    <col min="2062" max="2304" width="8.88671875" style="35"/>
    <col min="2305" max="2305" width="11.88671875" style="35" bestFit="1" customWidth="1"/>
    <col min="2306" max="2306" width="28.44140625" style="35" customWidth="1"/>
    <col min="2307" max="2307" width="13.6640625" style="35" customWidth="1"/>
    <col min="2308" max="2308" width="12.6640625" style="35" bestFit="1" customWidth="1"/>
    <col min="2309" max="2309" width="8.33203125" style="35" customWidth="1"/>
    <col min="2310" max="2310" width="7.5546875" style="35" customWidth="1"/>
    <col min="2311" max="2311" width="7.88671875" style="35" customWidth="1"/>
    <col min="2312" max="2312" width="8.88671875" style="35" customWidth="1"/>
    <col min="2313" max="2313" width="7.44140625" style="35" customWidth="1"/>
    <col min="2314" max="2314" width="7.5546875" style="35" customWidth="1"/>
    <col min="2315" max="2315" width="8.5546875" style="35" customWidth="1"/>
    <col min="2316" max="2316" width="8.6640625" style="35" bestFit="1" customWidth="1"/>
    <col min="2317" max="2317" width="11.33203125" style="35" bestFit="1" customWidth="1"/>
    <col min="2318" max="2560" width="8.88671875" style="35"/>
    <col min="2561" max="2561" width="11.88671875" style="35" bestFit="1" customWidth="1"/>
    <col min="2562" max="2562" width="28.44140625" style="35" customWidth="1"/>
    <col min="2563" max="2563" width="13.6640625" style="35" customWidth="1"/>
    <col min="2564" max="2564" width="12.6640625" style="35" bestFit="1" customWidth="1"/>
    <col min="2565" max="2565" width="8.33203125" style="35" customWidth="1"/>
    <col min="2566" max="2566" width="7.5546875" style="35" customWidth="1"/>
    <col min="2567" max="2567" width="7.88671875" style="35" customWidth="1"/>
    <col min="2568" max="2568" width="8.88671875" style="35" customWidth="1"/>
    <col min="2569" max="2569" width="7.44140625" style="35" customWidth="1"/>
    <col min="2570" max="2570" width="7.5546875" style="35" customWidth="1"/>
    <col min="2571" max="2571" width="8.5546875" style="35" customWidth="1"/>
    <col min="2572" max="2572" width="8.6640625" style="35" bestFit="1" customWidth="1"/>
    <col min="2573" max="2573" width="11.33203125" style="35" bestFit="1" customWidth="1"/>
    <col min="2574" max="2816" width="8.88671875" style="35"/>
    <col min="2817" max="2817" width="11.88671875" style="35" bestFit="1" customWidth="1"/>
    <col min="2818" max="2818" width="28.44140625" style="35" customWidth="1"/>
    <col min="2819" max="2819" width="13.6640625" style="35" customWidth="1"/>
    <col min="2820" max="2820" width="12.6640625" style="35" bestFit="1" customWidth="1"/>
    <col min="2821" max="2821" width="8.33203125" style="35" customWidth="1"/>
    <col min="2822" max="2822" width="7.5546875" style="35" customWidth="1"/>
    <col min="2823" max="2823" width="7.88671875" style="35" customWidth="1"/>
    <col min="2824" max="2824" width="8.88671875" style="35" customWidth="1"/>
    <col min="2825" max="2825" width="7.44140625" style="35" customWidth="1"/>
    <col min="2826" max="2826" width="7.5546875" style="35" customWidth="1"/>
    <col min="2827" max="2827" width="8.5546875" style="35" customWidth="1"/>
    <col min="2828" max="2828" width="8.6640625" style="35" bestFit="1" customWidth="1"/>
    <col min="2829" max="2829" width="11.33203125" style="35" bestFit="1" customWidth="1"/>
    <col min="2830" max="3072" width="8.88671875" style="35"/>
    <col min="3073" max="3073" width="11.88671875" style="35" bestFit="1" customWidth="1"/>
    <col min="3074" max="3074" width="28.44140625" style="35" customWidth="1"/>
    <col min="3075" max="3075" width="13.6640625" style="35" customWidth="1"/>
    <col min="3076" max="3076" width="12.6640625" style="35" bestFit="1" customWidth="1"/>
    <col min="3077" max="3077" width="8.33203125" style="35" customWidth="1"/>
    <col min="3078" max="3078" width="7.5546875" style="35" customWidth="1"/>
    <col min="3079" max="3079" width="7.88671875" style="35" customWidth="1"/>
    <col min="3080" max="3080" width="8.88671875" style="35" customWidth="1"/>
    <col min="3081" max="3081" width="7.44140625" style="35" customWidth="1"/>
    <col min="3082" max="3082" width="7.5546875" style="35" customWidth="1"/>
    <col min="3083" max="3083" width="8.5546875" style="35" customWidth="1"/>
    <col min="3084" max="3084" width="8.6640625" style="35" bestFit="1" customWidth="1"/>
    <col min="3085" max="3085" width="11.33203125" style="35" bestFit="1" customWidth="1"/>
    <col min="3086" max="3328" width="8.88671875" style="35"/>
    <col min="3329" max="3329" width="11.88671875" style="35" bestFit="1" customWidth="1"/>
    <col min="3330" max="3330" width="28.44140625" style="35" customWidth="1"/>
    <col min="3331" max="3331" width="13.6640625" style="35" customWidth="1"/>
    <col min="3332" max="3332" width="12.6640625" style="35" bestFit="1" customWidth="1"/>
    <col min="3333" max="3333" width="8.33203125" style="35" customWidth="1"/>
    <col min="3334" max="3334" width="7.5546875" style="35" customWidth="1"/>
    <col min="3335" max="3335" width="7.88671875" style="35" customWidth="1"/>
    <col min="3336" max="3336" width="8.88671875" style="35" customWidth="1"/>
    <col min="3337" max="3337" width="7.44140625" style="35" customWidth="1"/>
    <col min="3338" max="3338" width="7.5546875" style="35" customWidth="1"/>
    <col min="3339" max="3339" width="8.5546875" style="35" customWidth="1"/>
    <col min="3340" max="3340" width="8.6640625" style="35" bestFit="1" customWidth="1"/>
    <col min="3341" max="3341" width="11.33203125" style="35" bestFit="1" customWidth="1"/>
    <col min="3342" max="3584" width="8.88671875" style="35"/>
    <col min="3585" max="3585" width="11.88671875" style="35" bestFit="1" customWidth="1"/>
    <col min="3586" max="3586" width="28.44140625" style="35" customWidth="1"/>
    <col min="3587" max="3587" width="13.6640625" style="35" customWidth="1"/>
    <col min="3588" max="3588" width="12.6640625" style="35" bestFit="1" customWidth="1"/>
    <col min="3589" max="3589" width="8.33203125" style="35" customWidth="1"/>
    <col min="3590" max="3590" width="7.5546875" style="35" customWidth="1"/>
    <col min="3591" max="3591" width="7.88671875" style="35" customWidth="1"/>
    <col min="3592" max="3592" width="8.88671875" style="35" customWidth="1"/>
    <col min="3593" max="3593" width="7.44140625" style="35" customWidth="1"/>
    <col min="3594" max="3594" width="7.5546875" style="35" customWidth="1"/>
    <col min="3595" max="3595" width="8.5546875" style="35" customWidth="1"/>
    <col min="3596" max="3596" width="8.6640625" style="35" bestFit="1" customWidth="1"/>
    <col min="3597" max="3597" width="11.33203125" style="35" bestFit="1" customWidth="1"/>
    <col min="3598" max="3840" width="8.88671875" style="35"/>
    <col min="3841" max="3841" width="11.88671875" style="35" bestFit="1" customWidth="1"/>
    <col min="3842" max="3842" width="28.44140625" style="35" customWidth="1"/>
    <col min="3843" max="3843" width="13.6640625" style="35" customWidth="1"/>
    <col min="3844" max="3844" width="12.6640625" style="35" bestFit="1" customWidth="1"/>
    <col min="3845" max="3845" width="8.33203125" style="35" customWidth="1"/>
    <col min="3846" max="3846" width="7.5546875" style="35" customWidth="1"/>
    <col min="3847" max="3847" width="7.88671875" style="35" customWidth="1"/>
    <col min="3848" max="3848" width="8.88671875" style="35" customWidth="1"/>
    <col min="3849" max="3849" width="7.44140625" style="35" customWidth="1"/>
    <col min="3850" max="3850" width="7.5546875" style="35" customWidth="1"/>
    <col min="3851" max="3851" width="8.5546875" style="35" customWidth="1"/>
    <col min="3852" max="3852" width="8.6640625" style="35" bestFit="1" customWidth="1"/>
    <col min="3853" max="3853" width="11.33203125" style="35" bestFit="1" customWidth="1"/>
    <col min="3854" max="4096" width="8.88671875" style="35"/>
    <col min="4097" max="4097" width="11.88671875" style="35" bestFit="1" customWidth="1"/>
    <col min="4098" max="4098" width="28.44140625" style="35" customWidth="1"/>
    <col min="4099" max="4099" width="13.6640625" style="35" customWidth="1"/>
    <col min="4100" max="4100" width="12.6640625" style="35" bestFit="1" customWidth="1"/>
    <col min="4101" max="4101" width="8.33203125" style="35" customWidth="1"/>
    <col min="4102" max="4102" width="7.5546875" style="35" customWidth="1"/>
    <col min="4103" max="4103" width="7.88671875" style="35" customWidth="1"/>
    <col min="4104" max="4104" width="8.88671875" style="35" customWidth="1"/>
    <col min="4105" max="4105" width="7.44140625" style="35" customWidth="1"/>
    <col min="4106" max="4106" width="7.5546875" style="35" customWidth="1"/>
    <col min="4107" max="4107" width="8.5546875" style="35" customWidth="1"/>
    <col min="4108" max="4108" width="8.6640625" style="35" bestFit="1" customWidth="1"/>
    <col min="4109" max="4109" width="11.33203125" style="35" bestFit="1" customWidth="1"/>
    <col min="4110" max="4352" width="8.88671875" style="35"/>
    <col min="4353" max="4353" width="11.88671875" style="35" bestFit="1" customWidth="1"/>
    <col min="4354" max="4354" width="28.44140625" style="35" customWidth="1"/>
    <col min="4355" max="4355" width="13.6640625" style="35" customWidth="1"/>
    <col min="4356" max="4356" width="12.6640625" style="35" bestFit="1" customWidth="1"/>
    <col min="4357" max="4357" width="8.33203125" style="35" customWidth="1"/>
    <col min="4358" max="4358" width="7.5546875" style="35" customWidth="1"/>
    <col min="4359" max="4359" width="7.88671875" style="35" customWidth="1"/>
    <col min="4360" max="4360" width="8.88671875" style="35" customWidth="1"/>
    <col min="4361" max="4361" width="7.44140625" style="35" customWidth="1"/>
    <col min="4362" max="4362" width="7.5546875" style="35" customWidth="1"/>
    <col min="4363" max="4363" width="8.5546875" style="35" customWidth="1"/>
    <col min="4364" max="4364" width="8.6640625" style="35" bestFit="1" customWidth="1"/>
    <col min="4365" max="4365" width="11.33203125" style="35" bestFit="1" customWidth="1"/>
    <col min="4366" max="4608" width="8.88671875" style="35"/>
    <col min="4609" max="4609" width="11.88671875" style="35" bestFit="1" customWidth="1"/>
    <col min="4610" max="4610" width="28.44140625" style="35" customWidth="1"/>
    <col min="4611" max="4611" width="13.6640625" style="35" customWidth="1"/>
    <col min="4612" max="4612" width="12.6640625" style="35" bestFit="1" customWidth="1"/>
    <col min="4613" max="4613" width="8.33203125" style="35" customWidth="1"/>
    <col min="4614" max="4614" width="7.5546875" style="35" customWidth="1"/>
    <col min="4615" max="4615" width="7.88671875" style="35" customWidth="1"/>
    <col min="4616" max="4616" width="8.88671875" style="35" customWidth="1"/>
    <col min="4617" max="4617" width="7.44140625" style="35" customWidth="1"/>
    <col min="4618" max="4618" width="7.5546875" style="35" customWidth="1"/>
    <col min="4619" max="4619" width="8.5546875" style="35" customWidth="1"/>
    <col min="4620" max="4620" width="8.6640625" style="35" bestFit="1" customWidth="1"/>
    <col min="4621" max="4621" width="11.33203125" style="35" bestFit="1" customWidth="1"/>
    <col min="4622" max="4864" width="8.88671875" style="35"/>
    <col min="4865" max="4865" width="11.88671875" style="35" bestFit="1" customWidth="1"/>
    <col min="4866" max="4866" width="28.44140625" style="35" customWidth="1"/>
    <col min="4867" max="4867" width="13.6640625" style="35" customWidth="1"/>
    <col min="4868" max="4868" width="12.6640625" style="35" bestFit="1" customWidth="1"/>
    <col min="4869" max="4869" width="8.33203125" style="35" customWidth="1"/>
    <col min="4870" max="4870" width="7.5546875" style="35" customWidth="1"/>
    <col min="4871" max="4871" width="7.88671875" style="35" customWidth="1"/>
    <col min="4872" max="4872" width="8.88671875" style="35" customWidth="1"/>
    <col min="4873" max="4873" width="7.44140625" style="35" customWidth="1"/>
    <col min="4874" max="4874" width="7.5546875" style="35" customWidth="1"/>
    <col min="4875" max="4875" width="8.5546875" style="35" customWidth="1"/>
    <col min="4876" max="4876" width="8.6640625" style="35" bestFit="1" customWidth="1"/>
    <col min="4877" max="4877" width="11.33203125" style="35" bestFit="1" customWidth="1"/>
    <col min="4878" max="5120" width="8.88671875" style="35"/>
    <col min="5121" max="5121" width="11.88671875" style="35" bestFit="1" customWidth="1"/>
    <col min="5122" max="5122" width="28.44140625" style="35" customWidth="1"/>
    <col min="5123" max="5123" width="13.6640625" style="35" customWidth="1"/>
    <col min="5124" max="5124" width="12.6640625" style="35" bestFit="1" customWidth="1"/>
    <col min="5125" max="5125" width="8.33203125" style="35" customWidth="1"/>
    <col min="5126" max="5126" width="7.5546875" style="35" customWidth="1"/>
    <col min="5127" max="5127" width="7.88671875" style="35" customWidth="1"/>
    <col min="5128" max="5128" width="8.88671875" style="35" customWidth="1"/>
    <col min="5129" max="5129" width="7.44140625" style="35" customWidth="1"/>
    <col min="5130" max="5130" width="7.5546875" style="35" customWidth="1"/>
    <col min="5131" max="5131" width="8.5546875" style="35" customWidth="1"/>
    <col min="5132" max="5132" width="8.6640625" style="35" bestFit="1" customWidth="1"/>
    <col min="5133" max="5133" width="11.33203125" style="35" bestFit="1" customWidth="1"/>
    <col min="5134" max="5376" width="8.88671875" style="35"/>
    <col min="5377" max="5377" width="11.88671875" style="35" bestFit="1" customWidth="1"/>
    <col min="5378" max="5378" width="28.44140625" style="35" customWidth="1"/>
    <col min="5379" max="5379" width="13.6640625" style="35" customWidth="1"/>
    <col min="5380" max="5380" width="12.6640625" style="35" bestFit="1" customWidth="1"/>
    <col min="5381" max="5381" width="8.33203125" style="35" customWidth="1"/>
    <col min="5382" max="5382" width="7.5546875" style="35" customWidth="1"/>
    <col min="5383" max="5383" width="7.88671875" style="35" customWidth="1"/>
    <col min="5384" max="5384" width="8.88671875" style="35" customWidth="1"/>
    <col min="5385" max="5385" width="7.44140625" style="35" customWidth="1"/>
    <col min="5386" max="5386" width="7.5546875" style="35" customWidth="1"/>
    <col min="5387" max="5387" width="8.5546875" style="35" customWidth="1"/>
    <col min="5388" max="5388" width="8.6640625" style="35" bestFit="1" customWidth="1"/>
    <col min="5389" max="5389" width="11.33203125" style="35" bestFit="1" customWidth="1"/>
    <col min="5390" max="5632" width="8.88671875" style="35"/>
    <col min="5633" max="5633" width="11.88671875" style="35" bestFit="1" customWidth="1"/>
    <col min="5634" max="5634" width="28.44140625" style="35" customWidth="1"/>
    <col min="5635" max="5635" width="13.6640625" style="35" customWidth="1"/>
    <col min="5636" max="5636" width="12.6640625" style="35" bestFit="1" customWidth="1"/>
    <col min="5637" max="5637" width="8.33203125" style="35" customWidth="1"/>
    <col min="5638" max="5638" width="7.5546875" style="35" customWidth="1"/>
    <col min="5639" max="5639" width="7.88671875" style="35" customWidth="1"/>
    <col min="5640" max="5640" width="8.88671875" style="35" customWidth="1"/>
    <col min="5641" max="5641" width="7.44140625" style="35" customWidth="1"/>
    <col min="5642" max="5642" width="7.5546875" style="35" customWidth="1"/>
    <col min="5643" max="5643" width="8.5546875" style="35" customWidth="1"/>
    <col min="5644" max="5644" width="8.6640625" style="35" bestFit="1" customWidth="1"/>
    <col min="5645" max="5645" width="11.33203125" style="35" bestFit="1" customWidth="1"/>
    <col min="5646" max="5888" width="8.88671875" style="35"/>
    <col min="5889" max="5889" width="11.88671875" style="35" bestFit="1" customWidth="1"/>
    <col min="5890" max="5890" width="28.44140625" style="35" customWidth="1"/>
    <col min="5891" max="5891" width="13.6640625" style="35" customWidth="1"/>
    <col min="5892" max="5892" width="12.6640625" style="35" bestFit="1" customWidth="1"/>
    <col min="5893" max="5893" width="8.33203125" style="35" customWidth="1"/>
    <col min="5894" max="5894" width="7.5546875" style="35" customWidth="1"/>
    <col min="5895" max="5895" width="7.88671875" style="35" customWidth="1"/>
    <col min="5896" max="5896" width="8.88671875" style="35" customWidth="1"/>
    <col min="5897" max="5897" width="7.44140625" style="35" customWidth="1"/>
    <col min="5898" max="5898" width="7.5546875" style="35" customWidth="1"/>
    <col min="5899" max="5899" width="8.5546875" style="35" customWidth="1"/>
    <col min="5900" max="5900" width="8.6640625" style="35" bestFit="1" customWidth="1"/>
    <col min="5901" max="5901" width="11.33203125" style="35" bestFit="1" customWidth="1"/>
    <col min="5902" max="6144" width="8.88671875" style="35"/>
    <col min="6145" max="6145" width="11.88671875" style="35" bestFit="1" customWidth="1"/>
    <col min="6146" max="6146" width="28.44140625" style="35" customWidth="1"/>
    <col min="6147" max="6147" width="13.6640625" style="35" customWidth="1"/>
    <col min="6148" max="6148" width="12.6640625" style="35" bestFit="1" customWidth="1"/>
    <col min="6149" max="6149" width="8.33203125" style="35" customWidth="1"/>
    <col min="6150" max="6150" width="7.5546875" style="35" customWidth="1"/>
    <col min="6151" max="6151" width="7.88671875" style="35" customWidth="1"/>
    <col min="6152" max="6152" width="8.88671875" style="35" customWidth="1"/>
    <col min="6153" max="6153" width="7.44140625" style="35" customWidth="1"/>
    <col min="6154" max="6154" width="7.5546875" style="35" customWidth="1"/>
    <col min="6155" max="6155" width="8.5546875" style="35" customWidth="1"/>
    <col min="6156" max="6156" width="8.6640625" style="35" bestFit="1" customWidth="1"/>
    <col min="6157" max="6157" width="11.33203125" style="35" bestFit="1" customWidth="1"/>
    <col min="6158" max="6400" width="8.88671875" style="35"/>
    <col min="6401" max="6401" width="11.88671875" style="35" bestFit="1" customWidth="1"/>
    <col min="6402" max="6402" width="28.44140625" style="35" customWidth="1"/>
    <col min="6403" max="6403" width="13.6640625" style="35" customWidth="1"/>
    <col min="6404" max="6404" width="12.6640625" style="35" bestFit="1" customWidth="1"/>
    <col min="6405" max="6405" width="8.33203125" style="35" customWidth="1"/>
    <col min="6406" max="6406" width="7.5546875" style="35" customWidth="1"/>
    <col min="6407" max="6407" width="7.88671875" style="35" customWidth="1"/>
    <col min="6408" max="6408" width="8.88671875" style="35" customWidth="1"/>
    <col min="6409" max="6409" width="7.44140625" style="35" customWidth="1"/>
    <col min="6410" max="6410" width="7.5546875" style="35" customWidth="1"/>
    <col min="6411" max="6411" width="8.5546875" style="35" customWidth="1"/>
    <col min="6412" max="6412" width="8.6640625" style="35" bestFit="1" customWidth="1"/>
    <col min="6413" max="6413" width="11.33203125" style="35" bestFit="1" customWidth="1"/>
    <col min="6414" max="6656" width="8.88671875" style="35"/>
    <col min="6657" max="6657" width="11.88671875" style="35" bestFit="1" customWidth="1"/>
    <col min="6658" max="6658" width="28.44140625" style="35" customWidth="1"/>
    <col min="6659" max="6659" width="13.6640625" style="35" customWidth="1"/>
    <col min="6660" max="6660" width="12.6640625" style="35" bestFit="1" customWidth="1"/>
    <col min="6661" max="6661" width="8.33203125" style="35" customWidth="1"/>
    <col min="6662" max="6662" width="7.5546875" style="35" customWidth="1"/>
    <col min="6663" max="6663" width="7.88671875" style="35" customWidth="1"/>
    <col min="6664" max="6664" width="8.88671875" style="35" customWidth="1"/>
    <col min="6665" max="6665" width="7.44140625" style="35" customWidth="1"/>
    <col min="6666" max="6666" width="7.5546875" style="35" customWidth="1"/>
    <col min="6667" max="6667" width="8.5546875" style="35" customWidth="1"/>
    <col min="6668" max="6668" width="8.6640625" style="35" bestFit="1" customWidth="1"/>
    <col min="6669" max="6669" width="11.33203125" style="35" bestFit="1" customWidth="1"/>
    <col min="6670" max="6912" width="8.88671875" style="35"/>
    <col min="6913" max="6913" width="11.88671875" style="35" bestFit="1" customWidth="1"/>
    <col min="6914" max="6914" width="28.44140625" style="35" customWidth="1"/>
    <col min="6915" max="6915" width="13.6640625" style="35" customWidth="1"/>
    <col min="6916" max="6916" width="12.6640625" style="35" bestFit="1" customWidth="1"/>
    <col min="6917" max="6917" width="8.33203125" style="35" customWidth="1"/>
    <col min="6918" max="6918" width="7.5546875" style="35" customWidth="1"/>
    <col min="6919" max="6919" width="7.88671875" style="35" customWidth="1"/>
    <col min="6920" max="6920" width="8.88671875" style="35" customWidth="1"/>
    <col min="6921" max="6921" width="7.44140625" style="35" customWidth="1"/>
    <col min="6922" max="6922" width="7.5546875" style="35" customWidth="1"/>
    <col min="6923" max="6923" width="8.5546875" style="35" customWidth="1"/>
    <col min="6924" max="6924" width="8.6640625" style="35" bestFit="1" customWidth="1"/>
    <col min="6925" max="6925" width="11.33203125" style="35" bestFit="1" customWidth="1"/>
    <col min="6926" max="7168" width="8.88671875" style="35"/>
    <col min="7169" max="7169" width="11.88671875" style="35" bestFit="1" customWidth="1"/>
    <col min="7170" max="7170" width="28.44140625" style="35" customWidth="1"/>
    <col min="7171" max="7171" width="13.6640625" style="35" customWidth="1"/>
    <col min="7172" max="7172" width="12.6640625" style="35" bestFit="1" customWidth="1"/>
    <col min="7173" max="7173" width="8.33203125" style="35" customWidth="1"/>
    <col min="7174" max="7174" width="7.5546875" style="35" customWidth="1"/>
    <col min="7175" max="7175" width="7.88671875" style="35" customWidth="1"/>
    <col min="7176" max="7176" width="8.88671875" style="35" customWidth="1"/>
    <col min="7177" max="7177" width="7.44140625" style="35" customWidth="1"/>
    <col min="7178" max="7178" width="7.5546875" style="35" customWidth="1"/>
    <col min="7179" max="7179" width="8.5546875" style="35" customWidth="1"/>
    <col min="7180" max="7180" width="8.6640625" style="35" bestFit="1" customWidth="1"/>
    <col min="7181" max="7181" width="11.33203125" style="35" bestFit="1" customWidth="1"/>
    <col min="7182" max="7424" width="8.88671875" style="35"/>
    <col min="7425" max="7425" width="11.88671875" style="35" bestFit="1" customWidth="1"/>
    <col min="7426" max="7426" width="28.44140625" style="35" customWidth="1"/>
    <col min="7427" max="7427" width="13.6640625" style="35" customWidth="1"/>
    <col min="7428" max="7428" width="12.6640625" style="35" bestFit="1" customWidth="1"/>
    <col min="7429" max="7429" width="8.33203125" style="35" customWidth="1"/>
    <col min="7430" max="7430" width="7.5546875" style="35" customWidth="1"/>
    <col min="7431" max="7431" width="7.88671875" style="35" customWidth="1"/>
    <col min="7432" max="7432" width="8.88671875" style="35" customWidth="1"/>
    <col min="7433" max="7433" width="7.44140625" style="35" customWidth="1"/>
    <col min="7434" max="7434" width="7.5546875" style="35" customWidth="1"/>
    <col min="7435" max="7435" width="8.5546875" style="35" customWidth="1"/>
    <col min="7436" max="7436" width="8.6640625" style="35" bestFit="1" customWidth="1"/>
    <col min="7437" max="7437" width="11.33203125" style="35" bestFit="1" customWidth="1"/>
    <col min="7438" max="7680" width="8.88671875" style="35"/>
    <col min="7681" max="7681" width="11.88671875" style="35" bestFit="1" customWidth="1"/>
    <col min="7682" max="7682" width="28.44140625" style="35" customWidth="1"/>
    <col min="7683" max="7683" width="13.6640625" style="35" customWidth="1"/>
    <col min="7684" max="7684" width="12.6640625" style="35" bestFit="1" customWidth="1"/>
    <col min="7685" max="7685" width="8.33203125" style="35" customWidth="1"/>
    <col min="7686" max="7686" width="7.5546875" style="35" customWidth="1"/>
    <col min="7687" max="7687" width="7.88671875" style="35" customWidth="1"/>
    <col min="7688" max="7688" width="8.88671875" style="35" customWidth="1"/>
    <col min="7689" max="7689" width="7.44140625" style="35" customWidth="1"/>
    <col min="7690" max="7690" width="7.5546875" style="35" customWidth="1"/>
    <col min="7691" max="7691" width="8.5546875" style="35" customWidth="1"/>
    <col min="7692" max="7692" width="8.6640625" style="35" bestFit="1" customWidth="1"/>
    <col min="7693" max="7693" width="11.33203125" style="35" bestFit="1" customWidth="1"/>
    <col min="7694" max="7936" width="8.88671875" style="35"/>
    <col min="7937" max="7937" width="11.88671875" style="35" bestFit="1" customWidth="1"/>
    <col min="7938" max="7938" width="28.44140625" style="35" customWidth="1"/>
    <col min="7939" max="7939" width="13.6640625" style="35" customWidth="1"/>
    <col min="7940" max="7940" width="12.6640625" style="35" bestFit="1" customWidth="1"/>
    <col min="7941" max="7941" width="8.33203125" style="35" customWidth="1"/>
    <col min="7942" max="7942" width="7.5546875" style="35" customWidth="1"/>
    <col min="7943" max="7943" width="7.88671875" style="35" customWidth="1"/>
    <col min="7944" max="7944" width="8.88671875" style="35" customWidth="1"/>
    <col min="7945" max="7945" width="7.44140625" style="35" customWidth="1"/>
    <col min="7946" max="7946" width="7.5546875" style="35" customWidth="1"/>
    <col min="7947" max="7947" width="8.5546875" style="35" customWidth="1"/>
    <col min="7948" max="7948" width="8.6640625" style="35" bestFit="1" customWidth="1"/>
    <col min="7949" max="7949" width="11.33203125" style="35" bestFit="1" customWidth="1"/>
    <col min="7950" max="8192" width="8.88671875" style="35"/>
    <col min="8193" max="8193" width="11.88671875" style="35" bestFit="1" customWidth="1"/>
    <col min="8194" max="8194" width="28.44140625" style="35" customWidth="1"/>
    <col min="8195" max="8195" width="13.6640625" style="35" customWidth="1"/>
    <col min="8196" max="8196" width="12.6640625" style="35" bestFit="1" customWidth="1"/>
    <col min="8197" max="8197" width="8.33203125" style="35" customWidth="1"/>
    <col min="8198" max="8198" width="7.5546875" style="35" customWidth="1"/>
    <col min="8199" max="8199" width="7.88671875" style="35" customWidth="1"/>
    <col min="8200" max="8200" width="8.88671875" style="35" customWidth="1"/>
    <col min="8201" max="8201" width="7.44140625" style="35" customWidth="1"/>
    <col min="8202" max="8202" width="7.5546875" style="35" customWidth="1"/>
    <col min="8203" max="8203" width="8.5546875" style="35" customWidth="1"/>
    <col min="8204" max="8204" width="8.6640625" style="35" bestFit="1" customWidth="1"/>
    <col min="8205" max="8205" width="11.33203125" style="35" bestFit="1" customWidth="1"/>
    <col min="8206" max="8448" width="8.88671875" style="35"/>
    <col min="8449" max="8449" width="11.88671875" style="35" bestFit="1" customWidth="1"/>
    <col min="8450" max="8450" width="28.44140625" style="35" customWidth="1"/>
    <col min="8451" max="8451" width="13.6640625" style="35" customWidth="1"/>
    <col min="8452" max="8452" width="12.6640625" style="35" bestFit="1" customWidth="1"/>
    <col min="8453" max="8453" width="8.33203125" style="35" customWidth="1"/>
    <col min="8454" max="8454" width="7.5546875" style="35" customWidth="1"/>
    <col min="8455" max="8455" width="7.88671875" style="35" customWidth="1"/>
    <col min="8456" max="8456" width="8.88671875" style="35" customWidth="1"/>
    <col min="8457" max="8457" width="7.44140625" style="35" customWidth="1"/>
    <col min="8458" max="8458" width="7.5546875" style="35" customWidth="1"/>
    <col min="8459" max="8459" width="8.5546875" style="35" customWidth="1"/>
    <col min="8460" max="8460" width="8.6640625" style="35" bestFit="1" customWidth="1"/>
    <col min="8461" max="8461" width="11.33203125" style="35" bestFit="1" customWidth="1"/>
    <col min="8462" max="8704" width="8.88671875" style="35"/>
    <col min="8705" max="8705" width="11.88671875" style="35" bestFit="1" customWidth="1"/>
    <col min="8706" max="8706" width="28.44140625" style="35" customWidth="1"/>
    <col min="8707" max="8707" width="13.6640625" style="35" customWidth="1"/>
    <col min="8708" max="8708" width="12.6640625" style="35" bestFit="1" customWidth="1"/>
    <col min="8709" max="8709" width="8.33203125" style="35" customWidth="1"/>
    <col min="8710" max="8710" width="7.5546875" style="35" customWidth="1"/>
    <col min="8711" max="8711" width="7.88671875" style="35" customWidth="1"/>
    <col min="8712" max="8712" width="8.88671875" style="35" customWidth="1"/>
    <col min="8713" max="8713" width="7.44140625" style="35" customWidth="1"/>
    <col min="8714" max="8714" width="7.5546875" style="35" customWidth="1"/>
    <col min="8715" max="8715" width="8.5546875" style="35" customWidth="1"/>
    <col min="8716" max="8716" width="8.6640625" style="35" bestFit="1" customWidth="1"/>
    <col min="8717" max="8717" width="11.33203125" style="35" bestFit="1" customWidth="1"/>
    <col min="8718" max="8960" width="8.88671875" style="35"/>
    <col min="8961" max="8961" width="11.88671875" style="35" bestFit="1" customWidth="1"/>
    <col min="8962" max="8962" width="28.44140625" style="35" customWidth="1"/>
    <col min="8963" max="8963" width="13.6640625" style="35" customWidth="1"/>
    <col min="8964" max="8964" width="12.6640625" style="35" bestFit="1" customWidth="1"/>
    <col min="8965" max="8965" width="8.33203125" style="35" customWidth="1"/>
    <col min="8966" max="8966" width="7.5546875" style="35" customWidth="1"/>
    <col min="8967" max="8967" width="7.88671875" style="35" customWidth="1"/>
    <col min="8968" max="8968" width="8.88671875" style="35" customWidth="1"/>
    <col min="8969" max="8969" width="7.44140625" style="35" customWidth="1"/>
    <col min="8970" max="8970" width="7.5546875" style="35" customWidth="1"/>
    <col min="8971" max="8971" width="8.5546875" style="35" customWidth="1"/>
    <col min="8972" max="8972" width="8.6640625" style="35" bestFit="1" customWidth="1"/>
    <col min="8973" max="8973" width="11.33203125" style="35" bestFit="1" customWidth="1"/>
    <col min="8974" max="9216" width="8.88671875" style="35"/>
    <col min="9217" max="9217" width="11.88671875" style="35" bestFit="1" customWidth="1"/>
    <col min="9218" max="9218" width="28.44140625" style="35" customWidth="1"/>
    <col min="9219" max="9219" width="13.6640625" style="35" customWidth="1"/>
    <col min="9220" max="9220" width="12.6640625" style="35" bestFit="1" customWidth="1"/>
    <col min="9221" max="9221" width="8.33203125" style="35" customWidth="1"/>
    <col min="9222" max="9222" width="7.5546875" style="35" customWidth="1"/>
    <col min="9223" max="9223" width="7.88671875" style="35" customWidth="1"/>
    <col min="9224" max="9224" width="8.88671875" style="35" customWidth="1"/>
    <col min="9225" max="9225" width="7.44140625" style="35" customWidth="1"/>
    <col min="9226" max="9226" width="7.5546875" style="35" customWidth="1"/>
    <col min="9227" max="9227" width="8.5546875" style="35" customWidth="1"/>
    <col min="9228" max="9228" width="8.6640625" style="35" bestFit="1" customWidth="1"/>
    <col min="9229" max="9229" width="11.33203125" style="35" bestFit="1" customWidth="1"/>
    <col min="9230" max="9472" width="8.88671875" style="35"/>
    <col min="9473" max="9473" width="11.88671875" style="35" bestFit="1" customWidth="1"/>
    <col min="9474" max="9474" width="28.44140625" style="35" customWidth="1"/>
    <col min="9475" max="9475" width="13.6640625" style="35" customWidth="1"/>
    <col min="9476" max="9476" width="12.6640625" style="35" bestFit="1" customWidth="1"/>
    <col min="9477" max="9477" width="8.33203125" style="35" customWidth="1"/>
    <col min="9478" max="9478" width="7.5546875" style="35" customWidth="1"/>
    <col min="9479" max="9479" width="7.88671875" style="35" customWidth="1"/>
    <col min="9480" max="9480" width="8.88671875" style="35" customWidth="1"/>
    <col min="9481" max="9481" width="7.44140625" style="35" customWidth="1"/>
    <col min="9482" max="9482" width="7.5546875" style="35" customWidth="1"/>
    <col min="9483" max="9483" width="8.5546875" style="35" customWidth="1"/>
    <col min="9484" max="9484" width="8.6640625" style="35" bestFit="1" customWidth="1"/>
    <col min="9485" max="9485" width="11.33203125" style="35" bestFit="1" customWidth="1"/>
    <col min="9486" max="9728" width="8.88671875" style="35"/>
    <col min="9729" max="9729" width="11.88671875" style="35" bestFit="1" customWidth="1"/>
    <col min="9730" max="9730" width="28.44140625" style="35" customWidth="1"/>
    <col min="9731" max="9731" width="13.6640625" style="35" customWidth="1"/>
    <col min="9732" max="9732" width="12.6640625" style="35" bestFit="1" customWidth="1"/>
    <col min="9733" max="9733" width="8.33203125" style="35" customWidth="1"/>
    <col min="9734" max="9734" width="7.5546875" style="35" customWidth="1"/>
    <col min="9735" max="9735" width="7.88671875" style="35" customWidth="1"/>
    <col min="9736" max="9736" width="8.88671875" style="35" customWidth="1"/>
    <col min="9737" max="9737" width="7.44140625" style="35" customWidth="1"/>
    <col min="9738" max="9738" width="7.5546875" style="35" customWidth="1"/>
    <col min="9739" max="9739" width="8.5546875" style="35" customWidth="1"/>
    <col min="9740" max="9740" width="8.6640625" style="35" bestFit="1" customWidth="1"/>
    <col min="9741" max="9741" width="11.33203125" style="35" bestFit="1" customWidth="1"/>
    <col min="9742" max="9984" width="8.88671875" style="35"/>
    <col min="9985" max="9985" width="11.88671875" style="35" bestFit="1" customWidth="1"/>
    <col min="9986" max="9986" width="28.44140625" style="35" customWidth="1"/>
    <col min="9987" max="9987" width="13.6640625" style="35" customWidth="1"/>
    <col min="9988" max="9988" width="12.6640625" style="35" bestFit="1" customWidth="1"/>
    <col min="9989" max="9989" width="8.33203125" style="35" customWidth="1"/>
    <col min="9990" max="9990" width="7.5546875" style="35" customWidth="1"/>
    <col min="9991" max="9991" width="7.88671875" style="35" customWidth="1"/>
    <col min="9992" max="9992" width="8.88671875" style="35" customWidth="1"/>
    <col min="9993" max="9993" width="7.44140625" style="35" customWidth="1"/>
    <col min="9994" max="9994" width="7.5546875" style="35" customWidth="1"/>
    <col min="9995" max="9995" width="8.5546875" style="35" customWidth="1"/>
    <col min="9996" max="9996" width="8.6640625" style="35" bestFit="1" customWidth="1"/>
    <col min="9997" max="9997" width="11.33203125" style="35" bestFit="1" customWidth="1"/>
    <col min="9998" max="10240" width="8.88671875" style="35"/>
    <col min="10241" max="10241" width="11.88671875" style="35" bestFit="1" customWidth="1"/>
    <col min="10242" max="10242" width="28.44140625" style="35" customWidth="1"/>
    <col min="10243" max="10243" width="13.6640625" style="35" customWidth="1"/>
    <col min="10244" max="10244" width="12.6640625" style="35" bestFit="1" customWidth="1"/>
    <col min="10245" max="10245" width="8.33203125" style="35" customWidth="1"/>
    <col min="10246" max="10246" width="7.5546875" style="35" customWidth="1"/>
    <col min="10247" max="10247" width="7.88671875" style="35" customWidth="1"/>
    <col min="10248" max="10248" width="8.88671875" style="35" customWidth="1"/>
    <col min="10249" max="10249" width="7.44140625" style="35" customWidth="1"/>
    <col min="10250" max="10250" width="7.5546875" style="35" customWidth="1"/>
    <col min="10251" max="10251" width="8.5546875" style="35" customWidth="1"/>
    <col min="10252" max="10252" width="8.6640625" style="35" bestFit="1" customWidth="1"/>
    <col min="10253" max="10253" width="11.33203125" style="35" bestFit="1" customWidth="1"/>
    <col min="10254" max="10496" width="8.88671875" style="35"/>
    <col min="10497" max="10497" width="11.88671875" style="35" bestFit="1" customWidth="1"/>
    <col min="10498" max="10498" width="28.44140625" style="35" customWidth="1"/>
    <col min="10499" max="10499" width="13.6640625" style="35" customWidth="1"/>
    <col min="10500" max="10500" width="12.6640625" style="35" bestFit="1" customWidth="1"/>
    <col min="10501" max="10501" width="8.33203125" style="35" customWidth="1"/>
    <col min="10502" max="10502" width="7.5546875" style="35" customWidth="1"/>
    <col min="10503" max="10503" width="7.88671875" style="35" customWidth="1"/>
    <col min="10504" max="10504" width="8.88671875" style="35" customWidth="1"/>
    <col min="10505" max="10505" width="7.44140625" style="35" customWidth="1"/>
    <col min="10506" max="10506" width="7.5546875" style="35" customWidth="1"/>
    <col min="10507" max="10507" width="8.5546875" style="35" customWidth="1"/>
    <col min="10508" max="10508" width="8.6640625" style="35" bestFit="1" customWidth="1"/>
    <col min="10509" max="10509" width="11.33203125" style="35" bestFit="1" customWidth="1"/>
    <col min="10510" max="10752" width="8.88671875" style="35"/>
    <col min="10753" max="10753" width="11.88671875" style="35" bestFit="1" customWidth="1"/>
    <col min="10754" max="10754" width="28.44140625" style="35" customWidth="1"/>
    <col min="10755" max="10755" width="13.6640625" style="35" customWidth="1"/>
    <col min="10756" max="10756" width="12.6640625" style="35" bestFit="1" customWidth="1"/>
    <col min="10757" max="10757" width="8.33203125" style="35" customWidth="1"/>
    <col min="10758" max="10758" width="7.5546875" style="35" customWidth="1"/>
    <col min="10759" max="10759" width="7.88671875" style="35" customWidth="1"/>
    <col min="10760" max="10760" width="8.88671875" style="35" customWidth="1"/>
    <col min="10761" max="10761" width="7.44140625" style="35" customWidth="1"/>
    <col min="10762" max="10762" width="7.5546875" style="35" customWidth="1"/>
    <col min="10763" max="10763" width="8.5546875" style="35" customWidth="1"/>
    <col min="10764" max="10764" width="8.6640625" style="35" bestFit="1" customWidth="1"/>
    <col min="10765" max="10765" width="11.33203125" style="35" bestFit="1" customWidth="1"/>
    <col min="10766" max="11008" width="8.88671875" style="35"/>
    <col min="11009" max="11009" width="11.88671875" style="35" bestFit="1" customWidth="1"/>
    <col min="11010" max="11010" width="28.44140625" style="35" customWidth="1"/>
    <col min="11011" max="11011" width="13.6640625" style="35" customWidth="1"/>
    <col min="11012" max="11012" width="12.6640625" style="35" bestFit="1" customWidth="1"/>
    <col min="11013" max="11013" width="8.33203125" style="35" customWidth="1"/>
    <col min="11014" max="11014" width="7.5546875" style="35" customWidth="1"/>
    <col min="11015" max="11015" width="7.88671875" style="35" customWidth="1"/>
    <col min="11016" max="11016" width="8.88671875" style="35" customWidth="1"/>
    <col min="11017" max="11017" width="7.44140625" style="35" customWidth="1"/>
    <col min="11018" max="11018" width="7.5546875" style="35" customWidth="1"/>
    <col min="11019" max="11019" width="8.5546875" style="35" customWidth="1"/>
    <col min="11020" max="11020" width="8.6640625" style="35" bestFit="1" customWidth="1"/>
    <col min="11021" max="11021" width="11.33203125" style="35" bestFit="1" customWidth="1"/>
    <col min="11022" max="11264" width="8.88671875" style="35"/>
    <col min="11265" max="11265" width="11.88671875" style="35" bestFit="1" customWidth="1"/>
    <col min="11266" max="11266" width="28.44140625" style="35" customWidth="1"/>
    <col min="11267" max="11267" width="13.6640625" style="35" customWidth="1"/>
    <col min="11268" max="11268" width="12.6640625" style="35" bestFit="1" customWidth="1"/>
    <col min="11269" max="11269" width="8.33203125" style="35" customWidth="1"/>
    <col min="11270" max="11270" width="7.5546875" style="35" customWidth="1"/>
    <col min="11271" max="11271" width="7.88671875" style="35" customWidth="1"/>
    <col min="11272" max="11272" width="8.88671875" style="35" customWidth="1"/>
    <col min="11273" max="11273" width="7.44140625" style="35" customWidth="1"/>
    <col min="11274" max="11274" width="7.5546875" style="35" customWidth="1"/>
    <col min="11275" max="11275" width="8.5546875" style="35" customWidth="1"/>
    <col min="11276" max="11276" width="8.6640625" style="35" bestFit="1" customWidth="1"/>
    <col min="11277" max="11277" width="11.33203125" style="35" bestFit="1" customWidth="1"/>
    <col min="11278" max="11520" width="8.88671875" style="35"/>
    <col min="11521" max="11521" width="11.88671875" style="35" bestFit="1" customWidth="1"/>
    <col min="11522" max="11522" width="28.44140625" style="35" customWidth="1"/>
    <col min="11523" max="11523" width="13.6640625" style="35" customWidth="1"/>
    <col min="11524" max="11524" width="12.6640625" style="35" bestFit="1" customWidth="1"/>
    <col min="11525" max="11525" width="8.33203125" style="35" customWidth="1"/>
    <col min="11526" max="11526" width="7.5546875" style="35" customWidth="1"/>
    <col min="11527" max="11527" width="7.88671875" style="35" customWidth="1"/>
    <col min="11528" max="11528" width="8.88671875" style="35" customWidth="1"/>
    <col min="11529" max="11529" width="7.44140625" style="35" customWidth="1"/>
    <col min="11530" max="11530" width="7.5546875" style="35" customWidth="1"/>
    <col min="11531" max="11531" width="8.5546875" style="35" customWidth="1"/>
    <col min="11532" max="11532" width="8.6640625" style="35" bestFit="1" customWidth="1"/>
    <col min="11533" max="11533" width="11.33203125" style="35" bestFit="1" customWidth="1"/>
    <col min="11534" max="11776" width="8.88671875" style="35"/>
    <col min="11777" max="11777" width="11.88671875" style="35" bestFit="1" customWidth="1"/>
    <col min="11778" max="11778" width="28.44140625" style="35" customWidth="1"/>
    <col min="11779" max="11779" width="13.6640625" style="35" customWidth="1"/>
    <col min="11780" max="11780" width="12.6640625" style="35" bestFit="1" customWidth="1"/>
    <col min="11781" max="11781" width="8.33203125" style="35" customWidth="1"/>
    <col min="11782" max="11782" width="7.5546875" style="35" customWidth="1"/>
    <col min="11783" max="11783" width="7.88671875" style="35" customWidth="1"/>
    <col min="11784" max="11784" width="8.88671875" style="35" customWidth="1"/>
    <col min="11785" max="11785" width="7.44140625" style="35" customWidth="1"/>
    <col min="11786" max="11786" width="7.5546875" style="35" customWidth="1"/>
    <col min="11787" max="11787" width="8.5546875" style="35" customWidth="1"/>
    <col min="11788" max="11788" width="8.6640625" style="35" bestFit="1" customWidth="1"/>
    <col min="11789" max="11789" width="11.33203125" style="35" bestFit="1" customWidth="1"/>
    <col min="11790" max="12032" width="8.88671875" style="35"/>
    <col min="12033" max="12033" width="11.88671875" style="35" bestFit="1" customWidth="1"/>
    <col min="12034" max="12034" width="28.44140625" style="35" customWidth="1"/>
    <col min="12035" max="12035" width="13.6640625" style="35" customWidth="1"/>
    <col min="12036" max="12036" width="12.6640625" style="35" bestFit="1" customWidth="1"/>
    <col min="12037" max="12037" width="8.33203125" style="35" customWidth="1"/>
    <col min="12038" max="12038" width="7.5546875" style="35" customWidth="1"/>
    <col min="12039" max="12039" width="7.88671875" style="35" customWidth="1"/>
    <col min="12040" max="12040" width="8.88671875" style="35" customWidth="1"/>
    <col min="12041" max="12041" width="7.44140625" style="35" customWidth="1"/>
    <col min="12042" max="12042" width="7.5546875" style="35" customWidth="1"/>
    <col min="12043" max="12043" width="8.5546875" style="35" customWidth="1"/>
    <col min="12044" max="12044" width="8.6640625" style="35" bestFit="1" customWidth="1"/>
    <col min="12045" max="12045" width="11.33203125" style="35" bestFit="1" customWidth="1"/>
    <col min="12046" max="12288" width="8.88671875" style="35"/>
    <col min="12289" max="12289" width="11.88671875" style="35" bestFit="1" customWidth="1"/>
    <col min="12290" max="12290" width="28.44140625" style="35" customWidth="1"/>
    <col min="12291" max="12291" width="13.6640625" style="35" customWidth="1"/>
    <col min="12292" max="12292" width="12.6640625" style="35" bestFit="1" customWidth="1"/>
    <col min="12293" max="12293" width="8.33203125" style="35" customWidth="1"/>
    <col min="12294" max="12294" width="7.5546875" style="35" customWidth="1"/>
    <col min="12295" max="12295" width="7.88671875" style="35" customWidth="1"/>
    <col min="12296" max="12296" width="8.88671875" style="35" customWidth="1"/>
    <col min="12297" max="12297" width="7.44140625" style="35" customWidth="1"/>
    <col min="12298" max="12298" width="7.5546875" style="35" customWidth="1"/>
    <col min="12299" max="12299" width="8.5546875" style="35" customWidth="1"/>
    <col min="12300" max="12300" width="8.6640625" style="35" bestFit="1" customWidth="1"/>
    <col min="12301" max="12301" width="11.33203125" style="35" bestFit="1" customWidth="1"/>
    <col min="12302" max="12544" width="8.88671875" style="35"/>
    <col min="12545" max="12545" width="11.88671875" style="35" bestFit="1" customWidth="1"/>
    <col min="12546" max="12546" width="28.44140625" style="35" customWidth="1"/>
    <col min="12547" max="12547" width="13.6640625" style="35" customWidth="1"/>
    <col min="12548" max="12548" width="12.6640625" style="35" bestFit="1" customWidth="1"/>
    <col min="12549" max="12549" width="8.33203125" style="35" customWidth="1"/>
    <col min="12550" max="12550" width="7.5546875" style="35" customWidth="1"/>
    <col min="12551" max="12551" width="7.88671875" style="35" customWidth="1"/>
    <col min="12552" max="12552" width="8.88671875" style="35" customWidth="1"/>
    <col min="12553" max="12553" width="7.44140625" style="35" customWidth="1"/>
    <col min="12554" max="12554" width="7.5546875" style="35" customWidth="1"/>
    <col min="12555" max="12555" width="8.5546875" style="35" customWidth="1"/>
    <col min="12556" max="12556" width="8.6640625" style="35" bestFit="1" customWidth="1"/>
    <col min="12557" max="12557" width="11.33203125" style="35" bestFit="1" customWidth="1"/>
    <col min="12558" max="12800" width="8.88671875" style="35"/>
    <col min="12801" max="12801" width="11.88671875" style="35" bestFit="1" customWidth="1"/>
    <col min="12802" max="12802" width="28.44140625" style="35" customWidth="1"/>
    <col min="12803" max="12803" width="13.6640625" style="35" customWidth="1"/>
    <col min="12804" max="12804" width="12.6640625" style="35" bestFit="1" customWidth="1"/>
    <col min="12805" max="12805" width="8.33203125" style="35" customWidth="1"/>
    <col min="12806" max="12806" width="7.5546875" style="35" customWidth="1"/>
    <col min="12807" max="12807" width="7.88671875" style="35" customWidth="1"/>
    <col min="12808" max="12808" width="8.88671875" style="35" customWidth="1"/>
    <col min="12809" max="12809" width="7.44140625" style="35" customWidth="1"/>
    <col min="12810" max="12810" width="7.5546875" style="35" customWidth="1"/>
    <col min="12811" max="12811" width="8.5546875" style="35" customWidth="1"/>
    <col min="12812" max="12812" width="8.6640625" style="35" bestFit="1" customWidth="1"/>
    <col min="12813" max="12813" width="11.33203125" style="35" bestFit="1" customWidth="1"/>
    <col min="12814" max="13056" width="8.88671875" style="35"/>
    <col min="13057" max="13057" width="11.88671875" style="35" bestFit="1" customWidth="1"/>
    <col min="13058" max="13058" width="28.44140625" style="35" customWidth="1"/>
    <col min="13059" max="13059" width="13.6640625" style="35" customWidth="1"/>
    <col min="13060" max="13060" width="12.6640625" style="35" bestFit="1" customWidth="1"/>
    <col min="13061" max="13061" width="8.33203125" style="35" customWidth="1"/>
    <col min="13062" max="13062" width="7.5546875" style="35" customWidth="1"/>
    <col min="13063" max="13063" width="7.88671875" style="35" customWidth="1"/>
    <col min="13064" max="13064" width="8.88671875" style="35" customWidth="1"/>
    <col min="13065" max="13065" width="7.44140625" style="35" customWidth="1"/>
    <col min="13066" max="13066" width="7.5546875" style="35" customWidth="1"/>
    <col min="13067" max="13067" width="8.5546875" style="35" customWidth="1"/>
    <col min="13068" max="13068" width="8.6640625" style="35" bestFit="1" customWidth="1"/>
    <col min="13069" max="13069" width="11.33203125" style="35" bestFit="1" customWidth="1"/>
    <col min="13070" max="13312" width="8.88671875" style="35"/>
    <col min="13313" max="13313" width="11.88671875" style="35" bestFit="1" customWidth="1"/>
    <col min="13314" max="13314" width="28.44140625" style="35" customWidth="1"/>
    <col min="13315" max="13315" width="13.6640625" style="35" customWidth="1"/>
    <col min="13316" max="13316" width="12.6640625" style="35" bestFit="1" customWidth="1"/>
    <col min="13317" max="13317" width="8.33203125" style="35" customWidth="1"/>
    <col min="13318" max="13318" width="7.5546875" style="35" customWidth="1"/>
    <col min="13319" max="13319" width="7.88671875" style="35" customWidth="1"/>
    <col min="13320" max="13320" width="8.88671875" style="35" customWidth="1"/>
    <col min="13321" max="13321" width="7.44140625" style="35" customWidth="1"/>
    <col min="13322" max="13322" width="7.5546875" style="35" customWidth="1"/>
    <col min="13323" max="13323" width="8.5546875" style="35" customWidth="1"/>
    <col min="13324" max="13324" width="8.6640625" style="35" bestFit="1" customWidth="1"/>
    <col min="13325" max="13325" width="11.33203125" style="35" bestFit="1" customWidth="1"/>
    <col min="13326" max="13568" width="8.88671875" style="35"/>
    <col min="13569" max="13569" width="11.88671875" style="35" bestFit="1" customWidth="1"/>
    <col min="13570" max="13570" width="28.44140625" style="35" customWidth="1"/>
    <col min="13571" max="13571" width="13.6640625" style="35" customWidth="1"/>
    <col min="13572" max="13572" width="12.6640625" style="35" bestFit="1" customWidth="1"/>
    <col min="13573" max="13573" width="8.33203125" style="35" customWidth="1"/>
    <col min="13574" max="13574" width="7.5546875" style="35" customWidth="1"/>
    <col min="13575" max="13575" width="7.88671875" style="35" customWidth="1"/>
    <col min="13576" max="13576" width="8.88671875" style="35" customWidth="1"/>
    <col min="13577" max="13577" width="7.44140625" style="35" customWidth="1"/>
    <col min="13578" max="13578" width="7.5546875" style="35" customWidth="1"/>
    <col min="13579" max="13579" width="8.5546875" style="35" customWidth="1"/>
    <col min="13580" max="13580" width="8.6640625" style="35" bestFit="1" customWidth="1"/>
    <col min="13581" max="13581" width="11.33203125" style="35" bestFit="1" customWidth="1"/>
    <col min="13582" max="13824" width="8.88671875" style="35"/>
    <col min="13825" max="13825" width="11.88671875" style="35" bestFit="1" customWidth="1"/>
    <col min="13826" max="13826" width="28.44140625" style="35" customWidth="1"/>
    <col min="13827" max="13827" width="13.6640625" style="35" customWidth="1"/>
    <col min="13828" max="13828" width="12.6640625" style="35" bestFit="1" customWidth="1"/>
    <col min="13829" max="13829" width="8.33203125" style="35" customWidth="1"/>
    <col min="13830" max="13830" width="7.5546875" style="35" customWidth="1"/>
    <col min="13831" max="13831" width="7.88671875" style="35" customWidth="1"/>
    <col min="13832" max="13832" width="8.88671875" style="35" customWidth="1"/>
    <col min="13833" max="13833" width="7.44140625" style="35" customWidth="1"/>
    <col min="13834" max="13834" width="7.5546875" style="35" customWidth="1"/>
    <col min="13835" max="13835" width="8.5546875" style="35" customWidth="1"/>
    <col min="13836" max="13836" width="8.6640625" style="35" bestFit="1" customWidth="1"/>
    <col min="13837" max="13837" width="11.33203125" style="35" bestFit="1" customWidth="1"/>
    <col min="13838" max="14080" width="8.88671875" style="35"/>
    <col min="14081" max="14081" width="11.88671875" style="35" bestFit="1" customWidth="1"/>
    <col min="14082" max="14082" width="28.44140625" style="35" customWidth="1"/>
    <col min="14083" max="14083" width="13.6640625" style="35" customWidth="1"/>
    <col min="14084" max="14084" width="12.6640625" style="35" bestFit="1" customWidth="1"/>
    <col min="14085" max="14085" width="8.33203125" style="35" customWidth="1"/>
    <col min="14086" max="14086" width="7.5546875" style="35" customWidth="1"/>
    <col min="14087" max="14087" width="7.88671875" style="35" customWidth="1"/>
    <col min="14088" max="14088" width="8.88671875" style="35" customWidth="1"/>
    <col min="14089" max="14089" width="7.44140625" style="35" customWidth="1"/>
    <col min="14090" max="14090" width="7.5546875" style="35" customWidth="1"/>
    <col min="14091" max="14091" width="8.5546875" style="35" customWidth="1"/>
    <col min="14092" max="14092" width="8.6640625" style="35" bestFit="1" customWidth="1"/>
    <col min="14093" max="14093" width="11.33203125" style="35" bestFit="1" customWidth="1"/>
    <col min="14094" max="14336" width="8.88671875" style="35"/>
    <col min="14337" max="14337" width="11.88671875" style="35" bestFit="1" customWidth="1"/>
    <col min="14338" max="14338" width="28.44140625" style="35" customWidth="1"/>
    <col min="14339" max="14339" width="13.6640625" style="35" customWidth="1"/>
    <col min="14340" max="14340" width="12.6640625" style="35" bestFit="1" customWidth="1"/>
    <col min="14341" max="14341" width="8.33203125" style="35" customWidth="1"/>
    <col min="14342" max="14342" width="7.5546875" style="35" customWidth="1"/>
    <col min="14343" max="14343" width="7.88671875" style="35" customWidth="1"/>
    <col min="14344" max="14344" width="8.88671875" style="35" customWidth="1"/>
    <col min="14345" max="14345" width="7.44140625" style="35" customWidth="1"/>
    <col min="14346" max="14346" width="7.5546875" style="35" customWidth="1"/>
    <col min="14347" max="14347" width="8.5546875" style="35" customWidth="1"/>
    <col min="14348" max="14348" width="8.6640625" style="35" bestFit="1" customWidth="1"/>
    <col min="14349" max="14349" width="11.33203125" style="35" bestFit="1" customWidth="1"/>
    <col min="14350" max="14592" width="8.88671875" style="35"/>
    <col min="14593" max="14593" width="11.88671875" style="35" bestFit="1" customWidth="1"/>
    <col min="14594" max="14594" width="28.44140625" style="35" customWidth="1"/>
    <col min="14595" max="14595" width="13.6640625" style="35" customWidth="1"/>
    <col min="14596" max="14596" width="12.6640625" style="35" bestFit="1" customWidth="1"/>
    <col min="14597" max="14597" width="8.33203125" style="35" customWidth="1"/>
    <col min="14598" max="14598" width="7.5546875" style="35" customWidth="1"/>
    <col min="14599" max="14599" width="7.88671875" style="35" customWidth="1"/>
    <col min="14600" max="14600" width="8.88671875" style="35" customWidth="1"/>
    <col min="14601" max="14601" width="7.44140625" style="35" customWidth="1"/>
    <col min="14602" max="14602" width="7.5546875" style="35" customWidth="1"/>
    <col min="14603" max="14603" width="8.5546875" style="35" customWidth="1"/>
    <col min="14604" max="14604" width="8.6640625" style="35" bestFit="1" customWidth="1"/>
    <col min="14605" max="14605" width="11.33203125" style="35" bestFit="1" customWidth="1"/>
    <col min="14606" max="14848" width="8.88671875" style="35"/>
    <col min="14849" max="14849" width="11.88671875" style="35" bestFit="1" customWidth="1"/>
    <col min="14850" max="14850" width="28.44140625" style="35" customWidth="1"/>
    <col min="14851" max="14851" width="13.6640625" style="35" customWidth="1"/>
    <col min="14852" max="14852" width="12.6640625" style="35" bestFit="1" customWidth="1"/>
    <col min="14853" max="14853" width="8.33203125" style="35" customWidth="1"/>
    <col min="14854" max="14854" width="7.5546875" style="35" customWidth="1"/>
    <col min="14855" max="14855" width="7.88671875" style="35" customWidth="1"/>
    <col min="14856" max="14856" width="8.88671875" style="35" customWidth="1"/>
    <col min="14857" max="14857" width="7.44140625" style="35" customWidth="1"/>
    <col min="14858" max="14858" width="7.5546875" style="35" customWidth="1"/>
    <col min="14859" max="14859" width="8.5546875" style="35" customWidth="1"/>
    <col min="14860" max="14860" width="8.6640625" style="35" bestFit="1" customWidth="1"/>
    <col min="14861" max="14861" width="11.33203125" style="35" bestFit="1" customWidth="1"/>
    <col min="14862" max="15104" width="8.88671875" style="35"/>
    <col min="15105" max="15105" width="11.88671875" style="35" bestFit="1" customWidth="1"/>
    <col min="15106" max="15106" width="28.44140625" style="35" customWidth="1"/>
    <col min="15107" max="15107" width="13.6640625" style="35" customWidth="1"/>
    <col min="15108" max="15108" width="12.6640625" style="35" bestFit="1" customWidth="1"/>
    <col min="15109" max="15109" width="8.33203125" style="35" customWidth="1"/>
    <col min="15110" max="15110" width="7.5546875" style="35" customWidth="1"/>
    <col min="15111" max="15111" width="7.88671875" style="35" customWidth="1"/>
    <col min="15112" max="15112" width="8.88671875" style="35" customWidth="1"/>
    <col min="15113" max="15113" width="7.44140625" style="35" customWidth="1"/>
    <col min="15114" max="15114" width="7.5546875" style="35" customWidth="1"/>
    <col min="15115" max="15115" width="8.5546875" style="35" customWidth="1"/>
    <col min="15116" max="15116" width="8.6640625" style="35" bestFit="1" customWidth="1"/>
    <col min="15117" max="15117" width="11.33203125" style="35" bestFit="1" customWidth="1"/>
    <col min="15118" max="15360" width="8.88671875" style="35"/>
    <col min="15361" max="15361" width="11.88671875" style="35" bestFit="1" customWidth="1"/>
    <col min="15362" max="15362" width="28.44140625" style="35" customWidth="1"/>
    <col min="15363" max="15363" width="13.6640625" style="35" customWidth="1"/>
    <col min="15364" max="15364" width="12.6640625" style="35" bestFit="1" customWidth="1"/>
    <col min="15365" max="15365" width="8.33203125" style="35" customWidth="1"/>
    <col min="15366" max="15366" width="7.5546875" style="35" customWidth="1"/>
    <col min="15367" max="15367" width="7.88671875" style="35" customWidth="1"/>
    <col min="15368" max="15368" width="8.88671875" style="35" customWidth="1"/>
    <col min="15369" max="15369" width="7.44140625" style="35" customWidth="1"/>
    <col min="15370" max="15370" width="7.5546875" style="35" customWidth="1"/>
    <col min="15371" max="15371" width="8.5546875" style="35" customWidth="1"/>
    <col min="15372" max="15372" width="8.6640625" style="35" bestFit="1" customWidth="1"/>
    <col min="15373" max="15373" width="11.33203125" style="35" bestFit="1" customWidth="1"/>
    <col min="15374" max="15616" width="8.88671875" style="35"/>
    <col min="15617" max="15617" width="11.88671875" style="35" bestFit="1" customWidth="1"/>
    <col min="15618" max="15618" width="28.44140625" style="35" customWidth="1"/>
    <col min="15619" max="15619" width="13.6640625" style="35" customWidth="1"/>
    <col min="15620" max="15620" width="12.6640625" style="35" bestFit="1" customWidth="1"/>
    <col min="15621" max="15621" width="8.33203125" style="35" customWidth="1"/>
    <col min="15622" max="15622" width="7.5546875" style="35" customWidth="1"/>
    <col min="15623" max="15623" width="7.88671875" style="35" customWidth="1"/>
    <col min="15624" max="15624" width="8.88671875" style="35" customWidth="1"/>
    <col min="15625" max="15625" width="7.44140625" style="35" customWidth="1"/>
    <col min="15626" max="15626" width="7.5546875" style="35" customWidth="1"/>
    <col min="15627" max="15627" width="8.5546875" style="35" customWidth="1"/>
    <col min="15628" max="15628" width="8.6640625" style="35" bestFit="1" customWidth="1"/>
    <col min="15629" max="15629" width="11.33203125" style="35" bestFit="1" customWidth="1"/>
    <col min="15630" max="15872" width="8.88671875" style="35"/>
    <col min="15873" max="15873" width="11.88671875" style="35" bestFit="1" customWidth="1"/>
    <col min="15874" max="15874" width="28.44140625" style="35" customWidth="1"/>
    <col min="15875" max="15875" width="13.6640625" style="35" customWidth="1"/>
    <col min="15876" max="15876" width="12.6640625" style="35" bestFit="1" customWidth="1"/>
    <col min="15877" max="15877" width="8.33203125" style="35" customWidth="1"/>
    <col min="15878" max="15878" width="7.5546875" style="35" customWidth="1"/>
    <col min="15879" max="15879" width="7.88671875" style="35" customWidth="1"/>
    <col min="15880" max="15880" width="8.88671875" style="35" customWidth="1"/>
    <col min="15881" max="15881" width="7.44140625" style="35" customWidth="1"/>
    <col min="15882" max="15882" width="7.5546875" style="35" customWidth="1"/>
    <col min="15883" max="15883" width="8.5546875" style="35" customWidth="1"/>
    <col min="15884" max="15884" width="8.6640625" style="35" bestFit="1" customWidth="1"/>
    <col min="15885" max="15885" width="11.33203125" style="35" bestFit="1" customWidth="1"/>
    <col min="15886" max="16128" width="8.88671875" style="35"/>
    <col min="16129" max="16129" width="11.88671875" style="35" bestFit="1" customWidth="1"/>
    <col min="16130" max="16130" width="28.44140625" style="35" customWidth="1"/>
    <col min="16131" max="16131" width="13.6640625" style="35" customWidth="1"/>
    <col min="16132" max="16132" width="12.6640625" style="35" bestFit="1" customWidth="1"/>
    <col min="16133" max="16133" width="8.33203125" style="35" customWidth="1"/>
    <col min="16134" max="16134" width="7.5546875" style="35" customWidth="1"/>
    <col min="16135" max="16135" width="7.88671875" style="35" customWidth="1"/>
    <col min="16136" max="16136" width="8.88671875" style="35" customWidth="1"/>
    <col min="16137" max="16137" width="7.44140625" style="35" customWidth="1"/>
    <col min="16138" max="16138" width="7.5546875" style="35" customWidth="1"/>
    <col min="16139" max="16139" width="8.5546875" style="35" customWidth="1"/>
    <col min="16140" max="16140" width="8.6640625" style="35" bestFit="1" customWidth="1"/>
    <col min="16141" max="16141" width="11.33203125" style="35" bestFit="1" customWidth="1"/>
    <col min="16142" max="16384" width="8.88671875" style="35"/>
  </cols>
  <sheetData>
    <row r="1" spans="1:13">
      <c r="A1" s="1458" t="s">
        <v>5207</v>
      </c>
    </row>
    <row r="2" spans="1:13" ht="17.399999999999999">
      <c r="A2" s="295" t="s">
        <v>242</v>
      </c>
      <c r="B2" s="1629" t="s">
        <v>4171</v>
      </c>
      <c r="C2" s="1629"/>
      <c r="D2" s="1629"/>
      <c r="E2" s="1629"/>
      <c r="F2" s="1629"/>
      <c r="G2" s="1629"/>
      <c r="H2" s="1629"/>
      <c r="I2" s="1629"/>
      <c r="J2" s="1629"/>
      <c r="K2" s="1629"/>
      <c r="L2" s="1629"/>
      <c r="M2" s="1629"/>
    </row>
    <row r="3" spans="1:13" ht="18" thickBot="1">
      <c r="A3" s="427"/>
      <c r="B3" s="1680" t="s">
        <v>4172</v>
      </c>
      <c r="C3" s="1680"/>
      <c r="D3" s="1680"/>
      <c r="E3" s="1680"/>
      <c r="F3" s="1680"/>
      <c r="G3" s="1680"/>
      <c r="H3" s="1680"/>
      <c r="I3" s="1680"/>
      <c r="J3" s="1680"/>
      <c r="K3" s="1680"/>
      <c r="L3" s="1680"/>
      <c r="M3" s="1680"/>
    </row>
    <row r="4" spans="1:13">
      <c r="A4" s="401"/>
      <c r="B4" s="401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</row>
    <row r="5" spans="1:13" ht="13.8" thickBot="1">
      <c r="A5" s="296"/>
      <c r="B5" s="296"/>
      <c r="C5" s="1681" t="s">
        <v>1466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</row>
    <row r="6" spans="1:13">
      <c r="A6" s="279" t="s">
        <v>4173</v>
      </c>
      <c r="B6" s="279" t="s">
        <v>1634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</row>
    <row r="7" spans="1:13" ht="13.8" thickBot="1">
      <c r="A7" s="279" t="s">
        <v>4174</v>
      </c>
      <c r="B7" s="279" t="s">
        <v>4175</v>
      </c>
      <c r="C7" s="279"/>
      <c r="D7" s="1681" t="s">
        <v>3914</v>
      </c>
      <c r="E7" s="1681"/>
      <c r="F7" s="1681"/>
      <c r="G7" s="1681"/>
      <c r="H7" s="1681"/>
      <c r="I7" s="1681"/>
      <c r="J7" s="1681"/>
      <c r="K7" s="1681"/>
      <c r="L7" s="1681"/>
      <c r="M7" s="1681"/>
    </row>
    <row r="8" spans="1:13">
      <c r="A8" s="279" t="s">
        <v>4176</v>
      </c>
      <c r="B8" s="279" t="s">
        <v>4177</v>
      </c>
      <c r="C8" s="279"/>
      <c r="D8" s="270"/>
      <c r="E8" s="270"/>
      <c r="F8" s="270"/>
      <c r="G8" s="270"/>
      <c r="H8" s="270"/>
      <c r="I8" s="270"/>
      <c r="J8" s="270"/>
      <c r="K8" s="270"/>
      <c r="L8" s="270"/>
      <c r="M8" s="270"/>
    </row>
    <row r="9" spans="1:13" ht="33" customHeight="1" thickBot="1">
      <c r="A9" s="403"/>
      <c r="B9" s="403"/>
      <c r="C9" s="403" t="s">
        <v>3</v>
      </c>
      <c r="D9" s="403" t="s">
        <v>1477</v>
      </c>
      <c r="E9" s="403" t="s">
        <v>1476</v>
      </c>
      <c r="F9" s="403" t="s">
        <v>1475</v>
      </c>
      <c r="G9" s="403" t="s">
        <v>1474</v>
      </c>
      <c r="H9" s="403" t="s">
        <v>1473</v>
      </c>
      <c r="I9" s="403" t="s">
        <v>1472</v>
      </c>
      <c r="J9" s="403" t="s">
        <v>1471</v>
      </c>
      <c r="K9" s="403" t="s">
        <v>1470</v>
      </c>
      <c r="L9" s="403" t="s">
        <v>1469</v>
      </c>
      <c r="M9" s="403" t="s">
        <v>1535</v>
      </c>
    </row>
    <row r="10" spans="1:13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</row>
    <row r="11" spans="1:13">
      <c r="A11" s="481" t="s">
        <v>1620</v>
      </c>
      <c r="B11" s="298" t="s">
        <v>1633</v>
      </c>
      <c r="C11" s="430">
        <v>242005</v>
      </c>
      <c r="D11" s="430">
        <v>902</v>
      </c>
      <c r="E11" s="430">
        <v>31506</v>
      </c>
      <c r="F11" s="430">
        <v>56898</v>
      </c>
      <c r="G11" s="430">
        <v>58140</v>
      </c>
      <c r="H11" s="430">
        <v>53625</v>
      </c>
      <c r="I11" s="430">
        <v>31614</v>
      </c>
      <c r="J11" s="430">
        <v>8814</v>
      </c>
      <c r="K11" s="430">
        <v>448</v>
      </c>
      <c r="L11" s="430">
        <v>12</v>
      </c>
      <c r="M11" s="430">
        <v>46</v>
      </c>
    </row>
    <row r="12" spans="1:13">
      <c r="A12" s="303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</row>
    <row r="13" spans="1:13">
      <c r="A13" s="482" t="s">
        <v>1620</v>
      </c>
      <c r="B13" s="293" t="s">
        <v>1509</v>
      </c>
      <c r="C13" s="404">
        <v>110487</v>
      </c>
      <c r="D13" s="404">
        <v>1</v>
      </c>
      <c r="E13" s="404">
        <v>1802</v>
      </c>
      <c r="F13" s="404">
        <v>18007</v>
      </c>
      <c r="G13" s="404">
        <v>31324</v>
      </c>
      <c r="H13" s="404">
        <v>34267</v>
      </c>
      <c r="I13" s="404">
        <v>19880</v>
      </c>
      <c r="J13" s="404">
        <v>4952</v>
      </c>
      <c r="K13" s="404">
        <v>245</v>
      </c>
      <c r="L13" s="404">
        <v>5</v>
      </c>
      <c r="M13" s="404">
        <v>4</v>
      </c>
    </row>
    <row r="14" spans="1:13">
      <c r="A14" s="483" t="s">
        <v>182</v>
      </c>
      <c r="B14" s="294" t="s">
        <v>1632</v>
      </c>
      <c r="C14" s="405">
        <v>419</v>
      </c>
      <c r="D14" s="405">
        <v>0</v>
      </c>
      <c r="E14" s="405">
        <v>1</v>
      </c>
      <c r="F14" s="405">
        <v>102</v>
      </c>
      <c r="G14" s="405">
        <v>119</v>
      </c>
      <c r="H14" s="405">
        <v>122</v>
      </c>
      <c r="I14" s="405">
        <v>69</v>
      </c>
      <c r="J14" s="405">
        <v>6</v>
      </c>
      <c r="K14" s="405">
        <v>0</v>
      </c>
      <c r="L14" s="405">
        <v>0</v>
      </c>
      <c r="M14" s="405">
        <v>0</v>
      </c>
    </row>
    <row r="15" spans="1:13">
      <c r="A15" s="483" t="s">
        <v>3838</v>
      </c>
      <c r="B15" s="294" t="s">
        <v>1631</v>
      </c>
      <c r="C15" s="405">
        <v>1137</v>
      </c>
      <c r="D15" s="405">
        <v>0</v>
      </c>
      <c r="E15" s="405">
        <v>0</v>
      </c>
      <c r="F15" s="405">
        <v>52</v>
      </c>
      <c r="G15" s="405">
        <v>225</v>
      </c>
      <c r="H15" s="405">
        <v>432</v>
      </c>
      <c r="I15" s="405">
        <v>342</v>
      </c>
      <c r="J15" s="405">
        <v>83</v>
      </c>
      <c r="K15" s="405">
        <v>3</v>
      </c>
      <c r="L15" s="405">
        <v>0</v>
      </c>
      <c r="M15" s="405">
        <v>0</v>
      </c>
    </row>
    <row r="16" spans="1:13">
      <c r="A16" s="483" t="s">
        <v>3828</v>
      </c>
      <c r="B16" s="294" t="s">
        <v>4178</v>
      </c>
      <c r="C16" s="405">
        <v>34702</v>
      </c>
      <c r="D16" s="405">
        <v>0</v>
      </c>
      <c r="E16" s="405">
        <v>1</v>
      </c>
      <c r="F16" s="405">
        <v>1043</v>
      </c>
      <c r="G16" s="405">
        <v>8910</v>
      </c>
      <c r="H16" s="405">
        <v>14815</v>
      </c>
      <c r="I16" s="405">
        <v>8276</v>
      </c>
      <c r="J16" s="405">
        <v>1591</v>
      </c>
      <c r="K16" s="405">
        <v>62</v>
      </c>
      <c r="L16" s="405">
        <v>4</v>
      </c>
      <c r="M16" s="405">
        <v>0</v>
      </c>
    </row>
    <row r="17" spans="1:13">
      <c r="A17" s="483" t="s">
        <v>3826</v>
      </c>
      <c r="B17" s="294" t="s">
        <v>4179</v>
      </c>
      <c r="C17" s="405">
        <v>11834</v>
      </c>
      <c r="D17" s="405">
        <v>0</v>
      </c>
      <c r="E17" s="405">
        <v>39</v>
      </c>
      <c r="F17" s="405">
        <v>1921</v>
      </c>
      <c r="G17" s="405">
        <v>4043</v>
      </c>
      <c r="H17" s="405">
        <v>3485</v>
      </c>
      <c r="I17" s="405">
        <v>1857</v>
      </c>
      <c r="J17" s="405">
        <v>468</v>
      </c>
      <c r="K17" s="405">
        <v>21</v>
      </c>
      <c r="L17" s="405">
        <v>0</v>
      </c>
      <c r="M17" s="405">
        <v>0</v>
      </c>
    </row>
    <row r="18" spans="1:13">
      <c r="A18" s="483" t="s">
        <v>3824</v>
      </c>
      <c r="B18" s="294" t="s">
        <v>1628</v>
      </c>
      <c r="C18" s="405">
        <v>27258</v>
      </c>
      <c r="D18" s="405">
        <v>0</v>
      </c>
      <c r="E18" s="405">
        <v>567</v>
      </c>
      <c r="F18" s="405">
        <v>6057</v>
      </c>
      <c r="G18" s="405">
        <v>8221</v>
      </c>
      <c r="H18" s="405">
        <v>7100</v>
      </c>
      <c r="I18" s="405">
        <v>4129</v>
      </c>
      <c r="J18" s="405">
        <v>1133</v>
      </c>
      <c r="K18" s="405">
        <v>51</v>
      </c>
      <c r="L18" s="405">
        <v>0</v>
      </c>
      <c r="M18" s="405">
        <v>0</v>
      </c>
    </row>
    <row r="19" spans="1:13">
      <c r="A19" s="483" t="s">
        <v>3822</v>
      </c>
      <c r="B19" s="294" t="s">
        <v>1627</v>
      </c>
      <c r="C19" s="405">
        <v>19885</v>
      </c>
      <c r="D19" s="405">
        <v>1</v>
      </c>
      <c r="E19" s="405">
        <v>705</v>
      </c>
      <c r="F19" s="405">
        <v>5316</v>
      </c>
      <c r="G19" s="405">
        <v>5789</v>
      </c>
      <c r="H19" s="405">
        <v>4594</v>
      </c>
      <c r="I19" s="405">
        <v>2652</v>
      </c>
      <c r="J19" s="405">
        <v>787</v>
      </c>
      <c r="K19" s="405">
        <v>40</v>
      </c>
      <c r="L19" s="405">
        <v>1</v>
      </c>
      <c r="M19" s="405">
        <v>0</v>
      </c>
    </row>
    <row r="20" spans="1:13">
      <c r="A20" s="483" t="s">
        <v>3820</v>
      </c>
      <c r="B20" s="294" t="s">
        <v>4180</v>
      </c>
      <c r="C20" s="405">
        <v>601</v>
      </c>
      <c r="D20" s="405">
        <v>0</v>
      </c>
      <c r="E20" s="405">
        <v>17</v>
      </c>
      <c r="F20" s="405">
        <v>144</v>
      </c>
      <c r="G20" s="405">
        <v>163</v>
      </c>
      <c r="H20" s="405">
        <v>141</v>
      </c>
      <c r="I20" s="405">
        <v>96</v>
      </c>
      <c r="J20" s="405">
        <v>39</v>
      </c>
      <c r="K20" s="405">
        <v>1</v>
      </c>
      <c r="L20" s="405">
        <v>0</v>
      </c>
      <c r="M20" s="405">
        <v>0</v>
      </c>
    </row>
    <row r="21" spans="1:13">
      <c r="A21" s="483" t="s">
        <v>3834</v>
      </c>
      <c r="B21" s="294" t="s">
        <v>1625</v>
      </c>
      <c r="C21" s="405">
        <v>5739</v>
      </c>
      <c r="D21" s="405">
        <v>0</v>
      </c>
      <c r="E21" s="405">
        <v>239</v>
      </c>
      <c r="F21" s="405">
        <v>1585</v>
      </c>
      <c r="G21" s="405">
        <v>1597</v>
      </c>
      <c r="H21" s="405">
        <v>1278</v>
      </c>
      <c r="I21" s="405">
        <v>771</v>
      </c>
      <c r="J21" s="405">
        <v>253</v>
      </c>
      <c r="K21" s="405">
        <v>16</v>
      </c>
      <c r="L21" s="405">
        <v>0</v>
      </c>
      <c r="M21" s="405">
        <v>0</v>
      </c>
    </row>
    <row r="22" spans="1:13">
      <c r="A22" s="483" t="s">
        <v>3818</v>
      </c>
      <c r="B22" s="294" t="s">
        <v>1624</v>
      </c>
      <c r="C22" s="405">
        <v>1010</v>
      </c>
      <c r="D22" s="405">
        <v>0</v>
      </c>
      <c r="E22" s="405">
        <v>25</v>
      </c>
      <c r="F22" s="405">
        <v>264</v>
      </c>
      <c r="G22" s="405">
        <v>285</v>
      </c>
      <c r="H22" s="405">
        <v>241</v>
      </c>
      <c r="I22" s="405">
        <v>148</v>
      </c>
      <c r="J22" s="405">
        <v>44</v>
      </c>
      <c r="K22" s="405">
        <v>3</v>
      </c>
      <c r="L22" s="405">
        <v>0</v>
      </c>
      <c r="M22" s="405">
        <v>0</v>
      </c>
    </row>
    <row r="23" spans="1:13">
      <c r="A23" s="483" t="s">
        <v>3831</v>
      </c>
      <c r="B23" s="294" t="s">
        <v>1623</v>
      </c>
      <c r="C23" s="405">
        <v>7526</v>
      </c>
      <c r="D23" s="405">
        <v>0</v>
      </c>
      <c r="E23" s="405">
        <v>188</v>
      </c>
      <c r="F23" s="405">
        <v>1412</v>
      </c>
      <c r="G23" s="405">
        <v>1865</v>
      </c>
      <c r="H23" s="405">
        <v>1985</v>
      </c>
      <c r="I23" s="405">
        <v>1493</v>
      </c>
      <c r="J23" s="405">
        <v>538</v>
      </c>
      <c r="K23" s="405">
        <v>45</v>
      </c>
      <c r="L23" s="405">
        <v>0</v>
      </c>
      <c r="M23" s="405">
        <v>0</v>
      </c>
    </row>
    <row r="24" spans="1:13">
      <c r="A24" s="483" t="s">
        <v>1622</v>
      </c>
      <c r="B24" s="294" t="s">
        <v>1621</v>
      </c>
      <c r="C24" s="405">
        <v>376</v>
      </c>
      <c r="D24" s="405">
        <v>0</v>
      </c>
      <c r="E24" s="405">
        <v>20</v>
      </c>
      <c r="F24" s="405">
        <v>111</v>
      </c>
      <c r="G24" s="405">
        <v>107</v>
      </c>
      <c r="H24" s="405">
        <v>74</v>
      </c>
      <c r="I24" s="405">
        <v>47</v>
      </c>
      <c r="J24" s="405">
        <v>10</v>
      </c>
      <c r="K24" s="405">
        <v>3</v>
      </c>
      <c r="L24" s="405">
        <v>0</v>
      </c>
      <c r="M24" s="405">
        <v>4</v>
      </c>
    </row>
    <row r="25" spans="1:13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</row>
    <row r="26" spans="1:13">
      <c r="A26" s="482" t="s">
        <v>1620</v>
      </c>
      <c r="B26" s="293" t="s">
        <v>1508</v>
      </c>
      <c r="C26" s="404">
        <v>130808</v>
      </c>
      <c r="D26" s="404">
        <v>890</v>
      </c>
      <c r="E26" s="404">
        <v>29624</v>
      </c>
      <c r="F26" s="404">
        <v>38772</v>
      </c>
      <c r="G26" s="404">
        <v>26656</v>
      </c>
      <c r="H26" s="404">
        <v>19198</v>
      </c>
      <c r="I26" s="404">
        <v>11630</v>
      </c>
      <c r="J26" s="404">
        <v>3811</v>
      </c>
      <c r="K26" s="404">
        <v>197</v>
      </c>
      <c r="L26" s="404">
        <v>5</v>
      </c>
      <c r="M26" s="404">
        <v>25</v>
      </c>
    </row>
    <row r="27" spans="1:13">
      <c r="A27" s="483" t="s">
        <v>3828</v>
      </c>
      <c r="B27" s="294" t="s">
        <v>1619</v>
      </c>
      <c r="C27" s="405">
        <v>106695</v>
      </c>
      <c r="D27" s="405">
        <v>203</v>
      </c>
      <c r="E27" s="405">
        <v>17032</v>
      </c>
      <c r="F27" s="405">
        <v>30355</v>
      </c>
      <c r="G27" s="405">
        <v>24342</v>
      </c>
      <c r="H27" s="405">
        <v>19135</v>
      </c>
      <c r="I27" s="405">
        <v>11603</v>
      </c>
      <c r="J27" s="405">
        <v>3799</v>
      </c>
      <c r="K27" s="405">
        <v>196</v>
      </c>
      <c r="L27" s="405">
        <v>5</v>
      </c>
      <c r="M27" s="405">
        <v>25</v>
      </c>
    </row>
    <row r="28" spans="1:13">
      <c r="A28" s="483" t="s">
        <v>3826</v>
      </c>
      <c r="B28" s="294" t="s">
        <v>1618</v>
      </c>
      <c r="C28" s="405">
        <v>23963</v>
      </c>
      <c r="D28" s="405">
        <v>685</v>
      </c>
      <c r="E28" s="405">
        <v>12576</v>
      </c>
      <c r="F28" s="405">
        <v>8396</v>
      </c>
      <c r="G28" s="405">
        <v>2282</v>
      </c>
      <c r="H28" s="405">
        <v>21</v>
      </c>
      <c r="I28" s="405">
        <v>2</v>
      </c>
      <c r="J28" s="405">
        <v>1</v>
      </c>
      <c r="K28" s="405">
        <v>0</v>
      </c>
      <c r="L28" s="405">
        <v>0</v>
      </c>
      <c r="M28" s="405">
        <v>0</v>
      </c>
    </row>
    <row r="29" spans="1:13">
      <c r="A29" s="483" t="s">
        <v>3824</v>
      </c>
      <c r="B29" s="294" t="s">
        <v>1617</v>
      </c>
      <c r="C29" s="405">
        <v>1</v>
      </c>
      <c r="D29" s="405">
        <v>0</v>
      </c>
      <c r="E29" s="405">
        <v>0</v>
      </c>
      <c r="F29" s="405">
        <v>0</v>
      </c>
      <c r="G29" s="405">
        <v>0</v>
      </c>
      <c r="H29" s="405">
        <v>1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</row>
    <row r="30" spans="1:13">
      <c r="A30" s="483" t="s">
        <v>3822</v>
      </c>
      <c r="B30" s="294" t="s">
        <v>1616</v>
      </c>
      <c r="C30" s="405">
        <v>105</v>
      </c>
      <c r="D30" s="405">
        <v>1</v>
      </c>
      <c r="E30" s="405">
        <v>1</v>
      </c>
      <c r="F30" s="405">
        <v>10</v>
      </c>
      <c r="G30" s="405">
        <v>29</v>
      </c>
      <c r="H30" s="405">
        <v>33</v>
      </c>
      <c r="I30" s="405">
        <v>20</v>
      </c>
      <c r="J30" s="405">
        <v>10</v>
      </c>
      <c r="K30" s="405">
        <v>1</v>
      </c>
      <c r="L30" s="405">
        <v>0</v>
      </c>
      <c r="M30" s="405">
        <v>0</v>
      </c>
    </row>
    <row r="31" spans="1:13">
      <c r="A31" s="483" t="s">
        <v>3820</v>
      </c>
      <c r="B31" s="294" t="s">
        <v>1615</v>
      </c>
      <c r="C31" s="405">
        <v>7</v>
      </c>
      <c r="D31" s="405">
        <v>0</v>
      </c>
      <c r="E31" s="405">
        <v>0</v>
      </c>
      <c r="F31" s="405">
        <v>1</v>
      </c>
      <c r="G31" s="405">
        <v>1</v>
      </c>
      <c r="H31" s="405">
        <v>3</v>
      </c>
      <c r="I31" s="405">
        <v>2</v>
      </c>
      <c r="J31" s="405">
        <v>0</v>
      </c>
      <c r="K31" s="405">
        <v>0</v>
      </c>
      <c r="L31" s="405">
        <v>0</v>
      </c>
      <c r="M31" s="405">
        <v>0</v>
      </c>
    </row>
    <row r="32" spans="1:13">
      <c r="A32" s="483" t="s">
        <v>3818</v>
      </c>
      <c r="B32" s="294" t="s">
        <v>1614</v>
      </c>
      <c r="C32" s="405">
        <v>37</v>
      </c>
      <c r="D32" s="405">
        <v>1</v>
      </c>
      <c r="E32" s="405">
        <v>15</v>
      </c>
      <c r="F32" s="405">
        <v>10</v>
      </c>
      <c r="G32" s="405">
        <v>2</v>
      </c>
      <c r="H32" s="405">
        <v>5</v>
      </c>
      <c r="I32" s="405">
        <v>3</v>
      </c>
      <c r="J32" s="405">
        <v>1</v>
      </c>
      <c r="K32" s="405">
        <v>0</v>
      </c>
      <c r="L32" s="405">
        <v>0</v>
      </c>
      <c r="M32" s="405">
        <v>0</v>
      </c>
    </row>
    <row r="33" spans="1:13">
      <c r="A33" s="303"/>
      <c r="B33" s="303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</row>
    <row r="34" spans="1:13">
      <c r="A34" s="482" t="s">
        <v>1622</v>
      </c>
      <c r="B34" s="293" t="s">
        <v>4181</v>
      </c>
      <c r="C34" s="404">
        <v>710</v>
      </c>
      <c r="D34" s="404">
        <v>11</v>
      </c>
      <c r="E34" s="404">
        <v>80</v>
      </c>
      <c r="F34" s="404">
        <v>119</v>
      </c>
      <c r="G34" s="404">
        <v>160</v>
      </c>
      <c r="H34" s="404">
        <v>160</v>
      </c>
      <c r="I34" s="404">
        <v>104</v>
      </c>
      <c r="J34" s="404">
        <v>51</v>
      </c>
      <c r="K34" s="404">
        <v>6</v>
      </c>
      <c r="L34" s="404">
        <v>2</v>
      </c>
      <c r="M34" s="404">
        <v>17</v>
      </c>
    </row>
    <row r="35" spans="1:13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</row>
    <row r="36" spans="1:13">
      <c r="A36" s="484" t="s">
        <v>4082</v>
      </c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</sheetData>
  <mergeCells count="4">
    <mergeCell ref="B2:M2"/>
    <mergeCell ref="B3:M3"/>
    <mergeCell ref="C5:M5"/>
    <mergeCell ref="D7:M7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67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40">
    <outlinePr summaryBelow="0" summaryRight="0"/>
  </sheetPr>
  <dimension ref="A1:J43"/>
  <sheetViews>
    <sheetView showGridLines="0" showRowColHeaders="0" view="pageBreakPreview" zoomScaleSheetLayoutView="100" workbookViewId="0">
      <selection activeCell="L12" sqref="L12"/>
    </sheetView>
  </sheetViews>
  <sheetFormatPr baseColWidth="10" defaultColWidth="8.88671875" defaultRowHeight="13.2"/>
  <cols>
    <col min="1" max="1" width="18.6640625" style="35" bestFit="1" customWidth="1"/>
    <col min="2" max="3" width="5.6640625" style="35" bestFit="1" customWidth="1"/>
    <col min="4" max="4" width="12.109375" style="35" bestFit="1" customWidth="1"/>
    <col min="5" max="5" width="9" style="35" bestFit="1" customWidth="1"/>
    <col min="6" max="6" width="6.6640625" style="35" bestFit="1" customWidth="1"/>
    <col min="7" max="7" width="10.88671875" style="35" bestFit="1" customWidth="1"/>
    <col min="8" max="8" width="8.33203125" style="35" bestFit="1" customWidth="1"/>
    <col min="9" max="9" width="7.6640625" style="35" bestFit="1" customWidth="1"/>
    <col min="10" max="10" width="13.33203125" style="35" customWidth="1"/>
    <col min="11" max="256" width="8.88671875" style="35"/>
    <col min="257" max="257" width="18.6640625" style="35" bestFit="1" customWidth="1"/>
    <col min="258" max="259" width="5.6640625" style="35" bestFit="1" customWidth="1"/>
    <col min="260" max="260" width="12.109375" style="35" bestFit="1" customWidth="1"/>
    <col min="261" max="261" width="9" style="35" bestFit="1" customWidth="1"/>
    <col min="262" max="262" width="6.6640625" style="35" bestFit="1" customWidth="1"/>
    <col min="263" max="263" width="10.88671875" style="35" bestFit="1" customWidth="1"/>
    <col min="264" max="264" width="8.33203125" style="35" bestFit="1" customWidth="1"/>
    <col min="265" max="265" width="7.6640625" style="35" bestFit="1" customWidth="1"/>
    <col min="266" max="266" width="13.33203125" style="35" customWidth="1"/>
    <col min="267" max="512" width="8.88671875" style="35"/>
    <col min="513" max="513" width="18.6640625" style="35" bestFit="1" customWidth="1"/>
    <col min="514" max="515" width="5.6640625" style="35" bestFit="1" customWidth="1"/>
    <col min="516" max="516" width="12.109375" style="35" bestFit="1" customWidth="1"/>
    <col min="517" max="517" width="9" style="35" bestFit="1" customWidth="1"/>
    <col min="518" max="518" width="6.6640625" style="35" bestFit="1" customWidth="1"/>
    <col min="519" max="519" width="10.88671875" style="35" bestFit="1" customWidth="1"/>
    <col min="520" max="520" width="8.33203125" style="35" bestFit="1" customWidth="1"/>
    <col min="521" max="521" width="7.6640625" style="35" bestFit="1" customWidth="1"/>
    <col min="522" max="522" width="13.33203125" style="35" customWidth="1"/>
    <col min="523" max="768" width="8.88671875" style="35"/>
    <col min="769" max="769" width="18.6640625" style="35" bestFit="1" customWidth="1"/>
    <col min="770" max="771" width="5.6640625" style="35" bestFit="1" customWidth="1"/>
    <col min="772" max="772" width="12.109375" style="35" bestFit="1" customWidth="1"/>
    <col min="773" max="773" width="9" style="35" bestFit="1" customWidth="1"/>
    <col min="774" max="774" width="6.6640625" style="35" bestFit="1" customWidth="1"/>
    <col min="775" max="775" width="10.88671875" style="35" bestFit="1" customWidth="1"/>
    <col min="776" max="776" width="8.33203125" style="35" bestFit="1" customWidth="1"/>
    <col min="777" max="777" width="7.6640625" style="35" bestFit="1" customWidth="1"/>
    <col min="778" max="778" width="13.33203125" style="35" customWidth="1"/>
    <col min="779" max="1024" width="8.88671875" style="35"/>
    <col min="1025" max="1025" width="18.6640625" style="35" bestFit="1" customWidth="1"/>
    <col min="1026" max="1027" width="5.6640625" style="35" bestFit="1" customWidth="1"/>
    <col min="1028" max="1028" width="12.109375" style="35" bestFit="1" customWidth="1"/>
    <col min="1029" max="1029" width="9" style="35" bestFit="1" customWidth="1"/>
    <col min="1030" max="1030" width="6.6640625" style="35" bestFit="1" customWidth="1"/>
    <col min="1031" max="1031" width="10.88671875" style="35" bestFit="1" customWidth="1"/>
    <col min="1032" max="1032" width="8.33203125" style="35" bestFit="1" customWidth="1"/>
    <col min="1033" max="1033" width="7.6640625" style="35" bestFit="1" customWidth="1"/>
    <col min="1034" max="1034" width="13.33203125" style="35" customWidth="1"/>
    <col min="1035" max="1280" width="8.88671875" style="35"/>
    <col min="1281" max="1281" width="18.6640625" style="35" bestFit="1" customWidth="1"/>
    <col min="1282" max="1283" width="5.6640625" style="35" bestFit="1" customWidth="1"/>
    <col min="1284" max="1284" width="12.109375" style="35" bestFit="1" customWidth="1"/>
    <col min="1285" max="1285" width="9" style="35" bestFit="1" customWidth="1"/>
    <col min="1286" max="1286" width="6.6640625" style="35" bestFit="1" customWidth="1"/>
    <col min="1287" max="1287" width="10.88671875" style="35" bestFit="1" customWidth="1"/>
    <col min="1288" max="1288" width="8.33203125" style="35" bestFit="1" customWidth="1"/>
    <col min="1289" max="1289" width="7.6640625" style="35" bestFit="1" customWidth="1"/>
    <col min="1290" max="1290" width="13.33203125" style="35" customWidth="1"/>
    <col min="1291" max="1536" width="8.88671875" style="35"/>
    <col min="1537" max="1537" width="18.6640625" style="35" bestFit="1" customWidth="1"/>
    <col min="1538" max="1539" width="5.6640625" style="35" bestFit="1" customWidth="1"/>
    <col min="1540" max="1540" width="12.109375" style="35" bestFit="1" customWidth="1"/>
    <col min="1541" max="1541" width="9" style="35" bestFit="1" customWidth="1"/>
    <col min="1542" max="1542" width="6.6640625" style="35" bestFit="1" customWidth="1"/>
    <col min="1543" max="1543" width="10.88671875" style="35" bestFit="1" customWidth="1"/>
    <col min="1544" max="1544" width="8.33203125" style="35" bestFit="1" customWidth="1"/>
    <col min="1545" max="1545" width="7.6640625" style="35" bestFit="1" customWidth="1"/>
    <col min="1546" max="1546" width="13.33203125" style="35" customWidth="1"/>
    <col min="1547" max="1792" width="8.88671875" style="35"/>
    <col min="1793" max="1793" width="18.6640625" style="35" bestFit="1" customWidth="1"/>
    <col min="1794" max="1795" width="5.6640625" style="35" bestFit="1" customWidth="1"/>
    <col min="1796" max="1796" width="12.109375" style="35" bestFit="1" customWidth="1"/>
    <col min="1797" max="1797" width="9" style="35" bestFit="1" customWidth="1"/>
    <col min="1798" max="1798" width="6.6640625" style="35" bestFit="1" customWidth="1"/>
    <col min="1799" max="1799" width="10.88671875" style="35" bestFit="1" customWidth="1"/>
    <col min="1800" max="1800" width="8.33203125" style="35" bestFit="1" customWidth="1"/>
    <col min="1801" max="1801" width="7.6640625" style="35" bestFit="1" customWidth="1"/>
    <col min="1802" max="1802" width="13.33203125" style="35" customWidth="1"/>
    <col min="1803" max="2048" width="8.88671875" style="35"/>
    <col min="2049" max="2049" width="18.6640625" style="35" bestFit="1" customWidth="1"/>
    <col min="2050" max="2051" width="5.6640625" style="35" bestFit="1" customWidth="1"/>
    <col min="2052" max="2052" width="12.109375" style="35" bestFit="1" customWidth="1"/>
    <col min="2053" max="2053" width="9" style="35" bestFit="1" customWidth="1"/>
    <col min="2054" max="2054" width="6.6640625" style="35" bestFit="1" customWidth="1"/>
    <col min="2055" max="2055" width="10.88671875" style="35" bestFit="1" customWidth="1"/>
    <col min="2056" max="2056" width="8.33203125" style="35" bestFit="1" customWidth="1"/>
    <col min="2057" max="2057" width="7.6640625" style="35" bestFit="1" customWidth="1"/>
    <col min="2058" max="2058" width="13.33203125" style="35" customWidth="1"/>
    <col min="2059" max="2304" width="8.88671875" style="35"/>
    <col min="2305" max="2305" width="18.6640625" style="35" bestFit="1" customWidth="1"/>
    <col min="2306" max="2307" width="5.6640625" style="35" bestFit="1" customWidth="1"/>
    <col min="2308" max="2308" width="12.109375" style="35" bestFit="1" customWidth="1"/>
    <col min="2309" max="2309" width="9" style="35" bestFit="1" customWidth="1"/>
    <col min="2310" max="2310" width="6.6640625" style="35" bestFit="1" customWidth="1"/>
    <col min="2311" max="2311" width="10.88671875" style="35" bestFit="1" customWidth="1"/>
    <col min="2312" max="2312" width="8.33203125" style="35" bestFit="1" customWidth="1"/>
    <col min="2313" max="2313" width="7.6640625" style="35" bestFit="1" customWidth="1"/>
    <col min="2314" max="2314" width="13.33203125" style="35" customWidth="1"/>
    <col min="2315" max="2560" width="8.88671875" style="35"/>
    <col min="2561" max="2561" width="18.6640625" style="35" bestFit="1" customWidth="1"/>
    <col min="2562" max="2563" width="5.6640625" style="35" bestFit="1" customWidth="1"/>
    <col min="2564" max="2564" width="12.109375" style="35" bestFit="1" customWidth="1"/>
    <col min="2565" max="2565" width="9" style="35" bestFit="1" customWidth="1"/>
    <col min="2566" max="2566" width="6.6640625" style="35" bestFit="1" customWidth="1"/>
    <col min="2567" max="2567" width="10.88671875" style="35" bestFit="1" customWidth="1"/>
    <col min="2568" max="2568" width="8.33203125" style="35" bestFit="1" customWidth="1"/>
    <col min="2569" max="2569" width="7.6640625" style="35" bestFit="1" customWidth="1"/>
    <col min="2570" max="2570" width="13.33203125" style="35" customWidth="1"/>
    <col min="2571" max="2816" width="8.88671875" style="35"/>
    <col min="2817" max="2817" width="18.6640625" style="35" bestFit="1" customWidth="1"/>
    <col min="2818" max="2819" width="5.6640625" style="35" bestFit="1" customWidth="1"/>
    <col min="2820" max="2820" width="12.109375" style="35" bestFit="1" customWidth="1"/>
    <col min="2821" max="2821" width="9" style="35" bestFit="1" customWidth="1"/>
    <col min="2822" max="2822" width="6.6640625" style="35" bestFit="1" customWidth="1"/>
    <col min="2823" max="2823" width="10.88671875" style="35" bestFit="1" customWidth="1"/>
    <col min="2824" max="2824" width="8.33203125" style="35" bestFit="1" customWidth="1"/>
    <col min="2825" max="2825" width="7.6640625" style="35" bestFit="1" customWidth="1"/>
    <col min="2826" max="2826" width="13.33203125" style="35" customWidth="1"/>
    <col min="2827" max="3072" width="8.88671875" style="35"/>
    <col min="3073" max="3073" width="18.6640625" style="35" bestFit="1" customWidth="1"/>
    <col min="3074" max="3075" width="5.6640625" style="35" bestFit="1" customWidth="1"/>
    <col min="3076" max="3076" width="12.109375" style="35" bestFit="1" customWidth="1"/>
    <col min="3077" max="3077" width="9" style="35" bestFit="1" customWidth="1"/>
    <col min="3078" max="3078" width="6.6640625" style="35" bestFit="1" customWidth="1"/>
    <col min="3079" max="3079" width="10.88671875" style="35" bestFit="1" customWidth="1"/>
    <col min="3080" max="3080" width="8.33203125" style="35" bestFit="1" customWidth="1"/>
    <col min="3081" max="3081" width="7.6640625" style="35" bestFit="1" customWidth="1"/>
    <col min="3082" max="3082" width="13.33203125" style="35" customWidth="1"/>
    <col min="3083" max="3328" width="8.88671875" style="35"/>
    <col min="3329" max="3329" width="18.6640625" style="35" bestFit="1" customWidth="1"/>
    <col min="3330" max="3331" width="5.6640625" style="35" bestFit="1" customWidth="1"/>
    <col min="3332" max="3332" width="12.109375" style="35" bestFit="1" customWidth="1"/>
    <col min="3333" max="3333" width="9" style="35" bestFit="1" customWidth="1"/>
    <col min="3334" max="3334" width="6.6640625" style="35" bestFit="1" customWidth="1"/>
    <col min="3335" max="3335" width="10.88671875" style="35" bestFit="1" customWidth="1"/>
    <col min="3336" max="3336" width="8.33203125" style="35" bestFit="1" customWidth="1"/>
    <col min="3337" max="3337" width="7.6640625" style="35" bestFit="1" customWidth="1"/>
    <col min="3338" max="3338" width="13.33203125" style="35" customWidth="1"/>
    <col min="3339" max="3584" width="8.88671875" style="35"/>
    <col min="3585" max="3585" width="18.6640625" style="35" bestFit="1" customWidth="1"/>
    <col min="3586" max="3587" width="5.6640625" style="35" bestFit="1" customWidth="1"/>
    <col min="3588" max="3588" width="12.109375" style="35" bestFit="1" customWidth="1"/>
    <col min="3589" max="3589" width="9" style="35" bestFit="1" customWidth="1"/>
    <col min="3590" max="3590" width="6.6640625" style="35" bestFit="1" customWidth="1"/>
    <col min="3591" max="3591" width="10.88671875" style="35" bestFit="1" customWidth="1"/>
    <col min="3592" max="3592" width="8.33203125" style="35" bestFit="1" customWidth="1"/>
    <col min="3593" max="3593" width="7.6640625" style="35" bestFit="1" customWidth="1"/>
    <col min="3594" max="3594" width="13.33203125" style="35" customWidth="1"/>
    <col min="3595" max="3840" width="8.88671875" style="35"/>
    <col min="3841" max="3841" width="18.6640625" style="35" bestFit="1" customWidth="1"/>
    <col min="3842" max="3843" width="5.6640625" style="35" bestFit="1" customWidth="1"/>
    <col min="3844" max="3844" width="12.109375" style="35" bestFit="1" customWidth="1"/>
    <col min="3845" max="3845" width="9" style="35" bestFit="1" customWidth="1"/>
    <col min="3846" max="3846" width="6.6640625" style="35" bestFit="1" customWidth="1"/>
    <col min="3847" max="3847" width="10.88671875" style="35" bestFit="1" customWidth="1"/>
    <col min="3848" max="3848" width="8.33203125" style="35" bestFit="1" customWidth="1"/>
    <col min="3849" max="3849" width="7.6640625" style="35" bestFit="1" customWidth="1"/>
    <col min="3850" max="3850" width="13.33203125" style="35" customWidth="1"/>
    <col min="3851" max="4096" width="8.88671875" style="35"/>
    <col min="4097" max="4097" width="18.6640625" style="35" bestFit="1" customWidth="1"/>
    <col min="4098" max="4099" width="5.6640625" style="35" bestFit="1" customWidth="1"/>
    <col min="4100" max="4100" width="12.109375" style="35" bestFit="1" customWidth="1"/>
    <col min="4101" max="4101" width="9" style="35" bestFit="1" customWidth="1"/>
    <col min="4102" max="4102" width="6.6640625" style="35" bestFit="1" customWidth="1"/>
    <col min="4103" max="4103" width="10.88671875" style="35" bestFit="1" customWidth="1"/>
    <col min="4104" max="4104" width="8.33203125" style="35" bestFit="1" customWidth="1"/>
    <col min="4105" max="4105" width="7.6640625" style="35" bestFit="1" customWidth="1"/>
    <col min="4106" max="4106" width="13.33203125" style="35" customWidth="1"/>
    <col min="4107" max="4352" width="8.88671875" style="35"/>
    <col min="4353" max="4353" width="18.6640625" style="35" bestFit="1" customWidth="1"/>
    <col min="4354" max="4355" width="5.6640625" style="35" bestFit="1" customWidth="1"/>
    <col min="4356" max="4356" width="12.109375" style="35" bestFit="1" customWidth="1"/>
    <col min="4357" max="4357" width="9" style="35" bestFit="1" customWidth="1"/>
    <col min="4358" max="4358" width="6.6640625" style="35" bestFit="1" customWidth="1"/>
    <col min="4359" max="4359" width="10.88671875" style="35" bestFit="1" customWidth="1"/>
    <col min="4360" max="4360" width="8.33203125" style="35" bestFit="1" customWidth="1"/>
    <col min="4361" max="4361" width="7.6640625" style="35" bestFit="1" customWidth="1"/>
    <col min="4362" max="4362" width="13.33203125" style="35" customWidth="1"/>
    <col min="4363" max="4608" width="8.88671875" style="35"/>
    <col min="4609" max="4609" width="18.6640625" style="35" bestFit="1" customWidth="1"/>
    <col min="4610" max="4611" width="5.6640625" style="35" bestFit="1" customWidth="1"/>
    <col min="4612" max="4612" width="12.109375" style="35" bestFit="1" customWidth="1"/>
    <col min="4613" max="4613" width="9" style="35" bestFit="1" customWidth="1"/>
    <col min="4614" max="4614" width="6.6640625" style="35" bestFit="1" customWidth="1"/>
    <col min="4615" max="4615" width="10.88671875" style="35" bestFit="1" customWidth="1"/>
    <col min="4616" max="4616" width="8.33203125" style="35" bestFit="1" customWidth="1"/>
    <col min="4617" max="4617" width="7.6640625" style="35" bestFit="1" customWidth="1"/>
    <col min="4618" max="4618" width="13.33203125" style="35" customWidth="1"/>
    <col min="4619" max="4864" width="8.88671875" style="35"/>
    <col min="4865" max="4865" width="18.6640625" style="35" bestFit="1" customWidth="1"/>
    <col min="4866" max="4867" width="5.6640625" style="35" bestFit="1" customWidth="1"/>
    <col min="4868" max="4868" width="12.109375" style="35" bestFit="1" customWidth="1"/>
    <col min="4869" max="4869" width="9" style="35" bestFit="1" customWidth="1"/>
    <col min="4870" max="4870" width="6.6640625" style="35" bestFit="1" customWidth="1"/>
    <col min="4871" max="4871" width="10.88671875" style="35" bestFit="1" customWidth="1"/>
    <col min="4872" max="4872" width="8.33203125" style="35" bestFit="1" customWidth="1"/>
    <col min="4873" max="4873" width="7.6640625" style="35" bestFit="1" customWidth="1"/>
    <col min="4874" max="4874" width="13.33203125" style="35" customWidth="1"/>
    <col min="4875" max="5120" width="8.88671875" style="35"/>
    <col min="5121" max="5121" width="18.6640625" style="35" bestFit="1" customWidth="1"/>
    <col min="5122" max="5123" width="5.6640625" style="35" bestFit="1" customWidth="1"/>
    <col min="5124" max="5124" width="12.109375" style="35" bestFit="1" customWidth="1"/>
    <col min="5125" max="5125" width="9" style="35" bestFit="1" customWidth="1"/>
    <col min="5126" max="5126" width="6.6640625" style="35" bestFit="1" customWidth="1"/>
    <col min="5127" max="5127" width="10.88671875" style="35" bestFit="1" customWidth="1"/>
    <col min="5128" max="5128" width="8.33203125" style="35" bestFit="1" customWidth="1"/>
    <col min="5129" max="5129" width="7.6640625" style="35" bestFit="1" customWidth="1"/>
    <col min="5130" max="5130" width="13.33203125" style="35" customWidth="1"/>
    <col min="5131" max="5376" width="8.88671875" style="35"/>
    <col min="5377" max="5377" width="18.6640625" style="35" bestFit="1" customWidth="1"/>
    <col min="5378" max="5379" width="5.6640625" style="35" bestFit="1" customWidth="1"/>
    <col min="5380" max="5380" width="12.109375" style="35" bestFit="1" customWidth="1"/>
    <col min="5381" max="5381" width="9" style="35" bestFit="1" customWidth="1"/>
    <col min="5382" max="5382" width="6.6640625" style="35" bestFit="1" customWidth="1"/>
    <col min="5383" max="5383" width="10.88671875" style="35" bestFit="1" customWidth="1"/>
    <col min="5384" max="5384" width="8.33203125" style="35" bestFit="1" customWidth="1"/>
    <col min="5385" max="5385" width="7.6640625" style="35" bestFit="1" customWidth="1"/>
    <col min="5386" max="5386" width="13.33203125" style="35" customWidth="1"/>
    <col min="5387" max="5632" width="8.88671875" style="35"/>
    <col min="5633" max="5633" width="18.6640625" style="35" bestFit="1" customWidth="1"/>
    <col min="5634" max="5635" width="5.6640625" style="35" bestFit="1" customWidth="1"/>
    <col min="5636" max="5636" width="12.109375" style="35" bestFit="1" customWidth="1"/>
    <col min="5637" max="5637" width="9" style="35" bestFit="1" customWidth="1"/>
    <col min="5638" max="5638" width="6.6640625" style="35" bestFit="1" customWidth="1"/>
    <col min="5639" max="5639" width="10.88671875" style="35" bestFit="1" customWidth="1"/>
    <col min="5640" max="5640" width="8.33203125" style="35" bestFit="1" customWidth="1"/>
    <col min="5641" max="5641" width="7.6640625" style="35" bestFit="1" customWidth="1"/>
    <col min="5642" max="5642" width="13.33203125" style="35" customWidth="1"/>
    <col min="5643" max="5888" width="8.88671875" style="35"/>
    <col min="5889" max="5889" width="18.6640625" style="35" bestFit="1" customWidth="1"/>
    <col min="5890" max="5891" width="5.6640625" style="35" bestFit="1" customWidth="1"/>
    <col min="5892" max="5892" width="12.109375" style="35" bestFit="1" customWidth="1"/>
    <col min="5893" max="5893" width="9" style="35" bestFit="1" customWidth="1"/>
    <col min="5894" max="5894" width="6.6640625" style="35" bestFit="1" customWidth="1"/>
    <col min="5895" max="5895" width="10.88671875" style="35" bestFit="1" customWidth="1"/>
    <col min="5896" max="5896" width="8.33203125" style="35" bestFit="1" customWidth="1"/>
    <col min="5897" max="5897" width="7.6640625" style="35" bestFit="1" customWidth="1"/>
    <col min="5898" max="5898" width="13.33203125" style="35" customWidth="1"/>
    <col min="5899" max="6144" width="8.88671875" style="35"/>
    <col min="6145" max="6145" width="18.6640625" style="35" bestFit="1" customWidth="1"/>
    <col min="6146" max="6147" width="5.6640625" style="35" bestFit="1" customWidth="1"/>
    <col min="6148" max="6148" width="12.109375" style="35" bestFit="1" customWidth="1"/>
    <col min="6149" max="6149" width="9" style="35" bestFit="1" customWidth="1"/>
    <col min="6150" max="6150" width="6.6640625" style="35" bestFit="1" customWidth="1"/>
    <col min="6151" max="6151" width="10.88671875" style="35" bestFit="1" customWidth="1"/>
    <col min="6152" max="6152" width="8.33203125" style="35" bestFit="1" customWidth="1"/>
    <col min="6153" max="6153" width="7.6640625" style="35" bestFit="1" customWidth="1"/>
    <col min="6154" max="6154" width="13.33203125" style="35" customWidth="1"/>
    <col min="6155" max="6400" width="8.88671875" style="35"/>
    <col min="6401" max="6401" width="18.6640625" style="35" bestFit="1" customWidth="1"/>
    <col min="6402" max="6403" width="5.6640625" style="35" bestFit="1" customWidth="1"/>
    <col min="6404" max="6404" width="12.109375" style="35" bestFit="1" customWidth="1"/>
    <col min="6405" max="6405" width="9" style="35" bestFit="1" customWidth="1"/>
    <col min="6406" max="6406" width="6.6640625" style="35" bestFit="1" customWidth="1"/>
    <col min="6407" max="6407" width="10.88671875" style="35" bestFit="1" customWidth="1"/>
    <col min="6408" max="6408" width="8.33203125" style="35" bestFit="1" customWidth="1"/>
    <col min="6409" max="6409" width="7.6640625" style="35" bestFit="1" customWidth="1"/>
    <col min="6410" max="6410" width="13.33203125" style="35" customWidth="1"/>
    <col min="6411" max="6656" width="8.88671875" style="35"/>
    <col min="6657" max="6657" width="18.6640625" style="35" bestFit="1" customWidth="1"/>
    <col min="6658" max="6659" width="5.6640625" style="35" bestFit="1" customWidth="1"/>
    <col min="6660" max="6660" width="12.109375" style="35" bestFit="1" customWidth="1"/>
    <col min="6661" max="6661" width="9" style="35" bestFit="1" customWidth="1"/>
    <col min="6662" max="6662" width="6.6640625" style="35" bestFit="1" customWidth="1"/>
    <col min="6663" max="6663" width="10.88671875" style="35" bestFit="1" customWidth="1"/>
    <col min="6664" max="6664" width="8.33203125" style="35" bestFit="1" customWidth="1"/>
    <col min="6665" max="6665" width="7.6640625" style="35" bestFit="1" customWidth="1"/>
    <col min="6666" max="6666" width="13.33203125" style="35" customWidth="1"/>
    <col min="6667" max="6912" width="8.88671875" style="35"/>
    <col min="6913" max="6913" width="18.6640625" style="35" bestFit="1" customWidth="1"/>
    <col min="6914" max="6915" width="5.6640625" style="35" bestFit="1" customWidth="1"/>
    <col min="6916" max="6916" width="12.109375" style="35" bestFit="1" customWidth="1"/>
    <col min="6917" max="6917" width="9" style="35" bestFit="1" customWidth="1"/>
    <col min="6918" max="6918" width="6.6640625" style="35" bestFit="1" customWidth="1"/>
    <col min="6919" max="6919" width="10.88671875" style="35" bestFit="1" customWidth="1"/>
    <col min="6920" max="6920" width="8.33203125" style="35" bestFit="1" customWidth="1"/>
    <col min="6921" max="6921" width="7.6640625" style="35" bestFit="1" customWidth="1"/>
    <col min="6922" max="6922" width="13.33203125" style="35" customWidth="1"/>
    <col min="6923" max="7168" width="8.88671875" style="35"/>
    <col min="7169" max="7169" width="18.6640625" style="35" bestFit="1" customWidth="1"/>
    <col min="7170" max="7171" width="5.6640625" style="35" bestFit="1" customWidth="1"/>
    <col min="7172" max="7172" width="12.109375" style="35" bestFit="1" customWidth="1"/>
    <col min="7173" max="7173" width="9" style="35" bestFit="1" customWidth="1"/>
    <col min="7174" max="7174" width="6.6640625" style="35" bestFit="1" customWidth="1"/>
    <col min="7175" max="7175" width="10.88671875" style="35" bestFit="1" customWidth="1"/>
    <col min="7176" max="7176" width="8.33203125" style="35" bestFit="1" customWidth="1"/>
    <col min="7177" max="7177" width="7.6640625" style="35" bestFit="1" customWidth="1"/>
    <col min="7178" max="7178" width="13.33203125" style="35" customWidth="1"/>
    <col min="7179" max="7424" width="8.88671875" style="35"/>
    <col min="7425" max="7425" width="18.6640625" style="35" bestFit="1" customWidth="1"/>
    <col min="7426" max="7427" width="5.6640625" style="35" bestFit="1" customWidth="1"/>
    <col min="7428" max="7428" width="12.109375" style="35" bestFit="1" customWidth="1"/>
    <col min="7429" max="7429" width="9" style="35" bestFit="1" customWidth="1"/>
    <col min="7430" max="7430" width="6.6640625" style="35" bestFit="1" customWidth="1"/>
    <col min="7431" max="7431" width="10.88671875" style="35" bestFit="1" customWidth="1"/>
    <col min="7432" max="7432" width="8.33203125" style="35" bestFit="1" customWidth="1"/>
    <col min="7433" max="7433" width="7.6640625" style="35" bestFit="1" customWidth="1"/>
    <col min="7434" max="7434" width="13.33203125" style="35" customWidth="1"/>
    <col min="7435" max="7680" width="8.88671875" style="35"/>
    <col min="7681" max="7681" width="18.6640625" style="35" bestFit="1" customWidth="1"/>
    <col min="7682" max="7683" width="5.6640625" style="35" bestFit="1" customWidth="1"/>
    <col min="7684" max="7684" width="12.109375" style="35" bestFit="1" customWidth="1"/>
    <col min="7685" max="7685" width="9" style="35" bestFit="1" customWidth="1"/>
    <col min="7686" max="7686" width="6.6640625" style="35" bestFit="1" customWidth="1"/>
    <col min="7687" max="7687" width="10.88671875" style="35" bestFit="1" customWidth="1"/>
    <col min="7688" max="7688" width="8.33203125" style="35" bestFit="1" customWidth="1"/>
    <col min="7689" max="7689" width="7.6640625" style="35" bestFit="1" customWidth="1"/>
    <col min="7690" max="7690" width="13.33203125" style="35" customWidth="1"/>
    <col min="7691" max="7936" width="8.88671875" style="35"/>
    <col min="7937" max="7937" width="18.6640625" style="35" bestFit="1" customWidth="1"/>
    <col min="7938" max="7939" width="5.6640625" style="35" bestFit="1" customWidth="1"/>
    <col min="7940" max="7940" width="12.109375" style="35" bestFit="1" customWidth="1"/>
    <col min="7941" max="7941" width="9" style="35" bestFit="1" customWidth="1"/>
    <col min="7942" max="7942" width="6.6640625" style="35" bestFit="1" customWidth="1"/>
    <col min="7943" max="7943" width="10.88671875" style="35" bestFit="1" customWidth="1"/>
    <col min="7944" max="7944" width="8.33203125" style="35" bestFit="1" customWidth="1"/>
    <col min="7945" max="7945" width="7.6640625" style="35" bestFit="1" customWidth="1"/>
    <col min="7946" max="7946" width="13.33203125" style="35" customWidth="1"/>
    <col min="7947" max="8192" width="8.88671875" style="35"/>
    <col min="8193" max="8193" width="18.6640625" style="35" bestFit="1" customWidth="1"/>
    <col min="8194" max="8195" width="5.6640625" style="35" bestFit="1" customWidth="1"/>
    <col min="8196" max="8196" width="12.109375" style="35" bestFit="1" customWidth="1"/>
    <col min="8197" max="8197" width="9" style="35" bestFit="1" customWidth="1"/>
    <col min="8198" max="8198" width="6.6640625" style="35" bestFit="1" customWidth="1"/>
    <col min="8199" max="8199" width="10.88671875" style="35" bestFit="1" customWidth="1"/>
    <col min="8200" max="8200" width="8.33203125" style="35" bestFit="1" customWidth="1"/>
    <col min="8201" max="8201" width="7.6640625" style="35" bestFit="1" customWidth="1"/>
    <col min="8202" max="8202" width="13.33203125" style="35" customWidth="1"/>
    <col min="8203" max="8448" width="8.88671875" style="35"/>
    <col min="8449" max="8449" width="18.6640625" style="35" bestFit="1" customWidth="1"/>
    <col min="8450" max="8451" width="5.6640625" style="35" bestFit="1" customWidth="1"/>
    <col min="8452" max="8452" width="12.109375" style="35" bestFit="1" customWidth="1"/>
    <col min="8453" max="8453" width="9" style="35" bestFit="1" customWidth="1"/>
    <col min="8454" max="8454" width="6.6640625" style="35" bestFit="1" customWidth="1"/>
    <col min="8455" max="8455" width="10.88671875" style="35" bestFit="1" customWidth="1"/>
    <col min="8456" max="8456" width="8.33203125" style="35" bestFit="1" customWidth="1"/>
    <col min="8457" max="8457" width="7.6640625" style="35" bestFit="1" customWidth="1"/>
    <col min="8458" max="8458" width="13.33203125" style="35" customWidth="1"/>
    <col min="8459" max="8704" width="8.88671875" style="35"/>
    <col min="8705" max="8705" width="18.6640625" style="35" bestFit="1" customWidth="1"/>
    <col min="8706" max="8707" width="5.6640625" style="35" bestFit="1" customWidth="1"/>
    <col min="8708" max="8708" width="12.109375" style="35" bestFit="1" customWidth="1"/>
    <col min="8709" max="8709" width="9" style="35" bestFit="1" customWidth="1"/>
    <col min="8710" max="8710" width="6.6640625" style="35" bestFit="1" customWidth="1"/>
    <col min="8711" max="8711" width="10.88671875" style="35" bestFit="1" customWidth="1"/>
    <col min="8712" max="8712" width="8.33203125" style="35" bestFit="1" customWidth="1"/>
    <col min="8713" max="8713" width="7.6640625" style="35" bestFit="1" customWidth="1"/>
    <col min="8714" max="8714" width="13.33203125" style="35" customWidth="1"/>
    <col min="8715" max="8960" width="8.88671875" style="35"/>
    <col min="8961" max="8961" width="18.6640625" style="35" bestFit="1" customWidth="1"/>
    <col min="8962" max="8963" width="5.6640625" style="35" bestFit="1" customWidth="1"/>
    <col min="8964" max="8964" width="12.109375" style="35" bestFit="1" customWidth="1"/>
    <col min="8965" max="8965" width="9" style="35" bestFit="1" customWidth="1"/>
    <col min="8966" max="8966" width="6.6640625" style="35" bestFit="1" customWidth="1"/>
    <col min="8967" max="8967" width="10.88671875" style="35" bestFit="1" customWidth="1"/>
    <col min="8968" max="8968" width="8.33203125" style="35" bestFit="1" customWidth="1"/>
    <col min="8969" max="8969" width="7.6640625" style="35" bestFit="1" customWidth="1"/>
    <col min="8970" max="8970" width="13.33203125" style="35" customWidth="1"/>
    <col min="8971" max="9216" width="8.88671875" style="35"/>
    <col min="9217" max="9217" width="18.6640625" style="35" bestFit="1" customWidth="1"/>
    <col min="9218" max="9219" width="5.6640625" style="35" bestFit="1" customWidth="1"/>
    <col min="9220" max="9220" width="12.109375" style="35" bestFit="1" customWidth="1"/>
    <col min="9221" max="9221" width="9" style="35" bestFit="1" customWidth="1"/>
    <col min="9222" max="9222" width="6.6640625" style="35" bestFit="1" customWidth="1"/>
    <col min="9223" max="9223" width="10.88671875" style="35" bestFit="1" customWidth="1"/>
    <col min="9224" max="9224" width="8.33203125" style="35" bestFit="1" customWidth="1"/>
    <col min="9225" max="9225" width="7.6640625" style="35" bestFit="1" customWidth="1"/>
    <col min="9226" max="9226" width="13.33203125" style="35" customWidth="1"/>
    <col min="9227" max="9472" width="8.88671875" style="35"/>
    <col min="9473" max="9473" width="18.6640625" style="35" bestFit="1" customWidth="1"/>
    <col min="9474" max="9475" width="5.6640625" style="35" bestFit="1" customWidth="1"/>
    <col min="9476" max="9476" width="12.109375" style="35" bestFit="1" customWidth="1"/>
    <col min="9477" max="9477" width="9" style="35" bestFit="1" customWidth="1"/>
    <col min="9478" max="9478" width="6.6640625" style="35" bestFit="1" customWidth="1"/>
    <col min="9479" max="9479" width="10.88671875" style="35" bestFit="1" customWidth="1"/>
    <col min="9480" max="9480" width="8.33203125" style="35" bestFit="1" customWidth="1"/>
    <col min="9481" max="9481" width="7.6640625" style="35" bestFit="1" customWidth="1"/>
    <col min="9482" max="9482" width="13.33203125" style="35" customWidth="1"/>
    <col min="9483" max="9728" width="8.88671875" style="35"/>
    <col min="9729" max="9729" width="18.6640625" style="35" bestFit="1" customWidth="1"/>
    <col min="9730" max="9731" width="5.6640625" style="35" bestFit="1" customWidth="1"/>
    <col min="9732" max="9732" width="12.109375" style="35" bestFit="1" customWidth="1"/>
    <col min="9733" max="9733" width="9" style="35" bestFit="1" customWidth="1"/>
    <col min="9734" max="9734" width="6.6640625" style="35" bestFit="1" customWidth="1"/>
    <col min="9735" max="9735" width="10.88671875" style="35" bestFit="1" customWidth="1"/>
    <col min="9736" max="9736" width="8.33203125" style="35" bestFit="1" customWidth="1"/>
    <col min="9737" max="9737" width="7.6640625" style="35" bestFit="1" customWidth="1"/>
    <col min="9738" max="9738" width="13.33203125" style="35" customWidth="1"/>
    <col min="9739" max="9984" width="8.88671875" style="35"/>
    <col min="9985" max="9985" width="18.6640625" style="35" bestFit="1" customWidth="1"/>
    <col min="9986" max="9987" width="5.6640625" style="35" bestFit="1" customWidth="1"/>
    <col min="9988" max="9988" width="12.109375" style="35" bestFit="1" customWidth="1"/>
    <col min="9989" max="9989" width="9" style="35" bestFit="1" customWidth="1"/>
    <col min="9990" max="9990" width="6.6640625" style="35" bestFit="1" customWidth="1"/>
    <col min="9991" max="9991" width="10.88671875" style="35" bestFit="1" customWidth="1"/>
    <col min="9992" max="9992" width="8.33203125" style="35" bestFit="1" customWidth="1"/>
    <col min="9993" max="9993" width="7.6640625" style="35" bestFit="1" customWidth="1"/>
    <col min="9994" max="9994" width="13.33203125" style="35" customWidth="1"/>
    <col min="9995" max="10240" width="8.88671875" style="35"/>
    <col min="10241" max="10241" width="18.6640625" style="35" bestFit="1" customWidth="1"/>
    <col min="10242" max="10243" width="5.6640625" style="35" bestFit="1" customWidth="1"/>
    <col min="10244" max="10244" width="12.109375" style="35" bestFit="1" customWidth="1"/>
    <col min="10245" max="10245" width="9" style="35" bestFit="1" customWidth="1"/>
    <col min="10246" max="10246" width="6.6640625" style="35" bestFit="1" customWidth="1"/>
    <col min="10247" max="10247" width="10.88671875" style="35" bestFit="1" customWidth="1"/>
    <col min="10248" max="10248" width="8.33203125" style="35" bestFit="1" customWidth="1"/>
    <col min="10249" max="10249" width="7.6640625" style="35" bestFit="1" customWidth="1"/>
    <col min="10250" max="10250" width="13.33203125" style="35" customWidth="1"/>
    <col min="10251" max="10496" width="8.88671875" style="35"/>
    <col min="10497" max="10497" width="18.6640625" style="35" bestFit="1" customWidth="1"/>
    <col min="10498" max="10499" width="5.6640625" style="35" bestFit="1" customWidth="1"/>
    <col min="10500" max="10500" width="12.109375" style="35" bestFit="1" customWidth="1"/>
    <col min="10501" max="10501" width="9" style="35" bestFit="1" customWidth="1"/>
    <col min="10502" max="10502" width="6.6640625" style="35" bestFit="1" customWidth="1"/>
    <col min="10503" max="10503" width="10.88671875" style="35" bestFit="1" customWidth="1"/>
    <col min="10504" max="10504" width="8.33203125" style="35" bestFit="1" customWidth="1"/>
    <col min="10505" max="10505" width="7.6640625" style="35" bestFit="1" customWidth="1"/>
    <col min="10506" max="10506" width="13.33203125" style="35" customWidth="1"/>
    <col min="10507" max="10752" width="8.88671875" style="35"/>
    <col min="10753" max="10753" width="18.6640625" style="35" bestFit="1" customWidth="1"/>
    <col min="10754" max="10755" width="5.6640625" style="35" bestFit="1" customWidth="1"/>
    <col min="10756" max="10756" width="12.109375" style="35" bestFit="1" customWidth="1"/>
    <col min="10757" max="10757" width="9" style="35" bestFit="1" customWidth="1"/>
    <col min="10758" max="10758" width="6.6640625" style="35" bestFit="1" customWidth="1"/>
    <col min="10759" max="10759" width="10.88671875" style="35" bestFit="1" customWidth="1"/>
    <col min="10760" max="10760" width="8.33203125" style="35" bestFit="1" customWidth="1"/>
    <col min="10761" max="10761" width="7.6640625" style="35" bestFit="1" customWidth="1"/>
    <col min="10762" max="10762" width="13.33203125" style="35" customWidth="1"/>
    <col min="10763" max="11008" width="8.88671875" style="35"/>
    <col min="11009" max="11009" width="18.6640625" style="35" bestFit="1" customWidth="1"/>
    <col min="11010" max="11011" width="5.6640625" style="35" bestFit="1" customWidth="1"/>
    <col min="11012" max="11012" width="12.109375" style="35" bestFit="1" customWidth="1"/>
    <col min="11013" max="11013" width="9" style="35" bestFit="1" customWidth="1"/>
    <col min="11014" max="11014" width="6.6640625" style="35" bestFit="1" customWidth="1"/>
    <col min="11015" max="11015" width="10.88671875" style="35" bestFit="1" customWidth="1"/>
    <col min="11016" max="11016" width="8.33203125" style="35" bestFit="1" customWidth="1"/>
    <col min="11017" max="11017" width="7.6640625" style="35" bestFit="1" customWidth="1"/>
    <col min="11018" max="11018" width="13.33203125" style="35" customWidth="1"/>
    <col min="11019" max="11264" width="8.88671875" style="35"/>
    <col min="11265" max="11265" width="18.6640625" style="35" bestFit="1" customWidth="1"/>
    <col min="11266" max="11267" width="5.6640625" style="35" bestFit="1" customWidth="1"/>
    <col min="11268" max="11268" width="12.109375" style="35" bestFit="1" customWidth="1"/>
    <col min="11269" max="11269" width="9" style="35" bestFit="1" customWidth="1"/>
    <col min="11270" max="11270" width="6.6640625" style="35" bestFit="1" customWidth="1"/>
    <col min="11271" max="11271" width="10.88671875" style="35" bestFit="1" customWidth="1"/>
    <col min="11272" max="11272" width="8.33203125" style="35" bestFit="1" customWidth="1"/>
    <col min="11273" max="11273" width="7.6640625" style="35" bestFit="1" customWidth="1"/>
    <col min="11274" max="11274" width="13.33203125" style="35" customWidth="1"/>
    <col min="11275" max="11520" width="8.88671875" style="35"/>
    <col min="11521" max="11521" width="18.6640625" style="35" bestFit="1" customWidth="1"/>
    <col min="11522" max="11523" width="5.6640625" style="35" bestFit="1" customWidth="1"/>
    <col min="11524" max="11524" width="12.109375" style="35" bestFit="1" customWidth="1"/>
    <col min="11525" max="11525" width="9" style="35" bestFit="1" customWidth="1"/>
    <col min="11526" max="11526" width="6.6640625" style="35" bestFit="1" customWidth="1"/>
    <col min="11527" max="11527" width="10.88671875" style="35" bestFit="1" customWidth="1"/>
    <col min="11528" max="11528" width="8.33203125" style="35" bestFit="1" customWidth="1"/>
    <col min="11529" max="11529" width="7.6640625" style="35" bestFit="1" customWidth="1"/>
    <col min="11530" max="11530" width="13.33203125" style="35" customWidth="1"/>
    <col min="11531" max="11776" width="8.88671875" style="35"/>
    <col min="11777" max="11777" width="18.6640625" style="35" bestFit="1" customWidth="1"/>
    <col min="11778" max="11779" width="5.6640625" style="35" bestFit="1" customWidth="1"/>
    <col min="11780" max="11780" width="12.109375" style="35" bestFit="1" customWidth="1"/>
    <col min="11781" max="11781" width="9" style="35" bestFit="1" customWidth="1"/>
    <col min="11782" max="11782" width="6.6640625" style="35" bestFit="1" customWidth="1"/>
    <col min="11783" max="11783" width="10.88671875" style="35" bestFit="1" customWidth="1"/>
    <col min="11784" max="11784" width="8.33203125" style="35" bestFit="1" customWidth="1"/>
    <col min="11785" max="11785" width="7.6640625" style="35" bestFit="1" customWidth="1"/>
    <col min="11786" max="11786" width="13.33203125" style="35" customWidth="1"/>
    <col min="11787" max="12032" width="8.88671875" style="35"/>
    <col min="12033" max="12033" width="18.6640625" style="35" bestFit="1" customWidth="1"/>
    <col min="12034" max="12035" width="5.6640625" style="35" bestFit="1" customWidth="1"/>
    <col min="12036" max="12036" width="12.109375" style="35" bestFit="1" customWidth="1"/>
    <col min="12037" max="12037" width="9" style="35" bestFit="1" customWidth="1"/>
    <col min="12038" max="12038" width="6.6640625" style="35" bestFit="1" customWidth="1"/>
    <col min="12039" max="12039" width="10.88671875" style="35" bestFit="1" customWidth="1"/>
    <col min="12040" max="12040" width="8.33203125" style="35" bestFit="1" customWidth="1"/>
    <col min="12041" max="12041" width="7.6640625" style="35" bestFit="1" customWidth="1"/>
    <col min="12042" max="12042" width="13.33203125" style="35" customWidth="1"/>
    <col min="12043" max="12288" width="8.88671875" style="35"/>
    <col min="12289" max="12289" width="18.6640625" style="35" bestFit="1" customWidth="1"/>
    <col min="12290" max="12291" width="5.6640625" style="35" bestFit="1" customWidth="1"/>
    <col min="12292" max="12292" width="12.109375" style="35" bestFit="1" customWidth="1"/>
    <col min="12293" max="12293" width="9" style="35" bestFit="1" customWidth="1"/>
    <col min="12294" max="12294" width="6.6640625" style="35" bestFit="1" customWidth="1"/>
    <col min="12295" max="12295" width="10.88671875" style="35" bestFit="1" customWidth="1"/>
    <col min="12296" max="12296" width="8.33203125" style="35" bestFit="1" customWidth="1"/>
    <col min="12297" max="12297" width="7.6640625" style="35" bestFit="1" customWidth="1"/>
    <col min="12298" max="12298" width="13.33203125" style="35" customWidth="1"/>
    <col min="12299" max="12544" width="8.88671875" style="35"/>
    <col min="12545" max="12545" width="18.6640625" style="35" bestFit="1" customWidth="1"/>
    <col min="12546" max="12547" width="5.6640625" style="35" bestFit="1" customWidth="1"/>
    <col min="12548" max="12548" width="12.109375" style="35" bestFit="1" customWidth="1"/>
    <col min="12549" max="12549" width="9" style="35" bestFit="1" customWidth="1"/>
    <col min="12550" max="12550" width="6.6640625" style="35" bestFit="1" customWidth="1"/>
    <col min="12551" max="12551" width="10.88671875" style="35" bestFit="1" customWidth="1"/>
    <col min="12552" max="12552" width="8.33203125" style="35" bestFit="1" customWidth="1"/>
    <col min="12553" max="12553" width="7.6640625" style="35" bestFit="1" customWidth="1"/>
    <col min="12554" max="12554" width="13.33203125" style="35" customWidth="1"/>
    <col min="12555" max="12800" width="8.88671875" style="35"/>
    <col min="12801" max="12801" width="18.6640625" style="35" bestFit="1" customWidth="1"/>
    <col min="12802" max="12803" width="5.6640625" style="35" bestFit="1" customWidth="1"/>
    <col min="12804" max="12804" width="12.109375" style="35" bestFit="1" customWidth="1"/>
    <col min="12805" max="12805" width="9" style="35" bestFit="1" customWidth="1"/>
    <col min="12806" max="12806" width="6.6640625" style="35" bestFit="1" customWidth="1"/>
    <col min="12807" max="12807" width="10.88671875" style="35" bestFit="1" customWidth="1"/>
    <col min="12808" max="12808" width="8.33203125" style="35" bestFit="1" customWidth="1"/>
    <col min="12809" max="12809" width="7.6640625" style="35" bestFit="1" customWidth="1"/>
    <col min="12810" max="12810" width="13.33203125" style="35" customWidth="1"/>
    <col min="12811" max="13056" width="8.88671875" style="35"/>
    <col min="13057" max="13057" width="18.6640625" style="35" bestFit="1" customWidth="1"/>
    <col min="13058" max="13059" width="5.6640625" style="35" bestFit="1" customWidth="1"/>
    <col min="13060" max="13060" width="12.109375" style="35" bestFit="1" customWidth="1"/>
    <col min="13061" max="13061" width="9" style="35" bestFit="1" customWidth="1"/>
    <col min="13062" max="13062" width="6.6640625" style="35" bestFit="1" customWidth="1"/>
    <col min="13063" max="13063" width="10.88671875" style="35" bestFit="1" customWidth="1"/>
    <col min="13064" max="13064" width="8.33203125" style="35" bestFit="1" customWidth="1"/>
    <col min="13065" max="13065" width="7.6640625" style="35" bestFit="1" customWidth="1"/>
    <col min="13066" max="13066" width="13.33203125" style="35" customWidth="1"/>
    <col min="13067" max="13312" width="8.88671875" style="35"/>
    <col min="13313" max="13313" width="18.6640625" style="35" bestFit="1" customWidth="1"/>
    <col min="13314" max="13315" width="5.6640625" style="35" bestFit="1" customWidth="1"/>
    <col min="13316" max="13316" width="12.109375" style="35" bestFit="1" customWidth="1"/>
    <col min="13317" max="13317" width="9" style="35" bestFit="1" customWidth="1"/>
    <col min="13318" max="13318" width="6.6640625" style="35" bestFit="1" customWidth="1"/>
    <col min="13319" max="13319" width="10.88671875" style="35" bestFit="1" customWidth="1"/>
    <col min="13320" max="13320" width="8.33203125" style="35" bestFit="1" customWidth="1"/>
    <col min="13321" max="13321" width="7.6640625" style="35" bestFit="1" customWidth="1"/>
    <col min="13322" max="13322" width="13.33203125" style="35" customWidth="1"/>
    <col min="13323" max="13568" width="8.88671875" style="35"/>
    <col min="13569" max="13569" width="18.6640625" style="35" bestFit="1" customWidth="1"/>
    <col min="13570" max="13571" width="5.6640625" style="35" bestFit="1" customWidth="1"/>
    <col min="13572" max="13572" width="12.109375" style="35" bestFit="1" customWidth="1"/>
    <col min="13573" max="13573" width="9" style="35" bestFit="1" customWidth="1"/>
    <col min="13574" max="13574" width="6.6640625" style="35" bestFit="1" customWidth="1"/>
    <col min="13575" max="13575" width="10.88671875" style="35" bestFit="1" customWidth="1"/>
    <col min="13576" max="13576" width="8.33203125" style="35" bestFit="1" customWidth="1"/>
    <col min="13577" max="13577" width="7.6640625" style="35" bestFit="1" customWidth="1"/>
    <col min="13578" max="13578" width="13.33203125" style="35" customWidth="1"/>
    <col min="13579" max="13824" width="8.88671875" style="35"/>
    <col min="13825" max="13825" width="18.6640625" style="35" bestFit="1" customWidth="1"/>
    <col min="13826" max="13827" width="5.6640625" style="35" bestFit="1" customWidth="1"/>
    <col min="13828" max="13828" width="12.109375" style="35" bestFit="1" customWidth="1"/>
    <col min="13829" max="13829" width="9" style="35" bestFit="1" customWidth="1"/>
    <col min="13830" max="13830" width="6.6640625" style="35" bestFit="1" customWidth="1"/>
    <col min="13831" max="13831" width="10.88671875" style="35" bestFit="1" customWidth="1"/>
    <col min="13832" max="13832" width="8.33203125" style="35" bestFit="1" customWidth="1"/>
    <col min="13833" max="13833" width="7.6640625" style="35" bestFit="1" customWidth="1"/>
    <col min="13834" max="13834" width="13.33203125" style="35" customWidth="1"/>
    <col min="13835" max="14080" width="8.88671875" style="35"/>
    <col min="14081" max="14081" width="18.6640625" style="35" bestFit="1" customWidth="1"/>
    <col min="14082" max="14083" width="5.6640625" style="35" bestFit="1" customWidth="1"/>
    <col min="14084" max="14084" width="12.109375" style="35" bestFit="1" customWidth="1"/>
    <col min="14085" max="14085" width="9" style="35" bestFit="1" customWidth="1"/>
    <col min="14086" max="14086" width="6.6640625" style="35" bestFit="1" customWidth="1"/>
    <col min="14087" max="14087" width="10.88671875" style="35" bestFit="1" customWidth="1"/>
    <col min="14088" max="14088" width="8.33203125" style="35" bestFit="1" customWidth="1"/>
    <col min="14089" max="14089" width="7.6640625" style="35" bestFit="1" customWidth="1"/>
    <col min="14090" max="14090" width="13.33203125" style="35" customWidth="1"/>
    <col min="14091" max="14336" width="8.88671875" style="35"/>
    <col min="14337" max="14337" width="18.6640625" style="35" bestFit="1" customWidth="1"/>
    <col min="14338" max="14339" width="5.6640625" style="35" bestFit="1" customWidth="1"/>
    <col min="14340" max="14340" width="12.109375" style="35" bestFit="1" customWidth="1"/>
    <col min="14341" max="14341" width="9" style="35" bestFit="1" customWidth="1"/>
    <col min="14342" max="14342" width="6.6640625" style="35" bestFit="1" customWidth="1"/>
    <col min="14343" max="14343" width="10.88671875" style="35" bestFit="1" customWidth="1"/>
    <col min="14344" max="14344" width="8.33203125" style="35" bestFit="1" customWidth="1"/>
    <col min="14345" max="14345" width="7.6640625" style="35" bestFit="1" customWidth="1"/>
    <col min="14346" max="14346" width="13.33203125" style="35" customWidth="1"/>
    <col min="14347" max="14592" width="8.88671875" style="35"/>
    <col min="14593" max="14593" width="18.6640625" style="35" bestFit="1" customWidth="1"/>
    <col min="14594" max="14595" width="5.6640625" style="35" bestFit="1" customWidth="1"/>
    <col min="14596" max="14596" width="12.109375" style="35" bestFit="1" customWidth="1"/>
    <col min="14597" max="14597" width="9" style="35" bestFit="1" customWidth="1"/>
    <col min="14598" max="14598" width="6.6640625" style="35" bestFit="1" customWidth="1"/>
    <col min="14599" max="14599" width="10.88671875" style="35" bestFit="1" customWidth="1"/>
    <col min="14600" max="14600" width="8.33203125" style="35" bestFit="1" customWidth="1"/>
    <col min="14601" max="14601" width="7.6640625" style="35" bestFit="1" customWidth="1"/>
    <col min="14602" max="14602" width="13.33203125" style="35" customWidth="1"/>
    <col min="14603" max="14848" width="8.88671875" style="35"/>
    <col min="14849" max="14849" width="18.6640625" style="35" bestFit="1" customWidth="1"/>
    <col min="14850" max="14851" width="5.6640625" style="35" bestFit="1" customWidth="1"/>
    <col min="14852" max="14852" width="12.109375" style="35" bestFit="1" customWidth="1"/>
    <col min="14853" max="14853" width="9" style="35" bestFit="1" customWidth="1"/>
    <col min="14854" max="14854" width="6.6640625" style="35" bestFit="1" customWidth="1"/>
    <col min="14855" max="14855" width="10.88671875" style="35" bestFit="1" customWidth="1"/>
    <col min="14856" max="14856" width="8.33203125" style="35" bestFit="1" customWidth="1"/>
    <col min="14857" max="14857" width="7.6640625" style="35" bestFit="1" customWidth="1"/>
    <col min="14858" max="14858" width="13.33203125" style="35" customWidth="1"/>
    <col min="14859" max="15104" width="8.88671875" style="35"/>
    <col min="15105" max="15105" width="18.6640625" style="35" bestFit="1" customWidth="1"/>
    <col min="15106" max="15107" width="5.6640625" style="35" bestFit="1" customWidth="1"/>
    <col min="15108" max="15108" width="12.109375" style="35" bestFit="1" customWidth="1"/>
    <col min="15109" max="15109" width="9" style="35" bestFit="1" customWidth="1"/>
    <col min="15110" max="15110" width="6.6640625" style="35" bestFit="1" customWidth="1"/>
    <col min="15111" max="15111" width="10.88671875" style="35" bestFit="1" customWidth="1"/>
    <col min="15112" max="15112" width="8.33203125" style="35" bestFit="1" customWidth="1"/>
    <col min="15113" max="15113" width="7.6640625" style="35" bestFit="1" customWidth="1"/>
    <col min="15114" max="15114" width="13.33203125" style="35" customWidth="1"/>
    <col min="15115" max="15360" width="8.88671875" style="35"/>
    <col min="15361" max="15361" width="18.6640625" style="35" bestFit="1" customWidth="1"/>
    <col min="15362" max="15363" width="5.6640625" style="35" bestFit="1" customWidth="1"/>
    <col min="15364" max="15364" width="12.109375" style="35" bestFit="1" customWidth="1"/>
    <col min="15365" max="15365" width="9" style="35" bestFit="1" customWidth="1"/>
    <col min="15366" max="15366" width="6.6640625" style="35" bestFit="1" customWidth="1"/>
    <col min="15367" max="15367" width="10.88671875" style="35" bestFit="1" customWidth="1"/>
    <col min="15368" max="15368" width="8.33203125" style="35" bestFit="1" customWidth="1"/>
    <col min="15369" max="15369" width="7.6640625" style="35" bestFit="1" customWidth="1"/>
    <col min="15370" max="15370" width="13.33203125" style="35" customWidth="1"/>
    <col min="15371" max="15616" width="8.88671875" style="35"/>
    <col min="15617" max="15617" width="18.6640625" style="35" bestFit="1" customWidth="1"/>
    <col min="15618" max="15619" width="5.6640625" style="35" bestFit="1" customWidth="1"/>
    <col min="15620" max="15620" width="12.109375" style="35" bestFit="1" customWidth="1"/>
    <col min="15621" max="15621" width="9" style="35" bestFit="1" customWidth="1"/>
    <col min="15622" max="15622" width="6.6640625" style="35" bestFit="1" customWidth="1"/>
    <col min="15623" max="15623" width="10.88671875" style="35" bestFit="1" customWidth="1"/>
    <col min="15624" max="15624" width="8.33203125" style="35" bestFit="1" customWidth="1"/>
    <col min="15625" max="15625" width="7.6640625" style="35" bestFit="1" customWidth="1"/>
    <col min="15626" max="15626" width="13.33203125" style="35" customWidth="1"/>
    <col min="15627" max="15872" width="8.88671875" style="35"/>
    <col min="15873" max="15873" width="18.6640625" style="35" bestFit="1" customWidth="1"/>
    <col min="15874" max="15875" width="5.6640625" style="35" bestFit="1" customWidth="1"/>
    <col min="15876" max="15876" width="12.109375" style="35" bestFit="1" customWidth="1"/>
    <col min="15877" max="15877" width="9" style="35" bestFit="1" customWidth="1"/>
    <col min="15878" max="15878" width="6.6640625" style="35" bestFit="1" customWidth="1"/>
    <col min="15879" max="15879" width="10.88671875" style="35" bestFit="1" customWidth="1"/>
    <col min="15880" max="15880" width="8.33203125" style="35" bestFit="1" customWidth="1"/>
    <col min="15881" max="15881" width="7.6640625" style="35" bestFit="1" customWidth="1"/>
    <col min="15882" max="15882" width="13.33203125" style="35" customWidth="1"/>
    <col min="15883" max="16128" width="8.88671875" style="35"/>
    <col min="16129" max="16129" width="18.6640625" style="35" bestFit="1" customWidth="1"/>
    <col min="16130" max="16131" width="5.6640625" style="35" bestFit="1" customWidth="1"/>
    <col min="16132" max="16132" width="12.109375" style="35" bestFit="1" customWidth="1"/>
    <col min="16133" max="16133" width="9" style="35" bestFit="1" customWidth="1"/>
    <col min="16134" max="16134" width="6.6640625" style="35" bestFit="1" customWidth="1"/>
    <col min="16135" max="16135" width="10.88671875" style="35" bestFit="1" customWidth="1"/>
    <col min="16136" max="16136" width="8.33203125" style="35" bestFit="1" customWidth="1"/>
    <col min="16137" max="16137" width="7.6640625" style="35" bestFit="1" customWidth="1"/>
    <col min="16138" max="16138" width="13.33203125" style="35" customWidth="1"/>
    <col min="16139" max="16384" width="8.88671875" style="35"/>
  </cols>
  <sheetData>
    <row r="1" spans="1:10">
      <c r="A1" s="1458" t="s">
        <v>5207</v>
      </c>
    </row>
    <row r="2" spans="1:10" ht="17.399999999999999">
      <c r="A2" s="295" t="s">
        <v>243</v>
      </c>
      <c r="B2" s="1699" t="s">
        <v>4182</v>
      </c>
      <c r="C2" s="1699"/>
      <c r="D2" s="1699"/>
      <c r="E2" s="1699"/>
      <c r="F2" s="1699"/>
      <c r="G2" s="1699"/>
      <c r="H2" s="1699"/>
      <c r="I2" s="1699"/>
      <c r="J2" s="1699"/>
    </row>
    <row r="3" spans="1:10" ht="18" thickBot="1">
      <c r="A3" s="295"/>
      <c r="B3" s="1700" t="s">
        <v>4183</v>
      </c>
      <c r="C3" s="1700"/>
      <c r="D3" s="1700"/>
      <c r="E3" s="1700"/>
      <c r="F3" s="1700"/>
      <c r="G3" s="1700"/>
      <c r="H3" s="1700"/>
      <c r="I3" s="1700"/>
      <c r="J3" s="1700"/>
    </row>
    <row r="4" spans="1:10" ht="17.399999999999999">
      <c r="A4" s="485"/>
      <c r="B4" s="486"/>
      <c r="C4" s="477"/>
      <c r="D4" s="477"/>
      <c r="E4" s="477"/>
      <c r="F4" s="477"/>
      <c r="G4" s="477"/>
      <c r="H4" s="477"/>
      <c r="I4" s="486"/>
      <c r="J4" s="486"/>
    </row>
    <row r="5" spans="1:10" ht="13.8" thickBot="1">
      <c r="A5" s="487"/>
      <c r="B5" s="1681" t="s">
        <v>1466</v>
      </c>
      <c r="C5" s="1681"/>
      <c r="D5" s="1681"/>
      <c r="E5" s="1681"/>
      <c r="F5" s="1681"/>
      <c r="G5" s="1681"/>
      <c r="H5" s="1681"/>
      <c r="I5" s="1681"/>
      <c r="J5" s="1681"/>
    </row>
    <row r="6" spans="1:10">
      <c r="A6" s="487"/>
      <c r="B6" s="488"/>
      <c r="C6" s="489"/>
      <c r="D6" s="277"/>
      <c r="E6" s="277"/>
      <c r="F6" s="277"/>
      <c r="G6" s="277"/>
      <c r="H6" s="277"/>
      <c r="I6" s="488"/>
      <c r="J6" s="489"/>
    </row>
    <row r="7" spans="1:10" ht="13.8" thickBot="1">
      <c r="A7" s="490"/>
      <c r="B7" s="488"/>
      <c r="C7" s="1698" t="s">
        <v>1640</v>
      </c>
      <c r="D7" s="1698"/>
      <c r="E7" s="1698"/>
      <c r="F7" s="1698"/>
      <c r="G7" s="1698"/>
      <c r="H7" s="1698"/>
      <c r="I7" s="1698"/>
      <c r="J7" s="489"/>
    </row>
    <row r="8" spans="1:10">
      <c r="A8" s="490" t="s">
        <v>4129</v>
      </c>
      <c r="B8" s="488"/>
      <c r="C8" s="491"/>
      <c r="D8" s="489"/>
      <c r="E8" s="269"/>
      <c r="F8" s="269"/>
      <c r="G8" s="269"/>
      <c r="H8" s="488"/>
      <c r="I8" s="492"/>
      <c r="J8" s="489"/>
    </row>
    <row r="9" spans="1:10" ht="13.8" thickBot="1">
      <c r="A9" s="490" t="s">
        <v>4124</v>
      </c>
      <c r="B9" s="488"/>
      <c r="C9" s="459"/>
      <c r="D9" s="1701" t="s">
        <v>1509</v>
      </c>
      <c r="E9" s="1701"/>
      <c r="F9" s="1701"/>
      <c r="G9" s="1701"/>
      <c r="H9" s="1701"/>
      <c r="I9" s="463" t="s">
        <v>1508</v>
      </c>
      <c r="J9" s="489"/>
    </row>
    <row r="10" spans="1:10">
      <c r="A10" s="490" t="s">
        <v>4184</v>
      </c>
      <c r="B10" s="488"/>
      <c r="C10" s="492"/>
      <c r="D10" s="493"/>
      <c r="E10" s="277"/>
      <c r="F10" s="277"/>
      <c r="G10" s="277"/>
      <c r="H10" s="494"/>
      <c r="I10" s="491"/>
      <c r="J10" s="489"/>
    </row>
    <row r="11" spans="1:10" ht="13.8" thickBot="1">
      <c r="A11" s="490" t="s">
        <v>3860</v>
      </c>
      <c r="B11" s="488"/>
      <c r="C11" s="492"/>
      <c r="D11" s="1694" t="s">
        <v>4185</v>
      </c>
      <c r="E11" s="1694"/>
      <c r="F11" s="1694"/>
      <c r="G11" s="1694"/>
      <c r="H11" s="1698"/>
      <c r="I11" s="459"/>
      <c r="J11" s="489"/>
    </row>
    <row r="12" spans="1:10">
      <c r="A12" s="487"/>
      <c r="B12" s="488"/>
      <c r="C12" s="459"/>
      <c r="D12" s="469"/>
      <c r="E12" s="279"/>
      <c r="F12" s="279"/>
      <c r="G12" s="279"/>
      <c r="H12" s="458"/>
      <c r="I12" s="459"/>
      <c r="J12" s="469"/>
    </row>
    <row r="13" spans="1:10">
      <c r="A13" s="487"/>
      <c r="B13" s="488"/>
      <c r="C13" s="492"/>
      <c r="D13" s="469" t="s">
        <v>4132</v>
      </c>
      <c r="E13" s="279" t="s">
        <v>4133</v>
      </c>
      <c r="F13" s="279" t="s">
        <v>4134</v>
      </c>
      <c r="G13" s="279" t="s">
        <v>4135</v>
      </c>
      <c r="H13" s="458" t="s">
        <v>4136</v>
      </c>
      <c r="I13" s="492"/>
      <c r="J13" s="489"/>
    </row>
    <row r="14" spans="1:10" ht="36.6" thickBot="1">
      <c r="A14" s="309"/>
      <c r="B14" s="462" t="s">
        <v>3</v>
      </c>
      <c r="C14" s="463" t="s">
        <v>3</v>
      </c>
      <c r="D14" s="464" t="s">
        <v>1639</v>
      </c>
      <c r="E14" s="403" t="s">
        <v>1638</v>
      </c>
      <c r="F14" s="403" t="s">
        <v>1637</v>
      </c>
      <c r="G14" s="403" t="s">
        <v>1636</v>
      </c>
      <c r="H14" s="462" t="s">
        <v>1635</v>
      </c>
      <c r="I14" s="463" t="s">
        <v>3</v>
      </c>
      <c r="J14" s="464" t="s">
        <v>1535</v>
      </c>
    </row>
    <row r="15" spans="1:10">
      <c r="A15" s="407"/>
      <c r="B15" s="407"/>
      <c r="C15" s="407"/>
      <c r="D15" s="407"/>
      <c r="E15" s="407"/>
      <c r="F15" s="407"/>
      <c r="G15" s="407"/>
      <c r="H15" s="407"/>
      <c r="I15" s="407"/>
      <c r="J15" s="407"/>
    </row>
    <row r="16" spans="1:10">
      <c r="A16" s="298" t="s">
        <v>1</v>
      </c>
      <c r="B16" s="430">
        <v>242005</v>
      </c>
      <c r="C16" s="430">
        <v>110487</v>
      </c>
      <c r="D16" s="430">
        <v>451</v>
      </c>
      <c r="E16" s="430">
        <v>90972</v>
      </c>
      <c r="F16" s="430">
        <v>12314</v>
      </c>
      <c r="G16" s="430">
        <v>6608</v>
      </c>
      <c r="H16" s="430">
        <v>142</v>
      </c>
      <c r="I16" s="430">
        <v>130808</v>
      </c>
      <c r="J16" s="430">
        <v>710</v>
      </c>
    </row>
    <row r="17" spans="1:10">
      <c r="A17" s="294" t="s">
        <v>1525</v>
      </c>
      <c r="B17" s="405">
        <v>197</v>
      </c>
      <c r="C17" s="405">
        <v>12</v>
      </c>
      <c r="D17" s="405">
        <v>0</v>
      </c>
      <c r="E17" s="405">
        <v>0</v>
      </c>
      <c r="F17" s="405">
        <v>6</v>
      </c>
      <c r="G17" s="405">
        <v>6</v>
      </c>
      <c r="H17" s="405">
        <v>0</v>
      </c>
      <c r="I17" s="405">
        <v>172</v>
      </c>
      <c r="J17" s="405">
        <v>13</v>
      </c>
    </row>
    <row r="18" spans="1:10">
      <c r="A18" s="294" t="s">
        <v>1524</v>
      </c>
      <c r="B18" s="405">
        <v>706</v>
      </c>
      <c r="C18" s="405">
        <v>95</v>
      </c>
      <c r="D18" s="405">
        <v>0</v>
      </c>
      <c r="E18" s="405">
        <v>0</v>
      </c>
      <c r="F18" s="405">
        <v>82</v>
      </c>
      <c r="G18" s="405">
        <v>13</v>
      </c>
      <c r="H18" s="405">
        <v>0</v>
      </c>
      <c r="I18" s="405">
        <v>611</v>
      </c>
      <c r="J18" s="405">
        <v>0</v>
      </c>
    </row>
    <row r="19" spans="1:10">
      <c r="A19" s="294" t="s">
        <v>1523</v>
      </c>
      <c r="B19" s="405">
        <v>5071</v>
      </c>
      <c r="C19" s="405">
        <v>542</v>
      </c>
      <c r="D19" s="405">
        <v>1</v>
      </c>
      <c r="E19" s="405">
        <v>1</v>
      </c>
      <c r="F19" s="405">
        <v>467</v>
      </c>
      <c r="G19" s="405">
        <v>73</v>
      </c>
      <c r="H19" s="405">
        <v>0</v>
      </c>
      <c r="I19" s="405">
        <v>4246</v>
      </c>
      <c r="J19" s="405">
        <v>283</v>
      </c>
    </row>
    <row r="20" spans="1:10">
      <c r="A20" s="294" t="s">
        <v>1522</v>
      </c>
      <c r="B20" s="405">
        <v>29161</v>
      </c>
      <c r="C20" s="405">
        <v>3610</v>
      </c>
      <c r="D20" s="405">
        <v>1</v>
      </c>
      <c r="E20" s="405">
        <v>419</v>
      </c>
      <c r="F20" s="405">
        <v>2819</v>
      </c>
      <c r="G20" s="405">
        <v>366</v>
      </c>
      <c r="H20" s="405">
        <v>5</v>
      </c>
      <c r="I20" s="405">
        <v>25549</v>
      </c>
      <c r="J20" s="405">
        <v>2</v>
      </c>
    </row>
    <row r="21" spans="1:10">
      <c r="A21" s="294" t="s">
        <v>1521</v>
      </c>
      <c r="B21" s="405">
        <v>123139</v>
      </c>
      <c r="C21" s="405">
        <v>44851</v>
      </c>
      <c r="D21" s="405">
        <v>84</v>
      </c>
      <c r="E21" s="405">
        <v>34068</v>
      </c>
      <c r="F21" s="405">
        <v>8284</v>
      </c>
      <c r="G21" s="405">
        <v>2337</v>
      </c>
      <c r="H21" s="405">
        <v>78</v>
      </c>
      <c r="I21" s="405">
        <v>78287</v>
      </c>
      <c r="J21" s="405">
        <v>1</v>
      </c>
    </row>
    <row r="22" spans="1:10">
      <c r="A22" s="294" t="s">
        <v>1520</v>
      </c>
      <c r="B22" s="405">
        <v>83320</v>
      </c>
      <c r="C22" s="405">
        <v>61377</v>
      </c>
      <c r="D22" s="405">
        <v>365</v>
      </c>
      <c r="E22" s="405">
        <v>56484</v>
      </c>
      <c r="F22" s="405">
        <v>656</v>
      </c>
      <c r="G22" s="405">
        <v>3813</v>
      </c>
      <c r="H22" s="405">
        <v>59</v>
      </c>
      <c r="I22" s="405">
        <v>21943</v>
      </c>
      <c r="J22" s="405">
        <v>0</v>
      </c>
    </row>
    <row r="23" spans="1:10">
      <c r="A23" s="294" t="s">
        <v>1748</v>
      </c>
      <c r="B23" s="405">
        <v>411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411</v>
      </c>
    </row>
    <row r="24" spans="1:10">
      <c r="A24" s="407"/>
      <c r="B24" s="407"/>
      <c r="C24" s="407"/>
      <c r="D24" s="407"/>
      <c r="E24" s="407"/>
      <c r="F24" s="407"/>
      <c r="G24" s="407"/>
      <c r="H24" s="407"/>
      <c r="I24" s="407"/>
      <c r="J24" s="407"/>
    </row>
    <row r="25" spans="1:10">
      <c r="A25" s="293" t="s">
        <v>1527</v>
      </c>
      <c r="B25" s="404">
        <v>220276</v>
      </c>
      <c r="C25" s="404">
        <v>104410</v>
      </c>
      <c r="D25" s="404">
        <v>415</v>
      </c>
      <c r="E25" s="404">
        <v>86735</v>
      </c>
      <c r="F25" s="404">
        <v>10936</v>
      </c>
      <c r="G25" s="404">
        <v>6197</v>
      </c>
      <c r="H25" s="404">
        <v>127</v>
      </c>
      <c r="I25" s="404">
        <v>115343</v>
      </c>
      <c r="J25" s="404">
        <v>523</v>
      </c>
    </row>
    <row r="26" spans="1:10">
      <c r="A26" s="294" t="s">
        <v>1525</v>
      </c>
      <c r="B26" s="405">
        <v>160</v>
      </c>
      <c r="C26" s="405">
        <v>11</v>
      </c>
      <c r="D26" s="405">
        <v>0</v>
      </c>
      <c r="E26" s="405">
        <v>0</v>
      </c>
      <c r="F26" s="405">
        <v>6</v>
      </c>
      <c r="G26" s="405">
        <v>5</v>
      </c>
      <c r="H26" s="405">
        <v>0</v>
      </c>
      <c r="I26" s="405">
        <v>137</v>
      </c>
      <c r="J26" s="405">
        <v>12</v>
      </c>
    </row>
    <row r="27" spans="1:10">
      <c r="A27" s="294" t="s">
        <v>1524</v>
      </c>
      <c r="B27" s="405">
        <v>550</v>
      </c>
      <c r="C27" s="405">
        <v>83</v>
      </c>
      <c r="D27" s="405">
        <v>0</v>
      </c>
      <c r="E27" s="405">
        <v>0</v>
      </c>
      <c r="F27" s="405">
        <v>72</v>
      </c>
      <c r="G27" s="405">
        <v>11</v>
      </c>
      <c r="H27" s="405">
        <v>0</v>
      </c>
      <c r="I27" s="405">
        <v>467</v>
      </c>
      <c r="J27" s="405">
        <v>0</v>
      </c>
    </row>
    <row r="28" spans="1:10">
      <c r="A28" s="294" t="s">
        <v>1523</v>
      </c>
      <c r="B28" s="405">
        <v>3653</v>
      </c>
      <c r="C28" s="405">
        <v>460</v>
      </c>
      <c r="D28" s="405">
        <v>1</v>
      </c>
      <c r="E28" s="405">
        <v>1</v>
      </c>
      <c r="F28" s="405">
        <v>391</v>
      </c>
      <c r="G28" s="405">
        <v>67</v>
      </c>
      <c r="H28" s="405">
        <v>0</v>
      </c>
      <c r="I28" s="405">
        <v>2984</v>
      </c>
      <c r="J28" s="405">
        <v>209</v>
      </c>
    </row>
    <row r="29" spans="1:10">
      <c r="A29" s="294" t="s">
        <v>1522</v>
      </c>
      <c r="B29" s="405">
        <v>24536</v>
      </c>
      <c r="C29" s="405">
        <v>3201</v>
      </c>
      <c r="D29" s="405">
        <v>1</v>
      </c>
      <c r="E29" s="405">
        <v>398</v>
      </c>
      <c r="F29" s="405">
        <v>2455</v>
      </c>
      <c r="G29" s="405">
        <v>344</v>
      </c>
      <c r="H29" s="405">
        <v>3</v>
      </c>
      <c r="I29" s="405">
        <v>21333</v>
      </c>
      <c r="J29" s="405">
        <v>2</v>
      </c>
    </row>
    <row r="30" spans="1:10">
      <c r="A30" s="294" t="s">
        <v>1521</v>
      </c>
      <c r="B30" s="405">
        <v>111771</v>
      </c>
      <c r="C30" s="405">
        <v>41971</v>
      </c>
      <c r="D30" s="405">
        <v>74</v>
      </c>
      <c r="E30" s="405">
        <v>32230</v>
      </c>
      <c r="F30" s="405">
        <v>7401</v>
      </c>
      <c r="G30" s="405">
        <v>2198</v>
      </c>
      <c r="H30" s="405">
        <v>68</v>
      </c>
      <c r="I30" s="405">
        <v>69800</v>
      </c>
      <c r="J30" s="405">
        <v>0</v>
      </c>
    </row>
    <row r="31" spans="1:10">
      <c r="A31" s="294" t="s">
        <v>1520</v>
      </c>
      <c r="B31" s="405">
        <v>79306</v>
      </c>
      <c r="C31" s="405">
        <v>58684</v>
      </c>
      <c r="D31" s="405">
        <v>339</v>
      </c>
      <c r="E31" s="405">
        <v>54106</v>
      </c>
      <c r="F31" s="405">
        <v>611</v>
      </c>
      <c r="G31" s="405">
        <v>3572</v>
      </c>
      <c r="H31" s="405">
        <v>56</v>
      </c>
      <c r="I31" s="405">
        <v>20622</v>
      </c>
      <c r="J31" s="405">
        <v>0</v>
      </c>
    </row>
    <row r="32" spans="1:10">
      <c r="A32" s="294" t="s">
        <v>1748</v>
      </c>
      <c r="B32" s="405">
        <v>300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300</v>
      </c>
    </row>
    <row r="33" spans="1:10">
      <c r="A33" s="407"/>
      <c r="B33" s="407"/>
      <c r="C33" s="407"/>
      <c r="D33" s="407"/>
      <c r="E33" s="407"/>
      <c r="F33" s="407"/>
      <c r="G33" s="407"/>
      <c r="H33" s="407"/>
      <c r="I33" s="407"/>
      <c r="J33" s="407"/>
    </row>
    <row r="34" spans="1:10">
      <c r="A34" s="293" t="s">
        <v>1526</v>
      </c>
      <c r="B34" s="404">
        <v>21729</v>
      </c>
      <c r="C34" s="404">
        <v>6077</v>
      </c>
      <c r="D34" s="404">
        <v>36</v>
      </c>
      <c r="E34" s="404">
        <v>4237</v>
      </c>
      <c r="F34" s="404">
        <v>1378</v>
      </c>
      <c r="G34" s="404">
        <v>411</v>
      </c>
      <c r="H34" s="404">
        <v>15</v>
      </c>
      <c r="I34" s="404">
        <v>15465</v>
      </c>
      <c r="J34" s="404">
        <v>187</v>
      </c>
    </row>
    <row r="35" spans="1:10">
      <c r="A35" s="294" t="s">
        <v>1525</v>
      </c>
      <c r="B35" s="405">
        <v>37</v>
      </c>
      <c r="C35" s="405">
        <v>1</v>
      </c>
      <c r="D35" s="405">
        <v>0</v>
      </c>
      <c r="E35" s="405">
        <v>0</v>
      </c>
      <c r="F35" s="405">
        <v>0</v>
      </c>
      <c r="G35" s="405">
        <v>1</v>
      </c>
      <c r="H35" s="405">
        <v>0</v>
      </c>
      <c r="I35" s="405">
        <v>35</v>
      </c>
      <c r="J35" s="405">
        <v>1</v>
      </c>
    </row>
    <row r="36" spans="1:10">
      <c r="A36" s="294" t="s">
        <v>1524</v>
      </c>
      <c r="B36" s="405">
        <v>156</v>
      </c>
      <c r="C36" s="405">
        <v>12</v>
      </c>
      <c r="D36" s="405">
        <v>0</v>
      </c>
      <c r="E36" s="405">
        <v>0</v>
      </c>
      <c r="F36" s="405">
        <v>10</v>
      </c>
      <c r="G36" s="405">
        <v>2</v>
      </c>
      <c r="H36" s="405">
        <v>0</v>
      </c>
      <c r="I36" s="405">
        <v>144</v>
      </c>
      <c r="J36" s="405">
        <v>0</v>
      </c>
    </row>
    <row r="37" spans="1:10">
      <c r="A37" s="294" t="s">
        <v>1523</v>
      </c>
      <c r="B37" s="405">
        <v>1418</v>
      </c>
      <c r="C37" s="405">
        <v>82</v>
      </c>
      <c r="D37" s="405">
        <v>0</v>
      </c>
      <c r="E37" s="405">
        <v>0</v>
      </c>
      <c r="F37" s="405">
        <v>76</v>
      </c>
      <c r="G37" s="405">
        <v>6</v>
      </c>
      <c r="H37" s="405">
        <v>0</v>
      </c>
      <c r="I37" s="405">
        <v>1262</v>
      </c>
      <c r="J37" s="405">
        <v>74</v>
      </c>
    </row>
    <row r="38" spans="1:10">
      <c r="A38" s="294" t="s">
        <v>1522</v>
      </c>
      <c r="B38" s="405">
        <v>4625</v>
      </c>
      <c r="C38" s="405">
        <v>409</v>
      </c>
      <c r="D38" s="405">
        <v>0</v>
      </c>
      <c r="E38" s="405">
        <v>21</v>
      </c>
      <c r="F38" s="405">
        <v>364</v>
      </c>
      <c r="G38" s="405">
        <v>22</v>
      </c>
      <c r="H38" s="405">
        <v>2</v>
      </c>
      <c r="I38" s="405">
        <v>4216</v>
      </c>
      <c r="J38" s="405">
        <v>0</v>
      </c>
    </row>
    <row r="39" spans="1:10">
      <c r="A39" s="294" t="s">
        <v>1521</v>
      </c>
      <c r="B39" s="405">
        <v>11368</v>
      </c>
      <c r="C39" s="405">
        <v>2880</v>
      </c>
      <c r="D39" s="405">
        <v>10</v>
      </c>
      <c r="E39" s="405">
        <v>1838</v>
      </c>
      <c r="F39" s="405">
        <v>883</v>
      </c>
      <c r="G39" s="405">
        <v>139</v>
      </c>
      <c r="H39" s="405">
        <v>10</v>
      </c>
      <c r="I39" s="405">
        <v>8487</v>
      </c>
      <c r="J39" s="405">
        <v>1</v>
      </c>
    </row>
    <row r="40" spans="1:10">
      <c r="A40" s="294" t="s">
        <v>1520</v>
      </c>
      <c r="B40" s="405">
        <v>4014</v>
      </c>
      <c r="C40" s="405">
        <v>2693</v>
      </c>
      <c r="D40" s="405">
        <v>26</v>
      </c>
      <c r="E40" s="405">
        <v>2378</v>
      </c>
      <c r="F40" s="405">
        <v>45</v>
      </c>
      <c r="G40" s="405">
        <v>241</v>
      </c>
      <c r="H40" s="405">
        <v>3</v>
      </c>
      <c r="I40" s="405">
        <v>1321</v>
      </c>
      <c r="J40" s="405">
        <v>0</v>
      </c>
    </row>
    <row r="41" spans="1:10">
      <c r="A41" s="294" t="s">
        <v>1748</v>
      </c>
      <c r="B41" s="405">
        <v>111</v>
      </c>
      <c r="C41" s="405">
        <v>0</v>
      </c>
      <c r="D41" s="405">
        <v>0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111</v>
      </c>
    </row>
    <row r="42" spans="1:10">
      <c r="A42" s="407"/>
      <c r="B42" s="407"/>
      <c r="C42" s="407"/>
      <c r="D42" s="407"/>
      <c r="E42" s="407"/>
      <c r="F42" s="407"/>
      <c r="G42" s="407"/>
      <c r="H42" s="407"/>
      <c r="I42" s="407"/>
      <c r="J42" s="407"/>
    </row>
    <row r="43" spans="1:10">
      <c r="A43" s="406" t="s">
        <v>4082</v>
      </c>
      <c r="B43" s="407"/>
      <c r="C43" s="407"/>
      <c r="D43" s="407"/>
      <c r="E43" s="407"/>
      <c r="F43" s="407"/>
      <c r="G43" s="407"/>
      <c r="H43" s="407"/>
      <c r="I43" s="407"/>
      <c r="J43" s="407"/>
    </row>
  </sheetData>
  <mergeCells count="6">
    <mergeCell ref="D11:H11"/>
    <mergeCell ref="B2:J2"/>
    <mergeCell ref="B5:J5"/>
    <mergeCell ref="B3:J3"/>
    <mergeCell ref="C7:I7"/>
    <mergeCell ref="D9:H9"/>
  </mergeCells>
  <hyperlinks>
    <hyperlink ref="A1" location="Indice!A32" display="Volver "/>
  </hyperlinks>
  <pageMargins left="0.98425196850393704" right="0.98425196850393704" top="0.98425196850393704" bottom="0.98425196850393704" header="0.98425196850393704" footer="0.98425196850393704"/>
  <pageSetup scale="8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4" enableFormatConditionsCalculation="0">
    <tabColor theme="3" tint="0.39997558519241921"/>
  </sheetPr>
  <dimension ref="A1:F45"/>
  <sheetViews>
    <sheetView showGridLines="0" showRowColHeaders="0" zoomScaleNormal="100" zoomScaleSheetLayoutView="100" workbookViewId="0"/>
  </sheetViews>
  <sheetFormatPr baseColWidth="10" defaultColWidth="11.44140625" defaultRowHeight="12.6"/>
  <cols>
    <col min="1" max="1" width="35.5546875" style="283" customWidth="1"/>
    <col min="2" max="2" width="14" style="283" customWidth="1"/>
    <col min="3" max="3" width="16.109375" style="283" customWidth="1"/>
    <col min="4" max="4" width="17.44140625" style="283" customWidth="1"/>
    <col min="5" max="5" width="18.88671875" style="283" customWidth="1"/>
    <col min="6" max="6" width="18" style="283" customWidth="1"/>
    <col min="7" max="256" width="11.44140625" style="283"/>
    <col min="257" max="257" width="35.5546875" style="283" customWidth="1"/>
    <col min="258" max="258" width="14" style="283" customWidth="1"/>
    <col min="259" max="259" width="16.109375" style="283" customWidth="1"/>
    <col min="260" max="260" width="17.44140625" style="283" customWidth="1"/>
    <col min="261" max="261" width="18.88671875" style="283" customWidth="1"/>
    <col min="262" max="262" width="18" style="283" customWidth="1"/>
    <col min="263" max="512" width="11.44140625" style="283"/>
    <col min="513" max="513" width="35.5546875" style="283" customWidth="1"/>
    <col min="514" max="514" width="14" style="283" customWidth="1"/>
    <col min="515" max="515" width="16.109375" style="283" customWidth="1"/>
    <col min="516" max="516" width="17.44140625" style="283" customWidth="1"/>
    <col min="517" max="517" width="18.88671875" style="283" customWidth="1"/>
    <col min="518" max="518" width="18" style="283" customWidth="1"/>
    <col min="519" max="768" width="11.44140625" style="283"/>
    <col min="769" max="769" width="35.5546875" style="283" customWidth="1"/>
    <col min="770" max="770" width="14" style="283" customWidth="1"/>
    <col min="771" max="771" width="16.109375" style="283" customWidth="1"/>
    <col min="772" max="772" width="17.44140625" style="283" customWidth="1"/>
    <col min="773" max="773" width="18.88671875" style="283" customWidth="1"/>
    <col min="774" max="774" width="18" style="283" customWidth="1"/>
    <col min="775" max="1024" width="11.44140625" style="283"/>
    <col min="1025" max="1025" width="35.5546875" style="283" customWidth="1"/>
    <col min="1026" max="1026" width="14" style="283" customWidth="1"/>
    <col min="1027" max="1027" width="16.109375" style="283" customWidth="1"/>
    <col min="1028" max="1028" width="17.44140625" style="283" customWidth="1"/>
    <col min="1029" max="1029" width="18.88671875" style="283" customWidth="1"/>
    <col min="1030" max="1030" width="18" style="283" customWidth="1"/>
    <col min="1031" max="1280" width="11.44140625" style="283"/>
    <col min="1281" max="1281" width="35.5546875" style="283" customWidth="1"/>
    <col min="1282" max="1282" width="14" style="283" customWidth="1"/>
    <col min="1283" max="1283" width="16.109375" style="283" customWidth="1"/>
    <col min="1284" max="1284" width="17.44140625" style="283" customWidth="1"/>
    <col min="1285" max="1285" width="18.88671875" style="283" customWidth="1"/>
    <col min="1286" max="1286" width="18" style="283" customWidth="1"/>
    <col min="1287" max="1536" width="11.44140625" style="283"/>
    <col min="1537" max="1537" width="35.5546875" style="283" customWidth="1"/>
    <col min="1538" max="1538" width="14" style="283" customWidth="1"/>
    <col min="1539" max="1539" width="16.109375" style="283" customWidth="1"/>
    <col min="1540" max="1540" width="17.44140625" style="283" customWidth="1"/>
    <col min="1541" max="1541" width="18.88671875" style="283" customWidth="1"/>
    <col min="1542" max="1542" width="18" style="283" customWidth="1"/>
    <col min="1543" max="1792" width="11.44140625" style="283"/>
    <col min="1793" max="1793" width="35.5546875" style="283" customWidth="1"/>
    <col min="1794" max="1794" width="14" style="283" customWidth="1"/>
    <col min="1795" max="1795" width="16.109375" style="283" customWidth="1"/>
    <col min="1796" max="1796" width="17.44140625" style="283" customWidth="1"/>
    <col min="1797" max="1797" width="18.88671875" style="283" customWidth="1"/>
    <col min="1798" max="1798" width="18" style="283" customWidth="1"/>
    <col min="1799" max="2048" width="11.44140625" style="283"/>
    <col min="2049" max="2049" width="35.5546875" style="283" customWidth="1"/>
    <col min="2050" max="2050" width="14" style="283" customWidth="1"/>
    <col min="2051" max="2051" width="16.109375" style="283" customWidth="1"/>
    <col min="2052" max="2052" width="17.44140625" style="283" customWidth="1"/>
    <col min="2053" max="2053" width="18.88671875" style="283" customWidth="1"/>
    <col min="2054" max="2054" width="18" style="283" customWidth="1"/>
    <col min="2055" max="2304" width="11.44140625" style="283"/>
    <col min="2305" max="2305" width="35.5546875" style="283" customWidth="1"/>
    <col min="2306" max="2306" width="14" style="283" customWidth="1"/>
    <col min="2307" max="2307" width="16.109375" style="283" customWidth="1"/>
    <col min="2308" max="2308" width="17.44140625" style="283" customWidth="1"/>
    <col min="2309" max="2309" width="18.88671875" style="283" customWidth="1"/>
    <col min="2310" max="2310" width="18" style="283" customWidth="1"/>
    <col min="2311" max="2560" width="11.44140625" style="283"/>
    <col min="2561" max="2561" width="35.5546875" style="283" customWidth="1"/>
    <col min="2562" max="2562" width="14" style="283" customWidth="1"/>
    <col min="2563" max="2563" width="16.109375" style="283" customWidth="1"/>
    <col min="2564" max="2564" width="17.44140625" style="283" customWidth="1"/>
    <col min="2565" max="2565" width="18.88671875" style="283" customWidth="1"/>
    <col min="2566" max="2566" width="18" style="283" customWidth="1"/>
    <col min="2567" max="2816" width="11.44140625" style="283"/>
    <col min="2817" max="2817" width="35.5546875" style="283" customWidth="1"/>
    <col min="2818" max="2818" width="14" style="283" customWidth="1"/>
    <col min="2819" max="2819" width="16.109375" style="283" customWidth="1"/>
    <col min="2820" max="2820" width="17.44140625" style="283" customWidth="1"/>
    <col min="2821" max="2821" width="18.88671875" style="283" customWidth="1"/>
    <col min="2822" max="2822" width="18" style="283" customWidth="1"/>
    <col min="2823" max="3072" width="11.44140625" style="283"/>
    <col min="3073" max="3073" width="35.5546875" style="283" customWidth="1"/>
    <col min="3074" max="3074" width="14" style="283" customWidth="1"/>
    <col min="3075" max="3075" width="16.109375" style="283" customWidth="1"/>
    <col min="3076" max="3076" width="17.44140625" style="283" customWidth="1"/>
    <col min="3077" max="3077" width="18.88671875" style="283" customWidth="1"/>
    <col min="3078" max="3078" width="18" style="283" customWidth="1"/>
    <col min="3079" max="3328" width="11.44140625" style="283"/>
    <col min="3329" max="3329" width="35.5546875" style="283" customWidth="1"/>
    <col min="3330" max="3330" width="14" style="283" customWidth="1"/>
    <col min="3331" max="3331" width="16.109375" style="283" customWidth="1"/>
    <col min="3332" max="3332" width="17.44140625" style="283" customWidth="1"/>
    <col min="3333" max="3333" width="18.88671875" style="283" customWidth="1"/>
    <col min="3334" max="3334" width="18" style="283" customWidth="1"/>
    <col min="3335" max="3584" width="11.44140625" style="283"/>
    <col min="3585" max="3585" width="35.5546875" style="283" customWidth="1"/>
    <col min="3586" max="3586" width="14" style="283" customWidth="1"/>
    <col min="3587" max="3587" width="16.109375" style="283" customWidth="1"/>
    <col min="3588" max="3588" width="17.44140625" style="283" customWidth="1"/>
    <col min="3589" max="3589" width="18.88671875" style="283" customWidth="1"/>
    <col min="3590" max="3590" width="18" style="283" customWidth="1"/>
    <col min="3591" max="3840" width="11.44140625" style="283"/>
    <col min="3841" max="3841" width="35.5546875" style="283" customWidth="1"/>
    <col min="3842" max="3842" width="14" style="283" customWidth="1"/>
    <col min="3843" max="3843" width="16.109375" style="283" customWidth="1"/>
    <col min="3844" max="3844" width="17.44140625" style="283" customWidth="1"/>
    <col min="3845" max="3845" width="18.88671875" style="283" customWidth="1"/>
    <col min="3846" max="3846" width="18" style="283" customWidth="1"/>
    <col min="3847" max="4096" width="11.44140625" style="283"/>
    <col min="4097" max="4097" width="35.5546875" style="283" customWidth="1"/>
    <col min="4098" max="4098" width="14" style="283" customWidth="1"/>
    <col min="4099" max="4099" width="16.109375" style="283" customWidth="1"/>
    <col min="4100" max="4100" width="17.44140625" style="283" customWidth="1"/>
    <col min="4101" max="4101" width="18.88671875" style="283" customWidth="1"/>
    <col min="4102" max="4102" width="18" style="283" customWidth="1"/>
    <col min="4103" max="4352" width="11.44140625" style="283"/>
    <col min="4353" max="4353" width="35.5546875" style="283" customWidth="1"/>
    <col min="4354" max="4354" width="14" style="283" customWidth="1"/>
    <col min="4355" max="4355" width="16.109375" style="283" customWidth="1"/>
    <col min="4356" max="4356" width="17.44140625" style="283" customWidth="1"/>
    <col min="4357" max="4357" width="18.88671875" style="283" customWidth="1"/>
    <col min="4358" max="4358" width="18" style="283" customWidth="1"/>
    <col min="4359" max="4608" width="11.44140625" style="283"/>
    <col min="4609" max="4609" width="35.5546875" style="283" customWidth="1"/>
    <col min="4610" max="4610" width="14" style="283" customWidth="1"/>
    <col min="4611" max="4611" width="16.109375" style="283" customWidth="1"/>
    <col min="4612" max="4612" width="17.44140625" style="283" customWidth="1"/>
    <col min="4613" max="4613" width="18.88671875" style="283" customWidth="1"/>
    <col min="4614" max="4614" width="18" style="283" customWidth="1"/>
    <col min="4615" max="4864" width="11.44140625" style="283"/>
    <col min="4865" max="4865" width="35.5546875" style="283" customWidth="1"/>
    <col min="4866" max="4866" width="14" style="283" customWidth="1"/>
    <col min="4867" max="4867" width="16.109375" style="283" customWidth="1"/>
    <col min="4868" max="4868" width="17.44140625" style="283" customWidth="1"/>
    <col min="4869" max="4869" width="18.88671875" style="283" customWidth="1"/>
    <col min="4870" max="4870" width="18" style="283" customWidth="1"/>
    <col min="4871" max="5120" width="11.44140625" style="283"/>
    <col min="5121" max="5121" width="35.5546875" style="283" customWidth="1"/>
    <col min="5122" max="5122" width="14" style="283" customWidth="1"/>
    <col min="5123" max="5123" width="16.109375" style="283" customWidth="1"/>
    <col min="5124" max="5124" width="17.44140625" style="283" customWidth="1"/>
    <col min="5125" max="5125" width="18.88671875" style="283" customWidth="1"/>
    <col min="5126" max="5126" width="18" style="283" customWidth="1"/>
    <col min="5127" max="5376" width="11.44140625" style="283"/>
    <col min="5377" max="5377" width="35.5546875" style="283" customWidth="1"/>
    <col min="5378" max="5378" width="14" style="283" customWidth="1"/>
    <col min="5379" max="5379" width="16.109375" style="283" customWidth="1"/>
    <col min="5380" max="5380" width="17.44140625" style="283" customWidth="1"/>
    <col min="5381" max="5381" width="18.88671875" style="283" customWidth="1"/>
    <col min="5382" max="5382" width="18" style="283" customWidth="1"/>
    <col min="5383" max="5632" width="11.44140625" style="283"/>
    <col min="5633" max="5633" width="35.5546875" style="283" customWidth="1"/>
    <col min="5634" max="5634" width="14" style="283" customWidth="1"/>
    <col min="5635" max="5635" width="16.109375" style="283" customWidth="1"/>
    <col min="5636" max="5636" width="17.44140625" style="283" customWidth="1"/>
    <col min="5637" max="5637" width="18.88671875" style="283" customWidth="1"/>
    <col min="5638" max="5638" width="18" style="283" customWidth="1"/>
    <col min="5639" max="5888" width="11.44140625" style="283"/>
    <col min="5889" max="5889" width="35.5546875" style="283" customWidth="1"/>
    <col min="5890" max="5890" width="14" style="283" customWidth="1"/>
    <col min="5891" max="5891" width="16.109375" style="283" customWidth="1"/>
    <col min="5892" max="5892" width="17.44140625" style="283" customWidth="1"/>
    <col min="5893" max="5893" width="18.88671875" style="283" customWidth="1"/>
    <col min="5894" max="5894" width="18" style="283" customWidth="1"/>
    <col min="5895" max="6144" width="11.44140625" style="283"/>
    <col min="6145" max="6145" width="35.5546875" style="283" customWidth="1"/>
    <col min="6146" max="6146" width="14" style="283" customWidth="1"/>
    <col min="6147" max="6147" width="16.109375" style="283" customWidth="1"/>
    <col min="6148" max="6148" width="17.44140625" style="283" customWidth="1"/>
    <col min="6149" max="6149" width="18.88671875" style="283" customWidth="1"/>
    <col min="6150" max="6150" width="18" style="283" customWidth="1"/>
    <col min="6151" max="6400" width="11.44140625" style="283"/>
    <col min="6401" max="6401" width="35.5546875" style="283" customWidth="1"/>
    <col min="6402" max="6402" width="14" style="283" customWidth="1"/>
    <col min="6403" max="6403" width="16.109375" style="283" customWidth="1"/>
    <col min="6404" max="6404" width="17.44140625" style="283" customWidth="1"/>
    <col min="6405" max="6405" width="18.88671875" style="283" customWidth="1"/>
    <col min="6406" max="6406" width="18" style="283" customWidth="1"/>
    <col min="6407" max="6656" width="11.44140625" style="283"/>
    <col min="6657" max="6657" width="35.5546875" style="283" customWidth="1"/>
    <col min="6658" max="6658" width="14" style="283" customWidth="1"/>
    <col min="6659" max="6659" width="16.109375" style="283" customWidth="1"/>
    <col min="6660" max="6660" width="17.44140625" style="283" customWidth="1"/>
    <col min="6661" max="6661" width="18.88671875" style="283" customWidth="1"/>
    <col min="6662" max="6662" width="18" style="283" customWidth="1"/>
    <col min="6663" max="6912" width="11.44140625" style="283"/>
    <col min="6913" max="6913" width="35.5546875" style="283" customWidth="1"/>
    <col min="6914" max="6914" width="14" style="283" customWidth="1"/>
    <col min="6915" max="6915" width="16.109375" style="283" customWidth="1"/>
    <col min="6916" max="6916" width="17.44140625" style="283" customWidth="1"/>
    <col min="6917" max="6917" width="18.88671875" style="283" customWidth="1"/>
    <col min="6918" max="6918" width="18" style="283" customWidth="1"/>
    <col min="6919" max="7168" width="11.44140625" style="283"/>
    <col min="7169" max="7169" width="35.5546875" style="283" customWidth="1"/>
    <col min="7170" max="7170" width="14" style="283" customWidth="1"/>
    <col min="7171" max="7171" width="16.109375" style="283" customWidth="1"/>
    <col min="7172" max="7172" width="17.44140625" style="283" customWidth="1"/>
    <col min="7173" max="7173" width="18.88671875" style="283" customWidth="1"/>
    <col min="7174" max="7174" width="18" style="283" customWidth="1"/>
    <col min="7175" max="7424" width="11.44140625" style="283"/>
    <col min="7425" max="7425" width="35.5546875" style="283" customWidth="1"/>
    <col min="7426" max="7426" width="14" style="283" customWidth="1"/>
    <col min="7427" max="7427" width="16.109375" style="283" customWidth="1"/>
    <col min="7428" max="7428" width="17.44140625" style="283" customWidth="1"/>
    <col min="7429" max="7429" width="18.88671875" style="283" customWidth="1"/>
    <col min="7430" max="7430" width="18" style="283" customWidth="1"/>
    <col min="7431" max="7680" width="11.44140625" style="283"/>
    <col min="7681" max="7681" width="35.5546875" style="283" customWidth="1"/>
    <col min="7682" max="7682" width="14" style="283" customWidth="1"/>
    <col min="7683" max="7683" width="16.109375" style="283" customWidth="1"/>
    <col min="7684" max="7684" width="17.44140625" style="283" customWidth="1"/>
    <col min="7685" max="7685" width="18.88671875" style="283" customWidth="1"/>
    <col min="7686" max="7686" width="18" style="283" customWidth="1"/>
    <col min="7687" max="7936" width="11.44140625" style="283"/>
    <col min="7937" max="7937" width="35.5546875" style="283" customWidth="1"/>
    <col min="7938" max="7938" width="14" style="283" customWidth="1"/>
    <col min="7939" max="7939" width="16.109375" style="283" customWidth="1"/>
    <col min="7940" max="7940" width="17.44140625" style="283" customWidth="1"/>
    <col min="7941" max="7941" width="18.88671875" style="283" customWidth="1"/>
    <col min="7942" max="7942" width="18" style="283" customWidth="1"/>
    <col min="7943" max="8192" width="11.44140625" style="283"/>
    <col min="8193" max="8193" width="35.5546875" style="283" customWidth="1"/>
    <col min="8194" max="8194" width="14" style="283" customWidth="1"/>
    <col min="8195" max="8195" width="16.109375" style="283" customWidth="1"/>
    <col min="8196" max="8196" width="17.44140625" style="283" customWidth="1"/>
    <col min="8197" max="8197" width="18.88671875" style="283" customWidth="1"/>
    <col min="8198" max="8198" width="18" style="283" customWidth="1"/>
    <col min="8199" max="8448" width="11.44140625" style="283"/>
    <col min="8449" max="8449" width="35.5546875" style="283" customWidth="1"/>
    <col min="8450" max="8450" width="14" style="283" customWidth="1"/>
    <col min="8451" max="8451" width="16.109375" style="283" customWidth="1"/>
    <col min="8452" max="8452" width="17.44140625" style="283" customWidth="1"/>
    <col min="8453" max="8453" width="18.88671875" style="283" customWidth="1"/>
    <col min="8454" max="8454" width="18" style="283" customWidth="1"/>
    <col min="8455" max="8704" width="11.44140625" style="283"/>
    <col min="8705" max="8705" width="35.5546875" style="283" customWidth="1"/>
    <col min="8706" max="8706" width="14" style="283" customWidth="1"/>
    <col min="8707" max="8707" width="16.109375" style="283" customWidth="1"/>
    <col min="8708" max="8708" width="17.44140625" style="283" customWidth="1"/>
    <col min="8709" max="8709" width="18.88671875" style="283" customWidth="1"/>
    <col min="8710" max="8710" width="18" style="283" customWidth="1"/>
    <col min="8711" max="8960" width="11.44140625" style="283"/>
    <col min="8961" max="8961" width="35.5546875" style="283" customWidth="1"/>
    <col min="8962" max="8962" width="14" style="283" customWidth="1"/>
    <col min="8963" max="8963" width="16.109375" style="283" customWidth="1"/>
    <col min="8964" max="8964" width="17.44140625" style="283" customWidth="1"/>
    <col min="8965" max="8965" width="18.88671875" style="283" customWidth="1"/>
    <col min="8966" max="8966" width="18" style="283" customWidth="1"/>
    <col min="8967" max="9216" width="11.44140625" style="283"/>
    <col min="9217" max="9217" width="35.5546875" style="283" customWidth="1"/>
    <col min="9218" max="9218" width="14" style="283" customWidth="1"/>
    <col min="9219" max="9219" width="16.109375" style="283" customWidth="1"/>
    <col min="9220" max="9220" width="17.44140625" style="283" customWidth="1"/>
    <col min="9221" max="9221" width="18.88671875" style="283" customWidth="1"/>
    <col min="9222" max="9222" width="18" style="283" customWidth="1"/>
    <col min="9223" max="9472" width="11.44140625" style="283"/>
    <col min="9473" max="9473" width="35.5546875" style="283" customWidth="1"/>
    <col min="9474" max="9474" width="14" style="283" customWidth="1"/>
    <col min="9475" max="9475" width="16.109375" style="283" customWidth="1"/>
    <col min="9476" max="9476" width="17.44140625" style="283" customWidth="1"/>
    <col min="9477" max="9477" width="18.88671875" style="283" customWidth="1"/>
    <col min="9478" max="9478" width="18" style="283" customWidth="1"/>
    <col min="9479" max="9728" width="11.44140625" style="283"/>
    <col min="9729" max="9729" width="35.5546875" style="283" customWidth="1"/>
    <col min="9730" max="9730" width="14" style="283" customWidth="1"/>
    <col min="9731" max="9731" width="16.109375" style="283" customWidth="1"/>
    <col min="9732" max="9732" width="17.44140625" style="283" customWidth="1"/>
    <col min="9733" max="9733" width="18.88671875" style="283" customWidth="1"/>
    <col min="9734" max="9734" width="18" style="283" customWidth="1"/>
    <col min="9735" max="9984" width="11.44140625" style="283"/>
    <col min="9985" max="9985" width="35.5546875" style="283" customWidth="1"/>
    <col min="9986" max="9986" width="14" style="283" customWidth="1"/>
    <col min="9987" max="9987" width="16.109375" style="283" customWidth="1"/>
    <col min="9988" max="9988" width="17.44140625" style="283" customWidth="1"/>
    <col min="9989" max="9989" width="18.88671875" style="283" customWidth="1"/>
    <col min="9990" max="9990" width="18" style="283" customWidth="1"/>
    <col min="9991" max="10240" width="11.44140625" style="283"/>
    <col min="10241" max="10241" width="35.5546875" style="283" customWidth="1"/>
    <col min="10242" max="10242" width="14" style="283" customWidth="1"/>
    <col min="10243" max="10243" width="16.109375" style="283" customWidth="1"/>
    <col min="10244" max="10244" width="17.44140625" style="283" customWidth="1"/>
    <col min="10245" max="10245" width="18.88671875" style="283" customWidth="1"/>
    <col min="10246" max="10246" width="18" style="283" customWidth="1"/>
    <col min="10247" max="10496" width="11.44140625" style="283"/>
    <col min="10497" max="10497" width="35.5546875" style="283" customWidth="1"/>
    <col min="10498" max="10498" width="14" style="283" customWidth="1"/>
    <col min="10499" max="10499" width="16.109375" style="283" customWidth="1"/>
    <col min="10500" max="10500" width="17.44140625" style="283" customWidth="1"/>
    <col min="10501" max="10501" width="18.88671875" style="283" customWidth="1"/>
    <col min="10502" max="10502" width="18" style="283" customWidth="1"/>
    <col min="10503" max="10752" width="11.44140625" style="283"/>
    <col min="10753" max="10753" width="35.5546875" style="283" customWidth="1"/>
    <col min="10754" max="10754" width="14" style="283" customWidth="1"/>
    <col min="10755" max="10755" width="16.109375" style="283" customWidth="1"/>
    <col min="10756" max="10756" width="17.44140625" style="283" customWidth="1"/>
    <col min="10757" max="10757" width="18.88671875" style="283" customWidth="1"/>
    <col min="10758" max="10758" width="18" style="283" customWidth="1"/>
    <col min="10759" max="11008" width="11.44140625" style="283"/>
    <col min="11009" max="11009" width="35.5546875" style="283" customWidth="1"/>
    <col min="11010" max="11010" width="14" style="283" customWidth="1"/>
    <col min="11011" max="11011" width="16.109375" style="283" customWidth="1"/>
    <col min="11012" max="11012" width="17.44140625" style="283" customWidth="1"/>
    <col min="11013" max="11013" width="18.88671875" style="283" customWidth="1"/>
    <col min="11014" max="11014" width="18" style="283" customWidth="1"/>
    <col min="11015" max="11264" width="11.44140625" style="283"/>
    <col min="11265" max="11265" width="35.5546875" style="283" customWidth="1"/>
    <col min="11266" max="11266" width="14" style="283" customWidth="1"/>
    <col min="11267" max="11267" width="16.109375" style="283" customWidth="1"/>
    <col min="11268" max="11268" width="17.44140625" style="283" customWidth="1"/>
    <col min="11269" max="11269" width="18.88671875" style="283" customWidth="1"/>
    <col min="11270" max="11270" width="18" style="283" customWidth="1"/>
    <col min="11271" max="11520" width="11.44140625" style="283"/>
    <col min="11521" max="11521" width="35.5546875" style="283" customWidth="1"/>
    <col min="11522" max="11522" width="14" style="283" customWidth="1"/>
    <col min="11523" max="11523" width="16.109375" style="283" customWidth="1"/>
    <col min="11524" max="11524" width="17.44140625" style="283" customWidth="1"/>
    <col min="11525" max="11525" width="18.88671875" style="283" customWidth="1"/>
    <col min="11526" max="11526" width="18" style="283" customWidth="1"/>
    <col min="11527" max="11776" width="11.44140625" style="283"/>
    <col min="11777" max="11777" width="35.5546875" style="283" customWidth="1"/>
    <col min="11778" max="11778" width="14" style="283" customWidth="1"/>
    <col min="11779" max="11779" width="16.109375" style="283" customWidth="1"/>
    <col min="11780" max="11780" width="17.44140625" style="283" customWidth="1"/>
    <col min="11781" max="11781" width="18.88671875" style="283" customWidth="1"/>
    <col min="11782" max="11782" width="18" style="283" customWidth="1"/>
    <col min="11783" max="12032" width="11.44140625" style="283"/>
    <col min="12033" max="12033" width="35.5546875" style="283" customWidth="1"/>
    <col min="12034" max="12034" width="14" style="283" customWidth="1"/>
    <col min="12035" max="12035" width="16.109375" style="283" customWidth="1"/>
    <col min="12036" max="12036" width="17.44140625" style="283" customWidth="1"/>
    <col min="12037" max="12037" width="18.88671875" style="283" customWidth="1"/>
    <col min="12038" max="12038" width="18" style="283" customWidth="1"/>
    <col min="12039" max="12288" width="11.44140625" style="283"/>
    <col min="12289" max="12289" width="35.5546875" style="283" customWidth="1"/>
    <col min="12290" max="12290" width="14" style="283" customWidth="1"/>
    <col min="12291" max="12291" width="16.109375" style="283" customWidth="1"/>
    <col min="12292" max="12292" width="17.44140625" style="283" customWidth="1"/>
    <col min="12293" max="12293" width="18.88671875" style="283" customWidth="1"/>
    <col min="12294" max="12294" width="18" style="283" customWidth="1"/>
    <col min="12295" max="12544" width="11.44140625" style="283"/>
    <col min="12545" max="12545" width="35.5546875" style="283" customWidth="1"/>
    <col min="12546" max="12546" width="14" style="283" customWidth="1"/>
    <col min="12547" max="12547" width="16.109375" style="283" customWidth="1"/>
    <col min="12548" max="12548" width="17.44140625" style="283" customWidth="1"/>
    <col min="12549" max="12549" width="18.88671875" style="283" customWidth="1"/>
    <col min="12550" max="12550" width="18" style="283" customWidth="1"/>
    <col min="12551" max="12800" width="11.44140625" style="283"/>
    <col min="12801" max="12801" width="35.5546875" style="283" customWidth="1"/>
    <col min="12802" max="12802" width="14" style="283" customWidth="1"/>
    <col min="12803" max="12803" width="16.109375" style="283" customWidth="1"/>
    <col min="12804" max="12804" width="17.44140625" style="283" customWidth="1"/>
    <col min="12805" max="12805" width="18.88671875" style="283" customWidth="1"/>
    <col min="12806" max="12806" width="18" style="283" customWidth="1"/>
    <col min="12807" max="13056" width="11.44140625" style="283"/>
    <col min="13057" max="13057" width="35.5546875" style="283" customWidth="1"/>
    <col min="13058" max="13058" width="14" style="283" customWidth="1"/>
    <col min="13059" max="13059" width="16.109375" style="283" customWidth="1"/>
    <col min="13060" max="13060" width="17.44140625" style="283" customWidth="1"/>
    <col min="13061" max="13061" width="18.88671875" style="283" customWidth="1"/>
    <col min="13062" max="13062" width="18" style="283" customWidth="1"/>
    <col min="13063" max="13312" width="11.44140625" style="283"/>
    <col min="13313" max="13313" width="35.5546875" style="283" customWidth="1"/>
    <col min="13314" max="13314" width="14" style="283" customWidth="1"/>
    <col min="13315" max="13315" width="16.109375" style="283" customWidth="1"/>
    <col min="13316" max="13316" width="17.44140625" style="283" customWidth="1"/>
    <col min="13317" max="13317" width="18.88671875" style="283" customWidth="1"/>
    <col min="13318" max="13318" width="18" style="283" customWidth="1"/>
    <col min="13319" max="13568" width="11.44140625" style="283"/>
    <col min="13569" max="13569" width="35.5546875" style="283" customWidth="1"/>
    <col min="13570" max="13570" width="14" style="283" customWidth="1"/>
    <col min="13571" max="13571" width="16.109375" style="283" customWidth="1"/>
    <col min="13572" max="13572" width="17.44140625" style="283" customWidth="1"/>
    <col min="13573" max="13573" width="18.88671875" style="283" customWidth="1"/>
    <col min="13574" max="13574" width="18" style="283" customWidth="1"/>
    <col min="13575" max="13824" width="11.44140625" style="283"/>
    <col min="13825" max="13825" width="35.5546875" style="283" customWidth="1"/>
    <col min="13826" max="13826" width="14" style="283" customWidth="1"/>
    <col min="13827" max="13827" width="16.109375" style="283" customWidth="1"/>
    <col min="13828" max="13828" width="17.44140625" style="283" customWidth="1"/>
    <col min="13829" max="13829" width="18.88671875" style="283" customWidth="1"/>
    <col min="13830" max="13830" width="18" style="283" customWidth="1"/>
    <col min="13831" max="14080" width="11.44140625" style="283"/>
    <col min="14081" max="14081" width="35.5546875" style="283" customWidth="1"/>
    <col min="14082" max="14082" width="14" style="283" customWidth="1"/>
    <col min="14083" max="14083" width="16.109375" style="283" customWidth="1"/>
    <col min="14084" max="14084" width="17.44140625" style="283" customWidth="1"/>
    <col min="14085" max="14085" width="18.88671875" style="283" customWidth="1"/>
    <col min="14086" max="14086" width="18" style="283" customWidth="1"/>
    <col min="14087" max="14336" width="11.44140625" style="283"/>
    <col min="14337" max="14337" width="35.5546875" style="283" customWidth="1"/>
    <col min="14338" max="14338" width="14" style="283" customWidth="1"/>
    <col min="14339" max="14339" width="16.109375" style="283" customWidth="1"/>
    <col min="14340" max="14340" width="17.44140625" style="283" customWidth="1"/>
    <col min="14341" max="14341" width="18.88671875" style="283" customWidth="1"/>
    <col min="14342" max="14342" width="18" style="283" customWidth="1"/>
    <col min="14343" max="14592" width="11.44140625" style="283"/>
    <col min="14593" max="14593" width="35.5546875" style="283" customWidth="1"/>
    <col min="14594" max="14594" width="14" style="283" customWidth="1"/>
    <col min="14595" max="14595" width="16.109375" style="283" customWidth="1"/>
    <col min="14596" max="14596" width="17.44140625" style="283" customWidth="1"/>
    <col min="14597" max="14597" width="18.88671875" style="283" customWidth="1"/>
    <col min="14598" max="14598" width="18" style="283" customWidth="1"/>
    <col min="14599" max="14848" width="11.44140625" style="283"/>
    <col min="14849" max="14849" width="35.5546875" style="283" customWidth="1"/>
    <col min="14850" max="14850" width="14" style="283" customWidth="1"/>
    <col min="14851" max="14851" width="16.109375" style="283" customWidth="1"/>
    <col min="14852" max="14852" width="17.44140625" style="283" customWidth="1"/>
    <col min="14853" max="14853" width="18.88671875" style="283" customWidth="1"/>
    <col min="14854" max="14854" width="18" style="283" customWidth="1"/>
    <col min="14855" max="15104" width="11.44140625" style="283"/>
    <col min="15105" max="15105" width="35.5546875" style="283" customWidth="1"/>
    <col min="15106" max="15106" width="14" style="283" customWidth="1"/>
    <col min="15107" max="15107" width="16.109375" style="283" customWidth="1"/>
    <col min="15108" max="15108" width="17.44140625" style="283" customWidth="1"/>
    <col min="15109" max="15109" width="18.88671875" style="283" customWidth="1"/>
    <col min="15110" max="15110" width="18" style="283" customWidth="1"/>
    <col min="15111" max="15360" width="11.44140625" style="283"/>
    <col min="15361" max="15361" width="35.5546875" style="283" customWidth="1"/>
    <col min="15362" max="15362" width="14" style="283" customWidth="1"/>
    <col min="15363" max="15363" width="16.109375" style="283" customWidth="1"/>
    <col min="15364" max="15364" width="17.44140625" style="283" customWidth="1"/>
    <col min="15365" max="15365" width="18.88671875" style="283" customWidth="1"/>
    <col min="15366" max="15366" width="18" style="283" customWidth="1"/>
    <col min="15367" max="15616" width="11.44140625" style="283"/>
    <col min="15617" max="15617" width="35.5546875" style="283" customWidth="1"/>
    <col min="15618" max="15618" width="14" style="283" customWidth="1"/>
    <col min="15619" max="15619" width="16.109375" style="283" customWidth="1"/>
    <col min="15620" max="15620" width="17.44140625" style="283" customWidth="1"/>
    <col min="15621" max="15621" width="18.88671875" style="283" customWidth="1"/>
    <col min="15622" max="15622" width="18" style="283" customWidth="1"/>
    <col min="15623" max="15872" width="11.44140625" style="283"/>
    <col min="15873" max="15873" width="35.5546875" style="283" customWidth="1"/>
    <col min="15874" max="15874" width="14" style="283" customWidth="1"/>
    <col min="15875" max="15875" width="16.109375" style="283" customWidth="1"/>
    <col min="15876" max="15876" width="17.44140625" style="283" customWidth="1"/>
    <col min="15877" max="15877" width="18.88671875" style="283" customWidth="1"/>
    <col min="15878" max="15878" width="18" style="283" customWidth="1"/>
    <col min="15879" max="16128" width="11.44140625" style="283"/>
    <col min="16129" max="16129" width="35.5546875" style="283" customWidth="1"/>
    <col min="16130" max="16130" width="14" style="283" customWidth="1"/>
    <col min="16131" max="16131" width="16.109375" style="283" customWidth="1"/>
    <col min="16132" max="16132" width="17.44140625" style="283" customWidth="1"/>
    <col min="16133" max="16133" width="18.88671875" style="283" customWidth="1"/>
    <col min="16134" max="16134" width="18" style="283" customWidth="1"/>
    <col min="16135" max="16384" width="11.44140625" style="283"/>
  </cols>
  <sheetData>
    <row r="1" spans="1:6" ht="13.2">
      <c r="A1" s="1441" t="s">
        <v>5197</v>
      </c>
    </row>
    <row r="2" spans="1:6">
      <c r="A2" s="1446" t="s">
        <v>8</v>
      </c>
      <c r="C2" s="1447"/>
      <c r="D2" s="1447"/>
      <c r="E2" s="1447"/>
      <c r="F2" s="1447"/>
    </row>
    <row r="3" spans="1:6">
      <c r="A3" s="1500" t="s">
        <v>3957</v>
      </c>
      <c r="B3" s="1500"/>
      <c r="C3" s="1500"/>
      <c r="D3" s="1500"/>
      <c r="E3" s="1500"/>
      <c r="F3" s="1500"/>
    </row>
    <row r="4" spans="1:6">
      <c r="A4" s="6"/>
      <c r="B4" s="6"/>
      <c r="C4" s="6"/>
      <c r="D4" s="6"/>
      <c r="E4" s="6"/>
      <c r="F4" s="6"/>
    </row>
    <row r="5" spans="1:6" ht="12.75" customHeight="1">
      <c r="A5" s="1501"/>
      <c r="B5" s="1502" t="s">
        <v>5198</v>
      </c>
      <c r="C5" s="1502" t="s">
        <v>5199</v>
      </c>
      <c r="D5" s="1504" t="s">
        <v>5200</v>
      </c>
      <c r="E5" s="1505"/>
      <c r="F5" s="1506"/>
    </row>
    <row r="6" spans="1:6" ht="88.2">
      <c r="A6" s="1501"/>
      <c r="B6" s="1503"/>
      <c r="C6" s="1503"/>
      <c r="D6" s="1448" t="s">
        <v>5201</v>
      </c>
      <c r="E6" s="1449" t="s">
        <v>5202</v>
      </c>
      <c r="F6" s="1449" t="s">
        <v>5203</v>
      </c>
    </row>
    <row r="7" spans="1:6">
      <c r="A7" s="1447"/>
      <c r="B7" s="1447"/>
      <c r="C7" s="215"/>
      <c r="D7" s="215"/>
      <c r="E7" s="8"/>
      <c r="F7" s="215"/>
    </row>
    <row r="8" spans="1:6">
      <c r="A8" s="1437" t="s">
        <v>1</v>
      </c>
      <c r="B8" s="215">
        <v>102</v>
      </c>
      <c r="C8" s="31">
        <v>87.3</v>
      </c>
      <c r="D8" s="15">
        <v>67.599999999999994</v>
      </c>
      <c r="E8" s="15">
        <v>53.6</v>
      </c>
      <c r="F8" s="15">
        <v>14.1</v>
      </c>
    </row>
    <row r="9" spans="1:6">
      <c r="A9" s="283" t="s">
        <v>141</v>
      </c>
      <c r="B9" s="3">
        <v>98.9</v>
      </c>
      <c r="C9" s="32">
        <v>93.4</v>
      </c>
      <c r="D9" s="30">
        <v>59.7</v>
      </c>
      <c r="E9" s="30">
        <v>56.2</v>
      </c>
      <c r="F9" s="30">
        <v>13.4</v>
      </c>
    </row>
    <row r="10" spans="1:6">
      <c r="A10" s="283" t="s">
        <v>142</v>
      </c>
      <c r="B10" s="3">
        <v>93.4</v>
      </c>
      <c r="C10" s="32">
        <v>95.5</v>
      </c>
      <c r="D10" s="30">
        <v>42.4</v>
      </c>
      <c r="E10" s="30">
        <v>53.4</v>
      </c>
      <c r="F10" s="30">
        <v>10.4</v>
      </c>
    </row>
    <row r="11" spans="1:6">
      <c r="A11" s="283" t="s">
        <v>143</v>
      </c>
      <c r="B11" s="3">
        <v>91.1</v>
      </c>
      <c r="C11" s="32">
        <v>97.8</v>
      </c>
      <c r="D11" s="30">
        <v>47.3</v>
      </c>
      <c r="E11" s="30">
        <v>50.7</v>
      </c>
      <c r="F11" s="30">
        <v>10.8</v>
      </c>
    </row>
    <row r="12" spans="1:6">
      <c r="A12" s="283" t="s">
        <v>144</v>
      </c>
      <c r="B12" s="3">
        <v>93.9</v>
      </c>
      <c r="C12" s="32">
        <v>91.9</v>
      </c>
      <c r="D12" s="30">
        <v>53.6</v>
      </c>
      <c r="E12" s="30">
        <v>55.2</v>
      </c>
      <c r="F12" s="30">
        <v>12.4</v>
      </c>
    </row>
    <row r="13" spans="1:6">
      <c r="A13" s="283" t="s">
        <v>145</v>
      </c>
      <c r="B13" s="3">
        <v>101.9</v>
      </c>
      <c r="C13" s="32">
        <v>80.400000000000006</v>
      </c>
      <c r="D13" s="30">
        <v>66.900000000000006</v>
      </c>
      <c r="E13" s="30">
        <v>56.1</v>
      </c>
      <c r="F13" s="30">
        <v>14.4</v>
      </c>
    </row>
    <row r="14" spans="1:6">
      <c r="A14" s="283" t="s">
        <v>146</v>
      </c>
      <c r="B14" s="3">
        <v>103.6</v>
      </c>
      <c r="C14" s="32">
        <v>91.8</v>
      </c>
      <c r="D14" s="30">
        <v>81.7</v>
      </c>
      <c r="E14" s="30">
        <v>56.2</v>
      </c>
      <c r="F14" s="30">
        <v>16.2</v>
      </c>
    </row>
    <row r="15" spans="1:6">
      <c r="A15" s="9" t="s">
        <v>155</v>
      </c>
      <c r="B15" s="3">
        <v>104.5</v>
      </c>
      <c r="C15" s="32">
        <v>97</v>
      </c>
      <c r="D15" s="30">
        <v>67.2</v>
      </c>
      <c r="E15" s="30">
        <v>51.9</v>
      </c>
      <c r="F15" s="30">
        <v>13.7</v>
      </c>
    </row>
    <row r="16" spans="1:6">
      <c r="A16" s="283" t="s">
        <v>147</v>
      </c>
      <c r="B16" s="3">
        <v>99</v>
      </c>
      <c r="C16" s="32">
        <v>71.7</v>
      </c>
      <c r="D16" s="30">
        <v>68.8</v>
      </c>
      <c r="E16" s="30">
        <v>55.5</v>
      </c>
      <c r="F16" s="30">
        <v>14.5</v>
      </c>
    </row>
    <row r="17" spans="1:6">
      <c r="A17" s="283" t="s">
        <v>148</v>
      </c>
      <c r="B17" s="3">
        <v>101.2</v>
      </c>
      <c r="C17" s="32">
        <v>67.8</v>
      </c>
      <c r="D17" s="30">
        <v>71.5</v>
      </c>
      <c r="E17" s="30">
        <v>54.9</v>
      </c>
      <c r="F17" s="30">
        <v>14.8</v>
      </c>
    </row>
    <row r="18" spans="1:6">
      <c r="A18" s="283" t="s">
        <v>149</v>
      </c>
      <c r="B18" s="3">
        <v>103.2</v>
      </c>
      <c r="C18" s="32">
        <v>82.5</v>
      </c>
      <c r="D18" s="30">
        <v>71.599999999999994</v>
      </c>
      <c r="E18" s="30">
        <v>53.8</v>
      </c>
      <c r="F18" s="30">
        <v>14.6</v>
      </c>
    </row>
    <row r="19" spans="1:6">
      <c r="A19" s="283" t="s">
        <v>150</v>
      </c>
      <c r="B19" s="3">
        <v>102.7</v>
      </c>
      <c r="C19" s="32">
        <v>68.3</v>
      </c>
      <c r="D19" s="30">
        <v>69.400000000000006</v>
      </c>
      <c r="E19" s="30">
        <v>55.9</v>
      </c>
      <c r="F19" s="30">
        <v>14.7</v>
      </c>
    </row>
    <row r="20" spans="1:6">
      <c r="A20" s="283" t="s">
        <v>151</v>
      </c>
      <c r="B20" s="3">
        <v>99.8</v>
      </c>
      <c r="C20" s="32">
        <v>68.900000000000006</v>
      </c>
      <c r="D20" s="30">
        <v>72.5</v>
      </c>
      <c r="E20" s="30">
        <v>54.2</v>
      </c>
      <c r="F20" s="30">
        <v>14.8</v>
      </c>
    </row>
    <row r="21" spans="1:6">
      <c r="A21" s="283" t="s">
        <v>152</v>
      </c>
      <c r="B21" s="3">
        <v>98.6</v>
      </c>
      <c r="C21" s="32">
        <v>69.7</v>
      </c>
      <c r="D21" s="30">
        <v>61.2</v>
      </c>
      <c r="E21" s="30">
        <v>55.4</v>
      </c>
      <c r="F21" s="30">
        <v>13.5</v>
      </c>
    </row>
    <row r="22" spans="1:6">
      <c r="A22" s="283" t="s">
        <v>153</v>
      </c>
      <c r="B22" s="222">
        <v>91.8</v>
      </c>
      <c r="C22" s="32">
        <v>81.5</v>
      </c>
      <c r="D22" s="29">
        <v>48.3</v>
      </c>
      <c r="E22" s="29">
        <v>53.1</v>
      </c>
      <c r="F22" s="29">
        <v>11.3</v>
      </c>
    </row>
    <row r="23" spans="1:6">
      <c r="A23" s="4" t="s">
        <v>154</v>
      </c>
      <c r="B23" s="219">
        <v>93.8</v>
      </c>
      <c r="C23" s="224">
        <v>92.7</v>
      </c>
      <c r="D23" s="223">
        <v>68.099999999999994</v>
      </c>
      <c r="E23" s="223">
        <v>52.5</v>
      </c>
      <c r="F23" s="223">
        <v>13.9</v>
      </c>
    </row>
    <row r="24" spans="1:6">
      <c r="A24" s="41" t="s">
        <v>5204</v>
      </c>
      <c r="C24" s="15"/>
      <c r="D24" s="15"/>
      <c r="E24" s="15"/>
      <c r="F24" s="15"/>
    </row>
    <row r="25" spans="1:6">
      <c r="C25" s="31"/>
      <c r="D25" s="30"/>
      <c r="E25" s="15"/>
      <c r="F25" s="15"/>
    </row>
    <row r="26" spans="1:6">
      <c r="C26" s="31"/>
      <c r="D26" s="30"/>
      <c r="E26" s="15"/>
      <c r="F26" s="15"/>
    </row>
    <row r="27" spans="1:6">
      <c r="C27" s="30"/>
      <c r="D27" s="1450"/>
      <c r="E27" s="1450"/>
      <c r="F27" s="1450"/>
    </row>
    <row r="28" spans="1:6">
      <c r="C28" s="30"/>
      <c r="D28" s="1450"/>
      <c r="E28" s="1450"/>
      <c r="F28" s="1450"/>
    </row>
    <row r="29" spans="1:6">
      <c r="C29" s="30"/>
      <c r="D29" s="1450"/>
      <c r="E29" s="1450"/>
      <c r="F29" s="1450"/>
    </row>
    <row r="30" spans="1:6">
      <c r="C30" s="30"/>
      <c r="D30" s="1450"/>
      <c r="E30" s="1450"/>
      <c r="F30" s="1450"/>
    </row>
    <row r="31" spans="1:6">
      <c r="C31" s="30"/>
      <c r="D31" s="1450"/>
      <c r="E31" s="1450"/>
    </row>
    <row r="32" spans="1:6">
      <c r="C32" s="30"/>
      <c r="D32" s="1450"/>
      <c r="E32" s="1450"/>
    </row>
    <row r="33" spans="3:6">
      <c r="C33" s="30"/>
      <c r="D33" s="1450"/>
      <c r="E33" s="1450"/>
    </row>
    <row r="34" spans="3:6">
      <c r="C34" s="30"/>
      <c r="D34" s="1450"/>
      <c r="E34" s="1450"/>
    </row>
    <row r="35" spans="3:6">
      <c r="C35" s="30"/>
      <c r="D35" s="1450"/>
      <c r="E35" s="1450"/>
    </row>
    <row r="36" spans="3:6">
      <c r="C36" s="30"/>
      <c r="D36" s="1450"/>
      <c r="E36" s="1450"/>
    </row>
    <row r="37" spans="3:6">
      <c r="C37" s="30"/>
      <c r="D37" s="1450"/>
      <c r="E37" s="1450"/>
      <c r="F37" s="9"/>
    </row>
    <row r="38" spans="3:6">
      <c r="C38" s="30"/>
      <c r="D38" s="1450"/>
      <c r="E38" s="1450"/>
    </row>
    <row r="45" spans="3:6">
      <c r="F45" s="9"/>
    </row>
  </sheetData>
  <mergeCells count="5">
    <mergeCell ref="A3:F3"/>
    <mergeCell ref="A5:A6"/>
    <mergeCell ref="B5:B6"/>
    <mergeCell ref="C5:C6"/>
    <mergeCell ref="D5:F5"/>
  </mergeCells>
  <phoneticPr fontId="23" type="noConversion"/>
  <hyperlinks>
    <hyperlink ref="E5" location="INICUR!A1" display="INICIO"/>
    <hyperlink ref="G24" location="Indice!A2" display="Volver"/>
    <hyperlink ref="A1" location="Indice!A2" display="Volver"/>
  </hyperlinks>
  <pageMargins left="0.75" right="0.75" top="1" bottom="1" header="0" footer="0"/>
  <pageSetup scale="7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41">
    <tabColor indexed="48"/>
  </sheetPr>
  <dimension ref="A1:O84"/>
  <sheetViews>
    <sheetView showGridLines="0" showRowColHeaders="0" view="pageBreakPreview" zoomScaleSheetLayoutView="100" workbookViewId="0">
      <selection activeCell="A11" sqref="A11"/>
    </sheetView>
  </sheetViews>
  <sheetFormatPr baseColWidth="10" defaultColWidth="11.44140625" defaultRowHeight="10.199999999999999"/>
  <cols>
    <col min="1" max="1" width="27.6640625" style="165" customWidth="1"/>
    <col min="2" max="12" width="8.5546875" style="159" customWidth="1"/>
    <col min="13" max="13" width="8.5546875" style="691" customWidth="1"/>
    <col min="14" max="14" width="8.5546875" style="159" customWidth="1"/>
    <col min="15" max="16384" width="11.44140625" style="159"/>
  </cols>
  <sheetData>
    <row r="1" spans="1:15" ht="20.399999999999999" customHeight="1">
      <c r="A1" s="1436" t="s">
        <v>5197</v>
      </c>
    </row>
    <row r="2" spans="1:15" ht="15">
      <c r="A2" s="1702" t="s">
        <v>4226</v>
      </c>
      <c r="B2" s="1702"/>
      <c r="C2" s="1702"/>
      <c r="D2" s="1702"/>
      <c r="E2" s="1702"/>
      <c r="F2" s="1702"/>
      <c r="G2" s="1702"/>
      <c r="H2" s="1702"/>
      <c r="I2" s="1702"/>
      <c r="J2" s="1702"/>
      <c r="K2" s="1702"/>
      <c r="L2" s="1702"/>
      <c r="M2" s="1702"/>
      <c r="N2" s="1702"/>
      <c r="O2" s="1702"/>
    </row>
    <row r="3" spans="1:15" ht="10.8" thickBot="1">
      <c r="B3" s="164"/>
      <c r="C3" s="164"/>
      <c r="D3" s="164"/>
      <c r="E3" s="164"/>
      <c r="F3" s="164"/>
      <c r="G3" s="164"/>
      <c r="H3" s="164"/>
      <c r="I3" s="164"/>
      <c r="J3" s="164"/>
      <c r="K3" s="164"/>
    </row>
    <row r="4" spans="1:15" ht="14.25" customHeight="1" thickBot="1">
      <c r="A4" s="1660" t="s">
        <v>1641</v>
      </c>
      <c r="B4" s="1705"/>
      <c r="C4" s="1706"/>
      <c r="D4" s="1706"/>
      <c r="E4" s="1706"/>
      <c r="F4" s="1706"/>
      <c r="G4" s="1706"/>
      <c r="H4" s="1706"/>
      <c r="I4" s="1706"/>
      <c r="J4" s="1706"/>
      <c r="K4" s="1706"/>
      <c r="L4" s="1706"/>
      <c r="M4" s="1706"/>
      <c r="N4" s="1615"/>
    </row>
    <row r="5" spans="1:15" ht="10.5" customHeight="1">
      <c r="A5" s="1703"/>
      <c r="B5" s="1654">
        <v>2001</v>
      </c>
      <c r="C5" s="1654">
        <v>2002</v>
      </c>
      <c r="D5" s="1654">
        <v>2003</v>
      </c>
      <c r="E5" s="1654">
        <v>2004</v>
      </c>
      <c r="F5" s="1654">
        <v>2005</v>
      </c>
      <c r="G5" s="1654">
        <v>2006</v>
      </c>
      <c r="H5" s="1654">
        <v>2007</v>
      </c>
      <c r="I5" s="1654">
        <v>2008</v>
      </c>
      <c r="J5" s="1654">
        <v>2009</v>
      </c>
      <c r="K5" s="1654">
        <v>2010</v>
      </c>
      <c r="L5" s="1654">
        <v>2011</v>
      </c>
      <c r="M5" s="1707">
        <v>2012</v>
      </c>
      <c r="N5" s="1707">
        <v>2013</v>
      </c>
    </row>
    <row r="6" spans="1:15" ht="18" customHeight="1" thickBot="1">
      <c r="A6" s="1704"/>
      <c r="B6" s="1655"/>
      <c r="C6" s="1655"/>
      <c r="D6" s="1655"/>
      <c r="E6" s="1655"/>
      <c r="F6" s="1655"/>
      <c r="G6" s="1655"/>
      <c r="H6" s="1655"/>
      <c r="I6" s="1655"/>
      <c r="J6" s="1655"/>
      <c r="K6" s="1655"/>
      <c r="L6" s="1655"/>
      <c r="M6" s="1708"/>
      <c r="N6" s="1708"/>
    </row>
    <row r="7" spans="1:15" s="168" customFormat="1" ht="12">
      <c r="A7" s="692" t="s">
        <v>1</v>
      </c>
      <c r="B7" s="166">
        <v>64088</v>
      </c>
      <c r="C7" s="166">
        <v>60971</v>
      </c>
      <c r="D7" s="166">
        <v>56659</v>
      </c>
      <c r="E7" s="166">
        <v>53403</v>
      </c>
      <c r="F7" s="166">
        <v>53842</v>
      </c>
      <c r="G7" s="166">
        <v>58155</v>
      </c>
      <c r="H7" s="166">
        <v>57792</v>
      </c>
      <c r="I7" s="166">
        <v>56112</v>
      </c>
      <c r="J7" s="166">
        <v>56127</v>
      </c>
      <c r="K7" s="166">
        <v>60362</v>
      </c>
      <c r="L7" s="166">
        <v>64768</v>
      </c>
      <c r="M7" s="167">
        <v>63736</v>
      </c>
      <c r="N7" s="167">
        <v>61446</v>
      </c>
    </row>
    <row r="8" spans="1:15" s="168" customFormat="1" ht="12">
      <c r="A8" s="693" t="s">
        <v>1267</v>
      </c>
      <c r="B8" s="169">
        <v>673</v>
      </c>
      <c r="C8" s="169">
        <v>703</v>
      </c>
      <c r="D8" s="169">
        <v>651</v>
      </c>
      <c r="E8" s="169">
        <v>742</v>
      </c>
      <c r="F8" s="169">
        <v>769</v>
      </c>
      <c r="G8" s="169">
        <v>800</v>
      </c>
      <c r="H8" s="169">
        <v>890</v>
      </c>
      <c r="I8" s="169">
        <v>1049</v>
      </c>
      <c r="J8" s="169">
        <v>944</v>
      </c>
      <c r="K8" s="169">
        <v>1056</v>
      </c>
      <c r="L8" s="169">
        <v>983</v>
      </c>
      <c r="M8" s="172">
        <v>1023</v>
      </c>
      <c r="N8" s="172">
        <v>1001</v>
      </c>
    </row>
    <row r="9" spans="1:15">
      <c r="A9" s="82" t="s">
        <v>1266</v>
      </c>
      <c r="B9" s="173">
        <v>670</v>
      </c>
      <c r="C9" s="173">
        <v>695</v>
      </c>
      <c r="D9" s="173">
        <v>645</v>
      </c>
      <c r="E9" s="173">
        <v>740</v>
      </c>
      <c r="F9" s="173">
        <v>762</v>
      </c>
      <c r="G9" s="173">
        <v>791</v>
      </c>
      <c r="H9" s="173">
        <v>886</v>
      </c>
      <c r="I9" s="173">
        <v>1043</v>
      </c>
      <c r="J9" s="173">
        <v>939</v>
      </c>
      <c r="K9" s="173">
        <v>1054</v>
      </c>
      <c r="L9" s="173">
        <v>980</v>
      </c>
      <c r="M9" s="176">
        <v>1017</v>
      </c>
      <c r="N9" s="176">
        <v>998</v>
      </c>
    </row>
    <row r="10" spans="1:15">
      <c r="A10" s="82" t="s">
        <v>1263</v>
      </c>
      <c r="B10" s="173">
        <v>3</v>
      </c>
      <c r="C10" s="173">
        <v>8</v>
      </c>
      <c r="D10" s="173">
        <v>6</v>
      </c>
      <c r="E10" s="173">
        <v>2</v>
      </c>
      <c r="F10" s="173">
        <v>7</v>
      </c>
      <c r="G10" s="173">
        <v>9</v>
      </c>
      <c r="H10" s="173">
        <v>4</v>
      </c>
      <c r="I10" s="173">
        <v>6</v>
      </c>
      <c r="J10" s="173">
        <v>5</v>
      </c>
      <c r="K10" s="173">
        <v>2</v>
      </c>
      <c r="L10" s="173">
        <v>3</v>
      </c>
      <c r="M10" s="176">
        <v>6</v>
      </c>
      <c r="N10" s="176">
        <v>3</v>
      </c>
    </row>
    <row r="11" spans="1:15" s="168" customFormat="1" ht="12">
      <c r="A11" s="693" t="s">
        <v>1260</v>
      </c>
      <c r="B11" s="169">
        <v>1178</v>
      </c>
      <c r="C11" s="169">
        <v>930</v>
      </c>
      <c r="D11" s="169">
        <v>928</v>
      </c>
      <c r="E11" s="169">
        <v>988</v>
      </c>
      <c r="F11" s="169">
        <v>983</v>
      </c>
      <c r="G11" s="169">
        <v>1158</v>
      </c>
      <c r="H11" s="169">
        <v>1143</v>
      </c>
      <c r="I11" s="169">
        <v>1247</v>
      </c>
      <c r="J11" s="169">
        <v>1223</v>
      </c>
      <c r="K11" s="169">
        <v>1322</v>
      </c>
      <c r="L11" s="169">
        <v>1402</v>
      </c>
      <c r="M11" s="172">
        <v>1318</v>
      </c>
      <c r="N11" s="172">
        <v>1324</v>
      </c>
    </row>
    <row r="12" spans="1:15">
      <c r="A12" s="82" t="s">
        <v>1259</v>
      </c>
      <c r="B12" s="173">
        <v>1108</v>
      </c>
      <c r="C12" s="173">
        <v>874</v>
      </c>
      <c r="D12" s="173">
        <v>891</v>
      </c>
      <c r="E12" s="173">
        <v>937</v>
      </c>
      <c r="F12" s="173">
        <v>899</v>
      </c>
      <c r="G12" s="173">
        <v>1058</v>
      </c>
      <c r="H12" s="173">
        <v>1045</v>
      </c>
      <c r="I12" s="173">
        <v>1153</v>
      </c>
      <c r="J12" s="173">
        <v>1134</v>
      </c>
      <c r="K12" s="173">
        <v>1235</v>
      </c>
      <c r="L12" s="173">
        <v>1301</v>
      </c>
      <c r="M12" s="176">
        <v>1220</v>
      </c>
      <c r="N12" s="176">
        <v>1218</v>
      </c>
    </row>
    <row r="13" spans="1:15">
      <c r="A13" s="82" t="s">
        <v>1256</v>
      </c>
      <c r="B13" s="173">
        <v>70</v>
      </c>
      <c r="C13" s="173">
        <v>56</v>
      </c>
      <c r="D13" s="173">
        <v>37</v>
      </c>
      <c r="E13" s="173">
        <v>51</v>
      </c>
      <c r="F13" s="173">
        <v>84</v>
      </c>
      <c r="G13" s="173">
        <v>100</v>
      </c>
      <c r="H13" s="173">
        <v>98</v>
      </c>
      <c r="I13" s="173">
        <v>94</v>
      </c>
      <c r="J13" s="173">
        <v>89</v>
      </c>
      <c r="K13" s="173">
        <v>87</v>
      </c>
      <c r="L13" s="173">
        <v>101</v>
      </c>
      <c r="M13" s="176">
        <v>98</v>
      </c>
      <c r="N13" s="176">
        <v>106</v>
      </c>
    </row>
    <row r="14" spans="1:15" s="168" customFormat="1" ht="12">
      <c r="A14" s="693" t="s">
        <v>1251</v>
      </c>
      <c r="B14" s="169">
        <v>2171</v>
      </c>
      <c r="C14" s="169">
        <v>2075</v>
      </c>
      <c r="D14" s="169">
        <v>1966</v>
      </c>
      <c r="E14" s="169">
        <v>2037</v>
      </c>
      <c r="F14" s="169">
        <v>2171</v>
      </c>
      <c r="G14" s="169">
        <v>2559</v>
      </c>
      <c r="H14" s="169">
        <v>2405</v>
      </c>
      <c r="I14" s="169">
        <v>2323</v>
      </c>
      <c r="J14" s="169">
        <v>2379</v>
      </c>
      <c r="K14" s="169">
        <v>2619</v>
      </c>
      <c r="L14" s="169">
        <v>2699</v>
      </c>
      <c r="M14" s="172">
        <v>2786</v>
      </c>
      <c r="N14" s="172">
        <v>2715</v>
      </c>
    </row>
    <row r="15" spans="1:15">
      <c r="A15" s="82" t="s">
        <v>1250</v>
      </c>
      <c r="B15" s="173">
        <v>1388</v>
      </c>
      <c r="C15" s="173">
        <v>1355</v>
      </c>
      <c r="D15" s="173">
        <v>1288</v>
      </c>
      <c r="E15" s="173">
        <v>1334</v>
      </c>
      <c r="F15" s="173">
        <v>1460</v>
      </c>
      <c r="G15" s="173">
        <v>1642</v>
      </c>
      <c r="H15" s="173">
        <v>1583</v>
      </c>
      <c r="I15" s="173">
        <v>1528</v>
      </c>
      <c r="J15" s="173">
        <v>1631</v>
      </c>
      <c r="K15" s="173">
        <v>1763</v>
      </c>
      <c r="L15" s="173">
        <v>1828</v>
      </c>
      <c r="M15" s="176">
        <v>1863</v>
      </c>
      <c r="N15" s="176">
        <v>1845</v>
      </c>
    </row>
    <row r="16" spans="1:15">
      <c r="A16" s="82" t="s">
        <v>1246</v>
      </c>
      <c r="B16" s="173">
        <v>654</v>
      </c>
      <c r="C16" s="173">
        <v>623</v>
      </c>
      <c r="D16" s="173">
        <v>566</v>
      </c>
      <c r="E16" s="173">
        <v>598</v>
      </c>
      <c r="F16" s="173">
        <v>612</v>
      </c>
      <c r="G16" s="173">
        <v>798</v>
      </c>
      <c r="H16" s="173">
        <v>711</v>
      </c>
      <c r="I16" s="173">
        <v>685</v>
      </c>
      <c r="J16" s="173">
        <v>627</v>
      </c>
      <c r="K16" s="173">
        <v>742</v>
      </c>
      <c r="L16" s="173">
        <v>752</v>
      </c>
      <c r="M16" s="176">
        <v>795</v>
      </c>
      <c r="N16" s="176">
        <v>750</v>
      </c>
    </row>
    <row r="17" spans="1:14">
      <c r="A17" s="82" t="s">
        <v>1242</v>
      </c>
      <c r="B17" s="173">
        <v>129</v>
      </c>
      <c r="C17" s="173">
        <v>97</v>
      </c>
      <c r="D17" s="173">
        <v>112</v>
      </c>
      <c r="E17" s="173">
        <v>105</v>
      </c>
      <c r="F17" s="173">
        <v>99</v>
      </c>
      <c r="G17" s="173">
        <v>119</v>
      </c>
      <c r="H17" s="173">
        <v>111</v>
      </c>
      <c r="I17" s="173">
        <v>110</v>
      </c>
      <c r="J17" s="173">
        <v>121</v>
      </c>
      <c r="K17" s="173">
        <v>114</v>
      </c>
      <c r="L17" s="173">
        <v>119</v>
      </c>
      <c r="M17" s="176">
        <v>128</v>
      </c>
      <c r="N17" s="176">
        <v>120</v>
      </c>
    </row>
    <row r="18" spans="1:14" s="168" customFormat="1" ht="12">
      <c r="A18" s="693" t="s">
        <v>1239</v>
      </c>
      <c r="B18" s="169">
        <v>829</v>
      </c>
      <c r="C18" s="169">
        <v>817</v>
      </c>
      <c r="D18" s="169">
        <v>787</v>
      </c>
      <c r="E18" s="169">
        <v>772</v>
      </c>
      <c r="F18" s="169">
        <v>803</v>
      </c>
      <c r="G18" s="169">
        <v>899</v>
      </c>
      <c r="H18" s="169">
        <v>929</v>
      </c>
      <c r="I18" s="169">
        <v>915</v>
      </c>
      <c r="J18" s="169">
        <v>859</v>
      </c>
      <c r="K18" s="169">
        <v>920</v>
      </c>
      <c r="L18" s="169">
        <v>1022</v>
      </c>
      <c r="M18" s="172">
        <v>1007</v>
      </c>
      <c r="N18" s="172">
        <v>966</v>
      </c>
    </row>
    <row r="19" spans="1:14">
      <c r="A19" s="82" t="s">
        <v>1238</v>
      </c>
      <c r="B19" s="173">
        <v>516</v>
      </c>
      <c r="C19" s="173">
        <v>514</v>
      </c>
      <c r="D19" s="173">
        <v>520</v>
      </c>
      <c r="E19" s="173">
        <v>485</v>
      </c>
      <c r="F19" s="173">
        <v>529</v>
      </c>
      <c r="G19" s="173">
        <v>581</v>
      </c>
      <c r="H19" s="173">
        <v>602</v>
      </c>
      <c r="I19" s="173">
        <v>609</v>
      </c>
      <c r="J19" s="173">
        <v>571</v>
      </c>
      <c r="K19" s="173">
        <v>620</v>
      </c>
      <c r="L19" s="173">
        <v>669</v>
      </c>
      <c r="M19" s="176">
        <v>685</v>
      </c>
      <c r="N19" s="176">
        <v>632</v>
      </c>
    </row>
    <row r="20" spans="1:14">
      <c r="A20" s="82" t="s">
        <v>1234</v>
      </c>
      <c r="B20" s="173">
        <v>99</v>
      </c>
      <c r="C20" s="173">
        <v>123</v>
      </c>
      <c r="D20" s="173">
        <v>94</v>
      </c>
      <c r="E20" s="173">
        <v>115</v>
      </c>
      <c r="F20" s="173">
        <v>113</v>
      </c>
      <c r="G20" s="173">
        <v>119</v>
      </c>
      <c r="H20" s="173">
        <v>118</v>
      </c>
      <c r="I20" s="173">
        <v>110</v>
      </c>
      <c r="J20" s="173">
        <v>111</v>
      </c>
      <c r="K20" s="173">
        <v>109</v>
      </c>
      <c r="L20" s="173">
        <v>120</v>
      </c>
      <c r="M20" s="176">
        <v>92</v>
      </c>
      <c r="N20" s="176">
        <v>130</v>
      </c>
    </row>
    <row r="21" spans="1:14">
      <c r="A21" s="82" t="s">
        <v>1231</v>
      </c>
      <c r="B21" s="173">
        <v>214</v>
      </c>
      <c r="C21" s="173">
        <v>180</v>
      </c>
      <c r="D21" s="173">
        <v>173</v>
      </c>
      <c r="E21" s="173">
        <v>172</v>
      </c>
      <c r="F21" s="173">
        <v>161</v>
      </c>
      <c r="G21" s="173">
        <v>199</v>
      </c>
      <c r="H21" s="173">
        <v>209</v>
      </c>
      <c r="I21" s="173">
        <v>196</v>
      </c>
      <c r="J21" s="173">
        <v>177</v>
      </c>
      <c r="K21" s="173">
        <v>191</v>
      </c>
      <c r="L21" s="173">
        <v>233</v>
      </c>
      <c r="M21" s="176">
        <v>230</v>
      </c>
      <c r="N21" s="176">
        <v>204</v>
      </c>
    </row>
    <row r="22" spans="1:14" s="168" customFormat="1" ht="12">
      <c r="A22" s="693" t="s">
        <v>1226</v>
      </c>
      <c r="B22" s="169">
        <v>1971</v>
      </c>
      <c r="C22" s="169">
        <v>1861</v>
      </c>
      <c r="D22" s="169">
        <v>1721</v>
      </c>
      <c r="E22" s="169">
        <v>1649</v>
      </c>
      <c r="F22" s="169">
        <v>1721</v>
      </c>
      <c r="G22" s="169">
        <v>1938</v>
      </c>
      <c r="H22" s="169">
        <v>1905</v>
      </c>
      <c r="I22" s="169">
        <v>1811</v>
      </c>
      <c r="J22" s="169">
        <v>1823</v>
      </c>
      <c r="K22" s="169">
        <v>2051</v>
      </c>
      <c r="L22" s="169">
        <v>2321</v>
      </c>
      <c r="M22" s="172">
        <v>2203</v>
      </c>
      <c r="N22" s="172">
        <v>2111</v>
      </c>
    </row>
    <row r="23" spans="1:14">
      <c r="A23" s="82" t="s">
        <v>1225</v>
      </c>
      <c r="B23" s="173">
        <v>1285</v>
      </c>
      <c r="C23" s="173">
        <v>1257</v>
      </c>
      <c r="D23" s="173">
        <v>1172</v>
      </c>
      <c r="E23" s="173">
        <v>1129</v>
      </c>
      <c r="F23" s="173">
        <v>1188</v>
      </c>
      <c r="G23" s="173">
        <v>1322</v>
      </c>
      <c r="H23" s="173">
        <v>1310</v>
      </c>
      <c r="I23" s="173">
        <v>1274</v>
      </c>
      <c r="J23" s="173">
        <v>1312</v>
      </c>
      <c r="K23" s="173">
        <v>1515</v>
      </c>
      <c r="L23" s="173">
        <v>1737</v>
      </c>
      <c r="M23" s="176">
        <v>1606</v>
      </c>
      <c r="N23" s="176">
        <v>1543</v>
      </c>
    </row>
    <row r="24" spans="1:14">
      <c r="A24" s="82" t="s">
        <v>1219</v>
      </c>
      <c r="B24" s="173">
        <v>227</v>
      </c>
      <c r="C24" s="173">
        <v>201</v>
      </c>
      <c r="D24" s="173">
        <v>185</v>
      </c>
      <c r="E24" s="173">
        <v>167</v>
      </c>
      <c r="F24" s="173">
        <v>177</v>
      </c>
      <c r="G24" s="173">
        <v>213</v>
      </c>
      <c r="H24" s="173">
        <v>238</v>
      </c>
      <c r="I24" s="173">
        <v>194</v>
      </c>
      <c r="J24" s="173">
        <v>170</v>
      </c>
      <c r="K24" s="173">
        <v>199</v>
      </c>
      <c r="L24" s="173">
        <v>212</v>
      </c>
      <c r="M24" s="176">
        <v>223</v>
      </c>
      <c r="N24" s="176">
        <v>218</v>
      </c>
    </row>
    <row r="25" spans="1:14">
      <c r="A25" s="82" t="s">
        <v>1214</v>
      </c>
      <c r="B25" s="173">
        <v>459</v>
      </c>
      <c r="C25" s="173">
        <v>403</v>
      </c>
      <c r="D25" s="173">
        <v>364</v>
      </c>
      <c r="E25" s="173">
        <v>353</v>
      </c>
      <c r="F25" s="173">
        <v>356</v>
      </c>
      <c r="G25" s="173">
        <v>403</v>
      </c>
      <c r="H25" s="173">
        <v>357</v>
      </c>
      <c r="I25" s="173">
        <v>343</v>
      </c>
      <c r="J25" s="173">
        <v>341</v>
      </c>
      <c r="K25" s="173">
        <v>337</v>
      </c>
      <c r="L25" s="173">
        <v>372</v>
      </c>
      <c r="M25" s="176">
        <v>374</v>
      </c>
      <c r="N25" s="176">
        <v>350</v>
      </c>
    </row>
    <row r="26" spans="1:14" s="168" customFormat="1" ht="12">
      <c r="A26" s="693" t="s">
        <v>1208</v>
      </c>
      <c r="B26" s="169">
        <v>6628</v>
      </c>
      <c r="C26" s="169">
        <v>6176</v>
      </c>
      <c r="D26" s="169">
        <v>5784</v>
      </c>
      <c r="E26" s="169">
        <v>5315</v>
      </c>
      <c r="F26" s="169">
        <v>5577</v>
      </c>
      <c r="G26" s="169">
        <v>5930</v>
      </c>
      <c r="H26" s="169">
        <v>5973</v>
      </c>
      <c r="I26" s="169">
        <v>5719</v>
      </c>
      <c r="J26" s="169">
        <v>5959</v>
      </c>
      <c r="K26" s="169">
        <v>6153</v>
      </c>
      <c r="L26" s="169">
        <v>6778</v>
      </c>
      <c r="M26" s="172">
        <v>6831</v>
      </c>
      <c r="N26" s="172">
        <v>6660</v>
      </c>
    </row>
    <row r="27" spans="1:14">
      <c r="A27" s="82" t="s">
        <v>1207</v>
      </c>
      <c r="B27" s="173">
        <v>3132</v>
      </c>
      <c r="C27" s="173">
        <v>2831</v>
      </c>
      <c r="D27" s="173">
        <v>2746</v>
      </c>
      <c r="E27" s="173">
        <v>2586</v>
      </c>
      <c r="F27" s="173">
        <v>2466</v>
      </c>
      <c r="G27" s="173">
        <v>2656</v>
      </c>
      <c r="H27" s="173">
        <v>2641</v>
      </c>
      <c r="I27" s="173">
        <v>2561</v>
      </c>
      <c r="J27" s="173">
        <v>2666</v>
      </c>
      <c r="K27" s="173">
        <v>2645</v>
      </c>
      <c r="L27" s="173">
        <v>3057</v>
      </c>
      <c r="M27" s="176">
        <v>3072</v>
      </c>
      <c r="N27" s="176">
        <v>2968</v>
      </c>
    </row>
    <row r="28" spans="1:14">
      <c r="A28" s="82" t="s">
        <v>1200</v>
      </c>
      <c r="B28" s="173">
        <v>11</v>
      </c>
      <c r="C28" s="173">
        <v>20</v>
      </c>
      <c r="D28" s="173">
        <v>12</v>
      </c>
      <c r="E28" s="173">
        <v>13</v>
      </c>
      <c r="F28" s="173">
        <v>10</v>
      </c>
      <c r="G28" s="173">
        <v>26</v>
      </c>
      <c r="H28" s="173">
        <v>19</v>
      </c>
      <c r="I28" s="173">
        <v>24</v>
      </c>
      <c r="J28" s="173">
        <v>32</v>
      </c>
      <c r="K28" s="173">
        <v>31</v>
      </c>
      <c r="L28" s="173">
        <v>31</v>
      </c>
      <c r="M28" s="176">
        <v>23</v>
      </c>
      <c r="N28" s="176">
        <v>26</v>
      </c>
    </row>
    <row r="29" spans="1:14">
      <c r="A29" s="82" t="s">
        <v>1198</v>
      </c>
      <c r="B29" s="173">
        <v>369</v>
      </c>
      <c r="C29" s="173">
        <v>337</v>
      </c>
      <c r="D29" s="173">
        <v>285</v>
      </c>
      <c r="E29" s="173">
        <v>277</v>
      </c>
      <c r="F29" s="173">
        <v>339</v>
      </c>
      <c r="G29" s="173">
        <v>386</v>
      </c>
      <c r="H29" s="173">
        <v>382</v>
      </c>
      <c r="I29" s="173">
        <v>380</v>
      </c>
      <c r="J29" s="173">
        <v>382</v>
      </c>
      <c r="K29" s="173">
        <v>358</v>
      </c>
      <c r="L29" s="173">
        <v>394</v>
      </c>
      <c r="M29" s="176">
        <v>392</v>
      </c>
      <c r="N29" s="176">
        <v>432</v>
      </c>
    </row>
    <row r="30" spans="1:14">
      <c r="A30" s="82" t="s">
        <v>1193</v>
      </c>
      <c r="B30" s="173">
        <v>265</v>
      </c>
      <c r="C30" s="173">
        <v>239</v>
      </c>
      <c r="D30" s="173">
        <v>203</v>
      </c>
      <c r="E30" s="173">
        <v>218</v>
      </c>
      <c r="F30" s="173">
        <v>230</v>
      </c>
      <c r="G30" s="173">
        <v>219</v>
      </c>
      <c r="H30" s="173">
        <v>208</v>
      </c>
      <c r="I30" s="173">
        <v>223</v>
      </c>
      <c r="J30" s="173">
        <v>185</v>
      </c>
      <c r="K30" s="173">
        <v>244</v>
      </c>
      <c r="L30" s="173">
        <v>223</v>
      </c>
      <c r="M30" s="176">
        <v>248</v>
      </c>
      <c r="N30" s="176">
        <v>236</v>
      </c>
    </row>
    <row r="31" spans="1:14">
      <c r="A31" s="82" t="s">
        <v>1187</v>
      </c>
      <c r="B31" s="173">
        <v>691</v>
      </c>
      <c r="C31" s="173">
        <v>660</v>
      </c>
      <c r="D31" s="173">
        <v>579</v>
      </c>
      <c r="E31" s="173">
        <v>411</v>
      </c>
      <c r="F31" s="173">
        <v>646</v>
      </c>
      <c r="G31" s="173">
        <v>635</v>
      </c>
      <c r="H31" s="173">
        <v>662</v>
      </c>
      <c r="I31" s="173">
        <v>641</v>
      </c>
      <c r="J31" s="173">
        <v>638</v>
      </c>
      <c r="K31" s="173">
        <v>675</v>
      </c>
      <c r="L31" s="173">
        <v>721</v>
      </c>
      <c r="M31" s="176">
        <v>705</v>
      </c>
      <c r="N31" s="176">
        <v>692</v>
      </c>
    </row>
    <row r="32" spans="1:14">
      <c r="A32" s="82" t="s">
        <v>1181</v>
      </c>
      <c r="B32" s="173">
        <v>558</v>
      </c>
      <c r="C32" s="173">
        <v>541</v>
      </c>
      <c r="D32" s="173">
        <v>475</v>
      </c>
      <c r="E32" s="173">
        <v>427</v>
      </c>
      <c r="F32" s="173">
        <v>421</v>
      </c>
      <c r="G32" s="173">
        <v>425</v>
      </c>
      <c r="H32" s="173">
        <v>404</v>
      </c>
      <c r="I32" s="173">
        <v>360</v>
      </c>
      <c r="J32" s="173">
        <v>446</v>
      </c>
      <c r="K32" s="173">
        <v>460</v>
      </c>
      <c r="L32" s="173">
        <v>466</v>
      </c>
      <c r="M32" s="176">
        <v>519</v>
      </c>
      <c r="N32" s="176">
        <v>520</v>
      </c>
    </row>
    <row r="33" spans="1:14">
      <c r="A33" s="82" t="s">
        <v>1174</v>
      </c>
      <c r="B33" s="173">
        <v>439</v>
      </c>
      <c r="C33" s="173">
        <v>377</v>
      </c>
      <c r="D33" s="173">
        <v>386</v>
      </c>
      <c r="E33" s="173">
        <v>324</v>
      </c>
      <c r="F33" s="173">
        <v>378</v>
      </c>
      <c r="G33" s="173">
        <v>409</v>
      </c>
      <c r="H33" s="173">
        <v>426</v>
      </c>
      <c r="I33" s="173">
        <v>374</v>
      </c>
      <c r="J33" s="173">
        <v>374</v>
      </c>
      <c r="K33" s="173">
        <v>459</v>
      </c>
      <c r="L33" s="173">
        <v>485</v>
      </c>
      <c r="M33" s="176">
        <v>455</v>
      </c>
      <c r="N33" s="176">
        <v>416</v>
      </c>
    </row>
    <row r="34" spans="1:14">
      <c r="A34" s="82" t="s">
        <v>1167</v>
      </c>
      <c r="B34" s="173">
        <v>1163</v>
      </c>
      <c r="C34" s="173">
        <v>1171</v>
      </c>
      <c r="D34" s="173">
        <v>1098</v>
      </c>
      <c r="E34" s="173">
        <v>1059</v>
      </c>
      <c r="F34" s="173">
        <v>1087</v>
      </c>
      <c r="G34" s="173">
        <v>1174</v>
      </c>
      <c r="H34" s="173">
        <v>1231</v>
      </c>
      <c r="I34" s="173">
        <v>1156</v>
      </c>
      <c r="J34" s="173">
        <v>1236</v>
      </c>
      <c r="K34" s="173">
        <v>1281</v>
      </c>
      <c r="L34" s="173">
        <v>1401</v>
      </c>
      <c r="M34" s="176">
        <v>1417</v>
      </c>
      <c r="N34" s="176">
        <v>1370</v>
      </c>
    </row>
    <row r="35" spans="1:14" s="168" customFormat="1" ht="12">
      <c r="A35" s="693" t="s">
        <v>1162</v>
      </c>
      <c r="B35" s="169">
        <v>26246</v>
      </c>
      <c r="C35" s="169">
        <v>25334</v>
      </c>
      <c r="D35" s="169">
        <v>23467</v>
      </c>
      <c r="E35" s="169">
        <v>22097</v>
      </c>
      <c r="F35" s="169">
        <v>21697</v>
      </c>
      <c r="G35" s="169">
        <v>23623</v>
      </c>
      <c r="H35" s="169">
        <v>23523</v>
      </c>
      <c r="I35" s="169">
        <v>23199</v>
      </c>
      <c r="J35" s="169">
        <v>22978</v>
      </c>
      <c r="K35" s="169">
        <v>25133</v>
      </c>
      <c r="L35" s="169">
        <v>27070</v>
      </c>
      <c r="M35" s="172">
        <v>26577</v>
      </c>
      <c r="N35" s="172">
        <v>25866</v>
      </c>
    </row>
    <row r="36" spans="1:14">
      <c r="A36" s="82" t="s">
        <v>1161</v>
      </c>
      <c r="B36" s="173">
        <v>20904</v>
      </c>
      <c r="C36" s="173">
        <v>20131</v>
      </c>
      <c r="D36" s="173">
        <v>18663</v>
      </c>
      <c r="E36" s="173">
        <v>17654</v>
      </c>
      <c r="F36" s="173">
        <v>17382</v>
      </c>
      <c r="G36" s="173">
        <v>18870</v>
      </c>
      <c r="H36" s="173">
        <v>18858</v>
      </c>
      <c r="I36" s="173">
        <v>18373</v>
      </c>
      <c r="J36" s="173">
        <v>18400</v>
      </c>
      <c r="K36" s="173">
        <v>19991</v>
      </c>
      <c r="L36" s="173">
        <v>21299</v>
      </c>
      <c r="M36" s="176">
        <v>20831</v>
      </c>
      <c r="N36" s="176">
        <v>20092</v>
      </c>
    </row>
    <row r="37" spans="1:14">
      <c r="A37" s="82" t="s">
        <v>1128</v>
      </c>
      <c r="B37" s="173">
        <v>1736</v>
      </c>
      <c r="C37" s="173">
        <v>1743</v>
      </c>
      <c r="D37" s="173">
        <v>1606</v>
      </c>
      <c r="E37" s="173">
        <v>1462</v>
      </c>
      <c r="F37" s="173">
        <v>1420</v>
      </c>
      <c r="G37" s="173">
        <v>1542</v>
      </c>
      <c r="H37" s="173">
        <v>1557</v>
      </c>
      <c r="I37" s="173">
        <v>1681</v>
      </c>
      <c r="J37" s="173">
        <v>1593</v>
      </c>
      <c r="K37" s="173">
        <v>1800</v>
      </c>
      <c r="L37" s="173">
        <v>1964</v>
      </c>
      <c r="M37" s="176">
        <v>2003</v>
      </c>
      <c r="N37" s="176">
        <v>1897</v>
      </c>
    </row>
    <row r="38" spans="1:14">
      <c r="A38" s="82" t="s">
        <v>1124</v>
      </c>
      <c r="B38" s="173">
        <v>524</v>
      </c>
      <c r="C38" s="173">
        <v>460</v>
      </c>
      <c r="D38" s="173">
        <v>432</v>
      </c>
      <c r="E38" s="173">
        <v>419</v>
      </c>
      <c r="F38" s="173">
        <v>421</v>
      </c>
      <c r="G38" s="173">
        <v>533</v>
      </c>
      <c r="H38" s="173">
        <v>513</v>
      </c>
      <c r="I38" s="173">
        <v>559</v>
      </c>
      <c r="J38" s="173">
        <v>528</v>
      </c>
      <c r="K38" s="173">
        <v>685</v>
      </c>
      <c r="L38" s="173">
        <v>777</v>
      </c>
      <c r="M38" s="176">
        <v>749</v>
      </c>
      <c r="N38" s="176">
        <v>769</v>
      </c>
    </row>
    <row r="39" spans="1:14">
      <c r="A39" s="82" t="s">
        <v>1120</v>
      </c>
      <c r="B39" s="173">
        <v>1594</v>
      </c>
      <c r="C39" s="173">
        <v>1590</v>
      </c>
      <c r="D39" s="173">
        <v>1500</v>
      </c>
      <c r="E39" s="173">
        <v>1339</v>
      </c>
      <c r="F39" s="173">
        <v>1273</v>
      </c>
      <c r="G39" s="173">
        <v>1323</v>
      </c>
      <c r="H39" s="173">
        <v>1337</v>
      </c>
      <c r="I39" s="173">
        <v>1284</v>
      </c>
      <c r="J39" s="173">
        <v>1226</v>
      </c>
      <c r="K39" s="173">
        <v>1338</v>
      </c>
      <c r="L39" s="173">
        <v>1483</v>
      </c>
      <c r="M39" s="176">
        <v>1494</v>
      </c>
      <c r="N39" s="176">
        <v>1551</v>
      </c>
    </row>
    <row r="40" spans="1:14">
      <c r="A40" s="82" t="s">
        <v>1115</v>
      </c>
      <c r="B40" s="173">
        <v>563</v>
      </c>
      <c r="C40" s="173">
        <v>587</v>
      </c>
      <c r="D40" s="173">
        <v>484</v>
      </c>
      <c r="E40" s="173">
        <v>470</v>
      </c>
      <c r="F40" s="173">
        <v>409</v>
      </c>
      <c r="G40" s="173">
        <v>479</v>
      </c>
      <c r="H40" s="173">
        <v>461</v>
      </c>
      <c r="I40" s="173">
        <v>496</v>
      </c>
      <c r="J40" s="173">
        <v>477</v>
      </c>
      <c r="K40" s="173">
        <v>472</v>
      </c>
      <c r="L40" s="173">
        <v>576</v>
      </c>
      <c r="M40" s="176">
        <v>515</v>
      </c>
      <c r="N40" s="176">
        <v>539</v>
      </c>
    </row>
    <row r="41" spans="1:14">
      <c r="A41" s="82" t="s">
        <v>1109</v>
      </c>
      <c r="B41" s="173">
        <v>925</v>
      </c>
      <c r="C41" s="173">
        <v>823</v>
      </c>
      <c r="D41" s="173">
        <v>782</v>
      </c>
      <c r="E41" s="173">
        <v>753</v>
      </c>
      <c r="F41" s="173">
        <v>792</v>
      </c>
      <c r="G41" s="173">
        <v>876</v>
      </c>
      <c r="H41" s="173">
        <v>797</v>
      </c>
      <c r="I41" s="173">
        <v>806</v>
      </c>
      <c r="J41" s="173">
        <v>754</v>
      </c>
      <c r="K41" s="173">
        <v>847</v>
      </c>
      <c r="L41" s="173">
        <v>971</v>
      </c>
      <c r="M41" s="176">
        <v>985</v>
      </c>
      <c r="N41" s="176">
        <v>1018</v>
      </c>
    </row>
    <row r="42" spans="1:14" s="168" customFormat="1" ht="12">
      <c r="A42" s="693" t="s">
        <v>1103</v>
      </c>
      <c r="B42" s="169">
        <v>3304</v>
      </c>
      <c r="C42" s="169">
        <v>3213</v>
      </c>
      <c r="D42" s="169">
        <v>2961</v>
      </c>
      <c r="E42" s="169">
        <v>2722</v>
      </c>
      <c r="F42" s="169">
        <v>2680</v>
      </c>
      <c r="G42" s="169">
        <v>2869</v>
      </c>
      <c r="H42" s="169">
        <v>2780</v>
      </c>
      <c r="I42" s="169">
        <v>2604</v>
      </c>
      <c r="J42" s="169">
        <v>2644</v>
      </c>
      <c r="K42" s="169">
        <v>2789</v>
      </c>
      <c r="L42" s="169">
        <v>2815</v>
      </c>
      <c r="M42" s="172">
        <v>2732</v>
      </c>
      <c r="N42" s="172">
        <v>2824</v>
      </c>
    </row>
    <row r="43" spans="1:14">
      <c r="A43" s="82" t="s">
        <v>1102</v>
      </c>
      <c r="B43" s="173">
        <v>2300</v>
      </c>
      <c r="C43" s="173">
        <v>2223</v>
      </c>
      <c r="D43" s="173">
        <v>2105</v>
      </c>
      <c r="E43" s="173">
        <v>1949</v>
      </c>
      <c r="F43" s="173">
        <v>1926</v>
      </c>
      <c r="G43" s="173">
        <v>2094</v>
      </c>
      <c r="H43" s="173">
        <v>2029</v>
      </c>
      <c r="I43" s="173">
        <v>1899</v>
      </c>
      <c r="J43" s="173">
        <v>1944</v>
      </c>
      <c r="K43" s="173">
        <v>2070</v>
      </c>
      <c r="L43" s="173">
        <v>2095</v>
      </c>
      <c r="M43" s="176">
        <v>2025</v>
      </c>
      <c r="N43" s="176">
        <v>2121</v>
      </c>
    </row>
    <row r="44" spans="1:14">
      <c r="A44" s="82" t="s">
        <v>1084</v>
      </c>
      <c r="B44" s="173">
        <v>161</v>
      </c>
      <c r="C44" s="173">
        <v>150</v>
      </c>
      <c r="D44" s="173">
        <v>139</v>
      </c>
      <c r="E44" s="173">
        <v>118</v>
      </c>
      <c r="F44" s="173">
        <v>131</v>
      </c>
      <c r="G44" s="173">
        <v>102</v>
      </c>
      <c r="H44" s="173">
        <v>108</v>
      </c>
      <c r="I44" s="173">
        <v>109</v>
      </c>
      <c r="J44" s="173">
        <v>125</v>
      </c>
      <c r="K44" s="173">
        <v>102</v>
      </c>
      <c r="L44" s="173">
        <v>94</v>
      </c>
      <c r="M44" s="176">
        <v>109</v>
      </c>
      <c r="N44" s="176">
        <v>92</v>
      </c>
    </row>
    <row r="45" spans="1:14">
      <c r="A45" s="82" t="s">
        <v>1077</v>
      </c>
      <c r="B45" s="173">
        <v>843</v>
      </c>
      <c r="C45" s="173">
        <v>840</v>
      </c>
      <c r="D45" s="173">
        <v>717</v>
      </c>
      <c r="E45" s="173">
        <v>655</v>
      </c>
      <c r="F45" s="173">
        <v>623</v>
      </c>
      <c r="G45" s="173">
        <v>673</v>
      </c>
      <c r="H45" s="173">
        <v>643</v>
      </c>
      <c r="I45" s="173">
        <v>596</v>
      </c>
      <c r="J45" s="173">
        <v>575</v>
      </c>
      <c r="K45" s="173">
        <v>617</v>
      </c>
      <c r="L45" s="173">
        <v>626</v>
      </c>
      <c r="M45" s="176">
        <v>598</v>
      </c>
      <c r="N45" s="176">
        <v>611</v>
      </c>
    </row>
    <row r="46" spans="1:14" s="168" customFormat="1" ht="12">
      <c r="A46" s="693" t="s">
        <v>1066</v>
      </c>
      <c r="B46" s="169">
        <v>4034</v>
      </c>
      <c r="C46" s="169">
        <v>3743</v>
      </c>
      <c r="D46" s="169">
        <v>3424</v>
      </c>
      <c r="E46" s="169">
        <v>3234</v>
      </c>
      <c r="F46" s="169">
        <v>3215</v>
      </c>
      <c r="G46" s="169">
        <v>3366</v>
      </c>
      <c r="H46" s="169">
        <v>3162</v>
      </c>
      <c r="I46" s="169">
        <v>2896</v>
      </c>
      <c r="J46" s="169">
        <v>2796</v>
      </c>
      <c r="K46" s="169">
        <v>3065</v>
      </c>
      <c r="L46" s="169">
        <v>3238</v>
      </c>
      <c r="M46" s="172">
        <v>3199</v>
      </c>
      <c r="N46" s="172">
        <v>2978</v>
      </c>
    </row>
    <row r="47" spans="1:14">
      <c r="A47" s="82" t="s">
        <v>1065</v>
      </c>
      <c r="B47" s="173">
        <v>1619</v>
      </c>
      <c r="C47" s="173">
        <v>1442</v>
      </c>
      <c r="D47" s="173">
        <v>1344</v>
      </c>
      <c r="E47" s="173">
        <v>1298</v>
      </c>
      <c r="F47" s="173">
        <v>1285</v>
      </c>
      <c r="G47" s="173">
        <v>1282</v>
      </c>
      <c r="H47" s="173">
        <v>1220</v>
      </c>
      <c r="I47" s="173">
        <v>1130</v>
      </c>
      <c r="J47" s="173">
        <v>1102</v>
      </c>
      <c r="K47" s="173">
        <v>1217</v>
      </c>
      <c r="L47" s="173">
        <v>1360</v>
      </c>
      <c r="M47" s="176">
        <v>1293</v>
      </c>
      <c r="N47" s="176">
        <v>1253</v>
      </c>
    </row>
    <row r="48" spans="1:14">
      <c r="A48" s="82" t="s">
        <v>1055</v>
      </c>
      <c r="B48" s="173">
        <v>212</v>
      </c>
      <c r="C48" s="173">
        <v>215</v>
      </c>
      <c r="D48" s="173">
        <v>217</v>
      </c>
      <c r="E48" s="173">
        <v>177</v>
      </c>
      <c r="F48" s="173">
        <v>168</v>
      </c>
      <c r="G48" s="173">
        <v>206</v>
      </c>
      <c r="H48" s="173">
        <v>172</v>
      </c>
      <c r="I48" s="173">
        <v>151</v>
      </c>
      <c r="J48" s="173">
        <v>141</v>
      </c>
      <c r="K48" s="173">
        <v>136</v>
      </c>
      <c r="L48" s="173">
        <v>145</v>
      </c>
      <c r="M48" s="176">
        <v>160</v>
      </c>
      <c r="N48" s="176">
        <v>145</v>
      </c>
    </row>
    <row r="49" spans="1:14">
      <c r="A49" s="82" t="s">
        <v>1051</v>
      </c>
      <c r="B49" s="173">
        <v>1093</v>
      </c>
      <c r="C49" s="173">
        <v>1053</v>
      </c>
      <c r="D49" s="173">
        <v>912</v>
      </c>
      <c r="E49" s="173">
        <v>890</v>
      </c>
      <c r="F49" s="173">
        <v>836</v>
      </c>
      <c r="G49" s="173">
        <v>930</v>
      </c>
      <c r="H49" s="173">
        <v>918</v>
      </c>
      <c r="I49" s="173">
        <v>839</v>
      </c>
      <c r="J49" s="173">
        <v>787</v>
      </c>
      <c r="K49" s="173">
        <v>877</v>
      </c>
      <c r="L49" s="173">
        <v>868</v>
      </c>
      <c r="M49" s="176">
        <v>890</v>
      </c>
      <c r="N49" s="176">
        <v>770</v>
      </c>
    </row>
    <row r="50" spans="1:14">
      <c r="A50" s="82" t="s">
        <v>1041</v>
      </c>
      <c r="B50" s="173">
        <v>1110</v>
      </c>
      <c r="C50" s="173">
        <v>1033</v>
      </c>
      <c r="D50" s="173">
        <v>951</v>
      </c>
      <c r="E50" s="173">
        <v>869</v>
      </c>
      <c r="F50" s="173">
        <v>926</v>
      </c>
      <c r="G50" s="173">
        <v>948</v>
      </c>
      <c r="H50" s="173">
        <v>852</v>
      </c>
      <c r="I50" s="173">
        <v>776</v>
      </c>
      <c r="J50" s="173">
        <v>766</v>
      </c>
      <c r="K50" s="173">
        <v>835</v>
      </c>
      <c r="L50" s="173">
        <v>865</v>
      </c>
      <c r="M50" s="176">
        <v>856</v>
      </c>
      <c r="N50" s="176">
        <v>810</v>
      </c>
    </row>
    <row r="51" spans="1:14" s="168" customFormat="1" ht="12">
      <c r="A51" s="693" t="s">
        <v>1032</v>
      </c>
      <c r="B51" s="169">
        <v>8207</v>
      </c>
      <c r="C51" s="169">
        <v>7752</v>
      </c>
      <c r="D51" s="169">
        <v>7398</v>
      </c>
      <c r="E51" s="169">
        <v>6796</v>
      </c>
      <c r="F51" s="169">
        <v>6898</v>
      </c>
      <c r="G51" s="169">
        <v>7428</v>
      </c>
      <c r="H51" s="169">
        <v>7531</v>
      </c>
      <c r="I51" s="169">
        <v>7061</v>
      </c>
      <c r="J51" s="169">
        <v>7151</v>
      </c>
      <c r="K51" s="169">
        <v>7408</v>
      </c>
      <c r="L51" s="169">
        <v>8361</v>
      </c>
      <c r="M51" s="172">
        <v>7998</v>
      </c>
      <c r="N51" s="172">
        <v>7427</v>
      </c>
    </row>
    <row r="52" spans="1:14">
      <c r="A52" s="82" t="s">
        <v>1031</v>
      </c>
      <c r="B52" s="173">
        <v>4210</v>
      </c>
      <c r="C52" s="173">
        <v>3934</v>
      </c>
      <c r="D52" s="173">
        <v>3772</v>
      </c>
      <c r="E52" s="173">
        <v>3521</v>
      </c>
      <c r="F52" s="173">
        <v>3560</v>
      </c>
      <c r="G52" s="173">
        <v>3949</v>
      </c>
      <c r="H52" s="173">
        <v>4058</v>
      </c>
      <c r="I52" s="173">
        <v>3886</v>
      </c>
      <c r="J52" s="173">
        <v>3959</v>
      </c>
      <c r="K52" s="173">
        <v>4126</v>
      </c>
      <c r="L52" s="173">
        <v>4686</v>
      </c>
      <c r="M52" s="176">
        <v>4415</v>
      </c>
      <c r="N52" s="176">
        <v>4057</v>
      </c>
    </row>
    <row r="53" spans="1:14">
      <c r="A53" s="82" t="s">
        <v>1018</v>
      </c>
      <c r="B53" s="173">
        <v>774</v>
      </c>
      <c r="C53" s="173">
        <v>650</v>
      </c>
      <c r="D53" s="173">
        <v>623</v>
      </c>
      <c r="E53" s="173">
        <v>572</v>
      </c>
      <c r="F53" s="173">
        <v>613</v>
      </c>
      <c r="G53" s="173">
        <v>588</v>
      </c>
      <c r="H53" s="173">
        <v>620</v>
      </c>
      <c r="I53" s="173">
        <v>525</v>
      </c>
      <c r="J53" s="173">
        <v>563</v>
      </c>
      <c r="K53" s="173">
        <v>574</v>
      </c>
      <c r="L53" s="173">
        <v>645</v>
      </c>
      <c r="M53" s="176">
        <v>649</v>
      </c>
      <c r="N53" s="176">
        <v>604</v>
      </c>
    </row>
    <row r="54" spans="1:14">
      <c r="A54" s="82" t="s">
        <v>1010</v>
      </c>
      <c r="B54" s="173">
        <v>1481</v>
      </c>
      <c r="C54" s="173">
        <v>1420</v>
      </c>
      <c r="D54" s="173">
        <v>1360</v>
      </c>
      <c r="E54" s="173">
        <v>1223</v>
      </c>
      <c r="F54" s="173">
        <v>1234</v>
      </c>
      <c r="G54" s="173">
        <v>1364</v>
      </c>
      <c r="H54" s="173">
        <v>1316</v>
      </c>
      <c r="I54" s="173">
        <v>1183</v>
      </c>
      <c r="J54" s="173">
        <v>1198</v>
      </c>
      <c r="K54" s="173">
        <v>1226</v>
      </c>
      <c r="L54" s="173">
        <v>1395</v>
      </c>
      <c r="M54" s="176">
        <v>1353</v>
      </c>
      <c r="N54" s="176">
        <v>1314</v>
      </c>
    </row>
    <row r="55" spans="1:14">
      <c r="A55" s="82" t="s">
        <v>995</v>
      </c>
      <c r="B55" s="173">
        <v>1742</v>
      </c>
      <c r="C55" s="173">
        <v>1748</v>
      </c>
      <c r="D55" s="173">
        <v>1643</v>
      </c>
      <c r="E55" s="173">
        <v>1480</v>
      </c>
      <c r="F55" s="173">
        <v>1491</v>
      </c>
      <c r="G55" s="173">
        <v>1527</v>
      </c>
      <c r="H55" s="173">
        <v>1537</v>
      </c>
      <c r="I55" s="173">
        <v>1467</v>
      </c>
      <c r="J55" s="173">
        <v>1431</v>
      </c>
      <c r="K55" s="173">
        <v>1482</v>
      </c>
      <c r="L55" s="173">
        <v>1635</v>
      </c>
      <c r="M55" s="176">
        <v>1581</v>
      </c>
      <c r="N55" s="176">
        <v>1452</v>
      </c>
    </row>
    <row r="56" spans="1:14" s="168" customFormat="1" ht="12">
      <c r="A56" s="693" t="s">
        <v>973</v>
      </c>
      <c r="B56" s="169">
        <v>3490</v>
      </c>
      <c r="C56" s="169">
        <v>3128</v>
      </c>
      <c r="D56" s="169">
        <v>2902</v>
      </c>
      <c r="E56" s="169">
        <v>2721</v>
      </c>
      <c r="F56" s="169">
        <v>2762</v>
      </c>
      <c r="G56" s="169">
        <v>2809</v>
      </c>
      <c r="H56" s="169">
        <v>2700</v>
      </c>
      <c r="I56" s="169">
        <v>2736</v>
      </c>
      <c r="J56" s="169">
        <v>2734</v>
      </c>
      <c r="K56" s="169">
        <v>3009</v>
      </c>
      <c r="L56" s="169">
        <v>3070</v>
      </c>
      <c r="M56" s="172">
        <v>3066</v>
      </c>
      <c r="N56" s="172">
        <v>2860</v>
      </c>
    </row>
    <row r="57" spans="1:14">
      <c r="A57" s="82" t="s">
        <v>972</v>
      </c>
      <c r="B57" s="173">
        <v>2747</v>
      </c>
      <c r="C57" s="173">
        <v>2526</v>
      </c>
      <c r="D57" s="173">
        <v>2341</v>
      </c>
      <c r="E57" s="173">
        <v>2213</v>
      </c>
      <c r="F57" s="173">
        <v>2197</v>
      </c>
      <c r="G57" s="173">
        <v>2241</v>
      </c>
      <c r="H57" s="173">
        <v>2147</v>
      </c>
      <c r="I57" s="173">
        <v>2166</v>
      </c>
      <c r="J57" s="173">
        <v>2148</v>
      </c>
      <c r="K57" s="173">
        <v>2349</v>
      </c>
      <c r="L57" s="173">
        <v>2442</v>
      </c>
      <c r="M57" s="176">
        <v>2415</v>
      </c>
      <c r="N57" s="176">
        <v>2249</v>
      </c>
    </row>
    <row r="58" spans="1:14">
      <c r="A58" s="82" t="s">
        <v>950</v>
      </c>
      <c r="B58" s="173">
        <v>743</v>
      </c>
      <c r="C58" s="173">
        <v>602</v>
      </c>
      <c r="D58" s="173">
        <v>561</v>
      </c>
      <c r="E58" s="173">
        <v>508</v>
      </c>
      <c r="F58" s="173">
        <v>565</v>
      </c>
      <c r="G58" s="173">
        <v>568</v>
      </c>
      <c r="H58" s="173">
        <v>553</v>
      </c>
      <c r="I58" s="173">
        <v>570</v>
      </c>
      <c r="J58" s="173">
        <v>586</v>
      </c>
      <c r="K58" s="173">
        <v>660</v>
      </c>
      <c r="L58" s="173">
        <v>628</v>
      </c>
      <c r="M58" s="176">
        <v>651</v>
      </c>
      <c r="N58" s="176">
        <v>611</v>
      </c>
    </row>
    <row r="59" spans="1:14" s="168" customFormat="1" ht="12">
      <c r="A59" s="693" t="s">
        <v>938</v>
      </c>
      <c r="B59" s="169">
        <v>1377</v>
      </c>
      <c r="C59" s="169">
        <v>1267</v>
      </c>
      <c r="D59" s="169">
        <v>1170</v>
      </c>
      <c r="E59" s="169">
        <v>1101</v>
      </c>
      <c r="F59" s="169">
        <v>1119</v>
      </c>
      <c r="G59" s="169">
        <v>1218</v>
      </c>
      <c r="H59" s="169">
        <v>1177</v>
      </c>
      <c r="I59" s="169">
        <v>1104</v>
      </c>
      <c r="J59" s="169">
        <v>1235</v>
      </c>
      <c r="K59" s="169">
        <v>1290</v>
      </c>
      <c r="L59" s="169">
        <v>1336</v>
      </c>
      <c r="M59" s="172">
        <v>1310</v>
      </c>
      <c r="N59" s="172">
        <v>1219</v>
      </c>
    </row>
    <row r="60" spans="1:14">
      <c r="A60" s="82" t="s">
        <v>937</v>
      </c>
      <c r="B60" s="173">
        <v>1042</v>
      </c>
      <c r="C60" s="173">
        <v>954</v>
      </c>
      <c r="D60" s="173">
        <v>907</v>
      </c>
      <c r="E60" s="173">
        <v>868</v>
      </c>
      <c r="F60" s="173">
        <v>867</v>
      </c>
      <c r="G60" s="173">
        <v>916</v>
      </c>
      <c r="H60" s="173">
        <v>885</v>
      </c>
      <c r="I60" s="173">
        <v>839</v>
      </c>
      <c r="J60" s="173">
        <v>949</v>
      </c>
      <c r="K60" s="173">
        <v>997</v>
      </c>
      <c r="L60" s="173">
        <v>1033</v>
      </c>
      <c r="M60" s="176">
        <v>1023</v>
      </c>
      <c r="N60" s="176">
        <v>956</v>
      </c>
    </row>
    <row r="61" spans="1:14">
      <c r="A61" s="82" t="s">
        <v>929</v>
      </c>
      <c r="B61" s="173">
        <v>335</v>
      </c>
      <c r="C61" s="173">
        <v>313</v>
      </c>
      <c r="D61" s="173">
        <v>263</v>
      </c>
      <c r="E61" s="173">
        <v>233</v>
      </c>
      <c r="F61" s="173">
        <v>252</v>
      </c>
      <c r="G61" s="173">
        <v>302</v>
      </c>
      <c r="H61" s="173">
        <v>292</v>
      </c>
      <c r="I61" s="173">
        <v>265</v>
      </c>
      <c r="J61" s="173">
        <v>286</v>
      </c>
      <c r="K61" s="173">
        <v>293</v>
      </c>
      <c r="L61" s="173">
        <v>303</v>
      </c>
      <c r="M61" s="176">
        <v>287</v>
      </c>
      <c r="N61" s="176">
        <v>263</v>
      </c>
    </row>
    <row r="62" spans="1:14" s="168" customFormat="1" ht="12">
      <c r="A62" s="693" t="s">
        <v>924</v>
      </c>
      <c r="B62" s="169">
        <v>3076</v>
      </c>
      <c r="C62" s="169">
        <v>3045</v>
      </c>
      <c r="D62" s="169">
        <v>2683</v>
      </c>
      <c r="E62" s="169">
        <v>2371</v>
      </c>
      <c r="F62" s="169">
        <v>2545</v>
      </c>
      <c r="G62" s="169">
        <v>2645</v>
      </c>
      <c r="H62" s="169">
        <v>2749</v>
      </c>
      <c r="I62" s="169">
        <v>2595</v>
      </c>
      <c r="J62" s="169">
        <v>2515</v>
      </c>
      <c r="K62" s="169">
        <v>2635</v>
      </c>
      <c r="L62" s="169">
        <v>2692</v>
      </c>
      <c r="M62" s="172">
        <v>2717</v>
      </c>
      <c r="N62" s="172">
        <v>2509</v>
      </c>
    </row>
    <row r="63" spans="1:14">
      <c r="A63" s="82" t="s">
        <v>923</v>
      </c>
      <c r="B63" s="173">
        <v>1454</v>
      </c>
      <c r="C63" s="173">
        <v>1460</v>
      </c>
      <c r="D63" s="173">
        <v>1275</v>
      </c>
      <c r="E63" s="173">
        <v>1168</v>
      </c>
      <c r="F63" s="173">
        <v>1304</v>
      </c>
      <c r="G63" s="173">
        <v>1377</v>
      </c>
      <c r="H63" s="173">
        <v>1441</v>
      </c>
      <c r="I63" s="173">
        <v>1399</v>
      </c>
      <c r="J63" s="173">
        <v>1350</v>
      </c>
      <c r="K63" s="173">
        <v>1382</v>
      </c>
      <c r="L63" s="173">
        <v>1383</v>
      </c>
      <c r="M63" s="176">
        <v>1414</v>
      </c>
      <c r="N63" s="176">
        <v>1314</v>
      </c>
    </row>
    <row r="64" spans="1:14">
      <c r="A64" s="82" t="s">
        <v>437</v>
      </c>
      <c r="B64" s="173">
        <v>657</v>
      </c>
      <c r="C64" s="173">
        <v>622</v>
      </c>
      <c r="D64" s="173">
        <v>542</v>
      </c>
      <c r="E64" s="173">
        <v>468</v>
      </c>
      <c r="F64" s="173">
        <v>491</v>
      </c>
      <c r="G64" s="173">
        <v>500</v>
      </c>
      <c r="H64" s="173">
        <v>477</v>
      </c>
      <c r="I64" s="173">
        <v>441</v>
      </c>
      <c r="J64" s="173">
        <v>400</v>
      </c>
      <c r="K64" s="173">
        <v>463</v>
      </c>
      <c r="L64" s="173">
        <v>430</v>
      </c>
      <c r="M64" s="176">
        <v>476</v>
      </c>
      <c r="N64" s="176">
        <v>458</v>
      </c>
    </row>
    <row r="65" spans="1:14">
      <c r="A65" s="82" t="s">
        <v>903</v>
      </c>
      <c r="B65" s="173">
        <v>905</v>
      </c>
      <c r="C65" s="173">
        <v>900</v>
      </c>
      <c r="D65" s="173">
        <v>818</v>
      </c>
      <c r="E65" s="173">
        <v>703</v>
      </c>
      <c r="F65" s="173">
        <v>705</v>
      </c>
      <c r="G65" s="173">
        <v>723</v>
      </c>
      <c r="H65" s="173">
        <v>788</v>
      </c>
      <c r="I65" s="173">
        <v>721</v>
      </c>
      <c r="J65" s="173">
        <v>741</v>
      </c>
      <c r="K65" s="173">
        <v>739</v>
      </c>
      <c r="L65" s="173">
        <v>827</v>
      </c>
      <c r="M65" s="176">
        <v>778</v>
      </c>
      <c r="N65" s="176">
        <v>700</v>
      </c>
    </row>
    <row r="66" spans="1:14">
      <c r="A66" s="82" t="s">
        <v>895</v>
      </c>
      <c r="B66" s="173">
        <v>60</v>
      </c>
      <c r="C66" s="173">
        <v>63</v>
      </c>
      <c r="D66" s="173">
        <v>48</v>
      </c>
      <c r="E66" s="173">
        <v>32</v>
      </c>
      <c r="F66" s="173">
        <v>45</v>
      </c>
      <c r="G66" s="173">
        <v>45</v>
      </c>
      <c r="H66" s="173">
        <v>43</v>
      </c>
      <c r="I66" s="173">
        <v>34</v>
      </c>
      <c r="J66" s="173">
        <v>24</v>
      </c>
      <c r="K66" s="173">
        <v>51</v>
      </c>
      <c r="L66" s="173">
        <v>52</v>
      </c>
      <c r="M66" s="176">
        <v>49</v>
      </c>
      <c r="N66" s="176">
        <v>37</v>
      </c>
    </row>
    <row r="67" spans="1:14" s="168" customFormat="1" ht="12">
      <c r="A67" s="693" t="s">
        <v>890</v>
      </c>
      <c r="B67" s="169">
        <v>311</v>
      </c>
      <c r="C67" s="169">
        <v>316</v>
      </c>
      <c r="D67" s="169">
        <v>255</v>
      </c>
      <c r="E67" s="169">
        <v>251</v>
      </c>
      <c r="F67" s="169">
        <v>283</v>
      </c>
      <c r="G67" s="169">
        <v>289</v>
      </c>
      <c r="H67" s="169">
        <v>279</v>
      </c>
      <c r="I67" s="169">
        <v>250</v>
      </c>
      <c r="J67" s="169">
        <v>271</v>
      </c>
      <c r="K67" s="169">
        <v>278</v>
      </c>
      <c r="L67" s="169">
        <v>317</v>
      </c>
      <c r="M67" s="172">
        <v>301</v>
      </c>
      <c r="N67" s="172">
        <v>332</v>
      </c>
    </row>
    <row r="68" spans="1:14">
      <c r="A68" s="82" t="s">
        <v>889</v>
      </c>
      <c r="B68" s="173">
        <v>188</v>
      </c>
      <c r="C68" s="173">
        <v>179</v>
      </c>
      <c r="D68" s="173">
        <v>150</v>
      </c>
      <c r="E68" s="173">
        <v>147</v>
      </c>
      <c r="F68" s="173">
        <v>151</v>
      </c>
      <c r="G68" s="173">
        <v>166</v>
      </c>
      <c r="H68" s="173">
        <v>164</v>
      </c>
      <c r="I68" s="173">
        <v>142</v>
      </c>
      <c r="J68" s="173">
        <v>171</v>
      </c>
      <c r="K68" s="173">
        <v>169</v>
      </c>
      <c r="L68" s="173">
        <v>189</v>
      </c>
      <c r="M68" s="176">
        <v>185</v>
      </c>
      <c r="N68" s="176">
        <v>210</v>
      </c>
    </row>
    <row r="69" spans="1:14">
      <c r="A69" s="82" t="s">
        <v>887</v>
      </c>
      <c r="B69" s="173">
        <v>101</v>
      </c>
      <c r="C69" s="173">
        <v>119</v>
      </c>
      <c r="D69" s="173">
        <v>80</v>
      </c>
      <c r="E69" s="173">
        <v>86</v>
      </c>
      <c r="F69" s="173">
        <v>104</v>
      </c>
      <c r="G69" s="173">
        <v>93</v>
      </c>
      <c r="H69" s="173">
        <v>81</v>
      </c>
      <c r="I69" s="173">
        <v>86</v>
      </c>
      <c r="J69" s="173">
        <v>77</v>
      </c>
      <c r="K69" s="173">
        <v>87</v>
      </c>
      <c r="L69" s="173">
        <v>99</v>
      </c>
      <c r="M69" s="176">
        <v>85</v>
      </c>
      <c r="N69" s="176">
        <v>88</v>
      </c>
    </row>
    <row r="70" spans="1:14">
      <c r="A70" s="82" t="s">
        <v>883</v>
      </c>
      <c r="B70" s="173">
        <v>11</v>
      </c>
      <c r="C70" s="173">
        <v>4</v>
      </c>
      <c r="D70" s="173">
        <v>10</v>
      </c>
      <c r="E70" s="173">
        <v>3</v>
      </c>
      <c r="F70" s="173">
        <v>10</v>
      </c>
      <c r="G70" s="173">
        <v>7</v>
      </c>
      <c r="H70" s="173">
        <v>13</v>
      </c>
      <c r="I70" s="173">
        <v>9</v>
      </c>
      <c r="J70" s="173">
        <v>6</v>
      </c>
      <c r="K70" s="173">
        <v>8</v>
      </c>
      <c r="L70" s="173">
        <v>12</v>
      </c>
      <c r="M70" s="176">
        <v>10</v>
      </c>
      <c r="N70" s="176">
        <v>15</v>
      </c>
    </row>
    <row r="71" spans="1:14">
      <c r="A71" s="82" t="s">
        <v>880</v>
      </c>
      <c r="B71" s="173">
        <v>11</v>
      </c>
      <c r="C71" s="173">
        <v>14</v>
      </c>
      <c r="D71" s="173">
        <v>15</v>
      </c>
      <c r="E71" s="173">
        <v>15</v>
      </c>
      <c r="F71" s="173">
        <v>18</v>
      </c>
      <c r="G71" s="173">
        <v>23</v>
      </c>
      <c r="H71" s="173">
        <v>21</v>
      </c>
      <c r="I71" s="173">
        <v>13</v>
      </c>
      <c r="J71" s="173">
        <v>17</v>
      </c>
      <c r="K71" s="173">
        <v>14</v>
      </c>
      <c r="L71" s="173">
        <v>17</v>
      </c>
      <c r="M71" s="176">
        <v>21</v>
      </c>
      <c r="N71" s="176">
        <v>19</v>
      </c>
    </row>
    <row r="72" spans="1:14" s="168" customFormat="1" ht="12">
      <c r="A72" s="693" t="s">
        <v>877</v>
      </c>
      <c r="B72" s="169">
        <v>593</v>
      </c>
      <c r="C72" s="169">
        <v>611</v>
      </c>
      <c r="D72" s="169">
        <v>562</v>
      </c>
      <c r="E72" s="169">
        <v>607</v>
      </c>
      <c r="F72" s="169">
        <v>619</v>
      </c>
      <c r="G72" s="169">
        <v>624</v>
      </c>
      <c r="H72" s="169">
        <v>646</v>
      </c>
      <c r="I72" s="169">
        <v>603</v>
      </c>
      <c r="J72" s="169">
        <v>616</v>
      </c>
      <c r="K72" s="169">
        <v>634</v>
      </c>
      <c r="L72" s="169">
        <v>664</v>
      </c>
      <c r="M72" s="172">
        <v>668</v>
      </c>
      <c r="N72" s="172">
        <v>654</v>
      </c>
    </row>
    <row r="73" spans="1:14">
      <c r="A73" s="82" t="s">
        <v>876</v>
      </c>
      <c r="B73" s="173">
        <v>499</v>
      </c>
      <c r="C73" s="173">
        <v>505</v>
      </c>
      <c r="D73" s="173">
        <v>473</v>
      </c>
      <c r="E73" s="173">
        <v>517</v>
      </c>
      <c r="F73" s="173">
        <v>516</v>
      </c>
      <c r="G73" s="173">
        <v>516</v>
      </c>
      <c r="H73" s="173">
        <v>537</v>
      </c>
      <c r="I73" s="173">
        <v>473</v>
      </c>
      <c r="J73" s="173">
        <v>495</v>
      </c>
      <c r="K73" s="173">
        <v>523</v>
      </c>
      <c r="L73" s="173">
        <v>563</v>
      </c>
      <c r="M73" s="176">
        <v>572</v>
      </c>
      <c r="N73" s="176">
        <v>569</v>
      </c>
    </row>
    <row r="74" spans="1:14">
      <c r="A74" s="82" t="s">
        <v>871</v>
      </c>
      <c r="B74" s="173">
        <v>8</v>
      </c>
      <c r="C74" s="173">
        <v>7</v>
      </c>
      <c r="D74" s="173">
        <v>0</v>
      </c>
      <c r="E74" s="173">
        <v>5</v>
      </c>
      <c r="F74" s="173">
        <v>4</v>
      </c>
      <c r="G74" s="173">
        <v>4</v>
      </c>
      <c r="H74" s="173">
        <v>3</v>
      </c>
      <c r="I74" s="173">
        <v>4</v>
      </c>
      <c r="J74" s="173">
        <v>5</v>
      </c>
      <c r="K74" s="173">
        <v>12</v>
      </c>
      <c r="L74" s="173">
        <v>5</v>
      </c>
      <c r="M74" s="176">
        <v>5</v>
      </c>
      <c r="N74" s="176">
        <v>2</v>
      </c>
    </row>
    <row r="75" spans="1:14">
      <c r="A75" s="82" t="s">
        <v>868</v>
      </c>
      <c r="B75" s="173">
        <v>19</v>
      </c>
      <c r="C75" s="173">
        <v>22</v>
      </c>
      <c r="D75" s="173">
        <v>26</v>
      </c>
      <c r="E75" s="173">
        <v>26</v>
      </c>
      <c r="F75" s="173">
        <v>30</v>
      </c>
      <c r="G75" s="173">
        <v>36</v>
      </c>
      <c r="H75" s="173">
        <v>30</v>
      </c>
      <c r="I75" s="173">
        <v>40</v>
      </c>
      <c r="J75" s="173">
        <v>40</v>
      </c>
      <c r="K75" s="173">
        <v>36</v>
      </c>
      <c r="L75" s="173">
        <v>23</v>
      </c>
      <c r="M75" s="176">
        <v>29</v>
      </c>
      <c r="N75" s="176">
        <v>23</v>
      </c>
    </row>
    <row r="76" spans="1:14">
      <c r="A76" s="82" t="s">
        <v>1272</v>
      </c>
      <c r="B76" s="173">
        <v>67</v>
      </c>
      <c r="C76" s="173">
        <v>77</v>
      </c>
      <c r="D76" s="173">
        <v>63</v>
      </c>
      <c r="E76" s="173">
        <v>59</v>
      </c>
      <c r="F76" s="173">
        <v>69</v>
      </c>
      <c r="G76" s="173">
        <v>68</v>
      </c>
      <c r="H76" s="173">
        <v>76</v>
      </c>
      <c r="I76" s="173">
        <v>86</v>
      </c>
      <c r="J76" s="173">
        <v>76</v>
      </c>
      <c r="K76" s="173">
        <v>63</v>
      </c>
      <c r="L76" s="173">
        <v>73</v>
      </c>
      <c r="M76" s="176">
        <v>62</v>
      </c>
      <c r="N76" s="176">
        <v>60</v>
      </c>
    </row>
    <row r="77" spans="1:14">
      <c r="A77" s="165" t="s">
        <v>4082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5"/>
    </row>
    <row r="80" spans="1:14">
      <c r="A80" s="184"/>
    </row>
    <row r="81" spans="1:1">
      <c r="A81" s="184"/>
    </row>
    <row r="82" spans="1:1">
      <c r="A82" s="184"/>
    </row>
    <row r="84" spans="1:1">
      <c r="A84" s="184"/>
    </row>
  </sheetData>
  <mergeCells count="16">
    <mergeCell ref="A2:O2"/>
    <mergeCell ref="E5:E6"/>
    <mergeCell ref="A4:A6"/>
    <mergeCell ref="B5:B6"/>
    <mergeCell ref="C5:C6"/>
    <mergeCell ref="D5:D6"/>
    <mergeCell ref="B4:N4"/>
    <mergeCell ref="N5:N6"/>
    <mergeCell ref="M5:M6"/>
    <mergeCell ref="I5:I6"/>
    <mergeCell ref="J5:J6"/>
    <mergeCell ref="K5:K6"/>
    <mergeCell ref="H5:H6"/>
    <mergeCell ref="L5:L6"/>
    <mergeCell ref="F5:F6"/>
    <mergeCell ref="G5:G6"/>
  </mergeCells>
  <hyperlinks>
    <hyperlink ref="A1" location="Indice!A65" display="Volver"/>
  </hyperlinks>
  <pageMargins left="0.74803149606299213" right="0.74803149606299213" top="0.98425196850393704" bottom="0.98425196850393704" header="0" footer="0"/>
  <pageSetup scale="6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42">
    <tabColor theme="0"/>
  </sheetPr>
  <dimension ref="A1:M82"/>
  <sheetViews>
    <sheetView showGridLines="0" showRowColHeaders="0" view="pageBreakPreview" zoomScaleSheetLayoutView="100" workbookViewId="0">
      <selection activeCell="A2" sqref="A1:A2"/>
    </sheetView>
  </sheetViews>
  <sheetFormatPr baseColWidth="10" defaultColWidth="11.44140625" defaultRowHeight="10.199999999999999"/>
  <cols>
    <col min="1" max="1" width="28.88671875" style="159" customWidth="1"/>
    <col min="2" max="3" width="23.33203125" style="712" customWidth="1"/>
    <col min="4" max="5" width="23.33203125" style="713" customWidth="1"/>
    <col min="6" max="16384" width="11.44140625" style="76"/>
  </cols>
  <sheetData>
    <row r="1" spans="1:13" ht="13.2">
      <c r="A1" s="1436" t="s">
        <v>5197</v>
      </c>
    </row>
    <row r="2" spans="1:13" s="188" customFormat="1" ht="18" customHeight="1">
      <c r="A2" s="330" t="s">
        <v>4228</v>
      </c>
      <c r="B2" s="1709" t="s">
        <v>4229</v>
      </c>
      <c r="C2" s="1709"/>
      <c r="D2" s="1709"/>
      <c r="E2" s="1709"/>
    </row>
    <row r="3" spans="1:13" s="188" customFormat="1" ht="18" thickBot="1">
      <c r="A3" s="189" t="s">
        <v>1780</v>
      </c>
      <c r="B3" s="1709"/>
      <c r="C3" s="1709"/>
      <c r="D3" s="1709"/>
      <c r="E3" s="1709"/>
    </row>
    <row r="4" spans="1:13" s="188" customFormat="1" ht="21.75" customHeight="1">
      <c r="A4" s="1710" t="s">
        <v>1642</v>
      </c>
      <c r="B4" s="1713" t="s">
        <v>360</v>
      </c>
      <c r="C4" s="1714"/>
      <c r="D4" s="1713" t="s">
        <v>4230</v>
      </c>
      <c r="E4" s="1714"/>
    </row>
    <row r="5" spans="1:13" ht="21.75" customHeight="1" thickBot="1">
      <c r="A5" s="1711"/>
      <c r="B5" s="1715"/>
      <c r="C5" s="1716"/>
      <c r="D5" s="1715"/>
      <c r="E5" s="1716"/>
    </row>
    <row r="6" spans="1:13" ht="21.75" customHeight="1" thickBot="1">
      <c r="A6" s="1712"/>
      <c r="B6" s="695">
        <v>2012</v>
      </c>
      <c r="C6" s="695">
        <v>2013</v>
      </c>
      <c r="D6" s="696">
        <v>2012</v>
      </c>
      <c r="E6" s="696">
        <v>2013</v>
      </c>
      <c r="G6" s="155"/>
      <c r="H6" s="155"/>
      <c r="I6" s="77"/>
      <c r="J6" s="77"/>
      <c r="K6" s="77"/>
      <c r="L6" s="77"/>
      <c r="M6" s="77"/>
    </row>
    <row r="7" spans="1:13" s="115" customFormat="1" ht="13.8">
      <c r="A7" s="333" t="s">
        <v>1</v>
      </c>
      <c r="B7" s="697">
        <v>63736</v>
      </c>
      <c r="C7" s="697">
        <v>61446</v>
      </c>
      <c r="D7" s="698">
        <v>3.6535817924872624</v>
      </c>
      <c r="E7" s="699">
        <v>3.484997004522397</v>
      </c>
      <c r="G7" s="700"/>
      <c r="H7" s="701"/>
      <c r="I7" s="702"/>
      <c r="J7" s="702"/>
      <c r="K7" s="702"/>
      <c r="L7" s="702"/>
      <c r="M7" s="116"/>
    </row>
    <row r="8" spans="1:13" s="115" customFormat="1" ht="13.8">
      <c r="A8" s="338" t="s">
        <v>1267</v>
      </c>
      <c r="B8" s="703">
        <v>1023</v>
      </c>
      <c r="C8" s="703">
        <v>1001</v>
      </c>
      <c r="D8" s="704">
        <v>4.5067469040895531</v>
      </c>
      <c r="E8" s="705">
        <v>4.3326956205580132</v>
      </c>
      <c r="G8" s="706"/>
      <c r="H8" s="701"/>
      <c r="I8" s="702"/>
      <c r="J8" s="702"/>
      <c r="K8" s="702"/>
      <c r="L8" s="702"/>
      <c r="M8" s="116"/>
    </row>
    <row r="9" spans="1:13" ht="12">
      <c r="A9" s="343" t="s">
        <v>1326</v>
      </c>
      <c r="B9" s="707">
        <v>1017</v>
      </c>
      <c r="C9" s="707">
        <v>998</v>
      </c>
      <c r="D9" s="187">
        <v>4.5346317450975144</v>
      </c>
      <c r="E9" s="708">
        <v>4.370828442793826</v>
      </c>
      <c r="G9" s="155"/>
      <c r="H9" s="701"/>
      <c r="I9" s="702"/>
      <c r="J9" s="702"/>
      <c r="K9" s="702"/>
      <c r="L9" s="702"/>
      <c r="M9" s="77"/>
    </row>
    <row r="10" spans="1:13" ht="12">
      <c r="A10" s="343" t="s">
        <v>1325</v>
      </c>
      <c r="B10" s="707">
        <v>6</v>
      </c>
      <c r="C10" s="707">
        <v>3</v>
      </c>
      <c r="D10" s="187">
        <v>2.206693637366679</v>
      </c>
      <c r="E10" s="708">
        <v>1.1102886750555143</v>
      </c>
      <c r="G10" s="155"/>
      <c r="H10" s="701"/>
      <c r="I10" s="702"/>
      <c r="J10" s="702"/>
      <c r="K10" s="702"/>
      <c r="L10" s="702"/>
      <c r="M10" s="77"/>
    </row>
    <row r="11" spans="1:13" s="115" customFormat="1" ht="13.8">
      <c r="A11" s="338" t="s">
        <v>1260</v>
      </c>
      <c r="B11" s="703">
        <v>1318</v>
      </c>
      <c r="C11" s="703">
        <v>1324</v>
      </c>
      <c r="D11" s="704">
        <v>4.2113335356988806</v>
      </c>
      <c r="E11" s="705">
        <v>4.1266289119600552</v>
      </c>
      <c r="G11" s="706"/>
      <c r="H11" s="701"/>
      <c r="I11" s="702"/>
      <c r="J11" s="702"/>
      <c r="K11" s="702"/>
      <c r="L11" s="702"/>
      <c r="M11" s="116"/>
    </row>
    <row r="12" spans="1:13" ht="12">
      <c r="A12" s="343" t="s">
        <v>1324</v>
      </c>
      <c r="B12" s="707">
        <v>1220</v>
      </c>
      <c r="C12" s="707">
        <v>1218</v>
      </c>
      <c r="D12" s="187">
        <v>4.2470679565685083</v>
      </c>
      <c r="E12" s="708">
        <v>4.1307879359286979</v>
      </c>
      <c r="G12" s="155"/>
      <c r="H12" s="701"/>
      <c r="I12" s="702"/>
      <c r="J12" s="702"/>
      <c r="K12" s="702"/>
      <c r="L12" s="702"/>
      <c r="M12" s="77"/>
    </row>
    <row r="13" spans="1:13" ht="12">
      <c r="A13" s="343" t="s">
        <v>1323</v>
      </c>
      <c r="B13" s="707">
        <v>98</v>
      </c>
      <c r="C13" s="707">
        <v>106</v>
      </c>
      <c r="D13" s="187">
        <v>3.812042943830714</v>
      </c>
      <c r="E13" s="708">
        <v>4.0794334975369457</v>
      </c>
      <c r="G13" s="155"/>
      <c r="H13" s="701"/>
      <c r="I13" s="702"/>
      <c r="J13" s="702"/>
      <c r="K13" s="702"/>
      <c r="L13" s="702"/>
      <c r="M13" s="77"/>
    </row>
    <row r="14" spans="1:13" s="115" customFormat="1" ht="13.8">
      <c r="A14" s="338" t="s">
        <v>1251</v>
      </c>
      <c r="B14" s="703">
        <v>2786</v>
      </c>
      <c r="C14" s="703">
        <v>2715</v>
      </c>
      <c r="D14" s="704">
        <v>4.6842817630789142</v>
      </c>
      <c r="E14" s="705">
        <v>4.4948470675882621</v>
      </c>
      <c r="G14" s="706"/>
      <c r="H14" s="701"/>
      <c r="I14" s="702"/>
      <c r="J14" s="702"/>
      <c r="K14" s="702"/>
      <c r="L14" s="702"/>
      <c r="M14" s="116"/>
    </row>
    <row r="15" spans="1:13" ht="12">
      <c r="A15" s="343" t="s">
        <v>1322</v>
      </c>
      <c r="B15" s="707">
        <v>1863</v>
      </c>
      <c r="C15" s="707">
        <v>1845</v>
      </c>
      <c r="D15" s="187">
        <v>4.816044174215163</v>
      </c>
      <c r="E15" s="708">
        <v>4.6934144653832064</v>
      </c>
      <c r="G15" s="155"/>
      <c r="H15" s="701"/>
      <c r="I15" s="702"/>
      <c r="J15" s="702"/>
      <c r="K15" s="702"/>
      <c r="L15" s="702"/>
      <c r="M15" s="77"/>
    </row>
    <row r="16" spans="1:13" ht="12">
      <c r="A16" s="343" t="s">
        <v>1321</v>
      </c>
      <c r="B16" s="707">
        <v>795</v>
      </c>
      <c r="C16" s="707">
        <v>750</v>
      </c>
      <c r="D16" s="187">
        <v>4.5349533669889626</v>
      </c>
      <c r="E16" s="708">
        <v>4.207337596768765</v>
      </c>
      <c r="G16" s="155"/>
      <c r="H16" s="701"/>
      <c r="I16" s="702"/>
      <c r="J16" s="702"/>
      <c r="K16" s="702"/>
      <c r="L16" s="702"/>
      <c r="M16" s="77"/>
    </row>
    <row r="17" spans="1:13" ht="12">
      <c r="A17" s="343" t="s">
        <v>1320</v>
      </c>
      <c r="B17" s="707">
        <v>128</v>
      </c>
      <c r="C17" s="707">
        <v>120</v>
      </c>
      <c r="D17" s="187">
        <v>3.9242136243791772</v>
      </c>
      <c r="E17" s="708">
        <v>3.6741067328005879</v>
      </c>
      <c r="G17" s="155"/>
      <c r="H17" s="701"/>
      <c r="I17" s="702"/>
      <c r="J17" s="702"/>
      <c r="K17" s="702"/>
      <c r="L17" s="702"/>
      <c r="M17" s="77"/>
    </row>
    <row r="18" spans="1:13" s="115" customFormat="1" ht="13.8">
      <c r="A18" s="338" t="s">
        <v>1239</v>
      </c>
      <c r="B18" s="703">
        <v>1007</v>
      </c>
      <c r="C18" s="703">
        <v>966</v>
      </c>
      <c r="D18" s="704">
        <v>3.3582002447784487</v>
      </c>
      <c r="E18" s="705">
        <v>3.1772657753219202</v>
      </c>
      <c r="G18" s="706"/>
      <c r="H18" s="701"/>
      <c r="I18" s="702"/>
      <c r="J18" s="702"/>
      <c r="K18" s="702"/>
      <c r="L18" s="702"/>
      <c r="M18" s="116"/>
    </row>
    <row r="19" spans="1:13" ht="12">
      <c r="A19" s="343" t="s">
        <v>1319</v>
      </c>
      <c r="B19" s="707">
        <v>685</v>
      </c>
      <c r="C19" s="707">
        <v>632</v>
      </c>
      <c r="D19" s="187">
        <v>3.5060421646355509</v>
      </c>
      <c r="E19" s="708">
        <v>3.1729296884805582</v>
      </c>
      <c r="G19" s="155"/>
      <c r="H19" s="701"/>
      <c r="I19" s="702"/>
      <c r="J19" s="702"/>
      <c r="K19" s="702"/>
      <c r="L19" s="702"/>
      <c r="M19" s="77"/>
    </row>
    <row r="20" spans="1:13" ht="12">
      <c r="A20" s="343" t="s">
        <v>1318</v>
      </c>
      <c r="B20" s="707">
        <v>92</v>
      </c>
      <c r="C20" s="707">
        <v>130</v>
      </c>
      <c r="D20" s="187">
        <v>3.0810448760884124</v>
      </c>
      <c r="E20" s="708">
        <v>4.3967937227314238</v>
      </c>
      <c r="G20" s="155"/>
      <c r="H20" s="701"/>
      <c r="I20" s="702"/>
      <c r="J20" s="702"/>
      <c r="K20" s="702"/>
      <c r="L20" s="702"/>
      <c r="M20" s="77"/>
    </row>
    <row r="21" spans="1:13" ht="12">
      <c r="A21" s="343" t="s">
        <v>1317</v>
      </c>
      <c r="B21" s="707">
        <v>230</v>
      </c>
      <c r="C21" s="707">
        <v>204</v>
      </c>
      <c r="D21" s="187">
        <v>3.0820357516147188</v>
      </c>
      <c r="E21" s="708">
        <v>2.7097751152318588</v>
      </c>
      <c r="G21" s="155"/>
      <c r="H21" s="701"/>
      <c r="I21" s="702"/>
      <c r="J21" s="702"/>
      <c r="K21" s="702"/>
      <c r="L21" s="702"/>
      <c r="M21" s="77"/>
    </row>
    <row r="22" spans="1:13" s="115" customFormat="1" ht="13.8">
      <c r="A22" s="338" t="s">
        <v>1226</v>
      </c>
      <c r="B22" s="703">
        <v>2203</v>
      </c>
      <c r="C22" s="703">
        <v>2111</v>
      </c>
      <c r="D22" s="704">
        <v>2.996553215683821</v>
      </c>
      <c r="E22" s="705">
        <v>2.8250250920040147</v>
      </c>
      <c r="G22" s="706"/>
      <c r="H22" s="701"/>
      <c r="I22" s="702"/>
      <c r="J22" s="702"/>
      <c r="K22" s="702"/>
      <c r="L22" s="702"/>
      <c r="M22" s="116"/>
    </row>
    <row r="23" spans="1:13" ht="12">
      <c r="A23" s="343" t="s">
        <v>1316</v>
      </c>
      <c r="B23" s="707">
        <v>1606</v>
      </c>
      <c r="C23" s="707">
        <v>1543</v>
      </c>
      <c r="D23" s="187">
        <v>3.4441789943683596</v>
      </c>
      <c r="E23" s="708">
        <v>3.2412357447595124</v>
      </c>
      <c r="G23" s="155"/>
      <c r="H23" s="701"/>
      <c r="I23" s="702"/>
      <c r="J23" s="702"/>
      <c r="K23" s="702"/>
      <c r="L23" s="702"/>
      <c r="M23" s="77"/>
    </row>
    <row r="24" spans="1:13" ht="12">
      <c r="A24" s="343" t="s">
        <v>1315</v>
      </c>
      <c r="B24" s="707">
        <v>223</v>
      </c>
      <c r="C24" s="707">
        <v>218</v>
      </c>
      <c r="D24" s="187">
        <v>2.5055335213419774</v>
      </c>
      <c r="E24" s="708">
        <v>2.4379333482442407</v>
      </c>
      <c r="G24" s="155"/>
      <c r="H24" s="701"/>
      <c r="I24" s="702"/>
      <c r="J24" s="702"/>
      <c r="K24" s="702"/>
      <c r="L24" s="702"/>
      <c r="M24" s="77"/>
    </row>
    <row r="25" spans="1:13" ht="12">
      <c r="A25" s="343" t="s">
        <v>1314</v>
      </c>
      <c r="B25" s="707">
        <v>374</v>
      </c>
      <c r="C25" s="707">
        <v>350</v>
      </c>
      <c r="D25" s="187">
        <v>2.0791523284838314</v>
      </c>
      <c r="E25" s="708">
        <v>1.9254361112792049</v>
      </c>
      <c r="G25" s="155"/>
      <c r="H25" s="701"/>
      <c r="I25" s="702"/>
      <c r="J25" s="702"/>
      <c r="K25" s="702"/>
      <c r="L25" s="702"/>
      <c r="M25" s="77"/>
    </row>
    <row r="26" spans="1:13" s="115" customFormat="1" ht="13.8">
      <c r="A26" s="338" t="s">
        <v>1208</v>
      </c>
      <c r="B26" s="703">
        <v>6831</v>
      </c>
      <c r="C26" s="703">
        <v>6660</v>
      </c>
      <c r="D26" s="704">
        <v>3.8534134665828783</v>
      </c>
      <c r="E26" s="705">
        <v>3.7194984373638698</v>
      </c>
      <c r="G26" s="706"/>
      <c r="H26" s="701"/>
      <c r="I26" s="702"/>
      <c r="J26" s="702"/>
      <c r="K26" s="702"/>
      <c r="L26" s="702"/>
      <c r="M26" s="116"/>
    </row>
    <row r="27" spans="1:13" ht="12">
      <c r="A27" s="343" t="s">
        <v>1313</v>
      </c>
      <c r="B27" s="707">
        <v>3072</v>
      </c>
      <c r="C27" s="707">
        <v>2968</v>
      </c>
      <c r="D27" s="187">
        <v>4.2196990717211484</v>
      </c>
      <c r="E27" s="708">
        <v>4.0486824048736967</v>
      </c>
      <c r="G27" s="155"/>
      <c r="H27" s="701"/>
      <c r="I27" s="702"/>
      <c r="J27" s="702"/>
      <c r="K27" s="702"/>
      <c r="L27" s="702"/>
      <c r="M27" s="77"/>
    </row>
    <row r="28" spans="1:13" ht="12">
      <c r="A28" s="343" t="s">
        <v>1312</v>
      </c>
      <c r="B28" s="707">
        <v>23</v>
      </c>
      <c r="C28" s="707">
        <v>26</v>
      </c>
      <c r="D28" s="187">
        <v>4.0287265720791732</v>
      </c>
      <c r="E28" s="708">
        <v>4.3881856540084385</v>
      </c>
      <c r="G28" s="155"/>
      <c r="H28" s="701"/>
      <c r="I28" s="702"/>
      <c r="J28" s="702"/>
      <c r="K28" s="702"/>
      <c r="L28" s="702"/>
      <c r="M28" s="77"/>
    </row>
    <row r="29" spans="1:13" ht="12">
      <c r="A29" s="343" t="s">
        <v>1311</v>
      </c>
      <c r="B29" s="707">
        <v>392</v>
      </c>
      <c r="C29" s="707">
        <v>432</v>
      </c>
      <c r="D29" s="187">
        <v>3.6468847975141641</v>
      </c>
      <c r="E29" s="708">
        <v>3.971829431991615</v>
      </c>
      <c r="G29" s="155"/>
      <c r="H29" s="701"/>
      <c r="I29" s="702"/>
      <c r="J29" s="702"/>
      <c r="K29" s="702"/>
      <c r="L29" s="702"/>
      <c r="M29" s="77"/>
    </row>
    <row r="30" spans="1:13" ht="12">
      <c r="A30" s="343" t="s">
        <v>1310</v>
      </c>
      <c r="B30" s="707">
        <v>248</v>
      </c>
      <c r="C30" s="707">
        <v>236</v>
      </c>
      <c r="D30" s="187">
        <v>3.2904775172816412</v>
      </c>
      <c r="E30" s="708">
        <v>3.124338063969498</v>
      </c>
      <c r="G30" s="155"/>
      <c r="H30" s="701"/>
      <c r="I30" s="702"/>
      <c r="J30" s="702"/>
      <c r="K30" s="702"/>
      <c r="L30" s="702"/>
      <c r="M30" s="77"/>
    </row>
    <row r="31" spans="1:13" ht="12">
      <c r="A31" s="343" t="s">
        <v>1309</v>
      </c>
      <c r="B31" s="707">
        <v>705</v>
      </c>
      <c r="C31" s="707">
        <v>692</v>
      </c>
      <c r="D31" s="187">
        <v>3.4649523753354372</v>
      </c>
      <c r="E31" s="708">
        <v>3.3660698216274851</v>
      </c>
      <c r="G31" s="155"/>
      <c r="H31" s="701"/>
      <c r="I31" s="702"/>
      <c r="J31" s="702"/>
      <c r="K31" s="702"/>
      <c r="L31" s="702"/>
      <c r="M31" s="77"/>
    </row>
    <row r="32" spans="1:13" ht="12">
      <c r="A32" s="343" t="s">
        <v>1308</v>
      </c>
      <c r="B32" s="707">
        <v>519</v>
      </c>
      <c r="C32" s="707">
        <v>520</v>
      </c>
      <c r="D32" s="187">
        <v>3.3299969202340622</v>
      </c>
      <c r="E32" s="708">
        <v>3.3068783068783065</v>
      </c>
      <c r="G32" s="155"/>
      <c r="H32" s="701"/>
      <c r="I32" s="702"/>
      <c r="J32" s="702"/>
      <c r="K32" s="702"/>
      <c r="L32" s="702"/>
      <c r="M32" s="77"/>
    </row>
    <row r="33" spans="1:13" ht="12">
      <c r="A33" s="343" t="s">
        <v>1307</v>
      </c>
      <c r="B33" s="707">
        <v>455</v>
      </c>
      <c r="C33" s="707">
        <v>416</v>
      </c>
      <c r="D33" s="187">
        <v>3.0619317761223157</v>
      </c>
      <c r="E33" s="708">
        <v>2.7783900031390463</v>
      </c>
      <c r="G33" s="155"/>
      <c r="H33" s="701"/>
      <c r="I33" s="702"/>
      <c r="J33" s="702"/>
      <c r="K33" s="702"/>
      <c r="L33" s="702"/>
      <c r="M33" s="77"/>
    </row>
    <row r="34" spans="1:13" ht="12">
      <c r="A34" s="343" t="s">
        <v>1306</v>
      </c>
      <c r="B34" s="707">
        <v>1417</v>
      </c>
      <c r="C34" s="707">
        <v>1370</v>
      </c>
      <c r="D34" s="187">
        <v>4.0693600450300389</v>
      </c>
      <c r="E34" s="708">
        <v>3.8623862780974507</v>
      </c>
      <c r="G34" s="155"/>
      <c r="H34" s="701"/>
      <c r="I34" s="702"/>
      <c r="J34" s="702"/>
      <c r="K34" s="702"/>
      <c r="L34" s="702"/>
      <c r="M34" s="77"/>
    </row>
    <row r="35" spans="1:13" s="115" customFormat="1" ht="13.8">
      <c r="A35" s="338" t="s">
        <v>1162</v>
      </c>
      <c r="B35" s="703">
        <v>26577</v>
      </c>
      <c r="C35" s="703">
        <v>25866</v>
      </c>
      <c r="D35" s="704">
        <v>3.7657858862306735</v>
      </c>
      <c r="E35" s="705">
        <v>3.621221821466456</v>
      </c>
      <c r="G35" s="706"/>
      <c r="H35" s="701"/>
      <c r="I35" s="702"/>
      <c r="J35" s="702"/>
      <c r="K35" s="702"/>
      <c r="L35" s="702"/>
      <c r="M35" s="116"/>
    </row>
    <row r="36" spans="1:13" ht="12">
      <c r="A36" s="343" t="s">
        <v>1305</v>
      </c>
      <c r="B36" s="707">
        <v>20831</v>
      </c>
      <c r="C36" s="707">
        <v>20092</v>
      </c>
      <c r="D36" s="187">
        <v>3.8992627134570705</v>
      </c>
      <c r="E36" s="708">
        <v>3.7225178983596243</v>
      </c>
      <c r="G36" s="155"/>
      <c r="H36" s="701"/>
      <c r="I36" s="702"/>
      <c r="J36" s="702"/>
      <c r="K36" s="702"/>
      <c r="L36" s="702"/>
      <c r="M36" s="77"/>
    </row>
    <row r="37" spans="1:13" ht="12">
      <c r="A37" s="343" t="s">
        <v>1304</v>
      </c>
      <c r="B37" s="707">
        <v>2003</v>
      </c>
      <c r="C37" s="707">
        <v>1897</v>
      </c>
      <c r="D37" s="187">
        <v>3.2211686908192672</v>
      </c>
      <c r="E37" s="708">
        <v>3.0097447825272972</v>
      </c>
      <c r="G37" s="155"/>
      <c r="H37" s="701"/>
      <c r="I37" s="702"/>
      <c r="J37" s="702"/>
      <c r="K37" s="702"/>
      <c r="L37" s="702"/>
      <c r="M37" s="77"/>
    </row>
    <row r="38" spans="1:13" ht="12">
      <c r="A38" s="343" t="s">
        <v>1303</v>
      </c>
      <c r="B38" s="707">
        <v>749</v>
      </c>
      <c r="C38" s="707">
        <v>769</v>
      </c>
      <c r="D38" s="187">
        <v>3.7254229026465921</v>
      </c>
      <c r="E38" s="708">
        <v>3.6795138639680376</v>
      </c>
      <c r="G38" s="155"/>
      <c r="H38" s="701"/>
      <c r="I38" s="702"/>
      <c r="J38" s="702"/>
      <c r="K38" s="702"/>
      <c r="L38" s="702"/>
      <c r="M38" s="77"/>
    </row>
    <row r="39" spans="1:13" ht="12">
      <c r="A39" s="343" t="s">
        <v>1302</v>
      </c>
      <c r="B39" s="707">
        <v>1494</v>
      </c>
      <c r="C39" s="707">
        <v>1551</v>
      </c>
      <c r="D39" s="187">
        <v>3.3010373741949026</v>
      </c>
      <c r="E39" s="708">
        <v>3.3788788483491201</v>
      </c>
      <c r="G39" s="155"/>
      <c r="H39" s="701"/>
      <c r="I39" s="702"/>
      <c r="J39" s="702"/>
      <c r="K39" s="702"/>
      <c r="L39" s="702"/>
      <c r="M39" s="77"/>
    </row>
    <row r="40" spans="1:13" ht="12">
      <c r="A40" s="343" t="s">
        <v>1301</v>
      </c>
      <c r="B40" s="707">
        <v>515</v>
      </c>
      <c r="C40" s="707">
        <v>539</v>
      </c>
      <c r="D40" s="187">
        <v>3.0696421333714805</v>
      </c>
      <c r="E40" s="708">
        <v>3.1694136878686137</v>
      </c>
      <c r="G40" s="155"/>
      <c r="H40" s="701"/>
      <c r="I40" s="702"/>
      <c r="J40" s="702"/>
      <c r="K40" s="702"/>
      <c r="L40" s="702"/>
      <c r="M40" s="77"/>
    </row>
    <row r="41" spans="1:13" ht="12">
      <c r="A41" s="343" t="s">
        <v>1300</v>
      </c>
      <c r="B41" s="707">
        <v>985</v>
      </c>
      <c r="C41" s="707">
        <v>1018</v>
      </c>
      <c r="D41" s="187">
        <v>3.6217629344736677</v>
      </c>
      <c r="E41" s="708">
        <v>3.6737772420687191</v>
      </c>
      <c r="G41" s="155"/>
      <c r="H41" s="701"/>
      <c r="I41" s="702"/>
      <c r="J41" s="702"/>
      <c r="K41" s="702"/>
      <c r="L41" s="702"/>
      <c r="M41" s="77"/>
    </row>
    <row r="42" spans="1:13" s="115" customFormat="1" ht="13.8">
      <c r="A42" s="338" t="s">
        <v>1103</v>
      </c>
      <c r="B42" s="703">
        <v>2732</v>
      </c>
      <c r="C42" s="703">
        <v>2824</v>
      </c>
      <c r="D42" s="704">
        <v>3.0545309807929035</v>
      </c>
      <c r="E42" s="705">
        <v>3.129262706258193</v>
      </c>
      <c r="G42" s="706"/>
      <c r="H42" s="701"/>
      <c r="I42" s="702"/>
      <c r="J42" s="702"/>
      <c r="K42" s="702"/>
      <c r="L42" s="702"/>
      <c r="M42" s="116"/>
    </row>
    <row r="43" spans="1:13" ht="12">
      <c r="A43" s="343" t="s">
        <v>1299</v>
      </c>
      <c r="B43" s="707">
        <v>2025</v>
      </c>
      <c r="C43" s="707">
        <v>2121</v>
      </c>
      <c r="D43" s="187">
        <v>3.2196773962747143</v>
      </c>
      <c r="E43" s="708">
        <v>3.3383805155680912</v>
      </c>
      <c r="G43" s="155"/>
      <c r="H43" s="701"/>
      <c r="I43" s="702"/>
      <c r="J43" s="702"/>
      <c r="K43" s="702"/>
      <c r="L43" s="702"/>
      <c r="M43" s="77"/>
    </row>
    <row r="44" spans="1:13" ht="12">
      <c r="A44" s="343" t="s">
        <v>1298</v>
      </c>
      <c r="B44" s="707">
        <v>109</v>
      </c>
      <c r="C44" s="707">
        <v>92</v>
      </c>
      <c r="D44" s="187">
        <v>2.5040202159430276</v>
      </c>
      <c r="E44" s="708">
        <v>2.1050223086603363</v>
      </c>
      <c r="G44" s="155"/>
      <c r="H44" s="701"/>
      <c r="I44" s="702"/>
      <c r="J44" s="702"/>
      <c r="K44" s="702"/>
      <c r="L44" s="702"/>
      <c r="M44" s="77"/>
    </row>
    <row r="45" spans="1:13" ht="12">
      <c r="A45" s="343" t="s">
        <v>1297</v>
      </c>
      <c r="B45" s="707">
        <v>598</v>
      </c>
      <c r="C45" s="707">
        <v>611</v>
      </c>
      <c r="D45" s="187">
        <v>2.6944947597033355</v>
      </c>
      <c r="E45" s="708">
        <v>2.7349310224434435</v>
      </c>
      <c r="G45" s="155"/>
      <c r="H45" s="701"/>
      <c r="I45" s="702"/>
      <c r="J45" s="702"/>
      <c r="K45" s="702"/>
      <c r="L45" s="702"/>
      <c r="M45" s="77"/>
    </row>
    <row r="46" spans="1:13" s="115" customFormat="1" ht="13.8">
      <c r="A46" s="338" t="s">
        <v>1066</v>
      </c>
      <c r="B46" s="703">
        <v>3199</v>
      </c>
      <c r="C46" s="703">
        <v>2978</v>
      </c>
      <c r="D46" s="704">
        <v>3.1337245182841413</v>
      </c>
      <c r="E46" s="705">
        <v>2.8963208555525624</v>
      </c>
      <c r="G46" s="706"/>
      <c r="H46" s="701"/>
      <c r="I46" s="702"/>
      <c r="J46" s="702"/>
      <c r="K46" s="702"/>
      <c r="L46" s="702"/>
      <c r="M46" s="116"/>
    </row>
    <row r="47" spans="1:13" ht="12">
      <c r="A47" s="343" t="s">
        <v>1296</v>
      </c>
      <c r="B47" s="707">
        <v>1293</v>
      </c>
      <c r="C47" s="707">
        <v>1253</v>
      </c>
      <c r="D47" s="187">
        <v>3.1216954210305214</v>
      </c>
      <c r="E47" s="708">
        <v>2.9874944863679169</v>
      </c>
      <c r="G47" s="155"/>
      <c r="H47" s="701"/>
      <c r="I47" s="702"/>
      <c r="J47" s="702"/>
      <c r="K47" s="702"/>
      <c r="L47" s="702"/>
      <c r="M47" s="77"/>
    </row>
    <row r="48" spans="1:13" ht="12">
      <c r="A48" s="343" t="s">
        <v>1295</v>
      </c>
      <c r="B48" s="707">
        <v>160</v>
      </c>
      <c r="C48" s="707">
        <v>145</v>
      </c>
      <c r="D48" s="187">
        <v>2.7551529970898696</v>
      </c>
      <c r="E48" s="708">
        <v>2.5056593340130293</v>
      </c>
      <c r="G48" s="155"/>
      <c r="H48" s="701"/>
      <c r="I48" s="702"/>
      <c r="J48" s="702"/>
      <c r="K48" s="702"/>
      <c r="L48" s="702"/>
      <c r="M48" s="77"/>
    </row>
    <row r="49" spans="1:13" ht="12">
      <c r="A49" s="343" t="s">
        <v>1294</v>
      </c>
      <c r="B49" s="707">
        <v>890</v>
      </c>
      <c r="C49" s="707">
        <v>770</v>
      </c>
      <c r="D49" s="187">
        <v>3.2201225093799639</v>
      </c>
      <c r="E49" s="708">
        <v>2.7662119780571133</v>
      </c>
      <c r="G49" s="155"/>
      <c r="H49" s="701"/>
      <c r="I49" s="702"/>
      <c r="J49" s="702"/>
      <c r="K49" s="702"/>
      <c r="L49" s="702"/>
      <c r="M49" s="77"/>
    </row>
    <row r="50" spans="1:13" ht="12">
      <c r="A50" s="343" t="s">
        <v>1293</v>
      </c>
      <c r="B50" s="707">
        <v>856</v>
      </c>
      <c r="C50" s="707">
        <v>810</v>
      </c>
      <c r="D50" s="187">
        <v>3.1450700292462122</v>
      </c>
      <c r="E50" s="708">
        <v>2.9718445248350811</v>
      </c>
      <c r="G50" s="155"/>
      <c r="H50" s="701"/>
      <c r="I50" s="702"/>
      <c r="J50" s="702"/>
      <c r="K50" s="702"/>
      <c r="L50" s="702"/>
      <c r="M50" s="77"/>
    </row>
    <row r="51" spans="1:13" s="115" customFormat="1" ht="13.8">
      <c r="A51" s="338" t="s">
        <v>1032</v>
      </c>
      <c r="B51" s="703">
        <v>7998</v>
      </c>
      <c r="C51" s="703">
        <v>7427</v>
      </c>
      <c r="D51" s="704">
        <v>3.8575271215796278</v>
      </c>
      <c r="E51" s="705">
        <v>3.5589814805497135</v>
      </c>
      <c r="G51" s="706"/>
      <c r="H51" s="701"/>
      <c r="I51" s="702"/>
      <c r="J51" s="702"/>
      <c r="K51" s="702"/>
      <c r="L51" s="702"/>
      <c r="M51" s="116"/>
    </row>
    <row r="52" spans="1:13" ht="12">
      <c r="A52" s="343" t="s">
        <v>1292</v>
      </c>
      <c r="B52" s="707">
        <v>4415</v>
      </c>
      <c r="C52" s="707">
        <v>4057</v>
      </c>
      <c r="D52" s="187">
        <v>4.2612991991846103</v>
      </c>
      <c r="E52" s="708">
        <v>3.8825827357613911</v>
      </c>
      <c r="G52" s="155"/>
      <c r="H52" s="701"/>
      <c r="I52" s="702"/>
      <c r="J52" s="702"/>
      <c r="K52" s="702"/>
      <c r="L52" s="702"/>
      <c r="M52" s="77"/>
    </row>
    <row r="53" spans="1:13" ht="12">
      <c r="A53" s="343" t="s">
        <v>1291</v>
      </c>
      <c r="B53" s="707">
        <v>649</v>
      </c>
      <c r="C53" s="707">
        <v>604</v>
      </c>
      <c r="D53" s="187">
        <v>3.7827125954420939</v>
      </c>
      <c r="E53" s="708">
        <v>3.5064090655768161</v>
      </c>
      <c r="G53" s="155"/>
      <c r="H53" s="701"/>
      <c r="I53" s="702"/>
      <c r="J53" s="702"/>
      <c r="K53" s="702"/>
      <c r="L53" s="702"/>
      <c r="M53" s="77"/>
    </row>
    <row r="54" spans="1:13" ht="12">
      <c r="A54" s="343" t="s">
        <v>1290</v>
      </c>
      <c r="B54" s="707">
        <v>1353</v>
      </c>
      <c r="C54" s="707">
        <v>1314</v>
      </c>
      <c r="D54" s="187">
        <v>3.4828854663539879</v>
      </c>
      <c r="E54" s="708">
        <v>3.3659769914723459</v>
      </c>
      <c r="G54" s="155"/>
      <c r="H54" s="701"/>
      <c r="I54" s="702"/>
      <c r="J54" s="702"/>
      <c r="K54" s="702"/>
      <c r="L54" s="702"/>
      <c r="M54" s="77"/>
    </row>
    <row r="55" spans="1:13" ht="12">
      <c r="A55" s="343" t="s">
        <v>1289</v>
      </c>
      <c r="B55" s="707">
        <v>1581</v>
      </c>
      <c r="C55" s="707">
        <v>1452</v>
      </c>
      <c r="D55" s="187">
        <v>3.3128055334957955</v>
      </c>
      <c r="E55" s="708">
        <v>3.0295632796900334</v>
      </c>
      <c r="G55" s="155"/>
      <c r="H55" s="701"/>
      <c r="I55" s="702"/>
      <c r="J55" s="702"/>
      <c r="K55" s="702"/>
      <c r="L55" s="702"/>
      <c r="M55" s="77"/>
    </row>
    <row r="56" spans="1:13" s="115" customFormat="1" ht="13.8">
      <c r="A56" s="338" t="s">
        <v>973</v>
      </c>
      <c r="B56" s="703">
        <v>3066</v>
      </c>
      <c r="C56" s="703">
        <v>2860</v>
      </c>
      <c r="D56" s="704">
        <v>3.1584737957932343</v>
      </c>
      <c r="E56" s="705">
        <v>2.9269301108446855</v>
      </c>
      <c r="G56" s="706"/>
      <c r="H56" s="701"/>
      <c r="I56" s="702"/>
      <c r="J56" s="702"/>
      <c r="K56" s="702"/>
      <c r="L56" s="702"/>
      <c r="M56" s="116"/>
    </row>
    <row r="57" spans="1:13" ht="12">
      <c r="A57" s="343" t="s">
        <v>1288</v>
      </c>
      <c r="B57" s="707">
        <v>2415</v>
      </c>
      <c r="C57" s="707">
        <v>2249</v>
      </c>
      <c r="D57" s="187">
        <v>3.1915104500492273</v>
      </c>
      <c r="E57" s="708">
        <v>2.9480776541219345</v>
      </c>
      <c r="G57" s="155"/>
      <c r="H57" s="701"/>
      <c r="I57" s="702"/>
      <c r="J57" s="702"/>
      <c r="K57" s="702"/>
      <c r="L57" s="702"/>
      <c r="M57" s="77"/>
    </row>
    <row r="58" spans="1:13" ht="12">
      <c r="A58" s="343" t="s">
        <v>1287</v>
      </c>
      <c r="B58" s="707">
        <v>651</v>
      </c>
      <c r="C58" s="707">
        <v>611</v>
      </c>
      <c r="D58" s="187">
        <v>3.0416723123718032</v>
      </c>
      <c r="E58" s="708">
        <v>2.851635606707644</v>
      </c>
      <c r="G58" s="155"/>
      <c r="H58" s="701"/>
      <c r="I58" s="702"/>
      <c r="J58" s="702"/>
      <c r="K58" s="702"/>
      <c r="L58" s="702"/>
      <c r="M58" s="77"/>
    </row>
    <row r="59" spans="1:13" s="115" customFormat="1" ht="13.8">
      <c r="A59" s="338" t="s">
        <v>938</v>
      </c>
      <c r="B59" s="703">
        <v>1310</v>
      </c>
      <c r="C59" s="703">
        <v>1219</v>
      </c>
      <c r="D59" s="704">
        <v>3.308715814146149</v>
      </c>
      <c r="E59" s="705">
        <v>3.0573829905168455</v>
      </c>
      <c r="G59" s="706"/>
      <c r="H59" s="701"/>
      <c r="I59" s="702"/>
      <c r="J59" s="702"/>
      <c r="K59" s="702"/>
      <c r="L59" s="702"/>
      <c r="M59" s="116"/>
    </row>
    <row r="60" spans="1:13" ht="12">
      <c r="A60" s="343" t="s">
        <v>1286</v>
      </c>
      <c r="B60" s="707">
        <v>1023</v>
      </c>
      <c r="C60" s="707">
        <v>956</v>
      </c>
      <c r="D60" s="187">
        <v>3.4921230947788833</v>
      </c>
      <c r="E60" s="708">
        <v>3.2354792638269361</v>
      </c>
      <c r="G60" s="155"/>
      <c r="H60" s="701"/>
      <c r="I60" s="702"/>
      <c r="J60" s="702"/>
      <c r="K60" s="702"/>
      <c r="L60" s="702"/>
      <c r="M60" s="77"/>
    </row>
    <row r="61" spans="1:13" ht="12">
      <c r="A61" s="343" t="s">
        <v>1285</v>
      </c>
      <c r="B61" s="707">
        <v>287</v>
      </c>
      <c r="C61" s="707">
        <v>263</v>
      </c>
      <c r="D61" s="187">
        <v>2.7869759853950806</v>
      </c>
      <c r="E61" s="708">
        <v>2.5476349616886074</v>
      </c>
      <c r="G61" s="155"/>
      <c r="H61" s="701"/>
      <c r="I61" s="702"/>
      <c r="J61" s="702"/>
      <c r="K61" s="702"/>
      <c r="L61" s="702"/>
      <c r="M61" s="77"/>
    </row>
    <row r="62" spans="1:13" s="115" customFormat="1" ht="13.8">
      <c r="A62" s="338" t="s">
        <v>924</v>
      </c>
      <c r="B62" s="703">
        <v>2717</v>
      </c>
      <c r="C62" s="703">
        <v>2509</v>
      </c>
      <c r="D62" s="704">
        <v>3.3041509232043333</v>
      </c>
      <c r="E62" s="705">
        <v>3.0286167465968803</v>
      </c>
      <c r="G62" s="706"/>
      <c r="H62" s="701"/>
      <c r="I62" s="702"/>
      <c r="J62" s="702"/>
      <c r="K62" s="702"/>
      <c r="L62" s="702"/>
      <c r="M62" s="116"/>
    </row>
    <row r="63" spans="1:13" ht="12">
      <c r="A63" s="343" t="s">
        <v>1284</v>
      </c>
      <c r="B63" s="707">
        <v>1414</v>
      </c>
      <c r="C63" s="707">
        <v>1314</v>
      </c>
      <c r="D63" s="187">
        <v>3.6282831600447505</v>
      </c>
      <c r="E63" s="708">
        <v>3.3312713591789964</v>
      </c>
      <c r="G63" s="155"/>
      <c r="H63" s="701"/>
      <c r="I63" s="702"/>
      <c r="J63" s="702"/>
      <c r="K63" s="702"/>
      <c r="L63" s="702"/>
      <c r="M63" s="77"/>
    </row>
    <row r="64" spans="1:13" ht="12">
      <c r="A64" s="343" t="s">
        <v>1283</v>
      </c>
      <c r="B64" s="707">
        <v>476</v>
      </c>
      <c r="C64" s="707">
        <v>458</v>
      </c>
      <c r="D64" s="187">
        <v>2.6313316417629924</v>
      </c>
      <c r="E64" s="708">
        <v>2.5113091158327618</v>
      </c>
      <c r="G64" s="155"/>
      <c r="H64" s="701"/>
      <c r="I64" s="702"/>
      <c r="J64" s="702"/>
      <c r="K64" s="702"/>
      <c r="L64" s="702"/>
      <c r="M64" s="77"/>
    </row>
    <row r="65" spans="1:13" ht="12">
      <c r="A65" s="343" t="s">
        <v>1282</v>
      </c>
      <c r="B65" s="707">
        <v>778</v>
      </c>
      <c r="C65" s="707">
        <v>700</v>
      </c>
      <c r="D65" s="187">
        <v>3.3486850600439033</v>
      </c>
      <c r="E65" s="708">
        <v>3.0175145164001913</v>
      </c>
      <c r="G65" s="155"/>
      <c r="H65" s="701"/>
      <c r="I65" s="702"/>
      <c r="J65" s="702"/>
      <c r="K65" s="702"/>
      <c r="L65" s="702"/>
      <c r="M65" s="77"/>
    </row>
    <row r="66" spans="1:13" ht="12">
      <c r="A66" s="343" t="s">
        <v>1281</v>
      </c>
      <c r="B66" s="707">
        <v>49</v>
      </c>
      <c r="C66" s="707">
        <v>37</v>
      </c>
      <c r="D66" s="187">
        <v>2.5315147757801197</v>
      </c>
      <c r="E66" s="708">
        <v>1.8845820811898333</v>
      </c>
      <c r="G66" s="155"/>
      <c r="H66" s="701"/>
      <c r="I66" s="702"/>
      <c r="J66" s="702"/>
      <c r="K66" s="702"/>
      <c r="L66" s="702"/>
      <c r="M66" s="77"/>
    </row>
    <row r="67" spans="1:13" s="115" customFormat="1" ht="13.8">
      <c r="A67" s="338" t="s">
        <v>890</v>
      </c>
      <c r="B67" s="703">
        <v>301</v>
      </c>
      <c r="C67" s="703">
        <v>332</v>
      </c>
      <c r="D67" s="704">
        <v>2.8561126503966294</v>
      </c>
      <c r="E67" s="705">
        <v>3.1216796893364553</v>
      </c>
      <c r="G67" s="706"/>
      <c r="H67" s="701"/>
      <c r="I67" s="702"/>
      <c r="J67" s="702"/>
      <c r="K67" s="702"/>
      <c r="L67" s="702"/>
      <c r="M67" s="116"/>
    </row>
    <row r="68" spans="1:13" ht="12">
      <c r="A68" s="343" t="s">
        <v>1280</v>
      </c>
      <c r="B68" s="707">
        <v>185</v>
      </c>
      <c r="C68" s="707">
        <v>210</v>
      </c>
      <c r="D68" s="187">
        <v>3.101632967843611</v>
      </c>
      <c r="E68" s="708">
        <v>3.485535029627048</v>
      </c>
      <c r="G68" s="155"/>
      <c r="H68" s="701"/>
      <c r="I68" s="702"/>
      <c r="J68" s="702"/>
      <c r="K68" s="702"/>
      <c r="L68" s="702"/>
      <c r="M68" s="77"/>
    </row>
    <row r="69" spans="1:13" ht="12">
      <c r="A69" s="343" t="s">
        <v>1279</v>
      </c>
      <c r="B69" s="707">
        <v>85</v>
      </c>
      <c r="C69" s="707">
        <v>88</v>
      </c>
      <c r="D69" s="187">
        <v>2.5150905432595572</v>
      </c>
      <c r="E69" s="708">
        <v>2.5819323416365929</v>
      </c>
      <c r="G69" s="155"/>
      <c r="H69" s="701"/>
      <c r="I69" s="702"/>
      <c r="J69" s="702"/>
      <c r="K69" s="702"/>
      <c r="L69" s="702"/>
      <c r="M69" s="77"/>
    </row>
    <row r="70" spans="1:13" ht="12">
      <c r="A70" s="343" t="s">
        <v>1278</v>
      </c>
      <c r="B70" s="707">
        <v>10</v>
      </c>
      <c r="C70" s="707">
        <v>15</v>
      </c>
      <c r="D70" s="187">
        <v>2.206531332744925</v>
      </c>
      <c r="E70" s="708">
        <v>3.258036490008688</v>
      </c>
      <c r="G70" s="155"/>
      <c r="H70" s="701"/>
      <c r="I70" s="702"/>
      <c r="J70" s="702"/>
      <c r="K70" s="702"/>
      <c r="L70" s="702"/>
      <c r="M70" s="77"/>
    </row>
    <row r="71" spans="1:13" ht="12">
      <c r="A71" s="343" t="s">
        <v>1277</v>
      </c>
      <c r="B71" s="707">
        <v>21</v>
      </c>
      <c r="C71" s="707">
        <v>19</v>
      </c>
      <c r="D71" s="187">
        <v>2.8324790936066897</v>
      </c>
      <c r="E71" s="708">
        <v>2.5616826210057977</v>
      </c>
      <c r="G71" s="155"/>
      <c r="H71" s="701"/>
      <c r="I71" s="702"/>
      <c r="J71" s="702"/>
      <c r="K71" s="702"/>
      <c r="L71" s="702"/>
      <c r="M71" s="77"/>
    </row>
    <row r="72" spans="1:13" s="115" customFormat="1" ht="13.8">
      <c r="A72" s="338" t="s">
        <v>877</v>
      </c>
      <c r="B72" s="703">
        <v>668</v>
      </c>
      <c r="C72" s="703">
        <v>654</v>
      </c>
      <c r="D72" s="704">
        <v>4.1255195498984056</v>
      </c>
      <c r="E72" s="705">
        <v>4.0165082172599309</v>
      </c>
      <c r="G72" s="706"/>
      <c r="H72" s="701"/>
      <c r="I72" s="702"/>
      <c r="J72" s="702"/>
      <c r="K72" s="702"/>
      <c r="L72" s="702"/>
      <c r="M72" s="116"/>
    </row>
    <row r="73" spans="1:13" ht="12">
      <c r="A73" s="343" t="s">
        <v>1276</v>
      </c>
      <c r="B73" s="707">
        <v>572</v>
      </c>
      <c r="C73" s="707">
        <v>569</v>
      </c>
      <c r="D73" s="187">
        <v>4.4191041270724201</v>
      </c>
      <c r="E73" s="708">
        <v>4.3755430979460321</v>
      </c>
      <c r="G73" s="155"/>
      <c r="H73" s="701"/>
      <c r="I73" s="702"/>
      <c r="J73" s="702"/>
      <c r="K73" s="702"/>
      <c r="L73" s="702"/>
      <c r="M73" s="77"/>
    </row>
    <row r="74" spans="1:13" ht="12">
      <c r="A74" s="343" t="s">
        <v>1275</v>
      </c>
      <c r="B74" s="707">
        <v>5</v>
      </c>
      <c r="C74" s="707">
        <v>2</v>
      </c>
      <c r="D74" s="187">
        <v>1.7433751743375174</v>
      </c>
      <c r="E74" s="708">
        <v>0.68540095956134339</v>
      </c>
      <c r="G74" s="155"/>
      <c r="H74" s="701"/>
      <c r="I74" s="702"/>
      <c r="J74" s="702"/>
      <c r="K74" s="702"/>
      <c r="L74" s="702"/>
      <c r="M74" s="77"/>
    </row>
    <row r="75" spans="1:13" ht="12">
      <c r="A75" s="343" t="s">
        <v>1274</v>
      </c>
      <c r="B75" s="707">
        <v>29</v>
      </c>
      <c r="C75" s="707">
        <v>23</v>
      </c>
      <c r="D75" s="187">
        <v>3.7184254391588665</v>
      </c>
      <c r="E75" s="708">
        <v>2.9102872326964442</v>
      </c>
      <c r="G75" s="155"/>
      <c r="H75" s="701"/>
      <c r="I75" s="702"/>
      <c r="J75" s="702"/>
      <c r="K75" s="702"/>
      <c r="L75" s="702"/>
      <c r="M75" s="77"/>
    </row>
    <row r="76" spans="1:13" ht="12.6" thickBot="1">
      <c r="A76" s="349" t="s">
        <v>1273</v>
      </c>
      <c r="B76" s="709">
        <v>62</v>
      </c>
      <c r="C76" s="709">
        <v>60</v>
      </c>
      <c r="D76" s="710">
        <v>2.8422114238562388</v>
      </c>
      <c r="E76" s="711">
        <v>2.7314941272876263</v>
      </c>
      <c r="G76" s="155"/>
      <c r="H76" s="701"/>
      <c r="I76" s="702"/>
      <c r="J76" s="702"/>
      <c r="K76" s="702"/>
      <c r="L76" s="702"/>
      <c r="M76" s="77"/>
    </row>
    <row r="77" spans="1:13" ht="12">
      <c r="A77" s="159" t="s">
        <v>4231</v>
      </c>
    </row>
    <row r="78" spans="1:13">
      <c r="A78" s="159" t="s">
        <v>4082</v>
      </c>
    </row>
    <row r="82" spans="5:5">
      <c r="E82" s="76"/>
    </row>
  </sheetData>
  <mergeCells count="4">
    <mergeCell ref="B2:E3"/>
    <mergeCell ref="A4:A6"/>
    <mergeCell ref="B4:C5"/>
    <mergeCell ref="D4:E5"/>
  </mergeCells>
  <hyperlinks>
    <hyperlink ref="A1" location="Indice!A65" display="Volver"/>
  </hyperlinks>
  <pageMargins left="0.74803149606299213" right="0.74803149606299213" top="0.98425196850393704" bottom="0.98425196850393704" header="0" footer="0"/>
  <pageSetup scale="5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43">
    <outlinePr summaryBelow="0" summaryRight="0"/>
  </sheetPr>
  <dimension ref="A1:S34"/>
  <sheetViews>
    <sheetView showGridLines="0" showRowColHeaders="0" zoomScaleNormal="100" workbookViewId="0"/>
  </sheetViews>
  <sheetFormatPr baseColWidth="10" defaultColWidth="8.88671875" defaultRowHeight="13.2"/>
  <cols>
    <col min="1" max="1" width="18.6640625" style="35" customWidth="1"/>
    <col min="2" max="2" width="5.109375" style="35" bestFit="1" customWidth="1"/>
    <col min="3" max="3" width="6.6640625" style="35" bestFit="1" customWidth="1"/>
    <col min="4" max="4" width="7.5546875" style="35" bestFit="1" customWidth="1"/>
    <col min="5" max="5" width="5.5546875" style="35" bestFit="1" customWidth="1"/>
    <col min="6" max="6" width="9.5546875" style="35" bestFit="1" customWidth="1"/>
    <col min="7" max="7" width="11.33203125" style="35" bestFit="1" customWidth="1"/>
    <col min="8" max="8" width="5.109375" style="35" bestFit="1" customWidth="1"/>
    <col min="9" max="9" width="6.6640625" style="35" bestFit="1" customWidth="1"/>
    <col min="10" max="10" width="7.5546875" style="35" bestFit="1" customWidth="1"/>
    <col min="11" max="11" width="5.5546875" style="35" bestFit="1" customWidth="1"/>
    <col min="12" max="12" width="9.5546875" style="35" bestFit="1" customWidth="1"/>
    <col min="13" max="13" width="11.33203125" style="35" bestFit="1" customWidth="1"/>
    <col min="14" max="14" width="5.109375" style="35" bestFit="1" customWidth="1"/>
    <col min="15" max="15" width="6.6640625" style="35" bestFit="1" customWidth="1"/>
    <col min="16" max="16" width="7.5546875" style="35" bestFit="1" customWidth="1"/>
    <col min="17" max="17" width="5.5546875" style="35" bestFit="1" customWidth="1"/>
    <col min="18" max="18" width="9.5546875" style="35" bestFit="1" customWidth="1"/>
    <col min="19" max="19" width="11.33203125" style="35" bestFit="1" customWidth="1"/>
    <col min="20" max="256" width="8.88671875" style="35"/>
    <col min="257" max="257" width="18.6640625" style="35" customWidth="1"/>
    <col min="258" max="258" width="5.109375" style="35" bestFit="1" customWidth="1"/>
    <col min="259" max="259" width="6.6640625" style="35" bestFit="1" customWidth="1"/>
    <col min="260" max="260" width="7.5546875" style="35" bestFit="1" customWidth="1"/>
    <col min="261" max="261" width="5.5546875" style="35" bestFit="1" customWidth="1"/>
    <col min="262" max="262" width="9.5546875" style="35" bestFit="1" customWidth="1"/>
    <col min="263" max="263" width="11.33203125" style="35" bestFit="1" customWidth="1"/>
    <col min="264" max="264" width="5.109375" style="35" bestFit="1" customWidth="1"/>
    <col min="265" max="265" width="6.6640625" style="35" bestFit="1" customWidth="1"/>
    <col min="266" max="266" width="7.5546875" style="35" bestFit="1" customWidth="1"/>
    <col min="267" max="267" width="5.5546875" style="35" bestFit="1" customWidth="1"/>
    <col min="268" max="268" width="9.5546875" style="35" bestFit="1" customWidth="1"/>
    <col min="269" max="269" width="11.33203125" style="35" bestFit="1" customWidth="1"/>
    <col min="270" max="270" width="5.109375" style="35" bestFit="1" customWidth="1"/>
    <col min="271" max="271" width="6.6640625" style="35" bestFit="1" customWidth="1"/>
    <col min="272" max="272" width="7.5546875" style="35" bestFit="1" customWidth="1"/>
    <col min="273" max="273" width="5.5546875" style="35" bestFit="1" customWidth="1"/>
    <col min="274" max="274" width="9.5546875" style="35" bestFit="1" customWidth="1"/>
    <col min="275" max="275" width="11.33203125" style="35" bestFit="1" customWidth="1"/>
    <col min="276" max="512" width="8.88671875" style="35"/>
    <col min="513" max="513" width="18.6640625" style="35" customWidth="1"/>
    <col min="514" max="514" width="5.109375" style="35" bestFit="1" customWidth="1"/>
    <col min="515" max="515" width="6.6640625" style="35" bestFit="1" customWidth="1"/>
    <col min="516" max="516" width="7.5546875" style="35" bestFit="1" customWidth="1"/>
    <col min="517" max="517" width="5.5546875" style="35" bestFit="1" customWidth="1"/>
    <col min="518" max="518" width="9.5546875" style="35" bestFit="1" customWidth="1"/>
    <col min="519" max="519" width="11.33203125" style="35" bestFit="1" customWidth="1"/>
    <col min="520" max="520" width="5.109375" style="35" bestFit="1" customWidth="1"/>
    <col min="521" max="521" width="6.6640625" style="35" bestFit="1" customWidth="1"/>
    <col min="522" max="522" width="7.5546875" style="35" bestFit="1" customWidth="1"/>
    <col min="523" max="523" width="5.5546875" style="35" bestFit="1" customWidth="1"/>
    <col min="524" max="524" width="9.5546875" style="35" bestFit="1" customWidth="1"/>
    <col min="525" max="525" width="11.33203125" style="35" bestFit="1" customWidth="1"/>
    <col min="526" max="526" width="5.109375" style="35" bestFit="1" customWidth="1"/>
    <col min="527" max="527" width="6.6640625" style="35" bestFit="1" customWidth="1"/>
    <col min="528" max="528" width="7.5546875" style="35" bestFit="1" customWidth="1"/>
    <col min="529" max="529" width="5.5546875" style="35" bestFit="1" customWidth="1"/>
    <col min="530" max="530" width="9.5546875" style="35" bestFit="1" customWidth="1"/>
    <col min="531" max="531" width="11.33203125" style="35" bestFit="1" customWidth="1"/>
    <col min="532" max="768" width="8.88671875" style="35"/>
    <col min="769" max="769" width="18.6640625" style="35" customWidth="1"/>
    <col min="770" max="770" width="5.109375" style="35" bestFit="1" customWidth="1"/>
    <col min="771" max="771" width="6.6640625" style="35" bestFit="1" customWidth="1"/>
    <col min="772" max="772" width="7.5546875" style="35" bestFit="1" customWidth="1"/>
    <col min="773" max="773" width="5.5546875" style="35" bestFit="1" customWidth="1"/>
    <col min="774" max="774" width="9.5546875" style="35" bestFit="1" customWidth="1"/>
    <col min="775" max="775" width="11.33203125" style="35" bestFit="1" customWidth="1"/>
    <col min="776" max="776" width="5.109375" style="35" bestFit="1" customWidth="1"/>
    <col min="777" max="777" width="6.6640625" style="35" bestFit="1" customWidth="1"/>
    <col min="778" max="778" width="7.5546875" style="35" bestFit="1" customWidth="1"/>
    <col min="779" max="779" width="5.5546875" style="35" bestFit="1" customWidth="1"/>
    <col min="780" max="780" width="9.5546875" style="35" bestFit="1" customWidth="1"/>
    <col min="781" max="781" width="11.33203125" style="35" bestFit="1" customWidth="1"/>
    <col min="782" max="782" width="5.109375" style="35" bestFit="1" customWidth="1"/>
    <col min="783" max="783" width="6.6640625" style="35" bestFit="1" customWidth="1"/>
    <col min="784" max="784" width="7.5546875" style="35" bestFit="1" customWidth="1"/>
    <col min="785" max="785" width="5.5546875" style="35" bestFit="1" customWidth="1"/>
    <col min="786" max="786" width="9.5546875" style="35" bestFit="1" customWidth="1"/>
    <col min="787" max="787" width="11.33203125" style="35" bestFit="1" customWidth="1"/>
    <col min="788" max="1024" width="8.88671875" style="35"/>
    <col min="1025" max="1025" width="18.6640625" style="35" customWidth="1"/>
    <col min="1026" max="1026" width="5.109375" style="35" bestFit="1" customWidth="1"/>
    <col min="1027" max="1027" width="6.6640625" style="35" bestFit="1" customWidth="1"/>
    <col min="1028" max="1028" width="7.5546875" style="35" bestFit="1" customWidth="1"/>
    <col min="1029" max="1029" width="5.5546875" style="35" bestFit="1" customWidth="1"/>
    <col min="1030" max="1030" width="9.5546875" style="35" bestFit="1" customWidth="1"/>
    <col min="1031" max="1031" width="11.33203125" style="35" bestFit="1" customWidth="1"/>
    <col min="1032" max="1032" width="5.109375" style="35" bestFit="1" customWidth="1"/>
    <col min="1033" max="1033" width="6.6640625" style="35" bestFit="1" customWidth="1"/>
    <col min="1034" max="1034" width="7.5546875" style="35" bestFit="1" customWidth="1"/>
    <col min="1035" max="1035" width="5.5546875" style="35" bestFit="1" customWidth="1"/>
    <col min="1036" max="1036" width="9.5546875" style="35" bestFit="1" customWidth="1"/>
    <col min="1037" max="1037" width="11.33203125" style="35" bestFit="1" customWidth="1"/>
    <col min="1038" max="1038" width="5.109375" style="35" bestFit="1" customWidth="1"/>
    <col min="1039" max="1039" width="6.6640625" style="35" bestFit="1" customWidth="1"/>
    <col min="1040" max="1040" width="7.5546875" style="35" bestFit="1" customWidth="1"/>
    <col min="1041" max="1041" width="5.5546875" style="35" bestFit="1" customWidth="1"/>
    <col min="1042" max="1042" width="9.5546875" style="35" bestFit="1" customWidth="1"/>
    <col min="1043" max="1043" width="11.33203125" style="35" bestFit="1" customWidth="1"/>
    <col min="1044" max="1280" width="8.88671875" style="35"/>
    <col min="1281" max="1281" width="18.6640625" style="35" customWidth="1"/>
    <col min="1282" max="1282" width="5.109375" style="35" bestFit="1" customWidth="1"/>
    <col min="1283" max="1283" width="6.6640625" style="35" bestFit="1" customWidth="1"/>
    <col min="1284" max="1284" width="7.5546875" style="35" bestFit="1" customWidth="1"/>
    <col min="1285" max="1285" width="5.5546875" style="35" bestFit="1" customWidth="1"/>
    <col min="1286" max="1286" width="9.5546875" style="35" bestFit="1" customWidth="1"/>
    <col min="1287" max="1287" width="11.33203125" style="35" bestFit="1" customWidth="1"/>
    <col min="1288" max="1288" width="5.109375" style="35" bestFit="1" customWidth="1"/>
    <col min="1289" max="1289" width="6.6640625" style="35" bestFit="1" customWidth="1"/>
    <col min="1290" max="1290" width="7.5546875" style="35" bestFit="1" customWidth="1"/>
    <col min="1291" max="1291" width="5.5546875" style="35" bestFit="1" customWidth="1"/>
    <col min="1292" max="1292" width="9.5546875" style="35" bestFit="1" customWidth="1"/>
    <col min="1293" max="1293" width="11.33203125" style="35" bestFit="1" customWidth="1"/>
    <col min="1294" max="1294" width="5.109375" style="35" bestFit="1" customWidth="1"/>
    <col min="1295" max="1295" width="6.6640625" style="35" bestFit="1" customWidth="1"/>
    <col min="1296" max="1296" width="7.5546875" style="35" bestFit="1" customWidth="1"/>
    <col min="1297" max="1297" width="5.5546875" style="35" bestFit="1" customWidth="1"/>
    <col min="1298" max="1298" width="9.5546875" style="35" bestFit="1" customWidth="1"/>
    <col min="1299" max="1299" width="11.33203125" style="35" bestFit="1" customWidth="1"/>
    <col min="1300" max="1536" width="8.88671875" style="35"/>
    <col min="1537" max="1537" width="18.6640625" style="35" customWidth="1"/>
    <col min="1538" max="1538" width="5.109375" style="35" bestFit="1" customWidth="1"/>
    <col min="1539" max="1539" width="6.6640625" style="35" bestFit="1" customWidth="1"/>
    <col min="1540" max="1540" width="7.5546875" style="35" bestFit="1" customWidth="1"/>
    <col min="1541" max="1541" width="5.5546875" style="35" bestFit="1" customWidth="1"/>
    <col min="1542" max="1542" width="9.5546875" style="35" bestFit="1" customWidth="1"/>
    <col min="1543" max="1543" width="11.33203125" style="35" bestFit="1" customWidth="1"/>
    <col min="1544" max="1544" width="5.109375" style="35" bestFit="1" customWidth="1"/>
    <col min="1545" max="1545" width="6.6640625" style="35" bestFit="1" customWidth="1"/>
    <col min="1546" max="1546" width="7.5546875" style="35" bestFit="1" customWidth="1"/>
    <col min="1547" max="1547" width="5.5546875" style="35" bestFit="1" customWidth="1"/>
    <col min="1548" max="1548" width="9.5546875" style="35" bestFit="1" customWidth="1"/>
    <col min="1549" max="1549" width="11.33203125" style="35" bestFit="1" customWidth="1"/>
    <col min="1550" max="1550" width="5.109375" style="35" bestFit="1" customWidth="1"/>
    <col min="1551" max="1551" width="6.6640625" style="35" bestFit="1" customWidth="1"/>
    <col min="1552" max="1552" width="7.5546875" style="35" bestFit="1" customWidth="1"/>
    <col min="1553" max="1553" width="5.5546875" style="35" bestFit="1" customWidth="1"/>
    <col min="1554" max="1554" width="9.5546875" style="35" bestFit="1" customWidth="1"/>
    <col min="1555" max="1555" width="11.33203125" style="35" bestFit="1" customWidth="1"/>
    <col min="1556" max="1792" width="8.88671875" style="35"/>
    <col min="1793" max="1793" width="18.6640625" style="35" customWidth="1"/>
    <col min="1794" max="1794" width="5.109375" style="35" bestFit="1" customWidth="1"/>
    <col min="1795" max="1795" width="6.6640625" style="35" bestFit="1" customWidth="1"/>
    <col min="1796" max="1796" width="7.5546875" style="35" bestFit="1" customWidth="1"/>
    <col min="1797" max="1797" width="5.5546875" style="35" bestFit="1" customWidth="1"/>
    <col min="1798" max="1798" width="9.5546875" style="35" bestFit="1" customWidth="1"/>
    <col min="1799" max="1799" width="11.33203125" style="35" bestFit="1" customWidth="1"/>
    <col min="1800" max="1800" width="5.109375" style="35" bestFit="1" customWidth="1"/>
    <col min="1801" max="1801" width="6.6640625" style="35" bestFit="1" customWidth="1"/>
    <col min="1802" max="1802" width="7.5546875" style="35" bestFit="1" customWidth="1"/>
    <col min="1803" max="1803" width="5.5546875" style="35" bestFit="1" customWidth="1"/>
    <col min="1804" max="1804" width="9.5546875" style="35" bestFit="1" customWidth="1"/>
    <col min="1805" max="1805" width="11.33203125" style="35" bestFit="1" customWidth="1"/>
    <col min="1806" max="1806" width="5.109375" style="35" bestFit="1" customWidth="1"/>
    <col min="1807" max="1807" width="6.6640625" style="35" bestFit="1" customWidth="1"/>
    <col min="1808" max="1808" width="7.5546875" style="35" bestFit="1" customWidth="1"/>
    <col min="1809" max="1809" width="5.5546875" style="35" bestFit="1" customWidth="1"/>
    <col min="1810" max="1810" width="9.5546875" style="35" bestFit="1" customWidth="1"/>
    <col min="1811" max="1811" width="11.33203125" style="35" bestFit="1" customWidth="1"/>
    <col min="1812" max="2048" width="8.88671875" style="35"/>
    <col min="2049" max="2049" width="18.6640625" style="35" customWidth="1"/>
    <col min="2050" max="2050" width="5.109375" style="35" bestFit="1" customWidth="1"/>
    <col min="2051" max="2051" width="6.6640625" style="35" bestFit="1" customWidth="1"/>
    <col min="2052" max="2052" width="7.5546875" style="35" bestFit="1" customWidth="1"/>
    <col min="2053" max="2053" width="5.5546875" style="35" bestFit="1" customWidth="1"/>
    <col min="2054" max="2054" width="9.5546875" style="35" bestFit="1" customWidth="1"/>
    <col min="2055" max="2055" width="11.33203125" style="35" bestFit="1" customWidth="1"/>
    <col min="2056" max="2056" width="5.109375" style="35" bestFit="1" customWidth="1"/>
    <col min="2057" max="2057" width="6.6640625" style="35" bestFit="1" customWidth="1"/>
    <col min="2058" max="2058" width="7.5546875" style="35" bestFit="1" customWidth="1"/>
    <col min="2059" max="2059" width="5.5546875" style="35" bestFit="1" customWidth="1"/>
    <col min="2060" max="2060" width="9.5546875" style="35" bestFit="1" customWidth="1"/>
    <col min="2061" max="2061" width="11.33203125" style="35" bestFit="1" customWidth="1"/>
    <col min="2062" max="2062" width="5.109375" style="35" bestFit="1" customWidth="1"/>
    <col min="2063" max="2063" width="6.6640625" style="35" bestFit="1" customWidth="1"/>
    <col min="2064" max="2064" width="7.5546875" style="35" bestFit="1" customWidth="1"/>
    <col min="2065" max="2065" width="5.5546875" style="35" bestFit="1" customWidth="1"/>
    <col min="2066" max="2066" width="9.5546875" style="35" bestFit="1" customWidth="1"/>
    <col min="2067" max="2067" width="11.33203125" style="35" bestFit="1" customWidth="1"/>
    <col min="2068" max="2304" width="8.88671875" style="35"/>
    <col min="2305" max="2305" width="18.6640625" style="35" customWidth="1"/>
    <col min="2306" max="2306" width="5.109375" style="35" bestFit="1" customWidth="1"/>
    <col min="2307" max="2307" width="6.6640625" style="35" bestFit="1" customWidth="1"/>
    <col min="2308" max="2308" width="7.5546875" style="35" bestFit="1" customWidth="1"/>
    <col min="2309" max="2309" width="5.5546875" style="35" bestFit="1" customWidth="1"/>
    <col min="2310" max="2310" width="9.5546875" style="35" bestFit="1" customWidth="1"/>
    <col min="2311" max="2311" width="11.33203125" style="35" bestFit="1" customWidth="1"/>
    <col min="2312" max="2312" width="5.109375" style="35" bestFit="1" customWidth="1"/>
    <col min="2313" max="2313" width="6.6640625" style="35" bestFit="1" customWidth="1"/>
    <col min="2314" max="2314" width="7.5546875" style="35" bestFit="1" customWidth="1"/>
    <col min="2315" max="2315" width="5.5546875" style="35" bestFit="1" customWidth="1"/>
    <col min="2316" max="2316" width="9.5546875" style="35" bestFit="1" customWidth="1"/>
    <col min="2317" max="2317" width="11.33203125" style="35" bestFit="1" customWidth="1"/>
    <col min="2318" max="2318" width="5.109375" style="35" bestFit="1" customWidth="1"/>
    <col min="2319" max="2319" width="6.6640625" style="35" bestFit="1" customWidth="1"/>
    <col min="2320" max="2320" width="7.5546875" style="35" bestFit="1" customWidth="1"/>
    <col min="2321" max="2321" width="5.5546875" style="35" bestFit="1" customWidth="1"/>
    <col min="2322" max="2322" width="9.5546875" style="35" bestFit="1" customWidth="1"/>
    <col min="2323" max="2323" width="11.33203125" style="35" bestFit="1" customWidth="1"/>
    <col min="2324" max="2560" width="8.88671875" style="35"/>
    <col min="2561" max="2561" width="18.6640625" style="35" customWidth="1"/>
    <col min="2562" max="2562" width="5.109375" style="35" bestFit="1" customWidth="1"/>
    <col min="2563" max="2563" width="6.6640625" style="35" bestFit="1" customWidth="1"/>
    <col min="2564" max="2564" width="7.5546875" style="35" bestFit="1" customWidth="1"/>
    <col min="2565" max="2565" width="5.5546875" style="35" bestFit="1" customWidth="1"/>
    <col min="2566" max="2566" width="9.5546875" style="35" bestFit="1" customWidth="1"/>
    <col min="2567" max="2567" width="11.33203125" style="35" bestFit="1" customWidth="1"/>
    <col min="2568" max="2568" width="5.109375" style="35" bestFit="1" customWidth="1"/>
    <col min="2569" max="2569" width="6.6640625" style="35" bestFit="1" customWidth="1"/>
    <col min="2570" max="2570" width="7.5546875" style="35" bestFit="1" customWidth="1"/>
    <col min="2571" max="2571" width="5.5546875" style="35" bestFit="1" customWidth="1"/>
    <col min="2572" max="2572" width="9.5546875" style="35" bestFit="1" customWidth="1"/>
    <col min="2573" max="2573" width="11.33203125" style="35" bestFit="1" customWidth="1"/>
    <col min="2574" max="2574" width="5.109375" style="35" bestFit="1" customWidth="1"/>
    <col min="2575" max="2575" width="6.6640625" style="35" bestFit="1" customWidth="1"/>
    <col min="2576" max="2576" width="7.5546875" style="35" bestFit="1" customWidth="1"/>
    <col min="2577" max="2577" width="5.5546875" style="35" bestFit="1" customWidth="1"/>
    <col min="2578" max="2578" width="9.5546875" style="35" bestFit="1" customWidth="1"/>
    <col min="2579" max="2579" width="11.33203125" style="35" bestFit="1" customWidth="1"/>
    <col min="2580" max="2816" width="8.88671875" style="35"/>
    <col min="2817" max="2817" width="18.6640625" style="35" customWidth="1"/>
    <col min="2818" max="2818" width="5.109375" style="35" bestFit="1" customWidth="1"/>
    <col min="2819" max="2819" width="6.6640625" style="35" bestFit="1" customWidth="1"/>
    <col min="2820" max="2820" width="7.5546875" style="35" bestFit="1" customWidth="1"/>
    <col min="2821" max="2821" width="5.5546875" style="35" bestFit="1" customWidth="1"/>
    <col min="2822" max="2822" width="9.5546875" style="35" bestFit="1" customWidth="1"/>
    <col min="2823" max="2823" width="11.33203125" style="35" bestFit="1" customWidth="1"/>
    <col min="2824" max="2824" width="5.109375" style="35" bestFit="1" customWidth="1"/>
    <col min="2825" max="2825" width="6.6640625" style="35" bestFit="1" customWidth="1"/>
    <col min="2826" max="2826" width="7.5546875" style="35" bestFit="1" customWidth="1"/>
    <col min="2827" max="2827" width="5.5546875" style="35" bestFit="1" customWidth="1"/>
    <col min="2828" max="2828" width="9.5546875" style="35" bestFit="1" customWidth="1"/>
    <col min="2829" max="2829" width="11.33203125" style="35" bestFit="1" customWidth="1"/>
    <col min="2830" max="2830" width="5.109375" style="35" bestFit="1" customWidth="1"/>
    <col min="2831" max="2831" width="6.6640625" style="35" bestFit="1" customWidth="1"/>
    <col min="2832" max="2832" width="7.5546875" style="35" bestFit="1" customWidth="1"/>
    <col min="2833" max="2833" width="5.5546875" style="35" bestFit="1" customWidth="1"/>
    <col min="2834" max="2834" width="9.5546875" style="35" bestFit="1" customWidth="1"/>
    <col min="2835" max="2835" width="11.33203125" style="35" bestFit="1" customWidth="1"/>
    <col min="2836" max="3072" width="8.88671875" style="35"/>
    <col min="3073" max="3073" width="18.6640625" style="35" customWidth="1"/>
    <col min="3074" max="3074" width="5.109375" style="35" bestFit="1" customWidth="1"/>
    <col min="3075" max="3075" width="6.6640625" style="35" bestFit="1" customWidth="1"/>
    <col min="3076" max="3076" width="7.5546875" style="35" bestFit="1" customWidth="1"/>
    <col min="3077" max="3077" width="5.5546875" style="35" bestFit="1" customWidth="1"/>
    <col min="3078" max="3078" width="9.5546875" style="35" bestFit="1" customWidth="1"/>
    <col min="3079" max="3079" width="11.33203125" style="35" bestFit="1" customWidth="1"/>
    <col min="3080" max="3080" width="5.109375" style="35" bestFit="1" customWidth="1"/>
    <col min="3081" max="3081" width="6.6640625" style="35" bestFit="1" customWidth="1"/>
    <col min="3082" max="3082" width="7.5546875" style="35" bestFit="1" customWidth="1"/>
    <col min="3083" max="3083" width="5.5546875" style="35" bestFit="1" customWidth="1"/>
    <col min="3084" max="3084" width="9.5546875" style="35" bestFit="1" customWidth="1"/>
    <col min="3085" max="3085" width="11.33203125" style="35" bestFit="1" customWidth="1"/>
    <col min="3086" max="3086" width="5.109375" style="35" bestFit="1" customWidth="1"/>
    <col min="3087" max="3087" width="6.6640625" style="35" bestFit="1" customWidth="1"/>
    <col min="3088" max="3088" width="7.5546875" style="35" bestFit="1" customWidth="1"/>
    <col min="3089" max="3089" width="5.5546875" style="35" bestFit="1" customWidth="1"/>
    <col min="3090" max="3090" width="9.5546875" style="35" bestFit="1" customWidth="1"/>
    <col min="3091" max="3091" width="11.33203125" style="35" bestFit="1" customWidth="1"/>
    <col min="3092" max="3328" width="8.88671875" style="35"/>
    <col min="3329" max="3329" width="18.6640625" style="35" customWidth="1"/>
    <col min="3330" max="3330" width="5.109375" style="35" bestFit="1" customWidth="1"/>
    <col min="3331" max="3331" width="6.6640625" style="35" bestFit="1" customWidth="1"/>
    <col min="3332" max="3332" width="7.5546875" style="35" bestFit="1" customWidth="1"/>
    <col min="3333" max="3333" width="5.5546875" style="35" bestFit="1" customWidth="1"/>
    <col min="3334" max="3334" width="9.5546875" style="35" bestFit="1" customWidth="1"/>
    <col min="3335" max="3335" width="11.33203125" style="35" bestFit="1" customWidth="1"/>
    <col min="3336" max="3336" width="5.109375" style="35" bestFit="1" customWidth="1"/>
    <col min="3337" max="3337" width="6.6640625" style="35" bestFit="1" customWidth="1"/>
    <col min="3338" max="3338" width="7.5546875" style="35" bestFit="1" customWidth="1"/>
    <col min="3339" max="3339" width="5.5546875" style="35" bestFit="1" customWidth="1"/>
    <col min="3340" max="3340" width="9.5546875" style="35" bestFit="1" customWidth="1"/>
    <col min="3341" max="3341" width="11.33203125" style="35" bestFit="1" customWidth="1"/>
    <col min="3342" max="3342" width="5.109375" style="35" bestFit="1" customWidth="1"/>
    <col min="3343" max="3343" width="6.6640625" style="35" bestFit="1" customWidth="1"/>
    <col min="3344" max="3344" width="7.5546875" style="35" bestFit="1" customWidth="1"/>
    <col min="3345" max="3345" width="5.5546875" style="35" bestFit="1" customWidth="1"/>
    <col min="3346" max="3346" width="9.5546875" style="35" bestFit="1" customWidth="1"/>
    <col min="3347" max="3347" width="11.33203125" style="35" bestFit="1" customWidth="1"/>
    <col min="3348" max="3584" width="8.88671875" style="35"/>
    <col min="3585" max="3585" width="18.6640625" style="35" customWidth="1"/>
    <col min="3586" max="3586" width="5.109375" style="35" bestFit="1" customWidth="1"/>
    <col min="3587" max="3587" width="6.6640625" style="35" bestFit="1" customWidth="1"/>
    <col min="3588" max="3588" width="7.5546875" style="35" bestFit="1" customWidth="1"/>
    <col min="3589" max="3589" width="5.5546875" style="35" bestFit="1" customWidth="1"/>
    <col min="3590" max="3590" width="9.5546875" style="35" bestFit="1" customWidth="1"/>
    <col min="3591" max="3591" width="11.33203125" style="35" bestFit="1" customWidth="1"/>
    <col min="3592" max="3592" width="5.109375" style="35" bestFit="1" customWidth="1"/>
    <col min="3593" max="3593" width="6.6640625" style="35" bestFit="1" customWidth="1"/>
    <col min="3594" max="3594" width="7.5546875" style="35" bestFit="1" customWidth="1"/>
    <col min="3595" max="3595" width="5.5546875" style="35" bestFit="1" customWidth="1"/>
    <col min="3596" max="3596" width="9.5546875" style="35" bestFit="1" customWidth="1"/>
    <col min="3597" max="3597" width="11.33203125" style="35" bestFit="1" customWidth="1"/>
    <col min="3598" max="3598" width="5.109375" style="35" bestFit="1" customWidth="1"/>
    <col min="3599" max="3599" width="6.6640625" style="35" bestFit="1" customWidth="1"/>
    <col min="3600" max="3600" width="7.5546875" style="35" bestFit="1" customWidth="1"/>
    <col min="3601" max="3601" width="5.5546875" style="35" bestFit="1" customWidth="1"/>
    <col min="3602" max="3602" width="9.5546875" style="35" bestFit="1" customWidth="1"/>
    <col min="3603" max="3603" width="11.33203125" style="35" bestFit="1" customWidth="1"/>
    <col min="3604" max="3840" width="8.88671875" style="35"/>
    <col min="3841" max="3841" width="18.6640625" style="35" customWidth="1"/>
    <col min="3842" max="3842" width="5.109375" style="35" bestFit="1" customWidth="1"/>
    <col min="3843" max="3843" width="6.6640625" style="35" bestFit="1" customWidth="1"/>
    <col min="3844" max="3844" width="7.5546875" style="35" bestFit="1" customWidth="1"/>
    <col min="3845" max="3845" width="5.5546875" style="35" bestFit="1" customWidth="1"/>
    <col min="3846" max="3846" width="9.5546875" style="35" bestFit="1" customWidth="1"/>
    <col min="3847" max="3847" width="11.33203125" style="35" bestFit="1" customWidth="1"/>
    <col min="3848" max="3848" width="5.109375" style="35" bestFit="1" customWidth="1"/>
    <col min="3849" max="3849" width="6.6640625" style="35" bestFit="1" customWidth="1"/>
    <col min="3850" max="3850" width="7.5546875" style="35" bestFit="1" customWidth="1"/>
    <col min="3851" max="3851" width="5.5546875" style="35" bestFit="1" customWidth="1"/>
    <col min="3852" max="3852" width="9.5546875" style="35" bestFit="1" customWidth="1"/>
    <col min="3853" max="3853" width="11.33203125" style="35" bestFit="1" customWidth="1"/>
    <col min="3854" max="3854" width="5.109375" style="35" bestFit="1" customWidth="1"/>
    <col min="3855" max="3855" width="6.6640625" style="35" bestFit="1" customWidth="1"/>
    <col min="3856" max="3856" width="7.5546875" style="35" bestFit="1" customWidth="1"/>
    <col min="3857" max="3857" width="5.5546875" style="35" bestFit="1" customWidth="1"/>
    <col min="3858" max="3858" width="9.5546875" style="35" bestFit="1" customWidth="1"/>
    <col min="3859" max="3859" width="11.33203125" style="35" bestFit="1" customWidth="1"/>
    <col min="3860" max="4096" width="8.88671875" style="35"/>
    <col min="4097" max="4097" width="18.6640625" style="35" customWidth="1"/>
    <col min="4098" max="4098" width="5.109375" style="35" bestFit="1" customWidth="1"/>
    <col min="4099" max="4099" width="6.6640625" style="35" bestFit="1" customWidth="1"/>
    <col min="4100" max="4100" width="7.5546875" style="35" bestFit="1" customWidth="1"/>
    <col min="4101" max="4101" width="5.5546875" style="35" bestFit="1" customWidth="1"/>
    <col min="4102" max="4102" width="9.5546875" style="35" bestFit="1" customWidth="1"/>
    <col min="4103" max="4103" width="11.33203125" style="35" bestFit="1" customWidth="1"/>
    <col min="4104" max="4104" width="5.109375" style="35" bestFit="1" customWidth="1"/>
    <col min="4105" max="4105" width="6.6640625" style="35" bestFit="1" customWidth="1"/>
    <col min="4106" max="4106" width="7.5546875" style="35" bestFit="1" customWidth="1"/>
    <col min="4107" max="4107" width="5.5546875" style="35" bestFit="1" customWidth="1"/>
    <col min="4108" max="4108" width="9.5546875" style="35" bestFit="1" customWidth="1"/>
    <col min="4109" max="4109" width="11.33203125" style="35" bestFit="1" customWidth="1"/>
    <col min="4110" max="4110" width="5.109375" style="35" bestFit="1" customWidth="1"/>
    <col min="4111" max="4111" width="6.6640625" style="35" bestFit="1" customWidth="1"/>
    <col min="4112" max="4112" width="7.5546875" style="35" bestFit="1" customWidth="1"/>
    <col min="4113" max="4113" width="5.5546875" style="35" bestFit="1" customWidth="1"/>
    <col min="4114" max="4114" width="9.5546875" style="35" bestFit="1" customWidth="1"/>
    <col min="4115" max="4115" width="11.33203125" style="35" bestFit="1" customWidth="1"/>
    <col min="4116" max="4352" width="8.88671875" style="35"/>
    <col min="4353" max="4353" width="18.6640625" style="35" customWidth="1"/>
    <col min="4354" max="4354" width="5.109375" style="35" bestFit="1" customWidth="1"/>
    <col min="4355" max="4355" width="6.6640625" style="35" bestFit="1" customWidth="1"/>
    <col min="4356" max="4356" width="7.5546875" style="35" bestFit="1" customWidth="1"/>
    <col min="4357" max="4357" width="5.5546875" style="35" bestFit="1" customWidth="1"/>
    <col min="4358" max="4358" width="9.5546875" style="35" bestFit="1" customWidth="1"/>
    <col min="4359" max="4359" width="11.33203125" style="35" bestFit="1" customWidth="1"/>
    <col min="4360" max="4360" width="5.109375" style="35" bestFit="1" customWidth="1"/>
    <col min="4361" max="4361" width="6.6640625" style="35" bestFit="1" customWidth="1"/>
    <col min="4362" max="4362" width="7.5546875" style="35" bestFit="1" customWidth="1"/>
    <col min="4363" max="4363" width="5.5546875" style="35" bestFit="1" customWidth="1"/>
    <col min="4364" max="4364" width="9.5546875" style="35" bestFit="1" customWidth="1"/>
    <col min="4365" max="4365" width="11.33203125" style="35" bestFit="1" customWidth="1"/>
    <col min="4366" max="4366" width="5.109375" style="35" bestFit="1" customWidth="1"/>
    <col min="4367" max="4367" width="6.6640625" style="35" bestFit="1" customWidth="1"/>
    <col min="4368" max="4368" width="7.5546875" style="35" bestFit="1" customWidth="1"/>
    <col min="4369" max="4369" width="5.5546875" style="35" bestFit="1" customWidth="1"/>
    <col min="4370" max="4370" width="9.5546875" style="35" bestFit="1" customWidth="1"/>
    <col min="4371" max="4371" width="11.33203125" style="35" bestFit="1" customWidth="1"/>
    <col min="4372" max="4608" width="8.88671875" style="35"/>
    <col min="4609" max="4609" width="18.6640625" style="35" customWidth="1"/>
    <col min="4610" max="4610" width="5.109375" style="35" bestFit="1" customWidth="1"/>
    <col min="4611" max="4611" width="6.6640625" style="35" bestFit="1" customWidth="1"/>
    <col min="4612" max="4612" width="7.5546875" style="35" bestFit="1" customWidth="1"/>
    <col min="4613" max="4613" width="5.5546875" style="35" bestFit="1" customWidth="1"/>
    <col min="4614" max="4614" width="9.5546875" style="35" bestFit="1" customWidth="1"/>
    <col min="4615" max="4615" width="11.33203125" style="35" bestFit="1" customWidth="1"/>
    <col min="4616" max="4616" width="5.109375" style="35" bestFit="1" customWidth="1"/>
    <col min="4617" max="4617" width="6.6640625" style="35" bestFit="1" customWidth="1"/>
    <col min="4618" max="4618" width="7.5546875" style="35" bestFit="1" customWidth="1"/>
    <col min="4619" max="4619" width="5.5546875" style="35" bestFit="1" customWidth="1"/>
    <col min="4620" max="4620" width="9.5546875" style="35" bestFit="1" customWidth="1"/>
    <col min="4621" max="4621" width="11.33203125" style="35" bestFit="1" customWidth="1"/>
    <col min="4622" max="4622" width="5.109375" style="35" bestFit="1" customWidth="1"/>
    <col min="4623" max="4623" width="6.6640625" style="35" bestFit="1" customWidth="1"/>
    <col min="4624" max="4624" width="7.5546875" style="35" bestFit="1" customWidth="1"/>
    <col min="4625" max="4625" width="5.5546875" style="35" bestFit="1" customWidth="1"/>
    <col min="4626" max="4626" width="9.5546875" style="35" bestFit="1" customWidth="1"/>
    <col min="4627" max="4627" width="11.33203125" style="35" bestFit="1" customWidth="1"/>
    <col min="4628" max="4864" width="8.88671875" style="35"/>
    <col min="4865" max="4865" width="18.6640625" style="35" customWidth="1"/>
    <col min="4866" max="4866" width="5.109375" style="35" bestFit="1" customWidth="1"/>
    <col min="4867" max="4867" width="6.6640625" style="35" bestFit="1" customWidth="1"/>
    <col min="4868" max="4868" width="7.5546875" style="35" bestFit="1" customWidth="1"/>
    <col min="4869" max="4869" width="5.5546875" style="35" bestFit="1" customWidth="1"/>
    <col min="4870" max="4870" width="9.5546875" style="35" bestFit="1" customWidth="1"/>
    <col min="4871" max="4871" width="11.33203125" style="35" bestFit="1" customWidth="1"/>
    <col min="4872" max="4872" width="5.109375" style="35" bestFit="1" customWidth="1"/>
    <col min="4873" max="4873" width="6.6640625" style="35" bestFit="1" customWidth="1"/>
    <col min="4874" max="4874" width="7.5546875" style="35" bestFit="1" customWidth="1"/>
    <col min="4875" max="4875" width="5.5546875" style="35" bestFit="1" customWidth="1"/>
    <col min="4876" max="4876" width="9.5546875" style="35" bestFit="1" customWidth="1"/>
    <col min="4877" max="4877" width="11.33203125" style="35" bestFit="1" customWidth="1"/>
    <col min="4878" max="4878" width="5.109375" style="35" bestFit="1" customWidth="1"/>
    <col min="4879" max="4879" width="6.6640625" style="35" bestFit="1" customWidth="1"/>
    <col min="4880" max="4880" width="7.5546875" style="35" bestFit="1" customWidth="1"/>
    <col min="4881" max="4881" width="5.5546875" style="35" bestFit="1" customWidth="1"/>
    <col min="4882" max="4882" width="9.5546875" style="35" bestFit="1" customWidth="1"/>
    <col min="4883" max="4883" width="11.33203125" style="35" bestFit="1" customWidth="1"/>
    <col min="4884" max="5120" width="8.88671875" style="35"/>
    <col min="5121" max="5121" width="18.6640625" style="35" customWidth="1"/>
    <col min="5122" max="5122" width="5.109375" style="35" bestFit="1" customWidth="1"/>
    <col min="5123" max="5123" width="6.6640625" style="35" bestFit="1" customWidth="1"/>
    <col min="5124" max="5124" width="7.5546875" style="35" bestFit="1" customWidth="1"/>
    <col min="5125" max="5125" width="5.5546875" style="35" bestFit="1" customWidth="1"/>
    <col min="5126" max="5126" width="9.5546875" style="35" bestFit="1" customWidth="1"/>
    <col min="5127" max="5127" width="11.33203125" style="35" bestFit="1" customWidth="1"/>
    <col min="5128" max="5128" width="5.109375" style="35" bestFit="1" customWidth="1"/>
    <col min="5129" max="5129" width="6.6640625" style="35" bestFit="1" customWidth="1"/>
    <col min="5130" max="5130" width="7.5546875" style="35" bestFit="1" customWidth="1"/>
    <col min="5131" max="5131" width="5.5546875" style="35" bestFit="1" customWidth="1"/>
    <col min="5132" max="5132" width="9.5546875" style="35" bestFit="1" customWidth="1"/>
    <col min="5133" max="5133" width="11.33203125" style="35" bestFit="1" customWidth="1"/>
    <col min="5134" max="5134" width="5.109375" style="35" bestFit="1" customWidth="1"/>
    <col min="5135" max="5135" width="6.6640625" style="35" bestFit="1" customWidth="1"/>
    <col min="5136" max="5136" width="7.5546875" style="35" bestFit="1" customWidth="1"/>
    <col min="5137" max="5137" width="5.5546875" style="35" bestFit="1" customWidth="1"/>
    <col min="5138" max="5138" width="9.5546875" style="35" bestFit="1" customWidth="1"/>
    <col min="5139" max="5139" width="11.33203125" style="35" bestFit="1" customWidth="1"/>
    <col min="5140" max="5376" width="8.88671875" style="35"/>
    <col min="5377" max="5377" width="18.6640625" style="35" customWidth="1"/>
    <col min="5378" max="5378" width="5.109375" style="35" bestFit="1" customWidth="1"/>
    <col min="5379" max="5379" width="6.6640625" style="35" bestFit="1" customWidth="1"/>
    <col min="5380" max="5380" width="7.5546875" style="35" bestFit="1" customWidth="1"/>
    <col min="5381" max="5381" width="5.5546875" style="35" bestFit="1" customWidth="1"/>
    <col min="5382" max="5382" width="9.5546875" style="35" bestFit="1" customWidth="1"/>
    <col min="5383" max="5383" width="11.33203125" style="35" bestFit="1" customWidth="1"/>
    <col min="5384" max="5384" width="5.109375" style="35" bestFit="1" customWidth="1"/>
    <col min="5385" max="5385" width="6.6640625" style="35" bestFit="1" customWidth="1"/>
    <col min="5386" max="5386" width="7.5546875" style="35" bestFit="1" customWidth="1"/>
    <col min="5387" max="5387" width="5.5546875" style="35" bestFit="1" customWidth="1"/>
    <col min="5388" max="5388" width="9.5546875" style="35" bestFit="1" customWidth="1"/>
    <col min="5389" max="5389" width="11.33203125" style="35" bestFit="1" customWidth="1"/>
    <col min="5390" max="5390" width="5.109375" style="35" bestFit="1" customWidth="1"/>
    <col min="5391" max="5391" width="6.6640625" style="35" bestFit="1" customWidth="1"/>
    <col min="5392" max="5392" width="7.5546875" style="35" bestFit="1" customWidth="1"/>
    <col min="5393" max="5393" width="5.5546875" style="35" bestFit="1" customWidth="1"/>
    <col min="5394" max="5394" width="9.5546875" style="35" bestFit="1" customWidth="1"/>
    <col min="5395" max="5395" width="11.33203125" style="35" bestFit="1" customWidth="1"/>
    <col min="5396" max="5632" width="8.88671875" style="35"/>
    <col min="5633" max="5633" width="18.6640625" style="35" customWidth="1"/>
    <col min="5634" max="5634" width="5.109375" style="35" bestFit="1" customWidth="1"/>
    <col min="5635" max="5635" width="6.6640625" style="35" bestFit="1" customWidth="1"/>
    <col min="5636" max="5636" width="7.5546875" style="35" bestFit="1" customWidth="1"/>
    <col min="5637" max="5637" width="5.5546875" style="35" bestFit="1" customWidth="1"/>
    <col min="5638" max="5638" width="9.5546875" style="35" bestFit="1" customWidth="1"/>
    <col min="5639" max="5639" width="11.33203125" style="35" bestFit="1" customWidth="1"/>
    <col min="5640" max="5640" width="5.109375" style="35" bestFit="1" customWidth="1"/>
    <col min="5641" max="5641" width="6.6640625" style="35" bestFit="1" customWidth="1"/>
    <col min="5642" max="5642" width="7.5546875" style="35" bestFit="1" customWidth="1"/>
    <col min="5643" max="5643" width="5.5546875" style="35" bestFit="1" customWidth="1"/>
    <col min="5644" max="5644" width="9.5546875" style="35" bestFit="1" customWidth="1"/>
    <col min="5645" max="5645" width="11.33203125" style="35" bestFit="1" customWidth="1"/>
    <col min="5646" max="5646" width="5.109375" style="35" bestFit="1" customWidth="1"/>
    <col min="5647" max="5647" width="6.6640625" style="35" bestFit="1" customWidth="1"/>
    <col min="5648" max="5648" width="7.5546875" style="35" bestFit="1" customWidth="1"/>
    <col min="5649" max="5649" width="5.5546875" style="35" bestFit="1" customWidth="1"/>
    <col min="5650" max="5650" width="9.5546875" style="35" bestFit="1" customWidth="1"/>
    <col min="5651" max="5651" width="11.33203125" style="35" bestFit="1" customWidth="1"/>
    <col min="5652" max="5888" width="8.88671875" style="35"/>
    <col min="5889" max="5889" width="18.6640625" style="35" customWidth="1"/>
    <col min="5890" max="5890" width="5.109375" style="35" bestFit="1" customWidth="1"/>
    <col min="5891" max="5891" width="6.6640625" style="35" bestFit="1" customWidth="1"/>
    <col min="5892" max="5892" width="7.5546875" style="35" bestFit="1" customWidth="1"/>
    <col min="5893" max="5893" width="5.5546875" style="35" bestFit="1" customWidth="1"/>
    <col min="5894" max="5894" width="9.5546875" style="35" bestFit="1" customWidth="1"/>
    <col min="5895" max="5895" width="11.33203125" style="35" bestFit="1" customWidth="1"/>
    <col min="5896" max="5896" width="5.109375" style="35" bestFit="1" customWidth="1"/>
    <col min="5897" max="5897" width="6.6640625" style="35" bestFit="1" customWidth="1"/>
    <col min="5898" max="5898" width="7.5546875" style="35" bestFit="1" customWidth="1"/>
    <col min="5899" max="5899" width="5.5546875" style="35" bestFit="1" customWidth="1"/>
    <col min="5900" max="5900" width="9.5546875" style="35" bestFit="1" customWidth="1"/>
    <col min="5901" max="5901" width="11.33203125" style="35" bestFit="1" customWidth="1"/>
    <col min="5902" max="5902" width="5.109375" style="35" bestFit="1" customWidth="1"/>
    <col min="5903" max="5903" width="6.6640625" style="35" bestFit="1" customWidth="1"/>
    <col min="5904" max="5904" width="7.5546875" style="35" bestFit="1" customWidth="1"/>
    <col min="5905" max="5905" width="5.5546875" style="35" bestFit="1" customWidth="1"/>
    <col min="5906" max="5906" width="9.5546875" style="35" bestFit="1" customWidth="1"/>
    <col min="5907" max="5907" width="11.33203125" style="35" bestFit="1" customWidth="1"/>
    <col min="5908" max="6144" width="8.88671875" style="35"/>
    <col min="6145" max="6145" width="18.6640625" style="35" customWidth="1"/>
    <col min="6146" max="6146" width="5.109375" style="35" bestFit="1" customWidth="1"/>
    <col min="6147" max="6147" width="6.6640625" style="35" bestFit="1" customWidth="1"/>
    <col min="6148" max="6148" width="7.5546875" style="35" bestFit="1" customWidth="1"/>
    <col min="6149" max="6149" width="5.5546875" style="35" bestFit="1" customWidth="1"/>
    <col min="6150" max="6150" width="9.5546875" style="35" bestFit="1" customWidth="1"/>
    <col min="6151" max="6151" width="11.33203125" style="35" bestFit="1" customWidth="1"/>
    <col min="6152" max="6152" width="5.109375" style="35" bestFit="1" customWidth="1"/>
    <col min="6153" max="6153" width="6.6640625" style="35" bestFit="1" customWidth="1"/>
    <col min="6154" max="6154" width="7.5546875" style="35" bestFit="1" customWidth="1"/>
    <col min="6155" max="6155" width="5.5546875" style="35" bestFit="1" customWidth="1"/>
    <col min="6156" max="6156" width="9.5546875" style="35" bestFit="1" customWidth="1"/>
    <col min="6157" max="6157" width="11.33203125" style="35" bestFit="1" customWidth="1"/>
    <col min="6158" max="6158" width="5.109375" style="35" bestFit="1" customWidth="1"/>
    <col min="6159" max="6159" width="6.6640625" style="35" bestFit="1" customWidth="1"/>
    <col min="6160" max="6160" width="7.5546875" style="35" bestFit="1" customWidth="1"/>
    <col min="6161" max="6161" width="5.5546875" style="35" bestFit="1" customWidth="1"/>
    <col min="6162" max="6162" width="9.5546875" style="35" bestFit="1" customWidth="1"/>
    <col min="6163" max="6163" width="11.33203125" style="35" bestFit="1" customWidth="1"/>
    <col min="6164" max="6400" width="8.88671875" style="35"/>
    <col min="6401" max="6401" width="18.6640625" style="35" customWidth="1"/>
    <col min="6402" max="6402" width="5.109375" style="35" bestFit="1" customWidth="1"/>
    <col min="6403" max="6403" width="6.6640625" style="35" bestFit="1" customWidth="1"/>
    <col min="6404" max="6404" width="7.5546875" style="35" bestFit="1" customWidth="1"/>
    <col min="6405" max="6405" width="5.5546875" style="35" bestFit="1" customWidth="1"/>
    <col min="6406" max="6406" width="9.5546875" style="35" bestFit="1" customWidth="1"/>
    <col min="6407" max="6407" width="11.33203125" style="35" bestFit="1" customWidth="1"/>
    <col min="6408" max="6408" width="5.109375" style="35" bestFit="1" customWidth="1"/>
    <col min="6409" max="6409" width="6.6640625" style="35" bestFit="1" customWidth="1"/>
    <col min="6410" max="6410" width="7.5546875" style="35" bestFit="1" customWidth="1"/>
    <col min="6411" max="6411" width="5.5546875" style="35" bestFit="1" customWidth="1"/>
    <col min="6412" max="6412" width="9.5546875" style="35" bestFit="1" customWidth="1"/>
    <col min="6413" max="6413" width="11.33203125" style="35" bestFit="1" customWidth="1"/>
    <col min="6414" max="6414" width="5.109375" style="35" bestFit="1" customWidth="1"/>
    <col min="6415" max="6415" width="6.6640625" style="35" bestFit="1" customWidth="1"/>
    <col min="6416" max="6416" width="7.5546875" style="35" bestFit="1" customWidth="1"/>
    <col min="6417" max="6417" width="5.5546875" style="35" bestFit="1" customWidth="1"/>
    <col min="6418" max="6418" width="9.5546875" style="35" bestFit="1" customWidth="1"/>
    <col min="6419" max="6419" width="11.33203125" style="35" bestFit="1" customWidth="1"/>
    <col min="6420" max="6656" width="8.88671875" style="35"/>
    <col min="6657" max="6657" width="18.6640625" style="35" customWidth="1"/>
    <col min="6658" max="6658" width="5.109375" style="35" bestFit="1" customWidth="1"/>
    <col min="6659" max="6659" width="6.6640625" style="35" bestFit="1" customWidth="1"/>
    <col min="6660" max="6660" width="7.5546875" style="35" bestFit="1" customWidth="1"/>
    <col min="6661" max="6661" width="5.5546875" style="35" bestFit="1" customWidth="1"/>
    <col min="6662" max="6662" width="9.5546875" style="35" bestFit="1" customWidth="1"/>
    <col min="6663" max="6663" width="11.33203125" style="35" bestFit="1" customWidth="1"/>
    <col min="6664" max="6664" width="5.109375" style="35" bestFit="1" customWidth="1"/>
    <col min="6665" max="6665" width="6.6640625" style="35" bestFit="1" customWidth="1"/>
    <col min="6666" max="6666" width="7.5546875" style="35" bestFit="1" customWidth="1"/>
    <col min="6667" max="6667" width="5.5546875" style="35" bestFit="1" customWidth="1"/>
    <col min="6668" max="6668" width="9.5546875" style="35" bestFit="1" customWidth="1"/>
    <col min="6669" max="6669" width="11.33203125" style="35" bestFit="1" customWidth="1"/>
    <col min="6670" max="6670" width="5.109375" style="35" bestFit="1" customWidth="1"/>
    <col min="6671" max="6671" width="6.6640625" style="35" bestFit="1" customWidth="1"/>
    <col min="6672" max="6672" width="7.5546875" style="35" bestFit="1" customWidth="1"/>
    <col min="6673" max="6673" width="5.5546875" style="35" bestFit="1" customWidth="1"/>
    <col min="6674" max="6674" width="9.5546875" style="35" bestFit="1" customWidth="1"/>
    <col min="6675" max="6675" width="11.33203125" style="35" bestFit="1" customWidth="1"/>
    <col min="6676" max="6912" width="8.88671875" style="35"/>
    <col min="6913" max="6913" width="18.6640625" style="35" customWidth="1"/>
    <col min="6914" max="6914" width="5.109375" style="35" bestFit="1" customWidth="1"/>
    <col min="6915" max="6915" width="6.6640625" style="35" bestFit="1" customWidth="1"/>
    <col min="6916" max="6916" width="7.5546875" style="35" bestFit="1" customWidth="1"/>
    <col min="6917" max="6917" width="5.5546875" style="35" bestFit="1" customWidth="1"/>
    <col min="6918" max="6918" width="9.5546875" style="35" bestFit="1" customWidth="1"/>
    <col min="6919" max="6919" width="11.33203125" style="35" bestFit="1" customWidth="1"/>
    <col min="6920" max="6920" width="5.109375" style="35" bestFit="1" customWidth="1"/>
    <col min="6921" max="6921" width="6.6640625" style="35" bestFit="1" customWidth="1"/>
    <col min="6922" max="6922" width="7.5546875" style="35" bestFit="1" customWidth="1"/>
    <col min="6923" max="6923" width="5.5546875" style="35" bestFit="1" customWidth="1"/>
    <col min="6924" max="6924" width="9.5546875" style="35" bestFit="1" customWidth="1"/>
    <col min="6925" max="6925" width="11.33203125" style="35" bestFit="1" customWidth="1"/>
    <col min="6926" max="6926" width="5.109375" style="35" bestFit="1" customWidth="1"/>
    <col min="6927" max="6927" width="6.6640625" style="35" bestFit="1" customWidth="1"/>
    <col min="6928" max="6928" width="7.5546875" style="35" bestFit="1" customWidth="1"/>
    <col min="6929" max="6929" width="5.5546875" style="35" bestFit="1" customWidth="1"/>
    <col min="6930" max="6930" width="9.5546875" style="35" bestFit="1" customWidth="1"/>
    <col min="6931" max="6931" width="11.33203125" style="35" bestFit="1" customWidth="1"/>
    <col min="6932" max="7168" width="8.88671875" style="35"/>
    <col min="7169" max="7169" width="18.6640625" style="35" customWidth="1"/>
    <col min="7170" max="7170" width="5.109375" style="35" bestFit="1" customWidth="1"/>
    <col min="7171" max="7171" width="6.6640625" style="35" bestFit="1" customWidth="1"/>
    <col min="7172" max="7172" width="7.5546875" style="35" bestFit="1" customWidth="1"/>
    <col min="7173" max="7173" width="5.5546875" style="35" bestFit="1" customWidth="1"/>
    <col min="7174" max="7174" width="9.5546875" style="35" bestFit="1" customWidth="1"/>
    <col min="7175" max="7175" width="11.33203125" style="35" bestFit="1" customWidth="1"/>
    <col min="7176" max="7176" width="5.109375" style="35" bestFit="1" customWidth="1"/>
    <col min="7177" max="7177" width="6.6640625" style="35" bestFit="1" customWidth="1"/>
    <col min="7178" max="7178" width="7.5546875" style="35" bestFit="1" customWidth="1"/>
    <col min="7179" max="7179" width="5.5546875" style="35" bestFit="1" customWidth="1"/>
    <col min="7180" max="7180" width="9.5546875" style="35" bestFit="1" customWidth="1"/>
    <col min="7181" max="7181" width="11.33203125" style="35" bestFit="1" customWidth="1"/>
    <col min="7182" max="7182" width="5.109375" style="35" bestFit="1" customWidth="1"/>
    <col min="7183" max="7183" width="6.6640625" style="35" bestFit="1" customWidth="1"/>
    <col min="7184" max="7184" width="7.5546875" style="35" bestFit="1" customWidth="1"/>
    <col min="7185" max="7185" width="5.5546875" style="35" bestFit="1" customWidth="1"/>
    <col min="7186" max="7186" width="9.5546875" style="35" bestFit="1" customWidth="1"/>
    <col min="7187" max="7187" width="11.33203125" style="35" bestFit="1" customWidth="1"/>
    <col min="7188" max="7424" width="8.88671875" style="35"/>
    <col min="7425" max="7425" width="18.6640625" style="35" customWidth="1"/>
    <col min="7426" max="7426" width="5.109375" style="35" bestFit="1" customWidth="1"/>
    <col min="7427" max="7427" width="6.6640625" style="35" bestFit="1" customWidth="1"/>
    <col min="7428" max="7428" width="7.5546875" style="35" bestFit="1" customWidth="1"/>
    <col min="7429" max="7429" width="5.5546875" style="35" bestFit="1" customWidth="1"/>
    <col min="7430" max="7430" width="9.5546875" style="35" bestFit="1" customWidth="1"/>
    <col min="7431" max="7431" width="11.33203125" style="35" bestFit="1" customWidth="1"/>
    <col min="7432" max="7432" width="5.109375" style="35" bestFit="1" customWidth="1"/>
    <col min="7433" max="7433" width="6.6640625" style="35" bestFit="1" customWidth="1"/>
    <col min="7434" max="7434" width="7.5546875" style="35" bestFit="1" customWidth="1"/>
    <col min="7435" max="7435" width="5.5546875" style="35" bestFit="1" customWidth="1"/>
    <col min="7436" max="7436" width="9.5546875" style="35" bestFit="1" customWidth="1"/>
    <col min="7437" max="7437" width="11.33203125" style="35" bestFit="1" customWidth="1"/>
    <col min="7438" max="7438" width="5.109375" style="35" bestFit="1" customWidth="1"/>
    <col min="7439" max="7439" width="6.6640625" style="35" bestFit="1" customWidth="1"/>
    <col min="7440" max="7440" width="7.5546875" style="35" bestFit="1" customWidth="1"/>
    <col min="7441" max="7441" width="5.5546875" style="35" bestFit="1" customWidth="1"/>
    <col min="7442" max="7442" width="9.5546875" style="35" bestFit="1" customWidth="1"/>
    <col min="7443" max="7443" width="11.33203125" style="35" bestFit="1" customWidth="1"/>
    <col min="7444" max="7680" width="8.88671875" style="35"/>
    <col min="7681" max="7681" width="18.6640625" style="35" customWidth="1"/>
    <col min="7682" max="7682" width="5.109375" style="35" bestFit="1" customWidth="1"/>
    <col min="7683" max="7683" width="6.6640625" style="35" bestFit="1" customWidth="1"/>
    <col min="7684" max="7684" width="7.5546875" style="35" bestFit="1" customWidth="1"/>
    <col min="7685" max="7685" width="5.5546875" style="35" bestFit="1" customWidth="1"/>
    <col min="7686" max="7686" width="9.5546875" style="35" bestFit="1" customWidth="1"/>
    <col min="7687" max="7687" width="11.33203125" style="35" bestFit="1" customWidth="1"/>
    <col min="7688" max="7688" width="5.109375" style="35" bestFit="1" customWidth="1"/>
    <col min="7689" max="7689" width="6.6640625" style="35" bestFit="1" customWidth="1"/>
    <col min="7690" max="7690" width="7.5546875" style="35" bestFit="1" customWidth="1"/>
    <col min="7691" max="7691" width="5.5546875" style="35" bestFit="1" customWidth="1"/>
    <col min="7692" max="7692" width="9.5546875" style="35" bestFit="1" customWidth="1"/>
    <col min="7693" max="7693" width="11.33203125" style="35" bestFit="1" customWidth="1"/>
    <col min="7694" max="7694" width="5.109375" style="35" bestFit="1" customWidth="1"/>
    <col min="7695" max="7695" width="6.6640625" style="35" bestFit="1" customWidth="1"/>
    <col min="7696" max="7696" width="7.5546875" style="35" bestFit="1" customWidth="1"/>
    <col min="7697" max="7697" width="5.5546875" style="35" bestFit="1" customWidth="1"/>
    <col min="7698" max="7698" width="9.5546875" style="35" bestFit="1" customWidth="1"/>
    <col min="7699" max="7699" width="11.33203125" style="35" bestFit="1" customWidth="1"/>
    <col min="7700" max="7936" width="8.88671875" style="35"/>
    <col min="7937" max="7937" width="18.6640625" style="35" customWidth="1"/>
    <col min="7938" max="7938" width="5.109375" style="35" bestFit="1" customWidth="1"/>
    <col min="7939" max="7939" width="6.6640625" style="35" bestFit="1" customWidth="1"/>
    <col min="7940" max="7940" width="7.5546875" style="35" bestFit="1" customWidth="1"/>
    <col min="7941" max="7941" width="5.5546875" style="35" bestFit="1" customWidth="1"/>
    <col min="7942" max="7942" width="9.5546875" style="35" bestFit="1" customWidth="1"/>
    <col min="7943" max="7943" width="11.33203125" style="35" bestFit="1" customWidth="1"/>
    <col min="7944" max="7944" width="5.109375" style="35" bestFit="1" customWidth="1"/>
    <col min="7945" max="7945" width="6.6640625" style="35" bestFit="1" customWidth="1"/>
    <col min="7946" max="7946" width="7.5546875" style="35" bestFit="1" customWidth="1"/>
    <col min="7947" max="7947" width="5.5546875" style="35" bestFit="1" customWidth="1"/>
    <col min="7948" max="7948" width="9.5546875" style="35" bestFit="1" customWidth="1"/>
    <col min="7949" max="7949" width="11.33203125" style="35" bestFit="1" customWidth="1"/>
    <col min="7950" max="7950" width="5.109375" style="35" bestFit="1" customWidth="1"/>
    <col min="7951" max="7951" width="6.6640625" style="35" bestFit="1" customWidth="1"/>
    <col min="7952" max="7952" width="7.5546875" style="35" bestFit="1" customWidth="1"/>
    <col min="7953" max="7953" width="5.5546875" style="35" bestFit="1" customWidth="1"/>
    <col min="7954" max="7954" width="9.5546875" style="35" bestFit="1" customWidth="1"/>
    <col min="7955" max="7955" width="11.33203125" style="35" bestFit="1" customWidth="1"/>
    <col min="7956" max="8192" width="8.88671875" style="35"/>
    <col min="8193" max="8193" width="18.6640625" style="35" customWidth="1"/>
    <col min="8194" max="8194" width="5.109375" style="35" bestFit="1" customWidth="1"/>
    <col min="8195" max="8195" width="6.6640625" style="35" bestFit="1" customWidth="1"/>
    <col min="8196" max="8196" width="7.5546875" style="35" bestFit="1" customWidth="1"/>
    <col min="8197" max="8197" width="5.5546875" style="35" bestFit="1" customWidth="1"/>
    <col min="8198" max="8198" width="9.5546875" style="35" bestFit="1" customWidth="1"/>
    <col min="8199" max="8199" width="11.33203125" style="35" bestFit="1" customWidth="1"/>
    <col min="8200" max="8200" width="5.109375" style="35" bestFit="1" customWidth="1"/>
    <col min="8201" max="8201" width="6.6640625" style="35" bestFit="1" customWidth="1"/>
    <col min="8202" max="8202" width="7.5546875" style="35" bestFit="1" customWidth="1"/>
    <col min="8203" max="8203" width="5.5546875" style="35" bestFit="1" customWidth="1"/>
    <col min="8204" max="8204" width="9.5546875" style="35" bestFit="1" customWidth="1"/>
    <col min="8205" max="8205" width="11.33203125" style="35" bestFit="1" customWidth="1"/>
    <col min="8206" max="8206" width="5.109375" style="35" bestFit="1" customWidth="1"/>
    <col min="8207" max="8207" width="6.6640625" style="35" bestFit="1" customWidth="1"/>
    <col min="8208" max="8208" width="7.5546875" style="35" bestFit="1" customWidth="1"/>
    <col min="8209" max="8209" width="5.5546875" style="35" bestFit="1" customWidth="1"/>
    <col min="8210" max="8210" width="9.5546875" style="35" bestFit="1" customWidth="1"/>
    <col min="8211" max="8211" width="11.33203125" style="35" bestFit="1" customWidth="1"/>
    <col min="8212" max="8448" width="8.88671875" style="35"/>
    <col min="8449" max="8449" width="18.6640625" style="35" customWidth="1"/>
    <col min="8450" max="8450" width="5.109375" style="35" bestFit="1" customWidth="1"/>
    <col min="8451" max="8451" width="6.6640625" style="35" bestFit="1" customWidth="1"/>
    <col min="8452" max="8452" width="7.5546875" style="35" bestFit="1" customWidth="1"/>
    <col min="8453" max="8453" width="5.5546875" style="35" bestFit="1" customWidth="1"/>
    <col min="8454" max="8454" width="9.5546875" style="35" bestFit="1" customWidth="1"/>
    <col min="8455" max="8455" width="11.33203125" style="35" bestFit="1" customWidth="1"/>
    <col min="8456" max="8456" width="5.109375" style="35" bestFit="1" customWidth="1"/>
    <col min="8457" max="8457" width="6.6640625" style="35" bestFit="1" customWidth="1"/>
    <col min="8458" max="8458" width="7.5546875" style="35" bestFit="1" customWidth="1"/>
    <col min="8459" max="8459" width="5.5546875" style="35" bestFit="1" customWidth="1"/>
    <col min="8460" max="8460" width="9.5546875" style="35" bestFit="1" customWidth="1"/>
    <col min="8461" max="8461" width="11.33203125" style="35" bestFit="1" customWidth="1"/>
    <col min="8462" max="8462" width="5.109375" style="35" bestFit="1" customWidth="1"/>
    <col min="8463" max="8463" width="6.6640625" style="35" bestFit="1" customWidth="1"/>
    <col min="8464" max="8464" width="7.5546875" style="35" bestFit="1" customWidth="1"/>
    <col min="8465" max="8465" width="5.5546875" style="35" bestFit="1" customWidth="1"/>
    <col min="8466" max="8466" width="9.5546875" style="35" bestFit="1" customWidth="1"/>
    <col min="8467" max="8467" width="11.33203125" style="35" bestFit="1" customWidth="1"/>
    <col min="8468" max="8704" width="8.88671875" style="35"/>
    <col min="8705" max="8705" width="18.6640625" style="35" customWidth="1"/>
    <col min="8706" max="8706" width="5.109375" style="35" bestFit="1" customWidth="1"/>
    <col min="8707" max="8707" width="6.6640625" style="35" bestFit="1" customWidth="1"/>
    <col min="8708" max="8708" width="7.5546875" style="35" bestFit="1" customWidth="1"/>
    <col min="8709" max="8709" width="5.5546875" style="35" bestFit="1" customWidth="1"/>
    <col min="8710" max="8710" width="9.5546875" style="35" bestFit="1" customWidth="1"/>
    <col min="8711" max="8711" width="11.33203125" style="35" bestFit="1" customWidth="1"/>
    <col min="8712" max="8712" width="5.109375" style="35" bestFit="1" customWidth="1"/>
    <col min="8713" max="8713" width="6.6640625" style="35" bestFit="1" customWidth="1"/>
    <col min="8714" max="8714" width="7.5546875" style="35" bestFit="1" customWidth="1"/>
    <col min="8715" max="8715" width="5.5546875" style="35" bestFit="1" customWidth="1"/>
    <col min="8716" max="8716" width="9.5546875" style="35" bestFit="1" customWidth="1"/>
    <col min="8717" max="8717" width="11.33203125" style="35" bestFit="1" customWidth="1"/>
    <col min="8718" max="8718" width="5.109375" style="35" bestFit="1" customWidth="1"/>
    <col min="8719" max="8719" width="6.6640625" style="35" bestFit="1" customWidth="1"/>
    <col min="8720" max="8720" width="7.5546875" style="35" bestFit="1" customWidth="1"/>
    <col min="8721" max="8721" width="5.5546875" style="35" bestFit="1" customWidth="1"/>
    <col min="8722" max="8722" width="9.5546875" style="35" bestFit="1" customWidth="1"/>
    <col min="8723" max="8723" width="11.33203125" style="35" bestFit="1" customWidth="1"/>
    <col min="8724" max="8960" width="8.88671875" style="35"/>
    <col min="8961" max="8961" width="18.6640625" style="35" customWidth="1"/>
    <col min="8962" max="8962" width="5.109375" style="35" bestFit="1" customWidth="1"/>
    <col min="8963" max="8963" width="6.6640625" style="35" bestFit="1" customWidth="1"/>
    <col min="8964" max="8964" width="7.5546875" style="35" bestFit="1" customWidth="1"/>
    <col min="8965" max="8965" width="5.5546875" style="35" bestFit="1" customWidth="1"/>
    <col min="8966" max="8966" width="9.5546875" style="35" bestFit="1" customWidth="1"/>
    <col min="8967" max="8967" width="11.33203125" style="35" bestFit="1" customWidth="1"/>
    <col min="8968" max="8968" width="5.109375" style="35" bestFit="1" customWidth="1"/>
    <col min="8969" max="8969" width="6.6640625" style="35" bestFit="1" customWidth="1"/>
    <col min="8970" max="8970" width="7.5546875" style="35" bestFit="1" customWidth="1"/>
    <col min="8971" max="8971" width="5.5546875" style="35" bestFit="1" customWidth="1"/>
    <col min="8972" max="8972" width="9.5546875" style="35" bestFit="1" customWidth="1"/>
    <col min="8973" max="8973" width="11.33203125" style="35" bestFit="1" customWidth="1"/>
    <col min="8974" max="8974" width="5.109375" style="35" bestFit="1" customWidth="1"/>
    <col min="8975" max="8975" width="6.6640625" style="35" bestFit="1" customWidth="1"/>
    <col min="8976" max="8976" width="7.5546875" style="35" bestFit="1" customWidth="1"/>
    <col min="8977" max="8977" width="5.5546875" style="35" bestFit="1" customWidth="1"/>
    <col min="8978" max="8978" width="9.5546875" style="35" bestFit="1" customWidth="1"/>
    <col min="8979" max="8979" width="11.33203125" style="35" bestFit="1" customWidth="1"/>
    <col min="8980" max="9216" width="8.88671875" style="35"/>
    <col min="9217" max="9217" width="18.6640625" style="35" customWidth="1"/>
    <col min="9218" max="9218" width="5.109375" style="35" bestFit="1" customWidth="1"/>
    <col min="9219" max="9219" width="6.6640625" style="35" bestFit="1" customWidth="1"/>
    <col min="9220" max="9220" width="7.5546875" style="35" bestFit="1" customWidth="1"/>
    <col min="9221" max="9221" width="5.5546875" style="35" bestFit="1" customWidth="1"/>
    <col min="9222" max="9222" width="9.5546875" style="35" bestFit="1" customWidth="1"/>
    <col min="9223" max="9223" width="11.33203125" style="35" bestFit="1" customWidth="1"/>
    <col min="9224" max="9224" width="5.109375" style="35" bestFit="1" customWidth="1"/>
    <col min="9225" max="9225" width="6.6640625" style="35" bestFit="1" customWidth="1"/>
    <col min="9226" max="9226" width="7.5546875" style="35" bestFit="1" customWidth="1"/>
    <col min="9227" max="9227" width="5.5546875" style="35" bestFit="1" customWidth="1"/>
    <col min="9228" max="9228" width="9.5546875" style="35" bestFit="1" customWidth="1"/>
    <col min="9229" max="9229" width="11.33203125" style="35" bestFit="1" customWidth="1"/>
    <col min="9230" max="9230" width="5.109375" style="35" bestFit="1" customWidth="1"/>
    <col min="9231" max="9231" width="6.6640625" style="35" bestFit="1" customWidth="1"/>
    <col min="9232" max="9232" width="7.5546875" style="35" bestFit="1" customWidth="1"/>
    <col min="9233" max="9233" width="5.5546875" style="35" bestFit="1" customWidth="1"/>
    <col min="9234" max="9234" width="9.5546875" style="35" bestFit="1" customWidth="1"/>
    <col min="9235" max="9235" width="11.33203125" style="35" bestFit="1" customWidth="1"/>
    <col min="9236" max="9472" width="8.88671875" style="35"/>
    <col min="9473" max="9473" width="18.6640625" style="35" customWidth="1"/>
    <col min="9474" max="9474" width="5.109375" style="35" bestFit="1" customWidth="1"/>
    <col min="9475" max="9475" width="6.6640625" style="35" bestFit="1" customWidth="1"/>
    <col min="9476" max="9476" width="7.5546875" style="35" bestFit="1" customWidth="1"/>
    <col min="9477" max="9477" width="5.5546875" style="35" bestFit="1" customWidth="1"/>
    <col min="9478" max="9478" width="9.5546875" style="35" bestFit="1" customWidth="1"/>
    <col min="9479" max="9479" width="11.33203125" style="35" bestFit="1" customWidth="1"/>
    <col min="9480" max="9480" width="5.109375" style="35" bestFit="1" customWidth="1"/>
    <col min="9481" max="9481" width="6.6640625" style="35" bestFit="1" customWidth="1"/>
    <col min="9482" max="9482" width="7.5546875" style="35" bestFit="1" customWidth="1"/>
    <col min="9483" max="9483" width="5.5546875" style="35" bestFit="1" customWidth="1"/>
    <col min="9484" max="9484" width="9.5546875" style="35" bestFit="1" customWidth="1"/>
    <col min="9485" max="9485" width="11.33203125" style="35" bestFit="1" customWidth="1"/>
    <col min="9486" max="9486" width="5.109375" style="35" bestFit="1" customWidth="1"/>
    <col min="9487" max="9487" width="6.6640625" style="35" bestFit="1" customWidth="1"/>
    <col min="9488" max="9488" width="7.5546875" style="35" bestFit="1" customWidth="1"/>
    <col min="9489" max="9489" width="5.5546875" style="35" bestFit="1" customWidth="1"/>
    <col min="9490" max="9490" width="9.5546875" style="35" bestFit="1" customWidth="1"/>
    <col min="9491" max="9491" width="11.33203125" style="35" bestFit="1" customWidth="1"/>
    <col min="9492" max="9728" width="8.88671875" style="35"/>
    <col min="9729" max="9729" width="18.6640625" style="35" customWidth="1"/>
    <col min="9730" max="9730" width="5.109375" style="35" bestFit="1" customWidth="1"/>
    <col min="9731" max="9731" width="6.6640625" style="35" bestFit="1" customWidth="1"/>
    <col min="9732" max="9732" width="7.5546875" style="35" bestFit="1" customWidth="1"/>
    <col min="9733" max="9733" width="5.5546875" style="35" bestFit="1" customWidth="1"/>
    <col min="9734" max="9734" width="9.5546875" style="35" bestFit="1" customWidth="1"/>
    <col min="9735" max="9735" width="11.33203125" style="35" bestFit="1" customWidth="1"/>
    <col min="9736" max="9736" width="5.109375" style="35" bestFit="1" customWidth="1"/>
    <col min="9737" max="9737" width="6.6640625" style="35" bestFit="1" customWidth="1"/>
    <col min="9738" max="9738" width="7.5546875" style="35" bestFit="1" customWidth="1"/>
    <col min="9739" max="9739" width="5.5546875" style="35" bestFit="1" customWidth="1"/>
    <col min="9740" max="9740" width="9.5546875" style="35" bestFit="1" customWidth="1"/>
    <col min="9741" max="9741" width="11.33203125" style="35" bestFit="1" customWidth="1"/>
    <col min="9742" max="9742" width="5.109375" style="35" bestFit="1" customWidth="1"/>
    <col min="9743" max="9743" width="6.6640625" style="35" bestFit="1" customWidth="1"/>
    <col min="9744" max="9744" width="7.5546875" style="35" bestFit="1" customWidth="1"/>
    <col min="9745" max="9745" width="5.5546875" style="35" bestFit="1" customWidth="1"/>
    <col min="9746" max="9746" width="9.5546875" style="35" bestFit="1" customWidth="1"/>
    <col min="9747" max="9747" width="11.33203125" style="35" bestFit="1" customWidth="1"/>
    <col min="9748" max="9984" width="8.88671875" style="35"/>
    <col min="9985" max="9985" width="18.6640625" style="35" customWidth="1"/>
    <col min="9986" max="9986" width="5.109375" style="35" bestFit="1" customWidth="1"/>
    <col min="9987" max="9987" width="6.6640625" style="35" bestFit="1" customWidth="1"/>
    <col min="9988" max="9988" width="7.5546875" style="35" bestFit="1" customWidth="1"/>
    <col min="9989" max="9989" width="5.5546875" style="35" bestFit="1" customWidth="1"/>
    <col min="9990" max="9990" width="9.5546875" style="35" bestFit="1" customWidth="1"/>
    <col min="9991" max="9991" width="11.33203125" style="35" bestFit="1" customWidth="1"/>
    <col min="9992" max="9992" width="5.109375" style="35" bestFit="1" customWidth="1"/>
    <col min="9993" max="9993" width="6.6640625" style="35" bestFit="1" customWidth="1"/>
    <col min="9994" max="9994" width="7.5546875" style="35" bestFit="1" customWidth="1"/>
    <col min="9995" max="9995" width="5.5546875" style="35" bestFit="1" customWidth="1"/>
    <col min="9996" max="9996" width="9.5546875" style="35" bestFit="1" customWidth="1"/>
    <col min="9997" max="9997" width="11.33203125" style="35" bestFit="1" customWidth="1"/>
    <col min="9998" max="9998" width="5.109375" style="35" bestFit="1" customWidth="1"/>
    <col min="9999" max="9999" width="6.6640625" style="35" bestFit="1" customWidth="1"/>
    <col min="10000" max="10000" width="7.5546875" style="35" bestFit="1" customWidth="1"/>
    <col min="10001" max="10001" width="5.5546875" style="35" bestFit="1" customWidth="1"/>
    <col min="10002" max="10002" width="9.5546875" style="35" bestFit="1" customWidth="1"/>
    <col min="10003" max="10003" width="11.33203125" style="35" bestFit="1" customWidth="1"/>
    <col min="10004" max="10240" width="8.88671875" style="35"/>
    <col min="10241" max="10241" width="18.6640625" style="35" customWidth="1"/>
    <col min="10242" max="10242" width="5.109375" style="35" bestFit="1" customWidth="1"/>
    <col min="10243" max="10243" width="6.6640625" style="35" bestFit="1" customWidth="1"/>
    <col min="10244" max="10244" width="7.5546875" style="35" bestFit="1" customWidth="1"/>
    <col min="10245" max="10245" width="5.5546875" style="35" bestFit="1" customWidth="1"/>
    <col min="10246" max="10246" width="9.5546875" style="35" bestFit="1" customWidth="1"/>
    <col min="10247" max="10247" width="11.33203125" style="35" bestFit="1" customWidth="1"/>
    <col min="10248" max="10248" width="5.109375" style="35" bestFit="1" customWidth="1"/>
    <col min="10249" max="10249" width="6.6640625" style="35" bestFit="1" customWidth="1"/>
    <col min="10250" max="10250" width="7.5546875" style="35" bestFit="1" customWidth="1"/>
    <col min="10251" max="10251" width="5.5546875" style="35" bestFit="1" customWidth="1"/>
    <col min="10252" max="10252" width="9.5546875" style="35" bestFit="1" customWidth="1"/>
    <col min="10253" max="10253" width="11.33203125" style="35" bestFit="1" customWidth="1"/>
    <col min="10254" max="10254" width="5.109375" style="35" bestFit="1" customWidth="1"/>
    <col min="10255" max="10255" width="6.6640625" style="35" bestFit="1" customWidth="1"/>
    <col min="10256" max="10256" width="7.5546875" style="35" bestFit="1" customWidth="1"/>
    <col min="10257" max="10257" width="5.5546875" style="35" bestFit="1" customWidth="1"/>
    <col min="10258" max="10258" width="9.5546875" style="35" bestFit="1" customWidth="1"/>
    <col min="10259" max="10259" width="11.33203125" style="35" bestFit="1" customWidth="1"/>
    <col min="10260" max="10496" width="8.88671875" style="35"/>
    <col min="10497" max="10497" width="18.6640625" style="35" customWidth="1"/>
    <col min="10498" max="10498" width="5.109375" style="35" bestFit="1" customWidth="1"/>
    <col min="10499" max="10499" width="6.6640625" style="35" bestFit="1" customWidth="1"/>
    <col min="10500" max="10500" width="7.5546875" style="35" bestFit="1" customWidth="1"/>
    <col min="10501" max="10501" width="5.5546875" style="35" bestFit="1" customWidth="1"/>
    <col min="10502" max="10502" width="9.5546875" style="35" bestFit="1" customWidth="1"/>
    <col min="10503" max="10503" width="11.33203125" style="35" bestFit="1" customWidth="1"/>
    <col min="10504" max="10504" width="5.109375" style="35" bestFit="1" customWidth="1"/>
    <col min="10505" max="10505" width="6.6640625" style="35" bestFit="1" customWidth="1"/>
    <col min="10506" max="10506" width="7.5546875" style="35" bestFit="1" customWidth="1"/>
    <col min="10507" max="10507" width="5.5546875" style="35" bestFit="1" customWidth="1"/>
    <col min="10508" max="10508" width="9.5546875" style="35" bestFit="1" customWidth="1"/>
    <col min="10509" max="10509" width="11.33203125" style="35" bestFit="1" customWidth="1"/>
    <col min="10510" max="10510" width="5.109375" style="35" bestFit="1" customWidth="1"/>
    <col min="10511" max="10511" width="6.6640625" style="35" bestFit="1" customWidth="1"/>
    <col min="10512" max="10512" width="7.5546875" style="35" bestFit="1" customWidth="1"/>
    <col min="10513" max="10513" width="5.5546875" style="35" bestFit="1" customWidth="1"/>
    <col min="10514" max="10514" width="9.5546875" style="35" bestFit="1" customWidth="1"/>
    <col min="10515" max="10515" width="11.33203125" style="35" bestFit="1" customWidth="1"/>
    <col min="10516" max="10752" width="8.88671875" style="35"/>
    <col min="10753" max="10753" width="18.6640625" style="35" customWidth="1"/>
    <col min="10754" max="10754" width="5.109375" style="35" bestFit="1" customWidth="1"/>
    <col min="10755" max="10755" width="6.6640625" style="35" bestFit="1" customWidth="1"/>
    <col min="10756" max="10756" width="7.5546875" style="35" bestFit="1" customWidth="1"/>
    <col min="10757" max="10757" width="5.5546875" style="35" bestFit="1" customWidth="1"/>
    <col min="10758" max="10758" width="9.5546875" style="35" bestFit="1" customWidth="1"/>
    <col min="10759" max="10759" width="11.33203125" style="35" bestFit="1" customWidth="1"/>
    <col min="10760" max="10760" width="5.109375" style="35" bestFit="1" customWidth="1"/>
    <col min="10761" max="10761" width="6.6640625" style="35" bestFit="1" customWidth="1"/>
    <col min="10762" max="10762" width="7.5546875" style="35" bestFit="1" customWidth="1"/>
    <col min="10763" max="10763" width="5.5546875" style="35" bestFit="1" customWidth="1"/>
    <col min="10764" max="10764" width="9.5546875" style="35" bestFit="1" customWidth="1"/>
    <col min="10765" max="10765" width="11.33203125" style="35" bestFit="1" customWidth="1"/>
    <col min="10766" max="10766" width="5.109375" style="35" bestFit="1" customWidth="1"/>
    <col min="10767" max="10767" width="6.6640625" style="35" bestFit="1" customWidth="1"/>
    <col min="10768" max="10768" width="7.5546875" style="35" bestFit="1" customWidth="1"/>
    <col min="10769" max="10769" width="5.5546875" style="35" bestFit="1" customWidth="1"/>
    <col min="10770" max="10770" width="9.5546875" style="35" bestFit="1" customWidth="1"/>
    <col min="10771" max="10771" width="11.33203125" style="35" bestFit="1" customWidth="1"/>
    <col min="10772" max="11008" width="8.88671875" style="35"/>
    <col min="11009" max="11009" width="18.6640625" style="35" customWidth="1"/>
    <col min="11010" max="11010" width="5.109375" style="35" bestFit="1" customWidth="1"/>
    <col min="11011" max="11011" width="6.6640625" style="35" bestFit="1" customWidth="1"/>
    <col min="11012" max="11012" width="7.5546875" style="35" bestFit="1" customWidth="1"/>
    <col min="11013" max="11013" width="5.5546875" style="35" bestFit="1" customWidth="1"/>
    <col min="11014" max="11014" width="9.5546875" style="35" bestFit="1" customWidth="1"/>
    <col min="11015" max="11015" width="11.33203125" style="35" bestFit="1" customWidth="1"/>
    <col min="11016" max="11016" width="5.109375" style="35" bestFit="1" customWidth="1"/>
    <col min="11017" max="11017" width="6.6640625" style="35" bestFit="1" customWidth="1"/>
    <col min="11018" max="11018" width="7.5546875" style="35" bestFit="1" customWidth="1"/>
    <col min="11019" max="11019" width="5.5546875" style="35" bestFit="1" customWidth="1"/>
    <col min="11020" max="11020" width="9.5546875" style="35" bestFit="1" customWidth="1"/>
    <col min="11021" max="11021" width="11.33203125" style="35" bestFit="1" customWidth="1"/>
    <col min="11022" max="11022" width="5.109375" style="35" bestFit="1" customWidth="1"/>
    <col min="11023" max="11023" width="6.6640625" style="35" bestFit="1" customWidth="1"/>
    <col min="11024" max="11024" width="7.5546875" style="35" bestFit="1" customWidth="1"/>
    <col min="11025" max="11025" width="5.5546875" style="35" bestFit="1" customWidth="1"/>
    <col min="11026" max="11026" width="9.5546875" style="35" bestFit="1" customWidth="1"/>
    <col min="11027" max="11027" width="11.33203125" style="35" bestFit="1" customWidth="1"/>
    <col min="11028" max="11264" width="8.88671875" style="35"/>
    <col min="11265" max="11265" width="18.6640625" style="35" customWidth="1"/>
    <col min="11266" max="11266" width="5.109375" style="35" bestFit="1" customWidth="1"/>
    <col min="11267" max="11267" width="6.6640625" style="35" bestFit="1" customWidth="1"/>
    <col min="11268" max="11268" width="7.5546875" style="35" bestFit="1" customWidth="1"/>
    <col min="11269" max="11269" width="5.5546875" style="35" bestFit="1" customWidth="1"/>
    <col min="11270" max="11270" width="9.5546875" style="35" bestFit="1" customWidth="1"/>
    <col min="11271" max="11271" width="11.33203125" style="35" bestFit="1" customWidth="1"/>
    <col min="11272" max="11272" width="5.109375" style="35" bestFit="1" customWidth="1"/>
    <col min="11273" max="11273" width="6.6640625" style="35" bestFit="1" customWidth="1"/>
    <col min="11274" max="11274" width="7.5546875" style="35" bestFit="1" customWidth="1"/>
    <col min="11275" max="11275" width="5.5546875" style="35" bestFit="1" customWidth="1"/>
    <col min="11276" max="11276" width="9.5546875" style="35" bestFit="1" customWidth="1"/>
    <col min="11277" max="11277" width="11.33203125" style="35" bestFit="1" customWidth="1"/>
    <col min="11278" max="11278" width="5.109375" style="35" bestFit="1" customWidth="1"/>
    <col min="11279" max="11279" width="6.6640625" style="35" bestFit="1" customWidth="1"/>
    <col min="11280" max="11280" width="7.5546875" style="35" bestFit="1" customWidth="1"/>
    <col min="11281" max="11281" width="5.5546875" style="35" bestFit="1" customWidth="1"/>
    <col min="11282" max="11282" width="9.5546875" style="35" bestFit="1" customWidth="1"/>
    <col min="11283" max="11283" width="11.33203125" style="35" bestFit="1" customWidth="1"/>
    <col min="11284" max="11520" width="8.88671875" style="35"/>
    <col min="11521" max="11521" width="18.6640625" style="35" customWidth="1"/>
    <col min="11522" max="11522" width="5.109375" style="35" bestFit="1" customWidth="1"/>
    <col min="11523" max="11523" width="6.6640625" style="35" bestFit="1" customWidth="1"/>
    <col min="11524" max="11524" width="7.5546875" style="35" bestFit="1" customWidth="1"/>
    <col min="11525" max="11525" width="5.5546875" style="35" bestFit="1" customWidth="1"/>
    <col min="11526" max="11526" width="9.5546875" style="35" bestFit="1" customWidth="1"/>
    <col min="11527" max="11527" width="11.33203125" style="35" bestFit="1" customWidth="1"/>
    <col min="11528" max="11528" width="5.109375" style="35" bestFit="1" customWidth="1"/>
    <col min="11529" max="11529" width="6.6640625" style="35" bestFit="1" customWidth="1"/>
    <col min="11530" max="11530" width="7.5546875" style="35" bestFit="1" customWidth="1"/>
    <col min="11531" max="11531" width="5.5546875" style="35" bestFit="1" customWidth="1"/>
    <col min="11532" max="11532" width="9.5546875" style="35" bestFit="1" customWidth="1"/>
    <col min="11533" max="11533" width="11.33203125" style="35" bestFit="1" customWidth="1"/>
    <col min="11534" max="11534" width="5.109375" style="35" bestFit="1" customWidth="1"/>
    <col min="11535" max="11535" width="6.6640625" style="35" bestFit="1" customWidth="1"/>
    <col min="11536" max="11536" width="7.5546875" style="35" bestFit="1" customWidth="1"/>
    <col min="11537" max="11537" width="5.5546875" style="35" bestFit="1" customWidth="1"/>
    <col min="11538" max="11538" width="9.5546875" style="35" bestFit="1" customWidth="1"/>
    <col min="11539" max="11539" width="11.33203125" style="35" bestFit="1" customWidth="1"/>
    <col min="11540" max="11776" width="8.88671875" style="35"/>
    <col min="11777" max="11777" width="18.6640625" style="35" customWidth="1"/>
    <col min="11778" max="11778" width="5.109375" style="35" bestFit="1" customWidth="1"/>
    <col min="11779" max="11779" width="6.6640625" style="35" bestFit="1" customWidth="1"/>
    <col min="11780" max="11780" width="7.5546875" style="35" bestFit="1" customWidth="1"/>
    <col min="11781" max="11781" width="5.5546875" style="35" bestFit="1" customWidth="1"/>
    <col min="11782" max="11782" width="9.5546875" style="35" bestFit="1" customWidth="1"/>
    <col min="11783" max="11783" width="11.33203125" style="35" bestFit="1" customWidth="1"/>
    <col min="11784" max="11784" width="5.109375" style="35" bestFit="1" customWidth="1"/>
    <col min="11785" max="11785" width="6.6640625" style="35" bestFit="1" customWidth="1"/>
    <col min="11786" max="11786" width="7.5546875" style="35" bestFit="1" customWidth="1"/>
    <col min="11787" max="11787" width="5.5546875" style="35" bestFit="1" customWidth="1"/>
    <col min="11788" max="11788" width="9.5546875" style="35" bestFit="1" customWidth="1"/>
    <col min="11789" max="11789" width="11.33203125" style="35" bestFit="1" customWidth="1"/>
    <col min="11790" max="11790" width="5.109375" style="35" bestFit="1" customWidth="1"/>
    <col min="11791" max="11791" width="6.6640625" style="35" bestFit="1" customWidth="1"/>
    <col min="11792" max="11792" width="7.5546875" style="35" bestFit="1" customWidth="1"/>
    <col min="11793" max="11793" width="5.5546875" style="35" bestFit="1" customWidth="1"/>
    <col min="11794" max="11794" width="9.5546875" style="35" bestFit="1" customWidth="1"/>
    <col min="11795" max="11795" width="11.33203125" style="35" bestFit="1" customWidth="1"/>
    <col min="11796" max="12032" width="8.88671875" style="35"/>
    <col min="12033" max="12033" width="18.6640625" style="35" customWidth="1"/>
    <col min="12034" max="12034" width="5.109375" style="35" bestFit="1" customWidth="1"/>
    <col min="12035" max="12035" width="6.6640625" style="35" bestFit="1" customWidth="1"/>
    <col min="12036" max="12036" width="7.5546875" style="35" bestFit="1" customWidth="1"/>
    <col min="12037" max="12037" width="5.5546875" style="35" bestFit="1" customWidth="1"/>
    <col min="12038" max="12038" width="9.5546875" style="35" bestFit="1" customWidth="1"/>
    <col min="12039" max="12039" width="11.33203125" style="35" bestFit="1" customWidth="1"/>
    <col min="12040" max="12040" width="5.109375" style="35" bestFit="1" customWidth="1"/>
    <col min="12041" max="12041" width="6.6640625" style="35" bestFit="1" customWidth="1"/>
    <col min="12042" max="12042" width="7.5546875" style="35" bestFit="1" customWidth="1"/>
    <col min="12043" max="12043" width="5.5546875" style="35" bestFit="1" customWidth="1"/>
    <col min="12044" max="12044" width="9.5546875" style="35" bestFit="1" customWidth="1"/>
    <col min="12045" max="12045" width="11.33203125" style="35" bestFit="1" customWidth="1"/>
    <col min="12046" max="12046" width="5.109375" style="35" bestFit="1" customWidth="1"/>
    <col min="12047" max="12047" width="6.6640625" style="35" bestFit="1" customWidth="1"/>
    <col min="12048" max="12048" width="7.5546875" style="35" bestFit="1" customWidth="1"/>
    <col min="12049" max="12049" width="5.5546875" style="35" bestFit="1" customWidth="1"/>
    <col min="12050" max="12050" width="9.5546875" style="35" bestFit="1" customWidth="1"/>
    <col min="12051" max="12051" width="11.33203125" style="35" bestFit="1" customWidth="1"/>
    <col min="12052" max="12288" width="8.88671875" style="35"/>
    <col min="12289" max="12289" width="18.6640625" style="35" customWidth="1"/>
    <col min="12290" max="12290" width="5.109375" style="35" bestFit="1" customWidth="1"/>
    <col min="12291" max="12291" width="6.6640625" style="35" bestFit="1" customWidth="1"/>
    <col min="12292" max="12292" width="7.5546875" style="35" bestFit="1" customWidth="1"/>
    <col min="12293" max="12293" width="5.5546875" style="35" bestFit="1" customWidth="1"/>
    <col min="12294" max="12294" width="9.5546875" style="35" bestFit="1" customWidth="1"/>
    <col min="12295" max="12295" width="11.33203125" style="35" bestFit="1" customWidth="1"/>
    <col min="12296" max="12296" width="5.109375" style="35" bestFit="1" customWidth="1"/>
    <col min="12297" max="12297" width="6.6640625" style="35" bestFit="1" customWidth="1"/>
    <col min="12298" max="12298" width="7.5546875" style="35" bestFit="1" customWidth="1"/>
    <col min="12299" max="12299" width="5.5546875" style="35" bestFit="1" customWidth="1"/>
    <col min="12300" max="12300" width="9.5546875" style="35" bestFit="1" customWidth="1"/>
    <col min="12301" max="12301" width="11.33203125" style="35" bestFit="1" customWidth="1"/>
    <col min="12302" max="12302" width="5.109375" style="35" bestFit="1" customWidth="1"/>
    <col min="12303" max="12303" width="6.6640625" style="35" bestFit="1" customWidth="1"/>
    <col min="12304" max="12304" width="7.5546875" style="35" bestFit="1" customWidth="1"/>
    <col min="12305" max="12305" width="5.5546875" style="35" bestFit="1" customWidth="1"/>
    <col min="12306" max="12306" width="9.5546875" style="35" bestFit="1" customWidth="1"/>
    <col min="12307" max="12307" width="11.33203125" style="35" bestFit="1" customWidth="1"/>
    <col min="12308" max="12544" width="8.88671875" style="35"/>
    <col min="12545" max="12545" width="18.6640625" style="35" customWidth="1"/>
    <col min="12546" max="12546" width="5.109375" style="35" bestFit="1" customWidth="1"/>
    <col min="12547" max="12547" width="6.6640625" style="35" bestFit="1" customWidth="1"/>
    <col min="12548" max="12548" width="7.5546875" style="35" bestFit="1" customWidth="1"/>
    <col min="12549" max="12549" width="5.5546875" style="35" bestFit="1" customWidth="1"/>
    <col min="12550" max="12550" width="9.5546875" style="35" bestFit="1" customWidth="1"/>
    <col min="12551" max="12551" width="11.33203125" style="35" bestFit="1" customWidth="1"/>
    <col min="12552" max="12552" width="5.109375" style="35" bestFit="1" customWidth="1"/>
    <col min="12553" max="12553" width="6.6640625" style="35" bestFit="1" customWidth="1"/>
    <col min="12554" max="12554" width="7.5546875" style="35" bestFit="1" customWidth="1"/>
    <col min="12555" max="12555" width="5.5546875" style="35" bestFit="1" customWidth="1"/>
    <col min="12556" max="12556" width="9.5546875" style="35" bestFit="1" customWidth="1"/>
    <col min="12557" max="12557" width="11.33203125" style="35" bestFit="1" customWidth="1"/>
    <col min="12558" max="12558" width="5.109375" style="35" bestFit="1" customWidth="1"/>
    <col min="12559" max="12559" width="6.6640625" style="35" bestFit="1" customWidth="1"/>
    <col min="12560" max="12560" width="7.5546875" style="35" bestFit="1" customWidth="1"/>
    <col min="12561" max="12561" width="5.5546875" style="35" bestFit="1" customWidth="1"/>
    <col min="12562" max="12562" width="9.5546875" style="35" bestFit="1" customWidth="1"/>
    <col min="12563" max="12563" width="11.33203125" style="35" bestFit="1" customWidth="1"/>
    <col min="12564" max="12800" width="8.88671875" style="35"/>
    <col min="12801" max="12801" width="18.6640625" style="35" customWidth="1"/>
    <col min="12802" max="12802" width="5.109375" style="35" bestFit="1" customWidth="1"/>
    <col min="12803" max="12803" width="6.6640625" style="35" bestFit="1" customWidth="1"/>
    <col min="12804" max="12804" width="7.5546875" style="35" bestFit="1" customWidth="1"/>
    <col min="12805" max="12805" width="5.5546875" style="35" bestFit="1" customWidth="1"/>
    <col min="12806" max="12806" width="9.5546875" style="35" bestFit="1" customWidth="1"/>
    <col min="12807" max="12807" width="11.33203125" style="35" bestFit="1" customWidth="1"/>
    <col min="12808" max="12808" width="5.109375" style="35" bestFit="1" customWidth="1"/>
    <col min="12809" max="12809" width="6.6640625" style="35" bestFit="1" customWidth="1"/>
    <col min="12810" max="12810" width="7.5546875" style="35" bestFit="1" customWidth="1"/>
    <col min="12811" max="12811" width="5.5546875" style="35" bestFit="1" customWidth="1"/>
    <col min="12812" max="12812" width="9.5546875" style="35" bestFit="1" customWidth="1"/>
    <col min="12813" max="12813" width="11.33203125" style="35" bestFit="1" customWidth="1"/>
    <col min="12814" max="12814" width="5.109375" style="35" bestFit="1" customWidth="1"/>
    <col min="12815" max="12815" width="6.6640625" style="35" bestFit="1" customWidth="1"/>
    <col min="12816" max="12816" width="7.5546875" style="35" bestFit="1" customWidth="1"/>
    <col min="12817" max="12817" width="5.5546875" style="35" bestFit="1" customWidth="1"/>
    <col min="12818" max="12818" width="9.5546875" style="35" bestFit="1" customWidth="1"/>
    <col min="12819" max="12819" width="11.33203125" style="35" bestFit="1" customWidth="1"/>
    <col min="12820" max="13056" width="8.88671875" style="35"/>
    <col min="13057" max="13057" width="18.6640625" style="35" customWidth="1"/>
    <col min="13058" max="13058" width="5.109375" style="35" bestFit="1" customWidth="1"/>
    <col min="13059" max="13059" width="6.6640625" style="35" bestFit="1" customWidth="1"/>
    <col min="13060" max="13060" width="7.5546875" style="35" bestFit="1" customWidth="1"/>
    <col min="13061" max="13061" width="5.5546875" style="35" bestFit="1" customWidth="1"/>
    <col min="13062" max="13062" width="9.5546875" style="35" bestFit="1" customWidth="1"/>
    <col min="13063" max="13063" width="11.33203125" style="35" bestFit="1" customWidth="1"/>
    <col min="13064" max="13064" width="5.109375" style="35" bestFit="1" customWidth="1"/>
    <col min="13065" max="13065" width="6.6640625" style="35" bestFit="1" customWidth="1"/>
    <col min="13066" max="13066" width="7.5546875" style="35" bestFit="1" customWidth="1"/>
    <col min="13067" max="13067" width="5.5546875" style="35" bestFit="1" customWidth="1"/>
    <col min="13068" max="13068" width="9.5546875" style="35" bestFit="1" customWidth="1"/>
    <col min="13069" max="13069" width="11.33203125" style="35" bestFit="1" customWidth="1"/>
    <col min="13070" max="13070" width="5.109375" style="35" bestFit="1" customWidth="1"/>
    <col min="13071" max="13071" width="6.6640625" style="35" bestFit="1" customWidth="1"/>
    <col min="13072" max="13072" width="7.5546875" style="35" bestFit="1" customWidth="1"/>
    <col min="13073" max="13073" width="5.5546875" style="35" bestFit="1" customWidth="1"/>
    <col min="13074" max="13074" width="9.5546875" style="35" bestFit="1" customWidth="1"/>
    <col min="13075" max="13075" width="11.33203125" style="35" bestFit="1" customWidth="1"/>
    <col min="13076" max="13312" width="8.88671875" style="35"/>
    <col min="13313" max="13313" width="18.6640625" style="35" customWidth="1"/>
    <col min="13314" max="13314" width="5.109375" style="35" bestFit="1" customWidth="1"/>
    <col min="13315" max="13315" width="6.6640625" style="35" bestFit="1" customWidth="1"/>
    <col min="13316" max="13316" width="7.5546875" style="35" bestFit="1" customWidth="1"/>
    <col min="13317" max="13317" width="5.5546875" style="35" bestFit="1" customWidth="1"/>
    <col min="13318" max="13318" width="9.5546875" style="35" bestFit="1" customWidth="1"/>
    <col min="13319" max="13319" width="11.33203125" style="35" bestFit="1" customWidth="1"/>
    <col min="13320" max="13320" width="5.109375" style="35" bestFit="1" customWidth="1"/>
    <col min="13321" max="13321" width="6.6640625" style="35" bestFit="1" customWidth="1"/>
    <col min="13322" max="13322" width="7.5546875" style="35" bestFit="1" customWidth="1"/>
    <col min="13323" max="13323" width="5.5546875" style="35" bestFit="1" customWidth="1"/>
    <col min="13324" max="13324" width="9.5546875" style="35" bestFit="1" customWidth="1"/>
    <col min="13325" max="13325" width="11.33203125" style="35" bestFit="1" customWidth="1"/>
    <col min="13326" max="13326" width="5.109375" style="35" bestFit="1" customWidth="1"/>
    <col min="13327" max="13327" width="6.6640625" style="35" bestFit="1" customWidth="1"/>
    <col min="13328" max="13328" width="7.5546875" style="35" bestFit="1" customWidth="1"/>
    <col min="13329" max="13329" width="5.5546875" style="35" bestFit="1" customWidth="1"/>
    <col min="13330" max="13330" width="9.5546875" style="35" bestFit="1" customWidth="1"/>
    <col min="13331" max="13331" width="11.33203125" style="35" bestFit="1" customWidth="1"/>
    <col min="13332" max="13568" width="8.88671875" style="35"/>
    <col min="13569" max="13569" width="18.6640625" style="35" customWidth="1"/>
    <col min="13570" max="13570" width="5.109375" style="35" bestFit="1" customWidth="1"/>
    <col min="13571" max="13571" width="6.6640625" style="35" bestFit="1" customWidth="1"/>
    <col min="13572" max="13572" width="7.5546875" style="35" bestFit="1" customWidth="1"/>
    <col min="13573" max="13573" width="5.5546875" style="35" bestFit="1" customWidth="1"/>
    <col min="13574" max="13574" width="9.5546875" style="35" bestFit="1" customWidth="1"/>
    <col min="13575" max="13575" width="11.33203125" style="35" bestFit="1" customWidth="1"/>
    <col min="13576" max="13576" width="5.109375" style="35" bestFit="1" customWidth="1"/>
    <col min="13577" max="13577" width="6.6640625" style="35" bestFit="1" customWidth="1"/>
    <col min="13578" max="13578" width="7.5546875" style="35" bestFit="1" customWidth="1"/>
    <col min="13579" max="13579" width="5.5546875" style="35" bestFit="1" customWidth="1"/>
    <col min="13580" max="13580" width="9.5546875" style="35" bestFit="1" customWidth="1"/>
    <col min="13581" max="13581" width="11.33203125" style="35" bestFit="1" customWidth="1"/>
    <col min="13582" max="13582" width="5.109375" style="35" bestFit="1" customWidth="1"/>
    <col min="13583" max="13583" width="6.6640625" style="35" bestFit="1" customWidth="1"/>
    <col min="13584" max="13584" width="7.5546875" style="35" bestFit="1" customWidth="1"/>
    <col min="13585" max="13585" width="5.5546875" style="35" bestFit="1" customWidth="1"/>
    <col min="13586" max="13586" width="9.5546875" style="35" bestFit="1" customWidth="1"/>
    <col min="13587" max="13587" width="11.33203125" style="35" bestFit="1" customWidth="1"/>
    <col min="13588" max="13824" width="8.88671875" style="35"/>
    <col min="13825" max="13825" width="18.6640625" style="35" customWidth="1"/>
    <col min="13826" max="13826" width="5.109375" style="35" bestFit="1" customWidth="1"/>
    <col min="13827" max="13827" width="6.6640625" style="35" bestFit="1" customWidth="1"/>
    <col min="13828" max="13828" width="7.5546875" style="35" bestFit="1" customWidth="1"/>
    <col min="13829" max="13829" width="5.5546875" style="35" bestFit="1" customWidth="1"/>
    <col min="13830" max="13830" width="9.5546875" style="35" bestFit="1" customWidth="1"/>
    <col min="13831" max="13831" width="11.33203125" style="35" bestFit="1" customWidth="1"/>
    <col min="13832" max="13832" width="5.109375" style="35" bestFit="1" customWidth="1"/>
    <col min="13833" max="13833" width="6.6640625" style="35" bestFit="1" customWidth="1"/>
    <col min="13834" max="13834" width="7.5546875" style="35" bestFit="1" customWidth="1"/>
    <col min="13835" max="13835" width="5.5546875" style="35" bestFit="1" customWidth="1"/>
    <col min="13836" max="13836" width="9.5546875" style="35" bestFit="1" customWidth="1"/>
    <col min="13837" max="13837" width="11.33203125" style="35" bestFit="1" customWidth="1"/>
    <col min="13838" max="13838" width="5.109375" style="35" bestFit="1" customWidth="1"/>
    <col min="13839" max="13839" width="6.6640625" style="35" bestFit="1" customWidth="1"/>
    <col min="13840" max="13840" width="7.5546875" style="35" bestFit="1" customWidth="1"/>
    <col min="13841" max="13841" width="5.5546875" style="35" bestFit="1" customWidth="1"/>
    <col min="13842" max="13842" width="9.5546875" style="35" bestFit="1" customWidth="1"/>
    <col min="13843" max="13843" width="11.33203125" style="35" bestFit="1" customWidth="1"/>
    <col min="13844" max="14080" width="8.88671875" style="35"/>
    <col min="14081" max="14081" width="18.6640625" style="35" customWidth="1"/>
    <col min="14082" max="14082" width="5.109375" style="35" bestFit="1" customWidth="1"/>
    <col min="14083" max="14083" width="6.6640625" style="35" bestFit="1" customWidth="1"/>
    <col min="14084" max="14084" width="7.5546875" style="35" bestFit="1" customWidth="1"/>
    <col min="14085" max="14085" width="5.5546875" style="35" bestFit="1" customWidth="1"/>
    <col min="14086" max="14086" width="9.5546875" style="35" bestFit="1" customWidth="1"/>
    <col min="14087" max="14087" width="11.33203125" style="35" bestFit="1" customWidth="1"/>
    <col min="14088" max="14088" width="5.109375" style="35" bestFit="1" customWidth="1"/>
    <col min="14089" max="14089" width="6.6640625" style="35" bestFit="1" customWidth="1"/>
    <col min="14090" max="14090" width="7.5546875" style="35" bestFit="1" customWidth="1"/>
    <col min="14091" max="14091" width="5.5546875" style="35" bestFit="1" customWidth="1"/>
    <col min="14092" max="14092" width="9.5546875" style="35" bestFit="1" customWidth="1"/>
    <col min="14093" max="14093" width="11.33203125" style="35" bestFit="1" customWidth="1"/>
    <col min="14094" max="14094" width="5.109375" style="35" bestFit="1" customWidth="1"/>
    <col min="14095" max="14095" width="6.6640625" style="35" bestFit="1" customWidth="1"/>
    <col min="14096" max="14096" width="7.5546875" style="35" bestFit="1" customWidth="1"/>
    <col min="14097" max="14097" width="5.5546875" style="35" bestFit="1" customWidth="1"/>
    <col min="14098" max="14098" width="9.5546875" style="35" bestFit="1" customWidth="1"/>
    <col min="14099" max="14099" width="11.33203125" style="35" bestFit="1" customWidth="1"/>
    <col min="14100" max="14336" width="8.88671875" style="35"/>
    <col min="14337" max="14337" width="18.6640625" style="35" customWidth="1"/>
    <col min="14338" max="14338" width="5.109375" style="35" bestFit="1" customWidth="1"/>
    <col min="14339" max="14339" width="6.6640625" style="35" bestFit="1" customWidth="1"/>
    <col min="14340" max="14340" width="7.5546875" style="35" bestFit="1" customWidth="1"/>
    <col min="14341" max="14341" width="5.5546875" style="35" bestFit="1" customWidth="1"/>
    <col min="14342" max="14342" width="9.5546875" style="35" bestFit="1" customWidth="1"/>
    <col min="14343" max="14343" width="11.33203125" style="35" bestFit="1" customWidth="1"/>
    <col min="14344" max="14344" width="5.109375" style="35" bestFit="1" customWidth="1"/>
    <col min="14345" max="14345" width="6.6640625" style="35" bestFit="1" customWidth="1"/>
    <col min="14346" max="14346" width="7.5546875" style="35" bestFit="1" customWidth="1"/>
    <col min="14347" max="14347" width="5.5546875" style="35" bestFit="1" customWidth="1"/>
    <col min="14348" max="14348" width="9.5546875" style="35" bestFit="1" customWidth="1"/>
    <col min="14349" max="14349" width="11.33203125" style="35" bestFit="1" customWidth="1"/>
    <col min="14350" max="14350" width="5.109375" style="35" bestFit="1" customWidth="1"/>
    <col min="14351" max="14351" width="6.6640625" style="35" bestFit="1" customWidth="1"/>
    <col min="14352" max="14352" width="7.5546875" style="35" bestFit="1" customWidth="1"/>
    <col min="14353" max="14353" width="5.5546875" style="35" bestFit="1" customWidth="1"/>
    <col min="14354" max="14354" width="9.5546875" style="35" bestFit="1" customWidth="1"/>
    <col min="14355" max="14355" width="11.33203125" style="35" bestFit="1" customWidth="1"/>
    <col min="14356" max="14592" width="8.88671875" style="35"/>
    <col min="14593" max="14593" width="18.6640625" style="35" customWidth="1"/>
    <col min="14594" max="14594" width="5.109375" style="35" bestFit="1" customWidth="1"/>
    <col min="14595" max="14595" width="6.6640625" style="35" bestFit="1" customWidth="1"/>
    <col min="14596" max="14596" width="7.5546875" style="35" bestFit="1" customWidth="1"/>
    <col min="14597" max="14597" width="5.5546875" style="35" bestFit="1" customWidth="1"/>
    <col min="14598" max="14598" width="9.5546875" style="35" bestFit="1" customWidth="1"/>
    <col min="14599" max="14599" width="11.33203125" style="35" bestFit="1" customWidth="1"/>
    <col min="14600" max="14600" width="5.109375" style="35" bestFit="1" customWidth="1"/>
    <col min="14601" max="14601" width="6.6640625" style="35" bestFit="1" customWidth="1"/>
    <col min="14602" max="14602" width="7.5546875" style="35" bestFit="1" customWidth="1"/>
    <col min="14603" max="14603" width="5.5546875" style="35" bestFit="1" customWidth="1"/>
    <col min="14604" max="14604" width="9.5546875" style="35" bestFit="1" customWidth="1"/>
    <col min="14605" max="14605" width="11.33203125" style="35" bestFit="1" customWidth="1"/>
    <col min="14606" max="14606" width="5.109375" style="35" bestFit="1" customWidth="1"/>
    <col min="14607" max="14607" width="6.6640625" style="35" bestFit="1" customWidth="1"/>
    <col min="14608" max="14608" width="7.5546875" style="35" bestFit="1" customWidth="1"/>
    <col min="14609" max="14609" width="5.5546875" style="35" bestFit="1" customWidth="1"/>
    <col min="14610" max="14610" width="9.5546875" style="35" bestFit="1" customWidth="1"/>
    <col min="14611" max="14611" width="11.33203125" style="35" bestFit="1" customWidth="1"/>
    <col min="14612" max="14848" width="8.88671875" style="35"/>
    <col min="14849" max="14849" width="18.6640625" style="35" customWidth="1"/>
    <col min="14850" max="14850" width="5.109375" style="35" bestFit="1" customWidth="1"/>
    <col min="14851" max="14851" width="6.6640625" style="35" bestFit="1" customWidth="1"/>
    <col min="14852" max="14852" width="7.5546875" style="35" bestFit="1" customWidth="1"/>
    <col min="14853" max="14853" width="5.5546875" style="35" bestFit="1" customWidth="1"/>
    <col min="14854" max="14854" width="9.5546875" style="35" bestFit="1" customWidth="1"/>
    <col min="14855" max="14855" width="11.33203125" style="35" bestFit="1" customWidth="1"/>
    <col min="14856" max="14856" width="5.109375" style="35" bestFit="1" customWidth="1"/>
    <col min="14857" max="14857" width="6.6640625" style="35" bestFit="1" customWidth="1"/>
    <col min="14858" max="14858" width="7.5546875" style="35" bestFit="1" customWidth="1"/>
    <col min="14859" max="14859" width="5.5546875" style="35" bestFit="1" customWidth="1"/>
    <col min="14860" max="14860" width="9.5546875" style="35" bestFit="1" customWidth="1"/>
    <col min="14861" max="14861" width="11.33203125" style="35" bestFit="1" customWidth="1"/>
    <col min="14862" max="14862" width="5.109375" style="35" bestFit="1" customWidth="1"/>
    <col min="14863" max="14863" width="6.6640625" style="35" bestFit="1" customWidth="1"/>
    <col min="14864" max="14864" width="7.5546875" style="35" bestFit="1" customWidth="1"/>
    <col min="14865" max="14865" width="5.5546875" style="35" bestFit="1" customWidth="1"/>
    <col min="14866" max="14866" width="9.5546875" style="35" bestFit="1" customWidth="1"/>
    <col min="14867" max="14867" width="11.33203125" style="35" bestFit="1" customWidth="1"/>
    <col min="14868" max="15104" width="8.88671875" style="35"/>
    <col min="15105" max="15105" width="18.6640625" style="35" customWidth="1"/>
    <col min="15106" max="15106" width="5.109375" style="35" bestFit="1" customWidth="1"/>
    <col min="15107" max="15107" width="6.6640625" style="35" bestFit="1" customWidth="1"/>
    <col min="15108" max="15108" width="7.5546875" style="35" bestFit="1" customWidth="1"/>
    <col min="15109" max="15109" width="5.5546875" style="35" bestFit="1" customWidth="1"/>
    <col min="15110" max="15110" width="9.5546875" style="35" bestFit="1" customWidth="1"/>
    <col min="15111" max="15111" width="11.33203125" style="35" bestFit="1" customWidth="1"/>
    <col min="15112" max="15112" width="5.109375" style="35" bestFit="1" customWidth="1"/>
    <col min="15113" max="15113" width="6.6640625" style="35" bestFit="1" customWidth="1"/>
    <col min="15114" max="15114" width="7.5546875" style="35" bestFit="1" customWidth="1"/>
    <col min="15115" max="15115" width="5.5546875" style="35" bestFit="1" customWidth="1"/>
    <col min="15116" max="15116" width="9.5546875" style="35" bestFit="1" customWidth="1"/>
    <col min="15117" max="15117" width="11.33203125" style="35" bestFit="1" customWidth="1"/>
    <col min="15118" max="15118" width="5.109375" style="35" bestFit="1" customWidth="1"/>
    <col min="15119" max="15119" width="6.6640625" style="35" bestFit="1" customWidth="1"/>
    <col min="15120" max="15120" width="7.5546875" style="35" bestFit="1" customWidth="1"/>
    <col min="15121" max="15121" width="5.5546875" style="35" bestFit="1" customWidth="1"/>
    <col min="15122" max="15122" width="9.5546875" style="35" bestFit="1" customWidth="1"/>
    <col min="15123" max="15123" width="11.33203125" style="35" bestFit="1" customWidth="1"/>
    <col min="15124" max="15360" width="8.88671875" style="35"/>
    <col min="15361" max="15361" width="18.6640625" style="35" customWidth="1"/>
    <col min="15362" max="15362" width="5.109375" style="35" bestFit="1" customWidth="1"/>
    <col min="15363" max="15363" width="6.6640625" style="35" bestFit="1" customWidth="1"/>
    <col min="15364" max="15364" width="7.5546875" style="35" bestFit="1" customWidth="1"/>
    <col min="15365" max="15365" width="5.5546875" style="35" bestFit="1" customWidth="1"/>
    <col min="15366" max="15366" width="9.5546875" style="35" bestFit="1" customWidth="1"/>
    <col min="15367" max="15367" width="11.33203125" style="35" bestFit="1" customWidth="1"/>
    <col min="15368" max="15368" width="5.109375" style="35" bestFit="1" customWidth="1"/>
    <col min="15369" max="15369" width="6.6640625" style="35" bestFit="1" customWidth="1"/>
    <col min="15370" max="15370" width="7.5546875" style="35" bestFit="1" customWidth="1"/>
    <col min="15371" max="15371" width="5.5546875" style="35" bestFit="1" customWidth="1"/>
    <col min="15372" max="15372" width="9.5546875" style="35" bestFit="1" customWidth="1"/>
    <col min="15373" max="15373" width="11.33203125" style="35" bestFit="1" customWidth="1"/>
    <col min="15374" max="15374" width="5.109375" style="35" bestFit="1" customWidth="1"/>
    <col min="15375" max="15375" width="6.6640625" style="35" bestFit="1" customWidth="1"/>
    <col min="15376" max="15376" width="7.5546875" style="35" bestFit="1" customWidth="1"/>
    <col min="15377" max="15377" width="5.5546875" style="35" bestFit="1" customWidth="1"/>
    <col min="15378" max="15378" width="9.5546875" style="35" bestFit="1" customWidth="1"/>
    <col min="15379" max="15379" width="11.33203125" style="35" bestFit="1" customWidth="1"/>
    <col min="15380" max="15616" width="8.88671875" style="35"/>
    <col min="15617" max="15617" width="18.6640625" style="35" customWidth="1"/>
    <col min="15618" max="15618" width="5.109375" style="35" bestFit="1" customWidth="1"/>
    <col min="15619" max="15619" width="6.6640625" style="35" bestFit="1" customWidth="1"/>
    <col min="15620" max="15620" width="7.5546875" style="35" bestFit="1" customWidth="1"/>
    <col min="15621" max="15621" width="5.5546875" style="35" bestFit="1" customWidth="1"/>
    <col min="15622" max="15622" width="9.5546875" style="35" bestFit="1" customWidth="1"/>
    <col min="15623" max="15623" width="11.33203125" style="35" bestFit="1" customWidth="1"/>
    <col min="15624" max="15624" width="5.109375" style="35" bestFit="1" customWidth="1"/>
    <col min="15625" max="15625" width="6.6640625" style="35" bestFit="1" customWidth="1"/>
    <col min="15626" max="15626" width="7.5546875" style="35" bestFit="1" customWidth="1"/>
    <col min="15627" max="15627" width="5.5546875" style="35" bestFit="1" customWidth="1"/>
    <col min="15628" max="15628" width="9.5546875" style="35" bestFit="1" customWidth="1"/>
    <col min="15629" max="15629" width="11.33203125" style="35" bestFit="1" customWidth="1"/>
    <col min="15630" max="15630" width="5.109375" style="35" bestFit="1" customWidth="1"/>
    <col min="15631" max="15631" width="6.6640625" style="35" bestFit="1" customWidth="1"/>
    <col min="15632" max="15632" width="7.5546875" style="35" bestFit="1" customWidth="1"/>
    <col min="15633" max="15633" width="5.5546875" style="35" bestFit="1" customWidth="1"/>
    <col min="15634" max="15634" width="9.5546875" style="35" bestFit="1" customWidth="1"/>
    <col min="15635" max="15635" width="11.33203125" style="35" bestFit="1" customWidth="1"/>
    <col min="15636" max="15872" width="8.88671875" style="35"/>
    <col min="15873" max="15873" width="18.6640625" style="35" customWidth="1"/>
    <col min="15874" max="15874" width="5.109375" style="35" bestFit="1" customWidth="1"/>
    <col min="15875" max="15875" width="6.6640625" style="35" bestFit="1" customWidth="1"/>
    <col min="15876" max="15876" width="7.5546875" style="35" bestFit="1" customWidth="1"/>
    <col min="15877" max="15877" width="5.5546875" style="35" bestFit="1" customWidth="1"/>
    <col min="15878" max="15878" width="9.5546875" style="35" bestFit="1" customWidth="1"/>
    <col min="15879" max="15879" width="11.33203125" style="35" bestFit="1" customWidth="1"/>
    <col min="15880" max="15880" width="5.109375" style="35" bestFit="1" customWidth="1"/>
    <col min="15881" max="15881" width="6.6640625" style="35" bestFit="1" customWidth="1"/>
    <col min="15882" max="15882" width="7.5546875" style="35" bestFit="1" customWidth="1"/>
    <col min="15883" max="15883" width="5.5546875" style="35" bestFit="1" customWidth="1"/>
    <col min="15884" max="15884" width="9.5546875" style="35" bestFit="1" customWidth="1"/>
    <col min="15885" max="15885" width="11.33203125" style="35" bestFit="1" customWidth="1"/>
    <col min="15886" max="15886" width="5.109375" style="35" bestFit="1" customWidth="1"/>
    <col min="15887" max="15887" width="6.6640625" style="35" bestFit="1" customWidth="1"/>
    <col min="15888" max="15888" width="7.5546875" style="35" bestFit="1" customWidth="1"/>
    <col min="15889" max="15889" width="5.5546875" style="35" bestFit="1" customWidth="1"/>
    <col min="15890" max="15890" width="9.5546875" style="35" bestFit="1" customWidth="1"/>
    <col min="15891" max="15891" width="11.33203125" style="35" bestFit="1" customWidth="1"/>
    <col min="15892" max="16128" width="8.88671875" style="35"/>
    <col min="16129" max="16129" width="18.6640625" style="35" customWidth="1"/>
    <col min="16130" max="16130" width="5.109375" style="35" bestFit="1" customWidth="1"/>
    <col min="16131" max="16131" width="6.6640625" style="35" bestFit="1" customWidth="1"/>
    <col min="16132" max="16132" width="7.5546875" style="35" bestFit="1" customWidth="1"/>
    <col min="16133" max="16133" width="5.5546875" style="35" bestFit="1" customWidth="1"/>
    <col min="16134" max="16134" width="9.5546875" style="35" bestFit="1" customWidth="1"/>
    <col min="16135" max="16135" width="11.33203125" style="35" bestFit="1" customWidth="1"/>
    <col min="16136" max="16136" width="5.109375" style="35" bestFit="1" customWidth="1"/>
    <col min="16137" max="16137" width="6.6640625" style="35" bestFit="1" customWidth="1"/>
    <col min="16138" max="16138" width="7.5546875" style="35" bestFit="1" customWidth="1"/>
    <col min="16139" max="16139" width="5.5546875" style="35" bestFit="1" customWidth="1"/>
    <col min="16140" max="16140" width="9.5546875" style="35" bestFit="1" customWidth="1"/>
    <col min="16141" max="16141" width="11.33203125" style="35" bestFit="1" customWidth="1"/>
    <col min="16142" max="16142" width="5.109375" style="35" bestFit="1" customWidth="1"/>
    <col min="16143" max="16143" width="6.6640625" style="35" bestFit="1" customWidth="1"/>
    <col min="16144" max="16144" width="7.5546875" style="35" bestFit="1" customWidth="1"/>
    <col min="16145" max="16145" width="5.5546875" style="35" bestFit="1" customWidth="1"/>
    <col min="16146" max="16146" width="9.5546875" style="35" bestFit="1" customWidth="1"/>
    <col min="16147" max="16147" width="11.33203125" style="35" bestFit="1" customWidth="1"/>
    <col min="16148" max="16384" width="8.88671875" style="35"/>
  </cols>
  <sheetData>
    <row r="1" spans="1:19">
      <c r="A1" s="1436" t="s">
        <v>5197</v>
      </c>
    </row>
    <row r="2" spans="1:19" ht="17.399999999999999">
      <c r="A2" s="656" t="s">
        <v>1649</v>
      </c>
      <c r="B2" s="1669" t="s">
        <v>4233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  <c r="Q2" s="1669"/>
      <c r="R2" s="1669"/>
      <c r="S2" s="1669"/>
    </row>
    <row r="3" spans="1:19" ht="17.399999999999999">
      <c r="A3" s="656"/>
      <c r="B3" s="1669" t="s">
        <v>4234</v>
      </c>
      <c r="C3" s="1669"/>
      <c r="D3" s="1669"/>
      <c r="E3" s="1669"/>
      <c r="F3" s="1669"/>
      <c r="G3" s="1669"/>
      <c r="H3" s="1669"/>
      <c r="I3" s="1669"/>
      <c r="J3" s="1669"/>
      <c r="K3" s="1669"/>
      <c r="L3" s="1669"/>
      <c r="M3" s="1669"/>
      <c r="N3" s="1669"/>
      <c r="O3" s="1669"/>
      <c r="P3" s="1669"/>
      <c r="Q3" s="1669"/>
      <c r="R3" s="1669"/>
      <c r="S3" s="1669"/>
    </row>
    <row r="4" spans="1:19" ht="13.8" thickBot="1">
      <c r="A4" s="714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</row>
    <row r="5" spans="1:19">
      <c r="A5" s="468"/>
      <c r="B5" s="461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</row>
    <row r="6" spans="1:19" ht="13.8" thickBot="1">
      <c r="A6" s="457"/>
      <c r="B6" s="1694" t="s">
        <v>1648</v>
      </c>
      <c r="C6" s="1694"/>
      <c r="D6" s="1694"/>
      <c r="E6" s="1694"/>
      <c r="F6" s="1694"/>
      <c r="G6" s="1694"/>
      <c r="H6" s="1694"/>
      <c r="I6" s="1694"/>
      <c r="J6" s="1694"/>
      <c r="K6" s="1694"/>
      <c r="L6" s="1694"/>
      <c r="M6" s="1694"/>
      <c r="N6" s="1694"/>
      <c r="O6" s="1694"/>
      <c r="P6" s="1694"/>
      <c r="Q6" s="1694"/>
      <c r="R6" s="1694"/>
      <c r="S6" s="1694"/>
    </row>
    <row r="7" spans="1:19">
      <c r="A7" s="458" t="s">
        <v>4235</v>
      </c>
      <c r="B7" s="461"/>
      <c r="C7" s="270"/>
      <c r="D7" s="270"/>
      <c r="E7" s="270"/>
      <c r="F7" s="270"/>
      <c r="G7" s="460"/>
      <c r="H7" s="461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</row>
    <row r="8" spans="1:19" ht="24.6" thickBot="1">
      <c r="A8" s="458" t="s">
        <v>4236</v>
      </c>
      <c r="B8" s="666"/>
      <c r="C8" s="279"/>
      <c r="D8" s="279"/>
      <c r="E8" s="279"/>
      <c r="F8" s="279"/>
      <c r="G8" s="458"/>
      <c r="H8" s="1694" t="s">
        <v>1647</v>
      </c>
      <c r="I8" s="1694"/>
      <c r="J8" s="1694"/>
      <c r="K8" s="1694"/>
      <c r="L8" s="1694"/>
      <c r="M8" s="1694"/>
      <c r="N8" s="1694"/>
      <c r="O8" s="1694"/>
      <c r="P8" s="1694"/>
      <c r="Q8" s="1694"/>
      <c r="R8" s="1694"/>
      <c r="S8" s="1694"/>
    </row>
    <row r="9" spans="1:19" ht="24">
      <c r="A9" s="458" t="s">
        <v>4237</v>
      </c>
      <c r="B9" s="716"/>
      <c r="C9" s="657"/>
      <c r="D9" s="657"/>
      <c r="E9" s="657"/>
      <c r="F9" s="657"/>
      <c r="G9" s="457"/>
      <c r="H9" s="657"/>
      <c r="I9" s="657"/>
      <c r="J9" s="657"/>
      <c r="K9" s="657"/>
      <c r="L9" s="657"/>
      <c r="M9" s="457"/>
      <c r="N9" s="717"/>
      <c r="O9" s="439"/>
      <c r="P9" s="439"/>
      <c r="Q9" s="439"/>
      <c r="R9" s="439"/>
      <c r="S9" s="439"/>
    </row>
    <row r="10" spans="1:19" ht="13.8" thickBot="1">
      <c r="A10" s="458" t="s">
        <v>3899</v>
      </c>
      <c r="B10" s="1717" t="s">
        <v>1</v>
      </c>
      <c r="C10" s="1717"/>
      <c r="D10" s="1717"/>
      <c r="E10" s="1717"/>
      <c r="F10" s="1717"/>
      <c r="G10" s="1717"/>
      <c r="H10" s="1698" t="s">
        <v>1527</v>
      </c>
      <c r="I10" s="1698"/>
      <c r="J10" s="1698"/>
      <c r="K10" s="1698"/>
      <c r="L10" s="1698"/>
      <c r="M10" s="1698"/>
      <c r="N10" s="1694" t="s">
        <v>1526</v>
      </c>
      <c r="O10" s="1694"/>
      <c r="P10" s="1694"/>
      <c r="Q10" s="1694"/>
      <c r="R10" s="1694"/>
      <c r="S10" s="1694"/>
    </row>
    <row r="11" spans="1:19">
      <c r="A11" s="719"/>
      <c r="B11" s="666"/>
      <c r="C11" s="279"/>
      <c r="D11" s="279"/>
      <c r="E11" s="279"/>
      <c r="F11" s="279"/>
      <c r="G11" s="458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</row>
    <row r="12" spans="1:19" ht="13.8" thickBot="1">
      <c r="A12" s="719"/>
      <c r="B12" s="664"/>
      <c r="C12" s="660"/>
      <c r="D12" s="660"/>
      <c r="E12" s="660"/>
      <c r="F12" s="660"/>
      <c r="G12" s="663"/>
      <c r="H12" s="1694" t="s">
        <v>1670</v>
      </c>
      <c r="I12" s="1694"/>
      <c r="J12" s="1694"/>
      <c r="K12" s="1694"/>
      <c r="L12" s="1694"/>
      <c r="M12" s="1694"/>
      <c r="N12" s="1694"/>
      <c r="O12" s="1694"/>
      <c r="P12" s="1694"/>
      <c r="Q12" s="1694"/>
      <c r="R12" s="1694"/>
      <c r="S12" s="1694"/>
    </row>
    <row r="13" spans="1:19">
      <c r="A13" s="719"/>
      <c r="B13" s="461"/>
      <c r="C13" s="270"/>
      <c r="D13" s="270"/>
      <c r="E13" s="270"/>
      <c r="F13" s="270"/>
      <c r="G13" s="460"/>
      <c r="H13" s="461"/>
      <c r="I13" s="270"/>
      <c r="J13" s="270"/>
      <c r="K13" s="270"/>
      <c r="L13" s="270"/>
      <c r="M13" s="460"/>
      <c r="N13" s="461"/>
      <c r="O13" s="270"/>
      <c r="P13" s="270"/>
      <c r="Q13" s="270"/>
      <c r="R13" s="270"/>
      <c r="S13" s="270"/>
    </row>
    <row r="14" spans="1:19" ht="24.6" thickBot="1">
      <c r="A14" s="720"/>
      <c r="B14" s="664" t="s">
        <v>3</v>
      </c>
      <c r="C14" s="660" t="s">
        <v>17</v>
      </c>
      <c r="D14" s="660" t="s">
        <v>18</v>
      </c>
      <c r="E14" s="660" t="s">
        <v>19</v>
      </c>
      <c r="F14" s="660" t="s">
        <v>20</v>
      </c>
      <c r="G14" s="663" t="s">
        <v>1535</v>
      </c>
      <c r="H14" s="664" t="s">
        <v>3</v>
      </c>
      <c r="I14" s="660" t="s">
        <v>17</v>
      </c>
      <c r="J14" s="660" t="s">
        <v>18</v>
      </c>
      <c r="K14" s="660" t="s">
        <v>19</v>
      </c>
      <c r="L14" s="660" t="s">
        <v>20</v>
      </c>
      <c r="M14" s="663" t="s">
        <v>1535</v>
      </c>
      <c r="N14" s="664" t="s">
        <v>3</v>
      </c>
      <c r="O14" s="660" t="s">
        <v>17</v>
      </c>
      <c r="P14" s="660" t="s">
        <v>18</v>
      </c>
      <c r="Q14" s="660" t="s">
        <v>19</v>
      </c>
      <c r="R14" s="660" t="s">
        <v>20</v>
      </c>
      <c r="S14" s="660" t="s">
        <v>1535</v>
      </c>
    </row>
    <row r="15" spans="1:19">
      <c r="A15" s="303"/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</row>
    <row r="16" spans="1:19">
      <c r="A16" s="658" t="s">
        <v>1</v>
      </c>
      <c r="B16" s="721">
        <v>61446</v>
      </c>
      <c r="C16" s="274">
        <v>52107</v>
      </c>
      <c r="D16" s="274">
        <v>939</v>
      </c>
      <c r="E16" s="274">
        <v>1177</v>
      </c>
      <c r="F16" s="274">
        <v>7223</v>
      </c>
      <c r="G16" s="274">
        <v>0</v>
      </c>
      <c r="H16" s="274">
        <v>56176</v>
      </c>
      <c r="I16" s="274">
        <v>47566</v>
      </c>
      <c r="J16" s="274">
        <v>884</v>
      </c>
      <c r="K16" s="274">
        <v>1038</v>
      </c>
      <c r="L16" s="274">
        <v>6688</v>
      </c>
      <c r="M16" s="274">
        <v>0</v>
      </c>
      <c r="N16" s="274">
        <v>5270</v>
      </c>
      <c r="O16" s="274">
        <v>4541</v>
      </c>
      <c r="P16" s="274">
        <v>55</v>
      </c>
      <c r="Q16" s="274">
        <v>139</v>
      </c>
      <c r="R16" s="274">
        <v>535</v>
      </c>
      <c r="S16" s="274">
        <v>0</v>
      </c>
    </row>
    <row r="17" spans="1:19">
      <c r="A17" s="654" t="s">
        <v>1646</v>
      </c>
      <c r="B17" s="722">
        <v>49410</v>
      </c>
      <c r="C17" s="276">
        <v>44360</v>
      </c>
      <c r="D17" s="276">
        <v>362</v>
      </c>
      <c r="E17" s="276">
        <v>541</v>
      </c>
      <c r="F17" s="276">
        <v>4147</v>
      </c>
      <c r="G17" s="276">
        <v>0</v>
      </c>
      <c r="H17" s="276">
        <v>45127</v>
      </c>
      <c r="I17" s="276">
        <v>40475</v>
      </c>
      <c r="J17" s="276">
        <v>346</v>
      </c>
      <c r="K17" s="276">
        <v>467</v>
      </c>
      <c r="L17" s="276">
        <v>3839</v>
      </c>
      <c r="M17" s="276">
        <v>0</v>
      </c>
      <c r="N17" s="276">
        <v>4283</v>
      </c>
      <c r="O17" s="276">
        <v>3885</v>
      </c>
      <c r="P17" s="276">
        <v>16</v>
      </c>
      <c r="Q17" s="276">
        <v>74</v>
      </c>
      <c r="R17" s="276">
        <v>308</v>
      </c>
      <c r="S17" s="276">
        <v>0</v>
      </c>
    </row>
    <row r="18" spans="1:19">
      <c r="A18" s="654" t="s">
        <v>1645</v>
      </c>
      <c r="B18" s="722">
        <v>879</v>
      </c>
      <c r="C18" s="276">
        <v>467</v>
      </c>
      <c r="D18" s="276">
        <v>108</v>
      </c>
      <c r="E18" s="276">
        <v>34</v>
      </c>
      <c r="F18" s="276">
        <v>270</v>
      </c>
      <c r="G18" s="276">
        <v>0</v>
      </c>
      <c r="H18" s="276">
        <v>829</v>
      </c>
      <c r="I18" s="276">
        <v>438</v>
      </c>
      <c r="J18" s="276">
        <v>106</v>
      </c>
      <c r="K18" s="276">
        <v>32</v>
      </c>
      <c r="L18" s="276">
        <v>253</v>
      </c>
      <c r="M18" s="276">
        <v>0</v>
      </c>
      <c r="N18" s="276">
        <v>50</v>
      </c>
      <c r="O18" s="276">
        <v>29</v>
      </c>
      <c r="P18" s="276">
        <v>2</v>
      </c>
      <c r="Q18" s="276">
        <v>2</v>
      </c>
      <c r="R18" s="276">
        <v>17</v>
      </c>
      <c r="S18" s="276">
        <v>0</v>
      </c>
    </row>
    <row r="19" spans="1:19">
      <c r="A19" s="654" t="s">
        <v>1644</v>
      </c>
      <c r="B19" s="722">
        <v>1362</v>
      </c>
      <c r="C19" s="276">
        <v>719</v>
      </c>
      <c r="D19" s="276">
        <v>78</v>
      </c>
      <c r="E19" s="276">
        <v>225</v>
      </c>
      <c r="F19" s="276">
        <v>340</v>
      </c>
      <c r="G19" s="276">
        <v>0</v>
      </c>
      <c r="H19" s="276">
        <v>1199</v>
      </c>
      <c r="I19" s="276">
        <v>625</v>
      </c>
      <c r="J19" s="276">
        <v>72</v>
      </c>
      <c r="K19" s="276">
        <v>196</v>
      </c>
      <c r="L19" s="276">
        <v>306</v>
      </c>
      <c r="M19" s="276">
        <v>0</v>
      </c>
      <c r="N19" s="276">
        <v>163</v>
      </c>
      <c r="O19" s="276">
        <v>94</v>
      </c>
      <c r="P19" s="276">
        <v>6</v>
      </c>
      <c r="Q19" s="276">
        <v>29</v>
      </c>
      <c r="R19" s="276">
        <v>34</v>
      </c>
      <c r="S19" s="276">
        <v>0</v>
      </c>
    </row>
    <row r="20" spans="1:19">
      <c r="A20" s="654" t="s">
        <v>1643</v>
      </c>
      <c r="B20" s="722">
        <v>9795</v>
      </c>
      <c r="C20" s="276">
        <v>6561</v>
      </c>
      <c r="D20" s="276">
        <v>391</v>
      </c>
      <c r="E20" s="276">
        <v>377</v>
      </c>
      <c r="F20" s="276">
        <v>2466</v>
      </c>
      <c r="G20" s="276">
        <v>0</v>
      </c>
      <c r="H20" s="276">
        <v>9021</v>
      </c>
      <c r="I20" s="276">
        <v>6028</v>
      </c>
      <c r="J20" s="276">
        <v>360</v>
      </c>
      <c r="K20" s="276">
        <v>343</v>
      </c>
      <c r="L20" s="276">
        <v>2290</v>
      </c>
      <c r="M20" s="276">
        <v>0</v>
      </c>
      <c r="N20" s="276">
        <v>774</v>
      </c>
      <c r="O20" s="276">
        <v>533</v>
      </c>
      <c r="P20" s="276">
        <v>31</v>
      </c>
      <c r="Q20" s="276">
        <v>34</v>
      </c>
      <c r="R20" s="276">
        <v>176</v>
      </c>
      <c r="S20" s="276">
        <v>0</v>
      </c>
    </row>
    <row r="21" spans="1:19">
      <c r="A21" s="303"/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</row>
    <row r="22" spans="1:19">
      <c r="A22" s="655" t="s">
        <v>1527</v>
      </c>
      <c r="B22" s="723">
        <v>56758</v>
      </c>
      <c r="C22" s="275">
        <v>48075</v>
      </c>
      <c r="D22" s="275">
        <v>886</v>
      </c>
      <c r="E22" s="275">
        <v>1046</v>
      </c>
      <c r="F22" s="275">
        <v>6751</v>
      </c>
      <c r="G22" s="275">
        <v>0</v>
      </c>
      <c r="H22" s="275">
        <v>54827</v>
      </c>
      <c r="I22" s="275">
        <v>46389</v>
      </c>
      <c r="J22" s="275">
        <v>868</v>
      </c>
      <c r="K22" s="275">
        <v>1010</v>
      </c>
      <c r="L22" s="275">
        <v>6560</v>
      </c>
      <c r="M22" s="275">
        <v>0</v>
      </c>
      <c r="N22" s="275">
        <v>1931</v>
      </c>
      <c r="O22" s="275">
        <v>1686</v>
      </c>
      <c r="P22" s="275">
        <v>18</v>
      </c>
      <c r="Q22" s="275">
        <v>36</v>
      </c>
      <c r="R22" s="275">
        <v>191</v>
      </c>
      <c r="S22" s="275">
        <v>0</v>
      </c>
    </row>
    <row r="23" spans="1:19">
      <c r="A23" s="654" t="s">
        <v>1646</v>
      </c>
      <c r="B23" s="722">
        <v>45557</v>
      </c>
      <c r="C23" s="276">
        <v>40866</v>
      </c>
      <c r="D23" s="276">
        <v>348</v>
      </c>
      <c r="E23" s="276">
        <v>467</v>
      </c>
      <c r="F23" s="276">
        <v>3876</v>
      </c>
      <c r="G23" s="276">
        <v>0</v>
      </c>
      <c r="H23" s="276">
        <v>43963</v>
      </c>
      <c r="I23" s="276">
        <v>39405</v>
      </c>
      <c r="J23" s="276">
        <v>342</v>
      </c>
      <c r="K23" s="276">
        <v>452</v>
      </c>
      <c r="L23" s="276">
        <v>3764</v>
      </c>
      <c r="M23" s="276">
        <v>0</v>
      </c>
      <c r="N23" s="276">
        <v>1594</v>
      </c>
      <c r="O23" s="276">
        <v>1461</v>
      </c>
      <c r="P23" s="276">
        <v>6</v>
      </c>
      <c r="Q23" s="276">
        <v>15</v>
      </c>
      <c r="R23" s="276">
        <v>112</v>
      </c>
      <c r="S23" s="276">
        <v>0</v>
      </c>
    </row>
    <row r="24" spans="1:19">
      <c r="A24" s="654" t="s">
        <v>1645</v>
      </c>
      <c r="B24" s="722">
        <v>833</v>
      </c>
      <c r="C24" s="276">
        <v>440</v>
      </c>
      <c r="D24" s="276">
        <v>104</v>
      </c>
      <c r="E24" s="276">
        <v>32</v>
      </c>
      <c r="F24" s="276">
        <v>257</v>
      </c>
      <c r="G24" s="276">
        <v>0</v>
      </c>
      <c r="H24" s="276">
        <v>816</v>
      </c>
      <c r="I24" s="276">
        <v>430</v>
      </c>
      <c r="J24" s="276">
        <v>103</v>
      </c>
      <c r="K24" s="276">
        <v>32</v>
      </c>
      <c r="L24" s="276">
        <v>251</v>
      </c>
      <c r="M24" s="276">
        <v>0</v>
      </c>
      <c r="N24" s="276">
        <v>17</v>
      </c>
      <c r="O24" s="276">
        <v>10</v>
      </c>
      <c r="P24" s="276">
        <v>1</v>
      </c>
      <c r="Q24" s="276">
        <v>0</v>
      </c>
      <c r="R24" s="276">
        <v>6</v>
      </c>
      <c r="S24" s="276">
        <v>0</v>
      </c>
    </row>
    <row r="25" spans="1:19">
      <c r="A25" s="654" t="s">
        <v>1644</v>
      </c>
      <c r="B25" s="722">
        <v>1211</v>
      </c>
      <c r="C25" s="276">
        <v>638</v>
      </c>
      <c r="D25" s="276">
        <v>69</v>
      </c>
      <c r="E25" s="276">
        <v>197</v>
      </c>
      <c r="F25" s="276">
        <v>307</v>
      </c>
      <c r="G25" s="276">
        <v>0</v>
      </c>
      <c r="H25" s="276">
        <v>1161</v>
      </c>
      <c r="I25" s="276">
        <v>609</v>
      </c>
      <c r="J25" s="276">
        <v>67</v>
      </c>
      <c r="K25" s="276">
        <v>189</v>
      </c>
      <c r="L25" s="276">
        <v>296</v>
      </c>
      <c r="M25" s="276">
        <v>0</v>
      </c>
      <c r="N25" s="276">
        <v>50</v>
      </c>
      <c r="O25" s="276">
        <v>29</v>
      </c>
      <c r="P25" s="276">
        <v>2</v>
      </c>
      <c r="Q25" s="276">
        <v>8</v>
      </c>
      <c r="R25" s="276">
        <v>11</v>
      </c>
      <c r="S25" s="276">
        <v>0</v>
      </c>
    </row>
    <row r="26" spans="1:19">
      <c r="A26" s="654" t="s">
        <v>1643</v>
      </c>
      <c r="B26" s="722">
        <v>9157</v>
      </c>
      <c r="C26" s="276">
        <v>6131</v>
      </c>
      <c r="D26" s="276">
        <v>365</v>
      </c>
      <c r="E26" s="276">
        <v>350</v>
      </c>
      <c r="F26" s="276">
        <v>2311</v>
      </c>
      <c r="G26" s="276">
        <v>0</v>
      </c>
      <c r="H26" s="276">
        <v>8887</v>
      </c>
      <c r="I26" s="276">
        <v>5945</v>
      </c>
      <c r="J26" s="276">
        <v>356</v>
      </c>
      <c r="K26" s="276">
        <v>337</v>
      </c>
      <c r="L26" s="276">
        <v>2249</v>
      </c>
      <c r="M26" s="276">
        <v>0</v>
      </c>
      <c r="N26" s="276">
        <v>270</v>
      </c>
      <c r="O26" s="276">
        <v>186</v>
      </c>
      <c r="P26" s="276">
        <v>9</v>
      </c>
      <c r="Q26" s="276">
        <v>13</v>
      </c>
      <c r="R26" s="276">
        <v>62</v>
      </c>
      <c r="S26" s="276">
        <v>0</v>
      </c>
    </row>
    <row r="27" spans="1:19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</row>
    <row r="28" spans="1:19">
      <c r="A28" s="655" t="s">
        <v>1526</v>
      </c>
      <c r="B28" s="723">
        <v>4688</v>
      </c>
      <c r="C28" s="275">
        <v>4032</v>
      </c>
      <c r="D28" s="275">
        <v>53</v>
      </c>
      <c r="E28" s="275">
        <v>131</v>
      </c>
      <c r="F28" s="275">
        <v>472</v>
      </c>
      <c r="G28" s="275">
        <v>0</v>
      </c>
      <c r="H28" s="275">
        <v>1349</v>
      </c>
      <c r="I28" s="275">
        <v>1177</v>
      </c>
      <c r="J28" s="275">
        <v>16</v>
      </c>
      <c r="K28" s="275">
        <v>28</v>
      </c>
      <c r="L28" s="275">
        <v>128</v>
      </c>
      <c r="M28" s="275">
        <v>0</v>
      </c>
      <c r="N28" s="275">
        <v>3339</v>
      </c>
      <c r="O28" s="275">
        <v>2855</v>
      </c>
      <c r="P28" s="275">
        <v>37</v>
      </c>
      <c r="Q28" s="275">
        <v>103</v>
      </c>
      <c r="R28" s="275">
        <v>344</v>
      </c>
      <c r="S28" s="275">
        <v>0</v>
      </c>
    </row>
    <row r="29" spans="1:19">
      <c r="A29" s="654" t="s">
        <v>1646</v>
      </c>
      <c r="B29" s="722">
        <v>3853</v>
      </c>
      <c r="C29" s="276">
        <v>3494</v>
      </c>
      <c r="D29" s="276">
        <v>14</v>
      </c>
      <c r="E29" s="276">
        <v>74</v>
      </c>
      <c r="F29" s="276">
        <v>271</v>
      </c>
      <c r="G29" s="276">
        <v>0</v>
      </c>
      <c r="H29" s="276">
        <v>1164</v>
      </c>
      <c r="I29" s="276">
        <v>1070</v>
      </c>
      <c r="J29" s="276">
        <v>4</v>
      </c>
      <c r="K29" s="276">
        <v>15</v>
      </c>
      <c r="L29" s="276">
        <v>75</v>
      </c>
      <c r="M29" s="276">
        <v>0</v>
      </c>
      <c r="N29" s="276">
        <v>2689</v>
      </c>
      <c r="O29" s="276">
        <v>2424</v>
      </c>
      <c r="P29" s="276">
        <v>10</v>
      </c>
      <c r="Q29" s="276">
        <v>59</v>
      </c>
      <c r="R29" s="276">
        <v>196</v>
      </c>
      <c r="S29" s="276">
        <v>0</v>
      </c>
    </row>
    <row r="30" spans="1:19">
      <c r="A30" s="654" t="s">
        <v>1645</v>
      </c>
      <c r="B30" s="722">
        <v>46</v>
      </c>
      <c r="C30" s="276">
        <v>27</v>
      </c>
      <c r="D30" s="276">
        <v>4</v>
      </c>
      <c r="E30" s="276">
        <v>2</v>
      </c>
      <c r="F30" s="276">
        <v>13</v>
      </c>
      <c r="G30" s="276">
        <v>0</v>
      </c>
      <c r="H30" s="276">
        <v>13</v>
      </c>
      <c r="I30" s="276">
        <v>8</v>
      </c>
      <c r="J30" s="276">
        <v>3</v>
      </c>
      <c r="K30" s="276">
        <v>0</v>
      </c>
      <c r="L30" s="276">
        <v>2</v>
      </c>
      <c r="M30" s="276">
        <v>0</v>
      </c>
      <c r="N30" s="276">
        <v>33</v>
      </c>
      <c r="O30" s="276">
        <v>19</v>
      </c>
      <c r="P30" s="276">
        <v>1</v>
      </c>
      <c r="Q30" s="276">
        <v>2</v>
      </c>
      <c r="R30" s="276">
        <v>11</v>
      </c>
      <c r="S30" s="276">
        <v>0</v>
      </c>
    </row>
    <row r="31" spans="1:19">
      <c r="A31" s="654" t="s">
        <v>1644</v>
      </c>
      <c r="B31" s="722">
        <v>151</v>
      </c>
      <c r="C31" s="276">
        <v>81</v>
      </c>
      <c r="D31" s="276">
        <v>9</v>
      </c>
      <c r="E31" s="276">
        <v>28</v>
      </c>
      <c r="F31" s="276">
        <v>33</v>
      </c>
      <c r="G31" s="276">
        <v>0</v>
      </c>
      <c r="H31" s="276">
        <v>38</v>
      </c>
      <c r="I31" s="276">
        <v>16</v>
      </c>
      <c r="J31" s="276">
        <v>5</v>
      </c>
      <c r="K31" s="276">
        <v>7</v>
      </c>
      <c r="L31" s="276">
        <v>10</v>
      </c>
      <c r="M31" s="276">
        <v>0</v>
      </c>
      <c r="N31" s="276">
        <v>113</v>
      </c>
      <c r="O31" s="276">
        <v>65</v>
      </c>
      <c r="P31" s="276">
        <v>4</v>
      </c>
      <c r="Q31" s="276">
        <v>21</v>
      </c>
      <c r="R31" s="276">
        <v>23</v>
      </c>
      <c r="S31" s="276">
        <v>0</v>
      </c>
    </row>
    <row r="32" spans="1:19">
      <c r="A32" s="654" t="s">
        <v>1643</v>
      </c>
      <c r="B32" s="722">
        <v>638</v>
      </c>
      <c r="C32" s="276">
        <v>430</v>
      </c>
      <c r="D32" s="276">
        <v>26</v>
      </c>
      <c r="E32" s="276">
        <v>27</v>
      </c>
      <c r="F32" s="276">
        <v>155</v>
      </c>
      <c r="G32" s="276">
        <v>0</v>
      </c>
      <c r="H32" s="276">
        <v>134</v>
      </c>
      <c r="I32" s="276">
        <v>83</v>
      </c>
      <c r="J32" s="276">
        <v>4</v>
      </c>
      <c r="K32" s="276">
        <v>6</v>
      </c>
      <c r="L32" s="276">
        <v>41</v>
      </c>
      <c r="M32" s="276">
        <v>0</v>
      </c>
      <c r="N32" s="276">
        <v>504</v>
      </c>
      <c r="O32" s="276">
        <v>347</v>
      </c>
      <c r="P32" s="276">
        <v>22</v>
      </c>
      <c r="Q32" s="276">
        <v>21</v>
      </c>
      <c r="R32" s="276">
        <v>114</v>
      </c>
      <c r="S32" s="276">
        <v>0</v>
      </c>
    </row>
    <row r="33" spans="1:19">
      <c r="A33" s="406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</row>
    <row r="34" spans="1:19">
      <c r="A34" s="71" t="s">
        <v>4082</v>
      </c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</row>
  </sheetData>
  <mergeCells count="8">
    <mergeCell ref="B10:G10"/>
    <mergeCell ref="H10:M10"/>
    <mergeCell ref="N10:S10"/>
    <mergeCell ref="H12:S12"/>
    <mergeCell ref="B2:S2"/>
    <mergeCell ref="B3:S3"/>
    <mergeCell ref="B6:S6"/>
    <mergeCell ref="H8:S8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1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44">
    <outlinePr summaryBelow="0" summaryRight="0"/>
  </sheetPr>
  <dimension ref="A1:P60"/>
  <sheetViews>
    <sheetView showGridLines="0" showRowColHeaders="0" view="pageBreakPreview" zoomScaleNormal="100" zoomScaleSheetLayoutView="100" workbookViewId="0">
      <selection activeCell="Q16" sqref="Q16"/>
    </sheetView>
  </sheetViews>
  <sheetFormatPr baseColWidth="10" defaultColWidth="8.88671875" defaultRowHeight="13.2"/>
  <cols>
    <col min="1" max="1" width="18.33203125" style="35" bestFit="1" customWidth="1"/>
    <col min="2" max="2" width="5.109375" style="35" bestFit="1" customWidth="1"/>
    <col min="3" max="3" width="8" style="35" customWidth="1"/>
    <col min="4" max="5" width="6.88671875" style="35" bestFit="1" customWidth="1"/>
    <col min="6" max="6" width="7.6640625" style="35" customWidth="1"/>
    <col min="7" max="15" width="6.88671875" style="35" bestFit="1" customWidth="1"/>
    <col min="16" max="16" width="7.33203125" style="35" customWidth="1"/>
    <col min="17" max="256" width="8.88671875" style="35"/>
    <col min="257" max="257" width="18.33203125" style="35" bestFit="1" customWidth="1"/>
    <col min="258" max="258" width="5.109375" style="35" bestFit="1" customWidth="1"/>
    <col min="259" max="259" width="8" style="35" customWidth="1"/>
    <col min="260" max="261" width="6.88671875" style="35" bestFit="1" customWidth="1"/>
    <col min="262" max="262" width="7.6640625" style="35" customWidth="1"/>
    <col min="263" max="271" width="6.88671875" style="35" bestFit="1" customWidth="1"/>
    <col min="272" max="272" width="7.33203125" style="35" customWidth="1"/>
    <col min="273" max="512" width="8.88671875" style="35"/>
    <col min="513" max="513" width="18.33203125" style="35" bestFit="1" customWidth="1"/>
    <col min="514" max="514" width="5.109375" style="35" bestFit="1" customWidth="1"/>
    <col min="515" max="515" width="8" style="35" customWidth="1"/>
    <col min="516" max="517" width="6.88671875" style="35" bestFit="1" customWidth="1"/>
    <col min="518" max="518" width="7.6640625" style="35" customWidth="1"/>
    <col min="519" max="527" width="6.88671875" style="35" bestFit="1" customWidth="1"/>
    <col min="528" max="528" width="7.33203125" style="35" customWidth="1"/>
    <col min="529" max="768" width="8.88671875" style="35"/>
    <col min="769" max="769" width="18.33203125" style="35" bestFit="1" customWidth="1"/>
    <col min="770" max="770" width="5.109375" style="35" bestFit="1" customWidth="1"/>
    <col min="771" max="771" width="8" style="35" customWidth="1"/>
    <col min="772" max="773" width="6.88671875" style="35" bestFit="1" customWidth="1"/>
    <col min="774" max="774" width="7.6640625" style="35" customWidth="1"/>
    <col min="775" max="783" width="6.88671875" style="35" bestFit="1" customWidth="1"/>
    <col min="784" max="784" width="7.33203125" style="35" customWidth="1"/>
    <col min="785" max="1024" width="8.88671875" style="35"/>
    <col min="1025" max="1025" width="18.33203125" style="35" bestFit="1" customWidth="1"/>
    <col min="1026" max="1026" width="5.109375" style="35" bestFit="1" customWidth="1"/>
    <col min="1027" max="1027" width="8" style="35" customWidth="1"/>
    <col min="1028" max="1029" width="6.88671875" style="35" bestFit="1" customWidth="1"/>
    <col min="1030" max="1030" width="7.6640625" style="35" customWidth="1"/>
    <col min="1031" max="1039" width="6.88671875" style="35" bestFit="1" customWidth="1"/>
    <col min="1040" max="1040" width="7.33203125" style="35" customWidth="1"/>
    <col min="1041" max="1280" width="8.88671875" style="35"/>
    <col min="1281" max="1281" width="18.33203125" style="35" bestFit="1" customWidth="1"/>
    <col min="1282" max="1282" width="5.109375" style="35" bestFit="1" customWidth="1"/>
    <col min="1283" max="1283" width="8" style="35" customWidth="1"/>
    <col min="1284" max="1285" width="6.88671875" style="35" bestFit="1" customWidth="1"/>
    <col min="1286" max="1286" width="7.6640625" style="35" customWidth="1"/>
    <col min="1287" max="1295" width="6.88671875" style="35" bestFit="1" customWidth="1"/>
    <col min="1296" max="1296" width="7.33203125" style="35" customWidth="1"/>
    <col min="1297" max="1536" width="8.88671875" style="35"/>
    <col min="1537" max="1537" width="18.33203125" style="35" bestFit="1" customWidth="1"/>
    <col min="1538" max="1538" width="5.109375" style="35" bestFit="1" customWidth="1"/>
    <col min="1539" max="1539" width="8" style="35" customWidth="1"/>
    <col min="1540" max="1541" width="6.88671875" style="35" bestFit="1" customWidth="1"/>
    <col min="1542" max="1542" width="7.6640625" style="35" customWidth="1"/>
    <col min="1543" max="1551" width="6.88671875" style="35" bestFit="1" customWidth="1"/>
    <col min="1552" max="1552" width="7.33203125" style="35" customWidth="1"/>
    <col min="1553" max="1792" width="8.88671875" style="35"/>
    <col min="1793" max="1793" width="18.33203125" style="35" bestFit="1" customWidth="1"/>
    <col min="1794" max="1794" width="5.109375" style="35" bestFit="1" customWidth="1"/>
    <col min="1795" max="1795" width="8" style="35" customWidth="1"/>
    <col min="1796" max="1797" width="6.88671875" style="35" bestFit="1" customWidth="1"/>
    <col min="1798" max="1798" width="7.6640625" style="35" customWidth="1"/>
    <col min="1799" max="1807" width="6.88671875" style="35" bestFit="1" customWidth="1"/>
    <col min="1808" max="1808" width="7.33203125" style="35" customWidth="1"/>
    <col min="1809" max="2048" width="8.88671875" style="35"/>
    <col min="2049" max="2049" width="18.33203125" style="35" bestFit="1" customWidth="1"/>
    <col min="2050" max="2050" width="5.109375" style="35" bestFit="1" customWidth="1"/>
    <col min="2051" max="2051" width="8" style="35" customWidth="1"/>
    <col min="2052" max="2053" width="6.88671875" style="35" bestFit="1" customWidth="1"/>
    <col min="2054" max="2054" width="7.6640625" style="35" customWidth="1"/>
    <col min="2055" max="2063" width="6.88671875" style="35" bestFit="1" customWidth="1"/>
    <col min="2064" max="2064" width="7.33203125" style="35" customWidth="1"/>
    <col min="2065" max="2304" width="8.88671875" style="35"/>
    <col min="2305" max="2305" width="18.33203125" style="35" bestFit="1" customWidth="1"/>
    <col min="2306" max="2306" width="5.109375" style="35" bestFit="1" customWidth="1"/>
    <col min="2307" max="2307" width="8" style="35" customWidth="1"/>
    <col min="2308" max="2309" width="6.88671875" style="35" bestFit="1" customWidth="1"/>
    <col min="2310" max="2310" width="7.6640625" style="35" customWidth="1"/>
    <col min="2311" max="2319" width="6.88671875" style="35" bestFit="1" customWidth="1"/>
    <col min="2320" max="2320" width="7.33203125" style="35" customWidth="1"/>
    <col min="2321" max="2560" width="8.88671875" style="35"/>
    <col min="2561" max="2561" width="18.33203125" style="35" bestFit="1" customWidth="1"/>
    <col min="2562" max="2562" width="5.109375" style="35" bestFit="1" customWidth="1"/>
    <col min="2563" max="2563" width="8" style="35" customWidth="1"/>
    <col min="2564" max="2565" width="6.88671875" style="35" bestFit="1" customWidth="1"/>
    <col min="2566" max="2566" width="7.6640625" style="35" customWidth="1"/>
    <col min="2567" max="2575" width="6.88671875" style="35" bestFit="1" customWidth="1"/>
    <col min="2576" max="2576" width="7.33203125" style="35" customWidth="1"/>
    <col min="2577" max="2816" width="8.88671875" style="35"/>
    <col min="2817" max="2817" width="18.33203125" style="35" bestFit="1" customWidth="1"/>
    <col min="2818" max="2818" width="5.109375" style="35" bestFit="1" customWidth="1"/>
    <col min="2819" max="2819" width="8" style="35" customWidth="1"/>
    <col min="2820" max="2821" width="6.88671875" style="35" bestFit="1" customWidth="1"/>
    <col min="2822" max="2822" width="7.6640625" style="35" customWidth="1"/>
    <col min="2823" max="2831" width="6.88671875" style="35" bestFit="1" customWidth="1"/>
    <col min="2832" max="2832" width="7.33203125" style="35" customWidth="1"/>
    <col min="2833" max="3072" width="8.88671875" style="35"/>
    <col min="3073" max="3073" width="18.33203125" style="35" bestFit="1" customWidth="1"/>
    <col min="3074" max="3074" width="5.109375" style="35" bestFit="1" customWidth="1"/>
    <col min="3075" max="3075" width="8" style="35" customWidth="1"/>
    <col min="3076" max="3077" width="6.88671875" style="35" bestFit="1" customWidth="1"/>
    <col min="3078" max="3078" width="7.6640625" style="35" customWidth="1"/>
    <col min="3079" max="3087" width="6.88671875" style="35" bestFit="1" customWidth="1"/>
    <col min="3088" max="3088" width="7.33203125" style="35" customWidth="1"/>
    <col min="3089" max="3328" width="8.88671875" style="35"/>
    <col min="3329" max="3329" width="18.33203125" style="35" bestFit="1" customWidth="1"/>
    <col min="3330" max="3330" width="5.109375" style="35" bestFit="1" customWidth="1"/>
    <col min="3331" max="3331" width="8" style="35" customWidth="1"/>
    <col min="3332" max="3333" width="6.88671875" style="35" bestFit="1" customWidth="1"/>
    <col min="3334" max="3334" width="7.6640625" style="35" customWidth="1"/>
    <col min="3335" max="3343" width="6.88671875" style="35" bestFit="1" customWidth="1"/>
    <col min="3344" max="3344" width="7.33203125" style="35" customWidth="1"/>
    <col min="3345" max="3584" width="8.88671875" style="35"/>
    <col min="3585" max="3585" width="18.33203125" style="35" bestFit="1" customWidth="1"/>
    <col min="3586" max="3586" width="5.109375" style="35" bestFit="1" customWidth="1"/>
    <col min="3587" max="3587" width="8" style="35" customWidth="1"/>
    <col min="3588" max="3589" width="6.88671875" style="35" bestFit="1" customWidth="1"/>
    <col min="3590" max="3590" width="7.6640625" style="35" customWidth="1"/>
    <col min="3591" max="3599" width="6.88671875" style="35" bestFit="1" customWidth="1"/>
    <col min="3600" max="3600" width="7.33203125" style="35" customWidth="1"/>
    <col min="3601" max="3840" width="8.88671875" style="35"/>
    <col min="3841" max="3841" width="18.33203125" style="35" bestFit="1" customWidth="1"/>
    <col min="3842" max="3842" width="5.109375" style="35" bestFit="1" customWidth="1"/>
    <col min="3843" max="3843" width="8" style="35" customWidth="1"/>
    <col min="3844" max="3845" width="6.88671875" style="35" bestFit="1" customWidth="1"/>
    <col min="3846" max="3846" width="7.6640625" style="35" customWidth="1"/>
    <col min="3847" max="3855" width="6.88671875" style="35" bestFit="1" customWidth="1"/>
    <col min="3856" max="3856" width="7.33203125" style="35" customWidth="1"/>
    <col min="3857" max="4096" width="8.88671875" style="35"/>
    <col min="4097" max="4097" width="18.33203125" style="35" bestFit="1" customWidth="1"/>
    <col min="4098" max="4098" width="5.109375" style="35" bestFit="1" customWidth="1"/>
    <col min="4099" max="4099" width="8" style="35" customWidth="1"/>
    <col min="4100" max="4101" width="6.88671875" style="35" bestFit="1" customWidth="1"/>
    <col min="4102" max="4102" width="7.6640625" style="35" customWidth="1"/>
    <col min="4103" max="4111" width="6.88671875" style="35" bestFit="1" customWidth="1"/>
    <col min="4112" max="4112" width="7.33203125" style="35" customWidth="1"/>
    <col min="4113" max="4352" width="8.88671875" style="35"/>
    <col min="4353" max="4353" width="18.33203125" style="35" bestFit="1" customWidth="1"/>
    <col min="4354" max="4354" width="5.109375" style="35" bestFit="1" customWidth="1"/>
    <col min="4355" max="4355" width="8" style="35" customWidth="1"/>
    <col min="4356" max="4357" width="6.88671875" style="35" bestFit="1" customWidth="1"/>
    <col min="4358" max="4358" width="7.6640625" style="35" customWidth="1"/>
    <col min="4359" max="4367" width="6.88671875" style="35" bestFit="1" customWidth="1"/>
    <col min="4368" max="4368" width="7.33203125" style="35" customWidth="1"/>
    <col min="4369" max="4608" width="8.88671875" style="35"/>
    <col min="4609" max="4609" width="18.33203125" style="35" bestFit="1" customWidth="1"/>
    <col min="4610" max="4610" width="5.109375" style="35" bestFit="1" customWidth="1"/>
    <col min="4611" max="4611" width="8" style="35" customWidth="1"/>
    <col min="4612" max="4613" width="6.88671875" style="35" bestFit="1" customWidth="1"/>
    <col min="4614" max="4614" width="7.6640625" style="35" customWidth="1"/>
    <col min="4615" max="4623" width="6.88671875" style="35" bestFit="1" customWidth="1"/>
    <col min="4624" max="4624" width="7.33203125" style="35" customWidth="1"/>
    <col min="4625" max="4864" width="8.88671875" style="35"/>
    <col min="4865" max="4865" width="18.33203125" style="35" bestFit="1" customWidth="1"/>
    <col min="4866" max="4866" width="5.109375" style="35" bestFit="1" customWidth="1"/>
    <col min="4867" max="4867" width="8" style="35" customWidth="1"/>
    <col min="4868" max="4869" width="6.88671875" style="35" bestFit="1" customWidth="1"/>
    <col min="4870" max="4870" width="7.6640625" style="35" customWidth="1"/>
    <col min="4871" max="4879" width="6.88671875" style="35" bestFit="1" customWidth="1"/>
    <col min="4880" max="4880" width="7.33203125" style="35" customWidth="1"/>
    <col min="4881" max="5120" width="8.88671875" style="35"/>
    <col min="5121" max="5121" width="18.33203125" style="35" bestFit="1" customWidth="1"/>
    <col min="5122" max="5122" width="5.109375" style="35" bestFit="1" customWidth="1"/>
    <col min="5123" max="5123" width="8" style="35" customWidth="1"/>
    <col min="5124" max="5125" width="6.88671875" style="35" bestFit="1" customWidth="1"/>
    <col min="5126" max="5126" width="7.6640625" style="35" customWidth="1"/>
    <col min="5127" max="5135" width="6.88671875" style="35" bestFit="1" customWidth="1"/>
    <col min="5136" max="5136" width="7.33203125" style="35" customWidth="1"/>
    <col min="5137" max="5376" width="8.88671875" style="35"/>
    <col min="5377" max="5377" width="18.33203125" style="35" bestFit="1" customWidth="1"/>
    <col min="5378" max="5378" width="5.109375" style="35" bestFit="1" customWidth="1"/>
    <col min="5379" max="5379" width="8" style="35" customWidth="1"/>
    <col min="5380" max="5381" width="6.88671875" style="35" bestFit="1" customWidth="1"/>
    <col min="5382" max="5382" width="7.6640625" style="35" customWidth="1"/>
    <col min="5383" max="5391" width="6.88671875" style="35" bestFit="1" customWidth="1"/>
    <col min="5392" max="5392" width="7.33203125" style="35" customWidth="1"/>
    <col min="5393" max="5632" width="8.88671875" style="35"/>
    <col min="5633" max="5633" width="18.33203125" style="35" bestFit="1" customWidth="1"/>
    <col min="5634" max="5634" width="5.109375" style="35" bestFit="1" customWidth="1"/>
    <col min="5635" max="5635" width="8" style="35" customWidth="1"/>
    <col min="5636" max="5637" width="6.88671875" style="35" bestFit="1" customWidth="1"/>
    <col min="5638" max="5638" width="7.6640625" style="35" customWidth="1"/>
    <col min="5639" max="5647" width="6.88671875" style="35" bestFit="1" customWidth="1"/>
    <col min="5648" max="5648" width="7.33203125" style="35" customWidth="1"/>
    <col min="5649" max="5888" width="8.88671875" style="35"/>
    <col min="5889" max="5889" width="18.33203125" style="35" bestFit="1" customWidth="1"/>
    <col min="5890" max="5890" width="5.109375" style="35" bestFit="1" customWidth="1"/>
    <col min="5891" max="5891" width="8" style="35" customWidth="1"/>
    <col min="5892" max="5893" width="6.88671875" style="35" bestFit="1" customWidth="1"/>
    <col min="5894" max="5894" width="7.6640625" style="35" customWidth="1"/>
    <col min="5895" max="5903" width="6.88671875" style="35" bestFit="1" customWidth="1"/>
    <col min="5904" max="5904" width="7.33203125" style="35" customWidth="1"/>
    <col min="5905" max="6144" width="8.88671875" style="35"/>
    <col min="6145" max="6145" width="18.33203125" style="35" bestFit="1" customWidth="1"/>
    <col min="6146" max="6146" width="5.109375" style="35" bestFit="1" customWidth="1"/>
    <col min="6147" max="6147" width="8" style="35" customWidth="1"/>
    <col min="6148" max="6149" width="6.88671875" style="35" bestFit="1" customWidth="1"/>
    <col min="6150" max="6150" width="7.6640625" style="35" customWidth="1"/>
    <col min="6151" max="6159" width="6.88671875" style="35" bestFit="1" customWidth="1"/>
    <col min="6160" max="6160" width="7.33203125" style="35" customWidth="1"/>
    <col min="6161" max="6400" width="8.88671875" style="35"/>
    <col min="6401" max="6401" width="18.33203125" style="35" bestFit="1" customWidth="1"/>
    <col min="6402" max="6402" width="5.109375" style="35" bestFit="1" customWidth="1"/>
    <col min="6403" max="6403" width="8" style="35" customWidth="1"/>
    <col min="6404" max="6405" width="6.88671875" style="35" bestFit="1" customWidth="1"/>
    <col min="6406" max="6406" width="7.6640625" style="35" customWidth="1"/>
    <col min="6407" max="6415" width="6.88671875" style="35" bestFit="1" customWidth="1"/>
    <col min="6416" max="6416" width="7.33203125" style="35" customWidth="1"/>
    <col min="6417" max="6656" width="8.88671875" style="35"/>
    <col min="6657" max="6657" width="18.33203125" style="35" bestFit="1" customWidth="1"/>
    <col min="6658" max="6658" width="5.109375" style="35" bestFit="1" customWidth="1"/>
    <col min="6659" max="6659" width="8" style="35" customWidth="1"/>
    <col min="6660" max="6661" width="6.88671875" style="35" bestFit="1" customWidth="1"/>
    <col min="6662" max="6662" width="7.6640625" style="35" customWidth="1"/>
    <col min="6663" max="6671" width="6.88671875" style="35" bestFit="1" customWidth="1"/>
    <col min="6672" max="6672" width="7.33203125" style="35" customWidth="1"/>
    <col min="6673" max="6912" width="8.88671875" style="35"/>
    <col min="6913" max="6913" width="18.33203125" style="35" bestFit="1" customWidth="1"/>
    <col min="6914" max="6914" width="5.109375" style="35" bestFit="1" customWidth="1"/>
    <col min="6915" max="6915" width="8" style="35" customWidth="1"/>
    <col min="6916" max="6917" width="6.88671875" style="35" bestFit="1" customWidth="1"/>
    <col min="6918" max="6918" width="7.6640625" style="35" customWidth="1"/>
    <col min="6919" max="6927" width="6.88671875" style="35" bestFit="1" customWidth="1"/>
    <col min="6928" max="6928" width="7.33203125" style="35" customWidth="1"/>
    <col min="6929" max="7168" width="8.88671875" style="35"/>
    <col min="7169" max="7169" width="18.33203125" style="35" bestFit="1" customWidth="1"/>
    <col min="7170" max="7170" width="5.109375" style="35" bestFit="1" customWidth="1"/>
    <col min="7171" max="7171" width="8" style="35" customWidth="1"/>
    <col min="7172" max="7173" width="6.88671875" style="35" bestFit="1" customWidth="1"/>
    <col min="7174" max="7174" width="7.6640625" style="35" customWidth="1"/>
    <col min="7175" max="7183" width="6.88671875" style="35" bestFit="1" customWidth="1"/>
    <col min="7184" max="7184" width="7.33203125" style="35" customWidth="1"/>
    <col min="7185" max="7424" width="8.88671875" style="35"/>
    <col min="7425" max="7425" width="18.33203125" style="35" bestFit="1" customWidth="1"/>
    <col min="7426" max="7426" width="5.109375" style="35" bestFit="1" customWidth="1"/>
    <col min="7427" max="7427" width="8" style="35" customWidth="1"/>
    <col min="7428" max="7429" width="6.88671875" style="35" bestFit="1" customWidth="1"/>
    <col min="7430" max="7430" width="7.6640625" style="35" customWidth="1"/>
    <col min="7431" max="7439" width="6.88671875" style="35" bestFit="1" customWidth="1"/>
    <col min="7440" max="7440" width="7.33203125" style="35" customWidth="1"/>
    <col min="7441" max="7680" width="8.88671875" style="35"/>
    <col min="7681" max="7681" width="18.33203125" style="35" bestFit="1" customWidth="1"/>
    <col min="7682" max="7682" width="5.109375" style="35" bestFit="1" customWidth="1"/>
    <col min="7683" max="7683" width="8" style="35" customWidth="1"/>
    <col min="7684" max="7685" width="6.88671875" style="35" bestFit="1" customWidth="1"/>
    <col min="7686" max="7686" width="7.6640625" style="35" customWidth="1"/>
    <col min="7687" max="7695" width="6.88671875" style="35" bestFit="1" customWidth="1"/>
    <col min="7696" max="7696" width="7.33203125" style="35" customWidth="1"/>
    <col min="7697" max="7936" width="8.88671875" style="35"/>
    <col min="7937" max="7937" width="18.33203125" style="35" bestFit="1" customWidth="1"/>
    <col min="7938" max="7938" width="5.109375" style="35" bestFit="1" customWidth="1"/>
    <col min="7939" max="7939" width="8" style="35" customWidth="1"/>
    <col min="7940" max="7941" width="6.88671875" style="35" bestFit="1" customWidth="1"/>
    <col min="7942" max="7942" width="7.6640625" style="35" customWidth="1"/>
    <col min="7943" max="7951" width="6.88671875" style="35" bestFit="1" customWidth="1"/>
    <col min="7952" max="7952" width="7.33203125" style="35" customWidth="1"/>
    <col min="7953" max="8192" width="8.88671875" style="35"/>
    <col min="8193" max="8193" width="18.33203125" style="35" bestFit="1" customWidth="1"/>
    <col min="8194" max="8194" width="5.109375" style="35" bestFit="1" customWidth="1"/>
    <col min="8195" max="8195" width="8" style="35" customWidth="1"/>
    <col min="8196" max="8197" width="6.88671875" style="35" bestFit="1" customWidth="1"/>
    <col min="8198" max="8198" width="7.6640625" style="35" customWidth="1"/>
    <col min="8199" max="8207" width="6.88671875" style="35" bestFit="1" customWidth="1"/>
    <col min="8208" max="8208" width="7.33203125" style="35" customWidth="1"/>
    <col min="8209" max="8448" width="8.88671875" style="35"/>
    <col min="8449" max="8449" width="18.33203125" style="35" bestFit="1" customWidth="1"/>
    <col min="8450" max="8450" width="5.109375" style="35" bestFit="1" customWidth="1"/>
    <col min="8451" max="8451" width="8" style="35" customWidth="1"/>
    <col min="8452" max="8453" width="6.88671875" style="35" bestFit="1" customWidth="1"/>
    <col min="8454" max="8454" width="7.6640625" style="35" customWidth="1"/>
    <col min="8455" max="8463" width="6.88671875" style="35" bestFit="1" customWidth="1"/>
    <col min="8464" max="8464" width="7.33203125" style="35" customWidth="1"/>
    <col min="8465" max="8704" width="8.88671875" style="35"/>
    <col min="8705" max="8705" width="18.33203125" style="35" bestFit="1" customWidth="1"/>
    <col min="8706" max="8706" width="5.109375" style="35" bestFit="1" customWidth="1"/>
    <col min="8707" max="8707" width="8" style="35" customWidth="1"/>
    <col min="8708" max="8709" width="6.88671875" style="35" bestFit="1" customWidth="1"/>
    <col min="8710" max="8710" width="7.6640625" style="35" customWidth="1"/>
    <col min="8711" max="8719" width="6.88671875" style="35" bestFit="1" customWidth="1"/>
    <col min="8720" max="8720" width="7.33203125" style="35" customWidth="1"/>
    <col min="8721" max="8960" width="8.88671875" style="35"/>
    <col min="8961" max="8961" width="18.33203125" style="35" bestFit="1" customWidth="1"/>
    <col min="8962" max="8962" width="5.109375" style="35" bestFit="1" customWidth="1"/>
    <col min="8963" max="8963" width="8" style="35" customWidth="1"/>
    <col min="8964" max="8965" width="6.88671875" style="35" bestFit="1" customWidth="1"/>
    <col min="8966" max="8966" width="7.6640625" style="35" customWidth="1"/>
    <col min="8967" max="8975" width="6.88671875" style="35" bestFit="1" customWidth="1"/>
    <col min="8976" max="8976" width="7.33203125" style="35" customWidth="1"/>
    <col min="8977" max="9216" width="8.88671875" style="35"/>
    <col min="9217" max="9217" width="18.33203125" style="35" bestFit="1" customWidth="1"/>
    <col min="9218" max="9218" width="5.109375" style="35" bestFit="1" customWidth="1"/>
    <col min="9219" max="9219" width="8" style="35" customWidth="1"/>
    <col min="9220" max="9221" width="6.88671875" style="35" bestFit="1" customWidth="1"/>
    <col min="9222" max="9222" width="7.6640625" style="35" customWidth="1"/>
    <col min="9223" max="9231" width="6.88671875" style="35" bestFit="1" customWidth="1"/>
    <col min="9232" max="9232" width="7.33203125" style="35" customWidth="1"/>
    <col min="9233" max="9472" width="8.88671875" style="35"/>
    <col min="9473" max="9473" width="18.33203125" style="35" bestFit="1" customWidth="1"/>
    <col min="9474" max="9474" width="5.109375" style="35" bestFit="1" customWidth="1"/>
    <col min="9475" max="9475" width="8" style="35" customWidth="1"/>
    <col min="9476" max="9477" width="6.88671875" style="35" bestFit="1" customWidth="1"/>
    <col min="9478" max="9478" width="7.6640625" style="35" customWidth="1"/>
    <col min="9479" max="9487" width="6.88671875" style="35" bestFit="1" customWidth="1"/>
    <col min="9488" max="9488" width="7.33203125" style="35" customWidth="1"/>
    <col min="9489" max="9728" width="8.88671875" style="35"/>
    <col min="9729" max="9729" width="18.33203125" style="35" bestFit="1" customWidth="1"/>
    <col min="9730" max="9730" width="5.109375" style="35" bestFit="1" customWidth="1"/>
    <col min="9731" max="9731" width="8" style="35" customWidth="1"/>
    <col min="9732" max="9733" width="6.88671875" style="35" bestFit="1" customWidth="1"/>
    <col min="9734" max="9734" width="7.6640625" style="35" customWidth="1"/>
    <col min="9735" max="9743" width="6.88671875" style="35" bestFit="1" customWidth="1"/>
    <col min="9744" max="9744" width="7.33203125" style="35" customWidth="1"/>
    <col min="9745" max="9984" width="8.88671875" style="35"/>
    <col min="9985" max="9985" width="18.33203125" style="35" bestFit="1" customWidth="1"/>
    <col min="9986" max="9986" width="5.109375" style="35" bestFit="1" customWidth="1"/>
    <col min="9987" max="9987" width="8" style="35" customWidth="1"/>
    <col min="9988" max="9989" width="6.88671875" style="35" bestFit="1" customWidth="1"/>
    <col min="9990" max="9990" width="7.6640625" style="35" customWidth="1"/>
    <col min="9991" max="9999" width="6.88671875" style="35" bestFit="1" customWidth="1"/>
    <col min="10000" max="10000" width="7.33203125" style="35" customWidth="1"/>
    <col min="10001" max="10240" width="8.88671875" style="35"/>
    <col min="10241" max="10241" width="18.33203125" style="35" bestFit="1" customWidth="1"/>
    <col min="10242" max="10242" width="5.109375" style="35" bestFit="1" customWidth="1"/>
    <col min="10243" max="10243" width="8" style="35" customWidth="1"/>
    <col min="10244" max="10245" width="6.88671875" style="35" bestFit="1" customWidth="1"/>
    <col min="10246" max="10246" width="7.6640625" style="35" customWidth="1"/>
    <col min="10247" max="10255" width="6.88671875" style="35" bestFit="1" customWidth="1"/>
    <col min="10256" max="10256" width="7.33203125" style="35" customWidth="1"/>
    <col min="10257" max="10496" width="8.88671875" style="35"/>
    <col min="10497" max="10497" width="18.33203125" style="35" bestFit="1" customWidth="1"/>
    <col min="10498" max="10498" width="5.109375" style="35" bestFit="1" customWidth="1"/>
    <col min="10499" max="10499" width="8" style="35" customWidth="1"/>
    <col min="10500" max="10501" width="6.88671875" style="35" bestFit="1" customWidth="1"/>
    <col min="10502" max="10502" width="7.6640625" style="35" customWidth="1"/>
    <col min="10503" max="10511" width="6.88671875" style="35" bestFit="1" customWidth="1"/>
    <col min="10512" max="10512" width="7.33203125" style="35" customWidth="1"/>
    <col min="10513" max="10752" width="8.88671875" style="35"/>
    <col min="10753" max="10753" width="18.33203125" style="35" bestFit="1" customWidth="1"/>
    <col min="10754" max="10754" width="5.109375" style="35" bestFit="1" customWidth="1"/>
    <col min="10755" max="10755" width="8" style="35" customWidth="1"/>
    <col min="10756" max="10757" width="6.88671875" style="35" bestFit="1" customWidth="1"/>
    <col min="10758" max="10758" width="7.6640625" style="35" customWidth="1"/>
    <col min="10759" max="10767" width="6.88671875" style="35" bestFit="1" customWidth="1"/>
    <col min="10768" max="10768" width="7.33203125" style="35" customWidth="1"/>
    <col min="10769" max="11008" width="8.88671875" style="35"/>
    <col min="11009" max="11009" width="18.33203125" style="35" bestFit="1" customWidth="1"/>
    <col min="11010" max="11010" width="5.109375" style="35" bestFit="1" customWidth="1"/>
    <col min="11011" max="11011" width="8" style="35" customWidth="1"/>
    <col min="11012" max="11013" width="6.88671875" style="35" bestFit="1" customWidth="1"/>
    <col min="11014" max="11014" width="7.6640625" style="35" customWidth="1"/>
    <col min="11015" max="11023" width="6.88671875" style="35" bestFit="1" customWidth="1"/>
    <col min="11024" max="11024" width="7.33203125" style="35" customWidth="1"/>
    <col min="11025" max="11264" width="8.88671875" style="35"/>
    <col min="11265" max="11265" width="18.33203125" style="35" bestFit="1" customWidth="1"/>
    <col min="11266" max="11266" width="5.109375" style="35" bestFit="1" customWidth="1"/>
    <col min="11267" max="11267" width="8" style="35" customWidth="1"/>
    <col min="11268" max="11269" width="6.88671875" style="35" bestFit="1" customWidth="1"/>
    <col min="11270" max="11270" width="7.6640625" style="35" customWidth="1"/>
    <col min="11271" max="11279" width="6.88671875" style="35" bestFit="1" customWidth="1"/>
    <col min="11280" max="11280" width="7.33203125" style="35" customWidth="1"/>
    <col min="11281" max="11520" width="8.88671875" style="35"/>
    <col min="11521" max="11521" width="18.33203125" style="35" bestFit="1" customWidth="1"/>
    <col min="11522" max="11522" width="5.109375" style="35" bestFit="1" customWidth="1"/>
    <col min="11523" max="11523" width="8" style="35" customWidth="1"/>
    <col min="11524" max="11525" width="6.88671875" style="35" bestFit="1" customWidth="1"/>
    <col min="11526" max="11526" width="7.6640625" style="35" customWidth="1"/>
    <col min="11527" max="11535" width="6.88671875" style="35" bestFit="1" customWidth="1"/>
    <col min="11536" max="11536" width="7.33203125" style="35" customWidth="1"/>
    <col min="11537" max="11776" width="8.88671875" style="35"/>
    <col min="11777" max="11777" width="18.33203125" style="35" bestFit="1" customWidth="1"/>
    <col min="11778" max="11778" width="5.109375" style="35" bestFit="1" customWidth="1"/>
    <col min="11779" max="11779" width="8" style="35" customWidth="1"/>
    <col min="11780" max="11781" width="6.88671875" style="35" bestFit="1" customWidth="1"/>
    <col min="11782" max="11782" width="7.6640625" style="35" customWidth="1"/>
    <col min="11783" max="11791" width="6.88671875" style="35" bestFit="1" customWidth="1"/>
    <col min="11792" max="11792" width="7.33203125" style="35" customWidth="1"/>
    <col min="11793" max="12032" width="8.88671875" style="35"/>
    <col min="12033" max="12033" width="18.33203125" style="35" bestFit="1" customWidth="1"/>
    <col min="12034" max="12034" width="5.109375" style="35" bestFit="1" customWidth="1"/>
    <col min="12035" max="12035" width="8" style="35" customWidth="1"/>
    <col min="12036" max="12037" width="6.88671875" style="35" bestFit="1" customWidth="1"/>
    <col min="12038" max="12038" width="7.6640625" style="35" customWidth="1"/>
    <col min="12039" max="12047" width="6.88671875" style="35" bestFit="1" customWidth="1"/>
    <col min="12048" max="12048" width="7.33203125" style="35" customWidth="1"/>
    <col min="12049" max="12288" width="8.88671875" style="35"/>
    <col min="12289" max="12289" width="18.33203125" style="35" bestFit="1" customWidth="1"/>
    <col min="12290" max="12290" width="5.109375" style="35" bestFit="1" customWidth="1"/>
    <col min="12291" max="12291" width="8" style="35" customWidth="1"/>
    <col min="12292" max="12293" width="6.88671875" style="35" bestFit="1" customWidth="1"/>
    <col min="12294" max="12294" width="7.6640625" style="35" customWidth="1"/>
    <col min="12295" max="12303" width="6.88671875" style="35" bestFit="1" customWidth="1"/>
    <col min="12304" max="12304" width="7.33203125" style="35" customWidth="1"/>
    <col min="12305" max="12544" width="8.88671875" style="35"/>
    <col min="12545" max="12545" width="18.33203125" style="35" bestFit="1" customWidth="1"/>
    <col min="12546" max="12546" width="5.109375" style="35" bestFit="1" customWidth="1"/>
    <col min="12547" max="12547" width="8" style="35" customWidth="1"/>
    <col min="12548" max="12549" width="6.88671875" style="35" bestFit="1" customWidth="1"/>
    <col min="12550" max="12550" width="7.6640625" style="35" customWidth="1"/>
    <col min="12551" max="12559" width="6.88671875" style="35" bestFit="1" customWidth="1"/>
    <col min="12560" max="12560" width="7.33203125" style="35" customWidth="1"/>
    <col min="12561" max="12800" width="8.88671875" style="35"/>
    <col min="12801" max="12801" width="18.33203125" style="35" bestFit="1" customWidth="1"/>
    <col min="12802" max="12802" width="5.109375" style="35" bestFit="1" customWidth="1"/>
    <col min="12803" max="12803" width="8" style="35" customWidth="1"/>
    <col min="12804" max="12805" width="6.88671875" style="35" bestFit="1" customWidth="1"/>
    <col min="12806" max="12806" width="7.6640625" style="35" customWidth="1"/>
    <col min="12807" max="12815" width="6.88671875" style="35" bestFit="1" customWidth="1"/>
    <col min="12816" max="12816" width="7.33203125" style="35" customWidth="1"/>
    <col min="12817" max="13056" width="8.88671875" style="35"/>
    <col min="13057" max="13057" width="18.33203125" style="35" bestFit="1" customWidth="1"/>
    <col min="13058" max="13058" width="5.109375" style="35" bestFit="1" customWidth="1"/>
    <col min="13059" max="13059" width="8" style="35" customWidth="1"/>
    <col min="13060" max="13061" width="6.88671875" style="35" bestFit="1" customWidth="1"/>
    <col min="13062" max="13062" width="7.6640625" style="35" customWidth="1"/>
    <col min="13063" max="13071" width="6.88671875" style="35" bestFit="1" customWidth="1"/>
    <col min="13072" max="13072" width="7.33203125" style="35" customWidth="1"/>
    <col min="13073" max="13312" width="8.88671875" style="35"/>
    <col min="13313" max="13313" width="18.33203125" style="35" bestFit="1" customWidth="1"/>
    <col min="13314" max="13314" width="5.109375" style="35" bestFit="1" customWidth="1"/>
    <col min="13315" max="13315" width="8" style="35" customWidth="1"/>
    <col min="13316" max="13317" width="6.88671875" style="35" bestFit="1" customWidth="1"/>
    <col min="13318" max="13318" width="7.6640625" style="35" customWidth="1"/>
    <col min="13319" max="13327" width="6.88671875" style="35" bestFit="1" customWidth="1"/>
    <col min="13328" max="13328" width="7.33203125" style="35" customWidth="1"/>
    <col min="13329" max="13568" width="8.88671875" style="35"/>
    <col min="13569" max="13569" width="18.33203125" style="35" bestFit="1" customWidth="1"/>
    <col min="13570" max="13570" width="5.109375" style="35" bestFit="1" customWidth="1"/>
    <col min="13571" max="13571" width="8" style="35" customWidth="1"/>
    <col min="13572" max="13573" width="6.88671875" style="35" bestFit="1" customWidth="1"/>
    <col min="13574" max="13574" width="7.6640625" style="35" customWidth="1"/>
    <col min="13575" max="13583" width="6.88671875" style="35" bestFit="1" customWidth="1"/>
    <col min="13584" max="13584" width="7.33203125" style="35" customWidth="1"/>
    <col min="13585" max="13824" width="8.88671875" style="35"/>
    <col min="13825" max="13825" width="18.33203125" style="35" bestFit="1" customWidth="1"/>
    <col min="13826" max="13826" width="5.109375" style="35" bestFit="1" customWidth="1"/>
    <col min="13827" max="13827" width="8" style="35" customWidth="1"/>
    <col min="13828" max="13829" width="6.88671875" style="35" bestFit="1" customWidth="1"/>
    <col min="13830" max="13830" width="7.6640625" style="35" customWidth="1"/>
    <col min="13831" max="13839" width="6.88671875" style="35" bestFit="1" customWidth="1"/>
    <col min="13840" max="13840" width="7.33203125" style="35" customWidth="1"/>
    <col min="13841" max="14080" width="8.88671875" style="35"/>
    <col min="14081" max="14081" width="18.33203125" style="35" bestFit="1" customWidth="1"/>
    <col min="14082" max="14082" width="5.109375" style="35" bestFit="1" customWidth="1"/>
    <col min="14083" max="14083" width="8" style="35" customWidth="1"/>
    <col min="14084" max="14085" width="6.88671875" style="35" bestFit="1" customWidth="1"/>
    <col min="14086" max="14086" width="7.6640625" style="35" customWidth="1"/>
    <col min="14087" max="14095" width="6.88671875" style="35" bestFit="1" customWidth="1"/>
    <col min="14096" max="14096" width="7.33203125" style="35" customWidth="1"/>
    <col min="14097" max="14336" width="8.88671875" style="35"/>
    <col min="14337" max="14337" width="18.33203125" style="35" bestFit="1" customWidth="1"/>
    <col min="14338" max="14338" width="5.109375" style="35" bestFit="1" customWidth="1"/>
    <col min="14339" max="14339" width="8" style="35" customWidth="1"/>
    <col min="14340" max="14341" width="6.88671875" style="35" bestFit="1" customWidth="1"/>
    <col min="14342" max="14342" width="7.6640625" style="35" customWidth="1"/>
    <col min="14343" max="14351" width="6.88671875" style="35" bestFit="1" customWidth="1"/>
    <col min="14352" max="14352" width="7.33203125" style="35" customWidth="1"/>
    <col min="14353" max="14592" width="8.88671875" style="35"/>
    <col min="14593" max="14593" width="18.33203125" style="35" bestFit="1" customWidth="1"/>
    <col min="14594" max="14594" width="5.109375" style="35" bestFit="1" customWidth="1"/>
    <col min="14595" max="14595" width="8" style="35" customWidth="1"/>
    <col min="14596" max="14597" width="6.88671875" style="35" bestFit="1" customWidth="1"/>
    <col min="14598" max="14598" width="7.6640625" style="35" customWidth="1"/>
    <col min="14599" max="14607" width="6.88671875" style="35" bestFit="1" customWidth="1"/>
    <col min="14608" max="14608" width="7.33203125" style="35" customWidth="1"/>
    <col min="14609" max="14848" width="8.88671875" style="35"/>
    <col min="14849" max="14849" width="18.33203125" style="35" bestFit="1" customWidth="1"/>
    <col min="14850" max="14850" width="5.109375" style="35" bestFit="1" customWidth="1"/>
    <col min="14851" max="14851" width="8" style="35" customWidth="1"/>
    <col min="14852" max="14853" width="6.88671875" style="35" bestFit="1" customWidth="1"/>
    <col min="14854" max="14854" width="7.6640625" style="35" customWidth="1"/>
    <col min="14855" max="14863" width="6.88671875" style="35" bestFit="1" customWidth="1"/>
    <col min="14864" max="14864" width="7.33203125" style="35" customWidth="1"/>
    <col min="14865" max="15104" width="8.88671875" style="35"/>
    <col min="15105" max="15105" width="18.33203125" style="35" bestFit="1" customWidth="1"/>
    <col min="15106" max="15106" width="5.109375" style="35" bestFit="1" customWidth="1"/>
    <col min="15107" max="15107" width="8" style="35" customWidth="1"/>
    <col min="15108" max="15109" width="6.88671875" style="35" bestFit="1" customWidth="1"/>
    <col min="15110" max="15110" width="7.6640625" style="35" customWidth="1"/>
    <col min="15111" max="15119" width="6.88671875" style="35" bestFit="1" customWidth="1"/>
    <col min="15120" max="15120" width="7.33203125" style="35" customWidth="1"/>
    <col min="15121" max="15360" width="8.88671875" style="35"/>
    <col min="15361" max="15361" width="18.33203125" style="35" bestFit="1" customWidth="1"/>
    <col min="15362" max="15362" width="5.109375" style="35" bestFit="1" customWidth="1"/>
    <col min="15363" max="15363" width="8" style="35" customWidth="1"/>
    <col min="15364" max="15365" width="6.88671875" style="35" bestFit="1" customWidth="1"/>
    <col min="15366" max="15366" width="7.6640625" style="35" customWidth="1"/>
    <col min="15367" max="15375" width="6.88671875" style="35" bestFit="1" customWidth="1"/>
    <col min="15376" max="15376" width="7.33203125" style="35" customWidth="1"/>
    <col min="15377" max="15616" width="8.88671875" style="35"/>
    <col min="15617" max="15617" width="18.33203125" style="35" bestFit="1" customWidth="1"/>
    <col min="15618" max="15618" width="5.109375" style="35" bestFit="1" customWidth="1"/>
    <col min="15619" max="15619" width="8" style="35" customWidth="1"/>
    <col min="15620" max="15621" width="6.88671875" style="35" bestFit="1" customWidth="1"/>
    <col min="15622" max="15622" width="7.6640625" style="35" customWidth="1"/>
    <col min="15623" max="15631" width="6.88671875" style="35" bestFit="1" customWidth="1"/>
    <col min="15632" max="15632" width="7.33203125" style="35" customWidth="1"/>
    <col min="15633" max="15872" width="8.88671875" style="35"/>
    <col min="15873" max="15873" width="18.33203125" style="35" bestFit="1" customWidth="1"/>
    <col min="15874" max="15874" width="5.109375" style="35" bestFit="1" customWidth="1"/>
    <col min="15875" max="15875" width="8" style="35" customWidth="1"/>
    <col min="15876" max="15877" width="6.88671875" style="35" bestFit="1" customWidth="1"/>
    <col min="15878" max="15878" width="7.6640625" style="35" customWidth="1"/>
    <col min="15879" max="15887" width="6.88671875" style="35" bestFit="1" customWidth="1"/>
    <col min="15888" max="15888" width="7.33203125" style="35" customWidth="1"/>
    <col min="15889" max="16128" width="8.88671875" style="35"/>
    <col min="16129" max="16129" width="18.33203125" style="35" bestFit="1" customWidth="1"/>
    <col min="16130" max="16130" width="5.109375" style="35" bestFit="1" customWidth="1"/>
    <col min="16131" max="16131" width="8" style="35" customWidth="1"/>
    <col min="16132" max="16133" width="6.88671875" style="35" bestFit="1" customWidth="1"/>
    <col min="16134" max="16134" width="7.6640625" style="35" customWidth="1"/>
    <col min="16135" max="16143" width="6.88671875" style="35" bestFit="1" customWidth="1"/>
    <col min="16144" max="16144" width="7.33203125" style="35" customWidth="1"/>
    <col min="16145" max="16384" width="8.88671875" style="35"/>
  </cols>
  <sheetData>
    <row r="1" spans="1:16">
      <c r="A1" s="1436" t="s">
        <v>5197</v>
      </c>
    </row>
    <row r="2" spans="1:16" ht="17.399999999999999">
      <c r="A2" s="656" t="s">
        <v>1663</v>
      </c>
      <c r="B2" s="1669" t="s">
        <v>4238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</row>
    <row r="3" spans="1:16" ht="15.6" thickBot="1">
      <c r="A3" s="714"/>
      <c r="B3" s="724" t="s">
        <v>4239</v>
      </c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</row>
    <row r="4" spans="1:16">
      <c r="A4" s="401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</row>
    <row r="5" spans="1:16" ht="13.8" thickBot="1">
      <c r="A5" s="657"/>
      <c r="B5" s="1681" t="s">
        <v>1648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</row>
    <row r="6" spans="1:16">
      <c r="A6" s="279" t="s">
        <v>4240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</row>
    <row r="7" spans="1:16" ht="13.8" thickBot="1">
      <c r="A7" s="279" t="s">
        <v>4241</v>
      </c>
      <c r="B7" s="279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</row>
    <row r="8" spans="1:16" ht="13.8" thickBot="1">
      <c r="A8" s="279" t="s">
        <v>4242</v>
      </c>
      <c r="B8" s="279"/>
      <c r="C8" s="1681" t="s">
        <v>1662</v>
      </c>
      <c r="D8" s="1681"/>
      <c r="E8" s="1681"/>
      <c r="F8" s="1681"/>
      <c r="G8" s="1681"/>
      <c r="H8" s="1681"/>
      <c r="I8" s="1681"/>
      <c r="J8" s="1681"/>
      <c r="K8" s="1681"/>
      <c r="L8" s="1681"/>
      <c r="M8" s="1681"/>
      <c r="N8" s="1681"/>
      <c r="O8" s="1681"/>
      <c r="P8" s="1681"/>
    </row>
    <row r="9" spans="1:16">
      <c r="A9" s="279" t="s">
        <v>4243</v>
      </c>
      <c r="B9" s="279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</row>
    <row r="10" spans="1:16" ht="38.4" customHeight="1" thickBot="1">
      <c r="A10" s="665"/>
      <c r="B10" s="660" t="s">
        <v>3</v>
      </c>
      <c r="C10" s="660" t="s">
        <v>1477</v>
      </c>
      <c r="D10" s="660" t="s">
        <v>1476</v>
      </c>
      <c r="E10" s="660" t="s">
        <v>1475</v>
      </c>
      <c r="F10" s="660" t="s">
        <v>1474</v>
      </c>
      <c r="G10" s="660" t="s">
        <v>1473</v>
      </c>
      <c r="H10" s="660" t="s">
        <v>1472</v>
      </c>
      <c r="I10" s="660" t="s">
        <v>1471</v>
      </c>
      <c r="J10" s="660" t="s">
        <v>1470</v>
      </c>
      <c r="K10" s="660" t="s">
        <v>1661</v>
      </c>
      <c r="L10" s="660" t="s">
        <v>1660</v>
      </c>
      <c r="M10" s="660" t="s">
        <v>1659</v>
      </c>
      <c r="N10" s="660" t="s">
        <v>1658</v>
      </c>
      <c r="O10" s="660" t="s">
        <v>1657</v>
      </c>
      <c r="P10" s="660" t="s">
        <v>1656</v>
      </c>
    </row>
    <row r="11" spans="1:16">
      <c r="A11" s="303"/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</row>
    <row r="12" spans="1:16">
      <c r="A12" s="658" t="s">
        <v>1</v>
      </c>
      <c r="B12" s="274">
        <v>61446</v>
      </c>
      <c r="C12" s="274">
        <v>0</v>
      </c>
      <c r="D12" s="274">
        <v>1912</v>
      </c>
      <c r="E12" s="274">
        <v>10998</v>
      </c>
      <c r="F12" s="274">
        <v>17115</v>
      </c>
      <c r="G12" s="274">
        <v>12242</v>
      </c>
      <c r="H12" s="274">
        <v>6399</v>
      </c>
      <c r="I12" s="274">
        <v>4047</v>
      </c>
      <c r="J12" s="274">
        <v>3061</v>
      </c>
      <c r="K12" s="274">
        <v>2358</v>
      </c>
      <c r="L12" s="274">
        <v>1557</v>
      </c>
      <c r="M12" s="274">
        <v>879</v>
      </c>
      <c r="N12" s="274">
        <v>476</v>
      </c>
      <c r="O12" s="274">
        <v>245</v>
      </c>
      <c r="P12" s="274">
        <v>157</v>
      </c>
    </row>
    <row r="13" spans="1:16">
      <c r="A13" s="654" t="s">
        <v>1498</v>
      </c>
      <c r="B13" s="276">
        <v>0</v>
      </c>
      <c r="C13" s="276">
        <v>0</v>
      </c>
      <c r="D13" s="276">
        <v>0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0</v>
      </c>
      <c r="P13" s="276">
        <v>0</v>
      </c>
    </row>
    <row r="14" spans="1:16">
      <c r="A14" s="654" t="s">
        <v>1497</v>
      </c>
      <c r="B14" s="276">
        <v>601</v>
      </c>
      <c r="C14" s="276">
        <v>0</v>
      </c>
      <c r="D14" s="276">
        <v>334</v>
      </c>
      <c r="E14" s="276">
        <v>209</v>
      </c>
      <c r="F14" s="276">
        <v>42</v>
      </c>
      <c r="G14" s="276">
        <v>10</v>
      </c>
      <c r="H14" s="276">
        <v>6</v>
      </c>
      <c r="I14" s="276">
        <v>0</v>
      </c>
      <c r="J14" s="276">
        <v>0</v>
      </c>
      <c r="K14" s="276">
        <v>0</v>
      </c>
      <c r="L14" s="276">
        <v>0</v>
      </c>
      <c r="M14" s="276">
        <v>0</v>
      </c>
      <c r="N14" s="276">
        <v>0</v>
      </c>
      <c r="O14" s="276">
        <v>0</v>
      </c>
      <c r="P14" s="276">
        <v>0</v>
      </c>
    </row>
    <row r="15" spans="1:16">
      <c r="A15" s="654" t="s">
        <v>1496</v>
      </c>
      <c r="B15" s="276">
        <v>7339</v>
      </c>
      <c r="C15" s="276">
        <v>0</v>
      </c>
      <c r="D15" s="276">
        <v>1030</v>
      </c>
      <c r="E15" s="276">
        <v>4435</v>
      </c>
      <c r="F15" s="276">
        <v>1448</v>
      </c>
      <c r="G15" s="276">
        <v>334</v>
      </c>
      <c r="H15" s="276">
        <v>62</v>
      </c>
      <c r="I15" s="276">
        <v>22</v>
      </c>
      <c r="J15" s="276">
        <v>5</v>
      </c>
      <c r="K15" s="276">
        <v>3</v>
      </c>
      <c r="L15" s="276">
        <v>0</v>
      </c>
      <c r="M15" s="276">
        <v>0</v>
      </c>
      <c r="N15" s="276">
        <v>0</v>
      </c>
      <c r="O15" s="276">
        <v>0</v>
      </c>
      <c r="P15" s="276">
        <v>0</v>
      </c>
    </row>
    <row r="16" spans="1:16">
      <c r="A16" s="654" t="s">
        <v>1495</v>
      </c>
      <c r="B16" s="276">
        <v>15418</v>
      </c>
      <c r="C16" s="276">
        <v>0</v>
      </c>
      <c r="D16" s="276">
        <v>390</v>
      </c>
      <c r="E16" s="276">
        <v>4345</v>
      </c>
      <c r="F16" s="276">
        <v>8033</v>
      </c>
      <c r="G16" s="276">
        <v>2094</v>
      </c>
      <c r="H16" s="276">
        <v>400</v>
      </c>
      <c r="I16" s="276">
        <v>111</v>
      </c>
      <c r="J16" s="276">
        <v>34</v>
      </c>
      <c r="K16" s="276">
        <v>9</v>
      </c>
      <c r="L16" s="276">
        <v>1</v>
      </c>
      <c r="M16" s="276">
        <v>0</v>
      </c>
      <c r="N16" s="276">
        <v>1</v>
      </c>
      <c r="O16" s="276">
        <v>0</v>
      </c>
      <c r="P16" s="276">
        <v>0</v>
      </c>
    </row>
    <row r="17" spans="1:16">
      <c r="A17" s="654" t="s">
        <v>1494</v>
      </c>
      <c r="B17" s="276">
        <v>13921</v>
      </c>
      <c r="C17" s="276">
        <v>0</v>
      </c>
      <c r="D17" s="276">
        <v>110</v>
      </c>
      <c r="E17" s="276">
        <v>1424</v>
      </c>
      <c r="F17" s="276">
        <v>5413</v>
      </c>
      <c r="G17" s="276">
        <v>5263</v>
      </c>
      <c r="H17" s="276">
        <v>1275</v>
      </c>
      <c r="I17" s="276">
        <v>331</v>
      </c>
      <c r="J17" s="276">
        <v>82</v>
      </c>
      <c r="K17" s="276">
        <v>17</v>
      </c>
      <c r="L17" s="276">
        <v>4</v>
      </c>
      <c r="M17" s="276">
        <v>2</v>
      </c>
      <c r="N17" s="276">
        <v>0</v>
      </c>
      <c r="O17" s="276">
        <v>0</v>
      </c>
      <c r="P17" s="276">
        <v>0</v>
      </c>
    </row>
    <row r="18" spans="1:16">
      <c r="A18" s="654" t="s">
        <v>1493</v>
      </c>
      <c r="B18" s="276">
        <v>7886</v>
      </c>
      <c r="C18" s="276">
        <v>0</v>
      </c>
      <c r="D18" s="276">
        <v>35</v>
      </c>
      <c r="E18" s="276">
        <v>385</v>
      </c>
      <c r="F18" s="276">
        <v>1441</v>
      </c>
      <c r="G18" s="276">
        <v>2908</v>
      </c>
      <c r="H18" s="276">
        <v>2108</v>
      </c>
      <c r="I18" s="276">
        <v>693</v>
      </c>
      <c r="J18" s="276">
        <v>231</v>
      </c>
      <c r="K18" s="276">
        <v>68</v>
      </c>
      <c r="L18" s="276">
        <v>14</v>
      </c>
      <c r="M18" s="276">
        <v>1</v>
      </c>
      <c r="N18" s="276">
        <v>0</v>
      </c>
      <c r="O18" s="276">
        <v>2</v>
      </c>
      <c r="P18" s="276">
        <v>0</v>
      </c>
    </row>
    <row r="19" spans="1:16">
      <c r="A19" s="654" t="s">
        <v>1492</v>
      </c>
      <c r="B19" s="276">
        <v>4758</v>
      </c>
      <c r="C19" s="276">
        <v>0</v>
      </c>
      <c r="D19" s="276">
        <v>8</v>
      </c>
      <c r="E19" s="276">
        <v>121</v>
      </c>
      <c r="F19" s="276">
        <v>480</v>
      </c>
      <c r="G19" s="276">
        <v>1014</v>
      </c>
      <c r="H19" s="276">
        <v>1398</v>
      </c>
      <c r="I19" s="276">
        <v>1073</v>
      </c>
      <c r="J19" s="276">
        <v>445</v>
      </c>
      <c r="K19" s="276">
        <v>158</v>
      </c>
      <c r="L19" s="276">
        <v>43</v>
      </c>
      <c r="M19" s="276">
        <v>14</v>
      </c>
      <c r="N19" s="276">
        <v>4</v>
      </c>
      <c r="O19" s="276">
        <v>0</v>
      </c>
      <c r="P19" s="276">
        <v>0</v>
      </c>
    </row>
    <row r="20" spans="1:16">
      <c r="A20" s="654" t="s">
        <v>1491</v>
      </c>
      <c r="B20" s="276">
        <v>3436</v>
      </c>
      <c r="C20" s="276">
        <v>0</v>
      </c>
      <c r="D20" s="276">
        <v>4</v>
      </c>
      <c r="E20" s="276">
        <v>52</v>
      </c>
      <c r="F20" s="276">
        <v>170</v>
      </c>
      <c r="G20" s="276">
        <v>385</v>
      </c>
      <c r="H20" s="276">
        <v>663</v>
      </c>
      <c r="I20" s="276">
        <v>891</v>
      </c>
      <c r="J20" s="276">
        <v>756</v>
      </c>
      <c r="K20" s="276">
        <v>362</v>
      </c>
      <c r="L20" s="276">
        <v>116</v>
      </c>
      <c r="M20" s="276">
        <v>25</v>
      </c>
      <c r="N20" s="276">
        <v>9</v>
      </c>
      <c r="O20" s="276">
        <v>2</v>
      </c>
      <c r="P20" s="276">
        <v>1</v>
      </c>
    </row>
    <row r="21" spans="1:16">
      <c r="A21" s="654" t="s">
        <v>1655</v>
      </c>
      <c r="B21" s="276">
        <v>2611</v>
      </c>
      <c r="C21" s="276">
        <v>0</v>
      </c>
      <c r="D21" s="276">
        <v>0</v>
      </c>
      <c r="E21" s="276">
        <v>12</v>
      </c>
      <c r="F21" s="276">
        <v>68</v>
      </c>
      <c r="G21" s="276">
        <v>125</v>
      </c>
      <c r="H21" s="276">
        <v>306</v>
      </c>
      <c r="I21" s="276">
        <v>488</v>
      </c>
      <c r="J21" s="276">
        <v>694</v>
      </c>
      <c r="K21" s="276">
        <v>551</v>
      </c>
      <c r="L21" s="276">
        <v>244</v>
      </c>
      <c r="M21" s="276">
        <v>91</v>
      </c>
      <c r="N21" s="276">
        <v>25</v>
      </c>
      <c r="O21" s="276">
        <v>5</v>
      </c>
      <c r="P21" s="276">
        <v>2</v>
      </c>
    </row>
    <row r="22" spans="1:16">
      <c r="A22" s="654" t="s">
        <v>1654</v>
      </c>
      <c r="B22" s="276">
        <v>1842</v>
      </c>
      <c r="C22" s="276">
        <v>0</v>
      </c>
      <c r="D22" s="276">
        <v>0</v>
      </c>
      <c r="E22" s="276">
        <v>8</v>
      </c>
      <c r="F22" s="276">
        <v>12</v>
      </c>
      <c r="G22" s="276">
        <v>63</v>
      </c>
      <c r="H22" s="276">
        <v>101</v>
      </c>
      <c r="I22" s="276">
        <v>231</v>
      </c>
      <c r="J22" s="276">
        <v>392</v>
      </c>
      <c r="K22" s="276">
        <v>509</v>
      </c>
      <c r="L22" s="276">
        <v>353</v>
      </c>
      <c r="M22" s="276">
        <v>116</v>
      </c>
      <c r="N22" s="276">
        <v>42</v>
      </c>
      <c r="O22" s="276">
        <v>10</v>
      </c>
      <c r="P22" s="276">
        <v>5</v>
      </c>
    </row>
    <row r="23" spans="1:16">
      <c r="A23" s="654" t="s">
        <v>1653</v>
      </c>
      <c r="B23" s="276">
        <v>1428</v>
      </c>
      <c r="C23" s="276">
        <v>0</v>
      </c>
      <c r="D23" s="276">
        <v>0</v>
      </c>
      <c r="E23" s="276">
        <v>3</v>
      </c>
      <c r="F23" s="276">
        <v>6</v>
      </c>
      <c r="G23" s="276">
        <v>26</v>
      </c>
      <c r="H23" s="276">
        <v>43</v>
      </c>
      <c r="I23" s="276">
        <v>120</v>
      </c>
      <c r="J23" s="276">
        <v>235</v>
      </c>
      <c r="K23" s="276">
        <v>344</v>
      </c>
      <c r="L23" s="276">
        <v>332</v>
      </c>
      <c r="M23" s="276">
        <v>203</v>
      </c>
      <c r="N23" s="276">
        <v>78</v>
      </c>
      <c r="O23" s="276">
        <v>26</v>
      </c>
      <c r="P23" s="276">
        <v>12</v>
      </c>
    </row>
    <row r="24" spans="1:16">
      <c r="A24" s="654" t="s">
        <v>1652</v>
      </c>
      <c r="B24" s="276">
        <v>1007</v>
      </c>
      <c r="C24" s="276">
        <v>0</v>
      </c>
      <c r="D24" s="276">
        <v>1</v>
      </c>
      <c r="E24" s="276">
        <v>1</v>
      </c>
      <c r="F24" s="276">
        <v>1</v>
      </c>
      <c r="G24" s="276">
        <v>12</v>
      </c>
      <c r="H24" s="276">
        <v>24</v>
      </c>
      <c r="I24" s="276">
        <v>54</v>
      </c>
      <c r="J24" s="276">
        <v>116</v>
      </c>
      <c r="K24" s="276">
        <v>187</v>
      </c>
      <c r="L24" s="276">
        <v>234</v>
      </c>
      <c r="M24" s="276">
        <v>201</v>
      </c>
      <c r="N24" s="276">
        <v>116</v>
      </c>
      <c r="O24" s="276">
        <v>43</v>
      </c>
      <c r="P24" s="276">
        <v>17</v>
      </c>
    </row>
    <row r="25" spans="1:16">
      <c r="A25" s="654" t="s">
        <v>1651</v>
      </c>
      <c r="B25" s="276">
        <v>546</v>
      </c>
      <c r="C25" s="276">
        <v>0</v>
      </c>
      <c r="D25" s="276">
        <v>0</v>
      </c>
      <c r="E25" s="276">
        <v>2</v>
      </c>
      <c r="F25" s="276">
        <v>1</v>
      </c>
      <c r="G25" s="276">
        <v>3</v>
      </c>
      <c r="H25" s="276">
        <v>6</v>
      </c>
      <c r="I25" s="276">
        <v>14</v>
      </c>
      <c r="J25" s="276">
        <v>43</v>
      </c>
      <c r="K25" s="276">
        <v>85</v>
      </c>
      <c r="L25" s="276">
        <v>114</v>
      </c>
      <c r="M25" s="276">
        <v>117</v>
      </c>
      <c r="N25" s="276">
        <v>81</v>
      </c>
      <c r="O25" s="276">
        <v>56</v>
      </c>
      <c r="P25" s="276">
        <v>24</v>
      </c>
    </row>
    <row r="26" spans="1:16">
      <c r="A26" s="654" t="s">
        <v>1650</v>
      </c>
      <c r="B26" s="276">
        <v>653</v>
      </c>
      <c r="C26" s="276">
        <v>0</v>
      </c>
      <c r="D26" s="276">
        <v>0</v>
      </c>
      <c r="E26" s="276">
        <v>1</v>
      </c>
      <c r="F26" s="276">
        <v>0</v>
      </c>
      <c r="G26" s="276">
        <v>5</v>
      </c>
      <c r="H26" s="276">
        <v>7</v>
      </c>
      <c r="I26" s="276">
        <v>19</v>
      </c>
      <c r="J26" s="276">
        <v>28</v>
      </c>
      <c r="K26" s="276">
        <v>65</v>
      </c>
      <c r="L26" s="276">
        <v>102</v>
      </c>
      <c r="M26" s="276">
        <v>109</v>
      </c>
      <c r="N26" s="276">
        <v>120</v>
      </c>
      <c r="O26" s="276">
        <v>101</v>
      </c>
      <c r="P26" s="276">
        <v>96</v>
      </c>
    </row>
    <row r="27" spans="1:16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</row>
    <row r="28" spans="1:16">
      <c r="A28" s="655" t="s">
        <v>1527</v>
      </c>
      <c r="B28" s="275">
        <v>56758</v>
      </c>
      <c r="C28" s="275">
        <v>0</v>
      </c>
      <c r="D28" s="275">
        <v>1675</v>
      </c>
      <c r="E28" s="275">
        <v>10004</v>
      </c>
      <c r="F28" s="275">
        <v>15930</v>
      </c>
      <c r="G28" s="275">
        <v>11469</v>
      </c>
      <c r="H28" s="275">
        <v>5940</v>
      </c>
      <c r="I28" s="275">
        <v>3717</v>
      </c>
      <c r="J28" s="275">
        <v>2831</v>
      </c>
      <c r="K28" s="275">
        <v>2178</v>
      </c>
      <c r="L28" s="275">
        <v>1428</v>
      </c>
      <c r="M28" s="275">
        <v>791</v>
      </c>
      <c r="N28" s="275">
        <v>433</v>
      </c>
      <c r="O28" s="275">
        <v>218</v>
      </c>
      <c r="P28" s="275">
        <v>144</v>
      </c>
    </row>
    <row r="29" spans="1:16">
      <c r="A29" s="654" t="s">
        <v>1498</v>
      </c>
      <c r="B29" s="276">
        <v>0</v>
      </c>
      <c r="C29" s="276">
        <v>0</v>
      </c>
      <c r="D29" s="276">
        <v>0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0</v>
      </c>
    </row>
    <row r="30" spans="1:16">
      <c r="A30" s="654" t="s">
        <v>1497</v>
      </c>
      <c r="B30" s="276">
        <v>527</v>
      </c>
      <c r="C30" s="276">
        <v>0</v>
      </c>
      <c r="D30" s="276">
        <v>292</v>
      </c>
      <c r="E30" s="276">
        <v>185</v>
      </c>
      <c r="F30" s="276">
        <v>36</v>
      </c>
      <c r="G30" s="276">
        <v>9</v>
      </c>
      <c r="H30" s="276">
        <v>5</v>
      </c>
      <c r="I30" s="276">
        <v>0</v>
      </c>
      <c r="J30" s="276">
        <v>0</v>
      </c>
      <c r="K30" s="276">
        <v>0</v>
      </c>
      <c r="L30" s="276">
        <v>0</v>
      </c>
      <c r="M30" s="276">
        <v>0</v>
      </c>
      <c r="N30" s="276">
        <v>0</v>
      </c>
      <c r="O30" s="276">
        <v>0</v>
      </c>
      <c r="P30" s="276">
        <v>0</v>
      </c>
    </row>
    <row r="31" spans="1:16">
      <c r="A31" s="654" t="s">
        <v>1496</v>
      </c>
      <c r="B31" s="276">
        <v>6659</v>
      </c>
      <c r="C31" s="276">
        <v>0</v>
      </c>
      <c r="D31" s="276">
        <v>899</v>
      </c>
      <c r="E31" s="276">
        <v>4035</v>
      </c>
      <c r="F31" s="276">
        <v>1332</v>
      </c>
      <c r="G31" s="276">
        <v>309</v>
      </c>
      <c r="H31" s="276">
        <v>57</v>
      </c>
      <c r="I31" s="276">
        <v>19</v>
      </c>
      <c r="J31" s="276">
        <v>5</v>
      </c>
      <c r="K31" s="276">
        <v>3</v>
      </c>
      <c r="L31" s="276">
        <v>0</v>
      </c>
      <c r="M31" s="276">
        <v>0</v>
      </c>
      <c r="N31" s="276">
        <v>0</v>
      </c>
      <c r="O31" s="276">
        <v>0</v>
      </c>
      <c r="P31" s="276">
        <v>0</v>
      </c>
    </row>
    <row r="32" spans="1:16">
      <c r="A32" s="654" t="s">
        <v>1495</v>
      </c>
      <c r="B32" s="276">
        <v>14304</v>
      </c>
      <c r="C32" s="276">
        <v>0</v>
      </c>
      <c r="D32" s="276">
        <v>343</v>
      </c>
      <c r="E32" s="276">
        <v>4000</v>
      </c>
      <c r="F32" s="276">
        <v>7496</v>
      </c>
      <c r="G32" s="276">
        <v>1954</v>
      </c>
      <c r="H32" s="276">
        <v>368</v>
      </c>
      <c r="I32" s="276">
        <v>99</v>
      </c>
      <c r="J32" s="276">
        <v>33</v>
      </c>
      <c r="K32" s="276">
        <v>9</v>
      </c>
      <c r="L32" s="276">
        <v>1</v>
      </c>
      <c r="M32" s="276">
        <v>0</v>
      </c>
      <c r="N32" s="276">
        <v>1</v>
      </c>
      <c r="O32" s="276">
        <v>0</v>
      </c>
      <c r="P32" s="276">
        <v>0</v>
      </c>
    </row>
    <row r="33" spans="1:16">
      <c r="A33" s="654" t="s">
        <v>1494</v>
      </c>
      <c r="B33" s="276">
        <v>13068</v>
      </c>
      <c r="C33" s="276">
        <v>0</v>
      </c>
      <c r="D33" s="276">
        <v>99</v>
      </c>
      <c r="E33" s="276">
        <v>1273</v>
      </c>
      <c r="F33" s="276">
        <v>5077</v>
      </c>
      <c r="G33" s="276">
        <v>5010</v>
      </c>
      <c r="H33" s="276">
        <v>1199</v>
      </c>
      <c r="I33" s="276">
        <v>312</v>
      </c>
      <c r="J33" s="276">
        <v>77</v>
      </c>
      <c r="K33" s="276">
        <v>15</v>
      </c>
      <c r="L33" s="276">
        <v>4</v>
      </c>
      <c r="M33" s="276">
        <v>2</v>
      </c>
      <c r="N33" s="276">
        <v>0</v>
      </c>
      <c r="O33" s="276">
        <v>0</v>
      </c>
      <c r="P33" s="276">
        <v>0</v>
      </c>
    </row>
    <row r="34" spans="1:16">
      <c r="A34" s="654" t="s">
        <v>1493</v>
      </c>
      <c r="B34" s="276">
        <v>7308</v>
      </c>
      <c r="C34" s="276">
        <v>0</v>
      </c>
      <c r="D34" s="276">
        <v>32</v>
      </c>
      <c r="E34" s="276">
        <v>330</v>
      </c>
      <c r="F34" s="276">
        <v>1334</v>
      </c>
      <c r="G34" s="276">
        <v>2703</v>
      </c>
      <c r="H34" s="276">
        <v>1984</v>
      </c>
      <c r="I34" s="276">
        <v>634</v>
      </c>
      <c r="J34" s="276">
        <v>213</v>
      </c>
      <c r="K34" s="276">
        <v>62</v>
      </c>
      <c r="L34" s="276">
        <v>14</v>
      </c>
      <c r="M34" s="276">
        <v>1</v>
      </c>
      <c r="N34" s="276">
        <v>0</v>
      </c>
      <c r="O34" s="276">
        <v>1</v>
      </c>
      <c r="P34" s="276">
        <v>0</v>
      </c>
    </row>
    <row r="35" spans="1:16">
      <c r="A35" s="654" t="s">
        <v>1492</v>
      </c>
      <c r="B35" s="276">
        <v>4373</v>
      </c>
      <c r="C35" s="276">
        <v>0</v>
      </c>
      <c r="D35" s="276">
        <v>6</v>
      </c>
      <c r="E35" s="276">
        <v>109</v>
      </c>
      <c r="F35" s="276">
        <v>424</v>
      </c>
      <c r="G35" s="276">
        <v>924</v>
      </c>
      <c r="H35" s="276">
        <v>1287</v>
      </c>
      <c r="I35" s="276">
        <v>1005</v>
      </c>
      <c r="J35" s="276">
        <v>412</v>
      </c>
      <c r="K35" s="276">
        <v>149</v>
      </c>
      <c r="L35" s="276">
        <v>42</v>
      </c>
      <c r="M35" s="276">
        <v>11</v>
      </c>
      <c r="N35" s="276">
        <v>4</v>
      </c>
      <c r="O35" s="276">
        <v>0</v>
      </c>
      <c r="P35" s="276">
        <v>0</v>
      </c>
    </row>
    <row r="36" spans="1:16">
      <c r="A36" s="654" t="s">
        <v>1491</v>
      </c>
      <c r="B36" s="276">
        <v>3139</v>
      </c>
      <c r="C36" s="276">
        <v>0</v>
      </c>
      <c r="D36" s="276">
        <v>4</v>
      </c>
      <c r="E36" s="276">
        <v>48</v>
      </c>
      <c r="F36" s="276">
        <v>149</v>
      </c>
      <c r="G36" s="276">
        <v>346</v>
      </c>
      <c r="H36" s="276">
        <v>601</v>
      </c>
      <c r="I36" s="276">
        <v>821</v>
      </c>
      <c r="J36" s="276">
        <v>707</v>
      </c>
      <c r="K36" s="276">
        <v>329</v>
      </c>
      <c r="L36" s="276">
        <v>101</v>
      </c>
      <c r="M36" s="276">
        <v>23</v>
      </c>
      <c r="N36" s="276">
        <v>8</v>
      </c>
      <c r="O36" s="276">
        <v>1</v>
      </c>
      <c r="P36" s="276">
        <v>1</v>
      </c>
    </row>
    <row r="37" spans="1:16">
      <c r="A37" s="654" t="s">
        <v>1655</v>
      </c>
      <c r="B37" s="276">
        <v>2405</v>
      </c>
      <c r="C37" s="276">
        <v>0</v>
      </c>
      <c r="D37" s="276">
        <v>0</v>
      </c>
      <c r="E37" s="276">
        <v>11</v>
      </c>
      <c r="F37" s="276">
        <v>63</v>
      </c>
      <c r="G37" s="276">
        <v>114</v>
      </c>
      <c r="H37" s="276">
        <v>278</v>
      </c>
      <c r="I37" s="276">
        <v>437</v>
      </c>
      <c r="J37" s="276">
        <v>652</v>
      </c>
      <c r="K37" s="276">
        <v>517</v>
      </c>
      <c r="L37" s="276">
        <v>227</v>
      </c>
      <c r="M37" s="276">
        <v>76</v>
      </c>
      <c r="N37" s="276">
        <v>24</v>
      </c>
      <c r="O37" s="276">
        <v>4</v>
      </c>
      <c r="P37" s="276">
        <v>2</v>
      </c>
    </row>
    <row r="38" spans="1:16">
      <c r="A38" s="654" t="s">
        <v>1654</v>
      </c>
      <c r="B38" s="276">
        <v>1701</v>
      </c>
      <c r="C38" s="276">
        <v>0</v>
      </c>
      <c r="D38" s="276">
        <v>0</v>
      </c>
      <c r="E38" s="276">
        <v>8</v>
      </c>
      <c r="F38" s="276">
        <v>12</v>
      </c>
      <c r="G38" s="276">
        <v>61</v>
      </c>
      <c r="H38" s="276">
        <v>91</v>
      </c>
      <c r="I38" s="276">
        <v>213</v>
      </c>
      <c r="J38" s="276">
        <v>360</v>
      </c>
      <c r="K38" s="276">
        <v>474</v>
      </c>
      <c r="L38" s="276">
        <v>321</v>
      </c>
      <c r="M38" s="276">
        <v>108</v>
      </c>
      <c r="N38" s="276">
        <v>40</v>
      </c>
      <c r="O38" s="276">
        <v>10</v>
      </c>
      <c r="P38" s="276">
        <v>3</v>
      </c>
    </row>
    <row r="39" spans="1:16">
      <c r="A39" s="654" t="s">
        <v>1653</v>
      </c>
      <c r="B39" s="276">
        <v>1295</v>
      </c>
      <c r="C39" s="276">
        <v>0</v>
      </c>
      <c r="D39" s="276">
        <v>0</v>
      </c>
      <c r="E39" s="276">
        <v>3</v>
      </c>
      <c r="F39" s="276">
        <v>5</v>
      </c>
      <c r="G39" s="276">
        <v>22</v>
      </c>
      <c r="H39" s="276">
        <v>38</v>
      </c>
      <c r="I39" s="276">
        <v>103</v>
      </c>
      <c r="J39" s="276">
        <v>211</v>
      </c>
      <c r="K39" s="276">
        <v>314</v>
      </c>
      <c r="L39" s="276">
        <v>309</v>
      </c>
      <c r="M39" s="276">
        <v>192</v>
      </c>
      <c r="N39" s="276">
        <v>66</v>
      </c>
      <c r="O39" s="276">
        <v>22</v>
      </c>
      <c r="P39" s="276">
        <v>10</v>
      </c>
    </row>
    <row r="40" spans="1:16">
      <c r="A40" s="654" t="s">
        <v>1652</v>
      </c>
      <c r="B40" s="276">
        <v>910</v>
      </c>
      <c r="C40" s="276">
        <v>0</v>
      </c>
      <c r="D40" s="276">
        <v>0</v>
      </c>
      <c r="E40" s="276">
        <v>1</v>
      </c>
      <c r="F40" s="276">
        <v>1</v>
      </c>
      <c r="G40" s="276">
        <v>9</v>
      </c>
      <c r="H40" s="276">
        <v>21</v>
      </c>
      <c r="I40" s="276">
        <v>45</v>
      </c>
      <c r="J40" s="276">
        <v>102</v>
      </c>
      <c r="K40" s="276">
        <v>174</v>
      </c>
      <c r="L40" s="276">
        <v>212</v>
      </c>
      <c r="M40" s="276">
        <v>183</v>
      </c>
      <c r="N40" s="276">
        <v>110</v>
      </c>
      <c r="O40" s="276">
        <v>36</v>
      </c>
      <c r="P40" s="276">
        <v>16</v>
      </c>
    </row>
    <row r="41" spans="1:16">
      <c r="A41" s="654" t="s">
        <v>1651</v>
      </c>
      <c r="B41" s="276">
        <v>476</v>
      </c>
      <c r="C41" s="276">
        <v>0</v>
      </c>
      <c r="D41" s="276">
        <v>0</v>
      </c>
      <c r="E41" s="276">
        <v>0</v>
      </c>
      <c r="F41" s="276">
        <v>1</v>
      </c>
      <c r="G41" s="276">
        <v>3</v>
      </c>
      <c r="H41" s="276">
        <v>5</v>
      </c>
      <c r="I41" s="276">
        <v>11</v>
      </c>
      <c r="J41" s="276">
        <v>35</v>
      </c>
      <c r="K41" s="276">
        <v>77</v>
      </c>
      <c r="L41" s="276">
        <v>103</v>
      </c>
      <c r="M41" s="276">
        <v>98</v>
      </c>
      <c r="N41" s="276">
        <v>71</v>
      </c>
      <c r="O41" s="276">
        <v>50</v>
      </c>
      <c r="P41" s="276">
        <v>22</v>
      </c>
    </row>
    <row r="42" spans="1:16">
      <c r="A42" s="654" t="s">
        <v>1650</v>
      </c>
      <c r="B42" s="276">
        <v>593</v>
      </c>
      <c r="C42" s="276">
        <v>0</v>
      </c>
      <c r="D42" s="276">
        <v>0</v>
      </c>
      <c r="E42" s="276">
        <v>1</v>
      </c>
      <c r="F42" s="276">
        <v>0</v>
      </c>
      <c r="G42" s="276">
        <v>5</v>
      </c>
      <c r="H42" s="276">
        <v>6</v>
      </c>
      <c r="I42" s="276">
        <v>18</v>
      </c>
      <c r="J42" s="276">
        <v>24</v>
      </c>
      <c r="K42" s="276">
        <v>55</v>
      </c>
      <c r="L42" s="276">
        <v>94</v>
      </c>
      <c r="M42" s="276">
        <v>97</v>
      </c>
      <c r="N42" s="276">
        <v>109</v>
      </c>
      <c r="O42" s="276">
        <v>94</v>
      </c>
      <c r="P42" s="276">
        <v>90</v>
      </c>
    </row>
    <row r="43" spans="1:16">
      <c r="A43" s="303"/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</row>
    <row r="44" spans="1:16">
      <c r="A44" s="655" t="s">
        <v>1526</v>
      </c>
      <c r="B44" s="275">
        <v>4688</v>
      </c>
      <c r="C44" s="275">
        <v>0</v>
      </c>
      <c r="D44" s="275">
        <v>237</v>
      </c>
      <c r="E44" s="275">
        <v>994</v>
      </c>
      <c r="F44" s="275">
        <v>1185</v>
      </c>
      <c r="G44" s="275">
        <v>773</v>
      </c>
      <c r="H44" s="275">
        <v>459</v>
      </c>
      <c r="I44" s="275">
        <v>330</v>
      </c>
      <c r="J44" s="275">
        <v>230</v>
      </c>
      <c r="K44" s="275">
        <v>180</v>
      </c>
      <c r="L44" s="275">
        <v>129</v>
      </c>
      <c r="M44" s="275">
        <v>88</v>
      </c>
      <c r="N44" s="275">
        <v>43</v>
      </c>
      <c r="O44" s="275">
        <v>27</v>
      </c>
      <c r="P44" s="275">
        <v>13</v>
      </c>
    </row>
    <row r="45" spans="1:16">
      <c r="A45" s="654" t="s">
        <v>1498</v>
      </c>
      <c r="B45" s="276">
        <v>0</v>
      </c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0</v>
      </c>
      <c r="O45" s="276">
        <v>0</v>
      </c>
      <c r="P45" s="276">
        <v>0</v>
      </c>
    </row>
    <row r="46" spans="1:16">
      <c r="A46" s="654" t="s">
        <v>1497</v>
      </c>
      <c r="B46" s="276">
        <v>74</v>
      </c>
      <c r="C46" s="276">
        <v>0</v>
      </c>
      <c r="D46" s="276">
        <v>42</v>
      </c>
      <c r="E46" s="276">
        <v>24</v>
      </c>
      <c r="F46" s="276">
        <v>6</v>
      </c>
      <c r="G46" s="276">
        <v>1</v>
      </c>
      <c r="H46" s="276">
        <v>1</v>
      </c>
      <c r="I46" s="276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</row>
    <row r="47" spans="1:16">
      <c r="A47" s="654" t="s">
        <v>1496</v>
      </c>
      <c r="B47" s="276">
        <v>680</v>
      </c>
      <c r="C47" s="276">
        <v>0</v>
      </c>
      <c r="D47" s="276">
        <v>131</v>
      </c>
      <c r="E47" s="276">
        <v>400</v>
      </c>
      <c r="F47" s="276">
        <v>116</v>
      </c>
      <c r="G47" s="276">
        <v>25</v>
      </c>
      <c r="H47" s="276">
        <v>5</v>
      </c>
      <c r="I47" s="276">
        <v>3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</row>
    <row r="48" spans="1:16">
      <c r="A48" s="654" t="s">
        <v>1495</v>
      </c>
      <c r="B48" s="276">
        <v>1114</v>
      </c>
      <c r="C48" s="276">
        <v>0</v>
      </c>
      <c r="D48" s="276">
        <v>47</v>
      </c>
      <c r="E48" s="276">
        <v>345</v>
      </c>
      <c r="F48" s="276">
        <v>537</v>
      </c>
      <c r="G48" s="276">
        <v>140</v>
      </c>
      <c r="H48" s="276">
        <v>32</v>
      </c>
      <c r="I48" s="276">
        <v>12</v>
      </c>
      <c r="J48" s="276">
        <v>1</v>
      </c>
      <c r="K48" s="276">
        <v>0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</row>
    <row r="49" spans="1:16">
      <c r="A49" s="654" t="s">
        <v>1494</v>
      </c>
      <c r="B49" s="276">
        <v>853</v>
      </c>
      <c r="C49" s="276">
        <v>0</v>
      </c>
      <c r="D49" s="276">
        <v>11</v>
      </c>
      <c r="E49" s="276">
        <v>151</v>
      </c>
      <c r="F49" s="276">
        <v>336</v>
      </c>
      <c r="G49" s="276">
        <v>253</v>
      </c>
      <c r="H49" s="276">
        <v>76</v>
      </c>
      <c r="I49" s="276">
        <v>19</v>
      </c>
      <c r="J49" s="276">
        <v>5</v>
      </c>
      <c r="K49" s="276">
        <v>2</v>
      </c>
      <c r="L49" s="276">
        <v>0</v>
      </c>
      <c r="M49" s="276">
        <v>0</v>
      </c>
      <c r="N49" s="276">
        <v>0</v>
      </c>
      <c r="O49" s="276">
        <v>0</v>
      </c>
      <c r="P49" s="276">
        <v>0</v>
      </c>
    </row>
    <row r="50" spans="1:16">
      <c r="A50" s="654" t="s">
        <v>1493</v>
      </c>
      <c r="B50" s="276">
        <v>578</v>
      </c>
      <c r="C50" s="276">
        <v>0</v>
      </c>
      <c r="D50" s="276">
        <v>3</v>
      </c>
      <c r="E50" s="276">
        <v>55</v>
      </c>
      <c r="F50" s="276">
        <v>107</v>
      </c>
      <c r="G50" s="276">
        <v>205</v>
      </c>
      <c r="H50" s="276">
        <v>124</v>
      </c>
      <c r="I50" s="276">
        <v>59</v>
      </c>
      <c r="J50" s="276">
        <v>18</v>
      </c>
      <c r="K50" s="276">
        <v>6</v>
      </c>
      <c r="L50" s="276">
        <v>0</v>
      </c>
      <c r="M50" s="276">
        <v>0</v>
      </c>
      <c r="N50" s="276">
        <v>0</v>
      </c>
      <c r="O50" s="276">
        <v>1</v>
      </c>
      <c r="P50" s="276">
        <v>0</v>
      </c>
    </row>
    <row r="51" spans="1:16">
      <c r="A51" s="654" t="s">
        <v>1492</v>
      </c>
      <c r="B51" s="276">
        <v>385</v>
      </c>
      <c r="C51" s="276">
        <v>0</v>
      </c>
      <c r="D51" s="276">
        <v>2</v>
      </c>
      <c r="E51" s="276">
        <v>12</v>
      </c>
      <c r="F51" s="276">
        <v>56</v>
      </c>
      <c r="G51" s="276">
        <v>90</v>
      </c>
      <c r="H51" s="276">
        <v>111</v>
      </c>
      <c r="I51" s="276">
        <v>68</v>
      </c>
      <c r="J51" s="276">
        <v>33</v>
      </c>
      <c r="K51" s="276">
        <v>9</v>
      </c>
      <c r="L51" s="276">
        <v>1</v>
      </c>
      <c r="M51" s="276">
        <v>3</v>
      </c>
      <c r="N51" s="276">
        <v>0</v>
      </c>
      <c r="O51" s="276">
        <v>0</v>
      </c>
      <c r="P51" s="276">
        <v>0</v>
      </c>
    </row>
    <row r="52" spans="1:16">
      <c r="A52" s="654" t="s">
        <v>1491</v>
      </c>
      <c r="B52" s="276">
        <v>297</v>
      </c>
      <c r="C52" s="276">
        <v>0</v>
      </c>
      <c r="D52" s="276">
        <v>0</v>
      </c>
      <c r="E52" s="276">
        <v>4</v>
      </c>
      <c r="F52" s="276">
        <v>21</v>
      </c>
      <c r="G52" s="276">
        <v>39</v>
      </c>
      <c r="H52" s="276">
        <v>62</v>
      </c>
      <c r="I52" s="276">
        <v>70</v>
      </c>
      <c r="J52" s="276">
        <v>49</v>
      </c>
      <c r="K52" s="276">
        <v>33</v>
      </c>
      <c r="L52" s="276">
        <v>15</v>
      </c>
      <c r="M52" s="276">
        <v>2</v>
      </c>
      <c r="N52" s="276">
        <v>1</v>
      </c>
      <c r="O52" s="276">
        <v>1</v>
      </c>
      <c r="P52" s="276">
        <v>0</v>
      </c>
    </row>
    <row r="53" spans="1:16">
      <c r="A53" s="654" t="s">
        <v>1655</v>
      </c>
      <c r="B53" s="276">
        <v>206</v>
      </c>
      <c r="C53" s="276">
        <v>0</v>
      </c>
      <c r="D53" s="276">
        <v>0</v>
      </c>
      <c r="E53" s="276">
        <v>1</v>
      </c>
      <c r="F53" s="276">
        <v>5</v>
      </c>
      <c r="G53" s="276">
        <v>11</v>
      </c>
      <c r="H53" s="276">
        <v>28</v>
      </c>
      <c r="I53" s="276">
        <v>51</v>
      </c>
      <c r="J53" s="276">
        <v>42</v>
      </c>
      <c r="K53" s="276">
        <v>34</v>
      </c>
      <c r="L53" s="276">
        <v>17</v>
      </c>
      <c r="M53" s="276">
        <v>15</v>
      </c>
      <c r="N53" s="276">
        <v>1</v>
      </c>
      <c r="O53" s="276">
        <v>1</v>
      </c>
      <c r="P53" s="276">
        <v>0</v>
      </c>
    </row>
    <row r="54" spans="1:16">
      <c r="A54" s="654" t="s">
        <v>1654</v>
      </c>
      <c r="B54" s="276">
        <v>141</v>
      </c>
      <c r="C54" s="276">
        <v>0</v>
      </c>
      <c r="D54" s="276">
        <v>0</v>
      </c>
      <c r="E54" s="276">
        <v>0</v>
      </c>
      <c r="F54" s="276">
        <v>0</v>
      </c>
      <c r="G54" s="276">
        <v>2</v>
      </c>
      <c r="H54" s="276">
        <v>10</v>
      </c>
      <c r="I54" s="276">
        <v>18</v>
      </c>
      <c r="J54" s="276">
        <v>32</v>
      </c>
      <c r="K54" s="276">
        <v>35</v>
      </c>
      <c r="L54" s="276">
        <v>32</v>
      </c>
      <c r="M54" s="276">
        <v>8</v>
      </c>
      <c r="N54" s="276">
        <v>2</v>
      </c>
      <c r="O54" s="276">
        <v>0</v>
      </c>
      <c r="P54" s="276">
        <v>2</v>
      </c>
    </row>
    <row r="55" spans="1:16">
      <c r="A55" s="654" t="s">
        <v>1653</v>
      </c>
      <c r="B55" s="276">
        <v>133</v>
      </c>
      <c r="C55" s="276">
        <v>0</v>
      </c>
      <c r="D55" s="276">
        <v>0</v>
      </c>
      <c r="E55" s="276">
        <v>0</v>
      </c>
      <c r="F55" s="276">
        <v>1</v>
      </c>
      <c r="G55" s="276">
        <v>4</v>
      </c>
      <c r="H55" s="276">
        <v>5</v>
      </c>
      <c r="I55" s="276">
        <v>17</v>
      </c>
      <c r="J55" s="276">
        <v>24</v>
      </c>
      <c r="K55" s="276">
        <v>30</v>
      </c>
      <c r="L55" s="276">
        <v>23</v>
      </c>
      <c r="M55" s="276">
        <v>11</v>
      </c>
      <c r="N55" s="276">
        <v>12</v>
      </c>
      <c r="O55" s="276">
        <v>4</v>
      </c>
      <c r="P55" s="276">
        <v>2</v>
      </c>
    </row>
    <row r="56" spans="1:16">
      <c r="A56" s="654" t="s">
        <v>1652</v>
      </c>
      <c r="B56" s="276">
        <v>97</v>
      </c>
      <c r="C56" s="276">
        <v>0</v>
      </c>
      <c r="D56" s="276">
        <v>1</v>
      </c>
      <c r="E56" s="276">
        <v>0</v>
      </c>
      <c r="F56" s="276">
        <v>0</v>
      </c>
      <c r="G56" s="276">
        <v>3</v>
      </c>
      <c r="H56" s="276">
        <v>3</v>
      </c>
      <c r="I56" s="276">
        <v>9</v>
      </c>
      <c r="J56" s="276">
        <v>14</v>
      </c>
      <c r="K56" s="276">
        <v>13</v>
      </c>
      <c r="L56" s="276">
        <v>22</v>
      </c>
      <c r="M56" s="276">
        <v>18</v>
      </c>
      <c r="N56" s="276">
        <v>6</v>
      </c>
      <c r="O56" s="276">
        <v>7</v>
      </c>
      <c r="P56" s="276">
        <v>1</v>
      </c>
    </row>
    <row r="57" spans="1:16">
      <c r="A57" s="654" t="s">
        <v>1651</v>
      </c>
      <c r="B57" s="276">
        <v>70</v>
      </c>
      <c r="C57" s="276">
        <v>0</v>
      </c>
      <c r="D57" s="276">
        <v>0</v>
      </c>
      <c r="E57" s="276">
        <v>2</v>
      </c>
      <c r="F57" s="276">
        <v>0</v>
      </c>
      <c r="G57" s="276">
        <v>0</v>
      </c>
      <c r="H57" s="276">
        <v>1</v>
      </c>
      <c r="I57" s="276">
        <v>3</v>
      </c>
      <c r="J57" s="276">
        <v>8</v>
      </c>
      <c r="K57" s="276">
        <v>8</v>
      </c>
      <c r="L57" s="276">
        <v>11</v>
      </c>
      <c r="M57" s="276">
        <v>19</v>
      </c>
      <c r="N57" s="276">
        <v>10</v>
      </c>
      <c r="O57" s="276">
        <v>6</v>
      </c>
      <c r="P57" s="276">
        <v>2</v>
      </c>
    </row>
    <row r="58" spans="1:16">
      <c r="A58" s="654" t="s">
        <v>1650</v>
      </c>
      <c r="B58" s="276">
        <v>60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1</v>
      </c>
      <c r="I58" s="276">
        <v>1</v>
      </c>
      <c r="J58" s="276">
        <v>4</v>
      </c>
      <c r="K58" s="276">
        <v>10</v>
      </c>
      <c r="L58" s="276">
        <v>8</v>
      </c>
      <c r="M58" s="276">
        <v>12</v>
      </c>
      <c r="N58" s="276">
        <v>11</v>
      </c>
      <c r="O58" s="276">
        <v>7</v>
      </c>
      <c r="P58" s="276">
        <v>6</v>
      </c>
    </row>
    <row r="59" spans="1:16">
      <c r="A59" s="407"/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  <c r="M59" s="407"/>
      <c r="N59" s="407"/>
      <c r="O59" s="407"/>
      <c r="P59" s="407"/>
    </row>
    <row r="60" spans="1:16">
      <c r="A60" s="71" t="s">
        <v>4082</v>
      </c>
      <c r="B60" s="407"/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</row>
  </sheetData>
  <mergeCells count="3">
    <mergeCell ref="C8:P8"/>
    <mergeCell ref="B2:P2"/>
    <mergeCell ref="B5:P5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45">
    <outlinePr summaryBelow="0" summaryRight="0"/>
  </sheetPr>
  <dimension ref="A1:P10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33203125" style="35" bestFit="1" customWidth="1"/>
    <col min="2" max="2" width="5.109375" style="35" bestFit="1" customWidth="1"/>
    <col min="3" max="3" width="5.6640625" style="35" bestFit="1" customWidth="1"/>
    <col min="4" max="4" width="7.44140625" style="35" bestFit="1" customWidth="1"/>
    <col min="5" max="5" width="6.33203125" style="35" bestFit="1" customWidth="1"/>
    <col min="6" max="6" width="4.44140625" style="35" bestFit="1" customWidth="1"/>
    <col min="7" max="7" width="5.5546875" style="35" bestFit="1" customWidth="1"/>
    <col min="8" max="8" width="5.33203125" style="35" bestFit="1" customWidth="1"/>
    <col min="9" max="9" width="4.5546875" style="35" bestFit="1" customWidth="1"/>
    <col min="10" max="10" width="6.88671875" style="35" bestFit="1" customWidth="1"/>
    <col min="11" max="11" width="10.44140625" style="35" bestFit="1" customWidth="1"/>
    <col min="12" max="12" width="7.5546875" style="35" bestFit="1" customWidth="1"/>
    <col min="13" max="13" width="10" style="35" bestFit="1" customWidth="1"/>
    <col min="14" max="14" width="9.109375" style="35" bestFit="1" customWidth="1"/>
    <col min="15" max="16" width="1.33203125" style="35" customWidth="1"/>
    <col min="17" max="256" width="8.88671875" style="35"/>
    <col min="257" max="257" width="20.33203125" style="35" bestFit="1" customWidth="1"/>
    <col min="258" max="258" width="5.109375" style="35" bestFit="1" customWidth="1"/>
    <col min="259" max="259" width="5.6640625" style="35" bestFit="1" customWidth="1"/>
    <col min="260" max="260" width="7.44140625" style="35" bestFit="1" customWidth="1"/>
    <col min="261" max="261" width="6.33203125" style="35" bestFit="1" customWidth="1"/>
    <col min="262" max="262" width="4.44140625" style="35" bestFit="1" customWidth="1"/>
    <col min="263" max="263" width="5.5546875" style="35" bestFit="1" customWidth="1"/>
    <col min="264" max="264" width="5.33203125" style="35" bestFit="1" customWidth="1"/>
    <col min="265" max="265" width="4.5546875" style="35" bestFit="1" customWidth="1"/>
    <col min="266" max="266" width="6.88671875" style="35" bestFit="1" customWidth="1"/>
    <col min="267" max="267" width="10.44140625" style="35" bestFit="1" customWidth="1"/>
    <col min="268" max="268" width="7.5546875" style="35" bestFit="1" customWidth="1"/>
    <col min="269" max="269" width="10" style="35" bestFit="1" customWidth="1"/>
    <col min="270" max="270" width="9.109375" style="35" bestFit="1" customWidth="1"/>
    <col min="271" max="272" width="1.33203125" style="35" customWidth="1"/>
    <col min="273" max="512" width="8.88671875" style="35"/>
    <col min="513" max="513" width="20.33203125" style="35" bestFit="1" customWidth="1"/>
    <col min="514" max="514" width="5.109375" style="35" bestFit="1" customWidth="1"/>
    <col min="515" max="515" width="5.6640625" style="35" bestFit="1" customWidth="1"/>
    <col min="516" max="516" width="7.44140625" style="35" bestFit="1" customWidth="1"/>
    <col min="517" max="517" width="6.33203125" style="35" bestFit="1" customWidth="1"/>
    <col min="518" max="518" width="4.44140625" style="35" bestFit="1" customWidth="1"/>
    <col min="519" max="519" width="5.5546875" style="35" bestFit="1" customWidth="1"/>
    <col min="520" max="520" width="5.33203125" style="35" bestFit="1" customWidth="1"/>
    <col min="521" max="521" width="4.5546875" style="35" bestFit="1" customWidth="1"/>
    <col min="522" max="522" width="6.88671875" style="35" bestFit="1" customWidth="1"/>
    <col min="523" max="523" width="10.44140625" style="35" bestFit="1" customWidth="1"/>
    <col min="524" max="524" width="7.5546875" style="35" bestFit="1" customWidth="1"/>
    <col min="525" max="525" width="10" style="35" bestFit="1" customWidth="1"/>
    <col min="526" max="526" width="9.109375" style="35" bestFit="1" customWidth="1"/>
    <col min="527" max="528" width="1.33203125" style="35" customWidth="1"/>
    <col min="529" max="768" width="8.88671875" style="35"/>
    <col min="769" max="769" width="20.33203125" style="35" bestFit="1" customWidth="1"/>
    <col min="770" max="770" width="5.109375" style="35" bestFit="1" customWidth="1"/>
    <col min="771" max="771" width="5.6640625" style="35" bestFit="1" customWidth="1"/>
    <col min="772" max="772" width="7.44140625" style="35" bestFit="1" customWidth="1"/>
    <col min="773" max="773" width="6.33203125" style="35" bestFit="1" customWidth="1"/>
    <col min="774" max="774" width="4.44140625" style="35" bestFit="1" customWidth="1"/>
    <col min="775" max="775" width="5.5546875" style="35" bestFit="1" customWidth="1"/>
    <col min="776" max="776" width="5.33203125" style="35" bestFit="1" customWidth="1"/>
    <col min="777" max="777" width="4.5546875" style="35" bestFit="1" customWidth="1"/>
    <col min="778" max="778" width="6.88671875" style="35" bestFit="1" customWidth="1"/>
    <col min="779" max="779" width="10.44140625" style="35" bestFit="1" customWidth="1"/>
    <col min="780" max="780" width="7.5546875" style="35" bestFit="1" customWidth="1"/>
    <col min="781" max="781" width="10" style="35" bestFit="1" customWidth="1"/>
    <col min="782" max="782" width="9.109375" style="35" bestFit="1" customWidth="1"/>
    <col min="783" max="784" width="1.33203125" style="35" customWidth="1"/>
    <col min="785" max="1024" width="8.88671875" style="35"/>
    <col min="1025" max="1025" width="20.33203125" style="35" bestFit="1" customWidth="1"/>
    <col min="1026" max="1026" width="5.109375" style="35" bestFit="1" customWidth="1"/>
    <col min="1027" max="1027" width="5.6640625" style="35" bestFit="1" customWidth="1"/>
    <col min="1028" max="1028" width="7.44140625" style="35" bestFit="1" customWidth="1"/>
    <col min="1029" max="1029" width="6.33203125" style="35" bestFit="1" customWidth="1"/>
    <col min="1030" max="1030" width="4.44140625" style="35" bestFit="1" customWidth="1"/>
    <col min="1031" max="1031" width="5.5546875" style="35" bestFit="1" customWidth="1"/>
    <col min="1032" max="1032" width="5.33203125" style="35" bestFit="1" customWidth="1"/>
    <col min="1033" max="1033" width="4.5546875" style="35" bestFit="1" customWidth="1"/>
    <col min="1034" max="1034" width="6.88671875" style="35" bestFit="1" customWidth="1"/>
    <col min="1035" max="1035" width="10.44140625" style="35" bestFit="1" customWidth="1"/>
    <col min="1036" max="1036" width="7.5546875" style="35" bestFit="1" customWidth="1"/>
    <col min="1037" max="1037" width="10" style="35" bestFit="1" customWidth="1"/>
    <col min="1038" max="1038" width="9.109375" style="35" bestFit="1" customWidth="1"/>
    <col min="1039" max="1040" width="1.33203125" style="35" customWidth="1"/>
    <col min="1041" max="1280" width="8.88671875" style="35"/>
    <col min="1281" max="1281" width="20.33203125" style="35" bestFit="1" customWidth="1"/>
    <col min="1282" max="1282" width="5.109375" style="35" bestFit="1" customWidth="1"/>
    <col min="1283" max="1283" width="5.6640625" style="35" bestFit="1" customWidth="1"/>
    <col min="1284" max="1284" width="7.44140625" style="35" bestFit="1" customWidth="1"/>
    <col min="1285" max="1285" width="6.33203125" style="35" bestFit="1" customWidth="1"/>
    <col min="1286" max="1286" width="4.44140625" style="35" bestFit="1" customWidth="1"/>
    <col min="1287" max="1287" width="5.5546875" style="35" bestFit="1" customWidth="1"/>
    <col min="1288" max="1288" width="5.33203125" style="35" bestFit="1" customWidth="1"/>
    <col min="1289" max="1289" width="4.5546875" style="35" bestFit="1" customWidth="1"/>
    <col min="1290" max="1290" width="6.88671875" style="35" bestFit="1" customWidth="1"/>
    <col min="1291" max="1291" width="10.44140625" style="35" bestFit="1" customWidth="1"/>
    <col min="1292" max="1292" width="7.5546875" style="35" bestFit="1" customWidth="1"/>
    <col min="1293" max="1293" width="10" style="35" bestFit="1" customWidth="1"/>
    <col min="1294" max="1294" width="9.109375" style="35" bestFit="1" customWidth="1"/>
    <col min="1295" max="1296" width="1.33203125" style="35" customWidth="1"/>
    <col min="1297" max="1536" width="8.88671875" style="35"/>
    <col min="1537" max="1537" width="20.33203125" style="35" bestFit="1" customWidth="1"/>
    <col min="1538" max="1538" width="5.109375" style="35" bestFit="1" customWidth="1"/>
    <col min="1539" max="1539" width="5.6640625" style="35" bestFit="1" customWidth="1"/>
    <col min="1540" max="1540" width="7.44140625" style="35" bestFit="1" customWidth="1"/>
    <col min="1541" max="1541" width="6.33203125" style="35" bestFit="1" customWidth="1"/>
    <col min="1542" max="1542" width="4.44140625" style="35" bestFit="1" customWidth="1"/>
    <col min="1543" max="1543" width="5.5546875" style="35" bestFit="1" customWidth="1"/>
    <col min="1544" max="1544" width="5.33203125" style="35" bestFit="1" customWidth="1"/>
    <col min="1545" max="1545" width="4.5546875" style="35" bestFit="1" customWidth="1"/>
    <col min="1546" max="1546" width="6.88671875" style="35" bestFit="1" customWidth="1"/>
    <col min="1547" max="1547" width="10.44140625" style="35" bestFit="1" customWidth="1"/>
    <col min="1548" max="1548" width="7.5546875" style="35" bestFit="1" customWidth="1"/>
    <col min="1549" max="1549" width="10" style="35" bestFit="1" customWidth="1"/>
    <col min="1550" max="1550" width="9.109375" style="35" bestFit="1" customWidth="1"/>
    <col min="1551" max="1552" width="1.33203125" style="35" customWidth="1"/>
    <col min="1553" max="1792" width="8.88671875" style="35"/>
    <col min="1793" max="1793" width="20.33203125" style="35" bestFit="1" customWidth="1"/>
    <col min="1794" max="1794" width="5.109375" style="35" bestFit="1" customWidth="1"/>
    <col min="1795" max="1795" width="5.6640625" style="35" bestFit="1" customWidth="1"/>
    <col min="1796" max="1796" width="7.44140625" style="35" bestFit="1" customWidth="1"/>
    <col min="1797" max="1797" width="6.33203125" style="35" bestFit="1" customWidth="1"/>
    <col min="1798" max="1798" width="4.44140625" style="35" bestFit="1" customWidth="1"/>
    <col min="1799" max="1799" width="5.5546875" style="35" bestFit="1" customWidth="1"/>
    <col min="1800" max="1800" width="5.33203125" style="35" bestFit="1" customWidth="1"/>
    <col min="1801" max="1801" width="4.5546875" style="35" bestFit="1" customWidth="1"/>
    <col min="1802" max="1802" width="6.88671875" style="35" bestFit="1" customWidth="1"/>
    <col min="1803" max="1803" width="10.44140625" style="35" bestFit="1" customWidth="1"/>
    <col min="1804" max="1804" width="7.5546875" style="35" bestFit="1" customWidth="1"/>
    <col min="1805" max="1805" width="10" style="35" bestFit="1" customWidth="1"/>
    <col min="1806" max="1806" width="9.109375" style="35" bestFit="1" customWidth="1"/>
    <col min="1807" max="1808" width="1.33203125" style="35" customWidth="1"/>
    <col min="1809" max="2048" width="8.88671875" style="35"/>
    <col min="2049" max="2049" width="20.33203125" style="35" bestFit="1" customWidth="1"/>
    <col min="2050" max="2050" width="5.109375" style="35" bestFit="1" customWidth="1"/>
    <col min="2051" max="2051" width="5.6640625" style="35" bestFit="1" customWidth="1"/>
    <col min="2052" max="2052" width="7.44140625" style="35" bestFit="1" customWidth="1"/>
    <col min="2053" max="2053" width="6.33203125" style="35" bestFit="1" customWidth="1"/>
    <col min="2054" max="2054" width="4.44140625" style="35" bestFit="1" customWidth="1"/>
    <col min="2055" max="2055" width="5.5546875" style="35" bestFit="1" customWidth="1"/>
    <col min="2056" max="2056" width="5.33203125" style="35" bestFit="1" customWidth="1"/>
    <col min="2057" max="2057" width="4.5546875" style="35" bestFit="1" customWidth="1"/>
    <col min="2058" max="2058" width="6.88671875" style="35" bestFit="1" customWidth="1"/>
    <col min="2059" max="2059" width="10.44140625" style="35" bestFit="1" customWidth="1"/>
    <col min="2060" max="2060" width="7.5546875" style="35" bestFit="1" customWidth="1"/>
    <col min="2061" max="2061" width="10" style="35" bestFit="1" customWidth="1"/>
    <col min="2062" max="2062" width="9.109375" style="35" bestFit="1" customWidth="1"/>
    <col min="2063" max="2064" width="1.33203125" style="35" customWidth="1"/>
    <col min="2065" max="2304" width="8.88671875" style="35"/>
    <col min="2305" max="2305" width="20.33203125" style="35" bestFit="1" customWidth="1"/>
    <col min="2306" max="2306" width="5.109375" style="35" bestFit="1" customWidth="1"/>
    <col min="2307" max="2307" width="5.6640625" style="35" bestFit="1" customWidth="1"/>
    <col min="2308" max="2308" width="7.44140625" style="35" bestFit="1" customWidth="1"/>
    <col min="2309" max="2309" width="6.33203125" style="35" bestFit="1" customWidth="1"/>
    <col min="2310" max="2310" width="4.44140625" style="35" bestFit="1" customWidth="1"/>
    <col min="2311" max="2311" width="5.5546875" style="35" bestFit="1" customWidth="1"/>
    <col min="2312" max="2312" width="5.33203125" style="35" bestFit="1" customWidth="1"/>
    <col min="2313" max="2313" width="4.5546875" style="35" bestFit="1" customWidth="1"/>
    <col min="2314" max="2314" width="6.88671875" style="35" bestFit="1" customWidth="1"/>
    <col min="2315" max="2315" width="10.44140625" style="35" bestFit="1" customWidth="1"/>
    <col min="2316" max="2316" width="7.5546875" style="35" bestFit="1" customWidth="1"/>
    <col min="2317" max="2317" width="10" style="35" bestFit="1" customWidth="1"/>
    <col min="2318" max="2318" width="9.109375" style="35" bestFit="1" customWidth="1"/>
    <col min="2319" max="2320" width="1.33203125" style="35" customWidth="1"/>
    <col min="2321" max="2560" width="8.88671875" style="35"/>
    <col min="2561" max="2561" width="20.33203125" style="35" bestFit="1" customWidth="1"/>
    <col min="2562" max="2562" width="5.109375" style="35" bestFit="1" customWidth="1"/>
    <col min="2563" max="2563" width="5.6640625" style="35" bestFit="1" customWidth="1"/>
    <col min="2564" max="2564" width="7.44140625" style="35" bestFit="1" customWidth="1"/>
    <col min="2565" max="2565" width="6.33203125" style="35" bestFit="1" customWidth="1"/>
    <col min="2566" max="2566" width="4.44140625" style="35" bestFit="1" customWidth="1"/>
    <col min="2567" max="2567" width="5.5546875" style="35" bestFit="1" customWidth="1"/>
    <col min="2568" max="2568" width="5.33203125" style="35" bestFit="1" customWidth="1"/>
    <col min="2569" max="2569" width="4.5546875" style="35" bestFit="1" customWidth="1"/>
    <col min="2570" max="2570" width="6.88671875" style="35" bestFit="1" customWidth="1"/>
    <col min="2571" max="2571" width="10.44140625" style="35" bestFit="1" customWidth="1"/>
    <col min="2572" max="2572" width="7.5546875" style="35" bestFit="1" customWidth="1"/>
    <col min="2573" max="2573" width="10" style="35" bestFit="1" customWidth="1"/>
    <col min="2574" max="2574" width="9.109375" style="35" bestFit="1" customWidth="1"/>
    <col min="2575" max="2576" width="1.33203125" style="35" customWidth="1"/>
    <col min="2577" max="2816" width="8.88671875" style="35"/>
    <col min="2817" max="2817" width="20.33203125" style="35" bestFit="1" customWidth="1"/>
    <col min="2818" max="2818" width="5.109375" style="35" bestFit="1" customWidth="1"/>
    <col min="2819" max="2819" width="5.6640625" style="35" bestFit="1" customWidth="1"/>
    <col min="2820" max="2820" width="7.44140625" style="35" bestFit="1" customWidth="1"/>
    <col min="2821" max="2821" width="6.33203125" style="35" bestFit="1" customWidth="1"/>
    <col min="2822" max="2822" width="4.44140625" style="35" bestFit="1" customWidth="1"/>
    <col min="2823" max="2823" width="5.5546875" style="35" bestFit="1" customWidth="1"/>
    <col min="2824" max="2824" width="5.33203125" style="35" bestFit="1" customWidth="1"/>
    <col min="2825" max="2825" width="4.5546875" style="35" bestFit="1" customWidth="1"/>
    <col min="2826" max="2826" width="6.88671875" style="35" bestFit="1" customWidth="1"/>
    <col min="2827" max="2827" width="10.44140625" style="35" bestFit="1" customWidth="1"/>
    <col min="2828" max="2828" width="7.5546875" style="35" bestFit="1" customWidth="1"/>
    <col min="2829" max="2829" width="10" style="35" bestFit="1" customWidth="1"/>
    <col min="2830" max="2830" width="9.109375" style="35" bestFit="1" customWidth="1"/>
    <col min="2831" max="2832" width="1.33203125" style="35" customWidth="1"/>
    <col min="2833" max="3072" width="8.88671875" style="35"/>
    <col min="3073" max="3073" width="20.33203125" style="35" bestFit="1" customWidth="1"/>
    <col min="3074" max="3074" width="5.109375" style="35" bestFit="1" customWidth="1"/>
    <col min="3075" max="3075" width="5.6640625" style="35" bestFit="1" customWidth="1"/>
    <col min="3076" max="3076" width="7.44140625" style="35" bestFit="1" customWidth="1"/>
    <col min="3077" max="3077" width="6.33203125" style="35" bestFit="1" customWidth="1"/>
    <col min="3078" max="3078" width="4.44140625" style="35" bestFit="1" customWidth="1"/>
    <col min="3079" max="3079" width="5.5546875" style="35" bestFit="1" customWidth="1"/>
    <col min="3080" max="3080" width="5.33203125" style="35" bestFit="1" customWidth="1"/>
    <col min="3081" max="3081" width="4.5546875" style="35" bestFit="1" customWidth="1"/>
    <col min="3082" max="3082" width="6.88671875" style="35" bestFit="1" customWidth="1"/>
    <col min="3083" max="3083" width="10.44140625" style="35" bestFit="1" customWidth="1"/>
    <col min="3084" max="3084" width="7.5546875" style="35" bestFit="1" customWidth="1"/>
    <col min="3085" max="3085" width="10" style="35" bestFit="1" customWidth="1"/>
    <col min="3086" max="3086" width="9.109375" style="35" bestFit="1" customWidth="1"/>
    <col min="3087" max="3088" width="1.33203125" style="35" customWidth="1"/>
    <col min="3089" max="3328" width="8.88671875" style="35"/>
    <col min="3329" max="3329" width="20.33203125" style="35" bestFit="1" customWidth="1"/>
    <col min="3330" max="3330" width="5.109375" style="35" bestFit="1" customWidth="1"/>
    <col min="3331" max="3331" width="5.6640625" style="35" bestFit="1" customWidth="1"/>
    <col min="3332" max="3332" width="7.44140625" style="35" bestFit="1" customWidth="1"/>
    <col min="3333" max="3333" width="6.33203125" style="35" bestFit="1" customWidth="1"/>
    <col min="3334" max="3334" width="4.44140625" style="35" bestFit="1" customWidth="1"/>
    <col min="3335" max="3335" width="5.5546875" style="35" bestFit="1" customWidth="1"/>
    <col min="3336" max="3336" width="5.33203125" style="35" bestFit="1" customWidth="1"/>
    <col min="3337" max="3337" width="4.5546875" style="35" bestFit="1" customWidth="1"/>
    <col min="3338" max="3338" width="6.88671875" style="35" bestFit="1" customWidth="1"/>
    <col min="3339" max="3339" width="10.44140625" style="35" bestFit="1" customWidth="1"/>
    <col min="3340" max="3340" width="7.5546875" style="35" bestFit="1" customWidth="1"/>
    <col min="3341" max="3341" width="10" style="35" bestFit="1" customWidth="1"/>
    <col min="3342" max="3342" width="9.109375" style="35" bestFit="1" customWidth="1"/>
    <col min="3343" max="3344" width="1.33203125" style="35" customWidth="1"/>
    <col min="3345" max="3584" width="8.88671875" style="35"/>
    <col min="3585" max="3585" width="20.33203125" style="35" bestFit="1" customWidth="1"/>
    <col min="3586" max="3586" width="5.109375" style="35" bestFit="1" customWidth="1"/>
    <col min="3587" max="3587" width="5.6640625" style="35" bestFit="1" customWidth="1"/>
    <col min="3588" max="3588" width="7.44140625" style="35" bestFit="1" customWidth="1"/>
    <col min="3589" max="3589" width="6.33203125" style="35" bestFit="1" customWidth="1"/>
    <col min="3590" max="3590" width="4.44140625" style="35" bestFit="1" customWidth="1"/>
    <col min="3591" max="3591" width="5.5546875" style="35" bestFit="1" customWidth="1"/>
    <col min="3592" max="3592" width="5.33203125" style="35" bestFit="1" customWidth="1"/>
    <col min="3593" max="3593" width="4.5546875" style="35" bestFit="1" customWidth="1"/>
    <col min="3594" max="3594" width="6.88671875" style="35" bestFit="1" customWidth="1"/>
    <col min="3595" max="3595" width="10.44140625" style="35" bestFit="1" customWidth="1"/>
    <col min="3596" max="3596" width="7.5546875" style="35" bestFit="1" customWidth="1"/>
    <col min="3597" max="3597" width="10" style="35" bestFit="1" customWidth="1"/>
    <col min="3598" max="3598" width="9.109375" style="35" bestFit="1" customWidth="1"/>
    <col min="3599" max="3600" width="1.33203125" style="35" customWidth="1"/>
    <col min="3601" max="3840" width="8.88671875" style="35"/>
    <col min="3841" max="3841" width="20.33203125" style="35" bestFit="1" customWidth="1"/>
    <col min="3842" max="3842" width="5.109375" style="35" bestFit="1" customWidth="1"/>
    <col min="3843" max="3843" width="5.6640625" style="35" bestFit="1" customWidth="1"/>
    <col min="3844" max="3844" width="7.44140625" style="35" bestFit="1" customWidth="1"/>
    <col min="3845" max="3845" width="6.33203125" style="35" bestFit="1" customWidth="1"/>
    <col min="3846" max="3846" width="4.44140625" style="35" bestFit="1" customWidth="1"/>
    <col min="3847" max="3847" width="5.5546875" style="35" bestFit="1" customWidth="1"/>
    <col min="3848" max="3848" width="5.33203125" style="35" bestFit="1" customWidth="1"/>
    <col min="3849" max="3849" width="4.5546875" style="35" bestFit="1" customWidth="1"/>
    <col min="3850" max="3850" width="6.88671875" style="35" bestFit="1" customWidth="1"/>
    <col min="3851" max="3851" width="10.44140625" style="35" bestFit="1" customWidth="1"/>
    <col min="3852" max="3852" width="7.5546875" style="35" bestFit="1" customWidth="1"/>
    <col min="3853" max="3853" width="10" style="35" bestFit="1" customWidth="1"/>
    <col min="3854" max="3854" width="9.109375" style="35" bestFit="1" customWidth="1"/>
    <col min="3855" max="3856" width="1.33203125" style="35" customWidth="1"/>
    <col min="3857" max="4096" width="8.88671875" style="35"/>
    <col min="4097" max="4097" width="20.33203125" style="35" bestFit="1" customWidth="1"/>
    <col min="4098" max="4098" width="5.109375" style="35" bestFit="1" customWidth="1"/>
    <col min="4099" max="4099" width="5.6640625" style="35" bestFit="1" customWidth="1"/>
    <col min="4100" max="4100" width="7.44140625" style="35" bestFit="1" customWidth="1"/>
    <col min="4101" max="4101" width="6.33203125" style="35" bestFit="1" customWidth="1"/>
    <col min="4102" max="4102" width="4.44140625" style="35" bestFit="1" customWidth="1"/>
    <col min="4103" max="4103" width="5.5546875" style="35" bestFit="1" customWidth="1"/>
    <col min="4104" max="4104" width="5.33203125" style="35" bestFit="1" customWidth="1"/>
    <col min="4105" max="4105" width="4.5546875" style="35" bestFit="1" customWidth="1"/>
    <col min="4106" max="4106" width="6.88671875" style="35" bestFit="1" customWidth="1"/>
    <col min="4107" max="4107" width="10.44140625" style="35" bestFit="1" customWidth="1"/>
    <col min="4108" max="4108" width="7.5546875" style="35" bestFit="1" customWidth="1"/>
    <col min="4109" max="4109" width="10" style="35" bestFit="1" customWidth="1"/>
    <col min="4110" max="4110" width="9.109375" style="35" bestFit="1" customWidth="1"/>
    <col min="4111" max="4112" width="1.33203125" style="35" customWidth="1"/>
    <col min="4113" max="4352" width="8.88671875" style="35"/>
    <col min="4353" max="4353" width="20.33203125" style="35" bestFit="1" customWidth="1"/>
    <col min="4354" max="4354" width="5.109375" style="35" bestFit="1" customWidth="1"/>
    <col min="4355" max="4355" width="5.6640625" style="35" bestFit="1" customWidth="1"/>
    <col min="4356" max="4356" width="7.44140625" style="35" bestFit="1" customWidth="1"/>
    <col min="4357" max="4357" width="6.33203125" style="35" bestFit="1" customWidth="1"/>
    <col min="4358" max="4358" width="4.44140625" style="35" bestFit="1" customWidth="1"/>
    <col min="4359" max="4359" width="5.5546875" style="35" bestFit="1" customWidth="1"/>
    <col min="4360" max="4360" width="5.33203125" style="35" bestFit="1" customWidth="1"/>
    <col min="4361" max="4361" width="4.5546875" style="35" bestFit="1" customWidth="1"/>
    <col min="4362" max="4362" width="6.88671875" style="35" bestFit="1" customWidth="1"/>
    <col min="4363" max="4363" width="10.44140625" style="35" bestFit="1" customWidth="1"/>
    <col min="4364" max="4364" width="7.5546875" style="35" bestFit="1" customWidth="1"/>
    <col min="4365" max="4365" width="10" style="35" bestFit="1" customWidth="1"/>
    <col min="4366" max="4366" width="9.109375" style="35" bestFit="1" customWidth="1"/>
    <col min="4367" max="4368" width="1.33203125" style="35" customWidth="1"/>
    <col min="4369" max="4608" width="8.88671875" style="35"/>
    <col min="4609" max="4609" width="20.33203125" style="35" bestFit="1" customWidth="1"/>
    <col min="4610" max="4610" width="5.109375" style="35" bestFit="1" customWidth="1"/>
    <col min="4611" max="4611" width="5.6640625" style="35" bestFit="1" customWidth="1"/>
    <col min="4612" max="4612" width="7.44140625" style="35" bestFit="1" customWidth="1"/>
    <col min="4613" max="4613" width="6.33203125" style="35" bestFit="1" customWidth="1"/>
    <col min="4614" max="4614" width="4.44140625" style="35" bestFit="1" customWidth="1"/>
    <col min="4615" max="4615" width="5.5546875" style="35" bestFit="1" customWidth="1"/>
    <col min="4616" max="4616" width="5.33203125" style="35" bestFit="1" customWidth="1"/>
    <col min="4617" max="4617" width="4.5546875" style="35" bestFit="1" customWidth="1"/>
    <col min="4618" max="4618" width="6.88671875" style="35" bestFit="1" customWidth="1"/>
    <col min="4619" max="4619" width="10.44140625" style="35" bestFit="1" customWidth="1"/>
    <col min="4620" max="4620" width="7.5546875" style="35" bestFit="1" customWidth="1"/>
    <col min="4621" max="4621" width="10" style="35" bestFit="1" customWidth="1"/>
    <col min="4622" max="4622" width="9.109375" style="35" bestFit="1" customWidth="1"/>
    <col min="4623" max="4624" width="1.33203125" style="35" customWidth="1"/>
    <col min="4625" max="4864" width="8.88671875" style="35"/>
    <col min="4865" max="4865" width="20.33203125" style="35" bestFit="1" customWidth="1"/>
    <col min="4866" max="4866" width="5.109375" style="35" bestFit="1" customWidth="1"/>
    <col min="4867" max="4867" width="5.6640625" style="35" bestFit="1" customWidth="1"/>
    <col min="4868" max="4868" width="7.44140625" style="35" bestFit="1" customWidth="1"/>
    <col min="4869" max="4869" width="6.33203125" style="35" bestFit="1" customWidth="1"/>
    <col min="4870" max="4870" width="4.44140625" style="35" bestFit="1" customWidth="1"/>
    <col min="4871" max="4871" width="5.5546875" style="35" bestFit="1" customWidth="1"/>
    <col min="4872" max="4872" width="5.33203125" style="35" bestFit="1" customWidth="1"/>
    <col min="4873" max="4873" width="4.5546875" style="35" bestFit="1" customWidth="1"/>
    <col min="4874" max="4874" width="6.88671875" style="35" bestFit="1" customWidth="1"/>
    <col min="4875" max="4875" width="10.44140625" style="35" bestFit="1" customWidth="1"/>
    <col min="4876" max="4876" width="7.5546875" style="35" bestFit="1" customWidth="1"/>
    <col min="4877" max="4877" width="10" style="35" bestFit="1" customWidth="1"/>
    <col min="4878" max="4878" width="9.109375" style="35" bestFit="1" customWidth="1"/>
    <col min="4879" max="4880" width="1.33203125" style="35" customWidth="1"/>
    <col min="4881" max="5120" width="8.88671875" style="35"/>
    <col min="5121" max="5121" width="20.33203125" style="35" bestFit="1" customWidth="1"/>
    <col min="5122" max="5122" width="5.109375" style="35" bestFit="1" customWidth="1"/>
    <col min="5123" max="5123" width="5.6640625" style="35" bestFit="1" customWidth="1"/>
    <col min="5124" max="5124" width="7.44140625" style="35" bestFit="1" customWidth="1"/>
    <col min="5125" max="5125" width="6.33203125" style="35" bestFit="1" customWidth="1"/>
    <col min="5126" max="5126" width="4.44140625" style="35" bestFit="1" customWidth="1"/>
    <col min="5127" max="5127" width="5.5546875" style="35" bestFit="1" customWidth="1"/>
    <col min="5128" max="5128" width="5.33203125" style="35" bestFit="1" customWidth="1"/>
    <col min="5129" max="5129" width="4.5546875" style="35" bestFit="1" customWidth="1"/>
    <col min="5130" max="5130" width="6.88671875" style="35" bestFit="1" customWidth="1"/>
    <col min="5131" max="5131" width="10.44140625" style="35" bestFit="1" customWidth="1"/>
    <col min="5132" max="5132" width="7.5546875" style="35" bestFit="1" customWidth="1"/>
    <col min="5133" max="5133" width="10" style="35" bestFit="1" customWidth="1"/>
    <col min="5134" max="5134" width="9.109375" style="35" bestFit="1" customWidth="1"/>
    <col min="5135" max="5136" width="1.33203125" style="35" customWidth="1"/>
    <col min="5137" max="5376" width="8.88671875" style="35"/>
    <col min="5377" max="5377" width="20.33203125" style="35" bestFit="1" customWidth="1"/>
    <col min="5378" max="5378" width="5.109375" style="35" bestFit="1" customWidth="1"/>
    <col min="5379" max="5379" width="5.6640625" style="35" bestFit="1" customWidth="1"/>
    <col min="5380" max="5380" width="7.44140625" style="35" bestFit="1" customWidth="1"/>
    <col min="5381" max="5381" width="6.33203125" style="35" bestFit="1" customWidth="1"/>
    <col min="5382" max="5382" width="4.44140625" style="35" bestFit="1" customWidth="1"/>
    <col min="5383" max="5383" width="5.5546875" style="35" bestFit="1" customWidth="1"/>
    <col min="5384" max="5384" width="5.33203125" style="35" bestFit="1" customWidth="1"/>
    <col min="5385" max="5385" width="4.5546875" style="35" bestFit="1" customWidth="1"/>
    <col min="5386" max="5386" width="6.88671875" style="35" bestFit="1" customWidth="1"/>
    <col min="5387" max="5387" width="10.44140625" style="35" bestFit="1" customWidth="1"/>
    <col min="5388" max="5388" width="7.5546875" style="35" bestFit="1" customWidth="1"/>
    <col min="5389" max="5389" width="10" style="35" bestFit="1" customWidth="1"/>
    <col min="5390" max="5390" width="9.109375" style="35" bestFit="1" customWidth="1"/>
    <col min="5391" max="5392" width="1.33203125" style="35" customWidth="1"/>
    <col min="5393" max="5632" width="8.88671875" style="35"/>
    <col min="5633" max="5633" width="20.33203125" style="35" bestFit="1" customWidth="1"/>
    <col min="5634" max="5634" width="5.109375" style="35" bestFit="1" customWidth="1"/>
    <col min="5635" max="5635" width="5.6640625" style="35" bestFit="1" customWidth="1"/>
    <col min="5636" max="5636" width="7.44140625" style="35" bestFit="1" customWidth="1"/>
    <col min="5637" max="5637" width="6.33203125" style="35" bestFit="1" customWidth="1"/>
    <col min="5638" max="5638" width="4.44140625" style="35" bestFit="1" customWidth="1"/>
    <col min="5639" max="5639" width="5.5546875" style="35" bestFit="1" customWidth="1"/>
    <col min="5640" max="5640" width="5.33203125" style="35" bestFit="1" customWidth="1"/>
    <col min="5641" max="5641" width="4.5546875" style="35" bestFit="1" customWidth="1"/>
    <col min="5642" max="5642" width="6.88671875" style="35" bestFit="1" customWidth="1"/>
    <col min="5643" max="5643" width="10.44140625" style="35" bestFit="1" customWidth="1"/>
    <col min="5644" max="5644" width="7.5546875" style="35" bestFit="1" customWidth="1"/>
    <col min="5645" max="5645" width="10" style="35" bestFit="1" customWidth="1"/>
    <col min="5646" max="5646" width="9.109375" style="35" bestFit="1" customWidth="1"/>
    <col min="5647" max="5648" width="1.33203125" style="35" customWidth="1"/>
    <col min="5649" max="5888" width="8.88671875" style="35"/>
    <col min="5889" max="5889" width="20.33203125" style="35" bestFit="1" customWidth="1"/>
    <col min="5890" max="5890" width="5.109375" style="35" bestFit="1" customWidth="1"/>
    <col min="5891" max="5891" width="5.6640625" style="35" bestFit="1" customWidth="1"/>
    <col min="5892" max="5892" width="7.44140625" style="35" bestFit="1" customWidth="1"/>
    <col min="5893" max="5893" width="6.33203125" style="35" bestFit="1" customWidth="1"/>
    <col min="5894" max="5894" width="4.44140625" style="35" bestFit="1" customWidth="1"/>
    <col min="5895" max="5895" width="5.5546875" style="35" bestFit="1" customWidth="1"/>
    <col min="5896" max="5896" width="5.33203125" style="35" bestFit="1" customWidth="1"/>
    <col min="5897" max="5897" width="4.5546875" style="35" bestFit="1" customWidth="1"/>
    <col min="5898" max="5898" width="6.88671875" style="35" bestFit="1" customWidth="1"/>
    <col min="5899" max="5899" width="10.44140625" style="35" bestFit="1" customWidth="1"/>
    <col min="5900" max="5900" width="7.5546875" style="35" bestFit="1" customWidth="1"/>
    <col min="5901" max="5901" width="10" style="35" bestFit="1" customWidth="1"/>
    <col min="5902" max="5902" width="9.109375" style="35" bestFit="1" customWidth="1"/>
    <col min="5903" max="5904" width="1.33203125" style="35" customWidth="1"/>
    <col min="5905" max="6144" width="8.88671875" style="35"/>
    <col min="6145" max="6145" width="20.33203125" style="35" bestFit="1" customWidth="1"/>
    <col min="6146" max="6146" width="5.109375" style="35" bestFit="1" customWidth="1"/>
    <col min="6147" max="6147" width="5.6640625" style="35" bestFit="1" customWidth="1"/>
    <col min="6148" max="6148" width="7.44140625" style="35" bestFit="1" customWidth="1"/>
    <col min="6149" max="6149" width="6.33203125" style="35" bestFit="1" customWidth="1"/>
    <col min="6150" max="6150" width="4.44140625" style="35" bestFit="1" customWidth="1"/>
    <col min="6151" max="6151" width="5.5546875" style="35" bestFit="1" customWidth="1"/>
    <col min="6152" max="6152" width="5.33203125" style="35" bestFit="1" customWidth="1"/>
    <col min="6153" max="6153" width="4.5546875" style="35" bestFit="1" customWidth="1"/>
    <col min="6154" max="6154" width="6.88671875" style="35" bestFit="1" customWidth="1"/>
    <col min="6155" max="6155" width="10.44140625" style="35" bestFit="1" customWidth="1"/>
    <col min="6156" max="6156" width="7.5546875" style="35" bestFit="1" customWidth="1"/>
    <col min="6157" max="6157" width="10" style="35" bestFit="1" customWidth="1"/>
    <col min="6158" max="6158" width="9.109375" style="35" bestFit="1" customWidth="1"/>
    <col min="6159" max="6160" width="1.33203125" style="35" customWidth="1"/>
    <col min="6161" max="6400" width="8.88671875" style="35"/>
    <col min="6401" max="6401" width="20.33203125" style="35" bestFit="1" customWidth="1"/>
    <col min="6402" max="6402" width="5.109375" style="35" bestFit="1" customWidth="1"/>
    <col min="6403" max="6403" width="5.6640625" style="35" bestFit="1" customWidth="1"/>
    <col min="6404" max="6404" width="7.44140625" style="35" bestFit="1" customWidth="1"/>
    <col min="6405" max="6405" width="6.33203125" style="35" bestFit="1" customWidth="1"/>
    <col min="6406" max="6406" width="4.44140625" style="35" bestFit="1" customWidth="1"/>
    <col min="6407" max="6407" width="5.5546875" style="35" bestFit="1" customWidth="1"/>
    <col min="6408" max="6408" width="5.33203125" style="35" bestFit="1" customWidth="1"/>
    <col min="6409" max="6409" width="4.5546875" style="35" bestFit="1" customWidth="1"/>
    <col min="6410" max="6410" width="6.88671875" style="35" bestFit="1" customWidth="1"/>
    <col min="6411" max="6411" width="10.44140625" style="35" bestFit="1" customWidth="1"/>
    <col min="6412" max="6412" width="7.5546875" style="35" bestFit="1" customWidth="1"/>
    <col min="6413" max="6413" width="10" style="35" bestFit="1" customWidth="1"/>
    <col min="6414" max="6414" width="9.109375" style="35" bestFit="1" customWidth="1"/>
    <col min="6415" max="6416" width="1.33203125" style="35" customWidth="1"/>
    <col min="6417" max="6656" width="8.88671875" style="35"/>
    <col min="6657" max="6657" width="20.33203125" style="35" bestFit="1" customWidth="1"/>
    <col min="6658" max="6658" width="5.109375" style="35" bestFit="1" customWidth="1"/>
    <col min="6659" max="6659" width="5.6640625" style="35" bestFit="1" customWidth="1"/>
    <col min="6660" max="6660" width="7.44140625" style="35" bestFit="1" customWidth="1"/>
    <col min="6661" max="6661" width="6.33203125" style="35" bestFit="1" customWidth="1"/>
    <col min="6662" max="6662" width="4.44140625" style="35" bestFit="1" customWidth="1"/>
    <col min="6663" max="6663" width="5.5546875" style="35" bestFit="1" customWidth="1"/>
    <col min="6664" max="6664" width="5.33203125" style="35" bestFit="1" customWidth="1"/>
    <col min="6665" max="6665" width="4.5546875" style="35" bestFit="1" customWidth="1"/>
    <col min="6666" max="6666" width="6.88671875" style="35" bestFit="1" customWidth="1"/>
    <col min="6667" max="6667" width="10.44140625" style="35" bestFit="1" customWidth="1"/>
    <col min="6668" max="6668" width="7.5546875" style="35" bestFit="1" customWidth="1"/>
    <col min="6669" max="6669" width="10" style="35" bestFit="1" customWidth="1"/>
    <col min="6670" max="6670" width="9.109375" style="35" bestFit="1" customWidth="1"/>
    <col min="6671" max="6672" width="1.33203125" style="35" customWidth="1"/>
    <col min="6673" max="6912" width="8.88671875" style="35"/>
    <col min="6913" max="6913" width="20.33203125" style="35" bestFit="1" customWidth="1"/>
    <col min="6914" max="6914" width="5.109375" style="35" bestFit="1" customWidth="1"/>
    <col min="6915" max="6915" width="5.6640625" style="35" bestFit="1" customWidth="1"/>
    <col min="6916" max="6916" width="7.44140625" style="35" bestFit="1" customWidth="1"/>
    <col min="6917" max="6917" width="6.33203125" style="35" bestFit="1" customWidth="1"/>
    <col min="6918" max="6918" width="4.44140625" style="35" bestFit="1" customWidth="1"/>
    <col min="6919" max="6919" width="5.5546875" style="35" bestFit="1" customWidth="1"/>
    <col min="6920" max="6920" width="5.33203125" style="35" bestFit="1" customWidth="1"/>
    <col min="6921" max="6921" width="4.5546875" style="35" bestFit="1" customWidth="1"/>
    <col min="6922" max="6922" width="6.88671875" style="35" bestFit="1" customWidth="1"/>
    <col min="6923" max="6923" width="10.44140625" style="35" bestFit="1" customWidth="1"/>
    <col min="6924" max="6924" width="7.5546875" style="35" bestFit="1" customWidth="1"/>
    <col min="6925" max="6925" width="10" style="35" bestFit="1" customWidth="1"/>
    <col min="6926" max="6926" width="9.109375" style="35" bestFit="1" customWidth="1"/>
    <col min="6927" max="6928" width="1.33203125" style="35" customWidth="1"/>
    <col min="6929" max="7168" width="8.88671875" style="35"/>
    <col min="7169" max="7169" width="20.33203125" style="35" bestFit="1" customWidth="1"/>
    <col min="7170" max="7170" width="5.109375" style="35" bestFit="1" customWidth="1"/>
    <col min="7171" max="7171" width="5.6640625" style="35" bestFit="1" customWidth="1"/>
    <col min="7172" max="7172" width="7.44140625" style="35" bestFit="1" customWidth="1"/>
    <col min="7173" max="7173" width="6.33203125" style="35" bestFit="1" customWidth="1"/>
    <col min="7174" max="7174" width="4.44140625" style="35" bestFit="1" customWidth="1"/>
    <col min="7175" max="7175" width="5.5546875" style="35" bestFit="1" customWidth="1"/>
    <col min="7176" max="7176" width="5.33203125" style="35" bestFit="1" customWidth="1"/>
    <col min="7177" max="7177" width="4.5546875" style="35" bestFit="1" customWidth="1"/>
    <col min="7178" max="7178" width="6.88671875" style="35" bestFit="1" customWidth="1"/>
    <col min="7179" max="7179" width="10.44140625" style="35" bestFit="1" customWidth="1"/>
    <col min="7180" max="7180" width="7.5546875" style="35" bestFit="1" customWidth="1"/>
    <col min="7181" max="7181" width="10" style="35" bestFit="1" customWidth="1"/>
    <col min="7182" max="7182" width="9.109375" style="35" bestFit="1" customWidth="1"/>
    <col min="7183" max="7184" width="1.33203125" style="35" customWidth="1"/>
    <col min="7185" max="7424" width="8.88671875" style="35"/>
    <col min="7425" max="7425" width="20.33203125" style="35" bestFit="1" customWidth="1"/>
    <col min="7426" max="7426" width="5.109375" style="35" bestFit="1" customWidth="1"/>
    <col min="7427" max="7427" width="5.6640625" style="35" bestFit="1" customWidth="1"/>
    <col min="7428" max="7428" width="7.44140625" style="35" bestFit="1" customWidth="1"/>
    <col min="7429" max="7429" width="6.33203125" style="35" bestFit="1" customWidth="1"/>
    <col min="7430" max="7430" width="4.44140625" style="35" bestFit="1" customWidth="1"/>
    <col min="7431" max="7431" width="5.5546875" style="35" bestFit="1" customWidth="1"/>
    <col min="7432" max="7432" width="5.33203125" style="35" bestFit="1" customWidth="1"/>
    <col min="7433" max="7433" width="4.5546875" style="35" bestFit="1" customWidth="1"/>
    <col min="7434" max="7434" width="6.88671875" style="35" bestFit="1" customWidth="1"/>
    <col min="7435" max="7435" width="10.44140625" style="35" bestFit="1" customWidth="1"/>
    <col min="7436" max="7436" width="7.5546875" style="35" bestFit="1" customWidth="1"/>
    <col min="7437" max="7437" width="10" style="35" bestFit="1" customWidth="1"/>
    <col min="7438" max="7438" width="9.109375" style="35" bestFit="1" customWidth="1"/>
    <col min="7439" max="7440" width="1.33203125" style="35" customWidth="1"/>
    <col min="7441" max="7680" width="8.88671875" style="35"/>
    <col min="7681" max="7681" width="20.33203125" style="35" bestFit="1" customWidth="1"/>
    <col min="7682" max="7682" width="5.109375" style="35" bestFit="1" customWidth="1"/>
    <col min="7683" max="7683" width="5.6640625" style="35" bestFit="1" customWidth="1"/>
    <col min="7684" max="7684" width="7.44140625" style="35" bestFit="1" customWidth="1"/>
    <col min="7685" max="7685" width="6.33203125" style="35" bestFit="1" customWidth="1"/>
    <col min="7686" max="7686" width="4.44140625" style="35" bestFit="1" customWidth="1"/>
    <col min="7687" max="7687" width="5.5546875" style="35" bestFit="1" customWidth="1"/>
    <col min="7688" max="7688" width="5.33203125" style="35" bestFit="1" customWidth="1"/>
    <col min="7689" max="7689" width="4.5546875" style="35" bestFit="1" customWidth="1"/>
    <col min="7690" max="7690" width="6.88671875" style="35" bestFit="1" customWidth="1"/>
    <col min="7691" max="7691" width="10.44140625" style="35" bestFit="1" customWidth="1"/>
    <col min="7692" max="7692" width="7.5546875" style="35" bestFit="1" customWidth="1"/>
    <col min="7693" max="7693" width="10" style="35" bestFit="1" customWidth="1"/>
    <col min="7694" max="7694" width="9.109375" style="35" bestFit="1" customWidth="1"/>
    <col min="7695" max="7696" width="1.33203125" style="35" customWidth="1"/>
    <col min="7697" max="7936" width="8.88671875" style="35"/>
    <col min="7937" max="7937" width="20.33203125" style="35" bestFit="1" customWidth="1"/>
    <col min="7938" max="7938" width="5.109375" style="35" bestFit="1" customWidth="1"/>
    <col min="7939" max="7939" width="5.6640625" style="35" bestFit="1" customWidth="1"/>
    <col min="7940" max="7940" width="7.44140625" style="35" bestFit="1" customWidth="1"/>
    <col min="7941" max="7941" width="6.33203125" style="35" bestFit="1" customWidth="1"/>
    <col min="7942" max="7942" width="4.44140625" style="35" bestFit="1" customWidth="1"/>
    <col min="7943" max="7943" width="5.5546875" style="35" bestFit="1" customWidth="1"/>
    <col min="7944" max="7944" width="5.33203125" style="35" bestFit="1" customWidth="1"/>
    <col min="7945" max="7945" width="4.5546875" style="35" bestFit="1" customWidth="1"/>
    <col min="7946" max="7946" width="6.88671875" style="35" bestFit="1" customWidth="1"/>
    <col min="7947" max="7947" width="10.44140625" style="35" bestFit="1" customWidth="1"/>
    <col min="7948" max="7948" width="7.5546875" style="35" bestFit="1" customWidth="1"/>
    <col min="7949" max="7949" width="10" style="35" bestFit="1" customWidth="1"/>
    <col min="7950" max="7950" width="9.109375" style="35" bestFit="1" customWidth="1"/>
    <col min="7951" max="7952" width="1.33203125" style="35" customWidth="1"/>
    <col min="7953" max="8192" width="8.88671875" style="35"/>
    <col min="8193" max="8193" width="20.33203125" style="35" bestFit="1" customWidth="1"/>
    <col min="8194" max="8194" width="5.109375" style="35" bestFit="1" customWidth="1"/>
    <col min="8195" max="8195" width="5.6640625" style="35" bestFit="1" customWidth="1"/>
    <col min="8196" max="8196" width="7.44140625" style="35" bestFit="1" customWidth="1"/>
    <col min="8197" max="8197" width="6.33203125" style="35" bestFit="1" customWidth="1"/>
    <col min="8198" max="8198" width="4.44140625" style="35" bestFit="1" customWidth="1"/>
    <col min="8199" max="8199" width="5.5546875" style="35" bestFit="1" customWidth="1"/>
    <col min="8200" max="8200" width="5.33203125" style="35" bestFit="1" customWidth="1"/>
    <col min="8201" max="8201" width="4.5546875" style="35" bestFit="1" customWidth="1"/>
    <col min="8202" max="8202" width="6.88671875" style="35" bestFit="1" customWidth="1"/>
    <col min="8203" max="8203" width="10.44140625" style="35" bestFit="1" customWidth="1"/>
    <col min="8204" max="8204" width="7.5546875" style="35" bestFit="1" customWidth="1"/>
    <col min="8205" max="8205" width="10" style="35" bestFit="1" customWidth="1"/>
    <col min="8206" max="8206" width="9.109375" style="35" bestFit="1" customWidth="1"/>
    <col min="8207" max="8208" width="1.33203125" style="35" customWidth="1"/>
    <col min="8209" max="8448" width="8.88671875" style="35"/>
    <col min="8449" max="8449" width="20.33203125" style="35" bestFit="1" customWidth="1"/>
    <col min="8450" max="8450" width="5.109375" style="35" bestFit="1" customWidth="1"/>
    <col min="8451" max="8451" width="5.6640625" style="35" bestFit="1" customWidth="1"/>
    <col min="8452" max="8452" width="7.44140625" style="35" bestFit="1" customWidth="1"/>
    <col min="8453" max="8453" width="6.33203125" style="35" bestFit="1" customWidth="1"/>
    <col min="8454" max="8454" width="4.44140625" style="35" bestFit="1" customWidth="1"/>
    <col min="8455" max="8455" width="5.5546875" style="35" bestFit="1" customWidth="1"/>
    <col min="8456" max="8456" width="5.33203125" style="35" bestFit="1" customWidth="1"/>
    <col min="8457" max="8457" width="4.5546875" style="35" bestFit="1" customWidth="1"/>
    <col min="8458" max="8458" width="6.88671875" style="35" bestFit="1" customWidth="1"/>
    <col min="8459" max="8459" width="10.44140625" style="35" bestFit="1" customWidth="1"/>
    <col min="8460" max="8460" width="7.5546875" style="35" bestFit="1" customWidth="1"/>
    <col min="8461" max="8461" width="10" style="35" bestFit="1" customWidth="1"/>
    <col min="8462" max="8462" width="9.109375" style="35" bestFit="1" customWidth="1"/>
    <col min="8463" max="8464" width="1.33203125" style="35" customWidth="1"/>
    <col min="8465" max="8704" width="8.88671875" style="35"/>
    <col min="8705" max="8705" width="20.33203125" style="35" bestFit="1" customWidth="1"/>
    <col min="8706" max="8706" width="5.109375" style="35" bestFit="1" customWidth="1"/>
    <col min="8707" max="8707" width="5.6640625" style="35" bestFit="1" customWidth="1"/>
    <col min="8708" max="8708" width="7.44140625" style="35" bestFit="1" customWidth="1"/>
    <col min="8709" max="8709" width="6.33203125" style="35" bestFit="1" customWidth="1"/>
    <col min="8710" max="8710" width="4.44140625" style="35" bestFit="1" customWidth="1"/>
    <col min="8711" max="8711" width="5.5546875" style="35" bestFit="1" customWidth="1"/>
    <col min="8712" max="8712" width="5.33203125" style="35" bestFit="1" customWidth="1"/>
    <col min="8713" max="8713" width="4.5546875" style="35" bestFit="1" customWidth="1"/>
    <col min="8714" max="8714" width="6.88671875" style="35" bestFit="1" customWidth="1"/>
    <col min="8715" max="8715" width="10.44140625" style="35" bestFit="1" customWidth="1"/>
    <col min="8716" max="8716" width="7.5546875" style="35" bestFit="1" customWidth="1"/>
    <col min="8717" max="8717" width="10" style="35" bestFit="1" customWidth="1"/>
    <col min="8718" max="8718" width="9.109375" style="35" bestFit="1" customWidth="1"/>
    <col min="8719" max="8720" width="1.33203125" style="35" customWidth="1"/>
    <col min="8721" max="8960" width="8.88671875" style="35"/>
    <col min="8961" max="8961" width="20.33203125" style="35" bestFit="1" customWidth="1"/>
    <col min="8962" max="8962" width="5.109375" style="35" bestFit="1" customWidth="1"/>
    <col min="8963" max="8963" width="5.6640625" style="35" bestFit="1" customWidth="1"/>
    <col min="8964" max="8964" width="7.44140625" style="35" bestFit="1" customWidth="1"/>
    <col min="8965" max="8965" width="6.33203125" style="35" bestFit="1" customWidth="1"/>
    <col min="8966" max="8966" width="4.44140625" style="35" bestFit="1" customWidth="1"/>
    <col min="8967" max="8967" width="5.5546875" style="35" bestFit="1" customWidth="1"/>
    <col min="8968" max="8968" width="5.33203125" style="35" bestFit="1" customWidth="1"/>
    <col min="8969" max="8969" width="4.5546875" style="35" bestFit="1" customWidth="1"/>
    <col min="8970" max="8970" width="6.88671875" style="35" bestFit="1" customWidth="1"/>
    <col min="8971" max="8971" width="10.44140625" style="35" bestFit="1" customWidth="1"/>
    <col min="8972" max="8972" width="7.5546875" style="35" bestFit="1" customWidth="1"/>
    <col min="8973" max="8973" width="10" style="35" bestFit="1" customWidth="1"/>
    <col min="8974" max="8974" width="9.109375" style="35" bestFit="1" customWidth="1"/>
    <col min="8975" max="8976" width="1.33203125" style="35" customWidth="1"/>
    <col min="8977" max="9216" width="8.88671875" style="35"/>
    <col min="9217" max="9217" width="20.33203125" style="35" bestFit="1" customWidth="1"/>
    <col min="9218" max="9218" width="5.109375" style="35" bestFit="1" customWidth="1"/>
    <col min="9219" max="9219" width="5.6640625" style="35" bestFit="1" customWidth="1"/>
    <col min="9220" max="9220" width="7.44140625" style="35" bestFit="1" customWidth="1"/>
    <col min="9221" max="9221" width="6.33203125" style="35" bestFit="1" customWidth="1"/>
    <col min="9222" max="9222" width="4.44140625" style="35" bestFit="1" customWidth="1"/>
    <col min="9223" max="9223" width="5.5546875" style="35" bestFit="1" customWidth="1"/>
    <col min="9224" max="9224" width="5.33203125" style="35" bestFit="1" customWidth="1"/>
    <col min="9225" max="9225" width="4.5546875" style="35" bestFit="1" customWidth="1"/>
    <col min="9226" max="9226" width="6.88671875" style="35" bestFit="1" customWidth="1"/>
    <col min="9227" max="9227" width="10.44140625" style="35" bestFit="1" customWidth="1"/>
    <col min="9228" max="9228" width="7.5546875" style="35" bestFit="1" customWidth="1"/>
    <col min="9229" max="9229" width="10" style="35" bestFit="1" customWidth="1"/>
    <col min="9230" max="9230" width="9.109375" style="35" bestFit="1" customWidth="1"/>
    <col min="9231" max="9232" width="1.33203125" style="35" customWidth="1"/>
    <col min="9233" max="9472" width="8.88671875" style="35"/>
    <col min="9473" max="9473" width="20.33203125" style="35" bestFit="1" customWidth="1"/>
    <col min="9474" max="9474" width="5.109375" style="35" bestFit="1" customWidth="1"/>
    <col min="9475" max="9475" width="5.6640625" style="35" bestFit="1" customWidth="1"/>
    <col min="9476" max="9476" width="7.44140625" style="35" bestFit="1" customWidth="1"/>
    <col min="9477" max="9477" width="6.33203125" style="35" bestFit="1" customWidth="1"/>
    <col min="9478" max="9478" width="4.44140625" style="35" bestFit="1" customWidth="1"/>
    <col min="9479" max="9479" width="5.5546875" style="35" bestFit="1" customWidth="1"/>
    <col min="9480" max="9480" width="5.33203125" style="35" bestFit="1" customWidth="1"/>
    <col min="9481" max="9481" width="4.5546875" style="35" bestFit="1" customWidth="1"/>
    <col min="9482" max="9482" width="6.88671875" style="35" bestFit="1" customWidth="1"/>
    <col min="9483" max="9483" width="10.44140625" style="35" bestFit="1" customWidth="1"/>
    <col min="9484" max="9484" width="7.5546875" style="35" bestFit="1" customWidth="1"/>
    <col min="9485" max="9485" width="10" style="35" bestFit="1" customWidth="1"/>
    <col min="9486" max="9486" width="9.109375" style="35" bestFit="1" customWidth="1"/>
    <col min="9487" max="9488" width="1.33203125" style="35" customWidth="1"/>
    <col min="9489" max="9728" width="8.88671875" style="35"/>
    <col min="9729" max="9729" width="20.33203125" style="35" bestFit="1" customWidth="1"/>
    <col min="9730" max="9730" width="5.109375" style="35" bestFit="1" customWidth="1"/>
    <col min="9731" max="9731" width="5.6640625" style="35" bestFit="1" customWidth="1"/>
    <col min="9732" max="9732" width="7.44140625" style="35" bestFit="1" customWidth="1"/>
    <col min="9733" max="9733" width="6.33203125" style="35" bestFit="1" customWidth="1"/>
    <col min="9734" max="9734" width="4.44140625" style="35" bestFit="1" customWidth="1"/>
    <col min="9735" max="9735" width="5.5546875" style="35" bestFit="1" customWidth="1"/>
    <col min="9736" max="9736" width="5.33203125" style="35" bestFit="1" customWidth="1"/>
    <col min="9737" max="9737" width="4.5546875" style="35" bestFit="1" customWidth="1"/>
    <col min="9738" max="9738" width="6.88671875" style="35" bestFit="1" customWidth="1"/>
    <col min="9739" max="9739" width="10.44140625" style="35" bestFit="1" customWidth="1"/>
    <col min="9740" max="9740" width="7.5546875" style="35" bestFit="1" customWidth="1"/>
    <col min="9741" max="9741" width="10" style="35" bestFit="1" customWidth="1"/>
    <col min="9742" max="9742" width="9.109375" style="35" bestFit="1" customWidth="1"/>
    <col min="9743" max="9744" width="1.33203125" style="35" customWidth="1"/>
    <col min="9745" max="9984" width="8.88671875" style="35"/>
    <col min="9985" max="9985" width="20.33203125" style="35" bestFit="1" customWidth="1"/>
    <col min="9986" max="9986" width="5.109375" style="35" bestFit="1" customWidth="1"/>
    <col min="9987" max="9987" width="5.6640625" style="35" bestFit="1" customWidth="1"/>
    <col min="9988" max="9988" width="7.44140625" style="35" bestFit="1" customWidth="1"/>
    <col min="9989" max="9989" width="6.33203125" style="35" bestFit="1" customWidth="1"/>
    <col min="9990" max="9990" width="4.44140625" style="35" bestFit="1" customWidth="1"/>
    <col min="9991" max="9991" width="5.5546875" style="35" bestFit="1" customWidth="1"/>
    <col min="9992" max="9992" width="5.33203125" style="35" bestFit="1" customWidth="1"/>
    <col min="9993" max="9993" width="4.5546875" style="35" bestFit="1" customWidth="1"/>
    <col min="9994" max="9994" width="6.88671875" style="35" bestFit="1" customWidth="1"/>
    <col min="9995" max="9995" width="10.44140625" style="35" bestFit="1" customWidth="1"/>
    <col min="9996" max="9996" width="7.5546875" style="35" bestFit="1" customWidth="1"/>
    <col min="9997" max="9997" width="10" style="35" bestFit="1" customWidth="1"/>
    <col min="9998" max="9998" width="9.109375" style="35" bestFit="1" customWidth="1"/>
    <col min="9999" max="10000" width="1.33203125" style="35" customWidth="1"/>
    <col min="10001" max="10240" width="8.88671875" style="35"/>
    <col min="10241" max="10241" width="20.33203125" style="35" bestFit="1" customWidth="1"/>
    <col min="10242" max="10242" width="5.109375" style="35" bestFit="1" customWidth="1"/>
    <col min="10243" max="10243" width="5.6640625" style="35" bestFit="1" customWidth="1"/>
    <col min="10244" max="10244" width="7.44140625" style="35" bestFit="1" customWidth="1"/>
    <col min="10245" max="10245" width="6.33203125" style="35" bestFit="1" customWidth="1"/>
    <col min="10246" max="10246" width="4.44140625" style="35" bestFit="1" customWidth="1"/>
    <col min="10247" max="10247" width="5.5546875" style="35" bestFit="1" customWidth="1"/>
    <col min="10248" max="10248" width="5.33203125" style="35" bestFit="1" customWidth="1"/>
    <col min="10249" max="10249" width="4.5546875" style="35" bestFit="1" customWidth="1"/>
    <col min="10250" max="10250" width="6.88671875" style="35" bestFit="1" customWidth="1"/>
    <col min="10251" max="10251" width="10.44140625" style="35" bestFit="1" customWidth="1"/>
    <col min="10252" max="10252" width="7.5546875" style="35" bestFit="1" customWidth="1"/>
    <col min="10253" max="10253" width="10" style="35" bestFit="1" customWidth="1"/>
    <col min="10254" max="10254" width="9.109375" style="35" bestFit="1" customWidth="1"/>
    <col min="10255" max="10256" width="1.33203125" style="35" customWidth="1"/>
    <col min="10257" max="10496" width="8.88671875" style="35"/>
    <col min="10497" max="10497" width="20.33203125" style="35" bestFit="1" customWidth="1"/>
    <col min="10498" max="10498" width="5.109375" style="35" bestFit="1" customWidth="1"/>
    <col min="10499" max="10499" width="5.6640625" style="35" bestFit="1" customWidth="1"/>
    <col min="10500" max="10500" width="7.44140625" style="35" bestFit="1" customWidth="1"/>
    <col min="10501" max="10501" width="6.33203125" style="35" bestFit="1" customWidth="1"/>
    <col min="10502" max="10502" width="4.44140625" style="35" bestFit="1" customWidth="1"/>
    <col min="10503" max="10503" width="5.5546875" style="35" bestFit="1" customWidth="1"/>
    <col min="10504" max="10504" width="5.33203125" style="35" bestFit="1" customWidth="1"/>
    <col min="10505" max="10505" width="4.5546875" style="35" bestFit="1" customWidth="1"/>
    <col min="10506" max="10506" width="6.88671875" style="35" bestFit="1" customWidth="1"/>
    <col min="10507" max="10507" width="10.44140625" style="35" bestFit="1" customWidth="1"/>
    <col min="10508" max="10508" width="7.5546875" style="35" bestFit="1" customWidth="1"/>
    <col min="10509" max="10509" width="10" style="35" bestFit="1" customWidth="1"/>
    <col min="10510" max="10510" width="9.109375" style="35" bestFit="1" customWidth="1"/>
    <col min="10511" max="10512" width="1.33203125" style="35" customWidth="1"/>
    <col min="10513" max="10752" width="8.88671875" style="35"/>
    <col min="10753" max="10753" width="20.33203125" style="35" bestFit="1" customWidth="1"/>
    <col min="10754" max="10754" width="5.109375" style="35" bestFit="1" customWidth="1"/>
    <col min="10755" max="10755" width="5.6640625" style="35" bestFit="1" customWidth="1"/>
    <col min="10756" max="10756" width="7.44140625" style="35" bestFit="1" customWidth="1"/>
    <col min="10757" max="10757" width="6.33203125" style="35" bestFit="1" customWidth="1"/>
    <col min="10758" max="10758" width="4.44140625" style="35" bestFit="1" customWidth="1"/>
    <col min="10759" max="10759" width="5.5546875" style="35" bestFit="1" customWidth="1"/>
    <col min="10760" max="10760" width="5.33203125" style="35" bestFit="1" customWidth="1"/>
    <col min="10761" max="10761" width="4.5546875" style="35" bestFit="1" customWidth="1"/>
    <col min="10762" max="10762" width="6.88671875" style="35" bestFit="1" customWidth="1"/>
    <col min="10763" max="10763" width="10.44140625" style="35" bestFit="1" customWidth="1"/>
    <col min="10764" max="10764" width="7.5546875" style="35" bestFit="1" customWidth="1"/>
    <col min="10765" max="10765" width="10" style="35" bestFit="1" customWidth="1"/>
    <col min="10766" max="10766" width="9.109375" style="35" bestFit="1" customWidth="1"/>
    <col min="10767" max="10768" width="1.33203125" style="35" customWidth="1"/>
    <col min="10769" max="11008" width="8.88671875" style="35"/>
    <col min="11009" max="11009" width="20.33203125" style="35" bestFit="1" customWidth="1"/>
    <col min="11010" max="11010" width="5.109375" style="35" bestFit="1" customWidth="1"/>
    <col min="11011" max="11011" width="5.6640625" style="35" bestFit="1" customWidth="1"/>
    <col min="11012" max="11012" width="7.44140625" style="35" bestFit="1" customWidth="1"/>
    <col min="11013" max="11013" width="6.33203125" style="35" bestFit="1" customWidth="1"/>
    <col min="11014" max="11014" width="4.44140625" style="35" bestFit="1" customWidth="1"/>
    <col min="11015" max="11015" width="5.5546875" style="35" bestFit="1" customWidth="1"/>
    <col min="11016" max="11016" width="5.33203125" style="35" bestFit="1" customWidth="1"/>
    <col min="11017" max="11017" width="4.5546875" style="35" bestFit="1" customWidth="1"/>
    <col min="11018" max="11018" width="6.88671875" style="35" bestFit="1" customWidth="1"/>
    <col min="11019" max="11019" width="10.44140625" style="35" bestFit="1" customWidth="1"/>
    <col min="11020" max="11020" width="7.5546875" style="35" bestFit="1" customWidth="1"/>
    <col min="11021" max="11021" width="10" style="35" bestFit="1" customWidth="1"/>
    <col min="11022" max="11022" width="9.109375" style="35" bestFit="1" customWidth="1"/>
    <col min="11023" max="11024" width="1.33203125" style="35" customWidth="1"/>
    <col min="11025" max="11264" width="8.88671875" style="35"/>
    <col min="11265" max="11265" width="20.33203125" style="35" bestFit="1" customWidth="1"/>
    <col min="11266" max="11266" width="5.109375" style="35" bestFit="1" customWidth="1"/>
    <col min="11267" max="11267" width="5.6640625" style="35" bestFit="1" customWidth="1"/>
    <col min="11268" max="11268" width="7.44140625" style="35" bestFit="1" customWidth="1"/>
    <col min="11269" max="11269" width="6.33203125" style="35" bestFit="1" customWidth="1"/>
    <col min="11270" max="11270" width="4.44140625" style="35" bestFit="1" customWidth="1"/>
    <col min="11271" max="11271" width="5.5546875" style="35" bestFit="1" customWidth="1"/>
    <col min="11272" max="11272" width="5.33203125" style="35" bestFit="1" customWidth="1"/>
    <col min="11273" max="11273" width="4.5546875" style="35" bestFit="1" customWidth="1"/>
    <col min="11274" max="11274" width="6.88671875" style="35" bestFit="1" customWidth="1"/>
    <col min="11275" max="11275" width="10.44140625" style="35" bestFit="1" customWidth="1"/>
    <col min="11276" max="11276" width="7.5546875" style="35" bestFit="1" customWidth="1"/>
    <col min="11277" max="11277" width="10" style="35" bestFit="1" customWidth="1"/>
    <col min="11278" max="11278" width="9.109375" style="35" bestFit="1" customWidth="1"/>
    <col min="11279" max="11280" width="1.33203125" style="35" customWidth="1"/>
    <col min="11281" max="11520" width="8.88671875" style="35"/>
    <col min="11521" max="11521" width="20.33203125" style="35" bestFit="1" customWidth="1"/>
    <col min="11522" max="11522" width="5.109375" style="35" bestFit="1" customWidth="1"/>
    <col min="11523" max="11523" width="5.6640625" style="35" bestFit="1" customWidth="1"/>
    <col min="11524" max="11524" width="7.44140625" style="35" bestFit="1" customWidth="1"/>
    <col min="11525" max="11525" width="6.33203125" style="35" bestFit="1" customWidth="1"/>
    <col min="11526" max="11526" width="4.44140625" style="35" bestFit="1" customWidth="1"/>
    <col min="11527" max="11527" width="5.5546875" style="35" bestFit="1" customWidth="1"/>
    <col min="11528" max="11528" width="5.33203125" style="35" bestFit="1" customWidth="1"/>
    <col min="11529" max="11529" width="4.5546875" style="35" bestFit="1" customWidth="1"/>
    <col min="11530" max="11530" width="6.88671875" style="35" bestFit="1" customWidth="1"/>
    <col min="11531" max="11531" width="10.44140625" style="35" bestFit="1" customWidth="1"/>
    <col min="11532" max="11532" width="7.5546875" style="35" bestFit="1" customWidth="1"/>
    <col min="11533" max="11533" width="10" style="35" bestFit="1" customWidth="1"/>
    <col min="11534" max="11534" width="9.109375" style="35" bestFit="1" customWidth="1"/>
    <col min="11535" max="11536" width="1.33203125" style="35" customWidth="1"/>
    <col min="11537" max="11776" width="8.88671875" style="35"/>
    <col min="11777" max="11777" width="20.33203125" style="35" bestFit="1" customWidth="1"/>
    <col min="11778" max="11778" width="5.109375" style="35" bestFit="1" customWidth="1"/>
    <col min="11779" max="11779" width="5.6640625" style="35" bestFit="1" customWidth="1"/>
    <col min="11780" max="11780" width="7.44140625" style="35" bestFit="1" customWidth="1"/>
    <col min="11781" max="11781" width="6.33203125" style="35" bestFit="1" customWidth="1"/>
    <col min="11782" max="11782" width="4.44140625" style="35" bestFit="1" customWidth="1"/>
    <col min="11783" max="11783" width="5.5546875" style="35" bestFit="1" customWidth="1"/>
    <col min="11784" max="11784" width="5.33203125" style="35" bestFit="1" customWidth="1"/>
    <col min="11785" max="11785" width="4.5546875" style="35" bestFit="1" customWidth="1"/>
    <col min="11786" max="11786" width="6.88671875" style="35" bestFit="1" customWidth="1"/>
    <col min="11787" max="11787" width="10.44140625" style="35" bestFit="1" customWidth="1"/>
    <col min="11788" max="11788" width="7.5546875" style="35" bestFit="1" customWidth="1"/>
    <col min="11789" max="11789" width="10" style="35" bestFit="1" customWidth="1"/>
    <col min="11790" max="11790" width="9.109375" style="35" bestFit="1" customWidth="1"/>
    <col min="11791" max="11792" width="1.33203125" style="35" customWidth="1"/>
    <col min="11793" max="12032" width="8.88671875" style="35"/>
    <col min="12033" max="12033" width="20.33203125" style="35" bestFit="1" customWidth="1"/>
    <col min="12034" max="12034" width="5.109375" style="35" bestFit="1" customWidth="1"/>
    <col min="12035" max="12035" width="5.6640625" style="35" bestFit="1" customWidth="1"/>
    <col min="12036" max="12036" width="7.44140625" style="35" bestFit="1" customWidth="1"/>
    <col min="12037" max="12037" width="6.33203125" style="35" bestFit="1" customWidth="1"/>
    <col min="12038" max="12038" width="4.44140625" style="35" bestFit="1" customWidth="1"/>
    <col min="12039" max="12039" width="5.5546875" style="35" bestFit="1" customWidth="1"/>
    <col min="12040" max="12040" width="5.33203125" style="35" bestFit="1" customWidth="1"/>
    <col min="12041" max="12041" width="4.5546875" style="35" bestFit="1" customWidth="1"/>
    <col min="12042" max="12042" width="6.88671875" style="35" bestFit="1" customWidth="1"/>
    <col min="12043" max="12043" width="10.44140625" style="35" bestFit="1" customWidth="1"/>
    <col min="12044" max="12044" width="7.5546875" style="35" bestFit="1" customWidth="1"/>
    <col min="12045" max="12045" width="10" style="35" bestFit="1" customWidth="1"/>
    <col min="12046" max="12046" width="9.109375" style="35" bestFit="1" customWidth="1"/>
    <col min="12047" max="12048" width="1.33203125" style="35" customWidth="1"/>
    <col min="12049" max="12288" width="8.88671875" style="35"/>
    <col min="12289" max="12289" width="20.33203125" style="35" bestFit="1" customWidth="1"/>
    <col min="12290" max="12290" width="5.109375" style="35" bestFit="1" customWidth="1"/>
    <col min="12291" max="12291" width="5.6640625" style="35" bestFit="1" customWidth="1"/>
    <col min="12292" max="12292" width="7.44140625" style="35" bestFit="1" customWidth="1"/>
    <col min="12293" max="12293" width="6.33203125" style="35" bestFit="1" customWidth="1"/>
    <col min="12294" max="12294" width="4.44140625" style="35" bestFit="1" customWidth="1"/>
    <col min="12295" max="12295" width="5.5546875" style="35" bestFit="1" customWidth="1"/>
    <col min="12296" max="12296" width="5.33203125" style="35" bestFit="1" customWidth="1"/>
    <col min="12297" max="12297" width="4.5546875" style="35" bestFit="1" customWidth="1"/>
    <col min="12298" max="12298" width="6.88671875" style="35" bestFit="1" customWidth="1"/>
    <col min="12299" max="12299" width="10.44140625" style="35" bestFit="1" customWidth="1"/>
    <col min="12300" max="12300" width="7.5546875" style="35" bestFit="1" customWidth="1"/>
    <col min="12301" max="12301" width="10" style="35" bestFit="1" customWidth="1"/>
    <col min="12302" max="12302" width="9.109375" style="35" bestFit="1" customWidth="1"/>
    <col min="12303" max="12304" width="1.33203125" style="35" customWidth="1"/>
    <col min="12305" max="12544" width="8.88671875" style="35"/>
    <col min="12545" max="12545" width="20.33203125" style="35" bestFit="1" customWidth="1"/>
    <col min="12546" max="12546" width="5.109375" style="35" bestFit="1" customWidth="1"/>
    <col min="12547" max="12547" width="5.6640625" style="35" bestFit="1" customWidth="1"/>
    <col min="12548" max="12548" width="7.44140625" style="35" bestFit="1" customWidth="1"/>
    <col min="12549" max="12549" width="6.33203125" style="35" bestFit="1" customWidth="1"/>
    <col min="12550" max="12550" width="4.44140625" style="35" bestFit="1" customWidth="1"/>
    <col min="12551" max="12551" width="5.5546875" style="35" bestFit="1" customWidth="1"/>
    <col min="12552" max="12552" width="5.33203125" style="35" bestFit="1" customWidth="1"/>
    <col min="12553" max="12553" width="4.5546875" style="35" bestFit="1" customWidth="1"/>
    <col min="12554" max="12554" width="6.88671875" style="35" bestFit="1" customWidth="1"/>
    <col min="12555" max="12555" width="10.44140625" style="35" bestFit="1" customWidth="1"/>
    <col min="12556" max="12556" width="7.5546875" style="35" bestFit="1" customWidth="1"/>
    <col min="12557" max="12557" width="10" style="35" bestFit="1" customWidth="1"/>
    <col min="12558" max="12558" width="9.109375" style="35" bestFit="1" customWidth="1"/>
    <col min="12559" max="12560" width="1.33203125" style="35" customWidth="1"/>
    <col min="12561" max="12800" width="8.88671875" style="35"/>
    <col min="12801" max="12801" width="20.33203125" style="35" bestFit="1" customWidth="1"/>
    <col min="12802" max="12802" width="5.109375" style="35" bestFit="1" customWidth="1"/>
    <col min="12803" max="12803" width="5.6640625" style="35" bestFit="1" customWidth="1"/>
    <col min="12804" max="12804" width="7.44140625" style="35" bestFit="1" customWidth="1"/>
    <col min="12805" max="12805" width="6.33203125" style="35" bestFit="1" customWidth="1"/>
    <col min="12806" max="12806" width="4.44140625" style="35" bestFit="1" customWidth="1"/>
    <col min="12807" max="12807" width="5.5546875" style="35" bestFit="1" customWidth="1"/>
    <col min="12808" max="12808" width="5.33203125" style="35" bestFit="1" customWidth="1"/>
    <col min="12809" max="12809" width="4.5546875" style="35" bestFit="1" customWidth="1"/>
    <col min="12810" max="12810" width="6.88671875" style="35" bestFit="1" customWidth="1"/>
    <col min="12811" max="12811" width="10.44140625" style="35" bestFit="1" customWidth="1"/>
    <col min="12812" max="12812" width="7.5546875" style="35" bestFit="1" customWidth="1"/>
    <col min="12813" max="12813" width="10" style="35" bestFit="1" customWidth="1"/>
    <col min="12814" max="12814" width="9.109375" style="35" bestFit="1" customWidth="1"/>
    <col min="12815" max="12816" width="1.33203125" style="35" customWidth="1"/>
    <col min="12817" max="13056" width="8.88671875" style="35"/>
    <col min="13057" max="13057" width="20.33203125" style="35" bestFit="1" customWidth="1"/>
    <col min="13058" max="13058" width="5.109375" style="35" bestFit="1" customWidth="1"/>
    <col min="13059" max="13059" width="5.6640625" style="35" bestFit="1" customWidth="1"/>
    <col min="13060" max="13060" width="7.44140625" style="35" bestFit="1" customWidth="1"/>
    <col min="13061" max="13061" width="6.33203125" style="35" bestFit="1" customWidth="1"/>
    <col min="13062" max="13062" width="4.44140625" style="35" bestFit="1" customWidth="1"/>
    <col min="13063" max="13063" width="5.5546875" style="35" bestFit="1" customWidth="1"/>
    <col min="13064" max="13064" width="5.33203125" style="35" bestFit="1" customWidth="1"/>
    <col min="13065" max="13065" width="4.5546875" style="35" bestFit="1" customWidth="1"/>
    <col min="13066" max="13066" width="6.88671875" style="35" bestFit="1" customWidth="1"/>
    <col min="13067" max="13067" width="10.44140625" style="35" bestFit="1" customWidth="1"/>
    <col min="13068" max="13068" width="7.5546875" style="35" bestFit="1" customWidth="1"/>
    <col min="13069" max="13069" width="10" style="35" bestFit="1" customWidth="1"/>
    <col min="13070" max="13070" width="9.109375" style="35" bestFit="1" customWidth="1"/>
    <col min="13071" max="13072" width="1.33203125" style="35" customWidth="1"/>
    <col min="13073" max="13312" width="8.88671875" style="35"/>
    <col min="13313" max="13313" width="20.33203125" style="35" bestFit="1" customWidth="1"/>
    <col min="13314" max="13314" width="5.109375" style="35" bestFit="1" customWidth="1"/>
    <col min="13315" max="13315" width="5.6640625" style="35" bestFit="1" customWidth="1"/>
    <col min="13316" max="13316" width="7.44140625" style="35" bestFit="1" customWidth="1"/>
    <col min="13317" max="13317" width="6.33203125" style="35" bestFit="1" customWidth="1"/>
    <col min="13318" max="13318" width="4.44140625" style="35" bestFit="1" customWidth="1"/>
    <col min="13319" max="13319" width="5.5546875" style="35" bestFit="1" customWidth="1"/>
    <col min="13320" max="13320" width="5.33203125" style="35" bestFit="1" customWidth="1"/>
    <col min="13321" max="13321" width="4.5546875" style="35" bestFit="1" customWidth="1"/>
    <col min="13322" max="13322" width="6.88671875" style="35" bestFit="1" customWidth="1"/>
    <col min="13323" max="13323" width="10.44140625" style="35" bestFit="1" customWidth="1"/>
    <col min="13324" max="13324" width="7.5546875" style="35" bestFit="1" customWidth="1"/>
    <col min="13325" max="13325" width="10" style="35" bestFit="1" customWidth="1"/>
    <col min="13326" max="13326" width="9.109375" style="35" bestFit="1" customWidth="1"/>
    <col min="13327" max="13328" width="1.33203125" style="35" customWidth="1"/>
    <col min="13329" max="13568" width="8.88671875" style="35"/>
    <col min="13569" max="13569" width="20.33203125" style="35" bestFit="1" customWidth="1"/>
    <col min="13570" max="13570" width="5.109375" style="35" bestFit="1" customWidth="1"/>
    <col min="13571" max="13571" width="5.6640625" style="35" bestFit="1" customWidth="1"/>
    <col min="13572" max="13572" width="7.44140625" style="35" bestFit="1" customWidth="1"/>
    <col min="13573" max="13573" width="6.33203125" style="35" bestFit="1" customWidth="1"/>
    <col min="13574" max="13574" width="4.44140625" style="35" bestFit="1" customWidth="1"/>
    <col min="13575" max="13575" width="5.5546875" style="35" bestFit="1" customWidth="1"/>
    <col min="13576" max="13576" width="5.33203125" style="35" bestFit="1" customWidth="1"/>
    <col min="13577" max="13577" width="4.5546875" style="35" bestFit="1" customWidth="1"/>
    <col min="13578" max="13578" width="6.88671875" style="35" bestFit="1" customWidth="1"/>
    <col min="13579" max="13579" width="10.44140625" style="35" bestFit="1" customWidth="1"/>
    <col min="13580" max="13580" width="7.5546875" style="35" bestFit="1" customWidth="1"/>
    <col min="13581" max="13581" width="10" style="35" bestFit="1" customWidth="1"/>
    <col min="13582" max="13582" width="9.109375" style="35" bestFit="1" customWidth="1"/>
    <col min="13583" max="13584" width="1.33203125" style="35" customWidth="1"/>
    <col min="13585" max="13824" width="8.88671875" style="35"/>
    <col min="13825" max="13825" width="20.33203125" style="35" bestFit="1" customWidth="1"/>
    <col min="13826" max="13826" width="5.109375" style="35" bestFit="1" customWidth="1"/>
    <col min="13827" max="13827" width="5.6640625" style="35" bestFit="1" customWidth="1"/>
    <col min="13828" max="13828" width="7.44140625" style="35" bestFit="1" customWidth="1"/>
    <col min="13829" max="13829" width="6.33203125" style="35" bestFit="1" customWidth="1"/>
    <col min="13830" max="13830" width="4.44140625" style="35" bestFit="1" customWidth="1"/>
    <col min="13831" max="13831" width="5.5546875" style="35" bestFit="1" customWidth="1"/>
    <col min="13832" max="13832" width="5.33203125" style="35" bestFit="1" customWidth="1"/>
    <col min="13833" max="13833" width="4.5546875" style="35" bestFit="1" customWidth="1"/>
    <col min="13834" max="13834" width="6.88671875" style="35" bestFit="1" customWidth="1"/>
    <col min="13835" max="13835" width="10.44140625" style="35" bestFit="1" customWidth="1"/>
    <col min="13836" max="13836" width="7.5546875" style="35" bestFit="1" customWidth="1"/>
    <col min="13837" max="13837" width="10" style="35" bestFit="1" customWidth="1"/>
    <col min="13838" max="13838" width="9.109375" style="35" bestFit="1" customWidth="1"/>
    <col min="13839" max="13840" width="1.33203125" style="35" customWidth="1"/>
    <col min="13841" max="14080" width="8.88671875" style="35"/>
    <col min="14081" max="14081" width="20.33203125" style="35" bestFit="1" customWidth="1"/>
    <col min="14082" max="14082" width="5.109375" style="35" bestFit="1" customWidth="1"/>
    <col min="14083" max="14083" width="5.6640625" style="35" bestFit="1" customWidth="1"/>
    <col min="14084" max="14084" width="7.44140625" style="35" bestFit="1" customWidth="1"/>
    <col min="14085" max="14085" width="6.33203125" style="35" bestFit="1" customWidth="1"/>
    <col min="14086" max="14086" width="4.44140625" style="35" bestFit="1" customWidth="1"/>
    <col min="14087" max="14087" width="5.5546875" style="35" bestFit="1" customWidth="1"/>
    <col min="14088" max="14088" width="5.33203125" style="35" bestFit="1" customWidth="1"/>
    <col min="14089" max="14089" width="4.5546875" style="35" bestFit="1" customWidth="1"/>
    <col min="14090" max="14090" width="6.88671875" style="35" bestFit="1" customWidth="1"/>
    <col min="14091" max="14091" width="10.44140625" style="35" bestFit="1" customWidth="1"/>
    <col min="14092" max="14092" width="7.5546875" style="35" bestFit="1" customWidth="1"/>
    <col min="14093" max="14093" width="10" style="35" bestFit="1" customWidth="1"/>
    <col min="14094" max="14094" width="9.109375" style="35" bestFit="1" customWidth="1"/>
    <col min="14095" max="14096" width="1.33203125" style="35" customWidth="1"/>
    <col min="14097" max="14336" width="8.88671875" style="35"/>
    <col min="14337" max="14337" width="20.33203125" style="35" bestFit="1" customWidth="1"/>
    <col min="14338" max="14338" width="5.109375" style="35" bestFit="1" customWidth="1"/>
    <col min="14339" max="14339" width="5.6640625" style="35" bestFit="1" customWidth="1"/>
    <col min="14340" max="14340" width="7.44140625" style="35" bestFit="1" customWidth="1"/>
    <col min="14341" max="14341" width="6.33203125" style="35" bestFit="1" customWidth="1"/>
    <col min="14342" max="14342" width="4.44140625" style="35" bestFit="1" customWidth="1"/>
    <col min="14343" max="14343" width="5.5546875" style="35" bestFit="1" customWidth="1"/>
    <col min="14344" max="14344" width="5.33203125" style="35" bestFit="1" customWidth="1"/>
    <col min="14345" max="14345" width="4.5546875" style="35" bestFit="1" customWidth="1"/>
    <col min="14346" max="14346" width="6.88671875" style="35" bestFit="1" customWidth="1"/>
    <col min="14347" max="14347" width="10.44140625" style="35" bestFit="1" customWidth="1"/>
    <col min="14348" max="14348" width="7.5546875" style="35" bestFit="1" customWidth="1"/>
    <col min="14349" max="14349" width="10" style="35" bestFit="1" customWidth="1"/>
    <col min="14350" max="14350" width="9.109375" style="35" bestFit="1" customWidth="1"/>
    <col min="14351" max="14352" width="1.33203125" style="35" customWidth="1"/>
    <col min="14353" max="14592" width="8.88671875" style="35"/>
    <col min="14593" max="14593" width="20.33203125" style="35" bestFit="1" customWidth="1"/>
    <col min="14594" max="14594" width="5.109375" style="35" bestFit="1" customWidth="1"/>
    <col min="14595" max="14595" width="5.6640625" style="35" bestFit="1" customWidth="1"/>
    <col min="14596" max="14596" width="7.44140625" style="35" bestFit="1" customWidth="1"/>
    <col min="14597" max="14597" width="6.33203125" style="35" bestFit="1" customWidth="1"/>
    <col min="14598" max="14598" width="4.44140625" style="35" bestFit="1" customWidth="1"/>
    <col min="14599" max="14599" width="5.5546875" style="35" bestFit="1" customWidth="1"/>
    <col min="14600" max="14600" width="5.33203125" style="35" bestFit="1" customWidth="1"/>
    <col min="14601" max="14601" width="4.5546875" style="35" bestFit="1" customWidth="1"/>
    <col min="14602" max="14602" width="6.88671875" style="35" bestFit="1" customWidth="1"/>
    <col min="14603" max="14603" width="10.44140625" style="35" bestFit="1" customWidth="1"/>
    <col min="14604" max="14604" width="7.5546875" style="35" bestFit="1" customWidth="1"/>
    <col min="14605" max="14605" width="10" style="35" bestFit="1" customWidth="1"/>
    <col min="14606" max="14606" width="9.109375" style="35" bestFit="1" customWidth="1"/>
    <col min="14607" max="14608" width="1.33203125" style="35" customWidth="1"/>
    <col min="14609" max="14848" width="8.88671875" style="35"/>
    <col min="14849" max="14849" width="20.33203125" style="35" bestFit="1" customWidth="1"/>
    <col min="14850" max="14850" width="5.109375" style="35" bestFit="1" customWidth="1"/>
    <col min="14851" max="14851" width="5.6640625" style="35" bestFit="1" customWidth="1"/>
    <col min="14852" max="14852" width="7.44140625" style="35" bestFit="1" customWidth="1"/>
    <col min="14853" max="14853" width="6.33203125" style="35" bestFit="1" customWidth="1"/>
    <col min="14854" max="14854" width="4.44140625" style="35" bestFit="1" customWidth="1"/>
    <col min="14855" max="14855" width="5.5546875" style="35" bestFit="1" customWidth="1"/>
    <col min="14856" max="14856" width="5.33203125" style="35" bestFit="1" customWidth="1"/>
    <col min="14857" max="14857" width="4.5546875" style="35" bestFit="1" customWidth="1"/>
    <col min="14858" max="14858" width="6.88671875" style="35" bestFit="1" customWidth="1"/>
    <col min="14859" max="14859" width="10.44140625" style="35" bestFit="1" customWidth="1"/>
    <col min="14860" max="14860" width="7.5546875" style="35" bestFit="1" customWidth="1"/>
    <col min="14861" max="14861" width="10" style="35" bestFit="1" customWidth="1"/>
    <col min="14862" max="14862" width="9.109375" style="35" bestFit="1" customWidth="1"/>
    <col min="14863" max="14864" width="1.33203125" style="35" customWidth="1"/>
    <col min="14865" max="15104" width="8.88671875" style="35"/>
    <col min="15105" max="15105" width="20.33203125" style="35" bestFit="1" customWidth="1"/>
    <col min="15106" max="15106" width="5.109375" style="35" bestFit="1" customWidth="1"/>
    <col min="15107" max="15107" width="5.6640625" style="35" bestFit="1" customWidth="1"/>
    <col min="15108" max="15108" width="7.44140625" style="35" bestFit="1" customWidth="1"/>
    <col min="15109" max="15109" width="6.33203125" style="35" bestFit="1" customWidth="1"/>
    <col min="15110" max="15110" width="4.44140625" style="35" bestFit="1" customWidth="1"/>
    <col min="15111" max="15111" width="5.5546875" style="35" bestFit="1" customWidth="1"/>
    <col min="15112" max="15112" width="5.33203125" style="35" bestFit="1" customWidth="1"/>
    <col min="15113" max="15113" width="4.5546875" style="35" bestFit="1" customWidth="1"/>
    <col min="15114" max="15114" width="6.88671875" style="35" bestFit="1" customWidth="1"/>
    <col min="15115" max="15115" width="10.44140625" style="35" bestFit="1" customWidth="1"/>
    <col min="15116" max="15116" width="7.5546875" style="35" bestFit="1" customWidth="1"/>
    <col min="15117" max="15117" width="10" style="35" bestFit="1" customWidth="1"/>
    <col min="15118" max="15118" width="9.109375" style="35" bestFit="1" customWidth="1"/>
    <col min="15119" max="15120" width="1.33203125" style="35" customWidth="1"/>
    <col min="15121" max="15360" width="8.88671875" style="35"/>
    <col min="15361" max="15361" width="20.33203125" style="35" bestFit="1" customWidth="1"/>
    <col min="15362" max="15362" width="5.109375" style="35" bestFit="1" customWidth="1"/>
    <col min="15363" max="15363" width="5.6640625" style="35" bestFit="1" customWidth="1"/>
    <col min="15364" max="15364" width="7.44140625" style="35" bestFit="1" customWidth="1"/>
    <col min="15365" max="15365" width="6.33203125" style="35" bestFit="1" customWidth="1"/>
    <col min="15366" max="15366" width="4.44140625" style="35" bestFit="1" customWidth="1"/>
    <col min="15367" max="15367" width="5.5546875" style="35" bestFit="1" customWidth="1"/>
    <col min="15368" max="15368" width="5.33203125" style="35" bestFit="1" customWidth="1"/>
    <col min="15369" max="15369" width="4.5546875" style="35" bestFit="1" customWidth="1"/>
    <col min="15370" max="15370" width="6.88671875" style="35" bestFit="1" customWidth="1"/>
    <col min="15371" max="15371" width="10.44140625" style="35" bestFit="1" customWidth="1"/>
    <col min="15372" max="15372" width="7.5546875" style="35" bestFit="1" customWidth="1"/>
    <col min="15373" max="15373" width="10" style="35" bestFit="1" customWidth="1"/>
    <col min="15374" max="15374" width="9.109375" style="35" bestFit="1" customWidth="1"/>
    <col min="15375" max="15376" width="1.33203125" style="35" customWidth="1"/>
    <col min="15377" max="15616" width="8.88671875" style="35"/>
    <col min="15617" max="15617" width="20.33203125" style="35" bestFit="1" customWidth="1"/>
    <col min="15618" max="15618" width="5.109375" style="35" bestFit="1" customWidth="1"/>
    <col min="15619" max="15619" width="5.6640625" style="35" bestFit="1" customWidth="1"/>
    <col min="15620" max="15620" width="7.44140625" style="35" bestFit="1" customWidth="1"/>
    <col min="15621" max="15621" width="6.33203125" style="35" bestFit="1" customWidth="1"/>
    <col min="15622" max="15622" width="4.44140625" style="35" bestFit="1" customWidth="1"/>
    <col min="15623" max="15623" width="5.5546875" style="35" bestFit="1" customWidth="1"/>
    <col min="15624" max="15624" width="5.33203125" style="35" bestFit="1" customWidth="1"/>
    <col min="15625" max="15625" width="4.5546875" style="35" bestFit="1" customWidth="1"/>
    <col min="15626" max="15626" width="6.88671875" style="35" bestFit="1" customWidth="1"/>
    <col min="15627" max="15627" width="10.44140625" style="35" bestFit="1" customWidth="1"/>
    <col min="15628" max="15628" width="7.5546875" style="35" bestFit="1" customWidth="1"/>
    <col min="15629" max="15629" width="10" style="35" bestFit="1" customWidth="1"/>
    <col min="15630" max="15630" width="9.109375" style="35" bestFit="1" customWidth="1"/>
    <col min="15631" max="15632" width="1.33203125" style="35" customWidth="1"/>
    <col min="15633" max="15872" width="8.88671875" style="35"/>
    <col min="15873" max="15873" width="20.33203125" style="35" bestFit="1" customWidth="1"/>
    <col min="15874" max="15874" width="5.109375" style="35" bestFit="1" customWidth="1"/>
    <col min="15875" max="15875" width="5.6640625" style="35" bestFit="1" customWidth="1"/>
    <col min="15876" max="15876" width="7.44140625" style="35" bestFit="1" customWidth="1"/>
    <col min="15877" max="15877" width="6.33203125" style="35" bestFit="1" customWidth="1"/>
    <col min="15878" max="15878" width="4.44140625" style="35" bestFit="1" customWidth="1"/>
    <col min="15879" max="15879" width="5.5546875" style="35" bestFit="1" customWidth="1"/>
    <col min="15880" max="15880" width="5.33203125" style="35" bestFit="1" customWidth="1"/>
    <col min="15881" max="15881" width="4.5546875" style="35" bestFit="1" customWidth="1"/>
    <col min="15882" max="15882" width="6.88671875" style="35" bestFit="1" customWidth="1"/>
    <col min="15883" max="15883" width="10.44140625" style="35" bestFit="1" customWidth="1"/>
    <col min="15884" max="15884" width="7.5546875" style="35" bestFit="1" customWidth="1"/>
    <col min="15885" max="15885" width="10" style="35" bestFit="1" customWidth="1"/>
    <col min="15886" max="15886" width="9.109375" style="35" bestFit="1" customWidth="1"/>
    <col min="15887" max="15888" width="1.33203125" style="35" customWidth="1"/>
    <col min="15889" max="16128" width="8.88671875" style="35"/>
    <col min="16129" max="16129" width="20.33203125" style="35" bestFit="1" customWidth="1"/>
    <col min="16130" max="16130" width="5.109375" style="35" bestFit="1" customWidth="1"/>
    <col min="16131" max="16131" width="5.6640625" style="35" bestFit="1" customWidth="1"/>
    <col min="16132" max="16132" width="7.44140625" style="35" bestFit="1" customWidth="1"/>
    <col min="16133" max="16133" width="6.33203125" style="35" bestFit="1" customWidth="1"/>
    <col min="16134" max="16134" width="4.44140625" style="35" bestFit="1" customWidth="1"/>
    <col min="16135" max="16135" width="5.5546875" style="35" bestFit="1" customWidth="1"/>
    <col min="16136" max="16136" width="5.33203125" style="35" bestFit="1" customWidth="1"/>
    <col min="16137" max="16137" width="4.5546875" style="35" bestFit="1" customWidth="1"/>
    <col min="16138" max="16138" width="6.88671875" style="35" bestFit="1" customWidth="1"/>
    <col min="16139" max="16139" width="10.44140625" style="35" bestFit="1" customWidth="1"/>
    <col min="16140" max="16140" width="7.5546875" style="35" bestFit="1" customWidth="1"/>
    <col min="16141" max="16141" width="10" style="35" bestFit="1" customWidth="1"/>
    <col min="16142" max="16142" width="9.109375" style="35" bestFit="1" customWidth="1"/>
    <col min="16143" max="16144" width="1.33203125" style="35" customWidth="1"/>
    <col min="16145" max="16384" width="8.88671875" style="35"/>
  </cols>
  <sheetData>
    <row r="1" spans="1:16" ht="12" customHeight="1">
      <c r="A1" s="1436" t="s">
        <v>5197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</row>
    <row r="2" spans="1:16" ht="17.399999999999999">
      <c r="A2" s="656" t="s">
        <v>1664</v>
      </c>
      <c r="B2" s="1685" t="s">
        <v>4263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407"/>
      <c r="P2" s="407"/>
    </row>
    <row r="3" spans="1:16" ht="18" thickBot="1">
      <c r="A3" s="659"/>
      <c r="B3" s="1684" t="s">
        <v>4264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407"/>
      <c r="P3" s="407"/>
    </row>
    <row r="4" spans="1:16">
      <c r="A4" s="303"/>
      <c r="B4" s="725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407"/>
      <c r="P4" s="407"/>
    </row>
    <row r="5" spans="1:16">
      <c r="A5" s="727" t="s">
        <v>4260</v>
      </c>
      <c r="B5" s="725"/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  <c r="O5" s="407"/>
      <c r="P5" s="407"/>
    </row>
    <row r="6" spans="1:16">
      <c r="A6" s="727" t="s">
        <v>3847</v>
      </c>
      <c r="B6" s="725"/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407"/>
      <c r="P6" s="407"/>
    </row>
    <row r="7" spans="1:16" ht="13.8" thickBot="1">
      <c r="A7" s="727" t="s">
        <v>4261</v>
      </c>
      <c r="B7" s="1718" t="s">
        <v>1648</v>
      </c>
      <c r="C7" s="1718"/>
      <c r="D7" s="1718"/>
      <c r="E7" s="1718"/>
      <c r="F7" s="1718"/>
      <c r="G7" s="1718"/>
      <c r="H7" s="1718"/>
      <c r="I7" s="1718"/>
      <c r="J7" s="1718"/>
      <c r="K7" s="1718"/>
      <c r="L7" s="1718"/>
      <c r="M7" s="1718"/>
      <c r="N7" s="1718"/>
      <c r="O7" s="407"/>
      <c r="P7" s="407"/>
    </row>
    <row r="8" spans="1:16">
      <c r="A8" s="727" t="s">
        <v>4243</v>
      </c>
      <c r="B8" s="728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407"/>
      <c r="P8" s="407"/>
    </row>
    <row r="9" spans="1:16" ht="13.8" thickBot="1">
      <c r="A9" s="727" t="s">
        <v>4262</v>
      </c>
      <c r="B9" s="725"/>
      <c r="C9" s="1719" t="s">
        <v>1465</v>
      </c>
      <c r="D9" s="1719"/>
      <c r="E9" s="1719"/>
      <c r="F9" s="1719"/>
      <c r="G9" s="1719"/>
      <c r="H9" s="1719"/>
      <c r="I9" s="1719"/>
      <c r="J9" s="1719"/>
      <c r="K9" s="1719"/>
      <c r="L9" s="1719"/>
      <c r="M9" s="1719"/>
      <c r="N9" s="1719"/>
      <c r="O9" s="407"/>
      <c r="P9" s="407"/>
    </row>
    <row r="10" spans="1:16">
      <c r="A10" s="727" t="s">
        <v>3844</v>
      </c>
      <c r="B10" s="725"/>
      <c r="C10" s="729"/>
      <c r="D10" s="729"/>
      <c r="E10" s="729"/>
      <c r="F10" s="729"/>
      <c r="G10" s="729"/>
      <c r="H10" s="729"/>
      <c r="I10" s="729"/>
      <c r="J10" s="729"/>
      <c r="K10" s="729"/>
      <c r="L10" s="729"/>
      <c r="M10" s="729"/>
      <c r="N10" s="729"/>
      <c r="O10" s="407"/>
      <c r="P10" s="407"/>
    </row>
    <row r="11" spans="1:16" ht="23.4" thickBot="1">
      <c r="A11" s="730"/>
      <c r="B11" s="731" t="s">
        <v>3</v>
      </c>
      <c r="C11" s="731" t="s">
        <v>1464</v>
      </c>
      <c r="D11" s="731" t="s">
        <v>1463</v>
      </c>
      <c r="E11" s="731" t="s">
        <v>1462</v>
      </c>
      <c r="F11" s="731" t="s">
        <v>1461</v>
      </c>
      <c r="G11" s="731" t="s">
        <v>1460</v>
      </c>
      <c r="H11" s="731" t="s">
        <v>1459</v>
      </c>
      <c r="I11" s="731" t="s">
        <v>1458</v>
      </c>
      <c r="J11" s="731" t="s">
        <v>1457</v>
      </c>
      <c r="K11" s="731" t="s">
        <v>1456</v>
      </c>
      <c r="L11" s="731" t="s">
        <v>1455</v>
      </c>
      <c r="M11" s="731" t="s">
        <v>1454</v>
      </c>
      <c r="N11" s="731" t="s">
        <v>1453</v>
      </c>
      <c r="O11" s="407"/>
      <c r="P11" s="407"/>
    </row>
    <row r="12" spans="1:16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</row>
    <row r="13" spans="1:16">
      <c r="A13" s="658" t="s">
        <v>1</v>
      </c>
      <c r="B13" s="274">
        <v>61446</v>
      </c>
      <c r="C13" s="274">
        <v>6746</v>
      </c>
      <c r="D13" s="274">
        <v>7607</v>
      </c>
      <c r="E13" s="274">
        <v>5623</v>
      </c>
      <c r="F13" s="274">
        <v>5065</v>
      </c>
      <c r="G13" s="274">
        <v>4633</v>
      </c>
      <c r="H13" s="274">
        <v>3616</v>
      </c>
      <c r="I13" s="274">
        <v>3953</v>
      </c>
      <c r="J13" s="274">
        <v>4295</v>
      </c>
      <c r="K13" s="274">
        <v>3472</v>
      </c>
      <c r="L13" s="274">
        <v>5239</v>
      </c>
      <c r="M13" s="274">
        <v>5908</v>
      </c>
      <c r="N13" s="274">
        <v>5289</v>
      </c>
      <c r="O13" s="407"/>
      <c r="P13" s="407"/>
    </row>
    <row r="14" spans="1:16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</row>
    <row r="15" spans="1:16">
      <c r="A15" s="655" t="s">
        <v>1452</v>
      </c>
      <c r="B15" s="275">
        <v>1001</v>
      </c>
      <c r="C15" s="275">
        <v>96</v>
      </c>
      <c r="D15" s="275">
        <v>124</v>
      </c>
      <c r="E15" s="275">
        <v>87</v>
      </c>
      <c r="F15" s="275">
        <v>88</v>
      </c>
      <c r="G15" s="275">
        <v>84</v>
      </c>
      <c r="H15" s="275">
        <v>65</v>
      </c>
      <c r="I15" s="275">
        <v>86</v>
      </c>
      <c r="J15" s="275">
        <v>75</v>
      </c>
      <c r="K15" s="275">
        <v>62</v>
      </c>
      <c r="L15" s="275">
        <v>74</v>
      </c>
      <c r="M15" s="275">
        <v>72</v>
      </c>
      <c r="N15" s="275">
        <v>88</v>
      </c>
      <c r="O15" s="407"/>
      <c r="P15" s="407"/>
    </row>
    <row r="16" spans="1:16">
      <c r="A16" s="654" t="s">
        <v>1451</v>
      </c>
      <c r="B16" s="276">
        <v>998</v>
      </c>
      <c r="C16" s="276">
        <v>96</v>
      </c>
      <c r="D16" s="276">
        <v>124</v>
      </c>
      <c r="E16" s="276">
        <v>87</v>
      </c>
      <c r="F16" s="276">
        <v>87</v>
      </c>
      <c r="G16" s="276">
        <v>84</v>
      </c>
      <c r="H16" s="276">
        <v>65</v>
      </c>
      <c r="I16" s="276">
        <v>86</v>
      </c>
      <c r="J16" s="276">
        <v>75</v>
      </c>
      <c r="K16" s="276">
        <v>62</v>
      </c>
      <c r="L16" s="276">
        <v>72</v>
      </c>
      <c r="M16" s="276">
        <v>72</v>
      </c>
      <c r="N16" s="276">
        <v>88</v>
      </c>
      <c r="O16" s="407"/>
      <c r="P16" s="407"/>
    </row>
    <row r="17" spans="1:16">
      <c r="A17" s="654" t="s">
        <v>1450</v>
      </c>
      <c r="B17" s="276">
        <v>3</v>
      </c>
      <c r="C17" s="276">
        <v>0</v>
      </c>
      <c r="D17" s="276">
        <v>0</v>
      </c>
      <c r="E17" s="276">
        <v>0</v>
      </c>
      <c r="F17" s="276">
        <v>1</v>
      </c>
      <c r="G17" s="276">
        <v>0</v>
      </c>
      <c r="H17" s="276">
        <v>0</v>
      </c>
      <c r="I17" s="276">
        <v>0</v>
      </c>
      <c r="J17" s="276">
        <v>0</v>
      </c>
      <c r="K17" s="276">
        <v>0</v>
      </c>
      <c r="L17" s="276">
        <v>2</v>
      </c>
      <c r="M17" s="276">
        <v>0</v>
      </c>
      <c r="N17" s="276">
        <v>0</v>
      </c>
      <c r="O17" s="407"/>
      <c r="P17" s="407"/>
    </row>
    <row r="18" spans="1:16">
      <c r="A18" s="407"/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</row>
    <row r="19" spans="1:16">
      <c r="A19" s="655" t="s">
        <v>1449</v>
      </c>
      <c r="B19" s="275">
        <v>1324</v>
      </c>
      <c r="C19" s="275">
        <v>132</v>
      </c>
      <c r="D19" s="275">
        <v>168</v>
      </c>
      <c r="E19" s="275">
        <v>92</v>
      </c>
      <c r="F19" s="275">
        <v>102</v>
      </c>
      <c r="G19" s="275">
        <v>107</v>
      </c>
      <c r="H19" s="275">
        <v>87</v>
      </c>
      <c r="I19" s="275">
        <v>118</v>
      </c>
      <c r="J19" s="275">
        <v>113</v>
      </c>
      <c r="K19" s="275">
        <v>84</v>
      </c>
      <c r="L19" s="275">
        <v>99</v>
      </c>
      <c r="M19" s="275">
        <v>121</v>
      </c>
      <c r="N19" s="275">
        <v>101</v>
      </c>
      <c r="O19" s="407"/>
      <c r="P19" s="407"/>
    </row>
    <row r="20" spans="1:16">
      <c r="A20" s="654" t="s">
        <v>1448</v>
      </c>
      <c r="B20" s="276">
        <v>1218</v>
      </c>
      <c r="C20" s="276">
        <v>117</v>
      </c>
      <c r="D20" s="276">
        <v>157</v>
      </c>
      <c r="E20" s="276">
        <v>86</v>
      </c>
      <c r="F20" s="276">
        <v>90</v>
      </c>
      <c r="G20" s="276">
        <v>99</v>
      </c>
      <c r="H20" s="276">
        <v>80</v>
      </c>
      <c r="I20" s="276">
        <v>107</v>
      </c>
      <c r="J20" s="276">
        <v>110</v>
      </c>
      <c r="K20" s="276">
        <v>78</v>
      </c>
      <c r="L20" s="276">
        <v>86</v>
      </c>
      <c r="M20" s="276">
        <v>114</v>
      </c>
      <c r="N20" s="276">
        <v>94</v>
      </c>
      <c r="O20" s="407"/>
      <c r="P20" s="407"/>
    </row>
    <row r="21" spans="1:16">
      <c r="A21" s="654" t="s">
        <v>1447</v>
      </c>
      <c r="B21" s="276">
        <v>106</v>
      </c>
      <c r="C21" s="276">
        <v>15</v>
      </c>
      <c r="D21" s="276">
        <v>11</v>
      </c>
      <c r="E21" s="276">
        <v>6</v>
      </c>
      <c r="F21" s="276">
        <v>12</v>
      </c>
      <c r="G21" s="276">
        <v>8</v>
      </c>
      <c r="H21" s="276">
        <v>7</v>
      </c>
      <c r="I21" s="276">
        <v>11</v>
      </c>
      <c r="J21" s="276">
        <v>3</v>
      </c>
      <c r="K21" s="276">
        <v>6</v>
      </c>
      <c r="L21" s="276">
        <v>13</v>
      </c>
      <c r="M21" s="276">
        <v>7</v>
      </c>
      <c r="N21" s="276">
        <v>7</v>
      </c>
      <c r="O21" s="407"/>
      <c r="P21" s="407"/>
    </row>
    <row r="22" spans="1:16">
      <c r="A22" s="407"/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</row>
    <row r="23" spans="1:16">
      <c r="A23" s="655" t="s">
        <v>1446</v>
      </c>
      <c r="B23" s="275">
        <v>2715</v>
      </c>
      <c r="C23" s="275">
        <v>253</v>
      </c>
      <c r="D23" s="275">
        <v>300</v>
      </c>
      <c r="E23" s="275">
        <v>218</v>
      </c>
      <c r="F23" s="275">
        <v>221</v>
      </c>
      <c r="G23" s="275">
        <v>222</v>
      </c>
      <c r="H23" s="275">
        <v>199</v>
      </c>
      <c r="I23" s="275">
        <v>215</v>
      </c>
      <c r="J23" s="275">
        <v>217</v>
      </c>
      <c r="K23" s="275">
        <v>184</v>
      </c>
      <c r="L23" s="275">
        <v>226</v>
      </c>
      <c r="M23" s="275">
        <v>241</v>
      </c>
      <c r="N23" s="275">
        <v>219</v>
      </c>
      <c r="O23" s="407"/>
      <c r="P23" s="407"/>
    </row>
    <row r="24" spans="1:16">
      <c r="A24" s="654" t="s">
        <v>1445</v>
      </c>
      <c r="B24" s="276">
        <v>1845</v>
      </c>
      <c r="C24" s="276">
        <v>176</v>
      </c>
      <c r="D24" s="276">
        <v>209</v>
      </c>
      <c r="E24" s="276">
        <v>145</v>
      </c>
      <c r="F24" s="276">
        <v>165</v>
      </c>
      <c r="G24" s="276">
        <v>154</v>
      </c>
      <c r="H24" s="276">
        <v>131</v>
      </c>
      <c r="I24" s="276">
        <v>134</v>
      </c>
      <c r="J24" s="276">
        <v>145</v>
      </c>
      <c r="K24" s="276">
        <v>128</v>
      </c>
      <c r="L24" s="276">
        <v>162</v>
      </c>
      <c r="M24" s="276">
        <v>156</v>
      </c>
      <c r="N24" s="276">
        <v>140</v>
      </c>
      <c r="O24" s="407"/>
      <c r="P24" s="407"/>
    </row>
    <row r="25" spans="1:16">
      <c r="A25" s="654" t="s">
        <v>1444</v>
      </c>
      <c r="B25" s="276">
        <v>750</v>
      </c>
      <c r="C25" s="276">
        <v>67</v>
      </c>
      <c r="D25" s="276">
        <v>80</v>
      </c>
      <c r="E25" s="276">
        <v>61</v>
      </c>
      <c r="F25" s="276">
        <v>50</v>
      </c>
      <c r="G25" s="276">
        <v>63</v>
      </c>
      <c r="H25" s="276">
        <v>60</v>
      </c>
      <c r="I25" s="276">
        <v>69</v>
      </c>
      <c r="J25" s="276">
        <v>62</v>
      </c>
      <c r="K25" s="276">
        <v>49</v>
      </c>
      <c r="L25" s="276">
        <v>54</v>
      </c>
      <c r="M25" s="276">
        <v>68</v>
      </c>
      <c r="N25" s="276">
        <v>67</v>
      </c>
      <c r="O25" s="407"/>
      <c r="P25" s="407"/>
    </row>
    <row r="26" spans="1:16">
      <c r="A26" s="654" t="s">
        <v>1443</v>
      </c>
      <c r="B26" s="276">
        <v>120</v>
      </c>
      <c r="C26" s="276">
        <v>10</v>
      </c>
      <c r="D26" s="276">
        <v>11</v>
      </c>
      <c r="E26" s="276">
        <v>12</v>
      </c>
      <c r="F26" s="276">
        <v>6</v>
      </c>
      <c r="G26" s="276">
        <v>5</v>
      </c>
      <c r="H26" s="276">
        <v>8</v>
      </c>
      <c r="I26" s="276">
        <v>12</v>
      </c>
      <c r="J26" s="276">
        <v>10</v>
      </c>
      <c r="K26" s="276">
        <v>7</v>
      </c>
      <c r="L26" s="276">
        <v>10</v>
      </c>
      <c r="M26" s="276">
        <v>17</v>
      </c>
      <c r="N26" s="276">
        <v>12</v>
      </c>
      <c r="O26" s="407"/>
      <c r="P26" s="407"/>
    </row>
    <row r="27" spans="1:16">
      <c r="A27" s="407"/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N27" s="407"/>
      <c r="O27" s="407"/>
      <c r="P27" s="407"/>
    </row>
    <row r="28" spans="1:16">
      <c r="A28" s="655" t="s">
        <v>1442</v>
      </c>
      <c r="B28" s="275">
        <v>966</v>
      </c>
      <c r="C28" s="275">
        <v>95</v>
      </c>
      <c r="D28" s="275">
        <v>113</v>
      </c>
      <c r="E28" s="275">
        <v>75</v>
      </c>
      <c r="F28" s="275">
        <v>78</v>
      </c>
      <c r="G28" s="275">
        <v>80</v>
      </c>
      <c r="H28" s="275">
        <v>54</v>
      </c>
      <c r="I28" s="275">
        <v>63</v>
      </c>
      <c r="J28" s="275">
        <v>89</v>
      </c>
      <c r="K28" s="275">
        <v>63</v>
      </c>
      <c r="L28" s="275">
        <v>76</v>
      </c>
      <c r="M28" s="275">
        <v>91</v>
      </c>
      <c r="N28" s="275">
        <v>89</v>
      </c>
      <c r="O28" s="407"/>
      <c r="P28" s="407"/>
    </row>
    <row r="29" spans="1:16">
      <c r="A29" s="654" t="s">
        <v>1441</v>
      </c>
      <c r="B29" s="276">
        <v>632</v>
      </c>
      <c r="C29" s="276">
        <v>53</v>
      </c>
      <c r="D29" s="276">
        <v>73</v>
      </c>
      <c r="E29" s="276">
        <v>55</v>
      </c>
      <c r="F29" s="276">
        <v>57</v>
      </c>
      <c r="G29" s="276">
        <v>49</v>
      </c>
      <c r="H29" s="276">
        <v>34</v>
      </c>
      <c r="I29" s="276">
        <v>40</v>
      </c>
      <c r="J29" s="276">
        <v>59</v>
      </c>
      <c r="K29" s="276">
        <v>38</v>
      </c>
      <c r="L29" s="276">
        <v>53</v>
      </c>
      <c r="M29" s="276">
        <v>61</v>
      </c>
      <c r="N29" s="276">
        <v>60</v>
      </c>
      <c r="O29" s="407"/>
      <c r="P29" s="407"/>
    </row>
    <row r="30" spans="1:16">
      <c r="A30" s="654" t="s">
        <v>1440</v>
      </c>
      <c r="B30" s="276">
        <v>130</v>
      </c>
      <c r="C30" s="276">
        <v>16</v>
      </c>
      <c r="D30" s="276">
        <v>11</v>
      </c>
      <c r="E30" s="276">
        <v>7</v>
      </c>
      <c r="F30" s="276">
        <v>8</v>
      </c>
      <c r="G30" s="276">
        <v>13</v>
      </c>
      <c r="H30" s="276">
        <v>10</v>
      </c>
      <c r="I30" s="276">
        <v>16</v>
      </c>
      <c r="J30" s="276">
        <v>12</v>
      </c>
      <c r="K30" s="276">
        <v>8</v>
      </c>
      <c r="L30" s="276">
        <v>7</v>
      </c>
      <c r="M30" s="276">
        <v>13</v>
      </c>
      <c r="N30" s="276">
        <v>9</v>
      </c>
      <c r="O30" s="407"/>
      <c r="P30" s="407"/>
    </row>
    <row r="31" spans="1:16">
      <c r="A31" s="654" t="s">
        <v>1439</v>
      </c>
      <c r="B31" s="276">
        <v>204</v>
      </c>
      <c r="C31" s="276">
        <v>26</v>
      </c>
      <c r="D31" s="276">
        <v>29</v>
      </c>
      <c r="E31" s="276">
        <v>13</v>
      </c>
      <c r="F31" s="276">
        <v>13</v>
      </c>
      <c r="G31" s="276">
        <v>18</v>
      </c>
      <c r="H31" s="276">
        <v>10</v>
      </c>
      <c r="I31" s="276">
        <v>7</v>
      </c>
      <c r="J31" s="276">
        <v>18</v>
      </c>
      <c r="K31" s="276">
        <v>17</v>
      </c>
      <c r="L31" s="276">
        <v>16</v>
      </c>
      <c r="M31" s="276">
        <v>17</v>
      </c>
      <c r="N31" s="276">
        <v>20</v>
      </c>
      <c r="O31" s="407"/>
      <c r="P31" s="407"/>
    </row>
    <row r="32" spans="1:16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</row>
    <row r="33" spans="1:16">
      <c r="A33" s="655" t="s">
        <v>1438</v>
      </c>
      <c r="B33" s="275">
        <v>2111</v>
      </c>
      <c r="C33" s="275">
        <v>240</v>
      </c>
      <c r="D33" s="275">
        <v>291</v>
      </c>
      <c r="E33" s="275">
        <v>172</v>
      </c>
      <c r="F33" s="275">
        <v>164</v>
      </c>
      <c r="G33" s="275">
        <v>157</v>
      </c>
      <c r="H33" s="275">
        <v>123</v>
      </c>
      <c r="I33" s="275">
        <v>140</v>
      </c>
      <c r="J33" s="275">
        <v>160</v>
      </c>
      <c r="K33" s="275">
        <v>129</v>
      </c>
      <c r="L33" s="275">
        <v>173</v>
      </c>
      <c r="M33" s="275">
        <v>199</v>
      </c>
      <c r="N33" s="275">
        <v>163</v>
      </c>
      <c r="O33" s="407"/>
      <c r="P33" s="407"/>
    </row>
    <row r="34" spans="1:16">
      <c r="A34" s="654" t="s">
        <v>1437</v>
      </c>
      <c r="B34" s="276">
        <v>1543</v>
      </c>
      <c r="C34" s="276">
        <v>179</v>
      </c>
      <c r="D34" s="276">
        <v>202</v>
      </c>
      <c r="E34" s="276">
        <v>127</v>
      </c>
      <c r="F34" s="276">
        <v>127</v>
      </c>
      <c r="G34" s="276">
        <v>100</v>
      </c>
      <c r="H34" s="276">
        <v>87</v>
      </c>
      <c r="I34" s="276">
        <v>102</v>
      </c>
      <c r="J34" s="276">
        <v>125</v>
      </c>
      <c r="K34" s="276">
        <v>101</v>
      </c>
      <c r="L34" s="276">
        <v>128</v>
      </c>
      <c r="M34" s="276">
        <v>146</v>
      </c>
      <c r="N34" s="276">
        <v>119</v>
      </c>
      <c r="O34" s="407"/>
      <c r="P34" s="407"/>
    </row>
    <row r="35" spans="1:16">
      <c r="A35" s="654" t="s">
        <v>1436</v>
      </c>
      <c r="B35" s="276">
        <v>218</v>
      </c>
      <c r="C35" s="276">
        <v>21</v>
      </c>
      <c r="D35" s="276">
        <v>37</v>
      </c>
      <c r="E35" s="276">
        <v>21</v>
      </c>
      <c r="F35" s="276">
        <v>14</v>
      </c>
      <c r="G35" s="276">
        <v>25</v>
      </c>
      <c r="H35" s="276">
        <v>11</v>
      </c>
      <c r="I35" s="276">
        <v>13</v>
      </c>
      <c r="J35" s="276">
        <v>15</v>
      </c>
      <c r="K35" s="276">
        <v>11</v>
      </c>
      <c r="L35" s="276">
        <v>17</v>
      </c>
      <c r="M35" s="276">
        <v>20</v>
      </c>
      <c r="N35" s="276">
        <v>13</v>
      </c>
      <c r="O35" s="407"/>
      <c r="P35" s="407"/>
    </row>
    <row r="36" spans="1:16">
      <c r="A36" s="654" t="s">
        <v>1435</v>
      </c>
      <c r="B36" s="276">
        <v>350</v>
      </c>
      <c r="C36" s="276">
        <v>40</v>
      </c>
      <c r="D36" s="276">
        <v>52</v>
      </c>
      <c r="E36" s="276">
        <v>24</v>
      </c>
      <c r="F36" s="276">
        <v>23</v>
      </c>
      <c r="G36" s="276">
        <v>32</v>
      </c>
      <c r="H36" s="276">
        <v>25</v>
      </c>
      <c r="I36" s="276">
        <v>25</v>
      </c>
      <c r="J36" s="276">
        <v>20</v>
      </c>
      <c r="K36" s="276">
        <v>17</v>
      </c>
      <c r="L36" s="276">
        <v>28</v>
      </c>
      <c r="M36" s="276">
        <v>33</v>
      </c>
      <c r="N36" s="276">
        <v>31</v>
      </c>
      <c r="O36" s="407"/>
      <c r="P36" s="407"/>
    </row>
    <row r="37" spans="1:16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</row>
    <row r="38" spans="1:16">
      <c r="A38" s="655" t="s">
        <v>1434</v>
      </c>
      <c r="B38" s="275">
        <v>6660</v>
      </c>
      <c r="C38" s="275">
        <v>731</v>
      </c>
      <c r="D38" s="275">
        <v>800</v>
      </c>
      <c r="E38" s="275">
        <v>597</v>
      </c>
      <c r="F38" s="275">
        <v>540</v>
      </c>
      <c r="G38" s="275">
        <v>517</v>
      </c>
      <c r="H38" s="275">
        <v>374</v>
      </c>
      <c r="I38" s="275">
        <v>433</v>
      </c>
      <c r="J38" s="275">
        <v>530</v>
      </c>
      <c r="K38" s="275">
        <v>393</v>
      </c>
      <c r="L38" s="275">
        <v>561</v>
      </c>
      <c r="M38" s="275">
        <v>615</v>
      </c>
      <c r="N38" s="275">
        <v>569</v>
      </c>
      <c r="O38" s="407"/>
      <c r="P38" s="407"/>
    </row>
    <row r="39" spans="1:16">
      <c r="A39" s="654" t="s">
        <v>1433</v>
      </c>
      <c r="B39" s="276">
        <v>2968</v>
      </c>
      <c r="C39" s="276">
        <v>323</v>
      </c>
      <c r="D39" s="276">
        <v>325</v>
      </c>
      <c r="E39" s="276">
        <v>252</v>
      </c>
      <c r="F39" s="276">
        <v>244</v>
      </c>
      <c r="G39" s="276">
        <v>222</v>
      </c>
      <c r="H39" s="276">
        <v>193</v>
      </c>
      <c r="I39" s="276">
        <v>218</v>
      </c>
      <c r="J39" s="276">
        <v>244</v>
      </c>
      <c r="K39" s="276">
        <v>188</v>
      </c>
      <c r="L39" s="276">
        <v>249</v>
      </c>
      <c r="M39" s="276">
        <v>261</v>
      </c>
      <c r="N39" s="276">
        <v>249</v>
      </c>
      <c r="O39" s="407"/>
      <c r="P39" s="407"/>
    </row>
    <row r="40" spans="1:16">
      <c r="A40" s="654" t="s">
        <v>1432</v>
      </c>
      <c r="B40" s="276">
        <v>26</v>
      </c>
      <c r="C40" s="276">
        <v>3</v>
      </c>
      <c r="D40" s="276">
        <v>4</v>
      </c>
      <c r="E40" s="276">
        <v>2</v>
      </c>
      <c r="F40" s="276">
        <v>3</v>
      </c>
      <c r="G40" s="276">
        <v>2</v>
      </c>
      <c r="H40" s="276">
        <v>1</v>
      </c>
      <c r="I40" s="276">
        <v>2</v>
      </c>
      <c r="J40" s="276">
        <v>1</v>
      </c>
      <c r="K40" s="276">
        <v>5</v>
      </c>
      <c r="L40" s="276">
        <v>1</v>
      </c>
      <c r="M40" s="276">
        <v>0</v>
      </c>
      <c r="N40" s="276">
        <v>2</v>
      </c>
      <c r="O40" s="407"/>
      <c r="P40" s="407"/>
    </row>
    <row r="41" spans="1:16">
      <c r="A41" s="654" t="s">
        <v>1431</v>
      </c>
      <c r="B41" s="276">
        <v>432</v>
      </c>
      <c r="C41" s="276">
        <v>53</v>
      </c>
      <c r="D41" s="276">
        <v>59</v>
      </c>
      <c r="E41" s="276">
        <v>39</v>
      </c>
      <c r="F41" s="276">
        <v>41</v>
      </c>
      <c r="G41" s="276">
        <v>25</v>
      </c>
      <c r="H41" s="276">
        <v>19</v>
      </c>
      <c r="I41" s="276">
        <v>21</v>
      </c>
      <c r="J41" s="276">
        <v>25</v>
      </c>
      <c r="K41" s="276">
        <v>25</v>
      </c>
      <c r="L41" s="276">
        <v>40</v>
      </c>
      <c r="M41" s="276">
        <v>43</v>
      </c>
      <c r="N41" s="276">
        <v>42</v>
      </c>
      <c r="O41" s="407"/>
      <c r="P41" s="407"/>
    </row>
    <row r="42" spans="1:16">
      <c r="A42" s="654" t="s">
        <v>1430</v>
      </c>
      <c r="B42" s="276">
        <v>236</v>
      </c>
      <c r="C42" s="276">
        <v>27</v>
      </c>
      <c r="D42" s="276">
        <v>33</v>
      </c>
      <c r="E42" s="276">
        <v>25</v>
      </c>
      <c r="F42" s="276">
        <v>15</v>
      </c>
      <c r="G42" s="276">
        <v>24</v>
      </c>
      <c r="H42" s="276">
        <v>11</v>
      </c>
      <c r="I42" s="276">
        <v>12</v>
      </c>
      <c r="J42" s="276">
        <v>16</v>
      </c>
      <c r="K42" s="276">
        <v>19</v>
      </c>
      <c r="L42" s="276">
        <v>16</v>
      </c>
      <c r="M42" s="276">
        <v>21</v>
      </c>
      <c r="N42" s="276">
        <v>17</v>
      </c>
      <c r="O42" s="407"/>
      <c r="P42" s="407"/>
    </row>
    <row r="43" spans="1:16">
      <c r="A43" s="654" t="s">
        <v>1429</v>
      </c>
      <c r="B43" s="276">
        <v>692</v>
      </c>
      <c r="C43" s="276">
        <v>86</v>
      </c>
      <c r="D43" s="276">
        <v>91</v>
      </c>
      <c r="E43" s="276">
        <v>50</v>
      </c>
      <c r="F43" s="276">
        <v>48</v>
      </c>
      <c r="G43" s="276">
        <v>57</v>
      </c>
      <c r="H43" s="276">
        <v>32</v>
      </c>
      <c r="I43" s="276">
        <v>45</v>
      </c>
      <c r="J43" s="276">
        <v>62</v>
      </c>
      <c r="K43" s="276">
        <v>29</v>
      </c>
      <c r="L43" s="276">
        <v>56</v>
      </c>
      <c r="M43" s="276">
        <v>78</v>
      </c>
      <c r="N43" s="276">
        <v>58</v>
      </c>
      <c r="O43" s="407"/>
      <c r="P43" s="407"/>
    </row>
    <row r="44" spans="1:16">
      <c r="A44" s="654" t="s">
        <v>1428</v>
      </c>
      <c r="B44" s="276">
        <v>520</v>
      </c>
      <c r="C44" s="276">
        <v>40</v>
      </c>
      <c r="D44" s="276">
        <v>60</v>
      </c>
      <c r="E44" s="276">
        <v>45</v>
      </c>
      <c r="F44" s="276">
        <v>40</v>
      </c>
      <c r="G44" s="276">
        <v>44</v>
      </c>
      <c r="H44" s="276">
        <v>31</v>
      </c>
      <c r="I44" s="276">
        <v>42</v>
      </c>
      <c r="J44" s="276">
        <v>50</v>
      </c>
      <c r="K44" s="276">
        <v>26</v>
      </c>
      <c r="L44" s="276">
        <v>37</v>
      </c>
      <c r="M44" s="276">
        <v>51</v>
      </c>
      <c r="N44" s="276">
        <v>54</v>
      </c>
      <c r="O44" s="407"/>
      <c r="P44" s="407"/>
    </row>
    <row r="45" spans="1:16">
      <c r="A45" s="654" t="s">
        <v>1427</v>
      </c>
      <c r="B45" s="276">
        <v>416</v>
      </c>
      <c r="C45" s="276">
        <v>45</v>
      </c>
      <c r="D45" s="276">
        <v>58</v>
      </c>
      <c r="E45" s="276">
        <v>45</v>
      </c>
      <c r="F45" s="276">
        <v>33</v>
      </c>
      <c r="G45" s="276">
        <v>40</v>
      </c>
      <c r="H45" s="276">
        <v>21</v>
      </c>
      <c r="I45" s="276">
        <v>15</v>
      </c>
      <c r="J45" s="276">
        <v>30</v>
      </c>
      <c r="K45" s="276">
        <v>25</v>
      </c>
      <c r="L45" s="276">
        <v>32</v>
      </c>
      <c r="M45" s="276">
        <v>40</v>
      </c>
      <c r="N45" s="276">
        <v>32</v>
      </c>
      <c r="O45" s="407"/>
      <c r="P45" s="407"/>
    </row>
    <row r="46" spans="1:16">
      <c r="A46" s="654" t="s">
        <v>1426</v>
      </c>
      <c r="B46" s="276">
        <v>1370</v>
      </c>
      <c r="C46" s="276">
        <v>154</v>
      </c>
      <c r="D46" s="276">
        <v>170</v>
      </c>
      <c r="E46" s="276">
        <v>139</v>
      </c>
      <c r="F46" s="276">
        <v>116</v>
      </c>
      <c r="G46" s="276">
        <v>103</v>
      </c>
      <c r="H46" s="276">
        <v>66</v>
      </c>
      <c r="I46" s="276">
        <v>78</v>
      </c>
      <c r="J46" s="276">
        <v>102</v>
      </c>
      <c r="K46" s="276">
        <v>76</v>
      </c>
      <c r="L46" s="276">
        <v>130</v>
      </c>
      <c r="M46" s="276">
        <v>121</v>
      </c>
      <c r="N46" s="276">
        <v>115</v>
      </c>
      <c r="O46" s="407"/>
      <c r="P46" s="407"/>
    </row>
    <row r="47" spans="1:16">
      <c r="A47" s="407"/>
      <c r="B47" s="407"/>
      <c r="C47" s="407"/>
      <c r="D47" s="407"/>
      <c r="E47" s="407"/>
      <c r="F47" s="407"/>
      <c r="G47" s="407"/>
      <c r="H47" s="407"/>
      <c r="I47" s="407"/>
      <c r="J47" s="407"/>
      <c r="K47" s="407"/>
      <c r="L47" s="407"/>
      <c r="M47" s="407"/>
      <c r="N47" s="407"/>
      <c r="O47" s="407"/>
      <c r="P47" s="407"/>
    </row>
    <row r="48" spans="1:16">
      <c r="A48" s="655" t="s">
        <v>1425</v>
      </c>
      <c r="B48" s="275">
        <v>25866</v>
      </c>
      <c r="C48" s="275">
        <v>2750</v>
      </c>
      <c r="D48" s="275">
        <v>2801</v>
      </c>
      <c r="E48" s="275">
        <v>2475</v>
      </c>
      <c r="F48" s="275">
        <v>2217</v>
      </c>
      <c r="G48" s="275">
        <v>1923</v>
      </c>
      <c r="H48" s="275">
        <v>1513</v>
      </c>
      <c r="I48" s="275">
        <v>1559</v>
      </c>
      <c r="J48" s="275">
        <v>1800</v>
      </c>
      <c r="K48" s="275">
        <v>1445</v>
      </c>
      <c r="L48" s="275">
        <v>2431</v>
      </c>
      <c r="M48" s="275">
        <v>2715</v>
      </c>
      <c r="N48" s="275">
        <v>2237</v>
      </c>
      <c r="O48" s="407"/>
      <c r="P48" s="407"/>
    </row>
    <row r="49" spans="1:16">
      <c r="A49" s="654" t="s">
        <v>1424</v>
      </c>
      <c r="B49" s="276">
        <v>20092</v>
      </c>
      <c r="C49" s="276">
        <v>2120</v>
      </c>
      <c r="D49" s="276">
        <v>2104</v>
      </c>
      <c r="E49" s="276">
        <v>1956</v>
      </c>
      <c r="F49" s="276">
        <v>1740</v>
      </c>
      <c r="G49" s="276">
        <v>1503</v>
      </c>
      <c r="H49" s="276">
        <v>1152</v>
      </c>
      <c r="I49" s="276">
        <v>1198</v>
      </c>
      <c r="J49" s="276">
        <v>1402</v>
      </c>
      <c r="K49" s="276">
        <v>1131</v>
      </c>
      <c r="L49" s="276">
        <v>1878</v>
      </c>
      <c r="M49" s="276">
        <v>2145</v>
      </c>
      <c r="N49" s="276">
        <v>1763</v>
      </c>
      <c r="O49" s="407"/>
      <c r="P49" s="407"/>
    </row>
    <row r="50" spans="1:16">
      <c r="A50" s="654" t="s">
        <v>1423</v>
      </c>
      <c r="B50" s="276">
        <v>1897</v>
      </c>
      <c r="C50" s="276">
        <v>215</v>
      </c>
      <c r="D50" s="276">
        <v>220</v>
      </c>
      <c r="E50" s="276">
        <v>143</v>
      </c>
      <c r="F50" s="276">
        <v>162</v>
      </c>
      <c r="G50" s="276">
        <v>136</v>
      </c>
      <c r="H50" s="276">
        <v>109</v>
      </c>
      <c r="I50" s="276">
        <v>119</v>
      </c>
      <c r="J50" s="276">
        <v>141</v>
      </c>
      <c r="K50" s="276">
        <v>118</v>
      </c>
      <c r="L50" s="276">
        <v>179</v>
      </c>
      <c r="M50" s="276">
        <v>191</v>
      </c>
      <c r="N50" s="276">
        <v>164</v>
      </c>
      <c r="O50" s="407"/>
      <c r="P50" s="407"/>
    </row>
    <row r="51" spans="1:16">
      <c r="A51" s="654" t="s">
        <v>1422</v>
      </c>
      <c r="B51" s="276">
        <v>769</v>
      </c>
      <c r="C51" s="276">
        <v>78</v>
      </c>
      <c r="D51" s="276">
        <v>85</v>
      </c>
      <c r="E51" s="276">
        <v>79</v>
      </c>
      <c r="F51" s="276">
        <v>68</v>
      </c>
      <c r="G51" s="276">
        <v>58</v>
      </c>
      <c r="H51" s="276">
        <v>49</v>
      </c>
      <c r="I51" s="276">
        <v>45</v>
      </c>
      <c r="J51" s="276">
        <v>49</v>
      </c>
      <c r="K51" s="276">
        <v>43</v>
      </c>
      <c r="L51" s="276">
        <v>79</v>
      </c>
      <c r="M51" s="276">
        <v>75</v>
      </c>
      <c r="N51" s="276">
        <v>61</v>
      </c>
      <c r="O51" s="407"/>
      <c r="P51" s="407"/>
    </row>
    <row r="52" spans="1:16">
      <c r="A52" s="654" t="s">
        <v>1421</v>
      </c>
      <c r="B52" s="276">
        <v>1551</v>
      </c>
      <c r="C52" s="276">
        <v>165</v>
      </c>
      <c r="D52" s="276">
        <v>189</v>
      </c>
      <c r="E52" s="276">
        <v>152</v>
      </c>
      <c r="F52" s="276">
        <v>121</v>
      </c>
      <c r="G52" s="276">
        <v>113</v>
      </c>
      <c r="H52" s="276">
        <v>111</v>
      </c>
      <c r="I52" s="276">
        <v>102</v>
      </c>
      <c r="J52" s="276">
        <v>104</v>
      </c>
      <c r="K52" s="276">
        <v>76</v>
      </c>
      <c r="L52" s="276">
        <v>146</v>
      </c>
      <c r="M52" s="276">
        <v>144</v>
      </c>
      <c r="N52" s="276">
        <v>128</v>
      </c>
      <c r="O52" s="407"/>
      <c r="P52" s="407"/>
    </row>
    <row r="53" spans="1:16">
      <c r="A53" s="654" t="s">
        <v>1420</v>
      </c>
      <c r="B53" s="276">
        <v>539</v>
      </c>
      <c r="C53" s="276">
        <v>56</v>
      </c>
      <c r="D53" s="276">
        <v>70</v>
      </c>
      <c r="E53" s="276">
        <v>60</v>
      </c>
      <c r="F53" s="276">
        <v>49</v>
      </c>
      <c r="G53" s="276">
        <v>40</v>
      </c>
      <c r="H53" s="276">
        <v>28</v>
      </c>
      <c r="I53" s="276">
        <v>25</v>
      </c>
      <c r="J53" s="276">
        <v>35</v>
      </c>
      <c r="K53" s="276">
        <v>30</v>
      </c>
      <c r="L53" s="276">
        <v>47</v>
      </c>
      <c r="M53" s="276">
        <v>63</v>
      </c>
      <c r="N53" s="276">
        <v>36</v>
      </c>
      <c r="O53" s="407"/>
      <c r="P53" s="407"/>
    </row>
    <row r="54" spans="1:16">
      <c r="A54" s="654" t="s">
        <v>1419</v>
      </c>
      <c r="B54" s="276">
        <v>1018</v>
      </c>
      <c r="C54" s="276">
        <v>116</v>
      </c>
      <c r="D54" s="276">
        <v>133</v>
      </c>
      <c r="E54" s="276">
        <v>85</v>
      </c>
      <c r="F54" s="276">
        <v>77</v>
      </c>
      <c r="G54" s="276">
        <v>73</v>
      </c>
      <c r="H54" s="276">
        <v>64</v>
      </c>
      <c r="I54" s="276">
        <v>70</v>
      </c>
      <c r="J54" s="276">
        <v>69</v>
      </c>
      <c r="K54" s="276">
        <v>47</v>
      </c>
      <c r="L54" s="276">
        <v>102</v>
      </c>
      <c r="M54" s="276">
        <v>97</v>
      </c>
      <c r="N54" s="276">
        <v>85</v>
      </c>
      <c r="O54" s="407"/>
      <c r="P54" s="407"/>
    </row>
    <row r="55" spans="1:16">
      <c r="A55" s="407"/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</row>
    <row r="56" spans="1:16">
      <c r="A56" s="655" t="s">
        <v>1418</v>
      </c>
      <c r="B56" s="275">
        <v>2824</v>
      </c>
      <c r="C56" s="275">
        <v>331</v>
      </c>
      <c r="D56" s="275">
        <v>330</v>
      </c>
      <c r="E56" s="275">
        <v>235</v>
      </c>
      <c r="F56" s="275">
        <v>231</v>
      </c>
      <c r="G56" s="275">
        <v>210</v>
      </c>
      <c r="H56" s="275">
        <v>186</v>
      </c>
      <c r="I56" s="275">
        <v>175</v>
      </c>
      <c r="J56" s="275">
        <v>189</v>
      </c>
      <c r="K56" s="275">
        <v>158</v>
      </c>
      <c r="L56" s="275">
        <v>252</v>
      </c>
      <c r="M56" s="275">
        <v>278</v>
      </c>
      <c r="N56" s="275">
        <v>249</v>
      </c>
      <c r="O56" s="407"/>
      <c r="P56" s="407"/>
    </row>
    <row r="57" spans="1:16">
      <c r="A57" s="654" t="s">
        <v>1417</v>
      </c>
      <c r="B57" s="276">
        <v>2121</v>
      </c>
      <c r="C57" s="276">
        <v>252</v>
      </c>
      <c r="D57" s="276">
        <v>234</v>
      </c>
      <c r="E57" s="276">
        <v>172</v>
      </c>
      <c r="F57" s="276">
        <v>172</v>
      </c>
      <c r="G57" s="276">
        <v>162</v>
      </c>
      <c r="H57" s="276">
        <v>148</v>
      </c>
      <c r="I57" s="276">
        <v>138</v>
      </c>
      <c r="J57" s="276">
        <v>143</v>
      </c>
      <c r="K57" s="276">
        <v>125</v>
      </c>
      <c r="L57" s="276">
        <v>189</v>
      </c>
      <c r="M57" s="276">
        <v>209</v>
      </c>
      <c r="N57" s="276">
        <v>177</v>
      </c>
      <c r="O57" s="407"/>
      <c r="P57" s="407"/>
    </row>
    <row r="58" spans="1:16">
      <c r="A58" s="654" t="s">
        <v>1416</v>
      </c>
      <c r="B58" s="276">
        <v>92</v>
      </c>
      <c r="C58" s="276">
        <v>10</v>
      </c>
      <c r="D58" s="276">
        <v>11</v>
      </c>
      <c r="E58" s="276">
        <v>10</v>
      </c>
      <c r="F58" s="276">
        <v>4</v>
      </c>
      <c r="G58" s="276">
        <v>11</v>
      </c>
      <c r="H58" s="276">
        <v>4</v>
      </c>
      <c r="I58" s="276">
        <v>7</v>
      </c>
      <c r="J58" s="276">
        <v>5</v>
      </c>
      <c r="K58" s="276">
        <v>6</v>
      </c>
      <c r="L58" s="276">
        <v>5</v>
      </c>
      <c r="M58" s="276">
        <v>9</v>
      </c>
      <c r="N58" s="276">
        <v>10</v>
      </c>
      <c r="O58" s="407"/>
      <c r="P58" s="407"/>
    </row>
    <row r="59" spans="1:16">
      <c r="A59" s="654" t="s">
        <v>1415</v>
      </c>
      <c r="B59" s="276">
        <v>611</v>
      </c>
      <c r="C59" s="276">
        <v>69</v>
      </c>
      <c r="D59" s="276">
        <v>85</v>
      </c>
      <c r="E59" s="276">
        <v>53</v>
      </c>
      <c r="F59" s="276">
        <v>55</v>
      </c>
      <c r="G59" s="276">
        <v>37</v>
      </c>
      <c r="H59" s="276">
        <v>34</v>
      </c>
      <c r="I59" s="276">
        <v>30</v>
      </c>
      <c r="J59" s="276">
        <v>41</v>
      </c>
      <c r="K59" s="276">
        <v>27</v>
      </c>
      <c r="L59" s="276">
        <v>58</v>
      </c>
      <c r="M59" s="276">
        <v>60</v>
      </c>
      <c r="N59" s="276">
        <v>62</v>
      </c>
      <c r="O59" s="407"/>
      <c r="P59" s="407"/>
    </row>
    <row r="60" spans="1:16">
      <c r="A60" s="407"/>
      <c r="B60" s="407"/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</row>
    <row r="61" spans="1:16">
      <c r="A61" s="655" t="s">
        <v>1414</v>
      </c>
      <c r="B61" s="275">
        <v>2978</v>
      </c>
      <c r="C61" s="275">
        <v>351</v>
      </c>
      <c r="D61" s="275">
        <v>435</v>
      </c>
      <c r="E61" s="275">
        <v>307</v>
      </c>
      <c r="F61" s="275">
        <v>251</v>
      </c>
      <c r="G61" s="275">
        <v>225</v>
      </c>
      <c r="H61" s="275">
        <v>180</v>
      </c>
      <c r="I61" s="275">
        <v>184</v>
      </c>
      <c r="J61" s="275">
        <v>172</v>
      </c>
      <c r="K61" s="275">
        <v>132</v>
      </c>
      <c r="L61" s="275">
        <v>214</v>
      </c>
      <c r="M61" s="275">
        <v>278</v>
      </c>
      <c r="N61" s="275">
        <v>249</v>
      </c>
      <c r="O61" s="407"/>
      <c r="P61" s="407"/>
    </row>
    <row r="62" spans="1:16">
      <c r="A62" s="654" t="s">
        <v>1413</v>
      </c>
      <c r="B62" s="276">
        <v>1253</v>
      </c>
      <c r="C62" s="276">
        <v>148</v>
      </c>
      <c r="D62" s="276">
        <v>180</v>
      </c>
      <c r="E62" s="276">
        <v>145</v>
      </c>
      <c r="F62" s="276">
        <v>94</v>
      </c>
      <c r="G62" s="276">
        <v>98</v>
      </c>
      <c r="H62" s="276">
        <v>67</v>
      </c>
      <c r="I62" s="276">
        <v>76</v>
      </c>
      <c r="J62" s="276">
        <v>59</v>
      </c>
      <c r="K62" s="276">
        <v>56</v>
      </c>
      <c r="L62" s="276">
        <v>83</v>
      </c>
      <c r="M62" s="276">
        <v>133</v>
      </c>
      <c r="N62" s="276">
        <v>114</v>
      </c>
      <c r="O62" s="407"/>
      <c r="P62" s="407"/>
    </row>
    <row r="63" spans="1:16">
      <c r="A63" s="654" t="s">
        <v>1412</v>
      </c>
      <c r="B63" s="276">
        <v>145</v>
      </c>
      <c r="C63" s="276">
        <v>17</v>
      </c>
      <c r="D63" s="276">
        <v>29</v>
      </c>
      <c r="E63" s="276">
        <v>14</v>
      </c>
      <c r="F63" s="276">
        <v>14</v>
      </c>
      <c r="G63" s="276">
        <v>9</v>
      </c>
      <c r="H63" s="276">
        <v>4</v>
      </c>
      <c r="I63" s="276">
        <v>12</v>
      </c>
      <c r="J63" s="276">
        <v>7</v>
      </c>
      <c r="K63" s="276">
        <v>3</v>
      </c>
      <c r="L63" s="276">
        <v>12</v>
      </c>
      <c r="M63" s="276">
        <v>17</v>
      </c>
      <c r="N63" s="276">
        <v>7</v>
      </c>
      <c r="O63" s="407"/>
      <c r="P63" s="407"/>
    </row>
    <row r="64" spans="1:16">
      <c r="A64" s="654" t="s">
        <v>1411</v>
      </c>
      <c r="B64" s="276">
        <v>770</v>
      </c>
      <c r="C64" s="276">
        <v>91</v>
      </c>
      <c r="D64" s="276">
        <v>97</v>
      </c>
      <c r="E64" s="276">
        <v>76</v>
      </c>
      <c r="F64" s="276">
        <v>70</v>
      </c>
      <c r="G64" s="276">
        <v>65</v>
      </c>
      <c r="H64" s="276">
        <v>53</v>
      </c>
      <c r="I64" s="276">
        <v>46</v>
      </c>
      <c r="J64" s="276">
        <v>49</v>
      </c>
      <c r="K64" s="276">
        <v>38</v>
      </c>
      <c r="L64" s="276">
        <v>55</v>
      </c>
      <c r="M64" s="276">
        <v>63</v>
      </c>
      <c r="N64" s="276">
        <v>67</v>
      </c>
      <c r="O64" s="407"/>
      <c r="P64" s="407"/>
    </row>
    <row r="65" spans="1:16">
      <c r="A65" s="654" t="s">
        <v>1410</v>
      </c>
      <c r="B65" s="276">
        <v>810</v>
      </c>
      <c r="C65" s="276">
        <v>95</v>
      </c>
      <c r="D65" s="276">
        <v>129</v>
      </c>
      <c r="E65" s="276">
        <v>72</v>
      </c>
      <c r="F65" s="276">
        <v>73</v>
      </c>
      <c r="G65" s="276">
        <v>53</v>
      </c>
      <c r="H65" s="276">
        <v>56</v>
      </c>
      <c r="I65" s="276">
        <v>50</v>
      </c>
      <c r="J65" s="276">
        <v>57</v>
      </c>
      <c r="K65" s="276">
        <v>35</v>
      </c>
      <c r="L65" s="276">
        <v>64</v>
      </c>
      <c r="M65" s="276">
        <v>65</v>
      </c>
      <c r="N65" s="276">
        <v>61</v>
      </c>
      <c r="O65" s="407"/>
      <c r="P65" s="407"/>
    </row>
    <row r="66" spans="1:16">
      <c r="A66" s="407"/>
      <c r="B66" s="407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407"/>
      <c r="O66" s="407"/>
      <c r="P66" s="407"/>
    </row>
    <row r="67" spans="1:16">
      <c r="A67" s="655" t="s">
        <v>1409</v>
      </c>
      <c r="B67" s="275">
        <v>7427</v>
      </c>
      <c r="C67" s="275">
        <v>896</v>
      </c>
      <c r="D67" s="275">
        <v>1097</v>
      </c>
      <c r="E67" s="275">
        <v>667</v>
      </c>
      <c r="F67" s="275">
        <v>571</v>
      </c>
      <c r="G67" s="275">
        <v>528</v>
      </c>
      <c r="H67" s="275">
        <v>418</v>
      </c>
      <c r="I67" s="275">
        <v>464</v>
      </c>
      <c r="J67" s="275">
        <v>489</v>
      </c>
      <c r="K67" s="275">
        <v>403</v>
      </c>
      <c r="L67" s="275">
        <v>558</v>
      </c>
      <c r="M67" s="275">
        <v>697</v>
      </c>
      <c r="N67" s="275">
        <v>639</v>
      </c>
      <c r="O67" s="407"/>
      <c r="P67" s="407"/>
    </row>
    <row r="68" spans="1:16">
      <c r="A68" s="654" t="s">
        <v>1408</v>
      </c>
      <c r="B68" s="276">
        <v>4057</v>
      </c>
      <c r="C68" s="276">
        <v>474</v>
      </c>
      <c r="D68" s="276">
        <v>552</v>
      </c>
      <c r="E68" s="276">
        <v>352</v>
      </c>
      <c r="F68" s="276">
        <v>337</v>
      </c>
      <c r="G68" s="276">
        <v>284</v>
      </c>
      <c r="H68" s="276">
        <v>212</v>
      </c>
      <c r="I68" s="276">
        <v>239</v>
      </c>
      <c r="J68" s="276">
        <v>276</v>
      </c>
      <c r="K68" s="276">
        <v>253</v>
      </c>
      <c r="L68" s="276">
        <v>320</v>
      </c>
      <c r="M68" s="276">
        <v>402</v>
      </c>
      <c r="N68" s="276">
        <v>356</v>
      </c>
      <c r="O68" s="407"/>
      <c r="P68" s="407"/>
    </row>
    <row r="69" spans="1:16">
      <c r="A69" s="654" t="s">
        <v>1407</v>
      </c>
      <c r="B69" s="276">
        <v>604</v>
      </c>
      <c r="C69" s="276">
        <v>71</v>
      </c>
      <c r="D69" s="276">
        <v>109</v>
      </c>
      <c r="E69" s="276">
        <v>53</v>
      </c>
      <c r="F69" s="276">
        <v>39</v>
      </c>
      <c r="G69" s="276">
        <v>50</v>
      </c>
      <c r="H69" s="276">
        <v>38</v>
      </c>
      <c r="I69" s="276">
        <v>44</v>
      </c>
      <c r="J69" s="276">
        <v>31</v>
      </c>
      <c r="K69" s="276">
        <v>23</v>
      </c>
      <c r="L69" s="276">
        <v>43</v>
      </c>
      <c r="M69" s="276">
        <v>55</v>
      </c>
      <c r="N69" s="276">
        <v>48</v>
      </c>
      <c r="O69" s="407"/>
      <c r="P69" s="407"/>
    </row>
    <row r="70" spans="1:16">
      <c r="A70" s="654" t="s">
        <v>1406</v>
      </c>
      <c r="B70" s="276">
        <v>1314</v>
      </c>
      <c r="C70" s="276">
        <v>165</v>
      </c>
      <c r="D70" s="276">
        <v>198</v>
      </c>
      <c r="E70" s="276">
        <v>122</v>
      </c>
      <c r="F70" s="276">
        <v>92</v>
      </c>
      <c r="G70" s="276">
        <v>97</v>
      </c>
      <c r="H70" s="276">
        <v>86</v>
      </c>
      <c r="I70" s="276">
        <v>86</v>
      </c>
      <c r="J70" s="276">
        <v>102</v>
      </c>
      <c r="K70" s="276">
        <v>61</v>
      </c>
      <c r="L70" s="276">
        <v>89</v>
      </c>
      <c r="M70" s="276">
        <v>115</v>
      </c>
      <c r="N70" s="276">
        <v>101</v>
      </c>
      <c r="O70" s="407"/>
      <c r="P70" s="407"/>
    </row>
    <row r="71" spans="1:16">
      <c r="A71" s="654" t="s">
        <v>1405</v>
      </c>
      <c r="B71" s="276">
        <v>1452</v>
      </c>
      <c r="C71" s="276">
        <v>186</v>
      </c>
      <c r="D71" s="276">
        <v>238</v>
      </c>
      <c r="E71" s="276">
        <v>140</v>
      </c>
      <c r="F71" s="276">
        <v>103</v>
      </c>
      <c r="G71" s="276">
        <v>97</v>
      </c>
      <c r="H71" s="276">
        <v>82</v>
      </c>
      <c r="I71" s="276">
        <v>95</v>
      </c>
      <c r="J71" s="276">
        <v>80</v>
      </c>
      <c r="K71" s="276">
        <v>66</v>
      </c>
      <c r="L71" s="276">
        <v>106</v>
      </c>
      <c r="M71" s="276">
        <v>125</v>
      </c>
      <c r="N71" s="276">
        <v>134</v>
      </c>
      <c r="O71" s="407"/>
      <c r="P71" s="407"/>
    </row>
    <row r="72" spans="1:16">
      <c r="A72" s="407"/>
      <c r="B72" s="407"/>
      <c r="C72" s="407"/>
      <c r="D72" s="407"/>
      <c r="E72" s="407"/>
      <c r="F72" s="407"/>
      <c r="G72" s="407"/>
      <c r="H72" s="407"/>
      <c r="I72" s="407"/>
      <c r="J72" s="407"/>
      <c r="K72" s="407"/>
      <c r="L72" s="407"/>
      <c r="M72" s="407"/>
      <c r="N72" s="407"/>
      <c r="O72" s="407"/>
      <c r="P72" s="407"/>
    </row>
    <row r="73" spans="1:16">
      <c r="A73" s="655" t="s">
        <v>1404</v>
      </c>
      <c r="B73" s="275">
        <v>2860</v>
      </c>
      <c r="C73" s="275">
        <v>337</v>
      </c>
      <c r="D73" s="275">
        <v>394</v>
      </c>
      <c r="E73" s="275">
        <v>267</v>
      </c>
      <c r="F73" s="275">
        <v>255</v>
      </c>
      <c r="G73" s="275">
        <v>225</v>
      </c>
      <c r="H73" s="275">
        <v>174</v>
      </c>
      <c r="I73" s="275">
        <v>187</v>
      </c>
      <c r="J73" s="275">
        <v>177</v>
      </c>
      <c r="K73" s="275">
        <v>144</v>
      </c>
      <c r="L73" s="275">
        <v>223</v>
      </c>
      <c r="M73" s="275">
        <v>209</v>
      </c>
      <c r="N73" s="275">
        <v>268</v>
      </c>
      <c r="O73" s="407"/>
      <c r="P73" s="407"/>
    </row>
    <row r="74" spans="1:16">
      <c r="A74" s="654" t="s">
        <v>1403</v>
      </c>
      <c r="B74" s="276">
        <v>2249</v>
      </c>
      <c r="C74" s="276">
        <v>263</v>
      </c>
      <c r="D74" s="276">
        <v>288</v>
      </c>
      <c r="E74" s="276">
        <v>211</v>
      </c>
      <c r="F74" s="276">
        <v>217</v>
      </c>
      <c r="G74" s="276">
        <v>183</v>
      </c>
      <c r="H74" s="276">
        <v>131</v>
      </c>
      <c r="I74" s="276">
        <v>144</v>
      </c>
      <c r="J74" s="276">
        <v>141</v>
      </c>
      <c r="K74" s="276">
        <v>118</v>
      </c>
      <c r="L74" s="276">
        <v>173</v>
      </c>
      <c r="M74" s="276">
        <v>173</v>
      </c>
      <c r="N74" s="276">
        <v>207</v>
      </c>
      <c r="O74" s="407"/>
      <c r="P74" s="407"/>
    </row>
    <row r="75" spans="1:16">
      <c r="A75" s="654" t="s">
        <v>1402</v>
      </c>
      <c r="B75" s="276">
        <v>611</v>
      </c>
      <c r="C75" s="276">
        <v>74</v>
      </c>
      <c r="D75" s="276">
        <v>106</v>
      </c>
      <c r="E75" s="276">
        <v>56</v>
      </c>
      <c r="F75" s="276">
        <v>38</v>
      </c>
      <c r="G75" s="276">
        <v>42</v>
      </c>
      <c r="H75" s="276">
        <v>43</v>
      </c>
      <c r="I75" s="276">
        <v>43</v>
      </c>
      <c r="J75" s="276">
        <v>36</v>
      </c>
      <c r="K75" s="276">
        <v>26</v>
      </c>
      <c r="L75" s="276">
        <v>50</v>
      </c>
      <c r="M75" s="276">
        <v>36</v>
      </c>
      <c r="N75" s="276">
        <v>61</v>
      </c>
      <c r="O75" s="407"/>
      <c r="P75" s="407"/>
    </row>
    <row r="76" spans="1:16">
      <c r="A76" s="407"/>
      <c r="B76" s="407"/>
      <c r="C76" s="407"/>
      <c r="D76" s="407"/>
      <c r="E76" s="407"/>
      <c r="F76" s="407"/>
      <c r="G76" s="407"/>
      <c r="H76" s="407"/>
      <c r="I76" s="407"/>
      <c r="J76" s="407"/>
      <c r="K76" s="407"/>
      <c r="L76" s="407"/>
      <c r="M76" s="407"/>
      <c r="N76" s="407"/>
      <c r="O76" s="407"/>
      <c r="P76" s="407"/>
    </row>
    <row r="77" spans="1:16">
      <c r="A77" s="655" t="s">
        <v>1401</v>
      </c>
      <c r="B77" s="275">
        <v>1219</v>
      </c>
      <c r="C77" s="275">
        <v>139</v>
      </c>
      <c r="D77" s="275">
        <v>198</v>
      </c>
      <c r="E77" s="275">
        <v>123</v>
      </c>
      <c r="F77" s="275">
        <v>80</v>
      </c>
      <c r="G77" s="275">
        <v>102</v>
      </c>
      <c r="H77" s="275">
        <v>55</v>
      </c>
      <c r="I77" s="275">
        <v>82</v>
      </c>
      <c r="J77" s="275">
        <v>82</v>
      </c>
      <c r="K77" s="275">
        <v>69</v>
      </c>
      <c r="L77" s="275">
        <v>91</v>
      </c>
      <c r="M77" s="275">
        <v>93</v>
      </c>
      <c r="N77" s="275">
        <v>105</v>
      </c>
      <c r="O77" s="407"/>
      <c r="P77" s="407"/>
    </row>
    <row r="78" spans="1:16">
      <c r="A78" s="654" t="s">
        <v>1400</v>
      </c>
      <c r="B78" s="276">
        <v>956</v>
      </c>
      <c r="C78" s="276">
        <v>113</v>
      </c>
      <c r="D78" s="276">
        <v>151</v>
      </c>
      <c r="E78" s="276">
        <v>96</v>
      </c>
      <c r="F78" s="276">
        <v>59</v>
      </c>
      <c r="G78" s="276">
        <v>78</v>
      </c>
      <c r="H78" s="276">
        <v>44</v>
      </c>
      <c r="I78" s="276">
        <v>59</v>
      </c>
      <c r="J78" s="276">
        <v>64</v>
      </c>
      <c r="K78" s="276">
        <v>46</v>
      </c>
      <c r="L78" s="276">
        <v>83</v>
      </c>
      <c r="M78" s="276">
        <v>80</v>
      </c>
      <c r="N78" s="276">
        <v>83</v>
      </c>
      <c r="O78" s="407"/>
      <c r="P78" s="407"/>
    </row>
    <row r="79" spans="1:16">
      <c r="A79" s="654" t="s">
        <v>1399</v>
      </c>
      <c r="B79" s="276">
        <v>263</v>
      </c>
      <c r="C79" s="276">
        <v>26</v>
      </c>
      <c r="D79" s="276">
        <v>47</v>
      </c>
      <c r="E79" s="276">
        <v>27</v>
      </c>
      <c r="F79" s="276">
        <v>21</v>
      </c>
      <c r="G79" s="276">
        <v>24</v>
      </c>
      <c r="H79" s="276">
        <v>11</v>
      </c>
      <c r="I79" s="276">
        <v>23</v>
      </c>
      <c r="J79" s="276">
        <v>18</v>
      </c>
      <c r="K79" s="276">
        <v>23</v>
      </c>
      <c r="L79" s="276">
        <v>8</v>
      </c>
      <c r="M79" s="276">
        <v>13</v>
      </c>
      <c r="N79" s="276">
        <v>22</v>
      </c>
      <c r="O79" s="407"/>
      <c r="P79" s="407"/>
    </row>
    <row r="80" spans="1:16">
      <c r="A80" s="407"/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</row>
    <row r="81" spans="1:16">
      <c r="A81" s="655" t="s">
        <v>1398</v>
      </c>
      <c r="B81" s="275">
        <v>2509</v>
      </c>
      <c r="C81" s="275">
        <v>278</v>
      </c>
      <c r="D81" s="275">
        <v>425</v>
      </c>
      <c r="E81" s="275">
        <v>228</v>
      </c>
      <c r="F81" s="275">
        <v>186</v>
      </c>
      <c r="G81" s="275">
        <v>185</v>
      </c>
      <c r="H81" s="275">
        <v>135</v>
      </c>
      <c r="I81" s="275">
        <v>165</v>
      </c>
      <c r="J81" s="275">
        <v>136</v>
      </c>
      <c r="K81" s="275">
        <v>137</v>
      </c>
      <c r="L81" s="275">
        <v>188</v>
      </c>
      <c r="M81" s="275">
        <v>207</v>
      </c>
      <c r="N81" s="275">
        <v>239</v>
      </c>
      <c r="O81" s="407"/>
      <c r="P81" s="407"/>
    </row>
    <row r="82" spans="1:16">
      <c r="A82" s="654" t="s">
        <v>1397</v>
      </c>
      <c r="B82" s="276">
        <v>1314</v>
      </c>
      <c r="C82" s="276">
        <v>130</v>
      </c>
      <c r="D82" s="276">
        <v>243</v>
      </c>
      <c r="E82" s="276">
        <v>114</v>
      </c>
      <c r="F82" s="276">
        <v>89</v>
      </c>
      <c r="G82" s="276">
        <v>98</v>
      </c>
      <c r="H82" s="276">
        <v>73</v>
      </c>
      <c r="I82" s="276">
        <v>92</v>
      </c>
      <c r="J82" s="276">
        <v>69</v>
      </c>
      <c r="K82" s="276">
        <v>75</v>
      </c>
      <c r="L82" s="276">
        <v>89</v>
      </c>
      <c r="M82" s="276">
        <v>108</v>
      </c>
      <c r="N82" s="276">
        <v>134</v>
      </c>
      <c r="O82" s="407"/>
      <c r="P82" s="407"/>
    </row>
    <row r="83" spans="1:16">
      <c r="A83" s="654" t="s">
        <v>1396</v>
      </c>
      <c r="B83" s="276">
        <v>458</v>
      </c>
      <c r="C83" s="276">
        <v>55</v>
      </c>
      <c r="D83" s="276">
        <v>80</v>
      </c>
      <c r="E83" s="276">
        <v>47</v>
      </c>
      <c r="F83" s="276">
        <v>29</v>
      </c>
      <c r="G83" s="276">
        <v>35</v>
      </c>
      <c r="H83" s="276">
        <v>21</v>
      </c>
      <c r="I83" s="276">
        <v>29</v>
      </c>
      <c r="J83" s="276">
        <v>25</v>
      </c>
      <c r="K83" s="276">
        <v>22</v>
      </c>
      <c r="L83" s="276">
        <v>39</v>
      </c>
      <c r="M83" s="276">
        <v>35</v>
      </c>
      <c r="N83" s="276">
        <v>41</v>
      </c>
      <c r="O83" s="407"/>
      <c r="P83" s="407"/>
    </row>
    <row r="84" spans="1:16">
      <c r="A84" s="654" t="s">
        <v>1395</v>
      </c>
      <c r="B84" s="276">
        <v>700</v>
      </c>
      <c r="C84" s="276">
        <v>88</v>
      </c>
      <c r="D84" s="276">
        <v>91</v>
      </c>
      <c r="E84" s="276">
        <v>65</v>
      </c>
      <c r="F84" s="276">
        <v>68</v>
      </c>
      <c r="G84" s="276">
        <v>47</v>
      </c>
      <c r="H84" s="276">
        <v>39</v>
      </c>
      <c r="I84" s="276">
        <v>41</v>
      </c>
      <c r="J84" s="276">
        <v>42</v>
      </c>
      <c r="K84" s="276">
        <v>39</v>
      </c>
      <c r="L84" s="276">
        <v>59</v>
      </c>
      <c r="M84" s="276">
        <v>61</v>
      </c>
      <c r="N84" s="276">
        <v>60</v>
      </c>
      <c r="O84" s="407"/>
      <c r="P84" s="407"/>
    </row>
    <row r="85" spans="1:16">
      <c r="A85" s="654" t="s">
        <v>1394</v>
      </c>
      <c r="B85" s="276">
        <v>37</v>
      </c>
      <c r="C85" s="276">
        <v>5</v>
      </c>
      <c r="D85" s="276">
        <v>11</v>
      </c>
      <c r="E85" s="276">
        <v>2</v>
      </c>
      <c r="F85" s="276">
        <v>0</v>
      </c>
      <c r="G85" s="276">
        <v>5</v>
      </c>
      <c r="H85" s="276">
        <v>2</v>
      </c>
      <c r="I85" s="276">
        <v>3</v>
      </c>
      <c r="J85" s="276">
        <v>0</v>
      </c>
      <c r="K85" s="276">
        <v>1</v>
      </c>
      <c r="L85" s="276">
        <v>1</v>
      </c>
      <c r="M85" s="276">
        <v>3</v>
      </c>
      <c r="N85" s="276">
        <v>4</v>
      </c>
      <c r="O85" s="407"/>
      <c r="P85" s="407"/>
    </row>
    <row r="86" spans="1:16">
      <c r="A86" s="407"/>
      <c r="B86" s="407"/>
      <c r="C86" s="407"/>
      <c r="D86" s="407"/>
      <c r="E86" s="407"/>
      <c r="F86" s="407"/>
      <c r="G86" s="407"/>
      <c r="H86" s="407"/>
      <c r="I86" s="407"/>
      <c r="J86" s="407"/>
      <c r="K86" s="407"/>
      <c r="L86" s="407"/>
      <c r="M86" s="407"/>
      <c r="N86" s="407"/>
      <c r="O86" s="407"/>
      <c r="P86" s="407"/>
    </row>
    <row r="87" spans="1:16">
      <c r="A87" s="655" t="s">
        <v>1393</v>
      </c>
      <c r="B87" s="275">
        <v>332</v>
      </c>
      <c r="C87" s="275">
        <v>33</v>
      </c>
      <c r="D87" s="275">
        <v>57</v>
      </c>
      <c r="E87" s="275">
        <v>32</v>
      </c>
      <c r="F87" s="275">
        <v>24</v>
      </c>
      <c r="G87" s="275">
        <v>24</v>
      </c>
      <c r="H87" s="275">
        <v>11</v>
      </c>
      <c r="I87" s="275">
        <v>26</v>
      </c>
      <c r="J87" s="275">
        <v>20</v>
      </c>
      <c r="K87" s="275">
        <v>19</v>
      </c>
      <c r="L87" s="275">
        <v>23</v>
      </c>
      <c r="M87" s="275">
        <v>37</v>
      </c>
      <c r="N87" s="275">
        <v>26</v>
      </c>
      <c r="O87" s="407"/>
      <c r="P87" s="407"/>
    </row>
    <row r="88" spans="1:16">
      <c r="A88" s="654" t="s">
        <v>1392</v>
      </c>
      <c r="B88" s="276">
        <v>210</v>
      </c>
      <c r="C88" s="276">
        <v>20</v>
      </c>
      <c r="D88" s="276">
        <v>32</v>
      </c>
      <c r="E88" s="276">
        <v>22</v>
      </c>
      <c r="F88" s="276">
        <v>13</v>
      </c>
      <c r="G88" s="276">
        <v>17</v>
      </c>
      <c r="H88" s="276">
        <v>5</v>
      </c>
      <c r="I88" s="276">
        <v>19</v>
      </c>
      <c r="J88" s="276">
        <v>16</v>
      </c>
      <c r="K88" s="276">
        <v>14</v>
      </c>
      <c r="L88" s="276">
        <v>16</v>
      </c>
      <c r="M88" s="276">
        <v>19</v>
      </c>
      <c r="N88" s="276">
        <v>17</v>
      </c>
      <c r="O88" s="407"/>
      <c r="P88" s="407"/>
    </row>
    <row r="89" spans="1:16">
      <c r="A89" s="654" t="s">
        <v>1391</v>
      </c>
      <c r="B89" s="276">
        <v>88</v>
      </c>
      <c r="C89" s="276">
        <v>8</v>
      </c>
      <c r="D89" s="276">
        <v>21</v>
      </c>
      <c r="E89" s="276">
        <v>8</v>
      </c>
      <c r="F89" s="276">
        <v>7</v>
      </c>
      <c r="G89" s="276">
        <v>4</v>
      </c>
      <c r="H89" s="276">
        <v>5</v>
      </c>
      <c r="I89" s="276">
        <v>7</v>
      </c>
      <c r="J89" s="276">
        <v>3</v>
      </c>
      <c r="K89" s="276">
        <v>3</v>
      </c>
      <c r="L89" s="276">
        <v>6</v>
      </c>
      <c r="M89" s="276">
        <v>11</v>
      </c>
      <c r="N89" s="276">
        <v>5</v>
      </c>
      <c r="O89" s="407"/>
      <c r="P89" s="407"/>
    </row>
    <row r="90" spans="1:16">
      <c r="A90" s="654" t="s">
        <v>1390</v>
      </c>
      <c r="B90" s="276">
        <v>15</v>
      </c>
      <c r="C90" s="276">
        <v>3</v>
      </c>
      <c r="D90" s="276">
        <v>1</v>
      </c>
      <c r="E90" s="276">
        <v>0</v>
      </c>
      <c r="F90" s="276">
        <v>0</v>
      </c>
      <c r="G90" s="276">
        <v>0</v>
      </c>
      <c r="H90" s="276">
        <v>1</v>
      </c>
      <c r="I90" s="276">
        <v>0</v>
      </c>
      <c r="J90" s="276">
        <v>0</v>
      </c>
      <c r="K90" s="276">
        <v>1</v>
      </c>
      <c r="L90" s="276">
        <v>0</v>
      </c>
      <c r="M90" s="276">
        <v>6</v>
      </c>
      <c r="N90" s="276">
        <v>3</v>
      </c>
      <c r="O90" s="407"/>
      <c r="P90" s="407"/>
    </row>
    <row r="91" spans="1:16">
      <c r="A91" s="654" t="s">
        <v>1389</v>
      </c>
      <c r="B91" s="276">
        <v>19</v>
      </c>
      <c r="C91" s="276">
        <v>2</v>
      </c>
      <c r="D91" s="276">
        <v>3</v>
      </c>
      <c r="E91" s="276">
        <v>2</v>
      </c>
      <c r="F91" s="276">
        <v>4</v>
      </c>
      <c r="G91" s="276">
        <v>3</v>
      </c>
      <c r="H91" s="276">
        <v>0</v>
      </c>
      <c r="I91" s="276">
        <v>0</v>
      </c>
      <c r="J91" s="276">
        <v>1</v>
      </c>
      <c r="K91" s="276">
        <v>1</v>
      </c>
      <c r="L91" s="276">
        <v>1</v>
      </c>
      <c r="M91" s="276">
        <v>1</v>
      </c>
      <c r="N91" s="276">
        <v>1</v>
      </c>
      <c r="O91" s="407"/>
      <c r="P91" s="407"/>
    </row>
    <row r="92" spans="1:16">
      <c r="A92" s="407"/>
      <c r="B92" s="407"/>
      <c r="C92" s="407"/>
      <c r="D92" s="407"/>
      <c r="E92" s="407"/>
      <c r="F92" s="407"/>
      <c r="G92" s="407"/>
      <c r="H92" s="407"/>
      <c r="I92" s="407"/>
      <c r="J92" s="407"/>
      <c r="K92" s="407"/>
      <c r="L92" s="407"/>
      <c r="M92" s="407"/>
      <c r="N92" s="407"/>
      <c r="O92" s="407"/>
      <c r="P92" s="407"/>
    </row>
    <row r="93" spans="1:16">
      <c r="A93" s="655" t="s">
        <v>1388</v>
      </c>
      <c r="B93" s="275">
        <v>654</v>
      </c>
      <c r="C93" s="275">
        <v>84</v>
      </c>
      <c r="D93" s="275">
        <v>74</v>
      </c>
      <c r="E93" s="275">
        <v>48</v>
      </c>
      <c r="F93" s="275">
        <v>57</v>
      </c>
      <c r="G93" s="275">
        <v>44</v>
      </c>
      <c r="H93" s="275">
        <v>42</v>
      </c>
      <c r="I93" s="275">
        <v>56</v>
      </c>
      <c r="J93" s="275">
        <v>46</v>
      </c>
      <c r="K93" s="275">
        <v>50</v>
      </c>
      <c r="L93" s="275">
        <v>50</v>
      </c>
      <c r="M93" s="275">
        <v>55</v>
      </c>
      <c r="N93" s="275">
        <v>48</v>
      </c>
      <c r="O93" s="407"/>
      <c r="P93" s="407"/>
    </row>
    <row r="94" spans="1:16">
      <c r="A94" s="654" t="s">
        <v>1387</v>
      </c>
      <c r="B94" s="276">
        <v>569</v>
      </c>
      <c r="C94" s="276">
        <v>70</v>
      </c>
      <c r="D94" s="276">
        <v>62</v>
      </c>
      <c r="E94" s="276">
        <v>39</v>
      </c>
      <c r="F94" s="276">
        <v>56</v>
      </c>
      <c r="G94" s="276">
        <v>37</v>
      </c>
      <c r="H94" s="276">
        <v>39</v>
      </c>
      <c r="I94" s="276">
        <v>52</v>
      </c>
      <c r="J94" s="276">
        <v>41</v>
      </c>
      <c r="K94" s="276">
        <v>48</v>
      </c>
      <c r="L94" s="276">
        <v>44</v>
      </c>
      <c r="M94" s="276">
        <v>42</v>
      </c>
      <c r="N94" s="276">
        <v>39</v>
      </c>
      <c r="O94" s="407"/>
      <c r="P94" s="407"/>
    </row>
    <row r="95" spans="1:16">
      <c r="A95" s="654" t="s">
        <v>1386</v>
      </c>
      <c r="B95" s="276">
        <v>2</v>
      </c>
      <c r="C95" s="276">
        <v>1</v>
      </c>
      <c r="D95" s="276">
        <v>0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1</v>
      </c>
      <c r="K95" s="276">
        <v>0</v>
      </c>
      <c r="L95" s="276">
        <v>0</v>
      </c>
      <c r="M95" s="276">
        <v>0</v>
      </c>
      <c r="N95" s="276">
        <v>0</v>
      </c>
      <c r="O95" s="407"/>
      <c r="P95" s="407"/>
    </row>
    <row r="96" spans="1:16">
      <c r="A96" s="654" t="s">
        <v>1385</v>
      </c>
      <c r="B96" s="276">
        <v>23</v>
      </c>
      <c r="C96" s="276">
        <v>6</v>
      </c>
      <c r="D96" s="276">
        <v>3</v>
      </c>
      <c r="E96" s="276">
        <v>4</v>
      </c>
      <c r="F96" s="276">
        <v>0</v>
      </c>
      <c r="G96" s="276">
        <v>1</v>
      </c>
      <c r="H96" s="276">
        <v>1</v>
      </c>
      <c r="I96" s="276">
        <v>0</v>
      </c>
      <c r="J96" s="276">
        <v>1</v>
      </c>
      <c r="K96" s="276">
        <v>1</v>
      </c>
      <c r="L96" s="276">
        <v>0</v>
      </c>
      <c r="M96" s="276">
        <v>2</v>
      </c>
      <c r="N96" s="276">
        <v>4</v>
      </c>
      <c r="O96" s="407"/>
      <c r="P96" s="407"/>
    </row>
    <row r="97" spans="1:16">
      <c r="A97" s="654" t="s">
        <v>1384</v>
      </c>
      <c r="B97" s="276">
        <v>60</v>
      </c>
      <c r="C97" s="276">
        <v>7</v>
      </c>
      <c r="D97" s="276">
        <v>9</v>
      </c>
      <c r="E97" s="276">
        <v>5</v>
      </c>
      <c r="F97" s="276">
        <v>1</v>
      </c>
      <c r="G97" s="276">
        <v>6</v>
      </c>
      <c r="H97" s="276">
        <v>2</v>
      </c>
      <c r="I97" s="276">
        <v>4</v>
      </c>
      <c r="J97" s="276">
        <v>3</v>
      </c>
      <c r="K97" s="276">
        <v>1</v>
      </c>
      <c r="L97" s="276">
        <v>6</v>
      </c>
      <c r="M97" s="276">
        <v>11</v>
      </c>
      <c r="N97" s="276">
        <v>5</v>
      </c>
      <c r="O97" s="407"/>
      <c r="P97" s="407"/>
    </row>
    <row r="98" spans="1:16">
      <c r="A98" s="407"/>
      <c r="B98" s="407"/>
      <c r="C98" s="407"/>
      <c r="D98" s="407"/>
      <c r="E98" s="407"/>
      <c r="F98" s="407"/>
      <c r="G98" s="407"/>
      <c r="H98" s="407"/>
      <c r="I98" s="407"/>
      <c r="J98" s="407"/>
      <c r="K98" s="407"/>
      <c r="L98" s="407"/>
      <c r="M98" s="407"/>
      <c r="N98" s="407"/>
      <c r="O98" s="407"/>
      <c r="P98" s="407"/>
    </row>
    <row r="99" spans="1:16">
      <c r="A99" s="71" t="s">
        <v>4082</v>
      </c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  <c r="N99" s="407"/>
      <c r="O99" s="407"/>
      <c r="P99" s="407"/>
    </row>
    <row r="100" spans="1:16" ht="1.95" customHeight="1">
      <c r="A100" s="407"/>
      <c r="B100" s="407"/>
      <c r="C100" s="407"/>
      <c r="D100" s="407"/>
      <c r="E100" s="407"/>
      <c r="F100" s="407"/>
      <c r="G100" s="407"/>
      <c r="H100" s="407"/>
      <c r="I100" s="407"/>
      <c r="J100" s="407"/>
      <c r="K100" s="407"/>
      <c r="L100" s="407"/>
      <c r="M100" s="407"/>
      <c r="N100" s="407"/>
      <c r="O100" s="407"/>
      <c r="P100" s="407"/>
    </row>
  </sheetData>
  <mergeCells count="4">
    <mergeCell ref="B7:N7"/>
    <mergeCell ref="C9:N9"/>
    <mergeCell ref="B3:N3"/>
    <mergeCell ref="B2:N2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4" orientation="portrait" r:id="rId1"/>
  <headerFooter alignWithMargins="0"/>
  <rowBreaks count="2" manualBreakCount="2">
    <brk id="79" max="13" man="1"/>
    <brk id="151" max="1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dimension ref="A1:P100"/>
  <sheetViews>
    <sheetView showGridLines="0" showRowColHeaders="0" workbookViewId="0">
      <selection activeCell="D1" sqref="D1"/>
    </sheetView>
  </sheetViews>
  <sheetFormatPr baseColWidth="10" defaultColWidth="8.88671875" defaultRowHeight="13.2"/>
  <cols>
    <col min="1" max="1" width="20.33203125" style="653" bestFit="1" customWidth="1"/>
    <col min="2" max="2" width="5.109375" style="653" bestFit="1" customWidth="1"/>
    <col min="3" max="3" width="5.6640625" style="653" bestFit="1" customWidth="1"/>
    <col min="4" max="4" width="7.44140625" style="653" bestFit="1" customWidth="1"/>
    <col min="5" max="5" width="6.33203125" style="653" bestFit="1" customWidth="1"/>
    <col min="6" max="6" width="4.44140625" style="653" bestFit="1" customWidth="1"/>
    <col min="7" max="7" width="5.5546875" style="653" bestFit="1" customWidth="1"/>
    <col min="8" max="8" width="5.33203125" style="653" bestFit="1" customWidth="1"/>
    <col min="9" max="9" width="4.5546875" style="653" bestFit="1" customWidth="1"/>
    <col min="10" max="10" width="6.88671875" style="653" bestFit="1" customWidth="1"/>
    <col min="11" max="11" width="10.44140625" style="653" bestFit="1" customWidth="1"/>
    <col min="12" max="12" width="7.5546875" style="653" bestFit="1" customWidth="1"/>
    <col min="13" max="13" width="10" style="653" bestFit="1" customWidth="1"/>
    <col min="14" max="14" width="9.109375" style="653" bestFit="1" customWidth="1"/>
    <col min="15" max="16" width="1.33203125" style="653" customWidth="1"/>
    <col min="17" max="256" width="8.88671875" style="653"/>
    <col min="257" max="257" width="20.33203125" style="653" bestFit="1" customWidth="1"/>
    <col min="258" max="258" width="5.109375" style="653" bestFit="1" customWidth="1"/>
    <col min="259" max="259" width="5.6640625" style="653" bestFit="1" customWidth="1"/>
    <col min="260" max="260" width="7.44140625" style="653" bestFit="1" customWidth="1"/>
    <col min="261" max="261" width="6.33203125" style="653" bestFit="1" customWidth="1"/>
    <col min="262" max="262" width="4.44140625" style="653" bestFit="1" customWidth="1"/>
    <col min="263" max="263" width="5.5546875" style="653" bestFit="1" customWidth="1"/>
    <col min="264" max="264" width="5.33203125" style="653" bestFit="1" customWidth="1"/>
    <col min="265" max="265" width="4.5546875" style="653" bestFit="1" customWidth="1"/>
    <col min="266" max="266" width="6.88671875" style="653" bestFit="1" customWidth="1"/>
    <col min="267" max="267" width="10.44140625" style="653" bestFit="1" customWidth="1"/>
    <col min="268" max="268" width="7.5546875" style="653" bestFit="1" customWidth="1"/>
    <col min="269" max="269" width="10" style="653" bestFit="1" customWidth="1"/>
    <col min="270" max="270" width="9.109375" style="653" bestFit="1" customWidth="1"/>
    <col min="271" max="272" width="1.33203125" style="653" customWidth="1"/>
    <col min="273" max="512" width="8.88671875" style="653"/>
    <col min="513" max="513" width="20.33203125" style="653" bestFit="1" customWidth="1"/>
    <col min="514" max="514" width="5.109375" style="653" bestFit="1" customWidth="1"/>
    <col min="515" max="515" width="5.6640625" style="653" bestFit="1" customWidth="1"/>
    <col min="516" max="516" width="7.44140625" style="653" bestFit="1" customWidth="1"/>
    <col min="517" max="517" width="6.33203125" style="653" bestFit="1" customWidth="1"/>
    <col min="518" max="518" width="4.44140625" style="653" bestFit="1" customWidth="1"/>
    <col min="519" max="519" width="5.5546875" style="653" bestFit="1" customWidth="1"/>
    <col min="520" max="520" width="5.33203125" style="653" bestFit="1" customWidth="1"/>
    <col min="521" max="521" width="4.5546875" style="653" bestFit="1" customWidth="1"/>
    <col min="522" max="522" width="6.88671875" style="653" bestFit="1" customWidth="1"/>
    <col min="523" max="523" width="10.44140625" style="653" bestFit="1" customWidth="1"/>
    <col min="524" max="524" width="7.5546875" style="653" bestFit="1" customWidth="1"/>
    <col min="525" max="525" width="10" style="653" bestFit="1" customWidth="1"/>
    <col min="526" max="526" width="9.109375" style="653" bestFit="1" customWidth="1"/>
    <col min="527" max="528" width="1.33203125" style="653" customWidth="1"/>
    <col min="529" max="768" width="8.88671875" style="653"/>
    <col min="769" max="769" width="20.33203125" style="653" bestFit="1" customWidth="1"/>
    <col min="770" max="770" width="5.109375" style="653" bestFit="1" customWidth="1"/>
    <col min="771" max="771" width="5.6640625" style="653" bestFit="1" customWidth="1"/>
    <col min="772" max="772" width="7.44140625" style="653" bestFit="1" customWidth="1"/>
    <col min="773" max="773" width="6.33203125" style="653" bestFit="1" customWidth="1"/>
    <col min="774" max="774" width="4.44140625" style="653" bestFit="1" customWidth="1"/>
    <col min="775" max="775" width="5.5546875" style="653" bestFit="1" customWidth="1"/>
    <col min="776" max="776" width="5.33203125" style="653" bestFit="1" customWidth="1"/>
    <col min="777" max="777" width="4.5546875" style="653" bestFit="1" customWidth="1"/>
    <col min="778" max="778" width="6.88671875" style="653" bestFit="1" customWidth="1"/>
    <col min="779" max="779" width="10.44140625" style="653" bestFit="1" customWidth="1"/>
    <col min="780" max="780" width="7.5546875" style="653" bestFit="1" customWidth="1"/>
    <col min="781" max="781" width="10" style="653" bestFit="1" customWidth="1"/>
    <col min="782" max="782" width="9.109375" style="653" bestFit="1" customWidth="1"/>
    <col min="783" max="784" width="1.33203125" style="653" customWidth="1"/>
    <col min="785" max="1024" width="8.88671875" style="653"/>
    <col min="1025" max="1025" width="20.33203125" style="653" bestFit="1" customWidth="1"/>
    <col min="1026" max="1026" width="5.109375" style="653" bestFit="1" customWidth="1"/>
    <col min="1027" max="1027" width="5.6640625" style="653" bestFit="1" customWidth="1"/>
    <col min="1028" max="1028" width="7.44140625" style="653" bestFit="1" customWidth="1"/>
    <col min="1029" max="1029" width="6.33203125" style="653" bestFit="1" customWidth="1"/>
    <col min="1030" max="1030" width="4.44140625" style="653" bestFit="1" customWidth="1"/>
    <col min="1031" max="1031" width="5.5546875" style="653" bestFit="1" customWidth="1"/>
    <col min="1032" max="1032" width="5.33203125" style="653" bestFit="1" customWidth="1"/>
    <col min="1033" max="1033" width="4.5546875" style="653" bestFit="1" customWidth="1"/>
    <col min="1034" max="1034" width="6.88671875" style="653" bestFit="1" customWidth="1"/>
    <col min="1035" max="1035" width="10.44140625" style="653" bestFit="1" customWidth="1"/>
    <col min="1036" max="1036" width="7.5546875" style="653" bestFit="1" customWidth="1"/>
    <col min="1037" max="1037" width="10" style="653" bestFit="1" customWidth="1"/>
    <col min="1038" max="1038" width="9.109375" style="653" bestFit="1" customWidth="1"/>
    <col min="1039" max="1040" width="1.33203125" style="653" customWidth="1"/>
    <col min="1041" max="1280" width="8.88671875" style="653"/>
    <col min="1281" max="1281" width="20.33203125" style="653" bestFit="1" customWidth="1"/>
    <col min="1282" max="1282" width="5.109375" style="653" bestFit="1" customWidth="1"/>
    <col min="1283" max="1283" width="5.6640625" style="653" bestFit="1" customWidth="1"/>
    <col min="1284" max="1284" width="7.44140625" style="653" bestFit="1" customWidth="1"/>
    <col min="1285" max="1285" width="6.33203125" style="653" bestFit="1" customWidth="1"/>
    <col min="1286" max="1286" width="4.44140625" style="653" bestFit="1" customWidth="1"/>
    <col min="1287" max="1287" width="5.5546875" style="653" bestFit="1" customWidth="1"/>
    <col min="1288" max="1288" width="5.33203125" style="653" bestFit="1" customWidth="1"/>
    <col min="1289" max="1289" width="4.5546875" style="653" bestFit="1" customWidth="1"/>
    <col min="1290" max="1290" width="6.88671875" style="653" bestFit="1" customWidth="1"/>
    <col min="1291" max="1291" width="10.44140625" style="653" bestFit="1" customWidth="1"/>
    <col min="1292" max="1292" width="7.5546875" style="653" bestFit="1" customWidth="1"/>
    <col min="1293" max="1293" width="10" style="653" bestFit="1" customWidth="1"/>
    <col min="1294" max="1294" width="9.109375" style="653" bestFit="1" customWidth="1"/>
    <col min="1295" max="1296" width="1.33203125" style="653" customWidth="1"/>
    <col min="1297" max="1536" width="8.88671875" style="653"/>
    <col min="1537" max="1537" width="20.33203125" style="653" bestFit="1" customWidth="1"/>
    <col min="1538" max="1538" width="5.109375" style="653" bestFit="1" customWidth="1"/>
    <col min="1539" max="1539" width="5.6640625" style="653" bestFit="1" customWidth="1"/>
    <col min="1540" max="1540" width="7.44140625" style="653" bestFit="1" customWidth="1"/>
    <col min="1541" max="1541" width="6.33203125" style="653" bestFit="1" customWidth="1"/>
    <col min="1542" max="1542" width="4.44140625" style="653" bestFit="1" customWidth="1"/>
    <col min="1543" max="1543" width="5.5546875" style="653" bestFit="1" customWidth="1"/>
    <col min="1544" max="1544" width="5.33203125" style="653" bestFit="1" customWidth="1"/>
    <col min="1545" max="1545" width="4.5546875" style="653" bestFit="1" customWidth="1"/>
    <col min="1546" max="1546" width="6.88671875" style="653" bestFit="1" customWidth="1"/>
    <col min="1547" max="1547" width="10.44140625" style="653" bestFit="1" customWidth="1"/>
    <col min="1548" max="1548" width="7.5546875" style="653" bestFit="1" customWidth="1"/>
    <col min="1549" max="1549" width="10" style="653" bestFit="1" customWidth="1"/>
    <col min="1550" max="1550" width="9.109375" style="653" bestFit="1" customWidth="1"/>
    <col min="1551" max="1552" width="1.33203125" style="653" customWidth="1"/>
    <col min="1553" max="1792" width="8.88671875" style="653"/>
    <col min="1793" max="1793" width="20.33203125" style="653" bestFit="1" customWidth="1"/>
    <col min="1794" max="1794" width="5.109375" style="653" bestFit="1" customWidth="1"/>
    <col min="1795" max="1795" width="5.6640625" style="653" bestFit="1" customWidth="1"/>
    <col min="1796" max="1796" width="7.44140625" style="653" bestFit="1" customWidth="1"/>
    <col min="1797" max="1797" width="6.33203125" style="653" bestFit="1" customWidth="1"/>
    <col min="1798" max="1798" width="4.44140625" style="653" bestFit="1" customWidth="1"/>
    <col min="1799" max="1799" width="5.5546875" style="653" bestFit="1" customWidth="1"/>
    <col min="1800" max="1800" width="5.33203125" style="653" bestFit="1" customWidth="1"/>
    <col min="1801" max="1801" width="4.5546875" style="653" bestFit="1" customWidth="1"/>
    <col min="1802" max="1802" width="6.88671875" style="653" bestFit="1" customWidth="1"/>
    <col min="1803" max="1803" width="10.44140625" style="653" bestFit="1" customWidth="1"/>
    <col min="1804" max="1804" width="7.5546875" style="653" bestFit="1" customWidth="1"/>
    <col min="1805" max="1805" width="10" style="653" bestFit="1" customWidth="1"/>
    <col min="1806" max="1806" width="9.109375" style="653" bestFit="1" customWidth="1"/>
    <col min="1807" max="1808" width="1.33203125" style="653" customWidth="1"/>
    <col min="1809" max="2048" width="8.88671875" style="653"/>
    <col min="2049" max="2049" width="20.33203125" style="653" bestFit="1" customWidth="1"/>
    <col min="2050" max="2050" width="5.109375" style="653" bestFit="1" customWidth="1"/>
    <col min="2051" max="2051" width="5.6640625" style="653" bestFit="1" customWidth="1"/>
    <col min="2052" max="2052" width="7.44140625" style="653" bestFit="1" customWidth="1"/>
    <col min="2053" max="2053" width="6.33203125" style="653" bestFit="1" customWidth="1"/>
    <col min="2054" max="2054" width="4.44140625" style="653" bestFit="1" customWidth="1"/>
    <col min="2055" max="2055" width="5.5546875" style="653" bestFit="1" customWidth="1"/>
    <col min="2056" max="2056" width="5.33203125" style="653" bestFit="1" customWidth="1"/>
    <col min="2057" max="2057" width="4.5546875" style="653" bestFit="1" customWidth="1"/>
    <col min="2058" max="2058" width="6.88671875" style="653" bestFit="1" customWidth="1"/>
    <col min="2059" max="2059" width="10.44140625" style="653" bestFit="1" customWidth="1"/>
    <col min="2060" max="2060" width="7.5546875" style="653" bestFit="1" customWidth="1"/>
    <col min="2061" max="2061" width="10" style="653" bestFit="1" customWidth="1"/>
    <col min="2062" max="2062" width="9.109375" style="653" bestFit="1" customWidth="1"/>
    <col min="2063" max="2064" width="1.33203125" style="653" customWidth="1"/>
    <col min="2065" max="2304" width="8.88671875" style="653"/>
    <col min="2305" max="2305" width="20.33203125" style="653" bestFit="1" customWidth="1"/>
    <col min="2306" max="2306" width="5.109375" style="653" bestFit="1" customWidth="1"/>
    <col min="2307" max="2307" width="5.6640625" style="653" bestFit="1" customWidth="1"/>
    <col min="2308" max="2308" width="7.44140625" style="653" bestFit="1" customWidth="1"/>
    <col min="2309" max="2309" width="6.33203125" style="653" bestFit="1" customWidth="1"/>
    <col min="2310" max="2310" width="4.44140625" style="653" bestFit="1" customWidth="1"/>
    <col min="2311" max="2311" width="5.5546875" style="653" bestFit="1" customWidth="1"/>
    <col min="2312" max="2312" width="5.33203125" style="653" bestFit="1" customWidth="1"/>
    <col min="2313" max="2313" width="4.5546875" style="653" bestFit="1" customWidth="1"/>
    <col min="2314" max="2314" width="6.88671875" style="653" bestFit="1" customWidth="1"/>
    <col min="2315" max="2315" width="10.44140625" style="653" bestFit="1" customWidth="1"/>
    <col min="2316" max="2316" width="7.5546875" style="653" bestFit="1" customWidth="1"/>
    <col min="2317" max="2317" width="10" style="653" bestFit="1" customWidth="1"/>
    <col min="2318" max="2318" width="9.109375" style="653" bestFit="1" customWidth="1"/>
    <col min="2319" max="2320" width="1.33203125" style="653" customWidth="1"/>
    <col min="2321" max="2560" width="8.88671875" style="653"/>
    <col min="2561" max="2561" width="20.33203125" style="653" bestFit="1" customWidth="1"/>
    <col min="2562" max="2562" width="5.109375" style="653" bestFit="1" customWidth="1"/>
    <col min="2563" max="2563" width="5.6640625" style="653" bestFit="1" customWidth="1"/>
    <col min="2564" max="2564" width="7.44140625" style="653" bestFit="1" customWidth="1"/>
    <col min="2565" max="2565" width="6.33203125" style="653" bestFit="1" customWidth="1"/>
    <col min="2566" max="2566" width="4.44140625" style="653" bestFit="1" customWidth="1"/>
    <col min="2567" max="2567" width="5.5546875" style="653" bestFit="1" customWidth="1"/>
    <col min="2568" max="2568" width="5.33203125" style="653" bestFit="1" customWidth="1"/>
    <col min="2569" max="2569" width="4.5546875" style="653" bestFit="1" customWidth="1"/>
    <col min="2570" max="2570" width="6.88671875" style="653" bestFit="1" customWidth="1"/>
    <col min="2571" max="2571" width="10.44140625" style="653" bestFit="1" customWidth="1"/>
    <col min="2572" max="2572" width="7.5546875" style="653" bestFit="1" customWidth="1"/>
    <col min="2573" max="2573" width="10" style="653" bestFit="1" customWidth="1"/>
    <col min="2574" max="2574" width="9.109375" style="653" bestFit="1" customWidth="1"/>
    <col min="2575" max="2576" width="1.33203125" style="653" customWidth="1"/>
    <col min="2577" max="2816" width="8.88671875" style="653"/>
    <col min="2817" max="2817" width="20.33203125" style="653" bestFit="1" customWidth="1"/>
    <col min="2818" max="2818" width="5.109375" style="653" bestFit="1" customWidth="1"/>
    <col min="2819" max="2819" width="5.6640625" style="653" bestFit="1" customWidth="1"/>
    <col min="2820" max="2820" width="7.44140625" style="653" bestFit="1" customWidth="1"/>
    <col min="2821" max="2821" width="6.33203125" style="653" bestFit="1" customWidth="1"/>
    <col min="2822" max="2822" width="4.44140625" style="653" bestFit="1" customWidth="1"/>
    <col min="2823" max="2823" width="5.5546875" style="653" bestFit="1" customWidth="1"/>
    <col min="2824" max="2824" width="5.33203125" style="653" bestFit="1" customWidth="1"/>
    <col min="2825" max="2825" width="4.5546875" style="653" bestFit="1" customWidth="1"/>
    <col min="2826" max="2826" width="6.88671875" style="653" bestFit="1" customWidth="1"/>
    <col min="2827" max="2827" width="10.44140625" style="653" bestFit="1" customWidth="1"/>
    <col min="2828" max="2828" width="7.5546875" style="653" bestFit="1" customWidth="1"/>
    <col min="2829" max="2829" width="10" style="653" bestFit="1" customWidth="1"/>
    <col min="2830" max="2830" width="9.109375" style="653" bestFit="1" customWidth="1"/>
    <col min="2831" max="2832" width="1.33203125" style="653" customWidth="1"/>
    <col min="2833" max="3072" width="8.88671875" style="653"/>
    <col min="3073" max="3073" width="20.33203125" style="653" bestFit="1" customWidth="1"/>
    <col min="3074" max="3074" width="5.109375" style="653" bestFit="1" customWidth="1"/>
    <col min="3075" max="3075" width="5.6640625" style="653" bestFit="1" customWidth="1"/>
    <col min="3076" max="3076" width="7.44140625" style="653" bestFit="1" customWidth="1"/>
    <col min="3077" max="3077" width="6.33203125" style="653" bestFit="1" customWidth="1"/>
    <col min="3078" max="3078" width="4.44140625" style="653" bestFit="1" customWidth="1"/>
    <col min="3079" max="3079" width="5.5546875" style="653" bestFit="1" customWidth="1"/>
    <col min="3080" max="3080" width="5.33203125" style="653" bestFit="1" customWidth="1"/>
    <col min="3081" max="3081" width="4.5546875" style="653" bestFit="1" customWidth="1"/>
    <col min="3082" max="3082" width="6.88671875" style="653" bestFit="1" customWidth="1"/>
    <col min="3083" max="3083" width="10.44140625" style="653" bestFit="1" customWidth="1"/>
    <col min="3084" max="3084" width="7.5546875" style="653" bestFit="1" customWidth="1"/>
    <col min="3085" max="3085" width="10" style="653" bestFit="1" customWidth="1"/>
    <col min="3086" max="3086" width="9.109375" style="653" bestFit="1" customWidth="1"/>
    <col min="3087" max="3088" width="1.33203125" style="653" customWidth="1"/>
    <col min="3089" max="3328" width="8.88671875" style="653"/>
    <col min="3329" max="3329" width="20.33203125" style="653" bestFit="1" customWidth="1"/>
    <col min="3330" max="3330" width="5.109375" style="653" bestFit="1" customWidth="1"/>
    <col min="3331" max="3331" width="5.6640625" style="653" bestFit="1" customWidth="1"/>
    <col min="3332" max="3332" width="7.44140625" style="653" bestFit="1" customWidth="1"/>
    <col min="3333" max="3333" width="6.33203125" style="653" bestFit="1" customWidth="1"/>
    <col min="3334" max="3334" width="4.44140625" style="653" bestFit="1" customWidth="1"/>
    <col min="3335" max="3335" width="5.5546875" style="653" bestFit="1" customWidth="1"/>
    <col min="3336" max="3336" width="5.33203125" style="653" bestFit="1" customWidth="1"/>
    <col min="3337" max="3337" width="4.5546875" style="653" bestFit="1" customWidth="1"/>
    <col min="3338" max="3338" width="6.88671875" style="653" bestFit="1" customWidth="1"/>
    <col min="3339" max="3339" width="10.44140625" style="653" bestFit="1" customWidth="1"/>
    <col min="3340" max="3340" width="7.5546875" style="653" bestFit="1" customWidth="1"/>
    <col min="3341" max="3341" width="10" style="653" bestFit="1" customWidth="1"/>
    <col min="3342" max="3342" width="9.109375" style="653" bestFit="1" customWidth="1"/>
    <col min="3343" max="3344" width="1.33203125" style="653" customWidth="1"/>
    <col min="3345" max="3584" width="8.88671875" style="653"/>
    <col min="3585" max="3585" width="20.33203125" style="653" bestFit="1" customWidth="1"/>
    <col min="3586" max="3586" width="5.109375" style="653" bestFit="1" customWidth="1"/>
    <col min="3587" max="3587" width="5.6640625" style="653" bestFit="1" customWidth="1"/>
    <col min="3588" max="3588" width="7.44140625" style="653" bestFit="1" customWidth="1"/>
    <col min="3589" max="3589" width="6.33203125" style="653" bestFit="1" customWidth="1"/>
    <col min="3590" max="3590" width="4.44140625" style="653" bestFit="1" customWidth="1"/>
    <col min="3591" max="3591" width="5.5546875" style="653" bestFit="1" customWidth="1"/>
    <col min="3592" max="3592" width="5.33203125" style="653" bestFit="1" customWidth="1"/>
    <col min="3593" max="3593" width="4.5546875" style="653" bestFit="1" customWidth="1"/>
    <col min="3594" max="3594" width="6.88671875" style="653" bestFit="1" customWidth="1"/>
    <col min="3595" max="3595" width="10.44140625" style="653" bestFit="1" customWidth="1"/>
    <col min="3596" max="3596" width="7.5546875" style="653" bestFit="1" customWidth="1"/>
    <col min="3597" max="3597" width="10" style="653" bestFit="1" customWidth="1"/>
    <col min="3598" max="3598" width="9.109375" style="653" bestFit="1" customWidth="1"/>
    <col min="3599" max="3600" width="1.33203125" style="653" customWidth="1"/>
    <col min="3601" max="3840" width="8.88671875" style="653"/>
    <col min="3841" max="3841" width="20.33203125" style="653" bestFit="1" customWidth="1"/>
    <col min="3842" max="3842" width="5.109375" style="653" bestFit="1" customWidth="1"/>
    <col min="3843" max="3843" width="5.6640625" style="653" bestFit="1" customWidth="1"/>
    <col min="3844" max="3844" width="7.44140625" style="653" bestFit="1" customWidth="1"/>
    <col min="3845" max="3845" width="6.33203125" style="653" bestFit="1" customWidth="1"/>
    <col min="3846" max="3846" width="4.44140625" style="653" bestFit="1" customWidth="1"/>
    <col min="3847" max="3847" width="5.5546875" style="653" bestFit="1" customWidth="1"/>
    <col min="3848" max="3848" width="5.33203125" style="653" bestFit="1" customWidth="1"/>
    <col min="3849" max="3849" width="4.5546875" style="653" bestFit="1" customWidth="1"/>
    <col min="3850" max="3850" width="6.88671875" style="653" bestFit="1" customWidth="1"/>
    <col min="3851" max="3851" width="10.44140625" style="653" bestFit="1" customWidth="1"/>
    <col min="3852" max="3852" width="7.5546875" style="653" bestFit="1" customWidth="1"/>
    <col min="3853" max="3853" width="10" style="653" bestFit="1" customWidth="1"/>
    <col min="3854" max="3854" width="9.109375" style="653" bestFit="1" customWidth="1"/>
    <col min="3855" max="3856" width="1.33203125" style="653" customWidth="1"/>
    <col min="3857" max="4096" width="8.88671875" style="653"/>
    <col min="4097" max="4097" width="20.33203125" style="653" bestFit="1" customWidth="1"/>
    <col min="4098" max="4098" width="5.109375" style="653" bestFit="1" customWidth="1"/>
    <col min="4099" max="4099" width="5.6640625" style="653" bestFit="1" customWidth="1"/>
    <col min="4100" max="4100" width="7.44140625" style="653" bestFit="1" customWidth="1"/>
    <col min="4101" max="4101" width="6.33203125" style="653" bestFit="1" customWidth="1"/>
    <col min="4102" max="4102" width="4.44140625" style="653" bestFit="1" customWidth="1"/>
    <col min="4103" max="4103" width="5.5546875" style="653" bestFit="1" customWidth="1"/>
    <col min="4104" max="4104" width="5.33203125" style="653" bestFit="1" customWidth="1"/>
    <col min="4105" max="4105" width="4.5546875" style="653" bestFit="1" customWidth="1"/>
    <col min="4106" max="4106" width="6.88671875" style="653" bestFit="1" customWidth="1"/>
    <col min="4107" max="4107" width="10.44140625" style="653" bestFit="1" customWidth="1"/>
    <col min="4108" max="4108" width="7.5546875" style="653" bestFit="1" customWidth="1"/>
    <col min="4109" max="4109" width="10" style="653" bestFit="1" customWidth="1"/>
    <col min="4110" max="4110" width="9.109375" style="653" bestFit="1" customWidth="1"/>
    <col min="4111" max="4112" width="1.33203125" style="653" customWidth="1"/>
    <col min="4113" max="4352" width="8.88671875" style="653"/>
    <col min="4353" max="4353" width="20.33203125" style="653" bestFit="1" customWidth="1"/>
    <col min="4354" max="4354" width="5.109375" style="653" bestFit="1" customWidth="1"/>
    <col min="4355" max="4355" width="5.6640625" style="653" bestFit="1" customWidth="1"/>
    <col min="4356" max="4356" width="7.44140625" style="653" bestFit="1" customWidth="1"/>
    <col min="4357" max="4357" width="6.33203125" style="653" bestFit="1" customWidth="1"/>
    <col min="4358" max="4358" width="4.44140625" style="653" bestFit="1" customWidth="1"/>
    <col min="4359" max="4359" width="5.5546875" style="653" bestFit="1" customWidth="1"/>
    <col min="4360" max="4360" width="5.33203125" style="653" bestFit="1" customWidth="1"/>
    <col min="4361" max="4361" width="4.5546875" style="653" bestFit="1" customWidth="1"/>
    <col min="4362" max="4362" width="6.88671875" style="653" bestFit="1" customWidth="1"/>
    <col min="4363" max="4363" width="10.44140625" style="653" bestFit="1" customWidth="1"/>
    <col min="4364" max="4364" width="7.5546875" style="653" bestFit="1" customWidth="1"/>
    <col min="4365" max="4365" width="10" style="653" bestFit="1" customWidth="1"/>
    <col min="4366" max="4366" width="9.109375" style="653" bestFit="1" customWidth="1"/>
    <col min="4367" max="4368" width="1.33203125" style="653" customWidth="1"/>
    <col min="4369" max="4608" width="8.88671875" style="653"/>
    <col min="4609" max="4609" width="20.33203125" style="653" bestFit="1" customWidth="1"/>
    <col min="4610" max="4610" width="5.109375" style="653" bestFit="1" customWidth="1"/>
    <col min="4611" max="4611" width="5.6640625" style="653" bestFit="1" customWidth="1"/>
    <col min="4612" max="4612" width="7.44140625" style="653" bestFit="1" customWidth="1"/>
    <col min="4613" max="4613" width="6.33203125" style="653" bestFit="1" customWidth="1"/>
    <col min="4614" max="4614" width="4.44140625" style="653" bestFit="1" customWidth="1"/>
    <col min="4615" max="4615" width="5.5546875" style="653" bestFit="1" customWidth="1"/>
    <col min="4616" max="4616" width="5.33203125" style="653" bestFit="1" customWidth="1"/>
    <col min="4617" max="4617" width="4.5546875" style="653" bestFit="1" customWidth="1"/>
    <col min="4618" max="4618" width="6.88671875" style="653" bestFit="1" customWidth="1"/>
    <col min="4619" max="4619" width="10.44140625" style="653" bestFit="1" customWidth="1"/>
    <col min="4620" max="4620" width="7.5546875" style="653" bestFit="1" customWidth="1"/>
    <col min="4621" max="4621" width="10" style="653" bestFit="1" customWidth="1"/>
    <col min="4622" max="4622" width="9.109375" style="653" bestFit="1" customWidth="1"/>
    <col min="4623" max="4624" width="1.33203125" style="653" customWidth="1"/>
    <col min="4625" max="4864" width="8.88671875" style="653"/>
    <col min="4865" max="4865" width="20.33203125" style="653" bestFit="1" customWidth="1"/>
    <col min="4866" max="4866" width="5.109375" style="653" bestFit="1" customWidth="1"/>
    <col min="4867" max="4867" width="5.6640625" style="653" bestFit="1" customWidth="1"/>
    <col min="4868" max="4868" width="7.44140625" style="653" bestFit="1" customWidth="1"/>
    <col min="4869" max="4869" width="6.33203125" style="653" bestFit="1" customWidth="1"/>
    <col min="4870" max="4870" width="4.44140625" style="653" bestFit="1" customWidth="1"/>
    <col min="4871" max="4871" width="5.5546875" style="653" bestFit="1" customWidth="1"/>
    <col min="4872" max="4872" width="5.33203125" style="653" bestFit="1" customWidth="1"/>
    <col min="4873" max="4873" width="4.5546875" style="653" bestFit="1" customWidth="1"/>
    <col min="4874" max="4874" width="6.88671875" style="653" bestFit="1" customWidth="1"/>
    <col min="4875" max="4875" width="10.44140625" style="653" bestFit="1" customWidth="1"/>
    <col min="4876" max="4876" width="7.5546875" style="653" bestFit="1" customWidth="1"/>
    <col min="4877" max="4877" width="10" style="653" bestFit="1" customWidth="1"/>
    <col min="4878" max="4878" width="9.109375" style="653" bestFit="1" customWidth="1"/>
    <col min="4879" max="4880" width="1.33203125" style="653" customWidth="1"/>
    <col min="4881" max="5120" width="8.88671875" style="653"/>
    <col min="5121" max="5121" width="20.33203125" style="653" bestFit="1" customWidth="1"/>
    <col min="5122" max="5122" width="5.109375" style="653" bestFit="1" customWidth="1"/>
    <col min="5123" max="5123" width="5.6640625" style="653" bestFit="1" customWidth="1"/>
    <col min="5124" max="5124" width="7.44140625" style="653" bestFit="1" customWidth="1"/>
    <col min="5125" max="5125" width="6.33203125" style="653" bestFit="1" customWidth="1"/>
    <col min="5126" max="5126" width="4.44140625" style="653" bestFit="1" customWidth="1"/>
    <col min="5127" max="5127" width="5.5546875" style="653" bestFit="1" customWidth="1"/>
    <col min="5128" max="5128" width="5.33203125" style="653" bestFit="1" customWidth="1"/>
    <col min="5129" max="5129" width="4.5546875" style="653" bestFit="1" customWidth="1"/>
    <col min="5130" max="5130" width="6.88671875" style="653" bestFit="1" customWidth="1"/>
    <col min="5131" max="5131" width="10.44140625" style="653" bestFit="1" customWidth="1"/>
    <col min="5132" max="5132" width="7.5546875" style="653" bestFit="1" customWidth="1"/>
    <col min="5133" max="5133" width="10" style="653" bestFit="1" customWidth="1"/>
    <col min="5134" max="5134" width="9.109375" style="653" bestFit="1" customWidth="1"/>
    <col min="5135" max="5136" width="1.33203125" style="653" customWidth="1"/>
    <col min="5137" max="5376" width="8.88671875" style="653"/>
    <col min="5377" max="5377" width="20.33203125" style="653" bestFit="1" customWidth="1"/>
    <col min="5378" max="5378" width="5.109375" style="653" bestFit="1" customWidth="1"/>
    <col min="5379" max="5379" width="5.6640625" style="653" bestFit="1" customWidth="1"/>
    <col min="5380" max="5380" width="7.44140625" style="653" bestFit="1" customWidth="1"/>
    <col min="5381" max="5381" width="6.33203125" style="653" bestFit="1" customWidth="1"/>
    <col min="5382" max="5382" width="4.44140625" style="653" bestFit="1" customWidth="1"/>
    <col min="5383" max="5383" width="5.5546875" style="653" bestFit="1" customWidth="1"/>
    <col min="5384" max="5384" width="5.33203125" style="653" bestFit="1" customWidth="1"/>
    <col min="5385" max="5385" width="4.5546875" style="653" bestFit="1" customWidth="1"/>
    <col min="5386" max="5386" width="6.88671875" style="653" bestFit="1" customWidth="1"/>
    <col min="5387" max="5387" width="10.44140625" style="653" bestFit="1" customWidth="1"/>
    <col min="5388" max="5388" width="7.5546875" style="653" bestFit="1" customWidth="1"/>
    <col min="5389" max="5389" width="10" style="653" bestFit="1" customWidth="1"/>
    <col min="5390" max="5390" width="9.109375" style="653" bestFit="1" customWidth="1"/>
    <col min="5391" max="5392" width="1.33203125" style="653" customWidth="1"/>
    <col min="5393" max="5632" width="8.88671875" style="653"/>
    <col min="5633" max="5633" width="20.33203125" style="653" bestFit="1" customWidth="1"/>
    <col min="5634" max="5634" width="5.109375" style="653" bestFit="1" customWidth="1"/>
    <col min="5635" max="5635" width="5.6640625" style="653" bestFit="1" customWidth="1"/>
    <col min="5636" max="5636" width="7.44140625" style="653" bestFit="1" customWidth="1"/>
    <col min="5637" max="5637" width="6.33203125" style="653" bestFit="1" customWidth="1"/>
    <col min="5638" max="5638" width="4.44140625" style="653" bestFit="1" customWidth="1"/>
    <col min="5639" max="5639" width="5.5546875" style="653" bestFit="1" customWidth="1"/>
    <col min="5640" max="5640" width="5.33203125" style="653" bestFit="1" customWidth="1"/>
    <col min="5641" max="5641" width="4.5546875" style="653" bestFit="1" customWidth="1"/>
    <col min="5642" max="5642" width="6.88671875" style="653" bestFit="1" customWidth="1"/>
    <col min="5643" max="5643" width="10.44140625" style="653" bestFit="1" customWidth="1"/>
    <col min="5644" max="5644" width="7.5546875" style="653" bestFit="1" customWidth="1"/>
    <col min="5645" max="5645" width="10" style="653" bestFit="1" customWidth="1"/>
    <col min="5646" max="5646" width="9.109375" style="653" bestFit="1" customWidth="1"/>
    <col min="5647" max="5648" width="1.33203125" style="653" customWidth="1"/>
    <col min="5649" max="5888" width="8.88671875" style="653"/>
    <col min="5889" max="5889" width="20.33203125" style="653" bestFit="1" customWidth="1"/>
    <col min="5890" max="5890" width="5.109375" style="653" bestFit="1" customWidth="1"/>
    <col min="5891" max="5891" width="5.6640625" style="653" bestFit="1" customWidth="1"/>
    <col min="5892" max="5892" width="7.44140625" style="653" bestFit="1" customWidth="1"/>
    <col min="5893" max="5893" width="6.33203125" style="653" bestFit="1" customWidth="1"/>
    <col min="5894" max="5894" width="4.44140625" style="653" bestFit="1" customWidth="1"/>
    <col min="5895" max="5895" width="5.5546875" style="653" bestFit="1" customWidth="1"/>
    <col min="5896" max="5896" width="5.33203125" style="653" bestFit="1" customWidth="1"/>
    <col min="5897" max="5897" width="4.5546875" style="653" bestFit="1" customWidth="1"/>
    <col min="5898" max="5898" width="6.88671875" style="653" bestFit="1" customWidth="1"/>
    <col min="5899" max="5899" width="10.44140625" style="653" bestFit="1" customWidth="1"/>
    <col min="5900" max="5900" width="7.5546875" style="653" bestFit="1" customWidth="1"/>
    <col min="5901" max="5901" width="10" style="653" bestFit="1" customWidth="1"/>
    <col min="5902" max="5902" width="9.109375" style="653" bestFit="1" customWidth="1"/>
    <col min="5903" max="5904" width="1.33203125" style="653" customWidth="1"/>
    <col min="5905" max="6144" width="8.88671875" style="653"/>
    <col min="6145" max="6145" width="20.33203125" style="653" bestFit="1" customWidth="1"/>
    <col min="6146" max="6146" width="5.109375" style="653" bestFit="1" customWidth="1"/>
    <col min="6147" max="6147" width="5.6640625" style="653" bestFit="1" customWidth="1"/>
    <col min="6148" max="6148" width="7.44140625" style="653" bestFit="1" customWidth="1"/>
    <col min="6149" max="6149" width="6.33203125" style="653" bestFit="1" customWidth="1"/>
    <col min="6150" max="6150" width="4.44140625" style="653" bestFit="1" customWidth="1"/>
    <col min="6151" max="6151" width="5.5546875" style="653" bestFit="1" customWidth="1"/>
    <col min="6152" max="6152" width="5.33203125" style="653" bestFit="1" customWidth="1"/>
    <col min="6153" max="6153" width="4.5546875" style="653" bestFit="1" customWidth="1"/>
    <col min="6154" max="6154" width="6.88671875" style="653" bestFit="1" customWidth="1"/>
    <col min="6155" max="6155" width="10.44140625" style="653" bestFit="1" customWidth="1"/>
    <col min="6156" max="6156" width="7.5546875" style="653" bestFit="1" customWidth="1"/>
    <col min="6157" max="6157" width="10" style="653" bestFit="1" customWidth="1"/>
    <col min="6158" max="6158" width="9.109375" style="653" bestFit="1" customWidth="1"/>
    <col min="6159" max="6160" width="1.33203125" style="653" customWidth="1"/>
    <col min="6161" max="6400" width="8.88671875" style="653"/>
    <col min="6401" max="6401" width="20.33203125" style="653" bestFit="1" customWidth="1"/>
    <col min="6402" max="6402" width="5.109375" style="653" bestFit="1" customWidth="1"/>
    <col min="6403" max="6403" width="5.6640625" style="653" bestFit="1" customWidth="1"/>
    <col min="6404" max="6404" width="7.44140625" style="653" bestFit="1" customWidth="1"/>
    <col min="6405" max="6405" width="6.33203125" style="653" bestFit="1" customWidth="1"/>
    <col min="6406" max="6406" width="4.44140625" style="653" bestFit="1" customWidth="1"/>
    <col min="6407" max="6407" width="5.5546875" style="653" bestFit="1" customWidth="1"/>
    <col min="6408" max="6408" width="5.33203125" style="653" bestFit="1" customWidth="1"/>
    <col min="6409" max="6409" width="4.5546875" style="653" bestFit="1" customWidth="1"/>
    <col min="6410" max="6410" width="6.88671875" style="653" bestFit="1" customWidth="1"/>
    <col min="6411" max="6411" width="10.44140625" style="653" bestFit="1" customWidth="1"/>
    <col min="6412" max="6412" width="7.5546875" style="653" bestFit="1" customWidth="1"/>
    <col min="6413" max="6413" width="10" style="653" bestFit="1" customWidth="1"/>
    <col min="6414" max="6414" width="9.109375" style="653" bestFit="1" customWidth="1"/>
    <col min="6415" max="6416" width="1.33203125" style="653" customWidth="1"/>
    <col min="6417" max="6656" width="8.88671875" style="653"/>
    <col min="6657" max="6657" width="20.33203125" style="653" bestFit="1" customWidth="1"/>
    <col min="6658" max="6658" width="5.109375" style="653" bestFit="1" customWidth="1"/>
    <col min="6659" max="6659" width="5.6640625" style="653" bestFit="1" customWidth="1"/>
    <col min="6660" max="6660" width="7.44140625" style="653" bestFit="1" customWidth="1"/>
    <col min="6661" max="6661" width="6.33203125" style="653" bestFit="1" customWidth="1"/>
    <col min="6662" max="6662" width="4.44140625" style="653" bestFit="1" customWidth="1"/>
    <col min="6663" max="6663" width="5.5546875" style="653" bestFit="1" customWidth="1"/>
    <col min="6664" max="6664" width="5.33203125" style="653" bestFit="1" customWidth="1"/>
    <col min="6665" max="6665" width="4.5546875" style="653" bestFit="1" customWidth="1"/>
    <col min="6666" max="6666" width="6.88671875" style="653" bestFit="1" customWidth="1"/>
    <col min="6667" max="6667" width="10.44140625" style="653" bestFit="1" customWidth="1"/>
    <col min="6668" max="6668" width="7.5546875" style="653" bestFit="1" customWidth="1"/>
    <col min="6669" max="6669" width="10" style="653" bestFit="1" customWidth="1"/>
    <col min="6670" max="6670" width="9.109375" style="653" bestFit="1" customWidth="1"/>
    <col min="6671" max="6672" width="1.33203125" style="653" customWidth="1"/>
    <col min="6673" max="6912" width="8.88671875" style="653"/>
    <col min="6913" max="6913" width="20.33203125" style="653" bestFit="1" customWidth="1"/>
    <col min="6914" max="6914" width="5.109375" style="653" bestFit="1" customWidth="1"/>
    <col min="6915" max="6915" width="5.6640625" style="653" bestFit="1" customWidth="1"/>
    <col min="6916" max="6916" width="7.44140625" style="653" bestFit="1" customWidth="1"/>
    <col min="6917" max="6917" width="6.33203125" style="653" bestFit="1" customWidth="1"/>
    <col min="6918" max="6918" width="4.44140625" style="653" bestFit="1" customWidth="1"/>
    <col min="6919" max="6919" width="5.5546875" style="653" bestFit="1" customWidth="1"/>
    <col min="6920" max="6920" width="5.33203125" style="653" bestFit="1" customWidth="1"/>
    <col min="6921" max="6921" width="4.5546875" style="653" bestFit="1" customWidth="1"/>
    <col min="6922" max="6922" width="6.88671875" style="653" bestFit="1" customWidth="1"/>
    <col min="6923" max="6923" width="10.44140625" style="653" bestFit="1" customWidth="1"/>
    <col min="6924" max="6924" width="7.5546875" style="653" bestFit="1" customWidth="1"/>
    <col min="6925" max="6925" width="10" style="653" bestFit="1" customWidth="1"/>
    <col min="6926" max="6926" width="9.109375" style="653" bestFit="1" customWidth="1"/>
    <col min="6927" max="6928" width="1.33203125" style="653" customWidth="1"/>
    <col min="6929" max="7168" width="8.88671875" style="653"/>
    <col min="7169" max="7169" width="20.33203125" style="653" bestFit="1" customWidth="1"/>
    <col min="7170" max="7170" width="5.109375" style="653" bestFit="1" customWidth="1"/>
    <col min="7171" max="7171" width="5.6640625" style="653" bestFit="1" customWidth="1"/>
    <col min="7172" max="7172" width="7.44140625" style="653" bestFit="1" customWidth="1"/>
    <col min="7173" max="7173" width="6.33203125" style="653" bestFit="1" customWidth="1"/>
    <col min="7174" max="7174" width="4.44140625" style="653" bestFit="1" customWidth="1"/>
    <col min="7175" max="7175" width="5.5546875" style="653" bestFit="1" customWidth="1"/>
    <col min="7176" max="7176" width="5.33203125" style="653" bestFit="1" customWidth="1"/>
    <col min="7177" max="7177" width="4.5546875" style="653" bestFit="1" customWidth="1"/>
    <col min="7178" max="7178" width="6.88671875" style="653" bestFit="1" customWidth="1"/>
    <col min="7179" max="7179" width="10.44140625" style="653" bestFit="1" customWidth="1"/>
    <col min="7180" max="7180" width="7.5546875" style="653" bestFit="1" customWidth="1"/>
    <col min="7181" max="7181" width="10" style="653" bestFit="1" customWidth="1"/>
    <col min="7182" max="7182" width="9.109375" style="653" bestFit="1" customWidth="1"/>
    <col min="7183" max="7184" width="1.33203125" style="653" customWidth="1"/>
    <col min="7185" max="7424" width="8.88671875" style="653"/>
    <col min="7425" max="7425" width="20.33203125" style="653" bestFit="1" customWidth="1"/>
    <col min="7426" max="7426" width="5.109375" style="653" bestFit="1" customWidth="1"/>
    <col min="7427" max="7427" width="5.6640625" style="653" bestFit="1" customWidth="1"/>
    <col min="7428" max="7428" width="7.44140625" style="653" bestFit="1" customWidth="1"/>
    <col min="7429" max="7429" width="6.33203125" style="653" bestFit="1" customWidth="1"/>
    <col min="7430" max="7430" width="4.44140625" style="653" bestFit="1" customWidth="1"/>
    <col min="7431" max="7431" width="5.5546875" style="653" bestFit="1" customWidth="1"/>
    <col min="7432" max="7432" width="5.33203125" style="653" bestFit="1" customWidth="1"/>
    <col min="7433" max="7433" width="4.5546875" style="653" bestFit="1" customWidth="1"/>
    <col min="7434" max="7434" width="6.88671875" style="653" bestFit="1" customWidth="1"/>
    <col min="7435" max="7435" width="10.44140625" style="653" bestFit="1" customWidth="1"/>
    <col min="7436" max="7436" width="7.5546875" style="653" bestFit="1" customWidth="1"/>
    <col min="7437" max="7437" width="10" style="653" bestFit="1" customWidth="1"/>
    <col min="7438" max="7438" width="9.109375" style="653" bestFit="1" customWidth="1"/>
    <col min="7439" max="7440" width="1.33203125" style="653" customWidth="1"/>
    <col min="7441" max="7680" width="8.88671875" style="653"/>
    <col min="7681" max="7681" width="20.33203125" style="653" bestFit="1" customWidth="1"/>
    <col min="7682" max="7682" width="5.109375" style="653" bestFit="1" customWidth="1"/>
    <col min="7683" max="7683" width="5.6640625" style="653" bestFit="1" customWidth="1"/>
    <col min="7684" max="7684" width="7.44140625" style="653" bestFit="1" customWidth="1"/>
    <col min="7685" max="7685" width="6.33203125" style="653" bestFit="1" customWidth="1"/>
    <col min="7686" max="7686" width="4.44140625" style="653" bestFit="1" customWidth="1"/>
    <col min="7687" max="7687" width="5.5546875" style="653" bestFit="1" customWidth="1"/>
    <col min="7688" max="7688" width="5.33203125" style="653" bestFit="1" customWidth="1"/>
    <col min="7689" max="7689" width="4.5546875" style="653" bestFit="1" customWidth="1"/>
    <col min="7690" max="7690" width="6.88671875" style="653" bestFit="1" customWidth="1"/>
    <col min="7691" max="7691" width="10.44140625" style="653" bestFit="1" customWidth="1"/>
    <col min="7692" max="7692" width="7.5546875" style="653" bestFit="1" customWidth="1"/>
    <col min="7693" max="7693" width="10" style="653" bestFit="1" customWidth="1"/>
    <col min="7694" max="7694" width="9.109375" style="653" bestFit="1" customWidth="1"/>
    <col min="7695" max="7696" width="1.33203125" style="653" customWidth="1"/>
    <col min="7697" max="7936" width="8.88671875" style="653"/>
    <col min="7937" max="7937" width="20.33203125" style="653" bestFit="1" customWidth="1"/>
    <col min="7938" max="7938" width="5.109375" style="653" bestFit="1" customWidth="1"/>
    <col min="7939" max="7939" width="5.6640625" style="653" bestFit="1" customWidth="1"/>
    <col min="7940" max="7940" width="7.44140625" style="653" bestFit="1" customWidth="1"/>
    <col min="7941" max="7941" width="6.33203125" style="653" bestFit="1" customWidth="1"/>
    <col min="7942" max="7942" width="4.44140625" style="653" bestFit="1" customWidth="1"/>
    <col min="7943" max="7943" width="5.5546875" style="653" bestFit="1" customWidth="1"/>
    <col min="7944" max="7944" width="5.33203125" style="653" bestFit="1" customWidth="1"/>
    <col min="7945" max="7945" width="4.5546875" style="653" bestFit="1" customWidth="1"/>
    <col min="7946" max="7946" width="6.88671875" style="653" bestFit="1" customWidth="1"/>
    <col min="7947" max="7947" width="10.44140625" style="653" bestFit="1" customWidth="1"/>
    <col min="7948" max="7948" width="7.5546875" style="653" bestFit="1" customWidth="1"/>
    <col min="7949" max="7949" width="10" style="653" bestFit="1" customWidth="1"/>
    <col min="7950" max="7950" width="9.109375" style="653" bestFit="1" customWidth="1"/>
    <col min="7951" max="7952" width="1.33203125" style="653" customWidth="1"/>
    <col min="7953" max="8192" width="8.88671875" style="653"/>
    <col min="8193" max="8193" width="20.33203125" style="653" bestFit="1" customWidth="1"/>
    <col min="8194" max="8194" width="5.109375" style="653" bestFit="1" customWidth="1"/>
    <col min="8195" max="8195" width="5.6640625" style="653" bestFit="1" customWidth="1"/>
    <col min="8196" max="8196" width="7.44140625" style="653" bestFit="1" customWidth="1"/>
    <col min="8197" max="8197" width="6.33203125" style="653" bestFit="1" customWidth="1"/>
    <col min="8198" max="8198" width="4.44140625" style="653" bestFit="1" customWidth="1"/>
    <col min="8199" max="8199" width="5.5546875" style="653" bestFit="1" customWidth="1"/>
    <col min="8200" max="8200" width="5.33203125" style="653" bestFit="1" customWidth="1"/>
    <col min="8201" max="8201" width="4.5546875" style="653" bestFit="1" customWidth="1"/>
    <col min="8202" max="8202" width="6.88671875" style="653" bestFit="1" customWidth="1"/>
    <col min="8203" max="8203" width="10.44140625" style="653" bestFit="1" customWidth="1"/>
    <col min="8204" max="8204" width="7.5546875" style="653" bestFit="1" customWidth="1"/>
    <col min="8205" max="8205" width="10" style="653" bestFit="1" customWidth="1"/>
    <col min="8206" max="8206" width="9.109375" style="653" bestFit="1" customWidth="1"/>
    <col min="8207" max="8208" width="1.33203125" style="653" customWidth="1"/>
    <col min="8209" max="8448" width="8.88671875" style="653"/>
    <col min="8449" max="8449" width="20.33203125" style="653" bestFit="1" customWidth="1"/>
    <col min="8450" max="8450" width="5.109375" style="653" bestFit="1" customWidth="1"/>
    <col min="8451" max="8451" width="5.6640625" style="653" bestFit="1" customWidth="1"/>
    <col min="8452" max="8452" width="7.44140625" style="653" bestFit="1" customWidth="1"/>
    <col min="8453" max="8453" width="6.33203125" style="653" bestFit="1" customWidth="1"/>
    <col min="8454" max="8454" width="4.44140625" style="653" bestFit="1" customWidth="1"/>
    <col min="8455" max="8455" width="5.5546875" style="653" bestFit="1" customWidth="1"/>
    <col min="8456" max="8456" width="5.33203125" style="653" bestFit="1" customWidth="1"/>
    <col min="8457" max="8457" width="4.5546875" style="653" bestFit="1" customWidth="1"/>
    <col min="8458" max="8458" width="6.88671875" style="653" bestFit="1" customWidth="1"/>
    <col min="8459" max="8459" width="10.44140625" style="653" bestFit="1" customWidth="1"/>
    <col min="8460" max="8460" width="7.5546875" style="653" bestFit="1" customWidth="1"/>
    <col min="8461" max="8461" width="10" style="653" bestFit="1" customWidth="1"/>
    <col min="8462" max="8462" width="9.109375" style="653" bestFit="1" customWidth="1"/>
    <col min="8463" max="8464" width="1.33203125" style="653" customWidth="1"/>
    <col min="8465" max="8704" width="8.88671875" style="653"/>
    <col min="8705" max="8705" width="20.33203125" style="653" bestFit="1" customWidth="1"/>
    <col min="8706" max="8706" width="5.109375" style="653" bestFit="1" customWidth="1"/>
    <col min="8707" max="8707" width="5.6640625" style="653" bestFit="1" customWidth="1"/>
    <col min="8708" max="8708" width="7.44140625" style="653" bestFit="1" customWidth="1"/>
    <col min="8709" max="8709" width="6.33203125" style="653" bestFit="1" customWidth="1"/>
    <col min="8710" max="8710" width="4.44140625" style="653" bestFit="1" customWidth="1"/>
    <col min="8711" max="8711" width="5.5546875" style="653" bestFit="1" customWidth="1"/>
    <col min="8712" max="8712" width="5.33203125" style="653" bestFit="1" customWidth="1"/>
    <col min="8713" max="8713" width="4.5546875" style="653" bestFit="1" customWidth="1"/>
    <col min="8714" max="8714" width="6.88671875" style="653" bestFit="1" customWidth="1"/>
    <col min="8715" max="8715" width="10.44140625" style="653" bestFit="1" customWidth="1"/>
    <col min="8716" max="8716" width="7.5546875" style="653" bestFit="1" customWidth="1"/>
    <col min="8717" max="8717" width="10" style="653" bestFit="1" customWidth="1"/>
    <col min="8718" max="8718" width="9.109375" style="653" bestFit="1" customWidth="1"/>
    <col min="8719" max="8720" width="1.33203125" style="653" customWidth="1"/>
    <col min="8721" max="8960" width="8.88671875" style="653"/>
    <col min="8961" max="8961" width="20.33203125" style="653" bestFit="1" customWidth="1"/>
    <col min="8962" max="8962" width="5.109375" style="653" bestFit="1" customWidth="1"/>
    <col min="8963" max="8963" width="5.6640625" style="653" bestFit="1" customWidth="1"/>
    <col min="8964" max="8964" width="7.44140625" style="653" bestFit="1" customWidth="1"/>
    <col min="8965" max="8965" width="6.33203125" style="653" bestFit="1" customWidth="1"/>
    <col min="8966" max="8966" width="4.44140625" style="653" bestFit="1" customWidth="1"/>
    <col min="8967" max="8967" width="5.5546875" style="653" bestFit="1" customWidth="1"/>
    <col min="8968" max="8968" width="5.33203125" style="653" bestFit="1" customWidth="1"/>
    <col min="8969" max="8969" width="4.5546875" style="653" bestFit="1" customWidth="1"/>
    <col min="8970" max="8970" width="6.88671875" style="653" bestFit="1" customWidth="1"/>
    <col min="8971" max="8971" width="10.44140625" style="653" bestFit="1" customWidth="1"/>
    <col min="8972" max="8972" width="7.5546875" style="653" bestFit="1" customWidth="1"/>
    <col min="8973" max="8973" width="10" style="653" bestFit="1" customWidth="1"/>
    <col min="8974" max="8974" width="9.109375" style="653" bestFit="1" customWidth="1"/>
    <col min="8975" max="8976" width="1.33203125" style="653" customWidth="1"/>
    <col min="8977" max="9216" width="8.88671875" style="653"/>
    <col min="9217" max="9217" width="20.33203125" style="653" bestFit="1" customWidth="1"/>
    <col min="9218" max="9218" width="5.109375" style="653" bestFit="1" customWidth="1"/>
    <col min="9219" max="9219" width="5.6640625" style="653" bestFit="1" customWidth="1"/>
    <col min="9220" max="9220" width="7.44140625" style="653" bestFit="1" customWidth="1"/>
    <col min="9221" max="9221" width="6.33203125" style="653" bestFit="1" customWidth="1"/>
    <col min="9222" max="9222" width="4.44140625" style="653" bestFit="1" customWidth="1"/>
    <col min="9223" max="9223" width="5.5546875" style="653" bestFit="1" customWidth="1"/>
    <col min="9224" max="9224" width="5.33203125" style="653" bestFit="1" customWidth="1"/>
    <col min="9225" max="9225" width="4.5546875" style="653" bestFit="1" customWidth="1"/>
    <col min="9226" max="9226" width="6.88671875" style="653" bestFit="1" customWidth="1"/>
    <col min="9227" max="9227" width="10.44140625" style="653" bestFit="1" customWidth="1"/>
    <col min="9228" max="9228" width="7.5546875" style="653" bestFit="1" customWidth="1"/>
    <col min="9229" max="9229" width="10" style="653" bestFit="1" customWidth="1"/>
    <col min="9230" max="9230" width="9.109375" style="653" bestFit="1" customWidth="1"/>
    <col min="9231" max="9232" width="1.33203125" style="653" customWidth="1"/>
    <col min="9233" max="9472" width="8.88671875" style="653"/>
    <col min="9473" max="9473" width="20.33203125" style="653" bestFit="1" customWidth="1"/>
    <col min="9474" max="9474" width="5.109375" style="653" bestFit="1" customWidth="1"/>
    <col min="9475" max="9475" width="5.6640625" style="653" bestFit="1" customWidth="1"/>
    <col min="9476" max="9476" width="7.44140625" style="653" bestFit="1" customWidth="1"/>
    <col min="9477" max="9477" width="6.33203125" style="653" bestFit="1" customWidth="1"/>
    <col min="9478" max="9478" width="4.44140625" style="653" bestFit="1" customWidth="1"/>
    <col min="9479" max="9479" width="5.5546875" style="653" bestFit="1" customWidth="1"/>
    <col min="9480" max="9480" width="5.33203125" style="653" bestFit="1" customWidth="1"/>
    <col min="9481" max="9481" width="4.5546875" style="653" bestFit="1" customWidth="1"/>
    <col min="9482" max="9482" width="6.88671875" style="653" bestFit="1" customWidth="1"/>
    <col min="9483" max="9483" width="10.44140625" style="653" bestFit="1" customWidth="1"/>
    <col min="9484" max="9484" width="7.5546875" style="653" bestFit="1" customWidth="1"/>
    <col min="9485" max="9485" width="10" style="653" bestFit="1" customWidth="1"/>
    <col min="9486" max="9486" width="9.109375" style="653" bestFit="1" customWidth="1"/>
    <col min="9487" max="9488" width="1.33203125" style="653" customWidth="1"/>
    <col min="9489" max="9728" width="8.88671875" style="653"/>
    <col min="9729" max="9729" width="20.33203125" style="653" bestFit="1" customWidth="1"/>
    <col min="9730" max="9730" width="5.109375" style="653" bestFit="1" customWidth="1"/>
    <col min="9731" max="9731" width="5.6640625" style="653" bestFit="1" customWidth="1"/>
    <col min="9732" max="9732" width="7.44140625" style="653" bestFit="1" customWidth="1"/>
    <col min="9733" max="9733" width="6.33203125" style="653" bestFit="1" customWidth="1"/>
    <col min="9734" max="9734" width="4.44140625" style="653" bestFit="1" customWidth="1"/>
    <col min="9735" max="9735" width="5.5546875" style="653" bestFit="1" customWidth="1"/>
    <col min="9736" max="9736" width="5.33203125" style="653" bestFit="1" customWidth="1"/>
    <col min="9737" max="9737" width="4.5546875" style="653" bestFit="1" customWidth="1"/>
    <col min="9738" max="9738" width="6.88671875" style="653" bestFit="1" customWidth="1"/>
    <col min="9739" max="9739" width="10.44140625" style="653" bestFit="1" customWidth="1"/>
    <col min="9740" max="9740" width="7.5546875" style="653" bestFit="1" customWidth="1"/>
    <col min="9741" max="9741" width="10" style="653" bestFit="1" customWidth="1"/>
    <col min="9742" max="9742" width="9.109375" style="653" bestFit="1" customWidth="1"/>
    <col min="9743" max="9744" width="1.33203125" style="653" customWidth="1"/>
    <col min="9745" max="9984" width="8.88671875" style="653"/>
    <col min="9985" max="9985" width="20.33203125" style="653" bestFit="1" customWidth="1"/>
    <col min="9986" max="9986" width="5.109375" style="653" bestFit="1" customWidth="1"/>
    <col min="9987" max="9987" width="5.6640625" style="653" bestFit="1" customWidth="1"/>
    <col min="9988" max="9988" width="7.44140625" style="653" bestFit="1" customWidth="1"/>
    <col min="9989" max="9989" width="6.33203125" style="653" bestFit="1" customWidth="1"/>
    <col min="9990" max="9990" width="4.44140625" style="653" bestFit="1" customWidth="1"/>
    <col min="9991" max="9991" width="5.5546875" style="653" bestFit="1" customWidth="1"/>
    <col min="9992" max="9992" width="5.33203125" style="653" bestFit="1" customWidth="1"/>
    <col min="9993" max="9993" width="4.5546875" style="653" bestFit="1" customWidth="1"/>
    <col min="9994" max="9994" width="6.88671875" style="653" bestFit="1" customWidth="1"/>
    <col min="9995" max="9995" width="10.44140625" style="653" bestFit="1" customWidth="1"/>
    <col min="9996" max="9996" width="7.5546875" style="653" bestFit="1" customWidth="1"/>
    <col min="9997" max="9997" width="10" style="653" bestFit="1" customWidth="1"/>
    <col min="9998" max="9998" width="9.109375" style="653" bestFit="1" customWidth="1"/>
    <col min="9999" max="10000" width="1.33203125" style="653" customWidth="1"/>
    <col min="10001" max="10240" width="8.88671875" style="653"/>
    <col min="10241" max="10241" width="20.33203125" style="653" bestFit="1" customWidth="1"/>
    <col min="10242" max="10242" width="5.109375" style="653" bestFit="1" customWidth="1"/>
    <col min="10243" max="10243" width="5.6640625" style="653" bestFit="1" customWidth="1"/>
    <col min="10244" max="10244" width="7.44140625" style="653" bestFit="1" customWidth="1"/>
    <col min="10245" max="10245" width="6.33203125" style="653" bestFit="1" customWidth="1"/>
    <col min="10246" max="10246" width="4.44140625" style="653" bestFit="1" customWidth="1"/>
    <col min="10247" max="10247" width="5.5546875" style="653" bestFit="1" customWidth="1"/>
    <col min="10248" max="10248" width="5.33203125" style="653" bestFit="1" customWidth="1"/>
    <col min="10249" max="10249" width="4.5546875" style="653" bestFit="1" customWidth="1"/>
    <col min="10250" max="10250" width="6.88671875" style="653" bestFit="1" customWidth="1"/>
    <col min="10251" max="10251" width="10.44140625" style="653" bestFit="1" customWidth="1"/>
    <col min="10252" max="10252" width="7.5546875" style="653" bestFit="1" customWidth="1"/>
    <col min="10253" max="10253" width="10" style="653" bestFit="1" customWidth="1"/>
    <col min="10254" max="10254" width="9.109375" style="653" bestFit="1" customWidth="1"/>
    <col min="10255" max="10256" width="1.33203125" style="653" customWidth="1"/>
    <col min="10257" max="10496" width="8.88671875" style="653"/>
    <col min="10497" max="10497" width="20.33203125" style="653" bestFit="1" customWidth="1"/>
    <col min="10498" max="10498" width="5.109375" style="653" bestFit="1" customWidth="1"/>
    <col min="10499" max="10499" width="5.6640625" style="653" bestFit="1" customWidth="1"/>
    <col min="10500" max="10500" width="7.44140625" style="653" bestFit="1" customWidth="1"/>
    <col min="10501" max="10501" width="6.33203125" style="653" bestFit="1" customWidth="1"/>
    <col min="10502" max="10502" width="4.44140625" style="653" bestFit="1" customWidth="1"/>
    <col min="10503" max="10503" width="5.5546875" style="653" bestFit="1" customWidth="1"/>
    <col min="10504" max="10504" width="5.33203125" style="653" bestFit="1" customWidth="1"/>
    <col min="10505" max="10505" width="4.5546875" style="653" bestFit="1" customWidth="1"/>
    <col min="10506" max="10506" width="6.88671875" style="653" bestFit="1" customWidth="1"/>
    <col min="10507" max="10507" width="10.44140625" style="653" bestFit="1" customWidth="1"/>
    <col min="10508" max="10508" width="7.5546875" style="653" bestFit="1" customWidth="1"/>
    <col min="10509" max="10509" width="10" style="653" bestFit="1" customWidth="1"/>
    <col min="10510" max="10510" width="9.109375" style="653" bestFit="1" customWidth="1"/>
    <col min="10511" max="10512" width="1.33203125" style="653" customWidth="1"/>
    <col min="10513" max="10752" width="8.88671875" style="653"/>
    <col min="10753" max="10753" width="20.33203125" style="653" bestFit="1" customWidth="1"/>
    <col min="10754" max="10754" width="5.109375" style="653" bestFit="1" customWidth="1"/>
    <col min="10755" max="10755" width="5.6640625" style="653" bestFit="1" customWidth="1"/>
    <col min="10756" max="10756" width="7.44140625" style="653" bestFit="1" customWidth="1"/>
    <col min="10757" max="10757" width="6.33203125" style="653" bestFit="1" customWidth="1"/>
    <col min="10758" max="10758" width="4.44140625" style="653" bestFit="1" customWidth="1"/>
    <col min="10759" max="10759" width="5.5546875" style="653" bestFit="1" customWidth="1"/>
    <col min="10760" max="10760" width="5.33203125" style="653" bestFit="1" customWidth="1"/>
    <col min="10761" max="10761" width="4.5546875" style="653" bestFit="1" customWidth="1"/>
    <col min="10762" max="10762" width="6.88671875" style="653" bestFit="1" customWidth="1"/>
    <col min="10763" max="10763" width="10.44140625" style="653" bestFit="1" customWidth="1"/>
    <col min="10764" max="10764" width="7.5546875" style="653" bestFit="1" customWidth="1"/>
    <col min="10765" max="10765" width="10" style="653" bestFit="1" customWidth="1"/>
    <col min="10766" max="10766" width="9.109375" style="653" bestFit="1" customWidth="1"/>
    <col min="10767" max="10768" width="1.33203125" style="653" customWidth="1"/>
    <col min="10769" max="11008" width="8.88671875" style="653"/>
    <col min="11009" max="11009" width="20.33203125" style="653" bestFit="1" customWidth="1"/>
    <col min="11010" max="11010" width="5.109375" style="653" bestFit="1" customWidth="1"/>
    <col min="11011" max="11011" width="5.6640625" style="653" bestFit="1" customWidth="1"/>
    <col min="11012" max="11012" width="7.44140625" style="653" bestFit="1" customWidth="1"/>
    <col min="11013" max="11013" width="6.33203125" style="653" bestFit="1" customWidth="1"/>
    <col min="11014" max="11014" width="4.44140625" style="653" bestFit="1" customWidth="1"/>
    <col min="11015" max="11015" width="5.5546875" style="653" bestFit="1" customWidth="1"/>
    <col min="11016" max="11016" width="5.33203125" style="653" bestFit="1" customWidth="1"/>
    <col min="11017" max="11017" width="4.5546875" style="653" bestFit="1" customWidth="1"/>
    <col min="11018" max="11018" width="6.88671875" style="653" bestFit="1" customWidth="1"/>
    <col min="11019" max="11019" width="10.44140625" style="653" bestFit="1" customWidth="1"/>
    <col min="11020" max="11020" width="7.5546875" style="653" bestFit="1" customWidth="1"/>
    <col min="11021" max="11021" width="10" style="653" bestFit="1" customWidth="1"/>
    <col min="11022" max="11022" width="9.109375" style="653" bestFit="1" customWidth="1"/>
    <col min="11023" max="11024" width="1.33203125" style="653" customWidth="1"/>
    <col min="11025" max="11264" width="8.88671875" style="653"/>
    <col min="11265" max="11265" width="20.33203125" style="653" bestFit="1" customWidth="1"/>
    <col min="11266" max="11266" width="5.109375" style="653" bestFit="1" customWidth="1"/>
    <col min="11267" max="11267" width="5.6640625" style="653" bestFit="1" customWidth="1"/>
    <col min="11268" max="11268" width="7.44140625" style="653" bestFit="1" customWidth="1"/>
    <col min="11269" max="11269" width="6.33203125" style="653" bestFit="1" customWidth="1"/>
    <col min="11270" max="11270" width="4.44140625" style="653" bestFit="1" customWidth="1"/>
    <col min="11271" max="11271" width="5.5546875" style="653" bestFit="1" customWidth="1"/>
    <col min="11272" max="11272" width="5.33203125" style="653" bestFit="1" customWidth="1"/>
    <col min="11273" max="11273" width="4.5546875" style="653" bestFit="1" customWidth="1"/>
    <col min="11274" max="11274" width="6.88671875" style="653" bestFit="1" customWidth="1"/>
    <col min="11275" max="11275" width="10.44140625" style="653" bestFit="1" customWidth="1"/>
    <col min="11276" max="11276" width="7.5546875" style="653" bestFit="1" customWidth="1"/>
    <col min="11277" max="11277" width="10" style="653" bestFit="1" customWidth="1"/>
    <col min="11278" max="11278" width="9.109375" style="653" bestFit="1" customWidth="1"/>
    <col min="11279" max="11280" width="1.33203125" style="653" customWidth="1"/>
    <col min="11281" max="11520" width="8.88671875" style="653"/>
    <col min="11521" max="11521" width="20.33203125" style="653" bestFit="1" customWidth="1"/>
    <col min="11522" max="11522" width="5.109375" style="653" bestFit="1" customWidth="1"/>
    <col min="11523" max="11523" width="5.6640625" style="653" bestFit="1" customWidth="1"/>
    <col min="11524" max="11524" width="7.44140625" style="653" bestFit="1" customWidth="1"/>
    <col min="11525" max="11525" width="6.33203125" style="653" bestFit="1" customWidth="1"/>
    <col min="11526" max="11526" width="4.44140625" style="653" bestFit="1" customWidth="1"/>
    <col min="11527" max="11527" width="5.5546875" style="653" bestFit="1" customWidth="1"/>
    <col min="11528" max="11528" width="5.33203125" style="653" bestFit="1" customWidth="1"/>
    <col min="11529" max="11529" width="4.5546875" style="653" bestFit="1" customWidth="1"/>
    <col min="11530" max="11530" width="6.88671875" style="653" bestFit="1" customWidth="1"/>
    <col min="11531" max="11531" width="10.44140625" style="653" bestFit="1" customWidth="1"/>
    <col min="11532" max="11532" width="7.5546875" style="653" bestFit="1" customWidth="1"/>
    <col min="11533" max="11533" width="10" style="653" bestFit="1" customWidth="1"/>
    <col min="11534" max="11534" width="9.109375" style="653" bestFit="1" customWidth="1"/>
    <col min="11535" max="11536" width="1.33203125" style="653" customWidth="1"/>
    <col min="11537" max="11776" width="8.88671875" style="653"/>
    <col min="11777" max="11777" width="20.33203125" style="653" bestFit="1" customWidth="1"/>
    <col min="11778" max="11778" width="5.109375" style="653" bestFit="1" customWidth="1"/>
    <col min="11779" max="11779" width="5.6640625" style="653" bestFit="1" customWidth="1"/>
    <col min="11780" max="11780" width="7.44140625" style="653" bestFit="1" customWidth="1"/>
    <col min="11781" max="11781" width="6.33203125" style="653" bestFit="1" customWidth="1"/>
    <col min="11782" max="11782" width="4.44140625" style="653" bestFit="1" customWidth="1"/>
    <col min="11783" max="11783" width="5.5546875" style="653" bestFit="1" customWidth="1"/>
    <col min="11784" max="11784" width="5.33203125" style="653" bestFit="1" customWidth="1"/>
    <col min="11785" max="11785" width="4.5546875" style="653" bestFit="1" customWidth="1"/>
    <col min="11786" max="11786" width="6.88671875" style="653" bestFit="1" customWidth="1"/>
    <col min="11787" max="11787" width="10.44140625" style="653" bestFit="1" customWidth="1"/>
    <col min="11788" max="11788" width="7.5546875" style="653" bestFit="1" customWidth="1"/>
    <col min="11789" max="11789" width="10" style="653" bestFit="1" customWidth="1"/>
    <col min="11790" max="11790" width="9.109375" style="653" bestFit="1" customWidth="1"/>
    <col min="11791" max="11792" width="1.33203125" style="653" customWidth="1"/>
    <col min="11793" max="12032" width="8.88671875" style="653"/>
    <col min="12033" max="12033" width="20.33203125" style="653" bestFit="1" customWidth="1"/>
    <col min="12034" max="12034" width="5.109375" style="653" bestFit="1" customWidth="1"/>
    <col min="12035" max="12035" width="5.6640625" style="653" bestFit="1" customWidth="1"/>
    <col min="12036" max="12036" width="7.44140625" style="653" bestFit="1" customWidth="1"/>
    <col min="12037" max="12037" width="6.33203125" style="653" bestFit="1" customWidth="1"/>
    <col min="12038" max="12038" width="4.44140625" style="653" bestFit="1" customWidth="1"/>
    <col min="12039" max="12039" width="5.5546875" style="653" bestFit="1" customWidth="1"/>
    <col min="12040" max="12040" width="5.33203125" style="653" bestFit="1" customWidth="1"/>
    <col min="12041" max="12041" width="4.5546875" style="653" bestFit="1" customWidth="1"/>
    <col min="12042" max="12042" width="6.88671875" style="653" bestFit="1" customWidth="1"/>
    <col min="12043" max="12043" width="10.44140625" style="653" bestFit="1" customWidth="1"/>
    <col min="12044" max="12044" width="7.5546875" style="653" bestFit="1" customWidth="1"/>
    <col min="12045" max="12045" width="10" style="653" bestFit="1" customWidth="1"/>
    <col min="12046" max="12046" width="9.109375" style="653" bestFit="1" customWidth="1"/>
    <col min="12047" max="12048" width="1.33203125" style="653" customWidth="1"/>
    <col min="12049" max="12288" width="8.88671875" style="653"/>
    <col min="12289" max="12289" width="20.33203125" style="653" bestFit="1" customWidth="1"/>
    <col min="12290" max="12290" width="5.109375" style="653" bestFit="1" customWidth="1"/>
    <col min="12291" max="12291" width="5.6640625" style="653" bestFit="1" customWidth="1"/>
    <col min="12292" max="12292" width="7.44140625" style="653" bestFit="1" customWidth="1"/>
    <col min="12293" max="12293" width="6.33203125" style="653" bestFit="1" customWidth="1"/>
    <col min="12294" max="12294" width="4.44140625" style="653" bestFit="1" customWidth="1"/>
    <col min="12295" max="12295" width="5.5546875" style="653" bestFit="1" customWidth="1"/>
    <col min="12296" max="12296" width="5.33203125" style="653" bestFit="1" customWidth="1"/>
    <col min="12297" max="12297" width="4.5546875" style="653" bestFit="1" customWidth="1"/>
    <col min="12298" max="12298" width="6.88671875" style="653" bestFit="1" customWidth="1"/>
    <col min="12299" max="12299" width="10.44140625" style="653" bestFit="1" customWidth="1"/>
    <col min="12300" max="12300" width="7.5546875" style="653" bestFit="1" customWidth="1"/>
    <col min="12301" max="12301" width="10" style="653" bestFit="1" customWidth="1"/>
    <col min="12302" max="12302" width="9.109375" style="653" bestFit="1" customWidth="1"/>
    <col min="12303" max="12304" width="1.33203125" style="653" customWidth="1"/>
    <col min="12305" max="12544" width="8.88671875" style="653"/>
    <col min="12545" max="12545" width="20.33203125" style="653" bestFit="1" customWidth="1"/>
    <col min="12546" max="12546" width="5.109375" style="653" bestFit="1" customWidth="1"/>
    <col min="12547" max="12547" width="5.6640625" style="653" bestFit="1" customWidth="1"/>
    <col min="12548" max="12548" width="7.44140625" style="653" bestFit="1" customWidth="1"/>
    <col min="12549" max="12549" width="6.33203125" style="653" bestFit="1" customWidth="1"/>
    <col min="12550" max="12550" width="4.44140625" style="653" bestFit="1" customWidth="1"/>
    <col min="12551" max="12551" width="5.5546875" style="653" bestFit="1" customWidth="1"/>
    <col min="12552" max="12552" width="5.33203125" style="653" bestFit="1" customWidth="1"/>
    <col min="12553" max="12553" width="4.5546875" style="653" bestFit="1" customWidth="1"/>
    <col min="12554" max="12554" width="6.88671875" style="653" bestFit="1" customWidth="1"/>
    <col min="12555" max="12555" width="10.44140625" style="653" bestFit="1" customWidth="1"/>
    <col min="12556" max="12556" width="7.5546875" style="653" bestFit="1" customWidth="1"/>
    <col min="12557" max="12557" width="10" style="653" bestFit="1" customWidth="1"/>
    <col min="12558" max="12558" width="9.109375" style="653" bestFit="1" customWidth="1"/>
    <col min="12559" max="12560" width="1.33203125" style="653" customWidth="1"/>
    <col min="12561" max="12800" width="8.88671875" style="653"/>
    <col min="12801" max="12801" width="20.33203125" style="653" bestFit="1" customWidth="1"/>
    <col min="12802" max="12802" width="5.109375" style="653" bestFit="1" customWidth="1"/>
    <col min="12803" max="12803" width="5.6640625" style="653" bestFit="1" customWidth="1"/>
    <col min="12804" max="12804" width="7.44140625" style="653" bestFit="1" customWidth="1"/>
    <col min="12805" max="12805" width="6.33203125" style="653" bestFit="1" customWidth="1"/>
    <col min="12806" max="12806" width="4.44140625" style="653" bestFit="1" customWidth="1"/>
    <col min="12807" max="12807" width="5.5546875" style="653" bestFit="1" customWidth="1"/>
    <col min="12808" max="12808" width="5.33203125" style="653" bestFit="1" customWidth="1"/>
    <col min="12809" max="12809" width="4.5546875" style="653" bestFit="1" customWidth="1"/>
    <col min="12810" max="12810" width="6.88671875" style="653" bestFit="1" customWidth="1"/>
    <col min="12811" max="12811" width="10.44140625" style="653" bestFit="1" customWidth="1"/>
    <col min="12812" max="12812" width="7.5546875" style="653" bestFit="1" customWidth="1"/>
    <col min="12813" max="12813" width="10" style="653" bestFit="1" customWidth="1"/>
    <col min="12814" max="12814" width="9.109375" style="653" bestFit="1" customWidth="1"/>
    <col min="12815" max="12816" width="1.33203125" style="653" customWidth="1"/>
    <col min="12817" max="13056" width="8.88671875" style="653"/>
    <col min="13057" max="13057" width="20.33203125" style="653" bestFit="1" customWidth="1"/>
    <col min="13058" max="13058" width="5.109375" style="653" bestFit="1" customWidth="1"/>
    <col min="13059" max="13059" width="5.6640625" style="653" bestFit="1" customWidth="1"/>
    <col min="13060" max="13060" width="7.44140625" style="653" bestFit="1" customWidth="1"/>
    <col min="13061" max="13061" width="6.33203125" style="653" bestFit="1" customWidth="1"/>
    <col min="13062" max="13062" width="4.44140625" style="653" bestFit="1" customWidth="1"/>
    <col min="13063" max="13063" width="5.5546875" style="653" bestFit="1" customWidth="1"/>
    <col min="13064" max="13064" width="5.33203125" style="653" bestFit="1" customWidth="1"/>
    <col min="13065" max="13065" width="4.5546875" style="653" bestFit="1" customWidth="1"/>
    <col min="13066" max="13066" width="6.88671875" style="653" bestFit="1" customWidth="1"/>
    <col min="13067" max="13067" width="10.44140625" style="653" bestFit="1" customWidth="1"/>
    <col min="13068" max="13068" width="7.5546875" style="653" bestFit="1" customWidth="1"/>
    <col min="13069" max="13069" width="10" style="653" bestFit="1" customWidth="1"/>
    <col min="13070" max="13070" width="9.109375" style="653" bestFit="1" customWidth="1"/>
    <col min="13071" max="13072" width="1.33203125" style="653" customWidth="1"/>
    <col min="13073" max="13312" width="8.88671875" style="653"/>
    <col min="13313" max="13313" width="20.33203125" style="653" bestFit="1" customWidth="1"/>
    <col min="13314" max="13314" width="5.109375" style="653" bestFit="1" customWidth="1"/>
    <col min="13315" max="13315" width="5.6640625" style="653" bestFit="1" customWidth="1"/>
    <col min="13316" max="13316" width="7.44140625" style="653" bestFit="1" customWidth="1"/>
    <col min="13317" max="13317" width="6.33203125" style="653" bestFit="1" customWidth="1"/>
    <col min="13318" max="13318" width="4.44140625" style="653" bestFit="1" customWidth="1"/>
    <col min="13319" max="13319" width="5.5546875" style="653" bestFit="1" customWidth="1"/>
    <col min="13320" max="13320" width="5.33203125" style="653" bestFit="1" customWidth="1"/>
    <col min="13321" max="13321" width="4.5546875" style="653" bestFit="1" customWidth="1"/>
    <col min="13322" max="13322" width="6.88671875" style="653" bestFit="1" customWidth="1"/>
    <col min="13323" max="13323" width="10.44140625" style="653" bestFit="1" customWidth="1"/>
    <col min="13324" max="13324" width="7.5546875" style="653" bestFit="1" customWidth="1"/>
    <col min="13325" max="13325" width="10" style="653" bestFit="1" customWidth="1"/>
    <col min="13326" max="13326" width="9.109375" style="653" bestFit="1" customWidth="1"/>
    <col min="13327" max="13328" width="1.33203125" style="653" customWidth="1"/>
    <col min="13329" max="13568" width="8.88671875" style="653"/>
    <col min="13569" max="13569" width="20.33203125" style="653" bestFit="1" customWidth="1"/>
    <col min="13570" max="13570" width="5.109375" style="653" bestFit="1" customWidth="1"/>
    <col min="13571" max="13571" width="5.6640625" style="653" bestFit="1" customWidth="1"/>
    <col min="13572" max="13572" width="7.44140625" style="653" bestFit="1" customWidth="1"/>
    <col min="13573" max="13573" width="6.33203125" style="653" bestFit="1" customWidth="1"/>
    <col min="13574" max="13574" width="4.44140625" style="653" bestFit="1" customWidth="1"/>
    <col min="13575" max="13575" width="5.5546875" style="653" bestFit="1" customWidth="1"/>
    <col min="13576" max="13576" width="5.33203125" style="653" bestFit="1" customWidth="1"/>
    <col min="13577" max="13577" width="4.5546875" style="653" bestFit="1" customWidth="1"/>
    <col min="13578" max="13578" width="6.88671875" style="653" bestFit="1" customWidth="1"/>
    <col min="13579" max="13579" width="10.44140625" style="653" bestFit="1" customWidth="1"/>
    <col min="13580" max="13580" width="7.5546875" style="653" bestFit="1" customWidth="1"/>
    <col min="13581" max="13581" width="10" style="653" bestFit="1" customWidth="1"/>
    <col min="13582" max="13582" width="9.109375" style="653" bestFit="1" customWidth="1"/>
    <col min="13583" max="13584" width="1.33203125" style="653" customWidth="1"/>
    <col min="13585" max="13824" width="8.88671875" style="653"/>
    <col min="13825" max="13825" width="20.33203125" style="653" bestFit="1" customWidth="1"/>
    <col min="13826" max="13826" width="5.109375" style="653" bestFit="1" customWidth="1"/>
    <col min="13827" max="13827" width="5.6640625" style="653" bestFit="1" customWidth="1"/>
    <col min="13828" max="13828" width="7.44140625" style="653" bestFit="1" customWidth="1"/>
    <col min="13829" max="13829" width="6.33203125" style="653" bestFit="1" customWidth="1"/>
    <col min="13830" max="13830" width="4.44140625" style="653" bestFit="1" customWidth="1"/>
    <col min="13831" max="13831" width="5.5546875" style="653" bestFit="1" customWidth="1"/>
    <col min="13832" max="13832" width="5.33203125" style="653" bestFit="1" customWidth="1"/>
    <col min="13833" max="13833" width="4.5546875" style="653" bestFit="1" customWidth="1"/>
    <col min="13834" max="13834" width="6.88671875" style="653" bestFit="1" customWidth="1"/>
    <col min="13835" max="13835" width="10.44140625" style="653" bestFit="1" customWidth="1"/>
    <col min="13836" max="13836" width="7.5546875" style="653" bestFit="1" customWidth="1"/>
    <col min="13837" max="13837" width="10" style="653" bestFit="1" customWidth="1"/>
    <col min="13838" max="13838" width="9.109375" style="653" bestFit="1" customWidth="1"/>
    <col min="13839" max="13840" width="1.33203125" style="653" customWidth="1"/>
    <col min="13841" max="14080" width="8.88671875" style="653"/>
    <col min="14081" max="14081" width="20.33203125" style="653" bestFit="1" customWidth="1"/>
    <col min="14082" max="14082" width="5.109375" style="653" bestFit="1" customWidth="1"/>
    <col min="14083" max="14083" width="5.6640625" style="653" bestFit="1" customWidth="1"/>
    <col min="14084" max="14084" width="7.44140625" style="653" bestFit="1" customWidth="1"/>
    <col min="14085" max="14085" width="6.33203125" style="653" bestFit="1" customWidth="1"/>
    <col min="14086" max="14086" width="4.44140625" style="653" bestFit="1" customWidth="1"/>
    <col min="14087" max="14087" width="5.5546875" style="653" bestFit="1" customWidth="1"/>
    <col min="14088" max="14088" width="5.33203125" style="653" bestFit="1" customWidth="1"/>
    <col min="14089" max="14089" width="4.5546875" style="653" bestFit="1" customWidth="1"/>
    <col min="14090" max="14090" width="6.88671875" style="653" bestFit="1" customWidth="1"/>
    <col min="14091" max="14091" width="10.44140625" style="653" bestFit="1" customWidth="1"/>
    <col min="14092" max="14092" width="7.5546875" style="653" bestFit="1" customWidth="1"/>
    <col min="14093" max="14093" width="10" style="653" bestFit="1" customWidth="1"/>
    <col min="14094" max="14094" width="9.109375" style="653" bestFit="1" customWidth="1"/>
    <col min="14095" max="14096" width="1.33203125" style="653" customWidth="1"/>
    <col min="14097" max="14336" width="8.88671875" style="653"/>
    <col min="14337" max="14337" width="20.33203125" style="653" bestFit="1" customWidth="1"/>
    <col min="14338" max="14338" width="5.109375" style="653" bestFit="1" customWidth="1"/>
    <col min="14339" max="14339" width="5.6640625" style="653" bestFit="1" customWidth="1"/>
    <col min="14340" max="14340" width="7.44140625" style="653" bestFit="1" customWidth="1"/>
    <col min="14341" max="14341" width="6.33203125" style="653" bestFit="1" customWidth="1"/>
    <col min="14342" max="14342" width="4.44140625" style="653" bestFit="1" customWidth="1"/>
    <col min="14343" max="14343" width="5.5546875" style="653" bestFit="1" customWidth="1"/>
    <col min="14344" max="14344" width="5.33203125" style="653" bestFit="1" customWidth="1"/>
    <col min="14345" max="14345" width="4.5546875" style="653" bestFit="1" customWidth="1"/>
    <col min="14346" max="14346" width="6.88671875" style="653" bestFit="1" customWidth="1"/>
    <col min="14347" max="14347" width="10.44140625" style="653" bestFit="1" customWidth="1"/>
    <col min="14348" max="14348" width="7.5546875" style="653" bestFit="1" customWidth="1"/>
    <col min="14349" max="14349" width="10" style="653" bestFit="1" customWidth="1"/>
    <col min="14350" max="14350" width="9.109375" style="653" bestFit="1" customWidth="1"/>
    <col min="14351" max="14352" width="1.33203125" style="653" customWidth="1"/>
    <col min="14353" max="14592" width="8.88671875" style="653"/>
    <col min="14593" max="14593" width="20.33203125" style="653" bestFit="1" customWidth="1"/>
    <col min="14594" max="14594" width="5.109375" style="653" bestFit="1" customWidth="1"/>
    <col min="14595" max="14595" width="5.6640625" style="653" bestFit="1" customWidth="1"/>
    <col min="14596" max="14596" width="7.44140625" style="653" bestFit="1" customWidth="1"/>
    <col min="14597" max="14597" width="6.33203125" style="653" bestFit="1" customWidth="1"/>
    <col min="14598" max="14598" width="4.44140625" style="653" bestFit="1" customWidth="1"/>
    <col min="14599" max="14599" width="5.5546875" style="653" bestFit="1" customWidth="1"/>
    <col min="14600" max="14600" width="5.33203125" style="653" bestFit="1" customWidth="1"/>
    <col min="14601" max="14601" width="4.5546875" style="653" bestFit="1" customWidth="1"/>
    <col min="14602" max="14602" width="6.88671875" style="653" bestFit="1" customWidth="1"/>
    <col min="14603" max="14603" width="10.44140625" style="653" bestFit="1" customWidth="1"/>
    <col min="14604" max="14604" width="7.5546875" style="653" bestFit="1" customWidth="1"/>
    <col min="14605" max="14605" width="10" style="653" bestFit="1" customWidth="1"/>
    <col min="14606" max="14606" width="9.109375" style="653" bestFit="1" customWidth="1"/>
    <col min="14607" max="14608" width="1.33203125" style="653" customWidth="1"/>
    <col min="14609" max="14848" width="8.88671875" style="653"/>
    <col min="14849" max="14849" width="20.33203125" style="653" bestFit="1" customWidth="1"/>
    <col min="14850" max="14850" width="5.109375" style="653" bestFit="1" customWidth="1"/>
    <col min="14851" max="14851" width="5.6640625" style="653" bestFit="1" customWidth="1"/>
    <col min="14852" max="14852" width="7.44140625" style="653" bestFit="1" customWidth="1"/>
    <col min="14853" max="14853" width="6.33203125" style="653" bestFit="1" customWidth="1"/>
    <col min="14854" max="14854" width="4.44140625" style="653" bestFit="1" customWidth="1"/>
    <col min="14855" max="14855" width="5.5546875" style="653" bestFit="1" customWidth="1"/>
    <col min="14856" max="14856" width="5.33203125" style="653" bestFit="1" customWidth="1"/>
    <col min="14857" max="14857" width="4.5546875" style="653" bestFit="1" customWidth="1"/>
    <col min="14858" max="14858" width="6.88671875" style="653" bestFit="1" customWidth="1"/>
    <col min="14859" max="14859" width="10.44140625" style="653" bestFit="1" customWidth="1"/>
    <col min="14860" max="14860" width="7.5546875" style="653" bestFit="1" customWidth="1"/>
    <col min="14861" max="14861" width="10" style="653" bestFit="1" customWidth="1"/>
    <col min="14862" max="14862" width="9.109375" style="653" bestFit="1" customWidth="1"/>
    <col min="14863" max="14864" width="1.33203125" style="653" customWidth="1"/>
    <col min="14865" max="15104" width="8.88671875" style="653"/>
    <col min="15105" max="15105" width="20.33203125" style="653" bestFit="1" customWidth="1"/>
    <col min="15106" max="15106" width="5.109375" style="653" bestFit="1" customWidth="1"/>
    <col min="15107" max="15107" width="5.6640625" style="653" bestFit="1" customWidth="1"/>
    <col min="15108" max="15108" width="7.44140625" style="653" bestFit="1" customWidth="1"/>
    <col min="15109" max="15109" width="6.33203125" style="653" bestFit="1" customWidth="1"/>
    <col min="15110" max="15110" width="4.44140625" style="653" bestFit="1" customWidth="1"/>
    <col min="15111" max="15111" width="5.5546875" style="653" bestFit="1" customWidth="1"/>
    <col min="15112" max="15112" width="5.33203125" style="653" bestFit="1" customWidth="1"/>
    <col min="15113" max="15113" width="4.5546875" style="653" bestFit="1" customWidth="1"/>
    <col min="15114" max="15114" width="6.88671875" style="653" bestFit="1" customWidth="1"/>
    <col min="15115" max="15115" width="10.44140625" style="653" bestFit="1" customWidth="1"/>
    <col min="15116" max="15116" width="7.5546875" style="653" bestFit="1" customWidth="1"/>
    <col min="15117" max="15117" width="10" style="653" bestFit="1" customWidth="1"/>
    <col min="15118" max="15118" width="9.109375" style="653" bestFit="1" customWidth="1"/>
    <col min="15119" max="15120" width="1.33203125" style="653" customWidth="1"/>
    <col min="15121" max="15360" width="8.88671875" style="653"/>
    <col min="15361" max="15361" width="20.33203125" style="653" bestFit="1" customWidth="1"/>
    <col min="15362" max="15362" width="5.109375" style="653" bestFit="1" customWidth="1"/>
    <col min="15363" max="15363" width="5.6640625" style="653" bestFit="1" customWidth="1"/>
    <col min="15364" max="15364" width="7.44140625" style="653" bestFit="1" customWidth="1"/>
    <col min="15365" max="15365" width="6.33203125" style="653" bestFit="1" customWidth="1"/>
    <col min="15366" max="15366" width="4.44140625" style="653" bestFit="1" customWidth="1"/>
    <col min="15367" max="15367" width="5.5546875" style="653" bestFit="1" customWidth="1"/>
    <col min="15368" max="15368" width="5.33203125" style="653" bestFit="1" customWidth="1"/>
    <col min="15369" max="15369" width="4.5546875" style="653" bestFit="1" customWidth="1"/>
    <col min="15370" max="15370" width="6.88671875" style="653" bestFit="1" customWidth="1"/>
    <col min="15371" max="15371" width="10.44140625" style="653" bestFit="1" customWidth="1"/>
    <col min="15372" max="15372" width="7.5546875" style="653" bestFit="1" customWidth="1"/>
    <col min="15373" max="15373" width="10" style="653" bestFit="1" customWidth="1"/>
    <col min="15374" max="15374" width="9.109375" style="653" bestFit="1" customWidth="1"/>
    <col min="15375" max="15376" width="1.33203125" style="653" customWidth="1"/>
    <col min="15377" max="15616" width="8.88671875" style="653"/>
    <col min="15617" max="15617" width="20.33203125" style="653" bestFit="1" customWidth="1"/>
    <col min="15618" max="15618" width="5.109375" style="653" bestFit="1" customWidth="1"/>
    <col min="15619" max="15619" width="5.6640625" style="653" bestFit="1" customWidth="1"/>
    <col min="15620" max="15620" width="7.44140625" style="653" bestFit="1" customWidth="1"/>
    <col min="15621" max="15621" width="6.33203125" style="653" bestFit="1" customWidth="1"/>
    <col min="15622" max="15622" width="4.44140625" style="653" bestFit="1" customWidth="1"/>
    <col min="15623" max="15623" width="5.5546875" style="653" bestFit="1" customWidth="1"/>
    <col min="15624" max="15624" width="5.33203125" style="653" bestFit="1" customWidth="1"/>
    <col min="15625" max="15625" width="4.5546875" style="653" bestFit="1" customWidth="1"/>
    <col min="15626" max="15626" width="6.88671875" style="653" bestFit="1" customWidth="1"/>
    <col min="15627" max="15627" width="10.44140625" style="653" bestFit="1" customWidth="1"/>
    <col min="15628" max="15628" width="7.5546875" style="653" bestFit="1" customWidth="1"/>
    <col min="15629" max="15629" width="10" style="653" bestFit="1" customWidth="1"/>
    <col min="15630" max="15630" width="9.109375" style="653" bestFit="1" customWidth="1"/>
    <col min="15631" max="15632" width="1.33203125" style="653" customWidth="1"/>
    <col min="15633" max="15872" width="8.88671875" style="653"/>
    <col min="15873" max="15873" width="20.33203125" style="653" bestFit="1" customWidth="1"/>
    <col min="15874" max="15874" width="5.109375" style="653" bestFit="1" customWidth="1"/>
    <col min="15875" max="15875" width="5.6640625" style="653" bestFit="1" customWidth="1"/>
    <col min="15876" max="15876" width="7.44140625" style="653" bestFit="1" customWidth="1"/>
    <col min="15877" max="15877" width="6.33203125" style="653" bestFit="1" customWidth="1"/>
    <col min="15878" max="15878" width="4.44140625" style="653" bestFit="1" customWidth="1"/>
    <col min="15879" max="15879" width="5.5546875" style="653" bestFit="1" customWidth="1"/>
    <col min="15880" max="15880" width="5.33203125" style="653" bestFit="1" customWidth="1"/>
    <col min="15881" max="15881" width="4.5546875" style="653" bestFit="1" customWidth="1"/>
    <col min="15882" max="15882" width="6.88671875" style="653" bestFit="1" customWidth="1"/>
    <col min="15883" max="15883" width="10.44140625" style="653" bestFit="1" customWidth="1"/>
    <col min="15884" max="15884" width="7.5546875" style="653" bestFit="1" customWidth="1"/>
    <col min="15885" max="15885" width="10" style="653" bestFit="1" customWidth="1"/>
    <col min="15886" max="15886" width="9.109375" style="653" bestFit="1" customWidth="1"/>
    <col min="15887" max="15888" width="1.33203125" style="653" customWidth="1"/>
    <col min="15889" max="16128" width="8.88671875" style="653"/>
    <col min="16129" max="16129" width="20.33203125" style="653" bestFit="1" customWidth="1"/>
    <col min="16130" max="16130" width="5.109375" style="653" bestFit="1" customWidth="1"/>
    <col min="16131" max="16131" width="5.6640625" style="653" bestFit="1" customWidth="1"/>
    <col min="16132" max="16132" width="7.44140625" style="653" bestFit="1" customWidth="1"/>
    <col min="16133" max="16133" width="6.33203125" style="653" bestFit="1" customWidth="1"/>
    <col min="16134" max="16134" width="4.44140625" style="653" bestFit="1" customWidth="1"/>
    <col min="16135" max="16135" width="5.5546875" style="653" bestFit="1" customWidth="1"/>
    <col min="16136" max="16136" width="5.33203125" style="653" bestFit="1" customWidth="1"/>
    <col min="16137" max="16137" width="4.5546875" style="653" bestFit="1" customWidth="1"/>
    <col min="16138" max="16138" width="6.88671875" style="653" bestFit="1" customWidth="1"/>
    <col min="16139" max="16139" width="10.44140625" style="653" bestFit="1" customWidth="1"/>
    <col min="16140" max="16140" width="7.5546875" style="653" bestFit="1" customWidth="1"/>
    <col min="16141" max="16141" width="10" style="653" bestFit="1" customWidth="1"/>
    <col min="16142" max="16142" width="9.109375" style="653" bestFit="1" customWidth="1"/>
    <col min="16143" max="16144" width="1.33203125" style="653" customWidth="1"/>
    <col min="16145" max="16384" width="8.88671875" style="653"/>
  </cols>
  <sheetData>
    <row r="1" spans="1:16" ht="19.8" customHeight="1">
      <c r="A1" s="1436" t="s">
        <v>5197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</row>
    <row r="2" spans="1:16" s="1438" customFormat="1" ht="1.2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</row>
    <row r="3" spans="1:16" ht="17.399999999999999">
      <c r="A3" s="661" t="s">
        <v>1664</v>
      </c>
      <c r="B3" s="1720" t="s">
        <v>4535</v>
      </c>
      <c r="C3" s="1720"/>
      <c r="D3" s="1720"/>
      <c r="E3" s="1720"/>
      <c r="F3" s="1720"/>
      <c r="G3" s="1720"/>
      <c r="H3" s="1720"/>
      <c r="I3" s="1720"/>
      <c r="J3" s="1720"/>
      <c r="K3" s="1720"/>
      <c r="L3" s="1720"/>
      <c r="M3" s="1720"/>
      <c r="N3" s="1720"/>
      <c r="O3" s="425"/>
      <c r="P3" s="425"/>
    </row>
    <row r="4" spans="1:16" ht="18" thickBot="1">
      <c r="A4" s="662"/>
      <c r="B4" s="1721" t="s">
        <v>4536</v>
      </c>
      <c r="C4" s="1721"/>
      <c r="D4" s="1721"/>
      <c r="E4" s="1721"/>
      <c r="F4" s="1721"/>
      <c r="G4" s="1721"/>
      <c r="H4" s="1721"/>
      <c r="I4" s="1721"/>
      <c r="J4" s="1721"/>
      <c r="K4" s="1721"/>
      <c r="L4" s="1721"/>
      <c r="M4" s="1721"/>
      <c r="N4" s="1721"/>
      <c r="O4" s="425"/>
      <c r="P4" s="425"/>
    </row>
    <row r="5" spans="1:16">
      <c r="A5" s="420"/>
      <c r="B5" s="732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425"/>
      <c r="P5" s="425"/>
    </row>
    <row r="6" spans="1:16">
      <c r="A6" s="734" t="s">
        <v>4260</v>
      </c>
      <c r="B6" s="732"/>
      <c r="C6" s="733"/>
      <c r="D6" s="733"/>
      <c r="E6" s="733"/>
      <c r="F6" s="733"/>
      <c r="G6" s="733"/>
      <c r="H6" s="733"/>
      <c r="I6" s="733"/>
      <c r="J6" s="733"/>
      <c r="K6" s="733"/>
      <c r="L6" s="733"/>
      <c r="M6" s="733"/>
      <c r="N6" s="733"/>
      <c r="O6" s="425"/>
      <c r="P6" s="425"/>
    </row>
    <row r="7" spans="1:16">
      <c r="A7" s="734" t="s">
        <v>3847</v>
      </c>
      <c r="B7" s="732"/>
      <c r="C7" s="733"/>
      <c r="D7" s="733"/>
      <c r="E7" s="733"/>
      <c r="F7" s="733"/>
      <c r="G7" s="733"/>
      <c r="H7" s="733"/>
      <c r="I7" s="733"/>
      <c r="J7" s="733"/>
      <c r="K7" s="733"/>
      <c r="L7" s="733"/>
      <c r="M7" s="733"/>
      <c r="N7" s="733"/>
      <c r="O7" s="425"/>
      <c r="P7" s="425"/>
    </row>
    <row r="8" spans="1:16" ht="13.8" thickBot="1">
      <c r="A8" s="734" t="s">
        <v>4261</v>
      </c>
      <c r="B8" s="1722" t="s">
        <v>1648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425"/>
      <c r="P8" s="425"/>
    </row>
    <row r="9" spans="1:16">
      <c r="A9" s="734" t="s">
        <v>4243</v>
      </c>
      <c r="B9" s="735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425"/>
      <c r="P9" s="425"/>
    </row>
    <row r="10" spans="1:16" ht="13.8" thickBot="1">
      <c r="A10" s="734" t="s">
        <v>4262</v>
      </c>
      <c r="B10" s="732"/>
      <c r="C10" s="1723" t="s">
        <v>1465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723"/>
      <c r="O10" s="425"/>
      <c r="P10" s="425"/>
    </row>
    <row r="11" spans="1:16">
      <c r="A11" s="734" t="s">
        <v>3844</v>
      </c>
      <c r="B11" s="732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425"/>
      <c r="P11" s="425"/>
    </row>
    <row r="12" spans="1:16" ht="23.4" thickBot="1">
      <c r="A12" s="737"/>
      <c r="B12" s="738" t="s">
        <v>3</v>
      </c>
      <c r="C12" s="738" t="s">
        <v>1464</v>
      </c>
      <c r="D12" s="738" t="s">
        <v>1463</v>
      </c>
      <c r="E12" s="738" t="s">
        <v>1462</v>
      </c>
      <c r="F12" s="738" t="s">
        <v>1461</v>
      </c>
      <c r="G12" s="738" t="s">
        <v>1460</v>
      </c>
      <c r="H12" s="738" t="s">
        <v>1459</v>
      </c>
      <c r="I12" s="738" t="s">
        <v>1458</v>
      </c>
      <c r="J12" s="738" t="s">
        <v>1457</v>
      </c>
      <c r="K12" s="738" t="s">
        <v>1456</v>
      </c>
      <c r="L12" s="738" t="s">
        <v>1455</v>
      </c>
      <c r="M12" s="738" t="s">
        <v>1454</v>
      </c>
      <c r="N12" s="738" t="s">
        <v>1453</v>
      </c>
      <c r="O12" s="425"/>
      <c r="P12" s="425"/>
    </row>
    <row r="13" spans="1:16">
      <c r="A13" s="425"/>
      <c r="B13" s="425"/>
      <c r="C13" s="425"/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</row>
    <row r="14" spans="1:16">
      <c r="A14" s="421" t="s">
        <v>1527</v>
      </c>
      <c r="B14" s="739">
        <v>56758</v>
      </c>
      <c r="C14" s="739">
        <v>6245</v>
      </c>
      <c r="D14" s="739">
        <v>6907</v>
      </c>
      <c r="E14" s="739">
        <v>5188</v>
      </c>
      <c r="F14" s="739">
        <v>4682</v>
      </c>
      <c r="G14" s="739">
        <v>4242</v>
      </c>
      <c r="H14" s="739">
        <v>3346</v>
      </c>
      <c r="I14" s="739">
        <v>3675</v>
      </c>
      <c r="J14" s="739">
        <v>4014</v>
      </c>
      <c r="K14" s="739">
        <v>3216</v>
      </c>
      <c r="L14" s="739">
        <v>4887</v>
      </c>
      <c r="M14" s="739">
        <v>5507</v>
      </c>
      <c r="N14" s="739">
        <v>4849</v>
      </c>
      <c r="O14" s="425"/>
      <c r="P14" s="425"/>
    </row>
    <row r="15" spans="1:16">
      <c r="A15" s="425"/>
      <c r="B15" s="425"/>
      <c r="C15" s="425"/>
      <c r="D15" s="425"/>
      <c r="E15" s="425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</row>
    <row r="16" spans="1:16">
      <c r="A16" s="421" t="s">
        <v>1452</v>
      </c>
      <c r="B16" s="739">
        <v>925</v>
      </c>
      <c r="C16" s="739">
        <v>89</v>
      </c>
      <c r="D16" s="739">
        <v>120</v>
      </c>
      <c r="E16" s="739">
        <v>79</v>
      </c>
      <c r="F16" s="739">
        <v>79</v>
      </c>
      <c r="G16" s="739">
        <v>78</v>
      </c>
      <c r="H16" s="739">
        <v>63</v>
      </c>
      <c r="I16" s="739">
        <v>81</v>
      </c>
      <c r="J16" s="739">
        <v>69</v>
      </c>
      <c r="K16" s="739">
        <v>58</v>
      </c>
      <c r="L16" s="739">
        <v>63</v>
      </c>
      <c r="M16" s="739">
        <v>68</v>
      </c>
      <c r="N16" s="739">
        <v>78</v>
      </c>
      <c r="O16" s="425"/>
      <c r="P16" s="425"/>
    </row>
    <row r="17" spans="1:16">
      <c r="A17" s="423" t="s">
        <v>1451</v>
      </c>
      <c r="B17" s="740">
        <v>925</v>
      </c>
      <c r="C17" s="740">
        <v>89</v>
      </c>
      <c r="D17" s="740">
        <v>120</v>
      </c>
      <c r="E17" s="740">
        <v>79</v>
      </c>
      <c r="F17" s="740">
        <v>79</v>
      </c>
      <c r="G17" s="740">
        <v>78</v>
      </c>
      <c r="H17" s="740">
        <v>63</v>
      </c>
      <c r="I17" s="740">
        <v>81</v>
      </c>
      <c r="J17" s="740">
        <v>69</v>
      </c>
      <c r="K17" s="740">
        <v>58</v>
      </c>
      <c r="L17" s="740">
        <v>63</v>
      </c>
      <c r="M17" s="740">
        <v>68</v>
      </c>
      <c r="N17" s="740">
        <v>78</v>
      </c>
      <c r="O17" s="425"/>
      <c r="P17" s="425"/>
    </row>
    <row r="18" spans="1:16">
      <c r="A18" s="423" t="s">
        <v>1450</v>
      </c>
      <c r="B18" s="740">
        <v>0</v>
      </c>
      <c r="C18" s="740">
        <v>0</v>
      </c>
      <c r="D18" s="740">
        <v>0</v>
      </c>
      <c r="E18" s="740">
        <v>0</v>
      </c>
      <c r="F18" s="740">
        <v>0</v>
      </c>
      <c r="G18" s="740">
        <v>0</v>
      </c>
      <c r="H18" s="740">
        <v>0</v>
      </c>
      <c r="I18" s="740">
        <v>0</v>
      </c>
      <c r="J18" s="740">
        <v>0</v>
      </c>
      <c r="K18" s="740">
        <v>0</v>
      </c>
      <c r="L18" s="740">
        <v>0</v>
      </c>
      <c r="M18" s="740">
        <v>0</v>
      </c>
      <c r="N18" s="740">
        <v>0</v>
      </c>
      <c r="O18" s="425"/>
      <c r="P18" s="425"/>
    </row>
    <row r="19" spans="1:16">
      <c r="A19" s="425"/>
      <c r="B19" s="425"/>
      <c r="C19" s="425"/>
      <c r="D19" s="425"/>
      <c r="E19" s="425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</row>
    <row r="20" spans="1:16">
      <c r="A20" s="421" t="s">
        <v>1449</v>
      </c>
      <c r="B20" s="739">
        <v>1287</v>
      </c>
      <c r="C20" s="739">
        <v>131</v>
      </c>
      <c r="D20" s="739">
        <v>166</v>
      </c>
      <c r="E20" s="739">
        <v>91</v>
      </c>
      <c r="F20" s="739">
        <v>99</v>
      </c>
      <c r="G20" s="739">
        <v>103</v>
      </c>
      <c r="H20" s="739">
        <v>84</v>
      </c>
      <c r="I20" s="739">
        <v>111</v>
      </c>
      <c r="J20" s="739">
        <v>111</v>
      </c>
      <c r="K20" s="739">
        <v>80</v>
      </c>
      <c r="L20" s="739">
        <v>93</v>
      </c>
      <c r="M20" s="739">
        <v>119</v>
      </c>
      <c r="N20" s="739">
        <v>99</v>
      </c>
      <c r="O20" s="425"/>
      <c r="P20" s="425"/>
    </row>
    <row r="21" spans="1:16">
      <c r="A21" s="423" t="s">
        <v>1448</v>
      </c>
      <c r="B21" s="740">
        <v>1200</v>
      </c>
      <c r="C21" s="740">
        <v>116</v>
      </c>
      <c r="D21" s="740">
        <v>157</v>
      </c>
      <c r="E21" s="740">
        <v>86</v>
      </c>
      <c r="F21" s="740">
        <v>89</v>
      </c>
      <c r="G21" s="740">
        <v>96</v>
      </c>
      <c r="H21" s="740">
        <v>78</v>
      </c>
      <c r="I21" s="740">
        <v>104</v>
      </c>
      <c r="J21" s="740">
        <v>108</v>
      </c>
      <c r="K21" s="740">
        <v>77</v>
      </c>
      <c r="L21" s="740">
        <v>84</v>
      </c>
      <c r="M21" s="740">
        <v>112</v>
      </c>
      <c r="N21" s="740">
        <v>93</v>
      </c>
      <c r="O21" s="425"/>
      <c r="P21" s="425"/>
    </row>
    <row r="22" spans="1:16">
      <c r="A22" s="423" t="s">
        <v>1447</v>
      </c>
      <c r="B22" s="740">
        <v>87</v>
      </c>
      <c r="C22" s="740">
        <v>15</v>
      </c>
      <c r="D22" s="740">
        <v>9</v>
      </c>
      <c r="E22" s="740">
        <v>5</v>
      </c>
      <c r="F22" s="740">
        <v>10</v>
      </c>
      <c r="G22" s="740">
        <v>7</v>
      </c>
      <c r="H22" s="740">
        <v>6</v>
      </c>
      <c r="I22" s="740">
        <v>7</v>
      </c>
      <c r="J22" s="740">
        <v>3</v>
      </c>
      <c r="K22" s="740">
        <v>3</v>
      </c>
      <c r="L22" s="740">
        <v>9</v>
      </c>
      <c r="M22" s="740">
        <v>7</v>
      </c>
      <c r="N22" s="740">
        <v>6</v>
      </c>
      <c r="O22" s="425"/>
      <c r="P22" s="425"/>
    </row>
    <row r="23" spans="1:16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</row>
    <row r="24" spans="1:16">
      <c r="A24" s="421" t="s">
        <v>1446</v>
      </c>
      <c r="B24" s="739">
        <v>2693</v>
      </c>
      <c r="C24" s="739">
        <v>253</v>
      </c>
      <c r="D24" s="739">
        <v>299</v>
      </c>
      <c r="E24" s="739">
        <v>215</v>
      </c>
      <c r="F24" s="739">
        <v>220</v>
      </c>
      <c r="G24" s="739">
        <v>220</v>
      </c>
      <c r="H24" s="739">
        <v>199</v>
      </c>
      <c r="I24" s="739">
        <v>209</v>
      </c>
      <c r="J24" s="739">
        <v>216</v>
      </c>
      <c r="K24" s="739">
        <v>183</v>
      </c>
      <c r="L24" s="739">
        <v>223</v>
      </c>
      <c r="M24" s="739">
        <v>240</v>
      </c>
      <c r="N24" s="739">
        <v>216</v>
      </c>
      <c r="O24" s="425"/>
      <c r="P24" s="425"/>
    </row>
    <row r="25" spans="1:16">
      <c r="A25" s="423" t="s">
        <v>1445</v>
      </c>
      <c r="B25" s="740">
        <v>1835</v>
      </c>
      <c r="C25" s="740">
        <v>176</v>
      </c>
      <c r="D25" s="740">
        <v>209</v>
      </c>
      <c r="E25" s="740">
        <v>143</v>
      </c>
      <c r="F25" s="740">
        <v>165</v>
      </c>
      <c r="G25" s="740">
        <v>153</v>
      </c>
      <c r="H25" s="740">
        <v>131</v>
      </c>
      <c r="I25" s="740">
        <v>132</v>
      </c>
      <c r="J25" s="740">
        <v>145</v>
      </c>
      <c r="K25" s="740">
        <v>128</v>
      </c>
      <c r="L25" s="740">
        <v>159</v>
      </c>
      <c r="M25" s="740">
        <v>156</v>
      </c>
      <c r="N25" s="740">
        <v>138</v>
      </c>
      <c r="O25" s="425"/>
      <c r="P25" s="425"/>
    </row>
    <row r="26" spans="1:16">
      <c r="A26" s="423" t="s">
        <v>1444</v>
      </c>
      <c r="B26" s="740">
        <v>741</v>
      </c>
      <c r="C26" s="740">
        <v>67</v>
      </c>
      <c r="D26" s="740">
        <v>79</v>
      </c>
      <c r="E26" s="740">
        <v>61</v>
      </c>
      <c r="F26" s="740">
        <v>50</v>
      </c>
      <c r="G26" s="740">
        <v>62</v>
      </c>
      <c r="H26" s="740">
        <v>60</v>
      </c>
      <c r="I26" s="740">
        <v>66</v>
      </c>
      <c r="J26" s="740">
        <v>61</v>
      </c>
      <c r="K26" s="740">
        <v>48</v>
      </c>
      <c r="L26" s="740">
        <v>54</v>
      </c>
      <c r="M26" s="740">
        <v>67</v>
      </c>
      <c r="N26" s="740">
        <v>66</v>
      </c>
      <c r="O26" s="425"/>
      <c r="P26" s="425"/>
    </row>
    <row r="27" spans="1:16">
      <c r="A27" s="423" t="s">
        <v>1443</v>
      </c>
      <c r="B27" s="740">
        <v>117</v>
      </c>
      <c r="C27" s="740">
        <v>10</v>
      </c>
      <c r="D27" s="740">
        <v>11</v>
      </c>
      <c r="E27" s="740">
        <v>11</v>
      </c>
      <c r="F27" s="740">
        <v>5</v>
      </c>
      <c r="G27" s="740">
        <v>5</v>
      </c>
      <c r="H27" s="740">
        <v>8</v>
      </c>
      <c r="I27" s="740">
        <v>11</v>
      </c>
      <c r="J27" s="740">
        <v>10</v>
      </c>
      <c r="K27" s="740">
        <v>7</v>
      </c>
      <c r="L27" s="740">
        <v>10</v>
      </c>
      <c r="M27" s="740">
        <v>17</v>
      </c>
      <c r="N27" s="740">
        <v>12</v>
      </c>
      <c r="O27" s="425"/>
      <c r="P27" s="425"/>
    </row>
    <row r="28" spans="1:16">
      <c r="A28" s="425"/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</row>
    <row r="29" spans="1:16">
      <c r="A29" s="421" t="s">
        <v>1442</v>
      </c>
      <c r="B29" s="739">
        <v>907</v>
      </c>
      <c r="C29" s="739">
        <v>91</v>
      </c>
      <c r="D29" s="739">
        <v>101</v>
      </c>
      <c r="E29" s="739">
        <v>71</v>
      </c>
      <c r="F29" s="739">
        <v>76</v>
      </c>
      <c r="G29" s="739">
        <v>73</v>
      </c>
      <c r="H29" s="739">
        <v>53</v>
      </c>
      <c r="I29" s="739">
        <v>58</v>
      </c>
      <c r="J29" s="739">
        <v>87</v>
      </c>
      <c r="K29" s="739">
        <v>57</v>
      </c>
      <c r="L29" s="739">
        <v>73</v>
      </c>
      <c r="M29" s="739">
        <v>85</v>
      </c>
      <c r="N29" s="739">
        <v>82</v>
      </c>
      <c r="O29" s="425"/>
      <c r="P29" s="425"/>
    </row>
    <row r="30" spans="1:16">
      <c r="A30" s="423" t="s">
        <v>1441</v>
      </c>
      <c r="B30" s="740">
        <v>597</v>
      </c>
      <c r="C30" s="740">
        <v>52</v>
      </c>
      <c r="D30" s="740">
        <v>65</v>
      </c>
      <c r="E30" s="740">
        <v>51</v>
      </c>
      <c r="F30" s="740">
        <v>56</v>
      </c>
      <c r="G30" s="740">
        <v>49</v>
      </c>
      <c r="H30" s="740">
        <v>33</v>
      </c>
      <c r="I30" s="740">
        <v>38</v>
      </c>
      <c r="J30" s="740">
        <v>57</v>
      </c>
      <c r="K30" s="740">
        <v>34</v>
      </c>
      <c r="L30" s="740">
        <v>50</v>
      </c>
      <c r="M30" s="740">
        <v>58</v>
      </c>
      <c r="N30" s="740">
        <v>54</v>
      </c>
      <c r="O30" s="425"/>
      <c r="P30" s="425"/>
    </row>
    <row r="31" spans="1:16">
      <c r="A31" s="423" t="s">
        <v>1440</v>
      </c>
      <c r="B31" s="740">
        <v>127</v>
      </c>
      <c r="C31" s="740">
        <v>16</v>
      </c>
      <c r="D31" s="740">
        <v>10</v>
      </c>
      <c r="E31" s="740">
        <v>7</v>
      </c>
      <c r="F31" s="740">
        <v>8</v>
      </c>
      <c r="G31" s="740">
        <v>13</v>
      </c>
      <c r="H31" s="740">
        <v>10</v>
      </c>
      <c r="I31" s="740">
        <v>15</v>
      </c>
      <c r="J31" s="740">
        <v>12</v>
      </c>
      <c r="K31" s="740">
        <v>8</v>
      </c>
      <c r="L31" s="740">
        <v>7</v>
      </c>
      <c r="M31" s="740">
        <v>12</v>
      </c>
      <c r="N31" s="740">
        <v>9</v>
      </c>
      <c r="O31" s="425"/>
      <c r="P31" s="425"/>
    </row>
    <row r="32" spans="1:16">
      <c r="A32" s="423" t="s">
        <v>1439</v>
      </c>
      <c r="B32" s="740">
        <v>183</v>
      </c>
      <c r="C32" s="740">
        <v>23</v>
      </c>
      <c r="D32" s="740">
        <v>26</v>
      </c>
      <c r="E32" s="740">
        <v>13</v>
      </c>
      <c r="F32" s="740">
        <v>12</v>
      </c>
      <c r="G32" s="740">
        <v>11</v>
      </c>
      <c r="H32" s="740">
        <v>10</v>
      </c>
      <c r="I32" s="740">
        <v>5</v>
      </c>
      <c r="J32" s="740">
        <v>18</v>
      </c>
      <c r="K32" s="740">
        <v>15</v>
      </c>
      <c r="L32" s="740">
        <v>16</v>
      </c>
      <c r="M32" s="740">
        <v>15</v>
      </c>
      <c r="N32" s="740">
        <v>19</v>
      </c>
      <c r="O32" s="425"/>
      <c r="P32" s="425"/>
    </row>
    <row r="33" spans="1:16">
      <c r="A33" s="425"/>
      <c r="B33" s="425"/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</row>
    <row r="34" spans="1:16">
      <c r="A34" s="421" t="s">
        <v>1438</v>
      </c>
      <c r="B34" s="739">
        <v>1963</v>
      </c>
      <c r="C34" s="739">
        <v>224</v>
      </c>
      <c r="D34" s="739">
        <v>269</v>
      </c>
      <c r="E34" s="739">
        <v>155</v>
      </c>
      <c r="F34" s="739">
        <v>157</v>
      </c>
      <c r="G34" s="739">
        <v>146</v>
      </c>
      <c r="H34" s="739">
        <v>114</v>
      </c>
      <c r="I34" s="739">
        <v>130</v>
      </c>
      <c r="J34" s="739">
        <v>149</v>
      </c>
      <c r="K34" s="739">
        <v>118</v>
      </c>
      <c r="L34" s="739">
        <v>158</v>
      </c>
      <c r="M34" s="739">
        <v>189</v>
      </c>
      <c r="N34" s="739">
        <v>154</v>
      </c>
      <c r="O34" s="425"/>
      <c r="P34" s="425"/>
    </row>
    <row r="35" spans="1:16">
      <c r="A35" s="423" t="s">
        <v>1437</v>
      </c>
      <c r="B35" s="740">
        <v>1469</v>
      </c>
      <c r="C35" s="740">
        <v>172</v>
      </c>
      <c r="D35" s="740">
        <v>193</v>
      </c>
      <c r="E35" s="740">
        <v>119</v>
      </c>
      <c r="F35" s="740">
        <v>126</v>
      </c>
      <c r="G35" s="740">
        <v>95</v>
      </c>
      <c r="H35" s="740">
        <v>80</v>
      </c>
      <c r="I35" s="740">
        <v>96</v>
      </c>
      <c r="J35" s="740">
        <v>118</v>
      </c>
      <c r="K35" s="740">
        <v>97</v>
      </c>
      <c r="L35" s="740">
        <v>121</v>
      </c>
      <c r="M35" s="740">
        <v>142</v>
      </c>
      <c r="N35" s="740">
        <v>110</v>
      </c>
      <c r="O35" s="425"/>
      <c r="P35" s="425"/>
    </row>
    <row r="36" spans="1:16">
      <c r="A36" s="423" t="s">
        <v>1436</v>
      </c>
      <c r="B36" s="740">
        <v>196</v>
      </c>
      <c r="C36" s="740">
        <v>19</v>
      </c>
      <c r="D36" s="740">
        <v>33</v>
      </c>
      <c r="E36" s="740">
        <v>18</v>
      </c>
      <c r="F36" s="740">
        <v>12</v>
      </c>
      <c r="G36" s="740">
        <v>23</v>
      </c>
      <c r="H36" s="740">
        <v>11</v>
      </c>
      <c r="I36" s="740">
        <v>12</v>
      </c>
      <c r="J36" s="740">
        <v>15</v>
      </c>
      <c r="K36" s="740">
        <v>8</v>
      </c>
      <c r="L36" s="740">
        <v>15</v>
      </c>
      <c r="M36" s="740">
        <v>17</v>
      </c>
      <c r="N36" s="740">
        <v>13</v>
      </c>
      <c r="O36" s="425"/>
      <c r="P36" s="425"/>
    </row>
    <row r="37" spans="1:16">
      <c r="A37" s="423" t="s">
        <v>1435</v>
      </c>
      <c r="B37" s="740">
        <v>298</v>
      </c>
      <c r="C37" s="740">
        <v>33</v>
      </c>
      <c r="D37" s="740">
        <v>43</v>
      </c>
      <c r="E37" s="740">
        <v>18</v>
      </c>
      <c r="F37" s="740">
        <v>19</v>
      </c>
      <c r="G37" s="740">
        <v>28</v>
      </c>
      <c r="H37" s="740">
        <v>23</v>
      </c>
      <c r="I37" s="740">
        <v>22</v>
      </c>
      <c r="J37" s="740">
        <v>16</v>
      </c>
      <c r="K37" s="740">
        <v>13</v>
      </c>
      <c r="L37" s="740">
        <v>22</v>
      </c>
      <c r="M37" s="740">
        <v>30</v>
      </c>
      <c r="N37" s="740">
        <v>31</v>
      </c>
      <c r="O37" s="425"/>
      <c r="P37" s="425"/>
    </row>
    <row r="38" spans="1:16">
      <c r="A38" s="425"/>
      <c r="B38" s="425"/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</row>
    <row r="39" spans="1:16">
      <c r="A39" s="421" t="s">
        <v>1434</v>
      </c>
      <c r="B39" s="739">
        <v>6418</v>
      </c>
      <c r="C39" s="739">
        <v>704</v>
      </c>
      <c r="D39" s="739">
        <v>769</v>
      </c>
      <c r="E39" s="739">
        <v>575</v>
      </c>
      <c r="F39" s="739">
        <v>524</v>
      </c>
      <c r="G39" s="739">
        <v>498</v>
      </c>
      <c r="H39" s="739">
        <v>366</v>
      </c>
      <c r="I39" s="739">
        <v>422</v>
      </c>
      <c r="J39" s="739">
        <v>516</v>
      </c>
      <c r="K39" s="739">
        <v>377</v>
      </c>
      <c r="L39" s="739">
        <v>538</v>
      </c>
      <c r="M39" s="739">
        <v>587</v>
      </c>
      <c r="N39" s="739">
        <v>542</v>
      </c>
      <c r="O39" s="425"/>
      <c r="P39" s="425"/>
    </row>
    <row r="40" spans="1:16">
      <c r="A40" s="423" t="s">
        <v>1433</v>
      </c>
      <c r="B40" s="740">
        <v>2940</v>
      </c>
      <c r="C40" s="740">
        <v>320</v>
      </c>
      <c r="D40" s="740">
        <v>319</v>
      </c>
      <c r="E40" s="740">
        <v>250</v>
      </c>
      <c r="F40" s="740">
        <v>241</v>
      </c>
      <c r="G40" s="740">
        <v>221</v>
      </c>
      <c r="H40" s="740">
        <v>193</v>
      </c>
      <c r="I40" s="740">
        <v>217</v>
      </c>
      <c r="J40" s="740">
        <v>242</v>
      </c>
      <c r="K40" s="740">
        <v>187</v>
      </c>
      <c r="L40" s="740">
        <v>246</v>
      </c>
      <c r="M40" s="740">
        <v>259</v>
      </c>
      <c r="N40" s="740">
        <v>245</v>
      </c>
      <c r="O40" s="425"/>
      <c r="P40" s="425"/>
    </row>
    <row r="41" spans="1:16">
      <c r="A41" s="423" t="s">
        <v>1432</v>
      </c>
      <c r="B41" s="740">
        <v>26</v>
      </c>
      <c r="C41" s="740">
        <v>3</v>
      </c>
      <c r="D41" s="740">
        <v>4</v>
      </c>
      <c r="E41" s="740">
        <v>2</v>
      </c>
      <c r="F41" s="740">
        <v>3</v>
      </c>
      <c r="G41" s="740">
        <v>2</v>
      </c>
      <c r="H41" s="740">
        <v>1</v>
      </c>
      <c r="I41" s="740">
        <v>2</v>
      </c>
      <c r="J41" s="740">
        <v>1</v>
      </c>
      <c r="K41" s="740">
        <v>5</v>
      </c>
      <c r="L41" s="740">
        <v>1</v>
      </c>
      <c r="M41" s="740">
        <v>0</v>
      </c>
      <c r="N41" s="740">
        <v>2</v>
      </c>
      <c r="O41" s="425"/>
      <c r="P41" s="425"/>
    </row>
    <row r="42" spans="1:16">
      <c r="A42" s="423" t="s">
        <v>1431</v>
      </c>
      <c r="B42" s="740">
        <v>419</v>
      </c>
      <c r="C42" s="740">
        <v>53</v>
      </c>
      <c r="D42" s="740">
        <v>55</v>
      </c>
      <c r="E42" s="740">
        <v>37</v>
      </c>
      <c r="F42" s="740">
        <v>41</v>
      </c>
      <c r="G42" s="740">
        <v>24</v>
      </c>
      <c r="H42" s="740">
        <v>19</v>
      </c>
      <c r="I42" s="740">
        <v>21</v>
      </c>
      <c r="J42" s="740">
        <v>24</v>
      </c>
      <c r="K42" s="740">
        <v>23</v>
      </c>
      <c r="L42" s="740">
        <v>39</v>
      </c>
      <c r="M42" s="740">
        <v>43</v>
      </c>
      <c r="N42" s="740">
        <v>40</v>
      </c>
      <c r="O42" s="425"/>
      <c r="P42" s="425"/>
    </row>
    <row r="43" spans="1:16">
      <c r="A43" s="423" t="s">
        <v>1430</v>
      </c>
      <c r="B43" s="740">
        <v>208</v>
      </c>
      <c r="C43" s="740">
        <v>24</v>
      </c>
      <c r="D43" s="740">
        <v>29</v>
      </c>
      <c r="E43" s="740">
        <v>23</v>
      </c>
      <c r="F43" s="740">
        <v>12</v>
      </c>
      <c r="G43" s="740">
        <v>20</v>
      </c>
      <c r="H43" s="740">
        <v>10</v>
      </c>
      <c r="I43" s="740">
        <v>12</v>
      </c>
      <c r="J43" s="740">
        <v>16</v>
      </c>
      <c r="K43" s="740">
        <v>16</v>
      </c>
      <c r="L43" s="740">
        <v>15</v>
      </c>
      <c r="M43" s="740">
        <v>18</v>
      </c>
      <c r="N43" s="740">
        <v>13</v>
      </c>
      <c r="O43" s="425"/>
      <c r="P43" s="425"/>
    </row>
    <row r="44" spans="1:16">
      <c r="A44" s="423" t="s">
        <v>1429</v>
      </c>
      <c r="B44" s="740">
        <v>649</v>
      </c>
      <c r="C44" s="740">
        <v>81</v>
      </c>
      <c r="D44" s="740">
        <v>83</v>
      </c>
      <c r="E44" s="740">
        <v>48</v>
      </c>
      <c r="F44" s="740">
        <v>47</v>
      </c>
      <c r="G44" s="740">
        <v>56</v>
      </c>
      <c r="H44" s="740">
        <v>32</v>
      </c>
      <c r="I44" s="740">
        <v>42</v>
      </c>
      <c r="J44" s="740">
        <v>59</v>
      </c>
      <c r="K44" s="740">
        <v>26</v>
      </c>
      <c r="L44" s="740">
        <v>49</v>
      </c>
      <c r="M44" s="740">
        <v>69</v>
      </c>
      <c r="N44" s="740">
        <v>57</v>
      </c>
      <c r="O44" s="425"/>
      <c r="P44" s="425"/>
    </row>
    <row r="45" spans="1:16">
      <c r="A45" s="423" t="s">
        <v>1428</v>
      </c>
      <c r="B45" s="740">
        <v>471</v>
      </c>
      <c r="C45" s="740">
        <v>35</v>
      </c>
      <c r="D45" s="740">
        <v>57</v>
      </c>
      <c r="E45" s="740">
        <v>40</v>
      </c>
      <c r="F45" s="740">
        <v>37</v>
      </c>
      <c r="G45" s="740">
        <v>38</v>
      </c>
      <c r="H45" s="740">
        <v>28</v>
      </c>
      <c r="I45" s="740">
        <v>37</v>
      </c>
      <c r="J45" s="740">
        <v>48</v>
      </c>
      <c r="K45" s="740">
        <v>24</v>
      </c>
      <c r="L45" s="740">
        <v>34</v>
      </c>
      <c r="M45" s="740">
        <v>46</v>
      </c>
      <c r="N45" s="740">
        <v>47</v>
      </c>
      <c r="O45" s="425"/>
      <c r="P45" s="425"/>
    </row>
    <row r="46" spans="1:16">
      <c r="A46" s="423" t="s">
        <v>1427</v>
      </c>
      <c r="B46" s="740">
        <v>391</v>
      </c>
      <c r="C46" s="740">
        <v>40</v>
      </c>
      <c r="D46" s="740">
        <v>57</v>
      </c>
      <c r="E46" s="740">
        <v>42</v>
      </c>
      <c r="F46" s="740">
        <v>31</v>
      </c>
      <c r="G46" s="740">
        <v>37</v>
      </c>
      <c r="H46" s="740">
        <v>21</v>
      </c>
      <c r="I46" s="740">
        <v>15</v>
      </c>
      <c r="J46" s="740">
        <v>26</v>
      </c>
      <c r="K46" s="740">
        <v>23</v>
      </c>
      <c r="L46" s="740">
        <v>30</v>
      </c>
      <c r="M46" s="740">
        <v>38</v>
      </c>
      <c r="N46" s="740">
        <v>31</v>
      </c>
      <c r="O46" s="425"/>
      <c r="P46" s="425"/>
    </row>
    <row r="47" spans="1:16">
      <c r="A47" s="423" t="s">
        <v>1426</v>
      </c>
      <c r="B47" s="740">
        <v>1314</v>
      </c>
      <c r="C47" s="740">
        <v>148</v>
      </c>
      <c r="D47" s="740">
        <v>165</v>
      </c>
      <c r="E47" s="740">
        <v>133</v>
      </c>
      <c r="F47" s="740">
        <v>112</v>
      </c>
      <c r="G47" s="740">
        <v>100</v>
      </c>
      <c r="H47" s="740">
        <v>62</v>
      </c>
      <c r="I47" s="740">
        <v>76</v>
      </c>
      <c r="J47" s="740">
        <v>100</v>
      </c>
      <c r="K47" s="740">
        <v>73</v>
      </c>
      <c r="L47" s="740">
        <v>124</v>
      </c>
      <c r="M47" s="740">
        <v>114</v>
      </c>
      <c r="N47" s="740">
        <v>107</v>
      </c>
      <c r="O47" s="425"/>
      <c r="P47" s="425"/>
    </row>
    <row r="48" spans="1:16">
      <c r="A48" s="425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</row>
    <row r="49" spans="1:16">
      <c r="A49" s="421" t="s">
        <v>1425</v>
      </c>
      <c r="B49" s="739">
        <v>25169</v>
      </c>
      <c r="C49" s="739">
        <v>2682</v>
      </c>
      <c r="D49" s="739">
        <v>2714</v>
      </c>
      <c r="E49" s="739">
        <v>2405</v>
      </c>
      <c r="F49" s="739">
        <v>2161</v>
      </c>
      <c r="G49" s="739">
        <v>1876</v>
      </c>
      <c r="H49" s="739">
        <v>1475</v>
      </c>
      <c r="I49" s="739">
        <v>1530</v>
      </c>
      <c r="J49" s="739">
        <v>1746</v>
      </c>
      <c r="K49" s="739">
        <v>1395</v>
      </c>
      <c r="L49" s="739">
        <v>2365</v>
      </c>
      <c r="M49" s="739">
        <v>2642</v>
      </c>
      <c r="N49" s="739">
        <v>2178</v>
      </c>
      <c r="O49" s="425"/>
      <c r="P49" s="425"/>
    </row>
    <row r="50" spans="1:16">
      <c r="A50" s="423" t="s">
        <v>1424</v>
      </c>
      <c r="B50" s="740">
        <v>20074</v>
      </c>
      <c r="C50" s="740">
        <v>2117</v>
      </c>
      <c r="D50" s="740">
        <v>2099</v>
      </c>
      <c r="E50" s="740">
        <v>1954</v>
      </c>
      <c r="F50" s="740">
        <v>1740</v>
      </c>
      <c r="G50" s="740">
        <v>1502</v>
      </c>
      <c r="H50" s="740">
        <v>1152</v>
      </c>
      <c r="I50" s="740">
        <v>1198</v>
      </c>
      <c r="J50" s="740">
        <v>1402</v>
      </c>
      <c r="K50" s="740">
        <v>1130</v>
      </c>
      <c r="L50" s="740">
        <v>1877</v>
      </c>
      <c r="M50" s="740">
        <v>2142</v>
      </c>
      <c r="N50" s="740">
        <v>1761</v>
      </c>
      <c r="O50" s="425"/>
      <c r="P50" s="425"/>
    </row>
    <row r="51" spans="1:16">
      <c r="A51" s="423" t="s">
        <v>1423</v>
      </c>
      <c r="B51" s="740">
        <v>1828</v>
      </c>
      <c r="C51" s="740">
        <v>211</v>
      </c>
      <c r="D51" s="740">
        <v>211</v>
      </c>
      <c r="E51" s="740">
        <v>140</v>
      </c>
      <c r="F51" s="740">
        <v>155</v>
      </c>
      <c r="G51" s="740">
        <v>133</v>
      </c>
      <c r="H51" s="740">
        <v>108</v>
      </c>
      <c r="I51" s="740">
        <v>117</v>
      </c>
      <c r="J51" s="740">
        <v>133</v>
      </c>
      <c r="K51" s="740">
        <v>112</v>
      </c>
      <c r="L51" s="740">
        <v>170</v>
      </c>
      <c r="M51" s="740">
        <v>184</v>
      </c>
      <c r="N51" s="740">
        <v>154</v>
      </c>
      <c r="O51" s="425"/>
      <c r="P51" s="425"/>
    </row>
    <row r="52" spans="1:16">
      <c r="A52" s="423" t="s">
        <v>1422</v>
      </c>
      <c r="B52" s="740">
        <v>608</v>
      </c>
      <c r="C52" s="740">
        <v>62</v>
      </c>
      <c r="D52" s="740">
        <v>72</v>
      </c>
      <c r="E52" s="740">
        <v>54</v>
      </c>
      <c r="F52" s="740">
        <v>58</v>
      </c>
      <c r="G52" s="740">
        <v>47</v>
      </c>
      <c r="H52" s="740">
        <v>38</v>
      </c>
      <c r="I52" s="740">
        <v>39</v>
      </c>
      <c r="J52" s="740">
        <v>38</v>
      </c>
      <c r="K52" s="740">
        <v>29</v>
      </c>
      <c r="L52" s="740">
        <v>63</v>
      </c>
      <c r="M52" s="740">
        <v>60</v>
      </c>
      <c r="N52" s="740">
        <v>48</v>
      </c>
      <c r="O52" s="425"/>
      <c r="P52" s="425"/>
    </row>
    <row r="53" spans="1:16">
      <c r="A53" s="423" t="s">
        <v>1421</v>
      </c>
      <c r="B53" s="740">
        <v>1359</v>
      </c>
      <c r="C53" s="740">
        <v>147</v>
      </c>
      <c r="D53" s="740">
        <v>167</v>
      </c>
      <c r="E53" s="740">
        <v>134</v>
      </c>
      <c r="F53" s="740">
        <v>105</v>
      </c>
      <c r="G53" s="740">
        <v>96</v>
      </c>
      <c r="H53" s="740">
        <v>95</v>
      </c>
      <c r="I53" s="740">
        <v>94</v>
      </c>
      <c r="J53" s="740">
        <v>84</v>
      </c>
      <c r="K53" s="740">
        <v>64</v>
      </c>
      <c r="L53" s="740">
        <v>132</v>
      </c>
      <c r="M53" s="740">
        <v>127</v>
      </c>
      <c r="N53" s="740">
        <v>114</v>
      </c>
      <c r="O53" s="425"/>
      <c r="P53" s="425"/>
    </row>
    <row r="54" spans="1:16">
      <c r="A54" s="423" t="s">
        <v>1420</v>
      </c>
      <c r="B54" s="740">
        <v>371</v>
      </c>
      <c r="C54" s="740">
        <v>36</v>
      </c>
      <c r="D54" s="740">
        <v>44</v>
      </c>
      <c r="E54" s="740">
        <v>42</v>
      </c>
      <c r="F54" s="740">
        <v>35</v>
      </c>
      <c r="G54" s="740">
        <v>31</v>
      </c>
      <c r="H54" s="740">
        <v>22</v>
      </c>
      <c r="I54" s="740">
        <v>19</v>
      </c>
      <c r="J54" s="740">
        <v>26</v>
      </c>
      <c r="K54" s="740">
        <v>19</v>
      </c>
      <c r="L54" s="740">
        <v>32</v>
      </c>
      <c r="M54" s="740">
        <v>39</v>
      </c>
      <c r="N54" s="740">
        <v>26</v>
      </c>
      <c r="O54" s="425"/>
      <c r="P54" s="425"/>
    </row>
    <row r="55" spans="1:16">
      <c r="A55" s="423" t="s">
        <v>1419</v>
      </c>
      <c r="B55" s="740">
        <v>929</v>
      </c>
      <c r="C55" s="740">
        <v>109</v>
      </c>
      <c r="D55" s="740">
        <v>121</v>
      </c>
      <c r="E55" s="740">
        <v>81</v>
      </c>
      <c r="F55" s="740">
        <v>68</v>
      </c>
      <c r="G55" s="740">
        <v>67</v>
      </c>
      <c r="H55" s="740">
        <v>60</v>
      </c>
      <c r="I55" s="740">
        <v>63</v>
      </c>
      <c r="J55" s="740">
        <v>63</v>
      </c>
      <c r="K55" s="740">
        <v>41</v>
      </c>
      <c r="L55" s="740">
        <v>91</v>
      </c>
      <c r="M55" s="740">
        <v>90</v>
      </c>
      <c r="N55" s="740">
        <v>75</v>
      </c>
      <c r="O55" s="425"/>
      <c r="P55" s="425"/>
    </row>
    <row r="56" spans="1:16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</row>
    <row r="57" spans="1:16">
      <c r="A57" s="421" t="s">
        <v>1418</v>
      </c>
      <c r="B57" s="739">
        <v>2404</v>
      </c>
      <c r="C57" s="739">
        <v>277</v>
      </c>
      <c r="D57" s="739">
        <v>282</v>
      </c>
      <c r="E57" s="739">
        <v>204</v>
      </c>
      <c r="F57" s="739">
        <v>196</v>
      </c>
      <c r="G57" s="739">
        <v>180</v>
      </c>
      <c r="H57" s="739">
        <v>157</v>
      </c>
      <c r="I57" s="739">
        <v>155</v>
      </c>
      <c r="J57" s="739">
        <v>169</v>
      </c>
      <c r="K57" s="739">
        <v>125</v>
      </c>
      <c r="L57" s="739">
        <v>215</v>
      </c>
      <c r="M57" s="739">
        <v>239</v>
      </c>
      <c r="N57" s="739">
        <v>205</v>
      </c>
      <c r="O57" s="425"/>
      <c r="P57" s="425"/>
    </row>
    <row r="58" spans="1:16">
      <c r="A58" s="423" t="s">
        <v>1417</v>
      </c>
      <c r="B58" s="740">
        <v>1888</v>
      </c>
      <c r="C58" s="740">
        <v>221</v>
      </c>
      <c r="D58" s="740">
        <v>212</v>
      </c>
      <c r="E58" s="740">
        <v>154</v>
      </c>
      <c r="F58" s="740">
        <v>149</v>
      </c>
      <c r="G58" s="740">
        <v>145</v>
      </c>
      <c r="H58" s="740">
        <v>133</v>
      </c>
      <c r="I58" s="740">
        <v>126</v>
      </c>
      <c r="J58" s="740">
        <v>135</v>
      </c>
      <c r="K58" s="740">
        <v>107</v>
      </c>
      <c r="L58" s="740">
        <v>165</v>
      </c>
      <c r="M58" s="740">
        <v>189</v>
      </c>
      <c r="N58" s="740">
        <v>152</v>
      </c>
      <c r="O58" s="425"/>
      <c r="P58" s="425"/>
    </row>
    <row r="59" spans="1:16">
      <c r="A59" s="423" t="s">
        <v>1416</v>
      </c>
      <c r="B59" s="740">
        <v>68</v>
      </c>
      <c r="C59" s="740">
        <v>6</v>
      </c>
      <c r="D59" s="740">
        <v>9</v>
      </c>
      <c r="E59" s="740">
        <v>8</v>
      </c>
      <c r="F59" s="740">
        <v>4</v>
      </c>
      <c r="G59" s="740">
        <v>10</v>
      </c>
      <c r="H59" s="740">
        <v>3</v>
      </c>
      <c r="I59" s="740">
        <v>5</v>
      </c>
      <c r="J59" s="740">
        <v>3</v>
      </c>
      <c r="K59" s="740">
        <v>3</v>
      </c>
      <c r="L59" s="740">
        <v>3</v>
      </c>
      <c r="M59" s="740">
        <v>6</v>
      </c>
      <c r="N59" s="740">
        <v>8</v>
      </c>
      <c r="O59" s="425"/>
      <c r="P59" s="425"/>
    </row>
    <row r="60" spans="1:16">
      <c r="A60" s="423" t="s">
        <v>1415</v>
      </c>
      <c r="B60" s="740">
        <v>448</v>
      </c>
      <c r="C60" s="740">
        <v>50</v>
      </c>
      <c r="D60" s="740">
        <v>61</v>
      </c>
      <c r="E60" s="740">
        <v>42</v>
      </c>
      <c r="F60" s="740">
        <v>43</v>
      </c>
      <c r="G60" s="740">
        <v>25</v>
      </c>
      <c r="H60" s="740">
        <v>21</v>
      </c>
      <c r="I60" s="740">
        <v>24</v>
      </c>
      <c r="J60" s="740">
        <v>31</v>
      </c>
      <c r="K60" s="740">
        <v>15</v>
      </c>
      <c r="L60" s="740">
        <v>47</v>
      </c>
      <c r="M60" s="740">
        <v>44</v>
      </c>
      <c r="N60" s="740">
        <v>45</v>
      </c>
      <c r="O60" s="425"/>
      <c r="P60" s="425"/>
    </row>
    <row r="61" spans="1:16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6">
      <c r="A62" s="421" t="s">
        <v>1414</v>
      </c>
      <c r="B62" s="739">
        <v>2388</v>
      </c>
      <c r="C62" s="739">
        <v>293</v>
      </c>
      <c r="D62" s="739">
        <v>338</v>
      </c>
      <c r="E62" s="739">
        <v>235</v>
      </c>
      <c r="F62" s="739">
        <v>195</v>
      </c>
      <c r="G62" s="739">
        <v>174</v>
      </c>
      <c r="H62" s="739">
        <v>148</v>
      </c>
      <c r="I62" s="739">
        <v>154</v>
      </c>
      <c r="J62" s="739">
        <v>133</v>
      </c>
      <c r="K62" s="739">
        <v>103</v>
      </c>
      <c r="L62" s="739">
        <v>176</v>
      </c>
      <c r="M62" s="739">
        <v>228</v>
      </c>
      <c r="N62" s="739">
        <v>211</v>
      </c>
      <c r="O62" s="425"/>
      <c r="P62" s="425"/>
    </row>
    <row r="63" spans="1:16">
      <c r="A63" s="423" t="s">
        <v>1413</v>
      </c>
      <c r="B63" s="740">
        <v>1081</v>
      </c>
      <c r="C63" s="740">
        <v>135</v>
      </c>
      <c r="D63" s="740">
        <v>154</v>
      </c>
      <c r="E63" s="740">
        <v>122</v>
      </c>
      <c r="F63" s="740">
        <v>78</v>
      </c>
      <c r="G63" s="740">
        <v>84</v>
      </c>
      <c r="H63" s="740">
        <v>57</v>
      </c>
      <c r="I63" s="740">
        <v>69</v>
      </c>
      <c r="J63" s="740">
        <v>52</v>
      </c>
      <c r="K63" s="740">
        <v>46</v>
      </c>
      <c r="L63" s="740">
        <v>73</v>
      </c>
      <c r="M63" s="740">
        <v>111</v>
      </c>
      <c r="N63" s="740">
        <v>100</v>
      </c>
      <c r="O63" s="425"/>
      <c r="P63" s="425"/>
    </row>
    <row r="64" spans="1:16">
      <c r="A64" s="423" t="s">
        <v>1412</v>
      </c>
      <c r="B64" s="740">
        <v>113</v>
      </c>
      <c r="C64" s="740">
        <v>16</v>
      </c>
      <c r="D64" s="740">
        <v>23</v>
      </c>
      <c r="E64" s="740">
        <v>11</v>
      </c>
      <c r="F64" s="740">
        <v>9</v>
      </c>
      <c r="G64" s="740">
        <v>5</v>
      </c>
      <c r="H64" s="740">
        <v>3</v>
      </c>
      <c r="I64" s="740">
        <v>8</v>
      </c>
      <c r="J64" s="740">
        <v>7</v>
      </c>
      <c r="K64" s="740">
        <v>3</v>
      </c>
      <c r="L64" s="740">
        <v>9</v>
      </c>
      <c r="M64" s="740">
        <v>14</v>
      </c>
      <c r="N64" s="740">
        <v>5</v>
      </c>
      <c r="O64" s="425"/>
      <c r="P64" s="425"/>
    </row>
    <row r="65" spans="1:16">
      <c r="A65" s="423" t="s">
        <v>1411</v>
      </c>
      <c r="B65" s="740">
        <v>610</v>
      </c>
      <c r="C65" s="740">
        <v>71</v>
      </c>
      <c r="D65" s="740">
        <v>73</v>
      </c>
      <c r="E65" s="740">
        <v>55</v>
      </c>
      <c r="F65" s="740">
        <v>54</v>
      </c>
      <c r="G65" s="740">
        <v>52</v>
      </c>
      <c r="H65" s="740">
        <v>45</v>
      </c>
      <c r="I65" s="740">
        <v>41</v>
      </c>
      <c r="J65" s="740">
        <v>38</v>
      </c>
      <c r="K65" s="740">
        <v>29</v>
      </c>
      <c r="L65" s="740">
        <v>40</v>
      </c>
      <c r="M65" s="740">
        <v>55</v>
      </c>
      <c r="N65" s="740">
        <v>57</v>
      </c>
      <c r="O65" s="425"/>
      <c r="P65" s="425"/>
    </row>
    <row r="66" spans="1:16">
      <c r="A66" s="423" t="s">
        <v>1410</v>
      </c>
      <c r="B66" s="740">
        <v>584</v>
      </c>
      <c r="C66" s="740">
        <v>71</v>
      </c>
      <c r="D66" s="740">
        <v>88</v>
      </c>
      <c r="E66" s="740">
        <v>47</v>
      </c>
      <c r="F66" s="740">
        <v>54</v>
      </c>
      <c r="G66" s="740">
        <v>33</v>
      </c>
      <c r="H66" s="740">
        <v>43</v>
      </c>
      <c r="I66" s="740">
        <v>36</v>
      </c>
      <c r="J66" s="740">
        <v>36</v>
      </c>
      <c r="K66" s="740">
        <v>25</v>
      </c>
      <c r="L66" s="740">
        <v>54</v>
      </c>
      <c r="M66" s="740">
        <v>48</v>
      </c>
      <c r="N66" s="740">
        <v>49</v>
      </c>
      <c r="O66" s="425"/>
      <c r="P66" s="425"/>
    </row>
    <row r="67" spans="1:16">
      <c r="A67" s="425"/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25"/>
      <c r="O67" s="425"/>
      <c r="P67" s="425"/>
    </row>
    <row r="68" spans="1:16">
      <c r="A68" s="421" t="s">
        <v>1409</v>
      </c>
      <c r="B68" s="739">
        <v>6633</v>
      </c>
      <c r="C68" s="739">
        <v>814</v>
      </c>
      <c r="D68" s="739">
        <v>965</v>
      </c>
      <c r="E68" s="739">
        <v>598</v>
      </c>
      <c r="F68" s="739">
        <v>511</v>
      </c>
      <c r="G68" s="739">
        <v>460</v>
      </c>
      <c r="H68" s="739">
        <v>366</v>
      </c>
      <c r="I68" s="739">
        <v>414</v>
      </c>
      <c r="J68" s="739">
        <v>440</v>
      </c>
      <c r="K68" s="739">
        <v>370</v>
      </c>
      <c r="L68" s="739">
        <v>504</v>
      </c>
      <c r="M68" s="739">
        <v>628</v>
      </c>
      <c r="N68" s="739">
        <v>563</v>
      </c>
      <c r="O68" s="425"/>
      <c r="P68" s="425"/>
    </row>
    <row r="69" spans="1:16">
      <c r="A69" s="423" t="s">
        <v>1408</v>
      </c>
      <c r="B69" s="740">
        <v>3959</v>
      </c>
      <c r="C69" s="740">
        <v>468</v>
      </c>
      <c r="D69" s="740">
        <v>535</v>
      </c>
      <c r="E69" s="740">
        <v>346</v>
      </c>
      <c r="F69" s="740">
        <v>331</v>
      </c>
      <c r="G69" s="740">
        <v>275</v>
      </c>
      <c r="H69" s="740">
        <v>210</v>
      </c>
      <c r="I69" s="740">
        <v>233</v>
      </c>
      <c r="J69" s="740">
        <v>271</v>
      </c>
      <c r="K69" s="740">
        <v>246</v>
      </c>
      <c r="L69" s="740">
        <v>312</v>
      </c>
      <c r="M69" s="740">
        <v>392</v>
      </c>
      <c r="N69" s="740">
        <v>340</v>
      </c>
      <c r="O69" s="425"/>
      <c r="P69" s="425"/>
    </row>
    <row r="70" spans="1:16">
      <c r="A70" s="423" t="s">
        <v>1407</v>
      </c>
      <c r="B70" s="740">
        <v>469</v>
      </c>
      <c r="C70" s="740">
        <v>59</v>
      </c>
      <c r="D70" s="740">
        <v>79</v>
      </c>
      <c r="E70" s="740">
        <v>38</v>
      </c>
      <c r="F70" s="740">
        <v>29</v>
      </c>
      <c r="G70" s="740">
        <v>37</v>
      </c>
      <c r="H70" s="740">
        <v>32</v>
      </c>
      <c r="I70" s="740">
        <v>39</v>
      </c>
      <c r="J70" s="740">
        <v>23</v>
      </c>
      <c r="K70" s="740">
        <v>21</v>
      </c>
      <c r="L70" s="740">
        <v>32</v>
      </c>
      <c r="M70" s="740">
        <v>44</v>
      </c>
      <c r="N70" s="740">
        <v>36</v>
      </c>
      <c r="O70" s="425"/>
      <c r="P70" s="425"/>
    </row>
    <row r="71" spans="1:16">
      <c r="A71" s="423" t="s">
        <v>1406</v>
      </c>
      <c r="B71" s="740">
        <v>1082</v>
      </c>
      <c r="C71" s="740">
        <v>140</v>
      </c>
      <c r="D71" s="740">
        <v>164</v>
      </c>
      <c r="E71" s="740">
        <v>101</v>
      </c>
      <c r="F71" s="740">
        <v>72</v>
      </c>
      <c r="G71" s="740">
        <v>73</v>
      </c>
      <c r="H71" s="740">
        <v>65</v>
      </c>
      <c r="I71" s="740">
        <v>67</v>
      </c>
      <c r="J71" s="740">
        <v>86</v>
      </c>
      <c r="K71" s="740">
        <v>56</v>
      </c>
      <c r="L71" s="740">
        <v>80</v>
      </c>
      <c r="M71" s="740">
        <v>96</v>
      </c>
      <c r="N71" s="740">
        <v>82</v>
      </c>
      <c r="O71" s="425"/>
      <c r="P71" s="425"/>
    </row>
    <row r="72" spans="1:16">
      <c r="A72" s="423" t="s">
        <v>1405</v>
      </c>
      <c r="B72" s="740">
        <v>1123</v>
      </c>
      <c r="C72" s="740">
        <v>147</v>
      </c>
      <c r="D72" s="740">
        <v>187</v>
      </c>
      <c r="E72" s="740">
        <v>113</v>
      </c>
      <c r="F72" s="740">
        <v>79</v>
      </c>
      <c r="G72" s="740">
        <v>75</v>
      </c>
      <c r="H72" s="740">
        <v>59</v>
      </c>
      <c r="I72" s="740">
        <v>75</v>
      </c>
      <c r="J72" s="740">
        <v>60</v>
      </c>
      <c r="K72" s="740">
        <v>47</v>
      </c>
      <c r="L72" s="740">
        <v>80</v>
      </c>
      <c r="M72" s="740">
        <v>96</v>
      </c>
      <c r="N72" s="740">
        <v>105</v>
      </c>
      <c r="O72" s="425"/>
      <c r="P72" s="425"/>
    </row>
    <row r="73" spans="1:16">
      <c r="A73" s="425"/>
      <c r="B73" s="425"/>
      <c r="C73" s="425"/>
      <c r="D73" s="425"/>
      <c r="E73" s="425"/>
      <c r="F73" s="425"/>
      <c r="G73" s="425"/>
      <c r="H73" s="425"/>
      <c r="I73" s="425"/>
      <c r="J73" s="425"/>
      <c r="K73" s="425"/>
      <c r="L73" s="425"/>
      <c r="M73" s="425"/>
      <c r="N73" s="425"/>
      <c r="O73" s="425"/>
      <c r="P73" s="425"/>
    </row>
    <row r="74" spans="1:16">
      <c r="A74" s="421" t="s">
        <v>1404</v>
      </c>
      <c r="B74" s="739">
        <v>2215</v>
      </c>
      <c r="C74" s="739">
        <v>274</v>
      </c>
      <c r="D74" s="739">
        <v>282</v>
      </c>
      <c r="E74" s="739">
        <v>221</v>
      </c>
      <c r="F74" s="739">
        <v>187</v>
      </c>
      <c r="G74" s="739">
        <v>161</v>
      </c>
      <c r="H74" s="739">
        <v>132</v>
      </c>
      <c r="I74" s="739">
        <v>146</v>
      </c>
      <c r="J74" s="739">
        <v>142</v>
      </c>
      <c r="K74" s="739">
        <v>126</v>
      </c>
      <c r="L74" s="739">
        <v>181</v>
      </c>
      <c r="M74" s="739">
        <v>165</v>
      </c>
      <c r="N74" s="739">
        <v>198</v>
      </c>
      <c r="O74" s="425"/>
      <c r="P74" s="425"/>
    </row>
    <row r="75" spans="1:16">
      <c r="A75" s="423" t="s">
        <v>1403</v>
      </c>
      <c r="B75" s="740">
        <v>1734</v>
      </c>
      <c r="C75" s="740">
        <v>209</v>
      </c>
      <c r="D75" s="740">
        <v>205</v>
      </c>
      <c r="E75" s="740">
        <v>178</v>
      </c>
      <c r="F75" s="740">
        <v>155</v>
      </c>
      <c r="G75" s="740">
        <v>133</v>
      </c>
      <c r="H75" s="740">
        <v>98</v>
      </c>
      <c r="I75" s="740">
        <v>107</v>
      </c>
      <c r="J75" s="740">
        <v>112</v>
      </c>
      <c r="K75" s="740">
        <v>106</v>
      </c>
      <c r="L75" s="740">
        <v>142</v>
      </c>
      <c r="M75" s="740">
        <v>138</v>
      </c>
      <c r="N75" s="740">
        <v>151</v>
      </c>
      <c r="O75" s="425"/>
      <c r="P75" s="425"/>
    </row>
    <row r="76" spans="1:16">
      <c r="A76" s="423" t="s">
        <v>1402</v>
      </c>
      <c r="B76" s="740">
        <v>481</v>
      </c>
      <c r="C76" s="740">
        <v>65</v>
      </c>
      <c r="D76" s="740">
        <v>77</v>
      </c>
      <c r="E76" s="740">
        <v>43</v>
      </c>
      <c r="F76" s="740">
        <v>32</v>
      </c>
      <c r="G76" s="740">
        <v>28</v>
      </c>
      <c r="H76" s="740">
        <v>34</v>
      </c>
      <c r="I76" s="740">
        <v>39</v>
      </c>
      <c r="J76" s="740">
        <v>30</v>
      </c>
      <c r="K76" s="740">
        <v>20</v>
      </c>
      <c r="L76" s="740">
        <v>39</v>
      </c>
      <c r="M76" s="740">
        <v>27</v>
      </c>
      <c r="N76" s="740">
        <v>47</v>
      </c>
      <c r="O76" s="425"/>
      <c r="P76" s="425"/>
    </row>
    <row r="77" spans="1:16">
      <c r="A77" s="425"/>
      <c r="B77" s="425"/>
      <c r="C77" s="425"/>
      <c r="D77" s="425"/>
      <c r="E77" s="425"/>
      <c r="F77" s="425"/>
      <c r="G77" s="425"/>
      <c r="H77" s="425"/>
      <c r="I77" s="425"/>
      <c r="J77" s="425"/>
      <c r="K77" s="425"/>
      <c r="L77" s="425"/>
      <c r="M77" s="425"/>
      <c r="N77" s="425"/>
      <c r="O77" s="425"/>
      <c r="P77" s="425"/>
    </row>
    <row r="78" spans="1:16">
      <c r="A78" s="421" t="s">
        <v>1401</v>
      </c>
      <c r="B78" s="739">
        <v>935</v>
      </c>
      <c r="C78" s="739">
        <v>108</v>
      </c>
      <c r="D78" s="739">
        <v>156</v>
      </c>
      <c r="E78" s="739">
        <v>90</v>
      </c>
      <c r="F78" s="739">
        <v>60</v>
      </c>
      <c r="G78" s="739">
        <v>73</v>
      </c>
      <c r="H78" s="739">
        <v>40</v>
      </c>
      <c r="I78" s="739">
        <v>63</v>
      </c>
      <c r="J78" s="739">
        <v>67</v>
      </c>
      <c r="K78" s="739">
        <v>52</v>
      </c>
      <c r="L78" s="739">
        <v>76</v>
      </c>
      <c r="M78" s="739">
        <v>69</v>
      </c>
      <c r="N78" s="739">
        <v>81</v>
      </c>
      <c r="O78" s="425"/>
      <c r="P78" s="425"/>
    </row>
    <row r="79" spans="1:16">
      <c r="A79" s="423" t="s">
        <v>1400</v>
      </c>
      <c r="B79" s="740">
        <v>782</v>
      </c>
      <c r="C79" s="740">
        <v>96</v>
      </c>
      <c r="D79" s="740">
        <v>125</v>
      </c>
      <c r="E79" s="740">
        <v>74</v>
      </c>
      <c r="F79" s="740">
        <v>48</v>
      </c>
      <c r="G79" s="740">
        <v>60</v>
      </c>
      <c r="H79" s="740">
        <v>31</v>
      </c>
      <c r="I79" s="740">
        <v>51</v>
      </c>
      <c r="J79" s="740">
        <v>56</v>
      </c>
      <c r="K79" s="740">
        <v>42</v>
      </c>
      <c r="L79" s="740">
        <v>71</v>
      </c>
      <c r="M79" s="740">
        <v>61</v>
      </c>
      <c r="N79" s="740">
        <v>67</v>
      </c>
      <c r="O79" s="425"/>
      <c r="P79" s="425"/>
    </row>
    <row r="80" spans="1:16">
      <c r="A80" s="423" t="s">
        <v>1399</v>
      </c>
      <c r="B80" s="740">
        <v>153</v>
      </c>
      <c r="C80" s="740">
        <v>12</v>
      </c>
      <c r="D80" s="740">
        <v>31</v>
      </c>
      <c r="E80" s="740">
        <v>16</v>
      </c>
      <c r="F80" s="740">
        <v>12</v>
      </c>
      <c r="G80" s="740">
        <v>13</v>
      </c>
      <c r="H80" s="740">
        <v>9</v>
      </c>
      <c r="I80" s="740">
        <v>12</v>
      </c>
      <c r="J80" s="740">
        <v>11</v>
      </c>
      <c r="K80" s="740">
        <v>10</v>
      </c>
      <c r="L80" s="740">
        <v>5</v>
      </c>
      <c r="M80" s="740">
        <v>8</v>
      </c>
      <c r="N80" s="740">
        <v>14</v>
      </c>
      <c r="O80" s="425"/>
      <c r="P80" s="425"/>
    </row>
    <row r="81" spans="1:16">
      <c r="A81" s="425"/>
      <c r="B81" s="425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</row>
    <row r="82" spans="1:16">
      <c r="A82" s="421" t="s">
        <v>1398</v>
      </c>
      <c r="B82" s="739">
        <v>1937</v>
      </c>
      <c r="C82" s="739">
        <v>204</v>
      </c>
      <c r="D82" s="739">
        <v>331</v>
      </c>
      <c r="E82" s="739">
        <v>176</v>
      </c>
      <c r="F82" s="739">
        <v>146</v>
      </c>
      <c r="G82" s="739">
        <v>144</v>
      </c>
      <c r="H82" s="739">
        <v>101</v>
      </c>
      <c r="I82" s="739">
        <v>123</v>
      </c>
      <c r="J82" s="739">
        <v>107</v>
      </c>
      <c r="K82" s="739">
        <v>106</v>
      </c>
      <c r="L82" s="739">
        <v>156</v>
      </c>
      <c r="M82" s="739">
        <v>162</v>
      </c>
      <c r="N82" s="739">
        <v>181</v>
      </c>
      <c r="O82" s="425"/>
      <c r="P82" s="425"/>
    </row>
    <row r="83" spans="1:16">
      <c r="A83" s="423" t="s">
        <v>1397</v>
      </c>
      <c r="B83" s="740">
        <v>1067</v>
      </c>
      <c r="C83" s="740">
        <v>102</v>
      </c>
      <c r="D83" s="740">
        <v>203</v>
      </c>
      <c r="E83" s="740">
        <v>86</v>
      </c>
      <c r="F83" s="740">
        <v>72</v>
      </c>
      <c r="G83" s="740">
        <v>85</v>
      </c>
      <c r="H83" s="740">
        <v>60</v>
      </c>
      <c r="I83" s="740">
        <v>75</v>
      </c>
      <c r="J83" s="740">
        <v>55</v>
      </c>
      <c r="K83" s="740">
        <v>65</v>
      </c>
      <c r="L83" s="740">
        <v>76</v>
      </c>
      <c r="M83" s="740">
        <v>86</v>
      </c>
      <c r="N83" s="740">
        <v>102</v>
      </c>
      <c r="O83" s="425"/>
      <c r="P83" s="425"/>
    </row>
    <row r="84" spans="1:16">
      <c r="A84" s="423" t="s">
        <v>1396</v>
      </c>
      <c r="B84" s="740">
        <v>285</v>
      </c>
      <c r="C84" s="740">
        <v>32</v>
      </c>
      <c r="D84" s="740">
        <v>51</v>
      </c>
      <c r="E84" s="740">
        <v>32</v>
      </c>
      <c r="F84" s="740">
        <v>17</v>
      </c>
      <c r="G84" s="740">
        <v>19</v>
      </c>
      <c r="H84" s="740">
        <v>12</v>
      </c>
      <c r="I84" s="740">
        <v>13</v>
      </c>
      <c r="J84" s="740">
        <v>19</v>
      </c>
      <c r="K84" s="740">
        <v>12</v>
      </c>
      <c r="L84" s="740">
        <v>28</v>
      </c>
      <c r="M84" s="740">
        <v>22</v>
      </c>
      <c r="N84" s="740">
        <v>28</v>
      </c>
      <c r="O84" s="425"/>
      <c r="P84" s="425"/>
    </row>
    <row r="85" spans="1:16">
      <c r="A85" s="423" t="s">
        <v>1395</v>
      </c>
      <c r="B85" s="740">
        <v>581</v>
      </c>
      <c r="C85" s="740">
        <v>68</v>
      </c>
      <c r="D85" s="740">
        <v>77</v>
      </c>
      <c r="E85" s="740">
        <v>58</v>
      </c>
      <c r="F85" s="740">
        <v>57</v>
      </c>
      <c r="G85" s="740">
        <v>40</v>
      </c>
      <c r="H85" s="740">
        <v>29</v>
      </c>
      <c r="I85" s="740">
        <v>34</v>
      </c>
      <c r="J85" s="740">
        <v>33</v>
      </c>
      <c r="K85" s="740">
        <v>29</v>
      </c>
      <c r="L85" s="740">
        <v>52</v>
      </c>
      <c r="M85" s="740">
        <v>54</v>
      </c>
      <c r="N85" s="740">
        <v>50</v>
      </c>
      <c r="O85" s="425"/>
      <c r="P85" s="425"/>
    </row>
    <row r="86" spans="1:16">
      <c r="A86" s="423" t="s">
        <v>1394</v>
      </c>
      <c r="B86" s="740">
        <v>4</v>
      </c>
      <c r="C86" s="740">
        <v>2</v>
      </c>
      <c r="D86" s="740">
        <v>0</v>
      </c>
      <c r="E86" s="740">
        <v>0</v>
      </c>
      <c r="F86" s="740">
        <v>0</v>
      </c>
      <c r="G86" s="740">
        <v>0</v>
      </c>
      <c r="H86" s="740">
        <v>0</v>
      </c>
      <c r="I86" s="740">
        <v>1</v>
      </c>
      <c r="J86" s="740">
        <v>0</v>
      </c>
      <c r="K86" s="740">
        <v>0</v>
      </c>
      <c r="L86" s="740">
        <v>0</v>
      </c>
      <c r="M86" s="740">
        <v>0</v>
      </c>
      <c r="N86" s="740">
        <v>1</v>
      </c>
      <c r="O86" s="425"/>
      <c r="P86" s="425"/>
    </row>
    <row r="87" spans="1:16">
      <c r="A87" s="425"/>
      <c r="B87" s="425"/>
      <c r="C87" s="425"/>
      <c r="D87" s="425"/>
      <c r="E87" s="425"/>
      <c r="F87" s="425"/>
      <c r="G87" s="425"/>
      <c r="H87" s="425"/>
      <c r="I87" s="425"/>
      <c r="J87" s="425"/>
      <c r="K87" s="425"/>
      <c r="L87" s="425"/>
      <c r="M87" s="425"/>
      <c r="N87" s="425"/>
      <c r="O87" s="425"/>
      <c r="P87" s="425"/>
    </row>
    <row r="88" spans="1:16">
      <c r="A88" s="421" t="s">
        <v>1393</v>
      </c>
      <c r="B88" s="739">
        <v>272</v>
      </c>
      <c r="C88" s="739">
        <v>27</v>
      </c>
      <c r="D88" s="739">
        <v>46</v>
      </c>
      <c r="E88" s="739">
        <v>26</v>
      </c>
      <c r="F88" s="739">
        <v>17</v>
      </c>
      <c r="G88" s="739">
        <v>16</v>
      </c>
      <c r="H88" s="739">
        <v>9</v>
      </c>
      <c r="I88" s="739">
        <v>24</v>
      </c>
      <c r="J88" s="739">
        <v>19</v>
      </c>
      <c r="K88" s="739">
        <v>17</v>
      </c>
      <c r="L88" s="739">
        <v>20</v>
      </c>
      <c r="M88" s="739">
        <v>34</v>
      </c>
      <c r="N88" s="739">
        <v>17</v>
      </c>
      <c r="O88" s="425"/>
      <c r="P88" s="425"/>
    </row>
    <row r="89" spans="1:16">
      <c r="A89" s="423" t="s">
        <v>1392</v>
      </c>
      <c r="B89" s="740">
        <v>193</v>
      </c>
      <c r="C89" s="740">
        <v>20</v>
      </c>
      <c r="D89" s="740">
        <v>31</v>
      </c>
      <c r="E89" s="740">
        <v>19</v>
      </c>
      <c r="F89" s="740">
        <v>11</v>
      </c>
      <c r="G89" s="740">
        <v>13</v>
      </c>
      <c r="H89" s="740">
        <v>5</v>
      </c>
      <c r="I89" s="740">
        <v>19</v>
      </c>
      <c r="J89" s="740">
        <v>15</v>
      </c>
      <c r="K89" s="740">
        <v>13</v>
      </c>
      <c r="L89" s="740">
        <v>14</v>
      </c>
      <c r="M89" s="740">
        <v>19</v>
      </c>
      <c r="N89" s="740">
        <v>14</v>
      </c>
      <c r="O89" s="425"/>
      <c r="P89" s="425"/>
    </row>
    <row r="90" spans="1:16">
      <c r="A90" s="423" t="s">
        <v>1391</v>
      </c>
      <c r="B90" s="740">
        <v>64</v>
      </c>
      <c r="C90" s="740">
        <v>6</v>
      </c>
      <c r="D90" s="740">
        <v>14</v>
      </c>
      <c r="E90" s="740">
        <v>6</v>
      </c>
      <c r="F90" s="740">
        <v>5</v>
      </c>
      <c r="G90" s="740">
        <v>2</v>
      </c>
      <c r="H90" s="740">
        <v>4</v>
      </c>
      <c r="I90" s="740">
        <v>5</v>
      </c>
      <c r="J90" s="740">
        <v>3</v>
      </c>
      <c r="K90" s="740">
        <v>3</v>
      </c>
      <c r="L90" s="740">
        <v>5</v>
      </c>
      <c r="M90" s="740">
        <v>9</v>
      </c>
      <c r="N90" s="740">
        <v>2</v>
      </c>
      <c r="O90" s="425"/>
      <c r="P90" s="425"/>
    </row>
    <row r="91" spans="1:16">
      <c r="A91" s="423" t="s">
        <v>1390</v>
      </c>
      <c r="B91" s="740">
        <v>7</v>
      </c>
      <c r="C91" s="740">
        <v>1</v>
      </c>
      <c r="D91" s="740">
        <v>1</v>
      </c>
      <c r="E91" s="740">
        <v>0</v>
      </c>
      <c r="F91" s="740">
        <v>0</v>
      </c>
      <c r="G91" s="740">
        <v>0</v>
      </c>
      <c r="H91" s="740">
        <v>0</v>
      </c>
      <c r="I91" s="740">
        <v>0</v>
      </c>
      <c r="J91" s="740">
        <v>0</v>
      </c>
      <c r="K91" s="740">
        <v>0</v>
      </c>
      <c r="L91" s="740">
        <v>0</v>
      </c>
      <c r="M91" s="740">
        <v>5</v>
      </c>
      <c r="N91" s="740">
        <v>0</v>
      </c>
      <c r="O91" s="425"/>
      <c r="P91" s="425"/>
    </row>
    <row r="92" spans="1:16">
      <c r="A92" s="423" t="s">
        <v>1389</v>
      </c>
      <c r="B92" s="740">
        <v>8</v>
      </c>
      <c r="C92" s="740">
        <v>0</v>
      </c>
      <c r="D92" s="740">
        <v>0</v>
      </c>
      <c r="E92" s="740">
        <v>1</v>
      </c>
      <c r="F92" s="740">
        <v>1</v>
      </c>
      <c r="G92" s="740">
        <v>1</v>
      </c>
      <c r="H92" s="740">
        <v>0</v>
      </c>
      <c r="I92" s="740">
        <v>0</v>
      </c>
      <c r="J92" s="740">
        <v>1</v>
      </c>
      <c r="K92" s="740">
        <v>1</v>
      </c>
      <c r="L92" s="740">
        <v>1</v>
      </c>
      <c r="M92" s="740">
        <v>1</v>
      </c>
      <c r="N92" s="740">
        <v>1</v>
      </c>
      <c r="O92" s="425"/>
      <c r="P92" s="425"/>
    </row>
    <row r="93" spans="1:16">
      <c r="A93" s="425"/>
      <c r="B93" s="425"/>
      <c r="C93" s="425"/>
      <c r="D93" s="425"/>
      <c r="E93" s="425"/>
      <c r="F93" s="425"/>
      <c r="G93" s="425"/>
      <c r="H93" s="425"/>
      <c r="I93" s="425"/>
      <c r="J93" s="425"/>
      <c r="K93" s="425"/>
      <c r="L93" s="425"/>
      <c r="M93" s="425"/>
      <c r="N93" s="425"/>
      <c r="O93" s="425"/>
      <c r="P93" s="425"/>
    </row>
    <row r="94" spans="1:16">
      <c r="A94" s="421" t="s">
        <v>1388</v>
      </c>
      <c r="B94" s="739">
        <v>612</v>
      </c>
      <c r="C94" s="739">
        <v>74</v>
      </c>
      <c r="D94" s="739">
        <v>69</v>
      </c>
      <c r="E94" s="739">
        <v>47</v>
      </c>
      <c r="F94" s="739">
        <v>54</v>
      </c>
      <c r="G94" s="739">
        <v>40</v>
      </c>
      <c r="H94" s="739">
        <v>39</v>
      </c>
      <c r="I94" s="739">
        <v>55</v>
      </c>
      <c r="J94" s="739">
        <v>43</v>
      </c>
      <c r="K94" s="739">
        <v>49</v>
      </c>
      <c r="L94" s="739">
        <v>46</v>
      </c>
      <c r="M94" s="739">
        <v>52</v>
      </c>
      <c r="N94" s="739">
        <v>44</v>
      </c>
      <c r="O94" s="425"/>
      <c r="P94" s="425"/>
    </row>
    <row r="95" spans="1:16">
      <c r="A95" s="423" t="s">
        <v>1387</v>
      </c>
      <c r="B95" s="740">
        <v>537</v>
      </c>
      <c r="C95" s="740">
        <v>63</v>
      </c>
      <c r="D95" s="740">
        <v>59</v>
      </c>
      <c r="E95" s="740">
        <v>39</v>
      </c>
      <c r="F95" s="740">
        <v>53</v>
      </c>
      <c r="G95" s="740">
        <v>33</v>
      </c>
      <c r="H95" s="740">
        <v>37</v>
      </c>
      <c r="I95" s="740">
        <v>51</v>
      </c>
      <c r="J95" s="740">
        <v>39</v>
      </c>
      <c r="K95" s="740">
        <v>47</v>
      </c>
      <c r="L95" s="740">
        <v>41</v>
      </c>
      <c r="M95" s="740">
        <v>39</v>
      </c>
      <c r="N95" s="740">
        <v>36</v>
      </c>
      <c r="O95" s="425"/>
      <c r="P95" s="425"/>
    </row>
    <row r="96" spans="1:16">
      <c r="A96" s="423" t="s">
        <v>1386</v>
      </c>
      <c r="B96" s="740">
        <v>2</v>
      </c>
      <c r="C96" s="740">
        <v>1</v>
      </c>
      <c r="D96" s="740">
        <v>0</v>
      </c>
      <c r="E96" s="740">
        <v>0</v>
      </c>
      <c r="F96" s="740">
        <v>0</v>
      </c>
      <c r="G96" s="740">
        <v>0</v>
      </c>
      <c r="H96" s="740">
        <v>0</v>
      </c>
      <c r="I96" s="740">
        <v>0</v>
      </c>
      <c r="J96" s="740">
        <v>1</v>
      </c>
      <c r="K96" s="740">
        <v>0</v>
      </c>
      <c r="L96" s="740">
        <v>0</v>
      </c>
      <c r="M96" s="740">
        <v>0</v>
      </c>
      <c r="N96" s="740">
        <v>0</v>
      </c>
      <c r="O96" s="425"/>
      <c r="P96" s="425"/>
    </row>
    <row r="97" spans="1:16">
      <c r="A97" s="423" t="s">
        <v>1385</v>
      </c>
      <c r="B97" s="740">
        <v>18</v>
      </c>
      <c r="C97" s="740">
        <v>3</v>
      </c>
      <c r="D97" s="740">
        <v>3</v>
      </c>
      <c r="E97" s="740">
        <v>3</v>
      </c>
      <c r="F97" s="740">
        <v>0</v>
      </c>
      <c r="G97" s="740">
        <v>1</v>
      </c>
      <c r="H97" s="740">
        <v>1</v>
      </c>
      <c r="I97" s="740">
        <v>0</v>
      </c>
      <c r="J97" s="740">
        <v>0</v>
      </c>
      <c r="K97" s="740">
        <v>1</v>
      </c>
      <c r="L97" s="740">
        <v>0</v>
      </c>
      <c r="M97" s="740">
        <v>2</v>
      </c>
      <c r="N97" s="740">
        <v>4</v>
      </c>
      <c r="O97" s="425"/>
      <c r="P97" s="425"/>
    </row>
    <row r="98" spans="1:16">
      <c r="A98" s="423" t="s">
        <v>1384</v>
      </c>
      <c r="B98" s="740">
        <v>55</v>
      </c>
      <c r="C98" s="740">
        <v>7</v>
      </c>
      <c r="D98" s="740">
        <v>7</v>
      </c>
      <c r="E98" s="740">
        <v>5</v>
      </c>
      <c r="F98" s="740">
        <v>1</v>
      </c>
      <c r="G98" s="740">
        <v>6</v>
      </c>
      <c r="H98" s="740">
        <v>1</v>
      </c>
      <c r="I98" s="740">
        <v>4</v>
      </c>
      <c r="J98" s="740">
        <v>3</v>
      </c>
      <c r="K98" s="740">
        <v>1</v>
      </c>
      <c r="L98" s="740">
        <v>5</v>
      </c>
      <c r="M98" s="740">
        <v>11</v>
      </c>
      <c r="N98" s="740">
        <v>4</v>
      </c>
      <c r="O98" s="425"/>
      <c r="P98" s="425"/>
    </row>
    <row r="99" spans="1:16">
      <c r="A99" s="425"/>
      <c r="B99" s="425"/>
      <c r="C99" s="425"/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</row>
    <row r="100" spans="1:16">
      <c r="A100" s="741" t="s">
        <v>4082</v>
      </c>
      <c r="B100" s="42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</row>
  </sheetData>
  <mergeCells count="4">
    <mergeCell ref="B3:N3"/>
    <mergeCell ref="B4:N4"/>
    <mergeCell ref="B8:N8"/>
    <mergeCell ref="C10:N10"/>
  </mergeCells>
  <hyperlinks>
    <hyperlink ref="A1" location="Indice!A65" display="Volver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P100"/>
  <sheetViews>
    <sheetView showGridLines="0" showRowColHeaders="0" workbookViewId="0">
      <selection activeCell="A2" sqref="A2"/>
    </sheetView>
  </sheetViews>
  <sheetFormatPr baseColWidth="10" defaultColWidth="8.88671875" defaultRowHeight="13.2"/>
  <cols>
    <col min="1" max="1" width="20.33203125" style="653" bestFit="1" customWidth="1"/>
    <col min="2" max="2" width="5.109375" style="653" bestFit="1" customWidth="1"/>
    <col min="3" max="3" width="5.6640625" style="653" bestFit="1" customWidth="1"/>
    <col min="4" max="4" width="7.44140625" style="653" bestFit="1" customWidth="1"/>
    <col min="5" max="5" width="6.33203125" style="653" bestFit="1" customWidth="1"/>
    <col min="6" max="6" width="4.44140625" style="653" bestFit="1" customWidth="1"/>
    <col min="7" max="7" width="5.5546875" style="653" bestFit="1" customWidth="1"/>
    <col min="8" max="8" width="5.33203125" style="653" bestFit="1" customWidth="1"/>
    <col min="9" max="9" width="4.5546875" style="653" bestFit="1" customWidth="1"/>
    <col min="10" max="10" width="6.88671875" style="653" bestFit="1" customWidth="1"/>
    <col min="11" max="11" width="10.44140625" style="653" bestFit="1" customWidth="1"/>
    <col min="12" max="12" width="7.5546875" style="653" bestFit="1" customWidth="1"/>
    <col min="13" max="13" width="10" style="653" bestFit="1" customWidth="1"/>
    <col min="14" max="14" width="11.109375" style="653" customWidth="1"/>
    <col min="15" max="16" width="1.33203125" style="653" customWidth="1"/>
    <col min="17" max="256" width="8.88671875" style="653"/>
    <col min="257" max="257" width="20.33203125" style="653" bestFit="1" customWidth="1"/>
    <col min="258" max="258" width="5.109375" style="653" bestFit="1" customWidth="1"/>
    <col min="259" max="259" width="5.6640625" style="653" bestFit="1" customWidth="1"/>
    <col min="260" max="260" width="7.44140625" style="653" bestFit="1" customWidth="1"/>
    <col min="261" max="261" width="6.33203125" style="653" bestFit="1" customWidth="1"/>
    <col min="262" max="262" width="4.44140625" style="653" bestFit="1" customWidth="1"/>
    <col min="263" max="263" width="5.5546875" style="653" bestFit="1" customWidth="1"/>
    <col min="264" max="264" width="5.33203125" style="653" bestFit="1" customWidth="1"/>
    <col min="265" max="265" width="4.5546875" style="653" bestFit="1" customWidth="1"/>
    <col min="266" max="266" width="6.88671875" style="653" bestFit="1" customWidth="1"/>
    <col min="267" max="267" width="10.44140625" style="653" bestFit="1" customWidth="1"/>
    <col min="268" max="268" width="7.5546875" style="653" bestFit="1" customWidth="1"/>
    <col min="269" max="269" width="10" style="653" bestFit="1" customWidth="1"/>
    <col min="270" max="270" width="9.109375" style="653" bestFit="1" customWidth="1"/>
    <col min="271" max="272" width="1.33203125" style="653" customWidth="1"/>
    <col min="273" max="512" width="8.88671875" style="653"/>
    <col min="513" max="513" width="20.33203125" style="653" bestFit="1" customWidth="1"/>
    <col min="514" max="514" width="5.109375" style="653" bestFit="1" customWidth="1"/>
    <col min="515" max="515" width="5.6640625" style="653" bestFit="1" customWidth="1"/>
    <col min="516" max="516" width="7.44140625" style="653" bestFit="1" customWidth="1"/>
    <col min="517" max="517" width="6.33203125" style="653" bestFit="1" customWidth="1"/>
    <col min="518" max="518" width="4.44140625" style="653" bestFit="1" customWidth="1"/>
    <col min="519" max="519" width="5.5546875" style="653" bestFit="1" customWidth="1"/>
    <col min="520" max="520" width="5.33203125" style="653" bestFit="1" customWidth="1"/>
    <col min="521" max="521" width="4.5546875" style="653" bestFit="1" customWidth="1"/>
    <col min="522" max="522" width="6.88671875" style="653" bestFit="1" customWidth="1"/>
    <col min="523" max="523" width="10.44140625" style="653" bestFit="1" customWidth="1"/>
    <col min="524" max="524" width="7.5546875" style="653" bestFit="1" customWidth="1"/>
    <col min="525" max="525" width="10" style="653" bestFit="1" customWidth="1"/>
    <col min="526" max="526" width="9.109375" style="653" bestFit="1" customWidth="1"/>
    <col min="527" max="528" width="1.33203125" style="653" customWidth="1"/>
    <col min="529" max="768" width="8.88671875" style="653"/>
    <col min="769" max="769" width="20.33203125" style="653" bestFit="1" customWidth="1"/>
    <col min="770" max="770" width="5.109375" style="653" bestFit="1" customWidth="1"/>
    <col min="771" max="771" width="5.6640625" style="653" bestFit="1" customWidth="1"/>
    <col min="772" max="772" width="7.44140625" style="653" bestFit="1" customWidth="1"/>
    <col min="773" max="773" width="6.33203125" style="653" bestFit="1" customWidth="1"/>
    <col min="774" max="774" width="4.44140625" style="653" bestFit="1" customWidth="1"/>
    <col min="775" max="775" width="5.5546875" style="653" bestFit="1" customWidth="1"/>
    <col min="776" max="776" width="5.33203125" style="653" bestFit="1" customWidth="1"/>
    <col min="777" max="777" width="4.5546875" style="653" bestFit="1" customWidth="1"/>
    <col min="778" max="778" width="6.88671875" style="653" bestFit="1" customWidth="1"/>
    <col min="779" max="779" width="10.44140625" style="653" bestFit="1" customWidth="1"/>
    <col min="780" max="780" width="7.5546875" style="653" bestFit="1" customWidth="1"/>
    <col min="781" max="781" width="10" style="653" bestFit="1" customWidth="1"/>
    <col min="782" max="782" width="9.109375" style="653" bestFit="1" customWidth="1"/>
    <col min="783" max="784" width="1.33203125" style="653" customWidth="1"/>
    <col min="785" max="1024" width="8.88671875" style="653"/>
    <col min="1025" max="1025" width="20.33203125" style="653" bestFit="1" customWidth="1"/>
    <col min="1026" max="1026" width="5.109375" style="653" bestFit="1" customWidth="1"/>
    <col min="1027" max="1027" width="5.6640625" style="653" bestFit="1" customWidth="1"/>
    <col min="1028" max="1028" width="7.44140625" style="653" bestFit="1" customWidth="1"/>
    <col min="1029" max="1029" width="6.33203125" style="653" bestFit="1" customWidth="1"/>
    <col min="1030" max="1030" width="4.44140625" style="653" bestFit="1" customWidth="1"/>
    <col min="1031" max="1031" width="5.5546875" style="653" bestFit="1" customWidth="1"/>
    <col min="1032" max="1032" width="5.33203125" style="653" bestFit="1" customWidth="1"/>
    <col min="1033" max="1033" width="4.5546875" style="653" bestFit="1" customWidth="1"/>
    <col min="1034" max="1034" width="6.88671875" style="653" bestFit="1" customWidth="1"/>
    <col min="1035" max="1035" width="10.44140625" style="653" bestFit="1" customWidth="1"/>
    <col min="1036" max="1036" width="7.5546875" style="653" bestFit="1" customWidth="1"/>
    <col min="1037" max="1037" width="10" style="653" bestFit="1" customWidth="1"/>
    <col min="1038" max="1038" width="9.109375" style="653" bestFit="1" customWidth="1"/>
    <col min="1039" max="1040" width="1.33203125" style="653" customWidth="1"/>
    <col min="1041" max="1280" width="8.88671875" style="653"/>
    <col min="1281" max="1281" width="20.33203125" style="653" bestFit="1" customWidth="1"/>
    <col min="1282" max="1282" width="5.109375" style="653" bestFit="1" customWidth="1"/>
    <col min="1283" max="1283" width="5.6640625" style="653" bestFit="1" customWidth="1"/>
    <col min="1284" max="1284" width="7.44140625" style="653" bestFit="1" customWidth="1"/>
    <col min="1285" max="1285" width="6.33203125" style="653" bestFit="1" customWidth="1"/>
    <col min="1286" max="1286" width="4.44140625" style="653" bestFit="1" customWidth="1"/>
    <col min="1287" max="1287" width="5.5546875" style="653" bestFit="1" customWidth="1"/>
    <col min="1288" max="1288" width="5.33203125" style="653" bestFit="1" customWidth="1"/>
    <col min="1289" max="1289" width="4.5546875" style="653" bestFit="1" customWidth="1"/>
    <col min="1290" max="1290" width="6.88671875" style="653" bestFit="1" customWidth="1"/>
    <col min="1291" max="1291" width="10.44140625" style="653" bestFit="1" customWidth="1"/>
    <col min="1292" max="1292" width="7.5546875" style="653" bestFit="1" customWidth="1"/>
    <col min="1293" max="1293" width="10" style="653" bestFit="1" customWidth="1"/>
    <col min="1294" max="1294" width="9.109375" style="653" bestFit="1" customWidth="1"/>
    <col min="1295" max="1296" width="1.33203125" style="653" customWidth="1"/>
    <col min="1297" max="1536" width="8.88671875" style="653"/>
    <col min="1537" max="1537" width="20.33203125" style="653" bestFit="1" customWidth="1"/>
    <col min="1538" max="1538" width="5.109375" style="653" bestFit="1" customWidth="1"/>
    <col min="1539" max="1539" width="5.6640625" style="653" bestFit="1" customWidth="1"/>
    <col min="1540" max="1540" width="7.44140625" style="653" bestFit="1" customWidth="1"/>
    <col min="1541" max="1541" width="6.33203125" style="653" bestFit="1" customWidth="1"/>
    <col min="1542" max="1542" width="4.44140625" style="653" bestFit="1" customWidth="1"/>
    <col min="1543" max="1543" width="5.5546875" style="653" bestFit="1" customWidth="1"/>
    <col min="1544" max="1544" width="5.33203125" style="653" bestFit="1" customWidth="1"/>
    <col min="1545" max="1545" width="4.5546875" style="653" bestFit="1" customWidth="1"/>
    <col min="1546" max="1546" width="6.88671875" style="653" bestFit="1" customWidth="1"/>
    <col min="1547" max="1547" width="10.44140625" style="653" bestFit="1" customWidth="1"/>
    <col min="1548" max="1548" width="7.5546875" style="653" bestFit="1" customWidth="1"/>
    <col min="1549" max="1549" width="10" style="653" bestFit="1" customWidth="1"/>
    <col min="1550" max="1550" width="9.109375" style="653" bestFit="1" customWidth="1"/>
    <col min="1551" max="1552" width="1.33203125" style="653" customWidth="1"/>
    <col min="1553" max="1792" width="8.88671875" style="653"/>
    <col min="1793" max="1793" width="20.33203125" style="653" bestFit="1" customWidth="1"/>
    <col min="1794" max="1794" width="5.109375" style="653" bestFit="1" customWidth="1"/>
    <col min="1795" max="1795" width="5.6640625" style="653" bestFit="1" customWidth="1"/>
    <col min="1796" max="1796" width="7.44140625" style="653" bestFit="1" customWidth="1"/>
    <col min="1797" max="1797" width="6.33203125" style="653" bestFit="1" customWidth="1"/>
    <col min="1798" max="1798" width="4.44140625" style="653" bestFit="1" customWidth="1"/>
    <col min="1799" max="1799" width="5.5546875" style="653" bestFit="1" customWidth="1"/>
    <col min="1800" max="1800" width="5.33203125" style="653" bestFit="1" customWidth="1"/>
    <col min="1801" max="1801" width="4.5546875" style="653" bestFit="1" customWidth="1"/>
    <col min="1802" max="1802" width="6.88671875" style="653" bestFit="1" customWidth="1"/>
    <col min="1803" max="1803" width="10.44140625" style="653" bestFit="1" customWidth="1"/>
    <col min="1804" max="1804" width="7.5546875" style="653" bestFit="1" customWidth="1"/>
    <col min="1805" max="1805" width="10" style="653" bestFit="1" customWidth="1"/>
    <col min="1806" max="1806" width="9.109375" style="653" bestFit="1" customWidth="1"/>
    <col min="1807" max="1808" width="1.33203125" style="653" customWidth="1"/>
    <col min="1809" max="2048" width="8.88671875" style="653"/>
    <col min="2049" max="2049" width="20.33203125" style="653" bestFit="1" customWidth="1"/>
    <col min="2050" max="2050" width="5.109375" style="653" bestFit="1" customWidth="1"/>
    <col min="2051" max="2051" width="5.6640625" style="653" bestFit="1" customWidth="1"/>
    <col min="2052" max="2052" width="7.44140625" style="653" bestFit="1" customWidth="1"/>
    <col min="2053" max="2053" width="6.33203125" style="653" bestFit="1" customWidth="1"/>
    <col min="2054" max="2054" width="4.44140625" style="653" bestFit="1" customWidth="1"/>
    <col min="2055" max="2055" width="5.5546875" style="653" bestFit="1" customWidth="1"/>
    <col min="2056" max="2056" width="5.33203125" style="653" bestFit="1" customWidth="1"/>
    <col min="2057" max="2057" width="4.5546875" style="653" bestFit="1" customWidth="1"/>
    <col min="2058" max="2058" width="6.88671875" style="653" bestFit="1" customWidth="1"/>
    <col min="2059" max="2059" width="10.44140625" style="653" bestFit="1" customWidth="1"/>
    <col min="2060" max="2060" width="7.5546875" style="653" bestFit="1" customWidth="1"/>
    <col min="2061" max="2061" width="10" style="653" bestFit="1" customWidth="1"/>
    <col min="2062" max="2062" width="9.109375" style="653" bestFit="1" customWidth="1"/>
    <col min="2063" max="2064" width="1.33203125" style="653" customWidth="1"/>
    <col min="2065" max="2304" width="8.88671875" style="653"/>
    <col min="2305" max="2305" width="20.33203125" style="653" bestFit="1" customWidth="1"/>
    <col min="2306" max="2306" width="5.109375" style="653" bestFit="1" customWidth="1"/>
    <col min="2307" max="2307" width="5.6640625" style="653" bestFit="1" customWidth="1"/>
    <col min="2308" max="2308" width="7.44140625" style="653" bestFit="1" customWidth="1"/>
    <col min="2309" max="2309" width="6.33203125" style="653" bestFit="1" customWidth="1"/>
    <col min="2310" max="2310" width="4.44140625" style="653" bestFit="1" customWidth="1"/>
    <col min="2311" max="2311" width="5.5546875" style="653" bestFit="1" customWidth="1"/>
    <col min="2312" max="2312" width="5.33203125" style="653" bestFit="1" customWidth="1"/>
    <col min="2313" max="2313" width="4.5546875" style="653" bestFit="1" customWidth="1"/>
    <col min="2314" max="2314" width="6.88671875" style="653" bestFit="1" customWidth="1"/>
    <col min="2315" max="2315" width="10.44140625" style="653" bestFit="1" customWidth="1"/>
    <col min="2316" max="2316" width="7.5546875" style="653" bestFit="1" customWidth="1"/>
    <col min="2317" max="2317" width="10" style="653" bestFit="1" customWidth="1"/>
    <col min="2318" max="2318" width="9.109375" style="653" bestFit="1" customWidth="1"/>
    <col min="2319" max="2320" width="1.33203125" style="653" customWidth="1"/>
    <col min="2321" max="2560" width="8.88671875" style="653"/>
    <col min="2561" max="2561" width="20.33203125" style="653" bestFit="1" customWidth="1"/>
    <col min="2562" max="2562" width="5.109375" style="653" bestFit="1" customWidth="1"/>
    <col min="2563" max="2563" width="5.6640625" style="653" bestFit="1" customWidth="1"/>
    <col min="2564" max="2564" width="7.44140625" style="653" bestFit="1" customWidth="1"/>
    <col min="2565" max="2565" width="6.33203125" style="653" bestFit="1" customWidth="1"/>
    <col min="2566" max="2566" width="4.44140625" style="653" bestFit="1" customWidth="1"/>
    <col min="2567" max="2567" width="5.5546875" style="653" bestFit="1" customWidth="1"/>
    <col min="2568" max="2568" width="5.33203125" style="653" bestFit="1" customWidth="1"/>
    <col min="2569" max="2569" width="4.5546875" style="653" bestFit="1" customWidth="1"/>
    <col min="2570" max="2570" width="6.88671875" style="653" bestFit="1" customWidth="1"/>
    <col min="2571" max="2571" width="10.44140625" style="653" bestFit="1" customWidth="1"/>
    <col min="2572" max="2572" width="7.5546875" style="653" bestFit="1" customWidth="1"/>
    <col min="2573" max="2573" width="10" style="653" bestFit="1" customWidth="1"/>
    <col min="2574" max="2574" width="9.109375" style="653" bestFit="1" customWidth="1"/>
    <col min="2575" max="2576" width="1.33203125" style="653" customWidth="1"/>
    <col min="2577" max="2816" width="8.88671875" style="653"/>
    <col min="2817" max="2817" width="20.33203125" style="653" bestFit="1" customWidth="1"/>
    <col min="2818" max="2818" width="5.109375" style="653" bestFit="1" customWidth="1"/>
    <col min="2819" max="2819" width="5.6640625" style="653" bestFit="1" customWidth="1"/>
    <col min="2820" max="2820" width="7.44140625" style="653" bestFit="1" customWidth="1"/>
    <col min="2821" max="2821" width="6.33203125" style="653" bestFit="1" customWidth="1"/>
    <col min="2822" max="2822" width="4.44140625" style="653" bestFit="1" customWidth="1"/>
    <col min="2823" max="2823" width="5.5546875" style="653" bestFit="1" customWidth="1"/>
    <col min="2824" max="2824" width="5.33203125" style="653" bestFit="1" customWidth="1"/>
    <col min="2825" max="2825" width="4.5546875" style="653" bestFit="1" customWidth="1"/>
    <col min="2826" max="2826" width="6.88671875" style="653" bestFit="1" customWidth="1"/>
    <col min="2827" max="2827" width="10.44140625" style="653" bestFit="1" customWidth="1"/>
    <col min="2828" max="2828" width="7.5546875" style="653" bestFit="1" customWidth="1"/>
    <col min="2829" max="2829" width="10" style="653" bestFit="1" customWidth="1"/>
    <col min="2830" max="2830" width="9.109375" style="653" bestFit="1" customWidth="1"/>
    <col min="2831" max="2832" width="1.33203125" style="653" customWidth="1"/>
    <col min="2833" max="3072" width="8.88671875" style="653"/>
    <col min="3073" max="3073" width="20.33203125" style="653" bestFit="1" customWidth="1"/>
    <col min="3074" max="3074" width="5.109375" style="653" bestFit="1" customWidth="1"/>
    <col min="3075" max="3075" width="5.6640625" style="653" bestFit="1" customWidth="1"/>
    <col min="3076" max="3076" width="7.44140625" style="653" bestFit="1" customWidth="1"/>
    <col min="3077" max="3077" width="6.33203125" style="653" bestFit="1" customWidth="1"/>
    <col min="3078" max="3078" width="4.44140625" style="653" bestFit="1" customWidth="1"/>
    <col min="3079" max="3079" width="5.5546875" style="653" bestFit="1" customWidth="1"/>
    <col min="3080" max="3080" width="5.33203125" style="653" bestFit="1" customWidth="1"/>
    <col min="3081" max="3081" width="4.5546875" style="653" bestFit="1" customWidth="1"/>
    <col min="3082" max="3082" width="6.88671875" style="653" bestFit="1" customWidth="1"/>
    <col min="3083" max="3083" width="10.44140625" style="653" bestFit="1" customWidth="1"/>
    <col min="3084" max="3084" width="7.5546875" style="653" bestFit="1" customWidth="1"/>
    <col min="3085" max="3085" width="10" style="653" bestFit="1" customWidth="1"/>
    <col min="3086" max="3086" width="9.109375" style="653" bestFit="1" customWidth="1"/>
    <col min="3087" max="3088" width="1.33203125" style="653" customWidth="1"/>
    <col min="3089" max="3328" width="8.88671875" style="653"/>
    <col min="3329" max="3329" width="20.33203125" style="653" bestFit="1" customWidth="1"/>
    <col min="3330" max="3330" width="5.109375" style="653" bestFit="1" customWidth="1"/>
    <col min="3331" max="3331" width="5.6640625" style="653" bestFit="1" customWidth="1"/>
    <col min="3332" max="3332" width="7.44140625" style="653" bestFit="1" customWidth="1"/>
    <col min="3333" max="3333" width="6.33203125" style="653" bestFit="1" customWidth="1"/>
    <col min="3334" max="3334" width="4.44140625" style="653" bestFit="1" customWidth="1"/>
    <col min="3335" max="3335" width="5.5546875" style="653" bestFit="1" customWidth="1"/>
    <col min="3336" max="3336" width="5.33203125" style="653" bestFit="1" customWidth="1"/>
    <col min="3337" max="3337" width="4.5546875" style="653" bestFit="1" customWidth="1"/>
    <col min="3338" max="3338" width="6.88671875" style="653" bestFit="1" customWidth="1"/>
    <col min="3339" max="3339" width="10.44140625" style="653" bestFit="1" customWidth="1"/>
    <col min="3340" max="3340" width="7.5546875" style="653" bestFit="1" customWidth="1"/>
    <col min="3341" max="3341" width="10" style="653" bestFit="1" customWidth="1"/>
    <col min="3342" max="3342" width="9.109375" style="653" bestFit="1" customWidth="1"/>
    <col min="3343" max="3344" width="1.33203125" style="653" customWidth="1"/>
    <col min="3345" max="3584" width="8.88671875" style="653"/>
    <col min="3585" max="3585" width="20.33203125" style="653" bestFit="1" customWidth="1"/>
    <col min="3586" max="3586" width="5.109375" style="653" bestFit="1" customWidth="1"/>
    <col min="3587" max="3587" width="5.6640625" style="653" bestFit="1" customWidth="1"/>
    <col min="3588" max="3588" width="7.44140625" style="653" bestFit="1" customWidth="1"/>
    <col min="3589" max="3589" width="6.33203125" style="653" bestFit="1" customWidth="1"/>
    <col min="3590" max="3590" width="4.44140625" style="653" bestFit="1" customWidth="1"/>
    <col min="3591" max="3591" width="5.5546875" style="653" bestFit="1" customWidth="1"/>
    <col min="3592" max="3592" width="5.33203125" style="653" bestFit="1" customWidth="1"/>
    <col min="3593" max="3593" width="4.5546875" style="653" bestFit="1" customWidth="1"/>
    <col min="3594" max="3594" width="6.88671875" style="653" bestFit="1" customWidth="1"/>
    <col min="3595" max="3595" width="10.44140625" style="653" bestFit="1" customWidth="1"/>
    <col min="3596" max="3596" width="7.5546875" style="653" bestFit="1" customWidth="1"/>
    <col min="3597" max="3597" width="10" style="653" bestFit="1" customWidth="1"/>
    <col min="3598" max="3598" width="9.109375" style="653" bestFit="1" customWidth="1"/>
    <col min="3599" max="3600" width="1.33203125" style="653" customWidth="1"/>
    <col min="3601" max="3840" width="8.88671875" style="653"/>
    <col min="3841" max="3841" width="20.33203125" style="653" bestFit="1" customWidth="1"/>
    <col min="3842" max="3842" width="5.109375" style="653" bestFit="1" customWidth="1"/>
    <col min="3843" max="3843" width="5.6640625" style="653" bestFit="1" customWidth="1"/>
    <col min="3844" max="3844" width="7.44140625" style="653" bestFit="1" customWidth="1"/>
    <col min="3845" max="3845" width="6.33203125" style="653" bestFit="1" customWidth="1"/>
    <col min="3846" max="3846" width="4.44140625" style="653" bestFit="1" customWidth="1"/>
    <col min="3847" max="3847" width="5.5546875" style="653" bestFit="1" customWidth="1"/>
    <col min="3848" max="3848" width="5.33203125" style="653" bestFit="1" customWidth="1"/>
    <col min="3849" max="3849" width="4.5546875" style="653" bestFit="1" customWidth="1"/>
    <col min="3850" max="3850" width="6.88671875" style="653" bestFit="1" customWidth="1"/>
    <col min="3851" max="3851" width="10.44140625" style="653" bestFit="1" customWidth="1"/>
    <col min="3852" max="3852" width="7.5546875" style="653" bestFit="1" customWidth="1"/>
    <col min="3853" max="3853" width="10" style="653" bestFit="1" customWidth="1"/>
    <col min="3854" max="3854" width="9.109375" style="653" bestFit="1" customWidth="1"/>
    <col min="3855" max="3856" width="1.33203125" style="653" customWidth="1"/>
    <col min="3857" max="4096" width="8.88671875" style="653"/>
    <col min="4097" max="4097" width="20.33203125" style="653" bestFit="1" customWidth="1"/>
    <col min="4098" max="4098" width="5.109375" style="653" bestFit="1" customWidth="1"/>
    <col min="4099" max="4099" width="5.6640625" style="653" bestFit="1" customWidth="1"/>
    <col min="4100" max="4100" width="7.44140625" style="653" bestFit="1" customWidth="1"/>
    <col min="4101" max="4101" width="6.33203125" style="653" bestFit="1" customWidth="1"/>
    <col min="4102" max="4102" width="4.44140625" style="653" bestFit="1" customWidth="1"/>
    <col min="4103" max="4103" width="5.5546875" style="653" bestFit="1" customWidth="1"/>
    <col min="4104" max="4104" width="5.33203125" style="653" bestFit="1" customWidth="1"/>
    <col min="4105" max="4105" width="4.5546875" style="653" bestFit="1" customWidth="1"/>
    <col min="4106" max="4106" width="6.88671875" style="653" bestFit="1" customWidth="1"/>
    <col min="4107" max="4107" width="10.44140625" style="653" bestFit="1" customWidth="1"/>
    <col min="4108" max="4108" width="7.5546875" style="653" bestFit="1" customWidth="1"/>
    <col min="4109" max="4109" width="10" style="653" bestFit="1" customWidth="1"/>
    <col min="4110" max="4110" width="9.109375" style="653" bestFit="1" customWidth="1"/>
    <col min="4111" max="4112" width="1.33203125" style="653" customWidth="1"/>
    <col min="4113" max="4352" width="8.88671875" style="653"/>
    <col min="4353" max="4353" width="20.33203125" style="653" bestFit="1" customWidth="1"/>
    <col min="4354" max="4354" width="5.109375" style="653" bestFit="1" customWidth="1"/>
    <col min="4355" max="4355" width="5.6640625" style="653" bestFit="1" customWidth="1"/>
    <col min="4356" max="4356" width="7.44140625" style="653" bestFit="1" customWidth="1"/>
    <col min="4357" max="4357" width="6.33203125" style="653" bestFit="1" customWidth="1"/>
    <col min="4358" max="4358" width="4.44140625" style="653" bestFit="1" customWidth="1"/>
    <col min="4359" max="4359" width="5.5546875" style="653" bestFit="1" customWidth="1"/>
    <col min="4360" max="4360" width="5.33203125" style="653" bestFit="1" customWidth="1"/>
    <col min="4361" max="4361" width="4.5546875" style="653" bestFit="1" customWidth="1"/>
    <col min="4362" max="4362" width="6.88671875" style="653" bestFit="1" customWidth="1"/>
    <col min="4363" max="4363" width="10.44140625" style="653" bestFit="1" customWidth="1"/>
    <col min="4364" max="4364" width="7.5546875" style="653" bestFit="1" customWidth="1"/>
    <col min="4365" max="4365" width="10" style="653" bestFit="1" customWidth="1"/>
    <col min="4366" max="4366" width="9.109375" style="653" bestFit="1" customWidth="1"/>
    <col min="4367" max="4368" width="1.33203125" style="653" customWidth="1"/>
    <col min="4369" max="4608" width="8.88671875" style="653"/>
    <col min="4609" max="4609" width="20.33203125" style="653" bestFit="1" customWidth="1"/>
    <col min="4610" max="4610" width="5.109375" style="653" bestFit="1" customWidth="1"/>
    <col min="4611" max="4611" width="5.6640625" style="653" bestFit="1" customWidth="1"/>
    <col min="4612" max="4612" width="7.44140625" style="653" bestFit="1" customWidth="1"/>
    <col min="4613" max="4613" width="6.33203125" style="653" bestFit="1" customWidth="1"/>
    <col min="4614" max="4614" width="4.44140625" style="653" bestFit="1" customWidth="1"/>
    <col min="4615" max="4615" width="5.5546875" style="653" bestFit="1" customWidth="1"/>
    <col min="4616" max="4616" width="5.33203125" style="653" bestFit="1" customWidth="1"/>
    <col min="4617" max="4617" width="4.5546875" style="653" bestFit="1" customWidth="1"/>
    <col min="4618" max="4618" width="6.88671875" style="653" bestFit="1" customWidth="1"/>
    <col min="4619" max="4619" width="10.44140625" style="653" bestFit="1" customWidth="1"/>
    <col min="4620" max="4620" width="7.5546875" style="653" bestFit="1" customWidth="1"/>
    <col min="4621" max="4621" width="10" style="653" bestFit="1" customWidth="1"/>
    <col min="4622" max="4622" width="9.109375" style="653" bestFit="1" customWidth="1"/>
    <col min="4623" max="4624" width="1.33203125" style="653" customWidth="1"/>
    <col min="4625" max="4864" width="8.88671875" style="653"/>
    <col min="4865" max="4865" width="20.33203125" style="653" bestFit="1" customWidth="1"/>
    <col min="4866" max="4866" width="5.109375" style="653" bestFit="1" customWidth="1"/>
    <col min="4867" max="4867" width="5.6640625" style="653" bestFit="1" customWidth="1"/>
    <col min="4868" max="4868" width="7.44140625" style="653" bestFit="1" customWidth="1"/>
    <col min="4869" max="4869" width="6.33203125" style="653" bestFit="1" customWidth="1"/>
    <col min="4870" max="4870" width="4.44140625" style="653" bestFit="1" customWidth="1"/>
    <col min="4871" max="4871" width="5.5546875" style="653" bestFit="1" customWidth="1"/>
    <col min="4872" max="4872" width="5.33203125" style="653" bestFit="1" customWidth="1"/>
    <col min="4873" max="4873" width="4.5546875" style="653" bestFit="1" customWidth="1"/>
    <col min="4874" max="4874" width="6.88671875" style="653" bestFit="1" customWidth="1"/>
    <col min="4875" max="4875" width="10.44140625" style="653" bestFit="1" customWidth="1"/>
    <col min="4876" max="4876" width="7.5546875" style="653" bestFit="1" customWidth="1"/>
    <col min="4877" max="4877" width="10" style="653" bestFit="1" customWidth="1"/>
    <col min="4878" max="4878" width="9.109375" style="653" bestFit="1" customWidth="1"/>
    <col min="4879" max="4880" width="1.33203125" style="653" customWidth="1"/>
    <col min="4881" max="5120" width="8.88671875" style="653"/>
    <col min="5121" max="5121" width="20.33203125" style="653" bestFit="1" customWidth="1"/>
    <col min="5122" max="5122" width="5.109375" style="653" bestFit="1" customWidth="1"/>
    <col min="5123" max="5123" width="5.6640625" style="653" bestFit="1" customWidth="1"/>
    <col min="5124" max="5124" width="7.44140625" style="653" bestFit="1" customWidth="1"/>
    <col min="5125" max="5125" width="6.33203125" style="653" bestFit="1" customWidth="1"/>
    <col min="5126" max="5126" width="4.44140625" style="653" bestFit="1" customWidth="1"/>
    <col min="5127" max="5127" width="5.5546875" style="653" bestFit="1" customWidth="1"/>
    <col min="5128" max="5128" width="5.33203125" style="653" bestFit="1" customWidth="1"/>
    <col min="5129" max="5129" width="4.5546875" style="653" bestFit="1" customWidth="1"/>
    <col min="5130" max="5130" width="6.88671875" style="653" bestFit="1" customWidth="1"/>
    <col min="5131" max="5131" width="10.44140625" style="653" bestFit="1" customWidth="1"/>
    <col min="5132" max="5132" width="7.5546875" style="653" bestFit="1" customWidth="1"/>
    <col min="5133" max="5133" width="10" style="653" bestFit="1" customWidth="1"/>
    <col min="5134" max="5134" width="9.109375" style="653" bestFit="1" customWidth="1"/>
    <col min="5135" max="5136" width="1.33203125" style="653" customWidth="1"/>
    <col min="5137" max="5376" width="8.88671875" style="653"/>
    <col min="5377" max="5377" width="20.33203125" style="653" bestFit="1" customWidth="1"/>
    <col min="5378" max="5378" width="5.109375" style="653" bestFit="1" customWidth="1"/>
    <col min="5379" max="5379" width="5.6640625" style="653" bestFit="1" customWidth="1"/>
    <col min="5380" max="5380" width="7.44140625" style="653" bestFit="1" customWidth="1"/>
    <col min="5381" max="5381" width="6.33203125" style="653" bestFit="1" customWidth="1"/>
    <col min="5382" max="5382" width="4.44140625" style="653" bestFit="1" customWidth="1"/>
    <col min="5383" max="5383" width="5.5546875" style="653" bestFit="1" customWidth="1"/>
    <col min="5384" max="5384" width="5.33203125" style="653" bestFit="1" customWidth="1"/>
    <col min="5385" max="5385" width="4.5546875" style="653" bestFit="1" customWidth="1"/>
    <col min="5386" max="5386" width="6.88671875" style="653" bestFit="1" customWidth="1"/>
    <col min="5387" max="5387" width="10.44140625" style="653" bestFit="1" customWidth="1"/>
    <col min="5388" max="5388" width="7.5546875" style="653" bestFit="1" customWidth="1"/>
    <col min="5389" max="5389" width="10" style="653" bestFit="1" customWidth="1"/>
    <col min="5390" max="5390" width="9.109375" style="653" bestFit="1" customWidth="1"/>
    <col min="5391" max="5392" width="1.33203125" style="653" customWidth="1"/>
    <col min="5393" max="5632" width="8.88671875" style="653"/>
    <col min="5633" max="5633" width="20.33203125" style="653" bestFit="1" customWidth="1"/>
    <col min="5634" max="5634" width="5.109375" style="653" bestFit="1" customWidth="1"/>
    <col min="5635" max="5635" width="5.6640625" style="653" bestFit="1" customWidth="1"/>
    <col min="5636" max="5636" width="7.44140625" style="653" bestFit="1" customWidth="1"/>
    <col min="5637" max="5637" width="6.33203125" style="653" bestFit="1" customWidth="1"/>
    <col min="5638" max="5638" width="4.44140625" style="653" bestFit="1" customWidth="1"/>
    <col min="5639" max="5639" width="5.5546875" style="653" bestFit="1" customWidth="1"/>
    <col min="5640" max="5640" width="5.33203125" style="653" bestFit="1" customWidth="1"/>
    <col min="5641" max="5641" width="4.5546875" style="653" bestFit="1" customWidth="1"/>
    <col min="5642" max="5642" width="6.88671875" style="653" bestFit="1" customWidth="1"/>
    <col min="5643" max="5643" width="10.44140625" style="653" bestFit="1" customWidth="1"/>
    <col min="5644" max="5644" width="7.5546875" style="653" bestFit="1" customWidth="1"/>
    <col min="5645" max="5645" width="10" style="653" bestFit="1" customWidth="1"/>
    <col min="5646" max="5646" width="9.109375" style="653" bestFit="1" customWidth="1"/>
    <col min="5647" max="5648" width="1.33203125" style="653" customWidth="1"/>
    <col min="5649" max="5888" width="8.88671875" style="653"/>
    <col min="5889" max="5889" width="20.33203125" style="653" bestFit="1" customWidth="1"/>
    <col min="5890" max="5890" width="5.109375" style="653" bestFit="1" customWidth="1"/>
    <col min="5891" max="5891" width="5.6640625" style="653" bestFit="1" customWidth="1"/>
    <col min="5892" max="5892" width="7.44140625" style="653" bestFit="1" customWidth="1"/>
    <col min="5893" max="5893" width="6.33203125" style="653" bestFit="1" customWidth="1"/>
    <col min="5894" max="5894" width="4.44140625" style="653" bestFit="1" customWidth="1"/>
    <col min="5895" max="5895" width="5.5546875" style="653" bestFit="1" customWidth="1"/>
    <col min="5896" max="5896" width="5.33203125" style="653" bestFit="1" customWidth="1"/>
    <col min="5897" max="5897" width="4.5546875" style="653" bestFit="1" customWidth="1"/>
    <col min="5898" max="5898" width="6.88671875" style="653" bestFit="1" customWidth="1"/>
    <col min="5899" max="5899" width="10.44140625" style="653" bestFit="1" customWidth="1"/>
    <col min="5900" max="5900" width="7.5546875" style="653" bestFit="1" customWidth="1"/>
    <col min="5901" max="5901" width="10" style="653" bestFit="1" customWidth="1"/>
    <col min="5902" max="5902" width="9.109375" style="653" bestFit="1" customWidth="1"/>
    <col min="5903" max="5904" width="1.33203125" style="653" customWidth="1"/>
    <col min="5905" max="6144" width="8.88671875" style="653"/>
    <col min="6145" max="6145" width="20.33203125" style="653" bestFit="1" customWidth="1"/>
    <col min="6146" max="6146" width="5.109375" style="653" bestFit="1" customWidth="1"/>
    <col min="6147" max="6147" width="5.6640625" style="653" bestFit="1" customWidth="1"/>
    <col min="6148" max="6148" width="7.44140625" style="653" bestFit="1" customWidth="1"/>
    <col min="6149" max="6149" width="6.33203125" style="653" bestFit="1" customWidth="1"/>
    <col min="6150" max="6150" width="4.44140625" style="653" bestFit="1" customWidth="1"/>
    <col min="6151" max="6151" width="5.5546875" style="653" bestFit="1" customWidth="1"/>
    <col min="6152" max="6152" width="5.33203125" style="653" bestFit="1" customWidth="1"/>
    <col min="6153" max="6153" width="4.5546875" style="653" bestFit="1" customWidth="1"/>
    <col min="6154" max="6154" width="6.88671875" style="653" bestFit="1" customWidth="1"/>
    <col min="6155" max="6155" width="10.44140625" style="653" bestFit="1" customWidth="1"/>
    <col min="6156" max="6156" width="7.5546875" style="653" bestFit="1" customWidth="1"/>
    <col min="6157" max="6157" width="10" style="653" bestFit="1" customWidth="1"/>
    <col min="6158" max="6158" width="9.109375" style="653" bestFit="1" customWidth="1"/>
    <col min="6159" max="6160" width="1.33203125" style="653" customWidth="1"/>
    <col min="6161" max="6400" width="8.88671875" style="653"/>
    <col min="6401" max="6401" width="20.33203125" style="653" bestFit="1" customWidth="1"/>
    <col min="6402" max="6402" width="5.109375" style="653" bestFit="1" customWidth="1"/>
    <col min="6403" max="6403" width="5.6640625" style="653" bestFit="1" customWidth="1"/>
    <col min="6404" max="6404" width="7.44140625" style="653" bestFit="1" customWidth="1"/>
    <col min="6405" max="6405" width="6.33203125" style="653" bestFit="1" customWidth="1"/>
    <col min="6406" max="6406" width="4.44140625" style="653" bestFit="1" customWidth="1"/>
    <col min="6407" max="6407" width="5.5546875" style="653" bestFit="1" customWidth="1"/>
    <col min="6408" max="6408" width="5.33203125" style="653" bestFit="1" customWidth="1"/>
    <col min="6409" max="6409" width="4.5546875" style="653" bestFit="1" customWidth="1"/>
    <col min="6410" max="6410" width="6.88671875" style="653" bestFit="1" customWidth="1"/>
    <col min="6411" max="6411" width="10.44140625" style="653" bestFit="1" customWidth="1"/>
    <col min="6412" max="6412" width="7.5546875" style="653" bestFit="1" customWidth="1"/>
    <col min="6413" max="6413" width="10" style="653" bestFit="1" customWidth="1"/>
    <col min="6414" max="6414" width="9.109375" style="653" bestFit="1" customWidth="1"/>
    <col min="6415" max="6416" width="1.33203125" style="653" customWidth="1"/>
    <col min="6417" max="6656" width="8.88671875" style="653"/>
    <col min="6657" max="6657" width="20.33203125" style="653" bestFit="1" customWidth="1"/>
    <col min="6658" max="6658" width="5.109375" style="653" bestFit="1" customWidth="1"/>
    <col min="6659" max="6659" width="5.6640625" style="653" bestFit="1" customWidth="1"/>
    <col min="6660" max="6660" width="7.44140625" style="653" bestFit="1" customWidth="1"/>
    <col min="6661" max="6661" width="6.33203125" style="653" bestFit="1" customWidth="1"/>
    <col min="6662" max="6662" width="4.44140625" style="653" bestFit="1" customWidth="1"/>
    <col min="6663" max="6663" width="5.5546875" style="653" bestFit="1" customWidth="1"/>
    <col min="6664" max="6664" width="5.33203125" style="653" bestFit="1" customWidth="1"/>
    <col min="6665" max="6665" width="4.5546875" style="653" bestFit="1" customWidth="1"/>
    <col min="6666" max="6666" width="6.88671875" style="653" bestFit="1" customWidth="1"/>
    <col min="6667" max="6667" width="10.44140625" style="653" bestFit="1" customWidth="1"/>
    <col min="6668" max="6668" width="7.5546875" style="653" bestFit="1" customWidth="1"/>
    <col min="6669" max="6669" width="10" style="653" bestFit="1" customWidth="1"/>
    <col min="6670" max="6670" width="9.109375" style="653" bestFit="1" customWidth="1"/>
    <col min="6671" max="6672" width="1.33203125" style="653" customWidth="1"/>
    <col min="6673" max="6912" width="8.88671875" style="653"/>
    <col min="6913" max="6913" width="20.33203125" style="653" bestFit="1" customWidth="1"/>
    <col min="6914" max="6914" width="5.109375" style="653" bestFit="1" customWidth="1"/>
    <col min="6915" max="6915" width="5.6640625" style="653" bestFit="1" customWidth="1"/>
    <col min="6916" max="6916" width="7.44140625" style="653" bestFit="1" customWidth="1"/>
    <col min="6917" max="6917" width="6.33203125" style="653" bestFit="1" customWidth="1"/>
    <col min="6918" max="6918" width="4.44140625" style="653" bestFit="1" customWidth="1"/>
    <col min="6919" max="6919" width="5.5546875" style="653" bestFit="1" customWidth="1"/>
    <col min="6920" max="6920" width="5.33203125" style="653" bestFit="1" customWidth="1"/>
    <col min="6921" max="6921" width="4.5546875" style="653" bestFit="1" customWidth="1"/>
    <col min="6922" max="6922" width="6.88671875" style="653" bestFit="1" customWidth="1"/>
    <col min="6923" max="6923" width="10.44140625" style="653" bestFit="1" customWidth="1"/>
    <col min="6924" max="6924" width="7.5546875" style="653" bestFit="1" customWidth="1"/>
    <col min="6925" max="6925" width="10" style="653" bestFit="1" customWidth="1"/>
    <col min="6926" max="6926" width="9.109375" style="653" bestFit="1" customWidth="1"/>
    <col min="6927" max="6928" width="1.33203125" style="653" customWidth="1"/>
    <col min="6929" max="7168" width="8.88671875" style="653"/>
    <col min="7169" max="7169" width="20.33203125" style="653" bestFit="1" customWidth="1"/>
    <col min="7170" max="7170" width="5.109375" style="653" bestFit="1" customWidth="1"/>
    <col min="7171" max="7171" width="5.6640625" style="653" bestFit="1" customWidth="1"/>
    <col min="7172" max="7172" width="7.44140625" style="653" bestFit="1" customWidth="1"/>
    <col min="7173" max="7173" width="6.33203125" style="653" bestFit="1" customWidth="1"/>
    <col min="7174" max="7174" width="4.44140625" style="653" bestFit="1" customWidth="1"/>
    <col min="7175" max="7175" width="5.5546875" style="653" bestFit="1" customWidth="1"/>
    <col min="7176" max="7176" width="5.33203125" style="653" bestFit="1" customWidth="1"/>
    <col min="7177" max="7177" width="4.5546875" style="653" bestFit="1" customWidth="1"/>
    <col min="7178" max="7178" width="6.88671875" style="653" bestFit="1" customWidth="1"/>
    <col min="7179" max="7179" width="10.44140625" style="653" bestFit="1" customWidth="1"/>
    <col min="7180" max="7180" width="7.5546875" style="653" bestFit="1" customWidth="1"/>
    <col min="7181" max="7181" width="10" style="653" bestFit="1" customWidth="1"/>
    <col min="7182" max="7182" width="9.109375" style="653" bestFit="1" customWidth="1"/>
    <col min="7183" max="7184" width="1.33203125" style="653" customWidth="1"/>
    <col min="7185" max="7424" width="8.88671875" style="653"/>
    <col min="7425" max="7425" width="20.33203125" style="653" bestFit="1" customWidth="1"/>
    <col min="7426" max="7426" width="5.109375" style="653" bestFit="1" customWidth="1"/>
    <col min="7427" max="7427" width="5.6640625" style="653" bestFit="1" customWidth="1"/>
    <col min="7428" max="7428" width="7.44140625" style="653" bestFit="1" customWidth="1"/>
    <col min="7429" max="7429" width="6.33203125" style="653" bestFit="1" customWidth="1"/>
    <col min="7430" max="7430" width="4.44140625" style="653" bestFit="1" customWidth="1"/>
    <col min="7431" max="7431" width="5.5546875" style="653" bestFit="1" customWidth="1"/>
    <col min="7432" max="7432" width="5.33203125" style="653" bestFit="1" customWidth="1"/>
    <col min="7433" max="7433" width="4.5546875" style="653" bestFit="1" customWidth="1"/>
    <col min="7434" max="7434" width="6.88671875" style="653" bestFit="1" customWidth="1"/>
    <col min="7435" max="7435" width="10.44140625" style="653" bestFit="1" customWidth="1"/>
    <col min="7436" max="7436" width="7.5546875" style="653" bestFit="1" customWidth="1"/>
    <col min="7437" max="7437" width="10" style="653" bestFit="1" customWidth="1"/>
    <col min="7438" max="7438" width="9.109375" style="653" bestFit="1" customWidth="1"/>
    <col min="7439" max="7440" width="1.33203125" style="653" customWidth="1"/>
    <col min="7441" max="7680" width="8.88671875" style="653"/>
    <col min="7681" max="7681" width="20.33203125" style="653" bestFit="1" customWidth="1"/>
    <col min="7682" max="7682" width="5.109375" style="653" bestFit="1" customWidth="1"/>
    <col min="7683" max="7683" width="5.6640625" style="653" bestFit="1" customWidth="1"/>
    <col min="7684" max="7684" width="7.44140625" style="653" bestFit="1" customWidth="1"/>
    <col min="7685" max="7685" width="6.33203125" style="653" bestFit="1" customWidth="1"/>
    <col min="7686" max="7686" width="4.44140625" style="653" bestFit="1" customWidth="1"/>
    <col min="7687" max="7687" width="5.5546875" style="653" bestFit="1" customWidth="1"/>
    <col min="7688" max="7688" width="5.33203125" style="653" bestFit="1" customWidth="1"/>
    <col min="7689" max="7689" width="4.5546875" style="653" bestFit="1" customWidth="1"/>
    <col min="7690" max="7690" width="6.88671875" style="653" bestFit="1" customWidth="1"/>
    <col min="7691" max="7691" width="10.44140625" style="653" bestFit="1" customWidth="1"/>
    <col min="7692" max="7692" width="7.5546875" style="653" bestFit="1" customWidth="1"/>
    <col min="7693" max="7693" width="10" style="653" bestFit="1" customWidth="1"/>
    <col min="7694" max="7694" width="9.109375" style="653" bestFit="1" customWidth="1"/>
    <col min="7695" max="7696" width="1.33203125" style="653" customWidth="1"/>
    <col min="7697" max="7936" width="8.88671875" style="653"/>
    <col min="7937" max="7937" width="20.33203125" style="653" bestFit="1" customWidth="1"/>
    <col min="7938" max="7938" width="5.109375" style="653" bestFit="1" customWidth="1"/>
    <col min="7939" max="7939" width="5.6640625" style="653" bestFit="1" customWidth="1"/>
    <col min="7940" max="7940" width="7.44140625" style="653" bestFit="1" customWidth="1"/>
    <col min="7941" max="7941" width="6.33203125" style="653" bestFit="1" customWidth="1"/>
    <col min="7942" max="7942" width="4.44140625" style="653" bestFit="1" customWidth="1"/>
    <col min="7943" max="7943" width="5.5546875" style="653" bestFit="1" customWidth="1"/>
    <col min="7944" max="7944" width="5.33203125" style="653" bestFit="1" customWidth="1"/>
    <col min="7945" max="7945" width="4.5546875" style="653" bestFit="1" customWidth="1"/>
    <col min="7946" max="7946" width="6.88671875" style="653" bestFit="1" customWidth="1"/>
    <col min="7947" max="7947" width="10.44140625" style="653" bestFit="1" customWidth="1"/>
    <col min="7948" max="7948" width="7.5546875" style="653" bestFit="1" customWidth="1"/>
    <col min="7949" max="7949" width="10" style="653" bestFit="1" customWidth="1"/>
    <col min="7950" max="7950" width="9.109375" style="653" bestFit="1" customWidth="1"/>
    <col min="7951" max="7952" width="1.33203125" style="653" customWidth="1"/>
    <col min="7953" max="8192" width="8.88671875" style="653"/>
    <col min="8193" max="8193" width="20.33203125" style="653" bestFit="1" customWidth="1"/>
    <col min="8194" max="8194" width="5.109375" style="653" bestFit="1" customWidth="1"/>
    <col min="8195" max="8195" width="5.6640625" style="653" bestFit="1" customWidth="1"/>
    <col min="8196" max="8196" width="7.44140625" style="653" bestFit="1" customWidth="1"/>
    <col min="8197" max="8197" width="6.33203125" style="653" bestFit="1" customWidth="1"/>
    <col min="8198" max="8198" width="4.44140625" style="653" bestFit="1" customWidth="1"/>
    <col min="8199" max="8199" width="5.5546875" style="653" bestFit="1" customWidth="1"/>
    <col min="8200" max="8200" width="5.33203125" style="653" bestFit="1" customWidth="1"/>
    <col min="8201" max="8201" width="4.5546875" style="653" bestFit="1" customWidth="1"/>
    <col min="8202" max="8202" width="6.88671875" style="653" bestFit="1" customWidth="1"/>
    <col min="8203" max="8203" width="10.44140625" style="653" bestFit="1" customWidth="1"/>
    <col min="8204" max="8204" width="7.5546875" style="653" bestFit="1" customWidth="1"/>
    <col min="8205" max="8205" width="10" style="653" bestFit="1" customWidth="1"/>
    <col min="8206" max="8206" width="9.109375" style="653" bestFit="1" customWidth="1"/>
    <col min="8207" max="8208" width="1.33203125" style="653" customWidth="1"/>
    <col min="8209" max="8448" width="8.88671875" style="653"/>
    <col min="8449" max="8449" width="20.33203125" style="653" bestFit="1" customWidth="1"/>
    <col min="8450" max="8450" width="5.109375" style="653" bestFit="1" customWidth="1"/>
    <col min="8451" max="8451" width="5.6640625" style="653" bestFit="1" customWidth="1"/>
    <col min="8452" max="8452" width="7.44140625" style="653" bestFit="1" customWidth="1"/>
    <col min="8453" max="8453" width="6.33203125" style="653" bestFit="1" customWidth="1"/>
    <col min="8454" max="8454" width="4.44140625" style="653" bestFit="1" customWidth="1"/>
    <col min="8455" max="8455" width="5.5546875" style="653" bestFit="1" customWidth="1"/>
    <col min="8456" max="8456" width="5.33203125" style="653" bestFit="1" customWidth="1"/>
    <col min="8457" max="8457" width="4.5546875" style="653" bestFit="1" customWidth="1"/>
    <col min="8458" max="8458" width="6.88671875" style="653" bestFit="1" customWidth="1"/>
    <col min="8459" max="8459" width="10.44140625" style="653" bestFit="1" customWidth="1"/>
    <col min="8460" max="8460" width="7.5546875" style="653" bestFit="1" customWidth="1"/>
    <col min="8461" max="8461" width="10" style="653" bestFit="1" customWidth="1"/>
    <col min="8462" max="8462" width="9.109375" style="653" bestFit="1" customWidth="1"/>
    <col min="8463" max="8464" width="1.33203125" style="653" customWidth="1"/>
    <col min="8465" max="8704" width="8.88671875" style="653"/>
    <col min="8705" max="8705" width="20.33203125" style="653" bestFit="1" customWidth="1"/>
    <col min="8706" max="8706" width="5.109375" style="653" bestFit="1" customWidth="1"/>
    <col min="8707" max="8707" width="5.6640625" style="653" bestFit="1" customWidth="1"/>
    <col min="8708" max="8708" width="7.44140625" style="653" bestFit="1" customWidth="1"/>
    <col min="8709" max="8709" width="6.33203125" style="653" bestFit="1" customWidth="1"/>
    <col min="8710" max="8710" width="4.44140625" style="653" bestFit="1" customWidth="1"/>
    <col min="8711" max="8711" width="5.5546875" style="653" bestFit="1" customWidth="1"/>
    <col min="8712" max="8712" width="5.33203125" style="653" bestFit="1" customWidth="1"/>
    <col min="8713" max="8713" width="4.5546875" style="653" bestFit="1" customWidth="1"/>
    <col min="8714" max="8714" width="6.88671875" style="653" bestFit="1" customWidth="1"/>
    <col min="8715" max="8715" width="10.44140625" style="653" bestFit="1" customWidth="1"/>
    <col min="8716" max="8716" width="7.5546875" style="653" bestFit="1" customWidth="1"/>
    <col min="8717" max="8717" width="10" style="653" bestFit="1" customWidth="1"/>
    <col min="8718" max="8718" width="9.109375" style="653" bestFit="1" customWidth="1"/>
    <col min="8719" max="8720" width="1.33203125" style="653" customWidth="1"/>
    <col min="8721" max="8960" width="8.88671875" style="653"/>
    <col min="8961" max="8961" width="20.33203125" style="653" bestFit="1" customWidth="1"/>
    <col min="8962" max="8962" width="5.109375" style="653" bestFit="1" customWidth="1"/>
    <col min="8963" max="8963" width="5.6640625" style="653" bestFit="1" customWidth="1"/>
    <col min="8964" max="8964" width="7.44140625" style="653" bestFit="1" customWidth="1"/>
    <col min="8965" max="8965" width="6.33203125" style="653" bestFit="1" customWidth="1"/>
    <col min="8966" max="8966" width="4.44140625" style="653" bestFit="1" customWidth="1"/>
    <col min="8967" max="8967" width="5.5546875" style="653" bestFit="1" customWidth="1"/>
    <col min="8968" max="8968" width="5.33203125" style="653" bestFit="1" customWidth="1"/>
    <col min="8969" max="8969" width="4.5546875" style="653" bestFit="1" customWidth="1"/>
    <col min="8970" max="8970" width="6.88671875" style="653" bestFit="1" customWidth="1"/>
    <col min="8971" max="8971" width="10.44140625" style="653" bestFit="1" customWidth="1"/>
    <col min="8972" max="8972" width="7.5546875" style="653" bestFit="1" customWidth="1"/>
    <col min="8973" max="8973" width="10" style="653" bestFit="1" customWidth="1"/>
    <col min="8974" max="8974" width="9.109375" style="653" bestFit="1" customWidth="1"/>
    <col min="8975" max="8976" width="1.33203125" style="653" customWidth="1"/>
    <col min="8977" max="9216" width="8.88671875" style="653"/>
    <col min="9217" max="9217" width="20.33203125" style="653" bestFit="1" customWidth="1"/>
    <col min="9218" max="9218" width="5.109375" style="653" bestFit="1" customWidth="1"/>
    <col min="9219" max="9219" width="5.6640625" style="653" bestFit="1" customWidth="1"/>
    <col min="9220" max="9220" width="7.44140625" style="653" bestFit="1" customWidth="1"/>
    <col min="9221" max="9221" width="6.33203125" style="653" bestFit="1" customWidth="1"/>
    <col min="9222" max="9222" width="4.44140625" style="653" bestFit="1" customWidth="1"/>
    <col min="9223" max="9223" width="5.5546875" style="653" bestFit="1" customWidth="1"/>
    <col min="9224" max="9224" width="5.33203125" style="653" bestFit="1" customWidth="1"/>
    <col min="9225" max="9225" width="4.5546875" style="653" bestFit="1" customWidth="1"/>
    <col min="9226" max="9226" width="6.88671875" style="653" bestFit="1" customWidth="1"/>
    <col min="9227" max="9227" width="10.44140625" style="653" bestFit="1" customWidth="1"/>
    <col min="9228" max="9228" width="7.5546875" style="653" bestFit="1" customWidth="1"/>
    <col min="9229" max="9229" width="10" style="653" bestFit="1" customWidth="1"/>
    <col min="9230" max="9230" width="9.109375" style="653" bestFit="1" customWidth="1"/>
    <col min="9231" max="9232" width="1.33203125" style="653" customWidth="1"/>
    <col min="9233" max="9472" width="8.88671875" style="653"/>
    <col min="9473" max="9473" width="20.33203125" style="653" bestFit="1" customWidth="1"/>
    <col min="9474" max="9474" width="5.109375" style="653" bestFit="1" customWidth="1"/>
    <col min="9475" max="9475" width="5.6640625" style="653" bestFit="1" customWidth="1"/>
    <col min="9476" max="9476" width="7.44140625" style="653" bestFit="1" customWidth="1"/>
    <col min="9477" max="9477" width="6.33203125" style="653" bestFit="1" customWidth="1"/>
    <col min="9478" max="9478" width="4.44140625" style="653" bestFit="1" customWidth="1"/>
    <col min="9479" max="9479" width="5.5546875" style="653" bestFit="1" customWidth="1"/>
    <col min="9480" max="9480" width="5.33203125" style="653" bestFit="1" customWidth="1"/>
    <col min="9481" max="9481" width="4.5546875" style="653" bestFit="1" customWidth="1"/>
    <col min="9482" max="9482" width="6.88671875" style="653" bestFit="1" customWidth="1"/>
    <col min="9483" max="9483" width="10.44140625" style="653" bestFit="1" customWidth="1"/>
    <col min="9484" max="9484" width="7.5546875" style="653" bestFit="1" customWidth="1"/>
    <col min="9485" max="9485" width="10" style="653" bestFit="1" customWidth="1"/>
    <col min="9486" max="9486" width="9.109375" style="653" bestFit="1" customWidth="1"/>
    <col min="9487" max="9488" width="1.33203125" style="653" customWidth="1"/>
    <col min="9489" max="9728" width="8.88671875" style="653"/>
    <col min="9729" max="9729" width="20.33203125" style="653" bestFit="1" customWidth="1"/>
    <col min="9730" max="9730" width="5.109375" style="653" bestFit="1" customWidth="1"/>
    <col min="9731" max="9731" width="5.6640625" style="653" bestFit="1" customWidth="1"/>
    <col min="9732" max="9732" width="7.44140625" style="653" bestFit="1" customWidth="1"/>
    <col min="9733" max="9733" width="6.33203125" style="653" bestFit="1" customWidth="1"/>
    <col min="9734" max="9734" width="4.44140625" style="653" bestFit="1" customWidth="1"/>
    <col min="9735" max="9735" width="5.5546875" style="653" bestFit="1" customWidth="1"/>
    <col min="9736" max="9736" width="5.33203125" style="653" bestFit="1" customWidth="1"/>
    <col min="9737" max="9737" width="4.5546875" style="653" bestFit="1" customWidth="1"/>
    <col min="9738" max="9738" width="6.88671875" style="653" bestFit="1" customWidth="1"/>
    <col min="9739" max="9739" width="10.44140625" style="653" bestFit="1" customWidth="1"/>
    <col min="9740" max="9740" width="7.5546875" style="653" bestFit="1" customWidth="1"/>
    <col min="9741" max="9741" width="10" style="653" bestFit="1" customWidth="1"/>
    <col min="9742" max="9742" width="9.109375" style="653" bestFit="1" customWidth="1"/>
    <col min="9743" max="9744" width="1.33203125" style="653" customWidth="1"/>
    <col min="9745" max="9984" width="8.88671875" style="653"/>
    <col min="9985" max="9985" width="20.33203125" style="653" bestFit="1" customWidth="1"/>
    <col min="9986" max="9986" width="5.109375" style="653" bestFit="1" customWidth="1"/>
    <col min="9987" max="9987" width="5.6640625" style="653" bestFit="1" customWidth="1"/>
    <col min="9988" max="9988" width="7.44140625" style="653" bestFit="1" customWidth="1"/>
    <col min="9989" max="9989" width="6.33203125" style="653" bestFit="1" customWidth="1"/>
    <col min="9990" max="9990" width="4.44140625" style="653" bestFit="1" customWidth="1"/>
    <col min="9991" max="9991" width="5.5546875" style="653" bestFit="1" customWidth="1"/>
    <col min="9992" max="9992" width="5.33203125" style="653" bestFit="1" customWidth="1"/>
    <col min="9993" max="9993" width="4.5546875" style="653" bestFit="1" customWidth="1"/>
    <col min="9994" max="9994" width="6.88671875" style="653" bestFit="1" customWidth="1"/>
    <col min="9995" max="9995" width="10.44140625" style="653" bestFit="1" customWidth="1"/>
    <col min="9996" max="9996" width="7.5546875" style="653" bestFit="1" customWidth="1"/>
    <col min="9997" max="9997" width="10" style="653" bestFit="1" customWidth="1"/>
    <col min="9998" max="9998" width="9.109375" style="653" bestFit="1" customWidth="1"/>
    <col min="9999" max="10000" width="1.33203125" style="653" customWidth="1"/>
    <col min="10001" max="10240" width="8.88671875" style="653"/>
    <col min="10241" max="10241" width="20.33203125" style="653" bestFit="1" customWidth="1"/>
    <col min="10242" max="10242" width="5.109375" style="653" bestFit="1" customWidth="1"/>
    <col min="10243" max="10243" width="5.6640625" style="653" bestFit="1" customWidth="1"/>
    <col min="10244" max="10244" width="7.44140625" style="653" bestFit="1" customWidth="1"/>
    <col min="10245" max="10245" width="6.33203125" style="653" bestFit="1" customWidth="1"/>
    <col min="10246" max="10246" width="4.44140625" style="653" bestFit="1" customWidth="1"/>
    <col min="10247" max="10247" width="5.5546875" style="653" bestFit="1" customWidth="1"/>
    <col min="10248" max="10248" width="5.33203125" style="653" bestFit="1" customWidth="1"/>
    <col min="10249" max="10249" width="4.5546875" style="653" bestFit="1" customWidth="1"/>
    <col min="10250" max="10250" width="6.88671875" style="653" bestFit="1" customWidth="1"/>
    <col min="10251" max="10251" width="10.44140625" style="653" bestFit="1" customWidth="1"/>
    <col min="10252" max="10252" width="7.5546875" style="653" bestFit="1" customWidth="1"/>
    <col min="10253" max="10253" width="10" style="653" bestFit="1" customWidth="1"/>
    <col min="10254" max="10254" width="9.109375" style="653" bestFit="1" customWidth="1"/>
    <col min="10255" max="10256" width="1.33203125" style="653" customWidth="1"/>
    <col min="10257" max="10496" width="8.88671875" style="653"/>
    <col min="10497" max="10497" width="20.33203125" style="653" bestFit="1" customWidth="1"/>
    <col min="10498" max="10498" width="5.109375" style="653" bestFit="1" customWidth="1"/>
    <col min="10499" max="10499" width="5.6640625" style="653" bestFit="1" customWidth="1"/>
    <col min="10500" max="10500" width="7.44140625" style="653" bestFit="1" customWidth="1"/>
    <col min="10501" max="10501" width="6.33203125" style="653" bestFit="1" customWidth="1"/>
    <col min="10502" max="10502" width="4.44140625" style="653" bestFit="1" customWidth="1"/>
    <col min="10503" max="10503" width="5.5546875" style="653" bestFit="1" customWidth="1"/>
    <col min="10504" max="10504" width="5.33203125" style="653" bestFit="1" customWidth="1"/>
    <col min="10505" max="10505" width="4.5546875" style="653" bestFit="1" customWidth="1"/>
    <col min="10506" max="10506" width="6.88671875" style="653" bestFit="1" customWidth="1"/>
    <col min="10507" max="10507" width="10.44140625" style="653" bestFit="1" customWidth="1"/>
    <col min="10508" max="10508" width="7.5546875" style="653" bestFit="1" customWidth="1"/>
    <col min="10509" max="10509" width="10" style="653" bestFit="1" customWidth="1"/>
    <col min="10510" max="10510" width="9.109375" style="653" bestFit="1" customWidth="1"/>
    <col min="10511" max="10512" width="1.33203125" style="653" customWidth="1"/>
    <col min="10513" max="10752" width="8.88671875" style="653"/>
    <col min="10753" max="10753" width="20.33203125" style="653" bestFit="1" customWidth="1"/>
    <col min="10754" max="10754" width="5.109375" style="653" bestFit="1" customWidth="1"/>
    <col min="10755" max="10755" width="5.6640625" style="653" bestFit="1" customWidth="1"/>
    <col min="10756" max="10756" width="7.44140625" style="653" bestFit="1" customWidth="1"/>
    <col min="10757" max="10757" width="6.33203125" style="653" bestFit="1" customWidth="1"/>
    <col min="10758" max="10758" width="4.44140625" style="653" bestFit="1" customWidth="1"/>
    <col min="10759" max="10759" width="5.5546875" style="653" bestFit="1" customWidth="1"/>
    <col min="10760" max="10760" width="5.33203125" style="653" bestFit="1" customWidth="1"/>
    <col min="10761" max="10761" width="4.5546875" style="653" bestFit="1" customWidth="1"/>
    <col min="10762" max="10762" width="6.88671875" style="653" bestFit="1" customWidth="1"/>
    <col min="10763" max="10763" width="10.44140625" style="653" bestFit="1" customWidth="1"/>
    <col min="10764" max="10764" width="7.5546875" style="653" bestFit="1" customWidth="1"/>
    <col min="10765" max="10765" width="10" style="653" bestFit="1" customWidth="1"/>
    <col min="10766" max="10766" width="9.109375" style="653" bestFit="1" customWidth="1"/>
    <col min="10767" max="10768" width="1.33203125" style="653" customWidth="1"/>
    <col min="10769" max="11008" width="8.88671875" style="653"/>
    <col min="11009" max="11009" width="20.33203125" style="653" bestFit="1" customWidth="1"/>
    <col min="11010" max="11010" width="5.109375" style="653" bestFit="1" customWidth="1"/>
    <col min="11011" max="11011" width="5.6640625" style="653" bestFit="1" customWidth="1"/>
    <col min="11012" max="11012" width="7.44140625" style="653" bestFit="1" customWidth="1"/>
    <col min="11013" max="11013" width="6.33203125" style="653" bestFit="1" customWidth="1"/>
    <col min="11014" max="11014" width="4.44140625" style="653" bestFit="1" customWidth="1"/>
    <col min="11015" max="11015" width="5.5546875" style="653" bestFit="1" customWidth="1"/>
    <col min="11016" max="11016" width="5.33203125" style="653" bestFit="1" customWidth="1"/>
    <col min="11017" max="11017" width="4.5546875" style="653" bestFit="1" customWidth="1"/>
    <col min="11018" max="11018" width="6.88671875" style="653" bestFit="1" customWidth="1"/>
    <col min="11019" max="11019" width="10.44140625" style="653" bestFit="1" customWidth="1"/>
    <col min="11020" max="11020" width="7.5546875" style="653" bestFit="1" customWidth="1"/>
    <col min="11021" max="11021" width="10" style="653" bestFit="1" customWidth="1"/>
    <col min="11022" max="11022" width="9.109375" style="653" bestFit="1" customWidth="1"/>
    <col min="11023" max="11024" width="1.33203125" style="653" customWidth="1"/>
    <col min="11025" max="11264" width="8.88671875" style="653"/>
    <col min="11265" max="11265" width="20.33203125" style="653" bestFit="1" customWidth="1"/>
    <col min="11266" max="11266" width="5.109375" style="653" bestFit="1" customWidth="1"/>
    <col min="11267" max="11267" width="5.6640625" style="653" bestFit="1" customWidth="1"/>
    <col min="11268" max="11268" width="7.44140625" style="653" bestFit="1" customWidth="1"/>
    <col min="11269" max="11269" width="6.33203125" style="653" bestFit="1" customWidth="1"/>
    <col min="11270" max="11270" width="4.44140625" style="653" bestFit="1" customWidth="1"/>
    <col min="11271" max="11271" width="5.5546875" style="653" bestFit="1" customWidth="1"/>
    <col min="11272" max="11272" width="5.33203125" style="653" bestFit="1" customWidth="1"/>
    <col min="11273" max="11273" width="4.5546875" style="653" bestFit="1" customWidth="1"/>
    <col min="11274" max="11274" width="6.88671875" style="653" bestFit="1" customWidth="1"/>
    <col min="11275" max="11275" width="10.44140625" style="653" bestFit="1" customWidth="1"/>
    <col min="11276" max="11276" width="7.5546875" style="653" bestFit="1" customWidth="1"/>
    <col min="11277" max="11277" width="10" style="653" bestFit="1" customWidth="1"/>
    <col min="11278" max="11278" width="9.109375" style="653" bestFit="1" customWidth="1"/>
    <col min="11279" max="11280" width="1.33203125" style="653" customWidth="1"/>
    <col min="11281" max="11520" width="8.88671875" style="653"/>
    <col min="11521" max="11521" width="20.33203125" style="653" bestFit="1" customWidth="1"/>
    <col min="11522" max="11522" width="5.109375" style="653" bestFit="1" customWidth="1"/>
    <col min="11523" max="11523" width="5.6640625" style="653" bestFit="1" customWidth="1"/>
    <col min="11524" max="11524" width="7.44140625" style="653" bestFit="1" customWidth="1"/>
    <col min="11525" max="11525" width="6.33203125" style="653" bestFit="1" customWidth="1"/>
    <col min="11526" max="11526" width="4.44140625" style="653" bestFit="1" customWidth="1"/>
    <col min="11527" max="11527" width="5.5546875" style="653" bestFit="1" customWidth="1"/>
    <col min="11528" max="11528" width="5.33203125" style="653" bestFit="1" customWidth="1"/>
    <col min="11529" max="11529" width="4.5546875" style="653" bestFit="1" customWidth="1"/>
    <col min="11530" max="11530" width="6.88671875" style="653" bestFit="1" customWidth="1"/>
    <col min="11531" max="11531" width="10.44140625" style="653" bestFit="1" customWidth="1"/>
    <col min="11532" max="11532" width="7.5546875" style="653" bestFit="1" customWidth="1"/>
    <col min="11533" max="11533" width="10" style="653" bestFit="1" customWidth="1"/>
    <col min="11534" max="11534" width="9.109375" style="653" bestFit="1" customWidth="1"/>
    <col min="11535" max="11536" width="1.33203125" style="653" customWidth="1"/>
    <col min="11537" max="11776" width="8.88671875" style="653"/>
    <col min="11777" max="11777" width="20.33203125" style="653" bestFit="1" customWidth="1"/>
    <col min="11778" max="11778" width="5.109375" style="653" bestFit="1" customWidth="1"/>
    <col min="11779" max="11779" width="5.6640625" style="653" bestFit="1" customWidth="1"/>
    <col min="11780" max="11780" width="7.44140625" style="653" bestFit="1" customWidth="1"/>
    <col min="11781" max="11781" width="6.33203125" style="653" bestFit="1" customWidth="1"/>
    <col min="11782" max="11782" width="4.44140625" style="653" bestFit="1" customWidth="1"/>
    <col min="11783" max="11783" width="5.5546875" style="653" bestFit="1" customWidth="1"/>
    <col min="11784" max="11784" width="5.33203125" style="653" bestFit="1" customWidth="1"/>
    <col min="11785" max="11785" width="4.5546875" style="653" bestFit="1" customWidth="1"/>
    <col min="11786" max="11786" width="6.88671875" style="653" bestFit="1" customWidth="1"/>
    <col min="11787" max="11787" width="10.44140625" style="653" bestFit="1" customWidth="1"/>
    <col min="11788" max="11788" width="7.5546875" style="653" bestFit="1" customWidth="1"/>
    <col min="11789" max="11789" width="10" style="653" bestFit="1" customWidth="1"/>
    <col min="11790" max="11790" width="9.109375" style="653" bestFit="1" customWidth="1"/>
    <col min="11791" max="11792" width="1.33203125" style="653" customWidth="1"/>
    <col min="11793" max="12032" width="8.88671875" style="653"/>
    <col min="12033" max="12033" width="20.33203125" style="653" bestFit="1" customWidth="1"/>
    <col min="12034" max="12034" width="5.109375" style="653" bestFit="1" customWidth="1"/>
    <col min="12035" max="12035" width="5.6640625" style="653" bestFit="1" customWidth="1"/>
    <col min="12036" max="12036" width="7.44140625" style="653" bestFit="1" customWidth="1"/>
    <col min="12037" max="12037" width="6.33203125" style="653" bestFit="1" customWidth="1"/>
    <col min="12038" max="12038" width="4.44140625" style="653" bestFit="1" customWidth="1"/>
    <col min="12039" max="12039" width="5.5546875" style="653" bestFit="1" customWidth="1"/>
    <col min="12040" max="12040" width="5.33203125" style="653" bestFit="1" customWidth="1"/>
    <col min="12041" max="12041" width="4.5546875" style="653" bestFit="1" customWidth="1"/>
    <col min="12042" max="12042" width="6.88671875" style="653" bestFit="1" customWidth="1"/>
    <col min="12043" max="12043" width="10.44140625" style="653" bestFit="1" customWidth="1"/>
    <col min="12044" max="12044" width="7.5546875" style="653" bestFit="1" customWidth="1"/>
    <col min="12045" max="12045" width="10" style="653" bestFit="1" customWidth="1"/>
    <col min="12046" max="12046" width="9.109375" style="653" bestFit="1" customWidth="1"/>
    <col min="12047" max="12048" width="1.33203125" style="653" customWidth="1"/>
    <col min="12049" max="12288" width="8.88671875" style="653"/>
    <col min="12289" max="12289" width="20.33203125" style="653" bestFit="1" customWidth="1"/>
    <col min="12290" max="12290" width="5.109375" style="653" bestFit="1" customWidth="1"/>
    <col min="12291" max="12291" width="5.6640625" style="653" bestFit="1" customWidth="1"/>
    <col min="12292" max="12292" width="7.44140625" style="653" bestFit="1" customWidth="1"/>
    <col min="12293" max="12293" width="6.33203125" style="653" bestFit="1" customWidth="1"/>
    <col min="12294" max="12294" width="4.44140625" style="653" bestFit="1" customWidth="1"/>
    <col min="12295" max="12295" width="5.5546875" style="653" bestFit="1" customWidth="1"/>
    <col min="12296" max="12296" width="5.33203125" style="653" bestFit="1" customWidth="1"/>
    <col min="12297" max="12297" width="4.5546875" style="653" bestFit="1" customWidth="1"/>
    <col min="12298" max="12298" width="6.88671875" style="653" bestFit="1" customWidth="1"/>
    <col min="12299" max="12299" width="10.44140625" style="653" bestFit="1" customWidth="1"/>
    <col min="12300" max="12300" width="7.5546875" style="653" bestFit="1" customWidth="1"/>
    <col min="12301" max="12301" width="10" style="653" bestFit="1" customWidth="1"/>
    <col min="12302" max="12302" width="9.109375" style="653" bestFit="1" customWidth="1"/>
    <col min="12303" max="12304" width="1.33203125" style="653" customWidth="1"/>
    <col min="12305" max="12544" width="8.88671875" style="653"/>
    <col min="12545" max="12545" width="20.33203125" style="653" bestFit="1" customWidth="1"/>
    <col min="12546" max="12546" width="5.109375" style="653" bestFit="1" customWidth="1"/>
    <col min="12547" max="12547" width="5.6640625" style="653" bestFit="1" customWidth="1"/>
    <col min="12548" max="12548" width="7.44140625" style="653" bestFit="1" customWidth="1"/>
    <col min="12549" max="12549" width="6.33203125" style="653" bestFit="1" customWidth="1"/>
    <col min="12550" max="12550" width="4.44140625" style="653" bestFit="1" customWidth="1"/>
    <col min="12551" max="12551" width="5.5546875" style="653" bestFit="1" customWidth="1"/>
    <col min="12552" max="12552" width="5.33203125" style="653" bestFit="1" customWidth="1"/>
    <col min="12553" max="12553" width="4.5546875" style="653" bestFit="1" customWidth="1"/>
    <col min="12554" max="12554" width="6.88671875" style="653" bestFit="1" customWidth="1"/>
    <col min="12555" max="12555" width="10.44140625" style="653" bestFit="1" customWidth="1"/>
    <col min="12556" max="12556" width="7.5546875" style="653" bestFit="1" customWidth="1"/>
    <col min="12557" max="12557" width="10" style="653" bestFit="1" customWidth="1"/>
    <col min="12558" max="12558" width="9.109375" style="653" bestFit="1" customWidth="1"/>
    <col min="12559" max="12560" width="1.33203125" style="653" customWidth="1"/>
    <col min="12561" max="12800" width="8.88671875" style="653"/>
    <col min="12801" max="12801" width="20.33203125" style="653" bestFit="1" customWidth="1"/>
    <col min="12802" max="12802" width="5.109375" style="653" bestFit="1" customWidth="1"/>
    <col min="12803" max="12803" width="5.6640625" style="653" bestFit="1" customWidth="1"/>
    <col min="12804" max="12804" width="7.44140625" style="653" bestFit="1" customWidth="1"/>
    <col min="12805" max="12805" width="6.33203125" style="653" bestFit="1" customWidth="1"/>
    <col min="12806" max="12806" width="4.44140625" style="653" bestFit="1" customWidth="1"/>
    <col min="12807" max="12807" width="5.5546875" style="653" bestFit="1" customWidth="1"/>
    <col min="12808" max="12808" width="5.33203125" style="653" bestFit="1" customWidth="1"/>
    <col min="12809" max="12809" width="4.5546875" style="653" bestFit="1" customWidth="1"/>
    <col min="12810" max="12810" width="6.88671875" style="653" bestFit="1" customWidth="1"/>
    <col min="12811" max="12811" width="10.44140625" style="653" bestFit="1" customWidth="1"/>
    <col min="12812" max="12812" width="7.5546875" style="653" bestFit="1" customWidth="1"/>
    <col min="12813" max="12813" width="10" style="653" bestFit="1" customWidth="1"/>
    <col min="12814" max="12814" width="9.109375" style="653" bestFit="1" customWidth="1"/>
    <col min="12815" max="12816" width="1.33203125" style="653" customWidth="1"/>
    <col min="12817" max="13056" width="8.88671875" style="653"/>
    <col min="13057" max="13057" width="20.33203125" style="653" bestFit="1" customWidth="1"/>
    <col min="13058" max="13058" width="5.109375" style="653" bestFit="1" customWidth="1"/>
    <col min="13059" max="13059" width="5.6640625" style="653" bestFit="1" customWidth="1"/>
    <col min="13060" max="13060" width="7.44140625" style="653" bestFit="1" customWidth="1"/>
    <col min="13061" max="13061" width="6.33203125" style="653" bestFit="1" customWidth="1"/>
    <col min="13062" max="13062" width="4.44140625" style="653" bestFit="1" customWidth="1"/>
    <col min="13063" max="13063" width="5.5546875" style="653" bestFit="1" customWidth="1"/>
    <col min="13064" max="13064" width="5.33203125" style="653" bestFit="1" customWidth="1"/>
    <col min="13065" max="13065" width="4.5546875" style="653" bestFit="1" customWidth="1"/>
    <col min="13066" max="13066" width="6.88671875" style="653" bestFit="1" customWidth="1"/>
    <col min="13067" max="13067" width="10.44140625" style="653" bestFit="1" customWidth="1"/>
    <col min="13068" max="13068" width="7.5546875" style="653" bestFit="1" customWidth="1"/>
    <col min="13069" max="13069" width="10" style="653" bestFit="1" customWidth="1"/>
    <col min="13070" max="13070" width="9.109375" style="653" bestFit="1" customWidth="1"/>
    <col min="13071" max="13072" width="1.33203125" style="653" customWidth="1"/>
    <col min="13073" max="13312" width="8.88671875" style="653"/>
    <col min="13313" max="13313" width="20.33203125" style="653" bestFit="1" customWidth="1"/>
    <col min="13314" max="13314" width="5.109375" style="653" bestFit="1" customWidth="1"/>
    <col min="13315" max="13315" width="5.6640625" style="653" bestFit="1" customWidth="1"/>
    <col min="13316" max="13316" width="7.44140625" style="653" bestFit="1" customWidth="1"/>
    <col min="13317" max="13317" width="6.33203125" style="653" bestFit="1" customWidth="1"/>
    <col min="13318" max="13318" width="4.44140625" style="653" bestFit="1" customWidth="1"/>
    <col min="13319" max="13319" width="5.5546875" style="653" bestFit="1" customWidth="1"/>
    <col min="13320" max="13320" width="5.33203125" style="653" bestFit="1" customWidth="1"/>
    <col min="13321" max="13321" width="4.5546875" style="653" bestFit="1" customWidth="1"/>
    <col min="13322" max="13322" width="6.88671875" style="653" bestFit="1" customWidth="1"/>
    <col min="13323" max="13323" width="10.44140625" style="653" bestFit="1" customWidth="1"/>
    <col min="13324" max="13324" width="7.5546875" style="653" bestFit="1" customWidth="1"/>
    <col min="13325" max="13325" width="10" style="653" bestFit="1" customWidth="1"/>
    <col min="13326" max="13326" width="9.109375" style="653" bestFit="1" customWidth="1"/>
    <col min="13327" max="13328" width="1.33203125" style="653" customWidth="1"/>
    <col min="13329" max="13568" width="8.88671875" style="653"/>
    <col min="13569" max="13569" width="20.33203125" style="653" bestFit="1" customWidth="1"/>
    <col min="13570" max="13570" width="5.109375" style="653" bestFit="1" customWidth="1"/>
    <col min="13571" max="13571" width="5.6640625" style="653" bestFit="1" customWidth="1"/>
    <col min="13572" max="13572" width="7.44140625" style="653" bestFit="1" customWidth="1"/>
    <col min="13573" max="13573" width="6.33203125" style="653" bestFit="1" customWidth="1"/>
    <col min="13574" max="13574" width="4.44140625" style="653" bestFit="1" customWidth="1"/>
    <col min="13575" max="13575" width="5.5546875" style="653" bestFit="1" customWidth="1"/>
    <col min="13576" max="13576" width="5.33203125" style="653" bestFit="1" customWidth="1"/>
    <col min="13577" max="13577" width="4.5546875" style="653" bestFit="1" customWidth="1"/>
    <col min="13578" max="13578" width="6.88671875" style="653" bestFit="1" customWidth="1"/>
    <col min="13579" max="13579" width="10.44140625" style="653" bestFit="1" customWidth="1"/>
    <col min="13580" max="13580" width="7.5546875" style="653" bestFit="1" customWidth="1"/>
    <col min="13581" max="13581" width="10" style="653" bestFit="1" customWidth="1"/>
    <col min="13582" max="13582" width="9.109375" style="653" bestFit="1" customWidth="1"/>
    <col min="13583" max="13584" width="1.33203125" style="653" customWidth="1"/>
    <col min="13585" max="13824" width="8.88671875" style="653"/>
    <col min="13825" max="13825" width="20.33203125" style="653" bestFit="1" customWidth="1"/>
    <col min="13826" max="13826" width="5.109375" style="653" bestFit="1" customWidth="1"/>
    <col min="13827" max="13827" width="5.6640625" style="653" bestFit="1" customWidth="1"/>
    <col min="13828" max="13828" width="7.44140625" style="653" bestFit="1" customWidth="1"/>
    <col min="13829" max="13829" width="6.33203125" style="653" bestFit="1" customWidth="1"/>
    <col min="13830" max="13830" width="4.44140625" style="653" bestFit="1" customWidth="1"/>
    <col min="13831" max="13831" width="5.5546875" style="653" bestFit="1" customWidth="1"/>
    <col min="13832" max="13832" width="5.33203125" style="653" bestFit="1" customWidth="1"/>
    <col min="13833" max="13833" width="4.5546875" style="653" bestFit="1" customWidth="1"/>
    <col min="13834" max="13834" width="6.88671875" style="653" bestFit="1" customWidth="1"/>
    <col min="13835" max="13835" width="10.44140625" style="653" bestFit="1" customWidth="1"/>
    <col min="13836" max="13836" width="7.5546875" style="653" bestFit="1" customWidth="1"/>
    <col min="13837" max="13837" width="10" style="653" bestFit="1" customWidth="1"/>
    <col min="13838" max="13838" width="9.109375" style="653" bestFit="1" customWidth="1"/>
    <col min="13839" max="13840" width="1.33203125" style="653" customWidth="1"/>
    <col min="13841" max="14080" width="8.88671875" style="653"/>
    <col min="14081" max="14081" width="20.33203125" style="653" bestFit="1" customWidth="1"/>
    <col min="14082" max="14082" width="5.109375" style="653" bestFit="1" customWidth="1"/>
    <col min="14083" max="14083" width="5.6640625" style="653" bestFit="1" customWidth="1"/>
    <col min="14084" max="14084" width="7.44140625" style="653" bestFit="1" customWidth="1"/>
    <col min="14085" max="14085" width="6.33203125" style="653" bestFit="1" customWidth="1"/>
    <col min="14086" max="14086" width="4.44140625" style="653" bestFit="1" customWidth="1"/>
    <col min="14087" max="14087" width="5.5546875" style="653" bestFit="1" customWidth="1"/>
    <col min="14088" max="14088" width="5.33203125" style="653" bestFit="1" customWidth="1"/>
    <col min="14089" max="14089" width="4.5546875" style="653" bestFit="1" customWidth="1"/>
    <col min="14090" max="14090" width="6.88671875" style="653" bestFit="1" customWidth="1"/>
    <col min="14091" max="14091" width="10.44140625" style="653" bestFit="1" customWidth="1"/>
    <col min="14092" max="14092" width="7.5546875" style="653" bestFit="1" customWidth="1"/>
    <col min="14093" max="14093" width="10" style="653" bestFit="1" customWidth="1"/>
    <col min="14094" max="14094" width="9.109375" style="653" bestFit="1" customWidth="1"/>
    <col min="14095" max="14096" width="1.33203125" style="653" customWidth="1"/>
    <col min="14097" max="14336" width="8.88671875" style="653"/>
    <col min="14337" max="14337" width="20.33203125" style="653" bestFit="1" customWidth="1"/>
    <col min="14338" max="14338" width="5.109375" style="653" bestFit="1" customWidth="1"/>
    <col min="14339" max="14339" width="5.6640625" style="653" bestFit="1" customWidth="1"/>
    <col min="14340" max="14340" width="7.44140625" style="653" bestFit="1" customWidth="1"/>
    <col min="14341" max="14341" width="6.33203125" style="653" bestFit="1" customWidth="1"/>
    <col min="14342" max="14342" width="4.44140625" style="653" bestFit="1" customWidth="1"/>
    <col min="14343" max="14343" width="5.5546875" style="653" bestFit="1" customWidth="1"/>
    <col min="14344" max="14344" width="5.33203125" style="653" bestFit="1" customWidth="1"/>
    <col min="14345" max="14345" width="4.5546875" style="653" bestFit="1" customWidth="1"/>
    <col min="14346" max="14346" width="6.88671875" style="653" bestFit="1" customWidth="1"/>
    <col min="14347" max="14347" width="10.44140625" style="653" bestFit="1" customWidth="1"/>
    <col min="14348" max="14348" width="7.5546875" style="653" bestFit="1" customWidth="1"/>
    <col min="14349" max="14349" width="10" style="653" bestFit="1" customWidth="1"/>
    <col min="14350" max="14350" width="9.109375" style="653" bestFit="1" customWidth="1"/>
    <col min="14351" max="14352" width="1.33203125" style="653" customWidth="1"/>
    <col min="14353" max="14592" width="8.88671875" style="653"/>
    <col min="14593" max="14593" width="20.33203125" style="653" bestFit="1" customWidth="1"/>
    <col min="14594" max="14594" width="5.109375" style="653" bestFit="1" customWidth="1"/>
    <col min="14595" max="14595" width="5.6640625" style="653" bestFit="1" customWidth="1"/>
    <col min="14596" max="14596" width="7.44140625" style="653" bestFit="1" customWidth="1"/>
    <col min="14597" max="14597" width="6.33203125" style="653" bestFit="1" customWidth="1"/>
    <col min="14598" max="14598" width="4.44140625" style="653" bestFit="1" customWidth="1"/>
    <col min="14599" max="14599" width="5.5546875" style="653" bestFit="1" customWidth="1"/>
    <col min="14600" max="14600" width="5.33203125" style="653" bestFit="1" customWidth="1"/>
    <col min="14601" max="14601" width="4.5546875" style="653" bestFit="1" customWidth="1"/>
    <col min="14602" max="14602" width="6.88671875" style="653" bestFit="1" customWidth="1"/>
    <col min="14603" max="14603" width="10.44140625" style="653" bestFit="1" customWidth="1"/>
    <col min="14604" max="14604" width="7.5546875" style="653" bestFit="1" customWidth="1"/>
    <col min="14605" max="14605" width="10" style="653" bestFit="1" customWidth="1"/>
    <col min="14606" max="14606" width="9.109375" style="653" bestFit="1" customWidth="1"/>
    <col min="14607" max="14608" width="1.33203125" style="653" customWidth="1"/>
    <col min="14609" max="14848" width="8.88671875" style="653"/>
    <col min="14849" max="14849" width="20.33203125" style="653" bestFit="1" customWidth="1"/>
    <col min="14850" max="14850" width="5.109375" style="653" bestFit="1" customWidth="1"/>
    <col min="14851" max="14851" width="5.6640625" style="653" bestFit="1" customWidth="1"/>
    <col min="14852" max="14852" width="7.44140625" style="653" bestFit="1" customWidth="1"/>
    <col min="14853" max="14853" width="6.33203125" style="653" bestFit="1" customWidth="1"/>
    <col min="14854" max="14854" width="4.44140625" style="653" bestFit="1" customWidth="1"/>
    <col min="14855" max="14855" width="5.5546875" style="653" bestFit="1" customWidth="1"/>
    <col min="14856" max="14856" width="5.33203125" style="653" bestFit="1" customWidth="1"/>
    <col min="14857" max="14857" width="4.5546875" style="653" bestFit="1" customWidth="1"/>
    <col min="14858" max="14858" width="6.88671875" style="653" bestFit="1" customWidth="1"/>
    <col min="14859" max="14859" width="10.44140625" style="653" bestFit="1" customWidth="1"/>
    <col min="14860" max="14860" width="7.5546875" style="653" bestFit="1" customWidth="1"/>
    <col min="14861" max="14861" width="10" style="653" bestFit="1" customWidth="1"/>
    <col min="14862" max="14862" width="9.109375" style="653" bestFit="1" customWidth="1"/>
    <col min="14863" max="14864" width="1.33203125" style="653" customWidth="1"/>
    <col min="14865" max="15104" width="8.88671875" style="653"/>
    <col min="15105" max="15105" width="20.33203125" style="653" bestFit="1" customWidth="1"/>
    <col min="15106" max="15106" width="5.109375" style="653" bestFit="1" customWidth="1"/>
    <col min="15107" max="15107" width="5.6640625" style="653" bestFit="1" customWidth="1"/>
    <col min="15108" max="15108" width="7.44140625" style="653" bestFit="1" customWidth="1"/>
    <col min="15109" max="15109" width="6.33203125" style="653" bestFit="1" customWidth="1"/>
    <col min="15110" max="15110" width="4.44140625" style="653" bestFit="1" customWidth="1"/>
    <col min="15111" max="15111" width="5.5546875" style="653" bestFit="1" customWidth="1"/>
    <col min="15112" max="15112" width="5.33203125" style="653" bestFit="1" customWidth="1"/>
    <col min="15113" max="15113" width="4.5546875" style="653" bestFit="1" customWidth="1"/>
    <col min="15114" max="15114" width="6.88671875" style="653" bestFit="1" customWidth="1"/>
    <col min="15115" max="15115" width="10.44140625" style="653" bestFit="1" customWidth="1"/>
    <col min="15116" max="15116" width="7.5546875" style="653" bestFit="1" customWidth="1"/>
    <col min="15117" max="15117" width="10" style="653" bestFit="1" customWidth="1"/>
    <col min="15118" max="15118" width="9.109375" style="653" bestFit="1" customWidth="1"/>
    <col min="15119" max="15120" width="1.33203125" style="653" customWidth="1"/>
    <col min="15121" max="15360" width="8.88671875" style="653"/>
    <col min="15361" max="15361" width="20.33203125" style="653" bestFit="1" customWidth="1"/>
    <col min="15362" max="15362" width="5.109375" style="653" bestFit="1" customWidth="1"/>
    <col min="15363" max="15363" width="5.6640625" style="653" bestFit="1" customWidth="1"/>
    <col min="15364" max="15364" width="7.44140625" style="653" bestFit="1" customWidth="1"/>
    <col min="15365" max="15365" width="6.33203125" style="653" bestFit="1" customWidth="1"/>
    <col min="15366" max="15366" width="4.44140625" style="653" bestFit="1" customWidth="1"/>
    <col min="15367" max="15367" width="5.5546875" style="653" bestFit="1" customWidth="1"/>
    <col min="15368" max="15368" width="5.33203125" style="653" bestFit="1" customWidth="1"/>
    <col min="15369" max="15369" width="4.5546875" style="653" bestFit="1" customWidth="1"/>
    <col min="15370" max="15370" width="6.88671875" style="653" bestFit="1" customWidth="1"/>
    <col min="15371" max="15371" width="10.44140625" style="653" bestFit="1" customWidth="1"/>
    <col min="15372" max="15372" width="7.5546875" style="653" bestFit="1" customWidth="1"/>
    <col min="15373" max="15373" width="10" style="653" bestFit="1" customWidth="1"/>
    <col min="15374" max="15374" width="9.109375" style="653" bestFit="1" customWidth="1"/>
    <col min="15375" max="15376" width="1.33203125" style="653" customWidth="1"/>
    <col min="15377" max="15616" width="8.88671875" style="653"/>
    <col min="15617" max="15617" width="20.33203125" style="653" bestFit="1" customWidth="1"/>
    <col min="15618" max="15618" width="5.109375" style="653" bestFit="1" customWidth="1"/>
    <col min="15619" max="15619" width="5.6640625" style="653" bestFit="1" customWidth="1"/>
    <col min="15620" max="15620" width="7.44140625" style="653" bestFit="1" customWidth="1"/>
    <col min="15621" max="15621" width="6.33203125" style="653" bestFit="1" customWidth="1"/>
    <col min="15622" max="15622" width="4.44140625" style="653" bestFit="1" customWidth="1"/>
    <col min="15623" max="15623" width="5.5546875" style="653" bestFit="1" customWidth="1"/>
    <col min="15624" max="15624" width="5.33203125" style="653" bestFit="1" customWidth="1"/>
    <col min="15625" max="15625" width="4.5546875" style="653" bestFit="1" customWidth="1"/>
    <col min="15626" max="15626" width="6.88671875" style="653" bestFit="1" customWidth="1"/>
    <col min="15627" max="15627" width="10.44140625" style="653" bestFit="1" customWidth="1"/>
    <col min="15628" max="15628" width="7.5546875" style="653" bestFit="1" customWidth="1"/>
    <col min="15629" max="15629" width="10" style="653" bestFit="1" customWidth="1"/>
    <col min="15630" max="15630" width="9.109375" style="653" bestFit="1" customWidth="1"/>
    <col min="15631" max="15632" width="1.33203125" style="653" customWidth="1"/>
    <col min="15633" max="15872" width="8.88671875" style="653"/>
    <col min="15873" max="15873" width="20.33203125" style="653" bestFit="1" customWidth="1"/>
    <col min="15874" max="15874" width="5.109375" style="653" bestFit="1" customWidth="1"/>
    <col min="15875" max="15875" width="5.6640625" style="653" bestFit="1" customWidth="1"/>
    <col min="15876" max="15876" width="7.44140625" style="653" bestFit="1" customWidth="1"/>
    <col min="15877" max="15877" width="6.33203125" style="653" bestFit="1" customWidth="1"/>
    <col min="15878" max="15878" width="4.44140625" style="653" bestFit="1" customWidth="1"/>
    <col min="15879" max="15879" width="5.5546875" style="653" bestFit="1" customWidth="1"/>
    <col min="15880" max="15880" width="5.33203125" style="653" bestFit="1" customWidth="1"/>
    <col min="15881" max="15881" width="4.5546875" style="653" bestFit="1" customWidth="1"/>
    <col min="15882" max="15882" width="6.88671875" style="653" bestFit="1" customWidth="1"/>
    <col min="15883" max="15883" width="10.44140625" style="653" bestFit="1" customWidth="1"/>
    <col min="15884" max="15884" width="7.5546875" style="653" bestFit="1" customWidth="1"/>
    <col min="15885" max="15885" width="10" style="653" bestFit="1" customWidth="1"/>
    <col min="15886" max="15886" width="9.109375" style="653" bestFit="1" customWidth="1"/>
    <col min="15887" max="15888" width="1.33203125" style="653" customWidth="1"/>
    <col min="15889" max="16128" width="8.88671875" style="653"/>
    <col min="16129" max="16129" width="20.33203125" style="653" bestFit="1" customWidth="1"/>
    <col min="16130" max="16130" width="5.109375" style="653" bestFit="1" customWidth="1"/>
    <col min="16131" max="16131" width="5.6640625" style="653" bestFit="1" customWidth="1"/>
    <col min="16132" max="16132" width="7.44140625" style="653" bestFit="1" customWidth="1"/>
    <col min="16133" max="16133" width="6.33203125" style="653" bestFit="1" customWidth="1"/>
    <col min="16134" max="16134" width="4.44140625" style="653" bestFit="1" customWidth="1"/>
    <col min="16135" max="16135" width="5.5546875" style="653" bestFit="1" customWidth="1"/>
    <col min="16136" max="16136" width="5.33203125" style="653" bestFit="1" customWidth="1"/>
    <col min="16137" max="16137" width="4.5546875" style="653" bestFit="1" customWidth="1"/>
    <col min="16138" max="16138" width="6.88671875" style="653" bestFit="1" customWidth="1"/>
    <col min="16139" max="16139" width="10.44140625" style="653" bestFit="1" customWidth="1"/>
    <col min="16140" max="16140" width="7.5546875" style="653" bestFit="1" customWidth="1"/>
    <col min="16141" max="16141" width="10" style="653" bestFit="1" customWidth="1"/>
    <col min="16142" max="16142" width="9.109375" style="653" bestFit="1" customWidth="1"/>
    <col min="16143" max="16144" width="1.33203125" style="653" customWidth="1"/>
    <col min="16145" max="16384" width="8.88671875" style="653"/>
  </cols>
  <sheetData>
    <row r="1" spans="1:16" ht="1.2" customHeight="1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</row>
    <row r="2" spans="1:16" s="1438" customFormat="1" ht="15.6" customHeight="1">
      <c r="A2" s="1436" t="s">
        <v>5197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</row>
    <row r="3" spans="1:16" ht="15.6" customHeight="1">
      <c r="A3" s="661" t="s">
        <v>1664</v>
      </c>
      <c r="B3" s="1720" t="s">
        <v>4537</v>
      </c>
      <c r="C3" s="1720"/>
      <c r="D3" s="1720"/>
      <c r="E3" s="1720"/>
      <c r="F3" s="1720"/>
      <c r="G3" s="1720"/>
      <c r="H3" s="1720"/>
      <c r="I3" s="1720"/>
      <c r="J3" s="1720"/>
      <c r="K3" s="1720"/>
      <c r="L3" s="1720"/>
      <c r="M3" s="1720"/>
      <c r="N3" s="1720"/>
      <c r="O3" s="425"/>
      <c r="P3" s="425"/>
    </row>
    <row r="4" spans="1:16" ht="18" thickBot="1">
      <c r="A4" s="662"/>
      <c r="B4" s="1721" t="s">
        <v>4289</v>
      </c>
      <c r="C4" s="1721"/>
      <c r="D4" s="1721"/>
      <c r="E4" s="1721"/>
      <c r="F4" s="1721"/>
      <c r="G4" s="1721"/>
      <c r="H4" s="1721"/>
      <c r="I4" s="1721"/>
      <c r="J4" s="1721"/>
      <c r="K4" s="1721"/>
      <c r="L4" s="1721"/>
      <c r="M4" s="1721"/>
      <c r="N4" s="1721"/>
      <c r="O4" s="425"/>
      <c r="P4" s="425"/>
    </row>
    <row r="5" spans="1:16">
      <c r="A5" s="420"/>
      <c r="B5" s="732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425"/>
      <c r="P5" s="425"/>
    </row>
    <row r="6" spans="1:16">
      <c r="A6" s="734" t="s">
        <v>4260</v>
      </c>
      <c r="B6" s="732"/>
      <c r="C6" s="733"/>
      <c r="D6" s="733"/>
      <c r="E6" s="733"/>
      <c r="F6" s="733"/>
      <c r="G6" s="733"/>
      <c r="H6" s="733"/>
      <c r="I6" s="733"/>
      <c r="J6" s="733"/>
      <c r="K6" s="733"/>
      <c r="L6" s="733"/>
      <c r="M6" s="733"/>
      <c r="N6" s="733"/>
      <c r="O6" s="425"/>
      <c r="P6" s="425"/>
    </row>
    <row r="7" spans="1:16">
      <c r="A7" s="734" t="s">
        <v>3847</v>
      </c>
      <c r="B7" s="732"/>
      <c r="C7" s="733"/>
      <c r="D7" s="733"/>
      <c r="E7" s="733"/>
      <c r="F7" s="733"/>
      <c r="G7" s="733"/>
      <c r="H7" s="733"/>
      <c r="I7" s="733"/>
      <c r="J7" s="733"/>
      <c r="K7" s="733"/>
      <c r="L7" s="733"/>
      <c r="M7" s="733"/>
      <c r="N7" s="733"/>
      <c r="O7" s="425"/>
      <c r="P7" s="425"/>
    </row>
    <row r="8" spans="1:16" ht="13.8" thickBot="1">
      <c r="A8" s="734" t="s">
        <v>4261</v>
      </c>
      <c r="B8" s="1722" t="s">
        <v>1648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425"/>
      <c r="P8" s="425"/>
    </row>
    <row r="9" spans="1:16">
      <c r="A9" s="734" t="s">
        <v>4243</v>
      </c>
      <c r="B9" s="735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425"/>
      <c r="P9" s="425"/>
    </row>
    <row r="10" spans="1:16" ht="13.8" thickBot="1">
      <c r="A10" s="734" t="s">
        <v>4262</v>
      </c>
      <c r="B10" s="732"/>
      <c r="C10" s="1723" t="s">
        <v>1465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723"/>
      <c r="O10" s="425"/>
      <c r="P10" s="425"/>
    </row>
    <row r="11" spans="1:16">
      <c r="A11" s="734" t="s">
        <v>3844</v>
      </c>
      <c r="B11" s="732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425"/>
      <c r="P11" s="425"/>
    </row>
    <row r="12" spans="1:16" ht="23.4" thickBot="1">
      <c r="A12" s="737"/>
      <c r="B12" s="738" t="s">
        <v>3</v>
      </c>
      <c r="C12" s="738" t="s">
        <v>1464</v>
      </c>
      <c r="D12" s="738" t="s">
        <v>1463</v>
      </c>
      <c r="E12" s="738" t="s">
        <v>1462</v>
      </c>
      <c r="F12" s="738" t="s">
        <v>1461</v>
      </c>
      <c r="G12" s="738" t="s">
        <v>1460</v>
      </c>
      <c r="H12" s="738" t="s">
        <v>1459</v>
      </c>
      <c r="I12" s="738" t="s">
        <v>1458</v>
      </c>
      <c r="J12" s="738" t="s">
        <v>1457</v>
      </c>
      <c r="K12" s="738" t="s">
        <v>1456</v>
      </c>
      <c r="L12" s="738" t="s">
        <v>1455</v>
      </c>
      <c r="M12" s="738" t="s">
        <v>1454</v>
      </c>
      <c r="N12" s="738" t="s">
        <v>1453</v>
      </c>
      <c r="O12" s="425"/>
      <c r="P12" s="425"/>
    </row>
    <row r="13" spans="1:16">
      <c r="A13" s="425"/>
      <c r="B13" s="425"/>
      <c r="C13" s="425"/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</row>
    <row r="14" spans="1:16">
      <c r="A14" s="421" t="s">
        <v>1526</v>
      </c>
      <c r="B14" s="739">
        <v>4688</v>
      </c>
      <c r="C14" s="739">
        <v>501</v>
      </c>
      <c r="D14" s="739">
        <v>700</v>
      </c>
      <c r="E14" s="739">
        <v>435</v>
      </c>
      <c r="F14" s="739">
        <v>383</v>
      </c>
      <c r="G14" s="739">
        <v>391</v>
      </c>
      <c r="H14" s="739">
        <v>270</v>
      </c>
      <c r="I14" s="739">
        <v>278</v>
      </c>
      <c r="J14" s="739">
        <v>281</v>
      </c>
      <c r="K14" s="739">
        <v>256</v>
      </c>
      <c r="L14" s="739">
        <v>352</v>
      </c>
      <c r="M14" s="739">
        <v>401</v>
      </c>
      <c r="N14" s="739">
        <v>440</v>
      </c>
      <c r="O14" s="425"/>
      <c r="P14" s="425"/>
    </row>
    <row r="15" spans="1:16">
      <c r="A15" s="425"/>
      <c r="B15" s="425"/>
      <c r="C15" s="425"/>
      <c r="D15" s="425"/>
      <c r="E15" s="425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</row>
    <row r="16" spans="1:16">
      <c r="A16" s="421" t="s">
        <v>1452</v>
      </c>
      <c r="B16" s="739">
        <v>76</v>
      </c>
      <c r="C16" s="739">
        <v>7</v>
      </c>
      <c r="D16" s="739">
        <v>4</v>
      </c>
      <c r="E16" s="739">
        <v>8</v>
      </c>
      <c r="F16" s="739">
        <v>9</v>
      </c>
      <c r="G16" s="739">
        <v>6</v>
      </c>
      <c r="H16" s="739">
        <v>2</v>
      </c>
      <c r="I16" s="739">
        <v>5</v>
      </c>
      <c r="J16" s="739">
        <v>6</v>
      </c>
      <c r="K16" s="739">
        <v>4</v>
      </c>
      <c r="L16" s="739">
        <v>11</v>
      </c>
      <c r="M16" s="739">
        <v>4</v>
      </c>
      <c r="N16" s="739">
        <v>10</v>
      </c>
      <c r="O16" s="425"/>
      <c r="P16" s="425"/>
    </row>
    <row r="17" spans="1:16">
      <c r="A17" s="423" t="s">
        <v>1451</v>
      </c>
      <c r="B17" s="740">
        <v>73</v>
      </c>
      <c r="C17" s="740">
        <v>7</v>
      </c>
      <c r="D17" s="740">
        <v>4</v>
      </c>
      <c r="E17" s="740">
        <v>8</v>
      </c>
      <c r="F17" s="740">
        <v>8</v>
      </c>
      <c r="G17" s="740">
        <v>6</v>
      </c>
      <c r="H17" s="740">
        <v>2</v>
      </c>
      <c r="I17" s="740">
        <v>5</v>
      </c>
      <c r="J17" s="740">
        <v>6</v>
      </c>
      <c r="K17" s="740">
        <v>4</v>
      </c>
      <c r="L17" s="740">
        <v>9</v>
      </c>
      <c r="M17" s="740">
        <v>4</v>
      </c>
      <c r="N17" s="740">
        <v>10</v>
      </c>
      <c r="O17" s="425"/>
      <c r="P17" s="425"/>
    </row>
    <row r="18" spans="1:16">
      <c r="A18" s="423" t="s">
        <v>1450</v>
      </c>
      <c r="B18" s="740">
        <v>3</v>
      </c>
      <c r="C18" s="740">
        <v>0</v>
      </c>
      <c r="D18" s="740">
        <v>0</v>
      </c>
      <c r="E18" s="740">
        <v>0</v>
      </c>
      <c r="F18" s="740">
        <v>1</v>
      </c>
      <c r="G18" s="740">
        <v>0</v>
      </c>
      <c r="H18" s="740">
        <v>0</v>
      </c>
      <c r="I18" s="740">
        <v>0</v>
      </c>
      <c r="J18" s="740">
        <v>0</v>
      </c>
      <c r="K18" s="740">
        <v>0</v>
      </c>
      <c r="L18" s="740">
        <v>2</v>
      </c>
      <c r="M18" s="740">
        <v>0</v>
      </c>
      <c r="N18" s="740">
        <v>0</v>
      </c>
      <c r="O18" s="425"/>
      <c r="P18" s="425"/>
    </row>
    <row r="19" spans="1:16">
      <c r="A19" s="425"/>
      <c r="B19" s="425"/>
      <c r="C19" s="425"/>
      <c r="D19" s="425"/>
      <c r="E19" s="425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</row>
    <row r="20" spans="1:16">
      <c r="A20" s="421" t="s">
        <v>1449</v>
      </c>
      <c r="B20" s="739">
        <v>37</v>
      </c>
      <c r="C20" s="739">
        <v>1</v>
      </c>
      <c r="D20" s="739">
        <v>2</v>
      </c>
      <c r="E20" s="739">
        <v>1</v>
      </c>
      <c r="F20" s="739">
        <v>3</v>
      </c>
      <c r="G20" s="739">
        <v>4</v>
      </c>
      <c r="H20" s="739">
        <v>3</v>
      </c>
      <c r="I20" s="739">
        <v>7</v>
      </c>
      <c r="J20" s="739">
        <v>2</v>
      </c>
      <c r="K20" s="739">
        <v>4</v>
      </c>
      <c r="L20" s="739">
        <v>6</v>
      </c>
      <c r="M20" s="739">
        <v>2</v>
      </c>
      <c r="N20" s="739">
        <v>2</v>
      </c>
      <c r="O20" s="425"/>
      <c r="P20" s="425"/>
    </row>
    <row r="21" spans="1:16">
      <c r="A21" s="423" t="s">
        <v>1448</v>
      </c>
      <c r="B21" s="740">
        <v>18</v>
      </c>
      <c r="C21" s="740">
        <v>1</v>
      </c>
      <c r="D21" s="740">
        <v>0</v>
      </c>
      <c r="E21" s="740">
        <v>0</v>
      </c>
      <c r="F21" s="740">
        <v>1</v>
      </c>
      <c r="G21" s="740">
        <v>3</v>
      </c>
      <c r="H21" s="740">
        <v>2</v>
      </c>
      <c r="I21" s="740">
        <v>3</v>
      </c>
      <c r="J21" s="740">
        <v>2</v>
      </c>
      <c r="K21" s="740">
        <v>1</v>
      </c>
      <c r="L21" s="740">
        <v>2</v>
      </c>
      <c r="M21" s="740">
        <v>2</v>
      </c>
      <c r="N21" s="740">
        <v>1</v>
      </c>
      <c r="O21" s="425"/>
      <c r="P21" s="425"/>
    </row>
    <row r="22" spans="1:16">
      <c r="A22" s="423" t="s">
        <v>1447</v>
      </c>
      <c r="B22" s="740">
        <v>19</v>
      </c>
      <c r="C22" s="740">
        <v>0</v>
      </c>
      <c r="D22" s="740">
        <v>2</v>
      </c>
      <c r="E22" s="740">
        <v>1</v>
      </c>
      <c r="F22" s="740">
        <v>2</v>
      </c>
      <c r="G22" s="740">
        <v>1</v>
      </c>
      <c r="H22" s="740">
        <v>1</v>
      </c>
      <c r="I22" s="740">
        <v>4</v>
      </c>
      <c r="J22" s="740">
        <v>0</v>
      </c>
      <c r="K22" s="740">
        <v>3</v>
      </c>
      <c r="L22" s="740">
        <v>4</v>
      </c>
      <c r="M22" s="740">
        <v>0</v>
      </c>
      <c r="N22" s="740">
        <v>1</v>
      </c>
      <c r="O22" s="425"/>
      <c r="P22" s="425"/>
    </row>
    <row r="23" spans="1:16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</row>
    <row r="24" spans="1:16">
      <c r="A24" s="421" t="s">
        <v>1446</v>
      </c>
      <c r="B24" s="739">
        <v>22</v>
      </c>
      <c r="C24" s="739">
        <v>0</v>
      </c>
      <c r="D24" s="739">
        <v>1</v>
      </c>
      <c r="E24" s="739">
        <v>3</v>
      </c>
      <c r="F24" s="739">
        <v>1</v>
      </c>
      <c r="G24" s="739">
        <v>2</v>
      </c>
      <c r="H24" s="739">
        <v>0</v>
      </c>
      <c r="I24" s="739">
        <v>6</v>
      </c>
      <c r="J24" s="739">
        <v>1</v>
      </c>
      <c r="K24" s="739">
        <v>1</v>
      </c>
      <c r="L24" s="739">
        <v>3</v>
      </c>
      <c r="M24" s="739">
        <v>1</v>
      </c>
      <c r="N24" s="739">
        <v>3</v>
      </c>
      <c r="O24" s="425"/>
      <c r="P24" s="425"/>
    </row>
    <row r="25" spans="1:16">
      <c r="A25" s="423" t="s">
        <v>1445</v>
      </c>
      <c r="B25" s="740">
        <v>10</v>
      </c>
      <c r="C25" s="740">
        <v>0</v>
      </c>
      <c r="D25" s="740">
        <v>0</v>
      </c>
      <c r="E25" s="740">
        <v>2</v>
      </c>
      <c r="F25" s="740">
        <v>0</v>
      </c>
      <c r="G25" s="740">
        <v>1</v>
      </c>
      <c r="H25" s="740">
        <v>0</v>
      </c>
      <c r="I25" s="740">
        <v>2</v>
      </c>
      <c r="J25" s="740">
        <v>0</v>
      </c>
      <c r="K25" s="740">
        <v>0</v>
      </c>
      <c r="L25" s="740">
        <v>3</v>
      </c>
      <c r="M25" s="740">
        <v>0</v>
      </c>
      <c r="N25" s="740">
        <v>2</v>
      </c>
      <c r="O25" s="425"/>
      <c r="P25" s="425"/>
    </row>
    <row r="26" spans="1:16">
      <c r="A26" s="423" t="s">
        <v>1444</v>
      </c>
      <c r="B26" s="740">
        <v>9</v>
      </c>
      <c r="C26" s="740">
        <v>0</v>
      </c>
      <c r="D26" s="740">
        <v>1</v>
      </c>
      <c r="E26" s="740">
        <v>0</v>
      </c>
      <c r="F26" s="740">
        <v>0</v>
      </c>
      <c r="G26" s="740">
        <v>1</v>
      </c>
      <c r="H26" s="740">
        <v>0</v>
      </c>
      <c r="I26" s="740">
        <v>3</v>
      </c>
      <c r="J26" s="740">
        <v>1</v>
      </c>
      <c r="K26" s="740">
        <v>1</v>
      </c>
      <c r="L26" s="740">
        <v>0</v>
      </c>
      <c r="M26" s="740">
        <v>1</v>
      </c>
      <c r="N26" s="740">
        <v>1</v>
      </c>
      <c r="O26" s="425"/>
      <c r="P26" s="425"/>
    </row>
    <row r="27" spans="1:16">
      <c r="A27" s="423" t="s">
        <v>1443</v>
      </c>
      <c r="B27" s="740">
        <v>3</v>
      </c>
      <c r="C27" s="740">
        <v>0</v>
      </c>
      <c r="D27" s="740">
        <v>0</v>
      </c>
      <c r="E27" s="740">
        <v>1</v>
      </c>
      <c r="F27" s="740">
        <v>1</v>
      </c>
      <c r="G27" s="740">
        <v>0</v>
      </c>
      <c r="H27" s="740">
        <v>0</v>
      </c>
      <c r="I27" s="740">
        <v>1</v>
      </c>
      <c r="J27" s="740">
        <v>0</v>
      </c>
      <c r="K27" s="740">
        <v>0</v>
      </c>
      <c r="L27" s="740">
        <v>0</v>
      </c>
      <c r="M27" s="740">
        <v>0</v>
      </c>
      <c r="N27" s="740">
        <v>0</v>
      </c>
      <c r="O27" s="425"/>
      <c r="P27" s="425"/>
    </row>
    <row r="28" spans="1:16">
      <c r="A28" s="425"/>
      <c r="B28" s="425"/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</row>
    <row r="29" spans="1:16">
      <c r="A29" s="421" t="s">
        <v>1442</v>
      </c>
      <c r="B29" s="739">
        <v>59</v>
      </c>
      <c r="C29" s="739">
        <v>4</v>
      </c>
      <c r="D29" s="739">
        <v>12</v>
      </c>
      <c r="E29" s="739">
        <v>4</v>
      </c>
      <c r="F29" s="739">
        <v>2</v>
      </c>
      <c r="G29" s="739">
        <v>7</v>
      </c>
      <c r="H29" s="739">
        <v>1</v>
      </c>
      <c r="I29" s="739">
        <v>5</v>
      </c>
      <c r="J29" s="739">
        <v>2</v>
      </c>
      <c r="K29" s="739">
        <v>6</v>
      </c>
      <c r="L29" s="739">
        <v>3</v>
      </c>
      <c r="M29" s="739">
        <v>6</v>
      </c>
      <c r="N29" s="739">
        <v>7</v>
      </c>
      <c r="O29" s="425"/>
      <c r="P29" s="425"/>
    </row>
    <row r="30" spans="1:16">
      <c r="A30" s="423" t="s">
        <v>1441</v>
      </c>
      <c r="B30" s="740">
        <v>35</v>
      </c>
      <c r="C30" s="740">
        <v>1</v>
      </c>
      <c r="D30" s="740">
        <v>8</v>
      </c>
      <c r="E30" s="740">
        <v>4</v>
      </c>
      <c r="F30" s="740">
        <v>1</v>
      </c>
      <c r="G30" s="740">
        <v>0</v>
      </c>
      <c r="H30" s="740">
        <v>1</v>
      </c>
      <c r="I30" s="740">
        <v>2</v>
      </c>
      <c r="J30" s="740">
        <v>2</v>
      </c>
      <c r="K30" s="740">
        <v>4</v>
      </c>
      <c r="L30" s="740">
        <v>3</v>
      </c>
      <c r="M30" s="740">
        <v>3</v>
      </c>
      <c r="N30" s="740">
        <v>6</v>
      </c>
      <c r="O30" s="425"/>
      <c r="P30" s="425"/>
    </row>
    <row r="31" spans="1:16">
      <c r="A31" s="423" t="s">
        <v>1440</v>
      </c>
      <c r="B31" s="740">
        <v>3</v>
      </c>
      <c r="C31" s="740">
        <v>0</v>
      </c>
      <c r="D31" s="740">
        <v>1</v>
      </c>
      <c r="E31" s="740">
        <v>0</v>
      </c>
      <c r="F31" s="740">
        <v>0</v>
      </c>
      <c r="G31" s="740">
        <v>0</v>
      </c>
      <c r="H31" s="740">
        <v>0</v>
      </c>
      <c r="I31" s="740">
        <v>1</v>
      </c>
      <c r="J31" s="740">
        <v>0</v>
      </c>
      <c r="K31" s="740">
        <v>0</v>
      </c>
      <c r="L31" s="740">
        <v>0</v>
      </c>
      <c r="M31" s="740">
        <v>1</v>
      </c>
      <c r="N31" s="740">
        <v>0</v>
      </c>
      <c r="O31" s="425"/>
      <c r="P31" s="425"/>
    </row>
    <row r="32" spans="1:16">
      <c r="A32" s="423" t="s">
        <v>1439</v>
      </c>
      <c r="B32" s="740">
        <v>21</v>
      </c>
      <c r="C32" s="740">
        <v>3</v>
      </c>
      <c r="D32" s="740">
        <v>3</v>
      </c>
      <c r="E32" s="740">
        <v>0</v>
      </c>
      <c r="F32" s="740">
        <v>1</v>
      </c>
      <c r="G32" s="740">
        <v>7</v>
      </c>
      <c r="H32" s="740">
        <v>0</v>
      </c>
      <c r="I32" s="740">
        <v>2</v>
      </c>
      <c r="J32" s="740">
        <v>0</v>
      </c>
      <c r="K32" s="740">
        <v>2</v>
      </c>
      <c r="L32" s="740">
        <v>0</v>
      </c>
      <c r="M32" s="740">
        <v>2</v>
      </c>
      <c r="N32" s="740">
        <v>1</v>
      </c>
      <c r="O32" s="425"/>
      <c r="P32" s="425"/>
    </row>
    <row r="33" spans="1:16">
      <c r="A33" s="425"/>
      <c r="B33" s="425"/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</row>
    <row r="34" spans="1:16">
      <c r="A34" s="421" t="s">
        <v>1438</v>
      </c>
      <c r="B34" s="739">
        <v>148</v>
      </c>
      <c r="C34" s="739">
        <v>16</v>
      </c>
      <c r="D34" s="739">
        <v>22</v>
      </c>
      <c r="E34" s="739">
        <v>17</v>
      </c>
      <c r="F34" s="739">
        <v>7</v>
      </c>
      <c r="G34" s="739">
        <v>11</v>
      </c>
      <c r="H34" s="739">
        <v>9</v>
      </c>
      <c r="I34" s="739">
        <v>10</v>
      </c>
      <c r="J34" s="739">
        <v>11</v>
      </c>
      <c r="K34" s="739">
        <v>11</v>
      </c>
      <c r="L34" s="739">
        <v>15</v>
      </c>
      <c r="M34" s="739">
        <v>10</v>
      </c>
      <c r="N34" s="739">
        <v>9</v>
      </c>
      <c r="O34" s="425"/>
      <c r="P34" s="425"/>
    </row>
    <row r="35" spans="1:16">
      <c r="A35" s="423" t="s">
        <v>1437</v>
      </c>
      <c r="B35" s="740">
        <v>74</v>
      </c>
      <c r="C35" s="740">
        <v>7</v>
      </c>
      <c r="D35" s="740">
        <v>9</v>
      </c>
      <c r="E35" s="740">
        <v>8</v>
      </c>
      <c r="F35" s="740">
        <v>1</v>
      </c>
      <c r="G35" s="740">
        <v>5</v>
      </c>
      <c r="H35" s="740">
        <v>7</v>
      </c>
      <c r="I35" s="740">
        <v>6</v>
      </c>
      <c r="J35" s="740">
        <v>7</v>
      </c>
      <c r="K35" s="740">
        <v>4</v>
      </c>
      <c r="L35" s="740">
        <v>7</v>
      </c>
      <c r="M35" s="740">
        <v>4</v>
      </c>
      <c r="N35" s="740">
        <v>9</v>
      </c>
      <c r="O35" s="425"/>
      <c r="P35" s="425"/>
    </row>
    <row r="36" spans="1:16">
      <c r="A36" s="423" t="s">
        <v>1436</v>
      </c>
      <c r="B36" s="740">
        <v>22</v>
      </c>
      <c r="C36" s="740">
        <v>2</v>
      </c>
      <c r="D36" s="740">
        <v>4</v>
      </c>
      <c r="E36" s="740">
        <v>3</v>
      </c>
      <c r="F36" s="740">
        <v>2</v>
      </c>
      <c r="G36" s="740">
        <v>2</v>
      </c>
      <c r="H36" s="740">
        <v>0</v>
      </c>
      <c r="I36" s="740">
        <v>1</v>
      </c>
      <c r="J36" s="740">
        <v>0</v>
      </c>
      <c r="K36" s="740">
        <v>3</v>
      </c>
      <c r="L36" s="740">
        <v>2</v>
      </c>
      <c r="M36" s="740">
        <v>3</v>
      </c>
      <c r="N36" s="740">
        <v>0</v>
      </c>
      <c r="O36" s="425"/>
      <c r="P36" s="425"/>
    </row>
    <row r="37" spans="1:16">
      <c r="A37" s="423" t="s">
        <v>1435</v>
      </c>
      <c r="B37" s="740">
        <v>52</v>
      </c>
      <c r="C37" s="740">
        <v>7</v>
      </c>
      <c r="D37" s="740">
        <v>9</v>
      </c>
      <c r="E37" s="740">
        <v>6</v>
      </c>
      <c r="F37" s="740">
        <v>4</v>
      </c>
      <c r="G37" s="740">
        <v>4</v>
      </c>
      <c r="H37" s="740">
        <v>2</v>
      </c>
      <c r="I37" s="740">
        <v>3</v>
      </c>
      <c r="J37" s="740">
        <v>4</v>
      </c>
      <c r="K37" s="740">
        <v>4</v>
      </c>
      <c r="L37" s="740">
        <v>6</v>
      </c>
      <c r="M37" s="740">
        <v>3</v>
      </c>
      <c r="N37" s="740">
        <v>0</v>
      </c>
      <c r="O37" s="425"/>
      <c r="P37" s="425"/>
    </row>
    <row r="38" spans="1:16">
      <c r="A38" s="425"/>
      <c r="B38" s="425"/>
      <c r="C38" s="425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</row>
    <row r="39" spans="1:16">
      <c r="A39" s="421" t="s">
        <v>1434</v>
      </c>
      <c r="B39" s="739">
        <v>242</v>
      </c>
      <c r="C39" s="739">
        <v>27</v>
      </c>
      <c r="D39" s="739">
        <v>31</v>
      </c>
      <c r="E39" s="739">
        <v>22</v>
      </c>
      <c r="F39" s="739">
        <v>16</v>
      </c>
      <c r="G39" s="739">
        <v>19</v>
      </c>
      <c r="H39" s="739">
        <v>8</v>
      </c>
      <c r="I39" s="739">
        <v>11</v>
      </c>
      <c r="J39" s="739">
        <v>14</v>
      </c>
      <c r="K39" s="739">
        <v>16</v>
      </c>
      <c r="L39" s="739">
        <v>23</v>
      </c>
      <c r="M39" s="739">
        <v>28</v>
      </c>
      <c r="N39" s="739">
        <v>27</v>
      </c>
      <c r="O39" s="425"/>
      <c r="P39" s="425"/>
    </row>
    <row r="40" spans="1:16">
      <c r="A40" s="423" t="s">
        <v>1433</v>
      </c>
      <c r="B40" s="740">
        <v>28</v>
      </c>
      <c r="C40" s="740">
        <v>3</v>
      </c>
      <c r="D40" s="740">
        <v>6</v>
      </c>
      <c r="E40" s="740">
        <v>2</v>
      </c>
      <c r="F40" s="740">
        <v>3</v>
      </c>
      <c r="G40" s="740">
        <v>1</v>
      </c>
      <c r="H40" s="740">
        <v>0</v>
      </c>
      <c r="I40" s="740">
        <v>1</v>
      </c>
      <c r="J40" s="740">
        <v>2</v>
      </c>
      <c r="K40" s="740">
        <v>1</v>
      </c>
      <c r="L40" s="740">
        <v>3</v>
      </c>
      <c r="M40" s="740">
        <v>2</v>
      </c>
      <c r="N40" s="740">
        <v>4</v>
      </c>
      <c r="O40" s="425"/>
      <c r="P40" s="425"/>
    </row>
    <row r="41" spans="1:16">
      <c r="A41" s="423" t="s">
        <v>1432</v>
      </c>
      <c r="B41" s="740">
        <v>0</v>
      </c>
      <c r="C41" s="740">
        <v>0</v>
      </c>
      <c r="D41" s="740">
        <v>0</v>
      </c>
      <c r="E41" s="740">
        <v>0</v>
      </c>
      <c r="F41" s="740">
        <v>0</v>
      </c>
      <c r="G41" s="740">
        <v>0</v>
      </c>
      <c r="H41" s="740">
        <v>0</v>
      </c>
      <c r="I41" s="740">
        <v>0</v>
      </c>
      <c r="J41" s="740">
        <v>0</v>
      </c>
      <c r="K41" s="740">
        <v>0</v>
      </c>
      <c r="L41" s="740">
        <v>0</v>
      </c>
      <c r="M41" s="740">
        <v>0</v>
      </c>
      <c r="N41" s="740">
        <v>0</v>
      </c>
      <c r="O41" s="425"/>
      <c r="P41" s="425"/>
    </row>
    <row r="42" spans="1:16">
      <c r="A42" s="423" t="s">
        <v>1431</v>
      </c>
      <c r="B42" s="740">
        <v>13</v>
      </c>
      <c r="C42" s="740">
        <v>0</v>
      </c>
      <c r="D42" s="740">
        <v>4</v>
      </c>
      <c r="E42" s="740">
        <v>2</v>
      </c>
      <c r="F42" s="740">
        <v>0</v>
      </c>
      <c r="G42" s="740">
        <v>1</v>
      </c>
      <c r="H42" s="740">
        <v>0</v>
      </c>
      <c r="I42" s="740">
        <v>0</v>
      </c>
      <c r="J42" s="740">
        <v>1</v>
      </c>
      <c r="K42" s="740">
        <v>2</v>
      </c>
      <c r="L42" s="740">
        <v>1</v>
      </c>
      <c r="M42" s="740">
        <v>0</v>
      </c>
      <c r="N42" s="740">
        <v>2</v>
      </c>
      <c r="O42" s="425"/>
      <c r="P42" s="425"/>
    </row>
    <row r="43" spans="1:16">
      <c r="A43" s="423" t="s">
        <v>1430</v>
      </c>
      <c r="B43" s="740">
        <v>28</v>
      </c>
      <c r="C43" s="740">
        <v>3</v>
      </c>
      <c r="D43" s="740">
        <v>4</v>
      </c>
      <c r="E43" s="740">
        <v>2</v>
      </c>
      <c r="F43" s="740">
        <v>3</v>
      </c>
      <c r="G43" s="740">
        <v>4</v>
      </c>
      <c r="H43" s="740">
        <v>1</v>
      </c>
      <c r="I43" s="740">
        <v>0</v>
      </c>
      <c r="J43" s="740">
        <v>0</v>
      </c>
      <c r="K43" s="740">
        <v>3</v>
      </c>
      <c r="L43" s="740">
        <v>1</v>
      </c>
      <c r="M43" s="740">
        <v>3</v>
      </c>
      <c r="N43" s="740">
        <v>4</v>
      </c>
      <c r="O43" s="425"/>
      <c r="P43" s="425"/>
    </row>
    <row r="44" spans="1:16">
      <c r="A44" s="423" t="s">
        <v>1429</v>
      </c>
      <c r="B44" s="740">
        <v>43</v>
      </c>
      <c r="C44" s="740">
        <v>5</v>
      </c>
      <c r="D44" s="740">
        <v>8</v>
      </c>
      <c r="E44" s="740">
        <v>2</v>
      </c>
      <c r="F44" s="740">
        <v>1</v>
      </c>
      <c r="G44" s="740">
        <v>1</v>
      </c>
      <c r="H44" s="740">
        <v>0</v>
      </c>
      <c r="I44" s="740">
        <v>3</v>
      </c>
      <c r="J44" s="740">
        <v>3</v>
      </c>
      <c r="K44" s="740">
        <v>3</v>
      </c>
      <c r="L44" s="740">
        <v>7</v>
      </c>
      <c r="M44" s="740">
        <v>9</v>
      </c>
      <c r="N44" s="740">
        <v>1</v>
      </c>
      <c r="O44" s="425"/>
      <c r="P44" s="425"/>
    </row>
    <row r="45" spans="1:16">
      <c r="A45" s="423" t="s">
        <v>1428</v>
      </c>
      <c r="B45" s="740">
        <v>49</v>
      </c>
      <c r="C45" s="740">
        <v>5</v>
      </c>
      <c r="D45" s="740">
        <v>3</v>
      </c>
      <c r="E45" s="740">
        <v>5</v>
      </c>
      <c r="F45" s="740">
        <v>3</v>
      </c>
      <c r="G45" s="740">
        <v>6</v>
      </c>
      <c r="H45" s="740">
        <v>3</v>
      </c>
      <c r="I45" s="740">
        <v>5</v>
      </c>
      <c r="J45" s="740">
        <v>2</v>
      </c>
      <c r="K45" s="740">
        <v>2</v>
      </c>
      <c r="L45" s="740">
        <v>3</v>
      </c>
      <c r="M45" s="740">
        <v>5</v>
      </c>
      <c r="N45" s="740">
        <v>7</v>
      </c>
      <c r="O45" s="425"/>
      <c r="P45" s="425"/>
    </row>
    <row r="46" spans="1:16">
      <c r="A46" s="423" t="s">
        <v>1427</v>
      </c>
      <c r="B46" s="740">
        <v>25</v>
      </c>
      <c r="C46" s="740">
        <v>5</v>
      </c>
      <c r="D46" s="740">
        <v>1</v>
      </c>
      <c r="E46" s="740">
        <v>3</v>
      </c>
      <c r="F46" s="740">
        <v>2</v>
      </c>
      <c r="G46" s="740">
        <v>3</v>
      </c>
      <c r="H46" s="740">
        <v>0</v>
      </c>
      <c r="I46" s="740">
        <v>0</v>
      </c>
      <c r="J46" s="740">
        <v>4</v>
      </c>
      <c r="K46" s="740">
        <v>2</v>
      </c>
      <c r="L46" s="740">
        <v>2</v>
      </c>
      <c r="M46" s="740">
        <v>2</v>
      </c>
      <c r="N46" s="740">
        <v>1</v>
      </c>
      <c r="O46" s="425"/>
      <c r="P46" s="425"/>
    </row>
    <row r="47" spans="1:16">
      <c r="A47" s="423" t="s">
        <v>1426</v>
      </c>
      <c r="B47" s="740">
        <v>56</v>
      </c>
      <c r="C47" s="740">
        <v>6</v>
      </c>
      <c r="D47" s="740">
        <v>5</v>
      </c>
      <c r="E47" s="740">
        <v>6</v>
      </c>
      <c r="F47" s="740">
        <v>4</v>
      </c>
      <c r="G47" s="740">
        <v>3</v>
      </c>
      <c r="H47" s="740">
        <v>4</v>
      </c>
      <c r="I47" s="740">
        <v>2</v>
      </c>
      <c r="J47" s="740">
        <v>2</v>
      </c>
      <c r="K47" s="740">
        <v>3</v>
      </c>
      <c r="L47" s="740">
        <v>6</v>
      </c>
      <c r="M47" s="740">
        <v>7</v>
      </c>
      <c r="N47" s="740">
        <v>8</v>
      </c>
      <c r="O47" s="425"/>
      <c r="P47" s="425"/>
    </row>
    <row r="48" spans="1:16">
      <c r="A48" s="425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</row>
    <row r="49" spans="1:16">
      <c r="A49" s="421" t="s">
        <v>1425</v>
      </c>
      <c r="B49" s="739">
        <v>697</v>
      </c>
      <c r="C49" s="739">
        <v>68</v>
      </c>
      <c r="D49" s="739">
        <v>87</v>
      </c>
      <c r="E49" s="739">
        <v>70</v>
      </c>
      <c r="F49" s="739">
        <v>56</v>
      </c>
      <c r="G49" s="739">
        <v>47</v>
      </c>
      <c r="H49" s="739">
        <v>38</v>
      </c>
      <c r="I49" s="739">
        <v>29</v>
      </c>
      <c r="J49" s="739">
        <v>54</v>
      </c>
      <c r="K49" s="739">
        <v>50</v>
      </c>
      <c r="L49" s="739">
        <v>66</v>
      </c>
      <c r="M49" s="739">
        <v>73</v>
      </c>
      <c r="N49" s="739">
        <v>59</v>
      </c>
      <c r="O49" s="425"/>
      <c r="P49" s="425"/>
    </row>
    <row r="50" spans="1:16">
      <c r="A50" s="423" t="s">
        <v>1424</v>
      </c>
      <c r="B50" s="740">
        <v>18</v>
      </c>
      <c r="C50" s="740">
        <v>3</v>
      </c>
      <c r="D50" s="740">
        <v>5</v>
      </c>
      <c r="E50" s="740">
        <v>2</v>
      </c>
      <c r="F50" s="740">
        <v>0</v>
      </c>
      <c r="G50" s="740">
        <v>1</v>
      </c>
      <c r="H50" s="740">
        <v>0</v>
      </c>
      <c r="I50" s="740">
        <v>0</v>
      </c>
      <c r="J50" s="740">
        <v>0</v>
      </c>
      <c r="K50" s="740">
        <v>1</v>
      </c>
      <c r="L50" s="740">
        <v>1</v>
      </c>
      <c r="M50" s="740">
        <v>3</v>
      </c>
      <c r="N50" s="740">
        <v>2</v>
      </c>
      <c r="O50" s="425"/>
      <c r="P50" s="425"/>
    </row>
    <row r="51" spans="1:16">
      <c r="A51" s="423" t="s">
        <v>1423</v>
      </c>
      <c r="B51" s="740">
        <v>69</v>
      </c>
      <c r="C51" s="740">
        <v>4</v>
      </c>
      <c r="D51" s="740">
        <v>9</v>
      </c>
      <c r="E51" s="740">
        <v>3</v>
      </c>
      <c r="F51" s="740">
        <v>7</v>
      </c>
      <c r="G51" s="740">
        <v>3</v>
      </c>
      <c r="H51" s="740">
        <v>1</v>
      </c>
      <c r="I51" s="740">
        <v>2</v>
      </c>
      <c r="J51" s="740">
        <v>8</v>
      </c>
      <c r="K51" s="740">
        <v>6</v>
      </c>
      <c r="L51" s="740">
        <v>9</v>
      </c>
      <c r="M51" s="740">
        <v>7</v>
      </c>
      <c r="N51" s="740">
        <v>10</v>
      </c>
      <c r="O51" s="425"/>
      <c r="P51" s="425"/>
    </row>
    <row r="52" spans="1:16">
      <c r="A52" s="423" t="s">
        <v>1422</v>
      </c>
      <c r="B52" s="740">
        <v>161</v>
      </c>
      <c r="C52" s="740">
        <v>16</v>
      </c>
      <c r="D52" s="740">
        <v>13</v>
      </c>
      <c r="E52" s="740">
        <v>25</v>
      </c>
      <c r="F52" s="740">
        <v>10</v>
      </c>
      <c r="G52" s="740">
        <v>11</v>
      </c>
      <c r="H52" s="740">
        <v>11</v>
      </c>
      <c r="I52" s="740">
        <v>6</v>
      </c>
      <c r="J52" s="740">
        <v>11</v>
      </c>
      <c r="K52" s="740">
        <v>14</v>
      </c>
      <c r="L52" s="740">
        <v>16</v>
      </c>
      <c r="M52" s="740">
        <v>15</v>
      </c>
      <c r="N52" s="740">
        <v>13</v>
      </c>
      <c r="O52" s="425"/>
      <c r="P52" s="425"/>
    </row>
    <row r="53" spans="1:16">
      <c r="A53" s="423" t="s">
        <v>1421</v>
      </c>
      <c r="B53" s="740">
        <v>192</v>
      </c>
      <c r="C53" s="740">
        <v>18</v>
      </c>
      <c r="D53" s="740">
        <v>22</v>
      </c>
      <c r="E53" s="740">
        <v>18</v>
      </c>
      <c r="F53" s="740">
        <v>16</v>
      </c>
      <c r="G53" s="740">
        <v>17</v>
      </c>
      <c r="H53" s="740">
        <v>16</v>
      </c>
      <c r="I53" s="740">
        <v>8</v>
      </c>
      <c r="J53" s="740">
        <v>20</v>
      </c>
      <c r="K53" s="740">
        <v>12</v>
      </c>
      <c r="L53" s="740">
        <v>14</v>
      </c>
      <c r="M53" s="740">
        <v>17</v>
      </c>
      <c r="N53" s="740">
        <v>14</v>
      </c>
      <c r="O53" s="425"/>
      <c r="P53" s="425"/>
    </row>
    <row r="54" spans="1:16">
      <c r="A54" s="423" t="s">
        <v>1420</v>
      </c>
      <c r="B54" s="740">
        <v>168</v>
      </c>
      <c r="C54" s="740">
        <v>20</v>
      </c>
      <c r="D54" s="740">
        <v>26</v>
      </c>
      <c r="E54" s="740">
        <v>18</v>
      </c>
      <c r="F54" s="740">
        <v>14</v>
      </c>
      <c r="G54" s="740">
        <v>9</v>
      </c>
      <c r="H54" s="740">
        <v>6</v>
      </c>
      <c r="I54" s="740">
        <v>6</v>
      </c>
      <c r="J54" s="740">
        <v>9</v>
      </c>
      <c r="K54" s="740">
        <v>11</v>
      </c>
      <c r="L54" s="740">
        <v>15</v>
      </c>
      <c r="M54" s="740">
        <v>24</v>
      </c>
      <c r="N54" s="740">
        <v>10</v>
      </c>
      <c r="O54" s="425"/>
      <c r="P54" s="425"/>
    </row>
    <row r="55" spans="1:16">
      <c r="A55" s="423" t="s">
        <v>1419</v>
      </c>
      <c r="B55" s="740">
        <v>89</v>
      </c>
      <c r="C55" s="740">
        <v>7</v>
      </c>
      <c r="D55" s="740">
        <v>12</v>
      </c>
      <c r="E55" s="740">
        <v>4</v>
      </c>
      <c r="F55" s="740">
        <v>9</v>
      </c>
      <c r="G55" s="740">
        <v>6</v>
      </c>
      <c r="H55" s="740">
        <v>4</v>
      </c>
      <c r="I55" s="740">
        <v>7</v>
      </c>
      <c r="J55" s="740">
        <v>6</v>
      </c>
      <c r="K55" s="740">
        <v>6</v>
      </c>
      <c r="L55" s="740">
        <v>11</v>
      </c>
      <c r="M55" s="740">
        <v>7</v>
      </c>
      <c r="N55" s="740">
        <v>10</v>
      </c>
      <c r="O55" s="425"/>
      <c r="P55" s="425"/>
    </row>
    <row r="56" spans="1:16">
      <c r="A56" s="425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</row>
    <row r="57" spans="1:16">
      <c r="A57" s="421" t="s">
        <v>1418</v>
      </c>
      <c r="B57" s="739">
        <v>420</v>
      </c>
      <c r="C57" s="739">
        <v>54</v>
      </c>
      <c r="D57" s="739">
        <v>48</v>
      </c>
      <c r="E57" s="739">
        <v>31</v>
      </c>
      <c r="F57" s="739">
        <v>35</v>
      </c>
      <c r="G57" s="739">
        <v>30</v>
      </c>
      <c r="H57" s="739">
        <v>29</v>
      </c>
      <c r="I57" s="739">
        <v>20</v>
      </c>
      <c r="J57" s="739">
        <v>20</v>
      </c>
      <c r="K57" s="739">
        <v>33</v>
      </c>
      <c r="L57" s="739">
        <v>37</v>
      </c>
      <c r="M57" s="739">
        <v>39</v>
      </c>
      <c r="N57" s="739">
        <v>44</v>
      </c>
      <c r="O57" s="425"/>
      <c r="P57" s="425"/>
    </row>
    <row r="58" spans="1:16">
      <c r="A58" s="423" t="s">
        <v>1417</v>
      </c>
      <c r="B58" s="740">
        <v>233</v>
      </c>
      <c r="C58" s="740">
        <v>31</v>
      </c>
      <c r="D58" s="740">
        <v>22</v>
      </c>
      <c r="E58" s="740">
        <v>18</v>
      </c>
      <c r="F58" s="740">
        <v>23</v>
      </c>
      <c r="G58" s="740">
        <v>17</v>
      </c>
      <c r="H58" s="740">
        <v>15</v>
      </c>
      <c r="I58" s="740">
        <v>12</v>
      </c>
      <c r="J58" s="740">
        <v>8</v>
      </c>
      <c r="K58" s="740">
        <v>18</v>
      </c>
      <c r="L58" s="740">
        <v>24</v>
      </c>
      <c r="M58" s="740">
        <v>20</v>
      </c>
      <c r="N58" s="740">
        <v>25</v>
      </c>
      <c r="O58" s="425"/>
      <c r="P58" s="425"/>
    </row>
    <row r="59" spans="1:16">
      <c r="A59" s="423" t="s">
        <v>1416</v>
      </c>
      <c r="B59" s="740">
        <v>24</v>
      </c>
      <c r="C59" s="740">
        <v>4</v>
      </c>
      <c r="D59" s="740">
        <v>2</v>
      </c>
      <c r="E59" s="740">
        <v>2</v>
      </c>
      <c r="F59" s="740">
        <v>0</v>
      </c>
      <c r="G59" s="740">
        <v>1</v>
      </c>
      <c r="H59" s="740">
        <v>1</v>
      </c>
      <c r="I59" s="740">
        <v>2</v>
      </c>
      <c r="J59" s="740">
        <v>2</v>
      </c>
      <c r="K59" s="740">
        <v>3</v>
      </c>
      <c r="L59" s="740">
        <v>2</v>
      </c>
      <c r="M59" s="740">
        <v>3</v>
      </c>
      <c r="N59" s="740">
        <v>2</v>
      </c>
      <c r="O59" s="425"/>
      <c r="P59" s="425"/>
    </row>
    <row r="60" spans="1:16">
      <c r="A60" s="423" t="s">
        <v>1415</v>
      </c>
      <c r="B60" s="740">
        <v>163</v>
      </c>
      <c r="C60" s="740">
        <v>19</v>
      </c>
      <c r="D60" s="740">
        <v>24</v>
      </c>
      <c r="E60" s="740">
        <v>11</v>
      </c>
      <c r="F60" s="740">
        <v>12</v>
      </c>
      <c r="G60" s="740">
        <v>12</v>
      </c>
      <c r="H60" s="740">
        <v>13</v>
      </c>
      <c r="I60" s="740">
        <v>6</v>
      </c>
      <c r="J60" s="740">
        <v>10</v>
      </c>
      <c r="K60" s="740">
        <v>12</v>
      </c>
      <c r="L60" s="740">
        <v>11</v>
      </c>
      <c r="M60" s="740">
        <v>16</v>
      </c>
      <c r="N60" s="740">
        <v>17</v>
      </c>
      <c r="O60" s="425"/>
      <c r="P60" s="425"/>
    </row>
    <row r="61" spans="1:16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6">
      <c r="A62" s="421" t="s">
        <v>1414</v>
      </c>
      <c r="B62" s="739">
        <v>590</v>
      </c>
      <c r="C62" s="739">
        <v>58</v>
      </c>
      <c r="D62" s="739">
        <v>97</v>
      </c>
      <c r="E62" s="739">
        <v>72</v>
      </c>
      <c r="F62" s="739">
        <v>56</v>
      </c>
      <c r="G62" s="739">
        <v>51</v>
      </c>
      <c r="H62" s="739">
        <v>32</v>
      </c>
      <c r="I62" s="739">
        <v>30</v>
      </c>
      <c r="J62" s="739">
        <v>39</v>
      </c>
      <c r="K62" s="739">
        <v>29</v>
      </c>
      <c r="L62" s="739">
        <v>38</v>
      </c>
      <c r="M62" s="739">
        <v>50</v>
      </c>
      <c r="N62" s="739">
        <v>38</v>
      </c>
      <c r="O62" s="425"/>
      <c r="P62" s="425"/>
    </row>
    <row r="63" spans="1:16">
      <c r="A63" s="423" t="s">
        <v>1413</v>
      </c>
      <c r="B63" s="740">
        <v>172</v>
      </c>
      <c r="C63" s="740">
        <v>13</v>
      </c>
      <c r="D63" s="740">
        <v>26</v>
      </c>
      <c r="E63" s="740">
        <v>23</v>
      </c>
      <c r="F63" s="740">
        <v>16</v>
      </c>
      <c r="G63" s="740">
        <v>14</v>
      </c>
      <c r="H63" s="740">
        <v>10</v>
      </c>
      <c r="I63" s="740">
        <v>7</v>
      </c>
      <c r="J63" s="740">
        <v>7</v>
      </c>
      <c r="K63" s="740">
        <v>10</v>
      </c>
      <c r="L63" s="740">
        <v>10</v>
      </c>
      <c r="M63" s="740">
        <v>22</v>
      </c>
      <c r="N63" s="740">
        <v>14</v>
      </c>
      <c r="O63" s="425"/>
      <c r="P63" s="425"/>
    </row>
    <row r="64" spans="1:16">
      <c r="A64" s="423" t="s">
        <v>1412</v>
      </c>
      <c r="B64" s="740">
        <v>32</v>
      </c>
      <c r="C64" s="740">
        <v>1</v>
      </c>
      <c r="D64" s="740">
        <v>6</v>
      </c>
      <c r="E64" s="740">
        <v>3</v>
      </c>
      <c r="F64" s="740">
        <v>5</v>
      </c>
      <c r="G64" s="740">
        <v>4</v>
      </c>
      <c r="H64" s="740">
        <v>1</v>
      </c>
      <c r="I64" s="740">
        <v>4</v>
      </c>
      <c r="J64" s="740">
        <v>0</v>
      </c>
      <c r="K64" s="740">
        <v>0</v>
      </c>
      <c r="L64" s="740">
        <v>3</v>
      </c>
      <c r="M64" s="740">
        <v>3</v>
      </c>
      <c r="N64" s="740">
        <v>2</v>
      </c>
      <c r="O64" s="425"/>
      <c r="P64" s="425"/>
    </row>
    <row r="65" spans="1:16">
      <c r="A65" s="423" t="s">
        <v>1411</v>
      </c>
      <c r="B65" s="740">
        <v>160</v>
      </c>
      <c r="C65" s="740">
        <v>20</v>
      </c>
      <c r="D65" s="740">
        <v>24</v>
      </c>
      <c r="E65" s="740">
        <v>21</v>
      </c>
      <c r="F65" s="740">
        <v>16</v>
      </c>
      <c r="G65" s="740">
        <v>13</v>
      </c>
      <c r="H65" s="740">
        <v>8</v>
      </c>
      <c r="I65" s="740">
        <v>5</v>
      </c>
      <c r="J65" s="740">
        <v>11</v>
      </c>
      <c r="K65" s="740">
        <v>9</v>
      </c>
      <c r="L65" s="740">
        <v>15</v>
      </c>
      <c r="M65" s="740">
        <v>8</v>
      </c>
      <c r="N65" s="740">
        <v>10</v>
      </c>
      <c r="O65" s="425"/>
      <c r="P65" s="425"/>
    </row>
    <row r="66" spans="1:16">
      <c r="A66" s="423" t="s">
        <v>1410</v>
      </c>
      <c r="B66" s="740">
        <v>226</v>
      </c>
      <c r="C66" s="740">
        <v>24</v>
      </c>
      <c r="D66" s="740">
        <v>41</v>
      </c>
      <c r="E66" s="740">
        <v>25</v>
      </c>
      <c r="F66" s="740">
        <v>19</v>
      </c>
      <c r="G66" s="740">
        <v>20</v>
      </c>
      <c r="H66" s="740">
        <v>13</v>
      </c>
      <c r="I66" s="740">
        <v>14</v>
      </c>
      <c r="J66" s="740">
        <v>21</v>
      </c>
      <c r="K66" s="740">
        <v>10</v>
      </c>
      <c r="L66" s="740">
        <v>10</v>
      </c>
      <c r="M66" s="740">
        <v>17</v>
      </c>
      <c r="N66" s="740">
        <v>12</v>
      </c>
      <c r="O66" s="425"/>
      <c r="P66" s="425"/>
    </row>
    <row r="67" spans="1:16">
      <c r="A67" s="425"/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25"/>
      <c r="O67" s="425"/>
      <c r="P67" s="425"/>
    </row>
    <row r="68" spans="1:16">
      <c r="A68" s="421" t="s">
        <v>1409</v>
      </c>
      <c r="B68" s="739">
        <v>794</v>
      </c>
      <c r="C68" s="739">
        <v>82</v>
      </c>
      <c r="D68" s="739">
        <v>132</v>
      </c>
      <c r="E68" s="739">
        <v>69</v>
      </c>
      <c r="F68" s="739">
        <v>60</v>
      </c>
      <c r="G68" s="739">
        <v>68</v>
      </c>
      <c r="H68" s="739">
        <v>52</v>
      </c>
      <c r="I68" s="739">
        <v>50</v>
      </c>
      <c r="J68" s="739">
        <v>49</v>
      </c>
      <c r="K68" s="739">
        <v>33</v>
      </c>
      <c r="L68" s="739">
        <v>54</v>
      </c>
      <c r="M68" s="739">
        <v>69</v>
      </c>
      <c r="N68" s="739">
        <v>76</v>
      </c>
      <c r="O68" s="425"/>
      <c r="P68" s="425"/>
    </row>
    <row r="69" spans="1:16">
      <c r="A69" s="423" t="s">
        <v>1408</v>
      </c>
      <c r="B69" s="740">
        <v>98</v>
      </c>
      <c r="C69" s="740">
        <v>6</v>
      </c>
      <c r="D69" s="740">
        <v>17</v>
      </c>
      <c r="E69" s="740">
        <v>6</v>
      </c>
      <c r="F69" s="740">
        <v>6</v>
      </c>
      <c r="G69" s="740">
        <v>9</v>
      </c>
      <c r="H69" s="740">
        <v>2</v>
      </c>
      <c r="I69" s="740">
        <v>6</v>
      </c>
      <c r="J69" s="740">
        <v>5</v>
      </c>
      <c r="K69" s="740">
        <v>7</v>
      </c>
      <c r="L69" s="740">
        <v>8</v>
      </c>
      <c r="M69" s="740">
        <v>10</v>
      </c>
      <c r="N69" s="740">
        <v>16</v>
      </c>
      <c r="O69" s="425"/>
      <c r="P69" s="425"/>
    </row>
    <row r="70" spans="1:16">
      <c r="A70" s="423" t="s">
        <v>1407</v>
      </c>
      <c r="B70" s="740">
        <v>135</v>
      </c>
      <c r="C70" s="740">
        <v>12</v>
      </c>
      <c r="D70" s="740">
        <v>30</v>
      </c>
      <c r="E70" s="740">
        <v>15</v>
      </c>
      <c r="F70" s="740">
        <v>10</v>
      </c>
      <c r="G70" s="740">
        <v>13</v>
      </c>
      <c r="H70" s="740">
        <v>6</v>
      </c>
      <c r="I70" s="740">
        <v>5</v>
      </c>
      <c r="J70" s="740">
        <v>8</v>
      </c>
      <c r="K70" s="740">
        <v>2</v>
      </c>
      <c r="L70" s="740">
        <v>11</v>
      </c>
      <c r="M70" s="740">
        <v>11</v>
      </c>
      <c r="N70" s="740">
        <v>12</v>
      </c>
      <c r="O70" s="425"/>
      <c r="P70" s="425"/>
    </row>
    <row r="71" spans="1:16">
      <c r="A71" s="423" t="s">
        <v>1406</v>
      </c>
      <c r="B71" s="740">
        <v>232</v>
      </c>
      <c r="C71" s="740">
        <v>25</v>
      </c>
      <c r="D71" s="740">
        <v>34</v>
      </c>
      <c r="E71" s="740">
        <v>21</v>
      </c>
      <c r="F71" s="740">
        <v>20</v>
      </c>
      <c r="G71" s="740">
        <v>24</v>
      </c>
      <c r="H71" s="740">
        <v>21</v>
      </c>
      <c r="I71" s="740">
        <v>19</v>
      </c>
      <c r="J71" s="740">
        <v>16</v>
      </c>
      <c r="K71" s="740">
        <v>5</v>
      </c>
      <c r="L71" s="740">
        <v>9</v>
      </c>
      <c r="M71" s="740">
        <v>19</v>
      </c>
      <c r="N71" s="740">
        <v>19</v>
      </c>
      <c r="O71" s="425"/>
      <c r="P71" s="425"/>
    </row>
    <row r="72" spans="1:16">
      <c r="A72" s="423" t="s">
        <v>1405</v>
      </c>
      <c r="B72" s="740">
        <v>329</v>
      </c>
      <c r="C72" s="740">
        <v>39</v>
      </c>
      <c r="D72" s="740">
        <v>51</v>
      </c>
      <c r="E72" s="740">
        <v>27</v>
      </c>
      <c r="F72" s="740">
        <v>24</v>
      </c>
      <c r="G72" s="740">
        <v>22</v>
      </c>
      <c r="H72" s="740">
        <v>23</v>
      </c>
      <c r="I72" s="740">
        <v>20</v>
      </c>
      <c r="J72" s="740">
        <v>20</v>
      </c>
      <c r="K72" s="740">
        <v>19</v>
      </c>
      <c r="L72" s="740">
        <v>26</v>
      </c>
      <c r="M72" s="740">
        <v>29</v>
      </c>
      <c r="N72" s="740">
        <v>29</v>
      </c>
      <c r="O72" s="425"/>
      <c r="P72" s="425"/>
    </row>
    <row r="73" spans="1:16">
      <c r="A73" s="425"/>
      <c r="B73" s="425"/>
      <c r="C73" s="425"/>
      <c r="D73" s="425"/>
      <c r="E73" s="425"/>
      <c r="F73" s="425"/>
      <c r="G73" s="425"/>
      <c r="H73" s="425"/>
      <c r="I73" s="425"/>
      <c r="J73" s="425"/>
      <c r="K73" s="425"/>
      <c r="L73" s="425"/>
      <c r="M73" s="425"/>
      <c r="N73" s="425"/>
      <c r="O73" s="425"/>
      <c r="P73" s="425"/>
    </row>
    <row r="74" spans="1:16">
      <c r="A74" s="421" t="s">
        <v>1404</v>
      </c>
      <c r="B74" s="739">
        <v>645</v>
      </c>
      <c r="C74" s="739">
        <v>63</v>
      </c>
      <c r="D74" s="739">
        <v>112</v>
      </c>
      <c r="E74" s="739">
        <v>46</v>
      </c>
      <c r="F74" s="739">
        <v>68</v>
      </c>
      <c r="G74" s="739">
        <v>64</v>
      </c>
      <c r="H74" s="739">
        <v>42</v>
      </c>
      <c r="I74" s="739">
        <v>41</v>
      </c>
      <c r="J74" s="739">
        <v>35</v>
      </c>
      <c r="K74" s="739">
        <v>18</v>
      </c>
      <c r="L74" s="739">
        <v>42</v>
      </c>
      <c r="M74" s="739">
        <v>44</v>
      </c>
      <c r="N74" s="739">
        <v>70</v>
      </c>
      <c r="O74" s="425"/>
      <c r="P74" s="425"/>
    </row>
    <row r="75" spans="1:16">
      <c r="A75" s="423" t="s">
        <v>1403</v>
      </c>
      <c r="B75" s="740">
        <v>515</v>
      </c>
      <c r="C75" s="740">
        <v>54</v>
      </c>
      <c r="D75" s="740">
        <v>83</v>
      </c>
      <c r="E75" s="740">
        <v>33</v>
      </c>
      <c r="F75" s="740">
        <v>62</v>
      </c>
      <c r="G75" s="740">
        <v>50</v>
      </c>
      <c r="H75" s="740">
        <v>33</v>
      </c>
      <c r="I75" s="740">
        <v>37</v>
      </c>
      <c r="J75" s="740">
        <v>29</v>
      </c>
      <c r="K75" s="740">
        <v>12</v>
      </c>
      <c r="L75" s="740">
        <v>31</v>
      </c>
      <c r="M75" s="740">
        <v>35</v>
      </c>
      <c r="N75" s="740">
        <v>56</v>
      </c>
      <c r="O75" s="425"/>
      <c r="P75" s="425"/>
    </row>
    <row r="76" spans="1:16">
      <c r="A76" s="423" t="s">
        <v>1402</v>
      </c>
      <c r="B76" s="740">
        <v>130</v>
      </c>
      <c r="C76" s="740">
        <v>9</v>
      </c>
      <c r="D76" s="740">
        <v>29</v>
      </c>
      <c r="E76" s="740">
        <v>13</v>
      </c>
      <c r="F76" s="740">
        <v>6</v>
      </c>
      <c r="G76" s="740">
        <v>14</v>
      </c>
      <c r="H76" s="740">
        <v>9</v>
      </c>
      <c r="I76" s="740">
        <v>4</v>
      </c>
      <c r="J76" s="740">
        <v>6</v>
      </c>
      <c r="K76" s="740">
        <v>6</v>
      </c>
      <c r="L76" s="740">
        <v>11</v>
      </c>
      <c r="M76" s="740">
        <v>9</v>
      </c>
      <c r="N76" s="740">
        <v>14</v>
      </c>
      <c r="O76" s="425"/>
      <c r="P76" s="425"/>
    </row>
    <row r="77" spans="1:16">
      <c r="A77" s="425"/>
      <c r="B77" s="425"/>
      <c r="C77" s="425"/>
      <c r="D77" s="425"/>
      <c r="E77" s="425"/>
      <c r="F77" s="425"/>
      <c r="G77" s="425"/>
      <c r="H77" s="425"/>
      <c r="I77" s="425"/>
      <c r="J77" s="425"/>
      <c r="K77" s="425"/>
      <c r="L77" s="425"/>
      <c r="M77" s="425"/>
      <c r="N77" s="425"/>
      <c r="O77" s="425"/>
      <c r="P77" s="425"/>
    </row>
    <row r="78" spans="1:16">
      <c r="A78" s="421" t="s">
        <v>1401</v>
      </c>
      <c r="B78" s="739">
        <v>284</v>
      </c>
      <c r="C78" s="739">
        <v>31</v>
      </c>
      <c r="D78" s="739">
        <v>42</v>
      </c>
      <c r="E78" s="739">
        <v>33</v>
      </c>
      <c r="F78" s="739">
        <v>20</v>
      </c>
      <c r="G78" s="739">
        <v>29</v>
      </c>
      <c r="H78" s="739">
        <v>15</v>
      </c>
      <c r="I78" s="739">
        <v>19</v>
      </c>
      <c r="J78" s="739">
        <v>15</v>
      </c>
      <c r="K78" s="739">
        <v>17</v>
      </c>
      <c r="L78" s="739">
        <v>15</v>
      </c>
      <c r="M78" s="739">
        <v>24</v>
      </c>
      <c r="N78" s="739">
        <v>24</v>
      </c>
      <c r="O78" s="425"/>
      <c r="P78" s="425"/>
    </row>
    <row r="79" spans="1:16">
      <c r="A79" s="423" t="s">
        <v>1400</v>
      </c>
      <c r="B79" s="740">
        <v>174</v>
      </c>
      <c r="C79" s="740">
        <v>17</v>
      </c>
      <c r="D79" s="740">
        <v>26</v>
      </c>
      <c r="E79" s="740">
        <v>22</v>
      </c>
      <c r="F79" s="740">
        <v>11</v>
      </c>
      <c r="G79" s="740">
        <v>18</v>
      </c>
      <c r="H79" s="740">
        <v>13</v>
      </c>
      <c r="I79" s="740">
        <v>8</v>
      </c>
      <c r="J79" s="740">
        <v>8</v>
      </c>
      <c r="K79" s="740">
        <v>4</v>
      </c>
      <c r="L79" s="740">
        <v>12</v>
      </c>
      <c r="M79" s="740">
        <v>19</v>
      </c>
      <c r="N79" s="740">
        <v>16</v>
      </c>
      <c r="O79" s="425"/>
      <c r="P79" s="425"/>
    </row>
    <row r="80" spans="1:16">
      <c r="A80" s="423" t="s">
        <v>1399</v>
      </c>
      <c r="B80" s="740">
        <v>110</v>
      </c>
      <c r="C80" s="740">
        <v>14</v>
      </c>
      <c r="D80" s="740">
        <v>16</v>
      </c>
      <c r="E80" s="740">
        <v>11</v>
      </c>
      <c r="F80" s="740">
        <v>9</v>
      </c>
      <c r="G80" s="740">
        <v>11</v>
      </c>
      <c r="H80" s="740">
        <v>2</v>
      </c>
      <c r="I80" s="740">
        <v>11</v>
      </c>
      <c r="J80" s="740">
        <v>7</v>
      </c>
      <c r="K80" s="740">
        <v>13</v>
      </c>
      <c r="L80" s="740">
        <v>3</v>
      </c>
      <c r="M80" s="740">
        <v>5</v>
      </c>
      <c r="N80" s="740">
        <v>8</v>
      </c>
      <c r="O80" s="425"/>
      <c r="P80" s="425"/>
    </row>
    <row r="81" spans="1:16">
      <c r="A81" s="425"/>
      <c r="B81" s="425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</row>
    <row r="82" spans="1:16">
      <c r="A82" s="421" t="s">
        <v>1398</v>
      </c>
      <c r="B82" s="739">
        <v>572</v>
      </c>
      <c r="C82" s="739">
        <v>74</v>
      </c>
      <c r="D82" s="739">
        <v>94</v>
      </c>
      <c r="E82" s="739">
        <v>52</v>
      </c>
      <c r="F82" s="739">
        <v>40</v>
      </c>
      <c r="G82" s="739">
        <v>41</v>
      </c>
      <c r="H82" s="739">
        <v>34</v>
      </c>
      <c r="I82" s="739">
        <v>42</v>
      </c>
      <c r="J82" s="739">
        <v>29</v>
      </c>
      <c r="K82" s="739">
        <v>31</v>
      </c>
      <c r="L82" s="739">
        <v>32</v>
      </c>
      <c r="M82" s="739">
        <v>45</v>
      </c>
      <c r="N82" s="739">
        <v>58</v>
      </c>
      <c r="O82" s="425"/>
      <c r="P82" s="425"/>
    </row>
    <row r="83" spans="1:16">
      <c r="A83" s="423" t="s">
        <v>1397</v>
      </c>
      <c r="B83" s="740">
        <v>247</v>
      </c>
      <c r="C83" s="740">
        <v>28</v>
      </c>
      <c r="D83" s="740">
        <v>40</v>
      </c>
      <c r="E83" s="740">
        <v>28</v>
      </c>
      <c r="F83" s="740">
        <v>17</v>
      </c>
      <c r="G83" s="740">
        <v>13</v>
      </c>
      <c r="H83" s="740">
        <v>13</v>
      </c>
      <c r="I83" s="740">
        <v>17</v>
      </c>
      <c r="J83" s="740">
        <v>14</v>
      </c>
      <c r="K83" s="740">
        <v>10</v>
      </c>
      <c r="L83" s="740">
        <v>13</v>
      </c>
      <c r="M83" s="740">
        <v>22</v>
      </c>
      <c r="N83" s="740">
        <v>32</v>
      </c>
      <c r="O83" s="425"/>
      <c r="P83" s="425"/>
    </row>
    <row r="84" spans="1:16">
      <c r="A84" s="423" t="s">
        <v>1396</v>
      </c>
      <c r="B84" s="740">
        <v>173</v>
      </c>
      <c r="C84" s="740">
        <v>23</v>
      </c>
      <c r="D84" s="740">
        <v>29</v>
      </c>
      <c r="E84" s="740">
        <v>15</v>
      </c>
      <c r="F84" s="740">
        <v>12</v>
      </c>
      <c r="G84" s="740">
        <v>16</v>
      </c>
      <c r="H84" s="740">
        <v>9</v>
      </c>
      <c r="I84" s="740">
        <v>16</v>
      </c>
      <c r="J84" s="740">
        <v>6</v>
      </c>
      <c r="K84" s="740">
        <v>10</v>
      </c>
      <c r="L84" s="740">
        <v>11</v>
      </c>
      <c r="M84" s="740">
        <v>13</v>
      </c>
      <c r="N84" s="740">
        <v>13</v>
      </c>
      <c r="O84" s="425"/>
      <c r="P84" s="425"/>
    </row>
    <row r="85" spans="1:16">
      <c r="A85" s="423" t="s">
        <v>1395</v>
      </c>
      <c r="B85" s="740">
        <v>119</v>
      </c>
      <c r="C85" s="740">
        <v>20</v>
      </c>
      <c r="D85" s="740">
        <v>14</v>
      </c>
      <c r="E85" s="740">
        <v>7</v>
      </c>
      <c r="F85" s="740">
        <v>11</v>
      </c>
      <c r="G85" s="740">
        <v>7</v>
      </c>
      <c r="H85" s="740">
        <v>10</v>
      </c>
      <c r="I85" s="740">
        <v>7</v>
      </c>
      <c r="J85" s="740">
        <v>9</v>
      </c>
      <c r="K85" s="740">
        <v>10</v>
      </c>
      <c r="L85" s="740">
        <v>7</v>
      </c>
      <c r="M85" s="740">
        <v>7</v>
      </c>
      <c r="N85" s="740">
        <v>10</v>
      </c>
      <c r="O85" s="425"/>
      <c r="P85" s="425"/>
    </row>
    <row r="86" spans="1:16">
      <c r="A86" s="423" t="s">
        <v>1394</v>
      </c>
      <c r="B86" s="740">
        <v>33</v>
      </c>
      <c r="C86" s="740">
        <v>3</v>
      </c>
      <c r="D86" s="740">
        <v>11</v>
      </c>
      <c r="E86" s="740">
        <v>2</v>
      </c>
      <c r="F86" s="740">
        <v>0</v>
      </c>
      <c r="G86" s="740">
        <v>5</v>
      </c>
      <c r="H86" s="740">
        <v>2</v>
      </c>
      <c r="I86" s="740">
        <v>2</v>
      </c>
      <c r="J86" s="740">
        <v>0</v>
      </c>
      <c r="K86" s="740">
        <v>1</v>
      </c>
      <c r="L86" s="740">
        <v>1</v>
      </c>
      <c r="M86" s="740">
        <v>3</v>
      </c>
      <c r="N86" s="740">
        <v>3</v>
      </c>
      <c r="O86" s="425"/>
      <c r="P86" s="425"/>
    </row>
    <row r="87" spans="1:16">
      <c r="A87" s="425"/>
      <c r="B87" s="425"/>
      <c r="C87" s="425"/>
      <c r="D87" s="425"/>
      <c r="E87" s="425"/>
      <c r="F87" s="425"/>
      <c r="G87" s="425"/>
      <c r="H87" s="425"/>
      <c r="I87" s="425"/>
      <c r="J87" s="425"/>
      <c r="K87" s="425"/>
      <c r="L87" s="425"/>
      <c r="M87" s="425"/>
      <c r="N87" s="425"/>
      <c r="O87" s="425"/>
      <c r="P87" s="425"/>
    </row>
    <row r="88" spans="1:16">
      <c r="A88" s="421" t="s">
        <v>1393</v>
      </c>
      <c r="B88" s="739">
        <v>60</v>
      </c>
      <c r="C88" s="739">
        <v>6</v>
      </c>
      <c r="D88" s="739">
        <v>11</v>
      </c>
      <c r="E88" s="739">
        <v>6</v>
      </c>
      <c r="F88" s="739">
        <v>7</v>
      </c>
      <c r="G88" s="739">
        <v>8</v>
      </c>
      <c r="H88" s="739">
        <v>2</v>
      </c>
      <c r="I88" s="739">
        <v>2</v>
      </c>
      <c r="J88" s="739">
        <v>1</v>
      </c>
      <c r="K88" s="739">
        <v>2</v>
      </c>
      <c r="L88" s="739">
        <v>3</v>
      </c>
      <c r="M88" s="739">
        <v>3</v>
      </c>
      <c r="N88" s="739">
        <v>9</v>
      </c>
      <c r="O88" s="425"/>
      <c r="P88" s="425"/>
    </row>
    <row r="89" spans="1:16">
      <c r="A89" s="423" t="s">
        <v>1392</v>
      </c>
      <c r="B89" s="740">
        <v>17</v>
      </c>
      <c r="C89" s="740">
        <v>0</v>
      </c>
      <c r="D89" s="740">
        <v>1</v>
      </c>
      <c r="E89" s="740">
        <v>3</v>
      </c>
      <c r="F89" s="740">
        <v>2</v>
      </c>
      <c r="G89" s="740">
        <v>4</v>
      </c>
      <c r="H89" s="740">
        <v>0</v>
      </c>
      <c r="I89" s="740">
        <v>0</v>
      </c>
      <c r="J89" s="740">
        <v>1</v>
      </c>
      <c r="K89" s="740">
        <v>1</v>
      </c>
      <c r="L89" s="740">
        <v>2</v>
      </c>
      <c r="M89" s="740">
        <v>0</v>
      </c>
      <c r="N89" s="740">
        <v>3</v>
      </c>
      <c r="O89" s="425"/>
      <c r="P89" s="425"/>
    </row>
    <row r="90" spans="1:16">
      <c r="A90" s="423" t="s">
        <v>1391</v>
      </c>
      <c r="B90" s="740">
        <v>24</v>
      </c>
      <c r="C90" s="740">
        <v>2</v>
      </c>
      <c r="D90" s="740">
        <v>7</v>
      </c>
      <c r="E90" s="740">
        <v>2</v>
      </c>
      <c r="F90" s="740">
        <v>2</v>
      </c>
      <c r="G90" s="740">
        <v>2</v>
      </c>
      <c r="H90" s="740">
        <v>1</v>
      </c>
      <c r="I90" s="740">
        <v>2</v>
      </c>
      <c r="J90" s="740">
        <v>0</v>
      </c>
      <c r="K90" s="740">
        <v>0</v>
      </c>
      <c r="L90" s="740">
        <v>1</v>
      </c>
      <c r="M90" s="740">
        <v>2</v>
      </c>
      <c r="N90" s="740">
        <v>3</v>
      </c>
      <c r="O90" s="425"/>
      <c r="P90" s="425"/>
    </row>
    <row r="91" spans="1:16">
      <c r="A91" s="423" t="s">
        <v>1390</v>
      </c>
      <c r="B91" s="740">
        <v>8</v>
      </c>
      <c r="C91" s="740">
        <v>2</v>
      </c>
      <c r="D91" s="740">
        <v>0</v>
      </c>
      <c r="E91" s="740">
        <v>0</v>
      </c>
      <c r="F91" s="740">
        <v>0</v>
      </c>
      <c r="G91" s="740">
        <v>0</v>
      </c>
      <c r="H91" s="740">
        <v>1</v>
      </c>
      <c r="I91" s="740">
        <v>0</v>
      </c>
      <c r="J91" s="740">
        <v>0</v>
      </c>
      <c r="K91" s="740">
        <v>1</v>
      </c>
      <c r="L91" s="740">
        <v>0</v>
      </c>
      <c r="M91" s="740">
        <v>1</v>
      </c>
      <c r="N91" s="740">
        <v>3</v>
      </c>
      <c r="O91" s="425"/>
      <c r="P91" s="425"/>
    </row>
    <row r="92" spans="1:16">
      <c r="A92" s="423" t="s">
        <v>1389</v>
      </c>
      <c r="B92" s="740">
        <v>11</v>
      </c>
      <c r="C92" s="740">
        <v>2</v>
      </c>
      <c r="D92" s="740">
        <v>3</v>
      </c>
      <c r="E92" s="740">
        <v>1</v>
      </c>
      <c r="F92" s="740">
        <v>3</v>
      </c>
      <c r="G92" s="740">
        <v>2</v>
      </c>
      <c r="H92" s="740">
        <v>0</v>
      </c>
      <c r="I92" s="740">
        <v>0</v>
      </c>
      <c r="J92" s="740">
        <v>0</v>
      </c>
      <c r="K92" s="740">
        <v>0</v>
      </c>
      <c r="L92" s="740">
        <v>0</v>
      </c>
      <c r="M92" s="740">
        <v>0</v>
      </c>
      <c r="N92" s="740">
        <v>0</v>
      </c>
      <c r="O92" s="425"/>
      <c r="P92" s="425"/>
    </row>
    <row r="93" spans="1:16">
      <c r="A93" s="425"/>
      <c r="B93" s="425"/>
      <c r="C93" s="425"/>
      <c r="D93" s="425"/>
      <c r="E93" s="425"/>
      <c r="F93" s="425"/>
      <c r="G93" s="425"/>
      <c r="H93" s="425"/>
      <c r="I93" s="425"/>
      <c r="J93" s="425"/>
      <c r="K93" s="425"/>
      <c r="L93" s="425"/>
      <c r="M93" s="425"/>
      <c r="N93" s="425"/>
      <c r="O93" s="425"/>
      <c r="P93" s="425"/>
    </row>
    <row r="94" spans="1:16">
      <c r="A94" s="421" t="s">
        <v>1388</v>
      </c>
      <c r="B94" s="739">
        <v>42</v>
      </c>
      <c r="C94" s="739">
        <v>10</v>
      </c>
      <c r="D94" s="739">
        <v>5</v>
      </c>
      <c r="E94" s="739">
        <v>1</v>
      </c>
      <c r="F94" s="739">
        <v>3</v>
      </c>
      <c r="G94" s="739">
        <v>4</v>
      </c>
      <c r="H94" s="739">
        <v>3</v>
      </c>
      <c r="I94" s="739">
        <v>1</v>
      </c>
      <c r="J94" s="739">
        <v>3</v>
      </c>
      <c r="K94" s="739">
        <v>1</v>
      </c>
      <c r="L94" s="739">
        <v>4</v>
      </c>
      <c r="M94" s="739">
        <v>3</v>
      </c>
      <c r="N94" s="739">
        <v>4</v>
      </c>
      <c r="O94" s="425"/>
      <c r="P94" s="425"/>
    </row>
    <row r="95" spans="1:16">
      <c r="A95" s="423" t="s">
        <v>1387</v>
      </c>
      <c r="B95" s="740">
        <v>32</v>
      </c>
      <c r="C95" s="740">
        <v>7</v>
      </c>
      <c r="D95" s="740">
        <v>3</v>
      </c>
      <c r="E95" s="740">
        <v>0</v>
      </c>
      <c r="F95" s="740">
        <v>3</v>
      </c>
      <c r="G95" s="740">
        <v>4</v>
      </c>
      <c r="H95" s="740">
        <v>2</v>
      </c>
      <c r="I95" s="740">
        <v>1</v>
      </c>
      <c r="J95" s="740">
        <v>2</v>
      </c>
      <c r="K95" s="740">
        <v>1</v>
      </c>
      <c r="L95" s="740">
        <v>3</v>
      </c>
      <c r="M95" s="740">
        <v>3</v>
      </c>
      <c r="N95" s="740">
        <v>3</v>
      </c>
      <c r="O95" s="425"/>
      <c r="P95" s="425"/>
    </row>
    <row r="96" spans="1:16">
      <c r="A96" s="423" t="s">
        <v>1386</v>
      </c>
      <c r="B96" s="740">
        <v>0</v>
      </c>
      <c r="C96" s="740">
        <v>0</v>
      </c>
      <c r="D96" s="740">
        <v>0</v>
      </c>
      <c r="E96" s="740">
        <v>0</v>
      </c>
      <c r="F96" s="740">
        <v>0</v>
      </c>
      <c r="G96" s="740">
        <v>0</v>
      </c>
      <c r="H96" s="740">
        <v>0</v>
      </c>
      <c r="I96" s="740">
        <v>0</v>
      </c>
      <c r="J96" s="740">
        <v>0</v>
      </c>
      <c r="K96" s="740">
        <v>0</v>
      </c>
      <c r="L96" s="740">
        <v>0</v>
      </c>
      <c r="M96" s="740">
        <v>0</v>
      </c>
      <c r="N96" s="740">
        <v>0</v>
      </c>
      <c r="O96" s="425"/>
      <c r="P96" s="425"/>
    </row>
    <row r="97" spans="1:16">
      <c r="A97" s="423" t="s">
        <v>1385</v>
      </c>
      <c r="B97" s="740">
        <v>5</v>
      </c>
      <c r="C97" s="740">
        <v>3</v>
      </c>
      <c r="D97" s="740">
        <v>0</v>
      </c>
      <c r="E97" s="740">
        <v>1</v>
      </c>
      <c r="F97" s="740">
        <v>0</v>
      </c>
      <c r="G97" s="740">
        <v>0</v>
      </c>
      <c r="H97" s="740">
        <v>0</v>
      </c>
      <c r="I97" s="740">
        <v>0</v>
      </c>
      <c r="J97" s="740">
        <v>1</v>
      </c>
      <c r="K97" s="740">
        <v>0</v>
      </c>
      <c r="L97" s="740">
        <v>0</v>
      </c>
      <c r="M97" s="740">
        <v>0</v>
      </c>
      <c r="N97" s="740">
        <v>0</v>
      </c>
      <c r="O97" s="425"/>
      <c r="P97" s="425"/>
    </row>
    <row r="98" spans="1:16">
      <c r="A98" s="423" t="s">
        <v>1384</v>
      </c>
      <c r="B98" s="740">
        <v>5</v>
      </c>
      <c r="C98" s="740">
        <v>0</v>
      </c>
      <c r="D98" s="740">
        <v>2</v>
      </c>
      <c r="E98" s="740">
        <v>0</v>
      </c>
      <c r="F98" s="740">
        <v>0</v>
      </c>
      <c r="G98" s="740">
        <v>0</v>
      </c>
      <c r="H98" s="740">
        <v>1</v>
      </c>
      <c r="I98" s="740">
        <v>0</v>
      </c>
      <c r="J98" s="740">
        <v>0</v>
      </c>
      <c r="K98" s="740">
        <v>0</v>
      </c>
      <c r="L98" s="740">
        <v>1</v>
      </c>
      <c r="M98" s="740">
        <v>0</v>
      </c>
      <c r="N98" s="740">
        <v>1</v>
      </c>
      <c r="O98" s="425"/>
      <c r="P98" s="425"/>
    </row>
    <row r="99" spans="1:16">
      <c r="A99" s="425"/>
      <c r="B99" s="425"/>
      <c r="C99" s="425"/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</row>
    <row r="100" spans="1:16">
      <c r="A100" s="741" t="s">
        <v>4082</v>
      </c>
      <c r="B100" s="42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</row>
  </sheetData>
  <mergeCells count="4">
    <mergeCell ref="B3:N3"/>
    <mergeCell ref="B4:N4"/>
    <mergeCell ref="B8:N8"/>
    <mergeCell ref="C10:N10"/>
  </mergeCells>
  <hyperlinks>
    <hyperlink ref="A2" location="Indice!A65" display="Volver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46">
    <outlinePr summaryBelow="0" summaryRight="0"/>
  </sheetPr>
  <dimension ref="A1:I32"/>
  <sheetViews>
    <sheetView showGridLines="0" showRowColHeaders="0" view="pageBreakPreview" zoomScaleNormal="100" zoomScaleSheetLayoutView="100" workbookViewId="0">
      <selection activeCell="A35" sqref="A35"/>
    </sheetView>
  </sheetViews>
  <sheetFormatPr baseColWidth="10" defaultColWidth="8.88671875" defaultRowHeight="13.2"/>
  <cols>
    <col min="1" max="1" width="23.6640625" style="35" bestFit="1" customWidth="1"/>
    <col min="2" max="2" width="5.21875" style="35" bestFit="1" customWidth="1"/>
    <col min="3" max="3" width="4.88671875" style="35" bestFit="1" customWidth="1"/>
    <col min="4" max="4" width="4.21875" style="35" bestFit="1" customWidth="1"/>
    <col min="5" max="5" width="3.109375" style="35" bestFit="1" customWidth="1"/>
    <col min="6" max="6" width="2.33203125" style="35" bestFit="1" customWidth="1"/>
    <col min="7" max="7" width="7.21875" style="35" bestFit="1" customWidth="1"/>
    <col min="8" max="8" width="14.109375" style="35" bestFit="1" customWidth="1"/>
    <col min="9" max="9" width="11.5546875" style="35" customWidth="1"/>
    <col min="10" max="256" width="8.88671875" style="35"/>
    <col min="257" max="257" width="23.6640625" style="35" bestFit="1" customWidth="1"/>
    <col min="258" max="258" width="5.21875" style="35" bestFit="1" customWidth="1"/>
    <col min="259" max="259" width="4.88671875" style="35" bestFit="1" customWidth="1"/>
    <col min="260" max="260" width="4.21875" style="35" bestFit="1" customWidth="1"/>
    <col min="261" max="261" width="3.109375" style="35" bestFit="1" customWidth="1"/>
    <col min="262" max="262" width="2.33203125" style="35" bestFit="1" customWidth="1"/>
    <col min="263" max="263" width="7.21875" style="35" bestFit="1" customWidth="1"/>
    <col min="264" max="264" width="14.109375" style="35" bestFit="1" customWidth="1"/>
    <col min="265" max="265" width="11.5546875" style="35" customWidth="1"/>
    <col min="266" max="512" width="8.88671875" style="35"/>
    <col min="513" max="513" width="23.6640625" style="35" bestFit="1" customWidth="1"/>
    <col min="514" max="514" width="5.21875" style="35" bestFit="1" customWidth="1"/>
    <col min="515" max="515" width="4.88671875" style="35" bestFit="1" customWidth="1"/>
    <col min="516" max="516" width="4.21875" style="35" bestFit="1" customWidth="1"/>
    <col min="517" max="517" width="3.109375" style="35" bestFit="1" customWidth="1"/>
    <col min="518" max="518" width="2.33203125" style="35" bestFit="1" customWidth="1"/>
    <col min="519" max="519" width="7.21875" style="35" bestFit="1" customWidth="1"/>
    <col min="520" max="520" width="14.109375" style="35" bestFit="1" customWidth="1"/>
    <col min="521" max="521" width="11.5546875" style="35" customWidth="1"/>
    <col min="522" max="768" width="8.88671875" style="35"/>
    <col min="769" max="769" width="23.6640625" style="35" bestFit="1" customWidth="1"/>
    <col min="770" max="770" width="5.21875" style="35" bestFit="1" customWidth="1"/>
    <col min="771" max="771" width="4.88671875" style="35" bestFit="1" customWidth="1"/>
    <col min="772" max="772" width="4.21875" style="35" bestFit="1" customWidth="1"/>
    <col min="773" max="773" width="3.109375" style="35" bestFit="1" customWidth="1"/>
    <col min="774" max="774" width="2.33203125" style="35" bestFit="1" customWidth="1"/>
    <col min="775" max="775" width="7.21875" style="35" bestFit="1" customWidth="1"/>
    <col min="776" max="776" width="14.109375" style="35" bestFit="1" customWidth="1"/>
    <col min="777" max="777" width="11.5546875" style="35" customWidth="1"/>
    <col min="778" max="1024" width="8.88671875" style="35"/>
    <col min="1025" max="1025" width="23.6640625" style="35" bestFit="1" customWidth="1"/>
    <col min="1026" max="1026" width="5.21875" style="35" bestFit="1" customWidth="1"/>
    <col min="1027" max="1027" width="4.88671875" style="35" bestFit="1" customWidth="1"/>
    <col min="1028" max="1028" width="4.21875" style="35" bestFit="1" customWidth="1"/>
    <col min="1029" max="1029" width="3.109375" style="35" bestFit="1" customWidth="1"/>
    <col min="1030" max="1030" width="2.33203125" style="35" bestFit="1" customWidth="1"/>
    <col min="1031" max="1031" width="7.21875" style="35" bestFit="1" customWidth="1"/>
    <col min="1032" max="1032" width="14.109375" style="35" bestFit="1" customWidth="1"/>
    <col min="1033" max="1033" width="11.5546875" style="35" customWidth="1"/>
    <col min="1034" max="1280" width="8.88671875" style="35"/>
    <col min="1281" max="1281" width="23.6640625" style="35" bestFit="1" customWidth="1"/>
    <col min="1282" max="1282" width="5.21875" style="35" bestFit="1" customWidth="1"/>
    <col min="1283" max="1283" width="4.88671875" style="35" bestFit="1" customWidth="1"/>
    <col min="1284" max="1284" width="4.21875" style="35" bestFit="1" customWidth="1"/>
    <col min="1285" max="1285" width="3.109375" style="35" bestFit="1" customWidth="1"/>
    <col min="1286" max="1286" width="2.33203125" style="35" bestFit="1" customWidth="1"/>
    <col min="1287" max="1287" width="7.21875" style="35" bestFit="1" customWidth="1"/>
    <col min="1288" max="1288" width="14.109375" style="35" bestFit="1" customWidth="1"/>
    <col min="1289" max="1289" width="11.5546875" style="35" customWidth="1"/>
    <col min="1290" max="1536" width="8.88671875" style="35"/>
    <col min="1537" max="1537" width="23.6640625" style="35" bestFit="1" customWidth="1"/>
    <col min="1538" max="1538" width="5.21875" style="35" bestFit="1" customWidth="1"/>
    <col min="1539" max="1539" width="4.88671875" style="35" bestFit="1" customWidth="1"/>
    <col min="1540" max="1540" width="4.21875" style="35" bestFit="1" customWidth="1"/>
    <col min="1541" max="1541" width="3.109375" style="35" bestFit="1" customWidth="1"/>
    <col min="1542" max="1542" width="2.33203125" style="35" bestFit="1" customWidth="1"/>
    <col min="1543" max="1543" width="7.21875" style="35" bestFit="1" customWidth="1"/>
    <col min="1544" max="1544" width="14.109375" style="35" bestFit="1" customWidth="1"/>
    <col min="1545" max="1545" width="11.5546875" style="35" customWidth="1"/>
    <col min="1546" max="1792" width="8.88671875" style="35"/>
    <col min="1793" max="1793" width="23.6640625" style="35" bestFit="1" customWidth="1"/>
    <col min="1794" max="1794" width="5.21875" style="35" bestFit="1" customWidth="1"/>
    <col min="1795" max="1795" width="4.88671875" style="35" bestFit="1" customWidth="1"/>
    <col min="1796" max="1796" width="4.21875" style="35" bestFit="1" customWidth="1"/>
    <col min="1797" max="1797" width="3.109375" style="35" bestFit="1" customWidth="1"/>
    <col min="1798" max="1798" width="2.33203125" style="35" bestFit="1" customWidth="1"/>
    <col min="1799" max="1799" width="7.21875" style="35" bestFit="1" customWidth="1"/>
    <col min="1800" max="1800" width="14.109375" style="35" bestFit="1" customWidth="1"/>
    <col min="1801" max="1801" width="11.5546875" style="35" customWidth="1"/>
    <col min="1802" max="2048" width="8.88671875" style="35"/>
    <col min="2049" max="2049" width="23.6640625" style="35" bestFit="1" customWidth="1"/>
    <col min="2050" max="2050" width="5.21875" style="35" bestFit="1" customWidth="1"/>
    <col min="2051" max="2051" width="4.88671875" style="35" bestFit="1" customWidth="1"/>
    <col min="2052" max="2052" width="4.21875" style="35" bestFit="1" customWidth="1"/>
    <col min="2053" max="2053" width="3.109375" style="35" bestFit="1" customWidth="1"/>
    <col min="2054" max="2054" width="2.33203125" style="35" bestFit="1" customWidth="1"/>
    <col min="2055" max="2055" width="7.21875" style="35" bestFit="1" customWidth="1"/>
    <col min="2056" max="2056" width="14.109375" style="35" bestFit="1" customWidth="1"/>
    <col min="2057" max="2057" width="11.5546875" style="35" customWidth="1"/>
    <col min="2058" max="2304" width="8.88671875" style="35"/>
    <col min="2305" max="2305" width="23.6640625" style="35" bestFit="1" customWidth="1"/>
    <col min="2306" max="2306" width="5.21875" style="35" bestFit="1" customWidth="1"/>
    <col min="2307" max="2307" width="4.88671875" style="35" bestFit="1" customWidth="1"/>
    <col min="2308" max="2308" width="4.21875" style="35" bestFit="1" customWidth="1"/>
    <col min="2309" max="2309" width="3.109375" style="35" bestFit="1" customWidth="1"/>
    <col min="2310" max="2310" width="2.33203125" style="35" bestFit="1" customWidth="1"/>
    <col min="2311" max="2311" width="7.21875" style="35" bestFit="1" customWidth="1"/>
    <col min="2312" max="2312" width="14.109375" style="35" bestFit="1" customWidth="1"/>
    <col min="2313" max="2313" width="11.5546875" style="35" customWidth="1"/>
    <col min="2314" max="2560" width="8.88671875" style="35"/>
    <col min="2561" max="2561" width="23.6640625" style="35" bestFit="1" customWidth="1"/>
    <col min="2562" max="2562" width="5.21875" style="35" bestFit="1" customWidth="1"/>
    <col min="2563" max="2563" width="4.88671875" style="35" bestFit="1" customWidth="1"/>
    <col min="2564" max="2564" width="4.21875" style="35" bestFit="1" customWidth="1"/>
    <col min="2565" max="2565" width="3.109375" style="35" bestFit="1" customWidth="1"/>
    <col min="2566" max="2566" width="2.33203125" style="35" bestFit="1" customWidth="1"/>
    <col min="2567" max="2567" width="7.21875" style="35" bestFit="1" customWidth="1"/>
    <col min="2568" max="2568" width="14.109375" style="35" bestFit="1" customWidth="1"/>
    <col min="2569" max="2569" width="11.5546875" style="35" customWidth="1"/>
    <col min="2570" max="2816" width="8.88671875" style="35"/>
    <col min="2817" max="2817" width="23.6640625" style="35" bestFit="1" customWidth="1"/>
    <col min="2818" max="2818" width="5.21875" style="35" bestFit="1" customWidth="1"/>
    <col min="2819" max="2819" width="4.88671875" style="35" bestFit="1" customWidth="1"/>
    <col min="2820" max="2820" width="4.21875" style="35" bestFit="1" customWidth="1"/>
    <col min="2821" max="2821" width="3.109375" style="35" bestFit="1" customWidth="1"/>
    <col min="2822" max="2822" width="2.33203125" style="35" bestFit="1" customWidth="1"/>
    <col min="2823" max="2823" width="7.21875" style="35" bestFit="1" customWidth="1"/>
    <col min="2824" max="2824" width="14.109375" style="35" bestFit="1" customWidth="1"/>
    <col min="2825" max="2825" width="11.5546875" style="35" customWidth="1"/>
    <col min="2826" max="3072" width="8.88671875" style="35"/>
    <col min="3073" max="3073" width="23.6640625" style="35" bestFit="1" customWidth="1"/>
    <col min="3074" max="3074" width="5.21875" style="35" bestFit="1" customWidth="1"/>
    <col min="3075" max="3075" width="4.88671875" style="35" bestFit="1" customWidth="1"/>
    <col min="3076" max="3076" width="4.21875" style="35" bestFit="1" customWidth="1"/>
    <col min="3077" max="3077" width="3.109375" style="35" bestFit="1" customWidth="1"/>
    <col min="3078" max="3078" width="2.33203125" style="35" bestFit="1" customWidth="1"/>
    <col min="3079" max="3079" width="7.21875" style="35" bestFit="1" customWidth="1"/>
    <col min="3080" max="3080" width="14.109375" style="35" bestFit="1" customWidth="1"/>
    <col min="3081" max="3081" width="11.5546875" style="35" customWidth="1"/>
    <col min="3082" max="3328" width="8.88671875" style="35"/>
    <col min="3329" max="3329" width="23.6640625" style="35" bestFit="1" customWidth="1"/>
    <col min="3330" max="3330" width="5.21875" style="35" bestFit="1" customWidth="1"/>
    <col min="3331" max="3331" width="4.88671875" style="35" bestFit="1" customWidth="1"/>
    <col min="3332" max="3332" width="4.21875" style="35" bestFit="1" customWidth="1"/>
    <col min="3333" max="3333" width="3.109375" style="35" bestFit="1" customWidth="1"/>
    <col min="3334" max="3334" width="2.33203125" style="35" bestFit="1" customWidth="1"/>
    <col min="3335" max="3335" width="7.21875" style="35" bestFit="1" customWidth="1"/>
    <col min="3336" max="3336" width="14.109375" style="35" bestFit="1" customWidth="1"/>
    <col min="3337" max="3337" width="11.5546875" style="35" customWidth="1"/>
    <col min="3338" max="3584" width="8.88671875" style="35"/>
    <col min="3585" max="3585" width="23.6640625" style="35" bestFit="1" customWidth="1"/>
    <col min="3586" max="3586" width="5.21875" style="35" bestFit="1" customWidth="1"/>
    <col min="3587" max="3587" width="4.88671875" style="35" bestFit="1" customWidth="1"/>
    <col min="3588" max="3588" width="4.21875" style="35" bestFit="1" customWidth="1"/>
    <col min="3589" max="3589" width="3.109375" style="35" bestFit="1" customWidth="1"/>
    <col min="3590" max="3590" width="2.33203125" style="35" bestFit="1" customWidth="1"/>
    <col min="3591" max="3591" width="7.21875" style="35" bestFit="1" customWidth="1"/>
    <col min="3592" max="3592" width="14.109375" style="35" bestFit="1" customWidth="1"/>
    <col min="3593" max="3593" width="11.5546875" style="35" customWidth="1"/>
    <col min="3594" max="3840" width="8.88671875" style="35"/>
    <col min="3841" max="3841" width="23.6640625" style="35" bestFit="1" customWidth="1"/>
    <col min="3842" max="3842" width="5.21875" style="35" bestFit="1" customWidth="1"/>
    <col min="3843" max="3843" width="4.88671875" style="35" bestFit="1" customWidth="1"/>
    <col min="3844" max="3844" width="4.21875" style="35" bestFit="1" customWidth="1"/>
    <col min="3845" max="3845" width="3.109375" style="35" bestFit="1" customWidth="1"/>
    <col min="3846" max="3846" width="2.33203125" style="35" bestFit="1" customWidth="1"/>
    <col min="3847" max="3847" width="7.21875" style="35" bestFit="1" customWidth="1"/>
    <col min="3848" max="3848" width="14.109375" style="35" bestFit="1" customWidth="1"/>
    <col min="3849" max="3849" width="11.5546875" style="35" customWidth="1"/>
    <col min="3850" max="4096" width="8.88671875" style="35"/>
    <col min="4097" max="4097" width="23.6640625" style="35" bestFit="1" customWidth="1"/>
    <col min="4098" max="4098" width="5.21875" style="35" bestFit="1" customWidth="1"/>
    <col min="4099" max="4099" width="4.88671875" style="35" bestFit="1" customWidth="1"/>
    <col min="4100" max="4100" width="4.21875" style="35" bestFit="1" customWidth="1"/>
    <col min="4101" max="4101" width="3.109375" style="35" bestFit="1" customWidth="1"/>
    <col min="4102" max="4102" width="2.33203125" style="35" bestFit="1" customWidth="1"/>
    <col min="4103" max="4103" width="7.21875" style="35" bestFit="1" customWidth="1"/>
    <col min="4104" max="4104" width="14.109375" style="35" bestFit="1" customWidth="1"/>
    <col min="4105" max="4105" width="11.5546875" style="35" customWidth="1"/>
    <col min="4106" max="4352" width="8.88671875" style="35"/>
    <col min="4353" max="4353" width="23.6640625" style="35" bestFit="1" customWidth="1"/>
    <col min="4354" max="4354" width="5.21875" style="35" bestFit="1" customWidth="1"/>
    <col min="4355" max="4355" width="4.88671875" style="35" bestFit="1" customWidth="1"/>
    <col min="4356" max="4356" width="4.21875" style="35" bestFit="1" customWidth="1"/>
    <col min="4357" max="4357" width="3.109375" style="35" bestFit="1" customWidth="1"/>
    <col min="4358" max="4358" width="2.33203125" style="35" bestFit="1" customWidth="1"/>
    <col min="4359" max="4359" width="7.21875" style="35" bestFit="1" customWidth="1"/>
    <col min="4360" max="4360" width="14.109375" style="35" bestFit="1" customWidth="1"/>
    <col min="4361" max="4361" width="11.5546875" style="35" customWidth="1"/>
    <col min="4362" max="4608" width="8.88671875" style="35"/>
    <col min="4609" max="4609" width="23.6640625" style="35" bestFit="1" customWidth="1"/>
    <col min="4610" max="4610" width="5.21875" style="35" bestFit="1" customWidth="1"/>
    <col min="4611" max="4611" width="4.88671875" style="35" bestFit="1" customWidth="1"/>
    <col min="4612" max="4612" width="4.21875" style="35" bestFit="1" customWidth="1"/>
    <col min="4613" max="4613" width="3.109375" style="35" bestFit="1" customWidth="1"/>
    <col min="4614" max="4614" width="2.33203125" style="35" bestFit="1" customWidth="1"/>
    <col min="4615" max="4615" width="7.21875" style="35" bestFit="1" customWidth="1"/>
    <col min="4616" max="4616" width="14.109375" style="35" bestFit="1" customWidth="1"/>
    <col min="4617" max="4617" width="11.5546875" style="35" customWidth="1"/>
    <col min="4618" max="4864" width="8.88671875" style="35"/>
    <col min="4865" max="4865" width="23.6640625" style="35" bestFit="1" customWidth="1"/>
    <col min="4866" max="4866" width="5.21875" style="35" bestFit="1" customWidth="1"/>
    <col min="4867" max="4867" width="4.88671875" style="35" bestFit="1" customWidth="1"/>
    <col min="4868" max="4868" width="4.21875" style="35" bestFit="1" customWidth="1"/>
    <col min="4869" max="4869" width="3.109375" style="35" bestFit="1" customWidth="1"/>
    <col min="4870" max="4870" width="2.33203125" style="35" bestFit="1" customWidth="1"/>
    <col min="4871" max="4871" width="7.21875" style="35" bestFit="1" customWidth="1"/>
    <col min="4872" max="4872" width="14.109375" style="35" bestFit="1" customWidth="1"/>
    <col min="4873" max="4873" width="11.5546875" style="35" customWidth="1"/>
    <col min="4874" max="5120" width="8.88671875" style="35"/>
    <col min="5121" max="5121" width="23.6640625" style="35" bestFit="1" customWidth="1"/>
    <col min="5122" max="5122" width="5.21875" style="35" bestFit="1" customWidth="1"/>
    <col min="5123" max="5123" width="4.88671875" style="35" bestFit="1" customWidth="1"/>
    <col min="5124" max="5124" width="4.21875" style="35" bestFit="1" customWidth="1"/>
    <col min="5125" max="5125" width="3.109375" style="35" bestFit="1" customWidth="1"/>
    <col min="5126" max="5126" width="2.33203125" style="35" bestFit="1" customWidth="1"/>
    <col min="5127" max="5127" width="7.21875" style="35" bestFit="1" customWidth="1"/>
    <col min="5128" max="5128" width="14.109375" style="35" bestFit="1" customWidth="1"/>
    <col min="5129" max="5129" width="11.5546875" style="35" customWidth="1"/>
    <col min="5130" max="5376" width="8.88671875" style="35"/>
    <col min="5377" max="5377" width="23.6640625" style="35" bestFit="1" customWidth="1"/>
    <col min="5378" max="5378" width="5.21875" style="35" bestFit="1" customWidth="1"/>
    <col min="5379" max="5379" width="4.88671875" style="35" bestFit="1" customWidth="1"/>
    <col min="5380" max="5380" width="4.21875" style="35" bestFit="1" customWidth="1"/>
    <col min="5381" max="5381" width="3.109375" style="35" bestFit="1" customWidth="1"/>
    <col min="5382" max="5382" width="2.33203125" style="35" bestFit="1" customWidth="1"/>
    <col min="5383" max="5383" width="7.21875" style="35" bestFit="1" customWidth="1"/>
    <col min="5384" max="5384" width="14.109375" style="35" bestFit="1" customWidth="1"/>
    <col min="5385" max="5385" width="11.5546875" style="35" customWidth="1"/>
    <col min="5386" max="5632" width="8.88671875" style="35"/>
    <col min="5633" max="5633" width="23.6640625" style="35" bestFit="1" customWidth="1"/>
    <col min="5634" max="5634" width="5.21875" style="35" bestFit="1" customWidth="1"/>
    <col min="5635" max="5635" width="4.88671875" style="35" bestFit="1" customWidth="1"/>
    <col min="5636" max="5636" width="4.21875" style="35" bestFit="1" customWidth="1"/>
    <col min="5637" max="5637" width="3.109375" style="35" bestFit="1" customWidth="1"/>
    <col min="5638" max="5638" width="2.33203125" style="35" bestFit="1" customWidth="1"/>
    <col min="5639" max="5639" width="7.21875" style="35" bestFit="1" customWidth="1"/>
    <col min="5640" max="5640" width="14.109375" style="35" bestFit="1" customWidth="1"/>
    <col min="5641" max="5641" width="11.5546875" style="35" customWidth="1"/>
    <col min="5642" max="5888" width="8.88671875" style="35"/>
    <col min="5889" max="5889" width="23.6640625" style="35" bestFit="1" customWidth="1"/>
    <col min="5890" max="5890" width="5.21875" style="35" bestFit="1" customWidth="1"/>
    <col min="5891" max="5891" width="4.88671875" style="35" bestFit="1" customWidth="1"/>
    <col min="5892" max="5892" width="4.21875" style="35" bestFit="1" customWidth="1"/>
    <col min="5893" max="5893" width="3.109375" style="35" bestFit="1" customWidth="1"/>
    <col min="5894" max="5894" width="2.33203125" style="35" bestFit="1" customWidth="1"/>
    <col min="5895" max="5895" width="7.21875" style="35" bestFit="1" customWidth="1"/>
    <col min="5896" max="5896" width="14.109375" style="35" bestFit="1" customWidth="1"/>
    <col min="5897" max="5897" width="11.5546875" style="35" customWidth="1"/>
    <col min="5898" max="6144" width="8.88671875" style="35"/>
    <col min="6145" max="6145" width="23.6640625" style="35" bestFit="1" customWidth="1"/>
    <col min="6146" max="6146" width="5.21875" style="35" bestFit="1" customWidth="1"/>
    <col min="6147" max="6147" width="4.88671875" style="35" bestFit="1" customWidth="1"/>
    <col min="6148" max="6148" width="4.21875" style="35" bestFit="1" customWidth="1"/>
    <col min="6149" max="6149" width="3.109375" style="35" bestFit="1" customWidth="1"/>
    <col min="6150" max="6150" width="2.33203125" style="35" bestFit="1" customWidth="1"/>
    <col min="6151" max="6151" width="7.21875" style="35" bestFit="1" customWidth="1"/>
    <col min="6152" max="6152" width="14.109375" style="35" bestFit="1" customWidth="1"/>
    <col min="6153" max="6153" width="11.5546875" style="35" customWidth="1"/>
    <col min="6154" max="6400" width="8.88671875" style="35"/>
    <col min="6401" max="6401" width="23.6640625" style="35" bestFit="1" customWidth="1"/>
    <col min="6402" max="6402" width="5.21875" style="35" bestFit="1" customWidth="1"/>
    <col min="6403" max="6403" width="4.88671875" style="35" bestFit="1" customWidth="1"/>
    <col min="6404" max="6404" width="4.21875" style="35" bestFit="1" customWidth="1"/>
    <col min="6405" max="6405" width="3.109375" style="35" bestFit="1" customWidth="1"/>
    <col min="6406" max="6406" width="2.33203125" style="35" bestFit="1" customWidth="1"/>
    <col min="6407" max="6407" width="7.21875" style="35" bestFit="1" customWidth="1"/>
    <col min="6408" max="6408" width="14.109375" style="35" bestFit="1" customWidth="1"/>
    <col min="6409" max="6409" width="11.5546875" style="35" customWidth="1"/>
    <col min="6410" max="6656" width="8.88671875" style="35"/>
    <col min="6657" max="6657" width="23.6640625" style="35" bestFit="1" customWidth="1"/>
    <col min="6658" max="6658" width="5.21875" style="35" bestFit="1" customWidth="1"/>
    <col min="6659" max="6659" width="4.88671875" style="35" bestFit="1" customWidth="1"/>
    <col min="6660" max="6660" width="4.21875" style="35" bestFit="1" customWidth="1"/>
    <col min="6661" max="6661" width="3.109375" style="35" bestFit="1" customWidth="1"/>
    <col min="6662" max="6662" width="2.33203125" style="35" bestFit="1" customWidth="1"/>
    <col min="6663" max="6663" width="7.21875" style="35" bestFit="1" customWidth="1"/>
    <col min="6664" max="6664" width="14.109375" style="35" bestFit="1" customWidth="1"/>
    <col min="6665" max="6665" width="11.5546875" style="35" customWidth="1"/>
    <col min="6666" max="6912" width="8.88671875" style="35"/>
    <col min="6913" max="6913" width="23.6640625" style="35" bestFit="1" customWidth="1"/>
    <col min="6914" max="6914" width="5.21875" style="35" bestFit="1" customWidth="1"/>
    <col min="6915" max="6915" width="4.88671875" style="35" bestFit="1" customWidth="1"/>
    <col min="6916" max="6916" width="4.21875" style="35" bestFit="1" customWidth="1"/>
    <col min="6917" max="6917" width="3.109375" style="35" bestFit="1" customWidth="1"/>
    <col min="6918" max="6918" width="2.33203125" style="35" bestFit="1" customWidth="1"/>
    <col min="6919" max="6919" width="7.21875" style="35" bestFit="1" customWidth="1"/>
    <col min="6920" max="6920" width="14.109375" style="35" bestFit="1" customWidth="1"/>
    <col min="6921" max="6921" width="11.5546875" style="35" customWidth="1"/>
    <col min="6922" max="7168" width="8.88671875" style="35"/>
    <col min="7169" max="7169" width="23.6640625" style="35" bestFit="1" customWidth="1"/>
    <col min="7170" max="7170" width="5.21875" style="35" bestFit="1" customWidth="1"/>
    <col min="7171" max="7171" width="4.88671875" style="35" bestFit="1" customWidth="1"/>
    <col min="7172" max="7172" width="4.21875" style="35" bestFit="1" customWidth="1"/>
    <col min="7173" max="7173" width="3.109375" style="35" bestFit="1" customWidth="1"/>
    <col min="7174" max="7174" width="2.33203125" style="35" bestFit="1" customWidth="1"/>
    <col min="7175" max="7175" width="7.21875" style="35" bestFit="1" customWidth="1"/>
    <col min="7176" max="7176" width="14.109375" style="35" bestFit="1" customWidth="1"/>
    <col min="7177" max="7177" width="11.5546875" style="35" customWidth="1"/>
    <col min="7178" max="7424" width="8.88671875" style="35"/>
    <col min="7425" max="7425" width="23.6640625" style="35" bestFit="1" customWidth="1"/>
    <col min="7426" max="7426" width="5.21875" style="35" bestFit="1" customWidth="1"/>
    <col min="7427" max="7427" width="4.88671875" style="35" bestFit="1" customWidth="1"/>
    <col min="7428" max="7428" width="4.21875" style="35" bestFit="1" customWidth="1"/>
    <col min="7429" max="7429" width="3.109375" style="35" bestFit="1" customWidth="1"/>
    <col min="7430" max="7430" width="2.33203125" style="35" bestFit="1" customWidth="1"/>
    <col min="7431" max="7431" width="7.21875" style="35" bestFit="1" customWidth="1"/>
    <col min="7432" max="7432" width="14.109375" style="35" bestFit="1" customWidth="1"/>
    <col min="7433" max="7433" width="11.5546875" style="35" customWidth="1"/>
    <col min="7434" max="7680" width="8.88671875" style="35"/>
    <col min="7681" max="7681" width="23.6640625" style="35" bestFit="1" customWidth="1"/>
    <col min="7682" max="7682" width="5.21875" style="35" bestFit="1" customWidth="1"/>
    <col min="7683" max="7683" width="4.88671875" style="35" bestFit="1" customWidth="1"/>
    <col min="7684" max="7684" width="4.21875" style="35" bestFit="1" customWidth="1"/>
    <col min="7685" max="7685" width="3.109375" style="35" bestFit="1" customWidth="1"/>
    <col min="7686" max="7686" width="2.33203125" style="35" bestFit="1" customWidth="1"/>
    <col min="7687" max="7687" width="7.21875" style="35" bestFit="1" customWidth="1"/>
    <col min="7688" max="7688" width="14.109375" style="35" bestFit="1" customWidth="1"/>
    <col min="7689" max="7689" width="11.5546875" style="35" customWidth="1"/>
    <col min="7690" max="7936" width="8.88671875" style="35"/>
    <col min="7937" max="7937" width="23.6640625" style="35" bestFit="1" customWidth="1"/>
    <col min="7938" max="7938" width="5.21875" style="35" bestFit="1" customWidth="1"/>
    <col min="7939" max="7939" width="4.88671875" style="35" bestFit="1" customWidth="1"/>
    <col min="7940" max="7940" width="4.21875" style="35" bestFit="1" customWidth="1"/>
    <col min="7941" max="7941" width="3.109375" style="35" bestFit="1" customWidth="1"/>
    <col min="7942" max="7942" width="2.33203125" style="35" bestFit="1" customWidth="1"/>
    <col min="7943" max="7943" width="7.21875" style="35" bestFit="1" customWidth="1"/>
    <col min="7944" max="7944" width="14.109375" style="35" bestFit="1" customWidth="1"/>
    <col min="7945" max="7945" width="11.5546875" style="35" customWidth="1"/>
    <col min="7946" max="8192" width="8.88671875" style="35"/>
    <col min="8193" max="8193" width="23.6640625" style="35" bestFit="1" customWidth="1"/>
    <col min="8194" max="8194" width="5.21875" style="35" bestFit="1" customWidth="1"/>
    <col min="8195" max="8195" width="4.88671875" style="35" bestFit="1" customWidth="1"/>
    <col min="8196" max="8196" width="4.21875" style="35" bestFit="1" customWidth="1"/>
    <col min="8197" max="8197" width="3.109375" style="35" bestFit="1" customWidth="1"/>
    <col min="8198" max="8198" width="2.33203125" style="35" bestFit="1" customWidth="1"/>
    <col min="8199" max="8199" width="7.21875" style="35" bestFit="1" customWidth="1"/>
    <col min="8200" max="8200" width="14.109375" style="35" bestFit="1" customWidth="1"/>
    <col min="8201" max="8201" width="11.5546875" style="35" customWidth="1"/>
    <col min="8202" max="8448" width="8.88671875" style="35"/>
    <col min="8449" max="8449" width="23.6640625" style="35" bestFit="1" customWidth="1"/>
    <col min="8450" max="8450" width="5.21875" style="35" bestFit="1" customWidth="1"/>
    <col min="8451" max="8451" width="4.88671875" style="35" bestFit="1" customWidth="1"/>
    <col min="8452" max="8452" width="4.21875" style="35" bestFit="1" customWidth="1"/>
    <col min="8453" max="8453" width="3.109375" style="35" bestFit="1" customWidth="1"/>
    <col min="8454" max="8454" width="2.33203125" style="35" bestFit="1" customWidth="1"/>
    <col min="8455" max="8455" width="7.21875" style="35" bestFit="1" customWidth="1"/>
    <col min="8456" max="8456" width="14.109375" style="35" bestFit="1" customWidth="1"/>
    <col min="8457" max="8457" width="11.5546875" style="35" customWidth="1"/>
    <col min="8458" max="8704" width="8.88671875" style="35"/>
    <col min="8705" max="8705" width="23.6640625" style="35" bestFit="1" customWidth="1"/>
    <col min="8706" max="8706" width="5.21875" style="35" bestFit="1" customWidth="1"/>
    <col min="8707" max="8707" width="4.88671875" style="35" bestFit="1" customWidth="1"/>
    <col min="8708" max="8708" width="4.21875" style="35" bestFit="1" customWidth="1"/>
    <col min="8709" max="8709" width="3.109375" style="35" bestFit="1" customWidth="1"/>
    <col min="8710" max="8710" width="2.33203125" style="35" bestFit="1" customWidth="1"/>
    <col min="8711" max="8711" width="7.21875" style="35" bestFit="1" customWidth="1"/>
    <col min="8712" max="8712" width="14.109375" style="35" bestFit="1" customWidth="1"/>
    <col min="8713" max="8713" width="11.5546875" style="35" customWidth="1"/>
    <col min="8714" max="8960" width="8.88671875" style="35"/>
    <col min="8961" max="8961" width="23.6640625" style="35" bestFit="1" customWidth="1"/>
    <col min="8962" max="8962" width="5.21875" style="35" bestFit="1" customWidth="1"/>
    <col min="8963" max="8963" width="4.88671875" style="35" bestFit="1" customWidth="1"/>
    <col min="8964" max="8964" width="4.21875" style="35" bestFit="1" customWidth="1"/>
    <col min="8965" max="8965" width="3.109375" style="35" bestFit="1" customWidth="1"/>
    <col min="8966" max="8966" width="2.33203125" style="35" bestFit="1" customWidth="1"/>
    <col min="8967" max="8967" width="7.21875" style="35" bestFit="1" customWidth="1"/>
    <col min="8968" max="8968" width="14.109375" style="35" bestFit="1" customWidth="1"/>
    <col min="8969" max="8969" width="11.5546875" style="35" customWidth="1"/>
    <col min="8970" max="9216" width="8.88671875" style="35"/>
    <col min="9217" max="9217" width="23.6640625" style="35" bestFit="1" customWidth="1"/>
    <col min="9218" max="9218" width="5.21875" style="35" bestFit="1" customWidth="1"/>
    <col min="9219" max="9219" width="4.88671875" style="35" bestFit="1" customWidth="1"/>
    <col min="9220" max="9220" width="4.21875" style="35" bestFit="1" customWidth="1"/>
    <col min="9221" max="9221" width="3.109375" style="35" bestFit="1" customWidth="1"/>
    <col min="9222" max="9222" width="2.33203125" style="35" bestFit="1" customWidth="1"/>
    <col min="9223" max="9223" width="7.21875" style="35" bestFit="1" customWidth="1"/>
    <col min="9224" max="9224" width="14.109375" style="35" bestFit="1" customWidth="1"/>
    <col min="9225" max="9225" width="11.5546875" style="35" customWidth="1"/>
    <col min="9226" max="9472" width="8.88671875" style="35"/>
    <col min="9473" max="9473" width="23.6640625" style="35" bestFit="1" customWidth="1"/>
    <col min="9474" max="9474" width="5.21875" style="35" bestFit="1" customWidth="1"/>
    <col min="9475" max="9475" width="4.88671875" style="35" bestFit="1" customWidth="1"/>
    <col min="9476" max="9476" width="4.21875" style="35" bestFit="1" customWidth="1"/>
    <col min="9477" max="9477" width="3.109375" style="35" bestFit="1" customWidth="1"/>
    <col min="9478" max="9478" width="2.33203125" style="35" bestFit="1" customWidth="1"/>
    <col min="9479" max="9479" width="7.21875" style="35" bestFit="1" customWidth="1"/>
    <col min="9480" max="9480" width="14.109375" style="35" bestFit="1" customWidth="1"/>
    <col min="9481" max="9481" width="11.5546875" style="35" customWidth="1"/>
    <col min="9482" max="9728" width="8.88671875" style="35"/>
    <col min="9729" max="9729" width="23.6640625" style="35" bestFit="1" customWidth="1"/>
    <col min="9730" max="9730" width="5.21875" style="35" bestFit="1" customWidth="1"/>
    <col min="9731" max="9731" width="4.88671875" style="35" bestFit="1" customWidth="1"/>
    <col min="9732" max="9732" width="4.21875" style="35" bestFit="1" customWidth="1"/>
    <col min="9733" max="9733" width="3.109375" style="35" bestFit="1" customWidth="1"/>
    <col min="9734" max="9734" width="2.33203125" style="35" bestFit="1" customWidth="1"/>
    <col min="9735" max="9735" width="7.21875" style="35" bestFit="1" customWidth="1"/>
    <col min="9736" max="9736" width="14.109375" style="35" bestFit="1" customWidth="1"/>
    <col min="9737" max="9737" width="11.5546875" style="35" customWidth="1"/>
    <col min="9738" max="9984" width="8.88671875" style="35"/>
    <col min="9985" max="9985" width="23.6640625" style="35" bestFit="1" customWidth="1"/>
    <col min="9986" max="9986" width="5.21875" style="35" bestFit="1" customWidth="1"/>
    <col min="9987" max="9987" width="4.88671875" style="35" bestFit="1" customWidth="1"/>
    <col min="9988" max="9988" width="4.21875" style="35" bestFit="1" customWidth="1"/>
    <col min="9989" max="9989" width="3.109375" style="35" bestFit="1" customWidth="1"/>
    <col min="9990" max="9990" width="2.33203125" style="35" bestFit="1" customWidth="1"/>
    <col min="9991" max="9991" width="7.21875" style="35" bestFit="1" customWidth="1"/>
    <col min="9992" max="9992" width="14.109375" style="35" bestFit="1" customWidth="1"/>
    <col min="9993" max="9993" width="11.5546875" style="35" customWidth="1"/>
    <col min="9994" max="10240" width="8.88671875" style="35"/>
    <col min="10241" max="10241" width="23.6640625" style="35" bestFit="1" customWidth="1"/>
    <col min="10242" max="10242" width="5.21875" style="35" bestFit="1" customWidth="1"/>
    <col min="10243" max="10243" width="4.88671875" style="35" bestFit="1" customWidth="1"/>
    <col min="10244" max="10244" width="4.21875" style="35" bestFit="1" customWidth="1"/>
    <col min="10245" max="10245" width="3.109375" style="35" bestFit="1" customWidth="1"/>
    <col min="10246" max="10246" width="2.33203125" style="35" bestFit="1" customWidth="1"/>
    <col min="10247" max="10247" width="7.21875" style="35" bestFit="1" customWidth="1"/>
    <col min="10248" max="10248" width="14.109375" style="35" bestFit="1" customWidth="1"/>
    <col min="10249" max="10249" width="11.5546875" style="35" customWidth="1"/>
    <col min="10250" max="10496" width="8.88671875" style="35"/>
    <col min="10497" max="10497" width="23.6640625" style="35" bestFit="1" customWidth="1"/>
    <col min="10498" max="10498" width="5.21875" style="35" bestFit="1" customWidth="1"/>
    <col min="10499" max="10499" width="4.88671875" style="35" bestFit="1" customWidth="1"/>
    <col min="10500" max="10500" width="4.21875" style="35" bestFit="1" customWidth="1"/>
    <col min="10501" max="10501" width="3.109375" style="35" bestFit="1" customWidth="1"/>
    <col min="10502" max="10502" width="2.33203125" style="35" bestFit="1" customWidth="1"/>
    <col min="10503" max="10503" width="7.21875" style="35" bestFit="1" customWidth="1"/>
    <col min="10504" max="10504" width="14.109375" style="35" bestFit="1" customWidth="1"/>
    <col min="10505" max="10505" width="11.5546875" style="35" customWidth="1"/>
    <col min="10506" max="10752" width="8.88671875" style="35"/>
    <col min="10753" max="10753" width="23.6640625" style="35" bestFit="1" customWidth="1"/>
    <col min="10754" max="10754" width="5.21875" style="35" bestFit="1" customWidth="1"/>
    <col min="10755" max="10755" width="4.88671875" style="35" bestFit="1" customWidth="1"/>
    <col min="10756" max="10756" width="4.21875" style="35" bestFit="1" customWidth="1"/>
    <col min="10757" max="10757" width="3.109375" style="35" bestFit="1" customWidth="1"/>
    <col min="10758" max="10758" width="2.33203125" style="35" bestFit="1" customWidth="1"/>
    <col min="10759" max="10759" width="7.21875" style="35" bestFit="1" customWidth="1"/>
    <col min="10760" max="10760" width="14.109375" style="35" bestFit="1" customWidth="1"/>
    <col min="10761" max="10761" width="11.5546875" style="35" customWidth="1"/>
    <col min="10762" max="11008" width="8.88671875" style="35"/>
    <col min="11009" max="11009" width="23.6640625" style="35" bestFit="1" customWidth="1"/>
    <col min="11010" max="11010" width="5.21875" style="35" bestFit="1" customWidth="1"/>
    <col min="11011" max="11011" width="4.88671875" style="35" bestFit="1" customWidth="1"/>
    <col min="11012" max="11012" width="4.21875" style="35" bestFit="1" customWidth="1"/>
    <col min="11013" max="11013" width="3.109375" style="35" bestFit="1" customWidth="1"/>
    <col min="11014" max="11014" width="2.33203125" style="35" bestFit="1" customWidth="1"/>
    <col min="11015" max="11015" width="7.21875" style="35" bestFit="1" customWidth="1"/>
    <col min="11016" max="11016" width="14.109375" style="35" bestFit="1" customWidth="1"/>
    <col min="11017" max="11017" width="11.5546875" style="35" customWidth="1"/>
    <col min="11018" max="11264" width="8.88671875" style="35"/>
    <col min="11265" max="11265" width="23.6640625" style="35" bestFit="1" customWidth="1"/>
    <col min="11266" max="11266" width="5.21875" style="35" bestFit="1" customWidth="1"/>
    <col min="11267" max="11267" width="4.88671875" style="35" bestFit="1" customWidth="1"/>
    <col min="11268" max="11268" width="4.21875" style="35" bestFit="1" customWidth="1"/>
    <col min="11269" max="11269" width="3.109375" style="35" bestFit="1" customWidth="1"/>
    <col min="11270" max="11270" width="2.33203125" style="35" bestFit="1" customWidth="1"/>
    <col min="11271" max="11271" width="7.21875" style="35" bestFit="1" customWidth="1"/>
    <col min="11272" max="11272" width="14.109375" style="35" bestFit="1" customWidth="1"/>
    <col min="11273" max="11273" width="11.5546875" style="35" customWidth="1"/>
    <col min="11274" max="11520" width="8.88671875" style="35"/>
    <col min="11521" max="11521" width="23.6640625" style="35" bestFit="1" customWidth="1"/>
    <col min="11522" max="11522" width="5.21875" style="35" bestFit="1" customWidth="1"/>
    <col min="11523" max="11523" width="4.88671875" style="35" bestFit="1" customWidth="1"/>
    <col min="11524" max="11524" width="4.21875" style="35" bestFit="1" customWidth="1"/>
    <col min="11525" max="11525" width="3.109375" style="35" bestFit="1" customWidth="1"/>
    <col min="11526" max="11526" width="2.33203125" style="35" bestFit="1" customWidth="1"/>
    <col min="11527" max="11527" width="7.21875" style="35" bestFit="1" customWidth="1"/>
    <col min="11528" max="11528" width="14.109375" style="35" bestFit="1" customWidth="1"/>
    <col min="11529" max="11529" width="11.5546875" style="35" customWidth="1"/>
    <col min="11530" max="11776" width="8.88671875" style="35"/>
    <col min="11777" max="11777" width="23.6640625" style="35" bestFit="1" customWidth="1"/>
    <col min="11778" max="11778" width="5.21875" style="35" bestFit="1" customWidth="1"/>
    <col min="11779" max="11779" width="4.88671875" style="35" bestFit="1" customWidth="1"/>
    <col min="11780" max="11780" width="4.21875" style="35" bestFit="1" customWidth="1"/>
    <col min="11781" max="11781" width="3.109375" style="35" bestFit="1" customWidth="1"/>
    <col min="11782" max="11782" width="2.33203125" style="35" bestFit="1" customWidth="1"/>
    <col min="11783" max="11783" width="7.21875" style="35" bestFit="1" customWidth="1"/>
    <col min="11784" max="11784" width="14.109375" style="35" bestFit="1" customWidth="1"/>
    <col min="11785" max="11785" width="11.5546875" style="35" customWidth="1"/>
    <col min="11786" max="12032" width="8.88671875" style="35"/>
    <col min="12033" max="12033" width="23.6640625" style="35" bestFit="1" customWidth="1"/>
    <col min="12034" max="12034" width="5.21875" style="35" bestFit="1" customWidth="1"/>
    <col min="12035" max="12035" width="4.88671875" style="35" bestFit="1" customWidth="1"/>
    <col min="12036" max="12036" width="4.21875" style="35" bestFit="1" customWidth="1"/>
    <col min="12037" max="12037" width="3.109375" style="35" bestFit="1" customWidth="1"/>
    <col min="12038" max="12038" width="2.33203125" style="35" bestFit="1" customWidth="1"/>
    <col min="12039" max="12039" width="7.21875" style="35" bestFit="1" customWidth="1"/>
    <col min="12040" max="12040" width="14.109375" style="35" bestFit="1" customWidth="1"/>
    <col min="12041" max="12041" width="11.5546875" style="35" customWidth="1"/>
    <col min="12042" max="12288" width="8.88671875" style="35"/>
    <col min="12289" max="12289" width="23.6640625" style="35" bestFit="1" customWidth="1"/>
    <col min="12290" max="12290" width="5.21875" style="35" bestFit="1" customWidth="1"/>
    <col min="12291" max="12291" width="4.88671875" style="35" bestFit="1" customWidth="1"/>
    <col min="12292" max="12292" width="4.21875" style="35" bestFit="1" customWidth="1"/>
    <col min="12293" max="12293" width="3.109375" style="35" bestFit="1" customWidth="1"/>
    <col min="12294" max="12294" width="2.33203125" style="35" bestFit="1" customWidth="1"/>
    <col min="12295" max="12295" width="7.21875" style="35" bestFit="1" customWidth="1"/>
    <col min="12296" max="12296" width="14.109375" style="35" bestFit="1" customWidth="1"/>
    <col min="12297" max="12297" width="11.5546875" style="35" customWidth="1"/>
    <col min="12298" max="12544" width="8.88671875" style="35"/>
    <col min="12545" max="12545" width="23.6640625" style="35" bestFit="1" customWidth="1"/>
    <col min="12546" max="12546" width="5.21875" style="35" bestFit="1" customWidth="1"/>
    <col min="12547" max="12547" width="4.88671875" style="35" bestFit="1" customWidth="1"/>
    <col min="12548" max="12548" width="4.21875" style="35" bestFit="1" customWidth="1"/>
    <col min="12549" max="12549" width="3.109375" style="35" bestFit="1" customWidth="1"/>
    <col min="12550" max="12550" width="2.33203125" style="35" bestFit="1" customWidth="1"/>
    <col min="12551" max="12551" width="7.21875" style="35" bestFit="1" customWidth="1"/>
    <col min="12552" max="12552" width="14.109375" style="35" bestFit="1" customWidth="1"/>
    <col min="12553" max="12553" width="11.5546875" style="35" customWidth="1"/>
    <col min="12554" max="12800" width="8.88671875" style="35"/>
    <col min="12801" max="12801" width="23.6640625" style="35" bestFit="1" customWidth="1"/>
    <col min="12802" max="12802" width="5.21875" style="35" bestFit="1" customWidth="1"/>
    <col min="12803" max="12803" width="4.88671875" style="35" bestFit="1" customWidth="1"/>
    <col min="12804" max="12804" width="4.21875" style="35" bestFit="1" customWidth="1"/>
    <col min="12805" max="12805" width="3.109375" style="35" bestFit="1" customWidth="1"/>
    <col min="12806" max="12806" width="2.33203125" style="35" bestFit="1" customWidth="1"/>
    <col min="12807" max="12807" width="7.21875" style="35" bestFit="1" customWidth="1"/>
    <col min="12808" max="12808" width="14.109375" style="35" bestFit="1" customWidth="1"/>
    <col min="12809" max="12809" width="11.5546875" style="35" customWidth="1"/>
    <col min="12810" max="13056" width="8.88671875" style="35"/>
    <col min="13057" max="13057" width="23.6640625" style="35" bestFit="1" customWidth="1"/>
    <col min="13058" max="13058" width="5.21875" style="35" bestFit="1" customWidth="1"/>
    <col min="13059" max="13059" width="4.88671875" style="35" bestFit="1" customWidth="1"/>
    <col min="13060" max="13060" width="4.21875" style="35" bestFit="1" customWidth="1"/>
    <col min="13061" max="13061" width="3.109375" style="35" bestFit="1" customWidth="1"/>
    <col min="13062" max="13062" width="2.33203125" style="35" bestFit="1" customWidth="1"/>
    <col min="13063" max="13063" width="7.21875" style="35" bestFit="1" customWidth="1"/>
    <col min="13064" max="13064" width="14.109375" style="35" bestFit="1" customWidth="1"/>
    <col min="13065" max="13065" width="11.5546875" style="35" customWidth="1"/>
    <col min="13066" max="13312" width="8.88671875" style="35"/>
    <col min="13313" max="13313" width="23.6640625" style="35" bestFit="1" customWidth="1"/>
    <col min="13314" max="13314" width="5.21875" style="35" bestFit="1" customWidth="1"/>
    <col min="13315" max="13315" width="4.88671875" style="35" bestFit="1" customWidth="1"/>
    <col min="13316" max="13316" width="4.21875" style="35" bestFit="1" customWidth="1"/>
    <col min="13317" max="13317" width="3.109375" style="35" bestFit="1" customWidth="1"/>
    <col min="13318" max="13318" width="2.33203125" style="35" bestFit="1" customWidth="1"/>
    <col min="13319" max="13319" width="7.21875" style="35" bestFit="1" customWidth="1"/>
    <col min="13320" max="13320" width="14.109375" style="35" bestFit="1" customWidth="1"/>
    <col min="13321" max="13321" width="11.5546875" style="35" customWidth="1"/>
    <col min="13322" max="13568" width="8.88671875" style="35"/>
    <col min="13569" max="13569" width="23.6640625" style="35" bestFit="1" customWidth="1"/>
    <col min="13570" max="13570" width="5.21875" style="35" bestFit="1" customWidth="1"/>
    <col min="13571" max="13571" width="4.88671875" style="35" bestFit="1" customWidth="1"/>
    <col min="13572" max="13572" width="4.21875" style="35" bestFit="1" customWidth="1"/>
    <col min="13573" max="13573" width="3.109375" style="35" bestFit="1" customWidth="1"/>
    <col min="13574" max="13574" width="2.33203125" style="35" bestFit="1" customWidth="1"/>
    <col min="13575" max="13575" width="7.21875" style="35" bestFit="1" customWidth="1"/>
    <col min="13576" max="13576" width="14.109375" style="35" bestFit="1" customWidth="1"/>
    <col min="13577" max="13577" width="11.5546875" style="35" customWidth="1"/>
    <col min="13578" max="13824" width="8.88671875" style="35"/>
    <col min="13825" max="13825" width="23.6640625" style="35" bestFit="1" customWidth="1"/>
    <col min="13826" max="13826" width="5.21875" style="35" bestFit="1" customWidth="1"/>
    <col min="13827" max="13827" width="4.88671875" style="35" bestFit="1" customWidth="1"/>
    <col min="13828" max="13828" width="4.21875" style="35" bestFit="1" customWidth="1"/>
    <col min="13829" max="13829" width="3.109375" style="35" bestFit="1" customWidth="1"/>
    <col min="13830" max="13830" width="2.33203125" style="35" bestFit="1" customWidth="1"/>
    <col min="13831" max="13831" width="7.21875" style="35" bestFit="1" customWidth="1"/>
    <col min="13832" max="13832" width="14.109375" style="35" bestFit="1" customWidth="1"/>
    <col min="13833" max="13833" width="11.5546875" style="35" customWidth="1"/>
    <col min="13834" max="14080" width="8.88671875" style="35"/>
    <col min="14081" max="14081" width="23.6640625" style="35" bestFit="1" customWidth="1"/>
    <col min="14082" max="14082" width="5.21875" style="35" bestFit="1" customWidth="1"/>
    <col min="14083" max="14083" width="4.88671875" style="35" bestFit="1" customWidth="1"/>
    <col min="14084" max="14084" width="4.21875" style="35" bestFit="1" customWidth="1"/>
    <col min="14085" max="14085" width="3.109375" style="35" bestFit="1" customWidth="1"/>
    <col min="14086" max="14086" width="2.33203125" style="35" bestFit="1" customWidth="1"/>
    <col min="14087" max="14087" width="7.21875" style="35" bestFit="1" customWidth="1"/>
    <col min="14088" max="14088" width="14.109375" style="35" bestFit="1" customWidth="1"/>
    <col min="14089" max="14089" width="11.5546875" style="35" customWidth="1"/>
    <col min="14090" max="14336" width="8.88671875" style="35"/>
    <col min="14337" max="14337" width="23.6640625" style="35" bestFit="1" customWidth="1"/>
    <col min="14338" max="14338" width="5.21875" style="35" bestFit="1" customWidth="1"/>
    <col min="14339" max="14339" width="4.88671875" style="35" bestFit="1" customWidth="1"/>
    <col min="14340" max="14340" width="4.21875" style="35" bestFit="1" customWidth="1"/>
    <col min="14341" max="14341" width="3.109375" style="35" bestFit="1" customWidth="1"/>
    <col min="14342" max="14342" width="2.33203125" style="35" bestFit="1" customWidth="1"/>
    <col min="14343" max="14343" width="7.21875" style="35" bestFit="1" customWidth="1"/>
    <col min="14344" max="14344" width="14.109375" style="35" bestFit="1" customWidth="1"/>
    <col min="14345" max="14345" width="11.5546875" style="35" customWidth="1"/>
    <col min="14346" max="14592" width="8.88671875" style="35"/>
    <col min="14593" max="14593" width="23.6640625" style="35" bestFit="1" customWidth="1"/>
    <col min="14594" max="14594" width="5.21875" style="35" bestFit="1" customWidth="1"/>
    <col min="14595" max="14595" width="4.88671875" style="35" bestFit="1" customWidth="1"/>
    <col min="14596" max="14596" width="4.21875" style="35" bestFit="1" customWidth="1"/>
    <col min="14597" max="14597" width="3.109375" style="35" bestFit="1" customWidth="1"/>
    <col min="14598" max="14598" width="2.33203125" style="35" bestFit="1" customWidth="1"/>
    <col min="14599" max="14599" width="7.21875" style="35" bestFit="1" customWidth="1"/>
    <col min="14600" max="14600" width="14.109375" style="35" bestFit="1" customWidth="1"/>
    <col min="14601" max="14601" width="11.5546875" style="35" customWidth="1"/>
    <col min="14602" max="14848" width="8.88671875" style="35"/>
    <col min="14849" max="14849" width="23.6640625" style="35" bestFit="1" customWidth="1"/>
    <col min="14850" max="14850" width="5.21875" style="35" bestFit="1" customWidth="1"/>
    <col min="14851" max="14851" width="4.88671875" style="35" bestFit="1" customWidth="1"/>
    <col min="14852" max="14852" width="4.21875" style="35" bestFit="1" customWidth="1"/>
    <col min="14853" max="14853" width="3.109375" style="35" bestFit="1" customWidth="1"/>
    <col min="14854" max="14854" width="2.33203125" style="35" bestFit="1" customWidth="1"/>
    <col min="14855" max="14855" width="7.21875" style="35" bestFit="1" customWidth="1"/>
    <col min="14856" max="14856" width="14.109375" style="35" bestFit="1" customWidth="1"/>
    <col min="14857" max="14857" width="11.5546875" style="35" customWidth="1"/>
    <col min="14858" max="15104" width="8.88671875" style="35"/>
    <col min="15105" max="15105" width="23.6640625" style="35" bestFit="1" customWidth="1"/>
    <col min="15106" max="15106" width="5.21875" style="35" bestFit="1" customWidth="1"/>
    <col min="15107" max="15107" width="4.88671875" style="35" bestFit="1" customWidth="1"/>
    <col min="15108" max="15108" width="4.21875" style="35" bestFit="1" customWidth="1"/>
    <col min="15109" max="15109" width="3.109375" style="35" bestFit="1" customWidth="1"/>
    <col min="15110" max="15110" width="2.33203125" style="35" bestFit="1" customWidth="1"/>
    <col min="15111" max="15111" width="7.21875" style="35" bestFit="1" customWidth="1"/>
    <col min="15112" max="15112" width="14.109375" style="35" bestFit="1" customWidth="1"/>
    <col min="15113" max="15113" width="11.5546875" style="35" customWidth="1"/>
    <col min="15114" max="15360" width="8.88671875" style="35"/>
    <col min="15361" max="15361" width="23.6640625" style="35" bestFit="1" customWidth="1"/>
    <col min="15362" max="15362" width="5.21875" style="35" bestFit="1" customWidth="1"/>
    <col min="15363" max="15363" width="4.88671875" style="35" bestFit="1" customWidth="1"/>
    <col min="15364" max="15364" width="4.21875" style="35" bestFit="1" customWidth="1"/>
    <col min="15365" max="15365" width="3.109375" style="35" bestFit="1" customWidth="1"/>
    <col min="15366" max="15366" width="2.33203125" style="35" bestFit="1" customWidth="1"/>
    <col min="15367" max="15367" width="7.21875" style="35" bestFit="1" customWidth="1"/>
    <col min="15368" max="15368" width="14.109375" style="35" bestFit="1" customWidth="1"/>
    <col min="15369" max="15369" width="11.5546875" style="35" customWidth="1"/>
    <col min="15370" max="15616" width="8.88671875" style="35"/>
    <col min="15617" max="15617" width="23.6640625" style="35" bestFit="1" customWidth="1"/>
    <col min="15618" max="15618" width="5.21875" style="35" bestFit="1" customWidth="1"/>
    <col min="15619" max="15619" width="4.88671875" style="35" bestFit="1" customWidth="1"/>
    <col min="15620" max="15620" width="4.21875" style="35" bestFit="1" customWidth="1"/>
    <col min="15621" max="15621" width="3.109375" style="35" bestFit="1" customWidth="1"/>
    <col min="15622" max="15622" width="2.33203125" style="35" bestFit="1" customWidth="1"/>
    <col min="15623" max="15623" width="7.21875" style="35" bestFit="1" customWidth="1"/>
    <col min="15624" max="15624" width="14.109375" style="35" bestFit="1" customWidth="1"/>
    <col min="15625" max="15625" width="11.5546875" style="35" customWidth="1"/>
    <col min="15626" max="15872" width="8.88671875" style="35"/>
    <col min="15873" max="15873" width="23.6640625" style="35" bestFit="1" customWidth="1"/>
    <col min="15874" max="15874" width="5.21875" style="35" bestFit="1" customWidth="1"/>
    <col min="15875" max="15875" width="4.88671875" style="35" bestFit="1" customWidth="1"/>
    <col min="15876" max="15876" width="4.21875" style="35" bestFit="1" customWidth="1"/>
    <col min="15877" max="15877" width="3.109375" style="35" bestFit="1" customWidth="1"/>
    <col min="15878" max="15878" width="2.33203125" style="35" bestFit="1" customWidth="1"/>
    <col min="15879" max="15879" width="7.21875" style="35" bestFit="1" customWidth="1"/>
    <col min="15880" max="15880" width="14.109375" style="35" bestFit="1" customWidth="1"/>
    <col min="15881" max="15881" width="11.5546875" style="35" customWidth="1"/>
    <col min="15882" max="16128" width="8.88671875" style="35"/>
    <col min="16129" max="16129" width="23.6640625" style="35" bestFit="1" customWidth="1"/>
    <col min="16130" max="16130" width="5.21875" style="35" bestFit="1" customWidth="1"/>
    <col min="16131" max="16131" width="4.88671875" style="35" bestFit="1" customWidth="1"/>
    <col min="16132" max="16132" width="4.21875" style="35" bestFit="1" customWidth="1"/>
    <col min="16133" max="16133" width="3.109375" style="35" bestFit="1" customWidth="1"/>
    <col min="16134" max="16134" width="2.33203125" style="35" bestFit="1" customWidth="1"/>
    <col min="16135" max="16135" width="7.21875" style="35" bestFit="1" customWidth="1"/>
    <col min="16136" max="16136" width="14.109375" style="35" bestFit="1" customWidth="1"/>
    <col min="16137" max="16137" width="11.5546875" style="35" customWidth="1"/>
    <col min="16138" max="16384" width="8.88671875" style="35"/>
  </cols>
  <sheetData>
    <row r="1" spans="1:9">
      <c r="A1" s="1436" t="s">
        <v>5197</v>
      </c>
    </row>
    <row r="2" spans="1:9" ht="27" customHeight="1">
      <c r="A2" s="358" t="s">
        <v>1667</v>
      </c>
      <c r="B2" s="1699" t="s">
        <v>4265</v>
      </c>
      <c r="C2" s="1699"/>
      <c r="D2" s="1699"/>
      <c r="E2" s="1699"/>
      <c r="F2" s="1699"/>
      <c r="G2" s="1699"/>
      <c r="H2" s="1699"/>
      <c r="I2" s="358"/>
    </row>
    <row r="3" spans="1:9" ht="24.6" customHeight="1" thickBot="1">
      <c r="A3" s="358"/>
      <c r="B3" s="1700" t="s">
        <v>4266</v>
      </c>
      <c r="C3" s="1700"/>
      <c r="D3" s="1700"/>
      <c r="E3" s="1700"/>
      <c r="F3" s="1700"/>
      <c r="G3" s="1700"/>
      <c r="H3" s="1700"/>
      <c r="I3" s="358"/>
    </row>
    <row r="4" spans="1:9" ht="17.399999999999999">
      <c r="A4" s="758"/>
      <c r="B4" s="438"/>
      <c r="C4" s="438"/>
      <c r="D4" s="438"/>
      <c r="E4" s="438"/>
      <c r="F4" s="438"/>
      <c r="G4" s="438"/>
      <c r="H4" s="438"/>
      <c r="I4" s="358"/>
    </row>
    <row r="5" spans="1:9" ht="18" thickBot="1">
      <c r="A5" s="759" t="s">
        <v>4240</v>
      </c>
      <c r="B5" s="1724" t="s">
        <v>1648</v>
      </c>
      <c r="C5" s="1668"/>
      <c r="D5" s="1668"/>
      <c r="E5" s="1668"/>
      <c r="F5" s="1668"/>
      <c r="G5" s="1668"/>
      <c r="H5" s="1668"/>
      <c r="I5" s="358"/>
    </row>
    <row r="6" spans="1:9" ht="12" customHeight="1">
      <c r="A6" s="759" t="s">
        <v>4267</v>
      </c>
      <c r="B6" s="760"/>
      <c r="C6" s="438"/>
      <c r="D6" s="438"/>
      <c r="E6" s="438"/>
      <c r="F6" s="438"/>
      <c r="G6" s="438"/>
      <c r="H6" s="438"/>
      <c r="I6" s="358"/>
    </row>
    <row r="7" spans="1:9" ht="27.6" customHeight="1" thickBot="1">
      <c r="A7" s="759" t="s">
        <v>4268</v>
      </c>
      <c r="B7" s="761"/>
      <c r="C7" s="1668" t="s">
        <v>1666</v>
      </c>
      <c r="D7" s="1668"/>
      <c r="E7" s="1668"/>
      <c r="F7" s="1668"/>
      <c r="G7" s="1668"/>
      <c r="H7" s="1668"/>
      <c r="I7" s="358"/>
    </row>
    <row r="8" spans="1:9" ht="17.399999999999999">
      <c r="A8" s="759" t="s">
        <v>3899</v>
      </c>
      <c r="B8" s="761"/>
      <c r="C8" s="438"/>
      <c r="D8" s="438"/>
      <c r="E8" s="438"/>
      <c r="F8" s="438"/>
      <c r="G8" s="438"/>
      <c r="H8" s="438"/>
      <c r="I8" s="358"/>
    </row>
    <row r="9" spans="1:9" ht="18" thickBot="1">
      <c r="A9" s="762"/>
      <c r="B9" s="763" t="s">
        <v>3</v>
      </c>
      <c r="C9" s="764" t="s">
        <v>4269</v>
      </c>
      <c r="D9" s="764" t="s">
        <v>4132</v>
      </c>
      <c r="E9" s="764" t="s">
        <v>4133</v>
      </c>
      <c r="F9" s="764" t="s">
        <v>4134</v>
      </c>
      <c r="G9" s="764" t="s">
        <v>1665</v>
      </c>
      <c r="H9" s="764" t="s">
        <v>1535</v>
      </c>
      <c r="I9" s="358"/>
    </row>
    <row r="10" spans="1:9" ht="17.399999999999999">
      <c r="A10" s="362"/>
      <c r="B10" s="362"/>
      <c r="C10" s="362"/>
      <c r="D10" s="362"/>
      <c r="E10" s="362"/>
      <c r="F10" s="362"/>
      <c r="G10" s="362"/>
      <c r="H10" s="362"/>
      <c r="I10" s="358"/>
    </row>
    <row r="11" spans="1:9" ht="17.399999999999999">
      <c r="A11" s="369" t="s">
        <v>1</v>
      </c>
      <c r="B11" s="765">
        <v>61446</v>
      </c>
      <c r="C11" s="765">
        <v>52107</v>
      </c>
      <c r="D11" s="765">
        <v>9049</v>
      </c>
      <c r="E11" s="765">
        <v>277</v>
      </c>
      <c r="F11" s="765">
        <v>12</v>
      </c>
      <c r="G11" s="765">
        <v>1</v>
      </c>
      <c r="H11" s="765">
        <v>0</v>
      </c>
      <c r="I11" s="358"/>
    </row>
    <row r="12" spans="1:9" ht="17.399999999999999">
      <c r="A12" s="373" t="s">
        <v>4269</v>
      </c>
      <c r="B12" s="766">
        <v>49412</v>
      </c>
      <c r="C12" s="766">
        <v>44362</v>
      </c>
      <c r="D12" s="766">
        <v>4942</v>
      </c>
      <c r="E12" s="766">
        <v>104</v>
      </c>
      <c r="F12" s="766">
        <v>3</v>
      </c>
      <c r="G12" s="766">
        <v>1</v>
      </c>
      <c r="H12" s="766">
        <v>0</v>
      </c>
      <c r="I12" s="358"/>
    </row>
    <row r="13" spans="1:9" ht="17.399999999999999">
      <c r="A13" s="373" t="s">
        <v>4132</v>
      </c>
      <c r="B13" s="766">
        <v>11546</v>
      </c>
      <c r="C13" s="766">
        <v>7491</v>
      </c>
      <c r="D13" s="766">
        <v>3893</v>
      </c>
      <c r="E13" s="766">
        <v>154</v>
      </c>
      <c r="F13" s="766">
        <v>8</v>
      </c>
      <c r="G13" s="766">
        <v>0</v>
      </c>
      <c r="H13" s="766">
        <v>0</v>
      </c>
      <c r="I13" s="358"/>
    </row>
    <row r="14" spans="1:9" ht="17.399999999999999">
      <c r="A14" s="373" t="s">
        <v>4133</v>
      </c>
      <c r="B14" s="766">
        <v>458</v>
      </c>
      <c r="C14" s="766">
        <v>237</v>
      </c>
      <c r="D14" s="766">
        <v>203</v>
      </c>
      <c r="E14" s="766">
        <v>17</v>
      </c>
      <c r="F14" s="766">
        <v>1</v>
      </c>
      <c r="G14" s="766">
        <v>0</v>
      </c>
      <c r="H14" s="766">
        <v>0</v>
      </c>
      <c r="I14" s="358"/>
    </row>
    <row r="15" spans="1:9" ht="17.399999999999999">
      <c r="A15" s="373" t="s">
        <v>4134</v>
      </c>
      <c r="B15" s="766">
        <v>24</v>
      </c>
      <c r="C15" s="766">
        <v>15</v>
      </c>
      <c r="D15" s="766">
        <v>8</v>
      </c>
      <c r="E15" s="766">
        <v>1</v>
      </c>
      <c r="F15" s="766">
        <v>0</v>
      </c>
      <c r="G15" s="766">
        <v>0</v>
      </c>
      <c r="H15" s="766">
        <v>0</v>
      </c>
      <c r="I15" s="358"/>
    </row>
    <row r="16" spans="1:9" ht="17.399999999999999">
      <c r="A16" s="373" t="s">
        <v>1665</v>
      </c>
      <c r="B16" s="766">
        <v>6</v>
      </c>
      <c r="C16" s="766">
        <v>2</v>
      </c>
      <c r="D16" s="766">
        <v>3</v>
      </c>
      <c r="E16" s="766">
        <v>1</v>
      </c>
      <c r="F16" s="766">
        <v>0</v>
      </c>
      <c r="G16" s="766">
        <v>0</v>
      </c>
      <c r="H16" s="766">
        <v>0</v>
      </c>
      <c r="I16" s="358"/>
    </row>
    <row r="17" spans="1:9" ht="17.399999999999999">
      <c r="A17" s="362"/>
      <c r="B17" s="362"/>
      <c r="C17" s="362"/>
      <c r="D17" s="362"/>
      <c r="E17" s="362"/>
      <c r="F17" s="362"/>
      <c r="G17" s="362"/>
      <c r="H17" s="362"/>
      <c r="I17" s="358"/>
    </row>
    <row r="18" spans="1:9" ht="17.399999999999999">
      <c r="A18" s="371" t="s">
        <v>1527</v>
      </c>
      <c r="B18" s="767">
        <v>56758</v>
      </c>
      <c r="C18" s="767">
        <v>48075</v>
      </c>
      <c r="D18" s="767">
        <v>8413</v>
      </c>
      <c r="E18" s="767">
        <v>259</v>
      </c>
      <c r="F18" s="767">
        <v>10</v>
      </c>
      <c r="G18" s="767">
        <v>1</v>
      </c>
      <c r="H18" s="767">
        <v>0</v>
      </c>
      <c r="I18" s="358"/>
    </row>
    <row r="19" spans="1:9" ht="17.399999999999999">
      <c r="A19" s="373" t="s">
        <v>4269</v>
      </c>
      <c r="B19" s="766">
        <v>45559</v>
      </c>
      <c r="C19" s="766">
        <v>40868</v>
      </c>
      <c r="D19" s="766">
        <v>4592</v>
      </c>
      <c r="E19" s="766">
        <v>95</v>
      </c>
      <c r="F19" s="766">
        <v>3</v>
      </c>
      <c r="G19" s="766">
        <v>1</v>
      </c>
      <c r="H19" s="766">
        <v>0</v>
      </c>
      <c r="I19" s="358"/>
    </row>
    <row r="20" spans="1:9" ht="17.399999999999999">
      <c r="A20" s="373" t="s">
        <v>4132</v>
      </c>
      <c r="B20" s="766">
        <v>10736</v>
      </c>
      <c r="C20" s="766">
        <v>6966</v>
      </c>
      <c r="D20" s="766">
        <v>3616</v>
      </c>
      <c r="E20" s="766">
        <v>147</v>
      </c>
      <c r="F20" s="766">
        <v>7</v>
      </c>
      <c r="G20" s="766">
        <v>0</v>
      </c>
      <c r="H20" s="766">
        <v>0</v>
      </c>
      <c r="I20" s="358"/>
    </row>
    <row r="21" spans="1:9" ht="17.399999999999999">
      <c r="A21" s="373" t="s">
        <v>4133</v>
      </c>
      <c r="B21" s="766">
        <v>434</v>
      </c>
      <c r="C21" s="766">
        <v>224</v>
      </c>
      <c r="D21" s="766">
        <v>195</v>
      </c>
      <c r="E21" s="766">
        <v>15</v>
      </c>
      <c r="F21" s="766">
        <v>0</v>
      </c>
      <c r="G21" s="766">
        <v>0</v>
      </c>
      <c r="H21" s="766">
        <v>0</v>
      </c>
      <c r="I21" s="358"/>
    </row>
    <row r="22" spans="1:9" ht="17.399999999999999">
      <c r="A22" s="373" t="s">
        <v>4134</v>
      </c>
      <c r="B22" s="766">
        <v>23</v>
      </c>
      <c r="C22" s="766">
        <v>15</v>
      </c>
      <c r="D22" s="766">
        <v>7</v>
      </c>
      <c r="E22" s="766">
        <v>1</v>
      </c>
      <c r="F22" s="766">
        <v>0</v>
      </c>
      <c r="G22" s="766">
        <v>0</v>
      </c>
      <c r="H22" s="766">
        <v>0</v>
      </c>
      <c r="I22" s="358"/>
    </row>
    <row r="23" spans="1:9" ht="17.399999999999999">
      <c r="A23" s="373" t="s">
        <v>1665</v>
      </c>
      <c r="B23" s="766">
        <v>6</v>
      </c>
      <c r="C23" s="766">
        <v>2</v>
      </c>
      <c r="D23" s="766">
        <v>3</v>
      </c>
      <c r="E23" s="766">
        <v>1</v>
      </c>
      <c r="F23" s="766">
        <v>0</v>
      </c>
      <c r="G23" s="766">
        <v>0</v>
      </c>
      <c r="H23" s="766">
        <v>0</v>
      </c>
      <c r="I23" s="358"/>
    </row>
    <row r="24" spans="1:9" ht="17.399999999999999">
      <c r="A24" s="362"/>
      <c r="B24" s="362"/>
      <c r="C24" s="362"/>
      <c r="D24" s="362"/>
      <c r="E24" s="362"/>
      <c r="F24" s="362"/>
      <c r="G24" s="362"/>
      <c r="H24" s="362"/>
      <c r="I24" s="358"/>
    </row>
    <row r="25" spans="1:9" ht="17.399999999999999">
      <c r="A25" s="371" t="s">
        <v>1526</v>
      </c>
      <c r="B25" s="767">
        <v>4688</v>
      </c>
      <c r="C25" s="767">
        <v>4032</v>
      </c>
      <c r="D25" s="767">
        <v>636</v>
      </c>
      <c r="E25" s="767">
        <v>18</v>
      </c>
      <c r="F25" s="767">
        <v>2</v>
      </c>
      <c r="G25" s="767">
        <v>0</v>
      </c>
      <c r="H25" s="767">
        <v>0</v>
      </c>
      <c r="I25" s="358"/>
    </row>
    <row r="26" spans="1:9" ht="17.399999999999999">
      <c r="A26" s="373" t="s">
        <v>4269</v>
      </c>
      <c r="B26" s="766">
        <v>3853</v>
      </c>
      <c r="C26" s="766">
        <v>3494</v>
      </c>
      <c r="D26" s="766">
        <v>350</v>
      </c>
      <c r="E26" s="766">
        <v>9</v>
      </c>
      <c r="F26" s="766">
        <v>0</v>
      </c>
      <c r="G26" s="766">
        <v>0</v>
      </c>
      <c r="H26" s="766">
        <v>0</v>
      </c>
      <c r="I26" s="358"/>
    </row>
    <row r="27" spans="1:9" ht="17.399999999999999">
      <c r="A27" s="373" t="s">
        <v>4132</v>
      </c>
      <c r="B27" s="766">
        <v>810</v>
      </c>
      <c r="C27" s="766">
        <v>525</v>
      </c>
      <c r="D27" s="766">
        <v>277</v>
      </c>
      <c r="E27" s="766">
        <v>7</v>
      </c>
      <c r="F27" s="766">
        <v>1</v>
      </c>
      <c r="G27" s="766">
        <v>0</v>
      </c>
      <c r="H27" s="766">
        <v>0</v>
      </c>
      <c r="I27" s="358"/>
    </row>
    <row r="28" spans="1:9" ht="17.399999999999999">
      <c r="A28" s="373" t="s">
        <v>4133</v>
      </c>
      <c r="B28" s="766">
        <v>24</v>
      </c>
      <c r="C28" s="766">
        <v>13</v>
      </c>
      <c r="D28" s="766">
        <v>8</v>
      </c>
      <c r="E28" s="766">
        <v>2</v>
      </c>
      <c r="F28" s="766">
        <v>1</v>
      </c>
      <c r="G28" s="766">
        <v>0</v>
      </c>
      <c r="H28" s="766">
        <v>0</v>
      </c>
      <c r="I28" s="358"/>
    </row>
    <row r="29" spans="1:9" ht="17.399999999999999">
      <c r="A29" s="373" t="s">
        <v>4134</v>
      </c>
      <c r="B29" s="766">
        <v>1</v>
      </c>
      <c r="C29" s="766">
        <v>0</v>
      </c>
      <c r="D29" s="766">
        <v>1</v>
      </c>
      <c r="E29" s="766">
        <v>0</v>
      </c>
      <c r="F29" s="766">
        <v>0</v>
      </c>
      <c r="G29" s="766">
        <v>0</v>
      </c>
      <c r="H29" s="766">
        <v>0</v>
      </c>
      <c r="I29" s="358"/>
    </row>
    <row r="30" spans="1:9" ht="17.399999999999999">
      <c r="A30" s="373" t="s">
        <v>1665</v>
      </c>
      <c r="B30" s="766">
        <v>0</v>
      </c>
      <c r="C30" s="766">
        <v>0</v>
      </c>
      <c r="D30" s="766">
        <v>0</v>
      </c>
      <c r="E30" s="766">
        <v>0</v>
      </c>
      <c r="F30" s="766">
        <v>0</v>
      </c>
      <c r="G30" s="766">
        <v>0</v>
      </c>
      <c r="H30" s="766">
        <v>0</v>
      </c>
      <c r="I30" s="358"/>
    </row>
    <row r="31" spans="1:9" ht="17.399999999999999">
      <c r="A31" s="381"/>
      <c r="B31" s="381"/>
      <c r="C31" s="381"/>
      <c r="D31" s="381"/>
      <c r="E31" s="381"/>
      <c r="F31" s="381"/>
      <c r="G31" s="381"/>
      <c r="H31" s="381"/>
      <c r="I31" s="358"/>
    </row>
    <row r="32" spans="1:9" ht="17.399999999999999">
      <c r="A32" s="768" t="s">
        <v>4082</v>
      </c>
      <c r="B32" s="381"/>
      <c r="C32" s="381"/>
      <c r="D32" s="381"/>
      <c r="E32" s="381"/>
      <c r="F32" s="381"/>
      <c r="G32" s="381"/>
      <c r="H32" s="381"/>
      <c r="I32" s="358"/>
    </row>
  </sheetData>
  <mergeCells count="4">
    <mergeCell ref="C7:H7"/>
    <mergeCell ref="B2:H2"/>
    <mergeCell ref="B3:H3"/>
    <mergeCell ref="B5:H5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7">
    <outlinePr summaryBelow="0" summaryRight="0"/>
  </sheetPr>
  <dimension ref="A1:G97"/>
  <sheetViews>
    <sheetView showGridLines="0" showRowColHeaders="0" zoomScaleNormal="100" workbookViewId="0">
      <selection activeCell="K13" sqref="K13"/>
    </sheetView>
  </sheetViews>
  <sheetFormatPr baseColWidth="10" defaultColWidth="8.88671875" defaultRowHeight="13.2"/>
  <cols>
    <col min="1" max="1" width="25.6640625" style="35" bestFit="1" customWidth="1"/>
    <col min="2" max="2" width="5.109375" style="35" bestFit="1" customWidth="1"/>
    <col min="3" max="3" width="6.6640625" style="35" bestFit="1" customWidth="1"/>
    <col min="4" max="4" width="7.5546875" style="35" bestFit="1" customWidth="1"/>
    <col min="5" max="5" width="5.5546875" style="35" bestFit="1" customWidth="1"/>
    <col min="6" max="6" width="9.5546875" style="35" bestFit="1" customWidth="1"/>
    <col min="7" max="7" width="11.33203125" style="35" bestFit="1" customWidth="1"/>
    <col min="8" max="256" width="8.88671875" style="35"/>
    <col min="257" max="257" width="25.6640625" style="35" bestFit="1" customWidth="1"/>
    <col min="258" max="258" width="5.109375" style="35" bestFit="1" customWidth="1"/>
    <col min="259" max="259" width="6.6640625" style="35" bestFit="1" customWidth="1"/>
    <col min="260" max="260" width="7.5546875" style="35" bestFit="1" customWidth="1"/>
    <col min="261" max="261" width="5.5546875" style="35" bestFit="1" customWidth="1"/>
    <col min="262" max="262" width="9.5546875" style="35" bestFit="1" customWidth="1"/>
    <col min="263" max="263" width="11.33203125" style="35" bestFit="1" customWidth="1"/>
    <col min="264" max="512" width="8.88671875" style="35"/>
    <col min="513" max="513" width="25.6640625" style="35" bestFit="1" customWidth="1"/>
    <col min="514" max="514" width="5.109375" style="35" bestFit="1" customWidth="1"/>
    <col min="515" max="515" width="6.6640625" style="35" bestFit="1" customWidth="1"/>
    <col min="516" max="516" width="7.5546875" style="35" bestFit="1" customWidth="1"/>
    <col min="517" max="517" width="5.5546875" style="35" bestFit="1" customWidth="1"/>
    <col min="518" max="518" width="9.5546875" style="35" bestFit="1" customWidth="1"/>
    <col min="519" max="519" width="11.33203125" style="35" bestFit="1" customWidth="1"/>
    <col min="520" max="768" width="8.88671875" style="35"/>
    <col min="769" max="769" width="25.6640625" style="35" bestFit="1" customWidth="1"/>
    <col min="770" max="770" width="5.109375" style="35" bestFit="1" customWidth="1"/>
    <col min="771" max="771" width="6.6640625" style="35" bestFit="1" customWidth="1"/>
    <col min="772" max="772" width="7.5546875" style="35" bestFit="1" customWidth="1"/>
    <col min="773" max="773" width="5.5546875" style="35" bestFit="1" customWidth="1"/>
    <col min="774" max="774" width="9.5546875" style="35" bestFit="1" customWidth="1"/>
    <col min="775" max="775" width="11.33203125" style="35" bestFit="1" customWidth="1"/>
    <col min="776" max="1024" width="8.88671875" style="35"/>
    <col min="1025" max="1025" width="25.6640625" style="35" bestFit="1" customWidth="1"/>
    <col min="1026" max="1026" width="5.109375" style="35" bestFit="1" customWidth="1"/>
    <col min="1027" max="1027" width="6.6640625" style="35" bestFit="1" customWidth="1"/>
    <col min="1028" max="1028" width="7.5546875" style="35" bestFit="1" customWidth="1"/>
    <col min="1029" max="1029" width="5.5546875" style="35" bestFit="1" customWidth="1"/>
    <col min="1030" max="1030" width="9.5546875" style="35" bestFit="1" customWidth="1"/>
    <col min="1031" max="1031" width="11.33203125" style="35" bestFit="1" customWidth="1"/>
    <col min="1032" max="1280" width="8.88671875" style="35"/>
    <col min="1281" max="1281" width="25.6640625" style="35" bestFit="1" customWidth="1"/>
    <col min="1282" max="1282" width="5.109375" style="35" bestFit="1" customWidth="1"/>
    <col min="1283" max="1283" width="6.6640625" style="35" bestFit="1" customWidth="1"/>
    <col min="1284" max="1284" width="7.5546875" style="35" bestFit="1" customWidth="1"/>
    <col min="1285" max="1285" width="5.5546875" style="35" bestFit="1" customWidth="1"/>
    <col min="1286" max="1286" width="9.5546875" style="35" bestFit="1" customWidth="1"/>
    <col min="1287" max="1287" width="11.33203125" style="35" bestFit="1" customWidth="1"/>
    <col min="1288" max="1536" width="8.88671875" style="35"/>
    <col min="1537" max="1537" width="25.6640625" style="35" bestFit="1" customWidth="1"/>
    <col min="1538" max="1538" width="5.109375" style="35" bestFit="1" customWidth="1"/>
    <col min="1539" max="1539" width="6.6640625" style="35" bestFit="1" customWidth="1"/>
    <col min="1540" max="1540" width="7.5546875" style="35" bestFit="1" customWidth="1"/>
    <col min="1541" max="1541" width="5.5546875" style="35" bestFit="1" customWidth="1"/>
    <col min="1542" max="1542" width="9.5546875" style="35" bestFit="1" customWidth="1"/>
    <col min="1543" max="1543" width="11.33203125" style="35" bestFit="1" customWidth="1"/>
    <col min="1544" max="1792" width="8.88671875" style="35"/>
    <col min="1793" max="1793" width="25.6640625" style="35" bestFit="1" customWidth="1"/>
    <col min="1794" max="1794" width="5.109375" style="35" bestFit="1" customWidth="1"/>
    <col min="1795" max="1795" width="6.6640625" style="35" bestFit="1" customWidth="1"/>
    <col min="1796" max="1796" width="7.5546875" style="35" bestFit="1" customWidth="1"/>
    <col min="1797" max="1797" width="5.5546875" style="35" bestFit="1" customWidth="1"/>
    <col min="1798" max="1798" width="9.5546875" style="35" bestFit="1" customWidth="1"/>
    <col min="1799" max="1799" width="11.33203125" style="35" bestFit="1" customWidth="1"/>
    <col min="1800" max="2048" width="8.88671875" style="35"/>
    <col min="2049" max="2049" width="25.6640625" style="35" bestFit="1" customWidth="1"/>
    <col min="2050" max="2050" width="5.109375" style="35" bestFit="1" customWidth="1"/>
    <col min="2051" max="2051" width="6.6640625" style="35" bestFit="1" customWidth="1"/>
    <col min="2052" max="2052" width="7.5546875" style="35" bestFit="1" customWidth="1"/>
    <col min="2053" max="2053" width="5.5546875" style="35" bestFit="1" customWidth="1"/>
    <col min="2054" max="2054" width="9.5546875" style="35" bestFit="1" customWidth="1"/>
    <col min="2055" max="2055" width="11.33203125" style="35" bestFit="1" customWidth="1"/>
    <col min="2056" max="2304" width="8.88671875" style="35"/>
    <col min="2305" max="2305" width="25.6640625" style="35" bestFit="1" customWidth="1"/>
    <col min="2306" max="2306" width="5.109375" style="35" bestFit="1" customWidth="1"/>
    <col min="2307" max="2307" width="6.6640625" style="35" bestFit="1" customWidth="1"/>
    <col min="2308" max="2308" width="7.5546875" style="35" bestFit="1" customWidth="1"/>
    <col min="2309" max="2309" width="5.5546875" style="35" bestFit="1" customWidth="1"/>
    <col min="2310" max="2310" width="9.5546875" style="35" bestFit="1" customWidth="1"/>
    <col min="2311" max="2311" width="11.33203125" style="35" bestFit="1" customWidth="1"/>
    <col min="2312" max="2560" width="8.88671875" style="35"/>
    <col min="2561" max="2561" width="25.6640625" style="35" bestFit="1" customWidth="1"/>
    <col min="2562" max="2562" width="5.109375" style="35" bestFit="1" customWidth="1"/>
    <col min="2563" max="2563" width="6.6640625" style="35" bestFit="1" customWidth="1"/>
    <col min="2564" max="2564" width="7.5546875" style="35" bestFit="1" customWidth="1"/>
    <col min="2565" max="2565" width="5.5546875" style="35" bestFit="1" customWidth="1"/>
    <col min="2566" max="2566" width="9.5546875" style="35" bestFit="1" customWidth="1"/>
    <col min="2567" max="2567" width="11.33203125" style="35" bestFit="1" customWidth="1"/>
    <col min="2568" max="2816" width="8.88671875" style="35"/>
    <col min="2817" max="2817" width="25.6640625" style="35" bestFit="1" customWidth="1"/>
    <col min="2818" max="2818" width="5.109375" style="35" bestFit="1" customWidth="1"/>
    <col min="2819" max="2819" width="6.6640625" style="35" bestFit="1" customWidth="1"/>
    <col min="2820" max="2820" width="7.5546875" style="35" bestFit="1" customWidth="1"/>
    <col min="2821" max="2821" width="5.5546875" style="35" bestFit="1" customWidth="1"/>
    <col min="2822" max="2822" width="9.5546875" style="35" bestFit="1" customWidth="1"/>
    <col min="2823" max="2823" width="11.33203125" style="35" bestFit="1" customWidth="1"/>
    <col min="2824" max="3072" width="8.88671875" style="35"/>
    <col min="3073" max="3073" width="25.6640625" style="35" bestFit="1" customWidth="1"/>
    <col min="3074" max="3074" width="5.109375" style="35" bestFit="1" customWidth="1"/>
    <col min="3075" max="3075" width="6.6640625" style="35" bestFit="1" customWidth="1"/>
    <col min="3076" max="3076" width="7.5546875" style="35" bestFit="1" customWidth="1"/>
    <col min="3077" max="3077" width="5.5546875" style="35" bestFit="1" customWidth="1"/>
    <col min="3078" max="3078" width="9.5546875" style="35" bestFit="1" customWidth="1"/>
    <col min="3079" max="3079" width="11.33203125" style="35" bestFit="1" customWidth="1"/>
    <col min="3080" max="3328" width="8.88671875" style="35"/>
    <col min="3329" max="3329" width="25.6640625" style="35" bestFit="1" customWidth="1"/>
    <col min="3330" max="3330" width="5.109375" style="35" bestFit="1" customWidth="1"/>
    <col min="3331" max="3331" width="6.6640625" style="35" bestFit="1" customWidth="1"/>
    <col min="3332" max="3332" width="7.5546875" style="35" bestFit="1" customWidth="1"/>
    <col min="3333" max="3333" width="5.5546875" style="35" bestFit="1" customWidth="1"/>
    <col min="3334" max="3334" width="9.5546875" style="35" bestFit="1" customWidth="1"/>
    <col min="3335" max="3335" width="11.33203125" style="35" bestFit="1" customWidth="1"/>
    <col min="3336" max="3584" width="8.88671875" style="35"/>
    <col min="3585" max="3585" width="25.6640625" style="35" bestFit="1" customWidth="1"/>
    <col min="3586" max="3586" width="5.109375" style="35" bestFit="1" customWidth="1"/>
    <col min="3587" max="3587" width="6.6640625" style="35" bestFit="1" customWidth="1"/>
    <col min="3588" max="3588" width="7.5546875" style="35" bestFit="1" customWidth="1"/>
    <col min="3589" max="3589" width="5.5546875" style="35" bestFit="1" customWidth="1"/>
    <col min="3590" max="3590" width="9.5546875" style="35" bestFit="1" customWidth="1"/>
    <col min="3591" max="3591" width="11.33203125" style="35" bestFit="1" customWidth="1"/>
    <col min="3592" max="3840" width="8.88671875" style="35"/>
    <col min="3841" max="3841" width="25.6640625" style="35" bestFit="1" customWidth="1"/>
    <col min="3842" max="3842" width="5.109375" style="35" bestFit="1" customWidth="1"/>
    <col min="3843" max="3843" width="6.6640625" style="35" bestFit="1" customWidth="1"/>
    <col min="3844" max="3844" width="7.5546875" style="35" bestFit="1" customWidth="1"/>
    <col min="3845" max="3845" width="5.5546875" style="35" bestFit="1" customWidth="1"/>
    <col min="3846" max="3846" width="9.5546875" style="35" bestFit="1" customWidth="1"/>
    <col min="3847" max="3847" width="11.33203125" style="35" bestFit="1" customWidth="1"/>
    <col min="3848" max="4096" width="8.88671875" style="35"/>
    <col min="4097" max="4097" width="25.6640625" style="35" bestFit="1" customWidth="1"/>
    <col min="4098" max="4098" width="5.109375" style="35" bestFit="1" customWidth="1"/>
    <col min="4099" max="4099" width="6.6640625" style="35" bestFit="1" customWidth="1"/>
    <col min="4100" max="4100" width="7.5546875" style="35" bestFit="1" customWidth="1"/>
    <col min="4101" max="4101" width="5.5546875" style="35" bestFit="1" customWidth="1"/>
    <col min="4102" max="4102" width="9.5546875" style="35" bestFit="1" customWidth="1"/>
    <col min="4103" max="4103" width="11.33203125" style="35" bestFit="1" customWidth="1"/>
    <col min="4104" max="4352" width="8.88671875" style="35"/>
    <col min="4353" max="4353" width="25.6640625" style="35" bestFit="1" customWidth="1"/>
    <col min="4354" max="4354" width="5.109375" style="35" bestFit="1" customWidth="1"/>
    <col min="4355" max="4355" width="6.6640625" style="35" bestFit="1" customWidth="1"/>
    <col min="4356" max="4356" width="7.5546875" style="35" bestFit="1" customWidth="1"/>
    <col min="4357" max="4357" width="5.5546875" style="35" bestFit="1" customWidth="1"/>
    <col min="4358" max="4358" width="9.5546875" style="35" bestFit="1" customWidth="1"/>
    <col min="4359" max="4359" width="11.33203125" style="35" bestFit="1" customWidth="1"/>
    <col min="4360" max="4608" width="8.88671875" style="35"/>
    <col min="4609" max="4609" width="25.6640625" style="35" bestFit="1" customWidth="1"/>
    <col min="4610" max="4610" width="5.109375" style="35" bestFit="1" customWidth="1"/>
    <col min="4611" max="4611" width="6.6640625" style="35" bestFit="1" customWidth="1"/>
    <col min="4612" max="4612" width="7.5546875" style="35" bestFit="1" customWidth="1"/>
    <col min="4613" max="4613" width="5.5546875" style="35" bestFit="1" customWidth="1"/>
    <col min="4614" max="4614" width="9.5546875" style="35" bestFit="1" customWidth="1"/>
    <col min="4615" max="4615" width="11.33203125" style="35" bestFit="1" customWidth="1"/>
    <col min="4616" max="4864" width="8.88671875" style="35"/>
    <col min="4865" max="4865" width="25.6640625" style="35" bestFit="1" customWidth="1"/>
    <col min="4866" max="4866" width="5.109375" style="35" bestFit="1" customWidth="1"/>
    <col min="4867" max="4867" width="6.6640625" style="35" bestFit="1" customWidth="1"/>
    <col min="4868" max="4868" width="7.5546875" style="35" bestFit="1" customWidth="1"/>
    <col min="4869" max="4869" width="5.5546875" style="35" bestFit="1" customWidth="1"/>
    <col min="4870" max="4870" width="9.5546875" style="35" bestFit="1" customWidth="1"/>
    <col min="4871" max="4871" width="11.33203125" style="35" bestFit="1" customWidth="1"/>
    <col min="4872" max="5120" width="8.88671875" style="35"/>
    <col min="5121" max="5121" width="25.6640625" style="35" bestFit="1" customWidth="1"/>
    <col min="5122" max="5122" width="5.109375" style="35" bestFit="1" customWidth="1"/>
    <col min="5123" max="5123" width="6.6640625" style="35" bestFit="1" customWidth="1"/>
    <col min="5124" max="5124" width="7.5546875" style="35" bestFit="1" customWidth="1"/>
    <col min="5125" max="5125" width="5.5546875" style="35" bestFit="1" customWidth="1"/>
    <col min="5126" max="5126" width="9.5546875" style="35" bestFit="1" customWidth="1"/>
    <col min="5127" max="5127" width="11.33203125" style="35" bestFit="1" customWidth="1"/>
    <col min="5128" max="5376" width="8.88671875" style="35"/>
    <col min="5377" max="5377" width="25.6640625" style="35" bestFit="1" customWidth="1"/>
    <col min="5378" max="5378" width="5.109375" style="35" bestFit="1" customWidth="1"/>
    <col min="5379" max="5379" width="6.6640625" style="35" bestFit="1" customWidth="1"/>
    <col min="5380" max="5380" width="7.5546875" style="35" bestFit="1" customWidth="1"/>
    <col min="5381" max="5381" width="5.5546875" style="35" bestFit="1" customWidth="1"/>
    <col min="5382" max="5382" width="9.5546875" style="35" bestFit="1" customWidth="1"/>
    <col min="5383" max="5383" width="11.33203125" style="35" bestFit="1" customWidth="1"/>
    <col min="5384" max="5632" width="8.88671875" style="35"/>
    <col min="5633" max="5633" width="25.6640625" style="35" bestFit="1" customWidth="1"/>
    <col min="5634" max="5634" width="5.109375" style="35" bestFit="1" customWidth="1"/>
    <col min="5635" max="5635" width="6.6640625" style="35" bestFit="1" customWidth="1"/>
    <col min="5636" max="5636" width="7.5546875" style="35" bestFit="1" customWidth="1"/>
    <col min="5637" max="5637" width="5.5546875" style="35" bestFit="1" customWidth="1"/>
    <col min="5638" max="5638" width="9.5546875" style="35" bestFit="1" customWidth="1"/>
    <col min="5639" max="5639" width="11.33203125" style="35" bestFit="1" customWidth="1"/>
    <col min="5640" max="5888" width="8.88671875" style="35"/>
    <col min="5889" max="5889" width="25.6640625" style="35" bestFit="1" customWidth="1"/>
    <col min="5890" max="5890" width="5.109375" style="35" bestFit="1" customWidth="1"/>
    <col min="5891" max="5891" width="6.6640625" style="35" bestFit="1" customWidth="1"/>
    <col min="5892" max="5892" width="7.5546875" style="35" bestFit="1" customWidth="1"/>
    <col min="5893" max="5893" width="5.5546875" style="35" bestFit="1" customWidth="1"/>
    <col min="5894" max="5894" width="9.5546875" style="35" bestFit="1" customWidth="1"/>
    <col min="5895" max="5895" width="11.33203125" style="35" bestFit="1" customWidth="1"/>
    <col min="5896" max="6144" width="8.88671875" style="35"/>
    <col min="6145" max="6145" width="25.6640625" style="35" bestFit="1" customWidth="1"/>
    <col min="6146" max="6146" width="5.109375" style="35" bestFit="1" customWidth="1"/>
    <col min="6147" max="6147" width="6.6640625" style="35" bestFit="1" customWidth="1"/>
    <col min="6148" max="6148" width="7.5546875" style="35" bestFit="1" customWidth="1"/>
    <col min="6149" max="6149" width="5.5546875" style="35" bestFit="1" customWidth="1"/>
    <col min="6150" max="6150" width="9.5546875" style="35" bestFit="1" customWidth="1"/>
    <col min="6151" max="6151" width="11.33203125" style="35" bestFit="1" customWidth="1"/>
    <col min="6152" max="6400" width="8.88671875" style="35"/>
    <col min="6401" max="6401" width="25.6640625" style="35" bestFit="1" customWidth="1"/>
    <col min="6402" max="6402" width="5.109375" style="35" bestFit="1" customWidth="1"/>
    <col min="6403" max="6403" width="6.6640625" style="35" bestFit="1" customWidth="1"/>
    <col min="6404" max="6404" width="7.5546875" style="35" bestFit="1" customWidth="1"/>
    <col min="6405" max="6405" width="5.5546875" style="35" bestFit="1" customWidth="1"/>
    <col min="6406" max="6406" width="9.5546875" style="35" bestFit="1" customWidth="1"/>
    <col min="6407" max="6407" width="11.33203125" style="35" bestFit="1" customWidth="1"/>
    <col min="6408" max="6656" width="8.88671875" style="35"/>
    <col min="6657" max="6657" width="25.6640625" style="35" bestFit="1" customWidth="1"/>
    <col min="6658" max="6658" width="5.109375" style="35" bestFit="1" customWidth="1"/>
    <col min="6659" max="6659" width="6.6640625" style="35" bestFit="1" customWidth="1"/>
    <col min="6660" max="6660" width="7.5546875" style="35" bestFit="1" customWidth="1"/>
    <col min="6661" max="6661" width="5.5546875" style="35" bestFit="1" customWidth="1"/>
    <col min="6662" max="6662" width="9.5546875" style="35" bestFit="1" customWidth="1"/>
    <col min="6663" max="6663" width="11.33203125" style="35" bestFit="1" customWidth="1"/>
    <col min="6664" max="6912" width="8.88671875" style="35"/>
    <col min="6913" max="6913" width="25.6640625" style="35" bestFit="1" customWidth="1"/>
    <col min="6914" max="6914" width="5.109375" style="35" bestFit="1" customWidth="1"/>
    <col min="6915" max="6915" width="6.6640625" style="35" bestFit="1" customWidth="1"/>
    <col min="6916" max="6916" width="7.5546875" style="35" bestFit="1" customWidth="1"/>
    <col min="6917" max="6917" width="5.5546875" style="35" bestFit="1" customWidth="1"/>
    <col min="6918" max="6918" width="9.5546875" style="35" bestFit="1" customWidth="1"/>
    <col min="6919" max="6919" width="11.33203125" style="35" bestFit="1" customWidth="1"/>
    <col min="6920" max="7168" width="8.88671875" style="35"/>
    <col min="7169" max="7169" width="25.6640625" style="35" bestFit="1" customWidth="1"/>
    <col min="7170" max="7170" width="5.109375" style="35" bestFit="1" customWidth="1"/>
    <col min="7171" max="7171" width="6.6640625" style="35" bestFit="1" customWidth="1"/>
    <col min="7172" max="7172" width="7.5546875" style="35" bestFit="1" customWidth="1"/>
    <col min="7173" max="7173" width="5.5546875" style="35" bestFit="1" customWidth="1"/>
    <col min="7174" max="7174" width="9.5546875" style="35" bestFit="1" customWidth="1"/>
    <col min="7175" max="7175" width="11.33203125" style="35" bestFit="1" customWidth="1"/>
    <col min="7176" max="7424" width="8.88671875" style="35"/>
    <col min="7425" max="7425" width="25.6640625" style="35" bestFit="1" customWidth="1"/>
    <col min="7426" max="7426" width="5.109375" style="35" bestFit="1" customWidth="1"/>
    <col min="7427" max="7427" width="6.6640625" style="35" bestFit="1" customWidth="1"/>
    <col min="7428" max="7428" width="7.5546875" style="35" bestFit="1" customWidth="1"/>
    <col min="7429" max="7429" width="5.5546875" style="35" bestFit="1" customWidth="1"/>
    <col min="7430" max="7430" width="9.5546875" style="35" bestFit="1" customWidth="1"/>
    <col min="7431" max="7431" width="11.33203125" style="35" bestFit="1" customWidth="1"/>
    <col min="7432" max="7680" width="8.88671875" style="35"/>
    <col min="7681" max="7681" width="25.6640625" style="35" bestFit="1" customWidth="1"/>
    <col min="7682" max="7682" width="5.109375" style="35" bestFit="1" customWidth="1"/>
    <col min="7683" max="7683" width="6.6640625" style="35" bestFit="1" customWidth="1"/>
    <col min="7684" max="7684" width="7.5546875" style="35" bestFit="1" customWidth="1"/>
    <col min="7685" max="7685" width="5.5546875" style="35" bestFit="1" customWidth="1"/>
    <col min="7686" max="7686" width="9.5546875" style="35" bestFit="1" customWidth="1"/>
    <col min="7687" max="7687" width="11.33203125" style="35" bestFit="1" customWidth="1"/>
    <col min="7688" max="7936" width="8.88671875" style="35"/>
    <col min="7937" max="7937" width="25.6640625" style="35" bestFit="1" customWidth="1"/>
    <col min="7938" max="7938" width="5.109375" style="35" bestFit="1" customWidth="1"/>
    <col min="7939" max="7939" width="6.6640625" style="35" bestFit="1" customWidth="1"/>
    <col min="7940" max="7940" width="7.5546875" style="35" bestFit="1" customWidth="1"/>
    <col min="7941" max="7941" width="5.5546875" style="35" bestFit="1" customWidth="1"/>
    <col min="7942" max="7942" width="9.5546875" style="35" bestFit="1" customWidth="1"/>
    <col min="7943" max="7943" width="11.33203125" style="35" bestFit="1" customWidth="1"/>
    <col min="7944" max="8192" width="8.88671875" style="35"/>
    <col min="8193" max="8193" width="25.6640625" style="35" bestFit="1" customWidth="1"/>
    <col min="8194" max="8194" width="5.109375" style="35" bestFit="1" customWidth="1"/>
    <col min="8195" max="8195" width="6.6640625" style="35" bestFit="1" customWidth="1"/>
    <col min="8196" max="8196" width="7.5546875" style="35" bestFit="1" customWidth="1"/>
    <col min="8197" max="8197" width="5.5546875" style="35" bestFit="1" customWidth="1"/>
    <col min="8198" max="8198" width="9.5546875" style="35" bestFit="1" customWidth="1"/>
    <col min="8199" max="8199" width="11.33203125" style="35" bestFit="1" customWidth="1"/>
    <col min="8200" max="8448" width="8.88671875" style="35"/>
    <col min="8449" max="8449" width="25.6640625" style="35" bestFit="1" customWidth="1"/>
    <col min="8450" max="8450" width="5.109375" style="35" bestFit="1" customWidth="1"/>
    <col min="8451" max="8451" width="6.6640625" style="35" bestFit="1" customWidth="1"/>
    <col min="8452" max="8452" width="7.5546875" style="35" bestFit="1" customWidth="1"/>
    <col min="8453" max="8453" width="5.5546875" style="35" bestFit="1" customWidth="1"/>
    <col min="8454" max="8454" width="9.5546875" style="35" bestFit="1" customWidth="1"/>
    <col min="8455" max="8455" width="11.33203125" style="35" bestFit="1" customWidth="1"/>
    <col min="8456" max="8704" width="8.88671875" style="35"/>
    <col min="8705" max="8705" width="25.6640625" style="35" bestFit="1" customWidth="1"/>
    <col min="8706" max="8706" width="5.109375" style="35" bestFit="1" customWidth="1"/>
    <col min="8707" max="8707" width="6.6640625" style="35" bestFit="1" customWidth="1"/>
    <col min="8708" max="8708" width="7.5546875" style="35" bestFit="1" customWidth="1"/>
    <col min="8709" max="8709" width="5.5546875" style="35" bestFit="1" customWidth="1"/>
    <col min="8710" max="8710" width="9.5546875" style="35" bestFit="1" customWidth="1"/>
    <col min="8711" max="8711" width="11.33203125" style="35" bestFit="1" customWidth="1"/>
    <col min="8712" max="8960" width="8.88671875" style="35"/>
    <col min="8961" max="8961" width="25.6640625" style="35" bestFit="1" customWidth="1"/>
    <col min="8962" max="8962" width="5.109375" style="35" bestFit="1" customWidth="1"/>
    <col min="8963" max="8963" width="6.6640625" style="35" bestFit="1" customWidth="1"/>
    <col min="8964" max="8964" width="7.5546875" style="35" bestFit="1" customWidth="1"/>
    <col min="8965" max="8965" width="5.5546875" style="35" bestFit="1" customWidth="1"/>
    <col min="8966" max="8966" width="9.5546875" style="35" bestFit="1" customWidth="1"/>
    <col min="8967" max="8967" width="11.33203125" style="35" bestFit="1" customWidth="1"/>
    <col min="8968" max="9216" width="8.88671875" style="35"/>
    <col min="9217" max="9217" width="25.6640625" style="35" bestFit="1" customWidth="1"/>
    <col min="9218" max="9218" width="5.109375" style="35" bestFit="1" customWidth="1"/>
    <col min="9219" max="9219" width="6.6640625" style="35" bestFit="1" customWidth="1"/>
    <col min="9220" max="9220" width="7.5546875" style="35" bestFit="1" customWidth="1"/>
    <col min="9221" max="9221" width="5.5546875" style="35" bestFit="1" customWidth="1"/>
    <col min="9222" max="9222" width="9.5546875" style="35" bestFit="1" customWidth="1"/>
    <col min="9223" max="9223" width="11.33203125" style="35" bestFit="1" customWidth="1"/>
    <col min="9224" max="9472" width="8.88671875" style="35"/>
    <col min="9473" max="9473" width="25.6640625" style="35" bestFit="1" customWidth="1"/>
    <col min="9474" max="9474" width="5.109375" style="35" bestFit="1" customWidth="1"/>
    <col min="9475" max="9475" width="6.6640625" style="35" bestFit="1" customWidth="1"/>
    <col min="9476" max="9476" width="7.5546875" style="35" bestFit="1" customWidth="1"/>
    <col min="9477" max="9477" width="5.5546875" style="35" bestFit="1" customWidth="1"/>
    <col min="9478" max="9478" width="9.5546875" style="35" bestFit="1" customWidth="1"/>
    <col min="9479" max="9479" width="11.33203125" style="35" bestFit="1" customWidth="1"/>
    <col min="9480" max="9728" width="8.88671875" style="35"/>
    <col min="9729" max="9729" width="25.6640625" style="35" bestFit="1" customWidth="1"/>
    <col min="9730" max="9730" width="5.109375" style="35" bestFit="1" customWidth="1"/>
    <col min="9731" max="9731" width="6.6640625" style="35" bestFit="1" customWidth="1"/>
    <col min="9732" max="9732" width="7.5546875" style="35" bestFit="1" customWidth="1"/>
    <col min="9733" max="9733" width="5.5546875" style="35" bestFit="1" customWidth="1"/>
    <col min="9734" max="9734" width="9.5546875" style="35" bestFit="1" customWidth="1"/>
    <col min="9735" max="9735" width="11.33203125" style="35" bestFit="1" customWidth="1"/>
    <col min="9736" max="9984" width="8.88671875" style="35"/>
    <col min="9985" max="9985" width="25.6640625" style="35" bestFit="1" customWidth="1"/>
    <col min="9986" max="9986" width="5.109375" style="35" bestFit="1" customWidth="1"/>
    <col min="9987" max="9987" width="6.6640625" style="35" bestFit="1" customWidth="1"/>
    <col min="9988" max="9988" width="7.5546875" style="35" bestFit="1" customWidth="1"/>
    <col min="9989" max="9989" width="5.5546875" style="35" bestFit="1" customWidth="1"/>
    <col min="9990" max="9990" width="9.5546875" style="35" bestFit="1" customWidth="1"/>
    <col min="9991" max="9991" width="11.33203125" style="35" bestFit="1" customWidth="1"/>
    <col min="9992" max="10240" width="8.88671875" style="35"/>
    <col min="10241" max="10241" width="25.6640625" style="35" bestFit="1" customWidth="1"/>
    <col min="10242" max="10242" width="5.109375" style="35" bestFit="1" customWidth="1"/>
    <col min="10243" max="10243" width="6.6640625" style="35" bestFit="1" customWidth="1"/>
    <col min="10244" max="10244" width="7.5546875" style="35" bestFit="1" customWidth="1"/>
    <col min="10245" max="10245" width="5.5546875" style="35" bestFit="1" customWidth="1"/>
    <col min="10246" max="10246" width="9.5546875" style="35" bestFit="1" customWidth="1"/>
    <col min="10247" max="10247" width="11.33203125" style="35" bestFit="1" customWidth="1"/>
    <col min="10248" max="10496" width="8.88671875" style="35"/>
    <col min="10497" max="10497" width="25.6640625" style="35" bestFit="1" customWidth="1"/>
    <col min="10498" max="10498" width="5.109375" style="35" bestFit="1" customWidth="1"/>
    <col min="10499" max="10499" width="6.6640625" style="35" bestFit="1" customWidth="1"/>
    <col min="10500" max="10500" width="7.5546875" style="35" bestFit="1" customWidth="1"/>
    <col min="10501" max="10501" width="5.5546875" style="35" bestFit="1" customWidth="1"/>
    <col min="10502" max="10502" width="9.5546875" style="35" bestFit="1" customWidth="1"/>
    <col min="10503" max="10503" width="11.33203125" style="35" bestFit="1" customWidth="1"/>
    <col min="10504" max="10752" width="8.88671875" style="35"/>
    <col min="10753" max="10753" width="25.6640625" style="35" bestFit="1" customWidth="1"/>
    <col min="10754" max="10754" width="5.109375" style="35" bestFit="1" customWidth="1"/>
    <col min="10755" max="10755" width="6.6640625" style="35" bestFit="1" customWidth="1"/>
    <col min="10756" max="10756" width="7.5546875" style="35" bestFit="1" customWidth="1"/>
    <col min="10757" max="10757" width="5.5546875" style="35" bestFit="1" customWidth="1"/>
    <col min="10758" max="10758" width="9.5546875" style="35" bestFit="1" customWidth="1"/>
    <col min="10759" max="10759" width="11.33203125" style="35" bestFit="1" customWidth="1"/>
    <col min="10760" max="11008" width="8.88671875" style="35"/>
    <col min="11009" max="11009" width="25.6640625" style="35" bestFit="1" customWidth="1"/>
    <col min="11010" max="11010" width="5.109375" style="35" bestFit="1" customWidth="1"/>
    <col min="11011" max="11011" width="6.6640625" style="35" bestFit="1" customWidth="1"/>
    <col min="11012" max="11012" width="7.5546875" style="35" bestFit="1" customWidth="1"/>
    <col min="11013" max="11013" width="5.5546875" style="35" bestFit="1" customWidth="1"/>
    <col min="11014" max="11014" width="9.5546875" style="35" bestFit="1" customWidth="1"/>
    <col min="11015" max="11015" width="11.33203125" style="35" bestFit="1" customWidth="1"/>
    <col min="11016" max="11264" width="8.88671875" style="35"/>
    <col min="11265" max="11265" width="25.6640625" style="35" bestFit="1" customWidth="1"/>
    <col min="11266" max="11266" width="5.109375" style="35" bestFit="1" customWidth="1"/>
    <col min="11267" max="11267" width="6.6640625" style="35" bestFit="1" customWidth="1"/>
    <col min="11268" max="11268" width="7.5546875" style="35" bestFit="1" customWidth="1"/>
    <col min="11269" max="11269" width="5.5546875" style="35" bestFit="1" customWidth="1"/>
    <col min="11270" max="11270" width="9.5546875" style="35" bestFit="1" customWidth="1"/>
    <col min="11271" max="11271" width="11.33203125" style="35" bestFit="1" customWidth="1"/>
    <col min="11272" max="11520" width="8.88671875" style="35"/>
    <col min="11521" max="11521" width="25.6640625" style="35" bestFit="1" customWidth="1"/>
    <col min="11522" max="11522" width="5.109375" style="35" bestFit="1" customWidth="1"/>
    <col min="11523" max="11523" width="6.6640625" style="35" bestFit="1" customWidth="1"/>
    <col min="11524" max="11524" width="7.5546875" style="35" bestFit="1" customWidth="1"/>
    <col min="11525" max="11525" width="5.5546875" style="35" bestFit="1" customWidth="1"/>
    <col min="11526" max="11526" width="9.5546875" style="35" bestFit="1" customWidth="1"/>
    <col min="11527" max="11527" width="11.33203125" style="35" bestFit="1" customWidth="1"/>
    <col min="11528" max="11776" width="8.88671875" style="35"/>
    <col min="11777" max="11777" width="25.6640625" style="35" bestFit="1" customWidth="1"/>
    <col min="11778" max="11778" width="5.109375" style="35" bestFit="1" customWidth="1"/>
    <col min="11779" max="11779" width="6.6640625" style="35" bestFit="1" customWidth="1"/>
    <col min="11780" max="11780" width="7.5546875" style="35" bestFit="1" customWidth="1"/>
    <col min="11781" max="11781" width="5.5546875" style="35" bestFit="1" customWidth="1"/>
    <col min="11782" max="11782" width="9.5546875" style="35" bestFit="1" customWidth="1"/>
    <col min="11783" max="11783" width="11.33203125" style="35" bestFit="1" customWidth="1"/>
    <col min="11784" max="12032" width="8.88671875" style="35"/>
    <col min="12033" max="12033" width="25.6640625" style="35" bestFit="1" customWidth="1"/>
    <col min="12034" max="12034" width="5.109375" style="35" bestFit="1" customWidth="1"/>
    <col min="12035" max="12035" width="6.6640625" style="35" bestFit="1" customWidth="1"/>
    <col min="12036" max="12036" width="7.5546875" style="35" bestFit="1" customWidth="1"/>
    <col min="12037" max="12037" width="5.5546875" style="35" bestFit="1" customWidth="1"/>
    <col min="12038" max="12038" width="9.5546875" style="35" bestFit="1" customWidth="1"/>
    <col min="12039" max="12039" width="11.33203125" style="35" bestFit="1" customWidth="1"/>
    <col min="12040" max="12288" width="8.88671875" style="35"/>
    <col min="12289" max="12289" width="25.6640625" style="35" bestFit="1" customWidth="1"/>
    <col min="12290" max="12290" width="5.109375" style="35" bestFit="1" customWidth="1"/>
    <col min="12291" max="12291" width="6.6640625" style="35" bestFit="1" customWidth="1"/>
    <col min="12292" max="12292" width="7.5546875" style="35" bestFit="1" customWidth="1"/>
    <col min="12293" max="12293" width="5.5546875" style="35" bestFit="1" customWidth="1"/>
    <col min="12294" max="12294" width="9.5546875" style="35" bestFit="1" customWidth="1"/>
    <col min="12295" max="12295" width="11.33203125" style="35" bestFit="1" customWidth="1"/>
    <col min="12296" max="12544" width="8.88671875" style="35"/>
    <col min="12545" max="12545" width="25.6640625" style="35" bestFit="1" customWidth="1"/>
    <col min="12546" max="12546" width="5.109375" style="35" bestFit="1" customWidth="1"/>
    <col min="12547" max="12547" width="6.6640625" style="35" bestFit="1" customWidth="1"/>
    <col min="12548" max="12548" width="7.5546875" style="35" bestFit="1" customWidth="1"/>
    <col min="12549" max="12549" width="5.5546875" style="35" bestFit="1" customWidth="1"/>
    <col min="12550" max="12550" width="9.5546875" style="35" bestFit="1" customWidth="1"/>
    <col min="12551" max="12551" width="11.33203125" style="35" bestFit="1" customWidth="1"/>
    <col min="12552" max="12800" width="8.88671875" style="35"/>
    <col min="12801" max="12801" width="25.6640625" style="35" bestFit="1" customWidth="1"/>
    <col min="12802" max="12802" width="5.109375" style="35" bestFit="1" customWidth="1"/>
    <col min="12803" max="12803" width="6.6640625" style="35" bestFit="1" customWidth="1"/>
    <col min="12804" max="12804" width="7.5546875" style="35" bestFit="1" customWidth="1"/>
    <col min="12805" max="12805" width="5.5546875" style="35" bestFit="1" customWidth="1"/>
    <col min="12806" max="12806" width="9.5546875" style="35" bestFit="1" customWidth="1"/>
    <col min="12807" max="12807" width="11.33203125" style="35" bestFit="1" customWidth="1"/>
    <col min="12808" max="13056" width="8.88671875" style="35"/>
    <col min="13057" max="13057" width="25.6640625" style="35" bestFit="1" customWidth="1"/>
    <col min="13058" max="13058" width="5.109375" style="35" bestFit="1" customWidth="1"/>
    <col min="13059" max="13059" width="6.6640625" style="35" bestFit="1" customWidth="1"/>
    <col min="13060" max="13060" width="7.5546875" style="35" bestFit="1" customWidth="1"/>
    <col min="13061" max="13061" width="5.5546875" style="35" bestFit="1" customWidth="1"/>
    <col min="13062" max="13062" width="9.5546875" style="35" bestFit="1" customWidth="1"/>
    <col min="13063" max="13063" width="11.33203125" style="35" bestFit="1" customWidth="1"/>
    <col min="13064" max="13312" width="8.88671875" style="35"/>
    <col min="13313" max="13313" width="25.6640625" style="35" bestFit="1" customWidth="1"/>
    <col min="13314" max="13314" width="5.109375" style="35" bestFit="1" customWidth="1"/>
    <col min="13315" max="13315" width="6.6640625" style="35" bestFit="1" customWidth="1"/>
    <col min="13316" max="13316" width="7.5546875" style="35" bestFit="1" customWidth="1"/>
    <col min="13317" max="13317" width="5.5546875" style="35" bestFit="1" customWidth="1"/>
    <col min="13318" max="13318" width="9.5546875" style="35" bestFit="1" customWidth="1"/>
    <col min="13319" max="13319" width="11.33203125" style="35" bestFit="1" customWidth="1"/>
    <col min="13320" max="13568" width="8.88671875" style="35"/>
    <col min="13569" max="13569" width="25.6640625" style="35" bestFit="1" customWidth="1"/>
    <col min="13570" max="13570" width="5.109375" style="35" bestFit="1" customWidth="1"/>
    <col min="13571" max="13571" width="6.6640625" style="35" bestFit="1" customWidth="1"/>
    <col min="13572" max="13572" width="7.5546875" style="35" bestFit="1" customWidth="1"/>
    <col min="13573" max="13573" width="5.5546875" style="35" bestFit="1" customWidth="1"/>
    <col min="13574" max="13574" width="9.5546875" style="35" bestFit="1" customWidth="1"/>
    <col min="13575" max="13575" width="11.33203125" style="35" bestFit="1" customWidth="1"/>
    <col min="13576" max="13824" width="8.88671875" style="35"/>
    <col min="13825" max="13825" width="25.6640625" style="35" bestFit="1" customWidth="1"/>
    <col min="13826" max="13826" width="5.109375" style="35" bestFit="1" customWidth="1"/>
    <col min="13827" max="13827" width="6.6640625" style="35" bestFit="1" customWidth="1"/>
    <col min="13828" max="13828" width="7.5546875" style="35" bestFit="1" customWidth="1"/>
    <col min="13829" max="13829" width="5.5546875" style="35" bestFit="1" customWidth="1"/>
    <col min="13830" max="13830" width="9.5546875" style="35" bestFit="1" customWidth="1"/>
    <col min="13831" max="13831" width="11.33203125" style="35" bestFit="1" customWidth="1"/>
    <col min="13832" max="14080" width="8.88671875" style="35"/>
    <col min="14081" max="14081" width="25.6640625" style="35" bestFit="1" customWidth="1"/>
    <col min="14082" max="14082" width="5.109375" style="35" bestFit="1" customWidth="1"/>
    <col min="14083" max="14083" width="6.6640625" style="35" bestFit="1" customWidth="1"/>
    <col min="14084" max="14084" width="7.5546875" style="35" bestFit="1" customWidth="1"/>
    <col min="14085" max="14085" width="5.5546875" style="35" bestFit="1" customWidth="1"/>
    <col min="14086" max="14086" width="9.5546875" style="35" bestFit="1" customWidth="1"/>
    <col min="14087" max="14087" width="11.33203125" style="35" bestFit="1" customWidth="1"/>
    <col min="14088" max="14336" width="8.88671875" style="35"/>
    <col min="14337" max="14337" width="25.6640625" style="35" bestFit="1" customWidth="1"/>
    <col min="14338" max="14338" width="5.109375" style="35" bestFit="1" customWidth="1"/>
    <col min="14339" max="14339" width="6.6640625" style="35" bestFit="1" customWidth="1"/>
    <col min="14340" max="14340" width="7.5546875" style="35" bestFit="1" customWidth="1"/>
    <col min="14341" max="14341" width="5.5546875" style="35" bestFit="1" customWidth="1"/>
    <col min="14342" max="14342" width="9.5546875" style="35" bestFit="1" customWidth="1"/>
    <col min="14343" max="14343" width="11.33203125" style="35" bestFit="1" customWidth="1"/>
    <col min="14344" max="14592" width="8.88671875" style="35"/>
    <col min="14593" max="14593" width="25.6640625" style="35" bestFit="1" customWidth="1"/>
    <col min="14594" max="14594" width="5.109375" style="35" bestFit="1" customWidth="1"/>
    <col min="14595" max="14595" width="6.6640625" style="35" bestFit="1" customWidth="1"/>
    <col min="14596" max="14596" width="7.5546875" style="35" bestFit="1" customWidth="1"/>
    <col min="14597" max="14597" width="5.5546875" style="35" bestFit="1" customWidth="1"/>
    <col min="14598" max="14598" width="9.5546875" style="35" bestFit="1" customWidth="1"/>
    <col min="14599" max="14599" width="11.33203125" style="35" bestFit="1" customWidth="1"/>
    <col min="14600" max="14848" width="8.88671875" style="35"/>
    <col min="14849" max="14849" width="25.6640625" style="35" bestFit="1" customWidth="1"/>
    <col min="14850" max="14850" width="5.109375" style="35" bestFit="1" customWidth="1"/>
    <col min="14851" max="14851" width="6.6640625" style="35" bestFit="1" customWidth="1"/>
    <col min="14852" max="14852" width="7.5546875" style="35" bestFit="1" customWidth="1"/>
    <col min="14853" max="14853" width="5.5546875" style="35" bestFit="1" customWidth="1"/>
    <col min="14854" max="14854" width="9.5546875" style="35" bestFit="1" customWidth="1"/>
    <col min="14855" max="14855" width="11.33203125" style="35" bestFit="1" customWidth="1"/>
    <col min="14856" max="15104" width="8.88671875" style="35"/>
    <col min="15105" max="15105" width="25.6640625" style="35" bestFit="1" customWidth="1"/>
    <col min="15106" max="15106" width="5.109375" style="35" bestFit="1" customWidth="1"/>
    <col min="15107" max="15107" width="6.6640625" style="35" bestFit="1" customWidth="1"/>
    <col min="15108" max="15108" width="7.5546875" style="35" bestFit="1" customWidth="1"/>
    <col min="15109" max="15109" width="5.5546875" style="35" bestFit="1" customWidth="1"/>
    <col min="15110" max="15110" width="9.5546875" style="35" bestFit="1" customWidth="1"/>
    <col min="15111" max="15111" width="11.33203125" style="35" bestFit="1" customWidth="1"/>
    <col min="15112" max="15360" width="8.88671875" style="35"/>
    <col min="15361" max="15361" width="25.6640625" style="35" bestFit="1" customWidth="1"/>
    <col min="15362" max="15362" width="5.109375" style="35" bestFit="1" customWidth="1"/>
    <col min="15363" max="15363" width="6.6640625" style="35" bestFit="1" customWidth="1"/>
    <col min="15364" max="15364" width="7.5546875" style="35" bestFit="1" customWidth="1"/>
    <col min="15365" max="15365" width="5.5546875" style="35" bestFit="1" customWidth="1"/>
    <col min="15366" max="15366" width="9.5546875" style="35" bestFit="1" customWidth="1"/>
    <col min="15367" max="15367" width="11.33203125" style="35" bestFit="1" customWidth="1"/>
    <col min="15368" max="15616" width="8.88671875" style="35"/>
    <col min="15617" max="15617" width="25.6640625" style="35" bestFit="1" customWidth="1"/>
    <col min="15618" max="15618" width="5.109375" style="35" bestFit="1" customWidth="1"/>
    <col min="15619" max="15619" width="6.6640625" style="35" bestFit="1" customWidth="1"/>
    <col min="15620" max="15620" width="7.5546875" style="35" bestFit="1" customWidth="1"/>
    <col min="15621" max="15621" width="5.5546875" style="35" bestFit="1" customWidth="1"/>
    <col min="15622" max="15622" width="9.5546875" style="35" bestFit="1" customWidth="1"/>
    <col min="15623" max="15623" width="11.33203125" style="35" bestFit="1" customWidth="1"/>
    <col min="15624" max="15872" width="8.88671875" style="35"/>
    <col min="15873" max="15873" width="25.6640625" style="35" bestFit="1" customWidth="1"/>
    <col min="15874" max="15874" width="5.109375" style="35" bestFit="1" customWidth="1"/>
    <col min="15875" max="15875" width="6.6640625" style="35" bestFit="1" customWidth="1"/>
    <col min="15876" max="15876" width="7.5546875" style="35" bestFit="1" customWidth="1"/>
    <col min="15877" max="15877" width="5.5546875" style="35" bestFit="1" customWidth="1"/>
    <col min="15878" max="15878" width="9.5546875" style="35" bestFit="1" customWidth="1"/>
    <col min="15879" max="15879" width="11.33203125" style="35" bestFit="1" customWidth="1"/>
    <col min="15880" max="16128" width="8.88671875" style="35"/>
    <col min="16129" max="16129" width="25.6640625" style="35" bestFit="1" customWidth="1"/>
    <col min="16130" max="16130" width="5.109375" style="35" bestFit="1" customWidth="1"/>
    <col min="16131" max="16131" width="6.6640625" style="35" bestFit="1" customWidth="1"/>
    <col min="16132" max="16132" width="7.5546875" style="35" bestFit="1" customWidth="1"/>
    <col min="16133" max="16133" width="5.5546875" style="35" bestFit="1" customWidth="1"/>
    <col min="16134" max="16134" width="9.5546875" style="35" bestFit="1" customWidth="1"/>
    <col min="16135" max="16135" width="11.33203125" style="35" bestFit="1" customWidth="1"/>
    <col min="16136" max="16384" width="8.88671875" style="35"/>
  </cols>
  <sheetData>
    <row r="1" spans="1:7">
      <c r="A1" s="1436" t="s">
        <v>5197</v>
      </c>
    </row>
    <row r="2" spans="1:7" ht="17.399999999999999" customHeight="1">
      <c r="A2" s="358" t="s">
        <v>1669</v>
      </c>
      <c r="B2" s="1669" t="s">
        <v>4270</v>
      </c>
      <c r="C2" s="1669"/>
      <c r="D2" s="1669"/>
      <c r="E2" s="1669"/>
      <c r="F2" s="1669"/>
      <c r="G2" s="1669"/>
    </row>
    <row r="3" spans="1:7" ht="42.6" customHeight="1" thickBot="1">
      <c r="A3" s="437"/>
      <c r="B3" s="1686"/>
      <c r="C3" s="1686"/>
      <c r="D3" s="1686"/>
      <c r="E3" s="1686"/>
      <c r="F3" s="1686"/>
      <c r="G3" s="1686"/>
    </row>
    <row r="4" spans="1:7">
      <c r="A4" s="379"/>
      <c r="B4" s="378"/>
      <c r="C4" s="378"/>
      <c r="D4" s="378"/>
      <c r="E4" s="378"/>
      <c r="F4" s="378"/>
      <c r="G4" s="378"/>
    </row>
    <row r="5" spans="1:7" ht="13.8" thickBot="1">
      <c r="A5" s="363"/>
      <c r="B5" s="1668" t="s">
        <v>1648</v>
      </c>
      <c r="C5" s="1668"/>
      <c r="D5" s="1668"/>
      <c r="E5" s="1668"/>
      <c r="F5" s="1668"/>
      <c r="G5" s="1668"/>
    </row>
    <row r="6" spans="1:7">
      <c r="A6" s="363" t="s">
        <v>1884</v>
      </c>
      <c r="B6" s="380"/>
      <c r="C6" s="380"/>
      <c r="D6" s="380"/>
      <c r="E6" s="380"/>
      <c r="F6" s="380"/>
      <c r="G6" s="380"/>
    </row>
    <row r="7" spans="1:7" ht="13.8" thickBot="1">
      <c r="A7" s="363" t="s">
        <v>4271</v>
      </c>
      <c r="B7" s="378"/>
      <c r="C7" s="1668" t="s">
        <v>1668</v>
      </c>
      <c r="D7" s="1668"/>
      <c r="E7" s="1668"/>
      <c r="F7" s="1668"/>
      <c r="G7" s="1668"/>
    </row>
    <row r="8" spans="1:7">
      <c r="A8" s="363" t="s">
        <v>1581</v>
      </c>
      <c r="B8" s="378"/>
      <c r="C8" s="380"/>
      <c r="D8" s="380"/>
      <c r="E8" s="380"/>
      <c r="F8" s="380"/>
      <c r="G8" s="438" t="s">
        <v>3868</v>
      </c>
    </row>
    <row r="9" spans="1:7" ht="24.6" thickBot="1">
      <c r="A9" s="366"/>
      <c r="B9" s="675" t="s">
        <v>3</v>
      </c>
      <c r="C9" s="675" t="s">
        <v>13</v>
      </c>
      <c r="D9" s="675" t="s">
        <v>14</v>
      </c>
      <c r="E9" s="675" t="s">
        <v>15</v>
      </c>
      <c r="F9" s="675" t="s">
        <v>16</v>
      </c>
      <c r="G9" s="675" t="s">
        <v>4272</v>
      </c>
    </row>
    <row r="10" spans="1:7">
      <c r="A10" s="769"/>
      <c r="B10" s="381"/>
      <c r="C10" s="381"/>
      <c r="D10" s="381"/>
      <c r="E10" s="381"/>
      <c r="F10" s="381"/>
      <c r="G10" s="381"/>
    </row>
    <row r="11" spans="1:7">
      <c r="A11" s="369" t="s">
        <v>1</v>
      </c>
      <c r="B11" s="770">
        <v>61446</v>
      </c>
      <c r="C11" s="770">
        <v>49410</v>
      </c>
      <c r="D11" s="770">
        <v>879</v>
      </c>
      <c r="E11" s="770">
        <v>1362</v>
      </c>
      <c r="F11" s="770">
        <v>9795</v>
      </c>
      <c r="G11" s="770">
        <v>0</v>
      </c>
    </row>
    <row r="12" spans="1:7">
      <c r="A12" s="771"/>
      <c r="B12" s="381"/>
      <c r="C12" s="381"/>
      <c r="D12" s="381"/>
      <c r="E12" s="381"/>
      <c r="F12" s="381"/>
      <c r="G12" s="381"/>
    </row>
    <row r="13" spans="1:7">
      <c r="A13" s="371" t="s">
        <v>1267</v>
      </c>
      <c r="B13" s="772">
        <v>1001</v>
      </c>
      <c r="C13" s="772">
        <v>794</v>
      </c>
      <c r="D13" s="772">
        <v>20</v>
      </c>
      <c r="E13" s="772">
        <v>27</v>
      </c>
      <c r="F13" s="772">
        <v>160</v>
      </c>
      <c r="G13" s="772">
        <v>0</v>
      </c>
    </row>
    <row r="14" spans="1:7">
      <c r="A14" s="373" t="s">
        <v>1380</v>
      </c>
      <c r="B14" s="773">
        <v>998</v>
      </c>
      <c r="C14" s="773">
        <v>792</v>
      </c>
      <c r="D14" s="773">
        <v>20</v>
      </c>
      <c r="E14" s="773">
        <v>26</v>
      </c>
      <c r="F14" s="773">
        <v>160</v>
      </c>
      <c r="G14" s="773">
        <v>0</v>
      </c>
    </row>
    <row r="15" spans="1:7">
      <c r="A15" s="373" t="s">
        <v>1379</v>
      </c>
      <c r="B15" s="773">
        <v>3</v>
      </c>
      <c r="C15" s="773">
        <v>2</v>
      </c>
      <c r="D15" s="773">
        <v>0</v>
      </c>
      <c r="E15" s="773">
        <v>1</v>
      </c>
      <c r="F15" s="773">
        <v>0</v>
      </c>
      <c r="G15" s="773">
        <v>0</v>
      </c>
    </row>
    <row r="16" spans="1:7">
      <c r="A16" s="771"/>
      <c r="B16" s="381"/>
      <c r="C16" s="381"/>
      <c r="D16" s="381"/>
      <c r="E16" s="381"/>
      <c r="F16" s="381"/>
      <c r="G16" s="381"/>
    </row>
    <row r="17" spans="1:7">
      <c r="A17" s="371" t="s">
        <v>1260</v>
      </c>
      <c r="B17" s="772">
        <v>1324</v>
      </c>
      <c r="C17" s="772">
        <v>1065</v>
      </c>
      <c r="D17" s="772">
        <v>12</v>
      </c>
      <c r="E17" s="772">
        <v>25</v>
      </c>
      <c r="F17" s="772">
        <v>222</v>
      </c>
      <c r="G17" s="772">
        <v>0</v>
      </c>
    </row>
    <row r="18" spans="1:7">
      <c r="A18" s="373" t="s">
        <v>1378</v>
      </c>
      <c r="B18" s="773">
        <v>1218</v>
      </c>
      <c r="C18" s="773">
        <v>978</v>
      </c>
      <c r="D18" s="773">
        <v>11</v>
      </c>
      <c r="E18" s="773">
        <v>21</v>
      </c>
      <c r="F18" s="773">
        <v>208</v>
      </c>
      <c r="G18" s="773">
        <v>0</v>
      </c>
    </row>
    <row r="19" spans="1:7">
      <c r="A19" s="373" t="s">
        <v>1377</v>
      </c>
      <c r="B19" s="773">
        <v>106</v>
      </c>
      <c r="C19" s="773">
        <v>87</v>
      </c>
      <c r="D19" s="773">
        <v>1</v>
      </c>
      <c r="E19" s="773">
        <v>4</v>
      </c>
      <c r="F19" s="773">
        <v>14</v>
      </c>
      <c r="G19" s="773">
        <v>0</v>
      </c>
    </row>
    <row r="20" spans="1:7">
      <c r="A20" s="771"/>
      <c r="B20" s="381"/>
      <c r="C20" s="381"/>
      <c r="D20" s="381"/>
      <c r="E20" s="381"/>
      <c r="F20" s="381"/>
      <c r="G20" s="381"/>
    </row>
    <row r="21" spans="1:7">
      <c r="A21" s="371" t="s">
        <v>1251</v>
      </c>
      <c r="B21" s="772">
        <v>2715</v>
      </c>
      <c r="C21" s="772">
        <v>2233</v>
      </c>
      <c r="D21" s="772">
        <v>34</v>
      </c>
      <c r="E21" s="772">
        <v>39</v>
      </c>
      <c r="F21" s="772">
        <v>409</v>
      </c>
      <c r="G21" s="772">
        <v>0</v>
      </c>
    </row>
    <row r="22" spans="1:7">
      <c r="A22" s="373" t="s">
        <v>1376</v>
      </c>
      <c r="B22" s="773">
        <v>1845</v>
      </c>
      <c r="C22" s="773">
        <v>1497</v>
      </c>
      <c r="D22" s="773">
        <v>22</v>
      </c>
      <c r="E22" s="773">
        <v>28</v>
      </c>
      <c r="F22" s="773">
        <v>298</v>
      </c>
      <c r="G22" s="773">
        <v>0</v>
      </c>
    </row>
    <row r="23" spans="1:7">
      <c r="A23" s="373" t="s">
        <v>1375</v>
      </c>
      <c r="B23" s="773">
        <v>750</v>
      </c>
      <c r="C23" s="773">
        <v>636</v>
      </c>
      <c r="D23" s="773">
        <v>12</v>
      </c>
      <c r="E23" s="773">
        <v>10</v>
      </c>
      <c r="F23" s="773">
        <v>92</v>
      </c>
      <c r="G23" s="773">
        <v>0</v>
      </c>
    </row>
    <row r="24" spans="1:7">
      <c r="A24" s="373" t="s">
        <v>1374</v>
      </c>
      <c r="B24" s="773">
        <v>120</v>
      </c>
      <c r="C24" s="773">
        <v>100</v>
      </c>
      <c r="D24" s="773">
        <v>0</v>
      </c>
      <c r="E24" s="773">
        <v>1</v>
      </c>
      <c r="F24" s="773">
        <v>19</v>
      </c>
      <c r="G24" s="773">
        <v>0</v>
      </c>
    </row>
    <row r="25" spans="1:7">
      <c r="A25" s="771"/>
      <c r="B25" s="381"/>
      <c r="C25" s="381"/>
      <c r="D25" s="381"/>
      <c r="E25" s="381"/>
      <c r="F25" s="381"/>
      <c r="G25" s="381"/>
    </row>
    <row r="26" spans="1:7">
      <c r="A26" s="371" t="s">
        <v>1239</v>
      </c>
      <c r="B26" s="772">
        <v>966</v>
      </c>
      <c r="C26" s="772">
        <v>797</v>
      </c>
      <c r="D26" s="772">
        <v>5</v>
      </c>
      <c r="E26" s="772">
        <v>22</v>
      </c>
      <c r="F26" s="772">
        <v>142</v>
      </c>
      <c r="G26" s="772">
        <v>0</v>
      </c>
    </row>
    <row r="27" spans="1:7">
      <c r="A27" s="373" t="s">
        <v>1373</v>
      </c>
      <c r="B27" s="773">
        <v>632</v>
      </c>
      <c r="C27" s="773">
        <v>520</v>
      </c>
      <c r="D27" s="773">
        <v>2</v>
      </c>
      <c r="E27" s="773">
        <v>15</v>
      </c>
      <c r="F27" s="773">
        <v>95</v>
      </c>
      <c r="G27" s="773">
        <v>0</v>
      </c>
    </row>
    <row r="28" spans="1:7">
      <c r="A28" s="373" t="s">
        <v>1372</v>
      </c>
      <c r="B28" s="773">
        <v>130</v>
      </c>
      <c r="C28" s="773">
        <v>109</v>
      </c>
      <c r="D28" s="773">
        <v>1</v>
      </c>
      <c r="E28" s="773">
        <v>4</v>
      </c>
      <c r="F28" s="773">
        <v>16</v>
      </c>
      <c r="G28" s="773">
        <v>0</v>
      </c>
    </row>
    <row r="29" spans="1:7">
      <c r="A29" s="373" t="s">
        <v>1371</v>
      </c>
      <c r="B29" s="773">
        <v>204</v>
      </c>
      <c r="C29" s="773">
        <v>168</v>
      </c>
      <c r="D29" s="773">
        <v>2</v>
      </c>
      <c r="E29" s="773">
        <v>3</v>
      </c>
      <c r="F29" s="773">
        <v>31</v>
      </c>
      <c r="G29" s="773">
        <v>0</v>
      </c>
    </row>
    <row r="30" spans="1:7">
      <c r="A30" s="771"/>
      <c r="B30" s="381"/>
      <c r="C30" s="381"/>
      <c r="D30" s="381"/>
      <c r="E30" s="381"/>
      <c r="F30" s="381"/>
      <c r="G30" s="381"/>
    </row>
    <row r="31" spans="1:7">
      <c r="A31" s="371" t="s">
        <v>1226</v>
      </c>
      <c r="B31" s="772">
        <v>2111</v>
      </c>
      <c r="C31" s="772">
        <v>1689</v>
      </c>
      <c r="D31" s="772">
        <v>27</v>
      </c>
      <c r="E31" s="772">
        <v>45</v>
      </c>
      <c r="F31" s="772">
        <v>350</v>
      </c>
      <c r="G31" s="772">
        <v>0</v>
      </c>
    </row>
    <row r="32" spans="1:7">
      <c r="A32" s="373" t="s">
        <v>1370</v>
      </c>
      <c r="B32" s="773">
        <v>1543</v>
      </c>
      <c r="C32" s="773">
        <v>1211</v>
      </c>
      <c r="D32" s="773">
        <v>23</v>
      </c>
      <c r="E32" s="773">
        <v>31</v>
      </c>
      <c r="F32" s="773">
        <v>278</v>
      </c>
      <c r="G32" s="773">
        <v>0</v>
      </c>
    </row>
    <row r="33" spans="1:7">
      <c r="A33" s="373" t="s">
        <v>1369</v>
      </c>
      <c r="B33" s="773">
        <v>218</v>
      </c>
      <c r="C33" s="773">
        <v>179</v>
      </c>
      <c r="D33" s="773">
        <v>2</v>
      </c>
      <c r="E33" s="773">
        <v>6</v>
      </c>
      <c r="F33" s="773">
        <v>31</v>
      </c>
      <c r="G33" s="773">
        <v>0</v>
      </c>
    </row>
    <row r="34" spans="1:7">
      <c r="A34" s="373" t="s">
        <v>1368</v>
      </c>
      <c r="B34" s="773">
        <v>350</v>
      </c>
      <c r="C34" s="773">
        <v>299</v>
      </c>
      <c r="D34" s="773">
        <v>2</v>
      </c>
      <c r="E34" s="773">
        <v>8</v>
      </c>
      <c r="F34" s="773">
        <v>41</v>
      </c>
      <c r="G34" s="773">
        <v>0</v>
      </c>
    </row>
    <row r="35" spans="1:7">
      <c r="A35" s="771"/>
      <c r="B35" s="381"/>
      <c r="C35" s="381"/>
      <c r="D35" s="381"/>
      <c r="E35" s="381"/>
      <c r="F35" s="381"/>
      <c r="G35" s="381"/>
    </row>
    <row r="36" spans="1:7">
      <c r="A36" s="371" t="s">
        <v>1208</v>
      </c>
      <c r="B36" s="772">
        <v>6660</v>
      </c>
      <c r="C36" s="772">
        <v>5006</v>
      </c>
      <c r="D36" s="772">
        <v>147</v>
      </c>
      <c r="E36" s="772">
        <v>198</v>
      </c>
      <c r="F36" s="772">
        <v>1309</v>
      </c>
      <c r="G36" s="772">
        <v>0</v>
      </c>
    </row>
    <row r="37" spans="1:7">
      <c r="A37" s="373" t="s">
        <v>1367</v>
      </c>
      <c r="B37" s="773">
        <v>2968</v>
      </c>
      <c r="C37" s="773">
        <v>2212</v>
      </c>
      <c r="D37" s="773">
        <v>74</v>
      </c>
      <c r="E37" s="773">
        <v>79</v>
      </c>
      <c r="F37" s="773">
        <v>603</v>
      </c>
      <c r="G37" s="773">
        <v>0</v>
      </c>
    </row>
    <row r="38" spans="1:7">
      <c r="A38" s="373" t="s">
        <v>1366</v>
      </c>
      <c r="B38" s="773">
        <v>26</v>
      </c>
      <c r="C38" s="773">
        <v>21</v>
      </c>
      <c r="D38" s="773">
        <v>0</v>
      </c>
      <c r="E38" s="773">
        <v>2</v>
      </c>
      <c r="F38" s="773">
        <v>3</v>
      </c>
      <c r="G38" s="773">
        <v>0</v>
      </c>
    </row>
    <row r="39" spans="1:7">
      <c r="A39" s="373" t="s">
        <v>1365</v>
      </c>
      <c r="B39" s="773">
        <v>432</v>
      </c>
      <c r="C39" s="773">
        <v>345</v>
      </c>
      <c r="D39" s="773">
        <v>5</v>
      </c>
      <c r="E39" s="773">
        <v>8</v>
      </c>
      <c r="F39" s="773">
        <v>74</v>
      </c>
      <c r="G39" s="773">
        <v>0</v>
      </c>
    </row>
    <row r="40" spans="1:7">
      <c r="A40" s="373" t="s">
        <v>1364</v>
      </c>
      <c r="B40" s="773">
        <v>236</v>
      </c>
      <c r="C40" s="773">
        <v>196</v>
      </c>
      <c r="D40" s="773">
        <v>1</v>
      </c>
      <c r="E40" s="773">
        <v>6</v>
      </c>
      <c r="F40" s="773">
        <v>33</v>
      </c>
      <c r="G40" s="773">
        <v>0</v>
      </c>
    </row>
    <row r="41" spans="1:7">
      <c r="A41" s="373" t="s">
        <v>1363</v>
      </c>
      <c r="B41" s="773">
        <v>692</v>
      </c>
      <c r="C41" s="773">
        <v>542</v>
      </c>
      <c r="D41" s="773">
        <v>18</v>
      </c>
      <c r="E41" s="773">
        <v>23</v>
      </c>
      <c r="F41" s="773">
        <v>109</v>
      </c>
      <c r="G41" s="773">
        <v>0</v>
      </c>
    </row>
    <row r="42" spans="1:7">
      <c r="A42" s="373" t="s">
        <v>1362</v>
      </c>
      <c r="B42" s="773">
        <v>520</v>
      </c>
      <c r="C42" s="773">
        <v>390</v>
      </c>
      <c r="D42" s="773">
        <v>9</v>
      </c>
      <c r="E42" s="773">
        <v>15</v>
      </c>
      <c r="F42" s="773">
        <v>106</v>
      </c>
      <c r="G42" s="773">
        <v>0</v>
      </c>
    </row>
    <row r="43" spans="1:7">
      <c r="A43" s="373" t="s">
        <v>1361</v>
      </c>
      <c r="B43" s="773">
        <v>416</v>
      </c>
      <c r="C43" s="773">
        <v>313</v>
      </c>
      <c r="D43" s="773">
        <v>11</v>
      </c>
      <c r="E43" s="773">
        <v>13</v>
      </c>
      <c r="F43" s="773">
        <v>79</v>
      </c>
      <c r="G43" s="773">
        <v>0</v>
      </c>
    </row>
    <row r="44" spans="1:7">
      <c r="A44" s="373" t="s">
        <v>1360</v>
      </c>
      <c r="B44" s="773">
        <v>1370</v>
      </c>
      <c r="C44" s="773">
        <v>987</v>
      </c>
      <c r="D44" s="773">
        <v>29</v>
      </c>
      <c r="E44" s="773">
        <v>52</v>
      </c>
      <c r="F44" s="773">
        <v>302</v>
      </c>
      <c r="G44" s="773">
        <v>0</v>
      </c>
    </row>
    <row r="45" spans="1:7">
      <c r="A45" s="771"/>
      <c r="B45" s="381"/>
      <c r="C45" s="381"/>
      <c r="D45" s="381"/>
      <c r="E45" s="381"/>
      <c r="F45" s="381"/>
      <c r="G45" s="381"/>
    </row>
    <row r="46" spans="1:7">
      <c r="A46" s="371" t="s">
        <v>1162</v>
      </c>
      <c r="B46" s="772">
        <v>25866</v>
      </c>
      <c r="C46" s="772">
        <v>20967</v>
      </c>
      <c r="D46" s="772">
        <v>428</v>
      </c>
      <c r="E46" s="772">
        <v>498</v>
      </c>
      <c r="F46" s="772">
        <v>3973</v>
      </c>
      <c r="G46" s="772">
        <v>0</v>
      </c>
    </row>
    <row r="47" spans="1:7">
      <c r="A47" s="373" t="s">
        <v>1359</v>
      </c>
      <c r="B47" s="773">
        <v>20092</v>
      </c>
      <c r="C47" s="773">
        <v>16334</v>
      </c>
      <c r="D47" s="773">
        <v>350</v>
      </c>
      <c r="E47" s="773">
        <v>370</v>
      </c>
      <c r="F47" s="773">
        <v>3038</v>
      </c>
      <c r="G47" s="773">
        <v>0</v>
      </c>
    </row>
    <row r="48" spans="1:7">
      <c r="A48" s="373" t="s">
        <v>1358</v>
      </c>
      <c r="B48" s="773">
        <v>1897</v>
      </c>
      <c r="C48" s="773">
        <v>1536</v>
      </c>
      <c r="D48" s="773">
        <v>30</v>
      </c>
      <c r="E48" s="773">
        <v>43</v>
      </c>
      <c r="F48" s="773">
        <v>288</v>
      </c>
      <c r="G48" s="773">
        <v>0</v>
      </c>
    </row>
    <row r="49" spans="1:7">
      <c r="A49" s="373" t="s">
        <v>1357</v>
      </c>
      <c r="B49" s="773">
        <v>769</v>
      </c>
      <c r="C49" s="773">
        <v>607</v>
      </c>
      <c r="D49" s="773">
        <v>9</v>
      </c>
      <c r="E49" s="773">
        <v>13</v>
      </c>
      <c r="F49" s="773">
        <v>140</v>
      </c>
      <c r="G49" s="773">
        <v>0</v>
      </c>
    </row>
    <row r="50" spans="1:7">
      <c r="A50" s="373" t="s">
        <v>1356</v>
      </c>
      <c r="B50" s="773">
        <v>1551</v>
      </c>
      <c r="C50" s="773">
        <v>1248</v>
      </c>
      <c r="D50" s="773">
        <v>18</v>
      </c>
      <c r="E50" s="773">
        <v>32</v>
      </c>
      <c r="F50" s="773">
        <v>253</v>
      </c>
      <c r="G50" s="773">
        <v>0</v>
      </c>
    </row>
    <row r="51" spans="1:7">
      <c r="A51" s="373" t="s">
        <v>1355</v>
      </c>
      <c r="B51" s="773">
        <v>539</v>
      </c>
      <c r="C51" s="773">
        <v>451</v>
      </c>
      <c r="D51" s="773">
        <v>5</v>
      </c>
      <c r="E51" s="773">
        <v>10</v>
      </c>
      <c r="F51" s="773">
        <v>73</v>
      </c>
      <c r="G51" s="773">
        <v>0</v>
      </c>
    </row>
    <row r="52" spans="1:7">
      <c r="A52" s="373" t="s">
        <v>1354</v>
      </c>
      <c r="B52" s="773">
        <v>1018</v>
      </c>
      <c r="C52" s="773">
        <v>791</v>
      </c>
      <c r="D52" s="773">
        <v>16</v>
      </c>
      <c r="E52" s="773">
        <v>30</v>
      </c>
      <c r="F52" s="773">
        <v>181</v>
      </c>
      <c r="G52" s="773">
        <v>0</v>
      </c>
    </row>
    <row r="53" spans="1:7">
      <c r="A53" s="771"/>
      <c r="B53" s="381"/>
      <c r="C53" s="381"/>
      <c r="D53" s="381"/>
      <c r="E53" s="381"/>
      <c r="F53" s="381"/>
      <c r="G53" s="381"/>
    </row>
    <row r="54" spans="1:7">
      <c r="A54" s="371" t="s">
        <v>1103</v>
      </c>
      <c r="B54" s="772">
        <v>2824</v>
      </c>
      <c r="C54" s="772">
        <v>2214</v>
      </c>
      <c r="D54" s="772">
        <v>38</v>
      </c>
      <c r="E54" s="772">
        <v>71</v>
      </c>
      <c r="F54" s="772">
        <v>501</v>
      </c>
      <c r="G54" s="772">
        <v>0</v>
      </c>
    </row>
    <row r="55" spans="1:7">
      <c r="A55" s="373" t="s">
        <v>1353</v>
      </c>
      <c r="B55" s="773">
        <v>2121</v>
      </c>
      <c r="C55" s="773">
        <v>1656</v>
      </c>
      <c r="D55" s="773">
        <v>24</v>
      </c>
      <c r="E55" s="773">
        <v>53</v>
      </c>
      <c r="F55" s="773">
        <v>388</v>
      </c>
      <c r="G55" s="773">
        <v>0</v>
      </c>
    </row>
    <row r="56" spans="1:7">
      <c r="A56" s="373" t="s">
        <v>1352</v>
      </c>
      <c r="B56" s="773">
        <v>92</v>
      </c>
      <c r="C56" s="773">
        <v>76</v>
      </c>
      <c r="D56" s="773">
        <v>2</v>
      </c>
      <c r="E56" s="773">
        <v>0</v>
      </c>
      <c r="F56" s="773">
        <v>14</v>
      </c>
      <c r="G56" s="773">
        <v>0</v>
      </c>
    </row>
    <row r="57" spans="1:7">
      <c r="A57" s="373" t="s">
        <v>1351</v>
      </c>
      <c r="B57" s="773">
        <v>611</v>
      </c>
      <c r="C57" s="773">
        <v>482</v>
      </c>
      <c r="D57" s="773">
        <v>12</v>
      </c>
      <c r="E57" s="773">
        <v>18</v>
      </c>
      <c r="F57" s="773">
        <v>99</v>
      </c>
      <c r="G57" s="773">
        <v>0</v>
      </c>
    </row>
    <row r="58" spans="1:7">
      <c r="A58" s="771"/>
      <c r="B58" s="381"/>
      <c r="C58" s="381"/>
      <c r="D58" s="381"/>
      <c r="E58" s="381"/>
      <c r="F58" s="381"/>
      <c r="G58" s="381"/>
    </row>
    <row r="59" spans="1:7">
      <c r="A59" s="371" t="s">
        <v>1066</v>
      </c>
      <c r="B59" s="772">
        <v>2978</v>
      </c>
      <c r="C59" s="772">
        <v>2433</v>
      </c>
      <c r="D59" s="772">
        <v>24</v>
      </c>
      <c r="E59" s="772">
        <v>78</v>
      </c>
      <c r="F59" s="772">
        <v>443</v>
      </c>
      <c r="G59" s="772">
        <v>0</v>
      </c>
    </row>
    <row r="60" spans="1:7">
      <c r="A60" s="373" t="s">
        <v>1350</v>
      </c>
      <c r="B60" s="773">
        <v>1253</v>
      </c>
      <c r="C60" s="773">
        <v>1052</v>
      </c>
      <c r="D60" s="773">
        <v>13</v>
      </c>
      <c r="E60" s="773">
        <v>32</v>
      </c>
      <c r="F60" s="773">
        <v>156</v>
      </c>
      <c r="G60" s="773">
        <v>0</v>
      </c>
    </row>
    <row r="61" spans="1:7">
      <c r="A61" s="373" t="s">
        <v>1349</v>
      </c>
      <c r="B61" s="773">
        <v>145</v>
      </c>
      <c r="C61" s="773">
        <v>113</v>
      </c>
      <c r="D61" s="773">
        <v>1</v>
      </c>
      <c r="E61" s="773">
        <v>7</v>
      </c>
      <c r="F61" s="773">
        <v>24</v>
      </c>
      <c r="G61" s="773">
        <v>0</v>
      </c>
    </row>
    <row r="62" spans="1:7">
      <c r="A62" s="373" t="s">
        <v>1348</v>
      </c>
      <c r="B62" s="773">
        <v>770</v>
      </c>
      <c r="C62" s="773">
        <v>618</v>
      </c>
      <c r="D62" s="773">
        <v>7</v>
      </c>
      <c r="E62" s="773">
        <v>14</v>
      </c>
      <c r="F62" s="773">
        <v>131</v>
      </c>
      <c r="G62" s="773">
        <v>0</v>
      </c>
    </row>
    <row r="63" spans="1:7">
      <c r="A63" s="373" t="s">
        <v>1347</v>
      </c>
      <c r="B63" s="773">
        <v>810</v>
      </c>
      <c r="C63" s="773">
        <v>650</v>
      </c>
      <c r="D63" s="773">
        <v>3</v>
      </c>
      <c r="E63" s="773">
        <v>25</v>
      </c>
      <c r="F63" s="773">
        <v>132</v>
      </c>
      <c r="G63" s="773">
        <v>0</v>
      </c>
    </row>
    <row r="64" spans="1:7">
      <c r="A64" s="771"/>
      <c r="B64" s="381"/>
      <c r="C64" s="381"/>
      <c r="D64" s="381"/>
      <c r="E64" s="381"/>
      <c r="F64" s="381"/>
      <c r="G64" s="381"/>
    </row>
    <row r="65" spans="1:7">
      <c r="A65" s="371" t="s">
        <v>1032</v>
      </c>
      <c r="B65" s="772">
        <v>7427</v>
      </c>
      <c r="C65" s="772">
        <v>6034</v>
      </c>
      <c r="D65" s="772">
        <v>77</v>
      </c>
      <c r="E65" s="772">
        <v>177</v>
      </c>
      <c r="F65" s="772">
        <v>1139</v>
      </c>
      <c r="G65" s="772">
        <v>0</v>
      </c>
    </row>
    <row r="66" spans="1:7">
      <c r="A66" s="373" t="s">
        <v>1346</v>
      </c>
      <c r="B66" s="773">
        <v>4057</v>
      </c>
      <c r="C66" s="773">
        <v>3288</v>
      </c>
      <c r="D66" s="773">
        <v>49</v>
      </c>
      <c r="E66" s="773">
        <v>91</v>
      </c>
      <c r="F66" s="773">
        <v>629</v>
      </c>
      <c r="G66" s="773">
        <v>0</v>
      </c>
    </row>
    <row r="67" spans="1:7">
      <c r="A67" s="373" t="s">
        <v>1345</v>
      </c>
      <c r="B67" s="773">
        <v>604</v>
      </c>
      <c r="C67" s="773">
        <v>505</v>
      </c>
      <c r="D67" s="773">
        <v>2</v>
      </c>
      <c r="E67" s="773">
        <v>17</v>
      </c>
      <c r="F67" s="773">
        <v>80</v>
      </c>
      <c r="G67" s="773">
        <v>0</v>
      </c>
    </row>
    <row r="68" spans="1:7">
      <c r="A68" s="373" t="s">
        <v>1344</v>
      </c>
      <c r="B68" s="773">
        <v>1314</v>
      </c>
      <c r="C68" s="773">
        <v>1078</v>
      </c>
      <c r="D68" s="773">
        <v>10</v>
      </c>
      <c r="E68" s="773">
        <v>30</v>
      </c>
      <c r="F68" s="773">
        <v>196</v>
      </c>
      <c r="G68" s="773">
        <v>0</v>
      </c>
    </row>
    <row r="69" spans="1:7">
      <c r="A69" s="373" t="s">
        <v>1343</v>
      </c>
      <c r="B69" s="773">
        <v>1452</v>
      </c>
      <c r="C69" s="773">
        <v>1163</v>
      </c>
      <c r="D69" s="773">
        <v>16</v>
      </c>
      <c r="E69" s="773">
        <v>39</v>
      </c>
      <c r="F69" s="773">
        <v>234</v>
      </c>
      <c r="G69" s="773">
        <v>0</v>
      </c>
    </row>
    <row r="70" spans="1:7">
      <c r="A70" s="771"/>
      <c r="B70" s="381"/>
      <c r="C70" s="381"/>
      <c r="D70" s="381"/>
      <c r="E70" s="381"/>
      <c r="F70" s="381"/>
      <c r="G70" s="381"/>
    </row>
    <row r="71" spans="1:7">
      <c r="A71" s="371" t="s">
        <v>973</v>
      </c>
      <c r="B71" s="772">
        <v>2860</v>
      </c>
      <c r="C71" s="772">
        <v>2363</v>
      </c>
      <c r="D71" s="772">
        <v>16</v>
      </c>
      <c r="E71" s="772">
        <v>62</v>
      </c>
      <c r="F71" s="772">
        <v>419</v>
      </c>
      <c r="G71" s="772">
        <v>0</v>
      </c>
    </row>
    <row r="72" spans="1:7">
      <c r="A72" s="373" t="s">
        <v>1342</v>
      </c>
      <c r="B72" s="773">
        <v>2249</v>
      </c>
      <c r="C72" s="773">
        <v>1864</v>
      </c>
      <c r="D72" s="773">
        <v>13</v>
      </c>
      <c r="E72" s="773">
        <v>39</v>
      </c>
      <c r="F72" s="773">
        <v>333</v>
      </c>
      <c r="G72" s="773">
        <v>0</v>
      </c>
    </row>
    <row r="73" spans="1:7">
      <c r="A73" s="373" t="s">
        <v>1341</v>
      </c>
      <c r="B73" s="773">
        <v>611</v>
      </c>
      <c r="C73" s="773">
        <v>499</v>
      </c>
      <c r="D73" s="773">
        <v>3</v>
      </c>
      <c r="E73" s="773">
        <v>23</v>
      </c>
      <c r="F73" s="773">
        <v>86</v>
      </c>
      <c r="G73" s="773">
        <v>0</v>
      </c>
    </row>
    <row r="74" spans="1:7">
      <c r="A74" s="771"/>
      <c r="B74" s="381"/>
      <c r="C74" s="381"/>
      <c r="D74" s="381"/>
      <c r="E74" s="381"/>
      <c r="F74" s="381"/>
      <c r="G74" s="381"/>
    </row>
    <row r="75" spans="1:7">
      <c r="A75" s="371" t="s">
        <v>938</v>
      </c>
      <c r="B75" s="772">
        <v>1219</v>
      </c>
      <c r="C75" s="772">
        <v>988</v>
      </c>
      <c r="D75" s="772">
        <v>16</v>
      </c>
      <c r="E75" s="772">
        <v>36</v>
      </c>
      <c r="F75" s="772">
        <v>179</v>
      </c>
      <c r="G75" s="772">
        <v>0</v>
      </c>
    </row>
    <row r="76" spans="1:7">
      <c r="A76" s="373" t="s">
        <v>1340</v>
      </c>
      <c r="B76" s="773">
        <v>956</v>
      </c>
      <c r="C76" s="773">
        <v>771</v>
      </c>
      <c r="D76" s="773">
        <v>13</v>
      </c>
      <c r="E76" s="773">
        <v>20</v>
      </c>
      <c r="F76" s="773">
        <v>152</v>
      </c>
      <c r="G76" s="773">
        <v>0</v>
      </c>
    </row>
    <row r="77" spans="1:7">
      <c r="A77" s="373" t="s">
        <v>1339</v>
      </c>
      <c r="B77" s="773">
        <v>263</v>
      </c>
      <c r="C77" s="773">
        <v>217</v>
      </c>
      <c r="D77" s="773">
        <v>3</v>
      </c>
      <c r="E77" s="773">
        <v>16</v>
      </c>
      <c r="F77" s="773">
        <v>27</v>
      </c>
      <c r="G77" s="773">
        <v>0</v>
      </c>
    </row>
    <row r="78" spans="1:7">
      <c r="A78" s="771"/>
      <c r="B78" s="381"/>
      <c r="C78" s="381"/>
      <c r="D78" s="381"/>
      <c r="E78" s="381"/>
      <c r="F78" s="381"/>
      <c r="G78" s="381"/>
    </row>
    <row r="79" spans="1:7">
      <c r="A79" s="371" t="s">
        <v>924</v>
      </c>
      <c r="B79" s="772">
        <v>2509</v>
      </c>
      <c r="C79" s="772">
        <v>2037</v>
      </c>
      <c r="D79" s="772">
        <v>22</v>
      </c>
      <c r="E79" s="772">
        <v>66</v>
      </c>
      <c r="F79" s="772">
        <v>384</v>
      </c>
      <c r="G79" s="772">
        <v>0</v>
      </c>
    </row>
    <row r="80" spans="1:7">
      <c r="A80" s="373" t="s">
        <v>1338</v>
      </c>
      <c r="B80" s="773">
        <v>1314</v>
      </c>
      <c r="C80" s="773">
        <v>1035</v>
      </c>
      <c r="D80" s="773">
        <v>12</v>
      </c>
      <c r="E80" s="773">
        <v>38</v>
      </c>
      <c r="F80" s="773">
        <v>229</v>
      </c>
      <c r="G80" s="773">
        <v>0</v>
      </c>
    </row>
    <row r="81" spans="1:7">
      <c r="A81" s="373" t="s">
        <v>1337</v>
      </c>
      <c r="B81" s="773">
        <v>458</v>
      </c>
      <c r="C81" s="773">
        <v>373</v>
      </c>
      <c r="D81" s="773">
        <v>5</v>
      </c>
      <c r="E81" s="773">
        <v>8</v>
      </c>
      <c r="F81" s="773">
        <v>72</v>
      </c>
      <c r="G81" s="773">
        <v>0</v>
      </c>
    </row>
    <row r="82" spans="1:7">
      <c r="A82" s="373" t="s">
        <v>1336</v>
      </c>
      <c r="B82" s="773">
        <v>700</v>
      </c>
      <c r="C82" s="773">
        <v>600</v>
      </c>
      <c r="D82" s="773">
        <v>5</v>
      </c>
      <c r="E82" s="773">
        <v>20</v>
      </c>
      <c r="F82" s="773">
        <v>75</v>
      </c>
      <c r="G82" s="773">
        <v>0</v>
      </c>
    </row>
    <row r="83" spans="1:7">
      <c r="A83" s="373" t="s">
        <v>1335</v>
      </c>
      <c r="B83" s="773">
        <v>37</v>
      </c>
      <c r="C83" s="773">
        <v>29</v>
      </c>
      <c r="D83" s="773">
        <v>0</v>
      </c>
      <c r="E83" s="773">
        <v>0</v>
      </c>
      <c r="F83" s="773">
        <v>8</v>
      </c>
      <c r="G83" s="773">
        <v>0</v>
      </c>
    </row>
    <row r="84" spans="1:7">
      <c r="A84" s="771"/>
      <c r="B84" s="381"/>
      <c r="C84" s="381"/>
      <c r="D84" s="381"/>
      <c r="E84" s="381"/>
      <c r="F84" s="381"/>
      <c r="G84" s="381"/>
    </row>
    <row r="85" spans="1:7">
      <c r="A85" s="371" t="s">
        <v>890</v>
      </c>
      <c r="B85" s="772">
        <v>332</v>
      </c>
      <c r="C85" s="772">
        <v>268</v>
      </c>
      <c r="D85" s="772">
        <v>5</v>
      </c>
      <c r="E85" s="772">
        <v>2</v>
      </c>
      <c r="F85" s="772">
        <v>57</v>
      </c>
      <c r="G85" s="772">
        <v>0</v>
      </c>
    </row>
    <row r="86" spans="1:7">
      <c r="A86" s="373" t="s">
        <v>1334</v>
      </c>
      <c r="B86" s="773">
        <v>210</v>
      </c>
      <c r="C86" s="773">
        <v>173</v>
      </c>
      <c r="D86" s="773">
        <v>2</v>
      </c>
      <c r="E86" s="773">
        <v>1</v>
      </c>
      <c r="F86" s="773">
        <v>34</v>
      </c>
      <c r="G86" s="773">
        <v>0</v>
      </c>
    </row>
    <row r="87" spans="1:7">
      <c r="A87" s="373" t="s">
        <v>1333</v>
      </c>
      <c r="B87" s="773">
        <v>88</v>
      </c>
      <c r="C87" s="773">
        <v>65</v>
      </c>
      <c r="D87" s="773">
        <v>3</v>
      </c>
      <c r="E87" s="773">
        <v>0</v>
      </c>
      <c r="F87" s="773">
        <v>20</v>
      </c>
      <c r="G87" s="773">
        <v>0</v>
      </c>
    </row>
    <row r="88" spans="1:7">
      <c r="A88" s="373" t="s">
        <v>1332</v>
      </c>
      <c r="B88" s="773">
        <v>15</v>
      </c>
      <c r="C88" s="773">
        <v>12</v>
      </c>
      <c r="D88" s="773">
        <v>0</v>
      </c>
      <c r="E88" s="773">
        <v>1</v>
      </c>
      <c r="F88" s="773">
        <v>2</v>
      </c>
      <c r="G88" s="773">
        <v>0</v>
      </c>
    </row>
    <row r="89" spans="1:7">
      <c r="A89" s="373" t="s">
        <v>1331</v>
      </c>
      <c r="B89" s="773">
        <v>19</v>
      </c>
      <c r="C89" s="773">
        <v>18</v>
      </c>
      <c r="D89" s="773">
        <v>0</v>
      </c>
      <c r="E89" s="773">
        <v>0</v>
      </c>
      <c r="F89" s="773">
        <v>1</v>
      </c>
      <c r="G89" s="773">
        <v>0</v>
      </c>
    </row>
    <row r="90" spans="1:7">
      <c r="A90" s="771"/>
      <c r="B90" s="381"/>
      <c r="C90" s="381"/>
      <c r="D90" s="381"/>
      <c r="E90" s="381"/>
      <c r="F90" s="381"/>
      <c r="G90" s="381"/>
    </row>
    <row r="91" spans="1:7">
      <c r="A91" s="371" t="s">
        <v>877</v>
      </c>
      <c r="B91" s="772">
        <v>654</v>
      </c>
      <c r="C91" s="772">
        <v>522</v>
      </c>
      <c r="D91" s="772">
        <v>8</v>
      </c>
      <c r="E91" s="772">
        <v>16</v>
      </c>
      <c r="F91" s="772">
        <v>108</v>
      </c>
      <c r="G91" s="772">
        <v>0</v>
      </c>
    </row>
    <row r="92" spans="1:7">
      <c r="A92" s="373" t="s">
        <v>1330</v>
      </c>
      <c r="B92" s="773">
        <v>569</v>
      </c>
      <c r="C92" s="773">
        <v>446</v>
      </c>
      <c r="D92" s="773">
        <v>8</v>
      </c>
      <c r="E92" s="773">
        <v>13</v>
      </c>
      <c r="F92" s="773">
        <v>102</v>
      </c>
      <c r="G92" s="773">
        <v>0</v>
      </c>
    </row>
    <row r="93" spans="1:7">
      <c r="A93" s="373" t="s">
        <v>1329</v>
      </c>
      <c r="B93" s="773">
        <v>2</v>
      </c>
      <c r="C93" s="773">
        <v>1</v>
      </c>
      <c r="D93" s="773">
        <v>0</v>
      </c>
      <c r="E93" s="773">
        <v>0</v>
      </c>
      <c r="F93" s="773">
        <v>1</v>
      </c>
      <c r="G93" s="773">
        <v>0</v>
      </c>
    </row>
    <row r="94" spans="1:7">
      <c r="A94" s="373" t="s">
        <v>1328</v>
      </c>
      <c r="B94" s="773">
        <v>23</v>
      </c>
      <c r="C94" s="773">
        <v>21</v>
      </c>
      <c r="D94" s="773">
        <v>0</v>
      </c>
      <c r="E94" s="773">
        <v>1</v>
      </c>
      <c r="F94" s="773">
        <v>1</v>
      </c>
      <c r="G94" s="773">
        <v>0</v>
      </c>
    </row>
    <row r="95" spans="1:7">
      <c r="A95" s="373" t="s">
        <v>1327</v>
      </c>
      <c r="B95" s="773">
        <v>60</v>
      </c>
      <c r="C95" s="773">
        <v>54</v>
      </c>
      <c r="D95" s="773">
        <v>0</v>
      </c>
      <c r="E95" s="773">
        <v>2</v>
      </c>
      <c r="F95" s="773">
        <v>4</v>
      </c>
      <c r="G95" s="773">
        <v>0</v>
      </c>
    </row>
    <row r="96" spans="1:7">
      <c r="A96" s="381"/>
      <c r="B96" s="381"/>
      <c r="C96" s="381"/>
      <c r="D96" s="381"/>
      <c r="E96" s="381"/>
      <c r="F96" s="381"/>
      <c r="G96" s="381"/>
    </row>
    <row r="97" spans="1:7">
      <c r="A97" s="768" t="s">
        <v>4082</v>
      </c>
      <c r="B97" s="381"/>
      <c r="C97" s="381"/>
      <c r="D97" s="381"/>
      <c r="E97" s="381"/>
      <c r="F97" s="381"/>
      <c r="G97" s="381"/>
    </row>
  </sheetData>
  <mergeCells count="3">
    <mergeCell ref="B5:G5"/>
    <mergeCell ref="B2:G3"/>
    <mergeCell ref="C7:G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3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48">
    <outlinePr summaryBelow="0" summaryRight="0"/>
  </sheetPr>
  <dimension ref="A1:G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6640625" style="35" customWidth="1"/>
    <col min="2" max="2" width="5.109375" style="35" bestFit="1" customWidth="1"/>
    <col min="3" max="3" width="6.6640625" style="35" bestFit="1" customWidth="1"/>
    <col min="4" max="4" width="7.5546875" style="35" bestFit="1" customWidth="1"/>
    <col min="5" max="5" width="5.5546875" style="35" bestFit="1" customWidth="1"/>
    <col min="6" max="6" width="11.109375" style="35" customWidth="1"/>
    <col min="7" max="7" width="12.6640625" style="35" customWidth="1"/>
    <col min="8" max="256" width="8.88671875" style="35"/>
    <col min="257" max="257" width="20.6640625" style="35" customWidth="1"/>
    <col min="258" max="258" width="5.109375" style="35" bestFit="1" customWidth="1"/>
    <col min="259" max="259" width="6.6640625" style="35" bestFit="1" customWidth="1"/>
    <col min="260" max="260" width="7.5546875" style="35" bestFit="1" customWidth="1"/>
    <col min="261" max="261" width="5.5546875" style="35" bestFit="1" customWidth="1"/>
    <col min="262" max="262" width="11.109375" style="35" customWidth="1"/>
    <col min="263" max="263" width="12.6640625" style="35" customWidth="1"/>
    <col min="264" max="512" width="8.88671875" style="35"/>
    <col min="513" max="513" width="20.6640625" style="35" customWidth="1"/>
    <col min="514" max="514" width="5.109375" style="35" bestFit="1" customWidth="1"/>
    <col min="515" max="515" width="6.6640625" style="35" bestFit="1" customWidth="1"/>
    <col min="516" max="516" width="7.5546875" style="35" bestFit="1" customWidth="1"/>
    <col min="517" max="517" width="5.5546875" style="35" bestFit="1" customWidth="1"/>
    <col min="518" max="518" width="11.109375" style="35" customWidth="1"/>
    <col min="519" max="519" width="12.6640625" style="35" customWidth="1"/>
    <col min="520" max="768" width="8.88671875" style="35"/>
    <col min="769" max="769" width="20.6640625" style="35" customWidth="1"/>
    <col min="770" max="770" width="5.109375" style="35" bestFit="1" customWidth="1"/>
    <col min="771" max="771" width="6.6640625" style="35" bestFit="1" customWidth="1"/>
    <col min="772" max="772" width="7.5546875" style="35" bestFit="1" customWidth="1"/>
    <col min="773" max="773" width="5.5546875" style="35" bestFit="1" customWidth="1"/>
    <col min="774" max="774" width="11.109375" style="35" customWidth="1"/>
    <col min="775" max="775" width="12.6640625" style="35" customWidth="1"/>
    <col min="776" max="1024" width="8.88671875" style="35"/>
    <col min="1025" max="1025" width="20.6640625" style="35" customWidth="1"/>
    <col min="1026" max="1026" width="5.109375" style="35" bestFit="1" customWidth="1"/>
    <col min="1027" max="1027" width="6.6640625" style="35" bestFit="1" customWidth="1"/>
    <col min="1028" max="1028" width="7.5546875" style="35" bestFit="1" customWidth="1"/>
    <col min="1029" max="1029" width="5.5546875" style="35" bestFit="1" customWidth="1"/>
    <col min="1030" max="1030" width="11.109375" style="35" customWidth="1"/>
    <col min="1031" max="1031" width="12.6640625" style="35" customWidth="1"/>
    <col min="1032" max="1280" width="8.88671875" style="35"/>
    <col min="1281" max="1281" width="20.6640625" style="35" customWidth="1"/>
    <col min="1282" max="1282" width="5.109375" style="35" bestFit="1" customWidth="1"/>
    <col min="1283" max="1283" width="6.6640625" style="35" bestFit="1" customWidth="1"/>
    <col min="1284" max="1284" width="7.5546875" style="35" bestFit="1" customWidth="1"/>
    <col min="1285" max="1285" width="5.5546875" style="35" bestFit="1" customWidth="1"/>
    <col min="1286" max="1286" width="11.109375" style="35" customWidth="1"/>
    <col min="1287" max="1287" width="12.6640625" style="35" customWidth="1"/>
    <col min="1288" max="1536" width="8.88671875" style="35"/>
    <col min="1537" max="1537" width="20.6640625" style="35" customWidth="1"/>
    <col min="1538" max="1538" width="5.109375" style="35" bestFit="1" customWidth="1"/>
    <col min="1539" max="1539" width="6.6640625" style="35" bestFit="1" customWidth="1"/>
    <col min="1540" max="1540" width="7.5546875" style="35" bestFit="1" customWidth="1"/>
    <col min="1541" max="1541" width="5.5546875" style="35" bestFit="1" customWidth="1"/>
    <col min="1542" max="1542" width="11.109375" style="35" customWidth="1"/>
    <col min="1543" max="1543" width="12.6640625" style="35" customWidth="1"/>
    <col min="1544" max="1792" width="8.88671875" style="35"/>
    <col min="1793" max="1793" width="20.6640625" style="35" customWidth="1"/>
    <col min="1794" max="1794" width="5.109375" style="35" bestFit="1" customWidth="1"/>
    <col min="1795" max="1795" width="6.6640625" style="35" bestFit="1" customWidth="1"/>
    <col min="1796" max="1796" width="7.5546875" style="35" bestFit="1" customWidth="1"/>
    <col min="1797" max="1797" width="5.5546875" style="35" bestFit="1" customWidth="1"/>
    <col min="1798" max="1798" width="11.109375" style="35" customWidth="1"/>
    <col min="1799" max="1799" width="12.6640625" style="35" customWidth="1"/>
    <col min="1800" max="2048" width="8.88671875" style="35"/>
    <col min="2049" max="2049" width="20.6640625" style="35" customWidth="1"/>
    <col min="2050" max="2050" width="5.109375" style="35" bestFit="1" customWidth="1"/>
    <col min="2051" max="2051" width="6.6640625" style="35" bestFit="1" customWidth="1"/>
    <col min="2052" max="2052" width="7.5546875" style="35" bestFit="1" customWidth="1"/>
    <col min="2053" max="2053" width="5.5546875" style="35" bestFit="1" customWidth="1"/>
    <col min="2054" max="2054" width="11.109375" style="35" customWidth="1"/>
    <col min="2055" max="2055" width="12.6640625" style="35" customWidth="1"/>
    <col min="2056" max="2304" width="8.88671875" style="35"/>
    <col min="2305" max="2305" width="20.6640625" style="35" customWidth="1"/>
    <col min="2306" max="2306" width="5.109375" style="35" bestFit="1" customWidth="1"/>
    <col min="2307" max="2307" width="6.6640625" style="35" bestFit="1" customWidth="1"/>
    <col min="2308" max="2308" width="7.5546875" style="35" bestFit="1" customWidth="1"/>
    <col min="2309" max="2309" width="5.5546875" style="35" bestFit="1" customWidth="1"/>
    <col min="2310" max="2310" width="11.109375" style="35" customWidth="1"/>
    <col min="2311" max="2311" width="12.6640625" style="35" customWidth="1"/>
    <col min="2312" max="2560" width="8.88671875" style="35"/>
    <col min="2561" max="2561" width="20.6640625" style="35" customWidth="1"/>
    <col min="2562" max="2562" width="5.109375" style="35" bestFit="1" customWidth="1"/>
    <col min="2563" max="2563" width="6.6640625" style="35" bestFit="1" customWidth="1"/>
    <col min="2564" max="2564" width="7.5546875" style="35" bestFit="1" customWidth="1"/>
    <col min="2565" max="2565" width="5.5546875" style="35" bestFit="1" customWidth="1"/>
    <col min="2566" max="2566" width="11.109375" style="35" customWidth="1"/>
    <col min="2567" max="2567" width="12.6640625" style="35" customWidth="1"/>
    <col min="2568" max="2816" width="8.88671875" style="35"/>
    <col min="2817" max="2817" width="20.6640625" style="35" customWidth="1"/>
    <col min="2818" max="2818" width="5.109375" style="35" bestFit="1" customWidth="1"/>
    <col min="2819" max="2819" width="6.6640625" style="35" bestFit="1" customWidth="1"/>
    <col min="2820" max="2820" width="7.5546875" style="35" bestFit="1" customWidth="1"/>
    <col min="2821" max="2821" width="5.5546875" style="35" bestFit="1" customWidth="1"/>
    <col min="2822" max="2822" width="11.109375" style="35" customWidth="1"/>
    <col min="2823" max="2823" width="12.6640625" style="35" customWidth="1"/>
    <col min="2824" max="3072" width="8.88671875" style="35"/>
    <col min="3073" max="3073" width="20.6640625" style="35" customWidth="1"/>
    <col min="3074" max="3074" width="5.109375" style="35" bestFit="1" customWidth="1"/>
    <col min="3075" max="3075" width="6.6640625" style="35" bestFit="1" customWidth="1"/>
    <col min="3076" max="3076" width="7.5546875" style="35" bestFit="1" customWidth="1"/>
    <col min="3077" max="3077" width="5.5546875" style="35" bestFit="1" customWidth="1"/>
    <col min="3078" max="3078" width="11.109375" style="35" customWidth="1"/>
    <col min="3079" max="3079" width="12.6640625" style="35" customWidth="1"/>
    <col min="3080" max="3328" width="8.88671875" style="35"/>
    <col min="3329" max="3329" width="20.6640625" style="35" customWidth="1"/>
    <col min="3330" max="3330" width="5.109375" style="35" bestFit="1" customWidth="1"/>
    <col min="3331" max="3331" width="6.6640625" style="35" bestFit="1" customWidth="1"/>
    <col min="3332" max="3332" width="7.5546875" style="35" bestFit="1" customWidth="1"/>
    <col min="3333" max="3333" width="5.5546875" style="35" bestFit="1" customWidth="1"/>
    <col min="3334" max="3334" width="11.109375" style="35" customWidth="1"/>
    <col min="3335" max="3335" width="12.6640625" style="35" customWidth="1"/>
    <col min="3336" max="3584" width="8.88671875" style="35"/>
    <col min="3585" max="3585" width="20.6640625" style="35" customWidth="1"/>
    <col min="3586" max="3586" width="5.109375" style="35" bestFit="1" customWidth="1"/>
    <col min="3587" max="3587" width="6.6640625" style="35" bestFit="1" customWidth="1"/>
    <col min="3588" max="3588" width="7.5546875" style="35" bestFit="1" customWidth="1"/>
    <col min="3589" max="3589" width="5.5546875" style="35" bestFit="1" customWidth="1"/>
    <col min="3590" max="3590" width="11.109375" style="35" customWidth="1"/>
    <col min="3591" max="3591" width="12.6640625" style="35" customWidth="1"/>
    <col min="3592" max="3840" width="8.88671875" style="35"/>
    <col min="3841" max="3841" width="20.6640625" style="35" customWidth="1"/>
    <col min="3842" max="3842" width="5.109375" style="35" bestFit="1" customWidth="1"/>
    <col min="3843" max="3843" width="6.6640625" style="35" bestFit="1" customWidth="1"/>
    <col min="3844" max="3844" width="7.5546875" style="35" bestFit="1" customWidth="1"/>
    <col min="3845" max="3845" width="5.5546875" style="35" bestFit="1" customWidth="1"/>
    <col min="3846" max="3846" width="11.109375" style="35" customWidth="1"/>
    <col min="3847" max="3847" width="12.6640625" style="35" customWidth="1"/>
    <col min="3848" max="4096" width="8.88671875" style="35"/>
    <col min="4097" max="4097" width="20.6640625" style="35" customWidth="1"/>
    <col min="4098" max="4098" width="5.109375" style="35" bestFit="1" customWidth="1"/>
    <col min="4099" max="4099" width="6.6640625" style="35" bestFit="1" customWidth="1"/>
    <col min="4100" max="4100" width="7.5546875" style="35" bestFit="1" customWidth="1"/>
    <col min="4101" max="4101" width="5.5546875" style="35" bestFit="1" customWidth="1"/>
    <col min="4102" max="4102" width="11.109375" style="35" customWidth="1"/>
    <col min="4103" max="4103" width="12.6640625" style="35" customWidth="1"/>
    <col min="4104" max="4352" width="8.88671875" style="35"/>
    <col min="4353" max="4353" width="20.6640625" style="35" customWidth="1"/>
    <col min="4354" max="4354" width="5.109375" style="35" bestFit="1" customWidth="1"/>
    <col min="4355" max="4355" width="6.6640625" style="35" bestFit="1" customWidth="1"/>
    <col min="4356" max="4356" width="7.5546875" style="35" bestFit="1" customWidth="1"/>
    <col min="4357" max="4357" width="5.5546875" style="35" bestFit="1" customWidth="1"/>
    <col min="4358" max="4358" width="11.109375" style="35" customWidth="1"/>
    <col min="4359" max="4359" width="12.6640625" style="35" customWidth="1"/>
    <col min="4360" max="4608" width="8.88671875" style="35"/>
    <col min="4609" max="4609" width="20.6640625" style="35" customWidth="1"/>
    <col min="4610" max="4610" width="5.109375" style="35" bestFit="1" customWidth="1"/>
    <col min="4611" max="4611" width="6.6640625" style="35" bestFit="1" customWidth="1"/>
    <col min="4612" max="4612" width="7.5546875" style="35" bestFit="1" customWidth="1"/>
    <col min="4613" max="4613" width="5.5546875" style="35" bestFit="1" customWidth="1"/>
    <col min="4614" max="4614" width="11.109375" style="35" customWidth="1"/>
    <col min="4615" max="4615" width="12.6640625" style="35" customWidth="1"/>
    <col min="4616" max="4864" width="8.88671875" style="35"/>
    <col min="4865" max="4865" width="20.6640625" style="35" customWidth="1"/>
    <col min="4866" max="4866" width="5.109375" style="35" bestFit="1" customWidth="1"/>
    <col min="4867" max="4867" width="6.6640625" style="35" bestFit="1" customWidth="1"/>
    <col min="4868" max="4868" width="7.5546875" style="35" bestFit="1" customWidth="1"/>
    <col min="4869" max="4869" width="5.5546875" style="35" bestFit="1" customWidth="1"/>
    <col min="4870" max="4870" width="11.109375" style="35" customWidth="1"/>
    <col min="4871" max="4871" width="12.6640625" style="35" customWidth="1"/>
    <col min="4872" max="5120" width="8.88671875" style="35"/>
    <col min="5121" max="5121" width="20.6640625" style="35" customWidth="1"/>
    <col min="5122" max="5122" width="5.109375" style="35" bestFit="1" customWidth="1"/>
    <col min="5123" max="5123" width="6.6640625" style="35" bestFit="1" customWidth="1"/>
    <col min="5124" max="5124" width="7.5546875" style="35" bestFit="1" customWidth="1"/>
    <col min="5125" max="5125" width="5.5546875" style="35" bestFit="1" customWidth="1"/>
    <col min="5126" max="5126" width="11.109375" style="35" customWidth="1"/>
    <col min="5127" max="5127" width="12.6640625" style="35" customWidth="1"/>
    <col min="5128" max="5376" width="8.88671875" style="35"/>
    <col min="5377" max="5377" width="20.6640625" style="35" customWidth="1"/>
    <col min="5378" max="5378" width="5.109375" style="35" bestFit="1" customWidth="1"/>
    <col min="5379" max="5379" width="6.6640625" style="35" bestFit="1" customWidth="1"/>
    <col min="5380" max="5380" width="7.5546875" style="35" bestFit="1" customWidth="1"/>
    <col min="5381" max="5381" width="5.5546875" style="35" bestFit="1" customWidth="1"/>
    <col min="5382" max="5382" width="11.109375" style="35" customWidth="1"/>
    <col min="5383" max="5383" width="12.6640625" style="35" customWidth="1"/>
    <col min="5384" max="5632" width="8.88671875" style="35"/>
    <col min="5633" max="5633" width="20.6640625" style="35" customWidth="1"/>
    <col min="5634" max="5634" width="5.109375" style="35" bestFit="1" customWidth="1"/>
    <col min="5635" max="5635" width="6.6640625" style="35" bestFit="1" customWidth="1"/>
    <col min="5636" max="5636" width="7.5546875" style="35" bestFit="1" customWidth="1"/>
    <col min="5637" max="5637" width="5.5546875" style="35" bestFit="1" customWidth="1"/>
    <col min="5638" max="5638" width="11.109375" style="35" customWidth="1"/>
    <col min="5639" max="5639" width="12.6640625" style="35" customWidth="1"/>
    <col min="5640" max="5888" width="8.88671875" style="35"/>
    <col min="5889" max="5889" width="20.6640625" style="35" customWidth="1"/>
    <col min="5890" max="5890" width="5.109375" style="35" bestFit="1" customWidth="1"/>
    <col min="5891" max="5891" width="6.6640625" style="35" bestFit="1" customWidth="1"/>
    <col min="5892" max="5892" width="7.5546875" style="35" bestFit="1" customWidth="1"/>
    <col min="5893" max="5893" width="5.5546875" style="35" bestFit="1" customWidth="1"/>
    <col min="5894" max="5894" width="11.109375" style="35" customWidth="1"/>
    <col min="5895" max="5895" width="12.6640625" style="35" customWidth="1"/>
    <col min="5896" max="6144" width="8.88671875" style="35"/>
    <col min="6145" max="6145" width="20.6640625" style="35" customWidth="1"/>
    <col min="6146" max="6146" width="5.109375" style="35" bestFit="1" customWidth="1"/>
    <col min="6147" max="6147" width="6.6640625" style="35" bestFit="1" customWidth="1"/>
    <col min="6148" max="6148" width="7.5546875" style="35" bestFit="1" customWidth="1"/>
    <col min="6149" max="6149" width="5.5546875" style="35" bestFit="1" customWidth="1"/>
    <col min="6150" max="6150" width="11.109375" style="35" customWidth="1"/>
    <col min="6151" max="6151" width="12.6640625" style="35" customWidth="1"/>
    <col min="6152" max="6400" width="8.88671875" style="35"/>
    <col min="6401" max="6401" width="20.6640625" style="35" customWidth="1"/>
    <col min="6402" max="6402" width="5.109375" style="35" bestFit="1" customWidth="1"/>
    <col min="6403" max="6403" width="6.6640625" style="35" bestFit="1" customWidth="1"/>
    <col min="6404" max="6404" width="7.5546875" style="35" bestFit="1" customWidth="1"/>
    <col min="6405" max="6405" width="5.5546875" style="35" bestFit="1" customWidth="1"/>
    <col min="6406" max="6406" width="11.109375" style="35" customWidth="1"/>
    <col min="6407" max="6407" width="12.6640625" style="35" customWidth="1"/>
    <col min="6408" max="6656" width="8.88671875" style="35"/>
    <col min="6657" max="6657" width="20.6640625" style="35" customWidth="1"/>
    <col min="6658" max="6658" width="5.109375" style="35" bestFit="1" customWidth="1"/>
    <col min="6659" max="6659" width="6.6640625" style="35" bestFit="1" customWidth="1"/>
    <col min="6660" max="6660" width="7.5546875" style="35" bestFit="1" customWidth="1"/>
    <col min="6661" max="6661" width="5.5546875" style="35" bestFit="1" customWidth="1"/>
    <col min="6662" max="6662" width="11.109375" style="35" customWidth="1"/>
    <col min="6663" max="6663" width="12.6640625" style="35" customWidth="1"/>
    <col min="6664" max="6912" width="8.88671875" style="35"/>
    <col min="6913" max="6913" width="20.6640625" style="35" customWidth="1"/>
    <col min="6914" max="6914" width="5.109375" style="35" bestFit="1" customWidth="1"/>
    <col min="6915" max="6915" width="6.6640625" style="35" bestFit="1" customWidth="1"/>
    <col min="6916" max="6916" width="7.5546875" style="35" bestFit="1" customWidth="1"/>
    <col min="6917" max="6917" width="5.5546875" style="35" bestFit="1" customWidth="1"/>
    <col min="6918" max="6918" width="11.109375" style="35" customWidth="1"/>
    <col min="6919" max="6919" width="12.6640625" style="35" customWidth="1"/>
    <col min="6920" max="7168" width="8.88671875" style="35"/>
    <col min="7169" max="7169" width="20.6640625" style="35" customWidth="1"/>
    <col min="7170" max="7170" width="5.109375" style="35" bestFit="1" customWidth="1"/>
    <col min="7171" max="7171" width="6.6640625" style="35" bestFit="1" customWidth="1"/>
    <col min="7172" max="7172" width="7.5546875" style="35" bestFit="1" customWidth="1"/>
    <col min="7173" max="7173" width="5.5546875" style="35" bestFit="1" customWidth="1"/>
    <col min="7174" max="7174" width="11.109375" style="35" customWidth="1"/>
    <col min="7175" max="7175" width="12.6640625" style="35" customWidth="1"/>
    <col min="7176" max="7424" width="8.88671875" style="35"/>
    <col min="7425" max="7425" width="20.6640625" style="35" customWidth="1"/>
    <col min="7426" max="7426" width="5.109375" style="35" bestFit="1" customWidth="1"/>
    <col min="7427" max="7427" width="6.6640625" style="35" bestFit="1" customWidth="1"/>
    <col min="7428" max="7428" width="7.5546875" style="35" bestFit="1" customWidth="1"/>
    <col min="7429" max="7429" width="5.5546875" style="35" bestFit="1" customWidth="1"/>
    <col min="7430" max="7430" width="11.109375" style="35" customWidth="1"/>
    <col min="7431" max="7431" width="12.6640625" style="35" customWidth="1"/>
    <col min="7432" max="7680" width="8.88671875" style="35"/>
    <col min="7681" max="7681" width="20.6640625" style="35" customWidth="1"/>
    <col min="7682" max="7682" width="5.109375" style="35" bestFit="1" customWidth="1"/>
    <col min="7683" max="7683" width="6.6640625" style="35" bestFit="1" customWidth="1"/>
    <col min="7684" max="7684" width="7.5546875" style="35" bestFit="1" customWidth="1"/>
    <col min="7685" max="7685" width="5.5546875" style="35" bestFit="1" customWidth="1"/>
    <col min="7686" max="7686" width="11.109375" style="35" customWidth="1"/>
    <col min="7687" max="7687" width="12.6640625" style="35" customWidth="1"/>
    <col min="7688" max="7936" width="8.88671875" style="35"/>
    <col min="7937" max="7937" width="20.6640625" style="35" customWidth="1"/>
    <col min="7938" max="7938" width="5.109375" style="35" bestFit="1" customWidth="1"/>
    <col min="7939" max="7939" width="6.6640625" style="35" bestFit="1" customWidth="1"/>
    <col min="7940" max="7940" width="7.5546875" style="35" bestFit="1" customWidth="1"/>
    <col min="7941" max="7941" width="5.5546875" style="35" bestFit="1" customWidth="1"/>
    <col min="7942" max="7942" width="11.109375" style="35" customWidth="1"/>
    <col min="7943" max="7943" width="12.6640625" style="35" customWidth="1"/>
    <col min="7944" max="8192" width="8.88671875" style="35"/>
    <col min="8193" max="8193" width="20.6640625" style="35" customWidth="1"/>
    <col min="8194" max="8194" width="5.109375" style="35" bestFit="1" customWidth="1"/>
    <col min="8195" max="8195" width="6.6640625" style="35" bestFit="1" customWidth="1"/>
    <col min="8196" max="8196" width="7.5546875" style="35" bestFit="1" customWidth="1"/>
    <col min="8197" max="8197" width="5.5546875" style="35" bestFit="1" customWidth="1"/>
    <col min="8198" max="8198" width="11.109375" style="35" customWidth="1"/>
    <col min="8199" max="8199" width="12.6640625" style="35" customWidth="1"/>
    <col min="8200" max="8448" width="8.88671875" style="35"/>
    <col min="8449" max="8449" width="20.6640625" style="35" customWidth="1"/>
    <col min="8450" max="8450" width="5.109375" style="35" bestFit="1" customWidth="1"/>
    <col min="8451" max="8451" width="6.6640625" style="35" bestFit="1" customWidth="1"/>
    <col min="8452" max="8452" width="7.5546875" style="35" bestFit="1" customWidth="1"/>
    <col min="8453" max="8453" width="5.5546875" style="35" bestFit="1" customWidth="1"/>
    <col min="8454" max="8454" width="11.109375" style="35" customWidth="1"/>
    <col min="8455" max="8455" width="12.6640625" style="35" customWidth="1"/>
    <col min="8456" max="8704" width="8.88671875" style="35"/>
    <col min="8705" max="8705" width="20.6640625" style="35" customWidth="1"/>
    <col min="8706" max="8706" width="5.109375" style="35" bestFit="1" customWidth="1"/>
    <col min="8707" max="8707" width="6.6640625" style="35" bestFit="1" customWidth="1"/>
    <col min="8708" max="8708" width="7.5546875" style="35" bestFit="1" customWidth="1"/>
    <col min="8709" max="8709" width="5.5546875" style="35" bestFit="1" customWidth="1"/>
    <col min="8710" max="8710" width="11.109375" style="35" customWidth="1"/>
    <col min="8711" max="8711" width="12.6640625" style="35" customWidth="1"/>
    <col min="8712" max="8960" width="8.88671875" style="35"/>
    <col min="8961" max="8961" width="20.6640625" style="35" customWidth="1"/>
    <col min="8962" max="8962" width="5.109375" style="35" bestFit="1" customWidth="1"/>
    <col min="8963" max="8963" width="6.6640625" style="35" bestFit="1" customWidth="1"/>
    <col min="8964" max="8964" width="7.5546875" style="35" bestFit="1" customWidth="1"/>
    <col min="8965" max="8965" width="5.5546875" style="35" bestFit="1" customWidth="1"/>
    <col min="8966" max="8966" width="11.109375" style="35" customWidth="1"/>
    <col min="8967" max="8967" width="12.6640625" style="35" customWidth="1"/>
    <col min="8968" max="9216" width="8.88671875" style="35"/>
    <col min="9217" max="9217" width="20.6640625" style="35" customWidth="1"/>
    <col min="9218" max="9218" width="5.109375" style="35" bestFit="1" customWidth="1"/>
    <col min="9219" max="9219" width="6.6640625" style="35" bestFit="1" customWidth="1"/>
    <col min="9220" max="9220" width="7.5546875" style="35" bestFit="1" customWidth="1"/>
    <col min="9221" max="9221" width="5.5546875" style="35" bestFit="1" customWidth="1"/>
    <col min="9222" max="9222" width="11.109375" style="35" customWidth="1"/>
    <col min="9223" max="9223" width="12.6640625" style="35" customWidth="1"/>
    <col min="9224" max="9472" width="8.88671875" style="35"/>
    <col min="9473" max="9473" width="20.6640625" style="35" customWidth="1"/>
    <col min="9474" max="9474" width="5.109375" style="35" bestFit="1" customWidth="1"/>
    <col min="9475" max="9475" width="6.6640625" style="35" bestFit="1" customWidth="1"/>
    <col min="9476" max="9476" width="7.5546875" style="35" bestFit="1" customWidth="1"/>
    <col min="9477" max="9477" width="5.5546875" style="35" bestFit="1" customWidth="1"/>
    <col min="9478" max="9478" width="11.109375" style="35" customWidth="1"/>
    <col min="9479" max="9479" width="12.6640625" style="35" customWidth="1"/>
    <col min="9480" max="9728" width="8.88671875" style="35"/>
    <col min="9729" max="9729" width="20.6640625" style="35" customWidth="1"/>
    <col min="9730" max="9730" width="5.109375" style="35" bestFit="1" customWidth="1"/>
    <col min="9731" max="9731" width="6.6640625" style="35" bestFit="1" customWidth="1"/>
    <col min="9732" max="9732" width="7.5546875" style="35" bestFit="1" customWidth="1"/>
    <col min="9733" max="9733" width="5.5546875" style="35" bestFit="1" customWidth="1"/>
    <col min="9734" max="9734" width="11.109375" style="35" customWidth="1"/>
    <col min="9735" max="9735" width="12.6640625" style="35" customWidth="1"/>
    <col min="9736" max="9984" width="8.88671875" style="35"/>
    <col min="9985" max="9985" width="20.6640625" style="35" customWidth="1"/>
    <col min="9986" max="9986" width="5.109375" style="35" bestFit="1" customWidth="1"/>
    <col min="9987" max="9987" width="6.6640625" style="35" bestFit="1" customWidth="1"/>
    <col min="9988" max="9988" width="7.5546875" style="35" bestFit="1" customWidth="1"/>
    <col min="9989" max="9989" width="5.5546875" style="35" bestFit="1" customWidth="1"/>
    <col min="9990" max="9990" width="11.109375" style="35" customWidth="1"/>
    <col min="9991" max="9991" width="12.6640625" style="35" customWidth="1"/>
    <col min="9992" max="10240" width="8.88671875" style="35"/>
    <col min="10241" max="10241" width="20.6640625" style="35" customWidth="1"/>
    <col min="10242" max="10242" width="5.109375" style="35" bestFit="1" customWidth="1"/>
    <col min="10243" max="10243" width="6.6640625" style="35" bestFit="1" customWidth="1"/>
    <col min="10244" max="10244" width="7.5546875" style="35" bestFit="1" customWidth="1"/>
    <col min="10245" max="10245" width="5.5546875" style="35" bestFit="1" customWidth="1"/>
    <col min="10246" max="10246" width="11.109375" style="35" customWidth="1"/>
    <col min="10247" max="10247" width="12.6640625" style="35" customWidth="1"/>
    <col min="10248" max="10496" width="8.88671875" style="35"/>
    <col min="10497" max="10497" width="20.6640625" style="35" customWidth="1"/>
    <col min="10498" max="10498" width="5.109375" style="35" bestFit="1" customWidth="1"/>
    <col min="10499" max="10499" width="6.6640625" style="35" bestFit="1" customWidth="1"/>
    <col min="10500" max="10500" width="7.5546875" style="35" bestFit="1" customWidth="1"/>
    <col min="10501" max="10501" width="5.5546875" style="35" bestFit="1" customWidth="1"/>
    <col min="10502" max="10502" width="11.109375" style="35" customWidth="1"/>
    <col min="10503" max="10503" width="12.6640625" style="35" customWidth="1"/>
    <col min="10504" max="10752" width="8.88671875" style="35"/>
    <col min="10753" max="10753" width="20.6640625" style="35" customWidth="1"/>
    <col min="10754" max="10754" width="5.109375" style="35" bestFit="1" customWidth="1"/>
    <col min="10755" max="10755" width="6.6640625" style="35" bestFit="1" customWidth="1"/>
    <col min="10756" max="10756" width="7.5546875" style="35" bestFit="1" customWidth="1"/>
    <col min="10757" max="10757" width="5.5546875" style="35" bestFit="1" customWidth="1"/>
    <col min="10758" max="10758" width="11.109375" style="35" customWidth="1"/>
    <col min="10759" max="10759" width="12.6640625" style="35" customWidth="1"/>
    <col min="10760" max="11008" width="8.88671875" style="35"/>
    <col min="11009" max="11009" width="20.6640625" style="35" customWidth="1"/>
    <col min="11010" max="11010" width="5.109375" style="35" bestFit="1" customWidth="1"/>
    <col min="11011" max="11011" width="6.6640625" style="35" bestFit="1" customWidth="1"/>
    <col min="11012" max="11012" width="7.5546875" style="35" bestFit="1" customWidth="1"/>
    <col min="11013" max="11013" width="5.5546875" style="35" bestFit="1" customWidth="1"/>
    <col min="11014" max="11014" width="11.109375" style="35" customWidth="1"/>
    <col min="11015" max="11015" width="12.6640625" style="35" customWidth="1"/>
    <col min="11016" max="11264" width="8.88671875" style="35"/>
    <col min="11265" max="11265" width="20.6640625" style="35" customWidth="1"/>
    <col min="11266" max="11266" width="5.109375" style="35" bestFit="1" customWidth="1"/>
    <col min="11267" max="11267" width="6.6640625" style="35" bestFit="1" customWidth="1"/>
    <col min="11268" max="11268" width="7.5546875" style="35" bestFit="1" customWidth="1"/>
    <col min="11269" max="11269" width="5.5546875" style="35" bestFit="1" customWidth="1"/>
    <col min="11270" max="11270" width="11.109375" style="35" customWidth="1"/>
    <col min="11271" max="11271" width="12.6640625" style="35" customWidth="1"/>
    <col min="11272" max="11520" width="8.88671875" style="35"/>
    <col min="11521" max="11521" width="20.6640625" style="35" customWidth="1"/>
    <col min="11522" max="11522" width="5.109375" style="35" bestFit="1" customWidth="1"/>
    <col min="11523" max="11523" width="6.6640625" style="35" bestFit="1" customWidth="1"/>
    <col min="11524" max="11524" width="7.5546875" style="35" bestFit="1" customWidth="1"/>
    <col min="11525" max="11525" width="5.5546875" style="35" bestFit="1" customWidth="1"/>
    <col min="11526" max="11526" width="11.109375" style="35" customWidth="1"/>
    <col min="11527" max="11527" width="12.6640625" style="35" customWidth="1"/>
    <col min="11528" max="11776" width="8.88671875" style="35"/>
    <col min="11777" max="11777" width="20.6640625" style="35" customWidth="1"/>
    <col min="11778" max="11778" width="5.109375" style="35" bestFit="1" customWidth="1"/>
    <col min="11779" max="11779" width="6.6640625" style="35" bestFit="1" customWidth="1"/>
    <col min="11780" max="11780" width="7.5546875" style="35" bestFit="1" customWidth="1"/>
    <col min="11781" max="11781" width="5.5546875" style="35" bestFit="1" customWidth="1"/>
    <col min="11782" max="11782" width="11.109375" style="35" customWidth="1"/>
    <col min="11783" max="11783" width="12.6640625" style="35" customWidth="1"/>
    <col min="11784" max="12032" width="8.88671875" style="35"/>
    <col min="12033" max="12033" width="20.6640625" style="35" customWidth="1"/>
    <col min="12034" max="12034" width="5.109375" style="35" bestFit="1" customWidth="1"/>
    <col min="12035" max="12035" width="6.6640625" style="35" bestFit="1" customWidth="1"/>
    <col min="12036" max="12036" width="7.5546875" style="35" bestFit="1" customWidth="1"/>
    <col min="12037" max="12037" width="5.5546875" style="35" bestFit="1" customWidth="1"/>
    <col min="12038" max="12038" width="11.109375" style="35" customWidth="1"/>
    <col min="12039" max="12039" width="12.6640625" style="35" customWidth="1"/>
    <col min="12040" max="12288" width="8.88671875" style="35"/>
    <col min="12289" max="12289" width="20.6640625" style="35" customWidth="1"/>
    <col min="12290" max="12290" width="5.109375" style="35" bestFit="1" customWidth="1"/>
    <col min="12291" max="12291" width="6.6640625" style="35" bestFit="1" customWidth="1"/>
    <col min="12292" max="12292" width="7.5546875" style="35" bestFit="1" customWidth="1"/>
    <col min="12293" max="12293" width="5.5546875" style="35" bestFit="1" customWidth="1"/>
    <col min="12294" max="12294" width="11.109375" style="35" customWidth="1"/>
    <col min="12295" max="12295" width="12.6640625" style="35" customWidth="1"/>
    <col min="12296" max="12544" width="8.88671875" style="35"/>
    <col min="12545" max="12545" width="20.6640625" style="35" customWidth="1"/>
    <col min="12546" max="12546" width="5.109375" style="35" bestFit="1" customWidth="1"/>
    <col min="12547" max="12547" width="6.6640625" style="35" bestFit="1" customWidth="1"/>
    <col min="12548" max="12548" width="7.5546875" style="35" bestFit="1" customWidth="1"/>
    <col min="12549" max="12549" width="5.5546875" style="35" bestFit="1" customWidth="1"/>
    <col min="12550" max="12550" width="11.109375" style="35" customWidth="1"/>
    <col min="12551" max="12551" width="12.6640625" style="35" customWidth="1"/>
    <col min="12552" max="12800" width="8.88671875" style="35"/>
    <col min="12801" max="12801" width="20.6640625" style="35" customWidth="1"/>
    <col min="12802" max="12802" width="5.109375" style="35" bestFit="1" customWidth="1"/>
    <col min="12803" max="12803" width="6.6640625" style="35" bestFit="1" customWidth="1"/>
    <col min="12804" max="12804" width="7.5546875" style="35" bestFit="1" customWidth="1"/>
    <col min="12805" max="12805" width="5.5546875" style="35" bestFit="1" customWidth="1"/>
    <col min="12806" max="12806" width="11.109375" style="35" customWidth="1"/>
    <col min="12807" max="12807" width="12.6640625" style="35" customWidth="1"/>
    <col min="12808" max="13056" width="8.88671875" style="35"/>
    <col min="13057" max="13057" width="20.6640625" style="35" customWidth="1"/>
    <col min="13058" max="13058" width="5.109375" style="35" bestFit="1" customWidth="1"/>
    <col min="13059" max="13059" width="6.6640625" style="35" bestFit="1" customWidth="1"/>
    <col min="13060" max="13060" width="7.5546875" style="35" bestFit="1" customWidth="1"/>
    <col min="13061" max="13061" width="5.5546875" style="35" bestFit="1" customWidth="1"/>
    <col min="13062" max="13062" width="11.109375" style="35" customWidth="1"/>
    <col min="13063" max="13063" width="12.6640625" style="35" customWidth="1"/>
    <col min="13064" max="13312" width="8.88671875" style="35"/>
    <col min="13313" max="13313" width="20.6640625" style="35" customWidth="1"/>
    <col min="13314" max="13314" width="5.109375" style="35" bestFit="1" customWidth="1"/>
    <col min="13315" max="13315" width="6.6640625" style="35" bestFit="1" customWidth="1"/>
    <col min="13316" max="13316" width="7.5546875" style="35" bestFit="1" customWidth="1"/>
    <col min="13317" max="13317" width="5.5546875" style="35" bestFit="1" customWidth="1"/>
    <col min="13318" max="13318" width="11.109375" style="35" customWidth="1"/>
    <col min="13319" max="13319" width="12.6640625" style="35" customWidth="1"/>
    <col min="13320" max="13568" width="8.88671875" style="35"/>
    <col min="13569" max="13569" width="20.6640625" style="35" customWidth="1"/>
    <col min="13570" max="13570" width="5.109375" style="35" bestFit="1" customWidth="1"/>
    <col min="13571" max="13571" width="6.6640625" style="35" bestFit="1" customWidth="1"/>
    <col min="13572" max="13572" width="7.5546875" style="35" bestFit="1" customWidth="1"/>
    <col min="13573" max="13573" width="5.5546875" style="35" bestFit="1" customWidth="1"/>
    <col min="13574" max="13574" width="11.109375" style="35" customWidth="1"/>
    <col min="13575" max="13575" width="12.6640625" style="35" customWidth="1"/>
    <col min="13576" max="13824" width="8.88671875" style="35"/>
    <col min="13825" max="13825" width="20.6640625" style="35" customWidth="1"/>
    <col min="13826" max="13826" width="5.109375" style="35" bestFit="1" customWidth="1"/>
    <col min="13827" max="13827" width="6.6640625" style="35" bestFit="1" customWidth="1"/>
    <col min="13828" max="13828" width="7.5546875" style="35" bestFit="1" customWidth="1"/>
    <col min="13829" max="13829" width="5.5546875" style="35" bestFit="1" customWidth="1"/>
    <col min="13830" max="13830" width="11.109375" style="35" customWidth="1"/>
    <col min="13831" max="13831" width="12.6640625" style="35" customWidth="1"/>
    <col min="13832" max="14080" width="8.88671875" style="35"/>
    <col min="14081" max="14081" width="20.6640625" style="35" customWidth="1"/>
    <col min="14082" max="14082" width="5.109375" style="35" bestFit="1" customWidth="1"/>
    <col min="14083" max="14083" width="6.6640625" style="35" bestFit="1" customWidth="1"/>
    <col min="14084" max="14084" width="7.5546875" style="35" bestFit="1" customWidth="1"/>
    <col min="14085" max="14085" width="5.5546875" style="35" bestFit="1" customWidth="1"/>
    <col min="14086" max="14086" width="11.109375" style="35" customWidth="1"/>
    <col min="14087" max="14087" width="12.6640625" style="35" customWidth="1"/>
    <col min="14088" max="14336" width="8.88671875" style="35"/>
    <col min="14337" max="14337" width="20.6640625" style="35" customWidth="1"/>
    <col min="14338" max="14338" width="5.109375" style="35" bestFit="1" customWidth="1"/>
    <col min="14339" max="14339" width="6.6640625" style="35" bestFit="1" customWidth="1"/>
    <col min="14340" max="14340" width="7.5546875" style="35" bestFit="1" customWidth="1"/>
    <col min="14341" max="14341" width="5.5546875" style="35" bestFit="1" customWidth="1"/>
    <col min="14342" max="14342" width="11.109375" style="35" customWidth="1"/>
    <col min="14343" max="14343" width="12.6640625" style="35" customWidth="1"/>
    <col min="14344" max="14592" width="8.88671875" style="35"/>
    <col min="14593" max="14593" width="20.6640625" style="35" customWidth="1"/>
    <col min="14594" max="14594" width="5.109375" style="35" bestFit="1" customWidth="1"/>
    <col min="14595" max="14595" width="6.6640625" style="35" bestFit="1" customWidth="1"/>
    <col min="14596" max="14596" width="7.5546875" style="35" bestFit="1" customWidth="1"/>
    <col min="14597" max="14597" width="5.5546875" style="35" bestFit="1" customWidth="1"/>
    <col min="14598" max="14598" width="11.109375" style="35" customWidth="1"/>
    <col min="14599" max="14599" width="12.6640625" style="35" customWidth="1"/>
    <col min="14600" max="14848" width="8.88671875" style="35"/>
    <col min="14849" max="14849" width="20.6640625" style="35" customWidth="1"/>
    <col min="14850" max="14850" width="5.109375" style="35" bestFit="1" customWidth="1"/>
    <col min="14851" max="14851" width="6.6640625" style="35" bestFit="1" customWidth="1"/>
    <col min="14852" max="14852" width="7.5546875" style="35" bestFit="1" customWidth="1"/>
    <col min="14853" max="14853" width="5.5546875" style="35" bestFit="1" customWidth="1"/>
    <col min="14854" max="14854" width="11.109375" style="35" customWidth="1"/>
    <col min="14855" max="14855" width="12.6640625" style="35" customWidth="1"/>
    <col min="14856" max="15104" width="8.88671875" style="35"/>
    <col min="15105" max="15105" width="20.6640625" style="35" customWidth="1"/>
    <col min="15106" max="15106" width="5.109375" style="35" bestFit="1" customWidth="1"/>
    <col min="15107" max="15107" width="6.6640625" style="35" bestFit="1" customWidth="1"/>
    <col min="15108" max="15108" width="7.5546875" style="35" bestFit="1" customWidth="1"/>
    <col min="15109" max="15109" width="5.5546875" style="35" bestFit="1" customWidth="1"/>
    <col min="15110" max="15110" width="11.109375" style="35" customWidth="1"/>
    <col min="15111" max="15111" width="12.6640625" style="35" customWidth="1"/>
    <col min="15112" max="15360" width="8.88671875" style="35"/>
    <col min="15361" max="15361" width="20.6640625" style="35" customWidth="1"/>
    <col min="15362" max="15362" width="5.109375" style="35" bestFit="1" customWidth="1"/>
    <col min="15363" max="15363" width="6.6640625" style="35" bestFit="1" customWidth="1"/>
    <col min="15364" max="15364" width="7.5546875" style="35" bestFit="1" customWidth="1"/>
    <col min="15365" max="15365" width="5.5546875" style="35" bestFit="1" customWidth="1"/>
    <col min="15366" max="15366" width="11.109375" style="35" customWidth="1"/>
    <col min="15367" max="15367" width="12.6640625" style="35" customWidth="1"/>
    <col min="15368" max="15616" width="8.88671875" style="35"/>
    <col min="15617" max="15617" width="20.6640625" style="35" customWidth="1"/>
    <col min="15618" max="15618" width="5.109375" style="35" bestFit="1" customWidth="1"/>
    <col min="15619" max="15619" width="6.6640625" style="35" bestFit="1" customWidth="1"/>
    <col min="15620" max="15620" width="7.5546875" style="35" bestFit="1" customWidth="1"/>
    <col min="15621" max="15621" width="5.5546875" style="35" bestFit="1" customWidth="1"/>
    <col min="15622" max="15622" width="11.109375" style="35" customWidth="1"/>
    <col min="15623" max="15623" width="12.6640625" style="35" customWidth="1"/>
    <col min="15624" max="15872" width="8.88671875" style="35"/>
    <col min="15873" max="15873" width="20.6640625" style="35" customWidth="1"/>
    <col min="15874" max="15874" width="5.109375" style="35" bestFit="1" customWidth="1"/>
    <col min="15875" max="15875" width="6.6640625" style="35" bestFit="1" customWidth="1"/>
    <col min="15876" max="15876" width="7.5546875" style="35" bestFit="1" customWidth="1"/>
    <col min="15877" max="15877" width="5.5546875" style="35" bestFit="1" customWidth="1"/>
    <col min="15878" max="15878" width="11.109375" style="35" customWidth="1"/>
    <col min="15879" max="15879" width="12.6640625" style="35" customWidth="1"/>
    <col min="15880" max="16128" width="8.88671875" style="35"/>
    <col min="16129" max="16129" width="20.6640625" style="35" customWidth="1"/>
    <col min="16130" max="16130" width="5.109375" style="35" bestFit="1" customWidth="1"/>
    <col min="16131" max="16131" width="6.6640625" style="35" bestFit="1" customWidth="1"/>
    <col min="16132" max="16132" width="7.5546875" style="35" bestFit="1" customWidth="1"/>
    <col min="16133" max="16133" width="5.5546875" style="35" bestFit="1" customWidth="1"/>
    <col min="16134" max="16134" width="11.109375" style="35" customWidth="1"/>
    <col min="16135" max="16135" width="12.6640625" style="35" customWidth="1"/>
    <col min="16136" max="16384" width="8.88671875" style="35"/>
  </cols>
  <sheetData>
    <row r="1" spans="1:7">
      <c r="A1" s="1436" t="s">
        <v>5197</v>
      </c>
    </row>
    <row r="2" spans="1:7" ht="22.8" customHeight="1">
      <c r="A2" s="358" t="s">
        <v>4273</v>
      </c>
      <c r="B2" s="1699" t="s">
        <v>4274</v>
      </c>
      <c r="C2" s="1699"/>
      <c r="D2" s="1699"/>
      <c r="E2" s="1699"/>
      <c r="F2" s="1699"/>
      <c r="G2" s="1699"/>
    </row>
    <row r="3" spans="1:7" ht="16.2" customHeight="1" thickBot="1">
      <c r="A3" s="437"/>
      <c r="B3" s="1700"/>
      <c r="C3" s="1700"/>
      <c r="D3" s="1700"/>
      <c r="E3" s="1700"/>
      <c r="F3" s="1700"/>
      <c r="G3" s="1700"/>
    </row>
    <row r="4" spans="1:7">
      <c r="A4" s="362"/>
      <c r="B4" s="377"/>
      <c r="C4" s="377"/>
      <c r="D4" s="377"/>
      <c r="E4" s="377"/>
      <c r="F4" s="377"/>
      <c r="G4" s="377"/>
    </row>
    <row r="5" spans="1:7" ht="24.6" thickBot="1">
      <c r="A5" s="363" t="s">
        <v>4275</v>
      </c>
      <c r="B5" s="1668" t="s">
        <v>1648</v>
      </c>
      <c r="C5" s="1668"/>
      <c r="D5" s="1668"/>
      <c r="E5" s="1668"/>
      <c r="F5" s="1668"/>
      <c r="G5" s="1668"/>
    </row>
    <row r="6" spans="1:7">
      <c r="A6" s="363" t="s">
        <v>4276</v>
      </c>
      <c r="B6" s="380"/>
      <c r="C6" s="380"/>
      <c r="D6" s="380"/>
      <c r="E6" s="380"/>
      <c r="F6" s="380"/>
      <c r="G6" s="380"/>
    </row>
    <row r="7" spans="1:7" ht="13.8" thickBot="1">
      <c r="A7" s="363" t="s">
        <v>4243</v>
      </c>
      <c r="B7" s="378"/>
      <c r="C7" s="1668" t="s">
        <v>1670</v>
      </c>
      <c r="D7" s="1668"/>
      <c r="E7" s="1668"/>
      <c r="F7" s="1668"/>
      <c r="G7" s="1668"/>
    </row>
    <row r="8" spans="1:7">
      <c r="A8" s="363" t="s">
        <v>1581</v>
      </c>
      <c r="B8" s="378"/>
      <c r="C8" s="380"/>
      <c r="D8" s="380"/>
      <c r="E8" s="380"/>
      <c r="F8" s="380"/>
      <c r="G8" s="438" t="s">
        <v>3868</v>
      </c>
    </row>
    <row r="9" spans="1:7" ht="24.6" thickBot="1">
      <c r="A9" s="366"/>
      <c r="B9" s="675" t="s">
        <v>3</v>
      </c>
      <c r="C9" s="675" t="s">
        <v>17</v>
      </c>
      <c r="D9" s="675" t="s">
        <v>18</v>
      </c>
      <c r="E9" s="675" t="s">
        <v>19</v>
      </c>
      <c r="F9" s="675" t="s">
        <v>20</v>
      </c>
      <c r="G9" s="675" t="s">
        <v>4272</v>
      </c>
    </row>
    <row r="10" spans="1:7">
      <c r="A10" s="769"/>
      <c r="B10" s="381"/>
      <c r="C10" s="381"/>
      <c r="D10" s="381"/>
      <c r="E10" s="381"/>
      <c r="F10" s="381"/>
      <c r="G10" s="381"/>
    </row>
    <row r="11" spans="1:7">
      <c r="A11" s="369" t="s">
        <v>1</v>
      </c>
      <c r="B11" s="770">
        <v>61446</v>
      </c>
      <c r="C11" s="770">
        <v>52107</v>
      </c>
      <c r="D11" s="770">
        <v>939</v>
      </c>
      <c r="E11" s="770">
        <v>1177</v>
      </c>
      <c r="F11" s="770">
        <v>7223</v>
      </c>
      <c r="G11" s="770">
        <v>0</v>
      </c>
    </row>
    <row r="12" spans="1:7">
      <c r="A12" s="771"/>
      <c r="B12" s="381"/>
      <c r="C12" s="381"/>
      <c r="D12" s="381"/>
      <c r="E12" s="381"/>
      <c r="F12" s="381"/>
      <c r="G12" s="381"/>
    </row>
    <row r="13" spans="1:7">
      <c r="A13" s="371" t="s">
        <v>1267</v>
      </c>
      <c r="B13" s="772">
        <v>1021</v>
      </c>
      <c r="C13" s="772">
        <v>869</v>
      </c>
      <c r="D13" s="772">
        <v>14</v>
      </c>
      <c r="E13" s="772">
        <v>12</v>
      </c>
      <c r="F13" s="772">
        <v>126</v>
      </c>
      <c r="G13" s="772">
        <v>0</v>
      </c>
    </row>
    <row r="14" spans="1:7">
      <c r="A14" s="373" t="s">
        <v>1380</v>
      </c>
      <c r="B14" s="773">
        <v>1016</v>
      </c>
      <c r="C14" s="773">
        <v>864</v>
      </c>
      <c r="D14" s="773">
        <v>14</v>
      </c>
      <c r="E14" s="773">
        <v>12</v>
      </c>
      <c r="F14" s="773">
        <v>126</v>
      </c>
      <c r="G14" s="773">
        <v>0</v>
      </c>
    </row>
    <row r="15" spans="1:7">
      <c r="A15" s="373" t="s">
        <v>1379</v>
      </c>
      <c r="B15" s="773">
        <v>5</v>
      </c>
      <c r="C15" s="773">
        <v>5</v>
      </c>
      <c r="D15" s="773">
        <v>0</v>
      </c>
      <c r="E15" s="773">
        <v>0</v>
      </c>
      <c r="F15" s="773">
        <v>0</v>
      </c>
      <c r="G15" s="773">
        <v>0</v>
      </c>
    </row>
    <row r="16" spans="1:7">
      <c r="A16" s="771"/>
      <c r="B16" s="381"/>
      <c r="C16" s="381"/>
      <c r="D16" s="381"/>
      <c r="E16" s="381"/>
      <c r="F16" s="381"/>
      <c r="G16" s="381"/>
    </row>
    <row r="17" spans="1:7">
      <c r="A17" s="371" t="s">
        <v>1260</v>
      </c>
      <c r="B17" s="772">
        <v>1288</v>
      </c>
      <c r="C17" s="772">
        <v>1052</v>
      </c>
      <c r="D17" s="772">
        <v>17</v>
      </c>
      <c r="E17" s="772">
        <v>36</v>
      </c>
      <c r="F17" s="772">
        <v>183</v>
      </c>
      <c r="G17" s="772">
        <v>0</v>
      </c>
    </row>
    <row r="18" spans="1:7">
      <c r="A18" s="373" t="s">
        <v>1378</v>
      </c>
      <c r="B18" s="773">
        <v>1196</v>
      </c>
      <c r="C18" s="773">
        <v>976</v>
      </c>
      <c r="D18" s="773">
        <v>16</v>
      </c>
      <c r="E18" s="773">
        <v>33</v>
      </c>
      <c r="F18" s="773">
        <v>171</v>
      </c>
      <c r="G18" s="773">
        <v>0</v>
      </c>
    </row>
    <row r="19" spans="1:7">
      <c r="A19" s="373" t="s">
        <v>1377</v>
      </c>
      <c r="B19" s="773">
        <v>92</v>
      </c>
      <c r="C19" s="773">
        <v>76</v>
      </c>
      <c r="D19" s="773">
        <v>1</v>
      </c>
      <c r="E19" s="773">
        <v>3</v>
      </c>
      <c r="F19" s="773">
        <v>12</v>
      </c>
      <c r="G19" s="773">
        <v>0</v>
      </c>
    </row>
    <row r="20" spans="1:7">
      <c r="A20" s="771"/>
      <c r="B20" s="381"/>
      <c r="C20" s="381"/>
      <c r="D20" s="381"/>
      <c r="E20" s="381"/>
      <c r="F20" s="381"/>
      <c r="G20" s="381"/>
    </row>
    <row r="21" spans="1:7">
      <c r="A21" s="371" t="s">
        <v>1251</v>
      </c>
      <c r="B21" s="772">
        <v>2656</v>
      </c>
      <c r="C21" s="772">
        <v>2249</v>
      </c>
      <c r="D21" s="772">
        <v>35</v>
      </c>
      <c r="E21" s="772">
        <v>52</v>
      </c>
      <c r="F21" s="772">
        <v>320</v>
      </c>
      <c r="G21" s="772">
        <v>0</v>
      </c>
    </row>
    <row r="22" spans="1:7">
      <c r="A22" s="373" t="s">
        <v>1376</v>
      </c>
      <c r="B22" s="773">
        <v>1799</v>
      </c>
      <c r="C22" s="773">
        <v>1507</v>
      </c>
      <c r="D22" s="773">
        <v>28</v>
      </c>
      <c r="E22" s="773">
        <v>40</v>
      </c>
      <c r="F22" s="773">
        <v>224</v>
      </c>
      <c r="G22" s="773">
        <v>0</v>
      </c>
    </row>
    <row r="23" spans="1:7">
      <c r="A23" s="373" t="s">
        <v>1375</v>
      </c>
      <c r="B23" s="773">
        <v>734</v>
      </c>
      <c r="C23" s="773">
        <v>639</v>
      </c>
      <c r="D23" s="773">
        <v>7</v>
      </c>
      <c r="E23" s="773">
        <v>11</v>
      </c>
      <c r="F23" s="773">
        <v>77</v>
      </c>
      <c r="G23" s="773">
        <v>0</v>
      </c>
    </row>
    <row r="24" spans="1:7">
      <c r="A24" s="373" t="s">
        <v>1374</v>
      </c>
      <c r="B24" s="773">
        <v>123</v>
      </c>
      <c r="C24" s="773">
        <v>103</v>
      </c>
      <c r="D24" s="773">
        <v>0</v>
      </c>
      <c r="E24" s="773">
        <v>1</v>
      </c>
      <c r="F24" s="773">
        <v>19</v>
      </c>
      <c r="G24" s="773">
        <v>0</v>
      </c>
    </row>
    <row r="25" spans="1:7">
      <c r="A25" s="771"/>
      <c r="B25" s="381"/>
      <c r="C25" s="381"/>
      <c r="D25" s="381"/>
      <c r="E25" s="381"/>
      <c r="F25" s="381"/>
      <c r="G25" s="381"/>
    </row>
    <row r="26" spans="1:7">
      <c r="A26" s="371" t="s">
        <v>1239</v>
      </c>
      <c r="B26" s="772">
        <v>948</v>
      </c>
      <c r="C26" s="772">
        <v>816</v>
      </c>
      <c r="D26" s="772">
        <v>11</v>
      </c>
      <c r="E26" s="772">
        <v>18</v>
      </c>
      <c r="F26" s="772">
        <v>103</v>
      </c>
      <c r="G26" s="772">
        <v>0</v>
      </c>
    </row>
    <row r="27" spans="1:7">
      <c r="A27" s="373" t="s">
        <v>1373</v>
      </c>
      <c r="B27" s="773">
        <v>621</v>
      </c>
      <c r="C27" s="773">
        <v>529</v>
      </c>
      <c r="D27" s="773">
        <v>10</v>
      </c>
      <c r="E27" s="773">
        <v>11</v>
      </c>
      <c r="F27" s="773">
        <v>71</v>
      </c>
      <c r="G27" s="773">
        <v>0</v>
      </c>
    </row>
    <row r="28" spans="1:7">
      <c r="A28" s="373" t="s">
        <v>1372</v>
      </c>
      <c r="B28" s="773">
        <v>126</v>
      </c>
      <c r="C28" s="773">
        <v>105</v>
      </c>
      <c r="D28" s="773">
        <v>0</v>
      </c>
      <c r="E28" s="773">
        <v>1</v>
      </c>
      <c r="F28" s="773">
        <v>20</v>
      </c>
      <c r="G28" s="773">
        <v>0</v>
      </c>
    </row>
    <row r="29" spans="1:7">
      <c r="A29" s="373" t="s">
        <v>1371</v>
      </c>
      <c r="B29" s="773">
        <v>201</v>
      </c>
      <c r="C29" s="773">
        <v>182</v>
      </c>
      <c r="D29" s="773">
        <v>1</v>
      </c>
      <c r="E29" s="773">
        <v>6</v>
      </c>
      <c r="F29" s="773">
        <v>12</v>
      </c>
      <c r="G29" s="773">
        <v>0</v>
      </c>
    </row>
    <row r="30" spans="1:7">
      <c r="A30" s="771"/>
      <c r="B30" s="381"/>
      <c r="C30" s="381"/>
      <c r="D30" s="381"/>
      <c r="E30" s="381"/>
      <c r="F30" s="381"/>
      <c r="G30" s="381"/>
    </row>
    <row r="31" spans="1:7">
      <c r="A31" s="371" t="s">
        <v>1226</v>
      </c>
      <c r="B31" s="772">
        <v>2131</v>
      </c>
      <c r="C31" s="772">
        <v>1805</v>
      </c>
      <c r="D31" s="772">
        <v>19</v>
      </c>
      <c r="E31" s="772">
        <v>37</v>
      </c>
      <c r="F31" s="772">
        <v>270</v>
      </c>
      <c r="G31" s="772">
        <v>0</v>
      </c>
    </row>
    <row r="32" spans="1:7">
      <c r="A32" s="373" t="s">
        <v>1370</v>
      </c>
      <c r="B32" s="773">
        <v>1532</v>
      </c>
      <c r="C32" s="773">
        <v>1283</v>
      </c>
      <c r="D32" s="773">
        <v>15</v>
      </c>
      <c r="E32" s="773">
        <v>26</v>
      </c>
      <c r="F32" s="773">
        <v>208</v>
      </c>
      <c r="G32" s="773">
        <v>0</v>
      </c>
    </row>
    <row r="33" spans="1:7">
      <c r="A33" s="373" t="s">
        <v>1369</v>
      </c>
      <c r="B33" s="773">
        <v>236</v>
      </c>
      <c r="C33" s="773">
        <v>202</v>
      </c>
      <c r="D33" s="773">
        <v>1</v>
      </c>
      <c r="E33" s="773">
        <v>6</v>
      </c>
      <c r="F33" s="773">
        <v>27</v>
      </c>
      <c r="G33" s="773">
        <v>0</v>
      </c>
    </row>
    <row r="34" spans="1:7">
      <c r="A34" s="373" t="s">
        <v>1368</v>
      </c>
      <c r="B34" s="773">
        <v>363</v>
      </c>
      <c r="C34" s="773">
        <v>320</v>
      </c>
      <c r="D34" s="773">
        <v>3</v>
      </c>
      <c r="E34" s="773">
        <v>5</v>
      </c>
      <c r="F34" s="773">
        <v>35</v>
      </c>
      <c r="G34" s="773">
        <v>0</v>
      </c>
    </row>
    <row r="35" spans="1:7">
      <c r="A35" s="771"/>
      <c r="B35" s="381"/>
      <c r="C35" s="381"/>
      <c r="D35" s="381"/>
      <c r="E35" s="381"/>
      <c r="F35" s="381"/>
      <c r="G35" s="381"/>
    </row>
    <row r="36" spans="1:7">
      <c r="A36" s="371" t="s">
        <v>1208</v>
      </c>
      <c r="B36" s="772">
        <v>6681</v>
      </c>
      <c r="C36" s="772">
        <v>5383</v>
      </c>
      <c r="D36" s="772">
        <v>150</v>
      </c>
      <c r="E36" s="772">
        <v>143</v>
      </c>
      <c r="F36" s="772">
        <v>1005</v>
      </c>
      <c r="G36" s="772">
        <v>0</v>
      </c>
    </row>
    <row r="37" spans="1:7">
      <c r="A37" s="373" t="s">
        <v>1367</v>
      </c>
      <c r="B37" s="773">
        <v>2966</v>
      </c>
      <c r="C37" s="773">
        <v>2353</v>
      </c>
      <c r="D37" s="773">
        <v>70</v>
      </c>
      <c r="E37" s="773">
        <v>62</v>
      </c>
      <c r="F37" s="773">
        <v>481</v>
      </c>
      <c r="G37" s="773">
        <v>0</v>
      </c>
    </row>
    <row r="38" spans="1:7">
      <c r="A38" s="373" t="s">
        <v>1366</v>
      </c>
      <c r="B38" s="773">
        <v>24</v>
      </c>
      <c r="C38" s="773">
        <v>17</v>
      </c>
      <c r="D38" s="773">
        <v>1</v>
      </c>
      <c r="E38" s="773">
        <v>0</v>
      </c>
      <c r="F38" s="773">
        <v>6</v>
      </c>
      <c r="G38" s="773">
        <v>0</v>
      </c>
    </row>
    <row r="39" spans="1:7">
      <c r="A39" s="373" t="s">
        <v>1365</v>
      </c>
      <c r="B39" s="773">
        <v>426</v>
      </c>
      <c r="C39" s="773">
        <v>367</v>
      </c>
      <c r="D39" s="773">
        <v>6</v>
      </c>
      <c r="E39" s="773">
        <v>8</v>
      </c>
      <c r="F39" s="773">
        <v>45</v>
      </c>
      <c r="G39" s="773">
        <v>0</v>
      </c>
    </row>
    <row r="40" spans="1:7">
      <c r="A40" s="373" t="s">
        <v>1364</v>
      </c>
      <c r="B40" s="773">
        <v>230</v>
      </c>
      <c r="C40" s="773">
        <v>198</v>
      </c>
      <c r="D40" s="773">
        <v>1</v>
      </c>
      <c r="E40" s="773">
        <v>5</v>
      </c>
      <c r="F40" s="773">
        <v>26</v>
      </c>
      <c r="G40" s="773">
        <v>0</v>
      </c>
    </row>
    <row r="41" spans="1:7">
      <c r="A41" s="373" t="s">
        <v>1363</v>
      </c>
      <c r="B41" s="773">
        <v>695</v>
      </c>
      <c r="C41" s="773">
        <v>585</v>
      </c>
      <c r="D41" s="773">
        <v>13</v>
      </c>
      <c r="E41" s="773">
        <v>17</v>
      </c>
      <c r="F41" s="773">
        <v>80</v>
      </c>
      <c r="G41" s="773">
        <v>0</v>
      </c>
    </row>
    <row r="42" spans="1:7">
      <c r="A42" s="373" t="s">
        <v>1362</v>
      </c>
      <c r="B42" s="773">
        <v>521</v>
      </c>
      <c r="C42" s="773">
        <v>422</v>
      </c>
      <c r="D42" s="773">
        <v>12</v>
      </c>
      <c r="E42" s="773">
        <v>16</v>
      </c>
      <c r="F42" s="773">
        <v>71</v>
      </c>
      <c r="G42" s="773">
        <v>0</v>
      </c>
    </row>
    <row r="43" spans="1:7">
      <c r="A43" s="373" t="s">
        <v>1361</v>
      </c>
      <c r="B43" s="773">
        <v>438</v>
      </c>
      <c r="C43" s="773">
        <v>359</v>
      </c>
      <c r="D43" s="773">
        <v>7</v>
      </c>
      <c r="E43" s="773">
        <v>7</v>
      </c>
      <c r="F43" s="773">
        <v>65</v>
      </c>
      <c r="G43" s="773">
        <v>0</v>
      </c>
    </row>
    <row r="44" spans="1:7">
      <c r="A44" s="373" t="s">
        <v>1360</v>
      </c>
      <c r="B44" s="773">
        <v>1381</v>
      </c>
      <c r="C44" s="773">
        <v>1082</v>
      </c>
      <c r="D44" s="773">
        <v>40</v>
      </c>
      <c r="E44" s="773">
        <v>28</v>
      </c>
      <c r="F44" s="773">
        <v>231</v>
      </c>
      <c r="G44" s="773">
        <v>0</v>
      </c>
    </row>
    <row r="45" spans="1:7">
      <c r="A45" s="771"/>
      <c r="B45" s="381"/>
      <c r="C45" s="381"/>
      <c r="D45" s="381"/>
      <c r="E45" s="381"/>
      <c r="F45" s="381"/>
      <c r="G45" s="381"/>
    </row>
    <row r="46" spans="1:7">
      <c r="A46" s="371" t="s">
        <v>1162</v>
      </c>
      <c r="B46" s="772">
        <v>25747</v>
      </c>
      <c r="C46" s="772">
        <v>22043</v>
      </c>
      <c r="D46" s="772">
        <v>476</v>
      </c>
      <c r="E46" s="772">
        <v>415</v>
      </c>
      <c r="F46" s="772">
        <v>2813</v>
      </c>
      <c r="G46" s="772">
        <v>0</v>
      </c>
    </row>
    <row r="47" spans="1:7">
      <c r="A47" s="373" t="s">
        <v>1359</v>
      </c>
      <c r="B47" s="773">
        <v>19990</v>
      </c>
      <c r="C47" s="773">
        <v>17234</v>
      </c>
      <c r="D47" s="773">
        <v>383</v>
      </c>
      <c r="E47" s="773">
        <v>298</v>
      </c>
      <c r="F47" s="773">
        <v>2075</v>
      </c>
      <c r="G47" s="773">
        <v>0</v>
      </c>
    </row>
    <row r="48" spans="1:7">
      <c r="A48" s="373" t="s">
        <v>1358</v>
      </c>
      <c r="B48" s="773">
        <v>1901</v>
      </c>
      <c r="C48" s="773">
        <v>1594</v>
      </c>
      <c r="D48" s="773">
        <v>30</v>
      </c>
      <c r="E48" s="773">
        <v>38</v>
      </c>
      <c r="F48" s="773">
        <v>239</v>
      </c>
      <c r="G48" s="773">
        <v>0</v>
      </c>
    </row>
    <row r="49" spans="1:7">
      <c r="A49" s="373" t="s">
        <v>1357</v>
      </c>
      <c r="B49" s="773">
        <v>765</v>
      </c>
      <c r="C49" s="773">
        <v>611</v>
      </c>
      <c r="D49" s="773">
        <v>22</v>
      </c>
      <c r="E49" s="773">
        <v>16</v>
      </c>
      <c r="F49" s="773">
        <v>116</v>
      </c>
      <c r="G49" s="773">
        <v>0</v>
      </c>
    </row>
    <row r="50" spans="1:7">
      <c r="A50" s="373" t="s">
        <v>1356</v>
      </c>
      <c r="B50" s="773">
        <v>1528</v>
      </c>
      <c r="C50" s="773">
        <v>1290</v>
      </c>
      <c r="D50" s="773">
        <v>20</v>
      </c>
      <c r="E50" s="773">
        <v>33</v>
      </c>
      <c r="F50" s="773">
        <v>185</v>
      </c>
      <c r="G50" s="773">
        <v>0</v>
      </c>
    </row>
    <row r="51" spans="1:7">
      <c r="A51" s="373" t="s">
        <v>1355</v>
      </c>
      <c r="B51" s="773">
        <v>536</v>
      </c>
      <c r="C51" s="773">
        <v>458</v>
      </c>
      <c r="D51" s="773">
        <v>8</v>
      </c>
      <c r="E51" s="773">
        <v>7</v>
      </c>
      <c r="F51" s="773">
        <v>63</v>
      </c>
      <c r="G51" s="773">
        <v>0</v>
      </c>
    </row>
    <row r="52" spans="1:7">
      <c r="A52" s="373" t="s">
        <v>1354</v>
      </c>
      <c r="B52" s="773">
        <v>1027</v>
      </c>
      <c r="C52" s="773">
        <v>856</v>
      </c>
      <c r="D52" s="773">
        <v>13</v>
      </c>
      <c r="E52" s="773">
        <v>23</v>
      </c>
      <c r="F52" s="773">
        <v>135</v>
      </c>
      <c r="G52" s="773">
        <v>0</v>
      </c>
    </row>
    <row r="53" spans="1:7">
      <c r="A53" s="771"/>
      <c r="B53" s="381"/>
      <c r="C53" s="381"/>
      <c r="D53" s="381"/>
      <c r="E53" s="381"/>
      <c r="F53" s="381"/>
      <c r="G53" s="381"/>
    </row>
    <row r="54" spans="1:7">
      <c r="A54" s="371" t="s">
        <v>1103</v>
      </c>
      <c r="B54" s="772">
        <v>2843</v>
      </c>
      <c r="C54" s="772">
        <v>2357</v>
      </c>
      <c r="D54" s="772">
        <v>38</v>
      </c>
      <c r="E54" s="772">
        <v>55</v>
      </c>
      <c r="F54" s="772">
        <v>393</v>
      </c>
      <c r="G54" s="772">
        <v>0</v>
      </c>
    </row>
    <row r="55" spans="1:7">
      <c r="A55" s="373" t="s">
        <v>1353</v>
      </c>
      <c r="B55" s="773">
        <v>2124</v>
      </c>
      <c r="C55" s="773">
        <v>1742</v>
      </c>
      <c r="D55" s="773">
        <v>30</v>
      </c>
      <c r="E55" s="773">
        <v>42</v>
      </c>
      <c r="F55" s="773">
        <v>310</v>
      </c>
      <c r="G55" s="773">
        <v>0</v>
      </c>
    </row>
    <row r="56" spans="1:7">
      <c r="A56" s="373" t="s">
        <v>1352</v>
      </c>
      <c r="B56" s="773">
        <v>98</v>
      </c>
      <c r="C56" s="773">
        <v>81</v>
      </c>
      <c r="D56" s="773">
        <v>2</v>
      </c>
      <c r="E56" s="773">
        <v>3</v>
      </c>
      <c r="F56" s="773">
        <v>12</v>
      </c>
      <c r="G56" s="773">
        <v>0</v>
      </c>
    </row>
    <row r="57" spans="1:7">
      <c r="A57" s="373" t="s">
        <v>1351</v>
      </c>
      <c r="B57" s="773">
        <v>621</v>
      </c>
      <c r="C57" s="773">
        <v>534</v>
      </c>
      <c r="D57" s="773">
        <v>6</v>
      </c>
      <c r="E57" s="773">
        <v>10</v>
      </c>
      <c r="F57" s="773">
        <v>71</v>
      </c>
      <c r="G57" s="773">
        <v>0</v>
      </c>
    </row>
    <row r="58" spans="1:7">
      <c r="A58" s="771"/>
      <c r="B58" s="381"/>
      <c r="C58" s="381"/>
      <c r="D58" s="381"/>
      <c r="E58" s="381"/>
      <c r="F58" s="381"/>
      <c r="G58" s="381"/>
    </row>
    <row r="59" spans="1:7">
      <c r="A59" s="371" t="s">
        <v>1066</v>
      </c>
      <c r="B59" s="772">
        <v>3024</v>
      </c>
      <c r="C59" s="772">
        <v>2594</v>
      </c>
      <c r="D59" s="772">
        <v>31</v>
      </c>
      <c r="E59" s="772">
        <v>58</v>
      </c>
      <c r="F59" s="772">
        <v>341</v>
      </c>
      <c r="G59" s="772">
        <v>0</v>
      </c>
    </row>
    <row r="60" spans="1:7">
      <c r="A60" s="373" t="s">
        <v>1350</v>
      </c>
      <c r="B60" s="773">
        <v>1277</v>
      </c>
      <c r="C60" s="773">
        <v>1101</v>
      </c>
      <c r="D60" s="773">
        <v>12</v>
      </c>
      <c r="E60" s="773">
        <v>20</v>
      </c>
      <c r="F60" s="773">
        <v>144</v>
      </c>
      <c r="G60" s="773">
        <v>0</v>
      </c>
    </row>
    <row r="61" spans="1:7">
      <c r="A61" s="373" t="s">
        <v>1349</v>
      </c>
      <c r="B61" s="773">
        <v>137</v>
      </c>
      <c r="C61" s="773">
        <v>117</v>
      </c>
      <c r="D61" s="773">
        <v>1</v>
      </c>
      <c r="E61" s="773">
        <v>3</v>
      </c>
      <c r="F61" s="773">
        <v>16</v>
      </c>
      <c r="G61" s="773">
        <v>0</v>
      </c>
    </row>
    <row r="62" spans="1:7">
      <c r="A62" s="373" t="s">
        <v>1348</v>
      </c>
      <c r="B62" s="773">
        <v>763</v>
      </c>
      <c r="C62" s="773">
        <v>645</v>
      </c>
      <c r="D62" s="773">
        <v>9</v>
      </c>
      <c r="E62" s="773">
        <v>20</v>
      </c>
      <c r="F62" s="773">
        <v>89</v>
      </c>
      <c r="G62" s="773">
        <v>0</v>
      </c>
    </row>
    <row r="63" spans="1:7">
      <c r="A63" s="373" t="s">
        <v>1347</v>
      </c>
      <c r="B63" s="773">
        <v>847</v>
      </c>
      <c r="C63" s="773">
        <v>731</v>
      </c>
      <c r="D63" s="773">
        <v>9</v>
      </c>
      <c r="E63" s="773">
        <v>15</v>
      </c>
      <c r="F63" s="773">
        <v>92</v>
      </c>
      <c r="G63" s="773">
        <v>0</v>
      </c>
    </row>
    <row r="64" spans="1:7">
      <c r="A64" s="771"/>
      <c r="B64" s="381"/>
      <c r="C64" s="381"/>
      <c r="D64" s="381"/>
      <c r="E64" s="381"/>
      <c r="F64" s="381"/>
      <c r="G64" s="381"/>
    </row>
    <row r="65" spans="1:7">
      <c r="A65" s="371" t="s">
        <v>1032</v>
      </c>
      <c r="B65" s="772">
        <v>7512</v>
      </c>
      <c r="C65" s="772">
        <v>6455</v>
      </c>
      <c r="D65" s="772">
        <v>70</v>
      </c>
      <c r="E65" s="772">
        <v>173</v>
      </c>
      <c r="F65" s="772">
        <v>814</v>
      </c>
      <c r="G65" s="772">
        <v>0</v>
      </c>
    </row>
    <row r="66" spans="1:7">
      <c r="A66" s="373" t="s">
        <v>1346</v>
      </c>
      <c r="B66" s="773">
        <v>4101</v>
      </c>
      <c r="C66" s="773">
        <v>3510</v>
      </c>
      <c r="D66" s="773">
        <v>43</v>
      </c>
      <c r="E66" s="773">
        <v>84</v>
      </c>
      <c r="F66" s="773">
        <v>464</v>
      </c>
      <c r="G66" s="773">
        <v>0</v>
      </c>
    </row>
    <row r="67" spans="1:7">
      <c r="A67" s="373" t="s">
        <v>1345</v>
      </c>
      <c r="B67" s="773">
        <v>599</v>
      </c>
      <c r="C67" s="773">
        <v>522</v>
      </c>
      <c r="D67" s="773">
        <v>3</v>
      </c>
      <c r="E67" s="773">
        <v>15</v>
      </c>
      <c r="F67" s="773">
        <v>59</v>
      </c>
      <c r="G67" s="773">
        <v>0</v>
      </c>
    </row>
    <row r="68" spans="1:7">
      <c r="A68" s="373" t="s">
        <v>1344</v>
      </c>
      <c r="B68" s="773">
        <v>1341</v>
      </c>
      <c r="C68" s="773">
        <v>1150</v>
      </c>
      <c r="D68" s="773">
        <v>9</v>
      </c>
      <c r="E68" s="773">
        <v>35</v>
      </c>
      <c r="F68" s="773">
        <v>147</v>
      </c>
      <c r="G68" s="773">
        <v>0</v>
      </c>
    </row>
    <row r="69" spans="1:7">
      <c r="A69" s="373" t="s">
        <v>1343</v>
      </c>
      <c r="B69" s="773">
        <v>1471</v>
      </c>
      <c r="C69" s="773">
        <v>1273</v>
      </c>
      <c r="D69" s="773">
        <v>15</v>
      </c>
      <c r="E69" s="773">
        <v>39</v>
      </c>
      <c r="F69" s="773">
        <v>144</v>
      </c>
      <c r="G69" s="773">
        <v>0</v>
      </c>
    </row>
    <row r="70" spans="1:7">
      <c r="A70" s="771"/>
      <c r="B70" s="381"/>
      <c r="C70" s="381"/>
      <c r="D70" s="381"/>
      <c r="E70" s="381"/>
      <c r="F70" s="381"/>
      <c r="G70" s="381"/>
    </row>
    <row r="71" spans="1:7">
      <c r="A71" s="371" t="s">
        <v>973</v>
      </c>
      <c r="B71" s="772">
        <v>2922</v>
      </c>
      <c r="C71" s="772">
        <v>2569</v>
      </c>
      <c r="D71" s="772">
        <v>27</v>
      </c>
      <c r="E71" s="772">
        <v>64</v>
      </c>
      <c r="F71" s="772">
        <v>262</v>
      </c>
      <c r="G71" s="772">
        <v>0</v>
      </c>
    </row>
    <row r="72" spans="1:7">
      <c r="A72" s="373" t="s">
        <v>1342</v>
      </c>
      <c r="B72" s="773">
        <v>2287</v>
      </c>
      <c r="C72" s="773">
        <v>2014</v>
      </c>
      <c r="D72" s="773">
        <v>24</v>
      </c>
      <c r="E72" s="773">
        <v>49</v>
      </c>
      <c r="F72" s="773">
        <v>200</v>
      </c>
      <c r="G72" s="773">
        <v>0</v>
      </c>
    </row>
    <row r="73" spans="1:7">
      <c r="A73" s="373" t="s">
        <v>1341</v>
      </c>
      <c r="B73" s="773">
        <v>635</v>
      </c>
      <c r="C73" s="773">
        <v>555</v>
      </c>
      <c r="D73" s="773">
        <v>3</v>
      </c>
      <c r="E73" s="773">
        <v>15</v>
      </c>
      <c r="F73" s="773">
        <v>62</v>
      </c>
      <c r="G73" s="773">
        <v>0</v>
      </c>
    </row>
    <row r="74" spans="1:7">
      <c r="A74" s="771"/>
      <c r="B74" s="381"/>
      <c r="C74" s="381"/>
      <c r="D74" s="381"/>
      <c r="E74" s="381"/>
      <c r="F74" s="381"/>
      <c r="G74" s="381"/>
    </row>
    <row r="75" spans="1:7">
      <c r="A75" s="371" t="s">
        <v>938</v>
      </c>
      <c r="B75" s="772">
        <v>1227</v>
      </c>
      <c r="C75" s="772">
        <v>1029</v>
      </c>
      <c r="D75" s="772">
        <v>18</v>
      </c>
      <c r="E75" s="772">
        <v>33</v>
      </c>
      <c r="F75" s="772">
        <v>147</v>
      </c>
      <c r="G75" s="772">
        <v>0</v>
      </c>
    </row>
    <row r="76" spans="1:7">
      <c r="A76" s="373" t="s">
        <v>1340</v>
      </c>
      <c r="B76" s="773">
        <v>966</v>
      </c>
      <c r="C76" s="773">
        <v>801</v>
      </c>
      <c r="D76" s="773">
        <v>17</v>
      </c>
      <c r="E76" s="773">
        <v>28</v>
      </c>
      <c r="F76" s="773">
        <v>120</v>
      </c>
      <c r="G76" s="773">
        <v>0</v>
      </c>
    </row>
    <row r="77" spans="1:7">
      <c r="A77" s="373" t="s">
        <v>1339</v>
      </c>
      <c r="B77" s="773">
        <v>261</v>
      </c>
      <c r="C77" s="773">
        <v>228</v>
      </c>
      <c r="D77" s="773">
        <v>1</v>
      </c>
      <c r="E77" s="773">
        <v>5</v>
      </c>
      <c r="F77" s="773">
        <v>27</v>
      </c>
      <c r="G77" s="773">
        <v>0</v>
      </c>
    </row>
    <row r="78" spans="1:7">
      <c r="A78" s="771"/>
      <c r="B78" s="381"/>
      <c r="C78" s="381"/>
      <c r="D78" s="381"/>
      <c r="E78" s="381"/>
      <c r="F78" s="381"/>
      <c r="G78" s="381"/>
    </row>
    <row r="79" spans="1:7">
      <c r="A79" s="371" t="s">
        <v>924</v>
      </c>
      <c r="B79" s="772">
        <v>2501</v>
      </c>
      <c r="C79" s="772">
        <v>2138</v>
      </c>
      <c r="D79" s="772">
        <v>17</v>
      </c>
      <c r="E79" s="772">
        <v>56</v>
      </c>
      <c r="F79" s="772">
        <v>290</v>
      </c>
      <c r="G79" s="772">
        <v>0</v>
      </c>
    </row>
    <row r="80" spans="1:7">
      <c r="A80" s="373" t="s">
        <v>1338</v>
      </c>
      <c r="B80" s="773">
        <v>1322</v>
      </c>
      <c r="C80" s="773">
        <v>1114</v>
      </c>
      <c r="D80" s="773">
        <v>8</v>
      </c>
      <c r="E80" s="773">
        <v>24</v>
      </c>
      <c r="F80" s="773">
        <v>176</v>
      </c>
      <c r="G80" s="773">
        <v>0</v>
      </c>
    </row>
    <row r="81" spans="1:7">
      <c r="A81" s="373" t="s">
        <v>1337</v>
      </c>
      <c r="B81" s="773">
        <v>446</v>
      </c>
      <c r="C81" s="773">
        <v>378</v>
      </c>
      <c r="D81" s="773">
        <v>3</v>
      </c>
      <c r="E81" s="773">
        <v>11</v>
      </c>
      <c r="F81" s="773">
        <v>54</v>
      </c>
      <c r="G81" s="773">
        <v>0</v>
      </c>
    </row>
    <row r="82" spans="1:7">
      <c r="A82" s="373" t="s">
        <v>1336</v>
      </c>
      <c r="B82" s="773">
        <v>699</v>
      </c>
      <c r="C82" s="773">
        <v>617</v>
      </c>
      <c r="D82" s="773">
        <v>5</v>
      </c>
      <c r="E82" s="773">
        <v>20</v>
      </c>
      <c r="F82" s="773">
        <v>57</v>
      </c>
      <c r="G82" s="773">
        <v>0</v>
      </c>
    </row>
    <row r="83" spans="1:7">
      <c r="A83" s="373" t="s">
        <v>1335</v>
      </c>
      <c r="B83" s="773">
        <v>34</v>
      </c>
      <c r="C83" s="773">
        <v>29</v>
      </c>
      <c r="D83" s="773">
        <v>1</v>
      </c>
      <c r="E83" s="773">
        <v>1</v>
      </c>
      <c r="F83" s="773">
        <v>3</v>
      </c>
      <c r="G83" s="773">
        <v>0</v>
      </c>
    </row>
    <row r="84" spans="1:7">
      <c r="A84" s="771"/>
      <c r="B84" s="381"/>
      <c r="C84" s="381"/>
      <c r="D84" s="381"/>
      <c r="E84" s="381"/>
      <c r="F84" s="381"/>
      <c r="G84" s="381"/>
    </row>
    <row r="85" spans="1:7">
      <c r="A85" s="371" t="s">
        <v>890</v>
      </c>
      <c r="B85" s="772">
        <v>315</v>
      </c>
      <c r="C85" s="772">
        <v>268</v>
      </c>
      <c r="D85" s="772">
        <v>4</v>
      </c>
      <c r="E85" s="772">
        <v>10</v>
      </c>
      <c r="F85" s="772">
        <v>33</v>
      </c>
      <c r="G85" s="772">
        <v>0</v>
      </c>
    </row>
    <row r="86" spans="1:7">
      <c r="A86" s="373" t="s">
        <v>1334</v>
      </c>
      <c r="B86" s="773">
        <v>198</v>
      </c>
      <c r="C86" s="773">
        <v>171</v>
      </c>
      <c r="D86" s="773">
        <v>2</v>
      </c>
      <c r="E86" s="773">
        <v>3</v>
      </c>
      <c r="F86" s="773">
        <v>22</v>
      </c>
      <c r="G86" s="773">
        <v>0</v>
      </c>
    </row>
    <row r="87" spans="1:7">
      <c r="A87" s="373" t="s">
        <v>1333</v>
      </c>
      <c r="B87" s="773">
        <v>86</v>
      </c>
      <c r="C87" s="773">
        <v>71</v>
      </c>
      <c r="D87" s="773">
        <v>1</v>
      </c>
      <c r="E87" s="773">
        <v>4</v>
      </c>
      <c r="F87" s="773">
        <v>10</v>
      </c>
      <c r="G87" s="773">
        <v>0</v>
      </c>
    </row>
    <row r="88" spans="1:7">
      <c r="A88" s="373" t="s">
        <v>1332</v>
      </c>
      <c r="B88" s="773">
        <v>14</v>
      </c>
      <c r="C88" s="773">
        <v>11</v>
      </c>
      <c r="D88" s="773">
        <v>0</v>
      </c>
      <c r="E88" s="773">
        <v>2</v>
      </c>
      <c r="F88" s="773">
        <v>1</v>
      </c>
      <c r="G88" s="773">
        <v>0</v>
      </c>
    </row>
    <row r="89" spans="1:7">
      <c r="A89" s="373" t="s">
        <v>1331</v>
      </c>
      <c r="B89" s="773">
        <v>17</v>
      </c>
      <c r="C89" s="773">
        <v>15</v>
      </c>
      <c r="D89" s="773">
        <v>1</v>
      </c>
      <c r="E89" s="773">
        <v>1</v>
      </c>
      <c r="F89" s="773">
        <v>0</v>
      </c>
      <c r="G89" s="773">
        <v>0</v>
      </c>
    </row>
    <row r="90" spans="1:7">
      <c r="A90" s="771"/>
      <c r="B90" s="381"/>
      <c r="C90" s="381"/>
      <c r="D90" s="381"/>
      <c r="E90" s="381"/>
      <c r="F90" s="381"/>
      <c r="G90" s="381"/>
    </row>
    <row r="91" spans="1:7">
      <c r="A91" s="371" t="s">
        <v>877</v>
      </c>
      <c r="B91" s="772">
        <v>630</v>
      </c>
      <c r="C91" s="772">
        <v>480</v>
      </c>
      <c r="D91" s="772">
        <v>12</v>
      </c>
      <c r="E91" s="772">
        <v>15</v>
      </c>
      <c r="F91" s="772">
        <v>123</v>
      </c>
      <c r="G91" s="772">
        <v>0</v>
      </c>
    </row>
    <row r="92" spans="1:7">
      <c r="A92" s="373" t="s">
        <v>1330</v>
      </c>
      <c r="B92" s="773">
        <v>545</v>
      </c>
      <c r="C92" s="773">
        <v>412</v>
      </c>
      <c r="D92" s="773">
        <v>11</v>
      </c>
      <c r="E92" s="773">
        <v>15</v>
      </c>
      <c r="F92" s="773">
        <v>107</v>
      </c>
      <c r="G92" s="773">
        <v>0</v>
      </c>
    </row>
    <row r="93" spans="1:7">
      <c r="A93" s="373" t="s">
        <v>1329</v>
      </c>
      <c r="B93" s="773">
        <v>3</v>
      </c>
      <c r="C93" s="773">
        <v>2</v>
      </c>
      <c r="D93" s="773">
        <v>0</v>
      </c>
      <c r="E93" s="773">
        <v>0</v>
      </c>
      <c r="F93" s="773">
        <v>1</v>
      </c>
      <c r="G93" s="773">
        <v>0</v>
      </c>
    </row>
    <row r="94" spans="1:7">
      <c r="A94" s="373" t="s">
        <v>1328</v>
      </c>
      <c r="B94" s="773">
        <v>21</v>
      </c>
      <c r="C94" s="773">
        <v>17</v>
      </c>
      <c r="D94" s="773">
        <v>0</v>
      </c>
      <c r="E94" s="773">
        <v>0</v>
      </c>
      <c r="F94" s="773">
        <v>4</v>
      </c>
      <c r="G94" s="773">
        <v>0</v>
      </c>
    </row>
    <row r="95" spans="1:7">
      <c r="A95" s="373" t="s">
        <v>1327</v>
      </c>
      <c r="B95" s="773">
        <v>61</v>
      </c>
      <c r="C95" s="773">
        <v>49</v>
      </c>
      <c r="D95" s="773">
        <v>1</v>
      </c>
      <c r="E95" s="773">
        <v>0</v>
      </c>
      <c r="F95" s="773">
        <v>11</v>
      </c>
      <c r="G95" s="773">
        <v>0</v>
      </c>
    </row>
    <row r="96" spans="1:7">
      <c r="A96" s="381"/>
      <c r="B96" s="381"/>
      <c r="C96" s="381"/>
      <c r="D96" s="381"/>
      <c r="E96" s="381"/>
      <c r="F96" s="381"/>
      <c r="G96" s="381"/>
    </row>
    <row r="97" spans="1:7">
      <c r="A97" s="768" t="s">
        <v>4082</v>
      </c>
      <c r="B97" s="381"/>
      <c r="C97" s="381"/>
      <c r="D97" s="381"/>
      <c r="E97" s="381"/>
      <c r="F97" s="381"/>
      <c r="G97" s="381"/>
    </row>
  </sheetData>
  <mergeCells count="3">
    <mergeCell ref="B5:G5"/>
    <mergeCell ref="B2:G3"/>
    <mergeCell ref="C7:G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4" orientation="portrait" r:id="rId1"/>
  <headerFooter alignWithMargins="0"/>
  <rowBreaks count="1" manualBreakCount="1">
    <brk id="7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5" enableFormatConditionsCalculation="0">
    <tabColor theme="3"/>
  </sheetPr>
  <dimension ref="A1:L27"/>
  <sheetViews>
    <sheetView showGridLines="0" showRowColHeaders="0" zoomScaleNormal="100" zoomScaleSheetLayoutView="100" workbookViewId="0"/>
  </sheetViews>
  <sheetFormatPr baseColWidth="10" defaultColWidth="11.44140625" defaultRowHeight="12.6"/>
  <cols>
    <col min="1" max="1" width="18.33203125" style="495" customWidth="1"/>
    <col min="2" max="2" width="15.88671875" style="495" customWidth="1"/>
    <col min="3" max="3" width="9.33203125" style="495" customWidth="1"/>
    <col min="4" max="4" width="10.109375" style="495" customWidth="1"/>
    <col min="5" max="5" width="9.44140625" style="495" customWidth="1"/>
    <col min="6" max="6" width="12.5546875" style="495" customWidth="1"/>
    <col min="7" max="7" width="9.44140625" style="495" customWidth="1"/>
    <col min="8" max="8" width="10" style="495" customWidth="1"/>
    <col min="9" max="9" width="11" style="495" customWidth="1"/>
    <col min="10" max="10" width="9.5546875" style="495" customWidth="1"/>
    <col min="11" max="11" width="12.5546875" style="495" customWidth="1"/>
    <col min="12" max="256" width="11.44140625" style="495"/>
    <col min="257" max="257" width="18.33203125" style="495" customWidth="1"/>
    <col min="258" max="258" width="15.88671875" style="495" customWidth="1"/>
    <col min="259" max="259" width="9.33203125" style="495" customWidth="1"/>
    <col min="260" max="260" width="10.109375" style="495" customWidth="1"/>
    <col min="261" max="261" width="9.44140625" style="495" customWidth="1"/>
    <col min="262" max="262" width="12.5546875" style="495" customWidth="1"/>
    <col min="263" max="263" width="9.44140625" style="495" customWidth="1"/>
    <col min="264" max="264" width="10" style="495" customWidth="1"/>
    <col min="265" max="265" width="11" style="495" customWidth="1"/>
    <col min="266" max="266" width="9.5546875" style="495" customWidth="1"/>
    <col min="267" max="267" width="12.5546875" style="495" customWidth="1"/>
    <col min="268" max="512" width="11.44140625" style="495"/>
    <col min="513" max="513" width="18.33203125" style="495" customWidth="1"/>
    <col min="514" max="514" width="15.88671875" style="495" customWidth="1"/>
    <col min="515" max="515" width="9.33203125" style="495" customWidth="1"/>
    <col min="516" max="516" width="10.109375" style="495" customWidth="1"/>
    <col min="517" max="517" width="9.44140625" style="495" customWidth="1"/>
    <col min="518" max="518" width="12.5546875" style="495" customWidth="1"/>
    <col min="519" max="519" width="9.44140625" style="495" customWidth="1"/>
    <col min="520" max="520" width="10" style="495" customWidth="1"/>
    <col min="521" max="521" width="11" style="495" customWidth="1"/>
    <col min="522" max="522" width="9.5546875" style="495" customWidth="1"/>
    <col min="523" max="523" width="12.5546875" style="495" customWidth="1"/>
    <col min="524" max="768" width="11.44140625" style="495"/>
    <col min="769" max="769" width="18.33203125" style="495" customWidth="1"/>
    <col min="770" max="770" width="15.88671875" style="495" customWidth="1"/>
    <col min="771" max="771" width="9.33203125" style="495" customWidth="1"/>
    <col min="772" max="772" width="10.109375" style="495" customWidth="1"/>
    <col min="773" max="773" width="9.44140625" style="495" customWidth="1"/>
    <col min="774" max="774" width="12.5546875" style="495" customWidth="1"/>
    <col min="775" max="775" width="9.44140625" style="495" customWidth="1"/>
    <col min="776" max="776" width="10" style="495" customWidth="1"/>
    <col min="777" max="777" width="11" style="495" customWidth="1"/>
    <col min="778" max="778" width="9.5546875" style="495" customWidth="1"/>
    <col min="779" max="779" width="12.5546875" style="495" customWidth="1"/>
    <col min="780" max="1024" width="11.44140625" style="495"/>
    <col min="1025" max="1025" width="18.33203125" style="495" customWidth="1"/>
    <col min="1026" max="1026" width="15.88671875" style="495" customWidth="1"/>
    <col min="1027" max="1027" width="9.33203125" style="495" customWidth="1"/>
    <col min="1028" max="1028" width="10.109375" style="495" customWidth="1"/>
    <col min="1029" max="1029" width="9.44140625" style="495" customWidth="1"/>
    <col min="1030" max="1030" width="12.5546875" style="495" customWidth="1"/>
    <col min="1031" max="1031" width="9.44140625" style="495" customWidth="1"/>
    <col min="1032" max="1032" width="10" style="495" customWidth="1"/>
    <col min="1033" max="1033" width="11" style="495" customWidth="1"/>
    <col min="1034" max="1034" width="9.5546875" style="495" customWidth="1"/>
    <col min="1035" max="1035" width="12.5546875" style="495" customWidth="1"/>
    <col min="1036" max="1280" width="11.44140625" style="495"/>
    <col min="1281" max="1281" width="18.33203125" style="495" customWidth="1"/>
    <col min="1282" max="1282" width="15.88671875" style="495" customWidth="1"/>
    <col min="1283" max="1283" width="9.33203125" style="495" customWidth="1"/>
    <col min="1284" max="1284" width="10.109375" style="495" customWidth="1"/>
    <col min="1285" max="1285" width="9.44140625" style="495" customWidth="1"/>
    <col min="1286" max="1286" width="12.5546875" style="495" customWidth="1"/>
    <col min="1287" max="1287" width="9.44140625" style="495" customWidth="1"/>
    <col min="1288" max="1288" width="10" style="495" customWidth="1"/>
    <col min="1289" max="1289" width="11" style="495" customWidth="1"/>
    <col min="1290" max="1290" width="9.5546875" style="495" customWidth="1"/>
    <col min="1291" max="1291" width="12.5546875" style="495" customWidth="1"/>
    <col min="1292" max="1536" width="11.44140625" style="495"/>
    <col min="1537" max="1537" width="18.33203125" style="495" customWidth="1"/>
    <col min="1538" max="1538" width="15.88671875" style="495" customWidth="1"/>
    <col min="1539" max="1539" width="9.33203125" style="495" customWidth="1"/>
    <col min="1540" max="1540" width="10.109375" style="495" customWidth="1"/>
    <col min="1541" max="1541" width="9.44140625" style="495" customWidth="1"/>
    <col min="1542" max="1542" width="12.5546875" style="495" customWidth="1"/>
    <col min="1543" max="1543" width="9.44140625" style="495" customWidth="1"/>
    <col min="1544" max="1544" width="10" style="495" customWidth="1"/>
    <col min="1545" max="1545" width="11" style="495" customWidth="1"/>
    <col min="1546" max="1546" width="9.5546875" style="495" customWidth="1"/>
    <col min="1547" max="1547" width="12.5546875" style="495" customWidth="1"/>
    <col min="1548" max="1792" width="11.44140625" style="495"/>
    <col min="1793" max="1793" width="18.33203125" style="495" customWidth="1"/>
    <col min="1794" max="1794" width="15.88671875" style="495" customWidth="1"/>
    <col min="1795" max="1795" width="9.33203125" style="495" customWidth="1"/>
    <col min="1796" max="1796" width="10.109375" style="495" customWidth="1"/>
    <col min="1797" max="1797" width="9.44140625" style="495" customWidth="1"/>
    <col min="1798" max="1798" width="12.5546875" style="495" customWidth="1"/>
    <col min="1799" max="1799" width="9.44140625" style="495" customWidth="1"/>
    <col min="1800" max="1800" width="10" style="495" customWidth="1"/>
    <col min="1801" max="1801" width="11" style="495" customWidth="1"/>
    <col min="1802" max="1802" width="9.5546875" style="495" customWidth="1"/>
    <col min="1803" max="1803" width="12.5546875" style="495" customWidth="1"/>
    <col min="1804" max="2048" width="11.44140625" style="495"/>
    <col min="2049" max="2049" width="18.33203125" style="495" customWidth="1"/>
    <col min="2050" max="2050" width="15.88671875" style="495" customWidth="1"/>
    <col min="2051" max="2051" width="9.33203125" style="495" customWidth="1"/>
    <col min="2052" max="2052" width="10.109375" style="495" customWidth="1"/>
    <col min="2053" max="2053" width="9.44140625" style="495" customWidth="1"/>
    <col min="2054" max="2054" width="12.5546875" style="495" customWidth="1"/>
    <col min="2055" max="2055" width="9.44140625" style="495" customWidth="1"/>
    <col min="2056" max="2056" width="10" style="495" customWidth="1"/>
    <col min="2057" max="2057" width="11" style="495" customWidth="1"/>
    <col min="2058" max="2058" width="9.5546875" style="495" customWidth="1"/>
    <col min="2059" max="2059" width="12.5546875" style="495" customWidth="1"/>
    <col min="2060" max="2304" width="11.44140625" style="495"/>
    <col min="2305" max="2305" width="18.33203125" style="495" customWidth="1"/>
    <col min="2306" max="2306" width="15.88671875" style="495" customWidth="1"/>
    <col min="2307" max="2307" width="9.33203125" style="495" customWidth="1"/>
    <col min="2308" max="2308" width="10.109375" style="495" customWidth="1"/>
    <col min="2309" max="2309" width="9.44140625" style="495" customWidth="1"/>
    <col min="2310" max="2310" width="12.5546875" style="495" customWidth="1"/>
    <col min="2311" max="2311" width="9.44140625" style="495" customWidth="1"/>
    <col min="2312" max="2312" width="10" style="495" customWidth="1"/>
    <col min="2313" max="2313" width="11" style="495" customWidth="1"/>
    <col min="2314" max="2314" width="9.5546875" style="495" customWidth="1"/>
    <col min="2315" max="2315" width="12.5546875" style="495" customWidth="1"/>
    <col min="2316" max="2560" width="11.44140625" style="495"/>
    <col min="2561" max="2561" width="18.33203125" style="495" customWidth="1"/>
    <col min="2562" max="2562" width="15.88671875" style="495" customWidth="1"/>
    <col min="2563" max="2563" width="9.33203125" style="495" customWidth="1"/>
    <col min="2564" max="2564" width="10.109375" style="495" customWidth="1"/>
    <col min="2565" max="2565" width="9.44140625" style="495" customWidth="1"/>
    <col min="2566" max="2566" width="12.5546875" style="495" customWidth="1"/>
    <col min="2567" max="2567" width="9.44140625" style="495" customWidth="1"/>
    <col min="2568" max="2568" width="10" style="495" customWidth="1"/>
    <col min="2569" max="2569" width="11" style="495" customWidth="1"/>
    <col min="2570" max="2570" width="9.5546875" style="495" customWidth="1"/>
    <col min="2571" max="2571" width="12.5546875" style="495" customWidth="1"/>
    <col min="2572" max="2816" width="11.44140625" style="495"/>
    <col min="2817" max="2817" width="18.33203125" style="495" customWidth="1"/>
    <col min="2818" max="2818" width="15.88671875" style="495" customWidth="1"/>
    <col min="2819" max="2819" width="9.33203125" style="495" customWidth="1"/>
    <col min="2820" max="2820" width="10.109375" style="495" customWidth="1"/>
    <col min="2821" max="2821" width="9.44140625" style="495" customWidth="1"/>
    <col min="2822" max="2822" width="12.5546875" style="495" customWidth="1"/>
    <col min="2823" max="2823" width="9.44140625" style="495" customWidth="1"/>
    <col min="2824" max="2824" width="10" style="495" customWidth="1"/>
    <col min="2825" max="2825" width="11" style="495" customWidth="1"/>
    <col min="2826" max="2826" width="9.5546875" style="495" customWidth="1"/>
    <col min="2827" max="2827" width="12.5546875" style="495" customWidth="1"/>
    <col min="2828" max="3072" width="11.44140625" style="495"/>
    <col min="3073" max="3073" width="18.33203125" style="495" customWidth="1"/>
    <col min="3074" max="3074" width="15.88671875" style="495" customWidth="1"/>
    <col min="3075" max="3075" width="9.33203125" style="495" customWidth="1"/>
    <col min="3076" max="3076" width="10.109375" style="495" customWidth="1"/>
    <col min="3077" max="3077" width="9.44140625" style="495" customWidth="1"/>
    <col min="3078" max="3078" width="12.5546875" style="495" customWidth="1"/>
    <col min="3079" max="3079" width="9.44140625" style="495" customWidth="1"/>
    <col min="3080" max="3080" width="10" style="495" customWidth="1"/>
    <col min="3081" max="3081" width="11" style="495" customWidth="1"/>
    <col min="3082" max="3082" width="9.5546875" style="495" customWidth="1"/>
    <col min="3083" max="3083" width="12.5546875" style="495" customWidth="1"/>
    <col min="3084" max="3328" width="11.44140625" style="495"/>
    <col min="3329" max="3329" width="18.33203125" style="495" customWidth="1"/>
    <col min="3330" max="3330" width="15.88671875" style="495" customWidth="1"/>
    <col min="3331" max="3331" width="9.33203125" style="495" customWidth="1"/>
    <col min="3332" max="3332" width="10.109375" style="495" customWidth="1"/>
    <col min="3333" max="3333" width="9.44140625" style="495" customWidth="1"/>
    <col min="3334" max="3334" width="12.5546875" style="495" customWidth="1"/>
    <col min="3335" max="3335" width="9.44140625" style="495" customWidth="1"/>
    <col min="3336" max="3336" width="10" style="495" customWidth="1"/>
    <col min="3337" max="3337" width="11" style="495" customWidth="1"/>
    <col min="3338" max="3338" width="9.5546875" style="495" customWidth="1"/>
    <col min="3339" max="3339" width="12.5546875" style="495" customWidth="1"/>
    <col min="3340" max="3584" width="11.44140625" style="495"/>
    <col min="3585" max="3585" width="18.33203125" style="495" customWidth="1"/>
    <col min="3586" max="3586" width="15.88671875" style="495" customWidth="1"/>
    <col min="3587" max="3587" width="9.33203125" style="495" customWidth="1"/>
    <col min="3588" max="3588" width="10.109375" style="495" customWidth="1"/>
    <col min="3589" max="3589" width="9.44140625" style="495" customWidth="1"/>
    <col min="3590" max="3590" width="12.5546875" style="495" customWidth="1"/>
    <col min="3591" max="3591" width="9.44140625" style="495" customWidth="1"/>
    <col min="3592" max="3592" width="10" style="495" customWidth="1"/>
    <col min="3593" max="3593" width="11" style="495" customWidth="1"/>
    <col min="3594" max="3594" width="9.5546875" style="495" customWidth="1"/>
    <col min="3595" max="3595" width="12.5546875" style="495" customWidth="1"/>
    <col min="3596" max="3840" width="11.44140625" style="495"/>
    <col min="3841" max="3841" width="18.33203125" style="495" customWidth="1"/>
    <col min="3842" max="3842" width="15.88671875" style="495" customWidth="1"/>
    <col min="3843" max="3843" width="9.33203125" style="495" customWidth="1"/>
    <col min="3844" max="3844" width="10.109375" style="495" customWidth="1"/>
    <col min="3845" max="3845" width="9.44140625" style="495" customWidth="1"/>
    <col min="3846" max="3846" width="12.5546875" style="495" customWidth="1"/>
    <col min="3847" max="3847" width="9.44140625" style="495" customWidth="1"/>
    <col min="3848" max="3848" width="10" style="495" customWidth="1"/>
    <col min="3849" max="3849" width="11" style="495" customWidth="1"/>
    <col min="3850" max="3850" width="9.5546875" style="495" customWidth="1"/>
    <col min="3851" max="3851" width="12.5546875" style="495" customWidth="1"/>
    <col min="3852" max="4096" width="11.44140625" style="495"/>
    <col min="4097" max="4097" width="18.33203125" style="495" customWidth="1"/>
    <col min="4098" max="4098" width="15.88671875" style="495" customWidth="1"/>
    <col min="4099" max="4099" width="9.33203125" style="495" customWidth="1"/>
    <col min="4100" max="4100" width="10.109375" style="495" customWidth="1"/>
    <col min="4101" max="4101" width="9.44140625" style="495" customWidth="1"/>
    <col min="4102" max="4102" width="12.5546875" style="495" customWidth="1"/>
    <col min="4103" max="4103" width="9.44140625" style="495" customWidth="1"/>
    <col min="4104" max="4104" width="10" style="495" customWidth="1"/>
    <col min="4105" max="4105" width="11" style="495" customWidth="1"/>
    <col min="4106" max="4106" width="9.5546875" style="495" customWidth="1"/>
    <col min="4107" max="4107" width="12.5546875" style="495" customWidth="1"/>
    <col min="4108" max="4352" width="11.44140625" style="495"/>
    <col min="4353" max="4353" width="18.33203125" style="495" customWidth="1"/>
    <col min="4354" max="4354" width="15.88671875" style="495" customWidth="1"/>
    <col min="4355" max="4355" width="9.33203125" style="495" customWidth="1"/>
    <col min="4356" max="4356" width="10.109375" style="495" customWidth="1"/>
    <col min="4357" max="4357" width="9.44140625" style="495" customWidth="1"/>
    <col min="4358" max="4358" width="12.5546875" style="495" customWidth="1"/>
    <col min="4359" max="4359" width="9.44140625" style="495" customWidth="1"/>
    <col min="4360" max="4360" width="10" style="495" customWidth="1"/>
    <col min="4361" max="4361" width="11" style="495" customWidth="1"/>
    <col min="4362" max="4362" width="9.5546875" style="495" customWidth="1"/>
    <col min="4363" max="4363" width="12.5546875" style="495" customWidth="1"/>
    <col min="4364" max="4608" width="11.44140625" style="495"/>
    <col min="4609" max="4609" width="18.33203125" style="495" customWidth="1"/>
    <col min="4610" max="4610" width="15.88671875" style="495" customWidth="1"/>
    <col min="4611" max="4611" width="9.33203125" style="495" customWidth="1"/>
    <col min="4612" max="4612" width="10.109375" style="495" customWidth="1"/>
    <col min="4613" max="4613" width="9.44140625" style="495" customWidth="1"/>
    <col min="4614" max="4614" width="12.5546875" style="495" customWidth="1"/>
    <col min="4615" max="4615" width="9.44140625" style="495" customWidth="1"/>
    <col min="4616" max="4616" width="10" style="495" customWidth="1"/>
    <col min="4617" max="4617" width="11" style="495" customWidth="1"/>
    <col min="4618" max="4618" width="9.5546875" style="495" customWidth="1"/>
    <col min="4619" max="4619" width="12.5546875" style="495" customWidth="1"/>
    <col min="4620" max="4864" width="11.44140625" style="495"/>
    <col min="4865" max="4865" width="18.33203125" style="495" customWidth="1"/>
    <col min="4866" max="4866" width="15.88671875" style="495" customWidth="1"/>
    <col min="4867" max="4867" width="9.33203125" style="495" customWidth="1"/>
    <col min="4868" max="4868" width="10.109375" style="495" customWidth="1"/>
    <col min="4869" max="4869" width="9.44140625" style="495" customWidth="1"/>
    <col min="4870" max="4870" width="12.5546875" style="495" customWidth="1"/>
    <col min="4871" max="4871" width="9.44140625" style="495" customWidth="1"/>
    <col min="4872" max="4872" width="10" style="495" customWidth="1"/>
    <col min="4873" max="4873" width="11" style="495" customWidth="1"/>
    <col min="4874" max="4874" width="9.5546875" style="495" customWidth="1"/>
    <col min="4875" max="4875" width="12.5546875" style="495" customWidth="1"/>
    <col min="4876" max="5120" width="11.44140625" style="495"/>
    <col min="5121" max="5121" width="18.33203125" style="495" customWidth="1"/>
    <col min="5122" max="5122" width="15.88671875" style="495" customWidth="1"/>
    <col min="5123" max="5123" width="9.33203125" style="495" customWidth="1"/>
    <col min="5124" max="5124" width="10.109375" style="495" customWidth="1"/>
    <col min="5125" max="5125" width="9.44140625" style="495" customWidth="1"/>
    <col min="5126" max="5126" width="12.5546875" style="495" customWidth="1"/>
    <col min="5127" max="5127" width="9.44140625" style="495" customWidth="1"/>
    <col min="5128" max="5128" width="10" style="495" customWidth="1"/>
    <col min="5129" max="5129" width="11" style="495" customWidth="1"/>
    <col min="5130" max="5130" width="9.5546875" style="495" customWidth="1"/>
    <col min="5131" max="5131" width="12.5546875" style="495" customWidth="1"/>
    <col min="5132" max="5376" width="11.44140625" style="495"/>
    <col min="5377" max="5377" width="18.33203125" style="495" customWidth="1"/>
    <col min="5378" max="5378" width="15.88671875" style="495" customWidth="1"/>
    <col min="5379" max="5379" width="9.33203125" style="495" customWidth="1"/>
    <col min="5380" max="5380" width="10.109375" style="495" customWidth="1"/>
    <col min="5381" max="5381" width="9.44140625" style="495" customWidth="1"/>
    <col min="5382" max="5382" width="12.5546875" style="495" customWidth="1"/>
    <col min="5383" max="5383" width="9.44140625" style="495" customWidth="1"/>
    <col min="5384" max="5384" width="10" style="495" customWidth="1"/>
    <col min="5385" max="5385" width="11" style="495" customWidth="1"/>
    <col min="5386" max="5386" width="9.5546875" style="495" customWidth="1"/>
    <col min="5387" max="5387" width="12.5546875" style="495" customWidth="1"/>
    <col min="5388" max="5632" width="11.44140625" style="495"/>
    <col min="5633" max="5633" width="18.33203125" style="495" customWidth="1"/>
    <col min="5634" max="5634" width="15.88671875" style="495" customWidth="1"/>
    <col min="5635" max="5635" width="9.33203125" style="495" customWidth="1"/>
    <col min="5636" max="5636" width="10.109375" style="495" customWidth="1"/>
    <col min="5637" max="5637" width="9.44140625" style="495" customWidth="1"/>
    <col min="5638" max="5638" width="12.5546875" style="495" customWidth="1"/>
    <col min="5639" max="5639" width="9.44140625" style="495" customWidth="1"/>
    <col min="5640" max="5640" width="10" style="495" customWidth="1"/>
    <col min="5641" max="5641" width="11" style="495" customWidth="1"/>
    <col min="5642" max="5642" width="9.5546875" style="495" customWidth="1"/>
    <col min="5643" max="5643" width="12.5546875" style="495" customWidth="1"/>
    <col min="5644" max="5888" width="11.44140625" style="495"/>
    <col min="5889" max="5889" width="18.33203125" style="495" customWidth="1"/>
    <col min="5890" max="5890" width="15.88671875" style="495" customWidth="1"/>
    <col min="5891" max="5891" width="9.33203125" style="495" customWidth="1"/>
    <col min="5892" max="5892" width="10.109375" style="495" customWidth="1"/>
    <col min="5893" max="5893" width="9.44140625" style="495" customWidth="1"/>
    <col min="5894" max="5894" width="12.5546875" style="495" customWidth="1"/>
    <col min="5895" max="5895" width="9.44140625" style="495" customWidth="1"/>
    <col min="5896" max="5896" width="10" style="495" customWidth="1"/>
    <col min="5897" max="5897" width="11" style="495" customWidth="1"/>
    <col min="5898" max="5898" width="9.5546875" style="495" customWidth="1"/>
    <col min="5899" max="5899" width="12.5546875" style="495" customWidth="1"/>
    <col min="5900" max="6144" width="11.44140625" style="495"/>
    <col min="6145" max="6145" width="18.33203125" style="495" customWidth="1"/>
    <col min="6146" max="6146" width="15.88671875" style="495" customWidth="1"/>
    <col min="6147" max="6147" width="9.33203125" style="495" customWidth="1"/>
    <col min="6148" max="6148" width="10.109375" style="495" customWidth="1"/>
    <col min="6149" max="6149" width="9.44140625" style="495" customWidth="1"/>
    <col min="6150" max="6150" width="12.5546875" style="495" customWidth="1"/>
    <col min="6151" max="6151" width="9.44140625" style="495" customWidth="1"/>
    <col min="6152" max="6152" width="10" style="495" customWidth="1"/>
    <col min="6153" max="6153" width="11" style="495" customWidth="1"/>
    <col min="6154" max="6154" width="9.5546875" style="495" customWidth="1"/>
    <col min="6155" max="6155" width="12.5546875" style="495" customWidth="1"/>
    <col min="6156" max="6400" width="11.44140625" style="495"/>
    <col min="6401" max="6401" width="18.33203125" style="495" customWidth="1"/>
    <col min="6402" max="6402" width="15.88671875" style="495" customWidth="1"/>
    <col min="6403" max="6403" width="9.33203125" style="495" customWidth="1"/>
    <col min="6404" max="6404" width="10.109375" style="495" customWidth="1"/>
    <col min="6405" max="6405" width="9.44140625" style="495" customWidth="1"/>
    <col min="6406" max="6406" width="12.5546875" style="495" customWidth="1"/>
    <col min="6407" max="6407" width="9.44140625" style="495" customWidth="1"/>
    <col min="6408" max="6408" width="10" style="495" customWidth="1"/>
    <col min="6409" max="6409" width="11" style="495" customWidth="1"/>
    <col min="6410" max="6410" width="9.5546875" style="495" customWidth="1"/>
    <col min="6411" max="6411" width="12.5546875" style="495" customWidth="1"/>
    <col min="6412" max="6656" width="11.44140625" style="495"/>
    <col min="6657" max="6657" width="18.33203125" style="495" customWidth="1"/>
    <col min="6658" max="6658" width="15.88671875" style="495" customWidth="1"/>
    <col min="6659" max="6659" width="9.33203125" style="495" customWidth="1"/>
    <col min="6660" max="6660" width="10.109375" style="495" customWidth="1"/>
    <col min="6661" max="6661" width="9.44140625" style="495" customWidth="1"/>
    <col min="6662" max="6662" width="12.5546875" style="495" customWidth="1"/>
    <col min="6663" max="6663" width="9.44140625" style="495" customWidth="1"/>
    <col min="6664" max="6664" width="10" style="495" customWidth="1"/>
    <col min="6665" max="6665" width="11" style="495" customWidth="1"/>
    <col min="6666" max="6666" width="9.5546875" style="495" customWidth="1"/>
    <col min="6667" max="6667" width="12.5546875" style="495" customWidth="1"/>
    <col min="6668" max="6912" width="11.44140625" style="495"/>
    <col min="6913" max="6913" width="18.33203125" style="495" customWidth="1"/>
    <col min="6914" max="6914" width="15.88671875" style="495" customWidth="1"/>
    <col min="6915" max="6915" width="9.33203125" style="495" customWidth="1"/>
    <col min="6916" max="6916" width="10.109375" style="495" customWidth="1"/>
    <col min="6917" max="6917" width="9.44140625" style="495" customWidth="1"/>
    <col min="6918" max="6918" width="12.5546875" style="495" customWidth="1"/>
    <col min="6919" max="6919" width="9.44140625" style="495" customWidth="1"/>
    <col min="6920" max="6920" width="10" style="495" customWidth="1"/>
    <col min="6921" max="6921" width="11" style="495" customWidth="1"/>
    <col min="6922" max="6922" width="9.5546875" style="495" customWidth="1"/>
    <col min="6923" max="6923" width="12.5546875" style="495" customWidth="1"/>
    <col min="6924" max="7168" width="11.44140625" style="495"/>
    <col min="7169" max="7169" width="18.33203125" style="495" customWidth="1"/>
    <col min="7170" max="7170" width="15.88671875" style="495" customWidth="1"/>
    <col min="7171" max="7171" width="9.33203125" style="495" customWidth="1"/>
    <col min="7172" max="7172" width="10.109375" style="495" customWidth="1"/>
    <col min="7173" max="7173" width="9.44140625" style="495" customWidth="1"/>
    <col min="7174" max="7174" width="12.5546875" style="495" customWidth="1"/>
    <col min="7175" max="7175" width="9.44140625" style="495" customWidth="1"/>
    <col min="7176" max="7176" width="10" style="495" customWidth="1"/>
    <col min="7177" max="7177" width="11" style="495" customWidth="1"/>
    <col min="7178" max="7178" width="9.5546875" style="495" customWidth="1"/>
    <col min="7179" max="7179" width="12.5546875" style="495" customWidth="1"/>
    <col min="7180" max="7424" width="11.44140625" style="495"/>
    <col min="7425" max="7425" width="18.33203125" style="495" customWidth="1"/>
    <col min="7426" max="7426" width="15.88671875" style="495" customWidth="1"/>
    <col min="7427" max="7427" width="9.33203125" style="495" customWidth="1"/>
    <col min="7428" max="7428" width="10.109375" style="495" customWidth="1"/>
    <col min="7429" max="7429" width="9.44140625" style="495" customWidth="1"/>
    <col min="7430" max="7430" width="12.5546875" style="495" customWidth="1"/>
    <col min="7431" max="7431" width="9.44140625" style="495" customWidth="1"/>
    <col min="7432" max="7432" width="10" style="495" customWidth="1"/>
    <col min="7433" max="7433" width="11" style="495" customWidth="1"/>
    <col min="7434" max="7434" width="9.5546875" style="495" customWidth="1"/>
    <col min="7435" max="7435" width="12.5546875" style="495" customWidth="1"/>
    <col min="7436" max="7680" width="11.44140625" style="495"/>
    <col min="7681" max="7681" width="18.33203125" style="495" customWidth="1"/>
    <col min="7682" max="7682" width="15.88671875" style="495" customWidth="1"/>
    <col min="7683" max="7683" width="9.33203125" style="495" customWidth="1"/>
    <col min="7684" max="7684" width="10.109375" style="495" customWidth="1"/>
    <col min="7685" max="7685" width="9.44140625" style="495" customWidth="1"/>
    <col min="7686" max="7686" width="12.5546875" style="495" customWidth="1"/>
    <col min="7687" max="7687" width="9.44140625" style="495" customWidth="1"/>
    <col min="7688" max="7688" width="10" style="495" customWidth="1"/>
    <col min="7689" max="7689" width="11" style="495" customWidth="1"/>
    <col min="7690" max="7690" width="9.5546875" style="495" customWidth="1"/>
    <col min="7691" max="7691" width="12.5546875" style="495" customWidth="1"/>
    <col min="7692" max="7936" width="11.44140625" style="495"/>
    <col min="7937" max="7937" width="18.33203125" style="495" customWidth="1"/>
    <col min="7938" max="7938" width="15.88671875" style="495" customWidth="1"/>
    <col min="7939" max="7939" width="9.33203125" style="495" customWidth="1"/>
    <col min="7940" max="7940" width="10.109375" style="495" customWidth="1"/>
    <col min="7941" max="7941" width="9.44140625" style="495" customWidth="1"/>
    <col min="7942" max="7942" width="12.5546875" style="495" customWidth="1"/>
    <col min="7943" max="7943" width="9.44140625" style="495" customWidth="1"/>
    <col min="7944" max="7944" width="10" style="495" customWidth="1"/>
    <col min="7945" max="7945" width="11" style="495" customWidth="1"/>
    <col min="7946" max="7946" width="9.5546875" style="495" customWidth="1"/>
    <col min="7947" max="7947" width="12.5546875" style="495" customWidth="1"/>
    <col min="7948" max="8192" width="11.44140625" style="495"/>
    <col min="8193" max="8193" width="18.33203125" style="495" customWidth="1"/>
    <col min="8194" max="8194" width="15.88671875" style="495" customWidth="1"/>
    <col min="8195" max="8195" width="9.33203125" style="495" customWidth="1"/>
    <col min="8196" max="8196" width="10.109375" style="495" customWidth="1"/>
    <col min="8197" max="8197" width="9.44140625" style="495" customWidth="1"/>
    <col min="8198" max="8198" width="12.5546875" style="495" customWidth="1"/>
    <col min="8199" max="8199" width="9.44140625" style="495" customWidth="1"/>
    <col min="8200" max="8200" width="10" style="495" customWidth="1"/>
    <col min="8201" max="8201" width="11" style="495" customWidth="1"/>
    <col min="8202" max="8202" width="9.5546875" style="495" customWidth="1"/>
    <col min="8203" max="8203" width="12.5546875" style="495" customWidth="1"/>
    <col min="8204" max="8448" width="11.44140625" style="495"/>
    <col min="8449" max="8449" width="18.33203125" style="495" customWidth="1"/>
    <col min="8450" max="8450" width="15.88671875" style="495" customWidth="1"/>
    <col min="8451" max="8451" width="9.33203125" style="495" customWidth="1"/>
    <col min="8452" max="8452" width="10.109375" style="495" customWidth="1"/>
    <col min="8453" max="8453" width="9.44140625" style="495" customWidth="1"/>
    <col min="8454" max="8454" width="12.5546875" style="495" customWidth="1"/>
    <col min="8455" max="8455" width="9.44140625" style="495" customWidth="1"/>
    <col min="8456" max="8456" width="10" style="495" customWidth="1"/>
    <col min="8457" max="8457" width="11" style="495" customWidth="1"/>
    <col min="8458" max="8458" width="9.5546875" style="495" customWidth="1"/>
    <col min="8459" max="8459" width="12.5546875" style="495" customWidth="1"/>
    <col min="8460" max="8704" width="11.44140625" style="495"/>
    <col min="8705" max="8705" width="18.33203125" style="495" customWidth="1"/>
    <col min="8706" max="8706" width="15.88671875" style="495" customWidth="1"/>
    <col min="8707" max="8707" width="9.33203125" style="495" customWidth="1"/>
    <col min="8708" max="8708" width="10.109375" style="495" customWidth="1"/>
    <col min="8709" max="8709" width="9.44140625" style="495" customWidth="1"/>
    <col min="8710" max="8710" width="12.5546875" style="495" customWidth="1"/>
    <col min="8711" max="8711" width="9.44140625" style="495" customWidth="1"/>
    <col min="8712" max="8712" width="10" style="495" customWidth="1"/>
    <col min="8713" max="8713" width="11" style="495" customWidth="1"/>
    <col min="8714" max="8714" width="9.5546875" style="495" customWidth="1"/>
    <col min="8715" max="8715" width="12.5546875" style="495" customWidth="1"/>
    <col min="8716" max="8960" width="11.44140625" style="495"/>
    <col min="8961" max="8961" width="18.33203125" style="495" customWidth="1"/>
    <col min="8962" max="8962" width="15.88671875" style="495" customWidth="1"/>
    <col min="8963" max="8963" width="9.33203125" style="495" customWidth="1"/>
    <col min="8964" max="8964" width="10.109375" style="495" customWidth="1"/>
    <col min="8965" max="8965" width="9.44140625" style="495" customWidth="1"/>
    <col min="8966" max="8966" width="12.5546875" style="495" customWidth="1"/>
    <col min="8967" max="8967" width="9.44140625" style="495" customWidth="1"/>
    <col min="8968" max="8968" width="10" style="495" customWidth="1"/>
    <col min="8969" max="8969" width="11" style="495" customWidth="1"/>
    <col min="8970" max="8970" width="9.5546875" style="495" customWidth="1"/>
    <col min="8971" max="8971" width="12.5546875" style="495" customWidth="1"/>
    <col min="8972" max="9216" width="11.44140625" style="495"/>
    <col min="9217" max="9217" width="18.33203125" style="495" customWidth="1"/>
    <col min="9218" max="9218" width="15.88671875" style="495" customWidth="1"/>
    <col min="9219" max="9219" width="9.33203125" style="495" customWidth="1"/>
    <col min="9220" max="9220" width="10.109375" style="495" customWidth="1"/>
    <col min="9221" max="9221" width="9.44140625" style="495" customWidth="1"/>
    <col min="9222" max="9222" width="12.5546875" style="495" customWidth="1"/>
    <col min="9223" max="9223" width="9.44140625" style="495" customWidth="1"/>
    <col min="9224" max="9224" width="10" style="495" customWidth="1"/>
    <col min="9225" max="9225" width="11" style="495" customWidth="1"/>
    <col min="9226" max="9226" width="9.5546875" style="495" customWidth="1"/>
    <col min="9227" max="9227" width="12.5546875" style="495" customWidth="1"/>
    <col min="9228" max="9472" width="11.44140625" style="495"/>
    <col min="9473" max="9473" width="18.33203125" style="495" customWidth="1"/>
    <col min="9474" max="9474" width="15.88671875" style="495" customWidth="1"/>
    <col min="9475" max="9475" width="9.33203125" style="495" customWidth="1"/>
    <col min="9476" max="9476" width="10.109375" style="495" customWidth="1"/>
    <col min="9477" max="9477" width="9.44140625" style="495" customWidth="1"/>
    <col min="9478" max="9478" width="12.5546875" style="495" customWidth="1"/>
    <col min="9479" max="9479" width="9.44140625" style="495" customWidth="1"/>
    <col min="9480" max="9480" width="10" style="495" customWidth="1"/>
    <col min="9481" max="9481" width="11" style="495" customWidth="1"/>
    <col min="9482" max="9482" width="9.5546875" style="495" customWidth="1"/>
    <col min="9483" max="9483" width="12.5546875" style="495" customWidth="1"/>
    <col min="9484" max="9728" width="11.44140625" style="495"/>
    <col min="9729" max="9729" width="18.33203125" style="495" customWidth="1"/>
    <col min="9730" max="9730" width="15.88671875" style="495" customWidth="1"/>
    <col min="9731" max="9731" width="9.33203125" style="495" customWidth="1"/>
    <col min="9732" max="9732" width="10.109375" style="495" customWidth="1"/>
    <col min="9733" max="9733" width="9.44140625" style="495" customWidth="1"/>
    <col min="9734" max="9734" width="12.5546875" style="495" customWidth="1"/>
    <col min="9735" max="9735" width="9.44140625" style="495" customWidth="1"/>
    <col min="9736" max="9736" width="10" style="495" customWidth="1"/>
    <col min="9737" max="9737" width="11" style="495" customWidth="1"/>
    <col min="9738" max="9738" width="9.5546875" style="495" customWidth="1"/>
    <col min="9739" max="9739" width="12.5546875" style="495" customWidth="1"/>
    <col min="9740" max="9984" width="11.44140625" style="495"/>
    <col min="9985" max="9985" width="18.33203125" style="495" customWidth="1"/>
    <col min="9986" max="9986" width="15.88671875" style="495" customWidth="1"/>
    <col min="9987" max="9987" width="9.33203125" style="495" customWidth="1"/>
    <col min="9988" max="9988" width="10.109375" style="495" customWidth="1"/>
    <col min="9989" max="9989" width="9.44140625" style="495" customWidth="1"/>
    <col min="9990" max="9990" width="12.5546875" style="495" customWidth="1"/>
    <col min="9991" max="9991" width="9.44140625" style="495" customWidth="1"/>
    <col min="9992" max="9992" width="10" style="495" customWidth="1"/>
    <col min="9993" max="9993" width="11" style="495" customWidth="1"/>
    <col min="9994" max="9994" width="9.5546875" style="495" customWidth="1"/>
    <col min="9995" max="9995" width="12.5546875" style="495" customWidth="1"/>
    <col min="9996" max="10240" width="11.44140625" style="495"/>
    <col min="10241" max="10241" width="18.33203125" style="495" customWidth="1"/>
    <col min="10242" max="10242" width="15.88671875" style="495" customWidth="1"/>
    <col min="10243" max="10243" width="9.33203125" style="495" customWidth="1"/>
    <col min="10244" max="10244" width="10.109375" style="495" customWidth="1"/>
    <col min="10245" max="10245" width="9.44140625" style="495" customWidth="1"/>
    <col min="10246" max="10246" width="12.5546875" style="495" customWidth="1"/>
    <col min="10247" max="10247" width="9.44140625" style="495" customWidth="1"/>
    <col min="10248" max="10248" width="10" style="495" customWidth="1"/>
    <col min="10249" max="10249" width="11" style="495" customWidth="1"/>
    <col min="10250" max="10250" width="9.5546875" style="495" customWidth="1"/>
    <col min="10251" max="10251" width="12.5546875" style="495" customWidth="1"/>
    <col min="10252" max="10496" width="11.44140625" style="495"/>
    <col min="10497" max="10497" width="18.33203125" style="495" customWidth="1"/>
    <col min="10498" max="10498" width="15.88671875" style="495" customWidth="1"/>
    <col min="10499" max="10499" width="9.33203125" style="495" customWidth="1"/>
    <col min="10500" max="10500" width="10.109375" style="495" customWidth="1"/>
    <col min="10501" max="10501" width="9.44140625" style="495" customWidth="1"/>
    <col min="10502" max="10502" width="12.5546875" style="495" customWidth="1"/>
    <col min="10503" max="10503" width="9.44140625" style="495" customWidth="1"/>
    <col min="10504" max="10504" width="10" style="495" customWidth="1"/>
    <col min="10505" max="10505" width="11" style="495" customWidth="1"/>
    <col min="10506" max="10506" width="9.5546875" style="495" customWidth="1"/>
    <col min="10507" max="10507" width="12.5546875" style="495" customWidth="1"/>
    <col min="10508" max="10752" width="11.44140625" style="495"/>
    <col min="10753" max="10753" width="18.33203125" style="495" customWidth="1"/>
    <col min="10754" max="10754" width="15.88671875" style="495" customWidth="1"/>
    <col min="10755" max="10755" width="9.33203125" style="495" customWidth="1"/>
    <col min="10756" max="10756" width="10.109375" style="495" customWidth="1"/>
    <col min="10757" max="10757" width="9.44140625" style="495" customWidth="1"/>
    <col min="10758" max="10758" width="12.5546875" style="495" customWidth="1"/>
    <col min="10759" max="10759" width="9.44140625" style="495" customWidth="1"/>
    <col min="10760" max="10760" width="10" style="495" customWidth="1"/>
    <col min="10761" max="10761" width="11" style="495" customWidth="1"/>
    <col min="10762" max="10762" width="9.5546875" style="495" customWidth="1"/>
    <col min="10763" max="10763" width="12.5546875" style="495" customWidth="1"/>
    <col min="10764" max="11008" width="11.44140625" style="495"/>
    <col min="11009" max="11009" width="18.33203125" style="495" customWidth="1"/>
    <col min="11010" max="11010" width="15.88671875" style="495" customWidth="1"/>
    <col min="11011" max="11011" width="9.33203125" style="495" customWidth="1"/>
    <col min="11012" max="11012" width="10.109375" style="495" customWidth="1"/>
    <col min="11013" max="11013" width="9.44140625" style="495" customWidth="1"/>
    <col min="11014" max="11014" width="12.5546875" style="495" customWidth="1"/>
    <col min="11015" max="11015" width="9.44140625" style="495" customWidth="1"/>
    <col min="11016" max="11016" width="10" style="495" customWidth="1"/>
    <col min="11017" max="11017" width="11" style="495" customWidth="1"/>
    <col min="11018" max="11018" width="9.5546875" style="495" customWidth="1"/>
    <col min="11019" max="11019" width="12.5546875" style="495" customWidth="1"/>
    <col min="11020" max="11264" width="11.44140625" style="495"/>
    <col min="11265" max="11265" width="18.33203125" style="495" customWidth="1"/>
    <col min="11266" max="11266" width="15.88671875" style="495" customWidth="1"/>
    <col min="11267" max="11267" width="9.33203125" style="495" customWidth="1"/>
    <col min="11268" max="11268" width="10.109375" style="495" customWidth="1"/>
    <col min="11269" max="11269" width="9.44140625" style="495" customWidth="1"/>
    <col min="11270" max="11270" width="12.5546875" style="495" customWidth="1"/>
    <col min="11271" max="11271" width="9.44140625" style="495" customWidth="1"/>
    <col min="11272" max="11272" width="10" style="495" customWidth="1"/>
    <col min="11273" max="11273" width="11" style="495" customWidth="1"/>
    <col min="11274" max="11274" width="9.5546875" style="495" customWidth="1"/>
    <col min="11275" max="11275" width="12.5546875" style="495" customWidth="1"/>
    <col min="11276" max="11520" width="11.44140625" style="495"/>
    <col min="11521" max="11521" width="18.33203125" style="495" customWidth="1"/>
    <col min="11522" max="11522" width="15.88671875" style="495" customWidth="1"/>
    <col min="11523" max="11523" width="9.33203125" style="495" customWidth="1"/>
    <col min="11524" max="11524" width="10.109375" style="495" customWidth="1"/>
    <col min="11525" max="11525" width="9.44140625" style="495" customWidth="1"/>
    <col min="11526" max="11526" width="12.5546875" style="495" customWidth="1"/>
    <col min="11527" max="11527" width="9.44140625" style="495" customWidth="1"/>
    <col min="11528" max="11528" width="10" style="495" customWidth="1"/>
    <col min="11529" max="11529" width="11" style="495" customWidth="1"/>
    <col min="11530" max="11530" width="9.5546875" style="495" customWidth="1"/>
    <col min="11531" max="11531" width="12.5546875" style="495" customWidth="1"/>
    <col min="11532" max="11776" width="11.44140625" style="495"/>
    <col min="11777" max="11777" width="18.33203125" style="495" customWidth="1"/>
    <col min="11778" max="11778" width="15.88671875" style="495" customWidth="1"/>
    <col min="11779" max="11779" width="9.33203125" style="495" customWidth="1"/>
    <col min="11780" max="11780" width="10.109375" style="495" customWidth="1"/>
    <col min="11781" max="11781" width="9.44140625" style="495" customWidth="1"/>
    <col min="11782" max="11782" width="12.5546875" style="495" customWidth="1"/>
    <col min="11783" max="11783" width="9.44140625" style="495" customWidth="1"/>
    <col min="11784" max="11784" width="10" style="495" customWidth="1"/>
    <col min="11785" max="11785" width="11" style="495" customWidth="1"/>
    <col min="11786" max="11786" width="9.5546875" style="495" customWidth="1"/>
    <col min="11787" max="11787" width="12.5546875" style="495" customWidth="1"/>
    <col min="11788" max="12032" width="11.44140625" style="495"/>
    <col min="12033" max="12033" width="18.33203125" style="495" customWidth="1"/>
    <col min="12034" max="12034" width="15.88671875" style="495" customWidth="1"/>
    <col min="12035" max="12035" width="9.33203125" style="495" customWidth="1"/>
    <col min="12036" max="12036" width="10.109375" style="495" customWidth="1"/>
    <col min="12037" max="12037" width="9.44140625" style="495" customWidth="1"/>
    <col min="12038" max="12038" width="12.5546875" style="495" customWidth="1"/>
    <col min="12039" max="12039" width="9.44140625" style="495" customWidth="1"/>
    <col min="12040" max="12040" width="10" style="495" customWidth="1"/>
    <col min="12041" max="12041" width="11" style="495" customWidth="1"/>
    <col min="12042" max="12042" width="9.5546875" style="495" customWidth="1"/>
    <col min="12043" max="12043" width="12.5546875" style="495" customWidth="1"/>
    <col min="12044" max="12288" width="11.44140625" style="495"/>
    <col min="12289" max="12289" width="18.33203125" style="495" customWidth="1"/>
    <col min="12290" max="12290" width="15.88671875" style="495" customWidth="1"/>
    <col min="12291" max="12291" width="9.33203125" style="495" customWidth="1"/>
    <col min="12292" max="12292" width="10.109375" style="495" customWidth="1"/>
    <col min="12293" max="12293" width="9.44140625" style="495" customWidth="1"/>
    <col min="12294" max="12294" width="12.5546875" style="495" customWidth="1"/>
    <col min="12295" max="12295" width="9.44140625" style="495" customWidth="1"/>
    <col min="12296" max="12296" width="10" style="495" customWidth="1"/>
    <col min="12297" max="12297" width="11" style="495" customWidth="1"/>
    <col min="12298" max="12298" width="9.5546875" style="495" customWidth="1"/>
    <col min="12299" max="12299" width="12.5546875" style="495" customWidth="1"/>
    <col min="12300" max="12544" width="11.44140625" style="495"/>
    <col min="12545" max="12545" width="18.33203125" style="495" customWidth="1"/>
    <col min="12546" max="12546" width="15.88671875" style="495" customWidth="1"/>
    <col min="12547" max="12547" width="9.33203125" style="495" customWidth="1"/>
    <col min="12548" max="12548" width="10.109375" style="495" customWidth="1"/>
    <col min="12549" max="12549" width="9.44140625" style="495" customWidth="1"/>
    <col min="12550" max="12550" width="12.5546875" style="495" customWidth="1"/>
    <col min="12551" max="12551" width="9.44140625" style="495" customWidth="1"/>
    <col min="12552" max="12552" width="10" style="495" customWidth="1"/>
    <col min="12553" max="12553" width="11" style="495" customWidth="1"/>
    <col min="12554" max="12554" width="9.5546875" style="495" customWidth="1"/>
    <col min="12555" max="12555" width="12.5546875" style="495" customWidth="1"/>
    <col min="12556" max="12800" width="11.44140625" style="495"/>
    <col min="12801" max="12801" width="18.33203125" style="495" customWidth="1"/>
    <col min="12802" max="12802" width="15.88671875" style="495" customWidth="1"/>
    <col min="12803" max="12803" width="9.33203125" style="495" customWidth="1"/>
    <col min="12804" max="12804" width="10.109375" style="495" customWidth="1"/>
    <col min="12805" max="12805" width="9.44140625" style="495" customWidth="1"/>
    <col min="12806" max="12806" width="12.5546875" style="495" customWidth="1"/>
    <col min="12807" max="12807" width="9.44140625" style="495" customWidth="1"/>
    <col min="12808" max="12808" width="10" style="495" customWidth="1"/>
    <col min="12809" max="12809" width="11" style="495" customWidth="1"/>
    <col min="12810" max="12810" width="9.5546875" style="495" customWidth="1"/>
    <col min="12811" max="12811" width="12.5546875" style="495" customWidth="1"/>
    <col min="12812" max="13056" width="11.44140625" style="495"/>
    <col min="13057" max="13057" width="18.33203125" style="495" customWidth="1"/>
    <col min="13058" max="13058" width="15.88671875" style="495" customWidth="1"/>
    <col min="13059" max="13059" width="9.33203125" style="495" customWidth="1"/>
    <col min="13060" max="13060" width="10.109375" style="495" customWidth="1"/>
    <col min="13061" max="13061" width="9.44140625" style="495" customWidth="1"/>
    <col min="13062" max="13062" width="12.5546875" style="495" customWidth="1"/>
    <col min="13063" max="13063" width="9.44140625" style="495" customWidth="1"/>
    <col min="13064" max="13064" width="10" style="495" customWidth="1"/>
    <col min="13065" max="13065" width="11" style="495" customWidth="1"/>
    <col min="13066" max="13066" width="9.5546875" style="495" customWidth="1"/>
    <col min="13067" max="13067" width="12.5546875" style="495" customWidth="1"/>
    <col min="13068" max="13312" width="11.44140625" style="495"/>
    <col min="13313" max="13313" width="18.33203125" style="495" customWidth="1"/>
    <col min="13314" max="13314" width="15.88671875" style="495" customWidth="1"/>
    <col min="13315" max="13315" width="9.33203125" style="495" customWidth="1"/>
    <col min="13316" max="13316" width="10.109375" style="495" customWidth="1"/>
    <col min="13317" max="13317" width="9.44140625" style="495" customWidth="1"/>
    <col min="13318" max="13318" width="12.5546875" style="495" customWidth="1"/>
    <col min="13319" max="13319" width="9.44140625" style="495" customWidth="1"/>
    <col min="13320" max="13320" width="10" style="495" customWidth="1"/>
    <col min="13321" max="13321" width="11" style="495" customWidth="1"/>
    <col min="13322" max="13322" width="9.5546875" style="495" customWidth="1"/>
    <col min="13323" max="13323" width="12.5546875" style="495" customWidth="1"/>
    <col min="13324" max="13568" width="11.44140625" style="495"/>
    <col min="13569" max="13569" width="18.33203125" style="495" customWidth="1"/>
    <col min="13570" max="13570" width="15.88671875" style="495" customWidth="1"/>
    <col min="13571" max="13571" width="9.33203125" style="495" customWidth="1"/>
    <col min="13572" max="13572" width="10.109375" style="495" customWidth="1"/>
    <col min="13573" max="13573" width="9.44140625" style="495" customWidth="1"/>
    <col min="13574" max="13574" width="12.5546875" style="495" customWidth="1"/>
    <col min="13575" max="13575" width="9.44140625" style="495" customWidth="1"/>
    <col min="13576" max="13576" width="10" style="495" customWidth="1"/>
    <col min="13577" max="13577" width="11" style="495" customWidth="1"/>
    <col min="13578" max="13578" width="9.5546875" style="495" customWidth="1"/>
    <col min="13579" max="13579" width="12.5546875" style="495" customWidth="1"/>
    <col min="13580" max="13824" width="11.44140625" style="495"/>
    <col min="13825" max="13825" width="18.33203125" style="495" customWidth="1"/>
    <col min="13826" max="13826" width="15.88671875" style="495" customWidth="1"/>
    <col min="13827" max="13827" width="9.33203125" style="495" customWidth="1"/>
    <col min="13828" max="13828" width="10.109375" style="495" customWidth="1"/>
    <col min="13829" max="13829" width="9.44140625" style="495" customWidth="1"/>
    <col min="13830" max="13830" width="12.5546875" style="495" customWidth="1"/>
    <col min="13831" max="13831" width="9.44140625" style="495" customWidth="1"/>
    <col min="13832" max="13832" width="10" style="495" customWidth="1"/>
    <col min="13833" max="13833" width="11" style="495" customWidth="1"/>
    <col min="13834" max="13834" width="9.5546875" style="495" customWidth="1"/>
    <col min="13835" max="13835" width="12.5546875" style="495" customWidth="1"/>
    <col min="13836" max="14080" width="11.44140625" style="495"/>
    <col min="14081" max="14081" width="18.33203125" style="495" customWidth="1"/>
    <col min="14082" max="14082" width="15.88671875" style="495" customWidth="1"/>
    <col min="14083" max="14083" width="9.33203125" style="495" customWidth="1"/>
    <col min="14084" max="14084" width="10.109375" style="495" customWidth="1"/>
    <col min="14085" max="14085" width="9.44140625" style="495" customWidth="1"/>
    <col min="14086" max="14086" width="12.5546875" style="495" customWidth="1"/>
    <col min="14087" max="14087" width="9.44140625" style="495" customWidth="1"/>
    <col min="14088" max="14088" width="10" style="495" customWidth="1"/>
    <col min="14089" max="14089" width="11" style="495" customWidth="1"/>
    <col min="14090" max="14090" width="9.5546875" style="495" customWidth="1"/>
    <col min="14091" max="14091" width="12.5546875" style="495" customWidth="1"/>
    <col min="14092" max="14336" width="11.44140625" style="495"/>
    <col min="14337" max="14337" width="18.33203125" style="495" customWidth="1"/>
    <col min="14338" max="14338" width="15.88671875" style="495" customWidth="1"/>
    <col min="14339" max="14339" width="9.33203125" style="495" customWidth="1"/>
    <col min="14340" max="14340" width="10.109375" style="495" customWidth="1"/>
    <col min="14341" max="14341" width="9.44140625" style="495" customWidth="1"/>
    <col min="14342" max="14342" width="12.5546875" style="495" customWidth="1"/>
    <col min="14343" max="14343" width="9.44140625" style="495" customWidth="1"/>
    <col min="14344" max="14344" width="10" style="495" customWidth="1"/>
    <col min="14345" max="14345" width="11" style="495" customWidth="1"/>
    <col min="14346" max="14346" width="9.5546875" style="495" customWidth="1"/>
    <col min="14347" max="14347" width="12.5546875" style="495" customWidth="1"/>
    <col min="14348" max="14592" width="11.44140625" style="495"/>
    <col min="14593" max="14593" width="18.33203125" style="495" customWidth="1"/>
    <col min="14594" max="14594" width="15.88671875" style="495" customWidth="1"/>
    <col min="14595" max="14595" width="9.33203125" style="495" customWidth="1"/>
    <col min="14596" max="14596" width="10.109375" style="495" customWidth="1"/>
    <col min="14597" max="14597" width="9.44140625" style="495" customWidth="1"/>
    <col min="14598" max="14598" width="12.5546875" style="495" customWidth="1"/>
    <col min="14599" max="14599" width="9.44140625" style="495" customWidth="1"/>
    <col min="14600" max="14600" width="10" style="495" customWidth="1"/>
    <col min="14601" max="14601" width="11" style="495" customWidth="1"/>
    <col min="14602" max="14602" width="9.5546875" style="495" customWidth="1"/>
    <col min="14603" max="14603" width="12.5546875" style="495" customWidth="1"/>
    <col min="14604" max="14848" width="11.44140625" style="495"/>
    <col min="14849" max="14849" width="18.33203125" style="495" customWidth="1"/>
    <col min="14850" max="14850" width="15.88671875" style="495" customWidth="1"/>
    <col min="14851" max="14851" width="9.33203125" style="495" customWidth="1"/>
    <col min="14852" max="14852" width="10.109375" style="495" customWidth="1"/>
    <col min="14853" max="14853" width="9.44140625" style="495" customWidth="1"/>
    <col min="14854" max="14854" width="12.5546875" style="495" customWidth="1"/>
    <col min="14855" max="14855" width="9.44140625" style="495" customWidth="1"/>
    <col min="14856" max="14856" width="10" style="495" customWidth="1"/>
    <col min="14857" max="14857" width="11" style="495" customWidth="1"/>
    <col min="14858" max="14858" width="9.5546875" style="495" customWidth="1"/>
    <col min="14859" max="14859" width="12.5546875" style="495" customWidth="1"/>
    <col min="14860" max="15104" width="11.44140625" style="495"/>
    <col min="15105" max="15105" width="18.33203125" style="495" customWidth="1"/>
    <col min="15106" max="15106" width="15.88671875" style="495" customWidth="1"/>
    <col min="15107" max="15107" width="9.33203125" style="495" customWidth="1"/>
    <col min="15108" max="15108" width="10.109375" style="495" customWidth="1"/>
    <col min="15109" max="15109" width="9.44140625" style="495" customWidth="1"/>
    <col min="15110" max="15110" width="12.5546875" style="495" customWidth="1"/>
    <col min="15111" max="15111" width="9.44140625" style="495" customWidth="1"/>
    <col min="15112" max="15112" width="10" style="495" customWidth="1"/>
    <col min="15113" max="15113" width="11" style="495" customWidth="1"/>
    <col min="15114" max="15114" width="9.5546875" style="495" customWidth="1"/>
    <col min="15115" max="15115" width="12.5546875" style="495" customWidth="1"/>
    <col min="15116" max="15360" width="11.44140625" style="495"/>
    <col min="15361" max="15361" width="18.33203125" style="495" customWidth="1"/>
    <col min="15362" max="15362" width="15.88671875" style="495" customWidth="1"/>
    <col min="15363" max="15363" width="9.33203125" style="495" customWidth="1"/>
    <col min="15364" max="15364" width="10.109375" style="495" customWidth="1"/>
    <col min="15365" max="15365" width="9.44140625" style="495" customWidth="1"/>
    <col min="15366" max="15366" width="12.5546875" style="495" customWidth="1"/>
    <col min="15367" max="15367" width="9.44140625" style="495" customWidth="1"/>
    <col min="15368" max="15368" width="10" style="495" customWidth="1"/>
    <col min="15369" max="15369" width="11" style="495" customWidth="1"/>
    <col min="15370" max="15370" width="9.5546875" style="495" customWidth="1"/>
    <col min="15371" max="15371" width="12.5546875" style="495" customWidth="1"/>
    <col min="15372" max="15616" width="11.44140625" style="495"/>
    <col min="15617" max="15617" width="18.33203125" style="495" customWidth="1"/>
    <col min="15618" max="15618" width="15.88671875" style="495" customWidth="1"/>
    <col min="15619" max="15619" width="9.33203125" style="495" customWidth="1"/>
    <col min="15620" max="15620" width="10.109375" style="495" customWidth="1"/>
    <col min="15621" max="15621" width="9.44140625" style="495" customWidth="1"/>
    <col min="15622" max="15622" width="12.5546875" style="495" customWidth="1"/>
    <col min="15623" max="15623" width="9.44140625" style="495" customWidth="1"/>
    <col min="15624" max="15624" width="10" style="495" customWidth="1"/>
    <col min="15625" max="15625" width="11" style="495" customWidth="1"/>
    <col min="15626" max="15626" width="9.5546875" style="495" customWidth="1"/>
    <col min="15627" max="15627" width="12.5546875" style="495" customWidth="1"/>
    <col min="15628" max="15872" width="11.44140625" style="495"/>
    <col min="15873" max="15873" width="18.33203125" style="495" customWidth="1"/>
    <col min="15874" max="15874" width="15.88671875" style="495" customWidth="1"/>
    <col min="15875" max="15875" width="9.33203125" style="495" customWidth="1"/>
    <col min="15876" max="15876" width="10.109375" style="495" customWidth="1"/>
    <col min="15877" max="15877" width="9.44140625" style="495" customWidth="1"/>
    <col min="15878" max="15878" width="12.5546875" style="495" customWidth="1"/>
    <col min="15879" max="15879" width="9.44140625" style="495" customWidth="1"/>
    <col min="15880" max="15880" width="10" style="495" customWidth="1"/>
    <col min="15881" max="15881" width="11" style="495" customWidth="1"/>
    <col min="15882" max="15882" width="9.5546875" style="495" customWidth="1"/>
    <col min="15883" max="15883" width="12.5546875" style="495" customWidth="1"/>
    <col min="15884" max="16128" width="11.44140625" style="495"/>
    <col min="16129" max="16129" width="18.33203125" style="495" customWidth="1"/>
    <col min="16130" max="16130" width="15.88671875" style="495" customWidth="1"/>
    <col min="16131" max="16131" width="9.33203125" style="495" customWidth="1"/>
    <col min="16132" max="16132" width="10.109375" style="495" customWidth="1"/>
    <col min="16133" max="16133" width="9.44140625" style="495" customWidth="1"/>
    <col min="16134" max="16134" width="12.5546875" style="495" customWidth="1"/>
    <col min="16135" max="16135" width="9.44140625" style="495" customWidth="1"/>
    <col min="16136" max="16136" width="10" style="495" customWidth="1"/>
    <col min="16137" max="16137" width="11" style="495" customWidth="1"/>
    <col min="16138" max="16138" width="9.5546875" style="495" customWidth="1"/>
    <col min="16139" max="16139" width="12.5546875" style="495" customWidth="1"/>
    <col min="16140" max="16384" width="11.44140625" style="495"/>
  </cols>
  <sheetData>
    <row r="1" spans="1:11" ht="13.2">
      <c r="A1" s="1441" t="s">
        <v>5197</v>
      </c>
    </row>
    <row r="2" spans="1:11">
      <c r="A2" s="1507" t="s">
        <v>9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</row>
    <row r="3" spans="1:11">
      <c r="A3" s="1507" t="s">
        <v>10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</row>
    <row r="4" spans="1:11">
      <c r="A4" s="1507" t="s">
        <v>3981</v>
      </c>
      <c r="B4" s="1507"/>
      <c r="C4" s="1507"/>
      <c r="D4" s="1507"/>
      <c r="E4" s="1507"/>
      <c r="F4" s="1507"/>
      <c r="G4" s="1507"/>
      <c r="H4" s="1507"/>
      <c r="I4" s="1507"/>
      <c r="J4" s="1507"/>
      <c r="K4" s="1507"/>
    </row>
    <row r="5" spans="1:11" ht="13.2" thickBot="1"/>
    <row r="6" spans="1:11" ht="13.2" thickBot="1">
      <c r="A6" s="1513" t="s">
        <v>160</v>
      </c>
      <c r="B6" s="1510" t="s">
        <v>159</v>
      </c>
      <c r="C6" s="1511"/>
      <c r="D6" s="1511"/>
      <c r="E6" s="1511"/>
      <c r="F6" s="1511"/>
      <c r="G6" s="1511"/>
      <c r="H6" s="1511"/>
      <c r="I6" s="1511"/>
      <c r="J6" s="1511"/>
      <c r="K6" s="1512"/>
    </row>
    <row r="7" spans="1:11" ht="15" customHeight="1" thickBot="1">
      <c r="A7" s="1514"/>
      <c r="B7" s="1508" t="s">
        <v>3</v>
      </c>
      <c r="C7" s="1510" t="s">
        <v>11</v>
      </c>
      <c r="D7" s="1511"/>
      <c r="E7" s="1511"/>
      <c r="F7" s="1512"/>
      <c r="G7" s="1508" t="s">
        <v>3</v>
      </c>
      <c r="H7" s="1510" t="s">
        <v>12</v>
      </c>
      <c r="I7" s="1511"/>
      <c r="J7" s="1511"/>
      <c r="K7" s="1512"/>
    </row>
    <row r="8" spans="1:11" ht="25.5" customHeight="1" thickBot="1">
      <c r="A8" s="1515"/>
      <c r="B8" s="1509"/>
      <c r="C8" s="496" t="s">
        <v>13</v>
      </c>
      <c r="D8" s="496" t="s">
        <v>14</v>
      </c>
      <c r="E8" s="496" t="s">
        <v>15</v>
      </c>
      <c r="F8" s="1443" t="s">
        <v>16</v>
      </c>
      <c r="G8" s="1509"/>
      <c r="H8" s="497" t="s">
        <v>17</v>
      </c>
      <c r="I8" s="1444" t="s">
        <v>18</v>
      </c>
      <c r="J8" s="497" t="s">
        <v>19</v>
      </c>
      <c r="K8" s="1445" t="s">
        <v>20</v>
      </c>
    </row>
    <row r="10" spans="1:11">
      <c r="A10" s="498" t="s">
        <v>1</v>
      </c>
      <c r="B10" s="499">
        <f>SUM(B11:B25)</f>
        <v>61446</v>
      </c>
      <c r="C10" s="500">
        <v>80.412069133873644</v>
      </c>
      <c r="D10" s="500">
        <v>1.43052436285519</v>
      </c>
      <c r="E10" s="500">
        <v>2.2165804120691339</v>
      </c>
      <c r="F10" s="500">
        <v>15.94082609120203</v>
      </c>
      <c r="G10" s="499">
        <f>SUM(G11:G25)</f>
        <v>61446</v>
      </c>
      <c r="H10" s="500">
        <v>84.801288936627287</v>
      </c>
      <c r="I10" s="500">
        <v>1.5281710770432575</v>
      </c>
      <c r="J10" s="500">
        <v>1.9155030433225921</v>
      </c>
      <c r="K10" s="500">
        <v>11.755036943006868</v>
      </c>
    </row>
    <row r="11" spans="1:11" ht="15" customHeight="1">
      <c r="A11" s="501" t="s">
        <v>161</v>
      </c>
      <c r="B11" s="502">
        <v>1001</v>
      </c>
      <c r="C11" s="503">
        <v>79.320679320679318</v>
      </c>
      <c r="D11" s="503">
        <v>1.9980019980019981</v>
      </c>
      <c r="E11" s="503">
        <v>2.6973026973026974</v>
      </c>
      <c r="F11" s="503">
        <v>15.984015984015985</v>
      </c>
      <c r="G11" s="502">
        <v>1021</v>
      </c>
      <c r="H11" s="503">
        <v>85.112634671890305</v>
      </c>
      <c r="I11" s="503">
        <v>1.3712047012732616</v>
      </c>
      <c r="J11" s="503">
        <v>1.1753183153770812</v>
      </c>
      <c r="K11" s="503">
        <v>12.340842311459353</v>
      </c>
    </row>
    <row r="12" spans="1:11">
      <c r="A12" s="501" t="s">
        <v>162</v>
      </c>
      <c r="B12" s="502">
        <v>1324</v>
      </c>
      <c r="C12" s="503">
        <v>80.438066465256796</v>
      </c>
      <c r="D12" s="503">
        <v>0.90634441087613293</v>
      </c>
      <c r="E12" s="503">
        <v>1.8882175226586102</v>
      </c>
      <c r="F12" s="503">
        <v>16.76737160120846</v>
      </c>
      <c r="G12" s="502">
        <v>1288</v>
      </c>
      <c r="H12" s="503">
        <v>81.677018633540371</v>
      </c>
      <c r="I12" s="503">
        <v>1.3198757763975155</v>
      </c>
      <c r="J12" s="503">
        <v>2.7950310559006213</v>
      </c>
      <c r="K12" s="503">
        <v>14.20807453416149</v>
      </c>
    </row>
    <row r="13" spans="1:11">
      <c r="A13" s="501" t="s">
        <v>32</v>
      </c>
      <c r="B13" s="502">
        <v>2715</v>
      </c>
      <c r="C13" s="503">
        <v>82.246777163904241</v>
      </c>
      <c r="D13" s="503">
        <v>1.2523020257826887</v>
      </c>
      <c r="E13" s="503">
        <v>1.4364640883977902</v>
      </c>
      <c r="F13" s="503">
        <v>15.064456721915285</v>
      </c>
      <c r="G13" s="502">
        <v>2656</v>
      </c>
      <c r="H13" s="503">
        <v>84.676204819277103</v>
      </c>
      <c r="I13" s="503">
        <v>1.3177710843373494</v>
      </c>
      <c r="J13" s="503">
        <v>1.9578313253012047</v>
      </c>
      <c r="K13" s="503">
        <v>12.048192771084338</v>
      </c>
    </row>
    <row r="14" spans="1:11">
      <c r="A14" s="501" t="s">
        <v>163</v>
      </c>
      <c r="B14" s="502">
        <v>966</v>
      </c>
      <c r="C14" s="503">
        <v>82.505175983436857</v>
      </c>
      <c r="D14" s="503">
        <v>0.51759834368530022</v>
      </c>
      <c r="E14" s="503">
        <v>2.2774327122153211</v>
      </c>
      <c r="F14" s="503">
        <v>14.699792960662526</v>
      </c>
      <c r="G14" s="502">
        <v>948</v>
      </c>
      <c r="H14" s="503">
        <v>86.075949367088612</v>
      </c>
      <c r="I14" s="503">
        <v>1.1603375527426161</v>
      </c>
      <c r="J14" s="503">
        <v>1.8987341772151898</v>
      </c>
      <c r="K14" s="503">
        <v>10.864978902953586</v>
      </c>
    </row>
    <row r="15" spans="1:11">
      <c r="A15" s="501" t="s">
        <v>33</v>
      </c>
      <c r="B15" s="502">
        <v>2111</v>
      </c>
      <c r="C15" s="503">
        <v>80.009474182851733</v>
      </c>
      <c r="D15" s="503">
        <v>1.2790146849834201</v>
      </c>
      <c r="E15" s="503">
        <v>2.1316911416390338</v>
      </c>
      <c r="F15" s="503">
        <v>16.579819990525817</v>
      </c>
      <c r="G15" s="502">
        <v>2131</v>
      </c>
      <c r="H15" s="503">
        <v>84.702017832003747</v>
      </c>
      <c r="I15" s="503">
        <v>0.89160018770530269</v>
      </c>
      <c r="J15" s="503">
        <v>1.7362740497419051</v>
      </c>
      <c r="K15" s="503">
        <v>12.670107930549038</v>
      </c>
    </row>
    <row r="16" spans="1:11">
      <c r="A16" s="501" t="s">
        <v>34</v>
      </c>
      <c r="B16" s="502">
        <v>6660</v>
      </c>
      <c r="C16" s="503">
        <v>75.165165165165163</v>
      </c>
      <c r="D16" s="503">
        <v>2.2072072072072073</v>
      </c>
      <c r="E16" s="503">
        <v>2.9729729729729728</v>
      </c>
      <c r="F16" s="503">
        <v>19.654654654654653</v>
      </c>
      <c r="G16" s="502">
        <v>6681</v>
      </c>
      <c r="H16" s="503">
        <v>80.571770693010023</v>
      </c>
      <c r="I16" s="503">
        <v>2.2451728783116298</v>
      </c>
      <c r="J16" s="503">
        <v>2.1403981439904207</v>
      </c>
      <c r="K16" s="503">
        <v>15.042658284687921</v>
      </c>
    </row>
    <row r="17" spans="1:12">
      <c r="A17" s="501" t="s">
        <v>164</v>
      </c>
      <c r="B17" s="502">
        <v>25866</v>
      </c>
      <c r="C17" s="503">
        <v>81.060078868012056</v>
      </c>
      <c r="D17" s="503">
        <v>1.6546818216964354</v>
      </c>
      <c r="E17" s="503">
        <v>1.9253073532823011</v>
      </c>
      <c r="F17" s="503">
        <v>15.359931957009202</v>
      </c>
      <c r="G17" s="502">
        <v>25747</v>
      </c>
      <c r="H17" s="503">
        <v>85.613857925195163</v>
      </c>
      <c r="I17" s="503">
        <v>1.8487590787276187</v>
      </c>
      <c r="J17" s="503">
        <v>1.6118382724200877</v>
      </c>
      <c r="K17" s="503">
        <v>10.925544723657126</v>
      </c>
    </row>
    <row r="18" spans="1:12">
      <c r="A18" s="501" t="s">
        <v>37</v>
      </c>
      <c r="B18" s="502">
        <v>2824</v>
      </c>
      <c r="C18" s="503">
        <v>78.399433427762034</v>
      </c>
      <c r="D18" s="503">
        <v>1.3456090651558075</v>
      </c>
      <c r="E18" s="503">
        <v>2.5141643059490084</v>
      </c>
      <c r="F18" s="503">
        <v>17.740793201133144</v>
      </c>
      <c r="G18" s="502">
        <v>2843</v>
      </c>
      <c r="H18" s="503">
        <v>82.905381639113614</v>
      </c>
      <c r="I18" s="503">
        <v>1.3366162504396764</v>
      </c>
      <c r="J18" s="503">
        <v>1.9345761519521631</v>
      </c>
      <c r="K18" s="503">
        <v>13.823425958494548</v>
      </c>
    </row>
    <row r="19" spans="1:12">
      <c r="A19" s="501" t="s">
        <v>35</v>
      </c>
      <c r="B19" s="502">
        <v>2978</v>
      </c>
      <c r="C19" s="503">
        <v>81.699126930826054</v>
      </c>
      <c r="D19" s="503">
        <v>0.80591000671591673</v>
      </c>
      <c r="E19" s="503">
        <v>2.6192075218267292</v>
      </c>
      <c r="F19" s="503">
        <v>14.875755540631296</v>
      </c>
      <c r="G19" s="502">
        <v>3024</v>
      </c>
      <c r="H19" s="503">
        <v>85.780423280423278</v>
      </c>
      <c r="I19" s="503">
        <v>1.0251322751322751</v>
      </c>
      <c r="J19" s="503">
        <v>1.9179894179894179</v>
      </c>
      <c r="K19" s="503">
        <v>11.276455026455027</v>
      </c>
    </row>
    <row r="20" spans="1:12">
      <c r="A20" s="501" t="s">
        <v>165</v>
      </c>
      <c r="B20" s="502">
        <v>7427</v>
      </c>
      <c r="C20" s="503">
        <v>81.244109330819981</v>
      </c>
      <c r="D20" s="503">
        <v>1.0367577756833177</v>
      </c>
      <c r="E20" s="503">
        <v>2.3831964454019121</v>
      </c>
      <c r="F20" s="503">
        <v>15.33593644809479</v>
      </c>
      <c r="G20" s="502">
        <v>7512</v>
      </c>
      <c r="H20" s="503">
        <v>85.929179978700745</v>
      </c>
      <c r="I20" s="503">
        <v>0.93184238551650689</v>
      </c>
      <c r="J20" s="503">
        <v>2.302981895633653</v>
      </c>
      <c r="K20" s="503">
        <v>10.835995740149095</v>
      </c>
    </row>
    <row r="21" spans="1:12">
      <c r="A21" s="501" t="s">
        <v>166</v>
      </c>
      <c r="B21" s="502">
        <v>2860</v>
      </c>
      <c r="C21" s="503">
        <v>82.622377622377627</v>
      </c>
      <c r="D21" s="503">
        <v>0.55944055944055948</v>
      </c>
      <c r="E21" s="503">
        <v>2.1678321678321679</v>
      </c>
      <c r="F21" s="503">
        <v>14.65034965034965</v>
      </c>
      <c r="G21" s="502">
        <v>2922</v>
      </c>
      <c r="H21" s="503">
        <v>87.919233401779607</v>
      </c>
      <c r="I21" s="503">
        <v>0.92402464065708423</v>
      </c>
      <c r="J21" s="503">
        <v>2.1902806297056809</v>
      </c>
      <c r="K21" s="503">
        <v>8.9664613278576315</v>
      </c>
    </row>
    <row r="22" spans="1:12">
      <c r="A22" s="501" t="s">
        <v>167</v>
      </c>
      <c r="B22" s="502">
        <v>1219</v>
      </c>
      <c r="C22" s="503">
        <v>81.05004101722723</v>
      </c>
      <c r="D22" s="503">
        <v>1.3125512715340444</v>
      </c>
      <c r="E22" s="503">
        <v>2.9532403609515998</v>
      </c>
      <c r="F22" s="503">
        <v>14.684167350287121</v>
      </c>
      <c r="G22" s="502">
        <v>1227</v>
      </c>
      <c r="H22" s="503">
        <v>83.863080684596582</v>
      </c>
      <c r="I22" s="503">
        <v>1.4669926650366749</v>
      </c>
      <c r="J22" s="503">
        <v>2.6894865525672373</v>
      </c>
      <c r="K22" s="503">
        <v>11.98044009779951</v>
      </c>
    </row>
    <row r="23" spans="1:12">
      <c r="A23" s="501" t="s">
        <v>36</v>
      </c>
      <c r="B23" s="502">
        <v>2509</v>
      </c>
      <c r="C23" s="503">
        <v>81.187724192905534</v>
      </c>
      <c r="D23" s="503">
        <v>0.87684336388999606</v>
      </c>
      <c r="E23" s="503">
        <v>2.6305300916699879</v>
      </c>
      <c r="F23" s="503">
        <v>15.304902351534476</v>
      </c>
      <c r="G23" s="502">
        <v>2501</v>
      </c>
      <c r="H23" s="503">
        <v>85.485805677728905</v>
      </c>
      <c r="I23" s="503">
        <v>0.67972810875649736</v>
      </c>
      <c r="J23" s="503">
        <v>2.2391043582566974</v>
      </c>
      <c r="K23" s="503">
        <v>11.595361855257897</v>
      </c>
    </row>
    <row r="24" spans="1:12">
      <c r="A24" s="501" t="s">
        <v>168</v>
      </c>
      <c r="B24" s="502">
        <v>332</v>
      </c>
      <c r="C24" s="503">
        <v>80.722891566265062</v>
      </c>
      <c r="D24" s="503">
        <v>1.5060240963855422</v>
      </c>
      <c r="E24" s="503">
        <v>0.60240963855421692</v>
      </c>
      <c r="F24" s="503">
        <v>17.168674698795179</v>
      </c>
      <c r="G24" s="502">
        <v>315</v>
      </c>
      <c r="H24" s="503">
        <v>85.079365079365076</v>
      </c>
      <c r="I24" s="503">
        <v>1.2698412698412698</v>
      </c>
      <c r="J24" s="503">
        <v>3.1746031746031744</v>
      </c>
      <c r="K24" s="503">
        <v>10.476190476190476</v>
      </c>
    </row>
    <row r="25" spans="1:12">
      <c r="A25" s="504" t="s">
        <v>169</v>
      </c>
      <c r="B25" s="505">
        <v>654</v>
      </c>
      <c r="C25" s="506">
        <v>79.816513761467888</v>
      </c>
      <c r="D25" s="506">
        <v>1.2232415902140672</v>
      </c>
      <c r="E25" s="506">
        <v>2.4464831804281344</v>
      </c>
      <c r="F25" s="506">
        <v>16.513761467889907</v>
      </c>
      <c r="G25" s="505">
        <v>630</v>
      </c>
      <c r="H25" s="506">
        <v>76.19047619047619</v>
      </c>
      <c r="I25" s="506">
        <v>1.9047619047619047</v>
      </c>
      <c r="J25" s="506">
        <v>2.3809523809523809</v>
      </c>
      <c r="K25" s="506">
        <v>19.523809523809526</v>
      </c>
    </row>
    <row r="26" spans="1:12">
      <c r="A26" s="507" t="s">
        <v>3982</v>
      </c>
    </row>
    <row r="27" spans="1:12" ht="13.2">
      <c r="L27" s="1441"/>
    </row>
  </sheetData>
  <mergeCells count="9">
    <mergeCell ref="A2:K2"/>
    <mergeCell ref="A3:K3"/>
    <mergeCell ref="A4:K4"/>
    <mergeCell ref="B7:B8"/>
    <mergeCell ref="B6:K6"/>
    <mergeCell ref="C7:F7"/>
    <mergeCell ref="H7:K7"/>
    <mergeCell ref="G7:G8"/>
    <mergeCell ref="A6:A8"/>
  </mergeCells>
  <phoneticPr fontId="23" type="noConversion"/>
  <hyperlinks>
    <hyperlink ref="A1" location="Indice!A2" display="Volver"/>
  </hyperlinks>
  <pageMargins left="0.75" right="0.75" top="1" bottom="1" header="0" footer="0"/>
  <pageSetup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49">
    <outlinePr summaryBelow="0" summaryRight="0"/>
  </sheetPr>
  <dimension ref="A1:I38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9.5546875" style="35" bestFit="1" customWidth="1"/>
    <col min="2" max="2" width="5.109375" style="35" bestFit="1" customWidth="1"/>
    <col min="3" max="3" width="13" style="35" bestFit="1" customWidth="1"/>
    <col min="4" max="6" width="9.33203125" style="35" bestFit="1" customWidth="1"/>
    <col min="7" max="7" width="11.33203125" style="35" bestFit="1" customWidth="1"/>
    <col min="8" max="8" width="12.44140625" style="35" bestFit="1" customWidth="1"/>
    <col min="9" max="9" width="12.5546875" style="35" customWidth="1"/>
    <col min="10" max="256" width="8.88671875" style="35"/>
    <col min="257" max="257" width="19.5546875" style="35" bestFit="1" customWidth="1"/>
    <col min="258" max="258" width="5.109375" style="35" bestFit="1" customWidth="1"/>
    <col min="259" max="259" width="13" style="35" bestFit="1" customWidth="1"/>
    <col min="260" max="262" width="9.33203125" style="35" bestFit="1" customWidth="1"/>
    <col min="263" max="263" width="11.33203125" style="35" bestFit="1" customWidth="1"/>
    <col min="264" max="264" width="12.44140625" style="35" bestFit="1" customWidth="1"/>
    <col min="265" max="265" width="12.5546875" style="35" customWidth="1"/>
    <col min="266" max="512" width="8.88671875" style="35"/>
    <col min="513" max="513" width="19.5546875" style="35" bestFit="1" customWidth="1"/>
    <col min="514" max="514" width="5.109375" style="35" bestFit="1" customWidth="1"/>
    <col min="515" max="515" width="13" style="35" bestFit="1" customWidth="1"/>
    <col min="516" max="518" width="9.33203125" style="35" bestFit="1" customWidth="1"/>
    <col min="519" max="519" width="11.33203125" style="35" bestFit="1" customWidth="1"/>
    <col min="520" max="520" width="12.44140625" style="35" bestFit="1" customWidth="1"/>
    <col min="521" max="521" width="12.5546875" style="35" customWidth="1"/>
    <col min="522" max="768" width="8.88671875" style="35"/>
    <col min="769" max="769" width="19.5546875" style="35" bestFit="1" customWidth="1"/>
    <col min="770" max="770" width="5.109375" style="35" bestFit="1" customWidth="1"/>
    <col min="771" max="771" width="13" style="35" bestFit="1" customWidth="1"/>
    <col min="772" max="774" width="9.33203125" style="35" bestFit="1" customWidth="1"/>
    <col min="775" max="775" width="11.33203125" style="35" bestFit="1" customWidth="1"/>
    <col min="776" max="776" width="12.44140625" style="35" bestFit="1" customWidth="1"/>
    <col min="777" max="777" width="12.5546875" style="35" customWidth="1"/>
    <col min="778" max="1024" width="8.88671875" style="35"/>
    <col min="1025" max="1025" width="19.5546875" style="35" bestFit="1" customWidth="1"/>
    <col min="1026" max="1026" width="5.109375" style="35" bestFit="1" customWidth="1"/>
    <col min="1027" max="1027" width="13" style="35" bestFit="1" customWidth="1"/>
    <col min="1028" max="1030" width="9.33203125" style="35" bestFit="1" customWidth="1"/>
    <col min="1031" max="1031" width="11.33203125" style="35" bestFit="1" customWidth="1"/>
    <col min="1032" max="1032" width="12.44140625" style="35" bestFit="1" customWidth="1"/>
    <col min="1033" max="1033" width="12.5546875" style="35" customWidth="1"/>
    <col min="1034" max="1280" width="8.88671875" style="35"/>
    <col min="1281" max="1281" width="19.5546875" style="35" bestFit="1" customWidth="1"/>
    <col min="1282" max="1282" width="5.109375" style="35" bestFit="1" customWidth="1"/>
    <col min="1283" max="1283" width="13" style="35" bestFit="1" customWidth="1"/>
    <col min="1284" max="1286" width="9.33203125" style="35" bestFit="1" customWidth="1"/>
    <col min="1287" max="1287" width="11.33203125" style="35" bestFit="1" customWidth="1"/>
    <col min="1288" max="1288" width="12.44140625" style="35" bestFit="1" customWidth="1"/>
    <col min="1289" max="1289" width="12.5546875" style="35" customWidth="1"/>
    <col min="1290" max="1536" width="8.88671875" style="35"/>
    <col min="1537" max="1537" width="19.5546875" style="35" bestFit="1" customWidth="1"/>
    <col min="1538" max="1538" width="5.109375" style="35" bestFit="1" customWidth="1"/>
    <col min="1539" max="1539" width="13" style="35" bestFit="1" customWidth="1"/>
    <col min="1540" max="1542" width="9.33203125" style="35" bestFit="1" customWidth="1"/>
    <col min="1543" max="1543" width="11.33203125" style="35" bestFit="1" customWidth="1"/>
    <col min="1544" max="1544" width="12.44140625" style="35" bestFit="1" customWidth="1"/>
    <col min="1545" max="1545" width="12.5546875" style="35" customWidth="1"/>
    <col min="1546" max="1792" width="8.88671875" style="35"/>
    <col min="1793" max="1793" width="19.5546875" style="35" bestFit="1" customWidth="1"/>
    <col min="1794" max="1794" width="5.109375" style="35" bestFit="1" customWidth="1"/>
    <col min="1795" max="1795" width="13" style="35" bestFit="1" customWidth="1"/>
    <col min="1796" max="1798" width="9.33203125" style="35" bestFit="1" customWidth="1"/>
    <col min="1799" max="1799" width="11.33203125" style="35" bestFit="1" customWidth="1"/>
    <col min="1800" max="1800" width="12.44140625" style="35" bestFit="1" customWidth="1"/>
    <col min="1801" max="1801" width="12.5546875" style="35" customWidth="1"/>
    <col min="1802" max="2048" width="8.88671875" style="35"/>
    <col min="2049" max="2049" width="19.5546875" style="35" bestFit="1" customWidth="1"/>
    <col min="2050" max="2050" width="5.109375" style="35" bestFit="1" customWidth="1"/>
    <col min="2051" max="2051" width="13" style="35" bestFit="1" customWidth="1"/>
    <col min="2052" max="2054" width="9.33203125" style="35" bestFit="1" customWidth="1"/>
    <col min="2055" max="2055" width="11.33203125" style="35" bestFit="1" customWidth="1"/>
    <col min="2056" max="2056" width="12.44140625" style="35" bestFit="1" customWidth="1"/>
    <col min="2057" max="2057" width="12.5546875" style="35" customWidth="1"/>
    <col min="2058" max="2304" width="8.88671875" style="35"/>
    <col min="2305" max="2305" width="19.5546875" style="35" bestFit="1" customWidth="1"/>
    <col min="2306" max="2306" width="5.109375" style="35" bestFit="1" customWidth="1"/>
    <col min="2307" max="2307" width="13" style="35" bestFit="1" customWidth="1"/>
    <col min="2308" max="2310" width="9.33203125" style="35" bestFit="1" customWidth="1"/>
    <col min="2311" max="2311" width="11.33203125" style="35" bestFit="1" customWidth="1"/>
    <col min="2312" max="2312" width="12.44140625" style="35" bestFit="1" customWidth="1"/>
    <col min="2313" max="2313" width="12.5546875" style="35" customWidth="1"/>
    <col min="2314" max="2560" width="8.88671875" style="35"/>
    <col min="2561" max="2561" width="19.5546875" style="35" bestFit="1" customWidth="1"/>
    <col min="2562" max="2562" width="5.109375" style="35" bestFit="1" customWidth="1"/>
    <col min="2563" max="2563" width="13" style="35" bestFit="1" customWidth="1"/>
    <col min="2564" max="2566" width="9.33203125" style="35" bestFit="1" customWidth="1"/>
    <col min="2567" max="2567" width="11.33203125" style="35" bestFit="1" customWidth="1"/>
    <col min="2568" max="2568" width="12.44140625" style="35" bestFit="1" customWidth="1"/>
    <col min="2569" max="2569" width="12.5546875" style="35" customWidth="1"/>
    <col min="2570" max="2816" width="8.88671875" style="35"/>
    <col min="2817" max="2817" width="19.5546875" style="35" bestFit="1" customWidth="1"/>
    <col min="2818" max="2818" width="5.109375" style="35" bestFit="1" customWidth="1"/>
    <col min="2819" max="2819" width="13" style="35" bestFit="1" customWidth="1"/>
    <col min="2820" max="2822" width="9.33203125" style="35" bestFit="1" customWidth="1"/>
    <col min="2823" max="2823" width="11.33203125" style="35" bestFit="1" customWidth="1"/>
    <col min="2824" max="2824" width="12.44140625" style="35" bestFit="1" customWidth="1"/>
    <col min="2825" max="2825" width="12.5546875" style="35" customWidth="1"/>
    <col min="2826" max="3072" width="8.88671875" style="35"/>
    <col min="3073" max="3073" width="19.5546875" style="35" bestFit="1" customWidth="1"/>
    <col min="3074" max="3074" width="5.109375" style="35" bestFit="1" customWidth="1"/>
    <col min="3075" max="3075" width="13" style="35" bestFit="1" customWidth="1"/>
    <col min="3076" max="3078" width="9.33203125" style="35" bestFit="1" customWidth="1"/>
    <col min="3079" max="3079" width="11.33203125" style="35" bestFit="1" customWidth="1"/>
    <col min="3080" max="3080" width="12.44140625" style="35" bestFit="1" customWidth="1"/>
    <col min="3081" max="3081" width="12.5546875" style="35" customWidth="1"/>
    <col min="3082" max="3328" width="8.88671875" style="35"/>
    <col min="3329" max="3329" width="19.5546875" style="35" bestFit="1" customWidth="1"/>
    <col min="3330" max="3330" width="5.109375" style="35" bestFit="1" customWidth="1"/>
    <col min="3331" max="3331" width="13" style="35" bestFit="1" customWidth="1"/>
    <col min="3332" max="3334" width="9.33203125" style="35" bestFit="1" customWidth="1"/>
    <col min="3335" max="3335" width="11.33203125" style="35" bestFit="1" customWidth="1"/>
    <col min="3336" max="3336" width="12.44140625" style="35" bestFit="1" customWidth="1"/>
    <col min="3337" max="3337" width="12.5546875" style="35" customWidth="1"/>
    <col min="3338" max="3584" width="8.88671875" style="35"/>
    <col min="3585" max="3585" width="19.5546875" style="35" bestFit="1" customWidth="1"/>
    <col min="3586" max="3586" width="5.109375" style="35" bestFit="1" customWidth="1"/>
    <col min="3587" max="3587" width="13" style="35" bestFit="1" customWidth="1"/>
    <col min="3588" max="3590" width="9.33203125" style="35" bestFit="1" customWidth="1"/>
    <col min="3591" max="3591" width="11.33203125" style="35" bestFit="1" customWidth="1"/>
    <col min="3592" max="3592" width="12.44140625" style="35" bestFit="1" customWidth="1"/>
    <col min="3593" max="3593" width="12.5546875" style="35" customWidth="1"/>
    <col min="3594" max="3840" width="8.88671875" style="35"/>
    <col min="3841" max="3841" width="19.5546875" style="35" bestFit="1" customWidth="1"/>
    <col min="3842" max="3842" width="5.109375" style="35" bestFit="1" customWidth="1"/>
    <col min="3843" max="3843" width="13" style="35" bestFit="1" customWidth="1"/>
    <col min="3844" max="3846" width="9.33203125" style="35" bestFit="1" customWidth="1"/>
    <col min="3847" max="3847" width="11.33203125" style="35" bestFit="1" customWidth="1"/>
    <col min="3848" max="3848" width="12.44140625" style="35" bestFit="1" customWidth="1"/>
    <col min="3849" max="3849" width="12.5546875" style="35" customWidth="1"/>
    <col min="3850" max="4096" width="8.88671875" style="35"/>
    <col min="4097" max="4097" width="19.5546875" style="35" bestFit="1" customWidth="1"/>
    <col min="4098" max="4098" width="5.109375" style="35" bestFit="1" customWidth="1"/>
    <col min="4099" max="4099" width="13" style="35" bestFit="1" customWidth="1"/>
    <col min="4100" max="4102" width="9.33203125" style="35" bestFit="1" customWidth="1"/>
    <col min="4103" max="4103" width="11.33203125" style="35" bestFit="1" customWidth="1"/>
    <col min="4104" max="4104" width="12.44140625" style="35" bestFit="1" customWidth="1"/>
    <col min="4105" max="4105" width="12.5546875" style="35" customWidth="1"/>
    <col min="4106" max="4352" width="8.88671875" style="35"/>
    <col min="4353" max="4353" width="19.5546875" style="35" bestFit="1" customWidth="1"/>
    <col min="4354" max="4354" width="5.109375" style="35" bestFit="1" customWidth="1"/>
    <col min="4355" max="4355" width="13" style="35" bestFit="1" customWidth="1"/>
    <col min="4356" max="4358" width="9.33203125" style="35" bestFit="1" customWidth="1"/>
    <col min="4359" max="4359" width="11.33203125" style="35" bestFit="1" customWidth="1"/>
    <col min="4360" max="4360" width="12.44140625" style="35" bestFit="1" customWidth="1"/>
    <col min="4361" max="4361" width="12.5546875" style="35" customWidth="1"/>
    <col min="4362" max="4608" width="8.88671875" style="35"/>
    <col min="4609" max="4609" width="19.5546875" style="35" bestFit="1" customWidth="1"/>
    <col min="4610" max="4610" width="5.109375" style="35" bestFit="1" customWidth="1"/>
    <col min="4611" max="4611" width="13" style="35" bestFit="1" customWidth="1"/>
    <col min="4612" max="4614" width="9.33203125" style="35" bestFit="1" customWidth="1"/>
    <col min="4615" max="4615" width="11.33203125" style="35" bestFit="1" customWidth="1"/>
    <col min="4616" max="4616" width="12.44140625" style="35" bestFit="1" customWidth="1"/>
    <col min="4617" max="4617" width="12.5546875" style="35" customWidth="1"/>
    <col min="4618" max="4864" width="8.88671875" style="35"/>
    <col min="4865" max="4865" width="19.5546875" style="35" bestFit="1" customWidth="1"/>
    <col min="4866" max="4866" width="5.109375" style="35" bestFit="1" customWidth="1"/>
    <col min="4867" max="4867" width="13" style="35" bestFit="1" customWidth="1"/>
    <col min="4868" max="4870" width="9.33203125" style="35" bestFit="1" customWidth="1"/>
    <col min="4871" max="4871" width="11.33203125" style="35" bestFit="1" customWidth="1"/>
    <col min="4872" max="4872" width="12.44140625" style="35" bestFit="1" customWidth="1"/>
    <col min="4873" max="4873" width="12.5546875" style="35" customWidth="1"/>
    <col min="4874" max="5120" width="8.88671875" style="35"/>
    <col min="5121" max="5121" width="19.5546875" style="35" bestFit="1" customWidth="1"/>
    <col min="5122" max="5122" width="5.109375" style="35" bestFit="1" customWidth="1"/>
    <col min="5123" max="5123" width="13" style="35" bestFit="1" customWidth="1"/>
    <col min="5124" max="5126" width="9.33203125" style="35" bestFit="1" customWidth="1"/>
    <col min="5127" max="5127" width="11.33203125" style="35" bestFit="1" customWidth="1"/>
    <col min="5128" max="5128" width="12.44140625" style="35" bestFit="1" customWidth="1"/>
    <col min="5129" max="5129" width="12.5546875" style="35" customWidth="1"/>
    <col min="5130" max="5376" width="8.88671875" style="35"/>
    <col min="5377" max="5377" width="19.5546875" style="35" bestFit="1" customWidth="1"/>
    <col min="5378" max="5378" width="5.109375" style="35" bestFit="1" customWidth="1"/>
    <col min="5379" max="5379" width="13" style="35" bestFit="1" customWidth="1"/>
    <col min="5380" max="5382" width="9.33203125" style="35" bestFit="1" customWidth="1"/>
    <col min="5383" max="5383" width="11.33203125" style="35" bestFit="1" customWidth="1"/>
    <col min="5384" max="5384" width="12.44140625" style="35" bestFit="1" customWidth="1"/>
    <col min="5385" max="5385" width="12.5546875" style="35" customWidth="1"/>
    <col min="5386" max="5632" width="8.88671875" style="35"/>
    <col min="5633" max="5633" width="19.5546875" style="35" bestFit="1" customWidth="1"/>
    <col min="5634" max="5634" width="5.109375" style="35" bestFit="1" customWidth="1"/>
    <col min="5635" max="5635" width="13" style="35" bestFit="1" customWidth="1"/>
    <col min="5636" max="5638" width="9.33203125" style="35" bestFit="1" customWidth="1"/>
    <col min="5639" max="5639" width="11.33203125" style="35" bestFit="1" customWidth="1"/>
    <col min="5640" max="5640" width="12.44140625" style="35" bestFit="1" customWidth="1"/>
    <col min="5641" max="5641" width="12.5546875" style="35" customWidth="1"/>
    <col min="5642" max="5888" width="8.88671875" style="35"/>
    <col min="5889" max="5889" width="19.5546875" style="35" bestFit="1" customWidth="1"/>
    <col min="5890" max="5890" width="5.109375" style="35" bestFit="1" customWidth="1"/>
    <col min="5891" max="5891" width="13" style="35" bestFit="1" customWidth="1"/>
    <col min="5892" max="5894" width="9.33203125" style="35" bestFit="1" customWidth="1"/>
    <col min="5895" max="5895" width="11.33203125" style="35" bestFit="1" customWidth="1"/>
    <col min="5896" max="5896" width="12.44140625" style="35" bestFit="1" customWidth="1"/>
    <col min="5897" max="5897" width="12.5546875" style="35" customWidth="1"/>
    <col min="5898" max="6144" width="8.88671875" style="35"/>
    <col min="6145" max="6145" width="19.5546875" style="35" bestFit="1" customWidth="1"/>
    <col min="6146" max="6146" width="5.109375" style="35" bestFit="1" customWidth="1"/>
    <col min="6147" max="6147" width="13" style="35" bestFit="1" customWidth="1"/>
    <col min="6148" max="6150" width="9.33203125" style="35" bestFit="1" customWidth="1"/>
    <col min="6151" max="6151" width="11.33203125" style="35" bestFit="1" customWidth="1"/>
    <col min="6152" max="6152" width="12.44140625" style="35" bestFit="1" customWidth="1"/>
    <col min="6153" max="6153" width="12.5546875" style="35" customWidth="1"/>
    <col min="6154" max="6400" width="8.88671875" style="35"/>
    <col min="6401" max="6401" width="19.5546875" style="35" bestFit="1" customWidth="1"/>
    <col min="6402" max="6402" width="5.109375" style="35" bestFit="1" customWidth="1"/>
    <col min="6403" max="6403" width="13" style="35" bestFit="1" customWidth="1"/>
    <col min="6404" max="6406" width="9.33203125" style="35" bestFit="1" customWidth="1"/>
    <col min="6407" max="6407" width="11.33203125" style="35" bestFit="1" customWidth="1"/>
    <col min="6408" max="6408" width="12.44140625" style="35" bestFit="1" customWidth="1"/>
    <col min="6409" max="6409" width="12.5546875" style="35" customWidth="1"/>
    <col min="6410" max="6656" width="8.88671875" style="35"/>
    <col min="6657" max="6657" width="19.5546875" style="35" bestFit="1" customWidth="1"/>
    <col min="6658" max="6658" width="5.109375" style="35" bestFit="1" customWidth="1"/>
    <col min="6659" max="6659" width="13" style="35" bestFit="1" customWidth="1"/>
    <col min="6660" max="6662" width="9.33203125" style="35" bestFit="1" customWidth="1"/>
    <col min="6663" max="6663" width="11.33203125" style="35" bestFit="1" customWidth="1"/>
    <col min="6664" max="6664" width="12.44140625" style="35" bestFit="1" customWidth="1"/>
    <col min="6665" max="6665" width="12.5546875" style="35" customWidth="1"/>
    <col min="6666" max="6912" width="8.88671875" style="35"/>
    <col min="6913" max="6913" width="19.5546875" style="35" bestFit="1" customWidth="1"/>
    <col min="6914" max="6914" width="5.109375" style="35" bestFit="1" customWidth="1"/>
    <col min="6915" max="6915" width="13" style="35" bestFit="1" customWidth="1"/>
    <col min="6916" max="6918" width="9.33203125" style="35" bestFit="1" customWidth="1"/>
    <col min="6919" max="6919" width="11.33203125" style="35" bestFit="1" customWidth="1"/>
    <col min="6920" max="6920" width="12.44140625" style="35" bestFit="1" customWidth="1"/>
    <col min="6921" max="6921" width="12.5546875" style="35" customWidth="1"/>
    <col min="6922" max="7168" width="8.88671875" style="35"/>
    <col min="7169" max="7169" width="19.5546875" style="35" bestFit="1" customWidth="1"/>
    <col min="7170" max="7170" width="5.109375" style="35" bestFit="1" customWidth="1"/>
    <col min="7171" max="7171" width="13" style="35" bestFit="1" customWidth="1"/>
    <col min="7172" max="7174" width="9.33203125" style="35" bestFit="1" customWidth="1"/>
    <col min="7175" max="7175" width="11.33203125" style="35" bestFit="1" customWidth="1"/>
    <col min="7176" max="7176" width="12.44140625" style="35" bestFit="1" customWidth="1"/>
    <col min="7177" max="7177" width="12.5546875" style="35" customWidth="1"/>
    <col min="7178" max="7424" width="8.88671875" style="35"/>
    <col min="7425" max="7425" width="19.5546875" style="35" bestFit="1" customWidth="1"/>
    <col min="7426" max="7426" width="5.109375" style="35" bestFit="1" customWidth="1"/>
    <col min="7427" max="7427" width="13" style="35" bestFit="1" customWidth="1"/>
    <col min="7428" max="7430" width="9.33203125" style="35" bestFit="1" customWidth="1"/>
    <col min="7431" max="7431" width="11.33203125" style="35" bestFit="1" customWidth="1"/>
    <col min="7432" max="7432" width="12.44140625" style="35" bestFit="1" customWidth="1"/>
    <col min="7433" max="7433" width="12.5546875" style="35" customWidth="1"/>
    <col min="7434" max="7680" width="8.88671875" style="35"/>
    <col min="7681" max="7681" width="19.5546875" style="35" bestFit="1" customWidth="1"/>
    <col min="7682" max="7682" width="5.109375" style="35" bestFit="1" customWidth="1"/>
    <col min="7683" max="7683" width="13" style="35" bestFit="1" customWidth="1"/>
    <col min="7684" max="7686" width="9.33203125" style="35" bestFit="1" customWidth="1"/>
    <col min="7687" max="7687" width="11.33203125" style="35" bestFit="1" customWidth="1"/>
    <col min="7688" max="7688" width="12.44140625" style="35" bestFit="1" customWidth="1"/>
    <col min="7689" max="7689" width="12.5546875" style="35" customWidth="1"/>
    <col min="7690" max="7936" width="8.88671875" style="35"/>
    <col min="7937" max="7937" width="19.5546875" style="35" bestFit="1" customWidth="1"/>
    <col min="7938" max="7938" width="5.109375" style="35" bestFit="1" customWidth="1"/>
    <col min="7939" max="7939" width="13" style="35" bestFit="1" customWidth="1"/>
    <col min="7940" max="7942" width="9.33203125" style="35" bestFit="1" customWidth="1"/>
    <col min="7943" max="7943" width="11.33203125" style="35" bestFit="1" customWidth="1"/>
    <col min="7944" max="7944" width="12.44140625" style="35" bestFit="1" customWidth="1"/>
    <col min="7945" max="7945" width="12.5546875" style="35" customWidth="1"/>
    <col min="7946" max="8192" width="8.88671875" style="35"/>
    <col min="8193" max="8193" width="19.5546875" style="35" bestFit="1" customWidth="1"/>
    <col min="8194" max="8194" width="5.109375" style="35" bestFit="1" customWidth="1"/>
    <col min="8195" max="8195" width="13" style="35" bestFit="1" customWidth="1"/>
    <col min="8196" max="8198" width="9.33203125" style="35" bestFit="1" customWidth="1"/>
    <col min="8199" max="8199" width="11.33203125" style="35" bestFit="1" customWidth="1"/>
    <col min="8200" max="8200" width="12.44140625" style="35" bestFit="1" customWidth="1"/>
    <col min="8201" max="8201" width="12.5546875" style="35" customWidth="1"/>
    <col min="8202" max="8448" width="8.88671875" style="35"/>
    <col min="8449" max="8449" width="19.5546875" style="35" bestFit="1" customWidth="1"/>
    <col min="8450" max="8450" width="5.109375" style="35" bestFit="1" customWidth="1"/>
    <col min="8451" max="8451" width="13" style="35" bestFit="1" customWidth="1"/>
    <col min="8452" max="8454" width="9.33203125" style="35" bestFit="1" customWidth="1"/>
    <col min="8455" max="8455" width="11.33203125" style="35" bestFit="1" customWidth="1"/>
    <col min="8456" max="8456" width="12.44140625" style="35" bestFit="1" customWidth="1"/>
    <col min="8457" max="8457" width="12.5546875" style="35" customWidth="1"/>
    <col min="8458" max="8704" width="8.88671875" style="35"/>
    <col min="8705" max="8705" width="19.5546875" style="35" bestFit="1" customWidth="1"/>
    <col min="8706" max="8706" width="5.109375" style="35" bestFit="1" customWidth="1"/>
    <col min="8707" max="8707" width="13" style="35" bestFit="1" customWidth="1"/>
    <col min="8708" max="8710" width="9.33203125" style="35" bestFit="1" customWidth="1"/>
    <col min="8711" max="8711" width="11.33203125" style="35" bestFit="1" customWidth="1"/>
    <col min="8712" max="8712" width="12.44140625" style="35" bestFit="1" customWidth="1"/>
    <col min="8713" max="8713" width="12.5546875" style="35" customWidth="1"/>
    <col min="8714" max="8960" width="8.88671875" style="35"/>
    <col min="8961" max="8961" width="19.5546875" style="35" bestFit="1" customWidth="1"/>
    <col min="8962" max="8962" width="5.109375" style="35" bestFit="1" customWidth="1"/>
    <col min="8963" max="8963" width="13" style="35" bestFit="1" customWidth="1"/>
    <col min="8964" max="8966" width="9.33203125" style="35" bestFit="1" customWidth="1"/>
    <col min="8967" max="8967" width="11.33203125" style="35" bestFit="1" customWidth="1"/>
    <col min="8968" max="8968" width="12.44140625" style="35" bestFit="1" customWidth="1"/>
    <col min="8969" max="8969" width="12.5546875" style="35" customWidth="1"/>
    <col min="8970" max="9216" width="8.88671875" style="35"/>
    <col min="9217" max="9217" width="19.5546875" style="35" bestFit="1" customWidth="1"/>
    <col min="9218" max="9218" width="5.109375" style="35" bestFit="1" customWidth="1"/>
    <col min="9219" max="9219" width="13" style="35" bestFit="1" customWidth="1"/>
    <col min="9220" max="9222" width="9.33203125" style="35" bestFit="1" customWidth="1"/>
    <col min="9223" max="9223" width="11.33203125" style="35" bestFit="1" customWidth="1"/>
    <col min="9224" max="9224" width="12.44140625" style="35" bestFit="1" customWidth="1"/>
    <col min="9225" max="9225" width="12.5546875" style="35" customWidth="1"/>
    <col min="9226" max="9472" width="8.88671875" style="35"/>
    <col min="9473" max="9473" width="19.5546875" style="35" bestFit="1" customWidth="1"/>
    <col min="9474" max="9474" width="5.109375" style="35" bestFit="1" customWidth="1"/>
    <col min="9475" max="9475" width="13" style="35" bestFit="1" customWidth="1"/>
    <col min="9476" max="9478" width="9.33203125" style="35" bestFit="1" customWidth="1"/>
    <col min="9479" max="9479" width="11.33203125" style="35" bestFit="1" customWidth="1"/>
    <col min="9480" max="9480" width="12.44140625" style="35" bestFit="1" customWidth="1"/>
    <col min="9481" max="9481" width="12.5546875" style="35" customWidth="1"/>
    <col min="9482" max="9728" width="8.88671875" style="35"/>
    <col min="9729" max="9729" width="19.5546875" style="35" bestFit="1" customWidth="1"/>
    <col min="9730" max="9730" width="5.109375" style="35" bestFit="1" customWidth="1"/>
    <col min="9731" max="9731" width="13" style="35" bestFit="1" customWidth="1"/>
    <col min="9732" max="9734" width="9.33203125" style="35" bestFit="1" customWidth="1"/>
    <col min="9735" max="9735" width="11.33203125" style="35" bestFit="1" customWidth="1"/>
    <col min="9736" max="9736" width="12.44140625" style="35" bestFit="1" customWidth="1"/>
    <col min="9737" max="9737" width="12.5546875" style="35" customWidth="1"/>
    <col min="9738" max="9984" width="8.88671875" style="35"/>
    <col min="9985" max="9985" width="19.5546875" style="35" bestFit="1" customWidth="1"/>
    <col min="9986" max="9986" width="5.109375" style="35" bestFit="1" customWidth="1"/>
    <col min="9987" max="9987" width="13" style="35" bestFit="1" customWidth="1"/>
    <col min="9988" max="9990" width="9.33203125" style="35" bestFit="1" customWidth="1"/>
    <col min="9991" max="9991" width="11.33203125" style="35" bestFit="1" customWidth="1"/>
    <col min="9992" max="9992" width="12.44140625" style="35" bestFit="1" customWidth="1"/>
    <col min="9993" max="9993" width="12.5546875" style="35" customWidth="1"/>
    <col min="9994" max="10240" width="8.88671875" style="35"/>
    <col min="10241" max="10241" width="19.5546875" style="35" bestFit="1" customWidth="1"/>
    <col min="10242" max="10242" width="5.109375" style="35" bestFit="1" customWidth="1"/>
    <col min="10243" max="10243" width="13" style="35" bestFit="1" customWidth="1"/>
    <col min="10244" max="10246" width="9.33203125" style="35" bestFit="1" customWidth="1"/>
    <col min="10247" max="10247" width="11.33203125" style="35" bestFit="1" customWidth="1"/>
    <col min="10248" max="10248" width="12.44140625" style="35" bestFit="1" customWidth="1"/>
    <col min="10249" max="10249" width="12.5546875" style="35" customWidth="1"/>
    <col min="10250" max="10496" width="8.88671875" style="35"/>
    <col min="10497" max="10497" width="19.5546875" style="35" bestFit="1" customWidth="1"/>
    <col min="10498" max="10498" width="5.109375" style="35" bestFit="1" customWidth="1"/>
    <col min="10499" max="10499" width="13" style="35" bestFit="1" customWidth="1"/>
    <col min="10500" max="10502" width="9.33203125" style="35" bestFit="1" customWidth="1"/>
    <col min="10503" max="10503" width="11.33203125" style="35" bestFit="1" customWidth="1"/>
    <col min="10504" max="10504" width="12.44140625" style="35" bestFit="1" customWidth="1"/>
    <col min="10505" max="10505" width="12.5546875" style="35" customWidth="1"/>
    <col min="10506" max="10752" width="8.88671875" style="35"/>
    <col min="10753" max="10753" width="19.5546875" style="35" bestFit="1" customWidth="1"/>
    <col min="10754" max="10754" width="5.109375" style="35" bestFit="1" customWidth="1"/>
    <col min="10755" max="10755" width="13" style="35" bestFit="1" customWidth="1"/>
    <col min="10756" max="10758" width="9.33203125" style="35" bestFit="1" customWidth="1"/>
    <col min="10759" max="10759" width="11.33203125" style="35" bestFit="1" customWidth="1"/>
    <col min="10760" max="10760" width="12.44140625" style="35" bestFit="1" customWidth="1"/>
    <col min="10761" max="10761" width="12.5546875" style="35" customWidth="1"/>
    <col min="10762" max="11008" width="8.88671875" style="35"/>
    <col min="11009" max="11009" width="19.5546875" style="35" bestFit="1" customWidth="1"/>
    <col min="11010" max="11010" width="5.109375" style="35" bestFit="1" customWidth="1"/>
    <col min="11011" max="11011" width="13" style="35" bestFit="1" customWidth="1"/>
    <col min="11012" max="11014" width="9.33203125" style="35" bestFit="1" customWidth="1"/>
    <col min="11015" max="11015" width="11.33203125" style="35" bestFit="1" customWidth="1"/>
    <col min="11016" max="11016" width="12.44140625" style="35" bestFit="1" customWidth="1"/>
    <col min="11017" max="11017" width="12.5546875" style="35" customWidth="1"/>
    <col min="11018" max="11264" width="8.88671875" style="35"/>
    <col min="11265" max="11265" width="19.5546875" style="35" bestFit="1" customWidth="1"/>
    <col min="11266" max="11266" width="5.109375" style="35" bestFit="1" customWidth="1"/>
    <col min="11267" max="11267" width="13" style="35" bestFit="1" customWidth="1"/>
    <col min="11268" max="11270" width="9.33203125" style="35" bestFit="1" customWidth="1"/>
    <col min="11271" max="11271" width="11.33203125" style="35" bestFit="1" customWidth="1"/>
    <col min="11272" max="11272" width="12.44140625" style="35" bestFit="1" customWidth="1"/>
    <col min="11273" max="11273" width="12.5546875" style="35" customWidth="1"/>
    <col min="11274" max="11520" width="8.88671875" style="35"/>
    <col min="11521" max="11521" width="19.5546875" style="35" bestFit="1" customWidth="1"/>
    <col min="11522" max="11522" width="5.109375" style="35" bestFit="1" customWidth="1"/>
    <col min="11523" max="11523" width="13" style="35" bestFit="1" customWidth="1"/>
    <col min="11524" max="11526" width="9.33203125" style="35" bestFit="1" customWidth="1"/>
    <col min="11527" max="11527" width="11.33203125" style="35" bestFit="1" customWidth="1"/>
    <col min="11528" max="11528" width="12.44140625" style="35" bestFit="1" customWidth="1"/>
    <col min="11529" max="11529" width="12.5546875" style="35" customWidth="1"/>
    <col min="11530" max="11776" width="8.88671875" style="35"/>
    <col min="11777" max="11777" width="19.5546875" style="35" bestFit="1" customWidth="1"/>
    <col min="11778" max="11778" width="5.109375" style="35" bestFit="1" customWidth="1"/>
    <col min="11779" max="11779" width="13" style="35" bestFit="1" customWidth="1"/>
    <col min="11780" max="11782" width="9.33203125" style="35" bestFit="1" customWidth="1"/>
    <col min="11783" max="11783" width="11.33203125" style="35" bestFit="1" customWidth="1"/>
    <col min="11784" max="11784" width="12.44140625" style="35" bestFit="1" customWidth="1"/>
    <col min="11785" max="11785" width="12.5546875" style="35" customWidth="1"/>
    <col min="11786" max="12032" width="8.88671875" style="35"/>
    <col min="12033" max="12033" width="19.5546875" style="35" bestFit="1" customWidth="1"/>
    <col min="12034" max="12034" width="5.109375" style="35" bestFit="1" customWidth="1"/>
    <col min="12035" max="12035" width="13" style="35" bestFit="1" customWidth="1"/>
    <col min="12036" max="12038" width="9.33203125" style="35" bestFit="1" customWidth="1"/>
    <col min="12039" max="12039" width="11.33203125" style="35" bestFit="1" customWidth="1"/>
    <col min="12040" max="12040" width="12.44140625" style="35" bestFit="1" customWidth="1"/>
    <col min="12041" max="12041" width="12.5546875" style="35" customWidth="1"/>
    <col min="12042" max="12288" width="8.88671875" style="35"/>
    <col min="12289" max="12289" width="19.5546875" style="35" bestFit="1" customWidth="1"/>
    <col min="12290" max="12290" width="5.109375" style="35" bestFit="1" customWidth="1"/>
    <col min="12291" max="12291" width="13" style="35" bestFit="1" customWidth="1"/>
    <col min="12292" max="12294" width="9.33203125" style="35" bestFit="1" customWidth="1"/>
    <col min="12295" max="12295" width="11.33203125" style="35" bestFit="1" customWidth="1"/>
    <col min="12296" max="12296" width="12.44140625" style="35" bestFit="1" customWidth="1"/>
    <col min="12297" max="12297" width="12.5546875" style="35" customWidth="1"/>
    <col min="12298" max="12544" width="8.88671875" style="35"/>
    <col min="12545" max="12545" width="19.5546875" style="35" bestFit="1" customWidth="1"/>
    <col min="12546" max="12546" width="5.109375" style="35" bestFit="1" customWidth="1"/>
    <col min="12547" max="12547" width="13" style="35" bestFit="1" customWidth="1"/>
    <col min="12548" max="12550" width="9.33203125" style="35" bestFit="1" customWidth="1"/>
    <col min="12551" max="12551" width="11.33203125" style="35" bestFit="1" customWidth="1"/>
    <col min="12552" max="12552" width="12.44140625" style="35" bestFit="1" customWidth="1"/>
    <col min="12553" max="12553" width="12.5546875" style="35" customWidth="1"/>
    <col min="12554" max="12800" width="8.88671875" style="35"/>
    <col min="12801" max="12801" width="19.5546875" style="35" bestFit="1" customWidth="1"/>
    <col min="12802" max="12802" width="5.109375" style="35" bestFit="1" customWidth="1"/>
    <col min="12803" max="12803" width="13" style="35" bestFit="1" customWidth="1"/>
    <col min="12804" max="12806" width="9.33203125" style="35" bestFit="1" customWidth="1"/>
    <col min="12807" max="12807" width="11.33203125" style="35" bestFit="1" customWidth="1"/>
    <col min="12808" max="12808" width="12.44140625" style="35" bestFit="1" customWidth="1"/>
    <col min="12809" max="12809" width="12.5546875" style="35" customWidth="1"/>
    <col min="12810" max="13056" width="8.88671875" style="35"/>
    <col min="13057" max="13057" width="19.5546875" style="35" bestFit="1" customWidth="1"/>
    <col min="13058" max="13058" width="5.109375" style="35" bestFit="1" customWidth="1"/>
    <col min="13059" max="13059" width="13" style="35" bestFit="1" customWidth="1"/>
    <col min="13060" max="13062" width="9.33203125" style="35" bestFit="1" customWidth="1"/>
    <col min="13063" max="13063" width="11.33203125" style="35" bestFit="1" customWidth="1"/>
    <col min="13064" max="13064" width="12.44140625" style="35" bestFit="1" customWidth="1"/>
    <col min="13065" max="13065" width="12.5546875" style="35" customWidth="1"/>
    <col min="13066" max="13312" width="8.88671875" style="35"/>
    <col min="13313" max="13313" width="19.5546875" style="35" bestFit="1" customWidth="1"/>
    <col min="13314" max="13314" width="5.109375" style="35" bestFit="1" customWidth="1"/>
    <col min="13315" max="13315" width="13" style="35" bestFit="1" customWidth="1"/>
    <col min="13316" max="13318" width="9.33203125" style="35" bestFit="1" customWidth="1"/>
    <col min="13319" max="13319" width="11.33203125" style="35" bestFit="1" customWidth="1"/>
    <col min="13320" max="13320" width="12.44140625" style="35" bestFit="1" customWidth="1"/>
    <col min="13321" max="13321" width="12.5546875" style="35" customWidth="1"/>
    <col min="13322" max="13568" width="8.88671875" style="35"/>
    <col min="13569" max="13569" width="19.5546875" style="35" bestFit="1" customWidth="1"/>
    <col min="13570" max="13570" width="5.109375" style="35" bestFit="1" customWidth="1"/>
    <col min="13571" max="13571" width="13" style="35" bestFit="1" customWidth="1"/>
    <col min="13572" max="13574" width="9.33203125" style="35" bestFit="1" customWidth="1"/>
    <col min="13575" max="13575" width="11.33203125" style="35" bestFit="1" customWidth="1"/>
    <col min="13576" max="13576" width="12.44140625" style="35" bestFit="1" customWidth="1"/>
    <col min="13577" max="13577" width="12.5546875" style="35" customWidth="1"/>
    <col min="13578" max="13824" width="8.88671875" style="35"/>
    <col min="13825" max="13825" width="19.5546875" style="35" bestFit="1" customWidth="1"/>
    <col min="13826" max="13826" width="5.109375" style="35" bestFit="1" customWidth="1"/>
    <col min="13827" max="13827" width="13" style="35" bestFit="1" customWidth="1"/>
    <col min="13828" max="13830" width="9.33203125" style="35" bestFit="1" customWidth="1"/>
    <col min="13831" max="13831" width="11.33203125" style="35" bestFit="1" customWidth="1"/>
    <col min="13832" max="13832" width="12.44140625" style="35" bestFit="1" customWidth="1"/>
    <col min="13833" max="13833" width="12.5546875" style="35" customWidth="1"/>
    <col min="13834" max="14080" width="8.88671875" style="35"/>
    <col min="14081" max="14081" width="19.5546875" style="35" bestFit="1" customWidth="1"/>
    <col min="14082" max="14082" width="5.109375" style="35" bestFit="1" customWidth="1"/>
    <col min="14083" max="14083" width="13" style="35" bestFit="1" customWidth="1"/>
    <col min="14084" max="14086" width="9.33203125" style="35" bestFit="1" customWidth="1"/>
    <col min="14087" max="14087" width="11.33203125" style="35" bestFit="1" customWidth="1"/>
    <col min="14088" max="14088" width="12.44140625" style="35" bestFit="1" customWidth="1"/>
    <col min="14089" max="14089" width="12.5546875" style="35" customWidth="1"/>
    <col min="14090" max="14336" width="8.88671875" style="35"/>
    <col min="14337" max="14337" width="19.5546875" style="35" bestFit="1" customWidth="1"/>
    <col min="14338" max="14338" width="5.109375" style="35" bestFit="1" customWidth="1"/>
    <col min="14339" max="14339" width="13" style="35" bestFit="1" customWidth="1"/>
    <col min="14340" max="14342" width="9.33203125" style="35" bestFit="1" customWidth="1"/>
    <col min="14343" max="14343" width="11.33203125" style="35" bestFit="1" customWidth="1"/>
    <col min="14344" max="14344" width="12.44140625" style="35" bestFit="1" customWidth="1"/>
    <col min="14345" max="14345" width="12.5546875" style="35" customWidth="1"/>
    <col min="14346" max="14592" width="8.88671875" style="35"/>
    <col min="14593" max="14593" width="19.5546875" style="35" bestFit="1" customWidth="1"/>
    <col min="14594" max="14594" width="5.109375" style="35" bestFit="1" customWidth="1"/>
    <col min="14595" max="14595" width="13" style="35" bestFit="1" customWidth="1"/>
    <col min="14596" max="14598" width="9.33203125" style="35" bestFit="1" customWidth="1"/>
    <col min="14599" max="14599" width="11.33203125" style="35" bestFit="1" customWidth="1"/>
    <col min="14600" max="14600" width="12.44140625" style="35" bestFit="1" customWidth="1"/>
    <col min="14601" max="14601" width="12.5546875" style="35" customWidth="1"/>
    <col min="14602" max="14848" width="8.88671875" style="35"/>
    <col min="14849" max="14849" width="19.5546875" style="35" bestFit="1" customWidth="1"/>
    <col min="14850" max="14850" width="5.109375" style="35" bestFit="1" customWidth="1"/>
    <col min="14851" max="14851" width="13" style="35" bestFit="1" customWidth="1"/>
    <col min="14852" max="14854" width="9.33203125" style="35" bestFit="1" customWidth="1"/>
    <col min="14855" max="14855" width="11.33203125" style="35" bestFit="1" customWidth="1"/>
    <col min="14856" max="14856" width="12.44140625" style="35" bestFit="1" customWidth="1"/>
    <col min="14857" max="14857" width="12.5546875" style="35" customWidth="1"/>
    <col min="14858" max="15104" width="8.88671875" style="35"/>
    <col min="15105" max="15105" width="19.5546875" style="35" bestFit="1" customWidth="1"/>
    <col min="15106" max="15106" width="5.109375" style="35" bestFit="1" customWidth="1"/>
    <col min="15107" max="15107" width="13" style="35" bestFit="1" customWidth="1"/>
    <col min="15108" max="15110" width="9.33203125" style="35" bestFit="1" customWidth="1"/>
    <col min="15111" max="15111" width="11.33203125" style="35" bestFit="1" customWidth="1"/>
    <col min="15112" max="15112" width="12.44140625" style="35" bestFit="1" customWidth="1"/>
    <col min="15113" max="15113" width="12.5546875" style="35" customWidth="1"/>
    <col min="15114" max="15360" width="8.88671875" style="35"/>
    <col min="15361" max="15361" width="19.5546875" style="35" bestFit="1" customWidth="1"/>
    <col min="15362" max="15362" width="5.109375" style="35" bestFit="1" customWidth="1"/>
    <col min="15363" max="15363" width="13" style="35" bestFit="1" customWidth="1"/>
    <col min="15364" max="15366" width="9.33203125" style="35" bestFit="1" customWidth="1"/>
    <col min="15367" max="15367" width="11.33203125" style="35" bestFit="1" customWidth="1"/>
    <col min="15368" max="15368" width="12.44140625" style="35" bestFit="1" customWidth="1"/>
    <col min="15369" max="15369" width="12.5546875" style="35" customWidth="1"/>
    <col min="15370" max="15616" width="8.88671875" style="35"/>
    <col min="15617" max="15617" width="19.5546875" style="35" bestFit="1" customWidth="1"/>
    <col min="15618" max="15618" width="5.109375" style="35" bestFit="1" customWidth="1"/>
    <col min="15619" max="15619" width="13" style="35" bestFit="1" customWidth="1"/>
    <col min="15620" max="15622" width="9.33203125" style="35" bestFit="1" customWidth="1"/>
    <col min="15623" max="15623" width="11.33203125" style="35" bestFit="1" customWidth="1"/>
    <col min="15624" max="15624" width="12.44140625" style="35" bestFit="1" customWidth="1"/>
    <col min="15625" max="15625" width="12.5546875" style="35" customWidth="1"/>
    <col min="15626" max="15872" width="8.88671875" style="35"/>
    <col min="15873" max="15873" width="19.5546875" style="35" bestFit="1" customWidth="1"/>
    <col min="15874" max="15874" width="5.109375" style="35" bestFit="1" customWidth="1"/>
    <col min="15875" max="15875" width="13" style="35" bestFit="1" customWidth="1"/>
    <col min="15876" max="15878" width="9.33203125" style="35" bestFit="1" customWidth="1"/>
    <col min="15879" max="15879" width="11.33203125" style="35" bestFit="1" customWidth="1"/>
    <col min="15880" max="15880" width="12.44140625" style="35" bestFit="1" customWidth="1"/>
    <col min="15881" max="15881" width="12.5546875" style="35" customWidth="1"/>
    <col min="15882" max="16128" width="8.88671875" style="35"/>
    <col min="16129" max="16129" width="19.5546875" style="35" bestFit="1" customWidth="1"/>
    <col min="16130" max="16130" width="5.109375" style="35" bestFit="1" customWidth="1"/>
    <col min="16131" max="16131" width="13" style="35" bestFit="1" customWidth="1"/>
    <col min="16132" max="16134" width="9.33203125" style="35" bestFit="1" customWidth="1"/>
    <col min="16135" max="16135" width="11.33203125" style="35" bestFit="1" customWidth="1"/>
    <col min="16136" max="16136" width="12.44140625" style="35" bestFit="1" customWidth="1"/>
    <col min="16137" max="16137" width="12.5546875" style="35" customWidth="1"/>
    <col min="16138" max="16384" width="8.88671875" style="35"/>
  </cols>
  <sheetData>
    <row r="1" spans="1:9">
      <c r="A1" s="1436" t="s">
        <v>5197</v>
      </c>
    </row>
    <row r="2" spans="1:9" ht="17.399999999999999">
      <c r="A2" s="358" t="s">
        <v>1671</v>
      </c>
      <c r="B2" s="1669" t="s">
        <v>4277</v>
      </c>
      <c r="C2" s="1669"/>
      <c r="D2" s="1669"/>
      <c r="E2" s="1669"/>
      <c r="F2" s="1669"/>
      <c r="G2" s="1669"/>
      <c r="H2" s="1669"/>
      <c r="I2" s="1669"/>
    </row>
    <row r="3" spans="1:9" ht="28.8" customHeight="1" thickBot="1">
      <c r="A3" s="358"/>
      <c r="B3" s="1686" t="s">
        <v>4278</v>
      </c>
      <c r="C3" s="1686"/>
      <c r="D3" s="1686"/>
      <c r="E3" s="1686"/>
      <c r="F3" s="1686"/>
      <c r="G3" s="1686"/>
      <c r="H3" s="1686"/>
      <c r="I3" s="1686"/>
    </row>
    <row r="4" spans="1:9">
      <c r="A4" s="758"/>
      <c r="B4" s="380"/>
      <c r="C4" s="380"/>
      <c r="D4" s="380"/>
      <c r="E4" s="380"/>
      <c r="F4" s="380"/>
      <c r="G4" s="380"/>
      <c r="H4" s="380"/>
      <c r="I4" s="380"/>
    </row>
    <row r="5" spans="1:9" ht="13.8" thickBot="1">
      <c r="A5" s="759" t="s">
        <v>4279</v>
      </c>
      <c r="B5" s="1724" t="s">
        <v>1648</v>
      </c>
      <c r="C5" s="1668"/>
      <c r="D5" s="1668"/>
      <c r="E5" s="1668"/>
      <c r="F5" s="1668"/>
      <c r="G5" s="1668"/>
      <c r="H5" s="1668"/>
      <c r="I5" s="1668"/>
    </row>
    <row r="6" spans="1:9">
      <c r="A6" s="759" t="s">
        <v>4280</v>
      </c>
      <c r="B6" s="774"/>
      <c r="C6" s="380"/>
      <c r="D6" s="380"/>
      <c r="E6" s="380"/>
      <c r="F6" s="380"/>
      <c r="G6" s="380"/>
      <c r="H6" s="380"/>
      <c r="I6" s="380"/>
    </row>
    <row r="7" spans="1:9" ht="13.8" thickBot="1">
      <c r="A7" s="759" t="s">
        <v>4281</v>
      </c>
      <c r="B7" s="775"/>
      <c r="C7" s="1668" t="s">
        <v>4282</v>
      </c>
      <c r="D7" s="1668"/>
      <c r="E7" s="1668"/>
      <c r="F7" s="1668"/>
      <c r="G7" s="1668"/>
      <c r="H7" s="1668"/>
      <c r="I7" s="1668"/>
    </row>
    <row r="8" spans="1:9">
      <c r="A8" s="759" t="s">
        <v>4283</v>
      </c>
      <c r="B8" s="775"/>
      <c r="C8" s="776"/>
      <c r="D8" s="776"/>
      <c r="E8" s="776"/>
      <c r="F8" s="776"/>
      <c r="G8" s="776"/>
      <c r="H8" s="776"/>
      <c r="I8" s="776"/>
    </row>
    <row r="9" spans="1:9" ht="24.6" customHeight="1" thickBot="1">
      <c r="A9" s="762"/>
      <c r="B9" s="777" t="s">
        <v>3</v>
      </c>
      <c r="C9" s="778" t="s">
        <v>1506</v>
      </c>
      <c r="D9" s="778" t="s">
        <v>1532</v>
      </c>
      <c r="E9" s="778" t="s">
        <v>1531</v>
      </c>
      <c r="F9" s="778" t="s">
        <v>1530</v>
      </c>
      <c r="G9" s="778" t="s">
        <v>1529</v>
      </c>
      <c r="H9" s="778" t="s">
        <v>1528</v>
      </c>
      <c r="I9" s="778" t="s">
        <v>1535</v>
      </c>
    </row>
    <row r="10" spans="1:9">
      <c r="A10" s="362"/>
      <c r="B10" s="362"/>
      <c r="C10" s="362"/>
      <c r="D10" s="362"/>
      <c r="E10" s="362"/>
      <c r="F10" s="362"/>
      <c r="G10" s="362"/>
      <c r="H10" s="362"/>
      <c r="I10" s="362"/>
    </row>
    <row r="11" spans="1:9">
      <c r="A11" s="369" t="s">
        <v>3</v>
      </c>
      <c r="B11" s="370">
        <v>61446</v>
      </c>
      <c r="C11" s="370">
        <v>137</v>
      </c>
      <c r="D11" s="370">
        <v>537</v>
      </c>
      <c r="E11" s="370">
        <v>1806</v>
      </c>
      <c r="F11" s="370">
        <v>5153</v>
      </c>
      <c r="G11" s="370">
        <v>25703</v>
      </c>
      <c r="H11" s="370">
        <v>28110</v>
      </c>
      <c r="I11" s="370">
        <v>0</v>
      </c>
    </row>
    <row r="12" spans="1:9">
      <c r="A12" s="373" t="s">
        <v>1506</v>
      </c>
      <c r="B12" s="374">
        <v>117</v>
      </c>
      <c r="C12" s="374">
        <v>21</v>
      </c>
      <c r="D12" s="374">
        <v>19</v>
      </c>
      <c r="E12" s="374">
        <v>38</v>
      </c>
      <c r="F12" s="374">
        <v>24</v>
      </c>
      <c r="G12" s="374">
        <v>12</v>
      </c>
      <c r="H12" s="374">
        <v>3</v>
      </c>
      <c r="I12" s="374">
        <v>0</v>
      </c>
    </row>
    <row r="13" spans="1:9">
      <c r="A13" s="373" t="s">
        <v>1505</v>
      </c>
      <c r="B13" s="374">
        <v>537</v>
      </c>
      <c r="C13" s="374">
        <v>25</v>
      </c>
      <c r="D13" s="374">
        <v>119</v>
      </c>
      <c r="E13" s="374">
        <v>147</v>
      </c>
      <c r="F13" s="374">
        <v>128</v>
      </c>
      <c r="G13" s="374">
        <v>107</v>
      </c>
      <c r="H13" s="374">
        <v>11</v>
      </c>
      <c r="I13" s="374">
        <v>0</v>
      </c>
    </row>
    <row r="14" spans="1:9">
      <c r="A14" s="373" t="s">
        <v>1504</v>
      </c>
      <c r="B14" s="374">
        <v>1742</v>
      </c>
      <c r="C14" s="374">
        <v>46</v>
      </c>
      <c r="D14" s="374">
        <v>152</v>
      </c>
      <c r="E14" s="374">
        <v>513</v>
      </c>
      <c r="F14" s="374">
        <v>487</v>
      </c>
      <c r="G14" s="374">
        <v>481</v>
      </c>
      <c r="H14" s="374">
        <v>63</v>
      </c>
      <c r="I14" s="374">
        <v>0</v>
      </c>
    </row>
    <row r="15" spans="1:9">
      <c r="A15" s="373" t="s">
        <v>1503</v>
      </c>
      <c r="B15" s="374">
        <v>5509</v>
      </c>
      <c r="C15" s="374">
        <v>24</v>
      </c>
      <c r="D15" s="374">
        <v>143</v>
      </c>
      <c r="E15" s="374">
        <v>577</v>
      </c>
      <c r="F15" s="374">
        <v>1869</v>
      </c>
      <c r="G15" s="374">
        <v>2487</v>
      </c>
      <c r="H15" s="374">
        <v>409</v>
      </c>
      <c r="I15" s="374">
        <v>0</v>
      </c>
    </row>
    <row r="16" spans="1:9">
      <c r="A16" s="373" t="s">
        <v>1502</v>
      </c>
      <c r="B16" s="374">
        <v>26627</v>
      </c>
      <c r="C16" s="374">
        <v>20</v>
      </c>
      <c r="D16" s="374">
        <v>96</v>
      </c>
      <c r="E16" s="374">
        <v>483</v>
      </c>
      <c r="F16" s="374">
        <v>2337</v>
      </c>
      <c r="G16" s="374">
        <v>17846</v>
      </c>
      <c r="H16" s="374">
        <v>5845</v>
      </c>
      <c r="I16" s="374">
        <v>0</v>
      </c>
    </row>
    <row r="17" spans="1:9">
      <c r="A17" s="373" t="s">
        <v>1501</v>
      </c>
      <c r="B17" s="374">
        <v>26914</v>
      </c>
      <c r="C17" s="374">
        <v>1</v>
      </c>
      <c r="D17" s="374">
        <v>8</v>
      </c>
      <c r="E17" s="374">
        <v>48</v>
      </c>
      <c r="F17" s="374">
        <v>308</v>
      </c>
      <c r="G17" s="374">
        <v>4770</v>
      </c>
      <c r="H17" s="374">
        <v>21779</v>
      </c>
      <c r="I17" s="374">
        <v>0</v>
      </c>
    </row>
    <row r="18" spans="1:9">
      <c r="A18" s="373" t="s">
        <v>1535</v>
      </c>
      <c r="B18" s="374">
        <v>0</v>
      </c>
      <c r="C18" s="374">
        <v>0</v>
      </c>
      <c r="D18" s="374">
        <v>0</v>
      </c>
      <c r="E18" s="374">
        <v>0</v>
      </c>
      <c r="F18" s="374">
        <v>0</v>
      </c>
      <c r="G18" s="374">
        <v>0</v>
      </c>
      <c r="H18" s="374">
        <v>0</v>
      </c>
      <c r="I18" s="374">
        <v>0</v>
      </c>
    </row>
    <row r="19" spans="1:9">
      <c r="A19" s="362"/>
      <c r="B19" s="362"/>
      <c r="C19" s="362"/>
      <c r="D19" s="362"/>
      <c r="E19" s="362"/>
      <c r="F19" s="362"/>
      <c r="G19" s="362"/>
      <c r="H19" s="362"/>
      <c r="I19" s="362"/>
    </row>
    <row r="20" spans="1:9">
      <c r="A20" s="371" t="s">
        <v>1527</v>
      </c>
      <c r="B20" s="372">
        <v>56758</v>
      </c>
      <c r="C20" s="372">
        <v>109</v>
      </c>
      <c r="D20" s="372">
        <v>417</v>
      </c>
      <c r="E20" s="372">
        <v>1444</v>
      </c>
      <c r="F20" s="372">
        <v>4396</v>
      </c>
      <c r="G20" s="372">
        <v>23657</v>
      </c>
      <c r="H20" s="372">
        <v>26735</v>
      </c>
      <c r="I20" s="372">
        <v>0</v>
      </c>
    </row>
    <row r="21" spans="1:9">
      <c r="A21" s="373" t="s">
        <v>1506</v>
      </c>
      <c r="B21" s="374">
        <v>89</v>
      </c>
      <c r="C21" s="374">
        <v>17</v>
      </c>
      <c r="D21" s="374">
        <v>16</v>
      </c>
      <c r="E21" s="374">
        <v>30</v>
      </c>
      <c r="F21" s="374">
        <v>14</v>
      </c>
      <c r="G21" s="374">
        <v>10</v>
      </c>
      <c r="H21" s="374">
        <v>2</v>
      </c>
      <c r="I21" s="374">
        <v>0</v>
      </c>
    </row>
    <row r="22" spans="1:9">
      <c r="A22" s="373" t="s">
        <v>1505</v>
      </c>
      <c r="B22" s="374">
        <v>415</v>
      </c>
      <c r="C22" s="374">
        <v>19</v>
      </c>
      <c r="D22" s="374">
        <v>83</v>
      </c>
      <c r="E22" s="374">
        <v>108</v>
      </c>
      <c r="F22" s="374">
        <v>100</v>
      </c>
      <c r="G22" s="374">
        <v>95</v>
      </c>
      <c r="H22" s="374">
        <v>10</v>
      </c>
      <c r="I22" s="374">
        <v>0</v>
      </c>
    </row>
    <row r="23" spans="1:9">
      <c r="A23" s="373" t="s">
        <v>1504</v>
      </c>
      <c r="B23" s="374">
        <v>1350</v>
      </c>
      <c r="C23" s="374">
        <v>36</v>
      </c>
      <c r="D23" s="374">
        <v>109</v>
      </c>
      <c r="E23" s="374">
        <v>384</v>
      </c>
      <c r="F23" s="374">
        <v>367</v>
      </c>
      <c r="G23" s="374">
        <v>400</v>
      </c>
      <c r="H23" s="374">
        <v>54</v>
      </c>
      <c r="I23" s="374">
        <v>0</v>
      </c>
    </row>
    <row r="24" spans="1:9">
      <c r="A24" s="373" t="s">
        <v>1503</v>
      </c>
      <c r="B24" s="374">
        <v>4582</v>
      </c>
      <c r="C24" s="374">
        <v>17</v>
      </c>
      <c r="D24" s="374">
        <v>117</v>
      </c>
      <c r="E24" s="374">
        <v>459</v>
      </c>
      <c r="F24" s="374">
        <v>1540</v>
      </c>
      <c r="G24" s="374">
        <v>2106</v>
      </c>
      <c r="H24" s="374">
        <v>343</v>
      </c>
      <c r="I24" s="374">
        <v>0</v>
      </c>
    </row>
    <row r="25" spans="1:9">
      <c r="A25" s="373" t="s">
        <v>1502</v>
      </c>
      <c r="B25" s="374">
        <v>24518</v>
      </c>
      <c r="C25" s="374">
        <v>20</v>
      </c>
      <c r="D25" s="374">
        <v>84</v>
      </c>
      <c r="E25" s="374">
        <v>419</v>
      </c>
      <c r="F25" s="374">
        <v>2087</v>
      </c>
      <c r="G25" s="374">
        <v>16500</v>
      </c>
      <c r="H25" s="374">
        <v>5408</v>
      </c>
      <c r="I25" s="374">
        <v>0</v>
      </c>
    </row>
    <row r="26" spans="1:9">
      <c r="A26" s="373" t="s">
        <v>1501</v>
      </c>
      <c r="B26" s="374">
        <v>25804</v>
      </c>
      <c r="C26" s="374">
        <v>0</v>
      </c>
      <c r="D26" s="374">
        <v>8</v>
      </c>
      <c r="E26" s="374">
        <v>44</v>
      </c>
      <c r="F26" s="374">
        <v>288</v>
      </c>
      <c r="G26" s="374">
        <v>4546</v>
      </c>
      <c r="H26" s="374">
        <v>20918</v>
      </c>
      <c r="I26" s="374">
        <v>0</v>
      </c>
    </row>
    <row r="27" spans="1:9">
      <c r="A27" s="373" t="s">
        <v>1535</v>
      </c>
      <c r="B27" s="374">
        <v>0</v>
      </c>
      <c r="C27" s="374">
        <v>0</v>
      </c>
      <c r="D27" s="374">
        <v>0</v>
      </c>
      <c r="E27" s="374">
        <v>0</v>
      </c>
      <c r="F27" s="374">
        <v>0</v>
      </c>
      <c r="G27" s="374">
        <v>0</v>
      </c>
      <c r="H27" s="374">
        <v>0</v>
      </c>
      <c r="I27" s="374">
        <v>0</v>
      </c>
    </row>
    <row r="28" spans="1:9">
      <c r="A28" s="362"/>
      <c r="B28" s="362"/>
      <c r="C28" s="362"/>
      <c r="D28" s="362"/>
      <c r="E28" s="362"/>
      <c r="F28" s="362"/>
      <c r="G28" s="362"/>
      <c r="H28" s="362"/>
      <c r="I28" s="362"/>
    </row>
    <row r="29" spans="1:9">
      <c r="A29" s="371" t="s">
        <v>1526</v>
      </c>
      <c r="B29" s="372">
        <v>4688</v>
      </c>
      <c r="C29" s="372">
        <v>28</v>
      </c>
      <c r="D29" s="372">
        <v>120</v>
      </c>
      <c r="E29" s="372">
        <v>362</v>
      </c>
      <c r="F29" s="372">
        <v>757</v>
      </c>
      <c r="G29" s="372">
        <v>2046</v>
      </c>
      <c r="H29" s="372">
        <v>1375</v>
      </c>
      <c r="I29" s="372">
        <v>0</v>
      </c>
    </row>
    <row r="30" spans="1:9">
      <c r="A30" s="373" t="s">
        <v>1506</v>
      </c>
      <c r="B30" s="374">
        <v>28</v>
      </c>
      <c r="C30" s="374">
        <v>4</v>
      </c>
      <c r="D30" s="374">
        <v>3</v>
      </c>
      <c r="E30" s="374">
        <v>8</v>
      </c>
      <c r="F30" s="374">
        <v>10</v>
      </c>
      <c r="G30" s="374">
        <v>2</v>
      </c>
      <c r="H30" s="374">
        <v>1</v>
      </c>
      <c r="I30" s="374">
        <v>0</v>
      </c>
    </row>
    <row r="31" spans="1:9">
      <c r="A31" s="373" t="s">
        <v>1505</v>
      </c>
      <c r="B31" s="374">
        <v>122</v>
      </c>
      <c r="C31" s="374">
        <v>6</v>
      </c>
      <c r="D31" s="374">
        <v>36</v>
      </c>
      <c r="E31" s="374">
        <v>39</v>
      </c>
      <c r="F31" s="374">
        <v>28</v>
      </c>
      <c r="G31" s="374">
        <v>12</v>
      </c>
      <c r="H31" s="374">
        <v>1</v>
      </c>
      <c r="I31" s="374">
        <v>0</v>
      </c>
    </row>
    <row r="32" spans="1:9">
      <c r="A32" s="373" t="s">
        <v>1504</v>
      </c>
      <c r="B32" s="374">
        <v>392</v>
      </c>
      <c r="C32" s="374">
        <v>10</v>
      </c>
      <c r="D32" s="374">
        <v>43</v>
      </c>
      <c r="E32" s="374">
        <v>129</v>
      </c>
      <c r="F32" s="374">
        <v>120</v>
      </c>
      <c r="G32" s="374">
        <v>81</v>
      </c>
      <c r="H32" s="374">
        <v>9</v>
      </c>
      <c r="I32" s="374">
        <v>0</v>
      </c>
    </row>
    <row r="33" spans="1:9">
      <c r="A33" s="373" t="s">
        <v>1503</v>
      </c>
      <c r="B33" s="374">
        <v>927</v>
      </c>
      <c r="C33" s="374">
        <v>7</v>
      </c>
      <c r="D33" s="374">
        <v>26</v>
      </c>
      <c r="E33" s="374">
        <v>118</v>
      </c>
      <c r="F33" s="374">
        <v>329</v>
      </c>
      <c r="G33" s="374">
        <v>381</v>
      </c>
      <c r="H33" s="374">
        <v>66</v>
      </c>
      <c r="I33" s="374">
        <v>0</v>
      </c>
    </row>
    <row r="34" spans="1:9">
      <c r="A34" s="373" t="s">
        <v>1502</v>
      </c>
      <c r="B34" s="374">
        <v>2109</v>
      </c>
      <c r="C34" s="374">
        <v>0</v>
      </c>
      <c r="D34" s="374">
        <v>12</v>
      </c>
      <c r="E34" s="374">
        <v>64</v>
      </c>
      <c r="F34" s="374">
        <v>250</v>
      </c>
      <c r="G34" s="374">
        <v>1346</v>
      </c>
      <c r="H34" s="374">
        <v>437</v>
      </c>
      <c r="I34" s="374">
        <v>0</v>
      </c>
    </row>
    <row r="35" spans="1:9">
      <c r="A35" s="373" t="s">
        <v>1501</v>
      </c>
      <c r="B35" s="374">
        <v>1110</v>
      </c>
      <c r="C35" s="374">
        <v>1</v>
      </c>
      <c r="D35" s="374">
        <v>0</v>
      </c>
      <c r="E35" s="374">
        <v>4</v>
      </c>
      <c r="F35" s="374">
        <v>20</v>
      </c>
      <c r="G35" s="374">
        <v>224</v>
      </c>
      <c r="H35" s="374">
        <v>861</v>
      </c>
      <c r="I35" s="374">
        <v>0</v>
      </c>
    </row>
    <row r="36" spans="1:9">
      <c r="A36" s="373" t="s">
        <v>1535</v>
      </c>
      <c r="B36" s="374">
        <v>0</v>
      </c>
      <c r="C36" s="374">
        <v>0</v>
      </c>
      <c r="D36" s="374">
        <v>0</v>
      </c>
      <c r="E36" s="374">
        <v>0</v>
      </c>
      <c r="F36" s="374">
        <v>0</v>
      </c>
      <c r="G36" s="374">
        <v>0</v>
      </c>
      <c r="H36" s="374">
        <v>0</v>
      </c>
      <c r="I36" s="374">
        <v>0</v>
      </c>
    </row>
    <row r="37" spans="1:9">
      <c r="A37" s="381"/>
      <c r="B37" s="381"/>
      <c r="C37" s="381"/>
      <c r="D37" s="381"/>
      <c r="E37" s="381"/>
      <c r="F37" s="381"/>
      <c r="G37" s="381"/>
      <c r="H37" s="381"/>
      <c r="I37" s="381"/>
    </row>
    <row r="38" spans="1:9">
      <c r="A38" s="768" t="s">
        <v>4082</v>
      </c>
      <c r="B38" s="381"/>
      <c r="C38" s="381"/>
      <c r="D38" s="381"/>
      <c r="E38" s="381"/>
      <c r="F38" s="381"/>
      <c r="G38" s="381"/>
      <c r="H38" s="381"/>
      <c r="I38" s="381"/>
    </row>
  </sheetData>
  <mergeCells count="4">
    <mergeCell ref="B2:I2"/>
    <mergeCell ref="B3:I3"/>
    <mergeCell ref="C7:I7"/>
    <mergeCell ref="B5:I5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50">
    <outlinePr summaryBelow="0" summaryRight="0"/>
  </sheetPr>
  <dimension ref="A1:M61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8.33203125" style="35" bestFit="1" customWidth="1"/>
    <col min="2" max="2" width="5.109375" style="35" bestFit="1" customWidth="1"/>
    <col min="3" max="3" width="6.6640625" style="35" bestFit="1" customWidth="1"/>
    <col min="4" max="4" width="7.5546875" style="35" bestFit="1" customWidth="1"/>
    <col min="5" max="5" width="5.5546875" style="35" bestFit="1" customWidth="1"/>
    <col min="6" max="6" width="9.5546875" style="35" bestFit="1" customWidth="1"/>
    <col min="7" max="7" width="11.6640625" style="35" customWidth="1"/>
    <col min="8" max="8" width="5.109375" style="35" bestFit="1" customWidth="1"/>
    <col min="9" max="9" width="6.6640625" style="35" bestFit="1" customWidth="1"/>
    <col min="10" max="10" width="7.5546875" style="35" bestFit="1" customWidth="1"/>
    <col min="11" max="11" width="5.5546875" style="35" bestFit="1" customWidth="1"/>
    <col min="12" max="12" width="9.5546875" style="35" bestFit="1" customWidth="1"/>
    <col min="13" max="13" width="12.44140625" style="35" customWidth="1"/>
    <col min="14" max="256" width="8.88671875" style="35"/>
    <col min="257" max="257" width="18.33203125" style="35" bestFit="1" customWidth="1"/>
    <col min="258" max="258" width="5.109375" style="35" bestFit="1" customWidth="1"/>
    <col min="259" max="259" width="6.6640625" style="35" bestFit="1" customWidth="1"/>
    <col min="260" max="260" width="7.5546875" style="35" bestFit="1" customWidth="1"/>
    <col min="261" max="261" width="5.5546875" style="35" bestFit="1" customWidth="1"/>
    <col min="262" max="262" width="9.5546875" style="35" bestFit="1" customWidth="1"/>
    <col min="263" max="263" width="11.6640625" style="35" customWidth="1"/>
    <col min="264" max="264" width="5.109375" style="35" bestFit="1" customWidth="1"/>
    <col min="265" max="265" width="6.6640625" style="35" bestFit="1" customWidth="1"/>
    <col min="266" max="266" width="7.5546875" style="35" bestFit="1" customWidth="1"/>
    <col min="267" max="267" width="5.5546875" style="35" bestFit="1" customWidth="1"/>
    <col min="268" max="268" width="9.5546875" style="35" bestFit="1" customWidth="1"/>
    <col min="269" max="269" width="12.44140625" style="35" customWidth="1"/>
    <col min="270" max="512" width="8.88671875" style="35"/>
    <col min="513" max="513" width="18.33203125" style="35" bestFit="1" customWidth="1"/>
    <col min="514" max="514" width="5.109375" style="35" bestFit="1" customWidth="1"/>
    <col min="515" max="515" width="6.6640625" style="35" bestFit="1" customWidth="1"/>
    <col min="516" max="516" width="7.5546875" style="35" bestFit="1" customWidth="1"/>
    <col min="517" max="517" width="5.5546875" style="35" bestFit="1" customWidth="1"/>
    <col min="518" max="518" width="9.5546875" style="35" bestFit="1" customWidth="1"/>
    <col min="519" max="519" width="11.6640625" style="35" customWidth="1"/>
    <col min="520" max="520" width="5.109375" style="35" bestFit="1" customWidth="1"/>
    <col min="521" max="521" width="6.6640625" style="35" bestFit="1" customWidth="1"/>
    <col min="522" max="522" width="7.5546875" style="35" bestFit="1" customWidth="1"/>
    <col min="523" max="523" width="5.5546875" style="35" bestFit="1" customWidth="1"/>
    <col min="524" max="524" width="9.5546875" style="35" bestFit="1" customWidth="1"/>
    <col min="525" max="525" width="12.44140625" style="35" customWidth="1"/>
    <col min="526" max="768" width="8.88671875" style="35"/>
    <col min="769" max="769" width="18.33203125" style="35" bestFit="1" customWidth="1"/>
    <col min="770" max="770" width="5.109375" style="35" bestFit="1" customWidth="1"/>
    <col min="771" max="771" width="6.6640625" style="35" bestFit="1" customWidth="1"/>
    <col min="772" max="772" width="7.5546875" style="35" bestFit="1" customWidth="1"/>
    <col min="773" max="773" width="5.5546875" style="35" bestFit="1" customWidth="1"/>
    <col min="774" max="774" width="9.5546875" style="35" bestFit="1" customWidth="1"/>
    <col min="775" max="775" width="11.6640625" style="35" customWidth="1"/>
    <col min="776" max="776" width="5.109375" style="35" bestFit="1" customWidth="1"/>
    <col min="777" max="777" width="6.6640625" style="35" bestFit="1" customWidth="1"/>
    <col min="778" max="778" width="7.5546875" style="35" bestFit="1" customWidth="1"/>
    <col min="779" max="779" width="5.5546875" style="35" bestFit="1" customWidth="1"/>
    <col min="780" max="780" width="9.5546875" style="35" bestFit="1" customWidth="1"/>
    <col min="781" max="781" width="12.44140625" style="35" customWidth="1"/>
    <col min="782" max="1024" width="8.88671875" style="35"/>
    <col min="1025" max="1025" width="18.33203125" style="35" bestFit="1" customWidth="1"/>
    <col min="1026" max="1026" width="5.109375" style="35" bestFit="1" customWidth="1"/>
    <col min="1027" max="1027" width="6.6640625" style="35" bestFit="1" customWidth="1"/>
    <col min="1028" max="1028" width="7.5546875" style="35" bestFit="1" customWidth="1"/>
    <col min="1029" max="1029" width="5.5546875" style="35" bestFit="1" customWidth="1"/>
    <col min="1030" max="1030" width="9.5546875" style="35" bestFit="1" customWidth="1"/>
    <col min="1031" max="1031" width="11.6640625" style="35" customWidth="1"/>
    <col min="1032" max="1032" width="5.109375" style="35" bestFit="1" customWidth="1"/>
    <col min="1033" max="1033" width="6.6640625" style="35" bestFit="1" customWidth="1"/>
    <col min="1034" max="1034" width="7.5546875" style="35" bestFit="1" customWidth="1"/>
    <col min="1035" max="1035" width="5.5546875" style="35" bestFit="1" customWidth="1"/>
    <col min="1036" max="1036" width="9.5546875" style="35" bestFit="1" customWidth="1"/>
    <col min="1037" max="1037" width="12.44140625" style="35" customWidth="1"/>
    <col min="1038" max="1280" width="8.88671875" style="35"/>
    <col min="1281" max="1281" width="18.33203125" style="35" bestFit="1" customWidth="1"/>
    <col min="1282" max="1282" width="5.109375" style="35" bestFit="1" customWidth="1"/>
    <col min="1283" max="1283" width="6.6640625" style="35" bestFit="1" customWidth="1"/>
    <col min="1284" max="1284" width="7.5546875" style="35" bestFit="1" customWidth="1"/>
    <col min="1285" max="1285" width="5.5546875" style="35" bestFit="1" customWidth="1"/>
    <col min="1286" max="1286" width="9.5546875" style="35" bestFit="1" customWidth="1"/>
    <col min="1287" max="1287" width="11.6640625" style="35" customWidth="1"/>
    <col min="1288" max="1288" width="5.109375" style="35" bestFit="1" customWidth="1"/>
    <col min="1289" max="1289" width="6.6640625" style="35" bestFit="1" customWidth="1"/>
    <col min="1290" max="1290" width="7.5546875" style="35" bestFit="1" customWidth="1"/>
    <col min="1291" max="1291" width="5.5546875" style="35" bestFit="1" customWidth="1"/>
    <col min="1292" max="1292" width="9.5546875" style="35" bestFit="1" customWidth="1"/>
    <col min="1293" max="1293" width="12.44140625" style="35" customWidth="1"/>
    <col min="1294" max="1536" width="8.88671875" style="35"/>
    <col min="1537" max="1537" width="18.33203125" style="35" bestFit="1" customWidth="1"/>
    <col min="1538" max="1538" width="5.109375" style="35" bestFit="1" customWidth="1"/>
    <col min="1539" max="1539" width="6.6640625" style="35" bestFit="1" customWidth="1"/>
    <col min="1540" max="1540" width="7.5546875" style="35" bestFit="1" customWidth="1"/>
    <col min="1541" max="1541" width="5.5546875" style="35" bestFit="1" customWidth="1"/>
    <col min="1542" max="1542" width="9.5546875" style="35" bestFit="1" customWidth="1"/>
    <col min="1543" max="1543" width="11.6640625" style="35" customWidth="1"/>
    <col min="1544" max="1544" width="5.109375" style="35" bestFit="1" customWidth="1"/>
    <col min="1545" max="1545" width="6.6640625" style="35" bestFit="1" customWidth="1"/>
    <col min="1546" max="1546" width="7.5546875" style="35" bestFit="1" customWidth="1"/>
    <col min="1547" max="1547" width="5.5546875" style="35" bestFit="1" customWidth="1"/>
    <col min="1548" max="1548" width="9.5546875" style="35" bestFit="1" customWidth="1"/>
    <col min="1549" max="1549" width="12.44140625" style="35" customWidth="1"/>
    <col min="1550" max="1792" width="8.88671875" style="35"/>
    <col min="1793" max="1793" width="18.33203125" style="35" bestFit="1" customWidth="1"/>
    <col min="1794" max="1794" width="5.109375" style="35" bestFit="1" customWidth="1"/>
    <col min="1795" max="1795" width="6.6640625" style="35" bestFit="1" customWidth="1"/>
    <col min="1796" max="1796" width="7.5546875" style="35" bestFit="1" customWidth="1"/>
    <col min="1797" max="1797" width="5.5546875" style="35" bestFit="1" customWidth="1"/>
    <col min="1798" max="1798" width="9.5546875" style="35" bestFit="1" customWidth="1"/>
    <col min="1799" max="1799" width="11.6640625" style="35" customWidth="1"/>
    <col min="1800" max="1800" width="5.109375" style="35" bestFit="1" customWidth="1"/>
    <col min="1801" max="1801" width="6.6640625" style="35" bestFit="1" customWidth="1"/>
    <col min="1802" max="1802" width="7.5546875" style="35" bestFit="1" customWidth="1"/>
    <col min="1803" max="1803" width="5.5546875" style="35" bestFit="1" customWidth="1"/>
    <col min="1804" max="1804" width="9.5546875" style="35" bestFit="1" customWidth="1"/>
    <col min="1805" max="1805" width="12.44140625" style="35" customWidth="1"/>
    <col min="1806" max="2048" width="8.88671875" style="35"/>
    <col min="2049" max="2049" width="18.33203125" style="35" bestFit="1" customWidth="1"/>
    <col min="2050" max="2050" width="5.109375" style="35" bestFit="1" customWidth="1"/>
    <col min="2051" max="2051" width="6.6640625" style="35" bestFit="1" customWidth="1"/>
    <col min="2052" max="2052" width="7.5546875" style="35" bestFit="1" customWidth="1"/>
    <col min="2053" max="2053" width="5.5546875" style="35" bestFit="1" customWidth="1"/>
    <col min="2054" max="2054" width="9.5546875" style="35" bestFit="1" customWidth="1"/>
    <col min="2055" max="2055" width="11.6640625" style="35" customWidth="1"/>
    <col min="2056" max="2056" width="5.109375" style="35" bestFit="1" customWidth="1"/>
    <col min="2057" max="2057" width="6.6640625" style="35" bestFit="1" customWidth="1"/>
    <col min="2058" max="2058" width="7.5546875" style="35" bestFit="1" customWidth="1"/>
    <col min="2059" max="2059" width="5.5546875" style="35" bestFit="1" customWidth="1"/>
    <col min="2060" max="2060" width="9.5546875" style="35" bestFit="1" customWidth="1"/>
    <col min="2061" max="2061" width="12.44140625" style="35" customWidth="1"/>
    <col min="2062" max="2304" width="8.88671875" style="35"/>
    <col min="2305" max="2305" width="18.33203125" style="35" bestFit="1" customWidth="1"/>
    <col min="2306" max="2306" width="5.109375" style="35" bestFit="1" customWidth="1"/>
    <col min="2307" max="2307" width="6.6640625" style="35" bestFit="1" customWidth="1"/>
    <col min="2308" max="2308" width="7.5546875" style="35" bestFit="1" customWidth="1"/>
    <col min="2309" max="2309" width="5.5546875" style="35" bestFit="1" customWidth="1"/>
    <col min="2310" max="2310" width="9.5546875" style="35" bestFit="1" customWidth="1"/>
    <col min="2311" max="2311" width="11.6640625" style="35" customWidth="1"/>
    <col min="2312" max="2312" width="5.109375" style="35" bestFit="1" customWidth="1"/>
    <col min="2313" max="2313" width="6.6640625" style="35" bestFit="1" customWidth="1"/>
    <col min="2314" max="2314" width="7.5546875" style="35" bestFit="1" customWidth="1"/>
    <col min="2315" max="2315" width="5.5546875" style="35" bestFit="1" customWidth="1"/>
    <col min="2316" max="2316" width="9.5546875" style="35" bestFit="1" customWidth="1"/>
    <col min="2317" max="2317" width="12.44140625" style="35" customWidth="1"/>
    <col min="2318" max="2560" width="8.88671875" style="35"/>
    <col min="2561" max="2561" width="18.33203125" style="35" bestFit="1" customWidth="1"/>
    <col min="2562" max="2562" width="5.109375" style="35" bestFit="1" customWidth="1"/>
    <col min="2563" max="2563" width="6.6640625" style="35" bestFit="1" customWidth="1"/>
    <col min="2564" max="2564" width="7.5546875" style="35" bestFit="1" customWidth="1"/>
    <col min="2565" max="2565" width="5.5546875" style="35" bestFit="1" customWidth="1"/>
    <col min="2566" max="2566" width="9.5546875" style="35" bestFit="1" customWidth="1"/>
    <col min="2567" max="2567" width="11.6640625" style="35" customWidth="1"/>
    <col min="2568" max="2568" width="5.109375" style="35" bestFit="1" customWidth="1"/>
    <col min="2569" max="2569" width="6.6640625" style="35" bestFit="1" customWidth="1"/>
    <col min="2570" max="2570" width="7.5546875" style="35" bestFit="1" customWidth="1"/>
    <col min="2571" max="2571" width="5.5546875" style="35" bestFit="1" customWidth="1"/>
    <col min="2572" max="2572" width="9.5546875" style="35" bestFit="1" customWidth="1"/>
    <col min="2573" max="2573" width="12.44140625" style="35" customWidth="1"/>
    <col min="2574" max="2816" width="8.88671875" style="35"/>
    <col min="2817" max="2817" width="18.33203125" style="35" bestFit="1" customWidth="1"/>
    <col min="2818" max="2818" width="5.109375" style="35" bestFit="1" customWidth="1"/>
    <col min="2819" max="2819" width="6.6640625" style="35" bestFit="1" customWidth="1"/>
    <col min="2820" max="2820" width="7.5546875" style="35" bestFit="1" customWidth="1"/>
    <col min="2821" max="2821" width="5.5546875" style="35" bestFit="1" customWidth="1"/>
    <col min="2822" max="2822" width="9.5546875" style="35" bestFit="1" customWidth="1"/>
    <col min="2823" max="2823" width="11.6640625" style="35" customWidth="1"/>
    <col min="2824" max="2824" width="5.109375" style="35" bestFit="1" customWidth="1"/>
    <col min="2825" max="2825" width="6.6640625" style="35" bestFit="1" customWidth="1"/>
    <col min="2826" max="2826" width="7.5546875" style="35" bestFit="1" customWidth="1"/>
    <col min="2827" max="2827" width="5.5546875" style="35" bestFit="1" customWidth="1"/>
    <col min="2828" max="2828" width="9.5546875" style="35" bestFit="1" customWidth="1"/>
    <col min="2829" max="2829" width="12.44140625" style="35" customWidth="1"/>
    <col min="2830" max="3072" width="8.88671875" style="35"/>
    <col min="3073" max="3073" width="18.33203125" style="35" bestFit="1" customWidth="1"/>
    <col min="3074" max="3074" width="5.109375" style="35" bestFit="1" customWidth="1"/>
    <col min="3075" max="3075" width="6.6640625" style="35" bestFit="1" customWidth="1"/>
    <col min="3076" max="3076" width="7.5546875" style="35" bestFit="1" customWidth="1"/>
    <col min="3077" max="3077" width="5.5546875" style="35" bestFit="1" customWidth="1"/>
    <col min="3078" max="3078" width="9.5546875" style="35" bestFit="1" customWidth="1"/>
    <col min="3079" max="3079" width="11.6640625" style="35" customWidth="1"/>
    <col min="3080" max="3080" width="5.109375" style="35" bestFit="1" customWidth="1"/>
    <col min="3081" max="3081" width="6.6640625" style="35" bestFit="1" customWidth="1"/>
    <col min="3082" max="3082" width="7.5546875" style="35" bestFit="1" customWidth="1"/>
    <col min="3083" max="3083" width="5.5546875" style="35" bestFit="1" customWidth="1"/>
    <col min="3084" max="3084" width="9.5546875" style="35" bestFit="1" customWidth="1"/>
    <col min="3085" max="3085" width="12.44140625" style="35" customWidth="1"/>
    <col min="3086" max="3328" width="8.88671875" style="35"/>
    <col min="3329" max="3329" width="18.33203125" style="35" bestFit="1" customWidth="1"/>
    <col min="3330" max="3330" width="5.109375" style="35" bestFit="1" customWidth="1"/>
    <col min="3331" max="3331" width="6.6640625" style="35" bestFit="1" customWidth="1"/>
    <col min="3332" max="3332" width="7.5546875" style="35" bestFit="1" customWidth="1"/>
    <col min="3333" max="3333" width="5.5546875" style="35" bestFit="1" customWidth="1"/>
    <col min="3334" max="3334" width="9.5546875" style="35" bestFit="1" customWidth="1"/>
    <col min="3335" max="3335" width="11.6640625" style="35" customWidth="1"/>
    <col min="3336" max="3336" width="5.109375" style="35" bestFit="1" customWidth="1"/>
    <col min="3337" max="3337" width="6.6640625" style="35" bestFit="1" customWidth="1"/>
    <col min="3338" max="3338" width="7.5546875" style="35" bestFit="1" customWidth="1"/>
    <col min="3339" max="3339" width="5.5546875" style="35" bestFit="1" customWidth="1"/>
    <col min="3340" max="3340" width="9.5546875" style="35" bestFit="1" customWidth="1"/>
    <col min="3341" max="3341" width="12.44140625" style="35" customWidth="1"/>
    <col min="3342" max="3584" width="8.88671875" style="35"/>
    <col min="3585" max="3585" width="18.33203125" style="35" bestFit="1" customWidth="1"/>
    <col min="3586" max="3586" width="5.109375" style="35" bestFit="1" customWidth="1"/>
    <col min="3587" max="3587" width="6.6640625" style="35" bestFit="1" customWidth="1"/>
    <col min="3588" max="3588" width="7.5546875" style="35" bestFit="1" customWidth="1"/>
    <col min="3589" max="3589" width="5.5546875" style="35" bestFit="1" customWidth="1"/>
    <col min="3590" max="3590" width="9.5546875" style="35" bestFit="1" customWidth="1"/>
    <col min="3591" max="3591" width="11.6640625" style="35" customWidth="1"/>
    <col min="3592" max="3592" width="5.109375" style="35" bestFit="1" customWidth="1"/>
    <col min="3593" max="3593" width="6.6640625" style="35" bestFit="1" customWidth="1"/>
    <col min="3594" max="3594" width="7.5546875" style="35" bestFit="1" customWidth="1"/>
    <col min="3595" max="3595" width="5.5546875" style="35" bestFit="1" customWidth="1"/>
    <col min="3596" max="3596" width="9.5546875" style="35" bestFit="1" customWidth="1"/>
    <col min="3597" max="3597" width="12.44140625" style="35" customWidth="1"/>
    <col min="3598" max="3840" width="8.88671875" style="35"/>
    <col min="3841" max="3841" width="18.33203125" style="35" bestFit="1" customWidth="1"/>
    <col min="3842" max="3842" width="5.109375" style="35" bestFit="1" customWidth="1"/>
    <col min="3843" max="3843" width="6.6640625" style="35" bestFit="1" customWidth="1"/>
    <col min="3844" max="3844" width="7.5546875" style="35" bestFit="1" customWidth="1"/>
    <col min="3845" max="3845" width="5.5546875" style="35" bestFit="1" customWidth="1"/>
    <col min="3846" max="3846" width="9.5546875" style="35" bestFit="1" customWidth="1"/>
    <col min="3847" max="3847" width="11.6640625" style="35" customWidth="1"/>
    <col min="3848" max="3848" width="5.109375" style="35" bestFit="1" customWidth="1"/>
    <col min="3849" max="3849" width="6.6640625" style="35" bestFit="1" customWidth="1"/>
    <col min="3850" max="3850" width="7.5546875" style="35" bestFit="1" customWidth="1"/>
    <col min="3851" max="3851" width="5.5546875" style="35" bestFit="1" customWidth="1"/>
    <col min="3852" max="3852" width="9.5546875" style="35" bestFit="1" customWidth="1"/>
    <col min="3853" max="3853" width="12.44140625" style="35" customWidth="1"/>
    <col min="3854" max="4096" width="8.88671875" style="35"/>
    <col min="4097" max="4097" width="18.33203125" style="35" bestFit="1" customWidth="1"/>
    <col min="4098" max="4098" width="5.109375" style="35" bestFit="1" customWidth="1"/>
    <col min="4099" max="4099" width="6.6640625" style="35" bestFit="1" customWidth="1"/>
    <col min="4100" max="4100" width="7.5546875" style="35" bestFit="1" customWidth="1"/>
    <col min="4101" max="4101" width="5.5546875" style="35" bestFit="1" customWidth="1"/>
    <col min="4102" max="4102" width="9.5546875" style="35" bestFit="1" customWidth="1"/>
    <col min="4103" max="4103" width="11.6640625" style="35" customWidth="1"/>
    <col min="4104" max="4104" width="5.109375" style="35" bestFit="1" customWidth="1"/>
    <col min="4105" max="4105" width="6.6640625" style="35" bestFit="1" customWidth="1"/>
    <col min="4106" max="4106" width="7.5546875" style="35" bestFit="1" customWidth="1"/>
    <col min="4107" max="4107" width="5.5546875" style="35" bestFit="1" customWidth="1"/>
    <col min="4108" max="4108" width="9.5546875" style="35" bestFit="1" customWidth="1"/>
    <col min="4109" max="4109" width="12.44140625" style="35" customWidth="1"/>
    <col min="4110" max="4352" width="8.88671875" style="35"/>
    <col min="4353" max="4353" width="18.33203125" style="35" bestFit="1" customWidth="1"/>
    <col min="4354" max="4354" width="5.109375" style="35" bestFit="1" customWidth="1"/>
    <col min="4355" max="4355" width="6.6640625" style="35" bestFit="1" customWidth="1"/>
    <col min="4356" max="4356" width="7.5546875" style="35" bestFit="1" customWidth="1"/>
    <col min="4357" max="4357" width="5.5546875" style="35" bestFit="1" customWidth="1"/>
    <col min="4358" max="4358" width="9.5546875" style="35" bestFit="1" customWidth="1"/>
    <col min="4359" max="4359" width="11.6640625" style="35" customWidth="1"/>
    <col min="4360" max="4360" width="5.109375" style="35" bestFit="1" customWidth="1"/>
    <col min="4361" max="4361" width="6.6640625" style="35" bestFit="1" customWidth="1"/>
    <col min="4362" max="4362" width="7.5546875" style="35" bestFit="1" customWidth="1"/>
    <col min="4363" max="4363" width="5.5546875" style="35" bestFit="1" customWidth="1"/>
    <col min="4364" max="4364" width="9.5546875" style="35" bestFit="1" customWidth="1"/>
    <col min="4365" max="4365" width="12.44140625" style="35" customWidth="1"/>
    <col min="4366" max="4608" width="8.88671875" style="35"/>
    <col min="4609" max="4609" width="18.33203125" style="35" bestFit="1" customWidth="1"/>
    <col min="4610" max="4610" width="5.109375" style="35" bestFit="1" customWidth="1"/>
    <col min="4611" max="4611" width="6.6640625" style="35" bestFit="1" customWidth="1"/>
    <col min="4612" max="4612" width="7.5546875" style="35" bestFit="1" customWidth="1"/>
    <col min="4613" max="4613" width="5.5546875" style="35" bestFit="1" customWidth="1"/>
    <col min="4614" max="4614" width="9.5546875" style="35" bestFit="1" customWidth="1"/>
    <col min="4615" max="4615" width="11.6640625" style="35" customWidth="1"/>
    <col min="4616" max="4616" width="5.109375" style="35" bestFit="1" customWidth="1"/>
    <col min="4617" max="4617" width="6.6640625" style="35" bestFit="1" customWidth="1"/>
    <col min="4618" max="4618" width="7.5546875" style="35" bestFit="1" customWidth="1"/>
    <col min="4619" max="4619" width="5.5546875" style="35" bestFit="1" customWidth="1"/>
    <col min="4620" max="4620" width="9.5546875" style="35" bestFit="1" customWidth="1"/>
    <col min="4621" max="4621" width="12.44140625" style="35" customWidth="1"/>
    <col min="4622" max="4864" width="8.88671875" style="35"/>
    <col min="4865" max="4865" width="18.33203125" style="35" bestFit="1" customWidth="1"/>
    <col min="4866" max="4866" width="5.109375" style="35" bestFit="1" customWidth="1"/>
    <col min="4867" max="4867" width="6.6640625" style="35" bestFit="1" customWidth="1"/>
    <col min="4868" max="4868" width="7.5546875" style="35" bestFit="1" customWidth="1"/>
    <col min="4869" max="4869" width="5.5546875" style="35" bestFit="1" customWidth="1"/>
    <col min="4870" max="4870" width="9.5546875" style="35" bestFit="1" customWidth="1"/>
    <col min="4871" max="4871" width="11.6640625" style="35" customWidth="1"/>
    <col min="4872" max="4872" width="5.109375" style="35" bestFit="1" customWidth="1"/>
    <col min="4873" max="4873" width="6.6640625" style="35" bestFit="1" customWidth="1"/>
    <col min="4874" max="4874" width="7.5546875" style="35" bestFit="1" customWidth="1"/>
    <col min="4875" max="4875" width="5.5546875" style="35" bestFit="1" customWidth="1"/>
    <col min="4876" max="4876" width="9.5546875" style="35" bestFit="1" customWidth="1"/>
    <col min="4877" max="4877" width="12.44140625" style="35" customWidth="1"/>
    <col min="4878" max="5120" width="8.88671875" style="35"/>
    <col min="5121" max="5121" width="18.33203125" style="35" bestFit="1" customWidth="1"/>
    <col min="5122" max="5122" width="5.109375" style="35" bestFit="1" customWidth="1"/>
    <col min="5123" max="5123" width="6.6640625" style="35" bestFit="1" customWidth="1"/>
    <col min="5124" max="5124" width="7.5546875" style="35" bestFit="1" customWidth="1"/>
    <col min="5125" max="5125" width="5.5546875" style="35" bestFit="1" customWidth="1"/>
    <col min="5126" max="5126" width="9.5546875" style="35" bestFit="1" customWidth="1"/>
    <col min="5127" max="5127" width="11.6640625" style="35" customWidth="1"/>
    <col min="5128" max="5128" width="5.109375" style="35" bestFit="1" customWidth="1"/>
    <col min="5129" max="5129" width="6.6640625" style="35" bestFit="1" customWidth="1"/>
    <col min="5130" max="5130" width="7.5546875" style="35" bestFit="1" customWidth="1"/>
    <col min="5131" max="5131" width="5.5546875" style="35" bestFit="1" customWidth="1"/>
    <col min="5132" max="5132" width="9.5546875" style="35" bestFit="1" customWidth="1"/>
    <col min="5133" max="5133" width="12.44140625" style="35" customWidth="1"/>
    <col min="5134" max="5376" width="8.88671875" style="35"/>
    <col min="5377" max="5377" width="18.33203125" style="35" bestFit="1" customWidth="1"/>
    <col min="5378" max="5378" width="5.109375" style="35" bestFit="1" customWidth="1"/>
    <col min="5379" max="5379" width="6.6640625" style="35" bestFit="1" customWidth="1"/>
    <col min="5380" max="5380" width="7.5546875" style="35" bestFit="1" customWidth="1"/>
    <col min="5381" max="5381" width="5.5546875" style="35" bestFit="1" customWidth="1"/>
    <col min="5382" max="5382" width="9.5546875" style="35" bestFit="1" customWidth="1"/>
    <col min="5383" max="5383" width="11.6640625" style="35" customWidth="1"/>
    <col min="5384" max="5384" width="5.109375" style="35" bestFit="1" customWidth="1"/>
    <col min="5385" max="5385" width="6.6640625" style="35" bestFit="1" customWidth="1"/>
    <col min="5386" max="5386" width="7.5546875" style="35" bestFit="1" customWidth="1"/>
    <col min="5387" max="5387" width="5.5546875" style="35" bestFit="1" customWidth="1"/>
    <col min="5388" max="5388" width="9.5546875" style="35" bestFit="1" customWidth="1"/>
    <col min="5389" max="5389" width="12.44140625" style="35" customWidth="1"/>
    <col min="5390" max="5632" width="8.88671875" style="35"/>
    <col min="5633" max="5633" width="18.33203125" style="35" bestFit="1" customWidth="1"/>
    <col min="5634" max="5634" width="5.109375" style="35" bestFit="1" customWidth="1"/>
    <col min="5635" max="5635" width="6.6640625" style="35" bestFit="1" customWidth="1"/>
    <col min="5636" max="5636" width="7.5546875" style="35" bestFit="1" customWidth="1"/>
    <col min="5637" max="5637" width="5.5546875" style="35" bestFit="1" customWidth="1"/>
    <col min="5638" max="5638" width="9.5546875" style="35" bestFit="1" customWidth="1"/>
    <col min="5639" max="5639" width="11.6640625" style="35" customWidth="1"/>
    <col min="5640" max="5640" width="5.109375" style="35" bestFit="1" customWidth="1"/>
    <col min="5641" max="5641" width="6.6640625" style="35" bestFit="1" customWidth="1"/>
    <col min="5642" max="5642" width="7.5546875" style="35" bestFit="1" customWidth="1"/>
    <col min="5643" max="5643" width="5.5546875" style="35" bestFit="1" customWidth="1"/>
    <col min="5644" max="5644" width="9.5546875" style="35" bestFit="1" customWidth="1"/>
    <col min="5645" max="5645" width="12.44140625" style="35" customWidth="1"/>
    <col min="5646" max="5888" width="8.88671875" style="35"/>
    <col min="5889" max="5889" width="18.33203125" style="35" bestFit="1" customWidth="1"/>
    <col min="5890" max="5890" width="5.109375" style="35" bestFit="1" customWidth="1"/>
    <col min="5891" max="5891" width="6.6640625" style="35" bestFit="1" customWidth="1"/>
    <col min="5892" max="5892" width="7.5546875" style="35" bestFit="1" customWidth="1"/>
    <col min="5893" max="5893" width="5.5546875" style="35" bestFit="1" customWidth="1"/>
    <col min="5894" max="5894" width="9.5546875" style="35" bestFit="1" customWidth="1"/>
    <col min="5895" max="5895" width="11.6640625" style="35" customWidth="1"/>
    <col min="5896" max="5896" width="5.109375" style="35" bestFit="1" customWidth="1"/>
    <col min="5897" max="5897" width="6.6640625" style="35" bestFit="1" customWidth="1"/>
    <col min="5898" max="5898" width="7.5546875" style="35" bestFit="1" customWidth="1"/>
    <col min="5899" max="5899" width="5.5546875" style="35" bestFit="1" customWidth="1"/>
    <col min="5900" max="5900" width="9.5546875" style="35" bestFit="1" customWidth="1"/>
    <col min="5901" max="5901" width="12.44140625" style="35" customWidth="1"/>
    <col min="5902" max="6144" width="8.88671875" style="35"/>
    <col min="6145" max="6145" width="18.33203125" style="35" bestFit="1" customWidth="1"/>
    <col min="6146" max="6146" width="5.109375" style="35" bestFit="1" customWidth="1"/>
    <col min="6147" max="6147" width="6.6640625" style="35" bestFit="1" customWidth="1"/>
    <col min="6148" max="6148" width="7.5546875" style="35" bestFit="1" customWidth="1"/>
    <col min="6149" max="6149" width="5.5546875" style="35" bestFit="1" customWidth="1"/>
    <col min="6150" max="6150" width="9.5546875" style="35" bestFit="1" customWidth="1"/>
    <col min="6151" max="6151" width="11.6640625" style="35" customWidth="1"/>
    <col min="6152" max="6152" width="5.109375" style="35" bestFit="1" customWidth="1"/>
    <col min="6153" max="6153" width="6.6640625" style="35" bestFit="1" customWidth="1"/>
    <col min="6154" max="6154" width="7.5546875" style="35" bestFit="1" customWidth="1"/>
    <col min="6155" max="6155" width="5.5546875" style="35" bestFit="1" customWidth="1"/>
    <col min="6156" max="6156" width="9.5546875" style="35" bestFit="1" customWidth="1"/>
    <col min="6157" max="6157" width="12.44140625" style="35" customWidth="1"/>
    <col min="6158" max="6400" width="8.88671875" style="35"/>
    <col min="6401" max="6401" width="18.33203125" style="35" bestFit="1" customWidth="1"/>
    <col min="6402" max="6402" width="5.109375" style="35" bestFit="1" customWidth="1"/>
    <col min="6403" max="6403" width="6.6640625" style="35" bestFit="1" customWidth="1"/>
    <col min="6404" max="6404" width="7.5546875" style="35" bestFit="1" customWidth="1"/>
    <col min="6405" max="6405" width="5.5546875" style="35" bestFit="1" customWidth="1"/>
    <col min="6406" max="6406" width="9.5546875" style="35" bestFit="1" customWidth="1"/>
    <col min="6407" max="6407" width="11.6640625" style="35" customWidth="1"/>
    <col min="6408" max="6408" width="5.109375" style="35" bestFit="1" customWidth="1"/>
    <col min="6409" max="6409" width="6.6640625" style="35" bestFit="1" customWidth="1"/>
    <col min="6410" max="6410" width="7.5546875" style="35" bestFit="1" customWidth="1"/>
    <col min="6411" max="6411" width="5.5546875" style="35" bestFit="1" customWidth="1"/>
    <col min="6412" max="6412" width="9.5546875" style="35" bestFit="1" customWidth="1"/>
    <col min="6413" max="6413" width="12.44140625" style="35" customWidth="1"/>
    <col min="6414" max="6656" width="8.88671875" style="35"/>
    <col min="6657" max="6657" width="18.33203125" style="35" bestFit="1" customWidth="1"/>
    <col min="6658" max="6658" width="5.109375" style="35" bestFit="1" customWidth="1"/>
    <col min="6659" max="6659" width="6.6640625" style="35" bestFit="1" customWidth="1"/>
    <col min="6660" max="6660" width="7.5546875" style="35" bestFit="1" customWidth="1"/>
    <col min="6661" max="6661" width="5.5546875" style="35" bestFit="1" customWidth="1"/>
    <col min="6662" max="6662" width="9.5546875" style="35" bestFit="1" customWidth="1"/>
    <col min="6663" max="6663" width="11.6640625" style="35" customWidth="1"/>
    <col min="6664" max="6664" width="5.109375" style="35" bestFit="1" customWidth="1"/>
    <col min="6665" max="6665" width="6.6640625" style="35" bestFit="1" customWidth="1"/>
    <col min="6666" max="6666" width="7.5546875" style="35" bestFit="1" customWidth="1"/>
    <col min="6667" max="6667" width="5.5546875" style="35" bestFit="1" customWidth="1"/>
    <col min="6668" max="6668" width="9.5546875" style="35" bestFit="1" customWidth="1"/>
    <col min="6669" max="6669" width="12.44140625" style="35" customWidth="1"/>
    <col min="6670" max="6912" width="8.88671875" style="35"/>
    <col min="6913" max="6913" width="18.33203125" style="35" bestFit="1" customWidth="1"/>
    <col min="6914" max="6914" width="5.109375" style="35" bestFit="1" customWidth="1"/>
    <col min="6915" max="6915" width="6.6640625" style="35" bestFit="1" customWidth="1"/>
    <col min="6916" max="6916" width="7.5546875" style="35" bestFit="1" customWidth="1"/>
    <col min="6917" max="6917" width="5.5546875" style="35" bestFit="1" customWidth="1"/>
    <col min="6918" max="6918" width="9.5546875" style="35" bestFit="1" customWidth="1"/>
    <col min="6919" max="6919" width="11.6640625" style="35" customWidth="1"/>
    <col min="6920" max="6920" width="5.109375" style="35" bestFit="1" customWidth="1"/>
    <col min="6921" max="6921" width="6.6640625" style="35" bestFit="1" customWidth="1"/>
    <col min="6922" max="6922" width="7.5546875" style="35" bestFit="1" customWidth="1"/>
    <col min="6923" max="6923" width="5.5546875" style="35" bestFit="1" customWidth="1"/>
    <col min="6924" max="6924" width="9.5546875" style="35" bestFit="1" customWidth="1"/>
    <col min="6925" max="6925" width="12.44140625" style="35" customWidth="1"/>
    <col min="6926" max="7168" width="8.88671875" style="35"/>
    <col min="7169" max="7169" width="18.33203125" style="35" bestFit="1" customWidth="1"/>
    <col min="7170" max="7170" width="5.109375" style="35" bestFit="1" customWidth="1"/>
    <col min="7171" max="7171" width="6.6640625" style="35" bestFit="1" customWidth="1"/>
    <col min="7172" max="7172" width="7.5546875" style="35" bestFit="1" customWidth="1"/>
    <col min="7173" max="7173" width="5.5546875" style="35" bestFit="1" customWidth="1"/>
    <col min="7174" max="7174" width="9.5546875" style="35" bestFit="1" customWidth="1"/>
    <col min="7175" max="7175" width="11.6640625" style="35" customWidth="1"/>
    <col min="7176" max="7176" width="5.109375" style="35" bestFit="1" customWidth="1"/>
    <col min="7177" max="7177" width="6.6640625" style="35" bestFit="1" customWidth="1"/>
    <col min="7178" max="7178" width="7.5546875" style="35" bestFit="1" customWidth="1"/>
    <col min="7179" max="7179" width="5.5546875" style="35" bestFit="1" customWidth="1"/>
    <col min="7180" max="7180" width="9.5546875" style="35" bestFit="1" customWidth="1"/>
    <col min="7181" max="7181" width="12.44140625" style="35" customWidth="1"/>
    <col min="7182" max="7424" width="8.88671875" style="35"/>
    <col min="7425" max="7425" width="18.33203125" style="35" bestFit="1" customWidth="1"/>
    <col min="7426" max="7426" width="5.109375" style="35" bestFit="1" customWidth="1"/>
    <col min="7427" max="7427" width="6.6640625" style="35" bestFit="1" customWidth="1"/>
    <col min="7428" max="7428" width="7.5546875" style="35" bestFit="1" customWidth="1"/>
    <col min="7429" max="7429" width="5.5546875" style="35" bestFit="1" customWidth="1"/>
    <col min="7430" max="7430" width="9.5546875" style="35" bestFit="1" customWidth="1"/>
    <col min="7431" max="7431" width="11.6640625" style="35" customWidth="1"/>
    <col min="7432" max="7432" width="5.109375" style="35" bestFit="1" customWidth="1"/>
    <col min="7433" max="7433" width="6.6640625" style="35" bestFit="1" customWidth="1"/>
    <col min="7434" max="7434" width="7.5546875" style="35" bestFit="1" customWidth="1"/>
    <col min="7435" max="7435" width="5.5546875" style="35" bestFit="1" customWidth="1"/>
    <col min="7436" max="7436" width="9.5546875" style="35" bestFit="1" customWidth="1"/>
    <col min="7437" max="7437" width="12.44140625" style="35" customWidth="1"/>
    <col min="7438" max="7680" width="8.88671875" style="35"/>
    <col min="7681" max="7681" width="18.33203125" style="35" bestFit="1" customWidth="1"/>
    <col min="7682" max="7682" width="5.109375" style="35" bestFit="1" customWidth="1"/>
    <col min="7683" max="7683" width="6.6640625" style="35" bestFit="1" customWidth="1"/>
    <col min="7684" max="7684" width="7.5546875" style="35" bestFit="1" customWidth="1"/>
    <col min="7685" max="7685" width="5.5546875" style="35" bestFit="1" customWidth="1"/>
    <col min="7686" max="7686" width="9.5546875" style="35" bestFit="1" customWidth="1"/>
    <col min="7687" max="7687" width="11.6640625" style="35" customWidth="1"/>
    <col min="7688" max="7688" width="5.109375" style="35" bestFit="1" customWidth="1"/>
    <col min="7689" max="7689" width="6.6640625" style="35" bestFit="1" customWidth="1"/>
    <col min="7690" max="7690" width="7.5546875" style="35" bestFit="1" customWidth="1"/>
    <col min="7691" max="7691" width="5.5546875" style="35" bestFit="1" customWidth="1"/>
    <col min="7692" max="7692" width="9.5546875" style="35" bestFit="1" customWidth="1"/>
    <col min="7693" max="7693" width="12.44140625" style="35" customWidth="1"/>
    <col min="7694" max="7936" width="8.88671875" style="35"/>
    <col min="7937" max="7937" width="18.33203125" style="35" bestFit="1" customWidth="1"/>
    <col min="7938" max="7938" width="5.109375" style="35" bestFit="1" customWidth="1"/>
    <col min="7939" max="7939" width="6.6640625" style="35" bestFit="1" customWidth="1"/>
    <col min="7940" max="7940" width="7.5546875" style="35" bestFit="1" customWidth="1"/>
    <col min="7941" max="7941" width="5.5546875" style="35" bestFit="1" customWidth="1"/>
    <col min="7942" max="7942" width="9.5546875" style="35" bestFit="1" customWidth="1"/>
    <col min="7943" max="7943" width="11.6640625" style="35" customWidth="1"/>
    <col min="7944" max="7944" width="5.109375" style="35" bestFit="1" customWidth="1"/>
    <col min="7945" max="7945" width="6.6640625" style="35" bestFit="1" customWidth="1"/>
    <col min="7946" max="7946" width="7.5546875" style="35" bestFit="1" customWidth="1"/>
    <col min="7947" max="7947" width="5.5546875" style="35" bestFit="1" customWidth="1"/>
    <col min="7948" max="7948" width="9.5546875" style="35" bestFit="1" customWidth="1"/>
    <col min="7949" max="7949" width="12.44140625" style="35" customWidth="1"/>
    <col min="7950" max="8192" width="8.88671875" style="35"/>
    <col min="8193" max="8193" width="18.33203125" style="35" bestFit="1" customWidth="1"/>
    <col min="8194" max="8194" width="5.109375" style="35" bestFit="1" customWidth="1"/>
    <col min="8195" max="8195" width="6.6640625" style="35" bestFit="1" customWidth="1"/>
    <col min="8196" max="8196" width="7.5546875" style="35" bestFit="1" customWidth="1"/>
    <col min="8197" max="8197" width="5.5546875" style="35" bestFit="1" customWidth="1"/>
    <col min="8198" max="8198" width="9.5546875" style="35" bestFit="1" customWidth="1"/>
    <col min="8199" max="8199" width="11.6640625" style="35" customWidth="1"/>
    <col min="8200" max="8200" width="5.109375" style="35" bestFit="1" customWidth="1"/>
    <col min="8201" max="8201" width="6.6640625" style="35" bestFit="1" customWidth="1"/>
    <col min="8202" max="8202" width="7.5546875" style="35" bestFit="1" customWidth="1"/>
    <col min="8203" max="8203" width="5.5546875" style="35" bestFit="1" customWidth="1"/>
    <col min="8204" max="8204" width="9.5546875" style="35" bestFit="1" customWidth="1"/>
    <col min="8205" max="8205" width="12.44140625" style="35" customWidth="1"/>
    <col min="8206" max="8448" width="8.88671875" style="35"/>
    <col min="8449" max="8449" width="18.33203125" style="35" bestFit="1" customWidth="1"/>
    <col min="8450" max="8450" width="5.109375" style="35" bestFit="1" customWidth="1"/>
    <col min="8451" max="8451" width="6.6640625" style="35" bestFit="1" customWidth="1"/>
    <col min="8452" max="8452" width="7.5546875" style="35" bestFit="1" customWidth="1"/>
    <col min="8453" max="8453" width="5.5546875" style="35" bestFit="1" customWidth="1"/>
    <col min="8454" max="8454" width="9.5546875" style="35" bestFit="1" customWidth="1"/>
    <col min="8455" max="8455" width="11.6640625" style="35" customWidth="1"/>
    <col min="8456" max="8456" width="5.109375" style="35" bestFit="1" customWidth="1"/>
    <col min="8457" max="8457" width="6.6640625" style="35" bestFit="1" customWidth="1"/>
    <col min="8458" max="8458" width="7.5546875" style="35" bestFit="1" customWidth="1"/>
    <col min="8459" max="8459" width="5.5546875" style="35" bestFit="1" customWidth="1"/>
    <col min="8460" max="8460" width="9.5546875" style="35" bestFit="1" customWidth="1"/>
    <col min="8461" max="8461" width="12.44140625" style="35" customWidth="1"/>
    <col min="8462" max="8704" width="8.88671875" style="35"/>
    <col min="8705" max="8705" width="18.33203125" style="35" bestFit="1" customWidth="1"/>
    <col min="8706" max="8706" width="5.109375" style="35" bestFit="1" customWidth="1"/>
    <col min="8707" max="8707" width="6.6640625" style="35" bestFit="1" customWidth="1"/>
    <col min="8708" max="8708" width="7.5546875" style="35" bestFit="1" customWidth="1"/>
    <col min="8709" max="8709" width="5.5546875" style="35" bestFit="1" customWidth="1"/>
    <col min="8710" max="8710" width="9.5546875" style="35" bestFit="1" customWidth="1"/>
    <col min="8711" max="8711" width="11.6640625" style="35" customWidth="1"/>
    <col min="8712" max="8712" width="5.109375" style="35" bestFit="1" customWidth="1"/>
    <col min="8713" max="8713" width="6.6640625" style="35" bestFit="1" customWidth="1"/>
    <col min="8714" max="8714" width="7.5546875" style="35" bestFit="1" customWidth="1"/>
    <col min="8715" max="8715" width="5.5546875" style="35" bestFit="1" customWidth="1"/>
    <col min="8716" max="8716" width="9.5546875" style="35" bestFit="1" customWidth="1"/>
    <col min="8717" max="8717" width="12.44140625" style="35" customWidth="1"/>
    <col min="8718" max="8960" width="8.88671875" style="35"/>
    <col min="8961" max="8961" width="18.33203125" style="35" bestFit="1" customWidth="1"/>
    <col min="8962" max="8962" width="5.109375" style="35" bestFit="1" customWidth="1"/>
    <col min="8963" max="8963" width="6.6640625" style="35" bestFit="1" customWidth="1"/>
    <col min="8964" max="8964" width="7.5546875" style="35" bestFit="1" customWidth="1"/>
    <col min="8965" max="8965" width="5.5546875" style="35" bestFit="1" customWidth="1"/>
    <col min="8966" max="8966" width="9.5546875" style="35" bestFit="1" customWidth="1"/>
    <col min="8967" max="8967" width="11.6640625" style="35" customWidth="1"/>
    <col min="8968" max="8968" width="5.109375" style="35" bestFit="1" customWidth="1"/>
    <col min="8969" max="8969" width="6.6640625" style="35" bestFit="1" customWidth="1"/>
    <col min="8970" max="8970" width="7.5546875" style="35" bestFit="1" customWidth="1"/>
    <col min="8971" max="8971" width="5.5546875" style="35" bestFit="1" customWidth="1"/>
    <col min="8972" max="8972" width="9.5546875" style="35" bestFit="1" customWidth="1"/>
    <col min="8973" max="8973" width="12.44140625" style="35" customWidth="1"/>
    <col min="8974" max="9216" width="8.88671875" style="35"/>
    <col min="9217" max="9217" width="18.33203125" style="35" bestFit="1" customWidth="1"/>
    <col min="9218" max="9218" width="5.109375" style="35" bestFit="1" customWidth="1"/>
    <col min="9219" max="9219" width="6.6640625" style="35" bestFit="1" customWidth="1"/>
    <col min="9220" max="9220" width="7.5546875" style="35" bestFit="1" customWidth="1"/>
    <col min="9221" max="9221" width="5.5546875" style="35" bestFit="1" customWidth="1"/>
    <col min="9222" max="9222" width="9.5546875" style="35" bestFit="1" customWidth="1"/>
    <col min="9223" max="9223" width="11.6640625" style="35" customWidth="1"/>
    <col min="9224" max="9224" width="5.109375" style="35" bestFit="1" customWidth="1"/>
    <col min="9225" max="9225" width="6.6640625" style="35" bestFit="1" customWidth="1"/>
    <col min="9226" max="9226" width="7.5546875" style="35" bestFit="1" customWidth="1"/>
    <col min="9227" max="9227" width="5.5546875" style="35" bestFit="1" customWidth="1"/>
    <col min="9228" max="9228" width="9.5546875" style="35" bestFit="1" customWidth="1"/>
    <col min="9229" max="9229" width="12.44140625" style="35" customWidth="1"/>
    <col min="9230" max="9472" width="8.88671875" style="35"/>
    <col min="9473" max="9473" width="18.33203125" style="35" bestFit="1" customWidth="1"/>
    <col min="9474" max="9474" width="5.109375" style="35" bestFit="1" customWidth="1"/>
    <col min="9475" max="9475" width="6.6640625" style="35" bestFit="1" customWidth="1"/>
    <col min="9476" max="9476" width="7.5546875" style="35" bestFit="1" customWidth="1"/>
    <col min="9477" max="9477" width="5.5546875" style="35" bestFit="1" customWidth="1"/>
    <col min="9478" max="9478" width="9.5546875" style="35" bestFit="1" customWidth="1"/>
    <col min="9479" max="9479" width="11.6640625" style="35" customWidth="1"/>
    <col min="9480" max="9480" width="5.109375" style="35" bestFit="1" customWidth="1"/>
    <col min="9481" max="9481" width="6.6640625" style="35" bestFit="1" customWidth="1"/>
    <col min="9482" max="9482" width="7.5546875" style="35" bestFit="1" customWidth="1"/>
    <col min="9483" max="9483" width="5.5546875" style="35" bestFit="1" customWidth="1"/>
    <col min="9484" max="9484" width="9.5546875" style="35" bestFit="1" customWidth="1"/>
    <col min="9485" max="9485" width="12.44140625" style="35" customWidth="1"/>
    <col min="9486" max="9728" width="8.88671875" style="35"/>
    <col min="9729" max="9729" width="18.33203125" style="35" bestFit="1" customWidth="1"/>
    <col min="9730" max="9730" width="5.109375" style="35" bestFit="1" customWidth="1"/>
    <col min="9731" max="9731" width="6.6640625" style="35" bestFit="1" customWidth="1"/>
    <col min="9732" max="9732" width="7.5546875" style="35" bestFit="1" customWidth="1"/>
    <col min="9733" max="9733" width="5.5546875" style="35" bestFit="1" customWidth="1"/>
    <col min="9734" max="9734" width="9.5546875" style="35" bestFit="1" customWidth="1"/>
    <col min="9735" max="9735" width="11.6640625" style="35" customWidth="1"/>
    <col min="9736" max="9736" width="5.109375" style="35" bestFit="1" customWidth="1"/>
    <col min="9737" max="9737" width="6.6640625" style="35" bestFit="1" customWidth="1"/>
    <col min="9738" max="9738" width="7.5546875" style="35" bestFit="1" customWidth="1"/>
    <col min="9739" max="9739" width="5.5546875" style="35" bestFit="1" customWidth="1"/>
    <col min="9740" max="9740" width="9.5546875" style="35" bestFit="1" customWidth="1"/>
    <col min="9741" max="9741" width="12.44140625" style="35" customWidth="1"/>
    <col min="9742" max="9984" width="8.88671875" style="35"/>
    <col min="9985" max="9985" width="18.33203125" style="35" bestFit="1" customWidth="1"/>
    <col min="9986" max="9986" width="5.109375" style="35" bestFit="1" customWidth="1"/>
    <col min="9987" max="9987" width="6.6640625" style="35" bestFit="1" customWidth="1"/>
    <col min="9988" max="9988" width="7.5546875" style="35" bestFit="1" customWidth="1"/>
    <col min="9989" max="9989" width="5.5546875" style="35" bestFit="1" customWidth="1"/>
    <col min="9990" max="9990" width="9.5546875" style="35" bestFit="1" customWidth="1"/>
    <col min="9991" max="9991" width="11.6640625" style="35" customWidth="1"/>
    <col min="9992" max="9992" width="5.109375" style="35" bestFit="1" customWidth="1"/>
    <col min="9993" max="9993" width="6.6640625" style="35" bestFit="1" customWidth="1"/>
    <col min="9994" max="9994" width="7.5546875" style="35" bestFit="1" customWidth="1"/>
    <col min="9995" max="9995" width="5.5546875" style="35" bestFit="1" customWidth="1"/>
    <col min="9996" max="9996" width="9.5546875" style="35" bestFit="1" customWidth="1"/>
    <col min="9997" max="9997" width="12.44140625" style="35" customWidth="1"/>
    <col min="9998" max="10240" width="8.88671875" style="35"/>
    <col min="10241" max="10241" width="18.33203125" style="35" bestFit="1" customWidth="1"/>
    <col min="10242" max="10242" width="5.109375" style="35" bestFit="1" customWidth="1"/>
    <col min="10243" max="10243" width="6.6640625" style="35" bestFit="1" customWidth="1"/>
    <col min="10244" max="10244" width="7.5546875" style="35" bestFit="1" customWidth="1"/>
    <col min="10245" max="10245" width="5.5546875" style="35" bestFit="1" customWidth="1"/>
    <col min="10246" max="10246" width="9.5546875" style="35" bestFit="1" customWidth="1"/>
    <col min="10247" max="10247" width="11.6640625" style="35" customWidth="1"/>
    <col min="10248" max="10248" width="5.109375" style="35" bestFit="1" customWidth="1"/>
    <col min="10249" max="10249" width="6.6640625" style="35" bestFit="1" customWidth="1"/>
    <col min="10250" max="10250" width="7.5546875" style="35" bestFit="1" customWidth="1"/>
    <col min="10251" max="10251" width="5.5546875" style="35" bestFit="1" customWidth="1"/>
    <col min="10252" max="10252" width="9.5546875" style="35" bestFit="1" customWidth="1"/>
    <col min="10253" max="10253" width="12.44140625" style="35" customWidth="1"/>
    <col min="10254" max="10496" width="8.88671875" style="35"/>
    <col min="10497" max="10497" width="18.33203125" style="35" bestFit="1" customWidth="1"/>
    <col min="10498" max="10498" width="5.109375" style="35" bestFit="1" customWidth="1"/>
    <col min="10499" max="10499" width="6.6640625" style="35" bestFit="1" customWidth="1"/>
    <col min="10500" max="10500" width="7.5546875" style="35" bestFit="1" customWidth="1"/>
    <col min="10501" max="10501" width="5.5546875" style="35" bestFit="1" customWidth="1"/>
    <col min="10502" max="10502" width="9.5546875" style="35" bestFit="1" customWidth="1"/>
    <col min="10503" max="10503" width="11.6640625" style="35" customWidth="1"/>
    <col min="10504" max="10504" width="5.109375" style="35" bestFit="1" customWidth="1"/>
    <col min="10505" max="10505" width="6.6640625" style="35" bestFit="1" customWidth="1"/>
    <col min="10506" max="10506" width="7.5546875" style="35" bestFit="1" customWidth="1"/>
    <col min="10507" max="10507" width="5.5546875" style="35" bestFit="1" customWidth="1"/>
    <col min="10508" max="10508" width="9.5546875" style="35" bestFit="1" customWidth="1"/>
    <col min="10509" max="10509" width="12.44140625" style="35" customWidth="1"/>
    <col min="10510" max="10752" width="8.88671875" style="35"/>
    <col min="10753" max="10753" width="18.33203125" style="35" bestFit="1" customWidth="1"/>
    <col min="10754" max="10754" width="5.109375" style="35" bestFit="1" customWidth="1"/>
    <col min="10755" max="10755" width="6.6640625" style="35" bestFit="1" customWidth="1"/>
    <col min="10756" max="10756" width="7.5546875" style="35" bestFit="1" customWidth="1"/>
    <col min="10757" max="10757" width="5.5546875" style="35" bestFit="1" customWidth="1"/>
    <col min="10758" max="10758" width="9.5546875" style="35" bestFit="1" customWidth="1"/>
    <col min="10759" max="10759" width="11.6640625" style="35" customWidth="1"/>
    <col min="10760" max="10760" width="5.109375" style="35" bestFit="1" customWidth="1"/>
    <col min="10761" max="10761" width="6.6640625" style="35" bestFit="1" customWidth="1"/>
    <col min="10762" max="10762" width="7.5546875" style="35" bestFit="1" customWidth="1"/>
    <col min="10763" max="10763" width="5.5546875" style="35" bestFit="1" customWidth="1"/>
    <col min="10764" max="10764" width="9.5546875" style="35" bestFit="1" customWidth="1"/>
    <col min="10765" max="10765" width="12.44140625" style="35" customWidth="1"/>
    <col min="10766" max="11008" width="8.88671875" style="35"/>
    <col min="11009" max="11009" width="18.33203125" style="35" bestFit="1" customWidth="1"/>
    <col min="11010" max="11010" width="5.109375" style="35" bestFit="1" customWidth="1"/>
    <col min="11011" max="11011" width="6.6640625" style="35" bestFit="1" customWidth="1"/>
    <col min="11012" max="11012" width="7.5546875" style="35" bestFit="1" customWidth="1"/>
    <col min="11013" max="11013" width="5.5546875" style="35" bestFit="1" customWidth="1"/>
    <col min="11014" max="11014" width="9.5546875" style="35" bestFit="1" customWidth="1"/>
    <col min="11015" max="11015" width="11.6640625" style="35" customWidth="1"/>
    <col min="11016" max="11016" width="5.109375" style="35" bestFit="1" customWidth="1"/>
    <col min="11017" max="11017" width="6.6640625" style="35" bestFit="1" customWidth="1"/>
    <col min="11018" max="11018" width="7.5546875" style="35" bestFit="1" customWidth="1"/>
    <col min="11019" max="11019" width="5.5546875" style="35" bestFit="1" customWidth="1"/>
    <col min="11020" max="11020" width="9.5546875" style="35" bestFit="1" customWidth="1"/>
    <col min="11021" max="11021" width="12.44140625" style="35" customWidth="1"/>
    <col min="11022" max="11264" width="8.88671875" style="35"/>
    <col min="11265" max="11265" width="18.33203125" style="35" bestFit="1" customWidth="1"/>
    <col min="11266" max="11266" width="5.109375" style="35" bestFit="1" customWidth="1"/>
    <col min="11267" max="11267" width="6.6640625" style="35" bestFit="1" customWidth="1"/>
    <col min="11268" max="11268" width="7.5546875" style="35" bestFit="1" customWidth="1"/>
    <col min="11269" max="11269" width="5.5546875" style="35" bestFit="1" customWidth="1"/>
    <col min="11270" max="11270" width="9.5546875" style="35" bestFit="1" customWidth="1"/>
    <col min="11271" max="11271" width="11.6640625" style="35" customWidth="1"/>
    <col min="11272" max="11272" width="5.109375" style="35" bestFit="1" customWidth="1"/>
    <col min="11273" max="11273" width="6.6640625" style="35" bestFit="1" customWidth="1"/>
    <col min="11274" max="11274" width="7.5546875" style="35" bestFit="1" customWidth="1"/>
    <col min="11275" max="11275" width="5.5546875" style="35" bestFit="1" customWidth="1"/>
    <col min="11276" max="11276" width="9.5546875" style="35" bestFit="1" customWidth="1"/>
    <col min="11277" max="11277" width="12.44140625" style="35" customWidth="1"/>
    <col min="11278" max="11520" width="8.88671875" style="35"/>
    <col min="11521" max="11521" width="18.33203125" style="35" bestFit="1" customWidth="1"/>
    <col min="11522" max="11522" width="5.109375" style="35" bestFit="1" customWidth="1"/>
    <col min="11523" max="11523" width="6.6640625" style="35" bestFit="1" customWidth="1"/>
    <col min="11524" max="11524" width="7.5546875" style="35" bestFit="1" customWidth="1"/>
    <col min="11525" max="11525" width="5.5546875" style="35" bestFit="1" customWidth="1"/>
    <col min="11526" max="11526" width="9.5546875" style="35" bestFit="1" customWidth="1"/>
    <col min="11527" max="11527" width="11.6640625" style="35" customWidth="1"/>
    <col min="11528" max="11528" width="5.109375" style="35" bestFit="1" customWidth="1"/>
    <col min="11529" max="11529" width="6.6640625" style="35" bestFit="1" customWidth="1"/>
    <col min="11530" max="11530" width="7.5546875" style="35" bestFit="1" customWidth="1"/>
    <col min="11531" max="11531" width="5.5546875" style="35" bestFit="1" customWidth="1"/>
    <col min="11532" max="11532" width="9.5546875" style="35" bestFit="1" customWidth="1"/>
    <col min="11533" max="11533" width="12.44140625" style="35" customWidth="1"/>
    <col min="11534" max="11776" width="8.88671875" style="35"/>
    <col min="11777" max="11777" width="18.33203125" style="35" bestFit="1" customWidth="1"/>
    <col min="11778" max="11778" width="5.109375" style="35" bestFit="1" customWidth="1"/>
    <col min="11779" max="11779" width="6.6640625" style="35" bestFit="1" customWidth="1"/>
    <col min="11780" max="11780" width="7.5546875" style="35" bestFit="1" customWidth="1"/>
    <col min="11781" max="11781" width="5.5546875" style="35" bestFit="1" customWidth="1"/>
    <col min="11782" max="11782" width="9.5546875" style="35" bestFit="1" customWidth="1"/>
    <col min="11783" max="11783" width="11.6640625" style="35" customWidth="1"/>
    <col min="11784" max="11784" width="5.109375" style="35" bestFit="1" customWidth="1"/>
    <col min="11785" max="11785" width="6.6640625" style="35" bestFit="1" customWidth="1"/>
    <col min="11786" max="11786" width="7.5546875" style="35" bestFit="1" customWidth="1"/>
    <col min="11787" max="11787" width="5.5546875" style="35" bestFit="1" customWidth="1"/>
    <col min="11788" max="11788" width="9.5546875" style="35" bestFit="1" customWidth="1"/>
    <col min="11789" max="11789" width="12.44140625" style="35" customWidth="1"/>
    <col min="11790" max="12032" width="8.88671875" style="35"/>
    <col min="12033" max="12033" width="18.33203125" style="35" bestFit="1" customWidth="1"/>
    <col min="12034" max="12034" width="5.109375" style="35" bestFit="1" customWidth="1"/>
    <col min="12035" max="12035" width="6.6640625" style="35" bestFit="1" customWidth="1"/>
    <col min="12036" max="12036" width="7.5546875" style="35" bestFit="1" customWidth="1"/>
    <col min="12037" max="12037" width="5.5546875" style="35" bestFit="1" customWidth="1"/>
    <col min="12038" max="12038" width="9.5546875" style="35" bestFit="1" customWidth="1"/>
    <col min="12039" max="12039" width="11.6640625" style="35" customWidth="1"/>
    <col min="12040" max="12040" width="5.109375" style="35" bestFit="1" customWidth="1"/>
    <col min="12041" max="12041" width="6.6640625" style="35" bestFit="1" customWidth="1"/>
    <col min="12042" max="12042" width="7.5546875" style="35" bestFit="1" customWidth="1"/>
    <col min="12043" max="12043" width="5.5546875" style="35" bestFit="1" customWidth="1"/>
    <col min="12044" max="12044" width="9.5546875" style="35" bestFit="1" customWidth="1"/>
    <col min="12045" max="12045" width="12.44140625" style="35" customWidth="1"/>
    <col min="12046" max="12288" width="8.88671875" style="35"/>
    <col min="12289" max="12289" width="18.33203125" style="35" bestFit="1" customWidth="1"/>
    <col min="12290" max="12290" width="5.109375" style="35" bestFit="1" customWidth="1"/>
    <col min="12291" max="12291" width="6.6640625" style="35" bestFit="1" customWidth="1"/>
    <col min="12292" max="12292" width="7.5546875" style="35" bestFit="1" customWidth="1"/>
    <col min="12293" max="12293" width="5.5546875" style="35" bestFit="1" customWidth="1"/>
    <col min="12294" max="12294" width="9.5546875" style="35" bestFit="1" customWidth="1"/>
    <col min="12295" max="12295" width="11.6640625" style="35" customWidth="1"/>
    <col min="12296" max="12296" width="5.109375" style="35" bestFit="1" customWidth="1"/>
    <col min="12297" max="12297" width="6.6640625" style="35" bestFit="1" customWidth="1"/>
    <col min="12298" max="12298" width="7.5546875" style="35" bestFit="1" customWidth="1"/>
    <col min="12299" max="12299" width="5.5546875" style="35" bestFit="1" customWidth="1"/>
    <col min="12300" max="12300" width="9.5546875" style="35" bestFit="1" customWidth="1"/>
    <col min="12301" max="12301" width="12.44140625" style="35" customWidth="1"/>
    <col min="12302" max="12544" width="8.88671875" style="35"/>
    <col min="12545" max="12545" width="18.33203125" style="35" bestFit="1" customWidth="1"/>
    <col min="12546" max="12546" width="5.109375" style="35" bestFit="1" customWidth="1"/>
    <col min="12547" max="12547" width="6.6640625" style="35" bestFit="1" customWidth="1"/>
    <col min="12548" max="12548" width="7.5546875" style="35" bestFit="1" customWidth="1"/>
    <col min="12549" max="12549" width="5.5546875" style="35" bestFit="1" customWidth="1"/>
    <col min="12550" max="12550" width="9.5546875" style="35" bestFit="1" customWidth="1"/>
    <col min="12551" max="12551" width="11.6640625" style="35" customWidth="1"/>
    <col min="12552" max="12552" width="5.109375" style="35" bestFit="1" customWidth="1"/>
    <col min="12553" max="12553" width="6.6640625" style="35" bestFit="1" customWidth="1"/>
    <col min="12554" max="12554" width="7.5546875" style="35" bestFit="1" customWidth="1"/>
    <col min="12555" max="12555" width="5.5546875" style="35" bestFit="1" customWidth="1"/>
    <col min="12556" max="12556" width="9.5546875" style="35" bestFit="1" customWidth="1"/>
    <col min="12557" max="12557" width="12.44140625" style="35" customWidth="1"/>
    <col min="12558" max="12800" width="8.88671875" style="35"/>
    <col min="12801" max="12801" width="18.33203125" style="35" bestFit="1" customWidth="1"/>
    <col min="12802" max="12802" width="5.109375" style="35" bestFit="1" customWidth="1"/>
    <col min="12803" max="12803" width="6.6640625" style="35" bestFit="1" customWidth="1"/>
    <col min="12804" max="12804" width="7.5546875" style="35" bestFit="1" customWidth="1"/>
    <col min="12805" max="12805" width="5.5546875" style="35" bestFit="1" customWidth="1"/>
    <col min="12806" max="12806" width="9.5546875" style="35" bestFit="1" customWidth="1"/>
    <col min="12807" max="12807" width="11.6640625" style="35" customWidth="1"/>
    <col min="12808" max="12808" width="5.109375" style="35" bestFit="1" customWidth="1"/>
    <col min="12809" max="12809" width="6.6640625" style="35" bestFit="1" customWidth="1"/>
    <col min="12810" max="12810" width="7.5546875" style="35" bestFit="1" customWidth="1"/>
    <col min="12811" max="12811" width="5.5546875" style="35" bestFit="1" customWidth="1"/>
    <col min="12812" max="12812" width="9.5546875" style="35" bestFit="1" customWidth="1"/>
    <col min="12813" max="12813" width="12.44140625" style="35" customWidth="1"/>
    <col min="12814" max="13056" width="8.88671875" style="35"/>
    <col min="13057" max="13057" width="18.33203125" style="35" bestFit="1" customWidth="1"/>
    <col min="13058" max="13058" width="5.109375" style="35" bestFit="1" customWidth="1"/>
    <col min="13059" max="13059" width="6.6640625" style="35" bestFit="1" customWidth="1"/>
    <col min="13060" max="13060" width="7.5546875" style="35" bestFit="1" customWidth="1"/>
    <col min="13061" max="13061" width="5.5546875" style="35" bestFit="1" customWidth="1"/>
    <col min="13062" max="13062" width="9.5546875" style="35" bestFit="1" customWidth="1"/>
    <col min="13063" max="13063" width="11.6640625" style="35" customWidth="1"/>
    <col min="13064" max="13064" width="5.109375" style="35" bestFit="1" customWidth="1"/>
    <col min="13065" max="13065" width="6.6640625" style="35" bestFit="1" customWidth="1"/>
    <col min="13066" max="13066" width="7.5546875" style="35" bestFit="1" customWidth="1"/>
    <col min="13067" max="13067" width="5.5546875" style="35" bestFit="1" customWidth="1"/>
    <col min="13068" max="13068" width="9.5546875" style="35" bestFit="1" customWidth="1"/>
    <col min="13069" max="13069" width="12.44140625" style="35" customWidth="1"/>
    <col min="13070" max="13312" width="8.88671875" style="35"/>
    <col min="13313" max="13313" width="18.33203125" style="35" bestFit="1" customWidth="1"/>
    <col min="13314" max="13314" width="5.109375" style="35" bestFit="1" customWidth="1"/>
    <col min="13315" max="13315" width="6.6640625" style="35" bestFit="1" customWidth="1"/>
    <col min="13316" max="13316" width="7.5546875" style="35" bestFit="1" customWidth="1"/>
    <col min="13317" max="13317" width="5.5546875" style="35" bestFit="1" customWidth="1"/>
    <col min="13318" max="13318" width="9.5546875" style="35" bestFit="1" customWidth="1"/>
    <col min="13319" max="13319" width="11.6640625" style="35" customWidth="1"/>
    <col min="13320" max="13320" width="5.109375" style="35" bestFit="1" customWidth="1"/>
    <col min="13321" max="13321" width="6.6640625" style="35" bestFit="1" customWidth="1"/>
    <col min="13322" max="13322" width="7.5546875" style="35" bestFit="1" customWidth="1"/>
    <col min="13323" max="13323" width="5.5546875" style="35" bestFit="1" customWidth="1"/>
    <col min="13324" max="13324" width="9.5546875" style="35" bestFit="1" customWidth="1"/>
    <col min="13325" max="13325" width="12.44140625" style="35" customWidth="1"/>
    <col min="13326" max="13568" width="8.88671875" style="35"/>
    <col min="13569" max="13569" width="18.33203125" style="35" bestFit="1" customWidth="1"/>
    <col min="13570" max="13570" width="5.109375" style="35" bestFit="1" customWidth="1"/>
    <col min="13571" max="13571" width="6.6640625" style="35" bestFit="1" customWidth="1"/>
    <col min="13572" max="13572" width="7.5546875" style="35" bestFit="1" customWidth="1"/>
    <col min="13573" max="13573" width="5.5546875" style="35" bestFit="1" customWidth="1"/>
    <col min="13574" max="13574" width="9.5546875" style="35" bestFit="1" customWidth="1"/>
    <col min="13575" max="13575" width="11.6640625" style="35" customWidth="1"/>
    <col min="13576" max="13576" width="5.109375" style="35" bestFit="1" customWidth="1"/>
    <col min="13577" max="13577" width="6.6640625" style="35" bestFit="1" customWidth="1"/>
    <col min="13578" max="13578" width="7.5546875" style="35" bestFit="1" customWidth="1"/>
    <col min="13579" max="13579" width="5.5546875" style="35" bestFit="1" customWidth="1"/>
    <col min="13580" max="13580" width="9.5546875" style="35" bestFit="1" customWidth="1"/>
    <col min="13581" max="13581" width="12.44140625" style="35" customWidth="1"/>
    <col min="13582" max="13824" width="8.88671875" style="35"/>
    <col min="13825" max="13825" width="18.33203125" style="35" bestFit="1" customWidth="1"/>
    <col min="13826" max="13826" width="5.109375" style="35" bestFit="1" customWidth="1"/>
    <col min="13827" max="13827" width="6.6640625" style="35" bestFit="1" customWidth="1"/>
    <col min="13828" max="13828" width="7.5546875" style="35" bestFit="1" customWidth="1"/>
    <col min="13829" max="13829" width="5.5546875" style="35" bestFit="1" customWidth="1"/>
    <col min="13830" max="13830" width="9.5546875" style="35" bestFit="1" customWidth="1"/>
    <col min="13831" max="13831" width="11.6640625" style="35" customWidth="1"/>
    <col min="13832" max="13832" width="5.109375" style="35" bestFit="1" customWidth="1"/>
    <col min="13833" max="13833" width="6.6640625" style="35" bestFit="1" customWidth="1"/>
    <col min="13834" max="13834" width="7.5546875" style="35" bestFit="1" customWidth="1"/>
    <col min="13835" max="13835" width="5.5546875" style="35" bestFit="1" customWidth="1"/>
    <col min="13836" max="13836" width="9.5546875" style="35" bestFit="1" customWidth="1"/>
    <col min="13837" max="13837" width="12.44140625" style="35" customWidth="1"/>
    <col min="13838" max="14080" width="8.88671875" style="35"/>
    <col min="14081" max="14081" width="18.33203125" style="35" bestFit="1" customWidth="1"/>
    <col min="14082" max="14082" width="5.109375" style="35" bestFit="1" customWidth="1"/>
    <col min="14083" max="14083" width="6.6640625" style="35" bestFit="1" customWidth="1"/>
    <col min="14084" max="14084" width="7.5546875" style="35" bestFit="1" customWidth="1"/>
    <col min="14085" max="14085" width="5.5546875" style="35" bestFit="1" customWidth="1"/>
    <col min="14086" max="14086" width="9.5546875" style="35" bestFit="1" customWidth="1"/>
    <col min="14087" max="14087" width="11.6640625" style="35" customWidth="1"/>
    <col min="14088" max="14088" width="5.109375" style="35" bestFit="1" customWidth="1"/>
    <col min="14089" max="14089" width="6.6640625" style="35" bestFit="1" customWidth="1"/>
    <col min="14090" max="14090" width="7.5546875" style="35" bestFit="1" customWidth="1"/>
    <col min="14091" max="14091" width="5.5546875" style="35" bestFit="1" customWidth="1"/>
    <col min="14092" max="14092" width="9.5546875" style="35" bestFit="1" customWidth="1"/>
    <col min="14093" max="14093" width="12.44140625" style="35" customWidth="1"/>
    <col min="14094" max="14336" width="8.88671875" style="35"/>
    <col min="14337" max="14337" width="18.33203125" style="35" bestFit="1" customWidth="1"/>
    <col min="14338" max="14338" width="5.109375" style="35" bestFit="1" customWidth="1"/>
    <col min="14339" max="14339" width="6.6640625" style="35" bestFit="1" customWidth="1"/>
    <col min="14340" max="14340" width="7.5546875" style="35" bestFit="1" customWidth="1"/>
    <col min="14341" max="14341" width="5.5546875" style="35" bestFit="1" customWidth="1"/>
    <col min="14342" max="14342" width="9.5546875" style="35" bestFit="1" customWidth="1"/>
    <col min="14343" max="14343" width="11.6640625" style="35" customWidth="1"/>
    <col min="14344" max="14344" width="5.109375" style="35" bestFit="1" customWidth="1"/>
    <col min="14345" max="14345" width="6.6640625" style="35" bestFit="1" customWidth="1"/>
    <col min="14346" max="14346" width="7.5546875" style="35" bestFit="1" customWidth="1"/>
    <col min="14347" max="14347" width="5.5546875" style="35" bestFit="1" customWidth="1"/>
    <col min="14348" max="14348" width="9.5546875" style="35" bestFit="1" customWidth="1"/>
    <col min="14349" max="14349" width="12.44140625" style="35" customWidth="1"/>
    <col min="14350" max="14592" width="8.88671875" style="35"/>
    <col min="14593" max="14593" width="18.33203125" style="35" bestFit="1" customWidth="1"/>
    <col min="14594" max="14594" width="5.109375" style="35" bestFit="1" customWidth="1"/>
    <col min="14595" max="14595" width="6.6640625" style="35" bestFit="1" customWidth="1"/>
    <col min="14596" max="14596" width="7.5546875" style="35" bestFit="1" customWidth="1"/>
    <col min="14597" max="14597" width="5.5546875" style="35" bestFit="1" customWidth="1"/>
    <col min="14598" max="14598" width="9.5546875" style="35" bestFit="1" customWidth="1"/>
    <col min="14599" max="14599" width="11.6640625" style="35" customWidth="1"/>
    <col min="14600" max="14600" width="5.109375" style="35" bestFit="1" customWidth="1"/>
    <col min="14601" max="14601" width="6.6640625" style="35" bestFit="1" customWidth="1"/>
    <col min="14602" max="14602" width="7.5546875" style="35" bestFit="1" customWidth="1"/>
    <col min="14603" max="14603" width="5.5546875" style="35" bestFit="1" customWidth="1"/>
    <col min="14604" max="14604" width="9.5546875" style="35" bestFit="1" customWidth="1"/>
    <col min="14605" max="14605" width="12.44140625" style="35" customWidth="1"/>
    <col min="14606" max="14848" width="8.88671875" style="35"/>
    <col min="14849" max="14849" width="18.33203125" style="35" bestFit="1" customWidth="1"/>
    <col min="14850" max="14850" width="5.109375" style="35" bestFit="1" customWidth="1"/>
    <col min="14851" max="14851" width="6.6640625" style="35" bestFit="1" customWidth="1"/>
    <col min="14852" max="14852" width="7.5546875" style="35" bestFit="1" customWidth="1"/>
    <col min="14853" max="14853" width="5.5546875" style="35" bestFit="1" customWidth="1"/>
    <col min="14854" max="14854" width="9.5546875" style="35" bestFit="1" customWidth="1"/>
    <col min="14855" max="14855" width="11.6640625" style="35" customWidth="1"/>
    <col min="14856" max="14856" width="5.109375" style="35" bestFit="1" customWidth="1"/>
    <col min="14857" max="14857" width="6.6640625" style="35" bestFit="1" customWidth="1"/>
    <col min="14858" max="14858" width="7.5546875" style="35" bestFit="1" customWidth="1"/>
    <col min="14859" max="14859" width="5.5546875" style="35" bestFit="1" customWidth="1"/>
    <col min="14860" max="14860" width="9.5546875" style="35" bestFit="1" customWidth="1"/>
    <col min="14861" max="14861" width="12.44140625" style="35" customWidth="1"/>
    <col min="14862" max="15104" width="8.88671875" style="35"/>
    <col min="15105" max="15105" width="18.33203125" style="35" bestFit="1" customWidth="1"/>
    <col min="15106" max="15106" width="5.109375" style="35" bestFit="1" customWidth="1"/>
    <col min="15107" max="15107" width="6.6640625" style="35" bestFit="1" customWidth="1"/>
    <col min="15108" max="15108" width="7.5546875" style="35" bestFit="1" customWidth="1"/>
    <col min="15109" max="15109" width="5.5546875" style="35" bestFit="1" customWidth="1"/>
    <col min="15110" max="15110" width="9.5546875" style="35" bestFit="1" customWidth="1"/>
    <col min="15111" max="15111" width="11.6640625" style="35" customWidth="1"/>
    <col min="15112" max="15112" width="5.109375" style="35" bestFit="1" customWidth="1"/>
    <col min="15113" max="15113" width="6.6640625" style="35" bestFit="1" customWidth="1"/>
    <col min="15114" max="15114" width="7.5546875" style="35" bestFit="1" customWidth="1"/>
    <col min="15115" max="15115" width="5.5546875" style="35" bestFit="1" customWidth="1"/>
    <col min="15116" max="15116" width="9.5546875" style="35" bestFit="1" customWidth="1"/>
    <col min="15117" max="15117" width="12.44140625" style="35" customWidth="1"/>
    <col min="15118" max="15360" width="8.88671875" style="35"/>
    <col min="15361" max="15361" width="18.33203125" style="35" bestFit="1" customWidth="1"/>
    <col min="15362" max="15362" width="5.109375" style="35" bestFit="1" customWidth="1"/>
    <col min="15363" max="15363" width="6.6640625" style="35" bestFit="1" customWidth="1"/>
    <col min="15364" max="15364" width="7.5546875" style="35" bestFit="1" customWidth="1"/>
    <col min="15365" max="15365" width="5.5546875" style="35" bestFit="1" customWidth="1"/>
    <col min="15366" max="15366" width="9.5546875" style="35" bestFit="1" customWidth="1"/>
    <col min="15367" max="15367" width="11.6640625" style="35" customWidth="1"/>
    <col min="15368" max="15368" width="5.109375" style="35" bestFit="1" customWidth="1"/>
    <col min="15369" max="15369" width="6.6640625" style="35" bestFit="1" customWidth="1"/>
    <col min="15370" max="15370" width="7.5546875" style="35" bestFit="1" customWidth="1"/>
    <col min="15371" max="15371" width="5.5546875" style="35" bestFit="1" customWidth="1"/>
    <col min="15372" max="15372" width="9.5546875" style="35" bestFit="1" customWidth="1"/>
    <col min="15373" max="15373" width="12.44140625" style="35" customWidth="1"/>
    <col min="15374" max="15616" width="8.88671875" style="35"/>
    <col min="15617" max="15617" width="18.33203125" style="35" bestFit="1" customWidth="1"/>
    <col min="15618" max="15618" width="5.109375" style="35" bestFit="1" customWidth="1"/>
    <col min="15619" max="15619" width="6.6640625" style="35" bestFit="1" customWidth="1"/>
    <col min="15620" max="15620" width="7.5546875" style="35" bestFit="1" customWidth="1"/>
    <col min="15621" max="15621" width="5.5546875" style="35" bestFit="1" customWidth="1"/>
    <col min="15622" max="15622" width="9.5546875" style="35" bestFit="1" customWidth="1"/>
    <col min="15623" max="15623" width="11.6640625" style="35" customWidth="1"/>
    <col min="15624" max="15624" width="5.109375" style="35" bestFit="1" customWidth="1"/>
    <col min="15625" max="15625" width="6.6640625" style="35" bestFit="1" customWidth="1"/>
    <col min="15626" max="15626" width="7.5546875" style="35" bestFit="1" customWidth="1"/>
    <col min="15627" max="15627" width="5.5546875" style="35" bestFit="1" customWidth="1"/>
    <col min="15628" max="15628" width="9.5546875" style="35" bestFit="1" customWidth="1"/>
    <col min="15629" max="15629" width="12.44140625" style="35" customWidth="1"/>
    <col min="15630" max="15872" width="8.88671875" style="35"/>
    <col min="15873" max="15873" width="18.33203125" style="35" bestFit="1" customWidth="1"/>
    <col min="15874" max="15874" width="5.109375" style="35" bestFit="1" customWidth="1"/>
    <col min="15875" max="15875" width="6.6640625" style="35" bestFit="1" customWidth="1"/>
    <col min="15876" max="15876" width="7.5546875" style="35" bestFit="1" customWidth="1"/>
    <col min="15877" max="15877" width="5.5546875" style="35" bestFit="1" customWidth="1"/>
    <col min="15878" max="15878" width="9.5546875" style="35" bestFit="1" customWidth="1"/>
    <col min="15879" max="15879" width="11.6640625" style="35" customWidth="1"/>
    <col min="15880" max="15880" width="5.109375" style="35" bestFit="1" customWidth="1"/>
    <col min="15881" max="15881" width="6.6640625" style="35" bestFit="1" customWidth="1"/>
    <col min="15882" max="15882" width="7.5546875" style="35" bestFit="1" customWidth="1"/>
    <col min="15883" max="15883" width="5.5546875" style="35" bestFit="1" customWidth="1"/>
    <col min="15884" max="15884" width="9.5546875" style="35" bestFit="1" customWidth="1"/>
    <col min="15885" max="15885" width="12.44140625" style="35" customWidth="1"/>
    <col min="15886" max="16128" width="8.88671875" style="35"/>
    <col min="16129" max="16129" width="18.33203125" style="35" bestFit="1" customWidth="1"/>
    <col min="16130" max="16130" width="5.109375" style="35" bestFit="1" customWidth="1"/>
    <col min="16131" max="16131" width="6.6640625" style="35" bestFit="1" customWidth="1"/>
    <col min="16132" max="16132" width="7.5546875" style="35" bestFit="1" customWidth="1"/>
    <col min="16133" max="16133" width="5.5546875" style="35" bestFit="1" customWidth="1"/>
    <col min="16134" max="16134" width="9.5546875" style="35" bestFit="1" customWidth="1"/>
    <col min="16135" max="16135" width="11.6640625" style="35" customWidth="1"/>
    <col min="16136" max="16136" width="5.109375" style="35" bestFit="1" customWidth="1"/>
    <col min="16137" max="16137" width="6.6640625" style="35" bestFit="1" customWidth="1"/>
    <col min="16138" max="16138" width="7.5546875" style="35" bestFit="1" customWidth="1"/>
    <col min="16139" max="16139" width="5.5546875" style="35" bestFit="1" customWidth="1"/>
    <col min="16140" max="16140" width="9.5546875" style="35" bestFit="1" customWidth="1"/>
    <col min="16141" max="16141" width="12.44140625" style="35" customWidth="1"/>
    <col min="16142" max="16384" width="8.88671875" style="35"/>
  </cols>
  <sheetData>
    <row r="1" spans="1:13">
      <c r="A1" s="1436" t="s">
        <v>5197</v>
      </c>
    </row>
    <row r="2" spans="1:13" ht="17.399999999999999">
      <c r="A2" s="358" t="s">
        <v>1674</v>
      </c>
      <c r="B2" s="1666" t="s">
        <v>1673</v>
      </c>
      <c r="C2" s="1666"/>
      <c r="D2" s="1666"/>
      <c r="E2" s="1666"/>
      <c r="F2" s="1666"/>
      <c r="G2" s="1666"/>
      <c r="H2" s="1666"/>
      <c r="I2" s="1666"/>
      <c r="J2" s="1666"/>
      <c r="K2" s="1666"/>
      <c r="L2" s="1666"/>
      <c r="M2" s="1666"/>
    </row>
    <row r="3" spans="1:13" ht="18" thickBot="1">
      <c r="A3" s="358"/>
      <c r="B3" s="1667" t="s">
        <v>4284</v>
      </c>
      <c r="C3" s="1667"/>
      <c r="D3" s="1667"/>
      <c r="E3" s="1667"/>
      <c r="F3" s="1667"/>
      <c r="G3" s="1667"/>
      <c r="H3" s="1667"/>
      <c r="I3" s="1667"/>
      <c r="J3" s="1667"/>
      <c r="K3" s="1667"/>
      <c r="L3" s="1667"/>
      <c r="M3" s="1667"/>
    </row>
    <row r="4" spans="1:13">
      <c r="A4" s="758"/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</row>
    <row r="5" spans="1:13" ht="13.8" thickBot="1">
      <c r="A5" s="779"/>
      <c r="B5" s="1668" t="s">
        <v>1648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</row>
    <row r="6" spans="1:13">
      <c r="A6" s="779" t="s">
        <v>4240</v>
      </c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</row>
    <row r="7" spans="1:13" ht="13.8" thickBot="1">
      <c r="A7" s="779" t="s">
        <v>4285</v>
      </c>
      <c r="B7" s="1668" t="s">
        <v>1672</v>
      </c>
      <c r="C7" s="1668"/>
      <c r="D7" s="1668"/>
      <c r="E7" s="1668"/>
      <c r="F7" s="1668"/>
      <c r="G7" s="1668"/>
      <c r="H7" s="1668"/>
      <c r="I7" s="1668"/>
      <c r="J7" s="1668"/>
      <c r="K7" s="1668"/>
      <c r="L7" s="1668"/>
      <c r="M7" s="1668"/>
    </row>
    <row r="8" spans="1:13">
      <c r="A8" s="779" t="s">
        <v>4286</v>
      </c>
      <c r="B8" s="380"/>
      <c r="C8" s="380"/>
      <c r="D8" s="380"/>
      <c r="E8" s="380"/>
      <c r="F8" s="380"/>
      <c r="G8" s="780"/>
      <c r="H8" s="781"/>
      <c r="I8" s="380"/>
      <c r="J8" s="380"/>
      <c r="K8" s="380"/>
      <c r="L8" s="380"/>
      <c r="M8" s="380"/>
    </row>
    <row r="9" spans="1:13" ht="13.8" thickBot="1">
      <c r="A9" s="779" t="s">
        <v>4287</v>
      </c>
      <c r="B9" s="1725" t="s">
        <v>11</v>
      </c>
      <c r="C9" s="1725"/>
      <c r="D9" s="1725"/>
      <c r="E9" s="1725"/>
      <c r="F9" s="1725"/>
      <c r="G9" s="1725"/>
      <c r="H9" s="1726" t="s">
        <v>12</v>
      </c>
      <c r="I9" s="1726"/>
      <c r="J9" s="1726"/>
      <c r="K9" s="1726"/>
      <c r="L9" s="1726"/>
      <c r="M9" s="1726"/>
    </row>
    <row r="10" spans="1:13">
      <c r="A10" s="782"/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</row>
    <row r="11" spans="1:13" ht="23.4" customHeight="1" thickBot="1">
      <c r="A11" s="762"/>
      <c r="B11" s="783" t="s">
        <v>3</v>
      </c>
      <c r="C11" s="783" t="s">
        <v>13</v>
      </c>
      <c r="D11" s="783" t="s">
        <v>14</v>
      </c>
      <c r="E11" s="783" t="s">
        <v>15</v>
      </c>
      <c r="F11" s="783" t="s">
        <v>16</v>
      </c>
      <c r="G11" s="778" t="s">
        <v>1535</v>
      </c>
      <c r="H11" s="783" t="s">
        <v>3</v>
      </c>
      <c r="I11" s="783" t="s">
        <v>17</v>
      </c>
      <c r="J11" s="783" t="s">
        <v>18</v>
      </c>
      <c r="K11" s="783" t="s">
        <v>19</v>
      </c>
      <c r="L11" s="783" t="s">
        <v>20</v>
      </c>
      <c r="M11" s="778" t="s">
        <v>1535</v>
      </c>
    </row>
    <row r="12" spans="1:13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</row>
    <row r="13" spans="1:13">
      <c r="A13" s="369" t="s">
        <v>1</v>
      </c>
      <c r="B13" s="370">
        <v>61446</v>
      </c>
      <c r="C13" s="370">
        <v>49410</v>
      </c>
      <c r="D13" s="370">
        <v>879</v>
      </c>
      <c r="E13" s="370">
        <v>1362</v>
      </c>
      <c r="F13" s="370">
        <v>9795</v>
      </c>
      <c r="G13" s="784">
        <v>0</v>
      </c>
      <c r="H13" s="370">
        <v>61446</v>
      </c>
      <c r="I13" s="370">
        <v>52107</v>
      </c>
      <c r="J13" s="370">
        <v>939</v>
      </c>
      <c r="K13" s="370">
        <v>1177</v>
      </c>
      <c r="L13" s="370">
        <v>7223</v>
      </c>
      <c r="M13" s="784">
        <v>0</v>
      </c>
    </row>
    <row r="14" spans="1:13">
      <c r="A14" s="373" t="s">
        <v>1498</v>
      </c>
      <c r="B14" s="374">
        <v>0</v>
      </c>
      <c r="C14" s="374">
        <v>0</v>
      </c>
      <c r="D14" s="374">
        <v>0</v>
      </c>
      <c r="E14" s="374">
        <v>0</v>
      </c>
      <c r="F14" s="374">
        <v>0</v>
      </c>
      <c r="G14" s="785">
        <v>0</v>
      </c>
      <c r="H14" s="374">
        <v>0</v>
      </c>
      <c r="I14" s="374">
        <v>0</v>
      </c>
      <c r="J14" s="374">
        <v>0</v>
      </c>
      <c r="K14" s="374">
        <v>0</v>
      </c>
      <c r="L14" s="374">
        <v>0</v>
      </c>
      <c r="M14" s="785">
        <v>0</v>
      </c>
    </row>
    <row r="15" spans="1:13">
      <c r="A15" s="373" t="s">
        <v>1497</v>
      </c>
      <c r="B15" s="374">
        <v>601</v>
      </c>
      <c r="C15" s="374">
        <v>601</v>
      </c>
      <c r="D15" s="374">
        <v>0</v>
      </c>
      <c r="E15" s="374">
        <v>0</v>
      </c>
      <c r="F15" s="374">
        <v>0</v>
      </c>
      <c r="G15" s="785">
        <v>0</v>
      </c>
      <c r="H15" s="374">
        <v>1912</v>
      </c>
      <c r="I15" s="374">
        <v>1912</v>
      </c>
      <c r="J15" s="374">
        <v>0</v>
      </c>
      <c r="K15" s="374">
        <v>0</v>
      </c>
      <c r="L15" s="374">
        <v>0</v>
      </c>
      <c r="M15" s="785">
        <v>0</v>
      </c>
    </row>
    <row r="16" spans="1:13">
      <c r="A16" s="373" t="s">
        <v>1496</v>
      </c>
      <c r="B16" s="374">
        <v>7339</v>
      </c>
      <c r="C16" s="374">
        <v>7334</v>
      </c>
      <c r="D16" s="374">
        <v>0</v>
      </c>
      <c r="E16" s="374">
        <v>1</v>
      </c>
      <c r="F16" s="374">
        <v>4</v>
      </c>
      <c r="G16" s="785">
        <v>0</v>
      </c>
      <c r="H16" s="374">
        <v>10998</v>
      </c>
      <c r="I16" s="374">
        <v>10965</v>
      </c>
      <c r="J16" s="374">
        <v>0</v>
      </c>
      <c r="K16" s="374">
        <v>4</v>
      </c>
      <c r="L16" s="374">
        <v>29</v>
      </c>
      <c r="M16" s="785">
        <v>0</v>
      </c>
    </row>
    <row r="17" spans="1:13">
      <c r="A17" s="373" t="s">
        <v>1495</v>
      </c>
      <c r="B17" s="374">
        <v>15418</v>
      </c>
      <c r="C17" s="374">
        <v>15257</v>
      </c>
      <c r="D17" s="374">
        <v>0</v>
      </c>
      <c r="E17" s="374">
        <v>2</v>
      </c>
      <c r="F17" s="374">
        <v>159</v>
      </c>
      <c r="G17" s="785">
        <v>0</v>
      </c>
      <c r="H17" s="374">
        <v>17115</v>
      </c>
      <c r="I17" s="374">
        <v>16794</v>
      </c>
      <c r="J17" s="374">
        <v>0</v>
      </c>
      <c r="K17" s="374">
        <v>17</v>
      </c>
      <c r="L17" s="374">
        <v>304</v>
      </c>
      <c r="M17" s="785">
        <v>0</v>
      </c>
    </row>
    <row r="18" spans="1:13">
      <c r="A18" s="373" t="s">
        <v>1494</v>
      </c>
      <c r="B18" s="374">
        <v>13921</v>
      </c>
      <c r="C18" s="374">
        <v>13180</v>
      </c>
      <c r="D18" s="374">
        <v>9</v>
      </c>
      <c r="E18" s="374">
        <v>12</v>
      </c>
      <c r="F18" s="374">
        <v>720</v>
      </c>
      <c r="G18" s="785">
        <v>0</v>
      </c>
      <c r="H18" s="374">
        <v>12242</v>
      </c>
      <c r="I18" s="374">
        <v>11180</v>
      </c>
      <c r="J18" s="374">
        <v>29</v>
      </c>
      <c r="K18" s="374">
        <v>37</v>
      </c>
      <c r="L18" s="374">
        <v>996</v>
      </c>
      <c r="M18" s="785">
        <v>0</v>
      </c>
    </row>
    <row r="19" spans="1:13">
      <c r="A19" s="373" t="s">
        <v>1493</v>
      </c>
      <c r="B19" s="374">
        <v>7886</v>
      </c>
      <c r="C19" s="374">
        <v>6409</v>
      </c>
      <c r="D19" s="374">
        <v>63</v>
      </c>
      <c r="E19" s="374">
        <v>30</v>
      </c>
      <c r="F19" s="374">
        <v>1384</v>
      </c>
      <c r="G19" s="785">
        <v>0</v>
      </c>
      <c r="H19" s="374">
        <v>6399</v>
      </c>
      <c r="I19" s="374">
        <v>4779</v>
      </c>
      <c r="J19" s="374">
        <v>139</v>
      </c>
      <c r="K19" s="374">
        <v>80</v>
      </c>
      <c r="L19" s="374">
        <v>1401</v>
      </c>
      <c r="M19" s="785">
        <v>0</v>
      </c>
    </row>
    <row r="20" spans="1:13">
      <c r="A20" s="373" t="s">
        <v>1492</v>
      </c>
      <c r="B20" s="374">
        <v>4758</v>
      </c>
      <c r="C20" s="374">
        <v>2874</v>
      </c>
      <c r="D20" s="374">
        <v>155</v>
      </c>
      <c r="E20" s="374">
        <v>55</v>
      </c>
      <c r="F20" s="374">
        <v>1674</v>
      </c>
      <c r="G20" s="785">
        <v>0</v>
      </c>
      <c r="H20" s="374">
        <v>4047</v>
      </c>
      <c r="I20" s="374">
        <v>2389</v>
      </c>
      <c r="J20" s="374">
        <v>170</v>
      </c>
      <c r="K20" s="374">
        <v>119</v>
      </c>
      <c r="L20" s="374">
        <v>1369</v>
      </c>
      <c r="M20" s="785">
        <v>0</v>
      </c>
    </row>
    <row r="21" spans="1:13">
      <c r="A21" s="373" t="s">
        <v>1491</v>
      </c>
      <c r="B21" s="374">
        <v>3436</v>
      </c>
      <c r="C21" s="374">
        <v>1603</v>
      </c>
      <c r="D21" s="374">
        <v>164</v>
      </c>
      <c r="E21" s="374">
        <v>87</v>
      </c>
      <c r="F21" s="374">
        <v>1582</v>
      </c>
      <c r="G21" s="785">
        <v>0</v>
      </c>
      <c r="H21" s="374">
        <v>3061</v>
      </c>
      <c r="I21" s="374">
        <v>1546</v>
      </c>
      <c r="J21" s="374">
        <v>176</v>
      </c>
      <c r="K21" s="374">
        <v>164</v>
      </c>
      <c r="L21" s="374">
        <v>1175</v>
      </c>
      <c r="M21" s="785">
        <v>0</v>
      </c>
    </row>
    <row r="22" spans="1:13">
      <c r="A22" s="373" t="s">
        <v>1655</v>
      </c>
      <c r="B22" s="374">
        <v>2611</v>
      </c>
      <c r="C22" s="374">
        <v>924</v>
      </c>
      <c r="D22" s="374">
        <v>166</v>
      </c>
      <c r="E22" s="374">
        <v>133</v>
      </c>
      <c r="F22" s="374">
        <v>1388</v>
      </c>
      <c r="G22" s="785">
        <v>0</v>
      </c>
      <c r="H22" s="374">
        <v>2358</v>
      </c>
      <c r="I22" s="374">
        <v>1144</v>
      </c>
      <c r="J22" s="374">
        <v>150</v>
      </c>
      <c r="K22" s="374">
        <v>198</v>
      </c>
      <c r="L22" s="374">
        <v>866</v>
      </c>
      <c r="M22" s="785">
        <v>0</v>
      </c>
    </row>
    <row r="23" spans="1:13">
      <c r="A23" s="373" t="s">
        <v>1654</v>
      </c>
      <c r="B23" s="374">
        <v>1842</v>
      </c>
      <c r="C23" s="374">
        <v>528</v>
      </c>
      <c r="D23" s="374">
        <v>107</v>
      </c>
      <c r="E23" s="374">
        <v>164</v>
      </c>
      <c r="F23" s="374">
        <v>1043</v>
      </c>
      <c r="G23" s="785">
        <v>0</v>
      </c>
      <c r="H23" s="374">
        <v>1557</v>
      </c>
      <c r="I23" s="374">
        <v>661</v>
      </c>
      <c r="J23" s="374">
        <v>122</v>
      </c>
      <c r="K23" s="374">
        <v>166</v>
      </c>
      <c r="L23" s="374">
        <v>608</v>
      </c>
      <c r="M23" s="785">
        <v>0</v>
      </c>
    </row>
    <row r="24" spans="1:13">
      <c r="A24" s="373" t="s">
        <v>1653</v>
      </c>
      <c r="B24" s="374">
        <v>1428</v>
      </c>
      <c r="C24" s="374">
        <v>331</v>
      </c>
      <c r="D24" s="374">
        <v>101</v>
      </c>
      <c r="E24" s="374">
        <v>178</v>
      </c>
      <c r="F24" s="374">
        <v>818</v>
      </c>
      <c r="G24" s="785">
        <v>0</v>
      </c>
      <c r="H24" s="374">
        <v>879</v>
      </c>
      <c r="I24" s="374">
        <v>365</v>
      </c>
      <c r="J24" s="374">
        <v>81</v>
      </c>
      <c r="K24" s="374">
        <v>154</v>
      </c>
      <c r="L24" s="374">
        <v>279</v>
      </c>
      <c r="M24" s="785">
        <v>0</v>
      </c>
    </row>
    <row r="25" spans="1:13">
      <c r="A25" s="373" t="s">
        <v>1652</v>
      </c>
      <c r="B25" s="374">
        <v>1007</v>
      </c>
      <c r="C25" s="374">
        <v>186</v>
      </c>
      <c r="D25" s="374">
        <v>73</v>
      </c>
      <c r="E25" s="374">
        <v>182</v>
      </c>
      <c r="F25" s="374">
        <v>566</v>
      </c>
      <c r="G25" s="785">
        <v>0</v>
      </c>
      <c r="H25" s="374">
        <v>476</v>
      </c>
      <c r="I25" s="374">
        <v>187</v>
      </c>
      <c r="J25" s="374">
        <v>42</v>
      </c>
      <c r="K25" s="374">
        <v>114</v>
      </c>
      <c r="L25" s="374">
        <v>133</v>
      </c>
      <c r="M25" s="785">
        <v>0</v>
      </c>
    </row>
    <row r="26" spans="1:13">
      <c r="A26" s="373" t="s">
        <v>1651</v>
      </c>
      <c r="B26" s="374">
        <v>546</v>
      </c>
      <c r="C26" s="374">
        <v>92</v>
      </c>
      <c r="D26" s="374">
        <v>27</v>
      </c>
      <c r="E26" s="374">
        <v>167</v>
      </c>
      <c r="F26" s="374">
        <v>260</v>
      </c>
      <c r="G26" s="785">
        <v>0</v>
      </c>
      <c r="H26" s="374">
        <v>245</v>
      </c>
      <c r="I26" s="374">
        <v>112</v>
      </c>
      <c r="J26" s="374">
        <v>21</v>
      </c>
      <c r="K26" s="374">
        <v>69</v>
      </c>
      <c r="L26" s="374">
        <v>43</v>
      </c>
      <c r="M26" s="785">
        <v>0</v>
      </c>
    </row>
    <row r="27" spans="1:13">
      <c r="A27" s="373" t="s">
        <v>1650</v>
      </c>
      <c r="B27" s="374">
        <v>653</v>
      </c>
      <c r="C27" s="374">
        <v>91</v>
      </c>
      <c r="D27" s="374">
        <v>14</v>
      </c>
      <c r="E27" s="374">
        <v>351</v>
      </c>
      <c r="F27" s="374">
        <v>197</v>
      </c>
      <c r="G27" s="785">
        <v>0</v>
      </c>
      <c r="H27" s="374">
        <v>157</v>
      </c>
      <c r="I27" s="374">
        <v>73</v>
      </c>
      <c r="J27" s="374">
        <v>9</v>
      </c>
      <c r="K27" s="374">
        <v>55</v>
      </c>
      <c r="L27" s="374">
        <v>20</v>
      </c>
      <c r="M27" s="785">
        <v>0</v>
      </c>
    </row>
    <row r="28" spans="1:13">
      <c r="A28" s="362"/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</row>
    <row r="29" spans="1:13">
      <c r="A29" s="371" t="s">
        <v>1527</v>
      </c>
      <c r="B29" s="372">
        <v>56758</v>
      </c>
      <c r="C29" s="372">
        <v>45557</v>
      </c>
      <c r="D29" s="372">
        <v>833</v>
      </c>
      <c r="E29" s="372">
        <v>1211</v>
      </c>
      <c r="F29" s="372">
        <v>9157</v>
      </c>
      <c r="G29" s="786">
        <v>0</v>
      </c>
      <c r="H29" s="372">
        <v>56176</v>
      </c>
      <c r="I29" s="372">
        <v>47566</v>
      </c>
      <c r="J29" s="372">
        <v>884</v>
      </c>
      <c r="K29" s="372">
        <v>1038</v>
      </c>
      <c r="L29" s="372">
        <v>6688</v>
      </c>
      <c r="M29" s="786">
        <v>0</v>
      </c>
    </row>
    <row r="30" spans="1:13">
      <c r="A30" s="373" t="s">
        <v>1498</v>
      </c>
      <c r="B30" s="374">
        <v>0</v>
      </c>
      <c r="C30" s="374">
        <v>0</v>
      </c>
      <c r="D30" s="374">
        <v>0</v>
      </c>
      <c r="E30" s="374">
        <v>0</v>
      </c>
      <c r="F30" s="374">
        <v>0</v>
      </c>
      <c r="G30" s="785">
        <v>0</v>
      </c>
      <c r="H30" s="374">
        <v>0</v>
      </c>
      <c r="I30" s="374">
        <v>0</v>
      </c>
      <c r="J30" s="374">
        <v>0</v>
      </c>
      <c r="K30" s="374">
        <v>0</v>
      </c>
      <c r="L30" s="374">
        <v>0</v>
      </c>
      <c r="M30" s="785">
        <v>0</v>
      </c>
    </row>
    <row r="31" spans="1:13">
      <c r="A31" s="373" t="s">
        <v>1497</v>
      </c>
      <c r="B31" s="374">
        <v>527</v>
      </c>
      <c r="C31" s="374">
        <v>527</v>
      </c>
      <c r="D31" s="374">
        <v>0</v>
      </c>
      <c r="E31" s="374">
        <v>0</v>
      </c>
      <c r="F31" s="374">
        <v>0</v>
      </c>
      <c r="G31" s="785">
        <v>0</v>
      </c>
      <c r="H31" s="374">
        <v>1629</v>
      </c>
      <c r="I31" s="374">
        <v>1629</v>
      </c>
      <c r="J31" s="374">
        <v>0</v>
      </c>
      <c r="K31" s="374">
        <v>0</v>
      </c>
      <c r="L31" s="374">
        <v>0</v>
      </c>
      <c r="M31" s="785">
        <v>0</v>
      </c>
    </row>
    <row r="32" spans="1:13">
      <c r="A32" s="373" t="s">
        <v>1496</v>
      </c>
      <c r="B32" s="374">
        <v>6659</v>
      </c>
      <c r="C32" s="374">
        <v>6654</v>
      </c>
      <c r="D32" s="374">
        <v>0</v>
      </c>
      <c r="E32" s="374">
        <v>1</v>
      </c>
      <c r="F32" s="374">
        <v>4</v>
      </c>
      <c r="G32" s="785">
        <v>0</v>
      </c>
      <c r="H32" s="374">
        <v>9864</v>
      </c>
      <c r="I32" s="374">
        <v>9834</v>
      </c>
      <c r="J32" s="374">
        <v>0</v>
      </c>
      <c r="K32" s="374">
        <v>4</v>
      </c>
      <c r="L32" s="374">
        <v>26</v>
      </c>
      <c r="M32" s="785">
        <v>0</v>
      </c>
    </row>
    <row r="33" spans="1:13">
      <c r="A33" s="373" t="s">
        <v>1495</v>
      </c>
      <c r="B33" s="374">
        <v>14304</v>
      </c>
      <c r="C33" s="374">
        <v>14149</v>
      </c>
      <c r="D33" s="374">
        <v>0</v>
      </c>
      <c r="E33" s="374">
        <v>2</v>
      </c>
      <c r="F33" s="374">
        <v>153</v>
      </c>
      <c r="G33" s="785">
        <v>0</v>
      </c>
      <c r="H33" s="374">
        <v>15815</v>
      </c>
      <c r="I33" s="374">
        <v>15516</v>
      </c>
      <c r="J33" s="374">
        <v>0</v>
      </c>
      <c r="K33" s="374">
        <v>16</v>
      </c>
      <c r="L33" s="374">
        <v>283</v>
      </c>
      <c r="M33" s="785">
        <v>0</v>
      </c>
    </row>
    <row r="34" spans="1:13">
      <c r="A34" s="373" t="s">
        <v>1494</v>
      </c>
      <c r="B34" s="374">
        <v>13068</v>
      </c>
      <c r="C34" s="374">
        <v>12364</v>
      </c>
      <c r="D34" s="374">
        <v>9</v>
      </c>
      <c r="E34" s="374">
        <v>8</v>
      </c>
      <c r="F34" s="374">
        <v>687</v>
      </c>
      <c r="G34" s="785">
        <v>0</v>
      </c>
      <c r="H34" s="374">
        <v>11367</v>
      </c>
      <c r="I34" s="374">
        <v>10376</v>
      </c>
      <c r="J34" s="374">
        <v>27</v>
      </c>
      <c r="K34" s="374">
        <v>33</v>
      </c>
      <c r="L34" s="374">
        <v>931</v>
      </c>
      <c r="M34" s="785">
        <v>0</v>
      </c>
    </row>
    <row r="35" spans="1:13">
      <c r="A35" s="373" t="s">
        <v>1493</v>
      </c>
      <c r="B35" s="374">
        <v>7308</v>
      </c>
      <c r="C35" s="374">
        <v>5922</v>
      </c>
      <c r="D35" s="374">
        <v>61</v>
      </c>
      <c r="E35" s="374">
        <v>28</v>
      </c>
      <c r="F35" s="374">
        <v>1297</v>
      </c>
      <c r="G35" s="785">
        <v>0</v>
      </c>
      <c r="H35" s="374">
        <v>5885</v>
      </c>
      <c r="I35" s="374">
        <v>4382</v>
      </c>
      <c r="J35" s="374">
        <v>130</v>
      </c>
      <c r="K35" s="374">
        <v>74</v>
      </c>
      <c r="L35" s="374">
        <v>1299</v>
      </c>
      <c r="M35" s="785">
        <v>0</v>
      </c>
    </row>
    <row r="36" spans="1:13">
      <c r="A36" s="373" t="s">
        <v>1492</v>
      </c>
      <c r="B36" s="374">
        <v>4373</v>
      </c>
      <c r="C36" s="374">
        <v>2599</v>
      </c>
      <c r="D36" s="374">
        <v>151</v>
      </c>
      <c r="E36" s="374">
        <v>47</v>
      </c>
      <c r="F36" s="374">
        <v>1576</v>
      </c>
      <c r="G36" s="785">
        <v>0</v>
      </c>
      <c r="H36" s="374">
        <v>3678</v>
      </c>
      <c r="I36" s="374">
        <v>2149</v>
      </c>
      <c r="J36" s="374">
        <v>163</v>
      </c>
      <c r="K36" s="374">
        <v>103</v>
      </c>
      <c r="L36" s="374">
        <v>1263</v>
      </c>
      <c r="M36" s="785">
        <v>0</v>
      </c>
    </row>
    <row r="37" spans="1:13">
      <c r="A37" s="373" t="s">
        <v>1491</v>
      </c>
      <c r="B37" s="374">
        <v>3139</v>
      </c>
      <c r="C37" s="374">
        <v>1423</v>
      </c>
      <c r="D37" s="374">
        <v>154</v>
      </c>
      <c r="E37" s="374">
        <v>77</v>
      </c>
      <c r="F37" s="374">
        <v>1485</v>
      </c>
      <c r="G37" s="785">
        <v>0</v>
      </c>
      <c r="H37" s="374">
        <v>2792</v>
      </c>
      <c r="I37" s="374">
        <v>1384</v>
      </c>
      <c r="J37" s="374">
        <v>169</v>
      </c>
      <c r="K37" s="374">
        <v>148</v>
      </c>
      <c r="L37" s="374">
        <v>1091</v>
      </c>
      <c r="M37" s="785">
        <v>0</v>
      </c>
    </row>
    <row r="38" spans="1:13">
      <c r="A38" s="373" t="s">
        <v>1655</v>
      </c>
      <c r="B38" s="374">
        <v>2405</v>
      </c>
      <c r="C38" s="374">
        <v>840</v>
      </c>
      <c r="D38" s="374">
        <v>156</v>
      </c>
      <c r="E38" s="374">
        <v>118</v>
      </c>
      <c r="F38" s="374">
        <v>1291</v>
      </c>
      <c r="G38" s="785">
        <v>0</v>
      </c>
      <c r="H38" s="374">
        <v>2159</v>
      </c>
      <c r="I38" s="374">
        <v>1043</v>
      </c>
      <c r="J38" s="374">
        <v>139</v>
      </c>
      <c r="K38" s="374">
        <v>172</v>
      </c>
      <c r="L38" s="374">
        <v>805</v>
      </c>
      <c r="M38" s="785">
        <v>0</v>
      </c>
    </row>
    <row r="39" spans="1:13">
      <c r="A39" s="373" t="s">
        <v>1654</v>
      </c>
      <c r="B39" s="374">
        <v>1701</v>
      </c>
      <c r="C39" s="374">
        <v>472</v>
      </c>
      <c r="D39" s="374">
        <v>103</v>
      </c>
      <c r="E39" s="374">
        <v>148</v>
      </c>
      <c r="F39" s="374">
        <v>978</v>
      </c>
      <c r="G39" s="785">
        <v>0</v>
      </c>
      <c r="H39" s="374">
        <v>1409</v>
      </c>
      <c r="I39" s="374">
        <v>590</v>
      </c>
      <c r="J39" s="374">
        <v>114</v>
      </c>
      <c r="K39" s="374">
        <v>148</v>
      </c>
      <c r="L39" s="374">
        <v>557</v>
      </c>
      <c r="M39" s="785">
        <v>0</v>
      </c>
    </row>
    <row r="40" spans="1:13">
      <c r="A40" s="373" t="s">
        <v>1653</v>
      </c>
      <c r="B40" s="374">
        <v>1295</v>
      </c>
      <c r="C40" s="374">
        <v>288</v>
      </c>
      <c r="D40" s="374">
        <v>95</v>
      </c>
      <c r="E40" s="374">
        <v>158</v>
      </c>
      <c r="F40" s="374">
        <v>754</v>
      </c>
      <c r="G40" s="785">
        <v>0</v>
      </c>
      <c r="H40" s="374">
        <v>788</v>
      </c>
      <c r="I40" s="374">
        <v>324</v>
      </c>
      <c r="J40" s="374">
        <v>76</v>
      </c>
      <c r="K40" s="374">
        <v>132</v>
      </c>
      <c r="L40" s="374">
        <v>256</v>
      </c>
      <c r="M40" s="785">
        <v>0</v>
      </c>
    </row>
    <row r="41" spans="1:13">
      <c r="A41" s="373" t="s">
        <v>1652</v>
      </c>
      <c r="B41" s="374">
        <v>910</v>
      </c>
      <c r="C41" s="374">
        <v>160</v>
      </c>
      <c r="D41" s="374">
        <v>68</v>
      </c>
      <c r="E41" s="374">
        <v>160</v>
      </c>
      <c r="F41" s="374">
        <v>522</v>
      </c>
      <c r="G41" s="785">
        <v>0</v>
      </c>
      <c r="H41" s="374">
        <v>432</v>
      </c>
      <c r="I41" s="374">
        <v>172</v>
      </c>
      <c r="J41" s="374">
        <v>39</v>
      </c>
      <c r="K41" s="374">
        <v>101</v>
      </c>
      <c r="L41" s="374">
        <v>120</v>
      </c>
      <c r="M41" s="785">
        <v>0</v>
      </c>
    </row>
    <row r="42" spans="1:13">
      <c r="A42" s="373" t="s">
        <v>1651</v>
      </c>
      <c r="B42" s="374">
        <v>476</v>
      </c>
      <c r="C42" s="374">
        <v>79</v>
      </c>
      <c r="D42" s="374">
        <v>22</v>
      </c>
      <c r="E42" s="374">
        <v>146</v>
      </c>
      <c r="F42" s="374">
        <v>229</v>
      </c>
      <c r="G42" s="785">
        <v>0</v>
      </c>
      <c r="H42" s="374">
        <v>212</v>
      </c>
      <c r="I42" s="374">
        <v>96</v>
      </c>
      <c r="J42" s="374">
        <v>19</v>
      </c>
      <c r="K42" s="374">
        <v>57</v>
      </c>
      <c r="L42" s="374">
        <v>40</v>
      </c>
      <c r="M42" s="785">
        <v>0</v>
      </c>
    </row>
    <row r="43" spans="1:13">
      <c r="A43" s="373" t="s">
        <v>1650</v>
      </c>
      <c r="B43" s="374">
        <v>593</v>
      </c>
      <c r="C43" s="374">
        <v>80</v>
      </c>
      <c r="D43" s="374">
        <v>14</v>
      </c>
      <c r="E43" s="374">
        <v>318</v>
      </c>
      <c r="F43" s="374">
        <v>181</v>
      </c>
      <c r="G43" s="785">
        <v>0</v>
      </c>
      <c r="H43" s="374">
        <v>146</v>
      </c>
      <c r="I43" s="374">
        <v>71</v>
      </c>
      <c r="J43" s="374">
        <v>8</v>
      </c>
      <c r="K43" s="374">
        <v>50</v>
      </c>
      <c r="L43" s="374">
        <v>17</v>
      </c>
      <c r="M43" s="785">
        <v>0</v>
      </c>
    </row>
    <row r="44" spans="1:13">
      <c r="A44" s="362"/>
      <c r="B44" s="362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</row>
    <row r="45" spans="1:13">
      <c r="A45" s="371" t="s">
        <v>1526</v>
      </c>
      <c r="B45" s="372">
        <v>4688</v>
      </c>
      <c r="C45" s="372">
        <v>3853</v>
      </c>
      <c r="D45" s="372">
        <v>46</v>
      </c>
      <c r="E45" s="372">
        <v>151</v>
      </c>
      <c r="F45" s="372">
        <v>638</v>
      </c>
      <c r="G45" s="786">
        <v>0</v>
      </c>
      <c r="H45" s="372">
        <v>5270</v>
      </c>
      <c r="I45" s="372">
        <v>4541</v>
      </c>
      <c r="J45" s="372">
        <v>55</v>
      </c>
      <c r="K45" s="372">
        <v>139</v>
      </c>
      <c r="L45" s="372">
        <v>535</v>
      </c>
      <c r="M45" s="786">
        <v>0</v>
      </c>
    </row>
    <row r="46" spans="1:13">
      <c r="A46" s="373" t="s">
        <v>1498</v>
      </c>
      <c r="B46" s="374">
        <v>0</v>
      </c>
      <c r="C46" s="374">
        <v>0</v>
      </c>
      <c r="D46" s="374">
        <v>0</v>
      </c>
      <c r="E46" s="374">
        <v>0</v>
      </c>
      <c r="F46" s="374">
        <v>0</v>
      </c>
      <c r="G46" s="785">
        <v>0</v>
      </c>
      <c r="H46" s="374">
        <v>0</v>
      </c>
      <c r="I46" s="374">
        <v>0</v>
      </c>
      <c r="J46" s="374">
        <v>0</v>
      </c>
      <c r="K46" s="374">
        <v>0</v>
      </c>
      <c r="L46" s="374">
        <v>0</v>
      </c>
      <c r="M46" s="785">
        <v>0</v>
      </c>
    </row>
    <row r="47" spans="1:13">
      <c r="A47" s="373" t="s">
        <v>1497</v>
      </c>
      <c r="B47" s="374">
        <v>74</v>
      </c>
      <c r="C47" s="374">
        <v>74</v>
      </c>
      <c r="D47" s="374">
        <v>0</v>
      </c>
      <c r="E47" s="374">
        <v>0</v>
      </c>
      <c r="F47" s="374">
        <v>0</v>
      </c>
      <c r="G47" s="785">
        <v>0</v>
      </c>
      <c r="H47" s="374">
        <v>283</v>
      </c>
      <c r="I47" s="374">
        <v>283</v>
      </c>
      <c r="J47" s="374">
        <v>0</v>
      </c>
      <c r="K47" s="374">
        <v>0</v>
      </c>
      <c r="L47" s="374">
        <v>0</v>
      </c>
      <c r="M47" s="785">
        <v>0</v>
      </c>
    </row>
    <row r="48" spans="1:13">
      <c r="A48" s="373" t="s">
        <v>1496</v>
      </c>
      <c r="B48" s="374">
        <v>680</v>
      </c>
      <c r="C48" s="374">
        <v>680</v>
      </c>
      <c r="D48" s="374">
        <v>0</v>
      </c>
      <c r="E48" s="374">
        <v>0</v>
      </c>
      <c r="F48" s="374">
        <v>0</v>
      </c>
      <c r="G48" s="785">
        <v>0</v>
      </c>
      <c r="H48" s="374">
        <v>1134</v>
      </c>
      <c r="I48" s="374">
        <v>1131</v>
      </c>
      <c r="J48" s="374">
        <v>0</v>
      </c>
      <c r="K48" s="374">
        <v>0</v>
      </c>
      <c r="L48" s="374">
        <v>3</v>
      </c>
      <c r="M48" s="785">
        <v>0</v>
      </c>
    </row>
    <row r="49" spans="1:13">
      <c r="A49" s="373" t="s">
        <v>1495</v>
      </c>
      <c r="B49" s="374">
        <v>1114</v>
      </c>
      <c r="C49" s="374">
        <v>1108</v>
      </c>
      <c r="D49" s="374">
        <v>0</v>
      </c>
      <c r="E49" s="374">
        <v>0</v>
      </c>
      <c r="F49" s="374">
        <v>6</v>
      </c>
      <c r="G49" s="785">
        <v>0</v>
      </c>
      <c r="H49" s="374">
        <v>1300</v>
      </c>
      <c r="I49" s="374">
        <v>1278</v>
      </c>
      <c r="J49" s="374">
        <v>0</v>
      </c>
      <c r="K49" s="374">
        <v>1</v>
      </c>
      <c r="L49" s="374">
        <v>21</v>
      </c>
      <c r="M49" s="785">
        <v>0</v>
      </c>
    </row>
    <row r="50" spans="1:13">
      <c r="A50" s="373" t="s">
        <v>1494</v>
      </c>
      <c r="B50" s="374">
        <v>853</v>
      </c>
      <c r="C50" s="374">
        <v>816</v>
      </c>
      <c r="D50" s="374">
        <v>0</v>
      </c>
      <c r="E50" s="374">
        <v>4</v>
      </c>
      <c r="F50" s="374">
        <v>33</v>
      </c>
      <c r="G50" s="785">
        <v>0</v>
      </c>
      <c r="H50" s="374">
        <v>875</v>
      </c>
      <c r="I50" s="374">
        <v>804</v>
      </c>
      <c r="J50" s="374">
        <v>2</v>
      </c>
      <c r="K50" s="374">
        <v>4</v>
      </c>
      <c r="L50" s="374">
        <v>65</v>
      </c>
      <c r="M50" s="785">
        <v>0</v>
      </c>
    </row>
    <row r="51" spans="1:13">
      <c r="A51" s="373" t="s">
        <v>1493</v>
      </c>
      <c r="B51" s="374">
        <v>578</v>
      </c>
      <c r="C51" s="374">
        <v>487</v>
      </c>
      <c r="D51" s="374">
        <v>2</v>
      </c>
      <c r="E51" s="374">
        <v>2</v>
      </c>
      <c r="F51" s="374">
        <v>87</v>
      </c>
      <c r="G51" s="785">
        <v>0</v>
      </c>
      <c r="H51" s="374">
        <v>514</v>
      </c>
      <c r="I51" s="374">
        <v>397</v>
      </c>
      <c r="J51" s="374">
        <v>9</v>
      </c>
      <c r="K51" s="374">
        <v>6</v>
      </c>
      <c r="L51" s="374">
        <v>102</v>
      </c>
      <c r="M51" s="785">
        <v>0</v>
      </c>
    </row>
    <row r="52" spans="1:13">
      <c r="A52" s="373" t="s">
        <v>1492</v>
      </c>
      <c r="B52" s="374">
        <v>385</v>
      </c>
      <c r="C52" s="374">
        <v>275</v>
      </c>
      <c r="D52" s="374">
        <v>4</v>
      </c>
      <c r="E52" s="374">
        <v>8</v>
      </c>
      <c r="F52" s="374">
        <v>98</v>
      </c>
      <c r="G52" s="785">
        <v>0</v>
      </c>
      <c r="H52" s="374">
        <v>369</v>
      </c>
      <c r="I52" s="374">
        <v>240</v>
      </c>
      <c r="J52" s="374">
        <v>7</v>
      </c>
      <c r="K52" s="374">
        <v>16</v>
      </c>
      <c r="L52" s="374">
        <v>106</v>
      </c>
      <c r="M52" s="785">
        <v>0</v>
      </c>
    </row>
    <row r="53" spans="1:13">
      <c r="A53" s="373" t="s">
        <v>1491</v>
      </c>
      <c r="B53" s="374">
        <v>297</v>
      </c>
      <c r="C53" s="374">
        <v>180</v>
      </c>
      <c r="D53" s="374">
        <v>10</v>
      </c>
      <c r="E53" s="374">
        <v>10</v>
      </c>
      <c r="F53" s="374">
        <v>97</v>
      </c>
      <c r="G53" s="785">
        <v>0</v>
      </c>
      <c r="H53" s="374">
        <v>269</v>
      </c>
      <c r="I53" s="374">
        <v>162</v>
      </c>
      <c r="J53" s="374">
        <v>7</v>
      </c>
      <c r="K53" s="374">
        <v>16</v>
      </c>
      <c r="L53" s="374">
        <v>84</v>
      </c>
      <c r="M53" s="785">
        <v>0</v>
      </c>
    </row>
    <row r="54" spans="1:13">
      <c r="A54" s="373" t="s">
        <v>1655</v>
      </c>
      <c r="B54" s="374">
        <v>206</v>
      </c>
      <c r="C54" s="374">
        <v>84</v>
      </c>
      <c r="D54" s="374">
        <v>10</v>
      </c>
      <c r="E54" s="374">
        <v>15</v>
      </c>
      <c r="F54" s="374">
        <v>97</v>
      </c>
      <c r="G54" s="785">
        <v>0</v>
      </c>
      <c r="H54" s="374">
        <v>199</v>
      </c>
      <c r="I54" s="374">
        <v>101</v>
      </c>
      <c r="J54" s="374">
        <v>11</v>
      </c>
      <c r="K54" s="374">
        <v>26</v>
      </c>
      <c r="L54" s="374">
        <v>61</v>
      </c>
      <c r="M54" s="785">
        <v>0</v>
      </c>
    </row>
    <row r="55" spans="1:13">
      <c r="A55" s="373" t="s">
        <v>1654</v>
      </c>
      <c r="B55" s="374">
        <v>141</v>
      </c>
      <c r="C55" s="374">
        <v>56</v>
      </c>
      <c r="D55" s="374">
        <v>4</v>
      </c>
      <c r="E55" s="374">
        <v>16</v>
      </c>
      <c r="F55" s="374">
        <v>65</v>
      </c>
      <c r="G55" s="785">
        <v>0</v>
      </c>
      <c r="H55" s="374">
        <v>148</v>
      </c>
      <c r="I55" s="374">
        <v>71</v>
      </c>
      <c r="J55" s="374">
        <v>8</v>
      </c>
      <c r="K55" s="374">
        <v>18</v>
      </c>
      <c r="L55" s="374">
        <v>51</v>
      </c>
      <c r="M55" s="785">
        <v>0</v>
      </c>
    </row>
    <row r="56" spans="1:13">
      <c r="A56" s="373" t="s">
        <v>1653</v>
      </c>
      <c r="B56" s="374">
        <v>133</v>
      </c>
      <c r="C56" s="374">
        <v>43</v>
      </c>
      <c r="D56" s="374">
        <v>6</v>
      </c>
      <c r="E56" s="374">
        <v>20</v>
      </c>
      <c r="F56" s="374">
        <v>64</v>
      </c>
      <c r="G56" s="785">
        <v>0</v>
      </c>
      <c r="H56" s="374">
        <v>91</v>
      </c>
      <c r="I56" s="374">
        <v>41</v>
      </c>
      <c r="J56" s="374">
        <v>5</v>
      </c>
      <c r="K56" s="374">
        <v>22</v>
      </c>
      <c r="L56" s="374">
        <v>23</v>
      </c>
      <c r="M56" s="785">
        <v>0</v>
      </c>
    </row>
    <row r="57" spans="1:13">
      <c r="A57" s="373" t="s">
        <v>1652</v>
      </c>
      <c r="B57" s="374">
        <v>97</v>
      </c>
      <c r="C57" s="374">
        <v>26</v>
      </c>
      <c r="D57" s="374">
        <v>5</v>
      </c>
      <c r="E57" s="374">
        <v>22</v>
      </c>
      <c r="F57" s="374">
        <v>44</v>
      </c>
      <c r="G57" s="785">
        <v>0</v>
      </c>
      <c r="H57" s="374">
        <v>44</v>
      </c>
      <c r="I57" s="374">
        <v>15</v>
      </c>
      <c r="J57" s="374">
        <v>3</v>
      </c>
      <c r="K57" s="374">
        <v>13</v>
      </c>
      <c r="L57" s="374">
        <v>13</v>
      </c>
      <c r="M57" s="785">
        <v>0</v>
      </c>
    </row>
    <row r="58" spans="1:13">
      <c r="A58" s="373" t="s">
        <v>1651</v>
      </c>
      <c r="B58" s="374">
        <v>70</v>
      </c>
      <c r="C58" s="374">
        <v>13</v>
      </c>
      <c r="D58" s="374">
        <v>5</v>
      </c>
      <c r="E58" s="374">
        <v>21</v>
      </c>
      <c r="F58" s="374">
        <v>31</v>
      </c>
      <c r="G58" s="785">
        <v>0</v>
      </c>
      <c r="H58" s="374">
        <v>33</v>
      </c>
      <c r="I58" s="374">
        <v>16</v>
      </c>
      <c r="J58" s="374">
        <v>2</v>
      </c>
      <c r="K58" s="374">
        <v>12</v>
      </c>
      <c r="L58" s="374">
        <v>3</v>
      </c>
      <c r="M58" s="785">
        <v>0</v>
      </c>
    </row>
    <row r="59" spans="1:13">
      <c r="A59" s="373" t="s">
        <v>1650</v>
      </c>
      <c r="B59" s="374">
        <v>60</v>
      </c>
      <c r="C59" s="374">
        <v>11</v>
      </c>
      <c r="D59" s="374">
        <v>0</v>
      </c>
      <c r="E59" s="374">
        <v>33</v>
      </c>
      <c r="F59" s="374">
        <v>16</v>
      </c>
      <c r="G59" s="785">
        <v>0</v>
      </c>
      <c r="H59" s="374">
        <v>11</v>
      </c>
      <c r="I59" s="374">
        <v>2</v>
      </c>
      <c r="J59" s="374">
        <v>1</v>
      </c>
      <c r="K59" s="374">
        <v>5</v>
      </c>
      <c r="L59" s="374">
        <v>3</v>
      </c>
      <c r="M59" s="785">
        <v>0</v>
      </c>
    </row>
    <row r="60" spans="1:13">
      <c r="A60" s="381"/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</row>
    <row r="61" spans="1:13">
      <c r="A61" s="768" t="s">
        <v>4082</v>
      </c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</row>
  </sheetData>
  <mergeCells count="6">
    <mergeCell ref="B9:G9"/>
    <mergeCell ref="H9:M9"/>
    <mergeCell ref="B2:M2"/>
    <mergeCell ref="B3:M3"/>
    <mergeCell ref="B5:M5"/>
    <mergeCell ref="B7:M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71" orientation="landscape" r:id="rId1"/>
  <headerFooter alignWithMargins="0"/>
  <rowBreaks count="1" manualBreakCount="1">
    <brk id="44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51">
    <outlinePr summaryBelow="0" summaryRight="0"/>
  </sheetPr>
  <dimension ref="A1:Q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5.6640625" style="35" bestFit="1" customWidth="1"/>
    <col min="2" max="2" width="5.109375" style="35" bestFit="1" customWidth="1"/>
    <col min="3" max="3" width="10.6640625" style="35" customWidth="1"/>
    <col min="4" max="15" width="6.88671875" style="35" bestFit="1" customWidth="1"/>
    <col min="16" max="16" width="8.6640625" style="35" bestFit="1" customWidth="1"/>
    <col min="17" max="17" width="9.44140625" style="35" customWidth="1"/>
    <col min="18" max="256" width="8.88671875" style="35"/>
    <col min="257" max="257" width="25.6640625" style="35" bestFit="1" customWidth="1"/>
    <col min="258" max="258" width="5.109375" style="35" bestFit="1" customWidth="1"/>
    <col min="259" max="259" width="10.6640625" style="35" customWidth="1"/>
    <col min="260" max="271" width="6.88671875" style="35" bestFit="1" customWidth="1"/>
    <col min="272" max="272" width="8.6640625" style="35" bestFit="1" customWidth="1"/>
    <col min="273" max="273" width="9.44140625" style="35" customWidth="1"/>
    <col min="274" max="512" width="8.88671875" style="35"/>
    <col min="513" max="513" width="25.6640625" style="35" bestFit="1" customWidth="1"/>
    <col min="514" max="514" width="5.109375" style="35" bestFit="1" customWidth="1"/>
    <col min="515" max="515" width="10.6640625" style="35" customWidth="1"/>
    <col min="516" max="527" width="6.88671875" style="35" bestFit="1" customWidth="1"/>
    <col min="528" max="528" width="8.6640625" style="35" bestFit="1" customWidth="1"/>
    <col min="529" max="529" width="9.44140625" style="35" customWidth="1"/>
    <col min="530" max="768" width="8.88671875" style="35"/>
    <col min="769" max="769" width="25.6640625" style="35" bestFit="1" customWidth="1"/>
    <col min="770" max="770" width="5.109375" style="35" bestFit="1" customWidth="1"/>
    <col min="771" max="771" width="10.6640625" style="35" customWidth="1"/>
    <col min="772" max="783" width="6.88671875" style="35" bestFit="1" customWidth="1"/>
    <col min="784" max="784" width="8.6640625" style="35" bestFit="1" customWidth="1"/>
    <col min="785" max="785" width="9.44140625" style="35" customWidth="1"/>
    <col min="786" max="1024" width="8.88671875" style="35"/>
    <col min="1025" max="1025" width="25.6640625" style="35" bestFit="1" customWidth="1"/>
    <col min="1026" max="1026" width="5.109375" style="35" bestFit="1" customWidth="1"/>
    <col min="1027" max="1027" width="10.6640625" style="35" customWidth="1"/>
    <col min="1028" max="1039" width="6.88671875" style="35" bestFit="1" customWidth="1"/>
    <col min="1040" max="1040" width="8.6640625" style="35" bestFit="1" customWidth="1"/>
    <col min="1041" max="1041" width="9.44140625" style="35" customWidth="1"/>
    <col min="1042" max="1280" width="8.88671875" style="35"/>
    <col min="1281" max="1281" width="25.6640625" style="35" bestFit="1" customWidth="1"/>
    <col min="1282" max="1282" width="5.109375" style="35" bestFit="1" customWidth="1"/>
    <col min="1283" max="1283" width="10.6640625" style="35" customWidth="1"/>
    <col min="1284" max="1295" width="6.88671875" style="35" bestFit="1" customWidth="1"/>
    <col min="1296" max="1296" width="8.6640625" style="35" bestFit="1" customWidth="1"/>
    <col min="1297" max="1297" width="9.44140625" style="35" customWidth="1"/>
    <col min="1298" max="1536" width="8.88671875" style="35"/>
    <col min="1537" max="1537" width="25.6640625" style="35" bestFit="1" customWidth="1"/>
    <col min="1538" max="1538" width="5.109375" style="35" bestFit="1" customWidth="1"/>
    <col min="1539" max="1539" width="10.6640625" style="35" customWidth="1"/>
    <col min="1540" max="1551" width="6.88671875" style="35" bestFit="1" customWidth="1"/>
    <col min="1552" max="1552" width="8.6640625" style="35" bestFit="1" customWidth="1"/>
    <col min="1553" max="1553" width="9.44140625" style="35" customWidth="1"/>
    <col min="1554" max="1792" width="8.88671875" style="35"/>
    <col min="1793" max="1793" width="25.6640625" style="35" bestFit="1" customWidth="1"/>
    <col min="1794" max="1794" width="5.109375" style="35" bestFit="1" customWidth="1"/>
    <col min="1795" max="1795" width="10.6640625" style="35" customWidth="1"/>
    <col min="1796" max="1807" width="6.88671875" style="35" bestFit="1" customWidth="1"/>
    <col min="1808" max="1808" width="8.6640625" style="35" bestFit="1" customWidth="1"/>
    <col min="1809" max="1809" width="9.44140625" style="35" customWidth="1"/>
    <col min="1810" max="2048" width="8.88671875" style="35"/>
    <col min="2049" max="2049" width="25.6640625" style="35" bestFit="1" customWidth="1"/>
    <col min="2050" max="2050" width="5.109375" style="35" bestFit="1" customWidth="1"/>
    <col min="2051" max="2051" width="10.6640625" style="35" customWidth="1"/>
    <col min="2052" max="2063" width="6.88671875" style="35" bestFit="1" customWidth="1"/>
    <col min="2064" max="2064" width="8.6640625" style="35" bestFit="1" customWidth="1"/>
    <col min="2065" max="2065" width="9.44140625" style="35" customWidth="1"/>
    <col min="2066" max="2304" width="8.88671875" style="35"/>
    <col min="2305" max="2305" width="25.6640625" style="35" bestFit="1" customWidth="1"/>
    <col min="2306" max="2306" width="5.109375" style="35" bestFit="1" customWidth="1"/>
    <col min="2307" max="2307" width="10.6640625" style="35" customWidth="1"/>
    <col min="2308" max="2319" width="6.88671875" style="35" bestFit="1" customWidth="1"/>
    <col min="2320" max="2320" width="8.6640625" style="35" bestFit="1" customWidth="1"/>
    <col min="2321" max="2321" width="9.44140625" style="35" customWidth="1"/>
    <col min="2322" max="2560" width="8.88671875" style="35"/>
    <col min="2561" max="2561" width="25.6640625" style="35" bestFit="1" customWidth="1"/>
    <col min="2562" max="2562" width="5.109375" style="35" bestFit="1" customWidth="1"/>
    <col min="2563" max="2563" width="10.6640625" style="35" customWidth="1"/>
    <col min="2564" max="2575" width="6.88671875" style="35" bestFit="1" customWidth="1"/>
    <col min="2576" max="2576" width="8.6640625" style="35" bestFit="1" customWidth="1"/>
    <col min="2577" max="2577" width="9.44140625" style="35" customWidth="1"/>
    <col min="2578" max="2816" width="8.88671875" style="35"/>
    <col min="2817" max="2817" width="25.6640625" style="35" bestFit="1" customWidth="1"/>
    <col min="2818" max="2818" width="5.109375" style="35" bestFit="1" customWidth="1"/>
    <col min="2819" max="2819" width="10.6640625" style="35" customWidth="1"/>
    <col min="2820" max="2831" width="6.88671875" style="35" bestFit="1" customWidth="1"/>
    <col min="2832" max="2832" width="8.6640625" style="35" bestFit="1" customWidth="1"/>
    <col min="2833" max="2833" width="9.44140625" style="35" customWidth="1"/>
    <col min="2834" max="3072" width="8.88671875" style="35"/>
    <col min="3073" max="3073" width="25.6640625" style="35" bestFit="1" customWidth="1"/>
    <col min="3074" max="3074" width="5.109375" style="35" bestFit="1" customWidth="1"/>
    <col min="3075" max="3075" width="10.6640625" style="35" customWidth="1"/>
    <col min="3076" max="3087" width="6.88671875" style="35" bestFit="1" customWidth="1"/>
    <col min="3088" max="3088" width="8.6640625" style="35" bestFit="1" customWidth="1"/>
    <col min="3089" max="3089" width="9.44140625" style="35" customWidth="1"/>
    <col min="3090" max="3328" width="8.88671875" style="35"/>
    <col min="3329" max="3329" width="25.6640625" style="35" bestFit="1" customWidth="1"/>
    <col min="3330" max="3330" width="5.109375" style="35" bestFit="1" customWidth="1"/>
    <col min="3331" max="3331" width="10.6640625" style="35" customWidth="1"/>
    <col min="3332" max="3343" width="6.88671875" style="35" bestFit="1" customWidth="1"/>
    <col min="3344" max="3344" width="8.6640625" style="35" bestFit="1" customWidth="1"/>
    <col min="3345" max="3345" width="9.44140625" style="35" customWidth="1"/>
    <col min="3346" max="3584" width="8.88671875" style="35"/>
    <col min="3585" max="3585" width="25.6640625" style="35" bestFit="1" customWidth="1"/>
    <col min="3586" max="3586" width="5.109375" style="35" bestFit="1" customWidth="1"/>
    <col min="3587" max="3587" width="10.6640625" style="35" customWidth="1"/>
    <col min="3588" max="3599" width="6.88671875" style="35" bestFit="1" customWidth="1"/>
    <col min="3600" max="3600" width="8.6640625" style="35" bestFit="1" customWidth="1"/>
    <col min="3601" max="3601" width="9.44140625" style="35" customWidth="1"/>
    <col min="3602" max="3840" width="8.88671875" style="35"/>
    <col min="3841" max="3841" width="25.6640625" style="35" bestFit="1" customWidth="1"/>
    <col min="3842" max="3842" width="5.109375" style="35" bestFit="1" customWidth="1"/>
    <col min="3843" max="3843" width="10.6640625" style="35" customWidth="1"/>
    <col min="3844" max="3855" width="6.88671875" style="35" bestFit="1" customWidth="1"/>
    <col min="3856" max="3856" width="8.6640625" style="35" bestFit="1" customWidth="1"/>
    <col min="3857" max="3857" width="9.44140625" style="35" customWidth="1"/>
    <col min="3858" max="4096" width="8.88671875" style="35"/>
    <col min="4097" max="4097" width="25.6640625" style="35" bestFit="1" customWidth="1"/>
    <col min="4098" max="4098" width="5.109375" style="35" bestFit="1" customWidth="1"/>
    <col min="4099" max="4099" width="10.6640625" style="35" customWidth="1"/>
    <col min="4100" max="4111" width="6.88671875" style="35" bestFit="1" customWidth="1"/>
    <col min="4112" max="4112" width="8.6640625" style="35" bestFit="1" customWidth="1"/>
    <col min="4113" max="4113" width="9.44140625" style="35" customWidth="1"/>
    <col min="4114" max="4352" width="8.88671875" style="35"/>
    <col min="4353" max="4353" width="25.6640625" style="35" bestFit="1" customWidth="1"/>
    <col min="4354" max="4354" width="5.109375" style="35" bestFit="1" customWidth="1"/>
    <col min="4355" max="4355" width="10.6640625" style="35" customWidth="1"/>
    <col min="4356" max="4367" width="6.88671875" style="35" bestFit="1" customWidth="1"/>
    <col min="4368" max="4368" width="8.6640625" style="35" bestFit="1" customWidth="1"/>
    <col min="4369" max="4369" width="9.44140625" style="35" customWidth="1"/>
    <col min="4370" max="4608" width="8.88671875" style="35"/>
    <col min="4609" max="4609" width="25.6640625" style="35" bestFit="1" customWidth="1"/>
    <col min="4610" max="4610" width="5.109375" style="35" bestFit="1" customWidth="1"/>
    <col min="4611" max="4611" width="10.6640625" style="35" customWidth="1"/>
    <col min="4612" max="4623" width="6.88671875" style="35" bestFit="1" customWidth="1"/>
    <col min="4624" max="4624" width="8.6640625" style="35" bestFit="1" customWidth="1"/>
    <col min="4625" max="4625" width="9.44140625" style="35" customWidth="1"/>
    <col min="4626" max="4864" width="8.88671875" style="35"/>
    <col min="4865" max="4865" width="25.6640625" style="35" bestFit="1" customWidth="1"/>
    <col min="4866" max="4866" width="5.109375" style="35" bestFit="1" customWidth="1"/>
    <col min="4867" max="4867" width="10.6640625" style="35" customWidth="1"/>
    <col min="4868" max="4879" width="6.88671875" style="35" bestFit="1" customWidth="1"/>
    <col min="4880" max="4880" width="8.6640625" style="35" bestFit="1" customWidth="1"/>
    <col min="4881" max="4881" width="9.44140625" style="35" customWidth="1"/>
    <col min="4882" max="5120" width="8.88671875" style="35"/>
    <col min="5121" max="5121" width="25.6640625" style="35" bestFit="1" customWidth="1"/>
    <col min="5122" max="5122" width="5.109375" style="35" bestFit="1" customWidth="1"/>
    <col min="5123" max="5123" width="10.6640625" style="35" customWidth="1"/>
    <col min="5124" max="5135" width="6.88671875" style="35" bestFit="1" customWidth="1"/>
    <col min="5136" max="5136" width="8.6640625" style="35" bestFit="1" customWidth="1"/>
    <col min="5137" max="5137" width="9.44140625" style="35" customWidth="1"/>
    <col min="5138" max="5376" width="8.88671875" style="35"/>
    <col min="5377" max="5377" width="25.6640625" style="35" bestFit="1" customWidth="1"/>
    <col min="5378" max="5378" width="5.109375" style="35" bestFit="1" customWidth="1"/>
    <col min="5379" max="5379" width="10.6640625" style="35" customWidth="1"/>
    <col min="5380" max="5391" width="6.88671875" style="35" bestFit="1" customWidth="1"/>
    <col min="5392" max="5392" width="8.6640625" style="35" bestFit="1" customWidth="1"/>
    <col min="5393" max="5393" width="9.44140625" style="35" customWidth="1"/>
    <col min="5394" max="5632" width="8.88671875" style="35"/>
    <col min="5633" max="5633" width="25.6640625" style="35" bestFit="1" customWidth="1"/>
    <col min="5634" max="5634" width="5.109375" style="35" bestFit="1" customWidth="1"/>
    <col min="5635" max="5635" width="10.6640625" style="35" customWidth="1"/>
    <col min="5636" max="5647" width="6.88671875" style="35" bestFit="1" customWidth="1"/>
    <col min="5648" max="5648" width="8.6640625" style="35" bestFit="1" customWidth="1"/>
    <col min="5649" max="5649" width="9.44140625" style="35" customWidth="1"/>
    <col min="5650" max="5888" width="8.88671875" style="35"/>
    <col min="5889" max="5889" width="25.6640625" style="35" bestFit="1" customWidth="1"/>
    <col min="5890" max="5890" width="5.109375" style="35" bestFit="1" customWidth="1"/>
    <col min="5891" max="5891" width="10.6640625" style="35" customWidth="1"/>
    <col min="5892" max="5903" width="6.88671875" style="35" bestFit="1" customWidth="1"/>
    <col min="5904" max="5904" width="8.6640625" style="35" bestFit="1" customWidth="1"/>
    <col min="5905" max="5905" width="9.44140625" style="35" customWidth="1"/>
    <col min="5906" max="6144" width="8.88671875" style="35"/>
    <col min="6145" max="6145" width="25.6640625" style="35" bestFit="1" customWidth="1"/>
    <col min="6146" max="6146" width="5.109375" style="35" bestFit="1" customWidth="1"/>
    <col min="6147" max="6147" width="10.6640625" style="35" customWidth="1"/>
    <col min="6148" max="6159" width="6.88671875" style="35" bestFit="1" customWidth="1"/>
    <col min="6160" max="6160" width="8.6640625" style="35" bestFit="1" customWidth="1"/>
    <col min="6161" max="6161" width="9.44140625" style="35" customWidth="1"/>
    <col min="6162" max="6400" width="8.88671875" style="35"/>
    <col min="6401" max="6401" width="25.6640625" style="35" bestFit="1" customWidth="1"/>
    <col min="6402" max="6402" width="5.109375" style="35" bestFit="1" customWidth="1"/>
    <col min="6403" max="6403" width="10.6640625" style="35" customWidth="1"/>
    <col min="6404" max="6415" width="6.88671875" style="35" bestFit="1" customWidth="1"/>
    <col min="6416" max="6416" width="8.6640625" style="35" bestFit="1" customWidth="1"/>
    <col min="6417" max="6417" width="9.44140625" style="35" customWidth="1"/>
    <col min="6418" max="6656" width="8.88671875" style="35"/>
    <col min="6657" max="6657" width="25.6640625" style="35" bestFit="1" customWidth="1"/>
    <col min="6658" max="6658" width="5.109375" style="35" bestFit="1" customWidth="1"/>
    <col min="6659" max="6659" width="10.6640625" style="35" customWidth="1"/>
    <col min="6660" max="6671" width="6.88671875" style="35" bestFit="1" customWidth="1"/>
    <col min="6672" max="6672" width="8.6640625" style="35" bestFit="1" customWidth="1"/>
    <col min="6673" max="6673" width="9.44140625" style="35" customWidth="1"/>
    <col min="6674" max="6912" width="8.88671875" style="35"/>
    <col min="6913" max="6913" width="25.6640625" style="35" bestFit="1" customWidth="1"/>
    <col min="6914" max="6914" width="5.109375" style="35" bestFit="1" customWidth="1"/>
    <col min="6915" max="6915" width="10.6640625" style="35" customWidth="1"/>
    <col min="6916" max="6927" width="6.88671875" style="35" bestFit="1" customWidth="1"/>
    <col min="6928" max="6928" width="8.6640625" style="35" bestFit="1" customWidth="1"/>
    <col min="6929" max="6929" width="9.44140625" style="35" customWidth="1"/>
    <col min="6930" max="7168" width="8.88671875" style="35"/>
    <col min="7169" max="7169" width="25.6640625" style="35" bestFit="1" customWidth="1"/>
    <col min="7170" max="7170" width="5.109375" style="35" bestFit="1" customWidth="1"/>
    <col min="7171" max="7171" width="10.6640625" style="35" customWidth="1"/>
    <col min="7172" max="7183" width="6.88671875" style="35" bestFit="1" customWidth="1"/>
    <col min="7184" max="7184" width="8.6640625" style="35" bestFit="1" customWidth="1"/>
    <col min="7185" max="7185" width="9.44140625" style="35" customWidth="1"/>
    <col min="7186" max="7424" width="8.88671875" style="35"/>
    <col min="7425" max="7425" width="25.6640625" style="35" bestFit="1" customWidth="1"/>
    <col min="7426" max="7426" width="5.109375" style="35" bestFit="1" customWidth="1"/>
    <col min="7427" max="7427" width="10.6640625" style="35" customWidth="1"/>
    <col min="7428" max="7439" width="6.88671875" style="35" bestFit="1" customWidth="1"/>
    <col min="7440" max="7440" width="8.6640625" style="35" bestFit="1" customWidth="1"/>
    <col min="7441" max="7441" width="9.44140625" style="35" customWidth="1"/>
    <col min="7442" max="7680" width="8.88671875" style="35"/>
    <col min="7681" max="7681" width="25.6640625" style="35" bestFit="1" customWidth="1"/>
    <col min="7682" max="7682" width="5.109375" style="35" bestFit="1" customWidth="1"/>
    <col min="7683" max="7683" width="10.6640625" style="35" customWidth="1"/>
    <col min="7684" max="7695" width="6.88671875" style="35" bestFit="1" customWidth="1"/>
    <col min="7696" max="7696" width="8.6640625" style="35" bestFit="1" customWidth="1"/>
    <col min="7697" max="7697" width="9.44140625" style="35" customWidth="1"/>
    <col min="7698" max="7936" width="8.88671875" style="35"/>
    <col min="7937" max="7937" width="25.6640625" style="35" bestFit="1" customWidth="1"/>
    <col min="7938" max="7938" width="5.109375" style="35" bestFit="1" customWidth="1"/>
    <col min="7939" max="7939" width="10.6640625" style="35" customWidth="1"/>
    <col min="7940" max="7951" width="6.88671875" style="35" bestFit="1" customWidth="1"/>
    <col min="7952" max="7952" width="8.6640625" style="35" bestFit="1" customWidth="1"/>
    <col min="7953" max="7953" width="9.44140625" style="35" customWidth="1"/>
    <col min="7954" max="8192" width="8.88671875" style="35"/>
    <col min="8193" max="8193" width="25.6640625" style="35" bestFit="1" customWidth="1"/>
    <col min="8194" max="8194" width="5.109375" style="35" bestFit="1" customWidth="1"/>
    <col min="8195" max="8195" width="10.6640625" style="35" customWidth="1"/>
    <col min="8196" max="8207" width="6.88671875" style="35" bestFit="1" customWidth="1"/>
    <col min="8208" max="8208" width="8.6640625" style="35" bestFit="1" customWidth="1"/>
    <col min="8209" max="8209" width="9.44140625" style="35" customWidth="1"/>
    <col min="8210" max="8448" width="8.88671875" style="35"/>
    <col min="8449" max="8449" width="25.6640625" style="35" bestFit="1" customWidth="1"/>
    <col min="8450" max="8450" width="5.109375" style="35" bestFit="1" customWidth="1"/>
    <col min="8451" max="8451" width="10.6640625" style="35" customWidth="1"/>
    <col min="8452" max="8463" width="6.88671875" style="35" bestFit="1" customWidth="1"/>
    <col min="8464" max="8464" width="8.6640625" style="35" bestFit="1" customWidth="1"/>
    <col min="8465" max="8465" width="9.44140625" style="35" customWidth="1"/>
    <col min="8466" max="8704" width="8.88671875" style="35"/>
    <col min="8705" max="8705" width="25.6640625" style="35" bestFit="1" customWidth="1"/>
    <col min="8706" max="8706" width="5.109375" style="35" bestFit="1" customWidth="1"/>
    <col min="8707" max="8707" width="10.6640625" style="35" customWidth="1"/>
    <col min="8708" max="8719" width="6.88671875" style="35" bestFit="1" customWidth="1"/>
    <col min="8720" max="8720" width="8.6640625" style="35" bestFit="1" customWidth="1"/>
    <col min="8721" max="8721" width="9.44140625" style="35" customWidth="1"/>
    <col min="8722" max="8960" width="8.88671875" style="35"/>
    <col min="8961" max="8961" width="25.6640625" style="35" bestFit="1" customWidth="1"/>
    <col min="8962" max="8962" width="5.109375" style="35" bestFit="1" customWidth="1"/>
    <col min="8963" max="8963" width="10.6640625" style="35" customWidth="1"/>
    <col min="8964" max="8975" width="6.88671875" style="35" bestFit="1" customWidth="1"/>
    <col min="8976" max="8976" width="8.6640625" style="35" bestFit="1" customWidth="1"/>
    <col min="8977" max="8977" width="9.44140625" style="35" customWidth="1"/>
    <col min="8978" max="9216" width="8.88671875" style="35"/>
    <col min="9217" max="9217" width="25.6640625" style="35" bestFit="1" customWidth="1"/>
    <col min="9218" max="9218" width="5.109375" style="35" bestFit="1" customWidth="1"/>
    <col min="9219" max="9219" width="10.6640625" style="35" customWidth="1"/>
    <col min="9220" max="9231" width="6.88671875" style="35" bestFit="1" customWidth="1"/>
    <col min="9232" max="9232" width="8.6640625" style="35" bestFit="1" customWidth="1"/>
    <col min="9233" max="9233" width="9.44140625" style="35" customWidth="1"/>
    <col min="9234" max="9472" width="8.88671875" style="35"/>
    <col min="9473" max="9473" width="25.6640625" style="35" bestFit="1" customWidth="1"/>
    <col min="9474" max="9474" width="5.109375" style="35" bestFit="1" customWidth="1"/>
    <col min="9475" max="9475" width="10.6640625" style="35" customWidth="1"/>
    <col min="9476" max="9487" width="6.88671875" style="35" bestFit="1" customWidth="1"/>
    <col min="9488" max="9488" width="8.6640625" style="35" bestFit="1" customWidth="1"/>
    <col min="9489" max="9489" width="9.44140625" style="35" customWidth="1"/>
    <col min="9490" max="9728" width="8.88671875" style="35"/>
    <col min="9729" max="9729" width="25.6640625" style="35" bestFit="1" customWidth="1"/>
    <col min="9730" max="9730" width="5.109375" style="35" bestFit="1" customWidth="1"/>
    <col min="9731" max="9731" width="10.6640625" style="35" customWidth="1"/>
    <col min="9732" max="9743" width="6.88671875" style="35" bestFit="1" customWidth="1"/>
    <col min="9744" max="9744" width="8.6640625" style="35" bestFit="1" customWidth="1"/>
    <col min="9745" max="9745" width="9.44140625" style="35" customWidth="1"/>
    <col min="9746" max="9984" width="8.88671875" style="35"/>
    <col min="9985" max="9985" width="25.6640625" style="35" bestFit="1" customWidth="1"/>
    <col min="9986" max="9986" width="5.109375" style="35" bestFit="1" customWidth="1"/>
    <col min="9987" max="9987" width="10.6640625" style="35" customWidth="1"/>
    <col min="9988" max="9999" width="6.88671875" style="35" bestFit="1" customWidth="1"/>
    <col min="10000" max="10000" width="8.6640625" style="35" bestFit="1" customWidth="1"/>
    <col min="10001" max="10001" width="9.44140625" style="35" customWidth="1"/>
    <col min="10002" max="10240" width="8.88671875" style="35"/>
    <col min="10241" max="10241" width="25.6640625" style="35" bestFit="1" customWidth="1"/>
    <col min="10242" max="10242" width="5.109375" style="35" bestFit="1" customWidth="1"/>
    <col min="10243" max="10243" width="10.6640625" style="35" customWidth="1"/>
    <col min="10244" max="10255" width="6.88671875" style="35" bestFit="1" customWidth="1"/>
    <col min="10256" max="10256" width="8.6640625" style="35" bestFit="1" customWidth="1"/>
    <col min="10257" max="10257" width="9.44140625" style="35" customWidth="1"/>
    <col min="10258" max="10496" width="8.88671875" style="35"/>
    <col min="10497" max="10497" width="25.6640625" style="35" bestFit="1" customWidth="1"/>
    <col min="10498" max="10498" width="5.109375" style="35" bestFit="1" customWidth="1"/>
    <col min="10499" max="10499" width="10.6640625" style="35" customWidth="1"/>
    <col min="10500" max="10511" width="6.88671875" style="35" bestFit="1" customWidth="1"/>
    <col min="10512" max="10512" width="8.6640625" style="35" bestFit="1" customWidth="1"/>
    <col min="10513" max="10513" width="9.44140625" style="35" customWidth="1"/>
    <col min="10514" max="10752" width="8.88671875" style="35"/>
    <col min="10753" max="10753" width="25.6640625" style="35" bestFit="1" customWidth="1"/>
    <col min="10754" max="10754" width="5.109375" style="35" bestFit="1" customWidth="1"/>
    <col min="10755" max="10755" width="10.6640625" style="35" customWidth="1"/>
    <col min="10756" max="10767" width="6.88671875" style="35" bestFit="1" customWidth="1"/>
    <col min="10768" max="10768" width="8.6640625" style="35" bestFit="1" customWidth="1"/>
    <col min="10769" max="10769" width="9.44140625" style="35" customWidth="1"/>
    <col min="10770" max="11008" width="8.88671875" style="35"/>
    <col min="11009" max="11009" width="25.6640625" style="35" bestFit="1" customWidth="1"/>
    <col min="11010" max="11010" width="5.109375" style="35" bestFit="1" customWidth="1"/>
    <col min="11011" max="11011" width="10.6640625" style="35" customWidth="1"/>
    <col min="11012" max="11023" width="6.88671875" style="35" bestFit="1" customWidth="1"/>
    <col min="11024" max="11024" width="8.6640625" style="35" bestFit="1" customWidth="1"/>
    <col min="11025" max="11025" width="9.44140625" style="35" customWidth="1"/>
    <col min="11026" max="11264" width="8.88671875" style="35"/>
    <col min="11265" max="11265" width="25.6640625" style="35" bestFit="1" customWidth="1"/>
    <col min="11266" max="11266" width="5.109375" style="35" bestFit="1" customWidth="1"/>
    <col min="11267" max="11267" width="10.6640625" style="35" customWidth="1"/>
    <col min="11268" max="11279" width="6.88671875" style="35" bestFit="1" customWidth="1"/>
    <col min="11280" max="11280" width="8.6640625" style="35" bestFit="1" customWidth="1"/>
    <col min="11281" max="11281" width="9.44140625" style="35" customWidth="1"/>
    <col min="11282" max="11520" width="8.88671875" style="35"/>
    <col min="11521" max="11521" width="25.6640625" style="35" bestFit="1" customWidth="1"/>
    <col min="11522" max="11522" width="5.109375" style="35" bestFit="1" customWidth="1"/>
    <col min="11523" max="11523" width="10.6640625" style="35" customWidth="1"/>
    <col min="11524" max="11535" width="6.88671875" style="35" bestFit="1" customWidth="1"/>
    <col min="11536" max="11536" width="8.6640625" style="35" bestFit="1" customWidth="1"/>
    <col min="11537" max="11537" width="9.44140625" style="35" customWidth="1"/>
    <col min="11538" max="11776" width="8.88671875" style="35"/>
    <col min="11777" max="11777" width="25.6640625" style="35" bestFit="1" customWidth="1"/>
    <col min="11778" max="11778" width="5.109375" style="35" bestFit="1" customWidth="1"/>
    <col min="11779" max="11779" width="10.6640625" style="35" customWidth="1"/>
    <col min="11780" max="11791" width="6.88671875" style="35" bestFit="1" customWidth="1"/>
    <col min="11792" max="11792" width="8.6640625" style="35" bestFit="1" customWidth="1"/>
    <col min="11793" max="11793" width="9.44140625" style="35" customWidth="1"/>
    <col min="11794" max="12032" width="8.88671875" style="35"/>
    <col min="12033" max="12033" width="25.6640625" style="35" bestFit="1" customWidth="1"/>
    <col min="12034" max="12034" width="5.109375" style="35" bestFit="1" customWidth="1"/>
    <col min="12035" max="12035" width="10.6640625" style="35" customWidth="1"/>
    <col min="12036" max="12047" width="6.88671875" style="35" bestFit="1" customWidth="1"/>
    <col min="12048" max="12048" width="8.6640625" style="35" bestFit="1" customWidth="1"/>
    <col min="12049" max="12049" width="9.44140625" style="35" customWidth="1"/>
    <col min="12050" max="12288" width="8.88671875" style="35"/>
    <col min="12289" max="12289" width="25.6640625" style="35" bestFit="1" customWidth="1"/>
    <col min="12290" max="12290" width="5.109375" style="35" bestFit="1" customWidth="1"/>
    <col min="12291" max="12291" width="10.6640625" style="35" customWidth="1"/>
    <col min="12292" max="12303" width="6.88671875" style="35" bestFit="1" customWidth="1"/>
    <col min="12304" max="12304" width="8.6640625" style="35" bestFit="1" customWidth="1"/>
    <col min="12305" max="12305" width="9.44140625" style="35" customWidth="1"/>
    <col min="12306" max="12544" width="8.88671875" style="35"/>
    <col min="12545" max="12545" width="25.6640625" style="35" bestFit="1" customWidth="1"/>
    <col min="12546" max="12546" width="5.109375" style="35" bestFit="1" customWidth="1"/>
    <col min="12547" max="12547" width="10.6640625" style="35" customWidth="1"/>
    <col min="12548" max="12559" width="6.88671875" style="35" bestFit="1" customWidth="1"/>
    <col min="12560" max="12560" width="8.6640625" style="35" bestFit="1" customWidth="1"/>
    <col min="12561" max="12561" width="9.44140625" style="35" customWidth="1"/>
    <col min="12562" max="12800" width="8.88671875" style="35"/>
    <col min="12801" max="12801" width="25.6640625" style="35" bestFit="1" customWidth="1"/>
    <col min="12802" max="12802" width="5.109375" style="35" bestFit="1" customWidth="1"/>
    <col min="12803" max="12803" width="10.6640625" style="35" customWidth="1"/>
    <col min="12804" max="12815" width="6.88671875" style="35" bestFit="1" customWidth="1"/>
    <col min="12816" max="12816" width="8.6640625" style="35" bestFit="1" customWidth="1"/>
    <col min="12817" max="12817" width="9.44140625" style="35" customWidth="1"/>
    <col min="12818" max="13056" width="8.88671875" style="35"/>
    <col min="13057" max="13057" width="25.6640625" style="35" bestFit="1" customWidth="1"/>
    <col min="13058" max="13058" width="5.109375" style="35" bestFit="1" customWidth="1"/>
    <col min="13059" max="13059" width="10.6640625" style="35" customWidth="1"/>
    <col min="13060" max="13071" width="6.88671875" style="35" bestFit="1" customWidth="1"/>
    <col min="13072" max="13072" width="8.6640625" style="35" bestFit="1" customWidth="1"/>
    <col min="13073" max="13073" width="9.44140625" style="35" customWidth="1"/>
    <col min="13074" max="13312" width="8.88671875" style="35"/>
    <col min="13313" max="13313" width="25.6640625" style="35" bestFit="1" customWidth="1"/>
    <col min="13314" max="13314" width="5.109375" style="35" bestFit="1" customWidth="1"/>
    <col min="13315" max="13315" width="10.6640625" style="35" customWidth="1"/>
    <col min="13316" max="13327" width="6.88671875" style="35" bestFit="1" customWidth="1"/>
    <col min="13328" max="13328" width="8.6640625" style="35" bestFit="1" customWidth="1"/>
    <col min="13329" max="13329" width="9.44140625" style="35" customWidth="1"/>
    <col min="13330" max="13568" width="8.88671875" style="35"/>
    <col min="13569" max="13569" width="25.6640625" style="35" bestFit="1" customWidth="1"/>
    <col min="13570" max="13570" width="5.109375" style="35" bestFit="1" customWidth="1"/>
    <col min="13571" max="13571" width="10.6640625" style="35" customWidth="1"/>
    <col min="13572" max="13583" width="6.88671875" style="35" bestFit="1" customWidth="1"/>
    <col min="13584" max="13584" width="8.6640625" style="35" bestFit="1" customWidth="1"/>
    <col min="13585" max="13585" width="9.44140625" style="35" customWidth="1"/>
    <col min="13586" max="13824" width="8.88671875" style="35"/>
    <col min="13825" max="13825" width="25.6640625" style="35" bestFit="1" customWidth="1"/>
    <col min="13826" max="13826" width="5.109375" style="35" bestFit="1" customWidth="1"/>
    <col min="13827" max="13827" width="10.6640625" style="35" customWidth="1"/>
    <col min="13828" max="13839" width="6.88671875" style="35" bestFit="1" customWidth="1"/>
    <col min="13840" max="13840" width="8.6640625" style="35" bestFit="1" customWidth="1"/>
    <col min="13841" max="13841" width="9.44140625" style="35" customWidth="1"/>
    <col min="13842" max="14080" width="8.88671875" style="35"/>
    <col min="14081" max="14081" width="25.6640625" style="35" bestFit="1" customWidth="1"/>
    <col min="14082" max="14082" width="5.109375" style="35" bestFit="1" customWidth="1"/>
    <col min="14083" max="14083" width="10.6640625" style="35" customWidth="1"/>
    <col min="14084" max="14095" width="6.88671875" style="35" bestFit="1" customWidth="1"/>
    <col min="14096" max="14096" width="8.6640625" style="35" bestFit="1" customWidth="1"/>
    <col min="14097" max="14097" width="9.44140625" style="35" customWidth="1"/>
    <col min="14098" max="14336" width="8.88671875" style="35"/>
    <col min="14337" max="14337" width="25.6640625" style="35" bestFit="1" customWidth="1"/>
    <col min="14338" max="14338" width="5.109375" style="35" bestFit="1" customWidth="1"/>
    <col min="14339" max="14339" width="10.6640625" style="35" customWidth="1"/>
    <col min="14340" max="14351" width="6.88671875" style="35" bestFit="1" customWidth="1"/>
    <col min="14352" max="14352" width="8.6640625" style="35" bestFit="1" customWidth="1"/>
    <col min="14353" max="14353" width="9.44140625" style="35" customWidth="1"/>
    <col min="14354" max="14592" width="8.88671875" style="35"/>
    <col min="14593" max="14593" width="25.6640625" style="35" bestFit="1" customWidth="1"/>
    <col min="14594" max="14594" width="5.109375" style="35" bestFit="1" customWidth="1"/>
    <col min="14595" max="14595" width="10.6640625" style="35" customWidth="1"/>
    <col min="14596" max="14607" width="6.88671875" style="35" bestFit="1" customWidth="1"/>
    <col min="14608" max="14608" width="8.6640625" style="35" bestFit="1" customWidth="1"/>
    <col min="14609" max="14609" width="9.44140625" style="35" customWidth="1"/>
    <col min="14610" max="14848" width="8.88671875" style="35"/>
    <col min="14849" max="14849" width="25.6640625" style="35" bestFit="1" customWidth="1"/>
    <col min="14850" max="14850" width="5.109375" style="35" bestFit="1" customWidth="1"/>
    <col min="14851" max="14851" width="10.6640625" style="35" customWidth="1"/>
    <col min="14852" max="14863" width="6.88671875" style="35" bestFit="1" customWidth="1"/>
    <col min="14864" max="14864" width="8.6640625" style="35" bestFit="1" customWidth="1"/>
    <col min="14865" max="14865" width="9.44140625" style="35" customWidth="1"/>
    <col min="14866" max="15104" width="8.88671875" style="35"/>
    <col min="15105" max="15105" width="25.6640625" style="35" bestFit="1" customWidth="1"/>
    <col min="15106" max="15106" width="5.109375" style="35" bestFit="1" customWidth="1"/>
    <col min="15107" max="15107" width="10.6640625" style="35" customWidth="1"/>
    <col min="15108" max="15119" width="6.88671875" style="35" bestFit="1" customWidth="1"/>
    <col min="15120" max="15120" width="8.6640625" style="35" bestFit="1" customWidth="1"/>
    <col min="15121" max="15121" width="9.44140625" style="35" customWidth="1"/>
    <col min="15122" max="15360" width="8.88671875" style="35"/>
    <col min="15361" max="15361" width="25.6640625" style="35" bestFit="1" customWidth="1"/>
    <col min="15362" max="15362" width="5.109375" style="35" bestFit="1" customWidth="1"/>
    <col min="15363" max="15363" width="10.6640625" style="35" customWidth="1"/>
    <col min="15364" max="15375" width="6.88671875" style="35" bestFit="1" customWidth="1"/>
    <col min="15376" max="15376" width="8.6640625" style="35" bestFit="1" customWidth="1"/>
    <col min="15377" max="15377" width="9.44140625" style="35" customWidth="1"/>
    <col min="15378" max="15616" width="8.88671875" style="35"/>
    <col min="15617" max="15617" width="25.6640625" style="35" bestFit="1" customWidth="1"/>
    <col min="15618" max="15618" width="5.109375" style="35" bestFit="1" customWidth="1"/>
    <col min="15619" max="15619" width="10.6640625" style="35" customWidth="1"/>
    <col min="15620" max="15631" width="6.88671875" style="35" bestFit="1" customWidth="1"/>
    <col min="15632" max="15632" width="8.6640625" style="35" bestFit="1" customWidth="1"/>
    <col min="15633" max="15633" width="9.44140625" style="35" customWidth="1"/>
    <col min="15634" max="15872" width="8.88671875" style="35"/>
    <col min="15873" max="15873" width="25.6640625" style="35" bestFit="1" customWidth="1"/>
    <col min="15874" max="15874" width="5.109375" style="35" bestFit="1" customWidth="1"/>
    <col min="15875" max="15875" width="10.6640625" style="35" customWidth="1"/>
    <col min="15876" max="15887" width="6.88671875" style="35" bestFit="1" customWidth="1"/>
    <col min="15888" max="15888" width="8.6640625" style="35" bestFit="1" customWidth="1"/>
    <col min="15889" max="15889" width="9.44140625" style="35" customWidth="1"/>
    <col min="15890" max="16128" width="8.88671875" style="35"/>
    <col min="16129" max="16129" width="25.6640625" style="35" bestFit="1" customWidth="1"/>
    <col min="16130" max="16130" width="5.109375" style="35" bestFit="1" customWidth="1"/>
    <col min="16131" max="16131" width="10.6640625" style="35" customWidth="1"/>
    <col min="16132" max="16143" width="6.88671875" style="35" bestFit="1" customWidth="1"/>
    <col min="16144" max="16144" width="8.6640625" style="35" bestFit="1" customWidth="1"/>
    <col min="16145" max="16145" width="9.44140625" style="35" customWidth="1"/>
    <col min="16146" max="16384" width="8.88671875" style="35"/>
  </cols>
  <sheetData>
    <row r="1" spans="1:17">
      <c r="A1" s="1436" t="s">
        <v>5197</v>
      </c>
    </row>
    <row r="2" spans="1:17" ht="17.399999999999999">
      <c r="A2" s="358" t="s">
        <v>1745</v>
      </c>
      <c r="B2" s="1669" t="s">
        <v>4288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  <c r="Q2" s="358"/>
    </row>
    <row r="3" spans="1:17" ht="18" thickBot="1">
      <c r="A3" s="358"/>
      <c r="B3" s="1686" t="s">
        <v>4289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358"/>
    </row>
    <row r="4" spans="1:17" ht="17.399999999999999">
      <c r="A4" s="758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58"/>
    </row>
    <row r="5" spans="1:17" ht="18" thickBot="1">
      <c r="A5" s="779"/>
      <c r="B5" s="1724" t="s">
        <v>1648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358"/>
    </row>
    <row r="6" spans="1:17" ht="17.399999999999999">
      <c r="A6" s="759" t="s">
        <v>1884</v>
      </c>
      <c r="B6" s="774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58"/>
    </row>
    <row r="7" spans="1:17" ht="18" thickBot="1">
      <c r="A7" s="759" t="s">
        <v>4271</v>
      </c>
      <c r="B7" s="775"/>
      <c r="C7" s="1668" t="s">
        <v>4290</v>
      </c>
      <c r="D7" s="1668"/>
      <c r="E7" s="1668"/>
      <c r="F7" s="1668"/>
      <c r="G7" s="1668"/>
      <c r="H7" s="1668"/>
      <c r="I7" s="1668"/>
      <c r="J7" s="1668"/>
      <c r="K7" s="1668"/>
      <c r="L7" s="1668"/>
      <c r="M7" s="1668"/>
      <c r="N7" s="1668"/>
      <c r="O7" s="1668"/>
      <c r="P7" s="1668"/>
      <c r="Q7" s="358"/>
    </row>
    <row r="8" spans="1:17" ht="17.399999999999999">
      <c r="A8" s="759" t="s">
        <v>1581</v>
      </c>
      <c r="B8" s="775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58"/>
    </row>
    <row r="9" spans="1:17" ht="24.6" thickBot="1">
      <c r="A9" s="787"/>
      <c r="B9" s="777" t="s">
        <v>3</v>
      </c>
      <c r="C9" s="675" t="s">
        <v>1744</v>
      </c>
      <c r="D9" s="675" t="s">
        <v>1476</v>
      </c>
      <c r="E9" s="675" t="s">
        <v>1475</v>
      </c>
      <c r="F9" s="675" t="s">
        <v>1474</v>
      </c>
      <c r="G9" s="675" t="s">
        <v>1473</v>
      </c>
      <c r="H9" s="675" t="s">
        <v>1472</v>
      </c>
      <c r="I9" s="675" t="s">
        <v>1471</v>
      </c>
      <c r="J9" s="675" t="s">
        <v>1470</v>
      </c>
      <c r="K9" s="675" t="s">
        <v>1661</v>
      </c>
      <c r="L9" s="675" t="s">
        <v>1660</v>
      </c>
      <c r="M9" s="675" t="s">
        <v>1659</v>
      </c>
      <c r="N9" s="675" t="s">
        <v>1658</v>
      </c>
      <c r="O9" s="675" t="s">
        <v>1657</v>
      </c>
      <c r="P9" s="675" t="s">
        <v>1656</v>
      </c>
      <c r="Q9" s="358"/>
    </row>
    <row r="10" spans="1:17" ht="17.399999999999999">
      <c r="A10" s="362"/>
      <c r="B10" s="362"/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58"/>
    </row>
    <row r="11" spans="1:17" ht="17.399999999999999">
      <c r="A11" s="369" t="s">
        <v>1746</v>
      </c>
      <c r="B11" s="370">
        <v>61446</v>
      </c>
      <c r="C11" s="370">
        <v>0</v>
      </c>
      <c r="D11" s="370">
        <v>1912</v>
      </c>
      <c r="E11" s="370">
        <v>10998</v>
      </c>
      <c r="F11" s="370">
        <v>17115</v>
      </c>
      <c r="G11" s="370">
        <v>12242</v>
      </c>
      <c r="H11" s="370">
        <v>6399</v>
      </c>
      <c r="I11" s="370">
        <v>4047</v>
      </c>
      <c r="J11" s="370">
        <v>3061</v>
      </c>
      <c r="K11" s="370">
        <v>2358</v>
      </c>
      <c r="L11" s="370">
        <v>1557</v>
      </c>
      <c r="M11" s="370">
        <v>879</v>
      </c>
      <c r="N11" s="370">
        <v>476</v>
      </c>
      <c r="O11" s="370">
        <v>245</v>
      </c>
      <c r="P11" s="370">
        <v>157</v>
      </c>
      <c r="Q11" s="358"/>
    </row>
    <row r="12" spans="1:17" ht="17.399999999999999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58"/>
    </row>
    <row r="13" spans="1:17" ht="17.399999999999999">
      <c r="A13" s="371" t="s">
        <v>1743</v>
      </c>
      <c r="B13" s="372">
        <v>1001</v>
      </c>
      <c r="C13" s="372">
        <v>0</v>
      </c>
      <c r="D13" s="372">
        <v>34</v>
      </c>
      <c r="E13" s="372">
        <v>184</v>
      </c>
      <c r="F13" s="372">
        <v>254</v>
      </c>
      <c r="G13" s="372">
        <v>184</v>
      </c>
      <c r="H13" s="372">
        <v>115</v>
      </c>
      <c r="I13" s="372">
        <v>70</v>
      </c>
      <c r="J13" s="372">
        <v>53</v>
      </c>
      <c r="K13" s="372">
        <v>44</v>
      </c>
      <c r="L13" s="372">
        <v>24</v>
      </c>
      <c r="M13" s="372">
        <v>21</v>
      </c>
      <c r="N13" s="372">
        <v>10</v>
      </c>
      <c r="O13" s="372">
        <v>7</v>
      </c>
      <c r="P13" s="372">
        <v>1</v>
      </c>
      <c r="Q13" s="358"/>
    </row>
    <row r="14" spans="1:17" ht="17.399999999999999">
      <c r="A14" s="373" t="s">
        <v>1742</v>
      </c>
      <c r="B14" s="374">
        <v>998</v>
      </c>
      <c r="C14" s="374">
        <v>0</v>
      </c>
      <c r="D14" s="374">
        <v>34</v>
      </c>
      <c r="E14" s="374">
        <v>184</v>
      </c>
      <c r="F14" s="374">
        <v>253</v>
      </c>
      <c r="G14" s="374">
        <v>184</v>
      </c>
      <c r="H14" s="374">
        <v>115</v>
      </c>
      <c r="I14" s="374">
        <v>69</v>
      </c>
      <c r="J14" s="374">
        <v>53</v>
      </c>
      <c r="K14" s="374">
        <v>44</v>
      </c>
      <c r="L14" s="374">
        <v>24</v>
      </c>
      <c r="M14" s="374">
        <v>20</v>
      </c>
      <c r="N14" s="374">
        <v>10</v>
      </c>
      <c r="O14" s="374">
        <v>7</v>
      </c>
      <c r="P14" s="374">
        <v>1</v>
      </c>
      <c r="Q14" s="358"/>
    </row>
    <row r="15" spans="1:17" ht="17.399999999999999">
      <c r="A15" s="373" t="s">
        <v>1741</v>
      </c>
      <c r="B15" s="374">
        <v>3</v>
      </c>
      <c r="C15" s="374">
        <v>0</v>
      </c>
      <c r="D15" s="374">
        <v>0</v>
      </c>
      <c r="E15" s="374">
        <v>0</v>
      </c>
      <c r="F15" s="374">
        <v>1</v>
      </c>
      <c r="G15" s="374">
        <v>0</v>
      </c>
      <c r="H15" s="374">
        <v>0</v>
      </c>
      <c r="I15" s="374">
        <v>1</v>
      </c>
      <c r="J15" s="374">
        <v>0</v>
      </c>
      <c r="K15" s="374">
        <v>0</v>
      </c>
      <c r="L15" s="374">
        <v>0</v>
      </c>
      <c r="M15" s="374">
        <v>1</v>
      </c>
      <c r="N15" s="374">
        <v>0</v>
      </c>
      <c r="O15" s="374">
        <v>0</v>
      </c>
      <c r="P15" s="374">
        <v>0</v>
      </c>
      <c r="Q15" s="358"/>
    </row>
    <row r="16" spans="1:17" ht="17.399999999999999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58"/>
    </row>
    <row r="17" spans="1:17" ht="17.399999999999999">
      <c r="A17" s="371" t="s">
        <v>1740</v>
      </c>
      <c r="B17" s="372">
        <v>1324</v>
      </c>
      <c r="C17" s="372">
        <v>0</v>
      </c>
      <c r="D17" s="372">
        <v>29</v>
      </c>
      <c r="E17" s="372">
        <v>265</v>
      </c>
      <c r="F17" s="372">
        <v>326</v>
      </c>
      <c r="G17" s="372">
        <v>279</v>
      </c>
      <c r="H17" s="372">
        <v>143</v>
      </c>
      <c r="I17" s="372">
        <v>83</v>
      </c>
      <c r="J17" s="372">
        <v>67</v>
      </c>
      <c r="K17" s="372">
        <v>56</v>
      </c>
      <c r="L17" s="372">
        <v>34</v>
      </c>
      <c r="M17" s="372">
        <v>22</v>
      </c>
      <c r="N17" s="372">
        <v>15</v>
      </c>
      <c r="O17" s="372">
        <v>4</v>
      </c>
      <c r="P17" s="372">
        <v>1</v>
      </c>
      <c r="Q17" s="358"/>
    </row>
    <row r="18" spans="1:17" ht="17.399999999999999">
      <c r="A18" s="373" t="s">
        <v>1739</v>
      </c>
      <c r="B18" s="374">
        <v>1218</v>
      </c>
      <c r="C18" s="374">
        <v>0</v>
      </c>
      <c r="D18" s="374">
        <v>25</v>
      </c>
      <c r="E18" s="374">
        <v>229</v>
      </c>
      <c r="F18" s="374">
        <v>301</v>
      </c>
      <c r="G18" s="374">
        <v>266</v>
      </c>
      <c r="H18" s="374">
        <v>133</v>
      </c>
      <c r="I18" s="374">
        <v>79</v>
      </c>
      <c r="J18" s="374">
        <v>64</v>
      </c>
      <c r="K18" s="374">
        <v>53</v>
      </c>
      <c r="L18" s="374">
        <v>30</v>
      </c>
      <c r="M18" s="374">
        <v>19</v>
      </c>
      <c r="N18" s="374">
        <v>15</v>
      </c>
      <c r="O18" s="374">
        <v>3</v>
      </c>
      <c r="P18" s="374">
        <v>1</v>
      </c>
      <c r="Q18" s="358"/>
    </row>
    <row r="19" spans="1:17" ht="17.399999999999999">
      <c r="A19" s="373" t="s">
        <v>1738</v>
      </c>
      <c r="B19" s="374">
        <v>106</v>
      </c>
      <c r="C19" s="374">
        <v>0</v>
      </c>
      <c r="D19" s="374">
        <v>4</v>
      </c>
      <c r="E19" s="374">
        <v>36</v>
      </c>
      <c r="F19" s="374">
        <v>25</v>
      </c>
      <c r="G19" s="374">
        <v>13</v>
      </c>
      <c r="H19" s="374">
        <v>10</v>
      </c>
      <c r="I19" s="374">
        <v>4</v>
      </c>
      <c r="J19" s="374">
        <v>3</v>
      </c>
      <c r="K19" s="374">
        <v>3</v>
      </c>
      <c r="L19" s="374">
        <v>4</v>
      </c>
      <c r="M19" s="374">
        <v>3</v>
      </c>
      <c r="N19" s="374">
        <v>0</v>
      </c>
      <c r="O19" s="374">
        <v>1</v>
      </c>
      <c r="P19" s="374">
        <v>0</v>
      </c>
      <c r="Q19" s="358"/>
    </row>
    <row r="20" spans="1:17" ht="17.399999999999999">
      <c r="A20" s="362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58"/>
    </row>
    <row r="21" spans="1:17" ht="17.399999999999999">
      <c r="A21" s="371" t="s">
        <v>1737</v>
      </c>
      <c r="B21" s="372">
        <v>2715</v>
      </c>
      <c r="C21" s="372">
        <v>0</v>
      </c>
      <c r="D21" s="372">
        <v>80</v>
      </c>
      <c r="E21" s="372">
        <v>507</v>
      </c>
      <c r="F21" s="372">
        <v>764</v>
      </c>
      <c r="G21" s="372">
        <v>512</v>
      </c>
      <c r="H21" s="372">
        <v>303</v>
      </c>
      <c r="I21" s="372">
        <v>202</v>
      </c>
      <c r="J21" s="372">
        <v>141</v>
      </c>
      <c r="K21" s="372">
        <v>97</v>
      </c>
      <c r="L21" s="372">
        <v>47</v>
      </c>
      <c r="M21" s="372">
        <v>27</v>
      </c>
      <c r="N21" s="372">
        <v>24</v>
      </c>
      <c r="O21" s="372">
        <v>6</v>
      </c>
      <c r="P21" s="372">
        <v>5</v>
      </c>
      <c r="Q21" s="358"/>
    </row>
    <row r="22" spans="1:17" ht="17.399999999999999">
      <c r="A22" s="373" t="s">
        <v>1736</v>
      </c>
      <c r="B22" s="374">
        <v>1845</v>
      </c>
      <c r="C22" s="374">
        <v>0</v>
      </c>
      <c r="D22" s="374">
        <v>46</v>
      </c>
      <c r="E22" s="374">
        <v>359</v>
      </c>
      <c r="F22" s="374">
        <v>510</v>
      </c>
      <c r="G22" s="374">
        <v>357</v>
      </c>
      <c r="H22" s="374">
        <v>194</v>
      </c>
      <c r="I22" s="374">
        <v>129</v>
      </c>
      <c r="J22" s="374">
        <v>101</v>
      </c>
      <c r="K22" s="374">
        <v>67</v>
      </c>
      <c r="L22" s="374">
        <v>37</v>
      </c>
      <c r="M22" s="374">
        <v>20</v>
      </c>
      <c r="N22" s="374">
        <v>16</v>
      </c>
      <c r="O22" s="374">
        <v>6</v>
      </c>
      <c r="P22" s="374">
        <v>3</v>
      </c>
      <c r="Q22" s="358"/>
    </row>
    <row r="23" spans="1:17" ht="17.399999999999999">
      <c r="A23" s="373" t="s">
        <v>1735</v>
      </c>
      <c r="B23" s="374">
        <v>750</v>
      </c>
      <c r="C23" s="374">
        <v>0</v>
      </c>
      <c r="D23" s="374">
        <v>28</v>
      </c>
      <c r="E23" s="374">
        <v>131</v>
      </c>
      <c r="F23" s="374">
        <v>223</v>
      </c>
      <c r="G23" s="374">
        <v>133</v>
      </c>
      <c r="H23" s="374">
        <v>95</v>
      </c>
      <c r="I23" s="374">
        <v>58</v>
      </c>
      <c r="J23" s="374">
        <v>35</v>
      </c>
      <c r="K23" s="374">
        <v>27</v>
      </c>
      <c r="L23" s="374">
        <v>7</v>
      </c>
      <c r="M23" s="374">
        <v>3</v>
      </c>
      <c r="N23" s="374">
        <v>8</v>
      </c>
      <c r="O23" s="374">
        <v>0</v>
      </c>
      <c r="P23" s="374">
        <v>2</v>
      </c>
      <c r="Q23" s="358"/>
    </row>
    <row r="24" spans="1:17" ht="17.399999999999999">
      <c r="A24" s="373" t="s">
        <v>1734</v>
      </c>
      <c r="B24" s="374">
        <v>120</v>
      </c>
      <c r="C24" s="374">
        <v>0</v>
      </c>
      <c r="D24" s="374">
        <v>6</v>
      </c>
      <c r="E24" s="374">
        <v>17</v>
      </c>
      <c r="F24" s="374">
        <v>31</v>
      </c>
      <c r="G24" s="374">
        <v>22</v>
      </c>
      <c r="H24" s="374">
        <v>14</v>
      </c>
      <c r="I24" s="374">
        <v>15</v>
      </c>
      <c r="J24" s="374">
        <v>5</v>
      </c>
      <c r="K24" s="374">
        <v>3</v>
      </c>
      <c r="L24" s="374">
        <v>3</v>
      </c>
      <c r="M24" s="374">
        <v>4</v>
      </c>
      <c r="N24" s="374">
        <v>0</v>
      </c>
      <c r="O24" s="374">
        <v>0</v>
      </c>
      <c r="P24" s="374">
        <v>0</v>
      </c>
      <c r="Q24" s="358"/>
    </row>
    <row r="25" spans="1:17" ht="17.399999999999999">
      <c r="A25" s="362"/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58"/>
    </row>
    <row r="26" spans="1:17" ht="17.399999999999999">
      <c r="A26" s="371" t="s">
        <v>1733</v>
      </c>
      <c r="B26" s="372">
        <v>966</v>
      </c>
      <c r="C26" s="372">
        <v>0</v>
      </c>
      <c r="D26" s="372">
        <v>25</v>
      </c>
      <c r="E26" s="372">
        <v>183</v>
      </c>
      <c r="F26" s="372">
        <v>236</v>
      </c>
      <c r="G26" s="372">
        <v>206</v>
      </c>
      <c r="H26" s="372">
        <v>100</v>
      </c>
      <c r="I26" s="372">
        <v>79</v>
      </c>
      <c r="J26" s="372">
        <v>52</v>
      </c>
      <c r="K26" s="372">
        <v>43</v>
      </c>
      <c r="L26" s="372">
        <v>24</v>
      </c>
      <c r="M26" s="372">
        <v>7</v>
      </c>
      <c r="N26" s="372">
        <v>8</v>
      </c>
      <c r="O26" s="372">
        <v>2</v>
      </c>
      <c r="P26" s="372">
        <v>1</v>
      </c>
      <c r="Q26" s="358"/>
    </row>
    <row r="27" spans="1:17" ht="17.399999999999999">
      <c r="A27" s="373" t="s">
        <v>1732</v>
      </c>
      <c r="B27" s="374">
        <v>632</v>
      </c>
      <c r="C27" s="374">
        <v>0</v>
      </c>
      <c r="D27" s="374">
        <v>15</v>
      </c>
      <c r="E27" s="374">
        <v>116</v>
      </c>
      <c r="F27" s="374">
        <v>151</v>
      </c>
      <c r="G27" s="374">
        <v>136</v>
      </c>
      <c r="H27" s="374">
        <v>65</v>
      </c>
      <c r="I27" s="374">
        <v>56</v>
      </c>
      <c r="J27" s="374">
        <v>32</v>
      </c>
      <c r="K27" s="374">
        <v>30</v>
      </c>
      <c r="L27" s="374">
        <v>19</v>
      </c>
      <c r="M27" s="374">
        <v>6</v>
      </c>
      <c r="N27" s="374">
        <v>4</v>
      </c>
      <c r="O27" s="374">
        <v>1</v>
      </c>
      <c r="P27" s="374">
        <v>1</v>
      </c>
      <c r="Q27" s="358"/>
    </row>
    <row r="28" spans="1:17" ht="17.399999999999999">
      <c r="A28" s="373" t="s">
        <v>1731</v>
      </c>
      <c r="B28" s="374">
        <v>130</v>
      </c>
      <c r="C28" s="374">
        <v>0</v>
      </c>
      <c r="D28" s="374">
        <v>3</v>
      </c>
      <c r="E28" s="374">
        <v>24</v>
      </c>
      <c r="F28" s="374">
        <v>30</v>
      </c>
      <c r="G28" s="374">
        <v>23</v>
      </c>
      <c r="H28" s="374">
        <v>18</v>
      </c>
      <c r="I28" s="374">
        <v>13</v>
      </c>
      <c r="J28" s="374">
        <v>6</v>
      </c>
      <c r="K28" s="374">
        <v>8</v>
      </c>
      <c r="L28" s="374">
        <v>4</v>
      </c>
      <c r="M28" s="374">
        <v>1</v>
      </c>
      <c r="N28" s="374">
        <v>0</v>
      </c>
      <c r="O28" s="374">
        <v>0</v>
      </c>
      <c r="P28" s="374">
        <v>0</v>
      </c>
      <c r="Q28" s="358"/>
    </row>
    <row r="29" spans="1:17" ht="17.399999999999999">
      <c r="A29" s="373" t="s">
        <v>1730</v>
      </c>
      <c r="B29" s="374">
        <v>204</v>
      </c>
      <c r="C29" s="374">
        <v>0</v>
      </c>
      <c r="D29" s="374">
        <v>7</v>
      </c>
      <c r="E29" s="374">
        <v>43</v>
      </c>
      <c r="F29" s="374">
        <v>55</v>
      </c>
      <c r="G29" s="374">
        <v>47</v>
      </c>
      <c r="H29" s="374">
        <v>17</v>
      </c>
      <c r="I29" s="374">
        <v>10</v>
      </c>
      <c r="J29" s="374">
        <v>14</v>
      </c>
      <c r="K29" s="374">
        <v>5</v>
      </c>
      <c r="L29" s="374">
        <v>1</v>
      </c>
      <c r="M29" s="374">
        <v>0</v>
      </c>
      <c r="N29" s="374">
        <v>4</v>
      </c>
      <c r="O29" s="374">
        <v>1</v>
      </c>
      <c r="P29" s="374">
        <v>0</v>
      </c>
      <c r="Q29" s="358"/>
    </row>
    <row r="30" spans="1:17" ht="17.399999999999999">
      <c r="A30" s="362"/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58"/>
    </row>
    <row r="31" spans="1:17" ht="17.399999999999999">
      <c r="A31" s="371" t="s">
        <v>1729</v>
      </c>
      <c r="B31" s="372">
        <v>2111</v>
      </c>
      <c r="C31" s="372">
        <v>0</v>
      </c>
      <c r="D31" s="372">
        <v>55</v>
      </c>
      <c r="E31" s="372">
        <v>346</v>
      </c>
      <c r="F31" s="372">
        <v>564</v>
      </c>
      <c r="G31" s="372">
        <v>402</v>
      </c>
      <c r="H31" s="372">
        <v>236</v>
      </c>
      <c r="I31" s="372">
        <v>175</v>
      </c>
      <c r="J31" s="372">
        <v>112</v>
      </c>
      <c r="K31" s="372">
        <v>95</v>
      </c>
      <c r="L31" s="372">
        <v>66</v>
      </c>
      <c r="M31" s="372">
        <v>32</v>
      </c>
      <c r="N31" s="372">
        <v>14</v>
      </c>
      <c r="O31" s="372">
        <v>12</v>
      </c>
      <c r="P31" s="372">
        <v>2</v>
      </c>
      <c r="Q31" s="358"/>
    </row>
    <row r="32" spans="1:17" ht="17.399999999999999">
      <c r="A32" s="373" t="s">
        <v>1728</v>
      </c>
      <c r="B32" s="374">
        <v>1543</v>
      </c>
      <c r="C32" s="374">
        <v>0</v>
      </c>
      <c r="D32" s="374">
        <v>38</v>
      </c>
      <c r="E32" s="374">
        <v>250</v>
      </c>
      <c r="F32" s="374">
        <v>428</v>
      </c>
      <c r="G32" s="374">
        <v>305</v>
      </c>
      <c r="H32" s="374">
        <v>167</v>
      </c>
      <c r="I32" s="374">
        <v>129</v>
      </c>
      <c r="J32" s="374">
        <v>83</v>
      </c>
      <c r="K32" s="374">
        <v>65</v>
      </c>
      <c r="L32" s="374">
        <v>35</v>
      </c>
      <c r="M32" s="374">
        <v>23</v>
      </c>
      <c r="N32" s="374">
        <v>9</v>
      </c>
      <c r="O32" s="374">
        <v>10</v>
      </c>
      <c r="P32" s="374">
        <v>1</v>
      </c>
      <c r="Q32" s="358"/>
    </row>
    <row r="33" spans="1:17" ht="17.399999999999999">
      <c r="A33" s="373" t="s">
        <v>1727</v>
      </c>
      <c r="B33" s="374">
        <v>218</v>
      </c>
      <c r="C33" s="374">
        <v>0</v>
      </c>
      <c r="D33" s="374">
        <v>7</v>
      </c>
      <c r="E33" s="374">
        <v>34</v>
      </c>
      <c r="F33" s="374">
        <v>60</v>
      </c>
      <c r="G33" s="374">
        <v>38</v>
      </c>
      <c r="H33" s="374">
        <v>25</v>
      </c>
      <c r="I33" s="374">
        <v>15</v>
      </c>
      <c r="J33" s="374">
        <v>10</v>
      </c>
      <c r="K33" s="374">
        <v>11</v>
      </c>
      <c r="L33" s="374">
        <v>14</v>
      </c>
      <c r="M33" s="374">
        <v>2</v>
      </c>
      <c r="N33" s="374">
        <v>1</v>
      </c>
      <c r="O33" s="374">
        <v>0</v>
      </c>
      <c r="P33" s="374">
        <v>1</v>
      </c>
      <c r="Q33" s="358"/>
    </row>
    <row r="34" spans="1:17" ht="17.399999999999999">
      <c r="A34" s="373" t="s">
        <v>1726</v>
      </c>
      <c r="B34" s="374">
        <v>350</v>
      </c>
      <c r="C34" s="374">
        <v>0</v>
      </c>
      <c r="D34" s="374">
        <v>10</v>
      </c>
      <c r="E34" s="374">
        <v>62</v>
      </c>
      <c r="F34" s="374">
        <v>76</v>
      </c>
      <c r="G34" s="374">
        <v>59</v>
      </c>
      <c r="H34" s="374">
        <v>44</v>
      </c>
      <c r="I34" s="374">
        <v>31</v>
      </c>
      <c r="J34" s="374">
        <v>19</v>
      </c>
      <c r="K34" s="374">
        <v>19</v>
      </c>
      <c r="L34" s="374">
        <v>17</v>
      </c>
      <c r="M34" s="374">
        <v>7</v>
      </c>
      <c r="N34" s="374">
        <v>4</v>
      </c>
      <c r="O34" s="374">
        <v>2</v>
      </c>
      <c r="P34" s="374">
        <v>0</v>
      </c>
      <c r="Q34" s="358"/>
    </row>
    <row r="35" spans="1:17" ht="17.399999999999999">
      <c r="A35" s="362"/>
      <c r="B35" s="362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58"/>
    </row>
    <row r="36" spans="1:17" ht="17.399999999999999">
      <c r="A36" s="371" t="s">
        <v>1725</v>
      </c>
      <c r="B36" s="372">
        <v>6660</v>
      </c>
      <c r="C36" s="372">
        <v>0</v>
      </c>
      <c r="D36" s="372">
        <v>178</v>
      </c>
      <c r="E36" s="372">
        <v>1128</v>
      </c>
      <c r="F36" s="372">
        <v>1681</v>
      </c>
      <c r="G36" s="372">
        <v>1262</v>
      </c>
      <c r="H36" s="372">
        <v>726</v>
      </c>
      <c r="I36" s="372">
        <v>452</v>
      </c>
      <c r="J36" s="372">
        <v>408</v>
      </c>
      <c r="K36" s="372">
        <v>316</v>
      </c>
      <c r="L36" s="372">
        <v>231</v>
      </c>
      <c r="M36" s="372">
        <v>146</v>
      </c>
      <c r="N36" s="372">
        <v>67</v>
      </c>
      <c r="O36" s="372">
        <v>35</v>
      </c>
      <c r="P36" s="372">
        <v>30</v>
      </c>
      <c r="Q36" s="358"/>
    </row>
    <row r="37" spans="1:17" ht="17.399999999999999">
      <c r="A37" s="373" t="s">
        <v>1724</v>
      </c>
      <c r="B37" s="374">
        <v>2968</v>
      </c>
      <c r="C37" s="374">
        <v>0</v>
      </c>
      <c r="D37" s="374">
        <v>72</v>
      </c>
      <c r="E37" s="374">
        <v>457</v>
      </c>
      <c r="F37" s="374">
        <v>782</v>
      </c>
      <c r="G37" s="374">
        <v>569</v>
      </c>
      <c r="H37" s="374">
        <v>325</v>
      </c>
      <c r="I37" s="374">
        <v>204</v>
      </c>
      <c r="J37" s="374">
        <v>182</v>
      </c>
      <c r="K37" s="374">
        <v>152</v>
      </c>
      <c r="L37" s="374">
        <v>107</v>
      </c>
      <c r="M37" s="374">
        <v>74</v>
      </c>
      <c r="N37" s="374">
        <v>22</v>
      </c>
      <c r="O37" s="374">
        <v>15</v>
      </c>
      <c r="P37" s="374">
        <v>7</v>
      </c>
      <c r="Q37" s="358"/>
    </row>
    <row r="38" spans="1:17" ht="17.399999999999999">
      <c r="A38" s="373" t="s">
        <v>1723</v>
      </c>
      <c r="B38" s="374">
        <v>26</v>
      </c>
      <c r="C38" s="374">
        <v>0</v>
      </c>
      <c r="D38" s="374">
        <v>0</v>
      </c>
      <c r="E38" s="374">
        <v>2</v>
      </c>
      <c r="F38" s="374">
        <v>5</v>
      </c>
      <c r="G38" s="374">
        <v>5</v>
      </c>
      <c r="H38" s="374">
        <v>3</v>
      </c>
      <c r="I38" s="374">
        <v>2</v>
      </c>
      <c r="J38" s="374">
        <v>4</v>
      </c>
      <c r="K38" s="374">
        <v>2</v>
      </c>
      <c r="L38" s="374">
        <v>2</v>
      </c>
      <c r="M38" s="374">
        <v>1</v>
      </c>
      <c r="N38" s="374">
        <v>0</v>
      </c>
      <c r="O38" s="374">
        <v>0</v>
      </c>
      <c r="P38" s="374">
        <v>0</v>
      </c>
      <c r="Q38" s="358"/>
    </row>
    <row r="39" spans="1:17" ht="17.399999999999999">
      <c r="A39" s="373" t="s">
        <v>1722</v>
      </c>
      <c r="B39" s="374">
        <v>432</v>
      </c>
      <c r="C39" s="374">
        <v>0</v>
      </c>
      <c r="D39" s="374">
        <v>12</v>
      </c>
      <c r="E39" s="374">
        <v>76</v>
      </c>
      <c r="F39" s="374">
        <v>115</v>
      </c>
      <c r="G39" s="374">
        <v>97</v>
      </c>
      <c r="H39" s="374">
        <v>58</v>
      </c>
      <c r="I39" s="374">
        <v>24</v>
      </c>
      <c r="J39" s="374">
        <v>15</v>
      </c>
      <c r="K39" s="374">
        <v>17</v>
      </c>
      <c r="L39" s="374">
        <v>6</v>
      </c>
      <c r="M39" s="374">
        <v>2</v>
      </c>
      <c r="N39" s="374">
        <v>5</v>
      </c>
      <c r="O39" s="374">
        <v>3</v>
      </c>
      <c r="P39" s="374">
        <v>2</v>
      </c>
      <c r="Q39" s="358"/>
    </row>
    <row r="40" spans="1:17" ht="17.399999999999999">
      <c r="A40" s="373" t="s">
        <v>1721</v>
      </c>
      <c r="B40" s="374">
        <v>236</v>
      </c>
      <c r="C40" s="374">
        <v>0</v>
      </c>
      <c r="D40" s="374">
        <v>11</v>
      </c>
      <c r="E40" s="374">
        <v>40</v>
      </c>
      <c r="F40" s="374">
        <v>58</v>
      </c>
      <c r="G40" s="374">
        <v>57</v>
      </c>
      <c r="H40" s="374">
        <v>20</v>
      </c>
      <c r="I40" s="374">
        <v>11</v>
      </c>
      <c r="J40" s="374">
        <v>14</v>
      </c>
      <c r="K40" s="374">
        <v>10</v>
      </c>
      <c r="L40" s="374">
        <v>4</v>
      </c>
      <c r="M40" s="374">
        <v>4</v>
      </c>
      <c r="N40" s="374">
        <v>3</v>
      </c>
      <c r="O40" s="374">
        <v>1</v>
      </c>
      <c r="P40" s="374">
        <v>3</v>
      </c>
      <c r="Q40" s="358"/>
    </row>
    <row r="41" spans="1:17" ht="17.399999999999999">
      <c r="A41" s="373" t="s">
        <v>1720</v>
      </c>
      <c r="B41" s="374">
        <v>692</v>
      </c>
      <c r="C41" s="374">
        <v>0</v>
      </c>
      <c r="D41" s="374">
        <v>23</v>
      </c>
      <c r="E41" s="374">
        <v>125</v>
      </c>
      <c r="F41" s="374">
        <v>184</v>
      </c>
      <c r="G41" s="374">
        <v>115</v>
      </c>
      <c r="H41" s="374">
        <v>79</v>
      </c>
      <c r="I41" s="374">
        <v>53</v>
      </c>
      <c r="J41" s="374">
        <v>31</v>
      </c>
      <c r="K41" s="374">
        <v>23</v>
      </c>
      <c r="L41" s="374">
        <v>25</v>
      </c>
      <c r="M41" s="374">
        <v>16</v>
      </c>
      <c r="N41" s="374">
        <v>11</v>
      </c>
      <c r="O41" s="374">
        <v>3</v>
      </c>
      <c r="P41" s="374">
        <v>4</v>
      </c>
      <c r="Q41" s="358"/>
    </row>
    <row r="42" spans="1:17" ht="17.399999999999999">
      <c r="A42" s="373" t="s">
        <v>1719</v>
      </c>
      <c r="B42" s="374">
        <v>520</v>
      </c>
      <c r="C42" s="374">
        <v>0</v>
      </c>
      <c r="D42" s="374">
        <v>16</v>
      </c>
      <c r="E42" s="374">
        <v>98</v>
      </c>
      <c r="F42" s="374">
        <v>126</v>
      </c>
      <c r="G42" s="374">
        <v>93</v>
      </c>
      <c r="H42" s="374">
        <v>48</v>
      </c>
      <c r="I42" s="374">
        <v>38</v>
      </c>
      <c r="J42" s="374">
        <v>31</v>
      </c>
      <c r="K42" s="374">
        <v>19</v>
      </c>
      <c r="L42" s="374">
        <v>23</v>
      </c>
      <c r="M42" s="374">
        <v>15</v>
      </c>
      <c r="N42" s="374">
        <v>5</v>
      </c>
      <c r="O42" s="374">
        <v>4</v>
      </c>
      <c r="P42" s="374">
        <v>4</v>
      </c>
      <c r="Q42" s="358"/>
    </row>
    <row r="43" spans="1:17" ht="17.399999999999999">
      <c r="A43" s="373" t="s">
        <v>1718</v>
      </c>
      <c r="B43" s="374">
        <v>416</v>
      </c>
      <c r="C43" s="374">
        <v>0</v>
      </c>
      <c r="D43" s="374">
        <v>15</v>
      </c>
      <c r="E43" s="374">
        <v>69</v>
      </c>
      <c r="F43" s="374">
        <v>95</v>
      </c>
      <c r="G43" s="374">
        <v>73</v>
      </c>
      <c r="H43" s="374">
        <v>46</v>
      </c>
      <c r="I43" s="374">
        <v>28</v>
      </c>
      <c r="J43" s="374">
        <v>39</v>
      </c>
      <c r="K43" s="374">
        <v>22</v>
      </c>
      <c r="L43" s="374">
        <v>16</v>
      </c>
      <c r="M43" s="374">
        <v>7</v>
      </c>
      <c r="N43" s="374">
        <v>1</v>
      </c>
      <c r="O43" s="374">
        <v>2</v>
      </c>
      <c r="P43" s="374">
        <v>3</v>
      </c>
      <c r="Q43" s="358"/>
    </row>
    <row r="44" spans="1:17" ht="17.399999999999999">
      <c r="A44" s="373" t="s">
        <v>1717</v>
      </c>
      <c r="B44" s="374">
        <v>1370</v>
      </c>
      <c r="C44" s="374">
        <v>0</v>
      </c>
      <c r="D44" s="374">
        <v>29</v>
      </c>
      <c r="E44" s="374">
        <v>261</v>
      </c>
      <c r="F44" s="374">
        <v>316</v>
      </c>
      <c r="G44" s="374">
        <v>253</v>
      </c>
      <c r="H44" s="374">
        <v>147</v>
      </c>
      <c r="I44" s="374">
        <v>92</v>
      </c>
      <c r="J44" s="374">
        <v>92</v>
      </c>
      <c r="K44" s="374">
        <v>71</v>
      </c>
      <c r="L44" s="374">
        <v>48</v>
      </c>
      <c r="M44" s="374">
        <v>27</v>
      </c>
      <c r="N44" s="374">
        <v>20</v>
      </c>
      <c r="O44" s="374">
        <v>7</v>
      </c>
      <c r="P44" s="374">
        <v>7</v>
      </c>
      <c r="Q44" s="358"/>
    </row>
    <row r="45" spans="1:17" ht="17.399999999999999">
      <c r="A45" s="362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58"/>
    </row>
    <row r="46" spans="1:17" ht="17.399999999999999">
      <c r="A46" s="371" t="s">
        <v>1716</v>
      </c>
      <c r="B46" s="372">
        <v>25866</v>
      </c>
      <c r="C46" s="372">
        <v>0</v>
      </c>
      <c r="D46" s="372">
        <v>641</v>
      </c>
      <c r="E46" s="372">
        <v>4090</v>
      </c>
      <c r="F46" s="372">
        <v>7664</v>
      </c>
      <c r="G46" s="372">
        <v>5592</v>
      </c>
      <c r="H46" s="372">
        <v>2763</v>
      </c>
      <c r="I46" s="372">
        <v>1669</v>
      </c>
      <c r="J46" s="372">
        <v>1224</v>
      </c>
      <c r="K46" s="372">
        <v>920</v>
      </c>
      <c r="L46" s="372">
        <v>626</v>
      </c>
      <c r="M46" s="372">
        <v>325</v>
      </c>
      <c r="N46" s="372">
        <v>189</v>
      </c>
      <c r="O46" s="372">
        <v>99</v>
      </c>
      <c r="P46" s="372">
        <v>64</v>
      </c>
      <c r="Q46" s="358"/>
    </row>
    <row r="47" spans="1:17" ht="17.399999999999999">
      <c r="A47" s="373" t="s">
        <v>1715</v>
      </c>
      <c r="B47" s="374">
        <v>20092</v>
      </c>
      <c r="C47" s="374">
        <v>0</v>
      </c>
      <c r="D47" s="374">
        <v>440</v>
      </c>
      <c r="E47" s="374">
        <v>2951</v>
      </c>
      <c r="F47" s="374">
        <v>6088</v>
      </c>
      <c r="G47" s="374">
        <v>4521</v>
      </c>
      <c r="H47" s="374">
        <v>2184</v>
      </c>
      <c r="I47" s="374">
        <v>1311</v>
      </c>
      <c r="J47" s="374">
        <v>915</v>
      </c>
      <c r="K47" s="374">
        <v>712</v>
      </c>
      <c r="L47" s="374">
        <v>456</v>
      </c>
      <c r="M47" s="374">
        <v>249</v>
      </c>
      <c r="N47" s="374">
        <v>136</v>
      </c>
      <c r="O47" s="374">
        <v>77</v>
      </c>
      <c r="P47" s="374">
        <v>52</v>
      </c>
      <c r="Q47" s="358"/>
    </row>
    <row r="48" spans="1:17" ht="17.399999999999999">
      <c r="A48" s="373" t="s">
        <v>1714</v>
      </c>
      <c r="B48" s="374">
        <v>1897</v>
      </c>
      <c r="C48" s="374">
        <v>0</v>
      </c>
      <c r="D48" s="374">
        <v>63</v>
      </c>
      <c r="E48" s="374">
        <v>354</v>
      </c>
      <c r="F48" s="374">
        <v>564</v>
      </c>
      <c r="G48" s="374">
        <v>353</v>
      </c>
      <c r="H48" s="374">
        <v>174</v>
      </c>
      <c r="I48" s="374">
        <v>110</v>
      </c>
      <c r="J48" s="374">
        <v>99</v>
      </c>
      <c r="K48" s="374">
        <v>67</v>
      </c>
      <c r="L48" s="374">
        <v>58</v>
      </c>
      <c r="M48" s="374">
        <v>31</v>
      </c>
      <c r="N48" s="374">
        <v>14</v>
      </c>
      <c r="O48" s="374">
        <v>8</v>
      </c>
      <c r="P48" s="374">
        <v>2</v>
      </c>
      <c r="Q48" s="358"/>
    </row>
    <row r="49" spans="1:17" ht="17.399999999999999">
      <c r="A49" s="373" t="s">
        <v>1713</v>
      </c>
      <c r="B49" s="374">
        <v>769</v>
      </c>
      <c r="C49" s="374">
        <v>0</v>
      </c>
      <c r="D49" s="374">
        <v>27</v>
      </c>
      <c r="E49" s="374">
        <v>131</v>
      </c>
      <c r="F49" s="374">
        <v>188</v>
      </c>
      <c r="G49" s="374">
        <v>171</v>
      </c>
      <c r="H49" s="374">
        <v>93</v>
      </c>
      <c r="I49" s="374">
        <v>45</v>
      </c>
      <c r="J49" s="374">
        <v>57</v>
      </c>
      <c r="K49" s="374">
        <v>25</v>
      </c>
      <c r="L49" s="374">
        <v>14</v>
      </c>
      <c r="M49" s="374">
        <v>8</v>
      </c>
      <c r="N49" s="374">
        <v>6</v>
      </c>
      <c r="O49" s="374">
        <v>2</v>
      </c>
      <c r="P49" s="374">
        <v>2</v>
      </c>
      <c r="Q49" s="358"/>
    </row>
    <row r="50" spans="1:17" ht="17.399999999999999">
      <c r="A50" s="373" t="s">
        <v>1712</v>
      </c>
      <c r="B50" s="374">
        <v>1551</v>
      </c>
      <c r="C50" s="374">
        <v>0</v>
      </c>
      <c r="D50" s="374">
        <v>57</v>
      </c>
      <c r="E50" s="374">
        <v>312</v>
      </c>
      <c r="F50" s="374">
        <v>426</v>
      </c>
      <c r="G50" s="374">
        <v>294</v>
      </c>
      <c r="H50" s="374">
        <v>127</v>
      </c>
      <c r="I50" s="374">
        <v>108</v>
      </c>
      <c r="J50" s="374">
        <v>70</v>
      </c>
      <c r="K50" s="374">
        <v>53</v>
      </c>
      <c r="L50" s="374">
        <v>59</v>
      </c>
      <c r="M50" s="374">
        <v>23</v>
      </c>
      <c r="N50" s="374">
        <v>16</v>
      </c>
      <c r="O50" s="374">
        <v>2</v>
      </c>
      <c r="P50" s="374">
        <v>4</v>
      </c>
      <c r="Q50" s="358"/>
    </row>
    <row r="51" spans="1:17" ht="17.399999999999999">
      <c r="A51" s="373" t="s">
        <v>1711</v>
      </c>
      <c r="B51" s="374">
        <v>539</v>
      </c>
      <c r="C51" s="374">
        <v>0</v>
      </c>
      <c r="D51" s="374">
        <v>18</v>
      </c>
      <c r="E51" s="374">
        <v>135</v>
      </c>
      <c r="F51" s="374">
        <v>139</v>
      </c>
      <c r="G51" s="374">
        <v>91</v>
      </c>
      <c r="H51" s="374">
        <v>50</v>
      </c>
      <c r="I51" s="374">
        <v>33</v>
      </c>
      <c r="J51" s="374">
        <v>27</v>
      </c>
      <c r="K51" s="374">
        <v>22</v>
      </c>
      <c r="L51" s="374">
        <v>8</v>
      </c>
      <c r="M51" s="374">
        <v>7</v>
      </c>
      <c r="N51" s="374">
        <v>3</v>
      </c>
      <c r="O51" s="374">
        <v>3</v>
      </c>
      <c r="P51" s="374">
        <v>3</v>
      </c>
      <c r="Q51" s="358"/>
    </row>
    <row r="52" spans="1:17" ht="17.399999999999999">
      <c r="A52" s="373" t="s">
        <v>1710</v>
      </c>
      <c r="B52" s="374">
        <v>1018</v>
      </c>
      <c r="C52" s="374">
        <v>0</v>
      </c>
      <c r="D52" s="374">
        <v>36</v>
      </c>
      <c r="E52" s="374">
        <v>207</v>
      </c>
      <c r="F52" s="374">
        <v>259</v>
      </c>
      <c r="G52" s="374">
        <v>162</v>
      </c>
      <c r="H52" s="374">
        <v>135</v>
      </c>
      <c r="I52" s="374">
        <v>62</v>
      </c>
      <c r="J52" s="374">
        <v>56</v>
      </c>
      <c r="K52" s="374">
        <v>41</v>
      </c>
      <c r="L52" s="374">
        <v>31</v>
      </c>
      <c r="M52" s="374">
        <v>7</v>
      </c>
      <c r="N52" s="374">
        <v>14</v>
      </c>
      <c r="O52" s="374">
        <v>7</v>
      </c>
      <c r="P52" s="374">
        <v>1</v>
      </c>
      <c r="Q52" s="358"/>
    </row>
    <row r="53" spans="1:17" ht="17.399999999999999">
      <c r="A53" s="362"/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58"/>
    </row>
    <row r="54" spans="1:17" ht="17.399999999999999">
      <c r="A54" s="371" t="s">
        <v>1709</v>
      </c>
      <c r="B54" s="372">
        <v>2824</v>
      </c>
      <c r="C54" s="372">
        <v>0</v>
      </c>
      <c r="D54" s="372">
        <v>117</v>
      </c>
      <c r="E54" s="372">
        <v>602</v>
      </c>
      <c r="F54" s="372">
        <v>745</v>
      </c>
      <c r="G54" s="372">
        <v>506</v>
      </c>
      <c r="H54" s="372">
        <v>256</v>
      </c>
      <c r="I54" s="372">
        <v>193</v>
      </c>
      <c r="J54" s="372">
        <v>136</v>
      </c>
      <c r="K54" s="372">
        <v>120</v>
      </c>
      <c r="L54" s="372">
        <v>85</v>
      </c>
      <c r="M54" s="372">
        <v>34</v>
      </c>
      <c r="N54" s="372">
        <v>13</v>
      </c>
      <c r="O54" s="372">
        <v>9</v>
      </c>
      <c r="P54" s="372">
        <v>8</v>
      </c>
      <c r="Q54" s="358"/>
    </row>
    <row r="55" spans="1:17" ht="17.399999999999999">
      <c r="A55" s="373" t="s">
        <v>1708</v>
      </c>
      <c r="B55" s="374">
        <v>2121</v>
      </c>
      <c r="C55" s="374">
        <v>0</v>
      </c>
      <c r="D55" s="374">
        <v>92</v>
      </c>
      <c r="E55" s="374">
        <v>450</v>
      </c>
      <c r="F55" s="374">
        <v>553</v>
      </c>
      <c r="G55" s="374">
        <v>372</v>
      </c>
      <c r="H55" s="374">
        <v>199</v>
      </c>
      <c r="I55" s="374">
        <v>147</v>
      </c>
      <c r="J55" s="374">
        <v>103</v>
      </c>
      <c r="K55" s="374">
        <v>89</v>
      </c>
      <c r="L55" s="374">
        <v>66</v>
      </c>
      <c r="M55" s="374">
        <v>29</v>
      </c>
      <c r="N55" s="374">
        <v>8</v>
      </c>
      <c r="O55" s="374">
        <v>6</v>
      </c>
      <c r="P55" s="374">
        <v>7</v>
      </c>
      <c r="Q55" s="358"/>
    </row>
    <row r="56" spans="1:17" ht="17.399999999999999">
      <c r="A56" s="373" t="s">
        <v>1707</v>
      </c>
      <c r="B56" s="374">
        <v>92</v>
      </c>
      <c r="C56" s="374">
        <v>0</v>
      </c>
      <c r="D56" s="374">
        <v>3</v>
      </c>
      <c r="E56" s="374">
        <v>20</v>
      </c>
      <c r="F56" s="374">
        <v>25</v>
      </c>
      <c r="G56" s="374">
        <v>15</v>
      </c>
      <c r="H56" s="374">
        <v>11</v>
      </c>
      <c r="I56" s="374">
        <v>3</v>
      </c>
      <c r="J56" s="374">
        <v>5</v>
      </c>
      <c r="K56" s="374">
        <v>3</v>
      </c>
      <c r="L56" s="374">
        <v>4</v>
      </c>
      <c r="M56" s="374">
        <v>1</v>
      </c>
      <c r="N56" s="374">
        <v>1</v>
      </c>
      <c r="O56" s="374">
        <v>1</v>
      </c>
      <c r="P56" s="374">
        <v>0</v>
      </c>
      <c r="Q56" s="358"/>
    </row>
    <row r="57" spans="1:17" ht="17.399999999999999">
      <c r="A57" s="373" t="s">
        <v>1706</v>
      </c>
      <c r="B57" s="374">
        <v>611</v>
      </c>
      <c r="C57" s="374">
        <v>0</v>
      </c>
      <c r="D57" s="374">
        <v>22</v>
      </c>
      <c r="E57" s="374">
        <v>132</v>
      </c>
      <c r="F57" s="374">
        <v>167</v>
      </c>
      <c r="G57" s="374">
        <v>119</v>
      </c>
      <c r="H57" s="374">
        <v>46</v>
      </c>
      <c r="I57" s="374">
        <v>43</v>
      </c>
      <c r="J57" s="374">
        <v>28</v>
      </c>
      <c r="K57" s="374">
        <v>28</v>
      </c>
      <c r="L57" s="374">
        <v>15</v>
      </c>
      <c r="M57" s="374">
        <v>4</v>
      </c>
      <c r="N57" s="374">
        <v>4</v>
      </c>
      <c r="O57" s="374">
        <v>2</v>
      </c>
      <c r="P57" s="374">
        <v>1</v>
      </c>
      <c r="Q57" s="358"/>
    </row>
    <row r="58" spans="1:17" ht="17.399999999999999">
      <c r="A58" s="362"/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58"/>
    </row>
    <row r="59" spans="1:17" ht="17.399999999999999">
      <c r="A59" s="371" t="s">
        <v>1705</v>
      </c>
      <c r="B59" s="372">
        <v>2978</v>
      </c>
      <c r="C59" s="372">
        <v>0</v>
      </c>
      <c r="D59" s="372">
        <v>124</v>
      </c>
      <c r="E59" s="372">
        <v>660</v>
      </c>
      <c r="F59" s="372">
        <v>802</v>
      </c>
      <c r="G59" s="372">
        <v>508</v>
      </c>
      <c r="H59" s="372">
        <v>303</v>
      </c>
      <c r="I59" s="372">
        <v>176</v>
      </c>
      <c r="J59" s="372">
        <v>126</v>
      </c>
      <c r="K59" s="372">
        <v>125</v>
      </c>
      <c r="L59" s="372">
        <v>71</v>
      </c>
      <c r="M59" s="372">
        <v>39</v>
      </c>
      <c r="N59" s="372">
        <v>26</v>
      </c>
      <c r="O59" s="372">
        <v>11</v>
      </c>
      <c r="P59" s="372">
        <v>7</v>
      </c>
      <c r="Q59" s="358"/>
    </row>
    <row r="60" spans="1:17" ht="17.399999999999999">
      <c r="A60" s="373" t="s">
        <v>1704</v>
      </c>
      <c r="B60" s="374">
        <v>1253</v>
      </c>
      <c r="C60" s="374">
        <v>0</v>
      </c>
      <c r="D60" s="374">
        <v>49</v>
      </c>
      <c r="E60" s="374">
        <v>273</v>
      </c>
      <c r="F60" s="374">
        <v>344</v>
      </c>
      <c r="G60" s="374">
        <v>228</v>
      </c>
      <c r="H60" s="374">
        <v>136</v>
      </c>
      <c r="I60" s="374">
        <v>74</v>
      </c>
      <c r="J60" s="374">
        <v>50</v>
      </c>
      <c r="K60" s="374">
        <v>44</v>
      </c>
      <c r="L60" s="374">
        <v>25</v>
      </c>
      <c r="M60" s="374">
        <v>17</v>
      </c>
      <c r="N60" s="374">
        <v>11</v>
      </c>
      <c r="O60" s="374">
        <v>1</v>
      </c>
      <c r="P60" s="374">
        <v>1</v>
      </c>
      <c r="Q60" s="358"/>
    </row>
    <row r="61" spans="1:17" ht="17.399999999999999">
      <c r="A61" s="373" t="s">
        <v>1703</v>
      </c>
      <c r="B61" s="374">
        <v>145</v>
      </c>
      <c r="C61" s="374">
        <v>0</v>
      </c>
      <c r="D61" s="374">
        <v>6</v>
      </c>
      <c r="E61" s="374">
        <v>38</v>
      </c>
      <c r="F61" s="374">
        <v>23</v>
      </c>
      <c r="G61" s="374">
        <v>24</v>
      </c>
      <c r="H61" s="374">
        <v>16</v>
      </c>
      <c r="I61" s="374">
        <v>11</v>
      </c>
      <c r="J61" s="374">
        <v>8</v>
      </c>
      <c r="K61" s="374">
        <v>7</v>
      </c>
      <c r="L61" s="374">
        <v>3</v>
      </c>
      <c r="M61" s="374">
        <v>4</v>
      </c>
      <c r="N61" s="374">
        <v>2</v>
      </c>
      <c r="O61" s="374">
        <v>1</v>
      </c>
      <c r="P61" s="374">
        <v>2</v>
      </c>
      <c r="Q61" s="358"/>
    </row>
    <row r="62" spans="1:17" ht="17.399999999999999">
      <c r="A62" s="373" t="s">
        <v>1702</v>
      </c>
      <c r="B62" s="374">
        <v>770</v>
      </c>
      <c r="C62" s="374">
        <v>0</v>
      </c>
      <c r="D62" s="374">
        <v>25</v>
      </c>
      <c r="E62" s="374">
        <v>163</v>
      </c>
      <c r="F62" s="374">
        <v>216</v>
      </c>
      <c r="G62" s="374">
        <v>129</v>
      </c>
      <c r="H62" s="374">
        <v>72</v>
      </c>
      <c r="I62" s="374">
        <v>45</v>
      </c>
      <c r="J62" s="374">
        <v>38</v>
      </c>
      <c r="K62" s="374">
        <v>39</v>
      </c>
      <c r="L62" s="374">
        <v>22</v>
      </c>
      <c r="M62" s="374">
        <v>10</v>
      </c>
      <c r="N62" s="374">
        <v>6</v>
      </c>
      <c r="O62" s="374">
        <v>5</v>
      </c>
      <c r="P62" s="374">
        <v>0</v>
      </c>
      <c r="Q62" s="358"/>
    </row>
    <row r="63" spans="1:17" ht="17.399999999999999">
      <c r="A63" s="373" t="s">
        <v>1701</v>
      </c>
      <c r="B63" s="374">
        <v>810</v>
      </c>
      <c r="C63" s="374">
        <v>0</v>
      </c>
      <c r="D63" s="374">
        <v>44</v>
      </c>
      <c r="E63" s="374">
        <v>186</v>
      </c>
      <c r="F63" s="374">
        <v>219</v>
      </c>
      <c r="G63" s="374">
        <v>127</v>
      </c>
      <c r="H63" s="374">
        <v>79</v>
      </c>
      <c r="I63" s="374">
        <v>46</v>
      </c>
      <c r="J63" s="374">
        <v>30</v>
      </c>
      <c r="K63" s="374">
        <v>35</v>
      </c>
      <c r="L63" s="374">
        <v>21</v>
      </c>
      <c r="M63" s="374">
        <v>8</v>
      </c>
      <c r="N63" s="374">
        <v>7</v>
      </c>
      <c r="O63" s="374">
        <v>4</v>
      </c>
      <c r="P63" s="374">
        <v>4</v>
      </c>
      <c r="Q63" s="358"/>
    </row>
    <row r="64" spans="1:17" ht="17.399999999999999">
      <c r="A64" s="362"/>
      <c r="B64" s="362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58"/>
    </row>
    <row r="65" spans="1:17" ht="17.399999999999999">
      <c r="A65" s="371" t="s">
        <v>1700</v>
      </c>
      <c r="B65" s="372">
        <v>7427</v>
      </c>
      <c r="C65" s="372">
        <v>0</v>
      </c>
      <c r="D65" s="372">
        <v>290</v>
      </c>
      <c r="E65" s="372">
        <v>1519</v>
      </c>
      <c r="F65" s="372">
        <v>2098</v>
      </c>
      <c r="G65" s="372">
        <v>1357</v>
      </c>
      <c r="H65" s="372">
        <v>707</v>
      </c>
      <c r="I65" s="372">
        <v>451</v>
      </c>
      <c r="J65" s="372">
        <v>363</v>
      </c>
      <c r="K65" s="372">
        <v>273</v>
      </c>
      <c r="L65" s="372">
        <v>166</v>
      </c>
      <c r="M65" s="372">
        <v>108</v>
      </c>
      <c r="N65" s="372">
        <v>52</v>
      </c>
      <c r="O65" s="372">
        <v>26</v>
      </c>
      <c r="P65" s="372">
        <v>17</v>
      </c>
      <c r="Q65" s="358"/>
    </row>
    <row r="66" spans="1:17" ht="17.399999999999999">
      <c r="A66" s="373" t="s">
        <v>1699</v>
      </c>
      <c r="B66" s="374">
        <v>4057</v>
      </c>
      <c r="C66" s="374">
        <v>0</v>
      </c>
      <c r="D66" s="374">
        <v>152</v>
      </c>
      <c r="E66" s="374">
        <v>802</v>
      </c>
      <c r="F66" s="374">
        <v>1204</v>
      </c>
      <c r="G66" s="374">
        <v>746</v>
      </c>
      <c r="H66" s="374">
        <v>386</v>
      </c>
      <c r="I66" s="374">
        <v>242</v>
      </c>
      <c r="J66" s="374">
        <v>193</v>
      </c>
      <c r="K66" s="374">
        <v>147</v>
      </c>
      <c r="L66" s="374">
        <v>81</v>
      </c>
      <c r="M66" s="374">
        <v>51</v>
      </c>
      <c r="N66" s="374">
        <v>29</v>
      </c>
      <c r="O66" s="374">
        <v>18</v>
      </c>
      <c r="P66" s="374">
        <v>6</v>
      </c>
      <c r="Q66" s="358"/>
    </row>
    <row r="67" spans="1:17" ht="17.399999999999999">
      <c r="A67" s="373" t="s">
        <v>1698</v>
      </c>
      <c r="B67" s="374">
        <v>604</v>
      </c>
      <c r="C67" s="374">
        <v>0</v>
      </c>
      <c r="D67" s="374">
        <v>32</v>
      </c>
      <c r="E67" s="374">
        <v>138</v>
      </c>
      <c r="F67" s="374">
        <v>161</v>
      </c>
      <c r="G67" s="374">
        <v>90</v>
      </c>
      <c r="H67" s="374">
        <v>56</v>
      </c>
      <c r="I67" s="374">
        <v>41</v>
      </c>
      <c r="J67" s="374">
        <v>35</v>
      </c>
      <c r="K67" s="374">
        <v>19</v>
      </c>
      <c r="L67" s="374">
        <v>15</v>
      </c>
      <c r="M67" s="374">
        <v>11</v>
      </c>
      <c r="N67" s="374">
        <v>4</v>
      </c>
      <c r="O67" s="374">
        <v>0</v>
      </c>
      <c r="P67" s="374">
        <v>2</v>
      </c>
      <c r="Q67" s="358"/>
    </row>
    <row r="68" spans="1:17" ht="17.399999999999999">
      <c r="A68" s="373" t="s">
        <v>1697</v>
      </c>
      <c r="B68" s="374">
        <v>1314</v>
      </c>
      <c r="C68" s="374">
        <v>0</v>
      </c>
      <c r="D68" s="374">
        <v>47</v>
      </c>
      <c r="E68" s="374">
        <v>275</v>
      </c>
      <c r="F68" s="374">
        <v>360</v>
      </c>
      <c r="G68" s="374">
        <v>250</v>
      </c>
      <c r="H68" s="374">
        <v>132</v>
      </c>
      <c r="I68" s="374">
        <v>78</v>
      </c>
      <c r="J68" s="374">
        <v>52</v>
      </c>
      <c r="K68" s="374">
        <v>47</v>
      </c>
      <c r="L68" s="374">
        <v>31</v>
      </c>
      <c r="M68" s="374">
        <v>24</v>
      </c>
      <c r="N68" s="374">
        <v>11</v>
      </c>
      <c r="O68" s="374">
        <v>3</v>
      </c>
      <c r="P68" s="374">
        <v>4</v>
      </c>
      <c r="Q68" s="358"/>
    </row>
    <row r="69" spans="1:17" ht="17.399999999999999">
      <c r="A69" s="373" t="s">
        <v>1696</v>
      </c>
      <c r="B69" s="374">
        <v>1452</v>
      </c>
      <c r="C69" s="374">
        <v>0</v>
      </c>
      <c r="D69" s="374">
        <v>59</v>
      </c>
      <c r="E69" s="374">
        <v>304</v>
      </c>
      <c r="F69" s="374">
        <v>373</v>
      </c>
      <c r="G69" s="374">
        <v>271</v>
      </c>
      <c r="H69" s="374">
        <v>133</v>
      </c>
      <c r="I69" s="374">
        <v>90</v>
      </c>
      <c r="J69" s="374">
        <v>83</v>
      </c>
      <c r="K69" s="374">
        <v>60</v>
      </c>
      <c r="L69" s="374">
        <v>39</v>
      </c>
      <c r="M69" s="374">
        <v>22</v>
      </c>
      <c r="N69" s="374">
        <v>8</v>
      </c>
      <c r="O69" s="374">
        <v>5</v>
      </c>
      <c r="P69" s="374">
        <v>5</v>
      </c>
      <c r="Q69" s="358"/>
    </row>
    <row r="70" spans="1:17" ht="17.399999999999999">
      <c r="A70" s="362"/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58"/>
    </row>
    <row r="71" spans="1:17" ht="17.399999999999999">
      <c r="A71" s="371" t="s">
        <v>1695</v>
      </c>
      <c r="B71" s="372">
        <v>2860</v>
      </c>
      <c r="C71" s="372">
        <v>0</v>
      </c>
      <c r="D71" s="372">
        <v>145</v>
      </c>
      <c r="E71" s="372">
        <v>601</v>
      </c>
      <c r="F71" s="372">
        <v>741</v>
      </c>
      <c r="G71" s="372">
        <v>538</v>
      </c>
      <c r="H71" s="372">
        <v>283</v>
      </c>
      <c r="I71" s="372">
        <v>175</v>
      </c>
      <c r="J71" s="372">
        <v>130</v>
      </c>
      <c r="K71" s="372">
        <v>108</v>
      </c>
      <c r="L71" s="372">
        <v>67</v>
      </c>
      <c r="M71" s="372">
        <v>35</v>
      </c>
      <c r="N71" s="372">
        <v>19</v>
      </c>
      <c r="O71" s="372">
        <v>14</v>
      </c>
      <c r="P71" s="372">
        <v>4</v>
      </c>
      <c r="Q71" s="358"/>
    </row>
    <row r="72" spans="1:17" ht="17.399999999999999">
      <c r="A72" s="373" t="s">
        <v>1694</v>
      </c>
      <c r="B72" s="374">
        <v>2249</v>
      </c>
      <c r="C72" s="374">
        <v>0</v>
      </c>
      <c r="D72" s="374">
        <v>116</v>
      </c>
      <c r="E72" s="374">
        <v>474</v>
      </c>
      <c r="F72" s="374">
        <v>576</v>
      </c>
      <c r="G72" s="374">
        <v>427</v>
      </c>
      <c r="H72" s="374">
        <v>221</v>
      </c>
      <c r="I72" s="374">
        <v>140</v>
      </c>
      <c r="J72" s="374">
        <v>104</v>
      </c>
      <c r="K72" s="374">
        <v>84</v>
      </c>
      <c r="L72" s="374">
        <v>57</v>
      </c>
      <c r="M72" s="374">
        <v>22</v>
      </c>
      <c r="N72" s="374">
        <v>15</v>
      </c>
      <c r="O72" s="374">
        <v>10</v>
      </c>
      <c r="P72" s="374">
        <v>3</v>
      </c>
      <c r="Q72" s="358"/>
    </row>
    <row r="73" spans="1:17" ht="17.399999999999999">
      <c r="A73" s="373" t="s">
        <v>1693</v>
      </c>
      <c r="B73" s="374">
        <v>611</v>
      </c>
      <c r="C73" s="374">
        <v>0</v>
      </c>
      <c r="D73" s="374">
        <v>29</v>
      </c>
      <c r="E73" s="374">
        <v>127</v>
      </c>
      <c r="F73" s="374">
        <v>165</v>
      </c>
      <c r="G73" s="374">
        <v>111</v>
      </c>
      <c r="H73" s="374">
        <v>62</v>
      </c>
      <c r="I73" s="374">
        <v>35</v>
      </c>
      <c r="J73" s="374">
        <v>26</v>
      </c>
      <c r="K73" s="374">
        <v>24</v>
      </c>
      <c r="L73" s="374">
        <v>10</v>
      </c>
      <c r="M73" s="374">
        <v>13</v>
      </c>
      <c r="N73" s="374">
        <v>4</v>
      </c>
      <c r="O73" s="374">
        <v>4</v>
      </c>
      <c r="P73" s="374">
        <v>1</v>
      </c>
      <c r="Q73" s="358"/>
    </row>
    <row r="74" spans="1:17" ht="17.399999999999999">
      <c r="A74" s="362"/>
      <c r="B74" s="362"/>
      <c r="C74" s="362"/>
      <c r="D74" s="362"/>
      <c r="E74" s="362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  <c r="Q74" s="358"/>
    </row>
    <row r="75" spans="1:17" ht="17.399999999999999">
      <c r="A75" s="371" t="s">
        <v>1692</v>
      </c>
      <c r="B75" s="372">
        <v>1219</v>
      </c>
      <c r="C75" s="372">
        <v>0</v>
      </c>
      <c r="D75" s="372">
        <v>62</v>
      </c>
      <c r="E75" s="372">
        <v>211</v>
      </c>
      <c r="F75" s="372">
        <v>317</v>
      </c>
      <c r="G75" s="372">
        <v>238</v>
      </c>
      <c r="H75" s="372">
        <v>126</v>
      </c>
      <c r="I75" s="372">
        <v>85</v>
      </c>
      <c r="J75" s="372">
        <v>53</v>
      </c>
      <c r="K75" s="372">
        <v>51</v>
      </c>
      <c r="L75" s="372">
        <v>25</v>
      </c>
      <c r="M75" s="372">
        <v>28</v>
      </c>
      <c r="N75" s="372">
        <v>10</v>
      </c>
      <c r="O75" s="372">
        <v>4</v>
      </c>
      <c r="P75" s="372">
        <v>9</v>
      </c>
      <c r="Q75" s="358"/>
    </row>
    <row r="76" spans="1:17" ht="17.399999999999999">
      <c r="A76" s="373" t="s">
        <v>1691</v>
      </c>
      <c r="B76" s="374">
        <v>956</v>
      </c>
      <c r="C76" s="374">
        <v>0</v>
      </c>
      <c r="D76" s="374">
        <v>46</v>
      </c>
      <c r="E76" s="374">
        <v>148</v>
      </c>
      <c r="F76" s="374">
        <v>250</v>
      </c>
      <c r="G76" s="374">
        <v>197</v>
      </c>
      <c r="H76" s="374">
        <v>104</v>
      </c>
      <c r="I76" s="374">
        <v>65</v>
      </c>
      <c r="J76" s="374">
        <v>43</v>
      </c>
      <c r="K76" s="374">
        <v>41</v>
      </c>
      <c r="L76" s="374">
        <v>21</v>
      </c>
      <c r="M76" s="374">
        <v>22</v>
      </c>
      <c r="N76" s="374">
        <v>8</v>
      </c>
      <c r="O76" s="374">
        <v>4</v>
      </c>
      <c r="P76" s="374">
        <v>7</v>
      </c>
      <c r="Q76" s="358"/>
    </row>
    <row r="77" spans="1:17" ht="17.399999999999999">
      <c r="A77" s="373" t="s">
        <v>1690</v>
      </c>
      <c r="B77" s="374">
        <v>263</v>
      </c>
      <c r="C77" s="374">
        <v>0</v>
      </c>
      <c r="D77" s="374">
        <v>16</v>
      </c>
      <c r="E77" s="374">
        <v>63</v>
      </c>
      <c r="F77" s="374">
        <v>67</v>
      </c>
      <c r="G77" s="374">
        <v>41</v>
      </c>
      <c r="H77" s="374">
        <v>22</v>
      </c>
      <c r="I77" s="374">
        <v>20</v>
      </c>
      <c r="J77" s="374">
        <v>10</v>
      </c>
      <c r="K77" s="374">
        <v>10</v>
      </c>
      <c r="L77" s="374">
        <v>4</v>
      </c>
      <c r="M77" s="374">
        <v>6</v>
      </c>
      <c r="N77" s="374">
        <v>2</v>
      </c>
      <c r="O77" s="374">
        <v>0</v>
      </c>
      <c r="P77" s="374">
        <v>2</v>
      </c>
      <c r="Q77" s="358"/>
    </row>
    <row r="78" spans="1:17" ht="17.399999999999999">
      <c r="A78" s="362"/>
      <c r="B78" s="362"/>
      <c r="C78" s="362"/>
      <c r="D78" s="362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58"/>
    </row>
    <row r="79" spans="1:17" ht="17.399999999999999">
      <c r="A79" s="371" t="s">
        <v>1689</v>
      </c>
      <c r="B79" s="372">
        <v>2509</v>
      </c>
      <c r="C79" s="372">
        <v>0</v>
      </c>
      <c r="D79" s="372">
        <v>103</v>
      </c>
      <c r="E79" s="372">
        <v>518</v>
      </c>
      <c r="F79" s="372">
        <v>660</v>
      </c>
      <c r="G79" s="372">
        <v>472</v>
      </c>
      <c r="H79" s="372">
        <v>242</v>
      </c>
      <c r="I79" s="372">
        <v>182</v>
      </c>
      <c r="J79" s="372">
        <v>129</v>
      </c>
      <c r="K79" s="372">
        <v>72</v>
      </c>
      <c r="L79" s="372">
        <v>54</v>
      </c>
      <c r="M79" s="372">
        <v>35</v>
      </c>
      <c r="N79" s="372">
        <v>24</v>
      </c>
      <c r="O79" s="372">
        <v>14</v>
      </c>
      <c r="P79" s="372">
        <v>4</v>
      </c>
      <c r="Q79" s="358"/>
    </row>
    <row r="80" spans="1:17" ht="17.399999999999999">
      <c r="A80" s="373" t="s">
        <v>1688</v>
      </c>
      <c r="B80" s="374">
        <v>1314</v>
      </c>
      <c r="C80" s="374">
        <v>0</v>
      </c>
      <c r="D80" s="374">
        <v>42</v>
      </c>
      <c r="E80" s="374">
        <v>270</v>
      </c>
      <c r="F80" s="374">
        <v>344</v>
      </c>
      <c r="G80" s="374">
        <v>253</v>
      </c>
      <c r="H80" s="374">
        <v>125</v>
      </c>
      <c r="I80" s="374">
        <v>102</v>
      </c>
      <c r="J80" s="374">
        <v>71</v>
      </c>
      <c r="K80" s="374">
        <v>36</v>
      </c>
      <c r="L80" s="374">
        <v>34</v>
      </c>
      <c r="M80" s="374">
        <v>20</v>
      </c>
      <c r="N80" s="374">
        <v>14</v>
      </c>
      <c r="O80" s="374">
        <v>2</v>
      </c>
      <c r="P80" s="374">
        <v>1</v>
      </c>
      <c r="Q80" s="358"/>
    </row>
    <row r="81" spans="1:17" ht="17.399999999999999">
      <c r="A81" s="373" t="s">
        <v>1687</v>
      </c>
      <c r="B81" s="374">
        <v>458</v>
      </c>
      <c r="C81" s="374">
        <v>0</v>
      </c>
      <c r="D81" s="374">
        <v>25</v>
      </c>
      <c r="E81" s="374">
        <v>94</v>
      </c>
      <c r="F81" s="374">
        <v>116</v>
      </c>
      <c r="G81" s="374">
        <v>89</v>
      </c>
      <c r="H81" s="374">
        <v>45</v>
      </c>
      <c r="I81" s="374">
        <v>35</v>
      </c>
      <c r="J81" s="374">
        <v>18</v>
      </c>
      <c r="K81" s="374">
        <v>12</v>
      </c>
      <c r="L81" s="374">
        <v>8</v>
      </c>
      <c r="M81" s="374">
        <v>8</v>
      </c>
      <c r="N81" s="374">
        <v>5</v>
      </c>
      <c r="O81" s="374">
        <v>3</v>
      </c>
      <c r="P81" s="374">
        <v>0</v>
      </c>
      <c r="Q81" s="358"/>
    </row>
    <row r="82" spans="1:17" ht="17.399999999999999">
      <c r="A82" s="373" t="s">
        <v>1686</v>
      </c>
      <c r="B82" s="374">
        <v>700</v>
      </c>
      <c r="C82" s="374">
        <v>0</v>
      </c>
      <c r="D82" s="374">
        <v>36</v>
      </c>
      <c r="E82" s="374">
        <v>148</v>
      </c>
      <c r="F82" s="374">
        <v>195</v>
      </c>
      <c r="G82" s="374">
        <v>118</v>
      </c>
      <c r="H82" s="374">
        <v>70</v>
      </c>
      <c r="I82" s="374">
        <v>41</v>
      </c>
      <c r="J82" s="374">
        <v>36</v>
      </c>
      <c r="K82" s="374">
        <v>23</v>
      </c>
      <c r="L82" s="374">
        <v>10</v>
      </c>
      <c r="M82" s="374">
        <v>7</v>
      </c>
      <c r="N82" s="374">
        <v>4</v>
      </c>
      <c r="O82" s="374">
        <v>9</v>
      </c>
      <c r="P82" s="374">
        <v>3</v>
      </c>
      <c r="Q82" s="358"/>
    </row>
    <row r="83" spans="1:17" ht="17.399999999999999">
      <c r="A83" s="373" t="s">
        <v>1685</v>
      </c>
      <c r="B83" s="374">
        <v>37</v>
      </c>
      <c r="C83" s="374">
        <v>0</v>
      </c>
      <c r="D83" s="374">
        <v>0</v>
      </c>
      <c r="E83" s="374">
        <v>6</v>
      </c>
      <c r="F83" s="374">
        <v>5</v>
      </c>
      <c r="G83" s="374">
        <v>12</v>
      </c>
      <c r="H83" s="374">
        <v>2</v>
      </c>
      <c r="I83" s="374">
        <v>4</v>
      </c>
      <c r="J83" s="374">
        <v>4</v>
      </c>
      <c r="K83" s="374">
        <v>1</v>
      </c>
      <c r="L83" s="374">
        <v>2</v>
      </c>
      <c r="M83" s="374">
        <v>0</v>
      </c>
      <c r="N83" s="374">
        <v>1</v>
      </c>
      <c r="O83" s="374">
        <v>0</v>
      </c>
      <c r="P83" s="374">
        <v>0</v>
      </c>
      <c r="Q83" s="358"/>
    </row>
    <row r="84" spans="1:17" ht="17.399999999999999">
      <c r="A84" s="362"/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58"/>
    </row>
    <row r="85" spans="1:17" ht="17.399999999999999">
      <c r="A85" s="371" t="s">
        <v>1684</v>
      </c>
      <c r="B85" s="372">
        <v>332</v>
      </c>
      <c r="C85" s="372">
        <v>0</v>
      </c>
      <c r="D85" s="372">
        <v>11</v>
      </c>
      <c r="E85" s="372">
        <v>68</v>
      </c>
      <c r="F85" s="372">
        <v>87</v>
      </c>
      <c r="G85" s="372">
        <v>68</v>
      </c>
      <c r="H85" s="372">
        <v>31</v>
      </c>
      <c r="I85" s="372">
        <v>13</v>
      </c>
      <c r="J85" s="372">
        <v>23</v>
      </c>
      <c r="K85" s="372">
        <v>13</v>
      </c>
      <c r="L85" s="372">
        <v>7</v>
      </c>
      <c r="M85" s="372">
        <v>8</v>
      </c>
      <c r="N85" s="372">
        <v>1</v>
      </c>
      <c r="O85" s="372">
        <v>0</v>
      </c>
      <c r="P85" s="372">
        <v>2</v>
      </c>
      <c r="Q85" s="358"/>
    </row>
    <row r="86" spans="1:17" ht="17.399999999999999">
      <c r="A86" s="373" t="s">
        <v>1683</v>
      </c>
      <c r="B86" s="374">
        <v>210</v>
      </c>
      <c r="C86" s="374">
        <v>0</v>
      </c>
      <c r="D86" s="374">
        <v>4</v>
      </c>
      <c r="E86" s="374">
        <v>46</v>
      </c>
      <c r="F86" s="374">
        <v>54</v>
      </c>
      <c r="G86" s="374">
        <v>49</v>
      </c>
      <c r="H86" s="374">
        <v>20</v>
      </c>
      <c r="I86" s="374">
        <v>7</v>
      </c>
      <c r="J86" s="374">
        <v>13</v>
      </c>
      <c r="K86" s="374">
        <v>5</v>
      </c>
      <c r="L86" s="374">
        <v>4</v>
      </c>
      <c r="M86" s="374">
        <v>6</v>
      </c>
      <c r="N86" s="374">
        <v>0</v>
      </c>
      <c r="O86" s="374">
        <v>0</v>
      </c>
      <c r="P86" s="374">
        <v>2</v>
      </c>
      <c r="Q86" s="358"/>
    </row>
    <row r="87" spans="1:17" ht="17.399999999999999">
      <c r="A87" s="373" t="s">
        <v>1682</v>
      </c>
      <c r="B87" s="374">
        <v>88</v>
      </c>
      <c r="C87" s="374">
        <v>0</v>
      </c>
      <c r="D87" s="374">
        <v>6</v>
      </c>
      <c r="E87" s="374">
        <v>17</v>
      </c>
      <c r="F87" s="374">
        <v>24</v>
      </c>
      <c r="G87" s="374">
        <v>12</v>
      </c>
      <c r="H87" s="374">
        <v>7</v>
      </c>
      <c r="I87" s="374">
        <v>6</v>
      </c>
      <c r="J87" s="374">
        <v>7</v>
      </c>
      <c r="K87" s="374">
        <v>7</v>
      </c>
      <c r="L87" s="374">
        <v>1</v>
      </c>
      <c r="M87" s="374">
        <v>1</v>
      </c>
      <c r="N87" s="374">
        <v>0</v>
      </c>
      <c r="O87" s="374">
        <v>0</v>
      </c>
      <c r="P87" s="374">
        <v>0</v>
      </c>
      <c r="Q87" s="358"/>
    </row>
    <row r="88" spans="1:17" ht="17.399999999999999">
      <c r="A88" s="373" t="s">
        <v>1681</v>
      </c>
      <c r="B88" s="374">
        <v>15</v>
      </c>
      <c r="C88" s="374">
        <v>0</v>
      </c>
      <c r="D88" s="374">
        <v>1</v>
      </c>
      <c r="E88" s="374">
        <v>2</v>
      </c>
      <c r="F88" s="374">
        <v>4</v>
      </c>
      <c r="G88" s="374">
        <v>2</v>
      </c>
      <c r="H88" s="374">
        <v>2</v>
      </c>
      <c r="I88" s="374">
        <v>0</v>
      </c>
      <c r="J88" s="374">
        <v>1</v>
      </c>
      <c r="K88" s="374">
        <v>1</v>
      </c>
      <c r="L88" s="374">
        <v>1</v>
      </c>
      <c r="M88" s="374">
        <v>1</v>
      </c>
      <c r="N88" s="374">
        <v>0</v>
      </c>
      <c r="O88" s="374">
        <v>0</v>
      </c>
      <c r="P88" s="374">
        <v>0</v>
      </c>
      <c r="Q88" s="358"/>
    </row>
    <row r="89" spans="1:17" ht="17.399999999999999">
      <c r="A89" s="373" t="s">
        <v>1680</v>
      </c>
      <c r="B89" s="374">
        <v>19</v>
      </c>
      <c r="C89" s="374">
        <v>0</v>
      </c>
      <c r="D89" s="374">
        <v>0</v>
      </c>
      <c r="E89" s="374">
        <v>3</v>
      </c>
      <c r="F89" s="374">
        <v>5</v>
      </c>
      <c r="G89" s="374">
        <v>5</v>
      </c>
      <c r="H89" s="374">
        <v>2</v>
      </c>
      <c r="I89" s="374">
        <v>0</v>
      </c>
      <c r="J89" s="374">
        <v>2</v>
      </c>
      <c r="K89" s="374">
        <v>0</v>
      </c>
      <c r="L89" s="374">
        <v>1</v>
      </c>
      <c r="M89" s="374">
        <v>0</v>
      </c>
      <c r="N89" s="374">
        <v>1</v>
      </c>
      <c r="O89" s="374">
        <v>0</v>
      </c>
      <c r="P89" s="374">
        <v>0</v>
      </c>
      <c r="Q89" s="358"/>
    </row>
    <row r="90" spans="1:17" ht="17.399999999999999">
      <c r="A90" s="362"/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58"/>
    </row>
    <row r="91" spans="1:17" ht="17.399999999999999">
      <c r="A91" s="371" t="s">
        <v>1679</v>
      </c>
      <c r="B91" s="372">
        <v>654</v>
      </c>
      <c r="C91" s="372">
        <v>0</v>
      </c>
      <c r="D91" s="372">
        <v>18</v>
      </c>
      <c r="E91" s="372">
        <v>116</v>
      </c>
      <c r="F91" s="372">
        <v>176</v>
      </c>
      <c r="G91" s="372">
        <v>118</v>
      </c>
      <c r="H91" s="372">
        <v>65</v>
      </c>
      <c r="I91" s="372">
        <v>42</v>
      </c>
      <c r="J91" s="372">
        <v>44</v>
      </c>
      <c r="K91" s="372">
        <v>25</v>
      </c>
      <c r="L91" s="372">
        <v>30</v>
      </c>
      <c r="M91" s="372">
        <v>12</v>
      </c>
      <c r="N91" s="372">
        <v>4</v>
      </c>
      <c r="O91" s="372">
        <v>2</v>
      </c>
      <c r="P91" s="372">
        <v>2</v>
      </c>
      <c r="Q91" s="358"/>
    </row>
    <row r="92" spans="1:17" ht="17.399999999999999">
      <c r="A92" s="373" t="s">
        <v>1678</v>
      </c>
      <c r="B92" s="374">
        <v>569</v>
      </c>
      <c r="C92" s="374">
        <v>0</v>
      </c>
      <c r="D92" s="374">
        <v>17</v>
      </c>
      <c r="E92" s="374">
        <v>102</v>
      </c>
      <c r="F92" s="374">
        <v>146</v>
      </c>
      <c r="G92" s="374">
        <v>107</v>
      </c>
      <c r="H92" s="374">
        <v>55</v>
      </c>
      <c r="I92" s="374">
        <v>34</v>
      </c>
      <c r="J92" s="374">
        <v>41</v>
      </c>
      <c r="K92" s="374">
        <v>23</v>
      </c>
      <c r="L92" s="374">
        <v>28</v>
      </c>
      <c r="M92" s="374">
        <v>10</v>
      </c>
      <c r="N92" s="374">
        <v>3</v>
      </c>
      <c r="O92" s="374">
        <v>2</v>
      </c>
      <c r="P92" s="374">
        <v>1</v>
      </c>
      <c r="Q92" s="358"/>
    </row>
    <row r="93" spans="1:17" ht="17.399999999999999">
      <c r="A93" s="373" t="s">
        <v>1677</v>
      </c>
      <c r="B93" s="374">
        <v>2</v>
      </c>
      <c r="C93" s="374">
        <v>0</v>
      </c>
      <c r="D93" s="374">
        <v>0</v>
      </c>
      <c r="E93" s="374">
        <v>0</v>
      </c>
      <c r="F93" s="374">
        <v>1</v>
      </c>
      <c r="G93" s="374">
        <v>1</v>
      </c>
      <c r="H93" s="374">
        <v>0</v>
      </c>
      <c r="I93" s="374">
        <v>0</v>
      </c>
      <c r="J93" s="374">
        <v>0</v>
      </c>
      <c r="K93" s="374">
        <v>0</v>
      </c>
      <c r="L93" s="374">
        <v>0</v>
      </c>
      <c r="M93" s="374">
        <v>0</v>
      </c>
      <c r="N93" s="374">
        <v>0</v>
      </c>
      <c r="O93" s="374">
        <v>0</v>
      </c>
      <c r="P93" s="374">
        <v>0</v>
      </c>
      <c r="Q93" s="358"/>
    </row>
    <row r="94" spans="1:17" ht="17.399999999999999">
      <c r="A94" s="373" t="s">
        <v>1676</v>
      </c>
      <c r="B94" s="374">
        <v>23</v>
      </c>
      <c r="C94" s="374">
        <v>0</v>
      </c>
      <c r="D94" s="374">
        <v>1</v>
      </c>
      <c r="E94" s="374">
        <v>5</v>
      </c>
      <c r="F94" s="374">
        <v>5</v>
      </c>
      <c r="G94" s="374">
        <v>3</v>
      </c>
      <c r="H94" s="374">
        <v>4</v>
      </c>
      <c r="I94" s="374">
        <v>2</v>
      </c>
      <c r="J94" s="374">
        <v>2</v>
      </c>
      <c r="K94" s="374">
        <v>0</v>
      </c>
      <c r="L94" s="374">
        <v>0</v>
      </c>
      <c r="M94" s="374">
        <v>1</v>
      </c>
      <c r="N94" s="374">
        <v>0</v>
      </c>
      <c r="O94" s="374">
        <v>0</v>
      </c>
      <c r="P94" s="374">
        <v>0</v>
      </c>
      <c r="Q94" s="358"/>
    </row>
    <row r="95" spans="1:17" ht="17.399999999999999">
      <c r="A95" s="373" t="s">
        <v>1675</v>
      </c>
      <c r="B95" s="374">
        <v>60</v>
      </c>
      <c r="C95" s="374">
        <v>0</v>
      </c>
      <c r="D95" s="374">
        <v>0</v>
      </c>
      <c r="E95" s="374">
        <v>9</v>
      </c>
      <c r="F95" s="374">
        <v>24</v>
      </c>
      <c r="G95" s="374">
        <v>7</v>
      </c>
      <c r="H95" s="374">
        <v>6</v>
      </c>
      <c r="I95" s="374">
        <v>6</v>
      </c>
      <c r="J95" s="374">
        <v>1</v>
      </c>
      <c r="K95" s="374">
        <v>2</v>
      </c>
      <c r="L95" s="374">
        <v>2</v>
      </c>
      <c r="M95" s="374">
        <v>1</v>
      </c>
      <c r="N95" s="374">
        <v>1</v>
      </c>
      <c r="O95" s="374">
        <v>0</v>
      </c>
      <c r="P95" s="374">
        <v>1</v>
      </c>
      <c r="Q95" s="358"/>
    </row>
    <row r="96" spans="1:17" ht="17.399999999999999">
      <c r="A96" s="381"/>
      <c r="B96" s="381"/>
      <c r="C96" s="381"/>
      <c r="D96" s="381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58"/>
    </row>
    <row r="97" spans="1:17" ht="17.399999999999999">
      <c r="A97" s="768" t="s">
        <v>4082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381"/>
      <c r="P97" s="381"/>
      <c r="Q97" s="358"/>
    </row>
  </sheetData>
  <mergeCells count="4">
    <mergeCell ref="B2:P2"/>
    <mergeCell ref="B3:P3"/>
    <mergeCell ref="B5:P5"/>
    <mergeCell ref="C7:P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4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2">
    <outlinePr summaryBelow="0" summaryRight="0"/>
  </sheetPr>
  <dimension ref="A1:P97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20.6640625" style="35" bestFit="1" customWidth="1"/>
    <col min="2" max="2" width="5.109375" style="35" bestFit="1" customWidth="1"/>
    <col min="3" max="3" width="8.88671875" style="35" customWidth="1"/>
    <col min="4" max="5" width="6.88671875" style="35" bestFit="1" customWidth="1"/>
    <col min="6" max="6" width="9.109375" style="35" customWidth="1"/>
    <col min="7" max="15" width="6.88671875" style="35" bestFit="1" customWidth="1"/>
    <col min="16" max="16" width="8.6640625" style="35" bestFit="1" customWidth="1"/>
    <col min="17" max="256" width="8.88671875" style="35"/>
    <col min="257" max="257" width="20.6640625" style="35" bestFit="1" customWidth="1"/>
    <col min="258" max="258" width="5.109375" style="35" bestFit="1" customWidth="1"/>
    <col min="259" max="259" width="8.88671875" style="35" customWidth="1"/>
    <col min="260" max="261" width="6.88671875" style="35" bestFit="1" customWidth="1"/>
    <col min="262" max="262" width="9.109375" style="35" customWidth="1"/>
    <col min="263" max="271" width="6.88671875" style="35" bestFit="1" customWidth="1"/>
    <col min="272" max="272" width="8.6640625" style="35" bestFit="1" customWidth="1"/>
    <col min="273" max="512" width="8.88671875" style="35"/>
    <col min="513" max="513" width="20.6640625" style="35" bestFit="1" customWidth="1"/>
    <col min="514" max="514" width="5.109375" style="35" bestFit="1" customWidth="1"/>
    <col min="515" max="515" width="8.88671875" style="35" customWidth="1"/>
    <col min="516" max="517" width="6.88671875" style="35" bestFit="1" customWidth="1"/>
    <col min="518" max="518" width="9.109375" style="35" customWidth="1"/>
    <col min="519" max="527" width="6.88671875" style="35" bestFit="1" customWidth="1"/>
    <col min="528" max="528" width="8.6640625" style="35" bestFit="1" customWidth="1"/>
    <col min="529" max="768" width="8.88671875" style="35"/>
    <col min="769" max="769" width="20.6640625" style="35" bestFit="1" customWidth="1"/>
    <col min="770" max="770" width="5.109375" style="35" bestFit="1" customWidth="1"/>
    <col min="771" max="771" width="8.88671875" style="35" customWidth="1"/>
    <col min="772" max="773" width="6.88671875" style="35" bestFit="1" customWidth="1"/>
    <col min="774" max="774" width="9.109375" style="35" customWidth="1"/>
    <col min="775" max="783" width="6.88671875" style="35" bestFit="1" customWidth="1"/>
    <col min="784" max="784" width="8.6640625" style="35" bestFit="1" customWidth="1"/>
    <col min="785" max="1024" width="8.88671875" style="35"/>
    <col min="1025" max="1025" width="20.6640625" style="35" bestFit="1" customWidth="1"/>
    <col min="1026" max="1026" width="5.109375" style="35" bestFit="1" customWidth="1"/>
    <col min="1027" max="1027" width="8.88671875" style="35" customWidth="1"/>
    <col min="1028" max="1029" width="6.88671875" style="35" bestFit="1" customWidth="1"/>
    <col min="1030" max="1030" width="9.109375" style="35" customWidth="1"/>
    <col min="1031" max="1039" width="6.88671875" style="35" bestFit="1" customWidth="1"/>
    <col min="1040" max="1040" width="8.6640625" style="35" bestFit="1" customWidth="1"/>
    <col min="1041" max="1280" width="8.88671875" style="35"/>
    <col min="1281" max="1281" width="20.6640625" style="35" bestFit="1" customWidth="1"/>
    <col min="1282" max="1282" width="5.109375" style="35" bestFit="1" customWidth="1"/>
    <col min="1283" max="1283" width="8.88671875" style="35" customWidth="1"/>
    <col min="1284" max="1285" width="6.88671875" style="35" bestFit="1" customWidth="1"/>
    <col min="1286" max="1286" width="9.109375" style="35" customWidth="1"/>
    <col min="1287" max="1295" width="6.88671875" style="35" bestFit="1" customWidth="1"/>
    <col min="1296" max="1296" width="8.6640625" style="35" bestFit="1" customWidth="1"/>
    <col min="1297" max="1536" width="8.88671875" style="35"/>
    <col min="1537" max="1537" width="20.6640625" style="35" bestFit="1" customWidth="1"/>
    <col min="1538" max="1538" width="5.109375" style="35" bestFit="1" customWidth="1"/>
    <col min="1539" max="1539" width="8.88671875" style="35" customWidth="1"/>
    <col min="1540" max="1541" width="6.88671875" style="35" bestFit="1" customWidth="1"/>
    <col min="1542" max="1542" width="9.109375" style="35" customWidth="1"/>
    <col min="1543" max="1551" width="6.88671875" style="35" bestFit="1" customWidth="1"/>
    <col min="1552" max="1552" width="8.6640625" style="35" bestFit="1" customWidth="1"/>
    <col min="1553" max="1792" width="8.88671875" style="35"/>
    <col min="1793" max="1793" width="20.6640625" style="35" bestFit="1" customWidth="1"/>
    <col min="1794" max="1794" width="5.109375" style="35" bestFit="1" customWidth="1"/>
    <col min="1795" max="1795" width="8.88671875" style="35" customWidth="1"/>
    <col min="1796" max="1797" width="6.88671875" style="35" bestFit="1" customWidth="1"/>
    <col min="1798" max="1798" width="9.109375" style="35" customWidth="1"/>
    <col min="1799" max="1807" width="6.88671875" style="35" bestFit="1" customWidth="1"/>
    <col min="1808" max="1808" width="8.6640625" style="35" bestFit="1" customWidth="1"/>
    <col min="1809" max="2048" width="8.88671875" style="35"/>
    <col min="2049" max="2049" width="20.6640625" style="35" bestFit="1" customWidth="1"/>
    <col min="2050" max="2050" width="5.109375" style="35" bestFit="1" customWidth="1"/>
    <col min="2051" max="2051" width="8.88671875" style="35" customWidth="1"/>
    <col min="2052" max="2053" width="6.88671875" style="35" bestFit="1" customWidth="1"/>
    <col min="2054" max="2054" width="9.109375" style="35" customWidth="1"/>
    <col min="2055" max="2063" width="6.88671875" style="35" bestFit="1" customWidth="1"/>
    <col min="2064" max="2064" width="8.6640625" style="35" bestFit="1" customWidth="1"/>
    <col min="2065" max="2304" width="8.88671875" style="35"/>
    <col min="2305" max="2305" width="20.6640625" style="35" bestFit="1" customWidth="1"/>
    <col min="2306" max="2306" width="5.109375" style="35" bestFit="1" customWidth="1"/>
    <col min="2307" max="2307" width="8.88671875" style="35" customWidth="1"/>
    <col min="2308" max="2309" width="6.88671875" style="35" bestFit="1" customWidth="1"/>
    <col min="2310" max="2310" width="9.109375" style="35" customWidth="1"/>
    <col min="2311" max="2319" width="6.88671875" style="35" bestFit="1" customWidth="1"/>
    <col min="2320" max="2320" width="8.6640625" style="35" bestFit="1" customWidth="1"/>
    <col min="2321" max="2560" width="8.88671875" style="35"/>
    <col min="2561" max="2561" width="20.6640625" style="35" bestFit="1" customWidth="1"/>
    <col min="2562" max="2562" width="5.109375" style="35" bestFit="1" customWidth="1"/>
    <col min="2563" max="2563" width="8.88671875" style="35" customWidth="1"/>
    <col min="2564" max="2565" width="6.88671875" style="35" bestFit="1" customWidth="1"/>
    <col min="2566" max="2566" width="9.109375" style="35" customWidth="1"/>
    <col min="2567" max="2575" width="6.88671875" style="35" bestFit="1" customWidth="1"/>
    <col min="2576" max="2576" width="8.6640625" style="35" bestFit="1" customWidth="1"/>
    <col min="2577" max="2816" width="8.88671875" style="35"/>
    <col min="2817" max="2817" width="20.6640625" style="35" bestFit="1" customWidth="1"/>
    <col min="2818" max="2818" width="5.109375" style="35" bestFit="1" customWidth="1"/>
    <col min="2819" max="2819" width="8.88671875" style="35" customWidth="1"/>
    <col min="2820" max="2821" width="6.88671875" style="35" bestFit="1" customWidth="1"/>
    <col min="2822" max="2822" width="9.109375" style="35" customWidth="1"/>
    <col min="2823" max="2831" width="6.88671875" style="35" bestFit="1" customWidth="1"/>
    <col min="2832" max="2832" width="8.6640625" style="35" bestFit="1" customWidth="1"/>
    <col min="2833" max="3072" width="8.88671875" style="35"/>
    <col min="3073" max="3073" width="20.6640625" style="35" bestFit="1" customWidth="1"/>
    <col min="3074" max="3074" width="5.109375" style="35" bestFit="1" customWidth="1"/>
    <col min="3075" max="3075" width="8.88671875" style="35" customWidth="1"/>
    <col min="3076" max="3077" width="6.88671875" style="35" bestFit="1" customWidth="1"/>
    <col min="3078" max="3078" width="9.109375" style="35" customWidth="1"/>
    <col min="3079" max="3087" width="6.88671875" style="35" bestFit="1" customWidth="1"/>
    <col min="3088" max="3088" width="8.6640625" style="35" bestFit="1" customWidth="1"/>
    <col min="3089" max="3328" width="8.88671875" style="35"/>
    <col min="3329" max="3329" width="20.6640625" style="35" bestFit="1" customWidth="1"/>
    <col min="3330" max="3330" width="5.109375" style="35" bestFit="1" customWidth="1"/>
    <col min="3331" max="3331" width="8.88671875" style="35" customWidth="1"/>
    <col min="3332" max="3333" width="6.88671875" style="35" bestFit="1" customWidth="1"/>
    <col min="3334" max="3334" width="9.109375" style="35" customWidth="1"/>
    <col min="3335" max="3343" width="6.88671875" style="35" bestFit="1" customWidth="1"/>
    <col min="3344" max="3344" width="8.6640625" style="35" bestFit="1" customWidth="1"/>
    <col min="3345" max="3584" width="8.88671875" style="35"/>
    <col min="3585" max="3585" width="20.6640625" style="35" bestFit="1" customWidth="1"/>
    <col min="3586" max="3586" width="5.109375" style="35" bestFit="1" customWidth="1"/>
    <col min="3587" max="3587" width="8.88671875" style="35" customWidth="1"/>
    <col min="3588" max="3589" width="6.88671875" style="35" bestFit="1" customWidth="1"/>
    <col min="3590" max="3590" width="9.109375" style="35" customWidth="1"/>
    <col min="3591" max="3599" width="6.88671875" style="35" bestFit="1" customWidth="1"/>
    <col min="3600" max="3600" width="8.6640625" style="35" bestFit="1" customWidth="1"/>
    <col min="3601" max="3840" width="8.88671875" style="35"/>
    <col min="3841" max="3841" width="20.6640625" style="35" bestFit="1" customWidth="1"/>
    <col min="3842" max="3842" width="5.109375" style="35" bestFit="1" customWidth="1"/>
    <col min="3843" max="3843" width="8.88671875" style="35" customWidth="1"/>
    <col min="3844" max="3845" width="6.88671875" style="35" bestFit="1" customWidth="1"/>
    <col min="3846" max="3846" width="9.109375" style="35" customWidth="1"/>
    <col min="3847" max="3855" width="6.88671875" style="35" bestFit="1" customWidth="1"/>
    <col min="3856" max="3856" width="8.6640625" style="35" bestFit="1" customWidth="1"/>
    <col min="3857" max="4096" width="8.88671875" style="35"/>
    <col min="4097" max="4097" width="20.6640625" style="35" bestFit="1" customWidth="1"/>
    <col min="4098" max="4098" width="5.109375" style="35" bestFit="1" customWidth="1"/>
    <col min="4099" max="4099" width="8.88671875" style="35" customWidth="1"/>
    <col min="4100" max="4101" width="6.88671875" style="35" bestFit="1" customWidth="1"/>
    <col min="4102" max="4102" width="9.109375" style="35" customWidth="1"/>
    <col min="4103" max="4111" width="6.88671875" style="35" bestFit="1" customWidth="1"/>
    <col min="4112" max="4112" width="8.6640625" style="35" bestFit="1" customWidth="1"/>
    <col min="4113" max="4352" width="8.88671875" style="35"/>
    <col min="4353" max="4353" width="20.6640625" style="35" bestFit="1" customWidth="1"/>
    <col min="4354" max="4354" width="5.109375" style="35" bestFit="1" customWidth="1"/>
    <col min="4355" max="4355" width="8.88671875" style="35" customWidth="1"/>
    <col min="4356" max="4357" width="6.88671875" style="35" bestFit="1" customWidth="1"/>
    <col min="4358" max="4358" width="9.109375" style="35" customWidth="1"/>
    <col min="4359" max="4367" width="6.88671875" style="35" bestFit="1" customWidth="1"/>
    <col min="4368" max="4368" width="8.6640625" style="35" bestFit="1" customWidth="1"/>
    <col min="4369" max="4608" width="8.88671875" style="35"/>
    <col min="4609" max="4609" width="20.6640625" style="35" bestFit="1" customWidth="1"/>
    <col min="4610" max="4610" width="5.109375" style="35" bestFit="1" customWidth="1"/>
    <col min="4611" max="4611" width="8.88671875" style="35" customWidth="1"/>
    <col min="4612" max="4613" width="6.88671875" style="35" bestFit="1" customWidth="1"/>
    <col min="4614" max="4614" width="9.109375" style="35" customWidth="1"/>
    <col min="4615" max="4623" width="6.88671875" style="35" bestFit="1" customWidth="1"/>
    <col min="4624" max="4624" width="8.6640625" style="35" bestFit="1" customWidth="1"/>
    <col min="4625" max="4864" width="8.88671875" style="35"/>
    <col min="4865" max="4865" width="20.6640625" style="35" bestFit="1" customWidth="1"/>
    <col min="4866" max="4866" width="5.109375" style="35" bestFit="1" customWidth="1"/>
    <col min="4867" max="4867" width="8.88671875" style="35" customWidth="1"/>
    <col min="4868" max="4869" width="6.88671875" style="35" bestFit="1" customWidth="1"/>
    <col min="4870" max="4870" width="9.109375" style="35" customWidth="1"/>
    <col min="4871" max="4879" width="6.88671875" style="35" bestFit="1" customWidth="1"/>
    <col min="4880" max="4880" width="8.6640625" style="35" bestFit="1" customWidth="1"/>
    <col min="4881" max="5120" width="8.88671875" style="35"/>
    <col min="5121" max="5121" width="20.6640625" style="35" bestFit="1" customWidth="1"/>
    <col min="5122" max="5122" width="5.109375" style="35" bestFit="1" customWidth="1"/>
    <col min="5123" max="5123" width="8.88671875" style="35" customWidth="1"/>
    <col min="5124" max="5125" width="6.88671875" style="35" bestFit="1" customWidth="1"/>
    <col min="5126" max="5126" width="9.109375" style="35" customWidth="1"/>
    <col min="5127" max="5135" width="6.88671875" style="35" bestFit="1" customWidth="1"/>
    <col min="5136" max="5136" width="8.6640625" style="35" bestFit="1" customWidth="1"/>
    <col min="5137" max="5376" width="8.88671875" style="35"/>
    <col min="5377" max="5377" width="20.6640625" style="35" bestFit="1" customWidth="1"/>
    <col min="5378" max="5378" width="5.109375" style="35" bestFit="1" customWidth="1"/>
    <col min="5379" max="5379" width="8.88671875" style="35" customWidth="1"/>
    <col min="5380" max="5381" width="6.88671875" style="35" bestFit="1" customWidth="1"/>
    <col min="5382" max="5382" width="9.109375" style="35" customWidth="1"/>
    <col min="5383" max="5391" width="6.88671875" style="35" bestFit="1" customWidth="1"/>
    <col min="5392" max="5392" width="8.6640625" style="35" bestFit="1" customWidth="1"/>
    <col min="5393" max="5632" width="8.88671875" style="35"/>
    <col min="5633" max="5633" width="20.6640625" style="35" bestFit="1" customWidth="1"/>
    <col min="5634" max="5634" width="5.109375" style="35" bestFit="1" customWidth="1"/>
    <col min="5635" max="5635" width="8.88671875" style="35" customWidth="1"/>
    <col min="5636" max="5637" width="6.88671875" style="35" bestFit="1" customWidth="1"/>
    <col min="5638" max="5638" width="9.109375" style="35" customWidth="1"/>
    <col min="5639" max="5647" width="6.88671875" style="35" bestFit="1" customWidth="1"/>
    <col min="5648" max="5648" width="8.6640625" style="35" bestFit="1" customWidth="1"/>
    <col min="5649" max="5888" width="8.88671875" style="35"/>
    <col min="5889" max="5889" width="20.6640625" style="35" bestFit="1" customWidth="1"/>
    <col min="5890" max="5890" width="5.109375" style="35" bestFit="1" customWidth="1"/>
    <col min="5891" max="5891" width="8.88671875" style="35" customWidth="1"/>
    <col min="5892" max="5893" width="6.88671875" style="35" bestFit="1" customWidth="1"/>
    <col min="5894" max="5894" width="9.109375" style="35" customWidth="1"/>
    <col min="5895" max="5903" width="6.88671875" style="35" bestFit="1" customWidth="1"/>
    <col min="5904" max="5904" width="8.6640625" style="35" bestFit="1" customWidth="1"/>
    <col min="5905" max="6144" width="8.88671875" style="35"/>
    <col min="6145" max="6145" width="20.6640625" style="35" bestFit="1" customWidth="1"/>
    <col min="6146" max="6146" width="5.109375" style="35" bestFit="1" customWidth="1"/>
    <col min="6147" max="6147" width="8.88671875" style="35" customWidth="1"/>
    <col min="6148" max="6149" width="6.88671875" style="35" bestFit="1" customWidth="1"/>
    <col min="6150" max="6150" width="9.109375" style="35" customWidth="1"/>
    <col min="6151" max="6159" width="6.88671875" style="35" bestFit="1" customWidth="1"/>
    <col min="6160" max="6160" width="8.6640625" style="35" bestFit="1" customWidth="1"/>
    <col min="6161" max="6400" width="8.88671875" style="35"/>
    <col min="6401" max="6401" width="20.6640625" style="35" bestFit="1" customWidth="1"/>
    <col min="6402" max="6402" width="5.109375" style="35" bestFit="1" customWidth="1"/>
    <col min="6403" max="6403" width="8.88671875" style="35" customWidth="1"/>
    <col min="6404" max="6405" width="6.88671875" style="35" bestFit="1" customWidth="1"/>
    <col min="6406" max="6406" width="9.109375" style="35" customWidth="1"/>
    <col min="6407" max="6415" width="6.88671875" style="35" bestFit="1" customWidth="1"/>
    <col min="6416" max="6416" width="8.6640625" style="35" bestFit="1" customWidth="1"/>
    <col min="6417" max="6656" width="8.88671875" style="35"/>
    <col min="6657" max="6657" width="20.6640625" style="35" bestFit="1" customWidth="1"/>
    <col min="6658" max="6658" width="5.109375" style="35" bestFit="1" customWidth="1"/>
    <col min="6659" max="6659" width="8.88671875" style="35" customWidth="1"/>
    <col min="6660" max="6661" width="6.88671875" style="35" bestFit="1" customWidth="1"/>
    <col min="6662" max="6662" width="9.109375" style="35" customWidth="1"/>
    <col min="6663" max="6671" width="6.88671875" style="35" bestFit="1" customWidth="1"/>
    <col min="6672" max="6672" width="8.6640625" style="35" bestFit="1" customWidth="1"/>
    <col min="6673" max="6912" width="8.88671875" style="35"/>
    <col min="6913" max="6913" width="20.6640625" style="35" bestFit="1" customWidth="1"/>
    <col min="6914" max="6914" width="5.109375" style="35" bestFit="1" customWidth="1"/>
    <col min="6915" max="6915" width="8.88671875" style="35" customWidth="1"/>
    <col min="6916" max="6917" width="6.88671875" style="35" bestFit="1" customWidth="1"/>
    <col min="6918" max="6918" width="9.109375" style="35" customWidth="1"/>
    <col min="6919" max="6927" width="6.88671875" style="35" bestFit="1" customWidth="1"/>
    <col min="6928" max="6928" width="8.6640625" style="35" bestFit="1" customWidth="1"/>
    <col min="6929" max="7168" width="8.88671875" style="35"/>
    <col min="7169" max="7169" width="20.6640625" style="35" bestFit="1" customWidth="1"/>
    <col min="7170" max="7170" width="5.109375" style="35" bestFit="1" customWidth="1"/>
    <col min="7171" max="7171" width="8.88671875" style="35" customWidth="1"/>
    <col min="7172" max="7173" width="6.88671875" style="35" bestFit="1" customWidth="1"/>
    <col min="7174" max="7174" width="9.109375" style="35" customWidth="1"/>
    <col min="7175" max="7183" width="6.88671875" style="35" bestFit="1" customWidth="1"/>
    <col min="7184" max="7184" width="8.6640625" style="35" bestFit="1" customWidth="1"/>
    <col min="7185" max="7424" width="8.88671875" style="35"/>
    <col min="7425" max="7425" width="20.6640625" style="35" bestFit="1" customWidth="1"/>
    <col min="7426" max="7426" width="5.109375" style="35" bestFit="1" customWidth="1"/>
    <col min="7427" max="7427" width="8.88671875" style="35" customWidth="1"/>
    <col min="7428" max="7429" width="6.88671875" style="35" bestFit="1" customWidth="1"/>
    <col min="7430" max="7430" width="9.109375" style="35" customWidth="1"/>
    <col min="7431" max="7439" width="6.88671875" style="35" bestFit="1" customWidth="1"/>
    <col min="7440" max="7440" width="8.6640625" style="35" bestFit="1" customWidth="1"/>
    <col min="7441" max="7680" width="8.88671875" style="35"/>
    <col min="7681" max="7681" width="20.6640625" style="35" bestFit="1" customWidth="1"/>
    <col min="7682" max="7682" width="5.109375" style="35" bestFit="1" customWidth="1"/>
    <col min="7683" max="7683" width="8.88671875" style="35" customWidth="1"/>
    <col min="7684" max="7685" width="6.88671875" style="35" bestFit="1" customWidth="1"/>
    <col min="7686" max="7686" width="9.109375" style="35" customWidth="1"/>
    <col min="7687" max="7695" width="6.88671875" style="35" bestFit="1" customWidth="1"/>
    <col min="7696" max="7696" width="8.6640625" style="35" bestFit="1" customWidth="1"/>
    <col min="7697" max="7936" width="8.88671875" style="35"/>
    <col min="7937" max="7937" width="20.6640625" style="35" bestFit="1" customWidth="1"/>
    <col min="7938" max="7938" width="5.109375" style="35" bestFit="1" customWidth="1"/>
    <col min="7939" max="7939" width="8.88671875" style="35" customWidth="1"/>
    <col min="7940" max="7941" width="6.88671875" style="35" bestFit="1" customWidth="1"/>
    <col min="7942" max="7942" width="9.109375" style="35" customWidth="1"/>
    <col min="7943" max="7951" width="6.88671875" style="35" bestFit="1" customWidth="1"/>
    <col min="7952" max="7952" width="8.6640625" style="35" bestFit="1" customWidth="1"/>
    <col min="7953" max="8192" width="8.88671875" style="35"/>
    <col min="8193" max="8193" width="20.6640625" style="35" bestFit="1" customWidth="1"/>
    <col min="8194" max="8194" width="5.109375" style="35" bestFit="1" customWidth="1"/>
    <col min="8195" max="8195" width="8.88671875" style="35" customWidth="1"/>
    <col min="8196" max="8197" width="6.88671875" style="35" bestFit="1" customWidth="1"/>
    <col min="8198" max="8198" width="9.109375" style="35" customWidth="1"/>
    <col min="8199" max="8207" width="6.88671875" style="35" bestFit="1" customWidth="1"/>
    <col min="8208" max="8208" width="8.6640625" style="35" bestFit="1" customWidth="1"/>
    <col min="8209" max="8448" width="8.88671875" style="35"/>
    <col min="8449" max="8449" width="20.6640625" style="35" bestFit="1" customWidth="1"/>
    <col min="8450" max="8450" width="5.109375" style="35" bestFit="1" customWidth="1"/>
    <col min="8451" max="8451" width="8.88671875" style="35" customWidth="1"/>
    <col min="8452" max="8453" width="6.88671875" style="35" bestFit="1" customWidth="1"/>
    <col min="8454" max="8454" width="9.109375" style="35" customWidth="1"/>
    <col min="8455" max="8463" width="6.88671875" style="35" bestFit="1" customWidth="1"/>
    <col min="8464" max="8464" width="8.6640625" style="35" bestFit="1" customWidth="1"/>
    <col min="8465" max="8704" width="8.88671875" style="35"/>
    <col min="8705" max="8705" width="20.6640625" style="35" bestFit="1" customWidth="1"/>
    <col min="8706" max="8706" width="5.109375" style="35" bestFit="1" customWidth="1"/>
    <col min="8707" max="8707" width="8.88671875" style="35" customWidth="1"/>
    <col min="8708" max="8709" width="6.88671875" style="35" bestFit="1" customWidth="1"/>
    <col min="8710" max="8710" width="9.109375" style="35" customWidth="1"/>
    <col min="8711" max="8719" width="6.88671875" style="35" bestFit="1" customWidth="1"/>
    <col min="8720" max="8720" width="8.6640625" style="35" bestFit="1" customWidth="1"/>
    <col min="8721" max="8960" width="8.88671875" style="35"/>
    <col min="8961" max="8961" width="20.6640625" style="35" bestFit="1" customWidth="1"/>
    <col min="8962" max="8962" width="5.109375" style="35" bestFit="1" customWidth="1"/>
    <col min="8963" max="8963" width="8.88671875" style="35" customWidth="1"/>
    <col min="8964" max="8965" width="6.88671875" style="35" bestFit="1" customWidth="1"/>
    <col min="8966" max="8966" width="9.109375" style="35" customWidth="1"/>
    <col min="8967" max="8975" width="6.88671875" style="35" bestFit="1" customWidth="1"/>
    <col min="8976" max="8976" width="8.6640625" style="35" bestFit="1" customWidth="1"/>
    <col min="8977" max="9216" width="8.88671875" style="35"/>
    <col min="9217" max="9217" width="20.6640625" style="35" bestFit="1" customWidth="1"/>
    <col min="9218" max="9218" width="5.109375" style="35" bestFit="1" customWidth="1"/>
    <col min="9219" max="9219" width="8.88671875" style="35" customWidth="1"/>
    <col min="9220" max="9221" width="6.88671875" style="35" bestFit="1" customWidth="1"/>
    <col min="9222" max="9222" width="9.109375" style="35" customWidth="1"/>
    <col min="9223" max="9231" width="6.88671875" style="35" bestFit="1" customWidth="1"/>
    <col min="9232" max="9232" width="8.6640625" style="35" bestFit="1" customWidth="1"/>
    <col min="9233" max="9472" width="8.88671875" style="35"/>
    <col min="9473" max="9473" width="20.6640625" style="35" bestFit="1" customWidth="1"/>
    <col min="9474" max="9474" width="5.109375" style="35" bestFit="1" customWidth="1"/>
    <col min="9475" max="9475" width="8.88671875" style="35" customWidth="1"/>
    <col min="9476" max="9477" width="6.88671875" style="35" bestFit="1" customWidth="1"/>
    <col min="9478" max="9478" width="9.109375" style="35" customWidth="1"/>
    <col min="9479" max="9487" width="6.88671875" style="35" bestFit="1" customWidth="1"/>
    <col min="9488" max="9488" width="8.6640625" style="35" bestFit="1" customWidth="1"/>
    <col min="9489" max="9728" width="8.88671875" style="35"/>
    <col min="9729" max="9729" width="20.6640625" style="35" bestFit="1" customWidth="1"/>
    <col min="9730" max="9730" width="5.109375" style="35" bestFit="1" customWidth="1"/>
    <col min="9731" max="9731" width="8.88671875" style="35" customWidth="1"/>
    <col min="9732" max="9733" width="6.88671875" style="35" bestFit="1" customWidth="1"/>
    <col min="9734" max="9734" width="9.109375" style="35" customWidth="1"/>
    <col min="9735" max="9743" width="6.88671875" style="35" bestFit="1" customWidth="1"/>
    <col min="9744" max="9744" width="8.6640625" style="35" bestFit="1" customWidth="1"/>
    <col min="9745" max="9984" width="8.88671875" style="35"/>
    <col min="9985" max="9985" width="20.6640625" style="35" bestFit="1" customWidth="1"/>
    <col min="9986" max="9986" width="5.109375" style="35" bestFit="1" customWidth="1"/>
    <col min="9987" max="9987" width="8.88671875" style="35" customWidth="1"/>
    <col min="9988" max="9989" width="6.88671875" style="35" bestFit="1" customWidth="1"/>
    <col min="9990" max="9990" width="9.109375" style="35" customWidth="1"/>
    <col min="9991" max="9999" width="6.88671875" style="35" bestFit="1" customWidth="1"/>
    <col min="10000" max="10000" width="8.6640625" style="35" bestFit="1" customWidth="1"/>
    <col min="10001" max="10240" width="8.88671875" style="35"/>
    <col min="10241" max="10241" width="20.6640625" style="35" bestFit="1" customWidth="1"/>
    <col min="10242" max="10242" width="5.109375" style="35" bestFit="1" customWidth="1"/>
    <col min="10243" max="10243" width="8.88671875" style="35" customWidth="1"/>
    <col min="10244" max="10245" width="6.88671875" style="35" bestFit="1" customWidth="1"/>
    <col min="10246" max="10246" width="9.109375" style="35" customWidth="1"/>
    <col min="10247" max="10255" width="6.88671875" style="35" bestFit="1" customWidth="1"/>
    <col min="10256" max="10256" width="8.6640625" style="35" bestFit="1" customWidth="1"/>
    <col min="10257" max="10496" width="8.88671875" style="35"/>
    <col min="10497" max="10497" width="20.6640625" style="35" bestFit="1" customWidth="1"/>
    <col min="10498" max="10498" width="5.109375" style="35" bestFit="1" customWidth="1"/>
    <col min="10499" max="10499" width="8.88671875" style="35" customWidth="1"/>
    <col min="10500" max="10501" width="6.88671875" style="35" bestFit="1" customWidth="1"/>
    <col min="10502" max="10502" width="9.109375" style="35" customWidth="1"/>
    <col min="10503" max="10511" width="6.88671875" style="35" bestFit="1" customWidth="1"/>
    <col min="10512" max="10512" width="8.6640625" style="35" bestFit="1" customWidth="1"/>
    <col min="10513" max="10752" width="8.88671875" style="35"/>
    <col min="10753" max="10753" width="20.6640625" style="35" bestFit="1" customWidth="1"/>
    <col min="10754" max="10754" width="5.109375" style="35" bestFit="1" customWidth="1"/>
    <col min="10755" max="10755" width="8.88671875" style="35" customWidth="1"/>
    <col min="10756" max="10757" width="6.88671875" style="35" bestFit="1" customWidth="1"/>
    <col min="10758" max="10758" width="9.109375" style="35" customWidth="1"/>
    <col min="10759" max="10767" width="6.88671875" style="35" bestFit="1" customWidth="1"/>
    <col min="10768" max="10768" width="8.6640625" style="35" bestFit="1" customWidth="1"/>
    <col min="10769" max="11008" width="8.88671875" style="35"/>
    <col min="11009" max="11009" width="20.6640625" style="35" bestFit="1" customWidth="1"/>
    <col min="11010" max="11010" width="5.109375" style="35" bestFit="1" customWidth="1"/>
    <col min="11011" max="11011" width="8.88671875" style="35" customWidth="1"/>
    <col min="11012" max="11013" width="6.88671875" style="35" bestFit="1" customWidth="1"/>
    <col min="11014" max="11014" width="9.109375" style="35" customWidth="1"/>
    <col min="11015" max="11023" width="6.88671875" style="35" bestFit="1" customWidth="1"/>
    <col min="11024" max="11024" width="8.6640625" style="35" bestFit="1" customWidth="1"/>
    <col min="11025" max="11264" width="8.88671875" style="35"/>
    <col min="11265" max="11265" width="20.6640625" style="35" bestFit="1" customWidth="1"/>
    <col min="11266" max="11266" width="5.109375" style="35" bestFit="1" customWidth="1"/>
    <col min="11267" max="11267" width="8.88671875" style="35" customWidth="1"/>
    <col min="11268" max="11269" width="6.88671875" style="35" bestFit="1" customWidth="1"/>
    <col min="11270" max="11270" width="9.109375" style="35" customWidth="1"/>
    <col min="11271" max="11279" width="6.88671875" style="35" bestFit="1" customWidth="1"/>
    <col min="11280" max="11280" width="8.6640625" style="35" bestFit="1" customWidth="1"/>
    <col min="11281" max="11520" width="8.88671875" style="35"/>
    <col min="11521" max="11521" width="20.6640625" style="35" bestFit="1" customWidth="1"/>
    <col min="11522" max="11522" width="5.109375" style="35" bestFit="1" customWidth="1"/>
    <col min="11523" max="11523" width="8.88671875" style="35" customWidth="1"/>
    <col min="11524" max="11525" width="6.88671875" style="35" bestFit="1" customWidth="1"/>
    <col min="11526" max="11526" width="9.109375" style="35" customWidth="1"/>
    <col min="11527" max="11535" width="6.88671875" style="35" bestFit="1" customWidth="1"/>
    <col min="11536" max="11536" width="8.6640625" style="35" bestFit="1" customWidth="1"/>
    <col min="11537" max="11776" width="8.88671875" style="35"/>
    <col min="11777" max="11777" width="20.6640625" style="35" bestFit="1" customWidth="1"/>
    <col min="11778" max="11778" width="5.109375" style="35" bestFit="1" customWidth="1"/>
    <col min="11779" max="11779" width="8.88671875" style="35" customWidth="1"/>
    <col min="11780" max="11781" width="6.88671875" style="35" bestFit="1" customWidth="1"/>
    <col min="11782" max="11782" width="9.109375" style="35" customWidth="1"/>
    <col min="11783" max="11791" width="6.88671875" style="35" bestFit="1" customWidth="1"/>
    <col min="11792" max="11792" width="8.6640625" style="35" bestFit="1" customWidth="1"/>
    <col min="11793" max="12032" width="8.88671875" style="35"/>
    <col min="12033" max="12033" width="20.6640625" style="35" bestFit="1" customWidth="1"/>
    <col min="12034" max="12034" width="5.109375" style="35" bestFit="1" customWidth="1"/>
    <col min="12035" max="12035" width="8.88671875" style="35" customWidth="1"/>
    <col min="12036" max="12037" width="6.88671875" style="35" bestFit="1" customWidth="1"/>
    <col min="12038" max="12038" width="9.109375" style="35" customWidth="1"/>
    <col min="12039" max="12047" width="6.88671875" style="35" bestFit="1" customWidth="1"/>
    <col min="12048" max="12048" width="8.6640625" style="35" bestFit="1" customWidth="1"/>
    <col min="12049" max="12288" width="8.88671875" style="35"/>
    <col min="12289" max="12289" width="20.6640625" style="35" bestFit="1" customWidth="1"/>
    <col min="12290" max="12290" width="5.109375" style="35" bestFit="1" customWidth="1"/>
    <col min="12291" max="12291" width="8.88671875" style="35" customWidth="1"/>
    <col min="12292" max="12293" width="6.88671875" style="35" bestFit="1" customWidth="1"/>
    <col min="12294" max="12294" width="9.109375" style="35" customWidth="1"/>
    <col min="12295" max="12303" width="6.88671875" style="35" bestFit="1" customWidth="1"/>
    <col min="12304" max="12304" width="8.6640625" style="35" bestFit="1" customWidth="1"/>
    <col min="12305" max="12544" width="8.88671875" style="35"/>
    <col min="12545" max="12545" width="20.6640625" style="35" bestFit="1" customWidth="1"/>
    <col min="12546" max="12546" width="5.109375" style="35" bestFit="1" customWidth="1"/>
    <col min="12547" max="12547" width="8.88671875" style="35" customWidth="1"/>
    <col min="12548" max="12549" width="6.88671875" style="35" bestFit="1" customWidth="1"/>
    <col min="12550" max="12550" width="9.109375" style="35" customWidth="1"/>
    <col min="12551" max="12559" width="6.88671875" style="35" bestFit="1" customWidth="1"/>
    <col min="12560" max="12560" width="8.6640625" style="35" bestFit="1" customWidth="1"/>
    <col min="12561" max="12800" width="8.88671875" style="35"/>
    <col min="12801" max="12801" width="20.6640625" style="35" bestFit="1" customWidth="1"/>
    <col min="12802" max="12802" width="5.109375" style="35" bestFit="1" customWidth="1"/>
    <col min="12803" max="12803" width="8.88671875" style="35" customWidth="1"/>
    <col min="12804" max="12805" width="6.88671875" style="35" bestFit="1" customWidth="1"/>
    <col min="12806" max="12806" width="9.109375" style="35" customWidth="1"/>
    <col min="12807" max="12815" width="6.88671875" style="35" bestFit="1" customWidth="1"/>
    <col min="12816" max="12816" width="8.6640625" style="35" bestFit="1" customWidth="1"/>
    <col min="12817" max="13056" width="8.88671875" style="35"/>
    <col min="13057" max="13057" width="20.6640625" style="35" bestFit="1" customWidth="1"/>
    <col min="13058" max="13058" width="5.109375" style="35" bestFit="1" customWidth="1"/>
    <col min="13059" max="13059" width="8.88671875" style="35" customWidth="1"/>
    <col min="13060" max="13061" width="6.88671875" style="35" bestFit="1" customWidth="1"/>
    <col min="13062" max="13062" width="9.109375" style="35" customWidth="1"/>
    <col min="13063" max="13071" width="6.88671875" style="35" bestFit="1" customWidth="1"/>
    <col min="13072" max="13072" width="8.6640625" style="35" bestFit="1" customWidth="1"/>
    <col min="13073" max="13312" width="8.88671875" style="35"/>
    <col min="13313" max="13313" width="20.6640625" style="35" bestFit="1" customWidth="1"/>
    <col min="13314" max="13314" width="5.109375" style="35" bestFit="1" customWidth="1"/>
    <col min="13315" max="13315" width="8.88671875" style="35" customWidth="1"/>
    <col min="13316" max="13317" width="6.88671875" style="35" bestFit="1" customWidth="1"/>
    <col min="13318" max="13318" width="9.109375" style="35" customWidth="1"/>
    <col min="13319" max="13327" width="6.88671875" style="35" bestFit="1" customWidth="1"/>
    <col min="13328" max="13328" width="8.6640625" style="35" bestFit="1" customWidth="1"/>
    <col min="13329" max="13568" width="8.88671875" style="35"/>
    <col min="13569" max="13569" width="20.6640625" style="35" bestFit="1" customWidth="1"/>
    <col min="13570" max="13570" width="5.109375" style="35" bestFit="1" customWidth="1"/>
    <col min="13571" max="13571" width="8.88671875" style="35" customWidth="1"/>
    <col min="13572" max="13573" width="6.88671875" style="35" bestFit="1" customWidth="1"/>
    <col min="13574" max="13574" width="9.109375" style="35" customWidth="1"/>
    <col min="13575" max="13583" width="6.88671875" style="35" bestFit="1" customWidth="1"/>
    <col min="13584" max="13584" width="8.6640625" style="35" bestFit="1" customWidth="1"/>
    <col min="13585" max="13824" width="8.88671875" style="35"/>
    <col min="13825" max="13825" width="20.6640625" style="35" bestFit="1" customWidth="1"/>
    <col min="13826" max="13826" width="5.109375" style="35" bestFit="1" customWidth="1"/>
    <col min="13827" max="13827" width="8.88671875" style="35" customWidth="1"/>
    <col min="13828" max="13829" width="6.88671875" style="35" bestFit="1" customWidth="1"/>
    <col min="13830" max="13830" width="9.109375" style="35" customWidth="1"/>
    <col min="13831" max="13839" width="6.88671875" style="35" bestFit="1" customWidth="1"/>
    <col min="13840" max="13840" width="8.6640625" style="35" bestFit="1" customWidth="1"/>
    <col min="13841" max="14080" width="8.88671875" style="35"/>
    <col min="14081" max="14081" width="20.6640625" style="35" bestFit="1" customWidth="1"/>
    <col min="14082" max="14082" width="5.109375" style="35" bestFit="1" customWidth="1"/>
    <col min="14083" max="14083" width="8.88671875" style="35" customWidth="1"/>
    <col min="14084" max="14085" width="6.88671875" style="35" bestFit="1" customWidth="1"/>
    <col min="14086" max="14086" width="9.109375" style="35" customWidth="1"/>
    <col min="14087" max="14095" width="6.88671875" style="35" bestFit="1" customWidth="1"/>
    <col min="14096" max="14096" width="8.6640625" style="35" bestFit="1" customWidth="1"/>
    <col min="14097" max="14336" width="8.88671875" style="35"/>
    <col min="14337" max="14337" width="20.6640625" style="35" bestFit="1" customWidth="1"/>
    <col min="14338" max="14338" width="5.109375" style="35" bestFit="1" customWidth="1"/>
    <col min="14339" max="14339" width="8.88671875" style="35" customWidth="1"/>
    <col min="14340" max="14341" width="6.88671875" style="35" bestFit="1" customWidth="1"/>
    <col min="14342" max="14342" width="9.109375" style="35" customWidth="1"/>
    <col min="14343" max="14351" width="6.88671875" style="35" bestFit="1" customWidth="1"/>
    <col min="14352" max="14352" width="8.6640625" style="35" bestFit="1" customWidth="1"/>
    <col min="14353" max="14592" width="8.88671875" style="35"/>
    <col min="14593" max="14593" width="20.6640625" style="35" bestFit="1" customWidth="1"/>
    <col min="14594" max="14594" width="5.109375" style="35" bestFit="1" customWidth="1"/>
    <col min="14595" max="14595" width="8.88671875" style="35" customWidth="1"/>
    <col min="14596" max="14597" width="6.88671875" style="35" bestFit="1" customWidth="1"/>
    <col min="14598" max="14598" width="9.109375" style="35" customWidth="1"/>
    <col min="14599" max="14607" width="6.88671875" style="35" bestFit="1" customWidth="1"/>
    <col min="14608" max="14608" width="8.6640625" style="35" bestFit="1" customWidth="1"/>
    <col min="14609" max="14848" width="8.88671875" style="35"/>
    <col min="14849" max="14849" width="20.6640625" style="35" bestFit="1" customWidth="1"/>
    <col min="14850" max="14850" width="5.109375" style="35" bestFit="1" customWidth="1"/>
    <col min="14851" max="14851" width="8.88671875" style="35" customWidth="1"/>
    <col min="14852" max="14853" width="6.88671875" style="35" bestFit="1" customWidth="1"/>
    <col min="14854" max="14854" width="9.109375" style="35" customWidth="1"/>
    <col min="14855" max="14863" width="6.88671875" style="35" bestFit="1" customWidth="1"/>
    <col min="14864" max="14864" width="8.6640625" style="35" bestFit="1" customWidth="1"/>
    <col min="14865" max="15104" width="8.88671875" style="35"/>
    <col min="15105" max="15105" width="20.6640625" style="35" bestFit="1" customWidth="1"/>
    <col min="15106" max="15106" width="5.109375" style="35" bestFit="1" customWidth="1"/>
    <col min="15107" max="15107" width="8.88671875" style="35" customWidth="1"/>
    <col min="15108" max="15109" width="6.88671875" style="35" bestFit="1" customWidth="1"/>
    <col min="15110" max="15110" width="9.109375" style="35" customWidth="1"/>
    <col min="15111" max="15119" width="6.88671875" style="35" bestFit="1" customWidth="1"/>
    <col min="15120" max="15120" width="8.6640625" style="35" bestFit="1" customWidth="1"/>
    <col min="15121" max="15360" width="8.88671875" style="35"/>
    <col min="15361" max="15361" width="20.6640625" style="35" bestFit="1" customWidth="1"/>
    <col min="15362" max="15362" width="5.109375" style="35" bestFit="1" customWidth="1"/>
    <col min="15363" max="15363" width="8.88671875" style="35" customWidth="1"/>
    <col min="15364" max="15365" width="6.88671875" style="35" bestFit="1" customWidth="1"/>
    <col min="15366" max="15366" width="9.109375" style="35" customWidth="1"/>
    <col min="15367" max="15375" width="6.88671875" style="35" bestFit="1" customWidth="1"/>
    <col min="15376" max="15376" width="8.6640625" style="35" bestFit="1" customWidth="1"/>
    <col min="15377" max="15616" width="8.88671875" style="35"/>
    <col min="15617" max="15617" width="20.6640625" style="35" bestFit="1" customWidth="1"/>
    <col min="15618" max="15618" width="5.109375" style="35" bestFit="1" customWidth="1"/>
    <col min="15619" max="15619" width="8.88671875" style="35" customWidth="1"/>
    <col min="15620" max="15621" width="6.88671875" style="35" bestFit="1" customWidth="1"/>
    <col min="15622" max="15622" width="9.109375" style="35" customWidth="1"/>
    <col min="15623" max="15631" width="6.88671875" style="35" bestFit="1" customWidth="1"/>
    <col min="15632" max="15632" width="8.6640625" style="35" bestFit="1" customWidth="1"/>
    <col min="15633" max="15872" width="8.88671875" style="35"/>
    <col min="15873" max="15873" width="20.6640625" style="35" bestFit="1" customWidth="1"/>
    <col min="15874" max="15874" width="5.109375" style="35" bestFit="1" customWidth="1"/>
    <col min="15875" max="15875" width="8.88671875" style="35" customWidth="1"/>
    <col min="15876" max="15877" width="6.88671875" style="35" bestFit="1" customWidth="1"/>
    <col min="15878" max="15878" width="9.109375" style="35" customWidth="1"/>
    <col min="15879" max="15887" width="6.88671875" style="35" bestFit="1" customWidth="1"/>
    <col min="15888" max="15888" width="8.6640625" style="35" bestFit="1" customWidth="1"/>
    <col min="15889" max="16128" width="8.88671875" style="35"/>
    <col min="16129" max="16129" width="20.6640625" style="35" bestFit="1" customWidth="1"/>
    <col min="16130" max="16130" width="5.109375" style="35" bestFit="1" customWidth="1"/>
    <col min="16131" max="16131" width="8.88671875" style="35" customWidth="1"/>
    <col min="16132" max="16133" width="6.88671875" style="35" bestFit="1" customWidth="1"/>
    <col min="16134" max="16134" width="9.109375" style="35" customWidth="1"/>
    <col min="16135" max="16143" width="6.88671875" style="35" bestFit="1" customWidth="1"/>
    <col min="16144" max="16144" width="8.6640625" style="35" bestFit="1" customWidth="1"/>
    <col min="16145" max="16384" width="8.88671875" style="35"/>
  </cols>
  <sheetData>
    <row r="1" spans="1:16">
      <c r="A1" s="1436" t="s">
        <v>5197</v>
      </c>
    </row>
    <row r="2" spans="1:16" ht="17.399999999999999">
      <c r="A2" s="671" t="s">
        <v>1747</v>
      </c>
      <c r="B2" s="1669" t="s">
        <v>4291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</row>
    <row r="3" spans="1:16" ht="18" thickBot="1">
      <c r="A3" s="678"/>
      <c r="B3" s="1686" t="s">
        <v>4289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</row>
    <row r="4" spans="1:16">
      <c r="A4" s="439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</row>
    <row r="5" spans="1:16" ht="13.8" thickBot="1">
      <c r="A5" s="279" t="s">
        <v>4292</v>
      </c>
      <c r="B5" s="1681" t="s">
        <v>1648</v>
      </c>
      <c r="C5" s="1681"/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</row>
    <row r="6" spans="1:16">
      <c r="A6" s="279" t="s">
        <v>4293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</row>
    <row r="7" spans="1:16" ht="13.8" thickBot="1">
      <c r="A7" s="279" t="s">
        <v>4243</v>
      </c>
      <c r="B7" s="279"/>
      <c r="C7" s="1681" t="s">
        <v>4294</v>
      </c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</row>
    <row r="8" spans="1:16">
      <c r="A8" s="279" t="s">
        <v>1581</v>
      </c>
      <c r="B8" s="279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</row>
    <row r="9" spans="1:16" ht="36" customHeight="1" thickBot="1">
      <c r="A9" s="281"/>
      <c r="B9" s="679" t="s">
        <v>3</v>
      </c>
      <c r="C9" s="679" t="s">
        <v>1477</v>
      </c>
      <c r="D9" s="679" t="s">
        <v>1476</v>
      </c>
      <c r="E9" s="679" t="s">
        <v>1475</v>
      </c>
      <c r="F9" s="679" t="s">
        <v>1474</v>
      </c>
      <c r="G9" s="679" t="s">
        <v>1473</v>
      </c>
      <c r="H9" s="679" t="s">
        <v>1472</v>
      </c>
      <c r="I9" s="679" t="s">
        <v>1471</v>
      </c>
      <c r="J9" s="679" t="s">
        <v>1470</v>
      </c>
      <c r="K9" s="679" t="s">
        <v>1661</v>
      </c>
      <c r="L9" s="679" t="s">
        <v>1660</v>
      </c>
      <c r="M9" s="679" t="s">
        <v>1659</v>
      </c>
      <c r="N9" s="679" t="s">
        <v>1658</v>
      </c>
      <c r="O9" s="679" t="s">
        <v>1657</v>
      </c>
      <c r="P9" s="679" t="s">
        <v>1656</v>
      </c>
    </row>
    <row r="10" spans="1:16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</row>
    <row r="11" spans="1:16">
      <c r="A11" s="674" t="s">
        <v>1746</v>
      </c>
      <c r="B11" s="430">
        <v>61446</v>
      </c>
      <c r="C11" s="430">
        <v>0</v>
      </c>
      <c r="D11" s="430">
        <v>601</v>
      </c>
      <c r="E11" s="430">
        <v>7339</v>
      </c>
      <c r="F11" s="430">
        <v>15418</v>
      </c>
      <c r="G11" s="430">
        <v>13921</v>
      </c>
      <c r="H11" s="430">
        <v>7886</v>
      </c>
      <c r="I11" s="430">
        <v>4758</v>
      </c>
      <c r="J11" s="430">
        <v>3436</v>
      </c>
      <c r="K11" s="430">
        <v>2611</v>
      </c>
      <c r="L11" s="430">
        <v>1842</v>
      </c>
      <c r="M11" s="430">
        <v>1428</v>
      </c>
      <c r="N11" s="430">
        <v>1007</v>
      </c>
      <c r="O11" s="430">
        <v>546</v>
      </c>
      <c r="P11" s="430">
        <v>653</v>
      </c>
    </row>
    <row r="12" spans="1:16">
      <c r="A12" s="303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</row>
    <row r="13" spans="1:16">
      <c r="A13" s="669" t="s">
        <v>1743</v>
      </c>
      <c r="B13" s="404">
        <v>1001</v>
      </c>
      <c r="C13" s="404">
        <v>0</v>
      </c>
      <c r="D13" s="404">
        <v>6</v>
      </c>
      <c r="E13" s="404">
        <v>119</v>
      </c>
      <c r="F13" s="404">
        <v>272</v>
      </c>
      <c r="G13" s="404">
        <v>193</v>
      </c>
      <c r="H13" s="404">
        <v>130</v>
      </c>
      <c r="I13" s="404">
        <v>82</v>
      </c>
      <c r="J13" s="404">
        <v>50</v>
      </c>
      <c r="K13" s="404">
        <v>43</v>
      </c>
      <c r="L13" s="404">
        <v>25</v>
      </c>
      <c r="M13" s="404">
        <v>33</v>
      </c>
      <c r="N13" s="404">
        <v>16</v>
      </c>
      <c r="O13" s="404">
        <v>13</v>
      </c>
      <c r="P13" s="404">
        <v>19</v>
      </c>
    </row>
    <row r="14" spans="1:16">
      <c r="A14" s="670" t="s">
        <v>1742</v>
      </c>
      <c r="B14" s="405">
        <v>998</v>
      </c>
      <c r="C14" s="405">
        <v>0</v>
      </c>
      <c r="D14" s="405">
        <v>6</v>
      </c>
      <c r="E14" s="405">
        <v>119</v>
      </c>
      <c r="F14" s="405">
        <v>271</v>
      </c>
      <c r="G14" s="405">
        <v>193</v>
      </c>
      <c r="H14" s="405">
        <v>129</v>
      </c>
      <c r="I14" s="405">
        <v>82</v>
      </c>
      <c r="J14" s="405">
        <v>50</v>
      </c>
      <c r="K14" s="405">
        <v>43</v>
      </c>
      <c r="L14" s="405">
        <v>25</v>
      </c>
      <c r="M14" s="405">
        <v>33</v>
      </c>
      <c r="N14" s="405">
        <v>16</v>
      </c>
      <c r="O14" s="405">
        <v>12</v>
      </c>
      <c r="P14" s="405">
        <v>19</v>
      </c>
    </row>
    <row r="15" spans="1:16">
      <c r="A15" s="670" t="s">
        <v>1741</v>
      </c>
      <c r="B15" s="405">
        <v>3</v>
      </c>
      <c r="C15" s="405">
        <v>0</v>
      </c>
      <c r="D15" s="405">
        <v>0</v>
      </c>
      <c r="E15" s="405">
        <v>0</v>
      </c>
      <c r="F15" s="405">
        <v>1</v>
      </c>
      <c r="G15" s="405">
        <v>0</v>
      </c>
      <c r="H15" s="405">
        <v>1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  <c r="N15" s="405">
        <v>0</v>
      </c>
      <c r="O15" s="405">
        <v>1</v>
      </c>
      <c r="P15" s="405">
        <v>0</v>
      </c>
    </row>
    <row r="16" spans="1:16">
      <c r="A16" s="303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</row>
    <row r="17" spans="1:16">
      <c r="A17" s="669" t="s">
        <v>1740</v>
      </c>
      <c r="B17" s="404">
        <v>1324</v>
      </c>
      <c r="C17" s="404">
        <v>0</v>
      </c>
      <c r="D17" s="404">
        <v>7</v>
      </c>
      <c r="E17" s="404">
        <v>163</v>
      </c>
      <c r="F17" s="404">
        <v>325</v>
      </c>
      <c r="G17" s="404">
        <v>295</v>
      </c>
      <c r="H17" s="404">
        <v>187</v>
      </c>
      <c r="I17" s="404">
        <v>103</v>
      </c>
      <c r="J17" s="404">
        <v>77</v>
      </c>
      <c r="K17" s="404">
        <v>56</v>
      </c>
      <c r="L17" s="404">
        <v>42</v>
      </c>
      <c r="M17" s="404">
        <v>28</v>
      </c>
      <c r="N17" s="404">
        <v>21</v>
      </c>
      <c r="O17" s="404">
        <v>12</v>
      </c>
      <c r="P17" s="404">
        <v>8</v>
      </c>
    </row>
    <row r="18" spans="1:16">
      <c r="A18" s="670" t="s">
        <v>1739</v>
      </c>
      <c r="B18" s="405">
        <v>1218</v>
      </c>
      <c r="C18" s="405">
        <v>0</v>
      </c>
      <c r="D18" s="405">
        <v>6</v>
      </c>
      <c r="E18" s="405">
        <v>147</v>
      </c>
      <c r="F18" s="405">
        <v>284</v>
      </c>
      <c r="G18" s="405">
        <v>280</v>
      </c>
      <c r="H18" s="405">
        <v>178</v>
      </c>
      <c r="I18" s="405">
        <v>100</v>
      </c>
      <c r="J18" s="405">
        <v>68</v>
      </c>
      <c r="K18" s="405">
        <v>50</v>
      </c>
      <c r="L18" s="405">
        <v>41</v>
      </c>
      <c r="M18" s="405">
        <v>26</v>
      </c>
      <c r="N18" s="405">
        <v>19</v>
      </c>
      <c r="O18" s="405">
        <v>12</v>
      </c>
      <c r="P18" s="405">
        <v>7</v>
      </c>
    </row>
    <row r="19" spans="1:16">
      <c r="A19" s="670" t="s">
        <v>1738</v>
      </c>
      <c r="B19" s="405">
        <v>106</v>
      </c>
      <c r="C19" s="405">
        <v>0</v>
      </c>
      <c r="D19" s="405">
        <v>1</v>
      </c>
      <c r="E19" s="405">
        <v>16</v>
      </c>
      <c r="F19" s="405">
        <v>41</v>
      </c>
      <c r="G19" s="405">
        <v>15</v>
      </c>
      <c r="H19" s="405">
        <v>9</v>
      </c>
      <c r="I19" s="405">
        <v>3</v>
      </c>
      <c r="J19" s="405">
        <v>9</v>
      </c>
      <c r="K19" s="405">
        <v>6</v>
      </c>
      <c r="L19" s="405">
        <v>1</v>
      </c>
      <c r="M19" s="405">
        <v>2</v>
      </c>
      <c r="N19" s="405">
        <v>2</v>
      </c>
      <c r="O19" s="405">
        <v>0</v>
      </c>
      <c r="P19" s="405">
        <v>1</v>
      </c>
    </row>
    <row r="20" spans="1:16">
      <c r="A20" s="303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</row>
    <row r="21" spans="1:16">
      <c r="A21" s="669" t="s">
        <v>1737</v>
      </c>
      <c r="B21" s="404">
        <v>2715</v>
      </c>
      <c r="C21" s="404">
        <v>0</v>
      </c>
      <c r="D21" s="404">
        <v>29</v>
      </c>
      <c r="E21" s="404">
        <v>335</v>
      </c>
      <c r="F21" s="404">
        <v>717</v>
      </c>
      <c r="G21" s="404">
        <v>601</v>
      </c>
      <c r="H21" s="404">
        <v>356</v>
      </c>
      <c r="I21" s="404">
        <v>214</v>
      </c>
      <c r="J21" s="404">
        <v>160</v>
      </c>
      <c r="K21" s="404">
        <v>113</v>
      </c>
      <c r="L21" s="404">
        <v>80</v>
      </c>
      <c r="M21" s="404">
        <v>56</v>
      </c>
      <c r="N21" s="404">
        <v>31</v>
      </c>
      <c r="O21" s="404">
        <v>6</v>
      </c>
      <c r="P21" s="404">
        <v>17</v>
      </c>
    </row>
    <row r="22" spans="1:16">
      <c r="A22" s="670" t="s">
        <v>1736</v>
      </c>
      <c r="B22" s="405">
        <v>1845</v>
      </c>
      <c r="C22" s="405">
        <v>0</v>
      </c>
      <c r="D22" s="405">
        <v>14</v>
      </c>
      <c r="E22" s="405">
        <v>235</v>
      </c>
      <c r="F22" s="405">
        <v>495</v>
      </c>
      <c r="G22" s="405">
        <v>398</v>
      </c>
      <c r="H22" s="405">
        <v>235</v>
      </c>
      <c r="I22" s="405">
        <v>143</v>
      </c>
      <c r="J22" s="405">
        <v>108</v>
      </c>
      <c r="K22" s="405">
        <v>81</v>
      </c>
      <c r="L22" s="405">
        <v>54</v>
      </c>
      <c r="M22" s="405">
        <v>36</v>
      </c>
      <c r="N22" s="405">
        <v>28</v>
      </c>
      <c r="O22" s="405">
        <v>5</v>
      </c>
      <c r="P22" s="405">
        <v>13</v>
      </c>
    </row>
    <row r="23" spans="1:16">
      <c r="A23" s="670" t="s">
        <v>1735</v>
      </c>
      <c r="B23" s="405">
        <v>750</v>
      </c>
      <c r="C23" s="405">
        <v>0</v>
      </c>
      <c r="D23" s="405">
        <v>13</v>
      </c>
      <c r="E23" s="405">
        <v>89</v>
      </c>
      <c r="F23" s="405">
        <v>199</v>
      </c>
      <c r="G23" s="405">
        <v>173</v>
      </c>
      <c r="H23" s="405">
        <v>99</v>
      </c>
      <c r="I23" s="405">
        <v>59</v>
      </c>
      <c r="J23" s="405">
        <v>48</v>
      </c>
      <c r="K23" s="405">
        <v>28</v>
      </c>
      <c r="L23" s="405">
        <v>19</v>
      </c>
      <c r="M23" s="405">
        <v>15</v>
      </c>
      <c r="N23" s="405">
        <v>3</v>
      </c>
      <c r="O23" s="405">
        <v>1</v>
      </c>
      <c r="P23" s="405">
        <v>4</v>
      </c>
    </row>
    <row r="24" spans="1:16">
      <c r="A24" s="670" t="s">
        <v>1734</v>
      </c>
      <c r="B24" s="405">
        <v>120</v>
      </c>
      <c r="C24" s="405">
        <v>0</v>
      </c>
      <c r="D24" s="405">
        <v>2</v>
      </c>
      <c r="E24" s="405">
        <v>11</v>
      </c>
      <c r="F24" s="405">
        <v>23</v>
      </c>
      <c r="G24" s="405">
        <v>30</v>
      </c>
      <c r="H24" s="405">
        <v>22</v>
      </c>
      <c r="I24" s="405">
        <v>12</v>
      </c>
      <c r="J24" s="405">
        <v>4</v>
      </c>
      <c r="K24" s="405">
        <v>4</v>
      </c>
      <c r="L24" s="405">
        <v>7</v>
      </c>
      <c r="M24" s="405">
        <v>5</v>
      </c>
      <c r="N24" s="405">
        <v>0</v>
      </c>
      <c r="O24" s="405">
        <v>0</v>
      </c>
      <c r="P24" s="405">
        <v>0</v>
      </c>
    </row>
    <row r="25" spans="1:16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</row>
    <row r="26" spans="1:16">
      <c r="A26" s="669" t="s">
        <v>1733</v>
      </c>
      <c r="B26" s="404">
        <v>966</v>
      </c>
      <c r="C26" s="404">
        <v>0</v>
      </c>
      <c r="D26" s="404">
        <v>4</v>
      </c>
      <c r="E26" s="404">
        <v>114</v>
      </c>
      <c r="F26" s="404">
        <v>225</v>
      </c>
      <c r="G26" s="404">
        <v>215</v>
      </c>
      <c r="H26" s="404">
        <v>149</v>
      </c>
      <c r="I26" s="404">
        <v>72</v>
      </c>
      <c r="J26" s="404">
        <v>63</v>
      </c>
      <c r="K26" s="404">
        <v>48</v>
      </c>
      <c r="L26" s="404">
        <v>28</v>
      </c>
      <c r="M26" s="404">
        <v>19</v>
      </c>
      <c r="N26" s="404">
        <v>14</v>
      </c>
      <c r="O26" s="404">
        <v>6</v>
      </c>
      <c r="P26" s="404">
        <v>9</v>
      </c>
    </row>
    <row r="27" spans="1:16">
      <c r="A27" s="670" t="s">
        <v>1732</v>
      </c>
      <c r="B27" s="405">
        <v>632</v>
      </c>
      <c r="C27" s="405">
        <v>0</v>
      </c>
      <c r="D27" s="405">
        <v>3</v>
      </c>
      <c r="E27" s="405">
        <v>79</v>
      </c>
      <c r="F27" s="405">
        <v>146</v>
      </c>
      <c r="G27" s="405">
        <v>132</v>
      </c>
      <c r="H27" s="405">
        <v>98</v>
      </c>
      <c r="I27" s="405">
        <v>45</v>
      </c>
      <c r="J27" s="405">
        <v>49</v>
      </c>
      <c r="K27" s="405">
        <v>30</v>
      </c>
      <c r="L27" s="405">
        <v>16</v>
      </c>
      <c r="M27" s="405">
        <v>16</v>
      </c>
      <c r="N27" s="405">
        <v>11</v>
      </c>
      <c r="O27" s="405">
        <v>3</v>
      </c>
      <c r="P27" s="405">
        <v>4</v>
      </c>
    </row>
    <row r="28" spans="1:16">
      <c r="A28" s="670" t="s">
        <v>1731</v>
      </c>
      <c r="B28" s="405">
        <v>130</v>
      </c>
      <c r="C28" s="405">
        <v>0</v>
      </c>
      <c r="D28" s="405">
        <v>1</v>
      </c>
      <c r="E28" s="405">
        <v>12</v>
      </c>
      <c r="F28" s="405">
        <v>29</v>
      </c>
      <c r="G28" s="405">
        <v>33</v>
      </c>
      <c r="H28" s="405">
        <v>19</v>
      </c>
      <c r="I28" s="405">
        <v>14</v>
      </c>
      <c r="J28" s="405">
        <v>4</v>
      </c>
      <c r="K28" s="405">
        <v>8</v>
      </c>
      <c r="L28" s="405">
        <v>6</v>
      </c>
      <c r="M28" s="405">
        <v>2</v>
      </c>
      <c r="N28" s="405">
        <v>1</v>
      </c>
      <c r="O28" s="405">
        <v>0</v>
      </c>
      <c r="P28" s="405">
        <v>1</v>
      </c>
    </row>
    <row r="29" spans="1:16">
      <c r="A29" s="670" t="s">
        <v>1730</v>
      </c>
      <c r="B29" s="405">
        <v>204</v>
      </c>
      <c r="C29" s="405">
        <v>0</v>
      </c>
      <c r="D29" s="405">
        <v>0</v>
      </c>
      <c r="E29" s="405">
        <v>23</v>
      </c>
      <c r="F29" s="405">
        <v>50</v>
      </c>
      <c r="G29" s="405">
        <v>50</v>
      </c>
      <c r="H29" s="405">
        <v>32</v>
      </c>
      <c r="I29" s="405">
        <v>13</v>
      </c>
      <c r="J29" s="405">
        <v>10</v>
      </c>
      <c r="K29" s="405">
        <v>10</v>
      </c>
      <c r="L29" s="405">
        <v>6</v>
      </c>
      <c r="M29" s="405">
        <v>1</v>
      </c>
      <c r="N29" s="405">
        <v>2</v>
      </c>
      <c r="O29" s="405">
        <v>3</v>
      </c>
      <c r="P29" s="405">
        <v>4</v>
      </c>
    </row>
    <row r="30" spans="1:16">
      <c r="A30" s="303"/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</row>
    <row r="31" spans="1:16">
      <c r="A31" s="669" t="s">
        <v>1729</v>
      </c>
      <c r="B31" s="404">
        <v>2111</v>
      </c>
      <c r="C31" s="404">
        <v>0</v>
      </c>
      <c r="D31" s="404">
        <v>18</v>
      </c>
      <c r="E31" s="404">
        <v>227</v>
      </c>
      <c r="F31" s="404">
        <v>491</v>
      </c>
      <c r="G31" s="404">
        <v>452</v>
      </c>
      <c r="H31" s="404">
        <v>287</v>
      </c>
      <c r="I31" s="404">
        <v>193</v>
      </c>
      <c r="J31" s="404">
        <v>132</v>
      </c>
      <c r="K31" s="404">
        <v>89</v>
      </c>
      <c r="L31" s="404">
        <v>63</v>
      </c>
      <c r="M31" s="404">
        <v>57</v>
      </c>
      <c r="N31" s="404">
        <v>48</v>
      </c>
      <c r="O31" s="404">
        <v>26</v>
      </c>
      <c r="P31" s="404">
        <v>28</v>
      </c>
    </row>
    <row r="32" spans="1:16">
      <c r="A32" s="670" t="s">
        <v>1728</v>
      </c>
      <c r="B32" s="405">
        <v>1543</v>
      </c>
      <c r="C32" s="405">
        <v>0</v>
      </c>
      <c r="D32" s="405">
        <v>15</v>
      </c>
      <c r="E32" s="405">
        <v>157</v>
      </c>
      <c r="F32" s="405">
        <v>362</v>
      </c>
      <c r="G32" s="405">
        <v>355</v>
      </c>
      <c r="H32" s="405">
        <v>199</v>
      </c>
      <c r="I32" s="405">
        <v>146</v>
      </c>
      <c r="J32" s="405">
        <v>100</v>
      </c>
      <c r="K32" s="405">
        <v>65</v>
      </c>
      <c r="L32" s="405">
        <v>40</v>
      </c>
      <c r="M32" s="405">
        <v>41</v>
      </c>
      <c r="N32" s="405">
        <v>28</v>
      </c>
      <c r="O32" s="405">
        <v>16</v>
      </c>
      <c r="P32" s="405">
        <v>19</v>
      </c>
    </row>
    <row r="33" spans="1:16">
      <c r="A33" s="670" t="s">
        <v>1727</v>
      </c>
      <c r="B33" s="405">
        <v>218</v>
      </c>
      <c r="C33" s="405">
        <v>0</v>
      </c>
      <c r="D33" s="405">
        <v>1</v>
      </c>
      <c r="E33" s="405">
        <v>26</v>
      </c>
      <c r="F33" s="405">
        <v>48</v>
      </c>
      <c r="G33" s="405">
        <v>49</v>
      </c>
      <c r="H33" s="405">
        <v>27</v>
      </c>
      <c r="I33" s="405">
        <v>11</v>
      </c>
      <c r="J33" s="405">
        <v>13</v>
      </c>
      <c r="K33" s="405">
        <v>12</v>
      </c>
      <c r="L33" s="405">
        <v>8</v>
      </c>
      <c r="M33" s="405">
        <v>8</v>
      </c>
      <c r="N33" s="405">
        <v>8</v>
      </c>
      <c r="O33" s="405">
        <v>5</v>
      </c>
      <c r="P33" s="405">
        <v>2</v>
      </c>
    </row>
    <row r="34" spans="1:16">
      <c r="A34" s="670" t="s">
        <v>1726</v>
      </c>
      <c r="B34" s="405">
        <v>350</v>
      </c>
      <c r="C34" s="405">
        <v>0</v>
      </c>
      <c r="D34" s="405">
        <v>2</v>
      </c>
      <c r="E34" s="405">
        <v>44</v>
      </c>
      <c r="F34" s="405">
        <v>81</v>
      </c>
      <c r="G34" s="405">
        <v>48</v>
      </c>
      <c r="H34" s="405">
        <v>61</v>
      </c>
      <c r="I34" s="405">
        <v>36</v>
      </c>
      <c r="J34" s="405">
        <v>19</v>
      </c>
      <c r="K34" s="405">
        <v>12</v>
      </c>
      <c r="L34" s="405">
        <v>15</v>
      </c>
      <c r="M34" s="405">
        <v>8</v>
      </c>
      <c r="N34" s="405">
        <v>12</v>
      </c>
      <c r="O34" s="405">
        <v>5</v>
      </c>
      <c r="P34" s="405">
        <v>7</v>
      </c>
    </row>
    <row r="35" spans="1:16">
      <c r="A35" s="303"/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/>
    </row>
    <row r="36" spans="1:16">
      <c r="A36" s="669" t="s">
        <v>1725</v>
      </c>
      <c r="B36" s="404">
        <v>6660</v>
      </c>
      <c r="C36" s="404">
        <v>0</v>
      </c>
      <c r="D36" s="404">
        <v>58</v>
      </c>
      <c r="E36" s="404">
        <v>742</v>
      </c>
      <c r="F36" s="404">
        <v>1588</v>
      </c>
      <c r="G36" s="404">
        <v>1351</v>
      </c>
      <c r="H36" s="404">
        <v>846</v>
      </c>
      <c r="I36" s="404">
        <v>531</v>
      </c>
      <c r="J36" s="404">
        <v>414</v>
      </c>
      <c r="K36" s="404">
        <v>347</v>
      </c>
      <c r="L36" s="404">
        <v>266</v>
      </c>
      <c r="M36" s="404">
        <v>172</v>
      </c>
      <c r="N36" s="404">
        <v>154</v>
      </c>
      <c r="O36" s="404">
        <v>75</v>
      </c>
      <c r="P36" s="404">
        <v>116</v>
      </c>
    </row>
    <row r="37" spans="1:16">
      <c r="A37" s="670" t="s">
        <v>1724</v>
      </c>
      <c r="B37" s="405">
        <v>2968</v>
      </c>
      <c r="C37" s="405">
        <v>0</v>
      </c>
      <c r="D37" s="405">
        <v>18</v>
      </c>
      <c r="E37" s="405">
        <v>323</v>
      </c>
      <c r="F37" s="405">
        <v>710</v>
      </c>
      <c r="G37" s="405">
        <v>600</v>
      </c>
      <c r="H37" s="405">
        <v>391</v>
      </c>
      <c r="I37" s="405">
        <v>224</v>
      </c>
      <c r="J37" s="405">
        <v>197</v>
      </c>
      <c r="K37" s="405">
        <v>168</v>
      </c>
      <c r="L37" s="405">
        <v>126</v>
      </c>
      <c r="M37" s="405">
        <v>74</v>
      </c>
      <c r="N37" s="405">
        <v>66</v>
      </c>
      <c r="O37" s="405">
        <v>33</v>
      </c>
      <c r="P37" s="405">
        <v>38</v>
      </c>
    </row>
    <row r="38" spans="1:16">
      <c r="A38" s="670" t="s">
        <v>1723</v>
      </c>
      <c r="B38" s="405">
        <v>26</v>
      </c>
      <c r="C38" s="405">
        <v>0</v>
      </c>
      <c r="D38" s="405">
        <v>0</v>
      </c>
      <c r="E38" s="405">
        <v>0</v>
      </c>
      <c r="F38" s="405">
        <v>7</v>
      </c>
      <c r="G38" s="405">
        <v>3</v>
      </c>
      <c r="H38" s="405">
        <v>7</v>
      </c>
      <c r="I38" s="405">
        <v>1</v>
      </c>
      <c r="J38" s="405">
        <v>1</v>
      </c>
      <c r="K38" s="405">
        <v>4</v>
      </c>
      <c r="L38" s="405">
        <v>1</v>
      </c>
      <c r="M38" s="405">
        <v>2</v>
      </c>
      <c r="N38" s="405">
        <v>0</v>
      </c>
      <c r="O38" s="405">
        <v>0</v>
      </c>
      <c r="P38" s="405">
        <v>0</v>
      </c>
    </row>
    <row r="39" spans="1:16">
      <c r="A39" s="670" t="s">
        <v>1722</v>
      </c>
      <c r="B39" s="405">
        <v>432</v>
      </c>
      <c r="C39" s="405">
        <v>0</v>
      </c>
      <c r="D39" s="405">
        <v>4</v>
      </c>
      <c r="E39" s="405">
        <v>59</v>
      </c>
      <c r="F39" s="405">
        <v>105</v>
      </c>
      <c r="G39" s="405">
        <v>98</v>
      </c>
      <c r="H39" s="405">
        <v>55</v>
      </c>
      <c r="I39" s="405">
        <v>35</v>
      </c>
      <c r="J39" s="405">
        <v>23</v>
      </c>
      <c r="K39" s="405">
        <v>20</v>
      </c>
      <c r="L39" s="405">
        <v>12</v>
      </c>
      <c r="M39" s="405">
        <v>7</v>
      </c>
      <c r="N39" s="405">
        <v>5</v>
      </c>
      <c r="O39" s="405">
        <v>5</v>
      </c>
      <c r="P39" s="405">
        <v>4</v>
      </c>
    </row>
    <row r="40" spans="1:16">
      <c r="A40" s="670" t="s">
        <v>1721</v>
      </c>
      <c r="B40" s="405">
        <v>236</v>
      </c>
      <c r="C40" s="405">
        <v>0</v>
      </c>
      <c r="D40" s="405">
        <v>3</v>
      </c>
      <c r="E40" s="405">
        <v>25</v>
      </c>
      <c r="F40" s="405">
        <v>70</v>
      </c>
      <c r="G40" s="405">
        <v>44</v>
      </c>
      <c r="H40" s="405">
        <v>30</v>
      </c>
      <c r="I40" s="405">
        <v>17</v>
      </c>
      <c r="J40" s="405">
        <v>15</v>
      </c>
      <c r="K40" s="405">
        <v>9</v>
      </c>
      <c r="L40" s="405">
        <v>6</v>
      </c>
      <c r="M40" s="405">
        <v>6</v>
      </c>
      <c r="N40" s="405">
        <v>5</v>
      </c>
      <c r="O40" s="405">
        <v>3</v>
      </c>
      <c r="P40" s="405">
        <v>3</v>
      </c>
    </row>
    <row r="41" spans="1:16">
      <c r="A41" s="670" t="s">
        <v>1720</v>
      </c>
      <c r="B41" s="405">
        <v>692</v>
      </c>
      <c r="C41" s="405">
        <v>0</v>
      </c>
      <c r="D41" s="405">
        <v>6</v>
      </c>
      <c r="E41" s="405">
        <v>72</v>
      </c>
      <c r="F41" s="405">
        <v>182</v>
      </c>
      <c r="G41" s="405">
        <v>140</v>
      </c>
      <c r="H41" s="405">
        <v>80</v>
      </c>
      <c r="I41" s="405">
        <v>58</v>
      </c>
      <c r="J41" s="405">
        <v>37</v>
      </c>
      <c r="K41" s="405">
        <v>37</v>
      </c>
      <c r="L41" s="405">
        <v>19</v>
      </c>
      <c r="M41" s="405">
        <v>15</v>
      </c>
      <c r="N41" s="405">
        <v>21</v>
      </c>
      <c r="O41" s="405">
        <v>9</v>
      </c>
      <c r="P41" s="405">
        <v>16</v>
      </c>
    </row>
    <row r="42" spans="1:16">
      <c r="A42" s="670" t="s">
        <v>1719</v>
      </c>
      <c r="B42" s="405">
        <v>520</v>
      </c>
      <c r="C42" s="405">
        <v>0</v>
      </c>
      <c r="D42" s="405">
        <v>11</v>
      </c>
      <c r="E42" s="405">
        <v>63</v>
      </c>
      <c r="F42" s="405">
        <v>119</v>
      </c>
      <c r="G42" s="405">
        <v>99</v>
      </c>
      <c r="H42" s="405">
        <v>51</v>
      </c>
      <c r="I42" s="405">
        <v>45</v>
      </c>
      <c r="J42" s="405">
        <v>37</v>
      </c>
      <c r="K42" s="405">
        <v>21</v>
      </c>
      <c r="L42" s="405">
        <v>22</v>
      </c>
      <c r="M42" s="405">
        <v>13</v>
      </c>
      <c r="N42" s="405">
        <v>18</v>
      </c>
      <c r="O42" s="405">
        <v>7</v>
      </c>
      <c r="P42" s="405">
        <v>14</v>
      </c>
    </row>
    <row r="43" spans="1:16">
      <c r="A43" s="670" t="s">
        <v>1718</v>
      </c>
      <c r="B43" s="405">
        <v>416</v>
      </c>
      <c r="C43" s="405">
        <v>0</v>
      </c>
      <c r="D43" s="405">
        <v>7</v>
      </c>
      <c r="E43" s="405">
        <v>38</v>
      </c>
      <c r="F43" s="405">
        <v>85</v>
      </c>
      <c r="G43" s="405">
        <v>87</v>
      </c>
      <c r="H43" s="405">
        <v>68</v>
      </c>
      <c r="I43" s="405">
        <v>36</v>
      </c>
      <c r="J43" s="405">
        <v>26</v>
      </c>
      <c r="K43" s="405">
        <v>21</v>
      </c>
      <c r="L43" s="405">
        <v>21</v>
      </c>
      <c r="M43" s="405">
        <v>14</v>
      </c>
      <c r="N43" s="405">
        <v>6</v>
      </c>
      <c r="O43" s="405">
        <v>2</v>
      </c>
      <c r="P43" s="405">
        <v>5</v>
      </c>
    </row>
    <row r="44" spans="1:16">
      <c r="A44" s="670" t="s">
        <v>1717</v>
      </c>
      <c r="B44" s="405">
        <v>1370</v>
      </c>
      <c r="C44" s="405">
        <v>0</v>
      </c>
      <c r="D44" s="405">
        <v>9</v>
      </c>
      <c r="E44" s="405">
        <v>162</v>
      </c>
      <c r="F44" s="405">
        <v>310</v>
      </c>
      <c r="G44" s="405">
        <v>280</v>
      </c>
      <c r="H44" s="405">
        <v>164</v>
      </c>
      <c r="I44" s="405">
        <v>115</v>
      </c>
      <c r="J44" s="405">
        <v>78</v>
      </c>
      <c r="K44" s="405">
        <v>67</v>
      </c>
      <c r="L44" s="405">
        <v>59</v>
      </c>
      <c r="M44" s="405">
        <v>41</v>
      </c>
      <c r="N44" s="405">
        <v>33</v>
      </c>
      <c r="O44" s="405">
        <v>16</v>
      </c>
      <c r="P44" s="405">
        <v>36</v>
      </c>
    </row>
    <row r="45" spans="1:16">
      <c r="A45" s="303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</row>
    <row r="46" spans="1:16">
      <c r="A46" s="669" t="s">
        <v>1716</v>
      </c>
      <c r="B46" s="404">
        <v>25866</v>
      </c>
      <c r="C46" s="404">
        <v>0</v>
      </c>
      <c r="D46" s="404">
        <v>213</v>
      </c>
      <c r="E46" s="404">
        <v>2746</v>
      </c>
      <c r="F46" s="404">
        <v>6527</v>
      </c>
      <c r="G46" s="404">
        <v>6394</v>
      </c>
      <c r="H46" s="404">
        <v>3469</v>
      </c>
      <c r="I46" s="404">
        <v>1974</v>
      </c>
      <c r="J46" s="404">
        <v>1386</v>
      </c>
      <c r="K46" s="404">
        <v>1010</v>
      </c>
      <c r="L46" s="404">
        <v>731</v>
      </c>
      <c r="M46" s="404">
        <v>570</v>
      </c>
      <c r="N46" s="404">
        <v>403</v>
      </c>
      <c r="O46" s="404">
        <v>210</v>
      </c>
      <c r="P46" s="404">
        <v>233</v>
      </c>
    </row>
    <row r="47" spans="1:16">
      <c r="A47" s="670" t="s">
        <v>1715</v>
      </c>
      <c r="B47" s="405">
        <v>20092</v>
      </c>
      <c r="C47" s="405">
        <v>0</v>
      </c>
      <c r="D47" s="405">
        <v>142</v>
      </c>
      <c r="E47" s="405">
        <v>1955</v>
      </c>
      <c r="F47" s="405">
        <v>5088</v>
      </c>
      <c r="G47" s="405">
        <v>5143</v>
      </c>
      <c r="H47" s="405">
        <v>2778</v>
      </c>
      <c r="I47" s="405">
        <v>1526</v>
      </c>
      <c r="J47" s="405">
        <v>1054</v>
      </c>
      <c r="K47" s="405">
        <v>772</v>
      </c>
      <c r="L47" s="405">
        <v>559</v>
      </c>
      <c r="M47" s="405">
        <v>430</v>
      </c>
      <c r="N47" s="405">
        <v>299</v>
      </c>
      <c r="O47" s="405">
        <v>164</v>
      </c>
      <c r="P47" s="405">
        <v>182</v>
      </c>
    </row>
    <row r="48" spans="1:16">
      <c r="A48" s="670" t="s">
        <v>1714</v>
      </c>
      <c r="B48" s="405">
        <v>1897</v>
      </c>
      <c r="C48" s="405">
        <v>0</v>
      </c>
      <c r="D48" s="405">
        <v>26</v>
      </c>
      <c r="E48" s="405">
        <v>265</v>
      </c>
      <c r="F48" s="405">
        <v>502</v>
      </c>
      <c r="G48" s="405">
        <v>418</v>
      </c>
      <c r="H48" s="405">
        <v>216</v>
      </c>
      <c r="I48" s="405">
        <v>130</v>
      </c>
      <c r="J48" s="405">
        <v>94</v>
      </c>
      <c r="K48" s="405">
        <v>79</v>
      </c>
      <c r="L48" s="405">
        <v>56</v>
      </c>
      <c r="M48" s="405">
        <v>44</v>
      </c>
      <c r="N48" s="405">
        <v>34</v>
      </c>
      <c r="O48" s="405">
        <v>15</v>
      </c>
      <c r="P48" s="405">
        <v>18</v>
      </c>
    </row>
    <row r="49" spans="1:16">
      <c r="A49" s="670" t="s">
        <v>1713</v>
      </c>
      <c r="B49" s="405">
        <v>769</v>
      </c>
      <c r="C49" s="405">
        <v>0</v>
      </c>
      <c r="D49" s="405">
        <v>6</v>
      </c>
      <c r="E49" s="405">
        <v>78</v>
      </c>
      <c r="F49" s="405">
        <v>174</v>
      </c>
      <c r="G49" s="405">
        <v>171</v>
      </c>
      <c r="H49" s="405">
        <v>119</v>
      </c>
      <c r="I49" s="405">
        <v>81</v>
      </c>
      <c r="J49" s="405">
        <v>59</v>
      </c>
      <c r="K49" s="405">
        <v>26</v>
      </c>
      <c r="L49" s="405">
        <v>21</v>
      </c>
      <c r="M49" s="405">
        <v>16</v>
      </c>
      <c r="N49" s="405">
        <v>11</v>
      </c>
      <c r="O49" s="405">
        <v>6</v>
      </c>
      <c r="P49" s="405">
        <v>1</v>
      </c>
    </row>
    <row r="50" spans="1:16">
      <c r="A50" s="670" t="s">
        <v>1712</v>
      </c>
      <c r="B50" s="405">
        <v>1551</v>
      </c>
      <c r="C50" s="405">
        <v>0</v>
      </c>
      <c r="D50" s="405">
        <v>20</v>
      </c>
      <c r="E50" s="405">
        <v>215</v>
      </c>
      <c r="F50" s="405">
        <v>379</v>
      </c>
      <c r="G50" s="405">
        <v>349</v>
      </c>
      <c r="H50" s="405">
        <v>172</v>
      </c>
      <c r="I50" s="405">
        <v>115</v>
      </c>
      <c r="J50" s="405">
        <v>89</v>
      </c>
      <c r="K50" s="405">
        <v>67</v>
      </c>
      <c r="L50" s="405">
        <v>50</v>
      </c>
      <c r="M50" s="405">
        <v>43</v>
      </c>
      <c r="N50" s="405">
        <v>26</v>
      </c>
      <c r="O50" s="405">
        <v>12</v>
      </c>
      <c r="P50" s="405">
        <v>14</v>
      </c>
    </row>
    <row r="51" spans="1:16">
      <c r="A51" s="670" t="s">
        <v>1711</v>
      </c>
      <c r="B51" s="405">
        <v>539</v>
      </c>
      <c r="C51" s="405">
        <v>0</v>
      </c>
      <c r="D51" s="405">
        <v>7</v>
      </c>
      <c r="E51" s="405">
        <v>86</v>
      </c>
      <c r="F51" s="405">
        <v>148</v>
      </c>
      <c r="G51" s="405">
        <v>111</v>
      </c>
      <c r="H51" s="405">
        <v>64</v>
      </c>
      <c r="I51" s="405">
        <v>29</v>
      </c>
      <c r="J51" s="405">
        <v>24</v>
      </c>
      <c r="K51" s="405">
        <v>26</v>
      </c>
      <c r="L51" s="405">
        <v>14</v>
      </c>
      <c r="M51" s="405">
        <v>8</v>
      </c>
      <c r="N51" s="405">
        <v>12</v>
      </c>
      <c r="O51" s="405">
        <v>7</v>
      </c>
      <c r="P51" s="405">
        <v>3</v>
      </c>
    </row>
    <row r="52" spans="1:16">
      <c r="A52" s="670" t="s">
        <v>1710</v>
      </c>
      <c r="B52" s="405">
        <v>1018</v>
      </c>
      <c r="C52" s="405">
        <v>0</v>
      </c>
      <c r="D52" s="405">
        <v>12</v>
      </c>
      <c r="E52" s="405">
        <v>147</v>
      </c>
      <c r="F52" s="405">
        <v>236</v>
      </c>
      <c r="G52" s="405">
        <v>202</v>
      </c>
      <c r="H52" s="405">
        <v>120</v>
      </c>
      <c r="I52" s="405">
        <v>93</v>
      </c>
      <c r="J52" s="405">
        <v>66</v>
      </c>
      <c r="K52" s="405">
        <v>40</v>
      </c>
      <c r="L52" s="405">
        <v>31</v>
      </c>
      <c r="M52" s="405">
        <v>29</v>
      </c>
      <c r="N52" s="405">
        <v>21</v>
      </c>
      <c r="O52" s="405">
        <v>6</v>
      </c>
      <c r="P52" s="405">
        <v>15</v>
      </c>
    </row>
    <row r="53" spans="1:16">
      <c r="A53" s="303"/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303"/>
      <c r="N53" s="303"/>
      <c r="O53" s="303"/>
      <c r="P53" s="303"/>
    </row>
    <row r="54" spans="1:16">
      <c r="A54" s="669" t="s">
        <v>1709</v>
      </c>
      <c r="B54" s="404">
        <v>2824</v>
      </c>
      <c r="C54" s="404">
        <v>0</v>
      </c>
      <c r="D54" s="404">
        <v>33</v>
      </c>
      <c r="E54" s="404">
        <v>421</v>
      </c>
      <c r="F54" s="404">
        <v>694</v>
      </c>
      <c r="G54" s="404">
        <v>582</v>
      </c>
      <c r="H54" s="404">
        <v>346</v>
      </c>
      <c r="I54" s="404">
        <v>213</v>
      </c>
      <c r="J54" s="404">
        <v>136</v>
      </c>
      <c r="K54" s="404">
        <v>140</v>
      </c>
      <c r="L54" s="404">
        <v>97</v>
      </c>
      <c r="M54" s="404">
        <v>66</v>
      </c>
      <c r="N54" s="404">
        <v>34</v>
      </c>
      <c r="O54" s="404">
        <v>36</v>
      </c>
      <c r="P54" s="404">
        <v>26</v>
      </c>
    </row>
    <row r="55" spans="1:16">
      <c r="A55" s="670" t="s">
        <v>1708</v>
      </c>
      <c r="B55" s="405">
        <v>2121</v>
      </c>
      <c r="C55" s="405">
        <v>0</v>
      </c>
      <c r="D55" s="405">
        <v>26</v>
      </c>
      <c r="E55" s="405">
        <v>311</v>
      </c>
      <c r="F55" s="405">
        <v>509</v>
      </c>
      <c r="G55" s="405">
        <v>455</v>
      </c>
      <c r="H55" s="405">
        <v>262</v>
      </c>
      <c r="I55" s="405">
        <v>152</v>
      </c>
      <c r="J55" s="405">
        <v>99</v>
      </c>
      <c r="K55" s="405">
        <v>110</v>
      </c>
      <c r="L55" s="405">
        <v>76</v>
      </c>
      <c r="M55" s="405">
        <v>50</v>
      </c>
      <c r="N55" s="405">
        <v>27</v>
      </c>
      <c r="O55" s="405">
        <v>23</v>
      </c>
      <c r="P55" s="405">
        <v>21</v>
      </c>
    </row>
    <row r="56" spans="1:16">
      <c r="A56" s="670" t="s">
        <v>1707</v>
      </c>
      <c r="B56" s="405">
        <v>92</v>
      </c>
      <c r="C56" s="405">
        <v>0</v>
      </c>
      <c r="D56" s="405">
        <v>0</v>
      </c>
      <c r="E56" s="405">
        <v>11</v>
      </c>
      <c r="F56" s="405">
        <v>24</v>
      </c>
      <c r="G56" s="405">
        <v>17</v>
      </c>
      <c r="H56" s="405">
        <v>8</v>
      </c>
      <c r="I56" s="405">
        <v>9</v>
      </c>
      <c r="J56" s="405">
        <v>11</v>
      </c>
      <c r="K56" s="405">
        <v>2</v>
      </c>
      <c r="L56" s="405">
        <v>2</v>
      </c>
      <c r="M56" s="405">
        <v>3</v>
      </c>
      <c r="N56" s="405">
        <v>1</v>
      </c>
      <c r="O56" s="405">
        <v>3</v>
      </c>
      <c r="P56" s="405">
        <v>1</v>
      </c>
    </row>
    <row r="57" spans="1:16">
      <c r="A57" s="670" t="s">
        <v>1706</v>
      </c>
      <c r="B57" s="405">
        <v>611</v>
      </c>
      <c r="C57" s="405">
        <v>0</v>
      </c>
      <c r="D57" s="405">
        <v>7</v>
      </c>
      <c r="E57" s="405">
        <v>99</v>
      </c>
      <c r="F57" s="405">
        <v>161</v>
      </c>
      <c r="G57" s="405">
        <v>110</v>
      </c>
      <c r="H57" s="405">
        <v>76</v>
      </c>
      <c r="I57" s="405">
        <v>52</v>
      </c>
      <c r="J57" s="405">
        <v>26</v>
      </c>
      <c r="K57" s="405">
        <v>28</v>
      </c>
      <c r="L57" s="405">
        <v>19</v>
      </c>
      <c r="M57" s="405">
        <v>13</v>
      </c>
      <c r="N57" s="405">
        <v>6</v>
      </c>
      <c r="O57" s="405">
        <v>10</v>
      </c>
      <c r="P57" s="405">
        <v>4</v>
      </c>
    </row>
    <row r="58" spans="1:16">
      <c r="A58" s="303"/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  <c r="N58" s="303"/>
      <c r="O58" s="303"/>
      <c r="P58" s="303"/>
    </row>
    <row r="59" spans="1:16">
      <c r="A59" s="669" t="s">
        <v>1705</v>
      </c>
      <c r="B59" s="404">
        <v>2978</v>
      </c>
      <c r="C59" s="404">
        <v>0</v>
      </c>
      <c r="D59" s="404">
        <v>34</v>
      </c>
      <c r="E59" s="404">
        <v>424</v>
      </c>
      <c r="F59" s="404">
        <v>754</v>
      </c>
      <c r="G59" s="404">
        <v>626</v>
      </c>
      <c r="H59" s="404">
        <v>375</v>
      </c>
      <c r="I59" s="404">
        <v>220</v>
      </c>
      <c r="J59" s="404">
        <v>155</v>
      </c>
      <c r="K59" s="404">
        <v>111</v>
      </c>
      <c r="L59" s="404">
        <v>76</v>
      </c>
      <c r="M59" s="404">
        <v>75</v>
      </c>
      <c r="N59" s="404">
        <v>56</v>
      </c>
      <c r="O59" s="404">
        <v>36</v>
      </c>
      <c r="P59" s="404">
        <v>36</v>
      </c>
    </row>
    <row r="60" spans="1:16">
      <c r="A60" s="670" t="s">
        <v>1704</v>
      </c>
      <c r="B60" s="405">
        <v>1253</v>
      </c>
      <c r="C60" s="405">
        <v>0</v>
      </c>
      <c r="D60" s="405">
        <v>11</v>
      </c>
      <c r="E60" s="405">
        <v>180</v>
      </c>
      <c r="F60" s="405">
        <v>323</v>
      </c>
      <c r="G60" s="405">
        <v>271</v>
      </c>
      <c r="H60" s="405">
        <v>174</v>
      </c>
      <c r="I60" s="405">
        <v>86</v>
      </c>
      <c r="J60" s="405">
        <v>58</v>
      </c>
      <c r="K60" s="405">
        <v>44</v>
      </c>
      <c r="L60" s="405">
        <v>30</v>
      </c>
      <c r="M60" s="405">
        <v>31</v>
      </c>
      <c r="N60" s="405">
        <v>24</v>
      </c>
      <c r="O60" s="405">
        <v>12</v>
      </c>
      <c r="P60" s="405">
        <v>9</v>
      </c>
    </row>
    <row r="61" spans="1:16">
      <c r="A61" s="670" t="s">
        <v>1703</v>
      </c>
      <c r="B61" s="405">
        <v>145</v>
      </c>
      <c r="C61" s="405">
        <v>0</v>
      </c>
      <c r="D61" s="405">
        <v>2</v>
      </c>
      <c r="E61" s="405">
        <v>20</v>
      </c>
      <c r="F61" s="405">
        <v>30</v>
      </c>
      <c r="G61" s="405">
        <v>28</v>
      </c>
      <c r="H61" s="405">
        <v>20</v>
      </c>
      <c r="I61" s="405">
        <v>10</v>
      </c>
      <c r="J61" s="405">
        <v>10</v>
      </c>
      <c r="K61" s="405">
        <v>8</v>
      </c>
      <c r="L61" s="405">
        <v>2</v>
      </c>
      <c r="M61" s="405">
        <v>6</v>
      </c>
      <c r="N61" s="405">
        <v>2</v>
      </c>
      <c r="O61" s="405">
        <v>1</v>
      </c>
      <c r="P61" s="405">
        <v>6</v>
      </c>
    </row>
    <row r="62" spans="1:16">
      <c r="A62" s="670" t="s">
        <v>1702</v>
      </c>
      <c r="B62" s="405">
        <v>770</v>
      </c>
      <c r="C62" s="405">
        <v>0</v>
      </c>
      <c r="D62" s="405">
        <v>7</v>
      </c>
      <c r="E62" s="405">
        <v>96</v>
      </c>
      <c r="F62" s="405">
        <v>179</v>
      </c>
      <c r="G62" s="405">
        <v>180</v>
      </c>
      <c r="H62" s="405">
        <v>105</v>
      </c>
      <c r="I62" s="405">
        <v>66</v>
      </c>
      <c r="J62" s="405">
        <v>38</v>
      </c>
      <c r="K62" s="405">
        <v>28</v>
      </c>
      <c r="L62" s="405">
        <v>18</v>
      </c>
      <c r="M62" s="405">
        <v>19</v>
      </c>
      <c r="N62" s="405">
        <v>16</v>
      </c>
      <c r="O62" s="405">
        <v>11</v>
      </c>
      <c r="P62" s="405">
        <v>7</v>
      </c>
    </row>
    <row r="63" spans="1:16">
      <c r="A63" s="670" t="s">
        <v>1701</v>
      </c>
      <c r="B63" s="405">
        <v>810</v>
      </c>
      <c r="C63" s="405">
        <v>0</v>
      </c>
      <c r="D63" s="405">
        <v>14</v>
      </c>
      <c r="E63" s="405">
        <v>128</v>
      </c>
      <c r="F63" s="405">
        <v>222</v>
      </c>
      <c r="G63" s="405">
        <v>147</v>
      </c>
      <c r="H63" s="405">
        <v>76</v>
      </c>
      <c r="I63" s="405">
        <v>58</v>
      </c>
      <c r="J63" s="405">
        <v>49</v>
      </c>
      <c r="K63" s="405">
        <v>31</v>
      </c>
      <c r="L63" s="405">
        <v>26</v>
      </c>
      <c r="M63" s="405">
        <v>19</v>
      </c>
      <c r="N63" s="405">
        <v>14</v>
      </c>
      <c r="O63" s="405">
        <v>12</v>
      </c>
      <c r="P63" s="405">
        <v>14</v>
      </c>
    </row>
    <row r="64" spans="1:16">
      <c r="A64" s="303"/>
      <c r="B64" s="303"/>
      <c r="C64" s="303"/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/>
      <c r="P64" s="303"/>
    </row>
    <row r="65" spans="1:16">
      <c r="A65" s="669" t="s">
        <v>1700</v>
      </c>
      <c r="B65" s="404">
        <v>7427</v>
      </c>
      <c r="C65" s="404">
        <v>0</v>
      </c>
      <c r="D65" s="404">
        <v>93</v>
      </c>
      <c r="E65" s="404">
        <v>998</v>
      </c>
      <c r="F65" s="404">
        <v>1972</v>
      </c>
      <c r="G65" s="404">
        <v>1649</v>
      </c>
      <c r="H65" s="404">
        <v>811</v>
      </c>
      <c r="I65" s="404">
        <v>555</v>
      </c>
      <c r="J65" s="404">
        <v>414</v>
      </c>
      <c r="K65" s="404">
        <v>298</v>
      </c>
      <c r="L65" s="404">
        <v>211</v>
      </c>
      <c r="M65" s="404">
        <v>167</v>
      </c>
      <c r="N65" s="404">
        <v>103</v>
      </c>
      <c r="O65" s="404">
        <v>67</v>
      </c>
      <c r="P65" s="404">
        <v>89</v>
      </c>
    </row>
    <row r="66" spans="1:16">
      <c r="A66" s="670" t="s">
        <v>1699</v>
      </c>
      <c r="B66" s="405">
        <v>4057</v>
      </c>
      <c r="C66" s="405">
        <v>0</v>
      </c>
      <c r="D66" s="405">
        <v>43</v>
      </c>
      <c r="E66" s="405">
        <v>544</v>
      </c>
      <c r="F66" s="405">
        <v>1149</v>
      </c>
      <c r="G66" s="405">
        <v>915</v>
      </c>
      <c r="H66" s="405">
        <v>425</v>
      </c>
      <c r="I66" s="405">
        <v>295</v>
      </c>
      <c r="J66" s="405">
        <v>200</v>
      </c>
      <c r="K66" s="405">
        <v>151</v>
      </c>
      <c r="L66" s="405">
        <v>121</v>
      </c>
      <c r="M66" s="405">
        <v>84</v>
      </c>
      <c r="N66" s="405">
        <v>56</v>
      </c>
      <c r="O66" s="405">
        <v>26</v>
      </c>
      <c r="P66" s="405">
        <v>48</v>
      </c>
    </row>
    <row r="67" spans="1:16">
      <c r="A67" s="670" t="s">
        <v>1698</v>
      </c>
      <c r="B67" s="405">
        <v>604</v>
      </c>
      <c r="C67" s="405">
        <v>0</v>
      </c>
      <c r="D67" s="405">
        <v>14</v>
      </c>
      <c r="E67" s="405">
        <v>82</v>
      </c>
      <c r="F67" s="405">
        <v>152</v>
      </c>
      <c r="G67" s="405">
        <v>121</v>
      </c>
      <c r="H67" s="405">
        <v>61</v>
      </c>
      <c r="I67" s="405">
        <v>48</v>
      </c>
      <c r="J67" s="405">
        <v>42</v>
      </c>
      <c r="K67" s="405">
        <v>28</v>
      </c>
      <c r="L67" s="405">
        <v>15</v>
      </c>
      <c r="M67" s="405">
        <v>19</v>
      </c>
      <c r="N67" s="405">
        <v>11</v>
      </c>
      <c r="O67" s="405">
        <v>4</v>
      </c>
      <c r="P67" s="405">
        <v>7</v>
      </c>
    </row>
    <row r="68" spans="1:16">
      <c r="A68" s="670" t="s">
        <v>1697</v>
      </c>
      <c r="B68" s="405">
        <v>1314</v>
      </c>
      <c r="C68" s="405">
        <v>0</v>
      </c>
      <c r="D68" s="405">
        <v>15</v>
      </c>
      <c r="E68" s="405">
        <v>178</v>
      </c>
      <c r="F68" s="405">
        <v>340</v>
      </c>
      <c r="G68" s="405">
        <v>298</v>
      </c>
      <c r="H68" s="405">
        <v>146</v>
      </c>
      <c r="I68" s="405">
        <v>98</v>
      </c>
      <c r="J68" s="405">
        <v>84</v>
      </c>
      <c r="K68" s="405">
        <v>48</v>
      </c>
      <c r="L68" s="405">
        <v>32</v>
      </c>
      <c r="M68" s="405">
        <v>27</v>
      </c>
      <c r="N68" s="405">
        <v>20</v>
      </c>
      <c r="O68" s="405">
        <v>14</v>
      </c>
      <c r="P68" s="405">
        <v>14</v>
      </c>
    </row>
    <row r="69" spans="1:16">
      <c r="A69" s="670" t="s">
        <v>1696</v>
      </c>
      <c r="B69" s="405">
        <v>1452</v>
      </c>
      <c r="C69" s="405">
        <v>0</v>
      </c>
      <c r="D69" s="405">
        <v>21</v>
      </c>
      <c r="E69" s="405">
        <v>194</v>
      </c>
      <c r="F69" s="405">
        <v>331</v>
      </c>
      <c r="G69" s="405">
        <v>315</v>
      </c>
      <c r="H69" s="405">
        <v>179</v>
      </c>
      <c r="I69" s="405">
        <v>114</v>
      </c>
      <c r="J69" s="405">
        <v>88</v>
      </c>
      <c r="K69" s="405">
        <v>71</v>
      </c>
      <c r="L69" s="405">
        <v>43</v>
      </c>
      <c r="M69" s="405">
        <v>37</v>
      </c>
      <c r="N69" s="405">
        <v>16</v>
      </c>
      <c r="O69" s="405">
        <v>23</v>
      </c>
      <c r="P69" s="405">
        <v>20</v>
      </c>
    </row>
    <row r="70" spans="1:16">
      <c r="A70" s="303"/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</row>
    <row r="71" spans="1:16">
      <c r="A71" s="669" t="s">
        <v>1695</v>
      </c>
      <c r="B71" s="404">
        <v>2860</v>
      </c>
      <c r="C71" s="404">
        <v>0</v>
      </c>
      <c r="D71" s="404">
        <v>46</v>
      </c>
      <c r="E71" s="404">
        <v>413</v>
      </c>
      <c r="F71" s="404">
        <v>698</v>
      </c>
      <c r="G71" s="404">
        <v>570</v>
      </c>
      <c r="H71" s="404">
        <v>365</v>
      </c>
      <c r="I71" s="404">
        <v>223</v>
      </c>
      <c r="J71" s="404">
        <v>171</v>
      </c>
      <c r="K71" s="404">
        <v>136</v>
      </c>
      <c r="L71" s="404">
        <v>73</v>
      </c>
      <c r="M71" s="404">
        <v>73</v>
      </c>
      <c r="N71" s="404">
        <v>50</v>
      </c>
      <c r="O71" s="404">
        <v>17</v>
      </c>
      <c r="P71" s="404">
        <v>25</v>
      </c>
    </row>
    <row r="72" spans="1:16">
      <c r="A72" s="670" t="s">
        <v>1694</v>
      </c>
      <c r="B72" s="405">
        <v>2249</v>
      </c>
      <c r="C72" s="405">
        <v>0</v>
      </c>
      <c r="D72" s="405">
        <v>41</v>
      </c>
      <c r="E72" s="405">
        <v>327</v>
      </c>
      <c r="F72" s="405">
        <v>544</v>
      </c>
      <c r="G72" s="405">
        <v>444</v>
      </c>
      <c r="H72" s="405">
        <v>280</v>
      </c>
      <c r="I72" s="405">
        <v>184</v>
      </c>
      <c r="J72" s="405">
        <v>134</v>
      </c>
      <c r="K72" s="405">
        <v>115</v>
      </c>
      <c r="L72" s="405">
        <v>55</v>
      </c>
      <c r="M72" s="405">
        <v>55</v>
      </c>
      <c r="N72" s="405">
        <v>39</v>
      </c>
      <c r="O72" s="405">
        <v>16</v>
      </c>
      <c r="P72" s="405">
        <v>15</v>
      </c>
    </row>
    <row r="73" spans="1:16">
      <c r="A73" s="670" t="s">
        <v>1693</v>
      </c>
      <c r="B73" s="405">
        <v>611</v>
      </c>
      <c r="C73" s="405">
        <v>0</v>
      </c>
      <c r="D73" s="405">
        <v>5</v>
      </c>
      <c r="E73" s="405">
        <v>86</v>
      </c>
      <c r="F73" s="405">
        <v>154</v>
      </c>
      <c r="G73" s="405">
        <v>126</v>
      </c>
      <c r="H73" s="405">
        <v>85</v>
      </c>
      <c r="I73" s="405">
        <v>39</v>
      </c>
      <c r="J73" s="405">
        <v>37</v>
      </c>
      <c r="K73" s="405">
        <v>21</v>
      </c>
      <c r="L73" s="405">
        <v>18</v>
      </c>
      <c r="M73" s="405">
        <v>18</v>
      </c>
      <c r="N73" s="405">
        <v>11</v>
      </c>
      <c r="O73" s="405">
        <v>1</v>
      </c>
      <c r="P73" s="405">
        <v>10</v>
      </c>
    </row>
    <row r="74" spans="1:16">
      <c r="A74" s="303"/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</row>
    <row r="75" spans="1:16">
      <c r="A75" s="669" t="s">
        <v>1692</v>
      </c>
      <c r="B75" s="404">
        <v>1219</v>
      </c>
      <c r="C75" s="404">
        <v>0</v>
      </c>
      <c r="D75" s="404">
        <v>13</v>
      </c>
      <c r="E75" s="404">
        <v>167</v>
      </c>
      <c r="F75" s="404">
        <v>281</v>
      </c>
      <c r="G75" s="404">
        <v>248</v>
      </c>
      <c r="H75" s="404">
        <v>160</v>
      </c>
      <c r="I75" s="404">
        <v>107</v>
      </c>
      <c r="J75" s="404">
        <v>65</v>
      </c>
      <c r="K75" s="404">
        <v>48</v>
      </c>
      <c r="L75" s="404">
        <v>43</v>
      </c>
      <c r="M75" s="404">
        <v>35</v>
      </c>
      <c r="N75" s="404">
        <v>20</v>
      </c>
      <c r="O75" s="404">
        <v>12</v>
      </c>
      <c r="P75" s="404">
        <v>20</v>
      </c>
    </row>
    <row r="76" spans="1:16">
      <c r="A76" s="670" t="s">
        <v>1691</v>
      </c>
      <c r="B76" s="405">
        <v>956</v>
      </c>
      <c r="C76" s="405">
        <v>0</v>
      </c>
      <c r="D76" s="405">
        <v>7</v>
      </c>
      <c r="E76" s="405">
        <v>115</v>
      </c>
      <c r="F76" s="405">
        <v>213</v>
      </c>
      <c r="G76" s="405">
        <v>208</v>
      </c>
      <c r="H76" s="405">
        <v>131</v>
      </c>
      <c r="I76" s="405">
        <v>89</v>
      </c>
      <c r="J76" s="405">
        <v>52</v>
      </c>
      <c r="K76" s="405">
        <v>38</v>
      </c>
      <c r="L76" s="405">
        <v>35</v>
      </c>
      <c r="M76" s="405">
        <v>30</v>
      </c>
      <c r="N76" s="405">
        <v>16</v>
      </c>
      <c r="O76" s="405">
        <v>9</v>
      </c>
      <c r="P76" s="405">
        <v>13</v>
      </c>
    </row>
    <row r="77" spans="1:16">
      <c r="A77" s="670" t="s">
        <v>1690</v>
      </c>
      <c r="B77" s="405">
        <v>263</v>
      </c>
      <c r="C77" s="405">
        <v>0</v>
      </c>
      <c r="D77" s="405">
        <v>6</v>
      </c>
      <c r="E77" s="405">
        <v>52</v>
      </c>
      <c r="F77" s="405">
        <v>68</v>
      </c>
      <c r="G77" s="405">
        <v>40</v>
      </c>
      <c r="H77" s="405">
        <v>29</v>
      </c>
      <c r="I77" s="405">
        <v>18</v>
      </c>
      <c r="J77" s="405">
        <v>13</v>
      </c>
      <c r="K77" s="405">
        <v>10</v>
      </c>
      <c r="L77" s="405">
        <v>8</v>
      </c>
      <c r="M77" s="405">
        <v>5</v>
      </c>
      <c r="N77" s="405">
        <v>4</v>
      </c>
      <c r="O77" s="405">
        <v>3</v>
      </c>
      <c r="P77" s="405">
        <v>7</v>
      </c>
    </row>
    <row r="78" spans="1:16">
      <c r="A78" s="303"/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</row>
    <row r="79" spans="1:16">
      <c r="A79" s="669" t="s">
        <v>1689</v>
      </c>
      <c r="B79" s="404">
        <v>2509</v>
      </c>
      <c r="C79" s="404">
        <v>0</v>
      </c>
      <c r="D79" s="404">
        <v>39</v>
      </c>
      <c r="E79" s="404">
        <v>343</v>
      </c>
      <c r="F79" s="404">
        <v>631</v>
      </c>
      <c r="G79" s="404">
        <v>535</v>
      </c>
      <c r="H79" s="404">
        <v>294</v>
      </c>
      <c r="I79" s="404">
        <v>201</v>
      </c>
      <c r="J79" s="404">
        <v>147</v>
      </c>
      <c r="K79" s="404">
        <v>103</v>
      </c>
      <c r="L79" s="404">
        <v>74</v>
      </c>
      <c r="M79" s="404">
        <v>52</v>
      </c>
      <c r="N79" s="404">
        <v>47</v>
      </c>
      <c r="O79" s="404">
        <v>22</v>
      </c>
      <c r="P79" s="404">
        <v>21</v>
      </c>
    </row>
    <row r="80" spans="1:16">
      <c r="A80" s="670" t="s">
        <v>1688</v>
      </c>
      <c r="B80" s="405">
        <v>1314</v>
      </c>
      <c r="C80" s="405">
        <v>0</v>
      </c>
      <c r="D80" s="405">
        <v>14</v>
      </c>
      <c r="E80" s="405">
        <v>183</v>
      </c>
      <c r="F80" s="405">
        <v>329</v>
      </c>
      <c r="G80" s="405">
        <v>267</v>
      </c>
      <c r="H80" s="405">
        <v>150</v>
      </c>
      <c r="I80" s="405">
        <v>114</v>
      </c>
      <c r="J80" s="405">
        <v>76</v>
      </c>
      <c r="K80" s="405">
        <v>59</v>
      </c>
      <c r="L80" s="405">
        <v>43</v>
      </c>
      <c r="M80" s="405">
        <v>34</v>
      </c>
      <c r="N80" s="405">
        <v>25</v>
      </c>
      <c r="O80" s="405">
        <v>9</v>
      </c>
      <c r="P80" s="405">
        <v>11</v>
      </c>
    </row>
    <row r="81" spans="1:16">
      <c r="A81" s="670" t="s">
        <v>1687</v>
      </c>
      <c r="B81" s="405">
        <v>458</v>
      </c>
      <c r="C81" s="405">
        <v>0</v>
      </c>
      <c r="D81" s="405">
        <v>13</v>
      </c>
      <c r="E81" s="405">
        <v>65</v>
      </c>
      <c r="F81" s="405">
        <v>105</v>
      </c>
      <c r="G81" s="405">
        <v>96</v>
      </c>
      <c r="H81" s="405">
        <v>58</v>
      </c>
      <c r="I81" s="405">
        <v>38</v>
      </c>
      <c r="J81" s="405">
        <v>32</v>
      </c>
      <c r="K81" s="405">
        <v>16</v>
      </c>
      <c r="L81" s="405">
        <v>11</v>
      </c>
      <c r="M81" s="405">
        <v>9</v>
      </c>
      <c r="N81" s="405">
        <v>9</v>
      </c>
      <c r="O81" s="405">
        <v>4</v>
      </c>
      <c r="P81" s="405">
        <v>2</v>
      </c>
    </row>
    <row r="82" spans="1:16">
      <c r="A82" s="670" t="s">
        <v>1686</v>
      </c>
      <c r="B82" s="405">
        <v>700</v>
      </c>
      <c r="C82" s="405">
        <v>0</v>
      </c>
      <c r="D82" s="405">
        <v>12</v>
      </c>
      <c r="E82" s="405">
        <v>91</v>
      </c>
      <c r="F82" s="405">
        <v>194</v>
      </c>
      <c r="G82" s="405">
        <v>161</v>
      </c>
      <c r="H82" s="405">
        <v>80</v>
      </c>
      <c r="I82" s="405">
        <v>46</v>
      </c>
      <c r="J82" s="405">
        <v>35</v>
      </c>
      <c r="K82" s="405">
        <v>26</v>
      </c>
      <c r="L82" s="405">
        <v>19</v>
      </c>
      <c r="M82" s="405">
        <v>7</v>
      </c>
      <c r="N82" s="405">
        <v>12</v>
      </c>
      <c r="O82" s="405">
        <v>9</v>
      </c>
      <c r="P82" s="405">
        <v>8</v>
      </c>
    </row>
    <row r="83" spans="1:16">
      <c r="A83" s="670" t="s">
        <v>1685</v>
      </c>
      <c r="B83" s="405">
        <v>37</v>
      </c>
      <c r="C83" s="405">
        <v>0</v>
      </c>
      <c r="D83" s="405">
        <v>0</v>
      </c>
      <c r="E83" s="405">
        <v>4</v>
      </c>
      <c r="F83" s="405">
        <v>3</v>
      </c>
      <c r="G83" s="405">
        <v>11</v>
      </c>
      <c r="H83" s="405">
        <v>6</v>
      </c>
      <c r="I83" s="405">
        <v>3</v>
      </c>
      <c r="J83" s="405">
        <v>4</v>
      </c>
      <c r="K83" s="405">
        <v>2</v>
      </c>
      <c r="L83" s="405">
        <v>1</v>
      </c>
      <c r="M83" s="405">
        <v>2</v>
      </c>
      <c r="N83" s="405">
        <v>1</v>
      </c>
      <c r="O83" s="405">
        <v>0</v>
      </c>
      <c r="P83" s="405">
        <v>0</v>
      </c>
    </row>
    <row r="84" spans="1:16">
      <c r="A84" s="303"/>
      <c r="B84" s="303"/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</row>
    <row r="85" spans="1:16">
      <c r="A85" s="669" t="s">
        <v>1684</v>
      </c>
      <c r="B85" s="404">
        <v>332</v>
      </c>
      <c r="C85" s="404">
        <v>0</v>
      </c>
      <c r="D85" s="404">
        <v>3</v>
      </c>
      <c r="E85" s="404">
        <v>44</v>
      </c>
      <c r="F85" s="404">
        <v>81</v>
      </c>
      <c r="G85" s="404">
        <v>67</v>
      </c>
      <c r="H85" s="404">
        <v>43</v>
      </c>
      <c r="I85" s="404">
        <v>28</v>
      </c>
      <c r="J85" s="404">
        <v>20</v>
      </c>
      <c r="K85" s="404">
        <v>22</v>
      </c>
      <c r="L85" s="404">
        <v>7</v>
      </c>
      <c r="M85" s="404">
        <v>8</v>
      </c>
      <c r="N85" s="404">
        <v>5</v>
      </c>
      <c r="O85" s="404">
        <v>2</v>
      </c>
      <c r="P85" s="404">
        <v>2</v>
      </c>
    </row>
    <row r="86" spans="1:16">
      <c r="A86" s="670" t="s">
        <v>1683</v>
      </c>
      <c r="B86" s="405">
        <v>210</v>
      </c>
      <c r="C86" s="405">
        <v>0</v>
      </c>
      <c r="D86" s="405">
        <v>2</v>
      </c>
      <c r="E86" s="405">
        <v>31</v>
      </c>
      <c r="F86" s="405">
        <v>47</v>
      </c>
      <c r="G86" s="405">
        <v>48</v>
      </c>
      <c r="H86" s="405">
        <v>29</v>
      </c>
      <c r="I86" s="405">
        <v>15</v>
      </c>
      <c r="J86" s="405">
        <v>12</v>
      </c>
      <c r="K86" s="405">
        <v>13</v>
      </c>
      <c r="L86" s="405">
        <v>4</v>
      </c>
      <c r="M86" s="405">
        <v>4</v>
      </c>
      <c r="N86" s="405">
        <v>3</v>
      </c>
      <c r="O86" s="405">
        <v>1</v>
      </c>
      <c r="P86" s="405">
        <v>1</v>
      </c>
    </row>
    <row r="87" spans="1:16">
      <c r="A87" s="670" t="s">
        <v>1682</v>
      </c>
      <c r="B87" s="405">
        <v>88</v>
      </c>
      <c r="C87" s="405">
        <v>0</v>
      </c>
      <c r="D87" s="405">
        <v>1</v>
      </c>
      <c r="E87" s="405">
        <v>9</v>
      </c>
      <c r="F87" s="405">
        <v>24</v>
      </c>
      <c r="G87" s="405">
        <v>13</v>
      </c>
      <c r="H87" s="405">
        <v>9</v>
      </c>
      <c r="I87" s="405">
        <v>11</v>
      </c>
      <c r="J87" s="405">
        <v>7</v>
      </c>
      <c r="K87" s="405">
        <v>6</v>
      </c>
      <c r="L87" s="405">
        <v>2</v>
      </c>
      <c r="M87" s="405">
        <v>3</v>
      </c>
      <c r="N87" s="405">
        <v>2</v>
      </c>
      <c r="O87" s="405">
        <v>1</v>
      </c>
      <c r="P87" s="405">
        <v>0</v>
      </c>
    </row>
    <row r="88" spans="1:16">
      <c r="A88" s="670" t="s">
        <v>1681</v>
      </c>
      <c r="B88" s="405">
        <v>15</v>
      </c>
      <c r="C88" s="405">
        <v>0</v>
      </c>
      <c r="D88" s="405">
        <v>0</v>
      </c>
      <c r="E88" s="405">
        <v>1</v>
      </c>
      <c r="F88" s="405">
        <v>5</v>
      </c>
      <c r="G88" s="405">
        <v>2</v>
      </c>
      <c r="H88" s="405">
        <v>1</v>
      </c>
      <c r="I88" s="405">
        <v>1</v>
      </c>
      <c r="J88" s="405">
        <v>1</v>
      </c>
      <c r="K88" s="405">
        <v>2</v>
      </c>
      <c r="L88" s="405">
        <v>1</v>
      </c>
      <c r="M88" s="405">
        <v>1</v>
      </c>
      <c r="N88" s="405">
        <v>0</v>
      </c>
      <c r="O88" s="405">
        <v>0</v>
      </c>
      <c r="P88" s="405">
        <v>0</v>
      </c>
    </row>
    <row r="89" spans="1:16">
      <c r="A89" s="670" t="s">
        <v>1680</v>
      </c>
      <c r="B89" s="405">
        <v>19</v>
      </c>
      <c r="C89" s="405">
        <v>0</v>
      </c>
      <c r="D89" s="405">
        <v>0</v>
      </c>
      <c r="E89" s="405">
        <v>3</v>
      </c>
      <c r="F89" s="405">
        <v>5</v>
      </c>
      <c r="G89" s="405">
        <v>4</v>
      </c>
      <c r="H89" s="405">
        <v>4</v>
      </c>
      <c r="I89" s="405">
        <v>1</v>
      </c>
      <c r="J89" s="405">
        <v>0</v>
      </c>
      <c r="K89" s="405">
        <v>1</v>
      </c>
      <c r="L89" s="405">
        <v>0</v>
      </c>
      <c r="M89" s="405">
        <v>0</v>
      </c>
      <c r="N89" s="405">
        <v>0</v>
      </c>
      <c r="O89" s="405">
        <v>0</v>
      </c>
      <c r="P89" s="405">
        <v>1</v>
      </c>
    </row>
    <row r="90" spans="1:16">
      <c r="A90" s="303"/>
      <c r="B90" s="303"/>
      <c r="C90" s="303"/>
      <c r="D90" s="303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</row>
    <row r="91" spans="1:16">
      <c r="A91" s="669" t="s">
        <v>1679</v>
      </c>
      <c r="B91" s="404">
        <v>654</v>
      </c>
      <c r="C91" s="404">
        <v>0</v>
      </c>
      <c r="D91" s="404">
        <v>5</v>
      </c>
      <c r="E91" s="404">
        <v>83</v>
      </c>
      <c r="F91" s="404">
        <v>162</v>
      </c>
      <c r="G91" s="404">
        <v>143</v>
      </c>
      <c r="H91" s="404">
        <v>68</v>
      </c>
      <c r="I91" s="404">
        <v>42</v>
      </c>
      <c r="J91" s="404">
        <v>46</v>
      </c>
      <c r="K91" s="404">
        <v>47</v>
      </c>
      <c r="L91" s="404">
        <v>26</v>
      </c>
      <c r="M91" s="404">
        <v>17</v>
      </c>
      <c r="N91" s="404">
        <v>5</v>
      </c>
      <c r="O91" s="404">
        <v>6</v>
      </c>
      <c r="P91" s="404">
        <v>4</v>
      </c>
    </row>
    <row r="92" spans="1:16">
      <c r="A92" s="670" t="s">
        <v>1678</v>
      </c>
      <c r="B92" s="405">
        <v>569</v>
      </c>
      <c r="C92" s="405">
        <v>0</v>
      </c>
      <c r="D92" s="405">
        <v>2</v>
      </c>
      <c r="E92" s="405">
        <v>77</v>
      </c>
      <c r="F92" s="405">
        <v>139</v>
      </c>
      <c r="G92" s="405">
        <v>124</v>
      </c>
      <c r="H92" s="405">
        <v>57</v>
      </c>
      <c r="I92" s="405">
        <v>34</v>
      </c>
      <c r="J92" s="405">
        <v>41</v>
      </c>
      <c r="K92" s="405">
        <v>43</v>
      </c>
      <c r="L92" s="405">
        <v>24</v>
      </c>
      <c r="M92" s="405">
        <v>17</v>
      </c>
      <c r="N92" s="405">
        <v>4</v>
      </c>
      <c r="O92" s="405">
        <v>3</v>
      </c>
      <c r="P92" s="405">
        <v>4</v>
      </c>
    </row>
    <row r="93" spans="1:16">
      <c r="A93" s="670" t="s">
        <v>1677</v>
      </c>
      <c r="B93" s="405">
        <v>2</v>
      </c>
      <c r="C93" s="405">
        <v>0</v>
      </c>
      <c r="D93" s="405">
        <v>0</v>
      </c>
      <c r="E93" s="405">
        <v>1</v>
      </c>
      <c r="F93" s="405">
        <v>0</v>
      </c>
      <c r="G93" s="405">
        <v>0</v>
      </c>
      <c r="H93" s="405">
        <v>1</v>
      </c>
      <c r="I93" s="405">
        <v>0</v>
      </c>
      <c r="J93" s="405">
        <v>0</v>
      </c>
      <c r="K93" s="405">
        <v>0</v>
      </c>
      <c r="L93" s="405">
        <v>0</v>
      </c>
      <c r="M93" s="405">
        <v>0</v>
      </c>
      <c r="N93" s="405">
        <v>0</v>
      </c>
      <c r="O93" s="405">
        <v>0</v>
      </c>
      <c r="P93" s="405">
        <v>0</v>
      </c>
    </row>
    <row r="94" spans="1:16">
      <c r="A94" s="670" t="s">
        <v>1676</v>
      </c>
      <c r="B94" s="405">
        <v>23</v>
      </c>
      <c r="C94" s="405">
        <v>0</v>
      </c>
      <c r="D94" s="405">
        <v>2</v>
      </c>
      <c r="E94" s="405">
        <v>2</v>
      </c>
      <c r="F94" s="405">
        <v>5</v>
      </c>
      <c r="G94" s="405">
        <v>3</v>
      </c>
      <c r="H94" s="405">
        <v>3</v>
      </c>
      <c r="I94" s="405">
        <v>4</v>
      </c>
      <c r="J94" s="405">
        <v>1</v>
      </c>
      <c r="K94" s="405">
        <v>3</v>
      </c>
      <c r="L94" s="405">
        <v>0</v>
      </c>
      <c r="M94" s="405">
        <v>0</v>
      </c>
      <c r="N94" s="405">
        <v>0</v>
      </c>
      <c r="O94" s="405">
        <v>0</v>
      </c>
      <c r="P94" s="405">
        <v>0</v>
      </c>
    </row>
    <row r="95" spans="1:16">
      <c r="A95" s="670" t="s">
        <v>1675</v>
      </c>
      <c r="B95" s="405">
        <v>60</v>
      </c>
      <c r="C95" s="405">
        <v>0</v>
      </c>
      <c r="D95" s="405">
        <v>1</v>
      </c>
      <c r="E95" s="405">
        <v>3</v>
      </c>
      <c r="F95" s="405">
        <v>18</v>
      </c>
      <c r="G95" s="405">
        <v>16</v>
      </c>
      <c r="H95" s="405">
        <v>7</v>
      </c>
      <c r="I95" s="405">
        <v>4</v>
      </c>
      <c r="J95" s="405">
        <v>4</v>
      </c>
      <c r="K95" s="405">
        <v>1</v>
      </c>
      <c r="L95" s="405">
        <v>2</v>
      </c>
      <c r="M95" s="405">
        <v>0</v>
      </c>
      <c r="N95" s="405">
        <v>1</v>
      </c>
      <c r="O95" s="405">
        <v>3</v>
      </c>
      <c r="P95" s="405">
        <v>0</v>
      </c>
    </row>
    <row r="96" spans="1:16">
      <c r="A96" s="407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  <c r="O96" s="407"/>
      <c r="P96" s="407"/>
    </row>
    <row r="97" spans="1:16">
      <c r="A97" s="71" t="s">
        <v>4082</v>
      </c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</row>
  </sheetData>
  <mergeCells count="4">
    <mergeCell ref="B2:P2"/>
    <mergeCell ref="B3:P3"/>
    <mergeCell ref="B5:P5"/>
    <mergeCell ref="C7:P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1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3">
    <outlinePr summaryBelow="0" summaryRight="0"/>
  </sheetPr>
  <dimension ref="A1:P5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9" style="35" bestFit="1" customWidth="1"/>
    <col min="2" max="2" width="5.109375" style="35" bestFit="1" customWidth="1"/>
    <col min="3" max="3" width="7" style="35" bestFit="1" customWidth="1"/>
    <col min="4" max="4" width="11.6640625" style="35" bestFit="1" customWidth="1"/>
    <col min="5" max="5" width="10.44140625" style="35" bestFit="1" customWidth="1"/>
    <col min="6" max="6" width="16.33203125" style="35" customWidth="1"/>
    <col min="7" max="7" width="11.88671875" style="35" bestFit="1" customWidth="1"/>
    <col min="8" max="8" width="12.5546875" style="35" bestFit="1" customWidth="1"/>
    <col min="9" max="9" width="8.33203125" style="35" bestFit="1" customWidth="1"/>
    <col min="10" max="10" width="17.33203125" style="35" customWidth="1"/>
    <col min="11" max="11" width="11.5546875" style="35" bestFit="1" customWidth="1"/>
    <col min="12" max="14" width="14" style="35" bestFit="1" customWidth="1"/>
    <col min="15" max="15" width="8.44140625" style="35" bestFit="1" customWidth="1"/>
    <col min="16" max="16" width="13.33203125" style="35" customWidth="1"/>
    <col min="17" max="256" width="8.88671875" style="35"/>
    <col min="257" max="257" width="19" style="35" bestFit="1" customWidth="1"/>
    <col min="258" max="258" width="5.109375" style="35" bestFit="1" customWidth="1"/>
    <col min="259" max="259" width="7" style="35" bestFit="1" customWidth="1"/>
    <col min="260" max="260" width="11.6640625" style="35" bestFit="1" customWidth="1"/>
    <col min="261" max="261" width="10.44140625" style="35" bestFit="1" customWidth="1"/>
    <col min="262" max="262" width="16.33203125" style="35" customWidth="1"/>
    <col min="263" max="263" width="11.88671875" style="35" bestFit="1" customWidth="1"/>
    <col min="264" max="264" width="12.5546875" style="35" bestFit="1" customWidth="1"/>
    <col min="265" max="265" width="8.33203125" style="35" bestFit="1" customWidth="1"/>
    <col min="266" max="266" width="17.33203125" style="35" customWidth="1"/>
    <col min="267" max="267" width="11.5546875" style="35" bestFit="1" customWidth="1"/>
    <col min="268" max="270" width="14" style="35" bestFit="1" customWidth="1"/>
    <col min="271" max="271" width="8.44140625" style="35" bestFit="1" customWidth="1"/>
    <col min="272" max="272" width="13.33203125" style="35" customWidth="1"/>
    <col min="273" max="512" width="8.88671875" style="35"/>
    <col min="513" max="513" width="19" style="35" bestFit="1" customWidth="1"/>
    <col min="514" max="514" width="5.109375" style="35" bestFit="1" customWidth="1"/>
    <col min="515" max="515" width="7" style="35" bestFit="1" customWidth="1"/>
    <col min="516" max="516" width="11.6640625" style="35" bestFit="1" customWidth="1"/>
    <col min="517" max="517" width="10.44140625" style="35" bestFit="1" customWidth="1"/>
    <col min="518" max="518" width="16.33203125" style="35" customWidth="1"/>
    <col min="519" max="519" width="11.88671875" style="35" bestFit="1" customWidth="1"/>
    <col min="520" max="520" width="12.5546875" style="35" bestFit="1" customWidth="1"/>
    <col min="521" max="521" width="8.33203125" style="35" bestFit="1" customWidth="1"/>
    <col min="522" max="522" width="17.33203125" style="35" customWidth="1"/>
    <col min="523" max="523" width="11.5546875" style="35" bestFit="1" customWidth="1"/>
    <col min="524" max="526" width="14" style="35" bestFit="1" customWidth="1"/>
    <col min="527" max="527" width="8.44140625" style="35" bestFit="1" customWidth="1"/>
    <col min="528" max="528" width="13.33203125" style="35" customWidth="1"/>
    <col min="529" max="768" width="8.88671875" style="35"/>
    <col min="769" max="769" width="19" style="35" bestFit="1" customWidth="1"/>
    <col min="770" max="770" width="5.109375" style="35" bestFit="1" customWidth="1"/>
    <col min="771" max="771" width="7" style="35" bestFit="1" customWidth="1"/>
    <col min="772" max="772" width="11.6640625" style="35" bestFit="1" customWidth="1"/>
    <col min="773" max="773" width="10.44140625" style="35" bestFit="1" customWidth="1"/>
    <col min="774" max="774" width="16.33203125" style="35" customWidth="1"/>
    <col min="775" max="775" width="11.88671875" style="35" bestFit="1" customWidth="1"/>
    <col min="776" max="776" width="12.5546875" style="35" bestFit="1" customWidth="1"/>
    <col min="777" max="777" width="8.33203125" style="35" bestFit="1" customWidth="1"/>
    <col min="778" max="778" width="17.33203125" style="35" customWidth="1"/>
    <col min="779" max="779" width="11.5546875" style="35" bestFit="1" customWidth="1"/>
    <col min="780" max="782" width="14" style="35" bestFit="1" customWidth="1"/>
    <col min="783" max="783" width="8.44140625" style="35" bestFit="1" customWidth="1"/>
    <col min="784" max="784" width="13.33203125" style="35" customWidth="1"/>
    <col min="785" max="1024" width="8.88671875" style="35"/>
    <col min="1025" max="1025" width="19" style="35" bestFit="1" customWidth="1"/>
    <col min="1026" max="1026" width="5.109375" style="35" bestFit="1" customWidth="1"/>
    <col min="1027" max="1027" width="7" style="35" bestFit="1" customWidth="1"/>
    <col min="1028" max="1028" width="11.6640625" style="35" bestFit="1" customWidth="1"/>
    <col min="1029" max="1029" width="10.44140625" style="35" bestFit="1" customWidth="1"/>
    <col min="1030" max="1030" width="16.33203125" style="35" customWidth="1"/>
    <col min="1031" max="1031" width="11.88671875" style="35" bestFit="1" customWidth="1"/>
    <col min="1032" max="1032" width="12.5546875" style="35" bestFit="1" customWidth="1"/>
    <col min="1033" max="1033" width="8.33203125" style="35" bestFit="1" customWidth="1"/>
    <col min="1034" max="1034" width="17.33203125" style="35" customWidth="1"/>
    <col min="1035" max="1035" width="11.5546875" style="35" bestFit="1" customWidth="1"/>
    <col min="1036" max="1038" width="14" style="35" bestFit="1" customWidth="1"/>
    <col min="1039" max="1039" width="8.44140625" style="35" bestFit="1" customWidth="1"/>
    <col min="1040" max="1040" width="13.33203125" style="35" customWidth="1"/>
    <col min="1041" max="1280" width="8.88671875" style="35"/>
    <col min="1281" max="1281" width="19" style="35" bestFit="1" customWidth="1"/>
    <col min="1282" max="1282" width="5.109375" style="35" bestFit="1" customWidth="1"/>
    <col min="1283" max="1283" width="7" style="35" bestFit="1" customWidth="1"/>
    <col min="1284" max="1284" width="11.6640625" style="35" bestFit="1" customWidth="1"/>
    <col min="1285" max="1285" width="10.44140625" style="35" bestFit="1" customWidth="1"/>
    <col min="1286" max="1286" width="16.33203125" style="35" customWidth="1"/>
    <col min="1287" max="1287" width="11.88671875" style="35" bestFit="1" customWidth="1"/>
    <col min="1288" max="1288" width="12.5546875" style="35" bestFit="1" customWidth="1"/>
    <col min="1289" max="1289" width="8.33203125" style="35" bestFit="1" customWidth="1"/>
    <col min="1290" max="1290" width="17.33203125" style="35" customWidth="1"/>
    <col min="1291" max="1291" width="11.5546875" style="35" bestFit="1" customWidth="1"/>
    <col min="1292" max="1294" width="14" style="35" bestFit="1" customWidth="1"/>
    <col min="1295" max="1295" width="8.44140625" style="35" bestFit="1" customWidth="1"/>
    <col min="1296" max="1296" width="13.33203125" style="35" customWidth="1"/>
    <col min="1297" max="1536" width="8.88671875" style="35"/>
    <col min="1537" max="1537" width="19" style="35" bestFit="1" customWidth="1"/>
    <col min="1538" max="1538" width="5.109375" style="35" bestFit="1" customWidth="1"/>
    <col min="1539" max="1539" width="7" style="35" bestFit="1" customWidth="1"/>
    <col min="1540" max="1540" width="11.6640625" style="35" bestFit="1" customWidth="1"/>
    <col min="1541" max="1541" width="10.44140625" style="35" bestFit="1" customWidth="1"/>
    <col min="1542" max="1542" width="16.33203125" style="35" customWidth="1"/>
    <col min="1543" max="1543" width="11.88671875" style="35" bestFit="1" customWidth="1"/>
    <col min="1544" max="1544" width="12.5546875" style="35" bestFit="1" customWidth="1"/>
    <col min="1545" max="1545" width="8.33203125" style="35" bestFit="1" customWidth="1"/>
    <col min="1546" max="1546" width="17.33203125" style="35" customWidth="1"/>
    <col min="1547" max="1547" width="11.5546875" style="35" bestFit="1" customWidth="1"/>
    <col min="1548" max="1550" width="14" style="35" bestFit="1" customWidth="1"/>
    <col min="1551" max="1551" width="8.44140625" style="35" bestFit="1" customWidth="1"/>
    <col min="1552" max="1552" width="13.33203125" style="35" customWidth="1"/>
    <col min="1553" max="1792" width="8.88671875" style="35"/>
    <col min="1793" max="1793" width="19" style="35" bestFit="1" customWidth="1"/>
    <col min="1794" max="1794" width="5.109375" style="35" bestFit="1" customWidth="1"/>
    <col min="1795" max="1795" width="7" style="35" bestFit="1" customWidth="1"/>
    <col min="1796" max="1796" width="11.6640625" style="35" bestFit="1" customWidth="1"/>
    <col min="1797" max="1797" width="10.44140625" style="35" bestFit="1" customWidth="1"/>
    <col min="1798" max="1798" width="16.33203125" style="35" customWidth="1"/>
    <col min="1799" max="1799" width="11.88671875" style="35" bestFit="1" customWidth="1"/>
    <col min="1800" max="1800" width="12.5546875" style="35" bestFit="1" customWidth="1"/>
    <col min="1801" max="1801" width="8.33203125" style="35" bestFit="1" customWidth="1"/>
    <col min="1802" max="1802" width="17.33203125" style="35" customWidth="1"/>
    <col min="1803" max="1803" width="11.5546875" style="35" bestFit="1" customWidth="1"/>
    <col min="1804" max="1806" width="14" style="35" bestFit="1" customWidth="1"/>
    <col min="1807" max="1807" width="8.44140625" style="35" bestFit="1" customWidth="1"/>
    <col min="1808" max="1808" width="13.33203125" style="35" customWidth="1"/>
    <col min="1809" max="2048" width="8.88671875" style="35"/>
    <col min="2049" max="2049" width="19" style="35" bestFit="1" customWidth="1"/>
    <col min="2050" max="2050" width="5.109375" style="35" bestFit="1" customWidth="1"/>
    <col min="2051" max="2051" width="7" style="35" bestFit="1" customWidth="1"/>
    <col min="2052" max="2052" width="11.6640625" style="35" bestFit="1" customWidth="1"/>
    <col min="2053" max="2053" width="10.44140625" style="35" bestFit="1" customWidth="1"/>
    <col min="2054" max="2054" width="16.33203125" style="35" customWidth="1"/>
    <col min="2055" max="2055" width="11.88671875" style="35" bestFit="1" customWidth="1"/>
    <col min="2056" max="2056" width="12.5546875" style="35" bestFit="1" customWidth="1"/>
    <col min="2057" max="2057" width="8.33203125" style="35" bestFit="1" customWidth="1"/>
    <col min="2058" max="2058" width="17.33203125" style="35" customWidth="1"/>
    <col min="2059" max="2059" width="11.5546875" style="35" bestFit="1" customWidth="1"/>
    <col min="2060" max="2062" width="14" style="35" bestFit="1" customWidth="1"/>
    <col min="2063" max="2063" width="8.44140625" style="35" bestFit="1" customWidth="1"/>
    <col min="2064" max="2064" width="13.33203125" style="35" customWidth="1"/>
    <col min="2065" max="2304" width="8.88671875" style="35"/>
    <col min="2305" max="2305" width="19" style="35" bestFit="1" customWidth="1"/>
    <col min="2306" max="2306" width="5.109375" style="35" bestFit="1" customWidth="1"/>
    <col min="2307" max="2307" width="7" style="35" bestFit="1" customWidth="1"/>
    <col min="2308" max="2308" width="11.6640625" style="35" bestFit="1" customWidth="1"/>
    <col min="2309" max="2309" width="10.44140625" style="35" bestFit="1" customWidth="1"/>
    <col min="2310" max="2310" width="16.33203125" style="35" customWidth="1"/>
    <col min="2311" max="2311" width="11.88671875" style="35" bestFit="1" customWidth="1"/>
    <col min="2312" max="2312" width="12.5546875" style="35" bestFit="1" customWidth="1"/>
    <col min="2313" max="2313" width="8.33203125" style="35" bestFit="1" customWidth="1"/>
    <col min="2314" max="2314" width="17.33203125" style="35" customWidth="1"/>
    <col min="2315" max="2315" width="11.5546875" style="35" bestFit="1" customWidth="1"/>
    <col min="2316" max="2318" width="14" style="35" bestFit="1" customWidth="1"/>
    <col min="2319" max="2319" width="8.44140625" style="35" bestFit="1" customWidth="1"/>
    <col min="2320" max="2320" width="13.33203125" style="35" customWidth="1"/>
    <col min="2321" max="2560" width="8.88671875" style="35"/>
    <col min="2561" max="2561" width="19" style="35" bestFit="1" customWidth="1"/>
    <col min="2562" max="2562" width="5.109375" style="35" bestFit="1" customWidth="1"/>
    <col min="2563" max="2563" width="7" style="35" bestFit="1" customWidth="1"/>
    <col min="2564" max="2564" width="11.6640625" style="35" bestFit="1" customWidth="1"/>
    <col min="2565" max="2565" width="10.44140625" style="35" bestFit="1" customWidth="1"/>
    <col min="2566" max="2566" width="16.33203125" style="35" customWidth="1"/>
    <col min="2567" max="2567" width="11.88671875" style="35" bestFit="1" customWidth="1"/>
    <col min="2568" max="2568" width="12.5546875" style="35" bestFit="1" customWidth="1"/>
    <col min="2569" max="2569" width="8.33203125" style="35" bestFit="1" customWidth="1"/>
    <col min="2570" max="2570" width="17.33203125" style="35" customWidth="1"/>
    <col min="2571" max="2571" width="11.5546875" style="35" bestFit="1" customWidth="1"/>
    <col min="2572" max="2574" width="14" style="35" bestFit="1" customWidth="1"/>
    <col min="2575" max="2575" width="8.44140625" style="35" bestFit="1" customWidth="1"/>
    <col min="2576" max="2576" width="13.33203125" style="35" customWidth="1"/>
    <col min="2577" max="2816" width="8.88671875" style="35"/>
    <col min="2817" max="2817" width="19" style="35" bestFit="1" customWidth="1"/>
    <col min="2818" max="2818" width="5.109375" style="35" bestFit="1" customWidth="1"/>
    <col min="2819" max="2819" width="7" style="35" bestFit="1" customWidth="1"/>
    <col min="2820" max="2820" width="11.6640625" style="35" bestFit="1" customWidth="1"/>
    <col min="2821" max="2821" width="10.44140625" style="35" bestFit="1" customWidth="1"/>
    <col min="2822" max="2822" width="16.33203125" style="35" customWidth="1"/>
    <col min="2823" max="2823" width="11.88671875" style="35" bestFit="1" customWidth="1"/>
    <col min="2824" max="2824" width="12.5546875" style="35" bestFit="1" customWidth="1"/>
    <col min="2825" max="2825" width="8.33203125" style="35" bestFit="1" customWidth="1"/>
    <col min="2826" max="2826" width="17.33203125" style="35" customWidth="1"/>
    <col min="2827" max="2827" width="11.5546875" style="35" bestFit="1" customWidth="1"/>
    <col min="2828" max="2830" width="14" style="35" bestFit="1" customWidth="1"/>
    <col min="2831" max="2831" width="8.44140625" style="35" bestFit="1" customWidth="1"/>
    <col min="2832" max="2832" width="13.33203125" style="35" customWidth="1"/>
    <col min="2833" max="3072" width="8.88671875" style="35"/>
    <col min="3073" max="3073" width="19" style="35" bestFit="1" customWidth="1"/>
    <col min="3074" max="3074" width="5.109375" style="35" bestFit="1" customWidth="1"/>
    <col min="3075" max="3075" width="7" style="35" bestFit="1" customWidth="1"/>
    <col min="3076" max="3076" width="11.6640625" style="35" bestFit="1" customWidth="1"/>
    <col min="3077" max="3077" width="10.44140625" style="35" bestFit="1" customWidth="1"/>
    <col min="3078" max="3078" width="16.33203125" style="35" customWidth="1"/>
    <col min="3079" max="3079" width="11.88671875" style="35" bestFit="1" customWidth="1"/>
    <col min="3080" max="3080" width="12.5546875" style="35" bestFit="1" customWidth="1"/>
    <col min="3081" max="3081" width="8.33203125" style="35" bestFit="1" customWidth="1"/>
    <col min="3082" max="3082" width="17.33203125" style="35" customWidth="1"/>
    <col min="3083" max="3083" width="11.5546875" style="35" bestFit="1" customWidth="1"/>
    <col min="3084" max="3086" width="14" style="35" bestFit="1" customWidth="1"/>
    <col min="3087" max="3087" width="8.44140625" style="35" bestFit="1" customWidth="1"/>
    <col min="3088" max="3088" width="13.33203125" style="35" customWidth="1"/>
    <col min="3089" max="3328" width="8.88671875" style="35"/>
    <col min="3329" max="3329" width="19" style="35" bestFit="1" customWidth="1"/>
    <col min="3330" max="3330" width="5.109375" style="35" bestFit="1" customWidth="1"/>
    <col min="3331" max="3331" width="7" style="35" bestFit="1" customWidth="1"/>
    <col min="3332" max="3332" width="11.6640625" style="35" bestFit="1" customWidth="1"/>
    <col min="3333" max="3333" width="10.44140625" style="35" bestFit="1" customWidth="1"/>
    <col min="3334" max="3334" width="16.33203125" style="35" customWidth="1"/>
    <col min="3335" max="3335" width="11.88671875" style="35" bestFit="1" customWidth="1"/>
    <col min="3336" max="3336" width="12.5546875" style="35" bestFit="1" customWidth="1"/>
    <col min="3337" max="3337" width="8.33203125" style="35" bestFit="1" customWidth="1"/>
    <col min="3338" max="3338" width="17.33203125" style="35" customWidth="1"/>
    <col min="3339" max="3339" width="11.5546875" style="35" bestFit="1" customWidth="1"/>
    <col min="3340" max="3342" width="14" style="35" bestFit="1" customWidth="1"/>
    <col min="3343" max="3343" width="8.44140625" style="35" bestFit="1" customWidth="1"/>
    <col min="3344" max="3344" width="13.33203125" style="35" customWidth="1"/>
    <col min="3345" max="3584" width="8.88671875" style="35"/>
    <col min="3585" max="3585" width="19" style="35" bestFit="1" customWidth="1"/>
    <col min="3586" max="3586" width="5.109375" style="35" bestFit="1" customWidth="1"/>
    <col min="3587" max="3587" width="7" style="35" bestFit="1" customWidth="1"/>
    <col min="3588" max="3588" width="11.6640625" style="35" bestFit="1" customWidth="1"/>
    <col min="3589" max="3589" width="10.44140625" style="35" bestFit="1" customWidth="1"/>
    <col min="3590" max="3590" width="16.33203125" style="35" customWidth="1"/>
    <col min="3591" max="3591" width="11.88671875" style="35" bestFit="1" customWidth="1"/>
    <col min="3592" max="3592" width="12.5546875" style="35" bestFit="1" customWidth="1"/>
    <col min="3593" max="3593" width="8.33203125" style="35" bestFit="1" customWidth="1"/>
    <col min="3594" max="3594" width="17.33203125" style="35" customWidth="1"/>
    <col min="3595" max="3595" width="11.5546875" style="35" bestFit="1" customWidth="1"/>
    <col min="3596" max="3598" width="14" style="35" bestFit="1" customWidth="1"/>
    <col min="3599" max="3599" width="8.44140625" style="35" bestFit="1" customWidth="1"/>
    <col min="3600" max="3600" width="13.33203125" style="35" customWidth="1"/>
    <col min="3601" max="3840" width="8.88671875" style="35"/>
    <col min="3841" max="3841" width="19" style="35" bestFit="1" customWidth="1"/>
    <col min="3842" max="3842" width="5.109375" style="35" bestFit="1" customWidth="1"/>
    <col min="3843" max="3843" width="7" style="35" bestFit="1" customWidth="1"/>
    <col min="3844" max="3844" width="11.6640625" style="35" bestFit="1" customWidth="1"/>
    <col min="3845" max="3845" width="10.44140625" style="35" bestFit="1" customWidth="1"/>
    <col min="3846" max="3846" width="16.33203125" style="35" customWidth="1"/>
    <col min="3847" max="3847" width="11.88671875" style="35" bestFit="1" customWidth="1"/>
    <col min="3848" max="3848" width="12.5546875" style="35" bestFit="1" customWidth="1"/>
    <col min="3849" max="3849" width="8.33203125" style="35" bestFit="1" customWidth="1"/>
    <col min="3850" max="3850" width="17.33203125" style="35" customWidth="1"/>
    <col min="3851" max="3851" width="11.5546875" style="35" bestFit="1" customWidth="1"/>
    <col min="3852" max="3854" width="14" style="35" bestFit="1" customWidth="1"/>
    <col min="3855" max="3855" width="8.44140625" style="35" bestFit="1" customWidth="1"/>
    <col min="3856" max="3856" width="13.33203125" style="35" customWidth="1"/>
    <col min="3857" max="4096" width="8.88671875" style="35"/>
    <col min="4097" max="4097" width="19" style="35" bestFit="1" customWidth="1"/>
    <col min="4098" max="4098" width="5.109375" style="35" bestFit="1" customWidth="1"/>
    <col min="4099" max="4099" width="7" style="35" bestFit="1" customWidth="1"/>
    <col min="4100" max="4100" width="11.6640625" style="35" bestFit="1" customWidth="1"/>
    <col min="4101" max="4101" width="10.44140625" style="35" bestFit="1" customWidth="1"/>
    <col min="4102" max="4102" width="16.33203125" style="35" customWidth="1"/>
    <col min="4103" max="4103" width="11.88671875" style="35" bestFit="1" customWidth="1"/>
    <col min="4104" max="4104" width="12.5546875" style="35" bestFit="1" customWidth="1"/>
    <col min="4105" max="4105" width="8.33203125" style="35" bestFit="1" customWidth="1"/>
    <col min="4106" max="4106" width="17.33203125" style="35" customWidth="1"/>
    <col min="4107" max="4107" width="11.5546875" style="35" bestFit="1" customWidth="1"/>
    <col min="4108" max="4110" width="14" style="35" bestFit="1" customWidth="1"/>
    <col min="4111" max="4111" width="8.44140625" style="35" bestFit="1" customWidth="1"/>
    <col min="4112" max="4112" width="13.33203125" style="35" customWidth="1"/>
    <col min="4113" max="4352" width="8.88671875" style="35"/>
    <col min="4353" max="4353" width="19" style="35" bestFit="1" customWidth="1"/>
    <col min="4354" max="4354" width="5.109375" style="35" bestFit="1" customWidth="1"/>
    <col min="4355" max="4355" width="7" style="35" bestFit="1" customWidth="1"/>
    <col min="4356" max="4356" width="11.6640625" style="35" bestFit="1" customWidth="1"/>
    <col min="4357" max="4357" width="10.44140625" style="35" bestFit="1" customWidth="1"/>
    <col min="4358" max="4358" width="16.33203125" style="35" customWidth="1"/>
    <col min="4359" max="4359" width="11.88671875" style="35" bestFit="1" customWidth="1"/>
    <col min="4360" max="4360" width="12.5546875" style="35" bestFit="1" customWidth="1"/>
    <col min="4361" max="4361" width="8.33203125" style="35" bestFit="1" customWidth="1"/>
    <col min="4362" max="4362" width="17.33203125" style="35" customWidth="1"/>
    <col min="4363" max="4363" width="11.5546875" style="35" bestFit="1" customWidth="1"/>
    <col min="4364" max="4366" width="14" style="35" bestFit="1" customWidth="1"/>
    <col min="4367" max="4367" width="8.44140625" style="35" bestFit="1" customWidth="1"/>
    <col min="4368" max="4368" width="13.33203125" style="35" customWidth="1"/>
    <col min="4369" max="4608" width="8.88671875" style="35"/>
    <col min="4609" max="4609" width="19" style="35" bestFit="1" customWidth="1"/>
    <col min="4610" max="4610" width="5.109375" style="35" bestFit="1" customWidth="1"/>
    <col min="4611" max="4611" width="7" style="35" bestFit="1" customWidth="1"/>
    <col min="4612" max="4612" width="11.6640625" style="35" bestFit="1" customWidth="1"/>
    <col min="4613" max="4613" width="10.44140625" style="35" bestFit="1" customWidth="1"/>
    <col min="4614" max="4614" width="16.33203125" style="35" customWidth="1"/>
    <col min="4615" max="4615" width="11.88671875" style="35" bestFit="1" customWidth="1"/>
    <col min="4616" max="4616" width="12.5546875" style="35" bestFit="1" customWidth="1"/>
    <col min="4617" max="4617" width="8.33203125" style="35" bestFit="1" customWidth="1"/>
    <col min="4618" max="4618" width="17.33203125" style="35" customWidth="1"/>
    <col min="4619" max="4619" width="11.5546875" style="35" bestFit="1" customWidth="1"/>
    <col min="4620" max="4622" width="14" style="35" bestFit="1" customWidth="1"/>
    <col min="4623" max="4623" width="8.44140625" style="35" bestFit="1" customWidth="1"/>
    <col min="4624" max="4624" width="13.33203125" style="35" customWidth="1"/>
    <col min="4625" max="4864" width="8.88671875" style="35"/>
    <col min="4865" max="4865" width="19" style="35" bestFit="1" customWidth="1"/>
    <col min="4866" max="4866" width="5.109375" style="35" bestFit="1" customWidth="1"/>
    <col min="4867" max="4867" width="7" style="35" bestFit="1" customWidth="1"/>
    <col min="4868" max="4868" width="11.6640625" style="35" bestFit="1" customWidth="1"/>
    <col min="4869" max="4869" width="10.44140625" style="35" bestFit="1" customWidth="1"/>
    <col min="4870" max="4870" width="16.33203125" style="35" customWidth="1"/>
    <col min="4871" max="4871" width="11.88671875" style="35" bestFit="1" customWidth="1"/>
    <col min="4872" max="4872" width="12.5546875" style="35" bestFit="1" customWidth="1"/>
    <col min="4873" max="4873" width="8.33203125" style="35" bestFit="1" customWidth="1"/>
    <col min="4874" max="4874" width="17.33203125" style="35" customWidth="1"/>
    <col min="4875" max="4875" width="11.5546875" style="35" bestFit="1" customWidth="1"/>
    <col min="4876" max="4878" width="14" style="35" bestFit="1" customWidth="1"/>
    <col min="4879" max="4879" width="8.44140625" style="35" bestFit="1" customWidth="1"/>
    <col min="4880" max="4880" width="13.33203125" style="35" customWidth="1"/>
    <col min="4881" max="5120" width="8.88671875" style="35"/>
    <col min="5121" max="5121" width="19" style="35" bestFit="1" customWidth="1"/>
    <col min="5122" max="5122" width="5.109375" style="35" bestFit="1" customWidth="1"/>
    <col min="5123" max="5123" width="7" style="35" bestFit="1" customWidth="1"/>
    <col min="5124" max="5124" width="11.6640625" style="35" bestFit="1" customWidth="1"/>
    <col min="5125" max="5125" width="10.44140625" style="35" bestFit="1" customWidth="1"/>
    <col min="5126" max="5126" width="16.33203125" style="35" customWidth="1"/>
    <col min="5127" max="5127" width="11.88671875" style="35" bestFit="1" customWidth="1"/>
    <col min="5128" max="5128" width="12.5546875" style="35" bestFit="1" customWidth="1"/>
    <col min="5129" max="5129" width="8.33203125" style="35" bestFit="1" customWidth="1"/>
    <col min="5130" max="5130" width="17.33203125" style="35" customWidth="1"/>
    <col min="5131" max="5131" width="11.5546875" style="35" bestFit="1" customWidth="1"/>
    <col min="5132" max="5134" width="14" style="35" bestFit="1" customWidth="1"/>
    <col min="5135" max="5135" width="8.44140625" style="35" bestFit="1" customWidth="1"/>
    <col min="5136" max="5136" width="13.33203125" style="35" customWidth="1"/>
    <col min="5137" max="5376" width="8.88671875" style="35"/>
    <col min="5377" max="5377" width="19" style="35" bestFit="1" customWidth="1"/>
    <col min="5378" max="5378" width="5.109375" style="35" bestFit="1" customWidth="1"/>
    <col min="5379" max="5379" width="7" style="35" bestFit="1" customWidth="1"/>
    <col min="5380" max="5380" width="11.6640625" style="35" bestFit="1" customWidth="1"/>
    <col min="5381" max="5381" width="10.44140625" style="35" bestFit="1" customWidth="1"/>
    <col min="5382" max="5382" width="16.33203125" style="35" customWidth="1"/>
    <col min="5383" max="5383" width="11.88671875" style="35" bestFit="1" customWidth="1"/>
    <col min="5384" max="5384" width="12.5546875" style="35" bestFit="1" customWidth="1"/>
    <col min="5385" max="5385" width="8.33203125" style="35" bestFit="1" customWidth="1"/>
    <col min="5386" max="5386" width="17.33203125" style="35" customWidth="1"/>
    <col min="5387" max="5387" width="11.5546875" style="35" bestFit="1" customWidth="1"/>
    <col min="5388" max="5390" width="14" style="35" bestFit="1" customWidth="1"/>
    <col min="5391" max="5391" width="8.44140625" style="35" bestFit="1" customWidth="1"/>
    <col min="5392" max="5392" width="13.33203125" style="35" customWidth="1"/>
    <col min="5393" max="5632" width="8.88671875" style="35"/>
    <col min="5633" max="5633" width="19" style="35" bestFit="1" customWidth="1"/>
    <col min="5634" max="5634" width="5.109375" style="35" bestFit="1" customWidth="1"/>
    <col min="5635" max="5635" width="7" style="35" bestFit="1" customWidth="1"/>
    <col min="5636" max="5636" width="11.6640625" style="35" bestFit="1" customWidth="1"/>
    <col min="5637" max="5637" width="10.44140625" style="35" bestFit="1" customWidth="1"/>
    <col min="5638" max="5638" width="16.33203125" style="35" customWidth="1"/>
    <col min="5639" max="5639" width="11.88671875" style="35" bestFit="1" customWidth="1"/>
    <col min="5640" max="5640" width="12.5546875" style="35" bestFit="1" customWidth="1"/>
    <col min="5641" max="5641" width="8.33203125" style="35" bestFit="1" customWidth="1"/>
    <col min="5642" max="5642" width="17.33203125" style="35" customWidth="1"/>
    <col min="5643" max="5643" width="11.5546875" style="35" bestFit="1" customWidth="1"/>
    <col min="5644" max="5646" width="14" style="35" bestFit="1" customWidth="1"/>
    <col min="5647" max="5647" width="8.44140625" style="35" bestFit="1" customWidth="1"/>
    <col min="5648" max="5648" width="13.33203125" style="35" customWidth="1"/>
    <col min="5649" max="5888" width="8.88671875" style="35"/>
    <col min="5889" max="5889" width="19" style="35" bestFit="1" customWidth="1"/>
    <col min="5890" max="5890" width="5.109375" style="35" bestFit="1" customWidth="1"/>
    <col min="5891" max="5891" width="7" style="35" bestFit="1" customWidth="1"/>
    <col min="5892" max="5892" width="11.6640625" style="35" bestFit="1" customWidth="1"/>
    <col min="5893" max="5893" width="10.44140625" style="35" bestFit="1" customWidth="1"/>
    <col min="5894" max="5894" width="16.33203125" style="35" customWidth="1"/>
    <col min="5895" max="5895" width="11.88671875" style="35" bestFit="1" customWidth="1"/>
    <col min="5896" max="5896" width="12.5546875" style="35" bestFit="1" customWidth="1"/>
    <col min="5897" max="5897" width="8.33203125" style="35" bestFit="1" customWidth="1"/>
    <col min="5898" max="5898" width="17.33203125" style="35" customWidth="1"/>
    <col min="5899" max="5899" width="11.5546875" style="35" bestFit="1" customWidth="1"/>
    <col min="5900" max="5902" width="14" style="35" bestFit="1" customWidth="1"/>
    <col min="5903" max="5903" width="8.44140625" style="35" bestFit="1" customWidth="1"/>
    <col min="5904" max="5904" width="13.33203125" style="35" customWidth="1"/>
    <col min="5905" max="6144" width="8.88671875" style="35"/>
    <col min="6145" max="6145" width="19" style="35" bestFit="1" customWidth="1"/>
    <col min="6146" max="6146" width="5.109375" style="35" bestFit="1" customWidth="1"/>
    <col min="6147" max="6147" width="7" style="35" bestFit="1" customWidth="1"/>
    <col min="6148" max="6148" width="11.6640625" style="35" bestFit="1" customWidth="1"/>
    <col min="6149" max="6149" width="10.44140625" style="35" bestFit="1" customWidth="1"/>
    <col min="6150" max="6150" width="16.33203125" style="35" customWidth="1"/>
    <col min="6151" max="6151" width="11.88671875" style="35" bestFit="1" customWidth="1"/>
    <col min="6152" max="6152" width="12.5546875" style="35" bestFit="1" customWidth="1"/>
    <col min="6153" max="6153" width="8.33203125" style="35" bestFit="1" customWidth="1"/>
    <col min="6154" max="6154" width="17.33203125" style="35" customWidth="1"/>
    <col min="6155" max="6155" width="11.5546875" style="35" bestFit="1" customWidth="1"/>
    <col min="6156" max="6158" width="14" style="35" bestFit="1" customWidth="1"/>
    <col min="6159" max="6159" width="8.44140625" style="35" bestFit="1" customWidth="1"/>
    <col min="6160" max="6160" width="13.33203125" style="35" customWidth="1"/>
    <col min="6161" max="6400" width="8.88671875" style="35"/>
    <col min="6401" max="6401" width="19" style="35" bestFit="1" customWidth="1"/>
    <col min="6402" max="6402" width="5.109375" style="35" bestFit="1" customWidth="1"/>
    <col min="6403" max="6403" width="7" style="35" bestFit="1" customWidth="1"/>
    <col min="6404" max="6404" width="11.6640625" style="35" bestFit="1" customWidth="1"/>
    <col min="6405" max="6405" width="10.44140625" style="35" bestFit="1" customWidth="1"/>
    <col min="6406" max="6406" width="16.33203125" style="35" customWidth="1"/>
    <col min="6407" max="6407" width="11.88671875" style="35" bestFit="1" customWidth="1"/>
    <col min="6408" max="6408" width="12.5546875" style="35" bestFit="1" customWidth="1"/>
    <col min="6409" max="6409" width="8.33203125" style="35" bestFit="1" customWidth="1"/>
    <col min="6410" max="6410" width="17.33203125" style="35" customWidth="1"/>
    <col min="6411" max="6411" width="11.5546875" style="35" bestFit="1" customWidth="1"/>
    <col min="6412" max="6414" width="14" style="35" bestFit="1" customWidth="1"/>
    <col min="6415" max="6415" width="8.44140625" style="35" bestFit="1" customWidth="1"/>
    <col min="6416" max="6416" width="13.33203125" style="35" customWidth="1"/>
    <col min="6417" max="6656" width="8.88671875" style="35"/>
    <col min="6657" max="6657" width="19" style="35" bestFit="1" customWidth="1"/>
    <col min="6658" max="6658" width="5.109375" style="35" bestFit="1" customWidth="1"/>
    <col min="6659" max="6659" width="7" style="35" bestFit="1" customWidth="1"/>
    <col min="6660" max="6660" width="11.6640625" style="35" bestFit="1" customWidth="1"/>
    <col min="6661" max="6661" width="10.44140625" style="35" bestFit="1" customWidth="1"/>
    <col min="6662" max="6662" width="16.33203125" style="35" customWidth="1"/>
    <col min="6663" max="6663" width="11.88671875" style="35" bestFit="1" customWidth="1"/>
    <col min="6664" max="6664" width="12.5546875" style="35" bestFit="1" customWidth="1"/>
    <col min="6665" max="6665" width="8.33203125" style="35" bestFit="1" customWidth="1"/>
    <col min="6666" max="6666" width="17.33203125" style="35" customWidth="1"/>
    <col min="6667" max="6667" width="11.5546875" style="35" bestFit="1" customWidth="1"/>
    <col min="6668" max="6670" width="14" style="35" bestFit="1" customWidth="1"/>
    <col min="6671" max="6671" width="8.44140625" style="35" bestFit="1" customWidth="1"/>
    <col min="6672" max="6672" width="13.33203125" style="35" customWidth="1"/>
    <col min="6673" max="6912" width="8.88671875" style="35"/>
    <col min="6913" max="6913" width="19" style="35" bestFit="1" customWidth="1"/>
    <col min="6914" max="6914" width="5.109375" style="35" bestFit="1" customWidth="1"/>
    <col min="6915" max="6915" width="7" style="35" bestFit="1" customWidth="1"/>
    <col min="6916" max="6916" width="11.6640625" style="35" bestFit="1" customWidth="1"/>
    <col min="6917" max="6917" width="10.44140625" style="35" bestFit="1" customWidth="1"/>
    <col min="6918" max="6918" width="16.33203125" style="35" customWidth="1"/>
    <col min="6919" max="6919" width="11.88671875" style="35" bestFit="1" customWidth="1"/>
    <col min="6920" max="6920" width="12.5546875" style="35" bestFit="1" customWidth="1"/>
    <col min="6921" max="6921" width="8.33203125" style="35" bestFit="1" customWidth="1"/>
    <col min="6922" max="6922" width="17.33203125" style="35" customWidth="1"/>
    <col min="6923" max="6923" width="11.5546875" style="35" bestFit="1" customWidth="1"/>
    <col min="6924" max="6926" width="14" style="35" bestFit="1" customWidth="1"/>
    <col min="6927" max="6927" width="8.44140625" style="35" bestFit="1" customWidth="1"/>
    <col min="6928" max="6928" width="13.33203125" style="35" customWidth="1"/>
    <col min="6929" max="7168" width="8.88671875" style="35"/>
    <col min="7169" max="7169" width="19" style="35" bestFit="1" customWidth="1"/>
    <col min="7170" max="7170" width="5.109375" style="35" bestFit="1" customWidth="1"/>
    <col min="7171" max="7171" width="7" style="35" bestFit="1" customWidth="1"/>
    <col min="7172" max="7172" width="11.6640625" style="35" bestFit="1" customWidth="1"/>
    <col min="7173" max="7173" width="10.44140625" style="35" bestFit="1" customWidth="1"/>
    <col min="7174" max="7174" width="16.33203125" style="35" customWidth="1"/>
    <col min="7175" max="7175" width="11.88671875" style="35" bestFit="1" customWidth="1"/>
    <col min="7176" max="7176" width="12.5546875" style="35" bestFit="1" customWidth="1"/>
    <col min="7177" max="7177" width="8.33203125" style="35" bestFit="1" customWidth="1"/>
    <col min="7178" max="7178" width="17.33203125" style="35" customWidth="1"/>
    <col min="7179" max="7179" width="11.5546875" style="35" bestFit="1" customWidth="1"/>
    <col min="7180" max="7182" width="14" style="35" bestFit="1" customWidth="1"/>
    <col min="7183" max="7183" width="8.44140625" style="35" bestFit="1" customWidth="1"/>
    <col min="7184" max="7184" width="13.33203125" style="35" customWidth="1"/>
    <col min="7185" max="7424" width="8.88671875" style="35"/>
    <col min="7425" max="7425" width="19" style="35" bestFit="1" customWidth="1"/>
    <col min="7426" max="7426" width="5.109375" style="35" bestFit="1" customWidth="1"/>
    <col min="7427" max="7427" width="7" style="35" bestFit="1" customWidth="1"/>
    <col min="7428" max="7428" width="11.6640625" style="35" bestFit="1" customWidth="1"/>
    <col min="7429" max="7429" width="10.44140625" style="35" bestFit="1" customWidth="1"/>
    <col min="7430" max="7430" width="16.33203125" style="35" customWidth="1"/>
    <col min="7431" max="7431" width="11.88671875" style="35" bestFit="1" customWidth="1"/>
    <col min="7432" max="7432" width="12.5546875" style="35" bestFit="1" customWidth="1"/>
    <col min="7433" max="7433" width="8.33203125" style="35" bestFit="1" customWidth="1"/>
    <col min="7434" max="7434" width="17.33203125" style="35" customWidth="1"/>
    <col min="7435" max="7435" width="11.5546875" style="35" bestFit="1" customWidth="1"/>
    <col min="7436" max="7438" width="14" style="35" bestFit="1" customWidth="1"/>
    <col min="7439" max="7439" width="8.44140625" style="35" bestFit="1" customWidth="1"/>
    <col min="7440" max="7440" width="13.33203125" style="35" customWidth="1"/>
    <col min="7441" max="7680" width="8.88671875" style="35"/>
    <col min="7681" max="7681" width="19" style="35" bestFit="1" customWidth="1"/>
    <col min="7682" max="7682" width="5.109375" style="35" bestFit="1" customWidth="1"/>
    <col min="7683" max="7683" width="7" style="35" bestFit="1" customWidth="1"/>
    <col min="7684" max="7684" width="11.6640625" style="35" bestFit="1" customWidth="1"/>
    <col min="7685" max="7685" width="10.44140625" style="35" bestFit="1" customWidth="1"/>
    <col min="7686" max="7686" width="16.33203125" style="35" customWidth="1"/>
    <col min="7687" max="7687" width="11.88671875" style="35" bestFit="1" customWidth="1"/>
    <col min="7688" max="7688" width="12.5546875" style="35" bestFit="1" customWidth="1"/>
    <col min="7689" max="7689" width="8.33203125" style="35" bestFit="1" customWidth="1"/>
    <col min="7690" max="7690" width="17.33203125" style="35" customWidth="1"/>
    <col min="7691" max="7691" width="11.5546875" style="35" bestFit="1" customWidth="1"/>
    <col min="7692" max="7694" width="14" style="35" bestFit="1" customWidth="1"/>
    <col min="7695" max="7695" width="8.44140625" style="35" bestFit="1" customWidth="1"/>
    <col min="7696" max="7696" width="13.33203125" style="35" customWidth="1"/>
    <col min="7697" max="7936" width="8.88671875" style="35"/>
    <col min="7937" max="7937" width="19" style="35" bestFit="1" customWidth="1"/>
    <col min="7938" max="7938" width="5.109375" style="35" bestFit="1" customWidth="1"/>
    <col min="7939" max="7939" width="7" style="35" bestFit="1" customWidth="1"/>
    <col min="7940" max="7940" width="11.6640625" style="35" bestFit="1" customWidth="1"/>
    <col min="7941" max="7941" width="10.44140625" style="35" bestFit="1" customWidth="1"/>
    <col min="7942" max="7942" width="16.33203125" style="35" customWidth="1"/>
    <col min="7943" max="7943" width="11.88671875" style="35" bestFit="1" customWidth="1"/>
    <col min="7944" max="7944" width="12.5546875" style="35" bestFit="1" customWidth="1"/>
    <col min="7945" max="7945" width="8.33203125" style="35" bestFit="1" customWidth="1"/>
    <col min="7946" max="7946" width="17.33203125" style="35" customWidth="1"/>
    <col min="7947" max="7947" width="11.5546875" style="35" bestFit="1" customWidth="1"/>
    <col min="7948" max="7950" width="14" style="35" bestFit="1" customWidth="1"/>
    <col min="7951" max="7951" width="8.44140625" style="35" bestFit="1" customWidth="1"/>
    <col min="7952" max="7952" width="13.33203125" style="35" customWidth="1"/>
    <col min="7953" max="8192" width="8.88671875" style="35"/>
    <col min="8193" max="8193" width="19" style="35" bestFit="1" customWidth="1"/>
    <col min="8194" max="8194" width="5.109375" style="35" bestFit="1" customWidth="1"/>
    <col min="8195" max="8195" width="7" style="35" bestFit="1" customWidth="1"/>
    <col min="8196" max="8196" width="11.6640625" style="35" bestFit="1" customWidth="1"/>
    <col min="8197" max="8197" width="10.44140625" style="35" bestFit="1" customWidth="1"/>
    <col min="8198" max="8198" width="16.33203125" style="35" customWidth="1"/>
    <col min="8199" max="8199" width="11.88671875" style="35" bestFit="1" customWidth="1"/>
    <col min="8200" max="8200" width="12.5546875" style="35" bestFit="1" customWidth="1"/>
    <col min="8201" max="8201" width="8.33203125" style="35" bestFit="1" customWidth="1"/>
    <col min="8202" max="8202" width="17.33203125" style="35" customWidth="1"/>
    <col min="8203" max="8203" width="11.5546875" style="35" bestFit="1" customWidth="1"/>
    <col min="8204" max="8206" width="14" style="35" bestFit="1" customWidth="1"/>
    <col min="8207" max="8207" width="8.44140625" style="35" bestFit="1" customWidth="1"/>
    <col min="8208" max="8208" width="13.33203125" style="35" customWidth="1"/>
    <col min="8209" max="8448" width="8.88671875" style="35"/>
    <col min="8449" max="8449" width="19" style="35" bestFit="1" customWidth="1"/>
    <col min="8450" max="8450" width="5.109375" style="35" bestFit="1" customWidth="1"/>
    <col min="8451" max="8451" width="7" style="35" bestFit="1" customWidth="1"/>
    <col min="8452" max="8452" width="11.6640625" style="35" bestFit="1" customWidth="1"/>
    <col min="8453" max="8453" width="10.44140625" style="35" bestFit="1" customWidth="1"/>
    <col min="8454" max="8454" width="16.33203125" style="35" customWidth="1"/>
    <col min="8455" max="8455" width="11.88671875" style="35" bestFit="1" customWidth="1"/>
    <col min="8456" max="8456" width="12.5546875" style="35" bestFit="1" customWidth="1"/>
    <col min="8457" max="8457" width="8.33203125" style="35" bestFit="1" customWidth="1"/>
    <col min="8458" max="8458" width="17.33203125" style="35" customWidth="1"/>
    <col min="8459" max="8459" width="11.5546875" style="35" bestFit="1" customWidth="1"/>
    <col min="8460" max="8462" width="14" style="35" bestFit="1" customWidth="1"/>
    <col min="8463" max="8463" width="8.44140625" style="35" bestFit="1" customWidth="1"/>
    <col min="8464" max="8464" width="13.33203125" style="35" customWidth="1"/>
    <col min="8465" max="8704" width="8.88671875" style="35"/>
    <col min="8705" max="8705" width="19" style="35" bestFit="1" customWidth="1"/>
    <col min="8706" max="8706" width="5.109375" style="35" bestFit="1" customWidth="1"/>
    <col min="8707" max="8707" width="7" style="35" bestFit="1" customWidth="1"/>
    <col min="8708" max="8708" width="11.6640625" style="35" bestFit="1" customWidth="1"/>
    <col min="8709" max="8709" width="10.44140625" style="35" bestFit="1" customWidth="1"/>
    <col min="8710" max="8710" width="16.33203125" style="35" customWidth="1"/>
    <col min="8711" max="8711" width="11.88671875" style="35" bestFit="1" customWidth="1"/>
    <col min="8712" max="8712" width="12.5546875" style="35" bestFit="1" customWidth="1"/>
    <col min="8713" max="8713" width="8.33203125" style="35" bestFit="1" customWidth="1"/>
    <col min="8714" max="8714" width="17.33203125" style="35" customWidth="1"/>
    <col min="8715" max="8715" width="11.5546875" style="35" bestFit="1" customWidth="1"/>
    <col min="8716" max="8718" width="14" style="35" bestFit="1" customWidth="1"/>
    <col min="8719" max="8719" width="8.44140625" style="35" bestFit="1" customWidth="1"/>
    <col min="8720" max="8720" width="13.33203125" style="35" customWidth="1"/>
    <col min="8721" max="8960" width="8.88671875" style="35"/>
    <col min="8961" max="8961" width="19" style="35" bestFit="1" customWidth="1"/>
    <col min="8962" max="8962" width="5.109375" style="35" bestFit="1" customWidth="1"/>
    <col min="8963" max="8963" width="7" style="35" bestFit="1" customWidth="1"/>
    <col min="8964" max="8964" width="11.6640625" style="35" bestFit="1" customWidth="1"/>
    <col min="8965" max="8965" width="10.44140625" style="35" bestFit="1" customWidth="1"/>
    <col min="8966" max="8966" width="16.33203125" style="35" customWidth="1"/>
    <col min="8967" max="8967" width="11.88671875" style="35" bestFit="1" customWidth="1"/>
    <col min="8968" max="8968" width="12.5546875" style="35" bestFit="1" customWidth="1"/>
    <col min="8969" max="8969" width="8.33203125" style="35" bestFit="1" customWidth="1"/>
    <col min="8970" max="8970" width="17.33203125" style="35" customWidth="1"/>
    <col min="8971" max="8971" width="11.5546875" style="35" bestFit="1" customWidth="1"/>
    <col min="8972" max="8974" width="14" style="35" bestFit="1" customWidth="1"/>
    <col min="8975" max="8975" width="8.44140625" style="35" bestFit="1" customWidth="1"/>
    <col min="8976" max="8976" width="13.33203125" style="35" customWidth="1"/>
    <col min="8977" max="9216" width="8.88671875" style="35"/>
    <col min="9217" max="9217" width="19" style="35" bestFit="1" customWidth="1"/>
    <col min="9218" max="9218" width="5.109375" style="35" bestFit="1" customWidth="1"/>
    <col min="9219" max="9219" width="7" style="35" bestFit="1" customWidth="1"/>
    <col min="9220" max="9220" width="11.6640625" style="35" bestFit="1" customWidth="1"/>
    <col min="9221" max="9221" width="10.44140625" style="35" bestFit="1" customWidth="1"/>
    <col min="9222" max="9222" width="16.33203125" style="35" customWidth="1"/>
    <col min="9223" max="9223" width="11.88671875" style="35" bestFit="1" customWidth="1"/>
    <col min="9224" max="9224" width="12.5546875" style="35" bestFit="1" customWidth="1"/>
    <col min="9225" max="9225" width="8.33203125" style="35" bestFit="1" customWidth="1"/>
    <col min="9226" max="9226" width="17.33203125" style="35" customWidth="1"/>
    <col min="9227" max="9227" width="11.5546875" style="35" bestFit="1" customWidth="1"/>
    <col min="9228" max="9230" width="14" style="35" bestFit="1" customWidth="1"/>
    <col min="9231" max="9231" width="8.44140625" style="35" bestFit="1" customWidth="1"/>
    <col min="9232" max="9232" width="13.33203125" style="35" customWidth="1"/>
    <col min="9233" max="9472" width="8.88671875" style="35"/>
    <col min="9473" max="9473" width="19" style="35" bestFit="1" customWidth="1"/>
    <col min="9474" max="9474" width="5.109375" style="35" bestFit="1" customWidth="1"/>
    <col min="9475" max="9475" width="7" style="35" bestFit="1" customWidth="1"/>
    <col min="9476" max="9476" width="11.6640625" style="35" bestFit="1" customWidth="1"/>
    <col min="9477" max="9477" width="10.44140625" style="35" bestFit="1" customWidth="1"/>
    <col min="9478" max="9478" width="16.33203125" style="35" customWidth="1"/>
    <col min="9479" max="9479" width="11.88671875" style="35" bestFit="1" customWidth="1"/>
    <col min="9480" max="9480" width="12.5546875" style="35" bestFit="1" customWidth="1"/>
    <col min="9481" max="9481" width="8.33203125" style="35" bestFit="1" customWidth="1"/>
    <col min="9482" max="9482" width="17.33203125" style="35" customWidth="1"/>
    <col min="9483" max="9483" width="11.5546875" style="35" bestFit="1" customWidth="1"/>
    <col min="9484" max="9486" width="14" style="35" bestFit="1" customWidth="1"/>
    <col min="9487" max="9487" width="8.44140625" style="35" bestFit="1" customWidth="1"/>
    <col min="9488" max="9488" width="13.33203125" style="35" customWidth="1"/>
    <col min="9489" max="9728" width="8.88671875" style="35"/>
    <col min="9729" max="9729" width="19" style="35" bestFit="1" customWidth="1"/>
    <col min="9730" max="9730" width="5.109375" style="35" bestFit="1" customWidth="1"/>
    <col min="9731" max="9731" width="7" style="35" bestFit="1" customWidth="1"/>
    <col min="9732" max="9732" width="11.6640625" style="35" bestFit="1" customWidth="1"/>
    <col min="9733" max="9733" width="10.44140625" style="35" bestFit="1" customWidth="1"/>
    <col min="9734" max="9734" width="16.33203125" style="35" customWidth="1"/>
    <col min="9735" max="9735" width="11.88671875" style="35" bestFit="1" customWidth="1"/>
    <col min="9736" max="9736" width="12.5546875" style="35" bestFit="1" customWidth="1"/>
    <col min="9737" max="9737" width="8.33203125" style="35" bestFit="1" customWidth="1"/>
    <col min="9738" max="9738" width="17.33203125" style="35" customWidth="1"/>
    <col min="9739" max="9739" width="11.5546875" style="35" bestFit="1" customWidth="1"/>
    <col min="9740" max="9742" width="14" style="35" bestFit="1" customWidth="1"/>
    <col min="9743" max="9743" width="8.44140625" style="35" bestFit="1" customWidth="1"/>
    <col min="9744" max="9744" width="13.33203125" style="35" customWidth="1"/>
    <col min="9745" max="9984" width="8.88671875" style="35"/>
    <col min="9985" max="9985" width="19" style="35" bestFit="1" customWidth="1"/>
    <col min="9986" max="9986" width="5.109375" style="35" bestFit="1" customWidth="1"/>
    <col min="9987" max="9987" width="7" style="35" bestFit="1" customWidth="1"/>
    <col min="9988" max="9988" width="11.6640625" style="35" bestFit="1" customWidth="1"/>
    <col min="9989" max="9989" width="10.44140625" style="35" bestFit="1" customWidth="1"/>
    <col min="9990" max="9990" width="16.33203125" style="35" customWidth="1"/>
    <col min="9991" max="9991" width="11.88671875" style="35" bestFit="1" customWidth="1"/>
    <col min="9992" max="9992" width="12.5546875" style="35" bestFit="1" customWidth="1"/>
    <col min="9993" max="9993" width="8.33203125" style="35" bestFit="1" customWidth="1"/>
    <col min="9994" max="9994" width="17.33203125" style="35" customWidth="1"/>
    <col min="9995" max="9995" width="11.5546875" style="35" bestFit="1" customWidth="1"/>
    <col min="9996" max="9998" width="14" style="35" bestFit="1" customWidth="1"/>
    <col min="9999" max="9999" width="8.44140625" style="35" bestFit="1" customWidth="1"/>
    <col min="10000" max="10000" width="13.33203125" style="35" customWidth="1"/>
    <col min="10001" max="10240" width="8.88671875" style="35"/>
    <col min="10241" max="10241" width="19" style="35" bestFit="1" customWidth="1"/>
    <col min="10242" max="10242" width="5.109375" style="35" bestFit="1" customWidth="1"/>
    <col min="10243" max="10243" width="7" style="35" bestFit="1" customWidth="1"/>
    <col min="10244" max="10244" width="11.6640625" style="35" bestFit="1" customWidth="1"/>
    <col min="10245" max="10245" width="10.44140625" style="35" bestFit="1" customWidth="1"/>
    <col min="10246" max="10246" width="16.33203125" style="35" customWidth="1"/>
    <col min="10247" max="10247" width="11.88671875" style="35" bestFit="1" customWidth="1"/>
    <col min="10248" max="10248" width="12.5546875" style="35" bestFit="1" customWidth="1"/>
    <col min="10249" max="10249" width="8.33203125" style="35" bestFit="1" customWidth="1"/>
    <col min="10250" max="10250" width="17.33203125" style="35" customWidth="1"/>
    <col min="10251" max="10251" width="11.5546875" style="35" bestFit="1" customWidth="1"/>
    <col min="10252" max="10254" width="14" style="35" bestFit="1" customWidth="1"/>
    <col min="10255" max="10255" width="8.44140625" style="35" bestFit="1" customWidth="1"/>
    <col min="10256" max="10256" width="13.33203125" style="35" customWidth="1"/>
    <col min="10257" max="10496" width="8.88671875" style="35"/>
    <col min="10497" max="10497" width="19" style="35" bestFit="1" customWidth="1"/>
    <col min="10498" max="10498" width="5.109375" style="35" bestFit="1" customWidth="1"/>
    <col min="10499" max="10499" width="7" style="35" bestFit="1" customWidth="1"/>
    <col min="10500" max="10500" width="11.6640625" style="35" bestFit="1" customWidth="1"/>
    <col min="10501" max="10501" width="10.44140625" style="35" bestFit="1" customWidth="1"/>
    <col min="10502" max="10502" width="16.33203125" style="35" customWidth="1"/>
    <col min="10503" max="10503" width="11.88671875" style="35" bestFit="1" customWidth="1"/>
    <col min="10504" max="10504" width="12.5546875" style="35" bestFit="1" customWidth="1"/>
    <col min="10505" max="10505" width="8.33203125" style="35" bestFit="1" customWidth="1"/>
    <col min="10506" max="10506" width="17.33203125" style="35" customWidth="1"/>
    <col min="10507" max="10507" width="11.5546875" style="35" bestFit="1" customWidth="1"/>
    <col min="10508" max="10510" width="14" style="35" bestFit="1" customWidth="1"/>
    <col min="10511" max="10511" width="8.44140625" style="35" bestFit="1" customWidth="1"/>
    <col min="10512" max="10512" width="13.33203125" style="35" customWidth="1"/>
    <col min="10513" max="10752" width="8.88671875" style="35"/>
    <col min="10753" max="10753" width="19" style="35" bestFit="1" customWidth="1"/>
    <col min="10754" max="10754" width="5.109375" style="35" bestFit="1" customWidth="1"/>
    <col min="10755" max="10755" width="7" style="35" bestFit="1" customWidth="1"/>
    <col min="10756" max="10756" width="11.6640625" style="35" bestFit="1" customWidth="1"/>
    <col min="10757" max="10757" width="10.44140625" style="35" bestFit="1" customWidth="1"/>
    <col min="10758" max="10758" width="16.33203125" style="35" customWidth="1"/>
    <col min="10759" max="10759" width="11.88671875" style="35" bestFit="1" customWidth="1"/>
    <col min="10760" max="10760" width="12.5546875" style="35" bestFit="1" customWidth="1"/>
    <col min="10761" max="10761" width="8.33203125" style="35" bestFit="1" customWidth="1"/>
    <col min="10762" max="10762" width="17.33203125" style="35" customWidth="1"/>
    <col min="10763" max="10763" width="11.5546875" style="35" bestFit="1" customWidth="1"/>
    <col min="10764" max="10766" width="14" style="35" bestFit="1" customWidth="1"/>
    <col min="10767" max="10767" width="8.44140625" style="35" bestFit="1" customWidth="1"/>
    <col min="10768" max="10768" width="13.33203125" style="35" customWidth="1"/>
    <col min="10769" max="11008" width="8.88671875" style="35"/>
    <col min="11009" max="11009" width="19" style="35" bestFit="1" customWidth="1"/>
    <col min="11010" max="11010" width="5.109375" style="35" bestFit="1" customWidth="1"/>
    <col min="11011" max="11011" width="7" style="35" bestFit="1" customWidth="1"/>
    <col min="11012" max="11012" width="11.6640625" style="35" bestFit="1" customWidth="1"/>
    <col min="11013" max="11013" width="10.44140625" style="35" bestFit="1" customWidth="1"/>
    <col min="11014" max="11014" width="16.33203125" style="35" customWidth="1"/>
    <col min="11015" max="11015" width="11.88671875" style="35" bestFit="1" customWidth="1"/>
    <col min="11016" max="11016" width="12.5546875" style="35" bestFit="1" customWidth="1"/>
    <col min="11017" max="11017" width="8.33203125" style="35" bestFit="1" customWidth="1"/>
    <col min="11018" max="11018" width="17.33203125" style="35" customWidth="1"/>
    <col min="11019" max="11019" width="11.5546875" style="35" bestFit="1" customWidth="1"/>
    <col min="11020" max="11022" width="14" style="35" bestFit="1" customWidth="1"/>
    <col min="11023" max="11023" width="8.44140625" style="35" bestFit="1" customWidth="1"/>
    <col min="11024" max="11024" width="13.33203125" style="35" customWidth="1"/>
    <col min="11025" max="11264" width="8.88671875" style="35"/>
    <col min="11265" max="11265" width="19" style="35" bestFit="1" customWidth="1"/>
    <col min="11266" max="11266" width="5.109375" style="35" bestFit="1" customWidth="1"/>
    <col min="11267" max="11267" width="7" style="35" bestFit="1" customWidth="1"/>
    <col min="11268" max="11268" width="11.6640625" style="35" bestFit="1" customWidth="1"/>
    <col min="11269" max="11269" width="10.44140625" style="35" bestFit="1" customWidth="1"/>
    <col min="11270" max="11270" width="16.33203125" style="35" customWidth="1"/>
    <col min="11271" max="11271" width="11.88671875" style="35" bestFit="1" customWidth="1"/>
    <col min="11272" max="11272" width="12.5546875" style="35" bestFit="1" customWidth="1"/>
    <col min="11273" max="11273" width="8.33203125" style="35" bestFit="1" customWidth="1"/>
    <col min="11274" max="11274" width="17.33203125" style="35" customWidth="1"/>
    <col min="11275" max="11275" width="11.5546875" style="35" bestFit="1" customWidth="1"/>
    <col min="11276" max="11278" width="14" style="35" bestFit="1" customWidth="1"/>
    <col min="11279" max="11279" width="8.44140625" style="35" bestFit="1" customWidth="1"/>
    <col min="11280" max="11280" width="13.33203125" style="35" customWidth="1"/>
    <col min="11281" max="11520" width="8.88671875" style="35"/>
    <col min="11521" max="11521" width="19" style="35" bestFit="1" customWidth="1"/>
    <col min="11522" max="11522" width="5.109375" style="35" bestFit="1" customWidth="1"/>
    <col min="11523" max="11523" width="7" style="35" bestFit="1" customWidth="1"/>
    <col min="11524" max="11524" width="11.6640625" style="35" bestFit="1" customWidth="1"/>
    <col min="11525" max="11525" width="10.44140625" style="35" bestFit="1" customWidth="1"/>
    <col min="11526" max="11526" width="16.33203125" style="35" customWidth="1"/>
    <col min="11527" max="11527" width="11.88671875" style="35" bestFit="1" customWidth="1"/>
    <col min="11528" max="11528" width="12.5546875" style="35" bestFit="1" customWidth="1"/>
    <col min="11529" max="11529" width="8.33203125" style="35" bestFit="1" customWidth="1"/>
    <col min="11530" max="11530" width="17.33203125" style="35" customWidth="1"/>
    <col min="11531" max="11531" width="11.5546875" style="35" bestFit="1" customWidth="1"/>
    <col min="11532" max="11534" width="14" style="35" bestFit="1" customWidth="1"/>
    <col min="11535" max="11535" width="8.44140625" style="35" bestFit="1" customWidth="1"/>
    <col min="11536" max="11536" width="13.33203125" style="35" customWidth="1"/>
    <col min="11537" max="11776" width="8.88671875" style="35"/>
    <col min="11777" max="11777" width="19" style="35" bestFit="1" customWidth="1"/>
    <col min="11778" max="11778" width="5.109375" style="35" bestFit="1" customWidth="1"/>
    <col min="11779" max="11779" width="7" style="35" bestFit="1" customWidth="1"/>
    <col min="11780" max="11780" width="11.6640625" style="35" bestFit="1" customWidth="1"/>
    <col min="11781" max="11781" width="10.44140625" style="35" bestFit="1" customWidth="1"/>
    <col min="11782" max="11782" width="16.33203125" style="35" customWidth="1"/>
    <col min="11783" max="11783" width="11.88671875" style="35" bestFit="1" customWidth="1"/>
    <col min="11784" max="11784" width="12.5546875" style="35" bestFit="1" customWidth="1"/>
    <col min="11785" max="11785" width="8.33203125" style="35" bestFit="1" customWidth="1"/>
    <col min="11786" max="11786" width="17.33203125" style="35" customWidth="1"/>
    <col min="11787" max="11787" width="11.5546875" style="35" bestFit="1" customWidth="1"/>
    <col min="11788" max="11790" width="14" style="35" bestFit="1" customWidth="1"/>
    <col min="11791" max="11791" width="8.44140625" style="35" bestFit="1" customWidth="1"/>
    <col min="11792" max="11792" width="13.33203125" style="35" customWidth="1"/>
    <col min="11793" max="12032" width="8.88671875" style="35"/>
    <col min="12033" max="12033" width="19" style="35" bestFit="1" customWidth="1"/>
    <col min="12034" max="12034" width="5.109375" style="35" bestFit="1" customWidth="1"/>
    <col min="12035" max="12035" width="7" style="35" bestFit="1" customWidth="1"/>
    <col min="12036" max="12036" width="11.6640625" style="35" bestFit="1" customWidth="1"/>
    <col min="12037" max="12037" width="10.44140625" style="35" bestFit="1" customWidth="1"/>
    <col min="12038" max="12038" width="16.33203125" style="35" customWidth="1"/>
    <col min="12039" max="12039" width="11.88671875" style="35" bestFit="1" customWidth="1"/>
    <col min="12040" max="12040" width="12.5546875" style="35" bestFit="1" customWidth="1"/>
    <col min="12041" max="12041" width="8.33203125" style="35" bestFit="1" customWidth="1"/>
    <col min="12042" max="12042" width="17.33203125" style="35" customWidth="1"/>
    <col min="12043" max="12043" width="11.5546875" style="35" bestFit="1" customWidth="1"/>
    <col min="12044" max="12046" width="14" style="35" bestFit="1" customWidth="1"/>
    <col min="12047" max="12047" width="8.44140625" style="35" bestFit="1" customWidth="1"/>
    <col min="12048" max="12048" width="13.33203125" style="35" customWidth="1"/>
    <col min="12049" max="12288" width="8.88671875" style="35"/>
    <col min="12289" max="12289" width="19" style="35" bestFit="1" customWidth="1"/>
    <col min="12290" max="12290" width="5.109375" style="35" bestFit="1" customWidth="1"/>
    <col min="12291" max="12291" width="7" style="35" bestFit="1" customWidth="1"/>
    <col min="12292" max="12292" width="11.6640625" style="35" bestFit="1" customWidth="1"/>
    <col min="12293" max="12293" width="10.44140625" style="35" bestFit="1" customWidth="1"/>
    <col min="12294" max="12294" width="16.33203125" style="35" customWidth="1"/>
    <col min="12295" max="12295" width="11.88671875" style="35" bestFit="1" customWidth="1"/>
    <col min="12296" max="12296" width="12.5546875" style="35" bestFit="1" customWidth="1"/>
    <col min="12297" max="12297" width="8.33203125" style="35" bestFit="1" customWidth="1"/>
    <col min="12298" max="12298" width="17.33203125" style="35" customWidth="1"/>
    <col min="12299" max="12299" width="11.5546875" style="35" bestFit="1" customWidth="1"/>
    <col min="12300" max="12302" width="14" style="35" bestFit="1" customWidth="1"/>
    <col min="12303" max="12303" width="8.44140625" style="35" bestFit="1" customWidth="1"/>
    <col min="12304" max="12304" width="13.33203125" style="35" customWidth="1"/>
    <col min="12305" max="12544" width="8.88671875" style="35"/>
    <col min="12545" max="12545" width="19" style="35" bestFit="1" customWidth="1"/>
    <col min="12546" max="12546" width="5.109375" style="35" bestFit="1" customWidth="1"/>
    <col min="12547" max="12547" width="7" style="35" bestFit="1" customWidth="1"/>
    <col min="12548" max="12548" width="11.6640625" style="35" bestFit="1" customWidth="1"/>
    <col min="12549" max="12549" width="10.44140625" style="35" bestFit="1" customWidth="1"/>
    <col min="12550" max="12550" width="16.33203125" style="35" customWidth="1"/>
    <col min="12551" max="12551" width="11.88671875" style="35" bestFit="1" customWidth="1"/>
    <col min="12552" max="12552" width="12.5546875" style="35" bestFit="1" customWidth="1"/>
    <col min="12553" max="12553" width="8.33203125" style="35" bestFit="1" customWidth="1"/>
    <col min="12554" max="12554" width="17.33203125" style="35" customWidth="1"/>
    <col min="12555" max="12555" width="11.5546875" style="35" bestFit="1" customWidth="1"/>
    <col min="12556" max="12558" width="14" style="35" bestFit="1" customWidth="1"/>
    <col min="12559" max="12559" width="8.44140625" style="35" bestFit="1" customWidth="1"/>
    <col min="12560" max="12560" width="13.33203125" style="35" customWidth="1"/>
    <col min="12561" max="12800" width="8.88671875" style="35"/>
    <col min="12801" max="12801" width="19" style="35" bestFit="1" customWidth="1"/>
    <col min="12802" max="12802" width="5.109375" style="35" bestFit="1" customWidth="1"/>
    <col min="12803" max="12803" width="7" style="35" bestFit="1" customWidth="1"/>
    <col min="12804" max="12804" width="11.6640625" style="35" bestFit="1" customWidth="1"/>
    <col min="12805" max="12805" width="10.44140625" style="35" bestFit="1" customWidth="1"/>
    <col min="12806" max="12806" width="16.33203125" style="35" customWidth="1"/>
    <col min="12807" max="12807" width="11.88671875" style="35" bestFit="1" customWidth="1"/>
    <col min="12808" max="12808" width="12.5546875" style="35" bestFit="1" customWidth="1"/>
    <col min="12809" max="12809" width="8.33203125" style="35" bestFit="1" customWidth="1"/>
    <col min="12810" max="12810" width="17.33203125" style="35" customWidth="1"/>
    <col min="12811" max="12811" width="11.5546875" style="35" bestFit="1" customWidth="1"/>
    <col min="12812" max="12814" width="14" style="35" bestFit="1" customWidth="1"/>
    <col min="12815" max="12815" width="8.44140625" style="35" bestFit="1" customWidth="1"/>
    <col min="12816" max="12816" width="13.33203125" style="35" customWidth="1"/>
    <col min="12817" max="13056" width="8.88671875" style="35"/>
    <col min="13057" max="13057" width="19" style="35" bestFit="1" customWidth="1"/>
    <col min="13058" max="13058" width="5.109375" style="35" bestFit="1" customWidth="1"/>
    <col min="13059" max="13059" width="7" style="35" bestFit="1" customWidth="1"/>
    <col min="13060" max="13060" width="11.6640625" style="35" bestFit="1" customWidth="1"/>
    <col min="13061" max="13061" width="10.44140625" style="35" bestFit="1" customWidth="1"/>
    <col min="13062" max="13062" width="16.33203125" style="35" customWidth="1"/>
    <col min="13063" max="13063" width="11.88671875" style="35" bestFit="1" customWidth="1"/>
    <col min="13064" max="13064" width="12.5546875" style="35" bestFit="1" customWidth="1"/>
    <col min="13065" max="13065" width="8.33203125" style="35" bestFit="1" customWidth="1"/>
    <col min="13066" max="13066" width="17.33203125" style="35" customWidth="1"/>
    <col min="13067" max="13067" width="11.5546875" style="35" bestFit="1" customWidth="1"/>
    <col min="13068" max="13070" width="14" style="35" bestFit="1" customWidth="1"/>
    <col min="13071" max="13071" width="8.44140625" style="35" bestFit="1" customWidth="1"/>
    <col min="13072" max="13072" width="13.33203125" style="35" customWidth="1"/>
    <col min="13073" max="13312" width="8.88671875" style="35"/>
    <col min="13313" max="13313" width="19" style="35" bestFit="1" customWidth="1"/>
    <col min="13314" max="13314" width="5.109375" style="35" bestFit="1" customWidth="1"/>
    <col min="13315" max="13315" width="7" style="35" bestFit="1" customWidth="1"/>
    <col min="13316" max="13316" width="11.6640625" style="35" bestFit="1" customWidth="1"/>
    <col min="13317" max="13317" width="10.44140625" style="35" bestFit="1" customWidth="1"/>
    <col min="13318" max="13318" width="16.33203125" style="35" customWidth="1"/>
    <col min="13319" max="13319" width="11.88671875" style="35" bestFit="1" customWidth="1"/>
    <col min="13320" max="13320" width="12.5546875" style="35" bestFit="1" customWidth="1"/>
    <col min="13321" max="13321" width="8.33203125" style="35" bestFit="1" customWidth="1"/>
    <col min="13322" max="13322" width="17.33203125" style="35" customWidth="1"/>
    <col min="13323" max="13323" width="11.5546875" style="35" bestFit="1" customWidth="1"/>
    <col min="13324" max="13326" width="14" style="35" bestFit="1" customWidth="1"/>
    <col min="13327" max="13327" width="8.44140625" style="35" bestFit="1" customWidth="1"/>
    <col min="13328" max="13328" width="13.33203125" style="35" customWidth="1"/>
    <col min="13329" max="13568" width="8.88671875" style="35"/>
    <col min="13569" max="13569" width="19" style="35" bestFit="1" customWidth="1"/>
    <col min="13570" max="13570" width="5.109375" style="35" bestFit="1" customWidth="1"/>
    <col min="13571" max="13571" width="7" style="35" bestFit="1" customWidth="1"/>
    <col min="13572" max="13572" width="11.6640625" style="35" bestFit="1" customWidth="1"/>
    <col min="13573" max="13573" width="10.44140625" style="35" bestFit="1" customWidth="1"/>
    <col min="13574" max="13574" width="16.33203125" style="35" customWidth="1"/>
    <col min="13575" max="13575" width="11.88671875" style="35" bestFit="1" customWidth="1"/>
    <col min="13576" max="13576" width="12.5546875" style="35" bestFit="1" customWidth="1"/>
    <col min="13577" max="13577" width="8.33203125" style="35" bestFit="1" customWidth="1"/>
    <col min="13578" max="13578" width="17.33203125" style="35" customWidth="1"/>
    <col min="13579" max="13579" width="11.5546875" style="35" bestFit="1" customWidth="1"/>
    <col min="13580" max="13582" width="14" style="35" bestFit="1" customWidth="1"/>
    <col min="13583" max="13583" width="8.44140625" style="35" bestFit="1" customWidth="1"/>
    <col min="13584" max="13584" width="13.33203125" style="35" customWidth="1"/>
    <col min="13585" max="13824" width="8.88671875" style="35"/>
    <col min="13825" max="13825" width="19" style="35" bestFit="1" customWidth="1"/>
    <col min="13826" max="13826" width="5.109375" style="35" bestFit="1" customWidth="1"/>
    <col min="13827" max="13827" width="7" style="35" bestFit="1" customWidth="1"/>
    <col min="13828" max="13828" width="11.6640625" style="35" bestFit="1" customWidth="1"/>
    <col min="13829" max="13829" width="10.44140625" style="35" bestFit="1" customWidth="1"/>
    <col min="13830" max="13830" width="16.33203125" style="35" customWidth="1"/>
    <col min="13831" max="13831" width="11.88671875" style="35" bestFit="1" customWidth="1"/>
    <col min="13832" max="13832" width="12.5546875" style="35" bestFit="1" customWidth="1"/>
    <col min="13833" max="13833" width="8.33203125" style="35" bestFit="1" customWidth="1"/>
    <col min="13834" max="13834" width="17.33203125" style="35" customWidth="1"/>
    <col min="13835" max="13835" width="11.5546875" style="35" bestFit="1" customWidth="1"/>
    <col min="13836" max="13838" width="14" style="35" bestFit="1" customWidth="1"/>
    <col min="13839" max="13839" width="8.44140625" style="35" bestFit="1" customWidth="1"/>
    <col min="13840" max="13840" width="13.33203125" style="35" customWidth="1"/>
    <col min="13841" max="14080" width="8.88671875" style="35"/>
    <col min="14081" max="14081" width="19" style="35" bestFit="1" customWidth="1"/>
    <col min="14082" max="14082" width="5.109375" style="35" bestFit="1" customWidth="1"/>
    <col min="14083" max="14083" width="7" style="35" bestFit="1" customWidth="1"/>
    <col min="14084" max="14084" width="11.6640625" style="35" bestFit="1" customWidth="1"/>
    <col min="14085" max="14085" width="10.44140625" style="35" bestFit="1" customWidth="1"/>
    <col min="14086" max="14086" width="16.33203125" style="35" customWidth="1"/>
    <col min="14087" max="14087" width="11.88671875" style="35" bestFit="1" customWidth="1"/>
    <col min="14088" max="14088" width="12.5546875" style="35" bestFit="1" customWidth="1"/>
    <col min="14089" max="14089" width="8.33203125" style="35" bestFit="1" customWidth="1"/>
    <col min="14090" max="14090" width="17.33203125" style="35" customWidth="1"/>
    <col min="14091" max="14091" width="11.5546875" style="35" bestFit="1" customWidth="1"/>
    <col min="14092" max="14094" width="14" style="35" bestFit="1" customWidth="1"/>
    <col min="14095" max="14095" width="8.44140625" style="35" bestFit="1" customWidth="1"/>
    <col min="14096" max="14096" width="13.33203125" style="35" customWidth="1"/>
    <col min="14097" max="14336" width="8.88671875" style="35"/>
    <col min="14337" max="14337" width="19" style="35" bestFit="1" customWidth="1"/>
    <col min="14338" max="14338" width="5.109375" style="35" bestFit="1" customWidth="1"/>
    <col min="14339" max="14339" width="7" style="35" bestFit="1" customWidth="1"/>
    <col min="14340" max="14340" width="11.6640625" style="35" bestFit="1" customWidth="1"/>
    <col min="14341" max="14341" width="10.44140625" style="35" bestFit="1" customWidth="1"/>
    <col min="14342" max="14342" width="16.33203125" style="35" customWidth="1"/>
    <col min="14343" max="14343" width="11.88671875" style="35" bestFit="1" customWidth="1"/>
    <col min="14344" max="14344" width="12.5546875" style="35" bestFit="1" customWidth="1"/>
    <col min="14345" max="14345" width="8.33203125" style="35" bestFit="1" customWidth="1"/>
    <col min="14346" max="14346" width="17.33203125" style="35" customWidth="1"/>
    <col min="14347" max="14347" width="11.5546875" style="35" bestFit="1" customWidth="1"/>
    <col min="14348" max="14350" width="14" style="35" bestFit="1" customWidth="1"/>
    <col min="14351" max="14351" width="8.44140625" style="35" bestFit="1" customWidth="1"/>
    <col min="14352" max="14352" width="13.33203125" style="35" customWidth="1"/>
    <col min="14353" max="14592" width="8.88671875" style="35"/>
    <col min="14593" max="14593" width="19" style="35" bestFit="1" customWidth="1"/>
    <col min="14594" max="14594" width="5.109375" style="35" bestFit="1" customWidth="1"/>
    <col min="14595" max="14595" width="7" style="35" bestFit="1" customWidth="1"/>
    <col min="14596" max="14596" width="11.6640625" style="35" bestFit="1" customWidth="1"/>
    <col min="14597" max="14597" width="10.44140625" style="35" bestFit="1" customWidth="1"/>
    <col min="14598" max="14598" width="16.33203125" style="35" customWidth="1"/>
    <col min="14599" max="14599" width="11.88671875" style="35" bestFit="1" customWidth="1"/>
    <col min="14600" max="14600" width="12.5546875" style="35" bestFit="1" customWidth="1"/>
    <col min="14601" max="14601" width="8.33203125" style="35" bestFit="1" customWidth="1"/>
    <col min="14602" max="14602" width="17.33203125" style="35" customWidth="1"/>
    <col min="14603" max="14603" width="11.5546875" style="35" bestFit="1" customWidth="1"/>
    <col min="14604" max="14606" width="14" style="35" bestFit="1" customWidth="1"/>
    <col min="14607" max="14607" width="8.44140625" style="35" bestFit="1" customWidth="1"/>
    <col min="14608" max="14608" width="13.33203125" style="35" customWidth="1"/>
    <col min="14609" max="14848" width="8.88671875" style="35"/>
    <col min="14849" max="14849" width="19" style="35" bestFit="1" customWidth="1"/>
    <col min="14850" max="14850" width="5.109375" style="35" bestFit="1" customWidth="1"/>
    <col min="14851" max="14851" width="7" style="35" bestFit="1" customWidth="1"/>
    <col min="14852" max="14852" width="11.6640625" style="35" bestFit="1" customWidth="1"/>
    <col min="14853" max="14853" width="10.44140625" style="35" bestFit="1" customWidth="1"/>
    <col min="14854" max="14854" width="16.33203125" style="35" customWidth="1"/>
    <col min="14855" max="14855" width="11.88671875" style="35" bestFit="1" customWidth="1"/>
    <col min="14856" max="14856" width="12.5546875" style="35" bestFit="1" customWidth="1"/>
    <col min="14857" max="14857" width="8.33203125" style="35" bestFit="1" customWidth="1"/>
    <col min="14858" max="14858" width="17.33203125" style="35" customWidth="1"/>
    <col min="14859" max="14859" width="11.5546875" style="35" bestFit="1" customWidth="1"/>
    <col min="14860" max="14862" width="14" style="35" bestFit="1" customWidth="1"/>
    <col min="14863" max="14863" width="8.44140625" style="35" bestFit="1" customWidth="1"/>
    <col min="14864" max="14864" width="13.33203125" style="35" customWidth="1"/>
    <col min="14865" max="15104" width="8.88671875" style="35"/>
    <col min="15105" max="15105" width="19" style="35" bestFit="1" customWidth="1"/>
    <col min="15106" max="15106" width="5.109375" style="35" bestFit="1" customWidth="1"/>
    <col min="15107" max="15107" width="7" style="35" bestFit="1" customWidth="1"/>
    <col min="15108" max="15108" width="11.6640625" style="35" bestFit="1" customWidth="1"/>
    <col min="15109" max="15109" width="10.44140625" style="35" bestFit="1" customWidth="1"/>
    <col min="15110" max="15110" width="16.33203125" style="35" customWidth="1"/>
    <col min="15111" max="15111" width="11.88671875" style="35" bestFit="1" customWidth="1"/>
    <col min="15112" max="15112" width="12.5546875" style="35" bestFit="1" customWidth="1"/>
    <col min="15113" max="15113" width="8.33203125" style="35" bestFit="1" customWidth="1"/>
    <col min="15114" max="15114" width="17.33203125" style="35" customWidth="1"/>
    <col min="15115" max="15115" width="11.5546875" style="35" bestFit="1" customWidth="1"/>
    <col min="15116" max="15118" width="14" style="35" bestFit="1" customWidth="1"/>
    <col min="15119" max="15119" width="8.44140625" style="35" bestFit="1" customWidth="1"/>
    <col min="15120" max="15120" width="13.33203125" style="35" customWidth="1"/>
    <col min="15121" max="15360" width="8.88671875" style="35"/>
    <col min="15361" max="15361" width="19" style="35" bestFit="1" customWidth="1"/>
    <col min="15362" max="15362" width="5.109375" style="35" bestFit="1" customWidth="1"/>
    <col min="15363" max="15363" width="7" style="35" bestFit="1" customWidth="1"/>
    <col min="15364" max="15364" width="11.6640625" style="35" bestFit="1" customWidth="1"/>
    <col min="15365" max="15365" width="10.44140625" style="35" bestFit="1" customWidth="1"/>
    <col min="15366" max="15366" width="16.33203125" style="35" customWidth="1"/>
    <col min="15367" max="15367" width="11.88671875" style="35" bestFit="1" customWidth="1"/>
    <col min="15368" max="15368" width="12.5546875" style="35" bestFit="1" customWidth="1"/>
    <col min="15369" max="15369" width="8.33203125" style="35" bestFit="1" customWidth="1"/>
    <col min="15370" max="15370" width="17.33203125" style="35" customWidth="1"/>
    <col min="15371" max="15371" width="11.5546875" style="35" bestFit="1" customWidth="1"/>
    <col min="15372" max="15374" width="14" style="35" bestFit="1" customWidth="1"/>
    <col min="15375" max="15375" width="8.44140625" style="35" bestFit="1" customWidth="1"/>
    <col min="15376" max="15376" width="13.33203125" style="35" customWidth="1"/>
    <col min="15377" max="15616" width="8.88671875" style="35"/>
    <col min="15617" max="15617" width="19" style="35" bestFit="1" customWidth="1"/>
    <col min="15618" max="15618" width="5.109375" style="35" bestFit="1" customWidth="1"/>
    <col min="15619" max="15619" width="7" style="35" bestFit="1" customWidth="1"/>
    <col min="15620" max="15620" width="11.6640625" style="35" bestFit="1" customWidth="1"/>
    <col min="15621" max="15621" width="10.44140625" style="35" bestFit="1" customWidth="1"/>
    <col min="15622" max="15622" width="16.33203125" style="35" customWidth="1"/>
    <col min="15623" max="15623" width="11.88671875" style="35" bestFit="1" customWidth="1"/>
    <col min="15624" max="15624" width="12.5546875" style="35" bestFit="1" customWidth="1"/>
    <col min="15625" max="15625" width="8.33203125" style="35" bestFit="1" customWidth="1"/>
    <col min="15626" max="15626" width="17.33203125" style="35" customWidth="1"/>
    <col min="15627" max="15627" width="11.5546875" style="35" bestFit="1" customWidth="1"/>
    <col min="15628" max="15630" width="14" style="35" bestFit="1" customWidth="1"/>
    <col min="15631" max="15631" width="8.44140625" style="35" bestFit="1" customWidth="1"/>
    <col min="15632" max="15632" width="13.33203125" style="35" customWidth="1"/>
    <col min="15633" max="15872" width="8.88671875" style="35"/>
    <col min="15873" max="15873" width="19" style="35" bestFit="1" customWidth="1"/>
    <col min="15874" max="15874" width="5.109375" style="35" bestFit="1" customWidth="1"/>
    <col min="15875" max="15875" width="7" style="35" bestFit="1" customWidth="1"/>
    <col min="15876" max="15876" width="11.6640625" style="35" bestFit="1" customWidth="1"/>
    <col min="15877" max="15877" width="10.44140625" style="35" bestFit="1" customWidth="1"/>
    <col min="15878" max="15878" width="16.33203125" style="35" customWidth="1"/>
    <col min="15879" max="15879" width="11.88671875" style="35" bestFit="1" customWidth="1"/>
    <col min="15880" max="15880" width="12.5546875" style="35" bestFit="1" customWidth="1"/>
    <col min="15881" max="15881" width="8.33203125" style="35" bestFit="1" customWidth="1"/>
    <col min="15882" max="15882" width="17.33203125" style="35" customWidth="1"/>
    <col min="15883" max="15883" width="11.5546875" style="35" bestFit="1" customWidth="1"/>
    <col min="15884" max="15886" width="14" style="35" bestFit="1" customWidth="1"/>
    <col min="15887" max="15887" width="8.44140625" style="35" bestFit="1" customWidth="1"/>
    <col min="15888" max="15888" width="13.33203125" style="35" customWidth="1"/>
    <col min="15889" max="16128" width="8.88671875" style="35"/>
    <col min="16129" max="16129" width="19" style="35" bestFit="1" customWidth="1"/>
    <col min="16130" max="16130" width="5.109375" style="35" bestFit="1" customWidth="1"/>
    <col min="16131" max="16131" width="7" style="35" bestFit="1" customWidth="1"/>
    <col min="16132" max="16132" width="11.6640625" style="35" bestFit="1" customWidth="1"/>
    <col min="16133" max="16133" width="10.44140625" style="35" bestFit="1" customWidth="1"/>
    <col min="16134" max="16134" width="16.33203125" style="35" customWidth="1"/>
    <col min="16135" max="16135" width="11.88671875" style="35" bestFit="1" customWidth="1"/>
    <col min="16136" max="16136" width="12.5546875" style="35" bestFit="1" customWidth="1"/>
    <col min="16137" max="16137" width="8.33203125" style="35" bestFit="1" customWidth="1"/>
    <col min="16138" max="16138" width="17.33203125" style="35" customWidth="1"/>
    <col min="16139" max="16139" width="11.5546875" style="35" bestFit="1" customWidth="1"/>
    <col min="16140" max="16142" width="14" style="35" bestFit="1" customWidth="1"/>
    <col min="16143" max="16143" width="8.44140625" style="35" bestFit="1" customWidth="1"/>
    <col min="16144" max="16144" width="13.33203125" style="35" customWidth="1"/>
    <col min="16145" max="16384" width="8.88671875" style="35"/>
  </cols>
  <sheetData>
    <row r="1" spans="1:16">
      <c r="A1" s="1436" t="s">
        <v>5197</v>
      </c>
    </row>
    <row r="2" spans="1:16" ht="17.399999999999999">
      <c r="A2" s="682" t="s">
        <v>256</v>
      </c>
      <c r="B2" s="1685" t="s">
        <v>4295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682"/>
    </row>
    <row r="3" spans="1:16" ht="18" thickBot="1">
      <c r="A3" s="788"/>
      <c r="B3" s="1685" t="s">
        <v>4296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681"/>
    </row>
    <row r="4" spans="1:16">
      <c r="A4" s="789"/>
      <c r="B4" s="307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77"/>
    </row>
    <row r="5" spans="1:16" ht="13.8" thickBot="1">
      <c r="A5" s="490"/>
      <c r="B5" s="487"/>
      <c r="C5" s="1681" t="s">
        <v>1648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279"/>
    </row>
    <row r="6" spans="1:16">
      <c r="A6" s="487"/>
      <c r="B6" s="48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69"/>
    </row>
    <row r="7" spans="1:16" ht="13.8" thickBot="1">
      <c r="A7" s="487"/>
      <c r="B7" s="490"/>
      <c r="C7" s="1727" t="s">
        <v>1762</v>
      </c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269"/>
      <c r="P7" s="269"/>
    </row>
    <row r="8" spans="1:16">
      <c r="A8" s="490" t="s">
        <v>4297</v>
      </c>
      <c r="B8" s="487"/>
      <c r="C8" s="30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69"/>
      <c r="P8" s="269"/>
    </row>
    <row r="9" spans="1:16" ht="13.8" thickBot="1">
      <c r="A9" s="490" t="s">
        <v>4298</v>
      </c>
      <c r="B9" s="490" t="s">
        <v>3</v>
      </c>
      <c r="C9" s="487"/>
      <c r="D9" s="1681" t="s">
        <v>4299</v>
      </c>
      <c r="E9" s="1681"/>
      <c r="F9" s="1681"/>
      <c r="G9" s="1681"/>
      <c r="H9" s="1681"/>
      <c r="I9" s="1681"/>
      <c r="J9" s="1681"/>
      <c r="K9" s="1681"/>
      <c r="L9" s="1681"/>
      <c r="M9" s="1681"/>
      <c r="N9" s="471"/>
      <c r="O9" s="672"/>
      <c r="P9" s="279"/>
    </row>
    <row r="10" spans="1:16">
      <c r="A10" s="490" t="s">
        <v>4184</v>
      </c>
      <c r="B10" s="487"/>
      <c r="C10" s="48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69"/>
      <c r="P10" s="269"/>
    </row>
    <row r="11" spans="1:16" ht="24" customHeight="1" thickBot="1">
      <c r="A11" s="490" t="s">
        <v>4300</v>
      </c>
      <c r="B11" s="487"/>
      <c r="C11" s="490" t="s">
        <v>3</v>
      </c>
      <c r="D11" s="679" t="s">
        <v>4269</v>
      </c>
      <c r="E11" s="679" t="s">
        <v>4132</v>
      </c>
      <c r="F11" s="679" t="s">
        <v>4133</v>
      </c>
      <c r="G11" s="679" t="s">
        <v>4134</v>
      </c>
      <c r="H11" s="679" t="s">
        <v>4135</v>
      </c>
      <c r="I11" s="679" t="s">
        <v>4301</v>
      </c>
      <c r="J11" s="679" t="s">
        <v>4302</v>
      </c>
      <c r="K11" s="679" t="s">
        <v>4303</v>
      </c>
      <c r="L11" s="679" t="s">
        <v>4304</v>
      </c>
      <c r="M11" s="679" t="s">
        <v>4136</v>
      </c>
      <c r="N11" s="679" t="s">
        <v>1760</v>
      </c>
      <c r="O11" s="279" t="s">
        <v>1761</v>
      </c>
      <c r="P11" s="279" t="s">
        <v>4305</v>
      </c>
    </row>
    <row r="12" spans="1:16" ht="36.6" thickBot="1">
      <c r="A12" s="309"/>
      <c r="B12" s="791"/>
      <c r="C12" s="309" t="s">
        <v>1762</v>
      </c>
      <c r="D12" s="673" t="s">
        <v>1759</v>
      </c>
      <c r="E12" s="673" t="s">
        <v>1758</v>
      </c>
      <c r="F12" s="673" t="s">
        <v>1757</v>
      </c>
      <c r="G12" s="673" t="s">
        <v>1756</v>
      </c>
      <c r="H12" s="673" t="s">
        <v>1755</v>
      </c>
      <c r="I12" s="673" t="s">
        <v>1754</v>
      </c>
      <c r="J12" s="673" t="s">
        <v>1753</v>
      </c>
      <c r="K12" s="673" t="s">
        <v>1752</v>
      </c>
      <c r="L12" s="673" t="s">
        <v>1751</v>
      </c>
      <c r="M12" s="673" t="s">
        <v>1750</v>
      </c>
      <c r="N12" s="679" t="s">
        <v>1749</v>
      </c>
      <c r="O12" s="679"/>
      <c r="P12" s="679"/>
    </row>
    <row r="13" spans="1:16">
      <c r="A13" s="429"/>
      <c r="B13" s="303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</row>
    <row r="14" spans="1:16">
      <c r="A14" s="792" t="s">
        <v>1</v>
      </c>
      <c r="B14" s="793" t="s">
        <v>4306</v>
      </c>
      <c r="C14" s="793" t="s">
        <v>4307</v>
      </c>
      <c r="D14" s="793" t="s">
        <v>4308</v>
      </c>
      <c r="E14" s="793" t="s">
        <v>4309</v>
      </c>
      <c r="F14" s="793" t="s">
        <v>4310</v>
      </c>
      <c r="G14" s="793" t="s">
        <v>4311</v>
      </c>
      <c r="H14" s="793" t="s">
        <v>4312</v>
      </c>
      <c r="I14" s="793" t="s">
        <v>4313</v>
      </c>
      <c r="J14" s="793" t="s">
        <v>4314</v>
      </c>
      <c r="K14" s="793" t="s">
        <v>4315</v>
      </c>
      <c r="L14" s="793" t="s">
        <v>4316</v>
      </c>
      <c r="M14" s="793" t="s">
        <v>4317</v>
      </c>
      <c r="N14" s="793" t="s">
        <v>4318</v>
      </c>
      <c r="O14" s="793" t="s">
        <v>4319</v>
      </c>
      <c r="P14" s="793" t="s">
        <v>4269</v>
      </c>
    </row>
    <row r="15" spans="1:16">
      <c r="A15" s="794" t="s">
        <v>1525</v>
      </c>
      <c r="B15" s="795" t="s">
        <v>4320</v>
      </c>
      <c r="C15" s="795" t="s">
        <v>4321</v>
      </c>
      <c r="D15" s="795" t="s">
        <v>4269</v>
      </c>
      <c r="E15" s="795" t="s">
        <v>4132</v>
      </c>
      <c r="F15" s="795" t="s">
        <v>4269</v>
      </c>
      <c r="G15" s="795" t="s">
        <v>4269</v>
      </c>
      <c r="H15" s="795" t="s">
        <v>4133</v>
      </c>
      <c r="I15" s="795" t="s">
        <v>4303</v>
      </c>
      <c r="J15" s="795" t="s">
        <v>4322</v>
      </c>
      <c r="K15" s="795" t="s">
        <v>4323</v>
      </c>
      <c r="L15" s="795" t="s">
        <v>4302</v>
      </c>
      <c r="M15" s="795" t="s">
        <v>4324</v>
      </c>
      <c r="N15" s="795" t="s">
        <v>4303</v>
      </c>
      <c r="O15" s="795" t="s">
        <v>4325</v>
      </c>
      <c r="P15" s="795" t="s">
        <v>4269</v>
      </c>
    </row>
    <row r="16" spans="1:16">
      <c r="A16" s="794" t="s">
        <v>1524</v>
      </c>
      <c r="B16" s="795" t="s">
        <v>4326</v>
      </c>
      <c r="C16" s="795" t="s">
        <v>4327</v>
      </c>
      <c r="D16" s="795" t="s">
        <v>4132</v>
      </c>
      <c r="E16" s="795" t="s">
        <v>4269</v>
      </c>
      <c r="F16" s="795" t="s">
        <v>4132</v>
      </c>
      <c r="G16" s="795" t="s">
        <v>4269</v>
      </c>
      <c r="H16" s="795" t="s">
        <v>4135</v>
      </c>
      <c r="I16" s="795" t="s">
        <v>4328</v>
      </c>
      <c r="J16" s="795" t="s">
        <v>4329</v>
      </c>
      <c r="K16" s="795" t="s">
        <v>4330</v>
      </c>
      <c r="L16" s="795" t="s">
        <v>4331</v>
      </c>
      <c r="M16" s="795" t="s">
        <v>4332</v>
      </c>
      <c r="N16" s="795" t="s">
        <v>4132</v>
      </c>
      <c r="O16" s="795" t="s">
        <v>4333</v>
      </c>
      <c r="P16" s="795" t="s">
        <v>4269</v>
      </c>
    </row>
    <row r="17" spans="1:16">
      <c r="A17" s="794" t="s">
        <v>1523</v>
      </c>
      <c r="B17" s="795" t="s">
        <v>4334</v>
      </c>
      <c r="C17" s="795" t="s">
        <v>4335</v>
      </c>
      <c r="D17" s="795" t="s">
        <v>4133</v>
      </c>
      <c r="E17" s="795" t="s">
        <v>4134</v>
      </c>
      <c r="F17" s="795" t="s">
        <v>4302</v>
      </c>
      <c r="G17" s="795" t="s">
        <v>4336</v>
      </c>
      <c r="H17" s="795" t="s">
        <v>4337</v>
      </c>
      <c r="I17" s="795" t="s">
        <v>4338</v>
      </c>
      <c r="J17" s="795" t="s">
        <v>4339</v>
      </c>
      <c r="K17" s="795" t="s">
        <v>4340</v>
      </c>
      <c r="L17" s="795" t="s">
        <v>4341</v>
      </c>
      <c r="M17" s="795" t="s">
        <v>4342</v>
      </c>
      <c r="N17" s="795" t="s">
        <v>4343</v>
      </c>
      <c r="O17" s="795" t="s">
        <v>4344</v>
      </c>
      <c r="P17" s="795" t="s">
        <v>4269</v>
      </c>
    </row>
    <row r="18" spans="1:16">
      <c r="A18" s="794" t="s">
        <v>1522</v>
      </c>
      <c r="B18" s="795" t="s">
        <v>4345</v>
      </c>
      <c r="C18" s="795" t="s">
        <v>4346</v>
      </c>
      <c r="D18" s="795" t="s">
        <v>4347</v>
      </c>
      <c r="E18" s="795" t="s">
        <v>4348</v>
      </c>
      <c r="F18" s="795" t="s">
        <v>4349</v>
      </c>
      <c r="G18" s="795" t="s">
        <v>4350</v>
      </c>
      <c r="H18" s="795" t="s">
        <v>4351</v>
      </c>
      <c r="I18" s="795" t="s">
        <v>4352</v>
      </c>
      <c r="J18" s="795" t="s">
        <v>4353</v>
      </c>
      <c r="K18" s="795" t="s">
        <v>4354</v>
      </c>
      <c r="L18" s="795" t="s">
        <v>4355</v>
      </c>
      <c r="M18" s="795" t="s">
        <v>4356</v>
      </c>
      <c r="N18" s="795" t="s">
        <v>4357</v>
      </c>
      <c r="O18" s="795" t="s">
        <v>4358</v>
      </c>
      <c r="P18" s="795" t="s">
        <v>4269</v>
      </c>
    </row>
    <row r="19" spans="1:16">
      <c r="A19" s="794" t="s">
        <v>1521</v>
      </c>
      <c r="B19" s="795" t="s">
        <v>4359</v>
      </c>
      <c r="C19" s="795" t="s">
        <v>4360</v>
      </c>
      <c r="D19" s="795" t="s">
        <v>4361</v>
      </c>
      <c r="E19" s="795" t="s">
        <v>4362</v>
      </c>
      <c r="F19" s="795" t="s">
        <v>4363</v>
      </c>
      <c r="G19" s="795" t="s">
        <v>4364</v>
      </c>
      <c r="H19" s="795" t="s">
        <v>4365</v>
      </c>
      <c r="I19" s="795" t="s">
        <v>4366</v>
      </c>
      <c r="J19" s="795" t="s">
        <v>3904</v>
      </c>
      <c r="K19" s="795" t="s">
        <v>4367</v>
      </c>
      <c r="L19" s="795" t="s">
        <v>4368</v>
      </c>
      <c r="M19" s="795" t="s">
        <v>4369</v>
      </c>
      <c r="N19" s="795" t="s">
        <v>4370</v>
      </c>
      <c r="O19" s="795" t="s">
        <v>4371</v>
      </c>
      <c r="P19" s="795" t="s">
        <v>4269</v>
      </c>
    </row>
    <row r="20" spans="1:16">
      <c r="A20" s="794" t="s">
        <v>1520</v>
      </c>
      <c r="B20" s="795" t="s">
        <v>4372</v>
      </c>
      <c r="C20" s="795" t="s">
        <v>4373</v>
      </c>
      <c r="D20" s="795" t="s">
        <v>4374</v>
      </c>
      <c r="E20" s="795" t="s">
        <v>4375</v>
      </c>
      <c r="F20" s="795" t="s">
        <v>4376</v>
      </c>
      <c r="G20" s="795" t="s">
        <v>4377</v>
      </c>
      <c r="H20" s="795" t="s">
        <v>4378</v>
      </c>
      <c r="I20" s="795" t="s">
        <v>4379</v>
      </c>
      <c r="J20" s="795" t="s">
        <v>4380</v>
      </c>
      <c r="K20" s="795" t="s">
        <v>4381</v>
      </c>
      <c r="L20" s="795" t="s">
        <v>4382</v>
      </c>
      <c r="M20" s="795" t="s">
        <v>4383</v>
      </c>
      <c r="N20" s="795" t="s">
        <v>4357</v>
      </c>
      <c r="O20" s="795" t="s">
        <v>4384</v>
      </c>
      <c r="P20" s="795" t="s">
        <v>4269</v>
      </c>
    </row>
    <row r="21" spans="1:16">
      <c r="A21" s="794" t="s">
        <v>1748</v>
      </c>
      <c r="B21" s="795" t="s">
        <v>4269</v>
      </c>
      <c r="C21" s="795" t="s">
        <v>4269</v>
      </c>
      <c r="D21" s="795" t="s">
        <v>4269</v>
      </c>
      <c r="E21" s="795" t="s">
        <v>4269</v>
      </c>
      <c r="F21" s="795" t="s">
        <v>4269</v>
      </c>
      <c r="G21" s="795" t="s">
        <v>4269</v>
      </c>
      <c r="H21" s="795" t="s">
        <v>4269</v>
      </c>
      <c r="I21" s="795" t="s">
        <v>4269</v>
      </c>
      <c r="J21" s="795" t="s">
        <v>4269</v>
      </c>
      <c r="K21" s="795" t="s">
        <v>4269</v>
      </c>
      <c r="L21" s="795" t="s">
        <v>4269</v>
      </c>
      <c r="M21" s="795" t="s">
        <v>4269</v>
      </c>
      <c r="N21" s="795" t="s">
        <v>4269</v>
      </c>
      <c r="O21" s="795" t="s">
        <v>4269</v>
      </c>
      <c r="P21" s="795" t="s">
        <v>4269</v>
      </c>
    </row>
    <row r="22" spans="1:16">
      <c r="A22" s="429"/>
      <c r="B22" s="303"/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</row>
    <row r="23" spans="1:16">
      <c r="A23" s="796" t="s">
        <v>1509</v>
      </c>
      <c r="B23" s="797" t="s">
        <v>4385</v>
      </c>
      <c r="C23" s="797" t="s">
        <v>4386</v>
      </c>
      <c r="D23" s="797" t="s">
        <v>4387</v>
      </c>
      <c r="E23" s="797" t="s">
        <v>4388</v>
      </c>
      <c r="F23" s="797" t="s">
        <v>4389</v>
      </c>
      <c r="G23" s="797" t="s">
        <v>4390</v>
      </c>
      <c r="H23" s="797" t="s">
        <v>4391</v>
      </c>
      <c r="I23" s="797" t="s">
        <v>4392</v>
      </c>
      <c r="J23" s="797" t="s">
        <v>4393</v>
      </c>
      <c r="K23" s="797" t="s">
        <v>4394</v>
      </c>
      <c r="L23" s="797" t="s">
        <v>4395</v>
      </c>
      <c r="M23" s="797" t="s">
        <v>4396</v>
      </c>
      <c r="N23" s="797" t="s">
        <v>4397</v>
      </c>
      <c r="O23" s="797" t="s">
        <v>4398</v>
      </c>
      <c r="P23" s="797" t="s">
        <v>4269</v>
      </c>
    </row>
    <row r="24" spans="1:16">
      <c r="A24" s="794" t="s">
        <v>1525</v>
      </c>
      <c r="B24" s="795" t="s">
        <v>4343</v>
      </c>
      <c r="C24" s="795" t="s">
        <v>4136</v>
      </c>
      <c r="D24" s="795" t="s">
        <v>4269</v>
      </c>
      <c r="E24" s="795" t="s">
        <v>4269</v>
      </c>
      <c r="F24" s="795" t="s">
        <v>4269</v>
      </c>
      <c r="G24" s="795" t="s">
        <v>4269</v>
      </c>
      <c r="H24" s="795" t="s">
        <v>4269</v>
      </c>
      <c r="I24" s="795" t="s">
        <v>4269</v>
      </c>
      <c r="J24" s="795" t="s">
        <v>4132</v>
      </c>
      <c r="K24" s="795" t="s">
        <v>4135</v>
      </c>
      <c r="L24" s="795" t="s">
        <v>4133</v>
      </c>
      <c r="M24" s="795" t="s">
        <v>4132</v>
      </c>
      <c r="N24" s="795" t="s">
        <v>4132</v>
      </c>
      <c r="O24" s="795" t="s">
        <v>4132</v>
      </c>
      <c r="P24" s="795" t="s">
        <v>4269</v>
      </c>
    </row>
    <row r="25" spans="1:16">
      <c r="A25" s="794" t="s">
        <v>1524</v>
      </c>
      <c r="B25" s="795" t="s">
        <v>4399</v>
      </c>
      <c r="C25" s="795" t="s">
        <v>4400</v>
      </c>
      <c r="D25" s="795" t="s">
        <v>4269</v>
      </c>
      <c r="E25" s="795" t="s">
        <v>4269</v>
      </c>
      <c r="F25" s="795" t="s">
        <v>4269</v>
      </c>
      <c r="G25" s="795" t="s">
        <v>4269</v>
      </c>
      <c r="H25" s="795" t="s">
        <v>4132</v>
      </c>
      <c r="I25" s="795" t="s">
        <v>4401</v>
      </c>
      <c r="J25" s="795" t="s">
        <v>4136</v>
      </c>
      <c r="K25" s="795" t="s">
        <v>4324</v>
      </c>
      <c r="L25" s="795" t="s">
        <v>4303</v>
      </c>
      <c r="M25" s="795" t="s">
        <v>4324</v>
      </c>
      <c r="N25" s="795" t="s">
        <v>4132</v>
      </c>
      <c r="O25" s="795" t="s">
        <v>4402</v>
      </c>
      <c r="P25" s="795" t="s">
        <v>4269</v>
      </c>
    </row>
    <row r="26" spans="1:16">
      <c r="A26" s="794" t="s">
        <v>1523</v>
      </c>
      <c r="B26" s="795" t="s">
        <v>4403</v>
      </c>
      <c r="C26" s="795" t="s">
        <v>4404</v>
      </c>
      <c r="D26" s="795" t="s">
        <v>4269</v>
      </c>
      <c r="E26" s="795" t="s">
        <v>4269</v>
      </c>
      <c r="F26" s="795" t="s">
        <v>4133</v>
      </c>
      <c r="G26" s="795" t="s">
        <v>4133</v>
      </c>
      <c r="H26" s="795" t="s">
        <v>4302</v>
      </c>
      <c r="I26" s="795" t="s">
        <v>4405</v>
      </c>
      <c r="J26" s="795" t="s">
        <v>4406</v>
      </c>
      <c r="K26" s="795" t="s">
        <v>4407</v>
      </c>
      <c r="L26" s="795" t="s">
        <v>4408</v>
      </c>
      <c r="M26" s="795" t="s">
        <v>4409</v>
      </c>
      <c r="N26" s="795" t="s">
        <v>4301</v>
      </c>
      <c r="O26" s="795" t="s">
        <v>4408</v>
      </c>
      <c r="P26" s="795" t="s">
        <v>4269</v>
      </c>
    </row>
    <row r="27" spans="1:16">
      <c r="A27" s="794" t="s">
        <v>1522</v>
      </c>
      <c r="B27" s="795" t="s">
        <v>4410</v>
      </c>
      <c r="C27" s="795" t="s">
        <v>4411</v>
      </c>
      <c r="D27" s="795" t="s">
        <v>4302</v>
      </c>
      <c r="E27" s="795" t="s">
        <v>4302</v>
      </c>
      <c r="F27" s="795" t="s">
        <v>4304</v>
      </c>
      <c r="G27" s="795" t="s">
        <v>4348</v>
      </c>
      <c r="H27" s="795" t="s">
        <v>4412</v>
      </c>
      <c r="I27" s="795" t="s">
        <v>4413</v>
      </c>
      <c r="J27" s="795" t="s">
        <v>4414</v>
      </c>
      <c r="K27" s="795" t="s">
        <v>4415</v>
      </c>
      <c r="L27" s="795" t="s">
        <v>4416</v>
      </c>
      <c r="M27" s="795" t="s">
        <v>4417</v>
      </c>
      <c r="N27" s="795" t="s">
        <v>4303</v>
      </c>
      <c r="O27" s="795" t="s">
        <v>4349</v>
      </c>
      <c r="P27" s="795" t="s">
        <v>4269</v>
      </c>
    </row>
    <row r="28" spans="1:16">
      <c r="A28" s="794" t="s">
        <v>1521</v>
      </c>
      <c r="B28" s="795" t="s">
        <v>4418</v>
      </c>
      <c r="C28" s="795" t="s">
        <v>4419</v>
      </c>
      <c r="D28" s="795" t="s">
        <v>4420</v>
      </c>
      <c r="E28" s="795" t="s">
        <v>4421</v>
      </c>
      <c r="F28" s="795" t="s">
        <v>4422</v>
      </c>
      <c r="G28" s="795" t="s">
        <v>4423</v>
      </c>
      <c r="H28" s="795" t="s">
        <v>4424</v>
      </c>
      <c r="I28" s="795" t="s">
        <v>4425</v>
      </c>
      <c r="J28" s="795" t="s">
        <v>4327</v>
      </c>
      <c r="K28" s="795" t="s">
        <v>4426</v>
      </c>
      <c r="L28" s="795" t="s">
        <v>4427</v>
      </c>
      <c r="M28" s="795" t="s">
        <v>4428</v>
      </c>
      <c r="N28" s="795" t="s">
        <v>4429</v>
      </c>
      <c r="O28" s="795" t="s">
        <v>4430</v>
      </c>
      <c r="P28" s="795" t="s">
        <v>4269</v>
      </c>
    </row>
    <row r="29" spans="1:16">
      <c r="A29" s="794" t="s">
        <v>1520</v>
      </c>
      <c r="B29" s="795" t="s">
        <v>4431</v>
      </c>
      <c r="C29" s="795" t="s">
        <v>4432</v>
      </c>
      <c r="D29" s="795" t="s">
        <v>4433</v>
      </c>
      <c r="E29" s="795" t="s">
        <v>4434</v>
      </c>
      <c r="F29" s="795" t="s">
        <v>4435</v>
      </c>
      <c r="G29" s="795" t="s">
        <v>4436</v>
      </c>
      <c r="H29" s="795" t="s">
        <v>4437</v>
      </c>
      <c r="I29" s="795" t="s">
        <v>4438</v>
      </c>
      <c r="J29" s="795" t="s">
        <v>4439</v>
      </c>
      <c r="K29" s="795" t="s">
        <v>4440</v>
      </c>
      <c r="L29" s="795" t="s">
        <v>4441</v>
      </c>
      <c r="M29" s="795" t="s">
        <v>4442</v>
      </c>
      <c r="N29" s="795" t="s">
        <v>4322</v>
      </c>
      <c r="O29" s="795" t="s">
        <v>4443</v>
      </c>
      <c r="P29" s="795" t="s">
        <v>4269</v>
      </c>
    </row>
    <row r="30" spans="1:16">
      <c r="A30" s="794" t="s">
        <v>1748</v>
      </c>
      <c r="B30" s="795" t="s">
        <v>4269</v>
      </c>
      <c r="C30" s="795" t="s">
        <v>4269</v>
      </c>
      <c r="D30" s="795" t="s">
        <v>4269</v>
      </c>
      <c r="E30" s="795" t="s">
        <v>4269</v>
      </c>
      <c r="F30" s="795" t="s">
        <v>4269</v>
      </c>
      <c r="G30" s="795" t="s">
        <v>4269</v>
      </c>
      <c r="H30" s="795" t="s">
        <v>4269</v>
      </c>
      <c r="I30" s="795" t="s">
        <v>4269</v>
      </c>
      <c r="J30" s="795" t="s">
        <v>4269</v>
      </c>
      <c r="K30" s="795" t="s">
        <v>4269</v>
      </c>
      <c r="L30" s="795" t="s">
        <v>4269</v>
      </c>
      <c r="M30" s="795" t="s">
        <v>4269</v>
      </c>
      <c r="N30" s="795" t="s">
        <v>4269</v>
      </c>
      <c r="O30" s="795" t="s">
        <v>4269</v>
      </c>
      <c r="P30" s="795" t="s">
        <v>4269</v>
      </c>
    </row>
    <row r="31" spans="1:16">
      <c r="A31" s="429"/>
      <c r="B31" s="30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</row>
    <row r="32" spans="1:16">
      <c r="A32" s="796" t="s">
        <v>1508</v>
      </c>
      <c r="B32" s="797" t="s">
        <v>4444</v>
      </c>
      <c r="C32" s="797" t="s">
        <v>4445</v>
      </c>
      <c r="D32" s="797" t="s">
        <v>4446</v>
      </c>
      <c r="E32" s="797" t="s">
        <v>4447</v>
      </c>
      <c r="F32" s="797" t="s">
        <v>4448</v>
      </c>
      <c r="G32" s="797" t="s">
        <v>4449</v>
      </c>
      <c r="H32" s="797" t="s">
        <v>4450</v>
      </c>
      <c r="I32" s="797" t="s">
        <v>4451</v>
      </c>
      <c r="J32" s="797" t="s">
        <v>4452</v>
      </c>
      <c r="K32" s="797" t="s">
        <v>4453</v>
      </c>
      <c r="L32" s="797" t="s">
        <v>4454</v>
      </c>
      <c r="M32" s="797" t="s">
        <v>4455</v>
      </c>
      <c r="N32" s="797" t="s">
        <v>4456</v>
      </c>
      <c r="O32" s="797" t="s">
        <v>4457</v>
      </c>
      <c r="P32" s="797" t="s">
        <v>4269</v>
      </c>
    </row>
    <row r="33" spans="1:16">
      <c r="A33" s="794" t="s">
        <v>1525</v>
      </c>
      <c r="B33" s="795" t="s">
        <v>4458</v>
      </c>
      <c r="C33" s="795" t="s">
        <v>4399</v>
      </c>
      <c r="D33" s="795" t="s">
        <v>4269</v>
      </c>
      <c r="E33" s="795" t="s">
        <v>4132</v>
      </c>
      <c r="F33" s="795" t="s">
        <v>4269</v>
      </c>
      <c r="G33" s="795" t="s">
        <v>4269</v>
      </c>
      <c r="H33" s="795" t="s">
        <v>4133</v>
      </c>
      <c r="I33" s="795" t="s">
        <v>4303</v>
      </c>
      <c r="J33" s="795" t="s">
        <v>4459</v>
      </c>
      <c r="K33" s="795" t="s">
        <v>4322</v>
      </c>
      <c r="L33" s="795" t="s">
        <v>4135</v>
      </c>
      <c r="M33" s="795" t="s">
        <v>4460</v>
      </c>
      <c r="N33" s="795" t="s">
        <v>4302</v>
      </c>
      <c r="O33" s="795" t="s">
        <v>4461</v>
      </c>
      <c r="P33" s="795" t="s">
        <v>4269</v>
      </c>
    </row>
    <row r="34" spans="1:16">
      <c r="A34" s="794" t="s">
        <v>1524</v>
      </c>
      <c r="B34" s="795" t="s">
        <v>4462</v>
      </c>
      <c r="C34" s="795" t="s">
        <v>4463</v>
      </c>
      <c r="D34" s="795" t="s">
        <v>4132</v>
      </c>
      <c r="E34" s="795" t="s">
        <v>4269</v>
      </c>
      <c r="F34" s="795" t="s">
        <v>4132</v>
      </c>
      <c r="G34" s="795" t="s">
        <v>4269</v>
      </c>
      <c r="H34" s="795" t="s">
        <v>4134</v>
      </c>
      <c r="I34" s="795" t="s">
        <v>4464</v>
      </c>
      <c r="J34" s="795" t="s">
        <v>4465</v>
      </c>
      <c r="K34" s="795" t="s">
        <v>4466</v>
      </c>
      <c r="L34" s="795" t="s">
        <v>4323</v>
      </c>
      <c r="M34" s="795" t="s">
        <v>4467</v>
      </c>
      <c r="N34" s="795" t="s">
        <v>4269</v>
      </c>
      <c r="O34" s="795" t="s">
        <v>4468</v>
      </c>
      <c r="P34" s="795" t="s">
        <v>4269</v>
      </c>
    </row>
    <row r="35" spans="1:16">
      <c r="A35" s="794" t="s">
        <v>1523</v>
      </c>
      <c r="B35" s="795" t="s">
        <v>4469</v>
      </c>
      <c r="C35" s="795" t="s">
        <v>4470</v>
      </c>
      <c r="D35" s="795" t="s">
        <v>4133</v>
      </c>
      <c r="E35" s="795" t="s">
        <v>4134</v>
      </c>
      <c r="F35" s="795" t="s">
        <v>4135</v>
      </c>
      <c r="G35" s="795" t="s">
        <v>4343</v>
      </c>
      <c r="H35" s="795" t="s">
        <v>4471</v>
      </c>
      <c r="I35" s="795" t="s">
        <v>4472</v>
      </c>
      <c r="J35" s="795" t="s">
        <v>4473</v>
      </c>
      <c r="K35" s="795" t="s">
        <v>4474</v>
      </c>
      <c r="L35" s="795" t="s">
        <v>4320</v>
      </c>
      <c r="M35" s="795" t="s">
        <v>4439</v>
      </c>
      <c r="N35" s="795" t="s">
        <v>4301</v>
      </c>
      <c r="O35" s="795" t="s">
        <v>4475</v>
      </c>
      <c r="P35" s="795" t="s">
        <v>4269</v>
      </c>
    </row>
    <row r="36" spans="1:16">
      <c r="A36" s="794" t="s">
        <v>1522</v>
      </c>
      <c r="B36" s="795" t="s">
        <v>4476</v>
      </c>
      <c r="C36" s="795" t="s">
        <v>4477</v>
      </c>
      <c r="D36" s="795" t="s">
        <v>4322</v>
      </c>
      <c r="E36" s="795" t="s">
        <v>4401</v>
      </c>
      <c r="F36" s="795" t="s">
        <v>4478</v>
      </c>
      <c r="G36" s="795" t="s">
        <v>4479</v>
      </c>
      <c r="H36" s="795" t="s">
        <v>4480</v>
      </c>
      <c r="I36" s="795" t="s">
        <v>4481</v>
      </c>
      <c r="J36" s="795" t="s">
        <v>4482</v>
      </c>
      <c r="K36" s="795" t="s">
        <v>4483</v>
      </c>
      <c r="L36" s="795" t="s">
        <v>4326</v>
      </c>
      <c r="M36" s="795" t="s">
        <v>4484</v>
      </c>
      <c r="N36" s="795" t="s">
        <v>4471</v>
      </c>
      <c r="O36" s="795" t="s">
        <v>4485</v>
      </c>
      <c r="P36" s="795" t="s">
        <v>4269</v>
      </c>
    </row>
    <row r="37" spans="1:16">
      <c r="A37" s="794" t="s">
        <v>1521</v>
      </c>
      <c r="B37" s="795" t="s">
        <v>4486</v>
      </c>
      <c r="C37" s="795" t="s">
        <v>4487</v>
      </c>
      <c r="D37" s="795" t="s">
        <v>4488</v>
      </c>
      <c r="E37" s="795" t="s">
        <v>4489</v>
      </c>
      <c r="F37" s="795" t="s">
        <v>4490</v>
      </c>
      <c r="G37" s="795" t="s">
        <v>4491</v>
      </c>
      <c r="H37" s="795" t="s">
        <v>4492</v>
      </c>
      <c r="I37" s="795" t="s">
        <v>4493</v>
      </c>
      <c r="J37" s="795" t="s">
        <v>4494</v>
      </c>
      <c r="K37" s="795" t="s">
        <v>4495</v>
      </c>
      <c r="L37" s="795" t="s">
        <v>4496</v>
      </c>
      <c r="M37" s="795" t="s">
        <v>4497</v>
      </c>
      <c r="N37" s="795" t="s">
        <v>4498</v>
      </c>
      <c r="O37" s="795" t="s">
        <v>4499</v>
      </c>
      <c r="P37" s="795" t="s">
        <v>4269</v>
      </c>
    </row>
    <row r="38" spans="1:16">
      <c r="A38" s="794" t="s">
        <v>1520</v>
      </c>
      <c r="B38" s="795" t="s">
        <v>4500</v>
      </c>
      <c r="C38" s="795" t="s">
        <v>4501</v>
      </c>
      <c r="D38" s="795" t="s">
        <v>4502</v>
      </c>
      <c r="E38" s="795" t="s">
        <v>4503</v>
      </c>
      <c r="F38" s="795" t="s">
        <v>4504</v>
      </c>
      <c r="G38" s="795" t="s">
        <v>4505</v>
      </c>
      <c r="H38" s="795" t="s">
        <v>4506</v>
      </c>
      <c r="I38" s="795" t="s">
        <v>4507</v>
      </c>
      <c r="J38" s="795" t="s">
        <v>4465</v>
      </c>
      <c r="K38" s="795" t="s">
        <v>4508</v>
      </c>
      <c r="L38" s="795" t="s">
        <v>4509</v>
      </c>
      <c r="M38" s="795" t="s">
        <v>4332</v>
      </c>
      <c r="N38" s="795" t="s">
        <v>4510</v>
      </c>
      <c r="O38" s="795" t="s">
        <v>4511</v>
      </c>
      <c r="P38" s="795" t="s">
        <v>4269</v>
      </c>
    </row>
    <row r="39" spans="1:16">
      <c r="A39" s="794" t="s">
        <v>1748</v>
      </c>
      <c r="B39" s="795" t="s">
        <v>4269</v>
      </c>
      <c r="C39" s="795" t="s">
        <v>4269</v>
      </c>
      <c r="D39" s="795" t="s">
        <v>4269</v>
      </c>
      <c r="E39" s="795" t="s">
        <v>4269</v>
      </c>
      <c r="F39" s="795" t="s">
        <v>4269</v>
      </c>
      <c r="G39" s="795" t="s">
        <v>4269</v>
      </c>
      <c r="H39" s="795" t="s">
        <v>4269</v>
      </c>
      <c r="I39" s="795" t="s">
        <v>4269</v>
      </c>
      <c r="J39" s="795" t="s">
        <v>4269</v>
      </c>
      <c r="K39" s="795" t="s">
        <v>4269</v>
      </c>
      <c r="L39" s="795" t="s">
        <v>4269</v>
      </c>
      <c r="M39" s="795" t="s">
        <v>4269</v>
      </c>
      <c r="N39" s="795" t="s">
        <v>4269</v>
      </c>
      <c r="O39" s="795" t="s">
        <v>4269</v>
      </c>
      <c r="P39" s="795" t="s">
        <v>4269</v>
      </c>
    </row>
    <row r="40" spans="1:16">
      <c r="A40" s="429"/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</row>
    <row r="41" spans="1:16">
      <c r="A41" s="796" t="s">
        <v>3816</v>
      </c>
      <c r="B41" s="797" t="s">
        <v>4269</v>
      </c>
      <c r="C41" s="797" t="s">
        <v>4269</v>
      </c>
      <c r="D41" s="797" t="s">
        <v>4269</v>
      </c>
      <c r="E41" s="797" t="s">
        <v>4269</v>
      </c>
      <c r="F41" s="797" t="s">
        <v>4269</v>
      </c>
      <c r="G41" s="797" t="s">
        <v>4269</v>
      </c>
      <c r="H41" s="797" t="s">
        <v>4269</v>
      </c>
      <c r="I41" s="797" t="s">
        <v>4269</v>
      </c>
      <c r="J41" s="797" t="s">
        <v>4269</v>
      </c>
      <c r="K41" s="797" t="s">
        <v>4269</v>
      </c>
      <c r="L41" s="797" t="s">
        <v>4269</v>
      </c>
      <c r="M41" s="797" t="s">
        <v>4269</v>
      </c>
      <c r="N41" s="797" t="s">
        <v>4269</v>
      </c>
      <c r="O41" s="797" t="s">
        <v>4269</v>
      </c>
      <c r="P41" s="797" t="s">
        <v>4269</v>
      </c>
    </row>
    <row r="42" spans="1:16">
      <c r="A42" s="794" t="s">
        <v>1525</v>
      </c>
      <c r="B42" s="795" t="s">
        <v>4269</v>
      </c>
      <c r="C42" s="795" t="s">
        <v>4269</v>
      </c>
      <c r="D42" s="795" t="s">
        <v>4269</v>
      </c>
      <c r="E42" s="795" t="s">
        <v>4269</v>
      </c>
      <c r="F42" s="795" t="s">
        <v>4269</v>
      </c>
      <c r="G42" s="795" t="s">
        <v>4269</v>
      </c>
      <c r="H42" s="795" t="s">
        <v>4269</v>
      </c>
      <c r="I42" s="795" t="s">
        <v>4269</v>
      </c>
      <c r="J42" s="795" t="s">
        <v>4269</v>
      </c>
      <c r="K42" s="795" t="s">
        <v>4269</v>
      </c>
      <c r="L42" s="795" t="s">
        <v>4269</v>
      </c>
      <c r="M42" s="795" t="s">
        <v>4269</v>
      </c>
      <c r="N42" s="795" t="s">
        <v>4269</v>
      </c>
      <c r="O42" s="795" t="s">
        <v>4269</v>
      </c>
      <c r="P42" s="795" t="s">
        <v>4269</v>
      </c>
    </row>
    <row r="43" spans="1:16">
      <c r="A43" s="794" t="s">
        <v>1524</v>
      </c>
      <c r="B43" s="795" t="s">
        <v>4269</v>
      </c>
      <c r="C43" s="795" t="s">
        <v>4269</v>
      </c>
      <c r="D43" s="795" t="s">
        <v>4269</v>
      </c>
      <c r="E43" s="795" t="s">
        <v>4269</v>
      </c>
      <c r="F43" s="795" t="s">
        <v>4269</v>
      </c>
      <c r="G43" s="795" t="s">
        <v>4269</v>
      </c>
      <c r="H43" s="795" t="s">
        <v>4269</v>
      </c>
      <c r="I43" s="795" t="s">
        <v>4269</v>
      </c>
      <c r="J43" s="795" t="s">
        <v>4269</v>
      </c>
      <c r="K43" s="795" t="s">
        <v>4269</v>
      </c>
      <c r="L43" s="795" t="s">
        <v>4269</v>
      </c>
      <c r="M43" s="795" t="s">
        <v>4269</v>
      </c>
      <c r="N43" s="795" t="s">
        <v>4269</v>
      </c>
      <c r="O43" s="795" t="s">
        <v>4269</v>
      </c>
      <c r="P43" s="795" t="s">
        <v>4269</v>
      </c>
    </row>
    <row r="44" spans="1:16">
      <c r="A44" s="794" t="s">
        <v>1523</v>
      </c>
      <c r="B44" s="795" t="s">
        <v>4269</v>
      </c>
      <c r="C44" s="795" t="s">
        <v>4269</v>
      </c>
      <c r="D44" s="795" t="s">
        <v>4269</v>
      </c>
      <c r="E44" s="795" t="s">
        <v>4269</v>
      </c>
      <c r="F44" s="795" t="s">
        <v>4269</v>
      </c>
      <c r="G44" s="795" t="s">
        <v>4269</v>
      </c>
      <c r="H44" s="795" t="s">
        <v>4269</v>
      </c>
      <c r="I44" s="795" t="s">
        <v>4269</v>
      </c>
      <c r="J44" s="795" t="s">
        <v>4269</v>
      </c>
      <c r="K44" s="795" t="s">
        <v>4269</v>
      </c>
      <c r="L44" s="795" t="s">
        <v>4269</v>
      </c>
      <c r="M44" s="795" t="s">
        <v>4269</v>
      </c>
      <c r="N44" s="795" t="s">
        <v>4269</v>
      </c>
      <c r="O44" s="795" t="s">
        <v>4269</v>
      </c>
      <c r="P44" s="795" t="s">
        <v>4269</v>
      </c>
    </row>
    <row r="45" spans="1:16">
      <c r="A45" s="794" t="s">
        <v>1522</v>
      </c>
      <c r="B45" s="795" t="s">
        <v>4269</v>
      </c>
      <c r="C45" s="795" t="s">
        <v>4269</v>
      </c>
      <c r="D45" s="795" t="s">
        <v>4269</v>
      </c>
      <c r="E45" s="795" t="s">
        <v>4269</v>
      </c>
      <c r="F45" s="795" t="s">
        <v>4269</v>
      </c>
      <c r="G45" s="795" t="s">
        <v>4269</v>
      </c>
      <c r="H45" s="795" t="s">
        <v>4269</v>
      </c>
      <c r="I45" s="795" t="s">
        <v>4269</v>
      </c>
      <c r="J45" s="795" t="s">
        <v>4269</v>
      </c>
      <c r="K45" s="795" t="s">
        <v>4269</v>
      </c>
      <c r="L45" s="795" t="s">
        <v>4269</v>
      </c>
      <c r="M45" s="795" t="s">
        <v>4269</v>
      </c>
      <c r="N45" s="795" t="s">
        <v>4269</v>
      </c>
      <c r="O45" s="795" t="s">
        <v>4269</v>
      </c>
      <c r="P45" s="795" t="s">
        <v>4269</v>
      </c>
    </row>
    <row r="46" spans="1:16">
      <c r="A46" s="794" t="s">
        <v>1521</v>
      </c>
      <c r="B46" s="795" t="s">
        <v>4269</v>
      </c>
      <c r="C46" s="795" t="s">
        <v>4269</v>
      </c>
      <c r="D46" s="795" t="s">
        <v>4269</v>
      </c>
      <c r="E46" s="795" t="s">
        <v>4269</v>
      </c>
      <c r="F46" s="795" t="s">
        <v>4269</v>
      </c>
      <c r="G46" s="795" t="s">
        <v>4269</v>
      </c>
      <c r="H46" s="795" t="s">
        <v>4269</v>
      </c>
      <c r="I46" s="795" t="s">
        <v>4269</v>
      </c>
      <c r="J46" s="795" t="s">
        <v>4269</v>
      </c>
      <c r="K46" s="795" t="s">
        <v>4269</v>
      </c>
      <c r="L46" s="795" t="s">
        <v>4269</v>
      </c>
      <c r="M46" s="795" t="s">
        <v>4269</v>
      </c>
      <c r="N46" s="795" t="s">
        <v>4269</v>
      </c>
      <c r="O46" s="795" t="s">
        <v>4269</v>
      </c>
      <c r="P46" s="795" t="s">
        <v>4269</v>
      </c>
    </row>
    <row r="47" spans="1:16">
      <c r="A47" s="794" t="s">
        <v>1520</v>
      </c>
      <c r="B47" s="795" t="s">
        <v>4269</v>
      </c>
      <c r="C47" s="795" t="s">
        <v>4269</v>
      </c>
      <c r="D47" s="795" t="s">
        <v>4269</v>
      </c>
      <c r="E47" s="795" t="s">
        <v>4269</v>
      </c>
      <c r="F47" s="795" t="s">
        <v>4269</v>
      </c>
      <c r="G47" s="795" t="s">
        <v>4269</v>
      </c>
      <c r="H47" s="795" t="s">
        <v>4269</v>
      </c>
      <c r="I47" s="795" t="s">
        <v>4269</v>
      </c>
      <c r="J47" s="795" t="s">
        <v>4269</v>
      </c>
      <c r="K47" s="795" t="s">
        <v>4269</v>
      </c>
      <c r="L47" s="795" t="s">
        <v>4269</v>
      </c>
      <c r="M47" s="795" t="s">
        <v>4269</v>
      </c>
      <c r="N47" s="795" t="s">
        <v>4269</v>
      </c>
      <c r="O47" s="795" t="s">
        <v>4269</v>
      </c>
      <c r="P47" s="795" t="s">
        <v>4269</v>
      </c>
    </row>
    <row r="48" spans="1:16">
      <c r="A48" s="794" t="s">
        <v>1748</v>
      </c>
      <c r="B48" s="795" t="s">
        <v>4269</v>
      </c>
      <c r="C48" s="795" t="s">
        <v>4269</v>
      </c>
      <c r="D48" s="795" t="s">
        <v>4269</v>
      </c>
      <c r="E48" s="795" t="s">
        <v>4269</v>
      </c>
      <c r="F48" s="795" t="s">
        <v>4269</v>
      </c>
      <c r="G48" s="795" t="s">
        <v>4269</v>
      </c>
      <c r="H48" s="795" t="s">
        <v>4269</v>
      </c>
      <c r="I48" s="795" t="s">
        <v>4269</v>
      </c>
      <c r="J48" s="795" t="s">
        <v>4269</v>
      </c>
      <c r="K48" s="795" t="s">
        <v>4269</v>
      </c>
      <c r="L48" s="795" t="s">
        <v>4269</v>
      </c>
      <c r="M48" s="795" t="s">
        <v>4269</v>
      </c>
      <c r="N48" s="795" t="s">
        <v>4269</v>
      </c>
      <c r="O48" s="795" t="s">
        <v>4269</v>
      </c>
      <c r="P48" s="795" t="s">
        <v>4269</v>
      </c>
    </row>
    <row r="49" spans="1:16">
      <c r="A49" s="407"/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</row>
    <row r="50" spans="1:16">
      <c r="A50" s="71" t="s">
        <v>4082</v>
      </c>
      <c r="B50" s="407"/>
      <c r="C50" s="407"/>
      <c r="D50" s="407"/>
      <c r="E50" s="407"/>
      <c r="F50" s="407"/>
      <c r="G50" s="407"/>
      <c r="H50" s="407"/>
      <c r="I50" s="407"/>
      <c r="J50" s="407"/>
      <c r="K50" s="407"/>
      <c r="L50" s="407"/>
      <c r="M50" s="407"/>
      <c r="N50" s="407"/>
      <c r="O50" s="407"/>
      <c r="P50" s="407"/>
    </row>
  </sheetData>
  <mergeCells count="5">
    <mergeCell ref="D9:M9"/>
    <mergeCell ref="C5:O5"/>
    <mergeCell ref="C7:N7"/>
    <mergeCell ref="B2:O2"/>
    <mergeCell ref="B3:O3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54">
    <outlinePr summaryBelow="0" summaryRight="0"/>
  </sheetPr>
  <dimension ref="A1:Q98"/>
  <sheetViews>
    <sheetView showGridLines="0" showRowColHeaders="0" zoomScaleNormal="100" workbookViewId="0"/>
  </sheetViews>
  <sheetFormatPr baseColWidth="10" defaultColWidth="8.88671875" defaultRowHeight="13.2"/>
  <cols>
    <col min="1" max="1" width="19.5546875" style="35" bestFit="1" customWidth="1"/>
    <col min="2" max="2" width="5.33203125" style="35" bestFit="1" customWidth="1"/>
    <col min="3" max="5" width="4.33203125" style="35" bestFit="1" customWidth="1"/>
    <col min="6" max="6" width="3.109375" style="35" bestFit="1" customWidth="1"/>
    <col min="7" max="8" width="4.33203125" style="35" bestFit="1" customWidth="1"/>
    <col min="9" max="9" width="4.88671875" style="35" bestFit="1" customWidth="1"/>
    <col min="10" max="15" width="4.33203125" style="35" bestFit="1" customWidth="1"/>
    <col min="16" max="16" width="3.109375" style="35" bestFit="1" customWidth="1"/>
    <col min="17" max="17" width="3.33203125" style="35" bestFit="1" customWidth="1"/>
    <col min="18" max="256" width="8.88671875" style="35"/>
    <col min="257" max="257" width="19.5546875" style="35" bestFit="1" customWidth="1"/>
    <col min="258" max="258" width="5.33203125" style="35" bestFit="1" customWidth="1"/>
    <col min="259" max="261" width="4.33203125" style="35" bestFit="1" customWidth="1"/>
    <col min="262" max="262" width="3.109375" style="35" bestFit="1" customWidth="1"/>
    <col min="263" max="264" width="4.33203125" style="35" bestFit="1" customWidth="1"/>
    <col min="265" max="265" width="4.88671875" style="35" bestFit="1" customWidth="1"/>
    <col min="266" max="271" width="4.33203125" style="35" bestFit="1" customWidth="1"/>
    <col min="272" max="272" width="3.109375" style="35" bestFit="1" customWidth="1"/>
    <col min="273" max="273" width="3.33203125" style="35" bestFit="1" customWidth="1"/>
    <col min="274" max="512" width="8.88671875" style="35"/>
    <col min="513" max="513" width="19.5546875" style="35" bestFit="1" customWidth="1"/>
    <col min="514" max="514" width="5.33203125" style="35" bestFit="1" customWidth="1"/>
    <col min="515" max="517" width="4.33203125" style="35" bestFit="1" customWidth="1"/>
    <col min="518" max="518" width="3.109375" style="35" bestFit="1" customWidth="1"/>
    <col min="519" max="520" width="4.33203125" style="35" bestFit="1" customWidth="1"/>
    <col min="521" max="521" width="4.88671875" style="35" bestFit="1" customWidth="1"/>
    <col min="522" max="527" width="4.33203125" style="35" bestFit="1" customWidth="1"/>
    <col min="528" max="528" width="3.109375" style="35" bestFit="1" customWidth="1"/>
    <col min="529" max="529" width="3.33203125" style="35" bestFit="1" customWidth="1"/>
    <col min="530" max="768" width="8.88671875" style="35"/>
    <col min="769" max="769" width="19.5546875" style="35" bestFit="1" customWidth="1"/>
    <col min="770" max="770" width="5.33203125" style="35" bestFit="1" customWidth="1"/>
    <col min="771" max="773" width="4.33203125" style="35" bestFit="1" customWidth="1"/>
    <col min="774" max="774" width="3.109375" style="35" bestFit="1" customWidth="1"/>
    <col min="775" max="776" width="4.33203125" style="35" bestFit="1" customWidth="1"/>
    <col min="777" max="777" width="4.88671875" style="35" bestFit="1" customWidth="1"/>
    <col min="778" max="783" width="4.33203125" style="35" bestFit="1" customWidth="1"/>
    <col min="784" max="784" width="3.109375" style="35" bestFit="1" customWidth="1"/>
    <col min="785" max="785" width="3.33203125" style="35" bestFit="1" customWidth="1"/>
    <col min="786" max="1024" width="8.88671875" style="35"/>
    <col min="1025" max="1025" width="19.5546875" style="35" bestFit="1" customWidth="1"/>
    <col min="1026" max="1026" width="5.33203125" style="35" bestFit="1" customWidth="1"/>
    <col min="1027" max="1029" width="4.33203125" style="35" bestFit="1" customWidth="1"/>
    <col min="1030" max="1030" width="3.109375" style="35" bestFit="1" customWidth="1"/>
    <col min="1031" max="1032" width="4.33203125" style="35" bestFit="1" customWidth="1"/>
    <col min="1033" max="1033" width="4.88671875" style="35" bestFit="1" customWidth="1"/>
    <col min="1034" max="1039" width="4.33203125" style="35" bestFit="1" customWidth="1"/>
    <col min="1040" max="1040" width="3.109375" style="35" bestFit="1" customWidth="1"/>
    <col min="1041" max="1041" width="3.33203125" style="35" bestFit="1" customWidth="1"/>
    <col min="1042" max="1280" width="8.88671875" style="35"/>
    <col min="1281" max="1281" width="19.5546875" style="35" bestFit="1" customWidth="1"/>
    <col min="1282" max="1282" width="5.33203125" style="35" bestFit="1" customWidth="1"/>
    <col min="1283" max="1285" width="4.33203125" style="35" bestFit="1" customWidth="1"/>
    <col min="1286" max="1286" width="3.109375" style="35" bestFit="1" customWidth="1"/>
    <col min="1287" max="1288" width="4.33203125" style="35" bestFit="1" customWidth="1"/>
    <col min="1289" max="1289" width="4.88671875" style="35" bestFit="1" customWidth="1"/>
    <col min="1290" max="1295" width="4.33203125" style="35" bestFit="1" customWidth="1"/>
    <col min="1296" max="1296" width="3.109375" style="35" bestFit="1" customWidth="1"/>
    <col min="1297" max="1297" width="3.33203125" style="35" bestFit="1" customWidth="1"/>
    <col min="1298" max="1536" width="8.88671875" style="35"/>
    <col min="1537" max="1537" width="19.5546875" style="35" bestFit="1" customWidth="1"/>
    <col min="1538" max="1538" width="5.33203125" style="35" bestFit="1" customWidth="1"/>
    <col min="1539" max="1541" width="4.33203125" style="35" bestFit="1" customWidth="1"/>
    <col min="1542" max="1542" width="3.109375" style="35" bestFit="1" customWidth="1"/>
    <col min="1543" max="1544" width="4.33203125" style="35" bestFit="1" customWidth="1"/>
    <col min="1545" max="1545" width="4.88671875" style="35" bestFit="1" customWidth="1"/>
    <col min="1546" max="1551" width="4.33203125" style="35" bestFit="1" customWidth="1"/>
    <col min="1552" max="1552" width="3.109375" style="35" bestFit="1" customWidth="1"/>
    <col min="1553" max="1553" width="3.33203125" style="35" bestFit="1" customWidth="1"/>
    <col min="1554" max="1792" width="8.88671875" style="35"/>
    <col min="1793" max="1793" width="19.5546875" style="35" bestFit="1" customWidth="1"/>
    <col min="1794" max="1794" width="5.33203125" style="35" bestFit="1" customWidth="1"/>
    <col min="1795" max="1797" width="4.33203125" style="35" bestFit="1" customWidth="1"/>
    <col min="1798" max="1798" width="3.109375" style="35" bestFit="1" customWidth="1"/>
    <col min="1799" max="1800" width="4.33203125" style="35" bestFit="1" customWidth="1"/>
    <col min="1801" max="1801" width="4.88671875" style="35" bestFit="1" customWidth="1"/>
    <col min="1802" max="1807" width="4.33203125" style="35" bestFit="1" customWidth="1"/>
    <col min="1808" max="1808" width="3.109375" style="35" bestFit="1" customWidth="1"/>
    <col min="1809" max="1809" width="3.33203125" style="35" bestFit="1" customWidth="1"/>
    <col min="1810" max="2048" width="8.88671875" style="35"/>
    <col min="2049" max="2049" width="19.5546875" style="35" bestFit="1" customWidth="1"/>
    <col min="2050" max="2050" width="5.33203125" style="35" bestFit="1" customWidth="1"/>
    <col min="2051" max="2053" width="4.33203125" style="35" bestFit="1" customWidth="1"/>
    <col min="2054" max="2054" width="3.109375" style="35" bestFit="1" customWidth="1"/>
    <col min="2055" max="2056" width="4.33203125" style="35" bestFit="1" customWidth="1"/>
    <col min="2057" max="2057" width="4.88671875" style="35" bestFit="1" customWidth="1"/>
    <col min="2058" max="2063" width="4.33203125" style="35" bestFit="1" customWidth="1"/>
    <col min="2064" max="2064" width="3.109375" style="35" bestFit="1" customWidth="1"/>
    <col min="2065" max="2065" width="3.33203125" style="35" bestFit="1" customWidth="1"/>
    <col min="2066" max="2304" width="8.88671875" style="35"/>
    <col min="2305" max="2305" width="19.5546875" style="35" bestFit="1" customWidth="1"/>
    <col min="2306" max="2306" width="5.33203125" style="35" bestFit="1" customWidth="1"/>
    <col min="2307" max="2309" width="4.33203125" style="35" bestFit="1" customWidth="1"/>
    <col min="2310" max="2310" width="3.109375" style="35" bestFit="1" customWidth="1"/>
    <col min="2311" max="2312" width="4.33203125" style="35" bestFit="1" customWidth="1"/>
    <col min="2313" max="2313" width="4.88671875" style="35" bestFit="1" customWidth="1"/>
    <col min="2314" max="2319" width="4.33203125" style="35" bestFit="1" customWidth="1"/>
    <col min="2320" max="2320" width="3.109375" style="35" bestFit="1" customWidth="1"/>
    <col min="2321" max="2321" width="3.33203125" style="35" bestFit="1" customWidth="1"/>
    <col min="2322" max="2560" width="8.88671875" style="35"/>
    <col min="2561" max="2561" width="19.5546875" style="35" bestFit="1" customWidth="1"/>
    <col min="2562" max="2562" width="5.33203125" style="35" bestFit="1" customWidth="1"/>
    <col min="2563" max="2565" width="4.33203125" style="35" bestFit="1" customWidth="1"/>
    <col min="2566" max="2566" width="3.109375" style="35" bestFit="1" customWidth="1"/>
    <col min="2567" max="2568" width="4.33203125" style="35" bestFit="1" customWidth="1"/>
    <col min="2569" max="2569" width="4.88671875" style="35" bestFit="1" customWidth="1"/>
    <col min="2570" max="2575" width="4.33203125" style="35" bestFit="1" customWidth="1"/>
    <col min="2576" max="2576" width="3.109375" style="35" bestFit="1" customWidth="1"/>
    <col min="2577" max="2577" width="3.33203125" style="35" bestFit="1" customWidth="1"/>
    <col min="2578" max="2816" width="8.88671875" style="35"/>
    <col min="2817" max="2817" width="19.5546875" style="35" bestFit="1" customWidth="1"/>
    <col min="2818" max="2818" width="5.33203125" style="35" bestFit="1" customWidth="1"/>
    <col min="2819" max="2821" width="4.33203125" style="35" bestFit="1" customWidth="1"/>
    <col min="2822" max="2822" width="3.109375" style="35" bestFit="1" customWidth="1"/>
    <col min="2823" max="2824" width="4.33203125" style="35" bestFit="1" customWidth="1"/>
    <col min="2825" max="2825" width="4.88671875" style="35" bestFit="1" customWidth="1"/>
    <col min="2826" max="2831" width="4.33203125" style="35" bestFit="1" customWidth="1"/>
    <col min="2832" max="2832" width="3.109375" style="35" bestFit="1" customWidth="1"/>
    <col min="2833" max="2833" width="3.33203125" style="35" bestFit="1" customWidth="1"/>
    <col min="2834" max="3072" width="8.88671875" style="35"/>
    <col min="3073" max="3073" width="19.5546875" style="35" bestFit="1" customWidth="1"/>
    <col min="3074" max="3074" width="5.33203125" style="35" bestFit="1" customWidth="1"/>
    <col min="3075" max="3077" width="4.33203125" style="35" bestFit="1" customWidth="1"/>
    <col min="3078" max="3078" width="3.109375" style="35" bestFit="1" customWidth="1"/>
    <col min="3079" max="3080" width="4.33203125" style="35" bestFit="1" customWidth="1"/>
    <col min="3081" max="3081" width="4.88671875" style="35" bestFit="1" customWidth="1"/>
    <col min="3082" max="3087" width="4.33203125" style="35" bestFit="1" customWidth="1"/>
    <col min="3088" max="3088" width="3.109375" style="35" bestFit="1" customWidth="1"/>
    <col min="3089" max="3089" width="3.33203125" style="35" bestFit="1" customWidth="1"/>
    <col min="3090" max="3328" width="8.88671875" style="35"/>
    <col min="3329" max="3329" width="19.5546875" style="35" bestFit="1" customWidth="1"/>
    <col min="3330" max="3330" width="5.33203125" style="35" bestFit="1" customWidth="1"/>
    <col min="3331" max="3333" width="4.33203125" style="35" bestFit="1" customWidth="1"/>
    <col min="3334" max="3334" width="3.109375" style="35" bestFit="1" customWidth="1"/>
    <col min="3335" max="3336" width="4.33203125" style="35" bestFit="1" customWidth="1"/>
    <col min="3337" max="3337" width="4.88671875" style="35" bestFit="1" customWidth="1"/>
    <col min="3338" max="3343" width="4.33203125" style="35" bestFit="1" customWidth="1"/>
    <col min="3344" max="3344" width="3.109375" style="35" bestFit="1" customWidth="1"/>
    <col min="3345" max="3345" width="3.33203125" style="35" bestFit="1" customWidth="1"/>
    <col min="3346" max="3584" width="8.88671875" style="35"/>
    <col min="3585" max="3585" width="19.5546875" style="35" bestFit="1" customWidth="1"/>
    <col min="3586" max="3586" width="5.33203125" style="35" bestFit="1" customWidth="1"/>
    <col min="3587" max="3589" width="4.33203125" style="35" bestFit="1" customWidth="1"/>
    <col min="3590" max="3590" width="3.109375" style="35" bestFit="1" customWidth="1"/>
    <col min="3591" max="3592" width="4.33203125" style="35" bestFit="1" customWidth="1"/>
    <col min="3593" max="3593" width="4.88671875" style="35" bestFit="1" customWidth="1"/>
    <col min="3594" max="3599" width="4.33203125" style="35" bestFit="1" customWidth="1"/>
    <col min="3600" max="3600" width="3.109375" style="35" bestFit="1" customWidth="1"/>
    <col min="3601" max="3601" width="3.33203125" style="35" bestFit="1" customWidth="1"/>
    <col min="3602" max="3840" width="8.88671875" style="35"/>
    <col min="3841" max="3841" width="19.5546875" style="35" bestFit="1" customWidth="1"/>
    <col min="3842" max="3842" width="5.33203125" style="35" bestFit="1" customWidth="1"/>
    <col min="3843" max="3845" width="4.33203125" style="35" bestFit="1" customWidth="1"/>
    <col min="3846" max="3846" width="3.109375" style="35" bestFit="1" customWidth="1"/>
    <col min="3847" max="3848" width="4.33203125" style="35" bestFit="1" customWidth="1"/>
    <col min="3849" max="3849" width="4.88671875" style="35" bestFit="1" customWidth="1"/>
    <col min="3850" max="3855" width="4.33203125" style="35" bestFit="1" customWidth="1"/>
    <col min="3856" max="3856" width="3.109375" style="35" bestFit="1" customWidth="1"/>
    <col min="3857" max="3857" width="3.33203125" style="35" bestFit="1" customWidth="1"/>
    <col min="3858" max="4096" width="8.88671875" style="35"/>
    <col min="4097" max="4097" width="19.5546875" style="35" bestFit="1" customWidth="1"/>
    <col min="4098" max="4098" width="5.33203125" style="35" bestFit="1" customWidth="1"/>
    <col min="4099" max="4101" width="4.33203125" style="35" bestFit="1" customWidth="1"/>
    <col min="4102" max="4102" width="3.109375" style="35" bestFit="1" customWidth="1"/>
    <col min="4103" max="4104" width="4.33203125" style="35" bestFit="1" customWidth="1"/>
    <col min="4105" max="4105" width="4.88671875" style="35" bestFit="1" customWidth="1"/>
    <col min="4106" max="4111" width="4.33203125" style="35" bestFit="1" customWidth="1"/>
    <col min="4112" max="4112" width="3.109375" style="35" bestFit="1" customWidth="1"/>
    <col min="4113" max="4113" width="3.33203125" style="35" bestFit="1" customWidth="1"/>
    <col min="4114" max="4352" width="8.88671875" style="35"/>
    <col min="4353" max="4353" width="19.5546875" style="35" bestFit="1" customWidth="1"/>
    <col min="4354" max="4354" width="5.33203125" style="35" bestFit="1" customWidth="1"/>
    <col min="4355" max="4357" width="4.33203125" style="35" bestFit="1" customWidth="1"/>
    <col min="4358" max="4358" width="3.109375" style="35" bestFit="1" customWidth="1"/>
    <col min="4359" max="4360" width="4.33203125" style="35" bestFit="1" customWidth="1"/>
    <col min="4361" max="4361" width="4.88671875" style="35" bestFit="1" customWidth="1"/>
    <col min="4362" max="4367" width="4.33203125" style="35" bestFit="1" customWidth="1"/>
    <col min="4368" max="4368" width="3.109375" style="35" bestFit="1" customWidth="1"/>
    <col min="4369" max="4369" width="3.33203125" style="35" bestFit="1" customWidth="1"/>
    <col min="4370" max="4608" width="8.88671875" style="35"/>
    <col min="4609" max="4609" width="19.5546875" style="35" bestFit="1" customWidth="1"/>
    <col min="4610" max="4610" width="5.33203125" style="35" bestFit="1" customWidth="1"/>
    <col min="4611" max="4613" width="4.33203125" style="35" bestFit="1" customWidth="1"/>
    <col min="4614" max="4614" width="3.109375" style="35" bestFit="1" customWidth="1"/>
    <col min="4615" max="4616" width="4.33203125" style="35" bestFit="1" customWidth="1"/>
    <col min="4617" max="4617" width="4.88671875" style="35" bestFit="1" customWidth="1"/>
    <col min="4618" max="4623" width="4.33203125" style="35" bestFit="1" customWidth="1"/>
    <col min="4624" max="4624" width="3.109375" style="35" bestFit="1" customWidth="1"/>
    <col min="4625" max="4625" width="3.33203125" style="35" bestFit="1" customWidth="1"/>
    <col min="4626" max="4864" width="8.88671875" style="35"/>
    <col min="4865" max="4865" width="19.5546875" style="35" bestFit="1" customWidth="1"/>
    <col min="4866" max="4866" width="5.33203125" style="35" bestFit="1" customWidth="1"/>
    <col min="4867" max="4869" width="4.33203125" style="35" bestFit="1" customWidth="1"/>
    <col min="4870" max="4870" width="3.109375" style="35" bestFit="1" customWidth="1"/>
    <col min="4871" max="4872" width="4.33203125" style="35" bestFit="1" customWidth="1"/>
    <col min="4873" max="4873" width="4.88671875" style="35" bestFit="1" customWidth="1"/>
    <col min="4874" max="4879" width="4.33203125" style="35" bestFit="1" customWidth="1"/>
    <col min="4880" max="4880" width="3.109375" style="35" bestFit="1" customWidth="1"/>
    <col min="4881" max="4881" width="3.33203125" style="35" bestFit="1" customWidth="1"/>
    <col min="4882" max="5120" width="8.88671875" style="35"/>
    <col min="5121" max="5121" width="19.5546875" style="35" bestFit="1" customWidth="1"/>
    <col min="5122" max="5122" width="5.33203125" style="35" bestFit="1" customWidth="1"/>
    <col min="5123" max="5125" width="4.33203125" style="35" bestFit="1" customWidth="1"/>
    <col min="5126" max="5126" width="3.109375" style="35" bestFit="1" customWidth="1"/>
    <col min="5127" max="5128" width="4.33203125" style="35" bestFit="1" customWidth="1"/>
    <col min="5129" max="5129" width="4.88671875" style="35" bestFit="1" customWidth="1"/>
    <col min="5130" max="5135" width="4.33203125" style="35" bestFit="1" customWidth="1"/>
    <col min="5136" max="5136" width="3.109375" style="35" bestFit="1" customWidth="1"/>
    <col min="5137" max="5137" width="3.33203125" style="35" bestFit="1" customWidth="1"/>
    <col min="5138" max="5376" width="8.88671875" style="35"/>
    <col min="5377" max="5377" width="19.5546875" style="35" bestFit="1" customWidth="1"/>
    <col min="5378" max="5378" width="5.33203125" style="35" bestFit="1" customWidth="1"/>
    <col min="5379" max="5381" width="4.33203125" style="35" bestFit="1" customWidth="1"/>
    <col min="5382" max="5382" width="3.109375" style="35" bestFit="1" customWidth="1"/>
    <col min="5383" max="5384" width="4.33203125" style="35" bestFit="1" customWidth="1"/>
    <col min="5385" max="5385" width="4.88671875" style="35" bestFit="1" customWidth="1"/>
    <col min="5386" max="5391" width="4.33203125" style="35" bestFit="1" customWidth="1"/>
    <col min="5392" max="5392" width="3.109375" style="35" bestFit="1" customWidth="1"/>
    <col min="5393" max="5393" width="3.33203125" style="35" bestFit="1" customWidth="1"/>
    <col min="5394" max="5632" width="8.88671875" style="35"/>
    <col min="5633" max="5633" width="19.5546875" style="35" bestFit="1" customWidth="1"/>
    <col min="5634" max="5634" width="5.33203125" style="35" bestFit="1" customWidth="1"/>
    <col min="5635" max="5637" width="4.33203125" style="35" bestFit="1" customWidth="1"/>
    <col min="5638" max="5638" width="3.109375" style="35" bestFit="1" customWidth="1"/>
    <col min="5639" max="5640" width="4.33203125" style="35" bestFit="1" customWidth="1"/>
    <col min="5641" max="5641" width="4.88671875" style="35" bestFit="1" customWidth="1"/>
    <col min="5642" max="5647" width="4.33203125" style="35" bestFit="1" customWidth="1"/>
    <col min="5648" max="5648" width="3.109375" style="35" bestFit="1" customWidth="1"/>
    <col min="5649" max="5649" width="3.33203125" style="35" bestFit="1" customWidth="1"/>
    <col min="5650" max="5888" width="8.88671875" style="35"/>
    <col min="5889" max="5889" width="19.5546875" style="35" bestFit="1" customWidth="1"/>
    <col min="5890" max="5890" width="5.33203125" style="35" bestFit="1" customWidth="1"/>
    <col min="5891" max="5893" width="4.33203125" style="35" bestFit="1" customWidth="1"/>
    <col min="5894" max="5894" width="3.109375" style="35" bestFit="1" customWidth="1"/>
    <col min="5895" max="5896" width="4.33203125" style="35" bestFit="1" customWidth="1"/>
    <col min="5897" max="5897" width="4.88671875" style="35" bestFit="1" customWidth="1"/>
    <col min="5898" max="5903" width="4.33203125" style="35" bestFit="1" customWidth="1"/>
    <col min="5904" max="5904" width="3.109375" style="35" bestFit="1" customWidth="1"/>
    <col min="5905" max="5905" width="3.33203125" style="35" bestFit="1" customWidth="1"/>
    <col min="5906" max="6144" width="8.88671875" style="35"/>
    <col min="6145" max="6145" width="19.5546875" style="35" bestFit="1" customWidth="1"/>
    <col min="6146" max="6146" width="5.33203125" style="35" bestFit="1" customWidth="1"/>
    <col min="6147" max="6149" width="4.33203125" style="35" bestFit="1" customWidth="1"/>
    <col min="6150" max="6150" width="3.109375" style="35" bestFit="1" customWidth="1"/>
    <col min="6151" max="6152" width="4.33203125" style="35" bestFit="1" customWidth="1"/>
    <col min="6153" max="6153" width="4.88671875" style="35" bestFit="1" customWidth="1"/>
    <col min="6154" max="6159" width="4.33203125" style="35" bestFit="1" customWidth="1"/>
    <col min="6160" max="6160" width="3.109375" style="35" bestFit="1" customWidth="1"/>
    <col min="6161" max="6161" width="3.33203125" style="35" bestFit="1" customWidth="1"/>
    <col min="6162" max="6400" width="8.88671875" style="35"/>
    <col min="6401" max="6401" width="19.5546875" style="35" bestFit="1" customWidth="1"/>
    <col min="6402" max="6402" width="5.33203125" style="35" bestFit="1" customWidth="1"/>
    <col min="6403" max="6405" width="4.33203125" style="35" bestFit="1" customWidth="1"/>
    <col min="6406" max="6406" width="3.109375" style="35" bestFit="1" customWidth="1"/>
    <col min="6407" max="6408" width="4.33203125" style="35" bestFit="1" customWidth="1"/>
    <col min="6409" max="6409" width="4.88671875" style="35" bestFit="1" customWidth="1"/>
    <col min="6410" max="6415" width="4.33203125" style="35" bestFit="1" customWidth="1"/>
    <col min="6416" max="6416" width="3.109375" style="35" bestFit="1" customWidth="1"/>
    <col min="6417" max="6417" width="3.33203125" style="35" bestFit="1" customWidth="1"/>
    <col min="6418" max="6656" width="8.88671875" style="35"/>
    <col min="6657" max="6657" width="19.5546875" style="35" bestFit="1" customWidth="1"/>
    <col min="6658" max="6658" width="5.33203125" style="35" bestFit="1" customWidth="1"/>
    <col min="6659" max="6661" width="4.33203125" style="35" bestFit="1" customWidth="1"/>
    <col min="6662" max="6662" width="3.109375" style="35" bestFit="1" customWidth="1"/>
    <col min="6663" max="6664" width="4.33203125" style="35" bestFit="1" customWidth="1"/>
    <col min="6665" max="6665" width="4.88671875" style="35" bestFit="1" customWidth="1"/>
    <col min="6666" max="6671" width="4.33203125" style="35" bestFit="1" customWidth="1"/>
    <col min="6672" max="6672" width="3.109375" style="35" bestFit="1" customWidth="1"/>
    <col min="6673" max="6673" width="3.33203125" style="35" bestFit="1" customWidth="1"/>
    <col min="6674" max="6912" width="8.88671875" style="35"/>
    <col min="6913" max="6913" width="19.5546875" style="35" bestFit="1" customWidth="1"/>
    <col min="6914" max="6914" width="5.33203125" style="35" bestFit="1" customWidth="1"/>
    <col min="6915" max="6917" width="4.33203125" style="35" bestFit="1" customWidth="1"/>
    <col min="6918" max="6918" width="3.109375" style="35" bestFit="1" customWidth="1"/>
    <col min="6919" max="6920" width="4.33203125" style="35" bestFit="1" customWidth="1"/>
    <col min="6921" max="6921" width="4.88671875" style="35" bestFit="1" customWidth="1"/>
    <col min="6922" max="6927" width="4.33203125" style="35" bestFit="1" customWidth="1"/>
    <col min="6928" max="6928" width="3.109375" style="35" bestFit="1" customWidth="1"/>
    <col min="6929" max="6929" width="3.33203125" style="35" bestFit="1" customWidth="1"/>
    <col min="6930" max="7168" width="8.88671875" style="35"/>
    <col min="7169" max="7169" width="19.5546875" style="35" bestFit="1" customWidth="1"/>
    <col min="7170" max="7170" width="5.33203125" style="35" bestFit="1" customWidth="1"/>
    <col min="7171" max="7173" width="4.33203125" style="35" bestFit="1" customWidth="1"/>
    <col min="7174" max="7174" width="3.109375" style="35" bestFit="1" customWidth="1"/>
    <col min="7175" max="7176" width="4.33203125" style="35" bestFit="1" customWidth="1"/>
    <col min="7177" max="7177" width="4.88671875" style="35" bestFit="1" customWidth="1"/>
    <col min="7178" max="7183" width="4.33203125" style="35" bestFit="1" customWidth="1"/>
    <col min="7184" max="7184" width="3.109375" style="35" bestFit="1" customWidth="1"/>
    <col min="7185" max="7185" width="3.33203125" style="35" bestFit="1" customWidth="1"/>
    <col min="7186" max="7424" width="8.88671875" style="35"/>
    <col min="7425" max="7425" width="19.5546875" style="35" bestFit="1" customWidth="1"/>
    <col min="7426" max="7426" width="5.33203125" style="35" bestFit="1" customWidth="1"/>
    <col min="7427" max="7429" width="4.33203125" style="35" bestFit="1" customWidth="1"/>
    <col min="7430" max="7430" width="3.109375" style="35" bestFit="1" customWidth="1"/>
    <col min="7431" max="7432" width="4.33203125" style="35" bestFit="1" customWidth="1"/>
    <col min="7433" max="7433" width="4.88671875" style="35" bestFit="1" customWidth="1"/>
    <col min="7434" max="7439" width="4.33203125" style="35" bestFit="1" customWidth="1"/>
    <col min="7440" max="7440" width="3.109375" style="35" bestFit="1" customWidth="1"/>
    <col min="7441" max="7441" width="3.33203125" style="35" bestFit="1" customWidth="1"/>
    <col min="7442" max="7680" width="8.88671875" style="35"/>
    <col min="7681" max="7681" width="19.5546875" style="35" bestFit="1" customWidth="1"/>
    <col min="7682" max="7682" width="5.33203125" style="35" bestFit="1" customWidth="1"/>
    <col min="7683" max="7685" width="4.33203125" style="35" bestFit="1" customWidth="1"/>
    <col min="7686" max="7686" width="3.109375" style="35" bestFit="1" customWidth="1"/>
    <col min="7687" max="7688" width="4.33203125" style="35" bestFit="1" customWidth="1"/>
    <col min="7689" max="7689" width="4.88671875" style="35" bestFit="1" customWidth="1"/>
    <col min="7690" max="7695" width="4.33203125" style="35" bestFit="1" customWidth="1"/>
    <col min="7696" max="7696" width="3.109375" style="35" bestFit="1" customWidth="1"/>
    <col min="7697" max="7697" width="3.33203125" style="35" bestFit="1" customWidth="1"/>
    <col min="7698" max="7936" width="8.88671875" style="35"/>
    <col min="7937" max="7937" width="19.5546875" style="35" bestFit="1" customWidth="1"/>
    <col min="7938" max="7938" width="5.33203125" style="35" bestFit="1" customWidth="1"/>
    <col min="7939" max="7941" width="4.33203125" style="35" bestFit="1" customWidth="1"/>
    <col min="7942" max="7942" width="3.109375" style="35" bestFit="1" customWidth="1"/>
    <col min="7943" max="7944" width="4.33203125" style="35" bestFit="1" customWidth="1"/>
    <col min="7945" max="7945" width="4.88671875" style="35" bestFit="1" customWidth="1"/>
    <col min="7946" max="7951" width="4.33203125" style="35" bestFit="1" customWidth="1"/>
    <col min="7952" max="7952" width="3.109375" style="35" bestFit="1" customWidth="1"/>
    <col min="7953" max="7953" width="3.33203125" style="35" bestFit="1" customWidth="1"/>
    <col min="7954" max="8192" width="8.88671875" style="35"/>
    <col min="8193" max="8193" width="19.5546875" style="35" bestFit="1" customWidth="1"/>
    <col min="8194" max="8194" width="5.33203125" style="35" bestFit="1" customWidth="1"/>
    <col min="8195" max="8197" width="4.33203125" style="35" bestFit="1" customWidth="1"/>
    <col min="8198" max="8198" width="3.109375" style="35" bestFit="1" customWidth="1"/>
    <col min="8199" max="8200" width="4.33203125" style="35" bestFit="1" customWidth="1"/>
    <col min="8201" max="8201" width="4.88671875" style="35" bestFit="1" customWidth="1"/>
    <col min="8202" max="8207" width="4.33203125" style="35" bestFit="1" customWidth="1"/>
    <col min="8208" max="8208" width="3.109375" style="35" bestFit="1" customWidth="1"/>
    <col min="8209" max="8209" width="3.33203125" style="35" bestFit="1" customWidth="1"/>
    <col min="8210" max="8448" width="8.88671875" style="35"/>
    <col min="8449" max="8449" width="19.5546875" style="35" bestFit="1" customWidth="1"/>
    <col min="8450" max="8450" width="5.33203125" style="35" bestFit="1" customWidth="1"/>
    <col min="8451" max="8453" width="4.33203125" style="35" bestFit="1" customWidth="1"/>
    <col min="8454" max="8454" width="3.109375" style="35" bestFit="1" customWidth="1"/>
    <col min="8455" max="8456" width="4.33203125" style="35" bestFit="1" customWidth="1"/>
    <col min="8457" max="8457" width="4.88671875" style="35" bestFit="1" customWidth="1"/>
    <col min="8458" max="8463" width="4.33203125" style="35" bestFit="1" customWidth="1"/>
    <col min="8464" max="8464" width="3.109375" style="35" bestFit="1" customWidth="1"/>
    <col min="8465" max="8465" width="3.33203125" style="35" bestFit="1" customWidth="1"/>
    <col min="8466" max="8704" width="8.88671875" style="35"/>
    <col min="8705" max="8705" width="19.5546875" style="35" bestFit="1" customWidth="1"/>
    <col min="8706" max="8706" width="5.33203125" style="35" bestFit="1" customWidth="1"/>
    <col min="8707" max="8709" width="4.33203125" style="35" bestFit="1" customWidth="1"/>
    <col min="8710" max="8710" width="3.109375" style="35" bestFit="1" customWidth="1"/>
    <col min="8711" max="8712" width="4.33203125" style="35" bestFit="1" customWidth="1"/>
    <col min="8713" max="8713" width="4.88671875" style="35" bestFit="1" customWidth="1"/>
    <col min="8714" max="8719" width="4.33203125" style="35" bestFit="1" customWidth="1"/>
    <col min="8720" max="8720" width="3.109375" style="35" bestFit="1" customWidth="1"/>
    <col min="8721" max="8721" width="3.33203125" style="35" bestFit="1" customWidth="1"/>
    <col min="8722" max="8960" width="8.88671875" style="35"/>
    <col min="8961" max="8961" width="19.5546875" style="35" bestFit="1" customWidth="1"/>
    <col min="8962" max="8962" width="5.33203125" style="35" bestFit="1" customWidth="1"/>
    <col min="8963" max="8965" width="4.33203125" style="35" bestFit="1" customWidth="1"/>
    <col min="8966" max="8966" width="3.109375" style="35" bestFit="1" customWidth="1"/>
    <col min="8967" max="8968" width="4.33203125" style="35" bestFit="1" customWidth="1"/>
    <col min="8969" max="8969" width="4.88671875" style="35" bestFit="1" customWidth="1"/>
    <col min="8970" max="8975" width="4.33203125" style="35" bestFit="1" customWidth="1"/>
    <col min="8976" max="8976" width="3.109375" style="35" bestFit="1" customWidth="1"/>
    <col min="8977" max="8977" width="3.33203125" style="35" bestFit="1" customWidth="1"/>
    <col min="8978" max="9216" width="8.88671875" style="35"/>
    <col min="9217" max="9217" width="19.5546875" style="35" bestFit="1" customWidth="1"/>
    <col min="9218" max="9218" width="5.33203125" style="35" bestFit="1" customWidth="1"/>
    <col min="9219" max="9221" width="4.33203125" style="35" bestFit="1" customWidth="1"/>
    <col min="9222" max="9222" width="3.109375" style="35" bestFit="1" customWidth="1"/>
    <col min="9223" max="9224" width="4.33203125" style="35" bestFit="1" customWidth="1"/>
    <col min="9225" max="9225" width="4.88671875" style="35" bestFit="1" customWidth="1"/>
    <col min="9226" max="9231" width="4.33203125" style="35" bestFit="1" customWidth="1"/>
    <col min="9232" max="9232" width="3.109375" style="35" bestFit="1" customWidth="1"/>
    <col min="9233" max="9233" width="3.33203125" style="35" bestFit="1" customWidth="1"/>
    <col min="9234" max="9472" width="8.88671875" style="35"/>
    <col min="9473" max="9473" width="19.5546875" style="35" bestFit="1" customWidth="1"/>
    <col min="9474" max="9474" width="5.33203125" style="35" bestFit="1" customWidth="1"/>
    <col min="9475" max="9477" width="4.33203125" style="35" bestFit="1" customWidth="1"/>
    <col min="9478" max="9478" width="3.109375" style="35" bestFit="1" customWidth="1"/>
    <col min="9479" max="9480" width="4.33203125" style="35" bestFit="1" customWidth="1"/>
    <col min="9481" max="9481" width="4.88671875" style="35" bestFit="1" customWidth="1"/>
    <col min="9482" max="9487" width="4.33203125" style="35" bestFit="1" customWidth="1"/>
    <col min="9488" max="9488" width="3.109375" style="35" bestFit="1" customWidth="1"/>
    <col min="9489" max="9489" width="3.33203125" style="35" bestFit="1" customWidth="1"/>
    <col min="9490" max="9728" width="8.88671875" style="35"/>
    <col min="9729" max="9729" width="19.5546875" style="35" bestFit="1" customWidth="1"/>
    <col min="9730" max="9730" width="5.33203125" style="35" bestFit="1" customWidth="1"/>
    <col min="9731" max="9733" width="4.33203125" style="35" bestFit="1" customWidth="1"/>
    <col min="9734" max="9734" width="3.109375" style="35" bestFit="1" customWidth="1"/>
    <col min="9735" max="9736" width="4.33203125" style="35" bestFit="1" customWidth="1"/>
    <col min="9737" max="9737" width="4.88671875" style="35" bestFit="1" customWidth="1"/>
    <col min="9738" max="9743" width="4.33203125" style="35" bestFit="1" customWidth="1"/>
    <col min="9744" max="9744" width="3.109375" style="35" bestFit="1" customWidth="1"/>
    <col min="9745" max="9745" width="3.33203125" style="35" bestFit="1" customWidth="1"/>
    <col min="9746" max="9984" width="8.88671875" style="35"/>
    <col min="9985" max="9985" width="19.5546875" style="35" bestFit="1" customWidth="1"/>
    <col min="9986" max="9986" width="5.33203125" style="35" bestFit="1" customWidth="1"/>
    <col min="9987" max="9989" width="4.33203125" style="35" bestFit="1" customWidth="1"/>
    <col min="9990" max="9990" width="3.109375" style="35" bestFit="1" customWidth="1"/>
    <col min="9991" max="9992" width="4.33203125" style="35" bestFit="1" customWidth="1"/>
    <col min="9993" max="9993" width="4.88671875" style="35" bestFit="1" customWidth="1"/>
    <col min="9994" max="9999" width="4.33203125" style="35" bestFit="1" customWidth="1"/>
    <col min="10000" max="10000" width="3.109375" style="35" bestFit="1" customWidth="1"/>
    <col min="10001" max="10001" width="3.33203125" style="35" bestFit="1" customWidth="1"/>
    <col min="10002" max="10240" width="8.88671875" style="35"/>
    <col min="10241" max="10241" width="19.5546875" style="35" bestFit="1" customWidth="1"/>
    <col min="10242" max="10242" width="5.33203125" style="35" bestFit="1" customWidth="1"/>
    <col min="10243" max="10245" width="4.33203125" style="35" bestFit="1" customWidth="1"/>
    <col min="10246" max="10246" width="3.109375" style="35" bestFit="1" customWidth="1"/>
    <col min="10247" max="10248" width="4.33203125" style="35" bestFit="1" customWidth="1"/>
    <col min="10249" max="10249" width="4.88671875" style="35" bestFit="1" customWidth="1"/>
    <col min="10250" max="10255" width="4.33203125" style="35" bestFit="1" customWidth="1"/>
    <col min="10256" max="10256" width="3.109375" style="35" bestFit="1" customWidth="1"/>
    <col min="10257" max="10257" width="3.33203125" style="35" bestFit="1" customWidth="1"/>
    <col min="10258" max="10496" width="8.88671875" style="35"/>
    <col min="10497" max="10497" width="19.5546875" style="35" bestFit="1" customWidth="1"/>
    <col min="10498" max="10498" width="5.33203125" style="35" bestFit="1" customWidth="1"/>
    <col min="10499" max="10501" width="4.33203125" style="35" bestFit="1" customWidth="1"/>
    <col min="10502" max="10502" width="3.109375" style="35" bestFit="1" customWidth="1"/>
    <col min="10503" max="10504" width="4.33203125" style="35" bestFit="1" customWidth="1"/>
    <col min="10505" max="10505" width="4.88671875" style="35" bestFit="1" customWidth="1"/>
    <col min="10506" max="10511" width="4.33203125" style="35" bestFit="1" customWidth="1"/>
    <col min="10512" max="10512" width="3.109375" style="35" bestFit="1" customWidth="1"/>
    <col min="10513" max="10513" width="3.33203125" style="35" bestFit="1" customWidth="1"/>
    <col min="10514" max="10752" width="8.88671875" style="35"/>
    <col min="10753" max="10753" width="19.5546875" style="35" bestFit="1" customWidth="1"/>
    <col min="10754" max="10754" width="5.33203125" style="35" bestFit="1" customWidth="1"/>
    <col min="10755" max="10757" width="4.33203125" style="35" bestFit="1" customWidth="1"/>
    <col min="10758" max="10758" width="3.109375" style="35" bestFit="1" customWidth="1"/>
    <col min="10759" max="10760" width="4.33203125" style="35" bestFit="1" customWidth="1"/>
    <col min="10761" max="10761" width="4.88671875" style="35" bestFit="1" customWidth="1"/>
    <col min="10762" max="10767" width="4.33203125" style="35" bestFit="1" customWidth="1"/>
    <col min="10768" max="10768" width="3.109375" style="35" bestFit="1" customWidth="1"/>
    <col min="10769" max="10769" width="3.33203125" style="35" bestFit="1" customWidth="1"/>
    <col min="10770" max="11008" width="8.88671875" style="35"/>
    <col min="11009" max="11009" width="19.5546875" style="35" bestFit="1" customWidth="1"/>
    <col min="11010" max="11010" width="5.33203125" style="35" bestFit="1" customWidth="1"/>
    <col min="11011" max="11013" width="4.33203125" style="35" bestFit="1" customWidth="1"/>
    <col min="11014" max="11014" width="3.109375" style="35" bestFit="1" customWidth="1"/>
    <col min="11015" max="11016" width="4.33203125" style="35" bestFit="1" customWidth="1"/>
    <col min="11017" max="11017" width="4.88671875" style="35" bestFit="1" customWidth="1"/>
    <col min="11018" max="11023" width="4.33203125" style="35" bestFit="1" customWidth="1"/>
    <col min="11024" max="11024" width="3.109375" style="35" bestFit="1" customWidth="1"/>
    <col min="11025" max="11025" width="3.33203125" style="35" bestFit="1" customWidth="1"/>
    <col min="11026" max="11264" width="8.88671875" style="35"/>
    <col min="11265" max="11265" width="19.5546875" style="35" bestFit="1" customWidth="1"/>
    <col min="11266" max="11266" width="5.33203125" style="35" bestFit="1" customWidth="1"/>
    <col min="11267" max="11269" width="4.33203125" style="35" bestFit="1" customWidth="1"/>
    <col min="11270" max="11270" width="3.109375" style="35" bestFit="1" customWidth="1"/>
    <col min="11271" max="11272" width="4.33203125" style="35" bestFit="1" customWidth="1"/>
    <col min="11273" max="11273" width="4.88671875" style="35" bestFit="1" customWidth="1"/>
    <col min="11274" max="11279" width="4.33203125" style="35" bestFit="1" customWidth="1"/>
    <col min="11280" max="11280" width="3.109375" style="35" bestFit="1" customWidth="1"/>
    <col min="11281" max="11281" width="3.33203125" style="35" bestFit="1" customWidth="1"/>
    <col min="11282" max="11520" width="8.88671875" style="35"/>
    <col min="11521" max="11521" width="19.5546875" style="35" bestFit="1" customWidth="1"/>
    <col min="11522" max="11522" width="5.33203125" style="35" bestFit="1" customWidth="1"/>
    <col min="11523" max="11525" width="4.33203125" style="35" bestFit="1" customWidth="1"/>
    <col min="11526" max="11526" width="3.109375" style="35" bestFit="1" customWidth="1"/>
    <col min="11527" max="11528" width="4.33203125" style="35" bestFit="1" customWidth="1"/>
    <col min="11529" max="11529" width="4.88671875" style="35" bestFit="1" customWidth="1"/>
    <col min="11530" max="11535" width="4.33203125" style="35" bestFit="1" customWidth="1"/>
    <col min="11536" max="11536" width="3.109375" style="35" bestFit="1" customWidth="1"/>
    <col min="11537" max="11537" width="3.33203125" style="35" bestFit="1" customWidth="1"/>
    <col min="11538" max="11776" width="8.88671875" style="35"/>
    <col min="11777" max="11777" width="19.5546875" style="35" bestFit="1" customWidth="1"/>
    <col min="11778" max="11778" width="5.33203125" style="35" bestFit="1" customWidth="1"/>
    <col min="11779" max="11781" width="4.33203125" style="35" bestFit="1" customWidth="1"/>
    <col min="11782" max="11782" width="3.109375" style="35" bestFit="1" customWidth="1"/>
    <col min="11783" max="11784" width="4.33203125" style="35" bestFit="1" customWidth="1"/>
    <col min="11785" max="11785" width="4.88671875" style="35" bestFit="1" customWidth="1"/>
    <col min="11786" max="11791" width="4.33203125" style="35" bestFit="1" customWidth="1"/>
    <col min="11792" max="11792" width="3.109375" style="35" bestFit="1" customWidth="1"/>
    <col min="11793" max="11793" width="3.33203125" style="35" bestFit="1" customWidth="1"/>
    <col min="11794" max="12032" width="8.88671875" style="35"/>
    <col min="12033" max="12033" width="19.5546875" style="35" bestFit="1" customWidth="1"/>
    <col min="12034" max="12034" width="5.33203125" style="35" bestFit="1" customWidth="1"/>
    <col min="12035" max="12037" width="4.33203125" style="35" bestFit="1" customWidth="1"/>
    <col min="12038" max="12038" width="3.109375" style="35" bestFit="1" customWidth="1"/>
    <col min="12039" max="12040" width="4.33203125" style="35" bestFit="1" customWidth="1"/>
    <col min="12041" max="12041" width="4.88671875" style="35" bestFit="1" customWidth="1"/>
    <col min="12042" max="12047" width="4.33203125" style="35" bestFit="1" customWidth="1"/>
    <col min="12048" max="12048" width="3.109375" style="35" bestFit="1" customWidth="1"/>
    <col min="12049" max="12049" width="3.33203125" style="35" bestFit="1" customWidth="1"/>
    <col min="12050" max="12288" width="8.88671875" style="35"/>
    <col min="12289" max="12289" width="19.5546875" style="35" bestFit="1" customWidth="1"/>
    <col min="12290" max="12290" width="5.33203125" style="35" bestFit="1" customWidth="1"/>
    <col min="12291" max="12293" width="4.33203125" style="35" bestFit="1" customWidth="1"/>
    <col min="12294" max="12294" width="3.109375" style="35" bestFit="1" customWidth="1"/>
    <col min="12295" max="12296" width="4.33203125" style="35" bestFit="1" customWidth="1"/>
    <col min="12297" max="12297" width="4.88671875" style="35" bestFit="1" customWidth="1"/>
    <col min="12298" max="12303" width="4.33203125" style="35" bestFit="1" customWidth="1"/>
    <col min="12304" max="12304" width="3.109375" style="35" bestFit="1" customWidth="1"/>
    <col min="12305" max="12305" width="3.33203125" style="35" bestFit="1" customWidth="1"/>
    <col min="12306" max="12544" width="8.88671875" style="35"/>
    <col min="12545" max="12545" width="19.5546875" style="35" bestFit="1" customWidth="1"/>
    <col min="12546" max="12546" width="5.33203125" style="35" bestFit="1" customWidth="1"/>
    <col min="12547" max="12549" width="4.33203125" style="35" bestFit="1" customWidth="1"/>
    <col min="12550" max="12550" width="3.109375" style="35" bestFit="1" customWidth="1"/>
    <col min="12551" max="12552" width="4.33203125" style="35" bestFit="1" customWidth="1"/>
    <col min="12553" max="12553" width="4.88671875" style="35" bestFit="1" customWidth="1"/>
    <col min="12554" max="12559" width="4.33203125" style="35" bestFit="1" customWidth="1"/>
    <col min="12560" max="12560" width="3.109375" style="35" bestFit="1" customWidth="1"/>
    <col min="12561" max="12561" width="3.33203125" style="35" bestFit="1" customWidth="1"/>
    <col min="12562" max="12800" width="8.88671875" style="35"/>
    <col min="12801" max="12801" width="19.5546875" style="35" bestFit="1" customWidth="1"/>
    <col min="12802" max="12802" width="5.33203125" style="35" bestFit="1" customWidth="1"/>
    <col min="12803" max="12805" width="4.33203125" style="35" bestFit="1" customWidth="1"/>
    <col min="12806" max="12806" width="3.109375" style="35" bestFit="1" customWidth="1"/>
    <col min="12807" max="12808" width="4.33203125" style="35" bestFit="1" customWidth="1"/>
    <col min="12809" max="12809" width="4.88671875" style="35" bestFit="1" customWidth="1"/>
    <col min="12810" max="12815" width="4.33203125" style="35" bestFit="1" customWidth="1"/>
    <col min="12816" max="12816" width="3.109375" style="35" bestFit="1" customWidth="1"/>
    <col min="12817" max="12817" width="3.33203125" style="35" bestFit="1" customWidth="1"/>
    <col min="12818" max="13056" width="8.88671875" style="35"/>
    <col min="13057" max="13057" width="19.5546875" style="35" bestFit="1" customWidth="1"/>
    <col min="13058" max="13058" width="5.33203125" style="35" bestFit="1" customWidth="1"/>
    <col min="13059" max="13061" width="4.33203125" style="35" bestFit="1" customWidth="1"/>
    <col min="13062" max="13062" width="3.109375" style="35" bestFit="1" customWidth="1"/>
    <col min="13063" max="13064" width="4.33203125" style="35" bestFit="1" customWidth="1"/>
    <col min="13065" max="13065" width="4.88671875" style="35" bestFit="1" customWidth="1"/>
    <col min="13066" max="13071" width="4.33203125" style="35" bestFit="1" customWidth="1"/>
    <col min="13072" max="13072" width="3.109375" style="35" bestFit="1" customWidth="1"/>
    <col min="13073" max="13073" width="3.33203125" style="35" bestFit="1" customWidth="1"/>
    <col min="13074" max="13312" width="8.88671875" style="35"/>
    <col min="13313" max="13313" width="19.5546875" style="35" bestFit="1" customWidth="1"/>
    <col min="13314" max="13314" width="5.33203125" style="35" bestFit="1" customWidth="1"/>
    <col min="13315" max="13317" width="4.33203125" style="35" bestFit="1" customWidth="1"/>
    <col min="13318" max="13318" width="3.109375" style="35" bestFit="1" customWidth="1"/>
    <col min="13319" max="13320" width="4.33203125" style="35" bestFit="1" customWidth="1"/>
    <col min="13321" max="13321" width="4.88671875" style="35" bestFit="1" customWidth="1"/>
    <col min="13322" max="13327" width="4.33203125" style="35" bestFit="1" customWidth="1"/>
    <col min="13328" max="13328" width="3.109375" style="35" bestFit="1" customWidth="1"/>
    <col min="13329" max="13329" width="3.33203125" style="35" bestFit="1" customWidth="1"/>
    <col min="13330" max="13568" width="8.88671875" style="35"/>
    <col min="13569" max="13569" width="19.5546875" style="35" bestFit="1" customWidth="1"/>
    <col min="13570" max="13570" width="5.33203125" style="35" bestFit="1" customWidth="1"/>
    <col min="13571" max="13573" width="4.33203125" style="35" bestFit="1" customWidth="1"/>
    <col min="13574" max="13574" width="3.109375" style="35" bestFit="1" customWidth="1"/>
    <col min="13575" max="13576" width="4.33203125" style="35" bestFit="1" customWidth="1"/>
    <col min="13577" max="13577" width="4.88671875" style="35" bestFit="1" customWidth="1"/>
    <col min="13578" max="13583" width="4.33203125" style="35" bestFit="1" customWidth="1"/>
    <col min="13584" max="13584" width="3.109375" style="35" bestFit="1" customWidth="1"/>
    <col min="13585" max="13585" width="3.33203125" style="35" bestFit="1" customWidth="1"/>
    <col min="13586" max="13824" width="8.88671875" style="35"/>
    <col min="13825" max="13825" width="19.5546875" style="35" bestFit="1" customWidth="1"/>
    <col min="13826" max="13826" width="5.33203125" style="35" bestFit="1" customWidth="1"/>
    <col min="13827" max="13829" width="4.33203125" style="35" bestFit="1" customWidth="1"/>
    <col min="13830" max="13830" width="3.109375" style="35" bestFit="1" customWidth="1"/>
    <col min="13831" max="13832" width="4.33203125" style="35" bestFit="1" customWidth="1"/>
    <col min="13833" max="13833" width="4.88671875" style="35" bestFit="1" customWidth="1"/>
    <col min="13834" max="13839" width="4.33203125" style="35" bestFit="1" customWidth="1"/>
    <col min="13840" max="13840" width="3.109375" style="35" bestFit="1" customWidth="1"/>
    <col min="13841" max="13841" width="3.33203125" style="35" bestFit="1" customWidth="1"/>
    <col min="13842" max="14080" width="8.88671875" style="35"/>
    <col min="14081" max="14081" width="19.5546875" style="35" bestFit="1" customWidth="1"/>
    <col min="14082" max="14082" width="5.33203125" style="35" bestFit="1" customWidth="1"/>
    <col min="14083" max="14085" width="4.33203125" style="35" bestFit="1" customWidth="1"/>
    <col min="14086" max="14086" width="3.109375" style="35" bestFit="1" customWidth="1"/>
    <col min="14087" max="14088" width="4.33203125" style="35" bestFit="1" customWidth="1"/>
    <col min="14089" max="14089" width="4.88671875" style="35" bestFit="1" customWidth="1"/>
    <col min="14090" max="14095" width="4.33203125" style="35" bestFit="1" customWidth="1"/>
    <col min="14096" max="14096" width="3.109375" style="35" bestFit="1" customWidth="1"/>
    <col min="14097" max="14097" width="3.33203125" style="35" bestFit="1" customWidth="1"/>
    <col min="14098" max="14336" width="8.88671875" style="35"/>
    <col min="14337" max="14337" width="19.5546875" style="35" bestFit="1" customWidth="1"/>
    <col min="14338" max="14338" width="5.33203125" style="35" bestFit="1" customWidth="1"/>
    <col min="14339" max="14341" width="4.33203125" style="35" bestFit="1" customWidth="1"/>
    <col min="14342" max="14342" width="3.109375" style="35" bestFit="1" customWidth="1"/>
    <col min="14343" max="14344" width="4.33203125" style="35" bestFit="1" customWidth="1"/>
    <col min="14345" max="14345" width="4.88671875" style="35" bestFit="1" customWidth="1"/>
    <col min="14346" max="14351" width="4.33203125" style="35" bestFit="1" customWidth="1"/>
    <col min="14352" max="14352" width="3.109375" style="35" bestFit="1" customWidth="1"/>
    <col min="14353" max="14353" width="3.33203125" style="35" bestFit="1" customWidth="1"/>
    <col min="14354" max="14592" width="8.88671875" style="35"/>
    <col min="14593" max="14593" width="19.5546875" style="35" bestFit="1" customWidth="1"/>
    <col min="14594" max="14594" width="5.33203125" style="35" bestFit="1" customWidth="1"/>
    <col min="14595" max="14597" width="4.33203125" style="35" bestFit="1" customWidth="1"/>
    <col min="14598" max="14598" width="3.109375" style="35" bestFit="1" customWidth="1"/>
    <col min="14599" max="14600" width="4.33203125" style="35" bestFit="1" customWidth="1"/>
    <col min="14601" max="14601" width="4.88671875" style="35" bestFit="1" customWidth="1"/>
    <col min="14602" max="14607" width="4.33203125" style="35" bestFit="1" customWidth="1"/>
    <col min="14608" max="14608" width="3.109375" style="35" bestFit="1" customWidth="1"/>
    <col min="14609" max="14609" width="3.33203125" style="35" bestFit="1" customWidth="1"/>
    <col min="14610" max="14848" width="8.88671875" style="35"/>
    <col min="14849" max="14849" width="19.5546875" style="35" bestFit="1" customWidth="1"/>
    <col min="14850" max="14850" width="5.33203125" style="35" bestFit="1" customWidth="1"/>
    <col min="14851" max="14853" width="4.33203125" style="35" bestFit="1" customWidth="1"/>
    <col min="14854" max="14854" width="3.109375" style="35" bestFit="1" customWidth="1"/>
    <col min="14855" max="14856" width="4.33203125" style="35" bestFit="1" customWidth="1"/>
    <col min="14857" max="14857" width="4.88671875" style="35" bestFit="1" customWidth="1"/>
    <col min="14858" max="14863" width="4.33203125" style="35" bestFit="1" customWidth="1"/>
    <col min="14864" max="14864" width="3.109375" style="35" bestFit="1" customWidth="1"/>
    <col min="14865" max="14865" width="3.33203125" style="35" bestFit="1" customWidth="1"/>
    <col min="14866" max="15104" width="8.88671875" style="35"/>
    <col min="15105" max="15105" width="19.5546875" style="35" bestFit="1" customWidth="1"/>
    <col min="15106" max="15106" width="5.33203125" style="35" bestFit="1" customWidth="1"/>
    <col min="15107" max="15109" width="4.33203125" style="35" bestFit="1" customWidth="1"/>
    <col min="15110" max="15110" width="3.109375" style="35" bestFit="1" customWidth="1"/>
    <col min="15111" max="15112" width="4.33203125" style="35" bestFit="1" customWidth="1"/>
    <col min="15113" max="15113" width="4.88671875" style="35" bestFit="1" customWidth="1"/>
    <col min="15114" max="15119" width="4.33203125" style="35" bestFit="1" customWidth="1"/>
    <col min="15120" max="15120" width="3.109375" style="35" bestFit="1" customWidth="1"/>
    <col min="15121" max="15121" width="3.33203125" style="35" bestFit="1" customWidth="1"/>
    <col min="15122" max="15360" width="8.88671875" style="35"/>
    <col min="15361" max="15361" width="19.5546875" style="35" bestFit="1" customWidth="1"/>
    <col min="15362" max="15362" width="5.33203125" style="35" bestFit="1" customWidth="1"/>
    <col min="15363" max="15365" width="4.33203125" style="35" bestFit="1" customWidth="1"/>
    <col min="15366" max="15366" width="3.109375" style="35" bestFit="1" customWidth="1"/>
    <col min="15367" max="15368" width="4.33203125" style="35" bestFit="1" customWidth="1"/>
    <col min="15369" max="15369" width="4.88671875" style="35" bestFit="1" customWidth="1"/>
    <col min="15370" max="15375" width="4.33203125" style="35" bestFit="1" customWidth="1"/>
    <col min="15376" max="15376" width="3.109375" style="35" bestFit="1" customWidth="1"/>
    <col min="15377" max="15377" width="3.33203125" style="35" bestFit="1" customWidth="1"/>
    <col min="15378" max="15616" width="8.88671875" style="35"/>
    <col min="15617" max="15617" width="19.5546875" style="35" bestFit="1" customWidth="1"/>
    <col min="15618" max="15618" width="5.33203125" style="35" bestFit="1" customWidth="1"/>
    <col min="15619" max="15621" width="4.33203125" style="35" bestFit="1" customWidth="1"/>
    <col min="15622" max="15622" width="3.109375" style="35" bestFit="1" customWidth="1"/>
    <col min="15623" max="15624" width="4.33203125" style="35" bestFit="1" customWidth="1"/>
    <col min="15625" max="15625" width="4.88671875" style="35" bestFit="1" customWidth="1"/>
    <col min="15626" max="15631" width="4.33203125" style="35" bestFit="1" customWidth="1"/>
    <col min="15632" max="15632" width="3.109375" style="35" bestFit="1" customWidth="1"/>
    <col min="15633" max="15633" width="3.33203125" style="35" bestFit="1" customWidth="1"/>
    <col min="15634" max="15872" width="8.88671875" style="35"/>
    <col min="15873" max="15873" width="19.5546875" style="35" bestFit="1" customWidth="1"/>
    <col min="15874" max="15874" width="5.33203125" style="35" bestFit="1" customWidth="1"/>
    <col min="15875" max="15877" width="4.33203125" style="35" bestFit="1" customWidth="1"/>
    <col min="15878" max="15878" width="3.109375" style="35" bestFit="1" customWidth="1"/>
    <col min="15879" max="15880" width="4.33203125" style="35" bestFit="1" customWidth="1"/>
    <col min="15881" max="15881" width="4.88671875" style="35" bestFit="1" customWidth="1"/>
    <col min="15882" max="15887" width="4.33203125" style="35" bestFit="1" customWidth="1"/>
    <col min="15888" max="15888" width="3.109375" style="35" bestFit="1" customWidth="1"/>
    <col min="15889" max="15889" width="3.33203125" style="35" bestFit="1" customWidth="1"/>
    <col min="15890" max="16128" width="8.88671875" style="35"/>
    <col min="16129" max="16129" width="19.5546875" style="35" bestFit="1" customWidth="1"/>
    <col min="16130" max="16130" width="5.33203125" style="35" bestFit="1" customWidth="1"/>
    <col min="16131" max="16133" width="4.33203125" style="35" bestFit="1" customWidth="1"/>
    <col min="16134" max="16134" width="3.109375" style="35" bestFit="1" customWidth="1"/>
    <col min="16135" max="16136" width="4.33203125" style="35" bestFit="1" customWidth="1"/>
    <col min="16137" max="16137" width="4.88671875" style="35" bestFit="1" customWidth="1"/>
    <col min="16138" max="16143" width="4.33203125" style="35" bestFit="1" customWidth="1"/>
    <col min="16144" max="16144" width="3.109375" style="35" bestFit="1" customWidth="1"/>
    <col min="16145" max="16145" width="3.33203125" style="35" bestFit="1" customWidth="1"/>
    <col min="16146" max="16384" width="8.88671875" style="35"/>
  </cols>
  <sheetData>
    <row r="1" spans="1:17">
      <c r="A1" s="1436" t="s">
        <v>5197</v>
      </c>
    </row>
    <row r="2" spans="1:17" ht="17.399999999999999" customHeight="1">
      <c r="A2" s="671" t="s">
        <v>257</v>
      </c>
      <c r="B2" s="1669" t="s">
        <v>4512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  <c r="Q2" s="1669"/>
    </row>
    <row r="3" spans="1:17" ht="29.4" customHeight="1" thickBot="1">
      <c r="A3" s="671"/>
      <c r="B3" s="1686"/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1686"/>
    </row>
    <row r="4" spans="1:17">
      <c r="A4" s="798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</row>
    <row r="5" spans="1:17">
      <c r="A5" s="490" t="s">
        <v>4513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</row>
    <row r="6" spans="1:17" ht="13.8" thickBot="1">
      <c r="A6" s="490" t="s">
        <v>3847</v>
      </c>
      <c r="B6" s="1727" t="s">
        <v>1648</v>
      </c>
      <c r="C6" s="1681"/>
      <c r="D6" s="1681"/>
      <c r="E6" s="1681"/>
      <c r="F6" s="1681"/>
      <c r="G6" s="1681"/>
      <c r="H6" s="1681"/>
      <c r="I6" s="1681"/>
      <c r="J6" s="1681"/>
      <c r="K6" s="1681"/>
      <c r="L6" s="1681"/>
      <c r="M6" s="1681"/>
      <c r="N6" s="1681"/>
      <c r="O6" s="1681"/>
      <c r="P6" s="1681"/>
      <c r="Q6" s="1681"/>
    </row>
    <row r="7" spans="1:17">
      <c r="A7" s="490" t="s">
        <v>4514</v>
      </c>
      <c r="B7" s="30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</row>
    <row r="8" spans="1:17" ht="13.8" thickBot="1">
      <c r="A8" s="490" t="s">
        <v>4243</v>
      </c>
      <c r="B8" s="308"/>
      <c r="C8" s="1681" t="s">
        <v>4515</v>
      </c>
      <c r="D8" s="1681"/>
      <c r="E8" s="1681"/>
      <c r="F8" s="1681"/>
      <c r="G8" s="1681"/>
      <c r="H8" s="1681"/>
      <c r="I8" s="1681"/>
      <c r="J8" s="1681"/>
      <c r="K8" s="1681"/>
      <c r="L8" s="1681"/>
      <c r="M8" s="1681"/>
      <c r="N8" s="1681"/>
      <c r="O8" s="1681"/>
      <c r="P8" s="1681"/>
      <c r="Q8" s="1681"/>
    </row>
    <row r="9" spans="1:17">
      <c r="A9" s="490" t="s">
        <v>1581</v>
      </c>
      <c r="B9" s="308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</row>
    <row r="10" spans="1:17" ht="13.8" thickBot="1">
      <c r="A10" s="309"/>
      <c r="B10" s="309" t="s">
        <v>3</v>
      </c>
      <c r="C10" s="679" t="s">
        <v>58</v>
      </c>
      <c r="D10" s="679" t="s">
        <v>59</v>
      </c>
      <c r="E10" s="679" t="s">
        <v>60</v>
      </c>
      <c r="F10" s="679" t="s">
        <v>61</v>
      </c>
      <c r="G10" s="679" t="s">
        <v>62</v>
      </c>
      <c r="H10" s="679" t="s">
        <v>63</v>
      </c>
      <c r="I10" s="679" t="s">
        <v>170</v>
      </c>
      <c r="J10" s="679" t="s">
        <v>64</v>
      </c>
      <c r="K10" s="679" t="s">
        <v>65</v>
      </c>
      <c r="L10" s="679" t="s">
        <v>66</v>
      </c>
      <c r="M10" s="679" t="s">
        <v>67</v>
      </c>
      <c r="N10" s="679" t="s">
        <v>68</v>
      </c>
      <c r="O10" s="679" t="s">
        <v>69</v>
      </c>
      <c r="P10" s="679" t="s">
        <v>70</v>
      </c>
      <c r="Q10" s="679" t="s">
        <v>71</v>
      </c>
    </row>
    <row r="11" spans="1:17">
      <c r="A11" s="407"/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</row>
    <row r="12" spans="1:17">
      <c r="A12" s="674" t="s">
        <v>1</v>
      </c>
      <c r="B12" s="430">
        <v>61446</v>
      </c>
      <c r="C12" s="430">
        <v>1021</v>
      </c>
      <c r="D12" s="430">
        <v>1288</v>
      </c>
      <c r="E12" s="430">
        <v>2656</v>
      </c>
      <c r="F12" s="430">
        <v>948</v>
      </c>
      <c r="G12" s="430">
        <v>2131</v>
      </c>
      <c r="H12" s="430">
        <v>6681</v>
      </c>
      <c r="I12" s="430">
        <v>25747</v>
      </c>
      <c r="J12" s="430">
        <v>2843</v>
      </c>
      <c r="K12" s="430">
        <v>3024</v>
      </c>
      <c r="L12" s="430">
        <v>7512</v>
      </c>
      <c r="M12" s="430">
        <v>2922</v>
      </c>
      <c r="N12" s="430">
        <v>1227</v>
      </c>
      <c r="O12" s="430">
        <v>2501</v>
      </c>
      <c r="P12" s="430">
        <v>315</v>
      </c>
      <c r="Q12" s="430">
        <v>630</v>
      </c>
    </row>
    <row r="13" spans="1:17">
      <c r="A13" s="407"/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</row>
    <row r="14" spans="1:17">
      <c r="A14" s="669" t="s">
        <v>1267</v>
      </c>
      <c r="B14" s="404">
        <v>1001</v>
      </c>
      <c r="C14" s="404">
        <v>955</v>
      </c>
      <c r="D14" s="404">
        <v>3</v>
      </c>
      <c r="E14" s="404">
        <v>7</v>
      </c>
      <c r="F14" s="404">
        <v>1</v>
      </c>
      <c r="G14" s="404">
        <v>4</v>
      </c>
      <c r="H14" s="404">
        <v>5</v>
      </c>
      <c r="I14" s="404">
        <v>16</v>
      </c>
      <c r="J14" s="404">
        <v>0</v>
      </c>
      <c r="K14" s="404">
        <v>1</v>
      </c>
      <c r="L14" s="404">
        <v>5</v>
      </c>
      <c r="M14" s="404">
        <v>2</v>
      </c>
      <c r="N14" s="404">
        <v>1</v>
      </c>
      <c r="O14" s="404">
        <v>1</v>
      </c>
      <c r="P14" s="404">
        <v>0</v>
      </c>
      <c r="Q14" s="404">
        <v>0</v>
      </c>
    </row>
    <row r="15" spans="1:17">
      <c r="A15" s="670" t="s">
        <v>1380</v>
      </c>
      <c r="B15" s="405">
        <v>998</v>
      </c>
      <c r="C15" s="405">
        <v>952</v>
      </c>
      <c r="D15" s="405">
        <v>3</v>
      </c>
      <c r="E15" s="405">
        <v>7</v>
      </c>
      <c r="F15" s="405">
        <v>1</v>
      </c>
      <c r="G15" s="405">
        <v>4</v>
      </c>
      <c r="H15" s="405">
        <v>5</v>
      </c>
      <c r="I15" s="405">
        <v>16</v>
      </c>
      <c r="J15" s="405">
        <v>0</v>
      </c>
      <c r="K15" s="405">
        <v>1</v>
      </c>
      <c r="L15" s="405">
        <v>5</v>
      </c>
      <c r="M15" s="405">
        <v>2</v>
      </c>
      <c r="N15" s="405">
        <v>1</v>
      </c>
      <c r="O15" s="405">
        <v>1</v>
      </c>
      <c r="P15" s="405">
        <v>0</v>
      </c>
      <c r="Q15" s="405">
        <v>0</v>
      </c>
    </row>
    <row r="16" spans="1:17">
      <c r="A16" s="670" t="s">
        <v>1379</v>
      </c>
      <c r="B16" s="405">
        <v>3</v>
      </c>
      <c r="C16" s="405">
        <v>3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0</v>
      </c>
      <c r="J16" s="405">
        <v>0</v>
      </c>
      <c r="K16" s="405">
        <v>0</v>
      </c>
      <c r="L16" s="405">
        <v>0</v>
      </c>
      <c r="M16" s="405">
        <v>0</v>
      </c>
      <c r="N16" s="405">
        <v>0</v>
      </c>
      <c r="O16" s="405">
        <v>0</v>
      </c>
      <c r="P16" s="405">
        <v>0</v>
      </c>
      <c r="Q16" s="405">
        <v>0</v>
      </c>
    </row>
    <row r="17" spans="1:17">
      <c r="A17" s="407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</row>
    <row r="18" spans="1:17">
      <c r="A18" s="669" t="s">
        <v>1260</v>
      </c>
      <c r="B18" s="404">
        <v>1324</v>
      </c>
      <c r="C18" s="404">
        <v>9</v>
      </c>
      <c r="D18" s="404">
        <v>1258</v>
      </c>
      <c r="E18" s="404">
        <v>6</v>
      </c>
      <c r="F18" s="404">
        <v>0</v>
      </c>
      <c r="G18" s="404">
        <v>3</v>
      </c>
      <c r="H18" s="404">
        <v>11</v>
      </c>
      <c r="I18" s="404">
        <v>16</v>
      </c>
      <c r="J18" s="404">
        <v>2</v>
      </c>
      <c r="K18" s="404">
        <v>5</v>
      </c>
      <c r="L18" s="404">
        <v>8</v>
      </c>
      <c r="M18" s="404">
        <v>2</v>
      </c>
      <c r="N18" s="404">
        <v>1</v>
      </c>
      <c r="O18" s="404">
        <v>1</v>
      </c>
      <c r="P18" s="404">
        <v>0</v>
      </c>
      <c r="Q18" s="404">
        <v>2</v>
      </c>
    </row>
    <row r="19" spans="1:17">
      <c r="A19" s="670" t="s">
        <v>1378</v>
      </c>
      <c r="B19" s="405">
        <v>1218</v>
      </c>
      <c r="C19" s="405">
        <v>9</v>
      </c>
      <c r="D19" s="405">
        <v>1159</v>
      </c>
      <c r="E19" s="405">
        <v>5</v>
      </c>
      <c r="F19" s="405">
        <v>0</v>
      </c>
      <c r="G19" s="405">
        <v>3</v>
      </c>
      <c r="H19" s="405">
        <v>11</v>
      </c>
      <c r="I19" s="405">
        <v>12</v>
      </c>
      <c r="J19" s="405">
        <v>2</v>
      </c>
      <c r="K19" s="405">
        <v>4</v>
      </c>
      <c r="L19" s="405">
        <v>8</v>
      </c>
      <c r="M19" s="405">
        <v>2</v>
      </c>
      <c r="N19" s="405">
        <v>0</v>
      </c>
      <c r="O19" s="405">
        <v>1</v>
      </c>
      <c r="P19" s="405">
        <v>0</v>
      </c>
      <c r="Q19" s="405">
        <v>2</v>
      </c>
    </row>
    <row r="20" spans="1:17">
      <c r="A20" s="670" t="s">
        <v>1377</v>
      </c>
      <c r="B20" s="405">
        <v>106</v>
      </c>
      <c r="C20" s="405">
        <v>0</v>
      </c>
      <c r="D20" s="405">
        <v>99</v>
      </c>
      <c r="E20" s="405">
        <v>1</v>
      </c>
      <c r="F20" s="405">
        <v>0</v>
      </c>
      <c r="G20" s="405">
        <v>0</v>
      </c>
      <c r="H20" s="405">
        <v>0</v>
      </c>
      <c r="I20" s="405">
        <v>4</v>
      </c>
      <c r="J20" s="405">
        <v>0</v>
      </c>
      <c r="K20" s="405">
        <v>1</v>
      </c>
      <c r="L20" s="405">
        <v>0</v>
      </c>
      <c r="M20" s="405">
        <v>0</v>
      </c>
      <c r="N20" s="405">
        <v>1</v>
      </c>
      <c r="O20" s="405">
        <v>0</v>
      </c>
      <c r="P20" s="405">
        <v>0</v>
      </c>
      <c r="Q20" s="405">
        <v>0</v>
      </c>
    </row>
    <row r="21" spans="1:17">
      <c r="A21" s="407"/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</row>
    <row r="22" spans="1:17">
      <c r="A22" s="669" t="s">
        <v>1251</v>
      </c>
      <c r="B22" s="404">
        <v>2715</v>
      </c>
      <c r="C22" s="404">
        <v>9</v>
      </c>
      <c r="D22" s="404">
        <v>7</v>
      </c>
      <c r="E22" s="404">
        <v>2599</v>
      </c>
      <c r="F22" s="404">
        <v>6</v>
      </c>
      <c r="G22" s="404">
        <v>17</v>
      </c>
      <c r="H22" s="404">
        <v>6</v>
      </c>
      <c r="I22" s="404">
        <v>35</v>
      </c>
      <c r="J22" s="404">
        <v>3</v>
      </c>
      <c r="K22" s="404">
        <v>8</v>
      </c>
      <c r="L22" s="404">
        <v>15</v>
      </c>
      <c r="M22" s="404">
        <v>7</v>
      </c>
      <c r="N22" s="404">
        <v>1</v>
      </c>
      <c r="O22" s="404">
        <v>1</v>
      </c>
      <c r="P22" s="404">
        <v>0</v>
      </c>
      <c r="Q22" s="404">
        <v>1</v>
      </c>
    </row>
    <row r="23" spans="1:17">
      <c r="A23" s="670" t="s">
        <v>1376</v>
      </c>
      <c r="B23" s="405">
        <v>1845</v>
      </c>
      <c r="C23" s="405">
        <v>6</v>
      </c>
      <c r="D23" s="405">
        <v>4</v>
      </c>
      <c r="E23" s="405">
        <v>1767</v>
      </c>
      <c r="F23" s="405">
        <v>4</v>
      </c>
      <c r="G23" s="405">
        <v>11</v>
      </c>
      <c r="H23" s="405">
        <v>5</v>
      </c>
      <c r="I23" s="405">
        <v>27</v>
      </c>
      <c r="J23" s="405">
        <v>2</v>
      </c>
      <c r="K23" s="405">
        <v>4</v>
      </c>
      <c r="L23" s="405">
        <v>11</v>
      </c>
      <c r="M23" s="405">
        <v>3</v>
      </c>
      <c r="N23" s="405">
        <v>0</v>
      </c>
      <c r="O23" s="405">
        <v>0</v>
      </c>
      <c r="P23" s="405">
        <v>0</v>
      </c>
      <c r="Q23" s="405">
        <v>1</v>
      </c>
    </row>
    <row r="24" spans="1:17">
      <c r="A24" s="670" t="s">
        <v>1375</v>
      </c>
      <c r="B24" s="405">
        <v>750</v>
      </c>
      <c r="C24" s="405">
        <v>3</v>
      </c>
      <c r="D24" s="405">
        <v>3</v>
      </c>
      <c r="E24" s="405">
        <v>716</v>
      </c>
      <c r="F24" s="405">
        <v>2</v>
      </c>
      <c r="G24" s="405">
        <v>6</v>
      </c>
      <c r="H24" s="405">
        <v>1</v>
      </c>
      <c r="I24" s="405">
        <v>7</v>
      </c>
      <c r="J24" s="405">
        <v>1</v>
      </c>
      <c r="K24" s="405">
        <v>3</v>
      </c>
      <c r="L24" s="405">
        <v>3</v>
      </c>
      <c r="M24" s="405">
        <v>3</v>
      </c>
      <c r="N24" s="405">
        <v>1</v>
      </c>
      <c r="O24" s="405">
        <v>1</v>
      </c>
      <c r="P24" s="405">
        <v>0</v>
      </c>
      <c r="Q24" s="405">
        <v>0</v>
      </c>
    </row>
    <row r="25" spans="1:17">
      <c r="A25" s="670" t="s">
        <v>1374</v>
      </c>
      <c r="B25" s="405">
        <v>120</v>
      </c>
      <c r="C25" s="405">
        <v>0</v>
      </c>
      <c r="D25" s="405">
        <v>0</v>
      </c>
      <c r="E25" s="405">
        <v>116</v>
      </c>
      <c r="F25" s="405">
        <v>0</v>
      </c>
      <c r="G25" s="405">
        <v>0</v>
      </c>
      <c r="H25" s="405">
        <v>0</v>
      </c>
      <c r="I25" s="405">
        <v>1</v>
      </c>
      <c r="J25" s="405">
        <v>0</v>
      </c>
      <c r="K25" s="405">
        <v>1</v>
      </c>
      <c r="L25" s="405">
        <v>1</v>
      </c>
      <c r="M25" s="405">
        <v>1</v>
      </c>
      <c r="N25" s="405">
        <v>0</v>
      </c>
      <c r="O25" s="405">
        <v>0</v>
      </c>
      <c r="P25" s="405">
        <v>0</v>
      </c>
      <c r="Q25" s="405">
        <v>0</v>
      </c>
    </row>
    <row r="26" spans="1:17">
      <c r="A26" s="407"/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</row>
    <row r="27" spans="1:17">
      <c r="A27" s="669" t="s">
        <v>1239</v>
      </c>
      <c r="B27" s="404">
        <v>966</v>
      </c>
      <c r="C27" s="404">
        <v>1</v>
      </c>
      <c r="D27" s="404">
        <v>2</v>
      </c>
      <c r="E27" s="404">
        <v>7</v>
      </c>
      <c r="F27" s="404">
        <v>913</v>
      </c>
      <c r="G27" s="404">
        <v>12</v>
      </c>
      <c r="H27" s="404">
        <v>4</v>
      </c>
      <c r="I27" s="404">
        <v>14</v>
      </c>
      <c r="J27" s="404">
        <v>2</v>
      </c>
      <c r="K27" s="404">
        <v>1</v>
      </c>
      <c r="L27" s="404">
        <v>7</v>
      </c>
      <c r="M27" s="404">
        <v>2</v>
      </c>
      <c r="N27" s="404">
        <v>0</v>
      </c>
      <c r="O27" s="404">
        <v>1</v>
      </c>
      <c r="P27" s="404">
        <v>0</v>
      </c>
      <c r="Q27" s="404">
        <v>0</v>
      </c>
    </row>
    <row r="28" spans="1:17">
      <c r="A28" s="670" t="s">
        <v>1373</v>
      </c>
      <c r="B28" s="405">
        <v>632</v>
      </c>
      <c r="C28" s="405">
        <v>0</v>
      </c>
      <c r="D28" s="405">
        <v>1</v>
      </c>
      <c r="E28" s="405">
        <v>3</v>
      </c>
      <c r="F28" s="405">
        <v>600</v>
      </c>
      <c r="G28" s="405">
        <v>4</v>
      </c>
      <c r="H28" s="405">
        <v>3</v>
      </c>
      <c r="I28" s="405">
        <v>11</v>
      </c>
      <c r="J28" s="405">
        <v>1</v>
      </c>
      <c r="K28" s="405">
        <v>1</v>
      </c>
      <c r="L28" s="405">
        <v>6</v>
      </c>
      <c r="M28" s="405">
        <v>1</v>
      </c>
      <c r="N28" s="405">
        <v>0</v>
      </c>
      <c r="O28" s="405">
        <v>1</v>
      </c>
      <c r="P28" s="405">
        <v>0</v>
      </c>
      <c r="Q28" s="405">
        <v>0</v>
      </c>
    </row>
    <row r="29" spans="1:17">
      <c r="A29" s="670" t="s">
        <v>1372</v>
      </c>
      <c r="B29" s="405">
        <v>130</v>
      </c>
      <c r="C29" s="405">
        <v>0</v>
      </c>
      <c r="D29" s="405">
        <v>0</v>
      </c>
      <c r="E29" s="405">
        <v>1</v>
      </c>
      <c r="F29" s="405">
        <v>125</v>
      </c>
      <c r="G29" s="405">
        <v>1</v>
      </c>
      <c r="H29" s="405">
        <v>0</v>
      </c>
      <c r="I29" s="405">
        <v>3</v>
      </c>
      <c r="J29" s="405">
        <v>0</v>
      </c>
      <c r="K29" s="405">
        <v>0</v>
      </c>
      <c r="L29" s="405">
        <v>0</v>
      </c>
      <c r="M29" s="405">
        <v>0</v>
      </c>
      <c r="N29" s="405">
        <v>0</v>
      </c>
      <c r="O29" s="405">
        <v>0</v>
      </c>
      <c r="P29" s="405">
        <v>0</v>
      </c>
      <c r="Q29" s="405">
        <v>0</v>
      </c>
    </row>
    <row r="30" spans="1:17">
      <c r="A30" s="670" t="s">
        <v>1371</v>
      </c>
      <c r="B30" s="405">
        <v>204</v>
      </c>
      <c r="C30" s="405">
        <v>1</v>
      </c>
      <c r="D30" s="405">
        <v>1</v>
      </c>
      <c r="E30" s="405">
        <v>3</v>
      </c>
      <c r="F30" s="405">
        <v>188</v>
      </c>
      <c r="G30" s="405">
        <v>7</v>
      </c>
      <c r="H30" s="405">
        <v>1</v>
      </c>
      <c r="I30" s="405">
        <v>0</v>
      </c>
      <c r="J30" s="405">
        <v>1</v>
      </c>
      <c r="K30" s="405">
        <v>0</v>
      </c>
      <c r="L30" s="405">
        <v>1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</row>
    <row r="31" spans="1:17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</row>
    <row r="32" spans="1:17">
      <c r="A32" s="669" t="s">
        <v>1226</v>
      </c>
      <c r="B32" s="404">
        <v>2111</v>
      </c>
      <c r="C32" s="404">
        <v>5</v>
      </c>
      <c r="D32" s="404">
        <v>2</v>
      </c>
      <c r="E32" s="404">
        <v>8</v>
      </c>
      <c r="F32" s="404">
        <v>12</v>
      </c>
      <c r="G32" s="404">
        <v>2023</v>
      </c>
      <c r="H32" s="404">
        <v>8</v>
      </c>
      <c r="I32" s="404">
        <v>36</v>
      </c>
      <c r="J32" s="404">
        <v>5</v>
      </c>
      <c r="K32" s="404">
        <v>2</v>
      </c>
      <c r="L32" s="404">
        <v>6</v>
      </c>
      <c r="M32" s="404">
        <v>1</v>
      </c>
      <c r="N32" s="404">
        <v>2</v>
      </c>
      <c r="O32" s="404">
        <v>1</v>
      </c>
      <c r="P32" s="404">
        <v>0</v>
      </c>
      <c r="Q32" s="404">
        <v>0</v>
      </c>
    </row>
    <row r="33" spans="1:17">
      <c r="A33" s="670" t="s">
        <v>1370</v>
      </c>
      <c r="B33" s="405">
        <v>1543</v>
      </c>
      <c r="C33" s="405">
        <v>2</v>
      </c>
      <c r="D33" s="405">
        <v>2</v>
      </c>
      <c r="E33" s="405">
        <v>7</v>
      </c>
      <c r="F33" s="405">
        <v>10</v>
      </c>
      <c r="G33" s="405">
        <v>1473</v>
      </c>
      <c r="H33" s="405">
        <v>5</v>
      </c>
      <c r="I33" s="405">
        <v>31</v>
      </c>
      <c r="J33" s="405">
        <v>3</v>
      </c>
      <c r="K33" s="405">
        <v>2</v>
      </c>
      <c r="L33" s="405">
        <v>5</v>
      </c>
      <c r="M33" s="405">
        <v>1</v>
      </c>
      <c r="N33" s="405">
        <v>2</v>
      </c>
      <c r="O33" s="405">
        <v>0</v>
      </c>
      <c r="P33" s="405">
        <v>0</v>
      </c>
      <c r="Q33" s="405">
        <v>0</v>
      </c>
    </row>
    <row r="34" spans="1:17">
      <c r="A34" s="670" t="s">
        <v>1369</v>
      </c>
      <c r="B34" s="405">
        <v>218</v>
      </c>
      <c r="C34" s="405">
        <v>0</v>
      </c>
      <c r="D34" s="405">
        <v>0</v>
      </c>
      <c r="E34" s="405">
        <v>0</v>
      </c>
      <c r="F34" s="405">
        <v>0</v>
      </c>
      <c r="G34" s="405">
        <v>215</v>
      </c>
      <c r="H34" s="405">
        <v>1</v>
      </c>
      <c r="I34" s="405">
        <v>2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</row>
    <row r="35" spans="1:17">
      <c r="A35" s="670" t="s">
        <v>1368</v>
      </c>
      <c r="B35" s="405">
        <v>350</v>
      </c>
      <c r="C35" s="405">
        <v>3</v>
      </c>
      <c r="D35" s="405">
        <v>0</v>
      </c>
      <c r="E35" s="405">
        <v>1</v>
      </c>
      <c r="F35" s="405">
        <v>2</v>
      </c>
      <c r="G35" s="405">
        <v>335</v>
      </c>
      <c r="H35" s="405">
        <v>2</v>
      </c>
      <c r="I35" s="405">
        <v>3</v>
      </c>
      <c r="J35" s="405">
        <v>2</v>
      </c>
      <c r="K35" s="405">
        <v>0</v>
      </c>
      <c r="L35" s="405">
        <v>1</v>
      </c>
      <c r="M35" s="405">
        <v>0</v>
      </c>
      <c r="N35" s="405">
        <v>0</v>
      </c>
      <c r="O35" s="405">
        <v>1</v>
      </c>
      <c r="P35" s="405">
        <v>0</v>
      </c>
      <c r="Q35" s="405">
        <v>0</v>
      </c>
    </row>
    <row r="36" spans="1:17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</row>
    <row r="37" spans="1:17">
      <c r="A37" s="669" t="s">
        <v>1208</v>
      </c>
      <c r="B37" s="404">
        <v>6660</v>
      </c>
      <c r="C37" s="404">
        <v>7</v>
      </c>
      <c r="D37" s="404">
        <v>5</v>
      </c>
      <c r="E37" s="404">
        <v>7</v>
      </c>
      <c r="F37" s="404">
        <v>3</v>
      </c>
      <c r="G37" s="404">
        <v>17</v>
      </c>
      <c r="H37" s="404">
        <v>6330</v>
      </c>
      <c r="I37" s="404">
        <v>187</v>
      </c>
      <c r="J37" s="404">
        <v>23</v>
      </c>
      <c r="K37" s="404">
        <v>15</v>
      </c>
      <c r="L37" s="404">
        <v>41</v>
      </c>
      <c r="M37" s="404">
        <v>11</v>
      </c>
      <c r="N37" s="404">
        <v>3</v>
      </c>
      <c r="O37" s="404">
        <v>6</v>
      </c>
      <c r="P37" s="404">
        <v>1</v>
      </c>
      <c r="Q37" s="404">
        <v>4</v>
      </c>
    </row>
    <row r="38" spans="1:17">
      <c r="A38" s="670" t="s">
        <v>1367</v>
      </c>
      <c r="B38" s="405">
        <v>2968</v>
      </c>
      <c r="C38" s="405">
        <v>3</v>
      </c>
      <c r="D38" s="405">
        <v>3</v>
      </c>
      <c r="E38" s="405">
        <v>3</v>
      </c>
      <c r="F38" s="405">
        <v>0</v>
      </c>
      <c r="G38" s="405">
        <v>8</v>
      </c>
      <c r="H38" s="405">
        <v>2802</v>
      </c>
      <c r="I38" s="405">
        <v>90</v>
      </c>
      <c r="J38" s="405">
        <v>11</v>
      </c>
      <c r="K38" s="405">
        <v>9</v>
      </c>
      <c r="L38" s="405">
        <v>26</v>
      </c>
      <c r="M38" s="405">
        <v>7</v>
      </c>
      <c r="N38" s="405">
        <v>1</v>
      </c>
      <c r="O38" s="405">
        <v>2</v>
      </c>
      <c r="P38" s="405">
        <v>1</v>
      </c>
      <c r="Q38" s="405">
        <v>2</v>
      </c>
    </row>
    <row r="39" spans="1:17">
      <c r="A39" s="670" t="s">
        <v>1366</v>
      </c>
      <c r="B39" s="405">
        <v>26</v>
      </c>
      <c r="C39" s="405">
        <v>0</v>
      </c>
      <c r="D39" s="405">
        <v>0</v>
      </c>
      <c r="E39" s="405">
        <v>0</v>
      </c>
      <c r="F39" s="405">
        <v>0</v>
      </c>
      <c r="G39" s="405">
        <v>0</v>
      </c>
      <c r="H39" s="405">
        <v>24</v>
      </c>
      <c r="I39" s="405">
        <v>1</v>
      </c>
      <c r="J39" s="405">
        <v>1</v>
      </c>
      <c r="K39" s="405">
        <v>0</v>
      </c>
      <c r="L39" s="405">
        <v>0</v>
      </c>
      <c r="M39" s="405">
        <v>0</v>
      </c>
      <c r="N39" s="405">
        <v>0</v>
      </c>
      <c r="O39" s="405">
        <v>0</v>
      </c>
      <c r="P39" s="405">
        <v>0</v>
      </c>
      <c r="Q39" s="405">
        <v>0</v>
      </c>
    </row>
    <row r="40" spans="1:17">
      <c r="A40" s="670" t="s">
        <v>1365</v>
      </c>
      <c r="B40" s="405">
        <v>432</v>
      </c>
      <c r="C40" s="405">
        <v>1</v>
      </c>
      <c r="D40" s="405">
        <v>1</v>
      </c>
      <c r="E40" s="405">
        <v>1</v>
      </c>
      <c r="F40" s="405">
        <v>0</v>
      </c>
      <c r="G40" s="405">
        <v>3</v>
      </c>
      <c r="H40" s="405">
        <v>404</v>
      </c>
      <c r="I40" s="405">
        <v>18</v>
      </c>
      <c r="J40" s="405">
        <v>1</v>
      </c>
      <c r="K40" s="405">
        <v>0</v>
      </c>
      <c r="L40" s="405">
        <v>2</v>
      </c>
      <c r="M40" s="405">
        <v>1</v>
      </c>
      <c r="N40" s="405">
        <v>0</v>
      </c>
      <c r="O40" s="405">
        <v>0</v>
      </c>
      <c r="P40" s="405">
        <v>0</v>
      </c>
      <c r="Q40" s="405">
        <v>0</v>
      </c>
    </row>
    <row r="41" spans="1:17">
      <c r="A41" s="670" t="s">
        <v>1364</v>
      </c>
      <c r="B41" s="405">
        <v>236</v>
      </c>
      <c r="C41" s="405">
        <v>0</v>
      </c>
      <c r="D41" s="405">
        <v>0</v>
      </c>
      <c r="E41" s="405">
        <v>1</v>
      </c>
      <c r="F41" s="405">
        <v>0</v>
      </c>
      <c r="G41" s="405">
        <v>1</v>
      </c>
      <c r="H41" s="405">
        <v>226</v>
      </c>
      <c r="I41" s="405">
        <v>5</v>
      </c>
      <c r="J41" s="405">
        <v>1</v>
      </c>
      <c r="K41" s="405">
        <v>0</v>
      </c>
      <c r="L41" s="405">
        <v>1</v>
      </c>
      <c r="M41" s="405">
        <v>0</v>
      </c>
      <c r="N41" s="405">
        <v>0</v>
      </c>
      <c r="O41" s="405">
        <v>1</v>
      </c>
      <c r="P41" s="405">
        <v>0</v>
      </c>
      <c r="Q41" s="405">
        <v>0</v>
      </c>
    </row>
    <row r="42" spans="1:17">
      <c r="A42" s="670" t="s">
        <v>1363</v>
      </c>
      <c r="B42" s="405">
        <v>692</v>
      </c>
      <c r="C42" s="405">
        <v>0</v>
      </c>
      <c r="D42" s="405">
        <v>0</v>
      </c>
      <c r="E42" s="405">
        <v>1</v>
      </c>
      <c r="F42" s="405">
        <v>1</v>
      </c>
      <c r="G42" s="405">
        <v>2</v>
      </c>
      <c r="H42" s="405">
        <v>665</v>
      </c>
      <c r="I42" s="405">
        <v>18</v>
      </c>
      <c r="J42" s="405">
        <v>2</v>
      </c>
      <c r="K42" s="405">
        <v>0</v>
      </c>
      <c r="L42" s="405">
        <v>1</v>
      </c>
      <c r="M42" s="405">
        <v>0</v>
      </c>
      <c r="N42" s="405">
        <v>1</v>
      </c>
      <c r="O42" s="405">
        <v>1</v>
      </c>
      <c r="P42" s="405">
        <v>0</v>
      </c>
      <c r="Q42" s="405">
        <v>0</v>
      </c>
    </row>
    <row r="43" spans="1:17">
      <c r="A43" s="670" t="s">
        <v>1362</v>
      </c>
      <c r="B43" s="405">
        <v>520</v>
      </c>
      <c r="C43" s="405">
        <v>0</v>
      </c>
      <c r="D43" s="405">
        <v>0</v>
      </c>
      <c r="E43" s="405">
        <v>0</v>
      </c>
      <c r="F43" s="405">
        <v>1</v>
      </c>
      <c r="G43" s="405">
        <v>1</v>
      </c>
      <c r="H43" s="405">
        <v>488</v>
      </c>
      <c r="I43" s="405">
        <v>20</v>
      </c>
      <c r="J43" s="405">
        <v>3</v>
      </c>
      <c r="K43" s="405">
        <v>3</v>
      </c>
      <c r="L43" s="405">
        <v>2</v>
      </c>
      <c r="M43" s="405">
        <v>1</v>
      </c>
      <c r="N43" s="405">
        <v>0</v>
      </c>
      <c r="O43" s="405">
        <v>1</v>
      </c>
      <c r="P43" s="405">
        <v>0</v>
      </c>
      <c r="Q43" s="405">
        <v>0</v>
      </c>
    </row>
    <row r="44" spans="1:17">
      <c r="A44" s="670" t="s">
        <v>1361</v>
      </c>
      <c r="B44" s="405">
        <v>416</v>
      </c>
      <c r="C44" s="405">
        <v>0</v>
      </c>
      <c r="D44" s="405">
        <v>0</v>
      </c>
      <c r="E44" s="405">
        <v>0</v>
      </c>
      <c r="F44" s="405">
        <v>1</v>
      </c>
      <c r="G44" s="405">
        <v>0</v>
      </c>
      <c r="H44" s="405">
        <v>408</v>
      </c>
      <c r="I44" s="405">
        <v>4</v>
      </c>
      <c r="J44" s="405">
        <v>2</v>
      </c>
      <c r="K44" s="405">
        <v>0</v>
      </c>
      <c r="L44" s="405">
        <v>0</v>
      </c>
      <c r="M44" s="405">
        <v>1</v>
      </c>
      <c r="N44" s="405">
        <v>0</v>
      </c>
      <c r="O44" s="405">
        <v>0</v>
      </c>
      <c r="P44" s="405">
        <v>0</v>
      </c>
      <c r="Q44" s="405">
        <v>0</v>
      </c>
    </row>
    <row r="45" spans="1:17">
      <c r="A45" s="670" t="s">
        <v>1360</v>
      </c>
      <c r="B45" s="405">
        <v>1370</v>
      </c>
      <c r="C45" s="405">
        <v>3</v>
      </c>
      <c r="D45" s="405">
        <v>1</v>
      </c>
      <c r="E45" s="405">
        <v>1</v>
      </c>
      <c r="F45" s="405">
        <v>0</v>
      </c>
      <c r="G45" s="405">
        <v>2</v>
      </c>
      <c r="H45" s="405">
        <v>1313</v>
      </c>
      <c r="I45" s="405">
        <v>31</v>
      </c>
      <c r="J45" s="405">
        <v>2</v>
      </c>
      <c r="K45" s="405">
        <v>3</v>
      </c>
      <c r="L45" s="405">
        <v>9</v>
      </c>
      <c r="M45" s="405">
        <v>1</v>
      </c>
      <c r="N45" s="405">
        <v>1</v>
      </c>
      <c r="O45" s="405">
        <v>1</v>
      </c>
      <c r="P45" s="405">
        <v>0</v>
      </c>
      <c r="Q45" s="405">
        <v>2</v>
      </c>
    </row>
    <row r="46" spans="1:17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</row>
    <row r="47" spans="1:17">
      <c r="A47" s="669" t="s">
        <v>1162</v>
      </c>
      <c r="B47" s="404">
        <v>25866</v>
      </c>
      <c r="C47" s="404">
        <v>9</v>
      </c>
      <c r="D47" s="404">
        <v>4</v>
      </c>
      <c r="E47" s="404">
        <v>9</v>
      </c>
      <c r="F47" s="404">
        <v>8</v>
      </c>
      <c r="G47" s="404">
        <v>36</v>
      </c>
      <c r="H47" s="404">
        <v>227</v>
      </c>
      <c r="I47" s="404">
        <v>25066</v>
      </c>
      <c r="J47" s="404">
        <v>116</v>
      </c>
      <c r="K47" s="404">
        <v>107</v>
      </c>
      <c r="L47" s="404">
        <v>138</v>
      </c>
      <c r="M47" s="404">
        <v>79</v>
      </c>
      <c r="N47" s="404">
        <v>27</v>
      </c>
      <c r="O47" s="404">
        <v>37</v>
      </c>
      <c r="P47" s="404">
        <v>1</v>
      </c>
      <c r="Q47" s="404">
        <v>2</v>
      </c>
    </row>
    <row r="48" spans="1:17">
      <c r="A48" s="670" t="s">
        <v>1359</v>
      </c>
      <c r="B48" s="405">
        <v>20092</v>
      </c>
      <c r="C48" s="405">
        <v>6</v>
      </c>
      <c r="D48" s="405">
        <v>4</v>
      </c>
      <c r="E48" s="405">
        <v>7</v>
      </c>
      <c r="F48" s="405">
        <v>6</v>
      </c>
      <c r="G48" s="405">
        <v>33</v>
      </c>
      <c r="H48" s="405">
        <v>191</v>
      </c>
      <c r="I48" s="405">
        <v>19437</v>
      </c>
      <c r="J48" s="405">
        <v>90</v>
      </c>
      <c r="K48" s="405">
        <v>87</v>
      </c>
      <c r="L48" s="405">
        <v>115</v>
      </c>
      <c r="M48" s="405">
        <v>63</v>
      </c>
      <c r="N48" s="405">
        <v>19</v>
      </c>
      <c r="O48" s="405">
        <v>32</v>
      </c>
      <c r="P48" s="405">
        <v>1</v>
      </c>
      <c r="Q48" s="405">
        <v>1</v>
      </c>
    </row>
    <row r="49" spans="1:17">
      <c r="A49" s="670" t="s">
        <v>1358</v>
      </c>
      <c r="B49" s="405">
        <v>1897</v>
      </c>
      <c r="C49" s="405">
        <v>1</v>
      </c>
      <c r="D49" s="405">
        <v>0</v>
      </c>
      <c r="E49" s="405">
        <v>0</v>
      </c>
      <c r="F49" s="405">
        <v>0</v>
      </c>
      <c r="G49" s="405">
        <v>0</v>
      </c>
      <c r="H49" s="405">
        <v>11</v>
      </c>
      <c r="I49" s="405">
        <v>1847</v>
      </c>
      <c r="J49" s="405">
        <v>9</v>
      </c>
      <c r="K49" s="405">
        <v>8</v>
      </c>
      <c r="L49" s="405">
        <v>7</v>
      </c>
      <c r="M49" s="405">
        <v>5</v>
      </c>
      <c r="N49" s="405">
        <v>6</v>
      </c>
      <c r="O49" s="405">
        <v>3</v>
      </c>
      <c r="P49" s="405">
        <v>0</v>
      </c>
      <c r="Q49" s="405">
        <v>0</v>
      </c>
    </row>
    <row r="50" spans="1:17">
      <c r="A50" s="670" t="s">
        <v>1357</v>
      </c>
      <c r="B50" s="405">
        <v>769</v>
      </c>
      <c r="C50" s="405">
        <v>0</v>
      </c>
      <c r="D50" s="405">
        <v>0</v>
      </c>
      <c r="E50" s="405">
        <v>2</v>
      </c>
      <c r="F50" s="405">
        <v>1</v>
      </c>
      <c r="G50" s="405">
        <v>1</v>
      </c>
      <c r="H50" s="405">
        <v>4</v>
      </c>
      <c r="I50" s="405">
        <v>749</v>
      </c>
      <c r="J50" s="405">
        <v>4</v>
      </c>
      <c r="K50" s="405">
        <v>1</v>
      </c>
      <c r="L50" s="405">
        <v>3</v>
      </c>
      <c r="M50" s="405">
        <v>3</v>
      </c>
      <c r="N50" s="405">
        <v>1</v>
      </c>
      <c r="O50" s="405">
        <v>0</v>
      </c>
      <c r="P50" s="405">
        <v>0</v>
      </c>
      <c r="Q50" s="405">
        <v>0</v>
      </c>
    </row>
    <row r="51" spans="1:17">
      <c r="A51" s="670" t="s">
        <v>1356</v>
      </c>
      <c r="B51" s="405">
        <v>1551</v>
      </c>
      <c r="C51" s="405">
        <v>2</v>
      </c>
      <c r="D51" s="405">
        <v>0</v>
      </c>
      <c r="E51" s="405">
        <v>0</v>
      </c>
      <c r="F51" s="405">
        <v>0</v>
      </c>
      <c r="G51" s="405">
        <v>1</v>
      </c>
      <c r="H51" s="405">
        <v>8</v>
      </c>
      <c r="I51" s="405">
        <v>1513</v>
      </c>
      <c r="J51" s="405">
        <v>5</v>
      </c>
      <c r="K51" s="405">
        <v>8</v>
      </c>
      <c r="L51" s="405">
        <v>7</v>
      </c>
      <c r="M51" s="405">
        <v>4</v>
      </c>
      <c r="N51" s="405">
        <v>1</v>
      </c>
      <c r="O51" s="405">
        <v>1</v>
      </c>
      <c r="P51" s="405">
        <v>0</v>
      </c>
      <c r="Q51" s="405">
        <v>1</v>
      </c>
    </row>
    <row r="52" spans="1:17">
      <c r="A52" s="670" t="s">
        <v>1355</v>
      </c>
      <c r="B52" s="405">
        <v>539</v>
      </c>
      <c r="C52" s="405">
        <v>0</v>
      </c>
      <c r="D52" s="405">
        <v>0</v>
      </c>
      <c r="E52" s="405">
        <v>0</v>
      </c>
      <c r="F52" s="405">
        <v>1</v>
      </c>
      <c r="G52" s="405">
        <v>0</v>
      </c>
      <c r="H52" s="405">
        <v>10</v>
      </c>
      <c r="I52" s="405">
        <v>520</v>
      </c>
      <c r="J52" s="405">
        <v>4</v>
      </c>
      <c r="K52" s="405">
        <v>0</v>
      </c>
      <c r="L52" s="405">
        <v>2</v>
      </c>
      <c r="M52" s="405">
        <v>2</v>
      </c>
      <c r="N52" s="405">
        <v>0</v>
      </c>
      <c r="O52" s="405">
        <v>0</v>
      </c>
      <c r="P52" s="405">
        <v>0</v>
      </c>
      <c r="Q52" s="405">
        <v>0</v>
      </c>
    </row>
    <row r="53" spans="1:17">
      <c r="A53" s="670" t="s">
        <v>1354</v>
      </c>
      <c r="B53" s="405">
        <v>1018</v>
      </c>
      <c r="C53" s="405">
        <v>0</v>
      </c>
      <c r="D53" s="405">
        <v>0</v>
      </c>
      <c r="E53" s="405">
        <v>0</v>
      </c>
      <c r="F53" s="405">
        <v>0</v>
      </c>
      <c r="G53" s="405">
        <v>1</v>
      </c>
      <c r="H53" s="405">
        <v>3</v>
      </c>
      <c r="I53" s="405">
        <v>1000</v>
      </c>
      <c r="J53" s="405">
        <v>4</v>
      </c>
      <c r="K53" s="405">
        <v>3</v>
      </c>
      <c r="L53" s="405">
        <v>4</v>
      </c>
      <c r="M53" s="405">
        <v>2</v>
      </c>
      <c r="N53" s="405">
        <v>0</v>
      </c>
      <c r="O53" s="405">
        <v>1</v>
      </c>
      <c r="P53" s="405">
        <v>0</v>
      </c>
      <c r="Q53" s="405">
        <v>0</v>
      </c>
    </row>
    <row r="54" spans="1:17">
      <c r="A54" s="407"/>
      <c r="B54" s="407"/>
      <c r="C54" s="407"/>
      <c r="D54" s="407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</row>
    <row r="55" spans="1:17">
      <c r="A55" s="669" t="s">
        <v>1103</v>
      </c>
      <c r="B55" s="404">
        <v>2824</v>
      </c>
      <c r="C55" s="404">
        <v>0</v>
      </c>
      <c r="D55" s="404">
        <v>1</v>
      </c>
      <c r="E55" s="404">
        <v>0</v>
      </c>
      <c r="F55" s="404">
        <v>0</v>
      </c>
      <c r="G55" s="404">
        <v>4</v>
      </c>
      <c r="H55" s="404">
        <v>16</v>
      </c>
      <c r="I55" s="404">
        <v>108</v>
      </c>
      <c r="J55" s="404">
        <v>2640</v>
      </c>
      <c r="K55" s="404">
        <v>23</v>
      </c>
      <c r="L55" s="404">
        <v>15</v>
      </c>
      <c r="M55" s="404">
        <v>7</v>
      </c>
      <c r="N55" s="404">
        <v>3</v>
      </c>
      <c r="O55" s="404">
        <v>4</v>
      </c>
      <c r="P55" s="404">
        <v>1</v>
      </c>
      <c r="Q55" s="404">
        <v>2</v>
      </c>
    </row>
    <row r="56" spans="1:17">
      <c r="A56" s="670" t="s">
        <v>1353</v>
      </c>
      <c r="B56" s="405">
        <v>2121</v>
      </c>
      <c r="C56" s="405">
        <v>0</v>
      </c>
      <c r="D56" s="405">
        <v>0</v>
      </c>
      <c r="E56" s="405">
        <v>0</v>
      </c>
      <c r="F56" s="405">
        <v>0</v>
      </c>
      <c r="G56" s="405">
        <v>2</v>
      </c>
      <c r="H56" s="405">
        <v>13</v>
      </c>
      <c r="I56" s="405">
        <v>81</v>
      </c>
      <c r="J56" s="405">
        <v>1985</v>
      </c>
      <c r="K56" s="405">
        <v>13</v>
      </c>
      <c r="L56" s="405">
        <v>13</v>
      </c>
      <c r="M56" s="405">
        <v>5</v>
      </c>
      <c r="N56" s="405">
        <v>3</v>
      </c>
      <c r="O56" s="405">
        <v>3</v>
      </c>
      <c r="P56" s="405">
        <v>1</v>
      </c>
      <c r="Q56" s="405">
        <v>2</v>
      </c>
    </row>
    <row r="57" spans="1:17">
      <c r="A57" s="670" t="s">
        <v>1352</v>
      </c>
      <c r="B57" s="405">
        <v>92</v>
      </c>
      <c r="C57" s="405">
        <v>0</v>
      </c>
      <c r="D57" s="405">
        <v>0</v>
      </c>
      <c r="E57" s="405">
        <v>0</v>
      </c>
      <c r="F57" s="405">
        <v>0</v>
      </c>
      <c r="G57" s="405">
        <v>1</v>
      </c>
      <c r="H57" s="405">
        <v>0</v>
      </c>
      <c r="I57" s="405">
        <v>10</v>
      </c>
      <c r="J57" s="405">
        <v>81</v>
      </c>
      <c r="K57" s="405">
        <v>0</v>
      </c>
      <c r="L57" s="405">
        <v>0</v>
      </c>
      <c r="M57" s="405">
        <v>0</v>
      </c>
      <c r="N57" s="405">
        <v>0</v>
      </c>
      <c r="O57" s="405">
        <v>0</v>
      </c>
      <c r="P57" s="405">
        <v>0</v>
      </c>
      <c r="Q57" s="405">
        <v>0</v>
      </c>
    </row>
    <row r="58" spans="1:17">
      <c r="A58" s="670" t="s">
        <v>1351</v>
      </c>
      <c r="B58" s="405">
        <v>611</v>
      </c>
      <c r="C58" s="405">
        <v>0</v>
      </c>
      <c r="D58" s="405">
        <v>1</v>
      </c>
      <c r="E58" s="405">
        <v>0</v>
      </c>
      <c r="F58" s="405">
        <v>0</v>
      </c>
      <c r="G58" s="405">
        <v>1</v>
      </c>
      <c r="H58" s="405">
        <v>3</v>
      </c>
      <c r="I58" s="405">
        <v>17</v>
      </c>
      <c r="J58" s="405">
        <v>574</v>
      </c>
      <c r="K58" s="405">
        <v>10</v>
      </c>
      <c r="L58" s="405">
        <v>2</v>
      </c>
      <c r="M58" s="405">
        <v>2</v>
      </c>
      <c r="N58" s="405">
        <v>0</v>
      </c>
      <c r="O58" s="405">
        <v>1</v>
      </c>
      <c r="P58" s="405">
        <v>0</v>
      </c>
      <c r="Q58" s="405">
        <v>0</v>
      </c>
    </row>
    <row r="59" spans="1:17">
      <c r="A59" s="407"/>
      <c r="B59" s="407"/>
      <c r="C59" s="407"/>
      <c r="D59" s="407"/>
      <c r="E59" s="407"/>
      <c r="F59" s="407"/>
      <c r="G59" s="407"/>
      <c r="H59" s="407"/>
      <c r="I59" s="407"/>
      <c r="J59" s="407"/>
      <c r="K59" s="407"/>
      <c r="L59" s="407"/>
      <c r="M59" s="407"/>
      <c r="N59" s="407"/>
      <c r="O59" s="407"/>
      <c r="P59" s="407"/>
      <c r="Q59" s="407"/>
    </row>
    <row r="60" spans="1:17">
      <c r="A60" s="669" t="s">
        <v>1066</v>
      </c>
      <c r="B60" s="404">
        <v>2978</v>
      </c>
      <c r="C60" s="404">
        <v>3</v>
      </c>
      <c r="D60" s="404">
        <v>0</v>
      </c>
      <c r="E60" s="404">
        <v>1</v>
      </c>
      <c r="F60" s="404">
        <v>0</v>
      </c>
      <c r="G60" s="404">
        <v>4</v>
      </c>
      <c r="H60" s="404">
        <v>8</v>
      </c>
      <c r="I60" s="404">
        <v>74</v>
      </c>
      <c r="J60" s="404">
        <v>24</v>
      </c>
      <c r="K60" s="404">
        <v>2826</v>
      </c>
      <c r="L60" s="404">
        <v>27</v>
      </c>
      <c r="M60" s="404">
        <v>7</v>
      </c>
      <c r="N60" s="404">
        <v>0</v>
      </c>
      <c r="O60" s="404">
        <v>3</v>
      </c>
      <c r="P60" s="404">
        <v>0</v>
      </c>
      <c r="Q60" s="404">
        <v>1</v>
      </c>
    </row>
    <row r="61" spans="1:17">
      <c r="A61" s="670" t="s">
        <v>1350</v>
      </c>
      <c r="B61" s="405">
        <v>1253</v>
      </c>
      <c r="C61" s="405">
        <v>2</v>
      </c>
      <c r="D61" s="405">
        <v>0</v>
      </c>
      <c r="E61" s="405">
        <v>0</v>
      </c>
      <c r="F61" s="405">
        <v>0</v>
      </c>
      <c r="G61" s="405">
        <v>4</v>
      </c>
      <c r="H61" s="405">
        <v>5</v>
      </c>
      <c r="I61" s="405">
        <v>29</v>
      </c>
      <c r="J61" s="405">
        <v>7</v>
      </c>
      <c r="K61" s="405">
        <v>1196</v>
      </c>
      <c r="L61" s="405">
        <v>7</v>
      </c>
      <c r="M61" s="405">
        <v>2</v>
      </c>
      <c r="N61" s="405">
        <v>0</v>
      </c>
      <c r="O61" s="405">
        <v>1</v>
      </c>
      <c r="P61" s="405">
        <v>0</v>
      </c>
      <c r="Q61" s="405">
        <v>0</v>
      </c>
    </row>
    <row r="62" spans="1:17">
      <c r="A62" s="670" t="s">
        <v>1349</v>
      </c>
      <c r="B62" s="405">
        <v>145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5</v>
      </c>
      <c r="J62" s="405">
        <v>0</v>
      </c>
      <c r="K62" s="405">
        <v>137</v>
      </c>
      <c r="L62" s="405">
        <v>3</v>
      </c>
      <c r="M62" s="405">
        <v>0</v>
      </c>
      <c r="N62" s="405">
        <v>0</v>
      </c>
      <c r="O62" s="405">
        <v>0</v>
      </c>
      <c r="P62" s="405">
        <v>0</v>
      </c>
      <c r="Q62" s="405">
        <v>0</v>
      </c>
    </row>
    <row r="63" spans="1:17">
      <c r="A63" s="670" t="s">
        <v>1348</v>
      </c>
      <c r="B63" s="405">
        <v>770</v>
      </c>
      <c r="C63" s="405">
        <v>0</v>
      </c>
      <c r="D63" s="405">
        <v>0</v>
      </c>
      <c r="E63" s="405">
        <v>0</v>
      </c>
      <c r="F63" s="405">
        <v>0</v>
      </c>
      <c r="G63" s="405">
        <v>0</v>
      </c>
      <c r="H63" s="405">
        <v>2</v>
      </c>
      <c r="I63" s="405">
        <v>24</v>
      </c>
      <c r="J63" s="405">
        <v>16</v>
      </c>
      <c r="K63" s="405">
        <v>719</v>
      </c>
      <c r="L63" s="405">
        <v>6</v>
      </c>
      <c r="M63" s="405">
        <v>2</v>
      </c>
      <c r="N63" s="405">
        <v>0</v>
      </c>
      <c r="O63" s="405">
        <v>0</v>
      </c>
      <c r="P63" s="405">
        <v>0</v>
      </c>
      <c r="Q63" s="405">
        <v>1</v>
      </c>
    </row>
    <row r="64" spans="1:17">
      <c r="A64" s="670" t="s">
        <v>1347</v>
      </c>
      <c r="B64" s="405">
        <v>810</v>
      </c>
      <c r="C64" s="405">
        <v>1</v>
      </c>
      <c r="D64" s="405">
        <v>0</v>
      </c>
      <c r="E64" s="405">
        <v>1</v>
      </c>
      <c r="F64" s="405">
        <v>0</v>
      </c>
      <c r="G64" s="405">
        <v>0</v>
      </c>
      <c r="H64" s="405">
        <v>1</v>
      </c>
      <c r="I64" s="405">
        <v>16</v>
      </c>
      <c r="J64" s="405">
        <v>1</v>
      </c>
      <c r="K64" s="405">
        <v>774</v>
      </c>
      <c r="L64" s="405">
        <v>11</v>
      </c>
      <c r="M64" s="405">
        <v>3</v>
      </c>
      <c r="N64" s="405">
        <v>0</v>
      </c>
      <c r="O64" s="405">
        <v>2</v>
      </c>
      <c r="P64" s="405">
        <v>0</v>
      </c>
      <c r="Q64" s="405">
        <v>0</v>
      </c>
    </row>
    <row r="65" spans="1:17">
      <c r="A65" s="407"/>
      <c r="B65" s="407"/>
      <c r="C65" s="407"/>
      <c r="D65" s="407"/>
      <c r="E65" s="407"/>
      <c r="F65" s="407"/>
      <c r="G65" s="407"/>
      <c r="H65" s="407"/>
      <c r="I65" s="407"/>
      <c r="J65" s="407"/>
      <c r="K65" s="407"/>
      <c r="L65" s="407"/>
      <c r="M65" s="407"/>
      <c r="N65" s="407"/>
      <c r="O65" s="407"/>
      <c r="P65" s="407"/>
      <c r="Q65" s="407"/>
    </row>
    <row r="66" spans="1:17">
      <c r="A66" s="669" t="s">
        <v>1032</v>
      </c>
      <c r="B66" s="404">
        <v>7427</v>
      </c>
      <c r="C66" s="404">
        <v>8</v>
      </c>
      <c r="D66" s="404">
        <v>3</v>
      </c>
      <c r="E66" s="404">
        <v>4</v>
      </c>
      <c r="F66" s="404">
        <v>2</v>
      </c>
      <c r="G66" s="404">
        <v>4</v>
      </c>
      <c r="H66" s="404">
        <v>33</v>
      </c>
      <c r="I66" s="404">
        <v>83</v>
      </c>
      <c r="J66" s="404">
        <v>12</v>
      </c>
      <c r="K66" s="404">
        <v>22</v>
      </c>
      <c r="L66" s="404">
        <v>7186</v>
      </c>
      <c r="M66" s="404">
        <v>47</v>
      </c>
      <c r="N66" s="404">
        <v>9</v>
      </c>
      <c r="O66" s="404">
        <v>11</v>
      </c>
      <c r="P66" s="404">
        <v>1</v>
      </c>
      <c r="Q66" s="404">
        <v>2</v>
      </c>
    </row>
    <row r="67" spans="1:17">
      <c r="A67" s="670" t="s">
        <v>1346</v>
      </c>
      <c r="B67" s="405">
        <v>4057</v>
      </c>
      <c r="C67" s="405">
        <v>1</v>
      </c>
      <c r="D67" s="405">
        <v>1</v>
      </c>
      <c r="E67" s="405">
        <v>4</v>
      </c>
      <c r="F67" s="405">
        <v>1</v>
      </c>
      <c r="G67" s="405">
        <v>2</v>
      </c>
      <c r="H67" s="405">
        <v>22</v>
      </c>
      <c r="I67" s="405">
        <v>39</v>
      </c>
      <c r="J67" s="405">
        <v>5</v>
      </c>
      <c r="K67" s="405">
        <v>7</v>
      </c>
      <c r="L67" s="405">
        <v>3938</v>
      </c>
      <c r="M67" s="405">
        <v>27</v>
      </c>
      <c r="N67" s="405">
        <v>3</v>
      </c>
      <c r="O67" s="405">
        <v>7</v>
      </c>
      <c r="P67" s="405">
        <v>0</v>
      </c>
      <c r="Q67" s="405">
        <v>0</v>
      </c>
    </row>
    <row r="68" spans="1:17">
      <c r="A68" s="670" t="s">
        <v>1345</v>
      </c>
      <c r="B68" s="405">
        <v>604</v>
      </c>
      <c r="C68" s="405">
        <v>2</v>
      </c>
      <c r="D68" s="405">
        <v>0</v>
      </c>
      <c r="E68" s="405">
        <v>0</v>
      </c>
      <c r="F68" s="405">
        <v>0</v>
      </c>
      <c r="G68" s="405">
        <v>0</v>
      </c>
      <c r="H68" s="405">
        <v>4</v>
      </c>
      <c r="I68" s="405">
        <v>6</v>
      </c>
      <c r="J68" s="405">
        <v>0</v>
      </c>
      <c r="K68" s="405">
        <v>1</v>
      </c>
      <c r="L68" s="405">
        <v>587</v>
      </c>
      <c r="M68" s="405">
        <v>2</v>
      </c>
      <c r="N68" s="405">
        <v>1</v>
      </c>
      <c r="O68" s="405">
        <v>1</v>
      </c>
      <c r="P68" s="405">
        <v>0</v>
      </c>
      <c r="Q68" s="405">
        <v>0</v>
      </c>
    </row>
    <row r="69" spans="1:17">
      <c r="A69" s="670" t="s">
        <v>1344</v>
      </c>
      <c r="B69" s="405">
        <v>1314</v>
      </c>
      <c r="C69" s="405">
        <v>0</v>
      </c>
      <c r="D69" s="405">
        <v>2</v>
      </c>
      <c r="E69" s="405">
        <v>0</v>
      </c>
      <c r="F69" s="405">
        <v>1</v>
      </c>
      <c r="G69" s="405">
        <v>1</v>
      </c>
      <c r="H69" s="405">
        <v>1</v>
      </c>
      <c r="I69" s="405">
        <v>14</v>
      </c>
      <c r="J69" s="405">
        <v>3</v>
      </c>
      <c r="K69" s="405">
        <v>3</v>
      </c>
      <c r="L69" s="405">
        <v>1271</v>
      </c>
      <c r="M69" s="405">
        <v>12</v>
      </c>
      <c r="N69" s="405">
        <v>1</v>
      </c>
      <c r="O69" s="405">
        <v>2</v>
      </c>
      <c r="P69" s="405">
        <v>1</v>
      </c>
      <c r="Q69" s="405">
        <v>2</v>
      </c>
    </row>
    <row r="70" spans="1:17">
      <c r="A70" s="670" t="s">
        <v>1343</v>
      </c>
      <c r="B70" s="405">
        <v>1452</v>
      </c>
      <c r="C70" s="405">
        <v>5</v>
      </c>
      <c r="D70" s="405">
        <v>0</v>
      </c>
      <c r="E70" s="405">
        <v>0</v>
      </c>
      <c r="F70" s="405">
        <v>0</v>
      </c>
      <c r="G70" s="405">
        <v>1</v>
      </c>
      <c r="H70" s="405">
        <v>6</v>
      </c>
      <c r="I70" s="405">
        <v>24</v>
      </c>
      <c r="J70" s="405">
        <v>4</v>
      </c>
      <c r="K70" s="405">
        <v>11</v>
      </c>
      <c r="L70" s="405">
        <v>1390</v>
      </c>
      <c r="M70" s="405">
        <v>6</v>
      </c>
      <c r="N70" s="405">
        <v>4</v>
      </c>
      <c r="O70" s="405">
        <v>1</v>
      </c>
      <c r="P70" s="405">
        <v>0</v>
      </c>
      <c r="Q70" s="405">
        <v>0</v>
      </c>
    </row>
    <row r="71" spans="1:17">
      <c r="A71" s="407"/>
      <c r="B71" s="407"/>
      <c r="C71" s="407"/>
      <c r="D71" s="407"/>
      <c r="E71" s="407"/>
      <c r="F71" s="407"/>
      <c r="G71" s="407"/>
      <c r="H71" s="407"/>
      <c r="I71" s="407"/>
      <c r="J71" s="407"/>
      <c r="K71" s="407"/>
      <c r="L71" s="407"/>
      <c r="M71" s="407"/>
      <c r="N71" s="407"/>
      <c r="O71" s="407"/>
      <c r="P71" s="407"/>
      <c r="Q71" s="407"/>
    </row>
    <row r="72" spans="1:17">
      <c r="A72" s="669" t="s">
        <v>973</v>
      </c>
      <c r="B72" s="404">
        <v>2860</v>
      </c>
      <c r="C72" s="404">
        <v>1</v>
      </c>
      <c r="D72" s="404">
        <v>1</v>
      </c>
      <c r="E72" s="404">
        <v>2</v>
      </c>
      <c r="F72" s="404">
        <v>1</v>
      </c>
      <c r="G72" s="404">
        <v>3</v>
      </c>
      <c r="H72" s="404">
        <v>9</v>
      </c>
      <c r="I72" s="404">
        <v>42</v>
      </c>
      <c r="J72" s="404">
        <v>10</v>
      </c>
      <c r="K72" s="404">
        <v>4</v>
      </c>
      <c r="L72" s="404">
        <v>31</v>
      </c>
      <c r="M72" s="404">
        <v>2723</v>
      </c>
      <c r="N72" s="404">
        <v>11</v>
      </c>
      <c r="O72" s="404">
        <v>16</v>
      </c>
      <c r="P72" s="404">
        <v>4</v>
      </c>
      <c r="Q72" s="404">
        <v>2</v>
      </c>
    </row>
    <row r="73" spans="1:17">
      <c r="A73" s="670" t="s">
        <v>1342</v>
      </c>
      <c r="B73" s="405">
        <v>2249</v>
      </c>
      <c r="C73" s="405">
        <v>1</v>
      </c>
      <c r="D73" s="405">
        <v>1</v>
      </c>
      <c r="E73" s="405">
        <v>2</v>
      </c>
      <c r="F73" s="405">
        <v>1</v>
      </c>
      <c r="G73" s="405">
        <v>2</v>
      </c>
      <c r="H73" s="405">
        <v>6</v>
      </c>
      <c r="I73" s="405">
        <v>32</v>
      </c>
      <c r="J73" s="405">
        <v>7</v>
      </c>
      <c r="K73" s="405">
        <v>4</v>
      </c>
      <c r="L73" s="405">
        <v>22</v>
      </c>
      <c r="M73" s="405">
        <v>2141</v>
      </c>
      <c r="N73" s="405">
        <v>11</v>
      </c>
      <c r="O73" s="405">
        <v>14</v>
      </c>
      <c r="P73" s="405">
        <v>4</v>
      </c>
      <c r="Q73" s="405">
        <v>1</v>
      </c>
    </row>
    <row r="74" spans="1:17">
      <c r="A74" s="670" t="s">
        <v>1341</v>
      </c>
      <c r="B74" s="405">
        <v>611</v>
      </c>
      <c r="C74" s="405">
        <v>0</v>
      </c>
      <c r="D74" s="405">
        <v>0</v>
      </c>
      <c r="E74" s="405">
        <v>0</v>
      </c>
      <c r="F74" s="405">
        <v>0</v>
      </c>
      <c r="G74" s="405">
        <v>1</v>
      </c>
      <c r="H74" s="405">
        <v>3</v>
      </c>
      <c r="I74" s="405">
        <v>10</v>
      </c>
      <c r="J74" s="405">
        <v>3</v>
      </c>
      <c r="K74" s="405">
        <v>0</v>
      </c>
      <c r="L74" s="405">
        <v>9</v>
      </c>
      <c r="M74" s="405">
        <v>582</v>
      </c>
      <c r="N74" s="405">
        <v>0</v>
      </c>
      <c r="O74" s="405">
        <v>2</v>
      </c>
      <c r="P74" s="405">
        <v>0</v>
      </c>
      <c r="Q74" s="405">
        <v>1</v>
      </c>
    </row>
    <row r="75" spans="1:17">
      <c r="A75" s="407"/>
      <c r="B75" s="407"/>
      <c r="C75" s="407"/>
      <c r="D75" s="407"/>
      <c r="E75" s="407"/>
      <c r="F75" s="407"/>
      <c r="G75" s="407"/>
      <c r="H75" s="407"/>
      <c r="I75" s="407"/>
      <c r="J75" s="407"/>
      <c r="K75" s="407"/>
      <c r="L75" s="407"/>
      <c r="M75" s="407"/>
      <c r="N75" s="407"/>
      <c r="O75" s="407"/>
      <c r="P75" s="407"/>
      <c r="Q75" s="407"/>
    </row>
    <row r="76" spans="1:17">
      <c r="A76" s="669" t="s">
        <v>938</v>
      </c>
      <c r="B76" s="404">
        <v>1219</v>
      </c>
      <c r="C76" s="404">
        <v>0</v>
      </c>
      <c r="D76" s="404">
        <v>2</v>
      </c>
      <c r="E76" s="404">
        <v>2</v>
      </c>
      <c r="F76" s="404">
        <v>1</v>
      </c>
      <c r="G76" s="404">
        <v>2</v>
      </c>
      <c r="H76" s="404">
        <v>8</v>
      </c>
      <c r="I76" s="404">
        <v>15</v>
      </c>
      <c r="J76" s="404">
        <v>2</v>
      </c>
      <c r="K76" s="404">
        <v>4</v>
      </c>
      <c r="L76" s="404">
        <v>7</v>
      </c>
      <c r="M76" s="404">
        <v>20</v>
      </c>
      <c r="N76" s="404">
        <v>1137</v>
      </c>
      <c r="O76" s="404">
        <v>19</v>
      </c>
      <c r="P76" s="404">
        <v>0</v>
      </c>
      <c r="Q76" s="404">
        <v>0</v>
      </c>
    </row>
    <row r="77" spans="1:17">
      <c r="A77" s="670" t="s">
        <v>1340</v>
      </c>
      <c r="B77" s="405">
        <v>956</v>
      </c>
      <c r="C77" s="405">
        <v>0</v>
      </c>
      <c r="D77" s="405">
        <v>1</v>
      </c>
      <c r="E77" s="405">
        <v>2</v>
      </c>
      <c r="F77" s="405">
        <v>0</v>
      </c>
      <c r="G77" s="405">
        <v>2</v>
      </c>
      <c r="H77" s="405">
        <v>7</v>
      </c>
      <c r="I77" s="405">
        <v>10</v>
      </c>
      <c r="J77" s="405">
        <v>2</v>
      </c>
      <c r="K77" s="405">
        <v>3</v>
      </c>
      <c r="L77" s="405">
        <v>7</v>
      </c>
      <c r="M77" s="405">
        <v>16</v>
      </c>
      <c r="N77" s="405">
        <v>898</v>
      </c>
      <c r="O77" s="405">
        <v>8</v>
      </c>
      <c r="P77" s="405">
        <v>0</v>
      </c>
      <c r="Q77" s="405">
        <v>0</v>
      </c>
    </row>
    <row r="78" spans="1:17">
      <c r="A78" s="670" t="s">
        <v>1339</v>
      </c>
      <c r="B78" s="405">
        <v>263</v>
      </c>
      <c r="C78" s="405">
        <v>0</v>
      </c>
      <c r="D78" s="405">
        <v>1</v>
      </c>
      <c r="E78" s="405">
        <v>0</v>
      </c>
      <c r="F78" s="405">
        <v>1</v>
      </c>
      <c r="G78" s="405">
        <v>0</v>
      </c>
      <c r="H78" s="405">
        <v>1</v>
      </c>
      <c r="I78" s="405">
        <v>5</v>
      </c>
      <c r="J78" s="405">
        <v>0</v>
      </c>
      <c r="K78" s="405">
        <v>1</v>
      </c>
      <c r="L78" s="405">
        <v>0</v>
      </c>
      <c r="M78" s="405">
        <v>4</v>
      </c>
      <c r="N78" s="405">
        <v>239</v>
      </c>
      <c r="O78" s="405">
        <v>11</v>
      </c>
      <c r="P78" s="405">
        <v>0</v>
      </c>
      <c r="Q78" s="405">
        <v>0</v>
      </c>
    </row>
    <row r="79" spans="1:17">
      <c r="A79" s="407"/>
      <c r="B79" s="407"/>
      <c r="C79" s="407"/>
      <c r="D79" s="407"/>
      <c r="E79" s="407"/>
      <c r="F79" s="407"/>
      <c r="G79" s="407"/>
      <c r="H79" s="407"/>
      <c r="I79" s="407"/>
      <c r="J79" s="407"/>
      <c r="K79" s="407"/>
      <c r="L79" s="407"/>
      <c r="M79" s="407"/>
      <c r="N79" s="407"/>
      <c r="O79" s="407"/>
      <c r="P79" s="407"/>
      <c r="Q79" s="407"/>
    </row>
    <row r="80" spans="1:17">
      <c r="A80" s="669" t="s">
        <v>924</v>
      </c>
      <c r="B80" s="404">
        <v>2509</v>
      </c>
      <c r="C80" s="404">
        <v>14</v>
      </c>
      <c r="D80" s="404">
        <v>0</v>
      </c>
      <c r="E80" s="404">
        <v>3</v>
      </c>
      <c r="F80" s="404">
        <v>0</v>
      </c>
      <c r="G80" s="404">
        <v>1</v>
      </c>
      <c r="H80" s="404">
        <v>6</v>
      </c>
      <c r="I80" s="404">
        <v>30</v>
      </c>
      <c r="J80" s="404">
        <v>2</v>
      </c>
      <c r="K80" s="404">
        <v>2</v>
      </c>
      <c r="L80" s="404">
        <v>15</v>
      </c>
      <c r="M80" s="404">
        <v>7</v>
      </c>
      <c r="N80" s="404">
        <v>26</v>
      </c>
      <c r="O80" s="404">
        <v>2397</v>
      </c>
      <c r="P80" s="404">
        <v>2</v>
      </c>
      <c r="Q80" s="404">
        <v>4</v>
      </c>
    </row>
    <row r="81" spans="1:17">
      <c r="A81" s="670" t="s">
        <v>1338</v>
      </c>
      <c r="B81" s="405">
        <v>1314</v>
      </c>
      <c r="C81" s="405">
        <v>5</v>
      </c>
      <c r="D81" s="405">
        <v>0</v>
      </c>
      <c r="E81" s="405">
        <v>2</v>
      </c>
      <c r="F81" s="405">
        <v>0</v>
      </c>
      <c r="G81" s="405">
        <v>0</v>
      </c>
      <c r="H81" s="405">
        <v>2</v>
      </c>
      <c r="I81" s="405">
        <v>14</v>
      </c>
      <c r="J81" s="405">
        <v>2</v>
      </c>
      <c r="K81" s="405">
        <v>0</v>
      </c>
      <c r="L81" s="405">
        <v>6</v>
      </c>
      <c r="M81" s="405">
        <v>3</v>
      </c>
      <c r="N81" s="405">
        <v>4</v>
      </c>
      <c r="O81" s="405">
        <v>1273</v>
      </c>
      <c r="P81" s="405">
        <v>1</v>
      </c>
      <c r="Q81" s="405">
        <v>2</v>
      </c>
    </row>
    <row r="82" spans="1:17">
      <c r="A82" s="670" t="s">
        <v>1337</v>
      </c>
      <c r="B82" s="405">
        <v>458</v>
      </c>
      <c r="C82" s="405">
        <v>3</v>
      </c>
      <c r="D82" s="405">
        <v>0</v>
      </c>
      <c r="E82" s="405">
        <v>0</v>
      </c>
      <c r="F82" s="405">
        <v>0</v>
      </c>
      <c r="G82" s="405">
        <v>0</v>
      </c>
      <c r="H82" s="405">
        <v>2</v>
      </c>
      <c r="I82" s="405">
        <v>5</v>
      </c>
      <c r="J82" s="405">
        <v>0</v>
      </c>
      <c r="K82" s="405">
        <v>0</v>
      </c>
      <c r="L82" s="405">
        <v>5</v>
      </c>
      <c r="M82" s="405">
        <v>2</v>
      </c>
      <c r="N82" s="405">
        <v>3</v>
      </c>
      <c r="O82" s="405">
        <v>436</v>
      </c>
      <c r="P82" s="405">
        <v>1</v>
      </c>
      <c r="Q82" s="405">
        <v>1</v>
      </c>
    </row>
    <row r="83" spans="1:17">
      <c r="A83" s="670" t="s">
        <v>1336</v>
      </c>
      <c r="B83" s="405">
        <v>700</v>
      </c>
      <c r="C83" s="405">
        <v>3</v>
      </c>
      <c r="D83" s="405">
        <v>0</v>
      </c>
      <c r="E83" s="405">
        <v>1</v>
      </c>
      <c r="F83" s="405">
        <v>0</v>
      </c>
      <c r="G83" s="405">
        <v>0</v>
      </c>
      <c r="H83" s="405">
        <v>2</v>
      </c>
      <c r="I83" s="405">
        <v>10</v>
      </c>
      <c r="J83" s="405">
        <v>0</v>
      </c>
      <c r="K83" s="405">
        <v>2</v>
      </c>
      <c r="L83" s="405">
        <v>4</v>
      </c>
      <c r="M83" s="405">
        <v>2</v>
      </c>
      <c r="N83" s="405">
        <v>19</v>
      </c>
      <c r="O83" s="405">
        <v>656</v>
      </c>
      <c r="P83" s="405">
        <v>0</v>
      </c>
      <c r="Q83" s="405">
        <v>1</v>
      </c>
    </row>
    <row r="84" spans="1:17">
      <c r="A84" s="670" t="s">
        <v>1335</v>
      </c>
      <c r="B84" s="405">
        <v>37</v>
      </c>
      <c r="C84" s="405">
        <v>3</v>
      </c>
      <c r="D84" s="405">
        <v>0</v>
      </c>
      <c r="E84" s="405">
        <v>0</v>
      </c>
      <c r="F84" s="405">
        <v>0</v>
      </c>
      <c r="G84" s="405">
        <v>1</v>
      </c>
      <c r="H84" s="405">
        <v>0</v>
      </c>
      <c r="I84" s="405">
        <v>1</v>
      </c>
      <c r="J84" s="405">
        <v>0</v>
      </c>
      <c r="K84" s="405">
        <v>0</v>
      </c>
      <c r="L84" s="405">
        <v>0</v>
      </c>
      <c r="M84" s="405">
        <v>0</v>
      </c>
      <c r="N84" s="405">
        <v>0</v>
      </c>
      <c r="O84" s="405">
        <v>32</v>
      </c>
      <c r="P84" s="405">
        <v>0</v>
      </c>
      <c r="Q84" s="405">
        <v>0</v>
      </c>
    </row>
    <row r="85" spans="1:17">
      <c r="A85" s="407"/>
      <c r="B85" s="407"/>
      <c r="C85" s="407"/>
      <c r="D85" s="407"/>
      <c r="E85" s="407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</row>
    <row r="86" spans="1:17">
      <c r="A86" s="669" t="s">
        <v>890</v>
      </c>
      <c r="B86" s="404">
        <v>332</v>
      </c>
      <c r="C86" s="404">
        <v>0</v>
      </c>
      <c r="D86" s="404">
        <v>0</v>
      </c>
      <c r="E86" s="404">
        <v>0</v>
      </c>
      <c r="F86" s="404">
        <v>1</v>
      </c>
      <c r="G86" s="404">
        <v>0</v>
      </c>
      <c r="H86" s="404">
        <v>1</v>
      </c>
      <c r="I86" s="404">
        <v>10</v>
      </c>
      <c r="J86" s="404">
        <v>1</v>
      </c>
      <c r="K86" s="404">
        <v>0</v>
      </c>
      <c r="L86" s="404">
        <v>3</v>
      </c>
      <c r="M86" s="404">
        <v>6</v>
      </c>
      <c r="N86" s="404">
        <v>2</v>
      </c>
      <c r="O86" s="404">
        <v>1</v>
      </c>
      <c r="P86" s="404">
        <v>305</v>
      </c>
      <c r="Q86" s="404">
        <v>2</v>
      </c>
    </row>
    <row r="87" spans="1:17">
      <c r="A87" s="670" t="s">
        <v>1334</v>
      </c>
      <c r="B87" s="405">
        <v>210</v>
      </c>
      <c r="C87" s="405">
        <v>0</v>
      </c>
      <c r="D87" s="405">
        <v>0</v>
      </c>
      <c r="E87" s="405">
        <v>0</v>
      </c>
      <c r="F87" s="405">
        <v>1</v>
      </c>
      <c r="G87" s="405">
        <v>0</v>
      </c>
      <c r="H87" s="405">
        <v>0</v>
      </c>
      <c r="I87" s="405">
        <v>4</v>
      </c>
      <c r="J87" s="405">
        <v>1</v>
      </c>
      <c r="K87" s="405">
        <v>0</v>
      </c>
      <c r="L87" s="405">
        <v>2</v>
      </c>
      <c r="M87" s="405">
        <v>4</v>
      </c>
      <c r="N87" s="405">
        <v>2</v>
      </c>
      <c r="O87" s="405">
        <v>0</v>
      </c>
      <c r="P87" s="405">
        <v>194</v>
      </c>
      <c r="Q87" s="405">
        <v>2</v>
      </c>
    </row>
    <row r="88" spans="1:17">
      <c r="A88" s="670" t="s">
        <v>1333</v>
      </c>
      <c r="B88" s="405">
        <v>88</v>
      </c>
      <c r="C88" s="405">
        <v>0</v>
      </c>
      <c r="D88" s="405">
        <v>0</v>
      </c>
      <c r="E88" s="405">
        <v>0</v>
      </c>
      <c r="F88" s="405">
        <v>0</v>
      </c>
      <c r="G88" s="405">
        <v>0</v>
      </c>
      <c r="H88" s="405">
        <v>1</v>
      </c>
      <c r="I88" s="405">
        <v>5</v>
      </c>
      <c r="J88" s="405">
        <v>0</v>
      </c>
      <c r="K88" s="405">
        <v>0</v>
      </c>
      <c r="L88" s="405">
        <v>0</v>
      </c>
      <c r="M88" s="405">
        <v>1</v>
      </c>
      <c r="N88" s="405">
        <v>0</v>
      </c>
      <c r="O88" s="405">
        <v>1</v>
      </c>
      <c r="P88" s="405">
        <v>80</v>
      </c>
      <c r="Q88" s="405">
        <v>0</v>
      </c>
    </row>
    <row r="89" spans="1:17">
      <c r="A89" s="670" t="s">
        <v>1332</v>
      </c>
      <c r="B89" s="405">
        <v>15</v>
      </c>
      <c r="C89" s="405">
        <v>0</v>
      </c>
      <c r="D89" s="405">
        <v>0</v>
      </c>
      <c r="E89" s="405">
        <v>0</v>
      </c>
      <c r="F89" s="405">
        <v>0</v>
      </c>
      <c r="G89" s="405">
        <v>0</v>
      </c>
      <c r="H89" s="405">
        <v>0</v>
      </c>
      <c r="I89" s="405">
        <v>1</v>
      </c>
      <c r="J89" s="405">
        <v>0</v>
      </c>
      <c r="K89" s="405">
        <v>0</v>
      </c>
      <c r="L89" s="405">
        <v>1</v>
      </c>
      <c r="M89" s="405">
        <v>0</v>
      </c>
      <c r="N89" s="405">
        <v>0</v>
      </c>
      <c r="O89" s="405">
        <v>0</v>
      </c>
      <c r="P89" s="405">
        <v>13</v>
      </c>
      <c r="Q89" s="405">
        <v>0</v>
      </c>
    </row>
    <row r="90" spans="1:17">
      <c r="A90" s="670" t="s">
        <v>1331</v>
      </c>
      <c r="B90" s="405">
        <v>19</v>
      </c>
      <c r="C90" s="405">
        <v>0</v>
      </c>
      <c r="D90" s="405">
        <v>0</v>
      </c>
      <c r="E90" s="405">
        <v>0</v>
      </c>
      <c r="F90" s="405">
        <v>0</v>
      </c>
      <c r="G90" s="405">
        <v>0</v>
      </c>
      <c r="H90" s="405">
        <v>0</v>
      </c>
      <c r="I90" s="405">
        <v>0</v>
      </c>
      <c r="J90" s="405">
        <v>0</v>
      </c>
      <c r="K90" s="405">
        <v>0</v>
      </c>
      <c r="L90" s="405">
        <v>0</v>
      </c>
      <c r="M90" s="405">
        <v>1</v>
      </c>
      <c r="N90" s="405">
        <v>0</v>
      </c>
      <c r="O90" s="405">
        <v>0</v>
      </c>
      <c r="P90" s="405">
        <v>18</v>
      </c>
      <c r="Q90" s="405">
        <v>0</v>
      </c>
    </row>
    <row r="91" spans="1:17">
      <c r="A91" s="407"/>
      <c r="B91" s="407"/>
      <c r="C91" s="407"/>
      <c r="D91" s="407"/>
      <c r="E91" s="407"/>
      <c r="F91" s="407"/>
      <c r="G91" s="407"/>
      <c r="H91" s="407"/>
      <c r="I91" s="407"/>
      <c r="J91" s="407"/>
      <c r="K91" s="407"/>
      <c r="L91" s="407"/>
      <c r="M91" s="407"/>
      <c r="N91" s="407"/>
      <c r="O91" s="407"/>
      <c r="P91" s="407"/>
      <c r="Q91" s="407"/>
    </row>
    <row r="92" spans="1:17">
      <c r="A92" s="669" t="s">
        <v>877</v>
      </c>
      <c r="B92" s="404">
        <v>654</v>
      </c>
      <c r="C92" s="404">
        <v>0</v>
      </c>
      <c r="D92" s="404">
        <v>0</v>
      </c>
      <c r="E92" s="404">
        <v>1</v>
      </c>
      <c r="F92" s="404">
        <v>0</v>
      </c>
      <c r="G92" s="404">
        <v>1</v>
      </c>
      <c r="H92" s="404">
        <v>9</v>
      </c>
      <c r="I92" s="404">
        <v>15</v>
      </c>
      <c r="J92" s="404">
        <v>1</v>
      </c>
      <c r="K92" s="404">
        <v>4</v>
      </c>
      <c r="L92" s="404">
        <v>8</v>
      </c>
      <c r="M92" s="404">
        <v>1</v>
      </c>
      <c r="N92" s="404">
        <v>4</v>
      </c>
      <c r="O92" s="404">
        <v>2</v>
      </c>
      <c r="P92" s="404">
        <v>0</v>
      </c>
      <c r="Q92" s="404">
        <v>608</v>
      </c>
    </row>
    <row r="93" spans="1:17">
      <c r="A93" s="670" t="s">
        <v>1330</v>
      </c>
      <c r="B93" s="405">
        <v>569</v>
      </c>
      <c r="C93" s="405">
        <v>0</v>
      </c>
      <c r="D93" s="405">
        <v>0</v>
      </c>
      <c r="E93" s="405">
        <v>1</v>
      </c>
      <c r="F93" s="405">
        <v>0</v>
      </c>
      <c r="G93" s="405">
        <v>1</v>
      </c>
      <c r="H93" s="405">
        <v>7</v>
      </c>
      <c r="I93" s="405">
        <v>13</v>
      </c>
      <c r="J93" s="405">
        <v>1</v>
      </c>
      <c r="K93" s="405">
        <v>4</v>
      </c>
      <c r="L93" s="405">
        <v>7</v>
      </c>
      <c r="M93" s="405">
        <v>1</v>
      </c>
      <c r="N93" s="405">
        <v>4</v>
      </c>
      <c r="O93" s="405">
        <v>2</v>
      </c>
      <c r="P93" s="405">
        <v>0</v>
      </c>
      <c r="Q93" s="405">
        <v>528</v>
      </c>
    </row>
    <row r="94" spans="1:17">
      <c r="A94" s="670" t="s">
        <v>1329</v>
      </c>
      <c r="B94" s="405">
        <v>2</v>
      </c>
      <c r="C94" s="405">
        <v>0</v>
      </c>
      <c r="D94" s="405">
        <v>0</v>
      </c>
      <c r="E94" s="405">
        <v>0</v>
      </c>
      <c r="F94" s="405">
        <v>0</v>
      </c>
      <c r="G94" s="405">
        <v>0</v>
      </c>
      <c r="H94" s="405">
        <v>0</v>
      </c>
      <c r="I94" s="405">
        <v>0</v>
      </c>
      <c r="J94" s="405">
        <v>0</v>
      </c>
      <c r="K94" s="405">
        <v>0</v>
      </c>
      <c r="L94" s="405">
        <v>0</v>
      </c>
      <c r="M94" s="405">
        <v>0</v>
      </c>
      <c r="N94" s="405">
        <v>0</v>
      </c>
      <c r="O94" s="405">
        <v>0</v>
      </c>
      <c r="P94" s="405">
        <v>0</v>
      </c>
      <c r="Q94" s="405">
        <v>2</v>
      </c>
    </row>
    <row r="95" spans="1:17">
      <c r="A95" s="670" t="s">
        <v>1328</v>
      </c>
      <c r="B95" s="405">
        <v>23</v>
      </c>
      <c r="C95" s="405">
        <v>0</v>
      </c>
      <c r="D95" s="405">
        <v>0</v>
      </c>
      <c r="E95" s="405">
        <v>0</v>
      </c>
      <c r="F95" s="405">
        <v>0</v>
      </c>
      <c r="G95" s="405">
        <v>0</v>
      </c>
      <c r="H95" s="405">
        <v>0</v>
      </c>
      <c r="I95" s="405">
        <v>1</v>
      </c>
      <c r="J95" s="405">
        <v>0</v>
      </c>
      <c r="K95" s="405">
        <v>0</v>
      </c>
      <c r="L95" s="405">
        <v>1</v>
      </c>
      <c r="M95" s="405">
        <v>0</v>
      </c>
      <c r="N95" s="405">
        <v>0</v>
      </c>
      <c r="O95" s="405">
        <v>0</v>
      </c>
      <c r="P95" s="405">
        <v>0</v>
      </c>
      <c r="Q95" s="405">
        <v>21</v>
      </c>
    </row>
    <row r="96" spans="1:17">
      <c r="A96" s="670" t="s">
        <v>1327</v>
      </c>
      <c r="B96" s="405">
        <v>60</v>
      </c>
      <c r="C96" s="405">
        <v>0</v>
      </c>
      <c r="D96" s="405">
        <v>0</v>
      </c>
      <c r="E96" s="405">
        <v>0</v>
      </c>
      <c r="F96" s="405">
        <v>0</v>
      </c>
      <c r="G96" s="405">
        <v>0</v>
      </c>
      <c r="H96" s="405">
        <v>2</v>
      </c>
      <c r="I96" s="405">
        <v>1</v>
      </c>
      <c r="J96" s="405">
        <v>0</v>
      </c>
      <c r="K96" s="405">
        <v>0</v>
      </c>
      <c r="L96" s="405">
        <v>0</v>
      </c>
      <c r="M96" s="405">
        <v>0</v>
      </c>
      <c r="N96" s="405">
        <v>0</v>
      </c>
      <c r="O96" s="405">
        <v>0</v>
      </c>
      <c r="P96" s="405">
        <v>0</v>
      </c>
      <c r="Q96" s="405">
        <v>57</v>
      </c>
    </row>
    <row r="97" spans="1:17">
      <c r="A97" s="407"/>
      <c r="B97" s="407"/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</row>
    <row r="98" spans="1:17">
      <c r="A98" s="71" t="s">
        <v>4082</v>
      </c>
      <c r="B98" s="407"/>
      <c r="C98" s="407"/>
      <c r="D98" s="407"/>
      <c r="E98" s="407"/>
      <c r="F98" s="407"/>
      <c r="G98" s="407"/>
      <c r="H98" s="407"/>
      <c r="I98" s="407"/>
      <c r="J98" s="407"/>
      <c r="K98" s="407"/>
      <c r="L98" s="407"/>
      <c r="M98" s="407"/>
      <c r="N98" s="407"/>
      <c r="O98" s="407"/>
      <c r="P98" s="407"/>
      <c r="Q98" s="407"/>
    </row>
  </sheetData>
  <mergeCells count="3">
    <mergeCell ref="B6:Q6"/>
    <mergeCell ref="B2:Q3"/>
    <mergeCell ref="C8:Q8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3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5">
    <outlinePr summaryBelow="0" summaryRight="0"/>
  </sheetPr>
  <dimension ref="A1:R36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1.6640625" style="35" bestFit="1" customWidth="1"/>
    <col min="2" max="2" width="26.6640625" style="35" bestFit="1" customWidth="1"/>
    <col min="3" max="3" width="5.109375" style="35" bestFit="1" customWidth="1"/>
    <col min="4" max="4" width="10.33203125" style="35" bestFit="1" customWidth="1"/>
    <col min="5" max="9" width="6.88671875" style="35" bestFit="1" customWidth="1"/>
    <col min="10" max="10" width="9" style="35" customWidth="1"/>
    <col min="11" max="16" width="6.88671875" style="35" bestFit="1" customWidth="1"/>
    <col min="17" max="17" width="8.6640625" style="35" bestFit="1" customWidth="1"/>
    <col min="18" max="18" width="1.33203125" style="35" customWidth="1"/>
    <col min="19" max="256" width="8.88671875" style="35"/>
    <col min="257" max="257" width="11.6640625" style="35" bestFit="1" customWidth="1"/>
    <col min="258" max="258" width="26.6640625" style="35" bestFit="1" customWidth="1"/>
    <col min="259" max="259" width="5.109375" style="35" bestFit="1" customWidth="1"/>
    <col min="260" max="260" width="10.33203125" style="35" bestFit="1" customWidth="1"/>
    <col min="261" max="265" width="6.88671875" style="35" bestFit="1" customWidth="1"/>
    <col min="266" max="266" width="9" style="35" customWidth="1"/>
    <col min="267" max="272" width="6.88671875" style="35" bestFit="1" customWidth="1"/>
    <col min="273" max="273" width="8.6640625" style="35" bestFit="1" customWidth="1"/>
    <col min="274" max="274" width="1.33203125" style="35" customWidth="1"/>
    <col min="275" max="512" width="8.88671875" style="35"/>
    <col min="513" max="513" width="11.6640625" style="35" bestFit="1" customWidth="1"/>
    <col min="514" max="514" width="26.6640625" style="35" bestFit="1" customWidth="1"/>
    <col min="515" max="515" width="5.109375" style="35" bestFit="1" customWidth="1"/>
    <col min="516" max="516" width="10.33203125" style="35" bestFit="1" customWidth="1"/>
    <col min="517" max="521" width="6.88671875" style="35" bestFit="1" customWidth="1"/>
    <col min="522" max="522" width="9" style="35" customWidth="1"/>
    <col min="523" max="528" width="6.88671875" style="35" bestFit="1" customWidth="1"/>
    <col min="529" max="529" width="8.6640625" style="35" bestFit="1" customWidth="1"/>
    <col min="530" max="530" width="1.33203125" style="35" customWidth="1"/>
    <col min="531" max="768" width="8.88671875" style="35"/>
    <col min="769" max="769" width="11.6640625" style="35" bestFit="1" customWidth="1"/>
    <col min="770" max="770" width="26.6640625" style="35" bestFit="1" customWidth="1"/>
    <col min="771" max="771" width="5.109375" style="35" bestFit="1" customWidth="1"/>
    <col min="772" max="772" width="10.33203125" style="35" bestFit="1" customWidth="1"/>
    <col min="773" max="777" width="6.88671875" style="35" bestFit="1" customWidth="1"/>
    <col min="778" max="778" width="9" style="35" customWidth="1"/>
    <col min="779" max="784" width="6.88671875" style="35" bestFit="1" customWidth="1"/>
    <col min="785" max="785" width="8.6640625" style="35" bestFit="1" customWidth="1"/>
    <col min="786" max="786" width="1.33203125" style="35" customWidth="1"/>
    <col min="787" max="1024" width="8.88671875" style="35"/>
    <col min="1025" max="1025" width="11.6640625" style="35" bestFit="1" customWidth="1"/>
    <col min="1026" max="1026" width="26.6640625" style="35" bestFit="1" customWidth="1"/>
    <col min="1027" max="1027" width="5.109375" style="35" bestFit="1" customWidth="1"/>
    <col min="1028" max="1028" width="10.33203125" style="35" bestFit="1" customWidth="1"/>
    <col min="1029" max="1033" width="6.88671875" style="35" bestFit="1" customWidth="1"/>
    <col min="1034" max="1034" width="9" style="35" customWidth="1"/>
    <col min="1035" max="1040" width="6.88671875" style="35" bestFit="1" customWidth="1"/>
    <col min="1041" max="1041" width="8.6640625" style="35" bestFit="1" customWidth="1"/>
    <col min="1042" max="1042" width="1.33203125" style="35" customWidth="1"/>
    <col min="1043" max="1280" width="8.88671875" style="35"/>
    <col min="1281" max="1281" width="11.6640625" style="35" bestFit="1" customWidth="1"/>
    <col min="1282" max="1282" width="26.6640625" style="35" bestFit="1" customWidth="1"/>
    <col min="1283" max="1283" width="5.109375" style="35" bestFit="1" customWidth="1"/>
    <col min="1284" max="1284" width="10.33203125" style="35" bestFit="1" customWidth="1"/>
    <col min="1285" max="1289" width="6.88671875" style="35" bestFit="1" customWidth="1"/>
    <col min="1290" max="1290" width="9" style="35" customWidth="1"/>
    <col min="1291" max="1296" width="6.88671875" style="35" bestFit="1" customWidth="1"/>
    <col min="1297" max="1297" width="8.6640625" style="35" bestFit="1" customWidth="1"/>
    <col min="1298" max="1298" width="1.33203125" style="35" customWidth="1"/>
    <col min="1299" max="1536" width="8.88671875" style="35"/>
    <col min="1537" max="1537" width="11.6640625" style="35" bestFit="1" customWidth="1"/>
    <col min="1538" max="1538" width="26.6640625" style="35" bestFit="1" customWidth="1"/>
    <col min="1539" max="1539" width="5.109375" style="35" bestFit="1" customWidth="1"/>
    <col min="1540" max="1540" width="10.33203125" style="35" bestFit="1" customWidth="1"/>
    <col min="1541" max="1545" width="6.88671875" style="35" bestFit="1" customWidth="1"/>
    <col min="1546" max="1546" width="9" style="35" customWidth="1"/>
    <col min="1547" max="1552" width="6.88671875" style="35" bestFit="1" customWidth="1"/>
    <col min="1553" max="1553" width="8.6640625" style="35" bestFit="1" customWidth="1"/>
    <col min="1554" max="1554" width="1.33203125" style="35" customWidth="1"/>
    <col min="1555" max="1792" width="8.88671875" style="35"/>
    <col min="1793" max="1793" width="11.6640625" style="35" bestFit="1" customWidth="1"/>
    <col min="1794" max="1794" width="26.6640625" style="35" bestFit="1" customWidth="1"/>
    <col min="1795" max="1795" width="5.109375" style="35" bestFit="1" customWidth="1"/>
    <col min="1796" max="1796" width="10.33203125" style="35" bestFit="1" customWidth="1"/>
    <col min="1797" max="1801" width="6.88671875" style="35" bestFit="1" customWidth="1"/>
    <col min="1802" max="1802" width="9" style="35" customWidth="1"/>
    <col min="1803" max="1808" width="6.88671875" style="35" bestFit="1" customWidth="1"/>
    <col min="1809" max="1809" width="8.6640625" style="35" bestFit="1" customWidth="1"/>
    <col min="1810" max="1810" width="1.33203125" style="35" customWidth="1"/>
    <col min="1811" max="2048" width="8.88671875" style="35"/>
    <col min="2049" max="2049" width="11.6640625" style="35" bestFit="1" customWidth="1"/>
    <col min="2050" max="2050" width="26.6640625" style="35" bestFit="1" customWidth="1"/>
    <col min="2051" max="2051" width="5.109375" style="35" bestFit="1" customWidth="1"/>
    <col min="2052" max="2052" width="10.33203125" style="35" bestFit="1" customWidth="1"/>
    <col min="2053" max="2057" width="6.88671875" style="35" bestFit="1" customWidth="1"/>
    <col min="2058" max="2058" width="9" style="35" customWidth="1"/>
    <col min="2059" max="2064" width="6.88671875" style="35" bestFit="1" customWidth="1"/>
    <col min="2065" max="2065" width="8.6640625" style="35" bestFit="1" customWidth="1"/>
    <col min="2066" max="2066" width="1.33203125" style="35" customWidth="1"/>
    <col min="2067" max="2304" width="8.88671875" style="35"/>
    <col min="2305" max="2305" width="11.6640625" style="35" bestFit="1" customWidth="1"/>
    <col min="2306" max="2306" width="26.6640625" style="35" bestFit="1" customWidth="1"/>
    <col min="2307" max="2307" width="5.109375" style="35" bestFit="1" customWidth="1"/>
    <col min="2308" max="2308" width="10.33203125" style="35" bestFit="1" customWidth="1"/>
    <col min="2309" max="2313" width="6.88671875" style="35" bestFit="1" customWidth="1"/>
    <col min="2314" max="2314" width="9" style="35" customWidth="1"/>
    <col min="2315" max="2320" width="6.88671875" style="35" bestFit="1" customWidth="1"/>
    <col min="2321" max="2321" width="8.6640625" style="35" bestFit="1" customWidth="1"/>
    <col min="2322" max="2322" width="1.33203125" style="35" customWidth="1"/>
    <col min="2323" max="2560" width="8.88671875" style="35"/>
    <col min="2561" max="2561" width="11.6640625" style="35" bestFit="1" customWidth="1"/>
    <col min="2562" max="2562" width="26.6640625" style="35" bestFit="1" customWidth="1"/>
    <col min="2563" max="2563" width="5.109375" style="35" bestFit="1" customWidth="1"/>
    <col min="2564" max="2564" width="10.33203125" style="35" bestFit="1" customWidth="1"/>
    <col min="2565" max="2569" width="6.88671875" style="35" bestFit="1" customWidth="1"/>
    <col min="2570" max="2570" width="9" style="35" customWidth="1"/>
    <col min="2571" max="2576" width="6.88671875" style="35" bestFit="1" customWidth="1"/>
    <col min="2577" max="2577" width="8.6640625" style="35" bestFit="1" customWidth="1"/>
    <col min="2578" max="2578" width="1.33203125" style="35" customWidth="1"/>
    <col min="2579" max="2816" width="8.88671875" style="35"/>
    <col min="2817" max="2817" width="11.6640625" style="35" bestFit="1" customWidth="1"/>
    <col min="2818" max="2818" width="26.6640625" style="35" bestFit="1" customWidth="1"/>
    <col min="2819" max="2819" width="5.109375" style="35" bestFit="1" customWidth="1"/>
    <col min="2820" max="2820" width="10.33203125" style="35" bestFit="1" customWidth="1"/>
    <col min="2821" max="2825" width="6.88671875" style="35" bestFit="1" customWidth="1"/>
    <col min="2826" max="2826" width="9" style="35" customWidth="1"/>
    <col min="2827" max="2832" width="6.88671875" style="35" bestFit="1" customWidth="1"/>
    <col min="2833" max="2833" width="8.6640625" style="35" bestFit="1" customWidth="1"/>
    <col min="2834" max="2834" width="1.33203125" style="35" customWidth="1"/>
    <col min="2835" max="3072" width="8.88671875" style="35"/>
    <col min="3073" max="3073" width="11.6640625" style="35" bestFit="1" customWidth="1"/>
    <col min="3074" max="3074" width="26.6640625" style="35" bestFit="1" customWidth="1"/>
    <col min="3075" max="3075" width="5.109375" style="35" bestFit="1" customWidth="1"/>
    <col min="3076" max="3076" width="10.33203125" style="35" bestFit="1" customWidth="1"/>
    <col min="3077" max="3081" width="6.88671875" style="35" bestFit="1" customWidth="1"/>
    <col min="3082" max="3082" width="9" style="35" customWidth="1"/>
    <col min="3083" max="3088" width="6.88671875" style="35" bestFit="1" customWidth="1"/>
    <col min="3089" max="3089" width="8.6640625" style="35" bestFit="1" customWidth="1"/>
    <col min="3090" max="3090" width="1.33203125" style="35" customWidth="1"/>
    <col min="3091" max="3328" width="8.88671875" style="35"/>
    <col min="3329" max="3329" width="11.6640625" style="35" bestFit="1" customWidth="1"/>
    <col min="3330" max="3330" width="26.6640625" style="35" bestFit="1" customWidth="1"/>
    <col min="3331" max="3331" width="5.109375" style="35" bestFit="1" customWidth="1"/>
    <col min="3332" max="3332" width="10.33203125" style="35" bestFit="1" customWidth="1"/>
    <col min="3333" max="3337" width="6.88671875" style="35" bestFit="1" customWidth="1"/>
    <col min="3338" max="3338" width="9" style="35" customWidth="1"/>
    <col min="3339" max="3344" width="6.88671875" style="35" bestFit="1" customWidth="1"/>
    <col min="3345" max="3345" width="8.6640625" style="35" bestFit="1" customWidth="1"/>
    <col min="3346" max="3346" width="1.33203125" style="35" customWidth="1"/>
    <col min="3347" max="3584" width="8.88671875" style="35"/>
    <col min="3585" max="3585" width="11.6640625" style="35" bestFit="1" customWidth="1"/>
    <col min="3586" max="3586" width="26.6640625" style="35" bestFit="1" customWidth="1"/>
    <col min="3587" max="3587" width="5.109375" style="35" bestFit="1" customWidth="1"/>
    <col min="3588" max="3588" width="10.33203125" style="35" bestFit="1" customWidth="1"/>
    <col min="3589" max="3593" width="6.88671875" style="35" bestFit="1" customWidth="1"/>
    <col min="3594" max="3594" width="9" style="35" customWidth="1"/>
    <col min="3595" max="3600" width="6.88671875" style="35" bestFit="1" customWidth="1"/>
    <col min="3601" max="3601" width="8.6640625" style="35" bestFit="1" customWidth="1"/>
    <col min="3602" max="3602" width="1.33203125" style="35" customWidth="1"/>
    <col min="3603" max="3840" width="8.88671875" style="35"/>
    <col min="3841" max="3841" width="11.6640625" style="35" bestFit="1" customWidth="1"/>
    <col min="3842" max="3842" width="26.6640625" style="35" bestFit="1" customWidth="1"/>
    <col min="3843" max="3843" width="5.109375" style="35" bestFit="1" customWidth="1"/>
    <col min="3844" max="3844" width="10.33203125" style="35" bestFit="1" customWidth="1"/>
    <col min="3845" max="3849" width="6.88671875" style="35" bestFit="1" customWidth="1"/>
    <col min="3850" max="3850" width="9" style="35" customWidth="1"/>
    <col min="3851" max="3856" width="6.88671875" style="35" bestFit="1" customWidth="1"/>
    <col min="3857" max="3857" width="8.6640625" style="35" bestFit="1" customWidth="1"/>
    <col min="3858" max="3858" width="1.33203125" style="35" customWidth="1"/>
    <col min="3859" max="4096" width="8.88671875" style="35"/>
    <col min="4097" max="4097" width="11.6640625" style="35" bestFit="1" customWidth="1"/>
    <col min="4098" max="4098" width="26.6640625" style="35" bestFit="1" customWidth="1"/>
    <col min="4099" max="4099" width="5.109375" style="35" bestFit="1" customWidth="1"/>
    <col min="4100" max="4100" width="10.33203125" style="35" bestFit="1" customWidth="1"/>
    <col min="4101" max="4105" width="6.88671875" style="35" bestFit="1" customWidth="1"/>
    <col min="4106" max="4106" width="9" style="35" customWidth="1"/>
    <col min="4107" max="4112" width="6.88671875" style="35" bestFit="1" customWidth="1"/>
    <col min="4113" max="4113" width="8.6640625" style="35" bestFit="1" customWidth="1"/>
    <col min="4114" max="4114" width="1.33203125" style="35" customWidth="1"/>
    <col min="4115" max="4352" width="8.88671875" style="35"/>
    <col min="4353" max="4353" width="11.6640625" style="35" bestFit="1" customWidth="1"/>
    <col min="4354" max="4354" width="26.6640625" style="35" bestFit="1" customWidth="1"/>
    <col min="4355" max="4355" width="5.109375" style="35" bestFit="1" customWidth="1"/>
    <col min="4356" max="4356" width="10.33203125" style="35" bestFit="1" customWidth="1"/>
    <col min="4357" max="4361" width="6.88671875" style="35" bestFit="1" customWidth="1"/>
    <col min="4362" max="4362" width="9" style="35" customWidth="1"/>
    <col min="4363" max="4368" width="6.88671875" style="35" bestFit="1" customWidth="1"/>
    <col min="4369" max="4369" width="8.6640625" style="35" bestFit="1" customWidth="1"/>
    <col min="4370" max="4370" width="1.33203125" style="35" customWidth="1"/>
    <col min="4371" max="4608" width="8.88671875" style="35"/>
    <col min="4609" max="4609" width="11.6640625" style="35" bestFit="1" customWidth="1"/>
    <col min="4610" max="4610" width="26.6640625" style="35" bestFit="1" customWidth="1"/>
    <col min="4611" max="4611" width="5.109375" style="35" bestFit="1" customWidth="1"/>
    <col min="4612" max="4612" width="10.33203125" style="35" bestFit="1" customWidth="1"/>
    <col min="4613" max="4617" width="6.88671875" style="35" bestFit="1" customWidth="1"/>
    <col min="4618" max="4618" width="9" style="35" customWidth="1"/>
    <col min="4619" max="4624" width="6.88671875" style="35" bestFit="1" customWidth="1"/>
    <col min="4625" max="4625" width="8.6640625" style="35" bestFit="1" customWidth="1"/>
    <col min="4626" max="4626" width="1.33203125" style="35" customWidth="1"/>
    <col min="4627" max="4864" width="8.88671875" style="35"/>
    <col min="4865" max="4865" width="11.6640625" style="35" bestFit="1" customWidth="1"/>
    <col min="4866" max="4866" width="26.6640625" style="35" bestFit="1" customWidth="1"/>
    <col min="4867" max="4867" width="5.109375" style="35" bestFit="1" customWidth="1"/>
    <col min="4868" max="4868" width="10.33203125" style="35" bestFit="1" customWidth="1"/>
    <col min="4869" max="4873" width="6.88671875" style="35" bestFit="1" customWidth="1"/>
    <col min="4874" max="4874" width="9" style="35" customWidth="1"/>
    <col min="4875" max="4880" width="6.88671875" style="35" bestFit="1" customWidth="1"/>
    <col min="4881" max="4881" width="8.6640625" style="35" bestFit="1" customWidth="1"/>
    <col min="4882" max="4882" width="1.33203125" style="35" customWidth="1"/>
    <col min="4883" max="5120" width="8.88671875" style="35"/>
    <col min="5121" max="5121" width="11.6640625" style="35" bestFit="1" customWidth="1"/>
    <col min="5122" max="5122" width="26.6640625" style="35" bestFit="1" customWidth="1"/>
    <col min="5123" max="5123" width="5.109375" style="35" bestFit="1" customWidth="1"/>
    <col min="5124" max="5124" width="10.33203125" style="35" bestFit="1" customWidth="1"/>
    <col min="5125" max="5129" width="6.88671875" style="35" bestFit="1" customWidth="1"/>
    <col min="5130" max="5130" width="9" style="35" customWidth="1"/>
    <col min="5131" max="5136" width="6.88671875" style="35" bestFit="1" customWidth="1"/>
    <col min="5137" max="5137" width="8.6640625" style="35" bestFit="1" customWidth="1"/>
    <col min="5138" max="5138" width="1.33203125" style="35" customWidth="1"/>
    <col min="5139" max="5376" width="8.88671875" style="35"/>
    <col min="5377" max="5377" width="11.6640625" style="35" bestFit="1" customWidth="1"/>
    <col min="5378" max="5378" width="26.6640625" style="35" bestFit="1" customWidth="1"/>
    <col min="5379" max="5379" width="5.109375" style="35" bestFit="1" customWidth="1"/>
    <col min="5380" max="5380" width="10.33203125" style="35" bestFit="1" customWidth="1"/>
    <col min="5381" max="5385" width="6.88671875" style="35" bestFit="1" customWidth="1"/>
    <col min="5386" max="5386" width="9" style="35" customWidth="1"/>
    <col min="5387" max="5392" width="6.88671875" style="35" bestFit="1" customWidth="1"/>
    <col min="5393" max="5393" width="8.6640625" style="35" bestFit="1" customWidth="1"/>
    <col min="5394" max="5394" width="1.33203125" style="35" customWidth="1"/>
    <col min="5395" max="5632" width="8.88671875" style="35"/>
    <col min="5633" max="5633" width="11.6640625" style="35" bestFit="1" customWidth="1"/>
    <col min="5634" max="5634" width="26.6640625" style="35" bestFit="1" customWidth="1"/>
    <col min="5635" max="5635" width="5.109375" style="35" bestFit="1" customWidth="1"/>
    <col min="5636" max="5636" width="10.33203125" style="35" bestFit="1" customWidth="1"/>
    <col min="5637" max="5641" width="6.88671875" style="35" bestFit="1" customWidth="1"/>
    <col min="5642" max="5642" width="9" style="35" customWidth="1"/>
    <col min="5643" max="5648" width="6.88671875" style="35" bestFit="1" customWidth="1"/>
    <col min="5649" max="5649" width="8.6640625" style="35" bestFit="1" customWidth="1"/>
    <col min="5650" max="5650" width="1.33203125" style="35" customWidth="1"/>
    <col min="5651" max="5888" width="8.88671875" style="35"/>
    <col min="5889" max="5889" width="11.6640625" style="35" bestFit="1" customWidth="1"/>
    <col min="5890" max="5890" width="26.6640625" style="35" bestFit="1" customWidth="1"/>
    <col min="5891" max="5891" width="5.109375" style="35" bestFit="1" customWidth="1"/>
    <col min="5892" max="5892" width="10.33203125" style="35" bestFit="1" customWidth="1"/>
    <col min="5893" max="5897" width="6.88671875" style="35" bestFit="1" customWidth="1"/>
    <col min="5898" max="5898" width="9" style="35" customWidth="1"/>
    <col min="5899" max="5904" width="6.88671875" style="35" bestFit="1" customWidth="1"/>
    <col min="5905" max="5905" width="8.6640625" style="35" bestFit="1" customWidth="1"/>
    <col min="5906" max="5906" width="1.33203125" style="35" customWidth="1"/>
    <col min="5907" max="6144" width="8.88671875" style="35"/>
    <col min="6145" max="6145" width="11.6640625" style="35" bestFit="1" customWidth="1"/>
    <col min="6146" max="6146" width="26.6640625" style="35" bestFit="1" customWidth="1"/>
    <col min="6147" max="6147" width="5.109375" style="35" bestFit="1" customWidth="1"/>
    <col min="6148" max="6148" width="10.33203125" style="35" bestFit="1" customWidth="1"/>
    <col min="6149" max="6153" width="6.88671875" style="35" bestFit="1" customWidth="1"/>
    <col min="6154" max="6154" width="9" style="35" customWidth="1"/>
    <col min="6155" max="6160" width="6.88671875" style="35" bestFit="1" customWidth="1"/>
    <col min="6161" max="6161" width="8.6640625" style="35" bestFit="1" customWidth="1"/>
    <col min="6162" max="6162" width="1.33203125" style="35" customWidth="1"/>
    <col min="6163" max="6400" width="8.88671875" style="35"/>
    <col min="6401" max="6401" width="11.6640625" style="35" bestFit="1" customWidth="1"/>
    <col min="6402" max="6402" width="26.6640625" style="35" bestFit="1" customWidth="1"/>
    <col min="6403" max="6403" width="5.109375" style="35" bestFit="1" customWidth="1"/>
    <col min="6404" max="6404" width="10.33203125" style="35" bestFit="1" customWidth="1"/>
    <col min="6405" max="6409" width="6.88671875" style="35" bestFit="1" customWidth="1"/>
    <col min="6410" max="6410" width="9" style="35" customWidth="1"/>
    <col min="6411" max="6416" width="6.88671875" style="35" bestFit="1" customWidth="1"/>
    <col min="6417" max="6417" width="8.6640625" style="35" bestFit="1" customWidth="1"/>
    <col min="6418" max="6418" width="1.33203125" style="35" customWidth="1"/>
    <col min="6419" max="6656" width="8.88671875" style="35"/>
    <col min="6657" max="6657" width="11.6640625" style="35" bestFit="1" customWidth="1"/>
    <col min="6658" max="6658" width="26.6640625" style="35" bestFit="1" customWidth="1"/>
    <col min="6659" max="6659" width="5.109375" style="35" bestFit="1" customWidth="1"/>
    <col min="6660" max="6660" width="10.33203125" style="35" bestFit="1" customWidth="1"/>
    <col min="6661" max="6665" width="6.88671875" style="35" bestFit="1" customWidth="1"/>
    <col min="6666" max="6666" width="9" style="35" customWidth="1"/>
    <col min="6667" max="6672" width="6.88671875" style="35" bestFit="1" customWidth="1"/>
    <col min="6673" max="6673" width="8.6640625" style="35" bestFit="1" customWidth="1"/>
    <col min="6674" max="6674" width="1.33203125" style="35" customWidth="1"/>
    <col min="6675" max="6912" width="8.88671875" style="35"/>
    <col min="6913" max="6913" width="11.6640625" style="35" bestFit="1" customWidth="1"/>
    <col min="6914" max="6914" width="26.6640625" style="35" bestFit="1" customWidth="1"/>
    <col min="6915" max="6915" width="5.109375" style="35" bestFit="1" customWidth="1"/>
    <col min="6916" max="6916" width="10.33203125" style="35" bestFit="1" customWidth="1"/>
    <col min="6917" max="6921" width="6.88671875" style="35" bestFit="1" customWidth="1"/>
    <col min="6922" max="6922" width="9" style="35" customWidth="1"/>
    <col min="6923" max="6928" width="6.88671875" style="35" bestFit="1" customWidth="1"/>
    <col min="6929" max="6929" width="8.6640625" style="35" bestFit="1" customWidth="1"/>
    <col min="6930" max="6930" width="1.33203125" style="35" customWidth="1"/>
    <col min="6931" max="7168" width="8.88671875" style="35"/>
    <col min="7169" max="7169" width="11.6640625" style="35" bestFit="1" customWidth="1"/>
    <col min="7170" max="7170" width="26.6640625" style="35" bestFit="1" customWidth="1"/>
    <col min="7171" max="7171" width="5.109375" style="35" bestFit="1" customWidth="1"/>
    <col min="7172" max="7172" width="10.33203125" style="35" bestFit="1" customWidth="1"/>
    <col min="7173" max="7177" width="6.88671875" style="35" bestFit="1" customWidth="1"/>
    <col min="7178" max="7178" width="9" style="35" customWidth="1"/>
    <col min="7179" max="7184" width="6.88671875" style="35" bestFit="1" customWidth="1"/>
    <col min="7185" max="7185" width="8.6640625" style="35" bestFit="1" customWidth="1"/>
    <col min="7186" max="7186" width="1.33203125" style="35" customWidth="1"/>
    <col min="7187" max="7424" width="8.88671875" style="35"/>
    <col min="7425" max="7425" width="11.6640625" style="35" bestFit="1" customWidth="1"/>
    <col min="7426" max="7426" width="26.6640625" style="35" bestFit="1" customWidth="1"/>
    <col min="7427" max="7427" width="5.109375" style="35" bestFit="1" customWidth="1"/>
    <col min="7428" max="7428" width="10.33203125" style="35" bestFit="1" customWidth="1"/>
    <col min="7429" max="7433" width="6.88671875" style="35" bestFit="1" customWidth="1"/>
    <col min="7434" max="7434" width="9" style="35" customWidth="1"/>
    <col min="7435" max="7440" width="6.88671875" style="35" bestFit="1" customWidth="1"/>
    <col min="7441" max="7441" width="8.6640625" style="35" bestFit="1" customWidth="1"/>
    <col min="7442" max="7442" width="1.33203125" style="35" customWidth="1"/>
    <col min="7443" max="7680" width="8.88671875" style="35"/>
    <col min="7681" max="7681" width="11.6640625" style="35" bestFit="1" customWidth="1"/>
    <col min="7682" max="7682" width="26.6640625" style="35" bestFit="1" customWidth="1"/>
    <col min="7683" max="7683" width="5.109375" style="35" bestFit="1" customWidth="1"/>
    <col min="7684" max="7684" width="10.33203125" style="35" bestFit="1" customWidth="1"/>
    <col min="7685" max="7689" width="6.88671875" style="35" bestFit="1" customWidth="1"/>
    <col min="7690" max="7690" width="9" style="35" customWidth="1"/>
    <col min="7691" max="7696" width="6.88671875" style="35" bestFit="1" customWidth="1"/>
    <col min="7697" max="7697" width="8.6640625" style="35" bestFit="1" customWidth="1"/>
    <col min="7698" max="7698" width="1.33203125" style="35" customWidth="1"/>
    <col min="7699" max="7936" width="8.88671875" style="35"/>
    <col min="7937" max="7937" width="11.6640625" style="35" bestFit="1" customWidth="1"/>
    <col min="7938" max="7938" width="26.6640625" style="35" bestFit="1" customWidth="1"/>
    <col min="7939" max="7939" width="5.109375" style="35" bestFit="1" customWidth="1"/>
    <col min="7940" max="7940" width="10.33203125" style="35" bestFit="1" customWidth="1"/>
    <col min="7941" max="7945" width="6.88671875" style="35" bestFit="1" customWidth="1"/>
    <col min="7946" max="7946" width="9" style="35" customWidth="1"/>
    <col min="7947" max="7952" width="6.88671875" style="35" bestFit="1" customWidth="1"/>
    <col min="7953" max="7953" width="8.6640625" style="35" bestFit="1" customWidth="1"/>
    <col min="7954" max="7954" width="1.33203125" style="35" customWidth="1"/>
    <col min="7955" max="8192" width="8.88671875" style="35"/>
    <col min="8193" max="8193" width="11.6640625" style="35" bestFit="1" customWidth="1"/>
    <col min="8194" max="8194" width="26.6640625" style="35" bestFit="1" customWidth="1"/>
    <col min="8195" max="8195" width="5.109375" style="35" bestFit="1" customWidth="1"/>
    <col min="8196" max="8196" width="10.33203125" style="35" bestFit="1" customWidth="1"/>
    <col min="8197" max="8201" width="6.88671875" style="35" bestFit="1" customWidth="1"/>
    <col min="8202" max="8202" width="9" style="35" customWidth="1"/>
    <col min="8203" max="8208" width="6.88671875" style="35" bestFit="1" customWidth="1"/>
    <col min="8209" max="8209" width="8.6640625" style="35" bestFit="1" customWidth="1"/>
    <col min="8210" max="8210" width="1.33203125" style="35" customWidth="1"/>
    <col min="8211" max="8448" width="8.88671875" style="35"/>
    <col min="8449" max="8449" width="11.6640625" style="35" bestFit="1" customWidth="1"/>
    <col min="8450" max="8450" width="26.6640625" style="35" bestFit="1" customWidth="1"/>
    <col min="8451" max="8451" width="5.109375" style="35" bestFit="1" customWidth="1"/>
    <col min="8452" max="8452" width="10.33203125" style="35" bestFit="1" customWidth="1"/>
    <col min="8453" max="8457" width="6.88671875" style="35" bestFit="1" customWidth="1"/>
    <col min="8458" max="8458" width="9" style="35" customWidth="1"/>
    <col min="8459" max="8464" width="6.88671875" style="35" bestFit="1" customWidth="1"/>
    <col min="8465" max="8465" width="8.6640625" style="35" bestFit="1" customWidth="1"/>
    <col min="8466" max="8466" width="1.33203125" style="35" customWidth="1"/>
    <col min="8467" max="8704" width="8.88671875" style="35"/>
    <col min="8705" max="8705" width="11.6640625" style="35" bestFit="1" customWidth="1"/>
    <col min="8706" max="8706" width="26.6640625" style="35" bestFit="1" customWidth="1"/>
    <col min="8707" max="8707" width="5.109375" style="35" bestFit="1" customWidth="1"/>
    <col min="8708" max="8708" width="10.33203125" style="35" bestFit="1" customWidth="1"/>
    <col min="8709" max="8713" width="6.88671875" style="35" bestFit="1" customWidth="1"/>
    <col min="8714" max="8714" width="9" style="35" customWidth="1"/>
    <col min="8715" max="8720" width="6.88671875" style="35" bestFit="1" customWidth="1"/>
    <col min="8721" max="8721" width="8.6640625" style="35" bestFit="1" customWidth="1"/>
    <col min="8722" max="8722" width="1.33203125" style="35" customWidth="1"/>
    <col min="8723" max="8960" width="8.88671875" style="35"/>
    <col min="8961" max="8961" width="11.6640625" style="35" bestFit="1" customWidth="1"/>
    <col min="8962" max="8962" width="26.6640625" style="35" bestFit="1" customWidth="1"/>
    <col min="8963" max="8963" width="5.109375" style="35" bestFit="1" customWidth="1"/>
    <col min="8964" max="8964" width="10.33203125" style="35" bestFit="1" customWidth="1"/>
    <col min="8965" max="8969" width="6.88671875" style="35" bestFit="1" customWidth="1"/>
    <col min="8970" max="8970" width="9" style="35" customWidth="1"/>
    <col min="8971" max="8976" width="6.88671875" style="35" bestFit="1" customWidth="1"/>
    <col min="8977" max="8977" width="8.6640625" style="35" bestFit="1" customWidth="1"/>
    <col min="8978" max="8978" width="1.33203125" style="35" customWidth="1"/>
    <col min="8979" max="9216" width="8.88671875" style="35"/>
    <col min="9217" max="9217" width="11.6640625" style="35" bestFit="1" customWidth="1"/>
    <col min="9218" max="9218" width="26.6640625" style="35" bestFit="1" customWidth="1"/>
    <col min="9219" max="9219" width="5.109375" style="35" bestFit="1" customWidth="1"/>
    <col min="9220" max="9220" width="10.33203125" style="35" bestFit="1" customWidth="1"/>
    <col min="9221" max="9225" width="6.88671875" style="35" bestFit="1" customWidth="1"/>
    <col min="9226" max="9226" width="9" style="35" customWidth="1"/>
    <col min="9227" max="9232" width="6.88671875" style="35" bestFit="1" customWidth="1"/>
    <col min="9233" max="9233" width="8.6640625" style="35" bestFit="1" customWidth="1"/>
    <col min="9234" max="9234" width="1.33203125" style="35" customWidth="1"/>
    <col min="9235" max="9472" width="8.88671875" style="35"/>
    <col min="9473" max="9473" width="11.6640625" style="35" bestFit="1" customWidth="1"/>
    <col min="9474" max="9474" width="26.6640625" style="35" bestFit="1" customWidth="1"/>
    <col min="9475" max="9475" width="5.109375" style="35" bestFit="1" customWidth="1"/>
    <col min="9476" max="9476" width="10.33203125" style="35" bestFit="1" customWidth="1"/>
    <col min="9477" max="9481" width="6.88671875" style="35" bestFit="1" customWidth="1"/>
    <col min="9482" max="9482" width="9" style="35" customWidth="1"/>
    <col min="9483" max="9488" width="6.88671875" style="35" bestFit="1" customWidth="1"/>
    <col min="9489" max="9489" width="8.6640625" style="35" bestFit="1" customWidth="1"/>
    <col min="9490" max="9490" width="1.33203125" style="35" customWidth="1"/>
    <col min="9491" max="9728" width="8.88671875" style="35"/>
    <col min="9729" max="9729" width="11.6640625" style="35" bestFit="1" customWidth="1"/>
    <col min="9730" max="9730" width="26.6640625" style="35" bestFit="1" customWidth="1"/>
    <col min="9731" max="9731" width="5.109375" style="35" bestFit="1" customWidth="1"/>
    <col min="9732" max="9732" width="10.33203125" style="35" bestFit="1" customWidth="1"/>
    <col min="9733" max="9737" width="6.88671875" style="35" bestFit="1" customWidth="1"/>
    <col min="9738" max="9738" width="9" style="35" customWidth="1"/>
    <col min="9739" max="9744" width="6.88671875" style="35" bestFit="1" customWidth="1"/>
    <col min="9745" max="9745" width="8.6640625" style="35" bestFit="1" customWidth="1"/>
    <col min="9746" max="9746" width="1.33203125" style="35" customWidth="1"/>
    <col min="9747" max="9984" width="8.88671875" style="35"/>
    <col min="9985" max="9985" width="11.6640625" style="35" bestFit="1" customWidth="1"/>
    <col min="9986" max="9986" width="26.6640625" style="35" bestFit="1" customWidth="1"/>
    <col min="9987" max="9987" width="5.109375" style="35" bestFit="1" customWidth="1"/>
    <col min="9988" max="9988" width="10.33203125" style="35" bestFit="1" customWidth="1"/>
    <col min="9989" max="9993" width="6.88671875" style="35" bestFit="1" customWidth="1"/>
    <col min="9994" max="9994" width="9" style="35" customWidth="1"/>
    <col min="9995" max="10000" width="6.88671875" style="35" bestFit="1" customWidth="1"/>
    <col min="10001" max="10001" width="8.6640625" style="35" bestFit="1" customWidth="1"/>
    <col min="10002" max="10002" width="1.33203125" style="35" customWidth="1"/>
    <col min="10003" max="10240" width="8.88671875" style="35"/>
    <col min="10241" max="10241" width="11.6640625" style="35" bestFit="1" customWidth="1"/>
    <col min="10242" max="10242" width="26.6640625" style="35" bestFit="1" customWidth="1"/>
    <col min="10243" max="10243" width="5.109375" style="35" bestFit="1" customWidth="1"/>
    <col min="10244" max="10244" width="10.33203125" style="35" bestFit="1" customWidth="1"/>
    <col min="10245" max="10249" width="6.88671875" style="35" bestFit="1" customWidth="1"/>
    <col min="10250" max="10250" width="9" style="35" customWidth="1"/>
    <col min="10251" max="10256" width="6.88671875" style="35" bestFit="1" customWidth="1"/>
    <col min="10257" max="10257" width="8.6640625" style="35" bestFit="1" customWidth="1"/>
    <col min="10258" max="10258" width="1.33203125" style="35" customWidth="1"/>
    <col min="10259" max="10496" width="8.88671875" style="35"/>
    <col min="10497" max="10497" width="11.6640625" style="35" bestFit="1" customWidth="1"/>
    <col min="10498" max="10498" width="26.6640625" style="35" bestFit="1" customWidth="1"/>
    <col min="10499" max="10499" width="5.109375" style="35" bestFit="1" customWidth="1"/>
    <col min="10500" max="10500" width="10.33203125" style="35" bestFit="1" customWidth="1"/>
    <col min="10501" max="10505" width="6.88671875" style="35" bestFit="1" customWidth="1"/>
    <col min="10506" max="10506" width="9" style="35" customWidth="1"/>
    <col min="10507" max="10512" width="6.88671875" style="35" bestFit="1" customWidth="1"/>
    <col min="10513" max="10513" width="8.6640625" style="35" bestFit="1" customWidth="1"/>
    <col min="10514" max="10514" width="1.33203125" style="35" customWidth="1"/>
    <col min="10515" max="10752" width="8.88671875" style="35"/>
    <col min="10753" max="10753" width="11.6640625" style="35" bestFit="1" customWidth="1"/>
    <col min="10754" max="10754" width="26.6640625" style="35" bestFit="1" customWidth="1"/>
    <col min="10755" max="10755" width="5.109375" style="35" bestFit="1" customWidth="1"/>
    <col min="10756" max="10756" width="10.33203125" style="35" bestFit="1" customWidth="1"/>
    <col min="10757" max="10761" width="6.88671875" style="35" bestFit="1" customWidth="1"/>
    <col min="10762" max="10762" width="9" style="35" customWidth="1"/>
    <col min="10763" max="10768" width="6.88671875" style="35" bestFit="1" customWidth="1"/>
    <col min="10769" max="10769" width="8.6640625" style="35" bestFit="1" customWidth="1"/>
    <col min="10770" max="10770" width="1.33203125" style="35" customWidth="1"/>
    <col min="10771" max="11008" width="8.88671875" style="35"/>
    <col min="11009" max="11009" width="11.6640625" style="35" bestFit="1" customWidth="1"/>
    <col min="11010" max="11010" width="26.6640625" style="35" bestFit="1" customWidth="1"/>
    <col min="11011" max="11011" width="5.109375" style="35" bestFit="1" customWidth="1"/>
    <col min="11012" max="11012" width="10.33203125" style="35" bestFit="1" customWidth="1"/>
    <col min="11013" max="11017" width="6.88671875" style="35" bestFit="1" customWidth="1"/>
    <col min="11018" max="11018" width="9" style="35" customWidth="1"/>
    <col min="11019" max="11024" width="6.88671875" style="35" bestFit="1" customWidth="1"/>
    <col min="11025" max="11025" width="8.6640625" style="35" bestFit="1" customWidth="1"/>
    <col min="11026" max="11026" width="1.33203125" style="35" customWidth="1"/>
    <col min="11027" max="11264" width="8.88671875" style="35"/>
    <col min="11265" max="11265" width="11.6640625" style="35" bestFit="1" customWidth="1"/>
    <col min="11266" max="11266" width="26.6640625" style="35" bestFit="1" customWidth="1"/>
    <col min="11267" max="11267" width="5.109375" style="35" bestFit="1" customWidth="1"/>
    <col min="11268" max="11268" width="10.33203125" style="35" bestFit="1" customWidth="1"/>
    <col min="11269" max="11273" width="6.88671875" style="35" bestFit="1" customWidth="1"/>
    <col min="11274" max="11274" width="9" style="35" customWidth="1"/>
    <col min="11275" max="11280" width="6.88671875" style="35" bestFit="1" customWidth="1"/>
    <col min="11281" max="11281" width="8.6640625" style="35" bestFit="1" customWidth="1"/>
    <col min="11282" max="11282" width="1.33203125" style="35" customWidth="1"/>
    <col min="11283" max="11520" width="8.88671875" style="35"/>
    <col min="11521" max="11521" width="11.6640625" style="35" bestFit="1" customWidth="1"/>
    <col min="11522" max="11522" width="26.6640625" style="35" bestFit="1" customWidth="1"/>
    <col min="11523" max="11523" width="5.109375" style="35" bestFit="1" customWidth="1"/>
    <col min="11524" max="11524" width="10.33203125" style="35" bestFit="1" customWidth="1"/>
    <col min="11525" max="11529" width="6.88671875" style="35" bestFit="1" customWidth="1"/>
    <col min="11530" max="11530" width="9" style="35" customWidth="1"/>
    <col min="11531" max="11536" width="6.88671875" style="35" bestFit="1" customWidth="1"/>
    <col min="11537" max="11537" width="8.6640625" style="35" bestFit="1" customWidth="1"/>
    <col min="11538" max="11538" width="1.33203125" style="35" customWidth="1"/>
    <col min="11539" max="11776" width="8.88671875" style="35"/>
    <col min="11777" max="11777" width="11.6640625" style="35" bestFit="1" customWidth="1"/>
    <col min="11778" max="11778" width="26.6640625" style="35" bestFit="1" customWidth="1"/>
    <col min="11779" max="11779" width="5.109375" style="35" bestFit="1" customWidth="1"/>
    <col min="11780" max="11780" width="10.33203125" style="35" bestFit="1" customWidth="1"/>
    <col min="11781" max="11785" width="6.88671875" style="35" bestFit="1" customWidth="1"/>
    <col min="11786" max="11786" width="9" style="35" customWidth="1"/>
    <col min="11787" max="11792" width="6.88671875" style="35" bestFit="1" customWidth="1"/>
    <col min="11793" max="11793" width="8.6640625" style="35" bestFit="1" customWidth="1"/>
    <col min="11794" max="11794" width="1.33203125" style="35" customWidth="1"/>
    <col min="11795" max="12032" width="8.88671875" style="35"/>
    <col min="12033" max="12033" width="11.6640625" style="35" bestFit="1" customWidth="1"/>
    <col min="12034" max="12034" width="26.6640625" style="35" bestFit="1" customWidth="1"/>
    <col min="12035" max="12035" width="5.109375" style="35" bestFit="1" customWidth="1"/>
    <col min="12036" max="12036" width="10.33203125" style="35" bestFit="1" customWidth="1"/>
    <col min="12037" max="12041" width="6.88671875" style="35" bestFit="1" customWidth="1"/>
    <col min="12042" max="12042" width="9" style="35" customWidth="1"/>
    <col min="12043" max="12048" width="6.88671875" style="35" bestFit="1" customWidth="1"/>
    <col min="12049" max="12049" width="8.6640625" style="35" bestFit="1" customWidth="1"/>
    <col min="12050" max="12050" width="1.33203125" style="35" customWidth="1"/>
    <col min="12051" max="12288" width="8.88671875" style="35"/>
    <col min="12289" max="12289" width="11.6640625" style="35" bestFit="1" customWidth="1"/>
    <col min="12290" max="12290" width="26.6640625" style="35" bestFit="1" customWidth="1"/>
    <col min="12291" max="12291" width="5.109375" style="35" bestFit="1" customWidth="1"/>
    <col min="12292" max="12292" width="10.33203125" style="35" bestFit="1" customWidth="1"/>
    <col min="12293" max="12297" width="6.88671875" style="35" bestFit="1" customWidth="1"/>
    <col min="12298" max="12298" width="9" style="35" customWidth="1"/>
    <col min="12299" max="12304" width="6.88671875" style="35" bestFit="1" customWidth="1"/>
    <col min="12305" max="12305" width="8.6640625" style="35" bestFit="1" customWidth="1"/>
    <col min="12306" max="12306" width="1.33203125" style="35" customWidth="1"/>
    <col min="12307" max="12544" width="8.88671875" style="35"/>
    <col min="12545" max="12545" width="11.6640625" style="35" bestFit="1" customWidth="1"/>
    <col min="12546" max="12546" width="26.6640625" style="35" bestFit="1" customWidth="1"/>
    <col min="12547" max="12547" width="5.109375" style="35" bestFit="1" customWidth="1"/>
    <col min="12548" max="12548" width="10.33203125" style="35" bestFit="1" customWidth="1"/>
    <col min="12549" max="12553" width="6.88671875" style="35" bestFit="1" customWidth="1"/>
    <col min="12554" max="12554" width="9" style="35" customWidth="1"/>
    <col min="12555" max="12560" width="6.88671875" style="35" bestFit="1" customWidth="1"/>
    <col min="12561" max="12561" width="8.6640625" style="35" bestFit="1" customWidth="1"/>
    <col min="12562" max="12562" width="1.33203125" style="35" customWidth="1"/>
    <col min="12563" max="12800" width="8.88671875" style="35"/>
    <col min="12801" max="12801" width="11.6640625" style="35" bestFit="1" customWidth="1"/>
    <col min="12802" max="12802" width="26.6640625" style="35" bestFit="1" customWidth="1"/>
    <col min="12803" max="12803" width="5.109375" style="35" bestFit="1" customWidth="1"/>
    <col min="12804" max="12804" width="10.33203125" style="35" bestFit="1" customWidth="1"/>
    <col min="12805" max="12809" width="6.88671875" style="35" bestFit="1" customWidth="1"/>
    <col min="12810" max="12810" width="9" style="35" customWidth="1"/>
    <col min="12811" max="12816" width="6.88671875" style="35" bestFit="1" customWidth="1"/>
    <col min="12817" max="12817" width="8.6640625" style="35" bestFit="1" customWidth="1"/>
    <col min="12818" max="12818" width="1.33203125" style="35" customWidth="1"/>
    <col min="12819" max="13056" width="8.88671875" style="35"/>
    <col min="13057" max="13057" width="11.6640625" style="35" bestFit="1" customWidth="1"/>
    <col min="13058" max="13058" width="26.6640625" style="35" bestFit="1" customWidth="1"/>
    <col min="13059" max="13059" width="5.109375" style="35" bestFit="1" customWidth="1"/>
    <col min="13060" max="13060" width="10.33203125" style="35" bestFit="1" customWidth="1"/>
    <col min="13061" max="13065" width="6.88671875" style="35" bestFit="1" customWidth="1"/>
    <col min="13066" max="13066" width="9" style="35" customWidth="1"/>
    <col min="13067" max="13072" width="6.88671875" style="35" bestFit="1" customWidth="1"/>
    <col min="13073" max="13073" width="8.6640625" style="35" bestFit="1" customWidth="1"/>
    <col min="13074" max="13074" width="1.33203125" style="35" customWidth="1"/>
    <col min="13075" max="13312" width="8.88671875" style="35"/>
    <col min="13313" max="13313" width="11.6640625" style="35" bestFit="1" customWidth="1"/>
    <col min="13314" max="13314" width="26.6640625" style="35" bestFit="1" customWidth="1"/>
    <col min="13315" max="13315" width="5.109375" style="35" bestFit="1" customWidth="1"/>
    <col min="13316" max="13316" width="10.33203125" style="35" bestFit="1" customWidth="1"/>
    <col min="13317" max="13321" width="6.88671875" style="35" bestFit="1" customWidth="1"/>
    <col min="13322" max="13322" width="9" style="35" customWidth="1"/>
    <col min="13323" max="13328" width="6.88671875" style="35" bestFit="1" customWidth="1"/>
    <col min="13329" max="13329" width="8.6640625" style="35" bestFit="1" customWidth="1"/>
    <col min="13330" max="13330" width="1.33203125" style="35" customWidth="1"/>
    <col min="13331" max="13568" width="8.88671875" style="35"/>
    <col min="13569" max="13569" width="11.6640625" style="35" bestFit="1" customWidth="1"/>
    <col min="13570" max="13570" width="26.6640625" style="35" bestFit="1" customWidth="1"/>
    <col min="13571" max="13571" width="5.109375" style="35" bestFit="1" customWidth="1"/>
    <col min="13572" max="13572" width="10.33203125" style="35" bestFit="1" customWidth="1"/>
    <col min="13573" max="13577" width="6.88671875" style="35" bestFit="1" customWidth="1"/>
    <col min="13578" max="13578" width="9" style="35" customWidth="1"/>
    <col min="13579" max="13584" width="6.88671875" style="35" bestFit="1" customWidth="1"/>
    <col min="13585" max="13585" width="8.6640625" style="35" bestFit="1" customWidth="1"/>
    <col min="13586" max="13586" width="1.33203125" style="35" customWidth="1"/>
    <col min="13587" max="13824" width="8.88671875" style="35"/>
    <col min="13825" max="13825" width="11.6640625" style="35" bestFit="1" customWidth="1"/>
    <col min="13826" max="13826" width="26.6640625" style="35" bestFit="1" customWidth="1"/>
    <col min="13827" max="13827" width="5.109375" style="35" bestFit="1" customWidth="1"/>
    <col min="13828" max="13828" width="10.33203125" style="35" bestFit="1" customWidth="1"/>
    <col min="13829" max="13833" width="6.88671875" style="35" bestFit="1" customWidth="1"/>
    <col min="13834" max="13834" width="9" style="35" customWidth="1"/>
    <col min="13835" max="13840" width="6.88671875" style="35" bestFit="1" customWidth="1"/>
    <col min="13841" max="13841" width="8.6640625" style="35" bestFit="1" customWidth="1"/>
    <col min="13842" max="13842" width="1.33203125" style="35" customWidth="1"/>
    <col min="13843" max="14080" width="8.88671875" style="35"/>
    <col min="14081" max="14081" width="11.6640625" style="35" bestFit="1" customWidth="1"/>
    <col min="14082" max="14082" width="26.6640625" style="35" bestFit="1" customWidth="1"/>
    <col min="14083" max="14083" width="5.109375" style="35" bestFit="1" customWidth="1"/>
    <col min="14084" max="14084" width="10.33203125" style="35" bestFit="1" customWidth="1"/>
    <col min="14085" max="14089" width="6.88671875" style="35" bestFit="1" customWidth="1"/>
    <col min="14090" max="14090" width="9" style="35" customWidth="1"/>
    <col min="14091" max="14096" width="6.88671875" style="35" bestFit="1" customWidth="1"/>
    <col min="14097" max="14097" width="8.6640625" style="35" bestFit="1" customWidth="1"/>
    <col min="14098" max="14098" width="1.33203125" style="35" customWidth="1"/>
    <col min="14099" max="14336" width="8.88671875" style="35"/>
    <col min="14337" max="14337" width="11.6640625" style="35" bestFit="1" customWidth="1"/>
    <col min="14338" max="14338" width="26.6640625" style="35" bestFit="1" customWidth="1"/>
    <col min="14339" max="14339" width="5.109375" style="35" bestFit="1" customWidth="1"/>
    <col min="14340" max="14340" width="10.33203125" style="35" bestFit="1" customWidth="1"/>
    <col min="14341" max="14345" width="6.88671875" style="35" bestFit="1" customWidth="1"/>
    <col min="14346" max="14346" width="9" style="35" customWidth="1"/>
    <col min="14347" max="14352" width="6.88671875" style="35" bestFit="1" customWidth="1"/>
    <col min="14353" max="14353" width="8.6640625" style="35" bestFit="1" customWidth="1"/>
    <col min="14354" max="14354" width="1.33203125" style="35" customWidth="1"/>
    <col min="14355" max="14592" width="8.88671875" style="35"/>
    <col min="14593" max="14593" width="11.6640625" style="35" bestFit="1" customWidth="1"/>
    <col min="14594" max="14594" width="26.6640625" style="35" bestFit="1" customWidth="1"/>
    <col min="14595" max="14595" width="5.109375" style="35" bestFit="1" customWidth="1"/>
    <col min="14596" max="14596" width="10.33203125" style="35" bestFit="1" customWidth="1"/>
    <col min="14597" max="14601" width="6.88671875" style="35" bestFit="1" customWidth="1"/>
    <col min="14602" max="14602" width="9" style="35" customWidth="1"/>
    <col min="14603" max="14608" width="6.88671875" style="35" bestFit="1" customWidth="1"/>
    <col min="14609" max="14609" width="8.6640625" style="35" bestFit="1" customWidth="1"/>
    <col min="14610" max="14610" width="1.33203125" style="35" customWidth="1"/>
    <col min="14611" max="14848" width="8.88671875" style="35"/>
    <col min="14849" max="14849" width="11.6640625" style="35" bestFit="1" customWidth="1"/>
    <col min="14850" max="14850" width="26.6640625" style="35" bestFit="1" customWidth="1"/>
    <col min="14851" max="14851" width="5.109375" style="35" bestFit="1" customWidth="1"/>
    <col min="14852" max="14852" width="10.33203125" style="35" bestFit="1" customWidth="1"/>
    <col min="14853" max="14857" width="6.88671875" style="35" bestFit="1" customWidth="1"/>
    <col min="14858" max="14858" width="9" style="35" customWidth="1"/>
    <col min="14859" max="14864" width="6.88671875" style="35" bestFit="1" customWidth="1"/>
    <col min="14865" max="14865" width="8.6640625" style="35" bestFit="1" customWidth="1"/>
    <col min="14866" max="14866" width="1.33203125" style="35" customWidth="1"/>
    <col min="14867" max="15104" width="8.88671875" style="35"/>
    <col min="15105" max="15105" width="11.6640625" style="35" bestFit="1" customWidth="1"/>
    <col min="15106" max="15106" width="26.6640625" style="35" bestFit="1" customWidth="1"/>
    <col min="15107" max="15107" width="5.109375" style="35" bestFit="1" customWidth="1"/>
    <col min="15108" max="15108" width="10.33203125" style="35" bestFit="1" customWidth="1"/>
    <col min="15109" max="15113" width="6.88671875" style="35" bestFit="1" customWidth="1"/>
    <col min="15114" max="15114" width="9" style="35" customWidth="1"/>
    <col min="15115" max="15120" width="6.88671875" style="35" bestFit="1" customWidth="1"/>
    <col min="15121" max="15121" width="8.6640625" style="35" bestFit="1" customWidth="1"/>
    <col min="15122" max="15122" width="1.33203125" style="35" customWidth="1"/>
    <col min="15123" max="15360" width="8.88671875" style="35"/>
    <col min="15361" max="15361" width="11.6640625" style="35" bestFit="1" customWidth="1"/>
    <col min="15362" max="15362" width="26.6640625" style="35" bestFit="1" customWidth="1"/>
    <col min="15363" max="15363" width="5.109375" style="35" bestFit="1" customWidth="1"/>
    <col min="15364" max="15364" width="10.33203125" style="35" bestFit="1" customWidth="1"/>
    <col min="15365" max="15369" width="6.88671875" style="35" bestFit="1" customWidth="1"/>
    <col min="15370" max="15370" width="9" style="35" customWidth="1"/>
    <col min="15371" max="15376" width="6.88671875" style="35" bestFit="1" customWidth="1"/>
    <col min="15377" max="15377" width="8.6640625" style="35" bestFit="1" customWidth="1"/>
    <col min="15378" max="15378" width="1.33203125" style="35" customWidth="1"/>
    <col min="15379" max="15616" width="8.88671875" style="35"/>
    <col min="15617" max="15617" width="11.6640625" style="35" bestFit="1" customWidth="1"/>
    <col min="15618" max="15618" width="26.6640625" style="35" bestFit="1" customWidth="1"/>
    <col min="15619" max="15619" width="5.109375" style="35" bestFit="1" customWidth="1"/>
    <col min="15620" max="15620" width="10.33203125" style="35" bestFit="1" customWidth="1"/>
    <col min="15621" max="15625" width="6.88671875" style="35" bestFit="1" customWidth="1"/>
    <col min="15626" max="15626" width="9" style="35" customWidth="1"/>
    <col min="15627" max="15632" width="6.88671875" style="35" bestFit="1" customWidth="1"/>
    <col min="15633" max="15633" width="8.6640625" style="35" bestFit="1" customWidth="1"/>
    <col min="15634" max="15634" width="1.33203125" style="35" customWidth="1"/>
    <col min="15635" max="15872" width="8.88671875" style="35"/>
    <col min="15873" max="15873" width="11.6640625" style="35" bestFit="1" customWidth="1"/>
    <col min="15874" max="15874" width="26.6640625" style="35" bestFit="1" customWidth="1"/>
    <col min="15875" max="15875" width="5.109375" style="35" bestFit="1" customWidth="1"/>
    <col min="15876" max="15876" width="10.33203125" style="35" bestFit="1" customWidth="1"/>
    <col min="15877" max="15881" width="6.88671875" style="35" bestFit="1" customWidth="1"/>
    <col min="15882" max="15882" width="9" style="35" customWidth="1"/>
    <col min="15883" max="15888" width="6.88671875" style="35" bestFit="1" customWidth="1"/>
    <col min="15889" max="15889" width="8.6640625" style="35" bestFit="1" customWidth="1"/>
    <col min="15890" max="15890" width="1.33203125" style="35" customWidth="1"/>
    <col min="15891" max="16128" width="8.88671875" style="35"/>
    <col min="16129" max="16129" width="11.6640625" style="35" bestFit="1" customWidth="1"/>
    <col min="16130" max="16130" width="26.6640625" style="35" bestFit="1" customWidth="1"/>
    <col min="16131" max="16131" width="5.109375" style="35" bestFit="1" customWidth="1"/>
    <col min="16132" max="16132" width="10.33203125" style="35" bestFit="1" customWidth="1"/>
    <col min="16133" max="16137" width="6.88671875" style="35" bestFit="1" customWidth="1"/>
    <col min="16138" max="16138" width="9" style="35" customWidth="1"/>
    <col min="16139" max="16144" width="6.88671875" style="35" bestFit="1" customWidth="1"/>
    <col min="16145" max="16145" width="8.6640625" style="35" bestFit="1" customWidth="1"/>
    <col min="16146" max="16146" width="1.33203125" style="35" customWidth="1"/>
    <col min="16147" max="16384" width="8.88671875" style="35"/>
  </cols>
  <sheetData>
    <row r="1" spans="1:18">
      <c r="A1" s="1436" t="s">
        <v>5197</v>
      </c>
    </row>
    <row r="2" spans="1:18" ht="17.399999999999999">
      <c r="A2" s="671" t="s">
        <v>258</v>
      </c>
      <c r="B2" s="1728" t="s">
        <v>4516</v>
      </c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P2" s="1728"/>
      <c r="Q2" s="1728"/>
      <c r="R2" s="671"/>
    </row>
    <row r="3" spans="1:18" ht="18" thickBot="1">
      <c r="A3" s="678"/>
      <c r="B3" s="1728" t="s">
        <v>4517</v>
      </c>
      <c r="C3" s="1729"/>
      <c r="D3" s="1729"/>
      <c r="E3" s="1729"/>
      <c r="F3" s="1729"/>
      <c r="G3" s="1729"/>
      <c r="H3" s="1729"/>
      <c r="I3" s="1729"/>
      <c r="J3" s="1729"/>
      <c r="K3" s="1729"/>
      <c r="L3" s="1729"/>
      <c r="M3" s="1729"/>
      <c r="N3" s="1729"/>
      <c r="O3" s="1729"/>
      <c r="P3" s="1729"/>
      <c r="Q3" s="1729"/>
      <c r="R3" s="671"/>
    </row>
    <row r="4" spans="1:18" ht="17.399999999999999">
      <c r="A4" s="439"/>
      <c r="B4" s="798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671"/>
    </row>
    <row r="5" spans="1:18" ht="18" thickBot="1">
      <c r="A5" s="672"/>
      <c r="B5" s="490" t="s">
        <v>3769</v>
      </c>
      <c r="C5" s="1727" t="s">
        <v>1648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  <c r="Q5" s="1681"/>
      <c r="R5" s="671"/>
    </row>
    <row r="6" spans="1:18" ht="22.8" customHeight="1">
      <c r="A6" s="279" t="s">
        <v>4518</v>
      </c>
      <c r="B6" s="490" t="s">
        <v>4519</v>
      </c>
      <c r="C6" s="30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671"/>
    </row>
    <row r="7" spans="1:18" ht="18" thickBot="1">
      <c r="A7" s="279" t="s">
        <v>4520</v>
      </c>
      <c r="B7" s="490" t="s">
        <v>4521</v>
      </c>
      <c r="C7" s="308"/>
      <c r="D7" s="1681" t="s">
        <v>4290</v>
      </c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671"/>
    </row>
    <row r="8" spans="1:18" ht="17.399999999999999">
      <c r="A8" s="279" t="s">
        <v>4176</v>
      </c>
      <c r="B8" s="490" t="s">
        <v>3899</v>
      </c>
      <c r="C8" s="308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671"/>
    </row>
    <row r="9" spans="1:18" ht="24.6" thickBot="1">
      <c r="A9" s="679"/>
      <c r="B9" s="309"/>
      <c r="C9" s="309" t="s">
        <v>3</v>
      </c>
      <c r="D9" s="679" t="s">
        <v>1477</v>
      </c>
      <c r="E9" s="679" t="s">
        <v>1476</v>
      </c>
      <c r="F9" s="679" t="s">
        <v>1475</v>
      </c>
      <c r="G9" s="679" t="s">
        <v>1474</v>
      </c>
      <c r="H9" s="679" t="s">
        <v>1473</v>
      </c>
      <c r="I9" s="679" t="s">
        <v>1472</v>
      </c>
      <c r="J9" s="679" t="s">
        <v>1471</v>
      </c>
      <c r="K9" s="679" t="s">
        <v>1470</v>
      </c>
      <c r="L9" s="679" t="s">
        <v>1661</v>
      </c>
      <c r="M9" s="679" t="s">
        <v>1660</v>
      </c>
      <c r="N9" s="679" t="s">
        <v>1659</v>
      </c>
      <c r="O9" s="679" t="s">
        <v>1658</v>
      </c>
      <c r="P9" s="679" t="s">
        <v>1657</v>
      </c>
      <c r="Q9" s="679" t="s">
        <v>1656</v>
      </c>
      <c r="R9" s="671"/>
    </row>
    <row r="10" spans="1:18" ht="17.399999999999999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671"/>
    </row>
    <row r="11" spans="1:18" ht="17.399999999999999">
      <c r="A11" s="481" t="s">
        <v>1620</v>
      </c>
      <c r="B11" s="674" t="s">
        <v>1633</v>
      </c>
      <c r="C11" s="430">
        <v>61446</v>
      </c>
      <c r="D11" s="430">
        <v>0</v>
      </c>
      <c r="E11" s="430">
        <v>1912</v>
      </c>
      <c r="F11" s="430">
        <v>10998</v>
      </c>
      <c r="G11" s="430">
        <v>17115</v>
      </c>
      <c r="H11" s="430">
        <v>12242</v>
      </c>
      <c r="I11" s="430">
        <v>6399</v>
      </c>
      <c r="J11" s="430">
        <v>4047</v>
      </c>
      <c r="K11" s="430">
        <v>3061</v>
      </c>
      <c r="L11" s="430">
        <v>2358</v>
      </c>
      <c r="M11" s="430">
        <v>1557</v>
      </c>
      <c r="N11" s="430">
        <v>879</v>
      </c>
      <c r="O11" s="430">
        <v>476</v>
      </c>
      <c r="P11" s="430">
        <v>245</v>
      </c>
      <c r="Q11" s="430">
        <v>157</v>
      </c>
      <c r="R11" s="671"/>
    </row>
    <row r="12" spans="1:18" ht="17.399999999999999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671"/>
    </row>
    <row r="13" spans="1:18" ht="17.399999999999999">
      <c r="A13" s="482" t="s">
        <v>1620</v>
      </c>
      <c r="B13" s="669" t="s">
        <v>1764</v>
      </c>
      <c r="C13" s="404">
        <v>58298</v>
      </c>
      <c r="D13" s="404">
        <v>0</v>
      </c>
      <c r="E13" s="404">
        <v>1773</v>
      </c>
      <c r="F13" s="404">
        <v>10466</v>
      </c>
      <c r="G13" s="404">
        <v>16710</v>
      </c>
      <c r="H13" s="404">
        <v>12103</v>
      </c>
      <c r="I13" s="404">
        <v>6315</v>
      </c>
      <c r="J13" s="404">
        <v>3937</v>
      </c>
      <c r="K13" s="404">
        <v>2870</v>
      </c>
      <c r="L13" s="404">
        <v>2040</v>
      </c>
      <c r="M13" s="404">
        <v>1195</v>
      </c>
      <c r="N13" s="404">
        <v>545</v>
      </c>
      <c r="O13" s="404">
        <v>234</v>
      </c>
      <c r="P13" s="404">
        <v>77</v>
      </c>
      <c r="Q13" s="404">
        <v>33</v>
      </c>
      <c r="R13" s="671"/>
    </row>
    <row r="14" spans="1:18" ht="17.399999999999999">
      <c r="A14" s="483" t="s">
        <v>182</v>
      </c>
      <c r="B14" s="670" t="s">
        <v>1632</v>
      </c>
      <c r="C14" s="405">
        <v>1406</v>
      </c>
      <c r="D14" s="405">
        <v>0</v>
      </c>
      <c r="E14" s="405">
        <v>36</v>
      </c>
      <c r="F14" s="405">
        <v>428</v>
      </c>
      <c r="G14" s="405">
        <v>507</v>
      </c>
      <c r="H14" s="405">
        <v>264</v>
      </c>
      <c r="I14" s="405">
        <v>89</v>
      </c>
      <c r="J14" s="405">
        <v>42</v>
      </c>
      <c r="K14" s="405">
        <v>29</v>
      </c>
      <c r="L14" s="405">
        <v>7</v>
      </c>
      <c r="M14" s="405">
        <v>2</v>
      </c>
      <c r="N14" s="405">
        <v>2</v>
      </c>
      <c r="O14" s="405">
        <v>0</v>
      </c>
      <c r="P14" s="405">
        <v>0</v>
      </c>
      <c r="Q14" s="405">
        <v>0</v>
      </c>
      <c r="R14" s="671"/>
    </row>
    <row r="15" spans="1:18" ht="17.399999999999999">
      <c r="A15" s="483" t="s">
        <v>3838</v>
      </c>
      <c r="B15" s="670" t="s">
        <v>1631</v>
      </c>
      <c r="C15" s="405">
        <v>1349</v>
      </c>
      <c r="D15" s="405">
        <v>0</v>
      </c>
      <c r="E15" s="405">
        <v>10</v>
      </c>
      <c r="F15" s="405">
        <v>93</v>
      </c>
      <c r="G15" s="405">
        <v>366</v>
      </c>
      <c r="H15" s="405">
        <v>355</v>
      </c>
      <c r="I15" s="405">
        <v>206</v>
      </c>
      <c r="J15" s="405">
        <v>126</v>
      </c>
      <c r="K15" s="405">
        <v>80</v>
      </c>
      <c r="L15" s="405">
        <v>51</v>
      </c>
      <c r="M15" s="405">
        <v>41</v>
      </c>
      <c r="N15" s="405">
        <v>16</v>
      </c>
      <c r="O15" s="405">
        <v>5</v>
      </c>
      <c r="P15" s="405">
        <v>0</v>
      </c>
      <c r="Q15" s="405">
        <v>0</v>
      </c>
      <c r="R15" s="671"/>
    </row>
    <row r="16" spans="1:18" ht="17.399999999999999">
      <c r="A16" s="483" t="s">
        <v>3828</v>
      </c>
      <c r="B16" s="670" t="s">
        <v>1630</v>
      </c>
      <c r="C16" s="405">
        <v>14256</v>
      </c>
      <c r="D16" s="405">
        <v>0</v>
      </c>
      <c r="E16" s="405">
        <v>46</v>
      </c>
      <c r="F16" s="405">
        <v>1159</v>
      </c>
      <c r="G16" s="405">
        <v>5529</v>
      </c>
      <c r="H16" s="405">
        <v>4324</v>
      </c>
      <c r="I16" s="405">
        <v>1706</v>
      </c>
      <c r="J16" s="405">
        <v>681</v>
      </c>
      <c r="K16" s="405">
        <v>377</v>
      </c>
      <c r="L16" s="405">
        <v>214</v>
      </c>
      <c r="M16" s="405">
        <v>131</v>
      </c>
      <c r="N16" s="405">
        <v>62</v>
      </c>
      <c r="O16" s="405">
        <v>21</v>
      </c>
      <c r="P16" s="405">
        <v>4</v>
      </c>
      <c r="Q16" s="405">
        <v>2</v>
      </c>
      <c r="R16" s="671"/>
    </row>
    <row r="17" spans="1:18" ht="17.399999999999999">
      <c r="A17" s="483" t="s">
        <v>3826</v>
      </c>
      <c r="B17" s="670" t="s">
        <v>1629</v>
      </c>
      <c r="C17" s="405">
        <v>4650</v>
      </c>
      <c r="D17" s="405">
        <v>0</v>
      </c>
      <c r="E17" s="405">
        <v>83</v>
      </c>
      <c r="F17" s="405">
        <v>895</v>
      </c>
      <c r="G17" s="405">
        <v>1487</v>
      </c>
      <c r="H17" s="405">
        <v>1092</v>
      </c>
      <c r="I17" s="405">
        <v>491</v>
      </c>
      <c r="J17" s="405">
        <v>273</v>
      </c>
      <c r="K17" s="405">
        <v>154</v>
      </c>
      <c r="L17" s="405">
        <v>105</v>
      </c>
      <c r="M17" s="405">
        <v>48</v>
      </c>
      <c r="N17" s="405">
        <v>16</v>
      </c>
      <c r="O17" s="405">
        <v>4</v>
      </c>
      <c r="P17" s="405">
        <v>2</v>
      </c>
      <c r="Q17" s="405">
        <v>0</v>
      </c>
      <c r="R17" s="671"/>
    </row>
    <row r="18" spans="1:18" ht="17.399999999999999">
      <c r="A18" s="483" t="s">
        <v>3824</v>
      </c>
      <c r="B18" s="670" t="s">
        <v>1628</v>
      </c>
      <c r="C18" s="405">
        <v>6117</v>
      </c>
      <c r="D18" s="405">
        <v>0</v>
      </c>
      <c r="E18" s="405">
        <v>187</v>
      </c>
      <c r="F18" s="405">
        <v>1430</v>
      </c>
      <c r="G18" s="405">
        <v>1830</v>
      </c>
      <c r="H18" s="405">
        <v>1116</v>
      </c>
      <c r="I18" s="405">
        <v>622</v>
      </c>
      <c r="J18" s="405">
        <v>347</v>
      </c>
      <c r="K18" s="405">
        <v>261</v>
      </c>
      <c r="L18" s="405">
        <v>187</v>
      </c>
      <c r="M18" s="405">
        <v>89</v>
      </c>
      <c r="N18" s="405">
        <v>43</v>
      </c>
      <c r="O18" s="405">
        <v>4</v>
      </c>
      <c r="P18" s="405">
        <v>1</v>
      </c>
      <c r="Q18" s="405">
        <v>0</v>
      </c>
      <c r="R18" s="671"/>
    </row>
    <row r="19" spans="1:18" ht="17.399999999999999">
      <c r="A19" s="483" t="s">
        <v>3822</v>
      </c>
      <c r="B19" s="670" t="s">
        <v>1627</v>
      </c>
      <c r="C19" s="405">
        <v>6046</v>
      </c>
      <c r="D19" s="405">
        <v>0</v>
      </c>
      <c r="E19" s="405">
        <v>239</v>
      </c>
      <c r="F19" s="405">
        <v>1215</v>
      </c>
      <c r="G19" s="405">
        <v>1440</v>
      </c>
      <c r="H19" s="405">
        <v>1075</v>
      </c>
      <c r="I19" s="405">
        <v>660</v>
      </c>
      <c r="J19" s="405">
        <v>462</v>
      </c>
      <c r="K19" s="405">
        <v>367</v>
      </c>
      <c r="L19" s="405">
        <v>285</v>
      </c>
      <c r="M19" s="405">
        <v>168</v>
      </c>
      <c r="N19" s="405">
        <v>71</v>
      </c>
      <c r="O19" s="405">
        <v>44</v>
      </c>
      <c r="P19" s="405">
        <v>17</v>
      </c>
      <c r="Q19" s="405">
        <v>3</v>
      </c>
      <c r="R19" s="671"/>
    </row>
    <row r="20" spans="1:18" ht="17.399999999999999">
      <c r="A20" s="483" t="s">
        <v>3820</v>
      </c>
      <c r="B20" s="670" t="s">
        <v>1626</v>
      </c>
      <c r="C20" s="405">
        <v>2330</v>
      </c>
      <c r="D20" s="405">
        <v>0</v>
      </c>
      <c r="E20" s="405">
        <v>110</v>
      </c>
      <c r="F20" s="405">
        <v>443</v>
      </c>
      <c r="G20" s="405">
        <v>449</v>
      </c>
      <c r="H20" s="405">
        <v>354</v>
      </c>
      <c r="I20" s="405">
        <v>260</v>
      </c>
      <c r="J20" s="405">
        <v>223</v>
      </c>
      <c r="K20" s="405">
        <v>166</v>
      </c>
      <c r="L20" s="405">
        <v>134</v>
      </c>
      <c r="M20" s="405">
        <v>101</v>
      </c>
      <c r="N20" s="405">
        <v>49</v>
      </c>
      <c r="O20" s="405">
        <v>23</v>
      </c>
      <c r="P20" s="405">
        <v>11</v>
      </c>
      <c r="Q20" s="405">
        <v>7</v>
      </c>
      <c r="R20" s="671"/>
    </row>
    <row r="21" spans="1:18" ht="17.399999999999999">
      <c r="A21" s="483" t="s">
        <v>3834</v>
      </c>
      <c r="B21" s="670" t="s">
        <v>1625</v>
      </c>
      <c r="C21" s="405">
        <v>13207</v>
      </c>
      <c r="D21" s="405">
        <v>0</v>
      </c>
      <c r="E21" s="405">
        <v>677</v>
      </c>
      <c r="F21" s="405">
        <v>3043</v>
      </c>
      <c r="G21" s="405">
        <v>3166</v>
      </c>
      <c r="H21" s="405">
        <v>2063</v>
      </c>
      <c r="I21" s="405">
        <v>1326</v>
      </c>
      <c r="J21" s="405">
        <v>1013</v>
      </c>
      <c r="K21" s="405">
        <v>794</v>
      </c>
      <c r="L21" s="405">
        <v>571</v>
      </c>
      <c r="M21" s="405">
        <v>311</v>
      </c>
      <c r="N21" s="405">
        <v>138</v>
      </c>
      <c r="O21" s="405">
        <v>67</v>
      </c>
      <c r="P21" s="405">
        <v>25</v>
      </c>
      <c r="Q21" s="405">
        <v>13</v>
      </c>
      <c r="R21" s="671"/>
    </row>
    <row r="22" spans="1:18" ht="17.399999999999999">
      <c r="A22" s="483" t="s">
        <v>3818</v>
      </c>
      <c r="B22" s="670" t="s">
        <v>1624</v>
      </c>
      <c r="C22" s="405">
        <v>6024</v>
      </c>
      <c r="D22" s="405">
        <v>0</v>
      </c>
      <c r="E22" s="405">
        <v>166</v>
      </c>
      <c r="F22" s="405">
        <v>1050</v>
      </c>
      <c r="G22" s="405">
        <v>1393</v>
      </c>
      <c r="H22" s="405">
        <v>1109</v>
      </c>
      <c r="I22" s="405">
        <v>705</v>
      </c>
      <c r="J22" s="405">
        <v>517</v>
      </c>
      <c r="K22" s="405">
        <v>446</v>
      </c>
      <c r="L22" s="405">
        <v>313</v>
      </c>
      <c r="M22" s="405">
        <v>190</v>
      </c>
      <c r="N22" s="405">
        <v>77</v>
      </c>
      <c r="O22" s="405">
        <v>42</v>
      </c>
      <c r="P22" s="405">
        <v>9</v>
      </c>
      <c r="Q22" s="405">
        <v>7</v>
      </c>
      <c r="R22" s="671"/>
    </row>
    <row r="23" spans="1:18" ht="17.399999999999999">
      <c r="A23" s="483" t="s">
        <v>3831</v>
      </c>
      <c r="B23" s="670" t="s">
        <v>1623</v>
      </c>
      <c r="C23" s="405">
        <v>2683</v>
      </c>
      <c r="D23" s="405">
        <v>0</v>
      </c>
      <c r="E23" s="405">
        <v>196</v>
      </c>
      <c r="F23" s="405">
        <v>638</v>
      </c>
      <c r="G23" s="405">
        <v>483</v>
      </c>
      <c r="H23" s="405">
        <v>324</v>
      </c>
      <c r="I23" s="405">
        <v>239</v>
      </c>
      <c r="J23" s="405">
        <v>243</v>
      </c>
      <c r="K23" s="405">
        <v>188</v>
      </c>
      <c r="L23" s="405">
        <v>162</v>
      </c>
      <c r="M23" s="405">
        <v>109</v>
      </c>
      <c r="N23" s="405">
        <v>69</v>
      </c>
      <c r="O23" s="405">
        <v>23</v>
      </c>
      <c r="P23" s="405">
        <v>8</v>
      </c>
      <c r="Q23" s="405">
        <v>1</v>
      </c>
      <c r="R23" s="671"/>
    </row>
    <row r="24" spans="1:18" ht="17.399999999999999">
      <c r="A24" s="483" t="s">
        <v>1622</v>
      </c>
      <c r="B24" s="670" t="s">
        <v>1621</v>
      </c>
      <c r="C24" s="405">
        <v>230</v>
      </c>
      <c r="D24" s="405">
        <v>0</v>
      </c>
      <c r="E24" s="405">
        <v>23</v>
      </c>
      <c r="F24" s="405">
        <v>72</v>
      </c>
      <c r="G24" s="405">
        <v>60</v>
      </c>
      <c r="H24" s="405">
        <v>27</v>
      </c>
      <c r="I24" s="405">
        <v>11</v>
      </c>
      <c r="J24" s="405">
        <v>10</v>
      </c>
      <c r="K24" s="405">
        <v>8</v>
      </c>
      <c r="L24" s="405">
        <v>11</v>
      </c>
      <c r="M24" s="405">
        <v>5</v>
      </c>
      <c r="N24" s="405">
        <v>2</v>
      </c>
      <c r="O24" s="405">
        <v>1</v>
      </c>
      <c r="P24" s="405">
        <v>0</v>
      </c>
      <c r="Q24" s="405">
        <v>0</v>
      </c>
      <c r="R24" s="671"/>
    </row>
    <row r="25" spans="1:18" ht="17.399999999999999">
      <c r="A25" s="407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671"/>
    </row>
    <row r="26" spans="1:18" ht="17.399999999999999">
      <c r="A26" s="482" t="s">
        <v>1620</v>
      </c>
      <c r="B26" s="669" t="s">
        <v>1763</v>
      </c>
      <c r="C26" s="404">
        <v>3148</v>
      </c>
      <c r="D26" s="404">
        <v>0</v>
      </c>
      <c r="E26" s="404">
        <v>139</v>
      </c>
      <c r="F26" s="404">
        <v>532</v>
      </c>
      <c r="G26" s="404">
        <v>405</v>
      </c>
      <c r="H26" s="404">
        <v>139</v>
      </c>
      <c r="I26" s="404">
        <v>84</v>
      </c>
      <c r="J26" s="404">
        <v>110</v>
      </c>
      <c r="K26" s="404">
        <v>191</v>
      </c>
      <c r="L26" s="404">
        <v>318</v>
      </c>
      <c r="M26" s="404">
        <v>362</v>
      </c>
      <c r="N26" s="404">
        <v>334</v>
      </c>
      <c r="O26" s="404">
        <v>242</v>
      </c>
      <c r="P26" s="404">
        <v>168</v>
      </c>
      <c r="Q26" s="404">
        <v>124</v>
      </c>
      <c r="R26" s="671"/>
    </row>
    <row r="27" spans="1:18" ht="17.399999999999999">
      <c r="A27" s="483" t="s">
        <v>3828</v>
      </c>
      <c r="B27" s="670" t="s">
        <v>1619</v>
      </c>
      <c r="C27" s="405">
        <v>3</v>
      </c>
      <c r="D27" s="405">
        <v>0</v>
      </c>
      <c r="E27" s="405">
        <v>0</v>
      </c>
      <c r="F27" s="405">
        <v>0</v>
      </c>
      <c r="G27" s="405">
        <v>0</v>
      </c>
      <c r="H27" s="405">
        <v>2</v>
      </c>
      <c r="I27" s="405">
        <v>1</v>
      </c>
      <c r="J27" s="405">
        <v>0</v>
      </c>
      <c r="K27" s="405">
        <v>0</v>
      </c>
      <c r="L27" s="405">
        <v>0</v>
      </c>
      <c r="M27" s="405">
        <v>0</v>
      </c>
      <c r="N27" s="405">
        <v>0</v>
      </c>
      <c r="O27" s="405">
        <v>0</v>
      </c>
      <c r="P27" s="405">
        <v>0</v>
      </c>
      <c r="Q27" s="405">
        <v>0</v>
      </c>
      <c r="R27" s="671"/>
    </row>
    <row r="28" spans="1:18" ht="17.399999999999999">
      <c r="A28" s="483" t="s">
        <v>3826</v>
      </c>
      <c r="B28" s="670" t="s">
        <v>1618</v>
      </c>
      <c r="C28" s="405">
        <v>1152</v>
      </c>
      <c r="D28" s="405">
        <v>0</v>
      </c>
      <c r="E28" s="405">
        <v>138</v>
      </c>
      <c r="F28" s="405">
        <v>522</v>
      </c>
      <c r="G28" s="405">
        <v>385</v>
      </c>
      <c r="H28" s="405">
        <v>92</v>
      </c>
      <c r="I28" s="405">
        <v>14</v>
      </c>
      <c r="J28" s="405">
        <v>1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0</v>
      </c>
      <c r="R28" s="671"/>
    </row>
    <row r="29" spans="1:18" ht="17.399999999999999">
      <c r="A29" s="483" t="s">
        <v>3824</v>
      </c>
      <c r="B29" s="670" t="s">
        <v>1617</v>
      </c>
      <c r="C29" s="405">
        <v>7</v>
      </c>
      <c r="D29" s="405">
        <v>0</v>
      </c>
      <c r="E29" s="405">
        <v>0</v>
      </c>
      <c r="F29" s="405">
        <v>0</v>
      </c>
      <c r="G29" s="405">
        <v>1</v>
      </c>
      <c r="H29" s="405">
        <v>1</v>
      </c>
      <c r="I29" s="405">
        <v>0</v>
      </c>
      <c r="J29" s="405">
        <v>2</v>
      </c>
      <c r="K29" s="405">
        <v>2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671"/>
    </row>
    <row r="30" spans="1:18" ht="17.399999999999999">
      <c r="A30" s="483" t="s">
        <v>3822</v>
      </c>
      <c r="B30" s="670" t="s">
        <v>1616</v>
      </c>
      <c r="C30" s="405">
        <v>1975</v>
      </c>
      <c r="D30" s="405">
        <v>0</v>
      </c>
      <c r="E30" s="405">
        <v>1</v>
      </c>
      <c r="F30" s="405">
        <v>8</v>
      </c>
      <c r="G30" s="405">
        <v>17</v>
      </c>
      <c r="H30" s="405">
        <v>41</v>
      </c>
      <c r="I30" s="405">
        <v>67</v>
      </c>
      <c r="J30" s="405">
        <v>106</v>
      </c>
      <c r="K30" s="405">
        <v>189</v>
      </c>
      <c r="L30" s="405">
        <v>318</v>
      </c>
      <c r="M30" s="405">
        <v>360</v>
      </c>
      <c r="N30" s="405">
        <v>334</v>
      </c>
      <c r="O30" s="405">
        <v>242</v>
      </c>
      <c r="P30" s="405">
        <v>168</v>
      </c>
      <c r="Q30" s="405">
        <v>124</v>
      </c>
      <c r="R30" s="671"/>
    </row>
    <row r="31" spans="1:18" ht="17.399999999999999">
      <c r="A31" s="483" t="s">
        <v>3820</v>
      </c>
      <c r="B31" s="670" t="s">
        <v>1615</v>
      </c>
      <c r="C31" s="405">
        <v>7</v>
      </c>
      <c r="D31" s="405">
        <v>0</v>
      </c>
      <c r="E31" s="405">
        <v>0</v>
      </c>
      <c r="F31" s="405">
        <v>1</v>
      </c>
      <c r="G31" s="405">
        <v>1</v>
      </c>
      <c r="H31" s="405">
        <v>2</v>
      </c>
      <c r="I31" s="405">
        <v>2</v>
      </c>
      <c r="J31" s="405">
        <v>0</v>
      </c>
      <c r="K31" s="405">
        <v>0</v>
      </c>
      <c r="L31" s="405">
        <v>0</v>
      </c>
      <c r="M31" s="405">
        <v>1</v>
      </c>
      <c r="N31" s="405">
        <v>0</v>
      </c>
      <c r="O31" s="405">
        <v>0</v>
      </c>
      <c r="P31" s="405">
        <v>0</v>
      </c>
      <c r="Q31" s="405">
        <v>0</v>
      </c>
      <c r="R31" s="671"/>
    </row>
    <row r="32" spans="1:18" ht="17.399999999999999">
      <c r="A32" s="483" t="s">
        <v>3818</v>
      </c>
      <c r="B32" s="670" t="s">
        <v>1614</v>
      </c>
      <c r="C32" s="405">
        <v>4</v>
      </c>
      <c r="D32" s="405">
        <v>0</v>
      </c>
      <c r="E32" s="405">
        <v>0</v>
      </c>
      <c r="F32" s="405">
        <v>1</v>
      </c>
      <c r="G32" s="405">
        <v>1</v>
      </c>
      <c r="H32" s="405">
        <v>1</v>
      </c>
      <c r="I32" s="405">
        <v>0</v>
      </c>
      <c r="J32" s="405">
        <v>1</v>
      </c>
      <c r="K32" s="405">
        <v>0</v>
      </c>
      <c r="L32" s="405">
        <v>0</v>
      </c>
      <c r="M32" s="405">
        <v>0</v>
      </c>
      <c r="N32" s="405">
        <v>0</v>
      </c>
      <c r="O32" s="405">
        <v>0</v>
      </c>
      <c r="P32" s="405">
        <v>0</v>
      </c>
      <c r="Q32" s="405">
        <v>0</v>
      </c>
      <c r="R32" s="671"/>
    </row>
    <row r="33" spans="1:18" ht="17.399999999999999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671"/>
    </row>
    <row r="34" spans="1:18" ht="17.399999999999999">
      <c r="A34" s="482" t="s">
        <v>1622</v>
      </c>
      <c r="B34" s="669" t="s">
        <v>4181</v>
      </c>
      <c r="C34" s="404">
        <v>0</v>
      </c>
      <c r="D34" s="404">
        <v>0</v>
      </c>
      <c r="E34" s="404">
        <v>0</v>
      </c>
      <c r="F34" s="404">
        <v>0</v>
      </c>
      <c r="G34" s="404">
        <v>0</v>
      </c>
      <c r="H34" s="404">
        <v>0</v>
      </c>
      <c r="I34" s="404">
        <v>0</v>
      </c>
      <c r="J34" s="404">
        <v>0</v>
      </c>
      <c r="K34" s="404">
        <v>0</v>
      </c>
      <c r="L34" s="404">
        <v>0</v>
      </c>
      <c r="M34" s="404">
        <v>0</v>
      </c>
      <c r="N34" s="404">
        <v>0</v>
      </c>
      <c r="O34" s="404">
        <v>0</v>
      </c>
      <c r="P34" s="404">
        <v>0</v>
      </c>
      <c r="Q34" s="404">
        <v>0</v>
      </c>
      <c r="R34" s="671"/>
    </row>
    <row r="35" spans="1:18" ht="17.399999999999999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671"/>
    </row>
    <row r="36" spans="1:18" ht="17.399999999999999">
      <c r="A36" s="71" t="s">
        <v>4082</v>
      </c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671"/>
    </row>
  </sheetData>
  <mergeCells count="4">
    <mergeCell ref="B2:Q2"/>
    <mergeCell ref="B3:Q3"/>
    <mergeCell ref="C5:Q5"/>
    <mergeCell ref="D7:Q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6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6">
    <outlinePr summaryBelow="0" summaryRight="0"/>
  </sheetPr>
  <dimension ref="A1:Q36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1.6640625" style="35" bestFit="1" customWidth="1"/>
    <col min="2" max="2" width="24.88671875" style="35" bestFit="1" customWidth="1"/>
    <col min="3" max="3" width="5.109375" style="35" bestFit="1" customWidth="1"/>
    <col min="4" max="4" width="9.88671875" style="35" customWidth="1"/>
    <col min="5" max="16" width="6.88671875" style="35" bestFit="1" customWidth="1"/>
    <col min="17" max="17" width="8.6640625" style="35" bestFit="1" customWidth="1"/>
    <col min="18" max="256" width="8.88671875" style="35"/>
    <col min="257" max="257" width="11.6640625" style="35" bestFit="1" customWidth="1"/>
    <col min="258" max="258" width="24.88671875" style="35" bestFit="1" customWidth="1"/>
    <col min="259" max="259" width="5.109375" style="35" bestFit="1" customWidth="1"/>
    <col min="260" max="260" width="9.88671875" style="35" customWidth="1"/>
    <col min="261" max="272" width="6.88671875" style="35" bestFit="1" customWidth="1"/>
    <col min="273" max="273" width="8.6640625" style="35" bestFit="1" customWidth="1"/>
    <col min="274" max="512" width="8.88671875" style="35"/>
    <col min="513" max="513" width="11.6640625" style="35" bestFit="1" customWidth="1"/>
    <col min="514" max="514" width="24.88671875" style="35" bestFit="1" customWidth="1"/>
    <col min="515" max="515" width="5.109375" style="35" bestFit="1" customWidth="1"/>
    <col min="516" max="516" width="9.88671875" style="35" customWidth="1"/>
    <col min="517" max="528" width="6.88671875" style="35" bestFit="1" customWidth="1"/>
    <col min="529" max="529" width="8.6640625" style="35" bestFit="1" customWidth="1"/>
    <col min="530" max="768" width="8.88671875" style="35"/>
    <col min="769" max="769" width="11.6640625" style="35" bestFit="1" customWidth="1"/>
    <col min="770" max="770" width="24.88671875" style="35" bestFit="1" customWidth="1"/>
    <col min="771" max="771" width="5.109375" style="35" bestFit="1" customWidth="1"/>
    <col min="772" max="772" width="9.88671875" style="35" customWidth="1"/>
    <col min="773" max="784" width="6.88671875" style="35" bestFit="1" customWidth="1"/>
    <col min="785" max="785" width="8.6640625" style="35" bestFit="1" customWidth="1"/>
    <col min="786" max="1024" width="8.88671875" style="35"/>
    <col min="1025" max="1025" width="11.6640625" style="35" bestFit="1" customWidth="1"/>
    <col min="1026" max="1026" width="24.88671875" style="35" bestFit="1" customWidth="1"/>
    <col min="1027" max="1027" width="5.109375" style="35" bestFit="1" customWidth="1"/>
    <col min="1028" max="1028" width="9.88671875" style="35" customWidth="1"/>
    <col min="1029" max="1040" width="6.88671875" style="35" bestFit="1" customWidth="1"/>
    <col min="1041" max="1041" width="8.6640625" style="35" bestFit="1" customWidth="1"/>
    <col min="1042" max="1280" width="8.88671875" style="35"/>
    <col min="1281" max="1281" width="11.6640625" style="35" bestFit="1" customWidth="1"/>
    <col min="1282" max="1282" width="24.88671875" style="35" bestFit="1" customWidth="1"/>
    <col min="1283" max="1283" width="5.109375" style="35" bestFit="1" customWidth="1"/>
    <col min="1284" max="1284" width="9.88671875" style="35" customWidth="1"/>
    <col min="1285" max="1296" width="6.88671875" style="35" bestFit="1" customWidth="1"/>
    <col min="1297" max="1297" width="8.6640625" style="35" bestFit="1" customWidth="1"/>
    <col min="1298" max="1536" width="8.88671875" style="35"/>
    <col min="1537" max="1537" width="11.6640625" style="35" bestFit="1" customWidth="1"/>
    <col min="1538" max="1538" width="24.88671875" style="35" bestFit="1" customWidth="1"/>
    <col min="1539" max="1539" width="5.109375" style="35" bestFit="1" customWidth="1"/>
    <col min="1540" max="1540" width="9.88671875" style="35" customWidth="1"/>
    <col min="1541" max="1552" width="6.88671875" style="35" bestFit="1" customWidth="1"/>
    <col min="1553" max="1553" width="8.6640625" style="35" bestFit="1" customWidth="1"/>
    <col min="1554" max="1792" width="8.88671875" style="35"/>
    <col min="1793" max="1793" width="11.6640625" style="35" bestFit="1" customWidth="1"/>
    <col min="1794" max="1794" width="24.88671875" style="35" bestFit="1" customWidth="1"/>
    <col min="1795" max="1795" width="5.109375" style="35" bestFit="1" customWidth="1"/>
    <col min="1796" max="1796" width="9.88671875" style="35" customWidth="1"/>
    <col min="1797" max="1808" width="6.88671875" style="35" bestFit="1" customWidth="1"/>
    <col min="1809" max="1809" width="8.6640625" style="35" bestFit="1" customWidth="1"/>
    <col min="1810" max="2048" width="8.88671875" style="35"/>
    <col min="2049" max="2049" width="11.6640625" style="35" bestFit="1" customWidth="1"/>
    <col min="2050" max="2050" width="24.88671875" style="35" bestFit="1" customWidth="1"/>
    <col min="2051" max="2051" width="5.109375" style="35" bestFit="1" customWidth="1"/>
    <col min="2052" max="2052" width="9.88671875" style="35" customWidth="1"/>
    <col min="2053" max="2064" width="6.88671875" style="35" bestFit="1" customWidth="1"/>
    <col min="2065" max="2065" width="8.6640625" style="35" bestFit="1" customWidth="1"/>
    <col min="2066" max="2304" width="8.88671875" style="35"/>
    <col min="2305" max="2305" width="11.6640625" style="35" bestFit="1" customWidth="1"/>
    <col min="2306" max="2306" width="24.88671875" style="35" bestFit="1" customWidth="1"/>
    <col min="2307" max="2307" width="5.109375" style="35" bestFit="1" customWidth="1"/>
    <col min="2308" max="2308" width="9.88671875" style="35" customWidth="1"/>
    <col min="2309" max="2320" width="6.88671875" style="35" bestFit="1" customWidth="1"/>
    <col min="2321" max="2321" width="8.6640625" style="35" bestFit="1" customWidth="1"/>
    <col min="2322" max="2560" width="8.88671875" style="35"/>
    <col min="2561" max="2561" width="11.6640625" style="35" bestFit="1" customWidth="1"/>
    <col min="2562" max="2562" width="24.88671875" style="35" bestFit="1" customWidth="1"/>
    <col min="2563" max="2563" width="5.109375" style="35" bestFit="1" customWidth="1"/>
    <col min="2564" max="2564" width="9.88671875" style="35" customWidth="1"/>
    <col min="2565" max="2576" width="6.88671875" style="35" bestFit="1" customWidth="1"/>
    <col min="2577" max="2577" width="8.6640625" style="35" bestFit="1" customWidth="1"/>
    <col min="2578" max="2816" width="8.88671875" style="35"/>
    <col min="2817" max="2817" width="11.6640625" style="35" bestFit="1" customWidth="1"/>
    <col min="2818" max="2818" width="24.88671875" style="35" bestFit="1" customWidth="1"/>
    <col min="2819" max="2819" width="5.109375" style="35" bestFit="1" customWidth="1"/>
    <col min="2820" max="2820" width="9.88671875" style="35" customWidth="1"/>
    <col min="2821" max="2832" width="6.88671875" style="35" bestFit="1" customWidth="1"/>
    <col min="2833" max="2833" width="8.6640625" style="35" bestFit="1" customWidth="1"/>
    <col min="2834" max="3072" width="8.88671875" style="35"/>
    <col min="3073" max="3073" width="11.6640625" style="35" bestFit="1" customWidth="1"/>
    <col min="3074" max="3074" width="24.88671875" style="35" bestFit="1" customWidth="1"/>
    <col min="3075" max="3075" width="5.109375" style="35" bestFit="1" customWidth="1"/>
    <col min="3076" max="3076" width="9.88671875" style="35" customWidth="1"/>
    <col min="3077" max="3088" width="6.88671875" style="35" bestFit="1" customWidth="1"/>
    <col min="3089" max="3089" width="8.6640625" style="35" bestFit="1" customWidth="1"/>
    <col min="3090" max="3328" width="8.88671875" style="35"/>
    <col min="3329" max="3329" width="11.6640625" style="35" bestFit="1" customWidth="1"/>
    <col min="3330" max="3330" width="24.88671875" style="35" bestFit="1" customWidth="1"/>
    <col min="3331" max="3331" width="5.109375" style="35" bestFit="1" customWidth="1"/>
    <col min="3332" max="3332" width="9.88671875" style="35" customWidth="1"/>
    <col min="3333" max="3344" width="6.88671875" style="35" bestFit="1" customWidth="1"/>
    <col min="3345" max="3345" width="8.6640625" style="35" bestFit="1" customWidth="1"/>
    <col min="3346" max="3584" width="8.88671875" style="35"/>
    <col min="3585" max="3585" width="11.6640625" style="35" bestFit="1" customWidth="1"/>
    <col min="3586" max="3586" width="24.88671875" style="35" bestFit="1" customWidth="1"/>
    <col min="3587" max="3587" width="5.109375" style="35" bestFit="1" customWidth="1"/>
    <col min="3588" max="3588" width="9.88671875" style="35" customWidth="1"/>
    <col min="3589" max="3600" width="6.88671875" style="35" bestFit="1" customWidth="1"/>
    <col min="3601" max="3601" width="8.6640625" style="35" bestFit="1" customWidth="1"/>
    <col min="3602" max="3840" width="8.88671875" style="35"/>
    <col min="3841" max="3841" width="11.6640625" style="35" bestFit="1" customWidth="1"/>
    <col min="3842" max="3842" width="24.88671875" style="35" bestFit="1" customWidth="1"/>
    <col min="3843" max="3843" width="5.109375" style="35" bestFit="1" customWidth="1"/>
    <col min="3844" max="3844" width="9.88671875" style="35" customWidth="1"/>
    <col min="3845" max="3856" width="6.88671875" style="35" bestFit="1" customWidth="1"/>
    <col min="3857" max="3857" width="8.6640625" style="35" bestFit="1" customWidth="1"/>
    <col min="3858" max="4096" width="8.88671875" style="35"/>
    <col min="4097" max="4097" width="11.6640625" style="35" bestFit="1" customWidth="1"/>
    <col min="4098" max="4098" width="24.88671875" style="35" bestFit="1" customWidth="1"/>
    <col min="4099" max="4099" width="5.109375" style="35" bestFit="1" customWidth="1"/>
    <col min="4100" max="4100" width="9.88671875" style="35" customWidth="1"/>
    <col min="4101" max="4112" width="6.88671875" style="35" bestFit="1" customWidth="1"/>
    <col min="4113" max="4113" width="8.6640625" style="35" bestFit="1" customWidth="1"/>
    <col min="4114" max="4352" width="8.88671875" style="35"/>
    <col min="4353" max="4353" width="11.6640625" style="35" bestFit="1" customWidth="1"/>
    <col min="4354" max="4354" width="24.88671875" style="35" bestFit="1" customWidth="1"/>
    <col min="4355" max="4355" width="5.109375" style="35" bestFit="1" customWidth="1"/>
    <col min="4356" max="4356" width="9.88671875" style="35" customWidth="1"/>
    <col min="4357" max="4368" width="6.88671875" style="35" bestFit="1" customWidth="1"/>
    <col min="4369" max="4369" width="8.6640625" style="35" bestFit="1" customWidth="1"/>
    <col min="4370" max="4608" width="8.88671875" style="35"/>
    <col min="4609" max="4609" width="11.6640625" style="35" bestFit="1" customWidth="1"/>
    <col min="4610" max="4610" width="24.88671875" style="35" bestFit="1" customWidth="1"/>
    <col min="4611" max="4611" width="5.109375" style="35" bestFit="1" customWidth="1"/>
    <col min="4612" max="4612" width="9.88671875" style="35" customWidth="1"/>
    <col min="4613" max="4624" width="6.88671875" style="35" bestFit="1" customWidth="1"/>
    <col min="4625" max="4625" width="8.6640625" style="35" bestFit="1" customWidth="1"/>
    <col min="4626" max="4864" width="8.88671875" style="35"/>
    <col min="4865" max="4865" width="11.6640625" style="35" bestFit="1" customWidth="1"/>
    <col min="4866" max="4866" width="24.88671875" style="35" bestFit="1" customWidth="1"/>
    <col min="4867" max="4867" width="5.109375" style="35" bestFit="1" customWidth="1"/>
    <col min="4868" max="4868" width="9.88671875" style="35" customWidth="1"/>
    <col min="4869" max="4880" width="6.88671875" style="35" bestFit="1" customWidth="1"/>
    <col min="4881" max="4881" width="8.6640625" style="35" bestFit="1" customWidth="1"/>
    <col min="4882" max="5120" width="8.88671875" style="35"/>
    <col min="5121" max="5121" width="11.6640625" style="35" bestFit="1" customWidth="1"/>
    <col min="5122" max="5122" width="24.88671875" style="35" bestFit="1" customWidth="1"/>
    <col min="5123" max="5123" width="5.109375" style="35" bestFit="1" customWidth="1"/>
    <col min="5124" max="5124" width="9.88671875" style="35" customWidth="1"/>
    <col min="5125" max="5136" width="6.88671875" style="35" bestFit="1" customWidth="1"/>
    <col min="5137" max="5137" width="8.6640625" style="35" bestFit="1" customWidth="1"/>
    <col min="5138" max="5376" width="8.88671875" style="35"/>
    <col min="5377" max="5377" width="11.6640625" style="35" bestFit="1" customWidth="1"/>
    <col min="5378" max="5378" width="24.88671875" style="35" bestFit="1" customWidth="1"/>
    <col min="5379" max="5379" width="5.109375" style="35" bestFit="1" customWidth="1"/>
    <col min="5380" max="5380" width="9.88671875" style="35" customWidth="1"/>
    <col min="5381" max="5392" width="6.88671875" style="35" bestFit="1" customWidth="1"/>
    <col min="5393" max="5393" width="8.6640625" style="35" bestFit="1" customWidth="1"/>
    <col min="5394" max="5632" width="8.88671875" style="35"/>
    <col min="5633" max="5633" width="11.6640625" style="35" bestFit="1" customWidth="1"/>
    <col min="5634" max="5634" width="24.88671875" style="35" bestFit="1" customWidth="1"/>
    <col min="5635" max="5635" width="5.109375" style="35" bestFit="1" customWidth="1"/>
    <col min="5636" max="5636" width="9.88671875" style="35" customWidth="1"/>
    <col min="5637" max="5648" width="6.88671875" style="35" bestFit="1" customWidth="1"/>
    <col min="5649" max="5649" width="8.6640625" style="35" bestFit="1" customWidth="1"/>
    <col min="5650" max="5888" width="8.88671875" style="35"/>
    <col min="5889" max="5889" width="11.6640625" style="35" bestFit="1" customWidth="1"/>
    <col min="5890" max="5890" width="24.88671875" style="35" bestFit="1" customWidth="1"/>
    <col min="5891" max="5891" width="5.109375" style="35" bestFit="1" customWidth="1"/>
    <col min="5892" max="5892" width="9.88671875" style="35" customWidth="1"/>
    <col min="5893" max="5904" width="6.88671875" style="35" bestFit="1" customWidth="1"/>
    <col min="5905" max="5905" width="8.6640625" style="35" bestFit="1" customWidth="1"/>
    <col min="5906" max="6144" width="8.88671875" style="35"/>
    <col min="6145" max="6145" width="11.6640625" style="35" bestFit="1" customWidth="1"/>
    <col min="6146" max="6146" width="24.88671875" style="35" bestFit="1" customWidth="1"/>
    <col min="6147" max="6147" width="5.109375" style="35" bestFit="1" customWidth="1"/>
    <col min="6148" max="6148" width="9.88671875" style="35" customWidth="1"/>
    <col min="6149" max="6160" width="6.88671875" style="35" bestFit="1" customWidth="1"/>
    <col min="6161" max="6161" width="8.6640625" style="35" bestFit="1" customWidth="1"/>
    <col min="6162" max="6400" width="8.88671875" style="35"/>
    <col min="6401" max="6401" width="11.6640625" style="35" bestFit="1" customWidth="1"/>
    <col min="6402" max="6402" width="24.88671875" style="35" bestFit="1" customWidth="1"/>
    <col min="6403" max="6403" width="5.109375" style="35" bestFit="1" customWidth="1"/>
    <col min="6404" max="6404" width="9.88671875" style="35" customWidth="1"/>
    <col min="6405" max="6416" width="6.88671875" style="35" bestFit="1" customWidth="1"/>
    <col min="6417" max="6417" width="8.6640625" style="35" bestFit="1" customWidth="1"/>
    <col min="6418" max="6656" width="8.88671875" style="35"/>
    <col min="6657" max="6657" width="11.6640625" style="35" bestFit="1" customWidth="1"/>
    <col min="6658" max="6658" width="24.88671875" style="35" bestFit="1" customWidth="1"/>
    <col min="6659" max="6659" width="5.109375" style="35" bestFit="1" customWidth="1"/>
    <col min="6660" max="6660" width="9.88671875" style="35" customWidth="1"/>
    <col min="6661" max="6672" width="6.88671875" style="35" bestFit="1" customWidth="1"/>
    <col min="6673" max="6673" width="8.6640625" style="35" bestFit="1" customWidth="1"/>
    <col min="6674" max="6912" width="8.88671875" style="35"/>
    <col min="6913" max="6913" width="11.6640625" style="35" bestFit="1" customWidth="1"/>
    <col min="6914" max="6914" width="24.88671875" style="35" bestFit="1" customWidth="1"/>
    <col min="6915" max="6915" width="5.109375" style="35" bestFit="1" customWidth="1"/>
    <col min="6916" max="6916" width="9.88671875" style="35" customWidth="1"/>
    <col min="6917" max="6928" width="6.88671875" style="35" bestFit="1" customWidth="1"/>
    <col min="6929" max="6929" width="8.6640625" style="35" bestFit="1" customWidth="1"/>
    <col min="6930" max="7168" width="8.88671875" style="35"/>
    <col min="7169" max="7169" width="11.6640625" style="35" bestFit="1" customWidth="1"/>
    <col min="7170" max="7170" width="24.88671875" style="35" bestFit="1" customWidth="1"/>
    <col min="7171" max="7171" width="5.109375" style="35" bestFit="1" customWidth="1"/>
    <col min="7172" max="7172" width="9.88671875" style="35" customWidth="1"/>
    <col min="7173" max="7184" width="6.88671875" style="35" bestFit="1" customWidth="1"/>
    <col min="7185" max="7185" width="8.6640625" style="35" bestFit="1" customWidth="1"/>
    <col min="7186" max="7424" width="8.88671875" style="35"/>
    <col min="7425" max="7425" width="11.6640625" style="35" bestFit="1" customWidth="1"/>
    <col min="7426" max="7426" width="24.88671875" style="35" bestFit="1" customWidth="1"/>
    <col min="7427" max="7427" width="5.109375" style="35" bestFit="1" customWidth="1"/>
    <col min="7428" max="7428" width="9.88671875" style="35" customWidth="1"/>
    <col min="7429" max="7440" width="6.88671875" style="35" bestFit="1" customWidth="1"/>
    <col min="7441" max="7441" width="8.6640625" style="35" bestFit="1" customWidth="1"/>
    <col min="7442" max="7680" width="8.88671875" style="35"/>
    <col min="7681" max="7681" width="11.6640625" style="35" bestFit="1" customWidth="1"/>
    <col min="7682" max="7682" width="24.88671875" style="35" bestFit="1" customWidth="1"/>
    <col min="7683" max="7683" width="5.109375" style="35" bestFit="1" customWidth="1"/>
    <col min="7684" max="7684" width="9.88671875" style="35" customWidth="1"/>
    <col min="7685" max="7696" width="6.88671875" style="35" bestFit="1" customWidth="1"/>
    <col min="7697" max="7697" width="8.6640625" style="35" bestFit="1" customWidth="1"/>
    <col min="7698" max="7936" width="8.88671875" style="35"/>
    <col min="7937" max="7937" width="11.6640625" style="35" bestFit="1" customWidth="1"/>
    <col min="7938" max="7938" width="24.88671875" style="35" bestFit="1" customWidth="1"/>
    <col min="7939" max="7939" width="5.109375" style="35" bestFit="1" customWidth="1"/>
    <col min="7940" max="7940" width="9.88671875" style="35" customWidth="1"/>
    <col min="7941" max="7952" width="6.88671875" style="35" bestFit="1" customWidth="1"/>
    <col min="7953" max="7953" width="8.6640625" style="35" bestFit="1" customWidth="1"/>
    <col min="7954" max="8192" width="8.88671875" style="35"/>
    <col min="8193" max="8193" width="11.6640625" style="35" bestFit="1" customWidth="1"/>
    <col min="8194" max="8194" width="24.88671875" style="35" bestFit="1" customWidth="1"/>
    <col min="8195" max="8195" width="5.109375" style="35" bestFit="1" customWidth="1"/>
    <col min="8196" max="8196" width="9.88671875" style="35" customWidth="1"/>
    <col min="8197" max="8208" width="6.88671875" style="35" bestFit="1" customWidth="1"/>
    <col min="8209" max="8209" width="8.6640625" style="35" bestFit="1" customWidth="1"/>
    <col min="8210" max="8448" width="8.88671875" style="35"/>
    <col min="8449" max="8449" width="11.6640625" style="35" bestFit="1" customWidth="1"/>
    <col min="8450" max="8450" width="24.88671875" style="35" bestFit="1" customWidth="1"/>
    <col min="8451" max="8451" width="5.109375" style="35" bestFit="1" customWidth="1"/>
    <col min="8452" max="8452" width="9.88671875" style="35" customWidth="1"/>
    <col min="8453" max="8464" width="6.88671875" style="35" bestFit="1" customWidth="1"/>
    <col min="8465" max="8465" width="8.6640625" style="35" bestFit="1" customWidth="1"/>
    <col min="8466" max="8704" width="8.88671875" style="35"/>
    <col min="8705" max="8705" width="11.6640625" style="35" bestFit="1" customWidth="1"/>
    <col min="8706" max="8706" width="24.88671875" style="35" bestFit="1" customWidth="1"/>
    <col min="8707" max="8707" width="5.109375" style="35" bestFit="1" customWidth="1"/>
    <col min="8708" max="8708" width="9.88671875" style="35" customWidth="1"/>
    <col min="8709" max="8720" width="6.88671875" style="35" bestFit="1" customWidth="1"/>
    <col min="8721" max="8721" width="8.6640625" style="35" bestFit="1" customWidth="1"/>
    <col min="8722" max="8960" width="8.88671875" style="35"/>
    <col min="8961" max="8961" width="11.6640625" style="35" bestFit="1" customWidth="1"/>
    <col min="8962" max="8962" width="24.88671875" style="35" bestFit="1" customWidth="1"/>
    <col min="8963" max="8963" width="5.109375" style="35" bestFit="1" customWidth="1"/>
    <col min="8964" max="8964" width="9.88671875" style="35" customWidth="1"/>
    <col min="8965" max="8976" width="6.88671875" style="35" bestFit="1" customWidth="1"/>
    <col min="8977" max="8977" width="8.6640625" style="35" bestFit="1" customWidth="1"/>
    <col min="8978" max="9216" width="8.88671875" style="35"/>
    <col min="9217" max="9217" width="11.6640625" style="35" bestFit="1" customWidth="1"/>
    <col min="9218" max="9218" width="24.88671875" style="35" bestFit="1" customWidth="1"/>
    <col min="9219" max="9219" width="5.109375" style="35" bestFit="1" customWidth="1"/>
    <col min="9220" max="9220" width="9.88671875" style="35" customWidth="1"/>
    <col min="9221" max="9232" width="6.88671875" style="35" bestFit="1" customWidth="1"/>
    <col min="9233" max="9233" width="8.6640625" style="35" bestFit="1" customWidth="1"/>
    <col min="9234" max="9472" width="8.88671875" style="35"/>
    <col min="9473" max="9473" width="11.6640625" style="35" bestFit="1" customWidth="1"/>
    <col min="9474" max="9474" width="24.88671875" style="35" bestFit="1" customWidth="1"/>
    <col min="9475" max="9475" width="5.109375" style="35" bestFit="1" customWidth="1"/>
    <col min="9476" max="9476" width="9.88671875" style="35" customWidth="1"/>
    <col min="9477" max="9488" width="6.88671875" style="35" bestFit="1" customWidth="1"/>
    <col min="9489" max="9489" width="8.6640625" style="35" bestFit="1" customWidth="1"/>
    <col min="9490" max="9728" width="8.88671875" style="35"/>
    <col min="9729" max="9729" width="11.6640625" style="35" bestFit="1" customWidth="1"/>
    <col min="9730" max="9730" width="24.88671875" style="35" bestFit="1" customWidth="1"/>
    <col min="9731" max="9731" width="5.109375" style="35" bestFit="1" customWidth="1"/>
    <col min="9732" max="9732" width="9.88671875" style="35" customWidth="1"/>
    <col min="9733" max="9744" width="6.88671875" style="35" bestFit="1" customWidth="1"/>
    <col min="9745" max="9745" width="8.6640625" style="35" bestFit="1" customWidth="1"/>
    <col min="9746" max="9984" width="8.88671875" style="35"/>
    <col min="9985" max="9985" width="11.6640625" style="35" bestFit="1" customWidth="1"/>
    <col min="9986" max="9986" width="24.88671875" style="35" bestFit="1" customWidth="1"/>
    <col min="9987" max="9987" width="5.109375" style="35" bestFit="1" customWidth="1"/>
    <col min="9988" max="9988" width="9.88671875" style="35" customWidth="1"/>
    <col min="9989" max="10000" width="6.88671875" style="35" bestFit="1" customWidth="1"/>
    <col min="10001" max="10001" width="8.6640625" style="35" bestFit="1" customWidth="1"/>
    <col min="10002" max="10240" width="8.88671875" style="35"/>
    <col min="10241" max="10241" width="11.6640625" style="35" bestFit="1" customWidth="1"/>
    <col min="10242" max="10242" width="24.88671875" style="35" bestFit="1" customWidth="1"/>
    <col min="10243" max="10243" width="5.109375" style="35" bestFit="1" customWidth="1"/>
    <col min="10244" max="10244" width="9.88671875" style="35" customWidth="1"/>
    <col min="10245" max="10256" width="6.88671875" style="35" bestFit="1" customWidth="1"/>
    <col min="10257" max="10257" width="8.6640625" style="35" bestFit="1" customWidth="1"/>
    <col min="10258" max="10496" width="8.88671875" style="35"/>
    <col min="10497" max="10497" width="11.6640625" style="35" bestFit="1" customWidth="1"/>
    <col min="10498" max="10498" width="24.88671875" style="35" bestFit="1" customWidth="1"/>
    <col min="10499" max="10499" width="5.109375" style="35" bestFit="1" customWidth="1"/>
    <col min="10500" max="10500" width="9.88671875" style="35" customWidth="1"/>
    <col min="10501" max="10512" width="6.88671875" style="35" bestFit="1" customWidth="1"/>
    <col min="10513" max="10513" width="8.6640625" style="35" bestFit="1" customWidth="1"/>
    <col min="10514" max="10752" width="8.88671875" style="35"/>
    <col min="10753" max="10753" width="11.6640625" style="35" bestFit="1" customWidth="1"/>
    <col min="10754" max="10754" width="24.88671875" style="35" bestFit="1" customWidth="1"/>
    <col min="10755" max="10755" width="5.109375" style="35" bestFit="1" customWidth="1"/>
    <col min="10756" max="10756" width="9.88671875" style="35" customWidth="1"/>
    <col min="10757" max="10768" width="6.88671875" style="35" bestFit="1" customWidth="1"/>
    <col min="10769" max="10769" width="8.6640625" style="35" bestFit="1" customWidth="1"/>
    <col min="10770" max="11008" width="8.88671875" style="35"/>
    <col min="11009" max="11009" width="11.6640625" style="35" bestFit="1" customWidth="1"/>
    <col min="11010" max="11010" width="24.88671875" style="35" bestFit="1" customWidth="1"/>
    <col min="11011" max="11011" width="5.109375" style="35" bestFit="1" customWidth="1"/>
    <col min="11012" max="11012" width="9.88671875" style="35" customWidth="1"/>
    <col min="11013" max="11024" width="6.88671875" style="35" bestFit="1" customWidth="1"/>
    <col min="11025" max="11025" width="8.6640625" style="35" bestFit="1" customWidth="1"/>
    <col min="11026" max="11264" width="8.88671875" style="35"/>
    <col min="11265" max="11265" width="11.6640625" style="35" bestFit="1" customWidth="1"/>
    <col min="11266" max="11266" width="24.88671875" style="35" bestFit="1" customWidth="1"/>
    <col min="11267" max="11267" width="5.109375" style="35" bestFit="1" customWidth="1"/>
    <col min="11268" max="11268" width="9.88671875" style="35" customWidth="1"/>
    <col min="11269" max="11280" width="6.88671875" style="35" bestFit="1" customWidth="1"/>
    <col min="11281" max="11281" width="8.6640625" style="35" bestFit="1" customWidth="1"/>
    <col min="11282" max="11520" width="8.88671875" style="35"/>
    <col min="11521" max="11521" width="11.6640625" style="35" bestFit="1" customWidth="1"/>
    <col min="11522" max="11522" width="24.88671875" style="35" bestFit="1" customWidth="1"/>
    <col min="11523" max="11523" width="5.109375" style="35" bestFit="1" customWidth="1"/>
    <col min="11524" max="11524" width="9.88671875" style="35" customWidth="1"/>
    <col min="11525" max="11536" width="6.88671875" style="35" bestFit="1" customWidth="1"/>
    <col min="11537" max="11537" width="8.6640625" style="35" bestFit="1" customWidth="1"/>
    <col min="11538" max="11776" width="8.88671875" style="35"/>
    <col min="11777" max="11777" width="11.6640625" style="35" bestFit="1" customWidth="1"/>
    <col min="11778" max="11778" width="24.88671875" style="35" bestFit="1" customWidth="1"/>
    <col min="11779" max="11779" width="5.109375" style="35" bestFit="1" customWidth="1"/>
    <col min="11780" max="11780" width="9.88671875" style="35" customWidth="1"/>
    <col min="11781" max="11792" width="6.88671875" style="35" bestFit="1" customWidth="1"/>
    <col min="11793" max="11793" width="8.6640625" style="35" bestFit="1" customWidth="1"/>
    <col min="11794" max="12032" width="8.88671875" style="35"/>
    <col min="12033" max="12033" width="11.6640625" style="35" bestFit="1" customWidth="1"/>
    <col min="12034" max="12034" width="24.88671875" style="35" bestFit="1" customWidth="1"/>
    <col min="12035" max="12035" width="5.109375" style="35" bestFit="1" customWidth="1"/>
    <col min="12036" max="12036" width="9.88671875" style="35" customWidth="1"/>
    <col min="12037" max="12048" width="6.88671875" style="35" bestFit="1" customWidth="1"/>
    <col min="12049" max="12049" width="8.6640625" style="35" bestFit="1" customWidth="1"/>
    <col min="12050" max="12288" width="8.88671875" style="35"/>
    <col min="12289" max="12289" width="11.6640625" style="35" bestFit="1" customWidth="1"/>
    <col min="12290" max="12290" width="24.88671875" style="35" bestFit="1" customWidth="1"/>
    <col min="12291" max="12291" width="5.109375" style="35" bestFit="1" customWidth="1"/>
    <col min="12292" max="12292" width="9.88671875" style="35" customWidth="1"/>
    <col min="12293" max="12304" width="6.88671875" style="35" bestFit="1" customWidth="1"/>
    <col min="12305" max="12305" width="8.6640625" style="35" bestFit="1" customWidth="1"/>
    <col min="12306" max="12544" width="8.88671875" style="35"/>
    <col min="12545" max="12545" width="11.6640625" style="35" bestFit="1" customWidth="1"/>
    <col min="12546" max="12546" width="24.88671875" style="35" bestFit="1" customWidth="1"/>
    <col min="12547" max="12547" width="5.109375" style="35" bestFit="1" customWidth="1"/>
    <col min="12548" max="12548" width="9.88671875" style="35" customWidth="1"/>
    <col min="12549" max="12560" width="6.88671875" style="35" bestFit="1" customWidth="1"/>
    <col min="12561" max="12561" width="8.6640625" style="35" bestFit="1" customWidth="1"/>
    <col min="12562" max="12800" width="8.88671875" style="35"/>
    <col min="12801" max="12801" width="11.6640625" style="35" bestFit="1" customWidth="1"/>
    <col min="12802" max="12802" width="24.88671875" style="35" bestFit="1" customWidth="1"/>
    <col min="12803" max="12803" width="5.109375" style="35" bestFit="1" customWidth="1"/>
    <col min="12804" max="12804" width="9.88671875" style="35" customWidth="1"/>
    <col min="12805" max="12816" width="6.88671875" style="35" bestFit="1" customWidth="1"/>
    <col min="12817" max="12817" width="8.6640625" style="35" bestFit="1" customWidth="1"/>
    <col min="12818" max="13056" width="8.88671875" style="35"/>
    <col min="13057" max="13057" width="11.6640625" style="35" bestFit="1" customWidth="1"/>
    <col min="13058" max="13058" width="24.88671875" style="35" bestFit="1" customWidth="1"/>
    <col min="13059" max="13059" width="5.109375" style="35" bestFit="1" customWidth="1"/>
    <col min="13060" max="13060" width="9.88671875" style="35" customWidth="1"/>
    <col min="13061" max="13072" width="6.88671875" style="35" bestFit="1" customWidth="1"/>
    <col min="13073" max="13073" width="8.6640625" style="35" bestFit="1" customWidth="1"/>
    <col min="13074" max="13312" width="8.88671875" style="35"/>
    <col min="13313" max="13313" width="11.6640625" style="35" bestFit="1" customWidth="1"/>
    <col min="13314" max="13314" width="24.88671875" style="35" bestFit="1" customWidth="1"/>
    <col min="13315" max="13315" width="5.109375" style="35" bestFit="1" customWidth="1"/>
    <col min="13316" max="13316" width="9.88671875" style="35" customWidth="1"/>
    <col min="13317" max="13328" width="6.88671875" style="35" bestFit="1" customWidth="1"/>
    <col min="13329" max="13329" width="8.6640625" style="35" bestFit="1" customWidth="1"/>
    <col min="13330" max="13568" width="8.88671875" style="35"/>
    <col min="13569" max="13569" width="11.6640625" style="35" bestFit="1" customWidth="1"/>
    <col min="13570" max="13570" width="24.88671875" style="35" bestFit="1" customWidth="1"/>
    <col min="13571" max="13571" width="5.109375" style="35" bestFit="1" customWidth="1"/>
    <col min="13572" max="13572" width="9.88671875" style="35" customWidth="1"/>
    <col min="13573" max="13584" width="6.88671875" style="35" bestFit="1" customWidth="1"/>
    <col min="13585" max="13585" width="8.6640625" style="35" bestFit="1" customWidth="1"/>
    <col min="13586" max="13824" width="8.88671875" style="35"/>
    <col min="13825" max="13825" width="11.6640625" style="35" bestFit="1" customWidth="1"/>
    <col min="13826" max="13826" width="24.88671875" style="35" bestFit="1" customWidth="1"/>
    <col min="13827" max="13827" width="5.109375" style="35" bestFit="1" customWidth="1"/>
    <col min="13828" max="13828" width="9.88671875" style="35" customWidth="1"/>
    <col min="13829" max="13840" width="6.88671875" style="35" bestFit="1" customWidth="1"/>
    <col min="13841" max="13841" width="8.6640625" style="35" bestFit="1" customWidth="1"/>
    <col min="13842" max="14080" width="8.88671875" style="35"/>
    <col min="14081" max="14081" width="11.6640625" style="35" bestFit="1" customWidth="1"/>
    <col min="14082" max="14082" width="24.88671875" style="35" bestFit="1" customWidth="1"/>
    <col min="14083" max="14083" width="5.109375" style="35" bestFit="1" customWidth="1"/>
    <col min="14084" max="14084" width="9.88671875" style="35" customWidth="1"/>
    <col min="14085" max="14096" width="6.88671875" style="35" bestFit="1" customWidth="1"/>
    <col min="14097" max="14097" width="8.6640625" style="35" bestFit="1" customWidth="1"/>
    <col min="14098" max="14336" width="8.88671875" style="35"/>
    <col min="14337" max="14337" width="11.6640625" style="35" bestFit="1" customWidth="1"/>
    <col min="14338" max="14338" width="24.88671875" style="35" bestFit="1" customWidth="1"/>
    <col min="14339" max="14339" width="5.109375" style="35" bestFit="1" customWidth="1"/>
    <col min="14340" max="14340" width="9.88671875" style="35" customWidth="1"/>
    <col min="14341" max="14352" width="6.88671875" style="35" bestFit="1" customWidth="1"/>
    <col min="14353" max="14353" width="8.6640625" style="35" bestFit="1" customWidth="1"/>
    <col min="14354" max="14592" width="8.88671875" style="35"/>
    <col min="14593" max="14593" width="11.6640625" style="35" bestFit="1" customWidth="1"/>
    <col min="14594" max="14594" width="24.88671875" style="35" bestFit="1" customWidth="1"/>
    <col min="14595" max="14595" width="5.109375" style="35" bestFit="1" customWidth="1"/>
    <col min="14596" max="14596" width="9.88671875" style="35" customWidth="1"/>
    <col min="14597" max="14608" width="6.88671875" style="35" bestFit="1" customWidth="1"/>
    <col min="14609" max="14609" width="8.6640625" style="35" bestFit="1" customWidth="1"/>
    <col min="14610" max="14848" width="8.88671875" style="35"/>
    <col min="14849" max="14849" width="11.6640625" style="35" bestFit="1" customWidth="1"/>
    <col min="14850" max="14850" width="24.88671875" style="35" bestFit="1" customWidth="1"/>
    <col min="14851" max="14851" width="5.109375" style="35" bestFit="1" customWidth="1"/>
    <col min="14852" max="14852" width="9.88671875" style="35" customWidth="1"/>
    <col min="14853" max="14864" width="6.88671875" style="35" bestFit="1" customWidth="1"/>
    <col min="14865" max="14865" width="8.6640625" style="35" bestFit="1" customWidth="1"/>
    <col min="14866" max="15104" width="8.88671875" style="35"/>
    <col min="15105" max="15105" width="11.6640625" style="35" bestFit="1" customWidth="1"/>
    <col min="15106" max="15106" width="24.88671875" style="35" bestFit="1" customWidth="1"/>
    <col min="15107" max="15107" width="5.109375" style="35" bestFit="1" customWidth="1"/>
    <col min="15108" max="15108" width="9.88671875" style="35" customWidth="1"/>
    <col min="15109" max="15120" width="6.88671875" style="35" bestFit="1" customWidth="1"/>
    <col min="15121" max="15121" width="8.6640625" style="35" bestFit="1" customWidth="1"/>
    <col min="15122" max="15360" width="8.88671875" style="35"/>
    <col min="15361" max="15361" width="11.6640625" style="35" bestFit="1" customWidth="1"/>
    <col min="15362" max="15362" width="24.88671875" style="35" bestFit="1" customWidth="1"/>
    <col min="15363" max="15363" width="5.109375" style="35" bestFit="1" customWidth="1"/>
    <col min="15364" max="15364" width="9.88671875" style="35" customWidth="1"/>
    <col min="15365" max="15376" width="6.88671875" style="35" bestFit="1" customWidth="1"/>
    <col min="15377" max="15377" width="8.6640625" style="35" bestFit="1" customWidth="1"/>
    <col min="15378" max="15616" width="8.88671875" style="35"/>
    <col min="15617" max="15617" width="11.6640625" style="35" bestFit="1" customWidth="1"/>
    <col min="15618" max="15618" width="24.88671875" style="35" bestFit="1" customWidth="1"/>
    <col min="15619" max="15619" width="5.109375" style="35" bestFit="1" customWidth="1"/>
    <col min="15620" max="15620" width="9.88671875" style="35" customWidth="1"/>
    <col min="15621" max="15632" width="6.88671875" style="35" bestFit="1" customWidth="1"/>
    <col min="15633" max="15633" width="8.6640625" style="35" bestFit="1" customWidth="1"/>
    <col min="15634" max="15872" width="8.88671875" style="35"/>
    <col min="15873" max="15873" width="11.6640625" style="35" bestFit="1" customWidth="1"/>
    <col min="15874" max="15874" width="24.88671875" style="35" bestFit="1" customWidth="1"/>
    <col min="15875" max="15875" width="5.109375" style="35" bestFit="1" customWidth="1"/>
    <col min="15876" max="15876" width="9.88671875" style="35" customWidth="1"/>
    <col min="15877" max="15888" width="6.88671875" style="35" bestFit="1" customWidth="1"/>
    <col min="15889" max="15889" width="8.6640625" style="35" bestFit="1" customWidth="1"/>
    <col min="15890" max="16128" width="8.88671875" style="35"/>
    <col min="16129" max="16129" width="11.6640625" style="35" bestFit="1" customWidth="1"/>
    <col min="16130" max="16130" width="24.88671875" style="35" bestFit="1" customWidth="1"/>
    <col min="16131" max="16131" width="5.109375" style="35" bestFit="1" customWidth="1"/>
    <col min="16132" max="16132" width="9.88671875" style="35" customWidth="1"/>
    <col min="16133" max="16144" width="6.88671875" style="35" bestFit="1" customWidth="1"/>
    <col min="16145" max="16145" width="8.6640625" style="35" bestFit="1" customWidth="1"/>
    <col min="16146" max="16384" width="8.88671875" style="35"/>
  </cols>
  <sheetData>
    <row r="1" spans="1:17">
      <c r="A1" s="1436" t="s">
        <v>5197</v>
      </c>
    </row>
    <row r="2" spans="1:17" ht="17.399999999999999">
      <c r="A2" s="671" t="s">
        <v>259</v>
      </c>
      <c r="B2" s="1685" t="s">
        <v>4522</v>
      </c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</row>
    <row r="3" spans="1:17" ht="18" thickBot="1">
      <c r="A3" s="678"/>
      <c r="B3" s="1684" t="s">
        <v>4523</v>
      </c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1684"/>
      <c r="P3" s="1684"/>
      <c r="Q3" s="1684"/>
    </row>
    <row r="4" spans="1:17">
      <c r="A4" s="439"/>
      <c r="B4" s="439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</row>
    <row r="5" spans="1:17" ht="13.8" thickBot="1">
      <c r="A5" s="672"/>
      <c r="B5" s="279"/>
      <c r="C5" s="1681" t="s">
        <v>1648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  <c r="Q5" s="1681"/>
    </row>
    <row r="6" spans="1:17">
      <c r="A6" s="279" t="s">
        <v>4518</v>
      </c>
      <c r="B6" s="279" t="s">
        <v>3769</v>
      </c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</row>
    <row r="7" spans="1:17" ht="13.8" thickBot="1">
      <c r="A7" s="279" t="s">
        <v>4520</v>
      </c>
      <c r="B7" s="279" t="s">
        <v>4524</v>
      </c>
      <c r="C7" s="269"/>
      <c r="D7" s="1681" t="s">
        <v>4294</v>
      </c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</row>
    <row r="8" spans="1:17">
      <c r="A8" s="279" t="s">
        <v>4176</v>
      </c>
      <c r="B8" s="279" t="s">
        <v>4525</v>
      </c>
      <c r="C8" s="269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</row>
    <row r="9" spans="1:17" ht="24.6" thickBot="1">
      <c r="A9" s="679"/>
      <c r="B9" s="679" t="s">
        <v>4243</v>
      </c>
      <c r="C9" s="679" t="s">
        <v>3</v>
      </c>
      <c r="D9" s="679" t="s">
        <v>1477</v>
      </c>
      <c r="E9" s="679" t="s">
        <v>1476</v>
      </c>
      <c r="F9" s="679" t="s">
        <v>1475</v>
      </c>
      <c r="G9" s="679" t="s">
        <v>1474</v>
      </c>
      <c r="H9" s="679" t="s">
        <v>1473</v>
      </c>
      <c r="I9" s="679" t="s">
        <v>1472</v>
      </c>
      <c r="J9" s="679" t="s">
        <v>1471</v>
      </c>
      <c r="K9" s="679" t="s">
        <v>1470</v>
      </c>
      <c r="L9" s="679" t="s">
        <v>1661</v>
      </c>
      <c r="M9" s="679" t="s">
        <v>1660</v>
      </c>
      <c r="N9" s="679" t="s">
        <v>1659</v>
      </c>
      <c r="O9" s="679" t="s">
        <v>1658</v>
      </c>
      <c r="P9" s="679" t="s">
        <v>1657</v>
      </c>
      <c r="Q9" s="679" t="s">
        <v>1656</v>
      </c>
    </row>
    <row r="10" spans="1:17">
      <c r="A10" s="407"/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  <c r="P10" s="407"/>
      <c r="Q10" s="407"/>
    </row>
    <row r="11" spans="1:17">
      <c r="A11" s="481" t="s">
        <v>1620</v>
      </c>
      <c r="B11" s="674" t="s">
        <v>1633</v>
      </c>
      <c r="C11" s="430">
        <v>61446</v>
      </c>
      <c r="D11" s="430">
        <v>0</v>
      </c>
      <c r="E11" s="430">
        <v>601</v>
      </c>
      <c r="F11" s="430">
        <v>7339</v>
      </c>
      <c r="G11" s="430">
        <v>15418</v>
      </c>
      <c r="H11" s="430">
        <v>13921</v>
      </c>
      <c r="I11" s="430">
        <v>7886</v>
      </c>
      <c r="J11" s="430">
        <v>4758</v>
      </c>
      <c r="K11" s="430">
        <v>3436</v>
      </c>
      <c r="L11" s="430">
        <v>2611</v>
      </c>
      <c r="M11" s="430">
        <v>1842</v>
      </c>
      <c r="N11" s="430">
        <v>1428</v>
      </c>
      <c r="O11" s="430">
        <v>1007</v>
      </c>
      <c r="P11" s="430">
        <v>546</v>
      </c>
      <c r="Q11" s="430">
        <v>653</v>
      </c>
    </row>
    <row r="12" spans="1:17">
      <c r="A12" s="407"/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</row>
    <row r="13" spans="1:17">
      <c r="A13" s="482" t="s">
        <v>1620</v>
      </c>
      <c r="B13" s="669" t="s">
        <v>1509</v>
      </c>
      <c r="C13" s="404">
        <v>36731</v>
      </c>
      <c r="D13" s="404">
        <v>0</v>
      </c>
      <c r="E13" s="404">
        <v>180</v>
      </c>
      <c r="F13" s="404">
        <v>3393</v>
      </c>
      <c r="G13" s="404">
        <v>10036</v>
      </c>
      <c r="H13" s="404">
        <v>9803</v>
      </c>
      <c r="I13" s="404">
        <v>5226</v>
      </c>
      <c r="J13" s="404">
        <v>2877</v>
      </c>
      <c r="K13" s="404">
        <v>1842</v>
      </c>
      <c r="L13" s="404">
        <v>1306</v>
      </c>
      <c r="M13" s="404">
        <v>868</v>
      </c>
      <c r="N13" s="404">
        <v>576</v>
      </c>
      <c r="O13" s="404">
        <v>365</v>
      </c>
      <c r="P13" s="404">
        <v>143</v>
      </c>
      <c r="Q13" s="404">
        <v>116</v>
      </c>
    </row>
    <row r="14" spans="1:17">
      <c r="A14" s="483" t="s">
        <v>182</v>
      </c>
      <c r="B14" s="670" t="s">
        <v>1632</v>
      </c>
      <c r="C14" s="405">
        <v>205</v>
      </c>
      <c r="D14" s="405">
        <v>0</v>
      </c>
      <c r="E14" s="405">
        <v>0</v>
      </c>
      <c r="F14" s="405">
        <v>49</v>
      </c>
      <c r="G14" s="405">
        <v>82</v>
      </c>
      <c r="H14" s="405">
        <v>37</v>
      </c>
      <c r="I14" s="405">
        <v>20</v>
      </c>
      <c r="J14" s="405">
        <v>12</v>
      </c>
      <c r="K14" s="405">
        <v>2</v>
      </c>
      <c r="L14" s="405">
        <v>3</v>
      </c>
      <c r="M14" s="405">
        <v>0</v>
      </c>
      <c r="N14" s="405">
        <v>0</v>
      </c>
      <c r="O14" s="405">
        <v>0</v>
      </c>
      <c r="P14" s="405">
        <v>0</v>
      </c>
      <c r="Q14" s="405">
        <v>0</v>
      </c>
    </row>
    <row r="15" spans="1:17">
      <c r="A15" s="483" t="s">
        <v>3838</v>
      </c>
      <c r="B15" s="670" t="s">
        <v>1631</v>
      </c>
      <c r="C15" s="405">
        <v>578</v>
      </c>
      <c r="D15" s="405">
        <v>0</v>
      </c>
      <c r="E15" s="405">
        <v>0</v>
      </c>
      <c r="F15" s="405">
        <v>25</v>
      </c>
      <c r="G15" s="405">
        <v>113</v>
      </c>
      <c r="H15" s="405">
        <v>146</v>
      </c>
      <c r="I15" s="405">
        <v>107</v>
      </c>
      <c r="J15" s="405">
        <v>67</v>
      </c>
      <c r="K15" s="405">
        <v>36</v>
      </c>
      <c r="L15" s="405">
        <v>37</v>
      </c>
      <c r="M15" s="405">
        <v>18</v>
      </c>
      <c r="N15" s="405">
        <v>16</v>
      </c>
      <c r="O15" s="405">
        <v>6</v>
      </c>
      <c r="P15" s="405">
        <v>4</v>
      </c>
      <c r="Q15" s="405">
        <v>3</v>
      </c>
    </row>
    <row r="16" spans="1:17">
      <c r="A16" s="483" t="s">
        <v>3828</v>
      </c>
      <c r="B16" s="670" t="s">
        <v>4178</v>
      </c>
      <c r="C16" s="405">
        <v>14373</v>
      </c>
      <c r="D16" s="405">
        <v>0</v>
      </c>
      <c r="E16" s="405">
        <v>14</v>
      </c>
      <c r="F16" s="405">
        <v>446</v>
      </c>
      <c r="G16" s="405">
        <v>4438</v>
      </c>
      <c r="H16" s="405">
        <v>5050</v>
      </c>
      <c r="I16" s="405">
        <v>2263</v>
      </c>
      <c r="J16" s="405">
        <v>985</v>
      </c>
      <c r="K16" s="405">
        <v>480</v>
      </c>
      <c r="L16" s="405">
        <v>290</v>
      </c>
      <c r="M16" s="405">
        <v>173</v>
      </c>
      <c r="N16" s="405">
        <v>116</v>
      </c>
      <c r="O16" s="405">
        <v>77</v>
      </c>
      <c r="P16" s="405">
        <v>20</v>
      </c>
      <c r="Q16" s="405">
        <v>21</v>
      </c>
    </row>
    <row r="17" spans="1:17">
      <c r="A17" s="483" t="s">
        <v>3826</v>
      </c>
      <c r="B17" s="670" t="s">
        <v>4179</v>
      </c>
      <c r="C17" s="405">
        <v>4579</v>
      </c>
      <c r="D17" s="405">
        <v>0</v>
      </c>
      <c r="E17" s="405">
        <v>10</v>
      </c>
      <c r="F17" s="405">
        <v>531</v>
      </c>
      <c r="G17" s="405">
        <v>1398</v>
      </c>
      <c r="H17" s="405">
        <v>1144</v>
      </c>
      <c r="I17" s="405">
        <v>646</v>
      </c>
      <c r="J17" s="405">
        <v>339</v>
      </c>
      <c r="K17" s="405">
        <v>186</v>
      </c>
      <c r="L17" s="405">
        <v>142</v>
      </c>
      <c r="M17" s="405">
        <v>76</v>
      </c>
      <c r="N17" s="405">
        <v>51</v>
      </c>
      <c r="O17" s="405">
        <v>34</v>
      </c>
      <c r="P17" s="405">
        <v>13</v>
      </c>
      <c r="Q17" s="405">
        <v>9</v>
      </c>
    </row>
    <row r="18" spans="1:17">
      <c r="A18" s="483" t="s">
        <v>3824</v>
      </c>
      <c r="B18" s="670" t="s">
        <v>1628</v>
      </c>
      <c r="C18" s="405">
        <v>6879</v>
      </c>
      <c r="D18" s="405">
        <v>0</v>
      </c>
      <c r="E18" s="405">
        <v>52</v>
      </c>
      <c r="F18" s="405">
        <v>996</v>
      </c>
      <c r="G18" s="405">
        <v>1901</v>
      </c>
      <c r="H18" s="405">
        <v>1518</v>
      </c>
      <c r="I18" s="405">
        <v>929</v>
      </c>
      <c r="J18" s="405">
        <v>519</v>
      </c>
      <c r="K18" s="405">
        <v>392</v>
      </c>
      <c r="L18" s="405">
        <v>211</v>
      </c>
      <c r="M18" s="405">
        <v>167</v>
      </c>
      <c r="N18" s="405">
        <v>96</v>
      </c>
      <c r="O18" s="405">
        <v>53</v>
      </c>
      <c r="P18" s="405">
        <v>23</v>
      </c>
      <c r="Q18" s="405">
        <v>22</v>
      </c>
    </row>
    <row r="19" spans="1:17">
      <c r="A19" s="483" t="s">
        <v>3822</v>
      </c>
      <c r="B19" s="670" t="s">
        <v>1627</v>
      </c>
      <c r="C19" s="405">
        <v>6121</v>
      </c>
      <c r="D19" s="405">
        <v>0</v>
      </c>
      <c r="E19" s="405">
        <v>71</v>
      </c>
      <c r="F19" s="405">
        <v>884</v>
      </c>
      <c r="G19" s="405">
        <v>1395</v>
      </c>
      <c r="H19" s="405">
        <v>1228</v>
      </c>
      <c r="I19" s="405">
        <v>727</v>
      </c>
      <c r="J19" s="405">
        <v>528</v>
      </c>
      <c r="K19" s="405">
        <v>390</v>
      </c>
      <c r="L19" s="405">
        <v>321</v>
      </c>
      <c r="M19" s="405">
        <v>240</v>
      </c>
      <c r="N19" s="405">
        <v>157</v>
      </c>
      <c r="O19" s="405">
        <v>100</v>
      </c>
      <c r="P19" s="405">
        <v>44</v>
      </c>
      <c r="Q19" s="405">
        <v>36</v>
      </c>
    </row>
    <row r="20" spans="1:17">
      <c r="A20" s="483" t="s">
        <v>3820</v>
      </c>
      <c r="B20" s="670" t="s">
        <v>4180</v>
      </c>
      <c r="C20" s="405">
        <v>149</v>
      </c>
      <c r="D20" s="405">
        <v>0</v>
      </c>
      <c r="E20" s="405">
        <v>1</v>
      </c>
      <c r="F20" s="405">
        <v>22</v>
      </c>
      <c r="G20" s="405">
        <v>39</v>
      </c>
      <c r="H20" s="405">
        <v>27</v>
      </c>
      <c r="I20" s="405">
        <v>16</v>
      </c>
      <c r="J20" s="405">
        <v>12</v>
      </c>
      <c r="K20" s="405">
        <v>8</v>
      </c>
      <c r="L20" s="405">
        <v>11</v>
      </c>
      <c r="M20" s="405">
        <v>4</v>
      </c>
      <c r="N20" s="405">
        <v>4</v>
      </c>
      <c r="O20" s="405">
        <v>1</v>
      </c>
      <c r="P20" s="405">
        <v>2</v>
      </c>
      <c r="Q20" s="405">
        <v>2</v>
      </c>
    </row>
    <row r="21" spans="1:17">
      <c r="A21" s="483" t="s">
        <v>3834</v>
      </c>
      <c r="B21" s="670" t="s">
        <v>1625</v>
      </c>
      <c r="C21" s="405">
        <v>1406</v>
      </c>
      <c r="D21" s="405">
        <v>0</v>
      </c>
      <c r="E21" s="405">
        <v>16</v>
      </c>
      <c r="F21" s="405">
        <v>198</v>
      </c>
      <c r="G21" s="405">
        <v>324</v>
      </c>
      <c r="H21" s="405">
        <v>279</v>
      </c>
      <c r="I21" s="405">
        <v>173</v>
      </c>
      <c r="J21" s="405">
        <v>122</v>
      </c>
      <c r="K21" s="405">
        <v>107</v>
      </c>
      <c r="L21" s="405">
        <v>73</v>
      </c>
      <c r="M21" s="405">
        <v>40</v>
      </c>
      <c r="N21" s="405">
        <v>27</v>
      </c>
      <c r="O21" s="405">
        <v>31</v>
      </c>
      <c r="P21" s="405">
        <v>12</v>
      </c>
      <c r="Q21" s="405">
        <v>4</v>
      </c>
    </row>
    <row r="22" spans="1:17">
      <c r="A22" s="483" t="s">
        <v>3818</v>
      </c>
      <c r="B22" s="670" t="s">
        <v>1624</v>
      </c>
      <c r="C22" s="405">
        <v>134</v>
      </c>
      <c r="D22" s="405">
        <v>0</v>
      </c>
      <c r="E22" s="405">
        <v>1</v>
      </c>
      <c r="F22" s="405">
        <v>19</v>
      </c>
      <c r="G22" s="405">
        <v>21</v>
      </c>
      <c r="H22" s="405">
        <v>20</v>
      </c>
      <c r="I22" s="405">
        <v>23</v>
      </c>
      <c r="J22" s="405">
        <v>13</v>
      </c>
      <c r="K22" s="405">
        <v>10</v>
      </c>
      <c r="L22" s="405">
        <v>10</v>
      </c>
      <c r="M22" s="405">
        <v>8</v>
      </c>
      <c r="N22" s="405">
        <v>3</v>
      </c>
      <c r="O22" s="405">
        <v>1</v>
      </c>
      <c r="P22" s="405">
        <v>5</v>
      </c>
      <c r="Q22" s="405">
        <v>0</v>
      </c>
    </row>
    <row r="23" spans="1:17">
      <c r="A23" s="483" t="s">
        <v>3831</v>
      </c>
      <c r="B23" s="670" t="s">
        <v>1623</v>
      </c>
      <c r="C23" s="405">
        <v>2267</v>
      </c>
      <c r="D23" s="405">
        <v>0</v>
      </c>
      <c r="E23" s="405">
        <v>15</v>
      </c>
      <c r="F23" s="405">
        <v>211</v>
      </c>
      <c r="G23" s="405">
        <v>312</v>
      </c>
      <c r="H23" s="405">
        <v>346</v>
      </c>
      <c r="I23" s="405">
        <v>319</v>
      </c>
      <c r="J23" s="405">
        <v>279</v>
      </c>
      <c r="K23" s="405">
        <v>230</v>
      </c>
      <c r="L23" s="405">
        <v>206</v>
      </c>
      <c r="M23" s="405">
        <v>142</v>
      </c>
      <c r="N23" s="405">
        <v>106</v>
      </c>
      <c r="O23" s="405">
        <v>62</v>
      </c>
      <c r="P23" s="405">
        <v>20</v>
      </c>
      <c r="Q23" s="405">
        <v>19</v>
      </c>
    </row>
    <row r="24" spans="1:17">
      <c r="A24" s="483" t="s">
        <v>1622</v>
      </c>
      <c r="B24" s="670" t="s">
        <v>1621</v>
      </c>
      <c r="C24" s="405">
        <v>40</v>
      </c>
      <c r="D24" s="405">
        <v>0</v>
      </c>
      <c r="E24" s="405">
        <v>0</v>
      </c>
      <c r="F24" s="405">
        <v>12</v>
      </c>
      <c r="G24" s="405">
        <v>13</v>
      </c>
      <c r="H24" s="405">
        <v>8</v>
      </c>
      <c r="I24" s="405">
        <v>3</v>
      </c>
      <c r="J24" s="405">
        <v>1</v>
      </c>
      <c r="K24" s="405">
        <v>1</v>
      </c>
      <c r="L24" s="405">
        <v>2</v>
      </c>
      <c r="M24" s="405">
        <v>0</v>
      </c>
      <c r="N24" s="405">
        <v>0</v>
      </c>
      <c r="O24" s="405">
        <v>0</v>
      </c>
      <c r="P24" s="405">
        <v>0</v>
      </c>
      <c r="Q24" s="405">
        <v>0</v>
      </c>
    </row>
    <row r="25" spans="1:17">
      <c r="A25" s="407"/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</row>
    <row r="26" spans="1:17">
      <c r="A26" s="482" t="s">
        <v>1620</v>
      </c>
      <c r="B26" s="669" t="s">
        <v>1508</v>
      </c>
      <c r="C26" s="404">
        <v>24715</v>
      </c>
      <c r="D26" s="404">
        <v>0</v>
      </c>
      <c r="E26" s="404">
        <v>421</v>
      </c>
      <c r="F26" s="404">
        <v>3946</v>
      </c>
      <c r="G26" s="404">
        <v>5382</v>
      </c>
      <c r="H26" s="404">
        <v>4118</v>
      </c>
      <c r="I26" s="404">
        <v>2660</v>
      </c>
      <c r="J26" s="404">
        <v>1881</v>
      </c>
      <c r="K26" s="404">
        <v>1594</v>
      </c>
      <c r="L26" s="404">
        <v>1305</v>
      </c>
      <c r="M26" s="404">
        <v>974</v>
      </c>
      <c r="N26" s="404">
        <v>852</v>
      </c>
      <c r="O26" s="404">
        <v>642</v>
      </c>
      <c r="P26" s="404">
        <v>403</v>
      </c>
      <c r="Q26" s="404">
        <v>537</v>
      </c>
    </row>
    <row r="27" spans="1:17">
      <c r="A27" s="483" t="s">
        <v>3828</v>
      </c>
      <c r="B27" s="670" t="s">
        <v>1619</v>
      </c>
      <c r="C27" s="405">
        <v>20745</v>
      </c>
      <c r="D27" s="405">
        <v>0</v>
      </c>
      <c r="E27" s="405">
        <v>290</v>
      </c>
      <c r="F27" s="405">
        <v>2708</v>
      </c>
      <c r="G27" s="405">
        <v>3991</v>
      </c>
      <c r="H27" s="405">
        <v>3597</v>
      </c>
      <c r="I27" s="405">
        <v>2533</v>
      </c>
      <c r="J27" s="405">
        <v>1842</v>
      </c>
      <c r="K27" s="405">
        <v>1572</v>
      </c>
      <c r="L27" s="405">
        <v>1283</v>
      </c>
      <c r="M27" s="405">
        <v>942</v>
      </c>
      <c r="N27" s="405">
        <v>790</v>
      </c>
      <c r="O27" s="405">
        <v>553</v>
      </c>
      <c r="P27" s="405">
        <v>300</v>
      </c>
      <c r="Q27" s="405">
        <v>344</v>
      </c>
    </row>
    <row r="28" spans="1:17">
      <c r="A28" s="483" t="s">
        <v>3826</v>
      </c>
      <c r="B28" s="670" t="s">
        <v>1618</v>
      </c>
      <c r="C28" s="405">
        <v>3442</v>
      </c>
      <c r="D28" s="405">
        <v>0</v>
      </c>
      <c r="E28" s="405">
        <v>131</v>
      </c>
      <c r="F28" s="405">
        <v>1236</v>
      </c>
      <c r="G28" s="405">
        <v>1390</v>
      </c>
      <c r="H28" s="405">
        <v>517</v>
      </c>
      <c r="I28" s="405">
        <v>123</v>
      </c>
      <c r="J28" s="405">
        <v>31</v>
      </c>
      <c r="K28" s="405">
        <v>8</v>
      </c>
      <c r="L28" s="405">
        <v>4</v>
      </c>
      <c r="M28" s="405">
        <v>1</v>
      </c>
      <c r="N28" s="405">
        <v>1</v>
      </c>
      <c r="O28" s="405">
        <v>0</v>
      </c>
      <c r="P28" s="405">
        <v>0</v>
      </c>
      <c r="Q28" s="405">
        <v>0</v>
      </c>
    </row>
    <row r="29" spans="1:17">
      <c r="A29" s="483" t="s">
        <v>3824</v>
      </c>
      <c r="B29" s="670" t="s">
        <v>1617</v>
      </c>
      <c r="C29" s="405">
        <v>9</v>
      </c>
      <c r="D29" s="405">
        <v>0</v>
      </c>
      <c r="E29" s="405">
        <v>0</v>
      </c>
      <c r="F29" s="405">
        <v>0</v>
      </c>
      <c r="G29" s="405">
        <v>0</v>
      </c>
      <c r="H29" s="405">
        <v>1</v>
      </c>
      <c r="I29" s="405">
        <v>0</v>
      </c>
      <c r="J29" s="405">
        <v>2</v>
      </c>
      <c r="K29" s="405">
        <v>1</v>
      </c>
      <c r="L29" s="405">
        <v>0</v>
      </c>
      <c r="M29" s="405">
        <v>2</v>
      </c>
      <c r="N29" s="405">
        <v>1</v>
      </c>
      <c r="O29" s="405">
        <v>1</v>
      </c>
      <c r="P29" s="405">
        <v>0</v>
      </c>
      <c r="Q29" s="405">
        <v>1</v>
      </c>
    </row>
    <row r="30" spans="1:17">
      <c r="A30" s="483" t="s">
        <v>3822</v>
      </c>
      <c r="B30" s="670" t="s">
        <v>1616</v>
      </c>
      <c r="C30" s="405">
        <v>511</v>
      </c>
      <c r="D30" s="405">
        <v>0</v>
      </c>
      <c r="E30" s="405">
        <v>0</v>
      </c>
      <c r="F30" s="405">
        <v>0</v>
      </c>
      <c r="G30" s="405">
        <v>1</v>
      </c>
      <c r="H30" s="405">
        <v>2</v>
      </c>
      <c r="I30" s="405">
        <v>2</v>
      </c>
      <c r="J30" s="405">
        <v>5</v>
      </c>
      <c r="K30" s="405">
        <v>13</v>
      </c>
      <c r="L30" s="405">
        <v>17</v>
      </c>
      <c r="M30" s="405">
        <v>28</v>
      </c>
      <c r="N30" s="405">
        <v>60</v>
      </c>
      <c r="O30" s="405">
        <v>88</v>
      </c>
      <c r="P30" s="405">
        <v>103</v>
      </c>
      <c r="Q30" s="405">
        <v>192</v>
      </c>
    </row>
    <row r="31" spans="1:17">
      <c r="A31" s="483" t="s">
        <v>3820</v>
      </c>
      <c r="B31" s="670" t="s">
        <v>1615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405">
        <v>0</v>
      </c>
      <c r="P31" s="405">
        <v>0</v>
      </c>
      <c r="Q31" s="405">
        <v>0</v>
      </c>
    </row>
    <row r="32" spans="1:17">
      <c r="A32" s="483" t="s">
        <v>3818</v>
      </c>
      <c r="B32" s="670" t="s">
        <v>1614</v>
      </c>
      <c r="C32" s="405">
        <v>8</v>
      </c>
      <c r="D32" s="405">
        <v>0</v>
      </c>
      <c r="E32" s="405">
        <v>0</v>
      </c>
      <c r="F32" s="405">
        <v>2</v>
      </c>
      <c r="G32" s="405">
        <v>0</v>
      </c>
      <c r="H32" s="405">
        <v>1</v>
      </c>
      <c r="I32" s="405">
        <v>2</v>
      </c>
      <c r="J32" s="405">
        <v>1</v>
      </c>
      <c r="K32" s="405">
        <v>0</v>
      </c>
      <c r="L32" s="405">
        <v>1</v>
      </c>
      <c r="M32" s="405">
        <v>1</v>
      </c>
      <c r="N32" s="405">
        <v>0</v>
      </c>
      <c r="O32" s="405">
        <v>0</v>
      </c>
      <c r="P32" s="405">
        <v>0</v>
      </c>
      <c r="Q32" s="405">
        <v>0</v>
      </c>
    </row>
    <row r="33" spans="1:17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</row>
    <row r="34" spans="1:17">
      <c r="A34" s="482" t="s">
        <v>1622</v>
      </c>
      <c r="B34" s="669" t="s">
        <v>3816</v>
      </c>
      <c r="C34" s="404">
        <v>0</v>
      </c>
      <c r="D34" s="404">
        <v>0</v>
      </c>
      <c r="E34" s="404">
        <v>0</v>
      </c>
      <c r="F34" s="404">
        <v>0</v>
      </c>
      <c r="G34" s="404">
        <v>0</v>
      </c>
      <c r="H34" s="404">
        <v>0</v>
      </c>
      <c r="I34" s="404">
        <v>0</v>
      </c>
      <c r="J34" s="404">
        <v>0</v>
      </c>
      <c r="K34" s="404">
        <v>0</v>
      </c>
      <c r="L34" s="404">
        <v>0</v>
      </c>
      <c r="M34" s="404">
        <v>0</v>
      </c>
      <c r="N34" s="404">
        <v>0</v>
      </c>
      <c r="O34" s="404">
        <v>0</v>
      </c>
      <c r="P34" s="404">
        <v>0</v>
      </c>
      <c r="Q34" s="404">
        <v>0</v>
      </c>
    </row>
    <row r="35" spans="1:17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</row>
    <row r="36" spans="1:17">
      <c r="A36" s="71" t="s">
        <v>4082</v>
      </c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</row>
  </sheetData>
  <mergeCells count="4">
    <mergeCell ref="B2:Q2"/>
    <mergeCell ref="B3:Q3"/>
    <mergeCell ref="C5:Q5"/>
    <mergeCell ref="D7:Q7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70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57">
    <outlinePr summaryBelow="0" summaryRight="0"/>
  </sheetPr>
  <dimension ref="A1:U40"/>
  <sheetViews>
    <sheetView showGridLines="0" showRowColHeaders="0" view="pageBreakPreview" zoomScaleNormal="100" zoomScaleSheetLayoutView="100" workbookViewId="0"/>
  </sheetViews>
  <sheetFormatPr baseColWidth="10" defaultColWidth="8.88671875" defaultRowHeight="13.2"/>
  <cols>
    <col min="1" max="1" width="14.44140625" style="35" bestFit="1" customWidth="1"/>
    <col min="2" max="2" width="23.109375" style="35" bestFit="1" customWidth="1"/>
    <col min="3" max="3" width="5.109375" style="35" bestFit="1" customWidth="1"/>
    <col min="4" max="4" width="11.6640625" style="35" bestFit="1" customWidth="1"/>
    <col min="5" max="5" width="10.44140625" style="35" bestFit="1" customWidth="1"/>
    <col min="6" max="6" width="11.88671875" style="35" bestFit="1" customWidth="1"/>
    <col min="7" max="7" width="10" style="35" bestFit="1" customWidth="1"/>
    <col min="8" max="8" width="12.5546875" style="35" bestFit="1" customWidth="1"/>
    <col min="9" max="9" width="8.33203125" style="35" bestFit="1" customWidth="1"/>
    <col min="10" max="10" width="12.33203125" style="35" bestFit="1" customWidth="1"/>
    <col min="11" max="12" width="11.5546875" style="35" bestFit="1" customWidth="1"/>
    <col min="13" max="14" width="12.33203125" style="35" bestFit="1" customWidth="1"/>
    <col min="15" max="15" width="8.5546875" style="35" bestFit="1" customWidth="1"/>
    <col min="16" max="16" width="9.6640625" style="35" bestFit="1" customWidth="1"/>
    <col min="17" max="17" width="7.6640625" style="35" bestFit="1" customWidth="1"/>
    <col min="18" max="18" width="10.5546875" style="35" customWidth="1"/>
    <col min="19" max="19" width="12.5546875" style="35" bestFit="1" customWidth="1"/>
    <col min="20" max="20" width="7.6640625" style="35" bestFit="1" customWidth="1"/>
    <col min="21" max="21" width="11.33203125" style="35" bestFit="1" customWidth="1"/>
    <col min="22" max="256" width="8.88671875" style="35"/>
    <col min="257" max="257" width="14.44140625" style="35" bestFit="1" customWidth="1"/>
    <col min="258" max="258" width="23.109375" style="35" bestFit="1" customWidth="1"/>
    <col min="259" max="259" width="5.109375" style="35" bestFit="1" customWidth="1"/>
    <col min="260" max="260" width="11.6640625" style="35" bestFit="1" customWidth="1"/>
    <col min="261" max="261" width="10.44140625" style="35" bestFit="1" customWidth="1"/>
    <col min="262" max="262" width="11.88671875" style="35" bestFit="1" customWidth="1"/>
    <col min="263" max="263" width="10" style="35" bestFit="1" customWidth="1"/>
    <col min="264" max="264" width="12.5546875" style="35" bestFit="1" customWidth="1"/>
    <col min="265" max="265" width="8.33203125" style="35" bestFit="1" customWidth="1"/>
    <col min="266" max="266" width="12.33203125" style="35" bestFit="1" customWidth="1"/>
    <col min="267" max="268" width="11.5546875" style="35" bestFit="1" customWidth="1"/>
    <col min="269" max="270" width="12.33203125" style="35" bestFit="1" customWidth="1"/>
    <col min="271" max="271" width="8.5546875" style="35" bestFit="1" customWidth="1"/>
    <col min="272" max="272" width="9.6640625" style="35" bestFit="1" customWidth="1"/>
    <col min="273" max="273" width="7.6640625" style="35" bestFit="1" customWidth="1"/>
    <col min="274" max="274" width="10.5546875" style="35" customWidth="1"/>
    <col min="275" max="275" width="12.5546875" style="35" bestFit="1" customWidth="1"/>
    <col min="276" max="276" width="7.6640625" style="35" bestFit="1" customWidth="1"/>
    <col min="277" max="277" width="11.33203125" style="35" bestFit="1" customWidth="1"/>
    <col min="278" max="512" width="8.88671875" style="35"/>
    <col min="513" max="513" width="14.44140625" style="35" bestFit="1" customWidth="1"/>
    <col min="514" max="514" width="23.109375" style="35" bestFit="1" customWidth="1"/>
    <col min="515" max="515" width="5.109375" style="35" bestFit="1" customWidth="1"/>
    <col min="516" max="516" width="11.6640625" style="35" bestFit="1" customWidth="1"/>
    <col min="517" max="517" width="10.44140625" style="35" bestFit="1" customWidth="1"/>
    <col min="518" max="518" width="11.88671875" style="35" bestFit="1" customWidth="1"/>
    <col min="519" max="519" width="10" style="35" bestFit="1" customWidth="1"/>
    <col min="520" max="520" width="12.5546875" style="35" bestFit="1" customWidth="1"/>
    <col min="521" max="521" width="8.33203125" style="35" bestFit="1" customWidth="1"/>
    <col min="522" max="522" width="12.33203125" style="35" bestFit="1" customWidth="1"/>
    <col min="523" max="524" width="11.5546875" style="35" bestFit="1" customWidth="1"/>
    <col min="525" max="526" width="12.33203125" style="35" bestFit="1" customWidth="1"/>
    <col min="527" max="527" width="8.5546875" style="35" bestFit="1" customWidth="1"/>
    <col min="528" max="528" width="9.6640625" style="35" bestFit="1" customWidth="1"/>
    <col min="529" max="529" width="7.6640625" style="35" bestFit="1" customWidth="1"/>
    <col min="530" max="530" width="10.5546875" style="35" customWidth="1"/>
    <col min="531" max="531" width="12.5546875" style="35" bestFit="1" customWidth="1"/>
    <col min="532" max="532" width="7.6640625" style="35" bestFit="1" customWidth="1"/>
    <col min="533" max="533" width="11.33203125" style="35" bestFit="1" customWidth="1"/>
    <col min="534" max="768" width="8.88671875" style="35"/>
    <col min="769" max="769" width="14.44140625" style="35" bestFit="1" customWidth="1"/>
    <col min="770" max="770" width="23.109375" style="35" bestFit="1" customWidth="1"/>
    <col min="771" max="771" width="5.109375" style="35" bestFit="1" customWidth="1"/>
    <col min="772" max="772" width="11.6640625" style="35" bestFit="1" customWidth="1"/>
    <col min="773" max="773" width="10.44140625" style="35" bestFit="1" customWidth="1"/>
    <col min="774" max="774" width="11.88671875" style="35" bestFit="1" customWidth="1"/>
    <col min="775" max="775" width="10" style="35" bestFit="1" customWidth="1"/>
    <col min="776" max="776" width="12.5546875" style="35" bestFit="1" customWidth="1"/>
    <col min="777" max="777" width="8.33203125" style="35" bestFit="1" customWidth="1"/>
    <col min="778" max="778" width="12.33203125" style="35" bestFit="1" customWidth="1"/>
    <col min="779" max="780" width="11.5546875" style="35" bestFit="1" customWidth="1"/>
    <col min="781" max="782" width="12.33203125" style="35" bestFit="1" customWidth="1"/>
    <col min="783" max="783" width="8.5546875" style="35" bestFit="1" customWidth="1"/>
    <col min="784" max="784" width="9.6640625" style="35" bestFit="1" customWidth="1"/>
    <col min="785" max="785" width="7.6640625" style="35" bestFit="1" customWidth="1"/>
    <col min="786" max="786" width="10.5546875" style="35" customWidth="1"/>
    <col min="787" max="787" width="12.5546875" style="35" bestFit="1" customWidth="1"/>
    <col min="788" max="788" width="7.6640625" style="35" bestFit="1" customWidth="1"/>
    <col min="789" max="789" width="11.33203125" style="35" bestFit="1" customWidth="1"/>
    <col min="790" max="1024" width="8.88671875" style="35"/>
    <col min="1025" max="1025" width="14.44140625" style="35" bestFit="1" customWidth="1"/>
    <col min="1026" max="1026" width="23.109375" style="35" bestFit="1" customWidth="1"/>
    <col min="1027" max="1027" width="5.109375" style="35" bestFit="1" customWidth="1"/>
    <col min="1028" max="1028" width="11.6640625" style="35" bestFit="1" customWidth="1"/>
    <col min="1029" max="1029" width="10.44140625" style="35" bestFit="1" customWidth="1"/>
    <col min="1030" max="1030" width="11.88671875" style="35" bestFit="1" customWidth="1"/>
    <col min="1031" max="1031" width="10" style="35" bestFit="1" customWidth="1"/>
    <col min="1032" max="1032" width="12.5546875" style="35" bestFit="1" customWidth="1"/>
    <col min="1033" max="1033" width="8.33203125" style="35" bestFit="1" customWidth="1"/>
    <col min="1034" max="1034" width="12.33203125" style="35" bestFit="1" customWidth="1"/>
    <col min="1035" max="1036" width="11.5546875" style="35" bestFit="1" customWidth="1"/>
    <col min="1037" max="1038" width="12.33203125" style="35" bestFit="1" customWidth="1"/>
    <col min="1039" max="1039" width="8.5546875" style="35" bestFit="1" customWidth="1"/>
    <col min="1040" max="1040" width="9.6640625" style="35" bestFit="1" customWidth="1"/>
    <col min="1041" max="1041" width="7.6640625" style="35" bestFit="1" customWidth="1"/>
    <col min="1042" max="1042" width="10.5546875" style="35" customWidth="1"/>
    <col min="1043" max="1043" width="12.5546875" style="35" bestFit="1" customWidth="1"/>
    <col min="1044" max="1044" width="7.6640625" style="35" bestFit="1" customWidth="1"/>
    <col min="1045" max="1045" width="11.33203125" style="35" bestFit="1" customWidth="1"/>
    <col min="1046" max="1280" width="8.88671875" style="35"/>
    <col min="1281" max="1281" width="14.44140625" style="35" bestFit="1" customWidth="1"/>
    <col min="1282" max="1282" width="23.109375" style="35" bestFit="1" customWidth="1"/>
    <col min="1283" max="1283" width="5.109375" style="35" bestFit="1" customWidth="1"/>
    <col min="1284" max="1284" width="11.6640625" style="35" bestFit="1" customWidth="1"/>
    <col min="1285" max="1285" width="10.44140625" style="35" bestFit="1" customWidth="1"/>
    <col min="1286" max="1286" width="11.88671875" style="35" bestFit="1" customWidth="1"/>
    <col min="1287" max="1287" width="10" style="35" bestFit="1" customWidth="1"/>
    <col min="1288" max="1288" width="12.5546875" style="35" bestFit="1" customWidth="1"/>
    <col min="1289" max="1289" width="8.33203125" style="35" bestFit="1" customWidth="1"/>
    <col min="1290" max="1290" width="12.33203125" style="35" bestFit="1" customWidth="1"/>
    <col min="1291" max="1292" width="11.5546875" style="35" bestFit="1" customWidth="1"/>
    <col min="1293" max="1294" width="12.33203125" style="35" bestFit="1" customWidth="1"/>
    <col min="1295" max="1295" width="8.5546875" style="35" bestFit="1" customWidth="1"/>
    <col min="1296" max="1296" width="9.6640625" style="35" bestFit="1" customWidth="1"/>
    <col min="1297" max="1297" width="7.6640625" style="35" bestFit="1" customWidth="1"/>
    <col min="1298" max="1298" width="10.5546875" style="35" customWidth="1"/>
    <col min="1299" max="1299" width="12.5546875" style="35" bestFit="1" customWidth="1"/>
    <col min="1300" max="1300" width="7.6640625" style="35" bestFit="1" customWidth="1"/>
    <col min="1301" max="1301" width="11.33203125" style="35" bestFit="1" customWidth="1"/>
    <col min="1302" max="1536" width="8.88671875" style="35"/>
    <col min="1537" max="1537" width="14.44140625" style="35" bestFit="1" customWidth="1"/>
    <col min="1538" max="1538" width="23.109375" style="35" bestFit="1" customWidth="1"/>
    <col min="1539" max="1539" width="5.109375" style="35" bestFit="1" customWidth="1"/>
    <col min="1540" max="1540" width="11.6640625" style="35" bestFit="1" customWidth="1"/>
    <col min="1541" max="1541" width="10.44140625" style="35" bestFit="1" customWidth="1"/>
    <col min="1542" max="1542" width="11.88671875" style="35" bestFit="1" customWidth="1"/>
    <col min="1543" max="1543" width="10" style="35" bestFit="1" customWidth="1"/>
    <col min="1544" max="1544" width="12.5546875" style="35" bestFit="1" customWidth="1"/>
    <col min="1545" max="1545" width="8.33203125" style="35" bestFit="1" customWidth="1"/>
    <col min="1546" max="1546" width="12.33203125" style="35" bestFit="1" customWidth="1"/>
    <col min="1547" max="1548" width="11.5546875" style="35" bestFit="1" customWidth="1"/>
    <col min="1549" max="1550" width="12.33203125" style="35" bestFit="1" customWidth="1"/>
    <col min="1551" max="1551" width="8.5546875" style="35" bestFit="1" customWidth="1"/>
    <col min="1552" max="1552" width="9.6640625" style="35" bestFit="1" customWidth="1"/>
    <col min="1553" max="1553" width="7.6640625" style="35" bestFit="1" customWidth="1"/>
    <col min="1554" max="1554" width="10.5546875" style="35" customWidth="1"/>
    <col min="1555" max="1555" width="12.5546875" style="35" bestFit="1" customWidth="1"/>
    <col min="1556" max="1556" width="7.6640625" style="35" bestFit="1" customWidth="1"/>
    <col min="1557" max="1557" width="11.33203125" style="35" bestFit="1" customWidth="1"/>
    <col min="1558" max="1792" width="8.88671875" style="35"/>
    <col min="1793" max="1793" width="14.44140625" style="35" bestFit="1" customWidth="1"/>
    <col min="1794" max="1794" width="23.109375" style="35" bestFit="1" customWidth="1"/>
    <col min="1795" max="1795" width="5.109375" style="35" bestFit="1" customWidth="1"/>
    <col min="1796" max="1796" width="11.6640625" style="35" bestFit="1" customWidth="1"/>
    <col min="1797" max="1797" width="10.44140625" style="35" bestFit="1" customWidth="1"/>
    <col min="1798" max="1798" width="11.88671875" style="35" bestFit="1" customWidth="1"/>
    <col min="1799" max="1799" width="10" style="35" bestFit="1" customWidth="1"/>
    <col min="1800" max="1800" width="12.5546875" style="35" bestFit="1" customWidth="1"/>
    <col min="1801" max="1801" width="8.33203125" style="35" bestFit="1" customWidth="1"/>
    <col min="1802" max="1802" width="12.33203125" style="35" bestFit="1" customWidth="1"/>
    <col min="1803" max="1804" width="11.5546875" style="35" bestFit="1" customWidth="1"/>
    <col min="1805" max="1806" width="12.33203125" style="35" bestFit="1" customWidth="1"/>
    <col min="1807" max="1807" width="8.5546875" style="35" bestFit="1" customWidth="1"/>
    <col min="1808" max="1808" width="9.6640625" style="35" bestFit="1" customWidth="1"/>
    <col min="1809" max="1809" width="7.6640625" style="35" bestFit="1" customWidth="1"/>
    <col min="1810" max="1810" width="10.5546875" style="35" customWidth="1"/>
    <col min="1811" max="1811" width="12.5546875" style="35" bestFit="1" customWidth="1"/>
    <col min="1812" max="1812" width="7.6640625" style="35" bestFit="1" customWidth="1"/>
    <col min="1813" max="1813" width="11.33203125" style="35" bestFit="1" customWidth="1"/>
    <col min="1814" max="2048" width="8.88671875" style="35"/>
    <col min="2049" max="2049" width="14.44140625" style="35" bestFit="1" customWidth="1"/>
    <col min="2050" max="2050" width="23.109375" style="35" bestFit="1" customWidth="1"/>
    <col min="2051" max="2051" width="5.109375" style="35" bestFit="1" customWidth="1"/>
    <col min="2052" max="2052" width="11.6640625" style="35" bestFit="1" customWidth="1"/>
    <col min="2053" max="2053" width="10.44140625" style="35" bestFit="1" customWidth="1"/>
    <col min="2054" max="2054" width="11.88671875" style="35" bestFit="1" customWidth="1"/>
    <col min="2055" max="2055" width="10" style="35" bestFit="1" customWidth="1"/>
    <col min="2056" max="2056" width="12.5546875" style="35" bestFit="1" customWidth="1"/>
    <col min="2057" max="2057" width="8.33203125" style="35" bestFit="1" customWidth="1"/>
    <col min="2058" max="2058" width="12.33203125" style="35" bestFit="1" customWidth="1"/>
    <col min="2059" max="2060" width="11.5546875" style="35" bestFit="1" customWidth="1"/>
    <col min="2061" max="2062" width="12.33203125" style="35" bestFit="1" customWidth="1"/>
    <col min="2063" max="2063" width="8.5546875" style="35" bestFit="1" customWidth="1"/>
    <col min="2064" max="2064" width="9.6640625" style="35" bestFit="1" customWidth="1"/>
    <col min="2065" max="2065" width="7.6640625" style="35" bestFit="1" customWidth="1"/>
    <col min="2066" max="2066" width="10.5546875" style="35" customWidth="1"/>
    <col min="2067" max="2067" width="12.5546875" style="35" bestFit="1" customWidth="1"/>
    <col min="2068" max="2068" width="7.6640625" style="35" bestFit="1" customWidth="1"/>
    <col min="2069" max="2069" width="11.33203125" style="35" bestFit="1" customWidth="1"/>
    <col min="2070" max="2304" width="8.88671875" style="35"/>
    <col min="2305" max="2305" width="14.44140625" style="35" bestFit="1" customWidth="1"/>
    <col min="2306" max="2306" width="23.109375" style="35" bestFit="1" customWidth="1"/>
    <col min="2307" max="2307" width="5.109375" style="35" bestFit="1" customWidth="1"/>
    <col min="2308" max="2308" width="11.6640625" style="35" bestFit="1" customWidth="1"/>
    <col min="2309" max="2309" width="10.44140625" style="35" bestFit="1" customWidth="1"/>
    <col min="2310" max="2310" width="11.88671875" style="35" bestFit="1" customWidth="1"/>
    <col min="2311" max="2311" width="10" style="35" bestFit="1" customWidth="1"/>
    <col min="2312" max="2312" width="12.5546875" style="35" bestFit="1" customWidth="1"/>
    <col min="2313" max="2313" width="8.33203125" style="35" bestFit="1" customWidth="1"/>
    <col min="2314" max="2314" width="12.33203125" style="35" bestFit="1" customWidth="1"/>
    <col min="2315" max="2316" width="11.5546875" style="35" bestFit="1" customWidth="1"/>
    <col min="2317" max="2318" width="12.33203125" style="35" bestFit="1" customWidth="1"/>
    <col min="2319" max="2319" width="8.5546875" style="35" bestFit="1" customWidth="1"/>
    <col min="2320" max="2320" width="9.6640625" style="35" bestFit="1" customWidth="1"/>
    <col min="2321" max="2321" width="7.6640625" style="35" bestFit="1" customWidth="1"/>
    <col min="2322" max="2322" width="10.5546875" style="35" customWidth="1"/>
    <col min="2323" max="2323" width="12.5546875" style="35" bestFit="1" customWidth="1"/>
    <col min="2324" max="2324" width="7.6640625" style="35" bestFit="1" customWidth="1"/>
    <col min="2325" max="2325" width="11.33203125" style="35" bestFit="1" customWidth="1"/>
    <col min="2326" max="2560" width="8.88671875" style="35"/>
    <col min="2561" max="2561" width="14.44140625" style="35" bestFit="1" customWidth="1"/>
    <col min="2562" max="2562" width="23.109375" style="35" bestFit="1" customWidth="1"/>
    <col min="2563" max="2563" width="5.109375" style="35" bestFit="1" customWidth="1"/>
    <col min="2564" max="2564" width="11.6640625" style="35" bestFit="1" customWidth="1"/>
    <col min="2565" max="2565" width="10.44140625" style="35" bestFit="1" customWidth="1"/>
    <col min="2566" max="2566" width="11.88671875" style="35" bestFit="1" customWidth="1"/>
    <col min="2567" max="2567" width="10" style="35" bestFit="1" customWidth="1"/>
    <col min="2568" max="2568" width="12.5546875" style="35" bestFit="1" customWidth="1"/>
    <col min="2569" max="2569" width="8.33203125" style="35" bestFit="1" customWidth="1"/>
    <col min="2570" max="2570" width="12.33203125" style="35" bestFit="1" customWidth="1"/>
    <col min="2571" max="2572" width="11.5546875" style="35" bestFit="1" customWidth="1"/>
    <col min="2573" max="2574" width="12.33203125" style="35" bestFit="1" customWidth="1"/>
    <col min="2575" max="2575" width="8.5546875" style="35" bestFit="1" customWidth="1"/>
    <col min="2576" max="2576" width="9.6640625" style="35" bestFit="1" customWidth="1"/>
    <col min="2577" max="2577" width="7.6640625" style="35" bestFit="1" customWidth="1"/>
    <col min="2578" max="2578" width="10.5546875" style="35" customWidth="1"/>
    <col min="2579" max="2579" width="12.5546875" style="35" bestFit="1" customWidth="1"/>
    <col min="2580" max="2580" width="7.6640625" style="35" bestFit="1" customWidth="1"/>
    <col min="2581" max="2581" width="11.33203125" style="35" bestFit="1" customWidth="1"/>
    <col min="2582" max="2816" width="8.88671875" style="35"/>
    <col min="2817" max="2817" width="14.44140625" style="35" bestFit="1" customWidth="1"/>
    <col min="2818" max="2818" width="23.109375" style="35" bestFit="1" customWidth="1"/>
    <col min="2819" max="2819" width="5.109375" style="35" bestFit="1" customWidth="1"/>
    <col min="2820" max="2820" width="11.6640625" style="35" bestFit="1" customWidth="1"/>
    <col min="2821" max="2821" width="10.44140625" style="35" bestFit="1" customWidth="1"/>
    <col min="2822" max="2822" width="11.88671875" style="35" bestFit="1" customWidth="1"/>
    <col min="2823" max="2823" width="10" style="35" bestFit="1" customWidth="1"/>
    <col min="2824" max="2824" width="12.5546875" style="35" bestFit="1" customWidth="1"/>
    <col min="2825" max="2825" width="8.33203125" style="35" bestFit="1" customWidth="1"/>
    <col min="2826" max="2826" width="12.33203125" style="35" bestFit="1" customWidth="1"/>
    <col min="2827" max="2828" width="11.5546875" style="35" bestFit="1" customWidth="1"/>
    <col min="2829" max="2830" width="12.33203125" style="35" bestFit="1" customWidth="1"/>
    <col min="2831" max="2831" width="8.5546875" style="35" bestFit="1" customWidth="1"/>
    <col min="2832" max="2832" width="9.6640625" style="35" bestFit="1" customWidth="1"/>
    <col min="2833" max="2833" width="7.6640625" style="35" bestFit="1" customWidth="1"/>
    <col min="2834" max="2834" width="10.5546875" style="35" customWidth="1"/>
    <col min="2835" max="2835" width="12.5546875" style="35" bestFit="1" customWidth="1"/>
    <col min="2836" max="2836" width="7.6640625" style="35" bestFit="1" customWidth="1"/>
    <col min="2837" max="2837" width="11.33203125" style="35" bestFit="1" customWidth="1"/>
    <col min="2838" max="3072" width="8.88671875" style="35"/>
    <col min="3073" max="3073" width="14.44140625" style="35" bestFit="1" customWidth="1"/>
    <col min="3074" max="3074" width="23.109375" style="35" bestFit="1" customWidth="1"/>
    <col min="3075" max="3075" width="5.109375" style="35" bestFit="1" customWidth="1"/>
    <col min="3076" max="3076" width="11.6640625" style="35" bestFit="1" customWidth="1"/>
    <col min="3077" max="3077" width="10.44140625" style="35" bestFit="1" customWidth="1"/>
    <col min="3078" max="3078" width="11.88671875" style="35" bestFit="1" customWidth="1"/>
    <col min="3079" max="3079" width="10" style="35" bestFit="1" customWidth="1"/>
    <col min="3080" max="3080" width="12.5546875" style="35" bestFit="1" customWidth="1"/>
    <col min="3081" max="3081" width="8.33203125" style="35" bestFit="1" customWidth="1"/>
    <col min="3082" max="3082" width="12.33203125" style="35" bestFit="1" customWidth="1"/>
    <col min="3083" max="3084" width="11.5546875" style="35" bestFit="1" customWidth="1"/>
    <col min="3085" max="3086" width="12.33203125" style="35" bestFit="1" customWidth="1"/>
    <col min="3087" max="3087" width="8.5546875" style="35" bestFit="1" customWidth="1"/>
    <col min="3088" max="3088" width="9.6640625" style="35" bestFit="1" customWidth="1"/>
    <col min="3089" max="3089" width="7.6640625" style="35" bestFit="1" customWidth="1"/>
    <col min="3090" max="3090" width="10.5546875" style="35" customWidth="1"/>
    <col min="3091" max="3091" width="12.5546875" style="35" bestFit="1" customWidth="1"/>
    <col min="3092" max="3092" width="7.6640625" style="35" bestFit="1" customWidth="1"/>
    <col min="3093" max="3093" width="11.33203125" style="35" bestFit="1" customWidth="1"/>
    <col min="3094" max="3328" width="8.88671875" style="35"/>
    <col min="3329" max="3329" width="14.44140625" style="35" bestFit="1" customWidth="1"/>
    <col min="3330" max="3330" width="23.109375" style="35" bestFit="1" customWidth="1"/>
    <col min="3331" max="3331" width="5.109375" style="35" bestFit="1" customWidth="1"/>
    <col min="3332" max="3332" width="11.6640625" style="35" bestFit="1" customWidth="1"/>
    <col min="3333" max="3333" width="10.44140625" style="35" bestFit="1" customWidth="1"/>
    <col min="3334" max="3334" width="11.88671875" style="35" bestFit="1" customWidth="1"/>
    <col min="3335" max="3335" width="10" style="35" bestFit="1" customWidth="1"/>
    <col min="3336" max="3336" width="12.5546875" style="35" bestFit="1" customWidth="1"/>
    <col min="3337" max="3337" width="8.33203125" style="35" bestFit="1" customWidth="1"/>
    <col min="3338" max="3338" width="12.33203125" style="35" bestFit="1" customWidth="1"/>
    <col min="3339" max="3340" width="11.5546875" style="35" bestFit="1" customWidth="1"/>
    <col min="3341" max="3342" width="12.33203125" style="35" bestFit="1" customWidth="1"/>
    <col min="3343" max="3343" width="8.5546875" style="35" bestFit="1" customWidth="1"/>
    <col min="3344" max="3344" width="9.6640625" style="35" bestFit="1" customWidth="1"/>
    <col min="3345" max="3345" width="7.6640625" style="35" bestFit="1" customWidth="1"/>
    <col min="3346" max="3346" width="10.5546875" style="35" customWidth="1"/>
    <col min="3347" max="3347" width="12.5546875" style="35" bestFit="1" customWidth="1"/>
    <col min="3348" max="3348" width="7.6640625" style="35" bestFit="1" customWidth="1"/>
    <col min="3349" max="3349" width="11.33203125" style="35" bestFit="1" customWidth="1"/>
    <col min="3350" max="3584" width="8.88671875" style="35"/>
    <col min="3585" max="3585" width="14.44140625" style="35" bestFit="1" customWidth="1"/>
    <col min="3586" max="3586" width="23.109375" style="35" bestFit="1" customWidth="1"/>
    <col min="3587" max="3587" width="5.109375" style="35" bestFit="1" customWidth="1"/>
    <col min="3588" max="3588" width="11.6640625" style="35" bestFit="1" customWidth="1"/>
    <col min="3589" max="3589" width="10.44140625" style="35" bestFit="1" customWidth="1"/>
    <col min="3590" max="3590" width="11.88671875" style="35" bestFit="1" customWidth="1"/>
    <col min="3591" max="3591" width="10" style="35" bestFit="1" customWidth="1"/>
    <col min="3592" max="3592" width="12.5546875" style="35" bestFit="1" customWidth="1"/>
    <col min="3593" max="3593" width="8.33203125" style="35" bestFit="1" customWidth="1"/>
    <col min="3594" max="3594" width="12.33203125" style="35" bestFit="1" customWidth="1"/>
    <col min="3595" max="3596" width="11.5546875" style="35" bestFit="1" customWidth="1"/>
    <col min="3597" max="3598" width="12.33203125" style="35" bestFit="1" customWidth="1"/>
    <col min="3599" max="3599" width="8.5546875" style="35" bestFit="1" customWidth="1"/>
    <col min="3600" max="3600" width="9.6640625" style="35" bestFit="1" customWidth="1"/>
    <col min="3601" max="3601" width="7.6640625" style="35" bestFit="1" customWidth="1"/>
    <col min="3602" max="3602" width="10.5546875" style="35" customWidth="1"/>
    <col min="3603" max="3603" width="12.5546875" style="35" bestFit="1" customWidth="1"/>
    <col min="3604" max="3604" width="7.6640625" style="35" bestFit="1" customWidth="1"/>
    <col min="3605" max="3605" width="11.33203125" style="35" bestFit="1" customWidth="1"/>
    <col min="3606" max="3840" width="8.88671875" style="35"/>
    <col min="3841" max="3841" width="14.44140625" style="35" bestFit="1" customWidth="1"/>
    <col min="3842" max="3842" width="23.109375" style="35" bestFit="1" customWidth="1"/>
    <col min="3843" max="3843" width="5.109375" style="35" bestFit="1" customWidth="1"/>
    <col min="3844" max="3844" width="11.6640625" style="35" bestFit="1" customWidth="1"/>
    <col min="3845" max="3845" width="10.44140625" style="35" bestFit="1" customWidth="1"/>
    <col min="3846" max="3846" width="11.88671875" style="35" bestFit="1" customWidth="1"/>
    <col min="3847" max="3847" width="10" style="35" bestFit="1" customWidth="1"/>
    <col min="3848" max="3848" width="12.5546875" style="35" bestFit="1" customWidth="1"/>
    <col min="3849" max="3849" width="8.33203125" style="35" bestFit="1" customWidth="1"/>
    <col min="3850" max="3850" width="12.33203125" style="35" bestFit="1" customWidth="1"/>
    <col min="3851" max="3852" width="11.5546875" style="35" bestFit="1" customWidth="1"/>
    <col min="3853" max="3854" width="12.33203125" style="35" bestFit="1" customWidth="1"/>
    <col min="3855" max="3855" width="8.5546875" style="35" bestFit="1" customWidth="1"/>
    <col min="3856" max="3856" width="9.6640625" style="35" bestFit="1" customWidth="1"/>
    <col min="3857" max="3857" width="7.6640625" style="35" bestFit="1" customWidth="1"/>
    <col min="3858" max="3858" width="10.5546875" style="35" customWidth="1"/>
    <col min="3859" max="3859" width="12.5546875" style="35" bestFit="1" customWidth="1"/>
    <col min="3860" max="3860" width="7.6640625" style="35" bestFit="1" customWidth="1"/>
    <col min="3861" max="3861" width="11.33203125" style="35" bestFit="1" customWidth="1"/>
    <col min="3862" max="4096" width="8.88671875" style="35"/>
    <col min="4097" max="4097" width="14.44140625" style="35" bestFit="1" customWidth="1"/>
    <col min="4098" max="4098" width="23.109375" style="35" bestFit="1" customWidth="1"/>
    <col min="4099" max="4099" width="5.109375" style="35" bestFit="1" customWidth="1"/>
    <col min="4100" max="4100" width="11.6640625" style="35" bestFit="1" customWidth="1"/>
    <col min="4101" max="4101" width="10.44140625" style="35" bestFit="1" customWidth="1"/>
    <col min="4102" max="4102" width="11.88671875" style="35" bestFit="1" customWidth="1"/>
    <col min="4103" max="4103" width="10" style="35" bestFit="1" customWidth="1"/>
    <col min="4104" max="4104" width="12.5546875" style="35" bestFit="1" customWidth="1"/>
    <col min="4105" max="4105" width="8.33203125" style="35" bestFit="1" customWidth="1"/>
    <col min="4106" max="4106" width="12.33203125" style="35" bestFit="1" customWidth="1"/>
    <col min="4107" max="4108" width="11.5546875" style="35" bestFit="1" customWidth="1"/>
    <col min="4109" max="4110" width="12.33203125" style="35" bestFit="1" customWidth="1"/>
    <col min="4111" max="4111" width="8.5546875" style="35" bestFit="1" customWidth="1"/>
    <col min="4112" max="4112" width="9.6640625" style="35" bestFit="1" customWidth="1"/>
    <col min="4113" max="4113" width="7.6640625" style="35" bestFit="1" customWidth="1"/>
    <col min="4114" max="4114" width="10.5546875" style="35" customWidth="1"/>
    <col min="4115" max="4115" width="12.5546875" style="35" bestFit="1" customWidth="1"/>
    <col min="4116" max="4116" width="7.6640625" style="35" bestFit="1" customWidth="1"/>
    <col min="4117" max="4117" width="11.33203125" style="35" bestFit="1" customWidth="1"/>
    <col min="4118" max="4352" width="8.88671875" style="35"/>
    <col min="4353" max="4353" width="14.44140625" style="35" bestFit="1" customWidth="1"/>
    <col min="4354" max="4354" width="23.109375" style="35" bestFit="1" customWidth="1"/>
    <col min="4355" max="4355" width="5.109375" style="35" bestFit="1" customWidth="1"/>
    <col min="4356" max="4356" width="11.6640625" style="35" bestFit="1" customWidth="1"/>
    <col min="4357" max="4357" width="10.44140625" style="35" bestFit="1" customWidth="1"/>
    <col min="4358" max="4358" width="11.88671875" style="35" bestFit="1" customWidth="1"/>
    <col min="4359" max="4359" width="10" style="35" bestFit="1" customWidth="1"/>
    <col min="4360" max="4360" width="12.5546875" style="35" bestFit="1" customWidth="1"/>
    <col min="4361" max="4361" width="8.33203125" style="35" bestFit="1" customWidth="1"/>
    <col min="4362" max="4362" width="12.33203125" style="35" bestFit="1" customWidth="1"/>
    <col min="4363" max="4364" width="11.5546875" style="35" bestFit="1" customWidth="1"/>
    <col min="4365" max="4366" width="12.33203125" style="35" bestFit="1" customWidth="1"/>
    <col min="4367" max="4367" width="8.5546875" style="35" bestFit="1" customWidth="1"/>
    <col min="4368" max="4368" width="9.6640625" style="35" bestFit="1" customWidth="1"/>
    <col min="4369" max="4369" width="7.6640625" style="35" bestFit="1" customWidth="1"/>
    <col min="4370" max="4370" width="10.5546875" style="35" customWidth="1"/>
    <col min="4371" max="4371" width="12.5546875" style="35" bestFit="1" customWidth="1"/>
    <col min="4372" max="4372" width="7.6640625" style="35" bestFit="1" customWidth="1"/>
    <col min="4373" max="4373" width="11.33203125" style="35" bestFit="1" customWidth="1"/>
    <col min="4374" max="4608" width="8.88671875" style="35"/>
    <col min="4609" max="4609" width="14.44140625" style="35" bestFit="1" customWidth="1"/>
    <col min="4610" max="4610" width="23.109375" style="35" bestFit="1" customWidth="1"/>
    <col min="4611" max="4611" width="5.109375" style="35" bestFit="1" customWidth="1"/>
    <col min="4612" max="4612" width="11.6640625" style="35" bestFit="1" customWidth="1"/>
    <col min="4613" max="4613" width="10.44140625" style="35" bestFit="1" customWidth="1"/>
    <col min="4614" max="4614" width="11.88671875" style="35" bestFit="1" customWidth="1"/>
    <col min="4615" max="4615" width="10" style="35" bestFit="1" customWidth="1"/>
    <col min="4616" max="4616" width="12.5546875" style="35" bestFit="1" customWidth="1"/>
    <col min="4617" max="4617" width="8.33203125" style="35" bestFit="1" customWidth="1"/>
    <col min="4618" max="4618" width="12.33203125" style="35" bestFit="1" customWidth="1"/>
    <col min="4619" max="4620" width="11.5546875" style="35" bestFit="1" customWidth="1"/>
    <col min="4621" max="4622" width="12.33203125" style="35" bestFit="1" customWidth="1"/>
    <col min="4623" max="4623" width="8.5546875" style="35" bestFit="1" customWidth="1"/>
    <col min="4624" max="4624" width="9.6640625" style="35" bestFit="1" customWidth="1"/>
    <col min="4625" max="4625" width="7.6640625" style="35" bestFit="1" customWidth="1"/>
    <col min="4626" max="4626" width="10.5546875" style="35" customWidth="1"/>
    <col min="4627" max="4627" width="12.5546875" style="35" bestFit="1" customWidth="1"/>
    <col min="4628" max="4628" width="7.6640625" style="35" bestFit="1" customWidth="1"/>
    <col min="4629" max="4629" width="11.33203125" style="35" bestFit="1" customWidth="1"/>
    <col min="4630" max="4864" width="8.88671875" style="35"/>
    <col min="4865" max="4865" width="14.44140625" style="35" bestFit="1" customWidth="1"/>
    <col min="4866" max="4866" width="23.109375" style="35" bestFit="1" customWidth="1"/>
    <col min="4867" max="4867" width="5.109375" style="35" bestFit="1" customWidth="1"/>
    <col min="4868" max="4868" width="11.6640625" style="35" bestFit="1" customWidth="1"/>
    <col min="4869" max="4869" width="10.44140625" style="35" bestFit="1" customWidth="1"/>
    <col min="4870" max="4870" width="11.88671875" style="35" bestFit="1" customWidth="1"/>
    <col min="4871" max="4871" width="10" style="35" bestFit="1" customWidth="1"/>
    <col min="4872" max="4872" width="12.5546875" style="35" bestFit="1" customWidth="1"/>
    <col min="4873" max="4873" width="8.33203125" style="35" bestFit="1" customWidth="1"/>
    <col min="4874" max="4874" width="12.33203125" style="35" bestFit="1" customWidth="1"/>
    <col min="4875" max="4876" width="11.5546875" style="35" bestFit="1" customWidth="1"/>
    <col min="4877" max="4878" width="12.33203125" style="35" bestFit="1" customWidth="1"/>
    <col min="4879" max="4879" width="8.5546875" style="35" bestFit="1" customWidth="1"/>
    <col min="4880" max="4880" width="9.6640625" style="35" bestFit="1" customWidth="1"/>
    <col min="4881" max="4881" width="7.6640625" style="35" bestFit="1" customWidth="1"/>
    <col min="4882" max="4882" width="10.5546875" style="35" customWidth="1"/>
    <col min="4883" max="4883" width="12.5546875" style="35" bestFit="1" customWidth="1"/>
    <col min="4884" max="4884" width="7.6640625" style="35" bestFit="1" customWidth="1"/>
    <col min="4885" max="4885" width="11.33203125" style="35" bestFit="1" customWidth="1"/>
    <col min="4886" max="5120" width="8.88671875" style="35"/>
    <col min="5121" max="5121" width="14.44140625" style="35" bestFit="1" customWidth="1"/>
    <col min="5122" max="5122" width="23.109375" style="35" bestFit="1" customWidth="1"/>
    <col min="5123" max="5123" width="5.109375" style="35" bestFit="1" customWidth="1"/>
    <col min="5124" max="5124" width="11.6640625" style="35" bestFit="1" customWidth="1"/>
    <col min="5125" max="5125" width="10.44140625" style="35" bestFit="1" customWidth="1"/>
    <col min="5126" max="5126" width="11.88671875" style="35" bestFit="1" customWidth="1"/>
    <col min="5127" max="5127" width="10" style="35" bestFit="1" customWidth="1"/>
    <col min="5128" max="5128" width="12.5546875" style="35" bestFit="1" customWidth="1"/>
    <col min="5129" max="5129" width="8.33203125" style="35" bestFit="1" customWidth="1"/>
    <col min="5130" max="5130" width="12.33203125" style="35" bestFit="1" customWidth="1"/>
    <col min="5131" max="5132" width="11.5546875" style="35" bestFit="1" customWidth="1"/>
    <col min="5133" max="5134" width="12.33203125" style="35" bestFit="1" customWidth="1"/>
    <col min="5135" max="5135" width="8.5546875" style="35" bestFit="1" customWidth="1"/>
    <col min="5136" max="5136" width="9.6640625" style="35" bestFit="1" customWidth="1"/>
    <col min="5137" max="5137" width="7.6640625" style="35" bestFit="1" customWidth="1"/>
    <col min="5138" max="5138" width="10.5546875" style="35" customWidth="1"/>
    <col min="5139" max="5139" width="12.5546875" style="35" bestFit="1" customWidth="1"/>
    <col min="5140" max="5140" width="7.6640625" style="35" bestFit="1" customWidth="1"/>
    <col min="5141" max="5141" width="11.33203125" style="35" bestFit="1" customWidth="1"/>
    <col min="5142" max="5376" width="8.88671875" style="35"/>
    <col min="5377" max="5377" width="14.44140625" style="35" bestFit="1" customWidth="1"/>
    <col min="5378" max="5378" width="23.109375" style="35" bestFit="1" customWidth="1"/>
    <col min="5379" max="5379" width="5.109375" style="35" bestFit="1" customWidth="1"/>
    <col min="5380" max="5380" width="11.6640625" style="35" bestFit="1" customWidth="1"/>
    <col min="5381" max="5381" width="10.44140625" style="35" bestFit="1" customWidth="1"/>
    <col min="5382" max="5382" width="11.88671875" style="35" bestFit="1" customWidth="1"/>
    <col min="5383" max="5383" width="10" style="35" bestFit="1" customWidth="1"/>
    <col min="5384" max="5384" width="12.5546875" style="35" bestFit="1" customWidth="1"/>
    <col min="5385" max="5385" width="8.33203125" style="35" bestFit="1" customWidth="1"/>
    <col min="5386" max="5386" width="12.33203125" style="35" bestFit="1" customWidth="1"/>
    <col min="5387" max="5388" width="11.5546875" style="35" bestFit="1" customWidth="1"/>
    <col min="5389" max="5390" width="12.33203125" style="35" bestFit="1" customWidth="1"/>
    <col min="5391" max="5391" width="8.5546875" style="35" bestFit="1" customWidth="1"/>
    <col min="5392" max="5392" width="9.6640625" style="35" bestFit="1" customWidth="1"/>
    <col min="5393" max="5393" width="7.6640625" style="35" bestFit="1" customWidth="1"/>
    <col min="5394" max="5394" width="10.5546875" style="35" customWidth="1"/>
    <col min="5395" max="5395" width="12.5546875" style="35" bestFit="1" customWidth="1"/>
    <col min="5396" max="5396" width="7.6640625" style="35" bestFit="1" customWidth="1"/>
    <col min="5397" max="5397" width="11.33203125" style="35" bestFit="1" customWidth="1"/>
    <col min="5398" max="5632" width="8.88671875" style="35"/>
    <col min="5633" max="5633" width="14.44140625" style="35" bestFit="1" customWidth="1"/>
    <col min="5634" max="5634" width="23.109375" style="35" bestFit="1" customWidth="1"/>
    <col min="5635" max="5635" width="5.109375" style="35" bestFit="1" customWidth="1"/>
    <col min="5636" max="5636" width="11.6640625" style="35" bestFit="1" customWidth="1"/>
    <col min="5637" max="5637" width="10.44140625" style="35" bestFit="1" customWidth="1"/>
    <col min="5638" max="5638" width="11.88671875" style="35" bestFit="1" customWidth="1"/>
    <col min="5639" max="5639" width="10" style="35" bestFit="1" customWidth="1"/>
    <col min="5640" max="5640" width="12.5546875" style="35" bestFit="1" customWidth="1"/>
    <col min="5641" max="5641" width="8.33203125" style="35" bestFit="1" customWidth="1"/>
    <col min="5642" max="5642" width="12.33203125" style="35" bestFit="1" customWidth="1"/>
    <col min="5643" max="5644" width="11.5546875" style="35" bestFit="1" customWidth="1"/>
    <col min="5645" max="5646" width="12.33203125" style="35" bestFit="1" customWidth="1"/>
    <col min="5647" max="5647" width="8.5546875" style="35" bestFit="1" customWidth="1"/>
    <col min="5648" max="5648" width="9.6640625" style="35" bestFit="1" customWidth="1"/>
    <col min="5649" max="5649" width="7.6640625" style="35" bestFit="1" customWidth="1"/>
    <col min="5650" max="5650" width="10.5546875" style="35" customWidth="1"/>
    <col min="5651" max="5651" width="12.5546875" style="35" bestFit="1" customWidth="1"/>
    <col min="5652" max="5652" width="7.6640625" style="35" bestFit="1" customWidth="1"/>
    <col min="5653" max="5653" width="11.33203125" style="35" bestFit="1" customWidth="1"/>
    <col min="5654" max="5888" width="8.88671875" style="35"/>
    <col min="5889" max="5889" width="14.44140625" style="35" bestFit="1" customWidth="1"/>
    <col min="5890" max="5890" width="23.109375" style="35" bestFit="1" customWidth="1"/>
    <col min="5891" max="5891" width="5.109375" style="35" bestFit="1" customWidth="1"/>
    <col min="5892" max="5892" width="11.6640625" style="35" bestFit="1" customWidth="1"/>
    <col min="5893" max="5893" width="10.44140625" style="35" bestFit="1" customWidth="1"/>
    <col min="5894" max="5894" width="11.88671875" style="35" bestFit="1" customWidth="1"/>
    <col min="5895" max="5895" width="10" style="35" bestFit="1" customWidth="1"/>
    <col min="5896" max="5896" width="12.5546875" style="35" bestFit="1" customWidth="1"/>
    <col min="5897" max="5897" width="8.33203125" style="35" bestFit="1" customWidth="1"/>
    <col min="5898" max="5898" width="12.33203125" style="35" bestFit="1" customWidth="1"/>
    <col min="5899" max="5900" width="11.5546875" style="35" bestFit="1" customWidth="1"/>
    <col min="5901" max="5902" width="12.33203125" style="35" bestFit="1" customWidth="1"/>
    <col min="5903" max="5903" width="8.5546875" style="35" bestFit="1" customWidth="1"/>
    <col min="5904" max="5904" width="9.6640625" style="35" bestFit="1" customWidth="1"/>
    <col min="5905" max="5905" width="7.6640625" style="35" bestFit="1" customWidth="1"/>
    <col min="5906" max="5906" width="10.5546875" style="35" customWidth="1"/>
    <col min="5907" max="5907" width="12.5546875" style="35" bestFit="1" customWidth="1"/>
    <col min="5908" max="5908" width="7.6640625" style="35" bestFit="1" customWidth="1"/>
    <col min="5909" max="5909" width="11.33203125" style="35" bestFit="1" customWidth="1"/>
    <col min="5910" max="6144" width="8.88671875" style="35"/>
    <col min="6145" max="6145" width="14.44140625" style="35" bestFit="1" customWidth="1"/>
    <col min="6146" max="6146" width="23.109375" style="35" bestFit="1" customWidth="1"/>
    <col min="6147" max="6147" width="5.109375" style="35" bestFit="1" customWidth="1"/>
    <col min="6148" max="6148" width="11.6640625" style="35" bestFit="1" customWidth="1"/>
    <col min="6149" max="6149" width="10.44140625" style="35" bestFit="1" customWidth="1"/>
    <col min="6150" max="6150" width="11.88671875" style="35" bestFit="1" customWidth="1"/>
    <col min="6151" max="6151" width="10" style="35" bestFit="1" customWidth="1"/>
    <col min="6152" max="6152" width="12.5546875" style="35" bestFit="1" customWidth="1"/>
    <col min="6153" max="6153" width="8.33203125" style="35" bestFit="1" customWidth="1"/>
    <col min="6154" max="6154" width="12.33203125" style="35" bestFit="1" customWidth="1"/>
    <col min="6155" max="6156" width="11.5546875" style="35" bestFit="1" customWidth="1"/>
    <col min="6157" max="6158" width="12.33203125" style="35" bestFit="1" customWidth="1"/>
    <col min="6159" max="6159" width="8.5546875" style="35" bestFit="1" customWidth="1"/>
    <col min="6160" max="6160" width="9.6640625" style="35" bestFit="1" customWidth="1"/>
    <col min="6161" max="6161" width="7.6640625" style="35" bestFit="1" customWidth="1"/>
    <col min="6162" max="6162" width="10.5546875" style="35" customWidth="1"/>
    <col min="6163" max="6163" width="12.5546875" style="35" bestFit="1" customWidth="1"/>
    <col min="6164" max="6164" width="7.6640625" style="35" bestFit="1" customWidth="1"/>
    <col min="6165" max="6165" width="11.33203125" style="35" bestFit="1" customWidth="1"/>
    <col min="6166" max="6400" width="8.88671875" style="35"/>
    <col min="6401" max="6401" width="14.44140625" style="35" bestFit="1" customWidth="1"/>
    <col min="6402" max="6402" width="23.109375" style="35" bestFit="1" customWidth="1"/>
    <col min="6403" max="6403" width="5.109375" style="35" bestFit="1" customWidth="1"/>
    <col min="6404" max="6404" width="11.6640625" style="35" bestFit="1" customWidth="1"/>
    <col min="6405" max="6405" width="10.44140625" style="35" bestFit="1" customWidth="1"/>
    <col min="6406" max="6406" width="11.88671875" style="35" bestFit="1" customWidth="1"/>
    <col min="6407" max="6407" width="10" style="35" bestFit="1" customWidth="1"/>
    <col min="6408" max="6408" width="12.5546875" style="35" bestFit="1" customWidth="1"/>
    <col min="6409" max="6409" width="8.33203125" style="35" bestFit="1" customWidth="1"/>
    <col min="6410" max="6410" width="12.33203125" style="35" bestFit="1" customWidth="1"/>
    <col min="6411" max="6412" width="11.5546875" style="35" bestFit="1" customWidth="1"/>
    <col min="6413" max="6414" width="12.33203125" style="35" bestFit="1" customWidth="1"/>
    <col min="6415" max="6415" width="8.5546875" style="35" bestFit="1" customWidth="1"/>
    <col min="6416" max="6416" width="9.6640625" style="35" bestFit="1" customWidth="1"/>
    <col min="6417" max="6417" width="7.6640625" style="35" bestFit="1" customWidth="1"/>
    <col min="6418" max="6418" width="10.5546875" style="35" customWidth="1"/>
    <col min="6419" max="6419" width="12.5546875" style="35" bestFit="1" customWidth="1"/>
    <col min="6420" max="6420" width="7.6640625" style="35" bestFit="1" customWidth="1"/>
    <col min="6421" max="6421" width="11.33203125" style="35" bestFit="1" customWidth="1"/>
    <col min="6422" max="6656" width="8.88671875" style="35"/>
    <col min="6657" max="6657" width="14.44140625" style="35" bestFit="1" customWidth="1"/>
    <col min="6658" max="6658" width="23.109375" style="35" bestFit="1" customWidth="1"/>
    <col min="6659" max="6659" width="5.109375" style="35" bestFit="1" customWidth="1"/>
    <col min="6660" max="6660" width="11.6640625" style="35" bestFit="1" customWidth="1"/>
    <col min="6661" max="6661" width="10.44140625" style="35" bestFit="1" customWidth="1"/>
    <col min="6662" max="6662" width="11.88671875" style="35" bestFit="1" customWidth="1"/>
    <col min="6663" max="6663" width="10" style="35" bestFit="1" customWidth="1"/>
    <col min="6664" max="6664" width="12.5546875" style="35" bestFit="1" customWidth="1"/>
    <col min="6665" max="6665" width="8.33203125" style="35" bestFit="1" customWidth="1"/>
    <col min="6666" max="6666" width="12.33203125" style="35" bestFit="1" customWidth="1"/>
    <col min="6667" max="6668" width="11.5546875" style="35" bestFit="1" customWidth="1"/>
    <col min="6669" max="6670" width="12.33203125" style="35" bestFit="1" customWidth="1"/>
    <col min="6671" max="6671" width="8.5546875" style="35" bestFit="1" customWidth="1"/>
    <col min="6672" max="6672" width="9.6640625" style="35" bestFit="1" customWidth="1"/>
    <col min="6673" max="6673" width="7.6640625" style="35" bestFit="1" customWidth="1"/>
    <col min="6674" max="6674" width="10.5546875" style="35" customWidth="1"/>
    <col min="6675" max="6675" width="12.5546875" style="35" bestFit="1" customWidth="1"/>
    <col min="6676" max="6676" width="7.6640625" style="35" bestFit="1" customWidth="1"/>
    <col min="6677" max="6677" width="11.33203125" style="35" bestFit="1" customWidth="1"/>
    <col min="6678" max="6912" width="8.88671875" style="35"/>
    <col min="6913" max="6913" width="14.44140625" style="35" bestFit="1" customWidth="1"/>
    <col min="6914" max="6914" width="23.109375" style="35" bestFit="1" customWidth="1"/>
    <col min="6915" max="6915" width="5.109375" style="35" bestFit="1" customWidth="1"/>
    <col min="6916" max="6916" width="11.6640625" style="35" bestFit="1" customWidth="1"/>
    <col min="6917" max="6917" width="10.44140625" style="35" bestFit="1" customWidth="1"/>
    <col min="6918" max="6918" width="11.88671875" style="35" bestFit="1" customWidth="1"/>
    <col min="6919" max="6919" width="10" style="35" bestFit="1" customWidth="1"/>
    <col min="6920" max="6920" width="12.5546875" style="35" bestFit="1" customWidth="1"/>
    <col min="6921" max="6921" width="8.33203125" style="35" bestFit="1" customWidth="1"/>
    <col min="6922" max="6922" width="12.33203125" style="35" bestFit="1" customWidth="1"/>
    <col min="6923" max="6924" width="11.5546875" style="35" bestFit="1" customWidth="1"/>
    <col min="6925" max="6926" width="12.33203125" style="35" bestFit="1" customWidth="1"/>
    <col min="6927" max="6927" width="8.5546875" style="35" bestFit="1" customWidth="1"/>
    <col min="6928" max="6928" width="9.6640625" style="35" bestFit="1" customWidth="1"/>
    <col min="6929" max="6929" width="7.6640625" style="35" bestFit="1" customWidth="1"/>
    <col min="6930" max="6930" width="10.5546875" style="35" customWidth="1"/>
    <col min="6931" max="6931" width="12.5546875" style="35" bestFit="1" customWidth="1"/>
    <col min="6932" max="6932" width="7.6640625" style="35" bestFit="1" customWidth="1"/>
    <col min="6933" max="6933" width="11.33203125" style="35" bestFit="1" customWidth="1"/>
    <col min="6934" max="7168" width="8.88671875" style="35"/>
    <col min="7169" max="7169" width="14.44140625" style="35" bestFit="1" customWidth="1"/>
    <col min="7170" max="7170" width="23.109375" style="35" bestFit="1" customWidth="1"/>
    <col min="7171" max="7171" width="5.109375" style="35" bestFit="1" customWidth="1"/>
    <col min="7172" max="7172" width="11.6640625" style="35" bestFit="1" customWidth="1"/>
    <col min="7173" max="7173" width="10.44140625" style="35" bestFit="1" customWidth="1"/>
    <col min="7174" max="7174" width="11.88671875" style="35" bestFit="1" customWidth="1"/>
    <col min="7175" max="7175" width="10" style="35" bestFit="1" customWidth="1"/>
    <col min="7176" max="7176" width="12.5546875" style="35" bestFit="1" customWidth="1"/>
    <col min="7177" max="7177" width="8.33203125" style="35" bestFit="1" customWidth="1"/>
    <col min="7178" max="7178" width="12.33203125" style="35" bestFit="1" customWidth="1"/>
    <col min="7179" max="7180" width="11.5546875" style="35" bestFit="1" customWidth="1"/>
    <col min="7181" max="7182" width="12.33203125" style="35" bestFit="1" customWidth="1"/>
    <col min="7183" max="7183" width="8.5546875" style="35" bestFit="1" customWidth="1"/>
    <col min="7184" max="7184" width="9.6640625" style="35" bestFit="1" customWidth="1"/>
    <col min="7185" max="7185" width="7.6640625" style="35" bestFit="1" customWidth="1"/>
    <col min="7186" max="7186" width="10.5546875" style="35" customWidth="1"/>
    <col min="7187" max="7187" width="12.5546875" style="35" bestFit="1" customWidth="1"/>
    <col min="7188" max="7188" width="7.6640625" style="35" bestFit="1" customWidth="1"/>
    <col min="7189" max="7189" width="11.33203125" style="35" bestFit="1" customWidth="1"/>
    <col min="7190" max="7424" width="8.88671875" style="35"/>
    <col min="7425" max="7425" width="14.44140625" style="35" bestFit="1" customWidth="1"/>
    <col min="7426" max="7426" width="23.109375" style="35" bestFit="1" customWidth="1"/>
    <col min="7427" max="7427" width="5.109375" style="35" bestFit="1" customWidth="1"/>
    <col min="7428" max="7428" width="11.6640625" style="35" bestFit="1" customWidth="1"/>
    <col min="7429" max="7429" width="10.44140625" style="35" bestFit="1" customWidth="1"/>
    <col min="7430" max="7430" width="11.88671875" style="35" bestFit="1" customWidth="1"/>
    <col min="7431" max="7431" width="10" style="35" bestFit="1" customWidth="1"/>
    <col min="7432" max="7432" width="12.5546875" style="35" bestFit="1" customWidth="1"/>
    <col min="7433" max="7433" width="8.33203125" style="35" bestFit="1" customWidth="1"/>
    <col min="7434" max="7434" width="12.33203125" style="35" bestFit="1" customWidth="1"/>
    <col min="7435" max="7436" width="11.5546875" style="35" bestFit="1" customWidth="1"/>
    <col min="7437" max="7438" width="12.33203125" style="35" bestFit="1" customWidth="1"/>
    <col min="7439" max="7439" width="8.5546875" style="35" bestFit="1" customWidth="1"/>
    <col min="7440" max="7440" width="9.6640625" style="35" bestFit="1" customWidth="1"/>
    <col min="7441" max="7441" width="7.6640625" style="35" bestFit="1" customWidth="1"/>
    <col min="7442" max="7442" width="10.5546875" style="35" customWidth="1"/>
    <col min="7443" max="7443" width="12.5546875" style="35" bestFit="1" customWidth="1"/>
    <col min="7444" max="7444" width="7.6640625" style="35" bestFit="1" customWidth="1"/>
    <col min="7445" max="7445" width="11.33203125" style="35" bestFit="1" customWidth="1"/>
    <col min="7446" max="7680" width="8.88671875" style="35"/>
    <col min="7681" max="7681" width="14.44140625" style="35" bestFit="1" customWidth="1"/>
    <col min="7682" max="7682" width="23.109375" style="35" bestFit="1" customWidth="1"/>
    <col min="7683" max="7683" width="5.109375" style="35" bestFit="1" customWidth="1"/>
    <col min="7684" max="7684" width="11.6640625" style="35" bestFit="1" customWidth="1"/>
    <col min="7685" max="7685" width="10.44140625" style="35" bestFit="1" customWidth="1"/>
    <col min="7686" max="7686" width="11.88671875" style="35" bestFit="1" customWidth="1"/>
    <col min="7687" max="7687" width="10" style="35" bestFit="1" customWidth="1"/>
    <col min="7688" max="7688" width="12.5546875" style="35" bestFit="1" customWidth="1"/>
    <col min="7689" max="7689" width="8.33203125" style="35" bestFit="1" customWidth="1"/>
    <col min="7690" max="7690" width="12.33203125" style="35" bestFit="1" customWidth="1"/>
    <col min="7691" max="7692" width="11.5546875" style="35" bestFit="1" customWidth="1"/>
    <col min="7693" max="7694" width="12.33203125" style="35" bestFit="1" customWidth="1"/>
    <col min="7695" max="7695" width="8.5546875" style="35" bestFit="1" customWidth="1"/>
    <col min="7696" max="7696" width="9.6640625" style="35" bestFit="1" customWidth="1"/>
    <col min="7697" max="7697" width="7.6640625" style="35" bestFit="1" customWidth="1"/>
    <col min="7698" max="7698" width="10.5546875" style="35" customWidth="1"/>
    <col min="7699" max="7699" width="12.5546875" style="35" bestFit="1" customWidth="1"/>
    <col min="7700" max="7700" width="7.6640625" style="35" bestFit="1" customWidth="1"/>
    <col min="7701" max="7701" width="11.33203125" style="35" bestFit="1" customWidth="1"/>
    <col min="7702" max="7936" width="8.88671875" style="35"/>
    <col min="7937" max="7937" width="14.44140625" style="35" bestFit="1" customWidth="1"/>
    <col min="7938" max="7938" width="23.109375" style="35" bestFit="1" customWidth="1"/>
    <col min="7939" max="7939" width="5.109375" style="35" bestFit="1" customWidth="1"/>
    <col min="7940" max="7940" width="11.6640625" style="35" bestFit="1" customWidth="1"/>
    <col min="7941" max="7941" width="10.44140625" style="35" bestFit="1" customWidth="1"/>
    <col min="7942" max="7942" width="11.88671875" style="35" bestFit="1" customWidth="1"/>
    <col min="7943" max="7943" width="10" style="35" bestFit="1" customWidth="1"/>
    <col min="7944" max="7944" width="12.5546875" style="35" bestFit="1" customWidth="1"/>
    <col min="7945" max="7945" width="8.33203125" style="35" bestFit="1" customWidth="1"/>
    <col min="7946" max="7946" width="12.33203125" style="35" bestFit="1" customWidth="1"/>
    <col min="7947" max="7948" width="11.5546875" style="35" bestFit="1" customWidth="1"/>
    <col min="7949" max="7950" width="12.33203125" style="35" bestFit="1" customWidth="1"/>
    <col min="7951" max="7951" width="8.5546875" style="35" bestFit="1" customWidth="1"/>
    <col min="7952" max="7952" width="9.6640625" style="35" bestFit="1" customWidth="1"/>
    <col min="7953" max="7953" width="7.6640625" style="35" bestFit="1" customWidth="1"/>
    <col min="7954" max="7954" width="10.5546875" style="35" customWidth="1"/>
    <col min="7955" max="7955" width="12.5546875" style="35" bestFit="1" customWidth="1"/>
    <col min="7956" max="7956" width="7.6640625" style="35" bestFit="1" customWidth="1"/>
    <col min="7957" max="7957" width="11.33203125" style="35" bestFit="1" customWidth="1"/>
    <col min="7958" max="8192" width="8.88671875" style="35"/>
    <col min="8193" max="8193" width="14.44140625" style="35" bestFit="1" customWidth="1"/>
    <col min="8194" max="8194" width="23.109375" style="35" bestFit="1" customWidth="1"/>
    <col min="8195" max="8195" width="5.109375" style="35" bestFit="1" customWidth="1"/>
    <col min="8196" max="8196" width="11.6640625" style="35" bestFit="1" customWidth="1"/>
    <col min="8197" max="8197" width="10.44140625" style="35" bestFit="1" customWidth="1"/>
    <col min="8198" max="8198" width="11.88671875" style="35" bestFit="1" customWidth="1"/>
    <col min="8199" max="8199" width="10" style="35" bestFit="1" customWidth="1"/>
    <col min="8200" max="8200" width="12.5546875" style="35" bestFit="1" customWidth="1"/>
    <col min="8201" max="8201" width="8.33203125" style="35" bestFit="1" customWidth="1"/>
    <col min="8202" max="8202" width="12.33203125" style="35" bestFit="1" customWidth="1"/>
    <col min="8203" max="8204" width="11.5546875" style="35" bestFit="1" customWidth="1"/>
    <col min="8205" max="8206" width="12.33203125" style="35" bestFit="1" customWidth="1"/>
    <col min="8207" max="8207" width="8.5546875" style="35" bestFit="1" customWidth="1"/>
    <col min="8208" max="8208" width="9.6640625" style="35" bestFit="1" customWidth="1"/>
    <col min="8209" max="8209" width="7.6640625" style="35" bestFit="1" customWidth="1"/>
    <col min="8210" max="8210" width="10.5546875" style="35" customWidth="1"/>
    <col min="8211" max="8211" width="12.5546875" style="35" bestFit="1" customWidth="1"/>
    <col min="8212" max="8212" width="7.6640625" style="35" bestFit="1" customWidth="1"/>
    <col min="8213" max="8213" width="11.33203125" style="35" bestFit="1" customWidth="1"/>
    <col min="8214" max="8448" width="8.88671875" style="35"/>
    <col min="8449" max="8449" width="14.44140625" style="35" bestFit="1" customWidth="1"/>
    <col min="8450" max="8450" width="23.109375" style="35" bestFit="1" customWidth="1"/>
    <col min="8451" max="8451" width="5.109375" style="35" bestFit="1" customWidth="1"/>
    <col min="8452" max="8452" width="11.6640625" style="35" bestFit="1" customWidth="1"/>
    <col min="8453" max="8453" width="10.44140625" style="35" bestFit="1" customWidth="1"/>
    <col min="8454" max="8454" width="11.88671875" style="35" bestFit="1" customWidth="1"/>
    <col min="8455" max="8455" width="10" style="35" bestFit="1" customWidth="1"/>
    <col min="8456" max="8456" width="12.5546875" style="35" bestFit="1" customWidth="1"/>
    <col min="8457" max="8457" width="8.33203125" style="35" bestFit="1" customWidth="1"/>
    <col min="8458" max="8458" width="12.33203125" style="35" bestFit="1" customWidth="1"/>
    <col min="8459" max="8460" width="11.5546875" style="35" bestFit="1" customWidth="1"/>
    <col min="8461" max="8462" width="12.33203125" style="35" bestFit="1" customWidth="1"/>
    <col min="8463" max="8463" width="8.5546875" style="35" bestFit="1" customWidth="1"/>
    <col min="8464" max="8464" width="9.6640625" style="35" bestFit="1" customWidth="1"/>
    <col min="8465" max="8465" width="7.6640625" style="35" bestFit="1" customWidth="1"/>
    <col min="8466" max="8466" width="10.5546875" style="35" customWidth="1"/>
    <col min="8467" max="8467" width="12.5546875" style="35" bestFit="1" customWidth="1"/>
    <col min="8468" max="8468" width="7.6640625" style="35" bestFit="1" customWidth="1"/>
    <col min="8469" max="8469" width="11.33203125" style="35" bestFit="1" customWidth="1"/>
    <col min="8470" max="8704" width="8.88671875" style="35"/>
    <col min="8705" max="8705" width="14.44140625" style="35" bestFit="1" customWidth="1"/>
    <col min="8706" max="8706" width="23.109375" style="35" bestFit="1" customWidth="1"/>
    <col min="8707" max="8707" width="5.109375" style="35" bestFit="1" customWidth="1"/>
    <col min="8708" max="8708" width="11.6640625" style="35" bestFit="1" customWidth="1"/>
    <col min="8709" max="8709" width="10.44140625" style="35" bestFit="1" customWidth="1"/>
    <col min="8710" max="8710" width="11.88671875" style="35" bestFit="1" customWidth="1"/>
    <col min="8711" max="8711" width="10" style="35" bestFit="1" customWidth="1"/>
    <col min="8712" max="8712" width="12.5546875" style="35" bestFit="1" customWidth="1"/>
    <col min="8713" max="8713" width="8.33203125" style="35" bestFit="1" customWidth="1"/>
    <col min="8714" max="8714" width="12.33203125" style="35" bestFit="1" customWidth="1"/>
    <col min="8715" max="8716" width="11.5546875" style="35" bestFit="1" customWidth="1"/>
    <col min="8717" max="8718" width="12.33203125" style="35" bestFit="1" customWidth="1"/>
    <col min="8719" max="8719" width="8.5546875" style="35" bestFit="1" customWidth="1"/>
    <col min="8720" max="8720" width="9.6640625" style="35" bestFit="1" customWidth="1"/>
    <col min="8721" max="8721" width="7.6640625" style="35" bestFit="1" customWidth="1"/>
    <col min="8722" max="8722" width="10.5546875" style="35" customWidth="1"/>
    <col min="8723" max="8723" width="12.5546875" style="35" bestFit="1" customWidth="1"/>
    <col min="8724" max="8724" width="7.6640625" style="35" bestFit="1" customWidth="1"/>
    <col min="8725" max="8725" width="11.33203125" style="35" bestFit="1" customWidth="1"/>
    <col min="8726" max="8960" width="8.88671875" style="35"/>
    <col min="8961" max="8961" width="14.44140625" style="35" bestFit="1" customWidth="1"/>
    <col min="8962" max="8962" width="23.109375" style="35" bestFit="1" customWidth="1"/>
    <col min="8963" max="8963" width="5.109375" style="35" bestFit="1" customWidth="1"/>
    <col min="8964" max="8964" width="11.6640625" style="35" bestFit="1" customWidth="1"/>
    <col min="8965" max="8965" width="10.44140625" style="35" bestFit="1" customWidth="1"/>
    <col min="8966" max="8966" width="11.88671875" style="35" bestFit="1" customWidth="1"/>
    <col min="8967" max="8967" width="10" style="35" bestFit="1" customWidth="1"/>
    <col min="8968" max="8968" width="12.5546875" style="35" bestFit="1" customWidth="1"/>
    <col min="8969" max="8969" width="8.33203125" style="35" bestFit="1" customWidth="1"/>
    <col min="8970" max="8970" width="12.33203125" style="35" bestFit="1" customWidth="1"/>
    <col min="8971" max="8972" width="11.5546875" style="35" bestFit="1" customWidth="1"/>
    <col min="8973" max="8974" width="12.33203125" style="35" bestFit="1" customWidth="1"/>
    <col min="8975" max="8975" width="8.5546875" style="35" bestFit="1" customWidth="1"/>
    <col min="8976" max="8976" width="9.6640625" style="35" bestFit="1" customWidth="1"/>
    <col min="8977" max="8977" width="7.6640625" style="35" bestFit="1" customWidth="1"/>
    <col min="8978" max="8978" width="10.5546875" style="35" customWidth="1"/>
    <col min="8979" max="8979" width="12.5546875" style="35" bestFit="1" customWidth="1"/>
    <col min="8980" max="8980" width="7.6640625" style="35" bestFit="1" customWidth="1"/>
    <col min="8981" max="8981" width="11.33203125" style="35" bestFit="1" customWidth="1"/>
    <col min="8982" max="9216" width="8.88671875" style="35"/>
    <col min="9217" max="9217" width="14.44140625" style="35" bestFit="1" customWidth="1"/>
    <col min="9218" max="9218" width="23.109375" style="35" bestFit="1" customWidth="1"/>
    <col min="9219" max="9219" width="5.109375" style="35" bestFit="1" customWidth="1"/>
    <col min="9220" max="9220" width="11.6640625" style="35" bestFit="1" customWidth="1"/>
    <col min="9221" max="9221" width="10.44140625" style="35" bestFit="1" customWidth="1"/>
    <col min="9222" max="9222" width="11.88671875" style="35" bestFit="1" customWidth="1"/>
    <col min="9223" max="9223" width="10" style="35" bestFit="1" customWidth="1"/>
    <col min="9224" max="9224" width="12.5546875" style="35" bestFit="1" customWidth="1"/>
    <col min="9225" max="9225" width="8.33203125" style="35" bestFit="1" customWidth="1"/>
    <col min="9226" max="9226" width="12.33203125" style="35" bestFit="1" customWidth="1"/>
    <col min="9227" max="9228" width="11.5546875" style="35" bestFit="1" customWidth="1"/>
    <col min="9229" max="9230" width="12.33203125" style="35" bestFit="1" customWidth="1"/>
    <col min="9231" max="9231" width="8.5546875" style="35" bestFit="1" customWidth="1"/>
    <col min="9232" max="9232" width="9.6640625" style="35" bestFit="1" customWidth="1"/>
    <col min="9233" max="9233" width="7.6640625" style="35" bestFit="1" customWidth="1"/>
    <col min="9234" max="9234" width="10.5546875" style="35" customWidth="1"/>
    <col min="9235" max="9235" width="12.5546875" style="35" bestFit="1" customWidth="1"/>
    <col min="9236" max="9236" width="7.6640625" style="35" bestFit="1" customWidth="1"/>
    <col min="9237" max="9237" width="11.33203125" style="35" bestFit="1" customWidth="1"/>
    <col min="9238" max="9472" width="8.88671875" style="35"/>
    <col min="9473" max="9473" width="14.44140625" style="35" bestFit="1" customWidth="1"/>
    <col min="9474" max="9474" width="23.109375" style="35" bestFit="1" customWidth="1"/>
    <col min="9475" max="9475" width="5.109375" style="35" bestFit="1" customWidth="1"/>
    <col min="9476" max="9476" width="11.6640625" style="35" bestFit="1" customWidth="1"/>
    <col min="9477" max="9477" width="10.44140625" style="35" bestFit="1" customWidth="1"/>
    <col min="9478" max="9478" width="11.88671875" style="35" bestFit="1" customWidth="1"/>
    <col min="9479" max="9479" width="10" style="35" bestFit="1" customWidth="1"/>
    <col min="9480" max="9480" width="12.5546875" style="35" bestFit="1" customWidth="1"/>
    <col min="9481" max="9481" width="8.33203125" style="35" bestFit="1" customWidth="1"/>
    <col min="9482" max="9482" width="12.33203125" style="35" bestFit="1" customWidth="1"/>
    <col min="9483" max="9484" width="11.5546875" style="35" bestFit="1" customWidth="1"/>
    <col min="9485" max="9486" width="12.33203125" style="35" bestFit="1" customWidth="1"/>
    <col min="9487" max="9487" width="8.5546875" style="35" bestFit="1" customWidth="1"/>
    <col min="9488" max="9488" width="9.6640625" style="35" bestFit="1" customWidth="1"/>
    <col min="9489" max="9489" width="7.6640625" style="35" bestFit="1" customWidth="1"/>
    <col min="9490" max="9490" width="10.5546875" style="35" customWidth="1"/>
    <col min="9491" max="9491" width="12.5546875" style="35" bestFit="1" customWidth="1"/>
    <col min="9492" max="9492" width="7.6640625" style="35" bestFit="1" customWidth="1"/>
    <col min="9493" max="9493" width="11.33203125" style="35" bestFit="1" customWidth="1"/>
    <col min="9494" max="9728" width="8.88671875" style="35"/>
    <col min="9729" max="9729" width="14.44140625" style="35" bestFit="1" customWidth="1"/>
    <col min="9730" max="9730" width="23.109375" style="35" bestFit="1" customWidth="1"/>
    <col min="9731" max="9731" width="5.109375" style="35" bestFit="1" customWidth="1"/>
    <col min="9732" max="9732" width="11.6640625" style="35" bestFit="1" customWidth="1"/>
    <col min="9733" max="9733" width="10.44140625" style="35" bestFit="1" customWidth="1"/>
    <col min="9734" max="9734" width="11.88671875" style="35" bestFit="1" customWidth="1"/>
    <col min="9735" max="9735" width="10" style="35" bestFit="1" customWidth="1"/>
    <col min="9736" max="9736" width="12.5546875" style="35" bestFit="1" customWidth="1"/>
    <col min="9737" max="9737" width="8.33203125" style="35" bestFit="1" customWidth="1"/>
    <col min="9738" max="9738" width="12.33203125" style="35" bestFit="1" customWidth="1"/>
    <col min="9739" max="9740" width="11.5546875" style="35" bestFit="1" customWidth="1"/>
    <col min="9741" max="9742" width="12.33203125" style="35" bestFit="1" customWidth="1"/>
    <col min="9743" max="9743" width="8.5546875" style="35" bestFit="1" customWidth="1"/>
    <col min="9744" max="9744" width="9.6640625" style="35" bestFit="1" customWidth="1"/>
    <col min="9745" max="9745" width="7.6640625" style="35" bestFit="1" customWidth="1"/>
    <col min="9746" max="9746" width="10.5546875" style="35" customWidth="1"/>
    <col min="9747" max="9747" width="12.5546875" style="35" bestFit="1" customWidth="1"/>
    <col min="9748" max="9748" width="7.6640625" style="35" bestFit="1" customWidth="1"/>
    <col min="9749" max="9749" width="11.33203125" style="35" bestFit="1" customWidth="1"/>
    <col min="9750" max="9984" width="8.88671875" style="35"/>
    <col min="9985" max="9985" width="14.44140625" style="35" bestFit="1" customWidth="1"/>
    <col min="9986" max="9986" width="23.109375" style="35" bestFit="1" customWidth="1"/>
    <col min="9987" max="9987" width="5.109375" style="35" bestFit="1" customWidth="1"/>
    <col min="9988" max="9988" width="11.6640625" style="35" bestFit="1" customWidth="1"/>
    <col min="9989" max="9989" width="10.44140625" style="35" bestFit="1" customWidth="1"/>
    <col min="9990" max="9990" width="11.88671875" style="35" bestFit="1" customWidth="1"/>
    <col min="9991" max="9991" width="10" style="35" bestFit="1" customWidth="1"/>
    <col min="9992" max="9992" width="12.5546875" style="35" bestFit="1" customWidth="1"/>
    <col min="9993" max="9993" width="8.33203125" style="35" bestFit="1" customWidth="1"/>
    <col min="9994" max="9994" width="12.33203125" style="35" bestFit="1" customWidth="1"/>
    <col min="9995" max="9996" width="11.5546875" style="35" bestFit="1" customWidth="1"/>
    <col min="9997" max="9998" width="12.33203125" style="35" bestFit="1" customWidth="1"/>
    <col min="9999" max="9999" width="8.5546875" style="35" bestFit="1" customWidth="1"/>
    <col min="10000" max="10000" width="9.6640625" style="35" bestFit="1" customWidth="1"/>
    <col min="10001" max="10001" width="7.6640625" style="35" bestFit="1" customWidth="1"/>
    <col min="10002" max="10002" width="10.5546875" style="35" customWidth="1"/>
    <col min="10003" max="10003" width="12.5546875" style="35" bestFit="1" customWidth="1"/>
    <col min="10004" max="10004" width="7.6640625" style="35" bestFit="1" customWidth="1"/>
    <col min="10005" max="10005" width="11.33203125" style="35" bestFit="1" customWidth="1"/>
    <col min="10006" max="10240" width="8.88671875" style="35"/>
    <col min="10241" max="10241" width="14.44140625" style="35" bestFit="1" customWidth="1"/>
    <col min="10242" max="10242" width="23.109375" style="35" bestFit="1" customWidth="1"/>
    <col min="10243" max="10243" width="5.109375" style="35" bestFit="1" customWidth="1"/>
    <col min="10244" max="10244" width="11.6640625" style="35" bestFit="1" customWidth="1"/>
    <col min="10245" max="10245" width="10.44140625" style="35" bestFit="1" customWidth="1"/>
    <col min="10246" max="10246" width="11.88671875" style="35" bestFit="1" customWidth="1"/>
    <col min="10247" max="10247" width="10" style="35" bestFit="1" customWidth="1"/>
    <col min="10248" max="10248" width="12.5546875" style="35" bestFit="1" customWidth="1"/>
    <col min="10249" max="10249" width="8.33203125" style="35" bestFit="1" customWidth="1"/>
    <col min="10250" max="10250" width="12.33203125" style="35" bestFit="1" customWidth="1"/>
    <col min="10251" max="10252" width="11.5546875" style="35" bestFit="1" customWidth="1"/>
    <col min="10253" max="10254" width="12.33203125" style="35" bestFit="1" customWidth="1"/>
    <col min="10255" max="10255" width="8.5546875" style="35" bestFit="1" customWidth="1"/>
    <col min="10256" max="10256" width="9.6640625" style="35" bestFit="1" customWidth="1"/>
    <col min="10257" max="10257" width="7.6640625" style="35" bestFit="1" customWidth="1"/>
    <col min="10258" max="10258" width="10.5546875" style="35" customWidth="1"/>
    <col min="10259" max="10259" width="12.5546875" style="35" bestFit="1" customWidth="1"/>
    <col min="10260" max="10260" width="7.6640625" style="35" bestFit="1" customWidth="1"/>
    <col min="10261" max="10261" width="11.33203125" style="35" bestFit="1" customWidth="1"/>
    <col min="10262" max="10496" width="8.88671875" style="35"/>
    <col min="10497" max="10497" width="14.44140625" style="35" bestFit="1" customWidth="1"/>
    <col min="10498" max="10498" width="23.109375" style="35" bestFit="1" customWidth="1"/>
    <col min="10499" max="10499" width="5.109375" style="35" bestFit="1" customWidth="1"/>
    <col min="10500" max="10500" width="11.6640625" style="35" bestFit="1" customWidth="1"/>
    <col min="10501" max="10501" width="10.44140625" style="35" bestFit="1" customWidth="1"/>
    <col min="10502" max="10502" width="11.88671875" style="35" bestFit="1" customWidth="1"/>
    <col min="10503" max="10503" width="10" style="35" bestFit="1" customWidth="1"/>
    <col min="10504" max="10504" width="12.5546875" style="35" bestFit="1" customWidth="1"/>
    <col min="10505" max="10505" width="8.33203125" style="35" bestFit="1" customWidth="1"/>
    <col min="10506" max="10506" width="12.33203125" style="35" bestFit="1" customWidth="1"/>
    <col min="10507" max="10508" width="11.5546875" style="35" bestFit="1" customWidth="1"/>
    <col min="10509" max="10510" width="12.33203125" style="35" bestFit="1" customWidth="1"/>
    <col min="10511" max="10511" width="8.5546875" style="35" bestFit="1" customWidth="1"/>
    <col min="10512" max="10512" width="9.6640625" style="35" bestFit="1" customWidth="1"/>
    <col min="10513" max="10513" width="7.6640625" style="35" bestFit="1" customWidth="1"/>
    <col min="10514" max="10514" width="10.5546875" style="35" customWidth="1"/>
    <col min="10515" max="10515" width="12.5546875" style="35" bestFit="1" customWidth="1"/>
    <col min="10516" max="10516" width="7.6640625" style="35" bestFit="1" customWidth="1"/>
    <col min="10517" max="10517" width="11.33203125" style="35" bestFit="1" customWidth="1"/>
    <col min="10518" max="10752" width="8.88671875" style="35"/>
    <col min="10753" max="10753" width="14.44140625" style="35" bestFit="1" customWidth="1"/>
    <col min="10754" max="10754" width="23.109375" style="35" bestFit="1" customWidth="1"/>
    <col min="10755" max="10755" width="5.109375" style="35" bestFit="1" customWidth="1"/>
    <col min="10756" max="10756" width="11.6640625" style="35" bestFit="1" customWidth="1"/>
    <col min="10757" max="10757" width="10.44140625" style="35" bestFit="1" customWidth="1"/>
    <col min="10758" max="10758" width="11.88671875" style="35" bestFit="1" customWidth="1"/>
    <col min="10759" max="10759" width="10" style="35" bestFit="1" customWidth="1"/>
    <col min="10760" max="10760" width="12.5546875" style="35" bestFit="1" customWidth="1"/>
    <col min="10761" max="10761" width="8.33203125" style="35" bestFit="1" customWidth="1"/>
    <col min="10762" max="10762" width="12.33203125" style="35" bestFit="1" customWidth="1"/>
    <col min="10763" max="10764" width="11.5546875" style="35" bestFit="1" customWidth="1"/>
    <col min="10765" max="10766" width="12.33203125" style="35" bestFit="1" customWidth="1"/>
    <col min="10767" max="10767" width="8.5546875" style="35" bestFit="1" customWidth="1"/>
    <col min="10768" max="10768" width="9.6640625" style="35" bestFit="1" customWidth="1"/>
    <col min="10769" max="10769" width="7.6640625" style="35" bestFit="1" customWidth="1"/>
    <col min="10770" max="10770" width="10.5546875" style="35" customWidth="1"/>
    <col min="10771" max="10771" width="12.5546875" style="35" bestFit="1" customWidth="1"/>
    <col min="10772" max="10772" width="7.6640625" style="35" bestFit="1" customWidth="1"/>
    <col min="10773" max="10773" width="11.33203125" style="35" bestFit="1" customWidth="1"/>
    <col min="10774" max="11008" width="8.88671875" style="35"/>
    <col min="11009" max="11009" width="14.44140625" style="35" bestFit="1" customWidth="1"/>
    <col min="11010" max="11010" width="23.109375" style="35" bestFit="1" customWidth="1"/>
    <col min="11011" max="11011" width="5.109375" style="35" bestFit="1" customWidth="1"/>
    <col min="11012" max="11012" width="11.6640625" style="35" bestFit="1" customWidth="1"/>
    <col min="11013" max="11013" width="10.44140625" style="35" bestFit="1" customWidth="1"/>
    <col min="11014" max="11014" width="11.88671875" style="35" bestFit="1" customWidth="1"/>
    <col min="11015" max="11015" width="10" style="35" bestFit="1" customWidth="1"/>
    <col min="11016" max="11016" width="12.5546875" style="35" bestFit="1" customWidth="1"/>
    <col min="11017" max="11017" width="8.33203125" style="35" bestFit="1" customWidth="1"/>
    <col min="11018" max="11018" width="12.33203125" style="35" bestFit="1" customWidth="1"/>
    <col min="11019" max="11020" width="11.5546875" style="35" bestFit="1" customWidth="1"/>
    <col min="11021" max="11022" width="12.33203125" style="35" bestFit="1" customWidth="1"/>
    <col min="11023" max="11023" width="8.5546875" style="35" bestFit="1" customWidth="1"/>
    <col min="11024" max="11024" width="9.6640625" style="35" bestFit="1" customWidth="1"/>
    <col min="11025" max="11025" width="7.6640625" style="35" bestFit="1" customWidth="1"/>
    <col min="11026" max="11026" width="10.5546875" style="35" customWidth="1"/>
    <col min="11027" max="11027" width="12.5546875" style="35" bestFit="1" customWidth="1"/>
    <col min="11028" max="11028" width="7.6640625" style="35" bestFit="1" customWidth="1"/>
    <col min="11029" max="11029" width="11.33203125" style="35" bestFit="1" customWidth="1"/>
    <col min="11030" max="11264" width="8.88671875" style="35"/>
    <col min="11265" max="11265" width="14.44140625" style="35" bestFit="1" customWidth="1"/>
    <col min="11266" max="11266" width="23.109375" style="35" bestFit="1" customWidth="1"/>
    <col min="11267" max="11267" width="5.109375" style="35" bestFit="1" customWidth="1"/>
    <col min="11268" max="11268" width="11.6640625" style="35" bestFit="1" customWidth="1"/>
    <col min="11269" max="11269" width="10.44140625" style="35" bestFit="1" customWidth="1"/>
    <col min="11270" max="11270" width="11.88671875" style="35" bestFit="1" customWidth="1"/>
    <col min="11271" max="11271" width="10" style="35" bestFit="1" customWidth="1"/>
    <col min="11272" max="11272" width="12.5546875" style="35" bestFit="1" customWidth="1"/>
    <col min="11273" max="11273" width="8.33203125" style="35" bestFit="1" customWidth="1"/>
    <col min="11274" max="11274" width="12.33203125" style="35" bestFit="1" customWidth="1"/>
    <col min="11275" max="11276" width="11.5546875" style="35" bestFit="1" customWidth="1"/>
    <col min="11277" max="11278" width="12.33203125" style="35" bestFit="1" customWidth="1"/>
    <col min="11279" max="11279" width="8.5546875" style="35" bestFit="1" customWidth="1"/>
    <col min="11280" max="11280" width="9.6640625" style="35" bestFit="1" customWidth="1"/>
    <col min="11281" max="11281" width="7.6640625" style="35" bestFit="1" customWidth="1"/>
    <col min="11282" max="11282" width="10.5546875" style="35" customWidth="1"/>
    <col min="11283" max="11283" width="12.5546875" style="35" bestFit="1" customWidth="1"/>
    <col min="11284" max="11284" width="7.6640625" style="35" bestFit="1" customWidth="1"/>
    <col min="11285" max="11285" width="11.33203125" style="35" bestFit="1" customWidth="1"/>
    <col min="11286" max="11520" width="8.88671875" style="35"/>
    <col min="11521" max="11521" width="14.44140625" style="35" bestFit="1" customWidth="1"/>
    <col min="11522" max="11522" width="23.109375" style="35" bestFit="1" customWidth="1"/>
    <col min="11523" max="11523" width="5.109375" style="35" bestFit="1" customWidth="1"/>
    <col min="11524" max="11524" width="11.6640625" style="35" bestFit="1" customWidth="1"/>
    <col min="11525" max="11525" width="10.44140625" style="35" bestFit="1" customWidth="1"/>
    <col min="11526" max="11526" width="11.88671875" style="35" bestFit="1" customWidth="1"/>
    <col min="11527" max="11527" width="10" style="35" bestFit="1" customWidth="1"/>
    <col min="11528" max="11528" width="12.5546875" style="35" bestFit="1" customWidth="1"/>
    <col min="11529" max="11529" width="8.33203125" style="35" bestFit="1" customWidth="1"/>
    <col min="11530" max="11530" width="12.33203125" style="35" bestFit="1" customWidth="1"/>
    <col min="11531" max="11532" width="11.5546875" style="35" bestFit="1" customWidth="1"/>
    <col min="11533" max="11534" width="12.33203125" style="35" bestFit="1" customWidth="1"/>
    <col min="11535" max="11535" width="8.5546875" style="35" bestFit="1" customWidth="1"/>
    <col min="11536" max="11536" width="9.6640625" style="35" bestFit="1" customWidth="1"/>
    <col min="11537" max="11537" width="7.6640625" style="35" bestFit="1" customWidth="1"/>
    <col min="11538" max="11538" width="10.5546875" style="35" customWidth="1"/>
    <col min="11539" max="11539" width="12.5546875" style="35" bestFit="1" customWidth="1"/>
    <col min="11540" max="11540" width="7.6640625" style="35" bestFit="1" customWidth="1"/>
    <col min="11541" max="11541" width="11.33203125" style="35" bestFit="1" customWidth="1"/>
    <col min="11542" max="11776" width="8.88671875" style="35"/>
    <col min="11777" max="11777" width="14.44140625" style="35" bestFit="1" customWidth="1"/>
    <col min="11778" max="11778" width="23.109375" style="35" bestFit="1" customWidth="1"/>
    <col min="11779" max="11779" width="5.109375" style="35" bestFit="1" customWidth="1"/>
    <col min="11780" max="11780" width="11.6640625" style="35" bestFit="1" customWidth="1"/>
    <col min="11781" max="11781" width="10.44140625" style="35" bestFit="1" customWidth="1"/>
    <col min="11782" max="11782" width="11.88671875" style="35" bestFit="1" customWidth="1"/>
    <col min="11783" max="11783" width="10" style="35" bestFit="1" customWidth="1"/>
    <col min="11784" max="11784" width="12.5546875" style="35" bestFit="1" customWidth="1"/>
    <col min="11785" max="11785" width="8.33203125" style="35" bestFit="1" customWidth="1"/>
    <col min="11786" max="11786" width="12.33203125" style="35" bestFit="1" customWidth="1"/>
    <col min="11787" max="11788" width="11.5546875" style="35" bestFit="1" customWidth="1"/>
    <col min="11789" max="11790" width="12.33203125" style="35" bestFit="1" customWidth="1"/>
    <col min="11791" max="11791" width="8.5546875" style="35" bestFit="1" customWidth="1"/>
    <col min="11792" max="11792" width="9.6640625" style="35" bestFit="1" customWidth="1"/>
    <col min="11793" max="11793" width="7.6640625" style="35" bestFit="1" customWidth="1"/>
    <col min="11794" max="11794" width="10.5546875" style="35" customWidth="1"/>
    <col min="11795" max="11795" width="12.5546875" style="35" bestFit="1" customWidth="1"/>
    <col min="11796" max="11796" width="7.6640625" style="35" bestFit="1" customWidth="1"/>
    <col min="11797" max="11797" width="11.33203125" style="35" bestFit="1" customWidth="1"/>
    <col min="11798" max="12032" width="8.88671875" style="35"/>
    <col min="12033" max="12033" width="14.44140625" style="35" bestFit="1" customWidth="1"/>
    <col min="12034" max="12034" width="23.109375" style="35" bestFit="1" customWidth="1"/>
    <col min="12035" max="12035" width="5.109375" style="35" bestFit="1" customWidth="1"/>
    <col min="12036" max="12036" width="11.6640625" style="35" bestFit="1" customWidth="1"/>
    <col min="12037" max="12037" width="10.44140625" style="35" bestFit="1" customWidth="1"/>
    <col min="12038" max="12038" width="11.88671875" style="35" bestFit="1" customWidth="1"/>
    <col min="12039" max="12039" width="10" style="35" bestFit="1" customWidth="1"/>
    <col min="12040" max="12040" width="12.5546875" style="35" bestFit="1" customWidth="1"/>
    <col min="12041" max="12041" width="8.33203125" style="35" bestFit="1" customWidth="1"/>
    <col min="12042" max="12042" width="12.33203125" style="35" bestFit="1" customWidth="1"/>
    <col min="12043" max="12044" width="11.5546875" style="35" bestFit="1" customWidth="1"/>
    <col min="12045" max="12046" width="12.33203125" style="35" bestFit="1" customWidth="1"/>
    <col min="12047" max="12047" width="8.5546875" style="35" bestFit="1" customWidth="1"/>
    <col min="12048" max="12048" width="9.6640625" style="35" bestFit="1" customWidth="1"/>
    <col min="12049" max="12049" width="7.6640625" style="35" bestFit="1" customWidth="1"/>
    <col min="12050" max="12050" width="10.5546875" style="35" customWidth="1"/>
    <col min="12051" max="12051" width="12.5546875" style="35" bestFit="1" customWidth="1"/>
    <col min="12052" max="12052" width="7.6640625" style="35" bestFit="1" customWidth="1"/>
    <col min="12053" max="12053" width="11.33203125" style="35" bestFit="1" customWidth="1"/>
    <col min="12054" max="12288" width="8.88671875" style="35"/>
    <col min="12289" max="12289" width="14.44140625" style="35" bestFit="1" customWidth="1"/>
    <col min="12290" max="12290" width="23.109375" style="35" bestFit="1" customWidth="1"/>
    <col min="12291" max="12291" width="5.109375" style="35" bestFit="1" customWidth="1"/>
    <col min="12292" max="12292" width="11.6640625" style="35" bestFit="1" customWidth="1"/>
    <col min="12293" max="12293" width="10.44140625" style="35" bestFit="1" customWidth="1"/>
    <col min="12294" max="12294" width="11.88671875" style="35" bestFit="1" customWidth="1"/>
    <col min="12295" max="12295" width="10" style="35" bestFit="1" customWidth="1"/>
    <col min="12296" max="12296" width="12.5546875" style="35" bestFit="1" customWidth="1"/>
    <col min="12297" max="12297" width="8.33203125" style="35" bestFit="1" customWidth="1"/>
    <col min="12298" max="12298" width="12.33203125" style="35" bestFit="1" customWidth="1"/>
    <col min="12299" max="12300" width="11.5546875" style="35" bestFit="1" customWidth="1"/>
    <col min="12301" max="12302" width="12.33203125" style="35" bestFit="1" customWidth="1"/>
    <col min="12303" max="12303" width="8.5546875" style="35" bestFit="1" customWidth="1"/>
    <col min="12304" max="12304" width="9.6640625" style="35" bestFit="1" customWidth="1"/>
    <col min="12305" max="12305" width="7.6640625" style="35" bestFit="1" customWidth="1"/>
    <col min="12306" max="12306" width="10.5546875" style="35" customWidth="1"/>
    <col min="12307" max="12307" width="12.5546875" style="35" bestFit="1" customWidth="1"/>
    <col min="12308" max="12308" width="7.6640625" style="35" bestFit="1" customWidth="1"/>
    <col min="12309" max="12309" width="11.33203125" style="35" bestFit="1" customWidth="1"/>
    <col min="12310" max="12544" width="8.88671875" style="35"/>
    <col min="12545" max="12545" width="14.44140625" style="35" bestFit="1" customWidth="1"/>
    <col min="12546" max="12546" width="23.109375" style="35" bestFit="1" customWidth="1"/>
    <col min="12547" max="12547" width="5.109375" style="35" bestFit="1" customWidth="1"/>
    <col min="12548" max="12548" width="11.6640625" style="35" bestFit="1" customWidth="1"/>
    <col min="12549" max="12549" width="10.44140625" style="35" bestFit="1" customWidth="1"/>
    <col min="12550" max="12550" width="11.88671875" style="35" bestFit="1" customWidth="1"/>
    <col min="12551" max="12551" width="10" style="35" bestFit="1" customWidth="1"/>
    <col min="12552" max="12552" width="12.5546875" style="35" bestFit="1" customWidth="1"/>
    <col min="12553" max="12553" width="8.33203125" style="35" bestFit="1" customWidth="1"/>
    <col min="12554" max="12554" width="12.33203125" style="35" bestFit="1" customWidth="1"/>
    <col min="12555" max="12556" width="11.5546875" style="35" bestFit="1" customWidth="1"/>
    <col min="12557" max="12558" width="12.33203125" style="35" bestFit="1" customWidth="1"/>
    <col min="12559" max="12559" width="8.5546875" style="35" bestFit="1" customWidth="1"/>
    <col min="12560" max="12560" width="9.6640625" style="35" bestFit="1" customWidth="1"/>
    <col min="12561" max="12561" width="7.6640625" style="35" bestFit="1" customWidth="1"/>
    <col min="12562" max="12562" width="10.5546875" style="35" customWidth="1"/>
    <col min="12563" max="12563" width="12.5546875" style="35" bestFit="1" customWidth="1"/>
    <col min="12564" max="12564" width="7.6640625" style="35" bestFit="1" customWidth="1"/>
    <col min="12565" max="12565" width="11.33203125" style="35" bestFit="1" customWidth="1"/>
    <col min="12566" max="12800" width="8.88671875" style="35"/>
    <col min="12801" max="12801" width="14.44140625" style="35" bestFit="1" customWidth="1"/>
    <col min="12802" max="12802" width="23.109375" style="35" bestFit="1" customWidth="1"/>
    <col min="12803" max="12803" width="5.109375" style="35" bestFit="1" customWidth="1"/>
    <col min="12804" max="12804" width="11.6640625" style="35" bestFit="1" customWidth="1"/>
    <col min="12805" max="12805" width="10.44140625" style="35" bestFit="1" customWidth="1"/>
    <col min="12806" max="12806" width="11.88671875" style="35" bestFit="1" customWidth="1"/>
    <col min="12807" max="12807" width="10" style="35" bestFit="1" customWidth="1"/>
    <col min="12808" max="12808" width="12.5546875" style="35" bestFit="1" customWidth="1"/>
    <col min="12809" max="12809" width="8.33203125" style="35" bestFit="1" customWidth="1"/>
    <col min="12810" max="12810" width="12.33203125" style="35" bestFit="1" customWidth="1"/>
    <col min="12811" max="12812" width="11.5546875" style="35" bestFit="1" customWidth="1"/>
    <col min="12813" max="12814" width="12.33203125" style="35" bestFit="1" customWidth="1"/>
    <col min="12815" max="12815" width="8.5546875" style="35" bestFit="1" customWidth="1"/>
    <col min="12816" max="12816" width="9.6640625" style="35" bestFit="1" customWidth="1"/>
    <col min="12817" max="12817" width="7.6640625" style="35" bestFit="1" customWidth="1"/>
    <col min="12818" max="12818" width="10.5546875" style="35" customWidth="1"/>
    <col min="12819" max="12819" width="12.5546875" style="35" bestFit="1" customWidth="1"/>
    <col min="12820" max="12820" width="7.6640625" style="35" bestFit="1" customWidth="1"/>
    <col min="12821" max="12821" width="11.33203125" style="35" bestFit="1" customWidth="1"/>
    <col min="12822" max="13056" width="8.88671875" style="35"/>
    <col min="13057" max="13057" width="14.44140625" style="35" bestFit="1" customWidth="1"/>
    <col min="13058" max="13058" width="23.109375" style="35" bestFit="1" customWidth="1"/>
    <col min="13059" max="13059" width="5.109375" style="35" bestFit="1" customWidth="1"/>
    <col min="13060" max="13060" width="11.6640625" style="35" bestFit="1" customWidth="1"/>
    <col min="13061" max="13061" width="10.44140625" style="35" bestFit="1" customWidth="1"/>
    <col min="13062" max="13062" width="11.88671875" style="35" bestFit="1" customWidth="1"/>
    <col min="13063" max="13063" width="10" style="35" bestFit="1" customWidth="1"/>
    <col min="13064" max="13064" width="12.5546875" style="35" bestFit="1" customWidth="1"/>
    <col min="13065" max="13065" width="8.33203125" style="35" bestFit="1" customWidth="1"/>
    <col min="13066" max="13066" width="12.33203125" style="35" bestFit="1" customWidth="1"/>
    <col min="13067" max="13068" width="11.5546875" style="35" bestFit="1" customWidth="1"/>
    <col min="13069" max="13070" width="12.33203125" style="35" bestFit="1" customWidth="1"/>
    <col min="13071" max="13071" width="8.5546875" style="35" bestFit="1" customWidth="1"/>
    <col min="13072" max="13072" width="9.6640625" style="35" bestFit="1" customWidth="1"/>
    <col min="13073" max="13073" width="7.6640625" style="35" bestFit="1" customWidth="1"/>
    <col min="13074" max="13074" width="10.5546875" style="35" customWidth="1"/>
    <col min="13075" max="13075" width="12.5546875" style="35" bestFit="1" customWidth="1"/>
    <col min="13076" max="13076" width="7.6640625" style="35" bestFit="1" customWidth="1"/>
    <col min="13077" max="13077" width="11.33203125" style="35" bestFit="1" customWidth="1"/>
    <col min="13078" max="13312" width="8.88671875" style="35"/>
    <col min="13313" max="13313" width="14.44140625" style="35" bestFit="1" customWidth="1"/>
    <col min="13314" max="13314" width="23.109375" style="35" bestFit="1" customWidth="1"/>
    <col min="13315" max="13315" width="5.109375" style="35" bestFit="1" customWidth="1"/>
    <col min="13316" max="13316" width="11.6640625" style="35" bestFit="1" customWidth="1"/>
    <col min="13317" max="13317" width="10.44140625" style="35" bestFit="1" customWidth="1"/>
    <col min="13318" max="13318" width="11.88671875" style="35" bestFit="1" customWidth="1"/>
    <col min="13319" max="13319" width="10" style="35" bestFit="1" customWidth="1"/>
    <col min="13320" max="13320" width="12.5546875" style="35" bestFit="1" customWidth="1"/>
    <col min="13321" max="13321" width="8.33203125" style="35" bestFit="1" customWidth="1"/>
    <col min="13322" max="13322" width="12.33203125" style="35" bestFit="1" customWidth="1"/>
    <col min="13323" max="13324" width="11.5546875" style="35" bestFit="1" customWidth="1"/>
    <col min="13325" max="13326" width="12.33203125" style="35" bestFit="1" customWidth="1"/>
    <col min="13327" max="13327" width="8.5546875" style="35" bestFit="1" customWidth="1"/>
    <col min="13328" max="13328" width="9.6640625" style="35" bestFit="1" customWidth="1"/>
    <col min="13329" max="13329" width="7.6640625" style="35" bestFit="1" customWidth="1"/>
    <col min="13330" max="13330" width="10.5546875" style="35" customWidth="1"/>
    <col min="13331" max="13331" width="12.5546875" style="35" bestFit="1" customWidth="1"/>
    <col min="13332" max="13332" width="7.6640625" style="35" bestFit="1" customWidth="1"/>
    <col min="13333" max="13333" width="11.33203125" style="35" bestFit="1" customWidth="1"/>
    <col min="13334" max="13568" width="8.88671875" style="35"/>
    <col min="13569" max="13569" width="14.44140625" style="35" bestFit="1" customWidth="1"/>
    <col min="13570" max="13570" width="23.109375" style="35" bestFit="1" customWidth="1"/>
    <col min="13571" max="13571" width="5.109375" style="35" bestFit="1" customWidth="1"/>
    <col min="13572" max="13572" width="11.6640625" style="35" bestFit="1" customWidth="1"/>
    <col min="13573" max="13573" width="10.44140625" style="35" bestFit="1" customWidth="1"/>
    <col min="13574" max="13574" width="11.88671875" style="35" bestFit="1" customWidth="1"/>
    <col min="13575" max="13575" width="10" style="35" bestFit="1" customWidth="1"/>
    <col min="13576" max="13576" width="12.5546875" style="35" bestFit="1" customWidth="1"/>
    <col min="13577" max="13577" width="8.33203125" style="35" bestFit="1" customWidth="1"/>
    <col min="13578" max="13578" width="12.33203125" style="35" bestFit="1" customWidth="1"/>
    <col min="13579" max="13580" width="11.5546875" style="35" bestFit="1" customWidth="1"/>
    <col min="13581" max="13582" width="12.33203125" style="35" bestFit="1" customWidth="1"/>
    <col min="13583" max="13583" width="8.5546875" style="35" bestFit="1" customWidth="1"/>
    <col min="13584" max="13584" width="9.6640625" style="35" bestFit="1" customWidth="1"/>
    <col min="13585" max="13585" width="7.6640625" style="35" bestFit="1" customWidth="1"/>
    <col min="13586" max="13586" width="10.5546875" style="35" customWidth="1"/>
    <col min="13587" max="13587" width="12.5546875" style="35" bestFit="1" customWidth="1"/>
    <col min="13588" max="13588" width="7.6640625" style="35" bestFit="1" customWidth="1"/>
    <col min="13589" max="13589" width="11.33203125" style="35" bestFit="1" customWidth="1"/>
    <col min="13590" max="13824" width="8.88671875" style="35"/>
    <col min="13825" max="13825" width="14.44140625" style="35" bestFit="1" customWidth="1"/>
    <col min="13826" max="13826" width="23.109375" style="35" bestFit="1" customWidth="1"/>
    <col min="13827" max="13827" width="5.109375" style="35" bestFit="1" customWidth="1"/>
    <col min="13828" max="13828" width="11.6640625" style="35" bestFit="1" customWidth="1"/>
    <col min="13829" max="13829" width="10.44140625" style="35" bestFit="1" customWidth="1"/>
    <col min="13830" max="13830" width="11.88671875" style="35" bestFit="1" customWidth="1"/>
    <col min="13831" max="13831" width="10" style="35" bestFit="1" customWidth="1"/>
    <col min="13832" max="13832" width="12.5546875" style="35" bestFit="1" customWidth="1"/>
    <col min="13833" max="13833" width="8.33203125" style="35" bestFit="1" customWidth="1"/>
    <col min="13834" max="13834" width="12.33203125" style="35" bestFit="1" customWidth="1"/>
    <col min="13835" max="13836" width="11.5546875" style="35" bestFit="1" customWidth="1"/>
    <col min="13837" max="13838" width="12.33203125" style="35" bestFit="1" customWidth="1"/>
    <col min="13839" max="13839" width="8.5546875" style="35" bestFit="1" customWidth="1"/>
    <col min="13840" max="13840" width="9.6640625" style="35" bestFit="1" customWidth="1"/>
    <col min="13841" max="13841" width="7.6640625" style="35" bestFit="1" customWidth="1"/>
    <col min="13842" max="13842" width="10.5546875" style="35" customWidth="1"/>
    <col min="13843" max="13843" width="12.5546875" style="35" bestFit="1" customWidth="1"/>
    <col min="13844" max="13844" width="7.6640625" style="35" bestFit="1" customWidth="1"/>
    <col min="13845" max="13845" width="11.33203125" style="35" bestFit="1" customWidth="1"/>
    <col min="13846" max="14080" width="8.88671875" style="35"/>
    <col min="14081" max="14081" width="14.44140625" style="35" bestFit="1" customWidth="1"/>
    <col min="14082" max="14082" width="23.109375" style="35" bestFit="1" customWidth="1"/>
    <col min="14083" max="14083" width="5.109375" style="35" bestFit="1" customWidth="1"/>
    <col min="14084" max="14084" width="11.6640625" style="35" bestFit="1" customWidth="1"/>
    <col min="14085" max="14085" width="10.44140625" style="35" bestFit="1" customWidth="1"/>
    <col min="14086" max="14086" width="11.88671875" style="35" bestFit="1" customWidth="1"/>
    <col min="14087" max="14087" width="10" style="35" bestFit="1" customWidth="1"/>
    <col min="14088" max="14088" width="12.5546875" style="35" bestFit="1" customWidth="1"/>
    <col min="14089" max="14089" width="8.33203125" style="35" bestFit="1" customWidth="1"/>
    <col min="14090" max="14090" width="12.33203125" style="35" bestFit="1" customWidth="1"/>
    <col min="14091" max="14092" width="11.5546875" style="35" bestFit="1" customWidth="1"/>
    <col min="14093" max="14094" width="12.33203125" style="35" bestFit="1" customWidth="1"/>
    <col min="14095" max="14095" width="8.5546875" style="35" bestFit="1" customWidth="1"/>
    <col min="14096" max="14096" width="9.6640625" style="35" bestFit="1" customWidth="1"/>
    <col min="14097" max="14097" width="7.6640625" style="35" bestFit="1" customWidth="1"/>
    <col min="14098" max="14098" width="10.5546875" style="35" customWidth="1"/>
    <col min="14099" max="14099" width="12.5546875" style="35" bestFit="1" customWidth="1"/>
    <col min="14100" max="14100" width="7.6640625" style="35" bestFit="1" customWidth="1"/>
    <col min="14101" max="14101" width="11.33203125" style="35" bestFit="1" customWidth="1"/>
    <col min="14102" max="14336" width="8.88671875" style="35"/>
    <col min="14337" max="14337" width="14.44140625" style="35" bestFit="1" customWidth="1"/>
    <col min="14338" max="14338" width="23.109375" style="35" bestFit="1" customWidth="1"/>
    <col min="14339" max="14339" width="5.109375" style="35" bestFit="1" customWidth="1"/>
    <col min="14340" max="14340" width="11.6640625" style="35" bestFit="1" customWidth="1"/>
    <col min="14341" max="14341" width="10.44140625" style="35" bestFit="1" customWidth="1"/>
    <col min="14342" max="14342" width="11.88671875" style="35" bestFit="1" customWidth="1"/>
    <col min="14343" max="14343" width="10" style="35" bestFit="1" customWidth="1"/>
    <col min="14344" max="14344" width="12.5546875" style="35" bestFit="1" customWidth="1"/>
    <col min="14345" max="14345" width="8.33203125" style="35" bestFit="1" customWidth="1"/>
    <col min="14346" max="14346" width="12.33203125" style="35" bestFit="1" customWidth="1"/>
    <col min="14347" max="14348" width="11.5546875" style="35" bestFit="1" customWidth="1"/>
    <col min="14349" max="14350" width="12.33203125" style="35" bestFit="1" customWidth="1"/>
    <col min="14351" max="14351" width="8.5546875" style="35" bestFit="1" customWidth="1"/>
    <col min="14352" max="14352" width="9.6640625" style="35" bestFit="1" customWidth="1"/>
    <col min="14353" max="14353" width="7.6640625" style="35" bestFit="1" customWidth="1"/>
    <col min="14354" max="14354" width="10.5546875" style="35" customWidth="1"/>
    <col min="14355" max="14355" width="12.5546875" style="35" bestFit="1" customWidth="1"/>
    <col min="14356" max="14356" width="7.6640625" style="35" bestFit="1" customWidth="1"/>
    <col min="14357" max="14357" width="11.33203125" style="35" bestFit="1" customWidth="1"/>
    <col min="14358" max="14592" width="8.88671875" style="35"/>
    <col min="14593" max="14593" width="14.44140625" style="35" bestFit="1" customWidth="1"/>
    <col min="14594" max="14594" width="23.109375" style="35" bestFit="1" customWidth="1"/>
    <col min="14595" max="14595" width="5.109375" style="35" bestFit="1" customWidth="1"/>
    <col min="14596" max="14596" width="11.6640625" style="35" bestFit="1" customWidth="1"/>
    <col min="14597" max="14597" width="10.44140625" style="35" bestFit="1" customWidth="1"/>
    <col min="14598" max="14598" width="11.88671875" style="35" bestFit="1" customWidth="1"/>
    <col min="14599" max="14599" width="10" style="35" bestFit="1" customWidth="1"/>
    <col min="14600" max="14600" width="12.5546875" style="35" bestFit="1" customWidth="1"/>
    <col min="14601" max="14601" width="8.33203125" style="35" bestFit="1" customWidth="1"/>
    <col min="14602" max="14602" width="12.33203125" style="35" bestFit="1" customWidth="1"/>
    <col min="14603" max="14604" width="11.5546875" style="35" bestFit="1" customWidth="1"/>
    <col min="14605" max="14606" width="12.33203125" style="35" bestFit="1" customWidth="1"/>
    <col min="14607" max="14607" width="8.5546875" style="35" bestFit="1" customWidth="1"/>
    <col min="14608" max="14608" width="9.6640625" style="35" bestFit="1" customWidth="1"/>
    <col min="14609" max="14609" width="7.6640625" style="35" bestFit="1" customWidth="1"/>
    <col min="14610" max="14610" width="10.5546875" style="35" customWidth="1"/>
    <col min="14611" max="14611" width="12.5546875" style="35" bestFit="1" customWidth="1"/>
    <col min="14612" max="14612" width="7.6640625" style="35" bestFit="1" customWidth="1"/>
    <col min="14613" max="14613" width="11.33203125" style="35" bestFit="1" customWidth="1"/>
    <col min="14614" max="14848" width="8.88671875" style="35"/>
    <col min="14849" max="14849" width="14.44140625" style="35" bestFit="1" customWidth="1"/>
    <col min="14850" max="14850" width="23.109375" style="35" bestFit="1" customWidth="1"/>
    <col min="14851" max="14851" width="5.109375" style="35" bestFit="1" customWidth="1"/>
    <col min="14852" max="14852" width="11.6640625" style="35" bestFit="1" customWidth="1"/>
    <col min="14853" max="14853" width="10.44140625" style="35" bestFit="1" customWidth="1"/>
    <col min="14854" max="14854" width="11.88671875" style="35" bestFit="1" customWidth="1"/>
    <col min="14855" max="14855" width="10" style="35" bestFit="1" customWidth="1"/>
    <col min="14856" max="14856" width="12.5546875" style="35" bestFit="1" customWidth="1"/>
    <col min="14857" max="14857" width="8.33203125" style="35" bestFit="1" customWidth="1"/>
    <col min="14858" max="14858" width="12.33203125" style="35" bestFit="1" customWidth="1"/>
    <col min="14859" max="14860" width="11.5546875" style="35" bestFit="1" customWidth="1"/>
    <col min="14861" max="14862" width="12.33203125" style="35" bestFit="1" customWidth="1"/>
    <col min="14863" max="14863" width="8.5546875" style="35" bestFit="1" customWidth="1"/>
    <col min="14864" max="14864" width="9.6640625" style="35" bestFit="1" customWidth="1"/>
    <col min="14865" max="14865" width="7.6640625" style="35" bestFit="1" customWidth="1"/>
    <col min="14866" max="14866" width="10.5546875" style="35" customWidth="1"/>
    <col min="14867" max="14867" width="12.5546875" style="35" bestFit="1" customWidth="1"/>
    <col min="14868" max="14868" width="7.6640625" style="35" bestFit="1" customWidth="1"/>
    <col min="14869" max="14869" width="11.33203125" style="35" bestFit="1" customWidth="1"/>
    <col min="14870" max="15104" width="8.88671875" style="35"/>
    <col min="15105" max="15105" width="14.44140625" style="35" bestFit="1" customWidth="1"/>
    <col min="15106" max="15106" width="23.109375" style="35" bestFit="1" customWidth="1"/>
    <col min="15107" max="15107" width="5.109375" style="35" bestFit="1" customWidth="1"/>
    <col min="15108" max="15108" width="11.6640625" style="35" bestFit="1" customWidth="1"/>
    <col min="15109" max="15109" width="10.44140625" style="35" bestFit="1" customWidth="1"/>
    <col min="15110" max="15110" width="11.88671875" style="35" bestFit="1" customWidth="1"/>
    <col min="15111" max="15111" width="10" style="35" bestFit="1" customWidth="1"/>
    <col min="15112" max="15112" width="12.5546875" style="35" bestFit="1" customWidth="1"/>
    <col min="15113" max="15113" width="8.33203125" style="35" bestFit="1" customWidth="1"/>
    <col min="15114" max="15114" width="12.33203125" style="35" bestFit="1" customWidth="1"/>
    <col min="15115" max="15116" width="11.5546875" style="35" bestFit="1" customWidth="1"/>
    <col min="15117" max="15118" width="12.33203125" style="35" bestFit="1" customWidth="1"/>
    <col min="15119" max="15119" width="8.5546875" style="35" bestFit="1" customWidth="1"/>
    <col min="15120" max="15120" width="9.6640625" style="35" bestFit="1" customWidth="1"/>
    <col min="15121" max="15121" width="7.6640625" style="35" bestFit="1" customWidth="1"/>
    <col min="15122" max="15122" width="10.5546875" style="35" customWidth="1"/>
    <col min="15123" max="15123" width="12.5546875" style="35" bestFit="1" customWidth="1"/>
    <col min="15124" max="15124" width="7.6640625" style="35" bestFit="1" customWidth="1"/>
    <col min="15125" max="15125" width="11.33203125" style="35" bestFit="1" customWidth="1"/>
    <col min="15126" max="15360" width="8.88671875" style="35"/>
    <col min="15361" max="15361" width="14.44140625" style="35" bestFit="1" customWidth="1"/>
    <col min="15362" max="15362" width="23.109375" style="35" bestFit="1" customWidth="1"/>
    <col min="15363" max="15363" width="5.109375" style="35" bestFit="1" customWidth="1"/>
    <col min="15364" max="15364" width="11.6640625" style="35" bestFit="1" customWidth="1"/>
    <col min="15365" max="15365" width="10.44140625" style="35" bestFit="1" customWidth="1"/>
    <col min="15366" max="15366" width="11.88671875" style="35" bestFit="1" customWidth="1"/>
    <col min="15367" max="15367" width="10" style="35" bestFit="1" customWidth="1"/>
    <col min="15368" max="15368" width="12.5546875" style="35" bestFit="1" customWidth="1"/>
    <col min="15369" max="15369" width="8.33203125" style="35" bestFit="1" customWidth="1"/>
    <col min="15370" max="15370" width="12.33203125" style="35" bestFit="1" customWidth="1"/>
    <col min="15371" max="15372" width="11.5546875" style="35" bestFit="1" customWidth="1"/>
    <col min="15373" max="15374" width="12.33203125" style="35" bestFit="1" customWidth="1"/>
    <col min="15375" max="15375" width="8.5546875" style="35" bestFit="1" customWidth="1"/>
    <col min="15376" max="15376" width="9.6640625" style="35" bestFit="1" customWidth="1"/>
    <col min="15377" max="15377" width="7.6640625" style="35" bestFit="1" customWidth="1"/>
    <col min="15378" max="15378" width="10.5546875" style="35" customWidth="1"/>
    <col min="15379" max="15379" width="12.5546875" style="35" bestFit="1" customWidth="1"/>
    <col min="15380" max="15380" width="7.6640625" style="35" bestFit="1" customWidth="1"/>
    <col min="15381" max="15381" width="11.33203125" style="35" bestFit="1" customWidth="1"/>
    <col min="15382" max="15616" width="8.88671875" style="35"/>
    <col min="15617" max="15617" width="14.44140625" style="35" bestFit="1" customWidth="1"/>
    <col min="15618" max="15618" width="23.109375" style="35" bestFit="1" customWidth="1"/>
    <col min="15619" max="15619" width="5.109375" style="35" bestFit="1" customWidth="1"/>
    <col min="15620" max="15620" width="11.6640625" style="35" bestFit="1" customWidth="1"/>
    <col min="15621" max="15621" width="10.44140625" style="35" bestFit="1" customWidth="1"/>
    <col min="15622" max="15622" width="11.88671875" style="35" bestFit="1" customWidth="1"/>
    <col min="15623" max="15623" width="10" style="35" bestFit="1" customWidth="1"/>
    <col min="15624" max="15624" width="12.5546875" style="35" bestFit="1" customWidth="1"/>
    <col min="15625" max="15625" width="8.33203125" style="35" bestFit="1" customWidth="1"/>
    <col min="15626" max="15626" width="12.33203125" style="35" bestFit="1" customWidth="1"/>
    <col min="15627" max="15628" width="11.5546875" style="35" bestFit="1" customWidth="1"/>
    <col min="15629" max="15630" width="12.33203125" style="35" bestFit="1" customWidth="1"/>
    <col min="15631" max="15631" width="8.5546875" style="35" bestFit="1" customWidth="1"/>
    <col min="15632" max="15632" width="9.6640625" style="35" bestFit="1" customWidth="1"/>
    <col min="15633" max="15633" width="7.6640625" style="35" bestFit="1" customWidth="1"/>
    <col min="15634" max="15634" width="10.5546875" style="35" customWidth="1"/>
    <col min="15635" max="15635" width="12.5546875" style="35" bestFit="1" customWidth="1"/>
    <col min="15636" max="15636" width="7.6640625" style="35" bestFit="1" customWidth="1"/>
    <col min="15637" max="15637" width="11.33203125" style="35" bestFit="1" customWidth="1"/>
    <col min="15638" max="15872" width="8.88671875" style="35"/>
    <col min="15873" max="15873" width="14.44140625" style="35" bestFit="1" customWidth="1"/>
    <col min="15874" max="15874" width="23.109375" style="35" bestFit="1" customWidth="1"/>
    <col min="15875" max="15875" width="5.109375" style="35" bestFit="1" customWidth="1"/>
    <col min="15876" max="15876" width="11.6640625" style="35" bestFit="1" customWidth="1"/>
    <col min="15877" max="15877" width="10.44140625" style="35" bestFit="1" customWidth="1"/>
    <col min="15878" max="15878" width="11.88671875" style="35" bestFit="1" customWidth="1"/>
    <col min="15879" max="15879" width="10" style="35" bestFit="1" customWidth="1"/>
    <col min="15880" max="15880" width="12.5546875" style="35" bestFit="1" customWidth="1"/>
    <col min="15881" max="15881" width="8.33203125" style="35" bestFit="1" customWidth="1"/>
    <col min="15882" max="15882" width="12.33203125" style="35" bestFit="1" customWidth="1"/>
    <col min="15883" max="15884" width="11.5546875" style="35" bestFit="1" customWidth="1"/>
    <col min="15885" max="15886" width="12.33203125" style="35" bestFit="1" customWidth="1"/>
    <col min="15887" max="15887" width="8.5546875" style="35" bestFit="1" customWidth="1"/>
    <col min="15888" max="15888" width="9.6640625" style="35" bestFit="1" customWidth="1"/>
    <col min="15889" max="15889" width="7.6640625" style="35" bestFit="1" customWidth="1"/>
    <col min="15890" max="15890" width="10.5546875" style="35" customWidth="1"/>
    <col min="15891" max="15891" width="12.5546875" style="35" bestFit="1" customWidth="1"/>
    <col min="15892" max="15892" width="7.6640625" style="35" bestFit="1" customWidth="1"/>
    <col min="15893" max="15893" width="11.33203125" style="35" bestFit="1" customWidth="1"/>
    <col min="15894" max="16128" width="8.88671875" style="35"/>
    <col min="16129" max="16129" width="14.44140625" style="35" bestFit="1" customWidth="1"/>
    <col min="16130" max="16130" width="23.109375" style="35" bestFit="1" customWidth="1"/>
    <col min="16131" max="16131" width="5.109375" style="35" bestFit="1" customWidth="1"/>
    <col min="16132" max="16132" width="11.6640625" style="35" bestFit="1" customWidth="1"/>
    <col min="16133" max="16133" width="10.44140625" style="35" bestFit="1" customWidth="1"/>
    <col min="16134" max="16134" width="11.88671875" style="35" bestFit="1" customWidth="1"/>
    <col min="16135" max="16135" width="10" style="35" bestFit="1" customWidth="1"/>
    <col min="16136" max="16136" width="12.5546875" style="35" bestFit="1" customWidth="1"/>
    <col min="16137" max="16137" width="8.33203125" style="35" bestFit="1" customWidth="1"/>
    <col min="16138" max="16138" width="12.33203125" style="35" bestFit="1" customWidth="1"/>
    <col min="16139" max="16140" width="11.5546875" style="35" bestFit="1" customWidth="1"/>
    <col min="16141" max="16142" width="12.33203125" style="35" bestFit="1" customWidth="1"/>
    <col min="16143" max="16143" width="8.5546875" style="35" bestFit="1" customWidth="1"/>
    <col min="16144" max="16144" width="9.6640625" style="35" bestFit="1" customWidth="1"/>
    <col min="16145" max="16145" width="7.6640625" style="35" bestFit="1" customWidth="1"/>
    <col min="16146" max="16146" width="10.5546875" style="35" customWidth="1"/>
    <col min="16147" max="16147" width="12.5546875" style="35" bestFit="1" customWidth="1"/>
    <col min="16148" max="16148" width="7.6640625" style="35" bestFit="1" customWidth="1"/>
    <col min="16149" max="16149" width="11.33203125" style="35" bestFit="1" customWidth="1"/>
    <col min="16150" max="16384" width="8.88671875" style="35"/>
  </cols>
  <sheetData>
    <row r="1" spans="1:21">
      <c r="A1" s="1436" t="s">
        <v>5197</v>
      </c>
    </row>
    <row r="2" spans="1:21" ht="17.399999999999999">
      <c r="A2" s="671" t="s">
        <v>260</v>
      </c>
      <c r="B2" s="1669" t="s">
        <v>4526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O2" s="1669"/>
      <c r="P2" s="1669"/>
      <c r="Q2" s="1669"/>
      <c r="R2" s="1669"/>
      <c r="S2" s="1669"/>
      <c r="T2" s="1669"/>
      <c r="U2" s="1669"/>
    </row>
    <row r="3" spans="1:21" ht="18" thickBot="1">
      <c r="A3" s="678"/>
      <c r="B3" s="1686" t="s">
        <v>4523</v>
      </c>
      <c r="C3" s="1686"/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1686"/>
      <c r="R3" s="1686"/>
      <c r="S3" s="1686"/>
      <c r="T3" s="1686"/>
      <c r="U3" s="1686"/>
    </row>
    <row r="4" spans="1:21">
      <c r="A4" s="439"/>
      <c r="B4" s="439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</row>
    <row r="5" spans="1:21" ht="13.8" thickBot="1">
      <c r="A5" s="672"/>
      <c r="B5" s="672"/>
      <c r="C5" s="1681" t="s">
        <v>1648</v>
      </c>
      <c r="D5" s="1681"/>
      <c r="E5" s="1681"/>
      <c r="F5" s="1681"/>
      <c r="G5" s="1681"/>
      <c r="H5" s="1681"/>
      <c r="I5" s="1681"/>
      <c r="J5" s="1681"/>
      <c r="K5" s="1681"/>
      <c r="L5" s="1681"/>
      <c r="M5" s="1681"/>
      <c r="N5" s="1681"/>
      <c r="O5" s="1681"/>
      <c r="P5" s="1681"/>
      <c r="Q5" s="1681"/>
      <c r="R5" s="1681"/>
      <c r="S5" s="1681"/>
      <c r="T5" s="1681"/>
      <c r="U5" s="1681"/>
    </row>
    <row r="6" spans="1:21">
      <c r="A6" s="672"/>
      <c r="B6" s="672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</row>
    <row r="7" spans="1:21" ht="13.8" thickBot="1">
      <c r="A7" s="672"/>
      <c r="B7" s="279" t="s">
        <v>4297</v>
      </c>
      <c r="C7" s="269"/>
      <c r="D7" s="1681" t="s">
        <v>1777</v>
      </c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</row>
    <row r="8" spans="1:21">
      <c r="A8" s="672"/>
      <c r="B8" s="279" t="s">
        <v>3888</v>
      </c>
      <c r="C8" s="269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494"/>
      <c r="O8" s="493"/>
      <c r="P8" s="277"/>
      <c r="Q8" s="277"/>
      <c r="R8" s="277"/>
      <c r="S8" s="277"/>
      <c r="T8" s="277"/>
      <c r="U8" s="277"/>
    </row>
    <row r="9" spans="1:21" ht="13.8" thickBot="1">
      <c r="A9" s="279" t="s">
        <v>4527</v>
      </c>
      <c r="B9" s="279" t="s">
        <v>4528</v>
      </c>
      <c r="C9" s="269"/>
      <c r="D9" s="1693" t="s">
        <v>1776</v>
      </c>
      <c r="E9" s="1693"/>
      <c r="F9" s="1693"/>
      <c r="G9" s="1693"/>
      <c r="H9" s="1693"/>
      <c r="I9" s="1693"/>
      <c r="J9" s="1693"/>
      <c r="K9" s="1693"/>
      <c r="L9" s="1693"/>
      <c r="M9" s="1693"/>
      <c r="N9" s="1693"/>
      <c r="O9" s="1694" t="s">
        <v>1775</v>
      </c>
      <c r="P9" s="1694"/>
      <c r="Q9" s="1694"/>
      <c r="R9" s="1694"/>
      <c r="S9" s="1694"/>
      <c r="T9" s="1694"/>
      <c r="U9" s="1694"/>
    </row>
    <row r="10" spans="1:21" ht="13.8" thickBot="1">
      <c r="A10" s="279" t="s">
        <v>4529</v>
      </c>
      <c r="B10" s="279" t="s">
        <v>4173</v>
      </c>
      <c r="C10" s="269"/>
      <c r="D10" s="1695" t="s">
        <v>4530</v>
      </c>
      <c r="E10" s="1695"/>
      <c r="F10" s="1695"/>
      <c r="G10" s="1695"/>
      <c r="H10" s="1695"/>
      <c r="I10" s="1695"/>
      <c r="J10" s="1695"/>
      <c r="K10" s="1695"/>
      <c r="L10" s="1695"/>
      <c r="M10" s="1695"/>
      <c r="N10" s="1695"/>
      <c r="O10" s="1694" t="s">
        <v>4531</v>
      </c>
      <c r="P10" s="1694"/>
      <c r="Q10" s="1694"/>
      <c r="R10" s="1694"/>
      <c r="S10" s="1694"/>
      <c r="T10" s="1694"/>
      <c r="U10" s="1694"/>
    </row>
    <row r="11" spans="1:21">
      <c r="A11" s="279"/>
      <c r="B11" s="279" t="s">
        <v>4532</v>
      </c>
      <c r="C11" s="269"/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488"/>
      <c r="O11" s="489"/>
      <c r="P11" s="269"/>
      <c r="Q11" s="269"/>
      <c r="R11" s="269"/>
      <c r="S11" s="269"/>
      <c r="T11" s="269"/>
      <c r="U11" s="269"/>
    </row>
    <row r="12" spans="1:21">
      <c r="A12" s="672"/>
      <c r="B12" s="279" t="s">
        <v>4533</v>
      </c>
      <c r="C12" s="269"/>
      <c r="D12" s="279" t="str">
        <f>"0"</f>
        <v>0</v>
      </c>
      <c r="E12" s="279" t="str">
        <f>"1"</f>
        <v>1</v>
      </c>
      <c r="F12" s="279" t="str">
        <f>"2"</f>
        <v>2</v>
      </c>
      <c r="G12" s="279" t="str">
        <f>"3"</f>
        <v>3</v>
      </c>
      <c r="H12" s="279" t="str">
        <f>"4"</f>
        <v>4</v>
      </c>
      <c r="I12" s="279" t="str">
        <f>"5"</f>
        <v>5</v>
      </c>
      <c r="J12" s="279" t="str">
        <f>"6"</f>
        <v>6</v>
      </c>
      <c r="K12" s="279" t="str">
        <f>"7"</f>
        <v>7</v>
      </c>
      <c r="L12" s="279" t="str">
        <f>"8"</f>
        <v>8</v>
      </c>
      <c r="M12" s="279" t="str">
        <f>"9"</f>
        <v>9</v>
      </c>
      <c r="N12" s="458" t="s">
        <v>69</v>
      </c>
      <c r="O12" s="690" t="str">
        <f>"2"</f>
        <v>2</v>
      </c>
      <c r="P12" s="279" t="str">
        <f>"3"</f>
        <v>3</v>
      </c>
      <c r="Q12" s="279" t="str">
        <f>"4"</f>
        <v>4</v>
      </c>
      <c r="R12" s="279" t="str">
        <f>"5"</f>
        <v>5</v>
      </c>
      <c r="S12" s="279" t="str">
        <f>"6"</f>
        <v>6</v>
      </c>
      <c r="T12" s="279" t="str">
        <f>"8"</f>
        <v>8</v>
      </c>
      <c r="U12" s="279"/>
    </row>
    <row r="13" spans="1:21" ht="48.6" thickBot="1">
      <c r="A13" s="281"/>
      <c r="B13" s="281"/>
      <c r="C13" s="679" t="s">
        <v>3</v>
      </c>
      <c r="D13" s="679" t="s">
        <v>1774</v>
      </c>
      <c r="E13" s="679" t="s">
        <v>1773</v>
      </c>
      <c r="F13" s="679" t="s">
        <v>4534</v>
      </c>
      <c r="G13" s="679" t="s">
        <v>1772</v>
      </c>
      <c r="H13" s="679" t="s">
        <v>1755</v>
      </c>
      <c r="I13" s="679" t="s">
        <v>1754</v>
      </c>
      <c r="J13" s="679" t="s">
        <v>1753</v>
      </c>
      <c r="K13" s="679" t="s">
        <v>1752</v>
      </c>
      <c r="L13" s="679" t="s">
        <v>1771</v>
      </c>
      <c r="M13" s="679" t="s">
        <v>1750</v>
      </c>
      <c r="N13" s="685" t="s">
        <v>1749</v>
      </c>
      <c r="O13" s="686" t="s">
        <v>1770</v>
      </c>
      <c r="P13" s="679" t="s">
        <v>1769</v>
      </c>
      <c r="Q13" s="679" t="s">
        <v>1768</v>
      </c>
      <c r="R13" s="679" t="s">
        <v>1767</v>
      </c>
      <c r="S13" s="679" t="s">
        <v>1766</v>
      </c>
      <c r="T13" s="679" t="s">
        <v>1765</v>
      </c>
      <c r="U13" s="679" t="s">
        <v>3816</v>
      </c>
    </row>
    <row r="14" spans="1:21">
      <c r="A14" s="407"/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</row>
    <row r="15" spans="1:21">
      <c r="A15" s="481" t="s">
        <v>1620</v>
      </c>
      <c r="B15" s="674" t="s">
        <v>1633</v>
      </c>
      <c r="C15" s="430">
        <v>61446</v>
      </c>
      <c r="D15" s="430">
        <v>1406</v>
      </c>
      <c r="E15" s="430">
        <v>1349</v>
      </c>
      <c r="F15" s="430">
        <v>14256</v>
      </c>
      <c r="G15" s="430">
        <v>4650</v>
      </c>
      <c r="H15" s="430">
        <v>6117</v>
      </c>
      <c r="I15" s="430">
        <v>6046</v>
      </c>
      <c r="J15" s="430">
        <v>2330</v>
      </c>
      <c r="K15" s="430">
        <v>13207</v>
      </c>
      <c r="L15" s="430">
        <v>6024</v>
      </c>
      <c r="M15" s="430">
        <v>2683</v>
      </c>
      <c r="N15" s="430">
        <v>230</v>
      </c>
      <c r="O15" s="430">
        <v>3</v>
      </c>
      <c r="P15" s="430">
        <v>1152</v>
      </c>
      <c r="Q15" s="430">
        <v>7</v>
      </c>
      <c r="R15" s="430">
        <v>1975</v>
      </c>
      <c r="S15" s="430">
        <v>7</v>
      </c>
      <c r="T15" s="430">
        <v>4</v>
      </c>
      <c r="U15" s="430">
        <v>0</v>
      </c>
    </row>
    <row r="16" spans="1:21">
      <c r="A16" s="407"/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</row>
    <row r="17" spans="1:21">
      <c r="A17" s="482" t="s">
        <v>1620</v>
      </c>
      <c r="B17" s="669" t="s">
        <v>1509</v>
      </c>
      <c r="C17" s="404">
        <v>36731</v>
      </c>
      <c r="D17" s="404">
        <v>950</v>
      </c>
      <c r="E17" s="404">
        <v>1047</v>
      </c>
      <c r="F17" s="404">
        <v>12343</v>
      </c>
      <c r="G17" s="404">
        <v>3441</v>
      </c>
      <c r="H17" s="404">
        <v>3843</v>
      </c>
      <c r="I17" s="404">
        <v>3608</v>
      </c>
      <c r="J17" s="404">
        <v>736</v>
      </c>
      <c r="K17" s="404">
        <v>5962</v>
      </c>
      <c r="L17" s="404">
        <v>2712</v>
      </c>
      <c r="M17" s="404">
        <v>951</v>
      </c>
      <c r="N17" s="404">
        <v>92</v>
      </c>
      <c r="O17" s="404">
        <v>2</v>
      </c>
      <c r="P17" s="404">
        <v>544</v>
      </c>
      <c r="Q17" s="404">
        <v>4</v>
      </c>
      <c r="R17" s="404">
        <v>488</v>
      </c>
      <c r="S17" s="404">
        <v>5</v>
      </c>
      <c r="T17" s="404">
        <v>3</v>
      </c>
      <c r="U17" s="404">
        <v>0</v>
      </c>
    </row>
    <row r="18" spans="1:21">
      <c r="A18" s="483" t="s">
        <v>182</v>
      </c>
      <c r="B18" s="670" t="s">
        <v>1632</v>
      </c>
      <c r="C18" s="405">
        <v>205</v>
      </c>
      <c r="D18" s="405">
        <v>164</v>
      </c>
      <c r="E18" s="405">
        <v>2</v>
      </c>
      <c r="F18" s="405">
        <v>16</v>
      </c>
      <c r="G18" s="405">
        <v>8</v>
      </c>
      <c r="H18" s="405">
        <v>3</v>
      </c>
      <c r="I18" s="405">
        <v>2</v>
      </c>
      <c r="J18" s="405">
        <v>1</v>
      </c>
      <c r="K18" s="405">
        <v>3</v>
      </c>
      <c r="L18" s="405">
        <v>4</v>
      </c>
      <c r="M18" s="405">
        <v>0</v>
      </c>
      <c r="N18" s="405">
        <v>0</v>
      </c>
      <c r="O18" s="405">
        <v>0</v>
      </c>
      <c r="P18" s="405">
        <v>0</v>
      </c>
      <c r="Q18" s="405">
        <v>0</v>
      </c>
      <c r="R18" s="405">
        <v>2</v>
      </c>
      <c r="S18" s="405">
        <v>0</v>
      </c>
      <c r="T18" s="405">
        <v>0</v>
      </c>
      <c r="U18" s="405">
        <v>0</v>
      </c>
    </row>
    <row r="19" spans="1:21">
      <c r="A19" s="483" t="s">
        <v>3838</v>
      </c>
      <c r="B19" s="670" t="s">
        <v>1631</v>
      </c>
      <c r="C19" s="405">
        <v>578</v>
      </c>
      <c r="D19" s="405">
        <v>12</v>
      </c>
      <c r="E19" s="405">
        <v>129</v>
      </c>
      <c r="F19" s="405">
        <v>226</v>
      </c>
      <c r="G19" s="405">
        <v>64</v>
      </c>
      <c r="H19" s="405">
        <v>29</v>
      </c>
      <c r="I19" s="405">
        <v>49</v>
      </c>
      <c r="J19" s="405">
        <v>2</v>
      </c>
      <c r="K19" s="405">
        <v>31</v>
      </c>
      <c r="L19" s="405">
        <v>13</v>
      </c>
      <c r="M19" s="405">
        <v>1</v>
      </c>
      <c r="N19" s="405">
        <v>0</v>
      </c>
      <c r="O19" s="405">
        <v>0</v>
      </c>
      <c r="P19" s="405">
        <v>11</v>
      </c>
      <c r="Q19" s="405">
        <v>2</v>
      </c>
      <c r="R19" s="405">
        <v>9</v>
      </c>
      <c r="S19" s="405">
        <v>0</v>
      </c>
      <c r="T19" s="405">
        <v>0</v>
      </c>
      <c r="U19" s="405">
        <v>0</v>
      </c>
    </row>
    <row r="20" spans="1:21">
      <c r="A20" s="483" t="s">
        <v>3828</v>
      </c>
      <c r="B20" s="670" t="s">
        <v>1630</v>
      </c>
      <c r="C20" s="405">
        <v>14373</v>
      </c>
      <c r="D20" s="405">
        <v>274</v>
      </c>
      <c r="E20" s="405">
        <v>527</v>
      </c>
      <c r="F20" s="405">
        <v>9491</v>
      </c>
      <c r="G20" s="405">
        <v>1242</v>
      </c>
      <c r="H20" s="405">
        <v>698</v>
      </c>
      <c r="I20" s="405">
        <v>571</v>
      </c>
      <c r="J20" s="405">
        <v>79</v>
      </c>
      <c r="K20" s="405">
        <v>733</v>
      </c>
      <c r="L20" s="405">
        <v>386</v>
      </c>
      <c r="M20" s="405">
        <v>43</v>
      </c>
      <c r="N20" s="405">
        <v>12</v>
      </c>
      <c r="O20" s="405">
        <v>1</v>
      </c>
      <c r="P20" s="405">
        <v>241</v>
      </c>
      <c r="Q20" s="405">
        <v>0</v>
      </c>
      <c r="R20" s="405">
        <v>73</v>
      </c>
      <c r="S20" s="405">
        <v>2</v>
      </c>
      <c r="T20" s="405">
        <v>0</v>
      </c>
      <c r="U20" s="405">
        <v>0</v>
      </c>
    </row>
    <row r="21" spans="1:21">
      <c r="A21" s="483" t="s">
        <v>3826</v>
      </c>
      <c r="B21" s="670" t="s">
        <v>1629</v>
      </c>
      <c r="C21" s="405">
        <v>4579</v>
      </c>
      <c r="D21" s="405">
        <v>149</v>
      </c>
      <c r="E21" s="405">
        <v>141</v>
      </c>
      <c r="F21" s="405">
        <v>1184</v>
      </c>
      <c r="G21" s="405">
        <v>986</v>
      </c>
      <c r="H21" s="405">
        <v>508</v>
      </c>
      <c r="I21" s="405">
        <v>347</v>
      </c>
      <c r="J21" s="405">
        <v>64</v>
      </c>
      <c r="K21" s="405">
        <v>658</v>
      </c>
      <c r="L21" s="405">
        <v>318</v>
      </c>
      <c r="M21" s="405">
        <v>66</v>
      </c>
      <c r="N21" s="405">
        <v>6</v>
      </c>
      <c r="O21" s="405">
        <v>0</v>
      </c>
      <c r="P21" s="405">
        <v>103</v>
      </c>
      <c r="Q21" s="405">
        <v>0</v>
      </c>
      <c r="R21" s="405">
        <v>48</v>
      </c>
      <c r="S21" s="405">
        <v>1</v>
      </c>
      <c r="T21" s="405">
        <v>0</v>
      </c>
      <c r="U21" s="405">
        <v>0</v>
      </c>
    </row>
    <row r="22" spans="1:21">
      <c r="A22" s="483" t="s">
        <v>3824</v>
      </c>
      <c r="B22" s="670" t="s">
        <v>1628</v>
      </c>
      <c r="C22" s="405">
        <v>6879</v>
      </c>
      <c r="D22" s="405">
        <v>202</v>
      </c>
      <c r="E22" s="405">
        <v>142</v>
      </c>
      <c r="F22" s="405">
        <v>834</v>
      </c>
      <c r="G22" s="405">
        <v>643</v>
      </c>
      <c r="H22" s="405">
        <v>1589</v>
      </c>
      <c r="I22" s="405">
        <v>703</v>
      </c>
      <c r="J22" s="405">
        <v>117</v>
      </c>
      <c r="K22" s="405">
        <v>1483</v>
      </c>
      <c r="L22" s="405">
        <v>787</v>
      </c>
      <c r="M22" s="405">
        <v>184</v>
      </c>
      <c r="N22" s="405">
        <v>20</v>
      </c>
      <c r="O22" s="405">
        <v>0</v>
      </c>
      <c r="P22" s="405">
        <v>85</v>
      </c>
      <c r="Q22" s="405">
        <v>0</v>
      </c>
      <c r="R22" s="405">
        <v>88</v>
      </c>
      <c r="S22" s="405">
        <v>2</v>
      </c>
      <c r="T22" s="405">
        <v>0</v>
      </c>
      <c r="U22" s="405">
        <v>0</v>
      </c>
    </row>
    <row r="23" spans="1:21">
      <c r="A23" s="483" t="s">
        <v>3822</v>
      </c>
      <c r="B23" s="670" t="s">
        <v>1627</v>
      </c>
      <c r="C23" s="405">
        <v>6121</v>
      </c>
      <c r="D23" s="405">
        <v>116</v>
      </c>
      <c r="E23" s="405">
        <v>75</v>
      </c>
      <c r="F23" s="405">
        <v>477</v>
      </c>
      <c r="G23" s="405">
        <v>380</v>
      </c>
      <c r="H23" s="405">
        <v>660</v>
      </c>
      <c r="I23" s="405">
        <v>1528</v>
      </c>
      <c r="J23" s="405">
        <v>156</v>
      </c>
      <c r="K23" s="405">
        <v>1524</v>
      </c>
      <c r="L23" s="405">
        <v>713</v>
      </c>
      <c r="M23" s="405">
        <v>230</v>
      </c>
      <c r="N23" s="405">
        <v>24</v>
      </c>
      <c r="O23" s="405">
        <v>0</v>
      </c>
      <c r="P23" s="405">
        <v>82</v>
      </c>
      <c r="Q23" s="405">
        <v>1</v>
      </c>
      <c r="R23" s="405">
        <v>153</v>
      </c>
      <c r="S23" s="405">
        <v>0</v>
      </c>
      <c r="T23" s="405">
        <v>2</v>
      </c>
      <c r="U23" s="405">
        <v>0</v>
      </c>
    </row>
    <row r="24" spans="1:21">
      <c r="A24" s="483" t="s">
        <v>3820</v>
      </c>
      <c r="B24" s="670" t="s">
        <v>1626</v>
      </c>
      <c r="C24" s="405">
        <v>149</v>
      </c>
      <c r="D24" s="405">
        <v>3</v>
      </c>
      <c r="E24" s="405">
        <v>0</v>
      </c>
      <c r="F24" s="405">
        <v>4</v>
      </c>
      <c r="G24" s="405">
        <v>2</v>
      </c>
      <c r="H24" s="405">
        <v>2</v>
      </c>
      <c r="I24" s="405">
        <v>4</v>
      </c>
      <c r="J24" s="405">
        <v>86</v>
      </c>
      <c r="K24" s="405">
        <v>29</v>
      </c>
      <c r="L24" s="405">
        <v>11</v>
      </c>
      <c r="M24" s="405">
        <v>4</v>
      </c>
      <c r="N24" s="405">
        <v>1</v>
      </c>
      <c r="O24" s="405">
        <v>0</v>
      </c>
      <c r="P24" s="405">
        <v>0</v>
      </c>
      <c r="Q24" s="405">
        <v>0</v>
      </c>
      <c r="R24" s="405">
        <v>3</v>
      </c>
      <c r="S24" s="405">
        <v>0</v>
      </c>
      <c r="T24" s="405">
        <v>0</v>
      </c>
      <c r="U24" s="405">
        <v>0</v>
      </c>
    </row>
    <row r="25" spans="1:21">
      <c r="A25" s="483" t="s">
        <v>3834</v>
      </c>
      <c r="B25" s="670" t="s">
        <v>1625</v>
      </c>
      <c r="C25" s="405">
        <v>1406</v>
      </c>
      <c r="D25" s="405">
        <v>18</v>
      </c>
      <c r="E25" s="405">
        <v>23</v>
      </c>
      <c r="F25" s="405">
        <v>83</v>
      </c>
      <c r="G25" s="405">
        <v>63</v>
      </c>
      <c r="H25" s="405">
        <v>156</v>
      </c>
      <c r="I25" s="405">
        <v>131</v>
      </c>
      <c r="J25" s="405">
        <v>45</v>
      </c>
      <c r="K25" s="405">
        <v>644</v>
      </c>
      <c r="L25" s="405">
        <v>153</v>
      </c>
      <c r="M25" s="405">
        <v>44</v>
      </c>
      <c r="N25" s="405">
        <v>6</v>
      </c>
      <c r="O25" s="405">
        <v>0</v>
      </c>
      <c r="P25" s="405">
        <v>10</v>
      </c>
      <c r="Q25" s="405">
        <v>1</v>
      </c>
      <c r="R25" s="405">
        <v>28</v>
      </c>
      <c r="S25" s="405">
        <v>0</v>
      </c>
      <c r="T25" s="405">
        <v>1</v>
      </c>
      <c r="U25" s="405">
        <v>0</v>
      </c>
    </row>
    <row r="26" spans="1:21">
      <c r="A26" s="483" t="s">
        <v>3818</v>
      </c>
      <c r="B26" s="670" t="s">
        <v>1624</v>
      </c>
      <c r="C26" s="405">
        <v>134</v>
      </c>
      <c r="D26" s="405">
        <v>1</v>
      </c>
      <c r="E26" s="405">
        <v>1</v>
      </c>
      <c r="F26" s="405">
        <v>6</v>
      </c>
      <c r="G26" s="405">
        <v>6</v>
      </c>
      <c r="H26" s="405">
        <v>9</v>
      </c>
      <c r="I26" s="405">
        <v>10</v>
      </c>
      <c r="J26" s="405">
        <v>3</v>
      </c>
      <c r="K26" s="405">
        <v>23</v>
      </c>
      <c r="L26" s="405">
        <v>68</v>
      </c>
      <c r="M26" s="405">
        <v>2</v>
      </c>
      <c r="N26" s="405">
        <v>0</v>
      </c>
      <c r="O26" s="405">
        <v>1</v>
      </c>
      <c r="P26" s="405">
        <v>0</v>
      </c>
      <c r="Q26" s="405">
        <v>0</v>
      </c>
      <c r="R26" s="405">
        <v>4</v>
      </c>
      <c r="S26" s="405">
        <v>0</v>
      </c>
      <c r="T26" s="405">
        <v>0</v>
      </c>
      <c r="U26" s="405">
        <v>0</v>
      </c>
    </row>
    <row r="27" spans="1:21">
      <c r="A27" s="483" t="s">
        <v>3831</v>
      </c>
      <c r="B27" s="670" t="s">
        <v>1623</v>
      </c>
      <c r="C27" s="405">
        <v>2267</v>
      </c>
      <c r="D27" s="405">
        <v>11</v>
      </c>
      <c r="E27" s="405">
        <v>7</v>
      </c>
      <c r="F27" s="405">
        <v>17</v>
      </c>
      <c r="G27" s="405">
        <v>40</v>
      </c>
      <c r="H27" s="405">
        <v>185</v>
      </c>
      <c r="I27" s="405">
        <v>258</v>
      </c>
      <c r="J27" s="405">
        <v>183</v>
      </c>
      <c r="K27" s="405">
        <v>829</v>
      </c>
      <c r="L27" s="405">
        <v>257</v>
      </c>
      <c r="M27" s="405">
        <v>376</v>
      </c>
      <c r="N27" s="405">
        <v>14</v>
      </c>
      <c r="O27" s="405">
        <v>0</v>
      </c>
      <c r="P27" s="405">
        <v>10</v>
      </c>
      <c r="Q27" s="405">
        <v>0</v>
      </c>
      <c r="R27" s="405">
        <v>80</v>
      </c>
      <c r="S27" s="405">
        <v>0</v>
      </c>
      <c r="T27" s="405">
        <v>0</v>
      </c>
      <c r="U27" s="405">
        <v>0</v>
      </c>
    </row>
    <row r="28" spans="1:21">
      <c r="A28" s="483" t="s">
        <v>1622</v>
      </c>
      <c r="B28" s="670" t="s">
        <v>1621</v>
      </c>
      <c r="C28" s="405">
        <v>40</v>
      </c>
      <c r="D28" s="405">
        <v>0</v>
      </c>
      <c r="E28" s="405">
        <v>0</v>
      </c>
      <c r="F28" s="405">
        <v>5</v>
      </c>
      <c r="G28" s="405">
        <v>7</v>
      </c>
      <c r="H28" s="405">
        <v>4</v>
      </c>
      <c r="I28" s="405">
        <v>5</v>
      </c>
      <c r="J28" s="405">
        <v>0</v>
      </c>
      <c r="K28" s="405">
        <v>5</v>
      </c>
      <c r="L28" s="405">
        <v>2</v>
      </c>
      <c r="M28" s="405">
        <v>1</v>
      </c>
      <c r="N28" s="405">
        <v>9</v>
      </c>
      <c r="O28" s="405">
        <v>0</v>
      </c>
      <c r="P28" s="405">
        <v>2</v>
      </c>
      <c r="Q28" s="405">
        <v>0</v>
      </c>
      <c r="R28" s="405">
        <v>0</v>
      </c>
      <c r="S28" s="405">
        <v>0</v>
      </c>
      <c r="T28" s="405">
        <v>0</v>
      </c>
      <c r="U28" s="405">
        <v>0</v>
      </c>
    </row>
    <row r="29" spans="1:21">
      <c r="A29" s="407"/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</row>
    <row r="30" spans="1:21">
      <c r="A30" s="482" t="s">
        <v>1620</v>
      </c>
      <c r="B30" s="669" t="s">
        <v>1508</v>
      </c>
      <c r="C30" s="404">
        <v>24715</v>
      </c>
      <c r="D30" s="404">
        <v>456</v>
      </c>
      <c r="E30" s="404">
        <v>302</v>
      </c>
      <c r="F30" s="404">
        <v>1913</v>
      </c>
      <c r="G30" s="404">
        <v>1209</v>
      </c>
      <c r="H30" s="404">
        <v>2274</v>
      </c>
      <c r="I30" s="404">
        <v>2438</v>
      </c>
      <c r="J30" s="404">
        <v>1594</v>
      </c>
      <c r="K30" s="404">
        <v>7245</v>
      </c>
      <c r="L30" s="404">
        <v>3312</v>
      </c>
      <c r="M30" s="404">
        <v>1732</v>
      </c>
      <c r="N30" s="404">
        <v>138</v>
      </c>
      <c r="O30" s="404">
        <v>1</v>
      </c>
      <c r="P30" s="404">
        <v>608</v>
      </c>
      <c r="Q30" s="404">
        <v>3</v>
      </c>
      <c r="R30" s="404">
        <v>1487</v>
      </c>
      <c r="S30" s="404">
        <v>2</v>
      </c>
      <c r="T30" s="404">
        <v>1</v>
      </c>
      <c r="U30" s="404">
        <v>0</v>
      </c>
    </row>
    <row r="31" spans="1:21">
      <c r="A31" s="483" t="s">
        <v>3828</v>
      </c>
      <c r="B31" s="670" t="s">
        <v>1619</v>
      </c>
      <c r="C31" s="405">
        <v>20745</v>
      </c>
      <c r="D31" s="405">
        <v>313</v>
      </c>
      <c r="E31" s="405">
        <v>238</v>
      </c>
      <c r="F31" s="405">
        <v>1139</v>
      </c>
      <c r="G31" s="405">
        <v>871</v>
      </c>
      <c r="H31" s="405">
        <v>1879</v>
      </c>
      <c r="I31" s="405">
        <v>2125</v>
      </c>
      <c r="J31" s="405">
        <v>1529</v>
      </c>
      <c r="K31" s="405">
        <v>6574</v>
      </c>
      <c r="L31" s="405">
        <v>3105</v>
      </c>
      <c r="M31" s="405">
        <v>1636</v>
      </c>
      <c r="N31" s="405">
        <v>114</v>
      </c>
      <c r="O31" s="405">
        <v>1</v>
      </c>
      <c r="P31" s="405">
        <v>137</v>
      </c>
      <c r="Q31" s="405">
        <v>1</v>
      </c>
      <c r="R31" s="405">
        <v>1080</v>
      </c>
      <c r="S31" s="405">
        <v>2</v>
      </c>
      <c r="T31" s="405">
        <v>1</v>
      </c>
      <c r="U31" s="405">
        <v>0</v>
      </c>
    </row>
    <row r="32" spans="1:21">
      <c r="A32" s="483" t="s">
        <v>3826</v>
      </c>
      <c r="B32" s="670" t="s">
        <v>1618</v>
      </c>
      <c r="C32" s="405">
        <v>3442</v>
      </c>
      <c r="D32" s="405">
        <v>143</v>
      </c>
      <c r="E32" s="405">
        <v>61</v>
      </c>
      <c r="F32" s="405">
        <v>753</v>
      </c>
      <c r="G32" s="405">
        <v>335</v>
      </c>
      <c r="H32" s="405">
        <v>387</v>
      </c>
      <c r="I32" s="405">
        <v>293</v>
      </c>
      <c r="J32" s="405">
        <v>53</v>
      </c>
      <c r="K32" s="405">
        <v>648</v>
      </c>
      <c r="L32" s="405">
        <v>187</v>
      </c>
      <c r="M32" s="405">
        <v>89</v>
      </c>
      <c r="N32" s="405">
        <v>21</v>
      </c>
      <c r="O32" s="405">
        <v>0</v>
      </c>
      <c r="P32" s="405">
        <v>470</v>
      </c>
      <c r="Q32" s="405">
        <v>1</v>
      </c>
      <c r="R32" s="405">
        <v>1</v>
      </c>
      <c r="S32" s="405">
        <v>0</v>
      </c>
      <c r="T32" s="405">
        <v>0</v>
      </c>
      <c r="U32" s="405">
        <v>0</v>
      </c>
    </row>
    <row r="33" spans="1:21">
      <c r="A33" s="483" t="s">
        <v>3824</v>
      </c>
      <c r="B33" s="670" t="s">
        <v>1617</v>
      </c>
      <c r="C33" s="405">
        <v>9</v>
      </c>
      <c r="D33" s="405">
        <v>0</v>
      </c>
      <c r="E33" s="405">
        <v>0</v>
      </c>
      <c r="F33" s="405">
        <v>0</v>
      </c>
      <c r="G33" s="405">
        <v>0</v>
      </c>
      <c r="H33" s="405">
        <v>1</v>
      </c>
      <c r="I33" s="405">
        <v>2</v>
      </c>
      <c r="J33" s="405">
        <v>0</v>
      </c>
      <c r="K33" s="405">
        <v>3</v>
      </c>
      <c r="L33" s="405">
        <v>1</v>
      </c>
      <c r="M33" s="405">
        <v>0</v>
      </c>
      <c r="N33" s="405">
        <v>0</v>
      </c>
      <c r="O33" s="405">
        <v>0</v>
      </c>
      <c r="P33" s="405">
        <v>0</v>
      </c>
      <c r="Q33" s="405">
        <v>0</v>
      </c>
      <c r="R33" s="405">
        <v>2</v>
      </c>
      <c r="S33" s="405">
        <v>0</v>
      </c>
      <c r="T33" s="405">
        <v>0</v>
      </c>
      <c r="U33" s="405">
        <v>0</v>
      </c>
    </row>
    <row r="34" spans="1:21">
      <c r="A34" s="483" t="s">
        <v>3822</v>
      </c>
      <c r="B34" s="670" t="s">
        <v>1616</v>
      </c>
      <c r="C34" s="405">
        <v>511</v>
      </c>
      <c r="D34" s="405">
        <v>0</v>
      </c>
      <c r="E34" s="405">
        <v>3</v>
      </c>
      <c r="F34" s="405">
        <v>19</v>
      </c>
      <c r="G34" s="405">
        <v>3</v>
      </c>
      <c r="H34" s="405">
        <v>7</v>
      </c>
      <c r="I34" s="405">
        <v>17</v>
      </c>
      <c r="J34" s="405">
        <v>12</v>
      </c>
      <c r="K34" s="405">
        <v>18</v>
      </c>
      <c r="L34" s="405">
        <v>18</v>
      </c>
      <c r="M34" s="405">
        <v>7</v>
      </c>
      <c r="N34" s="405">
        <v>2</v>
      </c>
      <c r="O34" s="405">
        <v>0</v>
      </c>
      <c r="P34" s="405">
        <v>0</v>
      </c>
      <c r="Q34" s="405">
        <v>1</v>
      </c>
      <c r="R34" s="405">
        <v>404</v>
      </c>
      <c r="S34" s="405">
        <v>0</v>
      </c>
      <c r="T34" s="405">
        <v>0</v>
      </c>
      <c r="U34" s="405">
        <v>0</v>
      </c>
    </row>
    <row r="35" spans="1:21">
      <c r="A35" s="483" t="s">
        <v>3820</v>
      </c>
      <c r="B35" s="670" t="s">
        <v>1615</v>
      </c>
      <c r="C35" s="405">
        <v>0</v>
      </c>
      <c r="D35" s="405">
        <v>0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5">
        <v>0</v>
      </c>
      <c r="O35" s="405">
        <v>0</v>
      </c>
      <c r="P35" s="405">
        <v>0</v>
      </c>
      <c r="Q35" s="405">
        <v>0</v>
      </c>
      <c r="R35" s="405">
        <v>0</v>
      </c>
      <c r="S35" s="405">
        <v>0</v>
      </c>
      <c r="T35" s="405">
        <v>0</v>
      </c>
      <c r="U35" s="405">
        <v>0</v>
      </c>
    </row>
    <row r="36" spans="1:21">
      <c r="A36" s="483" t="s">
        <v>3818</v>
      </c>
      <c r="B36" s="670" t="s">
        <v>1614</v>
      </c>
      <c r="C36" s="405">
        <v>8</v>
      </c>
      <c r="D36" s="405">
        <v>0</v>
      </c>
      <c r="E36" s="405">
        <v>0</v>
      </c>
      <c r="F36" s="405">
        <v>2</v>
      </c>
      <c r="G36" s="405">
        <v>0</v>
      </c>
      <c r="H36" s="405">
        <v>0</v>
      </c>
      <c r="I36" s="405">
        <v>1</v>
      </c>
      <c r="J36" s="405">
        <v>0</v>
      </c>
      <c r="K36" s="405">
        <v>2</v>
      </c>
      <c r="L36" s="405">
        <v>1</v>
      </c>
      <c r="M36" s="405">
        <v>0</v>
      </c>
      <c r="N36" s="405">
        <v>1</v>
      </c>
      <c r="O36" s="405">
        <v>0</v>
      </c>
      <c r="P36" s="405">
        <v>1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</row>
    <row r="37" spans="1:2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</row>
    <row r="38" spans="1:21">
      <c r="A38" s="482" t="s">
        <v>1622</v>
      </c>
      <c r="B38" s="669" t="s">
        <v>3816</v>
      </c>
      <c r="C38" s="404">
        <v>0</v>
      </c>
      <c r="D38" s="404">
        <v>0</v>
      </c>
      <c r="E38" s="404">
        <v>0</v>
      </c>
      <c r="F38" s="404">
        <v>0</v>
      </c>
      <c r="G38" s="404">
        <v>0</v>
      </c>
      <c r="H38" s="404">
        <v>0</v>
      </c>
      <c r="I38" s="404">
        <v>0</v>
      </c>
      <c r="J38" s="404">
        <v>0</v>
      </c>
      <c r="K38" s="404">
        <v>0</v>
      </c>
      <c r="L38" s="404">
        <v>0</v>
      </c>
      <c r="M38" s="404">
        <v>0</v>
      </c>
      <c r="N38" s="404">
        <v>0</v>
      </c>
      <c r="O38" s="404">
        <v>0</v>
      </c>
      <c r="P38" s="404">
        <v>0</v>
      </c>
      <c r="Q38" s="404">
        <v>0</v>
      </c>
      <c r="R38" s="404">
        <v>0</v>
      </c>
      <c r="S38" s="404">
        <v>0</v>
      </c>
      <c r="T38" s="404">
        <v>0</v>
      </c>
      <c r="U38" s="404">
        <v>0</v>
      </c>
    </row>
    <row r="39" spans="1:2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</row>
    <row r="40" spans="1:21">
      <c r="A40" s="71" t="s">
        <v>4082</v>
      </c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</row>
  </sheetData>
  <mergeCells count="8">
    <mergeCell ref="O10:U10"/>
    <mergeCell ref="B2:U2"/>
    <mergeCell ref="B3:U3"/>
    <mergeCell ref="C5:U5"/>
    <mergeCell ref="D7:U7"/>
    <mergeCell ref="D9:N9"/>
    <mergeCell ref="O9:U9"/>
    <mergeCell ref="D10:N10"/>
  </mergeCells>
  <hyperlinks>
    <hyperlink ref="A1" location="Indice!A65" display="Volver"/>
  </hyperlinks>
  <pageMargins left="0.98425196850393704" right="0.98425196850393704" top="0.98425196850393704" bottom="0.98425196850393704" header="0.98425196850393704" footer="0.98425196850393704"/>
  <pageSetup scale="53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58">
    <tabColor indexed="48"/>
  </sheetPr>
  <dimension ref="A1:N95"/>
  <sheetViews>
    <sheetView showGridLines="0" showRowColHeaders="0" view="pageBreakPreview" zoomScaleNormal="100" zoomScaleSheetLayoutView="100" workbookViewId="0"/>
  </sheetViews>
  <sheetFormatPr baseColWidth="10" defaultColWidth="11.44140625" defaultRowHeight="10.199999999999999"/>
  <cols>
    <col min="1" max="1" width="28.109375" style="155" customWidth="1"/>
    <col min="2" max="12" width="7.33203125" style="815" customWidth="1"/>
    <col min="13" max="14" width="7.33203125" style="194" customWidth="1"/>
    <col min="15" max="16384" width="11.44140625" style="194"/>
  </cols>
  <sheetData>
    <row r="1" spans="1:14" ht="15.6" customHeight="1">
      <c r="A1" s="1460" t="s">
        <v>5197</v>
      </c>
    </row>
    <row r="2" spans="1:14" ht="17.399999999999999">
      <c r="A2" s="162" t="s">
        <v>1778</v>
      </c>
      <c r="B2" s="799" t="s">
        <v>4539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</row>
    <row r="3" spans="1:14" ht="17.399999999999999">
      <c r="A3" s="693" t="s">
        <v>324</v>
      </c>
      <c r="B3" s="801" t="s">
        <v>4540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</row>
    <row r="4" spans="1:14" ht="12.6" thickBot="1">
      <c r="A4" s="802"/>
      <c r="B4" s="803"/>
      <c r="C4" s="803"/>
      <c r="D4" s="803"/>
      <c r="E4" s="803"/>
      <c r="F4" s="803"/>
      <c r="G4" s="803"/>
      <c r="H4" s="803"/>
      <c r="I4" s="803"/>
      <c r="J4" s="803"/>
      <c r="K4" s="803"/>
      <c r="L4" s="803"/>
      <c r="M4" s="179"/>
      <c r="N4" s="179"/>
    </row>
    <row r="5" spans="1:14" s="185" customFormat="1" ht="14.25" customHeight="1" thickBot="1">
      <c r="A5" s="1544" t="s">
        <v>1270</v>
      </c>
      <c r="B5" s="1609" t="s">
        <v>4541</v>
      </c>
      <c r="C5" s="1610"/>
      <c r="D5" s="1610"/>
      <c r="E5" s="1610"/>
      <c r="F5" s="1610"/>
      <c r="G5" s="1610"/>
      <c r="H5" s="1610"/>
      <c r="I5" s="1610"/>
      <c r="J5" s="1610"/>
      <c r="K5" s="1610"/>
      <c r="L5" s="1610"/>
      <c r="M5" s="1610"/>
      <c r="N5" s="1731"/>
    </row>
    <row r="6" spans="1:14" s="185" customFormat="1" ht="12.75" customHeight="1">
      <c r="A6" s="1650"/>
      <c r="B6" s="1707">
        <v>2001</v>
      </c>
      <c r="C6" s="1707">
        <v>2002</v>
      </c>
      <c r="D6" s="1707">
        <v>2003</v>
      </c>
      <c r="E6" s="1707">
        <v>2004</v>
      </c>
      <c r="F6" s="1707">
        <v>2005</v>
      </c>
      <c r="G6" s="1707">
        <v>2006</v>
      </c>
      <c r="H6" s="1707">
        <v>2007</v>
      </c>
      <c r="I6" s="1707">
        <v>2008</v>
      </c>
      <c r="J6" s="1707">
        <v>2009</v>
      </c>
      <c r="K6" s="1707">
        <v>2010</v>
      </c>
      <c r="L6" s="1707">
        <v>2011</v>
      </c>
      <c r="M6" s="1654">
        <v>2012</v>
      </c>
      <c r="N6" s="1654">
        <v>2013</v>
      </c>
    </row>
    <row r="7" spans="1:14" s="185" customFormat="1" ht="12" customHeight="1" thickBot="1">
      <c r="A7" s="1651"/>
      <c r="B7" s="1730"/>
      <c r="C7" s="1730"/>
      <c r="D7" s="1730"/>
      <c r="E7" s="1730"/>
      <c r="F7" s="1730"/>
      <c r="G7" s="1730"/>
      <c r="H7" s="1730"/>
      <c r="I7" s="1730"/>
      <c r="J7" s="1730"/>
      <c r="K7" s="1730"/>
      <c r="L7" s="1730"/>
      <c r="M7" s="1655"/>
      <c r="N7" s="1655"/>
    </row>
    <row r="8" spans="1:14" s="805" customFormat="1" ht="12">
      <c r="A8" s="315" t="s">
        <v>1</v>
      </c>
      <c r="B8" s="166">
        <v>1290</v>
      </c>
      <c r="C8" s="166">
        <v>1249</v>
      </c>
      <c r="D8" s="166">
        <v>1212</v>
      </c>
      <c r="E8" s="166">
        <v>1305</v>
      </c>
      <c r="F8" s="166">
        <v>1254</v>
      </c>
      <c r="G8" s="166">
        <v>1249</v>
      </c>
      <c r="H8" s="166">
        <v>1356</v>
      </c>
      <c r="I8" s="166">
        <v>1369</v>
      </c>
      <c r="J8" s="166">
        <v>1359</v>
      </c>
      <c r="K8" s="166">
        <v>1283</v>
      </c>
      <c r="L8" s="166">
        <v>1346</v>
      </c>
      <c r="M8" s="804">
        <v>1307</v>
      </c>
      <c r="N8" s="316">
        <v>1253</v>
      </c>
    </row>
    <row r="9" spans="1:14" s="808" customFormat="1" ht="12">
      <c r="A9" s="806" t="s">
        <v>1267</v>
      </c>
      <c r="B9" s="693">
        <v>11</v>
      </c>
      <c r="C9" s="693">
        <v>18</v>
      </c>
      <c r="D9" s="693">
        <v>14</v>
      </c>
      <c r="E9" s="693">
        <v>21</v>
      </c>
      <c r="F9" s="693">
        <v>12</v>
      </c>
      <c r="G9" s="693">
        <v>12</v>
      </c>
      <c r="H9" s="693">
        <v>17</v>
      </c>
      <c r="I9" s="693">
        <v>14</v>
      </c>
      <c r="J9" s="693">
        <v>18</v>
      </c>
      <c r="K9" s="169">
        <v>16</v>
      </c>
      <c r="L9" s="693">
        <v>22</v>
      </c>
      <c r="M9" s="807">
        <v>23</v>
      </c>
      <c r="N9" s="319">
        <v>23</v>
      </c>
    </row>
    <row r="10" spans="1:14">
      <c r="A10" s="627" t="s">
        <v>1266</v>
      </c>
      <c r="B10" s="82">
        <v>11</v>
      </c>
      <c r="C10" s="82">
        <v>18</v>
      </c>
      <c r="D10" s="82">
        <v>14</v>
      </c>
      <c r="E10" s="82">
        <v>21</v>
      </c>
      <c r="F10" s="82">
        <v>12</v>
      </c>
      <c r="G10" s="82">
        <v>12</v>
      </c>
      <c r="H10" s="82">
        <v>17</v>
      </c>
      <c r="I10" s="82">
        <v>13</v>
      </c>
      <c r="J10" s="82">
        <v>18</v>
      </c>
      <c r="K10" s="173">
        <v>16</v>
      </c>
      <c r="L10" s="82">
        <v>22</v>
      </c>
      <c r="M10" s="809">
        <v>23</v>
      </c>
      <c r="N10" s="810">
        <v>23</v>
      </c>
    </row>
    <row r="11" spans="1:14">
      <c r="A11" s="627" t="s">
        <v>1263</v>
      </c>
      <c r="B11" s="82">
        <v>0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82">
        <v>0</v>
      </c>
      <c r="I11" s="82">
        <v>1</v>
      </c>
      <c r="J11" s="82">
        <v>0</v>
      </c>
      <c r="K11" s="173">
        <v>0</v>
      </c>
      <c r="L11" s="82">
        <v>0</v>
      </c>
      <c r="M11" s="809">
        <v>0</v>
      </c>
      <c r="N11" s="810">
        <v>0</v>
      </c>
    </row>
    <row r="12" spans="1:14" s="808" customFormat="1" ht="12">
      <c r="A12" s="806" t="s">
        <v>1260</v>
      </c>
      <c r="B12" s="693">
        <v>21</v>
      </c>
      <c r="C12" s="693">
        <v>20</v>
      </c>
      <c r="D12" s="693">
        <v>10</v>
      </c>
      <c r="E12" s="693">
        <v>17</v>
      </c>
      <c r="F12" s="693">
        <v>19</v>
      </c>
      <c r="G12" s="693">
        <v>16</v>
      </c>
      <c r="H12" s="693">
        <v>18</v>
      </c>
      <c r="I12" s="693">
        <v>38</v>
      </c>
      <c r="J12" s="693">
        <v>37</v>
      </c>
      <c r="K12" s="169">
        <v>25</v>
      </c>
      <c r="L12" s="693">
        <v>30</v>
      </c>
      <c r="M12" s="807">
        <v>29</v>
      </c>
      <c r="N12" s="319">
        <v>23</v>
      </c>
    </row>
    <row r="13" spans="1:14">
      <c r="A13" s="627" t="s">
        <v>1259</v>
      </c>
      <c r="B13" s="82">
        <v>19</v>
      </c>
      <c r="C13" s="82">
        <v>19</v>
      </c>
      <c r="D13" s="82">
        <v>10</v>
      </c>
      <c r="E13" s="82">
        <v>16</v>
      </c>
      <c r="F13" s="82">
        <v>17</v>
      </c>
      <c r="G13" s="82">
        <v>16</v>
      </c>
      <c r="H13" s="82">
        <v>18</v>
      </c>
      <c r="I13" s="82">
        <v>37</v>
      </c>
      <c r="J13" s="82">
        <v>37</v>
      </c>
      <c r="K13" s="173">
        <v>21</v>
      </c>
      <c r="L13" s="82">
        <v>28</v>
      </c>
      <c r="M13" s="809">
        <v>26</v>
      </c>
      <c r="N13" s="810">
        <v>21</v>
      </c>
    </row>
    <row r="14" spans="1:14">
      <c r="A14" s="627" t="s">
        <v>1256</v>
      </c>
      <c r="B14" s="82">
        <v>2</v>
      </c>
      <c r="C14" s="82">
        <v>1</v>
      </c>
      <c r="D14" s="82">
        <v>0</v>
      </c>
      <c r="E14" s="82">
        <v>1</v>
      </c>
      <c r="F14" s="82">
        <v>2</v>
      </c>
      <c r="G14" s="82">
        <v>0</v>
      </c>
      <c r="H14" s="82">
        <v>0</v>
      </c>
      <c r="I14" s="82">
        <v>1</v>
      </c>
      <c r="J14" s="82">
        <v>0</v>
      </c>
      <c r="K14" s="173">
        <v>4</v>
      </c>
      <c r="L14" s="82">
        <v>2</v>
      </c>
      <c r="M14" s="809">
        <v>3</v>
      </c>
      <c r="N14" s="810">
        <v>2</v>
      </c>
    </row>
    <row r="15" spans="1:14" s="808" customFormat="1" ht="12">
      <c r="A15" s="806" t="s">
        <v>1251</v>
      </c>
      <c r="B15" s="693">
        <v>57</v>
      </c>
      <c r="C15" s="693">
        <v>45</v>
      </c>
      <c r="D15" s="693">
        <v>44</v>
      </c>
      <c r="E15" s="693">
        <v>39</v>
      </c>
      <c r="F15" s="693">
        <v>57</v>
      </c>
      <c r="G15" s="693">
        <v>34</v>
      </c>
      <c r="H15" s="693">
        <v>72</v>
      </c>
      <c r="I15" s="693">
        <v>55</v>
      </c>
      <c r="J15" s="693">
        <v>56</v>
      </c>
      <c r="K15" s="169">
        <v>60</v>
      </c>
      <c r="L15" s="693">
        <v>47</v>
      </c>
      <c r="M15" s="807">
        <v>54</v>
      </c>
      <c r="N15" s="319">
        <v>46</v>
      </c>
    </row>
    <row r="16" spans="1:14">
      <c r="A16" s="627" t="s">
        <v>1250</v>
      </c>
      <c r="B16" s="82">
        <v>36</v>
      </c>
      <c r="C16" s="82">
        <v>29</v>
      </c>
      <c r="D16" s="82">
        <v>37</v>
      </c>
      <c r="E16" s="82">
        <v>20</v>
      </c>
      <c r="F16" s="82">
        <v>35</v>
      </c>
      <c r="G16" s="82">
        <v>21</v>
      </c>
      <c r="H16" s="82">
        <v>47</v>
      </c>
      <c r="I16" s="82">
        <v>30</v>
      </c>
      <c r="J16" s="82">
        <v>35</v>
      </c>
      <c r="K16" s="173">
        <v>30</v>
      </c>
      <c r="L16" s="82">
        <v>28</v>
      </c>
      <c r="M16" s="809">
        <v>35</v>
      </c>
      <c r="N16" s="810">
        <v>30</v>
      </c>
    </row>
    <row r="17" spans="1:14">
      <c r="A17" s="627" t="s">
        <v>1246</v>
      </c>
      <c r="B17" s="82">
        <v>17</v>
      </c>
      <c r="C17" s="82">
        <v>15</v>
      </c>
      <c r="D17" s="82">
        <v>7</v>
      </c>
      <c r="E17" s="82">
        <v>17</v>
      </c>
      <c r="F17" s="82">
        <v>18</v>
      </c>
      <c r="G17" s="82">
        <v>12</v>
      </c>
      <c r="H17" s="82">
        <v>23</v>
      </c>
      <c r="I17" s="82">
        <v>20</v>
      </c>
      <c r="J17" s="82">
        <v>19</v>
      </c>
      <c r="K17" s="173">
        <v>24</v>
      </c>
      <c r="L17" s="82">
        <v>16</v>
      </c>
      <c r="M17" s="809">
        <v>15</v>
      </c>
      <c r="N17" s="810">
        <v>14</v>
      </c>
    </row>
    <row r="18" spans="1:14">
      <c r="A18" s="627" t="s">
        <v>1242</v>
      </c>
      <c r="B18" s="82">
        <v>4</v>
      </c>
      <c r="C18" s="82">
        <v>1</v>
      </c>
      <c r="D18" s="82">
        <v>0</v>
      </c>
      <c r="E18" s="82">
        <v>2</v>
      </c>
      <c r="F18" s="82">
        <v>4</v>
      </c>
      <c r="G18" s="82">
        <v>1</v>
      </c>
      <c r="H18" s="82">
        <v>2</v>
      </c>
      <c r="I18" s="82">
        <v>5</v>
      </c>
      <c r="J18" s="82">
        <v>2</v>
      </c>
      <c r="K18" s="173">
        <v>6</v>
      </c>
      <c r="L18" s="82">
        <v>3</v>
      </c>
      <c r="M18" s="809">
        <v>4</v>
      </c>
      <c r="N18" s="810">
        <v>2</v>
      </c>
    </row>
    <row r="19" spans="1:14" s="808" customFormat="1" ht="12">
      <c r="A19" s="806" t="s">
        <v>1239</v>
      </c>
      <c r="B19" s="693">
        <v>28</v>
      </c>
      <c r="C19" s="693">
        <v>31</v>
      </c>
      <c r="D19" s="693">
        <v>23</v>
      </c>
      <c r="E19" s="693">
        <v>27</v>
      </c>
      <c r="F19" s="693">
        <v>32</v>
      </c>
      <c r="G19" s="693">
        <v>28</v>
      </c>
      <c r="H19" s="693">
        <v>36</v>
      </c>
      <c r="I19" s="693">
        <v>34</v>
      </c>
      <c r="J19" s="693">
        <v>44</v>
      </c>
      <c r="K19" s="169">
        <v>34</v>
      </c>
      <c r="L19" s="693">
        <v>31</v>
      </c>
      <c r="M19" s="807">
        <v>29</v>
      </c>
      <c r="N19" s="319">
        <v>32</v>
      </c>
    </row>
    <row r="20" spans="1:14">
      <c r="A20" s="627" t="s">
        <v>1238</v>
      </c>
      <c r="B20" s="82">
        <v>20</v>
      </c>
      <c r="C20" s="82">
        <v>22</v>
      </c>
      <c r="D20" s="82">
        <v>18</v>
      </c>
      <c r="E20" s="82">
        <v>18</v>
      </c>
      <c r="F20" s="82">
        <v>20</v>
      </c>
      <c r="G20" s="82">
        <v>19</v>
      </c>
      <c r="H20" s="82">
        <v>27</v>
      </c>
      <c r="I20" s="82">
        <v>25</v>
      </c>
      <c r="J20" s="82">
        <v>28</v>
      </c>
      <c r="K20" s="173">
        <v>25</v>
      </c>
      <c r="L20" s="82">
        <v>22</v>
      </c>
      <c r="M20" s="809">
        <v>24</v>
      </c>
      <c r="N20" s="810">
        <v>20</v>
      </c>
    </row>
    <row r="21" spans="1:14">
      <c r="A21" s="627" t="s">
        <v>1234</v>
      </c>
      <c r="B21" s="82">
        <v>3</v>
      </c>
      <c r="C21" s="82">
        <v>3</v>
      </c>
      <c r="D21" s="82">
        <v>0</v>
      </c>
      <c r="E21" s="82">
        <v>6</v>
      </c>
      <c r="F21" s="82">
        <v>2</v>
      </c>
      <c r="G21" s="82">
        <v>4</v>
      </c>
      <c r="H21" s="82">
        <v>3</v>
      </c>
      <c r="I21" s="82">
        <v>4</v>
      </c>
      <c r="J21" s="82">
        <v>5</v>
      </c>
      <c r="K21" s="173">
        <v>2</v>
      </c>
      <c r="L21" s="82">
        <v>3</v>
      </c>
      <c r="M21" s="809">
        <v>2</v>
      </c>
      <c r="N21" s="810">
        <v>2</v>
      </c>
    </row>
    <row r="22" spans="1:14">
      <c r="A22" s="627" t="s">
        <v>1231</v>
      </c>
      <c r="B22" s="82">
        <v>5</v>
      </c>
      <c r="C22" s="82">
        <v>6</v>
      </c>
      <c r="D22" s="82">
        <v>5</v>
      </c>
      <c r="E22" s="82">
        <v>3</v>
      </c>
      <c r="F22" s="82">
        <v>10</v>
      </c>
      <c r="G22" s="82">
        <v>5</v>
      </c>
      <c r="H22" s="82">
        <v>6</v>
      </c>
      <c r="I22" s="82">
        <v>5</v>
      </c>
      <c r="J22" s="82">
        <v>11</v>
      </c>
      <c r="K22" s="173">
        <v>7</v>
      </c>
      <c r="L22" s="82">
        <v>6</v>
      </c>
      <c r="M22" s="809">
        <v>3</v>
      </c>
      <c r="N22" s="810">
        <v>10</v>
      </c>
    </row>
    <row r="23" spans="1:14" s="808" customFormat="1" ht="12">
      <c r="A23" s="806" t="s">
        <v>1226</v>
      </c>
      <c r="B23" s="693">
        <v>56</v>
      </c>
      <c r="C23" s="693">
        <v>52</v>
      </c>
      <c r="D23" s="693">
        <v>44</v>
      </c>
      <c r="E23" s="693">
        <v>51</v>
      </c>
      <c r="F23" s="693">
        <v>57</v>
      </c>
      <c r="G23" s="693">
        <v>46</v>
      </c>
      <c r="H23" s="693">
        <v>75</v>
      </c>
      <c r="I23" s="693">
        <v>58</v>
      </c>
      <c r="J23" s="693">
        <v>51</v>
      </c>
      <c r="K23" s="169">
        <v>42</v>
      </c>
      <c r="L23" s="693">
        <v>60</v>
      </c>
      <c r="M23" s="807">
        <v>69</v>
      </c>
      <c r="N23" s="319">
        <v>70</v>
      </c>
    </row>
    <row r="24" spans="1:14">
      <c r="A24" s="627" t="s">
        <v>1225</v>
      </c>
      <c r="B24" s="82">
        <v>30</v>
      </c>
      <c r="C24" s="82">
        <v>32</v>
      </c>
      <c r="D24" s="82">
        <v>36</v>
      </c>
      <c r="E24" s="82">
        <v>32</v>
      </c>
      <c r="F24" s="82">
        <v>30</v>
      </c>
      <c r="G24" s="82">
        <v>31</v>
      </c>
      <c r="H24" s="82">
        <v>46</v>
      </c>
      <c r="I24" s="82">
        <v>32</v>
      </c>
      <c r="J24" s="82">
        <v>37</v>
      </c>
      <c r="K24" s="173">
        <v>26</v>
      </c>
      <c r="L24" s="82">
        <v>39</v>
      </c>
      <c r="M24" s="809">
        <v>50</v>
      </c>
      <c r="N24" s="810">
        <v>49</v>
      </c>
    </row>
    <row r="25" spans="1:14">
      <c r="A25" s="627" t="s">
        <v>1219</v>
      </c>
      <c r="B25" s="82">
        <v>9</v>
      </c>
      <c r="C25" s="82">
        <v>7</v>
      </c>
      <c r="D25" s="82">
        <v>5</v>
      </c>
      <c r="E25" s="82">
        <v>5</v>
      </c>
      <c r="F25" s="82">
        <v>10</v>
      </c>
      <c r="G25" s="82">
        <v>6</v>
      </c>
      <c r="H25" s="82">
        <v>9</v>
      </c>
      <c r="I25" s="82">
        <v>7</v>
      </c>
      <c r="J25" s="82">
        <v>4</v>
      </c>
      <c r="K25" s="173">
        <v>6</v>
      </c>
      <c r="L25" s="82">
        <v>11</v>
      </c>
      <c r="M25" s="809">
        <v>8</v>
      </c>
      <c r="N25" s="810">
        <v>6</v>
      </c>
    </row>
    <row r="26" spans="1:14">
      <c r="A26" s="627" t="s">
        <v>1214</v>
      </c>
      <c r="B26" s="82">
        <v>17</v>
      </c>
      <c r="C26" s="82">
        <v>13</v>
      </c>
      <c r="D26" s="82">
        <v>3</v>
      </c>
      <c r="E26" s="82">
        <v>14</v>
      </c>
      <c r="F26" s="82">
        <v>17</v>
      </c>
      <c r="G26" s="82">
        <v>9</v>
      </c>
      <c r="H26" s="82">
        <v>20</v>
      </c>
      <c r="I26" s="82">
        <v>19</v>
      </c>
      <c r="J26" s="82">
        <v>10</v>
      </c>
      <c r="K26" s="173">
        <v>10</v>
      </c>
      <c r="L26" s="82">
        <v>10</v>
      </c>
      <c r="M26" s="809">
        <v>11</v>
      </c>
      <c r="N26" s="810">
        <v>15</v>
      </c>
    </row>
    <row r="27" spans="1:14" s="808" customFormat="1" ht="12">
      <c r="A27" s="806" t="s">
        <v>1208</v>
      </c>
      <c r="B27" s="693">
        <v>114</v>
      </c>
      <c r="C27" s="693">
        <v>111</v>
      </c>
      <c r="D27" s="693">
        <v>97</v>
      </c>
      <c r="E27" s="693">
        <v>124</v>
      </c>
      <c r="F27" s="693">
        <v>116</v>
      </c>
      <c r="G27" s="693">
        <v>117</v>
      </c>
      <c r="H27" s="693">
        <v>143</v>
      </c>
      <c r="I27" s="693">
        <v>121</v>
      </c>
      <c r="J27" s="693">
        <v>138</v>
      </c>
      <c r="K27" s="169">
        <v>120</v>
      </c>
      <c r="L27" s="693">
        <v>108</v>
      </c>
      <c r="M27" s="807">
        <v>126</v>
      </c>
      <c r="N27" s="319">
        <v>116</v>
      </c>
    </row>
    <row r="28" spans="1:14">
      <c r="A28" s="627" t="s">
        <v>1207</v>
      </c>
      <c r="B28" s="82">
        <v>51</v>
      </c>
      <c r="C28" s="82">
        <v>36</v>
      </c>
      <c r="D28" s="82">
        <v>71</v>
      </c>
      <c r="E28" s="82">
        <v>55</v>
      </c>
      <c r="F28" s="82">
        <v>45</v>
      </c>
      <c r="G28" s="82">
        <v>55</v>
      </c>
      <c r="H28" s="82">
        <v>45</v>
      </c>
      <c r="I28" s="82">
        <v>56</v>
      </c>
      <c r="J28" s="82">
        <v>63</v>
      </c>
      <c r="K28" s="173">
        <v>48</v>
      </c>
      <c r="L28" s="82">
        <v>46</v>
      </c>
      <c r="M28" s="809">
        <v>47</v>
      </c>
      <c r="N28" s="810">
        <v>52</v>
      </c>
    </row>
    <row r="29" spans="1:14">
      <c r="A29" s="627" t="s">
        <v>1200</v>
      </c>
      <c r="B29" s="82">
        <v>1</v>
      </c>
      <c r="C29" s="82">
        <v>0</v>
      </c>
      <c r="D29" s="82">
        <v>0</v>
      </c>
      <c r="E29" s="82">
        <v>0</v>
      </c>
      <c r="F29" s="82">
        <v>0</v>
      </c>
      <c r="G29" s="82">
        <v>1</v>
      </c>
      <c r="H29" s="82">
        <v>0</v>
      </c>
      <c r="I29" s="82">
        <v>1</v>
      </c>
      <c r="J29" s="82">
        <v>0</v>
      </c>
      <c r="K29" s="173">
        <v>2</v>
      </c>
      <c r="L29" s="82">
        <v>1</v>
      </c>
      <c r="M29" s="809">
        <v>0</v>
      </c>
      <c r="N29" s="810">
        <v>0</v>
      </c>
    </row>
    <row r="30" spans="1:14">
      <c r="A30" s="627" t="s">
        <v>1198</v>
      </c>
      <c r="B30" s="82">
        <v>5</v>
      </c>
      <c r="C30" s="82">
        <v>8</v>
      </c>
      <c r="D30" s="82">
        <v>4</v>
      </c>
      <c r="E30" s="82">
        <v>10</v>
      </c>
      <c r="F30" s="82">
        <v>5</v>
      </c>
      <c r="G30" s="82">
        <v>7</v>
      </c>
      <c r="H30" s="82">
        <v>7</v>
      </c>
      <c r="I30" s="82">
        <v>12</v>
      </c>
      <c r="J30" s="82">
        <v>10</v>
      </c>
      <c r="K30" s="173">
        <v>12</v>
      </c>
      <c r="L30" s="82">
        <v>10</v>
      </c>
      <c r="M30" s="809">
        <v>12</v>
      </c>
      <c r="N30" s="810">
        <v>6</v>
      </c>
    </row>
    <row r="31" spans="1:14">
      <c r="A31" s="627" t="s">
        <v>1193</v>
      </c>
      <c r="B31" s="82">
        <v>7</v>
      </c>
      <c r="C31" s="82">
        <v>3</v>
      </c>
      <c r="D31" s="82">
        <v>0</v>
      </c>
      <c r="E31" s="82">
        <v>5</v>
      </c>
      <c r="F31" s="82">
        <v>3</v>
      </c>
      <c r="G31" s="82">
        <v>4</v>
      </c>
      <c r="H31" s="82">
        <v>6</v>
      </c>
      <c r="I31" s="82">
        <v>6</v>
      </c>
      <c r="J31" s="82">
        <v>3</v>
      </c>
      <c r="K31" s="173">
        <v>4</v>
      </c>
      <c r="L31" s="82">
        <v>4</v>
      </c>
      <c r="M31" s="809">
        <v>7</v>
      </c>
      <c r="N31" s="810">
        <v>5</v>
      </c>
    </row>
    <row r="32" spans="1:14">
      <c r="A32" s="627" t="s">
        <v>1187</v>
      </c>
      <c r="B32" s="82">
        <v>7</v>
      </c>
      <c r="C32" s="82">
        <v>11</v>
      </c>
      <c r="D32" s="82">
        <v>5</v>
      </c>
      <c r="E32" s="82">
        <v>8</v>
      </c>
      <c r="F32" s="82">
        <v>18</v>
      </c>
      <c r="G32" s="82">
        <v>12</v>
      </c>
      <c r="H32" s="82">
        <v>14</v>
      </c>
      <c r="I32" s="82">
        <v>12</v>
      </c>
      <c r="J32" s="82">
        <v>16</v>
      </c>
      <c r="K32" s="173">
        <v>11</v>
      </c>
      <c r="L32" s="82">
        <v>12</v>
      </c>
      <c r="M32" s="809">
        <v>12</v>
      </c>
      <c r="N32" s="810">
        <v>16</v>
      </c>
    </row>
    <row r="33" spans="1:14">
      <c r="A33" s="627" t="s">
        <v>1181</v>
      </c>
      <c r="B33" s="82">
        <v>12</v>
      </c>
      <c r="C33" s="82">
        <v>14</v>
      </c>
      <c r="D33" s="82">
        <v>1</v>
      </c>
      <c r="E33" s="82">
        <v>9</v>
      </c>
      <c r="F33" s="82">
        <v>17</v>
      </c>
      <c r="G33" s="82">
        <v>11</v>
      </c>
      <c r="H33" s="82">
        <v>12</v>
      </c>
      <c r="I33" s="82">
        <v>8</v>
      </c>
      <c r="J33" s="82">
        <v>7</v>
      </c>
      <c r="K33" s="173">
        <v>10</v>
      </c>
      <c r="L33" s="82">
        <v>8</v>
      </c>
      <c r="M33" s="809">
        <v>14</v>
      </c>
      <c r="N33" s="810">
        <v>4</v>
      </c>
    </row>
    <row r="34" spans="1:14">
      <c r="A34" s="627" t="s">
        <v>1174</v>
      </c>
      <c r="B34" s="82">
        <v>14</v>
      </c>
      <c r="C34" s="82">
        <v>20</v>
      </c>
      <c r="D34" s="82">
        <v>14</v>
      </c>
      <c r="E34" s="82">
        <v>6</v>
      </c>
      <c r="F34" s="82">
        <v>9</v>
      </c>
      <c r="G34" s="82">
        <v>12</v>
      </c>
      <c r="H34" s="82">
        <v>23</v>
      </c>
      <c r="I34" s="82">
        <v>6</v>
      </c>
      <c r="J34" s="82">
        <v>13</v>
      </c>
      <c r="K34" s="173">
        <v>17</v>
      </c>
      <c r="L34" s="82">
        <v>13</v>
      </c>
      <c r="M34" s="809">
        <v>16</v>
      </c>
      <c r="N34" s="810">
        <v>11</v>
      </c>
    </row>
    <row r="35" spans="1:14">
      <c r="A35" s="627" t="s">
        <v>1167</v>
      </c>
      <c r="B35" s="82">
        <v>17</v>
      </c>
      <c r="C35" s="82">
        <v>19</v>
      </c>
      <c r="D35" s="82">
        <v>2</v>
      </c>
      <c r="E35" s="82">
        <v>31</v>
      </c>
      <c r="F35" s="82">
        <v>19</v>
      </c>
      <c r="G35" s="82">
        <v>15</v>
      </c>
      <c r="H35" s="82">
        <v>36</v>
      </c>
      <c r="I35" s="82">
        <v>20</v>
      </c>
      <c r="J35" s="82">
        <v>26</v>
      </c>
      <c r="K35" s="173">
        <v>16</v>
      </c>
      <c r="L35" s="82">
        <v>14</v>
      </c>
      <c r="M35" s="809">
        <v>18</v>
      </c>
      <c r="N35" s="810">
        <v>22</v>
      </c>
    </row>
    <row r="36" spans="1:14" s="811" customFormat="1" ht="12">
      <c r="A36" s="806" t="s">
        <v>1162</v>
      </c>
      <c r="B36" s="693">
        <v>495</v>
      </c>
      <c r="C36" s="693">
        <v>482</v>
      </c>
      <c r="D36" s="693">
        <v>514</v>
      </c>
      <c r="E36" s="693">
        <v>480</v>
      </c>
      <c r="F36" s="693">
        <v>456</v>
      </c>
      <c r="G36" s="693">
        <v>509</v>
      </c>
      <c r="H36" s="693">
        <v>471</v>
      </c>
      <c r="I36" s="693">
        <v>502</v>
      </c>
      <c r="J36" s="693">
        <v>518</v>
      </c>
      <c r="K36" s="169">
        <v>520</v>
      </c>
      <c r="L36" s="693">
        <v>562</v>
      </c>
      <c r="M36" s="807">
        <v>503</v>
      </c>
      <c r="N36" s="319">
        <v>498</v>
      </c>
    </row>
    <row r="37" spans="1:14" s="195" customFormat="1">
      <c r="A37" s="627" t="s">
        <v>1161</v>
      </c>
      <c r="B37" s="82">
        <v>373</v>
      </c>
      <c r="C37" s="82">
        <v>368</v>
      </c>
      <c r="D37" s="82">
        <v>443</v>
      </c>
      <c r="E37" s="82">
        <v>362</v>
      </c>
      <c r="F37" s="82">
        <v>343</v>
      </c>
      <c r="G37" s="82">
        <v>376</v>
      </c>
      <c r="H37" s="82">
        <v>329</v>
      </c>
      <c r="I37" s="82">
        <v>351</v>
      </c>
      <c r="J37" s="82">
        <v>380</v>
      </c>
      <c r="K37" s="173">
        <v>370</v>
      </c>
      <c r="L37" s="82">
        <v>412</v>
      </c>
      <c r="M37" s="809">
        <v>367</v>
      </c>
      <c r="N37" s="810">
        <v>387</v>
      </c>
    </row>
    <row r="38" spans="1:14" s="195" customFormat="1">
      <c r="A38" s="627" t="s">
        <v>1128</v>
      </c>
      <c r="B38" s="82">
        <v>45</v>
      </c>
      <c r="C38" s="82">
        <v>41</v>
      </c>
      <c r="D38" s="82">
        <v>38</v>
      </c>
      <c r="E38" s="82">
        <v>41</v>
      </c>
      <c r="F38" s="82">
        <v>39</v>
      </c>
      <c r="G38" s="82">
        <v>43</v>
      </c>
      <c r="H38" s="82">
        <v>44</v>
      </c>
      <c r="I38" s="82">
        <v>62</v>
      </c>
      <c r="J38" s="82">
        <v>41</v>
      </c>
      <c r="K38" s="173">
        <v>51</v>
      </c>
      <c r="L38" s="82">
        <v>48</v>
      </c>
      <c r="M38" s="809">
        <v>34</v>
      </c>
      <c r="N38" s="810">
        <v>35</v>
      </c>
    </row>
    <row r="39" spans="1:14" s="195" customFormat="1">
      <c r="A39" s="627" t="s">
        <v>1124</v>
      </c>
      <c r="B39" s="82">
        <v>20</v>
      </c>
      <c r="C39" s="82">
        <v>8</v>
      </c>
      <c r="D39" s="82">
        <v>0</v>
      </c>
      <c r="E39" s="82">
        <v>13</v>
      </c>
      <c r="F39" s="82">
        <v>8</v>
      </c>
      <c r="G39" s="82">
        <v>13</v>
      </c>
      <c r="H39" s="82">
        <v>18</v>
      </c>
      <c r="I39" s="82">
        <v>8</v>
      </c>
      <c r="J39" s="82">
        <v>18</v>
      </c>
      <c r="K39" s="173">
        <v>16</v>
      </c>
      <c r="L39" s="82">
        <v>18</v>
      </c>
      <c r="M39" s="809">
        <v>14</v>
      </c>
      <c r="N39" s="810">
        <v>20</v>
      </c>
    </row>
    <row r="40" spans="1:14" s="195" customFormat="1">
      <c r="A40" s="627" t="s">
        <v>1120</v>
      </c>
      <c r="B40" s="82">
        <v>38</v>
      </c>
      <c r="C40" s="82">
        <v>37</v>
      </c>
      <c r="D40" s="82">
        <v>28</v>
      </c>
      <c r="E40" s="82">
        <v>33</v>
      </c>
      <c r="F40" s="82">
        <v>31</v>
      </c>
      <c r="G40" s="82">
        <v>46</v>
      </c>
      <c r="H40" s="82">
        <v>48</v>
      </c>
      <c r="I40" s="82">
        <v>49</v>
      </c>
      <c r="J40" s="82">
        <v>60</v>
      </c>
      <c r="K40" s="173">
        <v>44</v>
      </c>
      <c r="L40" s="82">
        <v>54</v>
      </c>
      <c r="M40" s="809">
        <v>48</v>
      </c>
      <c r="N40" s="810">
        <v>34</v>
      </c>
    </row>
    <row r="41" spans="1:14" s="195" customFormat="1">
      <c r="A41" s="627" t="s">
        <v>1115</v>
      </c>
      <c r="B41" s="82">
        <v>9</v>
      </c>
      <c r="C41" s="82">
        <v>10</v>
      </c>
      <c r="D41" s="82">
        <v>2</v>
      </c>
      <c r="E41" s="82">
        <v>11</v>
      </c>
      <c r="F41" s="82">
        <v>17</v>
      </c>
      <c r="G41" s="82">
        <v>15</v>
      </c>
      <c r="H41" s="82">
        <v>14</v>
      </c>
      <c r="I41" s="82">
        <v>7</v>
      </c>
      <c r="J41" s="82">
        <v>6</v>
      </c>
      <c r="K41" s="173">
        <v>16</v>
      </c>
      <c r="L41" s="82">
        <v>6</v>
      </c>
      <c r="M41" s="809">
        <v>14</v>
      </c>
      <c r="N41" s="810">
        <v>6</v>
      </c>
    </row>
    <row r="42" spans="1:14" s="195" customFormat="1">
      <c r="A42" s="627" t="s">
        <v>1109</v>
      </c>
      <c r="B42" s="82">
        <v>10</v>
      </c>
      <c r="C42" s="82">
        <v>18</v>
      </c>
      <c r="D42" s="82">
        <v>3</v>
      </c>
      <c r="E42" s="82">
        <v>20</v>
      </c>
      <c r="F42" s="82">
        <v>18</v>
      </c>
      <c r="G42" s="82">
        <v>16</v>
      </c>
      <c r="H42" s="82">
        <v>18</v>
      </c>
      <c r="I42" s="82">
        <v>25</v>
      </c>
      <c r="J42" s="82">
        <v>13</v>
      </c>
      <c r="K42" s="173">
        <v>23</v>
      </c>
      <c r="L42" s="82">
        <v>24</v>
      </c>
      <c r="M42" s="809">
        <v>26</v>
      </c>
      <c r="N42" s="810">
        <v>16</v>
      </c>
    </row>
    <row r="43" spans="1:14" s="808" customFormat="1" ht="12">
      <c r="A43" s="806" t="s">
        <v>1103</v>
      </c>
      <c r="B43" s="693">
        <v>76</v>
      </c>
      <c r="C43" s="693">
        <v>65</v>
      </c>
      <c r="D43" s="693">
        <v>59</v>
      </c>
      <c r="E43" s="693">
        <v>82</v>
      </c>
      <c r="F43" s="693">
        <v>67</v>
      </c>
      <c r="G43" s="693">
        <v>60</v>
      </c>
      <c r="H43" s="693">
        <v>65</v>
      </c>
      <c r="I43" s="693">
        <v>75</v>
      </c>
      <c r="J43" s="693">
        <v>70</v>
      </c>
      <c r="K43" s="169">
        <v>63</v>
      </c>
      <c r="L43" s="693">
        <v>67</v>
      </c>
      <c r="M43" s="807">
        <v>64</v>
      </c>
      <c r="N43" s="319">
        <v>56</v>
      </c>
    </row>
    <row r="44" spans="1:14">
      <c r="A44" s="627" t="s">
        <v>1102</v>
      </c>
      <c r="B44" s="82">
        <v>59</v>
      </c>
      <c r="C44" s="82">
        <v>51</v>
      </c>
      <c r="D44" s="82">
        <v>56</v>
      </c>
      <c r="E44" s="82">
        <v>57</v>
      </c>
      <c r="F44" s="82">
        <v>55</v>
      </c>
      <c r="G44" s="82">
        <v>38</v>
      </c>
      <c r="H44" s="82">
        <v>39</v>
      </c>
      <c r="I44" s="82">
        <v>60</v>
      </c>
      <c r="J44" s="82">
        <v>56</v>
      </c>
      <c r="K44" s="173">
        <v>48</v>
      </c>
      <c r="L44" s="82">
        <v>49</v>
      </c>
      <c r="M44" s="809">
        <v>51</v>
      </c>
      <c r="N44" s="810">
        <v>41</v>
      </c>
    </row>
    <row r="45" spans="1:14">
      <c r="A45" s="627" t="s">
        <v>1084</v>
      </c>
      <c r="B45" s="82">
        <v>3</v>
      </c>
      <c r="C45" s="82">
        <v>1</v>
      </c>
      <c r="D45" s="82">
        <v>0</v>
      </c>
      <c r="E45" s="82">
        <v>4</v>
      </c>
      <c r="F45" s="82">
        <v>2</v>
      </c>
      <c r="G45" s="82">
        <v>5</v>
      </c>
      <c r="H45" s="82">
        <v>4</v>
      </c>
      <c r="I45" s="82">
        <v>3</v>
      </c>
      <c r="J45" s="82">
        <v>1</v>
      </c>
      <c r="K45" s="173">
        <v>0</v>
      </c>
      <c r="L45" s="82">
        <v>2</v>
      </c>
      <c r="M45" s="809">
        <v>3</v>
      </c>
      <c r="N45" s="810">
        <v>2</v>
      </c>
    </row>
    <row r="46" spans="1:14">
      <c r="A46" s="627" t="s">
        <v>1077</v>
      </c>
      <c r="B46" s="82">
        <v>14</v>
      </c>
      <c r="C46" s="82">
        <v>13</v>
      </c>
      <c r="D46" s="82">
        <v>3</v>
      </c>
      <c r="E46" s="82">
        <v>21</v>
      </c>
      <c r="F46" s="82">
        <v>10</v>
      </c>
      <c r="G46" s="82">
        <v>17</v>
      </c>
      <c r="H46" s="82">
        <v>22</v>
      </c>
      <c r="I46" s="82">
        <v>12</v>
      </c>
      <c r="J46" s="82">
        <v>13</v>
      </c>
      <c r="K46" s="173">
        <v>15</v>
      </c>
      <c r="L46" s="82">
        <v>16</v>
      </c>
      <c r="M46" s="809">
        <v>10</v>
      </c>
      <c r="N46" s="810">
        <v>13</v>
      </c>
    </row>
    <row r="47" spans="1:14" s="808" customFormat="1" ht="12">
      <c r="A47" s="806" t="s">
        <v>1066</v>
      </c>
      <c r="B47" s="693">
        <v>72</v>
      </c>
      <c r="C47" s="693">
        <v>64</v>
      </c>
      <c r="D47" s="693">
        <v>59</v>
      </c>
      <c r="E47" s="693">
        <v>88</v>
      </c>
      <c r="F47" s="693">
        <v>65</v>
      </c>
      <c r="G47" s="693">
        <v>79</v>
      </c>
      <c r="H47" s="693">
        <v>75</v>
      </c>
      <c r="I47" s="693">
        <v>84</v>
      </c>
      <c r="J47" s="693">
        <v>68</v>
      </c>
      <c r="K47" s="169">
        <v>86</v>
      </c>
      <c r="L47" s="693">
        <v>79</v>
      </c>
      <c r="M47" s="807">
        <v>65</v>
      </c>
      <c r="N47" s="319">
        <v>68</v>
      </c>
    </row>
    <row r="48" spans="1:14">
      <c r="A48" s="627" t="s">
        <v>1065</v>
      </c>
      <c r="B48" s="82">
        <v>18</v>
      </c>
      <c r="C48" s="82">
        <v>30</v>
      </c>
      <c r="D48" s="82">
        <v>38</v>
      </c>
      <c r="E48" s="82">
        <v>38</v>
      </c>
      <c r="F48" s="82">
        <v>29</v>
      </c>
      <c r="G48" s="82">
        <v>31</v>
      </c>
      <c r="H48" s="82">
        <v>26</v>
      </c>
      <c r="I48" s="82">
        <v>34</v>
      </c>
      <c r="J48" s="82">
        <v>28</v>
      </c>
      <c r="K48" s="173">
        <v>36</v>
      </c>
      <c r="L48" s="82">
        <v>35</v>
      </c>
      <c r="M48" s="809">
        <v>30</v>
      </c>
      <c r="N48" s="810">
        <v>28</v>
      </c>
    </row>
    <row r="49" spans="1:14">
      <c r="A49" s="627" t="s">
        <v>1055</v>
      </c>
      <c r="B49" s="82">
        <v>7</v>
      </c>
      <c r="C49" s="82">
        <v>3</v>
      </c>
      <c r="D49" s="82">
        <v>1</v>
      </c>
      <c r="E49" s="82">
        <v>6</v>
      </c>
      <c r="F49" s="82">
        <v>4</v>
      </c>
      <c r="G49" s="82">
        <v>7</v>
      </c>
      <c r="H49" s="82">
        <v>2</v>
      </c>
      <c r="I49" s="82">
        <v>5</v>
      </c>
      <c r="J49" s="82">
        <v>4</v>
      </c>
      <c r="K49" s="173">
        <v>3</v>
      </c>
      <c r="L49" s="82">
        <v>1</v>
      </c>
      <c r="M49" s="809">
        <v>2</v>
      </c>
      <c r="N49" s="810">
        <v>5</v>
      </c>
    </row>
    <row r="50" spans="1:14">
      <c r="A50" s="627" t="s">
        <v>1051</v>
      </c>
      <c r="B50" s="82">
        <v>19</v>
      </c>
      <c r="C50" s="82">
        <v>16</v>
      </c>
      <c r="D50" s="82">
        <v>9</v>
      </c>
      <c r="E50" s="82">
        <v>19</v>
      </c>
      <c r="F50" s="82">
        <v>16</v>
      </c>
      <c r="G50" s="82">
        <v>18</v>
      </c>
      <c r="H50" s="82">
        <v>22</v>
      </c>
      <c r="I50" s="82">
        <v>26</v>
      </c>
      <c r="J50" s="82">
        <v>15</v>
      </c>
      <c r="K50" s="173">
        <v>23</v>
      </c>
      <c r="L50" s="82">
        <v>22</v>
      </c>
      <c r="M50" s="809">
        <v>23</v>
      </c>
      <c r="N50" s="810">
        <v>17</v>
      </c>
    </row>
    <row r="51" spans="1:14">
      <c r="A51" s="627" t="s">
        <v>1041</v>
      </c>
      <c r="B51" s="82">
        <v>28</v>
      </c>
      <c r="C51" s="82">
        <v>15</v>
      </c>
      <c r="D51" s="82">
        <v>11</v>
      </c>
      <c r="E51" s="82">
        <v>25</v>
      </c>
      <c r="F51" s="82">
        <v>16</v>
      </c>
      <c r="G51" s="82">
        <v>23</v>
      </c>
      <c r="H51" s="82">
        <v>25</v>
      </c>
      <c r="I51" s="82">
        <v>19</v>
      </c>
      <c r="J51" s="82">
        <v>21</v>
      </c>
      <c r="K51" s="173">
        <v>24</v>
      </c>
      <c r="L51" s="82">
        <v>21</v>
      </c>
      <c r="M51" s="809">
        <v>10</v>
      </c>
      <c r="N51" s="810">
        <v>18</v>
      </c>
    </row>
    <row r="52" spans="1:14" s="808" customFormat="1" ht="12">
      <c r="A52" s="806" t="s">
        <v>1032</v>
      </c>
      <c r="B52" s="693">
        <v>146</v>
      </c>
      <c r="C52" s="693">
        <v>148</v>
      </c>
      <c r="D52" s="693">
        <v>178</v>
      </c>
      <c r="E52" s="693">
        <v>178</v>
      </c>
      <c r="F52" s="693">
        <v>171</v>
      </c>
      <c r="G52" s="693">
        <v>160</v>
      </c>
      <c r="H52" s="693">
        <v>163</v>
      </c>
      <c r="I52" s="693">
        <v>165</v>
      </c>
      <c r="J52" s="693">
        <v>162</v>
      </c>
      <c r="K52" s="169">
        <v>148</v>
      </c>
      <c r="L52" s="693">
        <v>151</v>
      </c>
      <c r="M52" s="807">
        <v>157</v>
      </c>
      <c r="N52" s="319">
        <v>149</v>
      </c>
    </row>
    <row r="53" spans="1:14">
      <c r="A53" s="627" t="s">
        <v>1031</v>
      </c>
      <c r="B53" s="82">
        <v>70</v>
      </c>
      <c r="C53" s="82">
        <v>71</v>
      </c>
      <c r="D53" s="82">
        <v>107</v>
      </c>
      <c r="E53" s="82">
        <v>90</v>
      </c>
      <c r="F53" s="82">
        <v>76</v>
      </c>
      <c r="G53" s="82">
        <v>68</v>
      </c>
      <c r="H53" s="82">
        <v>82</v>
      </c>
      <c r="I53" s="82">
        <v>80</v>
      </c>
      <c r="J53" s="82">
        <v>89</v>
      </c>
      <c r="K53" s="173">
        <v>79</v>
      </c>
      <c r="L53" s="82">
        <v>71</v>
      </c>
      <c r="M53" s="809">
        <v>77</v>
      </c>
      <c r="N53" s="810">
        <v>76</v>
      </c>
    </row>
    <row r="54" spans="1:14">
      <c r="A54" s="627" t="s">
        <v>1018</v>
      </c>
      <c r="B54" s="82">
        <v>21</v>
      </c>
      <c r="C54" s="82">
        <v>15</v>
      </c>
      <c r="D54" s="82">
        <v>1</v>
      </c>
      <c r="E54" s="82">
        <v>25</v>
      </c>
      <c r="F54" s="82">
        <v>28</v>
      </c>
      <c r="G54" s="82">
        <v>20</v>
      </c>
      <c r="H54" s="82">
        <v>17</v>
      </c>
      <c r="I54" s="82">
        <v>15</v>
      </c>
      <c r="J54" s="82">
        <v>16</v>
      </c>
      <c r="K54" s="173">
        <v>9</v>
      </c>
      <c r="L54" s="82">
        <v>17</v>
      </c>
      <c r="M54" s="809">
        <v>16</v>
      </c>
      <c r="N54" s="810">
        <v>11</v>
      </c>
    </row>
    <row r="55" spans="1:14">
      <c r="A55" s="627" t="s">
        <v>1010</v>
      </c>
      <c r="B55" s="82">
        <v>30</v>
      </c>
      <c r="C55" s="82">
        <v>31</v>
      </c>
      <c r="D55" s="82">
        <v>34</v>
      </c>
      <c r="E55" s="82">
        <v>37</v>
      </c>
      <c r="F55" s="82">
        <v>32</v>
      </c>
      <c r="G55" s="82">
        <v>31</v>
      </c>
      <c r="H55" s="82">
        <v>28</v>
      </c>
      <c r="I55" s="82">
        <v>24</v>
      </c>
      <c r="J55" s="82">
        <v>35</v>
      </c>
      <c r="K55" s="173">
        <v>26</v>
      </c>
      <c r="L55" s="82">
        <v>37</v>
      </c>
      <c r="M55" s="809">
        <v>26</v>
      </c>
      <c r="N55" s="810">
        <v>34</v>
      </c>
    </row>
    <row r="56" spans="1:14">
      <c r="A56" s="627" t="s">
        <v>995</v>
      </c>
      <c r="B56" s="82">
        <v>25</v>
      </c>
      <c r="C56" s="82">
        <v>31</v>
      </c>
      <c r="D56" s="82">
        <v>36</v>
      </c>
      <c r="E56" s="82">
        <v>26</v>
      </c>
      <c r="F56" s="82">
        <v>35</v>
      </c>
      <c r="G56" s="82">
        <v>41</v>
      </c>
      <c r="H56" s="82">
        <v>36</v>
      </c>
      <c r="I56" s="82">
        <v>46</v>
      </c>
      <c r="J56" s="82">
        <v>22</v>
      </c>
      <c r="K56" s="173">
        <v>34</v>
      </c>
      <c r="L56" s="82">
        <v>26</v>
      </c>
      <c r="M56" s="809">
        <v>38</v>
      </c>
      <c r="N56" s="810">
        <v>28</v>
      </c>
    </row>
    <row r="57" spans="1:14" s="808" customFormat="1" ht="12">
      <c r="A57" s="806" t="s">
        <v>973</v>
      </c>
      <c r="B57" s="693">
        <v>83</v>
      </c>
      <c r="C57" s="693">
        <v>87</v>
      </c>
      <c r="D57" s="693">
        <v>69</v>
      </c>
      <c r="E57" s="693">
        <v>69</v>
      </c>
      <c r="F57" s="693">
        <v>66</v>
      </c>
      <c r="G57" s="693">
        <v>71</v>
      </c>
      <c r="H57" s="693">
        <v>83</v>
      </c>
      <c r="I57" s="693">
        <v>90</v>
      </c>
      <c r="J57" s="693">
        <v>79</v>
      </c>
      <c r="K57" s="169">
        <v>80</v>
      </c>
      <c r="L57" s="693">
        <v>74</v>
      </c>
      <c r="M57" s="807">
        <v>66</v>
      </c>
      <c r="N57" s="319">
        <v>69</v>
      </c>
    </row>
    <row r="58" spans="1:14">
      <c r="A58" s="627" t="s">
        <v>972</v>
      </c>
      <c r="B58" s="82">
        <v>63</v>
      </c>
      <c r="C58" s="82">
        <v>73</v>
      </c>
      <c r="D58" s="82">
        <v>64</v>
      </c>
      <c r="E58" s="82">
        <v>55</v>
      </c>
      <c r="F58" s="82">
        <v>53</v>
      </c>
      <c r="G58" s="82">
        <v>57</v>
      </c>
      <c r="H58" s="82">
        <v>70</v>
      </c>
      <c r="I58" s="82">
        <v>68</v>
      </c>
      <c r="J58" s="82">
        <v>65</v>
      </c>
      <c r="K58" s="173">
        <v>66</v>
      </c>
      <c r="L58" s="82">
        <v>62</v>
      </c>
      <c r="M58" s="809">
        <v>49</v>
      </c>
      <c r="N58" s="810">
        <v>55</v>
      </c>
    </row>
    <row r="59" spans="1:14">
      <c r="A59" s="627" t="s">
        <v>950</v>
      </c>
      <c r="B59" s="82">
        <v>20</v>
      </c>
      <c r="C59" s="82">
        <v>14</v>
      </c>
      <c r="D59" s="82">
        <v>5</v>
      </c>
      <c r="E59" s="82">
        <v>14</v>
      </c>
      <c r="F59" s="82">
        <v>13</v>
      </c>
      <c r="G59" s="82">
        <v>14</v>
      </c>
      <c r="H59" s="82">
        <v>13</v>
      </c>
      <c r="I59" s="82">
        <v>22</v>
      </c>
      <c r="J59" s="82">
        <v>14</v>
      </c>
      <c r="K59" s="173">
        <v>14</v>
      </c>
      <c r="L59" s="82">
        <v>12</v>
      </c>
      <c r="M59" s="809">
        <v>17</v>
      </c>
      <c r="N59" s="810">
        <v>14</v>
      </c>
    </row>
    <row r="60" spans="1:14" s="808" customFormat="1" ht="12">
      <c r="A60" s="806" t="s">
        <v>938</v>
      </c>
      <c r="B60" s="693">
        <v>27</v>
      </c>
      <c r="C60" s="693">
        <v>35</v>
      </c>
      <c r="D60" s="693">
        <v>27</v>
      </c>
      <c r="E60" s="693">
        <v>22</v>
      </c>
      <c r="F60" s="693">
        <v>30</v>
      </c>
      <c r="G60" s="693">
        <v>24</v>
      </c>
      <c r="H60" s="693">
        <v>32</v>
      </c>
      <c r="I60" s="693">
        <v>35</v>
      </c>
      <c r="J60" s="693">
        <v>20</v>
      </c>
      <c r="K60" s="169">
        <v>19</v>
      </c>
      <c r="L60" s="693">
        <v>32</v>
      </c>
      <c r="M60" s="807">
        <v>28</v>
      </c>
      <c r="N60" s="319">
        <v>26</v>
      </c>
    </row>
    <row r="61" spans="1:14">
      <c r="A61" s="627" t="s">
        <v>937</v>
      </c>
      <c r="B61" s="82">
        <v>20</v>
      </c>
      <c r="C61" s="82">
        <v>28</v>
      </c>
      <c r="D61" s="82">
        <v>27</v>
      </c>
      <c r="E61" s="82">
        <v>18</v>
      </c>
      <c r="F61" s="82">
        <v>22</v>
      </c>
      <c r="G61" s="82">
        <v>19</v>
      </c>
      <c r="H61" s="82">
        <v>25</v>
      </c>
      <c r="I61" s="82">
        <v>27</v>
      </c>
      <c r="J61" s="82">
        <v>16</v>
      </c>
      <c r="K61" s="173">
        <v>17</v>
      </c>
      <c r="L61" s="82">
        <v>27</v>
      </c>
      <c r="M61" s="809">
        <v>22</v>
      </c>
      <c r="N61" s="810">
        <v>19</v>
      </c>
    </row>
    <row r="62" spans="1:14">
      <c r="A62" s="627" t="s">
        <v>929</v>
      </c>
      <c r="B62" s="82">
        <v>7</v>
      </c>
      <c r="C62" s="82">
        <v>7</v>
      </c>
      <c r="D62" s="82">
        <v>0</v>
      </c>
      <c r="E62" s="82">
        <v>4</v>
      </c>
      <c r="F62" s="82">
        <v>8</v>
      </c>
      <c r="G62" s="82">
        <v>5</v>
      </c>
      <c r="H62" s="82">
        <v>7</v>
      </c>
      <c r="I62" s="82">
        <v>8</v>
      </c>
      <c r="J62" s="82">
        <v>4</v>
      </c>
      <c r="K62" s="173">
        <v>2</v>
      </c>
      <c r="L62" s="82">
        <v>5</v>
      </c>
      <c r="M62" s="809">
        <v>6</v>
      </c>
      <c r="N62" s="810">
        <v>7</v>
      </c>
    </row>
    <row r="63" spans="1:14" s="808" customFormat="1" ht="12">
      <c r="A63" s="806" t="s">
        <v>924</v>
      </c>
      <c r="B63" s="693">
        <v>86</v>
      </c>
      <c r="C63" s="693">
        <v>69</v>
      </c>
      <c r="D63" s="693">
        <v>51</v>
      </c>
      <c r="E63" s="693">
        <v>76</v>
      </c>
      <c r="F63" s="693">
        <v>83</v>
      </c>
      <c r="G63" s="693">
        <v>68</v>
      </c>
      <c r="H63" s="693">
        <v>78</v>
      </c>
      <c r="I63" s="693">
        <v>72</v>
      </c>
      <c r="J63" s="693">
        <v>77</v>
      </c>
      <c r="K63" s="169">
        <v>52</v>
      </c>
      <c r="L63" s="693">
        <v>66</v>
      </c>
      <c r="M63" s="807">
        <v>74</v>
      </c>
      <c r="N63" s="319">
        <v>61</v>
      </c>
    </row>
    <row r="64" spans="1:14">
      <c r="A64" s="627" t="s">
        <v>923</v>
      </c>
      <c r="B64" s="82">
        <v>44</v>
      </c>
      <c r="C64" s="82">
        <v>36</v>
      </c>
      <c r="D64" s="82">
        <v>28</v>
      </c>
      <c r="E64" s="82">
        <v>37</v>
      </c>
      <c r="F64" s="82">
        <v>42</v>
      </c>
      <c r="G64" s="82">
        <v>31</v>
      </c>
      <c r="H64" s="82">
        <v>38</v>
      </c>
      <c r="I64" s="82">
        <v>37</v>
      </c>
      <c r="J64" s="82">
        <v>36</v>
      </c>
      <c r="K64" s="173">
        <v>25</v>
      </c>
      <c r="L64" s="82">
        <v>32</v>
      </c>
      <c r="M64" s="809">
        <v>37</v>
      </c>
      <c r="N64" s="810">
        <v>28</v>
      </c>
    </row>
    <row r="65" spans="1:14">
      <c r="A65" s="627" t="s">
        <v>437</v>
      </c>
      <c r="B65" s="82">
        <v>17</v>
      </c>
      <c r="C65" s="82">
        <v>13</v>
      </c>
      <c r="D65" s="82">
        <v>2</v>
      </c>
      <c r="E65" s="82">
        <v>12</v>
      </c>
      <c r="F65" s="82">
        <v>16</v>
      </c>
      <c r="G65" s="82">
        <v>13</v>
      </c>
      <c r="H65" s="82">
        <v>11</v>
      </c>
      <c r="I65" s="82">
        <v>13</v>
      </c>
      <c r="J65" s="82">
        <v>17</v>
      </c>
      <c r="K65" s="173">
        <v>5</v>
      </c>
      <c r="L65" s="82">
        <v>11</v>
      </c>
      <c r="M65" s="809">
        <v>11</v>
      </c>
      <c r="N65" s="810">
        <v>13</v>
      </c>
    </row>
    <row r="66" spans="1:14">
      <c r="A66" s="627" t="s">
        <v>903</v>
      </c>
      <c r="B66" s="82">
        <v>24</v>
      </c>
      <c r="C66" s="82">
        <v>20</v>
      </c>
      <c r="D66" s="82">
        <v>21</v>
      </c>
      <c r="E66" s="82">
        <v>27</v>
      </c>
      <c r="F66" s="82">
        <v>24</v>
      </c>
      <c r="G66" s="82">
        <v>24</v>
      </c>
      <c r="H66" s="82">
        <v>27</v>
      </c>
      <c r="I66" s="82">
        <v>22</v>
      </c>
      <c r="J66" s="82">
        <v>24</v>
      </c>
      <c r="K66" s="173">
        <v>21</v>
      </c>
      <c r="L66" s="82">
        <v>21</v>
      </c>
      <c r="M66" s="809">
        <v>25</v>
      </c>
      <c r="N66" s="810">
        <v>19</v>
      </c>
    </row>
    <row r="67" spans="1:14">
      <c r="A67" s="627" t="s">
        <v>895</v>
      </c>
      <c r="B67" s="82">
        <v>1</v>
      </c>
      <c r="C67" s="82">
        <v>0</v>
      </c>
      <c r="D67" s="82">
        <v>0</v>
      </c>
      <c r="E67" s="82">
        <v>0</v>
      </c>
      <c r="F67" s="82">
        <v>1</v>
      </c>
      <c r="G67" s="82">
        <v>0</v>
      </c>
      <c r="H67" s="82">
        <v>2</v>
      </c>
      <c r="I67" s="82">
        <v>0</v>
      </c>
      <c r="J67" s="82">
        <v>0</v>
      </c>
      <c r="K67" s="173">
        <v>1</v>
      </c>
      <c r="L67" s="82">
        <v>2</v>
      </c>
      <c r="M67" s="809">
        <v>1</v>
      </c>
      <c r="N67" s="810">
        <v>1</v>
      </c>
    </row>
    <row r="68" spans="1:14" s="808" customFormat="1" ht="12">
      <c r="A68" s="806" t="s">
        <v>890</v>
      </c>
      <c r="B68" s="693">
        <v>7</v>
      </c>
      <c r="C68" s="693">
        <v>8</v>
      </c>
      <c r="D68" s="693">
        <v>10</v>
      </c>
      <c r="E68" s="693">
        <v>13</v>
      </c>
      <c r="F68" s="693">
        <v>7</v>
      </c>
      <c r="G68" s="693">
        <v>8</v>
      </c>
      <c r="H68" s="693">
        <v>13</v>
      </c>
      <c r="I68" s="693">
        <v>13</v>
      </c>
      <c r="J68" s="693">
        <v>12</v>
      </c>
      <c r="K68" s="169">
        <v>6</v>
      </c>
      <c r="L68" s="693">
        <v>8</v>
      </c>
      <c r="M68" s="807">
        <v>8</v>
      </c>
      <c r="N68" s="319">
        <v>6</v>
      </c>
    </row>
    <row r="69" spans="1:14">
      <c r="A69" s="627" t="s">
        <v>889</v>
      </c>
      <c r="B69" s="82">
        <v>4</v>
      </c>
      <c r="C69" s="82">
        <v>5</v>
      </c>
      <c r="D69" s="82">
        <v>9</v>
      </c>
      <c r="E69" s="82">
        <v>7</v>
      </c>
      <c r="F69" s="82">
        <v>6</v>
      </c>
      <c r="G69" s="82">
        <v>7</v>
      </c>
      <c r="H69" s="82">
        <v>6</v>
      </c>
      <c r="I69" s="82">
        <v>10</v>
      </c>
      <c r="J69" s="82">
        <v>9</v>
      </c>
      <c r="K69" s="173">
        <v>4</v>
      </c>
      <c r="L69" s="82">
        <v>3</v>
      </c>
      <c r="M69" s="809">
        <v>2</v>
      </c>
      <c r="N69" s="810">
        <v>4</v>
      </c>
    </row>
    <row r="70" spans="1:14">
      <c r="A70" s="627" t="s">
        <v>887</v>
      </c>
      <c r="B70" s="82">
        <v>3</v>
      </c>
      <c r="C70" s="82">
        <v>3</v>
      </c>
      <c r="D70" s="82">
        <v>1</v>
      </c>
      <c r="E70" s="82">
        <v>4</v>
      </c>
      <c r="F70" s="82">
        <v>1</v>
      </c>
      <c r="G70" s="82">
        <v>0</v>
      </c>
      <c r="H70" s="82">
        <v>3</v>
      </c>
      <c r="I70" s="82">
        <v>0</v>
      </c>
      <c r="J70" s="82">
        <v>3</v>
      </c>
      <c r="K70" s="173">
        <v>2</v>
      </c>
      <c r="L70" s="82">
        <v>5</v>
      </c>
      <c r="M70" s="809">
        <v>5</v>
      </c>
      <c r="N70" s="810">
        <v>1</v>
      </c>
    </row>
    <row r="71" spans="1:14">
      <c r="A71" s="627" t="s">
        <v>883</v>
      </c>
      <c r="B71" s="82">
        <v>0</v>
      </c>
      <c r="C71" s="82">
        <v>0</v>
      </c>
      <c r="D71" s="82">
        <v>0</v>
      </c>
      <c r="E71" s="82">
        <v>2</v>
      </c>
      <c r="F71" s="82">
        <v>0</v>
      </c>
      <c r="G71" s="82">
        <v>1</v>
      </c>
      <c r="H71" s="82">
        <v>3</v>
      </c>
      <c r="I71" s="82">
        <v>1</v>
      </c>
      <c r="J71" s="82">
        <v>0</v>
      </c>
      <c r="K71" s="173">
        <v>0</v>
      </c>
      <c r="L71" s="82">
        <v>0</v>
      </c>
      <c r="M71" s="809">
        <v>0</v>
      </c>
      <c r="N71" s="810">
        <v>0</v>
      </c>
    </row>
    <row r="72" spans="1:14">
      <c r="A72" s="627" t="s">
        <v>880</v>
      </c>
      <c r="B72" s="82">
        <v>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82">
        <v>1</v>
      </c>
      <c r="I72" s="82">
        <v>2</v>
      </c>
      <c r="J72" s="82">
        <v>0</v>
      </c>
      <c r="K72" s="173">
        <v>0</v>
      </c>
      <c r="L72" s="82">
        <v>0</v>
      </c>
      <c r="M72" s="809">
        <v>1</v>
      </c>
      <c r="N72" s="810">
        <v>1</v>
      </c>
    </row>
    <row r="73" spans="1:14" s="808" customFormat="1" ht="12">
      <c r="A73" s="806" t="s">
        <v>877</v>
      </c>
      <c r="B73" s="693">
        <v>11</v>
      </c>
      <c r="C73" s="693">
        <v>14</v>
      </c>
      <c r="D73" s="693">
        <v>13</v>
      </c>
      <c r="E73" s="693">
        <v>18</v>
      </c>
      <c r="F73" s="693">
        <v>16</v>
      </c>
      <c r="G73" s="693">
        <v>17</v>
      </c>
      <c r="H73" s="693">
        <v>15</v>
      </c>
      <c r="I73" s="693">
        <v>13</v>
      </c>
      <c r="J73" s="693">
        <v>9</v>
      </c>
      <c r="K73" s="169">
        <v>12</v>
      </c>
      <c r="L73" s="693">
        <v>9</v>
      </c>
      <c r="M73" s="807">
        <v>12</v>
      </c>
      <c r="N73" s="319">
        <v>10</v>
      </c>
    </row>
    <row r="74" spans="1:14">
      <c r="A74" s="627" t="s">
        <v>876</v>
      </c>
      <c r="B74" s="82">
        <v>8</v>
      </c>
      <c r="C74" s="82">
        <v>13</v>
      </c>
      <c r="D74" s="82">
        <v>13</v>
      </c>
      <c r="E74" s="82">
        <v>16</v>
      </c>
      <c r="F74" s="82">
        <v>14</v>
      </c>
      <c r="G74" s="82">
        <v>14</v>
      </c>
      <c r="H74" s="82">
        <v>12</v>
      </c>
      <c r="I74" s="82">
        <v>11</v>
      </c>
      <c r="J74" s="82">
        <v>9</v>
      </c>
      <c r="K74" s="173">
        <v>12</v>
      </c>
      <c r="L74" s="82">
        <v>8</v>
      </c>
      <c r="M74" s="809">
        <v>10</v>
      </c>
      <c r="N74" s="810">
        <v>9</v>
      </c>
    </row>
    <row r="75" spans="1:14">
      <c r="A75" s="627" t="s">
        <v>871</v>
      </c>
      <c r="B75" s="82">
        <v>1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82">
        <v>0</v>
      </c>
      <c r="I75" s="82">
        <v>0</v>
      </c>
      <c r="J75" s="82">
        <v>0</v>
      </c>
      <c r="K75" s="173">
        <v>0</v>
      </c>
      <c r="L75" s="82">
        <v>0</v>
      </c>
      <c r="M75" s="809">
        <v>0</v>
      </c>
      <c r="N75" s="810">
        <v>0</v>
      </c>
    </row>
    <row r="76" spans="1:14">
      <c r="A76" s="627" t="s">
        <v>868</v>
      </c>
      <c r="B76" s="82">
        <v>1</v>
      </c>
      <c r="C76" s="82">
        <v>0</v>
      </c>
      <c r="D76" s="82">
        <v>0</v>
      </c>
      <c r="E76" s="82">
        <v>2</v>
      </c>
      <c r="F76" s="82">
        <v>0</v>
      </c>
      <c r="G76" s="82">
        <v>2</v>
      </c>
      <c r="H76" s="82">
        <v>0</v>
      </c>
      <c r="I76" s="82">
        <v>0</v>
      </c>
      <c r="J76" s="82">
        <v>0</v>
      </c>
      <c r="K76" s="173">
        <v>0</v>
      </c>
      <c r="L76" s="82">
        <v>0</v>
      </c>
      <c r="M76" s="809">
        <v>1</v>
      </c>
      <c r="N76" s="810">
        <v>0</v>
      </c>
    </row>
    <row r="77" spans="1:14" ht="10.8" thickBot="1">
      <c r="A77" s="633" t="s">
        <v>1272</v>
      </c>
      <c r="B77" s="812">
        <v>1</v>
      </c>
      <c r="C77" s="812">
        <v>1</v>
      </c>
      <c r="D77" s="812">
        <v>0</v>
      </c>
      <c r="E77" s="812">
        <v>0</v>
      </c>
      <c r="F77" s="812">
        <v>2</v>
      </c>
      <c r="G77" s="812">
        <v>1</v>
      </c>
      <c r="H77" s="812">
        <v>3</v>
      </c>
      <c r="I77" s="812">
        <v>2</v>
      </c>
      <c r="J77" s="812">
        <v>0</v>
      </c>
      <c r="K77" s="326">
        <v>0</v>
      </c>
      <c r="L77" s="812">
        <v>1</v>
      </c>
      <c r="M77" s="813">
        <v>1</v>
      </c>
      <c r="N77" s="814">
        <v>1</v>
      </c>
    </row>
    <row r="78" spans="1:14">
      <c r="A78" s="63" t="s">
        <v>4082</v>
      </c>
      <c r="B78" s="195"/>
      <c r="C78" s="195"/>
      <c r="D78" s="195"/>
      <c r="E78" s="195"/>
      <c r="F78" s="195"/>
      <c r="G78" s="155"/>
      <c r="H78" s="155"/>
      <c r="I78" s="155"/>
      <c r="J78" s="155"/>
      <c r="K78" s="155"/>
      <c r="M78" s="195"/>
      <c r="N78" s="195"/>
    </row>
    <row r="79" spans="1:14">
      <c r="N79" s="195"/>
    </row>
    <row r="80" spans="1:14">
      <c r="N80" s="195"/>
    </row>
    <row r="81" spans="1:14">
      <c r="N81" s="195"/>
    </row>
    <row r="82" spans="1:14">
      <c r="N82" s="195"/>
    </row>
    <row r="83" spans="1:14">
      <c r="N83" s="195"/>
    </row>
    <row r="84" spans="1:14">
      <c r="N84" s="195"/>
    </row>
    <row r="85" spans="1:14">
      <c r="N85" s="195"/>
    </row>
    <row r="86" spans="1:14">
      <c r="N86" s="195"/>
    </row>
    <row r="87" spans="1:14">
      <c r="N87" s="195"/>
    </row>
    <row r="88" spans="1:14">
      <c r="A88" s="816"/>
      <c r="N88" s="195"/>
    </row>
    <row r="89" spans="1:14">
      <c r="A89" s="816"/>
      <c r="N89" s="195"/>
    </row>
    <row r="90" spans="1:14">
      <c r="A90" s="816"/>
      <c r="N90" s="195"/>
    </row>
    <row r="91" spans="1:14">
      <c r="N91" s="195"/>
    </row>
    <row r="92" spans="1:14">
      <c r="A92" s="816"/>
      <c r="N92" s="195"/>
    </row>
    <row r="93" spans="1:14">
      <c r="N93" s="195"/>
    </row>
    <row r="94" spans="1:14">
      <c r="N94" s="195"/>
    </row>
    <row r="95" spans="1:14">
      <c r="N95" s="195"/>
    </row>
  </sheetData>
  <mergeCells count="15">
    <mergeCell ref="M6:M7"/>
    <mergeCell ref="F6:F7"/>
    <mergeCell ref="G6:G7"/>
    <mergeCell ref="A5:A7"/>
    <mergeCell ref="B6:B7"/>
    <mergeCell ref="C6:C7"/>
    <mergeCell ref="D6:D7"/>
    <mergeCell ref="E6:E7"/>
    <mergeCell ref="B5:N5"/>
    <mergeCell ref="N6:N7"/>
    <mergeCell ref="H6:H7"/>
    <mergeCell ref="I6:I7"/>
    <mergeCell ref="J6:J7"/>
    <mergeCell ref="K6:K7"/>
    <mergeCell ref="L6:L7"/>
  </mergeCells>
  <hyperlinks>
    <hyperlink ref="A1" location="Indice!A88" display="Volver"/>
  </hyperlinks>
  <pageMargins left="0.74803149606299213" right="0.74803149606299213" top="0.98425196850393704" bottom="0.98425196850393704" header="0" footer="0"/>
  <pageSetup scale="64" orientation="portrait" verticalDpi="599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6" enableFormatConditionsCalculation="0">
    <tabColor theme="4" tint="-0.249977111117893"/>
  </sheetPr>
  <dimension ref="A1:M30"/>
  <sheetViews>
    <sheetView showGridLines="0" showRowColHeaders="0" zoomScaleNormal="100" zoomScaleSheetLayoutView="100" workbookViewId="0"/>
  </sheetViews>
  <sheetFormatPr baseColWidth="10" defaultColWidth="11.44140625" defaultRowHeight="12.6"/>
  <cols>
    <col min="1" max="3" width="11.44140625" style="495"/>
    <col min="4" max="4" width="14.6640625" style="495" customWidth="1"/>
    <col min="5" max="5" width="11.44140625" style="495"/>
    <col min="6" max="6" width="16.6640625" style="495" customWidth="1"/>
    <col min="7" max="259" width="11.44140625" style="495"/>
    <col min="260" max="260" width="14.6640625" style="495" customWidth="1"/>
    <col min="261" max="261" width="11.44140625" style="495"/>
    <col min="262" max="262" width="16.6640625" style="495" customWidth="1"/>
    <col min="263" max="515" width="11.44140625" style="495"/>
    <col min="516" max="516" width="14.6640625" style="495" customWidth="1"/>
    <col min="517" max="517" width="11.44140625" style="495"/>
    <col min="518" max="518" width="16.6640625" style="495" customWidth="1"/>
    <col min="519" max="771" width="11.44140625" style="495"/>
    <col min="772" max="772" width="14.6640625" style="495" customWidth="1"/>
    <col min="773" max="773" width="11.44140625" style="495"/>
    <col min="774" max="774" width="16.6640625" style="495" customWidth="1"/>
    <col min="775" max="1027" width="11.44140625" style="495"/>
    <col min="1028" max="1028" width="14.6640625" style="495" customWidth="1"/>
    <col min="1029" max="1029" width="11.44140625" style="495"/>
    <col min="1030" max="1030" width="16.6640625" style="495" customWidth="1"/>
    <col min="1031" max="1283" width="11.44140625" style="495"/>
    <col min="1284" max="1284" width="14.6640625" style="495" customWidth="1"/>
    <col min="1285" max="1285" width="11.44140625" style="495"/>
    <col min="1286" max="1286" width="16.6640625" style="495" customWidth="1"/>
    <col min="1287" max="1539" width="11.44140625" style="495"/>
    <col min="1540" max="1540" width="14.6640625" style="495" customWidth="1"/>
    <col min="1541" max="1541" width="11.44140625" style="495"/>
    <col min="1542" max="1542" width="16.6640625" style="495" customWidth="1"/>
    <col min="1543" max="1795" width="11.44140625" style="495"/>
    <col min="1796" max="1796" width="14.6640625" style="495" customWidth="1"/>
    <col min="1797" max="1797" width="11.44140625" style="495"/>
    <col min="1798" max="1798" width="16.6640625" style="495" customWidth="1"/>
    <col min="1799" max="2051" width="11.44140625" style="495"/>
    <col min="2052" max="2052" width="14.6640625" style="495" customWidth="1"/>
    <col min="2053" max="2053" width="11.44140625" style="495"/>
    <col min="2054" max="2054" width="16.6640625" style="495" customWidth="1"/>
    <col min="2055" max="2307" width="11.44140625" style="495"/>
    <col min="2308" max="2308" width="14.6640625" style="495" customWidth="1"/>
    <col min="2309" max="2309" width="11.44140625" style="495"/>
    <col min="2310" max="2310" width="16.6640625" style="495" customWidth="1"/>
    <col min="2311" max="2563" width="11.44140625" style="495"/>
    <col min="2564" max="2564" width="14.6640625" style="495" customWidth="1"/>
    <col min="2565" max="2565" width="11.44140625" style="495"/>
    <col min="2566" max="2566" width="16.6640625" style="495" customWidth="1"/>
    <col min="2567" max="2819" width="11.44140625" style="495"/>
    <col min="2820" max="2820" width="14.6640625" style="495" customWidth="1"/>
    <col min="2821" max="2821" width="11.44140625" style="495"/>
    <col min="2822" max="2822" width="16.6640625" style="495" customWidth="1"/>
    <col min="2823" max="3075" width="11.44140625" style="495"/>
    <col min="3076" max="3076" width="14.6640625" style="495" customWidth="1"/>
    <col min="3077" max="3077" width="11.44140625" style="495"/>
    <col min="3078" max="3078" width="16.6640625" style="495" customWidth="1"/>
    <col min="3079" max="3331" width="11.44140625" style="495"/>
    <col min="3332" max="3332" width="14.6640625" style="495" customWidth="1"/>
    <col min="3333" max="3333" width="11.44140625" style="495"/>
    <col min="3334" max="3334" width="16.6640625" style="495" customWidth="1"/>
    <col min="3335" max="3587" width="11.44140625" style="495"/>
    <col min="3588" max="3588" width="14.6640625" style="495" customWidth="1"/>
    <col min="3589" max="3589" width="11.44140625" style="495"/>
    <col min="3590" max="3590" width="16.6640625" style="495" customWidth="1"/>
    <col min="3591" max="3843" width="11.44140625" style="495"/>
    <col min="3844" max="3844" width="14.6640625" style="495" customWidth="1"/>
    <col min="3845" max="3845" width="11.44140625" style="495"/>
    <col min="3846" max="3846" width="16.6640625" style="495" customWidth="1"/>
    <col min="3847" max="4099" width="11.44140625" style="495"/>
    <col min="4100" max="4100" width="14.6640625" style="495" customWidth="1"/>
    <col min="4101" max="4101" width="11.44140625" style="495"/>
    <col min="4102" max="4102" width="16.6640625" style="495" customWidth="1"/>
    <col min="4103" max="4355" width="11.44140625" style="495"/>
    <col min="4356" max="4356" width="14.6640625" style="495" customWidth="1"/>
    <col min="4357" max="4357" width="11.44140625" style="495"/>
    <col min="4358" max="4358" width="16.6640625" style="495" customWidth="1"/>
    <col min="4359" max="4611" width="11.44140625" style="495"/>
    <col min="4612" max="4612" width="14.6640625" style="495" customWidth="1"/>
    <col min="4613" max="4613" width="11.44140625" style="495"/>
    <col min="4614" max="4614" width="16.6640625" style="495" customWidth="1"/>
    <col min="4615" max="4867" width="11.44140625" style="495"/>
    <col min="4868" max="4868" width="14.6640625" style="495" customWidth="1"/>
    <col min="4869" max="4869" width="11.44140625" style="495"/>
    <col min="4870" max="4870" width="16.6640625" style="495" customWidth="1"/>
    <col min="4871" max="5123" width="11.44140625" style="495"/>
    <col min="5124" max="5124" width="14.6640625" style="495" customWidth="1"/>
    <col min="5125" max="5125" width="11.44140625" style="495"/>
    <col min="5126" max="5126" width="16.6640625" style="495" customWidth="1"/>
    <col min="5127" max="5379" width="11.44140625" style="495"/>
    <col min="5380" max="5380" width="14.6640625" style="495" customWidth="1"/>
    <col min="5381" max="5381" width="11.44140625" style="495"/>
    <col min="5382" max="5382" width="16.6640625" style="495" customWidth="1"/>
    <col min="5383" max="5635" width="11.44140625" style="495"/>
    <col min="5636" max="5636" width="14.6640625" style="495" customWidth="1"/>
    <col min="5637" max="5637" width="11.44140625" style="495"/>
    <col min="5638" max="5638" width="16.6640625" style="495" customWidth="1"/>
    <col min="5639" max="5891" width="11.44140625" style="495"/>
    <col min="5892" max="5892" width="14.6640625" style="495" customWidth="1"/>
    <col min="5893" max="5893" width="11.44140625" style="495"/>
    <col min="5894" max="5894" width="16.6640625" style="495" customWidth="1"/>
    <col min="5895" max="6147" width="11.44140625" style="495"/>
    <col min="6148" max="6148" width="14.6640625" style="495" customWidth="1"/>
    <col min="6149" max="6149" width="11.44140625" style="495"/>
    <col min="6150" max="6150" width="16.6640625" style="495" customWidth="1"/>
    <col min="6151" max="6403" width="11.44140625" style="495"/>
    <col min="6404" max="6404" width="14.6640625" style="495" customWidth="1"/>
    <col min="6405" max="6405" width="11.44140625" style="495"/>
    <col min="6406" max="6406" width="16.6640625" style="495" customWidth="1"/>
    <col min="6407" max="6659" width="11.44140625" style="495"/>
    <col min="6660" max="6660" width="14.6640625" style="495" customWidth="1"/>
    <col min="6661" max="6661" width="11.44140625" style="495"/>
    <col min="6662" max="6662" width="16.6640625" style="495" customWidth="1"/>
    <col min="6663" max="6915" width="11.44140625" style="495"/>
    <col min="6916" max="6916" width="14.6640625" style="495" customWidth="1"/>
    <col min="6917" max="6917" width="11.44140625" style="495"/>
    <col min="6918" max="6918" width="16.6640625" style="495" customWidth="1"/>
    <col min="6919" max="7171" width="11.44140625" style="495"/>
    <col min="7172" max="7172" width="14.6640625" style="495" customWidth="1"/>
    <col min="7173" max="7173" width="11.44140625" style="495"/>
    <col min="7174" max="7174" width="16.6640625" style="495" customWidth="1"/>
    <col min="7175" max="7427" width="11.44140625" style="495"/>
    <col min="7428" max="7428" width="14.6640625" style="495" customWidth="1"/>
    <col min="7429" max="7429" width="11.44140625" style="495"/>
    <col min="7430" max="7430" width="16.6640625" style="495" customWidth="1"/>
    <col min="7431" max="7683" width="11.44140625" style="495"/>
    <col min="7684" max="7684" width="14.6640625" style="495" customWidth="1"/>
    <col min="7685" max="7685" width="11.44140625" style="495"/>
    <col min="7686" max="7686" width="16.6640625" style="495" customWidth="1"/>
    <col min="7687" max="7939" width="11.44140625" style="495"/>
    <col min="7940" max="7940" width="14.6640625" style="495" customWidth="1"/>
    <col min="7941" max="7941" width="11.44140625" style="495"/>
    <col min="7942" max="7942" width="16.6640625" style="495" customWidth="1"/>
    <col min="7943" max="8195" width="11.44140625" style="495"/>
    <col min="8196" max="8196" width="14.6640625" style="495" customWidth="1"/>
    <col min="8197" max="8197" width="11.44140625" style="495"/>
    <col min="8198" max="8198" width="16.6640625" style="495" customWidth="1"/>
    <col min="8199" max="8451" width="11.44140625" style="495"/>
    <col min="8452" max="8452" width="14.6640625" style="495" customWidth="1"/>
    <col min="8453" max="8453" width="11.44140625" style="495"/>
    <col min="8454" max="8454" width="16.6640625" style="495" customWidth="1"/>
    <col min="8455" max="8707" width="11.44140625" style="495"/>
    <col min="8708" max="8708" width="14.6640625" style="495" customWidth="1"/>
    <col min="8709" max="8709" width="11.44140625" style="495"/>
    <col min="8710" max="8710" width="16.6640625" style="495" customWidth="1"/>
    <col min="8711" max="8963" width="11.44140625" style="495"/>
    <col min="8964" max="8964" width="14.6640625" style="495" customWidth="1"/>
    <col min="8965" max="8965" width="11.44140625" style="495"/>
    <col min="8966" max="8966" width="16.6640625" style="495" customWidth="1"/>
    <col min="8967" max="9219" width="11.44140625" style="495"/>
    <col min="9220" max="9220" width="14.6640625" style="495" customWidth="1"/>
    <col min="9221" max="9221" width="11.44140625" style="495"/>
    <col min="9222" max="9222" width="16.6640625" style="495" customWidth="1"/>
    <col min="9223" max="9475" width="11.44140625" style="495"/>
    <col min="9476" max="9476" width="14.6640625" style="495" customWidth="1"/>
    <col min="9477" max="9477" width="11.44140625" style="495"/>
    <col min="9478" max="9478" width="16.6640625" style="495" customWidth="1"/>
    <col min="9479" max="9731" width="11.44140625" style="495"/>
    <col min="9732" max="9732" width="14.6640625" style="495" customWidth="1"/>
    <col min="9733" max="9733" width="11.44140625" style="495"/>
    <col min="9734" max="9734" width="16.6640625" style="495" customWidth="1"/>
    <col min="9735" max="9987" width="11.44140625" style="495"/>
    <col min="9988" max="9988" width="14.6640625" style="495" customWidth="1"/>
    <col min="9989" max="9989" width="11.44140625" style="495"/>
    <col min="9990" max="9990" width="16.6640625" style="495" customWidth="1"/>
    <col min="9991" max="10243" width="11.44140625" style="495"/>
    <col min="10244" max="10244" width="14.6640625" style="495" customWidth="1"/>
    <col min="10245" max="10245" width="11.44140625" style="495"/>
    <col min="10246" max="10246" width="16.6640625" style="495" customWidth="1"/>
    <col min="10247" max="10499" width="11.44140625" style="495"/>
    <col min="10500" max="10500" width="14.6640625" style="495" customWidth="1"/>
    <col min="10501" max="10501" width="11.44140625" style="495"/>
    <col min="10502" max="10502" width="16.6640625" style="495" customWidth="1"/>
    <col min="10503" max="10755" width="11.44140625" style="495"/>
    <col min="10756" max="10756" width="14.6640625" style="495" customWidth="1"/>
    <col min="10757" max="10757" width="11.44140625" style="495"/>
    <col min="10758" max="10758" width="16.6640625" style="495" customWidth="1"/>
    <col min="10759" max="11011" width="11.44140625" style="495"/>
    <col min="11012" max="11012" width="14.6640625" style="495" customWidth="1"/>
    <col min="11013" max="11013" width="11.44140625" style="495"/>
    <col min="11014" max="11014" width="16.6640625" style="495" customWidth="1"/>
    <col min="11015" max="11267" width="11.44140625" style="495"/>
    <col min="11268" max="11268" width="14.6640625" style="495" customWidth="1"/>
    <col min="11269" max="11269" width="11.44140625" style="495"/>
    <col min="11270" max="11270" width="16.6640625" style="495" customWidth="1"/>
    <col min="11271" max="11523" width="11.44140625" style="495"/>
    <col min="11524" max="11524" width="14.6640625" style="495" customWidth="1"/>
    <col min="11525" max="11525" width="11.44140625" style="495"/>
    <col min="11526" max="11526" width="16.6640625" style="495" customWidth="1"/>
    <col min="11527" max="11779" width="11.44140625" style="495"/>
    <col min="11780" max="11780" width="14.6640625" style="495" customWidth="1"/>
    <col min="11781" max="11781" width="11.44140625" style="495"/>
    <col min="11782" max="11782" width="16.6640625" style="495" customWidth="1"/>
    <col min="11783" max="12035" width="11.44140625" style="495"/>
    <col min="12036" max="12036" width="14.6640625" style="495" customWidth="1"/>
    <col min="12037" max="12037" width="11.44140625" style="495"/>
    <col min="12038" max="12038" width="16.6640625" style="495" customWidth="1"/>
    <col min="12039" max="12291" width="11.44140625" style="495"/>
    <col min="12292" max="12292" width="14.6640625" style="495" customWidth="1"/>
    <col min="12293" max="12293" width="11.44140625" style="495"/>
    <col min="12294" max="12294" width="16.6640625" style="495" customWidth="1"/>
    <col min="12295" max="12547" width="11.44140625" style="495"/>
    <col min="12548" max="12548" width="14.6640625" style="495" customWidth="1"/>
    <col min="12549" max="12549" width="11.44140625" style="495"/>
    <col min="12550" max="12550" width="16.6640625" style="495" customWidth="1"/>
    <col min="12551" max="12803" width="11.44140625" style="495"/>
    <col min="12804" max="12804" width="14.6640625" style="495" customWidth="1"/>
    <col min="12805" max="12805" width="11.44140625" style="495"/>
    <col min="12806" max="12806" width="16.6640625" style="495" customWidth="1"/>
    <col min="12807" max="13059" width="11.44140625" style="495"/>
    <col min="13060" max="13060" width="14.6640625" style="495" customWidth="1"/>
    <col min="13061" max="13061" width="11.44140625" style="495"/>
    <col min="13062" max="13062" width="16.6640625" style="495" customWidth="1"/>
    <col min="13063" max="13315" width="11.44140625" style="495"/>
    <col min="13316" max="13316" width="14.6640625" style="495" customWidth="1"/>
    <col min="13317" max="13317" width="11.44140625" style="495"/>
    <col min="13318" max="13318" width="16.6640625" style="495" customWidth="1"/>
    <col min="13319" max="13571" width="11.44140625" style="495"/>
    <col min="13572" max="13572" width="14.6640625" style="495" customWidth="1"/>
    <col min="13573" max="13573" width="11.44140625" style="495"/>
    <col min="13574" max="13574" width="16.6640625" style="495" customWidth="1"/>
    <col min="13575" max="13827" width="11.44140625" style="495"/>
    <col min="13828" max="13828" width="14.6640625" style="495" customWidth="1"/>
    <col min="13829" max="13829" width="11.44140625" style="495"/>
    <col min="13830" max="13830" width="16.6640625" style="495" customWidth="1"/>
    <col min="13831" max="14083" width="11.44140625" style="495"/>
    <col min="14084" max="14084" width="14.6640625" style="495" customWidth="1"/>
    <col min="14085" max="14085" width="11.44140625" style="495"/>
    <col min="14086" max="14086" width="16.6640625" style="495" customWidth="1"/>
    <col min="14087" max="14339" width="11.44140625" style="495"/>
    <col min="14340" max="14340" width="14.6640625" style="495" customWidth="1"/>
    <col min="14341" max="14341" width="11.44140625" style="495"/>
    <col min="14342" max="14342" width="16.6640625" style="495" customWidth="1"/>
    <col min="14343" max="14595" width="11.44140625" style="495"/>
    <col min="14596" max="14596" width="14.6640625" style="495" customWidth="1"/>
    <col min="14597" max="14597" width="11.44140625" style="495"/>
    <col min="14598" max="14598" width="16.6640625" style="495" customWidth="1"/>
    <col min="14599" max="14851" width="11.44140625" style="495"/>
    <col min="14852" max="14852" width="14.6640625" style="495" customWidth="1"/>
    <col min="14853" max="14853" width="11.44140625" style="495"/>
    <col min="14854" max="14854" width="16.6640625" style="495" customWidth="1"/>
    <col min="14855" max="15107" width="11.44140625" style="495"/>
    <col min="15108" max="15108" width="14.6640625" style="495" customWidth="1"/>
    <col min="15109" max="15109" width="11.44140625" style="495"/>
    <col min="15110" max="15110" width="16.6640625" style="495" customWidth="1"/>
    <col min="15111" max="15363" width="11.44140625" style="495"/>
    <col min="15364" max="15364" width="14.6640625" style="495" customWidth="1"/>
    <col min="15365" max="15365" width="11.44140625" style="495"/>
    <col min="15366" max="15366" width="16.6640625" style="495" customWidth="1"/>
    <col min="15367" max="15619" width="11.44140625" style="495"/>
    <col min="15620" max="15620" width="14.6640625" style="495" customWidth="1"/>
    <col min="15621" max="15621" width="11.44140625" style="495"/>
    <col min="15622" max="15622" width="16.6640625" style="495" customWidth="1"/>
    <col min="15623" max="15875" width="11.44140625" style="495"/>
    <col min="15876" max="15876" width="14.6640625" style="495" customWidth="1"/>
    <col min="15877" max="15877" width="11.44140625" style="495"/>
    <col min="15878" max="15878" width="16.6640625" style="495" customWidth="1"/>
    <col min="15879" max="16131" width="11.44140625" style="495"/>
    <col min="16132" max="16132" width="14.6640625" style="495" customWidth="1"/>
    <col min="16133" max="16133" width="11.44140625" style="495"/>
    <col min="16134" max="16134" width="16.6640625" style="495" customWidth="1"/>
    <col min="16135" max="16384" width="11.44140625" style="495"/>
  </cols>
  <sheetData>
    <row r="1" spans="1:13" ht="13.2">
      <c r="A1" s="1441" t="s">
        <v>5197</v>
      </c>
    </row>
    <row r="2" spans="1:13">
      <c r="A2" s="1507" t="s">
        <v>22</v>
      </c>
      <c r="B2" s="1507"/>
      <c r="C2" s="1507"/>
      <c r="D2" s="1507"/>
      <c r="E2" s="1507"/>
      <c r="F2" s="1507"/>
      <c r="H2" s="1518"/>
      <c r="I2" s="1518"/>
      <c r="J2" s="1518"/>
      <c r="K2" s="1518"/>
      <c r="L2" s="1518"/>
      <c r="M2" s="1518"/>
    </row>
    <row r="3" spans="1:13">
      <c r="A3" s="1507" t="s">
        <v>3986</v>
      </c>
      <c r="B3" s="1507"/>
      <c r="C3" s="1507"/>
      <c r="D3" s="1507"/>
      <c r="E3" s="1507"/>
      <c r="F3" s="1507"/>
      <c r="H3" s="1518"/>
      <c r="I3" s="1518"/>
      <c r="J3" s="1518"/>
      <c r="K3" s="1518"/>
      <c r="L3" s="1518"/>
      <c r="M3" s="1518"/>
    </row>
    <row r="4" spans="1:13" ht="13.8">
      <c r="A4" s="1516"/>
      <c r="B4" s="1516"/>
      <c r="C4" s="1516"/>
      <c r="D4" s="1516"/>
      <c r="E4" s="1516"/>
      <c r="F4" s="1516"/>
      <c r="H4" s="508"/>
      <c r="I4" s="509"/>
      <c r="J4" s="509"/>
      <c r="K4" s="509"/>
      <c r="L4" s="509"/>
      <c r="M4" s="509"/>
    </row>
    <row r="5" spans="1:13" ht="13.8">
      <c r="A5" s="1517"/>
      <c r="B5" s="1517"/>
      <c r="C5" s="1517"/>
      <c r="D5" s="1517"/>
      <c r="E5" s="1517"/>
      <c r="F5" s="1517"/>
      <c r="H5" s="508"/>
      <c r="I5" s="509"/>
      <c r="J5" s="509"/>
      <c r="K5" s="509"/>
      <c r="L5" s="509"/>
      <c r="M5" s="509"/>
    </row>
    <row r="6" spans="1:13" ht="13.8">
      <c r="A6" s="1524" t="s">
        <v>23</v>
      </c>
      <c r="B6" s="1527" t="s">
        <v>24</v>
      </c>
      <c r="C6" s="1528"/>
      <c r="D6" s="1528"/>
      <c r="E6" s="1528"/>
      <c r="F6" s="1529"/>
      <c r="H6" s="510"/>
      <c r="I6" s="509"/>
      <c r="J6" s="509"/>
      <c r="K6" s="509"/>
      <c r="L6" s="509"/>
      <c r="M6" s="509"/>
    </row>
    <row r="7" spans="1:13" ht="13.8">
      <c r="A7" s="1525"/>
      <c r="B7" s="1521" t="s">
        <v>3987</v>
      </c>
      <c r="C7" s="1522"/>
      <c r="D7" s="1522"/>
      <c r="E7" s="1522"/>
      <c r="F7" s="1523"/>
      <c r="H7" s="509"/>
      <c r="I7" s="511"/>
      <c r="J7" s="511"/>
      <c r="K7" s="511"/>
      <c r="L7" s="511"/>
      <c r="M7" s="511"/>
    </row>
    <row r="8" spans="1:13" ht="13.8">
      <c r="A8" s="1526"/>
      <c r="B8" s="512" t="s">
        <v>3988</v>
      </c>
      <c r="C8" s="512" t="s">
        <v>3989</v>
      </c>
      <c r="D8" s="512" t="s">
        <v>3990</v>
      </c>
      <c r="E8" s="512" t="s">
        <v>3991</v>
      </c>
      <c r="F8" s="512" t="s">
        <v>3992</v>
      </c>
    </row>
    <row r="9" spans="1:13">
      <c r="A9" s="513"/>
      <c r="B9" s="514"/>
      <c r="C9" s="514"/>
      <c r="D9" s="514"/>
      <c r="E9" s="514"/>
      <c r="F9" s="514"/>
    </row>
    <row r="10" spans="1:13">
      <c r="A10" s="515">
        <v>2000</v>
      </c>
      <c r="B10" s="514">
        <v>9.3000000000000007</v>
      </c>
      <c r="C10" s="514">
        <v>5.8</v>
      </c>
      <c r="D10" s="514">
        <v>3.4</v>
      </c>
      <c r="E10" s="514">
        <v>1.7</v>
      </c>
      <c r="F10" s="514">
        <v>4.4000000000000004</v>
      </c>
    </row>
    <row r="11" spans="1:13">
      <c r="A11" s="513">
        <v>2001</v>
      </c>
      <c r="B11" s="514">
        <v>8.6999999999999993</v>
      </c>
      <c r="C11" s="514">
        <v>5.2</v>
      </c>
      <c r="D11" s="514">
        <v>3.5</v>
      </c>
      <c r="E11" s="514">
        <v>2</v>
      </c>
      <c r="F11" s="514">
        <v>5.0999999999999996</v>
      </c>
    </row>
    <row r="12" spans="1:13">
      <c r="A12" s="515">
        <v>2002</v>
      </c>
      <c r="B12" s="514">
        <v>8.1</v>
      </c>
      <c r="C12" s="514">
        <v>5.2</v>
      </c>
      <c r="D12" s="514">
        <v>3</v>
      </c>
      <c r="E12" s="514">
        <v>1.9</v>
      </c>
      <c r="F12" s="514">
        <v>5</v>
      </c>
    </row>
    <row r="13" spans="1:13">
      <c r="A13" s="513">
        <v>2003</v>
      </c>
      <c r="B13" s="514">
        <v>8.1999999999999993</v>
      </c>
      <c r="C13" s="514">
        <v>5.0999999999999996</v>
      </c>
      <c r="D13" s="514">
        <v>3.1</v>
      </c>
      <c r="E13" s="514">
        <v>1.7</v>
      </c>
      <c r="F13" s="514">
        <v>5.9</v>
      </c>
    </row>
    <row r="14" spans="1:13">
      <c r="A14" s="515">
        <v>2004</v>
      </c>
      <c r="B14" s="514">
        <v>8.6999999999999993</v>
      </c>
      <c r="C14" s="514">
        <v>5.6</v>
      </c>
      <c r="D14" s="514">
        <v>3.1</v>
      </c>
      <c r="E14" s="514">
        <v>1.7</v>
      </c>
      <c r="F14" s="514">
        <v>6.5</v>
      </c>
    </row>
    <row r="15" spans="1:13">
      <c r="A15" s="513">
        <v>2005</v>
      </c>
      <c r="B15" s="516">
        <v>8.1999999999999993</v>
      </c>
      <c r="C15" s="516">
        <v>5.4</v>
      </c>
      <c r="D15" s="516">
        <v>2.8</v>
      </c>
      <c r="E15" s="516">
        <v>1.5</v>
      </c>
      <c r="F15" s="516">
        <v>7.9</v>
      </c>
    </row>
    <row r="16" spans="1:13">
      <c r="A16" s="513">
        <v>2006</v>
      </c>
      <c r="B16" s="516">
        <v>7.9</v>
      </c>
      <c r="C16" s="516">
        <v>5.4</v>
      </c>
      <c r="D16" s="516">
        <v>2.5</v>
      </c>
      <c r="E16" s="516">
        <v>1.5</v>
      </c>
      <c r="F16" s="516">
        <v>9.1</v>
      </c>
    </row>
    <row r="17" spans="1:7">
      <c r="A17" s="225">
        <v>2007</v>
      </c>
      <c r="B17" s="517">
        <v>8.3000000000000007</v>
      </c>
      <c r="C17" s="517">
        <v>5.6</v>
      </c>
      <c r="D17" s="517">
        <v>2.7</v>
      </c>
      <c r="E17" s="517">
        <v>1.3</v>
      </c>
      <c r="F17" s="517">
        <v>9</v>
      </c>
    </row>
    <row r="18" spans="1:7">
      <c r="A18" s="225">
        <v>2008</v>
      </c>
      <c r="B18" s="517">
        <v>7.8</v>
      </c>
      <c r="C18" s="517">
        <v>5.5</v>
      </c>
      <c r="D18" s="517">
        <v>2.2999999999999998</v>
      </c>
      <c r="E18" s="517">
        <v>1.2</v>
      </c>
      <c r="F18" s="517">
        <v>8.6999999999999993</v>
      </c>
    </row>
    <row r="19" spans="1:7">
      <c r="A19" s="225">
        <v>2009</v>
      </c>
      <c r="B19" s="517">
        <v>7.9</v>
      </c>
      <c r="C19" s="517">
        <v>5.4</v>
      </c>
      <c r="D19" s="517">
        <v>2.5</v>
      </c>
      <c r="E19" s="517">
        <v>1.3</v>
      </c>
      <c r="F19" s="517">
        <v>8.9</v>
      </c>
      <c r="G19" s="226"/>
    </row>
    <row r="20" spans="1:7">
      <c r="A20" s="225">
        <v>2010</v>
      </c>
      <c r="B20" s="226">
        <v>7.4</v>
      </c>
      <c r="C20" s="226">
        <v>5.0999999999999996</v>
      </c>
      <c r="D20" s="226">
        <v>2.2999999999999998</v>
      </c>
      <c r="E20" s="226">
        <v>1.2</v>
      </c>
      <c r="F20" s="226">
        <v>8.6</v>
      </c>
      <c r="G20" s="518"/>
    </row>
    <row r="21" spans="1:7">
      <c r="A21" s="225">
        <v>2011</v>
      </c>
      <c r="B21" s="226">
        <v>7.7</v>
      </c>
      <c r="C21" s="226">
        <v>5.4</v>
      </c>
      <c r="D21" s="226">
        <v>2.2999999999999998</v>
      </c>
      <c r="E21" s="226">
        <v>1.1000000000000001</v>
      </c>
      <c r="F21" s="226">
        <v>8.4</v>
      </c>
    </row>
    <row r="22" spans="1:7">
      <c r="A22" s="225">
        <v>2012</v>
      </c>
      <c r="B22" s="519">
        <v>7.4</v>
      </c>
      <c r="C22" s="519">
        <v>5.4</v>
      </c>
      <c r="D22" s="519">
        <v>2.1</v>
      </c>
      <c r="E22" s="519">
        <v>1.2</v>
      </c>
      <c r="F22" s="226">
        <v>8.5</v>
      </c>
    </row>
    <row r="23" spans="1:7">
      <c r="A23" s="520">
        <v>2013</v>
      </c>
      <c r="B23" s="506">
        <v>7</v>
      </c>
      <c r="C23" s="506">
        <v>5.2</v>
      </c>
      <c r="D23" s="506">
        <v>1.8</v>
      </c>
      <c r="E23" s="506">
        <v>1.2</v>
      </c>
      <c r="F23" s="521">
        <v>8.6</v>
      </c>
    </row>
    <row r="24" spans="1:7">
      <c r="A24" s="1519" t="s">
        <v>3993</v>
      </c>
      <c r="B24" s="1520"/>
      <c r="C24" s="1520"/>
      <c r="D24" s="1520"/>
      <c r="E24" s="1520"/>
      <c r="F24" s="1520"/>
    </row>
    <row r="25" spans="1:7">
      <c r="A25" s="522" t="s">
        <v>3994</v>
      </c>
      <c r="B25" s="523"/>
      <c r="C25" s="523"/>
      <c r="D25" s="523"/>
      <c r="E25" s="523"/>
      <c r="F25" s="523"/>
    </row>
    <row r="26" spans="1:7">
      <c r="A26" s="524" t="s">
        <v>3995</v>
      </c>
      <c r="B26" s="523"/>
      <c r="C26" s="523"/>
      <c r="D26" s="523"/>
      <c r="E26" s="523"/>
      <c r="F26" s="523"/>
    </row>
    <row r="27" spans="1:7">
      <c r="A27" s="524" t="s">
        <v>3996</v>
      </c>
      <c r="B27" s="523"/>
      <c r="C27" s="523"/>
      <c r="D27" s="523"/>
      <c r="E27" s="525"/>
      <c r="F27" s="523"/>
    </row>
    <row r="28" spans="1:7">
      <c r="A28" s="524" t="s">
        <v>3997</v>
      </c>
      <c r="B28" s="523"/>
      <c r="C28" s="523"/>
      <c r="D28" s="523"/>
      <c r="E28" s="523"/>
      <c r="F28" s="523"/>
    </row>
    <row r="29" spans="1:7">
      <c r="A29" s="522" t="s">
        <v>3998</v>
      </c>
      <c r="B29" s="523"/>
      <c r="C29" s="523"/>
      <c r="D29" s="523"/>
      <c r="E29" s="523"/>
      <c r="F29" s="523"/>
    </row>
    <row r="30" spans="1:7">
      <c r="A30" s="526" t="s">
        <v>3999</v>
      </c>
      <c r="B30" s="527"/>
      <c r="C30" s="527"/>
      <c r="D30" s="527"/>
      <c r="E30" s="527"/>
      <c r="F30" s="527"/>
    </row>
  </sheetData>
  <mergeCells count="8">
    <mergeCell ref="A3:F5"/>
    <mergeCell ref="H2:M2"/>
    <mergeCell ref="H3:M3"/>
    <mergeCell ref="A24:F24"/>
    <mergeCell ref="A2:F2"/>
    <mergeCell ref="B7:F7"/>
    <mergeCell ref="A6:A8"/>
    <mergeCell ref="B6:F6"/>
  </mergeCells>
  <phoneticPr fontId="23" type="noConversion"/>
  <hyperlinks>
    <hyperlink ref="A1" location="Indice!A2" display="Volver"/>
  </hyperlinks>
  <pageMargins left="0.75" right="0.75" top="1" bottom="1" header="0" footer="0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59"/>
  <dimension ref="A1:T80"/>
  <sheetViews>
    <sheetView showGridLines="0" showRowColHeaders="0" view="pageBreakPreview" zoomScaleSheetLayoutView="100" workbookViewId="0"/>
  </sheetViews>
  <sheetFormatPr baseColWidth="10" defaultColWidth="11.44140625" defaultRowHeight="13.2"/>
  <cols>
    <col min="1" max="1" width="25.5546875" style="820" customWidth="1"/>
    <col min="2" max="10" width="11.6640625" style="820" customWidth="1"/>
    <col min="11" max="11" width="10.6640625" style="820" customWidth="1"/>
    <col min="12" max="12" width="11.44140625" style="820"/>
    <col min="13" max="20" width="11.44140625" style="821"/>
    <col min="21" max="16384" width="11.44140625" style="820"/>
  </cols>
  <sheetData>
    <row r="1" spans="1:20">
      <c r="A1" s="1460" t="s">
        <v>5197</v>
      </c>
    </row>
    <row r="2" spans="1:20" ht="17.399999999999999">
      <c r="A2" s="817" t="s">
        <v>4542</v>
      </c>
      <c r="B2" s="162" t="s">
        <v>4543</v>
      </c>
      <c r="C2" s="162"/>
      <c r="D2" s="162"/>
      <c r="E2" s="162"/>
      <c r="F2" s="162"/>
      <c r="G2" s="818"/>
      <c r="H2" s="188"/>
      <c r="I2" s="818"/>
      <c r="J2" s="819"/>
      <c r="K2" s="188"/>
    </row>
    <row r="3" spans="1:20" ht="17.399999999999999">
      <c r="A3" s="822" t="s">
        <v>4544</v>
      </c>
      <c r="B3" s="162" t="s">
        <v>4545</v>
      </c>
      <c r="C3" s="162"/>
      <c r="D3" s="162"/>
      <c r="E3" s="162"/>
      <c r="F3" s="162"/>
      <c r="G3" s="818"/>
      <c r="H3" s="818"/>
      <c r="I3" s="818"/>
      <c r="J3" s="819"/>
      <c r="K3" s="188"/>
    </row>
    <row r="4" spans="1:20" ht="18" thickBot="1">
      <c r="A4" s="162" t="s">
        <v>1780</v>
      </c>
      <c r="B4" s="823" t="s">
        <v>4546</v>
      </c>
      <c r="C4" s="823"/>
      <c r="D4" s="823"/>
      <c r="E4" s="823"/>
      <c r="F4" s="823"/>
      <c r="G4" s="824"/>
      <c r="H4" s="818"/>
      <c r="I4" s="818"/>
      <c r="J4" s="819"/>
      <c r="K4" s="188"/>
    </row>
    <row r="5" spans="1:20" ht="12.75" customHeight="1">
      <c r="A5" s="1741" t="s">
        <v>1382</v>
      </c>
      <c r="B5" s="1660" t="s">
        <v>4547</v>
      </c>
      <c r="C5" s="1744"/>
      <c r="D5" s="1744"/>
      <c r="E5" s="1744"/>
      <c r="F5" s="1661"/>
      <c r="G5" s="1732" t="s">
        <v>4548</v>
      </c>
      <c r="H5" s="1733"/>
      <c r="I5" s="1733"/>
      <c r="J5" s="1733"/>
      <c r="K5" s="1734"/>
    </row>
    <row r="6" spans="1:20" ht="11.25" customHeight="1" thickBot="1">
      <c r="A6" s="1742"/>
      <c r="B6" s="1664"/>
      <c r="C6" s="1745"/>
      <c r="D6" s="1745"/>
      <c r="E6" s="1745"/>
      <c r="F6" s="1665"/>
      <c r="G6" s="1735"/>
      <c r="H6" s="1736"/>
      <c r="I6" s="1736"/>
      <c r="J6" s="1736"/>
      <c r="K6" s="1737"/>
    </row>
    <row r="7" spans="1:20" ht="13.8" thickBot="1">
      <c r="A7" s="1742"/>
      <c r="B7" s="1738">
        <v>2009</v>
      </c>
      <c r="C7" s="1738">
        <v>2010</v>
      </c>
      <c r="D7" s="1738">
        <v>2011</v>
      </c>
      <c r="E7" s="1738">
        <v>2012</v>
      </c>
      <c r="F7" s="1656">
        <v>2013</v>
      </c>
      <c r="G7" s="1738">
        <v>2009</v>
      </c>
      <c r="H7" s="1738">
        <v>2010</v>
      </c>
      <c r="I7" s="1738">
        <v>2011</v>
      </c>
      <c r="J7" s="1738">
        <v>2012</v>
      </c>
      <c r="K7" s="1656">
        <v>2013</v>
      </c>
    </row>
    <row r="8" spans="1:20" ht="15" customHeight="1" thickBot="1">
      <c r="A8" s="1743"/>
      <c r="B8" s="1739"/>
      <c r="C8" s="1739"/>
      <c r="D8" s="1739"/>
      <c r="E8" s="1739"/>
      <c r="F8" s="1740"/>
      <c r="G8" s="1739"/>
      <c r="H8" s="1739"/>
      <c r="I8" s="1739"/>
      <c r="J8" s="1739"/>
      <c r="K8" s="1740"/>
    </row>
    <row r="9" spans="1:20" ht="13.8">
      <c r="A9" s="825" t="s">
        <v>1</v>
      </c>
      <c r="B9" s="826">
        <v>1359</v>
      </c>
      <c r="C9" s="827">
        <v>1283</v>
      </c>
      <c r="D9" s="827">
        <v>1346</v>
      </c>
      <c r="E9" s="828">
        <v>1307</v>
      </c>
      <c r="F9" s="335">
        <v>1253</v>
      </c>
      <c r="G9" s="336">
        <v>5.3593822710530254</v>
      </c>
      <c r="H9" s="336">
        <v>5.1075044088551307</v>
      </c>
      <c r="I9" s="336">
        <v>5.4082505956709888</v>
      </c>
      <c r="J9" s="336">
        <v>5.3596765330643246</v>
      </c>
      <c r="K9" s="337">
        <v>5.1593085785343122</v>
      </c>
      <c r="M9" s="190"/>
      <c r="N9" s="829"/>
      <c r="O9" s="830"/>
      <c r="P9" s="831"/>
      <c r="Q9" s="190"/>
      <c r="R9" s="190"/>
      <c r="S9" s="832"/>
      <c r="T9" s="833"/>
    </row>
    <row r="10" spans="1:20" s="839" customFormat="1" ht="16.2">
      <c r="A10" s="834" t="s">
        <v>1267</v>
      </c>
      <c r="B10" s="835">
        <v>18</v>
      </c>
      <c r="C10" s="836">
        <v>16</v>
      </c>
      <c r="D10" s="837">
        <v>22</v>
      </c>
      <c r="E10" s="838">
        <v>23</v>
      </c>
      <c r="F10" s="340">
        <v>23</v>
      </c>
      <c r="G10" s="341">
        <v>5.0576004495644842</v>
      </c>
      <c r="H10" s="341">
        <v>4.334868599295584</v>
      </c>
      <c r="I10" s="341">
        <v>6.0060060060060056</v>
      </c>
      <c r="J10" s="341">
        <v>6.4552343530732523</v>
      </c>
      <c r="K10" s="342">
        <v>6.5415244596131963</v>
      </c>
      <c r="M10" s="190"/>
      <c r="N10" s="829"/>
      <c r="O10" s="830"/>
      <c r="P10" s="190"/>
      <c r="Q10" s="340"/>
      <c r="R10" s="831"/>
      <c r="S10" s="193"/>
      <c r="T10" s="226"/>
    </row>
    <row r="11" spans="1:20">
      <c r="A11" s="840" t="s">
        <v>1326</v>
      </c>
      <c r="B11" s="841">
        <v>18</v>
      </c>
      <c r="C11" s="842">
        <v>16</v>
      </c>
      <c r="D11" s="242">
        <v>22</v>
      </c>
      <c r="E11" s="843">
        <v>23</v>
      </c>
      <c r="F11" s="844">
        <v>23</v>
      </c>
      <c r="G11" s="346">
        <v>5.0833097994916692</v>
      </c>
      <c r="H11" s="346">
        <v>4.3943971436418563</v>
      </c>
      <c r="I11" s="346">
        <v>6.052269601100412</v>
      </c>
      <c r="J11" s="346">
        <v>6.4806987883910967</v>
      </c>
      <c r="K11" s="347">
        <v>6.5940366972477067</v>
      </c>
      <c r="M11" s="845"/>
      <c r="N11" s="829"/>
      <c r="O11" s="846"/>
      <c r="P11" s="847"/>
      <c r="Q11" s="345"/>
      <c r="R11" s="848"/>
      <c r="S11" s="849"/>
      <c r="T11" s="850"/>
    </row>
    <row r="12" spans="1:20">
      <c r="A12" s="840" t="s">
        <v>1325</v>
      </c>
      <c r="B12" s="841" t="s">
        <v>1779</v>
      </c>
      <c r="C12" s="242" t="s">
        <v>1779</v>
      </c>
      <c r="D12" s="242">
        <v>0</v>
      </c>
      <c r="E12" s="843">
        <v>0</v>
      </c>
      <c r="F12" s="844">
        <v>0</v>
      </c>
      <c r="G12" s="346">
        <v>0</v>
      </c>
      <c r="H12" s="346">
        <v>0</v>
      </c>
      <c r="I12" s="346">
        <v>0</v>
      </c>
      <c r="J12" s="346">
        <v>0</v>
      </c>
      <c r="K12" s="347">
        <v>0</v>
      </c>
      <c r="M12" s="845"/>
      <c r="N12" s="829"/>
      <c r="O12" s="846"/>
      <c r="P12" s="847"/>
      <c r="Q12" s="345"/>
      <c r="R12" s="848"/>
      <c r="S12" s="849"/>
      <c r="T12" s="850"/>
    </row>
    <row r="13" spans="1:20" s="839" customFormat="1" ht="16.2">
      <c r="A13" s="834" t="s">
        <v>1260</v>
      </c>
      <c r="B13" s="835">
        <v>37</v>
      </c>
      <c r="C13" s="836">
        <v>25</v>
      </c>
      <c r="D13" s="837">
        <v>30</v>
      </c>
      <c r="E13" s="838">
        <v>29</v>
      </c>
      <c r="F13" s="340">
        <v>23</v>
      </c>
      <c r="G13" s="341">
        <v>6.4459930313588849</v>
      </c>
      <c r="H13" s="341">
        <v>4.4052863436123353</v>
      </c>
      <c r="I13" s="341">
        <v>5.1599587203302377</v>
      </c>
      <c r="J13" s="341">
        <v>5.0426012867327428</v>
      </c>
      <c r="K13" s="342">
        <v>3.9586919104991392</v>
      </c>
      <c r="M13" s="845"/>
      <c r="N13" s="829"/>
      <c r="O13" s="851"/>
      <c r="P13" s="847"/>
      <c r="Q13" s="340"/>
      <c r="R13" s="847"/>
      <c r="S13" s="849"/>
      <c r="T13" s="850"/>
    </row>
    <row r="14" spans="1:20">
      <c r="A14" s="840" t="s">
        <v>1324</v>
      </c>
      <c r="B14" s="841">
        <v>37</v>
      </c>
      <c r="C14" s="842">
        <v>21</v>
      </c>
      <c r="D14" s="242">
        <v>28</v>
      </c>
      <c r="E14" s="843">
        <v>26</v>
      </c>
      <c r="F14" s="844">
        <v>21</v>
      </c>
      <c r="G14" s="346">
        <v>6.9666729429485965</v>
      </c>
      <c r="H14" s="346">
        <v>3.9787798408488064</v>
      </c>
      <c r="I14" s="346">
        <v>5.1698670605613</v>
      </c>
      <c r="J14" s="346">
        <v>4.8570894825331585</v>
      </c>
      <c r="K14" s="347">
        <v>3.8968268695490815</v>
      </c>
      <c r="M14" s="845"/>
      <c r="N14" s="829"/>
      <c r="O14" s="846"/>
      <c r="P14" s="847"/>
      <c r="Q14" s="345"/>
      <c r="R14" s="848"/>
      <c r="S14" s="849"/>
      <c r="T14" s="850"/>
    </row>
    <row r="15" spans="1:20">
      <c r="A15" s="840" t="s">
        <v>1323</v>
      </c>
      <c r="B15" s="841" t="s">
        <v>1779</v>
      </c>
      <c r="C15" s="842">
        <v>4</v>
      </c>
      <c r="D15" s="242">
        <v>2</v>
      </c>
      <c r="E15" s="843">
        <v>3</v>
      </c>
      <c r="F15" s="844">
        <v>2</v>
      </c>
      <c r="G15" s="346">
        <v>0</v>
      </c>
      <c r="H15" s="346">
        <v>11.142061281337048</v>
      </c>
      <c r="I15" s="346">
        <v>5.9347181008902083</v>
      </c>
      <c r="J15" s="346">
        <v>8.1521739130434785</v>
      </c>
      <c r="K15" s="347">
        <v>5.3050397877984086</v>
      </c>
      <c r="M15" s="845"/>
      <c r="N15" s="829"/>
      <c r="O15" s="846"/>
      <c r="P15" s="847"/>
      <c r="Q15" s="345"/>
      <c r="R15" s="848"/>
      <c r="S15" s="849"/>
      <c r="T15" s="850"/>
    </row>
    <row r="16" spans="1:20" s="839" customFormat="1" ht="16.2">
      <c r="A16" s="834" t="s">
        <v>1251</v>
      </c>
      <c r="B16" s="835">
        <v>56</v>
      </c>
      <c r="C16" s="836">
        <v>60</v>
      </c>
      <c r="D16" s="837">
        <v>47</v>
      </c>
      <c r="E16" s="838">
        <v>54</v>
      </c>
      <c r="F16" s="340">
        <v>46</v>
      </c>
      <c r="G16" s="341">
        <v>5.5749128919860631</v>
      </c>
      <c r="H16" s="341">
        <v>5.9606596463341948</v>
      </c>
      <c r="I16" s="341">
        <v>4.7089469992986679</v>
      </c>
      <c r="J16" s="341">
        <v>5.480008118530546</v>
      </c>
      <c r="K16" s="342">
        <v>4.6474035158617903</v>
      </c>
      <c r="M16" s="845"/>
      <c r="N16" s="829"/>
      <c r="O16" s="846"/>
      <c r="P16" s="847"/>
      <c r="Q16" s="340"/>
      <c r="R16" s="847"/>
      <c r="S16" s="849"/>
      <c r="T16" s="850"/>
    </row>
    <row r="17" spans="1:20">
      <c r="A17" s="840" t="s">
        <v>1322</v>
      </c>
      <c r="B17" s="841">
        <v>35</v>
      </c>
      <c r="C17" s="842">
        <v>30</v>
      </c>
      <c r="D17" s="242">
        <v>28</v>
      </c>
      <c r="E17" s="843">
        <v>35</v>
      </c>
      <c r="F17" s="844">
        <v>30</v>
      </c>
      <c r="G17" s="346">
        <v>5.3979025293028995</v>
      </c>
      <c r="H17" s="346">
        <v>4.6332046332046328</v>
      </c>
      <c r="I17" s="346">
        <v>4.3229890381349385</v>
      </c>
      <c r="J17" s="346">
        <v>5.5537924468422721</v>
      </c>
      <c r="K17" s="347">
        <v>4.7393364928909953</v>
      </c>
      <c r="M17" s="845"/>
      <c r="N17" s="829"/>
      <c r="O17" s="846"/>
      <c r="P17" s="847"/>
      <c r="Q17" s="345"/>
      <c r="R17" s="848"/>
      <c r="S17" s="849"/>
      <c r="T17" s="850"/>
    </row>
    <row r="18" spans="1:20">
      <c r="A18" s="840" t="s">
        <v>1321</v>
      </c>
      <c r="B18" s="841">
        <v>19</v>
      </c>
      <c r="C18" s="842">
        <v>24</v>
      </c>
      <c r="D18" s="242">
        <v>16</v>
      </c>
      <c r="E18" s="843">
        <v>15</v>
      </c>
      <c r="F18" s="844">
        <v>14</v>
      </c>
      <c r="G18" s="346">
        <v>6.3758389261744961</v>
      </c>
      <c r="H18" s="346">
        <v>7.9707738292925931</v>
      </c>
      <c r="I18" s="346">
        <v>5.394470667565745</v>
      </c>
      <c r="J18" s="346">
        <v>4.9277266754270697</v>
      </c>
      <c r="K18" s="347">
        <v>4.5886594559160931</v>
      </c>
      <c r="M18" s="845"/>
      <c r="N18" s="829"/>
      <c r="O18" s="846"/>
      <c r="P18" s="847"/>
      <c r="Q18" s="345"/>
      <c r="R18" s="848"/>
      <c r="S18" s="849"/>
      <c r="T18" s="850"/>
    </row>
    <row r="19" spans="1:20">
      <c r="A19" s="840" t="s">
        <v>1320</v>
      </c>
      <c r="B19" s="841">
        <v>2</v>
      </c>
      <c r="C19" s="842">
        <v>6</v>
      </c>
      <c r="D19" s="242">
        <v>3</v>
      </c>
      <c r="E19" s="843">
        <v>4</v>
      </c>
      <c r="F19" s="844">
        <v>2</v>
      </c>
      <c r="G19" s="346">
        <v>3.8167938931297707</v>
      </c>
      <c r="H19" s="346">
        <v>11.320754716981131</v>
      </c>
      <c r="I19" s="346">
        <v>6.1349693251533743</v>
      </c>
      <c r="J19" s="346">
        <v>8.4925690021231421</v>
      </c>
      <c r="K19" s="347">
        <v>4.3478260869565215</v>
      </c>
      <c r="M19" s="845"/>
      <c r="N19" s="829"/>
      <c r="O19" s="846"/>
      <c r="P19" s="847"/>
      <c r="Q19" s="345"/>
      <c r="R19" s="848"/>
      <c r="S19" s="849"/>
      <c r="T19" s="850"/>
    </row>
    <row r="20" spans="1:20" s="839" customFormat="1" ht="16.2">
      <c r="A20" s="834" t="s">
        <v>1239</v>
      </c>
      <c r="B20" s="835">
        <v>44</v>
      </c>
      <c r="C20" s="836">
        <v>34</v>
      </c>
      <c r="D20" s="837">
        <v>31</v>
      </c>
      <c r="E20" s="838">
        <v>29</v>
      </c>
      <c r="F20" s="340">
        <v>32</v>
      </c>
      <c r="G20" s="341">
        <v>8.4017567309528367</v>
      </c>
      <c r="H20" s="341">
        <v>6.7008277493102089</v>
      </c>
      <c r="I20" s="341">
        <v>6.0323020042809885</v>
      </c>
      <c r="J20" s="341">
        <v>5.9572719802793754</v>
      </c>
      <c r="K20" s="342">
        <v>6.5979381443298974</v>
      </c>
      <c r="M20" s="845"/>
      <c r="N20" s="829"/>
      <c r="O20" s="846"/>
      <c r="P20" s="847"/>
      <c r="Q20" s="340"/>
      <c r="R20" s="847"/>
      <c r="S20" s="849"/>
      <c r="T20" s="850"/>
    </row>
    <row r="21" spans="1:20">
      <c r="A21" s="840" t="s">
        <v>1319</v>
      </c>
      <c r="B21" s="841">
        <v>28</v>
      </c>
      <c r="C21" s="842">
        <v>25</v>
      </c>
      <c r="D21" s="242">
        <v>22</v>
      </c>
      <c r="E21" s="843">
        <v>24</v>
      </c>
      <c r="F21" s="844">
        <v>20</v>
      </c>
      <c r="G21" s="346">
        <v>8.1608860390556686</v>
      </c>
      <c r="H21" s="346">
        <v>7.348618459729571</v>
      </c>
      <c r="I21" s="346">
        <v>6.5088757396449699</v>
      </c>
      <c r="J21" s="346">
        <v>7.4906367041198498</v>
      </c>
      <c r="K21" s="347">
        <v>6.2073246430788336</v>
      </c>
      <c r="M21" s="845"/>
      <c r="N21" s="829"/>
      <c r="O21" s="846"/>
      <c r="P21" s="847"/>
      <c r="Q21" s="345"/>
      <c r="R21" s="848"/>
      <c r="S21" s="849"/>
      <c r="T21" s="850"/>
    </row>
    <row r="22" spans="1:20">
      <c r="A22" s="840" t="s">
        <v>1318</v>
      </c>
      <c r="B22" s="841">
        <v>5</v>
      </c>
      <c r="C22" s="842">
        <v>2</v>
      </c>
      <c r="D22" s="242">
        <v>3</v>
      </c>
      <c r="E22" s="843">
        <v>2</v>
      </c>
      <c r="F22" s="844">
        <v>2</v>
      </c>
      <c r="G22" s="346">
        <v>9.4339622641509422</v>
      </c>
      <c r="H22" s="346">
        <v>3.8986354775828458</v>
      </c>
      <c r="I22" s="346">
        <v>5.8139534883720927</v>
      </c>
      <c r="J22" s="346">
        <v>4.4247787610619467</v>
      </c>
      <c r="K22" s="347">
        <v>4.4543429844097995</v>
      </c>
      <c r="M22" s="845"/>
      <c r="N22" s="829"/>
      <c r="O22" s="846"/>
      <c r="P22" s="847"/>
      <c r="Q22" s="345"/>
      <c r="R22" s="848"/>
      <c r="S22" s="849"/>
      <c r="T22" s="850"/>
    </row>
    <row r="23" spans="1:20">
      <c r="A23" s="840" t="s">
        <v>1317</v>
      </c>
      <c r="B23" s="841">
        <v>11</v>
      </c>
      <c r="C23" s="842">
        <v>7</v>
      </c>
      <c r="D23" s="242">
        <v>6</v>
      </c>
      <c r="E23" s="843">
        <v>3</v>
      </c>
      <c r="F23" s="844">
        <v>10</v>
      </c>
      <c r="G23" s="346">
        <v>8.921330089213301</v>
      </c>
      <c r="H23" s="346">
        <v>6.0658578856152516</v>
      </c>
      <c r="I23" s="346">
        <v>4.918032786885246</v>
      </c>
      <c r="J23" s="346">
        <v>2.5020850708924103</v>
      </c>
      <c r="K23" s="347">
        <v>8.4889643463497464</v>
      </c>
      <c r="M23" s="845"/>
      <c r="N23" s="829"/>
      <c r="O23" s="846"/>
      <c r="P23" s="847"/>
      <c r="Q23" s="345"/>
      <c r="R23" s="848"/>
      <c r="S23" s="849"/>
      <c r="T23" s="850"/>
    </row>
    <row r="24" spans="1:20" s="839" customFormat="1" ht="16.2">
      <c r="A24" s="834" t="s">
        <v>1226</v>
      </c>
      <c r="B24" s="835">
        <v>51</v>
      </c>
      <c r="C24" s="836">
        <v>42</v>
      </c>
      <c r="D24" s="837">
        <v>60</v>
      </c>
      <c r="E24" s="838">
        <v>69</v>
      </c>
      <c r="F24" s="340">
        <v>70</v>
      </c>
      <c r="G24" s="341">
        <v>4.6978629329403097</v>
      </c>
      <c r="H24" s="341">
        <v>3.7416481069042318</v>
      </c>
      <c r="I24" s="341">
        <v>5.3514092044238319</v>
      </c>
      <c r="J24" s="341">
        <v>6.1513773736293125</v>
      </c>
      <c r="K24" s="342">
        <v>6.1452023527346151</v>
      </c>
      <c r="M24" s="845"/>
      <c r="N24" s="829"/>
      <c r="O24" s="846"/>
      <c r="P24" s="847"/>
      <c r="Q24" s="340"/>
      <c r="R24" s="847"/>
      <c r="S24" s="849"/>
      <c r="T24" s="850"/>
    </row>
    <row r="25" spans="1:20">
      <c r="A25" s="840" t="s">
        <v>1316</v>
      </c>
      <c r="B25" s="841">
        <v>37</v>
      </c>
      <c r="C25" s="842">
        <v>26</v>
      </c>
      <c r="D25" s="242">
        <v>39</v>
      </c>
      <c r="E25" s="843">
        <v>50</v>
      </c>
      <c r="F25" s="844">
        <v>49</v>
      </c>
      <c r="G25" s="346">
        <v>5.3176200057487781</v>
      </c>
      <c r="H25" s="346">
        <v>3.510193060618334</v>
      </c>
      <c r="I25" s="346">
        <v>5.2574818010245341</v>
      </c>
      <c r="J25" s="346">
        <v>6.6809192944949229</v>
      </c>
      <c r="K25" s="347">
        <v>6.4094179202092869</v>
      </c>
      <c r="M25" s="845"/>
      <c r="N25" s="829"/>
      <c r="O25" s="846"/>
      <c r="P25" s="847"/>
      <c r="Q25" s="345"/>
      <c r="R25" s="848"/>
      <c r="S25" s="849"/>
      <c r="T25" s="850"/>
    </row>
    <row r="26" spans="1:20">
      <c r="A26" s="840" t="s">
        <v>1315</v>
      </c>
      <c r="B26" s="841">
        <v>4</v>
      </c>
      <c r="C26" s="842">
        <v>6</v>
      </c>
      <c r="D26" s="242">
        <v>11</v>
      </c>
      <c r="E26" s="843">
        <v>8</v>
      </c>
      <c r="F26" s="844">
        <v>6</v>
      </c>
      <c r="G26" s="346">
        <v>3.270645952575634</v>
      </c>
      <c r="H26" s="346">
        <v>4.8504446240905423</v>
      </c>
      <c r="I26" s="346">
        <v>8.9285714285714288</v>
      </c>
      <c r="J26" s="346">
        <v>7.0546737213403876</v>
      </c>
      <c r="K26" s="347">
        <v>5.3859964093357275</v>
      </c>
      <c r="M26" s="852"/>
      <c r="N26" s="852"/>
      <c r="O26" s="852"/>
      <c r="P26" s="852"/>
      <c r="Q26" s="345"/>
      <c r="R26" s="848"/>
      <c r="S26" s="849"/>
      <c r="T26" s="850"/>
    </row>
    <row r="27" spans="1:20">
      <c r="A27" s="840" t="s">
        <v>1314</v>
      </c>
      <c r="B27" s="841">
        <v>10</v>
      </c>
      <c r="C27" s="842">
        <v>10</v>
      </c>
      <c r="D27" s="242">
        <v>10</v>
      </c>
      <c r="E27" s="843">
        <v>11</v>
      </c>
      <c r="F27" s="844">
        <v>15</v>
      </c>
      <c r="G27" s="346">
        <v>3.8167938931297707</v>
      </c>
      <c r="H27" s="346">
        <v>3.8744672607516466</v>
      </c>
      <c r="I27" s="346">
        <v>4.0032025620496396</v>
      </c>
      <c r="J27" s="346">
        <v>4.2323970757983842</v>
      </c>
      <c r="K27" s="347">
        <v>5.8049535603715174</v>
      </c>
      <c r="M27" s="852"/>
      <c r="N27" s="852"/>
      <c r="O27" s="852"/>
      <c r="P27" s="852"/>
      <c r="Q27" s="345"/>
      <c r="R27" s="848"/>
      <c r="S27" s="849"/>
      <c r="T27" s="850"/>
    </row>
    <row r="28" spans="1:20" s="839" customFormat="1" ht="16.2">
      <c r="A28" s="834" t="s">
        <v>1208</v>
      </c>
      <c r="B28" s="835">
        <v>138</v>
      </c>
      <c r="C28" s="836">
        <v>120</v>
      </c>
      <c r="D28" s="837">
        <v>108</v>
      </c>
      <c r="E28" s="838">
        <v>126</v>
      </c>
      <c r="F28" s="340">
        <v>116</v>
      </c>
      <c r="G28" s="341">
        <v>5.7934508816120909</v>
      </c>
      <c r="H28" s="341">
        <v>5.0377833753148611</v>
      </c>
      <c r="I28" s="341">
        <v>4.5581159787287922</v>
      </c>
      <c r="J28" s="341">
        <v>5.3346881747745458</v>
      </c>
      <c r="K28" s="342">
        <v>4.9858162124989249</v>
      </c>
      <c r="M28" s="190"/>
      <c r="N28" s="190"/>
      <c r="O28" s="190"/>
      <c r="P28" s="190"/>
      <c r="Q28" s="340"/>
      <c r="R28" s="847"/>
      <c r="S28" s="849"/>
      <c r="T28" s="850"/>
    </row>
    <row r="29" spans="1:20">
      <c r="A29" s="840" t="s">
        <v>1313</v>
      </c>
      <c r="B29" s="841">
        <v>63</v>
      </c>
      <c r="C29" s="842">
        <v>48</v>
      </c>
      <c r="D29" s="242">
        <v>46</v>
      </c>
      <c r="E29" s="843">
        <v>47</v>
      </c>
      <c r="F29" s="844">
        <v>52</v>
      </c>
      <c r="G29" s="346">
        <v>6.5</v>
      </c>
      <c r="H29" s="346">
        <v>4.9413218035824586</v>
      </c>
      <c r="I29" s="346">
        <v>4.7836938435940102</v>
      </c>
      <c r="J29" s="346">
        <v>4.8922660560008326</v>
      </c>
      <c r="K29" s="347">
        <v>5.5567428937807222</v>
      </c>
      <c r="M29" s="852"/>
      <c r="N29" s="852"/>
      <c r="O29" s="852"/>
      <c r="P29" s="852"/>
      <c r="Q29" s="345"/>
      <c r="R29" s="848"/>
      <c r="S29" s="849"/>
      <c r="T29" s="850"/>
    </row>
    <row r="30" spans="1:20">
      <c r="A30" s="840" t="s">
        <v>1312</v>
      </c>
      <c r="B30" s="841" t="s">
        <v>1779</v>
      </c>
      <c r="C30" s="842">
        <v>2</v>
      </c>
      <c r="D30" s="242">
        <v>1</v>
      </c>
      <c r="E30" s="843">
        <v>0</v>
      </c>
      <c r="F30" s="844">
        <v>0</v>
      </c>
      <c r="G30" s="346">
        <v>0</v>
      </c>
      <c r="H30" s="346">
        <v>28.571428571428569</v>
      </c>
      <c r="I30" s="346">
        <v>12.195121951219512</v>
      </c>
      <c r="J30" s="346">
        <v>0</v>
      </c>
      <c r="K30" s="347">
        <v>0</v>
      </c>
      <c r="M30" s="852"/>
      <c r="N30" s="852"/>
      <c r="O30" s="852"/>
      <c r="P30" s="852"/>
      <c r="Q30" s="345"/>
      <c r="R30" s="848"/>
      <c r="S30" s="849"/>
      <c r="T30" s="850"/>
    </row>
    <row r="31" spans="1:20">
      <c r="A31" s="840" t="s">
        <v>1311</v>
      </c>
      <c r="B31" s="841">
        <v>10</v>
      </c>
      <c r="C31" s="842">
        <v>12</v>
      </c>
      <c r="D31" s="242">
        <v>10</v>
      </c>
      <c r="E31" s="843">
        <v>12</v>
      </c>
      <c r="F31" s="844">
        <v>6</v>
      </c>
      <c r="G31" s="346">
        <v>6.5189048239895699</v>
      </c>
      <c r="H31" s="346">
        <v>7.2289156626506026</v>
      </c>
      <c r="I31" s="346">
        <v>6.2695924764890281</v>
      </c>
      <c r="J31" s="346">
        <v>7.782101167315175</v>
      </c>
      <c r="K31" s="347">
        <v>3.9164490861618795</v>
      </c>
      <c r="M31" s="852"/>
      <c r="N31" s="852"/>
      <c r="O31" s="852"/>
      <c r="P31" s="852"/>
      <c r="Q31" s="345"/>
      <c r="R31" s="848"/>
      <c r="S31" s="849"/>
      <c r="T31" s="850"/>
    </row>
    <row r="32" spans="1:20">
      <c r="A32" s="840" t="s">
        <v>1310</v>
      </c>
      <c r="B32" s="841">
        <v>3</v>
      </c>
      <c r="C32" s="842">
        <v>4</v>
      </c>
      <c r="D32" s="242">
        <v>4</v>
      </c>
      <c r="E32" s="843">
        <v>7</v>
      </c>
      <c r="F32" s="844">
        <v>5</v>
      </c>
      <c r="G32" s="346">
        <v>2.9268292682926829</v>
      </c>
      <c r="H32" s="346">
        <v>3.883495145631068</v>
      </c>
      <c r="I32" s="346">
        <v>4.1152263374485596</v>
      </c>
      <c r="J32" s="346">
        <v>6.8493150684931505</v>
      </c>
      <c r="K32" s="347">
        <v>5.025125628140704</v>
      </c>
      <c r="M32" s="852"/>
      <c r="N32" s="852"/>
      <c r="O32" s="852"/>
      <c r="P32" s="852"/>
      <c r="Q32" s="345"/>
      <c r="R32" s="848"/>
      <c r="S32" s="849"/>
      <c r="T32" s="850"/>
    </row>
    <row r="33" spans="1:20">
      <c r="A33" s="840" t="s">
        <v>1309</v>
      </c>
      <c r="B33" s="841">
        <v>16</v>
      </c>
      <c r="C33" s="842">
        <v>11</v>
      </c>
      <c r="D33" s="242">
        <v>12</v>
      </c>
      <c r="E33" s="843">
        <v>12</v>
      </c>
      <c r="F33" s="844">
        <v>16</v>
      </c>
      <c r="G33" s="346">
        <v>5.8</v>
      </c>
      <c r="H33" s="346">
        <v>3.9104159260575897</v>
      </c>
      <c r="I33" s="346">
        <v>4.2979942693409745</v>
      </c>
      <c r="J33" s="346">
        <v>4.3604651162790695</v>
      </c>
      <c r="K33" s="347">
        <v>5.9479553903345721</v>
      </c>
      <c r="M33" s="852"/>
      <c r="N33" s="852"/>
      <c r="O33" s="852"/>
      <c r="P33" s="852"/>
      <c r="Q33" s="345"/>
      <c r="R33" s="848"/>
      <c r="S33" s="849"/>
      <c r="T33" s="850"/>
    </row>
    <row r="34" spans="1:20">
      <c r="A34" s="840" t="s">
        <v>1308</v>
      </c>
      <c r="B34" s="841">
        <v>7</v>
      </c>
      <c r="C34" s="842">
        <v>10</v>
      </c>
      <c r="D34" s="242">
        <v>8</v>
      </c>
      <c r="E34" s="843">
        <v>14</v>
      </c>
      <c r="F34" s="844">
        <v>4</v>
      </c>
      <c r="G34" s="346">
        <v>3.2972209138012247</v>
      </c>
      <c r="H34" s="346">
        <v>5.1706308169596689</v>
      </c>
      <c r="I34" s="346">
        <v>3.9820806371329018</v>
      </c>
      <c r="J34" s="346">
        <v>6.8126520681265204</v>
      </c>
      <c r="K34" s="347">
        <v>1.9792182088075212</v>
      </c>
      <c r="M34" s="852"/>
      <c r="N34" s="852"/>
      <c r="O34" s="852"/>
      <c r="P34" s="852"/>
      <c r="Q34" s="345"/>
      <c r="R34" s="848"/>
      <c r="S34" s="849"/>
      <c r="T34" s="850"/>
    </row>
    <row r="35" spans="1:20">
      <c r="A35" s="840" t="s">
        <v>1307</v>
      </c>
      <c r="B35" s="841">
        <v>13</v>
      </c>
      <c r="C35" s="842">
        <v>17</v>
      </c>
      <c r="D35" s="242">
        <v>13</v>
      </c>
      <c r="E35" s="843">
        <v>16</v>
      </c>
      <c r="F35" s="844">
        <v>11</v>
      </c>
      <c r="G35" s="346">
        <v>5.9963099630996313</v>
      </c>
      <c r="H35" s="346">
        <v>7.5121520106053907</v>
      </c>
      <c r="I35" s="346">
        <v>5.6669572798605055</v>
      </c>
      <c r="J35" s="346">
        <v>7.0546737213403876</v>
      </c>
      <c r="K35" s="347">
        <v>5.0343249427917618</v>
      </c>
      <c r="M35" s="852"/>
      <c r="N35" s="852"/>
      <c r="O35" s="852"/>
      <c r="P35" s="852"/>
      <c r="Q35" s="345"/>
      <c r="R35" s="848"/>
      <c r="S35" s="849"/>
      <c r="T35" s="850"/>
    </row>
    <row r="36" spans="1:20">
      <c r="A36" s="840" t="s">
        <v>1306</v>
      </c>
      <c r="B36" s="841">
        <v>26</v>
      </c>
      <c r="C36" s="842">
        <v>16</v>
      </c>
      <c r="D36" s="242">
        <v>14</v>
      </c>
      <c r="E36" s="843">
        <v>18</v>
      </c>
      <c r="F36" s="844">
        <v>22</v>
      </c>
      <c r="G36" s="346">
        <f>+B36/4322*1000</f>
        <v>6.0157334567329936</v>
      </c>
      <c r="H36" s="346">
        <v>3.7174721189591078</v>
      </c>
      <c r="I36" s="346">
        <v>3.3269961977186311</v>
      </c>
      <c r="J36" s="346">
        <v>4.2194092827004219</v>
      </c>
      <c r="K36" s="347">
        <v>5.1764705882352944</v>
      </c>
      <c r="M36" s="852"/>
      <c r="N36" s="852"/>
      <c r="O36" s="852"/>
      <c r="P36" s="852"/>
      <c r="Q36" s="345"/>
      <c r="R36" s="848"/>
      <c r="S36" s="849"/>
      <c r="T36" s="850"/>
    </row>
    <row r="37" spans="1:20" s="853" customFormat="1" ht="12">
      <c r="A37" s="834" t="s">
        <v>1162</v>
      </c>
      <c r="B37" s="835">
        <v>518</v>
      </c>
      <c r="C37" s="836">
        <v>520</v>
      </c>
      <c r="D37" s="837">
        <v>562</v>
      </c>
      <c r="E37" s="838">
        <v>503</v>
      </c>
      <c r="F37" s="340">
        <v>498</v>
      </c>
      <c r="G37" s="341">
        <v>5.0382733700991125</v>
      </c>
      <c r="H37" s="341">
        <v>5.1330648345573717</v>
      </c>
      <c r="I37" s="341">
        <v>5.568656982620241</v>
      </c>
      <c r="J37" s="341">
        <v>5.0509614901842648</v>
      </c>
      <c r="K37" s="342">
        <v>5.0090021222880479</v>
      </c>
      <c r="M37" s="190"/>
      <c r="N37" s="190"/>
      <c r="O37" s="190"/>
      <c r="P37" s="190"/>
      <c r="Q37" s="340"/>
      <c r="R37" s="847"/>
      <c r="S37" s="849"/>
      <c r="T37" s="850"/>
    </row>
    <row r="38" spans="1:20">
      <c r="A38" s="840" t="s">
        <v>1305</v>
      </c>
      <c r="B38" s="841">
        <v>380</v>
      </c>
      <c r="C38" s="842">
        <v>370</v>
      </c>
      <c r="D38" s="242">
        <v>412</v>
      </c>
      <c r="E38" s="843">
        <v>367</v>
      </c>
      <c r="F38" s="844">
        <v>387</v>
      </c>
      <c r="G38" s="346">
        <v>5.0323793884334727</v>
      </c>
      <c r="H38" s="346">
        <v>4.9512237551686757</v>
      </c>
      <c r="I38" s="346">
        <v>5.5880318463562508</v>
      </c>
      <c r="J38" s="346">
        <v>5.0321536795052859</v>
      </c>
      <c r="K38" s="347">
        <v>5.332855627058386</v>
      </c>
      <c r="M38" s="852"/>
      <c r="N38" s="852"/>
      <c r="O38" s="852"/>
      <c r="P38" s="852"/>
      <c r="Q38" s="345"/>
      <c r="R38" s="848"/>
      <c r="S38" s="849"/>
      <c r="T38" s="850"/>
    </row>
    <row r="39" spans="1:20">
      <c r="A39" s="840" t="s">
        <v>1304</v>
      </c>
      <c r="B39" s="841">
        <v>41</v>
      </c>
      <c r="C39" s="842">
        <v>51</v>
      </c>
      <c r="D39" s="242">
        <v>48</v>
      </c>
      <c r="E39" s="843">
        <v>34</v>
      </c>
      <c r="F39" s="844">
        <v>35</v>
      </c>
      <c r="G39" s="346">
        <v>4.4262118104285868</v>
      </c>
      <c r="H39" s="346">
        <v>5.6447149972329829</v>
      </c>
      <c r="I39" s="346">
        <v>5.336297943301834</v>
      </c>
      <c r="J39" s="346">
        <v>3.8505096262740657</v>
      </c>
      <c r="K39" s="347">
        <v>3.9387801035336478</v>
      </c>
      <c r="M39" s="852"/>
      <c r="N39" s="852"/>
      <c r="O39" s="852"/>
      <c r="P39" s="852"/>
      <c r="Q39" s="345"/>
      <c r="R39" s="848"/>
      <c r="S39" s="849"/>
      <c r="T39" s="850"/>
    </row>
    <row r="40" spans="1:20">
      <c r="A40" s="840" t="s">
        <v>1303</v>
      </c>
      <c r="B40" s="841">
        <v>18</v>
      </c>
      <c r="C40" s="842">
        <v>16</v>
      </c>
      <c r="D40" s="242">
        <v>18</v>
      </c>
      <c r="E40" s="843">
        <v>14</v>
      </c>
      <c r="F40" s="844">
        <v>20</v>
      </c>
      <c r="G40" s="346">
        <v>5.1679586563307494</v>
      </c>
      <c r="H40" s="346">
        <v>4.5819014891179846</v>
      </c>
      <c r="I40" s="346">
        <v>4.9518569463548836</v>
      </c>
      <c r="J40" s="346">
        <v>3.794037940379404</v>
      </c>
      <c r="K40" s="347">
        <v>5.1826898160145118</v>
      </c>
      <c r="M40" s="852"/>
      <c r="N40" s="852"/>
      <c r="O40" s="852"/>
      <c r="P40" s="852"/>
      <c r="Q40" s="345"/>
      <c r="R40" s="848"/>
      <c r="S40" s="849"/>
      <c r="T40" s="850"/>
    </row>
    <row r="41" spans="1:20">
      <c r="A41" s="840" t="s">
        <v>1302</v>
      </c>
      <c r="B41" s="841">
        <v>60</v>
      </c>
      <c r="C41" s="842">
        <v>44</v>
      </c>
      <c r="D41" s="242">
        <v>54</v>
      </c>
      <c r="E41" s="843">
        <v>48</v>
      </c>
      <c r="F41" s="844">
        <v>34</v>
      </c>
      <c r="G41" s="346">
        <v>7.7962577962577964</v>
      </c>
      <c r="H41" s="346">
        <v>5.8941728064300065</v>
      </c>
      <c r="I41" s="346">
        <v>7.1381361533377401</v>
      </c>
      <c r="J41" s="346">
        <v>6.3374702931080007</v>
      </c>
      <c r="K41" s="347">
        <v>4.7065337763012183</v>
      </c>
      <c r="M41" s="852"/>
      <c r="N41" s="852"/>
      <c r="O41" s="852"/>
      <c r="P41" s="852"/>
      <c r="Q41" s="345"/>
      <c r="R41" s="848"/>
      <c r="S41" s="849"/>
      <c r="T41" s="850"/>
    </row>
    <row r="42" spans="1:20">
      <c r="A42" s="840" t="s">
        <v>1301</v>
      </c>
      <c r="B42" s="841">
        <v>6</v>
      </c>
      <c r="C42" s="842">
        <v>16</v>
      </c>
      <c r="D42" s="242">
        <v>6</v>
      </c>
      <c r="E42" s="843">
        <v>14</v>
      </c>
      <c r="F42" s="844">
        <v>6</v>
      </c>
      <c r="G42" s="346">
        <v>2.4410089503661512</v>
      </c>
      <c r="H42" s="346">
        <v>6.6722268557130944</v>
      </c>
      <c r="I42" s="346">
        <v>2.3612750885478158</v>
      </c>
      <c r="J42" s="346">
        <v>5.804311774461028</v>
      </c>
      <c r="K42" s="347">
        <v>2.5295109612141653</v>
      </c>
      <c r="M42" s="852"/>
      <c r="N42" s="852"/>
      <c r="O42" s="852"/>
      <c r="P42" s="852"/>
      <c r="Q42" s="345"/>
      <c r="R42" s="848"/>
      <c r="S42" s="849"/>
      <c r="T42" s="850"/>
    </row>
    <row r="43" spans="1:20">
      <c r="A43" s="840" t="s">
        <v>1300</v>
      </c>
      <c r="B43" s="841">
        <v>13</v>
      </c>
      <c r="C43" s="842">
        <v>23</v>
      </c>
      <c r="D43" s="242">
        <v>24</v>
      </c>
      <c r="E43" s="843">
        <v>26</v>
      </c>
      <c r="F43" s="844">
        <v>16</v>
      </c>
      <c r="G43" s="346">
        <v>3.3880635913474069</v>
      </c>
      <c r="H43" s="346">
        <v>5.8553971486761709</v>
      </c>
      <c r="I43" s="346">
        <v>6.0759493670886071</v>
      </c>
      <c r="J43" s="346">
        <v>6.4181683534929652</v>
      </c>
      <c r="K43" s="347">
        <v>3.8360105490290097</v>
      </c>
      <c r="M43" s="852"/>
      <c r="N43" s="852"/>
      <c r="O43" s="852"/>
      <c r="P43" s="852"/>
      <c r="Q43" s="345"/>
      <c r="R43" s="848"/>
      <c r="S43" s="849"/>
      <c r="T43" s="850"/>
    </row>
    <row r="44" spans="1:20" s="853" customFormat="1" ht="12">
      <c r="A44" s="834" t="s">
        <v>1103</v>
      </c>
      <c r="B44" s="835">
        <v>70</v>
      </c>
      <c r="C44" s="836">
        <v>63</v>
      </c>
      <c r="D44" s="837">
        <v>67</v>
      </c>
      <c r="E44" s="838">
        <v>64</v>
      </c>
      <c r="F44" s="340">
        <v>56</v>
      </c>
      <c r="G44" s="341">
        <v>5.4815974941268593</v>
      </c>
      <c r="H44" s="341">
        <v>4.9458313707018364</v>
      </c>
      <c r="I44" s="341">
        <v>5.4582484725050913</v>
      </c>
      <c r="J44" s="341">
        <v>5.275304978569074</v>
      </c>
      <c r="K44" s="342">
        <v>4.6124701424923815</v>
      </c>
      <c r="M44" s="190"/>
      <c r="N44" s="190"/>
      <c r="O44" s="190"/>
      <c r="P44" s="190"/>
      <c r="Q44" s="340"/>
      <c r="R44" s="847"/>
      <c r="S44" s="849"/>
      <c r="T44" s="850"/>
    </row>
    <row r="45" spans="1:20">
      <c r="A45" s="840" t="s">
        <v>1299</v>
      </c>
      <c r="B45" s="841">
        <v>56</v>
      </c>
      <c r="C45" s="842">
        <v>48</v>
      </c>
      <c r="D45" s="242">
        <v>49</v>
      </c>
      <c r="E45" s="843">
        <v>51</v>
      </c>
      <c r="F45" s="844">
        <v>41</v>
      </c>
      <c r="G45" s="346">
        <v>6.0488226398790239</v>
      </c>
      <c r="H45" s="346">
        <v>5.150767249704904</v>
      </c>
      <c r="I45" s="346">
        <v>5.4681397165494916</v>
      </c>
      <c r="J45" s="346">
        <v>5.7529610829103222</v>
      </c>
      <c r="K45" s="347">
        <v>4.6139995498537019</v>
      </c>
      <c r="M45" s="852"/>
      <c r="N45" s="852"/>
      <c r="O45" s="852"/>
      <c r="P45" s="852"/>
      <c r="Q45" s="345"/>
      <c r="R45" s="848"/>
      <c r="S45" s="849"/>
      <c r="T45" s="850"/>
    </row>
    <row r="46" spans="1:20">
      <c r="A46" s="840" t="s">
        <v>1298</v>
      </c>
      <c r="B46" s="841">
        <v>1</v>
      </c>
      <c r="C46" s="242" t="s">
        <v>1779</v>
      </c>
      <c r="D46" s="242">
        <v>2</v>
      </c>
      <c r="E46" s="843">
        <v>3</v>
      </c>
      <c r="F46" s="844">
        <v>2</v>
      </c>
      <c r="G46" s="346">
        <v>2.0920502092050208</v>
      </c>
      <c r="H46" s="346">
        <v>0</v>
      </c>
      <c r="I46" s="346">
        <v>5.1948051948051948</v>
      </c>
      <c r="J46" s="346">
        <v>6.7264573991031398</v>
      </c>
      <c r="K46" s="347">
        <v>5.1020408163265305</v>
      </c>
      <c r="M46" s="852"/>
      <c r="N46" s="852"/>
      <c r="O46" s="852"/>
      <c r="P46" s="852"/>
      <c r="Q46" s="345"/>
      <c r="R46" s="848"/>
      <c r="S46" s="849"/>
      <c r="T46" s="850"/>
    </row>
    <row r="47" spans="1:20">
      <c r="A47" s="840" t="s">
        <v>1297</v>
      </c>
      <c r="B47" s="841">
        <v>13</v>
      </c>
      <c r="C47" s="842">
        <v>15</v>
      </c>
      <c r="D47" s="242">
        <v>16</v>
      </c>
      <c r="E47" s="843">
        <v>10</v>
      </c>
      <c r="F47" s="844">
        <v>13</v>
      </c>
      <c r="G47" s="346">
        <v>4.3405676126878125</v>
      </c>
      <c r="H47" s="346">
        <v>5.0864699898270604</v>
      </c>
      <c r="I47" s="346">
        <v>5.627857896588111</v>
      </c>
      <c r="J47" s="346">
        <v>3.5612535612535612</v>
      </c>
      <c r="K47" s="347">
        <v>4.5855379188712524</v>
      </c>
      <c r="M47" s="852"/>
      <c r="N47" s="852"/>
      <c r="O47" s="852"/>
      <c r="P47" s="852"/>
      <c r="Q47" s="345"/>
      <c r="R47" s="848"/>
      <c r="S47" s="849"/>
      <c r="T47" s="850"/>
    </row>
    <row r="48" spans="1:20" s="853" customFormat="1" ht="12">
      <c r="A48" s="834" t="s">
        <v>1066</v>
      </c>
      <c r="B48" s="835">
        <v>68</v>
      </c>
      <c r="C48" s="836">
        <v>86</v>
      </c>
      <c r="D48" s="837">
        <v>79</v>
      </c>
      <c r="E48" s="838">
        <v>65</v>
      </c>
      <c r="F48" s="340">
        <v>68</v>
      </c>
      <c r="G48" s="341">
        <v>4.7870468145019363</v>
      </c>
      <c r="H48" s="341">
        <v>6.0979933347514717</v>
      </c>
      <c r="I48" s="341">
        <v>5.7592768097980604</v>
      </c>
      <c r="J48" s="341">
        <v>4.8402710551790902</v>
      </c>
      <c r="K48" s="342">
        <v>4.9476135040745053</v>
      </c>
      <c r="M48" s="190"/>
      <c r="N48" s="190"/>
      <c r="O48" s="190"/>
      <c r="P48" s="190"/>
      <c r="Q48" s="340"/>
      <c r="R48" s="847"/>
      <c r="S48" s="849"/>
      <c r="T48" s="850"/>
    </row>
    <row r="49" spans="1:20">
      <c r="A49" s="840" t="s">
        <v>1296</v>
      </c>
      <c r="B49" s="841">
        <v>28</v>
      </c>
      <c r="C49" s="842">
        <v>36</v>
      </c>
      <c r="D49" s="242">
        <v>35</v>
      </c>
      <c r="E49" s="843">
        <v>30</v>
      </c>
      <c r="F49" s="844">
        <v>28</v>
      </c>
      <c r="G49" s="346">
        <v>4.9715909090909092</v>
      </c>
      <c r="H49" s="346">
        <v>6.4412238325281805</v>
      </c>
      <c r="I49" s="346">
        <v>6.3578564940962767</v>
      </c>
      <c r="J49" s="346">
        <v>5.5834729201563373</v>
      </c>
      <c r="K49" s="347">
        <v>5.094614264919942</v>
      </c>
      <c r="M49" s="852"/>
      <c r="N49" s="852"/>
      <c r="O49" s="852"/>
      <c r="P49" s="852"/>
      <c r="Q49" s="345"/>
      <c r="R49" s="848"/>
      <c r="S49" s="849"/>
      <c r="T49" s="850"/>
    </row>
    <row r="50" spans="1:20">
      <c r="A50" s="840" t="s">
        <v>1295</v>
      </c>
      <c r="B50" s="841">
        <v>4</v>
      </c>
      <c r="C50" s="842">
        <v>3</v>
      </c>
      <c r="D50" s="242">
        <v>1</v>
      </c>
      <c r="E50" s="843">
        <v>2</v>
      </c>
      <c r="F50" s="844">
        <v>5</v>
      </c>
      <c r="G50" s="346">
        <v>5.17464424320828</v>
      </c>
      <c r="H50" s="346">
        <v>3.8610038610038613</v>
      </c>
      <c r="I50" s="346">
        <v>1.4064697609001406</v>
      </c>
      <c r="J50" s="346">
        <v>2.7739251040221915</v>
      </c>
      <c r="K50" s="347">
        <v>7.1633237822349578</v>
      </c>
      <c r="M50" s="852"/>
      <c r="N50" s="852"/>
      <c r="O50" s="852"/>
      <c r="P50" s="852"/>
      <c r="Q50" s="345"/>
      <c r="R50" s="848"/>
      <c r="S50" s="849"/>
      <c r="T50" s="850"/>
    </row>
    <row r="51" spans="1:20">
      <c r="A51" s="840" t="s">
        <v>1294</v>
      </c>
      <c r="B51" s="841">
        <v>15</v>
      </c>
      <c r="C51" s="842">
        <v>23</v>
      </c>
      <c r="D51" s="242">
        <v>22</v>
      </c>
      <c r="E51" s="843">
        <v>23</v>
      </c>
      <c r="F51" s="844">
        <v>17</v>
      </c>
      <c r="G51" s="346">
        <v>3.8491147036181679</v>
      </c>
      <c r="H51" s="346">
        <v>5.9232552150399176</v>
      </c>
      <c r="I51" s="346">
        <v>5.9945504087193457</v>
      </c>
      <c r="J51" s="346">
        <v>6.1612643986070186</v>
      </c>
      <c r="K51" s="347">
        <v>4.5405982905982913</v>
      </c>
      <c r="M51" s="852"/>
      <c r="N51" s="852"/>
      <c r="O51" s="852"/>
      <c r="P51" s="852"/>
      <c r="Q51" s="345"/>
      <c r="R51" s="848"/>
      <c r="S51" s="849"/>
      <c r="T51" s="850"/>
    </row>
    <row r="52" spans="1:20">
      <c r="A52" s="840" t="s">
        <v>1293</v>
      </c>
      <c r="B52" s="841">
        <v>21</v>
      </c>
      <c r="C52" s="842">
        <v>24</v>
      </c>
      <c r="D52" s="242">
        <v>21</v>
      </c>
      <c r="E52" s="843">
        <v>10</v>
      </c>
      <c r="F52" s="844">
        <v>18</v>
      </c>
      <c r="G52" s="346">
        <v>5.5176037834997373</v>
      </c>
      <c r="H52" s="346">
        <v>6.2272963155163472</v>
      </c>
      <c r="I52" s="346">
        <v>5.5940330314331383</v>
      </c>
      <c r="J52" s="346">
        <v>2.7762354247640202</v>
      </c>
      <c r="K52" s="347">
        <v>4.7669491525423728</v>
      </c>
      <c r="M52" s="852"/>
      <c r="N52" s="852"/>
      <c r="O52" s="852"/>
      <c r="P52" s="852"/>
      <c r="Q52" s="345"/>
      <c r="R52" s="848"/>
      <c r="S52" s="849"/>
      <c r="T52" s="850"/>
    </row>
    <row r="53" spans="1:20" s="853" customFormat="1" ht="12">
      <c r="A53" s="834" t="s">
        <v>1032</v>
      </c>
      <c r="B53" s="835">
        <v>162</v>
      </c>
      <c r="C53" s="836">
        <v>148</v>
      </c>
      <c r="D53" s="837">
        <v>151</v>
      </c>
      <c r="E53" s="838">
        <v>157</v>
      </c>
      <c r="F53" s="340">
        <v>149</v>
      </c>
      <c r="G53" s="341">
        <v>5.692199578355587</v>
      </c>
      <c r="H53" s="341">
        <v>5.2302364208219956</v>
      </c>
      <c r="I53" s="341">
        <v>5.3707985061355146</v>
      </c>
      <c r="J53" s="341">
        <v>5.8735503179947628</v>
      </c>
      <c r="K53" s="342">
        <v>5.6559368357121169</v>
      </c>
      <c r="M53" s="190"/>
      <c r="N53" s="190"/>
      <c r="O53" s="190"/>
      <c r="P53" s="190"/>
      <c r="Q53" s="340"/>
      <c r="R53" s="847"/>
      <c r="S53" s="849"/>
      <c r="T53" s="850"/>
    </row>
    <row r="54" spans="1:20">
      <c r="A54" s="840" t="s">
        <v>1292</v>
      </c>
      <c r="B54" s="841">
        <v>89</v>
      </c>
      <c r="C54" s="842">
        <v>79</v>
      </c>
      <c r="D54" s="242">
        <v>71</v>
      </c>
      <c r="E54" s="843">
        <v>77</v>
      </c>
      <c r="F54" s="844">
        <v>76</v>
      </c>
      <c r="G54" s="346">
        <v>6.5359477124183005</v>
      </c>
      <c r="H54" s="346">
        <v>5.5676932835294943</v>
      </c>
      <c r="I54" s="346">
        <v>5.0656392694063923</v>
      </c>
      <c r="J54" s="346">
        <v>5.8613077567176672</v>
      </c>
      <c r="K54" s="347">
        <v>5.8691790871881997</v>
      </c>
      <c r="M54" s="852"/>
      <c r="N54" s="852"/>
      <c r="O54" s="852"/>
      <c r="P54" s="852"/>
      <c r="Q54" s="345"/>
      <c r="R54" s="848"/>
      <c r="S54" s="849"/>
      <c r="T54" s="850"/>
    </row>
    <row r="55" spans="1:20">
      <c r="A55" s="840" t="s">
        <v>1291</v>
      </c>
      <c r="B55" s="841">
        <v>16</v>
      </c>
      <c r="C55" s="842">
        <v>9</v>
      </c>
      <c r="D55" s="242">
        <v>17</v>
      </c>
      <c r="E55" s="843">
        <v>16</v>
      </c>
      <c r="F55" s="844">
        <v>11</v>
      </c>
      <c r="G55" s="346">
        <v>6.2208398133748055</v>
      </c>
      <c r="H55" s="346">
        <v>3.5842293906810037</v>
      </c>
      <c r="I55" s="346">
        <v>6.8218298555377208</v>
      </c>
      <c r="J55" s="346">
        <v>6.7710537452391026</v>
      </c>
      <c r="K55" s="347">
        <v>4.6335299073294021</v>
      </c>
      <c r="M55" s="852"/>
      <c r="N55" s="852"/>
      <c r="O55" s="852"/>
      <c r="P55" s="852"/>
      <c r="Q55" s="345"/>
      <c r="R55" s="848"/>
      <c r="S55" s="849"/>
      <c r="T55" s="850"/>
    </row>
    <row r="56" spans="1:20">
      <c r="A56" s="840" t="s">
        <v>1290</v>
      </c>
      <c r="B56" s="841">
        <v>35</v>
      </c>
      <c r="C56" s="842">
        <v>26</v>
      </c>
      <c r="D56" s="242">
        <v>37</v>
      </c>
      <c r="E56" s="843">
        <v>26</v>
      </c>
      <c r="F56" s="844">
        <v>34</v>
      </c>
      <c r="G56" s="346">
        <v>5.8557804918855618</v>
      </c>
      <c r="H56" s="346">
        <v>4.6486679778294295</v>
      </c>
      <c r="I56" s="346">
        <v>6.7542898868200076</v>
      </c>
      <c r="J56" s="346">
        <v>4.7298526468983084</v>
      </c>
      <c r="K56" s="347">
        <v>6.3068076423669082</v>
      </c>
      <c r="M56" s="852"/>
      <c r="N56" s="852"/>
      <c r="O56" s="852"/>
      <c r="P56" s="852"/>
      <c r="Q56" s="345"/>
      <c r="R56" s="848"/>
      <c r="S56" s="849"/>
      <c r="T56" s="850"/>
    </row>
    <row r="57" spans="1:20">
      <c r="A57" s="840" t="s">
        <v>1289</v>
      </c>
      <c r="B57" s="841">
        <v>22</v>
      </c>
      <c r="C57" s="842">
        <v>34</v>
      </c>
      <c r="D57" s="242">
        <v>26</v>
      </c>
      <c r="E57" s="843">
        <v>38</v>
      </c>
      <c r="F57" s="844">
        <v>28</v>
      </c>
      <c r="G57" s="346">
        <v>3.5789816170489668</v>
      </c>
      <c r="H57" s="346">
        <v>5.6628914057295141</v>
      </c>
      <c r="I57" s="346">
        <v>4.3874451569355388</v>
      </c>
      <c r="J57" s="346">
        <v>6.6294487090020935</v>
      </c>
      <c r="K57" s="347">
        <v>5.0089445438282647</v>
      </c>
      <c r="M57" s="852"/>
      <c r="N57" s="852"/>
      <c r="O57" s="852"/>
      <c r="P57" s="852"/>
      <c r="Q57" s="345"/>
      <c r="R57" s="848"/>
      <c r="S57" s="849"/>
      <c r="T57" s="850"/>
    </row>
    <row r="58" spans="1:20" s="853" customFormat="1" ht="12">
      <c r="A58" s="834" t="s">
        <v>973</v>
      </c>
      <c r="B58" s="835">
        <v>79</v>
      </c>
      <c r="C58" s="836">
        <v>80</v>
      </c>
      <c r="D58" s="837">
        <v>74</v>
      </c>
      <c r="E58" s="838">
        <v>66</v>
      </c>
      <c r="F58" s="340">
        <v>69</v>
      </c>
      <c r="G58" s="341">
        <v>5.8024237972824091</v>
      </c>
      <c r="H58" s="341">
        <v>5.9848881574025583</v>
      </c>
      <c r="I58" s="341">
        <v>5.4981796567352701</v>
      </c>
      <c r="J58" s="341">
        <v>5.0675675675675675</v>
      </c>
      <c r="K58" s="342">
        <v>5.3529868114817685</v>
      </c>
      <c r="M58" s="190"/>
      <c r="N58" s="190"/>
      <c r="O58" s="190"/>
      <c r="P58" s="190"/>
      <c r="Q58" s="340"/>
      <c r="R58" s="847"/>
      <c r="S58" s="849"/>
      <c r="T58" s="850"/>
    </row>
    <row r="59" spans="1:20">
      <c r="A59" s="840" t="s">
        <v>1288</v>
      </c>
      <c r="B59" s="841">
        <v>65</v>
      </c>
      <c r="C59" s="842">
        <v>66</v>
      </c>
      <c r="D59" s="242">
        <v>62</v>
      </c>
      <c r="E59" s="843">
        <v>49</v>
      </c>
      <c r="F59" s="844">
        <v>55</v>
      </c>
      <c r="G59" s="346">
        <v>6.0964171825173521</v>
      </c>
      <c r="H59" s="346">
        <v>6.29530713468142</v>
      </c>
      <c r="I59" s="346">
        <v>5.9335821609723416</v>
      </c>
      <c r="J59" s="346">
        <v>4.8034506420939129</v>
      </c>
      <c r="K59" s="347">
        <v>5.4726368159203984</v>
      </c>
      <c r="M59" s="852"/>
      <c r="N59" s="852"/>
      <c r="O59" s="852"/>
      <c r="P59" s="852"/>
      <c r="Q59" s="345"/>
      <c r="R59" s="848"/>
      <c r="S59" s="849"/>
      <c r="T59" s="850"/>
    </row>
    <row r="60" spans="1:20">
      <c r="A60" s="840" t="s">
        <v>1287</v>
      </c>
      <c r="B60" s="841">
        <v>14</v>
      </c>
      <c r="C60" s="842">
        <v>14</v>
      </c>
      <c r="D60" s="242">
        <v>12</v>
      </c>
      <c r="E60" s="843">
        <v>17</v>
      </c>
      <c r="F60" s="844">
        <v>14</v>
      </c>
      <c r="G60" s="346">
        <v>4.8543689320388346</v>
      </c>
      <c r="H60" s="346">
        <v>4.8560527228581343</v>
      </c>
      <c r="I60" s="346">
        <v>4.2164441321152495</v>
      </c>
      <c r="J60" s="346">
        <v>6.0219624512929508</v>
      </c>
      <c r="K60" s="347">
        <v>4.9522461973823839</v>
      </c>
      <c r="M60" s="852"/>
      <c r="N60" s="852"/>
      <c r="O60" s="852"/>
      <c r="P60" s="852"/>
      <c r="Q60" s="345"/>
      <c r="R60" s="80"/>
      <c r="S60" s="849"/>
      <c r="T60" s="850"/>
    </row>
    <row r="61" spans="1:20" s="853" customFormat="1" ht="12">
      <c r="A61" s="834" t="s">
        <v>938</v>
      </c>
      <c r="B61" s="835">
        <v>20</v>
      </c>
      <c r="C61" s="836">
        <v>19</v>
      </c>
      <c r="D61" s="837">
        <v>32</v>
      </c>
      <c r="E61" s="838">
        <v>28</v>
      </c>
      <c r="F61" s="340">
        <v>26</v>
      </c>
      <c r="G61" s="341">
        <v>3.7202380952380949</v>
      </c>
      <c r="H61" s="341">
        <v>3.4779425224235769</v>
      </c>
      <c r="I61" s="341">
        <v>6.1255742725880555</v>
      </c>
      <c r="J61" s="341">
        <v>5.4644808743169397</v>
      </c>
      <c r="K61" s="342">
        <v>5.3586150041220115</v>
      </c>
      <c r="M61" s="190"/>
      <c r="N61" s="190"/>
      <c r="O61" s="190"/>
      <c r="P61" s="190"/>
      <c r="Q61" s="340"/>
      <c r="R61" s="847"/>
      <c r="S61" s="849"/>
      <c r="T61" s="850"/>
    </row>
    <row r="62" spans="1:20">
      <c r="A62" s="840" t="s">
        <v>1286</v>
      </c>
      <c r="B62" s="841">
        <v>16</v>
      </c>
      <c r="C62" s="842">
        <v>17</v>
      </c>
      <c r="D62" s="242">
        <v>27</v>
      </c>
      <c r="E62" s="843">
        <v>22</v>
      </c>
      <c r="F62" s="844">
        <v>19</v>
      </c>
      <c r="G62" s="346">
        <v>3.8957876795714634</v>
      </c>
      <c r="H62" s="346">
        <v>4.0428061831153395</v>
      </c>
      <c r="I62" s="346">
        <v>6.8147400302877337</v>
      </c>
      <c r="J62" s="346">
        <v>5.6395795949756478</v>
      </c>
      <c r="K62" s="347">
        <v>5.1406926406926408</v>
      </c>
      <c r="M62" s="852"/>
      <c r="N62" s="852"/>
      <c r="O62" s="852"/>
      <c r="P62" s="852"/>
      <c r="Q62" s="345"/>
      <c r="R62" s="848"/>
      <c r="S62" s="849"/>
      <c r="T62" s="850"/>
    </row>
    <row r="63" spans="1:20">
      <c r="A63" s="840" t="s">
        <v>1285</v>
      </c>
      <c r="B63" s="841">
        <v>4</v>
      </c>
      <c r="C63" s="842">
        <v>2</v>
      </c>
      <c r="D63" s="242">
        <v>5</v>
      </c>
      <c r="E63" s="843">
        <v>6</v>
      </c>
      <c r="F63" s="844">
        <v>7</v>
      </c>
      <c r="G63" s="346">
        <v>3.2206119162640903</v>
      </c>
      <c r="H63" s="346">
        <v>1.6286644951140066</v>
      </c>
      <c r="I63" s="346">
        <v>4.1186161449752881</v>
      </c>
      <c r="J63" s="346">
        <v>4.9059689288634507</v>
      </c>
      <c r="K63" s="347">
        <v>6.2611806797853315</v>
      </c>
      <c r="M63" s="852"/>
      <c r="N63" s="852"/>
      <c r="O63" s="852"/>
      <c r="P63" s="852"/>
      <c r="Q63" s="345"/>
      <c r="R63" s="848"/>
      <c r="S63" s="849"/>
      <c r="T63" s="850"/>
    </row>
    <row r="64" spans="1:20" s="853" customFormat="1" ht="12">
      <c r="A64" s="834" t="s">
        <v>924</v>
      </c>
      <c r="B64" s="835">
        <v>77</v>
      </c>
      <c r="C64" s="836">
        <v>52</v>
      </c>
      <c r="D64" s="837">
        <v>66</v>
      </c>
      <c r="E64" s="838">
        <v>74</v>
      </c>
      <c r="F64" s="340">
        <v>61</v>
      </c>
      <c r="G64" s="341">
        <v>5.8519531843745254</v>
      </c>
      <c r="H64" s="341">
        <v>4.1683366733466931</v>
      </c>
      <c r="I64" s="341">
        <v>5.5068836045056315</v>
      </c>
      <c r="J64" s="341">
        <v>6.5463552724699214</v>
      </c>
      <c r="K64" s="342">
        <v>5.4236685338312434</v>
      </c>
      <c r="M64" s="190"/>
      <c r="N64" s="190"/>
      <c r="O64" s="190"/>
      <c r="P64" s="190"/>
      <c r="Q64" s="340"/>
      <c r="R64" s="847"/>
      <c r="S64" s="849"/>
      <c r="T64" s="850"/>
    </row>
    <row r="65" spans="1:20">
      <c r="A65" s="840" t="s">
        <v>1284</v>
      </c>
      <c r="B65" s="841">
        <v>36</v>
      </c>
      <c r="C65" s="842">
        <v>25</v>
      </c>
      <c r="D65" s="242">
        <v>32</v>
      </c>
      <c r="E65" s="843">
        <v>37</v>
      </c>
      <c r="F65" s="844">
        <v>28</v>
      </c>
      <c r="G65" s="346">
        <v>5.4811205846528628</v>
      </c>
      <c r="H65" s="346">
        <v>3.9751947845444429</v>
      </c>
      <c r="I65" s="346">
        <v>5.4523768955529057</v>
      </c>
      <c r="J65" s="346">
        <v>6.6750856936676888</v>
      </c>
      <c r="K65" s="347">
        <v>5.0062578222778473</v>
      </c>
      <c r="M65" s="852"/>
      <c r="N65" s="852"/>
      <c r="O65" s="852"/>
      <c r="P65" s="852"/>
      <c r="Q65" s="345"/>
      <c r="R65" s="848"/>
      <c r="S65" s="849"/>
      <c r="T65" s="850"/>
    </row>
    <row r="66" spans="1:20">
      <c r="A66" s="840" t="s">
        <v>1283</v>
      </c>
      <c r="B66" s="841">
        <v>17</v>
      </c>
      <c r="C66" s="842">
        <v>5</v>
      </c>
      <c r="D66" s="242">
        <v>11</v>
      </c>
      <c r="E66" s="843">
        <v>11</v>
      </c>
      <c r="F66" s="844">
        <v>13</v>
      </c>
      <c r="G66" s="346">
        <v>6.0219624512929508</v>
      </c>
      <c r="H66" s="346">
        <v>2.0475020475020473</v>
      </c>
      <c r="I66" s="346">
        <v>4.5776113191843528</v>
      </c>
      <c r="J66" s="346">
        <v>4.78885502829778</v>
      </c>
      <c r="K66" s="347">
        <v>5.925250683682771</v>
      </c>
      <c r="M66" s="852"/>
      <c r="N66" s="852"/>
      <c r="O66" s="852"/>
      <c r="P66" s="852"/>
      <c r="Q66" s="345"/>
      <c r="R66" s="848"/>
      <c r="S66" s="849"/>
      <c r="T66" s="850"/>
    </row>
    <row r="67" spans="1:20">
      <c r="A67" s="840" t="s">
        <v>1282</v>
      </c>
      <c r="B67" s="841">
        <v>24</v>
      </c>
      <c r="C67" s="842">
        <v>21</v>
      </c>
      <c r="D67" s="242">
        <v>21</v>
      </c>
      <c r="E67" s="843">
        <v>25</v>
      </c>
      <c r="F67" s="844">
        <v>19</v>
      </c>
      <c r="G67" s="346">
        <v>6.9284064665127021</v>
      </c>
      <c r="H67" s="346">
        <v>6.043165467625899</v>
      </c>
      <c r="I67" s="346">
        <v>6.0466455513964874</v>
      </c>
      <c r="J67" s="346">
        <v>7.6994148444718205</v>
      </c>
      <c r="K67" s="347">
        <v>5.8768945252087841</v>
      </c>
      <c r="M67" s="852"/>
      <c r="N67" s="852"/>
      <c r="O67" s="852"/>
      <c r="P67" s="852"/>
      <c r="Q67" s="345"/>
      <c r="R67" s="848"/>
      <c r="S67" s="849"/>
      <c r="T67" s="850"/>
    </row>
    <row r="68" spans="1:20">
      <c r="A68" s="840" t="s">
        <v>1281</v>
      </c>
      <c r="B68" s="841" t="s">
        <v>1779</v>
      </c>
      <c r="C68" s="842">
        <v>1</v>
      </c>
      <c r="D68" s="242">
        <v>2</v>
      </c>
      <c r="E68" s="843">
        <v>1</v>
      </c>
      <c r="F68" s="844">
        <v>1</v>
      </c>
      <c r="G68" s="346">
        <v>0</v>
      </c>
      <c r="H68" s="346">
        <v>4.8309178743961354</v>
      </c>
      <c r="I68" s="346">
        <v>12.048192771084338</v>
      </c>
      <c r="J68" s="346">
        <v>5</v>
      </c>
      <c r="K68" s="347">
        <v>5.8479532163742682</v>
      </c>
      <c r="M68" s="852"/>
      <c r="N68" s="852"/>
      <c r="O68" s="852"/>
      <c r="P68" s="852"/>
      <c r="Q68" s="345"/>
      <c r="R68" s="848"/>
      <c r="S68" s="849"/>
      <c r="T68" s="850"/>
    </row>
    <row r="69" spans="1:20" s="853" customFormat="1" ht="12">
      <c r="A69" s="834" t="s">
        <v>890</v>
      </c>
      <c r="B69" s="835">
        <v>12</v>
      </c>
      <c r="C69" s="836">
        <v>6</v>
      </c>
      <c r="D69" s="837">
        <v>8</v>
      </c>
      <c r="E69" s="838">
        <v>8</v>
      </c>
      <c r="F69" s="340">
        <v>6</v>
      </c>
      <c r="G69" s="341">
        <v>7.0713022981732472</v>
      </c>
      <c r="H69" s="341">
        <v>3.6363636363636362</v>
      </c>
      <c r="I69" s="341">
        <v>5.1779935275080904</v>
      </c>
      <c r="J69" s="341">
        <v>5.171299288946348</v>
      </c>
      <c r="K69" s="342">
        <v>4.1436464088397784</v>
      </c>
      <c r="M69" s="190"/>
      <c r="N69" s="190"/>
      <c r="O69" s="190"/>
      <c r="P69" s="190"/>
      <c r="Q69" s="340"/>
      <c r="R69" s="847"/>
      <c r="S69" s="849"/>
      <c r="T69" s="850"/>
    </row>
    <row r="70" spans="1:20">
      <c r="A70" s="840" t="s">
        <v>1280</v>
      </c>
      <c r="B70" s="841">
        <v>9</v>
      </c>
      <c r="C70" s="842">
        <v>4</v>
      </c>
      <c r="D70" s="242">
        <v>3</v>
      </c>
      <c r="E70" s="843">
        <v>2</v>
      </c>
      <c r="F70" s="844">
        <v>4</v>
      </c>
      <c r="G70" s="346">
        <v>9.1649694501018324</v>
      </c>
      <c r="H70" s="346">
        <v>4.1407867494824018</v>
      </c>
      <c r="I70" s="346">
        <v>3.1678986272439285</v>
      </c>
      <c r="J70" s="346">
        <v>2.1119324181626187</v>
      </c>
      <c r="K70" s="347">
        <v>4.5351473922902494</v>
      </c>
      <c r="M70" s="852"/>
      <c r="N70" s="852"/>
      <c r="O70" s="852"/>
      <c r="P70" s="852"/>
      <c r="Q70" s="345"/>
      <c r="R70" s="848"/>
      <c r="S70" s="849"/>
      <c r="T70" s="850"/>
    </row>
    <row r="71" spans="1:20">
      <c r="A71" s="840" t="s">
        <v>1279</v>
      </c>
      <c r="B71" s="841">
        <v>3</v>
      </c>
      <c r="C71" s="842">
        <v>2</v>
      </c>
      <c r="D71" s="242">
        <v>5</v>
      </c>
      <c r="E71" s="843">
        <v>5</v>
      </c>
      <c r="F71" s="844">
        <v>1</v>
      </c>
      <c r="G71" s="346">
        <v>5.4446460980036298</v>
      </c>
      <c r="H71" s="346">
        <v>3.6496350364963503</v>
      </c>
      <c r="I71" s="346">
        <v>10.526315789473683</v>
      </c>
      <c r="J71" s="346">
        <v>10.526315789473683</v>
      </c>
      <c r="K71" s="347">
        <v>2.3094688221709005</v>
      </c>
      <c r="M71" s="852"/>
      <c r="N71" s="852"/>
      <c r="O71" s="852"/>
      <c r="P71" s="852"/>
      <c r="Q71" s="345"/>
      <c r="R71" s="848"/>
      <c r="S71" s="849"/>
      <c r="T71" s="850"/>
    </row>
    <row r="72" spans="1:20">
      <c r="A72" s="840" t="s">
        <v>1278</v>
      </c>
      <c r="B72" s="841" t="s">
        <v>1779</v>
      </c>
      <c r="C72" s="242" t="s">
        <v>1779</v>
      </c>
      <c r="D72" s="242">
        <v>0</v>
      </c>
      <c r="E72" s="843">
        <v>0</v>
      </c>
      <c r="F72" s="844">
        <v>0</v>
      </c>
      <c r="G72" s="346">
        <v>0</v>
      </c>
      <c r="H72" s="346">
        <v>0</v>
      </c>
      <c r="I72" s="346">
        <v>0</v>
      </c>
      <c r="J72" s="346">
        <v>0</v>
      </c>
      <c r="K72" s="347">
        <v>0</v>
      </c>
      <c r="M72" s="852"/>
      <c r="N72" s="852"/>
      <c r="O72" s="852"/>
      <c r="P72" s="852"/>
      <c r="Q72" s="345"/>
      <c r="R72" s="848"/>
      <c r="S72" s="849"/>
      <c r="T72" s="850"/>
    </row>
    <row r="73" spans="1:20">
      <c r="A73" s="840" t="s">
        <v>1277</v>
      </c>
      <c r="B73" s="841" t="s">
        <v>1779</v>
      </c>
      <c r="C73" s="242" t="s">
        <v>1779</v>
      </c>
      <c r="D73" s="242">
        <v>0</v>
      </c>
      <c r="E73" s="843">
        <v>1</v>
      </c>
      <c r="F73" s="844">
        <v>1</v>
      </c>
      <c r="G73" s="346">
        <v>0</v>
      </c>
      <c r="H73" s="346">
        <v>0</v>
      </c>
      <c r="I73" s="346">
        <v>0</v>
      </c>
      <c r="J73" s="346">
        <v>13.698630136986301</v>
      </c>
      <c r="K73" s="347">
        <v>13.157894736842104</v>
      </c>
      <c r="M73" s="852"/>
      <c r="N73" s="852"/>
      <c r="O73" s="852"/>
      <c r="P73" s="852"/>
      <c r="Q73" s="345"/>
      <c r="R73" s="848"/>
      <c r="S73" s="849"/>
      <c r="T73" s="850"/>
    </row>
    <row r="74" spans="1:20" s="853" customFormat="1" ht="12">
      <c r="A74" s="834" t="s">
        <v>877</v>
      </c>
      <c r="B74" s="835">
        <v>9</v>
      </c>
      <c r="C74" s="836">
        <v>12</v>
      </c>
      <c r="D74" s="837">
        <v>9</v>
      </c>
      <c r="E74" s="838">
        <v>12</v>
      </c>
      <c r="F74" s="340">
        <v>10</v>
      </c>
      <c r="G74" s="341">
        <v>4.048582995951417</v>
      </c>
      <c r="H74" s="341">
        <v>5.3309640159928922</v>
      </c>
      <c r="I74" s="341">
        <v>4.2174320524835993</v>
      </c>
      <c r="J74" s="341">
        <v>5.684509711037423</v>
      </c>
      <c r="K74" s="342">
        <v>4.8923679060665357</v>
      </c>
      <c r="M74" s="190"/>
      <c r="N74" s="190"/>
      <c r="O74" s="190"/>
      <c r="P74" s="190"/>
      <c r="Q74" s="340"/>
      <c r="R74" s="847"/>
      <c r="S74" s="849"/>
      <c r="T74" s="850"/>
    </row>
    <row r="75" spans="1:20">
      <c r="A75" s="840" t="s">
        <v>1276</v>
      </c>
      <c r="B75" s="841">
        <v>9</v>
      </c>
      <c r="C75" s="842">
        <v>12</v>
      </c>
      <c r="D75" s="242">
        <v>8</v>
      </c>
      <c r="E75" s="843">
        <v>10</v>
      </c>
      <c r="F75" s="844">
        <v>9</v>
      </c>
      <c r="G75" s="346">
        <v>4.8205677557579003</v>
      </c>
      <c r="H75" s="346">
        <v>6.4620355411954771</v>
      </c>
      <c r="I75" s="346">
        <v>4.6056419113413938</v>
      </c>
      <c r="J75" s="346">
        <v>5.6689342403628116</v>
      </c>
      <c r="K75" s="347">
        <v>5.4119061936259776</v>
      </c>
      <c r="M75" s="852"/>
      <c r="N75" s="852"/>
      <c r="O75" s="852"/>
      <c r="P75" s="852"/>
      <c r="Q75" s="345"/>
      <c r="R75" s="848"/>
      <c r="S75" s="849"/>
      <c r="T75" s="850"/>
    </row>
    <row r="76" spans="1:20">
      <c r="A76" s="840" t="s">
        <v>1275</v>
      </c>
      <c r="B76" s="841" t="s">
        <v>1779</v>
      </c>
      <c r="C76" s="242" t="s">
        <v>1779</v>
      </c>
      <c r="D76" s="242">
        <v>0</v>
      </c>
      <c r="E76" s="843">
        <v>0</v>
      </c>
      <c r="F76" s="844">
        <v>0</v>
      </c>
      <c r="G76" s="346">
        <v>0</v>
      </c>
      <c r="H76" s="346">
        <v>0</v>
      </c>
      <c r="I76" s="346">
        <v>0</v>
      </c>
      <c r="J76" s="346">
        <v>0</v>
      </c>
      <c r="K76" s="347">
        <v>0</v>
      </c>
      <c r="M76" s="852"/>
      <c r="N76" s="852"/>
      <c r="O76" s="852"/>
      <c r="P76" s="852"/>
      <c r="Q76" s="345"/>
      <c r="R76" s="848"/>
      <c r="S76" s="849"/>
      <c r="T76" s="850"/>
    </row>
    <row r="77" spans="1:20">
      <c r="A77" s="840" t="s">
        <v>1274</v>
      </c>
      <c r="B77" s="841" t="s">
        <v>1779</v>
      </c>
      <c r="C77" s="242" t="s">
        <v>1779</v>
      </c>
      <c r="D77" s="242">
        <v>0</v>
      </c>
      <c r="E77" s="843">
        <v>1</v>
      </c>
      <c r="F77" s="844">
        <v>0</v>
      </c>
      <c r="G77" s="346">
        <v>0</v>
      </c>
      <c r="H77" s="346">
        <v>0</v>
      </c>
      <c r="I77" s="346">
        <v>0</v>
      </c>
      <c r="J77" s="346">
        <v>13.157894736842104</v>
      </c>
      <c r="K77" s="347">
        <v>0</v>
      </c>
      <c r="M77" s="852"/>
      <c r="N77" s="852"/>
      <c r="O77" s="852"/>
      <c r="P77" s="852"/>
      <c r="Q77" s="345"/>
      <c r="R77" s="848"/>
      <c r="S77" s="849"/>
      <c r="T77" s="850"/>
    </row>
    <row r="78" spans="1:20" ht="13.8" thickBot="1">
      <c r="A78" s="854" t="s">
        <v>1273</v>
      </c>
      <c r="B78" s="855" t="s">
        <v>1779</v>
      </c>
      <c r="C78" s="856" t="s">
        <v>1779</v>
      </c>
      <c r="D78" s="856">
        <v>1</v>
      </c>
      <c r="E78" s="857">
        <v>1</v>
      </c>
      <c r="F78" s="858">
        <v>1</v>
      </c>
      <c r="G78" s="352">
        <v>0</v>
      </c>
      <c r="H78" s="352">
        <v>0</v>
      </c>
      <c r="I78" s="352">
        <v>3.8022813688212929</v>
      </c>
      <c r="J78" s="352">
        <v>4.2918454935622314</v>
      </c>
      <c r="K78" s="353">
        <v>3.5587188612099641</v>
      </c>
      <c r="M78" s="852"/>
      <c r="N78" s="852"/>
      <c r="O78" s="852"/>
      <c r="P78" s="852"/>
      <c r="Q78" s="345"/>
      <c r="R78" s="848"/>
      <c r="S78" s="849"/>
      <c r="T78" s="850"/>
    </row>
    <row r="79" spans="1:20" ht="13.8">
      <c r="A79" s="859" t="s">
        <v>4549</v>
      </c>
      <c r="B79" s="83"/>
      <c r="C79" s="83"/>
      <c r="D79" s="83"/>
      <c r="E79" s="860"/>
      <c r="F79" s="860"/>
      <c r="G79" s="83"/>
      <c r="H79" s="83"/>
      <c r="I79" s="83"/>
      <c r="J79" s="861"/>
      <c r="K79" s="861"/>
    </row>
    <row r="80" spans="1:20">
      <c r="A80" s="862" t="s">
        <v>4082</v>
      </c>
    </row>
  </sheetData>
  <mergeCells count="13">
    <mergeCell ref="A5:A8"/>
    <mergeCell ref="B5:F6"/>
    <mergeCell ref="B7:B8"/>
    <mergeCell ref="C7:C8"/>
    <mergeCell ref="D7:D8"/>
    <mergeCell ref="E7:E8"/>
    <mergeCell ref="F7:F8"/>
    <mergeCell ref="G5:K6"/>
    <mergeCell ref="G7:G8"/>
    <mergeCell ref="H7:H8"/>
    <mergeCell ref="I7:I8"/>
    <mergeCell ref="J7:J8"/>
    <mergeCell ref="K7:K8"/>
  </mergeCells>
  <hyperlinks>
    <hyperlink ref="A1" location="Indice!A88" display="Volver"/>
  </hyperlinks>
  <pageMargins left="0.74803149606299213" right="0.74803149606299213" top="0.98425196850393704" bottom="0.98425196850393704" header="0" footer="0"/>
  <pageSetup scale="60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outlinePr summaryBelow="0" summaryRight="0"/>
  </sheetPr>
  <dimension ref="A1:N80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24.5546875" style="35" customWidth="1"/>
    <col min="2" max="3" width="6" style="35" bestFit="1" customWidth="1"/>
    <col min="4" max="4" width="7.44140625" style="35" bestFit="1" customWidth="1"/>
    <col min="5" max="5" width="6.109375" style="35" bestFit="1" customWidth="1"/>
    <col min="6" max="6" width="5.21875" style="35" bestFit="1" customWidth="1"/>
    <col min="7" max="8" width="5.5546875" style="35" bestFit="1" customWidth="1"/>
    <col min="9" max="9" width="5.21875" style="35" bestFit="1" customWidth="1"/>
    <col min="10" max="10" width="6.77734375" style="35" bestFit="1" customWidth="1"/>
    <col min="11" max="11" width="10.5546875" style="35" bestFit="1" customWidth="1"/>
    <col min="12" max="12" width="7.77734375" style="35" bestFit="1" customWidth="1"/>
    <col min="13" max="13" width="10" style="35" bestFit="1" customWidth="1"/>
    <col min="14" max="14" width="9.44140625" style="35" bestFit="1" customWidth="1"/>
    <col min="15" max="256" width="9.109375" style="35"/>
    <col min="257" max="257" width="24.5546875" style="35" customWidth="1"/>
    <col min="258" max="258" width="5.44140625" style="35" bestFit="1" customWidth="1"/>
    <col min="259" max="259" width="5.88671875" style="35" bestFit="1" customWidth="1"/>
    <col min="260" max="260" width="7.33203125" style="35" bestFit="1" customWidth="1"/>
    <col min="261" max="261" width="6" style="35" bestFit="1" customWidth="1"/>
    <col min="262" max="262" width="5.109375" style="35" bestFit="1" customWidth="1"/>
    <col min="263" max="264" width="5.44140625" style="35" bestFit="1" customWidth="1"/>
    <col min="265" max="265" width="5.109375" style="35" bestFit="1" customWidth="1"/>
    <col min="266" max="266" width="6.6640625" style="35" bestFit="1" customWidth="1"/>
    <col min="267" max="267" width="10.44140625" style="35" bestFit="1" customWidth="1"/>
    <col min="268" max="268" width="7.6640625" style="35" bestFit="1" customWidth="1"/>
    <col min="269" max="269" width="9.88671875" style="35" bestFit="1" customWidth="1"/>
    <col min="270" max="270" width="9.33203125" style="35" bestFit="1" customWidth="1"/>
    <col min="271" max="512" width="9.109375" style="35"/>
    <col min="513" max="513" width="24.5546875" style="35" customWidth="1"/>
    <col min="514" max="514" width="5.44140625" style="35" bestFit="1" customWidth="1"/>
    <col min="515" max="515" width="5.88671875" style="35" bestFit="1" customWidth="1"/>
    <col min="516" max="516" width="7.33203125" style="35" bestFit="1" customWidth="1"/>
    <col min="517" max="517" width="6" style="35" bestFit="1" customWidth="1"/>
    <col min="518" max="518" width="5.109375" style="35" bestFit="1" customWidth="1"/>
    <col min="519" max="520" width="5.44140625" style="35" bestFit="1" customWidth="1"/>
    <col min="521" max="521" width="5.109375" style="35" bestFit="1" customWidth="1"/>
    <col min="522" max="522" width="6.6640625" style="35" bestFit="1" customWidth="1"/>
    <col min="523" max="523" width="10.44140625" style="35" bestFit="1" customWidth="1"/>
    <col min="524" max="524" width="7.6640625" style="35" bestFit="1" customWidth="1"/>
    <col min="525" max="525" width="9.88671875" style="35" bestFit="1" customWidth="1"/>
    <col min="526" max="526" width="9.33203125" style="35" bestFit="1" customWidth="1"/>
    <col min="527" max="768" width="9.109375" style="35"/>
    <col min="769" max="769" width="24.5546875" style="35" customWidth="1"/>
    <col min="770" max="770" width="5.44140625" style="35" bestFit="1" customWidth="1"/>
    <col min="771" max="771" width="5.88671875" style="35" bestFit="1" customWidth="1"/>
    <col min="772" max="772" width="7.33203125" style="35" bestFit="1" customWidth="1"/>
    <col min="773" max="773" width="6" style="35" bestFit="1" customWidth="1"/>
    <col min="774" max="774" width="5.109375" style="35" bestFit="1" customWidth="1"/>
    <col min="775" max="776" width="5.44140625" style="35" bestFit="1" customWidth="1"/>
    <col min="777" max="777" width="5.109375" style="35" bestFit="1" customWidth="1"/>
    <col min="778" max="778" width="6.6640625" style="35" bestFit="1" customWidth="1"/>
    <col min="779" max="779" width="10.44140625" style="35" bestFit="1" customWidth="1"/>
    <col min="780" max="780" width="7.6640625" style="35" bestFit="1" customWidth="1"/>
    <col min="781" max="781" width="9.88671875" style="35" bestFit="1" customWidth="1"/>
    <col min="782" max="782" width="9.33203125" style="35" bestFit="1" customWidth="1"/>
    <col min="783" max="1024" width="9.109375" style="35"/>
    <col min="1025" max="1025" width="24.5546875" style="35" customWidth="1"/>
    <col min="1026" max="1026" width="5.44140625" style="35" bestFit="1" customWidth="1"/>
    <col min="1027" max="1027" width="5.88671875" style="35" bestFit="1" customWidth="1"/>
    <col min="1028" max="1028" width="7.33203125" style="35" bestFit="1" customWidth="1"/>
    <col min="1029" max="1029" width="6" style="35" bestFit="1" customWidth="1"/>
    <col min="1030" max="1030" width="5.109375" style="35" bestFit="1" customWidth="1"/>
    <col min="1031" max="1032" width="5.44140625" style="35" bestFit="1" customWidth="1"/>
    <col min="1033" max="1033" width="5.109375" style="35" bestFit="1" customWidth="1"/>
    <col min="1034" max="1034" width="6.6640625" style="35" bestFit="1" customWidth="1"/>
    <col min="1035" max="1035" width="10.44140625" style="35" bestFit="1" customWidth="1"/>
    <col min="1036" max="1036" width="7.6640625" style="35" bestFit="1" customWidth="1"/>
    <col min="1037" max="1037" width="9.88671875" style="35" bestFit="1" customWidth="1"/>
    <col min="1038" max="1038" width="9.33203125" style="35" bestFit="1" customWidth="1"/>
    <col min="1039" max="1280" width="9.109375" style="35"/>
    <col min="1281" max="1281" width="24.5546875" style="35" customWidth="1"/>
    <col min="1282" max="1282" width="5.44140625" style="35" bestFit="1" customWidth="1"/>
    <col min="1283" max="1283" width="5.88671875" style="35" bestFit="1" customWidth="1"/>
    <col min="1284" max="1284" width="7.33203125" style="35" bestFit="1" customWidth="1"/>
    <col min="1285" max="1285" width="6" style="35" bestFit="1" customWidth="1"/>
    <col min="1286" max="1286" width="5.109375" style="35" bestFit="1" customWidth="1"/>
    <col min="1287" max="1288" width="5.44140625" style="35" bestFit="1" customWidth="1"/>
    <col min="1289" max="1289" width="5.109375" style="35" bestFit="1" customWidth="1"/>
    <col min="1290" max="1290" width="6.6640625" style="35" bestFit="1" customWidth="1"/>
    <col min="1291" max="1291" width="10.44140625" style="35" bestFit="1" customWidth="1"/>
    <col min="1292" max="1292" width="7.6640625" style="35" bestFit="1" customWidth="1"/>
    <col min="1293" max="1293" width="9.88671875" style="35" bestFit="1" customWidth="1"/>
    <col min="1294" max="1294" width="9.33203125" style="35" bestFit="1" customWidth="1"/>
    <col min="1295" max="1536" width="9.109375" style="35"/>
    <col min="1537" max="1537" width="24.5546875" style="35" customWidth="1"/>
    <col min="1538" max="1538" width="5.44140625" style="35" bestFit="1" customWidth="1"/>
    <col min="1539" max="1539" width="5.88671875" style="35" bestFit="1" customWidth="1"/>
    <col min="1540" max="1540" width="7.33203125" style="35" bestFit="1" customWidth="1"/>
    <col min="1541" max="1541" width="6" style="35" bestFit="1" customWidth="1"/>
    <col min="1542" max="1542" width="5.109375" style="35" bestFit="1" customWidth="1"/>
    <col min="1543" max="1544" width="5.44140625" style="35" bestFit="1" customWidth="1"/>
    <col min="1545" max="1545" width="5.109375" style="35" bestFit="1" customWidth="1"/>
    <col min="1546" max="1546" width="6.6640625" style="35" bestFit="1" customWidth="1"/>
    <col min="1547" max="1547" width="10.44140625" style="35" bestFit="1" customWidth="1"/>
    <col min="1548" max="1548" width="7.6640625" style="35" bestFit="1" customWidth="1"/>
    <col min="1549" max="1549" width="9.88671875" style="35" bestFit="1" customWidth="1"/>
    <col min="1550" max="1550" width="9.33203125" style="35" bestFit="1" customWidth="1"/>
    <col min="1551" max="1792" width="9.109375" style="35"/>
    <col min="1793" max="1793" width="24.5546875" style="35" customWidth="1"/>
    <col min="1794" max="1794" width="5.44140625" style="35" bestFit="1" customWidth="1"/>
    <col min="1795" max="1795" width="5.88671875" style="35" bestFit="1" customWidth="1"/>
    <col min="1796" max="1796" width="7.33203125" style="35" bestFit="1" customWidth="1"/>
    <col min="1797" max="1797" width="6" style="35" bestFit="1" customWidth="1"/>
    <col min="1798" max="1798" width="5.109375" style="35" bestFit="1" customWidth="1"/>
    <col min="1799" max="1800" width="5.44140625" style="35" bestFit="1" customWidth="1"/>
    <col min="1801" max="1801" width="5.109375" style="35" bestFit="1" customWidth="1"/>
    <col min="1802" max="1802" width="6.6640625" style="35" bestFit="1" customWidth="1"/>
    <col min="1803" max="1803" width="10.44140625" style="35" bestFit="1" customWidth="1"/>
    <col min="1804" max="1804" width="7.6640625" style="35" bestFit="1" customWidth="1"/>
    <col min="1805" max="1805" width="9.88671875" style="35" bestFit="1" customWidth="1"/>
    <col min="1806" max="1806" width="9.33203125" style="35" bestFit="1" customWidth="1"/>
    <col min="1807" max="2048" width="9.109375" style="35"/>
    <col min="2049" max="2049" width="24.5546875" style="35" customWidth="1"/>
    <col min="2050" max="2050" width="5.44140625" style="35" bestFit="1" customWidth="1"/>
    <col min="2051" max="2051" width="5.88671875" style="35" bestFit="1" customWidth="1"/>
    <col min="2052" max="2052" width="7.33203125" style="35" bestFit="1" customWidth="1"/>
    <col min="2053" max="2053" width="6" style="35" bestFit="1" customWidth="1"/>
    <col min="2054" max="2054" width="5.109375" style="35" bestFit="1" customWidth="1"/>
    <col min="2055" max="2056" width="5.44140625" style="35" bestFit="1" customWidth="1"/>
    <col min="2057" max="2057" width="5.109375" style="35" bestFit="1" customWidth="1"/>
    <col min="2058" max="2058" width="6.6640625" style="35" bestFit="1" customWidth="1"/>
    <col min="2059" max="2059" width="10.44140625" style="35" bestFit="1" customWidth="1"/>
    <col min="2060" max="2060" width="7.6640625" style="35" bestFit="1" customWidth="1"/>
    <col min="2061" max="2061" width="9.88671875" style="35" bestFit="1" customWidth="1"/>
    <col min="2062" max="2062" width="9.33203125" style="35" bestFit="1" customWidth="1"/>
    <col min="2063" max="2304" width="9.109375" style="35"/>
    <col min="2305" max="2305" width="24.5546875" style="35" customWidth="1"/>
    <col min="2306" max="2306" width="5.44140625" style="35" bestFit="1" customWidth="1"/>
    <col min="2307" max="2307" width="5.88671875" style="35" bestFit="1" customWidth="1"/>
    <col min="2308" max="2308" width="7.33203125" style="35" bestFit="1" customWidth="1"/>
    <col min="2309" max="2309" width="6" style="35" bestFit="1" customWidth="1"/>
    <col min="2310" max="2310" width="5.109375" style="35" bestFit="1" customWidth="1"/>
    <col min="2311" max="2312" width="5.44140625" style="35" bestFit="1" customWidth="1"/>
    <col min="2313" max="2313" width="5.109375" style="35" bestFit="1" customWidth="1"/>
    <col min="2314" max="2314" width="6.6640625" style="35" bestFit="1" customWidth="1"/>
    <col min="2315" max="2315" width="10.44140625" style="35" bestFit="1" customWidth="1"/>
    <col min="2316" max="2316" width="7.6640625" style="35" bestFit="1" customWidth="1"/>
    <col min="2317" max="2317" width="9.88671875" style="35" bestFit="1" customWidth="1"/>
    <col min="2318" max="2318" width="9.33203125" style="35" bestFit="1" customWidth="1"/>
    <col min="2319" max="2560" width="9.109375" style="35"/>
    <col min="2561" max="2561" width="24.5546875" style="35" customWidth="1"/>
    <col min="2562" max="2562" width="5.44140625" style="35" bestFit="1" customWidth="1"/>
    <col min="2563" max="2563" width="5.88671875" style="35" bestFit="1" customWidth="1"/>
    <col min="2564" max="2564" width="7.33203125" style="35" bestFit="1" customWidth="1"/>
    <col min="2565" max="2565" width="6" style="35" bestFit="1" customWidth="1"/>
    <col min="2566" max="2566" width="5.109375" style="35" bestFit="1" customWidth="1"/>
    <col min="2567" max="2568" width="5.44140625" style="35" bestFit="1" customWidth="1"/>
    <col min="2569" max="2569" width="5.109375" style="35" bestFit="1" customWidth="1"/>
    <col min="2570" max="2570" width="6.6640625" style="35" bestFit="1" customWidth="1"/>
    <col min="2571" max="2571" width="10.44140625" style="35" bestFit="1" customWidth="1"/>
    <col min="2572" max="2572" width="7.6640625" style="35" bestFit="1" customWidth="1"/>
    <col min="2573" max="2573" width="9.88671875" style="35" bestFit="1" customWidth="1"/>
    <col min="2574" max="2574" width="9.33203125" style="35" bestFit="1" customWidth="1"/>
    <col min="2575" max="2816" width="9.109375" style="35"/>
    <col min="2817" max="2817" width="24.5546875" style="35" customWidth="1"/>
    <col min="2818" max="2818" width="5.44140625" style="35" bestFit="1" customWidth="1"/>
    <col min="2819" max="2819" width="5.88671875" style="35" bestFit="1" customWidth="1"/>
    <col min="2820" max="2820" width="7.33203125" style="35" bestFit="1" customWidth="1"/>
    <col min="2821" max="2821" width="6" style="35" bestFit="1" customWidth="1"/>
    <col min="2822" max="2822" width="5.109375" style="35" bestFit="1" customWidth="1"/>
    <col min="2823" max="2824" width="5.44140625" style="35" bestFit="1" customWidth="1"/>
    <col min="2825" max="2825" width="5.109375" style="35" bestFit="1" customWidth="1"/>
    <col min="2826" max="2826" width="6.6640625" style="35" bestFit="1" customWidth="1"/>
    <col min="2827" max="2827" width="10.44140625" style="35" bestFit="1" customWidth="1"/>
    <col min="2828" max="2828" width="7.6640625" style="35" bestFit="1" customWidth="1"/>
    <col min="2829" max="2829" width="9.88671875" style="35" bestFit="1" customWidth="1"/>
    <col min="2830" max="2830" width="9.33203125" style="35" bestFit="1" customWidth="1"/>
    <col min="2831" max="3072" width="9.109375" style="35"/>
    <col min="3073" max="3073" width="24.5546875" style="35" customWidth="1"/>
    <col min="3074" max="3074" width="5.44140625" style="35" bestFit="1" customWidth="1"/>
    <col min="3075" max="3075" width="5.88671875" style="35" bestFit="1" customWidth="1"/>
    <col min="3076" max="3076" width="7.33203125" style="35" bestFit="1" customWidth="1"/>
    <col min="3077" max="3077" width="6" style="35" bestFit="1" customWidth="1"/>
    <col min="3078" max="3078" width="5.109375" style="35" bestFit="1" customWidth="1"/>
    <col min="3079" max="3080" width="5.44140625" style="35" bestFit="1" customWidth="1"/>
    <col min="3081" max="3081" width="5.109375" style="35" bestFit="1" customWidth="1"/>
    <col min="3082" max="3082" width="6.6640625" style="35" bestFit="1" customWidth="1"/>
    <col min="3083" max="3083" width="10.44140625" style="35" bestFit="1" customWidth="1"/>
    <col min="3084" max="3084" width="7.6640625" style="35" bestFit="1" customWidth="1"/>
    <col min="3085" max="3085" width="9.88671875" style="35" bestFit="1" customWidth="1"/>
    <col min="3086" max="3086" width="9.33203125" style="35" bestFit="1" customWidth="1"/>
    <col min="3087" max="3328" width="9.109375" style="35"/>
    <col min="3329" max="3329" width="24.5546875" style="35" customWidth="1"/>
    <col min="3330" max="3330" width="5.44140625" style="35" bestFit="1" customWidth="1"/>
    <col min="3331" max="3331" width="5.88671875" style="35" bestFit="1" customWidth="1"/>
    <col min="3332" max="3332" width="7.33203125" style="35" bestFit="1" customWidth="1"/>
    <col min="3333" max="3333" width="6" style="35" bestFit="1" customWidth="1"/>
    <col min="3334" max="3334" width="5.109375" style="35" bestFit="1" customWidth="1"/>
    <col min="3335" max="3336" width="5.44140625" style="35" bestFit="1" customWidth="1"/>
    <col min="3337" max="3337" width="5.109375" style="35" bestFit="1" customWidth="1"/>
    <col min="3338" max="3338" width="6.6640625" style="35" bestFit="1" customWidth="1"/>
    <col min="3339" max="3339" width="10.44140625" style="35" bestFit="1" customWidth="1"/>
    <col min="3340" max="3340" width="7.6640625" style="35" bestFit="1" customWidth="1"/>
    <col min="3341" max="3341" width="9.88671875" style="35" bestFit="1" customWidth="1"/>
    <col min="3342" max="3342" width="9.33203125" style="35" bestFit="1" customWidth="1"/>
    <col min="3343" max="3584" width="9.109375" style="35"/>
    <col min="3585" max="3585" width="24.5546875" style="35" customWidth="1"/>
    <col min="3586" max="3586" width="5.44140625" style="35" bestFit="1" customWidth="1"/>
    <col min="3587" max="3587" width="5.88671875" style="35" bestFit="1" customWidth="1"/>
    <col min="3588" max="3588" width="7.33203125" style="35" bestFit="1" customWidth="1"/>
    <col min="3589" max="3589" width="6" style="35" bestFit="1" customWidth="1"/>
    <col min="3590" max="3590" width="5.109375" style="35" bestFit="1" customWidth="1"/>
    <col min="3591" max="3592" width="5.44140625" style="35" bestFit="1" customWidth="1"/>
    <col min="3593" max="3593" width="5.109375" style="35" bestFit="1" customWidth="1"/>
    <col min="3594" max="3594" width="6.6640625" style="35" bestFit="1" customWidth="1"/>
    <col min="3595" max="3595" width="10.44140625" style="35" bestFit="1" customWidth="1"/>
    <col min="3596" max="3596" width="7.6640625" style="35" bestFit="1" customWidth="1"/>
    <col min="3597" max="3597" width="9.88671875" style="35" bestFit="1" customWidth="1"/>
    <col min="3598" max="3598" width="9.33203125" style="35" bestFit="1" customWidth="1"/>
    <col min="3599" max="3840" width="9.109375" style="35"/>
    <col min="3841" max="3841" width="24.5546875" style="35" customWidth="1"/>
    <col min="3842" max="3842" width="5.44140625" style="35" bestFit="1" customWidth="1"/>
    <col min="3843" max="3843" width="5.88671875" style="35" bestFit="1" customWidth="1"/>
    <col min="3844" max="3844" width="7.33203125" style="35" bestFit="1" customWidth="1"/>
    <col min="3845" max="3845" width="6" style="35" bestFit="1" customWidth="1"/>
    <col min="3846" max="3846" width="5.109375" style="35" bestFit="1" customWidth="1"/>
    <col min="3847" max="3848" width="5.44140625" style="35" bestFit="1" customWidth="1"/>
    <col min="3849" max="3849" width="5.109375" style="35" bestFit="1" customWidth="1"/>
    <col min="3850" max="3850" width="6.6640625" style="35" bestFit="1" customWidth="1"/>
    <col min="3851" max="3851" width="10.44140625" style="35" bestFit="1" customWidth="1"/>
    <col min="3852" max="3852" width="7.6640625" style="35" bestFit="1" customWidth="1"/>
    <col min="3853" max="3853" width="9.88671875" style="35" bestFit="1" customWidth="1"/>
    <col min="3854" max="3854" width="9.33203125" style="35" bestFit="1" customWidth="1"/>
    <col min="3855" max="4096" width="9.109375" style="35"/>
    <col min="4097" max="4097" width="24.5546875" style="35" customWidth="1"/>
    <col min="4098" max="4098" width="5.44140625" style="35" bestFit="1" customWidth="1"/>
    <col min="4099" max="4099" width="5.88671875" style="35" bestFit="1" customWidth="1"/>
    <col min="4100" max="4100" width="7.33203125" style="35" bestFit="1" customWidth="1"/>
    <col min="4101" max="4101" width="6" style="35" bestFit="1" customWidth="1"/>
    <col min="4102" max="4102" width="5.109375" style="35" bestFit="1" customWidth="1"/>
    <col min="4103" max="4104" width="5.44140625" style="35" bestFit="1" customWidth="1"/>
    <col min="4105" max="4105" width="5.109375" style="35" bestFit="1" customWidth="1"/>
    <col min="4106" max="4106" width="6.6640625" style="35" bestFit="1" customWidth="1"/>
    <col min="4107" max="4107" width="10.44140625" style="35" bestFit="1" customWidth="1"/>
    <col min="4108" max="4108" width="7.6640625" style="35" bestFit="1" customWidth="1"/>
    <col min="4109" max="4109" width="9.88671875" style="35" bestFit="1" customWidth="1"/>
    <col min="4110" max="4110" width="9.33203125" style="35" bestFit="1" customWidth="1"/>
    <col min="4111" max="4352" width="9.109375" style="35"/>
    <col min="4353" max="4353" width="24.5546875" style="35" customWidth="1"/>
    <col min="4354" max="4354" width="5.44140625" style="35" bestFit="1" customWidth="1"/>
    <col min="4355" max="4355" width="5.88671875" style="35" bestFit="1" customWidth="1"/>
    <col min="4356" max="4356" width="7.33203125" style="35" bestFit="1" customWidth="1"/>
    <col min="4357" max="4357" width="6" style="35" bestFit="1" customWidth="1"/>
    <col min="4358" max="4358" width="5.109375" style="35" bestFit="1" customWidth="1"/>
    <col min="4359" max="4360" width="5.44140625" style="35" bestFit="1" customWidth="1"/>
    <col min="4361" max="4361" width="5.109375" style="35" bestFit="1" customWidth="1"/>
    <col min="4362" max="4362" width="6.6640625" style="35" bestFit="1" customWidth="1"/>
    <col min="4363" max="4363" width="10.44140625" style="35" bestFit="1" customWidth="1"/>
    <col min="4364" max="4364" width="7.6640625" style="35" bestFit="1" customWidth="1"/>
    <col min="4365" max="4365" width="9.88671875" style="35" bestFit="1" customWidth="1"/>
    <col min="4366" max="4366" width="9.33203125" style="35" bestFit="1" customWidth="1"/>
    <col min="4367" max="4608" width="9.109375" style="35"/>
    <col min="4609" max="4609" width="24.5546875" style="35" customWidth="1"/>
    <col min="4610" max="4610" width="5.44140625" style="35" bestFit="1" customWidth="1"/>
    <col min="4611" max="4611" width="5.88671875" style="35" bestFit="1" customWidth="1"/>
    <col min="4612" max="4612" width="7.33203125" style="35" bestFit="1" customWidth="1"/>
    <col min="4613" max="4613" width="6" style="35" bestFit="1" customWidth="1"/>
    <col min="4614" max="4614" width="5.109375" style="35" bestFit="1" customWidth="1"/>
    <col min="4615" max="4616" width="5.44140625" style="35" bestFit="1" customWidth="1"/>
    <col min="4617" max="4617" width="5.109375" style="35" bestFit="1" customWidth="1"/>
    <col min="4618" max="4618" width="6.6640625" style="35" bestFit="1" customWidth="1"/>
    <col min="4619" max="4619" width="10.44140625" style="35" bestFit="1" customWidth="1"/>
    <col min="4620" max="4620" width="7.6640625" style="35" bestFit="1" customWidth="1"/>
    <col min="4621" max="4621" width="9.88671875" style="35" bestFit="1" customWidth="1"/>
    <col min="4622" max="4622" width="9.33203125" style="35" bestFit="1" customWidth="1"/>
    <col min="4623" max="4864" width="9.109375" style="35"/>
    <col min="4865" max="4865" width="24.5546875" style="35" customWidth="1"/>
    <col min="4866" max="4866" width="5.44140625" style="35" bestFit="1" customWidth="1"/>
    <col min="4867" max="4867" width="5.88671875" style="35" bestFit="1" customWidth="1"/>
    <col min="4868" max="4868" width="7.33203125" style="35" bestFit="1" customWidth="1"/>
    <col min="4869" max="4869" width="6" style="35" bestFit="1" customWidth="1"/>
    <col min="4870" max="4870" width="5.109375" style="35" bestFit="1" customWidth="1"/>
    <col min="4871" max="4872" width="5.44140625" style="35" bestFit="1" customWidth="1"/>
    <col min="4873" max="4873" width="5.109375" style="35" bestFit="1" customWidth="1"/>
    <col min="4874" max="4874" width="6.6640625" style="35" bestFit="1" customWidth="1"/>
    <col min="4875" max="4875" width="10.44140625" style="35" bestFit="1" customWidth="1"/>
    <col min="4876" max="4876" width="7.6640625" style="35" bestFit="1" customWidth="1"/>
    <col min="4877" max="4877" width="9.88671875" style="35" bestFit="1" customWidth="1"/>
    <col min="4878" max="4878" width="9.33203125" style="35" bestFit="1" customWidth="1"/>
    <col min="4879" max="5120" width="9.109375" style="35"/>
    <col min="5121" max="5121" width="24.5546875" style="35" customWidth="1"/>
    <col min="5122" max="5122" width="5.44140625" style="35" bestFit="1" customWidth="1"/>
    <col min="5123" max="5123" width="5.88671875" style="35" bestFit="1" customWidth="1"/>
    <col min="5124" max="5124" width="7.33203125" style="35" bestFit="1" customWidth="1"/>
    <col min="5125" max="5125" width="6" style="35" bestFit="1" customWidth="1"/>
    <col min="5126" max="5126" width="5.109375" style="35" bestFit="1" customWidth="1"/>
    <col min="5127" max="5128" width="5.44140625" style="35" bestFit="1" customWidth="1"/>
    <col min="5129" max="5129" width="5.109375" style="35" bestFit="1" customWidth="1"/>
    <col min="5130" max="5130" width="6.6640625" style="35" bestFit="1" customWidth="1"/>
    <col min="5131" max="5131" width="10.44140625" style="35" bestFit="1" customWidth="1"/>
    <col min="5132" max="5132" width="7.6640625" style="35" bestFit="1" customWidth="1"/>
    <col min="5133" max="5133" width="9.88671875" style="35" bestFit="1" customWidth="1"/>
    <col min="5134" max="5134" width="9.33203125" style="35" bestFit="1" customWidth="1"/>
    <col min="5135" max="5376" width="9.109375" style="35"/>
    <col min="5377" max="5377" width="24.5546875" style="35" customWidth="1"/>
    <col min="5378" max="5378" width="5.44140625" style="35" bestFit="1" customWidth="1"/>
    <col min="5379" max="5379" width="5.88671875" style="35" bestFit="1" customWidth="1"/>
    <col min="5380" max="5380" width="7.33203125" style="35" bestFit="1" customWidth="1"/>
    <col min="5381" max="5381" width="6" style="35" bestFit="1" customWidth="1"/>
    <col min="5382" max="5382" width="5.109375" style="35" bestFit="1" customWidth="1"/>
    <col min="5383" max="5384" width="5.44140625" style="35" bestFit="1" customWidth="1"/>
    <col min="5385" max="5385" width="5.109375" style="35" bestFit="1" customWidth="1"/>
    <col min="5386" max="5386" width="6.6640625" style="35" bestFit="1" customWidth="1"/>
    <col min="5387" max="5387" width="10.44140625" style="35" bestFit="1" customWidth="1"/>
    <col min="5388" max="5388" width="7.6640625" style="35" bestFit="1" customWidth="1"/>
    <col min="5389" max="5389" width="9.88671875" style="35" bestFit="1" customWidth="1"/>
    <col min="5390" max="5390" width="9.33203125" style="35" bestFit="1" customWidth="1"/>
    <col min="5391" max="5632" width="9.109375" style="35"/>
    <col min="5633" max="5633" width="24.5546875" style="35" customWidth="1"/>
    <col min="5634" max="5634" width="5.44140625" style="35" bestFit="1" customWidth="1"/>
    <col min="5635" max="5635" width="5.88671875" style="35" bestFit="1" customWidth="1"/>
    <col min="5636" max="5636" width="7.33203125" style="35" bestFit="1" customWidth="1"/>
    <col min="5637" max="5637" width="6" style="35" bestFit="1" customWidth="1"/>
    <col min="5638" max="5638" width="5.109375" style="35" bestFit="1" customWidth="1"/>
    <col min="5639" max="5640" width="5.44140625" style="35" bestFit="1" customWidth="1"/>
    <col min="5641" max="5641" width="5.109375" style="35" bestFit="1" customWidth="1"/>
    <col min="5642" max="5642" width="6.6640625" style="35" bestFit="1" customWidth="1"/>
    <col min="5643" max="5643" width="10.44140625" style="35" bestFit="1" customWidth="1"/>
    <col min="5644" max="5644" width="7.6640625" style="35" bestFit="1" customWidth="1"/>
    <col min="5645" max="5645" width="9.88671875" style="35" bestFit="1" customWidth="1"/>
    <col min="5646" max="5646" width="9.33203125" style="35" bestFit="1" customWidth="1"/>
    <col min="5647" max="5888" width="9.109375" style="35"/>
    <col min="5889" max="5889" width="24.5546875" style="35" customWidth="1"/>
    <col min="5890" max="5890" width="5.44140625" style="35" bestFit="1" customWidth="1"/>
    <col min="5891" max="5891" width="5.88671875" style="35" bestFit="1" customWidth="1"/>
    <col min="5892" max="5892" width="7.33203125" style="35" bestFit="1" customWidth="1"/>
    <col min="5893" max="5893" width="6" style="35" bestFit="1" customWidth="1"/>
    <col min="5894" max="5894" width="5.109375" style="35" bestFit="1" customWidth="1"/>
    <col min="5895" max="5896" width="5.44140625" style="35" bestFit="1" customWidth="1"/>
    <col min="5897" max="5897" width="5.109375" style="35" bestFit="1" customWidth="1"/>
    <col min="5898" max="5898" width="6.6640625" style="35" bestFit="1" customWidth="1"/>
    <col min="5899" max="5899" width="10.44140625" style="35" bestFit="1" customWidth="1"/>
    <col min="5900" max="5900" width="7.6640625" style="35" bestFit="1" customWidth="1"/>
    <col min="5901" max="5901" width="9.88671875" style="35" bestFit="1" customWidth="1"/>
    <col min="5902" max="5902" width="9.33203125" style="35" bestFit="1" customWidth="1"/>
    <col min="5903" max="6144" width="9.109375" style="35"/>
    <col min="6145" max="6145" width="24.5546875" style="35" customWidth="1"/>
    <col min="6146" max="6146" width="5.44140625" style="35" bestFit="1" customWidth="1"/>
    <col min="6147" max="6147" width="5.88671875" style="35" bestFit="1" customWidth="1"/>
    <col min="6148" max="6148" width="7.33203125" style="35" bestFit="1" customWidth="1"/>
    <col min="6149" max="6149" width="6" style="35" bestFit="1" customWidth="1"/>
    <col min="6150" max="6150" width="5.109375" style="35" bestFit="1" customWidth="1"/>
    <col min="6151" max="6152" width="5.44140625" style="35" bestFit="1" customWidth="1"/>
    <col min="6153" max="6153" width="5.109375" style="35" bestFit="1" customWidth="1"/>
    <col min="6154" max="6154" width="6.6640625" style="35" bestFit="1" customWidth="1"/>
    <col min="6155" max="6155" width="10.44140625" style="35" bestFit="1" customWidth="1"/>
    <col min="6156" max="6156" width="7.6640625" style="35" bestFit="1" customWidth="1"/>
    <col min="6157" max="6157" width="9.88671875" style="35" bestFit="1" customWidth="1"/>
    <col min="6158" max="6158" width="9.33203125" style="35" bestFit="1" customWidth="1"/>
    <col min="6159" max="6400" width="9.109375" style="35"/>
    <col min="6401" max="6401" width="24.5546875" style="35" customWidth="1"/>
    <col min="6402" max="6402" width="5.44140625" style="35" bestFit="1" customWidth="1"/>
    <col min="6403" max="6403" width="5.88671875" style="35" bestFit="1" customWidth="1"/>
    <col min="6404" max="6404" width="7.33203125" style="35" bestFit="1" customWidth="1"/>
    <col min="6405" max="6405" width="6" style="35" bestFit="1" customWidth="1"/>
    <col min="6406" max="6406" width="5.109375" style="35" bestFit="1" customWidth="1"/>
    <col min="6407" max="6408" width="5.44140625" style="35" bestFit="1" customWidth="1"/>
    <col min="6409" max="6409" width="5.109375" style="35" bestFit="1" customWidth="1"/>
    <col min="6410" max="6410" width="6.6640625" style="35" bestFit="1" customWidth="1"/>
    <col min="6411" max="6411" width="10.44140625" style="35" bestFit="1" customWidth="1"/>
    <col min="6412" max="6412" width="7.6640625" style="35" bestFit="1" customWidth="1"/>
    <col min="6413" max="6413" width="9.88671875" style="35" bestFit="1" customWidth="1"/>
    <col min="6414" max="6414" width="9.33203125" style="35" bestFit="1" customWidth="1"/>
    <col min="6415" max="6656" width="9.109375" style="35"/>
    <col min="6657" max="6657" width="24.5546875" style="35" customWidth="1"/>
    <col min="6658" max="6658" width="5.44140625" style="35" bestFit="1" customWidth="1"/>
    <col min="6659" max="6659" width="5.88671875" style="35" bestFit="1" customWidth="1"/>
    <col min="6660" max="6660" width="7.33203125" style="35" bestFit="1" customWidth="1"/>
    <col min="6661" max="6661" width="6" style="35" bestFit="1" customWidth="1"/>
    <col min="6662" max="6662" width="5.109375" style="35" bestFit="1" customWidth="1"/>
    <col min="6663" max="6664" width="5.44140625" style="35" bestFit="1" customWidth="1"/>
    <col min="6665" max="6665" width="5.109375" style="35" bestFit="1" customWidth="1"/>
    <col min="6666" max="6666" width="6.6640625" style="35" bestFit="1" customWidth="1"/>
    <col min="6667" max="6667" width="10.44140625" style="35" bestFit="1" customWidth="1"/>
    <col min="6668" max="6668" width="7.6640625" style="35" bestFit="1" customWidth="1"/>
    <col min="6669" max="6669" width="9.88671875" style="35" bestFit="1" customWidth="1"/>
    <col min="6670" max="6670" width="9.33203125" style="35" bestFit="1" customWidth="1"/>
    <col min="6671" max="6912" width="9.109375" style="35"/>
    <col min="6913" max="6913" width="24.5546875" style="35" customWidth="1"/>
    <col min="6914" max="6914" width="5.44140625" style="35" bestFit="1" customWidth="1"/>
    <col min="6915" max="6915" width="5.88671875" style="35" bestFit="1" customWidth="1"/>
    <col min="6916" max="6916" width="7.33203125" style="35" bestFit="1" customWidth="1"/>
    <col min="6917" max="6917" width="6" style="35" bestFit="1" customWidth="1"/>
    <col min="6918" max="6918" width="5.109375" style="35" bestFit="1" customWidth="1"/>
    <col min="6919" max="6920" width="5.44140625" style="35" bestFit="1" customWidth="1"/>
    <col min="6921" max="6921" width="5.109375" style="35" bestFit="1" customWidth="1"/>
    <col min="6922" max="6922" width="6.6640625" style="35" bestFit="1" customWidth="1"/>
    <col min="6923" max="6923" width="10.44140625" style="35" bestFit="1" customWidth="1"/>
    <col min="6924" max="6924" width="7.6640625" style="35" bestFit="1" customWidth="1"/>
    <col min="6925" max="6925" width="9.88671875" style="35" bestFit="1" customWidth="1"/>
    <col min="6926" max="6926" width="9.33203125" style="35" bestFit="1" customWidth="1"/>
    <col min="6927" max="7168" width="9.109375" style="35"/>
    <col min="7169" max="7169" width="24.5546875" style="35" customWidth="1"/>
    <col min="7170" max="7170" width="5.44140625" style="35" bestFit="1" customWidth="1"/>
    <col min="7171" max="7171" width="5.88671875" style="35" bestFit="1" customWidth="1"/>
    <col min="7172" max="7172" width="7.33203125" style="35" bestFit="1" customWidth="1"/>
    <col min="7173" max="7173" width="6" style="35" bestFit="1" customWidth="1"/>
    <col min="7174" max="7174" width="5.109375" style="35" bestFit="1" customWidth="1"/>
    <col min="7175" max="7176" width="5.44140625" style="35" bestFit="1" customWidth="1"/>
    <col min="7177" max="7177" width="5.109375" style="35" bestFit="1" customWidth="1"/>
    <col min="7178" max="7178" width="6.6640625" style="35" bestFit="1" customWidth="1"/>
    <col min="7179" max="7179" width="10.44140625" style="35" bestFit="1" customWidth="1"/>
    <col min="7180" max="7180" width="7.6640625" style="35" bestFit="1" customWidth="1"/>
    <col min="7181" max="7181" width="9.88671875" style="35" bestFit="1" customWidth="1"/>
    <col min="7182" max="7182" width="9.33203125" style="35" bestFit="1" customWidth="1"/>
    <col min="7183" max="7424" width="9.109375" style="35"/>
    <col min="7425" max="7425" width="24.5546875" style="35" customWidth="1"/>
    <col min="7426" max="7426" width="5.44140625" style="35" bestFit="1" customWidth="1"/>
    <col min="7427" max="7427" width="5.88671875" style="35" bestFit="1" customWidth="1"/>
    <col min="7428" max="7428" width="7.33203125" style="35" bestFit="1" customWidth="1"/>
    <col min="7429" max="7429" width="6" style="35" bestFit="1" customWidth="1"/>
    <col min="7430" max="7430" width="5.109375" style="35" bestFit="1" customWidth="1"/>
    <col min="7431" max="7432" width="5.44140625" style="35" bestFit="1" customWidth="1"/>
    <col min="7433" max="7433" width="5.109375" style="35" bestFit="1" customWidth="1"/>
    <col min="7434" max="7434" width="6.6640625" style="35" bestFit="1" customWidth="1"/>
    <col min="7435" max="7435" width="10.44140625" style="35" bestFit="1" customWidth="1"/>
    <col min="7436" max="7436" width="7.6640625" style="35" bestFit="1" customWidth="1"/>
    <col min="7437" max="7437" width="9.88671875" style="35" bestFit="1" customWidth="1"/>
    <col min="7438" max="7438" width="9.33203125" style="35" bestFit="1" customWidth="1"/>
    <col min="7439" max="7680" width="9.109375" style="35"/>
    <col min="7681" max="7681" width="24.5546875" style="35" customWidth="1"/>
    <col min="7682" max="7682" width="5.44140625" style="35" bestFit="1" customWidth="1"/>
    <col min="7683" max="7683" width="5.88671875" style="35" bestFit="1" customWidth="1"/>
    <col min="7684" max="7684" width="7.33203125" style="35" bestFit="1" customWidth="1"/>
    <col min="7685" max="7685" width="6" style="35" bestFit="1" customWidth="1"/>
    <col min="7686" max="7686" width="5.109375" style="35" bestFit="1" customWidth="1"/>
    <col min="7687" max="7688" width="5.44140625" style="35" bestFit="1" customWidth="1"/>
    <col min="7689" max="7689" width="5.109375" style="35" bestFit="1" customWidth="1"/>
    <col min="7690" max="7690" width="6.6640625" style="35" bestFit="1" customWidth="1"/>
    <col min="7691" max="7691" width="10.44140625" style="35" bestFit="1" customWidth="1"/>
    <col min="7692" max="7692" width="7.6640625" style="35" bestFit="1" customWidth="1"/>
    <col min="7693" max="7693" width="9.88671875" style="35" bestFit="1" customWidth="1"/>
    <col min="7694" max="7694" width="9.33203125" style="35" bestFit="1" customWidth="1"/>
    <col min="7695" max="7936" width="9.109375" style="35"/>
    <col min="7937" max="7937" width="24.5546875" style="35" customWidth="1"/>
    <col min="7938" max="7938" width="5.44140625" style="35" bestFit="1" customWidth="1"/>
    <col min="7939" max="7939" width="5.88671875" style="35" bestFit="1" customWidth="1"/>
    <col min="7940" max="7940" width="7.33203125" style="35" bestFit="1" customWidth="1"/>
    <col min="7941" max="7941" width="6" style="35" bestFit="1" customWidth="1"/>
    <col min="7942" max="7942" width="5.109375" style="35" bestFit="1" customWidth="1"/>
    <col min="7943" max="7944" width="5.44140625" style="35" bestFit="1" customWidth="1"/>
    <col min="7945" max="7945" width="5.109375" style="35" bestFit="1" customWidth="1"/>
    <col min="7946" max="7946" width="6.6640625" style="35" bestFit="1" customWidth="1"/>
    <col min="7947" max="7947" width="10.44140625" style="35" bestFit="1" customWidth="1"/>
    <col min="7948" max="7948" width="7.6640625" style="35" bestFit="1" customWidth="1"/>
    <col min="7949" max="7949" width="9.88671875" style="35" bestFit="1" customWidth="1"/>
    <col min="7950" max="7950" width="9.33203125" style="35" bestFit="1" customWidth="1"/>
    <col min="7951" max="8192" width="9.109375" style="35"/>
    <col min="8193" max="8193" width="24.5546875" style="35" customWidth="1"/>
    <col min="8194" max="8194" width="5.44140625" style="35" bestFit="1" customWidth="1"/>
    <col min="8195" max="8195" width="5.88671875" style="35" bestFit="1" customWidth="1"/>
    <col min="8196" max="8196" width="7.33203125" style="35" bestFit="1" customWidth="1"/>
    <col min="8197" max="8197" width="6" style="35" bestFit="1" customWidth="1"/>
    <col min="8198" max="8198" width="5.109375" style="35" bestFit="1" customWidth="1"/>
    <col min="8199" max="8200" width="5.44140625" style="35" bestFit="1" customWidth="1"/>
    <col min="8201" max="8201" width="5.109375" style="35" bestFit="1" customWidth="1"/>
    <col min="8202" max="8202" width="6.6640625" style="35" bestFit="1" customWidth="1"/>
    <col min="8203" max="8203" width="10.44140625" style="35" bestFit="1" customWidth="1"/>
    <col min="8204" max="8204" width="7.6640625" style="35" bestFit="1" customWidth="1"/>
    <col min="8205" max="8205" width="9.88671875" style="35" bestFit="1" customWidth="1"/>
    <col min="8206" max="8206" width="9.33203125" style="35" bestFit="1" customWidth="1"/>
    <col min="8207" max="8448" width="9.109375" style="35"/>
    <col min="8449" max="8449" width="24.5546875" style="35" customWidth="1"/>
    <col min="8450" max="8450" width="5.44140625" style="35" bestFit="1" customWidth="1"/>
    <col min="8451" max="8451" width="5.88671875" style="35" bestFit="1" customWidth="1"/>
    <col min="8452" max="8452" width="7.33203125" style="35" bestFit="1" customWidth="1"/>
    <col min="8453" max="8453" width="6" style="35" bestFit="1" customWidth="1"/>
    <col min="8454" max="8454" width="5.109375" style="35" bestFit="1" customWidth="1"/>
    <col min="8455" max="8456" width="5.44140625" style="35" bestFit="1" customWidth="1"/>
    <col min="8457" max="8457" width="5.109375" style="35" bestFit="1" customWidth="1"/>
    <col min="8458" max="8458" width="6.6640625" style="35" bestFit="1" customWidth="1"/>
    <col min="8459" max="8459" width="10.44140625" style="35" bestFit="1" customWidth="1"/>
    <col min="8460" max="8460" width="7.6640625" style="35" bestFit="1" customWidth="1"/>
    <col min="8461" max="8461" width="9.88671875" style="35" bestFit="1" customWidth="1"/>
    <col min="8462" max="8462" width="9.33203125" style="35" bestFit="1" customWidth="1"/>
    <col min="8463" max="8704" width="9.109375" style="35"/>
    <col min="8705" max="8705" width="24.5546875" style="35" customWidth="1"/>
    <col min="8706" max="8706" width="5.44140625" style="35" bestFit="1" customWidth="1"/>
    <col min="8707" max="8707" width="5.88671875" style="35" bestFit="1" customWidth="1"/>
    <col min="8708" max="8708" width="7.33203125" style="35" bestFit="1" customWidth="1"/>
    <col min="8709" max="8709" width="6" style="35" bestFit="1" customWidth="1"/>
    <col min="8710" max="8710" width="5.109375" style="35" bestFit="1" customWidth="1"/>
    <col min="8711" max="8712" width="5.44140625" style="35" bestFit="1" customWidth="1"/>
    <col min="8713" max="8713" width="5.109375" style="35" bestFit="1" customWidth="1"/>
    <col min="8714" max="8714" width="6.6640625" style="35" bestFit="1" customWidth="1"/>
    <col min="8715" max="8715" width="10.44140625" style="35" bestFit="1" customWidth="1"/>
    <col min="8716" max="8716" width="7.6640625" style="35" bestFit="1" customWidth="1"/>
    <col min="8717" max="8717" width="9.88671875" style="35" bestFit="1" customWidth="1"/>
    <col min="8718" max="8718" width="9.33203125" style="35" bestFit="1" customWidth="1"/>
    <col min="8719" max="8960" width="9.109375" style="35"/>
    <col min="8961" max="8961" width="24.5546875" style="35" customWidth="1"/>
    <col min="8962" max="8962" width="5.44140625" style="35" bestFit="1" customWidth="1"/>
    <col min="8963" max="8963" width="5.88671875" style="35" bestFit="1" customWidth="1"/>
    <col min="8964" max="8964" width="7.33203125" style="35" bestFit="1" customWidth="1"/>
    <col min="8965" max="8965" width="6" style="35" bestFit="1" customWidth="1"/>
    <col min="8966" max="8966" width="5.109375" style="35" bestFit="1" customWidth="1"/>
    <col min="8967" max="8968" width="5.44140625" style="35" bestFit="1" customWidth="1"/>
    <col min="8969" max="8969" width="5.109375" style="35" bestFit="1" customWidth="1"/>
    <col min="8970" max="8970" width="6.6640625" style="35" bestFit="1" customWidth="1"/>
    <col min="8971" max="8971" width="10.44140625" style="35" bestFit="1" customWidth="1"/>
    <col min="8972" max="8972" width="7.6640625" style="35" bestFit="1" customWidth="1"/>
    <col min="8973" max="8973" width="9.88671875" style="35" bestFit="1" customWidth="1"/>
    <col min="8974" max="8974" width="9.33203125" style="35" bestFit="1" customWidth="1"/>
    <col min="8975" max="9216" width="9.109375" style="35"/>
    <col min="9217" max="9217" width="24.5546875" style="35" customWidth="1"/>
    <col min="9218" max="9218" width="5.44140625" style="35" bestFit="1" customWidth="1"/>
    <col min="9219" max="9219" width="5.88671875" style="35" bestFit="1" customWidth="1"/>
    <col min="9220" max="9220" width="7.33203125" style="35" bestFit="1" customWidth="1"/>
    <col min="9221" max="9221" width="6" style="35" bestFit="1" customWidth="1"/>
    <col min="9222" max="9222" width="5.109375" style="35" bestFit="1" customWidth="1"/>
    <col min="9223" max="9224" width="5.44140625" style="35" bestFit="1" customWidth="1"/>
    <col min="9225" max="9225" width="5.109375" style="35" bestFit="1" customWidth="1"/>
    <col min="9226" max="9226" width="6.6640625" style="35" bestFit="1" customWidth="1"/>
    <col min="9227" max="9227" width="10.44140625" style="35" bestFit="1" customWidth="1"/>
    <col min="9228" max="9228" width="7.6640625" style="35" bestFit="1" customWidth="1"/>
    <col min="9229" max="9229" width="9.88671875" style="35" bestFit="1" customWidth="1"/>
    <col min="9230" max="9230" width="9.33203125" style="35" bestFit="1" customWidth="1"/>
    <col min="9231" max="9472" width="9.109375" style="35"/>
    <col min="9473" max="9473" width="24.5546875" style="35" customWidth="1"/>
    <col min="9474" max="9474" width="5.44140625" style="35" bestFit="1" customWidth="1"/>
    <col min="9475" max="9475" width="5.88671875" style="35" bestFit="1" customWidth="1"/>
    <col min="9476" max="9476" width="7.33203125" style="35" bestFit="1" customWidth="1"/>
    <col min="9477" max="9477" width="6" style="35" bestFit="1" customWidth="1"/>
    <col min="9478" max="9478" width="5.109375" style="35" bestFit="1" customWidth="1"/>
    <col min="9479" max="9480" width="5.44140625" style="35" bestFit="1" customWidth="1"/>
    <col min="9481" max="9481" width="5.109375" style="35" bestFit="1" customWidth="1"/>
    <col min="9482" max="9482" width="6.6640625" style="35" bestFit="1" customWidth="1"/>
    <col min="9483" max="9483" width="10.44140625" style="35" bestFit="1" customWidth="1"/>
    <col min="9484" max="9484" width="7.6640625" style="35" bestFit="1" customWidth="1"/>
    <col min="9485" max="9485" width="9.88671875" style="35" bestFit="1" customWidth="1"/>
    <col min="9486" max="9486" width="9.33203125" style="35" bestFit="1" customWidth="1"/>
    <col min="9487" max="9728" width="9.109375" style="35"/>
    <col min="9729" max="9729" width="24.5546875" style="35" customWidth="1"/>
    <col min="9730" max="9730" width="5.44140625" style="35" bestFit="1" customWidth="1"/>
    <col min="9731" max="9731" width="5.88671875" style="35" bestFit="1" customWidth="1"/>
    <col min="9732" max="9732" width="7.33203125" style="35" bestFit="1" customWidth="1"/>
    <col min="9733" max="9733" width="6" style="35" bestFit="1" customWidth="1"/>
    <col min="9734" max="9734" width="5.109375" style="35" bestFit="1" customWidth="1"/>
    <col min="9735" max="9736" width="5.44140625" style="35" bestFit="1" customWidth="1"/>
    <col min="9737" max="9737" width="5.109375" style="35" bestFit="1" customWidth="1"/>
    <col min="9738" max="9738" width="6.6640625" style="35" bestFit="1" customWidth="1"/>
    <col min="9739" max="9739" width="10.44140625" style="35" bestFit="1" customWidth="1"/>
    <col min="9740" max="9740" width="7.6640625" style="35" bestFit="1" customWidth="1"/>
    <col min="9741" max="9741" width="9.88671875" style="35" bestFit="1" customWidth="1"/>
    <col min="9742" max="9742" width="9.33203125" style="35" bestFit="1" customWidth="1"/>
    <col min="9743" max="9984" width="9.109375" style="35"/>
    <col min="9985" max="9985" width="24.5546875" style="35" customWidth="1"/>
    <col min="9986" max="9986" width="5.44140625" style="35" bestFit="1" customWidth="1"/>
    <col min="9987" max="9987" width="5.88671875" style="35" bestFit="1" customWidth="1"/>
    <col min="9988" max="9988" width="7.33203125" style="35" bestFit="1" customWidth="1"/>
    <col min="9989" max="9989" width="6" style="35" bestFit="1" customWidth="1"/>
    <col min="9990" max="9990" width="5.109375" style="35" bestFit="1" customWidth="1"/>
    <col min="9991" max="9992" width="5.44140625" style="35" bestFit="1" customWidth="1"/>
    <col min="9993" max="9993" width="5.109375" style="35" bestFit="1" customWidth="1"/>
    <col min="9994" max="9994" width="6.6640625" style="35" bestFit="1" customWidth="1"/>
    <col min="9995" max="9995" width="10.44140625" style="35" bestFit="1" customWidth="1"/>
    <col min="9996" max="9996" width="7.6640625" style="35" bestFit="1" customWidth="1"/>
    <col min="9997" max="9997" width="9.88671875" style="35" bestFit="1" customWidth="1"/>
    <col min="9998" max="9998" width="9.33203125" style="35" bestFit="1" customWidth="1"/>
    <col min="9999" max="10240" width="9.109375" style="35"/>
    <col min="10241" max="10241" width="24.5546875" style="35" customWidth="1"/>
    <col min="10242" max="10242" width="5.44140625" style="35" bestFit="1" customWidth="1"/>
    <col min="10243" max="10243" width="5.88671875" style="35" bestFit="1" customWidth="1"/>
    <col min="10244" max="10244" width="7.33203125" style="35" bestFit="1" customWidth="1"/>
    <col min="10245" max="10245" width="6" style="35" bestFit="1" customWidth="1"/>
    <col min="10246" max="10246" width="5.109375" style="35" bestFit="1" customWidth="1"/>
    <col min="10247" max="10248" width="5.44140625" style="35" bestFit="1" customWidth="1"/>
    <col min="10249" max="10249" width="5.109375" style="35" bestFit="1" customWidth="1"/>
    <col min="10250" max="10250" width="6.6640625" style="35" bestFit="1" customWidth="1"/>
    <col min="10251" max="10251" width="10.44140625" style="35" bestFit="1" customWidth="1"/>
    <col min="10252" max="10252" width="7.6640625" style="35" bestFit="1" customWidth="1"/>
    <col min="10253" max="10253" width="9.88671875" style="35" bestFit="1" customWidth="1"/>
    <col min="10254" max="10254" width="9.33203125" style="35" bestFit="1" customWidth="1"/>
    <col min="10255" max="10496" width="9.109375" style="35"/>
    <col min="10497" max="10497" width="24.5546875" style="35" customWidth="1"/>
    <col min="10498" max="10498" width="5.44140625" style="35" bestFit="1" customWidth="1"/>
    <col min="10499" max="10499" width="5.88671875" style="35" bestFit="1" customWidth="1"/>
    <col min="10500" max="10500" width="7.33203125" style="35" bestFit="1" customWidth="1"/>
    <col min="10501" max="10501" width="6" style="35" bestFit="1" customWidth="1"/>
    <col min="10502" max="10502" width="5.109375" style="35" bestFit="1" customWidth="1"/>
    <col min="10503" max="10504" width="5.44140625" style="35" bestFit="1" customWidth="1"/>
    <col min="10505" max="10505" width="5.109375" style="35" bestFit="1" customWidth="1"/>
    <col min="10506" max="10506" width="6.6640625" style="35" bestFit="1" customWidth="1"/>
    <col min="10507" max="10507" width="10.44140625" style="35" bestFit="1" customWidth="1"/>
    <col min="10508" max="10508" width="7.6640625" style="35" bestFit="1" customWidth="1"/>
    <col min="10509" max="10509" width="9.88671875" style="35" bestFit="1" customWidth="1"/>
    <col min="10510" max="10510" width="9.33203125" style="35" bestFit="1" customWidth="1"/>
    <col min="10511" max="10752" width="9.109375" style="35"/>
    <col min="10753" max="10753" width="24.5546875" style="35" customWidth="1"/>
    <col min="10754" max="10754" width="5.44140625" style="35" bestFit="1" customWidth="1"/>
    <col min="10755" max="10755" width="5.88671875" style="35" bestFit="1" customWidth="1"/>
    <col min="10756" max="10756" width="7.33203125" style="35" bestFit="1" customWidth="1"/>
    <col min="10757" max="10757" width="6" style="35" bestFit="1" customWidth="1"/>
    <col min="10758" max="10758" width="5.109375" style="35" bestFit="1" customWidth="1"/>
    <col min="10759" max="10760" width="5.44140625" style="35" bestFit="1" customWidth="1"/>
    <col min="10761" max="10761" width="5.109375" style="35" bestFit="1" customWidth="1"/>
    <col min="10762" max="10762" width="6.6640625" style="35" bestFit="1" customWidth="1"/>
    <col min="10763" max="10763" width="10.44140625" style="35" bestFit="1" customWidth="1"/>
    <col min="10764" max="10764" width="7.6640625" style="35" bestFit="1" customWidth="1"/>
    <col min="10765" max="10765" width="9.88671875" style="35" bestFit="1" customWidth="1"/>
    <col min="10766" max="10766" width="9.33203125" style="35" bestFit="1" customWidth="1"/>
    <col min="10767" max="11008" width="9.109375" style="35"/>
    <col min="11009" max="11009" width="24.5546875" style="35" customWidth="1"/>
    <col min="11010" max="11010" width="5.44140625" style="35" bestFit="1" customWidth="1"/>
    <col min="11011" max="11011" width="5.88671875" style="35" bestFit="1" customWidth="1"/>
    <col min="11012" max="11012" width="7.33203125" style="35" bestFit="1" customWidth="1"/>
    <col min="11013" max="11013" width="6" style="35" bestFit="1" customWidth="1"/>
    <col min="11014" max="11014" width="5.109375" style="35" bestFit="1" customWidth="1"/>
    <col min="11015" max="11016" width="5.44140625" style="35" bestFit="1" customWidth="1"/>
    <col min="11017" max="11017" width="5.109375" style="35" bestFit="1" customWidth="1"/>
    <col min="11018" max="11018" width="6.6640625" style="35" bestFit="1" customWidth="1"/>
    <col min="11019" max="11019" width="10.44140625" style="35" bestFit="1" customWidth="1"/>
    <col min="11020" max="11020" width="7.6640625" style="35" bestFit="1" customWidth="1"/>
    <col min="11021" max="11021" width="9.88671875" style="35" bestFit="1" customWidth="1"/>
    <col min="11022" max="11022" width="9.33203125" style="35" bestFit="1" customWidth="1"/>
    <col min="11023" max="11264" width="9.109375" style="35"/>
    <col min="11265" max="11265" width="24.5546875" style="35" customWidth="1"/>
    <col min="11266" max="11266" width="5.44140625" style="35" bestFit="1" customWidth="1"/>
    <col min="11267" max="11267" width="5.88671875" style="35" bestFit="1" customWidth="1"/>
    <col min="11268" max="11268" width="7.33203125" style="35" bestFit="1" customWidth="1"/>
    <col min="11269" max="11269" width="6" style="35" bestFit="1" customWidth="1"/>
    <col min="11270" max="11270" width="5.109375" style="35" bestFit="1" customWidth="1"/>
    <col min="11271" max="11272" width="5.44140625" style="35" bestFit="1" customWidth="1"/>
    <col min="11273" max="11273" width="5.109375" style="35" bestFit="1" customWidth="1"/>
    <col min="11274" max="11274" width="6.6640625" style="35" bestFit="1" customWidth="1"/>
    <col min="11275" max="11275" width="10.44140625" style="35" bestFit="1" customWidth="1"/>
    <col min="11276" max="11276" width="7.6640625" style="35" bestFit="1" customWidth="1"/>
    <col min="11277" max="11277" width="9.88671875" style="35" bestFit="1" customWidth="1"/>
    <col min="11278" max="11278" width="9.33203125" style="35" bestFit="1" customWidth="1"/>
    <col min="11279" max="11520" width="9.109375" style="35"/>
    <col min="11521" max="11521" width="24.5546875" style="35" customWidth="1"/>
    <col min="11522" max="11522" width="5.44140625" style="35" bestFit="1" customWidth="1"/>
    <col min="11523" max="11523" width="5.88671875" style="35" bestFit="1" customWidth="1"/>
    <col min="11524" max="11524" width="7.33203125" style="35" bestFit="1" customWidth="1"/>
    <col min="11525" max="11525" width="6" style="35" bestFit="1" customWidth="1"/>
    <col min="11526" max="11526" width="5.109375" style="35" bestFit="1" customWidth="1"/>
    <col min="11527" max="11528" width="5.44140625" style="35" bestFit="1" customWidth="1"/>
    <col min="11529" max="11529" width="5.109375" style="35" bestFit="1" customWidth="1"/>
    <col min="11530" max="11530" width="6.6640625" style="35" bestFit="1" customWidth="1"/>
    <col min="11531" max="11531" width="10.44140625" style="35" bestFit="1" customWidth="1"/>
    <col min="11532" max="11532" width="7.6640625" style="35" bestFit="1" customWidth="1"/>
    <col min="11533" max="11533" width="9.88671875" style="35" bestFit="1" customWidth="1"/>
    <col min="11534" max="11534" width="9.33203125" style="35" bestFit="1" customWidth="1"/>
    <col min="11535" max="11776" width="9.109375" style="35"/>
    <col min="11777" max="11777" width="24.5546875" style="35" customWidth="1"/>
    <col min="11778" max="11778" width="5.44140625" style="35" bestFit="1" customWidth="1"/>
    <col min="11779" max="11779" width="5.88671875" style="35" bestFit="1" customWidth="1"/>
    <col min="11780" max="11780" width="7.33203125" style="35" bestFit="1" customWidth="1"/>
    <col min="11781" max="11781" width="6" style="35" bestFit="1" customWidth="1"/>
    <col min="11782" max="11782" width="5.109375" style="35" bestFit="1" customWidth="1"/>
    <col min="11783" max="11784" width="5.44140625" style="35" bestFit="1" customWidth="1"/>
    <col min="11785" max="11785" width="5.109375" style="35" bestFit="1" customWidth="1"/>
    <col min="11786" max="11786" width="6.6640625" style="35" bestFit="1" customWidth="1"/>
    <col min="11787" max="11787" width="10.44140625" style="35" bestFit="1" customWidth="1"/>
    <col min="11788" max="11788" width="7.6640625" style="35" bestFit="1" customWidth="1"/>
    <col min="11789" max="11789" width="9.88671875" style="35" bestFit="1" customWidth="1"/>
    <col min="11790" max="11790" width="9.33203125" style="35" bestFit="1" customWidth="1"/>
    <col min="11791" max="12032" width="9.109375" style="35"/>
    <col min="12033" max="12033" width="24.5546875" style="35" customWidth="1"/>
    <col min="12034" max="12034" width="5.44140625" style="35" bestFit="1" customWidth="1"/>
    <col min="12035" max="12035" width="5.88671875" style="35" bestFit="1" customWidth="1"/>
    <col min="12036" max="12036" width="7.33203125" style="35" bestFit="1" customWidth="1"/>
    <col min="12037" max="12037" width="6" style="35" bestFit="1" customWidth="1"/>
    <col min="12038" max="12038" width="5.109375" style="35" bestFit="1" customWidth="1"/>
    <col min="12039" max="12040" width="5.44140625" style="35" bestFit="1" customWidth="1"/>
    <col min="12041" max="12041" width="5.109375" style="35" bestFit="1" customWidth="1"/>
    <col min="12042" max="12042" width="6.6640625" style="35" bestFit="1" customWidth="1"/>
    <col min="12043" max="12043" width="10.44140625" style="35" bestFit="1" customWidth="1"/>
    <col min="12044" max="12044" width="7.6640625" style="35" bestFit="1" customWidth="1"/>
    <col min="12045" max="12045" width="9.88671875" style="35" bestFit="1" customWidth="1"/>
    <col min="12046" max="12046" width="9.33203125" style="35" bestFit="1" customWidth="1"/>
    <col min="12047" max="12288" width="9.109375" style="35"/>
    <col min="12289" max="12289" width="24.5546875" style="35" customWidth="1"/>
    <col min="12290" max="12290" width="5.44140625" style="35" bestFit="1" customWidth="1"/>
    <col min="12291" max="12291" width="5.88671875" style="35" bestFit="1" customWidth="1"/>
    <col min="12292" max="12292" width="7.33203125" style="35" bestFit="1" customWidth="1"/>
    <col min="12293" max="12293" width="6" style="35" bestFit="1" customWidth="1"/>
    <col min="12294" max="12294" width="5.109375" style="35" bestFit="1" customWidth="1"/>
    <col min="12295" max="12296" width="5.44140625" style="35" bestFit="1" customWidth="1"/>
    <col min="12297" max="12297" width="5.109375" style="35" bestFit="1" customWidth="1"/>
    <col min="12298" max="12298" width="6.6640625" style="35" bestFit="1" customWidth="1"/>
    <col min="12299" max="12299" width="10.44140625" style="35" bestFit="1" customWidth="1"/>
    <col min="12300" max="12300" width="7.6640625" style="35" bestFit="1" customWidth="1"/>
    <col min="12301" max="12301" width="9.88671875" style="35" bestFit="1" customWidth="1"/>
    <col min="12302" max="12302" width="9.33203125" style="35" bestFit="1" customWidth="1"/>
    <col min="12303" max="12544" width="9.109375" style="35"/>
    <col min="12545" max="12545" width="24.5546875" style="35" customWidth="1"/>
    <col min="12546" max="12546" width="5.44140625" style="35" bestFit="1" customWidth="1"/>
    <col min="12547" max="12547" width="5.88671875" style="35" bestFit="1" customWidth="1"/>
    <col min="12548" max="12548" width="7.33203125" style="35" bestFit="1" customWidth="1"/>
    <col min="12549" max="12549" width="6" style="35" bestFit="1" customWidth="1"/>
    <col min="12550" max="12550" width="5.109375" style="35" bestFit="1" customWidth="1"/>
    <col min="12551" max="12552" width="5.44140625" style="35" bestFit="1" customWidth="1"/>
    <col min="12553" max="12553" width="5.109375" style="35" bestFit="1" customWidth="1"/>
    <col min="12554" max="12554" width="6.6640625" style="35" bestFit="1" customWidth="1"/>
    <col min="12555" max="12555" width="10.44140625" style="35" bestFit="1" customWidth="1"/>
    <col min="12556" max="12556" width="7.6640625" style="35" bestFit="1" customWidth="1"/>
    <col min="12557" max="12557" width="9.88671875" style="35" bestFit="1" customWidth="1"/>
    <col min="12558" max="12558" width="9.33203125" style="35" bestFit="1" customWidth="1"/>
    <col min="12559" max="12800" width="9.109375" style="35"/>
    <col min="12801" max="12801" width="24.5546875" style="35" customWidth="1"/>
    <col min="12802" max="12802" width="5.44140625" style="35" bestFit="1" customWidth="1"/>
    <col min="12803" max="12803" width="5.88671875" style="35" bestFit="1" customWidth="1"/>
    <col min="12804" max="12804" width="7.33203125" style="35" bestFit="1" customWidth="1"/>
    <col min="12805" max="12805" width="6" style="35" bestFit="1" customWidth="1"/>
    <col min="12806" max="12806" width="5.109375" style="35" bestFit="1" customWidth="1"/>
    <col min="12807" max="12808" width="5.44140625" style="35" bestFit="1" customWidth="1"/>
    <col min="12809" max="12809" width="5.109375" style="35" bestFit="1" customWidth="1"/>
    <col min="12810" max="12810" width="6.6640625" style="35" bestFit="1" customWidth="1"/>
    <col min="12811" max="12811" width="10.44140625" style="35" bestFit="1" customWidth="1"/>
    <col min="12812" max="12812" width="7.6640625" style="35" bestFit="1" customWidth="1"/>
    <col min="12813" max="12813" width="9.88671875" style="35" bestFit="1" customWidth="1"/>
    <col min="12814" max="12814" width="9.33203125" style="35" bestFit="1" customWidth="1"/>
    <col min="12815" max="13056" width="9.109375" style="35"/>
    <col min="13057" max="13057" width="24.5546875" style="35" customWidth="1"/>
    <col min="13058" max="13058" width="5.44140625" style="35" bestFit="1" customWidth="1"/>
    <col min="13059" max="13059" width="5.88671875" style="35" bestFit="1" customWidth="1"/>
    <col min="13060" max="13060" width="7.33203125" style="35" bestFit="1" customWidth="1"/>
    <col min="13061" max="13061" width="6" style="35" bestFit="1" customWidth="1"/>
    <col min="13062" max="13062" width="5.109375" style="35" bestFit="1" customWidth="1"/>
    <col min="13063" max="13064" width="5.44140625" style="35" bestFit="1" customWidth="1"/>
    <col min="13065" max="13065" width="5.109375" style="35" bestFit="1" customWidth="1"/>
    <col min="13066" max="13066" width="6.6640625" style="35" bestFit="1" customWidth="1"/>
    <col min="13067" max="13067" width="10.44140625" style="35" bestFit="1" customWidth="1"/>
    <col min="13068" max="13068" width="7.6640625" style="35" bestFit="1" customWidth="1"/>
    <col min="13069" max="13069" width="9.88671875" style="35" bestFit="1" customWidth="1"/>
    <col min="13070" max="13070" width="9.33203125" style="35" bestFit="1" customWidth="1"/>
    <col min="13071" max="13312" width="9.109375" style="35"/>
    <col min="13313" max="13313" width="24.5546875" style="35" customWidth="1"/>
    <col min="13314" max="13314" width="5.44140625" style="35" bestFit="1" customWidth="1"/>
    <col min="13315" max="13315" width="5.88671875" style="35" bestFit="1" customWidth="1"/>
    <col min="13316" max="13316" width="7.33203125" style="35" bestFit="1" customWidth="1"/>
    <col min="13317" max="13317" width="6" style="35" bestFit="1" customWidth="1"/>
    <col min="13318" max="13318" width="5.109375" style="35" bestFit="1" customWidth="1"/>
    <col min="13319" max="13320" width="5.44140625" style="35" bestFit="1" customWidth="1"/>
    <col min="13321" max="13321" width="5.109375" style="35" bestFit="1" customWidth="1"/>
    <col min="13322" max="13322" width="6.6640625" style="35" bestFit="1" customWidth="1"/>
    <col min="13323" max="13323" width="10.44140625" style="35" bestFit="1" customWidth="1"/>
    <col min="13324" max="13324" width="7.6640625" style="35" bestFit="1" customWidth="1"/>
    <col min="13325" max="13325" width="9.88671875" style="35" bestFit="1" customWidth="1"/>
    <col min="13326" max="13326" width="9.33203125" style="35" bestFit="1" customWidth="1"/>
    <col min="13327" max="13568" width="9.109375" style="35"/>
    <col min="13569" max="13569" width="24.5546875" style="35" customWidth="1"/>
    <col min="13570" max="13570" width="5.44140625" style="35" bestFit="1" customWidth="1"/>
    <col min="13571" max="13571" width="5.88671875" style="35" bestFit="1" customWidth="1"/>
    <col min="13572" max="13572" width="7.33203125" style="35" bestFit="1" customWidth="1"/>
    <col min="13573" max="13573" width="6" style="35" bestFit="1" customWidth="1"/>
    <col min="13574" max="13574" width="5.109375" style="35" bestFit="1" customWidth="1"/>
    <col min="13575" max="13576" width="5.44140625" style="35" bestFit="1" customWidth="1"/>
    <col min="13577" max="13577" width="5.109375" style="35" bestFit="1" customWidth="1"/>
    <col min="13578" max="13578" width="6.6640625" style="35" bestFit="1" customWidth="1"/>
    <col min="13579" max="13579" width="10.44140625" style="35" bestFit="1" customWidth="1"/>
    <col min="13580" max="13580" width="7.6640625" style="35" bestFit="1" customWidth="1"/>
    <col min="13581" max="13581" width="9.88671875" style="35" bestFit="1" customWidth="1"/>
    <col min="13582" max="13582" width="9.33203125" style="35" bestFit="1" customWidth="1"/>
    <col min="13583" max="13824" width="9.109375" style="35"/>
    <col min="13825" max="13825" width="24.5546875" style="35" customWidth="1"/>
    <col min="13826" max="13826" width="5.44140625" style="35" bestFit="1" customWidth="1"/>
    <col min="13827" max="13827" width="5.88671875" style="35" bestFit="1" customWidth="1"/>
    <col min="13828" max="13828" width="7.33203125" style="35" bestFit="1" customWidth="1"/>
    <col min="13829" max="13829" width="6" style="35" bestFit="1" customWidth="1"/>
    <col min="13830" max="13830" width="5.109375" style="35" bestFit="1" customWidth="1"/>
    <col min="13831" max="13832" width="5.44140625" style="35" bestFit="1" customWidth="1"/>
    <col min="13833" max="13833" width="5.109375" style="35" bestFit="1" customWidth="1"/>
    <col min="13834" max="13834" width="6.6640625" style="35" bestFit="1" customWidth="1"/>
    <col min="13835" max="13835" width="10.44140625" style="35" bestFit="1" customWidth="1"/>
    <col min="13836" max="13836" width="7.6640625" style="35" bestFit="1" customWidth="1"/>
    <col min="13837" max="13837" width="9.88671875" style="35" bestFit="1" customWidth="1"/>
    <col min="13838" max="13838" width="9.33203125" style="35" bestFit="1" customWidth="1"/>
    <col min="13839" max="14080" width="9.109375" style="35"/>
    <col min="14081" max="14081" width="24.5546875" style="35" customWidth="1"/>
    <col min="14082" max="14082" width="5.44140625" style="35" bestFit="1" customWidth="1"/>
    <col min="14083" max="14083" width="5.88671875" style="35" bestFit="1" customWidth="1"/>
    <col min="14084" max="14084" width="7.33203125" style="35" bestFit="1" customWidth="1"/>
    <col min="14085" max="14085" width="6" style="35" bestFit="1" customWidth="1"/>
    <col min="14086" max="14086" width="5.109375" style="35" bestFit="1" customWidth="1"/>
    <col min="14087" max="14088" width="5.44140625" style="35" bestFit="1" customWidth="1"/>
    <col min="14089" max="14089" width="5.109375" style="35" bestFit="1" customWidth="1"/>
    <col min="14090" max="14090" width="6.6640625" style="35" bestFit="1" customWidth="1"/>
    <col min="14091" max="14091" width="10.44140625" style="35" bestFit="1" customWidth="1"/>
    <col min="14092" max="14092" width="7.6640625" style="35" bestFit="1" customWidth="1"/>
    <col min="14093" max="14093" width="9.88671875" style="35" bestFit="1" customWidth="1"/>
    <col min="14094" max="14094" width="9.33203125" style="35" bestFit="1" customWidth="1"/>
    <col min="14095" max="14336" width="9.109375" style="35"/>
    <col min="14337" max="14337" width="24.5546875" style="35" customWidth="1"/>
    <col min="14338" max="14338" width="5.44140625" style="35" bestFit="1" customWidth="1"/>
    <col min="14339" max="14339" width="5.88671875" style="35" bestFit="1" customWidth="1"/>
    <col min="14340" max="14340" width="7.33203125" style="35" bestFit="1" customWidth="1"/>
    <col min="14341" max="14341" width="6" style="35" bestFit="1" customWidth="1"/>
    <col min="14342" max="14342" width="5.109375" style="35" bestFit="1" customWidth="1"/>
    <col min="14343" max="14344" width="5.44140625" style="35" bestFit="1" customWidth="1"/>
    <col min="14345" max="14345" width="5.109375" style="35" bestFit="1" customWidth="1"/>
    <col min="14346" max="14346" width="6.6640625" style="35" bestFit="1" customWidth="1"/>
    <col min="14347" max="14347" width="10.44140625" style="35" bestFit="1" customWidth="1"/>
    <col min="14348" max="14348" width="7.6640625" style="35" bestFit="1" customWidth="1"/>
    <col min="14349" max="14349" width="9.88671875" style="35" bestFit="1" customWidth="1"/>
    <col min="14350" max="14350" width="9.33203125" style="35" bestFit="1" customWidth="1"/>
    <col min="14351" max="14592" width="9.109375" style="35"/>
    <col min="14593" max="14593" width="24.5546875" style="35" customWidth="1"/>
    <col min="14594" max="14594" width="5.44140625" style="35" bestFit="1" customWidth="1"/>
    <col min="14595" max="14595" width="5.88671875" style="35" bestFit="1" customWidth="1"/>
    <col min="14596" max="14596" width="7.33203125" style="35" bestFit="1" customWidth="1"/>
    <col min="14597" max="14597" width="6" style="35" bestFit="1" customWidth="1"/>
    <col min="14598" max="14598" width="5.109375" style="35" bestFit="1" customWidth="1"/>
    <col min="14599" max="14600" width="5.44140625" style="35" bestFit="1" customWidth="1"/>
    <col min="14601" max="14601" width="5.109375" style="35" bestFit="1" customWidth="1"/>
    <col min="14602" max="14602" width="6.6640625" style="35" bestFit="1" customWidth="1"/>
    <col min="14603" max="14603" width="10.44140625" style="35" bestFit="1" customWidth="1"/>
    <col min="14604" max="14604" width="7.6640625" style="35" bestFit="1" customWidth="1"/>
    <col min="14605" max="14605" width="9.88671875" style="35" bestFit="1" customWidth="1"/>
    <col min="14606" max="14606" width="9.33203125" style="35" bestFit="1" customWidth="1"/>
    <col min="14607" max="14848" width="9.109375" style="35"/>
    <col min="14849" max="14849" width="24.5546875" style="35" customWidth="1"/>
    <col min="14850" max="14850" width="5.44140625" style="35" bestFit="1" customWidth="1"/>
    <col min="14851" max="14851" width="5.88671875" style="35" bestFit="1" customWidth="1"/>
    <col min="14852" max="14852" width="7.33203125" style="35" bestFit="1" customWidth="1"/>
    <col min="14853" max="14853" width="6" style="35" bestFit="1" customWidth="1"/>
    <col min="14854" max="14854" width="5.109375" style="35" bestFit="1" customWidth="1"/>
    <col min="14855" max="14856" width="5.44140625" style="35" bestFit="1" customWidth="1"/>
    <col min="14857" max="14857" width="5.109375" style="35" bestFit="1" customWidth="1"/>
    <col min="14858" max="14858" width="6.6640625" style="35" bestFit="1" customWidth="1"/>
    <col min="14859" max="14859" width="10.44140625" style="35" bestFit="1" customWidth="1"/>
    <col min="14860" max="14860" width="7.6640625" style="35" bestFit="1" customWidth="1"/>
    <col min="14861" max="14861" width="9.88671875" style="35" bestFit="1" customWidth="1"/>
    <col min="14862" max="14862" width="9.33203125" style="35" bestFit="1" customWidth="1"/>
    <col min="14863" max="15104" width="9.109375" style="35"/>
    <col min="15105" max="15105" width="24.5546875" style="35" customWidth="1"/>
    <col min="15106" max="15106" width="5.44140625" style="35" bestFit="1" customWidth="1"/>
    <col min="15107" max="15107" width="5.88671875" style="35" bestFit="1" customWidth="1"/>
    <col min="15108" max="15108" width="7.33203125" style="35" bestFit="1" customWidth="1"/>
    <col min="15109" max="15109" width="6" style="35" bestFit="1" customWidth="1"/>
    <col min="15110" max="15110" width="5.109375" style="35" bestFit="1" customWidth="1"/>
    <col min="15111" max="15112" width="5.44140625" style="35" bestFit="1" customWidth="1"/>
    <col min="15113" max="15113" width="5.109375" style="35" bestFit="1" customWidth="1"/>
    <col min="15114" max="15114" width="6.6640625" style="35" bestFit="1" customWidth="1"/>
    <col min="15115" max="15115" width="10.44140625" style="35" bestFit="1" customWidth="1"/>
    <col min="15116" max="15116" width="7.6640625" style="35" bestFit="1" customWidth="1"/>
    <col min="15117" max="15117" width="9.88671875" style="35" bestFit="1" customWidth="1"/>
    <col min="15118" max="15118" width="9.33203125" style="35" bestFit="1" customWidth="1"/>
    <col min="15119" max="15360" width="9.109375" style="35"/>
    <col min="15361" max="15361" width="24.5546875" style="35" customWidth="1"/>
    <col min="15362" max="15362" width="5.44140625" style="35" bestFit="1" customWidth="1"/>
    <col min="15363" max="15363" width="5.88671875" style="35" bestFit="1" customWidth="1"/>
    <col min="15364" max="15364" width="7.33203125" style="35" bestFit="1" customWidth="1"/>
    <col min="15365" max="15365" width="6" style="35" bestFit="1" customWidth="1"/>
    <col min="15366" max="15366" width="5.109375" style="35" bestFit="1" customWidth="1"/>
    <col min="15367" max="15368" width="5.44140625" style="35" bestFit="1" customWidth="1"/>
    <col min="15369" max="15369" width="5.109375" style="35" bestFit="1" customWidth="1"/>
    <col min="15370" max="15370" width="6.6640625" style="35" bestFit="1" customWidth="1"/>
    <col min="15371" max="15371" width="10.44140625" style="35" bestFit="1" customWidth="1"/>
    <col min="15372" max="15372" width="7.6640625" style="35" bestFit="1" customWidth="1"/>
    <col min="15373" max="15373" width="9.88671875" style="35" bestFit="1" customWidth="1"/>
    <col min="15374" max="15374" width="9.33203125" style="35" bestFit="1" customWidth="1"/>
    <col min="15375" max="15616" width="9.109375" style="35"/>
    <col min="15617" max="15617" width="24.5546875" style="35" customWidth="1"/>
    <col min="15618" max="15618" width="5.44140625" style="35" bestFit="1" customWidth="1"/>
    <col min="15619" max="15619" width="5.88671875" style="35" bestFit="1" customWidth="1"/>
    <col min="15620" max="15620" width="7.33203125" style="35" bestFit="1" customWidth="1"/>
    <col min="15621" max="15621" width="6" style="35" bestFit="1" customWidth="1"/>
    <col min="15622" max="15622" width="5.109375" style="35" bestFit="1" customWidth="1"/>
    <col min="15623" max="15624" width="5.44140625" style="35" bestFit="1" customWidth="1"/>
    <col min="15625" max="15625" width="5.109375" style="35" bestFit="1" customWidth="1"/>
    <col min="15626" max="15626" width="6.6640625" style="35" bestFit="1" customWidth="1"/>
    <col min="15627" max="15627" width="10.44140625" style="35" bestFit="1" customWidth="1"/>
    <col min="15628" max="15628" width="7.6640625" style="35" bestFit="1" customWidth="1"/>
    <col min="15629" max="15629" width="9.88671875" style="35" bestFit="1" customWidth="1"/>
    <col min="15630" max="15630" width="9.33203125" style="35" bestFit="1" customWidth="1"/>
    <col min="15631" max="15872" width="9.109375" style="35"/>
    <col min="15873" max="15873" width="24.5546875" style="35" customWidth="1"/>
    <col min="15874" max="15874" width="5.44140625" style="35" bestFit="1" customWidth="1"/>
    <col min="15875" max="15875" width="5.88671875" style="35" bestFit="1" customWidth="1"/>
    <col min="15876" max="15876" width="7.33203125" style="35" bestFit="1" customWidth="1"/>
    <col min="15877" max="15877" width="6" style="35" bestFit="1" customWidth="1"/>
    <col min="15878" max="15878" width="5.109375" style="35" bestFit="1" customWidth="1"/>
    <col min="15879" max="15880" width="5.44140625" style="35" bestFit="1" customWidth="1"/>
    <col min="15881" max="15881" width="5.109375" style="35" bestFit="1" customWidth="1"/>
    <col min="15882" max="15882" width="6.6640625" style="35" bestFit="1" customWidth="1"/>
    <col min="15883" max="15883" width="10.44140625" style="35" bestFit="1" customWidth="1"/>
    <col min="15884" max="15884" width="7.6640625" style="35" bestFit="1" customWidth="1"/>
    <col min="15885" max="15885" width="9.88671875" style="35" bestFit="1" customWidth="1"/>
    <col min="15886" max="15886" width="9.33203125" style="35" bestFit="1" customWidth="1"/>
    <col min="15887" max="16128" width="9.109375" style="35"/>
    <col min="16129" max="16129" width="24.5546875" style="35" customWidth="1"/>
    <col min="16130" max="16130" width="5.44140625" style="35" bestFit="1" customWidth="1"/>
    <col min="16131" max="16131" width="5.88671875" style="35" bestFit="1" customWidth="1"/>
    <col min="16132" max="16132" width="7.33203125" style="35" bestFit="1" customWidth="1"/>
    <col min="16133" max="16133" width="6" style="35" bestFit="1" customWidth="1"/>
    <col min="16134" max="16134" width="5.109375" style="35" bestFit="1" customWidth="1"/>
    <col min="16135" max="16136" width="5.44140625" style="35" bestFit="1" customWidth="1"/>
    <col min="16137" max="16137" width="5.109375" style="35" bestFit="1" customWidth="1"/>
    <col min="16138" max="16138" width="6.6640625" style="35" bestFit="1" customWidth="1"/>
    <col min="16139" max="16139" width="10.44140625" style="35" bestFit="1" customWidth="1"/>
    <col min="16140" max="16140" width="7.6640625" style="35" bestFit="1" customWidth="1"/>
    <col min="16141" max="16141" width="9.88671875" style="35" bestFit="1" customWidth="1"/>
    <col min="16142" max="16142" width="9.33203125" style="35" bestFit="1" customWidth="1"/>
    <col min="16143" max="16384" width="9.109375" style="35"/>
  </cols>
  <sheetData>
    <row r="1" spans="1:14">
      <c r="A1" s="1460" t="s">
        <v>5197</v>
      </c>
    </row>
    <row r="2" spans="1:14" ht="17.399999999999999">
      <c r="A2" s="448" t="s">
        <v>1782</v>
      </c>
      <c r="B2" s="1480" t="s">
        <v>4550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</row>
    <row r="3" spans="1:14" ht="18" thickBot="1">
      <c r="A3" s="449"/>
      <c r="B3" s="1690" t="s">
        <v>4150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</row>
    <row r="4" spans="1:14">
      <c r="A4" s="863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</row>
    <row r="5" spans="1:14" ht="13.8" thickBot="1">
      <c r="A5" s="472"/>
      <c r="B5" s="1746" t="s">
        <v>1781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</row>
    <row r="6" spans="1:14">
      <c r="A6" s="865" t="s">
        <v>1884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</row>
    <row r="7" spans="1:14" ht="13.8" thickBot="1">
      <c r="A7" s="865" t="s">
        <v>1589</v>
      </c>
      <c r="B7" s="866"/>
      <c r="C7" s="1746" t="s">
        <v>1465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</row>
    <row r="8" spans="1:14">
      <c r="A8" s="865" t="s">
        <v>1581</v>
      </c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</row>
    <row r="9" spans="1:14" ht="13.8" thickBot="1">
      <c r="A9" s="867"/>
      <c r="B9" s="868" t="s">
        <v>3</v>
      </c>
      <c r="C9" s="868" t="s">
        <v>1464</v>
      </c>
      <c r="D9" s="868" t="s">
        <v>1463</v>
      </c>
      <c r="E9" s="868" t="s">
        <v>1462</v>
      </c>
      <c r="F9" s="868" t="s">
        <v>1461</v>
      </c>
      <c r="G9" s="868" t="s">
        <v>1460</v>
      </c>
      <c r="H9" s="868" t="s">
        <v>1459</v>
      </c>
      <c r="I9" s="868" t="s">
        <v>1458</v>
      </c>
      <c r="J9" s="868" t="s">
        <v>1457</v>
      </c>
      <c r="K9" s="868" t="s">
        <v>1456</v>
      </c>
      <c r="L9" s="868" t="s">
        <v>1455</v>
      </c>
      <c r="M9" s="868" t="s">
        <v>1454</v>
      </c>
      <c r="N9" s="868" t="s">
        <v>1453</v>
      </c>
    </row>
    <row r="10" spans="1:14">
      <c r="A10" s="674" t="s">
        <v>1</v>
      </c>
      <c r="B10" s="430">
        <v>1253</v>
      </c>
      <c r="C10" s="430">
        <v>112</v>
      </c>
      <c r="D10" s="430">
        <v>85</v>
      </c>
      <c r="E10" s="430">
        <v>81</v>
      </c>
      <c r="F10" s="430">
        <v>91</v>
      </c>
      <c r="G10" s="430">
        <v>114</v>
      </c>
      <c r="H10" s="430">
        <v>142</v>
      </c>
      <c r="I10" s="430">
        <v>112</v>
      </c>
      <c r="J10" s="430">
        <v>107</v>
      </c>
      <c r="K10" s="430">
        <v>116</v>
      </c>
      <c r="L10" s="430">
        <v>102</v>
      </c>
      <c r="M10" s="430">
        <v>84</v>
      </c>
      <c r="N10" s="430">
        <v>107</v>
      </c>
    </row>
    <row r="11" spans="1:14">
      <c r="A11" s="669" t="s">
        <v>1267</v>
      </c>
      <c r="B11" s="404">
        <v>23</v>
      </c>
      <c r="C11" s="404">
        <v>5</v>
      </c>
      <c r="D11" s="404">
        <v>1</v>
      </c>
      <c r="E11" s="404">
        <v>3</v>
      </c>
      <c r="F11" s="404">
        <v>2</v>
      </c>
      <c r="G11" s="404">
        <v>0</v>
      </c>
      <c r="H11" s="404">
        <v>1</v>
      </c>
      <c r="I11" s="404">
        <v>1</v>
      </c>
      <c r="J11" s="404">
        <v>3</v>
      </c>
      <c r="K11" s="404">
        <v>2</v>
      </c>
      <c r="L11" s="404">
        <v>2</v>
      </c>
      <c r="M11" s="404">
        <v>2</v>
      </c>
      <c r="N11" s="404">
        <v>1</v>
      </c>
    </row>
    <row r="12" spans="1:14">
      <c r="A12" s="670" t="s">
        <v>1380</v>
      </c>
      <c r="B12" s="405">
        <v>23</v>
      </c>
      <c r="C12" s="405">
        <v>5</v>
      </c>
      <c r="D12" s="405">
        <v>1</v>
      </c>
      <c r="E12" s="405">
        <v>3</v>
      </c>
      <c r="F12" s="405">
        <v>2</v>
      </c>
      <c r="G12" s="405">
        <v>0</v>
      </c>
      <c r="H12" s="405">
        <v>1</v>
      </c>
      <c r="I12" s="405">
        <v>1</v>
      </c>
      <c r="J12" s="405">
        <v>3</v>
      </c>
      <c r="K12" s="405">
        <v>2</v>
      </c>
      <c r="L12" s="405">
        <v>2</v>
      </c>
      <c r="M12" s="405">
        <v>2</v>
      </c>
      <c r="N12" s="405">
        <v>1</v>
      </c>
    </row>
    <row r="13" spans="1:14">
      <c r="A13" s="670" t="s">
        <v>1379</v>
      </c>
      <c r="B13" s="405">
        <v>0</v>
      </c>
      <c r="C13" s="405">
        <v>0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0</v>
      </c>
      <c r="N13" s="405">
        <v>0</v>
      </c>
    </row>
    <row r="14" spans="1:14">
      <c r="A14" s="669" t="s">
        <v>1260</v>
      </c>
      <c r="B14" s="404">
        <v>23</v>
      </c>
      <c r="C14" s="404">
        <v>2</v>
      </c>
      <c r="D14" s="404">
        <v>3</v>
      </c>
      <c r="E14" s="404">
        <v>3</v>
      </c>
      <c r="F14" s="404">
        <v>1</v>
      </c>
      <c r="G14" s="404">
        <v>1</v>
      </c>
      <c r="H14" s="404">
        <v>2</v>
      </c>
      <c r="I14" s="404">
        <v>2</v>
      </c>
      <c r="J14" s="404">
        <v>1</v>
      </c>
      <c r="K14" s="404">
        <v>4</v>
      </c>
      <c r="L14" s="404">
        <v>0</v>
      </c>
      <c r="M14" s="404">
        <v>2</v>
      </c>
      <c r="N14" s="404">
        <v>2</v>
      </c>
    </row>
    <row r="15" spans="1:14">
      <c r="A15" s="670" t="s">
        <v>1378</v>
      </c>
      <c r="B15" s="405">
        <v>21</v>
      </c>
      <c r="C15" s="405">
        <v>2</v>
      </c>
      <c r="D15" s="405">
        <v>3</v>
      </c>
      <c r="E15" s="405">
        <v>3</v>
      </c>
      <c r="F15" s="405">
        <v>1</v>
      </c>
      <c r="G15" s="405">
        <v>1</v>
      </c>
      <c r="H15" s="405">
        <v>2</v>
      </c>
      <c r="I15" s="405">
        <v>1</v>
      </c>
      <c r="J15" s="405">
        <v>1</v>
      </c>
      <c r="K15" s="405">
        <v>4</v>
      </c>
      <c r="L15" s="405">
        <v>0</v>
      </c>
      <c r="M15" s="405">
        <v>1</v>
      </c>
      <c r="N15" s="405">
        <v>2</v>
      </c>
    </row>
    <row r="16" spans="1:14">
      <c r="A16" s="670" t="s">
        <v>1377</v>
      </c>
      <c r="B16" s="405">
        <v>2</v>
      </c>
      <c r="C16" s="405">
        <v>0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1</v>
      </c>
      <c r="J16" s="405">
        <v>0</v>
      </c>
      <c r="K16" s="405">
        <v>0</v>
      </c>
      <c r="L16" s="405">
        <v>0</v>
      </c>
      <c r="M16" s="405">
        <v>1</v>
      </c>
      <c r="N16" s="405">
        <v>0</v>
      </c>
    </row>
    <row r="17" spans="1:14">
      <c r="A17" s="669" t="s">
        <v>1251</v>
      </c>
      <c r="B17" s="404">
        <v>46</v>
      </c>
      <c r="C17" s="404">
        <v>3</v>
      </c>
      <c r="D17" s="404">
        <v>2</v>
      </c>
      <c r="E17" s="404">
        <v>2</v>
      </c>
      <c r="F17" s="404">
        <v>2</v>
      </c>
      <c r="G17" s="404">
        <v>9</v>
      </c>
      <c r="H17" s="404">
        <v>5</v>
      </c>
      <c r="I17" s="404">
        <v>5</v>
      </c>
      <c r="J17" s="404">
        <v>4</v>
      </c>
      <c r="K17" s="404">
        <v>1</v>
      </c>
      <c r="L17" s="404">
        <v>6</v>
      </c>
      <c r="M17" s="404">
        <v>2</v>
      </c>
      <c r="N17" s="404">
        <v>5</v>
      </c>
    </row>
    <row r="18" spans="1:14">
      <c r="A18" s="670" t="s">
        <v>1376</v>
      </c>
      <c r="B18" s="405">
        <v>30</v>
      </c>
      <c r="C18" s="405">
        <v>1</v>
      </c>
      <c r="D18" s="405">
        <v>0</v>
      </c>
      <c r="E18" s="405">
        <v>1</v>
      </c>
      <c r="F18" s="405">
        <v>2</v>
      </c>
      <c r="G18" s="405">
        <v>7</v>
      </c>
      <c r="H18" s="405">
        <v>3</v>
      </c>
      <c r="I18" s="405">
        <v>4</v>
      </c>
      <c r="J18" s="405">
        <v>3</v>
      </c>
      <c r="K18" s="405">
        <v>1</v>
      </c>
      <c r="L18" s="405">
        <v>4</v>
      </c>
      <c r="M18" s="405">
        <v>1</v>
      </c>
      <c r="N18" s="405">
        <v>3</v>
      </c>
    </row>
    <row r="19" spans="1:14">
      <c r="A19" s="670" t="s">
        <v>1375</v>
      </c>
      <c r="B19" s="405">
        <v>14</v>
      </c>
      <c r="C19" s="405">
        <v>2</v>
      </c>
      <c r="D19" s="405">
        <v>2</v>
      </c>
      <c r="E19" s="405">
        <v>1</v>
      </c>
      <c r="F19" s="405">
        <v>0</v>
      </c>
      <c r="G19" s="405">
        <v>2</v>
      </c>
      <c r="H19" s="405">
        <v>2</v>
      </c>
      <c r="I19" s="405">
        <v>1</v>
      </c>
      <c r="J19" s="405">
        <v>1</v>
      </c>
      <c r="K19" s="405">
        <v>0</v>
      </c>
      <c r="L19" s="405">
        <v>1</v>
      </c>
      <c r="M19" s="405">
        <v>0</v>
      </c>
      <c r="N19" s="405">
        <v>2</v>
      </c>
    </row>
    <row r="20" spans="1:14">
      <c r="A20" s="670" t="s">
        <v>1374</v>
      </c>
      <c r="B20" s="405">
        <v>2</v>
      </c>
      <c r="C20" s="405">
        <v>0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1</v>
      </c>
      <c r="M20" s="405">
        <v>1</v>
      </c>
      <c r="N20" s="405">
        <v>0</v>
      </c>
    </row>
    <row r="21" spans="1:14">
      <c r="A21" s="669" t="s">
        <v>1239</v>
      </c>
      <c r="B21" s="404">
        <v>32</v>
      </c>
      <c r="C21" s="404">
        <v>3</v>
      </c>
      <c r="D21" s="404">
        <v>3</v>
      </c>
      <c r="E21" s="404">
        <v>1</v>
      </c>
      <c r="F21" s="404">
        <v>3</v>
      </c>
      <c r="G21" s="404">
        <v>3</v>
      </c>
      <c r="H21" s="404">
        <v>0</v>
      </c>
      <c r="I21" s="404">
        <v>5</v>
      </c>
      <c r="J21" s="404">
        <v>1</v>
      </c>
      <c r="K21" s="404">
        <v>5</v>
      </c>
      <c r="L21" s="404">
        <v>2</v>
      </c>
      <c r="M21" s="404">
        <v>2</v>
      </c>
      <c r="N21" s="404">
        <v>4</v>
      </c>
    </row>
    <row r="22" spans="1:14">
      <c r="A22" s="670" t="s">
        <v>1373</v>
      </c>
      <c r="B22" s="405">
        <v>20</v>
      </c>
      <c r="C22" s="405">
        <v>1</v>
      </c>
      <c r="D22" s="405">
        <v>3</v>
      </c>
      <c r="E22" s="405">
        <v>1</v>
      </c>
      <c r="F22" s="405">
        <v>2</v>
      </c>
      <c r="G22" s="405">
        <v>3</v>
      </c>
      <c r="H22" s="405">
        <v>0</v>
      </c>
      <c r="I22" s="405">
        <v>3</v>
      </c>
      <c r="J22" s="405">
        <v>0</v>
      </c>
      <c r="K22" s="405">
        <v>3</v>
      </c>
      <c r="L22" s="405">
        <v>0</v>
      </c>
      <c r="M22" s="405">
        <v>2</v>
      </c>
      <c r="N22" s="405">
        <v>2</v>
      </c>
    </row>
    <row r="23" spans="1:14">
      <c r="A23" s="670" t="s">
        <v>1372</v>
      </c>
      <c r="B23" s="405">
        <v>2</v>
      </c>
      <c r="C23" s="405">
        <v>0</v>
      </c>
      <c r="D23" s="405">
        <v>0</v>
      </c>
      <c r="E23" s="405">
        <v>0</v>
      </c>
      <c r="F23" s="405">
        <v>1</v>
      </c>
      <c r="G23" s="405">
        <v>0</v>
      </c>
      <c r="H23" s="405">
        <v>0</v>
      </c>
      <c r="I23" s="405">
        <v>0</v>
      </c>
      <c r="J23" s="405">
        <v>0</v>
      </c>
      <c r="K23" s="405">
        <v>1</v>
      </c>
      <c r="L23" s="405">
        <v>0</v>
      </c>
      <c r="M23" s="405">
        <v>0</v>
      </c>
      <c r="N23" s="405">
        <v>0</v>
      </c>
    </row>
    <row r="24" spans="1:14">
      <c r="A24" s="670" t="s">
        <v>1371</v>
      </c>
      <c r="B24" s="405">
        <v>10</v>
      </c>
      <c r="C24" s="405">
        <v>2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2</v>
      </c>
      <c r="J24" s="405">
        <v>1</v>
      </c>
      <c r="K24" s="405">
        <v>1</v>
      </c>
      <c r="L24" s="405">
        <v>2</v>
      </c>
      <c r="M24" s="405">
        <v>0</v>
      </c>
      <c r="N24" s="405">
        <v>2</v>
      </c>
    </row>
    <row r="25" spans="1:14">
      <c r="A25" s="669" t="s">
        <v>1226</v>
      </c>
      <c r="B25" s="404">
        <v>70</v>
      </c>
      <c r="C25" s="404">
        <v>7</v>
      </c>
      <c r="D25" s="404">
        <v>3</v>
      </c>
      <c r="E25" s="404">
        <v>5</v>
      </c>
      <c r="F25" s="404">
        <v>5</v>
      </c>
      <c r="G25" s="404">
        <v>6</v>
      </c>
      <c r="H25" s="404">
        <v>10</v>
      </c>
      <c r="I25" s="404">
        <v>5</v>
      </c>
      <c r="J25" s="404">
        <v>4</v>
      </c>
      <c r="K25" s="404">
        <v>10</v>
      </c>
      <c r="L25" s="404">
        <v>9</v>
      </c>
      <c r="M25" s="404">
        <v>4</v>
      </c>
      <c r="N25" s="404">
        <v>2</v>
      </c>
    </row>
    <row r="26" spans="1:14">
      <c r="A26" s="670" t="s">
        <v>1370</v>
      </c>
      <c r="B26" s="405">
        <v>49</v>
      </c>
      <c r="C26" s="405">
        <v>3</v>
      </c>
      <c r="D26" s="405">
        <v>3</v>
      </c>
      <c r="E26" s="405">
        <v>3</v>
      </c>
      <c r="F26" s="405">
        <v>3</v>
      </c>
      <c r="G26" s="405">
        <v>5</v>
      </c>
      <c r="H26" s="405">
        <v>5</v>
      </c>
      <c r="I26" s="405">
        <v>4</v>
      </c>
      <c r="J26" s="405">
        <v>4</v>
      </c>
      <c r="K26" s="405">
        <v>8</v>
      </c>
      <c r="L26" s="405">
        <v>6</v>
      </c>
      <c r="M26" s="405">
        <v>3</v>
      </c>
      <c r="N26" s="405">
        <v>2</v>
      </c>
    </row>
    <row r="27" spans="1:14">
      <c r="A27" s="670" t="s">
        <v>1369</v>
      </c>
      <c r="B27" s="405">
        <v>6</v>
      </c>
      <c r="C27" s="405">
        <v>3</v>
      </c>
      <c r="D27" s="405">
        <v>0</v>
      </c>
      <c r="E27" s="405">
        <v>1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1</v>
      </c>
      <c r="L27" s="405">
        <v>1</v>
      </c>
      <c r="M27" s="405">
        <v>0</v>
      </c>
      <c r="N27" s="405">
        <v>0</v>
      </c>
    </row>
    <row r="28" spans="1:14">
      <c r="A28" s="670" t="s">
        <v>1368</v>
      </c>
      <c r="B28" s="405">
        <v>15</v>
      </c>
      <c r="C28" s="405">
        <v>1</v>
      </c>
      <c r="D28" s="405">
        <v>0</v>
      </c>
      <c r="E28" s="405">
        <v>1</v>
      </c>
      <c r="F28" s="405">
        <v>2</v>
      </c>
      <c r="G28" s="405">
        <v>1</v>
      </c>
      <c r="H28" s="405">
        <v>5</v>
      </c>
      <c r="I28" s="405">
        <v>1</v>
      </c>
      <c r="J28" s="405">
        <v>0</v>
      </c>
      <c r="K28" s="405">
        <v>1</v>
      </c>
      <c r="L28" s="405">
        <v>2</v>
      </c>
      <c r="M28" s="405">
        <v>1</v>
      </c>
      <c r="N28" s="405">
        <v>0</v>
      </c>
    </row>
    <row r="29" spans="1:14">
      <c r="A29" s="669" t="s">
        <v>1208</v>
      </c>
      <c r="B29" s="404">
        <v>116</v>
      </c>
      <c r="C29" s="404">
        <v>16</v>
      </c>
      <c r="D29" s="404">
        <v>8</v>
      </c>
      <c r="E29" s="404">
        <v>6</v>
      </c>
      <c r="F29" s="404">
        <v>12</v>
      </c>
      <c r="G29" s="404">
        <v>11</v>
      </c>
      <c r="H29" s="404">
        <v>15</v>
      </c>
      <c r="I29" s="404">
        <v>5</v>
      </c>
      <c r="J29" s="404">
        <v>11</v>
      </c>
      <c r="K29" s="404">
        <v>12</v>
      </c>
      <c r="L29" s="404">
        <v>10</v>
      </c>
      <c r="M29" s="404">
        <v>2</v>
      </c>
      <c r="N29" s="404">
        <v>8</v>
      </c>
    </row>
    <row r="30" spans="1:14">
      <c r="A30" s="670" t="s">
        <v>1367</v>
      </c>
      <c r="B30" s="405">
        <v>52</v>
      </c>
      <c r="C30" s="405">
        <v>6</v>
      </c>
      <c r="D30" s="405">
        <v>4</v>
      </c>
      <c r="E30" s="405">
        <v>2</v>
      </c>
      <c r="F30" s="405">
        <v>4</v>
      </c>
      <c r="G30" s="405">
        <v>4</v>
      </c>
      <c r="H30" s="405">
        <v>7</v>
      </c>
      <c r="I30" s="405">
        <v>2</v>
      </c>
      <c r="J30" s="405">
        <v>5</v>
      </c>
      <c r="K30" s="405">
        <v>6</v>
      </c>
      <c r="L30" s="405">
        <v>6</v>
      </c>
      <c r="M30" s="405">
        <v>1</v>
      </c>
      <c r="N30" s="405">
        <v>5</v>
      </c>
    </row>
    <row r="31" spans="1:14">
      <c r="A31" s="670" t="s">
        <v>1366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</row>
    <row r="32" spans="1:14">
      <c r="A32" s="670" t="s">
        <v>1365</v>
      </c>
      <c r="B32" s="405">
        <v>6</v>
      </c>
      <c r="C32" s="405">
        <v>1</v>
      </c>
      <c r="D32" s="405">
        <v>0</v>
      </c>
      <c r="E32" s="405">
        <v>0</v>
      </c>
      <c r="F32" s="405">
        <v>1</v>
      </c>
      <c r="G32" s="405">
        <v>0</v>
      </c>
      <c r="H32" s="405">
        <v>0</v>
      </c>
      <c r="I32" s="405">
        <v>0</v>
      </c>
      <c r="J32" s="405">
        <v>1</v>
      </c>
      <c r="K32" s="405">
        <v>1</v>
      </c>
      <c r="L32" s="405">
        <v>2</v>
      </c>
      <c r="M32" s="405">
        <v>0</v>
      </c>
      <c r="N32" s="405">
        <v>0</v>
      </c>
    </row>
    <row r="33" spans="1:14">
      <c r="A33" s="670" t="s">
        <v>1364</v>
      </c>
      <c r="B33" s="405">
        <v>5</v>
      </c>
      <c r="C33" s="405">
        <v>0</v>
      </c>
      <c r="D33" s="405">
        <v>0</v>
      </c>
      <c r="E33" s="405">
        <v>0</v>
      </c>
      <c r="F33" s="405">
        <v>1</v>
      </c>
      <c r="G33" s="405">
        <v>1</v>
      </c>
      <c r="H33" s="405">
        <v>1</v>
      </c>
      <c r="I33" s="405">
        <v>1</v>
      </c>
      <c r="J33" s="405">
        <v>0</v>
      </c>
      <c r="K33" s="405">
        <v>0</v>
      </c>
      <c r="L33" s="405">
        <v>0</v>
      </c>
      <c r="M33" s="405">
        <v>0</v>
      </c>
      <c r="N33" s="405">
        <v>1</v>
      </c>
    </row>
    <row r="34" spans="1:14">
      <c r="A34" s="670" t="s">
        <v>1363</v>
      </c>
      <c r="B34" s="405">
        <v>16</v>
      </c>
      <c r="C34" s="405">
        <v>2</v>
      </c>
      <c r="D34" s="405">
        <v>1</v>
      </c>
      <c r="E34" s="405">
        <v>0</v>
      </c>
      <c r="F34" s="405">
        <v>4</v>
      </c>
      <c r="G34" s="405">
        <v>1</v>
      </c>
      <c r="H34" s="405">
        <v>4</v>
      </c>
      <c r="I34" s="405">
        <v>0</v>
      </c>
      <c r="J34" s="405">
        <v>2</v>
      </c>
      <c r="K34" s="405">
        <v>1</v>
      </c>
      <c r="L34" s="405">
        <v>0</v>
      </c>
      <c r="M34" s="405">
        <v>0</v>
      </c>
      <c r="N34" s="405">
        <v>1</v>
      </c>
    </row>
    <row r="35" spans="1:14">
      <c r="A35" s="670" t="s">
        <v>1362</v>
      </c>
      <c r="B35" s="405">
        <v>4</v>
      </c>
      <c r="C35" s="405">
        <v>0</v>
      </c>
      <c r="D35" s="405">
        <v>1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2</v>
      </c>
      <c r="L35" s="405">
        <v>1</v>
      </c>
      <c r="M35" s="405">
        <v>0</v>
      </c>
      <c r="N35" s="405">
        <v>0</v>
      </c>
    </row>
    <row r="36" spans="1:14">
      <c r="A36" s="670" t="s">
        <v>1361</v>
      </c>
      <c r="B36" s="405">
        <v>11</v>
      </c>
      <c r="C36" s="405">
        <v>1</v>
      </c>
      <c r="D36" s="405">
        <v>1</v>
      </c>
      <c r="E36" s="405">
        <v>1</v>
      </c>
      <c r="F36" s="405">
        <v>2</v>
      </c>
      <c r="G36" s="405">
        <v>3</v>
      </c>
      <c r="H36" s="405">
        <v>0</v>
      </c>
      <c r="I36" s="405">
        <v>1</v>
      </c>
      <c r="J36" s="405">
        <v>1</v>
      </c>
      <c r="K36" s="405">
        <v>0</v>
      </c>
      <c r="L36" s="405">
        <v>0</v>
      </c>
      <c r="M36" s="405">
        <v>1</v>
      </c>
      <c r="N36" s="405">
        <v>0</v>
      </c>
    </row>
    <row r="37" spans="1:14">
      <c r="A37" s="670" t="s">
        <v>1360</v>
      </c>
      <c r="B37" s="405">
        <v>22</v>
      </c>
      <c r="C37" s="405">
        <v>6</v>
      </c>
      <c r="D37" s="405">
        <v>1</v>
      </c>
      <c r="E37" s="405">
        <v>3</v>
      </c>
      <c r="F37" s="405">
        <v>0</v>
      </c>
      <c r="G37" s="405">
        <v>2</v>
      </c>
      <c r="H37" s="405">
        <v>3</v>
      </c>
      <c r="I37" s="405">
        <v>1</v>
      </c>
      <c r="J37" s="405">
        <v>2</v>
      </c>
      <c r="K37" s="405">
        <v>2</v>
      </c>
      <c r="L37" s="405">
        <v>1</v>
      </c>
      <c r="M37" s="405">
        <v>0</v>
      </c>
      <c r="N37" s="405">
        <v>1</v>
      </c>
    </row>
    <row r="38" spans="1:14">
      <c r="A38" s="669" t="s">
        <v>1162</v>
      </c>
      <c r="B38" s="404">
        <v>498</v>
      </c>
      <c r="C38" s="404">
        <v>39</v>
      </c>
      <c r="D38" s="404">
        <v>35</v>
      </c>
      <c r="E38" s="404">
        <v>39</v>
      </c>
      <c r="F38" s="404">
        <v>36</v>
      </c>
      <c r="G38" s="404">
        <v>48</v>
      </c>
      <c r="H38" s="404">
        <v>61</v>
      </c>
      <c r="I38" s="404">
        <v>43</v>
      </c>
      <c r="J38" s="404">
        <v>47</v>
      </c>
      <c r="K38" s="404">
        <v>42</v>
      </c>
      <c r="L38" s="404">
        <v>39</v>
      </c>
      <c r="M38" s="404">
        <v>29</v>
      </c>
      <c r="N38" s="404">
        <v>40</v>
      </c>
    </row>
    <row r="39" spans="1:14">
      <c r="A39" s="670" t="s">
        <v>1359</v>
      </c>
      <c r="B39" s="405">
        <v>387</v>
      </c>
      <c r="C39" s="405">
        <v>29</v>
      </c>
      <c r="D39" s="405">
        <v>29</v>
      </c>
      <c r="E39" s="405">
        <v>26</v>
      </c>
      <c r="F39" s="405">
        <v>27</v>
      </c>
      <c r="G39" s="405">
        <v>35</v>
      </c>
      <c r="H39" s="405">
        <v>51</v>
      </c>
      <c r="I39" s="405">
        <v>29</v>
      </c>
      <c r="J39" s="405">
        <v>40</v>
      </c>
      <c r="K39" s="405">
        <v>31</v>
      </c>
      <c r="L39" s="405">
        <v>31</v>
      </c>
      <c r="M39" s="405">
        <v>25</v>
      </c>
      <c r="N39" s="405">
        <v>34</v>
      </c>
    </row>
    <row r="40" spans="1:14">
      <c r="A40" s="670" t="s">
        <v>1358</v>
      </c>
      <c r="B40" s="405">
        <v>35</v>
      </c>
      <c r="C40" s="405">
        <v>5</v>
      </c>
      <c r="D40" s="405">
        <v>2</v>
      </c>
      <c r="E40" s="405">
        <v>0</v>
      </c>
      <c r="F40" s="405">
        <v>2</v>
      </c>
      <c r="G40" s="405">
        <v>6</v>
      </c>
      <c r="H40" s="405">
        <v>3</v>
      </c>
      <c r="I40" s="405">
        <v>7</v>
      </c>
      <c r="J40" s="405">
        <v>5</v>
      </c>
      <c r="K40" s="405">
        <v>1</v>
      </c>
      <c r="L40" s="405">
        <v>1</v>
      </c>
      <c r="M40" s="405">
        <v>2</v>
      </c>
      <c r="N40" s="405">
        <v>1</v>
      </c>
    </row>
    <row r="41" spans="1:14">
      <c r="A41" s="670" t="s">
        <v>1357</v>
      </c>
      <c r="B41" s="405">
        <v>20</v>
      </c>
      <c r="C41" s="405">
        <v>2</v>
      </c>
      <c r="D41" s="405">
        <v>2</v>
      </c>
      <c r="E41" s="405">
        <v>3</v>
      </c>
      <c r="F41" s="405">
        <v>1</v>
      </c>
      <c r="G41" s="405">
        <v>4</v>
      </c>
      <c r="H41" s="405">
        <v>0</v>
      </c>
      <c r="I41" s="405">
        <v>3</v>
      </c>
      <c r="J41" s="405">
        <v>0</v>
      </c>
      <c r="K41" s="405">
        <v>2</v>
      </c>
      <c r="L41" s="405">
        <v>2</v>
      </c>
      <c r="M41" s="405">
        <v>1</v>
      </c>
      <c r="N41" s="405">
        <v>0</v>
      </c>
    </row>
    <row r="42" spans="1:14">
      <c r="A42" s="670" t="s">
        <v>1356</v>
      </c>
      <c r="B42" s="405">
        <v>34</v>
      </c>
      <c r="C42" s="405">
        <v>2</v>
      </c>
      <c r="D42" s="405">
        <v>2</v>
      </c>
      <c r="E42" s="405">
        <v>7</v>
      </c>
      <c r="F42" s="405">
        <v>4</v>
      </c>
      <c r="G42" s="405">
        <v>2</v>
      </c>
      <c r="H42" s="405">
        <v>4</v>
      </c>
      <c r="I42" s="405">
        <v>2</v>
      </c>
      <c r="J42" s="405">
        <v>1</v>
      </c>
      <c r="K42" s="405">
        <v>5</v>
      </c>
      <c r="L42" s="405">
        <v>3</v>
      </c>
      <c r="M42" s="405">
        <v>0</v>
      </c>
      <c r="N42" s="405">
        <v>2</v>
      </c>
    </row>
    <row r="43" spans="1:14">
      <c r="A43" s="670" t="s">
        <v>1355</v>
      </c>
      <c r="B43" s="405">
        <v>6</v>
      </c>
      <c r="C43" s="405">
        <v>0</v>
      </c>
      <c r="D43" s="405">
        <v>0</v>
      </c>
      <c r="E43" s="405">
        <v>0</v>
      </c>
      <c r="F43" s="405">
        <v>1</v>
      </c>
      <c r="G43" s="405">
        <v>0</v>
      </c>
      <c r="H43" s="405">
        <v>2</v>
      </c>
      <c r="I43" s="405">
        <v>0</v>
      </c>
      <c r="J43" s="405">
        <v>1</v>
      </c>
      <c r="K43" s="405">
        <v>0</v>
      </c>
      <c r="L43" s="405">
        <v>1</v>
      </c>
      <c r="M43" s="405">
        <v>0</v>
      </c>
      <c r="N43" s="405">
        <v>1</v>
      </c>
    </row>
    <row r="44" spans="1:14">
      <c r="A44" s="670" t="s">
        <v>1354</v>
      </c>
      <c r="B44" s="405">
        <v>16</v>
      </c>
      <c r="C44" s="405">
        <v>1</v>
      </c>
      <c r="D44" s="405">
        <v>0</v>
      </c>
      <c r="E44" s="405">
        <v>3</v>
      </c>
      <c r="F44" s="405">
        <v>1</v>
      </c>
      <c r="G44" s="405">
        <v>1</v>
      </c>
      <c r="H44" s="405">
        <v>1</v>
      </c>
      <c r="I44" s="405">
        <v>2</v>
      </c>
      <c r="J44" s="405">
        <v>0</v>
      </c>
      <c r="K44" s="405">
        <v>3</v>
      </c>
      <c r="L44" s="405">
        <v>1</v>
      </c>
      <c r="M44" s="405">
        <v>1</v>
      </c>
      <c r="N44" s="405">
        <v>2</v>
      </c>
    </row>
    <row r="45" spans="1:14">
      <c r="A45" s="669" t="s">
        <v>1103</v>
      </c>
      <c r="B45" s="404">
        <v>56</v>
      </c>
      <c r="C45" s="404">
        <v>6</v>
      </c>
      <c r="D45" s="404">
        <v>4</v>
      </c>
      <c r="E45" s="404">
        <v>1</v>
      </c>
      <c r="F45" s="404">
        <v>4</v>
      </c>
      <c r="G45" s="404">
        <v>4</v>
      </c>
      <c r="H45" s="404">
        <v>6</v>
      </c>
      <c r="I45" s="404">
        <v>4</v>
      </c>
      <c r="J45" s="404">
        <v>3</v>
      </c>
      <c r="K45" s="404">
        <v>5</v>
      </c>
      <c r="L45" s="404">
        <v>8</v>
      </c>
      <c r="M45" s="404">
        <v>3</v>
      </c>
      <c r="N45" s="404">
        <v>8</v>
      </c>
    </row>
    <row r="46" spans="1:14">
      <c r="A46" s="670" t="s">
        <v>1353</v>
      </c>
      <c r="B46" s="405">
        <v>41</v>
      </c>
      <c r="C46" s="405">
        <v>4</v>
      </c>
      <c r="D46" s="405">
        <v>3</v>
      </c>
      <c r="E46" s="405">
        <v>1</v>
      </c>
      <c r="F46" s="405">
        <v>3</v>
      </c>
      <c r="G46" s="405">
        <v>3</v>
      </c>
      <c r="H46" s="405">
        <v>3</v>
      </c>
      <c r="I46" s="405">
        <v>3</v>
      </c>
      <c r="J46" s="405">
        <v>2</v>
      </c>
      <c r="K46" s="405">
        <v>5</v>
      </c>
      <c r="L46" s="405">
        <v>7</v>
      </c>
      <c r="M46" s="405">
        <v>1</v>
      </c>
      <c r="N46" s="405">
        <v>6</v>
      </c>
    </row>
    <row r="47" spans="1:14">
      <c r="A47" s="670" t="s">
        <v>1352</v>
      </c>
      <c r="B47" s="405">
        <v>2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2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</row>
    <row r="48" spans="1:14">
      <c r="A48" s="670" t="s">
        <v>1351</v>
      </c>
      <c r="B48" s="405">
        <v>13</v>
      </c>
      <c r="C48" s="405">
        <v>2</v>
      </c>
      <c r="D48" s="405">
        <v>1</v>
      </c>
      <c r="E48" s="405">
        <v>0</v>
      </c>
      <c r="F48" s="405">
        <v>1</v>
      </c>
      <c r="G48" s="405">
        <v>1</v>
      </c>
      <c r="H48" s="405">
        <v>1</v>
      </c>
      <c r="I48" s="405">
        <v>1</v>
      </c>
      <c r="J48" s="405">
        <v>1</v>
      </c>
      <c r="K48" s="405">
        <v>0</v>
      </c>
      <c r="L48" s="405">
        <v>1</v>
      </c>
      <c r="M48" s="405">
        <v>2</v>
      </c>
      <c r="N48" s="405">
        <v>2</v>
      </c>
    </row>
    <row r="49" spans="1:14">
      <c r="A49" s="669" t="s">
        <v>1066</v>
      </c>
      <c r="B49" s="404">
        <v>68</v>
      </c>
      <c r="C49" s="404">
        <v>7</v>
      </c>
      <c r="D49" s="404">
        <v>5</v>
      </c>
      <c r="E49" s="404">
        <v>4</v>
      </c>
      <c r="F49" s="404">
        <v>4</v>
      </c>
      <c r="G49" s="404">
        <v>6</v>
      </c>
      <c r="H49" s="404">
        <v>8</v>
      </c>
      <c r="I49" s="404">
        <v>8</v>
      </c>
      <c r="J49" s="404">
        <v>6</v>
      </c>
      <c r="K49" s="404">
        <v>3</v>
      </c>
      <c r="L49" s="404">
        <v>3</v>
      </c>
      <c r="M49" s="404">
        <v>10</v>
      </c>
      <c r="N49" s="404">
        <v>4</v>
      </c>
    </row>
    <row r="50" spans="1:14">
      <c r="A50" s="670" t="s">
        <v>1350</v>
      </c>
      <c r="B50" s="405">
        <v>28</v>
      </c>
      <c r="C50" s="405">
        <v>0</v>
      </c>
      <c r="D50" s="405">
        <v>1</v>
      </c>
      <c r="E50" s="405">
        <v>1</v>
      </c>
      <c r="F50" s="405">
        <v>2</v>
      </c>
      <c r="G50" s="405">
        <v>3</v>
      </c>
      <c r="H50" s="405">
        <v>7</v>
      </c>
      <c r="I50" s="405">
        <v>4</v>
      </c>
      <c r="J50" s="405">
        <v>1</v>
      </c>
      <c r="K50" s="405">
        <v>0</v>
      </c>
      <c r="L50" s="405">
        <v>2</v>
      </c>
      <c r="M50" s="405">
        <v>5</v>
      </c>
      <c r="N50" s="405">
        <v>2</v>
      </c>
    </row>
    <row r="51" spans="1:14">
      <c r="A51" s="670" t="s">
        <v>1349</v>
      </c>
      <c r="B51" s="405">
        <v>5</v>
      </c>
      <c r="C51" s="405">
        <v>0</v>
      </c>
      <c r="D51" s="405">
        <v>1</v>
      </c>
      <c r="E51" s="405">
        <v>1</v>
      </c>
      <c r="F51" s="405">
        <v>0</v>
      </c>
      <c r="G51" s="405">
        <v>1</v>
      </c>
      <c r="H51" s="405">
        <v>0</v>
      </c>
      <c r="I51" s="405">
        <v>0</v>
      </c>
      <c r="J51" s="405">
        <v>0</v>
      </c>
      <c r="K51" s="405">
        <v>0</v>
      </c>
      <c r="L51" s="405">
        <v>1</v>
      </c>
      <c r="M51" s="405">
        <v>0</v>
      </c>
      <c r="N51" s="405">
        <v>1</v>
      </c>
    </row>
    <row r="52" spans="1:14">
      <c r="A52" s="670" t="s">
        <v>1348</v>
      </c>
      <c r="B52" s="405">
        <v>17</v>
      </c>
      <c r="C52" s="405">
        <v>1</v>
      </c>
      <c r="D52" s="405">
        <v>0</v>
      </c>
      <c r="E52" s="405">
        <v>1</v>
      </c>
      <c r="F52" s="405">
        <v>1</v>
      </c>
      <c r="G52" s="405">
        <v>2</v>
      </c>
      <c r="H52" s="405">
        <v>1</v>
      </c>
      <c r="I52" s="405">
        <v>1</v>
      </c>
      <c r="J52" s="405">
        <v>3</v>
      </c>
      <c r="K52" s="405">
        <v>1</v>
      </c>
      <c r="L52" s="405">
        <v>0</v>
      </c>
      <c r="M52" s="405">
        <v>5</v>
      </c>
      <c r="N52" s="405">
        <v>1</v>
      </c>
    </row>
    <row r="53" spans="1:14">
      <c r="A53" s="670" t="s">
        <v>1347</v>
      </c>
      <c r="B53" s="405">
        <v>18</v>
      </c>
      <c r="C53" s="405">
        <v>6</v>
      </c>
      <c r="D53" s="405">
        <v>3</v>
      </c>
      <c r="E53" s="405">
        <v>1</v>
      </c>
      <c r="F53" s="405">
        <v>1</v>
      </c>
      <c r="G53" s="405">
        <v>0</v>
      </c>
      <c r="H53" s="405">
        <v>0</v>
      </c>
      <c r="I53" s="405">
        <v>3</v>
      </c>
      <c r="J53" s="405">
        <v>2</v>
      </c>
      <c r="K53" s="405">
        <v>2</v>
      </c>
      <c r="L53" s="405">
        <v>0</v>
      </c>
      <c r="M53" s="405">
        <v>0</v>
      </c>
      <c r="N53" s="405">
        <v>0</v>
      </c>
    </row>
    <row r="54" spans="1:14">
      <c r="A54" s="669" t="s">
        <v>1032</v>
      </c>
      <c r="B54" s="404">
        <v>149</v>
      </c>
      <c r="C54" s="404">
        <v>13</v>
      </c>
      <c r="D54" s="404">
        <v>13</v>
      </c>
      <c r="E54" s="404">
        <v>14</v>
      </c>
      <c r="F54" s="404">
        <v>12</v>
      </c>
      <c r="G54" s="404">
        <v>7</v>
      </c>
      <c r="H54" s="404">
        <v>15</v>
      </c>
      <c r="I54" s="404">
        <v>11</v>
      </c>
      <c r="J54" s="404">
        <v>14</v>
      </c>
      <c r="K54" s="404">
        <v>11</v>
      </c>
      <c r="L54" s="404">
        <v>12</v>
      </c>
      <c r="M54" s="404">
        <v>12</v>
      </c>
      <c r="N54" s="404">
        <v>15</v>
      </c>
    </row>
    <row r="55" spans="1:14">
      <c r="A55" s="670" t="s">
        <v>1346</v>
      </c>
      <c r="B55" s="405">
        <v>76</v>
      </c>
      <c r="C55" s="405">
        <v>5</v>
      </c>
      <c r="D55" s="405">
        <v>9</v>
      </c>
      <c r="E55" s="405">
        <v>5</v>
      </c>
      <c r="F55" s="405">
        <v>9</v>
      </c>
      <c r="G55" s="405">
        <v>4</v>
      </c>
      <c r="H55" s="405">
        <v>4</v>
      </c>
      <c r="I55" s="405">
        <v>7</v>
      </c>
      <c r="J55" s="405">
        <v>8</v>
      </c>
      <c r="K55" s="405">
        <v>9</v>
      </c>
      <c r="L55" s="405">
        <v>3</v>
      </c>
      <c r="M55" s="405">
        <v>8</v>
      </c>
      <c r="N55" s="405">
        <v>5</v>
      </c>
    </row>
    <row r="56" spans="1:14">
      <c r="A56" s="670" t="s">
        <v>1345</v>
      </c>
      <c r="B56" s="405">
        <v>11</v>
      </c>
      <c r="C56" s="405">
        <v>2</v>
      </c>
      <c r="D56" s="405">
        <v>1</v>
      </c>
      <c r="E56" s="405">
        <v>1</v>
      </c>
      <c r="F56" s="405">
        <v>1</v>
      </c>
      <c r="G56" s="405">
        <v>0</v>
      </c>
      <c r="H56" s="405">
        <v>2</v>
      </c>
      <c r="I56" s="405">
        <v>0</v>
      </c>
      <c r="J56" s="405">
        <v>0</v>
      </c>
      <c r="K56" s="405">
        <v>0</v>
      </c>
      <c r="L56" s="405">
        <v>4</v>
      </c>
      <c r="M56" s="405">
        <v>0</v>
      </c>
      <c r="N56" s="405">
        <v>0</v>
      </c>
    </row>
    <row r="57" spans="1:14">
      <c r="A57" s="670" t="s">
        <v>1344</v>
      </c>
      <c r="B57" s="405">
        <v>34</v>
      </c>
      <c r="C57" s="405">
        <v>3</v>
      </c>
      <c r="D57" s="405">
        <v>2</v>
      </c>
      <c r="E57" s="405">
        <v>4</v>
      </c>
      <c r="F57" s="405">
        <v>2</v>
      </c>
      <c r="G57" s="405">
        <v>1</v>
      </c>
      <c r="H57" s="405">
        <v>7</v>
      </c>
      <c r="I57" s="405">
        <v>2</v>
      </c>
      <c r="J57" s="405">
        <v>2</v>
      </c>
      <c r="K57" s="405">
        <v>1</v>
      </c>
      <c r="L57" s="405">
        <v>1</v>
      </c>
      <c r="M57" s="405">
        <v>4</v>
      </c>
      <c r="N57" s="405">
        <v>5</v>
      </c>
    </row>
    <row r="58" spans="1:14">
      <c r="A58" s="670" t="s">
        <v>1343</v>
      </c>
      <c r="B58" s="405">
        <v>28</v>
      </c>
      <c r="C58" s="405">
        <v>3</v>
      </c>
      <c r="D58" s="405">
        <v>1</v>
      </c>
      <c r="E58" s="405">
        <v>4</v>
      </c>
      <c r="F58" s="405">
        <v>0</v>
      </c>
      <c r="G58" s="405">
        <v>2</v>
      </c>
      <c r="H58" s="405">
        <v>2</v>
      </c>
      <c r="I58" s="405">
        <v>2</v>
      </c>
      <c r="J58" s="405">
        <v>4</v>
      </c>
      <c r="K58" s="405">
        <v>1</v>
      </c>
      <c r="L58" s="405">
        <v>4</v>
      </c>
      <c r="M58" s="405">
        <v>0</v>
      </c>
      <c r="N58" s="405">
        <v>5</v>
      </c>
    </row>
    <row r="59" spans="1:14">
      <c r="A59" s="669" t="s">
        <v>973</v>
      </c>
      <c r="B59" s="404">
        <v>69</v>
      </c>
      <c r="C59" s="404">
        <v>3</v>
      </c>
      <c r="D59" s="404">
        <v>2</v>
      </c>
      <c r="E59" s="404">
        <v>1</v>
      </c>
      <c r="F59" s="404">
        <v>3</v>
      </c>
      <c r="G59" s="404">
        <v>14</v>
      </c>
      <c r="H59" s="404">
        <v>6</v>
      </c>
      <c r="I59" s="404">
        <v>6</v>
      </c>
      <c r="J59" s="404">
        <v>6</v>
      </c>
      <c r="K59" s="404">
        <v>9</v>
      </c>
      <c r="L59" s="404">
        <v>2</v>
      </c>
      <c r="M59" s="404">
        <v>7</v>
      </c>
      <c r="N59" s="404">
        <v>10</v>
      </c>
    </row>
    <row r="60" spans="1:14">
      <c r="A60" s="670" t="s">
        <v>1342</v>
      </c>
      <c r="B60" s="405">
        <v>55</v>
      </c>
      <c r="C60" s="405">
        <v>3</v>
      </c>
      <c r="D60" s="405">
        <v>2</v>
      </c>
      <c r="E60" s="405">
        <v>1</v>
      </c>
      <c r="F60" s="405">
        <v>2</v>
      </c>
      <c r="G60" s="405">
        <v>10</v>
      </c>
      <c r="H60" s="405">
        <v>6</v>
      </c>
      <c r="I60" s="405">
        <v>4</v>
      </c>
      <c r="J60" s="405">
        <v>4</v>
      </c>
      <c r="K60" s="405">
        <v>9</v>
      </c>
      <c r="L60" s="405">
        <v>1</v>
      </c>
      <c r="M60" s="405">
        <v>6</v>
      </c>
      <c r="N60" s="405">
        <v>7</v>
      </c>
    </row>
    <row r="61" spans="1:14">
      <c r="A61" s="670" t="s">
        <v>1341</v>
      </c>
      <c r="B61" s="405">
        <v>14</v>
      </c>
      <c r="C61" s="405">
        <v>0</v>
      </c>
      <c r="D61" s="405">
        <v>0</v>
      </c>
      <c r="E61" s="405">
        <v>0</v>
      </c>
      <c r="F61" s="405">
        <v>1</v>
      </c>
      <c r="G61" s="405">
        <v>4</v>
      </c>
      <c r="H61" s="405">
        <v>0</v>
      </c>
      <c r="I61" s="405">
        <v>2</v>
      </c>
      <c r="J61" s="405">
        <v>2</v>
      </c>
      <c r="K61" s="405">
        <v>0</v>
      </c>
      <c r="L61" s="405">
        <v>1</v>
      </c>
      <c r="M61" s="405">
        <v>1</v>
      </c>
      <c r="N61" s="405">
        <v>3</v>
      </c>
    </row>
    <row r="62" spans="1:14">
      <c r="A62" s="669" t="s">
        <v>938</v>
      </c>
      <c r="B62" s="404">
        <v>26</v>
      </c>
      <c r="C62" s="404">
        <v>2</v>
      </c>
      <c r="D62" s="404">
        <v>1</v>
      </c>
      <c r="E62" s="404">
        <v>0</v>
      </c>
      <c r="F62" s="404">
        <v>0</v>
      </c>
      <c r="G62" s="404">
        <v>3</v>
      </c>
      <c r="H62" s="404">
        <v>4</v>
      </c>
      <c r="I62" s="404">
        <v>3</v>
      </c>
      <c r="J62" s="404">
        <v>2</v>
      </c>
      <c r="K62" s="404">
        <v>3</v>
      </c>
      <c r="L62" s="404">
        <v>2</v>
      </c>
      <c r="M62" s="404">
        <v>2</v>
      </c>
      <c r="N62" s="404">
        <v>4</v>
      </c>
    </row>
    <row r="63" spans="1:14">
      <c r="A63" s="670" t="s">
        <v>1340</v>
      </c>
      <c r="B63" s="405">
        <v>19</v>
      </c>
      <c r="C63" s="405">
        <v>1</v>
      </c>
      <c r="D63" s="405">
        <v>1</v>
      </c>
      <c r="E63" s="405">
        <v>0</v>
      </c>
      <c r="F63" s="405">
        <v>0</v>
      </c>
      <c r="G63" s="405">
        <v>3</v>
      </c>
      <c r="H63" s="405">
        <v>2</v>
      </c>
      <c r="I63" s="405">
        <v>2</v>
      </c>
      <c r="J63" s="405">
        <v>1</v>
      </c>
      <c r="K63" s="405">
        <v>2</v>
      </c>
      <c r="L63" s="405">
        <v>2</v>
      </c>
      <c r="M63" s="405">
        <v>2</v>
      </c>
      <c r="N63" s="405">
        <v>3</v>
      </c>
    </row>
    <row r="64" spans="1:14">
      <c r="A64" s="670" t="s">
        <v>1339</v>
      </c>
      <c r="B64" s="405">
        <v>7</v>
      </c>
      <c r="C64" s="405">
        <v>1</v>
      </c>
      <c r="D64" s="405">
        <v>0</v>
      </c>
      <c r="E64" s="405">
        <v>0</v>
      </c>
      <c r="F64" s="405">
        <v>0</v>
      </c>
      <c r="G64" s="405">
        <v>0</v>
      </c>
      <c r="H64" s="405">
        <v>2</v>
      </c>
      <c r="I64" s="405">
        <v>1</v>
      </c>
      <c r="J64" s="405">
        <v>1</v>
      </c>
      <c r="K64" s="405">
        <v>1</v>
      </c>
      <c r="L64" s="405">
        <v>0</v>
      </c>
      <c r="M64" s="405">
        <v>0</v>
      </c>
      <c r="N64" s="405">
        <v>1</v>
      </c>
    </row>
    <row r="65" spans="1:14">
      <c r="A65" s="669" t="s">
        <v>924</v>
      </c>
      <c r="B65" s="404">
        <v>61</v>
      </c>
      <c r="C65" s="404">
        <v>5</v>
      </c>
      <c r="D65" s="404">
        <v>3</v>
      </c>
      <c r="E65" s="404">
        <v>2</v>
      </c>
      <c r="F65" s="404">
        <v>6</v>
      </c>
      <c r="G65" s="404">
        <v>2</v>
      </c>
      <c r="H65" s="404">
        <v>8</v>
      </c>
      <c r="I65" s="404">
        <v>10</v>
      </c>
      <c r="J65" s="404">
        <v>4</v>
      </c>
      <c r="K65" s="404">
        <v>5</v>
      </c>
      <c r="L65" s="404">
        <v>7</v>
      </c>
      <c r="M65" s="404">
        <v>5</v>
      </c>
      <c r="N65" s="404">
        <v>4</v>
      </c>
    </row>
    <row r="66" spans="1:14">
      <c r="A66" s="670" t="s">
        <v>1338</v>
      </c>
      <c r="B66" s="405">
        <v>28</v>
      </c>
      <c r="C66" s="405">
        <v>2</v>
      </c>
      <c r="D66" s="405">
        <v>1</v>
      </c>
      <c r="E66" s="405">
        <v>1</v>
      </c>
      <c r="F66" s="405">
        <v>3</v>
      </c>
      <c r="G66" s="405">
        <v>1</v>
      </c>
      <c r="H66" s="405">
        <v>5</v>
      </c>
      <c r="I66" s="405">
        <v>3</v>
      </c>
      <c r="J66" s="405">
        <v>2</v>
      </c>
      <c r="K66" s="405">
        <v>2</v>
      </c>
      <c r="L66" s="405">
        <v>4</v>
      </c>
      <c r="M66" s="405">
        <v>2</v>
      </c>
      <c r="N66" s="405">
        <v>2</v>
      </c>
    </row>
    <row r="67" spans="1:14">
      <c r="A67" s="670" t="s">
        <v>1337</v>
      </c>
      <c r="B67" s="405">
        <v>13</v>
      </c>
      <c r="C67" s="405">
        <v>3</v>
      </c>
      <c r="D67" s="405">
        <v>1</v>
      </c>
      <c r="E67" s="405">
        <v>0</v>
      </c>
      <c r="F67" s="405">
        <v>1</v>
      </c>
      <c r="G67" s="405">
        <v>0</v>
      </c>
      <c r="H67" s="405">
        <v>2</v>
      </c>
      <c r="I67" s="405">
        <v>2</v>
      </c>
      <c r="J67" s="405">
        <v>0</v>
      </c>
      <c r="K67" s="405">
        <v>0</v>
      </c>
      <c r="L67" s="405">
        <v>1</v>
      </c>
      <c r="M67" s="405">
        <v>1</v>
      </c>
      <c r="N67" s="405">
        <v>2</v>
      </c>
    </row>
    <row r="68" spans="1:14">
      <c r="A68" s="670" t="s">
        <v>1336</v>
      </c>
      <c r="B68" s="405">
        <v>19</v>
      </c>
      <c r="C68" s="405">
        <v>0</v>
      </c>
      <c r="D68" s="405">
        <v>1</v>
      </c>
      <c r="E68" s="405">
        <v>1</v>
      </c>
      <c r="F68" s="405">
        <v>2</v>
      </c>
      <c r="G68" s="405">
        <v>1</v>
      </c>
      <c r="H68" s="405">
        <v>1</v>
      </c>
      <c r="I68" s="405">
        <v>5</v>
      </c>
      <c r="J68" s="405">
        <v>2</v>
      </c>
      <c r="K68" s="405">
        <v>3</v>
      </c>
      <c r="L68" s="405">
        <v>1</v>
      </c>
      <c r="M68" s="405">
        <v>2</v>
      </c>
      <c r="N68" s="405">
        <v>0</v>
      </c>
    </row>
    <row r="69" spans="1:14">
      <c r="A69" s="670" t="s">
        <v>1335</v>
      </c>
      <c r="B69" s="405">
        <v>1</v>
      </c>
      <c r="C69" s="405">
        <v>0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1</v>
      </c>
      <c r="M69" s="405">
        <v>0</v>
      </c>
      <c r="N69" s="405">
        <v>0</v>
      </c>
    </row>
    <row r="70" spans="1:14">
      <c r="A70" s="669" t="s">
        <v>890</v>
      </c>
      <c r="B70" s="404">
        <v>6</v>
      </c>
      <c r="C70" s="404">
        <v>1</v>
      </c>
      <c r="D70" s="404">
        <v>1</v>
      </c>
      <c r="E70" s="404">
        <v>0</v>
      </c>
      <c r="F70" s="404">
        <v>1</v>
      </c>
      <c r="G70" s="404">
        <v>0</v>
      </c>
      <c r="H70" s="404">
        <v>1</v>
      </c>
      <c r="I70" s="404">
        <v>0</v>
      </c>
      <c r="J70" s="404">
        <v>1</v>
      </c>
      <c r="K70" s="404">
        <v>0</v>
      </c>
      <c r="L70" s="404">
        <v>0</v>
      </c>
      <c r="M70" s="404">
        <v>1</v>
      </c>
      <c r="N70" s="404">
        <v>0</v>
      </c>
    </row>
    <row r="71" spans="1:14">
      <c r="A71" s="670" t="s">
        <v>1334</v>
      </c>
      <c r="B71" s="405">
        <v>4</v>
      </c>
      <c r="C71" s="405">
        <v>0</v>
      </c>
      <c r="D71" s="405">
        <v>1</v>
      </c>
      <c r="E71" s="405">
        <v>0</v>
      </c>
      <c r="F71" s="405">
        <v>1</v>
      </c>
      <c r="G71" s="405">
        <v>0</v>
      </c>
      <c r="H71" s="405">
        <v>0</v>
      </c>
      <c r="I71" s="405">
        <v>0</v>
      </c>
      <c r="J71" s="405">
        <v>1</v>
      </c>
      <c r="K71" s="405">
        <v>0</v>
      </c>
      <c r="L71" s="405">
        <v>0</v>
      </c>
      <c r="M71" s="405">
        <v>1</v>
      </c>
      <c r="N71" s="405">
        <v>0</v>
      </c>
    </row>
    <row r="72" spans="1:14">
      <c r="A72" s="670" t="s">
        <v>1333</v>
      </c>
      <c r="B72" s="405">
        <v>1</v>
      </c>
      <c r="C72" s="405">
        <v>0</v>
      </c>
      <c r="D72" s="405">
        <v>0</v>
      </c>
      <c r="E72" s="405">
        <v>0</v>
      </c>
      <c r="F72" s="405">
        <v>0</v>
      </c>
      <c r="G72" s="405">
        <v>0</v>
      </c>
      <c r="H72" s="405">
        <v>1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5">
        <v>0</v>
      </c>
    </row>
    <row r="73" spans="1:14">
      <c r="A73" s="670" t="s">
        <v>1332</v>
      </c>
      <c r="B73" s="405">
        <v>0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</row>
    <row r="74" spans="1:14">
      <c r="A74" s="670" t="s">
        <v>1331</v>
      </c>
      <c r="B74" s="405">
        <v>1</v>
      </c>
      <c r="C74" s="405">
        <v>1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</row>
    <row r="75" spans="1:14">
      <c r="A75" s="669" t="s">
        <v>877</v>
      </c>
      <c r="B75" s="404">
        <v>10</v>
      </c>
      <c r="C75" s="404">
        <v>0</v>
      </c>
      <c r="D75" s="404">
        <v>1</v>
      </c>
      <c r="E75" s="404">
        <v>0</v>
      </c>
      <c r="F75" s="404">
        <v>0</v>
      </c>
      <c r="G75" s="404">
        <v>0</v>
      </c>
      <c r="H75" s="404">
        <v>0</v>
      </c>
      <c r="I75" s="404">
        <v>4</v>
      </c>
      <c r="J75" s="404">
        <v>0</v>
      </c>
      <c r="K75" s="404">
        <v>4</v>
      </c>
      <c r="L75" s="404">
        <v>0</v>
      </c>
      <c r="M75" s="404">
        <v>1</v>
      </c>
      <c r="N75" s="404">
        <v>0</v>
      </c>
    </row>
    <row r="76" spans="1:14">
      <c r="A76" s="670" t="s">
        <v>1330</v>
      </c>
      <c r="B76" s="405">
        <v>9</v>
      </c>
      <c r="C76" s="405">
        <v>0</v>
      </c>
      <c r="D76" s="405">
        <v>1</v>
      </c>
      <c r="E76" s="405">
        <v>0</v>
      </c>
      <c r="F76" s="405">
        <v>0</v>
      </c>
      <c r="G76" s="405">
        <v>0</v>
      </c>
      <c r="H76" s="405">
        <v>0</v>
      </c>
      <c r="I76" s="405">
        <v>4</v>
      </c>
      <c r="J76" s="405">
        <v>0</v>
      </c>
      <c r="K76" s="405">
        <v>3</v>
      </c>
      <c r="L76" s="405">
        <v>0</v>
      </c>
      <c r="M76" s="405">
        <v>1</v>
      </c>
      <c r="N76" s="405">
        <v>0</v>
      </c>
    </row>
    <row r="77" spans="1:14">
      <c r="A77" s="670" t="s">
        <v>1329</v>
      </c>
      <c r="B77" s="405">
        <v>0</v>
      </c>
      <c r="C77" s="405">
        <v>0</v>
      </c>
      <c r="D77" s="405">
        <v>0</v>
      </c>
      <c r="E77" s="405">
        <v>0</v>
      </c>
      <c r="F77" s="405">
        <v>0</v>
      </c>
      <c r="G77" s="405">
        <v>0</v>
      </c>
      <c r="H77" s="405">
        <v>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5">
        <v>0</v>
      </c>
    </row>
    <row r="78" spans="1:14">
      <c r="A78" s="670" t="s">
        <v>1328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5">
        <v>0</v>
      </c>
    </row>
    <row r="79" spans="1:14">
      <c r="A79" s="670" t="s">
        <v>1327</v>
      </c>
      <c r="B79" s="405">
        <v>1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1</v>
      </c>
      <c r="L79" s="405">
        <v>0</v>
      </c>
      <c r="M79" s="405">
        <v>0</v>
      </c>
      <c r="N79" s="405">
        <v>0</v>
      </c>
    </row>
    <row r="80" spans="1:14">
      <c r="A80" s="869" t="s">
        <v>4082</v>
      </c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</row>
  </sheetData>
  <mergeCells count="4">
    <mergeCell ref="B2:N2"/>
    <mergeCell ref="B3:N3"/>
    <mergeCell ref="B5:N5"/>
    <mergeCell ref="C7:N7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scale="6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61">
    <outlinePr summaryBelow="0" summaryRight="0"/>
  </sheetPr>
  <dimension ref="A1:L49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18.5546875" style="35" customWidth="1"/>
    <col min="2" max="11" width="8.33203125" style="35" customWidth="1"/>
    <col min="12" max="12" width="8.6640625" style="35" customWidth="1"/>
    <col min="13" max="256" width="9.109375" style="35"/>
    <col min="257" max="257" width="18.5546875" style="35" customWidth="1"/>
    <col min="258" max="267" width="8.33203125" style="35" customWidth="1"/>
    <col min="268" max="268" width="8.6640625" style="35" customWidth="1"/>
    <col min="269" max="512" width="9.109375" style="35"/>
    <col min="513" max="513" width="18.5546875" style="35" customWidth="1"/>
    <col min="514" max="523" width="8.33203125" style="35" customWidth="1"/>
    <col min="524" max="524" width="8.6640625" style="35" customWidth="1"/>
    <col min="525" max="768" width="9.109375" style="35"/>
    <col min="769" max="769" width="18.5546875" style="35" customWidth="1"/>
    <col min="770" max="779" width="8.33203125" style="35" customWidth="1"/>
    <col min="780" max="780" width="8.6640625" style="35" customWidth="1"/>
    <col min="781" max="1024" width="9.109375" style="35"/>
    <col min="1025" max="1025" width="18.5546875" style="35" customWidth="1"/>
    <col min="1026" max="1035" width="8.33203125" style="35" customWidth="1"/>
    <col min="1036" max="1036" width="8.6640625" style="35" customWidth="1"/>
    <col min="1037" max="1280" width="9.109375" style="35"/>
    <col min="1281" max="1281" width="18.5546875" style="35" customWidth="1"/>
    <col min="1282" max="1291" width="8.33203125" style="35" customWidth="1"/>
    <col min="1292" max="1292" width="8.6640625" style="35" customWidth="1"/>
    <col min="1293" max="1536" width="9.109375" style="35"/>
    <col min="1537" max="1537" width="18.5546875" style="35" customWidth="1"/>
    <col min="1538" max="1547" width="8.33203125" style="35" customWidth="1"/>
    <col min="1548" max="1548" width="8.6640625" style="35" customWidth="1"/>
    <col min="1549" max="1792" width="9.109375" style="35"/>
    <col min="1793" max="1793" width="18.5546875" style="35" customWidth="1"/>
    <col min="1794" max="1803" width="8.33203125" style="35" customWidth="1"/>
    <col min="1804" max="1804" width="8.6640625" style="35" customWidth="1"/>
    <col min="1805" max="2048" width="9.109375" style="35"/>
    <col min="2049" max="2049" width="18.5546875" style="35" customWidth="1"/>
    <col min="2050" max="2059" width="8.33203125" style="35" customWidth="1"/>
    <col min="2060" max="2060" width="8.6640625" style="35" customWidth="1"/>
    <col min="2061" max="2304" width="9.109375" style="35"/>
    <col min="2305" max="2305" width="18.5546875" style="35" customWidth="1"/>
    <col min="2306" max="2315" width="8.33203125" style="35" customWidth="1"/>
    <col min="2316" max="2316" width="8.6640625" style="35" customWidth="1"/>
    <col min="2317" max="2560" width="9.109375" style="35"/>
    <col min="2561" max="2561" width="18.5546875" style="35" customWidth="1"/>
    <col min="2562" max="2571" width="8.33203125" style="35" customWidth="1"/>
    <col min="2572" max="2572" width="8.6640625" style="35" customWidth="1"/>
    <col min="2573" max="2816" width="9.109375" style="35"/>
    <col min="2817" max="2817" width="18.5546875" style="35" customWidth="1"/>
    <col min="2818" max="2827" width="8.33203125" style="35" customWidth="1"/>
    <col min="2828" max="2828" width="8.6640625" style="35" customWidth="1"/>
    <col min="2829" max="3072" width="9.109375" style="35"/>
    <col min="3073" max="3073" width="18.5546875" style="35" customWidth="1"/>
    <col min="3074" max="3083" width="8.33203125" style="35" customWidth="1"/>
    <col min="3084" max="3084" width="8.6640625" style="35" customWidth="1"/>
    <col min="3085" max="3328" width="9.109375" style="35"/>
    <col min="3329" max="3329" width="18.5546875" style="35" customWidth="1"/>
    <col min="3330" max="3339" width="8.33203125" style="35" customWidth="1"/>
    <col min="3340" max="3340" width="8.6640625" style="35" customWidth="1"/>
    <col min="3341" max="3584" width="9.109375" style="35"/>
    <col min="3585" max="3585" width="18.5546875" style="35" customWidth="1"/>
    <col min="3586" max="3595" width="8.33203125" style="35" customWidth="1"/>
    <col min="3596" max="3596" width="8.6640625" style="35" customWidth="1"/>
    <col min="3597" max="3840" width="9.109375" style="35"/>
    <col min="3841" max="3841" width="18.5546875" style="35" customWidth="1"/>
    <col min="3842" max="3851" width="8.33203125" style="35" customWidth="1"/>
    <col min="3852" max="3852" width="8.6640625" style="35" customWidth="1"/>
    <col min="3853" max="4096" width="9.109375" style="35"/>
    <col min="4097" max="4097" width="18.5546875" style="35" customWidth="1"/>
    <col min="4098" max="4107" width="8.33203125" style="35" customWidth="1"/>
    <col min="4108" max="4108" width="8.6640625" style="35" customWidth="1"/>
    <col min="4109" max="4352" width="9.109375" style="35"/>
    <col min="4353" max="4353" width="18.5546875" style="35" customWidth="1"/>
    <col min="4354" max="4363" width="8.33203125" style="35" customWidth="1"/>
    <col min="4364" max="4364" width="8.6640625" style="35" customWidth="1"/>
    <col min="4365" max="4608" width="9.109375" style="35"/>
    <col min="4609" max="4609" width="18.5546875" style="35" customWidth="1"/>
    <col min="4610" max="4619" width="8.33203125" style="35" customWidth="1"/>
    <col min="4620" max="4620" width="8.6640625" style="35" customWidth="1"/>
    <col min="4621" max="4864" width="9.109375" style="35"/>
    <col min="4865" max="4865" width="18.5546875" style="35" customWidth="1"/>
    <col min="4866" max="4875" width="8.33203125" style="35" customWidth="1"/>
    <col min="4876" max="4876" width="8.6640625" style="35" customWidth="1"/>
    <col min="4877" max="5120" width="9.109375" style="35"/>
    <col min="5121" max="5121" width="18.5546875" style="35" customWidth="1"/>
    <col min="5122" max="5131" width="8.33203125" style="35" customWidth="1"/>
    <col min="5132" max="5132" width="8.6640625" style="35" customWidth="1"/>
    <col min="5133" max="5376" width="9.109375" style="35"/>
    <col min="5377" max="5377" width="18.5546875" style="35" customWidth="1"/>
    <col min="5378" max="5387" width="8.33203125" style="35" customWidth="1"/>
    <col min="5388" max="5388" width="8.6640625" style="35" customWidth="1"/>
    <col min="5389" max="5632" width="9.109375" style="35"/>
    <col min="5633" max="5633" width="18.5546875" style="35" customWidth="1"/>
    <col min="5634" max="5643" width="8.33203125" style="35" customWidth="1"/>
    <col min="5644" max="5644" width="8.6640625" style="35" customWidth="1"/>
    <col min="5645" max="5888" width="9.109375" style="35"/>
    <col min="5889" max="5889" width="18.5546875" style="35" customWidth="1"/>
    <col min="5890" max="5899" width="8.33203125" style="35" customWidth="1"/>
    <col min="5900" max="5900" width="8.6640625" style="35" customWidth="1"/>
    <col min="5901" max="6144" width="9.109375" style="35"/>
    <col min="6145" max="6145" width="18.5546875" style="35" customWidth="1"/>
    <col min="6146" max="6155" width="8.33203125" style="35" customWidth="1"/>
    <col min="6156" max="6156" width="8.6640625" style="35" customWidth="1"/>
    <col min="6157" max="6400" width="9.109375" style="35"/>
    <col min="6401" max="6401" width="18.5546875" style="35" customWidth="1"/>
    <col min="6402" max="6411" width="8.33203125" style="35" customWidth="1"/>
    <col min="6412" max="6412" width="8.6640625" style="35" customWidth="1"/>
    <col min="6413" max="6656" width="9.109375" style="35"/>
    <col min="6657" max="6657" width="18.5546875" style="35" customWidth="1"/>
    <col min="6658" max="6667" width="8.33203125" style="35" customWidth="1"/>
    <col min="6668" max="6668" width="8.6640625" style="35" customWidth="1"/>
    <col min="6669" max="6912" width="9.109375" style="35"/>
    <col min="6913" max="6913" width="18.5546875" style="35" customWidth="1"/>
    <col min="6914" max="6923" width="8.33203125" style="35" customWidth="1"/>
    <col min="6924" max="6924" width="8.6640625" style="35" customWidth="1"/>
    <col min="6925" max="7168" width="9.109375" style="35"/>
    <col min="7169" max="7169" width="18.5546875" style="35" customWidth="1"/>
    <col min="7170" max="7179" width="8.33203125" style="35" customWidth="1"/>
    <col min="7180" max="7180" width="8.6640625" style="35" customWidth="1"/>
    <col min="7181" max="7424" width="9.109375" style="35"/>
    <col min="7425" max="7425" width="18.5546875" style="35" customWidth="1"/>
    <col min="7426" max="7435" width="8.33203125" style="35" customWidth="1"/>
    <col min="7436" max="7436" width="8.6640625" style="35" customWidth="1"/>
    <col min="7437" max="7680" width="9.109375" style="35"/>
    <col min="7681" max="7681" width="18.5546875" style="35" customWidth="1"/>
    <col min="7682" max="7691" width="8.33203125" style="35" customWidth="1"/>
    <col min="7692" max="7692" width="8.6640625" style="35" customWidth="1"/>
    <col min="7693" max="7936" width="9.109375" style="35"/>
    <col min="7937" max="7937" width="18.5546875" style="35" customWidth="1"/>
    <col min="7938" max="7947" width="8.33203125" style="35" customWidth="1"/>
    <col min="7948" max="7948" width="8.6640625" style="35" customWidth="1"/>
    <col min="7949" max="8192" width="9.109375" style="35"/>
    <col min="8193" max="8193" width="18.5546875" style="35" customWidth="1"/>
    <col min="8194" max="8203" width="8.33203125" style="35" customWidth="1"/>
    <col min="8204" max="8204" width="8.6640625" style="35" customWidth="1"/>
    <col min="8205" max="8448" width="9.109375" style="35"/>
    <col min="8449" max="8449" width="18.5546875" style="35" customWidth="1"/>
    <col min="8450" max="8459" width="8.33203125" style="35" customWidth="1"/>
    <col min="8460" max="8460" width="8.6640625" style="35" customWidth="1"/>
    <col min="8461" max="8704" width="9.109375" style="35"/>
    <col min="8705" max="8705" width="18.5546875" style="35" customWidth="1"/>
    <col min="8706" max="8715" width="8.33203125" style="35" customWidth="1"/>
    <col min="8716" max="8716" width="8.6640625" style="35" customWidth="1"/>
    <col min="8717" max="8960" width="9.109375" style="35"/>
    <col min="8961" max="8961" width="18.5546875" style="35" customWidth="1"/>
    <col min="8962" max="8971" width="8.33203125" style="35" customWidth="1"/>
    <col min="8972" max="8972" width="8.6640625" style="35" customWidth="1"/>
    <col min="8973" max="9216" width="9.109375" style="35"/>
    <col min="9217" max="9217" width="18.5546875" style="35" customWidth="1"/>
    <col min="9218" max="9227" width="8.33203125" style="35" customWidth="1"/>
    <col min="9228" max="9228" width="8.6640625" style="35" customWidth="1"/>
    <col min="9229" max="9472" width="9.109375" style="35"/>
    <col min="9473" max="9473" width="18.5546875" style="35" customWidth="1"/>
    <col min="9474" max="9483" width="8.33203125" style="35" customWidth="1"/>
    <col min="9484" max="9484" width="8.6640625" style="35" customWidth="1"/>
    <col min="9485" max="9728" width="9.109375" style="35"/>
    <col min="9729" max="9729" width="18.5546875" style="35" customWidth="1"/>
    <col min="9730" max="9739" width="8.33203125" style="35" customWidth="1"/>
    <col min="9740" max="9740" width="8.6640625" style="35" customWidth="1"/>
    <col min="9741" max="9984" width="9.109375" style="35"/>
    <col min="9985" max="9985" width="18.5546875" style="35" customWidth="1"/>
    <col min="9986" max="9995" width="8.33203125" style="35" customWidth="1"/>
    <col min="9996" max="9996" width="8.6640625" style="35" customWidth="1"/>
    <col min="9997" max="10240" width="9.109375" style="35"/>
    <col min="10241" max="10241" width="18.5546875" style="35" customWidth="1"/>
    <col min="10242" max="10251" width="8.33203125" style="35" customWidth="1"/>
    <col min="10252" max="10252" width="8.6640625" style="35" customWidth="1"/>
    <col min="10253" max="10496" width="9.109375" style="35"/>
    <col min="10497" max="10497" width="18.5546875" style="35" customWidth="1"/>
    <col min="10498" max="10507" width="8.33203125" style="35" customWidth="1"/>
    <col min="10508" max="10508" width="8.6640625" style="35" customWidth="1"/>
    <col min="10509" max="10752" width="9.109375" style="35"/>
    <col min="10753" max="10753" width="18.5546875" style="35" customWidth="1"/>
    <col min="10754" max="10763" width="8.33203125" style="35" customWidth="1"/>
    <col min="10764" max="10764" width="8.6640625" style="35" customWidth="1"/>
    <col min="10765" max="11008" width="9.109375" style="35"/>
    <col min="11009" max="11009" width="18.5546875" style="35" customWidth="1"/>
    <col min="11010" max="11019" width="8.33203125" style="35" customWidth="1"/>
    <col min="11020" max="11020" width="8.6640625" style="35" customWidth="1"/>
    <col min="11021" max="11264" width="9.109375" style="35"/>
    <col min="11265" max="11265" width="18.5546875" style="35" customWidth="1"/>
    <col min="11266" max="11275" width="8.33203125" style="35" customWidth="1"/>
    <col min="11276" max="11276" width="8.6640625" style="35" customWidth="1"/>
    <col min="11277" max="11520" width="9.109375" style="35"/>
    <col min="11521" max="11521" width="18.5546875" style="35" customWidth="1"/>
    <col min="11522" max="11531" width="8.33203125" style="35" customWidth="1"/>
    <col min="11532" max="11532" width="8.6640625" style="35" customWidth="1"/>
    <col min="11533" max="11776" width="9.109375" style="35"/>
    <col min="11777" max="11777" width="18.5546875" style="35" customWidth="1"/>
    <col min="11778" max="11787" width="8.33203125" style="35" customWidth="1"/>
    <col min="11788" max="11788" width="8.6640625" style="35" customWidth="1"/>
    <col min="11789" max="12032" width="9.109375" style="35"/>
    <col min="12033" max="12033" width="18.5546875" style="35" customWidth="1"/>
    <col min="12034" max="12043" width="8.33203125" style="35" customWidth="1"/>
    <col min="12044" max="12044" width="8.6640625" style="35" customWidth="1"/>
    <col min="12045" max="12288" width="9.109375" style="35"/>
    <col min="12289" max="12289" width="18.5546875" style="35" customWidth="1"/>
    <col min="12290" max="12299" width="8.33203125" style="35" customWidth="1"/>
    <col min="12300" max="12300" width="8.6640625" style="35" customWidth="1"/>
    <col min="12301" max="12544" width="9.109375" style="35"/>
    <col min="12545" max="12545" width="18.5546875" style="35" customWidth="1"/>
    <col min="12546" max="12555" width="8.33203125" style="35" customWidth="1"/>
    <col min="12556" max="12556" width="8.6640625" style="35" customWidth="1"/>
    <col min="12557" max="12800" width="9.109375" style="35"/>
    <col min="12801" max="12801" width="18.5546875" style="35" customWidth="1"/>
    <col min="12802" max="12811" width="8.33203125" style="35" customWidth="1"/>
    <col min="12812" max="12812" width="8.6640625" style="35" customWidth="1"/>
    <col min="12813" max="13056" width="9.109375" style="35"/>
    <col min="13057" max="13057" width="18.5546875" style="35" customWidth="1"/>
    <col min="13058" max="13067" width="8.33203125" style="35" customWidth="1"/>
    <col min="13068" max="13068" width="8.6640625" style="35" customWidth="1"/>
    <col min="13069" max="13312" width="9.109375" style="35"/>
    <col min="13313" max="13313" width="18.5546875" style="35" customWidth="1"/>
    <col min="13314" max="13323" width="8.33203125" style="35" customWidth="1"/>
    <col min="13324" max="13324" width="8.6640625" style="35" customWidth="1"/>
    <col min="13325" max="13568" width="9.109375" style="35"/>
    <col min="13569" max="13569" width="18.5546875" style="35" customWidth="1"/>
    <col min="13570" max="13579" width="8.33203125" style="35" customWidth="1"/>
    <col min="13580" max="13580" width="8.6640625" style="35" customWidth="1"/>
    <col min="13581" max="13824" width="9.109375" style="35"/>
    <col min="13825" max="13825" width="18.5546875" style="35" customWidth="1"/>
    <col min="13826" max="13835" width="8.33203125" style="35" customWidth="1"/>
    <col min="13836" max="13836" width="8.6640625" style="35" customWidth="1"/>
    <col min="13837" max="14080" width="9.109375" style="35"/>
    <col min="14081" max="14081" width="18.5546875" style="35" customWidth="1"/>
    <col min="14082" max="14091" width="8.33203125" style="35" customWidth="1"/>
    <col min="14092" max="14092" width="8.6640625" style="35" customWidth="1"/>
    <col min="14093" max="14336" width="9.109375" style="35"/>
    <col min="14337" max="14337" width="18.5546875" style="35" customWidth="1"/>
    <col min="14338" max="14347" width="8.33203125" style="35" customWidth="1"/>
    <col min="14348" max="14348" width="8.6640625" style="35" customWidth="1"/>
    <col min="14349" max="14592" width="9.109375" style="35"/>
    <col min="14593" max="14593" width="18.5546875" style="35" customWidth="1"/>
    <col min="14594" max="14603" width="8.33203125" style="35" customWidth="1"/>
    <col min="14604" max="14604" width="8.6640625" style="35" customWidth="1"/>
    <col min="14605" max="14848" width="9.109375" style="35"/>
    <col min="14849" max="14849" width="18.5546875" style="35" customWidth="1"/>
    <col min="14850" max="14859" width="8.33203125" style="35" customWidth="1"/>
    <col min="14860" max="14860" width="8.6640625" style="35" customWidth="1"/>
    <col min="14861" max="15104" width="9.109375" style="35"/>
    <col min="15105" max="15105" width="18.5546875" style="35" customWidth="1"/>
    <col min="15106" max="15115" width="8.33203125" style="35" customWidth="1"/>
    <col min="15116" max="15116" width="8.6640625" style="35" customWidth="1"/>
    <col min="15117" max="15360" width="9.109375" style="35"/>
    <col min="15361" max="15361" width="18.5546875" style="35" customWidth="1"/>
    <col min="15362" max="15371" width="8.33203125" style="35" customWidth="1"/>
    <col min="15372" max="15372" width="8.6640625" style="35" customWidth="1"/>
    <col min="15373" max="15616" width="9.109375" style="35"/>
    <col min="15617" max="15617" width="18.5546875" style="35" customWidth="1"/>
    <col min="15618" max="15627" width="8.33203125" style="35" customWidth="1"/>
    <col min="15628" max="15628" width="8.6640625" style="35" customWidth="1"/>
    <col min="15629" max="15872" width="9.109375" style="35"/>
    <col min="15873" max="15873" width="18.5546875" style="35" customWidth="1"/>
    <col min="15874" max="15883" width="8.33203125" style="35" customWidth="1"/>
    <col min="15884" max="15884" width="8.6640625" style="35" customWidth="1"/>
    <col min="15885" max="16128" width="9.109375" style="35"/>
    <col min="16129" max="16129" width="18.5546875" style="35" customWidth="1"/>
    <col min="16130" max="16139" width="8.33203125" style="35" customWidth="1"/>
    <col min="16140" max="16140" width="8.6640625" style="35" customWidth="1"/>
    <col min="16141" max="16384" width="9.109375" style="35"/>
  </cols>
  <sheetData>
    <row r="1" spans="1:12">
      <c r="A1" s="1460" t="s">
        <v>5197</v>
      </c>
    </row>
    <row r="2" spans="1:12" ht="17.399999999999999">
      <c r="A2" s="448" t="s">
        <v>1786</v>
      </c>
      <c r="B2" s="1480" t="s">
        <v>1785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</row>
    <row r="3" spans="1:12" ht="18" thickBot="1">
      <c r="A3" s="449"/>
      <c r="B3" s="1690" t="s">
        <v>4551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</row>
    <row r="4" spans="1:12" ht="12.75" customHeight="1" thickBot="1">
      <c r="A4" s="865" t="s">
        <v>4552</v>
      </c>
      <c r="B4" s="1746" t="s">
        <v>1781</v>
      </c>
      <c r="C4" s="1746"/>
      <c r="D4" s="1746"/>
      <c r="E4" s="1746"/>
      <c r="F4" s="1746"/>
      <c r="G4" s="1746"/>
      <c r="H4" s="1746"/>
      <c r="I4" s="1746"/>
      <c r="J4" s="1746"/>
      <c r="K4" s="1746"/>
      <c r="L4" s="1746"/>
    </row>
    <row r="5" spans="1:12">
      <c r="A5" s="865" t="s">
        <v>3888</v>
      </c>
      <c r="B5" s="864"/>
      <c r="C5" s="864"/>
      <c r="D5" s="864"/>
      <c r="E5" s="864"/>
      <c r="F5" s="864"/>
      <c r="G5" s="864"/>
      <c r="H5" s="864"/>
      <c r="I5" s="864"/>
      <c r="J5" s="864"/>
      <c r="K5" s="864"/>
      <c r="L5" s="864"/>
    </row>
    <row r="6" spans="1:12" ht="13.8" thickBot="1">
      <c r="A6" s="865" t="s">
        <v>4553</v>
      </c>
      <c r="B6" s="866"/>
      <c r="C6" s="1746" t="s">
        <v>1489</v>
      </c>
      <c r="D6" s="1746"/>
      <c r="E6" s="1746"/>
      <c r="F6" s="1746"/>
      <c r="G6" s="1746"/>
      <c r="H6" s="1746"/>
      <c r="I6" s="1746"/>
      <c r="J6" s="1746"/>
      <c r="K6" s="1746"/>
      <c r="L6" s="1746"/>
    </row>
    <row r="7" spans="1:12">
      <c r="A7" s="865" t="s">
        <v>3860</v>
      </c>
      <c r="B7" s="866"/>
      <c r="C7" s="864"/>
      <c r="D7" s="864"/>
      <c r="E7" s="864"/>
      <c r="F7" s="864"/>
      <c r="G7" s="864"/>
      <c r="H7" s="864"/>
      <c r="I7" s="864"/>
      <c r="J7" s="864"/>
      <c r="K7" s="864"/>
      <c r="L7" s="864"/>
    </row>
    <row r="8" spans="1:12" ht="27" customHeight="1" thickBot="1">
      <c r="A8" s="868"/>
      <c r="B8" s="868" t="s">
        <v>3</v>
      </c>
      <c r="C8" s="868" t="s">
        <v>1784</v>
      </c>
      <c r="D8" s="868" t="s">
        <v>1518</v>
      </c>
      <c r="E8" s="868" t="s">
        <v>1517</v>
      </c>
      <c r="F8" s="868" t="s">
        <v>1516</v>
      </c>
      <c r="G8" s="868" t="s">
        <v>1515</v>
      </c>
      <c r="H8" s="868" t="s">
        <v>1514</v>
      </c>
      <c r="I8" s="868" t="s">
        <v>1783</v>
      </c>
      <c r="J8" s="868" t="s">
        <v>1512</v>
      </c>
      <c r="K8" s="868" t="s">
        <v>1511</v>
      </c>
      <c r="L8" s="868" t="s">
        <v>1510</v>
      </c>
    </row>
    <row r="9" spans="1:12">
      <c r="A9" s="674" t="s">
        <v>1</v>
      </c>
      <c r="B9" s="430">
        <v>1253</v>
      </c>
      <c r="C9" s="430">
        <v>507</v>
      </c>
      <c r="D9" s="430">
        <v>405</v>
      </c>
      <c r="E9" s="430">
        <v>220</v>
      </c>
      <c r="F9" s="430">
        <v>82</v>
      </c>
      <c r="G9" s="430">
        <v>29</v>
      </c>
      <c r="H9" s="430">
        <v>6</v>
      </c>
      <c r="I9" s="430">
        <v>3</v>
      </c>
      <c r="J9" s="430">
        <v>1</v>
      </c>
      <c r="K9" s="430">
        <v>0</v>
      </c>
      <c r="L9" s="430">
        <v>0</v>
      </c>
    </row>
    <row r="10" spans="1:12">
      <c r="A10" s="670" t="s">
        <v>1498</v>
      </c>
      <c r="B10" s="405">
        <v>7</v>
      </c>
      <c r="C10" s="405">
        <v>7</v>
      </c>
      <c r="D10" s="405">
        <v>0</v>
      </c>
      <c r="E10" s="405">
        <v>0</v>
      </c>
      <c r="F10" s="405">
        <v>0</v>
      </c>
      <c r="G10" s="405">
        <v>0</v>
      </c>
      <c r="H10" s="405">
        <v>0</v>
      </c>
      <c r="I10" s="405">
        <v>0</v>
      </c>
      <c r="J10" s="405">
        <v>0</v>
      </c>
      <c r="K10" s="405">
        <v>0</v>
      </c>
      <c r="L10" s="405">
        <v>0</v>
      </c>
    </row>
    <row r="11" spans="1:12">
      <c r="A11" s="670" t="s">
        <v>1497</v>
      </c>
      <c r="B11" s="405">
        <v>172</v>
      </c>
      <c r="C11" s="405">
        <v>135</v>
      </c>
      <c r="D11" s="405">
        <v>34</v>
      </c>
      <c r="E11" s="405">
        <v>2</v>
      </c>
      <c r="F11" s="405">
        <v>1</v>
      </c>
      <c r="G11" s="405">
        <v>0</v>
      </c>
      <c r="H11" s="405">
        <v>0</v>
      </c>
      <c r="I11" s="405">
        <v>0</v>
      </c>
      <c r="J11" s="405">
        <v>0</v>
      </c>
      <c r="K11" s="405">
        <v>0</v>
      </c>
      <c r="L11" s="405">
        <v>0</v>
      </c>
    </row>
    <row r="12" spans="1:12">
      <c r="A12" s="670" t="s">
        <v>1496</v>
      </c>
      <c r="B12" s="405">
        <v>270</v>
      </c>
      <c r="C12" s="405">
        <v>147</v>
      </c>
      <c r="D12" s="405">
        <v>96</v>
      </c>
      <c r="E12" s="405">
        <v>25</v>
      </c>
      <c r="F12" s="405">
        <v>1</v>
      </c>
      <c r="G12" s="405">
        <v>1</v>
      </c>
      <c r="H12" s="405">
        <v>0</v>
      </c>
      <c r="I12" s="405">
        <v>0</v>
      </c>
      <c r="J12" s="405">
        <v>0</v>
      </c>
      <c r="K12" s="405">
        <v>0</v>
      </c>
      <c r="L12" s="405">
        <v>0</v>
      </c>
    </row>
    <row r="13" spans="1:12">
      <c r="A13" s="670" t="s">
        <v>1495</v>
      </c>
      <c r="B13" s="405">
        <v>258</v>
      </c>
      <c r="C13" s="405">
        <v>99</v>
      </c>
      <c r="D13" s="405">
        <v>81</v>
      </c>
      <c r="E13" s="405">
        <v>58</v>
      </c>
      <c r="F13" s="405">
        <v>17</v>
      </c>
      <c r="G13" s="405">
        <v>3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</row>
    <row r="14" spans="1:12">
      <c r="A14" s="670" t="s">
        <v>1494</v>
      </c>
      <c r="B14" s="405">
        <v>261</v>
      </c>
      <c r="C14" s="405">
        <v>77</v>
      </c>
      <c r="D14" s="405">
        <v>95</v>
      </c>
      <c r="E14" s="405">
        <v>61</v>
      </c>
      <c r="F14" s="405">
        <v>20</v>
      </c>
      <c r="G14" s="405">
        <v>4</v>
      </c>
      <c r="H14" s="405">
        <v>3</v>
      </c>
      <c r="I14" s="405">
        <v>1</v>
      </c>
      <c r="J14" s="405">
        <v>0</v>
      </c>
      <c r="K14" s="405">
        <v>0</v>
      </c>
      <c r="L14" s="405">
        <v>0</v>
      </c>
    </row>
    <row r="15" spans="1:12">
      <c r="A15" s="670" t="s">
        <v>1493</v>
      </c>
      <c r="B15" s="405">
        <v>200</v>
      </c>
      <c r="C15" s="405">
        <v>30</v>
      </c>
      <c r="D15" s="405">
        <v>74</v>
      </c>
      <c r="E15" s="405">
        <v>52</v>
      </c>
      <c r="F15" s="405">
        <v>28</v>
      </c>
      <c r="G15" s="405">
        <v>13</v>
      </c>
      <c r="H15" s="405">
        <v>3</v>
      </c>
      <c r="I15" s="405">
        <v>0</v>
      </c>
      <c r="J15" s="405">
        <v>0</v>
      </c>
      <c r="K15" s="405">
        <v>0</v>
      </c>
      <c r="L15" s="405">
        <v>0</v>
      </c>
    </row>
    <row r="16" spans="1:12">
      <c r="A16" s="670" t="s">
        <v>1492</v>
      </c>
      <c r="B16" s="405">
        <v>82</v>
      </c>
      <c r="C16" s="405">
        <v>12</v>
      </c>
      <c r="D16" s="405">
        <v>25</v>
      </c>
      <c r="E16" s="405">
        <v>22</v>
      </c>
      <c r="F16" s="405">
        <v>15</v>
      </c>
      <c r="G16" s="405">
        <v>5</v>
      </c>
      <c r="H16" s="405">
        <v>0</v>
      </c>
      <c r="I16" s="405">
        <v>2</v>
      </c>
      <c r="J16" s="405">
        <v>1</v>
      </c>
      <c r="K16" s="405">
        <v>0</v>
      </c>
      <c r="L16" s="405">
        <v>0</v>
      </c>
    </row>
    <row r="17" spans="1:12">
      <c r="A17" s="670" t="s">
        <v>1491</v>
      </c>
      <c r="B17" s="405">
        <v>2</v>
      </c>
      <c r="C17" s="405">
        <v>0</v>
      </c>
      <c r="D17" s="405">
        <v>0</v>
      </c>
      <c r="E17" s="405">
        <v>0</v>
      </c>
      <c r="F17" s="405">
        <v>0</v>
      </c>
      <c r="G17" s="405">
        <v>2</v>
      </c>
      <c r="H17" s="405">
        <v>0</v>
      </c>
      <c r="I17" s="405">
        <v>0</v>
      </c>
      <c r="J17" s="405">
        <v>0</v>
      </c>
      <c r="K17" s="405">
        <v>0</v>
      </c>
      <c r="L17" s="405">
        <v>0</v>
      </c>
    </row>
    <row r="18" spans="1:12">
      <c r="A18" s="670" t="s">
        <v>1490</v>
      </c>
      <c r="B18" s="405">
        <v>1</v>
      </c>
      <c r="C18" s="405">
        <v>0</v>
      </c>
      <c r="D18" s="405">
        <v>0</v>
      </c>
      <c r="E18" s="405">
        <v>0</v>
      </c>
      <c r="F18" s="405">
        <v>0</v>
      </c>
      <c r="G18" s="405">
        <v>1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</row>
    <row r="19" spans="1:12">
      <c r="A19" s="669" t="s">
        <v>1509</v>
      </c>
      <c r="B19" s="404">
        <v>525</v>
      </c>
      <c r="C19" s="404">
        <v>203</v>
      </c>
      <c r="D19" s="404">
        <v>187</v>
      </c>
      <c r="E19" s="404">
        <v>98</v>
      </c>
      <c r="F19" s="404">
        <v>28</v>
      </c>
      <c r="G19" s="404">
        <v>8</v>
      </c>
      <c r="H19" s="404">
        <v>1</v>
      </c>
      <c r="I19" s="404">
        <v>0</v>
      </c>
      <c r="J19" s="404">
        <v>0</v>
      </c>
      <c r="K19" s="404">
        <v>0</v>
      </c>
      <c r="L19" s="404">
        <v>0</v>
      </c>
    </row>
    <row r="20" spans="1:12">
      <c r="A20" s="670" t="s">
        <v>1498</v>
      </c>
      <c r="B20" s="405">
        <v>0</v>
      </c>
      <c r="C20" s="405">
        <v>0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</row>
    <row r="21" spans="1:12">
      <c r="A21" s="670" t="s">
        <v>1497</v>
      </c>
      <c r="B21" s="405">
        <v>13</v>
      </c>
      <c r="C21" s="405">
        <v>7</v>
      </c>
      <c r="D21" s="405">
        <v>6</v>
      </c>
      <c r="E21" s="405">
        <v>0</v>
      </c>
      <c r="F21" s="405">
        <v>0</v>
      </c>
      <c r="G21" s="405">
        <v>0</v>
      </c>
      <c r="H21" s="405">
        <v>0</v>
      </c>
      <c r="I21" s="405">
        <v>0</v>
      </c>
      <c r="J21" s="405">
        <v>0</v>
      </c>
      <c r="K21" s="405">
        <v>0</v>
      </c>
      <c r="L21" s="405">
        <v>0</v>
      </c>
    </row>
    <row r="22" spans="1:12">
      <c r="A22" s="670" t="s">
        <v>1496</v>
      </c>
      <c r="B22" s="405">
        <v>75</v>
      </c>
      <c r="C22" s="405">
        <v>43</v>
      </c>
      <c r="D22" s="405">
        <v>28</v>
      </c>
      <c r="E22" s="405">
        <v>4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</row>
    <row r="23" spans="1:12">
      <c r="A23" s="670" t="s">
        <v>1495</v>
      </c>
      <c r="B23" s="405">
        <v>127</v>
      </c>
      <c r="C23" s="405">
        <v>62</v>
      </c>
      <c r="D23" s="405">
        <v>33</v>
      </c>
      <c r="E23" s="405">
        <v>29</v>
      </c>
      <c r="F23" s="405">
        <v>2</v>
      </c>
      <c r="G23" s="405">
        <v>1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</row>
    <row r="24" spans="1:12">
      <c r="A24" s="670" t="s">
        <v>1494</v>
      </c>
      <c r="B24" s="405">
        <v>150</v>
      </c>
      <c r="C24" s="405">
        <v>57</v>
      </c>
      <c r="D24" s="405">
        <v>55</v>
      </c>
      <c r="E24" s="405">
        <v>28</v>
      </c>
      <c r="F24" s="405">
        <v>9</v>
      </c>
      <c r="G24" s="405">
        <v>1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</row>
    <row r="25" spans="1:12">
      <c r="A25" s="670" t="s">
        <v>1493</v>
      </c>
      <c r="B25" s="405">
        <v>117</v>
      </c>
      <c r="C25" s="405">
        <v>24</v>
      </c>
      <c r="D25" s="405">
        <v>50</v>
      </c>
      <c r="E25" s="405">
        <v>26</v>
      </c>
      <c r="F25" s="405">
        <v>11</v>
      </c>
      <c r="G25" s="405">
        <v>5</v>
      </c>
      <c r="H25" s="405">
        <v>1</v>
      </c>
      <c r="I25" s="405">
        <v>0</v>
      </c>
      <c r="J25" s="405">
        <v>0</v>
      </c>
      <c r="K25" s="405">
        <v>0</v>
      </c>
      <c r="L25" s="405">
        <v>0</v>
      </c>
    </row>
    <row r="26" spans="1:12">
      <c r="A26" s="670" t="s">
        <v>1492</v>
      </c>
      <c r="B26" s="405">
        <v>43</v>
      </c>
      <c r="C26" s="405">
        <v>10</v>
      </c>
      <c r="D26" s="405">
        <v>15</v>
      </c>
      <c r="E26" s="405">
        <v>11</v>
      </c>
      <c r="F26" s="405">
        <v>6</v>
      </c>
      <c r="G26" s="405">
        <v>1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</row>
    <row r="27" spans="1:12">
      <c r="A27" s="670" t="s">
        <v>1491</v>
      </c>
      <c r="B27" s="405">
        <v>0</v>
      </c>
      <c r="C27" s="405">
        <v>0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</row>
    <row r="28" spans="1:12">
      <c r="A28" s="670" t="s">
        <v>1490</v>
      </c>
      <c r="B28" s="405">
        <v>0</v>
      </c>
      <c r="C28" s="405">
        <v>0</v>
      </c>
      <c r="D28" s="405">
        <v>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</row>
    <row r="29" spans="1:12">
      <c r="A29" s="669" t="s">
        <v>1508</v>
      </c>
      <c r="B29" s="404">
        <v>717</v>
      </c>
      <c r="C29" s="404">
        <v>297</v>
      </c>
      <c r="D29" s="404">
        <v>216</v>
      </c>
      <c r="E29" s="404">
        <v>122</v>
      </c>
      <c r="F29" s="404">
        <v>53</v>
      </c>
      <c r="G29" s="404">
        <v>20</v>
      </c>
      <c r="H29" s="404">
        <v>5</v>
      </c>
      <c r="I29" s="404">
        <v>3</v>
      </c>
      <c r="J29" s="404">
        <v>1</v>
      </c>
      <c r="K29" s="404">
        <v>0</v>
      </c>
      <c r="L29" s="404">
        <v>0</v>
      </c>
    </row>
    <row r="30" spans="1:12">
      <c r="A30" s="670" t="s">
        <v>1498</v>
      </c>
      <c r="B30" s="405">
        <v>6</v>
      </c>
      <c r="C30" s="405">
        <v>6</v>
      </c>
      <c r="D30" s="405">
        <v>0</v>
      </c>
      <c r="E30" s="405">
        <v>0</v>
      </c>
      <c r="F30" s="405">
        <v>0</v>
      </c>
      <c r="G30" s="405">
        <v>0</v>
      </c>
      <c r="H30" s="405">
        <v>0</v>
      </c>
      <c r="I30" s="405">
        <v>0</v>
      </c>
      <c r="J30" s="405">
        <v>0</v>
      </c>
      <c r="K30" s="405">
        <v>0</v>
      </c>
      <c r="L30" s="405">
        <v>0</v>
      </c>
    </row>
    <row r="31" spans="1:12">
      <c r="A31" s="670" t="s">
        <v>1497</v>
      </c>
      <c r="B31" s="405">
        <v>157</v>
      </c>
      <c r="C31" s="405">
        <v>126</v>
      </c>
      <c r="D31" s="405">
        <v>28</v>
      </c>
      <c r="E31" s="405">
        <v>2</v>
      </c>
      <c r="F31" s="405">
        <v>1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</row>
    <row r="32" spans="1:12">
      <c r="A32" s="670" t="s">
        <v>1496</v>
      </c>
      <c r="B32" s="405">
        <v>192</v>
      </c>
      <c r="C32" s="405">
        <v>101</v>
      </c>
      <c r="D32" s="405">
        <v>68</v>
      </c>
      <c r="E32" s="405">
        <v>21</v>
      </c>
      <c r="F32" s="405">
        <v>1</v>
      </c>
      <c r="G32" s="405">
        <v>1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</row>
    <row r="33" spans="1:12">
      <c r="A33" s="670" t="s">
        <v>1495</v>
      </c>
      <c r="B33" s="405">
        <v>129</v>
      </c>
      <c r="C33" s="405">
        <v>36</v>
      </c>
      <c r="D33" s="405">
        <v>47</v>
      </c>
      <c r="E33" s="405">
        <v>29</v>
      </c>
      <c r="F33" s="405">
        <v>15</v>
      </c>
      <c r="G33" s="405">
        <v>2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</row>
    <row r="34" spans="1:12">
      <c r="A34" s="670" t="s">
        <v>1494</v>
      </c>
      <c r="B34" s="405">
        <v>110</v>
      </c>
      <c r="C34" s="405">
        <v>20</v>
      </c>
      <c r="D34" s="405">
        <v>40</v>
      </c>
      <c r="E34" s="405">
        <v>33</v>
      </c>
      <c r="F34" s="405">
        <v>11</v>
      </c>
      <c r="G34" s="405">
        <v>2</v>
      </c>
      <c r="H34" s="405">
        <v>3</v>
      </c>
      <c r="I34" s="405">
        <v>1</v>
      </c>
      <c r="J34" s="405">
        <v>0</v>
      </c>
      <c r="K34" s="405">
        <v>0</v>
      </c>
      <c r="L34" s="405">
        <v>0</v>
      </c>
    </row>
    <row r="35" spans="1:12">
      <c r="A35" s="670" t="s">
        <v>1493</v>
      </c>
      <c r="B35" s="405">
        <v>81</v>
      </c>
      <c r="C35" s="405">
        <v>6</v>
      </c>
      <c r="D35" s="405">
        <v>23</v>
      </c>
      <c r="E35" s="405">
        <v>26</v>
      </c>
      <c r="F35" s="405">
        <v>16</v>
      </c>
      <c r="G35" s="405">
        <v>8</v>
      </c>
      <c r="H35" s="405">
        <v>2</v>
      </c>
      <c r="I35" s="405">
        <v>0</v>
      </c>
      <c r="J35" s="405">
        <v>0</v>
      </c>
      <c r="K35" s="405">
        <v>0</v>
      </c>
      <c r="L35" s="405">
        <v>0</v>
      </c>
    </row>
    <row r="36" spans="1:12">
      <c r="A36" s="670" t="s">
        <v>1492</v>
      </c>
      <c r="B36" s="405">
        <v>39</v>
      </c>
      <c r="C36" s="405">
        <v>2</v>
      </c>
      <c r="D36" s="405">
        <v>10</v>
      </c>
      <c r="E36" s="405">
        <v>11</v>
      </c>
      <c r="F36" s="405">
        <v>9</v>
      </c>
      <c r="G36" s="405">
        <v>4</v>
      </c>
      <c r="H36" s="405">
        <v>0</v>
      </c>
      <c r="I36" s="405">
        <v>2</v>
      </c>
      <c r="J36" s="405">
        <v>1</v>
      </c>
      <c r="K36" s="405">
        <v>0</v>
      </c>
      <c r="L36" s="405">
        <v>0</v>
      </c>
    </row>
    <row r="37" spans="1:12">
      <c r="A37" s="670" t="s">
        <v>1491</v>
      </c>
      <c r="B37" s="405">
        <v>2</v>
      </c>
      <c r="C37" s="405">
        <v>0</v>
      </c>
      <c r="D37" s="405">
        <v>0</v>
      </c>
      <c r="E37" s="405">
        <v>0</v>
      </c>
      <c r="F37" s="405">
        <v>0</v>
      </c>
      <c r="G37" s="405">
        <v>2</v>
      </c>
      <c r="H37" s="405">
        <v>0</v>
      </c>
      <c r="I37" s="405">
        <v>0</v>
      </c>
      <c r="J37" s="405">
        <v>0</v>
      </c>
      <c r="K37" s="405">
        <v>0</v>
      </c>
      <c r="L37" s="405">
        <v>0</v>
      </c>
    </row>
    <row r="38" spans="1:12">
      <c r="A38" s="670" t="s">
        <v>1490</v>
      </c>
      <c r="B38" s="405">
        <v>1</v>
      </c>
      <c r="C38" s="405">
        <v>0</v>
      </c>
      <c r="D38" s="405">
        <v>0</v>
      </c>
      <c r="E38" s="405">
        <v>0</v>
      </c>
      <c r="F38" s="405">
        <v>0</v>
      </c>
      <c r="G38" s="405">
        <v>1</v>
      </c>
      <c r="H38" s="405">
        <v>0</v>
      </c>
      <c r="I38" s="405">
        <v>0</v>
      </c>
      <c r="J38" s="405">
        <v>0</v>
      </c>
      <c r="K38" s="405">
        <v>0</v>
      </c>
      <c r="L38" s="405">
        <v>0</v>
      </c>
    </row>
    <row r="39" spans="1:12">
      <c r="A39" s="669" t="s">
        <v>3816</v>
      </c>
      <c r="B39" s="404">
        <v>11</v>
      </c>
      <c r="C39" s="404">
        <v>7</v>
      </c>
      <c r="D39" s="404">
        <v>2</v>
      </c>
      <c r="E39" s="404">
        <v>0</v>
      </c>
      <c r="F39" s="404">
        <v>1</v>
      </c>
      <c r="G39" s="404">
        <v>1</v>
      </c>
      <c r="H39" s="404">
        <v>0</v>
      </c>
      <c r="I39" s="404">
        <v>0</v>
      </c>
      <c r="J39" s="404">
        <v>0</v>
      </c>
      <c r="K39" s="404">
        <v>0</v>
      </c>
      <c r="L39" s="404">
        <v>0</v>
      </c>
    </row>
    <row r="40" spans="1:12">
      <c r="A40" s="670" t="s">
        <v>1498</v>
      </c>
      <c r="B40" s="405">
        <v>1</v>
      </c>
      <c r="C40" s="405">
        <v>1</v>
      </c>
      <c r="D40" s="405">
        <v>0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</row>
    <row r="41" spans="1:12">
      <c r="A41" s="670" t="s">
        <v>1497</v>
      </c>
      <c r="B41" s="405">
        <v>2</v>
      </c>
      <c r="C41" s="405">
        <v>2</v>
      </c>
      <c r="D41" s="405">
        <v>0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5">
        <v>0</v>
      </c>
      <c r="L41" s="405">
        <v>0</v>
      </c>
    </row>
    <row r="42" spans="1:12">
      <c r="A42" s="670" t="s">
        <v>1496</v>
      </c>
      <c r="B42" s="405">
        <v>3</v>
      </c>
      <c r="C42" s="405">
        <v>3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</row>
    <row r="43" spans="1:12">
      <c r="A43" s="670" t="s">
        <v>1495</v>
      </c>
      <c r="B43" s="405">
        <v>2</v>
      </c>
      <c r="C43" s="405">
        <v>1</v>
      </c>
      <c r="D43" s="405">
        <v>1</v>
      </c>
      <c r="E43" s="405">
        <v>0</v>
      </c>
      <c r="F43" s="405">
        <v>0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</row>
    <row r="44" spans="1:12">
      <c r="A44" s="670" t="s">
        <v>1494</v>
      </c>
      <c r="B44" s="405">
        <v>1</v>
      </c>
      <c r="C44" s="405">
        <v>0</v>
      </c>
      <c r="D44" s="405">
        <v>0</v>
      </c>
      <c r="E44" s="405">
        <v>0</v>
      </c>
      <c r="F44" s="405">
        <v>0</v>
      </c>
      <c r="G44" s="405">
        <v>1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</row>
    <row r="45" spans="1:12">
      <c r="A45" s="670" t="s">
        <v>1493</v>
      </c>
      <c r="B45" s="405">
        <v>2</v>
      </c>
      <c r="C45" s="405">
        <v>0</v>
      </c>
      <c r="D45" s="405">
        <v>1</v>
      </c>
      <c r="E45" s="405">
        <v>0</v>
      </c>
      <c r="F45" s="405">
        <v>1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</row>
    <row r="46" spans="1:12">
      <c r="A46" s="670" t="s">
        <v>1492</v>
      </c>
      <c r="B46" s="405">
        <v>0</v>
      </c>
      <c r="C46" s="405">
        <v>0</v>
      </c>
      <c r="D46" s="405">
        <v>0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</row>
    <row r="47" spans="1:12">
      <c r="A47" s="670" t="s">
        <v>1491</v>
      </c>
      <c r="B47" s="405">
        <v>0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</row>
    <row r="48" spans="1:12">
      <c r="A48" s="670" t="s">
        <v>1490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</row>
    <row r="49" spans="1:12">
      <c r="A49" s="869" t="s">
        <v>4082</v>
      </c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</row>
  </sheetData>
  <mergeCells count="4">
    <mergeCell ref="B2:L2"/>
    <mergeCell ref="B3:L3"/>
    <mergeCell ref="C6:L6"/>
    <mergeCell ref="B4:L4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scale="70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2">
    <outlinePr summaryBelow="0" summaryRight="0"/>
  </sheetPr>
  <dimension ref="A1:M81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23.33203125" style="35" customWidth="1"/>
    <col min="2" max="3" width="9.88671875" style="35" customWidth="1"/>
    <col min="4" max="4" width="8" style="35" customWidth="1"/>
    <col min="5" max="5" width="9.109375" style="35" customWidth="1"/>
    <col min="6" max="6" width="7.88671875" style="35" customWidth="1"/>
    <col min="7" max="7" width="7.109375" style="35" customWidth="1"/>
    <col min="8" max="8" width="9" style="35" customWidth="1"/>
    <col min="9" max="9" width="7.44140625" style="35" customWidth="1"/>
    <col min="10" max="10" width="9.109375" style="35" customWidth="1"/>
    <col min="11" max="11" width="8.33203125" style="35" customWidth="1"/>
    <col min="12" max="13" width="1.33203125" style="35" customWidth="1"/>
    <col min="14" max="256" width="9.109375" style="35"/>
    <col min="257" max="257" width="23.33203125" style="35" customWidth="1"/>
    <col min="258" max="259" width="9.88671875" style="35" customWidth="1"/>
    <col min="260" max="260" width="8" style="35" customWidth="1"/>
    <col min="261" max="261" width="9.109375" style="35" customWidth="1"/>
    <col min="262" max="262" width="7.88671875" style="35" customWidth="1"/>
    <col min="263" max="263" width="7.109375" style="35" customWidth="1"/>
    <col min="264" max="264" width="9" style="35" customWidth="1"/>
    <col min="265" max="265" width="7.44140625" style="35" customWidth="1"/>
    <col min="266" max="266" width="9.109375" style="35" customWidth="1"/>
    <col min="267" max="267" width="8.33203125" style="35" customWidth="1"/>
    <col min="268" max="269" width="1.33203125" style="35" customWidth="1"/>
    <col min="270" max="512" width="9.109375" style="35"/>
    <col min="513" max="513" width="23.33203125" style="35" customWidth="1"/>
    <col min="514" max="515" width="9.88671875" style="35" customWidth="1"/>
    <col min="516" max="516" width="8" style="35" customWidth="1"/>
    <col min="517" max="517" width="9.109375" style="35" customWidth="1"/>
    <col min="518" max="518" width="7.88671875" style="35" customWidth="1"/>
    <col min="519" max="519" width="7.109375" style="35" customWidth="1"/>
    <col min="520" max="520" width="9" style="35" customWidth="1"/>
    <col min="521" max="521" width="7.44140625" style="35" customWidth="1"/>
    <col min="522" max="522" width="9.109375" style="35" customWidth="1"/>
    <col min="523" max="523" width="8.33203125" style="35" customWidth="1"/>
    <col min="524" max="525" width="1.33203125" style="35" customWidth="1"/>
    <col min="526" max="768" width="9.109375" style="35"/>
    <col min="769" max="769" width="23.33203125" style="35" customWidth="1"/>
    <col min="770" max="771" width="9.88671875" style="35" customWidth="1"/>
    <col min="772" max="772" width="8" style="35" customWidth="1"/>
    <col min="773" max="773" width="9.109375" style="35" customWidth="1"/>
    <col min="774" max="774" width="7.88671875" style="35" customWidth="1"/>
    <col min="775" max="775" width="7.109375" style="35" customWidth="1"/>
    <col min="776" max="776" width="9" style="35" customWidth="1"/>
    <col min="777" max="777" width="7.44140625" style="35" customWidth="1"/>
    <col min="778" max="778" width="9.109375" style="35" customWidth="1"/>
    <col min="779" max="779" width="8.33203125" style="35" customWidth="1"/>
    <col min="780" max="781" width="1.33203125" style="35" customWidth="1"/>
    <col min="782" max="1024" width="9.109375" style="35"/>
    <col min="1025" max="1025" width="23.33203125" style="35" customWidth="1"/>
    <col min="1026" max="1027" width="9.88671875" style="35" customWidth="1"/>
    <col min="1028" max="1028" width="8" style="35" customWidth="1"/>
    <col min="1029" max="1029" width="9.109375" style="35" customWidth="1"/>
    <col min="1030" max="1030" width="7.88671875" style="35" customWidth="1"/>
    <col min="1031" max="1031" width="7.109375" style="35" customWidth="1"/>
    <col min="1032" max="1032" width="9" style="35" customWidth="1"/>
    <col min="1033" max="1033" width="7.44140625" style="35" customWidth="1"/>
    <col min="1034" max="1034" width="9.109375" style="35" customWidth="1"/>
    <col min="1035" max="1035" width="8.33203125" style="35" customWidth="1"/>
    <col min="1036" max="1037" width="1.33203125" style="35" customWidth="1"/>
    <col min="1038" max="1280" width="9.109375" style="35"/>
    <col min="1281" max="1281" width="23.33203125" style="35" customWidth="1"/>
    <col min="1282" max="1283" width="9.88671875" style="35" customWidth="1"/>
    <col min="1284" max="1284" width="8" style="35" customWidth="1"/>
    <col min="1285" max="1285" width="9.109375" style="35" customWidth="1"/>
    <col min="1286" max="1286" width="7.88671875" style="35" customWidth="1"/>
    <col min="1287" max="1287" width="7.109375" style="35" customWidth="1"/>
    <col min="1288" max="1288" width="9" style="35" customWidth="1"/>
    <col min="1289" max="1289" width="7.44140625" style="35" customWidth="1"/>
    <col min="1290" max="1290" width="9.109375" style="35" customWidth="1"/>
    <col min="1291" max="1291" width="8.33203125" style="35" customWidth="1"/>
    <col min="1292" max="1293" width="1.33203125" style="35" customWidth="1"/>
    <col min="1294" max="1536" width="9.109375" style="35"/>
    <col min="1537" max="1537" width="23.33203125" style="35" customWidth="1"/>
    <col min="1538" max="1539" width="9.88671875" style="35" customWidth="1"/>
    <col min="1540" max="1540" width="8" style="35" customWidth="1"/>
    <col min="1541" max="1541" width="9.109375" style="35" customWidth="1"/>
    <col min="1542" max="1542" width="7.88671875" style="35" customWidth="1"/>
    <col min="1543" max="1543" width="7.109375" style="35" customWidth="1"/>
    <col min="1544" max="1544" width="9" style="35" customWidth="1"/>
    <col min="1545" max="1545" width="7.44140625" style="35" customWidth="1"/>
    <col min="1546" max="1546" width="9.109375" style="35" customWidth="1"/>
    <col min="1547" max="1547" width="8.33203125" style="35" customWidth="1"/>
    <col min="1548" max="1549" width="1.33203125" style="35" customWidth="1"/>
    <col min="1550" max="1792" width="9.109375" style="35"/>
    <col min="1793" max="1793" width="23.33203125" style="35" customWidth="1"/>
    <col min="1794" max="1795" width="9.88671875" style="35" customWidth="1"/>
    <col min="1796" max="1796" width="8" style="35" customWidth="1"/>
    <col min="1797" max="1797" width="9.109375" style="35" customWidth="1"/>
    <col min="1798" max="1798" width="7.88671875" style="35" customWidth="1"/>
    <col min="1799" max="1799" width="7.109375" style="35" customWidth="1"/>
    <col min="1800" max="1800" width="9" style="35" customWidth="1"/>
    <col min="1801" max="1801" width="7.44140625" style="35" customWidth="1"/>
    <col min="1802" max="1802" width="9.109375" style="35" customWidth="1"/>
    <col min="1803" max="1803" width="8.33203125" style="35" customWidth="1"/>
    <col min="1804" max="1805" width="1.33203125" style="35" customWidth="1"/>
    <col min="1806" max="2048" width="9.109375" style="35"/>
    <col min="2049" max="2049" width="23.33203125" style="35" customWidth="1"/>
    <col min="2050" max="2051" width="9.88671875" style="35" customWidth="1"/>
    <col min="2052" max="2052" width="8" style="35" customWidth="1"/>
    <col min="2053" max="2053" width="9.109375" style="35" customWidth="1"/>
    <col min="2054" max="2054" width="7.88671875" style="35" customWidth="1"/>
    <col min="2055" max="2055" width="7.109375" style="35" customWidth="1"/>
    <col min="2056" max="2056" width="9" style="35" customWidth="1"/>
    <col min="2057" max="2057" width="7.44140625" style="35" customWidth="1"/>
    <col min="2058" max="2058" width="9.109375" style="35" customWidth="1"/>
    <col min="2059" max="2059" width="8.33203125" style="35" customWidth="1"/>
    <col min="2060" max="2061" width="1.33203125" style="35" customWidth="1"/>
    <col min="2062" max="2304" width="9.109375" style="35"/>
    <col min="2305" max="2305" width="23.33203125" style="35" customWidth="1"/>
    <col min="2306" max="2307" width="9.88671875" style="35" customWidth="1"/>
    <col min="2308" max="2308" width="8" style="35" customWidth="1"/>
    <col min="2309" max="2309" width="9.109375" style="35" customWidth="1"/>
    <col min="2310" max="2310" width="7.88671875" style="35" customWidth="1"/>
    <col min="2311" max="2311" width="7.109375" style="35" customWidth="1"/>
    <col min="2312" max="2312" width="9" style="35" customWidth="1"/>
    <col min="2313" max="2313" width="7.44140625" style="35" customWidth="1"/>
    <col min="2314" max="2314" width="9.109375" style="35" customWidth="1"/>
    <col min="2315" max="2315" width="8.33203125" style="35" customWidth="1"/>
    <col min="2316" max="2317" width="1.33203125" style="35" customWidth="1"/>
    <col min="2318" max="2560" width="9.109375" style="35"/>
    <col min="2561" max="2561" width="23.33203125" style="35" customWidth="1"/>
    <col min="2562" max="2563" width="9.88671875" style="35" customWidth="1"/>
    <col min="2564" max="2564" width="8" style="35" customWidth="1"/>
    <col min="2565" max="2565" width="9.109375" style="35" customWidth="1"/>
    <col min="2566" max="2566" width="7.88671875" style="35" customWidth="1"/>
    <col min="2567" max="2567" width="7.109375" style="35" customWidth="1"/>
    <col min="2568" max="2568" width="9" style="35" customWidth="1"/>
    <col min="2569" max="2569" width="7.44140625" style="35" customWidth="1"/>
    <col min="2570" max="2570" width="9.109375" style="35" customWidth="1"/>
    <col min="2571" max="2571" width="8.33203125" style="35" customWidth="1"/>
    <col min="2572" max="2573" width="1.33203125" style="35" customWidth="1"/>
    <col min="2574" max="2816" width="9.109375" style="35"/>
    <col min="2817" max="2817" width="23.33203125" style="35" customWidth="1"/>
    <col min="2818" max="2819" width="9.88671875" style="35" customWidth="1"/>
    <col min="2820" max="2820" width="8" style="35" customWidth="1"/>
    <col min="2821" max="2821" width="9.109375" style="35" customWidth="1"/>
    <col min="2822" max="2822" width="7.88671875" style="35" customWidth="1"/>
    <col min="2823" max="2823" width="7.109375" style="35" customWidth="1"/>
    <col min="2824" max="2824" width="9" style="35" customWidth="1"/>
    <col min="2825" max="2825" width="7.44140625" style="35" customWidth="1"/>
    <col min="2826" max="2826" width="9.109375" style="35" customWidth="1"/>
    <col min="2827" max="2827" width="8.33203125" style="35" customWidth="1"/>
    <col min="2828" max="2829" width="1.33203125" style="35" customWidth="1"/>
    <col min="2830" max="3072" width="9.109375" style="35"/>
    <col min="3073" max="3073" width="23.33203125" style="35" customWidth="1"/>
    <col min="3074" max="3075" width="9.88671875" style="35" customWidth="1"/>
    <col min="3076" max="3076" width="8" style="35" customWidth="1"/>
    <col min="3077" max="3077" width="9.109375" style="35" customWidth="1"/>
    <col min="3078" max="3078" width="7.88671875" style="35" customWidth="1"/>
    <col min="3079" max="3079" width="7.109375" style="35" customWidth="1"/>
    <col min="3080" max="3080" width="9" style="35" customWidth="1"/>
    <col min="3081" max="3081" width="7.44140625" style="35" customWidth="1"/>
    <col min="3082" max="3082" width="9.109375" style="35" customWidth="1"/>
    <col min="3083" max="3083" width="8.33203125" style="35" customWidth="1"/>
    <col min="3084" max="3085" width="1.33203125" style="35" customWidth="1"/>
    <col min="3086" max="3328" width="9.109375" style="35"/>
    <col min="3329" max="3329" width="23.33203125" style="35" customWidth="1"/>
    <col min="3330" max="3331" width="9.88671875" style="35" customWidth="1"/>
    <col min="3332" max="3332" width="8" style="35" customWidth="1"/>
    <col min="3333" max="3333" width="9.109375" style="35" customWidth="1"/>
    <col min="3334" max="3334" width="7.88671875" style="35" customWidth="1"/>
    <col min="3335" max="3335" width="7.109375" style="35" customWidth="1"/>
    <col min="3336" max="3336" width="9" style="35" customWidth="1"/>
    <col min="3337" max="3337" width="7.44140625" style="35" customWidth="1"/>
    <col min="3338" max="3338" width="9.109375" style="35" customWidth="1"/>
    <col min="3339" max="3339" width="8.33203125" style="35" customWidth="1"/>
    <col min="3340" max="3341" width="1.33203125" style="35" customWidth="1"/>
    <col min="3342" max="3584" width="9.109375" style="35"/>
    <col min="3585" max="3585" width="23.33203125" style="35" customWidth="1"/>
    <col min="3586" max="3587" width="9.88671875" style="35" customWidth="1"/>
    <col min="3588" max="3588" width="8" style="35" customWidth="1"/>
    <col min="3589" max="3589" width="9.109375" style="35" customWidth="1"/>
    <col min="3590" max="3590" width="7.88671875" style="35" customWidth="1"/>
    <col min="3591" max="3591" width="7.109375" style="35" customWidth="1"/>
    <col min="3592" max="3592" width="9" style="35" customWidth="1"/>
    <col min="3593" max="3593" width="7.44140625" style="35" customWidth="1"/>
    <col min="3594" max="3594" width="9.109375" style="35" customWidth="1"/>
    <col min="3595" max="3595" width="8.33203125" style="35" customWidth="1"/>
    <col min="3596" max="3597" width="1.33203125" style="35" customWidth="1"/>
    <col min="3598" max="3840" width="9.109375" style="35"/>
    <col min="3841" max="3841" width="23.33203125" style="35" customWidth="1"/>
    <col min="3842" max="3843" width="9.88671875" style="35" customWidth="1"/>
    <col min="3844" max="3844" width="8" style="35" customWidth="1"/>
    <col min="3845" max="3845" width="9.109375" style="35" customWidth="1"/>
    <col min="3846" max="3846" width="7.88671875" style="35" customWidth="1"/>
    <col min="3847" max="3847" width="7.109375" style="35" customWidth="1"/>
    <col min="3848" max="3848" width="9" style="35" customWidth="1"/>
    <col min="3849" max="3849" width="7.44140625" style="35" customWidth="1"/>
    <col min="3850" max="3850" width="9.109375" style="35" customWidth="1"/>
    <col min="3851" max="3851" width="8.33203125" style="35" customWidth="1"/>
    <col min="3852" max="3853" width="1.33203125" style="35" customWidth="1"/>
    <col min="3854" max="4096" width="9.109375" style="35"/>
    <col min="4097" max="4097" width="23.33203125" style="35" customWidth="1"/>
    <col min="4098" max="4099" width="9.88671875" style="35" customWidth="1"/>
    <col min="4100" max="4100" width="8" style="35" customWidth="1"/>
    <col min="4101" max="4101" width="9.109375" style="35" customWidth="1"/>
    <col min="4102" max="4102" width="7.88671875" style="35" customWidth="1"/>
    <col min="4103" max="4103" width="7.109375" style="35" customWidth="1"/>
    <col min="4104" max="4104" width="9" style="35" customWidth="1"/>
    <col min="4105" max="4105" width="7.44140625" style="35" customWidth="1"/>
    <col min="4106" max="4106" width="9.109375" style="35" customWidth="1"/>
    <col min="4107" max="4107" width="8.33203125" style="35" customWidth="1"/>
    <col min="4108" max="4109" width="1.33203125" style="35" customWidth="1"/>
    <col min="4110" max="4352" width="9.109375" style="35"/>
    <col min="4353" max="4353" width="23.33203125" style="35" customWidth="1"/>
    <col min="4354" max="4355" width="9.88671875" style="35" customWidth="1"/>
    <col min="4356" max="4356" width="8" style="35" customWidth="1"/>
    <col min="4357" max="4357" width="9.109375" style="35" customWidth="1"/>
    <col min="4358" max="4358" width="7.88671875" style="35" customWidth="1"/>
    <col min="4359" max="4359" width="7.109375" style="35" customWidth="1"/>
    <col min="4360" max="4360" width="9" style="35" customWidth="1"/>
    <col min="4361" max="4361" width="7.44140625" style="35" customWidth="1"/>
    <col min="4362" max="4362" width="9.109375" style="35" customWidth="1"/>
    <col min="4363" max="4363" width="8.33203125" style="35" customWidth="1"/>
    <col min="4364" max="4365" width="1.33203125" style="35" customWidth="1"/>
    <col min="4366" max="4608" width="9.109375" style="35"/>
    <col min="4609" max="4609" width="23.33203125" style="35" customWidth="1"/>
    <col min="4610" max="4611" width="9.88671875" style="35" customWidth="1"/>
    <col min="4612" max="4612" width="8" style="35" customWidth="1"/>
    <col min="4613" max="4613" width="9.109375" style="35" customWidth="1"/>
    <col min="4614" max="4614" width="7.88671875" style="35" customWidth="1"/>
    <col min="4615" max="4615" width="7.109375" style="35" customWidth="1"/>
    <col min="4616" max="4616" width="9" style="35" customWidth="1"/>
    <col min="4617" max="4617" width="7.44140625" style="35" customWidth="1"/>
    <col min="4618" max="4618" width="9.109375" style="35" customWidth="1"/>
    <col min="4619" max="4619" width="8.33203125" style="35" customWidth="1"/>
    <col min="4620" max="4621" width="1.33203125" style="35" customWidth="1"/>
    <col min="4622" max="4864" width="9.109375" style="35"/>
    <col min="4865" max="4865" width="23.33203125" style="35" customWidth="1"/>
    <col min="4866" max="4867" width="9.88671875" style="35" customWidth="1"/>
    <col min="4868" max="4868" width="8" style="35" customWidth="1"/>
    <col min="4869" max="4869" width="9.109375" style="35" customWidth="1"/>
    <col min="4870" max="4870" width="7.88671875" style="35" customWidth="1"/>
    <col min="4871" max="4871" width="7.109375" style="35" customWidth="1"/>
    <col min="4872" max="4872" width="9" style="35" customWidth="1"/>
    <col min="4873" max="4873" width="7.44140625" style="35" customWidth="1"/>
    <col min="4874" max="4874" width="9.109375" style="35" customWidth="1"/>
    <col min="4875" max="4875" width="8.33203125" style="35" customWidth="1"/>
    <col min="4876" max="4877" width="1.33203125" style="35" customWidth="1"/>
    <col min="4878" max="5120" width="9.109375" style="35"/>
    <col min="5121" max="5121" width="23.33203125" style="35" customWidth="1"/>
    <col min="5122" max="5123" width="9.88671875" style="35" customWidth="1"/>
    <col min="5124" max="5124" width="8" style="35" customWidth="1"/>
    <col min="5125" max="5125" width="9.109375" style="35" customWidth="1"/>
    <col min="5126" max="5126" width="7.88671875" style="35" customWidth="1"/>
    <col min="5127" max="5127" width="7.109375" style="35" customWidth="1"/>
    <col min="5128" max="5128" width="9" style="35" customWidth="1"/>
    <col min="5129" max="5129" width="7.44140625" style="35" customWidth="1"/>
    <col min="5130" max="5130" width="9.109375" style="35" customWidth="1"/>
    <col min="5131" max="5131" width="8.33203125" style="35" customWidth="1"/>
    <col min="5132" max="5133" width="1.33203125" style="35" customWidth="1"/>
    <col min="5134" max="5376" width="9.109375" style="35"/>
    <col min="5377" max="5377" width="23.33203125" style="35" customWidth="1"/>
    <col min="5378" max="5379" width="9.88671875" style="35" customWidth="1"/>
    <col min="5380" max="5380" width="8" style="35" customWidth="1"/>
    <col min="5381" max="5381" width="9.109375" style="35" customWidth="1"/>
    <col min="5382" max="5382" width="7.88671875" style="35" customWidth="1"/>
    <col min="5383" max="5383" width="7.109375" style="35" customWidth="1"/>
    <col min="5384" max="5384" width="9" style="35" customWidth="1"/>
    <col min="5385" max="5385" width="7.44140625" style="35" customWidth="1"/>
    <col min="5386" max="5386" width="9.109375" style="35" customWidth="1"/>
    <col min="5387" max="5387" width="8.33203125" style="35" customWidth="1"/>
    <col min="5388" max="5389" width="1.33203125" style="35" customWidth="1"/>
    <col min="5390" max="5632" width="9.109375" style="35"/>
    <col min="5633" max="5633" width="23.33203125" style="35" customWidth="1"/>
    <col min="5634" max="5635" width="9.88671875" style="35" customWidth="1"/>
    <col min="5636" max="5636" width="8" style="35" customWidth="1"/>
    <col min="5637" max="5637" width="9.109375" style="35" customWidth="1"/>
    <col min="5638" max="5638" width="7.88671875" style="35" customWidth="1"/>
    <col min="5639" max="5639" width="7.109375" style="35" customWidth="1"/>
    <col min="5640" max="5640" width="9" style="35" customWidth="1"/>
    <col min="5641" max="5641" width="7.44140625" style="35" customWidth="1"/>
    <col min="5642" max="5642" width="9.109375" style="35" customWidth="1"/>
    <col min="5643" max="5643" width="8.33203125" style="35" customWidth="1"/>
    <col min="5644" max="5645" width="1.33203125" style="35" customWidth="1"/>
    <col min="5646" max="5888" width="9.109375" style="35"/>
    <col min="5889" max="5889" width="23.33203125" style="35" customWidth="1"/>
    <col min="5890" max="5891" width="9.88671875" style="35" customWidth="1"/>
    <col min="5892" max="5892" width="8" style="35" customWidth="1"/>
    <col min="5893" max="5893" width="9.109375" style="35" customWidth="1"/>
    <col min="5894" max="5894" width="7.88671875" style="35" customWidth="1"/>
    <col min="5895" max="5895" width="7.109375" style="35" customWidth="1"/>
    <col min="5896" max="5896" width="9" style="35" customWidth="1"/>
    <col min="5897" max="5897" width="7.44140625" style="35" customWidth="1"/>
    <col min="5898" max="5898" width="9.109375" style="35" customWidth="1"/>
    <col min="5899" max="5899" width="8.33203125" style="35" customWidth="1"/>
    <col min="5900" max="5901" width="1.33203125" style="35" customWidth="1"/>
    <col min="5902" max="6144" width="9.109375" style="35"/>
    <col min="6145" max="6145" width="23.33203125" style="35" customWidth="1"/>
    <col min="6146" max="6147" width="9.88671875" style="35" customWidth="1"/>
    <col min="6148" max="6148" width="8" style="35" customWidth="1"/>
    <col min="6149" max="6149" width="9.109375" style="35" customWidth="1"/>
    <col min="6150" max="6150" width="7.88671875" style="35" customWidth="1"/>
    <col min="6151" max="6151" width="7.109375" style="35" customWidth="1"/>
    <col min="6152" max="6152" width="9" style="35" customWidth="1"/>
    <col min="6153" max="6153" width="7.44140625" style="35" customWidth="1"/>
    <col min="6154" max="6154" width="9.109375" style="35" customWidth="1"/>
    <col min="6155" max="6155" width="8.33203125" style="35" customWidth="1"/>
    <col min="6156" max="6157" width="1.33203125" style="35" customWidth="1"/>
    <col min="6158" max="6400" width="9.109375" style="35"/>
    <col min="6401" max="6401" width="23.33203125" style="35" customWidth="1"/>
    <col min="6402" max="6403" width="9.88671875" style="35" customWidth="1"/>
    <col min="6404" max="6404" width="8" style="35" customWidth="1"/>
    <col min="6405" max="6405" width="9.109375" style="35" customWidth="1"/>
    <col min="6406" max="6406" width="7.88671875" style="35" customWidth="1"/>
    <col min="6407" max="6407" width="7.109375" style="35" customWidth="1"/>
    <col min="6408" max="6408" width="9" style="35" customWidth="1"/>
    <col min="6409" max="6409" width="7.44140625" style="35" customWidth="1"/>
    <col min="6410" max="6410" width="9.109375" style="35" customWidth="1"/>
    <col min="6411" max="6411" width="8.33203125" style="35" customWidth="1"/>
    <col min="6412" max="6413" width="1.33203125" style="35" customWidth="1"/>
    <col min="6414" max="6656" width="9.109375" style="35"/>
    <col min="6657" max="6657" width="23.33203125" style="35" customWidth="1"/>
    <col min="6658" max="6659" width="9.88671875" style="35" customWidth="1"/>
    <col min="6660" max="6660" width="8" style="35" customWidth="1"/>
    <col min="6661" max="6661" width="9.109375" style="35" customWidth="1"/>
    <col min="6662" max="6662" width="7.88671875" style="35" customWidth="1"/>
    <col min="6663" max="6663" width="7.109375" style="35" customWidth="1"/>
    <col min="6664" max="6664" width="9" style="35" customWidth="1"/>
    <col min="6665" max="6665" width="7.44140625" style="35" customWidth="1"/>
    <col min="6666" max="6666" width="9.109375" style="35" customWidth="1"/>
    <col min="6667" max="6667" width="8.33203125" style="35" customWidth="1"/>
    <col min="6668" max="6669" width="1.33203125" style="35" customWidth="1"/>
    <col min="6670" max="6912" width="9.109375" style="35"/>
    <col min="6913" max="6913" width="23.33203125" style="35" customWidth="1"/>
    <col min="6914" max="6915" width="9.88671875" style="35" customWidth="1"/>
    <col min="6916" max="6916" width="8" style="35" customWidth="1"/>
    <col min="6917" max="6917" width="9.109375" style="35" customWidth="1"/>
    <col min="6918" max="6918" width="7.88671875" style="35" customWidth="1"/>
    <col min="6919" max="6919" width="7.109375" style="35" customWidth="1"/>
    <col min="6920" max="6920" width="9" style="35" customWidth="1"/>
    <col min="6921" max="6921" width="7.44140625" style="35" customWidth="1"/>
    <col min="6922" max="6922" width="9.109375" style="35" customWidth="1"/>
    <col min="6923" max="6923" width="8.33203125" style="35" customWidth="1"/>
    <col min="6924" max="6925" width="1.33203125" style="35" customWidth="1"/>
    <col min="6926" max="7168" width="9.109375" style="35"/>
    <col min="7169" max="7169" width="23.33203125" style="35" customWidth="1"/>
    <col min="7170" max="7171" width="9.88671875" style="35" customWidth="1"/>
    <col min="7172" max="7172" width="8" style="35" customWidth="1"/>
    <col min="7173" max="7173" width="9.109375" style="35" customWidth="1"/>
    <col min="7174" max="7174" width="7.88671875" style="35" customWidth="1"/>
    <col min="7175" max="7175" width="7.109375" style="35" customWidth="1"/>
    <col min="7176" max="7176" width="9" style="35" customWidth="1"/>
    <col min="7177" max="7177" width="7.44140625" style="35" customWidth="1"/>
    <col min="7178" max="7178" width="9.109375" style="35" customWidth="1"/>
    <col min="7179" max="7179" width="8.33203125" style="35" customWidth="1"/>
    <col min="7180" max="7181" width="1.33203125" style="35" customWidth="1"/>
    <col min="7182" max="7424" width="9.109375" style="35"/>
    <col min="7425" max="7425" width="23.33203125" style="35" customWidth="1"/>
    <col min="7426" max="7427" width="9.88671875" style="35" customWidth="1"/>
    <col min="7428" max="7428" width="8" style="35" customWidth="1"/>
    <col min="7429" max="7429" width="9.109375" style="35" customWidth="1"/>
    <col min="7430" max="7430" width="7.88671875" style="35" customWidth="1"/>
    <col min="7431" max="7431" width="7.109375" style="35" customWidth="1"/>
    <col min="7432" max="7432" width="9" style="35" customWidth="1"/>
    <col min="7433" max="7433" width="7.44140625" style="35" customWidth="1"/>
    <col min="7434" max="7434" width="9.109375" style="35" customWidth="1"/>
    <col min="7435" max="7435" width="8.33203125" style="35" customWidth="1"/>
    <col min="7436" max="7437" width="1.33203125" style="35" customWidth="1"/>
    <col min="7438" max="7680" width="9.109375" style="35"/>
    <col min="7681" max="7681" width="23.33203125" style="35" customWidth="1"/>
    <col min="7682" max="7683" width="9.88671875" style="35" customWidth="1"/>
    <col min="7684" max="7684" width="8" style="35" customWidth="1"/>
    <col min="7685" max="7685" width="9.109375" style="35" customWidth="1"/>
    <col min="7686" max="7686" width="7.88671875" style="35" customWidth="1"/>
    <col min="7687" max="7687" width="7.109375" style="35" customWidth="1"/>
    <col min="7688" max="7688" width="9" style="35" customWidth="1"/>
    <col min="7689" max="7689" width="7.44140625" style="35" customWidth="1"/>
    <col min="7690" max="7690" width="9.109375" style="35" customWidth="1"/>
    <col min="7691" max="7691" width="8.33203125" style="35" customWidth="1"/>
    <col min="7692" max="7693" width="1.33203125" style="35" customWidth="1"/>
    <col min="7694" max="7936" width="9.109375" style="35"/>
    <col min="7937" max="7937" width="23.33203125" style="35" customWidth="1"/>
    <col min="7938" max="7939" width="9.88671875" style="35" customWidth="1"/>
    <col min="7940" max="7940" width="8" style="35" customWidth="1"/>
    <col min="7941" max="7941" width="9.109375" style="35" customWidth="1"/>
    <col min="7942" max="7942" width="7.88671875" style="35" customWidth="1"/>
    <col min="7943" max="7943" width="7.109375" style="35" customWidth="1"/>
    <col min="7944" max="7944" width="9" style="35" customWidth="1"/>
    <col min="7945" max="7945" width="7.44140625" style="35" customWidth="1"/>
    <col min="7946" max="7946" width="9.109375" style="35" customWidth="1"/>
    <col min="7947" max="7947" width="8.33203125" style="35" customWidth="1"/>
    <col min="7948" max="7949" width="1.33203125" style="35" customWidth="1"/>
    <col min="7950" max="8192" width="9.109375" style="35"/>
    <col min="8193" max="8193" width="23.33203125" style="35" customWidth="1"/>
    <col min="8194" max="8195" width="9.88671875" style="35" customWidth="1"/>
    <col min="8196" max="8196" width="8" style="35" customWidth="1"/>
    <col min="8197" max="8197" width="9.109375" style="35" customWidth="1"/>
    <col min="8198" max="8198" width="7.88671875" style="35" customWidth="1"/>
    <col min="8199" max="8199" width="7.109375" style="35" customWidth="1"/>
    <col min="8200" max="8200" width="9" style="35" customWidth="1"/>
    <col min="8201" max="8201" width="7.44140625" style="35" customWidth="1"/>
    <col min="8202" max="8202" width="9.109375" style="35" customWidth="1"/>
    <col min="8203" max="8203" width="8.33203125" style="35" customWidth="1"/>
    <col min="8204" max="8205" width="1.33203125" style="35" customWidth="1"/>
    <col min="8206" max="8448" width="9.109375" style="35"/>
    <col min="8449" max="8449" width="23.33203125" style="35" customWidth="1"/>
    <col min="8450" max="8451" width="9.88671875" style="35" customWidth="1"/>
    <col min="8452" max="8452" width="8" style="35" customWidth="1"/>
    <col min="8453" max="8453" width="9.109375" style="35" customWidth="1"/>
    <col min="8454" max="8454" width="7.88671875" style="35" customWidth="1"/>
    <col min="8455" max="8455" width="7.109375" style="35" customWidth="1"/>
    <col min="8456" max="8456" width="9" style="35" customWidth="1"/>
    <col min="8457" max="8457" width="7.44140625" style="35" customWidth="1"/>
    <col min="8458" max="8458" width="9.109375" style="35" customWidth="1"/>
    <col min="8459" max="8459" width="8.33203125" style="35" customWidth="1"/>
    <col min="8460" max="8461" width="1.33203125" style="35" customWidth="1"/>
    <col min="8462" max="8704" width="9.109375" style="35"/>
    <col min="8705" max="8705" width="23.33203125" style="35" customWidth="1"/>
    <col min="8706" max="8707" width="9.88671875" style="35" customWidth="1"/>
    <col min="8708" max="8708" width="8" style="35" customWidth="1"/>
    <col min="8709" max="8709" width="9.109375" style="35" customWidth="1"/>
    <col min="8710" max="8710" width="7.88671875" style="35" customWidth="1"/>
    <col min="8711" max="8711" width="7.109375" style="35" customWidth="1"/>
    <col min="8712" max="8712" width="9" style="35" customWidth="1"/>
    <col min="8713" max="8713" width="7.44140625" style="35" customWidth="1"/>
    <col min="8714" max="8714" width="9.109375" style="35" customWidth="1"/>
    <col min="8715" max="8715" width="8.33203125" style="35" customWidth="1"/>
    <col min="8716" max="8717" width="1.33203125" style="35" customWidth="1"/>
    <col min="8718" max="8960" width="9.109375" style="35"/>
    <col min="8961" max="8961" width="23.33203125" style="35" customWidth="1"/>
    <col min="8962" max="8963" width="9.88671875" style="35" customWidth="1"/>
    <col min="8964" max="8964" width="8" style="35" customWidth="1"/>
    <col min="8965" max="8965" width="9.109375" style="35" customWidth="1"/>
    <col min="8966" max="8966" width="7.88671875" style="35" customWidth="1"/>
    <col min="8967" max="8967" width="7.109375" style="35" customWidth="1"/>
    <col min="8968" max="8968" width="9" style="35" customWidth="1"/>
    <col min="8969" max="8969" width="7.44140625" style="35" customWidth="1"/>
    <col min="8970" max="8970" width="9.109375" style="35" customWidth="1"/>
    <col min="8971" max="8971" width="8.33203125" style="35" customWidth="1"/>
    <col min="8972" max="8973" width="1.33203125" style="35" customWidth="1"/>
    <col min="8974" max="9216" width="9.109375" style="35"/>
    <col min="9217" max="9217" width="23.33203125" style="35" customWidth="1"/>
    <col min="9218" max="9219" width="9.88671875" style="35" customWidth="1"/>
    <col min="9220" max="9220" width="8" style="35" customWidth="1"/>
    <col min="9221" max="9221" width="9.109375" style="35" customWidth="1"/>
    <col min="9222" max="9222" width="7.88671875" style="35" customWidth="1"/>
    <col min="9223" max="9223" width="7.109375" style="35" customWidth="1"/>
    <col min="9224" max="9224" width="9" style="35" customWidth="1"/>
    <col min="9225" max="9225" width="7.44140625" style="35" customWidth="1"/>
    <col min="9226" max="9226" width="9.109375" style="35" customWidth="1"/>
    <col min="9227" max="9227" width="8.33203125" style="35" customWidth="1"/>
    <col min="9228" max="9229" width="1.33203125" style="35" customWidth="1"/>
    <col min="9230" max="9472" width="9.109375" style="35"/>
    <col min="9473" max="9473" width="23.33203125" style="35" customWidth="1"/>
    <col min="9474" max="9475" width="9.88671875" style="35" customWidth="1"/>
    <col min="9476" max="9476" width="8" style="35" customWidth="1"/>
    <col min="9477" max="9477" width="9.109375" style="35" customWidth="1"/>
    <col min="9478" max="9478" width="7.88671875" style="35" customWidth="1"/>
    <col min="9479" max="9479" width="7.109375" style="35" customWidth="1"/>
    <col min="9480" max="9480" width="9" style="35" customWidth="1"/>
    <col min="9481" max="9481" width="7.44140625" style="35" customWidth="1"/>
    <col min="9482" max="9482" width="9.109375" style="35" customWidth="1"/>
    <col min="9483" max="9483" width="8.33203125" style="35" customWidth="1"/>
    <col min="9484" max="9485" width="1.33203125" style="35" customWidth="1"/>
    <col min="9486" max="9728" width="9.109375" style="35"/>
    <col min="9729" max="9729" width="23.33203125" style="35" customWidth="1"/>
    <col min="9730" max="9731" width="9.88671875" style="35" customWidth="1"/>
    <col min="9732" max="9732" width="8" style="35" customWidth="1"/>
    <col min="9733" max="9733" width="9.109375" style="35" customWidth="1"/>
    <col min="9734" max="9734" width="7.88671875" style="35" customWidth="1"/>
    <col min="9735" max="9735" width="7.109375" style="35" customWidth="1"/>
    <col min="9736" max="9736" width="9" style="35" customWidth="1"/>
    <col min="9737" max="9737" width="7.44140625" style="35" customWidth="1"/>
    <col min="9738" max="9738" width="9.109375" style="35" customWidth="1"/>
    <col min="9739" max="9739" width="8.33203125" style="35" customWidth="1"/>
    <col min="9740" max="9741" width="1.33203125" style="35" customWidth="1"/>
    <col min="9742" max="9984" width="9.109375" style="35"/>
    <col min="9985" max="9985" width="23.33203125" style="35" customWidth="1"/>
    <col min="9986" max="9987" width="9.88671875" style="35" customWidth="1"/>
    <col min="9988" max="9988" width="8" style="35" customWidth="1"/>
    <col min="9989" max="9989" width="9.109375" style="35" customWidth="1"/>
    <col min="9990" max="9990" width="7.88671875" style="35" customWidth="1"/>
    <col min="9991" max="9991" width="7.109375" style="35" customWidth="1"/>
    <col min="9992" max="9992" width="9" style="35" customWidth="1"/>
    <col min="9993" max="9993" width="7.44140625" style="35" customWidth="1"/>
    <col min="9994" max="9994" width="9.109375" style="35" customWidth="1"/>
    <col min="9995" max="9995" width="8.33203125" style="35" customWidth="1"/>
    <col min="9996" max="9997" width="1.33203125" style="35" customWidth="1"/>
    <col min="9998" max="10240" width="9.109375" style="35"/>
    <col min="10241" max="10241" width="23.33203125" style="35" customWidth="1"/>
    <col min="10242" max="10243" width="9.88671875" style="35" customWidth="1"/>
    <col min="10244" max="10244" width="8" style="35" customWidth="1"/>
    <col min="10245" max="10245" width="9.109375" style="35" customWidth="1"/>
    <col min="10246" max="10246" width="7.88671875" style="35" customWidth="1"/>
    <col min="10247" max="10247" width="7.109375" style="35" customWidth="1"/>
    <col min="10248" max="10248" width="9" style="35" customWidth="1"/>
    <col min="10249" max="10249" width="7.44140625" style="35" customWidth="1"/>
    <col min="10250" max="10250" width="9.109375" style="35" customWidth="1"/>
    <col min="10251" max="10251" width="8.33203125" style="35" customWidth="1"/>
    <col min="10252" max="10253" width="1.33203125" style="35" customWidth="1"/>
    <col min="10254" max="10496" width="9.109375" style="35"/>
    <col min="10497" max="10497" width="23.33203125" style="35" customWidth="1"/>
    <col min="10498" max="10499" width="9.88671875" style="35" customWidth="1"/>
    <col min="10500" max="10500" width="8" style="35" customWidth="1"/>
    <col min="10501" max="10501" width="9.109375" style="35" customWidth="1"/>
    <col min="10502" max="10502" width="7.88671875" style="35" customWidth="1"/>
    <col min="10503" max="10503" width="7.109375" style="35" customWidth="1"/>
    <col min="10504" max="10504" width="9" style="35" customWidth="1"/>
    <col min="10505" max="10505" width="7.44140625" style="35" customWidth="1"/>
    <col min="10506" max="10506" width="9.109375" style="35" customWidth="1"/>
    <col min="10507" max="10507" width="8.33203125" style="35" customWidth="1"/>
    <col min="10508" max="10509" width="1.33203125" style="35" customWidth="1"/>
    <col min="10510" max="10752" width="9.109375" style="35"/>
    <col min="10753" max="10753" width="23.33203125" style="35" customWidth="1"/>
    <col min="10754" max="10755" width="9.88671875" style="35" customWidth="1"/>
    <col min="10756" max="10756" width="8" style="35" customWidth="1"/>
    <col min="10757" max="10757" width="9.109375" style="35" customWidth="1"/>
    <col min="10758" max="10758" width="7.88671875" style="35" customWidth="1"/>
    <col min="10759" max="10759" width="7.109375" style="35" customWidth="1"/>
    <col min="10760" max="10760" width="9" style="35" customWidth="1"/>
    <col min="10761" max="10761" width="7.44140625" style="35" customWidth="1"/>
    <col min="10762" max="10762" width="9.109375" style="35" customWidth="1"/>
    <col min="10763" max="10763" width="8.33203125" style="35" customWidth="1"/>
    <col min="10764" max="10765" width="1.33203125" style="35" customWidth="1"/>
    <col min="10766" max="11008" width="9.109375" style="35"/>
    <col min="11009" max="11009" width="23.33203125" style="35" customWidth="1"/>
    <col min="11010" max="11011" width="9.88671875" style="35" customWidth="1"/>
    <col min="11012" max="11012" width="8" style="35" customWidth="1"/>
    <col min="11013" max="11013" width="9.109375" style="35" customWidth="1"/>
    <col min="11014" max="11014" width="7.88671875" style="35" customWidth="1"/>
    <col min="11015" max="11015" width="7.109375" style="35" customWidth="1"/>
    <col min="11016" max="11016" width="9" style="35" customWidth="1"/>
    <col min="11017" max="11017" width="7.44140625" style="35" customWidth="1"/>
    <col min="11018" max="11018" width="9.109375" style="35" customWidth="1"/>
    <col min="11019" max="11019" width="8.33203125" style="35" customWidth="1"/>
    <col min="11020" max="11021" width="1.33203125" style="35" customWidth="1"/>
    <col min="11022" max="11264" width="9.109375" style="35"/>
    <col min="11265" max="11265" width="23.33203125" style="35" customWidth="1"/>
    <col min="11266" max="11267" width="9.88671875" style="35" customWidth="1"/>
    <col min="11268" max="11268" width="8" style="35" customWidth="1"/>
    <col min="11269" max="11269" width="9.109375" style="35" customWidth="1"/>
    <col min="11270" max="11270" width="7.88671875" style="35" customWidth="1"/>
    <col min="11271" max="11271" width="7.109375" style="35" customWidth="1"/>
    <col min="11272" max="11272" width="9" style="35" customWidth="1"/>
    <col min="11273" max="11273" width="7.44140625" style="35" customWidth="1"/>
    <col min="11274" max="11274" width="9.109375" style="35" customWidth="1"/>
    <col min="11275" max="11275" width="8.33203125" style="35" customWidth="1"/>
    <col min="11276" max="11277" width="1.33203125" style="35" customWidth="1"/>
    <col min="11278" max="11520" width="9.109375" style="35"/>
    <col min="11521" max="11521" width="23.33203125" style="35" customWidth="1"/>
    <col min="11522" max="11523" width="9.88671875" style="35" customWidth="1"/>
    <col min="11524" max="11524" width="8" style="35" customWidth="1"/>
    <col min="11525" max="11525" width="9.109375" style="35" customWidth="1"/>
    <col min="11526" max="11526" width="7.88671875" style="35" customWidth="1"/>
    <col min="11527" max="11527" width="7.109375" style="35" customWidth="1"/>
    <col min="11528" max="11528" width="9" style="35" customWidth="1"/>
    <col min="11529" max="11529" width="7.44140625" style="35" customWidth="1"/>
    <col min="11530" max="11530" width="9.109375" style="35" customWidth="1"/>
    <col min="11531" max="11531" width="8.33203125" style="35" customWidth="1"/>
    <col min="11532" max="11533" width="1.33203125" style="35" customWidth="1"/>
    <col min="11534" max="11776" width="9.109375" style="35"/>
    <col min="11777" max="11777" width="23.33203125" style="35" customWidth="1"/>
    <col min="11778" max="11779" width="9.88671875" style="35" customWidth="1"/>
    <col min="11780" max="11780" width="8" style="35" customWidth="1"/>
    <col min="11781" max="11781" width="9.109375" style="35" customWidth="1"/>
    <col min="11782" max="11782" width="7.88671875" style="35" customWidth="1"/>
    <col min="11783" max="11783" width="7.109375" style="35" customWidth="1"/>
    <col min="11784" max="11784" width="9" style="35" customWidth="1"/>
    <col min="11785" max="11785" width="7.44140625" style="35" customWidth="1"/>
    <col min="11786" max="11786" width="9.109375" style="35" customWidth="1"/>
    <col min="11787" max="11787" width="8.33203125" style="35" customWidth="1"/>
    <col min="11788" max="11789" width="1.33203125" style="35" customWidth="1"/>
    <col min="11790" max="12032" width="9.109375" style="35"/>
    <col min="12033" max="12033" width="23.33203125" style="35" customWidth="1"/>
    <col min="12034" max="12035" width="9.88671875" style="35" customWidth="1"/>
    <col min="12036" max="12036" width="8" style="35" customWidth="1"/>
    <col min="12037" max="12037" width="9.109375" style="35" customWidth="1"/>
    <col min="12038" max="12038" width="7.88671875" style="35" customWidth="1"/>
    <col min="12039" max="12039" width="7.109375" style="35" customWidth="1"/>
    <col min="12040" max="12040" width="9" style="35" customWidth="1"/>
    <col min="12041" max="12041" width="7.44140625" style="35" customWidth="1"/>
    <col min="12042" max="12042" width="9.109375" style="35" customWidth="1"/>
    <col min="12043" max="12043" width="8.33203125" style="35" customWidth="1"/>
    <col min="12044" max="12045" width="1.33203125" style="35" customWidth="1"/>
    <col min="12046" max="12288" width="9.109375" style="35"/>
    <col min="12289" max="12289" width="23.33203125" style="35" customWidth="1"/>
    <col min="12290" max="12291" width="9.88671875" style="35" customWidth="1"/>
    <col min="12292" max="12292" width="8" style="35" customWidth="1"/>
    <col min="12293" max="12293" width="9.109375" style="35" customWidth="1"/>
    <col min="12294" max="12294" width="7.88671875" style="35" customWidth="1"/>
    <col min="12295" max="12295" width="7.109375" style="35" customWidth="1"/>
    <col min="12296" max="12296" width="9" style="35" customWidth="1"/>
    <col min="12297" max="12297" width="7.44140625" style="35" customWidth="1"/>
    <col min="12298" max="12298" width="9.109375" style="35" customWidth="1"/>
    <col min="12299" max="12299" width="8.33203125" style="35" customWidth="1"/>
    <col min="12300" max="12301" width="1.33203125" style="35" customWidth="1"/>
    <col min="12302" max="12544" width="9.109375" style="35"/>
    <col min="12545" max="12545" width="23.33203125" style="35" customWidth="1"/>
    <col min="12546" max="12547" width="9.88671875" style="35" customWidth="1"/>
    <col min="12548" max="12548" width="8" style="35" customWidth="1"/>
    <col min="12549" max="12549" width="9.109375" style="35" customWidth="1"/>
    <col min="12550" max="12550" width="7.88671875" style="35" customWidth="1"/>
    <col min="12551" max="12551" width="7.109375" style="35" customWidth="1"/>
    <col min="12552" max="12552" width="9" style="35" customWidth="1"/>
    <col min="12553" max="12553" width="7.44140625" style="35" customWidth="1"/>
    <col min="12554" max="12554" width="9.109375" style="35" customWidth="1"/>
    <col min="12555" max="12555" width="8.33203125" style="35" customWidth="1"/>
    <col min="12556" max="12557" width="1.33203125" style="35" customWidth="1"/>
    <col min="12558" max="12800" width="9.109375" style="35"/>
    <col min="12801" max="12801" width="23.33203125" style="35" customWidth="1"/>
    <col min="12802" max="12803" width="9.88671875" style="35" customWidth="1"/>
    <col min="12804" max="12804" width="8" style="35" customWidth="1"/>
    <col min="12805" max="12805" width="9.109375" style="35" customWidth="1"/>
    <col min="12806" max="12806" width="7.88671875" style="35" customWidth="1"/>
    <col min="12807" max="12807" width="7.109375" style="35" customWidth="1"/>
    <col min="12808" max="12808" width="9" style="35" customWidth="1"/>
    <col min="12809" max="12809" width="7.44140625" style="35" customWidth="1"/>
    <col min="12810" max="12810" width="9.109375" style="35" customWidth="1"/>
    <col min="12811" max="12811" width="8.33203125" style="35" customWidth="1"/>
    <col min="12812" max="12813" width="1.33203125" style="35" customWidth="1"/>
    <col min="12814" max="13056" width="9.109375" style="35"/>
    <col min="13057" max="13057" width="23.33203125" style="35" customWidth="1"/>
    <col min="13058" max="13059" width="9.88671875" style="35" customWidth="1"/>
    <col min="13060" max="13060" width="8" style="35" customWidth="1"/>
    <col min="13061" max="13061" width="9.109375" style="35" customWidth="1"/>
    <col min="13062" max="13062" width="7.88671875" style="35" customWidth="1"/>
    <col min="13063" max="13063" width="7.109375" style="35" customWidth="1"/>
    <col min="13064" max="13064" width="9" style="35" customWidth="1"/>
    <col min="13065" max="13065" width="7.44140625" style="35" customWidth="1"/>
    <col min="13066" max="13066" width="9.109375" style="35" customWidth="1"/>
    <col min="13067" max="13067" width="8.33203125" style="35" customWidth="1"/>
    <col min="13068" max="13069" width="1.33203125" style="35" customWidth="1"/>
    <col min="13070" max="13312" width="9.109375" style="35"/>
    <col min="13313" max="13313" width="23.33203125" style="35" customWidth="1"/>
    <col min="13314" max="13315" width="9.88671875" style="35" customWidth="1"/>
    <col min="13316" max="13316" width="8" style="35" customWidth="1"/>
    <col min="13317" max="13317" width="9.109375" style="35" customWidth="1"/>
    <col min="13318" max="13318" width="7.88671875" style="35" customWidth="1"/>
    <col min="13319" max="13319" width="7.109375" style="35" customWidth="1"/>
    <col min="13320" max="13320" width="9" style="35" customWidth="1"/>
    <col min="13321" max="13321" width="7.44140625" style="35" customWidth="1"/>
    <col min="13322" max="13322" width="9.109375" style="35" customWidth="1"/>
    <col min="13323" max="13323" width="8.33203125" style="35" customWidth="1"/>
    <col min="13324" max="13325" width="1.33203125" style="35" customWidth="1"/>
    <col min="13326" max="13568" width="9.109375" style="35"/>
    <col min="13569" max="13569" width="23.33203125" style="35" customWidth="1"/>
    <col min="13570" max="13571" width="9.88671875" style="35" customWidth="1"/>
    <col min="13572" max="13572" width="8" style="35" customWidth="1"/>
    <col min="13573" max="13573" width="9.109375" style="35" customWidth="1"/>
    <col min="13574" max="13574" width="7.88671875" style="35" customWidth="1"/>
    <col min="13575" max="13575" width="7.109375" style="35" customWidth="1"/>
    <col min="13576" max="13576" width="9" style="35" customWidth="1"/>
    <col min="13577" max="13577" width="7.44140625" style="35" customWidth="1"/>
    <col min="13578" max="13578" width="9.109375" style="35" customWidth="1"/>
    <col min="13579" max="13579" width="8.33203125" style="35" customWidth="1"/>
    <col min="13580" max="13581" width="1.33203125" style="35" customWidth="1"/>
    <col min="13582" max="13824" width="9.109375" style="35"/>
    <col min="13825" max="13825" width="23.33203125" style="35" customWidth="1"/>
    <col min="13826" max="13827" width="9.88671875" style="35" customWidth="1"/>
    <col min="13828" max="13828" width="8" style="35" customWidth="1"/>
    <col min="13829" max="13829" width="9.109375" style="35" customWidth="1"/>
    <col min="13830" max="13830" width="7.88671875" style="35" customWidth="1"/>
    <col min="13831" max="13831" width="7.109375" style="35" customWidth="1"/>
    <col min="13832" max="13832" width="9" style="35" customWidth="1"/>
    <col min="13833" max="13833" width="7.44140625" style="35" customWidth="1"/>
    <col min="13834" max="13834" width="9.109375" style="35" customWidth="1"/>
    <col min="13835" max="13835" width="8.33203125" style="35" customWidth="1"/>
    <col min="13836" max="13837" width="1.33203125" style="35" customWidth="1"/>
    <col min="13838" max="14080" width="9.109375" style="35"/>
    <col min="14081" max="14081" width="23.33203125" style="35" customWidth="1"/>
    <col min="14082" max="14083" width="9.88671875" style="35" customWidth="1"/>
    <col min="14084" max="14084" width="8" style="35" customWidth="1"/>
    <col min="14085" max="14085" width="9.109375" style="35" customWidth="1"/>
    <col min="14086" max="14086" width="7.88671875" style="35" customWidth="1"/>
    <col min="14087" max="14087" width="7.109375" style="35" customWidth="1"/>
    <col min="14088" max="14088" width="9" style="35" customWidth="1"/>
    <col min="14089" max="14089" width="7.44140625" style="35" customWidth="1"/>
    <col min="14090" max="14090" width="9.109375" style="35" customWidth="1"/>
    <col min="14091" max="14091" width="8.33203125" style="35" customWidth="1"/>
    <col min="14092" max="14093" width="1.33203125" style="35" customWidth="1"/>
    <col min="14094" max="14336" width="9.109375" style="35"/>
    <col min="14337" max="14337" width="23.33203125" style="35" customWidth="1"/>
    <col min="14338" max="14339" width="9.88671875" style="35" customWidth="1"/>
    <col min="14340" max="14340" width="8" style="35" customWidth="1"/>
    <col min="14341" max="14341" width="9.109375" style="35" customWidth="1"/>
    <col min="14342" max="14342" width="7.88671875" style="35" customWidth="1"/>
    <col min="14343" max="14343" width="7.109375" style="35" customWidth="1"/>
    <col min="14344" max="14344" width="9" style="35" customWidth="1"/>
    <col min="14345" max="14345" width="7.44140625" style="35" customWidth="1"/>
    <col min="14346" max="14346" width="9.109375" style="35" customWidth="1"/>
    <col min="14347" max="14347" width="8.33203125" style="35" customWidth="1"/>
    <col min="14348" max="14349" width="1.33203125" style="35" customWidth="1"/>
    <col min="14350" max="14592" width="9.109375" style="35"/>
    <col min="14593" max="14593" width="23.33203125" style="35" customWidth="1"/>
    <col min="14594" max="14595" width="9.88671875" style="35" customWidth="1"/>
    <col min="14596" max="14596" width="8" style="35" customWidth="1"/>
    <col min="14597" max="14597" width="9.109375" style="35" customWidth="1"/>
    <col min="14598" max="14598" width="7.88671875" style="35" customWidth="1"/>
    <col min="14599" max="14599" width="7.109375" style="35" customWidth="1"/>
    <col min="14600" max="14600" width="9" style="35" customWidth="1"/>
    <col min="14601" max="14601" width="7.44140625" style="35" customWidth="1"/>
    <col min="14602" max="14602" width="9.109375" style="35" customWidth="1"/>
    <col min="14603" max="14603" width="8.33203125" style="35" customWidth="1"/>
    <col min="14604" max="14605" width="1.33203125" style="35" customWidth="1"/>
    <col min="14606" max="14848" width="9.109375" style="35"/>
    <col min="14849" max="14849" width="23.33203125" style="35" customWidth="1"/>
    <col min="14850" max="14851" width="9.88671875" style="35" customWidth="1"/>
    <col min="14852" max="14852" width="8" style="35" customWidth="1"/>
    <col min="14853" max="14853" width="9.109375" style="35" customWidth="1"/>
    <col min="14854" max="14854" width="7.88671875" style="35" customWidth="1"/>
    <col min="14855" max="14855" width="7.109375" style="35" customWidth="1"/>
    <col min="14856" max="14856" width="9" style="35" customWidth="1"/>
    <col min="14857" max="14857" width="7.44140625" style="35" customWidth="1"/>
    <col min="14858" max="14858" width="9.109375" style="35" customWidth="1"/>
    <col min="14859" max="14859" width="8.33203125" style="35" customWidth="1"/>
    <col min="14860" max="14861" width="1.33203125" style="35" customWidth="1"/>
    <col min="14862" max="15104" width="9.109375" style="35"/>
    <col min="15105" max="15105" width="23.33203125" style="35" customWidth="1"/>
    <col min="15106" max="15107" width="9.88671875" style="35" customWidth="1"/>
    <col min="15108" max="15108" width="8" style="35" customWidth="1"/>
    <col min="15109" max="15109" width="9.109375" style="35" customWidth="1"/>
    <col min="15110" max="15110" width="7.88671875" style="35" customWidth="1"/>
    <col min="15111" max="15111" width="7.109375" style="35" customWidth="1"/>
    <col min="15112" max="15112" width="9" style="35" customWidth="1"/>
    <col min="15113" max="15113" width="7.44140625" style="35" customWidth="1"/>
    <col min="15114" max="15114" width="9.109375" style="35" customWidth="1"/>
    <col min="15115" max="15115" width="8.33203125" style="35" customWidth="1"/>
    <col min="15116" max="15117" width="1.33203125" style="35" customWidth="1"/>
    <col min="15118" max="15360" width="9.109375" style="35"/>
    <col min="15361" max="15361" width="23.33203125" style="35" customWidth="1"/>
    <col min="15362" max="15363" width="9.88671875" style="35" customWidth="1"/>
    <col min="15364" max="15364" width="8" style="35" customWidth="1"/>
    <col min="15365" max="15365" width="9.109375" style="35" customWidth="1"/>
    <col min="15366" max="15366" width="7.88671875" style="35" customWidth="1"/>
    <col min="15367" max="15367" width="7.109375" style="35" customWidth="1"/>
    <col min="15368" max="15368" width="9" style="35" customWidth="1"/>
    <col min="15369" max="15369" width="7.44140625" style="35" customWidth="1"/>
    <col min="15370" max="15370" width="9.109375" style="35" customWidth="1"/>
    <col min="15371" max="15371" width="8.33203125" style="35" customWidth="1"/>
    <col min="15372" max="15373" width="1.33203125" style="35" customWidth="1"/>
    <col min="15374" max="15616" width="9.109375" style="35"/>
    <col min="15617" max="15617" width="23.33203125" style="35" customWidth="1"/>
    <col min="15618" max="15619" width="9.88671875" style="35" customWidth="1"/>
    <col min="15620" max="15620" width="8" style="35" customWidth="1"/>
    <col min="15621" max="15621" width="9.109375" style="35" customWidth="1"/>
    <col min="15622" max="15622" width="7.88671875" style="35" customWidth="1"/>
    <col min="15623" max="15623" width="7.109375" style="35" customWidth="1"/>
    <col min="15624" max="15624" width="9" style="35" customWidth="1"/>
    <col min="15625" max="15625" width="7.44140625" style="35" customWidth="1"/>
    <col min="15626" max="15626" width="9.109375" style="35" customWidth="1"/>
    <col min="15627" max="15627" width="8.33203125" style="35" customWidth="1"/>
    <col min="15628" max="15629" width="1.33203125" style="35" customWidth="1"/>
    <col min="15630" max="15872" width="9.109375" style="35"/>
    <col min="15873" max="15873" width="23.33203125" style="35" customWidth="1"/>
    <col min="15874" max="15875" width="9.88671875" style="35" customWidth="1"/>
    <col min="15876" max="15876" width="8" style="35" customWidth="1"/>
    <col min="15877" max="15877" width="9.109375" style="35" customWidth="1"/>
    <col min="15878" max="15878" width="7.88671875" style="35" customWidth="1"/>
    <col min="15879" max="15879" width="7.109375" style="35" customWidth="1"/>
    <col min="15880" max="15880" width="9" style="35" customWidth="1"/>
    <col min="15881" max="15881" width="7.44140625" style="35" customWidth="1"/>
    <col min="15882" max="15882" width="9.109375" style="35" customWidth="1"/>
    <col min="15883" max="15883" width="8.33203125" style="35" customWidth="1"/>
    <col min="15884" max="15885" width="1.33203125" style="35" customWidth="1"/>
    <col min="15886" max="16128" width="9.109375" style="35"/>
    <col min="16129" max="16129" width="23.33203125" style="35" customWidth="1"/>
    <col min="16130" max="16131" width="9.88671875" style="35" customWidth="1"/>
    <col min="16132" max="16132" width="8" style="35" customWidth="1"/>
    <col min="16133" max="16133" width="9.109375" style="35" customWidth="1"/>
    <col min="16134" max="16134" width="7.88671875" style="35" customWidth="1"/>
    <col min="16135" max="16135" width="7.109375" style="35" customWidth="1"/>
    <col min="16136" max="16136" width="9" style="35" customWidth="1"/>
    <col min="16137" max="16137" width="7.44140625" style="35" customWidth="1"/>
    <col min="16138" max="16138" width="9.109375" style="35" customWidth="1"/>
    <col min="16139" max="16139" width="8.33203125" style="35" customWidth="1"/>
    <col min="16140" max="16141" width="1.33203125" style="35" customWidth="1"/>
    <col min="16142" max="16384" width="9.109375" style="35"/>
  </cols>
  <sheetData>
    <row r="1" spans="1:13">
      <c r="A1" s="1460" t="s">
        <v>5197</v>
      </c>
    </row>
    <row r="2" spans="1:13" ht="17.399999999999999">
      <c r="A2" s="448" t="s">
        <v>1789</v>
      </c>
      <c r="B2" s="1689" t="s">
        <v>4554</v>
      </c>
      <c r="C2" s="1689"/>
      <c r="D2" s="1689"/>
      <c r="E2" s="1689"/>
      <c r="F2" s="1689"/>
      <c r="G2" s="1689"/>
      <c r="H2" s="1689"/>
      <c r="I2" s="1689"/>
      <c r="J2" s="1689"/>
      <c r="K2" s="1689"/>
      <c r="L2" s="407"/>
      <c r="M2" s="448"/>
    </row>
    <row r="3" spans="1:13" ht="18" thickBot="1">
      <c r="A3" s="449"/>
      <c r="B3" s="1670" t="s">
        <v>4555</v>
      </c>
      <c r="C3" s="1670"/>
      <c r="D3" s="1670"/>
      <c r="E3" s="1670"/>
      <c r="F3" s="1670"/>
      <c r="G3" s="1670"/>
      <c r="H3" s="1670"/>
      <c r="I3" s="1670"/>
      <c r="J3" s="1670"/>
      <c r="K3" s="1670"/>
      <c r="L3" s="407"/>
      <c r="M3" s="448"/>
    </row>
    <row r="4" spans="1:13" ht="12.75" customHeight="1">
      <c r="A4" s="863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407"/>
      <c r="M4" s="448"/>
    </row>
    <row r="5" spans="1:13" ht="12.75" customHeight="1" thickBot="1">
      <c r="A5" s="865" t="s">
        <v>4556</v>
      </c>
      <c r="B5" s="1746" t="s">
        <v>1781</v>
      </c>
      <c r="C5" s="1746"/>
      <c r="D5" s="1746"/>
      <c r="E5" s="1746"/>
      <c r="F5" s="1746"/>
      <c r="G5" s="1746"/>
      <c r="H5" s="1746"/>
      <c r="I5" s="1746"/>
      <c r="J5" s="1746"/>
      <c r="K5" s="1746"/>
      <c r="L5" s="407"/>
      <c r="M5" s="448"/>
    </row>
    <row r="6" spans="1:13" ht="12.75" customHeight="1">
      <c r="A6" s="865" t="s">
        <v>4123</v>
      </c>
      <c r="B6" s="863"/>
      <c r="C6" s="863"/>
      <c r="D6" s="863"/>
      <c r="E6" s="863"/>
      <c r="F6" s="863"/>
      <c r="G6" s="863"/>
      <c r="H6" s="863"/>
      <c r="I6" s="863"/>
      <c r="J6" s="863"/>
      <c r="K6" s="863"/>
      <c r="L6" s="407"/>
      <c r="M6" s="448"/>
    </row>
    <row r="7" spans="1:13" ht="12.75" customHeight="1" thickBot="1">
      <c r="A7" s="865" t="s">
        <v>4557</v>
      </c>
      <c r="B7" s="865"/>
      <c r="C7" s="1746" t="s">
        <v>3914</v>
      </c>
      <c r="D7" s="1746"/>
      <c r="E7" s="1746"/>
      <c r="F7" s="1746"/>
      <c r="G7" s="1746"/>
      <c r="H7" s="1746"/>
      <c r="I7" s="1746"/>
      <c r="J7" s="1746"/>
      <c r="K7" s="1746"/>
      <c r="L7" s="407"/>
      <c r="M7" s="448"/>
    </row>
    <row r="8" spans="1:13" ht="12.75" customHeight="1">
      <c r="A8" s="865" t="s">
        <v>1581</v>
      </c>
      <c r="B8" s="865"/>
      <c r="C8" s="863"/>
      <c r="D8" s="863"/>
      <c r="E8" s="863"/>
      <c r="F8" s="863"/>
      <c r="G8" s="863"/>
      <c r="H8" s="863"/>
      <c r="I8" s="863"/>
      <c r="J8" s="863"/>
      <c r="K8" s="863"/>
      <c r="L8" s="407"/>
      <c r="M8" s="448"/>
    </row>
    <row r="9" spans="1:13" ht="30.6" customHeight="1" thickBot="1">
      <c r="A9" s="867"/>
      <c r="B9" s="868" t="s">
        <v>3</v>
      </c>
      <c r="C9" s="868" t="s">
        <v>1477</v>
      </c>
      <c r="D9" s="868" t="s">
        <v>1476</v>
      </c>
      <c r="E9" s="868" t="s">
        <v>1475</v>
      </c>
      <c r="F9" s="868" t="s">
        <v>1788</v>
      </c>
      <c r="G9" s="868" t="s">
        <v>1473</v>
      </c>
      <c r="H9" s="868" t="s">
        <v>1472</v>
      </c>
      <c r="I9" s="868" t="s">
        <v>1471</v>
      </c>
      <c r="J9" s="868" t="s">
        <v>1470</v>
      </c>
      <c r="K9" s="868" t="s">
        <v>1787</v>
      </c>
      <c r="L9" s="407"/>
      <c r="M9" s="448"/>
    </row>
    <row r="10" spans="1:13" ht="17.399999999999999">
      <c r="A10" s="472" t="s">
        <v>1553</v>
      </c>
      <c r="B10" s="870">
        <v>1253</v>
      </c>
      <c r="C10" s="870">
        <v>7</v>
      </c>
      <c r="D10" s="870">
        <v>172</v>
      </c>
      <c r="E10" s="870">
        <v>270</v>
      </c>
      <c r="F10" s="870">
        <v>258</v>
      </c>
      <c r="G10" s="870">
        <v>261</v>
      </c>
      <c r="H10" s="870">
        <v>200</v>
      </c>
      <c r="I10" s="870">
        <v>82</v>
      </c>
      <c r="J10" s="870">
        <v>2</v>
      </c>
      <c r="K10" s="870">
        <v>1</v>
      </c>
      <c r="L10" s="407"/>
      <c r="M10" s="448"/>
    </row>
    <row r="11" spans="1:13" ht="17.399999999999999">
      <c r="A11" s="674" t="s">
        <v>1267</v>
      </c>
      <c r="B11" s="430">
        <v>23</v>
      </c>
      <c r="C11" s="430">
        <v>0</v>
      </c>
      <c r="D11" s="430">
        <v>4</v>
      </c>
      <c r="E11" s="430">
        <v>4</v>
      </c>
      <c r="F11" s="430">
        <v>3</v>
      </c>
      <c r="G11" s="430">
        <v>9</v>
      </c>
      <c r="H11" s="430">
        <v>2</v>
      </c>
      <c r="I11" s="430">
        <v>0</v>
      </c>
      <c r="J11" s="430">
        <v>0</v>
      </c>
      <c r="K11" s="430">
        <v>1</v>
      </c>
      <c r="L11" s="407"/>
      <c r="M11" s="448"/>
    </row>
    <row r="12" spans="1:13" ht="17.399999999999999">
      <c r="A12" s="670" t="s">
        <v>1380</v>
      </c>
      <c r="B12" s="405">
        <v>23</v>
      </c>
      <c r="C12" s="405">
        <v>0</v>
      </c>
      <c r="D12" s="405">
        <v>4</v>
      </c>
      <c r="E12" s="405">
        <v>4</v>
      </c>
      <c r="F12" s="405">
        <v>3</v>
      </c>
      <c r="G12" s="405">
        <v>9</v>
      </c>
      <c r="H12" s="405">
        <v>2</v>
      </c>
      <c r="I12" s="405">
        <v>0</v>
      </c>
      <c r="J12" s="405">
        <v>0</v>
      </c>
      <c r="K12" s="405">
        <v>1</v>
      </c>
      <c r="L12" s="407"/>
      <c r="M12" s="448"/>
    </row>
    <row r="13" spans="1:13" ht="17.399999999999999">
      <c r="A13" s="670" t="s">
        <v>1379</v>
      </c>
      <c r="B13" s="405">
        <v>0</v>
      </c>
      <c r="C13" s="405">
        <v>0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7"/>
      <c r="M13" s="448"/>
    </row>
    <row r="14" spans="1:13" ht="17.399999999999999">
      <c r="A14" s="669" t="s">
        <v>1260</v>
      </c>
      <c r="B14" s="404">
        <v>23</v>
      </c>
      <c r="C14" s="404">
        <v>0</v>
      </c>
      <c r="D14" s="404">
        <v>4</v>
      </c>
      <c r="E14" s="404">
        <v>4</v>
      </c>
      <c r="F14" s="404">
        <v>7</v>
      </c>
      <c r="G14" s="404">
        <v>4</v>
      </c>
      <c r="H14" s="404">
        <v>4</v>
      </c>
      <c r="I14" s="404">
        <v>0</v>
      </c>
      <c r="J14" s="404">
        <v>0</v>
      </c>
      <c r="K14" s="404">
        <v>0</v>
      </c>
      <c r="L14" s="407"/>
      <c r="M14" s="448"/>
    </row>
    <row r="15" spans="1:13" ht="17.399999999999999">
      <c r="A15" s="670" t="s">
        <v>1378</v>
      </c>
      <c r="B15" s="405">
        <v>21</v>
      </c>
      <c r="C15" s="405">
        <v>0</v>
      </c>
      <c r="D15" s="405">
        <v>4</v>
      </c>
      <c r="E15" s="405">
        <v>3</v>
      </c>
      <c r="F15" s="405">
        <v>6</v>
      </c>
      <c r="G15" s="405">
        <v>4</v>
      </c>
      <c r="H15" s="405">
        <v>4</v>
      </c>
      <c r="I15" s="405">
        <v>0</v>
      </c>
      <c r="J15" s="405">
        <v>0</v>
      </c>
      <c r="K15" s="405">
        <v>0</v>
      </c>
      <c r="L15" s="407"/>
      <c r="M15" s="448"/>
    </row>
    <row r="16" spans="1:13" ht="17.399999999999999">
      <c r="A16" s="670" t="s">
        <v>1377</v>
      </c>
      <c r="B16" s="405">
        <v>2</v>
      </c>
      <c r="C16" s="405">
        <v>0</v>
      </c>
      <c r="D16" s="405">
        <v>0</v>
      </c>
      <c r="E16" s="405">
        <v>1</v>
      </c>
      <c r="F16" s="405">
        <v>1</v>
      </c>
      <c r="G16" s="405">
        <v>0</v>
      </c>
      <c r="H16" s="405">
        <v>0</v>
      </c>
      <c r="I16" s="405">
        <v>0</v>
      </c>
      <c r="J16" s="405">
        <v>0</v>
      </c>
      <c r="K16" s="405">
        <v>0</v>
      </c>
      <c r="L16" s="407"/>
      <c r="M16" s="448"/>
    </row>
    <row r="17" spans="1:13" ht="17.399999999999999">
      <c r="A17" s="669" t="s">
        <v>1251</v>
      </c>
      <c r="B17" s="404">
        <v>46</v>
      </c>
      <c r="C17" s="404">
        <v>0</v>
      </c>
      <c r="D17" s="404">
        <v>9</v>
      </c>
      <c r="E17" s="404">
        <v>12</v>
      </c>
      <c r="F17" s="404">
        <v>9</v>
      </c>
      <c r="G17" s="404">
        <v>9</v>
      </c>
      <c r="H17" s="404">
        <v>4</v>
      </c>
      <c r="I17" s="404">
        <v>3</v>
      </c>
      <c r="J17" s="404">
        <v>0</v>
      </c>
      <c r="K17" s="404">
        <v>0</v>
      </c>
      <c r="L17" s="407"/>
      <c r="M17" s="448"/>
    </row>
    <row r="18" spans="1:13" ht="17.399999999999999">
      <c r="A18" s="670" t="s">
        <v>1376</v>
      </c>
      <c r="B18" s="405">
        <v>30</v>
      </c>
      <c r="C18" s="405">
        <v>0</v>
      </c>
      <c r="D18" s="405">
        <v>5</v>
      </c>
      <c r="E18" s="405">
        <v>7</v>
      </c>
      <c r="F18" s="405">
        <v>5</v>
      </c>
      <c r="G18" s="405">
        <v>7</v>
      </c>
      <c r="H18" s="405">
        <v>3</v>
      </c>
      <c r="I18" s="405">
        <v>3</v>
      </c>
      <c r="J18" s="405">
        <v>0</v>
      </c>
      <c r="K18" s="405">
        <v>0</v>
      </c>
      <c r="L18" s="407"/>
      <c r="M18" s="448"/>
    </row>
    <row r="19" spans="1:13" ht="17.399999999999999">
      <c r="A19" s="670" t="s">
        <v>1375</v>
      </c>
      <c r="B19" s="405">
        <v>14</v>
      </c>
      <c r="C19" s="405">
        <v>0</v>
      </c>
      <c r="D19" s="405">
        <v>4</v>
      </c>
      <c r="E19" s="405">
        <v>3</v>
      </c>
      <c r="F19" s="405">
        <v>4</v>
      </c>
      <c r="G19" s="405">
        <v>2</v>
      </c>
      <c r="H19" s="405">
        <v>1</v>
      </c>
      <c r="I19" s="405">
        <v>0</v>
      </c>
      <c r="J19" s="405">
        <v>0</v>
      </c>
      <c r="K19" s="405">
        <v>0</v>
      </c>
      <c r="L19" s="407"/>
      <c r="M19" s="448"/>
    </row>
    <row r="20" spans="1:13" ht="17.399999999999999">
      <c r="A20" s="670" t="s">
        <v>1374</v>
      </c>
      <c r="B20" s="405">
        <v>2</v>
      </c>
      <c r="C20" s="405">
        <v>0</v>
      </c>
      <c r="D20" s="405">
        <v>0</v>
      </c>
      <c r="E20" s="405">
        <v>2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7"/>
      <c r="M20" s="448"/>
    </row>
    <row r="21" spans="1:13" ht="17.399999999999999">
      <c r="A21" s="669" t="s">
        <v>1239</v>
      </c>
      <c r="B21" s="404">
        <v>32</v>
      </c>
      <c r="C21" s="404">
        <v>0</v>
      </c>
      <c r="D21" s="404">
        <v>6</v>
      </c>
      <c r="E21" s="404">
        <v>6</v>
      </c>
      <c r="F21" s="404">
        <v>8</v>
      </c>
      <c r="G21" s="404">
        <v>3</v>
      </c>
      <c r="H21" s="404">
        <v>7</v>
      </c>
      <c r="I21" s="404">
        <v>2</v>
      </c>
      <c r="J21" s="404">
        <v>0</v>
      </c>
      <c r="K21" s="404">
        <v>0</v>
      </c>
      <c r="L21" s="407"/>
      <c r="M21" s="448"/>
    </row>
    <row r="22" spans="1:13" ht="17.399999999999999">
      <c r="A22" s="670" t="s">
        <v>1373</v>
      </c>
      <c r="B22" s="405">
        <v>20</v>
      </c>
      <c r="C22" s="405">
        <v>0</v>
      </c>
      <c r="D22" s="405">
        <v>4</v>
      </c>
      <c r="E22" s="405">
        <v>4</v>
      </c>
      <c r="F22" s="405">
        <v>4</v>
      </c>
      <c r="G22" s="405">
        <v>1</v>
      </c>
      <c r="H22" s="405">
        <v>6</v>
      </c>
      <c r="I22" s="405">
        <v>1</v>
      </c>
      <c r="J22" s="405">
        <v>0</v>
      </c>
      <c r="K22" s="405">
        <v>0</v>
      </c>
      <c r="L22" s="407"/>
      <c r="M22" s="448"/>
    </row>
    <row r="23" spans="1:13" ht="17.399999999999999">
      <c r="A23" s="670" t="s">
        <v>1372</v>
      </c>
      <c r="B23" s="405">
        <v>2</v>
      </c>
      <c r="C23" s="405">
        <v>0</v>
      </c>
      <c r="D23" s="405">
        <v>0</v>
      </c>
      <c r="E23" s="405">
        <v>0</v>
      </c>
      <c r="F23" s="405">
        <v>1</v>
      </c>
      <c r="G23" s="405">
        <v>0</v>
      </c>
      <c r="H23" s="405">
        <v>0</v>
      </c>
      <c r="I23" s="405">
        <v>1</v>
      </c>
      <c r="J23" s="405">
        <v>0</v>
      </c>
      <c r="K23" s="405">
        <v>0</v>
      </c>
      <c r="L23" s="407"/>
      <c r="M23" s="448"/>
    </row>
    <row r="24" spans="1:13" ht="17.399999999999999">
      <c r="A24" s="670" t="s">
        <v>1371</v>
      </c>
      <c r="B24" s="405">
        <v>10</v>
      </c>
      <c r="C24" s="405">
        <v>0</v>
      </c>
      <c r="D24" s="405">
        <v>2</v>
      </c>
      <c r="E24" s="405">
        <v>2</v>
      </c>
      <c r="F24" s="405">
        <v>3</v>
      </c>
      <c r="G24" s="405">
        <v>2</v>
      </c>
      <c r="H24" s="405">
        <v>1</v>
      </c>
      <c r="I24" s="405">
        <v>0</v>
      </c>
      <c r="J24" s="405">
        <v>0</v>
      </c>
      <c r="K24" s="405">
        <v>0</v>
      </c>
      <c r="L24" s="407"/>
      <c r="M24" s="448"/>
    </row>
    <row r="25" spans="1:13" ht="17.399999999999999">
      <c r="A25" s="669" t="s">
        <v>1226</v>
      </c>
      <c r="B25" s="404">
        <v>70</v>
      </c>
      <c r="C25" s="404">
        <v>0</v>
      </c>
      <c r="D25" s="404">
        <v>15</v>
      </c>
      <c r="E25" s="404">
        <v>14</v>
      </c>
      <c r="F25" s="404">
        <v>15</v>
      </c>
      <c r="G25" s="404">
        <v>13</v>
      </c>
      <c r="H25" s="404">
        <v>8</v>
      </c>
      <c r="I25" s="404">
        <v>5</v>
      </c>
      <c r="J25" s="404">
        <v>0</v>
      </c>
      <c r="K25" s="404">
        <v>0</v>
      </c>
      <c r="L25" s="407"/>
      <c r="M25" s="448"/>
    </row>
    <row r="26" spans="1:13" ht="17.399999999999999">
      <c r="A26" s="670" t="s">
        <v>1370</v>
      </c>
      <c r="B26" s="405">
        <v>49</v>
      </c>
      <c r="C26" s="405">
        <v>0</v>
      </c>
      <c r="D26" s="405">
        <v>8</v>
      </c>
      <c r="E26" s="405">
        <v>12</v>
      </c>
      <c r="F26" s="405">
        <v>11</v>
      </c>
      <c r="G26" s="405">
        <v>9</v>
      </c>
      <c r="H26" s="405">
        <v>7</v>
      </c>
      <c r="I26" s="405">
        <v>2</v>
      </c>
      <c r="J26" s="405">
        <v>0</v>
      </c>
      <c r="K26" s="405">
        <v>0</v>
      </c>
      <c r="L26" s="407"/>
      <c r="M26" s="448"/>
    </row>
    <row r="27" spans="1:13" ht="17.399999999999999">
      <c r="A27" s="670" t="s">
        <v>1369</v>
      </c>
      <c r="B27" s="405">
        <v>6</v>
      </c>
      <c r="C27" s="405">
        <v>0</v>
      </c>
      <c r="D27" s="405">
        <v>2</v>
      </c>
      <c r="E27" s="405">
        <v>0</v>
      </c>
      <c r="F27" s="405">
        <v>2</v>
      </c>
      <c r="G27" s="405">
        <v>0</v>
      </c>
      <c r="H27" s="405">
        <v>1</v>
      </c>
      <c r="I27" s="405">
        <v>1</v>
      </c>
      <c r="J27" s="405">
        <v>0</v>
      </c>
      <c r="K27" s="405">
        <v>0</v>
      </c>
      <c r="L27" s="407"/>
      <c r="M27" s="448"/>
    </row>
    <row r="28" spans="1:13" ht="17.399999999999999">
      <c r="A28" s="670" t="s">
        <v>1368</v>
      </c>
      <c r="B28" s="405">
        <v>15</v>
      </c>
      <c r="C28" s="405">
        <v>0</v>
      </c>
      <c r="D28" s="405">
        <v>5</v>
      </c>
      <c r="E28" s="405">
        <v>2</v>
      </c>
      <c r="F28" s="405">
        <v>2</v>
      </c>
      <c r="G28" s="405">
        <v>4</v>
      </c>
      <c r="H28" s="405">
        <v>0</v>
      </c>
      <c r="I28" s="405">
        <v>2</v>
      </c>
      <c r="J28" s="405">
        <v>0</v>
      </c>
      <c r="K28" s="405">
        <v>0</v>
      </c>
      <c r="L28" s="407"/>
      <c r="M28" s="448"/>
    </row>
    <row r="29" spans="1:13" ht="17.399999999999999">
      <c r="A29" s="669" t="s">
        <v>1208</v>
      </c>
      <c r="B29" s="404">
        <v>116</v>
      </c>
      <c r="C29" s="404">
        <v>0</v>
      </c>
      <c r="D29" s="404">
        <v>14</v>
      </c>
      <c r="E29" s="404">
        <v>23</v>
      </c>
      <c r="F29" s="404">
        <v>25</v>
      </c>
      <c r="G29" s="404">
        <v>26</v>
      </c>
      <c r="H29" s="404">
        <v>18</v>
      </c>
      <c r="I29" s="404">
        <v>9</v>
      </c>
      <c r="J29" s="404">
        <v>1</v>
      </c>
      <c r="K29" s="404">
        <v>0</v>
      </c>
      <c r="L29" s="407"/>
      <c r="M29" s="448"/>
    </row>
    <row r="30" spans="1:13" ht="17.399999999999999">
      <c r="A30" s="670" t="s">
        <v>1367</v>
      </c>
      <c r="B30" s="405">
        <v>52</v>
      </c>
      <c r="C30" s="405">
        <v>0</v>
      </c>
      <c r="D30" s="405">
        <v>8</v>
      </c>
      <c r="E30" s="405">
        <v>10</v>
      </c>
      <c r="F30" s="405">
        <v>12</v>
      </c>
      <c r="G30" s="405">
        <v>7</v>
      </c>
      <c r="H30" s="405">
        <v>10</v>
      </c>
      <c r="I30" s="405">
        <v>4</v>
      </c>
      <c r="J30" s="405">
        <v>1</v>
      </c>
      <c r="K30" s="405">
        <v>0</v>
      </c>
      <c r="L30" s="407"/>
      <c r="M30" s="448"/>
    </row>
    <row r="31" spans="1:13" ht="17.399999999999999">
      <c r="A31" s="670" t="s">
        <v>1366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7"/>
      <c r="M31" s="448"/>
    </row>
    <row r="32" spans="1:13" ht="17.399999999999999">
      <c r="A32" s="670" t="s">
        <v>1365</v>
      </c>
      <c r="B32" s="405">
        <v>6</v>
      </c>
      <c r="C32" s="405">
        <v>0</v>
      </c>
      <c r="D32" s="405">
        <v>0</v>
      </c>
      <c r="E32" s="405">
        <v>2</v>
      </c>
      <c r="F32" s="405">
        <v>1</v>
      </c>
      <c r="G32" s="405">
        <v>2</v>
      </c>
      <c r="H32" s="405">
        <v>1</v>
      </c>
      <c r="I32" s="405">
        <v>0</v>
      </c>
      <c r="J32" s="405">
        <v>0</v>
      </c>
      <c r="K32" s="405">
        <v>0</v>
      </c>
      <c r="L32" s="407"/>
      <c r="M32" s="448"/>
    </row>
    <row r="33" spans="1:13" ht="17.399999999999999">
      <c r="A33" s="670" t="s">
        <v>1364</v>
      </c>
      <c r="B33" s="405">
        <v>5</v>
      </c>
      <c r="C33" s="405">
        <v>0</v>
      </c>
      <c r="D33" s="405">
        <v>2</v>
      </c>
      <c r="E33" s="405">
        <v>1</v>
      </c>
      <c r="F33" s="405">
        <v>0</v>
      </c>
      <c r="G33" s="405">
        <v>1</v>
      </c>
      <c r="H33" s="405">
        <v>1</v>
      </c>
      <c r="I33" s="405">
        <v>0</v>
      </c>
      <c r="J33" s="405">
        <v>0</v>
      </c>
      <c r="K33" s="405">
        <v>0</v>
      </c>
      <c r="L33" s="407"/>
      <c r="M33" s="448"/>
    </row>
    <row r="34" spans="1:13" ht="17.399999999999999">
      <c r="A34" s="670" t="s">
        <v>1363</v>
      </c>
      <c r="B34" s="405">
        <v>16</v>
      </c>
      <c r="C34" s="405">
        <v>0</v>
      </c>
      <c r="D34" s="405">
        <v>1</v>
      </c>
      <c r="E34" s="405">
        <v>4</v>
      </c>
      <c r="F34" s="405">
        <v>4</v>
      </c>
      <c r="G34" s="405">
        <v>2</v>
      </c>
      <c r="H34" s="405">
        <v>3</v>
      </c>
      <c r="I34" s="405">
        <v>2</v>
      </c>
      <c r="J34" s="405">
        <v>0</v>
      </c>
      <c r="K34" s="405">
        <v>0</v>
      </c>
      <c r="L34" s="407"/>
      <c r="M34" s="448"/>
    </row>
    <row r="35" spans="1:13" ht="17.399999999999999">
      <c r="A35" s="670" t="s">
        <v>1362</v>
      </c>
      <c r="B35" s="405">
        <v>4</v>
      </c>
      <c r="C35" s="405">
        <v>0</v>
      </c>
      <c r="D35" s="405">
        <v>1</v>
      </c>
      <c r="E35" s="405">
        <v>0</v>
      </c>
      <c r="F35" s="405">
        <v>1</v>
      </c>
      <c r="G35" s="405">
        <v>2</v>
      </c>
      <c r="H35" s="405">
        <v>0</v>
      </c>
      <c r="I35" s="405">
        <v>0</v>
      </c>
      <c r="J35" s="405">
        <v>0</v>
      </c>
      <c r="K35" s="405">
        <v>0</v>
      </c>
      <c r="L35" s="407"/>
      <c r="M35" s="448"/>
    </row>
    <row r="36" spans="1:13" ht="17.399999999999999">
      <c r="A36" s="670" t="s">
        <v>1361</v>
      </c>
      <c r="B36" s="405">
        <v>11</v>
      </c>
      <c r="C36" s="405">
        <v>0</v>
      </c>
      <c r="D36" s="405">
        <v>1</v>
      </c>
      <c r="E36" s="405">
        <v>1</v>
      </c>
      <c r="F36" s="405">
        <v>4</v>
      </c>
      <c r="G36" s="405">
        <v>4</v>
      </c>
      <c r="H36" s="405">
        <v>1</v>
      </c>
      <c r="I36" s="405">
        <v>0</v>
      </c>
      <c r="J36" s="405">
        <v>0</v>
      </c>
      <c r="K36" s="405">
        <v>0</v>
      </c>
      <c r="L36" s="407"/>
      <c r="M36" s="448"/>
    </row>
    <row r="37" spans="1:13" ht="17.399999999999999">
      <c r="A37" s="670" t="s">
        <v>1360</v>
      </c>
      <c r="B37" s="405">
        <v>22</v>
      </c>
      <c r="C37" s="405">
        <v>0</v>
      </c>
      <c r="D37" s="405">
        <v>1</v>
      </c>
      <c r="E37" s="405">
        <v>5</v>
      </c>
      <c r="F37" s="405">
        <v>3</v>
      </c>
      <c r="G37" s="405">
        <v>8</v>
      </c>
      <c r="H37" s="405">
        <v>2</v>
      </c>
      <c r="I37" s="405">
        <v>3</v>
      </c>
      <c r="J37" s="405">
        <v>0</v>
      </c>
      <c r="K37" s="405">
        <v>0</v>
      </c>
      <c r="L37" s="407"/>
      <c r="M37" s="448"/>
    </row>
    <row r="38" spans="1:13" ht="17.399999999999999">
      <c r="A38" s="669" t="s">
        <v>1162</v>
      </c>
      <c r="B38" s="404">
        <v>498</v>
      </c>
      <c r="C38" s="404">
        <v>0</v>
      </c>
      <c r="D38" s="404">
        <v>58</v>
      </c>
      <c r="E38" s="404">
        <v>94</v>
      </c>
      <c r="F38" s="404">
        <v>104</v>
      </c>
      <c r="G38" s="404">
        <v>110</v>
      </c>
      <c r="H38" s="404">
        <v>93</v>
      </c>
      <c r="I38" s="404">
        <v>38</v>
      </c>
      <c r="J38" s="404">
        <v>1</v>
      </c>
      <c r="K38" s="404">
        <v>0</v>
      </c>
      <c r="L38" s="407"/>
      <c r="M38" s="448"/>
    </row>
    <row r="39" spans="1:13" ht="17.399999999999999">
      <c r="A39" s="670" t="s">
        <v>1359</v>
      </c>
      <c r="B39" s="405">
        <v>387</v>
      </c>
      <c r="C39" s="405">
        <v>0</v>
      </c>
      <c r="D39" s="405">
        <v>39</v>
      </c>
      <c r="E39" s="405">
        <v>66</v>
      </c>
      <c r="F39" s="405">
        <v>83</v>
      </c>
      <c r="G39" s="405">
        <v>94</v>
      </c>
      <c r="H39" s="405">
        <v>78</v>
      </c>
      <c r="I39" s="405">
        <v>26</v>
      </c>
      <c r="J39" s="405">
        <v>1</v>
      </c>
      <c r="K39" s="405">
        <v>0</v>
      </c>
      <c r="L39" s="407"/>
      <c r="M39" s="448"/>
    </row>
    <row r="40" spans="1:13" ht="17.399999999999999">
      <c r="A40" s="670" t="s">
        <v>1358</v>
      </c>
      <c r="B40" s="405">
        <v>35</v>
      </c>
      <c r="C40" s="405">
        <v>0</v>
      </c>
      <c r="D40" s="405">
        <v>4</v>
      </c>
      <c r="E40" s="405">
        <v>12</v>
      </c>
      <c r="F40" s="405">
        <v>6</v>
      </c>
      <c r="G40" s="405">
        <v>9</v>
      </c>
      <c r="H40" s="405">
        <v>3</v>
      </c>
      <c r="I40" s="405">
        <v>1</v>
      </c>
      <c r="J40" s="405">
        <v>0</v>
      </c>
      <c r="K40" s="405">
        <v>0</v>
      </c>
      <c r="L40" s="407"/>
      <c r="M40" s="448"/>
    </row>
    <row r="41" spans="1:13" ht="17.399999999999999">
      <c r="A41" s="670" t="s">
        <v>1357</v>
      </c>
      <c r="B41" s="405">
        <v>20</v>
      </c>
      <c r="C41" s="405">
        <v>0</v>
      </c>
      <c r="D41" s="405">
        <v>7</v>
      </c>
      <c r="E41" s="405">
        <v>4</v>
      </c>
      <c r="F41" s="405">
        <v>1</v>
      </c>
      <c r="G41" s="405">
        <v>2</v>
      </c>
      <c r="H41" s="405">
        <v>2</v>
      </c>
      <c r="I41" s="405">
        <v>4</v>
      </c>
      <c r="J41" s="405">
        <v>0</v>
      </c>
      <c r="K41" s="405">
        <v>0</v>
      </c>
      <c r="L41" s="407"/>
      <c r="M41" s="448"/>
    </row>
    <row r="42" spans="1:13" ht="17.399999999999999">
      <c r="A42" s="670" t="s">
        <v>1356</v>
      </c>
      <c r="B42" s="405">
        <v>34</v>
      </c>
      <c r="C42" s="405">
        <v>0</v>
      </c>
      <c r="D42" s="405">
        <v>7</v>
      </c>
      <c r="E42" s="405">
        <v>5</v>
      </c>
      <c r="F42" s="405">
        <v>7</v>
      </c>
      <c r="G42" s="405">
        <v>4</v>
      </c>
      <c r="H42" s="405">
        <v>8</v>
      </c>
      <c r="I42" s="405">
        <v>3</v>
      </c>
      <c r="J42" s="405">
        <v>0</v>
      </c>
      <c r="K42" s="405">
        <v>0</v>
      </c>
      <c r="L42" s="407"/>
      <c r="M42" s="448"/>
    </row>
    <row r="43" spans="1:13" ht="17.399999999999999">
      <c r="A43" s="670" t="s">
        <v>1355</v>
      </c>
      <c r="B43" s="405">
        <v>6</v>
      </c>
      <c r="C43" s="405">
        <v>0</v>
      </c>
      <c r="D43" s="405">
        <v>0</v>
      </c>
      <c r="E43" s="405">
        <v>2</v>
      </c>
      <c r="F43" s="405">
        <v>4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7"/>
      <c r="M43" s="448"/>
    </row>
    <row r="44" spans="1:13" ht="17.399999999999999">
      <c r="A44" s="670" t="s">
        <v>1354</v>
      </c>
      <c r="B44" s="405">
        <v>16</v>
      </c>
      <c r="C44" s="405">
        <v>0</v>
      </c>
      <c r="D44" s="405">
        <v>1</v>
      </c>
      <c r="E44" s="405">
        <v>5</v>
      </c>
      <c r="F44" s="405">
        <v>3</v>
      </c>
      <c r="G44" s="405">
        <v>1</v>
      </c>
      <c r="H44" s="405">
        <v>2</v>
      </c>
      <c r="I44" s="405">
        <v>4</v>
      </c>
      <c r="J44" s="405">
        <v>0</v>
      </c>
      <c r="K44" s="405">
        <v>0</v>
      </c>
      <c r="L44" s="407"/>
      <c r="M44" s="448"/>
    </row>
    <row r="45" spans="1:13" ht="17.399999999999999">
      <c r="A45" s="669" t="s">
        <v>1103</v>
      </c>
      <c r="B45" s="404">
        <v>56</v>
      </c>
      <c r="C45" s="404">
        <v>2</v>
      </c>
      <c r="D45" s="404">
        <v>3</v>
      </c>
      <c r="E45" s="404">
        <v>14</v>
      </c>
      <c r="F45" s="404">
        <v>15</v>
      </c>
      <c r="G45" s="404">
        <v>14</v>
      </c>
      <c r="H45" s="404">
        <v>6</v>
      </c>
      <c r="I45" s="404">
        <v>2</v>
      </c>
      <c r="J45" s="404">
        <v>0</v>
      </c>
      <c r="K45" s="404">
        <v>0</v>
      </c>
      <c r="L45" s="407"/>
      <c r="M45" s="448"/>
    </row>
    <row r="46" spans="1:13" ht="17.399999999999999">
      <c r="A46" s="670" t="s">
        <v>1353</v>
      </c>
      <c r="B46" s="405">
        <v>41</v>
      </c>
      <c r="C46" s="405">
        <v>2</v>
      </c>
      <c r="D46" s="405">
        <v>3</v>
      </c>
      <c r="E46" s="405">
        <v>11</v>
      </c>
      <c r="F46" s="405">
        <v>9</v>
      </c>
      <c r="G46" s="405">
        <v>11</v>
      </c>
      <c r="H46" s="405">
        <v>4</v>
      </c>
      <c r="I46" s="405">
        <v>1</v>
      </c>
      <c r="J46" s="405">
        <v>0</v>
      </c>
      <c r="K46" s="405">
        <v>0</v>
      </c>
      <c r="L46" s="407"/>
      <c r="M46" s="448"/>
    </row>
    <row r="47" spans="1:13" ht="17.399999999999999">
      <c r="A47" s="670" t="s">
        <v>1352</v>
      </c>
      <c r="B47" s="405">
        <v>2</v>
      </c>
      <c r="C47" s="405">
        <v>0</v>
      </c>
      <c r="D47" s="405">
        <v>0</v>
      </c>
      <c r="E47" s="405">
        <v>1</v>
      </c>
      <c r="F47" s="405">
        <v>0</v>
      </c>
      <c r="G47" s="405">
        <v>0</v>
      </c>
      <c r="H47" s="405">
        <v>0</v>
      </c>
      <c r="I47" s="405">
        <v>1</v>
      </c>
      <c r="J47" s="405">
        <v>0</v>
      </c>
      <c r="K47" s="405">
        <v>0</v>
      </c>
      <c r="L47" s="407"/>
      <c r="M47" s="448"/>
    </row>
    <row r="48" spans="1:13" ht="17.399999999999999">
      <c r="A48" s="670" t="s">
        <v>1351</v>
      </c>
      <c r="B48" s="405">
        <v>13</v>
      </c>
      <c r="C48" s="405">
        <v>0</v>
      </c>
      <c r="D48" s="405">
        <v>0</v>
      </c>
      <c r="E48" s="405">
        <v>2</v>
      </c>
      <c r="F48" s="405">
        <v>6</v>
      </c>
      <c r="G48" s="405">
        <v>3</v>
      </c>
      <c r="H48" s="405">
        <v>2</v>
      </c>
      <c r="I48" s="405">
        <v>0</v>
      </c>
      <c r="J48" s="405">
        <v>0</v>
      </c>
      <c r="K48" s="405">
        <v>0</v>
      </c>
      <c r="L48" s="407"/>
      <c r="M48" s="448"/>
    </row>
    <row r="49" spans="1:13" ht="17.399999999999999">
      <c r="A49" s="669" t="s">
        <v>1066</v>
      </c>
      <c r="B49" s="404">
        <v>68</v>
      </c>
      <c r="C49" s="404">
        <v>0</v>
      </c>
      <c r="D49" s="404">
        <v>15</v>
      </c>
      <c r="E49" s="404">
        <v>20</v>
      </c>
      <c r="F49" s="404">
        <v>12</v>
      </c>
      <c r="G49" s="404">
        <v>10</v>
      </c>
      <c r="H49" s="404">
        <v>7</v>
      </c>
      <c r="I49" s="404">
        <v>4</v>
      </c>
      <c r="J49" s="404">
        <v>0</v>
      </c>
      <c r="K49" s="404">
        <v>0</v>
      </c>
      <c r="L49" s="407"/>
      <c r="M49" s="448"/>
    </row>
    <row r="50" spans="1:13" ht="17.399999999999999">
      <c r="A50" s="670" t="s">
        <v>1350</v>
      </c>
      <c r="B50" s="405">
        <v>28</v>
      </c>
      <c r="C50" s="405">
        <v>0</v>
      </c>
      <c r="D50" s="405">
        <v>6</v>
      </c>
      <c r="E50" s="405">
        <v>8</v>
      </c>
      <c r="F50" s="405">
        <v>4</v>
      </c>
      <c r="G50" s="405">
        <v>4</v>
      </c>
      <c r="H50" s="405">
        <v>3</v>
      </c>
      <c r="I50" s="405">
        <v>3</v>
      </c>
      <c r="J50" s="405">
        <v>0</v>
      </c>
      <c r="K50" s="405">
        <v>0</v>
      </c>
      <c r="L50" s="407"/>
      <c r="M50" s="448"/>
    </row>
    <row r="51" spans="1:13" ht="17.399999999999999">
      <c r="A51" s="670" t="s">
        <v>1349</v>
      </c>
      <c r="B51" s="405">
        <v>5</v>
      </c>
      <c r="C51" s="405">
        <v>0</v>
      </c>
      <c r="D51" s="405">
        <v>1</v>
      </c>
      <c r="E51" s="405">
        <v>1</v>
      </c>
      <c r="F51" s="405">
        <v>1</v>
      </c>
      <c r="G51" s="405">
        <v>1</v>
      </c>
      <c r="H51" s="405">
        <v>1</v>
      </c>
      <c r="I51" s="405">
        <v>0</v>
      </c>
      <c r="J51" s="405">
        <v>0</v>
      </c>
      <c r="K51" s="405">
        <v>0</v>
      </c>
      <c r="L51" s="407"/>
      <c r="M51" s="448"/>
    </row>
    <row r="52" spans="1:13" ht="17.399999999999999">
      <c r="A52" s="670" t="s">
        <v>1348</v>
      </c>
      <c r="B52" s="405">
        <v>17</v>
      </c>
      <c r="C52" s="405">
        <v>0</v>
      </c>
      <c r="D52" s="405">
        <v>7</v>
      </c>
      <c r="E52" s="405">
        <v>3</v>
      </c>
      <c r="F52" s="405">
        <v>1</v>
      </c>
      <c r="G52" s="405">
        <v>3</v>
      </c>
      <c r="H52" s="405">
        <v>3</v>
      </c>
      <c r="I52" s="405">
        <v>0</v>
      </c>
      <c r="J52" s="405">
        <v>0</v>
      </c>
      <c r="K52" s="405">
        <v>0</v>
      </c>
      <c r="L52" s="407"/>
      <c r="M52" s="448"/>
    </row>
    <row r="53" spans="1:13" ht="21" customHeight="1">
      <c r="A53" s="670" t="s">
        <v>1347</v>
      </c>
      <c r="B53" s="405">
        <v>18</v>
      </c>
      <c r="C53" s="405">
        <v>0</v>
      </c>
      <c r="D53" s="405">
        <v>1</v>
      </c>
      <c r="E53" s="405">
        <v>8</v>
      </c>
      <c r="F53" s="405">
        <v>6</v>
      </c>
      <c r="G53" s="405">
        <v>2</v>
      </c>
      <c r="H53" s="405">
        <v>0</v>
      </c>
      <c r="I53" s="405">
        <v>1</v>
      </c>
      <c r="J53" s="405">
        <v>0</v>
      </c>
      <c r="K53" s="405">
        <v>0</v>
      </c>
      <c r="L53" s="407"/>
      <c r="M53" s="448"/>
    </row>
    <row r="54" spans="1:13" ht="17.399999999999999">
      <c r="A54" s="669" t="s">
        <v>1032</v>
      </c>
      <c r="B54" s="404">
        <v>149</v>
      </c>
      <c r="C54" s="404">
        <v>2</v>
      </c>
      <c r="D54" s="404">
        <v>19</v>
      </c>
      <c r="E54" s="404">
        <v>29</v>
      </c>
      <c r="F54" s="404">
        <v>27</v>
      </c>
      <c r="G54" s="404">
        <v>39</v>
      </c>
      <c r="H54" s="404">
        <v>20</v>
      </c>
      <c r="I54" s="404">
        <v>13</v>
      </c>
      <c r="J54" s="404">
        <v>0</v>
      </c>
      <c r="K54" s="404">
        <v>0</v>
      </c>
      <c r="L54" s="407"/>
      <c r="M54" s="448"/>
    </row>
    <row r="55" spans="1:13" ht="17.399999999999999">
      <c r="A55" s="670" t="s">
        <v>1346</v>
      </c>
      <c r="B55" s="405">
        <v>76</v>
      </c>
      <c r="C55" s="405">
        <v>0</v>
      </c>
      <c r="D55" s="405">
        <v>10</v>
      </c>
      <c r="E55" s="405">
        <v>14</v>
      </c>
      <c r="F55" s="405">
        <v>12</v>
      </c>
      <c r="G55" s="405">
        <v>20</v>
      </c>
      <c r="H55" s="405">
        <v>12</v>
      </c>
      <c r="I55" s="405">
        <v>8</v>
      </c>
      <c r="J55" s="405">
        <v>0</v>
      </c>
      <c r="K55" s="405">
        <v>0</v>
      </c>
      <c r="L55" s="407"/>
      <c r="M55" s="448"/>
    </row>
    <row r="56" spans="1:13" ht="17.399999999999999">
      <c r="A56" s="670" t="s">
        <v>1345</v>
      </c>
      <c r="B56" s="405">
        <v>11</v>
      </c>
      <c r="C56" s="405">
        <v>1</v>
      </c>
      <c r="D56" s="405">
        <v>1</v>
      </c>
      <c r="E56" s="405">
        <v>1</v>
      </c>
      <c r="F56" s="405">
        <v>1</v>
      </c>
      <c r="G56" s="405">
        <v>4</v>
      </c>
      <c r="H56" s="405">
        <v>2</v>
      </c>
      <c r="I56" s="405">
        <v>1</v>
      </c>
      <c r="J56" s="405">
        <v>0</v>
      </c>
      <c r="K56" s="405">
        <v>0</v>
      </c>
      <c r="L56" s="407"/>
      <c r="M56" s="448"/>
    </row>
    <row r="57" spans="1:13" ht="17.399999999999999">
      <c r="A57" s="670" t="s">
        <v>1344</v>
      </c>
      <c r="B57" s="405">
        <v>34</v>
      </c>
      <c r="C57" s="405">
        <v>1</v>
      </c>
      <c r="D57" s="405">
        <v>2</v>
      </c>
      <c r="E57" s="405">
        <v>8</v>
      </c>
      <c r="F57" s="405">
        <v>6</v>
      </c>
      <c r="G57" s="405">
        <v>12</v>
      </c>
      <c r="H57" s="405">
        <v>1</v>
      </c>
      <c r="I57" s="405">
        <v>4</v>
      </c>
      <c r="J57" s="405">
        <v>0</v>
      </c>
      <c r="K57" s="405">
        <v>0</v>
      </c>
      <c r="L57" s="407"/>
      <c r="M57" s="448"/>
    </row>
    <row r="58" spans="1:13" ht="17.399999999999999">
      <c r="A58" s="670" t="s">
        <v>1343</v>
      </c>
      <c r="B58" s="405">
        <v>28</v>
      </c>
      <c r="C58" s="405">
        <v>0</v>
      </c>
      <c r="D58" s="405">
        <v>6</v>
      </c>
      <c r="E58" s="405">
        <v>6</v>
      </c>
      <c r="F58" s="405">
        <v>8</v>
      </c>
      <c r="G58" s="405">
        <v>3</v>
      </c>
      <c r="H58" s="405">
        <v>5</v>
      </c>
      <c r="I58" s="405">
        <v>0</v>
      </c>
      <c r="J58" s="405">
        <v>0</v>
      </c>
      <c r="K58" s="405">
        <v>0</v>
      </c>
      <c r="L58" s="407"/>
      <c r="M58" s="448"/>
    </row>
    <row r="59" spans="1:13" ht="17.399999999999999">
      <c r="A59" s="669" t="s">
        <v>973</v>
      </c>
      <c r="B59" s="404">
        <v>69</v>
      </c>
      <c r="C59" s="404">
        <v>1</v>
      </c>
      <c r="D59" s="404">
        <v>10</v>
      </c>
      <c r="E59" s="404">
        <v>20</v>
      </c>
      <c r="F59" s="404">
        <v>13</v>
      </c>
      <c r="G59" s="404">
        <v>6</v>
      </c>
      <c r="H59" s="404">
        <v>16</v>
      </c>
      <c r="I59" s="404">
        <v>3</v>
      </c>
      <c r="J59" s="404">
        <v>0</v>
      </c>
      <c r="K59" s="404">
        <v>0</v>
      </c>
      <c r="L59" s="407"/>
      <c r="M59" s="448"/>
    </row>
    <row r="60" spans="1:13" ht="17.399999999999999">
      <c r="A60" s="670" t="s">
        <v>1342</v>
      </c>
      <c r="B60" s="405">
        <v>55</v>
      </c>
      <c r="C60" s="405">
        <v>1</v>
      </c>
      <c r="D60" s="405">
        <v>5</v>
      </c>
      <c r="E60" s="405">
        <v>18</v>
      </c>
      <c r="F60" s="405">
        <v>9</v>
      </c>
      <c r="G60" s="405">
        <v>6</v>
      </c>
      <c r="H60" s="405">
        <v>13</v>
      </c>
      <c r="I60" s="405">
        <v>3</v>
      </c>
      <c r="J60" s="405">
        <v>0</v>
      </c>
      <c r="K60" s="405">
        <v>0</v>
      </c>
      <c r="L60" s="407"/>
      <c r="M60" s="448"/>
    </row>
    <row r="61" spans="1:13" ht="17.399999999999999">
      <c r="A61" s="670" t="s">
        <v>1341</v>
      </c>
      <c r="B61" s="405">
        <v>14</v>
      </c>
      <c r="C61" s="405">
        <v>0</v>
      </c>
      <c r="D61" s="405">
        <v>5</v>
      </c>
      <c r="E61" s="405">
        <v>2</v>
      </c>
      <c r="F61" s="405">
        <v>4</v>
      </c>
      <c r="G61" s="405">
        <v>0</v>
      </c>
      <c r="H61" s="405">
        <v>3</v>
      </c>
      <c r="I61" s="405">
        <v>0</v>
      </c>
      <c r="J61" s="405">
        <v>0</v>
      </c>
      <c r="K61" s="405">
        <v>0</v>
      </c>
      <c r="L61" s="407"/>
      <c r="M61" s="448"/>
    </row>
    <row r="62" spans="1:13" ht="17.399999999999999">
      <c r="A62" s="669" t="s">
        <v>938</v>
      </c>
      <c r="B62" s="404">
        <v>26</v>
      </c>
      <c r="C62" s="404">
        <v>1</v>
      </c>
      <c r="D62" s="404">
        <v>6</v>
      </c>
      <c r="E62" s="404">
        <v>4</v>
      </c>
      <c r="F62" s="404">
        <v>2</v>
      </c>
      <c r="G62" s="404">
        <v>5</v>
      </c>
      <c r="H62" s="404">
        <v>5</v>
      </c>
      <c r="I62" s="404">
        <v>3</v>
      </c>
      <c r="J62" s="404">
        <v>0</v>
      </c>
      <c r="K62" s="404">
        <v>0</v>
      </c>
      <c r="L62" s="407"/>
      <c r="M62" s="448"/>
    </row>
    <row r="63" spans="1:13" ht="17.399999999999999">
      <c r="A63" s="670" t="s">
        <v>1340</v>
      </c>
      <c r="B63" s="405">
        <v>19</v>
      </c>
      <c r="C63" s="405">
        <v>1</v>
      </c>
      <c r="D63" s="405">
        <v>4</v>
      </c>
      <c r="E63" s="405">
        <v>2</v>
      </c>
      <c r="F63" s="405">
        <v>2</v>
      </c>
      <c r="G63" s="405">
        <v>3</v>
      </c>
      <c r="H63" s="405">
        <v>4</v>
      </c>
      <c r="I63" s="405">
        <v>3</v>
      </c>
      <c r="J63" s="405">
        <v>0</v>
      </c>
      <c r="K63" s="405">
        <v>0</v>
      </c>
      <c r="L63" s="407"/>
      <c r="M63" s="448"/>
    </row>
    <row r="64" spans="1:13" ht="17.399999999999999">
      <c r="A64" s="670" t="s">
        <v>1339</v>
      </c>
      <c r="B64" s="405">
        <v>7</v>
      </c>
      <c r="C64" s="405">
        <v>0</v>
      </c>
      <c r="D64" s="405">
        <v>2</v>
      </c>
      <c r="E64" s="405">
        <v>2</v>
      </c>
      <c r="F64" s="405">
        <v>0</v>
      </c>
      <c r="G64" s="405">
        <v>2</v>
      </c>
      <c r="H64" s="405">
        <v>1</v>
      </c>
      <c r="I64" s="405">
        <v>0</v>
      </c>
      <c r="J64" s="405">
        <v>0</v>
      </c>
      <c r="K64" s="405">
        <v>0</v>
      </c>
      <c r="L64" s="407"/>
      <c r="M64" s="448"/>
    </row>
    <row r="65" spans="1:13" ht="17.399999999999999">
      <c r="A65" s="669" t="s">
        <v>924</v>
      </c>
      <c r="B65" s="404">
        <v>61</v>
      </c>
      <c r="C65" s="404">
        <v>1</v>
      </c>
      <c r="D65" s="404">
        <v>9</v>
      </c>
      <c r="E65" s="404">
        <v>19</v>
      </c>
      <c r="F65" s="404">
        <v>14</v>
      </c>
      <c r="G65" s="404">
        <v>11</v>
      </c>
      <c r="H65" s="404">
        <v>7</v>
      </c>
      <c r="I65" s="404">
        <v>0</v>
      </c>
      <c r="J65" s="404">
        <v>0</v>
      </c>
      <c r="K65" s="404">
        <v>0</v>
      </c>
      <c r="L65" s="407"/>
      <c r="M65" s="448"/>
    </row>
    <row r="66" spans="1:13" ht="17.399999999999999">
      <c r="A66" s="670" t="s">
        <v>1338</v>
      </c>
      <c r="B66" s="405">
        <v>28</v>
      </c>
      <c r="C66" s="405">
        <v>0</v>
      </c>
      <c r="D66" s="405">
        <v>5</v>
      </c>
      <c r="E66" s="405">
        <v>7</v>
      </c>
      <c r="F66" s="405">
        <v>5</v>
      </c>
      <c r="G66" s="405">
        <v>6</v>
      </c>
      <c r="H66" s="405">
        <v>5</v>
      </c>
      <c r="I66" s="405">
        <v>0</v>
      </c>
      <c r="J66" s="405">
        <v>0</v>
      </c>
      <c r="K66" s="405">
        <v>0</v>
      </c>
      <c r="L66" s="407"/>
      <c r="M66" s="448"/>
    </row>
    <row r="67" spans="1:13" ht="17.399999999999999">
      <c r="A67" s="670" t="s">
        <v>1337</v>
      </c>
      <c r="B67" s="405">
        <v>13</v>
      </c>
      <c r="C67" s="405">
        <v>0</v>
      </c>
      <c r="D67" s="405">
        <v>1</v>
      </c>
      <c r="E67" s="405">
        <v>7</v>
      </c>
      <c r="F67" s="405">
        <v>1</v>
      </c>
      <c r="G67" s="405">
        <v>3</v>
      </c>
      <c r="H67" s="405">
        <v>1</v>
      </c>
      <c r="I67" s="405">
        <v>0</v>
      </c>
      <c r="J67" s="405">
        <v>0</v>
      </c>
      <c r="K67" s="405">
        <v>0</v>
      </c>
      <c r="L67" s="407"/>
      <c r="M67" s="448"/>
    </row>
    <row r="68" spans="1:13" ht="17.399999999999999">
      <c r="A68" s="670" t="s">
        <v>1336</v>
      </c>
      <c r="B68" s="405">
        <v>19</v>
      </c>
      <c r="C68" s="405">
        <v>1</v>
      </c>
      <c r="D68" s="405">
        <v>2</v>
      </c>
      <c r="E68" s="405">
        <v>5</v>
      </c>
      <c r="F68" s="405">
        <v>8</v>
      </c>
      <c r="G68" s="405">
        <v>2</v>
      </c>
      <c r="H68" s="405">
        <v>1</v>
      </c>
      <c r="I68" s="405">
        <v>0</v>
      </c>
      <c r="J68" s="405">
        <v>0</v>
      </c>
      <c r="K68" s="405">
        <v>0</v>
      </c>
      <c r="L68" s="407"/>
      <c r="M68" s="448"/>
    </row>
    <row r="69" spans="1:13" ht="17.399999999999999">
      <c r="A69" s="670" t="s">
        <v>1335</v>
      </c>
      <c r="B69" s="405">
        <v>1</v>
      </c>
      <c r="C69" s="405">
        <v>0</v>
      </c>
      <c r="D69" s="405">
        <v>1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7"/>
      <c r="M69" s="448"/>
    </row>
    <row r="70" spans="1:13" ht="17.399999999999999">
      <c r="A70" s="669" t="s">
        <v>890</v>
      </c>
      <c r="B70" s="404">
        <v>6</v>
      </c>
      <c r="C70" s="404">
        <v>0</v>
      </c>
      <c r="D70" s="404">
        <v>0</v>
      </c>
      <c r="E70" s="404">
        <v>3</v>
      </c>
      <c r="F70" s="404">
        <v>1</v>
      </c>
      <c r="G70" s="404">
        <v>1</v>
      </c>
      <c r="H70" s="404">
        <v>1</v>
      </c>
      <c r="I70" s="404">
        <v>0</v>
      </c>
      <c r="J70" s="404">
        <v>0</v>
      </c>
      <c r="K70" s="404">
        <v>0</v>
      </c>
      <c r="L70" s="407"/>
      <c r="M70" s="448"/>
    </row>
    <row r="71" spans="1:13" ht="17.399999999999999">
      <c r="A71" s="670" t="s">
        <v>1334</v>
      </c>
      <c r="B71" s="405">
        <v>4</v>
      </c>
      <c r="C71" s="405">
        <v>0</v>
      </c>
      <c r="D71" s="405">
        <v>0</v>
      </c>
      <c r="E71" s="405">
        <v>2</v>
      </c>
      <c r="F71" s="405">
        <v>1</v>
      </c>
      <c r="G71" s="405">
        <v>0</v>
      </c>
      <c r="H71" s="405">
        <v>1</v>
      </c>
      <c r="I71" s="405">
        <v>0</v>
      </c>
      <c r="J71" s="405">
        <v>0</v>
      </c>
      <c r="K71" s="405">
        <v>0</v>
      </c>
      <c r="L71" s="407"/>
      <c r="M71" s="448"/>
    </row>
    <row r="72" spans="1:13" ht="17.399999999999999">
      <c r="A72" s="670" t="s">
        <v>1333</v>
      </c>
      <c r="B72" s="405">
        <v>1</v>
      </c>
      <c r="C72" s="405">
        <v>0</v>
      </c>
      <c r="D72" s="405">
        <v>0</v>
      </c>
      <c r="E72" s="405">
        <v>1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5">
        <v>0</v>
      </c>
      <c r="L72" s="407"/>
      <c r="M72" s="448"/>
    </row>
    <row r="73" spans="1:13" ht="17.399999999999999">
      <c r="A73" s="670" t="s">
        <v>1332</v>
      </c>
      <c r="B73" s="405">
        <v>0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7"/>
      <c r="M73" s="448"/>
    </row>
    <row r="74" spans="1:13" ht="17.399999999999999">
      <c r="A74" s="670" t="s">
        <v>1331</v>
      </c>
      <c r="B74" s="405">
        <v>1</v>
      </c>
      <c r="C74" s="405">
        <v>0</v>
      </c>
      <c r="D74" s="405">
        <v>0</v>
      </c>
      <c r="E74" s="405">
        <v>0</v>
      </c>
      <c r="F74" s="405">
        <v>0</v>
      </c>
      <c r="G74" s="405">
        <v>1</v>
      </c>
      <c r="H74" s="405">
        <v>0</v>
      </c>
      <c r="I74" s="405">
        <v>0</v>
      </c>
      <c r="J74" s="405">
        <v>0</v>
      </c>
      <c r="K74" s="405">
        <v>0</v>
      </c>
      <c r="L74" s="407"/>
      <c r="M74" s="448"/>
    </row>
    <row r="75" spans="1:13" ht="17.399999999999999">
      <c r="A75" s="669" t="s">
        <v>877</v>
      </c>
      <c r="B75" s="404">
        <v>10</v>
      </c>
      <c r="C75" s="404">
        <v>0</v>
      </c>
      <c r="D75" s="404">
        <v>0</v>
      </c>
      <c r="E75" s="404">
        <v>4</v>
      </c>
      <c r="F75" s="404">
        <v>3</v>
      </c>
      <c r="G75" s="404">
        <v>1</v>
      </c>
      <c r="H75" s="404">
        <v>2</v>
      </c>
      <c r="I75" s="404">
        <v>0</v>
      </c>
      <c r="J75" s="404">
        <v>0</v>
      </c>
      <c r="K75" s="404">
        <v>0</v>
      </c>
      <c r="L75" s="407"/>
      <c r="M75" s="448"/>
    </row>
    <row r="76" spans="1:13" ht="17.399999999999999">
      <c r="A76" s="670" t="s">
        <v>1330</v>
      </c>
      <c r="B76" s="405">
        <v>9</v>
      </c>
      <c r="C76" s="405">
        <v>0</v>
      </c>
      <c r="D76" s="405">
        <v>0</v>
      </c>
      <c r="E76" s="405">
        <v>3</v>
      </c>
      <c r="F76" s="405">
        <v>3</v>
      </c>
      <c r="G76" s="405">
        <v>1</v>
      </c>
      <c r="H76" s="405">
        <v>2</v>
      </c>
      <c r="I76" s="405">
        <v>0</v>
      </c>
      <c r="J76" s="405">
        <v>0</v>
      </c>
      <c r="K76" s="405">
        <v>0</v>
      </c>
      <c r="L76" s="407"/>
      <c r="M76" s="448"/>
    </row>
    <row r="77" spans="1:13" ht="17.399999999999999">
      <c r="A77" s="670" t="s">
        <v>1329</v>
      </c>
      <c r="B77" s="405">
        <v>0</v>
      </c>
      <c r="C77" s="405">
        <v>0</v>
      </c>
      <c r="D77" s="405">
        <v>0</v>
      </c>
      <c r="E77" s="405">
        <v>0</v>
      </c>
      <c r="F77" s="405">
        <v>0</v>
      </c>
      <c r="G77" s="405">
        <v>0</v>
      </c>
      <c r="H77" s="405">
        <v>0</v>
      </c>
      <c r="I77" s="405">
        <v>0</v>
      </c>
      <c r="J77" s="405">
        <v>0</v>
      </c>
      <c r="K77" s="405">
        <v>0</v>
      </c>
      <c r="L77" s="407"/>
      <c r="M77" s="448"/>
    </row>
    <row r="78" spans="1:13" ht="17.399999999999999">
      <c r="A78" s="670" t="s">
        <v>1328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7"/>
      <c r="M78" s="448"/>
    </row>
    <row r="79" spans="1:13" ht="17.399999999999999">
      <c r="A79" s="670" t="s">
        <v>1327</v>
      </c>
      <c r="B79" s="405">
        <v>1</v>
      </c>
      <c r="C79" s="405">
        <v>0</v>
      </c>
      <c r="D79" s="405">
        <v>0</v>
      </c>
      <c r="E79" s="405">
        <v>1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7"/>
      <c r="M79" s="448"/>
    </row>
    <row r="80" spans="1:13" ht="17.399999999999999">
      <c r="A80" s="869" t="s">
        <v>4082</v>
      </c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48"/>
    </row>
    <row r="81" spans="1:13" ht="2.1" customHeight="1">
      <c r="A81" s="407"/>
      <c r="B81" s="407"/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48"/>
    </row>
  </sheetData>
  <mergeCells count="4">
    <mergeCell ref="B5:K5"/>
    <mergeCell ref="B2:K2"/>
    <mergeCell ref="B3:K3"/>
    <mergeCell ref="C7:K7"/>
  </mergeCells>
  <hyperlinks>
    <hyperlink ref="A1" location="Indice!A88" display="Volver"/>
  </hyperlinks>
  <pageMargins left="0.98425196850393704" right="0.98425196850393704" top="0.98425196850393704" bottom="0.98425196850393704" header="0.98425196850393704" footer="0.98425196850393704"/>
  <pageSetup paperSize="9" scale="4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1:M98"/>
  <sheetViews>
    <sheetView showGridLines="0" showRowColHeaders="0" workbookViewId="0"/>
  </sheetViews>
  <sheetFormatPr baseColWidth="10" defaultColWidth="9.109375" defaultRowHeight="13.2"/>
  <cols>
    <col min="1" max="1" width="20.6640625" style="668" bestFit="1" customWidth="1"/>
    <col min="2" max="2" width="6.44140625" style="668" customWidth="1"/>
    <col min="3" max="3" width="17.109375" style="668" bestFit="1" customWidth="1"/>
    <col min="4" max="4" width="6.88671875" style="668" bestFit="1" customWidth="1"/>
    <col min="5" max="5" width="7.6640625" style="668" customWidth="1"/>
    <col min="6" max="6" width="7.33203125" style="668" bestFit="1" customWidth="1"/>
    <col min="7" max="7" width="6.88671875" style="668" bestFit="1" customWidth="1"/>
    <col min="8" max="8" width="9.5546875" style="668" customWidth="1"/>
    <col min="9" max="10" width="6.88671875" style="668" bestFit="1" customWidth="1"/>
    <col min="11" max="11" width="8.6640625" style="668" bestFit="1" customWidth="1"/>
    <col min="12" max="13" width="1.33203125" style="668" customWidth="1"/>
    <col min="14" max="256" width="9.109375" style="668"/>
    <col min="257" max="257" width="20.6640625" style="668" bestFit="1" customWidth="1"/>
    <col min="258" max="258" width="6.44140625" style="668" customWidth="1"/>
    <col min="259" max="259" width="17.109375" style="668" bestFit="1" customWidth="1"/>
    <col min="260" max="260" width="6.88671875" style="668" bestFit="1" customWidth="1"/>
    <col min="261" max="261" width="7.6640625" style="668" customWidth="1"/>
    <col min="262" max="262" width="7.33203125" style="668" bestFit="1" customWidth="1"/>
    <col min="263" max="263" width="6.88671875" style="668" bestFit="1" customWidth="1"/>
    <col min="264" max="264" width="9.5546875" style="668" customWidth="1"/>
    <col min="265" max="266" width="6.88671875" style="668" bestFit="1" customWidth="1"/>
    <col min="267" max="267" width="8.6640625" style="668" bestFit="1" customWidth="1"/>
    <col min="268" max="269" width="1.33203125" style="668" customWidth="1"/>
    <col min="270" max="512" width="9.109375" style="668"/>
    <col min="513" max="513" width="20.6640625" style="668" bestFit="1" customWidth="1"/>
    <col min="514" max="514" width="6.44140625" style="668" customWidth="1"/>
    <col min="515" max="515" width="17.109375" style="668" bestFit="1" customWidth="1"/>
    <col min="516" max="516" width="6.88671875" style="668" bestFit="1" customWidth="1"/>
    <col min="517" max="517" width="7.6640625" style="668" customWidth="1"/>
    <col min="518" max="518" width="7.33203125" style="668" bestFit="1" customWidth="1"/>
    <col min="519" max="519" width="6.88671875" style="668" bestFit="1" customWidth="1"/>
    <col min="520" max="520" width="9.5546875" style="668" customWidth="1"/>
    <col min="521" max="522" width="6.88671875" style="668" bestFit="1" customWidth="1"/>
    <col min="523" max="523" width="8.6640625" style="668" bestFit="1" customWidth="1"/>
    <col min="524" max="525" width="1.33203125" style="668" customWidth="1"/>
    <col min="526" max="768" width="9.109375" style="668"/>
    <col min="769" max="769" width="20.6640625" style="668" bestFit="1" customWidth="1"/>
    <col min="770" max="770" width="6.44140625" style="668" customWidth="1"/>
    <col min="771" max="771" width="17.109375" style="668" bestFit="1" customWidth="1"/>
    <col min="772" max="772" width="6.88671875" style="668" bestFit="1" customWidth="1"/>
    <col min="773" max="773" width="7.6640625" style="668" customWidth="1"/>
    <col min="774" max="774" width="7.33203125" style="668" bestFit="1" customWidth="1"/>
    <col min="775" max="775" width="6.88671875" style="668" bestFit="1" customWidth="1"/>
    <col min="776" max="776" width="9.5546875" style="668" customWidth="1"/>
    <col min="777" max="778" width="6.88671875" style="668" bestFit="1" customWidth="1"/>
    <col min="779" max="779" width="8.6640625" style="668" bestFit="1" customWidth="1"/>
    <col min="780" max="781" width="1.33203125" style="668" customWidth="1"/>
    <col min="782" max="1024" width="9.109375" style="668"/>
    <col min="1025" max="1025" width="20.6640625" style="668" bestFit="1" customWidth="1"/>
    <col min="1026" max="1026" width="6.44140625" style="668" customWidth="1"/>
    <col min="1027" max="1027" width="17.109375" style="668" bestFit="1" customWidth="1"/>
    <col min="1028" max="1028" width="6.88671875" style="668" bestFit="1" customWidth="1"/>
    <col min="1029" max="1029" width="7.6640625" style="668" customWidth="1"/>
    <col min="1030" max="1030" width="7.33203125" style="668" bestFit="1" customWidth="1"/>
    <col min="1031" max="1031" width="6.88671875" style="668" bestFit="1" customWidth="1"/>
    <col min="1032" max="1032" width="9.5546875" style="668" customWidth="1"/>
    <col min="1033" max="1034" width="6.88671875" style="668" bestFit="1" customWidth="1"/>
    <col min="1035" max="1035" width="8.6640625" style="668" bestFit="1" customWidth="1"/>
    <col min="1036" max="1037" width="1.33203125" style="668" customWidth="1"/>
    <col min="1038" max="1280" width="9.109375" style="668"/>
    <col min="1281" max="1281" width="20.6640625" style="668" bestFit="1" customWidth="1"/>
    <col min="1282" max="1282" width="6.44140625" style="668" customWidth="1"/>
    <col min="1283" max="1283" width="17.109375" style="668" bestFit="1" customWidth="1"/>
    <col min="1284" max="1284" width="6.88671875" style="668" bestFit="1" customWidth="1"/>
    <col min="1285" max="1285" width="7.6640625" style="668" customWidth="1"/>
    <col min="1286" max="1286" width="7.33203125" style="668" bestFit="1" customWidth="1"/>
    <col min="1287" max="1287" width="6.88671875" style="668" bestFit="1" customWidth="1"/>
    <col min="1288" max="1288" width="9.5546875" style="668" customWidth="1"/>
    <col min="1289" max="1290" width="6.88671875" style="668" bestFit="1" customWidth="1"/>
    <col min="1291" max="1291" width="8.6640625" style="668" bestFit="1" customWidth="1"/>
    <col min="1292" max="1293" width="1.33203125" style="668" customWidth="1"/>
    <col min="1294" max="1536" width="9.109375" style="668"/>
    <col min="1537" max="1537" width="20.6640625" style="668" bestFit="1" customWidth="1"/>
    <col min="1538" max="1538" width="6.44140625" style="668" customWidth="1"/>
    <col min="1539" max="1539" width="17.109375" style="668" bestFit="1" customWidth="1"/>
    <col min="1540" max="1540" width="6.88671875" style="668" bestFit="1" customWidth="1"/>
    <col min="1541" max="1541" width="7.6640625" style="668" customWidth="1"/>
    <col min="1542" max="1542" width="7.33203125" style="668" bestFit="1" customWidth="1"/>
    <col min="1543" max="1543" width="6.88671875" style="668" bestFit="1" customWidth="1"/>
    <col min="1544" max="1544" width="9.5546875" style="668" customWidth="1"/>
    <col min="1545" max="1546" width="6.88671875" style="668" bestFit="1" customWidth="1"/>
    <col min="1547" max="1547" width="8.6640625" style="668" bestFit="1" customWidth="1"/>
    <col min="1548" max="1549" width="1.33203125" style="668" customWidth="1"/>
    <col min="1550" max="1792" width="9.109375" style="668"/>
    <col min="1793" max="1793" width="20.6640625" style="668" bestFit="1" customWidth="1"/>
    <col min="1794" max="1794" width="6.44140625" style="668" customWidth="1"/>
    <col min="1795" max="1795" width="17.109375" style="668" bestFit="1" customWidth="1"/>
    <col min="1796" max="1796" width="6.88671875" style="668" bestFit="1" customWidth="1"/>
    <col min="1797" max="1797" width="7.6640625" style="668" customWidth="1"/>
    <col min="1798" max="1798" width="7.33203125" style="668" bestFit="1" customWidth="1"/>
    <col min="1799" max="1799" width="6.88671875" style="668" bestFit="1" customWidth="1"/>
    <col min="1800" max="1800" width="9.5546875" style="668" customWidth="1"/>
    <col min="1801" max="1802" width="6.88671875" style="668" bestFit="1" customWidth="1"/>
    <col min="1803" max="1803" width="8.6640625" style="668" bestFit="1" customWidth="1"/>
    <col min="1804" max="1805" width="1.33203125" style="668" customWidth="1"/>
    <col min="1806" max="2048" width="9.109375" style="668"/>
    <col min="2049" max="2049" width="20.6640625" style="668" bestFit="1" customWidth="1"/>
    <col min="2050" max="2050" width="6.44140625" style="668" customWidth="1"/>
    <col min="2051" max="2051" width="17.109375" style="668" bestFit="1" customWidth="1"/>
    <col min="2052" max="2052" width="6.88671875" style="668" bestFit="1" customWidth="1"/>
    <col min="2053" max="2053" width="7.6640625" style="668" customWidth="1"/>
    <col min="2054" max="2054" width="7.33203125" style="668" bestFit="1" customWidth="1"/>
    <col min="2055" max="2055" width="6.88671875" style="668" bestFit="1" customWidth="1"/>
    <col min="2056" max="2056" width="9.5546875" style="668" customWidth="1"/>
    <col min="2057" max="2058" width="6.88671875" style="668" bestFit="1" customWidth="1"/>
    <col min="2059" max="2059" width="8.6640625" style="668" bestFit="1" customWidth="1"/>
    <col min="2060" max="2061" width="1.33203125" style="668" customWidth="1"/>
    <col min="2062" max="2304" width="9.109375" style="668"/>
    <col min="2305" max="2305" width="20.6640625" style="668" bestFit="1" customWidth="1"/>
    <col min="2306" max="2306" width="6.44140625" style="668" customWidth="1"/>
    <col min="2307" max="2307" width="17.109375" style="668" bestFit="1" customWidth="1"/>
    <col min="2308" max="2308" width="6.88671875" style="668" bestFit="1" customWidth="1"/>
    <col min="2309" max="2309" width="7.6640625" style="668" customWidth="1"/>
    <col min="2310" max="2310" width="7.33203125" style="668" bestFit="1" customWidth="1"/>
    <col min="2311" max="2311" width="6.88671875" style="668" bestFit="1" customWidth="1"/>
    <col min="2312" max="2312" width="9.5546875" style="668" customWidth="1"/>
    <col min="2313" max="2314" width="6.88671875" style="668" bestFit="1" customWidth="1"/>
    <col min="2315" max="2315" width="8.6640625" style="668" bestFit="1" customWidth="1"/>
    <col min="2316" max="2317" width="1.33203125" style="668" customWidth="1"/>
    <col min="2318" max="2560" width="9.109375" style="668"/>
    <col min="2561" max="2561" width="20.6640625" style="668" bestFit="1" customWidth="1"/>
    <col min="2562" max="2562" width="6.44140625" style="668" customWidth="1"/>
    <col min="2563" max="2563" width="17.109375" style="668" bestFit="1" customWidth="1"/>
    <col min="2564" max="2564" width="6.88671875" style="668" bestFit="1" customWidth="1"/>
    <col min="2565" max="2565" width="7.6640625" style="668" customWidth="1"/>
    <col min="2566" max="2566" width="7.33203125" style="668" bestFit="1" customWidth="1"/>
    <col min="2567" max="2567" width="6.88671875" style="668" bestFit="1" customWidth="1"/>
    <col min="2568" max="2568" width="9.5546875" style="668" customWidth="1"/>
    <col min="2569" max="2570" width="6.88671875" style="668" bestFit="1" customWidth="1"/>
    <col min="2571" max="2571" width="8.6640625" style="668" bestFit="1" customWidth="1"/>
    <col min="2572" max="2573" width="1.33203125" style="668" customWidth="1"/>
    <col min="2574" max="2816" width="9.109375" style="668"/>
    <col min="2817" max="2817" width="20.6640625" style="668" bestFit="1" customWidth="1"/>
    <col min="2818" max="2818" width="6.44140625" style="668" customWidth="1"/>
    <col min="2819" max="2819" width="17.109375" style="668" bestFit="1" customWidth="1"/>
    <col min="2820" max="2820" width="6.88671875" style="668" bestFit="1" customWidth="1"/>
    <col min="2821" max="2821" width="7.6640625" style="668" customWidth="1"/>
    <col min="2822" max="2822" width="7.33203125" style="668" bestFit="1" customWidth="1"/>
    <col min="2823" max="2823" width="6.88671875" style="668" bestFit="1" customWidth="1"/>
    <col min="2824" max="2824" width="9.5546875" style="668" customWidth="1"/>
    <col min="2825" max="2826" width="6.88671875" style="668" bestFit="1" customWidth="1"/>
    <col min="2827" max="2827" width="8.6640625" style="668" bestFit="1" customWidth="1"/>
    <col min="2828" max="2829" width="1.33203125" style="668" customWidth="1"/>
    <col min="2830" max="3072" width="9.109375" style="668"/>
    <col min="3073" max="3073" width="20.6640625" style="668" bestFit="1" customWidth="1"/>
    <col min="3074" max="3074" width="6.44140625" style="668" customWidth="1"/>
    <col min="3075" max="3075" width="17.109375" style="668" bestFit="1" customWidth="1"/>
    <col min="3076" max="3076" width="6.88671875" style="668" bestFit="1" customWidth="1"/>
    <col min="3077" max="3077" width="7.6640625" style="668" customWidth="1"/>
    <col min="3078" max="3078" width="7.33203125" style="668" bestFit="1" customWidth="1"/>
    <col min="3079" max="3079" width="6.88671875" style="668" bestFit="1" customWidth="1"/>
    <col min="3080" max="3080" width="9.5546875" style="668" customWidth="1"/>
    <col min="3081" max="3082" width="6.88671875" style="668" bestFit="1" customWidth="1"/>
    <col min="3083" max="3083" width="8.6640625" style="668" bestFit="1" customWidth="1"/>
    <col min="3084" max="3085" width="1.33203125" style="668" customWidth="1"/>
    <col min="3086" max="3328" width="9.109375" style="668"/>
    <col min="3329" max="3329" width="20.6640625" style="668" bestFit="1" customWidth="1"/>
    <col min="3330" max="3330" width="6.44140625" style="668" customWidth="1"/>
    <col min="3331" max="3331" width="17.109375" style="668" bestFit="1" customWidth="1"/>
    <col min="3332" max="3332" width="6.88671875" style="668" bestFit="1" customWidth="1"/>
    <col min="3333" max="3333" width="7.6640625" style="668" customWidth="1"/>
    <col min="3334" max="3334" width="7.33203125" style="668" bestFit="1" customWidth="1"/>
    <col min="3335" max="3335" width="6.88671875" style="668" bestFit="1" customWidth="1"/>
    <col min="3336" max="3336" width="9.5546875" style="668" customWidth="1"/>
    <col min="3337" max="3338" width="6.88671875" style="668" bestFit="1" customWidth="1"/>
    <col min="3339" max="3339" width="8.6640625" style="668" bestFit="1" customWidth="1"/>
    <col min="3340" max="3341" width="1.33203125" style="668" customWidth="1"/>
    <col min="3342" max="3584" width="9.109375" style="668"/>
    <col min="3585" max="3585" width="20.6640625" style="668" bestFit="1" customWidth="1"/>
    <col min="3586" max="3586" width="6.44140625" style="668" customWidth="1"/>
    <col min="3587" max="3587" width="17.109375" style="668" bestFit="1" customWidth="1"/>
    <col min="3588" max="3588" width="6.88671875" style="668" bestFit="1" customWidth="1"/>
    <col min="3589" max="3589" width="7.6640625" style="668" customWidth="1"/>
    <col min="3590" max="3590" width="7.33203125" style="668" bestFit="1" customWidth="1"/>
    <col min="3591" max="3591" width="6.88671875" style="668" bestFit="1" customWidth="1"/>
    <col min="3592" max="3592" width="9.5546875" style="668" customWidth="1"/>
    <col min="3593" max="3594" width="6.88671875" style="668" bestFit="1" customWidth="1"/>
    <col min="3595" max="3595" width="8.6640625" style="668" bestFit="1" customWidth="1"/>
    <col min="3596" max="3597" width="1.33203125" style="668" customWidth="1"/>
    <col min="3598" max="3840" width="9.109375" style="668"/>
    <col min="3841" max="3841" width="20.6640625" style="668" bestFit="1" customWidth="1"/>
    <col min="3842" max="3842" width="6.44140625" style="668" customWidth="1"/>
    <col min="3843" max="3843" width="17.109375" style="668" bestFit="1" customWidth="1"/>
    <col min="3844" max="3844" width="6.88671875" style="668" bestFit="1" customWidth="1"/>
    <col min="3845" max="3845" width="7.6640625" style="668" customWidth="1"/>
    <col min="3846" max="3846" width="7.33203125" style="668" bestFit="1" customWidth="1"/>
    <col min="3847" max="3847" width="6.88671875" style="668" bestFit="1" customWidth="1"/>
    <col min="3848" max="3848" width="9.5546875" style="668" customWidth="1"/>
    <col min="3849" max="3850" width="6.88671875" style="668" bestFit="1" customWidth="1"/>
    <col min="3851" max="3851" width="8.6640625" style="668" bestFit="1" customWidth="1"/>
    <col min="3852" max="3853" width="1.33203125" style="668" customWidth="1"/>
    <col min="3854" max="4096" width="9.109375" style="668"/>
    <col min="4097" max="4097" width="20.6640625" style="668" bestFit="1" customWidth="1"/>
    <col min="4098" max="4098" width="6.44140625" style="668" customWidth="1"/>
    <col min="4099" max="4099" width="17.109375" style="668" bestFit="1" customWidth="1"/>
    <col min="4100" max="4100" width="6.88671875" style="668" bestFit="1" customWidth="1"/>
    <col min="4101" max="4101" width="7.6640625" style="668" customWidth="1"/>
    <col min="4102" max="4102" width="7.33203125" style="668" bestFit="1" customWidth="1"/>
    <col min="4103" max="4103" width="6.88671875" style="668" bestFit="1" customWidth="1"/>
    <col min="4104" max="4104" width="9.5546875" style="668" customWidth="1"/>
    <col min="4105" max="4106" width="6.88671875" style="668" bestFit="1" customWidth="1"/>
    <col min="4107" max="4107" width="8.6640625" style="668" bestFit="1" customWidth="1"/>
    <col min="4108" max="4109" width="1.33203125" style="668" customWidth="1"/>
    <col min="4110" max="4352" width="9.109375" style="668"/>
    <col min="4353" max="4353" width="20.6640625" style="668" bestFit="1" customWidth="1"/>
    <col min="4354" max="4354" width="6.44140625" style="668" customWidth="1"/>
    <col min="4355" max="4355" width="17.109375" style="668" bestFit="1" customWidth="1"/>
    <col min="4356" max="4356" width="6.88671875" style="668" bestFit="1" customWidth="1"/>
    <col min="4357" max="4357" width="7.6640625" style="668" customWidth="1"/>
    <col min="4358" max="4358" width="7.33203125" style="668" bestFit="1" customWidth="1"/>
    <col min="4359" max="4359" width="6.88671875" style="668" bestFit="1" customWidth="1"/>
    <col min="4360" max="4360" width="9.5546875" style="668" customWidth="1"/>
    <col min="4361" max="4362" width="6.88671875" style="668" bestFit="1" customWidth="1"/>
    <col min="4363" max="4363" width="8.6640625" style="668" bestFit="1" customWidth="1"/>
    <col min="4364" max="4365" width="1.33203125" style="668" customWidth="1"/>
    <col min="4366" max="4608" width="9.109375" style="668"/>
    <col min="4609" max="4609" width="20.6640625" style="668" bestFit="1" customWidth="1"/>
    <col min="4610" max="4610" width="6.44140625" style="668" customWidth="1"/>
    <col min="4611" max="4611" width="17.109375" style="668" bestFit="1" customWidth="1"/>
    <col min="4612" max="4612" width="6.88671875" style="668" bestFit="1" customWidth="1"/>
    <col min="4613" max="4613" width="7.6640625" style="668" customWidth="1"/>
    <col min="4614" max="4614" width="7.33203125" style="668" bestFit="1" customWidth="1"/>
    <col min="4615" max="4615" width="6.88671875" style="668" bestFit="1" customWidth="1"/>
    <col min="4616" max="4616" width="9.5546875" style="668" customWidth="1"/>
    <col min="4617" max="4618" width="6.88671875" style="668" bestFit="1" customWidth="1"/>
    <col min="4619" max="4619" width="8.6640625" style="668" bestFit="1" customWidth="1"/>
    <col min="4620" max="4621" width="1.33203125" style="668" customWidth="1"/>
    <col min="4622" max="4864" width="9.109375" style="668"/>
    <col min="4865" max="4865" width="20.6640625" style="668" bestFit="1" customWidth="1"/>
    <col min="4866" max="4866" width="6.44140625" style="668" customWidth="1"/>
    <col min="4867" max="4867" width="17.109375" style="668" bestFit="1" customWidth="1"/>
    <col min="4868" max="4868" width="6.88671875" style="668" bestFit="1" customWidth="1"/>
    <col min="4869" max="4869" width="7.6640625" style="668" customWidth="1"/>
    <col min="4870" max="4870" width="7.33203125" style="668" bestFit="1" customWidth="1"/>
    <col min="4871" max="4871" width="6.88671875" style="668" bestFit="1" customWidth="1"/>
    <col min="4872" max="4872" width="9.5546875" style="668" customWidth="1"/>
    <col min="4873" max="4874" width="6.88671875" style="668" bestFit="1" customWidth="1"/>
    <col min="4875" max="4875" width="8.6640625" style="668" bestFit="1" customWidth="1"/>
    <col min="4876" max="4877" width="1.33203125" style="668" customWidth="1"/>
    <col min="4878" max="5120" width="9.109375" style="668"/>
    <col min="5121" max="5121" width="20.6640625" style="668" bestFit="1" customWidth="1"/>
    <col min="5122" max="5122" width="6.44140625" style="668" customWidth="1"/>
    <col min="5123" max="5123" width="17.109375" style="668" bestFit="1" customWidth="1"/>
    <col min="5124" max="5124" width="6.88671875" style="668" bestFit="1" customWidth="1"/>
    <col min="5125" max="5125" width="7.6640625" style="668" customWidth="1"/>
    <col min="5126" max="5126" width="7.33203125" style="668" bestFit="1" customWidth="1"/>
    <col min="5127" max="5127" width="6.88671875" style="668" bestFit="1" customWidth="1"/>
    <col min="5128" max="5128" width="9.5546875" style="668" customWidth="1"/>
    <col min="5129" max="5130" width="6.88671875" style="668" bestFit="1" customWidth="1"/>
    <col min="5131" max="5131" width="8.6640625" style="668" bestFit="1" customWidth="1"/>
    <col min="5132" max="5133" width="1.33203125" style="668" customWidth="1"/>
    <col min="5134" max="5376" width="9.109375" style="668"/>
    <col min="5377" max="5377" width="20.6640625" style="668" bestFit="1" customWidth="1"/>
    <col min="5378" max="5378" width="6.44140625" style="668" customWidth="1"/>
    <col min="5379" max="5379" width="17.109375" style="668" bestFit="1" customWidth="1"/>
    <col min="5380" max="5380" width="6.88671875" style="668" bestFit="1" customWidth="1"/>
    <col min="5381" max="5381" width="7.6640625" style="668" customWidth="1"/>
    <col min="5382" max="5382" width="7.33203125" style="668" bestFit="1" customWidth="1"/>
    <col min="5383" max="5383" width="6.88671875" style="668" bestFit="1" customWidth="1"/>
    <col min="5384" max="5384" width="9.5546875" style="668" customWidth="1"/>
    <col min="5385" max="5386" width="6.88671875" style="668" bestFit="1" customWidth="1"/>
    <col min="5387" max="5387" width="8.6640625" style="668" bestFit="1" customWidth="1"/>
    <col min="5388" max="5389" width="1.33203125" style="668" customWidth="1"/>
    <col min="5390" max="5632" width="9.109375" style="668"/>
    <col min="5633" max="5633" width="20.6640625" style="668" bestFit="1" customWidth="1"/>
    <col min="5634" max="5634" width="6.44140625" style="668" customWidth="1"/>
    <col min="5635" max="5635" width="17.109375" style="668" bestFit="1" customWidth="1"/>
    <col min="5636" max="5636" width="6.88671875" style="668" bestFit="1" customWidth="1"/>
    <col min="5637" max="5637" width="7.6640625" style="668" customWidth="1"/>
    <col min="5638" max="5638" width="7.33203125" style="668" bestFit="1" customWidth="1"/>
    <col min="5639" max="5639" width="6.88671875" style="668" bestFit="1" customWidth="1"/>
    <col min="5640" max="5640" width="9.5546875" style="668" customWidth="1"/>
    <col min="5641" max="5642" width="6.88671875" style="668" bestFit="1" customWidth="1"/>
    <col min="5643" max="5643" width="8.6640625" style="668" bestFit="1" customWidth="1"/>
    <col min="5644" max="5645" width="1.33203125" style="668" customWidth="1"/>
    <col min="5646" max="5888" width="9.109375" style="668"/>
    <col min="5889" max="5889" width="20.6640625" style="668" bestFit="1" customWidth="1"/>
    <col min="5890" max="5890" width="6.44140625" style="668" customWidth="1"/>
    <col min="5891" max="5891" width="17.109375" style="668" bestFit="1" customWidth="1"/>
    <col min="5892" max="5892" width="6.88671875" style="668" bestFit="1" customWidth="1"/>
    <col min="5893" max="5893" width="7.6640625" style="668" customWidth="1"/>
    <col min="5894" max="5894" width="7.33203125" style="668" bestFit="1" customWidth="1"/>
    <col min="5895" max="5895" width="6.88671875" style="668" bestFit="1" customWidth="1"/>
    <col min="5896" max="5896" width="9.5546875" style="668" customWidth="1"/>
    <col min="5897" max="5898" width="6.88671875" style="668" bestFit="1" customWidth="1"/>
    <col min="5899" max="5899" width="8.6640625" style="668" bestFit="1" customWidth="1"/>
    <col min="5900" max="5901" width="1.33203125" style="668" customWidth="1"/>
    <col min="5902" max="6144" width="9.109375" style="668"/>
    <col min="6145" max="6145" width="20.6640625" style="668" bestFit="1" customWidth="1"/>
    <col min="6146" max="6146" width="6.44140625" style="668" customWidth="1"/>
    <col min="6147" max="6147" width="17.109375" style="668" bestFit="1" customWidth="1"/>
    <col min="6148" max="6148" width="6.88671875" style="668" bestFit="1" customWidth="1"/>
    <col min="6149" max="6149" width="7.6640625" style="668" customWidth="1"/>
    <col min="6150" max="6150" width="7.33203125" style="668" bestFit="1" customWidth="1"/>
    <col min="6151" max="6151" width="6.88671875" style="668" bestFit="1" customWidth="1"/>
    <col min="6152" max="6152" width="9.5546875" style="668" customWidth="1"/>
    <col min="6153" max="6154" width="6.88671875" style="668" bestFit="1" customWidth="1"/>
    <col min="6155" max="6155" width="8.6640625" style="668" bestFit="1" customWidth="1"/>
    <col min="6156" max="6157" width="1.33203125" style="668" customWidth="1"/>
    <col min="6158" max="6400" width="9.109375" style="668"/>
    <col min="6401" max="6401" width="20.6640625" style="668" bestFit="1" customWidth="1"/>
    <col min="6402" max="6402" width="6.44140625" style="668" customWidth="1"/>
    <col min="6403" max="6403" width="17.109375" style="668" bestFit="1" customWidth="1"/>
    <col min="6404" max="6404" width="6.88671875" style="668" bestFit="1" customWidth="1"/>
    <col min="6405" max="6405" width="7.6640625" style="668" customWidth="1"/>
    <col min="6406" max="6406" width="7.33203125" style="668" bestFit="1" customWidth="1"/>
    <col min="6407" max="6407" width="6.88671875" style="668" bestFit="1" customWidth="1"/>
    <col min="6408" max="6408" width="9.5546875" style="668" customWidth="1"/>
    <col min="6409" max="6410" width="6.88671875" style="668" bestFit="1" customWidth="1"/>
    <col min="6411" max="6411" width="8.6640625" style="668" bestFit="1" customWidth="1"/>
    <col min="6412" max="6413" width="1.33203125" style="668" customWidth="1"/>
    <col min="6414" max="6656" width="9.109375" style="668"/>
    <col min="6657" max="6657" width="20.6640625" style="668" bestFit="1" customWidth="1"/>
    <col min="6658" max="6658" width="6.44140625" style="668" customWidth="1"/>
    <col min="6659" max="6659" width="17.109375" style="668" bestFit="1" customWidth="1"/>
    <col min="6660" max="6660" width="6.88671875" style="668" bestFit="1" customWidth="1"/>
    <col min="6661" max="6661" width="7.6640625" style="668" customWidth="1"/>
    <col min="6662" max="6662" width="7.33203125" style="668" bestFit="1" customWidth="1"/>
    <col min="6663" max="6663" width="6.88671875" style="668" bestFit="1" customWidth="1"/>
    <col min="6664" max="6664" width="9.5546875" style="668" customWidth="1"/>
    <col min="6665" max="6666" width="6.88671875" style="668" bestFit="1" customWidth="1"/>
    <col min="6667" max="6667" width="8.6640625" style="668" bestFit="1" customWidth="1"/>
    <col min="6668" max="6669" width="1.33203125" style="668" customWidth="1"/>
    <col min="6670" max="6912" width="9.109375" style="668"/>
    <col min="6913" max="6913" width="20.6640625" style="668" bestFit="1" customWidth="1"/>
    <col min="6914" max="6914" width="6.44140625" style="668" customWidth="1"/>
    <col min="6915" max="6915" width="17.109375" style="668" bestFit="1" customWidth="1"/>
    <col min="6916" max="6916" width="6.88671875" style="668" bestFit="1" customWidth="1"/>
    <col min="6917" max="6917" width="7.6640625" style="668" customWidth="1"/>
    <col min="6918" max="6918" width="7.33203125" style="668" bestFit="1" customWidth="1"/>
    <col min="6919" max="6919" width="6.88671875" style="668" bestFit="1" customWidth="1"/>
    <col min="6920" max="6920" width="9.5546875" style="668" customWidth="1"/>
    <col min="6921" max="6922" width="6.88671875" style="668" bestFit="1" customWidth="1"/>
    <col min="6923" max="6923" width="8.6640625" style="668" bestFit="1" customWidth="1"/>
    <col min="6924" max="6925" width="1.33203125" style="668" customWidth="1"/>
    <col min="6926" max="7168" width="9.109375" style="668"/>
    <col min="7169" max="7169" width="20.6640625" style="668" bestFit="1" customWidth="1"/>
    <col min="7170" max="7170" width="6.44140625" style="668" customWidth="1"/>
    <col min="7171" max="7171" width="17.109375" style="668" bestFit="1" customWidth="1"/>
    <col min="7172" max="7172" width="6.88671875" style="668" bestFit="1" customWidth="1"/>
    <col min="7173" max="7173" width="7.6640625" style="668" customWidth="1"/>
    <col min="7174" max="7174" width="7.33203125" style="668" bestFit="1" customWidth="1"/>
    <col min="7175" max="7175" width="6.88671875" style="668" bestFit="1" customWidth="1"/>
    <col min="7176" max="7176" width="9.5546875" style="668" customWidth="1"/>
    <col min="7177" max="7178" width="6.88671875" style="668" bestFit="1" customWidth="1"/>
    <col min="7179" max="7179" width="8.6640625" style="668" bestFit="1" customWidth="1"/>
    <col min="7180" max="7181" width="1.33203125" style="668" customWidth="1"/>
    <col min="7182" max="7424" width="9.109375" style="668"/>
    <col min="7425" max="7425" width="20.6640625" style="668" bestFit="1" customWidth="1"/>
    <col min="7426" max="7426" width="6.44140625" style="668" customWidth="1"/>
    <col min="7427" max="7427" width="17.109375" style="668" bestFit="1" customWidth="1"/>
    <col min="7428" max="7428" width="6.88671875" style="668" bestFit="1" customWidth="1"/>
    <col min="7429" max="7429" width="7.6640625" style="668" customWidth="1"/>
    <col min="7430" max="7430" width="7.33203125" style="668" bestFit="1" customWidth="1"/>
    <col min="7431" max="7431" width="6.88671875" style="668" bestFit="1" customWidth="1"/>
    <col min="7432" max="7432" width="9.5546875" style="668" customWidth="1"/>
    <col min="7433" max="7434" width="6.88671875" style="668" bestFit="1" customWidth="1"/>
    <col min="7435" max="7435" width="8.6640625" style="668" bestFit="1" customWidth="1"/>
    <col min="7436" max="7437" width="1.33203125" style="668" customWidth="1"/>
    <col min="7438" max="7680" width="9.109375" style="668"/>
    <col min="7681" max="7681" width="20.6640625" style="668" bestFit="1" customWidth="1"/>
    <col min="7682" max="7682" width="6.44140625" style="668" customWidth="1"/>
    <col min="7683" max="7683" width="17.109375" style="668" bestFit="1" customWidth="1"/>
    <col min="7684" max="7684" width="6.88671875" style="668" bestFit="1" customWidth="1"/>
    <col min="7685" max="7685" width="7.6640625" style="668" customWidth="1"/>
    <col min="7686" max="7686" width="7.33203125" style="668" bestFit="1" customWidth="1"/>
    <col min="7687" max="7687" width="6.88671875" style="668" bestFit="1" customWidth="1"/>
    <col min="7688" max="7688" width="9.5546875" style="668" customWidth="1"/>
    <col min="7689" max="7690" width="6.88671875" style="668" bestFit="1" customWidth="1"/>
    <col min="7691" max="7691" width="8.6640625" style="668" bestFit="1" customWidth="1"/>
    <col min="7692" max="7693" width="1.33203125" style="668" customWidth="1"/>
    <col min="7694" max="7936" width="9.109375" style="668"/>
    <col min="7937" max="7937" width="20.6640625" style="668" bestFit="1" customWidth="1"/>
    <col min="7938" max="7938" width="6.44140625" style="668" customWidth="1"/>
    <col min="7939" max="7939" width="17.109375" style="668" bestFit="1" customWidth="1"/>
    <col min="7940" max="7940" width="6.88671875" style="668" bestFit="1" customWidth="1"/>
    <col min="7941" max="7941" width="7.6640625" style="668" customWidth="1"/>
    <col min="7942" max="7942" width="7.33203125" style="668" bestFit="1" customWidth="1"/>
    <col min="7943" max="7943" width="6.88671875" style="668" bestFit="1" customWidth="1"/>
    <col min="7944" max="7944" width="9.5546875" style="668" customWidth="1"/>
    <col min="7945" max="7946" width="6.88671875" style="668" bestFit="1" customWidth="1"/>
    <col min="7947" max="7947" width="8.6640625" style="668" bestFit="1" customWidth="1"/>
    <col min="7948" max="7949" width="1.33203125" style="668" customWidth="1"/>
    <col min="7950" max="8192" width="9.109375" style="668"/>
    <col min="8193" max="8193" width="20.6640625" style="668" bestFit="1" customWidth="1"/>
    <col min="8194" max="8194" width="6.44140625" style="668" customWidth="1"/>
    <col min="8195" max="8195" width="17.109375" style="668" bestFit="1" customWidth="1"/>
    <col min="8196" max="8196" width="6.88671875" style="668" bestFit="1" customWidth="1"/>
    <col min="8197" max="8197" width="7.6640625" style="668" customWidth="1"/>
    <col min="8198" max="8198" width="7.33203125" style="668" bestFit="1" customWidth="1"/>
    <col min="8199" max="8199" width="6.88671875" style="668" bestFit="1" customWidth="1"/>
    <col min="8200" max="8200" width="9.5546875" style="668" customWidth="1"/>
    <col min="8201" max="8202" width="6.88671875" style="668" bestFit="1" customWidth="1"/>
    <col min="8203" max="8203" width="8.6640625" style="668" bestFit="1" customWidth="1"/>
    <col min="8204" max="8205" width="1.33203125" style="668" customWidth="1"/>
    <col min="8206" max="8448" width="9.109375" style="668"/>
    <col min="8449" max="8449" width="20.6640625" style="668" bestFit="1" customWidth="1"/>
    <col min="8450" max="8450" width="6.44140625" style="668" customWidth="1"/>
    <col min="8451" max="8451" width="17.109375" style="668" bestFit="1" customWidth="1"/>
    <col min="8452" max="8452" width="6.88671875" style="668" bestFit="1" customWidth="1"/>
    <col min="8453" max="8453" width="7.6640625" style="668" customWidth="1"/>
    <col min="8454" max="8454" width="7.33203125" style="668" bestFit="1" customWidth="1"/>
    <col min="8455" max="8455" width="6.88671875" style="668" bestFit="1" customWidth="1"/>
    <col min="8456" max="8456" width="9.5546875" style="668" customWidth="1"/>
    <col min="8457" max="8458" width="6.88671875" style="668" bestFit="1" customWidth="1"/>
    <col min="8459" max="8459" width="8.6640625" style="668" bestFit="1" customWidth="1"/>
    <col min="8460" max="8461" width="1.33203125" style="668" customWidth="1"/>
    <col min="8462" max="8704" width="9.109375" style="668"/>
    <col min="8705" max="8705" width="20.6640625" style="668" bestFit="1" customWidth="1"/>
    <col min="8706" max="8706" width="6.44140625" style="668" customWidth="1"/>
    <col min="8707" max="8707" width="17.109375" style="668" bestFit="1" customWidth="1"/>
    <col min="8708" max="8708" width="6.88671875" style="668" bestFit="1" customWidth="1"/>
    <col min="8709" max="8709" width="7.6640625" style="668" customWidth="1"/>
    <col min="8710" max="8710" width="7.33203125" style="668" bestFit="1" customWidth="1"/>
    <col min="8711" max="8711" width="6.88671875" style="668" bestFit="1" customWidth="1"/>
    <col min="8712" max="8712" width="9.5546875" style="668" customWidth="1"/>
    <col min="8713" max="8714" width="6.88671875" style="668" bestFit="1" customWidth="1"/>
    <col min="8715" max="8715" width="8.6640625" style="668" bestFit="1" customWidth="1"/>
    <col min="8716" max="8717" width="1.33203125" style="668" customWidth="1"/>
    <col min="8718" max="8960" width="9.109375" style="668"/>
    <col min="8961" max="8961" width="20.6640625" style="668" bestFit="1" customWidth="1"/>
    <col min="8962" max="8962" width="6.44140625" style="668" customWidth="1"/>
    <col min="8963" max="8963" width="17.109375" style="668" bestFit="1" customWidth="1"/>
    <col min="8964" max="8964" width="6.88671875" style="668" bestFit="1" customWidth="1"/>
    <col min="8965" max="8965" width="7.6640625" style="668" customWidth="1"/>
    <col min="8966" max="8966" width="7.33203125" style="668" bestFit="1" customWidth="1"/>
    <col min="8967" max="8967" width="6.88671875" style="668" bestFit="1" customWidth="1"/>
    <col min="8968" max="8968" width="9.5546875" style="668" customWidth="1"/>
    <col min="8969" max="8970" width="6.88671875" style="668" bestFit="1" customWidth="1"/>
    <col min="8971" max="8971" width="8.6640625" style="668" bestFit="1" customWidth="1"/>
    <col min="8972" max="8973" width="1.33203125" style="668" customWidth="1"/>
    <col min="8974" max="9216" width="9.109375" style="668"/>
    <col min="9217" max="9217" width="20.6640625" style="668" bestFit="1" customWidth="1"/>
    <col min="9218" max="9218" width="6.44140625" style="668" customWidth="1"/>
    <col min="9219" max="9219" width="17.109375" style="668" bestFit="1" customWidth="1"/>
    <col min="9220" max="9220" width="6.88671875" style="668" bestFit="1" customWidth="1"/>
    <col min="9221" max="9221" width="7.6640625" style="668" customWidth="1"/>
    <col min="9222" max="9222" width="7.33203125" style="668" bestFit="1" customWidth="1"/>
    <col min="9223" max="9223" width="6.88671875" style="668" bestFit="1" customWidth="1"/>
    <col min="9224" max="9224" width="9.5546875" style="668" customWidth="1"/>
    <col min="9225" max="9226" width="6.88671875" style="668" bestFit="1" customWidth="1"/>
    <col min="9227" max="9227" width="8.6640625" style="668" bestFit="1" customWidth="1"/>
    <col min="9228" max="9229" width="1.33203125" style="668" customWidth="1"/>
    <col min="9230" max="9472" width="9.109375" style="668"/>
    <col min="9473" max="9473" width="20.6640625" style="668" bestFit="1" customWidth="1"/>
    <col min="9474" max="9474" width="6.44140625" style="668" customWidth="1"/>
    <col min="9475" max="9475" width="17.109375" style="668" bestFit="1" customWidth="1"/>
    <col min="9476" max="9476" width="6.88671875" style="668" bestFit="1" customWidth="1"/>
    <col min="9477" max="9477" width="7.6640625" style="668" customWidth="1"/>
    <col min="9478" max="9478" width="7.33203125" style="668" bestFit="1" customWidth="1"/>
    <col min="9479" max="9479" width="6.88671875" style="668" bestFit="1" customWidth="1"/>
    <col min="9480" max="9480" width="9.5546875" style="668" customWidth="1"/>
    <col min="9481" max="9482" width="6.88671875" style="668" bestFit="1" customWidth="1"/>
    <col min="9483" max="9483" width="8.6640625" style="668" bestFit="1" customWidth="1"/>
    <col min="9484" max="9485" width="1.33203125" style="668" customWidth="1"/>
    <col min="9486" max="9728" width="9.109375" style="668"/>
    <col min="9729" max="9729" width="20.6640625" style="668" bestFit="1" customWidth="1"/>
    <col min="9730" max="9730" width="6.44140625" style="668" customWidth="1"/>
    <col min="9731" max="9731" width="17.109375" style="668" bestFit="1" customWidth="1"/>
    <col min="9732" max="9732" width="6.88671875" style="668" bestFit="1" customWidth="1"/>
    <col min="9733" max="9733" width="7.6640625" style="668" customWidth="1"/>
    <col min="9734" max="9734" width="7.33203125" style="668" bestFit="1" customWidth="1"/>
    <col min="9735" max="9735" width="6.88671875" style="668" bestFit="1" customWidth="1"/>
    <col min="9736" max="9736" width="9.5546875" style="668" customWidth="1"/>
    <col min="9737" max="9738" width="6.88671875" style="668" bestFit="1" customWidth="1"/>
    <col min="9739" max="9739" width="8.6640625" style="668" bestFit="1" customWidth="1"/>
    <col min="9740" max="9741" width="1.33203125" style="668" customWidth="1"/>
    <col min="9742" max="9984" width="9.109375" style="668"/>
    <col min="9985" max="9985" width="20.6640625" style="668" bestFit="1" customWidth="1"/>
    <col min="9986" max="9986" width="6.44140625" style="668" customWidth="1"/>
    <col min="9987" max="9987" width="17.109375" style="668" bestFit="1" customWidth="1"/>
    <col min="9988" max="9988" width="6.88671875" style="668" bestFit="1" customWidth="1"/>
    <col min="9989" max="9989" width="7.6640625" style="668" customWidth="1"/>
    <col min="9990" max="9990" width="7.33203125" style="668" bestFit="1" customWidth="1"/>
    <col min="9991" max="9991" width="6.88671875" style="668" bestFit="1" customWidth="1"/>
    <col min="9992" max="9992" width="9.5546875" style="668" customWidth="1"/>
    <col min="9993" max="9994" width="6.88671875" style="668" bestFit="1" customWidth="1"/>
    <col min="9995" max="9995" width="8.6640625" style="668" bestFit="1" customWidth="1"/>
    <col min="9996" max="9997" width="1.33203125" style="668" customWidth="1"/>
    <col min="9998" max="10240" width="9.109375" style="668"/>
    <col min="10241" max="10241" width="20.6640625" style="668" bestFit="1" customWidth="1"/>
    <col min="10242" max="10242" width="6.44140625" style="668" customWidth="1"/>
    <col min="10243" max="10243" width="17.109375" style="668" bestFit="1" customWidth="1"/>
    <col min="10244" max="10244" width="6.88671875" style="668" bestFit="1" customWidth="1"/>
    <col min="10245" max="10245" width="7.6640625" style="668" customWidth="1"/>
    <col min="10246" max="10246" width="7.33203125" style="668" bestFit="1" customWidth="1"/>
    <col min="10247" max="10247" width="6.88671875" style="668" bestFit="1" customWidth="1"/>
    <col min="10248" max="10248" width="9.5546875" style="668" customWidth="1"/>
    <col min="10249" max="10250" width="6.88671875" style="668" bestFit="1" customWidth="1"/>
    <col min="10251" max="10251" width="8.6640625" style="668" bestFit="1" customWidth="1"/>
    <col min="10252" max="10253" width="1.33203125" style="668" customWidth="1"/>
    <col min="10254" max="10496" width="9.109375" style="668"/>
    <col min="10497" max="10497" width="20.6640625" style="668" bestFit="1" customWidth="1"/>
    <col min="10498" max="10498" width="6.44140625" style="668" customWidth="1"/>
    <col min="10499" max="10499" width="17.109375" style="668" bestFit="1" customWidth="1"/>
    <col min="10500" max="10500" width="6.88671875" style="668" bestFit="1" customWidth="1"/>
    <col min="10501" max="10501" width="7.6640625" style="668" customWidth="1"/>
    <col min="10502" max="10502" width="7.33203125" style="668" bestFit="1" customWidth="1"/>
    <col min="10503" max="10503" width="6.88671875" style="668" bestFit="1" customWidth="1"/>
    <col min="10504" max="10504" width="9.5546875" style="668" customWidth="1"/>
    <col min="10505" max="10506" width="6.88671875" style="668" bestFit="1" customWidth="1"/>
    <col min="10507" max="10507" width="8.6640625" style="668" bestFit="1" customWidth="1"/>
    <col min="10508" max="10509" width="1.33203125" style="668" customWidth="1"/>
    <col min="10510" max="10752" width="9.109375" style="668"/>
    <col min="10753" max="10753" width="20.6640625" style="668" bestFit="1" customWidth="1"/>
    <col min="10754" max="10754" width="6.44140625" style="668" customWidth="1"/>
    <col min="10755" max="10755" width="17.109375" style="668" bestFit="1" customWidth="1"/>
    <col min="10756" max="10756" width="6.88671875" style="668" bestFit="1" customWidth="1"/>
    <col min="10757" max="10757" width="7.6640625" style="668" customWidth="1"/>
    <col min="10758" max="10758" width="7.33203125" style="668" bestFit="1" customWidth="1"/>
    <col min="10759" max="10759" width="6.88671875" style="668" bestFit="1" customWidth="1"/>
    <col min="10760" max="10760" width="9.5546875" style="668" customWidth="1"/>
    <col min="10761" max="10762" width="6.88671875" style="668" bestFit="1" customWidth="1"/>
    <col min="10763" max="10763" width="8.6640625" style="668" bestFit="1" customWidth="1"/>
    <col min="10764" max="10765" width="1.33203125" style="668" customWidth="1"/>
    <col min="10766" max="11008" width="9.109375" style="668"/>
    <col min="11009" max="11009" width="20.6640625" style="668" bestFit="1" customWidth="1"/>
    <col min="11010" max="11010" width="6.44140625" style="668" customWidth="1"/>
    <col min="11011" max="11011" width="17.109375" style="668" bestFit="1" customWidth="1"/>
    <col min="11012" max="11012" width="6.88671875" style="668" bestFit="1" customWidth="1"/>
    <col min="11013" max="11013" width="7.6640625" style="668" customWidth="1"/>
    <col min="11014" max="11014" width="7.33203125" style="668" bestFit="1" customWidth="1"/>
    <col min="11015" max="11015" width="6.88671875" style="668" bestFit="1" customWidth="1"/>
    <col min="11016" max="11016" width="9.5546875" style="668" customWidth="1"/>
    <col min="11017" max="11018" width="6.88671875" style="668" bestFit="1" customWidth="1"/>
    <col min="11019" max="11019" width="8.6640625" style="668" bestFit="1" customWidth="1"/>
    <col min="11020" max="11021" width="1.33203125" style="668" customWidth="1"/>
    <col min="11022" max="11264" width="9.109375" style="668"/>
    <col min="11265" max="11265" width="20.6640625" style="668" bestFit="1" customWidth="1"/>
    <col min="11266" max="11266" width="6.44140625" style="668" customWidth="1"/>
    <col min="11267" max="11267" width="17.109375" style="668" bestFit="1" customWidth="1"/>
    <col min="11268" max="11268" width="6.88671875" style="668" bestFit="1" customWidth="1"/>
    <col min="11269" max="11269" width="7.6640625" style="668" customWidth="1"/>
    <col min="11270" max="11270" width="7.33203125" style="668" bestFit="1" customWidth="1"/>
    <col min="11271" max="11271" width="6.88671875" style="668" bestFit="1" customWidth="1"/>
    <col min="11272" max="11272" width="9.5546875" style="668" customWidth="1"/>
    <col min="11273" max="11274" width="6.88671875" style="668" bestFit="1" customWidth="1"/>
    <col min="11275" max="11275" width="8.6640625" style="668" bestFit="1" customWidth="1"/>
    <col min="11276" max="11277" width="1.33203125" style="668" customWidth="1"/>
    <col min="11278" max="11520" width="9.109375" style="668"/>
    <col min="11521" max="11521" width="20.6640625" style="668" bestFit="1" customWidth="1"/>
    <col min="11522" max="11522" width="6.44140625" style="668" customWidth="1"/>
    <col min="11523" max="11523" width="17.109375" style="668" bestFit="1" customWidth="1"/>
    <col min="11524" max="11524" width="6.88671875" style="668" bestFit="1" customWidth="1"/>
    <col min="11525" max="11525" width="7.6640625" style="668" customWidth="1"/>
    <col min="11526" max="11526" width="7.33203125" style="668" bestFit="1" customWidth="1"/>
    <col min="11527" max="11527" width="6.88671875" style="668" bestFit="1" customWidth="1"/>
    <col min="11528" max="11528" width="9.5546875" style="668" customWidth="1"/>
    <col min="11529" max="11530" width="6.88671875" style="668" bestFit="1" customWidth="1"/>
    <col min="11531" max="11531" width="8.6640625" style="668" bestFit="1" customWidth="1"/>
    <col min="11532" max="11533" width="1.33203125" style="668" customWidth="1"/>
    <col min="11534" max="11776" width="9.109375" style="668"/>
    <col min="11777" max="11777" width="20.6640625" style="668" bestFit="1" customWidth="1"/>
    <col min="11778" max="11778" width="6.44140625" style="668" customWidth="1"/>
    <col min="11779" max="11779" width="17.109375" style="668" bestFit="1" customWidth="1"/>
    <col min="11780" max="11780" width="6.88671875" style="668" bestFit="1" customWidth="1"/>
    <col min="11781" max="11781" width="7.6640625" style="668" customWidth="1"/>
    <col min="11782" max="11782" width="7.33203125" style="668" bestFit="1" customWidth="1"/>
    <col min="11783" max="11783" width="6.88671875" style="668" bestFit="1" customWidth="1"/>
    <col min="11784" max="11784" width="9.5546875" style="668" customWidth="1"/>
    <col min="11785" max="11786" width="6.88671875" style="668" bestFit="1" customWidth="1"/>
    <col min="11787" max="11787" width="8.6640625" style="668" bestFit="1" customWidth="1"/>
    <col min="11788" max="11789" width="1.33203125" style="668" customWidth="1"/>
    <col min="11790" max="12032" width="9.109375" style="668"/>
    <col min="12033" max="12033" width="20.6640625" style="668" bestFit="1" customWidth="1"/>
    <col min="12034" max="12034" width="6.44140625" style="668" customWidth="1"/>
    <col min="12035" max="12035" width="17.109375" style="668" bestFit="1" customWidth="1"/>
    <col min="12036" max="12036" width="6.88671875" style="668" bestFit="1" customWidth="1"/>
    <col min="12037" max="12037" width="7.6640625" style="668" customWidth="1"/>
    <col min="12038" max="12038" width="7.33203125" style="668" bestFit="1" customWidth="1"/>
    <col min="12039" max="12039" width="6.88671875" style="668" bestFit="1" customWidth="1"/>
    <col min="12040" max="12040" width="9.5546875" style="668" customWidth="1"/>
    <col min="12041" max="12042" width="6.88671875" style="668" bestFit="1" customWidth="1"/>
    <col min="12043" max="12043" width="8.6640625" style="668" bestFit="1" customWidth="1"/>
    <col min="12044" max="12045" width="1.33203125" style="668" customWidth="1"/>
    <col min="12046" max="12288" width="9.109375" style="668"/>
    <col min="12289" max="12289" width="20.6640625" style="668" bestFit="1" customWidth="1"/>
    <col min="12290" max="12290" width="6.44140625" style="668" customWidth="1"/>
    <col min="12291" max="12291" width="17.109375" style="668" bestFit="1" customWidth="1"/>
    <col min="12292" max="12292" width="6.88671875" style="668" bestFit="1" customWidth="1"/>
    <col min="12293" max="12293" width="7.6640625" style="668" customWidth="1"/>
    <col min="12294" max="12294" width="7.33203125" style="668" bestFit="1" customWidth="1"/>
    <col min="12295" max="12295" width="6.88671875" style="668" bestFit="1" customWidth="1"/>
    <col min="12296" max="12296" width="9.5546875" style="668" customWidth="1"/>
    <col min="12297" max="12298" width="6.88671875" style="668" bestFit="1" customWidth="1"/>
    <col min="12299" max="12299" width="8.6640625" style="668" bestFit="1" customWidth="1"/>
    <col min="12300" max="12301" width="1.33203125" style="668" customWidth="1"/>
    <col min="12302" max="12544" width="9.109375" style="668"/>
    <col min="12545" max="12545" width="20.6640625" style="668" bestFit="1" customWidth="1"/>
    <col min="12546" max="12546" width="6.44140625" style="668" customWidth="1"/>
    <col min="12547" max="12547" width="17.109375" style="668" bestFit="1" customWidth="1"/>
    <col min="12548" max="12548" width="6.88671875" style="668" bestFit="1" customWidth="1"/>
    <col min="12549" max="12549" width="7.6640625" style="668" customWidth="1"/>
    <col min="12550" max="12550" width="7.33203125" style="668" bestFit="1" customWidth="1"/>
    <col min="12551" max="12551" width="6.88671875" style="668" bestFit="1" customWidth="1"/>
    <col min="12552" max="12552" width="9.5546875" style="668" customWidth="1"/>
    <col min="12553" max="12554" width="6.88671875" style="668" bestFit="1" customWidth="1"/>
    <col min="12555" max="12555" width="8.6640625" style="668" bestFit="1" customWidth="1"/>
    <col min="12556" max="12557" width="1.33203125" style="668" customWidth="1"/>
    <col min="12558" max="12800" width="9.109375" style="668"/>
    <col min="12801" max="12801" width="20.6640625" style="668" bestFit="1" customWidth="1"/>
    <col min="12802" max="12802" width="6.44140625" style="668" customWidth="1"/>
    <col min="12803" max="12803" width="17.109375" style="668" bestFit="1" customWidth="1"/>
    <col min="12804" max="12804" width="6.88671875" style="668" bestFit="1" customWidth="1"/>
    <col min="12805" max="12805" width="7.6640625" style="668" customWidth="1"/>
    <col min="12806" max="12806" width="7.33203125" style="668" bestFit="1" customWidth="1"/>
    <col min="12807" max="12807" width="6.88671875" style="668" bestFit="1" customWidth="1"/>
    <col min="12808" max="12808" width="9.5546875" style="668" customWidth="1"/>
    <col min="12809" max="12810" width="6.88671875" style="668" bestFit="1" customWidth="1"/>
    <col min="12811" max="12811" width="8.6640625" style="668" bestFit="1" customWidth="1"/>
    <col min="12812" max="12813" width="1.33203125" style="668" customWidth="1"/>
    <col min="12814" max="13056" width="9.109375" style="668"/>
    <col min="13057" max="13057" width="20.6640625" style="668" bestFit="1" customWidth="1"/>
    <col min="13058" max="13058" width="6.44140625" style="668" customWidth="1"/>
    <col min="13059" max="13059" width="17.109375" style="668" bestFit="1" customWidth="1"/>
    <col min="13060" max="13060" width="6.88671875" style="668" bestFit="1" customWidth="1"/>
    <col min="13061" max="13061" width="7.6640625" style="668" customWidth="1"/>
    <col min="13062" max="13062" width="7.33203125" style="668" bestFit="1" customWidth="1"/>
    <col min="13063" max="13063" width="6.88671875" style="668" bestFit="1" customWidth="1"/>
    <col min="13064" max="13064" width="9.5546875" style="668" customWidth="1"/>
    <col min="13065" max="13066" width="6.88671875" style="668" bestFit="1" customWidth="1"/>
    <col min="13067" max="13067" width="8.6640625" style="668" bestFit="1" customWidth="1"/>
    <col min="13068" max="13069" width="1.33203125" style="668" customWidth="1"/>
    <col min="13070" max="13312" width="9.109375" style="668"/>
    <col min="13313" max="13313" width="20.6640625" style="668" bestFit="1" customWidth="1"/>
    <col min="13314" max="13314" width="6.44140625" style="668" customWidth="1"/>
    <col min="13315" max="13315" width="17.109375" style="668" bestFit="1" customWidth="1"/>
    <col min="13316" max="13316" width="6.88671875" style="668" bestFit="1" customWidth="1"/>
    <col min="13317" max="13317" width="7.6640625" style="668" customWidth="1"/>
    <col min="13318" max="13318" width="7.33203125" style="668" bestFit="1" customWidth="1"/>
    <col min="13319" max="13319" width="6.88671875" style="668" bestFit="1" customWidth="1"/>
    <col min="13320" max="13320" width="9.5546875" style="668" customWidth="1"/>
    <col min="13321" max="13322" width="6.88671875" style="668" bestFit="1" customWidth="1"/>
    <col min="13323" max="13323" width="8.6640625" style="668" bestFit="1" customWidth="1"/>
    <col min="13324" max="13325" width="1.33203125" style="668" customWidth="1"/>
    <col min="13326" max="13568" width="9.109375" style="668"/>
    <col min="13569" max="13569" width="20.6640625" style="668" bestFit="1" customWidth="1"/>
    <col min="13570" max="13570" width="6.44140625" style="668" customWidth="1"/>
    <col min="13571" max="13571" width="17.109375" style="668" bestFit="1" customWidth="1"/>
    <col min="13572" max="13572" width="6.88671875" style="668" bestFit="1" customWidth="1"/>
    <col min="13573" max="13573" width="7.6640625" style="668" customWidth="1"/>
    <col min="13574" max="13574" width="7.33203125" style="668" bestFit="1" customWidth="1"/>
    <col min="13575" max="13575" width="6.88671875" style="668" bestFit="1" customWidth="1"/>
    <col min="13576" max="13576" width="9.5546875" style="668" customWidth="1"/>
    <col min="13577" max="13578" width="6.88671875" style="668" bestFit="1" customWidth="1"/>
    <col min="13579" max="13579" width="8.6640625" style="668" bestFit="1" customWidth="1"/>
    <col min="13580" max="13581" width="1.33203125" style="668" customWidth="1"/>
    <col min="13582" max="13824" width="9.109375" style="668"/>
    <col min="13825" max="13825" width="20.6640625" style="668" bestFit="1" customWidth="1"/>
    <col min="13826" max="13826" width="6.44140625" style="668" customWidth="1"/>
    <col min="13827" max="13827" width="17.109375" style="668" bestFit="1" customWidth="1"/>
    <col min="13828" max="13828" width="6.88671875" style="668" bestFit="1" customWidth="1"/>
    <col min="13829" max="13829" width="7.6640625" style="668" customWidth="1"/>
    <col min="13830" max="13830" width="7.33203125" style="668" bestFit="1" customWidth="1"/>
    <col min="13831" max="13831" width="6.88671875" style="668" bestFit="1" customWidth="1"/>
    <col min="13832" max="13832" width="9.5546875" style="668" customWidth="1"/>
    <col min="13833" max="13834" width="6.88671875" style="668" bestFit="1" customWidth="1"/>
    <col min="13835" max="13835" width="8.6640625" style="668" bestFit="1" customWidth="1"/>
    <col min="13836" max="13837" width="1.33203125" style="668" customWidth="1"/>
    <col min="13838" max="14080" width="9.109375" style="668"/>
    <col min="14081" max="14081" width="20.6640625" style="668" bestFit="1" customWidth="1"/>
    <col min="14082" max="14082" width="6.44140625" style="668" customWidth="1"/>
    <col min="14083" max="14083" width="17.109375" style="668" bestFit="1" customWidth="1"/>
    <col min="14084" max="14084" width="6.88671875" style="668" bestFit="1" customWidth="1"/>
    <col min="14085" max="14085" width="7.6640625" style="668" customWidth="1"/>
    <col min="14086" max="14086" width="7.33203125" style="668" bestFit="1" customWidth="1"/>
    <col min="14087" max="14087" width="6.88671875" style="668" bestFit="1" customWidth="1"/>
    <col min="14088" max="14088" width="9.5546875" style="668" customWidth="1"/>
    <col min="14089" max="14090" width="6.88671875" style="668" bestFit="1" customWidth="1"/>
    <col min="14091" max="14091" width="8.6640625" style="668" bestFit="1" customWidth="1"/>
    <col min="14092" max="14093" width="1.33203125" style="668" customWidth="1"/>
    <col min="14094" max="14336" width="9.109375" style="668"/>
    <col min="14337" max="14337" width="20.6640625" style="668" bestFit="1" customWidth="1"/>
    <col min="14338" max="14338" width="6.44140625" style="668" customWidth="1"/>
    <col min="14339" max="14339" width="17.109375" style="668" bestFit="1" customWidth="1"/>
    <col min="14340" max="14340" width="6.88671875" style="668" bestFit="1" customWidth="1"/>
    <col min="14341" max="14341" width="7.6640625" style="668" customWidth="1"/>
    <col min="14342" max="14342" width="7.33203125" style="668" bestFit="1" customWidth="1"/>
    <col min="14343" max="14343" width="6.88671875" style="668" bestFit="1" customWidth="1"/>
    <col min="14344" max="14344" width="9.5546875" style="668" customWidth="1"/>
    <col min="14345" max="14346" width="6.88671875" style="668" bestFit="1" customWidth="1"/>
    <col min="14347" max="14347" width="8.6640625" style="668" bestFit="1" customWidth="1"/>
    <col min="14348" max="14349" width="1.33203125" style="668" customWidth="1"/>
    <col min="14350" max="14592" width="9.109375" style="668"/>
    <col min="14593" max="14593" width="20.6640625" style="668" bestFit="1" customWidth="1"/>
    <col min="14594" max="14594" width="6.44140625" style="668" customWidth="1"/>
    <col min="14595" max="14595" width="17.109375" style="668" bestFit="1" customWidth="1"/>
    <col min="14596" max="14596" width="6.88671875" style="668" bestFit="1" customWidth="1"/>
    <col min="14597" max="14597" width="7.6640625" style="668" customWidth="1"/>
    <col min="14598" max="14598" width="7.33203125" style="668" bestFit="1" customWidth="1"/>
    <col min="14599" max="14599" width="6.88671875" style="668" bestFit="1" customWidth="1"/>
    <col min="14600" max="14600" width="9.5546875" style="668" customWidth="1"/>
    <col min="14601" max="14602" width="6.88671875" style="668" bestFit="1" customWidth="1"/>
    <col min="14603" max="14603" width="8.6640625" style="668" bestFit="1" customWidth="1"/>
    <col min="14604" max="14605" width="1.33203125" style="668" customWidth="1"/>
    <col min="14606" max="14848" width="9.109375" style="668"/>
    <col min="14849" max="14849" width="20.6640625" style="668" bestFit="1" customWidth="1"/>
    <col min="14850" max="14850" width="6.44140625" style="668" customWidth="1"/>
    <col min="14851" max="14851" width="17.109375" style="668" bestFit="1" customWidth="1"/>
    <col min="14852" max="14852" width="6.88671875" style="668" bestFit="1" customWidth="1"/>
    <col min="14853" max="14853" width="7.6640625" style="668" customWidth="1"/>
    <col min="14854" max="14854" width="7.33203125" style="668" bestFit="1" customWidth="1"/>
    <col min="14855" max="14855" width="6.88671875" style="668" bestFit="1" customWidth="1"/>
    <col min="14856" max="14856" width="9.5546875" style="668" customWidth="1"/>
    <col min="14857" max="14858" width="6.88671875" style="668" bestFit="1" customWidth="1"/>
    <col min="14859" max="14859" width="8.6640625" style="668" bestFit="1" customWidth="1"/>
    <col min="14860" max="14861" width="1.33203125" style="668" customWidth="1"/>
    <col min="14862" max="15104" width="9.109375" style="668"/>
    <col min="15105" max="15105" width="20.6640625" style="668" bestFit="1" customWidth="1"/>
    <col min="15106" max="15106" width="6.44140625" style="668" customWidth="1"/>
    <col min="15107" max="15107" width="17.109375" style="668" bestFit="1" customWidth="1"/>
    <col min="15108" max="15108" width="6.88671875" style="668" bestFit="1" customWidth="1"/>
    <col min="15109" max="15109" width="7.6640625" style="668" customWidth="1"/>
    <col min="15110" max="15110" width="7.33203125" style="668" bestFit="1" customWidth="1"/>
    <col min="15111" max="15111" width="6.88671875" style="668" bestFit="1" customWidth="1"/>
    <col min="15112" max="15112" width="9.5546875" style="668" customWidth="1"/>
    <col min="15113" max="15114" width="6.88671875" style="668" bestFit="1" customWidth="1"/>
    <col min="15115" max="15115" width="8.6640625" style="668" bestFit="1" customWidth="1"/>
    <col min="15116" max="15117" width="1.33203125" style="668" customWidth="1"/>
    <col min="15118" max="15360" width="9.109375" style="668"/>
    <col min="15361" max="15361" width="20.6640625" style="668" bestFit="1" customWidth="1"/>
    <col min="15362" max="15362" width="6.44140625" style="668" customWidth="1"/>
    <col min="15363" max="15363" width="17.109375" style="668" bestFit="1" customWidth="1"/>
    <col min="15364" max="15364" width="6.88671875" style="668" bestFit="1" customWidth="1"/>
    <col min="15365" max="15365" width="7.6640625" style="668" customWidth="1"/>
    <col min="15366" max="15366" width="7.33203125" style="668" bestFit="1" customWidth="1"/>
    <col min="15367" max="15367" width="6.88671875" style="668" bestFit="1" customWidth="1"/>
    <col min="15368" max="15368" width="9.5546875" style="668" customWidth="1"/>
    <col min="15369" max="15370" width="6.88671875" style="668" bestFit="1" customWidth="1"/>
    <col min="15371" max="15371" width="8.6640625" style="668" bestFit="1" customWidth="1"/>
    <col min="15372" max="15373" width="1.33203125" style="668" customWidth="1"/>
    <col min="15374" max="15616" width="9.109375" style="668"/>
    <col min="15617" max="15617" width="20.6640625" style="668" bestFit="1" customWidth="1"/>
    <col min="15618" max="15618" width="6.44140625" style="668" customWidth="1"/>
    <col min="15619" max="15619" width="17.109375" style="668" bestFit="1" customWidth="1"/>
    <col min="15620" max="15620" width="6.88671875" style="668" bestFit="1" customWidth="1"/>
    <col min="15621" max="15621" width="7.6640625" style="668" customWidth="1"/>
    <col min="15622" max="15622" width="7.33203125" style="668" bestFit="1" customWidth="1"/>
    <col min="15623" max="15623" width="6.88671875" style="668" bestFit="1" customWidth="1"/>
    <col min="15624" max="15624" width="9.5546875" style="668" customWidth="1"/>
    <col min="15625" max="15626" width="6.88671875" style="668" bestFit="1" customWidth="1"/>
    <col min="15627" max="15627" width="8.6640625" style="668" bestFit="1" customWidth="1"/>
    <col min="15628" max="15629" width="1.33203125" style="668" customWidth="1"/>
    <col min="15630" max="15872" width="9.109375" style="668"/>
    <col min="15873" max="15873" width="20.6640625" style="668" bestFit="1" customWidth="1"/>
    <col min="15874" max="15874" width="6.44140625" style="668" customWidth="1"/>
    <col min="15875" max="15875" width="17.109375" style="668" bestFit="1" customWidth="1"/>
    <col min="15876" max="15876" width="6.88671875" style="668" bestFit="1" customWidth="1"/>
    <col min="15877" max="15877" width="7.6640625" style="668" customWidth="1"/>
    <col min="15878" max="15878" width="7.33203125" style="668" bestFit="1" customWidth="1"/>
    <col min="15879" max="15879" width="6.88671875" style="668" bestFit="1" customWidth="1"/>
    <col min="15880" max="15880" width="9.5546875" style="668" customWidth="1"/>
    <col min="15881" max="15882" width="6.88671875" style="668" bestFit="1" customWidth="1"/>
    <col min="15883" max="15883" width="8.6640625" style="668" bestFit="1" customWidth="1"/>
    <col min="15884" max="15885" width="1.33203125" style="668" customWidth="1"/>
    <col min="15886" max="16128" width="9.109375" style="668"/>
    <col min="16129" max="16129" width="20.6640625" style="668" bestFit="1" customWidth="1"/>
    <col min="16130" max="16130" width="6.44140625" style="668" customWidth="1"/>
    <col min="16131" max="16131" width="17.109375" style="668" bestFit="1" customWidth="1"/>
    <col min="16132" max="16132" width="6.88671875" style="668" bestFit="1" customWidth="1"/>
    <col min="16133" max="16133" width="7.6640625" style="668" customWidth="1"/>
    <col min="16134" max="16134" width="7.33203125" style="668" bestFit="1" customWidth="1"/>
    <col min="16135" max="16135" width="6.88671875" style="668" bestFit="1" customWidth="1"/>
    <col min="16136" max="16136" width="9.5546875" style="668" customWidth="1"/>
    <col min="16137" max="16138" width="6.88671875" style="668" bestFit="1" customWidth="1"/>
    <col min="16139" max="16139" width="8.6640625" style="668" bestFit="1" customWidth="1"/>
    <col min="16140" max="16141" width="1.33203125" style="668" customWidth="1"/>
    <col min="16142" max="16384" width="9.109375" style="668"/>
  </cols>
  <sheetData>
    <row r="1" spans="1:13" s="1438" customFormat="1">
      <c r="A1" s="1460" t="s">
        <v>5197</v>
      </c>
    </row>
    <row r="2" spans="1:13" ht="17.399999999999999">
      <c r="A2" s="451" t="s">
        <v>1789</v>
      </c>
      <c r="B2" s="1747" t="s">
        <v>4554</v>
      </c>
      <c r="C2" s="1747"/>
      <c r="D2" s="1747"/>
      <c r="E2" s="1747"/>
      <c r="F2" s="1747"/>
      <c r="G2" s="1747"/>
      <c r="H2" s="1747"/>
      <c r="I2" s="1747"/>
      <c r="J2" s="1747"/>
      <c r="K2" s="1747"/>
      <c r="L2" s="425"/>
      <c r="M2" s="451"/>
    </row>
    <row r="3" spans="1:13" ht="18" thickBot="1">
      <c r="A3" s="453"/>
      <c r="B3" s="1748" t="s">
        <v>4555</v>
      </c>
      <c r="C3" s="1748"/>
      <c r="D3" s="1748"/>
      <c r="E3" s="1748"/>
      <c r="F3" s="1748"/>
      <c r="G3" s="1748"/>
      <c r="H3" s="1748"/>
      <c r="I3" s="1748"/>
      <c r="J3" s="1748"/>
      <c r="K3" s="1748"/>
      <c r="L3" s="425"/>
      <c r="M3" s="451"/>
    </row>
    <row r="4" spans="1:13" ht="17.399999999999999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425"/>
      <c r="M4" s="451"/>
    </row>
    <row r="5" spans="1:13" ht="18" thickBot="1">
      <c r="A5" s="872" t="s">
        <v>4556</v>
      </c>
      <c r="B5" s="1678" t="s">
        <v>1781</v>
      </c>
      <c r="C5" s="1678"/>
      <c r="D5" s="1678"/>
      <c r="E5" s="1678"/>
      <c r="F5" s="1678"/>
      <c r="G5" s="1678"/>
      <c r="H5" s="1678"/>
      <c r="I5" s="1678"/>
      <c r="J5" s="1678"/>
      <c r="K5" s="1678"/>
      <c r="L5" s="425"/>
      <c r="M5" s="451"/>
    </row>
    <row r="6" spans="1:13" ht="17.399999999999999">
      <c r="A6" s="872" t="s">
        <v>4123</v>
      </c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425"/>
      <c r="M6" s="451"/>
    </row>
    <row r="7" spans="1:13" ht="18" thickBot="1">
      <c r="A7" s="872" t="s">
        <v>4557</v>
      </c>
      <c r="B7" s="872"/>
      <c r="C7" s="1678" t="s">
        <v>3914</v>
      </c>
      <c r="D7" s="1678"/>
      <c r="E7" s="1678"/>
      <c r="F7" s="1678"/>
      <c r="G7" s="1678"/>
      <c r="H7" s="1678"/>
      <c r="I7" s="1678"/>
      <c r="J7" s="1678"/>
      <c r="K7" s="1678"/>
      <c r="L7" s="425"/>
      <c r="M7" s="451"/>
    </row>
    <row r="8" spans="1:13" ht="17.399999999999999">
      <c r="A8" s="872" t="s">
        <v>1581</v>
      </c>
      <c r="B8" s="872"/>
      <c r="C8" s="871"/>
      <c r="D8" s="871"/>
      <c r="E8" s="871"/>
      <c r="F8" s="871"/>
      <c r="G8" s="871"/>
      <c r="H8" s="871"/>
      <c r="I8" s="871"/>
      <c r="J8" s="871"/>
      <c r="K8" s="871"/>
      <c r="L8" s="425"/>
      <c r="M8" s="451"/>
    </row>
    <row r="9" spans="1:13" ht="24.6" thickBot="1">
      <c r="A9" s="873"/>
      <c r="B9" s="676" t="s">
        <v>3</v>
      </c>
      <c r="C9" s="676" t="s">
        <v>1477</v>
      </c>
      <c r="D9" s="676" t="s">
        <v>1476</v>
      </c>
      <c r="E9" s="676" t="s">
        <v>1475</v>
      </c>
      <c r="F9" s="676" t="s">
        <v>1788</v>
      </c>
      <c r="G9" s="676" t="s">
        <v>1473</v>
      </c>
      <c r="H9" s="676" t="s">
        <v>1472</v>
      </c>
      <c r="I9" s="676" t="s">
        <v>1471</v>
      </c>
      <c r="J9" s="676" t="s">
        <v>1470</v>
      </c>
      <c r="K9" s="676" t="s">
        <v>1787</v>
      </c>
      <c r="L9" s="425"/>
      <c r="M9" s="451"/>
    </row>
    <row r="10" spans="1:13" ht="17.399999999999999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5"/>
      <c r="M10" s="451"/>
    </row>
    <row r="11" spans="1:13" ht="17.399999999999999">
      <c r="A11" s="874" t="s">
        <v>199</v>
      </c>
      <c r="B11" s="875">
        <v>713</v>
      </c>
      <c r="C11" s="875">
        <v>4</v>
      </c>
      <c r="D11" s="875">
        <v>93</v>
      </c>
      <c r="E11" s="875">
        <v>152</v>
      </c>
      <c r="F11" s="875">
        <v>147</v>
      </c>
      <c r="G11" s="875">
        <v>151</v>
      </c>
      <c r="H11" s="875">
        <v>109</v>
      </c>
      <c r="I11" s="875">
        <v>55</v>
      </c>
      <c r="J11" s="875">
        <v>1</v>
      </c>
      <c r="K11" s="875">
        <v>1</v>
      </c>
      <c r="L11" s="425"/>
      <c r="M11" s="451"/>
    </row>
    <row r="12" spans="1:13" ht="17.399999999999999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5"/>
      <c r="M12" s="451"/>
    </row>
    <row r="13" spans="1:13" ht="17.399999999999999">
      <c r="A13" s="421" t="s">
        <v>1267</v>
      </c>
      <c r="B13" s="422">
        <v>15</v>
      </c>
      <c r="C13" s="422">
        <v>0</v>
      </c>
      <c r="D13" s="422">
        <v>4</v>
      </c>
      <c r="E13" s="422">
        <v>4</v>
      </c>
      <c r="F13" s="422">
        <v>1</v>
      </c>
      <c r="G13" s="422">
        <v>4</v>
      </c>
      <c r="H13" s="422">
        <v>1</v>
      </c>
      <c r="I13" s="422">
        <v>0</v>
      </c>
      <c r="J13" s="422">
        <v>0</v>
      </c>
      <c r="K13" s="422">
        <v>1</v>
      </c>
      <c r="L13" s="425"/>
      <c r="M13" s="451"/>
    </row>
    <row r="14" spans="1:13" ht="17.399999999999999">
      <c r="A14" s="423" t="s">
        <v>1380</v>
      </c>
      <c r="B14" s="176">
        <v>15</v>
      </c>
      <c r="C14" s="176">
        <v>0</v>
      </c>
      <c r="D14" s="176">
        <v>4</v>
      </c>
      <c r="E14" s="176">
        <v>4</v>
      </c>
      <c r="F14" s="176">
        <v>1</v>
      </c>
      <c r="G14" s="176">
        <v>4</v>
      </c>
      <c r="H14" s="176">
        <v>1</v>
      </c>
      <c r="I14" s="176">
        <v>0</v>
      </c>
      <c r="J14" s="176">
        <v>0</v>
      </c>
      <c r="K14" s="176">
        <v>1</v>
      </c>
      <c r="L14" s="425"/>
      <c r="M14" s="451"/>
    </row>
    <row r="15" spans="1:13" ht="17.399999999999999">
      <c r="A15" s="423" t="s">
        <v>1379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425"/>
      <c r="M15" s="451"/>
    </row>
    <row r="16" spans="1:13" ht="17.399999999999999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5"/>
      <c r="M16" s="451"/>
    </row>
    <row r="17" spans="1:13" ht="17.399999999999999">
      <c r="A17" s="421" t="s">
        <v>1260</v>
      </c>
      <c r="B17" s="422">
        <v>16</v>
      </c>
      <c r="C17" s="422">
        <v>0</v>
      </c>
      <c r="D17" s="422">
        <v>3</v>
      </c>
      <c r="E17" s="422">
        <v>3</v>
      </c>
      <c r="F17" s="422">
        <v>3</v>
      </c>
      <c r="G17" s="422">
        <v>3</v>
      </c>
      <c r="H17" s="422">
        <v>4</v>
      </c>
      <c r="I17" s="422">
        <v>0</v>
      </c>
      <c r="J17" s="422">
        <v>0</v>
      </c>
      <c r="K17" s="422">
        <v>0</v>
      </c>
      <c r="L17" s="425"/>
      <c r="M17" s="451"/>
    </row>
    <row r="18" spans="1:13" ht="17.399999999999999">
      <c r="A18" s="423" t="s">
        <v>1378</v>
      </c>
      <c r="B18" s="176">
        <v>15</v>
      </c>
      <c r="C18" s="176">
        <v>0</v>
      </c>
      <c r="D18" s="176">
        <v>3</v>
      </c>
      <c r="E18" s="176">
        <v>2</v>
      </c>
      <c r="F18" s="176">
        <v>3</v>
      </c>
      <c r="G18" s="176">
        <v>3</v>
      </c>
      <c r="H18" s="176">
        <v>4</v>
      </c>
      <c r="I18" s="176">
        <v>0</v>
      </c>
      <c r="J18" s="176">
        <v>0</v>
      </c>
      <c r="K18" s="176">
        <v>0</v>
      </c>
      <c r="L18" s="425"/>
      <c r="M18" s="451"/>
    </row>
    <row r="19" spans="1:13" ht="17.399999999999999">
      <c r="A19" s="423" t="s">
        <v>1377</v>
      </c>
      <c r="B19" s="176">
        <v>1</v>
      </c>
      <c r="C19" s="176">
        <v>0</v>
      </c>
      <c r="D19" s="176">
        <v>0</v>
      </c>
      <c r="E19" s="176">
        <v>1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425"/>
      <c r="M19" s="451"/>
    </row>
    <row r="20" spans="1:13" ht="17.399999999999999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5"/>
      <c r="M20" s="451"/>
    </row>
    <row r="21" spans="1:13" ht="17.399999999999999">
      <c r="A21" s="421" t="s">
        <v>1251</v>
      </c>
      <c r="B21" s="422">
        <v>20</v>
      </c>
      <c r="C21" s="422">
        <v>0</v>
      </c>
      <c r="D21" s="422">
        <v>4</v>
      </c>
      <c r="E21" s="422">
        <v>6</v>
      </c>
      <c r="F21" s="422">
        <v>3</v>
      </c>
      <c r="G21" s="422">
        <v>4</v>
      </c>
      <c r="H21" s="422">
        <v>1</v>
      </c>
      <c r="I21" s="422">
        <v>2</v>
      </c>
      <c r="J21" s="422">
        <v>0</v>
      </c>
      <c r="K21" s="422">
        <v>0</v>
      </c>
      <c r="L21" s="425"/>
      <c r="M21" s="451"/>
    </row>
    <row r="22" spans="1:13" ht="17.399999999999999">
      <c r="A22" s="423" t="s">
        <v>1376</v>
      </c>
      <c r="B22" s="176">
        <v>13</v>
      </c>
      <c r="C22" s="176">
        <v>0</v>
      </c>
      <c r="D22" s="176">
        <v>2</v>
      </c>
      <c r="E22" s="176">
        <v>4</v>
      </c>
      <c r="F22" s="176">
        <v>0</v>
      </c>
      <c r="G22" s="176">
        <v>4</v>
      </c>
      <c r="H22" s="176">
        <v>1</v>
      </c>
      <c r="I22" s="176">
        <v>2</v>
      </c>
      <c r="J22" s="176">
        <v>0</v>
      </c>
      <c r="K22" s="176">
        <v>0</v>
      </c>
      <c r="L22" s="425"/>
      <c r="M22" s="451"/>
    </row>
    <row r="23" spans="1:13" ht="17.399999999999999">
      <c r="A23" s="423" t="s">
        <v>1375</v>
      </c>
      <c r="B23" s="176">
        <v>6</v>
      </c>
      <c r="C23" s="176">
        <v>0</v>
      </c>
      <c r="D23" s="176">
        <v>2</v>
      </c>
      <c r="E23" s="176">
        <v>1</v>
      </c>
      <c r="F23" s="176">
        <v>3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425"/>
      <c r="M23" s="451"/>
    </row>
    <row r="24" spans="1:13" ht="17.399999999999999">
      <c r="A24" s="423" t="s">
        <v>1374</v>
      </c>
      <c r="B24" s="176">
        <v>1</v>
      </c>
      <c r="C24" s="176">
        <v>0</v>
      </c>
      <c r="D24" s="176">
        <v>0</v>
      </c>
      <c r="E24" s="176">
        <v>1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425"/>
      <c r="M24" s="451"/>
    </row>
    <row r="25" spans="1:13" ht="17.399999999999999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5"/>
      <c r="M25" s="451"/>
    </row>
    <row r="26" spans="1:13" ht="17.399999999999999">
      <c r="A26" s="421" t="s">
        <v>1239</v>
      </c>
      <c r="B26" s="422">
        <v>19</v>
      </c>
      <c r="C26" s="422">
        <v>0</v>
      </c>
      <c r="D26" s="422">
        <v>2</v>
      </c>
      <c r="E26" s="422">
        <v>3</v>
      </c>
      <c r="F26" s="422">
        <v>5</v>
      </c>
      <c r="G26" s="422">
        <v>3</v>
      </c>
      <c r="H26" s="422">
        <v>5</v>
      </c>
      <c r="I26" s="422">
        <v>1</v>
      </c>
      <c r="J26" s="422">
        <v>0</v>
      </c>
      <c r="K26" s="422">
        <v>0</v>
      </c>
      <c r="L26" s="425"/>
      <c r="M26" s="451"/>
    </row>
    <row r="27" spans="1:13" ht="17.399999999999999">
      <c r="A27" s="423" t="s">
        <v>1373</v>
      </c>
      <c r="B27" s="176">
        <v>10</v>
      </c>
      <c r="C27" s="176">
        <v>0</v>
      </c>
      <c r="D27" s="176">
        <v>1</v>
      </c>
      <c r="E27" s="176">
        <v>2</v>
      </c>
      <c r="F27" s="176">
        <v>2</v>
      </c>
      <c r="G27" s="176">
        <v>1</v>
      </c>
      <c r="H27" s="176">
        <v>4</v>
      </c>
      <c r="I27" s="176">
        <v>0</v>
      </c>
      <c r="J27" s="176">
        <v>0</v>
      </c>
      <c r="K27" s="176">
        <v>0</v>
      </c>
      <c r="L27" s="425"/>
      <c r="M27" s="451"/>
    </row>
    <row r="28" spans="1:13" ht="17.399999999999999">
      <c r="A28" s="423" t="s">
        <v>1372</v>
      </c>
      <c r="B28" s="176">
        <v>1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1</v>
      </c>
      <c r="J28" s="176">
        <v>0</v>
      </c>
      <c r="K28" s="176">
        <v>0</v>
      </c>
      <c r="L28" s="425"/>
      <c r="M28" s="451"/>
    </row>
    <row r="29" spans="1:13" ht="17.399999999999999">
      <c r="A29" s="423" t="s">
        <v>1371</v>
      </c>
      <c r="B29" s="176">
        <v>8</v>
      </c>
      <c r="C29" s="176">
        <v>0</v>
      </c>
      <c r="D29" s="176">
        <v>1</v>
      </c>
      <c r="E29" s="176">
        <v>1</v>
      </c>
      <c r="F29" s="176">
        <v>3</v>
      </c>
      <c r="G29" s="176">
        <v>2</v>
      </c>
      <c r="H29" s="176">
        <v>1</v>
      </c>
      <c r="I29" s="176">
        <v>0</v>
      </c>
      <c r="J29" s="176">
        <v>0</v>
      </c>
      <c r="K29" s="176">
        <v>0</v>
      </c>
      <c r="L29" s="425"/>
      <c r="M29" s="451"/>
    </row>
    <row r="30" spans="1:13" ht="17.399999999999999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5"/>
      <c r="M30" s="451"/>
    </row>
    <row r="31" spans="1:13" ht="17.399999999999999">
      <c r="A31" s="421" t="s">
        <v>1226</v>
      </c>
      <c r="B31" s="422">
        <v>42</v>
      </c>
      <c r="C31" s="422">
        <v>0</v>
      </c>
      <c r="D31" s="422">
        <v>6</v>
      </c>
      <c r="E31" s="422">
        <v>7</v>
      </c>
      <c r="F31" s="422">
        <v>11</v>
      </c>
      <c r="G31" s="422">
        <v>9</v>
      </c>
      <c r="H31" s="422">
        <v>4</v>
      </c>
      <c r="I31" s="422">
        <v>5</v>
      </c>
      <c r="J31" s="422">
        <v>0</v>
      </c>
      <c r="K31" s="422">
        <v>0</v>
      </c>
      <c r="L31" s="425"/>
      <c r="M31" s="451"/>
    </row>
    <row r="32" spans="1:13" ht="17.399999999999999">
      <c r="A32" s="423" t="s">
        <v>1370</v>
      </c>
      <c r="B32" s="176">
        <v>28</v>
      </c>
      <c r="C32" s="176">
        <v>0</v>
      </c>
      <c r="D32" s="176">
        <v>3</v>
      </c>
      <c r="E32" s="176">
        <v>7</v>
      </c>
      <c r="F32" s="176">
        <v>7</v>
      </c>
      <c r="G32" s="176">
        <v>5</v>
      </c>
      <c r="H32" s="176">
        <v>4</v>
      </c>
      <c r="I32" s="176">
        <v>2</v>
      </c>
      <c r="J32" s="176">
        <v>0</v>
      </c>
      <c r="K32" s="176">
        <v>0</v>
      </c>
      <c r="L32" s="425"/>
      <c r="M32" s="451"/>
    </row>
    <row r="33" spans="1:13" ht="17.399999999999999">
      <c r="A33" s="423" t="s">
        <v>1369</v>
      </c>
      <c r="B33" s="176">
        <v>4</v>
      </c>
      <c r="C33" s="176">
        <v>0</v>
      </c>
      <c r="D33" s="176">
        <v>1</v>
      </c>
      <c r="E33" s="176">
        <v>0</v>
      </c>
      <c r="F33" s="176">
        <v>2</v>
      </c>
      <c r="G33" s="176">
        <v>0</v>
      </c>
      <c r="H33" s="176">
        <v>0</v>
      </c>
      <c r="I33" s="176">
        <v>1</v>
      </c>
      <c r="J33" s="176">
        <v>0</v>
      </c>
      <c r="K33" s="176">
        <v>0</v>
      </c>
      <c r="L33" s="425"/>
      <c r="M33" s="451"/>
    </row>
    <row r="34" spans="1:13" ht="17.399999999999999">
      <c r="A34" s="423" t="s">
        <v>1368</v>
      </c>
      <c r="B34" s="176">
        <v>10</v>
      </c>
      <c r="C34" s="176">
        <v>0</v>
      </c>
      <c r="D34" s="176">
        <v>2</v>
      </c>
      <c r="E34" s="176">
        <v>0</v>
      </c>
      <c r="F34" s="176">
        <v>2</v>
      </c>
      <c r="G34" s="176">
        <v>4</v>
      </c>
      <c r="H34" s="176">
        <v>0</v>
      </c>
      <c r="I34" s="176">
        <v>2</v>
      </c>
      <c r="J34" s="176">
        <v>0</v>
      </c>
      <c r="K34" s="176">
        <v>0</v>
      </c>
      <c r="L34" s="425"/>
      <c r="M34" s="451"/>
    </row>
    <row r="35" spans="1:13" ht="17.399999999999999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5"/>
      <c r="M35" s="451"/>
    </row>
    <row r="36" spans="1:13" ht="17.399999999999999">
      <c r="A36" s="421" t="s">
        <v>1208</v>
      </c>
      <c r="B36" s="422">
        <v>56</v>
      </c>
      <c r="C36" s="422">
        <v>0</v>
      </c>
      <c r="D36" s="422">
        <v>8</v>
      </c>
      <c r="E36" s="422">
        <v>11</v>
      </c>
      <c r="F36" s="422">
        <v>12</v>
      </c>
      <c r="G36" s="422">
        <v>15</v>
      </c>
      <c r="H36" s="422">
        <v>5</v>
      </c>
      <c r="I36" s="422">
        <v>4</v>
      </c>
      <c r="J36" s="422">
        <v>1</v>
      </c>
      <c r="K36" s="422">
        <v>0</v>
      </c>
      <c r="L36" s="425"/>
      <c r="M36" s="451"/>
    </row>
    <row r="37" spans="1:13" ht="17.399999999999999">
      <c r="A37" s="423" t="s">
        <v>1367</v>
      </c>
      <c r="B37" s="176">
        <v>23</v>
      </c>
      <c r="C37" s="176">
        <v>0</v>
      </c>
      <c r="D37" s="176">
        <v>4</v>
      </c>
      <c r="E37" s="176">
        <v>5</v>
      </c>
      <c r="F37" s="176">
        <v>5</v>
      </c>
      <c r="G37" s="176">
        <v>3</v>
      </c>
      <c r="H37" s="176">
        <v>4</v>
      </c>
      <c r="I37" s="176">
        <v>1</v>
      </c>
      <c r="J37" s="176">
        <v>1</v>
      </c>
      <c r="K37" s="176">
        <v>0</v>
      </c>
      <c r="L37" s="425"/>
      <c r="M37" s="451"/>
    </row>
    <row r="38" spans="1:13" ht="17.399999999999999">
      <c r="A38" s="423" t="s">
        <v>1366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425"/>
      <c r="M38" s="451"/>
    </row>
    <row r="39" spans="1:13" ht="17.399999999999999">
      <c r="A39" s="423" t="s">
        <v>1365</v>
      </c>
      <c r="B39" s="176">
        <v>2</v>
      </c>
      <c r="C39" s="176">
        <v>0</v>
      </c>
      <c r="D39" s="176">
        <v>0</v>
      </c>
      <c r="E39" s="176">
        <v>1</v>
      </c>
      <c r="F39" s="176">
        <v>0</v>
      </c>
      <c r="G39" s="176">
        <v>1</v>
      </c>
      <c r="H39" s="176">
        <v>0</v>
      </c>
      <c r="I39" s="176">
        <v>0</v>
      </c>
      <c r="J39" s="176">
        <v>0</v>
      </c>
      <c r="K39" s="176">
        <v>0</v>
      </c>
      <c r="L39" s="425"/>
      <c r="M39" s="451"/>
    </row>
    <row r="40" spans="1:13" ht="17.399999999999999">
      <c r="A40" s="423" t="s">
        <v>1364</v>
      </c>
      <c r="B40" s="176">
        <v>2</v>
      </c>
      <c r="C40" s="176">
        <v>0</v>
      </c>
      <c r="D40" s="176">
        <v>2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425"/>
      <c r="M40" s="451"/>
    </row>
    <row r="41" spans="1:13" ht="17.399999999999999">
      <c r="A41" s="423" t="s">
        <v>1363</v>
      </c>
      <c r="B41" s="176">
        <v>9</v>
      </c>
      <c r="C41" s="176">
        <v>0</v>
      </c>
      <c r="D41" s="176">
        <v>0</v>
      </c>
      <c r="E41" s="176">
        <v>3</v>
      </c>
      <c r="F41" s="176">
        <v>3</v>
      </c>
      <c r="G41" s="176">
        <v>0</v>
      </c>
      <c r="H41" s="176">
        <v>1</v>
      </c>
      <c r="I41" s="176">
        <v>2</v>
      </c>
      <c r="J41" s="176">
        <v>0</v>
      </c>
      <c r="K41" s="176">
        <v>0</v>
      </c>
      <c r="L41" s="425"/>
      <c r="M41" s="451"/>
    </row>
    <row r="42" spans="1:13" ht="17.399999999999999">
      <c r="A42" s="423" t="s">
        <v>1362</v>
      </c>
      <c r="B42" s="176">
        <v>3</v>
      </c>
      <c r="C42" s="176">
        <v>0</v>
      </c>
      <c r="D42" s="176">
        <v>1</v>
      </c>
      <c r="E42" s="176">
        <v>0</v>
      </c>
      <c r="F42" s="176">
        <v>0</v>
      </c>
      <c r="G42" s="176">
        <v>2</v>
      </c>
      <c r="H42" s="176">
        <v>0</v>
      </c>
      <c r="I42" s="176">
        <v>0</v>
      </c>
      <c r="J42" s="176">
        <v>0</v>
      </c>
      <c r="K42" s="176">
        <v>0</v>
      </c>
      <c r="L42" s="425"/>
      <c r="M42" s="451"/>
    </row>
    <row r="43" spans="1:13" ht="17.399999999999999">
      <c r="A43" s="423" t="s">
        <v>1361</v>
      </c>
      <c r="B43" s="176">
        <v>6</v>
      </c>
      <c r="C43" s="176">
        <v>0</v>
      </c>
      <c r="D43" s="176">
        <v>1</v>
      </c>
      <c r="E43" s="176">
        <v>1</v>
      </c>
      <c r="F43" s="176">
        <v>2</v>
      </c>
      <c r="G43" s="176">
        <v>2</v>
      </c>
      <c r="H43" s="176">
        <v>0</v>
      </c>
      <c r="I43" s="176">
        <v>0</v>
      </c>
      <c r="J43" s="176">
        <v>0</v>
      </c>
      <c r="K43" s="176">
        <v>0</v>
      </c>
      <c r="L43" s="425"/>
      <c r="M43" s="451"/>
    </row>
    <row r="44" spans="1:13" ht="17.399999999999999">
      <c r="A44" s="423" t="s">
        <v>1360</v>
      </c>
      <c r="B44" s="176">
        <v>11</v>
      </c>
      <c r="C44" s="176">
        <v>0</v>
      </c>
      <c r="D44" s="176">
        <v>0</v>
      </c>
      <c r="E44" s="176">
        <v>1</v>
      </c>
      <c r="F44" s="176">
        <v>2</v>
      </c>
      <c r="G44" s="176">
        <v>7</v>
      </c>
      <c r="H44" s="176">
        <v>0</v>
      </c>
      <c r="I44" s="176">
        <v>1</v>
      </c>
      <c r="J44" s="176">
        <v>0</v>
      </c>
      <c r="K44" s="176">
        <v>0</v>
      </c>
      <c r="L44" s="425"/>
      <c r="M44" s="451"/>
    </row>
    <row r="45" spans="1:13" ht="17.399999999999999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5"/>
      <c r="M45" s="451"/>
    </row>
    <row r="46" spans="1:13" ht="17.399999999999999">
      <c r="A46" s="421" t="s">
        <v>1162</v>
      </c>
      <c r="B46" s="422">
        <v>282</v>
      </c>
      <c r="C46" s="422">
        <v>0</v>
      </c>
      <c r="D46" s="422">
        <v>30</v>
      </c>
      <c r="E46" s="422">
        <v>50</v>
      </c>
      <c r="F46" s="422">
        <v>60</v>
      </c>
      <c r="G46" s="422">
        <v>62</v>
      </c>
      <c r="H46" s="422">
        <v>57</v>
      </c>
      <c r="I46" s="422">
        <v>23</v>
      </c>
      <c r="J46" s="422">
        <v>0</v>
      </c>
      <c r="K46" s="422">
        <v>0</v>
      </c>
      <c r="L46" s="425"/>
      <c r="M46" s="451"/>
    </row>
    <row r="47" spans="1:13" ht="17.399999999999999">
      <c r="A47" s="423" t="s">
        <v>1359</v>
      </c>
      <c r="B47" s="176">
        <v>221</v>
      </c>
      <c r="C47" s="176">
        <v>0</v>
      </c>
      <c r="D47" s="176">
        <v>21</v>
      </c>
      <c r="E47" s="176">
        <v>35</v>
      </c>
      <c r="F47" s="176">
        <v>49</v>
      </c>
      <c r="G47" s="176">
        <v>53</v>
      </c>
      <c r="H47" s="176">
        <v>47</v>
      </c>
      <c r="I47" s="176">
        <v>16</v>
      </c>
      <c r="J47" s="176">
        <v>0</v>
      </c>
      <c r="K47" s="176">
        <v>0</v>
      </c>
      <c r="L47" s="425"/>
      <c r="M47" s="451"/>
    </row>
    <row r="48" spans="1:13" ht="17.399999999999999">
      <c r="A48" s="423" t="s">
        <v>1358</v>
      </c>
      <c r="B48" s="176">
        <v>15</v>
      </c>
      <c r="C48" s="176">
        <v>0</v>
      </c>
      <c r="D48" s="176">
        <v>1</v>
      </c>
      <c r="E48" s="176">
        <v>5</v>
      </c>
      <c r="F48" s="176">
        <v>3</v>
      </c>
      <c r="G48" s="176">
        <v>6</v>
      </c>
      <c r="H48" s="176">
        <v>0</v>
      </c>
      <c r="I48" s="176">
        <v>0</v>
      </c>
      <c r="J48" s="176">
        <v>0</v>
      </c>
      <c r="K48" s="176">
        <v>0</v>
      </c>
      <c r="L48" s="425"/>
      <c r="M48" s="451"/>
    </row>
    <row r="49" spans="1:13" ht="17.399999999999999">
      <c r="A49" s="423" t="s">
        <v>1357</v>
      </c>
      <c r="B49" s="176">
        <v>10</v>
      </c>
      <c r="C49" s="176">
        <v>0</v>
      </c>
      <c r="D49" s="176">
        <v>3</v>
      </c>
      <c r="E49" s="176">
        <v>2</v>
      </c>
      <c r="F49" s="176">
        <v>0</v>
      </c>
      <c r="G49" s="176">
        <v>1</v>
      </c>
      <c r="H49" s="176">
        <v>1</v>
      </c>
      <c r="I49" s="176">
        <v>3</v>
      </c>
      <c r="J49" s="176">
        <v>0</v>
      </c>
      <c r="K49" s="176">
        <v>0</v>
      </c>
      <c r="L49" s="425"/>
      <c r="M49" s="451"/>
    </row>
    <row r="50" spans="1:13" ht="17.399999999999999">
      <c r="A50" s="423" t="s">
        <v>1356</v>
      </c>
      <c r="B50" s="176">
        <v>21</v>
      </c>
      <c r="C50" s="176">
        <v>0</v>
      </c>
      <c r="D50" s="176">
        <v>5</v>
      </c>
      <c r="E50" s="176">
        <v>2</v>
      </c>
      <c r="F50" s="176">
        <v>4</v>
      </c>
      <c r="G50" s="176">
        <v>1</v>
      </c>
      <c r="H50" s="176">
        <v>7</v>
      </c>
      <c r="I50" s="176">
        <v>2</v>
      </c>
      <c r="J50" s="176">
        <v>0</v>
      </c>
      <c r="K50" s="176">
        <v>0</v>
      </c>
      <c r="L50" s="425"/>
      <c r="M50" s="451"/>
    </row>
    <row r="51" spans="1:13" ht="17.399999999999999">
      <c r="A51" s="423" t="s">
        <v>1355</v>
      </c>
      <c r="B51" s="176">
        <v>4</v>
      </c>
      <c r="C51" s="176">
        <v>0</v>
      </c>
      <c r="D51" s="176">
        <v>0</v>
      </c>
      <c r="E51" s="176">
        <v>1</v>
      </c>
      <c r="F51" s="176">
        <v>3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425"/>
      <c r="M51" s="451"/>
    </row>
    <row r="52" spans="1:13" ht="17.399999999999999">
      <c r="A52" s="423" t="s">
        <v>1354</v>
      </c>
      <c r="B52" s="176">
        <v>11</v>
      </c>
      <c r="C52" s="176">
        <v>0</v>
      </c>
      <c r="D52" s="176">
        <v>0</v>
      </c>
      <c r="E52" s="176">
        <v>5</v>
      </c>
      <c r="F52" s="176">
        <v>1</v>
      </c>
      <c r="G52" s="176">
        <v>1</v>
      </c>
      <c r="H52" s="176">
        <v>2</v>
      </c>
      <c r="I52" s="176">
        <v>2</v>
      </c>
      <c r="J52" s="176">
        <v>0</v>
      </c>
      <c r="K52" s="176">
        <v>0</v>
      </c>
      <c r="L52" s="425"/>
      <c r="M52" s="451"/>
    </row>
    <row r="53" spans="1:13" ht="17.399999999999999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5"/>
      <c r="M53" s="451"/>
    </row>
    <row r="54" spans="1:13" ht="17.399999999999999">
      <c r="A54" s="421" t="s">
        <v>1103</v>
      </c>
      <c r="B54" s="422">
        <v>38</v>
      </c>
      <c r="C54" s="422">
        <v>2</v>
      </c>
      <c r="D54" s="422">
        <v>3</v>
      </c>
      <c r="E54" s="422">
        <v>9</v>
      </c>
      <c r="F54" s="422">
        <v>11</v>
      </c>
      <c r="G54" s="422">
        <v>8</v>
      </c>
      <c r="H54" s="422">
        <v>3</v>
      </c>
      <c r="I54" s="422">
        <v>2</v>
      </c>
      <c r="J54" s="422">
        <v>0</v>
      </c>
      <c r="K54" s="422">
        <v>0</v>
      </c>
      <c r="L54" s="425"/>
      <c r="M54" s="451"/>
    </row>
    <row r="55" spans="1:13" ht="17.399999999999999">
      <c r="A55" s="423" t="s">
        <v>1353</v>
      </c>
      <c r="B55" s="176">
        <v>31</v>
      </c>
      <c r="C55" s="176">
        <v>2</v>
      </c>
      <c r="D55" s="176">
        <v>3</v>
      </c>
      <c r="E55" s="176">
        <v>8</v>
      </c>
      <c r="F55" s="176">
        <v>8</v>
      </c>
      <c r="G55" s="176">
        <v>7</v>
      </c>
      <c r="H55" s="176">
        <v>2</v>
      </c>
      <c r="I55" s="176">
        <v>1</v>
      </c>
      <c r="J55" s="176">
        <v>0</v>
      </c>
      <c r="K55" s="176">
        <v>0</v>
      </c>
      <c r="L55" s="425"/>
      <c r="M55" s="451"/>
    </row>
    <row r="56" spans="1:13" ht="17.399999999999999">
      <c r="A56" s="423" t="s">
        <v>1352</v>
      </c>
      <c r="B56" s="176">
        <v>1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1</v>
      </c>
      <c r="J56" s="176">
        <v>0</v>
      </c>
      <c r="K56" s="176">
        <v>0</v>
      </c>
      <c r="L56" s="425"/>
      <c r="M56" s="451"/>
    </row>
    <row r="57" spans="1:13" ht="17.399999999999999">
      <c r="A57" s="423" t="s">
        <v>1351</v>
      </c>
      <c r="B57" s="176">
        <v>6</v>
      </c>
      <c r="C57" s="176">
        <v>0</v>
      </c>
      <c r="D57" s="176">
        <v>0</v>
      </c>
      <c r="E57" s="176">
        <v>1</v>
      </c>
      <c r="F57" s="176">
        <v>3</v>
      </c>
      <c r="G57" s="176">
        <v>1</v>
      </c>
      <c r="H57" s="176">
        <v>1</v>
      </c>
      <c r="I57" s="176">
        <v>0</v>
      </c>
      <c r="J57" s="176">
        <v>0</v>
      </c>
      <c r="K57" s="176">
        <v>0</v>
      </c>
      <c r="L57" s="425"/>
      <c r="M57" s="451"/>
    </row>
    <row r="58" spans="1:13" ht="17.399999999999999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5"/>
      <c r="M58" s="451"/>
    </row>
    <row r="59" spans="1:13" ht="17.399999999999999">
      <c r="A59" s="421" t="s">
        <v>1066</v>
      </c>
      <c r="B59" s="422">
        <v>33</v>
      </c>
      <c r="C59" s="422">
        <v>0</v>
      </c>
      <c r="D59" s="422">
        <v>8</v>
      </c>
      <c r="E59" s="422">
        <v>9</v>
      </c>
      <c r="F59" s="422">
        <v>5</v>
      </c>
      <c r="G59" s="422">
        <v>4</v>
      </c>
      <c r="H59" s="422">
        <v>4</v>
      </c>
      <c r="I59" s="422">
        <v>3</v>
      </c>
      <c r="J59" s="422">
        <v>0</v>
      </c>
      <c r="K59" s="422">
        <v>0</v>
      </c>
      <c r="L59" s="425"/>
      <c r="M59" s="451"/>
    </row>
    <row r="60" spans="1:13" ht="17.399999999999999">
      <c r="A60" s="423" t="s">
        <v>1350</v>
      </c>
      <c r="B60" s="176">
        <v>16</v>
      </c>
      <c r="C60" s="176">
        <v>0</v>
      </c>
      <c r="D60" s="176">
        <v>3</v>
      </c>
      <c r="E60" s="176">
        <v>5</v>
      </c>
      <c r="F60" s="176">
        <v>2</v>
      </c>
      <c r="G60" s="176">
        <v>1</v>
      </c>
      <c r="H60" s="176">
        <v>3</v>
      </c>
      <c r="I60" s="176">
        <v>2</v>
      </c>
      <c r="J60" s="176">
        <v>0</v>
      </c>
      <c r="K60" s="176">
        <v>0</v>
      </c>
      <c r="L60" s="425"/>
      <c r="M60" s="451"/>
    </row>
    <row r="61" spans="1:13" ht="17.399999999999999">
      <c r="A61" s="423" t="s">
        <v>1349</v>
      </c>
      <c r="B61" s="176">
        <v>2</v>
      </c>
      <c r="C61" s="176">
        <v>0</v>
      </c>
      <c r="D61" s="176">
        <v>1</v>
      </c>
      <c r="E61" s="176">
        <v>1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425"/>
      <c r="M61" s="451"/>
    </row>
    <row r="62" spans="1:13" ht="17.399999999999999">
      <c r="A62" s="423" t="s">
        <v>1348</v>
      </c>
      <c r="B62" s="176">
        <v>5</v>
      </c>
      <c r="C62" s="176">
        <v>0</v>
      </c>
      <c r="D62" s="176">
        <v>3</v>
      </c>
      <c r="E62" s="176">
        <v>0</v>
      </c>
      <c r="F62" s="176">
        <v>0</v>
      </c>
      <c r="G62" s="176">
        <v>1</v>
      </c>
      <c r="H62" s="176">
        <v>1</v>
      </c>
      <c r="I62" s="176">
        <v>0</v>
      </c>
      <c r="J62" s="176">
        <v>0</v>
      </c>
      <c r="K62" s="176">
        <v>0</v>
      </c>
      <c r="L62" s="425"/>
      <c r="M62" s="451"/>
    </row>
    <row r="63" spans="1:13" ht="17.399999999999999">
      <c r="A63" s="423" t="s">
        <v>1347</v>
      </c>
      <c r="B63" s="176">
        <v>10</v>
      </c>
      <c r="C63" s="176">
        <v>0</v>
      </c>
      <c r="D63" s="176">
        <v>1</v>
      </c>
      <c r="E63" s="176">
        <v>3</v>
      </c>
      <c r="F63" s="176">
        <v>3</v>
      </c>
      <c r="G63" s="176">
        <v>2</v>
      </c>
      <c r="H63" s="176">
        <v>0</v>
      </c>
      <c r="I63" s="176">
        <v>1</v>
      </c>
      <c r="J63" s="176">
        <v>0</v>
      </c>
      <c r="K63" s="176">
        <v>0</v>
      </c>
      <c r="L63" s="425"/>
      <c r="M63" s="451"/>
    </row>
    <row r="64" spans="1:13" ht="17.399999999999999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5"/>
      <c r="M64" s="451"/>
    </row>
    <row r="65" spans="1:13" ht="17.399999999999999">
      <c r="A65" s="421" t="s">
        <v>1032</v>
      </c>
      <c r="B65" s="422">
        <v>96</v>
      </c>
      <c r="C65" s="422">
        <v>2</v>
      </c>
      <c r="D65" s="422">
        <v>11</v>
      </c>
      <c r="E65" s="422">
        <v>22</v>
      </c>
      <c r="F65" s="422">
        <v>18</v>
      </c>
      <c r="G65" s="422">
        <v>22</v>
      </c>
      <c r="H65" s="422">
        <v>11</v>
      </c>
      <c r="I65" s="422">
        <v>10</v>
      </c>
      <c r="J65" s="422">
        <v>0</v>
      </c>
      <c r="K65" s="422">
        <v>0</v>
      </c>
      <c r="L65" s="425"/>
      <c r="M65" s="451"/>
    </row>
    <row r="66" spans="1:13" ht="17.399999999999999">
      <c r="A66" s="423" t="s">
        <v>1346</v>
      </c>
      <c r="B66" s="176">
        <v>49</v>
      </c>
      <c r="C66" s="176">
        <v>0</v>
      </c>
      <c r="D66" s="176">
        <v>6</v>
      </c>
      <c r="E66" s="176">
        <v>9</v>
      </c>
      <c r="F66" s="176">
        <v>7</v>
      </c>
      <c r="G66" s="176">
        <v>12</v>
      </c>
      <c r="H66" s="176">
        <v>8</v>
      </c>
      <c r="I66" s="176">
        <v>7</v>
      </c>
      <c r="J66" s="176">
        <v>0</v>
      </c>
      <c r="K66" s="176">
        <v>0</v>
      </c>
      <c r="L66" s="425"/>
      <c r="M66" s="451"/>
    </row>
    <row r="67" spans="1:13" ht="17.399999999999999">
      <c r="A67" s="423" t="s">
        <v>1345</v>
      </c>
      <c r="B67" s="176">
        <v>10</v>
      </c>
      <c r="C67" s="176">
        <v>1</v>
      </c>
      <c r="D67" s="176">
        <v>1</v>
      </c>
      <c r="E67" s="176">
        <v>1</v>
      </c>
      <c r="F67" s="176">
        <v>1</v>
      </c>
      <c r="G67" s="176">
        <v>3</v>
      </c>
      <c r="H67" s="176">
        <v>2</v>
      </c>
      <c r="I67" s="176">
        <v>1</v>
      </c>
      <c r="J67" s="176">
        <v>0</v>
      </c>
      <c r="K67" s="176">
        <v>0</v>
      </c>
      <c r="L67" s="425"/>
      <c r="M67" s="451"/>
    </row>
    <row r="68" spans="1:13" ht="17.399999999999999">
      <c r="A68" s="423" t="s">
        <v>1344</v>
      </c>
      <c r="B68" s="176">
        <v>18</v>
      </c>
      <c r="C68" s="176">
        <v>1</v>
      </c>
      <c r="D68" s="176">
        <v>0</v>
      </c>
      <c r="E68" s="176">
        <v>6</v>
      </c>
      <c r="F68" s="176">
        <v>3</v>
      </c>
      <c r="G68" s="176">
        <v>6</v>
      </c>
      <c r="H68" s="176">
        <v>0</v>
      </c>
      <c r="I68" s="176">
        <v>2</v>
      </c>
      <c r="J68" s="176">
        <v>0</v>
      </c>
      <c r="K68" s="176">
        <v>0</v>
      </c>
      <c r="L68" s="425"/>
      <c r="M68" s="451"/>
    </row>
    <row r="69" spans="1:13" ht="17.399999999999999">
      <c r="A69" s="423" t="s">
        <v>1343</v>
      </c>
      <c r="B69" s="176">
        <v>19</v>
      </c>
      <c r="C69" s="176">
        <v>0</v>
      </c>
      <c r="D69" s="176">
        <v>4</v>
      </c>
      <c r="E69" s="176">
        <v>6</v>
      </c>
      <c r="F69" s="176">
        <v>7</v>
      </c>
      <c r="G69" s="176">
        <v>1</v>
      </c>
      <c r="H69" s="176">
        <v>1</v>
      </c>
      <c r="I69" s="176">
        <v>0</v>
      </c>
      <c r="J69" s="176">
        <v>0</v>
      </c>
      <c r="K69" s="176">
        <v>0</v>
      </c>
      <c r="L69" s="425"/>
      <c r="M69" s="451"/>
    </row>
    <row r="70" spans="1:13" ht="17.399999999999999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5"/>
      <c r="M70" s="451"/>
    </row>
    <row r="71" spans="1:13" ht="17.399999999999999">
      <c r="A71" s="421" t="s">
        <v>973</v>
      </c>
      <c r="B71" s="422">
        <v>34</v>
      </c>
      <c r="C71" s="422">
        <v>0</v>
      </c>
      <c r="D71" s="422">
        <v>4</v>
      </c>
      <c r="E71" s="422">
        <v>12</v>
      </c>
      <c r="F71" s="422">
        <v>4</v>
      </c>
      <c r="G71" s="422">
        <v>3</v>
      </c>
      <c r="H71" s="422">
        <v>9</v>
      </c>
      <c r="I71" s="422">
        <v>2</v>
      </c>
      <c r="J71" s="422">
        <v>0</v>
      </c>
      <c r="K71" s="422">
        <v>0</v>
      </c>
      <c r="L71" s="425"/>
      <c r="M71" s="451"/>
    </row>
    <row r="72" spans="1:13" ht="17.399999999999999">
      <c r="A72" s="423" t="s">
        <v>1342</v>
      </c>
      <c r="B72" s="176">
        <v>29</v>
      </c>
      <c r="C72" s="176">
        <v>0</v>
      </c>
      <c r="D72" s="176">
        <v>3</v>
      </c>
      <c r="E72" s="176">
        <v>11</v>
      </c>
      <c r="F72" s="176">
        <v>4</v>
      </c>
      <c r="G72" s="176">
        <v>3</v>
      </c>
      <c r="H72" s="176">
        <v>6</v>
      </c>
      <c r="I72" s="176">
        <v>2</v>
      </c>
      <c r="J72" s="176">
        <v>0</v>
      </c>
      <c r="K72" s="176">
        <v>0</v>
      </c>
      <c r="L72" s="425"/>
      <c r="M72" s="451"/>
    </row>
    <row r="73" spans="1:13" ht="17.399999999999999">
      <c r="A73" s="423" t="s">
        <v>1341</v>
      </c>
      <c r="B73" s="176">
        <v>5</v>
      </c>
      <c r="C73" s="176">
        <v>0</v>
      </c>
      <c r="D73" s="176">
        <v>1</v>
      </c>
      <c r="E73" s="176">
        <v>1</v>
      </c>
      <c r="F73" s="176">
        <v>0</v>
      </c>
      <c r="G73" s="176">
        <v>0</v>
      </c>
      <c r="H73" s="176">
        <v>3</v>
      </c>
      <c r="I73" s="176">
        <v>0</v>
      </c>
      <c r="J73" s="176">
        <v>0</v>
      </c>
      <c r="K73" s="176">
        <v>0</v>
      </c>
      <c r="L73" s="425"/>
      <c r="M73" s="451"/>
    </row>
    <row r="74" spans="1:13" ht="17.399999999999999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5"/>
      <c r="M74" s="451"/>
    </row>
    <row r="75" spans="1:13" ht="17.399999999999999">
      <c r="A75" s="421" t="s">
        <v>938</v>
      </c>
      <c r="B75" s="422">
        <v>10</v>
      </c>
      <c r="C75" s="422">
        <v>0</v>
      </c>
      <c r="D75" s="422">
        <v>2</v>
      </c>
      <c r="E75" s="422">
        <v>2</v>
      </c>
      <c r="F75" s="422">
        <v>1</v>
      </c>
      <c r="G75" s="422">
        <v>2</v>
      </c>
      <c r="H75" s="422">
        <v>0</v>
      </c>
      <c r="I75" s="422">
        <v>3</v>
      </c>
      <c r="J75" s="422">
        <v>0</v>
      </c>
      <c r="K75" s="422">
        <v>0</v>
      </c>
      <c r="L75" s="425"/>
      <c r="M75" s="451"/>
    </row>
    <row r="76" spans="1:13" ht="17.399999999999999">
      <c r="A76" s="423" t="s">
        <v>1340</v>
      </c>
      <c r="B76" s="176">
        <v>8</v>
      </c>
      <c r="C76" s="176">
        <v>0</v>
      </c>
      <c r="D76" s="176">
        <v>1</v>
      </c>
      <c r="E76" s="176">
        <v>1</v>
      </c>
      <c r="F76" s="176">
        <v>1</v>
      </c>
      <c r="G76" s="176">
        <v>2</v>
      </c>
      <c r="H76" s="176">
        <v>0</v>
      </c>
      <c r="I76" s="176">
        <v>3</v>
      </c>
      <c r="J76" s="176">
        <v>0</v>
      </c>
      <c r="K76" s="176">
        <v>0</v>
      </c>
      <c r="L76" s="425"/>
      <c r="M76" s="451"/>
    </row>
    <row r="77" spans="1:13" ht="17.399999999999999">
      <c r="A77" s="423" t="s">
        <v>1339</v>
      </c>
      <c r="B77" s="176">
        <v>2</v>
      </c>
      <c r="C77" s="176">
        <v>0</v>
      </c>
      <c r="D77" s="176">
        <v>1</v>
      </c>
      <c r="E77" s="176">
        <v>1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425"/>
      <c r="M77" s="451"/>
    </row>
    <row r="78" spans="1:13" ht="17.399999999999999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5"/>
      <c r="M78" s="451"/>
    </row>
    <row r="79" spans="1:13" ht="17.399999999999999">
      <c r="A79" s="421" t="s">
        <v>924</v>
      </c>
      <c r="B79" s="422">
        <v>45</v>
      </c>
      <c r="C79" s="422">
        <v>0</v>
      </c>
      <c r="D79" s="422">
        <v>8</v>
      </c>
      <c r="E79" s="422">
        <v>11</v>
      </c>
      <c r="F79" s="422">
        <v>12</v>
      </c>
      <c r="G79" s="422">
        <v>10</v>
      </c>
      <c r="H79" s="422">
        <v>4</v>
      </c>
      <c r="I79" s="422">
        <v>0</v>
      </c>
      <c r="J79" s="422">
        <v>0</v>
      </c>
      <c r="K79" s="422">
        <v>0</v>
      </c>
      <c r="L79" s="425"/>
      <c r="M79" s="451"/>
    </row>
    <row r="80" spans="1:13" ht="17.399999999999999">
      <c r="A80" s="423" t="s">
        <v>1338</v>
      </c>
      <c r="B80" s="176">
        <v>20</v>
      </c>
      <c r="C80" s="176">
        <v>0</v>
      </c>
      <c r="D80" s="176">
        <v>5</v>
      </c>
      <c r="E80" s="176">
        <v>3</v>
      </c>
      <c r="F80" s="176">
        <v>4</v>
      </c>
      <c r="G80" s="176">
        <v>5</v>
      </c>
      <c r="H80" s="176">
        <v>3</v>
      </c>
      <c r="I80" s="176">
        <v>0</v>
      </c>
      <c r="J80" s="176">
        <v>0</v>
      </c>
      <c r="K80" s="176">
        <v>0</v>
      </c>
      <c r="L80" s="425"/>
      <c r="M80" s="451"/>
    </row>
    <row r="81" spans="1:13" ht="17.399999999999999">
      <c r="A81" s="423" t="s">
        <v>1337</v>
      </c>
      <c r="B81" s="176">
        <v>10</v>
      </c>
      <c r="C81" s="176">
        <v>0</v>
      </c>
      <c r="D81" s="176">
        <v>1</v>
      </c>
      <c r="E81" s="176">
        <v>5</v>
      </c>
      <c r="F81" s="176">
        <v>1</v>
      </c>
      <c r="G81" s="176">
        <v>3</v>
      </c>
      <c r="H81" s="176">
        <v>0</v>
      </c>
      <c r="I81" s="176">
        <v>0</v>
      </c>
      <c r="J81" s="176">
        <v>0</v>
      </c>
      <c r="K81" s="176">
        <v>0</v>
      </c>
      <c r="L81" s="425"/>
      <c r="M81" s="451"/>
    </row>
    <row r="82" spans="1:13" ht="17.399999999999999">
      <c r="A82" s="423" t="s">
        <v>1336</v>
      </c>
      <c r="B82" s="176">
        <v>14</v>
      </c>
      <c r="C82" s="176">
        <v>0</v>
      </c>
      <c r="D82" s="176">
        <v>1</v>
      </c>
      <c r="E82" s="176">
        <v>3</v>
      </c>
      <c r="F82" s="176">
        <v>7</v>
      </c>
      <c r="G82" s="176">
        <v>2</v>
      </c>
      <c r="H82" s="176">
        <v>1</v>
      </c>
      <c r="I82" s="176">
        <v>0</v>
      </c>
      <c r="J82" s="176">
        <v>0</v>
      </c>
      <c r="K82" s="176">
        <v>0</v>
      </c>
      <c r="L82" s="425"/>
      <c r="M82" s="451"/>
    </row>
    <row r="83" spans="1:13" ht="17.399999999999999">
      <c r="A83" s="423" t="s">
        <v>1335</v>
      </c>
      <c r="B83" s="176">
        <v>1</v>
      </c>
      <c r="C83" s="176">
        <v>0</v>
      </c>
      <c r="D83" s="176">
        <v>1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425"/>
      <c r="M83" s="451"/>
    </row>
    <row r="84" spans="1:13" ht="17.399999999999999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5"/>
      <c r="M84" s="451"/>
    </row>
    <row r="85" spans="1:13" ht="17.399999999999999">
      <c r="A85" s="421" t="s">
        <v>890</v>
      </c>
      <c r="B85" s="422">
        <v>3</v>
      </c>
      <c r="C85" s="422">
        <v>0</v>
      </c>
      <c r="D85" s="422">
        <v>0</v>
      </c>
      <c r="E85" s="422">
        <v>2</v>
      </c>
      <c r="F85" s="422">
        <v>0</v>
      </c>
      <c r="G85" s="422">
        <v>1</v>
      </c>
      <c r="H85" s="422">
        <v>0</v>
      </c>
      <c r="I85" s="422">
        <v>0</v>
      </c>
      <c r="J85" s="422">
        <v>0</v>
      </c>
      <c r="K85" s="422">
        <v>0</v>
      </c>
      <c r="L85" s="425"/>
      <c r="M85" s="451"/>
    </row>
    <row r="86" spans="1:13" ht="17.399999999999999">
      <c r="A86" s="423" t="s">
        <v>1334</v>
      </c>
      <c r="B86" s="176">
        <v>1</v>
      </c>
      <c r="C86" s="176">
        <v>0</v>
      </c>
      <c r="D86" s="176">
        <v>0</v>
      </c>
      <c r="E86" s="176">
        <v>1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425"/>
      <c r="M86" s="451"/>
    </row>
    <row r="87" spans="1:13" ht="17.399999999999999">
      <c r="A87" s="423" t="s">
        <v>1333</v>
      </c>
      <c r="B87" s="176">
        <v>1</v>
      </c>
      <c r="C87" s="176">
        <v>0</v>
      </c>
      <c r="D87" s="176">
        <v>0</v>
      </c>
      <c r="E87" s="176">
        <v>1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425"/>
      <c r="M87" s="451"/>
    </row>
    <row r="88" spans="1:13" ht="17.399999999999999">
      <c r="A88" s="423" t="s">
        <v>1332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425"/>
      <c r="M88" s="451"/>
    </row>
    <row r="89" spans="1:13" ht="17.399999999999999">
      <c r="A89" s="423" t="s">
        <v>1331</v>
      </c>
      <c r="B89" s="176">
        <v>1</v>
      </c>
      <c r="C89" s="176">
        <v>0</v>
      </c>
      <c r="D89" s="176">
        <v>0</v>
      </c>
      <c r="E89" s="176">
        <v>0</v>
      </c>
      <c r="F89" s="176">
        <v>0</v>
      </c>
      <c r="G89" s="176">
        <v>1</v>
      </c>
      <c r="H89" s="176">
        <v>0</v>
      </c>
      <c r="I89" s="176">
        <v>0</v>
      </c>
      <c r="J89" s="176">
        <v>0</v>
      </c>
      <c r="K89" s="176">
        <v>0</v>
      </c>
      <c r="L89" s="425"/>
      <c r="M89" s="451"/>
    </row>
    <row r="90" spans="1:13" ht="17.399999999999999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5"/>
      <c r="M90" s="451"/>
    </row>
    <row r="91" spans="1:13" ht="17.399999999999999">
      <c r="A91" s="421" t="s">
        <v>877</v>
      </c>
      <c r="B91" s="422">
        <v>4</v>
      </c>
      <c r="C91" s="422">
        <v>0</v>
      </c>
      <c r="D91" s="422">
        <v>0</v>
      </c>
      <c r="E91" s="422">
        <v>1</v>
      </c>
      <c r="F91" s="422">
        <v>1</v>
      </c>
      <c r="G91" s="422">
        <v>1</v>
      </c>
      <c r="H91" s="422">
        <v>1</v>
      </c>
      <c r="I91" s="422">
        <v>0</v>
      </c>
      <c r="J91" s="422">
        <v>0</v>
      </c>
      <c r="K91" s="422">
        <v>0</v>
      </c>
      <c r="L91" s="425"/>
      <c r="M91" s="451"/>
    </row>
    <row r="92" spans="1:13" ht="17.399999999999999">
      <c r="A92" s="423" t="s">
        <v>1330</v>
      </c>
      <c r="B92" s="176">
        <v>3</v>
      </c>
      <c r="C92" s="176">
        <v>0</v>
      </c>
      <c r="D92" s="176">
        <v>0</v>
      </c>
      <c r="E92" s="176">
        <v>0</v>
      </c>
      <c r="F92" s="176">
        <v>1</v>
      </c>
      <c r="G92" s="176">
        <v>1</v>
      </c>
      <c r="H92" s="176">
        <v>1</v>
      </c>
      <c r="I92" s="176">
        <v>0</v>
      </c>
      <c r="J92" s="176">
        <v>0</v>
      </c>
      <c r="K92" s="176">
        <v>0</v>
      </c>
      <c r="L92" s="425"/>
      <c r="M92" s="451"/>
    </row>
    <row r="93" spans="1:13" ht="17.399999999999999">
      <c r="A93" s="423" t="s">
        <v>1329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425"/>
      <c r="M93" s="451"/>
    </row>
    <row r="94" spans="1:13" ht="17.399999999999999">
      <c r="A94" s="423" t="s">
        <v>1328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425"/>
      <c r="M94" s="451"/>
    </row>
    <row r="95" spans="1:13" ht="17.399999999999999">
      <c r="A95" s="423" t="s">
        <v>1327</v>
      </c>
      <c r="B95" s="176">
        <v>1</v>
      </c>
      <c r="C95" s="176">
        <v>0</v>
      </c>
      <c r="D95" s="176">
        <v>0</v>
      </c>
      <c r="E95" s="176">
        <v>1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425"/>
      <c r="M95" s="451"/>
    </row>
    <row r="96" spans="1:13" ht="17.399999999999999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51"/>
    </row>
    <row r="97" spans="1:13" ht="17.399999999999999">
      <c r="A97" s="876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51"/>
    </row>
    <row r="98" spans="1:13" ht="15.6" customHeight="1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</row>
  </sheetData>
  <mergeCells count="4">
    <mergeCell ref="B2:K2"/>
    <mergeCell ref="B3:K3"/>
    <mergeCell ref="B5:K5"/>
    <mergeCell ref="C7:K7"/>
  </mergeCells>
  <hyperlinks>
    <hyperlink ref="A1" location="Indice!A88" display="Volver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M98"/>
  <sheetViews>
    <sheetView showGridLines="0" showRowColHeaders="0" workbookViewId="0"/>
  </sheetViews>
  <sheetFormatPr baseColWidth="10" defaultColWidth="9.109375" defaultRowHeight="13.2"/>
  <cols>
    <col min="1" max="1" width="20.6640625" style="668" bestFit="1" customWidth="1"/>
    <col min="2" max="2" width="5.109375" style="668" bestFit="1" customWidth="1"/>
    <col min="3" max="3" width="10.33203125" style="668" bestFit="1" customWidth="1"/>
    <col min="4" max="5" width="6.88671875" style="668" bestFit="1" customWidth="1"/>
    <col min="6" max="6" width="7.33203125" style="668" bestFit="1" customWidth="1"/>
    <col min="7" max="10" width="6.88671875" style="668" bestFit="1" customWidth="1"/>
    <col min="11" max="11" width="10.44140625" style="668" customWidth="1"/>
    <col min="12" max="13" width="1.33203125" style="668" customWidth="1"/>
    <col min="14" max="256" width="9.109375" style="668"/>
    <col min="257" max="257" width="20.6640625" style="668" bestFit="1" customWidth="1"/>
    <col min="258" max="258" width="5.109375" style="668" bestFit="1" customWidth="1"/>
    <col min="259" max="259" width="10.33203125" style="668" bestFit="1" customWidth="1"/>
    <col min="260" max="261" width="6.88671875" style="668" bestFit="1" customWidth="1"/>
    <col min="262" max="262" width="7.33203125" style="668" bestFit="1" customWidth="1"/>
    <col min="263" max="266" width="6.88671875" style="668" bestFit="1" customWidth="1"/>
    <col min="267" max="267" width="10.44140625" style="668" customWidth="1"/>
    <col min="268" max="269" width="1.33203125" style="668" customWidth="1"/>
    <col min="270" max="512" width="9.109375" style="668"/>
    <col min="513" max="513" width="20.6640625" style="668" bestFit="1" customWidth="1"/>
    <col min="514" max="514" width="5.109375" style="668" bestFit="1" customWidth="1"/>
    <col min="515" max="515" width="10.33203125" style="668" bestFit="1" customWidth="1"/>
    <col min="516" max="517" width="6.88671875" style="668" bestFit="1" customWidth="1"/>
    <col min="518" max="518" width="7.33203125" style="668" bestFit="1" customWidth="1"/>
    <col min="519" max="522" width="6.88671875" style="668" bestFit="1" customWidth="1"/>
    <col min="523" max="523" width="10.44140625" style="668" customWidth="1"/>
    <col min="524" max="525" width="1.33203125" style="668" customWidth="1"/>
    <col min="526" max="768" width="9.109375" style="668"/>
    <col min="769" max="769" width="20.6640625" style="668" bestFit="1" customWidth="1"/>
    <col min="770" max="770" width="5.109375" style="668" bestFit="1" customWidth="1"/>
    <col min="771" max="771" width="10.33203125" style="668" bestFit="1" customWidth="1"/>
    <col min="772" max="773" width="6.88671875" style="668" bestFit="1" customWidth="1"/>
    <col min="774" max="774" width="7.33203125" style="668" bestFit="1" customWidth="1"/>
    <col min="775" max="778" width="6.88671875" style="668" bestFit="1" customWidth="1"/>
    <col min="779" max="779" width="10.44140625" style="668" customWidth="1"/>
    <col min="780" max="781" width="1.33203125" style="668" customWidth="1"/>
    <col min="782" max="1024" width="9.109375" style="668"/>
    <col min="1025" max="1025" width="20.6640625" style="668" bestFit="1" customWidth="1"/>
    <col min="1026" max="1026" width="5.109375" style="668" bestFit="1" customWidth="1"/>
    <col min="1027" max="1027" width="10.33203125" style="668" bestFit="1" customWidth="1"/>
    <col min="1028" max="1029" width="6.88671875" style="668" bestFit="1" customWidth="1"/>
    <col min="1030" max="1030" width="7.33203125" style="668" bestFit="1" customWidth="1"/>
    <col min="1031" max="1034" width="6.88671875" style="668" bestFit="1" customWidth="1"/>
    <col min="1035" max="1035" width="10.44140625" style="668" customWidth="1"/>
    <col min="1036" max="1037" width="1.33203125" style="668" customWidth="1"/>
    <col min="1038" max="1280" width="9.109375" style="668"/>
    <col min="1281" max="1281" width="20.6640625" style="668" bestFit="1" customWidth="1"/>
    <col min="1282" max="1282" width="5.109375" style="668" bestFit="1" customWidth="1"/>
    <col min="1283" max="1283" width="10.33203125" style="668" bestFit="1" customWidth="1"/>
    <col min="1284" max="1285" width="6.88671875" style="668" bestFit="1" customWidth="1"/>
    <col min="1286" max="1286" width="7.33203125" style="668" bestFit="1" customWidth="1"/>
    <col min="1287" max="1290" width="6.88671875" style="668" bestFit="1" customWidth="1"/>
    <col min="1291" max="1291" width="10.44140625" style="668" customWidth="1"/>
    <col min="1292" max="1293" width="1.33203125" style="668" customWidth="1"/>
    <col min="1294" max="1536" width="9.109375" style="668"/>
    <col min="1537" max="1537" width="20.6640625" style="668" bestFit="1" customWidth="1"/>
    <col min="1538" max="1538" width="5.109375" style="668" bestFit="1" customWidth="1"/>
    <col min="1539" max="1539" width="10.33203125" style="668" bestFit="1" customWidth="1"/>
    <col min="1540" max="1541" width="6.88671875" style="668" bestFit="1" customWidth="1"/>
    <col min="1542" max="1542" width="7.33203125" style="668" bestFit="1" customWidth="1"/>
    <col min="1543" max="1546" width="6.88671875" style="668" bestFit="1" customWidth="1"/>
    <col min="1547" max="1547" width="10.44140625" style="668" customWidth="1"/>
    <col min="1548" max="1549" width="1.33203125" style="668" customWidth="1"/>
    <col min="1550" max="1792" width="9.109375" style="668"/>
    <col min="1793" max="1793" width="20.6640625" style="668" bestFit="1" customWidth="1"/>
    <col min="1794" max="1794" width="5.109375" style="668" bestFit="1" customWidth="1"/>
    <col min="1795" max="1795" width="10.33203125" style="668" bestFit="1" customWidth="1"/>
    <col min="1796" max="1797" width="6.88671875" style="668" bestFit="1" customWidth="1"/>
    <col min="1798" max="1798" width="7.33203125" style="668" bestFit="1" customWidth="1"/>
    <col min="1799" max="1802" width="6.88671875" style="668" bestFit="1" customWidth="1"/>
    <col min="1803" max="1803" width="10.44140625" style="668" customWidth="1"/>
    <col min="1804" max="1805" width="1.33203125" style="668" customWidth="1"/>
    <col min="1806" max="2048" width="9.109375" style="668"/>
    <col min="2049" max="2049" width="20.6640625" style="668" bestFit="1" customWidth="1"/>
    <col min="2050" max="2050" width="5.109375" style="668" bestFit="1" customWidth="1"/>
    <col min="2051" max="2051" width="10.33203125" style="668" bestFit="1" customWidth="1"/>
    <col min="2052" max="2053" width="6.88671875" style="668" bestFit="1" customWidth="1"/>
    <col min="2054" max="2054" width="7.33203125" style="668" bestFit="1" customWidth="1"/>
    <col min="2055" max="2058" width="6.88671875" style="668" bestFit="1" customWidth="1"/>
    <col min="2059" max="2059" width="10.44140625" style="668" customWidth="1"/>
    <col min="2060" max="2061" width="1.33203125" style="668" customWidth="1"/>
    <col min="2062" max="2304" width="9.109375" style="668"/>
    <col min="2305" max="2305" width="20.6640625" style="668" bestFit="1" customWidth="1"/>
    <col min="2306" max="2306" width="5.109375" style="668" bestFit="1" customWidth="1"/>
    <col min="2307" max="2307" width="10.33203125" style="668" bestFit="1" customWidth="1"/>
    <col min="2308" max="2309" width="6.88671875" style="668" bestFit="1" customWidth="1"/>
    <col min="2310" max="2310" width="7.33203125" style="668" bestFit="1" customWidth="1"/>
    <col min="2311" max="2314" width="6.88671875" style="668" bestFit="1" customWidth="1"/>
    <col min="2315" max="2315" width="10.44140625" style="668" customWidth="1"/>
    <col min="2316" max="2317" width="1.33203125" style="668" customWidth="1"/>
    <col min="2318" max="2560" width="9.109375" style="668"/>
    <col min="2561" max="2561" width="20.6640625" style="668" bestFit="1" customWidth="1"/>
    <col min="2562" max="2562" width="5.109375" style="668" bestFit="1" customWidth="1"/>
    <col min="2563" max="2563" width="10.33203125" style="668" bestFit="1" customWidth="1"/>
    <col min="2564" max="2565" width="6.88671875" style="668" bestFit="1" customWidth="1"/>
    <col min="2566" max="2566" width="7.33203125" style="668" bestFit="1" customWidth="1"/>
    <col min="2567" max="2570" width="6.88671875" style="668" bestFit="1" customWidth="1"/>
    <col min="2571" max="2571" width="10.44140625" style="668" customWidth="1"/>
    <col min="2572" max="2573" width="1.33203125" style="668" customWidth="1"/>
    <col min="2574" max="2816" width="9.109375" style="668"/>
    <col min="2817" max="2817" width="20.6640625" style="668" bestFit="1" customWidth="1"/>
    <col min="2818" max="2818" width="5.109375" style="668" bestFit="1" customWidth="1"/>
    <col min="2819" max="2819" width="10.33203125" style="668" bestFit="1" customWidth="1"/>
    <col min="2820" max="2821" width="6.88671875" style="668" bestFit="1" customWidth="1"/>
    <col min="2822" max="2822" width="7.33203125" style="668" bestFit="1" customWidth="1"/>
    <col min="2823" max="2826" width="6.88671875" style="668" bestFit="1" customWidth="1"/>
    <col min="2827" max="2827" width="10.44140625" style="668" customWidth="1"/>
    <col min="2828" max="2829" width="1.33203125" style="668" customWidth="1"/>
    <col min="2830" max="3072" width="9.109375" style="668"/>
    <col min="3073" max="3073" width="20.6640625" style="668" bestFit="1" customWidth="1"/>
    <col min="3074" max="3074" width="5.109375" style="668" bestFit="1" customWidth="1"/>
    <col min="3075" max="3075" width="10.33203125" style="668" bestFit="1" customWidth="1"/>
    <col min="3076" max="3077" width="6.88671875" style="668" bestFit="1" customWidth="1"/>
    <col min="3078" max="3078" width="7.33203125" style="668" bestFit="1" customWidth="1"/>
    <col min="3079" max="3082" width="6.88671875" style="668" bestFit="1" customWidth="1"/>
    <col min="3083" max="3083" width="10.44140625" style="668" customWidth="1"/>
    <col min="3084" max="3085" width="1.33203125" style="668" customWidth="1"/>
    <col min="3086" max="3328" width="9.109375" style="668"/>
    <col min="3329" max="3329" width="20.6640625" style="668" bestFit="1" customWidth="1"/>
    <col min="3330" max="3330" width="5.109375" style="668" bestFit="1" customWidth="1"/>
    <col min="3331" max="3331" width="10.33203125" style="668" bestFit="1" customWidth="1"/>
    <col min="3332" max="3333" width="6.88671875" style="668" bestFit="1" customWidth="1"/>
    <col min="3334" max="3334" width="7.33203125" style="668" bestFit="1" customWidth="1"/>
    <col min="3335" max="3338" width="6.88671875" style="668" bestFit="1" customWidth="1"/>
    <col min="3339" max="3339" width="10.44140625" style="668" customWidth="1"/>
    <col min="3340" max="3341" width="1.33203125" style="668" customWidth="1"/>
    <col min="3342" max="3584" width="9.109375" style="668"/>
    <col min="3585" max="3585" width="20.6640625" style="668" bestFit="1" customWidth="1"/>
    <col min="3586" max="3586" width="5.109375" style="668" bestFit="1" customWidth="1"/>
    <col min="3587" max="3587" width="10.33203125" style="668" bestFit="1" customWidth="1"/>
    <col min="3588" max="3589" width="6.88671875" style="668" bestFit="1" customWidth="1"/>
    <col min="3590" max="3590" width="7.33203125" style="668" bestFit="1" customWidth="1"/>
    <col min="3591" max="3594" width="6.88671875" style="668" bestFit="1" customWidth="1"/>
    <col min="3595" max="3595" width="10.44140625" style="668" customWidth="1"/>
    <col min="3596" max="3597" width="1.33203125" style="668" customWidth="1"/>
    <col min="3598" max="3840" width="9.109375" style="668"/>
    <col min="3841" max="3841" width="20.6640625" style="668" bestFit="1" customWidth="1"/>
    <col min="3842" max="3842" width="5.109375" style="668" bestFit="1" customWidth="1"/>
    <col min="3843" max="3843" width="10.33203125" style="668" bestFit="1" customWidth="1"/>
    <col min="3844" max="3845" width="6.88671875" style="668" bestFit="1" customWidth="1"/>
    <col min="3846" max="3846" width="7.33203125" style="668" bestFit="1" customWidth="1"/>
    <col min="3847" max="3850" width="6.88671875" style="668" bestFit="1" customWidth="1"/>
    <col min="3851" max="3851" width="10.44140625" style="668" customWidth="1"/>
    <col min="3852" max="3853" width="1.33203125" style="668" customWidth="1"/>
    <col min="3854" max="4096" width="9.109375" style="668"/>
    <col min="4097" max="4097" width="20.6640625" style="668" bestFit="1" customWidth="1"/>
    <col min="4098" max="4098" width="5.109375" style="668" bestFit="1" customWidth="1"/>
    <col min="4099" max="4099" width="10.33203125" style="668" bestFit="1" customWidth="1"/>
    <col min="4100" max="4101" width="6.88671875" style="668" bestFit="1" customWidth="1"/>
    <col min="4102" max="4102" width="7.33203125" style="668" bestFit="1" customWidth="1"/>
    <col min="4103" max="4106" width="6.88671875" style="668" bestFit="1" customWidth="1"/>
    <col min="4107" max="4107" width="10.44140625" style="668" customWidth="1"/>
    <col min="4108" max="4109" width="1.33203125" style="668" customWidth="1"/>
    <col min="4110" max="4352" width="9.109375" style="668"/>
    <col min="4353" max="4353" width="20.6640625" style="668" bestFit="1" customWidth="1"/>
    <col min="4354" max="4354" width="5.109375" style="668" bestFit="1" customWidth="1"/>
    <col min="4355" max="4355" width="10.33203125" style="668" bestFit="1" customWidth="1"/>
    <col min="4356" max="4357" width="6.88671875" style="668" bestFit="1" customWidth="1"/>
    <col min="4358" max="4358" width="7.33203125" style="668" bestFit="1" customWidth="1"/>
    <col min="4359" max="4362" width="6.88671875" style="668" bestFit="1" customWidth="1"/>
    <col min="4363" max="4363" width="10.44140625" style="668" customWidth="1"/>
    <col min="4364" max="4365" width="1.33203125" style="668" customWidth="1"/>
    <col min="4366" max="4608" width="9.109375" style="668"/>
    <col min="4609" max="4609" width="20.6640625" style="668" bestFit="1" customWidth="1"/>
    <col min="4610" max="4610" width="5.109375" style="668" bestFit="1" customWidth="1"/>
    <col min="4611" max="4611" width="10.33203125" style="668" bestFit="1" customWidth="1"/>
    <col min="4612" max="4613" width="6.88671875" style="668" bestFit="1" customWidth="1"/>
    <col min="4614" max="4614" width="7.33203125" style="668" bestFit="1" customWidth="1"/>
    <col min="4615" max="4618" width="6.88671875" style="668" bestFit="1" customWidth="1"/>
    <col min="4619" max="4619" width="10.44140625" style="668" customWidth="1"/>
    <col min="4620" max="4621" width="1.33203125" style="668" customWidth="1"/>
    <col min="4622" max="4864" width="9.109375" style="668"/>
    <col min="4865" max="4865" width="20.6640625" style="668" bestFit="1" customWidth="1"/>
    <col min="4866" max="4866" width="5.109375" style="668" bestFit="1" customWidth="1"/>
    <col min="4867" max="4867" width="10.33203125" style="668" bestFit="1" customWidth="1"/>
    <col min="4868" max="4869" width="6.88671875" style="668" bestFit="1" customWidth="1"/>
    <col min="4870" max="4870" width="7.33203125" style="668" bestFit="1" customWidth="1"/>
    <col min="4871" max="4874" width="6.88671875" style="668" bestFit="1" customWidth="1"/>
    <col min="4875" max="4875" width="10.44140625" style="668" customWidth="1"/>
    <col min="4876" max="4877" width="1.33203125" style="668" customWidth="1"/>
    <col min="4878" max="5120" width="9.109375" style="668"/>
    <col min="5121" max="5121" width="20.6640625" style="668" bestFit="1" customWidth="1"/>
    <col min="5122" max="5122" width="5.109375" style="668" bestFit="1" customWidth="1"/>
    <col min="5123" max="5123" width="10.33203125" style="668" bestFit="1" customWidth="1"/>
    <col min="5124" max="5125" width="6.88671875" style="668" bestFit="1" customWidth="1"/>
    <col min="5126" max="5126" width="7.33203125" style="668" bestFit="1" customWidth="1"/>
    <col min="5127" max="5130" width="6.88671875" style="668" bestFit="1" customWidth="1"/>
    <col min="5131" max="5131" width="10.44140625" style="668" customWidth="1"/>
    <col min="5132" max="5133" width="1.33203125" style="668" customWidth="1"/>
    <col min="5134" max="5376" width="9.109375" style="668"/>
    <col min="5377" max="5377" width="20.6640625" style="668" bestFit="1" customWidth="1"/>
    <col min="5378" max="5378" width="5.109375" style="668" bestFit="1" customWidth="1"/>
    <col min="5379" max="5379" width="10.33203125" style="668" bestFit="1" customWidth="1"/>
    <col min="5380" max="5381" width="6.88671875" style="668" bestFit="1" customWidth="1"/>
    <col min="5382" max="5382" width="7.33203125" style="668" bestFit="1" customWidth="1"/>
    <col min="5383" max="5386" width="6.88671875" style="668" bestFit="1" customWidth="1"/>
    <col min="5387" max="5387" width="10.44140625" style="668" customWidth="1"/>
    <col min="5388" max="5389" width="1.33203125" style="668" customWidth="1"/>
    <col min="5390" max="5632" width="9.109375" style="668"/>
    <col min="5633" max="5633" width="20.6640625" style="668" bestFit="1" customWidth="1"/>
    <col min="5634" max="5634" width="5.109375" style="668" bestFit="1" customWidth="1"/>
    <col min="5635" max="5635" width="10.33203125" style="668" bestFit="1" customWidth="1"/>
    <col min="5636" max="5637" width="6.88671875" style="668" bestFit="1" customWidth="1"/>
    <col min="5638" max="5638" width="7.33203125" style="668" bestFit="1" customWidth="1"/>
    <col min="5639" max="5642" width="6.88671875" style="668" bestFit="1" customWidth="1"/>
    <col min="5643" max="5643" width="10.44140625" style="668" customWidth="1"/>
    <col min="5644" max="5645" width="1.33203125" style="668" customWidth="1"/>
    <col min="5646" max="5888" width="9.109375" style="668"/>
    <col min="5889" max="5889" width="20.6640625" style="668" bestFit="1" customWidth="1"/>
    <col min="5890" max="5890" width="5.109375" style="668" bestFit="1" customWidth="1"/>
    <col min="5891" max="5891" width="10.33203125" style="668" bestFit="1" customWidth="1"/>
    <col min="5892" max="5893" width="6.88671875" style="668" bestFit="1" customWidth="1"/>
    <col min="5894" max="5894" width="7.33203125" style="668" bestFit="1" customWidth="1"/>
    <col min="5895" max="5898" width="6.88671875" style="668" bestFit="1" customWidth="1"/>
    <col min="5899" max="5899" width="10.44140625" style="668" customWidth="1"/>
    <col min="5900" max="5901" width="1.33203125" style="668" customWidth="1"/>
    <col min="5902" max="6144" width="9.109375" style="668"/>
    <col min="6145" max="6145" width="20.6640625" style="668" bestFit="1" customWidth="1"/>
    <col min="6146" max="6146" width="5.109375" style="668" bestFit="1" customWidth="1"/>
    <col min="6147" max="6147" width="10.33203125" style="668" bestFit="1" customWidth="1"/>
    <col min="6148" max="6149" width="6.88671875" style="668" bestFit="1" customWidth="1"/>
    <col min="6150" max="6150" width="7.33203125" style="668" bestFit="1" customWidth="1"/>
    <col min="6151" max="6154" width="6.88671875" style="668" bestFit="1" customWidth="1"/>
    <col min="6155" max="6155" width="10.44140625" style="668" customWidth="1"/>
    <col min="6156" max="6157" width="1.33203125" style="668" customWidth="1"/>
    <col min="6158" max="6400" width="9.109375" style="668"/>
    <col min="6401" max="6401" width="20.6640625" style="668" bestFit="1" customWidth="1"/>
    <col min="6402" max="6402" width="5.109375" style="668" bestFit="1" customWidth="1"/>
    <col min="6403" max="6403" width="10.33203125" style="668" bestFit="1" customWidth="1"/>
    <col min="6404" max="6405" width="6.88671875" style="668" bestFit="1" customWidth="1"/>
    <col min="6406" max="6406" width="7.33203125" style="668" bestFit="1" customWidth="1"/>
    <col min="6407" max="6410" width="6.88671875" style="668" bestFit="1" customWidth="1"/>
    <col min="6411" max="6411" width="10.44140625" style="668" customWidth="1"/>
    <col min="6412" max="6413" width="1.33203125" style="668" customWidth="1"/>
    <col min="6414" max="6656" width="9.109375" style="668"/>
    <col min="6657" max="6657" width="20.6640625" style="668" bestFit="1" customWidth="1"/>
    <col min="6658" max="6658" width="5.109375" style="668" bestFit="1" customWidth="1"/>
    <col min="6659" max="6659" width="10.33203125" style="668" bestFit="1" customWidth="1"/>
    <col min="6660" max="6661" width="6.88671875" style="668" bestFit="1" customWidth="1"/>
    <col min="6662" max="6662" width="7.33203125" style="668" bestFit="1" customWidth="1"/>
    <col min="6663" max="6666" width="6.88671875" style="668" bestFit="1" customWidth="1"/>
    <col min="6667" max="6667" width="10.44140625" style="668" customWidth="1"/>
    <col min="6668" max="6669" width="1.33203125" style="668" customWidth="1"/>
    <col min="6670" max="6912" width="9.109375" style="668"/>
    <col min="6913" max="6913" width="20.6640625" style="668" bestFit="1" customWidth="1"/>
    <col min="6914" max="6914" width="5.109375" style="668" bestFit="1" customWidth="1"/>
    <col min="6915" max="6915" width="10.33203125" style="668" bestFit="1" customWidth="1"/>
    <col min="6916" max="6917" width="6.88671875" style="668" bestFit="1" customWidth="1"/>
    <col min="6918" max="6918" width="7.33203125" style="668" bestFit="1" customWidth="1"/>
    <col min="6919" max="6922" width="6.88671875" style="668" bestFit="1" customWidth="1"/>
    <col min="6923" max="6923" width="10.44140625" style="668" customWidth="1"/>
    <col min="6924" max="6925" width="1.33203125" style="668" customWidth="1"/>
    <col min="6926" max="7168" width="9.109375" style="668"/>
    <col min="7169" max="7169" width="20.6640625" style="668" bestFit="1" customWidth="1"/>
    <col min="7170" max="7170" width="5.109375" style="668" bestFit="1" customWidth="1"/>
    <col min="7171" max="7171" width="10.33203125" style="668" bestFit="1" customWidth="1"/>
    <col min="7172" max="7173" width="6.88671875" style="668" bestFit="1" customWidth="1"/>
    <col min="7174" max="7174" width="7.33203125" style="668" bestFit="1" customWidth="1"/>
    <col min="7175" max="7178" width="6.88671875" style="668" bestFit="1" customWidth="1"/>
    <col min="7179" max="7179" width="10.44140625" style="668" customWidth="1"/>
    <col min="7180" max="7181" width="1.33203125" style="668" customWidth="1"/>
    <col min="7182" max="7424" width="9.109375" style="668"/>
    <col min="7425" max="7425" width="20.6640625" style="668" bestFit="1" customWidth="1"/>
    <col min="7426" max="7426" width="5.109375" style="668" bestFit="1" customWidth="1"/>
    <col min="7427" max="7427" width="10.33203125" style="668" bestFit="1" customWidth="1"/>
    <col min="7428" max="7429" width="6.88671875" style="668" bestFit="1" customWidth="1"/>
    <col min="7430" max="7430" width="7.33203125" style="668" bestFit="1" customWidth="1"/>
    <col min="7431" max="7434" width="6.88671875" style="668" bestFit="1" customWidth="1"/>
    <col min="7435" max="7435" width="10.44140625" style="668" customWidth="1"/>
    <col min="7436" max="7437" width="1.33203125" style="668" customWidth="1"/>
    <col min="7438" max="7680" width="9.109375" style="668"/>
    <col min="7681" max="7681" width="20.6640625" style="668" bestFit="1" customWidth="1"/>
    <col min="7682" max="7682" width="5.109375" style="668" bestFit="1" customWidth="1"/>
    <col min="7683" max="7683" width="10.33203125" style="668" bestFit="1" customWidth="1"/>
    <col min="7684" max="7685" width="6.88671875" style="668" bestFit="1" customWidth="1"/>
    <col min="7686" max="7686" width="7.33203125" style="668" bestFit="1" customWidth="1"/>
    <col min="7687" max="7690" width="6.88671875" style="668" bestFit="1" customWidth="1"/>
    <col min="7691" max="7691" width="10.44140625" style="668" customWidth="1"/>
    <col min="7692" max="7693" width="1.33203125" style="668" customWidth="1"/>
    <col min="7694" max="7936" width="9.109375" style="668"/>
    <col min="7937" max="7937" width="20.6640625" style="668" bestFit="1" customWidth="1"/>
    <col min="7938" max="7938" width="5.109375" style="668" bestFit="1" customWidth="1"/>
    <col min="7939" max="7939" width="10.33203125" style="668" bestFit="1" customWidth="1"/>
    <col min="7940" max="7941" width="6.88671875" style="668" bestFit="1" customWidth="1"/>
    <col min="7942" max="7942" width="7.33203125" style="668" bestFit="1" customWidth="1"/>
    <col min="7943" max="7946" width="6.88671875" style="668" bestFit="1" customWidth="1"/>
    <col min="7947" max="7947" width="10.44140625" style="668" customWidth="1"/>
    <col min="7948" max="7949" width="1.33203125" style="668" customWidth="1"/>
    <col min="7950" max="8192" width="9.109375" style="668"/>
    <col min="8193" max="8193" width="20.6640625" style="668" bestFit="1" customWidth="1"/>
    <col min="8194" max="8194" width="5.109375" style="668" bestFit="1" customWidth="1"/>
    <col min="8195" max="8195" width="10.33203125" style="668" bestFit="1" customWidth="1"/>
    <col min="8196" max="8197" width="6.88671875" style="668" bestFit="1" customWidth="1"/>
    <col min="8198" max="8198" width="7.33203125" style="668" bestFit="1" customWidth="1"/>
    <col min="8199" max="8202" width="6.88671875" style="668" bestFit="1" customWidth="1"/>
    <col min="8203" max="8203" width="10.44140625" style="668" customWidth="1"/>
    <col min="8204" max="8205" width="1.33203125" style="668" customWidth="1"/>
    <col min="8206" max="8448" width="9.109375" style="668"/>
    <col min="8449" max="8449" width="20.6640625" style="668" bestFit="1" customWidth="1"/>
    <col min="8450" max="8450" width="5.109375" style="668" bestFit="1" customWidth="1"/>
    <col min="8451" max="8451" width="10.33203125" style="668" bestFit="1" customWidth="1"/>
    <col min="8452" max="8453" width="6.88671875" style="668" bestFit="1" customWidth="1"/>
    <col min="8454" max="8454" width="7.33203125" style="668" bestFit="1" customWidth="1"/>
    <col min="8455" max="8458" width="6.88671875" style="668" bestFit="1" customWidth="1"/>
    <col min="8459" max="8459" width="10.44140625" style="668" customWidth="1"/>
    <col min="8460" max="8461" width="1.33203125" style="668" customWidth="1"/>
    <col min="8462" max="8704" width="9.109375" style="668"/>
    <col min="8705" max="8705" width="20.6640625" style="668" bestFit="1" customWidth="1"/>
    <col min="8706" max="8706" width="5.109375" style="668" bestFit="1" customWidth="1"/>
    <col min="8707" max="8707" width="10.33203125" style="668" bestFit="1" customWidth="1"/>
    <col min="8708" max="8709" width="6.88671875" style="668" bestFit="1" customWidth="1"/>
    <col min="8710" max="8710" width="7.33203125" style="668" bestFit="1" customWidth="1"/>
    <col min="8711" max="8714" width="6.88671875" style="668" bestFit="1" customWidth="1"/>
    <col min="8715" max="8715" width="10.44140625" style="668" customWidth="1"/>
    <col min="8716" max="8717" width="1.33203125" style="668" customWidth="1"/>
    <col min="8718" max="8960" width="9.109375" style="668"/>
    <col min="8961" max="8961" width="20.6640625" style="668" bestFit="1" customWidth="1"/>
    <col min="8962" max="8962" width="5.109375" style="668" bestFit="1" customWidth="1"/>
    <col min="8963" max="8963" width="10.33203125" style="668" bestFit="1" customWidth="1"/>
    <col min="8964" max="8965" width="6.88671875" style="668" bestFit="1" customWidth="1"/>
    <col min="8966" max="8966" width="7.33203125" style="668" bestFit="1" customWidth="1"/>
    <col min="8967" max="8970" width="6.88671875" style="668" bestFit="1" customWidth="1"/>
    <col min="8971" max="8971" width="10.44140625" style="668" customWidth="1"/>
    <col min="8972" max="8973" width="1.33203125" style="668" customWidth="1"/>
    <col min="8974" max="9216" width="9.109375" style="668"/>
    <col min="9217" max="9217" width="20.6640625" style="668" bestFit="1" customWidth="1"/>
    <col min="9218" max="9218" width="5.109375" style="668" bestFit="1" customWidth="1"/>
    <col min="9219" max="9219" width="10.33203125" style="668" bestFit="1" customWidth="1"/>
    <col min="9220" max="9221" width="6.88671875" style="668" bestFit="1" customWidth="1"/>
    <col min="9222" max="9222" width="7.33203125" style="668" bestFit="1" customWidth="1"/>
    <col min="9223" max="9226" width="6.88671875" style="668" bestFit="1" customWidth="1"/>
    <col min="9227" max="9227" width="10.44140625" style="668" customWidth="1"/>
    <col min="9228" max="9229" width="1.33203125" style="668" customWidth="1"/>
    <col min="9230" max="9472" width="9.109375" style="668"/>
    <col min="9473" max="9473" width="20.6640625" style="668" bestFit="1" customWidth="1"/>
    <col min="9474" max="9474" width="5.109375" style="668" bestFit="1" customWidth="1"/>
    <col min="9475" max="9475" width="10.33203125" style="668" bestFit="1" customWidth="1"/>
    <col min="9476" max="9477" width="6.88671875" style="668" bestFit="1" customWidth="1"/>
    <col min="9478" max="9478" width="7.33203125" style="668" bestFit="1" customWidth="1"/>
    <col min="9479" max="9482" width="6.88671875" style="668" bestFit="1" customWidth="1"/>
    <col min="9483" max="9483" width="10.44140625" style="668" customWidth="1"/>
    <col min="9484" max="9485" width="1.33203125" style="668" customWidth="1"/>
    <col min="9486" max="9728" width="9.109375" style="668"/>
    <col min="9729" max="9729" width="20.6640625" style="668" bestFit="1" customWidth="1"/>
    <col min="9730" max="9730" width="5.109375" style="668" bestFit="1" customWidth="1"/>
    <col min="9731" max="9731" width="10.33203125" style="668" bestFit="1" customWidth="1"/>
    <col min="9732" max="9733" width="6.88671875" style="668" bestFit="1" customWidth="1"/>
    <col min="9734" max="9734" width="7.33203125" style="668" bestFit="1" customWidth="1"/>
    <col min="9735" max="9738" width="6.88671875" style="668" bestFit="1" customWidth="1"/>
    <col min="9739" max="9739" width="10.44140625" style="668" customWidth="1"/>
    <col min="9740" max="9741" width="1.33203125" style="668" customWidth="1"/>
    <col min="9742" max="9984" width="9.109375" style="668"/>
    <col min="9985" max="9985" width="20.6640625" style="668" bestFit="1" customWidth="1"/>
    <col min="9986" max="9986" width="5.109375" style="668" bestFit="1" customWidth="1"/>
    <col min="9987" max="9987" width="10.33203125" style="668" bestFit="1" customWidth="1"/>
    <col min="9988" max="9989" width="6.88671875" style="668" bestFit="1" customWidth="1"/>
    <col min="9990" max="9990" width="7.33203125" style="668" bestFit="1" customWidth="1"/>
    <col min="9991" max="9994" width="6.88671875" style="668" bestFit="1" customWidth="1"/>
    <col min="9995" max="9995" width="10.44140625" style="668" customWidth="1"/>
    <col min="9996" max="9997" width="1.33203125" style="668" customWidth="1"/>
    <col min="9998" max="10240" width="9.109375" style="668"/>
    <col min="10241" max="10241" width="20.6640625" style="668" bestFit="1" customWidth="1"/>
    <col min="10242" max="10242" width="5.109375" style="668" bestFit="1" customWidth="1"/>
    <col min="10243" max="10243" width="10.33203125" style="668" bestFit="1" customWidth="1"/>
    <col min="10244" max="10245" width="6.88671875" style="668" bestFit="1" customWidth="1"/>
    <col min="10246" max="10246" width="7.33203125" style="668" bestFit="1" customWidth="1"/>
    <col min="10247" max="10250" width="6.88671875" style="668" bestFit="1" customWidth="1"/>
    <col min="10251" max="10251" width="10.44140625" style="668" customWidth="1"/>
    <col min="10252" max="10253" width="1.33203125" style="668" customWidth="1"/>
    <col min="10254" max="10496" width="9.109375" style="668"/>
    <col min="10497" max="10497" width="20.6640625" style="668" bestFit="1" customWidth="1"/>
    <col min="10498" max="10498" width="5.109375" style="668" bestFit="1" customWidth="1"/>
    <col min="10499" max="10499" width="10.33203125" style="668" bestFit="1" customWidth="1"/>
    <col min="10500" max="10501" width="6.88671875" style="668" bestFit="1" customWidth="1"/>
    <col min="10502" max="10502" width="7.33203125" style="668" bestFit="1" customWidth="1"/>
    <col min="10503" max="10506" width="6.88671875" style="668" bestFit="1" customWidth="1"/>
    <col min="10507" max="10507" width="10.44140625" style="668" customWidth="1"/>
    <col min="10508" max="10509" width="1.33203125" style="668" customWidth="1"/>
    <col min="10510" max="10752" width="9.109375" style="668"/>
    <col min="10753" max="10753" width="20.6640625" style="668" bestFit="1" customWidth="1"/>
    <col min="10754" max="10754" width="5.109375" style="668" bestFit="1" customWidth="1"/>
    <col min="10755" max="10755" width="10.33203125" style="668" bestFit="1" customWidth="1"/>
    <col min="10756" max="10757" width="6.88671875" style="668" bestFit="1" customWidth="1"/>
    <col min="10758" max="10758" width="7.33203125" style="668" bestFit="1" customWidth="1"/>
    <col min="10759" max="10762" width="6.88671875" style="668" bestFit="1" customWidth="1"/>
    <col min="10763" max="10763" width="10.44140625" style="668" customWidth="1"/>
    <col min="10764" max="10765" width="1.33203125" style="668" customWidth="1"/>
    <col min="10766" max="11008" width="9.109375" style="668"/>
    <col min="11009" max="11009" width="20.6640625" style="668" bestFit="1" customWidth="1"/>
    <col min="11010" max="11010" width="5.109375" style="668" bestFit="1" customWidth="1"/>
    <col min="11011" max="11011" width="10.33203125" style="668" bestFit="1" customWidth="1"/>
    <col min="11012" max="11013" width="6.88671875" style="668" bestFit="1" customWidth="1"/>
    <col min="11014" max="11014" width="7.33203125" style="668" bestFit="1" customWidth="1"/>
    <col min="11015" max="11018" width="6.88671875" style="668" bestFit="1" customWidth="1"/>
    <col min="11019" max="11019" width="10.44140625" style="668" customWidth="1"/>
    <col min="11020" max="11021" width="1.33203125" style="668" customWidth="1"/>
    <col min="11022" max="11264" width="9.109375" style="668"/>
    <col min="11265" max="11265" width="20.6640625" style="668" bestFit="1" customWidth="1"/>
    <col min="11266" max="11266" width="5.109375" style="668" bestFit="1" customWidth="1"/>
    <col min="11267" max="11267" width="10.33203125" style="668" bestFit="1" customWidth="1"/>
    <col min="11268" max="11269" width="6.88671875" style="668" bestFit="1" customWidth="1"/>
    <col min="11270" max="11270" width="7.33203125" style="668" bestFit="1" customWidth="1"/>
    <col min="11271" max="11274" width="6.88671875" style="668" bestFit="1" customWidth="1"/>
    <col min="11275" max="11275" width="10.44140625" style="668" customWidth="1"/>
    <col min="11276" max="11277" width="1.33203125" style="668" customWidth="1"/>
    <col min="11278" max="11520" width="9.109375" style="668"/>
    <col min="11521" max="11521" width="20.6640625" style="668" bestFit="1" customWidth="1"/>
    <col min="11522" max="11522" width="5.109375" style="668" bestFit="1" customWidth="1"/>
    <col min="11523" max="11523" width="10.33203125" style="668" bestFit="1" customWidth="1"/>
    <col min="11524" max="11525" width="6.88671875" style="668" bestFit="1" customWidth="1"/>
    <col min="11526" max="11526" width="7.33203125" style="668" bestFit="1" customWidth="1"/>
    <col min="11527" max="11530" width="6.88671875" style="668" bestFit="1" customWidth="1"/>
    <col min="11531" max="11531" width="10.44140625" style="668" customWidth="1"/>
    <col min="11532" max="11533" width="1.33203125" style="668" customWidth="1"/>
    <col min="11534" max="11776" width="9.109375" style="668"/>
    <col min="11777" max="11777" width="20.6640625" style="668" bestFit="1" customWidth="1"/>
    <col min="11778" max="11778" width="5.109375" style="668" bestFit="1" customWidth="1"/>
    <col min="11779" max="11779" width="10.33203125" style="668" bestFit="1" customWidth="1"/>
    <col min="11780" max="11781" width="6.88671875" style="668" bestFit="1" customWidth="1"/>
    <col min="11782" max="11782" width="7.33203125" style="668" bestFit="1" customWidth="1"/>
    <col min="11783" max="11786" width="6.88671875" style="668" bestFit="1" customWidth="1"/>
    <col min="11787" max="11787" width="10.44140625" style="668" customWidth="1"/>
    <col min="11788" max="11789" width="1.33203125" style="668" customWidth="1"/>
    <col min="11790" max="12032" width="9.109375" style="668"/>
    <col min="12033" max="12033" width="20.6640625" style="668" bestFit="1" customWidth="1"/>
    <col min="12034" max="12034" width="5.109375" style="668" bestFit="1" customWidth="1"/>
    <col min="12035" max="12035" width="10.33203125" style="668" bestFit="1" customWidth="1"/>
    <col min="12036" max="12037" width="6.88671875" style="668" bestFit="1" customWidth="1"/>
    <col min="12038" max="12038" width="7.33203125" style="668" bestFit="1" customWidth="1"/>
    <col min="12039" max="12042" width="6.88671875" style="668" bestFit="1" customWidth="1"/>
    <col min="12043" max="12043" width="10.44140625" style="668" customWidth="1"/>
    <col min="12044" max="12045" width="1.33203125" style="668" customWidth="1"/>
    <col min="12046" max="12288" width="9.109375" style="668"/>
    <col min="12289" max="12289" width="20.6640625" style="668" bestFit="1" customWidth="1"/>
    <col min="12290" max="12290" width="5.109375" style="668" bestFit="1" customWidth="1"/>
    <col min="12291" max="12291" width="10.33203125" style="668" bestFit="1" customWidth="1"/>
    <col min="12292" max="12293" width="6.88671875" style="668" bestFit="1" customWidth="1"/>
    <col min="12294" max="12294" width="7.33203125" style="668" bestFit="1" customWidth="1"/>
    <col min="12295" max="12298" width="6.88671875" style="668" bestFit="1" customWidth="1"/>
    <col min="12299" max="12299" width="10.44140625" style="668" customWidth="1"/>
    <col min="12300" max="12301" width="1.33203125" style="668" customWidth="1"/>
    <col min="12302" max="12544" width="9.109375" style="668"/>
    <col min="12545" max="12545" width="20.6640625" style="668" bestFit="1" customWidth="1"/>
    <col min="12546" max="12546" width="5.109375" style="668" bestFit="1" customWidth="1"/>
    <col min="12547" max="12547" width="10.33203125" style="668" bestFit="1" customWidth="1"/>
    <col min="12548" max="12549" width="6.88671875" style="668" bestFit="1" customWidth="1"/>
    <col min="12550" max="12550" width="7.33203125" style="668" bestFit="1" customWidth="1"/>
    <col min="12551" max="12554" width="6.88671875" style="668" bestFit="1" customWidth="1"/>
    <col min="12555" max="12555" width="10.44140625" style="668" customWidth="1"/>
    <col min="12556" max="12557" width="1.33203125" style="668" customWidth="1"/>
    <col min="12558" max="12800" width="9.109375" style="668"/>
    <col min="12801" max="12801" width="20.6640625" style="668" bestFit="1" customWidth="1"/>
    <col min="12802" max="12802" width="5.109375" style="668" bestFit="1" customWidth="1"/>
    <col min="12803" max="12803" width="10.33203125" style="668" bestFit="1" customWidth="1"/>
    <col min="12804" max="12805" width="6.88671875" style="668" bestFit="1" customWidth="1"/>
    <col min="12806" max="12806" width="7.33203125" style="668" bestFit="1" customWidth="1"/>
    <col min="12807" max="12810" width="6.88671875" style="668" bestFit="1" customWidth="1"/>
    <col min="12811" max="12811" width="10.44140625" style="668" customWidth="1"/>
    <col min="12812" max="12813" width="1.33203125" style="668" customWidth="1"/>
    <col min="12814" max="13056" width="9.109375" style="668"/>
    <col min="13057" max="13057" width="20.6640625" style="668" bestFit="1" customWidth="1"/>
    <col min="13058" max="13058" width="5.109375" style="668" bestFit="1" customWidth="1"/>
    <col min="13059" max="13059" width="10.33203125" style="668" bestFit="1" customWidth="1"/>
    <col min="13060" max="13061" width="6.88671875" style="668" bestFit="1" customWidth="1"/>
    <col min="13062" max="13062" width="7.33203125" style="668" bestFit="1" customWidth="1"/>
    <col min="13063" max="13066" width="6.88671875" style="668" bestFit="1" customWidth="1"/>
    <col min="13067" max="13067" width="10.44140625" style="668" customWidth="1"/>
    <col min="13068" max="13069" width="1.33203125" style="668" customWidth="1"/>
    <col min="13070" max="13312" width="9.109375" style="668"/>
    <col min="13313" max="13313" width="20.6640625" style="668" bestFit="1" customWidth="1"/>
    <col min="13314" max="13314" width="5.109375" style="668" bestFit="1" customWidth="1"/>
    <col min="13315" max="13315" width="10.33203125" style="668" bestFit="1" customWidth="1"/>
    <col min="13316" max="13317" width="6.88671875" style="668" bestFit="1" customWidth="1"/>
    <col min="13318" max="13318" width="7.33203125" style="668" bestFit="1" customWidth="1"/>
    <col min="13319" max="13322" width="6.88671875" style="668" bestFit="1" customWidth="1"/>
    <col min="13323" max="13323" width="10.44140625" style="668" customWidth="1"/>
    <col min="13324" max="13325" width="1.33203125" style="668" customWidth="1"/>
    <col min="13326" max="13568" width="9.109375" style="668"/>
    <col min="13569" max="13569" width="20.6640625" style="668" bestFit="1" customWidth="1"/>
    <col min="13570" max="13570" width="5.109375" style="668" bestFit="1" customWidth="1"/>
    <col min="13571" max="13571" width="10.33203125" style="668" bestFit="1" customWidth="1"/>
    <col min="13572" max="13573" width="6.88671875" style="668" bestFit="1" customWidth="1"/>
    <col min="13574" max="13574" width="7.33203125" style="668" bestFit="1" customWidth="1"/>
    <col min="13575" max="13578" width="6.88671875" style="668" bestFit="1" customWidth="1"/>
    <col min="13579" max="13579" width="10.44140625" style="668" customWidth="1"/>
    <col min="13580" max="13581" width="1.33203125" style="668" customWidth="1"/>
    <col min="13582" max="13824" width="9.109375" style="668"/>
    <col min="13825" max="13825" width="20.6640625" style="668" bestFit="1" customWidth="1"/>
    <col min="13826" max="13826" width="5.109375" style="668" bestFit="1" customWidth="1"/>
    <col min="13827" max="13827" width="10.33203125" style="668" bestFit="1" customWidth="1"/>
    <col min="13828" max="13829" width="6.88671875" style="668" bestFit="1" customWidth="1"/>
    <col min="13830" max="13830" width="7.33203125" style="668" bestFit="1" customWidth="1"/>
    <col min="13831" max="13834" width="6.88671875" style="668" bestFit="1" customWidth="1"/>
    <col min="13835" max="13835" width="10.44140625" style="668" customWidth="1"/>
    <col min="13836" max="13837" width="1.33203125" style="668" customWidth="1"/>
    <col min="13838" max="14080" width="9.109375" style="668"/>
    <col min="14081" max="14081" width="20.6640625" style="668" bestFit="1" customWidth="1"/>
    <col min="14082" max="14082" width="5.109375" style="668" bestFit="1" customWidth="1"/>
    <col min="14083" max="14083" width="10.33203125" style="668" bestFit="1" customWidth="1"/>
    <col min="14084" max="14085" width="6.88671875" style="668" bestFit="1" customWidth="1"/>
    <col min="14086" max="14086" width="7.33203125" style="668" bestFit="1" customWidth="1"/>
    <col min="14087" max="14090" width="6.88671875" style="668" bestFit="1" customWidth="1"/>
    <col min="14091" max="14091" width="10.44140625" style="668" customWidth="1"/>
    <col min="14092" max="14093" width="1.33203125" style="668" customWidth="1"/>
    <col min="14094" max="14336" width="9.109375" style="668"/>
    <col min="14337" max="14337" width="20.6640625" style="668" bestFit="1" customWidth="1"/>
    <col min="14338" max="14338" width="5.109375" style="668" bestFit="1" customWidth="1"/>
    <col min="14339" max="14339" width="10.33203125" style="668" bestFit="1" customWidth="1"/>
    <col min="14340" max="14341" width="6.88671875" style="668" bestFit="1" customWidth="1"/>
    <col min="14342" max="14342" width="7.33203125" style="668" bestFit="1" customWidth="1"/>
    <col min="14343" max="14346" width="6.88671875" style="668" bestFit="1" customWidth="1"/>
    <col min="14347" max="14347" width="10.44140625" style="668" customWidth="1"/>
    <col min="14348" max="14349" width="1.33203125" style="668" customWidth="1"/>
    <col min="14350" max="14592" width="9.109375" style="668"/>
    <col min="14593" max="14593" width="20.6640625" style="668" bestFit="1" customWidth="1"/>
    <col min="14594" max="14594" width="5.109375" style="668" bestFit="1" customWidth="1"/>
    <col min="14595" max="14595" width="10.33203125" style="668" bestFit="1" customWidth="1"/>
    <col min="14596" max="14597" width="6.88671875" style="668" bestFit="1" customWidth="1"/>
    <col min="14598" max="14598" width="7.33203125" style="668" bestFit="1" customWidth="1"/>
    <col min="14599" max="14602" width="6.88671875" style="668" bestFit="1" customWidth="1"/>
    <col min="14603" max="14603" width="10.44140625" style="668" customWidth="1"/>
    <col min="14604" max="14605" width="1.33203125" style="668" customWidth="1"/>
    <col min="14606" max="14848" width="9.109375" style="668"/>
    <col min="14849" max="14849" width="20.6640625" style="668" bestFit="1" customWidth="1"/>
    <col min="14850" max="14850" width="5.109375" style="668" bestFit="1" customWidth="1"/>
    <col min="14851" max="14851" width="10.33203125" style="668" bestFit="1" customWidth="1"/>
    <col min="14852" max="14853" width="6.88671875" style="668" bestFit="1" customWidth="1"/>
    <col min="14854" max="14854" width="7.33203125" style="668" bestFit="1" customWidth="1"/>
    <col min="14855" max="14858" width="6.88671875" style="668" bestFit="1" customWidth="1"/>
    <col min="14859" max="14859" width="10.44140625" style="668" customWidth="1"/>
    <col min="14860" max="14861" width="1.33203125" style="668" customWidth="1"/>
    <col min="14862" max="15104" width="9.109375" style="668"/>
    <col min="15105" max="15105" width="20.6640625" style="668" bestFit="1" customWidth="1"/>
    <col min="15106" max="15106" width="5.109375" style="668" bestFit="1" customWidth="1"/>
    <col min="15107" max="15107" width="10.33203125" style="668" bestFit="1" customWidth="1"/>
    <col min="15108" max="15109" width="6.88671875" style="668" bestFit="1" customWidth="1"/>
    <col min="15110" max="15110" width="7.33203125" style="668" bestFit="1" customWidth="1"/>
    <col min="15111" max="15114" width="6.88671875" style="668" bestFit="1" customWidth="1"/>
    <col min="15115" max="15115" width="10.44140625" style="668" customWidth="1"/>
    <col min="15116" max="15117" width="1.33203125" style="668" customWidth="1"/>
    <col min="15118" max="15360" width="9.109375" style="668"/>
    <col min="15361" max="15361" width="20.6640625" style="668" bestFit="1" customWidth="1"/>
    <col min="15362" max="15362" width="5.109375" style="668" bestFit="1" customWidth="1"/>
    <col min="15363" max="15363" width="10.33203125" style="668" bestFit="1" customWidth="1"/>
    <col min="15364" max="15365" width="6.88671875" style="668" bestFit="1" customWidth="1"/>
    <col min="15366" max="15366" width="7.33203125" style="668" bestFit="1" customWidth="1"/>
    <col min="15367" max="15370" width="6.88671875" style="668" bestFit="1" customWidth="1"/>
    <col min="15371" max="15371" width="10.44140625" style="668" customWidth="1"/>
    <col min="15372" max="15373" width="1.33203125" style="668" customWidth="1"/>
    <col min="15374" max="15616" width="9.109375" style="668"/>
    <col min="15617" max="15617" width="20.6640625" style="668" bestFit="1" customWidth="1"/>
    <col min="15618" max="15618" width="5.109375" style="668" bestFit="1" customWidth="1"/>
    <col min="15619" max="15619" width="10.33203125" style="668" bestFit="1" customWidth="1"/>
    <col min="15620" max="15621" width="6.88671875" style="668" bestFit="1" customWidth="1"/>
    <col min="15622" max="15622" width="7.33203125" style="668" bestFit="1" customWidth="1"/>
    <col min="15623" max="15626" width="6.88671875" style="668" bestFit="1" customWidth="1"/>
    <col min="15627" max="15627" width="10.44140625" style="668" customWidth="1"/>
    <col min="15628" max="15629" width="1.33203125" style="668" customWidth="1"/>
    <col min="15630" max="15872" width="9.109375" style="668"/>
    <col min="15873" max="15873" width="20.6640625" style="668" bestFit="1" customWidth="1"/>
    <col min="15874" max="15874" width="5.109375" style="668" bestFit="1" customWidth="1"/>
    <col min="15875" max="15875" width="10.33203125" style="668" bestFit="1" customWidth="1"/>
    <col min="15876" max="15877" width="6.88671875" style="668" bestFit="1" customWidth="1"/>
    <col min="15878" max="15878" width="7.33203125" style="668" bestFit="1" customWidth="1"/>
    <col min="15879" max="15882" width="6.88671875" style="668" bestFit="1" customWidth="1"/>
    <col min="15883" max="15883" width="10.44140625" style="668" customWidth="1"/>
    <col min="15884" max="15885" width="1.33203125" style="668" customWidth="1"/>
    <col min="15886" max="16128" width="9.109375" style="668"/>
    <col min="16129" max="16129" width="20.6640625" style="668" bestFit="1" customWidth="1"/>
    <col min="16130" max="16130" width="5.109375" style="668" bestFit="1" customWidth="1"/>
    <col min="16131" max="16131" width="10.33203125" style="668" bestFit="1" customWidth="1"/>
    <col min="16132" max="16133" width="6.88671875" style="668" bestFit="1" customWidth="1"/>
    <col min="16134" max="16134" width="7.33203125" style="668" bestFit="1" customWidth="1"/>
    <col min="16135" max="16138" width="6.88671875" style="668" bestFit="1" customWidth="1"/>
    <col min="16139" max="16139" width="10.44140625" style="668" customWidth="1"/>
    <col min="16140" max="16141" width="1.33203125" style="668" customWidth="1"/>
    <col min="16142" max="16384" width="9.109375" style="668"/>
  </cols>
  <sheetData>
    <row r="1" spans="1:13" s="1438" customFormat="1">
      <c r="A1" s="1460" t="s">
        <v>5197</v>
      </c>
    </row>
    <row r="2" spans="1:13" ht="17.399999999999999">
      <c r="A2" s="451" t="s">
        <v>1789</v>
      </c>
      <c r="B2" s="1747" t="s">
        <v>4554</v>
      </c>
      <c r="C2" s="1747"/>
      <c r="D2" s="1747"/>
      <c r="E2" s="1747"/>
      <c r="F2" s="1747"/>
      <c r="G2" s="1747"/>
      <c r="H2" s="1747"/>
      <c r="I2" s="1747"/>
      <c r="J2" s="1747"/>
      <c r="K2" s="1747"/>
      <c r="L2" s="425"/>
      <c r="M2" s="451"/>
    </row>
    <row r="3" spans="1:13" ht="18" thickBot="1">
      <c r="A3" s="453"/>
      <c r="B3" s="1748" t="s">
        <v>4555</v>
      </c>
      <c r="C3" s="1748"/>
      <c r="D3" s="1748"/>
      <c r="E3" s="1748"/>
      <c r="F3" s="1748"/>
      <c r="G3" s="1748"/>
      <c r="H3" s="1748"/>
      <c r="I3" s="1748"/>
      <c r="J3" s="1748"/>
      <c r="K3" s="1748"/>
      <c r="L3" s="425"/>
      <c r="M3" s="451"/>
    </row>
    <row r="4" spans="1:13" ht="17.399999999999999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425"/>
      <c r="M4" s="451"/>
    </row>
    <row r="5" spans="1:13" ht="18" thickBot="1">
      <c r="A5" s="872" t="s">
        <v>4556</v>
      </c>
      <c r="B5" s="1678" t="s">
        <v>1781</v>
      </c>
      <c r="C5" s="1678"/>
      <c r="D5" s="1678"/>
      <c r="E5" s="1678"/>
      <c r="F5" s="1678"/>
      <c r="G5" s="1678"/>
      <c r="H5" s="1678"/>
      <c r="I5" s="1678"/>
      <c r="J5" s="1678"/>
      <c r="K5" s="1678"/>
      <c r="L5" s="425"/>
      <c r="M5" s="451"/>
    </row>
    <row r="6" spans="1:13" ht="17.399999999999999">
      <c r="A6" s="872" t="s">
        <v>4123</v>
      </c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425"/>
      <c r="M6" s="451"/>
    </row>
    <row r="7" spans="1:13" ht="18" thickBot="1">
      <c r="A7" s="872" t="s">
        <v>4557</v>
      </c>
      <c r="B7" s="872"/>
      <c r="C7" s="1678" t="s">
        <v>3914</v>
      </c>
      <c r="D7" s="1678"/>
      <c r="E7" s="1678"/>
      <c r="F7" s="1678"/>
      <c r="G7" s="1678"/>
      <c r="H7" s="1678"/>
      <c r="I7" s="1678"/>
      <c r="J7" s="1678"/>
      <c r="K7" s="1678"/>
      <c r="L7" s="425"/>
      <c r="M7" s="451"/>
    </row>
    <row r="8" spans="1:13" ht="17.399999999999999">
      <c r="A8" s="872" t="s">
        <v>1581</v>
      </c>
      <c r="B8" s="872"/>
      <c r="C8" s="871"/>
      <c r="D8" s="871"/>
      <c r="E8" s="871"/>
      <c r="F8" s="871"/>
      <c r="G8" s="871"/>
      <c r="H8" s="871"/>
      <c r="I8" s="871"/>
      <c r="J8" s="871"/>
      <c r="K8" s="871"/>
      <c r="L8" s="425"/>
      <c r="M8" s="451"/>
    </row>
    <row r="9" spans="1:13" ht="24.6" thickBot="1">
      <c r="A9" s="873"/>
      <c r="B9" s="676" t="s">
        <v>3</v>
      </c>
      <c r="C9" s="676" t="s">
        <v>1477</v>
      </c>
      <c r="D9" s="676" t="s">
        <v>1476</v>
      </c>
      <c r="E9" s="676" t="s">
        <v>1475</v>
      </c>
      <c r="F9" s="676" t="s">
        <v>1788</v>
      </c>
      <c r="G9" s="676" t="s">
        <v>1473</v>
      </c>
      <c r="H9" s="676" t="s">
        <v>1472</v>
      </c>
      <c r="I9" s="676" t="s">
        <v>1471</v>
      </c>
      <c r="J9" s="676" t="s">
        <v>1470</v>
      </c>
      <c r="K9" s="676" t="s">
        <v>1787</v>
      </c>
      <c r="L9" s="425"/>
      <c r="M9" s="451"/>
    </row>
    <row r="10" spans="1:13" ht="17.399999999999999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5"/>
      <c r="M10" s="451"/>
    </row>
    <row r="11" spans="1:13" ht="17.399999999999999">
      <c r="A11" s="874" t="s">
        <v>198</v>
      </c>
      <c r="B11" s="875">
        <v>522</v>
      </c>
      <c r="C11" s="875">
        <v>3</v>
      </c>
      <c r="D11" s="875">
        <v>73</v>
      </c>
      <c r="E11" s="875">
        <v>114</v>
      </c>
      <c r="F11" s="875">
        <v>109</v>
      </c>
      <c r="G11" s="875">
        <v>106</v>
      </c>
      <c r="H11" s="875">
        <v>89</v>
      </c>
      <c r="I11" s="875">
        <v>27</v>
      </c>
      <c r="J11" s="875">
        <v>1</v>
      </c>
      <c r="K11" s="875">
        <v>0</v>
      </c>
      <c r="L11" s="425"/>
      <c r="M11" s="451"/>
    </row>
    <row r="12" spans="1:13" ht="17.399999999999999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5"/>
      <c r="M12" s="451"/>
    </row>
    <row r="13" spans="1:13" ht="17.399999999999999">
      <c r="A13" s="421" t="s">
        <v>1267</v>
      </c>
      <c r="B13" s="422">
        <v>8</v>
      </c>
      <c r="C13" s="422">
        <v>0</v>
      </c>
      <c r="D13" s="422">
        <v>0</v>
      </c>
      <c r="E13" s="422">
        <v>0</v>
      </c>
      <c r="F13" s="422">
        <v>2</v>
      </c>
      <c r="G13" s="422">
        <v>5</v>
      </c>
      <c r="H13" s="422">
        <v>1</v>
      </c>
      <c r="I13" s="422">
        <v>0</v>
      </c>
      <c r="J13" s="422">
        <v>0</v>
      </c>
      <c r="K13" s="422">
        <v>0</v>
      </c>
      <c r="L13" s="425"/>
      <c r="M13" s="451"/>
    </row>
    <row r="14" spans="1:13" ht="17.399999999999999">
      <c r="A14" s="423" t="s">
        <v>1380</v>
      </c>
      <c r="B14" s="176">
        <v>8</v>
      </c>
      <c r="C14" s="176">
        <v>0</v>
      </c>
      <c r="D14" s="176">
        <v>0</v>
      </c>
      <c r="E14" s="176">
        <v>0</v>
      </c>
      <c r="F14" s="176">
        <v>2</v>
      </c>
      <c r="G14" s="176">
        <v>5</v>
      </c>
      <c r="H14" s="176">
        <v>1</v>
      </c>
      <c r="I14" s="176">
        <v>0</v>
      </c>
      <c r="J14" s="176">
        <v>0</v>
      </c>
      <c r="K14" s="176">
        <v>0</v>
      </c>
      <c r="L14" s="425"/>
      <c r="M14" s="451"/>
    </row>
    <row r="15" spans="1:13" ht="17.399999999999999">
      <c r="A15" s="423" t="s">
        <v>1379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425"/>
      <c r="M15" s="451"/>
    </row>
    <row r="16" spans="1:13" ht="17.399999999999999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5"/>
      <c r="M16" s="451"/>
    </row>
    <row r="17" spans="1:13" ht="17.399999999999999">
      <c r="A17" s="421" t="s">
        <v>1260</v>
      </c>
      <c r="B17" s="422">
        <v>6</v>
      </c>
      <c r="C17" s="422">
        <v>0</v>
      </c>
      <c r="D17" s="422">
        <v>1</v>
      </c>
      <c r="E17" s="422">
        <v>1</v>
      </c>
      <c r="F17" s="422">
        <v>3</v>
      </c>
      <c r="G17" s="422">
        <v>1</v>
      </c>
      <c r="H17" s="422">
        <v>0</v>
      </c>
      <c r="I17" s="422">
        <v>0</v>
      </c>
      <c r="J17" s="422">
        <v>0</v>
      </c>
      <c r="K17" s="422">
        <v>0</v>
      </c>
      <c r="L17" s="425"/>
      <c r="M17" s="451"/>
    </row>
    <row r="18" spans="1:13" ht="17.399999999999999">
      <c r="A18" s="423" t="s">
        <v>1378</v>
      </c>
      <c r="B18" s="176">
        <v>5</v>
      </c>
      <c r="C18" s="176">
        <v>0</v>
      </c>
      <c r="D18" s="176">
        <v>1</v>
      </c>
      <c r="E18" s="176">
        <v>1</v>
      </c>
      <c r="F18" s="176">
        <v>2</v>
      </c>
      <c r="G18" s="176">
        <v>1</v>
      </c>
      <c r="H18" s="176">
        <v>0</v>
      </c>
      <c r="I18" s="176">
        <v>0</v>
      </c>
      <c r="J18" s="176">
        <v>0</v>
      </c>
      <c r="K18" s="176">
        <v>0</v>
      </c>
      <c r="L18" s="425"/>
      <c r="M18" s="451"/>
    </row>
    <row r="19" spans="1:13" ht="17.399999999999999">
      <c r="A19" s="423" t="s">
        <v>1377</v>
      </c>
      <c r="B19" s="176">
        <v>1</v>
      </c>
      <c r="C19" s="176">
        <v>0</v>
      </c>
      <c r="D19" s="176">
        <v>0</v>
      </c>
      <c r="E19" s="176">
        <v>0</v>
      </c>
      <c r="F19" s="176">
        <v>1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425"/>
      <c r="M19" s="451"/>
    </row>
    <row r="20" spans="1:13" ht="17.399999999999999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5"/>
      <c r="M20" s="451"/>
    </row>
    <row r="21" spans="1:13" ht="17.399999999999999">
      <c r="A21" s="421" t="s">
        <v>1251</v>
      </c>
      <c r="B21" s="422">
        <v>23</v>
      </c>
      <c r="C21" s="422">
        <v>0</v>
      </c>
      <c r="D21" s="422">
        <v>4</v>
      </c>
      <c r="E21" s="422">
        <v>5</v>
      </c>
      <c r="F21" s="422">
        <v>6</v>
      </c>
      <c r="G21" s="422">
        <v>4</v>
      </c>
      <c r="H21" s="422">
        <v>3</v>
      </c>
      <c r="I21" s="422">
        <v>1</v>
      </c>
      <c r="J21" s="422">
        <v>0</v>
      </c>
      <c r="K21" s="422">
        <v>0</v>
      </c>
      <c r="L21" s="425"/>
      <c r="M21" s="451"/>
    </row>
    <row r="22" spans="1:13" ht="17.399999999999999">
      <c r="A22" s="423" t="s">
        <v>1376</v>
      </c>
      <c r="B22" s="176">
        <v>14</v>
      </c>
      <c r="C22" s="176">
        <v>0</v>
      </c>
      <c r="D22" s="176">
        <v>2</v>
      </c>
      <c r="E22" s="176">
        <v>2</v>
      </c>
      <c r="F22" s="176">
        <v>5</v>
      </c>
      <c r="G22" s="176">
        <v>2</v>
      </c>
      <c r="H22" s="176">
        <v>2</v>
      </c>
      <c r="I22" s="176">
        <v>1</v>
      </c>
      <c r="J22" s="176">
        <v>0</v>
      </c>
      <c r="K22" s="176">
        <v>0</v>
      </c>
      <c r="L22" s="425"/>
      <c r="M22" s="451"/>
    </row>
    <row r="23" spans="1:13" ht="17.399999999999999">
      <c r="A23" s="423" t="s">
        <v>1375</v>
      </c>
      <c r="B23" s="176">
        <v>8</v>
      </c>
      <c r="C23" s="176">
        <v>0</v>
      </c>
      <c r="D23" s="176">
        <v>2</v>
      </c>
      <c r="E23" s="176">
        <v>2</v>
      </c>
      <c r="F23" s="176">
        <v>1</v>
      </c>
      <c r="G23" s="176">
        <v>2</v>
      </c>
      <c r="H23" s="176">
        <v>1</v>
      </c>
      <c r="I23" s="176">
        <v>0</v>
      </c>
      <c r="J23" s="176">
        <v>0</v>
      </c>
      <c r="K23" s="176">
        <v>0</v>
      </c>
      <c r="L23" s="425"/>
      <c r="M23" s="451"/>
    </row>
    <row r="24" spans="1:13" ht="17.399999999999999">
      <c r="A24" s="423" t="s">
        <v>1374</v>
      </c>
      <c r="B24" s="176">
        <v>1</v>
      </c>
      <c r="C24" s="176">
        <v>0</v>
      </c>
      <c r="D24" s="176">
        <v>0</v>
      </c>
      <c r="E24" s="176">
        <v>1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425"/>
      <c r="M24" s="451"/>
    </row>
    <row r="25" spans="1:13" ht="17.399999999999999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5"/>
      <c r="M25" s="451"/>
    </row>
    <row r="26" spans="1:13" ht="17.399999999999999">
      <c r="A26" s="421" t="s">
        <v>1239</v>
      </c>
      <c r="B26" s="422">
        <v>13</v>
      </c>
      <c r="C26" s="422">
        <v>0</v>
      </c>
      <c r="D26" s="422">
        <v>4</v>
      </c>
      <c r="E26" s="422">
        <v>3</v>
      </c>
      <c r="F26" s="422">
        <v>3</v>
      </c>
      <c r="G26" s="422">
        <v>0</v>
      </c>
      <c r="H26" s="422">
        <v>2</v>
      </c>
      <c r="I26" s="422">
        <v>1</v>
      </c>
      <c r="J26" s="422">
        <v>0</v>
      </c>
      <c r="K26" s="422">
        <v>0</v>
      </c>
      <c r="L26" s="425"/>
      <c r="M26" s="451"/>
    </row>
    <row r="27" spans="1:13" ht="17.399999999999999">
      <c r="A27" s="423" t="s">
        <v>1373</v>
      </c>
      <c r="B27" s="176">
        <v>10</v>
      </c>
      <c r="C27" s="176">
        <v>0</v>
      </c>
      <c r="D27" s="176">
        <v>3</v>
      </c>
      <c r="E27" s="176">
        <v>2</v>
      </c>
      <c r="F27" s="176">
        <v>2</v>
      </c>
      <c r="G27" s="176">
        <v>0</v>
      </c>
      <c r="H27" s="176">
        <v>2</v>
      </c>
      <c r="I27" s="176">
        <v>1</v>
      </c>
      <c r="J27" s="176">
        <v>0</v>
      </c>
      <c r="K27" s="176">
        <v>0</v>
      </c>
      <c r="L27" s="425"/>
      <c r="M27" s="451"/>
    </row>
    <row r="28" spans="1:13" ht="17.399999999999999">
      <c r="A28" s="423" t="s">
        <v>1372</v>
      </c>
      <c r="B28" s="176">
        <v>1</v>
      </c>
      <c r="C28" s="176">
        <v>0</v>
      </c>
      <c r="D28" s="176">
        <v>0</v>
      </c>
      <c r="E28" s="176">
        <v>0</v>
      </c>
      <c r="F28" s="176">
        <v>1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425"/>
      <c r="M28" s="451"/>
    </row>
    <row r="29" spans="1:13" ht="17.399999999999999">
      <c r="A29" s="423" t="s">
        <v>1371</v>
      </c>
      <c r="B29" s="176">
        <v>2</v>
      </c>
      <c r="C29" s="176">
        <v>0</v>
      </c>
      <c r="D29" s="176">
        <v>1</v>
      </c>
      <c r="E29" s="176">
        <v>1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425"/>
      <c r="M29" s="451"/>
    </row>
    <row r="30" spans="1:13" ht="17.399999999999999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5"/>
      <c r="M30" s="451"/>
    </row>
    <row r="31" spans="1:13" ht="17.399999999999999">
      <c r="A31" s="421" t="s">
        <v>1226</v>
      </c>
      <c r="B31" s="422">
        <v>28</v>
      </c>
      <c r="C31" s="422">
        <v>0</v>
      </c>
      <c r="D31" s="422">
        <v>9</v>
      </c>
      <c r="E31" s="422">
        <v>7</v>
      </c>
      <c r="F31" s="422">
        <v>4</v>
      </c>
      <c r="G31" s="422">
        <v>4</v>
      </c>
      <c r="H31" s="422">
        <v>4</v>
      </c>
      <c r="I31" s="422">
        <v>0</v>
      </c>
      <c r="J31" s="422">
        <v>0</v>
      </c>
      <c r="K31" s="422">
        <v>0</v>
      </c>
      <c r="L31" s="425"/>
      <c r="M31" s="451"/>
    </row>
    <row r="32" spans="1:13" ht="17.399999999999999">
      <c r="A32" s="423" t="s">
        <v>1370</v>
      </c>
      <c r="B32" s="176">
        <v>21</v>
      </c>
      <c r="C32" s="176">
        <v>0</v>
      </c>
      <c r="D32" s="176">
        <v>5</v>
      </c>
      <c r="E32" s="176">
        <v>5</v>
      </c>
      <c r="F32" s="176">
        <v>4</v>
      </c>
      <c r="G32" s="176">
        <v>4</v>
      </c>
      <c r="H32" s="176">
        <v>3</v>
      </c>
      <c r="I32" s="176">
        <v>0</v>
      </c>
      <c r="J32" s="176">
        <v>0</v>
      </c>
      <c r="K32" s="176">
        <v>0</v>
      </c>
      <c r="L32" s="425"/>
      <c r="M32" s="451"/>
    </row>
    <row r="33" spans="1:13" ht="17.399999999999999">
      <c r="A33" s="423" t="s">
        <v>1369</v>
      </c>
      <c r="B33" s="176">
        <v>2</v>
      </c>
      <c r="C33" s="176">
        <v>0</v>
      </c>
      <c r="D33" s="176">
        <v>1</v>
      </c>
      <c r="E33" s="176">
        <v>0</v>
      </c>
      <c r="F33" s="176">
        <v>0</v>
      </c>
      <c r="G33" s="176">
        <v>0</v>
      </c>
      <c r="H33" s="176">
        <v>1</v>
      </c>
      <c r="I33" s="176">
        <v>0</v>
      </c>
      <c r="J33" s="176">
        <v>0</v>
      </c>
      <c r="K33" s="176">
        <v>0</v>
      </c>
      <c r="L33" s="425"/>
      <c r="M33" s="451"/>
    </row>
    <row r="34" spans="1:13" ht="17.399999999999999">
      <c r="A34" s="423" t="s">
        <v>1368</v>
      </c>
      <c r="B34" s="176">
        <v>5</v>
      </c>
      <c r="C34" s="176">
        <v>0</v>
      </c>
      <c r="D34" s="176">
        <v>3</v>
      </c>
      <c r="E34" s="176">
        <v>2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425"/>
      <c r="M34" s="451"/>
    </row>
    <row r="35" spans="1:13" ht="17.399999999999999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5"/>
      <c r="M35" s="451"/>
    </row>
    <row r="36" spans="1:13" ht="17.399999999999999">
      <c r="A36" s="421" t="s">
        <v>1208</v>
      </c>
      <c r="B36" s="422">
        <v>58</v>
      </c>
      <c r="C36" s="422">
        <v>0</v>
      </c>
      <c r="D36" s="422">
        <v>4</v>
      </c>
      <c r="E36" s="422">
        <v>12</v>
      </c>
      <c r="F36" s="422">
        <v>13</v>
      </c>
      <c r="G36" s="422">
        <v>11</v>
      </c>
      <c r="H36" s="422">
        <v>13</v>
      </c>
      <c r="I36" s="422">
        <v>5</v>
      </c>
      <c r="J36" s="422">
        <v>0</v>
      </c>
      <c r="K36" s="422">
        <v>0</v>
      </c>
      <c r="L36" s="425"/>
      <c r="M36" s="451"/>
    </row>
    <row r="37" spans="1:13" ht="17.399999999999999">
      <c r="A37" s="423" t="s">
        <v>1367</v>
      </c>
      <c r="B37" s="176">
        <v>28</v>
      </c>
      <c r="C37" s="176">
        <v>0</v>
      </c>
      <c r="D37" s="176">
        <v>3</v>
      </c>
      <c r="E37" s="176">
        <v>5</v>
      </c>
      <c r="F37" s="176">
        <v>7</v>
      </c>
      <c r="G37" s="176">
        <v>4</v>
      </c>
      <c r="H37" s="176">
        <v>6</v>
      </c>
      <c r="I37" s="176">
        <v>3</v>
      </c>
      <c r="J37" s="176">
        <v>0</v>
      </c>
      <c r="K37" s="176">
        <v>0</v>
      </c>
      <c r="L37" s="425"/>
      <c r="M37" s="451"/>
    </row>
    <row r="38" spans="1:13" ht="17.399999999999999">
      <c r="A38" s="423" t="s">
        <v>1366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425"/>
      <c r="M38" s="451"/>
    </row>
    <row r="39" spans="1:13" ht="17.399999999999999">
      <c r="A39" s="423" t="s">
        <v>1365</v>
      </c>
      <c r="B39" s="176">
        <v>4</v>
      </c>
      <c r="C39" s="176">
        <v>0</v>
      </c>
      <c r="D39" s="176">
        <v>0</v>
      </c>
      <c r="E39" s="176">
        <v>1</v>
      </c>
      <c r="F39" s="176">
        <v>1</v>
      </c>
      <c r="G39" s="176">
        <v>1</v>
      </c>
      <c r="H39" s="176">
        <v>1</v>
      </c>
      <c r="I39" s="176">
        <v>0</v>
      </c>
      <c r="J39" s="176">
        <v>0</v>
      </c>
      <c r="K39" s="176">
        <v>0</v>
      </c>
      <c r="L39" s="425"/>
      <c r="M39" s="451"/>
    </row>
    <row r="40" spans="1:13" ht="17.399999999999999">
      <c r="A40" s="423" t="s">
        <v>1364</v>
      </c>
      <c r="B40" s="176">
        <v>3</v>
      </c>
      <c r="C40" s="176">
        <v>0</v>
      </c>
      <c r="D40" s="176">
        <v>0</v>
      </c>
      <c r="E40" s="176">
        <v>1</v>
      </c>
      <c r="F40" s="176">
        <v>0</v>
      </c>
      <c r="G40" s="176">
        <v>1</v>
      </c>
      <c r="H40" s="176">
        <v>1</v>
      </c>
      <c r="I40" s="176">
        <v>0</v>
      </c>
      <c r="J40" s="176">
        <v>0</v>
      </c>
      <c r="K40" s="176">
        <v>0</v>
      </c>
      <c r="L40" s="425"/>
      <c r="M40" s="451"/>
    </row>
    <row r="41" spans="1:13" ht="17.399999999999999">
      <c r="A41" s="423" t="s">
        <v>1363</v>
      </c>
      <c r="B41" s="176">
        <v>7</v>
      </c>
      <c r="C41" s="176">
        <v>0</v>
      </c>
      <c r="D41" s="176">
        <v>1</v>
      </c>
      <c r="E41" s="176">
        <v>1</v>
      </c>
      <c r="F41" s="176">
        <v>1</v>
      </c>
      <c r="G41" s="176">
        <v>2</v>
      </c>
      <c r="H41" s="176">
        <v>2</v>
      </c>
      <c r="I41" s="176">
        <v>0</v>
      </c>
      <c r="J41" s="176">
        <v>0</v>
      </c>
      <c r="K41" s="176">
        <v>0</v>
      </c>
      <c r="L41" s="425"/>
      <c r="M41" s="451"/>
    </row>
    <row r="42" spans="1:13" ht="17.399999999999999">
      <c r="A42" s="423" t="s">
        <v>1362</v>
      </c>
      <c r="B42" s="176">
        <v>1</v>
      </c>
      <c r="C42" s="176">
        <v>0</v>
      </c>
      <c r="D42" s="176">
        <v>0</v>
      </c>
      <c r="E42" s="176">
        <v>0</v>
      </c>
      <c r="F42" s="176">
        <v>1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425"/>
      <c r="M42" s="451"/>
    </row>
    <row r="43" spans="1:13" ht="17.399999999999999">
      <c r="A43" s="423" t="s">
        <v>1361</v>
      </c>
      <c r="B43" s="176">
        <v>5</v>
      </c>
      <c r="C43" s="176">
        <v>0</v>
      </c>
      <c r="D43" s="176">
        <v>0</v>
      </c>
      <c r="E43" s="176">
        <v>0</v>
      </c>
      <c r="F43" s="176">
        <v>2</v>
      </c>
      <c r="G43" s="176">
        <v>2</v>
      </c>
      <c r="H43" s="176">
        <v>1</v>
      </c>
      <c r="I43" s="176">
        <v>0</v>
      </c>
      <c r="J43" s="176">
        <v>0</v>
      </c>
      <c r="K43" s="176">
        <v>0</v>
      </c>
      <c r="L43" s="425"/>
      <c r="M43" s="451"/>
    </row>
    <row r="44" spans="1:13" ht="17.399999999999999">
      <c r="A44" s="423" t="s">
        <v>1360</v>
      </c>
      <c r="B44" s="176">
        <v>10</v>
      </c>
      <c r="C44" s="176">
        <v>0</v>
      </c>
      <c r="D44" s="176">
        <v>0</v>
      </c>
      <c r="E44" s="176">
        <v>4</v>
      </c>
      <c r="F44" s="176">
        <v>1</v>
      </c>
      <c r="G44" s="176">
        <v>1</v>
      </c>
      <c r="H44" s="176">
        <v>2</v>
      </c>
      <c r="I44" s="176">
        <v>2</v>
      </c>
      <c r="J44" s="176">
        <v>0</v>
      </c>
      <c r="K44" s="176">
        <v>0</v>
      </c>
      <c r="L44" s="425"/>
      <c r="M44" s="451"/>
    </row>
    <row r="45" spans="1:13" ht="17.399999999999999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5"/>
      <c r="M45" s="451"/>
    </row>
    <row r="46" spans="1:13" ht="17.399999999999999">
      <c r="A46" s="421" t="s">
        <v>1162</v>
      </c>
      <c r="B46" s="422">
        <v>207</v>
      </c>
      <c r="C46" s="422">
        <v>0</v>
      </c>
      <c r="D46" s="422">
        <v>26</v>
      </c>
      <c r="E46" s="422">
        <v>41</v>
      </c>
      <c r="F46" s="422">
        <v>43</v>
      </c>
      <c r="G46" s="422">
        <v>45</v>
      </c>
      <c r="H46" s="422">
        <v>36</v>
      </c>
      <c r="I46" s="422">
        <v>15</v>
      </c>
      <c r="J46" s="422">
        <v>1</v>
      </c>
      <c r="K46" s="422">
        <v>0</v>
      </c>
      <c r="L46" s="425"/>
      <c r="M46" s="451"/>
    </row>
    <row r="47" spans="1:13" ht="17.399999999999999">
      <c r="A47" s="423" t="s">
        <v>1359</v>
      </c>
      <c r="B47" s="176">
        <v>158</v>
      </c>
      <c r="C47" s="176">
        <v>0</v>
      </c>
      <c r="D47" s="176">
        <v>17</v>
      </c>
      <c r="E47" s="176">
        <v>28</v>
      </c>
      <c r="F47" s="176">
        <v>33</v>
      </c>
      <c r="G47" s="176">
        <v>38</v>
      </c>
      <c r="H47" s="176">
        <v>31</v>
      </c>
      <c r="I47" s="176">
        <v>10</v>
      </c>
      <c r="J47" s="176">
        <v>1</v>
      </c>
      <c r="K47" s="176">
        <v>0</v>
      </c>
      <c r="L47" s="425"/>
      <c r="M47" s="451"/>
    </row>
    <row r="48" spans="1:13" ht="17.399999999999999">
      <c r="A48" s="423" t="s">
        <v>1358</v>
      </c>
      <c r="B48" s="176">
        <v>20</v>
      </c>
      <c r="C48" s="176">
        <v>0</v>
      </c>
      <c r="D48" s="176">
        <v>3</v>
      </c>
      <c r="E48" s="176">
        <v>7</v>
      </c>
      <c r="F48" s="176">
        <v>3</v>
      </c>
      <c r="G48" s="176">
        <v>3</v>
      </c>
      <c r="H48" s="176">
        <v>3</v>
      </c>
      <c r="I48" s="176">
        <v>1</v>
      </c>
      <c r="J48" s="176">
        <v>0</v>
      </c>
      <c r="K48" s="176">
        <v>0</v>
      </c>
      <c r="L48" s="425"/>
      <c r="M48" s="451"/>
    </row>
    <row r="49" spans="1:13" ht="17.399999999999999">
      <c r="A49" s="423" t="s">
        <v>1357</v>
      </c>
      <c r="B49" s="176">
        <v>9</v>
      </c>
      <c r="C49" s="176">
        <v>0</v>
      </c>
      <c r="D49" s="176">
        <v>3</v>
      </c>
      <c r="E49" s="176">
        <v>2</v>
      </c>
      <c r="F49" s="176">
        <v>1</v>
      </c>
      <c r="G49" s="176">
        <v>1</v>
      </c>
      <c r="H49" s="176">
        <v>1</v>
      </c>
      <c r="I49" s="176">
        <v>1</v>
      </c>
      <c r="J49" s="176">
        <v>0</v>
      </c>
      <c r="K49" s="176">
        <v>0</v>
      </c>
      <c r="L49" s="425"/>
      <c r="M49" s="451"/>
    </row>
    <row r="50" spans="1:13" ht="17.399999999999999">
      <c r="A50" s="423" t="s">
        <v>1356</v>
      </c>
      <c r="B50" s="176">
        <v>13</v>
      </c>
      <c r="C50" s="176">
        <v>0</v>
      </c>
      <c r="D50" s="176">
        <v>2</v>
      </c>
      <c r="E50" s="176">
        <v>3</v>
      </c>
      <c r="F50" s="176">
        <v>3</v>
      </c>
      <c r="G50" s="176">
        <v>3</v>
      </c>
      <c r="H50" s="176">
        <v>1</v>
      </c>
      <c r="I50" s="176">
        <v>1</v>
      </c>
      <c r="J50" s="176">
        <v>0</v>
      </c>
      <c r="K50" s="176">
        <v>0</v>
      </c>
      <c r="L50" s="425"/>
      <c r="M50" s="451"/>
    </row>
    <row r="51" spans="1:13" ht="17.399999999999999">
      <c r="A51" s="423" t="s">
        <v>1355</v>
      </c>
      <c r="B51" s="176">
        <v>2</v>
      </c>
      <c r="C51" s="176">
        <v>0</v>
      </c>
      <c r="D51" s="176">
        <v>0</v>
      </c>
      <c r="E51" s="176">
        <v>1</v>
      </c>
      <c r="F51" s="176">
        <v>1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425"/>
      <c r="M51" s="451"/>
    </row>
    <row r="52" spans="1:13" ht="17.399999999999999">
      <c r="A52" s="423" t="s">
        <v>1354</v>
      </c>
      <c r="B52" s="176">
        <v>5</v>
      </c>
      <c r="C52" s="176">
        <v>0</v>
      </c>
      <c r="D52" s="176">
        <v>1</v>
      </c>
      <c r="E52" s="176">
        <v>0</v>
      </c>
      <c r="F52" s="176">
        <v>2</v>
      </c>
      <c r="G52" s="176">
        <v>0</v>
      </c>
      <c r="H52" s="176">
        <v>0</v>
      </c>
      <c r="I52" s="176">
        <v>2</v>
      </c>
      <c r="J52" s="176">
        <v>0</v>
      </c>
      <c r="K52" s="176">
        <v>0</v>
      </c>
      <c r="L52" s="425"/>
      <c r="M52" s="451"/>
    </row>
    <row r="53" spans="1:13" ht="17.399999999999999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5"/>
      <c r="M53" s="451"/>
    </row>
    <row r="54" spans="1:13" ht="17.399999999999999">
      <c r="A54" s="421" t="s">
        <v>1103</v>
      </c>
      <c r="B54" s="422">
        <v>18</v>
      </c>
      <c r="C54" s="422">
        <v>0</v>
      </c>
      <c r="D54" s="422">
        <v>0</v>
      </c>
      <c r="E54" s="422">
        <v>5</v>
      </c>
      <c r="F54" s="422">
        <v>4</v>
      </c>
      <c r="G54" s="422">
        <v>6</v>
      </c>
      <c r="H54" s="422">
        <v>3</v>
      </c>
      <c r="I54" s="422">
        <v>0</v>
      </c>
      <c r="J54" s="422">
        <v>0</v>
      </c>
      <c r="K54" s="422">
        <v>0</v>
      </c>
      <c r="L54" s="425"/>
      <c r="M54" s="451"/>
    </row>
    <row r="55" spans="1:13" ht="17.399999999999999">
      <c r="A55" s="423" t="s">
        <v>1353</v>
      </c>
      <c r="B55" s="176">
        <v>10</v>
      </c>
      <c r="C55" s="176">
        <v>0</v>
      </c>
      <c r="D55" s="176">
        <v>0</v>
      </c>
      <c r="E55" s="176">
        <v>3</v>
      </c>
      <c r="F55" s="176">
        <v>1</v>
      </c>
      <c r="G55" s="176">
        <v>4</v>
      </c>
      <c r="H55" s="176">
        <v>2</v>
      </c>
      <c r="I55" s="176">
        <v>0</v>
      </c>
      <c r="J55" s="176">
        <v>0</v>
      </c>
      <c r="K55" s="176">
        <v>0</v>
      </c>
      <c r="L55" s="425"/>
      <c r="M55" s="451"/>
    </row>
    <row r="56" spans="1:13" ht="17.399999999999999">
      <c r="A56" s="423" t="s">
        <v>1352</v>
      </c>
      <c r="B56" s="176">
        <v>1</v>
      </c>
      <c r="C56" s="176">
        <v>0</v>
      </c>
      <c r="D56" s="176">
        <v>0</v>
      </c>
      <c r="E56" s="176">
        <v>1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425"/>
      <c r="M56" s="451"/>
    </row>
    <row r="57" spans="1:13" ht="17.399999999999999">
      <c r="A57" s="423" t="s">
        <v>1351</v>
      </c>
      <c r="B57" s="176">
        <v>7</v>
      </c>
      <c r="C57" s="176">
        <v>0</v>
      </c>
      <c r="D57" s="176">
        <v>0</v>
      </c>
      <c r="E57" s="176">
        <v>1</v>
      </c>
      <c r="F57" s="176">
        <v>3</v>
      </c>
      <c r="G57" s="176">
        <v>2</v>
      </c>
      <c r="H57" s="176">
        <v>1</v>
      </c>
      <c r="I57" s="176">
        <v>0</v>
      </c>
      <c r="J57" s="176">
        <v>0</v>
      </c>
      <c r="K57" s="176">
        <v>0</v>
      </c>
      <c r="L57" s="425"/>
      <c r="M57" s="451"/>
    </row>
    <row r="58" spans="1:13" ht="17.399999999999999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5"/>
      <c r="M58" s="451"/>
    </row>
    <row r="59" spans="1:13" ht="17.399999999999999">
      <c r="A59" s="421" t="s">
        <v>1066</v>
      </c>
      <c r="B59" s="422">
        <v>34</v>
      </c>
      <c r="C59" s="422">
        <v>0</v>
      </c>
      <c r="D59" s="422">
        <v>7</v>
      </c>
      <c r="E59" s="422">
        <v>11</v>
      </c>
      <c r="F59" s="422">
        <v>7</v>
      </c>
      <c r="G59" s="422">
        <v>6</v>
      </c>
      <c r="H59" s="422">
        <v>2</v>
      </c>
      <c r="I59" s="422">
        <v>1</v>
      </c>
      <c r="J59" s="422">
        <v>0</v>
      </c>
      <c r="K59" s="422">
        <v>0</v>
      </c>
      <c r="L59" s="425"/>
      <c r="M59" s="451"/>
    </row>
    <row r="60" spans="1:13" ht="17.399999999999999">
      <c r="A60" s="423" t="s">
        <v>1350</v>
      </c>
      <c r="B60" s="176">
        <v>12</v>
      </c>
      <c r="C60" s="176">
        <v>0</v>
      </c>
      <c r="D60" s="176">
        <v>3</v>
      </c>
      <c r="E60" s="176">
        <v>3</v>
      </c>
      <c r="F60" s="176">
        <v>2</v>
      </c>
      <c r="G60" s="176">
        <v>3</v>
      </c>
      <c r="H60" s="176">
        <v>0</v>
      </c>
      <c r="I60" s="176">
        <v>1</v>
      </c>
      <c r="J60" s="176">
        <v>0</v>
      </c>
      <c r="K60" s="176">
        <v>0</v>
      </c>
      <c r="L60" s="425"/>
      <c r="M60" s="451"/>
    </row>
    <row r="61" spans="1:13" ht="17.399999999999999">
      <c r="A61" s="423" t="s">
        <v>1349</v>
      </c>
      <c r="B61" s="176">
        <v>3</v>
      </c>
      <c r="C61" s="176">
        <v>0</v>
      </c>
      <c r="D61" s="176">
        <v>0</v>
      </c>
      <c r="E61" s="176">
        <v>0</v>
      </c>
      <c r="F61" s="176">
        <v>1</v>
      </c>
      <c r="G61" s="176">
        <v>1</v>
      </c>
      <c r="H61" s="176">
        <v>1</v>
      </c>
      <c r="I61" s="176">
        <v>0</v>
      </c>
      <c r="J61" s="176">
        <v>0</v>
      </c>
      <c r="K61" s="176">
        <v>0</v>
      </c>
      <c r="L61" s="425"/>
      <c r="M61" s="451"/>
    </row>
    <row r="62" spans="1:13" ht="17.399999999999999">
      <c r="A62" s="423" t="s">
        <v>1348</v>
      </c>
      <c r="B62" s="176">
        <v>11</v>
      </c>
      <c r="C62" s="176">
        <v>0</v>
      </c>
      <c r="D62" s="176">
        <v>4</v>
      </c>
      <c r="E62" s="176">
        <v>3</v>
      </c>
      <c r="F62" s="176">
        <v>1</v>
      </c>
      <c r="G62" s="176">
        <v>2</v>
      </c>
      <c r="H62" s="176">
        <v>1</v>
      </c>
      <c r="I62" s="176">
        <v>0</v>
      </c>
      <c r="J62" s="176">
        <v>0</v>
      </c>
      <c r="K62" s="176">
        <v>0</v>
      </c>
      <c r="L62" s="425"/>
      <c r="M62" s="451"/>
    </row>
    <row r="63" spans="1:13" ht="17.399999999999999">
      <c r="A63" s="423" t="s">
        <v>1347</v>
      </c>
      <c r="B63" s="176">
        <v>8</v>
      </c>
      <c r="C63" s="176">
        <v>0</v>
      </c>
      <c r="D63" s="176">
        <v>0</v>
      </c>
      <c r="E63" s="176">
        <v>5</v>
      </c>
      <c r="F63" s="176">
        <v>3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425"/>
      <c r="M63" s="451"/>
    </row>
    <row r="64" spans="1:13" ht="17.399999999999999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5"/>
      <c r="M64" s="451"/>
    </row>
    <row r="65" spans="1:13" ht="17.399999999999999">
      <c r="A65" s="421" t="s">
        <v>1032</v>
      </c>
      <c r="B65" s="422">
        <v>51</v>
      </c>
      <c r="C65" s="422">
        <v>0</v>
      </c>
      <c r="D65" s="422">
        <v>7</v>
      </c>
      <c r="E65" s="422">
        <v>7</v>
      </c>
      <c r="F65" s="422">
        <v>9</v>
      </c>
      <c r="G65" s="422">
        <v>17</v>
      </c>
      <c r="H65" s="422">
        <v>8</v>
      </c>
      <c r="I65" s="422">
        <v>3</v>
      </c>
      <c r="J65" s="422">
        <v>0</v>
      </c>
      <c r="K65" s="422">
        <v>0</v>
      </c>
      <c r="L65" s="425"/>
      <c r="M65" s="451"/>
    </row>
    <row r="66" spans="1:13" ht="17.399999999999999">
      <c r="A66" s="423" t="s">
        <v>1346</v>
      </c>
      <c r="B66" s="176">
        <v>26</v>
      </c>
      <c r="C66" s="176">
        <v>0</v>
      </c>
      <c r="D66" s="176">
        <v>3</v>
      </c>
      <c r="E66" s="176">
        <v>5</v>
      </c>
      <c r="F66" s="176">
        <v>5</v>
      </c>
      <c r="G66" s="176">
        <v>8</v>
      </c>
      <c r="H66" s="176">
        <v>4</v>
      </c>
      <c r="I66" s="176">
        <v>1</v>
      </c>
      <c r="J66" s="176">
        <v>0</v>
      </c>
      <c r="K66" s="176">
        <v>0</v>
      </c>
      <c r="L66" s="425"/>
      <c r="M66" s="451"/>
    </row>
    <row r="67" spans="1:13" ht="17.399999999999999">
      <c r="A67" s="423" t="s">
        <v>1345</v>
      </c>
      <c r="B67" s="176">
        <v>1</v>
      </c>
      <c r="C67" s="176">
        <v>0</v>
      </c>
      <c r="D67" s="176">
        <v>0</v>
      </c>
      <c r="E67" s="176">
        <v>0</v>
      </c>
      <c r="F67" s="176">
        <v>0</v>
      </c>
      <c r="G67" s="176">
        <v>1</v>
      </c>
      <c r="H67" s="176">
        <v>0</v>
      </c>
      <c r="I67" s="176">
        <v>0</v>
      </c>
      <c r="J67" s="176">
        <v>0</v>
      </c>
      <c r="K67" s="176">
        <v>0</v>
      </c>
      <c r="L67" s="425"/>
      <c r="M67" s="451"/>
    </row>
    <row r="68" spans="1:13" ht="17.399999999999999">
      <c r="A68" s="423" t="s">
        <v>1344</v>
      </c>
      <c r="B68" s="176">
        <v>16</v>
      </c>
      <c r="C68" s="176">
        <v>0</v>
      </c>
      <c r="D68" s="176">
        <v>2</v>
      </c>
      <c r="E68" s="176">
        <v>2</v>
      </c>
      <c r="F68" s="176">
        <v>3</v>
      </c>
      <c r="G68" s="176">
        <v>6</v>
      </c>
      <c r="H68" s="176">
        <v>1</v>
      </c>
      <c r="I68" s="176">
        <v>2</v>
      </c>
      <c r="J68" s="176">
        <v>0</v>
      </c>
      <c r="K68" s="176">
        <v>0</v>
      </c>
      <c r="L68" s="425"/>
      <c r="M68" s="451"/>
    </row>
    <row r="69" spans="1:13" ht="17.399999999999999">
      <c r="A69" s="423" t="s">
        <v>1343</v>
      </c>
      <c r="B69" s="176">
        <v>8</v>
      </c>
      <c r="C69" s="176">
        <v>0</v>
      </c>
      <c r="D69" s="176">
        <v>2</v>
      </c>
      <c r="E69" s="176">
        <v>0</v>
      </c>
      <c r="F69" s="176">
        <v>1</v>
      </c>
      <c r="G69" s="176">
        <v>2</v>
      </c>
      <c r="H69" s="176">
        <v>3</v>
      </c>
      <c r="I69" s="176">
        <v>0</v>
      </c>
      <c r="J69" s="176">
        <v>0</v>
      </c>
      <c r="K69" s="176">
        <v>0</v>
      </c>
      <c r="L69" s="425"/>
      <c r="M69" s="451"/>
    </row>
    <row r="70" spans="1:13" ht="17.399999999999999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5"/>
      <c r="M70" s="451"/>
    </row>
    <row r="71" spans="1:13" ht="17.399999999999999">
      <c r="A71" s="421" t="s">
        <v>973</v>
      </c>
      <c r="B71" s="422">
        <v>35</v>
      </c>
      <c r="C71" s="422">
        <v>1</v>
      </c>
      <c r="D71" s="422">
        <v>6</v>
      </c>
      <c r="E71" s="422">
        <v>8</v>
      </c>
      <c r="F71" s="422">
        <v>9</v>
      </c>
      <c r="G71" s="422">
        <v>3</v>
      </c>
      <c r="H71" s="422">
        <v>7</v>
      </c>
      <c r="I71" s="422">
        <v>1</v>
      </c>
      <c r="J71" s="422">
        <v>0</v>
      </c>
      <c r="K71" s="422">
        <v>0</v>
      </c>
      <c r="L71" s="425"/>
      <c r="M71" s="451"/>
    </row>
    <row r="72" spans="1:13" ht="17.399999999999999">
      <c r="A72" s="423" t="s">
        <v>1342</v>
      </c>
      <c r="B72" s="176">
        <v>26</v>
      </c>
      <c r="C72" s="176">
        <v>1</v>
      </c>
      <c r="D72" s="176">
        <v>2</v>
      </c>
      <c r="E72" s="176">
        <v>7</v>
      </c>
      <c r="F72" s="176">
        <v>5</v>
      </c>
      <c r="G72" s="176">
        <v>3</v>
      </c>
      <c r="H72" s="176">
        <v>7</v>
      </c>
      <c r="I72" s="176">
        <v>1</v>
      </c>
      <c r="J72" s="176">
        <v>0</v>
      </c>
      <c r="K72" s="176">
        <v>0</v>
      </c>
      <c r="L72" s="425"/>
      <c r="M72" s="451"/>
    </row>
    <row r="73" spans="1:13" ht="17.399999999999999">
      <c r="A73" s="423" t="s">
        <v>1341</v>
      </c>
      <c r="B73" s="176">
        <v>9</v>
      </c>
      <c r="C73" s="176">
        <v>0</v>
      </c>
      <c r="D73" s="176">
        <v>4</v>
      </c>
      <c r="E73" s="176">
        <v>1</v>
      </c>
      <c r="F73" s="176">
        <v>4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425"/>
      <c r="M73" s="451"/>
    </row>
    <row r="74" spans="1:13" ht="17.399999999999999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5"/>
      <c r="M74" s="451"/>
    </row>
    <row r="75" spans="1:13" ht="17.399999999999999">
      <c r="A75" s="421" t="s">
        <v>938</v>
      </c>
      <c r="B75" s="422">
        <v>16</v>
      </c>
      <c r="C75" s="422">
        <v>1</v>
      </c>
      <c r="D75" s="422">
        <v>4</v>
      </c>
      <c r="E75" s="422">
        <v>2</v>
      </c>
      <c r="F75" s="422">
        <v>1</v>
      </c>
      <c r="G75" s="422">
        <v>3</v>
      </c>
      <c r="H75" s="422">
        <v>5</v>
      </c>
      <c r="I75" s="422">
        <v>0</v>
      </c>
      <c r="J75" s="422">
        <v>0</v>
      </c>
      <c r="K75" s="422">
        <v>0</v>
      </c>
      <c r="L75" s="425"/>
      <c r="M75" s="451"/>
    </row>
    <row r="76" spans="1:13" ht="17.399999999999999">
      <c r="A76" s="423" t="s">
        <v>1340</v>
      </c>
      <c r="B76" s="176">
        <v>11</v>
      </c>
      <c r="C76" s="176">
        <v>1</v>
      </c>
      <c r="D76" s="176">
        <v>3</v>
      </c>
      <c r="E76" s="176">
        <v>1</v>
      </c>
      <c r="F76" s="176">
        <v>1</v>
      </c>
      <c r="G76" s="176">
        <v>1</v>
      </c>
      <c r="H76" s="176">
        <v>4</v>
      </c>
      <c r="I76" s="176">
        <v>0</v>
      </c>
      <c r="J76" s="176">
        <v>0</v>
      </c>
      <c r="K76" s="176">
        <v>0</v>
      </c>
      <c r="L76" s="425"/>
      <c r="M76" s="451"/>
    </row>
    <row r="77" spans="1:13" ht="17.399999999999999">
      <c r="A77" s="423" t="s">
        <v>1339</v>
      </c>
      <c r="B77" s="176">
        <v>5</v>
      </c>
      <c r="C77" s="176">
        <v>0</v>
      </c>
      <c r="D77" s="176">
        <v>1</v>
      </c>
      <c r="E77" s="176">
        <v>1</v>
      </c>
      <c r="F77" s="176">
        <v>0</v>
      </c>
      <c r="G77" s="176">
        <v>2</v>
      </c>
      <c r="H77" s="176">
        <v>1</v>
      </c>
      <c r="I77" s="176">
        <v>0</v>
      </c>
      <c r="J77" s="176">
        <v>0</v>
      </c>
      <c r="K77" s="176">
        <v>0</v>
      </c>
      <c r="L77" s="425"/>
      <c r="M77" s="451"/>
    </row>
    <row r="78" spans="1:13" ht="17.399999999999999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5"/>
      <c r="M78" s="451"/>
    </row>
    <row r="79" spans="1:13" ht="17.399999999999999">
      <c r="A79" s="421" t="s">
        <v>924</v>
      </c>
      <c r="B79" s="422">
        <v>16</v>
      </c>
      <c r="C79" s="422">
        <v>1</v>
      </c>
      <c r="D79" s="422">
        <v>1</v>
      </c>
      <c r="E79" s="422">
        <v>8</v>
      </c>
      <c r="F79" s="422">
        <v>2</v>
      </c>
      <c r="G79" s="422">
        <v>1</v>
      </c>
      <c r="H79" s="422">
        <v>3</v>
      </c>
      <c r="I79" s="422">
        <v>0</v>
      </c>
      <c r="J79" s="422">
        <v>0</v>
      </c>
      <c r="K79" s="422">
        <v>0</v>
      </c>
      <c r="L79" s="425"/>
      <c r="M79" s="451"/>
    </row>
    <row r="80" spans="1:13" ht="17.399999999999999">
      <c r="A80" s="423" t="s">
        <v>1338</v>
      </c>
      <c r="B80" s="176">
        <v>8</v>
      </c>
      <c r="C80" s="176">
        <v>0</v>
      </c>
      <c r="D80" s="176">
        <v>0</v>
      </c>
      <c r="E80" s="176">
        <v>4</v>
      </c>
      <c r="F80" s="176">
        <v>1</v>
      </c>
      <c r="G80" s="176">
        <v>1</v>
      </c>
      <c r="H80" s="176">
        <v>2</v>
      </c>
      <c r="I80" s="176">
        <v>0</v>
      </c>
      <c r="J80" s="176">
        <v>0</v>
      </c>
      <c r="K80" s="176">
        <v>0</v>
      </c>
      <c r="L80" s="425"/>
      <c r="M80" s="451"/>
    </row>
    <row r="81" spans="1:13" ht="17.399999999999999">
      <c r="A81" s="423" t="s">
        <v>1337</v>
      </c>
      <c r="B81" s="176">
        <v>3</v>
      </c>
      <c r="C81" s="176">
        <v>0</v>
      </c>
      <c r="D81" s="176">
        <v>0</v>
      </c>
      <c r="E81" s="176">
        <v>2</v>
      </c>
      <c r="F81" s="176">
        <v>0</v>
      </c>
      <c r="G81" s="176">
        <v>0</v>
      </c>
      <c r="H81" s="176">
        <v>1</v>
      </c>
      <c r="I81" s="176">
        <v>0</v>
      </c>
      <c r="J81" s="176">
        <v>0</v>
      </c>
      <c r="K81" s="176">
        <v>0</v>
      </c>
      <c r="L81" s="425"/>
      <c r="M81" s="451"/>
    </row>
    <row r="82" spans="1:13" ht="17.399999999999999">
      <c r="A82" s="423" t="s">
        <v>1336</v>
      </c>
      <c r="B82" s="176">
        <v>5</v>
      </c>
      <c r="C82" s="176">
        <v>1</v>
      </c>
      <c r="D82" s="176">
        <v>1</v>
      </c>
      <c r="E82" s="176">
        <v>2</v>
      </c>
      <c r="F82" s="176">
        <v>1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425"/>
      <c r="M82" s="451"/>
    </row>
    <row r="83" spans="1:13" ht="17.399999999999999">
      <c r="A83" s="423" t="s">
        <v>1335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425"/>
      <c r="M83" s="451"/>
    </row>
    <row r="84" spans="1:13" ht="17.399999999999999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5"/>
      <c r="M84" s="451"/>
    </row>
    <row r="85" spans="1:13" ht="17.399999999999999">
      <c r="A85" s="421" t="s">
        <v>890</v>
      </c>
      <c r="B85" s="422">
        <v>3</v>
      </c>
      <c r="C85" s="422">
        <v>0</v>
      </c>
      <c r="D85" s="422">
        <v>0</v>
      </c>
      <c r="E85" s="422">
        <v>1</v>
      </c>
      <c r="F85" s="422">
        <v>1</v>
      </c>
      <c r="G85" s="422">
        <v>0</v>
      </c>
      <c r="H85" s="422">
        <v>1</v>
      </c>
      <c r="I85" s="422">
        <v>0</v>
      </c>
      <c r="J85" s="422">
        <v>0</v>
      </c>
      <c r="K85" s="422">
        <v>0</v>
      </c>
      <c r="L85" s="425"/>
      <c r="M85" s="451"/>
    </row>
    <row r="86" spans="1:13" ht="17.399999999999999">
      <c r="A86" s="423" t="s">
        <v>1334</v>
      </c>
      <c r="B86" s="176">
        <v>3</v>
      </c>
      <c r="C86" s="176">
        <v>0</v>
      </c>
      <c r="D86" s="176">
        <v>0</v>
      </c>
      <c r="E86" s="176">
        <v>1</v>
      </c>
      <c r="F86" s="176">
        <v>1</v>
      </c>
      <c r="G86" s="176">
        <v>0</v>
      </c>
      <c r="H86" s="176">
        <v>1</v>
      </c>
      <c r="I86" s="176">
        <v>0</v>
      </c>
      <c r="J86" s="176">
        <v>0</v>
      </c>
      <c r="K86" s="176">
        <v>0</v>
      </c>
      <c r="L86" s="425"/>
      <c r="M86" s="451"/>
    </row>
    <row r="87" spans="1:13" ht="17.399999999999999">
      <c r="A87" s="423" t="s">
        <v>1333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425"/>
      <c r="M87" s="451"/>
    </row>
    <row r="88" spans="1:13" ht="17.399999999999999">
      <c r="A88" s="423" t="s">
        <v>1332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425"/>
      <c r="M88" s="451"/>
    </row>
    <row r="89" spans="1:13" ht="17.399999999999999">
      <c r="A89" s="423" t="s">
        <v>1331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425"/>
      <c r="M89" s="451"/>
    </row>
    <row r="90" spans="1:13" ht="17.399999999999999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5"/>
      <c r="M90" s="451"/>
    </row>
    <row r="91" spans="1:13" ht="17.399999999999999">
      <c r="A91" s="421" t="s">
        <v>877</v>
      </c>
      <c r="B91" s="422">
        <v>6</v>
      </c>
      <c r="C91" s="422">
        <v>0</v>
      </c>
      <c r="D91" s="422">
        <v>0</v>
      </c>
      <c r="E91" s="422">
        <v>3</v>
      </c>
      <c r="F91" s="422">
        <v>2</v>
      </c>
      <c r="G91" s="422">
        <v>0</v>
      </c>
      <c r="H91" s="422">
        <v>1</v>
      </c>
      <c r="I91" s="422">
        <v>0</v>
      </c>
      <c r="J91" s="422">
        <v>0</v>
      </c>
      <c r="K91" s="422">
        <v>0</v>
      </c>
      <c r="L91" s="425"/>
      <c r="M91" s="451"/>
    </row>
    <row r="92" spans="1:13" ht="17.399999999999999">
      <c r="A92" s="423" t="s">
        <v>1330</v>
      </c>
      <c r="B92" s="176">
        <v>6</v>
      </c>
      <c r="C92" s="176">
        <v>0</v>
      </c>
      <c r="D92" s="176">
        <v>0</v>
      </c>
      <c r="E92" s="176">
        <v>3</v>
      </c>
      <c r="F92" s="176">
        <v>2</v>
      </c>
      <c r="G92" s="176">
        <v>0</v>
      </c>
      <c r="H92" s="176">
        <v>1</v>
      </c>
      <c r="I92" s="176">
        <v>0</v>
      </c>
      <c r="J92" s="176">
        <v>0</v>
      </c>
      <c r="K92" s="176">
        <v>0</v>
      </c>
      <c r="L92" s="425"/>
      <c r="M92" s="451"/>
    </row>
    <row r="93" spans="1:13" ht="17.399999999999999">
      <c r="A93" s="423" t="s">
        <v>1329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425"/>
      <c r="M93" s="451"/>
    </row>
    <row r="94" spans="1:13" ht="17.399999999999999">
      <c r="A94" s="423" t="s">
        <v>1328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425"/>
      <c r="M94" s="451"/>
    </row>
    <row r="95" spans="1:13" ht="17.399999999999999">
      <c r="A95" s="423" t="s">
        <v>1327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425"/>
      <c r="M95" s="451"/>
    </row>
    <row r="96" spans="1:13" ht="17.399999999999999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51"/>
    </row>
    <row r="97" spans="1:13" ht="17.399999999999999">
      <c r="A97" s="876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51"/>
    </row>
    <row r="98" spans="1:13" ht="17.399999999999999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</row>
  </sheetData>
  <mergeCells count="4">
    <mergeCell ref="B2:K2"/>
    <mergeCell ref="B3:K3"/>
    <mergeCell ref="B5:K5"/>
    <mergeCell ref="C7:K7"/>
  </mergeCells>
  <hyperlinks>
    <hyperlink ref="A1" location="Indice!A88" display="Volver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M98"/>
  <sheetViews>
    <sheetView showGridLines="0" showRowColHeaders="0" view="pageBreakPreview" zoomScaleNormal="100" zoomScaleSheetLayoutView="100" workbookViewId="0"/>
  </sheetViews>
  <sheetFormatPr baseColWidth="10" defaultColWidth="9.109375" defaultRowHeight="13.2"/>
  <cols>
    <col min="1" max="1" width="20.6640625" style="668" bestFit="1" customWidth="1"/>
    <col min="2" max="2" width="5.109375" style="668" bestFit="1" customWidth="1"/>
    <col min="3" max="3" width="10.33203125" style="668" bestFit="1" customWidth="1"/>
    <col min="4" max="5" width="6.88671875" style="668" bestFit="1" customWidth="1"/>
    <col min="6" max="6" width="7.33203125" style="668" bestFit="1" customWidth="1"/>
    <col min="7" max="10" width="6.88671875" style="668" bestFit="1" customWidth="1"/>
    <col min="11" max="11" width="10.44140625" style="668" customWidth="1"/>
    <col min="12" max="13" width="1.33203125" style="668" customWidth="1"/>
    <col min="14" max="256" width="9.109375" style="668"/>
    <col min="257" max="257" width="20.6640625" style="668" bestFit="1" customWidth="1"/>
    <col min="258" max="258" width="5.109375" style="668" bestFit="1" customWidth="1"/>
    <col min="259" max="259" width="10.33203125" style="668" bestFit="1" customWidth="1"/>
    <col min="260" max="261" width="6.88671875" style="668" bestFit="1" customWidth="1"/>
    <col min="262" max="262" width="7.33203125" style="668" bestFit="1" customWidth="1"/>
    <col min="263" max="266" width="6.88671875" style="668" bestFit="1" customWidth="1"/>
    <col min="267" max="267" width="10.44140625" style="668" customWidth="1"/>
    <col min="268" max="269" width="1.33203125" style="668" customWidth="1"/>
    <col min="270" max="512" width="9.109375" style="668"/>
    <col min="513" max="513" width="20.6640625" style="668" bestFit="1" customWidth="1"/>
    <col min="514" max="514" width="5.109375" style="668" bestFit="1" customWidth="1"/>
    <col min="515" max="515" width="10.33203125" style="668" bestFit="1" customWidth="1"/>
    <col min="516" max="517" width="6.88671875" style="668" bestFit="1" customWidth="1"/>
    <col min="518" max="518" width="7.33203125" style="668" bestFit="1" customWidth="1"/>
    <col min="519" max="522" width="6.88671875" style="668" bestFit="1" customWidth="1"/>
    <col min="523" max="523" width="10.44140625" style="668" customWidth="1"/>
    <col min="524" max="525" width="1.33203125" style="668" customWidth="1"/>
    <col min="526" max="768" width="9.109375" style="668"/>
    <col min="769" max="769" width="20.6640625" style="668" bestFit="1" customWidth="1"/>
    <col min="770" max="770" width="5.109375" style="668" bestFit="1" customWidth="1"/>
    <col min="771" max="771" width="10.33203125" style="668" bestFit="1" customWidth="1"/>
    <col min="772" max="773" width="6.88671875" style="668" bestFit="1" customWidth="1"/>
    <col min="774" max="774" width="7.33203125" style="668" bestFit="1" customWidth="1"/>
    <col min="775" max="778" width="6.88671875" style="668" bestFit="1" customWidth="1"/>
    <col min="779" max="779" width="10.44140625" style="668" customWidth="1"/>
    <col min="780" max="781" width="1.33203125" style="668" customWidth="1"/>
    <col min="782" max="1024" width="9.109375" style="668"/>
    <col min="1025" max="1025" width="20.6640625" style="668" bestFit="1" customWidth="1"/>
    <col min="1026" max="1026" width="5.109375" style="668" bestFit="1" customWidth="1"/>
    <col min="1027" max="1027" width="10.33203125" style="668" bestFit="1" customWidth="1"/>
    <col min="1028" max="1029" width="6.88671875" style="668" bestFit="1" customWidth="1"/>
    <col min="1030" max="1030" width="7.33203125" style="668" bestFit="1" customWidth="1"/>
    <col min="1031" max="1034" width="6.88671875" style="668" bestFit="1" customWidth="1"/>
    <col min="1035" max="1035" width="10.44140625" style="668" customWidth="1"/>
    <col min="1036" max="1037" width="1.33203125" style="668" customWidth="1"/>
    <col min="1038" max="1280" width="9.109375" style="668"/>
    <col min="1281" max="1281" width="20.6640625" style="668" bestFit="1" customWidth="1"/>
    <col min="1282" max="1282" width="5.109375" style="668" bestFit="1" customWidth="1"/>
    <col min="1283" max="1283" width="10.33203125" style="668" bestFit="1" customWidth="1"/>
    <col min="1284" max="1285" width="6.88671875" style="668" bestFit="1" customWidth="1"/>
    <col min="1286" max="1286" width="7.33203125" style="668" bestFit="1" customWidth="1"/>
    <col min="1287" max="1290" width="6.88671875" style="668" bestFit="1" customWidth="1"/>
    <col min="1291" max="1291" width="10.44140625" style="668" customWidth="1"/>
    <col min="1292" max="1293" width="1.33203125" style="668" customWidth="1"/>
    <col min="1294" max="1536" width="9.109375" style="668"/>
    <col min="1537" max="1537" width="20.6640625" style="668" bestFit="1" customWidth="1"/>
    <col min="1538" max="1538" width="5.109375" style="668" bestFit="1" customWidth="1"/>
    <col min="1539" max="1539" width="10.33203125" style="668" bestFit="1" customWidth="1"/>
    <col min="1540" max="1541" width="6.88671875" style="668" bestFit="1" customWidth="1"/>
    <col min="1542" max="1542" width="7.33203125" style="668" bestFit="1" customWidth="1"/>
    <col min="1543" max="1546" width="6.88671875" style="668" bestFit="1" customWidth="1"/>
    <col min="1547" max="1547" width="10.44140625" style="668" customWidth="1"/>
    <col min="1548" max="1549" width="1.33203125" style="668" customWidth="1"/>
    <col min="1550" max="1792" width="9.109375" style="668"/>
    <col min="1793" max="1793" width="20.6640625" style="668" bestFit="1" customWidth="1"/>
    <col min="1794" max="1794" width="5.109375" style="668" bestFit="1" customWidth="1"/>
    <col min="1795" max="1795" width="10.33203125" style="668" bestFit="1" customWidth="1"/>
    <col min="1796" max="1797" width="6.88671875" style="668" bestFit="1" customWidth="1"/>
    <col min="1798" max="1798" width="7.33203125" style="668" bestFit="1" customWidth="1"/>
    <col min="1799" max="1802" width="6.88671875" style="668" bestFit="1" customWidth="1"/>
    <col min="1803" max="1803" width="10.44140625" style="668" customWidth="1"/>
    <col min="1804" max="1805" width="1.33203125" style="668" customWidth="1"/>
    <col min="1806" max="2048" width="9.109375" style="668"/>
    <col min="2049" max="2049" width="20.6640625" style="668" bestFit="1" customWidth="1"/>
    <col min="2050" max="2050" width="5.109375" style="668" bestFit="1" customWidth="1"/>
    <col min="2051" max="2051" width="10.33203125" style="668" bestFit="1" customWidth="1"/>
    <col min="2052" max="2053" width="6.88671875" style="668" bestFit="1" customWidth="1"/>
    <col min="2054" max="2054" width="7.33203125" style="668" bestFit="1" customWidth="1"/>
    <col min="2055" max="2058" width="6.88671875" style="668" bestFit="1" customWidth="1"/>
    <col min="2059" max="2059" width="10.44140625" style="668" customWidth="1"/>
    <col min="2060" max="2061" width="1.33203125" style="668" customWidth="1"/>
    <col min="2062" max="2304" width="9.109375" style="668"/>
    <col min="2305" max="2305" width="20.6640625" style="668" bestFit="1" customWidth="1"/>
    <col min="2306" max="2306" width="5.109375" style="668" bestFit="1" customWidth="1"/>
    <col min="2307" max="2307" width="10.33203125" style="668" bestFit="1" customWidth="1"/>
    <col min="2308" max="2309" width="6.88671875" style="668" bestFit="1" customWidth="1"/>
    <col min="2310" max="2310" width="7.33203125" style="668" bestFit="1" customWidth="1"/>
    <col min="2311" max="2314" width="6.88671875" style="668" bestFit="1" customWidth="1"/>
    <col min="2315" max="2315" width="10.44140625" style="668" customWidth="1"/>
    <col min="2316" max="2317" width="1.33203125" style="668" customWidth="1"/>
    <col min="2318" max="2560" width="9.109375" style="668"/>
    <col min="2561" max="2561" width="20.6640625" style="668" bestFit="1" customWidth="1"/>
    <col min="2562" max="2562" width="5.109375" style="668" bestFit="1" customWidth="1"/>
    <col min="2563" max="2563" width="10.33203125" style="668" bestFit="1" customWidth="1"/>
    <col min="2564" max="2565" width="6.88671875" style="668" bestFit="1" customWidth="1"/>
    <col min="2566" max="2566" width="7.33203125" style="668" bestFit="1" customWidth="1"/>
    <col min="2567" max="2570" width="6.88671875" style="668" bestFit="1" customWidth="1"/>
    <col min="2571" max="2571" width="10.44140625" style="668" customWidth="1"/>
    <col min="2572" max="2573" width="1.33203125" style="668" customWidth="1"/>
    <col min="2574" max="2816" width="9.109375" style="668"/>
    <col min="2817" max="2817" width="20.6640625" style="668" bestFit="1" customWidth="1"/>
    <col min="2818" max="2818" width="5.109375" style="668" bestFit="1" customWidth="1"/>
    <col min="2819" max="2819" width="10.33203125" style="668" bestFit="1" customWidth="1"/>
    <col min="2820" max="2821" width="6.88671875" style="668" bestFit="1" customWidth="1"/>
    <col min="2822" max="2822" width="7.33203125" style="668" bestFit="1" customWidth="1"/>
    <col min="2823" max="2826" width="6.88671875" style="668" bestFit="1" customWidth="1"/>
    <col min="2827" max="2827" width="10.44140625" style="668" customWidth="1"/>
    <col min="2828" max="2829" width="1.33203125" style="668" customWidth="1"/>
    <col min="2830" max="3072" width="9.109375" style="668"/>
    <col min="3073" max="3073" width="20.6640625" style="668" bestFit="1" customWidth="1"/>
    <col min="3074" max="3074" width="5.109375" style="668" bestFit="1" customWidth="1"/>
    <col min="3075" max="3075" width="10.33203125" style="668" bestFit="1" customWidth="1"/>
    <col min="3076" max="3077" width="6.88671875" style="668" bestFit="1" customWidth="1"/>
    <col min="3078" max="3078" width="7.33203125" style="668" bestFit="1" customWidth="1"/>
    <col min="3079" max="3082" width="6.88671875" style="668" bestFit="1" customWidth="1"/>
    <col min="3083" max="3083" width="10.44140625" style="668" customWidth="1"/>
    <col min="3084" max="3085" width="1.33203125" style="668" customWidth="1"/>
    <col min="3086" max="3328" width="9.109375" style="668"/>
    <col min="3329" max="3329" width="20.6640625" style="668" bestFit="1" customWidth="1"/>
    <col min="3330" max="3330" width="5.109375" style="668" bestFit="1" customWidth="1"/>
    <col min="3331" max="3331" width="10.33203125" style="668" bestFit="1" customWidth="1"/>
    <col min="3332" max="3333" width="6.88671875" style="668" bestFit="1" customWidth="1"/>
    <col min="3334" max="3334" width="7.33203125" style="668" bestFit="1" customWidth="1"/>
    <col min="3335" max="3338" width="6.88671875" style="668" bestFit="1" customWidth="1"/>
    <col min="3339" max="3339" width="10.44140625" style="668" customWidth="1"/>
    <col min="3340" max="3341" width="1.33203125" style="668" customWidth="1"/>
    <col min="3342" max="3584" width="9.109375" style="668"/>
    <col min="3585" max="3585" width="20.6640625" style="668" bestFit="1" customWidth="1"/>
    <col min="3586" max="3586" width="5.109375" style="668" bestFit="1" customWidth="1"/>
    <col min="3587" max="3587" width="10.33203125" style="668" bestFit="1" customWidth="1"/>
    <col min="3588" max="3589" width="6.88671875" style="668" bestFit="1" customWidth="1"/>
    <col min="3590" max="3590" width="7.33203125" style="668" bestFit="1" customWidth="1"/>
    <col min="3591" max="3594" width="6.88671875" style="668" bestFit="1" customWidth="1"/>
    <col min="3595" max="3595" width="10.44140625" style="668" customWidth="1"/>
    <col min="3596" max="3597" width="1.33203125" style="668" customWidth="1"/>
    <col min="3598" max="3840" width="9.109375" style="668"/>
    <col min="3841" max="3841" width="20.6640625" style="668" bestFit="1" customWidth="1"/>
    <col min="3842" max="3842" width="5.109375" style="668" bestFit="1" customWidth="1"/>
    <col min="3843" max="3843" width="10.33203125" style="668" bestFit="1" customWidth="1"/>
    <col min="3844" max="3845" width="6.88671875" style="668" bestFit="1" customWidth="1"/>
    <col min="3846" max="3846" width="7.33203125" style="668" bestFit="1" customWidth="1"/>
    <col min="3847" max="3850" width="6.88671875" style="668" bestFit="1" customWidth="1"/>
    <col min="3851" max="3851" width="10.44140625" style="668" customWidth="1"/>
    <col min="3852" max="3853" width="1.33203125" style="668" customWidth="1"/>
    <col min="3854" max="4096" width="9.109375" style="668"/>
    <col min="4097" max="4097" width="20.6640625" style="668" bestFit="1" customWidth="1"/>
    <col min="4098" max="4098" width="5.109375" style="668" bestFit="1" customWidth="1"/>
    <col min="4099" max="4099" width="10.33203125" style="668" bestFit="1" customWidth="1"/>
    <col min="4100" max="4101" width="6.88671875" style="668" bestFit="1" customWidth="1"/>
    <col min="4102" max="4102" width="7.33203125" style="668" bestFit="1" customWidth="1"/>
    <col min="4103" max="4106" width="6.88671875" style="668" bestFit="1" customWidth="1"/>
    <col min="4107" max="4107" width="10.44140625" style="668" customWidth="1"/>
    <col min="4108" max="4109" width="1.33203125" style="668" customWidth="1"/>
    <col min="4110" max="4352" width="9.109375" style="668"/>
    <col min="4353" max="4353" width="20.6640625" style="668" bestFit="1" customWidth="1"/>
    <col min="4354" max="4354" width="5.109375" style="668" bestFit="1" customWidth="1"/>
    <col min="4355" max="4355" width="10.33203125" style="668" bestFit="1" customWidth="1"/>
    <col min="4356" max="4357" width="6.88671875" style="668" bestFit="1" customWidth="1"/>
    <col min="4358" max="4358" width="7.33203125" style="668" bestFit="1" customWidth="1"/>
    <col min="4359" max="4362" width="6.88671875" style="668" bestFit="1" customWidth="1"/>
    <col min="4363" max="4363" width="10.44140625" style="668" customWidth="1"/>
    <col min="4364" max="4365" width="1.33203125" style="668" customWidth="1"/>
    <col min="4366" max="4608" width="9.109375" style="668"/>
    <col min="4609" max="4609" width="20.6640625" style="668" bestFit="1" customWidth="1"/>
    <col min="4610" max="4610" width="5.109375" style="668" bestFit="1" customWidth="1"/>
    <col min="4611" max="4611" width="10.33203125" style="668" bestFit="1" customWidth="1"/>
    <col min="4612" max="4613" width="6.88671875" style="668" bestFit="1" customWidth="1"/>
    <col min="4614" max="4614" width="7.33203125" style="668" bestFit="1" customWidth="1"/>
    <col min="4615" max="4618" width="6.88671875" style="668" bestFit="1" customWidth="1"/>
    <col min="4619" max="4619" width="10.44140625" style="668" customWidth="1"/>
    <col min="4620" max="4621" width="1.33203125" style="668" customWidth="1"/>
    <col min="4622" max="4864" width="9.109375" style="668"/>
    <col min="4865" max="4865" width="20.6640625" style="668" bestFit="1" customWidth="1"/>
    <col min="4866" max="4866" width="5.109375" style="668" bestFit="1" customWidth="1"/>
    <col min="4867" max="4867" width="10.33203125" style="668" bestFit="1" customWidth="1"/>
    <col min="4868" max="4869" width="6.88671875" style="668" bestFit="1" customWidth="1"/>
    <col min="4870" max="4870" width="7.33203125" style="668" bestFit="1" customWidth="1"/>
    <col min="4871" max="4874" width="6.88671875" style="668" bestFit="1" customWidth="1"/>
    <col min="4875" max="4875" width="10.44140625" style="668" customWidth="1"/>
    <col min="4876" max="4877" width="1.33203125" style="668" customWidth="1"/>
    <col min="4878" max="5120" width="9.109375" style="668"/>
    <col min="5121" max="5121" width="20.6640625" style="668" bestFit="1" customWidth="1"/>
    <col min="5122" max="5122" width="5.109375" style="668" bestFit="1" customWidth="1"/>
    <col min="5123" max="5123" width="10.33203125" style="668" bestFit="1" customWidth="1"/>
    <col min="5124" max="5125" width="6.88671875" style="668" bestFit="1" customWidth="1"/>
    <col min="5126" max="5126" width="7.33203125" style="668" bestFit="1" customWidth="1"/>
    <col min="5127" max="5130" width="6.88671875" style="668" bestFit="1" customWidth="1"/>
    <col min="5131" max="5131" width="10.44140625" style="668" customWidth="1"/>
    <col min="5132" max="5133" width="1.33203125" style="668" customWidth="1"/>
    <col min="5134" max="5376" width="9.109375" style="668"/>
    <col min="5377" max="5377" width="20.6640625" style="668" bestFit="1" customWidth="1"/>
    <col min="5378" max="5378" width="5.109375" style="668" bestFit="1" customWidth="1"/>
    <col min="5379" max="5379" width="10.33203125" style="668" bestFit="1" customWidth="1"/>
    <col min="5380" max="5381" width="6.88671875" style="668" bestFit="1" customWidth="1"/>
    <col min="5382" max="5382" width="7.33203125" style="668" bestFit="1" customWidth="1"/>
    <col min="5383" max="5386" width="6.88671875" style="668" bestFit="1" customWidth="1"/>
    <col min="5387" max="5387" width="10.44140625" style="668" customWidth="1"/>
    <col min="5388" max="5389" width="1.33203125" style="668" customWidth="1"/>
    <col min="5390" max="5632" width="9.109375" style="668"/>
    <col min="5633" max="5633" width="20.6640625" style="668" bestFit="1" customWidth="1"/>
    <col min="5634" max="5634" width="5.109375" style="668" bestFit="1" customWidth="1"/>
    <col min="5635" max="5635" width="10.33203125" style="668" bestFit="1" customWidth="1"/>
    <col min="5636" max="5637" width="6.88671875" style="668" bestFit="1" customWidth="1"/>
    <col min="5638" max="5638" width="7.33203125" style="668" bestFit="1" customWidth="1"/>
    <col min="5639" max="5642" width="6.88671875" style="668" bestFit="1" customWidth="1"/>
    <col min="5643" max="5643" width="10.44140625" style="668" customWidth="1"/>
    <col min="5644" max="5645" width="1.33203125" style="668" customWidth="1"/>
    <col min="5646" max="5888" width="9.109375" style="668"/>
    <col min="5889" max="5889" width="20.6640625" style="668" bestFit="1" customWidth="1"/>
    <col min="5890" max="5890" width="5.109375" style="668" bestFit="1" customWidth="1"/>
    <col min="5891" max="5891" width="10.33203125" style="668" bestFit="1" customWidth="1"/>
    <col min="5892" max="5893" width="6.88671875" style="668" bestFit="1" customWidth="1"/>
    <col min="5894" max="5894" width="7.33203125" style="668" bestFit="1" customWidth="1"/>
    <col min="5895" max="5898" width="6.88671875" style="668" bestFit="1" customWidth="1"/>
    <col min="5899" max="5899" width="10.44140625" style="668" customWidth="1"/>
    <col min="5900" max="5901" width="1.33203125" style="668" customWidth="1"/>
    <col min="5902" max="6144" width="9.109375" style="668"/>
    <col min="6145" max="6145" width="20.6640625" style="668" bestFit="1" customWidth="1"/>
    <col min="6146" max="6146" width="5.109375" style="668" bestFit="1" customWidth="1"/>
    <col min="6147" max="6147" width="10.33203125" style="668" bestFit="1" customWidth="1"/>
    <col min="6148" max="6149" width="6.88671875" style="668" bestFit="1" customWidth="1"/>
    <col min="6150" max="6150" width="7.33203125" style="668" bestFit="1" customWidth="1"/>
    <col min="6151" max="6154" width="6.88671875" style="668" bestFit="1" customWidth="1"/>
    <col min="6155" max="6155" width="10.44140625" style="668" customWidth="1"/>
    <col min="6156" max="6157" width="1.33203125" style="668" customWidth="1"/>
    <col min="6158" max="6400" width="9.109375" style="668"/>
    <col min="6401" max="6401" width="20.6640625" style="668" bestFit="1" customWidth="1"/>
    <col min="6402" max="6402" width="5.109375" style="668" bestFit="1" customWidth="1"/>
    <col min="6403" max="6403" width="10.33203125" style="668" bestFit="1" customWidth="1"/>
    <col min="6404" max="6405" width="6.88671875" style="668" bestFit="1" customWidth="1"/>
    <col min="6406" max="6406" width="7.33203125" style="668" bestFit="1" customWidth="1"/>
    <col min="6407" max="6410" width="6.88671875" style="668" bestFit="1" customWidth="1"/>
    <col min="6411" max="6411" width="10.44140625" style="668" customWidth="1"/>
    <col min="6412" max="6413" width="1.33203125" style="668" customWidth="1"/>
    <col min="6414" max="6656" width="9.109375" style="668"/>
    <col min="6657" max="6657" width="20.6640625" style="668" bestFit="1" customWidth="1"/>
    <col min="6658" max="6658" width="5.109375" style="668" bestFit="1" customWidth="1"/>
    <col min="6659" max="6659" width="10.33203125" style="668" bestFit="1" customWidth="1"/>
    <col min="6660" max="6661" width="6.88671875" style="668" bestFit="1" customWidth="1"/>
    <col min="6662" max="6662" width="7.33203125" style="668" bestFit="1" customWidth="1"/>
    <col min="6663" max="6666" width="6.88671875" style="668" bestFit="1" customWidth="1"/>
    <col min="6667" max="6667" width="10.44140625" style="668" customWidth="1"/>
    <col min="6668" max="6669" width="1.33203125" style="668" customWidth="1"/>
    <col min="6670" max="6912" width="9.109375" style="668"/>
    <col min="6913" max="6913" width="20.6640625" style="668" bestFit="1" customWidth="1"/>
    <col min="6914" max="6914" width="5.109375" style="668" bestFit="1" customWidth="1"/>
    <col min="6915" max="6915" width="10.33203125" style="668" bestFit="1" customWidth="1"/>
    <col min="6916" max="6917" width="6.88671875" style="668" bestFit="1" customWidth="1"/>
    <col min="6918" max="6918" width="7.33203125" style="668" bestFit="1" customWidth="1"/>
    <col min="6919" max="6922" width="6.88671875" style="668" bestFit="1" customWidth="1"/>
    <col min="6923" max="6923" width="10.44140625" style="668" customWidth="1"/>
    <col min="6924" max="6925" width="1.33203125" style="668" customWidth="1"/>
    <col min="6926" max="7168" width="9.109375" style="668"/>
    <col min="7169" max="7169" width="20.6640625" style="668" bestFit="1" customWidth="1"/>
    <col min="7170" max="7170" width="5.109375" style="668" bestFit="1" customWidth="1"/>
    <col min="7171" max="7171" width="10.33203125" style="668" bestFit="1" customWidth="1"/>
    <col min="7172" max="7173" width="6.88671875" style="668" bestFit="1" customWidth="1"/>
    <col min="7174" max="7174" width="7.33203125" style="668" bestFit="1" customWidth="1"/>
    <col min="7175" max="7178" width="6.88671875" style="668" bestFit="1" customWidth="1"/>
    <col min="7179" max="7179" width="10.44140625" style="668" customWidth="1"/>
    <col min="7180" max="7181" width="1.33203125" style="668" customWidth="1"/>
    <col min="7182" max="7424" width="9.109375" style="668"/>
    <col min="7425" max="7425" width="20.6640625" style="668" bestFit="1" customWidth="1"/>
    <col min="7426" max="7426" width="5.109375" style="668" bestFit="1" customWidth="1"/>
    <col min="7427" max="7427" width="10.33203125" style="668" bestFit="1" customWidth="1"/>
    <col min="7428" max="7429" width="6.88671875" style="668" bestFit="1" customWidth="1"/>
    <col min="7430" max="7430" width="7.33203125" style="668" bestFit="1" customWidth="1"/>
    <col min="7431" max="7434" width="6.88671875" style="668" bestFit="1" customWidth="1"/>
    <col min="7435" max="7435" width="10.44140625" style="668" customWidth="1"/>
    <col min="7436" max="7437" width="1.33203125" style="668" customWidth="1"/>
    <col min="7438" max="7680" width="9.109375" style="668"/>
    <col min="7681" max="7681" width="20.6640625" style="668" bestFit="1" customWidth="1"/>
    <col min="7682" max="7682" width="5.109375" style="668" bestFit="1" customWidth="1"/>
    <col min="7683" max="7683" width="10.33203125" style="668" bestFit="1" customWidth="1"/>
    <col min="7684" max="7685" width="6.88671875" style="668" bestFit="1" customWidth="1"/>
    <col min="7686" max="7686" width="7.33203125" style="668" bestFit="1" customWidth="1"/>
    <col min="7687" max="7690" width="6.88671875" style="668" bestFit="1" customWidth="1"/>
    <col min="7691" max="7691" width="10.44140625" style="668" customWidth="1"/>
    <col min="7692" max="7693" width="1.33203125" style="668" customWidth="1"/>
    <col min="7694" max="7936" width="9.109375" style="668"/>
    <col min="7937" max="7937" width="20.6640625" style="668" bestFit="1" customWidth="1"/>
    <col min="7938" max="7938" width="5.109375" style="668" bestFit="1" customWidth="1"/>
    <col min="7939" max="7939" width="10.33203125" style="668" bestFit="1" customWidth="1"/>
    <col min="7940" max="7941" width="6.88671875" style="668" bestFit="1" customWidth="1"/>
    <col min="7942" max="7942" width="7.33203125" style="668" bestFit="1" customWidth="1"/>
    <col min="7943" max="7946" width="6.88671875" style="668" bestFit="1" customWidth="1"/>
    <col min="7947" max="7947" width="10.44140625" style="668" customWidth="1"/>
    <col min="7948" max="7949" width="1.33203125" style="668" customWidth="1"/>
    <col min="7950" max="8192" width="9.109375" style="668"/>
    <col min="8193" max="8193" width="20.6640625" style="668" bestFit="1" customWidth="1"/>
    <col min="8194" max="8194" width="5.109375" style="668" bestFit="1" customWidth="1"/>
    <col min="8195" max="8195" width="10.33203125" style="668" bestFit="1" customWidth="1"/>
    <col min="8196" max="8197" width="6.88671875" style="668" bestFit="1" customWidth="1"/>
    <col min="8198" max="8198" width="7.33203125" style="668" bestFit="1" customWidth="1"/>
    <col min="8199" max="8202" width="6.88671875" style="668" bestFit="1" customWidth="1"/>
    <col min="8203" max="8203" width="10.44140625" style="668" customWidth="1"/>
    <col min="8204" max="8205" width="1.33203125" style="668" customWidth="1"/>
    <col min="8206" max="8448" width="9.109375" style="668"/>
    <col min="8449" max="8449" width="20.6640625" style="668" bestFit="1" customWidth="1"/>
    <col min="8450" max="8450" width="5.109375" style="668" bestFit="1" customWidth="1"/>
    <col min="8451" max="8451" width="10.33203125" style="668" bestFit="1" customWidth="1"/>
    <col min="8452" max="8453" width="6.88671875" style="668" bestFit="1" customWidth="1"/>
    <col min="8454" max="8454" width="7.33203125" style="668" bestFit="1" customWidth="1"/>
    <col min="8455" max="8458" width="6.88671875" style="668" bestFit="1" customWidth="1"/>
    <col min="8459" max="8459" width="10.44140625" style="668" customWidth="1"/>
    <col min="8460" max="8461" width="1.33203125" style="668" customWidth="1"/>
    <col min="8462" max="8704" width="9.109375" style="668"/>
    <col min="8705" max="8705" width="20.6640625" style="668" bestFit="1" customWidth="1"/>
    <col min="8706" max="8706" width="5.109375" style="668" bestFit="1" customWidth="1"/>
    <col min="8707" max="8707" width="10.33203125" style="668" bestFit="1" customWidth="1"/>
    <col min="8708" max="8709" width="6.88671875" style="668" bestFit="1" customWidth="1"/>
    <col min="8710" max="8710" width="7.33203125" style="668" bestFit="1" customWidth="1"/>
    <col min="8711" max="8714" width="6.88671875" style="668" bestFit="1" customWidth="1"/>
    <col min="8715" max="8715" width="10.44140625" style="668" customWidth="1"/>
    <col min="8716" max="8717" width="1.33203125" style="668" customWidth="1"/>
    <col min="8718" max="8960" width="9.109375" style="668"/>
    <col min="8961" max="8961" width="20.6640625" style="668" bestFit="1" customWidth="1"/>
    <col min="8962" max="8962" width="5.109375" style="668" bestFit="1" customWidth="1"/>
    <col min="8963" max="8963" width="10.33203125" style="668" bestFit="1" customWidth="1"/>
    <col min="8964" max="8965" width="6.88671875" style="668" bestFit="1" customWidth="1"/>
    <col min="8966" max="8966" width="7.33203125" style="668" bestFit="1" customWidth="1"/>
    <col min="8967" max="8970" width="6.88671875" style="668" bestFit="1" customWidth="1"/>
    <col min="8971" max="8971" width="10.44140625" style="668" customWidth="1"/>
    <col min="8972" max="8973" width="1.33203125" style="668" customWidth="1"/>
    <col min="8974" max="9216" width="9.109375" style="668"/>
    <col min="9217" max="9217" width="20.6640625" style="668" bestFit="1" customWidth="1"/>
    <col min="9218" max="9218" width="5.109375" style="668" bestFit="1" customWidth="1"/>
    <col min="9219" max="9219" width="10.33203125" style="668" bestFit="1" customWidth="1"/>
    <col min="9220" max="9221" width="6.88671875" style="668" bestFit="1" customWidth="1"/>
    <col min="9222" max="9222" width="7.33203125" style="668" bestFit="1" customWidth="1"/>
    <col min="9223" max="9226" width="6.88671875" style="668" bestFit="1" customWidth="1"/>
    <col min="9227" max="9227" width="10.44140625" style="668" customWidth="1"/>
    <col min="9228" max="9229" width="1.33203125" style="668" customWidth="1"/>
    <col min="9230" max="9472" width="9.109375" style="668"/>
    <col min="9473" max="9473" width="20.6640625" style="668" bestFit="1" customWidth="1"/>
    <col min="9474" max="9474" width="5.109375" style="668" bestFit="1" customWidth="1"/>
    <col min="9475" max="9475" width="10.33203125" style="668" bestFit="1" customWidth="1"/>
    <col min="9476" max="9477" width="6.88671875" style="668" bestFit="1" customWidth="1"/>
    <col min="9478" max="9478" width="7.33203125" style="668" bestFit="1" customWidth="1"/>
    <col min="9479" max="9482" width="6.88671875" style="668" bestFit="1" customWidth="1"/>
    <col min="9483" max="9483" width="10.44140625" style="668" customWidth="1"/>
    <col min="9484" max="9485" width="1.33203125" style="668" customWidth="1"/>
    <col min="9486" max="9728" width="9.109375" style="668"/>
    <col min="9729" max="9729" width="20.6640625" style="668" bestFit="1" customWidth="1"/>
    <col min="9730" max="9730" width="5.109375" style="668" bestFit="1" customWidth="1"/>
    <col min="9731" max="9731" width="10.33203125" style="668" bestFit="1" customWidth="1"/>
    <col min="9732" max="9733" width="6.88671875" style="668" bestFit="1" customWidth="1"/>
    <col min="9734" max="9734" width="7.33203125" style="668" bestFit="1" customWidth="1"/>
    <col min="9735" max="9738" width="6.88671875" style="668" bestFit="1" customWidth="1"/>
    <col min="9739" max="9739" width="10.44140625" style="668" customWidth="1"/>
    <col min="9740" max="9741" width="1.33203125" style="668" customWidth="1"/>
    <col min="9742" max="9984" width="9.109375" style="668"/>
    <col min="9985" max="9985" width="20.6640625" style="668" bestFit="1" customWidth="1"/>
    <col min="9986" max="9986" width="5.109375" style="668" bestFit="1" customWidth="1"/>
    <col min="9987" max="9987" width="10.33203125" style="668" bestFit="1" customWidth="1"/>
    <col min="9988" max="9989" width="6.88671875" style="668" bestFit="1" customWidth="1"/>
    <col min="9990" max="9990" width="7.33203125" style="668" bestFit="1" customWidth="1"/>
    <col min="9991" max="9994" width="6.88671875" style="668" bestFit="1" customWidth="1"/>
    <col min="9995" max="9995" width="10.44140625" style="668" customWidth="1"/>
    <col min="9996" max="9997" width="1.33203125" style="668" customWidth="1"/>
    <col min="9998" max="10240" width="9.109375" style="668"/>
    <col min="10241" max="10241" width="20.6640625" style="668" bestFit="1" customWidth="1"/>
    <col min="10242" max="10242" width="5.109375" style="668" bestFit="1" customWidth="1"/>
    <col min="10243" max="10243" width="10.33203125" style="668" bestFit="1" customWidth="1"/>
    <col min="10244" max="10245" width="6.88671875" style="668" bestFit="1" customWidth="1"/>
    <col min="10246" max="10246" width="7.33203125" style="668" bestFit="1" customWidth="1"/>
    <col min="10247" max="10250" width="6.88671875" style="668" bestFit="1" customWidth="1"/>
    <col min="10251" max="10251" width="10.44140625" style="668" customWidth="1"/>
    <col min="10252" max="10253" width="1.33203125" style="668" customWidth="1"/>
    <col min="10254" max="10496" width="9.109375" style="668"/>
    <col min="10497" max="10497" width="20.6640625" style="668" bestFit="1" customWidth="1"/>
    <col min="10498" max="10498" width="5.109375" style="668" bestFit="1" customWidth="1"/>
    <col min="10499" max="10499" width="10.33203125" style="668" bestFit="1" customWidth="1"/>
    <col min="10500" max="10501" width="6.88671875" style="668" bestFit="1" customWidth="1"/>
    <col min="10502" max="10502" width="7.33203125" style="668" bestFit="1" customWidth="1"/>
    <col min="10503" max="10506" width="6.88671875" style="668" bestFit="1" customWidth="1"/>
    <col min="10507" max="10507" width="10.44140625" style="668" customWidth="1"/>
    <col min="10508" max="10509" width="1.33203125" style="668" customWidth="1"/>
    <col min="10510" max="10752" width="9.109375" style="668"/>
    <col min="10753" max="10753" width="20.6640625" style="668" bestFit="1" customWidth="1"/>
    <col min="10754" max="10754" width="5.109375" style="668" bestFit="1" customWidth="1"/>
    <col min="10755" max="10755" width="10.33203125" style="668" bestFit="1" customWidth="1"/>
    <col min="10756" max="10757" width="6.88671875" style="668" bestFit="1" customWidth="1"/>
    <col min="10758" max="10758" width="7.33203125" style="668" bestFit="1" customWidth="1"/>
    <col min="10759" max="10762" width="6.88671875" style="668" bestFit="1" customWidth="1"/>
    <col min="10763" max="10763" width="10.44140625" style="668" customWidth="1"/>
    <col min="10764" max="10765" width="1.33203125" style="668" customWidth="1"/>
    <col min="10766" max="11008" width="9.109375" style="668"/>
    <col min="11009" max="11009" width="20.6640625" style="668" bestFit="1" customWidth="1"/>
    <col min="11010" max="11010" width="5.109375" style="668" bestFit="1" customWidth="1"/>
    <col min="11011" max="11011" width="10.33203125" style="668" bestFit="1" customWidth="1"/>
    <col min="11012" max="11013" width="6.88671875" style="668" bestFit="1" customWidth="1"/>
    <col min="11014" max="11014" width="7.33203125" style="668" bestFit="1" customWidth="1"/>
    <col min="11015" max="11018" width="6.88671875" style="668" bestFit="1" customWidth="1"/>
    <col min="11019" max="11019" width="10.44140625" style="668" customWidth="1"/>
    <col min="11020" max="11021" width="1.33203125" style="668" customWidth="1"/>
    <col min="11022" max="11264" width="9.109375" style="668"/>
    <col min="11265" max="11265" width="20.6640625" style="668" bestFit="1" customWidth="1"/>
    <col min="11266" max="11266" width="5.109375" style="668" bestFit="1" customWidth="1"/>
    <col min="11267" max="11267" width="10.33203125" style="668" bestFit="1" customWidth="1"/>
    <col min="11268" max="11269" width="6.88671875" style="668" bestFit="1" customWidth="1"/>
    <col min="11270" max="11270" width="7.33203125" style="668" bestFit="1" customWidth="1"/>
    <col min="11271" max="11274" width="6.88671875" style="668" bestFit="1" customWidth="1"/>
    <col min="11275" max="11275" width="10.44140625" style="668" customWidth="1"/>
    <col min="11276" max="11277" width="1.33203125" style="668" customWidth="1"/>
    <col min="11278" max="11520" width="9.109375" style="668"/>
    <col min="11521" max="11521" width="20.6640625" style="668" bestFit="1" customWidth="1"/>
    <col min="11522" max="11522" width="5.109375" style="668" bestFit="1" customWidth="1"/>
    <col min="11523" max="11523" width="10.33203125" style="668" bestFit="1" customWidth="1"/>
    <col min="11524" max="11525" width="6.88671875" style="668" bestFit="1" customWidth="1"/>
    <col min="11526" max="11526" width="7.33203125" style="668" bestFit="1" customWidth="1"/>
    <col min="11527" max="11530" width="6.88671875" style="668" bestFit="1" customWidth="1"/>
    <col min="11531" max="11531" width="10.44140625" style="668" customWidth="1"/>
    <col min="11532" max="11533" width="1.33203125" style="668" customWidth="1"/>
    <col min="11534" max="11776" width="9.109375" style="668"/>
    <col min="11777" max="11777" width="20.6640625" style="668" bestFit="1" customWidth="1"/>
    <col min="11778" max="11778" width="5.109375" style="668" bestFit="1" customWidth="1"/>
    <col min="11779" max="11779" width="10.33203125" style="668" bestFit="1" customWidth="1"/>
    <col min="11780" max="11781" width="6.88671875" style="668" bestFit="1" customWidth="1"/>
    <col min="11782" max="11782" width="7.33203125" style="668" bestFit="1" customWidth="1"/>
    <col min="11783" max="11786" width="6.88671875" style="668" bestFit="1" customWidth="1"/>
    <col min="11787" max="11787" width="10.44140625" style="668" customWidth="1"/>
    <col min="11788" max="11789" width="1.33203125" style="668" customWidth="1"/>
    <col min="11790" max="12032" width="9.109375" style="668"/>
    <col min="12033" max="12033" width="20.6640625" style="668" bestFit="1" customWidth="1"/>
    <col min="12034" max="12034" width="5.109375" style="668" bestFit="1" customWidth="1"/>
    <col min="12035" max="12035" width="10.33203125" style="668" bestFit="1" customWidth="1"/>
    <col min="12036" max="12037" width="6.88671875" style="668" bestFit="1" customWidth="1"/>
    <col min="12038" max="12038" width="7.33203125" style="668" bestFit="1" customWidth="1"/>
    <col min="12039" max="12042" width="6.88671875" style="668" bestFit="1" customWidth="1"/>
    <col min="12043" max="12043" width="10.44140625" style="668" customWidth="1"/>
    <col min="12044" max="12045" width="1.33203125" style="668" customWidth="1"/>
    <col min="12046" max="12288" width="9.109375" style="668"/>
    <col min="12289" max="12289" width="20.6640625" style="668" bestFit="1" customWidth="1"/>
    <col min="12290" max="12290" width="5.109375" style="668" bestFit="1" customWidth="1"/>
    <col min="12291" max="12291" width="10.33203125" style="668" bestFit="1" customWidth="1"/>
    <col min="12292" max="12293" width="6.88671875" style="668" bestFit="1" customWidth="1"/>
    <col min="12294" max="12294" width="7.33203125" style="668" bestFit="1" customWidth="1"/>
    <col min="12295" max="12298" width="6.88671875" style="668" bestFit="1" customWidth="1"/>
    <col min="12299" max="12299" width="10.44140625" style="668" customWidth="1"/>
    <col min="12300" max="12301" width="1.33203125" style="668" customWidth="1"/>
    <col min="12302" max="12544" width="9.109375" style="668"/>
    <col min="12545" max="12545" width="20.6640625" style="668" bestFit="1" customWidth="1"/>
    <col min="12546" max="12546" width="5.109375" style="668" bestFit="1" customWidth="1"/>
    <col min="12547" max="12547" width="10.33203125" style="668" bestFit="1" customWidth="1"/>
    <col min="12548" max="12549" width="6.88671875" style="668" bestFit="1" customWidth="1"/>
    <col min="12550" max="12550" width="7.33203125" style="668" bestFit="1" customWidth="1"/>
    <col min="12551" max="12554" width="6.88671875" style="668" bestFit="1" customWidth="1"/>
    <col min="12555" max="12555" width="10.44140625" style="668" customWidth="1"/>
    <col min="12556" max="12557" width="1.33203125" style="668" customWidth="1"/>
    <col min="12558" max="12800" width="9.109375" style="668"/>
    <col min="12801" max="12801" width="20.6640625" style="668" bestFit="1" customWidth="1"/>
    <col min="12802" max="12802" width="5.109375" style="668" bestFit="1" customWidth="1"/>
    <col min="12803" max="12803" width="10.33203125" style="668" bestFit="1" customWidth="1"/>
    <col min="12804" max="12805" width="6.88671875" style="668" bestFit="1" customWidth="1"/>
    <col min="12806" max="12806" width="7.33203125" style="668" bestFit="1" customWidth="1"/>
    <col min="12807" max="12810" width="6.88671875" style="668" bestFit="1" customWidth="1"/>
    <col min="12811" max="12811" width="10.44140625" style="668" customWidth="1"/>
    <col min="12812" max="12813" width="1.33203125" style="668" customWidth="1"/>
    <col min="12814" max="13056" width="9.109375" style="668"/>
    <col min="13057" max="13057" width="20.6640625" style="668" bestFit="1" customWidth="1"/>
    <col min="13058" max="13058" width="5.109375" style="668" bestFit="1" customWidth="1"/>
    <col min="13059" max="13059" width="10.33203125" style="668" bestFit="1" customWidth="1"/>
    <col min="13060" max="13061" width="6.88671875" style="668" bestFit="1" customWidth="1"/>
    <col min="13062" max="13062" width="7.33203125" style="668" bestFit="1" customWidth="1"/>
    <col min="13063" max="13066" width="6.88671875" style="668" bestFit="1" customWidth="1"/>
    <col min="13067" max="13067" width="10.44140625" style="668" customWidth="1"/>
    <col min="13068" max="13069" width="1.33203125" style="668" customWidth="1"/>
    <col min="13070" max="13312" width="9.109375" style="668"/>
    <col min="13313" max="13313" width="20.6640625" style="668" bestFit="1" customWidth="1"/>
    <col min="13314" max="13314" width="5.109375" style="668" bestFit="1" customWidth="1"/>
    <col min="13315" max="13315" width="10.33203125" style="668" bestFit="1" customWidth="1"/>
    <col min="13316" max="13317" width="6.88671875" style="668" bestFit="1" customWidth="1"/>
    <col min="13318" max="13318" width="7.33203125" style="668" bestFit="1" customWidth="1"/>
    <col min="13319" max="13322" width="6.88671875" style="668" bestFit="1" customWidth="1"/>
    <col min="13323" max="13323" width="10.44140625" style="668" customWidth="1"/>
    <col min="13324" max="13325" width="1.33203125" style="668" customWidth="1"/>
    <col min="13326" max="13568" width="9.109375" style="668"/>
    <col min="13569" max="13569" width="20.6640625" style="668" bestFit="1" customWidth="1"/>
    <col min="13570" max="13570" width="5.109375" style="668" bestFit="1" customWidth="1"/>
    <col min="13571" max="13571" width="10.33203125" style="668" bestFit="1" customWidth="1"/>
    <col min="13572" max="13573" width="6.88671875" style="668" bestFit="1" customWidth="1"/>
    <col min="13574" max="13574" width="7.33203125" style="668" bestFit="1" customWidth="1"/>
    <col min="13575" max="13578" width="6.88671875" style="668" bestFit="1" customWidth="1"/>
    <col min="13579" max="13579" width="10.44140625" style="668" customWidth="1"/>
    <col min="13580" max="13581" width="1.33203125" style="668" customWidth="1"/>
    <col min="13582" max="13824" width="9.109375" style="668"/>
    <col min="13825" max="13825" width="20.6640625" style="668" bestFit="1" customWidth="1"/>
    <col min="13826" max="13826" width="5.109375" style="668" bestFit="1" customWidth="1"/>
    <col min="13827" max="13827" width="10.33203125" style="668" bestFit="1" customWidth="1"/>
    <col min="13828" max="13829" width="6.88671875" style="668" bestFit="1" customWidth="1"/>
    <col min="13830" max="13830" width="7.33203125" style="668" bestFit="1" customWidth="1"/>
    <col min="13831" max="13834" width="6.88671875" style="668" bestFit="1" customWidth="1"/>
    <col min="13835" max="13835" width="10.44140625" style="668" customWidth="1"/>
    <col min="13836" max="13837" width="1.33203125" style="668" customWidth="1"/>
    <col min="13838" max="14080" width="9.109375" style="668"/>
    <col min="14081" max="14081" width="20.6640625" style="668" bestFit="1" customWidth="1"/>
    <col min="14082" max="14082" width="5.109375" style="668" bestFit="1" customWidth="1"/>
    <col min="14083" max="14083" width="10.33203125" style="668" bestFit="1" customWidth="1"/>
    <col min="14084" max="14085" width="6.88671875" style="668" bestFit="1" customWidth="1"/>
    <col min="14086" max="14086" width="7.33203125" style="668" bestFit="1" customWidth="1"/>
    <col min="14087" max="14090" width="6.88671875" style="668" bestFit="1" customWidth="1"/>
    <col min="14091" max="14091" width="10.44140625" style="668" customWidth="1"/>
    <col min="14092" max="14093" width="1.33203125" style="668" customWidth="1"/>
    <col min="14094" max="14336" width="9.109375" style="668"/>
    <col min="14337" max="14337" width="20.6640625" style="668" bestFit="1" customWidth="1"/>
    <col min="14338" max="14338" width="5.109375" style="668" bestFit="1" customWidth="1"/>
    <col min="14339" max="14339" width="10.33203125" style="668" bestFit="1" customWidth="1"/>
    <col min="14340" max="14341" width="6.88671875" style="668" bestFit="1" customWidth="1"/>
    <col min="14342" max="14342" width="7.33203125" style="668" bestFit="1" customWidth="1"/>
    <col min="14343" max="14346" width="6.88671875" style="668" bestFit="1" customWidth="1"/>
    <col min="14347" max="14347" width="10.44140625" style="668" customWidth="1"/>
    <col min="14348" max="14349" width="1.33203125" style="668" customWidth="1"/>
    <col min="14350" max="14592" width="9.109375" style="668"/>
    <col min="14593" max="14593" width="20.6640625" style="668" bestFit="1" customWidth="1"/>
    <col min="14594" max="14594" width="5.109375" style="668" bestFit="1" customWidth="1"/>
    <col min="14595" max="14595" width="10.33203125" style="668" bestFit="1" customWidth="1"/>
    <col min="14596" max="14597" width="6.88671875" style="668" bestFit="1" customWidth="1"/>
    <col min="14598" max="14598" width="7.33203125" style="668" bestFit="1" customWidth="1"/>
    <col min="14599" max="14602" width="6.88671875" style="668" bestFit="1" customWidth="1"/>
    <col min="14603" max="14603" width="10.44140625" style="668" customWidth="1"/>
    <col min="14604" max="14605" width="1.33203125" style="668" customWidth="1"/>
    <col min="14606" max="14848" width="9.109375" style="668"/>
    <col min="14849" max="14849" width="20.6640625" style="668" bestFit="1" customWidth="1"/>
    <col min="14850" max="14850" width="5.109375" style="668" bestFit="1" customWidth="1"/>
    <col min="14851" max="14851" width="10.33203125" style="668" bestFit="1" customWidth="1"/>
    <col min="14852" max="14853" width="6.88671875" style="668" bestFit="1" customWidth="1"/>
    <col min="14854" max="14854" width="7.33203125" style="668" bestFit="1" customWidth="1"/>
    <col min="14855" max="14858" width="6.88671875" style="668" bestFit="1" customWidth="1"/>
    <col min="14859" max="14859" width="10.44140625" style="668" customWidth="1"/>
    <col min="14860" max="14861" width="1.33203125" style="668" customWidth="1"/>
    <col min="14862" max="15104" width="9.109375" style="668"/>
    <col min="15105" max="15105" width="20.6640625" style="668" bestFit="1" customWidth="1"/>
    <col min="15106" max="15106" width="5.109375" style="668" bestFit="1" customWidth="1"/>
    <col min="15107" max="15107" width="10.33203125" style="668" bestFit="1" customWidth="1"/>
    <col min="15108" max="15109" width="6.88671875" style="668" bestFit="1" customWidth="1"/>
    <col min="15110" max="15110" width="7.33203125" style="668" bestFit="1" customWidth="1"/>
    <col min="15111" max="15114" width="6.88671875" style="668" bestFit="1" customWidth="1"/>
    <col min="15115" max="15115" width="10.44140625" style="668" customWidth="1"/>
    <col min="15116" max="15117" width="1.33203125" style="668" customWidth="1"/>
    <col min="15118" max="15360" width="9.109375" style="668"/>
    <col min="15361" max="15361" width="20.6640625" style="668" bestFit="1" customWidth="1"/>
    <col min="15362" max="15362" width="5.109375" style="668" bestFit="1" customWidth="1"/>
    <col min="15363" max="15363" width="10.33203125" style="668" bestFit="1" customWidth="1"/>
    <col min="15364" max="15365" width="6.88671875" style="668" bestFit="1" customWidth="1"/>
    <col min="15366" max="15366" width="7.33203125" style="668" bestFit="1" customWidth="1"/>
    <col min="15367" max="15370" width="6.88671875" style="668" bestFit="1" customWidth="1"/>
    <col min="15371" max="15371" width="10.44140625" style="668" customWidth="1"/>
    <col min="15372" max="15373" width="1.33203125" style="668" customWidth="1"/>
    <col min="15374" max="15616" width="9.109375" style="668"/>
    <col min="15617" max="15617" width="20.6640625" style="668" bestFit="1" customWidth="1"/>
    <col min="15618" max="15618" width="5.109375" style="668" bestFit="1" customWidth="1"/>
    <col min="15619" max="15619" width="10.33203125" style="668" bestFit="1" customWidth="1"/>
    <col min="15620" max="15621" width="6.88671875" style="668" bestFit="1" customWidth="1"/>
    <col min="15622" max="15622" width="7.33203125" style="668" bestFit="1" customWidth="1"/>
    <col min="15623" max="15626" width="6.88671875" style="668" bestFit="1" customWidth="1"/>
    <col min="15627" max="15627" width="10.44140625" style="668" customWidth="1"/>
    <col min="15628" max="15629" width="1.33203125" style="668" customWidth="1"/>
    <col min="15630" max="15872" width="9.109375" style="668"/>
    <col min="15873" max="15873" width="20.6640625" style="668" bestFit="1" customWidth="1"/>
    <col min="15874" max="15874" width="5.109375" style="668" bestFit="1" customWidth="1"/>
    <col min="15875" max="15875" width="10.33203125" style="668" bestFit="1" customWidth="1"/>
    <col min="15876" max="15877" width="6.88671875" style="668" bestFit="1" customWidth="1"/>
    <col min="15878" max="15878" width="7.33203125" style="668" bestFit="1" customWidth="1"/>
    <col min="15879" max="15882" width="6.88671875" style="668" bestFit="1" customWidth="1"/>
    <col min="15883" max="15883" width="10.44140625" style="668" customWidth="1"/>
    <col min="15884" max="15885" width="1.33203125" style="668" customWidth="1"/>
    <col min="15886" max="16128" width="9.109375" style="668"/>
    <col min="16129" max="16129" width="20.6640625" style="668" bestFit="1" customWidth="1"/>
    <col min="16130" max="16130" width="5.109375" style="668" bestFit="1" customWidth="1"/>
    <col min="16131" max="16131" width="10.33203125" style="668" bestFit="1" customWidth="1"/>
    <col min="16132" max="16133" width="6.88671875" style="668" bestFit="1" customWidth="1"/>
    <col min="16134" max="16134" width="7.33203125" style="668" bestFit="1" customWidth="1"/>
    <col min="16135" max="16138" width="6.88671875" style="668" bestFit="1" customWidth="1"/>
    <col min="16139" max="16139" width="10.44140625" style="668" customWidth="1"/>
    <col min="16140" max="16141" width="1.33203125" style="668" customWidth="1"/>
    <col min="16142" max="16384" width="9.109375" style="668"/>
  </cols>
  <sheetData>
    <row r="1" spans="1:13" s="1438" customFormat="1">
      <c r="A1" s="1460" t="s">
        <v>5197</v>
      </c>
    </row>
    <row r="2" spans="1:13" ht="17.399999999999999">
      <c r="A2" s="451" t="s">
        <v>1789</v>
      </c>
      <c r="B2" s="1747" t="s">
        <v>4554</v>
      </c>
      <c r="C2" s="1747"/>
      <c r="D2" s="1747"/>
      <c r="E2" s="1747"/>
      <c r="F2" s="1747"/>
      <c r="G2" s="1747"/>
      <c r="H2" s="1747"/>
      <c r="I2" s="1747"/>
      <c r="J2" s="1747"/>
      <c r="K2" s="1747"/>
      <c r="L2" s="425"/>
      <c r="M2" s="451"/>
    </row>
    <row r="3" spans="1:13" ht="27.6" customHeight="1" thickBot="1">
      <c r="A3" s="453"/>
      <c r="B3" s="1748" t="s">
        <v>4555</v>
      </c>
      <c r="C3" s="1748"/>
      <c r="D3" s="1748"/>
      <c r="E3" s="1748"/>
      <c r="F3" s="1748"/>
      <c r="G3" s="1748"/>
      <c r="H3" s="1748"/>
      <c r="I3" s="1748"/>
      <c r="J3" s="1748"/>
      <c r="K3" s="1748"/>
      <c r="L3" s="425"/>
      <c r="M3" s="451"/>
    </row>
    <row r="4" spans="1:13" ht="17.399999999999999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425"/>
      <c r="M4" s="451"/>
    </row>
    <row r="5" spans="1:13" ht="18" thickBot="1">
      <c r="A5" s="872" t="s">
        <v>4556</v>
      </c>
      <c r="B5" s="1678" t="s">
        <v>1781</v>
      </c>
      <c r="C5" s="1678"/>
      <c r="D5" s="1678"/>
      <c r="E5" s="1678"/>
      <c r="F5" s="1678"/>
      <c r="G5" s="1678"/>
      <c r="H5" s="1678"/>
      <c r="I5" s="1678"/>
      <c r="J5" s="1678"/>
      <c r="K5" s="1678"/>
      <c r="L5" s="425"/>
      <c r="M5" s="451"/>
    </row>
    <row r="6" spans="1:13" ht="17.399999999999999">
      <c r="A6" s="872" t="s">
        <v>4123</v>
      </c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425"/>
      <c r="M6" s="451"/>
    </row>
    <row r="7" spans="1:13" ht="18" thickBot="1">
      <c r="A7" s="872" t="s">
        <v>4557</v>
      </c>
      <c r="B7" s="872"/>
      <c r="C7" s="1678" t="s">
        <v>3914</v>
      </c>
      <c r="D7" s="1678"/>
      <c r="E7" s="1678"/>
      <c r="F7" s="1678"/>
      <c r="G7" s="1678"/>
      <c r="H7" s="1678"/>
      <c r="I7" s="1678"/>
      <c r="J7" s="1678"/>
      <c r="K7" s="1678"/>
      <c r="L7" s="425"/>
      <c r="M7" s="451"/>
    </row>
    <row r="8" spans="1:13" ht="17.399999999999999">
      <c r="A8" s="872" t="s">
        <v>1581</v>
      </c>
      <c r="B8" s="872"/>
      <c r="C8" s="871"/>
      <c r="D8" s="871"/>
      <c r="E8" s="871"/>
      <c r="F8" s="871"/>
      <c r="G8" s="871"/>
      <c r="H8" s="871"/>
      <c r="I8" s="871"/>
      <c r="J8" s="871"/>
      <c r="K8" s="871"/>
      <c r="L8" s="425"/>
      <c r="M8" s="451"/>
    </row>
    <row r="9" spans="1:13" ht="24.6" thickBot="1">
      <c r="A9" s="873"/>
      <c r="B9" s="676" t="s">
        <v>3</v>
      </c>
      <c r="C9" s="676" t="s">
        <v>1477</v>
      </c>
      <c r="D9" s="676" t="s">
        <v>1476</v>
      </c>
      <c r="E9" s="676" t="s">
        <v>1475</v>
      </c>
      <c r="F9" s="676" t="s">
        <v>1788</v>
      </c>
      <c r="G9" s="676" t="s">
        <v>1473</v>
      </c>
      <c r="H9" s="676" t="s">
        <v>1472</v>
      </c>
      <c r="I9" s="676" t="s">
        <v>1471</v>
      </c>
      <c r="J9" s="676" t="s">
        <v>1470</v>
      </c>
      <c r="K9" s="676" t="s">
        <v>1787</v>
      </c>
      <c r="L9" s="425"/>
      <c r="M9" s="451"/>
    </row>
    <row r="10" spans="1:13" ht="17.399999999999999">
      <c r="A10" s="420"/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5"/>
      <c r="M10" s="451"/>
    </row>
    <row r="11" spans="1:13" ht="17.399999999999999">
      <c r="A11" s="874" t="s">
        <v>4153</v>
      </c>
      <c r="B11" s="875">
        <v>18</v>
      </c>
      <c r="C11" s="875">
        <v>0</v>
      </c>
      <c r="D11" s="875">
        <v>6</v>
      </c>
      <c r="E11" s="875">
        <v>4</v>
      </c>
      <c r="F11" s="875">
        <v>2</v>
      </c>
      <c r="G11" s="875">
        <v>4</v>
      </c>
      <c r="H11" s="875">
        <v>2</v>
      </c>
      <c r="I11" s="875">
        <v>0</v>
      </c>
      <c r="J11" s="875">
        <v>0</v>
      </c>
      <c r="K11" s="875">
        <v>0</v>
      </c>
      <c r="L11" s="425"/>
      <c r="M11" s="451"/>
    </row>
    <row r="12" spans="1:13" ht="17.399999999999999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5"/>
      <c r="M12" s="451"/>
    </row>
    <row r="13" spans="1:13" ht="17.399999999999999">
      <c r="A13" s="421" t="s">
        <v>1267</v>
      </c>
      <c r="B13" s="422">
        <v>0</v>
      </c>
      <c r="C13" s="422">
        <v>0</v>
      </c>
      <c r="D13" s="422">
        <v>0</v>
      </c>
      <c r="E13" s="422">
        <v>0</v>
      </c>
      <c r="F13" s="422">
        <v>0</v>
      </c>
      <c r="G13" s="422">
        <v>0</v>
      </c>
      <c r="H13" s="422">
        <v>0</v>
      </c>
      <c r="I13" s="422">
        <v>0</v>
      </c>
      <c r="J13" s="422">
        <v>0</v>
      </c>
      <c r="K13" s="422">
        <v>0</v>
      </c>
      <c r="L13" s="425"/>
      <c r="M13" s="451"/>
    </row>
    <row r="14" spans="1:13" ht="17.399999999999999">
      <c r="A14" s="423" t="s">
        <v>1380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425"/>
      <c r="M14" s="451"/>
    </row>
    <row r="15" spans="1:13" ht="17.399999999999999">
      <c r="A15" s="423" t="s">
        <v>1379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425"/>
      <c r="M15" s="451"/>
    </row>
    <row r="16" spans="1:13" ht="17.399999999999999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5"/>
      <c r="M16" s="451"/>
    </row>
    <row r="17" spans="1:13" ht="17.399999999999999">
      <c r="A17" s="421" t="s">
        <v>1260</v>
      </c>
      <c r="B17" s="422">
        <v>1</v>
      </c>
      <c r="C17" s="422">
        <v>0</v>
      </c>
      <c r="D17" s="422">
        <v>0</v>
      </c>
      <c r="E17" s="422">
        <v>0</v>
      </c>
      <c r="F17" s="422">
        <v>1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5"/>
      <c r="M17" s="451"/>
    </row>
    <row r="18" spans="1:13" ht="17.399999999999999">
      <c r="A18" s="423" t="s">
        <v>1378</v>
      </c>
      <c r="B18" s="176">
        <v>1</v>
      </c>
      <c r="C18" s="176">
        <v>0</v>
      </c>
      <c r="D18" s="176">
        <v>0</v>
      </c>
      <c r="E18" s="176">
        <v>0</v>
      </c>
      <c r="F18" s="176">
        <v>1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425"/>
      <c r="M18" s="451"/>
    </row>
    <row r="19" spans="1:13" ht="17.399999999999999">
      <c r="A19" s="423" t="s">
        <v>1377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425"/>
      <c r="M19" s="451"/>
    </row>
    <row r="20" spans="1:13" ht="17.399999999999999">
      <c r="A20" s="420"/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5"/>
      <c r="M20" s="451"/>
    </row>
    <row r="21" spans="1:13" ht="17.399999999999999">
      <c r="A21" s="421" t="s">
        <v>1251</v>
      </c>
      <c r="B21" s="422">
        <v>3</v>
      </c>
      <c r="C21" s="422">
        <v>0</v>
      </c>
      <c r="D21" s="422">
        <v>1</v>
      </c>
      <c r="E21" s="422">
        <v>1</v>
      </c>
      <c r="F21" s="422">
        <v>0</v>
      </c>
      <c r="G21" s="422">
        <v>1</v>
      </c>
      <c r="H21" s="422">
        <v>0</v>
      </c>
      <c r="I21" s="422">
        <v>0</v>
      </c>
      <c r="J21" s="422">
        <v>0</v>
      </c>
      <c r="K21" s="422">
        <v>0</v>
      </c>
      <c r="L21" s="425"/>
      <c r="M21" s="451"/>
    </row>
    <row r="22" spans="1:13" ht="17.399999999999999">
      <c r="A22" s="423" t="s">
        <v>1376</v>
      </c>
      <c r="B22" s="176">
        <v>3</v>
      </c>
      <c r="C22" s="176">
        <v>0</v>
      </c>
      <c r="D22" s="176">
        <v>1</v>
      </c>
      <c r="E22" s="176">
        <v>1</v>
      </c>
      <c r="F22" s="176">
        <v>0</v>
      </c>
      <c r="G22" s="176">
        <v>1</v>
      </c>
      <c r="H22" s="176">
        <v>0</v>
      </c>
      <c r="I22" s="176">
        <v>0</v>
      </c>
      <c r="J22" s="176">
        <v>0</v>
      </c>
      <c r="K22" s="176">
        <v>0</v>
      </c>
      <c r="L22" s="425"/>
      <c r="M22" s="451"/>
    </row>
    <row r="23" spans="1:13" ht="17.399999999999999">
      <c r="A23" s="423" t="s">
        <v>1375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425"/>
      <c r="M23" s="451"/>
    </row>
    <row r="24" spans="1:13" ht="17.399999999999999">
      <c r="A24" s="423" t="s">
        <v>1374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425"/>
      <c r="M24" s="451"/>
    </row>
    <row r="25" spans="1:13" ht="17.399999999999999">
      <c r="A25" s="420"/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5"/>
      <c r="M25" s="451"/>
    </row>
    <row r="26" spans="1:13" ht="17.399999999999999">
      <c r="A26" s="421" t="s">
        <v>1239</v>
      </c>
      <c r="B26" s="422">
        <v>0</v>
      </c>
      <c r="C26" s="422">
        <v>0</v>
      </c>
      <c r="D26" s="422">
        <v>0</v>
      </c>
      <c r="E26" s="422">
        <v>0</v>
      </c>
      <c r="F26" s="422">
        <v>0</v>
      </c>
      <c r="G26" s="422">
        <v>0</v>
      </c>
      <c r="H26" s="422">
        <v>0</v>
      </c>
      <c r="I26" s="422">
        <v>0</v>
      </c>
      <c r="J26" s="422">
        <v>0</v>
      </c>
      <c r="K26" s="422">
        <v>0</v>
      </c>
      <c r="L26" s="425"/>
      <c r="M26" s="451"/>
    </row>
    <row r="27" spans="1:13" ht="17.399999999999999">
      <c r="A27" s="423" t="s">
        <v>1373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425"/>
      <c r="M27" s="451"/>
    </row>
    <row r="28" spans="1:13" ht="17.399999999999999">
      <c r="A28" s="423" t="s">
        <v>1372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425"/>
      <c r="M28" s="451"/>
    </row>
    <row r="29" spans="1:13" ht="17.399999999999999">
      <c r="A29" s="423" t="s">
        <v>1371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425"/>
      <c r="M29" s="451"/>
    </row>
    <row r="30" spans="1:13" ht="17.399999999999999">
      <c r="A30" s="420"/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5"/>
      <c r="M30" s="451"/>
    </row>
    <row r="31" spans="1:13" ht="17.399999999999999">
      <c r="A31" s="421" t="s">
        <v>1226</v>
      </c>
      <c r="B31" s="422">
        <v>0</v>
      </c>
      <c r="C31" s="422">
        <v>0</v>
      </c>
      <c r="D31" s="422">
        <v>0</v>
      </c>
      <c r="E31" s="422">
        <v>0</v>
      </c>
      <c r="F31" s="422">
        <v>0</v>
      </c>
      <c r="G31" s="422">
        <v>0</v>
      </c>
      <c r="H31" s="422">
        <v>0</v>
      </c>
      <c r="I31" s="422">
        <v>0</v>
      </c>
      <c r="J31" s="422">
        <v>0</v>
      </c>
      <c r="K31" s="422">
        <v>0</v>
      </c>
      <c r="L31" s="425"/>
      <c r="M31" s="451"/>
    </row>
    <row r="32" spans="1:13" ht="17.399999999999999">
      <c r="A32" s="423" t="s">
        <v>1370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425"/>
      <c r="M32" s="451"/>
    </row>
    <row r="33" spans="1:13" ht="17.399999999999999">
      <c r="A33" s="423" t="s">
        <v>1369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425"/>
      <c r="M33" s="451"/>
    </row>
    <row r="34" spans="1:13" ht="17.399999999999999">
      <c r="A34" s="423" t="s">
        <v>1368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425"/>
      <c r="M34" s="451"/>
    </row>
    <row r="35" spans="1:13" ht="17.399999999999999">
      <c r="A35" s="420"/>
      <c r="B35" s="420"/>
      <c r="C35" s="420"/>
      <c r="D35" s="420"/>
      <c r="E35" s="420"/>
      <c r="F35" s="420"/>
      <c r="G35" s="420"/>
      <c r="H35" s="420"/>
      <c r="I35" s="420"/>
      <c r="J35" s="420"/>
      <c r="K35" s="420"/>
      <c r="L35" s="425"/>
      <c r="M35" s="451"/>
    </row>
    <row r="36" spans="1:13" ht="17.399999999999999">
      <c r="A36" s="421" t="s">
        <v>1208</v>
      </c>
      <c r="B36" s="422">
        <v>2</v>
      </c>
      <c r="C36" s="422">
        <v>0</v>
      </c>
      <c r="D36" s="422">
        <v>2</v>
      </c>
      <c r="E36" s="422">
        <v>0</v>
      </c>
      <c r="F36" s="422">
        <v>0</v>
      </c>
      <c r="G36" s="422">
        <v>0</v>
      </c>
      <c r="H36" s="422">
        <v>0</v>
      </c>
      <c r="I36" s="422">
        <v>0</v>
      </c>
      <c r="J36" s="422">
        <v>0</v>
      </c>
      <c r="K36" s="422">
        <v>0</v>
      </c>
      <c r="L36" s="425"/>
      <c r="M36" s="451"/>
    </row>
    <row r="37" spans="1:13" ht="17.399999999999999">
      <c r="A37" s="423" t="s">
        <v>1367</v>
      </c>
      <c r="B37" s="176">
        <v>1</v>
      </c>
      <c r="C37" s="176">
        <v>0</v>
      </c>
      <c r="D37" s="176">
        <v>1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425"/>
      <c r="M37" s="451"/>
    </row>
    <row r="38" spans="1:13" ht="17.399999999999999">
      <c r="A38" s="423" t="s">
        <v>1366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425"/>
      <c r="M38" s="451"/>
    </row>
    <row r="39" spans="1:13" ht="17.399999999999999">
      <c r="A39" s="423" t="s">
        <v>1365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425"/>
      <c r="M39" s="451"/>
    </row>
    <row r="40" spans="1:13" ht="17.399999999999999">
      <c r="A40" s="423" t="s">
        <v>1364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425"/>
      <c r="M40" s="451"/>
    </row>
    <row r="41" spans="1:13" ht="17.399999999999999">
      <c r="A41" s="423" t="s">
        <v>1363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425"/>
      <c r="M41" s="451"/>
    </row>
    <row r="42" spans="1:13" ht="17.399999999999999">
      <c r="A42" s="423" t="s">
        <v>1362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425"/>
      <c r="M42" s="451"/>
    </row>
    <row r="43" spans="1:13" ht="17.399999999999999">
      <c r="A43" s="423" t="s">
        <v>1361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425"/>
      <c r="M43" s="451"/>
    </row>
    <row r="44" spans="1:13" ht="17.399999999999999">
      <c r="A44" s="423" t="s">
        <v>1360</v>
      </c>
      <c r="B44" s="176">
        <v>1</v>
      </c>
      <c r="C44" s="176">
        <v>0</v>
      </c>
      <c r="D44" s="176">
        <v>1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425"/>
      <c r="M44" s="451"/>
    </row>
    <row r="45" spans="1:13" ht="17.399999999999999">
      <c r="A45" s="420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5"/>
      <c r="M45" s="451"/>
    </row>
    <row r="46" spans="1:13" ht="17.399999999999999">
      <c r="A46" s="421" t="s">
        <v>1162</v>
      </c>
      <c r="B46" s="422">
        <v>9</v>
      </c>
      <c r="C46" s="422">
        <v>0</v>
      </c>
      <c r="D46" s="422">
        <v>2</v>
      </c>
      <c r="E46" s="422">
        <v>3</v>
      </c>
      <c r="F46" s="422">
        <v>1</v>
      </c>
      <c r="G46" s="422">
        <v>3</v>
      </c>
      <c r="H46" s="422">
        <v>0</v>
      </c>
      <c r="I46" s="422">
        <v>0</v>
      </c>
      <c r="J46" s="422">
        <v>0</v>
      </c>
      <c r="K46" s="422">
        <v>0</v>
      </c>
      <c r="L46" s="425"/>
      <c r="M46" s="451"/>
    </row>
    <row r="47" spans="1:13" ht="17.399999999999999">
      <c r="A47" s="423" t="s">
        <v>1359</v>
      </c>
      <c r="B47" s="176">
        <v>8</v>
      </c>
      <c r="C47" s="176">
        <v>0</v>
      </c>
      <c r="D47" s="176">
        <v>1</v>
      </c>
      <c r="E47" s="176">
        <v>3</v>
      </c>
      <c r="F47" s="176">
        <v>1</v>
      </c>
      <c r="G47" s="176">
        <v>3</v>
      </c>
      <c r="H47" s="176">
        <v>0</v>
      </c>
      <c r="I47" s="176">
        <v>0</v>
      </c>
      <c r="J47" s="176">
        <v>0</v>
      </c>
      <c r="K47" s="176">
        <v>0</v>
      </c>
      <c r="L47" s="425"/>
      <c r="M47" s="451"/>
    </row>
    <row r="48" spans="1:13" ht="17.399999999999999">
      <c r="A48" s="423" t="s">
        <v>1358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425"/>
      <c r="M48" s="451"/>
    </row>
    <row r="49" spans="1:13" ht="17.399999999999999">
      <c r="A49" s="423" t="s">
        <v>1357</v>
      </c>
      <c r="B49" s="176">
        <v>1</v>
      </c>
      <c r="C49" s="176">
        <v>0</v>
      </c>
      <c r="D49" s="176">
        <v>1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425"/>
      <c r="M49" s="451"/>
    </row>
    <row r="50" spans="1:13" ht="17.399999999999999">
      <c r="A50" s="423" t="s">
        <v>1356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425"/>
      <c r="M50" s="451"/>
    </row>
    <row r="51" spans="1:13" ht="17.399999999999999">
      <c r="A51" s="423" t="s">
        <v>1355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425"/>
      <c r="M51" s="451"/>
    </row>
    <row r="52" spans="1:13" ht="17.399999999999999">
      <c r="A52" s="423" t="s">
        <v>1354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425"/>
      <c r="M52" s="451"/>
    </row>
    <row r="53" spans="1:13" ht="17.399999999999999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5"/>
      <c r="M53" s="451"/>
    </row>
    <row r="54" spans="1:13" ht="17.399999999999999">
      <c r="A54" s="421" t="s">
        <v>1103</v>
      </c>
      <c r="B54" s="422">
        <v>0</v>
      </c>
      <c r="C54" s="422">
        <v>0</v>
      </c>
      <c r="D54" s="422">
        <v>0</v>
      </c>
      <c r="E54" s="422">
        <v>0</v>
      </c>
      <c r="F54" s="422">
        <v>0</v>
      </c>
      <c r="G54" s="422">
        <v>0</v>
      </c>
      <c r="H54" s="422">
        <v>0</v>
      </c>
      <c r="I54" s="422">
        <v>0</v>
      </c>
      <c r="J54" s="422">
        <v>0</v>
      </c>
      <c r="K54" s="422">
        <v>0</v>
      </c>
      <c r="L54" s="425"/>
      <c r="M54" s="451"/>
    </row>
    <row r="55" spans="1:13" ht="17.399999999999999">
      <c r="A55" s="423" t="s">
        <v>1353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425"/>
      <c r="M55" s="451"/>
    </row>
    <row r="56" spans="1:13" ht="17.399999999999999">
      <c r="A56" s="423" t="s">
        <v>1352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425"/>
      <c r="M56" s="451"/>
    </row>
    <row r="57" spans="1:13" ht="17.399999999999999">
      <c r="A57" s="423" t="s">
        <v>1351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425"/>
      <c r="M57" s="451"/>
    </row>
    <row r="58" spans="1:13" ht="17.399999999999999">
      <c r="A58" s="420"/>
      <c r="B58" s="420"/>
      <c r="C58" s="420"/>
      <c r="D58" s="420"/>
      <c r="E58" s="420"/>
      <c r="F58" s="420"/>
      <c r="G58" s="420"/>
      <c r="H58" s="420"/>
      <c r="I58" s="420"/>
      <c r="J58" s="420"/>
      <c r="K58" s="420"/>
      <c r="L58" s="425"/>
      <c r="M58" s="451"/>
    </row>
    <row r="59" spans="1:13" ht="17.399999999999999">
      <c r="A59" s="421" t="s">
        <v>1066</v>
      </c>
      <c r="B59" s="422">
        <v>1</v>
      </c>
      <c r="C59" s="422">
        <v>0</v>
      </c>
      <c r="D59" s="422">
        <v>0</v>
      </c>
      <c r="E59" s="422">
        <v>0</v>
      </c>
      <c r="F59" s="422">
        <v>0</v>
      </c>
      <c r="G59" s="422">
        <v>0</v>
      </c>
      <c r="H59" s="422">
        <v>1</v>
      </c>
      <c r="I59" s="422">
        <v>0</v>
      </c>
      <c r="J59" s="422">
        <v>0</v>
      </c>
      <c r="K59" s="422">
        <v>0</v>
      </c>
      <c r="L59" s="425"/>
      <c r="M59" s="451"/>
    </row>
    <row r="60" spans="1:13" ht="17.399999999999999">
      <c r="A60" s="423" t="s">
        <v>1350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425"/>
      <c r="M60" s="451"/>
    </row>
    <row r="61" spans="1:13" ht="17.399999999999999">
      <c r="A61" s="423" t="s">
        <v>1349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425"/>
      <c r="M61" s="451"/>
    </row>
    <row r="62" spans="1:13" ht="17.399999999999999">
      <c r="A62" s="423" t="s">
        <v>1348</v>
      </c>
      <c r="B62" s="176">
        <v>1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1</v>
      </c>
      <c r="I62" s="176">
        <v>0</v>
      </c>
      <c r="J62" s="176">
        <v>0</v>
      </c>
      <c r="K62" s="176">
        <v>0</v>
      </c>
      <c r="L62" s="425"/>
      <c r="M62" s="451"/>
    </row>
    <row r="63" spans="1:13" ht="17.399999999999999">
      <c r="A63" s="423" t="s">
        <v>1347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425"/>
      <c r="M63" s="451"/>
    </row>
    <row r="64" spans="1:13" ht="17.399999999999999">
      <c r="A64" s="420"/>
      <c r="B64" s="420"/>
      <c r="C64" s="420"/>
      <c r="D64" s="420"/>
      <c r="E64" s="420"/>
      <c r="F64" s="420"/>
      <c r="G64" s="420"/>
      <c r="H64" s="420"/>
      <c r="I64" s="420"/>
      <c r="J64" s="420"/>
      <c r="K64" s="420"/>
      <c r="L64" s="425"/>
      <c r="M64" s="451"/>
    </row>
    <row r="65" spans="1:13" ht="17.399999999999999">
      <c r="A65" s="421" t="s">
        <v>1032</v>
      </c>
      <c r="B65" s="422">
        <v>2</v>
      </c>
      <c r="C65" s="422">
        <v>0</v>
      </c>
      <c r="D65" s="422">
        <v>1</v>
      </c>
      <c r="E65" s="422">
        <v>0</v>
      </c>
      <c r="F65" s="422">
        <v>0</v>
      </c>
      <c r="G65" s="422">
        <v>0</v>
      </c>
      <c r="H65" s="422">
        <v>1</v>
      </c>
      <c r="I65" s="422">
        <v>0</v>
      </c>
      <c r="J65" s="422">
        <v>0</v>
      </c>
      <c r="K65" s="422">
        <v>0</v>
      </c>
      <c r="L65" s="425"/>
      <c r="M65" s="451"/>
    </row>
    <row r="66" spans="1:13" ht="17.399999999999999">
      <c r="A66" s="423" t="s">
        <v>1346</v>
      </c>
      <c r="B66" s="176">
        <v>1</v>
      </c>
      <c r="C66" s="176">
        <v>0</v>
      </c>
      <c r="D66" s="176">
        <v>1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425"/>
      <c r="M66" s="451"/>
    </row>
    <row r="67" spans="1:13" ht="17.399999999999999">
      <c r="A67" s="423" t="s">
        <v>1345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425"/>
      <c r="M67" s="451"/>
    </row>
    <row r="68" spans="1:13" ht="17.399999999999999">
      <c r="A68" s="423" t="s">
        <v>1344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425"/>
      <c r="M68" s="451"/>
    </row>
    <row r="69" spans="1:13" ht="17.399999999999999">
      <c r="A69" s="423" t="s">
        <v>1343</v>
      </c>
      <c r="B69" s="176">
        <v>1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1</v>
      </c>
      <c r="I69" s="176">
        <v>0</v>
      </c>
      <c r="J69" s="176">
        <v>0</v>
      </c>
      <c r="K69" s="176">
        <v>0</v>
      </c>
      <c r="L69" s="425"/>
      <c r="M69" s="451"/>
    </row>
    <row r="70" spans="1:13" ht="17.399999999999999">
      <c r="A70" s="420"/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5"/>
      <c r="M70" s="451"/>
    </row>
    <row r="71" spans="1:13" ht="17.399999999999999">
      <c r="A71" s="421" t="s">
        <v>973</v>
      </c>
      <c r="B71" s="422">
        <v>0</v>
      </c>
      <c r="C71" s="422">
        <v>0</v>
      </c>
      <c r="D71" s="422">
        <v>0</v>
      </c>
      <c r="E71" s="422">
        <v>0</v>
      </c>
      <c r="F71" s="422">
        <v>0</v>
      </c>
      <c r="G71" s="422">
        <v>0</v>
      </c>
      <c r="H71" s="422">
        <v>0</v>
      </c>
      <c r="I71" s="422">
        <v>0</v>
      </c>
      <c r="J71" s="422">
        <v>0</v>
      </c>
      <c r="K71" s="422">
        <v>0</v>
      </c>
      <c r="L71" s="425"/>
      <c r="M71" s="451"/>
    </row>
    <row r="72" spans="1:13" ht="17.399999999999999">
      <c r="A72" s="423" t="s">
        <v>1342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425"/>
      <c r="M72" s="451"/>
    </row>
    <row r="73" spans="1:13" ht="17.399999999999999">
      <c r="A73" s="423" t="s">
        <v>1341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425"/>
      <c r="M73" s="451"/>
    </row>
    <row r="74" spans="1:13" ht="17.399999999999999">
      <c r="A74" s="420"/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5"/>
      <c r="M74" s="451"/>
    </row>
    <row r="75" spans="1:13" ht="17.399999999999999">
      <c r="A75" s="421" t="s">
        <v>938</v>
      </c>
      <c r="B75" s="422">
        <v>0</v>
      </c>
      <c r="C75" s="422">
        <v>0</v>
      </c>
      <c r="D75" s="422">
        <v>0</v>
      </c>
      <c r="E75" s="422">
        <v>0</v>
      </c>
      <c r="F75" s="422">
        <v>0</v>
      </c>
      <c r="G75" s="422">
        <v>0</v>
      </c>
      <c r="H75" s="422">
        <v>0</v>
      </c>
      <c r="I75" s="422">
        <v>0</v>
      </c>
      <c r="J75" s="422">
        <v>0</v>
      </c>
      <c r="K75" s="422">
        <v>0</v>
      </c>
      <c r="L75" s="425"/>
      <c r="M75" s="451"/>
    </row>
    <row r="76" spans="1:13" ht="17.399999999999999">
      <c r="A76" s="423" t="s">
        <v>1340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425"/>
      <c r="M76" s="451"/>
    </row>
    <row r="77" spans="1:13" ht="17.399999999999999">
      <c r="A77" s="423" t="s">
        <v>1339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425"/>
      <c r="M77" s="451"/>
    </row>
    <row r="78" spans="1:13" ht="17.399999999999999">
      <c r="A78" s="420"/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5"/>
      <c r="M78" s="451"/>
    </row>
    <row r="79" spans="1:13" ht="17.399999999999999">
      <c r="A79" s="421" t="s">
        <v>924</v>
      </c>
      <c r="B79" s="422">
        <v>0</v>
      </c>
      <c r="C79" s="422">
        <v>0</v>
      </c>
      <c r="D79" s="422">
        <v>0</v>
      </c>
      <c r="E79" s="422">
        <v>0</v>
      </c>
      <c r="F79" s="422">
        <v>0</v>
      </c>
      <c r="G79" s="422">
        <v>0</v>
      </c>
      <c r="H79" s="422">
        <v>0</v>
      </c>
      <c r="I79" s="422">
        <v>0</v>
      </c>
      <c r="J79" s="422">
        <v>0</v>
      </c>
      <c r="K79" s="422">
        <v>0</v>
      </c>
      <c r="L79" s="425"/>
      <c r="M79" s="451"/>
    </row>
    <row r="80" spans="1:13" ht="17.399999999999999">
      <c r="A80" s="423" t="s">
        <v>1338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425"/>
      <c r="M80" s="451"/>
    </row>
    <row r="81" spans="1:13" ht="17.399999999999999">
      <c r="A81" s="423" t="s">
        <v>1337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425"/>
      <c r="M81" s="451"/>
    </row>
    <row r="82" spans="1:13" ht="17.399999999999999">
      <c r="A82" s="423" t="s">
        <v>1336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425"/>
      <c r="M82" s="451"/>
    </row>
    <row r="83" spans="1:13" ht="17.399999999999999">
      <c r="A83" s="423" t="s">
        <v>1335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425"/>
      <c r="M83" s="451"/>
    </row>
    <row r="84" spans="1:13" ht="17.399999999999999">
      <c r="A84" s="420"/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5"/>
      <c r="M84" s="451"/>
    </row>
    <row r="85" spans="1:13" ht="17.399999999999999">
      <c r="A85" s="421" t="s">
        <v>890</v>
      </c>
      <c r="B85" s="422">
        <v>0</v>
      </c>
      <c r="C85" s="422">
        <v>0</v>
      </c>
      <c r="D85" s="422">
        <v>0</v>
      </c>
      <c r="E85" s="422">
        <v>0</v>
      </c>
      <c r="F85" s="422">
        <v>0</v>
      </c>
      <c r="G85" s="422">
        <v>0</v>
      </c>
      <c r="H85" s="422">
        <v>0</v>
      </c>
      <c r="I85" s="422">
        <v>0</v>
      </c>
      <c r="J85" s="422">
        <v>0</v>
      </c>
      <c r="K85" s="422">
        <v>0</v>
      </c>
      <c r="L85" s="425"/>
      <c r="M85" s="451"/>
    </row>
    <row r="86" spans="1:13" ht="17.399999999999999">
      <c r="A86" s="423" t="s">
        <v>1334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425"/>
      <c r="M86" s="451"/>
    </row>
    <row r="87" spans="1:13" ht="17.399999999999999">
      <c r="A87" s="423" t="s">
        <v>1333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425"/>
      <c r="M87" s="451"/>
    </row>
    <row r="88" spans="1:13" ht="17.399999999999999">
      <c r="A88" s="423" t="s">
        <v>1332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425"/>
      <c r="M88" s="451"/>
    </row>
    <row r="89" spans="1:13" ht="17.399999999999999">
      <c r="A89" s="423" t="s">
        <v>1331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425"/>
      <c r="M89" s="451"/>
    </row>
    <row r="90" spans="1:13" ht="17.399999999999999">
      <c r="A90" s="420"/>
      <c r="B90" s="420"/>
      <c r="C90" s="420"/>
      <c r="D90" s="420"/>
      <c r="E90" s="420"/>
      <c r="F90" s="420"/>
      <c r="G90" s="420"/>
      <c r="H90" s="420"/>
      <c r="I90" s="420"/>
      <c r="J90" s="420"/>
      <c r="K90" s="420"/>
      <c r="L90" s="425"/>
      <c r="M90" s="451"/>
    </row>
    <row r="91" spans="1:13" ht="17.399999999999999">
      <c r="A91" s="421" t="s">
        <v>877</v>
      </c>
      <c r="B91" s="422">
        <v>0</v>
      </c>
      <c r="C91" s="422">
        <v>0</v>
      </c>
      <c r="D91" s="422">
        <v>0</v>
      </c>
      <c r="E91" s="422">
        <v>0</v>
      </c>
      <c r="F91" s="422">
        <v>0</v>
      </c>
      <c r="G91" s="422">
        <v>0</v>
      </c>
      <c r="H91" s="422">
        <v>0</v>
      </c>
      <c r="I91" s="422">
        <v>0</v>
      </c>
      <c r="J91" s="422">
        <v>0</v>
      </c>
      <c r="K91" s="422">
        <v>0</v>
      </c>
      <c r="L91" s="425"/>
      <c r="M91" s="451"/>
    </row>
    <row r="92" spans="1:13" ht="17.399999999999999">
      <c r="A92" s="423" t="s">
        <v>1330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425"/>
      <c r="M92" s="451"/>
    </row>
    <row r="93" spans="1:13" ht="17.399999999999999">
      <c r="A93" s="423" t="s">
        <v>1329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425"/>
      <c r="M93" s="451"/>
    </row>
    <row r="94" spans="1:13" ht="17.399999999999999">
      <c r="A94" s="423" t="s">
        <v>1328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425"/>
      <c r="M94" s="451"/>
    </row>
    <row r="95" spans="1:13" ht="17.399999999999999">
      <c r="A95" s="423" t="s">
        <v>1327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425"/>
      <c r="M95" s="451"/>
    </row>
    <row r="96" spans="1:13" ht="17.399999999999999">
      <c r="A96" s="425"/>
      <c r="B96" s="425"/>
      <c r="C96" s="425"/>
      <c r="D96" s="425"/>
      <c r="E96" s="425"/>
      <c r="F96" s="425"/>
      <c r="G96" s="425"/>
      <c r="H96" s="425"/>
      <c r="I96" s="425"/>
      <c r="J96" s="425"/>
      <c r="K96" s="425"/>
      <c r="L96" s="425"/>
      <c r="M96" s="451"/>
    </row>
    <row r="97" spans="1:13" ht="17.399999999999999">
      <c r="A97" s="876" t="s">
        <v>4082</v>
      </c>
      <c r="B97" s="425"/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51"/>
    </row>
    <row r="98" spans="1:13" ht="17.399999999999999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</row>
  </sheetData>
  <mergeCells count="4">
    <mergeCell ref="B2:K2"/>
    <mergeCell ref="B3:K3"/>
    <mergeCell ref="B5:K5"/>
    <mergeCell ref="C7:K7"/>
  </mergeCells>
  <hyperlinks>
    <hyperlink ref="A1" location="Indice!A88" display="Volver"/>
  </hyperlinks>
  <pageMargins left="0.7" right="0.7" top="0.75" bottom="0.75" header="0.3" footer="0.3"/>
  <pageSetup scale="95" orientation="portrait" verticalDpi="0" r:id="rId1"/>
  <rowBreaks count="2" manualBreakCount="2">
    <brk id="35" max="11" man="1"/>
    <brk id="70" max="11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63">
    <tabColor indexed="48"/>
  </sheetPr>
  <dimension ref="A1:N92"/>
  <sheetViews>
    <sheetView showGridLines="0" showRowColHeaders="0" view="pageBreakPreview" zoomScaleNormal="100" zoomScaleSheetLayoutView="100" workbookViewId="0"/>
  </sheetViews>
  <sheetFormatPr baseColWidth="10" defaultRowHeight="16.2"/>
  <cols>
    <col min="1" max="1" width="23.5546875" style="900" customWidth="1"/>
    <col min="2" max="11" width="8.109375" style="898" customWidth="1"/>
    <col min="12" max="14" width="8.109375" customWidth="1"/>
  </cols>
  <sheetData>
    <row r="1" spans="1:14" ht="13.2">
      <c r="A1" s="1460" t="s">
        <v>5197</v>
      </c>
    </row>
    <row r="2" spans="1:14" ht="18.75" customHeight="1">
      <c r="A2" s="877" t="s">
        <v>4563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</row>
    <row r="3" spans="1:14" ht="18.75" customHeight="1">
      <c r="A3" s="1749" t="s">
        <v>4564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749"/>
    </row>
    <row r="4" spans="1:14" ht="16.8" thickBot="1">
      <c r="A4" s="878"/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529"/>
      <c r="M4" s="529"/>
      <c r="N4" s="529"/>
    </row>
    <row r="5" spans="1:14" ht="13.5" customHeight="1" thickBot="1">
      <c r="A5" s="1544" t="s">
        <v>1270</v>
      </c>
      <c r="B5" s="1609"/>
      <c r="C5" s="1610"/>
      <c r="D5" s="1610"/>
      <c r="E5" s="1610"/>
      <c r="F5" s="1610"/>
      <c r="G5" s="1610"/>
      <c r="H5" s="1610"/>
      <c r="I5" s="1610"/>
      <c r="J5" s="1610"/>
      <c r="K5" s="1610"/>
      <c r="L5" s="1610"/>
      <c r="M5" s="1610"/>
      <c r="N5" s="1611"/>
    </row>
    <row r="6" spans="1:14" ht="13.2">
      <c r="A6" s="1650"/>
      <c r="B6" s="1654">
        <v>2001</v>
      </c>
      <c r="C6" s="1654">
        <v>2002</v>
      </c>
      <c r="D6" s="1654">
        <v>2003</v>
      </c>
      <c r="E6" s="1654">
        <v>2004</v>
      </c>
      <c r="F6" s="1654">
        <v>2005</v>
      </c>
      <c r="G6" s="1654">
        <v>2006</v>
      </c>
      <c r="H6" s="1654">
        <v>2007</v>
      </c>
      <c r="I6" s="1654">
        <v>2008</v>
      </c>
      <c r="J6" s="1654">
        <v>2009</v>
      </c>
      <c r="K6" s="1654">
        <v>2010</v>
      </c>
      <c r="L6" s="1654">
        <v>2011</v>
      </c>
      <c r="M6" s="1654">
        <v>2012</v>
      </c>
      <c r="N6" s="1654">
        <v>2013</v>
      </c>
    </row>
    <row r="7" spans="1:14" ht="13.8" thickBot="1">
      <c r="A7" s="1651"/>
      <c r="B7" s="1655"/>
      <c r="C7" s="1655"/>
      <c r="D7" s="1655"/>
      <c r="E7" s="1655"/>
      <c r="F7" s="1655"/>
      <c r="G7" s="1655"/>
      <c r="H7" s="1655"/>
      <c r="I7" s="1655"/>
      <c r="J7" s="1655"/>
      <c r="K7" s="1655"/>
      <c r="L7" s="1655"/>
      <c r="M7" s="1655"/>
      <c r="N7" s="1655"/>
    </row>
    <row r="8" spans="1:14" s="882" customFormat="1" ht="13.8">
      <c r="A8" s="693" t="s">
        <v>1</v>
      </c>
      <c r="B8" s="880">
        <v>2159</v>
      </c>
      <c r="C8" s="880">
        <v>1964</v>
      </c>
      <c r="D8" s="880">
        <v>1935</v>
      </c>
      <c r="E8" s="880">
        <v>2034</v>
      </c>
      <c r="F8" s="880">
        <v>1911</v>
      </c>
      <c r="G8" s="880">
        <v>1839</v>
      </c>
      <c r="H8" s="169">
        <v>2009</v>
      </c>
      <c r="I8" s="880">
        <v>1948</v>
      </c>
      <c r="J8" s="880">
        <v>1997</v>
      </c>
      <c r="K8" s="169">
        <v>1862</v>
      </c>
      <c r="L8" s="169">
        <v>1908</v>
      </c>
      <c r="M8" s="875">
        <v>1812</v>
      </c>
      <c r="N8" s="881">
        <v>1692</v>
      </c>
    </row>
    <row r="9" spans="1:14" s="808" customFormat="1" ht="12">
      <c r="A9" s="693" t="s">
        <v>1267</v>
      </c>
      <c r="B9" s="883">
        <v>20</v>
      </c>
      <c r="C9" s="883">
        <v>23</v>
      </c>
      <c r="D9" s="883">
        <v>27</v>
      </c>
      <c r="E9" s="883">
        <v>26</v>
      </c>
      <c r="F9" s="883">
        <v>20</v>
      </c>
      <c r="G9" s="883">
        <v>17</v>
      </c>
      <c r="H9" s="169">
        <v>25</v>
      </c>
      <c r="I9" s="883">
        <v>22</v>
      </c>
      <c r="J9" s="171">
        <v>30</v>
      </c>
      <c r="K9" s="693">
        <v>21</v>
      </c>
      <c r="L9" s="693">
        <v>30</v>
      </c>
      <c r="M9" s="875">
        <v>35</v>
      </c>
      <c r="N9" s="884">
        <v>32</v>
      </c>
    </row>
    <row r="10" spans="1:14" ht="13.2">
      <c r="A10" s="82" t="s">
        <v>1266</v>
      </c>
      <c r="B10" s="885">
        <v>20</v>
      </c>
      <c r="C10" s="885">
        <v>23</v>
      </c>
      <c r="D10" s="885">
        <v>27</v>
      </c>
      <c r="E10" s="885">
        <v>25</v>
      </c>
      <c r="F10" s="885">
        <v>20</v>
      </c>
      <c r="G10" s="885">
        <v>17</v>
      </c>
      <c r="H10" s="173">
        <v>25</v>
      </c>
      <c r="I10" s="885">
        <v>21</v>
      </c>
      <c r="J10" s="175">
        <v>30</v>
      </c>
      <c r="K10" s="82">
        <v>21</v>
      </c>
      <c r="L10" s="82">
        <v>30</v>
      </c>
      <c r="M10" s="886">
        <v>35</v>
      </c>
      <c r="N10" s="887">
        <v>31</v>
      </c>
    </row>
    <row r="11" spans="1:14" ht="13.2">
      <c r="A11" s="82" t="s">
        <v>1263</v>
      </c>
      <c r="B11" s="885">
        <v>0</v>
      </c>
      <c r="C11" s="885">
        <v>0</v>
      </c>
      <c r="D11" s="885">
        <v>0</v>
      </c>
      <c r="E11" s="885">
        <v>1</v>
      </c>
      <c r="F11" s="885">
        <v>0</v>
      </c>
      <c r="G11" s="885">
        <v>0</v>
      </c>
      <c r="H11" s="173">
        <v>0</v>
      </c>
      <c r="I11" s="885">
        <v>1</v>
      </c>
      <c r="J11" s="175">
        <v>0</v>
      </c>
      <c r="K11" s="82">
        <v>0</v>
      </c>
      <c r="L11" s="82">
        <v>0</v>
      </c>
      <c r="M11" s="886">
        <v>0</v>
      </c>
      <c r="N11" s="887">
        <v>1</v>
      </c>
    </row>
    <row r="12" spans="1:14" s="808" customFormat="1" ht="12">
      <c r="A12" s="693" t="s">
        <v>1260</v>
      </c>
      <c r="B12" s="888">
        <v>46</v>
      </c>
      <c r="C12" s="888">
        <v>37</v>
      </c>
      <c r="D12" s="888">
        <v>35</v>
      </c>
      <c r="E12" s="888">
        <v>35</v>
      </c>
      <c r="F12" s="888">
        <v>26</v>
      </c>
      <c r="G12" s="888">
        <v>25</v>
      </c>
      <c r="H12" s="169">
        <v>38</v>
      </c>
      <c r="I12" s="888">
        <v>49</v>
      </c>
      <c r="J12" s="177">
        <v>50</v>
      </c>
      <c r="K12" s="693">
        <v>37</v>
      </c>
      <c r="L12" s="693">
        <v>44</v>
      </c>
      <c r="M12" s="875">
        <v>41</v>
      </c>
      <c r="N12" s="889">
        <v>34</v>
      </c>
    </row>
    <row r="13" spans="1:14" ht="13.2">
      <c r="A13" s="82" t="s">
        <v>1259</v>
      </c>
      <c r="B13" s="885">
        <v>42</v>
      </c>
      <c r="C13" s="885">
        <v>35</v>
      </c>
      <c r="D13" s="885">
        <v>34</v>
      </c>
      <c r="E13" s="885">
        <v>34</v>
      </c>
      <c r="F13" s="885">
        <v>22</v>
      </c>
      <c r="G13" s="885">
        <v>25</v>
      </c>
      <c r="H13" s="173">
        <v>35</v>
      </c>
      <c r="I13" s="885">
        <v>48</v>
      </c>
      <c r="J13" s="175">
        <v>50</v>
      </c>
      <c r="K13" s="82">
        <v>31</v>
      </c>
      <c r="L13" s="82">
        <v>40</v>
      </c>
      <c r="M13" s="886">
        <v>37</v>
      </c>
      <c r="N13" s="890">
        <v>31</v>
      </c>
    </row>
    <row r="14" spans="1:14" ht="13.2">
      <c r="A14" s="82" t="s">
        <v>1256</v>
      </c>
      <c r="B14" s="885">
        <v>4</v>
      </c>
      <c r="C14" s="885">
        <v>2</v>
      </c>
      <c r="D14" s="885">
        <v>1</v>
      </c>
      <c r="E14" s="885">
        <v>1</v>
      </c>
      <c r="F14" s="885">
        <v>4</v>
      </c>
      <c r="G14" s="885">
        <v>0</v>
      </c>
      <c r="H14" s="173">
        <v>3</v>
      </c>
      <c r="I14" s="885">
        <v>1</v>
      </c>
      <c r="J14" s="175">
        <v>0</v>
      </c>
      <c r="K14" s="82">
        <v>6</v>
      </c>
      <c r="L14" s="82">
        <v>4</v>
      </c>
      <c r="M14" s="886">
        <v>4</v>
      </c>
      <c r="N14" s="887">
        <v>3</v>
      </c>
    </row>
    <row r="15" spans="1:14" s="808" customFormat="1" ht="12">
      <c r="A15" s="693" t="s">
        <v>1251</v>
      </c>
      <c r="B15" s="888">
        <v>83</v>
      </c>
      <c r="C15" s="888">
        <v>82</v>
      </c>
      <c r="D15" s="888">
        <v>78</v>
      </c>
      <c r="E15" s="888">
        <v>67</v>
      </c>
      <c r="F15" s="888">
        <v>86</v>
      </c>
      <c r="G15" s="888">
        <v>65</v>
      </c>
      <c r="H15" s="169">
        <v>102</v>
      </c>
      <c r="I15" s="888">
        <v>82</v>
      </c>
      <c r="J15" s="177">
        <v>83</v>
      </c>
      <c r="K15" s="693">
        <v>88</v>
      </c>
      <c r="L15" s="693">
        <v>71</v>
      </c>
      <c r="M15" s="875">
        <v>84</v>
      </c>
      <c r="N15" s="889">
        <v>68</v>
      </c>
    </row>
    <row r="16" spans="1:14" ht="13.2">
      <c r="A16" s="82" t="s">
        <v>1250</v>
      </c>
      <c r="B16" s="885">
        <v>49</v>
      </c>
      <c r="C16" s="885">
        <v>50</v>
      </c>
      <c r="D16" s="885">
        <v>50</v>
      </c>
      <c r="E16" s="885">
        <v>38</v>
      </c>
      <c r="F16" s="885">
        <v>51</v>
      </c>
      <c r="G16" s="885">
        <v>39</v>
      </c>
      <c r="H16" s="173">
        <v>62</v>
      </c>
      <c r="I16" s="885">
        <v>47</v>
      </c>
      <c r="J16" s="175">
        <v>48</v>
      </c>
      <c r="K16" s="82">
        <v>45</v>
      </c>
      <c r="L16" s="82">
        <v>48</v>
      </c>
      <c r="M16" s="886">
        <v>52</v>
      </c>
      <c r="N16" s="890">
        <v>44</v>
      </c>
    </row>
    <row r="17" spans="1:14" ht="13.2">
      <c r="A17" s="82" t="s">
        <v>1246</v>
      </c>
      <c r="B17" s="885">
        <v>29</v>
      </c>
      <c r="C17" s="885">
        <v>31</v>
      </c>
      <c r="D17" s="885">
        <v>22</v>
      </c>
      <c r="E17" s="885">
        <v>26</v>
      </c>
      <c r="F17" s="885">
        <v>31</v>
      </c>
      <c r="G17" s="885">
        <v>21</v>
      </c>
      <c r="H17" s="173">
        <v>33</v>
      </c>
      <c r="I17" s="885">
        <v>29</v>
      </c>
      <c r="J17" s="175">
        <v>32</v>
      </c>
      <c r="K17" s="82">
        <v>34</v>
      </c>
      <c r="L17" s="82">
        <v>20</v>
      </c>
      <c r="M17" s="886">
        <v>26</v>
      </c>
      <c r="N17" s="887">
        <v>20</v>
      </c>
    </row>
    <row r="18" spans="1:14" ht="13.2">
      <c r="A18" s="82" t="s">
        <v>1242</v>
      </c>
      <c r="B18" s="885">
        <v>5</v>
      </c>
      <c r="C18" s="885">
        <v>1</v>
      </c>
      <c r="D18" s="885">
        <v>6</v>
      </c>
      <c r="E18" s="885">
        <v>3</v>
      </c>
      <c r="F18" s="885">
        <v>4</v>
      </c>
      <c r="G18" s="885">
        <v>5</v>
      </c>
      <c r="H18" s="173">
        <v>7</v>
      </c>
      <c r="I18" s="885">
        <v>6</v>
      </c>
      <c r="J18" s="175">
        <v>3</v>
      </c>
      <c r="K18" s="82">
        <v>9</v>
      </c>
      <c r="L18" s="82">
        <v>3</v>
      </c>
      <c r="M18" s="886">
        <v>6</v>
      </c>
      <c r="N18" s="887">
        <v>4</v>
      </c>
    </row>
    <row r="19" spans="1:14" s="808" customFormat="1" ht="12">
      <c r="A19" s="693" t="s">
        <v>1239</v>
      </c>
      <c r="B19" s="888">
        <v>51</v>
      </c>
      <c r="C19" s="888">
        <v>40</v>
      </c>
      <c r="D19" s="888">
        <v>33</v>
      </c>
      <c r="E19" s="888">
        <v>45</v>
      </c>
      <c r="F19" s="888">
        <v>47</v>
      </c>
      <c r="G19" s="888">
        <v>43</v>
      </c>
      <c r="H19" s="169">
        <v>47</v>
      </c>
      <c r="I19" s="888">
        <v>50</v>
      </c>
      <c r="J19" s="177">
        <v>63</v>
      </c>
      <c r="K19" s="693">
        <v>40</v>
      </c>
      <c r="L19" s="693">
        <v>47</v>
      </c>
      <c r="M19" s="875">
        <v>41</v>
      </c>
      <c r="N19" s="889">
        <v>39</v>
      </c>
    </row>
    <row r="20" spans="1:14" ht="13.2">
      <c r="A20" s="82" t="s">
        <v>1238</v>
      </c>
      <c r="B20" s="885">
        <v>34</v>
      </c>
      <c r="C20" s="885">
        <v>27</v>
      </c>
      <c r="D20" s="885">
        <v>21</v>
      </c>
      <c r="E20" s="885">
        <v>28</v>
      </c>
      <c r="F20" s="885">
        <v>29</v>
      </c>
      <c r="G20" s="885">
        <v>29</v>
      </c>
      <c r="H20" s="173">
        <v>32</v>
      </c>
      <c r="I20" s="885">
        <v>36</v>
      </c>
      <c r="J20" s="175">
        <v>39</v>
      </c>
      <c r="K20" s="82">
        <v>29</v>
      </c>
      <c r="L20" s="82">
        <v>32</v>
      </c>
      <c r="M20" s="886">
        <v>36</v>
      </c>
      <c r="N20" s="887">
        <v>25</v>
      </c>
    </row>
    <row r="21" spans="1:14" ht="13.2">
      <c r="A21" s="82" t="s">
        <v>1234</v>
      </c>
      <c r="B21" s="885">
        <v>6</v>
      </c>
      <c r="C21" s="885">
        <v>4</v>
      </c>
      <c r="D21" s="885">
        <v>4</v>
      </c>
      <c r="E21" s="885">
        <v>11</v>
      </c>
      <c r="F21" s="885">
        <v>4</v>
      </c>
      <c r="G21" s="885">
        <v>6</v>
      </c>
      <c r="H21" s="173">
        <v>4</v>
      </c>
      <c r="I21" s="885">
        <v>4</v>
      </c>
      <c r="J21" s="175">
        <v>6</v>
      </c>
      <c r="K21" s="82">
        <v>4</v>
      </c>
      <c r="L21" s="82">
        <v>6</v>
      </c>
      <c r="M21" s="886">
        <v>2</v>
      </c>
      <c r="N21" s="887">
        <v>3</v>
      </c>
    </row>
    <row r="22" spans="1:14" ht="13.2">
      <c r="A22" s="82" t="s">
        <v>1231</v>
      </c>
      <c r="B22" s="885">
        <v>11</v>
      </c>
      <c r="C22" s="885">
        <v>9</v>
      </c>
      <c r="D22" s="885">
        <v>8</v>
      </c>
      <c r="E22" s="885">
        <v>6</v>
      </c>
      <c r="F22" s="885">
        <v>14</v>
      </c>
      <c r="G22" s="885">
        <v>8</v>
      </c>
      <c r="H22" s="173">
        <v>11</v>
      </c>
      <c r="I22" s="885">
        <v>10</v>
      </c>
      <c r="J22" s="175">
        <v>18</v>
      </c>
      <c r="K22" s="82">
        <v>7</v>
      </c>
      <c r="L22" s="82">
        <v>9</v>
      </c>
      <c r="M22" s="886">
        <v>3</v>
      </c>
      <c r="N22" s="887">
        <v>11</v>
      </c>
    </row>
    <row r="23" spans="1:14" s="808" customFormat="1" ht="12">
      <c r="A23" s="693" t="s">
        <v>1226</v>
      </c>
      <c r="B23" s="888">
        <v>94</v>
      </c>
      <c r="C23" s="888">
        <f>52+38</f>
        <v>90</v>
      </c>
      <c r="D23" s="888">
        <f>46+36</f>
        <v>82</v>
      </c>
      <c r="E23" s="888">
        <v>86</v>
      </c>
      <c r="F23" s="888">
        <v>98</v>
      </c>
      <c r="G23" s="888">
        <v>73</v>
      </c>
      <c r="H23" s="169">
        <v>97</v>
      </c>
      <c r="I23" s="888">
        <v>79</v>
      </c>
      <c r="J23" s="177">
        <v>79</v>
      </c>
      <c r="K23" s="693">
        <v>71</v>
      </c>
      <c r="L23" s="693">
        <v>94</v>
      </c>
      <c r="M23" s="875">
        <v>98</v>
      </c>
      <c r="N23" s="889">
        <v>91</v>
      </c>
    </row>
    <row r="24" spans="1:14" ht="13.2">
      <c r="A24" s="82" t="s">
        <v>1225</v>
      </c>
      <c r="B24" s="885">
        <v>52</v>
      </c>
      <c r="C24" s="885">
        <v>55</v>
      </c>
      <c r="D24" s="885">
        <f>28+20</f>
        <v>48</v>
      </c>
      <c r="E24" s="885">
        <v>60</v>
      </c>
      <c r="F24" s="885">
        <v>55</v>
      </c>
      <c r="G24" s="885">
        <v>50</v>
      </c>
      <c r="H24" s="173">
        <v>55</v>
      </c>
      <c r="I24" s="885">
        <v>47</v>
      </c>
      <c r="J24" s="175">
        <v>61</v>
      </c>
      <c r="K24" s="82">
        <v>45</v>
      </c>
      <c r="L24" s="82">
        <v>62</v>
      </c>
      <c r="M24" s="886">
        <v>74</v>
      </c>
      <c r="N24" s="890">
        <v>62</v>
      </c>
    </row>
    <row r="25" spans="1:14" ht="13.2">
      <c r="A25" s="82" t="s">
        <v>1219</v>
      </c>
      <c r="B25" s="885">
        <v>15</v>
      </c>
      <c r="C25" s="885">
        <v>11</v>
      </c>
      <c r="D25" s="885">
        <v>12</v>
      </c>
      <c r="E25" s="885">
        <v>9</v>
      </c>
      <c r="F25" s="885">
        <v>14</v>
      </c>
      <c r="G25" s="885">
        <v>9</v>
      </c>
      <c r="H25" s="173">
        <v>11</v>
      </c>
      <c r="I25" s="885">
        <v>9</v>
      </c>
      <c r="J25" s="175">
        <v>5</v>
      </c>
      <c r="K25" s="82">
        <v>12</v>
      </c>
      <c r="L25" s="82">
        <v>14</v>
      </c>
      <c r="M25" s="886">
        <v>9</v>
      </c>
      <c r="N25" s="887">
        <v>12</v>
      </c>
    </row>
    <row r="26" spans="1:14" ht="13.2">
      <c r="A26" s="82" t="s">
        <v>1214</v>
      </c>
      <c r="B26" s="885">
        <v>27</v>
      </c>
      <c r="C26" s="885">
        <v>24</v>
      </c>
      <c r="D26" s="885">
        <v>22</v>
      </c>
      <c r="E26" s="885">
        <v>17</v>
      </c>
      <c r="F26" s="885">
        <v>29</v>
      </c>
      <c r="G26" s="885">
        <v>14</v>
      </c>
      <c r="H26" s="173">
        <v>31</v>
      </c>
      <c r="I26" s="885">
        <v>23</v>
      </c>
      <c r="J26" s="175">
        <v>13</v>
      </c>
      <c r="K26" s="82">
        <v>14</v>
      </c>
      <c r="L26" s="82">
        <v>18</v>
      </c>
      <c r="M26" s="886">
        <v>15</v>
      </c>
      <c r="N26" s="887">
        <v>17</v>
      </c>
    </row>
    <row r="27" spans="1:14" s="808" customFormat="1" ht="12">
      <c r="A27" s="693" t="s">
        <v>1208</v>
      </c>
      <c r="B27" s="177">
        <v>199</v>
      </c>
      <c r="C27" s="177">
        <v>172</v>
      </c>
      <c r="D27" s="177">
        <v>173</v>
      </c>
      <c r="E27" s="177">
        <v>186</v>
      </c>
      <c r="F27" s="177">
        <v>178</v>
      </c>
      <c r="G27" s="177">
        <v>173</v>
      </c>
      <c r="H27" s="169">
        <v>201</v>
      </c>
      <c r="I27" s="177">
        <v>170</v>
      </c>
      <c r="J27" s="177">
        <v>200</v>
      </c>
      <c r="K27" s="693">
        <v>176</v>
      </c>
      <c r="L27" s="693">
        <v>168</v>
      </c>
      <c r="M27" s="875">
        <v>179</v>
      </c>
      <c r="N27" s="889">
        <v>156</v>
      </c>
    </row>
    <row r="28" spans="1:14" ht="13.2">
      <c r="A28" s="82" t="s">
        <v>1207</v>
      </c>
      <c r="B28" s="175">
        <v>93</v>
      </c>
      <c r="C28" s="175">
        <v>63</v>
      </c>
      <c r="D28" s="175">
        <v>72</v>
      </c>
      <c r="E28" s="175">
        <v>82</v>
      </c>
      <c r="F28" s="175">
        <v>70</v>
      </c>
      <c r="G28" s="175">
        <v>76</v>
      </c>
      <c r="H28" s="173">
        <v>78</v>
      </c>
      <c r="I28" s="175">
        <v>80</v>
      </c>
      <c r="J28" s="175">
        <v>84</v>
      </c>
      <c r="K28" s="82">
        <v>67</v>
      </c>
      <c r="L28" s="82">
        <v>81</v>
      </c>
      <c r="M28" s="886">
        <v>75</v>
      </c>
      <c r="N28" s="890">
        <v>67</v>
      </c>
    </row>
    <row r="29" spans="1:14" ht="13.2">
      <c r="A29" s="82" t="s">
        <v>1200</v>
      </c>
      <c r="B29" s="885">
        <v>1</v>
      </c>
      <c r="C29" s="885">
        <v>0</v>
      </c>
      <c r="D29" s="885">
        <v>0</v>
      </c>
      <c r="E29" s="885">
        <v>0</v>
      </c>
      <c r="F29" s="885">
        <v>0</v>
      </c>
      <c r="G29" s="885">
        <v>1</v>
      </c>
      <c r="H29" s="173">
        <v>0</v>
      </c>
      <c r="I29" s="885">
        <v>1</v>
      </c>
      <c r="J29" s="175">
        <v>0</v>
      </c>
      <c r="K29" s="82">
        <v>3</v>
      </c>
      <c r="L29" s="82">
        <v>1</v>
      </c>
      <c r="M29" s="886">
        <v>0</v>
      </c>
      <c r="N29" s="887">
        <v>0</v>
      </c>
    </row>
    <row r="30" spans="1:14" ht="13.2">
      <c r="A30" s="82" t="s">
        <v>1198</v>
      </c>
      <c r="B30" s="885">
        <v>8</v>
      </c>
      <c r="C30" s="885">
        <v>10</v>
      </c>
      <c r="D30" s="885">
        <v>16</v>
      </c>
      <c r="E30" s="885">
        <v>12</v>
      </c>
      <c r="F30" s="885">
        <v>12</v>
      </c>
      <c r="G30" s="885">
        <v>9</v>
      </c>
      <c r="H30" s="173">
        <v>9</v>
      </c>
      <c r="I30" s="885">
        <v>13</v>
      </c>
      <c r="J30" s="175">
        <v>14</v>
      </c>
      <c r="K30" s="82">
        <v>14</v>
      </c>
      <c r="L30" s="82">
        <v>11</v>
      </c>
      <c r="M30" s="886">
        <v>17</v>
      </c>
      <c r="N30" s="887">
        <v>8</v>
      </c>
    </row>
    <row r="31" spans="1:14" ht="13.2">
      <c r="A31" s="82" t="s">
        <v>1193</v>
      </c>
      <c r="B31" s="885">
        <v>11</v>
      </c>
      <c r="C31" s="885">
        <v>5</v>
      </c>
      <c r="D31" s="885">
        <v>2</v>
      </c>
      <c r="E31" s="885">
        <v>7</v>
      </c>
      <c r="F31" s="885">
        <v>6</v>
      </c>
      <c r="G31" s="885">
        <v>6</v>
      </c>
      <c r="H31" s="173">
        <v>9</v>
      </c>
      <c r="I31" s="885">
        <v>7</v>
      </c>
      <c r="J31" s="175">
        <v>5</v>
      </c>
      <c r="K31" s="82">
        <v>7</v>
      </c>
      <c r="L31" s="82">
        <v>4</v>
      </c>
      <c r="M31" s="886">
        <v>11</v>
      </c>
      <c r="N31" s="887">
        <v>7</v>
      </c>
    </row>
    <row r="32" spans="1:14" ht="13.2">
      <c r="A32" s="82" t="s">
        <v>1187</v>
      </c>
      <c r="B32" s="173">
        <v>12</v>
      </c>
      <c r="C32" s="173">
        <v>19</v>
      </c>
      <c r="D32" s="173">
        <v>25</v>
      </c>
      <c r="E32" s="173">
        <v>12</v>
      </c>
      <c r="F32" s="173">
        <v>25</v>
      </c>
      <c r="G32" s="173">
        <v>18</v>
      </c>
      <c r="H32" s="173">
        <v>20</v>
      </c>
      <c r="I32" s="173">
        <v>16</v>
      </c>
      <c r="J32" s="173">
        <v>32</v>
      </c>
      <c r="K32" s="82">
        <v>19</v>
      </c>
      <c r="L32" s="82">
        <v>16</v>
      </c>
      <c r="M32" s="886">
        <v>15</v>
      </c>
      <c r="N32" s="887">
        <v>20</v>
      </c>
    </row>
    <row r="33" spans="1:14" ht="13.2">
      <c r="A33" s="82" t="s">
        <v>1181</v>
      </c>
      <c r="B33" s="885">
        <v>21</v>
      </c>
      <c r="C33" s="885">
        <v>18</v>
      </c>
      <c r="D33" s="885">
        <v>13</v>
      </c>
      <c r="E33" s="885">
        <v>16</v>
      </c>
      <c r="F33" s="885">
        <v>23</v>
      </c>
      <c r="G33" s="885">
        <v>13</v>
      </c>
      <c r="H33" s="173">
        <v>16</v>
      </c>
      <c r="I33" s="885">
        <v>14</v>
      </c>
      <c r="J33" s="175">
        <v>11</v>
      </c>
      <c r="K33" s="82">
        <v>14</v>
      </c>
      <c r="L33" s="82">
        <v>15</v>
      </c>
      <c r="M33" s="886">
        <v>22</v>
      </c>
      <c r="N33" s="887">
        <v>11</v>
      </c>
    </row>
    <row r="34" spans="1:14" ht="13.2">
      <c r="A34" s="82" t="s">
        <v>1174</v>
      </c>
      <c r="B34" s="885">
        <v>21</v>
      </c>
      <c r="C34" s="885">
        <v>25</v>
      </c>
      <c r="D34" s="885">
        <v>20</v>
      </c>
      <c r="E34" s="885">
        <v>15</v>
      </c>
      <c r="F34" s="885">
        <v>13</v>
      </c>
      <c r="G34" s="885">
        <v>20</v>
      </c>
      <c r="H34" s="173">
        <v>25</v>
      </c>
      <c r="I34" s="885">
        <v>8</v>
      </c>
      <c r="J34" s="175">
        <v>20</v>
      </c>
      <c r="K34" s="82">
        <v>23</v>
      </c>
      <c r="L34" s="82">
        <v>18</v>
      </c>
      <c r="M34" s="886">
        <v>17</v>
      </c>
      <c r="N34" s="887">
        <v>15</v>
      </c>
    </row>
    <row r="35" spans="1:14" ht="13.2">
      <c r="A35" s="82" t="s">
        <v>1167</v>
      </c>
      <c r="B35" s="173">
        <v>32</v>
      </c>
      <c r="C35" s="173">
        <v>32</v>
      </c>
      <c r="D35" s="173">
        <v>25</v>
      </c>
      <c r="E35" s="173">
        <v>42</v>
      </c>
      <c r="F35" s="173">
        <v>29</v>
      </c>
      <c r="G35" s="173">
        <v>30</v>
      </c>
      <c r="H35" s="173">
        <v>44</v>
      </c>
      <c r="I35" s="891">
        <v>31</v>
      </c>
      <c r="J35" s="173">
        <v>34</v>
      </c>
      <c r="K35" s="82">
        <v>29</v>
      </c>
      <c r="L35" s="82">
        <v>22</v>
      </c>
      <c r="M35" s="886">
        <v>22</v>
      </c>
      <c r="N35" s="890">
        <v>28</v>
      </c>
    </row>
    <row r="36" spans="1:14" s="808" customFormat="1" ht="12">
      <c r="A36" s="693" t="s">
        <v>1162</v>
      </c>
      <c r="B36" s="888">
        <v>799</v>
      </c>
      <c r="C36" s="888">
        <v>743</v>
      </c>
      <c r="D36" s="888">
        <f>455+256</f>
        <v>711</v>
      </c>
      <c r="E36" s="888">
        <f>362+204</f>
        <v>566</v>
      </c>
      <c r="F36" s="888">
        <v>703</v>
      </c>
      <c r="G36" s="888">
        <v>713</v>
      </c>
      <c r="H36" s="169">
        <v>725</v>
      </c>
      <c r="I36" s="888">
        <v>718</v>
      </c>
      <c r="J36" s="177">
        <v>735</v>
      </c>
      <c r="K36" s="693">
        <v>721</v>
      </c>
      <c r="L36" s="693">
        <v>758</v>
      </c>
      <c r="M36" s="875">
        <v>698</v>
      </c>
      <c r="N36" s="889">
        <v>667</v>
      </c>
    </row>
    <row r="37" spans="1:14" ht="13.2">
      <c r="A37" s="82" t="s">
        <v>1161</v>
      </c>
      <c r="B37" s="885">
        <v>604</v>
      </c>
      <c r="C37" s="885">
        <v>561</v>
      </c>
      <c r="D37" s="885">
        <f>342+196</f>
        <v>538</v>
      </c>
      <c r="E37" s="885">
        <f>362+204</f>
        <v>566</v>
      </c>
      <c r="F37" s="885">
        <v>520</v>
      </c>
      <c r="G37" s="885">
        <v>523</v>
      </c>
      <c r="H37" s="173">
        <v>507</v>
      </c>
      <c r="I37" s="885">
        <v>507</v>
      </c>
      <c r="J37" s="175">
        <v>538</v>
      </c>
      <c r="K37" s="82">
        <v>504</v>
      </c>
      <c r="L37" s="82">
        <v>552</v>
      </c>
      <c r="M37" s="886">
        <v>515</v>
      </c>
      <c r="N37" s="890">
        <v>506</v>
      </c>
    </row>
    <row r="38" spans="1:14" ht="13.2">
      <c r="A38" s="82" t="s">
        <v>1128</v>
      </c>
      <c r="B38" s="885">
        <v>68</v>
      </c>
      <c r="C38" s="885">
        <v>65</v>
      </c>
      <c r="D38" s="885">
        <f>31+17</f>
        <v>48</v>
      </c>
      <c r="E38" s="885">
        <f>41+30</f>
        <v>71</v>
      </c>
      <c r="F38" s="885">
        <v>62</v>
      </c>
      <c r="G38" s="885">
        <v>67</v>
      </c>
      <c r="H38" s="173">
        <v>78</v>
      </c>
      <c r="I38" s="885">
        <v>77</v>
      </c>
      <c r="J38" s="175">
        <v>59</v>
      </c>
      <c r="K38" s="82">
        <v>71</v>
      </c>
      <c r="L38" s="82">
        <v>67</v>
      </c>
      <c r="M38" s="886">
        <v>48</v>
      </c>
      <c r="N38" s="890">
        <v>46</v>
      </c>
    </row>
    <row r="39" spans="1:14" ht="13.2">
      <c r="A39" s="82" t="s">
        <v>1124</v>
      </c>
      <c r="B39" s="885">
        <v>34</v>
      </c>
      <c r="C39" s="885">
        <v>16</v>
      </c>
      <c r="D39" s="885">
        <v>18</v>
      </c>
      <c r="E39" s="885">
        <f>13+9</f>
        <v>22</v>
      </c>
      <c r="F39" s="885">
        <v>20</v>
      </c>
      <c r="G39" s="885">
        <v>19</v>
      </c>
      <c r="H39" s="173">
        <v>25</v>
      </c>
      <c r="I39" s="885">
        <v>17</v>
      </c>
      <c r="J39" s="175">
        <v>23</v>
      </c>
      <c r="K39" s="82">
        <v>26</v>
      </c>
      <c r="L39" s="82">
        <v>23</v>
      </c>
      <c r="M39" s="886">
        <v>23</v>
      </c>
      <c r="N39" s="887">
        <v>27</v>
      </c>
    </row>
    <row r="40" spans="1:14" ht="13.2">
      <c r="A40" s="82" t="s">
        <v>1120</v>
      </c>
      <c r="B40" s="885">
        <v>58</v>
      </c>
      <c r="C40" s="885">
        <v>58</v>
      </c>
      <c r="D40" s="885">
        <f>43+17</f>
        <v>60</v>
      </c>
      <c r="E40" s="885">
        <f>33+23</f>
        <v>56</v>
      </c>
      <c r="F40" s="885">
        <v>55</v>
      </c>
      <c r="G40" s="885">
        <v>67</v>
      </c>
      <c r="H40" s="173">
        <v>71</v>
      </c>
      <c r="I40" s="885">
        <v>76</v>
      </c>
      <c r="J40" s="175">
        <v>78</v>
      </c>
      <c r="K40" s="82">
        <v>61</v>
      </c>
      <c r="L40" s="82">
        <v>74</v>
      </c>
      <c r="M40" s="886">
        <v>61</v>
      </c>
      <c r="N40" s="890">
        <v>53</v>
      </c>
    </row>
    <row r="41" spans="1:14" ht="13.2">
      <c r="A41" s="82" t="s">
        <v>1115</v>
      </c>
      <c r="B41" s="885">
        <v>17</v>
      </c>
      <c r="C41" s="885">
        <v>14</v>
      </c>
      <c r="D41" s="885">
        <v>14</v>
      </c>
      <c r="E41" s="885">
        <f>11+5</f>
        <v>16</v>
      </c>
      <c r="F41" s="885">
        <v>21</v>
      </c>
      <c r="G41" s="885">
        <v>15</v>
      </c>
      <c r="H41" s="173">
        <v>18</v>
      </c>
      <c r="I41" s="885">
        <v>12</v>
      </c>
      <c r="J41" s="175">
        <v>12</v>
      </c>
      <c r="K41" s="82">
        <v>26</v>
      </c>
      <c r="L41" s="82">
        <v>11</v>
      </c>
      <c r="M41" s="886">
        <v>19</v>
      </c>
      <c r="N41" s="887">
        <v>9</v>
      </c>
    </row>
    <row r="42" spans="1:14" ht="13.2">
      <c r="A42" s="82" t="s">
        <v>1109</v>
      </c>
      <c r="B42" s="885">
        <v>18</v>
      </c>
      <c r="C42" s="885">
        <v>29</v>
      </c>
      <c r="D42" s="885">
        <f>18+15</f>
        <v>33</v>
      </c>
      <c r="E42" s="885">
        <f>20+15</f>
        <v>35</v>
      </c>
      <c r="F42" s="885">
        <v>25</v>
      </c>
      <c r="G42" s="885">
        <v>22</v>
      </c>
      <c r="H42" s="173">
        <v>26</v>
      </c>
      <c r="I42" s="885">
        <v>29</v>
      </c>
      <c r="J42" s="175">
        <v>25</v>
      </c>
      <c r="K42" s="82">
        <v>33</v>
      </c>
      <c r="L42" s="82">
        <v>31</v>
      </c>
      <c r="M42" s="886">
        <v>32</v>
      </c>
      <c r="N42" s="887">
        <v>26</v>
      </c>
    </row>
    <row r="43" spans="1:14" s="808" customFormat="1" ht="12">
      <c r="A43" s="693" t="s">
        <v>1103</v>
      </c>
      <c r="B43" s="888">
        <v>114</v>
      </c>
      <c r="C43" s="888">
        <f>65+31</f>
        <v>96</v>
      </c>
      <c r="D43" s="888">
        <f>73+43</f>
        <v>116</v>
      </c>
      <c r="E43" s="888">
        <v>113</v>
      </c>
      <c r="F43" s="888">
        <v>106</v>
      </c>
      <c r="G43" s="888">
        <v>88</v>
      </c>
      <c r="H43" s="169">
        <v>98</v>
      </c>
      <c r="I43" s="888">
        <v>104</v>
      </c>
      <c r="J43" s="177">
        <v>97</v>
      </c>
      <c r="K43" s="693">
        <v>96</v>
      </c>
      <c r="L43" s="693">
        <v>89</v>
      </c>
      <c r="M43" s="875">
        <v>94</v>
      </c>
      <c r="N43" s="889">
        <v>74</v>
      </c>
    </row>
    <row r="44" spans="1:14" ht="13.2">
      <c r="A44" s="82" t="s">
        <v>1102</v>
      </c>
      <c r="B44" s="885">
        <v>89</v>
      </c>
      <c r="C44" s="885">
        <v>72</v>
      </c>
      <c r="D44" s="885">
        <f>51+32</f>
        <v>83</v>
      </c>
      <c r="E44" s="885">
        <v>81</v>
      </c>
      <c r="F44" s="885">
        <v>81</v>
      </c>
      <c r="G44" s="885">
        <v>60</v>
      </c>
      <c r="H44" s="173">
        <v>61</v>
      </c>
      <c r="I44" s="885">
        <v>80</v>
      </c>
      <c r="J44" s="175">
        <v>79</v>
      </c>
      <c r="K44" s="82">
        <v>68</v>
      </c>
      <c r="L44" s="82">
        <v>68</v>
      </c>
      <c r="M44" s="886">
        <v>76</v>
      </c>
      <c r="N44" s="890">
        <v>53</v>
      </c>
    </row>
    <row r="45" spans="1:14" ht="13.2">
      <c r="A45" s="82" t="s">
        <v>1084</v>
      </c>
      <c r="B45" s="885">
        <v>5</v>
      </c>
      <c r="C45" s="885">
        <v>3</v>
      </c>
      <c r="D45" s="885">
        <v>3</v>
      </c>
      <c r="E45" s="885">
        <v>5</v>
      </c>
      <c r="F45" s="885">
        <v>2</v>
      </c>
      <c r="G45" s="885">
        <v>5</v>
      </c>
      <c r="H45" s="173">
        <v>5</v>
      </c>
      <c r="I45" s="885">
        <v>3</v>
      </c>
      <c r="J45" s="175">
        <v>1</v>
      </c>
      <c r="K45" s="82">
        <v>0</v>
      </c>
      <c r="L45" s="82">
        <v>2</v>
      </c>
      <c r="M45" s="886">
        <v>3</v>
      </c>
      <c r="N45" s="887">
        <v>2</v>
      </c>
    </row>
    <row r="46" spans="1:14" ht="13.2">
      <c r="A46" s="82" t="s">
        <v>1077</v>
      </c>
      <c r="B46" s="885">
        <v>20</v>
      </c>
      <c r="C46" s="885">
        <v>21</v>
      </c>
      <c r="D46" s="885">
        <v>30</v>
      </c>
      <c r="E46" s="885">
        <v>27</v>
      </c>
      <c r="F46" s="885">
        <v>23</v>
      </c>
      <c r="G46" s="885">
        <v>23</v>
      </c>
      <c r="H46" s="173">
        <v>32</v>
      </c>
      <c r="I46" s="885">
        <v>21</v>
      </c>
      <c r="J46" s="175">
        <v>17</v>
      </c>
      <c r="K46" s="82">
        <v>28</v>
      </c>
      <c r="L46" s="82">
        <v>19</v>
      </c>
      <c r="M46" s="886">
        <v>15</v>
      </c>
      <c r="N46" s="887">
        <v>19</v>
      </c>
    </row>
    <row r="47" spans="1:14" s="808" customFormat="1" ht="12">
      <c r="A47" s="693" t="s">
        <v>1066</v>
      </c>
      <c r="B47" s="888">
        <v>118</v>
      </c>
      <c r="C47" s="888">
        <f>64+39</f>
        <v>103</v>
      </c>
      <c r="D47" s="888">
        <f>64+39</f>
        <v>103</v>
      </c>
      <c r="E47" s="888">
        <v>128</v>
      </c>
      <c r="F47" s="888">
        <v>114</v>
      </c>
      <c r="G47" s="888">
        <v>114</v>
      </c>
      <c r="H47" s="169">
        <v>115</v>
      </c>
      <c r="I47" s="888">
        <v>122</v>
      </c>
      <c r="J47" s="177">
        <v>108</v>
      </c>
      <c r="K47" s="693">
        <v>121</v>
      </c>
      <c r="L47" s="693">
        <v>106</v>
      </c>
      <c r="M47" s="875">
        <v>87</v>
      </c>
      <c r="N47" s="889">
        <v>83</v>
      </c>
    </row>
    <row r="48" spans="1:14" ht="13.2">
      <c r="A48" s="82" t="s">
        <v>1065</v>
      </c>
      <c r="B48" s="885">
        <v>39</v>
      </c>
      <c r="C48" s="885">
        <v>53</v>
      </c>
      <c r="D48" s="885">
        <f>25+17</f>
        <v>42</v>
      </c>
      <c r="E48" s="885">
        <v>54</v>
      </c>
      <c r="F48" s="885">
        <v>52</v>
      </c>
      <c r="G48" s="885">
        <v>46</v>
      </c>
      <c r="H48" s="173">
        <v>41</v>
      </c>
      <c r="I48" s="885">
        <v>51</v>
      </c>
      <c r="J48" s="175">
        <v>45</v>
      </c>
      <c r="K48" s="82">
        <v>53</v>
      </c>
      <c r="L48" s="82">
        <v>50</v>
      </c>
      <c r="M48" s="886">
        <v>37</v>
      </c>
      <c r="N48" s="890">
        <v>38</v>
      </c>
    </row>
    <row r="49" spans="1:14" ht="13.2">
      <c r="A49" s="82" t="s">
        <v>1055</v>
      </c>
      <c r="B49" s="885">
        <v>9</v>
      </c>
      <c r="C49" s="885">
        <v>3</v>
      </c>
      <c r="D49" s="885">
        <v>7</v>
      </c>
      <c r="E49" s="885">
        <v>10</v>
      </c>
      <c r="F49" s="885">
        <v>5</v>
      </c>
      <c r="G49" s="885">
        <v>9</v>
      </c>
      <c r="H49" s="173">
        <v>4</v>
      </c>
      <c r="I49" s="885">
        <v>5</v>
      </c>
      <c r="J49" s="175">
        <v>7</v>
      </c>
      <c r="K49" s="82">
        <v>4</v>
      </c>
      <c r="L49" s="82">
        <v>1</v>
      </c>
      <c r="M49" s="886">
        <v>2</v>
      </c>
      <c r="N49" s="887">
        <v>5</v>
      </c>
    </row>
    <row r="50" spans="1:14" ht="13.2">
      <c r="A50" s="82" t="s">
        <v>1051</v>
      </c>
      <c r="B50" s="885">
        <v>27</v>
      </c>
      <c r="C50" s="885">
        <v>23</v>
      </c>
      <c r="D50" s="885">
        <v>22</v>
      </c>
      <c r="E50" s="885">
        <v>30</v>
      </c>
      <c r="F50" s="885">
        <v>30</v>
      </c>
      <c r="G50" s="885">
        <v>27</v>
      </c>
      <c r="H50" s="173">
        <v>33</v>
      </c>
      <c r="I50" s="885">
        <v>37</v>
      </c>
      <c r="J50" s="175">
        <v>25</v>
      </c>
      <c r="K50" s="82">
        <v>29</v>
      </c>
      <c r="L50" s="82">
        <v>26</v>
      </c>
      <c r="M50" s="886">
        <v>31</v>
      </c>
      <c r="N50" s="887">
        <v>19</v>
      </c>
    </row>
    <row r="51" spans="1:14" ht="13.2">
      <c r="A51" s="82" t="s">
        <v>1041</v>
      </c>
      <c r="B51" s="885">
        <v>43</v>
      </c>
      <c r="C51" s="885">
        <v>24</v>
      </c>
      <c r="D51" s="885">
        <f>23+9</f>
        <v>32</v>
      </c>
      <c r="E51" s="885">
        <f>25+9</f>
        <v>34</v>
      </c>
      <c r="F51" s="885">
        <v>27</v>
      </c>
      <c r="G51" s="885">
        <v>32</v>
      </c>
      <c r="H51" s="173">
        <v>37</v>
      </c>
      <c r="I51" s="885">
        <v>29</v>
      </c>
      <c r="J51" s="175">
        <v>31</v>
      </c>
      <c r="K51" s="82">
        <v>35</v>
      </c>
      <c r="L51" s="82">
        <v>29</v>
      </c>
      <c r="M51" s="886">
        <v>17</v>
      </c>
      <c r="N51" s="887">
        <v>21</v>
      </c>
    </row>
    <row r="52" spans="1:14" s="808" customFormat="1" ht="12">
      <c r="A52" s="693" t="s">
        <v>1032</v>
      </c>
      <c r="B52" s="888">
        <v>267</v>
      </c>
      <c r="C52" s="888">
        <v>250</v>
      </c>
      <c r="D52" s="888">
        <f>186+86</f>
        <v>272</v>
      </c>
      <c r="E52" s="888">
        <f>178+99</f>
        <v>277</v>
      </c>
      <c r="F52" s="888">
        <v>237</v>
      </c>
      <c r="G52" s="888">
        <v>241</v>
      </c>
      <c r="H52" s="169">
        <v>238</v>
      </c>
      <c r="I52" s="888">
        <v>233</v>
      </c>
      <c r="J52" s="177">
        <v>248</v>
      </c>
      <c r="K52" s="693">
        <v>215</v>
      </c>
      <c r="L52" s="693">
        <v>205</v>
      </c>
      <c r="M52" s="875">
        <v>197</v>
      </c>
      <c r="N52" s="889">
        <v>206</v>
      </c>
    </row>
    <row r="53" spans="1:14" ht="13.2">
      <c r="A53" s="82" t="s">
        <v>1031</v>
      </c>
      <c r="B53" s="885">
        <v>122</v>
      </c>
      <c r="C53" s="885">
        <v>108</v>
      </c>
      <c r="D53" s="885">
        <f>85+23</f>
        <v>108</v>
      </c>
      <c r="E53" s="885">
        <f>90+44</f>
        <v>134</v>
      </c>
      <c r="F53" s="885">
        <v>104</v>
      </c>
      <c r="G53" s="885">
        <v>105</v>
      </c>
      <c r="H53" s="173">
        <v>115</v>
      </c>
      <c r="I53" s="885">
        <v>108</v>
      </c>
      <c r="J53" s="175">
        <v>133</v>
      </c>
      <c r="K53" s="82">
        <v>113</v>
      </c>
      <c r="L53" s="82">
        <v>98</v>
      </c>
      <c r="M53" s="886">
        <v>96</v>
      </c>
      <c r="N53" s="890">
        <v>108</v>
      </c>
    </row>
    <row r="54" spans="1:14" ht="13.2">
      <c r="A54" s="82" t="s">
        <v>1018</v>
      </c>
      <c r="B54" s="885">
        <v>39</v>
      </c>
      <c r="C54" s="885">
        <v>29</v>
      </c>
      <c r="D54" s="885">
        <f>24+14</f>
        <v>38</v>
      </c>
      <c r="E54" s="885">
        <v>34</v>
      </c>
      <c r="F54" s="885">
        <v>35</v>
      </c>
      <c r="G54" s="885">
        <v>29</v>
      </c>
      <c r="H54" s="173">
        <v>23</v>
      </c>
      <c r="I54" s="885">
        <v>22</v>
      </c>
      <c r="J54" s="175">
        <v>23</v>
      </c>
      <c r="K54" s="82">
        <v>12</v>
      </c>
      <c r="L54" s="82">
        <v>22</v>
      </c>
      <c r="M54" s="886">
        <v>19</v>
      </c>
      <c r="N54" s="887">
        <v>15</v>
      </c>
    </row>
    <row r="55" spans="1:14" ht="13.2">
      <c r="A55" s="82" t="s">
        <v>1010</v>
      </c>
      <c r="B55" s="885">
        <v>53</v>
      </c>
      <c r="C55" s="885">
        <v>55</v>
      </c>
      <c r="D55" s="885">
        <f>37+16</f>
        <v>53</v>
      </c>
      <c r="E55" s="885">
        <f>37+24</f>
        <v>61</v>
      </c>
      <c r="F55" s="885">
        <v>50</v>
      </c>
      <c r="G55" s="885">
        <v>46</v>
      </c>
      <c r="H55" s="173">
        <v>46</v>
      </c>
      <c r="I55" s="885">
        <v>41</v>
      </c>
      <c r="J55" s="175">
        <v>56</v>
      </c>
      <c r="K55" s="82">
        <v>38</v>
      </c>
      <c r="L55" s="82">
        <v>51</v>
      </c>
      <c r="M55" s="886">
        <v>34</v>
      </c>
      <c r="N55" s="890">
        <v>40</v>
      </c>
    </row>
    <row r="56" spans="1:14" ht="13.2">
      <c r="A56" s="82" t="s">
        <v>995</v>
      </c>
      <c r="B56" s="885">
        <v>53</v>
      </c>
      <c r="C56" s="885">
        <v>58</v>
      </c>
      <c r="D56" s="885">
        <f>40+33</f>
        <v>73</v>
      </c>
      <c r="E56" s="885">
        <f>26+22</f>
        <v>48</v>
      </c>
      <c r="F56" s="885">
        <v>48</v>
      </c>
      <c r="G56" s="885">
        <v>61</v>
      </c>
      <c r="H56" s="173">
        <v>54</v>
      </c>
      <c r="I56" s="885">
        <v>62</v>
      </c>
      <c r="J56" s="175">
        <v>36</v>
      </c>
      <c r="K56" s="82">
        <v>52</v>
      </c>
      <c r="L56" s="82">
        <v>34</v>
      </c>
      <c r="M56" s="886">
        <v>48</v>
      </c>
      <c r="N56" s="890">
        <v>43</v>
      </c>
    </row>
    <row r="57" spans="1:14" s="808" customFormat="1" ht="12">
      <c r="A57" s="693" t="s">
        <v>973</v>
      </c>
      <c r="B57" s="888">
        <v>144</v>
      </c>
      <c r="C57" s="888">
        <v>133</v>
      </c>
      <c r="D57" s="888">
        <f>73+55</f>
        <v>128</v>
      </c>
      <c r="E57" s="888">
        <f>69+41</f>
        <v>110</v>
      </c>
      <c r="F57" s="888">
        <v>105</v>
      </c>
      <c r="G57" s="888">
        <v>108</v>
      </c>
      <c r="H57" s="169">
        <v>125</v>
      </c>
      <c r="I57" s="888">
        <v>125</v>
      </c>
      <c r="J57" s="177">
        <v>118</v>
      </c>
      <c r="K57" s="693">
        <v>119</v>
      </c>
      <c r="L57" s="693">
        <v>116</v>
      </c>
      <c r="M57" s="875">
        <v>98</v>
      </c>
      <c r="N57" s="889">
        <v>88</v>
      </c>
    </row>
    <row r="58" spans="1:14" ht="13.2">
      <c r="A58" s="82" t="s">
        <v>972</v>
      </c>
      <c r="B58" s="885">
        <v>112</v>
      </c>
      <c r="C58" s="885">
        <v>106</v>
      </c>
      <c r="D58" s="885">
        <f>55+40</f>
        <v>95</v>
      </c>
      <c r="E58" s="885">
        <f>55+33</f>
        <v>88</v>
      </c>
      <c r="F58" s="885">
        <v>82</v>
      </c>
      <c r="G58" s="885">
        <v>84</v>
      </c>
      <c r="H58" s="173">
        <v>102</v>
      </c>
      <c r="I58" s="885">
        <v>94</v>
      </c>
      <c r="J58" s="175">
        <v>97</v>
      </c>
      <c r="K58" s="82">
        <v>90</v>
      </c>
      <c r="L58" s="82">
        <v>94</v>
      </c>
      <c r="M58" s="886">
        <v>77</v>
      </c>
      <c r="N58" s="890">
        <v>70</v>
      </c>
    </row>
    <row r="59" spans="1:14" ht="13.2">
      <c r="A59" s="82" t="s">
        <v>950</v>
      </c>
      <c r="B59" s="885">
        <v>32</v>
      </c>
      <c r="C59" s="885">
        <v>27</v>
      </c>
      <c r="D59" s="885">
        <f>18+15</f>
        <v>33</v>
      </c>
      <c r="E59" s="885">
        <f>14+8</f>
        <v>22</v>
      </c>
      <c r="F59" s="885">
        <v>23</v>
      </c>
      <c r="G59" s="885">
        <v>24</v>
      </c>
      <c r="H59" s="173">
        <v>23</v>
      </c>
      <c r="I59" s="885">
        <v>31</v>
      </c>
      <c r="J59" s="175">
        <v>21</v>
      </c>
      <c r="K59" s="82">
        <v>29</v>
      </c>
      <c r="L59" s="82">
        <v>22</v>
      </c>
      <c r="M59" s="886">
        <v>21</v>
      </c>
      <c r="N59" s="887">
        <v>18</v>
      </c>
    </row>
    <row r="60" spans="1:14" s="808" customFormat="1" ht="12">
      <c r="A60" s="693" t="s">
        <v>938</v>
      </c>
      <c r="B60" s="888">
        <v>51</v>
      </c>
      <c r="C60" s="888">
        <v>53</v>
      </c>
      <c r="D60" s="888">
        <v>49</v>
      </c>
      <c r="E60" s="888">
        <v>43</v>
      </c>
      <c r="F60" s="888">
        <v>43</v>
      </c>
      <c r="G60" s="888">
        <v>37</v>
      </c>
      <c r="H60" s="169">
        <v>50</v>
      </c>
      <c r="I60" s="888">
        <v>48</v>
      </c>
      <c r="J60" s="177">
        <v>35</v>
      </c>
      <c r="K60" s="693">
        <v>35</v>
      </c>
      <c r="L60" s="693">
        <v>48</v>
      </c>
      <c r="M60" s="875">
        <v>39</v>
      </c>
      <c r="N60" s="889">
        <v>43</v>
      </c>
    </row>
    <row r="61" spans="1:14" ht="13.2">
      <c r="A61" s="82" t="s">
        <v>937</v>
      </c>
      <c r="B61" s="885">
        <v>32</v>
      </c>
      <c r="C61" s="885">
        <v>42</v>
      </c>
      <c r="D61" s="885">
        <v>38</v>
      </c>
      <c r="E61" s="885">
        <v>34</v>
      </c>
      <c r="F61" s="885">
        <v>31</v>
      </c>
      <c r="G61" s="885">
        <v>24</v>
      </c>
      <c r="H61" s="173">
        <v>36</v>
      </c>
      <c r="I61" s="885">
        <v>36</v>
      </c>
      <c r="J61" s="175">
        <v>28</v>
      </c>
      <c r="K61" s="82">
        <v>32</v>
      </c>
      <c r="L61" s="82">
        <v>37</v>
      </c>
      <c r="M61" s="886">
        <v>30</v>
      </c>
      <c r="N61" s="890">
        <v>31</v>
      </c>
    </row>
    <row r="62" spans="1:14" ht="13.2">
      <c r="A62" s="82" t="s">
        <v>929</v>
      </c>
      <c r="B62" s="885">
        <v>19</v>
      </c>
      <c r="C62" s="885">
        <v>11</v>
      </c>
      <c r="D62" s="885">
        <v>11</v>
      </c>
      <c r="E62" s="885">
        <v>9</v>
      </c>
      <c r="F62" s="885">
        <v>12</v>
      </c>
      <c r="G62" s="885">
        <v>13</v>
      </c>
      <c r="H62" s="173">
        <v>14</v>
      </c>
      <c r="I62" s="885">
        <v>12</v>
      </c>
      <c r="J62" s="175">
        <v>7</v>
      </c>
      <c r="K62" s="82">
        <v>3</v>
      </c>
      <c r="L62" s="82">
        <v>11</v>
      </c>
      <c r="M62" s="886">
        <v>9</v>
      </c>
      <c r="N62" s="887">
        <v>12</v>
      </c>
    </row>
    <row r="63" spans="1:14" s="808" customFormat="1" ht="12">
      <c r="A63" s="693" t="s">
        <v>924</v>
      </c>
      <c r="B63" s="888">
        <v>139</v>
      </c>
      <c r="C63" s="888">
        <v>106</v>
      </c>
      <c r="D63" s="888">
        <v>92</v>
      </c>
      <c r="E63" s="888">
        <v>107</v>
      </c>
      <c r="F63" s="888">
        <v>119</v>
      </c>
      <c r="G63" s="888">
        <v>108</v>
      </c>
      <c r="H63" s="169">
        <v>114</v>
      </c>
      <c r="I63" s="888">
        <v>108</v>
      </c>
      <c r="J63" s="177">
        <v>114</v>
      </c>
      <c r="K63" s="693">
        <v>91</v>
      </c>
      <c r="L63" s="693">
        <v>99</v>
      </c>
      <c r="M63" s="875">
        <v>94</v>
      </c>
      <c r="N63" s="889">
        <v>90</v>
      </c>
    </row>
    <row r="64" spans="1:14" ht="13.2">
      <c r="A64" s="82" t="s">
        <v>923</v>
      </c>
      <c r="B64" s="885">
        <v>71</v>
      </c>
      <c r="C64" s="885">
        <v>55</v>
      </c>
      <c r="D64" s="885">
        <f>23+22</f>
        <v>45</v>
      </c>
      <c r="E64" s="885">
        <f>37+14</f>
        <v>51</v>
      </c>
      <c r="F64" s="885">
        <v>60</v>
      </c>
      <c r="G64" s="885">
        <v>48</v>
      </c>
      <c r="H64" s="173">
        <v>60</v>
      </c>
      <c r="I64" s="885">
        <v>56</v>
      </c>
      <c r="J64" s="175">
        <v>58</v>
      </c>
      <c r="K64" s="82">
        <v>45</v>
      </c>
      <c r="L64" s="82">
        <v>51</v>
      </c>
      <c r="M64" s="886">
        <v>51</v>
      </c>
      <c r="N64" s="890">
        <v>43</v>
      </c>
    </row>
    <row r="65" spans="1:14" ht="13.2">
      <c r="A65" s="82" t="s">
        <v>437</v>
      </c>
      <c r="B65" s="885">
        <v>35</v>
      </c>
      <c r="C65" s="885">
        <v>19</v>
      </c>
      <c r="D65" s="885">
        <f>7+12</f>
        <v>19</v>
      </c>
      <c r="E65" s="885">
        <f>12+6</f>
        <v>18</v>
      </c>
      <c r="F65" s="885">
        <v>22</v>
      </c>
      <c r="G65" s="885">
        <v>25</v>
      </c>
      <c r="H65" s="173">
        <v>16</v>
      </c>
      <c r="I65" s="885">
        <v>20</v>
      </c>
      <c r="J65" s="175">
        <v>25</v>
      </c>
      <c r="K65" s="82">
        <v>17</v>
      </c>
      <c r="L65" s="82">
        <v>17</v>
      </c>
      <c r="M65" s="886">
        <v>13</v>
      </c>
      <c r="N65" s="887">
        <v>15</v>
      </c>
    </row>
    <row r="66" spans="1:14" ht="13.2">
      <c r="A66" s="82" t="s">
        <v>903</v>
      </c>
      <c r="B66" s="885">
        <v>32</v>
      </c>
      <c r="C66" s="885">
        <v>30</v>
      </c>
      <c r="D66" s="885">
        <v>28</v>
      </c>
      <c r="E66" s="885">
        <f>27+11</f>
        <v>38</v>
      </c>
      <c r="F66" s="885">
        <v>35</v>
      </c>
      <c r="G66" s="885">
        <v>34</v>
      </c>
      <c r="H66" s="173">
        <v>36</v>
      </c>
      <c r="I66" s="885">
        <v>31</v>
      </c>
      <c r="J66" s="175">
        <v>31</v>
      </c>
      <c r="K66" s="82">
        <v>28</v>
      </c>
      <c r="L66" s="82">
        <v>28</v>
      </c>
      <c r="M66" s="886">
        <v>29</v>
      </c>
      <c r="N66" s="887">
        <v>31</v>
      </c>
    </row>
    <row r="67" spans="1:14" ht="13.2">
      <c r="A67" s="82" t="s">
        <v>895</v>
      </c>
      <c r="B67" s="885">
        <v>1</v>
      </c>
      <c r="C67" s="885">
        <v>2</v>
      </c>
      <c r="D67" s="885">
        <v>0</v>
      </c>
      <c r="E67" s="885">
        <v>0</v>
      </c>
      <c r="F67" s="885">
        <v>2</v>
      </c>
      <c r="G67" s="885">
        <v>1</v>
      </c>
      <c r="H67" s="173">
        <v>2</v>
      </c>
      <c r="I67" s="885">
        <v>1</v>
      </c>
      <c r="J67" s="175">
        <v>0</v>
      </c>
      <c r="K67" s="82">
        <v>1</v>
      </c>
      <c r="L67" s="82">
        <v>3</v>
      </c>
      <c r="M67" s="886">
        <v>1</v>
      </c>
      <c r="N67" s="887">
        <v>1</v>
      </c>
    </row>
    <row r="68" spans="1:14" s="808" customFormat="1" ht="12">
      <c r="A68" s="693" t="s">
        <v>890</v>
      </c>
      <c r="B68" s="888">
        <v>15</v>
      </c>
      <c r="C68" s="888">
        <v>12</v>
      </c>
      <c r="D68" s="888">
        <v>16</v>
      </c>
      <c r="E68" s="888">
        <f>13+9</f>
        <v>22</v>
      </c>
      <c r="F68" s="888">
        <v>11</v>
      </c>
      <c r="G68" s="888">
        <v>14</v>
      </c>
      <c r="H68" s="169">
        <v>14</v>
      </c>
      <c r="I68" s="888">
        <v>16</v>
      </c>
      <c r="J68" s="177">
        <v>22</v>
      </c>
      <c r="K68" s="693">
        <v>10</v>
      </c>
      <c r="L68" s="693">
        <v>11</v>
      </c>
      <c r="M68" s="875">
        <v>12</v>
      </c>
      <c r="N68" s="884">
        <v>8</v>
      </c>
    </row>
    <row r="69" spans="1:14" ht="13.2">
      <c r="A69" s="82" t="s">
        <v>889</v>
      </c>
      <c r="B69" s="885">
        <v>7</v>
      </c>
      <c r="C69" s="885">
        <v>5</v>
      </c>
      <c r="D69" s="885">
        <v>11</v>
      </c>
      <c r="E69" s="885">
        <v>11</v>
      </c>
      <c r="F69" s="885">
        <v>7</v>
      </c>
      <c r="G69" s="885">
        <v>7</v>
      </c>
      <c r="H69" s="173">
        <v>7</v>
      </c>
      <c r="I69" s="885">
        <v>10</v>
      </c>
      <c r="J69" s="175">
        <v>15</v>
      </c>
      <c r="K69" s="82">
        <v>7</v>
      </c>
      <c r="L69" s="82">
        <v>3</v>
      </c>
      <c r="M69" s="886">
        <v>2</v>
      </c>
      <c r="N69" s="887">
        <v>4</v>
      </c>
    </row>
    <row r="70" spans="1:14" ht="13.2">
      <c r="A70" s="82" t="s">
        <v>887</v>
      </c>
      <c r="B70" s="885">
        <v>7</v>
      </c>
      <c r="C70" s="885">
        <v>7</v>
      </c>
      <c r="D70" s="885">
        <v>4</v>
      </c>
      <c r="E70" s="885">
        <v>7</v>
      </c>
      <c r="F70" s="885">
        <v>4</v>
      </c>
      <c r="G70" s="885">
        <v>4</v>
      </c>
      <c r="H70" s="173">
        <v>3</v>
      </c>
      <c r="I70" s="885">
        <v>3</v>
      </c>
      <c r="J70" s="175">
        <v>6</v>
      </c>
      <c r="K70" s="82">
        <v>3</v>
      </c>
      <c r="L70" s="82">
        <v>7</v>
      </c>
      <c r="M70" s="886">
        <v>8</v>
      </c>
      <c r="N70" s="887">
        <v>3</v>
      </c>
    </row>
    <row r="71" spans="1:14" ht="13.2">
      <c r="A71" s="82" t="s">
        <v>883</v>
      </c>
      <c r="B71" s="885">
        <v>0</v>
      </c>
      <c r="C71" s="885">
        <v>0</v>
      </c>
      <c r="D71" s="885">
        <v>0</v>
      </c>
      <c r="E71" s="885">
        <v>2</v>
      </c>
      <c r="F71" s="885">
        <v>0</v>
      </c>
      <c r="G71" s="885">
        <v>1</v>
      </c>
      <c r="H71" s="173">
        <v>3</v>
      </c>
      <c r="I71" s="885">
        <v>1</v>
      </c>
      <c r="J71" s="175">
        <v>0</v>
      </c>
      <c r="K71" s="82">
        <v>0</v>
      </c>
      <c r="L71" s="82">
        <v>1</v>
      </c>
      <c r="M71" s="886">
        <v>0</v>
      </c>
      <c r="N71" s="887">
        <v>0</v>
      </c>
    </row>
    <row r="72" spans="1:14" ht="13.2">
      <c r="A72" s="82" t="s">
        <v>880</v>
      </c>
      <c r="B72" s="885">
        <v>1</v>
      </c>
      <c r="C72" s="885">
        <v>0</v>
      </c>
      <c r="D72" s="885">
        <v>1</v>
      </c>
      <c r="E72" s="892">
        <v>2</v>
      </c>
      <c r="F72" s="885">
        <v>0</v>
      </c>
      <c r="G72" s="885">
        <v>2</v>
      </c>
      <c r="H72" s="173">
        <v>1</v>
      </c>
      <c r="I72" s="885">
        <v>2</v>
      </c>
      <c r="J72" s="175">
        <v>1</v>
      </c>
      <c r="K72" s="82">
        <v>0</v>
      </c>
      <c r="L72" s="82">
        <v>0</v>
      </c>
      <c r="M72" s="886">
        <v>2</v>
      </c>
      <c r="N72" s="887">
        <v>1</v>
      </c>
    </row>
    <row r="73" spans="1:14" s="808" customFormat="1" ht="12">
      <c r="A73" s="693" t="s">
        <v>877</v>
      </c>
      <c r="B73" s="888">
        <v>19</v>
      </c>
      <c r="C73" s="888">
        <v>24</v>
      </c>
      <c r="D73" s="888">
        <v>20</v>
      </c>
      <c r="E73" s="888">
        <f>18+5</f>
        <v>23</v>
      </c>
      <c r="F73" s="888">
        <v>18</v>
      </c>
      <c r="G73" s="888">
        <v>20</v>
      </c>
      <c r="H73" s="169">
        <v>20</v>
      </c>
      <c r="I73" s="888">
        <v>22</v>
      </c>
      <c r="J73" s="177">
        <v>15</v>
      </c>
      <c r="K73" s="693">
        <v>21</v>
      </c>
      <c r="L73" s="693">
        <v>22</v>
      </c>
      <c r="M73" s="875">
        <v>15</v>
      </c>
      <c r="N73" s="884">
        <v>13</v>
      </c>
    </row>
    <row r="74" spans="1:14" ht="13.2">
      <c r="A74" s="82" t="s">
        <v>876</v>
      </c>
      <c r="B74" s="885">
        <v>13</v>
      </c>
      <c r="C74" s="885">
        <v>21</v>
      </c>
      <c r="D74" s="885">
        <v>14</v>
      </c>
      <c r="E74" s="885">
        <v>20</v>
      </c>
      <c r="F74" s="885">
        <v>15</v>
      </c>
      <c r="G74" s="885">
        <v>16</v>
      </c>
      <c r="H74" s="173">
        <v>17</v>
      </c>
      <c r="I74" s="885">
        <v>19</v>
      </c>
      <c r="J74" s="175">
        <v>14</v>
      </c>
      <c r="K74" s="82">
        <v>18</v>
      </c>
      <c r="L74" s="82">
        <v>19</v>
      </c>
      <c r="M74" s="886">
        <v>11</v>
      </c>
      <c r="N74" s="887">
        <v>12</v>
      </c>
    </row>
    <row r="75" spans="1:14" ht="13.2">
      <c r="A75" s="82" t="s">
        <v>871</v>
      </c>
      <c r="B75" s="885">
        <v>1</v>
      </c>
      <c r="C75" s="885">
        <v>0</v>
      </c>
      <c r="D75" s="885">
        <v>0</v>
      </c>
      <c r="E75" s="885">
        <v>0</v>
      </c>
      <c r="F75" s="885">
        <v>0</v>
      </c>
      <c r="G75" s="885">
        <v>0</v>
      </c>
      <c r="H75" s="173">
        <v>0</v>
      </c>
      <c r="I75" s="885">
        <v>0</v>
      </c>
      <c r="J75" s="175">
        <v>0</v>
      </c>
      <c r="K75" s="82">
        <v>0</v>
      </c>
      <c r="L75" s="82">
        <v>0</v>
      </c>
      <c r="M75" s="886">
        <v>0</v>
      </c>
      <c r="N75" s="887">
        <v>0</v>
      </c>
    </row>
    <row r="76" spans="1:14" ht="13.2">
      <c r="A76" s="82" t="s">
        <v>868</v>
      </c>
      <c r="B76" s="885">
        <v>1</v>
      </c>
      <c r="C76" s="885">
        <v>0</v>
      </c>
      <c r="D76" s="885">
        <v>0</v>
      </c>
      <c r="E76" s="885">
        <v>2</v>
      </c>
      <c r="F76" s="885">
        <v>1</v>
      </c>
      <c r="G76" s="885">
        <v>3</v>
      </c>
      <c r="H76" s="173">
        <v>0</v>
      </c>
      <c r="I76" s="885">
        <v>1</v>
      </c>
      <c r="J76" s="175">
        <v>0</v>
      </c>
      <c r="K76" s="82">
        <v>0</v>
      </c>
      <c r="L76" s="82">
        <v>0</v>
      </c>
      <c r="M76" s="886">
        <v>1</v>
      </c>
      <c r="N76" s="887">
        <v>0</v>
      </c>
    </row>
    <row r="77" spans="1:14" ht="13.8" thickBot="1">
      <c r="A77" s="82" t="s">
        <v>1272</v>
      </c>
      <c r="B77" s="885">
        <v>4</v>
      </c>
      <c r="C77" s="885">
        <v>3</v>
      </c>
      <c r="D77" s="885">
        <v>6</v>
      </c>
      <c r="E77" s="885">
        <v>1</v>
      </c>
      <c r="F77" s="885">
        <v>2</v>
      </c>
      <c r="G77" s="885">
        <v>1</v>
      </c>
      <c r="H77" s="173">
        <v>3</v>
      </c>
      <c r="I77" s="885">
        <v>2</v>
      </c>
      <c r="J77" s="175">
        <v>1</v>
      </c>
      <c r="K77" s="82">
        <v>3</v>
      </c>
      <c r="L77" s="82">
        <v>3</v>
      </c>
      <c r="M77" s="886">
        <v>3</v>
      </c>
      <c r="N77" s="893">
        <v>1</v>
      </c>
    </row>
    <row r="78" spans="1:14" ht="13.2">
      <c r="A78" s="894" t="s">
        <v>4082</v>
      </c>
      <c r="B78" s="895"/>
      <c r="C78" s="895"/>
      <c r="D78" s="895"/>
      <c r="E78" s="895"/>
      <c r="F78" s="896"/>
      <c r="G78" s="896"/>
      <c r="H78" s="897"/>
      <c r="I78" s="895"/>
      <c r="J78" s="896" t="s">
        <v>324</v>
      </c>
      <c r="L78" s="899"/>
      <c r="M78" s="899"/>
    </row>
    <row r="88" spans="1:1">
      <c r="A88" s="901"/>
    </row>
    <row r="89" spans="1:1">
      <c r="A89" s="901"/>
    </row>
    <row r="90" spans="1:1">
      <c r="A90" s="901"/>
    </row>
    <row r="92" spans="1:1">
      <c r="A92" s="901"/>
    </row>
  </sheetData>
  <mergeCells count="16">
    <mergeCell ref="A3:N3"/>
    <mergeCell ref="A5:A7"/>
    <mergeCell ref="B5:N5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</mergeCells>
  <hyperlinks>
    <hyperlink ref="A1" location="Indice!A100" display="Volver"/>
  </hyperlinks>
  <pageMargins left="0.75" right="0.75" top="1" bottom="1" header="0" footer="0"/>
  <pageSetup scale="61" orientation="portrait" r:id="rId1"/>
  <headerFooter alignWithMargins="0"/>
  <rowBreaks count="1" manualBreakCount="1">
    <brk id="7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64"/>
  <dimension ref="A1:S81"/>
  <sheetViews>
    <sheetView showGridLines="0" showRowColHeaders="0" view="pageBreakPreview" zoomScaleSheetLayoutView="100" workbookViewId="0"/>
  </sheetViews>
  <sheetFormatPr baseColWidth="10" defaultColWidth="11.44140625" defaultRowHeight="12.6"/>
  <cols>
    <col min="1" max="1" width="29.6640625" style="30" customWidth="1"/>
    <col min="2" max="6" width="10.44140625" style="30" customWidth="1"/>
    <col min="7" max="10" width="9.88671875" style="30" customWidth="1"/>
    <col min="11" max="11" width="8.109375" style="30" customWidth="1"/>
    <col min="12" max="12" width="5.5546875" style="29" customWidth="1"/>
    <col min="13" max="13" width="3" style="29" bestFit="1" customWidth="1"/>
    <col min="14" max="14" width="10.88671875" style="29" bestFit="1" customWidth="1"/>
    <col min="15" max="16" width="11.44140625" style="29"/>
    <col min="17" max="17" width="12.6640625" style="29" bestFit="1" customWidth="1"/>
    <col min="18" max="16384" width="11.44140625" style="29"/>
  </cols>
  <sheetData>
    <row r="1" spans="1:19" ht="13.2">
      <c r="A1" s="1460" t="s">
        <v>5197</v>
      </c>
    </row>
    <row r="2" spans="1:19" ht="17.399999999999999">
      <c r="A2" s="162" t="s">
        <v>1793</v>
      </c>
      <c r="B2" s="162" t="s">
        <v>4565</v>
      </c>
      <c r="C2" s="188"/>
      <c r="D2" s="818"/>
      <c r="E2" s="818"/>
      <c r="F2" s="818"/>
      <c r="G2" s="188"/>
      <c r="H2" s="188"/>
      <c r="I2" s="902"/>
      <c r="J2" s="188"/>
      <c r="K2" s="188"/>
      <c r="L2" s="226"/>
    </row>
    <row r="3" spans="1:19" ht="17.399999999999999">
      <c r="A3" s="903" t="s">
        <v>1792</v>
      </c>
      <c r="B3" s="162" t="s">
        <v>4566</v>
      </c>
      <c r="C3" s="162"/>
      <c r="D3" s="162"/>
      <c r="E3" s="162"/>
      <c r="F3" s="162"/>
      <c r="G3" s="818"/>
      <c r="H3" s="819"/>
      <c r="I3" s="188"/>
      <c r="J3" s="188"/>
      <c r="K3" s="188"/>
      <c r="L3" s="226"/>
    </row>
    <row r="4" spans="1:19" ht="18" thickBot="1">
      <c r="A4" s="162"/>
      <c r="B4" s="817" t="s">
        <v>4567</v>
      </c>
      <c r="C4" s="817"/>
      <c r="D4" s="818"/>
      <c r="E4" s="818"/>
      <c r="F4" s="818"/>
      <c r="G4" s="188"/>
      <c r="H4" s="188"/>
      <c r="I4" s="902"/>
      <c r="J4" s="188"/>
      <c r="K4" s="188"/>
      <c r="L4" s="226"/>
    </row>
    <row r="5" spans="1:19" ht="13.5" customHeight="1">
      <c r="A5" s="1656" t="s">
        <v>1382</v>
      </c>
      <c r="B5" s="1660" t="s">
        <v>1791</v>
      </c>
      <c r="C5" s="1744"/>
      <c r="D5" s="1744"/>
      <c r="E5" s="1744"/>
      <c r="F5" s="1661"/>
      <c r="G5" s="1660" t="s">
        <v>4568</v>
      </c>
      <c r="H5" s="1744"/>
      <c r="I5" s="1744"/>
      <c r="J5" s="1744"/>
      <c r="K5" s="1661"/>
      <c r="L5" s="226"/>
    </row>
    <row r="6" spans="1:19" ht="13.2" thickBot="1">
      <c r="A6" s="1657"/>
      <c r="B6" s="1664"/>
      <c r="C6" s="1745"/>
      <c r="D6" s="1745"/>
      <c r="E6" s="1745"/>
      <c r="F6" s="1665"/>
      <c r="G6" s="1664"/>
      <c r="H6" s="1745"/>
      <c r="I6" s="1745"/>
      <c r="J6" s="1745"/>
      <c r="K6" s="1665"/>
      <c r="L6" s="226"/>
    </row>
    <row r="7" spans="1:19" ht="13.2" thickBot="1">
      <c r="A7" s="1657"/>
      <c r="B7" s="1750">
        <v>2009</v>
      </c>
      <c r="C7" s="1750">
        <v>2010</v>
      </c>
      <c r="D7" s="1750">
        <v>2011</v>
      </c>
      <c r="E7" s="1750">
        <v>2012</v>
      </c>
      <c r="F7" s="1750">
        <v>2013</v>
      </c>
      <c r="G7" s="1751">
        <v>2009</v>
      </c>
      <c r="H7" s="1753">
        <v>2010</v>
      </c>
      <c r="I7" s="1750">
        <v>2011</v>
      </c>
      <c r="J7" s="1750">
        <v>2012</v>
      </c>
      <c r="K7" s="1750">
        <v>2013</v>
      </c>
      <c r="L7" s="226"/>
      <c r="P7" s="155"/>
      <c r="Q7" s="155"/>
    </row>
    <row r="8" spans="1:19" ht="13.2" thickBot="1">
      <c r="A8" s="1740"/>
      <c r="B8" s="1751"/>
      <c r="C8" s="1751"/>
      <c r="D8" s="1547"/>
      <c r="E8" s="1751"/>
      <c r="F8" s="1751"/>
      <c r="G8" s="1752"/>
      <c r="H8" s="1752"/>
      <c r="I8" s="1547"/>
      <c r="J8" s="1751"/>
      <c r="K8" s="1751"/>
      <c r="L8" s="226"/>
    </row>
    <row r="9" spans="1:19" s="907" customFormat="1" ht="13.8">
      <c r="A9" s="904" t="s">
        <v>1</v>
      </c>
      <c r="B9" s="836">
        <v>1997</v>
      </c>
      <c r="C9" s="836">
        <v>1862</v>
      </c>
      <c r="D9" s="905">
        <v>1908</v>
      </c>
      <c r="E9" s="906">
        <v>1812</v>
      </c>
      <c r="F9" s="905">
        <v>1692</v>
      </c>
      <c r="G9" s="341">
        <v>7.8754130944024228</v>
      </c>
      <c r="H9" s="341">
        <v>7.4124498903259965</v>
      </c>
      <c r="I9" s="341">
        <v>7.6663760301190536</v>
      </c>
      <c r="J9" s="341">
        <v>7.4305538469109074</v>
      </c>
      <c r="K9" s="341">
        <v>6.9669194851397087</v>
      </c>
      <c r="L9" s="802"/>
      <c r="N9" s="236"/>
      <c r="O9" s="908"/>
      <c r="P9" s="701"/>
      <c r="S9" s="909"/>
    </row>
    <row r="10" spans="1:19" s="907" customFormat="1" ht="13.8">
      <c r="A10" s="910" t="s">
        <v>1267</v>
      </c>
      <c r="B10" s="837">
        <v>30</v>
      </c>
      <c r="C10" s="837">
        <v>21</v>
      </c>
      <c r="D10" s="838">
        <v>30</v>
      </c>
      <c r="E10" s="906">
        <v>35</v>
      </c>
      <c r="F10" s="838">
        <v>32</v>
      </c>
      <c r="G10" s="341">
        <v>8.4293340826074807</v>
      </c>
      <c r="H10" s="341">
        <v>5.6895150365754539</v>
      </c>
      <c r="I10" s="341">
        <v>8.1900081900081894</v>
      </c>
      <c r="J10" s="341">
        <v>9.8231827111984273</v>
      </c>
      <c r="K10" s="341">
        <v>9.1012514220705345</v>
      </c>
      <c r="L10" s="802"/>
      <c r="N10" s="236"/>
      <c r="O10" s="908"/>
      <c r="Q10" s="340"/>
      <c r="R10" s="701"/>
      <c r="S10" s="29"/>
    </row>
    <row r="11" spans="1:19">
      <c r="A11" s="862" t="s">
        <v>1326</v>
      </c>
      <c r="B11" s="242">
        <v>30</v>
      </c>
      <c r="C11" s="242">
        <v>21</v>
      </c>
      <c r="D11" s="843">
        <v>30</v>
      </c>
      <c r="E11" s="630">
        <v>35</v>
      </c>
      <c r="F11" s="843">
        <v>31</v>
      </c>
      <c r="G11" s="346">
        <v>8.4721829991527802</v>
      </c>
      <c r="H11" s="346">
        <v>5.7676462510299364</v>
      </c>
      <c r="I11" s="346">
        <v>8.2530949105914715</v>
      </c>
      <c r="J11" s="346">
        <v>9.8619329388560164</v>
      </c>
      <c r="K11" s="346">
        <v>8.8876146788990837</v>
      </c>
      <c r="L11" s="226"/>
      <c r="M11" s="911"/>
      <c r="N11" s="236"/>
      <c r="O11" s="32"/>
      <c r="P11" s="838"/>
      <c r="Q11" s="345"/>
      <c r="R11" s="912"/>
      <c r="S11" s="913"/>
    </row>
    <row r="12" spans="1:19">
      <c r="A12" s="862" t="s">
        <v>1325</v>
      </c>
      <c r="B12" s="242" t="s">
        <v>1779</v>
      </c>
      <c r="C12" s="242" t="s">
        <v>1779</v>
      </c>
      <c r="D12" s="843">
        <v>0</v>
      </c>
      <c r="E12" s="630">
        <v>0</v>
      </c>
      <c r="F12" s="843">
        <v>1</v>
      </c>
      <c r="G12" s="346">
        <v>0</v>
      </c>
      <c r="H12" s="346">
        <v>0</v>
      </c>
      <c r="I12" s="346">
        <v>0</v>
      </c>
      <c r="J12" s="346">
        <v>0</v>
      </c>
      <c r="K12" s="346">
        <v>62.5</v>
      </c>
      <c r="L12" s="226"/>
      <c r="M12" s="911"/>
      <c r="N12" s="236"/>
      <c r="O12" s="32"/>
      <c r="P12" s="914"/>
      <c r="Q12" s="345"/>
      <c r="R12" s="912"/>
      <c r="S12" s="913"/>
    </row>
    <row r="13" spans="1:19" s="907" customFormat="1" ht="13.8">
      <c r="A13" s="910" t="s">
        <v>1260</v>
      </c>
      <c r="B13" s="837">
        <v>50</v>
      </c>
      <c r="C13" s="837">
        <v>37</v>
      </c>
      <c r="D13" s="914">
        <v>44</v>
      </c>
      <c r="E13" s="906">
        <v>41</v>
      </c>
      <c r="F13" s="914">
        <v>34</v>
      </c>
      <c r="G13" s="341">
        <v>8.7108013937282234</v>
      </c>
      <c r="H13" s="341">
        <v>6.5198237885462555</v>
      </c>
      <c r="I13" s="341">
        <v>7.5679394564843481</v>
      </c>
      <c r="J13" s="341">
        <v>7.129194922622152</v>
      </c>
      <c r="K13" s="341">
        <v>5.8519793459552503</v>
      </c>
      <c r="L13" s="802"/>
      <c r="M13" s="911"/>
      <c r="N13" s="236"/>
      <c r="O13" s="32"/>
      <c r="P13" s="914"/>
      <c r="Q13" s="340"/>
      <c r="R13" s="912"/>
      <c r="S13" s="913"/>
    </row>
    <row r="14" spans="1:19">
      <c r="A14" s="862" t="s">
        <v>1324</v>
      </c>
      <c r="B14" s="242">
        <v>50</v>
      </c>
      <c r="C14" s="242">
        <v>31</v>
      </c>
      <c r="D14" s="915">
        <v>40</v>
      </c>
      <c r="E14" s="630">
        <v>37</v>
      </c>
      <c r="F14" s="915">
        <v>31</v>
      </c>
      <c r="G14" s="346">
        <v>9.4144228958764824</v>
      </c>
      <c r="H14" s="346">
        <v>5.8734369079196664</v>
      </c>
      <c r="I14" s="346">
        <v>7.385524372230428</v>
      </c>
      <c r="J14" s="346">
        <v>6.9120119559125719</v>
      </c>
      <c r="K14" s="346">
        <v>5.7524587121915012</v>
      </c>
      <c r="L14" s="226"/>
      <c r="M14" s="911"/>
      <c r="N14" s="236"/>
      <c r="O14" s="32"/>
      <c r="P14" s="914"/>
      <c r="Q14" s="345"/>
      <c r="R14" s="912"/>
      <c r="S14" s="913"/>
    </row>
    <row r="15" spans="1:19">
      <c r="A15" s="862" t="s">
        <v>1323</v>
      </c>
      <c r="B15" s="242" t="s">
        <v>1779</v>
      </c>
      <c r="C15" s="242">
        <v>6</v>
      </c>
      <c r="D15" s="843">
        <v>4</v>
      </c>
      <c r="E15" s="630">
        <v>4</v>
      </c>
      <c r="F15" s="843">
        <v>3</v>
      </c>
      <c r="G15" s="346">
        <v>0</v>
      </c>
      <c r="H15" s="346">
        <v>16.713091922005571</v>
      </c>
      <c r="I15" s="346">
        <v>11.869436201780417</v>
      </c>
      <c r="J15" s="346">
        <v>10.869565217391305</v>
      </c>
      <c r="K15" s="346">
        <v>7.9575596816976129</v>
      </c>
      <c r="L15" s="226"/>
      <c r="M15" s="911"/>
      <c r="N15" s="236"/>
      <c r="O15" s="32"/>
      <c r="P15" s="914"/>
      <c r="Q15" s="345"/>
      <c r="R15" s="912"/>
      <c r="S15" s="913"/>
    </row>
    <row r="16" spans="1:19" s="907" customFormat="1" ht="13.8">
      <c r="A16" s="910" t="s">
        <v>1251</v>
      </c>
      <c r="B16" s="837">
        <v>83</v>
      </c>
      <c r="C16" s="837">
        <v>88</v>
      </c>
      <c r="D16" s="914">
        <v>71</v>
      </c>
      <c r="E16" s="906">
        <v>84</v>
      </c>
      <c r="F16" s="914">
        <v>68</v>
      </c>
      <c r="G16" s="341">
        <v>8.2628173220507719</v>
      </c>
      <c r="H16" s="341">
        <v>8.7423008146234853</v>
      </c>
      <c r="I16" s="341">
        <v>7.1135156797916039</v>
      </c>
      <c r="J16" s="341">
        <v>8.5244570732697387</v>
      </c>
      <c r="K16" s="341">
        <v>6.870074762578299</v>
      </c>
      <c r="L16" s="802"/>
      <c r="M16" s="911"/>
      <c r="N16" s="236"/>
      <c r="O16" s="32"/>
      <c r="P16" s="914"/>
      <c r="Q16" s="340"/>
      <c r="R16" s="912"/>
      <c r="S16" s="913"/>
    </row>
    <row r="17" spans="1:19">
      <c r="A17" s="862" t="s">
        <v>1322</v>
      </c>
      <c r="B17" s="242">
        <v>48</v>
      </c>
      <c r="C17" s="242">
        <v>45</v>
      </c>
      <c r="D17" s="915">
        <v>48</v>
      </c>
      <c r="E17" s="630">
        <v>52</v>
      </c>
      <c r="F17" s="915">
        <v>44</v>
      </c>
      <c r="G17" s="346">
        <v>7.4028377544725474</v>
      </c>
      <c r="H17" s="346">
        <v>6.9498069498069492</v>
      </c>
      <c r="I17" s="346">
        <v>7.4108383510884668</v>
      </c>
      <c r="J17" s="346">
        <v>8.2513487781656618</v>
      </c>
      <c r="K17" s="346">
        <v>6.9510268562401265</v>
      </c>
      <c r="L17" s="226"/>
      <c r="M17" s="911"/>
      <c r="N17" s="236"/>
      <c r="O17" s="32"/>
      <c r="P17" s="914"/>
      <c r="Q17" s="345"/>
      <c r="R17" s="912"/>
      <c r="S17" s="913"/>
    </row>
    <row r="18" spans="1:19">
      <c r="A18" s="862" t="s">
        <v>1321</v>
      </c>
      <c r="B18" s="242">
        <v>32</v>
      </c>
      <c r="C18" s="242">
        <v>34</v>
      </c>
      <c r="D18" s="843">
        <v>20</v>
      </c>
      <c r="E18" s="630">
        <v>26</v>
      </c>
      <c r="F18" s="843">
        <v>20</v>
      </c>
      <c r="G18" s="346">
        <v>10.738255033557046</v>
      </c>
      <c r="H18" s="346">
        <v>11.291929591497841</v>
      </c>
      <c r="I18" s="346">
        <v>6.7430883344571813</v>
      </c>
      <c r="J18" s="346">
        <v>8.5413929040735876</v>
      </c>
      <c r="K18" s="346">
        <v>6.5552277941658472</v>
      </c>
      <c r="L18" s="226"/>
      <c r="M18" s="911"/>
      <c r="N18" s="236"/>
      <c r="O18" s="32"/>
      <c r="P18" s="914"/>
      <c r="Q18" s="345"/>
      <c r="R18" s="912"/>
      <c r="S18" s="913"/>
    </row>
    <row r="19" spans="1:19">
      <c r="A19" s="862" t="s">
        <v>1320</v>
      </c>
      <c r="B19" s="242">
        <v>3</v>
      </c>
      <c r="C19" s="242">
        <v>9</v>
      </c>
      <c r="D19" s="843">
        <v>3</v>
      </c>
      <c r="E19" s="630">
        <v>6</v>
      </c>
      <c r="F19" s="843">
        <v>4</v>
      </c>
      <c r="G19" s="346">
        <v>5.7251908396946565</v>
      </c>
      <c r="H19" s="346">
        <v>16.981132075471699</v>
      </c>
      <c r="I19" s="346">
        <v>6.1349693251533743</v>
      </c>
      <c r="J19" s="346">
        <v>12.738853503184714</v>
      </c>
      <c r="K19" s="346">
        <v>8.695652173913043</v>
      </c>
      <c r="L19" s="226"/>
      <c r="M19" s="911"/>
      <c r="N19" s="236"/>
      <c r="O19" s="32"/>
      <c r="P19" s="914"/>
      <c r="Q19" s="345"/>
      <c r="R19" s="912"/>
      <c r="S19" s="913"/>
    </row>
    <row r="20" spans="1:19" s="907" customFormat="1" ht="13.8">
      <c r="A20" s="910" t="s">
        <v>1239</v>
      </c>
      <c r="B20" s="837">
        <v>63</v>
      </c>
      <c r="C20" s="837">
        <v>40</v>
      </c>
      <c r="D20" s="914">
        <v>47</v>
      </c>
      <c r="E20" s="906">
        <v>41</v>
      </c>
      <c r="F20" s="914">
        <v>39</v>
      </c>
      <c r="G20" s="341">
        <v>12.029788046591561</v>
      </c>
      <c r="H20" s="341">
        <v>7.883326763894364</v>
      </c>
      <c r="I20" s="341">
        <v>9.1457482000389181</v>
      </c>
      <c r="J20" s="341">
        <v>8.4223500410846341</v>
      </c>
      <c r="K20" s="341">
        <v>8.0412371134020617</v>
      </c>
      <c r="L20" s="802"/>
      <c r="M20" s="911"/>
      <c r="N20" s="236"/>
      <c r="O20" s="32"/>
      <c r="P20" s="914"/>
      <c r="Q20" s="340"/>
      <c r="R20" s="912"/>
      <c r="S20" s="913"/>
    </row>
    <row r="21" spans="1:19">
      <c r="A21" s="862" t="s">
        <v>1319</v>
      </c>
      <c r="B21" s="242">
        <v>39</v>
      </c>
      <c r="C21" s="242">
        <v>29</v>
      </c>
      <c r="D21" s="843">
        <v>32</v>
      </c>
      <c r="E21" s="630">
        <v>36</v>
      </c>
      <c r="F21" s="843">
        <v>25</v>
      </c>
      <c r="G21" s="346">
        <v>11.366948411541825</v>
      </c>
      <c r="H21" s="346">
        <v>8.5243974132863016</v>
      </c>
      <c r="I21" s="346">
        <v>9.4674556213017755</v>
      </c>
      <c r="J21" s="346">
        <v>11.235955056179774</v>
      </c>
      <c r="K21" s="346">
        <v>7.7591558038485413</v>
      </c>
      <c r="L21" s="226"/>
      <c r="M21" s="911"/>
      <c r="N21" s="236"/>
      <c r="O21" s="32"/>
      <c r="P21" s="914"/>
      <c r="Q21" s="345"/>
      <c r="R21" s="912"/>
      <c r="S21" s="913"/>
    </row>
    <row r="22" spans="1:19">
      <c r="A22" s="862" t="s">
        <v>1318</v>
      </c>
      <c r="B22" s="242">
        <v>6</v>
      </c>
      <c r="C22" s="242">
        <v>4</v>
      </c>
      <c r="D22" s="843">
        <v>6</v>
      </c>
      <c r="E22" s="630">
        <v>2</v>
      </c>
      <c r="F22" s="843">
        <v>3</v>
      </c>
      <c r="G22" s="346">
        <v>11.320754716981131</v>
      </c>
      <c r="H22" s="346">
        <v>7.7972709551656916</v>
      </c>
      <c r="I22" s="346">
        <v>11.627906976744185</v>
      </c>
      <c r="J22" s="346">
        <v>4.4247787610619467</v>
      </c>
      <c r="K22" s="346">
        <v>6.6815144766146997</v>
      </c>
      <c r="L22" s="226"/>
      <c r="M22" s="911"/>
      <c r="N22" s="236"/>
      <c r="O22" s="32"/>
      <c r="P22" s="914"/>
      <c r="Q22" s="345"/>
      <c r="R22" s="912"/>
      <c r="S22" s="913"/>
    </row>
    <row r="23" spans="1:19">
      <c r="A23" s="862" t="s">
        <v>1317</v>
      </c>
      <c r="B23" s="242">
        <v>18</v>
      </c>
      <c r="C23" s="242">
        <v>7</v>
      </c>
      <c r="D23" s="843">
        <v>9</v>
      </c>
      <c r="E23" s="630">
        <v>3</v>
      </c>
      <c r="F23" s="843">
        <v>11</v>
      </c>
      <c r="G23" s="346">
        <v>14.598540145985401</v>
      </c>
      <c r="H23" s="346">
        <v>6.0658578856152516</v>
      </c>
      <c r="I23" s="346">
        <v>7.3770491803278695</v>
      </c>
      <c r="J23" s="346">
        <v>2.5020850708924103</v>
      </c>
      <c r="K23" s="346">
        <v>9.3378607809847196</v>
      </c>
      <c r="L23" s="226"/>
      <c r="M23" s="911"/>
      <c r="N23" s="236"/>
      <c r="O23" s="32"/>
      <c r="P23" s="914"/>
      <c r="Q23" s="345"/>
      <c r="R23" s="912"/>
      <c r="S23" s="913"/>
    </row>
    <row r="24" spans="1:19" s="907" customFormat="1" ht="13.8">
      <c r="A24" s="910" t="s">
        <v>1226</v>
      </c>
      <c r="B24" s="837">
        <v>79</v>
      </c>
      <c r="C24" s="837">
        <v>71</v>
      </c>
      <c r="D24" s="914">
        <v>94</v>
      </c>
      <c r="E24" s="906">
        <v>98</v>
      </c>
      <c r="F24" s="914">
        <v>91</v>
      </c>
      <c r="G24" s="341">
        <v>7.2770817980840086</v>
      </c>
      <c r="H24" s="341">
        <v>6.3251670378619158</v>
      </c>
      <c r="I24" s="341">
        <v>8.3838744202640036</v>
      </c>
      <c r="J24" s="341">
        <v>8.7367388784880085</v>
      </c>
      <c r="K24" s="341">
        <v>7.9887630585549987</v>
      </c>
      <c r="L24" s="802"/>
      <c r="M24" s="911"/>
      <c r="N24" s="236"/>
      <c r="O24" s="32"/>
      <c r="P24" s="838"/>
      <c r="Q24" s="340"/>
      <c r="R24" s="912"/>
      <c r="S24" s="913"/>
    </row>
    <row r="25" spans="1:19">
      <c r="A25" s="862" t="s">
        <v>1316</v>
      </c>
      <c r="B25" s="242">
        <v>61</v>
      </c>
      <c r="C25" s="242">
        <v>45</v>
      </c>
      <c r="D25" s="915">
        <v>62</v>
      </c>
      <c r="E25" s="630">
        <v>74</v>
      </c>
      <c r="F25" s="915">
        <v>62</v>
      </c>
      <c r="G25" s="346">
        <v>8.7668870365047429</v>
      </c>
      <c r="H25" s="346">
        <v>6.0753341433778862</v>
      </c>
      <c r="I25" s="346">
        <v>8.3580479913723362</v>
      </c>
      <c r="J25" s="346">
        <v>9.8877605558524841</v>
      </c>
      <c r="K25" s="346">
        <v>8.1098757357750166</v>
      </c>
      <c r="L25" s="226"/>
      <c r="M25" s="911"/>
      <c r="N25" s="236"/>
      <c r="O25" s="32"/>
      <c r="P25" s="838"/>
      <c r="Q25" s="345"/>
      <c r="R25" s="912"/>
      <c r="S25" s="913"/>
    </row>
    <row r="26" spans="1:19">
      <c r="A26" s="862" t="s">
        <v>1315</v>
      </c>
      <c r="B26" s="242">
        <v>5</v>
      </c>
      <c r="C26" s="242">
        <v>12</v>
      </c>
      <c r="D26" s="843">
        <v>14</v>
      </c>
      <c r="E26" s="630">
        <v>9</v>
      </c>
      <c r="F26" s="843">
        <v>12</v>
      </c>
      <c r="G26" s="346">
        <v>4.0883074407195421</v>
      </c>
      <c r="H26" s="346">
        <v>9.7008892481810847</v>
      </c>
      <c r="I26" s="346">
        <v>11.363636363636363</v>
      </c>
      <c r="J26" s="346">
        <v>7.9365079365079358</v>
      </c>
      <c r="K26" s="346">
        <v>10.771992818671455</v>
      </c>
      <c r="L26" s="226"/>
      <c r="Q26" s="345"/>
      <c r="R26" s="912"/>
      <c r="S26" s="913"/>
    </row>
    <row r="27" spans="1:19">
      <c r="A27" s="862" t="s">
        <v>1314</v>
      </c>
      <c r="B27" s="242">
        <v>13</v>
      </c>
      <c r="C27" s="242">
        <v>14</v>
      </c>
      <c r="D27" s="843">
        <v>18</v>
      </c>
      <c r="E27" s="630">
        <v>15</v>
      </c>
      <c r="F27" s="843">
        <v>17</v>
      </c>
      <c r="G27" s="346">
        <v>4.9618320610687023</v>
      </c>
      <c r="H27" s="346">
        <v>5.4242541650523046</v>
      </c>
      <c r="I27" s="346">
        <v>7.2057646116893519</v>
      </c>
      <c r="J27" s="346">
        <v>5.7714505579068875</v>
      </c>
      <c r="K27" s="346">
        <v>6.5789473684210522</v>
      </c>
      <c r="L27" s="226"/>
      <c r="Q27" s="345"/>
      <c r="R27" s="912"/>
      <c r="S27" s="913"/>
    </row>
    <row r="28" spans="1:19" s="907" customFormat="1" ht="12">
      <c r="A28" s="910" t="s">
        <v>1208</v>
      </c>
      <c r="B28" s="837">
        <v>200</v>
      </c>
      <c r="C28" s="837">
        <v>176</v>
      </c>
      <c r="D28" s="914">
        <v>168</v>
      </c>
      <c r="E28" s="906">
        <v>179</v>
      </c>
      <c r="F28" s="914">
        <v>156</v>
      </c>
      <c r="G28" s="341">
        <v>8.3963056255247697</v>
      </c>
      <c r="H28" s="341">
        <v>7.3887489504617969</v>
      </c>
      <c r="I28" s="341">
        <v>7.0904026335781216</v>
      </c>
      <c r="J28" s="341">
        <v>7.5786443117828863</v>
      </c>
      <c r="K28" s="341">
        <v>6.7050631823261408</v>
      </c>
      <c r="L28" s="802"/>
      <c r="Q28" s="340"/>
      <c r="R28" s="912"/>
      <c r="S28" s="913"/>
    </row>
    <row r="29" spans="1:19">
      <c r="A29" s="862" t="s">
        <v>1313</v>
      </c>
      <c r="B29" s="242">
        <v>84</v>
      </c>
      <c r="C29" s="242">
        <v>67</v>
      </c>
      <c r="D29" s="915">
        <v>81</v>
      </c>
      <c r="E29" s="630">
        <v>75</v>
      </c>
      <c r="F29" s="915">
        <v>67</v>
      </c>
      <c r="G29" s="346">
        <f>+B29/9705*1000</f>
        <v>8.65533230293663</v>
      </c>
      <c r="H29" s="346">
        <v>6.897261684167181</v>
      </c>
      <c r="I29" s="346">
        <v>8.4234608985024959</v>
      </c>
      <c r="J29" s="346">
        <v>7.8068075361715419</v>
      </c>
      <c r="K29" s="346">
        <v>7.1596494977559306</v>
      </c>
      <c r="L29" s="226"/>
      <c r="Q29" s="345"/>
      <c r="R29" s="912"/>
      <c r="S29" s="913"/>
    </row>
    <row r="30" spans="1:19">
      <c r="A30" s="862" t="s">
        <v>1312</v>
      </c>
      <c r="B30" s="242" t="s">
        <v>1779</v>
      </c>
      <c r="C30" s="242">
        <v>3</v>
      </c>
      <c r="D30" s="843">
        <v>1</v>
      </c>
      <c r="E30" s="630">
        <v>0</v>
      </c>
      <c r="F30" s="843">
        <v>0</v>
      </c>
      <c r="G30" s="346">
        <v>0</v>
      </c>
      <c r="H30" s="346">
        <v>42.857142857142854</v>
      </c>
      <c r="I30" s="346">
        <v>12.195121951219512</v>
      </c>
      <c r="J30" s="346">
        <v>0</v>
      </c>
      <c r="K30" s="346">
        <v>0</v>
      </c>
      <c r="L30" s="226"/>
      <c r="Q30" s="345"/>
      <c r="R30" s="912"/>
      <c r="S30" s="913"/>
    </row>
    <row r="31" spans="1:19">
      <c r="A31" s="862" t="s">
        <v>1311</v>
      </c>
      <c r="B31" s="242">
        <v>14</v>
      </c>
      <c r="C31" s="242">
        <v>14</v>
      </c>
      <c r="D31" s="843">
        <v>11</v>
      </c>
      <c r="E31" s="630">
        <v>17</v>
      </c>
      <c r="F31" s="843">
        <v>8</v>
      </c>
      <c r="G31" s="346">
        <v>9.1264667535853974</v>
      </c>
      <c r="H31" s="346">
        <v>8.4337349397590362</v>
      </c>
      <c r="I31" s="346">
        <v>6.8965517241379306</v>
      </c>
      <c r="J31" s="346">
        <v>11.024643320363165</v>
      </c>
      <c r="K31" s="346">
        <v>5.2219321148825069</v>
      </c>
      <c r="L31" s="226"/>
      <c r="Q31" s="345"/>
      <c r="R31" s="912"/>
      <c r="S31" s="913"/>
    </row>
    <row r="32" spans="1:19">
      <c r="A32" s="862" t="s">
        <v>1310</v>
      </c>
      <c r="B32" s="242">
        <v>5</v>
      </c>
      <c r="C32" s="242">
        <v>7</v>
      </c>
      <c r="D32" s="843">
        <v>4</v>
      </c>
      <c r="E32" s="630">
        <v>11</v>
      </c>
      <c r="F32" s="843">
        <v>7</v>
      </c>
      <c r="G32" s="346">
        <v>4.8780487804878048</v>
      </c>
      <c r="H32" s="346">
        <v>6.7961165048543686</v>
      </c>
      <c r="I32" s="346">
        <v>4.1152263374485596</v>
      </c>
      <c r="J32" s="346">
        <v>10.763209393346379</v>
      </c>
      <c r="K32" s="346">
        <v>7.0351758793969852</v>
      </c>
      <c r="L32" s="226"/>
      <c r="Q32" s="345"/>
      <c r="R32" s="912"/>
      <c r="S32" s="913"/>
    </row>
    <row r="33" spans="1:19">
      <c r="A33" s="862" t="s">
        <v>1309</v>
      </c>
      <c r="B33" s="242">
        <v>32</v>
      </c>
      <c r="C33" s="242">
        <v>19</v>
      </c>
      <c r="D33" s="843">
        <v>16</v>
      </c>
      <c r="E33" s="630">
        <v>15</v>
      </c>
      <c r="F33" s="843">
        <v>20</v>
      </c>
      <c r="G33" s="346">
        <f>+B33/2765*1000</f>
        <v>11.573236889692586</v>
      </c>
      <c r="H33" s="346">
        <v>6.7543547813722</v>
      </c>
      <c r="I33" s="346">
        <v>5.7306590257879657</v>
      </c>
      <c r="J33" s="346">
        <v>5.4505813953488378</v>
      </c>
      <c r="K33" s="346">
        <v>7.4349442379182156</v>
      </c>
      <c r="L33" s="226"/>
      <c r="Q33" s="345"/>
      <c r="R33" s="912"/>
      <c r="S33" s="913"/>
    </row>
    <row r="34" spans="1:19">
      <c r="A34" s="862" t="s">
        <v>1308</v>
      </c>
      <c r="B34" s="242">
        <v>11</v>
      </c>
      <c r="C34" s="242">
        <v>14</v>
      </c>
      <c r="D34" s="843">
        <v>15</v>
      </c>
      <c r="E34" s="630">
        <v>22</v>
      </c>
      <c r="F34" s="843">
        <v>11</v>
      </c>
      <c r="G34" s="346">
        <v>5.1813471502590671</v>
      </c>
      <c r="H34" s="346">
        <v>7.2388831437435366</v>
      </c>
      <c r="I34" s="346">
        <v>7.4664011946241908</v>
      </c>
      <c r="J34" s="346">
        <v>10.70559610705596</v>
      </c>
      <c r="K34" s="346">
        <v>5.4428500742206829</v>
      </c>
      <c r="L34" s="226"/>
      <c r="Q34" s="345"/>
      <c r="R34" s="912"/>
      <c r="S34" s="913"/>
    </row>
    <row r="35" spans="1:19">
      <c r="A35" s="862" t="s">
        <v>1307</v>
      </c>
      <c r="B35" s="242">
        <v>20</v>
      </c>
      <c r="C35" s="242">
        <v>23</v>
      </c>
      <c r="D35" s="843">
        <v>18</v>
      </c>
      <c r="E35" s="630">
        <v>17</v>
      </c>
      <c r="F35" s="843">
        <v>15</v>
      </c>
      <c r="G35" s="346">
        <v>9.2250922509225095</v>
      </c>
      <c r="H35" s="346">
        <v>10.163499779054353</v>
      </c>
      <c r="I35" s="346">
        <v>7.8465562336530077</v>
      </c>
      <c r="J35" s="346">
        <v>7.4955908289241622</v>
      </c>
      <c r="K35" s="346">
        <v>6.864988558352402</v>
      </c>
      <c r="L35" s="226"/>
      <c r="Q35" s="345"/>
      <c r="R35" s="912"/>
      <c r="S35" s="913"/>
    </row>
    <row r="36" spans="1:19">
      <c r="A36" s="862" t="s">
        <v>1306</v>
      </c>
      <c r="B36" s="242">
        <v>34</v>
      </c>
      <c r="C36" s="242">
        <v>29</v>
      </c>
      <c r="D36" s="915">
        <v>22</v>
      </c>
      <c r="E36" s="630">
        <v>22</v>
      </c>
      <c r="F36" s="915">
        <v>28</v>
      </c>
      <c r="G36" s="346">
        <f>+B36/4322*1000</f>
        <v>7.866728366496992</v>
      </c>
      <c r="H36" s="346">
        <v>6.7379182156133828</v>
      </c>
      <c r="I36" s="346">
        <v>5.2281368821292773</v>
      </c>
      <c r="J36" s="346">
        <v>5.1570557899671829</v>
      </c>
      <c r="K36" s="346">
        <v>6.5882352941176476</v>
      </c>
      <c r="L36" s="226"/>
      <c r="Q36" s="345"/>
      <c r="R36" s="912"/>
      <c r="S36" s="913"/>
    </row>
    <row r="37" spans="1:19" s="907" customFormat="1" ht="12">
      <c r="A37" s="910" t="s">
        <v>1162</v>
      </c>
      <c r="B37" s="837">
        <v>735</v>
      </c>
      <c r="C37" s="837">
        <v>721</v>
      </c>
      <c r="D37" s="914">
        <v>758</v>
      </c>
      <c r="E37" s="906">
        <v>698</v>
      </c>
      <c r="F37" s="914">
        <v>667</v>
      </c>
      <c r="G37" s="341">
        <v>7.1489014035190097</v>
      </c>
      <c r="H37" s="341">
        <v>7.1171918186843559</v>
      </c>
      <c r="I37" s="341">
        <v>7.5107508769148454</v>
      </c>
      <c r="J37" s="341">
        <v>7.0090877140131544</v>
      </c>
      <c r="K37" s="341">
        <v>6.7088442079641126</v>
      </c>
      <c r="L37" s="802"/>
      <c r="Q37" s="340"/>
      <c r="R37" s="912"/>
      <c r="S37" s="913"/>
    </row>
    <row r="38" spans="1:19">
      <c r="A38" s="862" t="s">
        <v>1305</v>
      </c>
      <c r="B38" s="242">
        <v>538</v>
      </c>
      <c r="C38" s="242">
        <v>504</v>
      </c>
      <c r="D38" s="915">
        <v>552</v>
      </c>
      <c r="E38" s="630">
        <v>515</v>
      </c>
      <c r="F38" s="915">
        <v>506</v>
      </c>
      <c r="G38" s="346">
        <v>7.1247897657294965</v>
      </c>
      <c r="H38" s="346">
        <v>6.7443696556892236</v>
      </c>
      <c r="I38" s="346">
        <v>7.4868776193899276</v>
      </c>
      <c r="J38" s="346">
        <v>7.061469059796246</v>
      </c>
      <c r="K38" s="346">
        <v>6.9726742824070884</v>
      </c>
      <c r="L38" s="226"/>
      <c r="Q38" s="345"/>
      <c r="R38" s="912"/>
      <c r="S38" s="913"/>
    </row>
    <row r="39" spans="1:19">
      <c r="A39" s="862" t="s">
        <v>1304</v>
      </c>
      <c r="B39" s="242">
        <v>59</v>
      </c>
      <c r="C39" s="242">
        <v>71</v>
      </c>
      <c r="D39" s="915">
        <v>67</v>
      </c>
      <c r="E39" s="630">
        <v>48</v>
      </c>
      <c r="F39" s="915">
        <v>46</v>
      </c>
      <c r="G39" s="346">
        <v>6.369426751592357</v>
      </c>
      <c r="H39" s="346">
        <v>7.8583287216380731</v>
      </c>
      <c r="I39" s="346">
        <v>7.4485825458588106</v>
      </c>
      <c r="J39" s="346">
        <v>5.4360135900339746</v>
      </c>
      <c r="K39" s="346">
        <v>5.1766824217870813</v>
      </c>
      <c r="L39" s="226"/>
      <c r="Q39" s="345"/>
      <c r="R39" s="912"/>
      <c r="S39" s="913"/>
    </row>
    <row r="40" spans="1:19">
      <c r="A40" s="862" t="s">
        <v>1303</v>
      </c>
      <c r="B40" s="242">
        <v>23</v>
      </c>
      <c r="C40" s="242">
        <v>26</v>
      </c>
      <c r="D40" s="843">
        <v>23</v>
      </c>
      <c r="E40" s="630">
        <v>23</v>
      </c>
      <c r="F40" s="843">
        <v>27</v>
      </c>
      <c r="G40" s="346">
        <v>6.6035027275337352</v>
      </c>
      <c r="H40" s="346">
        <v>7.4455899198167232</v>
      </c>
      <c r="I40" s="346">
        <v>6.3273727647867952</v>
      </c>
      <c r="J40" s="346">
        <v>6.2330623306233068</v>
      </c>
      <c r="K40" s="346">
        <v>6.9966312516195899</v>
      </c>
      <c r="L40" s="226"/>
      <c r="Q40" s="345"/>
      <c r="R40" s="912"/>
      <c r="S40" s="913"/>
    </row>
    <row r="41" spans="1:19">
      <c r="A41" s="862" t="s">
        <v>1302</v>
      </c>
      <c r="B41" s="242">
        <v>78</v>
      </c>
      <c r="C41" s="242">
        <v>61</v>
      </c>
      <c r="D41" s="915">
        <v>74</v>
      </c>
      <c r="E41" s="630">
        <v>61</v>
      </c>
      <c r="F41" s="915">
        <v>53</v>
      </c>
      <c r="G41" s="346">
        <v>10.135135135135135</v>
      </c>
      <c r="H41" s="346">
        <v>8.1714668452779637</v>
      </c>
      <c r="I41" s="346">
        <v>9.781890284203568</v>
      </c>
      <c r="J41" s="346">
        <v>8.0538684974914183</v>
      </c>
      <c r="K41" s="346">
        <v>7.3366555924695458</v>
      </c>
      <c r="L41" s="226"/>
      <c r="Q41" s="345"/>
      <c r="R41" s="912"/>
      <c r="S41" s="913"/>
    </row>
    <row r="42" spans="1:19">
      <c r="A42" s="862" t="s">
        <v>1301</v>
      </c>
      <c r="B42" s="242">
        <v>12</v>
      </c>
      <c r="C42" s="242">
        <v>26</v>
      </c>
      <c r="D42" s="843">
        <v>11</v>
      </c>
      <c r="E42" s="630">
        <v>19</v>
      </c>
      <c r="F42" s="843">
        <v>9</v>
      </c>
      <c r="G42" s="346">
        <v>4.8820179007323024</v>
      </c>
      <c r="H42" s="346">
        <v>10.842368640533779</v>
      </c>
      <c r="I42" s="346">
        <v>4.329004329004329</v>
      </c>
      <c r="J42" s="346">
        <v>7.8772802653399676</v>
      </c>
      <c r="K42" s="346">
        <v>3.7942664418212475</v>
      </c>
      <c r="L42" s="226"/>
      <c r="Q42" s="345"/>
      <c r="R42" s="912"/>
      <c r="S42" s="913"/>
    </row>
    <row r="43" spans="1:19">
      <c r="A43" s="862" t="s">
        <v>1300</v>
      </c>
      <c r="B43" s="242">
        <v>25</v>
      </c>
      <c r="C43" s="242">
        <v>33</v>
      </c>
      <c r="D43" s="843">
        <v>31</v>
      </c>
      <c r="E43" s="630">
        <v>32</v>
      </c>
      <c r="F43" s="843">
        <v>26</v>
      </c>
      <c r="G43" s="346">
        <v>6.515506906437321</v>
      </c>
      <c r="H43" s="346">
        <v>8.4012219959266794</v>
      </c>
      <c r="I43" s="346">
        <v>7.8481012658227858</v>
      </c>
      <c r="J43" s="346">
        <v>7.8992841273759566</v>
      </c>
      <c r="K43" s="346">
        <v>6.2335171421721416</v>
      </c>
      <c r="L43" s="226"/>
      <c r="Q43" s="345"/>
      <c r="R43" s="912"/>
      <c r="S43" s="913"/>
    </row>
    <row r="44" spans="1:19" s="907" customFormat="1" ht="12">
      <c r="A44" s="910" t="s">
        <v>1103</v>
      </c>
      <c r="B44" s="837">
        <v>97</v>
      </c>
      <c r="C44" s="837">
        <v>96</v>
      </c>
      <c r="D44" s="914">
        <v>89</v>
      </c>
      <c r="E44" s="906">
        <v>94</v>
      </c>
      <c r="F44" s="914">
        <v>74</v>
      </c>
      <c r="G44" s="341">
        <v>7.5959279561472197</v>
      </c>
      <c r="H44" s="341">
        <v>7.5365049458313713</v>
      </c>
      <c r="I44" s="341">
        <v>7.2505091649694497</v>
      </c>
      <c r="J44" s="341">
        <v>7.7481041872733263</v>
      </c>
      <c r="K44" s="341">
        <v>6.0950498311506465</v>
      </c>
      <c r="L44" s="802"/>
      <c r="Q44" s="340"/>
      <c r="R44" s="912"/>
      <c r="S44" s="913"/>
    </row>
    <row r="45" spans="1:19">
      <c r="A45" s="862" t="s">
        <v>1299</v>
      </c>
      <c r="B45" s="242">
        <v>79</v>
      </c>
      <c r="C45" s="242">
        <v>68</v>
      </c>
      <c r="D45" s="915">
        <v>68</v>
      </c>
      <c r="E45" s="630">
        <v>76</v>
      </c>
      <c r="F45" s="915">
        <v>53</v>
      </c>
      <c r="G45" s="346">
        <v>8.5331605098293366</v>
      </c>
      <c r="H45" s="346">
        <v>7.2969202704152805</v>
      </c>
      <c r="I45" s="346">
        <v>7.5884387903135817</v>
      </c>
      <c r="J45" s="346">
        <v>8.5730400451212638</v>
      </c>
      <c r="K45" s="346">
        <v>5.9644384424938108</v>
      </c>
      <c r="L45" s="226"/>
      <c r="Q45" s="345"/>
      <c r="R45" s="912"/>
      <c r="S45" s="913"/>
    </row>
    <row r="46" spans="1:19">
      <c r="A46" s="862" t="s">
        <v>1298</v>
      </c>
      <c r="B46" s="242">
        <v>1</v>
      </c>
      <c r="C46" s="242" t="s">
        <v>1779</v>
      </c>
      <c r="D46" s="843">
        <v>2</v>
      </c>
      <c r="E46" s="630">
        <v>3</v>
      </c>
      <c r="F46" s="843">
        <v>2</v>
      </c>
      <c r="G46" s="346">
        <v>2.0920502092050208</v>
      </c>
      <c r="H46" s="346">
        <v>0</v>
      </c>
      <c r="I46" s="346">
        <v>5.1948051948051948</v>
      </c>
      <c r="J46" s="346">
        <v>6.7264573991031398</v>
      </c>
      <c r="K46" s="346">
        <v>5.1020408163265305</v>
      </c>
      <c r="L46" s="226"/>
      <c r="Q46" s="345"/>
      <c r="R46" s="912"/>
      <c r="S46" s="913"/>
    </row>
    <row r="47" spans="1:19">
      <c r="A47" s="862" t="s">
        <v>1297</v>
      </c>
      <c r="B47" s="242">
        <v>17</v>
      </c>
      <c r="C47" s="242">
        <v>28</v>
      </c>
      <c r="D47" s="843">
        <v>19</v>
      </c>
      <c r="E47" s="630">
        <v>15</v>
      </c>
      <c r="F47" s="843">
        <v>19</v>
      </c>
      <c r="G47" s="346">
        <v>5.6761268781302174</v>
      </c>
      <c r="H47" s="346">
        <v>9.4947439810105116</v>
      </c>
      <c r="I47" s="346">
        <v>6.6830812521983827</v>
      </c>
      <c r="J47" s="346">
        <v>5.3418803418803416</v>
      </c>
      <c r="K47" s="346">
        <v>6.7019400352733687</v>
      </c>
      <c r="L47" s="226"/>
      <c r="Q47" s="345"/>
      <c r="R47" s="912"/>
      <c r="S47" s="913"/>
    </row>
    <row r="48" spans="1:19" s="907" customFormat="1" ht="12">
      <c r="A48" s="910" t="s">
        <v>1066</v>
      </c>
      <c r="B48" s="837">
        <v>108</v>
      </c>
      <c r="C48" s="837">
        <v>121</v>
      </c>
      <c r="D48" s="914">
        <v>106</v>
      </c>
      <c r="E48" s="906">
        <v>87</v>
      </c>
      <c r="F48" s="914">
        <v>83</v>
      </c>
      <c r="G48" s="341">
        <v>7.6029567053854272</v>
      </c>
      <c r="H48" s="341">
        <v>8.5797348081968376</v>
      </c>
      <c r="I48" s="341">
        <v>7.7276372384632204</v>
      </c>
      <c r="J48" s="341">
        <v>6.4785166430858592</v>
      </c>
      <c r="K48" s="341">
        <v>6.0389988358556463</v>
      </c>
      <c r="L48" s="802"/>
      <c r="Q48" s="340"/>
      <c r="R48" s="912"/>
      <c r="S48" s="913"/>
    </row>
    <row r="49" spans="1:19">
      <c r="A49" s="862" t="s">
        <v>1296</v>
      </c>
      <c r="B49" s="242">
        <v>45</v>
      </c>
      <c r="C49" s="242">
        <v>53</v>
      </c>
      <c r="D49" s="915">
        <v>50</v>
      </c>
      <c r="E49" s="630">
        <v>37</v>
      </c>
      <c r="F49" s="915">
        <v>38</v>
      </c>
      <c r="G49" s="346">
        <v>7.9900568181818183</v>
      </c>
      <c r="H49" s="346">
        <v>9.4829128645553773</v>
      </c>
      <c r="I49" s="346">
        <v>9.0826521344232525</v>
      </c>
      <c r="J49" s="346">
        <v>6.8862832681928161</v>
      </c>
      <c r="K49" s="346">
        <v>6.9141193595342072</v>
      </c>
      <c r="L49" s="226"/>
      <c r="Q49" s="345"/>
      <c r="R49" s="912"/>
      <c r="S49" s="913"/>
    </row>
    <row r="50" spans="1:19">
      <c r="A50" s="862" t="s">
        <v>1295</v>
      </c>
      <c r="B50" s="242">
        <v>7</v>
      </c>
      <c r="C50" s="242">
        <v>4</v>
      </c>
      <c r="D50" s="843">
        <v>1</v>
      </c>
      <c r="E50" s="630">
        <v>2</v>
      </c>
      <c r="F50" s="843">
        <v>5</v>
      </c>
      <c r="G50" s="346">
        <v>9.0556274256144889</v>
      </c>
      <c r="H50" s="346">
        <v>5.1480051480051481</v>
      </c>
      <c r="I50" s="346">
        <v>1.4064697609001406</v>
      </c>
      <c r="J50" s="346">
        <v>2.7739251040221915</v>
      </c>
      <c r="K50" s="346">
        <v>7.1633237822349578</v>
      </c>
      <c r="L50" s="226"/>
      <c r="Q50" s="345"/>
      <c r="R50" s="912"/>
      <c r="S50" s="913"/>
    </row>
    <row r="51" spans="1:19">
      <c r="A51" s="862" t="s">
        <v>1294</v>
      </c>
      <c r="B51" s="242">
        <v>25</v>
      </c>
      <c r="C51" s="242">
        <v>29</v>
      </c>
      <c r="D51" s="843">
        <v>26</v>
      </c>
      <c r="E51" s="630">
        <v>31</v>
      </c>
      <c r="F51" s="843">
        <v>19</v>
      </c>
      <c r="G51" s="346">
        <v>6.4151911726969466</v>
      </c>
      <c r="H51" s="346">
        <v>7.4684522276590268</v>
      </c>
      <c r="I51" s="346">
        <v>7.084468664850136</v>
      </c>
      <c r="J51" s="346">
        <v>8.3043128850790247</v>
      </c>
      <c r="K51" s="346">
        <v>5.0747863247863254</v>
      </c>
      <c r="L51" s="226"/>
      <c r="Q51" s="345"/>
      <c r="R51" s="912"/>
      <c r="S51" s="913"/>
    </row>
    <row r="52" spans="1:19">
      <c r="A52" s="862" t="s">
        <v>1293</v>
      </c>
      <c r="B52" s="242">
        <v>31</v>
      </c>
      <c r="C52" s="242">
        <v>35</v>
      </c>
      <c r="D52" s="843">
        <v>29</v>
      </c>
      <c r="E52" s="630">
        <v>17</v>
      </c>
      <c r="F52" s="843">
        <v>21</v>
      </c>
      <c r="G52" s="346">
        <v>8.1450341565948499</v>
      </c>
      <c r="H52" s="346">
        <v>9.0814737934613401</v>
      </c>
      <c r="I52" s="346">
        <v>7.7250932338838574</v>
      </c>
      <c r="J52" s="346">
        <v>4.7196002220988342</v>
      </c>
      <c r="K52" s="346">
        <v>5.5614406779661012</v>
      </c>
      <c r="L52" s="226"/>
      <c r="Q52" s="345"/>
      <c r="R52" s="912"/>
      <c r="S52" s="913"/>
    </row>
    <row r="53" spans="1:19" s="907" customFormat="1" ht="12">
      <c r="A53" s="910" t="s">
        <v>1032</v>
      </c>
      <c r="B53" s="837">
        <v>248</v>
      </c>
      <c r="C53" s="837">
        <v>215</v>
      </c>
      <c r="D53" s="914">
        <v>205</v>
      </c>
      <c r="E53" s="906">
        <v>197</v>
      </c>
      <c r="F53" s="914">
        <v>206</v>
      </c>
      <c r="G53" s="341">
        <v>8.7139845397048497</v>
      </c>
      <c r="H53" s="341">
        <v>7.5979785843022229</v>
      </c>
      <c r="I53" s="341">
        <v>7.2914814156144399</v>
      </c>
      <c r="J53" s="341">
        <v>7.3699962588851475</v>
      </c>
      <c r="K53" s="341">
        <v>7.8196173701791674</v>
      </c>
      <c r="L53" s="802"/>
      <c r="Q53" s="340"/>
      <c r="R53" s="912"/>
      <c r="S53" s="913"/>
    </row>
    <row r="54" spans="1:19">
      <c r="A54" s="862" t="s">
        <v>1292</v>
      </c>
      <c r="B54" s="242">
        <v>133</v>
      </c>
      <c r="C54" s="242">
        <v>113</v>
      </c>
      <c r="D54" s="915">
        <v>98</v>
      </c>
      <c r="E54" s="630">
        <v>96</v>
      </c>
      <c r="F54" s="915">
        <v>108</v>
      </c>
      <c r="G54" s="346">
        <v>9.767202761254314</v>
      </c>
      <c r="H54" s="346">
        <v>7.9639157093523147</v>
      </c>
      <c r="I54" s="346">
        <v>6.9920091324200913</v>
      </c>
      <c r="J54" s="346">
        <v>7.3076044759077421</v>
      </c>
      <c r="K54" s="346">
        <v>8.3404123870569169</v>
      </c>
      <c r="L54" s="226"/>
      <c r="Q54" s="345"/>
      <c r="R54" s="912"/>
      <c r="S54" s="913"/>
    </row>
    <row r="55" spans="1:19">
      <c r="A55" s="862" t="s">
        <v>1291</v>
      </c>
      <c r="B55" s="242">
        <v>23</v>
      </c>
      <c r="C55" s="242">
        <v>12</v>
      </c>
      <c r="D55" s="843">
        <v>22</v>
      </c>
      <c r="E55" s="630">
        <v>19</v>
      </c>
      <c r="F55" s="843">
        <v>15</v>
      </c>
      <c r="G55" s="346">
        <v>8.9424572317262836</v>
      </c>
      <c r="H55" s="346">
        <v>4.7789725209080043</v>
      </c>
      <c r="I55" s="346">
        <v>8.8282504012841088</v>
      </c>
      <c r="J55" s="346">
        <v>8.0406263224714358</v>
      </c>
      <c r="K55" s="346">
        <v>6.3184498736310033</v>
      </c>
      <c r="L55" s="226"/>
      <c r="Q55" s="345"/>
      <c r="R55" s="912"/>
      <c r="S55" s="913"/>
    </row>
    <row r="56" spans="1:19">
      <c r="A56" s="862" t="s">
        <v>1290</v>
      </c>
      <c r="B56" s="242">
        <v>56</v>
      </c>
      <c r="C56" s="242">
        <v>38</v>
      </c>
      <c r="D56" s="915">
        <v>51</v>
      </c>
      <c r="E56" s="630">
        <v>34</v>
      </c>
      <c r="F56" s="915">
        <v>40</v>
      </c>
      <c r="G56" s="346">
        <v>9.3692487870168986</v>
      </c>
      <c r="H56" s="346">
        <v>6.7942070445199354</v>
      </c>
      <c r="I56" s="346">
        <v>9.3099671412924412</v>
      </c>
      <c r="J56" s="346">
        <v>6.1851919228670189</v>
      </c>
      <c r="K56" s="346">
        <v>7.4197736969022445</v>
      </c>
      <c r="L56" s="226"/>
      <c r="Q56" s="345"/>
      <c r="R56" s="912"/>
      <c r="S56" s="913"/>
    </row>
    <row r="57" spans="1:19">
      <c r="A57" s="862" t="s">
        <v>1289</v>
      </c>
      <c r="B57" s="242">
        <v>36</v>
      </c>
      <c r="C57" s="242">
        <v>52</v>
      </c>
      <c r="D57" s="915">
        <v>34</v>
      </c>
      <c r="E57" s="630">
        <v>48</v>
      </c>
      <c r="F57" s="915">
        <v>43</v>
      </c>
      <c r="G57" s="346">
        <v>5.8565153733528552</v>
      </c>
      <c r="H57" s="346">
        <v>8.6608927381745513</v>
      </c>
      <c r="I57" s="346">
        <v>5.7374282821464728</v>
      </c>
      <c r="J57" s="346">
        <v>8.3740404745289609</v>
      </c>
      <c r="K57" s="346">
        <v>7.6923076923076925</v>
      </c>
      <c r="L57" s="226"/>
      <c r="Q57" s="345"/>
      <c r="R57" s="912"/>
      <c r="S57" s="913"/>
    </row>
    <row r="58" spans="1:19" s="907" customFormat="1" ht="12">
      <c r="A58" s="910" t="s">
        <v>973</v>
      </c>
      <c r="B58" s="837">
        <v>118</v>
      </c>
      <c r="C58" s="837">
        <v>119</v>
      </c>
      <c r="D58" s="914">
        <v>116</v>
      </c>
      <c r="E58" s="906">
        <v>98</v>
      </c>
      <c r="F58" s="914">
        <v>88</v>
      </c>
      <c r="G58" s="341">
        <v>8.6669114946749914</v>
      </c>
      <c r="H58" s="341">
        <v>8.9025211341363057</v>
      </c>
      <c r="I58" s="341">
        <v>8.6187681105579905</v>
      </c>
      <c r="J58" s="341">
        <v>7.524570024570024</v>
      </c>
      <c r="K58" s="341">
        <v>6.8269976726144295</v>
      </c>
      <c r="L58" s="802"/>
      <c r="Q58" s="340"/>
      <c r="R58" s="912"/>
      <c r="S58" s="913"/>
    </row>
    <row r="59" spans="1:19">
      <c r="A59" s="862" t="s">
        <v>1288</v>
      </c>
      <c r="B59" s="242">
        <v>97</v>
      </c>
      <c r="C59" s="242">
        <v>90</v>
      </c>
      <c r="D59" s="915">
        <v>94</v>
      </c>
      <c r="E59" s="630">
        <v>77</v>
      </c>
      <c r="F59" s="915">
        <v>70</v>
      </c>
      <c r="G59" s="346">
        <v>9.0977302569874308</v>
      </c>
      <c r="H59" s="346">
        <v>8.5845097291110264</v>
      </c>
      <c r="I59" s="346">
        <v>8.9960761795387132</v>
      </c>
      <c r="J59" s="346">
        <v>7.5482795804332907</v>
      </c>
      <c r="K59" s="346">
        <v>6.9651741293532341</v>
      </c>
      <c r="L59" s="226"/>
      <c r="Q59" s="345"/>
      <c r="R59" s="912"/>
      <c r="S59" s="913"/>
    </row>
    <row r="60" spans="1:19">
      <c r="A60" s="862" t="s">
        <v>1287</v>
      </c>
      <c r="B60" s="242">
        <v>21</v>
      </c>
      <c r="C60" s="242">
        <v>29</v>
      </c>
      <c r="D60" s="843">
        <v>22</v>
      </c>
      <c r="E60" s="630">
        <v>21</v>
      </c>
      <c r="F60" s="843">
        <v>18</v>
      </c>
      <c r="G60" s="346">
        <v>7.2815533980582527</v>
      </c>
      <c r="H60" s="346">
        <v>10.058966354491847</v>
      </c>
      <c r="I60" s="346">
        <v>7.7301475755446241</v>
      </c>
      <c r="J60" s="346">
        <v>7.4388947927736453</v>
      </c>
      <c r="K60" s="346">
        <v>6.3671736823487795</v>
      </c>
      <c r="L60" s="226"/>
      <c r="Q60" s="345"/>
      <c r="R60" s="912"/>
      <c r="S60" s="913"/>
    </row>
    <row r="61" spans="1:19" s="907" customFormat="1" ht="12">
      <c r="A61" s="910" t="s">
        <v>938</v>
      </c>
      <c r="B61" s="837">
        <v>35</v>
      </c>
      <c r="C61" s="837">
        <v>35</v>
      </c>
      <c r="D61" s="914">
        <v>48</v>
      </c>
      <c r="E61" s="906">
        <v>39</v>
      </c>
      <c r="F61" s="914">
        <v>43</v>
      </c>
      <c r="G61" s="341">
        <v>6.510416666666667</v>
      </c>
      <c r="H61" s="341">
        <v>6.4067362255171147</v>
      </c>
      <c r="I61" s="341">
        <v>9.1883614088820842</v>
      </c>
      <c r="J61" s="341">
        <v>7.6112412177985949</v>
      </c>
      <c r="K61" s="341">
        <v>8.8623248145094795</v>
      </c>
      <c r="L61" s="802"/>
      <c r="Q61" s="340"/>
      <c r="R61" s="912"/>
      <c r="S61" s="913"/>
    </row>
    <row r="62" spans="1:19">
      <c r="A62" s="862" t="s">
        <v>1286</v>
      </c>
      <c r="B62" s="242">
        <v>28</v>
      </c>
      <c r="C62" s="242">
        <v>32</v>
      </c>
      <c r="D62" s="915">
        <v>37</v>
      </c>
      <c r="E62" s="630">
        <v>30</v>
      </c>
      <c r="F62" s="915">
        <v>31</v>
      </c>
      <c r="G62" s="346">
        <v>6.8176284392500612</v>
      </c>
      <c r="H62" s="346">
        <v>7.6099881093935791</v>
      </c>
      <c r="I62" s="346">
        <v>9.3387178192831897</v>
      </c>
      <c r="J62" s="346">
        <v>7.6903358113304279</v>
      </c>
      <c r="K62" s="346">
        <v>8.3874458874458888</v>
      </c>
      <c r="L62" s="226"/>
      <c r="Q62" s="345"/>
      <c r="R62" s="912"/>
      <c r="S62" s="913"/>
    </row>
    <row r="63" spans="1:19">
      <c r="A63" s="862" t="s">
        <v>1285</v>
      </c>
      <c r="B63" s="242">
        <v>7</v>
      </c>
      <c r="C63" s="242">
        <v>3</v>
      </c>
      <c r="D63" s="843">
        <v>11</v>
      </c>
      <c r="E63" s="630">
        <v>9</v>
      </c>
      <c r="F63" s="843">
        <v>12</v>
      </c>
      <c r="G63" s="346">
        <v>5.636070853462158</v>
      </c>
      <c r="H63" s="346">
        <v>2.4429967426710095</v>
      </c>
      <c r="I63" s="346">
        <v>9.060955518945633</v>
      </c>
      <c r="J63" s="346">
        <v>7.3589533932951756</v>
      </c>
      <c r="K63" s="346">
        <v>10.733452593917709</v>
      </c>
      <c r="L63" s="226"/>
      <c r="Q63" s="345"/>
      <c r="R63" s="912"/>
      <c r="S63" s="913"/>
    </row>
    <row r="64" spans="1:19" s="907" customFormat="1" ht="12">
      <c r="A64" s="910" t="s">
        <v>924</v>
      </c>
      <c r="B64" s="837">
        <v>114</v>
      </c>
      <c r="C64" s="837">
        <v>91</v>
      </c>
      <c r="D64" s="914">
        <v>99</v>
      </c>
      <c r="E64" s="906">
        <v>94</v>
      </c>
      <c r="F64" s="914">
        <v>90</v>
      </c>
      <c r="G64" s="341">
        <v>8.6639306885544922</v>
      </c>
      <c r="H64" s="341">
        <v>7.2945891783567136</v>
      </c>
      <c r="I64" s="341">
        <v>8.2603254067584491</v>
      </c>
      <c r="J64" s="341">
        <v>8.3156404812455769</v>
      </c>
      <c r="K64" s="341">
        <v>8.0021339023739664</v>
      </c>
      <c r="L64" s="802"/>
      <c r="Q64" s="340"/>
      <c r="R64" s="912"/>
      <c r="S64" s="913"/>
    </row>
    <row r="65" spans="1:19">
      <c r="A65" s="862" t="s">
        <v>1284</v>
      </c>
      <c r="B65" s="242">
        <v>58</v>
      </c>
      <c r="C65" s="242">
        <v>45</v>
      </c>
      <c r="D65" s="915">
        <v>51</v>
      </c>
      <c r="E65" s="630">
        <v>51</v>
      </c>
      <c r="F65" s="915">
        <v>43</v>
      </c>
      <c r="G65" s="346">
        <v>8.8306942752740554</v>
      </c>
      <c r="H65" s="346">
        <v>7.1553506121799968</v>
      </c>
      <c r="I65" s="346">
        <v>8.6897256772874414</v>
      </c>
      <c r="J65" s="346">
        <v>9.2007937939743822</v>
      </c>
      <c r="K65" s="346">
        <v>7.6881816556409799</v>
      </c>
      <c r="L65" s="226"/>
      <c r="Q65" s="345"/>
      <c r="R65" s="912"/>
      <c r="S65" s="913"/>
    </row>
    <row r="66" spans="1:19">
      <c r="A66" s="862" t="s">
        <v>1283</v>
      </c>
      <c r="B66" s="242">
        <v>25</v>
      </c>
      <c r="C66" s="242">
        <v>17</v>
      </c>
      <c r="D66" s="843">
        <v>17</v>
      </c>
      <c r="E66" s="630">
        <v>13</v>
      </c>
      <c r="F66" s="843">
        <v>15</v>
      </c>
      <c r="G66" s="346">
        <v>8.8558271342543389</v>
      </c>
      <c r="H66" s="346">
        <v>6.961506961506962</v>
      </c>
      <c r="I66" s="346">
        <v>7.0744902205576361</v>
      </c>
      <c r="J66" s="346">
        <v>5.6595559425337392</v>
      </c>
      <c r="K66" s="346">
        <v>6.8368277119416598</v>
      </c>
      <c r="L66" s="226"/>
      <c r="Q66" s="345"/>
      <c r="R66" s="912"/>
      <c r="S66" s="913"/>
    </row>
    <row r="67" spans="1:19">
      <c r="A67" s="862" t="s">
        <v>1282</v>
      </c>
      <c r="B67" s="242">
        <v>31</v>
      </c>
      <c r="C67" s="242">
        <v>28</v>
      </c>
      <c r="D67" s="843">
        <v>28</v>
      </c>
      <c r="E67" s="630">
        <v>29</v>
      </c>
      <c r="F67" s="843">
        <v>31</v>
      </c>
      <c r="G67" s="346">
        <v>8.9491916859122398</v>
      </c>
      <c r="H67" s="346">
        <v>8.057553956834532</v>
      </c>
      <c r="I67" s="346">
        <v>8.0621940685286493</v>
      </c>
      <c r="J67" s="346">
        <v>8.9313212195873106</v>
      </c>
      <c r="K67" s="346">
        <v>9.5886173832353858</v>
      </c>
      <c r="L67" s="226"/>
      <c r="Q67" s="345"/>
      <c r="R67" s="912"/>
      <c r="S67" s="913"/>
    </row>
    <row r="68" spans="1:19">
      <c r="A68" s="862" t="s">
        <v>1281</v>
      </c>
      <c r="B68" s="242" t="s">
        <v>1779</v>
      </c>
      <c r="C68" s="242">
        <v>1</v>
      </c>
      <c r="D68" s="843">
        <v>3</v>
      </c>
      <c r="E68" s="630">
        <v>1</v>
      </c>
      <c r="F68" s="843">
        <v>1</v>
      </c>
      <c r="G68" s="346">
        <v>0</v>
      </c>
      <c r="H68" s="346">
        <v>4.8309178743961354</v>
      </c>
      <c r="I68" s="346">
        <v>18.072289156626507</v>
      </c>
      <c r="J68" s="346">
        <v>5</v>
      </c>
      <c r="K68" s="346">
        <v>5.8479532163742682</v>
      </c>
      <c r="L68" s="226"/>
      <c r="Q68" s="345"/>
      <c r="R68" s="912"/>
      <c r="S68" s="913"/>
    </row>
    <row r="69" spans="1:19" s="907" customFormat="1" ht="12">
      <c r="A69" s="910" t="s">
        <v>890</v>
      </c>
      <c r="B69" s="837">
        <v>22</v>
      </c>
      <c r="C69" s="837">
        <v>10</v>
      </c>
      <c r="D69" s="838">
        <v>11</v>
      </c>
      <c r="E69" s="906">
        <v>12</v>
      </c>
      <c r="F69" s="838">
        <v>8</v>
      </c>
      <c r="G69" s="341">
        <v>12.96405421331762</v>
      </c>
      <c r="H69" s="341">
        <v>6.0606060606060606</v>
      </c>
      <c r="I69" s="341">
        <v>7.1197411003236253</v>
      </c>
      <c r="J69" s="341">
        <v>7.7569489334195216</v>
      </c>
      <c r="K69" s="341">
        <v>5.5248618784530388</v>
      </c>
      <c r="L69" s="802"/>
      <c r="Q69" s="340"/>
      <c r="R69" s="912"/>
      <c r="S69" s="913"/>
    </row>
    <row r="70" spans="1:19">
      <c r="A70" s="862" t="s">
        <v>1280</v>
      </c>
      <c r="B70" s="242">
        <v>15</v>
      </c>
      <c r="C70" s="242">
        <v>7</v>
      </c>
      <c r="D70" s="843">
        <v>3</v>
      </c>
      <c r="E70" s="630">
        <v>2</v>
      </c>
      <c r="F70" s="843">
        <v>4</v>
      </c>
      <c r="G70" s="346">
        <v>15.274949083503055</v>
      </c>
      <c r="H70" s="346">
        <v>7.2463768115942031</v>
      </c>
      <c r="I70" s="346">
        <v>3.1678986272439285</v>
      </c>
      <c r="J70" s="346">
        <v>2.1119324181626187</v>
      </c>
      <c r="K70" s="346">
        <v>4.5351473922902494</v>
      </c>
      <c r="L70" s="226"/>
      <c r="Q70" s="345"/>
      <c r="R70" s="912"/>
      <c r="S70" s="913"/>
    </row>
    <row r="71" spans="1:19">
      <c r="A71" s="862" t="s">
        <v>1279</v>
      </c>
      <c r="B71" s="242">
        <v>6</v>
      </c>
      <c r="C71" s="242">
        <v>3</v>
      </c>
      <c r="D71" s="843">
        <v>7</v>
      </c>
      <c r="E71" s="630">
        <v>8</v>
      </c>
      <c r="F71" s="843">
        <v>3</v>
      </c>
      <c r="G71" s="346">
        <v>10.88929219600726</v>
      </c>
      <c r="H71" s="346">
        <v>5.4744525547445262</v>
      </c>
      <c r="I71" s="346">
        <v>14.736842105263158</v>
      </c>
      <c r="J71" s="346">
        <v>16.842105263157894</v>
      </c>
      <c r="K71" s="346">
        <v>6.9284064665127021</v>
      </c>
      <c r="L71" s="226"/>
      <c r="Q71" s="345"/>
      <c r="R71" s="912"/>
      <c r="S71" s="913"/>
    </row>
    <row r="72" spans="1:19">
      <c r="A72" s="862" t="s">
        <v>1278</v>
      </c>
      <c r="B72" s="242" t="s">
        <v>1779</v>
      </c>
      <c r="C72" s="242" t="s">
        <v>1779</v>
      </c>
      <c r="D72" s="843">
        <v>1</v>
      </c>
      <c r="E72" s="630">
        <v>0</v>
      </c>
      <c r="F72" s="843">
        <v>0</v>
      </c>
      <c r="G72" s="346">
        <v>0</v>
      </c>
      <c r="H72" s="346">
        <v>0</v>
      </c>
      <c r="I72" s="346">
        <v>17.857142857142858</v>
      </c>
      <c r="J72" s="346">
        <v>0</v>
      </c>
      <c r="K72" s="346">
        <v>0</v>
      </c>
      <c r="L72" s="226"/>
      <c r="Q72" s="345"/>
      <c r="R72" s="912"/>
      <c r="S72" s="913"/>
    </row>
    <row r="73" spans="1:19">
      <c r="A73" s="862" t="s">
        <v>1277</v>
      </c>
      <c r="B73" s="242">
        <v>1</v>
      </c>
      <c r="C73" s="242" t="s">
        <v>1779</v>
      </c>
      <c r="D73" s="843">
        <v>0</v>
      </c>
      <c r="E73" s="630">
        <v>2</v>
      </c>
      <c r="F73" s="843">
        <v>1</v>
      </c>
      <c r="G73" s="346">
        <v>10.989010989010989</v>
      </c>
      <c r="H73" s="346">
        <v>0</v>
      </c>
      <c r="I73" s="346">
        <v>0</v>
      </c>
      <c r="J73" s="346">
        <v>27.397260273972602</v>
      </c>
      <c r="K73" s="346">
        <v>13.157894736842104</v>
      </c>
      <c r="L73" s="226"/>
      <c r="Q73" s="345"/>
      <c r="R73" s="912"/>
      <c r="S73" s="913"/>
    </row>
    <row r="74" spans="1:19" s="907" customFormat="1" ht="12">
      <c r="A74" s="910" t="s">
        <v>877</v>
      </c>
      <c r="B74" s="837">
        <v>15</v>
      </c>
      <c r="C74" s="837">
        <v>21</v>
      </c>
      <c r="D74" s="838">
        <v>22</v>
      </c>
      <c r="E74" s="906">
        <v>15</v>
      </c>
      <c r="F74" s="838">
        <v>13</v>
      </c>
      <c r="G74" s="341">
        <v>6.7476383265856956</v>
      </c>
      <c r="H74" s="341">
        <v>9.3291870279875617</v>
      </c>
      <c r="I74" s="341">
        <v>10.309278350515465</v>
      </c>
      <c r="J74" s="341">
        <v>7.1056371387967783</v>
      </c>
      <c r="K74" s="341">
        <v>6.3600782778864966</v>
      </c>
      <c r="L74" s="802"/>
      <c r="Q74" s="340"/>
      <c r="R74" s="912"/>
      <c r="S74" s="913"/>
    </row>
    <row r="75" spans="1:19">
      <c r="A75" s="862" t="s">
        <v>1276</v>
      </c>
      <c r="B75" s="242">
        <v>14</v>
      </c>
      <c r="C75" s="242">
        <v>18</v>
      </c>
      <c r="D75" s="843">
        <v>19</v>
      </c>
      <c r="E75" s="630">
        <v>11</v>
      </c>
      <c r="F75" s="843">
        <v>12</v>
      </c>
      <c r="G75" s="346">
        <v>7.4986609534011786</v>
      </c>
      <c r="H75" s="346">
        <v>9.6930533117932143</v>
      </c>
      <c r="I75" s="346">
        <v>10.938399539435808</v>
      </c>
      <c r="J75" s="346">
        <v>6.2358276643990935</v>
      </c>
      <c r="K75" s="346">
        <v>7.2158749248346368</v>
      </c>
      <c r="L75" s="226"/>
      <c r="Q75" s="345"/>
      <c r="R75" s="912"/>
      <c r="S75" s="913"/>
    </row>
    <row r="76" spans="1:19">
      <c r="A76" s="862" t="s">
        <v>1275</v>
      </c>
      <c r="B76" s="242" t="s">
        <v>1779</v>
      </c>
      <c r="C76" s="242" t="s">
        <v>1779</v>
      </c>
      <c r="D76" s="843">
        <v>0</v>
      </c>
      <c r="E76" s="630">
        <v>0</v>
      </c>
      <c r="F76" s="843">
        <v>0</v>
      </c>
      <c r="G76" s="346">
        <v>0</v>
      </c>
      <c r="H76" s="346">
        <v>0</v>
      </c>
      <c r="I76" s="346">
        <v>0</v>
      </c>
      <c r="J76" s="346">
        <v>0</v>
      </c>
      <c r="K76" s="346">
        <v>0</v>
      </c>
      <c r="L76" s="226"/>
      <c r="Q76" s="345"/>
      <c r="R76" s="912"/>
      <c r="S76" s="913"/>
    </row>
    <row r="77" spans="1:19">
      <c r="A77" s="862" t="s">
        <v>1274</v>
      </c>
      <c r="B77" s="242" t="s">
        <v>1779</v>
      </c>
      <c r="C77" s="242" t="s">
        <v>1779</v>
      </c>
      <c r="D77" s="843">
        <v>0</v>
      </c>
      <c r="E77" s="630">
        <v>1</v>
      </c>
      <c r="F77" s="843">
        <v>0</v>
      </c>
      <c r="G77" s="346">
        <v>0</v>
      </c>
      <c r="H77" s="346">
        <v>0</v>
      </c>
      <c r="I77" s="346">
        <v>0</v>
      </c>
      <c r="J77" s="346">
        <v>13.157894736842104</v>
      </c>
      <c r="K77" s="346">
        <v>0</v>
      </c>
      <c r="L77" s="226"/>
      <c r="Q77" s="345"/>
      <c r="R77" s="912"/>
      <c r="S77" s="913"/>
    </row>
    <row r="78" spans="1:19">
      <c r="A78" s="862" t="s">
        <v>1273</v>
      </c>
      <c r="B78" s="242">
        <v>1</v>
      </c>
      <c r="C78" s="242">
        <v>3</v>
      </c>
      <c r="D78" s="843">
        <v>3</v>
      </c>
      <c r="E78" s="630">
        <v>3</v>
      </c>
      <c r="F78" s="843">
        <v>1</v>
      </c>
      <c r="G78" s="346">
        <v>4.0650406504065044</v>
      </c>
      <c r="H78" s="346">
        <v>11.583011583011583</v>
      </c>
      <c r="I78" s="346">
        <v>11.406844106463879</v>
      </c>
      <c r="J78" s="346">
        <v>12.875536480686696</v>
      </c>
      <c r="K78" s="346">
        <v>3.5587188612099641</v>
      </c>
      <c r="L78" s="226"/>
      <c r="Q78" s="345"/>
      <c r="R78" s="912"/>
      <c r="S78" s="913"/>
    </row>
    <row r="79" spans="1:19" ht="16.5" customHeight="1">
      <c r="A79" s="186" t="s">
        <v>4569</v>
      </c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226"/>
    </row>
    <row r="80" spans="1:19">
      <c r="A80" s="85" t="s">
        <v>4082</v>
      </c>
      <c r="B80" s="86"/>
      <c r="C80" s="86"/>
      <c r="D80" s="916"/>
      <c r="E80" s="916"/>
      <c r="F80" s="916"/>
      <c r="G80" s="86"/>
      <c r="H80" s="86"/>
      <c r="I80" s="86"/>
      <c r="J80" s="86"/>
      <c r="K80" s="86"/>
      <c r="L80" s="226"/>
    </row>
    <row r="81" spans="1:8">
      <c r="A81" s="917" t="s">
        <v>1790</v>
      </c>
      <c r="B81" s="185"/>
      <c r="C81" s="185"/>
      <c r="D81" s="918"/>
      <c r="E81" s="918"/>
      <c r="F81" s="918"/>
      <c r="G81" s="185"/>
      <c r="H81" s="185"/>
    </row>
  </sheetData>
  <mergeCells count="13">
    <mergeCell ref="A5:A8"/>
    <mergeCell ref="B5:F6"/>
    <mergeCell ref="G5:K6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hyperlinks>
    <hyperlink ref="A1" location="Indice!A100" display="Volver"/>
  </hyperlinks>
  <pageMargins left="0.78740157480314965" right="0.78740157480314965" top="0.78740157480314965" bottom="0.51181102362204722" header="0" footer="0"/>
  <pageSetup scale="6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65">
    <outlinePr summaryBelow="0" summaryRight="0"/>
  </sheetPr>
  <dimension ref="A1:Q52"/>
  <sheetViews>
    <sheetView showGridLines="0" showRowColHeaders="0" zoomScaleNormal="100" zoomScaleSheetLayoutView="100" workbookViewId="0"/>
  </sheetViews>
  <sheetFormatPr baseColWidth="10" defaultColWidth="9.109375" defaultRowHeight="13.2"/>
  <cols>
    <col min="1" max="1" width="17.44140625" style="35" customWidth="1"/>
    <col min="2" max="2" width="12" style="35" customWidth="1"/>
    <col min="3" max="4" width="8.5546875" style="35" customWidth="1"/>
    <col min="5" max="5" width="12.88671875" style="35" customWidth="1"/>
    <col min="6" max="6" width="12.109375" style="35" customWidth="1"/>
    <col min="7" max="8" width="8.44140625" style="35" customWidth="1"/>
    <col min="9" max="9" width="12.88671875" style="35" customWidth="1"/>
    <col min="10" max="10" width="12.109375" style="35" customWidth="1"/>
    <col min="11" max="12" width="8.44140625" style="35" customWidth="1"/>
    <col min="13" max="13" width="13.5546875" style="35" customWidth="1"/>
    <col min="14" max="14" width="1.5546875" style="35" customWidth="1"/>
    <col min="15" max="256" width="9.109375" style="35"/>
    <col min="257" max="257" width="17.44140625" style="35" customWidth="1"/>
    <col min="258" max="258" width="12" style="35" customWidth="1"/>
    <col min="259" max="260" width="8.5546875" style="35" customWidth="1"/>
    <col min="261" max="261" width="12.88671875" style="35" customWidth="1"/>
    <col min="262" max="262" width="12.109375" style="35" customWidth="1"/>
    <col min="263" max="264" width="8.44140625" style="35" customWidth="1"/>
    <col min="265" max="265" width="12.88671875" style="35" customWidth="1"/>
    <col min="266" max="266" width="12.109375" style="35" customWidth="1"/>
    <col min="267" max="268" width="8.44140625" style="35" customWidth="1"/>
    <col min="269" max="269" width="13.5546875" style="35" customWidth="1"/>
    <col min="270" max="270" width="1.5546875" style="35" customWidth="1"/>
    <col min="271" max="512" width="9.109375" style="35"/>
    <col min="513" max="513" width="17.44140625" style="35" customWidth="1"/>
    <col min="514" max="514" width="12" style="35" customWidth="1"/>
    <col min="515" max="516" width="8.5546875" style="35" customWidth="1"/>
    <col min="517" max="517" width="12.88671875" style="35" customWidth="1"/>
    <col min="518" max="518" width="12.109375" style="35" customWidth="1"/>
    <col min="519" max="520" width="8.44140625" style="35" customWidth="1"/>
    <col min="521" max="521" width="12.88671875" style="35" customWidth="1"/>
    <col min="522" max="522" width="12.109375" style="35" customWidth="1"/>
    <col min="523" max="524" width="8.44140625" style="35" customWidth="1"/>
    <col min="525" max="525" width="13.5546875" style="35" customWidth="1"/>
    <col min="526" max="526" width="1.5546875" style="35" customWidth="1"/>
    <col min="527" max="768" width="9.109375" style="35"/>
    <col min="769" max="769" width="17.44140625" style="35" customWidth="1"/>
    <col min="770" max="770" width="12" style="35" customWidth="1"/>
    <col min="771" max="772" width="8.5546875" style="35" customWidth="1"/>
    <col min="773" max="773" width="12.88671875" style="35" customWidth="1"/>
    <col min="774" max="774" width="12.109375" style="35" customWidth="1"/>
    <col min="775" max="776" width="8.44140625" style="35" customWidth="1"/>
    <col min="777" max="777" width="12.88671875" style="35" customWidth="1"/>
    <col min="778" max="778" width="12.109375" style="35" customWidth="1"/>
    <col min="779" max="780" width="8.44140625" style="35" customWidth="1"/>
    <col min="781" max="781" width="13.5546875" style="35" customWidth="1"/>
    <col min="782" max="782" width="1.5546875" style="35" customWidth="1"/>
    <col min="783" max="1024" width="9.109375" style="35"/>
    <col min="1025" max="1025" width="17.44140625" style="35" customWidth="1"/>
    <col min="1026" max="1026" width="12" style="35" customWidth="1"/>
    <col min="1027" max="1028" width="8.5546875" style="35" customWidth="1"/>
    <col min="1029" max="1029" width="12.88671875" style="35" customWidth="1"/>
    <col min="1030" max="1030" width="12.109375" style="35" customWidth="1"/>
    <col min="1031" max="1032" width="8.44140625" style="35" customWidth="1"/>
    <col min="1033" max="1033" width="12.88671875" style="35" customWidth="1"/>
    <col min="1034" max="1034" width="12.109375" style="35" customWidth="1"/>
    <col min="1035" max="1036" width="8.44140625" style="35" customWidth="1"/>
    <col min="1037" max="1037" width="13.5546875" style="35" customWidth="1"/>
    <col min="1038" max="1038" width="1.5546875" style="35" customWidth="1"/>
    <col min="1039" max="1280" width="9.109375" style="35"/>
    <col min="1281" max="1281" width="17.44140625" style="35" customWidth="1"/>
    <col min="1282" max="1282" width="12" style="35" customWidth="1"/>
    <col min="1283" max="1284" width="8.5546875" style="35" customWidth="1"/>
    <col min="1285" max="1285" width="12.88671875" style="35" customWidth="1"/>
    <col min="1286" max="1286" width="12.109375" style="35" customWidth="1"/>
    <col min="1287" max="1288" width="8.44140625" style="35" customWidth="1"/>
    <col min="1289" max="1289" width="12.88671875" style="35" customWidth="1"/>
    <col min="1290" max="1290" width="12.109375" style="35" customWidth="1"/>
    <col min="1291" max="1292" width="8.44140625" style="35" customWidth="1"/>
    <col min="1293" max="1293" width="13.5546875" style="35" customWidth="1"/>
    <col min="1294" max="1294" width="1.5546875" style="35" customWidth="1"/>
    <col min="1295" max="1536" width="9.109375" style="35"/>
    <col min="1537" max="1537" width="17.44140625" style="35" customWidth="1"/>
    <col min="1538" max="1538" width="12" style="35" customWidth="1"/>
    <col min="1539" max="1540" width="8.5546875" style="35" customWidth="1"/>
    <col min="1541" max="1541" width="12.88671875" style="35" customWidth="1"/>
    <col min="1542" max="1542" width="12.109375" style="35" customWidth="1"/>
    <col min="1543" max="1544" width="8.44140625" style="35" customWidth="1"/>
    <col min="1545" max="1545" width="12.88671875" style="35" customWidth="1"/>
    <col min="1546" max="1546" width="12.109375" style="35" customWidth="1"/>
    <col min="1547" max="1548" width="8.44140625" style="35" customWidth="1"/>
    <col min="1549" max="1549" width="13.5546875" style="35" customWidth="1"/>
    <col min="1550" max="1550" width="1.5546875" style="35" customWidth="1"/>
    <col min="1551" max="1792" width="9.109375" style="35"/>
    <col min="1793" max="1793" width="17.44140625" style="35" customWidth="1"/>
    <col min="1794" max="1794" width="12" style="35" customWidth="1"/>
    <col min="1795" max="1796" width="8.5546875" style="35" customWidth="1"/>
    <col min="1797" max="1797" width="12.88671875" style="35" customWidth="1"/>
    <col min="1798" max="1798" width="12.109375" style="35" customWidth="1"/>
    <col min="1799" max="1800" width="8.44140625" style="35" customWidth="1"/>
    <col min="1801" max="1801" width="12.88671875" style="35" customWidth="1"/>
    <col min="1802" max="1802" width="12.109375" style="35" customWidth="1"/>
    <col min="1803" max="1804" width="8.44140625" style="35" customWidth="1"/>
    <col min="1805" max="1805" width="13.5546875" style="35" customWidth="1"/>
    <col min="1806" max="1806" width="1.5546875" style="35" customWidth="1"/>
    <col min="1807" max="2048" width="9.109375" style="35"/>
    <col min="2049" max="2049" width="17.44140625" style="35" customWidth="1"/>
    <col min="2050" max="2050" width="12" style="35" customWidth="1"/>
    <col min="2051" max="2052" width="8.5546875" style="35" customWidth="1"/>
    <col min="2053" max="2053" width="12.88671875" style="35" customWidth="1"/>
    <col min="2054" max="2054" width="12.109375" style="35" customWidth="1"/>
    <col min="2055" max="2056" width="8.44140625" style="35" customWidth="1"/>
    <col min="2057" max="2057" width="12.88671875" style="35" customWidth="1"/>
    <col min="2058" max="2058" width="12.109375" style="35" customWidth="1"/>
    <col min="2059" max="2060" width="8.44140625" style="35" customWidth="1"/>
    <col min="2061" max="2061" width="13.5546875" style="35" customWidth="1"/>
    <col min="2062" max="2062" width="1.5546875" style="35" customWidth="1"/>
    <col min="2063" max="2304" width="9.109375" style="35"/>
    <col min="2305" max="2305" width="17.44140625" style="35" customWidth="1"/>
    <col min="2306" max="2306" width="12" style="35" customWidth="1"/>
    <col min="2307" max="2308" width="8.5546875" style="35" customWidth="1"/>
    <col min="2309" max="2309" width="12.88671875" style="35" customWidth="1"/>
    <col min="2310" max="2310" width="12.109375" style="35" customWidth="1"/>
    <col min="2311" max="2312" width="8.44140625" style="35" customWidth="1"/>
    <col min="2313" max="2313" width="12.88671875" style="35" customWidth="1"/>
    <col min="2314" max="2314" width="12.109375" style="35" customWidth="1"/>
    <col min="2315" max="2316" width="8.44140625" style="35" customWidth="1"/>
    <col min="2317" max="2317" width="13.5546875" style="35" customWidth="1"/>
    <col min="2318" max="2318" width="1.5546875" style="35" customWidth="1"/>
    <col min="2319" max="2560" width="9.109375" style="35"/>
    <col min="2561" max="2561" width="17.44140625" style="35" customWidth="1"/>
    <col min="2562" max="2562" width="12" style="35" customWidth="1"/>
    <col min="2563" max="2564" width="8.5546875" style="35" customWidth="1"/>
    <col min="2565" max="2565" width="12.88671875" style="35" customWidth="1"/>
    <col min="2566" max="2566" width="12.109375" style="35" customWidth="1"/>
    <col min="2567" max="2568" width="8.44140625" style="35" customWidth="1"/>
    <col min="2569" max="2569" width="12.88671875" style="35" customWidth="1"/>
    <col min="2570" max="2570" width="12.109375" style="35" customWidth="1"/>
    <col min="2571" max="2572" width="8.44140625" style="35" customWidth="1"/>
    <col min="2573" max="2573" width="13.5546875" style="35" customWidth="1"/>
    <col min="2574" max="2574" width="1.5546875" style="35" customWidth="1"/>
    <col min="2575" max="2816" width="9.109375" style="35"/>
    <col min="2817" max="2817" width="17.44140625" style="35" customWidth="1"/>
    <col min="2818" max="2818" width="12" style="35" customWidth="1"/>
    <col min="2819" max="2820" width="8.5546875" style="35" customWidth="1"/>
    <col min="2821" max="2821" width="12.88671875" style="35" customWidth="1"/>
    <col min="2822" max="2822" width="12.109375" style="35" customWidth="1"/>
    <col min="2823" max="2824" width="8.44140625" style="35" customWidth="1"/>
    <col min="2825" max="2825" width="12.88671875" style="35" customWidth="1"/>
    <col min="2826" max="2826" width="12.109375" style="35" customWidth="1"/>
    <col min="2827" max="2828" width="8.44140625" style="35" customWidth="1"/>
    <col min="2829" max="2829" width="13.5546875" style="35" customWidth="1"/>
    <col min="2830" max="2830" width="1.5546875" style="35" customWidth="1"/>
    <col min="2831" max="3072" width="9.109375" style="35"/>
    <col min="3073" max="3073" width="17.44140625" style="35" customWidth="1"/>
    <col min="3074" max="3074" width="12" style="35" customWidth="1"/>
    <col min="3075" max="3076" width="8.5546875" style="35" customWidth="1"/>
    <col min="3077" max="3077" width="12.88671875" style="35" customWidth="1"/>
    <col min="3078" max="3078" width="12.109375" style="35" customWidth="1"/>
    <col min="3079" max="3080" width="8.44140625" style="35" customWidth="1"/>
    <col min="3081" max="3081" width="12.88671875" style="35" customWidth="1"/>
    <col min="3082" max="3082" width="12.109375" style="35" customWidth="1"/>
    <col min="3083" max="3084" width="8.44140625" style="35" customWidth="1"/>
    <col min="3085" max="3085" width="13.5546875" style="35" customWidth="1"/>
    <col min="3086" max="3086" width="1.5546875" style="35" customWidth="1"/>
    <col min="3087" max="3328" width="9.109375" style="35"/>
    <col min="3329" max="3329" width="17.44140625" style="35" customWidth="1"/>
    <col min="3330" max="3330" width="12" style="35" customWidth="1"/>
    <col min="3331" max="3332" width="8.5546875" style="35" customWidth="1"/>
    <col min="3333" max="3333" width="12.88671875" style="35" customWidth="1"/>
    <col min="3334" max="3334" width="12.109375" style="35" customWidth="1"/>
    <col min="3335" max="3336" width="8.44140625" style="35" customWidth="1"/>
    <col min="3337" max="3337" width="12.88671875" style="35" customWidth="1"/>
    <col min="3338" max="3338" width="12.109375" style="35" customWidth="1"/>
    <col min="3339" max="3340" width="8.44140625" style="35" customWidth="1"/>
    <col min="3341" max="3341" width="13.5546875" style="35" customWidth="1"/>
    <col min="3342" max="3342" width="1.5546875" style="35" customWidth="1"/>
    <col min="3343" max="3584" width="9.109375" style="35"/>
    <col min="3585" max="3585" width="17.44140625" style="35" customWidth="1"/>
    <col min="3586" max="3586" width="12" style="35" customWidth="1"/>
    <col min="3587" max="3588" width="8.5546875" style="35" customWidth="1"/>
    <col min="3589" max="3589" width="12.88671875" style="35" customWidth="1"/>
    <col min="3590" max="3590" width="12.109375" style="35" customWidth="1"/>
    <col min="3591" max="3592" width="8.44140625" style="35" customWidth="1"/>
    <col min="3593" max="3593" width="12.88671875" style="35" customWidth="1"/>
    <col min="3594" max="3594" width="12.109375" style="35" customWidth="1"/>
    <col min="3595" max="3596" width="8.44140625" style="35" customWidth="1"/>
    <col min="3597" max="3597" width="13.5546875" style="35" customWidth="1"/>
    <col min="3598" max="3598" width="1.5546875" style="35" customWidth="1"/>
    <col min="3599" max="3840" width="9.109375" style="35"/>
    <col min="3841" max="3841" width="17.44140625" style="35" customWidth="1"/>
    <col min="3842" max="3842" width="12" style="35" customWidth="1"/>
    <col min="3843" max="3844" width="8.5546875" style="35" customWidth="1"/>
    <col min="3845" max="3845" width="12.88671875" style="35" customWidth="1"/>
    <col min="3846" max="3846" width="12.109375" style="35" customWidth="1"/>
    <col min="3847" max="3848" width="8.44140625" style="35" customWidth="1"/>
    <col min="3849" max="3849" width="12.88671875" style="35" customWidth="1"/>
    <col min="3850" max="3850" width="12.109375" style="35" customWidth="1"/>
    <col min="3851" max="3852" width="8.44140625" style="35" customWidth="1"/>
    <col min="3853" max="3853" width="13.5546875" style="35" customWidth="1"/>
    <col min="3854" max="3854" width="1.5546875" style="35" customWidth="1"/>
    <col min="3855" max="4096" width="9.109375" style="35"/>
    <col min="4097" max="4097" width="17.44140625" style="35" customWidth="1"/>
    <col min="4098" max="4098" width="12" style="35" customWidth="1"/>
    <col min="4099" max="4100" width="8.5546875" style="35" customWidth="1"/>
    <col min="4101" max="4101" width="12.88671875" style="35" customWidth="1"/>
    <col min="4102" max="4102" width="12.109375" style="35" customWidth="1"/>
    <col min="4103" max="4104" width="8.44140625" style="35" customWidth="1"/>
    <col min="4105" max="4105" width="12.88671875" style="35" customWidth="1"/>
    <col min="4106" max="4106" width="12.109375" style="35" customWidth="1"/>
    <col min="4107" max="4108" width="8.44140625" style="35" customWidth="1"/>
    <col min="4109" max="4109" width="13.5546875" style="35" customWidth="1"/>
    <col min="4110" max="4110" width="1.5546875" style="35" customWidth="1"/>
    <col min="4111" max="4352" width="9.109375" style="35"/>
    <col min="4353" max="4353" width="17.44140625" style="35" customWidth="1"/>
    <col min="4354" max="4354" width="12" style="35" customWidth="1"/>
    <col min="4355" max="4356" width="8.5546875" style="35" customWidth="1"/>
    <col min="4357" max="4357" width="12.88671875" style="35" customWidth="1"/>
    <col min="4358" max="4358" width="12.109375" style="35" customWidth="1"/>
    <col min="4359" max="4360" width="8.44140625" style="35" customWidth="1"/>
    <col min="4361" max="4361" width="12.88671875" style="35" customWidth="1"/>
    <col min="4362" max="4362" width="12.109375" style="35" customWidth="1"/>
    <col min="4363" max="4364" width="8.44140625" style="35" customWidth="1"/>
    <col min="4365" max="4365" width="13.5546875" style="35" customWidth="1"/>
    <col min="4366" max="4366" width="1.5546875" style="35" customWidth="1"/>
    <col min="4367" max="4608" width="9.109375" style="35"/>
    <col min="4609" max="4609" width="17.44140625" style="35" customWidth="1"/>
    <col min="4610" max="4610" width="12" style="35" customWidth="1"/>
    <col min="4611" max="4612" width="8.5546875" style="35" customWidth="1"/>
    <col min="4613" max="4613" width="12.88671875" style="35" customWidth="1"/>
    <col min="4614" max="4614" width="12.109375" style="35" customWidth="1"/>
    <col min="4615" max="4616" width="8.44140625" style="35" customWidth="1"/>
    <col min="4617" max="4617" width="12.88671875" style="35" customWidth="1"/>
    <col min="4618" max="4618" width="12.109375" style="35" customWidth="1"/>
    <col min="4619" max="4620" width="8.44140625" style="35" customWidth="1"/>
    <col min="4621" max="4621" width="13.5546875" style="35" customWidth="1"/>
    <col min="4622" max="4622" width="1.5546875" style="35" customWidth="1"/>
    <col min="4623" max="4864" width="9.109375" style="35"/>
    <col min="4865" max="4865" width="17.44140625" style="35" customWidth="1"/>
    <col min="4866" max="4866" width="12" style="35" customWidth="1"/>
    <col min="4867" max="4868" width="8.5546875" style="35" customWidth="1"/>
    <col min="4869" max="4869" width="12.88671875" style="35" customWidth="1"/>
    <col min="4870" max="4870" width="12.109375" style="35" customWidth="1"/>
    <col min="4871" max="4872" width="8.44140625" style="35" customWidth="1"/>
    <col min="4873" max="4873" width="12.88671875" style="35" customWidth="1"/>
    <col min="4874" max="4874" width="12.109375" style="35" customWidth="1"/>
    <col min="4875" max="4876" width="8.44140625" style="35" customWidth="1"/>
    <col min="4877" max="4877" width="13.5546875" style="35" customWidth="1"/>
    <col min="4878" max="4878" width="1.5546875" style="35" customWidth="1"/>
    <col min="4879" max="5120" width="9.109375" style="35"/>
    <col min="5121" max="5121" width="17.44140625" style="35" customWidth="1"/>
    <col min="5122" max="5122" width="12" style="35" customWidth="1"/>
    <col min="5123" max="5124" width="8.5546875" style="35" customWidth="1"/>
    <col min="5125" max="5125" width="12.88671875" style="35" customWidth="1"/>
    <col min="5126" max="5126" width="12.109375" style="35" customWidth="1"/>
    <col min="5127" max="5128" width="8.44140625" style="35" customWidth="1"/>
    <col min="5129" max="5129" width="12.88671875" style="35" customWidth="1"/>
    <col min="5130" max="5130" width="12.109375" style="35" customWidth="1"/>
    <col min="5131" max="5132" width="8.44140625" style="35" customWidth="1"/>
    <col min="5133" max="5133" width="13.5546875" style="35" customWidth="1"/>
    <col min="5134" max="5134" width="1.5546875" style="35" customWidth="1"/>
    <col min="5135" max="5376" width="9.109375" style="35"/>
    <col min="5377" max="5377" width="17.44140625" style="35" customWidth="1"/>
    <col min="5378" max="5378" width="12" style="35" customWidth="1"/>
    <col min="5379" max="5380" width="8.5546875" style="35" customWidth="1"/>
    <col min="5381" max="5381" width="12.88671875" style="35" customWidth="1"/>
    <col min="5382" max="5382" width="12.109375" style="35" customWidth="1"/>
    <col min="5383" max="5384" width="8.44140625" style="35" customWidth="1"/>
    <col min="5385" max="5385" width="12.88671875" style="35" customWidth="1"/>
    <col min="5386" max="5386" width="12.109375" style="35" customWidth="1"/>
    <col min="5387" max="5388" width="8.44140625" style="35" customWidth="1"/>
    <col min="5389" max="5389" width="13.5546875" style="35" customWidth="1"/>
    <col min="5390" max="5390" width="1.5546875" style="35" customWidth="1"/>
    <col min="5391" max="5632" width="9.109375" style="35"/>
    <col min="5633" max="5633" width="17.44140625" style="35" customWidth="1"/>
    <col min="5634" max="5634" width="12" style="35" customWidth="1"/>
    <col min="5635" max="5636" width="8.5546875" style="35" customWidth="1"/>
    <col min="5637" max="5637" width="12.88671875" style="35" customWidth="1"/>
    <col min="5638" max="5638" width="12.109375" style="35" customWidth="1"/>
    <col min="5639" max="5640" width="8.44140625" style="35" customWidth="1"/>
    <col min="5641" max="5641" width="12.88671875" style="35" customWidth="1"/>
    <col min="5642" max="5642" width="12.109375" style="35" customWidth="1"/>
    <col min="5643" max="5644" width="8.44140625" style="35" customWidth="1"/>
    <col min="5645" max="5645" width="13.5546875" style="35" customWidth="1"/>
    <col min="5646" max="5646" width="1.5546875" style="35" customWidth="1"/>
    <col min="5647" max="5888" width="9.109375" style="35"/>
    <col min="5889" max="5889" width="17.44140625" style="35" customWidth="1"/>
    <col min="5890" max="5890" width="12" style="35" customWidth="1"/>
    <col min="5891" max="5892" width="8.5546875" style="35" customWidth="1"/>
    <col min="5893" max="5893" width="12.88671875" style="35" customWidth="1"/>
    <col min="5894" max="5894" width="12.109375" style="35" customWidth="1"/>
    <col min="5895" max="5896" width="8.44140625" style="35" customWidth="1"/>
    <col min="5897" max="5897" width="12.88671875" style="35" customWidth="1"/>
    <col min="5898" max="5898" width="12.109375" style="35" customWidth="1"/>
    <col min="5899" max="5900" width="8.44140625" style="35" customWidth="1"/>
    <col min="5901" max="5901" width="13.5546875" style="35" customWidth="1"/>
    <col min="5902" max="5902" width="1.5546875" style="35" customWidth="1"/>
    <col min="5903" max="6144" width="9.109375" style="35"/>
    <col min="6145" max="6145" width="17.44140625" style="35" customWidth="1"/>
    <col min="6146" max="6146" width="12" style="35" customWidth="1"/>
    <col min="6147" max="6148" width="8.5546875" style="35" customWidth="1"/>
    <col min="6149" max="6149" width="12.88671875" style="35" customWidth="1"/>
    <col min="6150" max="6150" width="12.109375" style="35" customWidth="1"/>
    <col min="6151" max="6152" width="8.44140625" style="35" customWidth="1"/>
    <col min="6153" max="6153" width="12.88671875" style="35" customWidth="1"/>
    <col min="6154" max="6154" width="12.109375" style="35" customWidth="1"/>
    <col min="6155" max="6156" width="8.44140625" style="35" customWidth="1"/>
    <col min="6157" max="6157" width="13.5546875" style="35" customWidth="1"/>
    <col min="6158" max="6158" width="1.5546875" style="35" customWidth="1"/>
    <col min="6159" max="6400" width="9.109375" style="35"/>
    <col min="6401" max="6401" width="17.44140625" style="35" customWidth="1"/>
    <col min="6402" max="6402" width="12" style="35" customWidth="1"/>
    <col min="6403" max="6404" width="8.5546875" style="35" customWidth="1"/>
    <col min="6405" max="6405" width="12.88671875" style="35" customWidth="1"/>
    <col min="6406" max="6406" width="12.109375" style="35" customWidth="1"/>
    <col min="6407" max="6408" width="8.44140625" style="35" customWidth="1"/>
    <col min="6409" max="6409" width="12.88671875" style="35" customWidth="1"/>
    <col min="6410" max="6410" width="12.109375" style="35" customWidth="1"/>
    <col min="6411" max="6412" width="8.44140625" style="35" customWidth="1"/>
    <col min="6413" max="6413" width="13.5546875" style="35" customWidth="1"/>
    <col min="6414" max="6414" width="1.5546875" style="35" customWidth="1"/>
    <col min="6415" max="6656" width="9.109375" style="35"/>
    <col min="6657" max="6657" width="17.44140625" style="35" customWidth="1"/>
    <col min="6658" max="6658" width="12" style="35" customWidth="1"/>
    <col min="6659" max="6660" width="8.5546875" style="35" customWidth="1"/>
    <col min="6661" max="6661" width="12.88671875" style="35" customWidth="1"/>
    <col min="6662" max="6662" width="12.109375" style="35" customWidth="1"/>
    <col min="6663" max="6664" width="8.44140625" style="35" customWidth="1"/>
    <col min="6665" max="6665" width="12.88671875" style="35" customWidth="1"/>
    <col min="6666" max="6666" width="12.109375" style="35" customWidth="1"/>
    <col min="6667" max="6668" width="8.44140625" style="35" customWidth="1"/>
    <col min="6669" max="6669" width="13.5546875" style="35" customWidth="1"/>
    <col min="6670" max="6670" width="1.5546875" style="35" customWidth="1"/>
    <col min="6671" max="6912" width="9.109375" style="35"/>
    <col min="6913" max="6913" width="17.44140625" style="35" customWidth="1"/>
    <col min="6914" max="6914" width="12" style="35" customWidth="1"/>
    <col min="6915" max="6916" width="8.5546875" style="35" customWidth="1"/>
    <col min="6917" max="6917" width="12.88671875" style="35" customWidth="1"/>
    <col min="6918" max="6918" width="12.109375" style="35" customWidth="1"/>
    <col min="6919" max="6920" width="8.44140625" style="35" customWidth="1"/>
    <col min="6921" max="6921" width="12.88671875" style="35" customWidth="1"/>
    <col min="6922" max="6922" width="12.109375" style="35" customWidth="1"/>
    <col min="6923" max="6924" width="8.44140625" style="35" customWidth="1"/>
    <col min="6925" max="6925" width="13.5546875" style="35" customWidth="1"/>
    <col min="6926" max="6926" width="1.5546875" style="35" customWidth="1"/>
    <col min="6927" max="7168" width="9.109375" style="35"/>
    <col min="7169" max="7169" width="17.44140625" style="35" customWidth="1"/>
    <col min="7170" max="7170" width="12" style="35" customWidth="1"/>
    <col min="7171" max="7172" width="8.5546875" style="35" customWidth="1"/>
    <col min="7173" max="7173" width="12.88671875" style="35" customWidth="1"/>
    <col min="7174" max="7174" width="12.109375" style="35" customWidth="1"/>
    <col min="7175" max="7176" width="8.44140625" style="35" customWidth="1"/>
    <col min="7177" max="7177" width="12.88671875" style="35" customWidth="1"/>
    <col min="7178" max="7178" width="12.109375" style="35" customWidth="1"/>
    <col min="7179" max="7180" width="8.44140625" style="35" customWidth="1"/>
    <col min="7181" max="7181" width="13.5546875" style="35" customWidth="1"/>
    <col min="7182" max="7182" width="1.5546875" style="35" customWidth="1"/>
    <col min="7183" max="7424" width="9.109375" style="35"/>
    <col min="7425" max="7425" width="17.44140625" style="35" customWidth="1"/>
    <col min="7426" max="7426" width="12" style="35" customWidth="1"/>
    <col min="7427" max="7428" width="8.5546875" style="35" customWidth="1"/>
    <col min="7429" max="7429" width="12.88671875" style="35" customWidth="1"/>
    <col min="7430" max="7430" width="12.109375" style="35" customWidth="1"/>
    <col min="7431" max="7432" width="8.44140625" style="35" customWidth="1"/>
    <col min="7433" max="7433" width="12.88671875" style="35" customWidth="1"/>
    <col min="7434" max="7434" width="12.109375" style="35" customWidth="1"/>
    <col min="7435" max="7436" width="8.44140625" style="35" customWidth="1"/>
    <col min="7437" max="7437" width="13.5546875" style="35" customWidth="1"/>
    <col min="7438" max="7438" width="1.5546875" style="35" customWidth="1"/>
    <col min="7439" max="7680" width="9.109375" style="35"/>
    <col min="7681" max="7681" width="17.44140625" style="35" customWidth="1"/>
    <col min="7682" max="7682" width="12" style="35" customWidth="1"/>
    <col min="7683" max="7684" width="8.5546875" style="35" customWidth="1"/>
    <col min="7685" max="7685" width="12.88671875" style="35" customWidth="1"/>
    <col min="7686" max="7686" width="12.109375" style="35" customWidth="1"/>
    <col min="7687" max="7688" width="8.44140625" style="35" customWidth="1"/>
    <col min="7689" max="7689" width="12.88671875" style="35" customWidth="1"/>
    <col min="7690" max="7690" width="12.109375" style="35" customWidth="1"/>
    <col min="7691" max="7692" width="8.44140625" style="35" customWidth="1"/>
    <col min="7693" max="7693" width="13.5546875" style="35" customWidth="1"/>
    <col min="7694" max="7694" width="1.5546875" style="35" customWidth="1"/>
    <col min="7695" max="7936" width="9.109375" style="35"/>
    <col min="7937" max="7937" width="17.44140625" style="35" customWidth="1"/>
    <col min="7938" max="7938" width="12" style="35" customWidth="1"/>
    <col min="7939" max="7940" width="8.5546875" style="35" customWidth="1"/>
    <col min="7941" max="7941" width="12.88671875" style="35" customWidth="1"/>
    <col min="7942" max="7942" width="12.109375" style="35" customWidth="1"/>
    <col min="7943" max="7944" width="8.44140625" style="35" customWidth="1"/>
    <col min="7945" max="7945" width="12.88671875" style="35" customWidth="1"/>
    <col min="7946" max="7946" width="12.109375" style="35" customWidth="1"/>
    <col min="7947" max="7948" width="8.44140625" style="35" customWidth="1"/>
    <col min="7949" max="7949" width="13.5546875" style="35" customWidth="1"/>
    <col min="7950" max="7950" width="1.5546875" style="35" customWidth="1"/>
    <col min="7951" max="8192" width="9.109375" style="35"/>
    <col min="8193" max="8193" width="17.44140625" style="35" customWidth="1"/>
    <col min="8194" max="8194" width="12" style="35" customWidth="1"/>
    <col min="8195" max="8196" width="8.5546875" style="35" customWidth="1"/>
    <col min="8197" max="8197" width="12.88671875" style="35" customWidth="1"/>
    <col min="8198" max="8198" width="12.109375" style="35" customWidth="1"/>
    <col min="8199" max="8200" width="8.44140625" style="35" customWidth="1"/>
    <col min="8201" max="8201" width="12.88671875" style="35" customWidth="1"/>
    <col min="8202" max="8202" width="12.109375" style="35" customWidth="1"/>
    <col min="8203" max="8204" width="8.44140625" style="35" customWidth="1"/>
    <col min="8205" max="8205" width="13.5546875" style="35" customWidth="1"/>
    <col min="8206" max="8206" width="1.5546875" style="35" customWidth="1"/>
    <col min="8207" max="8448" width="9.109375" style="35"/>
    <col min="8449" max="8449" width="17.44140625" style="35" customWidth="1"/>
    <col min="8450" max="8450" width="12" style="35" customWidth="1"/>
    <col min="8451" max="8452" width="8.5546875" style="35" customWidth="1"/>
    <col min="8453" max="8453" width="12.88671875" style="35" customWidth="1"/>
    <col min="8454" max="8454" width="12.109375" style="35" customWidth="1"/>
    <col min="8455" max="8456" width="8.44140625" style="35" customWidth="1"/>
    <col min="8457" max="8457" width="12.88671875" style="35" customWidth="1"/>
    <col min="8458" max="8458" width="12.109375" style="35" customWidth="1"/>
    <col min="8459" max="8460" width="8.44140625" style="35" customWidth="1"/>
    <col min="8461" max="8461" width="13.5546875" style="35" customWidth="1"/>
    <col min="8462" max="8462" width="1.5546875" style="35" customWidth="1"/>
    <col min="8463" max="8704" width="9.109375" style="35"/>
    <col min="8705" max="8705" width="17.44140625" style="35" customWidth="1"/>
    <col min="8706" max="8706" width="12" style="35" customWidth="1"/>
    <col min="8707" max="8708" width="8.5546875" style="35" customWidth="1"/>
    <col min="8709" max="8709" width="12.88671875" style="35" customWidth="1"/>
    <col min="8710" max="8710" width="12.109375" style="35" customWidth="1"/>
    <col min="8711" max="8712" width="8.44140625" style="35" customWidth="1"/>
    <col min="8713" max="8713" width="12.88671875" style="35" customWidth="1"/>
    <col min="8714" max="8714" width="12.109375" style="35" customWidth="1"/>
    <col min="8715" max="8716" width="8.44140625" style="35" customWidth="1"/>
    <col min="8717" max="8717" width="13.5546875" style="35" customWidth="1"/>
    <col min="8718" max="8718" width="1.5546875" style="35" customWidth="1"/>
    <col min="8719" max="8960" width="9.109375" style="35"/>
    <col min="8961" max="8961" width="17.44140625" style="35" customWidth="1"/>
    <col min="8962" max="8962" width="12" style="35" customWidth="1"/>
    <col min="8963" max="8964" width="8.5546875" style="35" customWidth="1"/>
    <col min="8965" max="8965" width="12.88671875" style="35" customWidth="1"/>
    <col min="8966" max="8966" width="12.109375" style="35" customWidth="1"/>
    <col min="8967" max="8968" width="8.44140625" style="35" customWidth="1"/>
    <col min="8969" max="8969" width="12.88671875" style="35" customWidth="1"/>
    <col min="8970" max="8970" width="12.109375" style="35" customWidth="1"/>
    <col min="8971" max="8972" width="8.44140625" style="35" customWidth="1"/>
    <col min="8973" max="8973" width="13.5546875" style="35" customWidth="1"/>
    <col min="8974" max="8974" width="1.5546875" style="35" customWidth="1"/>
    <col min="8975" max="9216" width="9.109375" style="35"/>
    <col min="9217" max="9217" width="17.44140625" style="35" customWidth="1"/>
    <col min="9218" max="9218" width="12" style="35" customWidth="1"/>
    <col min="9219" max="9220" width="8.5546875" style="35" customWidth="1"/>
    <col min="9221" max="9221" width="12.88671875" style="35" customWidth="1"/>
    <col min="9222" max="9222" width="12.109375" style="35" customWidth="1"/>
    <col min="9223" max="9224" width="8.44140625" style="35" customWidth="1"/>
    <col min="9225" max="9225" width="12.88671875" style="35" customWidth="1"/>
    <col min="9226" max="9226" width="12.109375" style="35" customWidth="1"/>
    <col min="9227" max="9228" width="8.44140625" style="35" customWidth="1"/>
    <col min="9229" max="9229" width="13.5546875" style="35" customWidth="1"/>
    <col min="9230" max="9230" width="1.5546875" style="35" customWidth="1"/>
    <col min="9231" max="9472" width="9.109375" style="35"/>
    <col min="9473" max="9473" width="17.44140625" style="35" customWidth="1"/>
    <col min="9474" max="9474" width="12" style="35" customWidth="1"/>
    <col min="9475" max="9476" width="8.5546875" style="35" customWidth="1"/>
    <col min="9477" max="9477" width="12.88671875" style="35" customWidth="1"/>
    <col min="9478" max="9478" width="12.109375" style="35" customWidth="1"/>
    <col min="9479" max="9480" width="8.44140625" style="35" customWidth="1"/>
    <col min="9481" max="9481" width="12.88671875" style="35" customWidth="1"/>
    <col min="9482" max="9482" width="12.109375" style="35" customWidth="1"/>
    <col min="9483" max="9484" width="8.44140625" style="35" customWidth="1"/>
    <col min="9485" max="9485" width="13.5546875" style="35" customWidth="1"/>
    <col min="9486" max="9486" width="1.5546875" style="35" customWidth="1"/>
    <col min="9487" max="9728" width="9.109375" style="35"/>
    <col min="9729" max="9729" width="17.44140625" style="35" customWidth="1"/>
    <col min="9730" max="9730" width="12" style="35" customWidth="1"/>
    <col min="9731" max="9732" width="8.5546875" style="35" customWidth="1"/>
    <col min="9733" max="9733" width="12.88671875" style="35" customWidth="1"/>
    <col min="9734" max="9734" width="12.109375" style="35" customWidth="1"/>
    <col min="9735" max="9736" width="8.44140625" style="35" customWidth="1"/>
    <col min="9737" max="9737" width="12.88671875" style="35" customWidth="1"/>
    <col min="9738" max="9738" width="12.109375" style="35" customWidth="1"/>
    <col min="9739" max="9740" width="8.44140625" style="35" customWidth="1"/>
    <col min="9741" max="9741" width="13.5546875" style="35" customWidth="1"/>
    <col min="9742" max="9742" width="1.5546875" style="35" customWidth="1"/>
    <col min="9743" max="9984" width="9.109375" style="35"/>
    <col min="9985" max="9985" width="17.44140625" style="35" customWidth="1"/>
    <col min="9986" max="9986" width="12" style="35" customWidth="1"/>
    <col min="9987" max="9988" width="8.5546875" style="35" customWidth="1"/>
    <col min="9989" max="9989" width="12.88671875" style="35" customWidth="1"/>
    <col min="9990" max="9990" width="12.109375" style="35" customWidth="1"/>
    <col min="9991" max="9992" width="8.44140625" style="35" customWidth="1"/>
    <col min="9993" max="9993" width="12.88671875" style="35" customWidth="1"/>
    <col min="9994" max="9994" width="12.109375" style="35" customWidth="1"/>
    <col min="9995" max="9996" width="8.44140625" style="35" customWidth="1"/>
    <col min="9997" max="9997" width="13.5546875" style="35" customWidth="1"/>
    <col min="9998" max="9998" width="1.5546875" style="35" customWidth="1"/>
    <col min="9999" max="10240" width="9.109375" style="35"/>
    <col min="10241" max="10241" width="17.44140625" style="35" customWidth="1"/>
    <col min="10242" max="10242" width="12" style="35" customWidth="1"/>
    <col min="10243" max="10244" width="8.5546875" style="35" customWidth="1"/>
    <col min="10245" max="10245" width="12.88671875" style="35" customWidth="1"/>
    <col min="10246" max="10246" width="12.109375" style="35" customWidth="1"/>
    <col min="10247" max="10248" width="8.44140625" style="35" customWidth="1"/>
    <col min="10249" max="10249" width="12.88671875" style="35" customWidth="1"/>
    <col min="10250" max="10250" width="12.109375" style="35" customWidth="1"/>
    <col min="10251" max="10252" width="8.44140625" style="35" customWidth="1"/>
    <col min="10253" max="10253" width="13.5546875" style="35" customWidth="1"/>
    <col min="10254" max="10254" width="1.5546875" style="35" customWidth="1"/>
    <col min="10255" max="10496" width="9.109375" style="35"/>
    <col min="10497" max="10497" width="17.44140625" style="35" customWidth="1"/>
    <col min="10498" max="10498" width="12" style="35" customWidth="1"/>
    <col min="10499" max="10500" width="8.5546875" style="35" customWidth="1"/>
    <col min="10501" max="10501" width="12.88671875" style="35" customWidth="1"/>
    <col min="10502" max="10502" width="12.109375" style="35" customWidth="1"/>
    <col min="10503" max="10504" width="8.44140625" style="35" customWidth="1"/>
    <col min="10505" max="10505" width="12.88671875" style="35" customWidth="1"/>
    <col min="10506" max="10506" width="12.109375" style="35" customWidth="1"/>
    <col min="10507" max="10508" width="8.44140625" style="35" customWidth="1"/>
    <col min="10509" max="10509" width="13.5546875" style="35" customWidth="1"/>
    <col min="10510" max="10510" width="1.5546875" style="35" customWidth="1"/>
    <col min="10511" max="10752" width="9.109375" style="35"/>
    <col min="10753" max="10753" width="17.44140625" style="35" customWidth="1"/>
    <col min="10754" max="10754" width="12" style="35" customWidth="1"/>
    <col min="10755" max="10756" width="8.5546875" style="35" customWidth="1"/>
    <col min="10757" max="10757" width="12.88671875" style="35" customWidth="1"/>
    <col min="10758" max="10758" width="12.109375" style="35" customWidth="1"/>
    <col min="10759" max="10760" width="8.44140625" style="35" customWidth="1"/>
    <col min="10761" max="10761" width="12.88671875" style="35" customWidth="1"/>
    <col min="10762" max="10762" width="12.109375" style="35" customWidth="1"/>
    <col min="10763" max="10764" width="8.44140625" style="35" customWidth="1"/>
    <col min="10765" max="10765" width="13.5546875" style="35" customWidth="1"/>
    <col min="10766" max="10766" width="1.5546875" style="35" customWidth="1"/>
    <col min="10767" max="11008" width="9.109375" style="35"/>
    <col min="11009" max="11009" width="17.44140625" style="35" customWidth="1"/>
    <col min="11010" max="11010" width="12" style="35" customWidth="1"/>
    <col min="11011" max="11012" width="8.5546875" style="35" customWidth="1"/>
    <col min="11013" max="11013" width="12.88671875" style="35" customWidth="1"/>
    <col min="11014" max="11014" width="12.109375" style="35" customWidth="1"/>
    <col min="11015" max="11016" width="8.44140625" style="35" customWidth="1"/>
    <col min="11017" max="11017" width="12.88671875" style="35" customWidth="1"/>
    <col min="11018" max="11018" width="12.109375" style="35" customWidth="1"/>
    <col min="11019" max="11020" width="8.44140625" style="35" customWidth="1"/>
    <col min="11021" max="11021" width="13.5546875" style="35" customWidth="1"/>
    <col min="11022" max="11022" width="1.5546875" style="35" customWidth="1"/>
    <col min="11023" max="11264" width="9.109375" style="35"/>
    <col min="11265" max="11265" width="17.44140625" style="35" customWidth="1"/>
    <col min="11266" max="11266" width="12" style="35" customWidth="1"/>
    <col min="11267" max="11268" width="8.5546875" style="35" customWidth="1"/>
    <col min="11269" max="11269" width="12.88671875" style="35" customWidth="1"/>
    <col min="11270" max="11270" width="12.109375" style="35" customWidth="1"/>
    <col min="11271" max="11272" width="8.44140625" style="35" customWidth="1"/>
    <col min="11273" max="11273" width="12.88671875" style="35" customWidth="1"/>
    <col min="11274" max="11274" width="12.109375" style="35" customWidth="1"/>
    <col min="11275" max="11276" width="8.44140625" style="35" customWidth="1"/>
    <col min="11277" max="11277" width="13.5546875" style="35" customWidth="1"/>
    <col min="11278" max="11278" width="1.5546875" style="35" customWidth="1"/>
    <col min="11279" max="11520" width="9.109375" style="35"/>
    <col min="11521" max="11521" width="17.44140625" style="35" customWidth="1"/>
    <col min="11522" max="11522" width="12" style="35" customWidth="1"/>
    <col min="11523" max="11524" width="8.5546875" style="35" customWidth="1"/>
    <col min="11525" max="11525" width="12.88671875" style="35" customWidth="1"/>
    <col min="11526" max="11526" width="12.109375" style="35" customWidth="1"/>
    <col min="11527" max="11528" width="8.44140625" style="35" customWidth="1"/>
    <col min="11529" max="11529" width="12.88671875" style="35" customWidth="1"/>
    <col min="11530" max="11530" width="12.109375" style="35" customWidth="1"/>
    <col min="11531" max="11532" width="8.44140625" style="35" customWidth="1"/>
    <col min="11533" max="11533" width="13.5546875" style="35" customWidth="1"/>
    <col min="11534" max="11534" width="1.5546875" style="35" customWidth="1"/>
    <col min="11535" max="11776" width="9.109375" style="35"/>
    <col min="11777" max="11777" width="17.44140625" style="35" customWidth="1"/>
    <col min="11778" max="11778" width="12" style="35" customWidth="1"/>
    <col min="11779" max="11780" width="8.5546875" style="35" customWidth="1"/>
    <col min="11781" max="11781" width="12.88671875" style="35" customWidth="1"/>
    <col min="11782" max="11782" width="12.109375" style="35" customWidth="1"/>
    <col min="11783" max="11784" width="8.44140625" style="35" customWidth="1"/>
    <col min="11785" max="11785" width="12.88671875" style="35" customWidth="1"/>
    <col min="11786" max="11786" width="12.109375" style="35" customWidth="1"/>
    <col min="11787" max="11788" width="8.44140625" style="35" customWidth="1"/>
    <col min="11789" max="11789" width="13.5546875" style="35" customWidth="1"/>
    <col min="11790" max="11790" width="1.5546875" style="35" customWidth="1"/>
    <col min="11791" max="12032" width="9.109375" style="35"/>
    <col min="12033" max="12033" width="17.44140625" style="35" customWidth="1"/>
    <col min="12034" max="12034" width="12" style="35" customWidth="1"/>
    <col min="12035" max="12036" width="8.5546875" style="35" customWidth="1"/>
    <col min="12037" max="12037" width="12.88671875" style="35" customWidth="1"/>
    <col min="12038" max="12038" width="12.109375" style="35" customWidth="1"/>
    <col min="12039" max="12040" width="8.44140625" style="35" customWidth="1"/>
    <col min="12041" max="12041" width="12.88671875" style="35" customWidth="1"/>
    <col min="12042" max="12042" width="12.109375" style="35" customWidth="1"/>
    <col min="12043" max="12044" width="8.44140625" style="35" customWidth="1"/>
    <col min="12045" max="12045" width="13.5546875" style="35" customWidth="1"/>
    <col min="12046" max="12046" width="1.5546875" style="35" customWidth="1"/>
    <col min="12047" max="12288" width="9.109375" style="35"/>
    <col min="12289" max="12289" width="17.44140625" style="35" customWidth="1"/>
    <col min="12290" max="12290" width="12" style="35" customWidth="1"/>
    <col min="12291" max="12292" width="8.5546875" style="35" customWidth="1"/>
    <col min="12293" max="12293" width="12.88671875" style="35" customWidth="1"/>
    <col min="12294" max="12294" width="12.109375" style="35" customWidth="1"/>
    <col min="12295" max="12296" width="8.44140625" style="35" customWidth="1"/>
    <col min="12297" max="12297" width="12.88671875" style="35" customWidth="1"/>
    <col min="12298" max="12298" width="12.109375" style="35" customWidth="1"/>
    <col min="12299" max="12300" width="8.44140625" style="35" customWidth="1"/>
    <col min="12301" max="12301" width="13.5546875" style="35" customWidth="1"/>
    <col min="12302" max="12302" width="1.5546875" style="35" customWidth="1"/>
    <col min="12303" max="12544" width="9.109375" style="35"/>
    <col min="12545" max="12545" width="17.44140625" style="35" customWidth="1"/>
    <col min="12546" max="12546" width="12" style="35" customWidth="1"/>
    <col min="12547" max="12548" width="8.5546875" style="35" customWidth="1"/>
    <col min="12549" max="12549" width="12.88671875" style="35" customWidth="1"/>
    <col min="12550" max="12550" width="12.109375" style="35" customWidth="1"/>
    <col min="12551" max="12552" width="8.44140625" style="35" customWidth="1"/>
    <col min="12553" max="12553" width="12.88671875" style="35" customWidth="1"/>
    <col min="12554" max="12554" width="12.109375" style="35" customWidth="1"/>
    <col min="12555" max="12556" width="8.44140625" style="35" customWidth="1"/>
    <col min="12557" max="12557" width="13.5546875" style="35" customWidth="1"/>
    <col min="12558" max="12558" width="1.5546875" style="35" customWidth="1"/>
    <col min="12559" max="12800" width="9.109375" style="35"/>
    <col min="12801" max="12801" width="17.44140625" style="35" customWidth="1"/>
    <col min="12802" max="12802" width="12" style="35" customWidth="1"/>
    <col min="12803" max="12804" width="8.5546875" style="35" customWidth="1"/>
    <col min="12805" max="12805" width="12.88671875" style="35" customWidth="1"/>
    <col min="12806" max="12806" width="12.109375" style="35" customWidth="1"/>
    <col min="12807" max="12808" width="8.44140625" style="35" customWidth="1"/>
    <col min="12809" max="12809" width="12.88671875" style="35" customWidth="1"/>
    <col min="12810" max="12810" width="12.109375" style="35" customWidth="1"/>
    <col min="12811" max="12812" width="8.44140625" style="35" customWidth="1"/>
    <col min="12813" max="12813" width="13.5546875" style="35" customWidth="1"/>
    <col min="12814" max="12814" width="1.5546875" style="35" customWidth="1"/>
    <col min="12815" max="13056" width="9.109375" style="35"/>
    <col min="13057" max="13057" width="17.44140625" style="35" customWidth="1"/>
    <col min="13058" max="13058" width="12" style="35" customWidth="1"/>
    <col min="13059" max="13060" width="8.5546875" style="35" customWidth="1"/>
    <col min="13061" max="13061" width="12.88671875" style="35" customWidth="1"/>
    <col min="13062" max="13062" width="12.109375" style="35" customWidth="1"/>
    <col min="13063" max="13064" width="8.44140625" style="35" customWidth="1"/>
    <col min="13065" max="13065" width="12.88671875" style="35" customWidth="1"/>
    <col min="13066" max="13066" width="12.109375" style="35" customWidth="1"/>
    <col min="13067" max="13068" width="8.44140625" style="35" customWidth="1"/>
    <col min="13069" max="13069" width="13.5546875" style="35" customWidth="1"/>
    <col min="13070" max="13070" width="1.5546875" style="35" customWidth="1"/>
    <col min="13071" max="13312" width="9.109375" style="35"/>
    <col min="13313" max="13313" width="17.44140625" style="35" customWidth="1"/>
    <col min="13314" max="13314" width="12" style="35" customWidth="1"/>
    <col min="13315" max="13316" width="8.5546875" style="35" customWidth="1"/>
    <col min="13317" max="13317" width="12.88671875" style="35" customWidth="1"/>
    <col min="13318" max="13318" width="12.109375" style="35" customWidth="1"/>
    <col min="13319" max="13320" width="8.44140625" style="35" customWidth="1"/>
    <col min="13321" max="13321" width="12.88671875" style="35" customWidth="1"/>
    <col min="13322" max="13322" width="12.109375" style="35" customWidth="1"/>
    <col min="13323" max="13324" width="8.44140625" style="35" customWidth="1"/>
    <col min="13325" max="13325" width="13.5546875" style="35" customWidth="1"/>
    <col min="13326" max="13326" width="1.5546875" style="35" customWidth="1"/>
    <col min="13327" max="13568" width="9.109375" style="35"/>
    <col min="13569" max="13569" width="17.44140625" style="35" customWidth="1"/>
    <col min="13570" max="13570" width="12" style="35" customWidth="1"/>
    <col min="13571" max="13572" width="8.5546875" style="35" customWidth="1"/>
    <col min="13573" max="13573" width="12.88671875" style="35" customWidth="1"/>
    <col min="13574" max="13574" width="12.109375" style="35" customWidth="1"/>
    <col min="13575" max="13576" width="8.44140625" style="35" customWidth="1"/>
    <col min="13577" max="13577" width="12.88671875" style="35" customWidth="1"/>
    <col min="13578" max="13578" width="12.109375" style="35" customWidth="1"/>
    <col min="13579" max="13580" width="8.44140625" style="35" customWidth="1"/>
    <col min="13581" max="13581" width="13.5546875" style="35" customWidth="1"/>
    <col min="13582" max="13582" width="1.5546875" style="35" customWidth="1"/>
    <col min="13583" max="13824" width="9.109375" style="35"/>
    <col min="13825" max="13825" width="17.44140625" style="35" customWidth="1"/>
    <col min="13826" max="13826" width="12" style="35" customWidth="1"/>
    <col min="13827" max="13828" width="8.5546875" style="35" customWidth="1"/>
    <col min="13829" max="13829" width="12.88671875" style="35" customWidth="1"/>
    <col min="13830" max="13830" width="12.109375" style="35" customWidth="1"/>
    <col min="13831" max="13832" width="8.44140625" style="35" customWidth="1"/>
    <col min="13833" max="13833" width="12.88671875" style="35" customWidth="1"/>
    <col min="13834" max="13834" width="12.109375" style="35" customWidth="1"/>
    <col min="13835" max="13836" width="8.44140625" style="35" customWidth="1"/>
    <col min="13837" max="13837" width="13.5546875" style="35" customWidth="1"/>
    <col min="13838" max="13838" width="1.5546875" style="35" customWidth="1"/>
    <col min="13839" max="14080" width="9.109375" style="35"/>
    <col min="14081" max="14081" width="17.44140625" style="35" customWidth="1"/>
    <col min="14082" max="14082" width="12" style="35" customWidth="1"/>
    <col min="14083" max="14084" width="8.5546875" style="35" customWidth="1"/>
    <col min="14085" max="14085" width="12.88671875" style="35" customWidth="1"/>
    <col min="14086" max="14086" width="12.109375" style="35" customWidth="1"/>
    <col min="14087" max="14088" width="8.44140625" style="35" customWidth="1"/>
    <col min="14089" max="14089" width="12.88671875" style="35" customWidth="1"/>
    <col min="14090" max="14090" width="12.109375" style="35" customWidth="1"/>
    <col min="14091" max="14092" width="8.44140625" style="35" customWidth="1"/>
    <col min="14093" max="14093" width="13.5546875" style="35" customWidth="1"/>
    <col min="14094" max="14094" width="1.5546875" style="35" customWidth="1"/>
    <col min="14095" max="14336" width="9.109375" style="35"/>
    <col min="14337" max="14337" width="17.44140625" style="35" customWidth="1"/>
    <col min="14338" max="14338" width="12" style="35" customWidth="1"/>
    <col min="14339" max="14340" width="8.5546875" style="35" customWidth="1"/>
    <col min="14341" max="14341" width="12.88671875" style="35" customWidth="1"/>
    <col min="14342" max="14342" width="12.109375" style="35" customWidth="1"/>
    <col min="14343" max="14344" width="8.44140625" style="35" customWidth="1"/>
    <col min="14345" max="14345" width="12.88671875" style="35" customWidth="1"/>
    <col min="14346" max="14346" width="12.109375" style="35" customWidth="1"/>
    <col min="14347" max="14348" width="8.44140625" style="35" customWidth="1"/>
    <col min="14349" max="14349" width="13.5546875" style="35" customWidth="1"/>
    <col min="14350" max="14350" width="1.5546875" style="35" customWidth="1"/>
    <col min="14351" max="14592" width="9.109375" style="35"/>
    <col min="14593" max="14593" width="17.44140625" style="35" customWidth="1"/>
    <col min="14594" max="14594" width="12" style="35" customWidth="1"/>
    <col min="14595" max="14596" width="8.5546875" style="35" customWidth="1"/>
    <col min="14597" max="14597" width="12.88671875" style="35" customWidth="1"/>
    <col min="14598" max="14598" width="12.109375" style="35" customWidth="1"/>
    <col min="14599" max="14600" width="8.44140625" style="35" customWidth="1"/>
    <col min="14601" max="14601" width="12.88671875" style="35" customWidth="1"/>
    <col min="14602" max="14602" width="12.109375" style="35" customWidth="1"/>
    <col min="14603" max="14604" width="8.44140625" style="35" customWidth="1"/>
    <col min="14605" max="14605" width="13.5546875" style="35" customWidth="1"/>
    <col min="14606" max="14606" width="1.5546875" style="35" customWidth="1"/>
    <col min="14607" max="14848" width="9.109375" style="35"/>
    <col min="14849" max="14849" width="17.44140625" style="35" customWidth="1"/>
    <col min="14850" max="14850" width="12" style="35" customWidth="1"/>
    <col min="14851" max="14852" width="8.5546875" style="35" customWidth="1"/>
    <col min="14853" max="14853" width="12.88671875" style="35" customWidth="1"/>
    <col min="14854" max="14854" width="12.109375" style="35" customWidth="1"/>
    <col min="14855" max="14856" width="8.44140625" style="35" customWidth="1"/>
    <col min="14857" max="14857" width="12.88671875" style="35" customWidth="1"/>
    <col min="14858" max="14858" width="12.109375" style="35" customWidth="1"/>
    <col min="14859" max="14860" width="8.44140625" style="35" customWidth="1"/>
    <col min="14861" max="14861" width="13.5546875" style="35" customWidth="1"/>
    <col min="14862" max="14862" width="1.5546875" style="35" customWidth="1"/>
    <col min="14863" max="15104" width="9.109375" style="35"/>
    <col min="15105" max="15105" width="17.44140625" style="35" customWidth="1"/>
    <col min="15106" max="15106" width="12" style="35" customWidth="1"/>
    <col min="15107" max="15108" width="8.5546875" style="35" customWidth="1"/>
    <col min="15109" max="15109" width="12.88671875" style="35" customWidth="1"/>
    <col min="15110" max="15110" width="12.109375" style="35" customWidth="1"/>
    <col min="15111" max="15112" width="8.44140625" style="35" customWidth="1"/>
    <col min="15113" max="15113" width="12.88671875" style="35" customWidth="1"/>
    <col min="15114" max="15114" width="12.109375" style="35" customWidth="1"/>
    <col min="15115" max="15116" width="8.44140625" style="35" customWidth="1"/>
    <col min="15117" max="15117" width="13.5546875" style="35" customWidth="1"/>
    <col min="15118" max="15118" width="1.5546875" style="35" customWidth="1"/>
    <col min="15119" max="15360" width="9.109375" style="35"/>
    <col min="15361" max="15361" width="17.44140625" style="35" customWidth="1"/>
    <col min="15362" max="15362" width="12" style="35" customWidth="1"/>
    <col min="15363" max="15364" width="8.5546875" style="35" customWidth="1"/>
    <col min="15365" max="15365" width="12.88671875" style="35" customWidth="1"/>
    <col min="15366" max="15366" width="12.109375" style="35" customWidth="1"/>
    <col min="15367" max="15368" width="8.44140625" style="35" customWidth="1"/>
    <col min="15369" max="15369" width="12.88671875" style="35" customWidth="1"/>
    <col min="15370" max="15370" width="12.109375" style="35" customWidth="1"/>
    <col min="15371" max="15372" width="8.44140625" style="35" customWidth="1"/>
    <col min="15373" max="15373" width="13.5546875" style="35" customWidth="1"/>
    <col min="15374" max="15374" width="1.5546875" style="35" customWidth="1"/>
    <col min="15375" max="15616" width="9.109375" style="35"/>
    <col min="15617" max="15617" width="17.44140625" style="35" customWidth="1"/>
    <col min="15618" max="15618" width="12" style="35" customWidth="1"/>
    <col min="15619" max="15620" width="8.5546875" style="35" customWidth="1"/>
    <col min="15621" max="15621" width="12.88671875" style="35" customWidth="1"/>
    <col min="15622" max="15622" width="12.109375" style="35" customWidth="1"/>
    <col min="15623" max="15624" width="8.44140625" style="35" customWidth="1"/>
    <col min="15625" max="15625" width="12.88671875" style="35" customWidth="1"/>
    <col min="15626" max="15626" width="12.109375" style="35" customWidth="1"/>
    <col min="15627" max="15628" width="8.44140625" style="35" customWidth="1"/>
    <col min="15629" max="15629" width="13.5546875" style="35" customWidth="1"/>
    <col min="15630" max="15630" width="1.5546875" style="35" customWidth="1"/>
    <col min="15631" max="15872" width="9.109375" style="35"/>
    <col min="15873" max="15873" width="17.44140625" style="35" customWidth="1"/>
    <col min="15874" max="15874" width="12" style="35" customWidth="1"/>
    <col min="15875" max="15876" width="8.5546875" style="35" customWidth="1"/>
    <col min="15877" max="15877" width="12.88671875" style="35" customWidth="1"/>
    <col min="15878" max="15878" width="12.109375" style="35" customWidth="1"/>
    <col min="15879" max="15880" width="8.44140625" style="35" customWidth="1"/>
    <col min="15881" max="15881" width="12.88671875" style="35" customWidth="1"/>
    <col min="15882" max="15882" width="12.109375" style="35" customWidth="1"/>
    <col min="15883" max="15884" width="8.44140625" style="35" customWidth="1"/>
    <col min="15885" max="15885" width="13.5546875" style="35" customWidth="1"/>
    <col min="15886" max="15886" width="1.5546875" style="35" customWidth="1"/>
    <col min="15887" max="16128" width="9.109375" style="35"/>
    <col min="16129" max="16129" width="17.44140625" style="35" customWidth="1"/>
    <col min="16130" max="16130" width="12" style="35" customWidth="1"/>
    <col min="16131" max="16132" width="8.5546875" style="35" customWidth="1"/>
    <col min="16133" max="16133" width="12.88671875" style="35" customWidth="1"/>
    <col min="16134" max="16134" width="12.109375" style="35" customWidth="1"/>
    <col min="16135" max="16136" width="8.44140625" style="35" customWidth="1"/>
    <col min="16137" max="16137" width="12.88671875" style="35" customWidth="1"/>
    <col min="16138" max="16138" width="12.109375" style="35" customWidth="1"/>
    <col min="16139" max="16140" width="8.44140625" style="35" customWidth="1"/>
    <col min="16141" max="16141" width="13.5546875" style="35" customWidth="1"/>
    <col min="16142" max="16142" width="1.5546875" style="35" customWidth="1"/>
    <col min="16143" max="16384" width="9.109375" style="35"/>
  </cols>
  <sheetData>
    <row r="1" spans="1:17">
      <c r="A1" s="1460" t="s">
        <v>5197</v>
      </c>
    </row>
    <row r="2" spans="1:17" ht="17.399999999999999">
      <c r="A2" s="448" t="s">
        <v>1796</v>
      </c>
      <c r="B2" s="1480" t="s">
        <v>4571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667"/>
      <c r="N2" s="448"/>
    </row>
    <row r="3" spans="1:17" ht="18" thickBot="1">
      <c r="A3" s="448"/>
      <c r="B3" s="1690" t="s">
        <v>4572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683"/>
      <c r="N3" s="448"/>
    </row>
    <row r="4" spans="1:17" ht="18" thickBot="1">
      <c r="A4" s="919"/>
      <c r="B4" s="1746" t="s">
        <v>1795</v>
      </c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868"/>
      <c r="N4" s="448"/>
    </row>
    <row r="5" spans="1:17" ht="18" thickBot="1">
      <c r="A5" s="920" t="s">
        <v>4573</v>
      </c>
      <c r="B5" s="866"/>
      <c r="C5" s="866"/>
      <c r="D5" s="866"/>
      <c r="E5" s="921"/>
      <c r="F5" s="1755" t="s">
        <v>1794</v>
      </c>
      <c r="G5" s="1755"/>
      <c r="H5" s="1755"/>
      <c r="I5" s="1755"/>
      <c r="J5" s="1754"/>
      <c r="K5" s="1754"/>
      <c r="L5" s="1754"/>
      <c r="M5" s="868"/>
      <c r="N5" s="448"/>
    </row>
    <row r="6" spans="1:17" ht="18" thickBot="1">
      <c r="A6" s="920" t="s">
        <v>4553</v>
      </c>
      <c r="B6" s="1756" t="s">
        <v>3</v>
      </c>
      <c r="C6" s="1757"/>
      <c r="D6" s="1758"/>
      <c r="E6" s="1755"/>
      <c r="F6" s="1759" t="s">
        <v>1527</v>
      </c>
      <c r="G6" s="1760"/>
      <c r="H6" s="1760"/>
      <c r="I6" s="1761"/>
      <c r="J6" s="1746" t="s">
        <v>1526</v>
      </c>
      <c r="K6" s="1762"/>
      <c r="L6" s="1746"/>
      <c r="M6" s="1762"/>
      <c r="N6" s="448"/>
    </row>
    <row r="7" spans="1:17" ht="18" thickBot="1">
      <c r="A7" s="923" t="s">
        <v>4574</v>
      </c>
      <c r="B7" s="868" t="s">
        <v>350</v>
      </c>
      <c r="C7" s="924" t="s">
        <v>11</v>
      </c>
      <c r="D7" s="868" t="s">
        <v>12</v>
      </c>
      <c r="E7" s="924" t="s">
        <v>3810</v>
      </c>
      <c r="F7" s="868" t="s">
        <v>350</v>
      </c>
      <c r="G7" s="924" t="s">
        <v>11</v>
      </c>
      <c r="H7" s="868" t="s">
        <v>12</v>
      </c>
      <c r="I7" s="924" t="s">
        <v>3810</v>
      </c>
      <c r="J7" s="868" t="s">
        <v>350</v>
      </c>
      <c r="K7" s="924" t="s">
        <v>11</v>
      </c>
      <c r="L7" s="868" t="s">
        <v>12</v>
      </c>
      <c r="M7" s="924" t="s">
        <v>3810</v>
      </c>
      <c r="N7" s="448"/>
    </row>
    <row r="8" spans="1:17" ht="17.399999999999999">
      <c r="A8" s="674" t="s">
        <v>1</v>
      </c>
      <c r="B8" s="430">
        <v>1692</v>
      </c>
      <c r="C8" s="430">
        <v>949</v>
      </c>
      <c r="D8" s="430">
        <v>725</v>
      </c>
      <c r="E8" s="430">
        <v>18</v>
      </c>
      <c r="F8" s="430">
        <v>1540</v>
      </c>
      <c r="G8" s="430">
        <v>856</v>
      </c>
      <c r="H8" s="430">
        <v>667</v>
      </c>
      <c r="I8" s="430">
        <v>17</v>
      </c>
      <c r="J8" s="430">
        <v>152</v>
      </c>
      <c r="K8" s="430">
        <v>93</v>
      </c>
      <c r="L8" s="430">
        <v>58</v>
      </c>
      <c r="M8" s="430">
        <v>1</v>
      </c>
      <c r="N8" s="448"/>
    </row>
    <row r="9" spans="1:17" ht="17.399999999999999">
      <c r="A9" s="670" t="s">
        <v>1498</v>
      </c>
      <c r="B9" s="405">
        <v>11</v>
      </c>
      <c r="C9" s="405">
        <v>6</v>
      </c>
      <c r="D9" s="405">
        <v>5</v>
      </c>
      <c r="E9" s="405">
        <v>0</v>
      </c>
      <c r="F9" s="405">
        <v>9</v>
      </c>
      <c r="G9" s="405">
        <v>5</v>
      </c>
      <c r="H9" s="405">
        <v>4</v>
      </c>
      <c r="I9" s="405">
        <v>0</v>
      </c>
      <c r="J9" s="405">
        <v>2</v>
      </c>
      <c r="K9" s="405">
        <v>1</v>
      </c>
      <c r="L9" s="405">
        <v>1</v>
      </c>
      <c r="M9" s="405">
        <v>0</v>
      </c>
      <c r="N9" s="448"/>
    </row>
    <row r="10" spans="1:17" ht="17.399999999999999">
      <c r="A10" s="670" t="s">
        <v>1497</v>
      </c>
      <c r="B10" s="405">
        <v>235</v>
      </c>
      <c r="C10" s="405">
        <v>125</v>
      </c>
      <c r="D10" s="405">
        <v>104</v>
      </c>
      <c r="E10" s="405">
        <v>6</v>
      </c>
      <c r="F10" s="405">
        <v>208</v>
      </c>
      <c r="G10" s="405">
        <v>105</v>
      </c>
      <c r="H10" s="405">
        <v>98</v>
      </c>
      <c r="I10" s="405">
        <v>5</v>
      </c>
      <c r="J10" s="405">
        <v>27</v>
      </c>
      <c r="K10" s="405">
        <v>20</v>
      </c>
      <c r="L10" s="405">
        <v>6</v>
      </c>
      <c r="M10" s="405">
        <v>1</v>
      </c>
      <c r="N10" s="448"/>
    </row>
    <row r="11" spans="1:17" ht="17.399999999999999">
      <c r="A11" s="670" t="s">
        <v>1496</v>
      </c>
      <c r="B11" s="405">
        <v>374</v>
      </c>
      <c r="C11" s="405">
        <v>213</v>
      </c>
      <c r="D11" s="405">
        <v>157</v>
      </c>
      <c r="E11" s="405">
        <v>4</v>
      </c>
      <c r="F11" s="405">
        <v>342</v>
      </c>
      <c r="G11" s="405">
        <v>194</v>
      </c>
      <c r="H11" s="405">
        <v>144</v>
      </c>
      <c r="I11" s="405">
        <v>4</v>
      </c>
      <c r="J11" s="405">
        <v>32</v>
      </c>
      <c r="K11" s="405">
        <v>19</v>
      </c>
      <c r="L11" s="405">
        <v>13</v>
      </c>
      <c r="M11" s="405">
        <v>0</v>
      </c>
      <c r="N11" s="448"/>
    </row>
    <row r="12" spans="1:17" ht="17.399999999999999">
      <c r="A12" s="670" t="s">
        <v>1495</v>
      </c>
      <c r="B12" s="405">
        <v>366</v>
      </c>
      <c r="C12" s="405">
        <v>204</v>
      </c>
      <c r="D12" s="405">
        <v>160</v>
      </c>
      <c r="E12" s="405">
        <v>2</v>
      </c>
      <c r="F12" s="405">
        <v>334</v>
      </c>
      <c r="G12" s="405">
        <v>184</v>
      </c>
      <c r="H12" s="405">
        <v>148</v>
      </c>
      <c r="I12" s="405">
        <v>2</v>
      </c>
      <c r="J12" s="405">
        <v>32</v>
      </c>
      <c r="K12" s="405">
        <v>20</v>
      </c>
      <c r="L12" s="405">
        <v>12</v>
      </c>
      <c r="M12" s="405">
        <v>0</v>
      </c>
      <c r="N12" s="448"/>
    </row>
    <row r="13" spans="1:17" ht="17.399999999999999">
      <c r="A13" s="670" t="s">
        <v>1494</v>
      </c>
      <c r="B13" s="405">
        <v>325</v>
      </c>
      <c r="C13" s="405">
        <v>189</v>
      </c>
      <c r="D13" s="405">
        <v>132</v>
      </c>
      <c r="E13" s="405">
        <v>4</v>
      </c>
      <c r="F13" s="405">
        <v>307</v>
      </c>
      <c r="G13" s="405">
        <v>180</v>
      </c>
      <c r="H13" s="405">
        <v>123</v>
      </c>
      <c r="I13" s="405">
        <v>4</v>
      </c>
      <c r="J13" s="405">
        <v>18</v>
      </c>
      <c r="K13" s="405">
        <v>9</v>
      </c>
      <c r="L13" s="405">
        <v>9</v>
      </c>
      <c r="M13" s="405">
        <v>0</v>
      </c>
      <c r="N13" s="448"/>
      <c r="Q13" s="925"/>
    </row>
    <row r="14" spans="1:17" ht="17.399999999999999">
      <c r="A14" s="670" t="s">
        <v>1493</v>
      </c>
      <c r="B14" s="405">
        <v>261</v>
      </c>
      <c r="C14" s="405">
        <v>142</v>
      </c>
      <c r="D14" s="405">
        <v>117</v>
      </c>
      <c r="E14" s="405">
        <v>2</v>
      </c>
      <c r="F14" s="405">
        <v>234</v>
      </c>
      <c r="G14" s="405">
        <v>126</v>
      </c>
      <c r="H14" s="405">
        <v>106</v>
      </c>
      <c r="I14" s="405">
        <v>2</v>
      </c>
      <c r="J14" s="405">
        <v>27</v>
      </c>
      <c r="K14" s="405">
        <v>16</v>
      </c>
      <c r="L14" s="405">
        <v>11</v>
      </c>
      <c r="M14" s="405">
        <v>0</v>
      </c>
      <c r="N14" s="448"/>
    </row>
    <row r="15" spans="1:17" ht="17.399999999999999">
      <c r="A15" s="670" t="s">
        <v>1492</v>
      </c>
      <c r="B15" s="405">
        <v>115</v>
      </c>
      <c r="C15" s="405">
        <v>68</v>
      </c>
      <c r="D15" s="405">
        <v>47</v>
      </c>
      <c r="E15" s="405">
        <v>0</v>
      </c>
      <c r="F15" s="405">
        <v>102</v>
      </c>
      <c r="G15" s="405">
        <v>60</v>
      </c>
      <c r="H15" s="405">
        <v>42</v>
      </c>
      <c r="I15" s="405">
        <v>0</v>
      </c>
      <c r="J15" s="405">
        <v>13</v>
      </c>
      <c r="K15" s="405">
        <v>8</v>
      </c>
      <c r="L15" s="405">
        <v>5</v>
      </c>
      <c r="M15" s="405">
        <v>0</v>
      </c>
      <c r="N15" s="448"/>
    </row>
    <row r="16" spans="1:17" ht="17.399999999999999">
      <c r="A16" s="670" t="s">
        <v>1491</v>
      </c>
      <c r="B16" s="405">
        <v>4</v>
      </c>
      <c r="C16" s="405">
        <v>1</v>
      </c>
      <c r="D16" s="405">
        <v>3</v>
      </c>
      <c r="E16" s="405">
        <v>0</v>
      </c>
      <c r="F16" s="405">
        <v>3</v>
      </c>
      <c r="G16" s="405">
        <v>1</v>
      </c>
      <c r="H16" s="405">
        <v>2</v>
      </c>
      <c r="I16" s="405">
        <v>0</v>
      </c>
      <c r="J16" s="405">
        <v>1</v>
      </c>
      <c r="K16" s="405">
        <v>0</v>
      </c>
      <c r="L16" s="405">
        <v>1</v>
      </c>
      <c r="M16" s="405">
        <v>0</v>
      </c>
      <c r="N16" s="448"/>
    </row>
    <row r="17" spans="1:14" ht="17.399999999999999">
      <c r="A17" s="670" t="s">
        <v>1490</v>
      </c>
      <c r="B17" s="405">
        <v>1</v>
      </c>
      <c r="C17" s="405">
        <v>1</v>
      </c>
      <c r="D17" s="405">
        <v>0</v>
      </c>
      <c r="E17" s="405">
        <v>0</v>
      </c>
      <c r="F17" s="405">
        <v>1</v>
      </c>
      <c r="G17" s="405">
        <v>1</v>
      </c>
      <c r="H17" s="405">
        <v>0</v>
      </c>
      <c r="I17" s="405">
        <v>0</v>
      </c>
      <c r="J17" s="405">
        <v>0</v>
      </c>
      <c r="K17" s="405">
        <v>0</v>
      </c>
      <c r="L17" s="405">
        <v>0</v>
      </c>
      <c r="M17" s="405">
        <v>0</v>
      </c>
      <c r="N17" s="448"/>
    </row>
    <row r="18" spans="1:14" ht="17.399999999999999">
      <c r="A18" s="303"/>
      <c r="B18" s="303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448"/>
    </row>
    <row r="19" spans="1:14" ht="17.399999999999999">
      <c r="A19" s="669" t="s">
        <v>1478</v>
      </c>
      <c r="B19" s="404">
        <v>523</v>
      </c>
      <c r="C19" s="404">
        <v>299</v>
      </c>
      <c r="D19" s="404">
        <v>219</v>
      </c>
      <c r="E19" s="404">
        <v>5</v>
      </c>
      <c r="F19" s="404">
        <v>476</v>
      </c>
      <c r="G19" s="404">
        <v>273</v>
      </c>
      <c r="H19" s="404">
        <v>198</v>
      </c>
      <c r="I19" s="404">
        <v>5</v>
      </c>
      <c r="J19" s="404">
        <v>47</v>
      </c>
      <c r="K19" s="404">
        <v>26</v>
      </c>
      <c r="L19" s="404">
        <v>21</v>
      </c>
      <c r="M19" s="404">
        <v>0</v>
      </c>
      <c r="N19" s="448"/>
    </row>
    <row r="20" spans="1:14" ht="17.399999999999999">
      <c r="A20" s="670" t="s">
        <v>1498</v>
      </c>
      <c r="B20" s="405">
        <v>0</v>
      </c>
      <c r="C20" s="405">
        <v>0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448"/>
    </row>
    <row r="21" spans="1:14" ht="17.399999999999999">
      <c r="A21" s="670" t="s">
        <v>1497</v>
      </c>
      <c r="B21" s="405">
        <v>7</v>
      </c>
      <c r="C21" s="405">
        <v>4</v>
      </c>
      <c r="D21" s="405">
        <v>3</v>
      </c>
      <c r="E21" s="405">
        <v>0</v>
      </c>
      <c r="F21" s="405">
        <v>6</v>
      </c>
      <c r="G21" s="405">
        <v>3</v>
      </c>
      <c r="H21" s="405">
        <v>3</v>
      </c>
      <c r="I21" s="405">
        <v>0</v>
      </c>
      <c r="J21" s="405">
        <v>1</v>
      </c>
      <c r="K21" s="405">
        <v>1</v>
      </c>
      <c r="L21" s="405">
        <v>0</v>
      </c>
      <c r="M21" s="405">
        <v>0</v>
      </c>
      <c r="N21" s="448"/>
    </row>
    <row r="22" spans="1:14" ht="17.399999999999999">
      <c r="A22" s="670" t="s">
        <v>1496</v>
      </c>
      <c r="B22" s="405">
        <v>46</v>
      </c>
      <c r="C22" s="405">
        <v>28</v>
      </c>
      <c r="D22" s="405">
        <v>17</v>
      </c>
      <c r="E22" s="405">
        <v>1</v>
      </c>
      <c r="F22" s="405">
        <v>43</v>
      </c>
      <c r="G22" s="405">
        <v>27</v>
      </c>
      <c r="H22" s="405">
        <v>15</v>
      </c>
      <c r="I22" s="405">
        <v>1</v>
      </c>
      <c r="J22" s="405">
        <v>3</v>
      </c>
      <c r="K22" s="405">
        <v>1</v>
      </c>
      <c r="L22" s="405">
        <v>2</v>
      </c>
      <c r="M22" s="405">
        <v>0</v>
      </c>
      <c r="N22" s="448"/>
    </row>
    <row r="23" spans="1:14" ht="17.399999999999999">
      <c r="A23" s="670" t="s">
        <v>1495</v>
      </c>
      <c r="B23" s="405">
        <v>115</v>
      </c>
      <c r="C23" s="405">
        <v>69</v>
      </c>
      <c r="D23" s="405">
        <v>46</v>
      </c>
      <c r="E23" s="405">
        <v>0</v>
      </c>
      <c r="F23" s="405">
        <v>104</v>
      </c>
      <c r="G23" s="405">
        <v>63</v>
      </c>
      <c r="H23" s="405">
        <v>41</v>
      </c>
      <c r="I23" s="405">
        <v>0</v>
      </c>
      <c r="J23" s="405">
        <v>11</v>
      </c>
      <c r="K23" s="405">
        <v>6</v>
      </c>
      <c r="L23" s="405">
        <v>5</v>
      </c>
      <c r="M23" s="405">
        <v>0</v>
      </c>
      <c r="N23" s="448"/>
    </row>
    <row r="24" spans="1:14" ht="17.399999999999999">
      <c r="A24" s="670" t="s">
        <v>1494</v>
      </c>
      <c r="B24" s="405">
        <v>141</v>
      </c>
      <c r="C24" s="405">
        <v>77</v>
      </c>
      <c r="D24" s="405">
        <v>62</v>
      </c>
      <c r="E24" s="405">
        <v>2</v>
      </c>
      <c r="F24" s="405">
        <v>132</v>
      </c>
      <c r="G24" s="405">
        <v>72</v>
      </c>
      <c r="H24" s="405">
        <v>58</v>
      </c>
      <c r="I24" s="405">
        <v>2</v>
      </c>
      <c r="J24" s="405">
        <v>9</v>
      </c>
      <c r="K24" s="405">
        <v>5</v>
      </c>
      <c r="L24" s="405">
        <v>4</v>
      </c>
      <c r="M24" s="405">
        <v>0</v>
      </c>
      <c r="N24" s="448"/>
    </row>
    <row r="25" spans="1:14" ht="17.399999999999999">
      <c r="A25" s="670" t="s">
        <v>1493</v>
      </c>
      <c r="B25" s="405">
        <v>141</v>
      </c>
      <c r="C25" s="405">
        <v>77</v>
      </c>
      <c r="D25" s="405">
        <v>62</v>
      </c>
      <c r="E25" s="405">
        <v>2</v>
      </c>
      <c r="F25" s="405">
        <v>129</v>
      </c>
      <c r="G25" s="405">
        <v>71</v>
      </c>
      <c r="H25" s="405">
        <v>56</v>
      </c>
      <c r="I25" s="405">
        <v>2</v>
      </c>
      <c r="J25" s="405">
        <v>12</v>
      </c>
      <c r="K25" s="405">
        <v>6</v>
      </c>
      <c r="L25" s="405">
        <v>6</v>
      </c>
      <c r="M25" s="405">
        <v>0</v>
      </c>
      <c r="N25" s="448"/>
    </row>
    <row r="26" spans="1:14" ht="17.399999999999999">
      <c r="A26" s="670" t="s">
        <v>1492</v>
      </c>
      <c r="B26" s="405">
        <v>69</v>
      </c>
      <c r="C26" s="405">
        <v>42</v>
      </c>
      <c r="D26" s="405">
        <v>27</v>
      </c>
      <c r="E26" s="405">
        <v>0</v>
      </c>
      <c r="F26" s="405">
        <v>59</v>
      </c>
      <c r="G26" s="405">
        <v>35</v>
      </c>
      <c r="H26" s="405">
        <v>24</v>
      </c>
      <c r="I26" s="405">
        <v>0</v>
      </c>
      <c r="J26" s="405">
        <v>10</v>
      </c>
      <c r="K26" s="405">
        <v>7</v>
      </c>
      <c r="L26" s="405">
        <v>3</v>
      </c>
      <c r="M26" s="405">
        <v>0</v>
      </c>
      <c r="N26" s="448"/>
    </row>
    <row r="27" spans="1:14" ht="17.399999999999999">
      <c r="A27" s="670" t="s">
        <v>1491</v>
      </c>
      <c r="B27" s="405">
        <v>3</v>
      </c>
      <c r="C27" s="405">
        <v>1</v>
      </c>
      <c r="D27" s="405">
        <v>2</v>
      </c>
      <c r="E27" s="405">
        <v>0</v>
      </c>
      <c r="F27" s="405">
        <v>2</v>
      </c>
      <c r="G27" s="405">
        <v>1</v>
      </c>
      <c r="H27" s="405">
        <v>1</v>
      </c>
      <c r="I27" s="405">
        <v>0</v>
      </c>
      <c r="J27" s="405">
        <v>1</v>
      </c>
      <c r="K27" s="405">
        <v>0</v>
      </c>
      <c r="L27" s="405">
        <v>1</v>
      </c>
      <c r="M27" s="405">
        <v>0</v>
      </c>
      <c r="N27" s="448"/>
    </row>
    <row r="28" spans="1:14" ht="17.399999999999999">
      <c r="A28" s="670" t="s">
        <v>1490</v>
      </c>
      <c r="B28" s="405">
        <v>1</v>
      </c>
      <c r="C28" s="405">
        <v>1</v>
      </c>
      <c r="D28" s="405">
        <v>0</v>
      </c>
      <c r="E28" s="405">
        <v>0</v>
      </c>
      <c r="F28" s="405">
        <v>1</v>
      </c>
      <c r="G28" s="405">
        <v>1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  <c r="N28" s="448"/>
    </row>
    <row r="29" spans="1:14" ht="17.399999999999999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448"/>
    </row>
    <row r="30" spans="1:14" ht="17.399999999999999">
      <c r="A30" s="669" t="s">
        <v>17</v>
      </c>
      <c r="B30" s="404">
        <v>1169</v>
      </c>
      <c r="C30" s="404">
        <v>650</v>
      </c>
      <c r="D30" s="404">
        <v>506</v>
      </c>
      <c r="E30" s="404">
        <v>13</v>
      </c>
      <c r="F30" s="404">
        <v>1064</v>
      </c>
      <c r="G30" s="404">
        <v>583</v>
      </c>
      <c r="H30" s="404">
        <v>469</v>
      </c>
      <c r="I30" s="404">
        <v>12</v>
      </c>
      <c r="J30" s="404">
        <v>105</v>
      </c>
      <c r="K30" s="404">
        <v>67</v>
      </c>
      <c r="L30" s="404">
        <v>37</v>
      </c>
      <c r="M30" s="404">
        <v>1</v>
      </c>
      <c r="N30" s="448"/>
    </row>
    <row r="31" spans="1:14" ht="17.399999999999999">
      <c r="A31" s="670" t="s">
        <v>1498</v>
      </c>
      <c r="B31" s="405">
        <v>11</v>
      </c>
      <c r="C31" s="405">
        <v>6</v>
      </c>
      <c r="D31" s="405">
        <v>5</v>
      </c>
      <c r="E31" s="405">
        <v>0</v>
      </c>
      <c r="F31" s="405">
        <v>9</v>
      </c>
      <c r="G31" s="405">
        <v>5</v>
      </c>
      <c r="H31" s="405">
        <v>4</v>
      </c>
      <c r="I31" s="405">
        <v>0</v>
      </c>
      <c r="J31" s="405">
        <v>2</v>
      </c>
      <c r="K31" s="405">
        <v>1</v>
      </c>
      <c r="L31" s="405">
        <v>1</v>
      </c>
      <c r="M31" s="405">
        <v>0</v>
      </c>
      <c r="N31" s="448"/>
    </row>
    <row r="32" spans="1:14" ht="17.399999999999999">
      <c r="A32" s="670" t="s">
        <v>1497</v>
      </c>
      <c r="B32" s="405">
        <v>228</v>
      </c>
      <c r="C32" s="405">
        <v>121</v>
      </c>
      <c r="D32" s="405">
        <v>101</v>
      </c>
      <c r="E32" s="405">
        <v>6</v>
      </c>
      <c r="F32" s="405">
        <v>202</v>
      </c>
      <c r="G32" s="405">
        <v>102</v>
      </c>
      <c r="H32" s="405">
        <v>95</v>
      </c>
      <c r="I32" s="405">
        <v>5</v>
      </c>
      <c r="J32" s="405">
        <v>26</v>
      </c>
      <c r="K32" s="405">
        <v>19</v>
      </c>
      <c r="L32" s="405">
        <v>6</v>
      </c>
      <c r="M32" s="405">
        <v>1</v>
      </c>
      <c r="N32" s="448"/>
    </row>
    <row r="33" spans="1:14" ht="17.399999999999999">
      <c r="A33" s="670" t="s">
        <v>1496</v>
      </c>
      <c r="B33" s="405">
        <v>328</v>
      </c>
      <c r="C33" s="405">
        <v>185</v>
      </c>
      <c r="D33" s="405">
        <v>140</v>
      </c>
      <c r="E33" s="405">
        <v>3</v>
      </c>
      <c r="F33" s="405">
        <v>299</v>
      </c>
      <c r="G33" s="405">
        <v>167</v>
      </c>
      <c r="H33" s="405">
        <v>129</v>
      </c>
      <c r="I33" s="405">
        <v>3</v>
      </c>
      <c r="J33" s="405">
        <v>29</v>
      </c>
      <c r="K33" s="405">
        <v>18</v>
      </c>
      <c r="L33" s="405">
        <v>11</v>
      </c>
      <c r="M33" s="405">
        <v>0</v>
      </c>
      <c r="N33" s="448"/>
    </row>
    <row r="34" spans="1:14" ht="17.399999999999999">
      <c r="A34" s="670" t="s">
        <v>1495</v>
      </c>
      <c r="B34" s="405">
        <v>251</v>
      </c>
      <c r="C34" s="405">
        <v>135</v>
      </c>
      <c r="D34" s="405">
        <v>114</v>
      </c>
      <c r="E34" s="405">
        <v>2</v>
      </c>
      <c r="F34" s="405">
        <v>230</v>
      </c>
      <c r="G34" s="405">
        <v>121</v>
      </c>
      <c r="H34" s="405">
        <v>107</v>
      </c>
      <c r="I34" s="405">
        <v>2</v>
      </c>
      <c r="J34" s="405">
        <v>21</v>
      </c>
      <c r="K34" s="405">
        <v>14</v>
      </c>
      <c r="L34" s="405">
        <v>7</v>
      </c>
      <c r="M34" s="405">
        <v>0</v>
      </c>
      <c r="N34" s="448"/>
    </row>
    <row r="35" spans="1:14" ht="17.399999999999999">
      <c r="A35" s="670" t="s">
        <v>1494</v>
      </c>
      <c r="B35" s="405">
        <v>184</v>
      </c>
      <c r="C35" s="405">
        <v>112</v>
      </c>
      <c r="D35" s="405">
        <v>70</v>
      </c>
      <c r="E35" s="405">
        <v>2</v>
      </c>
      <c r="F35" s="405">
        <v>175</v>
      </c>
      <c r="G35" s="405">
        <v>108</v>
      </c>
      <c r="H35" s="405">
        <v>65</v>
      </c>
      <c r="I35" s="405">
        <v>2</v>
      </c>
      <c r="J35" s="405">
        <v>9</v>
      </c>
      <c r="K35" s="405">
        <v>4</v>
      </c>
      <c r="L35" s="405">
        <v>5</v>
      </c>
      <c r="M35" s="405">
        <v>0</v>
      </c>
      <c r="N35" s="448"/>
    </row>
    <row r="36" spans="1:14" ht="17.399999999999999">
      <c r="A36" s="670" t="s">
        <v>1493</v>
      </c>
      <c r="B36" s="405">
        <v>120</v>
      </c>
      <c r="C36" s="405">
        <v>65</v>
      </c>
      <c r="D36" s="405">
        <v>55</v>
      </c>
      <c r="E36" s="405">
        <v>0</v>
      </c>
      <c r="F36" s="405">
        <v>105</v>
      </c>
      <c r="G36" s="405">
        <v>55</v>
      </c>
      <c r="H36" s="405">
        <v>50</v>
      </c>
      <c r="I36" s="405">
        <v>0</v>
      </c>
      <c r="J36" s="405">
        <v>15</v>
      </c>
      <c r="K36" s="405">
        <v>10</v>
      </c>
      <c r="L36" s="405">
        <v>5</v>
      </c>
      <c r="M36" s="405">
        <v>0</v>
      </c>
      <c r="N36" s="448"/>
    </row>
    <row r="37" spans="1:14" ht="17.399999999999999">
      <c r="A37" s="670" t="s">
        <v>1492</v>
      </c>
      <c r="B37" s="405">
        <v>46</v>
      </c>
      <c r="C37" s="405">
        <v>26</v>
      </c>
      <c r="D37" s="405">
        <v>20</v>
      </c>
      <c r="E37" s="405">
        <v>0</v>
      </c>
      <c r="F37" s="405">
        <v>43</v>
      </c>
      <c r="G37" s="405">
        <v>25</v>
      </c>
      <c r="H37" s="405">
        <v>18</v>
      </c>
      <c r="I37" s="405">
        <v>0</v>
      </c>
      <c r="J37" s="405">
        <v>3</v>
      </c>
      <c r="K37" s="405">
        <v>1</v>
      </c>
      <c r="L37" s="405">
        <v>2</v>
      </c>
      <c r="M37" s="405">
        <v>0</v>
      </c>
      <c r="N37" s="448"/>
    </row>
    <row r="38" spans="1:14" ht="17.399999999999999">
      <c r="A38" s="670" t="s">
        <v>1491</v>
      </c>
      <c r="B38" s="405">
        <v>1</v>
      </c>
      <c r="C38" s="405">
        <v>0</v>
      </c>
      <c r="D38" s="405">
        <v>1</v>
      </c>
      <c r="E38" s="405">
        <v>0</v>
      </c>
      <c r="F38" s="405">
        <v>1</v>
      </c>
      <c r="G38" s="405">
        <v>0</v>
      </c>
      <c r="H38" s="405">
        <v>1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  <c r="N38" s="448"/>
    </row>
    <row r="39" spans="1:14" ht="17.399999999999999">
      <c r="A39" s="670" t="s">
        <v>1490</v>
      </c>
      <c r="B39" s="405">
        <v>0</v>
      </c>
      <c r="C39" s="405">
        <v>0</v>
      </c>
      <c r="D39" s="405">
        <v>0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  <c r="N39" s="448"/>
    </row>
    <row r="40" spans="1:14" ht="17.399999999999999">
      <c r="A40" s="303"/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448"/>
    </row>
    <row r="41" spans="1:14" ht="17.399999999999999">
      <c r="A41" s="669" t="s">
        <v>3816</v>
      </c>
      <c r="B41" s="404">
        <v>0</v>
      </c>
      <c r="C41" s="404">
        <v>0</v>
      </c>
      <c r="D41" s="404">
        <v>0</v>
      </c>
      <c r="E41" s="404">
        <v>0</v>
      </c>
      <c r="F41" s="404">
        <v>0</v>
      </c>
      <c r="G41" s="404">
        <v>0</v>
      </c>
      <c r="H41" s="404">
        <v>0</v>
      </c>
      <c r="I41" s="404">
        <v>0</v>
      </c>
      <c r="J41" s="404">
        <v>0</v>
      </c>
      <c r="K41" s="404">
        <v>0</v>
      </c>
      <c r="L41" s="404">
        <v>0</v>
      </c>
      <c r="M41" s="404">
        <v>0</v>
      </c>
      <c r="N41" s="448"/>
    </row>
    <row r="42" spans="1:14" ht="17.399999999999999">
      <c r="A42" s="670" t="s">
        <v>1498</v>
      </c>
      <c r="B42" s="405">
        <v>0</v>
      </c>
      <c r="C42" s="405">
        <v>0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  <c r="N42" s="448"/>
    </row>
    <row r="43" spans="1:14" ht="17.399999999999999">
      <c r="A43" s="670" t="s">
        <v>1497</v>
      </c>
      <c r="B43" s="405">
        <v>0</v>
      </c>
      <c r="C43" s="405">
        <v>0</v>
      </c>
      <c r="D43" s="405">
        <v>0</v>
      </c>
      <c r="E43" s="405">
        <v>0</v>
      </c>
      <c r="F43" s="405">
        <v>0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  <c r="N43" s="448"/>
    </row>
    <row r="44" spans="1:14" ht="17.399999999999999">
      <c r="A44" s="670" t="s">
        <v>1496</v>
      </c>
      <c r="B44" s="405">
        <v>0</v>
      </c>
      <c r="C44" s="405">
        <v>0</v>
      </c>
      <c r="D44" s="405">
        <v>0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48"/>
    </row>
    <row r="45" spans="1:14" ht="17.399999999999999">
      <c r="A45" s="670" t="s">
        <v>1495</v>
      </c>
      <c r="B45" s="405">
        <v>0</v>
      </c>
      <c r="C45" s="405">
        <v>0</v>
      </c>
      <c r="D45" s="405">
        <v>0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  <c r="N45" s="448"/>
    </row>
    <row r="46" spans="1:14" ht="17.399999999999999">
      <c r="A46" s="670" t="s">
        <v>1494</v>
      </c>
      <c r="B46" s="405">
        <v>0</v>
      </c>
      <c r="C46" s="405">
        <v>0</v>
      </c>
      <c r="D46" s="405">
        <v>0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  <c r="N46" s="448"/>
    </row>
    <row r="47" spans="1:14" ht="17.399999999999999">
      <c r="A47" s="670" t="s">
        <v>1493</v>
      </c>
      <c r="B47" s="405">
        <v>0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48"/>
    </row>
    <row r="48" spans="1:14" ht="17.399999999999999">
      <c r="A48" s="670" t="s">
        <v>1492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  <c r="N48" s="448"/>
    </row>
    <row r="49" spans="1:14" ht="17.399999999999999">
      <c r="A49" s="670" t="s">
        <v>1491</v>
      </c>
      <c r="B49" s="405">
        <v>0</v>
      </c>
      <c r="C49" s="405">
        <v>0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48"/>
    </row>
    <row r="50" spans="1:14" ht="17.399999999999999">
      <c r="A50" s="670" t="s">
        <v>1490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448"/>
    </row>
    <row r="51" spans="1:14" ht="17.399999999999999">
      <c r="A51" s="407"/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  <c r="M51" s="407"/>
      <c r="N51" s="448"/>
    </row>
    <row r="52" spans="1:14" ht="17.399999999999999">
      <c r="A52" s="71" t="s">
        <v>4082</v>
      </c>
      <c r="B52" s="407"/>
      <c r="C52" s="407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48"/>
    </row>
  </sheetData>
  <mergeCells count="7">
    <mergeCell ref="B2:L2"/>
    <mergeCell ref="B3:L3"/>
    <mergeCell ref="B4:L4"/>
    <mergeCell ref="F5:L5"/>
    <mergeCell ref="B6:E6"/>
    <mergeCell ref="F6:I6"/>
    <mergeCell ref="J6:M6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7" enableFormatConditionsCalculation="0">
    <tabColor theme="4" tint="-0.249977111117893"/>
  </sheetPr>
  <dimension ref="A1:J31"/>
  <sheetViews>
    <sheetView showGridLines="0" showRowColHeaders="0" view="pageBreakPreview" zoomScaleNormal="100" zoomScaleSheetLayoutView="100" workbookViewId="0"/>
  </sheetViews>
  <sheetFormatPr baseColWidth="10" defaultColWidth="11.44140625" defaultRowHeight="12.6"/>
  <cols>
    <col min="1" max="1" width="19.88671875" style="283" customWidth="1"/>
    <col min="2" max="2" width="11.44140625" style="283"/>
    <col min="3" max="3" width="12" style="283" customWidth="1"/>
    <col min="4" max="4" width="15.44140625" style="283" customWidth="1"/>
    <col min="5" max="5" width="12" style="283" customWidth="1"/>
    <col min="6" max="6" width="16.88671875" style="283" customWidth="1"/>
    <col min="7" max="256" width="11.44140625" style="283"/>
    <col min="257" max="257" width="19.88671875" style="283" customWidth="1"/>
    <col min="258" max="258" width="11.44140625" style="283"/>
    <col min="259" max="259" width="12" style="283" customWidth="1"/>
    <col min="260" max="260" width="15.44140625" style="283" customWidth="1"/>
    <col min="261" max="261" width="12" style="283" customWidth="1"/>
    <col min="262" max="262" width="16.88671875" style="283" customWidth="1"/>
    <col min="263" max="512" width="11.44140625" style="283"/>
    <col min="513" max="513" width="19.88671875" style="283" customWidth="1"/>
    <col min="514" max="514" width="11.44140625" style="283"/>
    <col min="515" max="515" width="12" style="283" customWidth="1"/>
    <col min="516" max="516" width="15.44140625" style="283" customWidth="1"/>
    <col min="517" max="517" width="12" style="283" customWidth="1"/>
    <col min="518" max="518" width="16.88671875" style="283" customWidth="1"/>
    <col min="519" max="768" width="11.44140625" style="283"/>
    <col min="769" max="769" width="19.88671875" style="283" customWidth="1"/>
    <col min="770" max="770" width="11.44140625" style="283"/>
    <col min="771" max="771" width="12" style="283" customWidth="1"/>
    <col min="772" max="772" width="15.44140625" style="283" customWidth="1"/>
    <col min="773" max="773" width="12" style="283" customWidth="1"/>
    <col min="774" max="774" width="16.88671875" style="283" customWidth="1"/>
    <col min="775" max="1024" width="11.44140625" style="283"/>
    <col min="1025" max="1025" width="19.88671875" style="283" customWidth="1"/>
    <col min="1026" max="1026" width="11.44140625" style="283"/>
    <col min="1027" max="1027" width="12" style="283" customWidth="1"/>
    <col min="1028" max="1028" width="15.44140625" style="283" customWidth="1"/>
    <col min="1029" max="1029" width="12" style="283" customWidth="1"/>
    <col min="1030" max="1030" width="16.88671875" style="283" customWidth="1"/>
    <col min="1031" max="1280" width="11.44140625" style="283"/>
    <col min="1281" max="1281" width="19.88671875" style="283" customWidth="1"/>
    <col min="1282" max="1282" width="11.44140625" style="283"/>
    <col min="1283" max="1283" width="12" style="283" customWidth="1"/>
    <col min="1284" max="1284" width="15.44140625" style="283" customWidth="1"/>
    <col min="1285" max="1285" width="12" style="283" customWidth="1"/>
    <col min="1286" max="1286" width="16.88671875" style="283" customWidth="1"/>
    <col min="1287" max="1536" width="11.44140625" style="283"/>
    <col min="1537" max="1537" width="19.88671875" style="283" customWidth="1"/>
    <col min="1538" max="1538" width="11.44140625" style="283"/>
    <col min="1539" max="1539" width="12" style="283" customWidth="1"/>
    <col min="1540" max="1540" width="15.44140625" style="283" customWidth="1"/>
    <col min="1541" max="1541" width="12" style="283" customWidth="1"/>
    <col min="1542" max="1542" width="16.88671875" style="283" customWidth="1"/>
    <col min="1543" max="1792" width="11.44140625" style="283"/>
    <col min="1793" max="1793" width="19.88671875" style="283" customWidth="1"/>
    <col min="1794" max="1794" width="11.44140625" style="283"/>
    <col min="1795" max="1795" width="12" style="283" customWidth="1"/>
    <col min="1796" max="1796" width="15.44140625" style="283" customWidth="1"/>
    <col min="1797" max="1797" width="12" style="283" customWidth="1"/>
    <col min="1798" max="1798" width="16.88671875" style="283" customWidth="1"/>
    <col min="1799" max="2048" width="11.44140625" style="283"/>
    <col min="2049" max="2049" width="19.88671875" style="283" customWidth="1"/>
    <col min="2050" max="2050" width="11.44140625" style="283"/>
    <col min="2051" max="2051" width="12" style="283" customWidth="1"/>
    <col min="2052" max="2052" width="15.44140625" style="283" customWidth="1"/>
    <col min="2053" max="2053" width="12" style="283" customWidth="1"/>
    <col min="2054" max="2054" width="16.88671875" style="283" customWidth="1"/>
    <col min="2055" max="2304" width="11.44140625" style="283"/>
    <col min="2305" max="2305" width="19.88671875" style="283" customWidth="1"/>
    <col min="2306" max="2306" width="11.44140625" style="283"/>
    <col min="2307" max="2307" width="12" style="283" customWidth="1"/>
    <col min="2308" max="2308" width="15.44140625" style="283" customWidth="1"/>
    <col min="2309" max="2309" width="12" style="283" customWidth="1"/>
    <col min="2310" max="2310" width="16.88671875" style="283" customWidth="1"/>
    <col min="2311" max="2560" width="11.44140625" style="283"/>
    <col min="2561" max="2561" width="19.88671875" style="283" customWidth="1"/>
    <col min="2562" max="2562" width="11.44140625" style="283"/>
    <col min="2563" max="2563" width="12" style="283" customWidth="1"/>
    <col min="2564" max="2564" width="15.44140625" style="283" customWidth="1"/>
    <col min="2565" max="2565" width="12" style="283" customWidth="1"/>
    <col min="2566" max="2566" width="16.88671875" style="283" customWidth="1"/>
    <col min="2567" max="2816" width="11.44140625" style="283"/>
    <col min="2817" max="2817" width="19.88671875" style="283" customWidth="1"/>
    <col min="2818" max="2818" width="11.44140625" style="283"/>
    <col min="2819" max="2819" width="12" style="283" customWidth="1"/>
    <col min="2820" max="2820" width="15.44140625" style="283" customWidth="1"/>
    <col min="2821" max="2821" width="12" style="283" customWidth="1"/>
    <col min="2822" max="2822" width="16.88671875" style="283" customWidth="1"/>
    <col min="2823" max="3072" width="11.44140625" style="283"/>
    <col min="3073" max="3073" width="19.88671875" style="283" customWidth="1"/>
    <col min="3074" max="3074" width="11.44140625" style="283"/>
    <col min="3075" max="3075" width="12" style="283" customWidth="1"/>
    <col min="3076" max="3076" width="15.44140625" style="283" customWidth="1"/>
    <col min="3077" max="3077" width="12" style="283" customWidth="1"/>
    <col min="3078" max="3078" width="16.88671875" style="283" customWidth="1"/>
    <col min="3079" max="3328" width="11.44140625" style="283"/>
    <col min="3329" max="3329" width="19.88671875" style="283" customWidth="1"/>
    <col min="3330" max="3330" width="11.44140625" style="283"/>
    <col min="3331" max="3331" width="12" style="283" customWidth="1"/>
    <col min="3332" max="3332" width="15.44140625" style="283" customWidth="1"/>
    <col min="3333" max="3333" width="12" style="283" customWidth="1"/>
    <col min="3334" max="3334" width="16.88671875" style="283" customWidth="1"/>
    <col min="3335" max="3584" width="11.44140625" style="283"/>
    <col min="3585" max="3585" width="19.88671875" style="283" customWidth="1"/>
    <col min="3586" max="3586" width="11.44140625" style="283"/>
    <col min="3587" max="3587" width="12" style="283" customWidth="1"/>
    <col min="3588" max="3588" width="15.44140625" style="283" customWidth="1"/>
    <col min="3589" max="3589" width="12" style="283" customWidth="1"/>
    <col min="3590" max="3590" width="16.88671875" style="283" customWidth="1"/>
    <col min="3591" max="3840" width="11.44140625" style="283"/>
    <col min="3841" max="3841" width="19.88671875" style="283" customWidth="1"/>
    <col min="3842" max="3842" width="11.44140625" style="283"/>
    <col min="3843" max="3843" width="12" style="283" customWidth="1"/>
    <col min="3844" max="3844" width="15.44140625" style="283" customWidth="1"/>
    <col min="3845" max="3845" width="12" style="283" customWidth="1"/>
    <col min="3846" max="3846" width="16.88671875" style="283" customWidth="1"/>
    <col min="3847" max="4096" width="11.44140625" style="283"/>
    <col min="4097" max="4097" width="19.88671875" style="283" customWidth="1"/>
    <col min="4098" max="4098" width="11.44140625" style="283"/>
    <col min="4099" max="4099" width="12" style="283" customWidth="1"/>
    <col min="4100" max="4100" width="15.44140625" style="283" customWidth="1"/>
    <col min="4101" max="4101" width="12" style="283" customWidth="1"/>
    <col min="4102" max="4102" width="16.88671875" style="283" customWidth="1"/>
    <col min="4103" max="4352" width="11.44140625" style="283"/>
    <col min="4353" max="4353" width="19.88671875" style="283" customWidth="1"/>
    <col min="4354" max="4354" width="11.44140625" style="283"/>
    <col min="4355" max="4355" width="12" style="283" customWidth="1"/>
    <col min="4356" max="4356" width="15.44140625" style="283" customWidth="1"/>
    <col min="4357" max="4357" width="12" style="283" customWidth="1"/>
    <col min="4358" max="4358" width="16.88671875" style="283" customWidth="1"/>
    <col min="4359" max="4608" width="11.44140625" style="283"/>
    <col min="4609" max="4609" width="19.88671875" style="283" customWidth="1"/>
    <col min="4610" max="4610" width="11.44140625" style="283"/>
    <col min="4611" max="4611" width="12" style="283" customWidth="1"/>
    <col min="4612" max="4612" width="15.44140625" style="283" customWidth="1"/>
    <col min="4613" max="4613" width="12" style="283" customWidth="1"/>
    <col min="4614" max="4614" width="16.88671875" style="283" customWidth="1"/>
    <col min="4615" max="4864" width="11.44140625" style="283"/>
    <col min="4865" max="4865" width="19.88671875" style="283" customWidth="1"/>
    <col min="4866" max="4866" width="11.44140625" style="283"/>
    <col min="4867" max="4867" width="12" style="283" customWidth="1"/>
    <col min="4868" max="4868" width="15.44140625" style="283" customWidth="1"/>
    <col min="4869" max="4869" width="12" style="283" customWidth="1"/>
    <col min="4870" max="4870" width="16.88671875" style="283" customWidth="1"/>
    <col min="4871" max="5120" width="11.44140625" style="283"/>
    <col min="5121" max="5121" width="19.88671875" style="283" customWidth="1"/>
    <col min="5122" max="5122" width="11.44140625" style="283"/>
    <col min="5123" max="5123" width="12" style="283" customWidth="1"/>
    <col min="5124" max="5124" width="15.44140625" style="283" customWidth="1"/>
    <col min="5125" max="5125" width="12" style="283" customWidth="1"/>
    <col min="5126" max="5126" width="16.88671875" style="283" customWidth="1"/>
    <col min="5127" max="5376" width="11.44140625" style="283"/>
    <col min="5377" max="5377" width="19.88671875" style="283" customWidth="1"/>
    <col min="5378" max="5378" width="11.44140625" style="283"/>
    <col min="5379" max="5379" width="12" style="283" customWidth="1"/>
    <col min="5380" max="5380" width="15.44140625" style="283" customWidth="1"/>
    <col min="5381" max="5381" width="12" style="283" customWidth="1"/>
    <col min="5382" max="5382" width="16.88671875" style="283" customWidth="1"/>
    <col min="5383" max="5632" width="11.44140625" style="283"/>
    <col min="5633" max="5633" width="19.88671875" style="283" customWidth="1"/>
    <col min="5634" max="5634" width="11.44140625" style="283"/>
    <col min="5635" max="5635" width="12" style="283" customWidth="1"/>
    <col min="5636" max="5636" width="15.44140625" style="283" customWidth="1"/>
    <col min="5637" max="5637" width="12" style="283" customWidth="1"/>
    <col min="5638" max="5638" width="16.88671875" style="283" customWidth="1"/>
    <col min="5639" max="5888" width="11.44140625" style="283"/>
    <col min="5889" max="5889" width="19.88671875" style="283" customWidth="1"/>
    <col min="5890" max="5890" width="11.44140625" style="283"/>
    <col min="5891" max="5891" width="12" style="283" customWidth="1"/>
    <col min="5892" max="5892" width="15.44140625" style="283" customWidth="1"/>
    <col min="5893" max="5893" width="12" style="283" customWidth="1"/>
    <col min="5894" max="5894" width="16.88671875" style="283" customWidth="1"/>
    <col min="5895" max="6144" width="11.44140625" style="283"/>
    <col min="6145" max="6145" width="19.88671875" style="283" customWidth="1"/>
    <col min="6146" max="6146" width="11.44140625" style="283"/>
    <col min="6147" max="6147" width="12" style="283" customWidth="1"/>
    <col min="6148" max="6148" width="15.44140625" style="283" customWidth="1"/>
    <col min="6149" max="6149" width="12" style="283" customWidth="1"/>
    <col min="6150" max="6150" width="16.88671875" style="283" customWidth="1"/>
    <col min="6151" max="6400" width="11.44140625" style="283"/>
    <col min="6401" max="6401" width="19.88671875" style="283" customWidth="1"/>
    <col min="6402" max="6402" width="11.44140625" style="283"/>
    <col min="6403" max="6403" width="12" style="283" customWidth="1"/>
    <col min="6404" max="6404" width="15.44140625" style="283" customWidth="1"/>
    <col min="6405" max="6405" width="12" style="283" customWidth="1"/>
    <col min="6406" max="6406" width="16.88671875" style="283" customWidth="1"/>
    <col min="6407" max="6656" width="11.44140625" style="283"/>
    <col min="6657" max="6657" width="19.88671875" style="283" customWidth="1"/>
    <col min="6658" max="6658" width="11.44140625" style="283"/>
    <col min="6659" max="6659" width="12" style="283" customWidth="1"/>
    <col min="6660" max="6660" width="15.44140625" style="283" customWidth="1"/>
    <col min="6661" max="6661" width="12" style="283" customWidth="1"/>
    <col min="6662" max="6662" width="16.88671875" style="283" customWidth="1"/>
    <col min="6663" max="6912" width="11.44140625" style="283"/>
    <col min="6913" max="6913" width="19.88671875" style="283" customWidth="1"/>
    <col min="6914" max="6914" width="11.44140625" style="283"/>
    <col min="6915" max="6915" width="12" style="283" customWidth="1"/>
    <col min="6916" max="6916" width="15.44140625" style="283" customWidth="1"/>
    <col min="6917" max="6917" width="12" style="283" customWidth="1"/>
    <col min="6918" max="6918" width="16.88671875" style="283" customWidth="1"/>
    <col min="6919" max="7168" width="11.44140625" style="283"/>
    <col min="7169" max="7169" width="19.88671875" style="283" customWidth="1"/>
    <col min="7170" max="7170" width="11.44140625" style="283"/>
    <col min="7171" max="7171" width="12" style="283" customWidth="1"/>
    <col min="7172" max="7172" width="15.44140625" style="283" customWidth="1"/>
    <col min="7173" max="7173" width="12" style="283" customWidth="1"/>
    <col min="7174" max="7174" width="16.88671875" style="283" customWidth="1"/>
    <col min="7175" max="7424" width="11.44140625" style="283"/>
    <col min="7425" max="7425" width="19.88671875" style="283" customWidth="1"/>
    <col min="7426" max="7426" width="11.44140625" style="283"/>
    <col min="7427" max="7427" width="12" style="283" customWidth="1"/>
    <col min="7428" max="7428" width="15.44140625" style="283" customWidth="1"/>
    <col min="7429" max="7429" width="12" style="283" customWidth="1"/>
    <col min="7430" max="7430" width="16.88671875" style="283" customWidth="1"/>
    <col min="7431" max="7680" width="11.44140625" style="283"/>
    <col min="7681" max="7681" width="19.88671875" style="283" customWidth="1"/>
    <col min="7682" max="7682" width="11.44140625" style="283"/>
    <col min="7683" max="7683" width="12" style="283" customWidth="1"/>
    <col min="7684" max="7684" width="15.44140625" style="283" customWidth="1"/>
    <col min="7685" max="7685" width="12" style="283" customWidth="1"/>
    <col min="7686" max="7686" width="16.88671875" style="283" customWidth="1"/>
    <col min="7687" max="7936" width="11.44140625" style="283"/>
    <col min="7937" max="7937" width="19.88671875" style="283" customWidth="1"/>
    <col min="7938" max="7938" width="11.44140625" style="283"/>
    <col min="7939" max="7939" width="12" style="283" customWidth="1"/>
    <col min="7940" max="7940" width="15.44140625" style="283" customWidth="1"/>
    <col min="7941" max="7941" width="12" style="283" customWidth="1"/>
    <col min="7942" max="7942" width="16.88671875" style="283" customWidth="1"/>
    <col min="7943" max="8192" width="11.44140625" style="283"/>
    <col min="8193" max="8193" width="19.88671875" style="283" customWidth="1"/>
    <col min="8194" max="8194" width="11.44140625" style="283"/>
    <col min="8195" max="8195" width="12" style="283" customWidth="1"/>
    <col min="8196" max="8196" width="15.44140625" style="283" customWidth="1"/>
    <col min="8197" max="8197" width="12" style="283" customWidth="1"/>
    <col min="8198" max="8198" width="16.88671875" style="283" customWidth="1"/>
    <col min="8199" max="8448" width="11.44140625" style="283"/>
    <col min="8449" max="8449" width="19.88671875" style="283" customWidth="1"/>
    <col min="8450" max="8450" width="11.44140625" style="283"/>
    <col min="8451" max="8451" width="12" style="283" customWidth="1"/>
    <col min="8452" max="8452" width="15.44140625" style="283" customWidth="1"/>
    <col min="8453" max="8453" width="12" style="283" customWidth="1"/>
    <col min="8454" max="8454" width="16.88671875" style="283" customWidth="1"/>
    <col min="8455" max="8704" width="11.44140625" style="283"/>
    <col min="8705" max="8705" width="19.88671875" style="283" customWidth="1"/>
    <col min="8706" max="8706" width="11.44140625" style="283"/>
    <col min="8707" max="8707" width="12" style="283" customWidth="1"/>
    <col min="8708" max="8708" width="15.44140625" style="283" customWidth="1"/>
    <col min="8709" max="8709" width="12" style="283" customWidth="1"/>
    <col min="8710" max="8710" width="16.88671875" style="283" customWidth="1"/>
    <col min="8711" max="8960" width="11.44140625" style="283"/>
    <col min="8961" max="8961" width="19.88671875" style="283" customWidth="1"/>
    <col min="8962" max="8962" width="11.44140625" style="283"/>
    <col min="8963" max="8963" width="12" style="283" customWidth="1"/>
    <col min="8964" max="8964" width="15.44140625" style="283" customWidth="1"/>
    <col min="8965" max="8965" width="12" style="283" customWidth="1"/>
    <col min="8966" max="8966" width="16.88671875" style="283" customWidth="1"/>
    <col min="8967" max="9216" width="11.44140625" style="283"/>
    <col min="9217" max="9217" width="19.88671875" style="283" customWidth="1"/>
    <col min="9218" max="9218" width="11.44140625" style="283"/>
    <col min="9219" max="9219" width="12" style="283" customWidth="1"/>
    <col min="9220" max="9220" width="15.44140625" style="283" customWidth="1"/>
    <col min="9221" max="9221" width="12" style="283" customWidth="1"/>
    <col min="9222" max="9222" width="16.88671875" style="283" customWidth="1"/>
    <col min="9223" max="9472" width="11.44140625" style="283"/>
    <col min="9473" max="9473" width="19.88671875" style="283" customWidth="1"/>
    <col min="9474" max="9474" width="11.44140625" style="283"/>
    <col min="9475" max="9475" width="12" style="283" customWidth="1"/>
    <col min="9476" max="9476" width="15.44140625" style="283" customWidth="1"/>
    <col min="9477" max="9477" width="12" style="283" customWidth="1"/>
    <col min="9478" max="9478" width="16.88671875" style="283" customWidth="1"/>
    <col min="9479" max="9728" width="11.44140625" style="283"/>
    <col min="9729" max="9729" width="19.88671875" style="283" customWidth="1"/>
    <col min="9730" max="9730" width="11.44140625" style="283"/>
    <col min="9731" max="9731" width="12" style="283" customWidth="1"/>
    <col min="9732" max="9732" width="15.44140625" style="283" customWidth="1"/>
    <col min="9733" max="9733" width="12" style="283" customWidth="1"/>
    <col min="9734" max="9734" width="16.88671875" style="283" customWidth="1"/>
    <col min="9735" max="9984" width="11.44140625" style="283"/>
    <col min="9985" max="9985" width="19.88671875" style="283" customWidth="1"/>
    <col min="9986" max="9986" width="11.44140625" style="283"/>
    <col min="9987" max="9987" width="12" style="283" customWidth="1"/>
    <col min="9988" max="9988" width="15.44140625" style="283" customWidth="1"/>
    <col min="9989" max="9989" width="12" style="283" customWidth="1"/>
    <col min="9990" max="9990" width="16.88671875" style="283" customWidth="1"/>
    <col min="9991" max="10240" width="11.44140625" style="283"/>
    <col min="10241" max="10241" width="19.88671875" style="283" customWidth="1"/>
    <col min="10242" max="10242" width="11.44140625" style="283"/>
    <col min="10243" max="10243" width="12" style="283" customWidth="1"/>
    <col min="10244" max="10244" width="15.44140625" style="283" customWidth="1"/>
    <col min="10245" max="10245" width="12" style="283" customWidth="1"/>
    <col min="10246" max="10246" width="16.88671875" style="283" customWidth="1"/>
    <col min="10247" max="10496" width="11.44140625" style="283"/>
    <col min="10497" max="10497" width="19.88671875" style="283" customWidth="1"/>
    <col min="10498" max="10498" width="11.44140625" style="283"/>
    <col min="10499" max="10499" width="12" style="283" customWidth="1"/>
    <col min="10500" max="10500" width="15.44140625" style="283" customWidth="1"/>
    <col min="10501" max="10501" width="12" style="283" customWidth="1"/>
    <col min="10502" max="10502" width="16.88671875" style="283" customWidth="1"/>
    <col min="10503" max="10752" width="11.44140625" style="283"/>
    <col min="10753" max="10753" width="19.88671875" style="283" customWidth="1"/>
    <col min="10754" max="10754" width="11.44140625" style="283"/>
    <col min="10755" max="10755" width="12" style="283" customWidth="1"/>
    <col min="10756" max="10756" width="15.44140625" style="283" customWidth="1"/>
    <col min="10757" max="10757" width="12" style="283" customWidth="1"/>
    <col min="10758" max="10758" width="16.88671875" style="283" customWidth="1"/>
    <col min="10759" max="11008" width="11.44140625" style="283"/>
    <col min="11009" max="11009" width="19.88671875" style="283" customWidth="1"/>
    <col min="11010" max="11010" width="11.44140625" style="283"/>
    <col min="11011" max="11011" width="12" style="283" customWidth="1"/>
    <col min="11012" max="11012" width="15.44140625" style="283" customWidth="1"/>
    <col min="11013" max="11013" width="12" style="283" customWidth="1"/>
    <col min="11014" max="11014" width="16.88671875" style="283" customWidth="1"/>
    <col min="11015" max="11264" width="11.44140625" style="283"/>
    <col min="11265" max="11265" width="19.88671875" style="283" customWidth="1"/>
    <col min="11266" max="11266" width="11.44140625" style="283"/>
    <col min="11267" max="11267" width="12" style="283" customWidth="1"/>
    <col min="11268" max="11268" width="15.44140625" style="283" customWidth="1"/>
    <col min="11269" max="11269" width="12" style="283" customWidth="1"/>
    <col min="11270" max="11270" width="16.88671875" style="283" customWidth="1"/>
    <col min="11271" max="11520" width="11.44140625" style="283"/>
    <col min="11521" max="11521" width="19.88671875" style="283" customWidth="1"/>
    <col min="11522" max="11522" width="11.44140625" style="283"/>
    <col min="11523" max="11523" width="12" style="283" customWidth="1"/>
    <col min="11524" max="11524" width="15.44140625" style="283" customWidth="1"/>
    <col min="11525" max="11525" width="12" style="283" customWidth="1"/>
    <col min="11526" max="11526" width="16.88671875" style="283" customWidth="1"/>
    <col min="11527" max="11776" width="11.44140625" style="283"/>
    <col min="11777" max="11777" width="19.88671875" style="283" customWidth="1"/>
    <col min="11778" max="11778" width="11.44140625" style="283"/>
    <col min="11779" max="11779" width="12" style="283" customWidth="1"/>
    <col min="11780" max="11780" width="15.44140625" style="283" customWidth="1"/>
    <col min="11781" max="11781" width="12" style="283" customWidth="1"/>
    <col min="11782" max="11782" width="16.88671875" style="283" customWidth="1"/>
    <col min="11783" max="12032" width="11.44140625" style="283"/>
    <col min="12033" max="12033" width="19.88671875" style="283" customWidth="1"/>
    <col min="12034" max="12034" width="11.44140625" style="283"/>
    <col min="12035" max="12035" width="12" style="283" customWidth="1"/>
    <col min="12036" max="12036" width="15.44140625" style="283" customWidth="1"/>
    <col min="12037" max="12037" width="12" style="283" customWidth="1"/>
    <col min="12038" max="12038" width="16.88671875" style="283" customWidth="1"/>
    <col min="12039" max="12288" width="11.44140625" style="283"/>
    <col min="12289" max="12289" width="19.88671875" style="283" customWidth="1"/>
    <col min="12290" max="12290" width="11.44140625" style="283"/>
    <col min="12291" max="12291" width="12" style="283" customWidth="1"/>
    <col min="12292" max="12292" width="15.44140625" style="283" customWidth="1"/>
    <col min="12293" max="12293" width="12" style="283" customWidth="1"/>
    <col min="12294" max="12294" width="16.88671875" style="283" customWidth="1"/>
    <col min="12295" max="12544" width="11.44140625" style="283"/>
    <col min="12545" max="12545" width="19.88671875" style="283" customWidth="1"/>
    <col min="12546" max="12546" width="11.44140625" style="283"/>
    <col min="12547" max="12547" width="12" style="283" customWidth="1"/>
    <col min="12548" max="12548" width="15.44140625" style="283" customWidth="1"/>
    <col min="12549" max="12549" width="12" style="283" customWidth="1"/>
    <col min="12550" max="12550" width="16.88671875" style="283" customWidth="1"/>
    <col min="12551" max="12800" width="11.44140625" style="283"/>
    <col min="12801" max="12801" width="19.88671875" style="283" customWidth="1"/>
    <col min="12802" max="12802" width="11.44140625" style="283"/>
    <col min="12803" max="12803" width="12" style="283" customWidth="1"/>
    <col min="12804" max="12804" width="15.44140625" style="283" customWidth="1"/>
    <col min="12805" max="12805" width="12" style="283" customWidth="1"/>
    <col min="12806" max="12806" width="16.88671875" style="283" customWidth="1"/>
    <col min="12807" max="13056" width="11.44140625" style="283"/>
    <col min="13057" max="13057" width="19.88671875" style="283" customWidth="1"/>
    <col min="13058" max="13058" width="11.44140625" style="283"/>
    <col min="13059" max="13059" width="12" style="283" customWidth="1"/>
    <col min="13060" max="13060" width="15.44140625" style="283" customWidth="1"/>
    <col min="13061" max="13061" width="12" style="283" customWidth="1"/>
    <col min="13062" max="13062" width="16.88671875" style="283" customWidth="1"/>
    <col min="13063" max="13312" width="11.44140625" style="283"/>
    <col min="13313" max="13313" width="19.88671875" style="283" customWidth="1"/>
    <col min="13314" max="13314" width="11.44140625" style="283"/>
    <col min="13315" max="13315" width="12" style="283" customWidth="1"/>
    <col min="13316" max="13316" width="15.44140625" style="283" customWidth="1"/>
    <col min="13317" max="13317" width="12" style="283" customWidth="1"/>
    <col min="13318" max="13318" width="16.88671875" style="283" customWidth="1"/>
    <col min="13319" max="13568" width="11.44140625" style="283"/>
    <col min="13569" max="13569" width="19.88671875" style="283" customWidth="1"/>
    <col min="13570" max="13570" width="11.44140625" style="283"/>
    <col min="13571" max="13571" width="12" style="283" customWidth="1"/>
    <col min="13572" max="13572" width="15.44140625" style="283" customWidth="1"/>
    <col min="13573" max="13573" width="12" style="283" customWidth="1"/>
    <col min="13574" max="13574" width="16.88671875" style="283" customWidth="1"/>
    <col min="13575" max="13824" width="11.44140625" style="283"/>
    <col min="13825" max="13825" width="19.88671875" style="283" customWidth="1"/>
    <col min="13826" max="13826" width="11.44140625" style="283"/>
    <col min="13827" max="13827" width="12" style="283" customWidth="1"/>
    <col min="13828" max="13828" width="15.44140625" style="283" customWidth="1"/>
    <col min="13829" max="13829" width="12" style="283" customWidth="1"/>
    <col min="13830" max="13830" width="16.88671875" style="283" customWidth="1"/>
    <col min="13831" max="14080" width="11.44140625" style="283"/>
    <col min="14081" max="14081" width="19.88671875" style="283" customWidth="1"/>
    <col min="14082" max="14082" width="11.44140625" style="283"/>
    <col min="14083" max="14083" width="12" style="283" customWidth="1"/>
    <col min="14084" max="14084" width="15.44140625" style="283" customWidth="1"/>
    <col min="14085" max="14085" width="12" style="283" customWidth="1"/>
    <col min="14086" max="14086" width="16.88671875" style="283" customWidth="1"/>
    <col min="14087" max="14336" width="11.44140625" style="283"/>
    <col min="14337" max="14337" width="19.88671875" style="283" customWidth="1"/>
    <col min="14338" max="14338" width="11.44140625" style="283"/>
    <col min="14339" max="14339" width="12" style="283" customWidth="1"/>
    <col min="14340" max="14340" width="15.44140625" style="283" customWidth="1"/>
    <col min="14341" max="14341" width="12" style="283" customWidth="1"/>
    <col min="14342" max="14342" width="16.88671875" style="283" customWidth="1"/>
    <col min="14343" max="14592" width="11.44140625" style="283"/>
    <col min="14593" max="14593" width="19.88671875" style="283" customWidth="1"/>
    <col min="14594" max="14594" width="11.44140625" style="283"/>
    <col min="14595" max="14595" width="12" style="283" customWidth="1"/>
    <col min="14596" max="14596" width="15.44140625" style="283" customWidth="1"/>
    <col min="14597" max="14597" width="12" style="283" customWidth="1"/>
    <col min="14598" max="14598" width="16.88671875" style="283" customWidth="1"/>
    <col min="14599" max="14848" width="11.44140625" style="283"/>
    <col min="14849" max="14849" width="19.88671875" style="283" customWidth="1"/>
    <col min="14850" max="14850" width="11.44140625" style="283"/>
    <col min="14851" max="14851" width="12" style="283" customWidth="1"/>
    <col min="14852" max="14852" width="15.44140625" style="283" customWidth="1"/>
    <col min="14853" max="14853" width="12" style="283" customWidth="1"/>
    <col min="14854" max="14854" width="16.88671875" style="283" customWidth="1"/>
    <col min="14855" max="15104" width="11.44140625" style="283"/>
    <col min="15105" max="15105" width="19.88671875" style="283" customWidth="1"/>
    <col min="15106" max="15106" width="11.44140625" style="283"/>
    <col min="15107" max="15107" width="12" style="283" customWidth="1"/>
    <col min="15108" max="15108" width="15.44140625" style="283" customWidth="1"/>
    <col min="15109" max="15109" width="12" style="283" customWidth="1"/>
    <col min="15110" max="15110" width="16.88671875" style="283" customWidth="1"/>
    <col min="15111" max="15360" width="11.44140625" style="283"/>
    <col min="15361" max="15361" width="19.88671875" style="283" customWidth="1"/>
    <col min="15362" max="15362" width="11.44140625" style="283"/>
    <col min="15363" max="15363" width="12" style="283" customWidth="1"/>
    <col min="15364" max="15364" width="15.44140625" style="283" customWidth="1"/>
    <col min="15365" max="15365" width="12" style="283" customWidth="1"/>
    <col min="15366" max="15366" width="16.88671875" style="283" customWidth="1"/>
    <col min="15367" max="15616" width="11.44140625" style="283"/>
    <col min="15617" max="15617" width="19.88671875" style="283" customWidth="1"/>
    <col min="15618" max="15618" width="11.44140625" style="283"/>
    <col min="15619" max="15619" width="12" style="283" customWidth="1"/>
    <col min="15620" max="15620" width="15.44140625" style="283" customWidth="1"/>
    <col min="15621" max="15621" width="12" style="283" customWidth="1"/>
    <col min="15622" max="15622" width="16.88671875" style="283" customWidth="1"/>
    <col min="15623" max="15872" width="11.44140625" style="283"/>
    <col min="15873" max="15873" width="19.88671875" style="283" customWidth="1"/>
    <col min="15874" max="15874" width="11.44140625" style="283"/>
    <col min="15875" max="15875" width="12" style="283" customWidth="1"/>
    <col min="15876" max="15876" width="15.44140625" style="283" customWidth="1"/>
    <col min="15877" max="15877" width="12" style="283" customWidth="1"/>
    <col min="15878" max="15878" width="16.88671875" style="283" customWidth="1"/>
    <col min="15879" max="16128" width="11.44140625" style="283"/>
    <col min="16129" max="16129" width="19.88671875" style="283" customWidth="1"/>
    <col min="16130" max="16130" width="11.44140625" style="283"/>
    <col min="16131" max="16131" width="12" style="283" customWidth="1"/>
    <col min="16132" max="16132" width="15.44140625" style="283" customWidth="1"/>
    <col min="16133" max="16133" width="12" style="283" customWidth="1"/>
    <col min="16134" max="16134" width="16.88671875" style="283" customWidth="1"/>
    <col min="16135" max="16384" width="11.44140625" style="283"/>
  </cols>
  <sheetData>
    <row r="1" spans="1:10" ht="13.2">
      <c r="A1" s="1441" t="s">
        <v>5197</v>
      </c>
    </row>
    <row r="2" spans="1:10">
      <c r="A2" s="1532" t="s">
        <v>25</v>
      </c>
      <c r="B2" s="1532"/>
      <c r="C2" s="1532"/>
      <c r="D2" s="1532"/>
      <c r="E2" s="1532"/>
      <c r="F2" s="1532"/>
    </row>
    <row r="3" spans="1:10">
      <c r="A3" s="1533" t="s">
        <v>26</v>
      </c>
      <c r="B3" s="1533"/>
      <c r="C3" s="1533"/>
      <c r="D3" s="1533"/>
      <c r="E3" s="1533"/>
      <c r="F3" s="1533"/>
    </row>
    <row r="4" spans="1:10">
      <c r="A4" s="1533" t="s">
        <v>3958</v>
      </c>
      <c r="B4" s="1533"/>
      <c r="C4" s="1533"/>
      <c r="D4" s="1533"/>
      <c r="E4" s="1533"/>
      <c r="F4" s="1533"/>
    </row>
    <row r="5" spans="1:10" ht="13.2" thickBot="1">
      <c r="A5" s="29"/>
      <c r="B5" s="30"/>
      <c r="C5" s="30"/>
      <c r="D5" s="30"/>
      <c r="E5" s="30"/>
      <c r="F5" s="30"/>
    </row>
    <row r="6" spans="1:10" ht="13.8">
      <c r="A6" s="1534" t="s">
        <v>0</v>
      </c>
      <c r="B6" s="1536" t="s">
        <v>4002</v>
      </c>
      <c r="C6" s="1537"/>
      <c r="D6" s="1537"/>
      <c r="E6" s="1537"/>
      <c r="F6" s="1537"/>
    </row>
    <row r="7" spans="1:10" ht="14.4" thickBot="1">
      <c r="A7" s="1535"/>
      <c r="B7" s="300" t="s">
        <v>3988</v>
      </c>
      <c r="C7" s="300" t="s">
        <v>3989</v>
      </c>
      <c r="D7" s="300" t="s">
        <v>3990</v>
      </c>
      <c r="E7" s="300" t="s">
        <v>3991</v>
      </c>
      <c r="F7" s="301" t="s">
        <v>3992</v>
      </c>
    </row>
    <row r="8" spans="1:10">
      <c r="A8" s="29"/>
      <c r="B8" s="29"/>
      <c r="C8" s="29"/>
      <c r="D8" s="29"/>
      <c r="E8" s="29"/>
      <c r="F8" s="29"/>
    </row>
    <row r="9" spans="1:10">
      <c r="A9" s="302" t="s">
        <v>21</v>
      </c>
      <c r="B9" s="31">
        <v>7</v>
      </c>
      <c r="C9" s="31">
        <v>5.2</v>
      </c>
      <c r="D9" s="31">
        <v>1.8</v>
      </c>
      <c r="E9" s="31">
        <v>1</v>
      </c>
      <c r="F9" s="31">
        <v>8.6</v>
      </c>
      <c r="G9" s="3"/>
      <c r="H9" s="3"/>
      <c r="I9" s="3"/>
      <c r="J9" s="3"/>
    </row>
    <row r="10" spans="1:10">
      <c r="A10" s="283" t="s">
        <v>141</v>
      </c>
      <c r="B10" s="32">
        <v>9.1</v>
      </c>
      <c r="C10" s="32">
        <v>6.5</v>
      </c>
      <c r="D10" s="32">
        <v>2.6</v>
      </c>
      <c r="E10" s="32">
        <v>0.6</v>
      </c>
      <c r="F10" s="32">
        <v>13.1</v>
      </c>
      <c r="G10" s="3"/>
      <c r="H10" s="3"/>
      <c r="I10" s="3"/>
      <c r="J10" s="3"/>
    </row>
    <row r="11" spans="1:10">
      <c r="A11" s="283" t="s">
        <v>142</v>
      </c>
      <c r="B11" s="32">
        <v>5.9</v>
      </c>
      <c r="C11" s="32">
        <v>4</v>
      </c>
      <c r="D11" s="32">
        <v>1.9</v>
      </c>
      <c r="E11" s="32">
        <v>1</v>
      </c>
      <c r="F11" s="32">
        <v>5.7</v>
      </c>
      <c r="G11" s="3"/>
      <c r="H11" s="3"/>
      <c r="I11" s="3"/>
      <c r="J11" s="3"/>
    </row>
    <row r="12" spans="1:10">
      <c r="A12" s="283" t="s">
        <v>143</v>
      </c>
      <c r="B12" s="32">
        <v>6.9</v>
      </c>
      <c r="C12" s="32">
        <v>4.5999999999999996</v>
      </c>
      <c r="D12" s="32">
        <v>2.2000000000000002</v>
      </c>
      <c r="E12" s="32">
        <v>0.6</v>
      </c>
      <c r="F12" s="32">
        <v>6.9</v>
      </c>
      <c r="G12" s="3"/>
      <c r="H12" s="3"/>
      <c r="I12" s="3"/>
      <c r="J12" s="3"/>
    </row>
    <row r="13" spans="1:10">
      <c r="A13" s="283" t="s">
        <v>144</v>
      </c>
      <c r="B13" s="32">
        <v>8</v>
      </c>
      <c r="C13" s="32">
        <v>6.6</v>
      </c>
      <c r="D13" s="32">
        <v>1.4</v>
      </c>
      <c r="E13" s="32">
        <v>0.6</v>
      </c>
      <c r="F13" s="32">
        <v>6</v>
      </c>
      <c r="G13" s="3"/>
      <c r="H13" s="3"/>
      <c r="I13" s="3"/>
      <c r="J13" s="3"/>
    </row>
    <row r="14" spans="1:10">
      <c r="A14" s="283" t="s">
        <v>145</v>
      </c>
      <c r="B14" s="32">
        <v>8</v>
      </c>
      <c r="C14" s="32">
        <v>6.1</v>
      </c>
      <c r="D14" s="32">
        <v>1.8</v>
      </c>
      <c r="E14" s="32">
        <v>1.8</v>
      </c>
      <c r="F14" s="32">
        <v>7.3</v>
      </c>
      <c r="G14" s="3"/>
      <c r="H14" s="3"/>
      <c r="I14" s="3"/>
      <c r="J14" s="3"/>
    </row>
    <row r="15" spans="1:10">
      <c r="A15" s="283" t="s">
        <v>146</v>
      </c>
      <c r="B15" s="32">
        <v>6.7</v>
      </c>
      <c r="C15" s="32">
        <v>5</v>
      </c>
      <c r="D15" s="32">
        <v>1.7</v>
      </c>
      <c r="E15" s="32">
        <v>1.4</v>
      </c>
      <c r="F15" s="32">
        <v>6.9</v>
      </c>
      <c r="G15" s="3"/>
      <c r="H15" s="3"/>
      <c r="I15" s="3"/>
      <c r="J15" s="3"/>
    </row>
    <row r="16" spans="1:10">
      <c r="A16" s="9" t="s">
        <v>155</v>
      </c>
      <c r="B16" s="32">
        <v>6.7</v>
      </c>
      <c r="C16" s="32">
        <v>5</v>
      </c>
      <c r="D16" s="32">
        <v>1.7</v>
      </c>
      <c r="E16" s="32">
        <v>1</v>
      </c>
      <c r="F16" s="32">
        <v>8.9</v>
      </c>
      <c r="G16" s="3"/>
      <c r="H16" s="3"/>
      <c r="I16" s="3"/>
      <c r="J16" s="3"/>
    </row>
    <row r="17" spans="1:10">
      <c r="A17" s="283" t="s">
        <v>147</v>
      </c>
      <c r="B17" s="32">
        <v>6.1</v>
      </c>
      <c r="C17" s="32">
        <v>4.5999999999999996</v>
      </c>
      <c r="D17" s="32">
        <v>1.5</v>
      </c>
      <c r="E17" s="32">
        <v>0.9</v>
      </c>
      <c r="F17" s="32">
        <v>7.9</v>
      </c>
      <c r="G17" s="3"/>
      <c r="H17" s="3"/>
      <c r="I17" s="3"/>
      <c r="J17" s="3"/>
    </row>
    <row r="18" spans="1:10">
      <c r="A18" s="283" t="s">
        <v>148</v>
      </c>
      <c r="B18" s="32">
        <v>6</v>
      </c>
      <c r="C18" s="32">
        <v>4.9000000000000004</v>
      </c>
      <c r="D18" s="32">
        <v>1.1000000000000001</v>
      </c>
      <c r="E18" s="32">
        <v>1.1000000000000001</v>
      </c>
      <c r="F18" s="32">
        <v>8</v>
      </c>
      <c r="G18" s="3"/>
      <c r="H18" s="3"/>
      <c r="I18" s="3"/>
      <c r="J18" s="3"/>
    </row>
    <row r="19" spans="1:10">
      <c r="A19" s="283" t="s">
        <v>149</v>
      </c>
      <c r="B19" s="32">
        <v>7.8</v>
      </c>
      <c r="C19" s="32">
        <v>5.7</v>
      </c>
      <c r="D19" s="32">
        <v>2.2000000000000002</v>
      </c>
      <c r="E19" s="32">
        <v>1.2</v>
      </c>
      <c r="F19" s="32">
        <v>11.1</v>
      </c>
      <c r="G19" s="3"/>
      <c r="H19" s="3"/>
      <c r="I19" s="3"/>
      <c r="J19" s="3"/>
    </row>
    <row r="20" spans="1:10">
      <c r="A20" s="283" t="s">
        <v>150</v>
      </c>
      <c r="B20" s="32">
        <v>6.8</v>
      </c>
      <c r="C20" s="32">
        <v>5.4</v>
      </c>
      <c r="D20" s="32">
        <v>1.5</v>
      </c>
      <c r="E20" s="32">
        <v>0.6</v>
      </c>
      <c r="F20" s="32">
        <v>10.4</v>
      </c>
      <c r="G20" s="3"/>
      <c r="H20" s="3"/>
      <c r="I20" s="3"/>
      <c r="J20" s="3"/>
    </row>
    <row r="21" spans="1:10">
      <c r="A21" s="283" t="s">
        <v>151</v>
      </c>
      <c r="B21" s="32">
        <v>8.9</v>
      </c>
      <c r="C21" s="32">
        <v>5.4</v>
      </c>
      <c r="D21" s="32">
        <v>3.5</v>
      </c>
      <c r="E21" s="32">
        <v>1.6</v>
      </c>
      <c r="F21" s="32">
        <v>5.4</v>
      </c>
      <c r="G21" s="3"/>
      <c r="H21" s="3"/>
      <c r="I21" s="3"/>
      <c r="J21" s="3"/>
    </row>
    <row r="22" spans="1:10">
      <c r="A22" s="283" t="s">
        <v>152</v>
      </c>
      <c r="B22" s="32">
        <v>8</v>
      </c>
      <c r="C22" s="32">
        <v>5.4</v>
      </c>
      <c r="D22" s="32">
        <v>2.6</v>
      </c>
      <c r="E22" s="32">
        <v>0.8</v>
      </c>
      <c r="F22" s="32">
        <v>8.4</v>
      </c>
      <c r="G22" s="3"/>
      <c r="H22" s="3"/>
      <c r="I22" s="3"/>
      <c r="J22" s="3"/>
    </row>
    <row r="23" spans="1:10">
      <c r="A23" s="9" t="s">
        <v>153</v>
      </c>
      <c r="B23" s="32">
        <v>5.5</v>
      </c>
      <c r="C23" s="32">
        <v>4.0999999999999996</v>
      </c>
      <c r="D23" s="32">
        <v>1.4</v>
      </c>
      <c r="E23" s="32">
        <v>0.7</v>
      </c>
      <c r="F23" s="32">
        <v>7.6</v>
      </c>
      <c r="G23" s="3"/>
      <c r="H23" s="3"/>
      <c r="I23" s="3"/>
      <c r="J23" s="3"/>
    </row>
    <row r="24" spans="1:10">
      <c r="A24" s="4" t="s">
        <v>158</v>
      </c>
      <c r="B24" s="224">
        <v>6.4</v>
      </c>
      <c r="C24" s="224">
        <v>4.9000000000000004</v>
      </c>
      <c r="D24" s="224">
        <v>1.5</v>
      </c>
      <c r="E24" s="224">
        <v>1.5</v>
      </c>
      <c r="F24" s="224">
        <v>9.8000000000000007</v>
      </c>
      <c r="G24" s="3"/>
      <c r="H24" s="3"/>
      <c r="I24" s="3"/>
      <c r="J24" s="3"/>
    </row>
    <row r="25" spans="1:10">
      <c r="A25" s="1530" t="s">
        <v>27</v>
      </c>
      <c r="B25" s="1531"/>
      <c r="C25" s="1531"/>
      <c r="D25" s="45"/>
      <c r="E25" s="33"/>
      <c r="F25" s="33"/>
    </row>
    <row r="26" spans="1:10">
      <c r="A26" s="43" t="s">
        <v>4000</v>
      </c>
      <c r="B26" s="46"/>
      <c r="C26" s="46"/>
      <c r="D26" s="41"/>
    </row>
    <row r="27" spans="1:10">
      <c r="A27" s="43" t="s">
        <v>3995</v>
      </c>
      <c r="B27" s="46"/>
      <c r="C27" s="46"/>
      <c r="D27" s="41"/>
    </row>
    <row r="28" spans="1:10">
      <c r="A28" s="43" t="s">
        <v>3996</v>
      </c>
      <c r="B28" s="46"/>
      <c r="C28" s="46"/>
      <c r="D28" s="41"/>
    </row>
    <row r="29" spans="1:10">
      <c r="A29" s="43" t="s">
        <v>3997</v>
      </c>
      <c r="B29" s="42"/>
      <c r="C29" s="42"/>
      <c r="D29" s="41"/>
    </row>
    <row r="30" spans="1:10">
      <c r="A30" s="43" t="s">
        <v>4001</v>
      </c>
      <c r="B30" s="42"/>
      <c r="C30" s="42"/>
      <c r="D30" s="41"/>
    </row>
    <row r="31" spans="1:10">
      <c r="A31" s="44" t="s">
        <v>4003</v>
      </c>
      <c r="B31" s="42"/>
      <c r="C31" s="42"/>
      <c r="D31" s="41"/>
    </row>
  </sheetData>
  <mergeCells count="6">
    <mergeCell ref="A25:C25"/>
    <mergeCell ref="A2:F2"/>
    <mergeCell ref="A3:F3"/>
    <mergeCell ref="A4:F4"/>
    <mergeCell ref="A6:A7"/>
    <mergeCell ref="B6:F6"/>
  </mergeCells>
  <phoneticPr fontId="23" type="noConversion"/>
  <hyperlinks>
    <hyperlink ref="A1" location="Indice!A2" display="Volver"/>
  </hyperlinks>
  <pageMargins left="0.75" right="0.75" top="1" bottom="1" header="0" footer="0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66">
    <outlinePr summaryBelow="0" summaryRight="0"/>
  </sheetPr>
  <dimension ref="A1:W80"/>
  <sheetViews>
    <sheetView showGridLines="0" showRowColHeaders="0" zoomScaleNormal="100" zoomScaleSheetLayoutView="100" workbookViewId="0"/>
  </sheetViews>
  <sheetFormatPr baseColWidth="10" defaultColWidth="9.109375" defaultRowHeight="13.2"/>
  <cols>
    <col min="1" max="1" width="23.109375" style="35" customWidth="1"/>
    <col min="2" max="2" width="6.5546875" style="35" customWidth="1"/>
    <col min="3" max="3" width="8" style="35" customWidth="1"/>
    <col min="4" max="9" width="6.5546875" style="35" customWidth="1"/>
    <col min="10" max="12" width="7" style="35" customWidth="1"/>
    <col min="13" max="13" width="7.88671875" style="35" customWidth="1"/>
    <col min="14" max="23" width="6.5546875" style="35" customWidth="1"/>
    <col min="24" max="256" width="9.109375" style="35"/>
    <col min="257" max="257" width="23.109375" style="35" customWidth="1"/>
    <col min="258" max="258" width="6.5546875" style="35" customWidth="1"/>
    <col min="259" max="259" width="8" style="35" customWidth="1"/>
    <col min="260" max="265" width="6.5546875" style="35" customWidth="1"/>
    <col min="266" max="268" width="7" style="35" customWidth="1"/>
    <col min="269" max="269" width="7.88671875" style="35" customWidth="1"/>
    <col min="270" max="279" width="6.5546875" style="35" customWidth="1"/>
    <col min="280" max="512" width="9.109375" style="35"/>
    <col min="513" max="513" width="23.109375" style="35" customWidth="1"/>
    <col min="514" max="514" width="6.5546875" style="35" customWidth="1"/>
    <col min="515" max="515" width="8" style="35" customWidth="1"/>
    <col min="516" max="521" width="6.5546875" style="35" customWidth="1"/>
    <col min="522" max="524" width="7" style="35" customWidth="1"/>
    <col min="525" max="525" width="7.88671875" style="35" customWidth="1"/>
    <col min="526" max="535" width="6.5546875" style="35" customWidth="1"/>
    <col min="536" max="768" width="9.109375" style="35"/>
    <col min="769" max="769" width="23.109375" style="35" customWidth="1"/>
    <col min="770" max="770" width="6.5546875" style="35" customWidth="1"/>
    <col min="771" max="771" width="8" style="35" customWidth="1"/>
    <col min="772" max="777" width="6.5546875" style="35" customWidth="1"/>
    <col min="778" max="780" width="7" style="35" customWidth="1"/>
    <col min="781" max="781" width="7.88671875" style="35" customWidth="1"/>
    <col min="782" max="791" width="6.5546875" style="35" customWidth="1"/>
    <col min="792" max="1024" width="9.109375" style="35"/>
    <col min="1025" max="1025" width="23.109375" style="35" customWidth="1"/>
    <col min="1026" max="1026" width="6.5546875" style="35" customWidth="1"/>
    <col min="1027" max="1027" width="8" style="35" customWidth="1"/>
    <col min="1028" max="1033" width="6.5546875" style="35" customWidth="1"/>
    <col min="1034" max="1036" width="7" style="35" customWidth="1"/>
    <col min="1037" max="1037" width="7.88671875" style="35" customWidth="1"/>
    <col min="1038" max="1047" width="6.5546875" style="35" customWidth="1"/>
    <col min="1048" max="1280" width="9.109375" style="35"/>
    <col min="1281" max="1281" width="23.109375" style="35" customWidth="1"/>
    <col min="1282" max="1282" width="6.5546875" style="35" customWidth="1"/>
    <col min="1283" max="1283" width="8" style="35" customWidth="1"/>
    <col min="1284" max="1289" width="6.5546875" style="35" customWidth="1"/>
    <col min="1290" max="1292" width="7" style="35" customWidth="1"/>
    <col min="1293" max="1293" width="7.88671875" style="35" customWidth="1"/>
    <col min="1294" max="1303" width="6.5546875" style="35" customWidth="1"/>
    <col min="1304" max="1536" width="9.109375" style="35"/>
    <col min="1537" max="1537" width="23.109375" style="35" customWidth="1"/>
    <col min="1538" max="1538" width="6.5546875" style="35" customWidth="1"/>
    <col min="1539" max="1539" width="8" style="35" customWidth="1"/>
    <col min="1540" max="1545" width="6.5546875" style="35" customWidth="1"/>
    <col min="1546" max="1548" width="7" style="35" customWidth="1"/>
    <col min="1549" max="1549" width="7.88671875" style="35" customWidth="1"/>
    <col min="1550" max="1559" width="6.5546875" style="35" customWidth="1"/>
    <col min="1560" max="1792" width="9.109375" style="35"/>
    <col min="1793" max="1793" width="23.109375" style="35" customWidth="1"/>
    <col min="1794" max="1794" width="6.5546875" style="35" customWidth="1"/>
    <col min="1795" max="1795" width="8" style="35" customWidth="1"/>
    <col min="1796" max="1801" width="6.5546875" style="35" customWidth="1"/>
    <col min="1802" max="1804" width="7" style="35" customWidth="1"/>
    <col min="1805" max="1805" width="7.88671875" style="35" customWidth="1"/>
    <col min="1806" max="1815" width="6.5546875" style="35" customWidth="1"/>
    <col min="1816" max="2048" width="9.109375" style="35"/>
    <col min="2049" max="2049" width="23.109375" style="35" customWidth="1"/>
    <col min="2050" max="2050" width="6.5546875" style="35" customWidth="1"/>
    <col min="2051" max="2051" width="8" style="35" customWidth="1"/>
    <col min="2052" max="2057" width="6.5546875" style="35" customWidth="1"/>
    <col min="2058" max="2060" width="7" style="35" customWidth="1"/>
    <col min="2061" max="2061" width="7.88671875" style="35" customWidth="1"/>
    <col min="2062" max="2071" width="6.5546875" style="35" customWidth="1"/>
    <col min="2072" max="2304" width="9.109375" style="35"/>
    <col min="2305" max="2305" width="23.109375" style="35" customWidth="1"/>
    <col min="2306" max="2306" width="6.5546875" style="35" customWidth="1"/>
    <col min="2307" max="2307" width="8" style="35" customWidth="1"/>
    <col min="2308" max="2313" width="6.5546875" style="35" customWidth="1"/>
    <col min="2314" max="2316" width="7" style="35" customWidth="1"/>
    <col min="2317" max="2317" width="7.88671875" style="35" customWidth="1"/>
    <col min="2318" max="2327" width="6.5546875" style="35" customWidth="1"/>
    <col min="2328" max="2560" width="9.109375" style="35"/>
    <col min="2561" max="2561" width="23.109375" style="35" customWidth="1"/>
    <col min="2562" max="2562" width="6.5546875" style="35" customWidth="1"/>
    <col min="2563" max="2563" width="8" style="35" customWidth="1"/>
    <col min="2564" max="2569" width="6.5546875" style="35" customWidth="1"/>
    <col min="2570" max="2572" width="7" style="35" customWidth="1"/>
    <col min="2573" max="2573" width="7.88671875" style="35" customWidth="1"/>
    <col min="2574" max="2583" width="6.5546875" style="35" customWidth="1"/>
    <col min="2584" max="2816" width="9.109375" style="35"/>
    <col min="2817" max="2817" width="23.109375" style="35" customWidth="1"/>
    <col min="2818" max="2818" width="6.5546875" style="35" customWidth="1"/>
    <col min="2819" max="2819" width="8" style="35" customWidth="1"/>
    <col min="2820" max="2825" width="6.5546875" style="35" customWidth="1"/>
    <col min="2826" max="2828" width="7" style="35" customWidth="1"/>
    <col min="2829" max="2829" width="7.88671875" style="35" customWidth="1"/>
    <col min="2830" max="2839" width="6.5546875" style="35" customWidth="1"/>
    <col min="2840" max="3072" width="9.109375" style="35"/>
    <col min="3073" max="3073" width="23.109375" style="35" customWidth="1"/>
    <col min="3074" max="3074" width="6.5546875" style="35" customWidth="1"/>
    <col min="3075" max="3075" width="8" style="35" customWidth="1"/>
    <col min="3076" max="3081" width="6.5546875" style="35" customWidth="1"/>
    <col min="3082" max="3084" width="7" style="35" customWidth="1"/>
    <col min="3085" max="3085" width="7.88671875" style="35" customWidth="1"/>
    <col min="3086" max="3095" width="6.5546875" style="35" customWidth="1"/>
    <col min="3096" max="3328" width="9.109375" style="35"/>
    <col min="3329" max="3329" width="23.109375" style="35" customWidth="1"/>
    <col min="3330" max="3330" width="6.5546875" style="35" customWidth="1"/>
    <col min="3331" max="3331" width="8" style="35" customWidth="1"/>
    <col min="3332" max="3337" width="6.5546875" style="35" customWidth="1"/>
    <col min="3338" max="3340" width="7" style="35" customWidth="1"/>
    <col min="3341" max="3341" width="7.88671875" style="35" customWidth="1"/>
    <col min="3342" max="3351" width="6.5546875" style="35" customWidth="1"/>
    <col min="3352" max="3584" width="9.109375" style="35"/>
    <col min="3585" max="3585" width="23.109375" style="35" customWidth="1"/>
    <col min="3586" max="3586" width="6.5546875" style="35" customWidth="1"/>
    <col min="3587" max="3587" width="8" style="35" customWidth="1"/>
    <col min="3588" max="3593" width="6.5546875" style="35" customWidth="1"/>
    <col min="3594" max="3596" width="7" style="35" customWidth="1"/>
    <col min="3597" max="3597" width="7.88671875" style="35" customWidth="1"/>
    <col min="3598" max="3607" width="6.5546875" style="35" customWidth="1"/>
    <col min="3608" max="3840" width="9.109375" style="35"/>
    <col min="3841" max="3841" width="23.109375" style="35" customWidth="1"/>
    <col min="3842" max="3842" width="6.5546875" style="35" customWidth="1"/>
    <col min="3843" max="3843" width="8" style="35" customWidth="1"/>
    <col min="3844" max="3849" width="6.5546875" style="35" customWidth="1"/>
    <col min="3850" max="3852" width="7" style="35" customWidth="1"/>
    <col min="3853" max="3853" width="7.88671875" style="35" customWidth="1"/>
    <col min="3854" max="3863" width="6.5546875" style="35" customWidth="1"/>
    <col min="3864" max="4096" width="9.109375" style="35"/>
    <col min="4097" max="4097" width="23.109375" style="35" customWidth="1"/>
    <col min="4098" max="4098" width="6.5546875" style="35" customWidth="1"/>
    <col min="4099" max="4099" width="8" style="35" customWidth="1"/>
    <col min="4100" max="4105" width="6.5546875" style="35" customWidth="1"/>
    <col min="4106" max="4108" width="7" style="35" customWidth="1"/>
    <col min="4109" max="4109" width="7.88671875" style="35" customWidth="1"/>
    <col min="4110" max="4119" width="6.5546875" style="35" customWidth="1"/>
    <col min="4120" max="4352" width="9.109375" style="35"/>
    <col min="4353" max="4353" width="23.109375" style="35" customWidth="1"/>
    <col min="4354" max="4354" width="6.5546875" style="35" customWidth="1"/>
    <col min="4355" max="4355" width="8" style="35" customWidth="1"/>
    <col min="4356" max="4361" width="6.5546875" style="35" customWidth="1"/>
    <col min="4362" max="4364" width="7" style="35" customWidth="1"/>
    <col min="4365" max="4365" width="7.88671875" style="35" customWidth="1"/>
    <col min="4366" max="4375" width="6.5546875" style="35" customWidth="1"/>
    <col min="4376" max="4608" width="9.109375" style="35"/>
    <col min="4609" max="4609" width="23.109375" style="35" customWidth="1"/>
    <col min="4610" max="4610" width="6.5546875" style="35" customWidth="1"/>
    <col min="4611" max="4611" width="8" style="35" customWidth="1"/>
    <col min="4612" max="4617" width="6.5546875" style="35" customWidth="1"/>
    <col min="4618" max="4620" width="7" style="35" customWidth="1"/>
    <col min="4621" max="4621" width="7.88671875" style="35" customWidth="1"/>
    <col min="4622" max="4631" width="6.5546875" style="35" customWidth="1"/>
    <col min="4632" max="4864" width="9.109375" style="35"/>
    <col min="4865" max="4865" width="23.109375" style="35" customWidth="1"/>
    <col min="4866" max="4866" width="6.5546875" style="35" customWidth="1"/>
    <col min="4867" max="4867" width="8" style="35" customWidth="1"/>
    <col min="4868" max="4873" width="6.5546875" style="35" customWidth="1"/>
    <col min="4874" max="4876" width="7" style="35" customWidth="1"/>
    <col min="4877" max="4877" width="7.88671875" style="35" customWidth="1"/>
    <col min="4878" max="4887" width="6.5546875" style="35" customWidth="1"/>
    <col min="4888" max="5120" width="9.109375" style="35"/>
    <col min="5121" max="5121" width="23.109375" style="35" customWidth="1"/>
    <col min="5122" max="5122" width="6.5546875" style="35" customWidth="1"/>
    <col min="5123" max="5123" width="8" style="35" customWidth="1"/>
    <col min="5124" max="5129" width="6.5546875" style="35" customWidth="1"/>
    <col min="5130" max="5132" width="7" style="35" customWidth="1"/>
    <col min="5133" max="5133" width="7.88671875" style="35" customWidth="1"/>
    <col min="5134" max="5143" width="6.5546875" style="35" customWidth="1"/>
    <col min="5144" max="5376" width="9.109375" style="35"/>
    <col min="5377" max="5377" width="23.109375" style="35" customWidth="1"/>
    <col min="5378" max="5378" width="6.5546875" style="35" customWidth="1"/>
    <col min="5379" max="5379" width="8" style="35" customWidth="1"/>
    <col min="5380" max="5385" width="6.5546875" style="35" customWidth="1"/>
    <col min="5386" max="5388" width="7" style="35" customWidth="1"/>
    <col min="5389" max="5389" width="7.88671875" style="35" customWidth="1"/>
    <col min="5390" max="5399" width="6.5546875" style="35" customWidth="1"/>
    <col min="5400" max="5632" width="9.109375" style="35"/>
    <col min="5633" max="5633" width="23.109375" style="35" customWidth="1"/>
    <col min="5634" max="5634" width="6.5546875" style="35" customWidth="1"/>
    <col min="5635" max="5635" width="8" style="35" customWidth="1"/>
    <col min="5636" max="5641" width="6.5546875" style="35" customWidth="1"/>
    <col min="5642" max="5644" width="7" style="35" customWidth="1"/>
    <col min="5645" max="5645" width="7.88671875" style="35" customWidth="1"/>
    <col min="5646" max="5655" width="6.5546875" style="35" customWidth="1"/>
    <col min="5656" max="5888" width="9.109375" style="35"/>
    <col min="5889" max="5889" width="23.109375" style="35" customWidth="1"/>
    <col min="5890" max="5890" width="6.5546875" style="35" customWidth="1"/>
    <col min="5891" max="5891" width="8" style="35" customWidth="1"/>
    <col min="5892" max="5897" width="6.5546875" style="35" customWidth="1"/>
    <col min="5898" max="5900" width="7" style="35" customWidth="1"/>
    <col min="5901" max="5901" width="7.88671875" style="35" customWidth="1"/>
    <col min="5902" max="5911" width="6.5546875" style="35" customWidth="1"/>
    <col min="5912" max="6144" width="9.109375" style="35"/>
    <col min="6145" max="6145" width="23.109375" style="35" customWidth="1"/>
    <col min="6146" max="6146" width="6.5546875" style="35" customWidth="1"/>
    <col min="6147" max="6147" width="8" style="35" customWidth="1"/>
    <col min="6148" max="6153" width="6.5546875" style="35" customWidth="1"/>
    <col min="6154" max="6156" width="7" style="35" customWidth="1"/>
    <col min="6157" max="6157" width="7.88671875" style="35" customWidth="1"/>
    <col min="6158" max="6167" width="6.5546875" style="35" customWidth="1"/>
    <col min="6168" max="6400" width="9.109375" style="35"/>
    <col min="6401" max="6401" width="23.109375" style="35" customWidth="1"/>
    <col min="6402" max="6402" width="6.5546875" style="35" customWidth="1"/>
    <col min="6403" max="6403" width="8" style="35" customWidth="1"/>
    <col min="6404" max="6409" width="6.5546875" style="35" customWidth="1"/>
    <col min="6410" max="6412" width="7" style="35" customWidth="1"/>
    <col min="6413" max="6413" width="7.88671875" style="35" customWidth="1"/>
    <col min="6414" max="6423" width="6.5546875" style="35" customWidth="1"/>
    <col min="6424" max="6656" width="9.109375" style="35"/>
    <col min="6657" max="6657" width="23.109375" style="35" customWidth="1"/>
    <col min="6658" max="6658" width="6.5546875" style="35" customWidth="1"/>
    <col min="6659" max="6659" width="8" style="35" customWidth="1"/>
    <col min="6660" max="6665" width="6.5546875" style="35" customWidth="1"/>
    <col min="6666" max="6668" width="7" style="35" customWidth="1"/>
    <col min="6669" max="6669" width="7.88671875" style="35" customWidth="1"/>
    <col min="6670" max="6679" width="6.5546875" style="35" customWidth="1"/>
    <col min="6680" max="6912" width="9.109375" style="35"/>
    <col min="6913" max="6913" width="23.109375" style="35" customWidth="1"/>
    <col min="6914" max="6914" width="6.5546875" style="35" customWidth="1"/>
    <col min="6915" max="6915" width="8" style="35" customWidth="1"/>
    <col min="6916" max="6921" width="6.5546875" style="35" customWidth="1"/>
    <col min="6922" max="6924" width="7" style="35" customWidth="1"/>
    <col min="6925" max="6925" width="7.88671875" style="35" customWidth="1"/>
    <col min="6926" max="6935" width="6.5546875" style="35" customWidth="1"/>
    <col min="6936" max="7168" width="9.109375" style="35"/>
    <col min="7169" max="7169" width="23.109375" style="35" customWidth="1"/>
    <col min="7170" max="7170" width="6.5546875" style="35" customWidth="1"/>
    <col min="7171" max="7171" width="8" style="35" customWidth="1"/>
    <col min="7172" max="7177" width="6.5546875" style="35" customWidth="1"/>
    <col min="7178" max="7180" width="7" style="35" customWidth="1"/>
    <col min="7181" max="7181" width="7.88671875" style="35" customWidth="1"/>
    <col min="7182" max="7191" width="6.5546875" style="35" customWidth="1"/>
    <col min="7192" max="7424" width="9.109375" style="35"/>
    <col min="7425" max="7425" width="23.109375" style="35" customWidth="1"/>
    <col min="7426" max="7426" width="6.5546875" style="35" customWidth="1"/>
    <col min="7427" max="7427" width="8" style="35" customWidth="1"/>
    <col min="7428" max="7433" width="6.5546875" style="35" customWidth="1"/>
    <col min="7434" max="7436" width="7" style="35" customWidth="1"/>
    <col min="7437" max="7437" width="7.88671875" style="35" customWidth="1"/>
    <col min="7438" max="7447" width="6.5546875" style="35" customWidth="1"/>
    <col min="7448" max="7680" width="9.109375" style="35"/>
    <col min="7681" max="7681" width="23.109375" style="35" customWidth="1"/>
    <col min="7682" max="7682" width="6.5546875" style="35" customWidth="1"/>
    <col min="7683" max="7683" width="8" style="35" customWidth="1"/>
    <col min="7684" max="7689" width="6.5546875" style="35" customWidth="1"/>
    <col min="7690" max="7692" width="7" style="35" customWidth="1"/>
    <col min="7693" max="7693" width="7.88671875" style="35" customWidth="1"/>
    <col min="7694" max="7703" width="6.5546875" style="35" customWidth="1"/>
    <col min="7704" max="7936" width="9.109375" style="35"/>
    <col min="7937" max="7937" width="23.109375" style="35" customWidth="1"/>
    <col min="7938" max="7938" width="6.5546875" style="35" customWidth="1"/>
    <col min="7939" max="7939" width="8" style="35" customWidth="1"/>
    <col min="7940" max="7945" width="6.5546875" style="35" customWidth="1"/>
    <col min="7946" max="7948" width="7" style="35" customWidth="1"/>
    <col min="7949" max="7949" width="7.88671875" style="35" customWidth="1"/>
    <col min="7950" max="7959" width="6.5546875" style="35" customWidth="1"/>
    <col min="7960" max="8192" width="9.109375" style="35"/>
    <col min="8193" max="8193" width="23.109375" style="35" customWidth="1"/>
    <col min="8194" max="8194" width="6.5546875" style="35" customWidth="1"/>
    <col min="8195" max="8195" width="8" style="35" customWidth="1"/>
    <col min="8196" max="8201" width="6.5546875" style="35" customWidth="1"/>
    <col min="8202" max="8204" width="7" style="35" customWidth="1"/>
    <col min="8205" max="8205" width="7.88671875" style="35" customWidth="1"/>
    <col min="8206" max="8215" width="6.5546875" style="35" customWidth="1"/>
    <col min="8216" max="8448" width="9.109375" style="35"/>
    <col min="8449" max="8449" width="23.109375" style="35" customWidth="1"/>
    <col min="8450" max="8450" width="6.5546875" style="35" customWidth="1"/>
    <col min="8451" max="8451" width="8" style="35" customWidth="1"/>
    <col min="8452" max="8457" width="6.5546875" style="35" customWidth="1"/>
    <col min="8458" max="8460" width="7" style="35" customWidth="1"/>
    <col min="8461" max="8461" width="7.88671875" style="35" customWidth="1"/>
    <col min="8462" max="8471" width="6.5546875" style="35" customWidth="1"/>
    <col min="8472" max="8704" width="9.109375" style="35"/>
    <col min="8705" max="8705" width="23.109375" style="35" customWidth="1"/>
    <col min="8706" max="8706" width="6.5546875" style="35" customWidth="1"/>
    <col min="8707" max="8707" width="8" style="35" customWidth="1"/>
    <col min="8708" max="8713" width="6.5546875" style="35" customWidth="1"/>
    <col min="8714" max="8716" width="7" style="35" customWidth="1"/>
    <col min="8717" max="8717" width="7.88671875" style="35" customWidth="1"/>
    <col min="8718" max="8727" width="6.5546875" style="35" customWidth="1"/>
    <col min="8728" max="8960" width="9.109375" style="35"/>
    <col min="8961" max="8961" width="23.109375" style="35" customWidth="1"/>
    <col min="8962" max="8962" width="6.5546875" style="35" customWidth="1"/>
    <col min="8963" max="8963" width="8" style="35" customWidth="1"/>
    <col min="8964" max="8969" width="6.5546875" style="35" customWidth="1"/>
    <col min="8970" max="8972" width="7" style="35" customWidth="1"/>
    <col min="8973" max="8973" width="7.88671875" style="35" customWidth="1"/>
    <col min="8974" max="8983" width="6.5546875" style="35" customWidth="1"/>
    <col min="8984" max="9216" width="9.109375" style="35"/>
    <col min="9217" max="9217" width="23.109375" style="35" customWidth="1"/>
    <col min="9218" max="9218" width="6.5546875" style="35" customWidth="1"/>
    <col min="9219" max="9219" width="8" style="35" customWidth="1"/>
    <col min="9220" max="9225" width="6.5546875" style="35" customWidth="1"/>
    <col min="9226" max="9228" width="7" style="35" customWidth="1"/>
    <col min="9229" max="9229" width="7.88671875" style="35" customWidth="1"/>
    <col min="9230" max="9239" width="6.5546875" style="35" customWidth="1"/>
    <col min="9240" max="9472" width="9.109375" style="35"/>
    <col min="9473" max="9473" width="23.109375" style="35" customWidth="1"/>
    <col min="9474" max="9474" width="6.5546875" style="35" customWidth="1"/>
    <col min="9475" max="9475" width="8" style="35" customWidth="1"/>
    <col min="9476" max="9481" width="6.5546875" style="35" customWidth="1"/>
    <col min="9482" max="9484" width="7" style="35" customWidth="1"/>
    <col min="9485" max="9485" width="7.88671875" style="35" customWidth="1"/>
    <col min="9486" max="9495" width="6.5546875" style="35" customWidth="1"/>
    <col min="9496" max="9728" width="9.109375" style="35"/>
    <col min="9729" max="9729" width="23.109375" style="35" customWidth="1"/>
    <col min="9730" max="9730" width="6.5546875" style="35" customWidth="1"/>
    <col min="9731" max="9731" width="8" style="35" customWidth="1"/>
    <col min="9732" max="9737" width="6.5546875" style="35" customWidth="1"/>
    <col min="9738" max="9740" width="7" style="35" customWidth="1"/>
    <col min="9741" max="9741" width="7.88671875" style="35" customWidth="1"/>
    <col min="9742" max="9751" width="6.5546875" style="35" customWidth="1"/>
    <col min="9752" max="9984" width="9.109375" style="35"/>
    <col min="9985" max="9985" width="23.109375" style="35" customWidth="1"/>
    <col min="9986" max="9986" width="6.5546875" style="35" customWidth="1"/>
    <col min="9987" max="9987" width="8" style="35" customWidth="1"/>
    <col min="9988" max="9993" width="6.5546875" style="35" customWidth="1"/>
    <col min="9994" max="9996" width="7" style="35" customWidth="1"/>
    <col min="9997" max="9997" width="7.88671875" style="35" customWidth="1"/>
    <col min="9998" max="10007" width="6.5546875" style="35" customWidth="1"/>
    <col min="10008" max="10240" width="9.109375" style="35"/>
    <col min="10241" max="10241" width="23.109375" style="35" customWidth="1"/>
    <col min="10242" max="10242" width="6.5546875" style="35" customWidth="1"/>
    <col min="10243" max="10243" width="8" style="35" customWidth="1"/>
    <col min="10244" max="10249" width="6.5546875" style="35" customWidth="1"/>
    <col min="10250" max="10252" width="7" style="35" customWidth="1"/>
    <col min="10253" max="10253" width="7.88671875" style="35" customWidth="1"/>
    <col min="10254" max="10263" width="6.5546875" style="35" customWidth="1"/>
    <col min="10264" max="10496" width="9.109375" style="35"/>
    <col min="10497" max="10497" width="23.109375" style="35" customWidth="1"/>
    <col min="10498" max="10498" width="6.5546875" style="35" customWidth="1"/>
    <col min="10499" max="10499" width="8" style="35" customWidth="1"/>
    <col min="10500" max="10505" width="6.5546875" style="35" customWidth="1"/>
    <col min="10506" max="10508" width="7" style="35" customWidth="1"/>
    <col min="10509" max="10509" width="7.88671875" style="35" customWidth="1"/>
    <col min="10510" max="10519" width="6.5546875" style="35" customWidth="1"/>
    <col min="10520" max="10752" width="9.109375" style="35"/>
    <col min="10753" max="10753" width="23.109375" style="35" customWidth="1"/>
    <col min="10754" max="10754" width="6.5546875" style="35" customWidth="1"/>
    <col min="10755" max="10755" width="8" style="35" customWidth="1"/>
    <col min="10756" max="10761" width="6.5546875" style="35" customWidth="1"/>
    <col min="10762" max="10764" width="7" style="35" customWidth="1"/>
    <col min="10765" max="10765" width="7.88671875" style="35" customWidth="1"/>
    <col min="10766" max="10775" width="6.5546875" style="35" customWidth="1"/>
    <col min="10776" max="11008" width="9.109375" style="35"/>
    <col min="11009" max="11009" width="23.109375" style="35" customWidth="1"/>
    <col min="11010" max="11010" width="6.5546875" style="35" customWidth="1"/>
    <col min="11011" max="11011" width="8" style="35" customWidth="1"/>
    <col min="11012" max="11017" width="6.5546875" style="35" customWidth="1"/>
    <col min="11018" max="11020" width="7" style="35" customWidth="1"/>
    <col min="11021" max="11021" width="7.88671875" style="35" customWidth="1"/>
    <col min="11022" max="11031" width="6.5546875" style="35" customWidth="1"/>
    <col min="11032" max="11264" width="9.109375" style="35"/>
    <col min="11265" max="11265" width="23.109375" style="35" customWidth="1"/>
    <col min="11266" max="11266" width="6.5546875" style="35" customWidth="1"/>
    <col min="11267" max="11267" width="8" style="35" customWidth="1"/>
    <col min="11268" max="11273" width="6.5546875" style="35" customWidth="1"/>
    <col min="11274" max="11276" width="7" style="35" customWidth="1"/>
    <col min="11277" max="11277" width="7.88671875" style="35" customWidth="1"/>
    <col min="11278" max="11287" width="6.5546875" style="35" customWidth="1"/>
    <col min="11288" max="11520" width="9.109375" style="35"/>
    <col min="11521" max="11521" width="23.109375" style="35" customWidth="1"/>
    <col min="11522" max="11522" width="6.5546875" style="35" customWidth="1"/>
    <col min="11523" max="11523" width="8" style="35" customWidth="1"/>
    <col min="11524" max="11529" width="6.5546875" style="35" customWidth="1"/>
    <col min="11530" max="11532" width="7" style="35" customWidth="1"/>
    <col min="11533" max="11533" width="7.88671875" style="35" customWidth="1"/>
    <col min="11534" max="11543" width="6.5546875" style="35" customWidth="1"/>
    <col min="11544" max="11776" width="9.109375" style="35"/>
    <col min="11777" max="11777" width="23.109375" style="35" customWidth="1"/>
    <col min="11778" max="11778" width="6.5546875" style="35" customWidth="1"/>
    <col min="11779" max="11779" width="8" style="35" customWidth="1"/>
    <col min="11780" max="11785" width="6.5546875" style="35" customWidth="1"/>
    <col min="11786" max="11788" width="7" style="35" customWidth="1"/>
    <col min="11789" max="11789" width="7.88671875" style="35" customWidth="1"/>
    <col min="11790" max="11799" width="6.5546875" style="35" customWidth="1"/>
    <col min="11800" max="12032" width="9.109375" style="35"/>
    <col min="12033" max="12033" width="23.109375" style="35" customWidth="1"/>
    <col min="12034" max="12034" width="6.5546875" style="35" customWidth="1"/>
    <col min="12035" max="12035" width="8" style="35" customWidth="1"/>
    <col min="12036" max="12041" width="6.5546875" style="35" customWidth="1"/>
    <col min="12042" max="12044" width="7" style="35" customWidth="1"/>
    <col min="12045" max="12045" width="7.88671875" style="35" customWidth="1"/>
    <col min="12046" max="12055" width="6.5546875" style="35" customWidth="1"/>
    <col min="12056" max="12288" width="9.109375" style="35"/>
    <col min="12289" max="12289" width="23.109375" style="35" customWidth="1"/>
    <col min="12290" max="12290" width="6.5546875" style="35" customWidth="1"/>
    <col min="12291" max="12291" width="8" style="35" customWidth="1"/>
    <col min="12292" max="12297" width="6.5546875" style="35" customWidth="1"/>
    <col min="12298" max="12300" width="7" style="35" customWidth="1"/>
    <col min="12301" max="12301" width="7.88671875" style="35" customWidth="1"/>
    <col min="12302" max="12311" width="6.5546875" style="35" customWidth="1"/>
    <col min="12312" max="12544" width="9.109375" style="35"/>
    <col min="12545" max="12545" width="23.109375" style="35" customWidth="1"/>
    <col min="12546" max="12546" width="6.5546875" style="35" customWidth="1"/>
    <col min="12547" max="12547" width="8" style="35" customWidth="1"/>
    <col min="12548" max="12553" width="6.5546875" style="35" customWidth="1"/>
    <col min="12554" max="12556" width="7" style="35" customWidth="1"/>
    <col min="12557" max="12557" width="7.88671875" style="35" customWidth="1"/>
    <col min="12558" max="12567" width="6.5546875" style="35" customWidth="1"/>
    <col min="12568" max="12800" width="9.109375" style="35"/>
    <col min="12801" max="12801" width="23.109375" style="35" customWidth="1"/>
    <col min="12802" max="12802" width="6.5546875" style="35" customWidth="1"/>
    <col min="12803" max="12803" width="8" style="35" customWidth="1"/>
    <col min="12804" max="12809" width="6.5546875" style="35" customWidth="1"/>
    <col min="12810" max="12812" width="7" style="35" customWidth="1"/>
    <col min="12813" max="12813" width="7.88671875" style="35" customWidth="1"/>
    <col min="12814" max="12823" width="6.5546875" style="35" customWidth="1"/>
    <col min="12824" max="13056" width="9.109375" style="35"/>
    <col min="13057" max="13057" width="23.109375" style="35" customWidth="1"/>
    <col min="13058" max="13058" width="6.5546875" style="35" customWidth="1"/>
    <col min="13059" max="13059" width="8" style="35" customWidth="1"/>
    <col min="13060" max="13065" width="6.5546875" style="35" customWidth="1"/>
    <col min="13066" max="13068" width="7" style="35" customWidth="1"/>
    <col min="13069" max="13069" width="7.88671875" style="35" customWidth="1"/>
    <col min="13070" max="13079" width="6.5546875" style="35" customWidth="1"/>
    <col min="13080" max="13312" width="9.109375" style="35"/>
    <col min="13313" max="13313" width="23.109375" style="35" customWidth="1"/>
    <col min="13314" max="13314" width="6.5546875" style="35" customWidth="1"/>
    <col min="13315" max="13315" width="8" style="35" customWidth="1"/>
    <col min="13316" max="13321" width="6.5546875" style="35" customWidth="1"/>
    <col min="13322" max="13324" width="7" style="35" customWidth="1"/>
    <col min="13325" max="13325" width="7.88671875" style="35" customWidth="1"/>
    <col min="13326" max="13335" width="6.5546875" style="35" customWidth="1"/>
    <col min="13336" max="13568" width="9.109375" style="35"/>
    <col min="13569" max="13569" width="23.109375" style="35" customWidth="1"/>
    <col min="13570" max="13570" width="6.5546875" style="35" customWidth="1"/>
    <col min="13571" max="13571" width="8" style="35" customWidth="1"/>
    <col min="13572" max="13577" width="6.5546875" style="35" customWidth="1"/>
    <col min="13578" max="13580" width="7" style="35" customWidth="1"/>
    <col min="13581" max="13581" width="7.88671875" style="35" customWidth="1"/>
    <col min="13582" max="13591" width="6.5546875" style="35" customWidth="1"/>
    <col min="13592" max="13824" width="9.109375" style="35"/>
    <col min="13825" max="13825" width="23.109375" style="35" customWidth="1"/>
    <col min="13826" max="13826" width="6.5546875" style="35" customWidth="1"/>
    <col min="13827" max="13827" width="8" style="35" customWidth="1"/>
    <col min="13828" max="13833" width="6.5546875" style="35" customWidth="1"/>
    <col min="13834" max="13836" width="7" style="35" customWidth="1"/>
    <col min="13837" max="13837" width="7.88671875" style="35" customWidth="1"/>
    <col min="13838" max="13847" width="6.5546875" style="35" customWidth="1"/>
    <col min="13848" max="14080" width="9.109375" style="35"/>
    <col min="14081" max="14081" width="23.109375" style="35" customWidth="1"/>
    <col min="14082" max="14082" width="6.5546875" style="35" customWidth="1"/>
    <col min="14083" max="14083" width="8" style="35" customWidth="1"/>
    <col min="14084" max="14089" width="6.5546875" style="35" customWidth="1"/>
    <col min="14090" max="14092" width="7" style="35" customWidth="1"/>
    <col min="14093" max="14093" width="7.88671875" style="35" customWidth="1"/>
    <col min="14094" max="14103" width="6.5546875" style="35" customWidth="1"/>
    <col min="14104" max="14336" width="9.109375" style="35"/>
    <col min="14337" max="14337" width="23.109375" style="35" customWidth="1"/>
    <col min="14338" max="14338" width="6.5546875" style="35" customWidth="1"/>
    <col min="14339" max="14339" width="8" style="35" customWidth="1"/>
    <col min="14340" max="14345" width="6.5546875" style="35" customWidth="1"/>
    <col min="14346" max="14348" width="7" style="35" customWidth="1"/>
    <col min="14349" max="14349" width="7.88671875" style="35" customWidth="1"/>
    <col min="14350" max="14359" width="6.5546875" style="35" customWidth="1"/>
    <col min="14360" max="14592" width="9.109375" style="35"/>
    <col min="14593" max="14593" width="23.109375" style="35" customWidth="1"/>
    <col min="14594" max="14594" width="6.5546875" style="35" customWidth="1"/>
    <col min="14595" max="14595" width="8" style="35" customWidth="1"/>
    <col min="14596" max="14601" width="6.5546875" style="35" customWidth="1"/>
    <col min="14602" max="14604" width="7" style="35" customWidth="1"/>
    <col min="14605" max="14605" width="7.88671875" style="35" customWidth="1"/>
    <col min="14606" max="14615" width="6.5546875" style="35" customWidth="1"/>
    <col min="14616" max="14848" width="9.109375" style="35"/>
    <col min="14849" max="14849" width="23.109375" style="35" customWidth="1"/>
    <col min="14850" max="14850" width="6.5546875" style="35" customWidth="1"/>
    <col min="14851" max="14851" width="8" style="35" customWidth="1"/>
    <col min="14852" max="14857" width="6.5546875" style="35" customWidth="1"/>
    <col min="14858" max="14860" width="7" style="35" customWidth="1"/>
    <col min="14861" max="14861" width="7.88671875" style="35" customWidth="1"/>
    <col min="14862" max="14871" width="6.5546875" style="35" customWidth="1"/>
    <col min="14872" max="15104" width="9.109375" style="35"/>
    <col min="15105" max="15105" width="23.109375" style="35" customWidth="1"/>
    <col min="15106" max="15106" width="6.5546875" style="35" customWidth="1"/>
    <col min="15107" max="15107" width="8" style="35" customWidth="1"/>
    <col min="15108" max="15113" width="6.5546875" style="35" customWidth="1"/>
    <col min="15114" max="15116" width="7" style="35" customWidth="1"/>
    <col min="15117" max="15117" width="7.88671875" style="35" customWidth="1"/>
    <col min="15118" max="15127" width="6.5546875" style="35" customWidth="1"/>
    <col min="15128" max="15360" width="9.109375" style="35"/>
    <col min="15361" max="15361" width="23.109375" style="35" customWidth="1"/>
    <col min="15362" max="15362" width="6.5546875" style="35" customWidth="1"/>
    <col min="15363" max="15363" width="8" style="35" customWidth="1"/>
    <col min="15364" max="15369" width="6.5546875" style="35" customWidth="1"/>
    <col min="15370" max="15372" width="7" style="35" customWidth="1"/>
    <col min="15373" max="15373" width="7.88671875" style="35" customWidth="1"/>
    <col min="15374" max="15383" width="6.5546875" style="35" customWidth="1"/>
    <col min="15384" max="15616" width="9.109375" style="35"/>
    <col min="15617" max="15617" width="23.109375" style="35" customWidth="1"/>
    <col min="15618" max="15618" width="6.5546875" style="35" customWidth="1"/>
    <col min="15619" max="15619" width="8" style="35" customWidth="1"/>
    <col min="15620" max="15625" width="6.5546875" style="35" customWidth="1"/>
    <col min="15626" max="15628" width="7" style="35" customWidth="1"/>
    <col min="15629" max="15629" width="7.88671875" style="35" customWidth="1"/>
    <col min="15630" max="15639" width="6.5546875" style="35" customWidth="1"/>
    <col min="15640" max="15872" width="9.109375" style="35"/>
    <col min="15873" max="15873" width="23.109375" style="35" customWidth="1"/>
    <col min="15874" max="15874" width="6.5546875" style="35" customWidth="1"/>
    <col min="15875" max="15875" width="8" style="35" customWidth="1"/>
    <col min="15876" max="15881" width="6.5546875" style="35" customWidth="1"/>
    <col min="15882" max="15884" width="7" style="35" customWidth="1"/>
    <col min="15885" max="15885" width="7.88671875" style="35" customWidth="1"/>
    <col min="15886" max="15895" width="6.5546875" style="35" customWidth="1"/>
    <col min="15896" max="16128" width="9.109375" style="35"/>
    <col min="16129" max="16129" width="23.109375" style="35" customWidth="1"/>
    <col min="16130" max="16130" width="6.5546875" style="35" customWidth="1"/>
    <col min="16131" max="16131" width="8" style="35" customWidth="1"/>
    <col min="16132" max="16137" width="6.5546875" style="35" customWidth="1"/>
    <col min="16138" max="16140" width="7" style="35" customWidth="1"/>
    <col min="16141" max="16141" width="7.88671875" style="35" customWidth="1"/>
    <col min="16142" max="16151" width="6.5546875" style="35" customWidth="1"/>
    <col min="16152" max="16384" width="9.109375" style="35"/>
  </cols>
  <sheetData>
    <row r="1" spans="1:23">
      <c r="A1" s="1460" t="s">
        <v>5197</v>
      </c>
    </row>
    <row r="2" spans="1:23" ht="17.399999999999999">
      <c r="A2" s="448" t="s">
        <v>1821</v>
      </c>
      <c r="B2" s="1480" t="s">
        <v>4575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  <c r="T2" s="1480"/>
      <c r="U2" s="1480"/>
      <c r="V2" s="1480"/>
      <c r="W2" s="1480"/>
    </row>
    <row r="3" spans="1:23" ht="18" thickBot="1">
      <c r="A3" s="448"/>
      <c r="B3" s="1763" t="s">
        <v>4164</v>
      </c>
      <c r="C3" s="1763"/>
      <c r="D3" s="1763"/>
      <c r="E3" s="1763"/>
      <c r="F3" s="1763"/>
      <c r="G3" s="1763"/>
      <c r="H3" s="1763"/>
      <c r="I3" s="1763"/>
      <c r="J3" s="1763"/>
      <c r="K3" s="1763"/>
      <c r="L3" s="1763"/>
      <c r="M3" s="1763"/>
      <c r="N3" s="1763"/>
      <c r="O3" s="1763"/>
      <c r="P3" s="1763"/>
      <c r="Q3" s="1763"/>
      <c r="R3" s="1763"/>
      <c r="S3" s="1763"/>
      <c r="T3" s="1763"/>
      <c r="U3" s="1763"/>
      <c r="V3" s="1763"/>
      <c r="W3" s="1763"/>
    </row>
    <row r="4" spans="1:23">
      <c r="A4" s="927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</row>
    <row r="5" spans="1:23" ht="13.8" thickBot="1">
      <c r="A5" s="928" t="s">
        <v>4576</v>
      </c>
      <c r="B5" s="1762" t="s">
        <v>1795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1746"/>
      <c r="Q5" s="1746"/>
      <c r="R5" s="1746"/>
      <c r="S5" s="1746"/>
      <c r="T5" s="1746"/>
      <c r="U5" s="1746"/>
      <c r="V5" s="1746"/>
      <c r="W5" s="1746"/>
    </row>
    <row r="6" spans="1:23">
      <c r="A6" s="928" t="s">
        <v>1884</v>
      </c>
      <c r="B6" s="929"/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863"/>
      <c r="P6" s="863"/>
      <c r="Q6" s="863"/>
      <c r="R6" s="863"/>
      <c r="S6" s="863"/>
      <c r="T6" s="863"/>
      <c r="U6" s="863"/>
      <c r="V6" s="863"/>
      <c r="W6" s="863"/>
    </row>
    <row r="7" spans="1:23" ht="13.8" thickBot="1">
      <c r="A7" s="928" t="s">
        <v>4577</v>
      </c>
      <c r="B7" s="930"/>
      <c r="C7" s="1746" t="s">
        <v>1820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6"/>
      <c r="S7" s="1746"/>
      <c r="T7" s="1746"/>
      <c r="U7" s="1746"/>
      <c r="V7" s="1746"/>
      <c r="W7" s="1746"/>
    </row>
    <row r="8" spans="1:23" ht="13.8" thickBot="1">
      <c r="A8" s="928" t="s">
        <v>1581</v>
      </c>
      <c r="B8" s="930"/>
      <c r="C8" s="1764" t="s">
        <v>1819</v>
      </c>
      <c r="D8" s="1764"/>
      <c r="E8" s="1764"/>
      <c r="F8" s="1764"/>
      <c r="G8" s="1764"/>
      <c r="H8" s="1764"/>
      <c r="I8" s="1764"/>
      <c r="J8" s="1764"/>
      <c r="K8" s="1764"/>
      <c r="L8" s="1764"/>
      <c r="M8" s="1765" t="s">
        <v>1818</v>
      </c>
      <c r="N8" s="1765"/>
      <c r="O8" s="1765"/>
      <c r="P8" s="1765"/>
      <c r="Q8" s="1765"/>
      <c r="R8" s="1765"/>
      <c r="S8" s="1765"/>
      <c r="T8" s="1765"/>
      <c r="U8" s="1765"/>
      <c r="V8" s="1765"/>
      <c r="W8" s="1765"/>
    </row>
    <row r="9" spans="1:23" ht="24.6" thickBot="1">
      <c r="A9" s="931"/>
      <c r="B9" s="932" t="s">
        <v>3</v>
      </c>
      <c r="C9" s="933" t="s">
        <v>1817</v>
      </c>
      <c r="D9" s="933" t="s">
        <v>1816</v>
      </c>
      <c r="E9" s="933" t="s">
        <v>1815</v>
      </c>
      <c r="F9" s="933" t="s">
        <v>1814</v>
      </c>
      <c r="G9" s="933" t="s">
        <v>1813</v>
      </c>
      <c r="H9" s="933" t="s">
        <v>1812</v>
      </c>
      <c r="I9" s="933" t="s">
        <v>1811</v>
      </c>
      <c r="J9" s="933" t="s">
        <v>1810</v>
      </c>
      <c r="K9" s="933" t="s">
        <v>1809</v>
      </c>
      <c r="L9" s="934" t="s">
        <v>1808</v>
      </c>
      <c r="M9" s="935" t="s">
        <v>1807</v>
      </c>
      <c r="N9" s="933" t="s">
        <v>1806</v>
      </c>
      <c r="O9" s="933" t="s">
        <v>1805</v>
      </c>
      <c r="P9" s="933" t="s">
        <v>1804</v>
      </c>
      <c r="Q9" s="933" t="s">
        <v>1803</v>
      </c>
      <c r="R9" s="933" t="s">
        <v>1802</v>
      </c>
      <c r="S9" s="933" t="s">
        <v>1801</v>
      </c>
      <c r="T9" s="933" t="s">
        <v>1800</v>
      </c>
      <c r="U9" s="933" t="s">
        <v>1799</v>
      </c>
      <c r="V9" s="933" t="s">
        <v>1798</v>
      </c>
      <c r="W9" s="933" t="s">
        <v>1797</v>
      </c>
    </row>
    <row r="10" spans="1:23">
      <c r="A10" s="674" t="s">
        <v>1553</v>
      </c>
      <c r="B10" s="430">
        <v>1692</v>
      </c>
      <c r="C10" s="430">
        <v>700</v>
      </c>
      <c r="D10" s="430">
        <v>114</v>
      </c>
      <c r="E10" s="430">
        <v>63</v>
      </c>
      <c r="F10" s="430">
        <v>40</v>
      </c>
      <c r="G10" s="430">
        <v>37</v>
      </c>
      <c r="H10" s="430">
        <v>32</v>
      </c>
      <c r="I10" s="430">
        <v>28</v>
      </c>
      <c r="J10" s="430">
        <v>120</v>
      </c>
      <c r="K10" s="430">
        <v>63</v>
      </c>
      <c r="L10" s="430">
        <v>56</v>
      </c>
      <c r="M10" s="430">
        <v>130</v>
      </c>
      <c r="N10" s="430">
        <v>70</v>
      </c>
      <c r="O10" s="430">
        <v>48</v>
      </c>
      <c r="P10" s="430">
        <v>53</v>
      </c>
      <c r="Q10" s="430">
        <v>31</v>
      </c>
      <c r="R10" s="430">
        <v>19</v>
      </c>
      <c r="S10" s="430">
        <v>23</v>
      </c>
      <c r="T10" s="430">
        <v>22</v>
      </c>
      <c r="U10" s="430">
        <v>13</v>
      </c>
      <c r="V10" s="430">
        <v>15</v>
      </c>
      <c r="W10" s="430">
        <v>15</v>
      </c>
    </row>
    <row r="11" spans="1:23">
      <c r="A11" s="669" t="s">
        <v>1267</v>
      </c>
      <c r="B11" s="404">
        <v>32</v>
      </c>
      <c r="C11" s="404">
        <v>13</v>
      </c>
      <c r="D11" s="404">
        <v>1</v>
      </c>
      <c r="E11" s="404">
        <v>1</v>
      </c>
      <c r="F11" s="404">
        <v>0</v>
      </c>
      <c r="G11" s="404">
        <v>0</v>
      </c>
      <c r="H11" s="404">
        <v>1</v>
      </c>
      <c r="I11" s="404">
        <v>0</v>
      </c>
      <c r="J11" s="404">
        <v>4</v>
      </c>
      <c r="K11" s="404">
        <v>3</v>
      </c>
      <c r="L11" s="404">
        <v>0</v>
      </c>
      <c r="M11" s="404">
        <v>5</v>
      </c>
      <c r="N11" s="404">
        <v>3</v>
      </c>
      <c r="O11" s="404">
        <v>0</v>
      </c>
      <c r="P11" s="404">
        <v>1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</row>
    <row r="12" spans="1:23">
      <c r="A12" s="670" t="s">
        <v>1380</v>
      </c>
      <c r="B12" s="405">
        <v>31</v>
      </c>
      <c r="C12" s="405">
        <v>13</v>
      </c>
      <c r="D12" s="405">
        <v>1</v>
      </c>
      <c r="E12" s="405">
        <v>1</v>
      </c>
      <c r="F12" s="405">
        <v>0</v>
      </c>
      <c r="G12" s="405">
        <v>0</v>
      </c>
      <c r="H12" s="405">
        <v>1</v>
      </c>
      <c r="I12" s="405">
        <v>0</v>
      </c>
      <c r="J12" s="405">
        <v>4</v>
      </c>
      <c r="K12" s="405">
        <v>3</v>
      </c>
      <c r="L12" s="405">
        <v>0</v>
      </c>
      <c r="M12" s="405">
        <v>4</v>
      </c>
      <c r="N12" s="405">
        <v>3</v>
      </c>
      <c r="O12" s="405">
        <v>0</v>
      </c>
      <c r="P12" s="405">
        <v>1</v>
      </c>
      <c r="Q12" s="405">
        <v>0</v>
      </c>
      <c r="R12" s="405">
        <v>0</v>
      </c>
      <c r="S12" s="405">
        <v>0</v>
      </c>
      <c r="T12" s="405">
        <v>0</v>
      </c>
      <c r="U12" s="405">
        <v>0</v>
      </c>
      <c r="V12" s="405">
        <v>0</v>
      </c>
      <c r="W12" s="405">
        <v>0</v>
      </c>
    </row>
    <row r="13" spans="1:23">
      <c r="A13" s="670" t="s">
        <v>1379</v>
      </c>
      <c r="B13" s="405">
        <v>1</v>
      </c>
      <c r="C13" s="405">
        <v>0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1</v>
      </c>
      <c r="N13" s="405">
        <v>0</v>
      </c>
      <c r="O13" s="405">
        <v>0</v>
      </c>
      <c r="P13" s="405">
        <v>0</v>
      </c>
      <c r="Q13" s="405">
        <v>0</v>
      </c>
      <c r="R13" s="405">
        <v>0</v>
      </c>
      <c r="S13" s="405">
        <v>0</v>
      </c>
      <c r="T13" s="405">
        <v>0</v>
      </c>
      <c r="U13" s="405">
        <v>0</v>
      </c>
      <c r="V13" s="405">
        <v>0</v>
      </c>
      <c r="W13" s="405">
        <v>0</v>
      </c>
    </row>
    <row r="14" spans="1:23">
      <c r="A14" s="669" t="s">
        <v>1260</v>
      </c>
      <c r="B14" s="404">
        <v>34</v>
      </c>
      <c r="C14" s="404">
        <v>12</v>
      </c>
      <c r="D14" s="404">
        <v>5</v>
      </c>
      <c r="E14" s="404">
        <v>1</v>
      </c>
      <c r="F14" s="404">
        <v>0</v>
      </c>
      <c r="G14" s="404">
        <v>0</v>
      </c>
      <c r="H14" s="404">
        <v>1</v>
      </c>
      <c r="I14" s="404">
        <v>0</v>
      </c>
      <c r="J14" s="404">
        <v>1</v>
      </c>
      <c r="K14" s="404">
        <v>2</v>
      </c>
      <c r="L14" s="404">
        <v>1</v>
      </c>
      <c r="M14" s="404">
        <v>5</v>
      </c>
      <c r="N14" s="404">
        <v>0</v>
      </c>
      <c r="O14" s="404">
        <v>2</v>
      </c>
      <c r="P14" s="404">
        <v>1</v>
      </c>
      <c r="Q14" s="404">
        <v>0</v>
      </c>
      <c r="R14" s="404">
        <v>0</v>
      </c>
      <c r="S14" s="404">
        <v>2</v>
      </c>
      <c r="T14" s="404">
        <v>1</v>
      </c>
      <c r="U14" s="404">
        <v>0</v>
      </c>
      <c r="V14" s="404">
        <v>0</v>
      </c>
      <c r="W14" s="404">
        <v>0</v>
      </c>
    </row>
    <row r="15" spans="1:23">
      <c r="A15" s="670" t="s">
        <v>1378</v>
      </c>
      <c r="B15" s="405">
        <v>31</v>
      </c>
      <c r="C15" s="405">
        <v>11</v>
      </c>
      <c r="D15" s="405">
        <v>5</v>
      </c>
      <c r="E15" s="405">
        <v>1</v>
      </c>
      <c r="F15" s="405">
        <v>0</v>
      </c>
      <c r="G15" s="405">
        <v>0</v>
      </c>
      <c r="H15" s="405">
        <v>1</v>
      </c>
      <c r="I15" s="405">
        <v>0</v>
      </c>
      <c r="J15" s="405">
        <v>1</v>
      </c>
      <c r="K15" s="405">
        <v>2</v>
      </c>
      <c r="L15" s="405">
        <v>0</v>
      </c>
      <c r="M15" s="405">
        <v>4</v>
      </c>
      <c r="N15" s="405">
        <v>0</v>
      </c>
      <c r="O15" s="405">
        <v>2</v>
      </c>
      <c r="P15" s="405">
        <v>1</v>
      </c>
      <c r="Q15" s="405">
        <v>0</v>
      </c>
      <c r="R15" s="405">
        <v>0</v>
      </c>
      <c r="S15" s="405">
        <v>2</v>
      </c>
      <c r="T15" s="405">
        <v>1</v>
      </c>
      <c r="U15" s="405">
        <v>0</v>
      </c>
      <c r="V15" s="405">
        <v>0</v>
      </c>
      <c r="W15" s="405">
        <v>0</v>
      </c>
    </row>
    <row r="16" spans="1:23">
      <c r="A16" s="670" t="s">
        <v>1377</v>
      </c>
      <c r="B16" s="405">
        <v>3</v>
      </c>
      <c r="C16" s="405">
        <v>1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0</v>
      </c>
      <c r="J16" s="405">
        <v>0</v>
      </c>
      <c r="K16" s="405">
        <v>0</v>
      </c>
      <c r="L16" s="405">
        <v>1</v>
      </c>
      <c r="M16" s="405">
        <v>1</v>
      </c>
      <c r="N16" s="405">
        <v>0</v>
      </c>
      <c r="O16" s="405">
        <v>0</v>
      </c>
      <c r="P16" s="405">
        <v>0</v>
      </c>
      <c r="Q16" s="405">
        <v>0</v>
      </c>
      <c r="R16" s="405">
        <v>0</v>
      </c>
      <c r="S16" s="405">
        <v>0</v>
      </c>
      <c r="T16" s="405">
        <v>0</v>
      </c>
      <c r="U16" s="405">
        <v>0</v>
      </c>
      <c r="V16" s="405">
        <v>0</v>
      </c>
      <c r="W16" s="405">
        <v>0</v>
      </c>
    </row>
    <row r="17" spans="1:23">
      <c r="A17" s="669" t="s">
        <v>1251</v>
      </c>
      <c r="B17" s="404">
        <v>68</v>
      </c>
      <c r="C17" s="404">
        <v>33</v>
      </c>
      <c r="D17" s="404">
        <v>3</v>
      </c>
      <c r="E17" s="404">
        <v>1</v>
      </c>
      <c r="F17" s="404">
        <v>2</v>
      </c>
      <c r="G17" s="404">
        <v>0</v>
      </c>
      <c r="H17" s="404">
        <v>1</v>
      </c>
      <c r="I17" s="404">
        <v>0</v>
      </c>
      <c r="J17" s="404">
        <v>2</v>
      </c>
      <c r="K17" s="404">
        <v>2</v>
      </c>
      <c r="L17" s="404">
        <v>2</v>
      </c>
      <c r="M17" s="404">
        <v>6</v>
      </c>
      <c r="N17" s="404">
        <v>5</v>
      </c>
      <c r="O17" s="404">
        <v>4</v>
      </c>
      <c r="P17" s="404">
        <v>1</v>
      </c>
      <c r="Q17" s="404">
        <v>0</v>
      </c>
      <c r="R17" s="404">
        <v>2</v>
      </c>
      <c r="S17" s="404">
        <v>0</v>
      </c>
      <c r="T17" s="404">
        <v>3</v>
      </c>
      <c r="U17" s="404">
        <v>1</v>
      </c>
      <c r="V17" s="404">
        <v>0</v>
      </c>
      <c r="W17" s="404">
        <v>0</v>
      </c>
    </row>
    <row r="18" spans="1:23">
      <c r="A18" s="670" t="s">
        <v>1376</v>
      </c>
      <c r="B18" s="405">
        <v>44</v>
      </c>
      <c r="C18" s="405">
        <v>24</v>
      </c>
      <c r="D18" s="405">
        <v>1</v>
      </c>
      <c r="E18" s="405">
        <v>1</v>
      </c>
      <c r="F18" s="405">
        <v>2</v>
      </c>
      <c r="G18" s="405">
        <v>0</v>
      </c>
      <c r="H18" s="405">
        <v>0</v>
      </c>
      <c r="I18" s="405">
        <v>0</v>
      </c>
      <c r="J18" s="405">
        <v>1</v>
      </c>
      <c r="K18" s="405">
        <v>0</v>
      </c>
      <c r="L18" s="405">
        <v>1</v>
      </c>
      <c r="M18" s="405">
        <v>5</v>
      </c>
      <c r="N18" s="405">
        <v>4</v>
      </c>
      <c r="O18" s="405">
        <v>1</v>
      </c>
      <c r="P18" s="405">
        <v>0</v>
      </c>
      <c r="Q18" s="405">
        <v>0</v>
      </c>
      <c r="R18" s="405">
        <v>1</v>
      </c>
      <c r="S18" s="405">
        <v>0</v>
      </c>
      <c r="T18" s="405">
        <v>2</v>
      </c>
      <c r="U18" s="405">
        <v>1</v>
      </c>
      <c r="V18" s="405">
        <v>0</v>
      </c>
      <c r="W18" s="405">
        <v>0</v>
      </c>
    </row>
    <row r="19" spans="1:23">
      <c r="A19" s="670" t="s">
        <v>1375</v>
      </c>
      <c r="B19" s="405">
        <v>20</v>
      </c>
      <c r="C19" s="405">
        <v>8</v>
      </c>
      <c r="D19" s="405">
        <v>2</v>
      </c>
      <c r="E19" s="405">
        <v>0</v>
      </c>
      <c r="F19" s="405">
        <v>0</v>
      </c>
      <c r="G19" s="405">
        <v>0</v>
      </c>
      <c r="H19" s="405">
        <v>1</v>
      </c>
      <c r="I19" s="405">
        <v>0</v>
      </c>
      <c r="J19" s="405">
        <v>1</v>
      </c>
      <c r="K19" s="405">
        <v>2</v>
      </c>
      <c r="L19" s="405">
        <v>0</v>
      </c>
      <c r="M19" s="405">
        <v>1</v>
      </c>
      <c r="N19" s="405">
        <v>1</v>
      </c>
      <c r="O19" s="405">
        <v>2</v>
      </c>
      <c r="P19" s="405">
        <v>0</v>
      </c>
      <c r="Q19" s="405">
        <v>0</v>
      </c>
      <c r="R19" s="405">
        <v>1</v>
      </c>
      <c r="S19" s="405">
        <v>0</v>
      </c>
      <c r="T19" s="405">
        <v>1</v>
      </c>
      <c r="U19" s="405">
        <v>0</v>
      </c>
      <c r="V19" s="405">
        <v>0</v>
      </c>
      <c r="W19" s="405">
        <v>0</v>
      </c>
    </row>
    <row r="20" spans="1:23">
      <c r="A20" s="670" t="s">
        <v>1374</v>
      </c>
      <c r="B20" s="405">
        <v>4</v>
      </c>
      <c r="C20" s="405">
        <v>1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1</v>
      </c>
      <c r="M20" s="405">
        <v>0</v>
      </c>
      <c r="N20" s="405">
        <v>0</v>
      </c>
      <c r="O20" s="405">
        <v>1</v>
      </c>
      <c r="P20" s="405">
        <v>1</v>
      </c>
      <c r="Q20" s="405">
        <v>0</v>
      </c>
      <c r="R20" s="405">
        <v>0</v>
      </c>
      <c r="S20" s="405">
        <v>0</v>
      </c>
      <c r="T20" s="405">
        <v>0</v>
      </c>
      <c r="U20" s="405">
        <v>0</v>
      </c>
      <c r="V20" s="405">
        <v>0</v>
      </c>
      <c r="W20" s="405">
        <v>0</v>
      </c>
    </row>
    <row r="21" spans="1:23">
      <c r="A21" s="669" t="s">
        <v>1239</v>
      </c>
      <c r="B21" s="404">
        <v>39</v>
      </c>
      <c r="C21" s="404">
        <v>21</v>
      </c>
      <c r="D21" s="404">
        <v>1</v>
      </c>
      <c r="E21" s="404">
        <v>2</v>
      </c>
      <c r="F21" s="404">
        <v>0</v>
      </c>
      <c r="G21" s="404">
        <v>0</v>
      </c>
      <c r="H21" s="404">
        <v>0</v>
      </c>
      <c r="I21" s="404">
        <v>1</v>
      </c>
      <c r="J21" s="404">
        <v>3</v>
      </c>
      <c r="K21" s="404">
        <v>1</v>
      </c>
      <c r="L21" s="404">
        <v>3</v>
      </c>
      <c r="M21" s="404">
        <v>2</v>
      </c>
      <c r="N21" s="404">
        <v>2</v>
      </c>
      <c r="O21" s="404">
        <v>1</v>
      </c>
      <c r="P21" s="404">
        <v>2</v>
      </c>
      <c r="Q21" s="404">
        <v>0</v>
      </c>
      <c r="R21" s="404">
        <v>0</v>
      </c>
      <c r="S21" s="404">
        <v>0</v>
      </c>
      <c r="T21" s="404">
        <v>0</v>
      </c>
      <c r="U21" s="404">
        <v>0</v>
      </c>
      <c r="V21" s="404">
        <v>0</v>
      </c>
      <c r="W21" s="404">
        <v>0</v>
      </c>
    </row>
    <row r="22" spans="1:23">
      <c r="A22" s="670" t="s">
        <v>1373</v>
      </c>
      <c r="B22" s="405">
        <v>25</v>
      </c>
      <c r="C22" s="405">
        <v>15</v>
      </c>
      <c r="D22" s="405">
        <v>1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2</v>
      </c>
      <c r="K22" s="405">
        <v>0</v>
      </c>
      <c r="L22" s="405">
        <v>2</v>
      </c>
      <c r="M22" s="405">
        <v>1</v>
      </c>
      <c r="N22" s="405">
        <v>2</v>
      </c>
      <c r="O22" s="405">
        <v>0</v>
      </c>
      <c r="P22" s="405">
        <v>2</v>
      </c>
      <c r="Q22" s="405">
        <v>0</v>
      </c>
      <c r="R22" s="405">
        <v>0</v>
      </c>
      <c r="S22" s="405">
        <v>0</v>
      </c>
      <c r="T22" s="405">
        <v>0</v>
      </c>
      <c r="U22" s="405">
        <v>0</v>
      </c>
      <c r="V22" s="405">
        <v>0</v>
      </c>
      <c r="W22" s="405">
        <v>0</v>
      </c>
    </row>
    <row r="23" spans="1:23">
      <c r="A23" s="670" t="s">
        <v>1372</v>
      </c>
      <c r="B23" s="405">
        <v>3</v>
      </c>
      <c r="C23" s="405">
        <v>1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1</v>
      </c>
      <c r="K23" s="405">
        <v>0</v>
      </c>
      <c r="L23" s="405">
        <v>0</v>
      </c>
      <c r="M23" s="405">
        <v>0</v>
      </c>
      <c r="N23" s="405">
        <v>0</v>
      </c>
      <c r="O23" s="405">
        <v>1</v>
      </c>
      <c r="P23" s="405">
        <v>0</v>
      </c>
      <c r="Q23" s="405">
        <v>0</v>
      </c>
      <c r="R23" s="405">
        <v>0</v>
      </c>
      <c r="S23" s="405">
        <v>0</v>
      </c>
      <c r="T23" s="405">
        <v>0</v>
      </c>
      <c r="U23" s="405">
        <v>0</v>
      </c>
      <c r="V23" s="405">
        <v>0</v>
      </c>
      <c r="W23" s="405">
        <v>0</v>
      </c>
    </row>
    <row r="24" spans="1:23">
      <c r="A24" s="670" t="s">
        <v>1371</v>
      </c>
      <c r="B24" s="405">
        <v>11</v>
      </c>
      <c r="C24" s="405">
        <v>5</v>
      </c>
      <c r="D24" s="405">
        <v>0</v>
      </c>
      <c r="E24" s="405">
        <v>2</v>
      </c>
      <c r="F24" s="405">
        <v>0</v>
      </c>
      <c r="G24" s="405">
        <v>0</v>
      </c>
      <c r="H24" s="405">
        <v>0</v>
      </c>
      <c r="I24" s="405">
        <v>1</v>
      </c>
      <c r="J24" s="405">
        <v>0</v>
      </c>
      <c r="K24" s="405">
        <v>1</v>
      </c>
      <c r="L24" s="405">
        <v>1</v>
      </c>
      <c r="M24" s="405">
        <v>1</v>
      </c>
      <c r="N24" s="405">
        <v>0</v>
      </c>
      <c r="O24" s="405">
        <v>0</v>
      </c>
      <c r="P24" s="405">
        <v>0</v>
      </c>
      <c r="Q24" s="405">
        <v>0</v>
      </c>
      <c r="R24" s="405">
        <v>0</v>
      </c>
      <c r="S24" s="405">
        <v>0</v>
      </c>
      <c r="T24" s="405">
        <v>0</v>
      </c>
      <c r="U24" s="405">
        <v>0</v>
      </c>
      <c r="V24" s="405">
        <v>0</v>
      </c>
      <c r="W24" s="405">
        <v>0</v>
      </c>
    </row>
    <row r="25" spans="1:23">
      <c r="A25" s="669" t="s">
        <v>1226</v>
      </c>
      <c r="B25" s="404">
        <v>91</v>
      </c>
      <c r="C25" s="404">
        <v>32</v>
      </c>
      <c r="D25" s="404">
        <v>10</v>
      </c>
      <c r="E25" s="404">
        <v>5</v>
      </c>
      <c r="F25" s="404">
        <v>3</v>
      </c>
      <c r="G25" s="404">
        <v>3</v>
      </c>
      <c r="H25" s="404">
        <v>0</v>
      </c>
      <c r="I25" s="404">
        <v>5</v>
      </c>
      <c r="J25" s="404">
        <v>6</v>
      </c>
      <c r="K25" s="404">
        <v>3</v>
      </c>
      <c r="L25" s="404">
        <v>3</v>
      </c>
      <c r="M25" s="404">
        <v>5</v>
      </c>
      <c r="N25" s="404">
        <v>4</v>
      </c>
      <c r="O25" s="404">
        <v>4</v>
      </c>
      <c r="P25" s="404">
        <v>1</v>
      </c>
      <c r="Q25" s="404">
        <v>3</v>
      </c>
      <c r="R25" s="404">
        <v>1</v>
      </c>
      <c r="S25" s="404">
        <v>1</v>
      </c>
      <c r="T25" s="404">
        <v>0</v>
      </c>
      <c r="U25" s="404">
        <v>2</v>
      </c>
      <c r="V25" s="404">
        <v>0</v>
      </c>
      <c r="W25" s="404">
        <v>0</v>
      </c>
    </row>
    <row r="26" spans="1:23">
      <c r="A26" s="670" t="s">
        <v>1370</v>
      </c>
      <c r="B26" s="405">
        <v>62</v>
      </c>
      <c r="C26" s="405">
        <v>27</v>
      </c>
      <c r="D26" s="405">
        <v>6</v>
      </c>
      <c r="E26" s="405">
        <v>4</v>
      </c>
      <c r="F26" s="405">
        <v>2</v>
      </c>
      <c r="G26" s="405">
        <v>3</v>
      </c>
      <c r="H26" s="405">
        <v>0</v>
      </c>
      <c r="I26" s="405">
        <v>1</v>
      </c>
      <c r="J26" s="405">
        <v>3</v>
      </c>
      <c r="K26" s="405">
        <v>2</v>
      </c>
      <c r="L26" s="405">
        <v>1</v>
      </c>
      <c r="M26" s="405">
        <v>3</v>
      </c>
      <c r="N26" s="405">
        <v>2</v>
      </c>
      <c r="O26" s="405">
        <v>1</v>
      </c>
      <c r="P26" s="405">
        <v>1</v>
      </c>
      <c r="Q26" s="405">
        <v>3</v>
      </c>
      <c r="R26" s="405">
        <v>0</v>
      </c>
      <c r="S26" s="405">
        <v>1</v>
      </c>
      <c r="T26" s="405">
        <v>0</v>
      </c>
      <c r="U26" s="405">
        <v>2</v>
      </c>
      <c r="V26" s="405">
        <v>0</v>
      </c>
      <c r="W26" s="405">
        <v>0</v>
      </c>
    </row>
    <row r="27" spans="1:23">
      <c r="A27" s="670" t="s">
        <v>1369</v>
      </c>
      <c r="B27" s="405">
        <v>12</v>
      </c>
      <c r="C27" s="405">
        <v>1</v>
      </c>
      <c r="D27" s="405">
        <v>1</v>
      </c>
      <c r="E27" s="405">
        <v>1</v>
      </c>
      <c r="F27" s="405">
        <v>1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2</v>
      </c>
      <c r="M27" s="405">
        <v>1</v>
      </c>
      <c r="N27" s="405">
        <v>2</v>
      </c>
      <c r="O27" s="405">
        <v>2</v>
      </c>
      <c r="P27" s="405">
        <v>0</v>
      </c>
      <c r="Q27" s="405">
        <v>0</v>
      </c>
      <c r="R27" s="405">
        <v>1</v>
      </c>
      <c r="S27" s="405">
        <v>0</v>
      </c>
      <c r="T27" s="405">
        <v>0</v>
      </c>
      <c r="U27" s="405">
        <v>0</v>
      </c>
      <c r="V27" s="405">
        <v>0</v>
      </c>
      <c r="W27" s="405">
        <v>0</v>
      </c>
    </row>
    <row r="28" spans="1:23">
      <c r="A28" s="670" t="s">
        <v>1368</v>
      </c>
      <c r="B28" s="405">
        <v>17</v>
      </c>
      <c r="C28" s="405">
        <v>4</v>
      </c>
      <c r="D28" s="405">
        <v>3</v>
      </c>
      <c r="E28" s="405">
        <v>0</v>
      </c>
      <c r="F28" s="405">
        <v>0</v>
      </c>
      <c r="G28" s="405">
        <v>0</v>
      </c>
      <c r="H28" s="405">
        <v>0</v>
      </c>
      <c r="I28" s="405">
        <v>4</v>
      </c>
      <c r="J28" s="405">
        <v>3</v>
      </c>
      <c r="K28" s="405">
        <v>1</v>
      </c>
      <c r="L28" s="405">
        <v>0</v>
      </c>
      <c r="M28" s="405">
        <v>1</v>
      </c>
      <c r="N28" s="405">
        <v>0</v>
      </c>
      <c r="O28" s="405">
        <v>1</v>
      </c>
      <c r="P28" s="405">
        <v>0</v>
      </c>
      <c r="Q28" s="405">
        <v>0</v>
      </c>
      <c r="R28" s="405">
        <v>0</v>
      </c>
      <c r="S28" s="405">
        <v>0</v>
      </c>
      <c r="T28" s="405">
        <v>0</v>
      </c>
      <c r="U28" s="405">
        <v>0</v>
      </c>
      <c r="V28" s="405">
        <v>0</v>
      </c>
      <c r="W28" s="405">
        <v>0</v>
      </c>
    </row>
    <row r="29" spans="1:23">
      <c r="A29" s="669" t="s">
        <v>1208</v>
      </c>
      <c r="B29" s="404">
        <v>156</v>
      </c>
      <c r="C29" s="404">
        <v>56</v>
      </c>
      <c r="D29" s="404">
        <v>13</v>
      </c>
      <c r="E29" s="404">
        <v>7</v>
      </c>
      <c r="F29" s="404">
        <v>6</v>
      </c>
      <c r="G29" s="404">
        <v>6</v>
      </c>
      <c r="H29" s="404">
        <v>4</v>
      </c>
      <c r="I29" s="404">
        <v>1</v>
      </c>
      <c r="J29" s="404">
        <v>11</v>
      </c>
      <c r="K29" s="404">
        <v>8</v>
      </c>
      <c r="L29" s="404">
        <v>4</v>
      </c>
      <c r="M29" s="404">
        <v>12</v>
      </c>
      <c r="N29" s="404">
        <v>5</v>
      </c>
      <c r="O29" s="404">
        <v>4</v>
      </c>
      <c r="P29" s="404">
        <v>8</v>
      </c>
      <c r="Q29" s="404">
        <v>3</v>
      </c>
      <c r="R29" s="404">
        <v>0</v>
      </c>
      <c r="S29" s="404">
        <v>2</v>
      </c>
      <c r="T29" s="404">
        <v>1</v>
      </c>
      <c r="U29" s="404">
        <v>2</v>
      </c>
      <c r="V29" s="404">
        <v>2</v>
      </c>
      <c r="W29" s="404">
        <v>1</v>
      </c>
    </row>
    <row r="30" spans="1:23">
      <c r="A30" s="670" t="s">
        <v>1367</v>
      </c>
      <c r="B30" s="405">
        <v>67</v>
      </c>
      <c r="C30" s="405">
        <v>28</v>
      </c>
      <c r="D30" s="405">
        <v>5</v>
      </c>
      <c r="E30" s="405">
        <v>3</v>
      </c>
      <c r="F30" s="405">
        <v>3</v>
      </c>
      <c r="G30" s="405">
        <v>1</v>
      </c>
      <c r="H30" s="405">
        <v>1</v>
      </c>
      <c r="I30" s="405">
        <v>1</v>
      </c>
      <c r="J30" s="405">
        <v>4</v>
      </c>
      <c r="K30" s="405">
        <v>4</v>
      </c>
      <c r="L30" s="405">
        <v>2</v>
      </c>
      <c r="M30" s="405">
        <v>3</v>
      </c>
      <c r="N30" s="405">
        <v>4</v>
      </c>
      <c r="O30" s="405">
        <v>0</v>
      </c>
      <c r="P30" s="405">
        <v>3</v>
      </c>
      <c r="Q30" s="405">
        <v>2</v>
      </c>
      <c r="R30" s="405">
        <v>0</v>
      </c>
      <c r="S30" s="405">
        <v>0</v>
      </c>
      <c r="T30" s="405">
        <v>0</v>
      </c>
      <c r="U30" s="405">
        <v>1</v>
      </c>
      <c r="V30" s="405">
        <v>1</v>
      </c>
      <c r="W30" s="405">
        <v>1</v>
      </c>
    </row>
    <row r="31" spans="1:23">
      <c r="A31" s="670" t="s">
        <v>1366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405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5">
        <v>0</v>
      </c>
      <c r="V31" s="405">
        <v>0</v>
      </c>
      <c r="W31" s="405">
        <v>0</v>
      </c>
    </row>
    <row r="32" spans="1:23">
      <c r="A32" s="670" t="s">
        <v>1365</v>
      </c>
      <c r="B32" s="405">
        <v>8</v>
      </c>
      <c r="C32" s="405">
        <v>5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1</v>
      </c>
      <c r="K32" s="405">
        <v>0</v>
      </c>
      <c r="L32" s="405">
        <v>0</v>
      </c>
      <c r="M32" s="405">
        <v>0</v>
      </c>
      <c r="N32" s="405">
        <v>0</v>
      </c>
      <c r="O32" s="405">
        <v>0</v>
      </c>
      <c r="P32" s="405">
        <v>1</v>
      </c>
      <c r="Q32" s="405">
        <v>0</v>
      </c>
      <c r="R32" s="405">
        <v>0</v>
      </c>
      <c r="S32" s="405">
        <v>1</v>
      </c>
      <c r="T32" s="405">
        <v>0</v>
      </c>
      <c r="U32" s="405">
        <v>0</v>
      </c>
      <c r="V32" s="405">
        <v>0</v>
      </c>
      <c r="W32" s="405">
        <v>0</v>
      </c>
    </row>
    <row r="33" spans="1:23">
      <c r="A33" s="670" t="s">
        <v>1364</v>
      </c>
      <c r="B33" s="405">
        <v>7</v>
      </c>
      <c r="C33" s="405">
        <v>4</v>
      </c>
      <c r="D33" s="405">
        <v>0</v>
      </c>
      <c r="E33" s="405">
        <v>0</v>
      </c>
      <c r="F33" s="405">
        <v>1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405">
        <v>1</v>
      </c>
      <c r="P33" s="405">
        <v>0</v>
      </c>
      <c r="Q33" s="405">
        <v>0</v>
      </c>
      <c r="R33" s="405">
        <v>0</v>
      </c>
      <c r="S33" s="405">
        <v>1</v>
      </c>
      <c r="T33" s="405">
        <v>0</v>
      </c>
      <c r="U33" s="405">
        <v>0</v>
      </c>
      <c r="V33" s="405">
        <v>0</v>
      </c>
      <c r="W33" s="405">
        <v>0</v>
      </c>
    </row>
    <row r="34" spans="1:23">
      <c r="A34" s="670" t="s">
        <v>1363</v>
      </c>
      <c r="B34" s="405">
        <v>20</v>
      </c>
      <c r="C34" s="405">
        <v>7</v>
      </c>
      <c r="D34" s="405">
        <v>0</v>
      </c>
      <c r="E34" s="405">
        <v>0</v>
      </c>
      <c r="F34" s="405">
        <v>1</v>
      </c>
      <c r="G34" s="405">
        <v>3</v>
      </c>
      <c r="H34" s="405">
        <v>1</v>
      </c>
      <c r="I34" s="405">
        <v>0</v>
      </c>
      <c r="J34" s="405">
        <v>2</v>
      </c>
      <c r="K34" s="405">
        <v>2</v>
      </c>
      <c r="L34" s="405">
        <v>0</v>
      </c>
      <c r="M34" s="405">
        <v>2</v>
      </c>
      <c r="N34" s="405">
        <v>0</v>
      </c>
      <c r="O34" s="405">
        <v>1</v>
      </c>
      <c r="P34" s="405">
        <v>1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</row>
    <row r="35" spans="1:23">
      <c r="A35" s="670" t="s">
        <v>1362</v>
      </c>
      <c r="B35" s="405">
        <v>11</v>
      </c>
      <c r="C35" s="405">
        <v>2</v>
      </c>
      <c r="D35" s="405">
        <v>0</v>
      </c>
      <c r="E35" s="405">
        <v>0</v>
      </c>
      <c r="F35" s="405">
        <v>1</v>
      </c>
      <c r="G35" s="405">
        <v>0</v>
      </c>
      <c r="H35" s="405">
        <v>0</v>
      </c>
      <c r="I35" s="405">
        <v>0</v>
      </c>
      <c r="J35" s="405">
        <v>0</v>
      </c>
      <c r="K35" s="405">
        <v>1</v>
      </c>
      <c r="L35" s="405">
        <v>0</v>
      </c>
      <c r="M35" s="405">
        <v>5</v>
      </c>
      <c r="N35" s="405">
        <v>0</v>
      </c>
      <c r="O35" s="405">
        <v>0</v>
      </c>
      <c r="P35" s="405">
        <v>1</v>
      </c>
      <c r="Q35" s="405">
        <v>0</v>
      </c>
      <c r="R35" s="405">
        <v>0</v>
      </c>
      <c r="S35" s="405">
        <v>0</v>
      </c>
      <c r="T35" s="405">
        <v>0</v>
      </c>
      <c r="U35" s="405">
        <v>0</v>
      </c>
      <c r="V35" s="405">
        <v>1</v>
      </c>
      <c r="W35" s="405">
        <v>0</v>
      </c>
    </row>
    <row r="36" spans="1:23">
      <c r="A36" s="670" t="s">
        <v>1361</v>
      </c>
      <c r="B36" s="405">
        <v>15</v>
      </c>
      <c r="C36" s="405">
        <v>2</v>
      </c>
      <c r="D36" s="405">
        <v>2</v>
      </c>
      <c r="E36" s="405">
        <v>1</v>
      </c>
      <c r="F36" s="405">
        <v>0</v>
      </c>
      <c r="G36" s="405">
        <v>1</v>
      </c>
      <c r="H36" s="405">
        <v>0</v>
      </c>
      <c r="I36" s="405">
        <v>0</v>
      </c>
      <c r="J36" s="405">
        <v>3</v>
      </c>
      <c r="K36" s="405">
        <v>1</v>
      </c>
      <c r="L36" s="405">
        <v>1</v>
      </c>
      <c r="M36" s="405">
        <v>2</v>
      </c>
      <c r="N36" s="405">
        <v>0</v>
      </c>
      <c r="O36" s="405">
        <v>0</v>
      </c>
      <c r="P36" s="405">
        <v>1</v>
      </c>
      <c r="Q36" s="405">
        <v>1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  <c r="W36" s="405">
        <v>0</v>
      </c>
    </row>
    <row r="37" spans="1:23">
      <c r="A37" s="670" t="s">
        <v>1360</v>
      </c>
      <c r="B37" s="405">
        <v>28</v>
      </c>
      <c r="C37" s="405">
        <v>8</v>
      </c>
      <c r="D37" s="405">
        <v>6</v>
      </c>
      <c r="E37" s="405">
        <v>3</v>
      </c>
      <c r="F37" s="405">
        <v>0</v>
      </c>
      <c r="G37" s="405">
        <v>1</v>
      </c>
      <c r="H37" s="405">
        <v>2</v>
      </c>
      <c r="I37" s="405">
        <v>0</v>
      </c>
      <c r="J37" s="405">
        <v>1</v>
      </c>
      <c r="K37" s="405">
        <v>0</v>
      </c>
      <c r="L37" s="405">
        <v>1</v>
      </c>
      <c r="M37" s="405">
        <v>0</v>
      </c>
      <c r="N37" s="405">
        <v>1</v>
      </c>
      <c r="O37" s="405">
        <v>2</v>
      </c>
      <c r="P37" s="405">
        <v>1</v>
      </c>
      <c r="Q37" s="405">
        <v>0</v>
      </c>
      <c r="R37" s="405">
        <v>0</v>
      </c>
      <c r="S37" s="405">
        <v>0</v>
      </c>
      <c r="T37" s="405">
        <v>1</v>
      </c>
      <c r="U37" s="405">
        <v>1</v>
      </c>
      <c r="V37" s="405">
        <v>0</v>
      </c>
      <c r="W37" s="405">
        <v>0</v>
      </c>
    </row>
    <row r="38" spans="1:23">
      <c r="A38" s="669" t="s">
        <v>1162</v>
      </c>
      <c r="B38" s="404">
        <v>667</v>
      </c>
      <c r="C38" s="404">
        <v>282</v>
      </c>
      <c r="D38" s="404">
        <v>39</v>
      </c>
      <c r="E38" s="404">
        <v>27</v>
      </c>
      <c r="F38" s="404">
        <v>16</v>
      </c>
      <c r="G38" s="404">
        <v>15</v>
      </c>
      <c r="H38" s="404">
        <v>15</v>
      </c>
      <c r="I38" s="404">
        <v>9</v>
      </c>
      <c r="J38" s="404">
        <v>50</v>
      </c>
      <c r="K38" s="404">
        <v>20</v>
      </c>
      <c r="L38" s="404">
        <v>25</v>
      </c>
      <c r="M38" s="404">
        <v>44</v>
      </c>
      <c r="N38" s="404">
        <v>30</v>
      </c>
      <c r="O38" s="404">
        <v>18</v>
      </c>
      <c r="P38" s="404">
        <v>21</v>
      </c>
      <c r="Q38" s="404">
        <v>10</v>
      </c>
      <c r="R38" s="404">
        <v>11</v>
      </c>
      <c r="S38" s="404">
        <v>8</v>
      </c>
      <c r="T38" s="404">
        <v>9</v>
      </c>
      <c r="U38" s="404">
        <v>6</v>
      </c>
      <c r="V38" s="404">
        <v>4</v>
      </c>
      <c r="W38" s="404">
        <v>8</v>
      </c>
    </row>
    <row r="39" spans="1:23">
      <c r="A39" s="670" t="s">
        <v>1359</v>
      </c>
      <c r="B39" s="405">
        <v>506</v>
      </c>
      <c r="C39" s="405">
        <v>218</v>
      </c>
      <c r="D39" s="405">
        <v>31</v>
      </c>
      <c r="E39" s="405">
        <v>20</v>
      </c>
      <c r="F39" s="405">
        <v>12</v>
      </c>
      <c r="G39" s="405">
        <v>12</v>
      </c>
      <c r="H39" s="405">
        <v>11</v>
      </c>
      <c r="I39" s="405">
        <v>5</v>
      </c>
      <c r="J39" s="405">
        <v>39</v>
      </c>
      <c r="K39" s="405">
        <v>17</v>
      </c>
      <c r="L39" s="405">
        <v>22</v>
      </c>
      <c r="M39" s="405">
        <v>33</v>
      </c>
      <c r="N39" s="405">
        <v>25</v>
      </c>
      <c r="O39" s="405">
        <v>11</v>
      </c>
      <c r="P39" s="405">
        <v>14</v>
      </c>
      <c r="Q39" s="405">
        <v>7</v>
      </c>
      <c r="R39" s="405">
        <v>4</v>
      </c>
      <c r="S39" s="405">
        <v>5</v>
      </c>
      <c r="T39" s="405">
        <v>5</v>
      </c>
      <c r="U39" s="405">
        <v>5</v>
      </c>
      <c r="V39" s="405">
        <v>3</v>
      </c>
      <c r="W39" s="405">
        <v>7</v>
      </c>
    </row>
    <row r="40" spans="1:23">
      <c r="A40" s="670" t="s">
        <v>1358</v>
      </c>
      <c r="B40" s="405">
        <v>46</v>
      </c>
      <c r="C40" s="405">
        <v>25</v>
      </c>
      <c r="D40" s="405">
        <v>3</v>
      </c>
      <c r="E40" s="405">
        <v>1</v>
      </c>
      <c r="F40" s="405">
        <v>1</v>
      </c>
      <c r="G40" s="405">
        <v>0</v>
      </c>
      <c r="H40" s="405">
        <v>1</v>
      </c>
      <c r="I40" s="405">
        <v>1</v>
      </c>
      <c r="J40" s="405">
        <v>2</v>
      </c>
      <c r="K40" s="405">
        <v>1</v>
      </c>
      <c r="L40" s="405">
        <v>0</v>
      </c>
      <c r="M40" s="405">
        <v>3</v>
      </c>
      <c r="N40" s="405">
        <v>1</v>
      </c>
      <c r="O40" s="405">
        <v>2</v>
      </c>
      <c r="P40" s="405">
        <v>1</v>
      </c>
      <c r="Q40" s="405">
        <v>0</v>
      </c>
      <c r="R40" s="405">
        <v>1</v>
      </c>
      <c r="S40" s="405">
        <v>2</v>
      </c>
      <c r="T40" s="405">
        <v>0</v>
      </c>
      <c r="U40" s="405">
        <v>0</v>
      </c>
      <c r="V40" s="405">
        <v>0</v>
      </c>
      <c r="W40" s="405">
        <v>1</v>
      </c>
    </row>
    <row r="41" spans="1:23">
      <c r="A41" s="670" t="s">
        <v>1357</v>
      </c>
      <c r="B41" s="405">
        <v>27</v>
      </c>
      <c r="C41" s="405">
        <v>8</v>
      </c>
      <c r="D41" s="405">
        <v>1</v>
      </c>
      <c r="E41" s="405">
        <v>0</v>
      </c>
      <c r="F41" s="405">
        <v>2</v>
      </c>
      <c r="G41" s="405">
        <v>1</v>
      </c>
      <c r="H41" s="405">
        <v>2</v>
      </c>
      <c r="I41" s="405">
        <v>2</v>
      </c>
      <c r="J41" s="405">
        <v>2</v>
      </c>
      <c r="K41" s="405">
        <v>0</v>
      </c>
      <c r="L41" s="405">
        <v>2</v>
      </c>
      <c r="M41" s="405">
        <v>2</v>
      </c>
      <c r="N41" s="405">
        <v>0</v>
      </c>
      <c r="O41" s="405">
        <v>2</v>
      </c>
      <c r="P41" s="405">
        <v>1</v>
      </c>
      <c r="Q41" s="405">
        <v>0</v>
      </c>
      <c r="R41" s="405">
        <v>1</v>
      </c>
      <c r="S41" s="405">
        <v>0</v>
      </c>
      <c r="T41" s="405">
        <v>0</v>
      </c>
      <c r="U41" s="405">
        <v>0</v>
      </c>
      <c r="V41" s="405">
        <v>1</v>
      </c>
      <c r="W41" s="405">
        <v>0</v>
      </c>
    </row>
    <row r="42" spans="1:23">
      <c r="A42" s="670" t="s">
        <v>1356</v>
      </c>
      <c r="B42" s="405">
        <v>53</v>
      </c>
      <c r="C42" s="405">
        <v>21</v>
      </c>
      <c r="D42" s="405">
        <v>2</v>
      </c>
      <c r="E42" s="405">
        <v>3</v>
      </c>
      <c r="F42" s="405">
        <v>1</v>
      </c>
      <c r="G42" s="405">
        <v>1</v>
      </c>
      <c r="H42" s="405">
        <v>1</v>
      </c>
      <c r="I42" s="405">
        <v>0</v>
      </c>
      <c r="J42" s="405">
        <v>4</v>
      </c>
      <c r="K42" s="405">
        <v>1</v>
      </c>
      <c r="L42" s="405">
        <v>0</v>
      </c>
      <c r="M42" s="405">
        <v>1</v>
      </c>
      <c r="N42" s="405">
        <v>2</v>
      </c>
      <c r="O42" s="405">
        <v>2</v>
      </c>
      <c r="P42" s="405">
        <v>4</v>
      </c>
      <c r="Q42" s="405">
        <v>2</v>
      </c>
      <c r="R42" s="405">
        <v>4</v>
      </c>
      <c r="S42" s="405">
        <v>1</v>
      </c>
      <c r="T42" s="405">
        <v>2</v>
      </c>
      <c r="U42" s="405">
        <v>1</v>
      </c>
      <c r="V42" s="405">
        <v>0</v>
      </c>
      <c r="W42" s="405">
        <v>0</v>
      </c>
    </row>
    <row r="43" spans="1:23">
      <c r="A43" s="670" t="s">
        <v>1355</v>
      </c>
      <c r="B43" s="405">
        <v>9</v>
      </c>
      <c r="C43" s="405">
        <v>2</v>
      </c>
      <c r="D43" s="405">
        <v>1</v>
      </c>
      <c r="E43" s="405">
        <v>1</v>
      </c>
      <c r="F43" s="405">
        <v>0</v>
      </c>
      <c r="G43" s="405">
        <v>0</v>
      </c>
      <c r="H43" s="405">
        <v>0</v>
      </c>
      <c r="I43" s="405">
        <v>1</v>
      </c>
      <c r="J43" s="405">
        <v>1</v>
      </c>
      <c r="K43" s="405">
        <v>0</v>
      </c>
      <c r="L43" s="405">
        <v>0</v>
      </c>
      <c r="M43" s="405">
        <v>1</v>
      </c>
      <c r="N43" s="405">
        <v>0</v>
      </c>
      <c r="O43" s="405">
        <v>0</v>
      </c>
      <c r="P43" s="405">
        <v>1</v>
      </c>
      <c r="Q43" s="405">
        <v>0</v>
      </c>
      <c r="R43" s="405">
        <v>0</v>
      </c>
      <c r="S43" s="405">
        <v>0</v>
      </c>
      <c r="T43" s="405">
        <v>1</v>
      </c>
      <c r="U43" s="405">
        <v>0</v>
      </c>
      <c r="V43" s="405">
        <v>0</v>
      </c>
      <c r="W43" s="405">
        <v>0</v>
      </c>
    </row>
    <row r="44" spans="1:23">
      <c r="A44" s="670" t="s">
        <v>1354</v>
      </c>
      <c r="B44" s="405">
        <v>26</v>
      </c>
      <c r="C44" s="405">
        <v>8</v>
      </c>
      <c r="D44" s="405">
        <v>1</v>
      </c>
      <c r="E44" s="405">
        <v>2</v>
      </c>
      <c r="F44" s="405">
        <v>0</v>
      </c>
      <c r="G44" s="405">
        <v>1</v>
      </c>
      <c r="H44" s="405">
        <v>0</v>
      </c>
      <c r="I44" s="405">
        <v>0</v>
      </c>
      <c r="J44" s="405">
        <v>2</v>
      </c>
      <c r="K44" s="405">
        <v>1</v>
      </c>
      <c r="L44" s="405">
        <v>1</v>
      </c>
      <c r="M44" s="405">
        <v>4</v>
      </c>
      <c r="N44" s="405">
        <v>2</v>
      </c>
      <c r="O44" s="405">
        <v>1</v>
      </c>
      <c r="P44" s="405">
        <v>0</v>
      </c>
      <c r="Q44" s="405">
        <v>1</v>
      </c>
      <c r="R44" s="405">
        <v>1</v>
      </c>
      <c r="S44" s="405">
        <v>0</v>
      </c>
      <c r="T44" s="405">
        <v>1</v>
      </c>
      <c r="U44" s="405">
        <v>0</v>
      </c>
      <c r="V44" s="405">
        <v>0</v>
      </c>
      <c r="W44" s="405">
        <v>0</v>
      </c>
    </row>
    <row r="45" spans="1:23">
      <c r="A45" s="669" t="s">
        <v>1103</v>
      </c>
      <c r="B45" s="404">
        <v>74</v>
      </c>
      <c r="C45" s="404">
        <v>28</v>
      </c>
      <c r="D45" s="404">
        <v>2</v>
      </c>
      <c r="E45" s="404">
        <v>6</v>
      </c>
      <c r="F45" s="404">
        <v>2</v>
      </c>
      <c r="G45" s="404">
        <v>1</v>
      </c>
      <c r="H45" s="404">
        <v>0</v>
      </c>
      <c r="I45" s="404">
        <v>5</v>
      </c>
      <c r="J45" s="404">
        <v>5</v>
      </c>
      <c r="K45" s="404">
        <v>3</v>
      </c>
      <c r="L45" s="404">
        <v>4</v>
      </c>
      <c r="M45" s="404">
        <v>3</v>
      </c>
      <c r="N45" s="404">
        <v>1</v>
      </c>
      <c r="O45" s="404">
        <v>3</v>
      </c>
      <c r="P45" s="404">
        <v>3</v>
      </c>
      <c r="Q45" s="404">
        <v>2</v>
      </c>
      <c r="R45" s="404">
        <v>0</v>
      </c>
      <c r="S45" s="404">
        <v>0</v>
      </c>
      <c r="T45" s="404">
        <v>2</v>
      </c>
      <c r="U45" s="404">
        <v>0</v>
      </c>
      <c r="V45" s="404">
        <v>2</v>
      </c>
      <c r="W45" s="404">
        <v>2</v>
      </c>
    </row>
    <row r="46" spans="1:23">
      <c r="A46" s="670" t="s">
        <v>1353</v>
      </c>
      <c r="B46" s="405">
        <v>53</v>
      </c>
      <c r="C46" s="405">
        <v>20</v>
      </c>
      <c r="D46" s="405">
        <v>1</v>
      </c>
      <c r="E46" s="405">
        <v>4</v>
      </c>
      <c r="F46" s="405">
        <v>2</v>
      </c>
      <c r="G46" s="405">
        <v>1</v>
      </c>
      <c r="H46" s="405">
        <v>0</v>
      </c>
      <c r="I46" s="405">
        <v>2</v>
      </c>
      <c r="J46" s="405">
        <v>5</v>
      </c>
      <c r="K46" s="405">
        <v>2</v>
      </c>
      <c r="L46" s="405">
        <v>4</v>
      </c>
      <c r="M46" s="405">
        <v>0</v>
      </c>
      <c r="N46" s="405">
        <v>1</v>
      </c>
      <c r="O46" s="405">
        <v>2</v>
      </c>
      <c r="P46" s="405">
        <v>3</v>
      </c>
      <c r="Q46" s="405">
        <v>1</v>
      </c>
      <c r="R46" s="405">
        <v>0</v>
      </c>
      <c r="S46" s="405">
        <v>0</v>
      </c>
      <c r="T46" s="405">
        <v>2</v>
      </c>
      <c r="U46" s="405">
        <v>0</v>
      </c>
      <c r="V46" s="405">
        <v>2</v>
      </c>
      <c r="W46" s="405">
        <v>1</v>
      </c>
    </row>
    <row r="47" spans="1:23">
      <c r="A47" s="670" t="s">
        <v>1352</v>
      </c>
      <c r="B47" s="405">
        <v>2</v>
      </c>
      <c r="C47" s="405">
        <v>1</v>
      </c>
      <c r="D47" s="405">
        <v>1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  <c r="O47" s="405">
        <v>0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5">
        <v>0</v>
      </c>
      <c r="V47" s="405">
        <v>0</v>
      </c>
      <c r="W47" s="405">
        <v>0</v>
      </c>
    </row>
    <row r="48" spans="1:23">
      <c r="A48" s="670" t="s">
        <v>1351</v>
      </c>
      <c r="B48" s="405">
        <v>19</v>
      </c>
      <c r="C48" s="405">
        <v>7</v>
      </c>
      <c r="D48" s="405">
        <v>0</v>
      </c>
      <c r="E48" s="405">
        <v>2</v>
      </c>
      <c r="F48" s="405">
        <v>0</v>
      </c>
      <c r="G48" s="405">
        <v>0</v>
      </c>
      <c r="H48" s="405">
        <v>0</v>
      </c>
      <c r="I48" s="405">
        <v>3</v>
      </c>
      <c r="J48" s="405">
        <v>0</v>
      </c>
      <c r="K48" s="405">
        <v>1</v>
      </c>
      <c r="L48" s="405">
        <v>0</v>
      </c>
      <c r="M48" s="405">
        <v>3</v>
      </c>
      <c r="N48" s="405">
        <v>0</v>
      </c>
      <c r="O48" s="405">
        <v>1</v>
      </c>
      <c r="P48" s="405">
        <v>0</v>
      </c>
      <c r="Q48" s="405">
        <v>1</v>
      </c>
      <c r="R48" s="405">
        <v>0</v>
      </c>
      <c r="S48" s="405">
        <v>0</v>
      </c>
      <c r="T48" s="405">
        <v>0</v>
      </c>
      <c r="U48" s="405">
        <v>0</v>
      </c>
      <c r="V48" s="405">
        <v>0</v>
      </c>
      <c r="W48" s="405">
        <v>1</v>
      </c>
    </row>
    <row r="49" spans="1:23">
      <c r="A49" s="669" t="s">
        <v>1066</v>
      </c>
      <c r="B49" s="404">
        <v>83</v>
      </c>
      <c r="C49" s="404">
        <v>39</v>
      </c>
      <c r="D49" s="404">
        <v>9</v>
      </c>
      <c r="E49" s="404">
        <v>3</v>
      </c>
      <c r="F49" s="404">
        <v>2</v>
      </c>
      <c r="G49" s="404">
        <v>1</v>
      </c>
      <c r="H49" s="404">
        <v>4</v>
      </c>
      <c r="I49" s="404">
        <v>0</v>
      </c>
      <c r="J49" s="404">
        <v>6</v>
      </c>
      <c r="K49" s="404">
        <v>2</v>
      </c>
      <c r="L49" s="404">
        <v>2</v>
      </c>
      <c r="M49" s="404">
        <v>5</v>
      </c>
      <c r="N49" s="404">
        <v>2</v>
      </c>
      <c r="O49" s="404">
        <v>1</v>
      </c>
      <c r="P49" s="404">
        <v>2</v>
      </c>
      <c r="Q49" s="404">
        <v>2</v>
      </c>
      <c r="R49" s="404">
        <v>2</v>
      </c>
      <c r="S49" s="404">
        <v>0</v>
      </c>
      <c r="T49" s="404">
        <v>0</v>
      </c>
      <c r="U49" s="404">
        <v>0</v>
      </c>
      <c r="V49" s="404">
        <v>1</v>
      </c>
      <c r="W49" s="404">
        <v>0</v>
      </c>
    </row>
    <row r="50" spans="1:23">
      <c r="A50" s="670" t="s">
        <v>1350</v>
      </c>
      <c r="B50" s="405">
        <v>38</v>
      </c>
      <c r="C50" s="405">
        <v>15</v>
      </c>
      <c r="D50" s="405">
        <v>2</v>
      </c>
      <c r="E50" s="405">
        <v>1</v>
      </c>
      <c r="F50" s="405">
        <v>1</v>
      </c>
      <c r="G50" s="405">
        <v>0</v>
      </c>
      <c r="H50" s="405">
        <v>2</v>
      </c>
      <c r="I50" s="405">
        <v>0</v>
      </c>
      <c r="J50" s="405">
        <v>5</v>
      </c>
      <c r="K50" s="405">
        <v>1</v>
      </c>
      <c r="L50" s="405">
        <v>1</v>
      </c>
      <c r="M50" s="405">
        <v>4</v>
      </c>
      <c r="N50" s="405">
        <v>1</v>
      </c>
      <c r="O50" s="405">
        <v>1</v>
      </c>
      <c r="P50" s="405">
        <v>2</v>
      </c>
      <c r="Q50" s="405">
        <v>0</v>
      </c>
      <c r="R50" s="405">
        <v>1</v>
      </c>
      <c r="S50" s="405">
        <v>0</v>
      </c>
      <c r="T50" s="405">
        <v>0</v>
      </c>
      <c r="U50" s="405">
        <v>0</v>
      </c>
      <c r="V50" s="405">
        <v>1</v>
      </c>
      <c r="W50" s="405">
        <v>0</v>
      </c>
    </row>
    <row r="51" spans="1:23">
      <c r="A51" s="670" t="s">
        <v>1349</v>
      </c>
      <c r="B51" s="405">
        <v>5</v>
      </c>
      <c r="C51" s="405">
        <v>2</v>
      </c>
      <c r="D51" s="405">
        <v>1</v>
      </c>
      <c r="E51" s="405">
        <v>1</v>
      </c>
      <c r="F51" s="405">
        <v>0</v>
      </c>
      <c r="G51" s="405">
        <v>0</v>
      </c>
      <c r="H51" s="405">
        <v>1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5">
        <v>0</v>
      </c>
      <c r="O51" s="405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5">
        <v>0</v>
      </c>
      <c r="V51" s="405">
        <v>0</v>
      </c>
      <c r="W51" s="405">
        <v>0</v>
      </c>
    </row>
    <row r="52" spans="1:23">
      <c r="A52" s="670" t="s">
        <v>1348</v>
      </c>
      <c r="B52" s="405">
        <v>19</v>
      </c>
      <c r="C52" s="405">
        <v>11</v>
      </c>
      <c r="D52" s="405">
        <v>3</v>
      </c>
      <c r="E52" s="405">
        <v>0</v>
      </c>
      <c r="F52" s="405">
        <v>1</v>
      </c>
      <c r="G52" s="405">
        <v>0</v>
      </c>
      <c r="H52" s="405">
        <v>1</v>
      </c>
      <c r="I52" s="405">
        <v>0</v>
      </c>
      <c r="J52" s="405">
        <v>1</v>
      </c>
      <c r="K52" s="405">
        <v>0</v>
      </c>
      <c r="L52" s="405">
        <v>0</v>
      </c>
      <c r="M52" s="405">
        <v>1</v>
      </c>
      <c r="N52" s="405">
        <v>0</v>
      </c>
      <c r="O52" s="405">
        <v>0</v>
      </c>
      <c r="P52" s="405">
        <v>0</v>
      </c>
      <c r="Q52" s="405">
        <v>1</v>
      </c>
      <c r="R52" s="405">
        <v>0</v>
      </c>
      <c r="S52" s="405">
        <v>0</v>
      </c>
      <c r="T52" s="405">
        <v>0</v>
      </c>
      <c r="U52" s="405">
        <v>0</v>
      </c>
      <c r="V52" s="405">
        <v>0</v>
      </c>
      <c r="W52" s="405">
        <v>0</v>
      </c>
    </row>
    <row r="53" spans="1:23">
      <c r="A53" s="670" t="s">
        <v>1347</v>
      </c>
      <c r="B53" s="405">
        <v>21</v>
      </c>
      <c r="C53" s="405">
        <v>11</v>
      </c>
      <c r="D53" s="405">
        <v>3</v>
      </c>
      <c r="E53" s="405">
        <v>1</v>
      </c>
      <c r="F53" s="405">
        <v>0</v>
      </c>
      <c r="G53" s="405">
        <v>1</v>
      </c>
      <c r="H53" s="405">
        <v>0</v>
      </c>
      <c r="I53" s="405">
        <v>0</v>
      </c>
      <c r="J53" s="405">
        <v>0</v>
      </c>
      <c r="K53" s="405">
        <v>1</v>
      </c>
      <c r="L53" s="405">
        <v>1</v>
      </c>
      <c r="M53" s="405">
        <v>0</v>
      </c>
      <c r="N53" s="405">
        <v>1</v>
      </c>
      <c r="O53" s="405">
        <v>0</v>
      </c>
      <c r="P53" s="405">
        <v>0</v>
      </c>
      <c r="Q53" s="405">
        <v>1</v>
      </c>
      <c r="R53" s="405">
        <v>1</v>
      </c>
      <c r="S53" s="405">
        <v>0</v>
      </c>
      <c r="T53" s="405">
        <v>0</v>
      </c>
      <c r="U53" s="405">
        <v>0</v>
      </c>
      <c r="V53" s="405">
        <v>0</v>
      </c>
      <c r="W53" s="405">
        <v>0</v>
      </c>
    </row>
    <row r="54" spans="1:23">
      <c r="A54" s="669" t="s">
        <v>1032</v>
      </c>
      <c r="B54" s="404">
        <v>206</v>
      </c>
      <c r="C54" s="404">
        <v>78</v>
      </c>
      <c r="D54" s="404">
        <v>14</v>
      </c>
      <c r="E54" s="404">
        <v>8</v>
      </c>
      <c r="F54" s="404">
        <v>7</v>
      </c>
      <c r="G54" s="404">
        <v>3</v>
      </c>
      <c r="H54" s="404">
        <v>3</v>
      </c>
      <c r="I54" s="404">
        <v>3</v>
      </c>
      <c r="J54" s="404">
        <v>16</v>
      </c>
      <c r="K54" s="404">
        <v>11</v>
      </c>
      <c r="L54" s="404">
        <v>6</v>
      </c>
      <c r="M54" s="404">
        <v>20</v>
      </c>
      <c r="N54" s="404">
        <v>5</v>
      </c>
      <c r="O54" s="404">
        <v>8</v>
      </c>
      <c r="P54" s="404">
        <v>4</v>
      </c>
      <c r="Q54" s="404">
        <v>6</v>
      </c>
      <c r="R54" s="404">
        <v>1</v>
      </c>
      <c r="S54" s="404">
        <v>5</v>
      </c>
      <c r="T54" s="404">
        <v>4</v>
      </c>
      <c r="U54" s="404">
        <v>1</v>
      </c>
      <c r="V54" s="404">
        <v>2</v>
      </c>
      <c r="W54" s="404">
        <v>1</v>
      </c>
    </row>
    <row r="55" spans="1:23">
      <c r="A55" s="670" t="s">
        <v>1346</v>
      </c>
      <c r="B55" s="405">
        <v>108</v>
      </c>
      <c r="C55" s="405">
        <v>41</v>
      </c>
      <c r="D55" s="405">
        <v>7</v>
      </c>
      <c r="E55" s="405">
        <v>5</v>
      </c>
      <c r="F55" s="405">
        <v>5</v>
      </c>
      <c r="G55" s="405">
        <v>1</v>
      </c>
      <c r="H55" s="405">
        <v>2</v>
      </c>
      <c r="I55" s="405">
        <v>2</v>
      </c>
      <c r="J55" s="405">
        <v>10</v>
      </c>
      <c r="K55" s="405">
        <v>2</v>
      </c>
      <c r="L55" s="405">
        <v>1</v>
      </c>
      <c r="M55" s="405">
        <v>10</v>
      </c>
      <c r="N55" s="405">
        <v>2</v>
      </c>
      <c r="O55" s="405">
        <v>8</v>
      </c>
      <c r="P55" s="405">
        <v>2</v>
      </c>
      <c r="Q55" s="405">
        <v>2</v>
      </c>
      <c r="R55" s="405">
        <v>1</v>
      </c>
      <c r="S55" s="405">
        <v>2</v>
      </c>
      <c r="T55" s="405">
        <v>2</v>
      </c>
      <c r="U55" s="405">
        <v>1</v>
      </c>
      <c r="V55" s="405">
        <v>1</v>
      </c>
      <c r="W55" s="405">
        <v>1</v>
      </c>
    </row>
    <row r="56" spans="1:23">
      <c r="A56" s="670" t="s">
        <v>1345</v>
      </c>
      <c r="B56" s="405">
        <v>15</v>
      </c>
      <c r="C56" s="405">
        <v>7</v>
      </c>
      <c r="D56" s="405">
        <v>2</v>
      </c>
      <c r="E56" s="405">
        <v>1</v>
      </c>
      <c r="F56" s="405">
        <v>0</v>
      </c>
      <c r="G56" s="405">
        <v>0</v>
      </c>
      <c r="H56" s="405">
        <v>1</v>
      </c>
      <c r="I56" s="405">
        <v>0</v>
      </c>
      <c r="J56" s="405">
        <v>0</v>
      </c>
      <c r="K56" s="405">
        <v>0</v>
      </c>
      <c r="L56" s="405">
        <v>0</v>
      </c>
      <c r="M56" s="405">
        <v>2</v>
      </c>
      <c r="N56" s="405">
        <v>1</v>
      </c>
      <c r="O56" s="405">
        <v>0</v>
      </c>
      <c r="P56" s="405">
        <v>0</v>
      </c>
      <c r="Q56" s="405">
        <v>0</v>
      </c>
      <c r="R56" s="405">
        <v>0</v>
      </c>
      <c r="S56" s="405">
        <v>0</v>
      </c>
      <c r="T56" s="405">
        <v>1</v>
      </c>
      <c r="U56" s="405">
        <v>0</v>
      </c>
      <c r="V56" s="405">
        <v>0</v>
      </c>
      <c r="W56" s="405">
        <v>0</v>
      </c>
    </row>
    <row r="57" spans="1:23">
      <c r="A57" s="670" t="s">
        <v>1344</v>
      </c>
      <c r="B57" s="405">
        <v>40</v>
      </c>
      <c r="C57" s="405">
        <v>16</v>
      </c>
      <c r="D57" s="405">
        <v>3</v>
      </c>
      <c r="E57" s="405">
        <v>1</v>
      </c>
      <c r="F57" s="405">
        <v>0</v>
      </c>
      <c r="G57" s="405">
        <v>1</v>
      </c>
      <c r="H57" s="405">
        <v>0</v>
      </c>
      <c r="I57" s="405">
        <v>0</v>
      </c>
      <c r="J57" s="405">
        <v>4</v>
      </c>
      <c r="K57" s="405">
        <v>7</v>
      </c>
      <c r="L57" s="405">
        <v>2</v>
      </c>
      <c r="M57" s="405">
        <v>2</v>
      </c>
      <c r="N57" s="405">
        <v>1</v>
      </c>
      <c r="O57" s="405">
        <v>0</v>
      </c>
      <c r="P57" s="405">
        <v>0</v>
      </c>
      <c r="Q57" s="405">
        <v>1</v>
      </c>
      <c r="R57" s="405">
        <v>0</v>
      </c>
      <c r="S57" s="405">
        <v>1</v>
      </c>
      <c r="T57" s="405">
        <v>0</v>
      </c>
      <c r="U57" s="405">
        <v>0</v>
      </c>
      <c r="V57" s="405">
        <v>1</v>
      </c>
      <c r="W57" s="405">
        <v>0</v>
      </c>
    </row>
    <row r="58" spans="1:23">
      <c r="A58" s="670" t="s">
        <v>1343</v>
      </c>
      <c r="B58" s="405">
        <v>43</v>
      </c>
      <c r="C58" s="405">
        <v>14</v>
      </c>
      <c r="D58" s="405">
        <v>2</v>
      </c>
      <c r="E58" s="405">
        <v>1</v>
      </c>
      <c r="F58" s="405">
        <v>2</v>
      </c>
      <c r="G58" s="405">
        <v>1</v>
      </c>
      <c r="H58" s="405">
        <v>0</v>
      </c>
      <c r="I58" s="405">
        <v>1</v>
      </c>
      <c r="J58" s="405">
        <v>2</v>
      </c>
      <c r="K58" s="405">
        <v>2</v>
      </c>
      <c r="L58" s="405">
        <v>3</v>
      </c>
      <c r="M58" s="405">
        <v>6</v>
      </c>
      <c r="N58" s="405">
        <v>1</v>
      </c>
      <c r="O58" s="405">
        <v>0</v>
      </c>
      <c r="P58" s="405">
        <v>2</v>
      </c>
      <c r="Q58" s="405">
        <v>3</v>
      </c>
      <c r="R58" s="405">
        <v>0</v>
      </c>
      <c r="S58" s="405">
        <v>2</v>
      </c>
      <c r="T58" s="405">
        <v>1</v>
      </c>
      <c r="U58" s="405">
        <v>0</v>
      </c>
      <c r="V58" s="405">
        <v>0</v>
      </c>
      <c r="W58" s="405">
        <v>0</v>
      </c>
    </row>
    <row r="59" spans="1:23">
      <c r="A59" s="669" t="s">
        <v>973</v>
      </c>
      <c r="B59" s="404">
        <v>88</v>
      </c>
      <c r="C59" s="404">
        <v>43</v>
      </c>
      <c r="D59" s="404">
        <v>5</v>
      </c>
      <c r="E59" s="404">
        <v>0</v>
      </c>
      <c r="F59" s="404">
        <v>1</v>
      </c>
      <c r="G59" s="404">
        <v>2</v>
      </c>
      <c r="H59" s="404">
        <v>1</v>
      </c>
      <c r="I59" s="404">
        <v>1</v>
      </c>
      <c r="J59" s="404">
        <v>8</v>
      </c>
      <c r="K59" s="404">
        <v>4</v>
      </c>
      <c r="L59" s="404">
        <v>4</v>
      </c>
      <c r="M59" s="404">
        <v>10</v>
      </c>
      <c r="N59" s="404">
        <v>4</v>
      </c>
      <c r="O59" s="404">
        <v>0</v>
      </c>
      <c r="P59" s="404">
        <v>0</v>
      </c>
      <c r="Q59" s="404">
        <v>1</v>
      </c>
      <c r="R59" s="404">
        <v>0</v>
      </c>
      <c r="S59" s="404">
        <v>1</v>
      </c>
      <c r="T59" s="404">
        <v>0</v>
      </c>
      <c r="U59" s="404">
        <v>0</v>
      </c>
      <c r="V59" s="404">
        <v>3</v>
      </c>
      <c r="W59" s="404">
        <v>0</v>
      </c>
    </row>
    <row r="60" spans="1:23">
      <c r="A60" s="670" t="s">
        <v>1342</v>
      </c>
      <c r="B60" s="405">
        <v>70</v>
      </c>
      <c r="C60" s="405">
        <v>37</v>
      </c>
      <c r="D60" s="405">
        <v>3</v>
      </c>
      <c r="E60" s="405">
        <v>0</v>
      </c>
      <c r="F60" s="405">
        <v>1</v>
      </c>
      <c r="G60" s="405">
        <v>2</v>
      </c>
      <c r="H60" s="405">
        <v>1</v>
      </c>
      <c r="I60" s="405">
        <v>1</v>
      </c>
      <c r="J60" s="405">
        <v>5</v>
      </c>
      <c r="K60" s="405">
        <v>3</v>
      </c>
      <c r="L60" s="405">
        <v>2</v>
      </c>
      <c r="M60" s="405">
        <v>8</v>
      </c>
      <c r="N60" s="405">
        <v>4</v>
      </c>
      <c r="O60" s="405">
        <v>0</v>
      </c>
      <c r="P60" s="405">
        <v>0</v>
      </c>
      <c r="Q60" s="405">
        <v>1</v>
      </c>
      <c r="R60" s="405">
        <v>0</v>
      </c>
      <c r="S60" s="405">
        <v>0</v>
      </c>
      <c r="T60" s="405">
        <v>0</v>
      </c>
      <c r="U60" s="405">
        <v>0</v>
      </c>
      <c r="V60" s="405">
        <v>2</v>
      </c>
      <c r="W60" s="405">
        <v>0</v>
      </c>
    </row>
    <row r="61" spans="1:23">
      <c r="A61" s="670" t="s">
        <v>1341</v>
      </c>
      <c r="B61" s="405">
        <v>18</v>
      </c>
      <c r="C61" s="405">
        <v>6</v>
      </c>
      <c r="D61" s="405">
        <v>2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3</v>
      </c>
      <c r="K61" s="405">
        <v>1</v>
      </c>
      <c r="L61" s="405">
        <v>2</v>
      </c>
      <c r="M61" s="405">
        <v>2</v>
      </c>
      <c r="N61" s="405">
        <v>0</v>
      </c>
      <c r="O61" s="405">
        <v>0</v>
      </c>
      <c r="P61" s="405">
        <v>0</v>
      </c>
      <c r="Q61" s="405">
        <v>0</v>
      </c>
      <c r="R61" s="405">
        <v>0</v>
      </c>
      <c r="S61" s="405">
        <v>1</v>
      </c>
      <c r="T61" s="405">
        <v>0</v>
      </c>
      <c r="U61" s="405">
        <v>0</v>
      </c>
      <c r="V61" s="405">
        <v>1</v>
      </c>
      <c r="W61" s="405">
        <v>0</v>
      </c>
    </row>
    <row r="62" spans="1:23">
      <c r="A62" s="669" t="s">
        <v>938</v>
      </c>
      <c r="B62" s="404">
        <v>43</v>
      </c>
      <c r="C62" s="404">
        <v>12</v>
      </c>
      <c r="D62" s="404">
        <v>5</v>
      </c>
      <c r="E62" s="404">
        <v>0</v>
      </c>
      <c r="F62" s="404">
        <v>1</v>
      </c>
      <c r="G62" s="404">
        <v>2</v>
      </c>
      <c r="H62" s="404">
        <v>0</v>
      </c>
      <c r="I62" s="404">
        <v>1</v>
      </c>
      <c r="J62" s="404">
        <v>4</v>
      </c>
      <c r="K62" s="404">
        <v>1</v>
      </c>
      <c r="L62" s="404">
        <v>0</v>
      </c>
      <c r="M62" s="404">
        <v>7</v>
      </c>
      <c r="N62" s="404">
        <v>1</v>
      </c>
      <c r="O62" s="404">
        <v>0</v>
      </c>
      <c r="P62" s="404">
        <v>0</v>
      </c>
      <c r="Q62" s="404">
        <v>1</v>
      </c>
      <c r="R62" s="404">
        <v>2</v>
      </c>
      <c r="S62" s="404">
        <v>3</v>
      </c>
      <c r="T62" s="404">
        <v>2</v>
      </c>
      <c r="U62" s="404">
        <v>0</v>
      </c>
      <c r="V62" s="404">
        <v>0</v>
      </c>
      <c r="W62" s="404">
        <v>1</v>
      </c>
    </row>
    <row r="63" spans="1:23">
      <c r="A63" s="670" t="s">
        <v>1340</v>
      </c>
      <c r="B63" s="405">
        <v>31</v>
      </c>
      <c r="C63" s="405">
        <v>10</v>
      </c>
      <c r="D63" s="405">
        <v>3</v>
      </c>
      <c r="E63" s="405">
        <v>0</v>
      </c>
      <c r="F63" s="405">
        <v>1</v>
      </c>
      <c r="G63" s="405">
        <v>1</v>
      </c>
      <c r="H63" s="405">
        <v>0</v>
      </c>
      <c r="I63" s="405">
        <v>1</v>
      </c>
      <c r="J63" s="405">
        <v>2</v>
      </c>
      <c r="K63" s="405">
        <v>1</v>
      </c>
      <c r="L63" s="405">
        <v>0</v>
      </c>
      <c r="M63" s="405">
        <v>6</v>
      </c>
      <c r="N63" s="405">
        <v>1</v>
      </c>
      <c r="O63" s="405">
        <v>0</v>
      </c>
      <c r="P63" s="405">
        <v>0</v>
      </c>
      <c r="Q63" s="405">
        <v>1</v>
      </c>
      <c r="R63" s="405">
        <v>0</v>
      </c>
      <c r="S63" s="405">
        <v>2</v>
      </c>
      <c r="T63" s="405">
        <v>1</v>
      </c>
      <c r="U63" s="405">
        <v>0</v>
      </c>
      <c r="V63" s="405">
        <v>0</v>
      </c>
      <c r="W63" s="405">
        <v>1</v>
      </c>
    </row>
    <row r="64" spans="1:23">
      <c r="A64" s="670" t="s">
        <v>1339</v>
      </c>
      <c r="B64" s="405">
        <v>12</v>
      </c>
      <c r="C64" s="405">
        <v>2</v>
      </c>
      <c r="D64" s="405">
        <v>2</v>
      </c>
      <c r="E64" s="405">
        <v>0</v>
      </c>
      <c r="F64" s="405">
        <v>0</v>
      </c>
      <c r="G64" s="405">
        <v>1</v>
      </c>
      <c r="H64" s="405">
        <v>0</v>
      </c>
      <c r="I64" s="405">
        <v>0</v>
      </c>
      <c r="J64" s="405">
        <v>2</v>
      </c>
      <c r="K64" s="405">
        <v>0</v>
      </c>
      <c r="L64" s="405">
        <v>0</v>
      </c>
      <c r="M64" s="405">
        <v>1</v>
      </c>
      <c r="N64" s="405">
        <v>0</v>
      </c>
      <c r="O64" s="405">
        <v>0</v>
      </c>
      <c r="P64" s="405">
        <v>0</v>
      </c>
      <c r="Q64" s="405">
        <v>0</v>
      </c>
      <c r="R64" s="405">
        <v>2</v>
      </c>
      <c r="S64" s="405">
        <v>1</v>
      </c>
      <c r="T64" s="405">
        <v>1</v>
      </c>
      <c r="U64" s="405">
        <v>0</v>
      </c>
      <c r="V64" s="405">
        <v>0</v>
      </c>
      <c r="W64" s="405">
        <v>0</v>
      </c>
    </row>
    <row r="65" spans="1:23">
      <c r="A65" s="669" t="s">
        <v>924</v>
      </c>
      <c r="B65" s="404">
        <v>90</v>
      </c>
      <c r="C65" s="404">
        <v>41</v>
      </c>
      <c r="D65" s="404">
        <v>5</v>
      </c>
      <c r="E65" s="404">
        <v>0</v>
      </c>
      <c r="F65" s="404">
        <v>0</v>
      </c>
      <c r="G65" s="404">
        <v>4</v>
      </c>
      <c r="H65" s="404">
        <v>2</v>
      </c>
      <c r="I65" s="404">
        <v>2</v>
      </c>
      <c r="J65" s="404">
        <v>4</v>
      </c>
      <c r="K65" s="404">
        <v>1</v>
      </c>
      <c r="L65" s="404">
        <v>2</v>
      </c>
      <c r="M65" s="404">
        <v>5</v>
      </c>
      <c r="N65" s="404">
        <v>7</v>
      </c>
      <c r="O65" s="404">
        <v>2</v>
      </c>
      <c r="P65" s="404">
        <v>8</v>
      </c>
      <c r="Q65" s="404">
        <v>2</v>
      </c>
      <c r="R65" s="404">
        <v>0</v>
      </c>
      <c r="S65" s="404">
        <v>1</v>
      </c>
      <c r="T65" s="404">
        <v>0</v>
      </c>
      <c r="U65" s="404">
        <v>1</v>
      </c>
      <c r="V65" s="404">
        <v>1</v>
      </c>
      <c r="W65" s="404">
        <v>2</v>
      </c>
    </row>
    <row r="66" spans="1:23">
      <c r="A66" s="670" t="s">
        <v>1338</v>
      </c>
      <c r="B66" s="405">
        <v>43</v>
      </c>
      <c r="C66" s="405">
        <v>18</v>
      </c>
      <c r="D66" s="405">
        <v>4</v>
      </c>
      <c r="E66" s="405">
        <v>0</v>
      </c>
      <c r="F66" s="405">
        <v>0</v>
      </c>
      <c r="G66" s="405">
        <v>2</v>
      </c>
      <c r="H66" s="405">
        <v>1</v>
      </c>
      <c r="I66" s="405">
        <v>1</v>
      </c>
      <c r="J66" s="405">
        <v>1</v>
      </c>
      <c r="K66" s="405">
        <v>0</v>
      </c>
      <c r="L66" s="405">
        <v>1</v>
      </c>
      <c r="M66" s="405">
        <v>2</v>
      </c>
      <c r="N66" s="405">
        <v>5</v>
      </c>
      <c r="O66" s="405">
        <v>1</v>
      </c>
      <c r="P66" s="405">
        <v>3</v>
      </c>
      <c r="Q66" s="405">
        <v>1</v>
      </c>
      <c r="R66" s="405">
        <v>0</v>
      </c>
      <c r="S66" s="405">
        <v>0</v>
      </c>
      <c r="T66" s="405">
        <v>0</v>
      </c>
      <c r="U66" s="405">
        <v>1</v>
      </c>
      <c r="V66" s="405">
        <v>1</v>
      </c>
      <c r="W66" s="405">
        <v>1</v>
      </c>
    </row>
    <row r="67" spans="1:23">
      <c r="A67" s="670" t="s">
        <v>1337</v>
      </c>
      <c r="B67" s="405">
        <v>15</v>
      </c>
      <c r="C67" s="405">
        <v>9</v>
      </c>
      <c r="D67" s="405">
        <v>1</v>
      </c>
      <c r="E67" s="405">
        <v>0</v>
      </c>
      <c r="F67" s="405">
        <v>0</v>
      </c>
      <c r="G67" s="405">
        <v>0</v>
      </c>
      <c r="H67" s="405">
        <v>0</v>
      </c>
      <c r="I67" s="405">
        <v>0</v>
      </c>
      <c r="J67" s="405">
        <v>2</v>
      </c>
      <c r="K67" s="405">
        <v>0</v>
      </c>
      <c r="L67" s="405">
        <v>1</v>
      </c>
      <c r="M67" s="405">
        <v>0</v>
      </c>
      <c r="N67" s="405">
        <v>0</v>
      </c>
      <c r="O67" s="405">
        <v>0</v>
      </c>
      <c r="P67" s="405">
        <v>1</v>
      </c>
      <c r="Q67" s="405">
        <v>0</v>
      </c>
      <c r="R67" s="405">
        <v>0</v>
      </c>
      <c r="S67" s="405">
        <v>0</v>
      </c>
      <c r="T67" s="405">
        <v>0</v>
      </c>
      <c r="U67" s="405">
        <v>0</v>
      </c>
      <c r="V67" s="405">
        <v>0</v>
      </c>
      <c r="W67" s="405">
        <v>1</v>
      </c>
    </row>
    <row r="68" spans="1:23">
      <c r="A68" s="670" t="s">
        <v>1336</v>
      </c>
      <c r="B68" s="405">
        <v>31</v>
      </c>
      <c r="C68" s="405">
        <v>13</v>
      </c>
      <c r="D68" s="405">
        <v>0</v>
      </c>
      <c r="E68" s="405">
        <v>0</v>
      </c>
      <c r="F68" s="405">
        <v>0</v>
      </c>
      <c r="G68" s="405">
        <v>2</v>
      </c>
      <c r="H68" s="405">
        <v>1</v>
      </c>
      <c r="I68" s="405">
        <v>1</v>
      </c>
      <c r="J68" s="405">
        <v>1</v>
      </c>
      <c r="K68" s="405">
        <v>1</v>
      </c>
      <c r="L68" s="405">
        <v>0</v>
      </c>
      <c r="M68" s="405">
        <v>3</v>
      </c>
      <c r="N68" s="405">
        <v>2</v>
      </c>
      <c r="O68" s="405">
        <v>1</v>
      </c>
      <c r="P68" s="405">
        <v>4</v>
      </c>
      <c r="Q68" s="405">
        <v>1</v>
      </c>
      <c r="R68" s="405">
        <v>0</v>
      </c>
      <c r="S68" s="405">
        <v>1</v>
      </c>
      <c r="T68" s="405">
        <v>0</v>
      </c>
      <c r="U68" s="405">
        <v>0</v>
      </c>
      <c r="V68" s="405">
        <v>0</v>
      </c>
      <c r="W68" s="405">
        <v>0</v>
      </c>
    </row>
    <row r="69" spans="1:23">
      <c r="A69" s="670" t="s">
        <v>1335</v>
      </c>
      <c r="B69" s="405">
        <v>1</v>
      </c>
      <c r="C69" s="405">
        <v>1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5">
        <v>0</v>
      </c>
      <c r="O69" s="405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5">
        <v>0</v>
      </c>
      <c r="V69" s="405">
        <v>0</v>
      </c>
      <c r="W69" s="405">
        <v>0</v>
      </c>
    </row>
    <row r="70" spans="1:23">
      <c r="A70" s="669" t="s">
        <v>890</v>
      </c>
      <c r="B70" s="404">
        <v>8</v>
      </c>
      <c r="C70" s="404">
        <v>4</v>
      </c>
      <c r="D70" s="404">
        <v>1</v>
      </c>
      <c r="E70" s="404">
        <v>0</v>
      </c>
      <c r="F70" s="404">
        <v>0</v>
      </c>
      <c r="G70" s="404">
        <v>0</v>
      </c>
      <c r="H70" s="404">
        <v>0</v>
      </c>
      <c r="I70" s="404">
        <v>0</v>
      </c>
      <c r="J70" s="404">
        <v>0</v>
      </c>
      <c r="K70" s="404">
        <v>1</v>
      </c>
      <c r="L70" s="404">
        <v>0</v>
      </c>
      <c r="M70" s="404">
        <v>0</v>
      </c>
      <c r="N70" s="404">
        <v>1</v>
      </c>
      <c r="O70" s="404">
        <v>0</v>
      </c>
      <c r="P70" s="404">
        <v>0</v>
      </c>
      <c r="Q70" s="404">
        <v>1</v>
      </c>
      <c r="R70" s="404">
        <v>0</v>
      </c>
      <c r="S70" s="404">
        <v>0</v>
      </c>
      <c r="T70" s="404">
        <v>0</v>
      </c>
      <c r="U70" s="404">
        <v>0</v>
      </c>
      <c r="V70" s="404">
        <v>0</v>
      </c>
      <c r="W70" s="404">
        <v>0</v>
      </c>
    </row>
    <row r="71" spans="1:23">
      <c r="A71" s="670" t="s">
        <v>1334</v>
      </c>
      <c r="B71" s="405">
        <v>4</v>
      </c>
      <c r="C71" s="405">
        <v>3</v>
      </c>
      <c r="D71" s="405">
        <v>0</v>
      </c>
      <c r="E71" s="405">
        <v>0</v>
      </c>
      <c r="F71" s="405">
        <v>0</v>
      </c>
      <c r="G71" s="405">
        <v>0</v>
      </c>
      <c r="H71" s="405">
        <v>0</v>
      </c>
      <c r="I71" s="405">
        <v>0</v>
      </c>
      <c r="J71" s="405">
        <v>0</v>
      </c>
      <c r="K71" s="405">
        <v>1</v>
      </c>
      <c r="L71" s="405">
        <v>0</v>
      </c>
      <c r="M71" s="405">
        <v>0</v>
      </c>
      <c r="N71" s="405">
        <v>0</v>
      </c>
      <c r="O71" s="405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5">
        <v>0</v>
      </c>
      <c r="V71" s="405">
        <v>0</v>
      </c>
      <c r="W71" s="405">
        <v>0</v>
      </c>
    </row>
    <row r="72" spans="1:23">
      <c r="A72" s="670" t="s">
        <v>1333</v>
      </c>
      <c r="B72" s="405">
        <v>3</v>
      </c>
      <c r="C72" s="405">
        <v>1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5">
        <v>1</v>
      </c>
      <c r="O72" s="405">
        <v>0</v>
      </c>
      <c r="P72" s="405">
        <v>0</v>
      </c>
      <c r="Q72" s="405">
        <v>1</v>
      </c>
      <c r="R72" s="405">
        <v>0</v>
      </c>
      <c r="S72" s="405">
        <v>0</v>
      </c>
      <c r="T72" s="405">
        <v>0</v>
      </c>
      <c r="U72" s="405">
        <v>0</v>
      </c>
      <c r="V72" s="405">
        <v>0</v>
      </c>
      <c r="W72" s="405">
        <v>0</v>
      </c>
    </row>
    <row r="73" spans="1:23">
      <c r="A73" s="670" t="s">
        <v>1332</v>
      </c>
      <c r="B73" s="405">
        <v>0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405">
        <v>0</v>
      </c>
      <c r="P73" s="405">
        <v>0</v>
      </c>
      <c r="Q73" s="405">
        <v>0</v>
      </c>
      <c r="R73" s="405">
        <v>0</v>
      </c>
      <c r="S73" s="405">
        <v>0</v>
      </c>
      <c r="T73" s="405">
        <v>0</v>
      </c>
      <c r="U73" s="405">
        <v>0</v>
      </c>
      <c r="V73" s="405">
        <v>0</v>
      </c>
      <c r="W73" s="405">
        <v>0</v>
      </c>
    </row>
    <row r="74" spans="1:23">
      <c r="A74" s="670" t="s">
        <v>1331</v>
      </c>
      <c r="B74" s="405">
        <v>1</v>
      </c>
      <c r="C74" s="405">
        <v>0</v>
      </c>
      <c r="D74" s="405">
        <v>1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  <c r="O74" s="405">
        <v>0</v>
      </c>
      <c r="P74" s="405">
        <v>0</v>
      </c>
      <c r="Q74" s="405">
        <v>0</v>
      </c>
      <c r="R74" s="405">
        <v>0</v>
      </c>
      <c r="S74" s="405">
        <v>0</v>
      </c>
      <c r="T74" s="405">
        <v>0</v>
      </c>
      <c r="U74" s="405">
        <v>0</v>
      </c>
      <c r="V74" s="405">
        <v>0</v>
      </c>
      <c r="W74" s="405">
        <v>0</v>
      </c>
    </row>
    <row r="75" spans="1:23">
      <c r="A75" s="669" t="s">
        <v>877</v>
      </c>
      <c r="B75" s="404">
        <v>13</v>
      </c>
      <c r="C75" s="404">
        <v>6</v>
      </c>
      <c r="D75" s="404">
        <v>1</v>
      </c>
      <c r="E75" s="404">
        <v>2</v>
      </c>
      <c r="F75" s="404">
        <v>0</v>
      </c>
      <c r="G75" s="404">
        <v>0</v>
      </c>
      <c r="H75" s="404">
        <v>0</v>
      </c>
      <c r="I75" s="404">
        <v>0</v>
      </c>
      <c r="J75" s="404">
        <v>0</v>
      </c>
      <c r="K75" s="404">
        <v>1</v>
      </c>
      <c r="L75" s="404">
        <v>0</v>
      </c>
      <c r="M75" s="404">
        <v>1</v>
      </c>
      <c r="N75" s="404">
        <v>0</v>
      </c>
      <c r="O75" s="404">
        <v>1</v>
      </c>
      <c r="P75" s="404">
        <v>1</v>
      </c>
      <c r="Q75" s="404">
        <v>0</v>
      </c>
      <c r="R75" s="404">
        <v>0</v>
      </c>
      <c r="S75" s="404">
        <v>0</v>
      </c>
      <c r="T75" s="404">
        <v>0</v>
      </c>
      <c r="U75" s="404">
        <v>0</v>
      </c>
      <c r="V75" s="404">
        <v>0</v>
      </c>
      <c r="W75" s="404">
        <v>0</v>
      </c>
    </row>
    <row r="76" spans="1:23">
      <c r="A76" s="670" t="s">
        <v>1330</v>
      </c>
      <c r="B76" s="405">
        <v>12</v>
      </c>
      <c r="C76" s="405">
        <v>6</v>
      </c>
      <c r="D76" s="405">
        <v>1</v>
      </c>
      <c r="E76" s="405">
        <v>2</v>
      </c>
      <c r="F76" s="405">
        <v>0</v>
      </c>
      <c r="G76" s="405">
        <v>0</v>
      </c>
      <c r="H76" s="405">
        <v>0</v>
      </c>
      <c r="I76" s="405">
        <v>0</v>
      </c>
      <c r="J76" s="405">
        <v>0</v>
      </c>
      <c r="K76" s="405">
        <v>0</v>
      </c>
      <c r="L76" s="405">
        <v>0</v>
      </c>
      <c r="M76" s="405">
        <v>1</v>
      </c>
      <c r="N76" s="405">
        <v>0</v>
      </c>
      <c r="O76" s="405">
        <v>1</v>
      </c>
      <c r="P76" s="405">
        <v>1</v>
      </c>
      <c r="Q76" s="405">
        <v>0</v>
      </c>
      <c r="R76" s="405">
        <v>0</v>
      </c>
      <c r="S76" s="405">
        <v>0</v>
      </c>
      <c r="T76" s="405">
        <v>0</v>
      </c>
      <c r="U76" s="405">
        <v>0</v>
      </c>
      <c r="V76" s="405">
        <v>0</v>
      </c>
      <c r="W76" s="405">
        <v>0</v>
      </c>
    </row>
    <row r="77" spans="1:23">
      <c r="A77" s="670" t="s">
        <v>1329</v>
      </c>
      <c r="B77" s="405">
        <v>0</v>
      </c>
      <c r="C77" s="405">
        <v>0</v>
      </c>
      <c r="D77" s="405">
        <v>0</v>
      </c>
      <c r="E77" s="405">
        <v>0</v>
      </c>
      <c r="F77" s="405">
        <v>0</v>
      </c>
      <c r="G77" s="405">
        <v>0</v>
      </c>
      <c r="H77" s="405">
        <v>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5">
        <v>0</v>
      </c>
      <c r="O77" s="405">
        <v>0</v>
      </c>
      <c r="P77" s="405">
        <v>0</v>
      </c>
      <c r="Q77" s="405">
        <v>0</v>
      </c>
      <c r="R77" s="405">
        <v>0</v>
      </c>
      <c r="S77" s="405">
        <v>0</v>
      </c>
      <c r="T77" s="405">
        <v>0</v>
      </c>
      <c r="U77" s="405">
        <v>0</v>
      </c>
      <c r="V77" s="405">
        <v>0</v>
      </c>
      <c r="W77" s="405">
        <v>0</v>
      </c>
    </row>
    <row r="78" spans="1:23">
      <c r="A78" s="670" t="s">
        <v>1328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5">
        <v>0</v>
      </c>
      <c r="O78" s="405">
        <v>0</v>
      </c>
      <c r="P78" s="405">
        <v>0</v>
      </c>
      <c r="Q78" s="405">
        <v>0</v>
      </c>
      <c r="R78" s="405">
        <v>0</v>
      </c>
      <c r="S78" s="405">
        <v>0</v>
      </c>
      <c r="T78" s="405">
        <v>0</v>
      </c>
      <c r="U78" s="405">
        <v>0</v>
      </c>
      <c r="V78" s="405">
        <v>0</v>
      </c>
      <c r="W78" s="405">
        <v>0</v>
      </c>
    </row>
    <row r="79" spans="1:23">
      <c r="A79" s="670" t="s">
        <v>1327</v>
      </c>
      <c r="B79" s="405">
        <v>1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1</v>
      </c>
      <c r="L79" s="405">
        <v>0</v>
      </c>
      <c r="M79" s="405">
        <v>0</v>
      </c>
      <c r="N79" s="405">
        <v>0</v>
      </c>
      <c r="O79" s="405">
        <v>0</v>
      </c>
      <c r="P79" s="405">
        <v>0</v>
      </c>
      <c r="Q79" s="405">
        <v>0</v>
      </c>
      <c r="R79" s="405">
        <v>0</v>
      </c>
      <c r="S79" s="405">
        <v>0</v>
      </c>
      <c r="T79" s="405">
        <v>0</v>
      </c>
      <c r="U79" s="405">
        <v>0</v>
      </c>
      <c r="V79" s="405">
        <v>0</v>
      </c>
      <c r="W79" s="405">
        <v>0</v>
      </c>
    </row>
    <row r="80" spans="1:23">
      <c r="A80" s="71" t="s">
        <v>4082</v>
      </c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  <c r="O80" s="407"/>
      <c r="P80" s="407"/>
      <c r="Q80" s="407"/>
      <c r="R80" s="407"/>
      <c r="S80" s="407"/>
      <c r="T80" s="407"/>
      <c r="U80" s="407"/>
      <c r="V80" s="407"/>
      <c r="W80" s="407"/>
    </row>
  </sheetData>
  <mergeCells count="6">
    <mergeCell ref="B2:W2"/>
    <mergeCell ref="B3:W3"/>
    <mergeCell ref="B5:W5"/>
    <mergeCell ref="C7:W7"/>
    <mergeCell ref="C8:L8"/>
    <mergeCell ref="M8:W8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5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dimension ref="A1:W81"/>
  <sheetViews>
    <sheetView showGridLines="0" showRowColHeaders="0" workbookViewId="0"/>
  </sheetViews>
  <sheetFormatPr baseColWidth="10" defaultColWidth="9.109375" defaultRowHeight="13.2"/>
  <cols>
    <col min="1" max="1" width="23" style="668" customWidth="1"/>
    <col min="2" max="2" width="7" style="668" customWidth="1"/>
    <col min="3" max="3" width="7.88671875" style="668" customWidth="1"/>
    <col min="4" max="23" width="7.6640625" style="668" customWidth="1"/>
    <col min="24" max="256" width="9.109375" style="668"/>
    <col min="257" max="257" width="23" style="668" customWidth="1"/>
    <col min="258" max="258" width="7" style="668" customWidth="1"/>
    <col min="259" max="259" width="7.88671875" style="668" customWidth="1"/>
    <col min="260" max="279" width="7.6640625" style="668" customWidth="1"/>
    <col min="280" max="512" width="9.109375" style="668"/>
    <col min="513" max="513" width="23" style="668" customWidth="1"/>
    <col min="514" max="514" width="7" style="668" customWidth="1"/>
    <col min="515" max="515" width="7.88671875" style="668" customWidth="1"/>
    <col min="516" max="535" width="7.6640625" style="668" customWidth="1"/>
    <col min="536" max="768" width="9.109375" style="668"/>
    <col min="769" max="769" width="23" style="668" customWidth="1"/>
    <col min="770" max="770" width="7" style="668" customWidth="1"/>
    <col min="771" max="771" width="7.88671875" style="668" customWidth="1"/>
    <col min="772" max="791" width="7.6640625" style="668" customWidth="1"/>
    <col min="792" max="1024" width="9.109375" style="668"/>
    <col min="1025" max="1025" width="23" style="668" customWidth="1"/>
    <col min="1026" max="1026" width="7" style="668" customWidth="1"/>
    <col min="1027" max="1027" width="7.88671875" style="668" customWidth="1"/>
    <col min="1028" max="1047" width="7.6640625" style="668" customWidth="1"/>
    <col min="1048" max="1280" width="9.109375" style="668"/>
    <col min="1281" max="1281" width="23" style="668" customWidth="1"/>
    <col min="1282" max="1282" width="7" style="668" customWidth="1"/>
    <col min="1283" max="1283" width="7.88671875" style="668" customWidth="1"/>
    <col min="1284" max="1303" width="7.6640625" style="668" customWidth="1"/>
    <col min="1304" max="1536" width="9.109375" style="668"/>
    <col min="1537" max="1537" width="23" style="668" customWidth="1"/>
    <col min="1538" max="1538" width="7" style="668" customWidth="1"/>
    <col min="1539" max="1539" width="7.88671875" style="668" customWidth="1"/>
    <col min="1540" max="1559" width="7.6640625" style="668" customWidth="1"/>
    <col min="1560" max="1792" width="9.109375" style="668"/>
    <col min="1793" max="1793" width="23" style="668" customWidth="1"/>
    <col min="1794" max="1794" width="7" style="668" customWidth="1"/>
    <col min="1795" max="1795" width="7.88671875" style="668" customWidth="1"/>
    <col min="1796" max="1815" width="7.6640625" style="668" customWidth="1"/>
    <col min="1816" max="2048" width="9.109375" style="668"/>
    <col min="2049" max="2049" width="23" style="668" customWidth="1"/>
    <col min="2050" max="2050" width="7" style="668" customWidth="1"/>
    <col min="2051" max="2051" width="7.88671875" style="668" customWidth="1"/>
    <col min="2052" max="2071" width="7.6640625" style="668" customWidth="1"/>
    <col min="2072" max="2304" width="9.109375" style="668"/>
    <col min="2305" max="2305" width="23" style="668" customWidth="1"/>
    <col min="2306" max="2306" width="7" style="668" customWidth="1"/>
    <col min="2307" max="2307" width="7.88671875" style="668" customWidth="1"/>
    <col min="2308" max="2327" width="7.6640625" style="668" customWidth="1"/>
    <col min="2328" max="2560" width="9.109375" style="668"/>
    <col min="2561" max="2561" width="23" style="668" customWidth="1"/>
    <col min="2562" max="2562" width="7" style="668" customWidth="1"/>
    <col min="2563" max="2563" width="7.88671875" style="668" customWidth="1"/>
    <col min="2564" max="2583" width="7.6640625" style="668" customWidth="1"/>
    <col min="2584" max="2816" width="9.109375" style="668"/>
    <col min="2817" max="2817" width="23" style="668" customWidth="1"/>
    <col min="2818" max="2818" width="7" style="668" customWidth="1"/>
    <col min="2819" max="2819" width="7.88671875" style="668" customWidth="1"/>
    <col min="2820" max="2839" width="7.6640625" style="668" customWidth="1"/>
    <col min="2840" max="3072" width="9.109375" style="668"/>
    <col min="3073" max="3073" width="23" style="668" customWidth="1"/>
    <col min="3074" max="3074" width="7" style="668" customWidth="1"/>
    <col min="3075" max="3075" width="7.88671875" style="668" customWidth="1"/>
    <col min="3076" max="3095" width="7.6640625" style="668" customWidth="1"/>
    <col min="3096" max="3328" width="9.109375" style="668"/>
    <col min="3329" max="3329" width="23" style="668" customWidth="1"/>
    <col min="3330" max="3330" width="7" style="668" customWidth="1"/>
    <col min="3331" max="3331" width="7.88671875" style="668" customWidth="1"/>
    <col min="3332" max="3351" width="7.6640625" style="668" customWidth="1"/>
    <col min="3352" max="3584" width="9.109375" style="668"/>
    <col min="3585" max="3585" width="23" style="668" customWidth="1"/>
    <col min="3586" max="3586" width="7" style="668" customWidth="1"/>
    <col min="3587" max="3587" width="7.88671875" style="668" customWidth="1"/>
    <col min="3588" max="3607" width="7.6640625" style="668" customWidth="1"/>
    <col min="3608" max="3840" width="9.109375" style="668"/>
    <col min="3841" max="3841" width="23" style="668" customWidth="1"/>
    <col min="3842" max="3842" width="7" style="668" customWidth="1"/>
    <col min="3843" max="3843" width="7.88671875" style="668" customWidth="1"/>
    <col min="3844" max="3863" width="7.6640625" style="668" customWidth="1"/>
    <col min="3864" max="4096" width="9.109375" style="668"/>
    <col min="4097" max="4097" width="23" style="668" customWidth="1"/>
    <col min="4098" max="4098" width="7" style="668" customWidth="1"/>
    <col min="4099" max="4099" width="7.88671875" style="668" customWidth="1"/>
    <col min="4100" max="4119" width="7.6640625" style="668" customWidth="1"/>
    <col min="4120" max="4352" width="9.109375" style="668"/>
    <col min="4353" max="4353" width="23" style="668" customWidth="1"/>
    <col min="4354" max="4354" width="7" style="668" customWidth="1"/>
    <col min="4355" max="4355" width="7.88671875" style="668" customWidth="1"/>
    <col min="4356" max="4375" width="7.6640625" style="668" customWidth="1"/>
    <col min="4376" max="4608" width="9.109375" style="668"/>
    <col min="4609" max="4609" width="23" style="668" customWidth="1"/>
    <col min="4610" max="4610" width="7" style="668" customWidth="1"/>
    <col min="4611" max="4611" width="7.88671875" style="668" customWidth="1"/>
    <col min="4612" max="4631" width="7.6640625" style="668" customWidth="1"/>
    <col min="4632" max="4864" width="9.109375" style="668"/>
    <col min="4865" max="4865" width="23" style="668" customWidth="1"/>
    <col min="4866" max="4866" width="7" style="668" customWidth="1"/>
    <col min="4867" max="4867" width="7.88671875" style="668" customWidth="1"/>
    <col min="4868" max="4887" width="7.6640625" style="668" customWidth="1"/>
    <col min="4888" max="5120" width="9.109375" style="668"/>
    <col min="5121" max="5121" width="23" style="668" customWidth="1"/>
    <col min="5122" max="5122" width="7" style="668" customWidth="1"/>
    <col min="5123" max="5123" width="7.88671875" style="668" customWidth="1"/>
    <col min="5124" max="5143" width="7.6640625" style="668" customWidth="1"/>
    <col min="5144" max="5376" width="9.109375" style="668"/>
    <col min="5377" max="5377" width="23" style="668" customWidth="1"/>
    <col min="5378" max="5378" width="7" style="668" customWidth="1"/>
    <col min="5379" max="5379" width="7.88671875" style="668" customWidth="1"/>
    <col min="5380" max="5399" width="7.6640625" style="668" customWidth="1"/>
    <col min="5400" max="5632" width="9.109375" style="668"/>
    <col min="5633" max="5633" width="23" style="668" customWidth="1"/>
    <col min="5634" max="5634" width="7" style="668" customWidth="1"/>
    <col min="5635" max="5635" width="7.88671875" style="668" customWidth="1"/>
    <col min="5636" max="5655" width="7.6640625" style="668" customWidth="1"/>
    <col min="5656" max="5888" width="9.109375" style="668"/>
    <col min="5889" max="5889" width="23" style="668" customWidth="1"/>
    <col min="5890" max="5890" width="7" style="668" customWidth="1"/>
    <col min="5891" max="5891" width="7.88671875" style="668" customWidth="1"/>
    <col min="5892" max="5911" width="7.6640625" style="668" customWidth="1"/>
    <col min="5912" max="6144" width="9.109375" style="668"/>
    <col min="6145" max="6145" width="23" style="668" customWidth="1"/>
    <col min="6146" max="6146" width="7" style="668" customWidth="1"/>
    <col min="6147" max="6147" width="7.88671875" style="668" customWidth="1"/>
    <col min="6148" max="6167" width="7.6640625" style="668" customWidth="1"/>
    <col min="6168" max="6400" width="9.109375" style="668"/>
    <col min="6401" max="6401" width="23" style="668" customWidth="1"/>
    <col min="6402" max="6402" width="7" style="668" customWidth="1"/>
    <col min="6403" max="6403" width="7.88671875" style="668" customWidth="1"/>
    <col min="6404" max="6423" width="7.6640625" style="668" customWidth="1"/>
    <col min="6424" max="6656" width="9.109375" style="668"/>
    <col min="6657" max="6657" width="23" style="668" customWidth="1"/>
    <col min="6658" max="6658" width="7" style="668" customWidth="1"/>
    <col min="6659" max="6659" width="7.88671875" style="668" customWidth="1"/>
    <col min="6660" max="6679" width="7.6640625" style="668" customWidth="1"/>
    <col min="6680" max="6912" width="9.109375" style="668"/>
    <col min="6913" max="6913" width="23" style="668" customWidth="1"/>
    <col min="6914" max="6914" width="7" style="668" customWidth="1"/>
    <col min="6915" max="6915" width="7.88671875" style="668" customWidth="1"/>
    <col min="6916" max="6935" width="7.6640625" style="668" customWidth="1"/>
    <col min="6936" max="7168" width="9.109375" style="668"/>
    <col min="7169" max="7169" width="23" style="668" customWidth="1"/>
    <col min="7170" max="7170" width="7" style="668" customWidth="1"/>
    <col min="7171" max="7171" width="7.88671875" style="668" customWidth="1"/>
    <col min="7172" max="7191" width="7.6640625" style="668" customWidth="1"/>
    <col min="7192" max="7424" width="9.109375" style="668"/>
    <col min="7425" max="7425" width="23" style="668" customWidth="1"/>
    <col min="7426" max="7426" width="7" style="668" customWidth="1"/>
    <col min="7427" max="7427" width="7.88671875" style="668" customWidth="1"/>
    <col min="7428" max="7447" width="7.6640625" style="668" customWidth="1"/>
    <col min="7448" max="7680" width="9.109375" style="668"/>
    <col min="7681" max="7681" width="23" style="668" customWidth="1"/>
    <col min="7682" max="7682" width="7" style="668" customWidth="1"/>
    <col min="7683" max="7683" width="7.88671875" style="668" customWidth="1"/>
    <col min="7684" max="7703" width="7.6640625" style="668" customWidth="1"/>
    <col min="7704" max="7936" width="9.109375" style="668"/>
    <col min="7937" max="7937" width="23" style="668" customWidth="1"/>
    <col min="7938" max="7938" width="7" style="668" customWidth="1"/>
    <col min="7939" max="7939" width="7.88671875" style="668" customWidth="1"/>
    <col min="7940" max="7959" width="7.6640625" style="668" customWidth="1"/>
    <col min="7960" max="8192" width="9.109375" style="668"/>
    <col min="8193" max="8193" width="23" style="668" customWidth="1"/>
    <col min="8194" max="8194" width="7" style="668" customWidth="1"/>
    <col min="8195" max="8195" width="7.88671875" style="668" customWidth="1"/>
    <col min="8196" max="8215" width="7.6640625" style="668" customWidth="1"/>
    <col min="8216" max="8448" width="9.109375" style="668"/>
    <col min="8449" max="8449" width="23" style="668" customWidth="1"/>
    <col min="8450" max="8450" width="7" style="668" customWidth="1"/>
    <col min="8451" max="8451" width="7.88671875" style="668" customWidth="1"/>
    <col min="8452" max="8471" width="7.6640625" style="668" customWidth="1"/>
    <col min="8472" max="8704" width="9.109375" style="668"/>
    <col min="8705" max="8705" width="23" style="668" customWidth="1"/>
    <col min="8706" max="8706" width="7" style="668" customWidth="1"/>
    <col min="8707" max="8707" width="7.88671875" style="668" customWidth="1"/>
    <col min="8708" max="8727" width="7.6640625" style="668" customWidth="1"/>
    <col min="8728" max="8960" width="9.109375" style="668"/>
    <col min="8961" max="8961" width="23" style="668" customWidth="1"/>
    <col min="8962" max="8962" width="7" style="668" customWidth="1"/>
    <col min="8963" max="8963" width="7.88671875" style="668" customWidth="1"/>
    <col min="8964" max="8983" width="7.6640625" style="668" customWidth="1"/>
    <col min="8984" max="9216" width="9.109375" style="668"/>
    <col min="9217" max="9217" width="23" style="668" customWidth="1"/>
    <col min="9218" max="9218" width="7" style="668" customWidth="1"/>
    <col min="9219" max="9219" width="7.88671875" style="668" customWidth="1"/>
    <col min="9220" max="9239" width="7.6640625" style="668" customWidth="1"/>
    <col min="9240" max="9472" width="9.109375" style="668"/>
    <col min="9473" max="9473" width="23" style="668" customWidth="1"/>
    <col min="9474" max="9474" width="7" style="668" customWidth="1"/>
    <col min="9475" max="9475" width="7.88671875" style="668" customWidth="1"/>
    <col min="9476" max="9495" width="7.6640625" style="668" customWidth="1"/>
    <col min="9496" max="9728" width="9.109375" style="668"/>
    <col min="9729" max="9729" width="23" style="668" customWidth="1"/>
    <col min="9730" max="9730" width="7" style="668" customWidth="1"/>
    <col min="9731" max="9731" width="7.88671875" style="668" customWidth="1"/>
    <col min="9732" max="9751" width="7.6640625" style="668" customWidth="1"/>
    <col min="9752" max="9984" width="9.109375" style="668"/>
    <col min="9985" max="9985" width="23" style="668" customWidth="1"/>
    <col min="9986" max="9986" width="7" style="668" customWidth="1"/>
    <col min="9987" max="9987" width="7.88671875" style="668" customWidth="1"/>
    <col min="9988" max="10007" width="7.6640625" style="668" customWidth="1"/>
    <col min="10008" max="10240" width="9.109375" style="668"/>
    <col min="10241" max="10241" width="23" style="668" customWidth="1"/>
    <col min="10242" max="10242" width="7" style="668" customWidth="1"/>
    <col min="10243" max="10243" width="7.88671875" style="668" customWidth="1"/>
    <col min="10244" max="10263" width="7.6640625" style="668" customWidth="1"/>
    <col min="10264" max="10496" width="9.109375" style="668"/>
    <col min="10497" max="10497" width="23" style="668" customWidth="1"/>
    <col min="10498" max="10498" width="7" style="668" customWidth="1"/>
    <col min="10499" max="10499" width="7.88671875" style="668" customWidth="1"/>
    <col min="10500" max="10519" width="7.6640625" style="668" customWidth="1"/>
    <col min="10520" max="10752" width="9.109375" style="668"/>
    <col min="10753" max="10753" width="23" style="668" customWidth="1"/>
    <col min="10754" max="10754" width="7" style="668" customWidth="1"/>
    <col min="10755" max="10755" width="7.88671875" style="668" customWidth="1"/>
    <col min="10756" max="10775" width="7.6640625" style="668" customWidth="1"/>
    <col min="10776" max="11008" width="9.109375" style="668"/>
    <col min="11009" max="11009" width="23" style="668" customWidth="1"/>
    <col min="11010" max="11010" width="7" style="668" customWidth="1"/>
    <col min="11011" max="11011" width="7.88671875" style="668" customWidth="1"/>
    <col min="11012" max="11031" width="7.6640625" style="668" customWidth="1"/>
    <col min="11032" max="11264" width="9.109375" style="668"/>
    <col min="11265" max="11265" width="23" style="668" customWidth="1"/>
    <col min="11266" max="11266" width="7" style="668" customWidth="1"/>
    <col min="11267" max="11267" width="7.88671875" style="668" customWidth="1"/>
    <col min="11268" max="11287" width="7.6640625" style="668" customWidth="1"/>
    <col min="11288" max="11520" width="9.109375" style="668"/>
    <col min="11521" max="11521" width="23" style="668" customWidth="1"/>
    <col min="11522" max="11522" width="7" style="668" customWidth="1"/>
    <col min="11523" max="11523" width="7.88671875" style="668" customWidth="1"/>
    <col min="11524" max="11543" width="7.6640625" style="668" customWidth="1"/>
    <col min="11544" max="11776" width="9.109375" style="668"/>
    <col min="11777" max="11777" width="23" style="668" customWidth="1"/>
    <col min="11778" max="11778" width="7" style="668" customWidth="1"/>
    <col min="11779" max="11779" width="7.88671875" style="668" customWidth="1"/>
    <col min="11780" max="11799" width="7.6640625" style="668" customWidth="1"/>
    <col min="11800" max="12032" width="9.109375" style="668"/>
    <col min="12033" max="12033" width="23" style="668" customWidth="1"/>
    <col min="12034" max="12034" width="7" style="668" customWidth="1"/>
    <col min="12035" max="12035" width="7.88671875" style="668" customWidth="1"/>
    <col min="12036" max="12055" width="7.6640625" style="668" customWidth="1"/>
    <col min="12056" max="12288" width="9.109375" style="668"/>
    <col min="12289" max="12289" width="23" style="668" customWidth="1"/>
    <col min="12290" max="12290" width="7" style="668" customWidth="1"/>
    <col min="12291" max="12291" width="7.88671875" style="668" customWidth="1"/>
    <col min="12292" max="12311" width="7.6640625" style="668" customWidth="1"/>
    <col min="12312" max="12544" width="9.109375" style="668"/>
    <col min="12545" max="12545" width="23" style="668" customWidth="1"/>
    <col min="12546" max="12546" width="7" style="668" customWidth="1"/>
    <col min="12547" max="12547" width="7.88671875" style="668" customWidth="1"/>
    <col min="12548" max="12567" width="7.6640625" style="668" customWidth="1"/>
    <col min="12568" max="12800" width="9.109375" style="668"/>
    <col min="12801" max="12801" width="23" style="668" customWidth="1"/>
    <col min="12802" max="12802" width="7" style="668" customWidth="1"/>
    <col min="12803" max="12803" width="7.88671875" style="668" customWidth="1"/>
    <col min="12804" max="12823" width="7.6640625" style="668" customWidth="1"/>
    <col min="12824" max="13056" width="9.109375" style="668"/>
    <col min="13057" max="13057" width="23" style="668" customWidth="1"/>
    <col min="13058" max="13058" width="7" style="668" customWidth="1"/>
    <col min="13059" max="13059" width="7.88671875" style="668" customWidth="1"/>
    <col min="13060" max="13079" width="7.6640625" style="668" customWidth="1"/>
    <col min="13080" max="13312" width="9.109375" style="668"/>
    <col min="13313" max="13313" width="23" style="668" customWidth="1"/>
    <col min="13314" max="13314" width="7" style="668" customWidth="1"/>
    <col min="13315" max="13315" width="7.88671875" style="668" customWidth="1"/>
    <col min="13316" max="13335" width="7.6640625" style="668" customWidth="1"/>
    <col min="13336" max="13568" width="9.109375" style="668"/>
    <col min="13569" max="13569" width="23" style="668" customWidth="1"/>
    <col min="13570" max="13570" width="7" style="668" customWidth="1"/>
    <col min="13571" max="13571" width="7.88671875" style="668" customWidth="1"/>
    <col min="13572" max="13591" width="7.6640625" style="668" customWidth="1"/>
    <col min="13592" max="13824" width="9.109375" style="668"/>
    <col min="13825" max="13825" width="23" style="668" customWidth="1"/>
    <col min="13826" max="13826" width="7" style="668" customWidth="1"/>
    <col min="13827" max="13827" width="7.88671875" style="668" customWidth="1"/>
    <col min="13828" max="13847" width="7.6640625" style="668" customWidth="1"/>
    <col min="13848" max="14080" width="9.109375" style="668"/>
    <col min="14081" max="14081" width="23" style="668" customWidth="1"/>
    <col min="14082" max="14082" width="7" style="668" customWidth="1"/>
    <col min="14083" max="14083" width="7.88671875" style="668" customWidth="1"/>
    <col min="14084" max="14103" width="7.6640625" style="668" customWidth="1"/>
    <col min="14104" max="14336" width="9.109375" style="668"/>
    <col min="14337" max="14337" width="23" style="668" customWidth="1"/>
    <col min="14338" max="14338" width="7" style="668" customWidth="1"/>
    <col min="14339" max="14339" width="7.88671875" style="668" customWidth="1"/>
    <col min="14340" max="14359" width="7.6640625" style="668" customWidth="1"/>
    <col min="14360" max="14592" width="9.109375" style="668"/>
    <col min="14593" max="14593" width="23" style="668" customWidth="1"/>
    <col min="14594" max="14594" width="7" style="668" customWidth="1"/>
    <col min="14595" max="14595" width="7.88671875" style="668" customWidth="1"/>
    <col min="14596" max="14615" width="7.6640625" style="668" customWidth="1"/>
    <col min="14616" max="14848" width="9.109375" style="668"/>
    <col min="14849" max="14849" width="23" style="668" customWidth="1"/>
    <col min="14850" max="14850" width="7" style="668" customWidth="1"/>
    <col min="14851" max="14851" width="7.88671875" style="668" customWidth="1"/>
    <col min="14852" max="14871" width="7.6640625" style="668" customWidth="1"/>
    <col min="14872" max="15104" width="9.109375" style="668"/>
    <col min="15105" max="15105" width="23" style="668" customWidth="1"/>
    <col min="15106" max="15106" width="7" style="668" customWidth="1"/>
    <col min="15107" max="15107" width="7.88671875" style="668" customWidth="1"/>
    <col min="15108" max="15127" width="7.6640625" style="668" customWidth="1"/>
    <col min="15128" max="15360" width="9.109375" style="668"/>
    <col min="15361" max="15361" width="23" style="668" customWidth="1"/>
    <col min="15362" max="15362" width="7" style="668" customWidth="1"/>
    <col min="15363" max="15363" width="7.88671875" style="668" customWidth="1"/>
    <col min="15364" max="15383" width="7.6640625" style="668" customWidth="1"/>
    <col min="15384" max="15616" width="9.109375" style="668"/>
    <col min="15617" max="15617" width="23" style="668" customWidth="1"/>
    <col min="15618" max="15618" width="7" style="668" customWidth="1"/>
    <col min="15619" max="15619" width="7.88671875" style="668" customWidth="1"/>
    <col min="15620" max="15639" width="7.6640625" style="668" customWidth="1"/>
    <col min="15640" max="15872" width="9.109375" style="668"/>
    <col min="15873" max="15873" width="23" style="668" customWidth="1"/>
    <col min="15874" max="15874" width="7" style="668" customWidth="1"/>
    <col min="15875" max="15875" width="7.88671875" style="668" customWidth="1"/>
    <col min="15876" max="15895" width="7.6640625" style="668" customWidth="1"/>
    <col min="15896" max="16128" width="9.109375" style="668"/>
    <col min="16129" max="16129" width="23" style="668" customWidth="1"/>
    <col min="16130" max="16130" width="7" style="668" customWidth="1"/>
    <col min="16131" max="16131" width="7.88671875" style="668" customWidth="1"/>
    <col min="16132" max="16151" width="7.6640625" style="668" customWidth="1"/>
    <col min="16152" max="16384" width="9.109375" style="668"/>
  </cols>
  <sheetData>
    <row r="1" spans="1:23" s="1438" customFormat="1">
      <c r="A1" s="1460" t="s">
        <v>5197</v>
      </c>
    </row>
    <row r="2" spans="1:23" ht="17.399999999999999">
      <c r="A2" s="451" t="s">
        <v>1821</v>
      </c>
      <c r="B2" s="1691" t="s">
        <v>4578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  <c r="V2" s="1691"/>
      <c r="W2" s="1691"/>
    </row>
    <row r="3" spans="1:23" ht="18" thickBot="1">
      <c r="A3" s="451"/>
      <c r="B3" s="1766" t="s">
        <v>4259</v>
      </c>
      <c r="C3" s="1766"/>
      <c r="D3" s="1766"/>
      <c r="E3" s="1766"/>
      <c r="F3" s="1766"/>
      <c r="G3" s="1766"/>
      <c r="H3" s="1766"/>
      <c r="I3" s="1766"/>
      <c r="J3" s="1766"/>
      <c r="K3" s="1766"/>
      <c r="L3" s="1766"/>
      <c r="M3" s="1766"/>
      <c r="N3" s="1766"/>
      <c r="O3" s="1766"/>
      <c r="P3" s="1766"/>
      <c r="Q3" s="1766"/>
      <c r="R3" s="1766"/>
      <c r="S3" s="1766"/>
      <c r="T3" s="1766"/>
      <c r="U3" s="1766"/>
      <c r="V3" s="1766"/>
      <c r="W3" s="1766"/>
    </row>
    <row r="4" spans="1:23">
      <c r="A4" s="937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3.8" thickBot="1">
      <c r="A5" s="874" t="s">
        <v>4576</v>
      </c>
      <c r="B5" s="1678" t="s">
        <v>1795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</row>
    <row r="6" spans="1:23">
      <c r="A6" s="874" t="s">
        <v>1884</v>
      </c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</row>
    <row r="7" spans="1:23" ht="13.8" thickBot="1">
      <c r="A7" s="874" t="s">
        <v>4577</v>
      </c>
      <c r="B7" s="872"/>
      <c r="C7" s="1678" t="s">
        <v>1820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8"/>
    </row>
    <row r="8" spans="1:23" ht="13.8" thickBot="1">
      <c r="A8" s="874" t="s">
        <v>1581</v>
      </c>
      <c r="B8" s="872"/>
      <c r="C8" s="1767" t="s">
        <v>1819</v>
      </c>
      <c r="D8" s="1767"/>
      <c r="E8" s="1767"/>
      <c r="F8" s="1767"/>
      <c r="G8" s="1767"/>
      <c r="H8" s="1767"/>
      <c r="I8" s="1767"/>
      <c r="J8" s="1767"/>
      <c r="K8" s="1767"/>
      <c r="L8" s="1767"/>
      <c r="M8" s="1768" t="s">
        <v>1818</v>
      </c>
      <c r="N8" s="1768"/>
      <c r="O8" s="1768"/>
      <c r="P8" s="1768"/>
      <c r="Q8" s="1768"/>
      <c r="R8" s="1768"/>
      <c r="S8" s="1768"/>
      <c r="T8" s="1768"/>
      <c r="U8" s="1768"/>
      <c r="V8" s="1768"/>
      <c r="W8" s="1768"/>
    </row>
    <row r="9" spans="1:23" ht="24.6" thickBot="1">
      <c r="A9" s="873"/>
      <c r="B9" s="676" t="s">
        <v>3</v>
      </c>
      <c r="C9" s="938" t="s">
        <v>1817</v>
      </c>
      <c r="D9" s="938" t="s">
        <v>1816</v>
      </c>
      <c r="E9" s="938" t="s">
        <v>1815</v>
      </c>
      <c r="F9" s="938" t="s">
        <v>1814</v>
      </c>
      <c r="G9" s="938" t="s">
        <v>1813</v>
      </c>
      <c r="H9" s="938" t="s">
        <v>1812</v>
      </c>
      <c r="I9" s="938" t="s">
        <v>1811</v>
      </c>
      <c r="J9" s="938" t="s">
        <v>1810</v>
      </c>
      <c r="K9" s="938" t="s">
        <v>1809</v>
      </c>
      <c r="L9" s="939" t="s">
        <v>1808</v>
      </c>
      <c r="M9" s="940" t="s">
        <v>1807</v>
      </c>
      <c r="N9" s="938" t="s">
        <v>1806</v>
      </c>
      <c r="O9" s="938" t="s">
        <v>1805</v>
      </c>
      <c r="P9" s="938" t="s">
        <v>1804</v>
      </c>
      <c r="Q9" s="938" t="s">
        <v>1803</v>
      </c>
      <c r="R9" s="938" t="s">
        <v>1802</v>
      </c>
      <c r="S9" s="938" t="s">
        <v>1801</v>
      </c>
      <c r="T9" s="938" t="s">
        <v>1800</v>
      </c>
      <c r="U9" s="938" t="s">
        <v>1799</v>
      </c>
      <c r="V9" s="938" t="s">
        <v>1798</v>
      </c>
      <c r="W9" s="938" t="s">
        <v>1797</v>
      </c>
    </row>
    <row r="10" spans="1:23">
      <c r="A10" s="421" t="s">
        <v>199</v>
      </c>
      <c r="B10" s="422">
        <v>949</v>
      </c>
      <c r="C10" s="422">
        <v>392</v>
      </c>
      <c r="D10" s="422">
        <v>62</v>
      </c>
      <c r="E10" s="422">
        <v>34</v>
      </c>
      <c r="F10" s="422">
        <v>23</v>
      </c>
      <c r="G10" s="422">
        <v>24</v>
      </c>
      <c r="H10" s="422">
        <v>17</v>
      </c>
      <c r="I10" s="422">
        <v>16</v>
      </c>
      <c r="J10" s="422">
        <v>73</v>
      </c>
      <c r="K10" s="422">
        <v>39</v>
      </c>
      <c r="L10" s="422">
        <v>33</v>
      </c>
      <c r="M10" s="422">
        <v>74</v>
      </c>
      <c r="N10" s="422">
        <v>32</v>
      </c>
      <c r="O10" s="422">
        <v>29</v>
      </c>
      <c r="P10" s="422">
        <v>28</v>
      </c>
      <c r="Q10" s="422">
        <v>14</v>
      </c>
      <c r="R10" s="422">
        <v>10</v>
      </c>
      <c r="S10" s="422">
        <v>10</v>
      </c>
      <c r="T10" s="422">
        <v>14</v>
      </c>
      <c r="U10" s="422">
        <v>9</v>
      </c>
      <c r="V10" s="422">
        <v>8</v>
      </c>
      <c r="W10" s="422">
        <v>8</v>
      </c>
    </row>
    <row r="11" spans="1:23">
      <c r="A11" s="421" t="s">
        <v>1267</v>
      </c>
      <c r="B11" s="422">
        <v>19</v>
      </c>
      <c r="C11" s="422">
        <v>9</v>
      </c>
      <c r="D11" s="422">
        <v>0</v>
      </c>
      <c r="E11" s="422">
        <v>1</v>
      </c>
      <c r="F11" s="422">
        <v>0</v>
      </c>
      <c r="G11" s="422">
        <v>0</v>
      </c>
      <c r="H11" s="422">
        <v>1</v>
      </c>
      <c r="I11" s="422">
        <v>0</v>
      </c>
      <c r="J11" s="422">
        <v>3</v>
      </c>
      <c r="K11" s="422">
        <v>1</v>
      </c>
      <c r="L11" s="422">
        <v>0</v>
      </c>
      <c r="M11" s="422">
        <v>3</v>
      </c>
      <c r="N11" s="422">
        <v>1</v>
      </c>
      <c r="O11" s="422">
        <v>0</v>
      </c>
      <c r="P11" s="422">
        <v>0</v>
      </c>
      <c r="Q11" s="422">
        <v>0</v>
      </c>
      <c r="R11" s="422">
        <v>0</v>
      </c>
      <c r="S11" s="422">
        <v>0</v>
      </c>
      <c r="T11" s="422">
        <v>0</v>
      </c>
      <c r="U11" s="422">
        <v>0</v>
      </c>
      <c r="V11" s="422">
        <v>0</v>
      </c>
      <c r="W11" s="422">
        <v>0</v>
      </c>
    </row>
    <row r="12" spans="1:23">
      <c r="A12" s="423" t="s">
        <v>1380</v>
      </c>
      <c r="B12" s="176">
        <v>19</v>
      </c>
      <c r="C12" s="176">
        <v>9</v>
      </c>
      <c r="D12" s="176">
        <v>0</v>
      </c>
      <c r="E12" s="176">
        <v>1</v>
      </c>
      <c r="F12" s="176">
        <v>0</v>
      </c>
      <c r="G12" s="176">
        <v>0</v>
      </c>
      <c r="H12" s="176">
        <v>1</v>
      </c>
      <c r="I12" s="176">
        <v>0</v>
      </c>
      <c r="J12" s="176">
        <v>3</v>
      </c>
      <c r="K12" s="176">
        <v>1</v>
      </c>
      <c r="L12" s="176">
        <v>0</v>
      </c>
      <c r="M12" s="176">
        <v>3</v>
      </c>
      <c r="N12" s="176">
        <v>1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</row>
    <row r="13" spans="1:23">
      <c r="A13" s="423" t="s">
        <v>1379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</row>
    <row r="14" spans="1:23">
      <c r="A14" s="421" t="s">
        <v>1260</v>
      </c>
      <c r="B14" s="422">
        <v>20</v>
      </c>
      <c r="C14" s="422">
        <v>10</v>
      </c>
      <c r="D14" s="422">
        <v>3</v>
      </c>
      <c r="E14" s="422">
        <v>1</v>
      </c>
      <c r="F14" s="422">
        <v>0</v>
      </c>
      <c r="G14" s="422">
        <v>0</v>
      </c>
      <c r="H14" s="422">
        <v>0</v>
      </c>
      <c r="I14" s="422">
        <v>0</v>
      </c>
      <c r="J14" s="422">
        <v>0</v>
      </c>
      <c r="K14" s="422">
        <v>2</v>
      </c>
      <c r="L14" s="422">
        <v>0</v>
      </c>
      <c r="M14" s="422">
        <v>2</v>
      </c>
      <c r="N14" s="422">
        <v>0</v>
      </c>
      <c r="O14" s="422">
        <v>1</v>
      </c>
      <c r="P14" s="422">
        <v>0</v>
      </c>
      <c r="Q14" s="422">
        <v>0</v>
      </c>
      <c r="R14" s="422">
        <v>0</v>
      </c>
      <c r="S14" s="422">
        <v>1</v>
      </c>
      <c r="T14" s="422">
        <v>0</v>
      </c>
      <c r="U14" s="422">
        <v>0</v>
      </c>
      <c r="V14" s="422">
        <v>0</v>
      </c>
      <c r="W14" s="422">
        <v>0</v>
      </c>
    </row>
    <row r="15" spans="1:23">
      <c r="A15" s="423" t="s">
        <v>1378</v>
      </c>
      <c r="B15" s="176">
        <v>19</v>
      </c>
      <c r="C15" s="176">
        <v>9</v>
      </c>
      <c r="D15" s="176">
        <v>3</v>
      </c>
      <c r="E15" s="176">
        <v>1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</v>
      </c>
      <c r="L15" s="176">
        <v>0</v>
      </c>
      <c r="M15" s="176">
        <v>2</v>
      </c>
      <c r="N15" s="176">
        <v>0</v>
      </c>
      <c r="O15" s="176">
        <v>1</v>
      </c>
      <c r="P15" s="176">
        <v>0</v>
      </c>
      <c r="Q15" s="176">
        <v>0</v>
      </c>
      <c r="R15" s="176">
        <v>0</v>
      </c>
      <c r="S15" s="176">
        <v>1</v>
      </c>
      <c r="T15" s="176">
        <v>0</v>
      </c>
      <c r="U15" s="176">
        <v>0</v>
      </c>
      <c r="V15" s="176">
        <v>0</v>
      </c>
      <c r="W15" s="176">
        <v>0</v>
      </c>
    </row>
    <row r="16" spans="1:23">
      <c r="A16" s="423" t="s">
        <v>1377</v>
      </c>
      <c r="B16" s="176">
        <v>1</v>
      </c>
      <c r="C16" s="176">
        <v>1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</row>
    <row r="17" spans="1:23">
      <c r="A17" s="421" t="s">
        <v>1251</v>
      </c>
      <c r="B17" s="422">
        <v>31</v>
      </c>
      <c r="C17" s="422">
        <v>14</v>
      </c>
      <c r="D17" s="422">
        <v>1</v>
      </c>
      <c r="E17" s="422">
        <v>0</v>
      </c>
      <c r="F17" s="422">
        <v>2</v>
      </c>
      <c r="G17" s="422">
        <v>0</v>
      </c>
      <c r="H17" s="422">
        <v>0</v>
      </c>
      <c r="I17" s="422">
        <v>0</v>
      </c>
      <c r="J17" s="422">
        <v>1</v>
      </c>
      <c r="K17" s="422">
        <v>1</v>
      </c>
      <c r="L17" s="422">
        <v>1</v>
      </c>
      <c r="M17" s="422">
        <v>2</v>
      </c>
      <c r="N17" s="422">
        <v>3</v>
      </c>
      <c r="O17" s="422">
        <v>3</v>
      </c>
      <c r="P17" s="422">
        <v>1</v>
      </c>
      <c r="Q17" s="422">
        <v>0</v>
      </c>
      <c r="R17" s="422">
        <v>0</v>
      </c>
      <c r="S17" s="422">
        <v>0</v>
      </c>
      <c r="T17" s="422">
        <v>1</v>
      </c>
      <c r="U17" s="422">
        <v>1</v>
      </c>
      <c r="V17" s="422">
        <v>0</v>
      </c>
      <c r="W17" s="422">
        <v>0</v>
      </c>
    </row>
    <row r="18" spans="1:23">
      <c r="A18" s="423" t="s">
        <v>1376</v>
      </c>
      <c r="B18" s="176">
        <v>17</v>
      </c>
      <c r="C18" s="176">
        <v>10</v>
      </c>
      <c r="D18" s="176">
        <v>0</v>
      </c>
      <c r="E18" s="176">
        <v>0</v>
      </c>
      <c r="F18" s="176">
        <v>2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1</v>
      </c>
      <c r="M18" s="176">
        <v>1</v>
      </c>
      <c r="N18" s="176">
        <v>2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1</v>
      </c>
      <c r="V18" s="176">
        <v>0</v>
      </c>
      <c r="W18" s="176">
        <v>0</v>
      </c>
    </row>
    <row r="19" spans="1:23">
      <c r="A19" s="423" t="s">
        <v>1375</v>
      </c>
      <c r="B19" s="176">
        <v>11</v>
      </c>
      <c r="C19" s="176">
        <v>3</v>
      </c>
      <c r="D19" s="176">
        <v>1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1</v>
      </c>
      <c r="K19" s="176">
        <v>1</v>
      </c>
      <c r="L19" s="176">
        <v>0</v>
      </c>
      <c r="M19" s="176">
        <v>1</v>
      </c>
      <c r="N19" s="176">
        <v>1</v>
      </c>
      <c r="O19" s="176">
        <v>2</v>
      </c>
      <c r="P19" s="176">
        <v>0</v>
      </c>
      <c r="Q19" s="176">
        <v>0</v>
      </c>
      <c r="R19" s="176">
        <v>0</v>
      </c>
      <c r="S19" s="176">
        <v>0</v>
      </c>
      <c r="T19" s="176">
        <v>1</v>
      </c>
      <c r="U19" s="176">
        <v>0</v>
      </c>
      <c r="V19" s="176">
        <v>0</v>
      </c>
      <c r="W19" s="176">
        <v>0</v>
      </c>
    </row>
    <row r="20" spans="1:23">
      <c r="A20" s="423" t="s">
        <v>1374</v>
      </c>
      <c r="B20" s="176">
        <v>3</v>
      </c>
      <c r="C20" s="176">
        <v>1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1</v>
      </c>
      <c r="P20" s="176">
        <v>1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</row>
    <row r="21" spans="1:23">
      <c r="A21" s="421" t="s">
        <v>1239</v>
      </c>
      <c r="B21" s="422">
        <v>22</v>
      </c>
      <c r="C21" s="422">
        <v>12</v>
      </c>
      <c r="D21" s="422">
        <v>1</v>
      </c>
      <c r="E21" s="422">
        <v>1</v>
      </c>
      <c r="F21" s="422">
        <v>0</v>
      </c>
      <c r="G21" s="422">
        <v>0</v>
      </c>
      <c r="H21" s="422">
        <v>0</v>
      </c>
      <c r="I21" s="422">
        <v>1</v>
      </c>
      <c r="J21" s="422">
        <v>0</v>
      </c>
      <c r="K21" s="422">
        <v>1</v>
      </c>
      <c r="L21" s="422">
        <v>3</v>
      </c>
      <c r="M21" s="422">
        <v>1</v>
      </c>
      <c r="N21" s="422">
        <v>1</v>
      </c>
      <c r="O21" s="422">
        <v>0</v>
      </c>
      <c r="P21" s="422">
        <v>1</v>
      </c>
      <c r="Q21" s="422">
        <v>0</v>
      </c>
      <c r="R21" s="422">
        <v>0</v>
      </c>
      <c r="S21" s="422">
        <v>0</v>
      </c>
      <c r="T21" s="422">
        <v>0</v>
      </c>
      <c r="U21" s="422">
        <v>0</v>
      </c>
      <c r="V21" s="422">
        <v>0</v>
      </c>
      <c r="W21" s="422">
        <v>0</v>
      </c>
    </row>
    <row r="22" spans="1:23">
      <c r="A22" s="423" t="s">
        <v>1373</v>
      </c>
      <c r="B22" s="176">
        <v>12</v>
      </c>
      <c r="C22" s="176">
        <v>7</v>
      </c>
      <c r="D22" s="176">
        <v>1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2</v>
      </c>
      <c r="M22" s="176">
        <v>0</v>
      </c>
      <c r="N22" s="176">
        <v>1</v>
      </c>
      <c r="O22" s="176">
        <v>0</v>
      </c>
      <c r="P22" s="176">
        <v>1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</row>
    <row r="23" spans="1:23">
      <c r="A23" s="423" t="s">
        <v>1372</v>
      </c>
      <c r="B23" s="176">
        <v>1</v>
      </c>
      <c r="C23" s="176">
        <v>1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</row>
    <row r="24" spans="1:23">
      <c r="A24" s="423" t="s">
        <v>1371</v>
      </c>
      <c r="B24" s="176">
        <v>9</v>
      </c>
      <c r="C24" s="176">
        <v>4</v>
      </c>
      <c r="D24" s="176">
        <v>0</v>
      </c>
      <c r="E24" s="176">
        <v>1</v>
      </c>
      <c r="F24" s="176">
        <v>0</v>
      </c>
      <c r="G24" s="176">
        <v>0</v>
      </c>
      <c r="H24" s="176">
        <v>0</v>
      </c>
      <c r="I24" s="176">
        <v>1</v>
      </c>
      <c r="J24" s="176">
        <v>0</v>
      </c>
      <c r="K24" s="176">
        <v>1</v>
      </c>
      <c r="L24" s="176">
        <v>1</v>
      </c>
      <c r="M24" s="176">
        <v>1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</row>
    <row r="25" spans="1:23">
      <c r="A25" s="421" t="s">
        <v>1226</v>
      </c>
      <c r="B25" s="422">
        <v>53</v>
      </c>
      <c r="C25" s="422">
        <v>14</v>
      </c>
      <c r="D25" s="422">
        <v>6</v>
      </c>
      <c r="E25" s="422">
        <v>5</v>
      </c>
      <c r="F25" s="422">
        <v>2</v>
      </c>
      <c r="G25" s="422">
        <v>2</v>
      </c>
      <c r="H25" s="422">
        <v>0</v>
      </c>
      <c r="I25" s="422">
        <v>3</v>
      </c>
      <c r="J25" s="422">
        <v>5</v>
      </c>
      <c r="K25" s="422">
        <v>3</v>
      </c>
      <c r="L25" s="422">
        <v>2</v>
      </c>
      <c r="M25" s="422">
        <v>4</v>
      </c>
      <c r="N25" s="422">
        <v>2</v>
      </c>
      <c r="O25" s="422">
        <v>3</v>
      </c>
      <c r="P25" s="422">
        <v>1</v>
      </c>
      <c r="Q25" s="422">
        <v>1</v>
      </c>
      <c r="R25" s="422">
        <v>0</v>
      </c>
      <c r="S25" s="422">
        <v>0</v>
      </c>
      <c r="T25" s="422">
        <v>0</v>
      </c>
      <c r="U25" s="422">
        <v>0</v>
      </c>
      <c r="V25" s="422">
        <v>0</v>
      </c>
      <c r="W25" s="422">
        <v>0</v>
      </c>
    </row>
    <row r="26" spans="1:23">
      <c r="A26" s="423" t="s">
        <v>1370</v>
      </c>
      <c r="B26" s="176">
        <v>34</v>
      </c>
      <c r="C26" s="176">
        <v>12</v>
      </c>
      <c r="D26" s="176">
        <v>3</v>
      </c>
      <c r="E26" s="176">
        <v>4</v>
      </c>
      <c r="F26" s="176">
        <v>1</v>
      </c>
      <c r="G26" s="176">
        <v>2</v>
      </c>
      <c r="H26" s="176">
        <v>0</v>
      </c>
      <c r="I26" s="176">
        <v>1</v>
      </c>
      <c r="J26" s="176">
        <v>2</v>
      </c>
      <c r="K26" s="176">
        <v>2</v>
      </c>
      <c r="L26" s="176">
        <v>1</v>
      </c>
      <c r="M26" s="176">
        <v>3</v>
      </c>
      <c r="N26" s="176">
        <v>1</v>
      </c>
      <c r="O26" s="176">
        <v>0</v>
      </c>
      <c r="P26" s="176">
        <v>1</v>
      </c>
      <c r="Q26" s="176">
        <v>1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</row>
    <row r="27" spans="1:23">
      <c r="A27" s="423" t="s">
        <v>1369</v>
      </c>
      <c r="B27" s="176">
        <v>7</v>
      </c>
      <c r="C27" s="176">
        <v>0</v>
      </c>
      <c r="D27" s="176">
        <v>1</v>
      </c>
      <c r="E27" s="176">
        <v>1</v>
      </c>
      <c r="F27" s="176">
        <v>1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1</v>
      </c>
      <c r="M27" s="176">
        <v>0</v>
      </c>
      <c r="N27" s="176">
        <v>1</v>
      </c>
      <c r="O27" s="176">
        <v>2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</row>
    <row r="28" spans="1:23">
      <c r="A28" s="423" t="s">
        <v>1368</v>
      </c>
      <c r="B28" s="176">
        <v>12</v>
      </c>
      <c r="C28" s="176">
        <v>2</v>
      </c>
      <c r="D28" s="176">
        <v>2</v>
      </c>
      <c r="E28" s="176">
        <v>0</v>
      </c>
      <c r="F28" s="176">
        <v>0</v>
      </c>
      <c r="G28" s="176">
        <v>0</v>
      </c>
      <c r="H28" s="176">
        <v>0</v>
      </c>
      <c r="I28" s="176">
        <v>2</v>
      </c>
      <c r="J28" s="176">
        <v>3</v>
      </c>
      <c r="K28" s="176">
        <v>1</v>
      </c>
      <c r="L28" s="176">
        <v>0</v>
      </c>
      <c r="M28" s="176">
        <v>1</v>
      </c>
      <c r="N28" s="176">
        <v>0</v>
      </c>
      <c r="O28" s="176">
        <v>1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</row>
    <row r="29" spans="1:23">
      <c r="A29" s="421" t="s">
        <v>1208</v>
      </c>
      <c r="B29" s="422">
        <v>77</v>
      </c>
      <c r="C29" s="422">
        <v>26</v>
      </c>
      <c r="D29" s="422">
        <v>4</v>
      </c>
      <c r="E29" s="422">
        <v>4</v>
      </c>
      <c r="F29" s="422">
        <v>2</v>
      </c>
      <c r="G29" s="422">
        <v>3</v>
      </c>
      <c r="H29" s="422">
        <v>3</v>
      </c>
      <c r="I29" s="422">
        <v>0</v>
      </c>
      <c r="J29" s="422">
        <v>5</v>
      </c>
      <c r="K29" s="422">
        <v>6</v>
      </c>
      <c r="L29" s="422">
        <v>3</v>
      </c>
      <c r="M29" s="422">
        <v>7</v>
      </c>
      <c r="N29" s="422">
        <v>2</v>
      </c>
      <c r="O29" s="422">
        <v>2</v>
      </c>
      <c r="P29" s="422">
        <v>5</v>
      </c>
      <c r="Q29" s="422">
        <v>2</v>
      </c>
      <c r="R29" s="422">
        <v>0</v>
      </c>
      <c r="S29" s="422">
        <v>0</v>
      </c>
      <c r="T29" s="422">
        <v>1</v>
      </c>
      <c r="U29" s="422">
        <v>0</v>
      </c>
      <c r="V29" s="422">
        <v>1</v>
      </c>
      <c r="W29" s="422">
        <v>1</v>
      </c>
    </row>
    <row r="30" spans="1:23">
      <c r="A30" s="423" t="s">
        <v>1367</v>
      </c>
      <c r="B30" s="176">
        <v>32</v>
      </c>
      <c r="C30" s="176">
        <v>12</v>
      </c>
      <c r="D30" s="176">
        <v>1</v>
      </c>
      <c r="E30" s="176">
        <v>1</v>
      </c>
      <c r="F30" s="176">
        <v>2</v>
      </c>
      <c r="G30" s="176">
        <v>0</v>
      </c>
      <c r="H30" s="176">
        <v>1</v>
      </c>
      <c r="I30" s="176">
        <v>0</v>
      </c>
      <c r="J30" s="176">
        <v>2</v>
      </c>
      <c r="K30" s="176">
        <v>3</v>
      </c>
      <c r="L30" s="176">
        <v>1</v>
      </c>
      <c r="M30" s="176">
        <v>2</v>
      </c>
      <c r="N30" s="176">
        <v>2</v>
      </c>
      <c r="O30" s="176">
        <v>0</v>
      </c>
      <c r="P30" s="176">
        <v>2</v>
      </c>
      <c r="Q30" s="176">
        <v>1</v>
      </c>
      <c r="R30" s="176">
        <v>0</v>
      </c>
      <c r="S30" s="176">
        <v>0</v>
      </c>
      <c r="T30" s="176">
        <v>0</v>
      </c>
      <c r="U30" s="176">
        <v>0</v>
      </c>
      <c r="V30" s="176">
        <v>1</v>
      </c>
      <c r="W30" s="176">
        <v>1</v>
      </c>
    </row>
    <row r="31" spans="1:23">
      <c r="A31" s="423" t="s">
        <v>1366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</row>
    <row r="32" spans="1:23">
      <c r="A32" s="423" t="s">
        <v>1365</v>
      </c>
      <c r="B32" s="176">
        <v>3</v>
      </c>
      <c r="C32" s="176">
        <v>2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1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</row>
    <row r="33" spans="1:23">
      <c r="A33" s="423" t="s">
        <v>1364</v>
      </c>
      <c r="B33" s="176">
        <v>3</v>
      </c>
      <c r="C33" s="176">
        <v>2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1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</row>
    <row r="34" spans="1:23">
      <c r="A34" s="423" t="s">
        <v>1363</v>
      </c>
      <c r="B34" s="176">
        <v>12</v>
      </c>
      <c r="C34" s="176">
        <v>4</v>
      </c>
      <c r="D34" s="176">
        <v>0</v>
      </c>
      <c r="E34" s="176">
        <v>0</v>
      </c>
      <c r="F34" s="176">
        <v>0</v>
      </c>
      <c r="G34" s="176">
        <v>2</v>
      </c>
      <c r="H34" s="176">
        <v>1</v>
      </c>
      <c r="I34" s="176">
        <v>0</v>
      </c>
      <c r="J34" s="176">
        <v>1</v>
      </c>
      <c r="K34" s="176">
        <v>1</v>
      </c>
      <c r="L34" s="176">
        <v>0</v>
      </c>
      <c r="M34" s="176">
        <v>1</v>
      </c>
      <c r="N34" s="176">
        <v>0</v>
      </c>
      <c r="O34" s="176">
        <v>1</v>
      </c>
      <c r="P34" s="176">
        <v>1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</row>
    <row r="35" spans="1:23">
      <c r="A35" s="423" t="s">
        <v>1362</v>
      </c>
      <c r="B35" s="176">
        <v>6</v>
      </c>
      <c r="C35" s="176">
        <v>2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</v>
      </c>
      <c r="L35" s="176">
        <v>0</v>
      </c>
      <c r="M35" s="176">
        <v>3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</row>
    <row r="36" spans="1:23">
      <c r="A36" s="423" t="s">
        <v>1361</v>
      </c>
      <c r="B36" s="176">
        <v>8</v>
      </c>
      <c r="C36" s="176">
        <v>1</v>
      </c>
      <c r="D36" s="176">
        <v>0</v>
      </c>
      <c r="E36" s="176">
        <v>1</v>
      </c>
      <c r="F36" s="176">
        <v>0</v>
      </c>
      <c r="G36" s="176">
        <v>1</v>
      </c>
      <c r="H36" s="176">
        <v>0</v>
      </c>
      <c r="I36" s="176">
        <v>0</v>
      </c>
      <c r="J36" s="176">
        <v>1</v>
      </c>
      <c r="K36" s="176">
        <v>1</v>
      </c>
      <c r="L36" s="176">
        <v>1</v>
      </c>
      <c r="M36" s="176">
        <v>1</v>
      </c>
      <c r="N36" s="176">
        <v>0</v>
      </c>
      <c r="O36" s="176">
        <v>0</v>
      </c>
      <c r="P36" s="176">
        <v>0</v>
      </c>
      <c r="Q36" s="176">
        <v>1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</row>
    <row r="37" spans="1:23">
      <c r="A37" s="423" t="s">
        <v>1360</v>
      </c>
      <c r="B37" s="176">
        <v>13</v>
      </c>
      <c r="C37" s="176">
        <v>3</v>
      </c>
      <c r="D37" s="176">
        <v>3</v>
      </c>
      <c r="E37" s="176">
        <v>2</v>
      </c>
      <c r="F37" s="176">
        <v>0</v>
      </c>
      <c r="G37" s="176">
        <v>0</v>
      </c>
      <c r="H37" s="176">
        <v>1</v>
      </c>
      <c r="I37" s="176">
        <v>0</v>
      </c>
      <c r="J37" s="176">
        <v>1</v>
      </c>
      <c r="K37" s="176">
        <v>0</v>
      </c>
      <c r="L37" s="176">
        <v>1</v>
      </c>
      <c r="M37" s="176">
        <v>0</v>
      </c>
      <c r="N37" s="176">
        <v>0</v>
      </c>
      <c r="O37" s="176">
        <v>0</v>
      </c>
      <c r="P37" s="176">
        <v>1</v>
      </c>
      <c r="Q37" s="176">
        <v>0</v>
      </c>
      <c r="R37" s="176">
        <v>0</v>
      </c>
      <c r="S37" s="176">
        <v>0</v>
      </c>
      <c r="T37" s="176">
        <v>1</v>
      </c>
      <c r="U37" s="176">
        <v>0</v>
      </c>
      <c r="V37" s="176">
        <v>0</v>
      </c>
      <c r="W37" s="176">
        <v>0</v>
      </c>
    </row>
    <row r="38" spans="1:23">
      <c r="A38" s="421" t="s">
        <v>1162</v>
      </c>
      <c r="B38" s="422">
        <v>367</v>
      </c>
      <c r="C38" s="422">
        <v>160</v>
      </c>
      <c r="D38" s="422">
        <v>20</v>
      </c>
      <c r="E38" s="422">
        <v>15</v>
      </c>
      <c r="F38" s="422">
        <v>8</v>
      </c>
      <c r="G38" s="422">
        <v>11</v>
      </c>
      <c r="H38" s="422">
        <v>7</v>
      </c>
      <c r="I38" s="422">
        <v>5</v>
      </c>
      <c r="J38" s="422">
        <v>32</v>
      </c>
      <c r="K38" s="422">
        <v>11</v>
      </c>
      <c r="L38" s="422">
        <v>13</v>
      </c>
      <c r="M38" s="422">
        <v>23</v>
      </c>
      <c r="N38" s="422">
        <v>13</v>
      </c>
      <c r="O38" s="422">
        <v>9</v>
      </c>
      <c r="P38" s="422">
        <v>11</v>
      </c>
      <c r="Q38" s="422">
        <v>4</v>
      </c>
      <c r="R38" s="422">
        <v>7</v>
      </c>
      <c r="S38" s="422">
        <v>3</v>
      </c>
      <c r="T38" s="422">
        <v>6</v>
      </c>
      <c r="U38" s="422">
        <v>6</v>
      </c>
      <c r="V38" s="422">
        <v>1</v>
      </c>
      <c r="W38" s="422">
        <v>2</v>
      </c>
    </row>
    <row r="39" spans="1:23">
      <c r="A39" s="423" t="s">
        <v>1359</v>
      </c>
      <c r="B39" s="176">
        <v>280</v>
      </c>
      <c r="C39" s="176">
        <v>124</v>
      </c>
      <c r="D39" s="176">
        <v>16</v>
      </c>
      <c r="E39" s="176">
        <v>12</v>
      </c>
      <c r="F39" s="176">
        <v>5</v>
      </c>
      <c r="G39" s="176">
        <v>9</v>
      </c>
      <c r="H39" s="176">
        <v>5</v>
      </c>
      <c r="I39" s="176">
        <v>4</v>
      </c>
      <c r="J39" s="176">
        <v>25</v>
      </c>
      <c r="K39" s="176">
        <v>10</v>
      </c>
      <c r="L39" s="176">
        <v>11</v>
      </c>
      <c r="M39" s="176">
        <v>20</v>
      </c>
      <c r="N39" s="176">
        <v>9</v>
      </c>
      <c r="O39" s="176">
        <v>5</v>
      </c>
      <c r="P39" s="176">
        <v>7</v>
      </c>
      <c r="Q39" s="176">
        <v>3</v>
      </c>
      <c r="R39" s="176">
        <v>4</v>
      </c>
      <c r="S39" s="176">
        <v>0</v>
      </c>
      <c r="T39" s="176">
        <v>3</v>
      </c>
      <c r="U39" s="176">
        <v>5</v>
      </c>
      <c r="V39" s="176">
        <v>1</v>
      </c>
      <c r="W39" s="176">
        <v>2</v>
      </c>
    </row>
    <row r="40" spans="1:23">
      <c r="A40" s="423" t="s">
        <v>1358</v>
      </c>
      <c r="B40" s="176">
        <v>23</v>
      </c>
      <c r="C40" s="176">
        <v>13</v>
      </c>
      <c r="D40" s="176">
        <v>0</v>
      </c>
      <c r="E40" s="176">
        <v>0</v>
      </c>
      <c r="F40" s="176">
        <v>0</v>
      </c>
      <c r="G40" s="176">
        <v>0</v>
      </c>
      <c r="H40" s="176">
        <v>1</v>
      </c>
      <c r="I40" s="176">
        <v>0</v>
      </c>
      <c r="J40" s="176">
        <v>1</v>
      </c>
      <c r="K40" s="176">
        <v>0</v>
      </c>
      <c r="L40" s="176">
        <v>0</v>
      </c>
      <c r="M40" s="176">
        <v>2</v>
      </c>
      <c r="N40" s="176">
        <v>1</v>
      </c>
      <c r="O40" s="176">
        <v>2</v>
      </c>
      <c r="P40" s="176">
        <v>1</v>
      </c>
      <c r="Q40" s="176">
        <v>0</v>
      </c>
      <c r="R40" s="176">
        <v>0</v>
      </c>
      <c r="S40" s="176">
        <v>2</v>
      </c>
      <c r="T40" s="176">
        <v>0</v>
      </c>
      <c r="U40" s="176">
        <v>0</v>
      </c>
      <c r="V40" s="176">
        <v>0</v>
      </c>
      <c r="W40" s="176">
        <v>0</v>
      </c>
    </row>
    <row r="41" spans="1:23">
      <c r="A41" s="423" t="s">
        <v>1357</v>
      </c>
      <c r="B41" s="176">
        <v>12</v>
      </c>
      <c r="C41" s="176">
        <v>3</v>
      </c>
      <c r="D41" s="176">
        <v>1</v>
      </c>
      <c r="E41" s="176">
        <v>0</v>
      </c>
      <c r="F41" s="176">
        <v>2</v>
      </c>
      <c r="G41" s="176">
        <v>0</v>
      </c>
      <c r="H41" s="176">
        <v>1</v>
      </c>
      <c r="I41" s="176">
        <v>0</v>
      </c>
      <c r="J41" s="176">
        <v>2</v>
      </c>
      <c r="K41" s="176">
        <v>0</v>
      </c>
      <c r="L41" s="176">
        <v>1</v>
      </c>
      <c r="M41" s="176">
        <v>0</v>
      </c>
      <c r="N41" s="176">
        <v>0</v>
      </c>
      <c r="O41" s="176">
        <v>0</v>
      </c>
      <c r="P41" s="176">
        <v>1</v>
      </c>
      <c r="Q41" s="176">
        <v>0</v>
      </c>
      <c r="R41" s="176">
        <v>1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</row>
    <row r="42" spans="1:23">
      <c r="A42" s="423" t="s">
        <v>1356</v>
      </c>
      <c r="B42" s="176">
        <v>32</v>
      </c>
      <c r="C42" s="176">
        <v>13</v>
      </c>
      <c r="D42" s="176">
        <v>2</v>
      </c>
      <c r="E42" s="176">
        <v>2</v>
      </c>
      <c r="F42" s="176">
        <v>1</v>
      </c>
      <c r="G42" s="176">
        <v>1</v>
      </c>
      <c r="H42" s="176">
        <v>0</v>
      </c>
      <c r="I42" s="176">
        <v>0</v>
      </c>
      <c r="J42" s="176">
        <v>2</v>
      </c>
      <c r="K42" s="176">
        <v>0</v>
      </c>
      <c r="L42" s="176">
        <v>0</v>
      </c>
      <c r="M42" s="176">
        <v>0</v>
      </c>
      <c r="N42" s="176">
        <v>1</v>
      </c>
      <c r="O42" s="176">
        <v>2</v>
      </c>
      <c r="P42" s="176">
        <v>1</v>
      </c>
      <c r="Q42" s="176">
        <v>1</v>
      </c>
      <c r="R42" s="176">
        <v>2</v>
      </c>
      <c r="S42" s="176">
        <v>1</v>
      </c>
      <c r="T42" s="176">
        <v>2</v>
      </c>
      <c r="U42" s="176">
        <v>1</v>
      </c>
      <c r="V42" s="176">
        <v>0</v>
      </c>
      <c r="W42" s="176">
        <v>0</v>
      </c>
    </row>
    <row r="43" spans="1:23">
      <c r="A43" s="423" t="s">
        <v>1355</v>
      </c>
      <c r="B43" s="176">
        <v>6</v>
      </c>
      <c r="C43" s="176">
        <v>2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1</v>
      </c>
      <c r="J43" s="176">
        <v>1</v>
      </c>
      <c r="K43" s="176">
        <v>0</v>
      </c>
      <c r="L43" s="176">
        <v>0</v>
      </c>
      <c r="M43" s="176">
        <v>1</v>
      </c>
      <c r="N43" s="176">
        <v>0</v>
      </c>
      <c r="O43" s="176">
        <v>0</v>
      </c>
      <c r="P43" s="176">
        <v>1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</row>
    <row r="44" spans="1:23">
      <c r="A44" s="423" t="s">
        <v>1354</v>
      </c>
      <c r="B44" s="176">
        <v>14</v>
      </c>
      <c r="C44" s="176">
        <v>5</v>
      </c>
      <c r="D44" s="176">
        <v>1</v>
      </c>
      <c r="E44" s="176">
        <v>1</v>
      </c>
      <c r="F44" s="176">
        <v>0</v>
      </c>
      <c r="G44" s="176">
        <v>1</v>
      </c>
      <c r="H44" s="176">
        <v>0</v>
      </c>
      <c r="I44" s="176">
        <v>0</v>
      </c>
      <c r="J44" s="176">
        <v>1</v>
      </c>
      <c r="K44" s="176">
        <v>1</v>
      </c>
      <c r="L44" s="176">
        <v>1</v>
      </c>
      <c r="M44" s="176">
        <v>0</v>
      </c>
      <c r="N44" s="176">
        <v>2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1</v>
      </c>
      <c r="U44" s="176">
        <v>0</v>
      </c>
      <c r="V44" s="176">
        <v>0</v>
      </c>
      <c r="W44" s="176">
        <v>0</v>
      </c>
    </row>
    <row r="45" spans="1:23">
      <c r="A45" s="421" t="s">
        <v>1103</v>
      </c>
      <c r="B45" s="422">
        <v>52</v>
      </c>
      <c r="C45" s="422">
        <v>17</v>
      </c>
      <c r="D45" s="422">
        <v>2</v>
      </c>
      <c r="E45" s="422">
        <v>2</v>
      </c>
      <c r="F45" s="422">
        <v>2</v>
      </c>
      <c r="G45" s="422">
        <v>1</v>
      </c>
      <c r="H45" s="422">
        <v>0</v>
      </c>
      <c r="I45" s="422">
        <v>3</v>
      </c>
      <c r="J45" s="422">
        <v>4</v>
      </c>
      <c r="K45" s="422">
        <v>3</v>
      </c>
      <c r="L45" s="422">
        <v>4</v>
      </c>
      <c r="M45" s="422">
        <v>2</v>
      </c>
      <c r="N45" s="422">
        <v>0</v>
      </c>
      <c r="O45" s="422">
        <v>2</v>
      </c>
      <c r="P45" s="422">
        <v>2</v>
      </c>
      <c r="Q45" s="422">
        <v>2</v>
      </c>
      <c r="R45" s="422">
        <v>0</v>
      </c>
      <c r="S45" s="422">
        <v>0</v>
      </c>
      <c r="T45" s="422">
        <v>2</v>
      </c>
      <c r="U45" s="422">
        <v>0</v>
      </c>
      <c r="V45" s="422">
        <v>2</v>
      </c>
      <c r="W45" s="422">
        <v>2</v>
      </c>
    </row>
    <row r="46" spans="1:23">
      <c r="A46" s="423" t="s">
        <v>1353</v>
      </c>
      <c r="B46" s="176">
        <v>41</v>
      </c>
      <c r="C46" s="176">
        <v>13</v>
      </c>
      <c r="D46" s="176">
        <v>1</v>
      </c>
      <c r="E46" s="176">
        <v>2</v>
      </c>
      <c r="F46" s="176">
        <v>2</v>
      </c>
      <c r="G46" s="176">
        <v>1</v>
      </c>
      <c r="H46" s="176">
        <v>0</v>
      </c>
      <c r="I46" s="176">
        <v>2</v>
      </c>
      <c r="J46" s="176">
        <v>4</v>
      </c>
      <c r="K46" s="176">
        <v>2</v>
      </c>
      <c r="L46" s="176">
        <v>4</v>
      </c>
      <c r="M46" s="176">
        <v>0</v>
      </c>
      <c r="N46" s="176">
        <v>0</v>
      </c>
      <c r="O46" s="176">
        <v>2</v>
      </c>
      <c r="P46" s="176">
        <v>2</v>
      </c>
      <c r="Q46" s="176">
        <v>1</v>
      </c>
      <c r="R46" s="176">
        <v>0</v>
      </c>
      <c r="S46" s="176">
        <v>0</v>
      </c>
      <c r="T46" s="176">
        <v>2</v>
      </c>
      <c r="U46" s="176">
        <v>0</v>
      </c>
      <c r="V46" s="176">
        <v>2</v>
      </c>
      <c r="W46" s="176">
        <v>1</v>
      </c>
    </row>
    <row r="47" spans="1:23">
      <c r="A47" s="423" t="s">
        <v>1352</v>
      </c>
      <c r="B47" s="176">
        <v>1</v>
      </c>
      <c r="C47" s="176">
        <v>0</v>
      </c>
      <c r="D47" s="176">
        <v>1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</row>
    <row r="48" spans="1:23">
      <c r="A48" s="423" t="s">
        <v>1351</v>
      </c>
      <c r="B48" s="176">
        <v>10</v>
      </c>
      <c r="C48" s="176">
        <v>4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1</v>
      </c>
      <c r="J48" s="176">
        <v>0</v>
      </c>
      <c r="K48" s="176">
        <v>1</v>
      </c>
      <c r="L48" s="176">
        <v>0</v>
      </c>
      <c r="M48" s="176">
        <v>2</v>
      </c>
      <c r="N48" s="176">
        <v>0</v>
      </c>
      <c r="O48" s="176">
        <v>0</v>
      </c>
      <c r="P48" s="176">
        <v>0</v>
      </c>
      <c r="Q48" s="176">
        <v>1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1</v>
      </c>
    </row>
    <row r="49" spans="1:23">
      <c r="A49" s="421" t="s">
        <v>1066</v>
      </c>
      <c r="B49" s="422">
        <v>43</v>
      </c>
      <c r="C49" s="422">
        <v>19</v>
      </c>
      <c r="D49" s="422">
        <v>6</v>
      </c>
      <c r="E49" s="422">
        <v>1</v>
      </c>
      <c r="F49" s="422">
        <v>1</v>
      </c>
      <c r="G49" s="422">
        <v>0</v>
      </c>
      <c r="H49" s="422">
        <v>1</v>
      </c>
      <c r="I49" s="422">
        <v>0</v>
      </c>
      <c r="J49" s="422">
        <v>2</v>
      </c>
      <c r="K49" s="422">
        <v>2</v>
      </c>
      <c r="L49" s="422">
        <v>1</v>
      </c>
      <c r="M49" s="422">
        <v>4</v>
      </c>
      <c r="N49" s="422">
        <v>1</v>
      </c>
      <c r="O49" s="422">
        <v>1</v>
      </c>
      <c r="P49" s="422">
        <v>1</v>
      </c>
      <c r="Q49" s="422">
        <v>0</v>
      </c>
      <c r="R49" s="422">
        <v>2</v>
      </c>
      <c r="S49" s="422">
        <v>0</v>
      </c>
      <c r="T49" s="422">
        <v>0</v>
      </c>
      <c r="U49" s="422">
        <v>0</v>
      </c>
      <c r="V49" s="422">
        <v>1</v>
      </c>
      <c r="W49" s="422">
        <v>0</v>
      </c>
    </row>
    <row r="50" spans="1:23">
      <c r="A50" s="423" t="s">
        <v>1350</v>
      </c>
      <c r="B50" s="176">
        <v>23</v>
      </c>
      <c r="C50" s="176">
        <v>9</v>
      </c>
      <c r="D50" s="176">
        <v>2</v>
      </c>
      <c r="E50" s="176">
        <v>1</v>
      </c>
      <c r="F50" s="176">
        <v>1</v>
      </c>
      <c r="G50" s="176">
        <v>0</v>
      </c>
      <c r="H50" s="176">
        <v>0</v>
      </c>
      <c r="I50" s="176">
        <v>0</v>
      </c>
      <c r="J50" s="176">
        <v>2</v>
      </c>
      <c r="K50" s="176">
        <v>1</v>
      </c>
      <c r="L50" s="176">
        <v>0</v>
      </c>
      <c r="M50" s="176">
        <v>3</v>
      </c>
      <c r="N50" s="176">
        <v>0</v>
      </c>
      <c r="O50" s="176">
        <v>1</v>
      </c>
      <c r="P50" s="176">
        <v>1</v>
      </c>
      <c r="Q50" s="176">
        <v>0</v>
      </c>
      <c r="R50" s="176">
        <v>1</v>
      </c>
      <c r="S50" s="176">
        <v>0</v>
      </c>
      <c r="T50" s="176">
        <v>0</v>
      </c>
      <c r="U50" s="176">
        <v>0</v>
      </c>
      <c r="V50" s="176">
        <v>1</v>
      </c>
      <c r="W50" s="176">
        <v>0</v>
      </c>
    </row>
    <row r="51" spans="1:23">
      <c r="A51" s="423" t="s">
        <v>1349</v>
      </c>
      <c r="B51" s="176">
        <v>2</v>
      </c>
      <c r="C51" s="176">
        <v>1</v>
      </c>
      <c r="D51" s="176">
        <v>1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</row>
    <row r="52" spans="1:23">
      <c r="A52" s="423" t="s">
        <v>1348</v>
      </c>
      <c r="B52" s="176">
        <v>6</v>
      </c>
      <c r="C52" s="176">
        <v>2</v>
      </c>
      <c r="D52" s="176">
        <v>2</v>
      </c>
      <c r="E52" s="176">
        <v>0</v>
      </c>
      <c r="F52" s="176">
        <v>0</v>
      </c>
      <c r="G52" s="176">
        <v>0</v>
      </c>
      <c r="H52" s="176">
        <v>1</v>
      </c>
      <c r="I52" s="176">
        <v>0</v>
      </c>
      <c r="J52" s="176">
        <v>0</v>
      </c>
      <c r="K52" s="176">
        <v>0</v>
      </c>
      <c r="L52" s="176">
        <v>0</v>
      </c>
      <c r="M52" s="176">
        <v>1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</row>
    <row r="53" spans="1:23">
      <c r="A53" s="423" t="s">
        <v>1347</v>
      </c>
      <c r="B53" s="176">
        <v>12</v>
      </c>
      <c r="C53" s="176">
        <v>7</v>
      </c>
      <c r="D53" s="176">
        <v>1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</v>
      </c>
      <c r="L53" s="176">
        <v>1</v>
      </c>
      <c r="M53" s="176">
        <v>0</v>
      </c>
      <c r="N53" s="176">
        <v>1</v>
      </c>
      <c r="O53" s="176">
        <v>0</v>
      </c>
      <c r="P53" s="176">
        <v>0</v>
      </c>
      <c r="Q53" s="176">
        <v>0</v>
      </c>
      <c r="R53" s="176">
        <v>1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</row>
    <row r="54" spans="1:23">
      <c r="A54" s="421" t="s">
        <v>1032</v>
      </c>
      <c r="B54" s="422">
        <v>125</v>
      </c>
      <c r="C54" s="422">
        <v>50</v>
      </c>
      <c r="D54" s="422">
        <v>11</v>
      </c>
      <c r="E54" s="422">
        <v>3</v>
      </c>
      <c r="F54" s="422">
        <v>6</v>
      </c>
      <c r="G54" s="422">
        <v>2</v>
      </c>
      <c r="H54" s="422">
        <v>3</v>
      </c>
      <c r="I54" s="422">
        <v>1</v>
      </c>
      <c r="J54" s="422">
        <v>11</v>
      </c>
      <c r="K54" s="422">
        <v>6</v>
      </c>
      <c r="L54" s="422">
        <v>3</v>
      </c>
      <c r="M54" s="422">
        <v>11</v>
      </c>
      <c r="N54" s="422">
        <v>2</v>
      </c>
      <c r="O54" s="422">
        <v>6</v>
      </c>
      <c r="P54" s="422">
        <v>1</v>
      </c>
      <c r="Q54" s="422">
        <v>2</v>
      </c>
      <c r="R54" s="422">
        <v>0</v>
      </c>
      <c r="S54" s="422">
        <v>3</v>
      </c>
      <c r="T54" s="422">
        <v>2</v>
      </c>
      <c r="U54" s="422">
        <v>1</v>
      </c>
      <c r="V54" s="422">
        <v>1</v>
      </c>
      <c r="W54" s="422">
        <v>0</v>
      </c>
    </row>
    <row r="55" spans="1:23">
      <c r="A55" s="423" t="s">
        <v>1346</v>
      </c>
      <c r="B55" s="176">
        <v>65</v>
      </c>
      <c r="C55" s="176">
        <v>27</v>
      </c>
      <c r="D55" s="176">
        <v>6</v>
      </c>
      <c r="E55" s="176">
        <v>2</v>
      </c>
      <c r="F55" s="176">
        <v>4</v>
      </c>
      <c r="G55" s="176">
        <v>1</v>
      </c>
      <c r="H55" s="176">
        <v>2</v>
      </c>
      <c r="I55" s="176">
        <v>1</v>
      </c>
      <c r="J55" s="176">
        <v>6</v>
      </c>
      <c r="K55" s="176">
        <v>0</v>
      </c>
      <c r="L55" s="176">
        <v>0</v>
      </c>
      <c r="M55" s="176">
        <v>5</v>
      </c>
      <c r="N55" s="176">
        <v>1</v>
      </c>
      <c r="O55" s="176">
        <v>6</v>
      </c>
      <c r="P55" s="176">
        <v>1</v>
      </c>
      <c r="Q55" s="176">
        <v>0</v>
      </c>
      <c r="R55" s="176">
        <v>0</v>
      </c>
      <c r="S55" s="176">
        <v>1</v>
      </c>
      <c r="T55" s="176">
        <v>0</v>
      </c>
      <c r="U55" s="176">
        <v>1</v>
      </c>
      <c r="V55" s="176">
        <v>1</v>
      </c>
      <c r="W55" s="176">
        <v>0</v>
      </c>
    </row>
    <row r="56" spans="1:23">
      <c r="A56" s="423" t="s">
        <v>1345</v>
      </c>
      <c r="B56" s="176">
        <v>12</v>
      </c>
      <c r="C56" s="176">
        <v>6</v>
      </c>
      <c r="D56" s="176">
        <v>2</v>
      </c>
      <c r="E56" s="176">
        <v>1</v>
      </c>
      <c r="F56" s="176">
        <v>0</v>
      </c>
      <c r="G56" s="176">
        <v>0</v>
      </c>
      <c r="H56" s="176">
        <v>1</v>
      </c>
      <c r="I56" s="176">
        <v>0</v>
      </c>
      <c r="J56" s="176">
        <v>0</v>
      </c>
      <c r="K56" s="176">
        <v>0</v>
      </c>
      <c r="L56" s="176">
        <v>0</v>
      </c>
      <c r="M56" s="176">
        <v>1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1</v>
      </c>
      <c r="U56" s="176">
        <v>0</v>
      </c>
      <c r="V56" s="176">
        <v>0</v>
      </c>
      <c r="W56" s="176">
        <v>0</v>
      </c>
    </row>
    <row r="57" spans="1:23">
      <c r="A57" s="423" t="s">
        <v>1344</v>
      </c>
      <c r="B57" s="176">
        <v>21</v>
      </c>
      <c r="C57" s="176">
        <v>8</v>
      </c>
      <c r="D57" s="176">
        <v>2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3</v>
      </c>
      <c r="K57" s="176">
        <v>4</v>
      </c>
      <c r="L57" s="176">
        <v>1</v>
      </c>
      <c r="M57" s="176">
        <v>1</v>
      </c>
      <c r="N57" s="176">
        <v>1</v>
      </c>
      <c r="O57" s="176">
        <v>0</v>
      </c>
      <c r="P57" s="176">
        <v>0</v>
      </c>
      <c r="Q57" s="176">
        <v>0</v>
      </c>
      <c r="R57" s="176">
        <v>0</v>
      </c>
      <c r="S57" s="176">
        <v>1</v>
      </c>
      <c r="T57" s="176">
        <v>0</v>
      </c>
      <c r="U57" s="176">
        <v>0</v>
      </c>
      <c r="V57" s="176">
        <v>0</v>
      </c>
      <c r="W57" s="176">
        <v>0</v>
      </c>
    </row>
    <row r="58" spans="1:23">
      <c r="A58" s="423" t="s">
        <v>1343</v>
      </c>
      <c r="B58" s="176">
        <v>27</v>
      </c>
      <c r="C58" s="176">
        <v>9</v>
      </c>
      <c r="D58" s="176">
        <v>1</v>
      </c>
      <c r="E58" s="176">
        <v>0</v>
      </c>
      <c r="F58" s="176">
        <v>2</v>
      </c>
      <c r="G58" s="176">
        <v>1</v>
      </c>
      <c r="H58" s="176">
        <v>0</v>
      </c>
      <c r="I58" s="176">
        <v>0</v>
      </c>
      <c r="J58" s="176">
        <v>2</v>
      </c>
      <c r="K58" s="176">
        <v>2</v>
      </c>
      <c r="L58" s="176">
        <v>2</v>
      </c>
      <c r="M58" s="176">
        <v>4</v>
      </c>
      <c r="N58" s="176">
        <v>0</v>
      </c>
      <c r="O58" s="176">
        <v>0</v>
      </c>
      <c r="P58" s="176">
        <v>0</v>
      </c>
      <c r="Q58" s="176">
        <v>2</v>
      </c>
      <c r="R58" s="176">
        <v>0</v>
      </c>
      <c r="S58" s="176">
        <v>1</v>
      </c>
      <c r="T58" s="176">
        <v>1</v>
      </c>
      <c r="U58" s="176">
        <v>0</v>
      </c>
      <c r="V58" s="176">
        <v>0</v>
      </c>
      <c r="W58" s="176">
        <v>0</v>
      </c>
    </row>
    <row r="59" spans="1:23">
      <c r="A59" s="421" t="s">
        <v>973</v>
      </c>
      <c r="B59" s="422">
        <v>45</v>
      </c>
      <c r="C59" s="422">
        <v>24</v>
      </c>
      <c r="D59" s="422">
        <v>1</v>
      </c>
      <c r="E59" s="422">
        <v>0</v>
      </c>
      <c r="F59" s="422">
        <v>0</v>
      </c>
      <c r="G59" s="422">
        <v>0</v>
      </c>
      <c r="H59" s="422">
        <v>1</v>
      </c>
      <c r="I59" s="422">
        <v>0</v>
      </c>
      <c r="J59" s="422">
        <v>5</v>
      </c>
      <c r="K59" s="422">
        <v>1</v>
      </c>
      <c r="L59" s="422">
        <v>2</v>
      </c>
      <c r="M59" s="422">
        <v>7</v>
      </c>
      <c r="N59" s="422">
        <v>2</v>
      </c>
      <c r="O59" s="422">
        <v>0</v>
      </c>
      <c r="P59" s="422">
        <v>0</v>
      </c>
      <c r="Q59" s="422">
        <v>1</v>
      </c>
      <c r="R59" s="422">
        <v>0</v>
      </c>
      <c r="S59" s="422">
        <v>0</v>
      </c>
      <c r="T59" s="422">
        <v>0</v>
      </c>
      <c r="U59" s="422">
        <v>0</v>
      </c>
      <c r="V59" s="422">
        <v>1</v>
      </c>
      <c r="W59" s="422">
        <v>0</v>
      </c>
    </row>
    <row r="60" spans="1:23">
      <c r="A60" s="423" t="s">
        <v>1342</v>
      </c>
      <c r="B60" s="176">
        <v>38</v>
      </c>
      <c r="C60" s="176">
        <v>21</v>
      </c>
      <c r="D60" s="176">
        <v>1</v>
      </c>
      <c r="E60" s="176">
        <v>0</v>
      </c>
      <c r="F60" s="176">
        <v>0</v>
      </c>
      <c r="G60" s="176">
        <v>0</v>
      </c>
      <c r="H60" s="176">
        <v>1</v>
      </c>
      <c r="I60" s="176">
        <v>0</v>
      </c>
      <c r="J60" s="176">
        <v>4</v>
      </c>
      <c r="K60" s="176">
        <v>0</v>
      </c>
      <c r="L60" s="176">
        <v>2</v>
      </c>
      <c r="M60" s="176">
        <v>5</v>
      </c>
      <c r="N60" s="176">
        <v>2</v>
      </c>
      <c r="O60" s="176">
        <v>0</v>
      </c>
      <c r="P60" s="176">
        <v>0</v>
      </c>
      <c r="Q60" s="176">
        <v>1</v>
      </c>
      <c r="R60" s="176">
        <v>0</v>
      </c>
      <c r="S60" s="176">
        <v>0</v>
      </c>
      <c r="T60" s="176">
        <v>0</v>
      </c>
      <c r="U60" s="176">
        <v>0</v>
      </c>
      <c r="V60" s="176">
        <v>1</v>
      </c>
      <c r="W60" s="176">
        <v>0</v>
      </c>
    </row>
    <row r="61" spans="1:23">
      <c r="A61" s="423" t="s">
        <v>1341</v>
      </c>
      <c r="B61" s="176">
        <v>7</v>
      </c>
      <c r="C61" s="176">
        <v>3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1</v>
      </c>
      <c r="K61" s="176">
        <v>1</v>
      </c>
      <c r="L61" s="176">
        <v>0</v>
      </c>
      <c r="M61" s="176">
        <v>2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</row>
    <row r="62" spans="1:23">
      <c r="A62" s="421" t="s">
        <v>938</v>
      </c>
      <c r="B62" s="422">
        <v>22</v>
      </c>
      <c r="C62" s="422">
        <v>3</v>
      </c>
      <c r="D62" s="422">
        <v>2</v>
      </c>
      <c r="E62" s="422">
        <v>0</v>
      </c>
      <c r="F62" s="422">
        <v>0</v>
      </c>
      <c r="G62" s="422">
        <v>2</v>
      </c>
      <c r="H62" s="422">
        <v>0</v>
      </c>
      <c r="I62" s="422">
        <v>1</v>
      </c>
      <c r="J62" s="422">
        <v>2</v>
      </c>
      <c r="K62" s="422">
        <v>0</v>
      </c>
      <c r="L62" s="422">
        <v>0</v>
      </c>
      <c r="M62" s="422">
        <v>5</v>
      </c>
      <c r="N62" s="422">
        <v>0</v>
      </c>
      <c r="O62" s="422">
        <v>0</v>
      </c>
      <c r="P62" s="422">
        <v>0</v>
      </c>
      <c r="Q62" s="422">
        <v>0</v>
      </c>
      <c r="R62" s="422">
        <v>1</v>
      </c>
      <c r="S62" s="422">
        <v>3</v>
      </c>
      <c r="T62" s="422">
        <v>2</v>
      </c>
      <c r="U62" s="422">
        <v>0</v>
      </c>
      <c r="V62" s="422">
        <v>0</v>
      </c>
      <c r="W62" s="422">
        <v>1</v>
      </c>
    </row>
    <row r="63" spans="1:23">
      <c r="A63" s="423" t="s">
        <v>1340</v>
      </c>
      <c r="B63" s="176">
        <v>17</v>
      </c>
      <c r="C63" s="176">
        <v>2</v>
      </c>
      <c r="D63" s="176">
        <v>2</v>
      </c>
      <c r="E63" s="176">
        <v>0</v>
      </c>
      <c r="F63" s="176">
        <v>0</v>
      </c>
      <c r="G63" s="176">
        <v>1</v>
      </c>
      <c r="H63" s="176">
        <v>0</v>
      </c>
      <c r="I63" s="176">
        <v>1</v>
      </c>
      <c r="J63" s="176">
        <v>2</v>
      </c>
      <c r="K63" s="176">
        <v>0</v>
      </c>
      <c r="L63" s="176">
        <v>0</v>
      </c>
      <c r="M63" s="176">
        <v>5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2</v>
      </c>
      <c r="T63" s="176">
        <v>1</v>
      </c>
      <c r="U63" s="176">
        <v>0</v>
      </c>
      <c r="V63" s="176">
        <v>0</v>
      </c>
      <c r="W63" s="176">
        <v>1</v>
      </c>
    </row>
    <row r="64" spans="1:23">
      <c r="A64" s="423" t="s">
        <v>1339</v>
      </c>
      <c r="B64" s="176">
        <v>5</v>
      </c>
      <c r="C64" s="176">
        <v>1</v>
      </c>
      <c r="D64" s="176">
        <v>0</v>
      </c>
      <c r="E64" s="176">
        <v>0</v>
      </c>
      <c r="F64" s="176">
        <v>0</v>
      </c>
      <c r="G64" s="176">
        <v>1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1</v>
      </c>
      <c r="S64" s="176">
        <v>1</v>
      </c>
      <c r="T64" s="176">
        <v>1</v>
      </c>
      <c r="U64" s="176">
        <v>0</v>
      </c>
      <c r="V64" s="176">
        <v>0</v>
      </c>
      <c r="W64" s="176">
        <v>0</v>
      </c>
    </row>
    <row r="65" spans="1:23">
      <c r="A65" s="421" t="s">
        <v>924</v>
      </c>
      <c r="B65" s="422">
        <v>63</v>
      </c>
      <c r="C65" s="422">
        <v>31</v>
      </c>
      <c r="D65" s="422">
        <v>4</v>
      </c>
      <c r="E65" s="422">
        <v>0</v>
      </c>
      <c r="F65" s="422">
        <v>0</v>
      </c>
      <c r="G65" s="422">
        <v>3</v>
      </c>
      <c r="H65" s="422">
        <v>1</v>
      </c>
      <c r="I65" s="422">
        <v>2</v>
      </c>
      <c r="J65" s="422">
        <v>3</v>
      </c>
      <c r="K65" s="422">
        <v>0</v>
      </c>
      <c r="L65" s="422">
        <v>1</v>
      </c>
      <c r="M65" s="422">
        <v>2</v>
      </c>
      <c r="N65" s="422">
        <v>4</v>
      </c>
      <c r="O65" s="422">
        <v>2</v>
      </c>
      <c r="P65" s="422">
        <v>5</v>
      </c>
      <c r="Q65" s="422">
        <v>1</v>
      </c>
      <c r="R65" s="422">
        <v>0</v>
      </c>
      <c r="S65" s="422">
        <v>0</v>
      </c>
      <c r="T65" s="422">
        <v>0</v>
      </c>
      <c r="U65" s="422">
        <v>1</v>
      </c>
      <c r="V65" s="422">
        <v>1</v>
      </c>
      <c r="W65" s="422">
        <v>2</v>
      </c>
    </row>
    <row r="66" spans="1:23">
      <c r="A66" s="423" t="s">
        <v>1338</v>
      </c>
      <c r="B66" s="176">
        <v>28</v>
      </c>
      <c r="C66" s="176">
        <v>14</v>
      </c>
      <c r="D66" s="176">
        <v>3</v>
      </c>
      <c r="E66" s="176">
        <v>0</v>
      </c>
      <c r="F66" s="176">
        <v>0</v>
      </c>
      <c r="G66" s="176">
        <v>1</v>
      </c>
      <c r="H66" s="176">
        <v>1</v>
      </c>
      <c r="I66" s="176">
        <v>1</v>
      </c>
      <c r="J66" s="176">
        <v>0</v>
      </c>
      <c r="K66" s="176">
        <v>0</v>
      </c>
      <c r="L66" s="176">
        <v>0</v>
      </c>
      <c r="M66" s="176">
        <v>0</v>
      </c>
      <c r="N66" s="176">
        <v>2</v>
      </c>
      <c r="O66" s="176">
        <v>1</v>
      </c>
      <c r="P66" s="176">
        <v>1</v>
      </c>
      <c r="Q66" s="176">
        <v>1</v>
      </c>
      <c r="R66" s="176">
        <v>0</v>
      </c>
      <c r="S66" s="176">
        <v>0</v>
      </c>
      <c r="T66" s="176">
        <v>0</v>
      </c>
      <c r="U66" s="176">
        <v>1</v>
      </c>
      <c r="V66" s="176">
        <v>1</v>
      </c>
      <c r="W66" s="176">
        <v>1</v>
      </c>
    </row>
    <row r="67" spans="1:23">
      <c r="A67" s="423" t="s">
        <v>1337</v>
      </c>
      <c r="B67" s="176">
        <v>12</v>
      </c>
      <c r="C67" s="176">
        <v>6</v>
      </c>
      <c r="D67" s="176">
        <v>1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2</v>
      </c>
      <c r="K67" s="176">
        <v>0</v>
      </c>
      <c r="L67" s="176">
        <v>1</v>
      </c>
      <c r="M67" s="176">
        <v>0</v>
      </c>
      <c r="N67" s="176">
        <v>0</v>
      </c>
      <c r="O67" s="176">
        <v>0</v>
      </c>
      <c r="P67" s="176">
        <v>1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1</v>
      </c>
    </row>
    <row r="68" spans="1:23">
      <c r="A68" s="423" t="s">
        <v>1336</v>
      </c>
      <c r="B68" s="176">
        <v>22</v>
      </c>
      <c r="C68" s="176">
        <v>10</v>
      </c>
      <c r="D68" s="176">
        <v>0</v>
      </c>
      <c r="E68" s="176">
        <v>0</v>
      </c>
      <c r="F68" s="176">
        <v>0</v>
      </c>
      <c r="G68" s="176">
        <v>2</v>
      </c>
      <c r="H68" s="176">
        <v>0</v>
      </c>
      <c r="I68" s="176">
        <v>1</v>
      </c>
      <c r="J68" s="176">
        <v>1</v>
      </c>
      <c r="K68" s="176">
        <v>0</v>
      </c>
      <c r="L68" s="176">
        <v>0</v>
      </c>
      <c r="M68" s="176">
        <v>2</v>
      </c>
      <c r="N68" s="176">
        <v>2</v>
      </c>
      <c r="O68" s="176">
        <v>1</v>
      </c>
      <c r="P68" s="176">
        <v>3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</row>
    <row r="69" spans="1:23">
      <c r="A69" s="423" t="s">
        <v>1335</v>
      </c>
      <c r="B69" s="176">
        <v>1</v>
      </c>
      <c r="C69" s="176">
        <v>1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</row>
    <row r="70" spans="1:23">
      <c r="A70" s="421" t="s">
        <v>890</v>
      </c>
      <c r="B70" s="422">
        <v>5</v>
      </c>
      <c r="C70" s="422">
        <v>1</v>
      </c>
      <c r="D70" s="422">
        <v>1</v>
      </c>
      <c r="E70" s="422">
        <v>0</v>
      </c>
      <c r="F70" s="422">
        <v>0</v>
      </c>
      <c r="G70" s="422">
        <v>0</v>
      </c>
      <c r="H70" s="422">
        <v>0</v>
      </c>
      <c r="I70" s="422">
        <v>0</v>
      </c>
      <c r="J70" s="422">
        <v>0</v>
      </c>
      <c r="K70" s="422">
        <v>1</v>
      </c>
      <c r="L70" s="422">
        <v>0</v>
      </c>
      <c r="M70" s="422">
        <v>0</v>
      </c>
      <c r="N70" s="422">
        <v>1</v>
      </c>
      <c r="O70" s="422">
        <v>0</v>
      </c>
      <c r="P70" s="422">
        <v>0</v>
      </c>
      <c r="Q70" s="422">
        <v>1</v>
      </c>
      <c r="R70" s="422">
        <v>0</v>
      </c>
      <c r="S70" s="422">
        <v>0</v>
      </c>
      <c r="T70" s="422">
        <v>0</v>
      </c>
      <c r="U70" s="422">
        <v>0</v>
      </c>
      <c r="V70" s="422">
        <v>0</v>
      </c>
      <c r="W70" s="422">
        <v>0</v>
      </c>
    </row>
    <row r="71" spans="1:23">
      <c r="A71" s="423" t="s">
        <v>1334</v>
      </c>
      <c r="B71" s="176">
        <v>1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</row>
    <row r="72" spans="1:23">
      <c r="A72" s="423" t="s">
        <v>1333</v>
      </c>
      <c r="B72" s="176">
        <v>3</v>
      </c>
      <c r="C72" s="176">
        <v>1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1</v>
      </c>
      <c r="O72" s="176">
        <v>0</v>
      </c>
      <c r="P72" s="176">
        <v>0</v>
      </c>
      <c r="Q72" s="176">
        <v>1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</row>
    <row r="73" spans="1:23">
      <c r="A73" s="423" t="s">
        <v>1332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</row>
    <row r="74" spans="1:23">
      <c r="A74" s="423" t="s">
        <v>1331</v>
      </c>
      <c r="B74" s="176">
        <v>1</v>
      </c>
      <c r="C74" s="176">
        <v>0</v>
      </c>
      <c r="D74" s="176">
        <v>1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</row>
    <row r="75" spans="1:23">
      <c r="A75" s="421" t="s">
        <v>877</v>
      </c>
      <c r="B75" s="422">
        <v>5</v>
      </c>
      <c r="C75" s="422">
        <v>2</v>
      </c>
      <c r="D75" s="422">
        <v>0</v>
      </c>
      <c r="E75" s="422">
        <v>1</v>
      </c>
      <c r="F75" s="422">
        <v>0</v>
      </c>
      <c r="G75" s="422">
        <v>0</v>
      </c>
      <c r="H75" s="422">
        <v>0</v>
      </c>
      <c r="I75" s="422">
        <v>0</v>
      </c>
      <c r="J75" s="422">
        <v>0</v>
      </c>
      <c r="K75" s="422">
        <v>1</v>
      </c>
      <c r="L75" s="422">
        <v>0</v>
      </c>
      <c r="M75" s="422">
        <v>1</v>
      </c>
      <c r="N75" s="422">
        <v>0</v>
      </c>
      <c r="O75" s="422">
        <v>0</v>
      </c>
      <c r="P75" s="422">
        <v>0</v>
      </c>
      <c r="Q75" s="422">
        <v>0</v>
      </c>
      <c r="R75" s="422">
        <v>0</v>
      </c>
      <c r="S75" s="422">
        <v>0</v>
      </c>
      <c r="T75" s="422">
        <v>0</v>
      </c>
      <c r="U75" s="422">
        <v>0</v>
      </c>
      <c r="V75" s="422">
        <v>0</v>
      </c>
      <c r="W75" s="422">
        <v>0</v>
      </c>
    </row>
    <row r="76" spans="1:23">
      <c r="A76" s="423" t="s">
        <v>1330</v>
      </c>
      <c r="B76" s="176">
        <v>4</v>
      </c>
      <c r="C76" s="176">
        <v>2</v>
      </c>
      <c r="D76" s="176">
        <v>0</v>
      </c>
      <c r="E76" s="176">
        <v>1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1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</row>
    <row r="77" spans="1:23">
      <c r="A77" s="423" t="s">
        <v>1329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</row>
    <row r="78" spans="1:23">
      <c r="A78" s="423" t="s">
        <v>1328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</row>
    <row r="79" spans="1:23">
      <c r="A79" s="423" t="s">
        <v>1327</v>
      </c>
      <c r="B79" s="176">
        <v>1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</row>
    <row r="80" spans="1:23">
      <c r="A80" s="741" t="s">
        <v>4082</v>
      </c>
      <c r="B80" s="425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</row>
    <row r="81" spans="1:23" ht="18" customHeight="1">
      <c r="A81" s="451"/>
      <c r="B81" s="451"/>
      <c r="C81" s="451"/>
      <c r="D81" s="451"/>
      <c r="E81" s="451"/>
      <c r="F81" s="451"/>
      <c r="G81" s="451"/>
      <c r="H81" s="451"/>
      <c r="I81" s="451"/>
      <c r="J81" s="451"/>
      <c r="K81" s="451"/>
      <c r="L81" s="451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</row>
  </sheetData>
  <mergeCells count="6">
    <mergeCell ref="B2:W2"/>
    <mergeCell ref="B3:W3"/>
    <mergeCell ref="B5:W5"/>
    <mergeCell ref="C7:W7"/>
    <mergeCell ref="C8:L8"/>
    <mergeCell ref="M8:W8"/>
  </mergeCells>
  <hyperlinks>
    <hyperlink ref="A1" location="Indice!A100" display="Volver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W81"/>
  <sheetViews>
    <sheetView showGridLines="0" showRowColHeaders="0" workbookViewId="0"/>
  </sheetViews>
  <sheetFormatPr baseColWidth="10" defaultColWidth="9.109375" defaultRowHeight="13.2"/>
  <cols>
    <col min="1" max="1" width="23.109375" style="668" customWidth="1"/>
    <col min="2" max="2" width="7.6640625" style="668" customWidth="1"/>
    <col min="3" max="3" width="8" style="668" customWidth="1"/>
    <col min="4" max="23" width="7.6640625" style="668" customWidth="1"/>
    <col min="24" max="256" width="9.109375" style="668"/>
    <col min="257" max="257" width="23.109375" style="668" customWidth="1"/>
    <col min="258" max="258" width="7.6640625" style="668" customWidth="1"/>
    <col min="259" max="259" width="8" style="668" customWidth="1"/>
    <col min="260" max="279" width="7.6640625" style="668" customWidth="1"/>
    <col min="280" max="512" width="9.109375" style="668"/>
    <col min="513" max="513" width="23.109375" style="668" customWidth="1"/>
    <col min="514" max="514" width="7.6640625" style="668" customWidth="1"/>
    <col min="515" max="515" width="8" style="668" customWidth="1"/>
    <col min="516" max="535" width="7.6640625" style="668" customWidth="1"/>
    <col min="536" max="768" width="9.109375" style="668"/>
    <col min="769" max="769" width="23.109375" style="668" customWidth="1"/>
    <col min="770" max="770" width="7.6640625" style="668" customWidth="1"/>
    <col min="771" max="771" width="8" style="668" customWidth="1"/>
    <col min="772" max="791" width="7.6640625" style="668" customWidth="1"/>
    <col min="792" max="1024" width="9.109375" style="668"/>
    <col min="1025" max="1025" width="23.109375" style="668" customWidth="1"/>
    <col min="1026" max="1026" width="7.6640625" style="668" customWidth="1"/>
    <col min="1027" max="1027" width="8" style="668" customWidth="1"/>
    <col min="1028" max="1047" width="7.6640625" style="668" customWidth="1"/>
    <col min="1048" max="1280" width="9.109375" style="668"/>
    <col min="1281" max="1281" width="23.109375" style="668" customWidth="1"/>
    <col min="1282" max="1282" width="7.6640625" style="668" customWidth="1"/>
    <col min="1283" max="1283" width="8" style="668" customWidth="1"/>
    <col min="1284" max="1303" width="7.6640625" style="668" customWidth="1"/>
    <col min="1304" max="1536" width="9.109375" style="668"/>
    <col min="1537" max="1537" width="23.109375" style="668" customWidth="1"/>
    <col min="1538" max="1538" width="7.6640625" style="668" customWidth="1"/>
    <col min="1539" max="1539" width="8" style="668" customWidth="1"/>
    <col min="1540" max="1559" width="7.6640625" style="668" customWidth="1"/>
    <col min="1560" max="1792" width="9.109375" style="668"/>
    <col min="1793" max="1793" width="23.109375" style="668" customWidth="1"/>
    <col min="1794" max="1794" width="7.6640625" style="668" customWidth="1"/>
    <col min="1795" max="1795" width="8" style="668" customWidth="1"/>
    <col min="1796" max="1815" width="7.6640625" style="668" customWidth="1"/>
    <col min="1816" max="2048" width="9.109375" style="668"/>
    <col min="2049" max="2049" width="23.109375" style="668" customWidth="1"/>
    <col min="2050" max="2050" width="7.6640625" style="668" customWidth="1"/>
    <col min="2051" max="2051" width="8" style="668" customWidth="1"/>
    <col min="2052" max="2071" width="7.6640625" style="668" customWidth="1"/>
    <col min="2072" max="2304" width="9.109375" style="668"/>
    <col min="2305" max="2305" width="23.109375" style="668" customWidth="1"/>
    <col min="2306" max="2306" width="7.6640625" style="668" customWidth="1"/>
    <col min="2307" max="2307" width="8" style="668" customWidth="1"/>
    <col min="2308" max="2327" width="7.6640625" style="668" customWidth="1"/>
    <col min="2328" max="2560" width="9.109375" style="668"/>
    <col min="2561" max="2561" width="23.109375" style="668" customWidth="1"/>
    <col min="2562" max="2562" width="7.6640625" style="668" customWidth="1"/>
    <col min="2563" max="2563" width="8" style="668" customWidth="1"/>
    <col min="2564" max="2583" width="7.6640625" style="668" customWidth="1"/>
    <col min="2584" max="2816" width="9.109375" style="668"/>
    <col min="2817" max="2817" width="23.109375" style="668" customWidth="1"/>
    <col min="2818" max="2818" width="7.6640625" style="668" customWidth="1"/>
    <col min="2819" max="2819" width="8" style="668" customWidth="1"/>
    <col min="2820" max="2839" width="7.6640625" style="668" customWidth="1"/>
    <col min="2840" max="3072" width="9.109375" style="668"/>
    <col min="3073" max="3073" width="23.109375" style="668" customWidth="1"/>
    <col min="3074" max="3074" width="7.6640625" style="668" customWidth="1"/>
    <col min="3075" max="3075" width="8" style="668" customWidth="1"/>
    <col min="3076" max="3095" width="7.6640625" style="668" customWidth="1"/>
    <col min="3096" max="3328" width="9.109375" style="668"/>
    <col min="3329" max="3329" width="23.109375" style="668" customWidth="1"/>
    <col min="3330" max="3330" width="7.6640625" style="668" customWidth="1"/>
    <col min="3331" max="3331" width="8" style="668" customWidth="1"/>
    <col min="3332" max="3351" width="7.6640625" style="668" customWidth="1"/>
    <col min="3352" max="3584" width="9.109375" style="668"/>
    <col min="3585" max="3585" width="23.109375" style="668" customWidth="1"/>
    <col min="3586" max="3586" width="7.6640625" style="668" customWidth="1"/>
    <col min="3587" max="3587" width="8" style="668" customWidth="1"/>
    <col min="3588" max="3607" width="7.6640625" style="668" customWidth="1"/>
    <col min="3608" max="3840" width="9.109375" style="668"/>
    <col min="3841" max="3841" width="23.109375" style="668" customWidth="1"/>
    <col min="3842" max="3842" width="7.6640625" style="668" customWidth="1"/>
    <col min="3843" max="3843" width="8" style="668" customWidth="1"/>
    <col min="3844" max="3863" width="7.6640625" style="668" customWidth="1"/>
    <col min="3864" max="4096" width="9.109375" style="668"/>
    <col min="4097" max="4097" width="23.109375" style="668" customWidth="1"/>
    <col min="4098" max="4098" width="7.6640625" style="668" customWidth="1"/>
    <col min="4099" max="4099" width="8" style="668" customWidth="1"/>
    <col min="4100" max="4119" width="7.6640625" style="668" customWidth="1"/>
    <col min="4120" max="4352" width="9.109375" style="668"/>
    <col min="4353" max="4353" width="23.109375" style="668" customWidth="1"/>
    <col min="4354" max="4354" width="7.6640625" style="668" customWidth="1"/>
    <col min="4355" max="4355" width="8" style="668" customWidth="1"/>
    <col min="4356" max="4375" width="7.6640625" style="668" customWidth="1"/>
    <col min="4376" max="4608" width="9.109375" style="668"/>
    <col min="4609" max="4609" width="23.109375" style="668" customWidth="1"/>
    <col min="4610" max="4610" width="7.6640625" style="668" customWidth="1"/>
    <col min="4611" max="4611" width="8" style="668" customWidth="1"/>
    <col min="4612" max="4631" width="7.6640625" style="668" customWidth="1"/>
    <col min="4632" max="4864" width="9.109375" style="668"/>
    <col min="4865" max="4865" width="23.109375" style="668" customWidth="1"/>
    <col min="4866" max="4866" width="7.6640625" style="668" customWidth="1"/>
    <col min="4867" max="4867" width="8" style="668" customWidth="1"/>
    <col min="4868" max="4887" width="7.6640625" style="668" customWidth="1"/>
    <col min="4888" max="5120" width="9.109375" style="668"/>
    <col min="5121" max="5121" width="23.109375" style="668" customWidth="1"/>
    <col min="5122" max="5122" width="7.6640625" style="668" customWidth="1"/>
    <col min="5123" max="5123" width="8" style="668" customWidth="1"/>
    <col min="5124" max="5143" width="7.6640625" style="668" customWidth="1"/>
    <col min="5144" max="5376" width="9.109375" style="668"/>
    <col min="5377" max="5377" width="23.109375" style="668" customWidth="1"/>
    <col min="5378" max="5378" width="7.6640625" style="668" customWidth="1"/>
    <col min="5379" max="5379" width="8" style="668" customWidth="1"/>
    <col min="5380" max="5399" width="7.6640625" style="668" customWidth="1"/>
    <col min="5400" max="5632" width="9.109375" style="668"/>
    <col min="5633" max="5633" width="23.109375" style="668" customWidth="1"/>
    <col min="5634" max="5634" width="7.6640625" style="668" customWidth="1"/>
    <col min="5635" max="5635" width="8" style="668" customWidth="1"/>
    <col min="5636" max="5655" width="7.6640625" style="668" customWidth="1"/>
    <col min="5656" max="5888" width="9.109375" style="668"/>
    <col min="5889" max="5889" width="23.109375" style="668" customWidth="1"/>
    <col min="5890" max="5890" width="7.6640625" style="668" customWidth="1"/>
    <col min="5891" max="5891" width="8" style="668" customWidth="1"/>
    <col min="5892" max="5911" width="7.6640625" style="668" customWidth="1"/>
    <col min="5912" max="6144" width="9.109375" style="668"/>
    <col min="6145" max="6145" width="23.109375" style="668" customWidth="1"/>
    <col min="6146" max="6146" width="7.6640625" style="668" customWidth="1"/>
    <col min="6147" max="6147" width="8" style="668" customWidth="1"/>
    <col min="6148" max="6167" width="7.6640625" style="668" customWidth="1"/>
    <col min="6168" max="6400" width="9.109375" style="668"/>
    <col min="6401" max="6401" width="23.109375" style="668" customWidth="1"/>
    <col min="6402" max="6402" width="7.6640625" style="668" customWidth="1"/>
    <col min="6403" max="6403" width="8" style="668" customWidth="1"/>
    <col min="6404" max="6423" width="7.6640625" style="668" customWidth="1"/>
    <col min="6424" max="6656" width="9.109375" style="668"/>
    <col min="6657" max="6657" width="23.109375" style="668" customWidth="1"/>
    <col min="6658" max="6658" width="7.6640625" style="668" customWidth="1"/>
    <col min="6659" max="6659" width="8" style="668" customWidth="1"/>
    <col min="6660" max="6679" width="7.6640625" style="668" customWidth="1"/>
    <col min="6680" max="6912" width="9.109375" style="668"/>
    <col min="6913" max="6913" width="23.109375" style="668" customWidth="1"/>
    <col min="6914" max="6914" width="7.6640625" style="668" customWidth="1"/>
    <col min="6915" max="6915" width="8" style="668" customWidth="1"/>
    <col min="6916" max="6935" width="7.6640625" style="668" customWidth="1"/>
    <col min="6936" max="7168" width="9.109375" style="668"/>
    <col min="7169" max="7169" width="23.109375" style="668" customWidth="1"/>
    <col min="7170" max="7170" width="7.6640625" style="668" customWidth="1"/>
    <col min="7171" max="7171" width="8" style="668" customWidth="1"/>
    <col min="7172" max="7191" width="7.6640625" style="668" customWidth="1"/>
    <col min="7192" max="7424" width="9.109375" style="668"/>
    <col min="7425" max="7425" width="23.109375" style="668" customWidth="1"/>
    <col min="7426" max="7426" width="7.6640625" style="668" customWidth="1"/>
    <col min="7427" max="7427" width="8" style="668" customWidth="1"/>
    <col min="7428" max="7447" width="7.6640625" style="668" customWidth="1"/>
    <col min="7448" max="7680" width="9.109375" style="668"/>
    <col min="7681" max="7681" width="23.109375" style="668" customWidth="1"/>
    <col min="7682" max="7682" width="7.6640625" style="668" customWidth="1"/>
    <col min="7683" max="7683" width="8" style="668" customWidth="1"/>
    <col min="7684" max="7703" width="7.6640625" style="668" customWidth="1"/>
    <col min="7704" max="7936" width="9.109375" style="668"/>
    <col min="7937" max="7937" width="23.109375" style="668" customWidth="1"/>
    <col min="7938" max="7938" width="7.6640625" style="668" customWidth="1"/>
    <col min="7939" max="7939" width="8" style="668" customWidth="1"/>
    <col min="7940" max="7959" width="7.6640625" style="668" customWidth="1"/>
    <col min="7960" max="8192" width="9.109375" style="668"/>
    <col min="8193" max="8193" width="23.109375" style="668" customWidth="1"/>
    <col min="8194" max="8194" width="7.6640625" style="668" customWidth="1"/>
    <col min="8195" max="8195" width="8" style="668" customWidth="1"/>
    <col min="8196" max="8215" width="7.6640625" style="668" customWidth="1"/>
    <col min="8216" max="8448" width="9.109375" style="668"/>
    <col min="8449" max="8449" width="23.109375" style="668" customWidth="1"/>
    <col min="8450" max="8450" width="7.6640625" style="668" customWidth="1"/>
    <col min="8451" max="8451" width="8" style="668" customWidth="1"/>
    <col min="8452" max="8471" width="7.6640625" style="668" customWidth="1"/>
    <col min="8472" max="8704" width="9.109375" style="668"/>
    <col min="8705" max="8705" width="23.109375" style="668" customWidth="1"/>
    <col min="8706" max="8706" width="7.6640625" style="668" customWidth="1"/>
    <col min="8707" max="8707" width="8" style="668" customWidth="1"/>
    <col min="8708" max="8727" width="7.6640625" style="668" customWidth="1"/>
    <col min="8728" max="8960" width="9.109375" style="668"/>
    <col min="8961" max="8961" width="23.109375" style="668" customWidth="1"/>
    <col min="8962" max="8962" width="7.6640625" style="668" customWidth="1"/>
    <col min="8963" max="8963" width="8" style="668" customWidth="1"/>
    <col min="8964" max="8983" width="7.6640625" style="668" customWidth="1"/>
    <col min="8984" max="9216" width="9.109375" style="668"/>
    <col min="9217" max="9217" width="23.109375" style="668" customWidth="1"/>
    <col min="9218" max="9218" width="7.6640625" style="668" customWidth="1"/>
    <col min="9219" max="9219" width="8" style="668" customWidth="1"/>
    <col min="9220" max="9239" width="7.6640625" style="668" customWidth="1"/>
    <col min="9240" max="9472" width="9.109375" style="668"/>
    <col min="9473" max="9473" width="23.109375" style="668" customWidth="1"/>
    <col min="9474" max="9474" width="7.6640625" style="668" customWidth="1"/>
    <col min="9475" max="9475" width="8" style="668" customWidth="1"/>
    <col min="9476" max="9495" width="7.6640625" style="668" customWidth="1"/>
    <col min="9496" max="9728" width="9.109375" style="668"/>
    <col min="9729" max="9729" width="23.109375" style="668" customWidth="1"/>
    <col min="9730" max="9730" width="7.6640625" style="668" customWidth="1"/>
    <col min="9731" max="9731" width="8" style="668" customWidth="1"/>
    <col min="9732" max="9751" width="7.6640625" style="668" customWidth="1"/>
    <col min="9752" max="9984" width="9.109375" style="668"/>
    <col min="9985" max="9985" width="23.109375" style="668" customWidth="1"/>
    <col min="9986" max="9986" width="7.6640625" style="668" customWidth="1"/>
    <col min="9987" max="9987" width="8" style="668" customWidth="1"/>
    <col min="9988" max="10007" width="7.6640625" style="668" customWidth="1"/>
    <col min="10008" max="10240" width="9.109375" style="668"/>
    <col min="10241" max="10241" width="23.109375" style="668" customWidth="1"/>
    <col min="10242" max="10242" width="7.6640625" style="668" customWidth="1"/>
    <col min="10243" max="10243" width="8" style="668" customWidth="1"/>
    <col min="10244" max="10263" width="7.6640625" style="668" customWidth="1"/>
    <col min="10264" max="10496" width="9.109375" style="668"/>
    <col min="10497" max="10497" width="23.109375" style="668" customWidth="1"/>
    <col min="10498" max="10498" width="7.6640625" style="668" customWidth="1"/>
    <col min="10499" max="10499" width="8" style="668" customWidth="1"/>
    <col min="10500" max="10519" width="7.6640625" style="668" customWidth="1"/>
    <col min="10520" max="10752" width="9.109375" style="668"/>
    <col min="10753" max="10753" width="23.109375" style="668" customWidth="1"/>
    <col min="10754" max="10754" width="7.6640625" style="668" customWidth="1"/>
    <col min="10755" max="10755" width="8" style="668" customWidth="1"/>
    <col min="10756" max="10775" width="7.6640625" style="668" customWidth="1"/>
    <col min="10776" max="11008" width="9.109375" style="668"/>
    <col min="11009" max="11009" width="23.109375" style="668" customWidth="1"/>
    <col min="11010" max="11010" width="7.6640625" style="668" customWidth="1"/>
    <col min="11011" max="11011" width="8" style="668" customWidth="1"/>
    <col min="11012" max="11031" width="7.6640625" style="668" customWidth="1"/>
    <col min="11032" max="11264" width="9.109375" style="668"/>
    <col min="11265" max="11265" width="23.109375" style="668" customWidth="1"/>
    <col min="11266" max="11266" width="7.6640625" style="668" customWidth="1"/>
    <col min="11267" max="11267" width="8" style="668" customWidth="1"/>
    <col min="11268" max="11287" width="7.6640625" style="668" customWidth="1"/>
    <col min="11288" max="11520" width="9.109375" style="668"/>
    <col min="11521" max="11521" width="23.109375" style="668" customWidth="1"/>
    <col min="11522" max="11522" width="7.6640625" style="668" customWidth="1"/>
    <col min="11523" max="11523" width="8" style="668" customWidth="1"/>
    <col min="11524" max="11543" width="7.6640625" style="668" customWidth="1"/>
    <col min="11544" max="11776" width="9.109375" style="668"/>
    <col min="11777" max="11777" width="23.109375" style="668" customWidth="1"/>
    <col min="11778" max="11778" width="7.6640625" style="668" customWidth="1"/>
    <col min="11779" max="11779" width="8" style="668" customWidth="1"/>
    <col min="11780" max="11799" width="7.6640625" style="668" customWidth="1"/>
    <col min="11800" max="12032" width="9.109375" style="668"/>
    <col min="12033" max="12033" width="23.109375" style="668" customWidth="1"/>
    <col min="12034" max="12034" width="7.6640625" style="668" customWidth="1"/>
    <col min="12035" max="12035" width="8" style="668" customWidth="1"/>
    <col min="12036" max="12055" width="7.6640625" style="668" customWidth="1"/>
    <col min="12056" max="12288" width="9.109375" style="668"/>
    <col min="12289" max="12289" width="23.109375" style="668" customWidth="1"/>
    <col min="12290" max="12290" width="7.6640625" style="668" customWidth="1"/>
    <col min="12291" max="12291" width="8" style="668" customWidth="1"/>
    <col min="12292" max="12311" width="7.6640625" style="668" customWidth="1"/>
    <col min="12312" max="12544" width="9.109375" style="668"/>
    <col min="12545" max="12545" width="23.109375" style="668" customWidth="1"/>
    <col min="12546" max="12546" width="7.6640625" style="668" customWidth="1"/>
    <col min="12547" max="12547" width="8" style="668" customWidth="1"/>
    <col min="12548" max="12567" width="7.6640625" style="668" customWidth="1"/>
    <col min="12568" max="12800" width="9.109375" style="668"/>
    <col min="12801" max="12801" width="23.109375" style="668" customWidth="1"/>
    <col min="12802" max="12802" width="7.6640625" style="668" customWidth="1"/>
    <col min="12803" max="12803" width="8" style="668" customWidth="1"/>
    <col min="12804" max="12823" width="7.6640625" style="668" customWidth="1"/>
    <col min="12824" max="13056" width="9.109375" style="668"/>
    <col min="13057" max="13057" width="23.109375" style="668" customWidth="1"/>
    <col min="13058" max="13058" width="7.6640625" style="668" customWidth="1"/>
    <col min="13059" max="13059" width="8" style="668" customWidth="1"/>
    <col min="13060" max="13079" width="7.6640625" style="668" customWidth="1"/>
    <col min="13080" max="13312" width="9.109375" style="668"/>
    <col min="13313" max="13313" width="23.109375" style="668" customWidth="1"/>
    <col min="13314" max="13314" width="7.6640625" style="668" customWidth="1"/>
    <col min="13315" max="13315" width="8" style="668" customWidth="1"/>
    <col min="13316" max="13335" width="7.6640625" style="668" customWidth="1"/>
    <col min="13336" max="13568" width="9.109375" style="668"/>
    <col min="13569" max="13569" width="23.109375" style="668" customWidth="1"/>
    <col min="13570" max="13570" width="7.6640625" style="668" customWidth="1"/>
    <col min="13571" max="13571" width="8" style="668" customWidth="1"/>
    <col min="13572" max="13591" width="7.6640625" style="668" customWidth="1"/>
    <col min="13592" max="13824" width="9.109375" style="668"/>
    <col min="13825" max="13825" width="23.109375" style="668" customWidth="1"/>
    <col min="13826" max="13826" width="7.6640625" style="668" customWidth="1"/>
    <col min="13827" max="13827" width="8" style="668" customWidth="1"/>
    <col min="13828" max="13847" width="7.6640625" style="668" customWidth="1"/>
    <col min="13848" max="14080" width="9.109375" style="668"/>
    <col min="14081" max="14081" width="23.109375" style="668" customWidth="1"/>
    <col min="14082" max="14082" width="7.6640625" style="668" customWidth="1"/>
    <col min="14083" max="14083" width="8" style="668" customWidth="1"/>
    <col min="14084" max="14103" width="7.6640625" style="668" customWidth="1"/>
    <col min="14104" max="14336" width="9.109375" style="668"/>
    <col min="14337" max="14337" width="23.109375" style="668" customWidth="1"/>
    <col min="14338" max="14338" width="7.6640625" style="668" customWidth="1"/>
    <col min="14339" max="14339" width="8" style="668" customWidth="1"/>
    <col min="14340" max="14359" width="7.6640625" style="668" customWidth="1"/>
    <col min="14360" max="14592" width="9.109375" style="668"/>
    <col min="14593" max="14593" width="23.109375" style="668" customWidth="1"/>
    <col min="14594" max="14594" width="7.6640625" style="668" customWidth="1"/>
    <col min="14595" max="14595" width="8" style="668" customWidth="1"/>
    <col min="14596" max="14615" width="7.6640625" style="668" customWidth="1"/>
    <col min="14616" max="14848" width="9.109375" style="668"/>
    <col min="14849" max="14849" width="23.109375" style="668" customWidth="1"/>
    <col min="14850" max="14850" width="7.6640625" style="668" customWidth="1"/>
    <col min="14851" max="14851" width="8" style="668" customWidth="1"/>
    <col min="14852" max="14871" width="7.6640625" style="668" customWidth="1"/>
    <col min="14872" max="15104" width="9.109375" style="668"/>
    <col min="15105" max="15105" width="23.109375" style="668" customWidth="1"/>
    <col min="15106" max="15106" width="7.6640625" style="668" customWidth="1"/>
    <col min="15107" max="15107" width="8" style="668" customWidth="1"/>
    <col min="15108" max="15127" width="7.6640625" style="668" customWidth="1"/>
    <col min="15128" max="15360" width="9.109375" style="668"/>
    <col min="15361" max="15361" width="23.109375" style="668" customWidth="1"/>
    <col min="15362" max="15362" width="7.6640625" style="668" customWidth="1"/>
    <col min="15363" max="15363" width="8" style="668" customWidth="1"/>
    <col min="15364" max="15383" width="7.6640625" style="668" customWidth="1"/>
    <col min="15384" max="15616" width="9.109375" style="668"/>
    <col min="15617" max="15617" width="23.109375" style="668" customWidth="1"/>
    <col min="15618" max="15618" width="7.6640625" style="668" customWidth="1"/>
    <col min="15619" max="15619" width="8" style="668" customWidth="1"/>
    <col min="15620" max="15639" width="7.6640625" style="668" customWidth="1"/>
    <col min="15640" max="15872" width="9.109375" style="668"/>
    <col min="15873" max="15873" width="23.109375" style="668" customWidth="1"/>
    <col min="15874" max="15874" width="7.6640625" style="668" customWidth="1"/>
    <col min="15875" max="15875" width="8" style="668" customWidth="1"/>
    <col min="15876" max="15895" width="7.6640625" style="668" customWidth="1"/>
    <col min="15896" max="16128" width="9.109375" style="668"/>
    <col min="16129" max="16129" width="23.109375" style="668" customWidth="1"/>
    <col min="16130" max="16130" width="7.6640625" style="668" customWidth="1"/>
    <col min="16131" max="16131" width="8" style="668" customWidth="1"/>
    <col min="16132" max="16151" width="7.6640625" style="668" customWidth="1"/>
    <col min="16152" max="16384" width="9.109375" style="668"/>
  </cols>
  <sheetData>
    <row r="1" spans="1:23" s="1438" customFormat="1">
      <c r="A1" s="1460" t="s">
        <v>5197</v>
      </c>
    </row>
    <row r="2" spans="1:23" ht="17.399999999999999">
      <c r="A2" s="451" t="s">
        <v>1821</v>
      </c>
      <c r="B2" s="1691" t="s">
        <v>4578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  <c r="V2" s="1691"/>
      <c r="W2" s="1691"/>
    </row>
    <row r="3" spans="1:23" ht="18" thickBot="1">
      <c r="A3" s="451"/>
      <c r="B3" s="1766" t="s">
        <v>4150</v>
      </c>
      <c r="C3" s="1766"/>
      <c r="D3" s="1766"/>
      <c r="E3" s="1766"/>
      <c r="F3" s="1766"/>
      <c r="G3" s="1766"/>
      <c r="H3" s="1766"/>
      <c r="I3" s="1766"/>
      <c r="J3" s="1766"/>
      <c r="K3" s="1766"/>
      <c r="L3" s="1766"/>
      <c r="M3" s="1766"/>
      <c r="N3" s="1766"/>
      <c r="O3" s="1766"/>
      <c r="P3" s="1766"/>
      <c r="Q3" s="1766"/>
      <c r="R3" s="1766"/>
      <c r="S3" s="1766"/>
      <c r="T3" s="1766"/>
      <c r="U3" s="1766"/>
      <c r="V3" s="1766"/>
      <c r="W3" s="1766"/>
    </row>
    <row r="4" spans="1:23">
      <c r="A4" s="937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3.8" thickBot="1">
      <c r="A5" s="874" t="s">
        <v>4576</v>
      </c>
      <c r="B5" s="1678" t="s">
        <v>1795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</row>
    <row r="6" spans="1:23">
      <c r="A6" s="874" t="s">
        <v>1884</v>
      </c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</row>
    <row r="7" spans="1:23" ht="13.8" thickBot="1">
      <c r="A7" s="874" t="s">
        <v>4577</v>
      </c>
      <c r="B7" s="872"/>
      <c r="C7" s="1678" t="s">
        <v>1820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8"/>
    </row>
    <row r="8" spans="1:23" ht="13.8" thickBot="1">
      <c r="A8" s="874" t="s">
        <v>1581</v>
      </c>
      <c r="B8" s="872"/>
      <c r="C8" s="1767" t="s">
        <v>1819</v>
      </c>
      <c r="D8" s="1767"/>
      <c r="E8" s="1767"/>
      <c r="F8" s="1767"/>
      <c r="G8" s="1767"/>
      <c r="H8" s="1767"/>
      <c r="I8" s="1767"/>
      <c r="J8" s="1767"/>
      <c r="K8" s="1767"/>
      <c r="L8" s="1767"/>
      <c r="M8" s="1768" t="s">
        <v>1818</v>
      </c>
      <c r="N8" s="1768"/>
      <c r="O8" s="1768"/>
      <c r="P8" s="1768"/>
      <c r="Q8" s="1768"/>
      <c r="R8" s="1768"/>
      <c r="S8" s="1768"/>
      <c r="T8" s="1768"/>
      <c r="U8" s="1768"/>
      <c r="V8" s="1768"/>
      <c r="W8" s="1768"/>
    </row>
    <row r="9" spans="1:23" ht="24.6" thickBot="1">
      <c r="A9" s="873"/>
      <c r="B9" s="676" t="s">
        <v>3</v>
      </c>
      <c r="C9" s="938" t="s">
        <v>1817</v>
      </c>
      <c r="D9" s="938" t="s">
        <v>1816</v>
      </c>
      <c r="E9" s="938" t="s">
        <v>1815</v>
      </c>
      <c r="F9" s="938" t="s">
        <v>1814</v>
      </c>
      <c r="G9" s="938" t="s">
        <v>1813</v>
      </c>
      <c r="H9" s="938" t="s">
        <v>1812</v>
      </c>
      <c r="I9" s="938" t="s">
        <v>1811</v>
      </c>
      <c r="J9" s="938" t="s">
        <v>1810</v>
      </c>
      <c r="K9" s="938" t="s">
        <v>1809</v>
      </c>
      <c r="L9" s="939" t="s">
        <v>1808</v>
      </c>
      <c r="M9" s="940" t="s">
        <v>1807</v>
      </c>
      <c r="N9" s="938" t="s">
        <v>1806</v>
      </c>
      <c r="O9" s="938" t="s">
        <v>1805</v>
      </c>
      <c r="P9" s="938" t="s">
        <v>1804</v>
      </c>
      <c r="Q9" s="938" t="s">
        <v>1803</v>
      </c>
      <c r="R9" s="938" t="s">
        <v>1802</v>
      </c>
      <c r="S9" s="938" t="s">
        <v>1801</v>
      </c>
      <c r="T9" s="938" t="s">
        <v>1800</v>
      </c>
      <c r="U9" s="938" t="s">
        <v>1799</v>
      </c>
      <c r="V9" s="938" t="s">
        <v>1798</v>
      </c>
      <c r="W9" s="938" t="s">
        <v>1797</v>
      </c>
    </row>
    <row r="10" spans="1:23">
      <c r="A10" s="421" t="s">
        <v>198</v>
      </c>
      <c r="B10" s="422">
        <v>725</v>
      </c>
      <c r="C10" s="422">
        <v>294</v>
      </c>
      <c r="D10" s="422">
        <v>50</v>
      </c>
      <c r="E10" s="422">
        <v>27</v>
      </c>
      <c r="F10" s="422">
        <v>17</v>
      </c>
      <c r="G10" s="422">
        <v>13</v>
      </c>
      <c r="H10" s="422">
        <v>15</v>
      </c>
      <c r="I10" s="422">
        <v>12</v>
      </c>
      <c r="J10" s="422">
        <v>47</v>
      </c>
      <c r="K10" s="422">
        <v>24</v>
      </c>
      <c r="L10" s="422">
        <v>23</v>
      </c>
      <c r="M10" s="422">
        <v>56</v>
      </c>
      <c r="N10" s="422">
        <v>38</v>
      </c>
      <c r="O10" s="422">
        <v>19</v>
      </c>
      <c r="P10" s="422">
        <v>25</v>
      </c>
      <c r="Q10" s="422">
        <v>17</v>
      </c>
      <c r="R10" s="422">
        <v>9</v>
      </c>
      <c r="S10" s="422">
        <v>13</v>
      </c>
      <c r="T10" s="422">
        <v>8</v>
      </c>
      <c r="U10" s="422">
        <v>4</v>
      </c>
      <c r="V10" s="422">
        <v>7</v>
      </c>
      <c r="W10" s="422">
        <v>7</v>
      </c>
    </row>
    <row r="11" spans="1:23">
      <c r="A11" s="421" t="s">
        <v>1267</v>
      </c>
      <c r="B11" s="422">
        <v>13</v>
      </c>
      <c r="C11" s="422">
        <v>4</v>
      </c>
      <c r="D11" s="422">
        <v>1</v>
      </c>
      <c r="E11" s="422">
        <v>0</v>
      </c>
      <c r="F11" s="422">
        <v>0</v>
      </c>
      <c r="G11" s="422">
        <v>0</v>
      </c>
      <c r="H11" s="422">
        <v>0</v>
      </c>
      <c r="I11" s="422">
        <v>0</v>
      </c>
      <c r="J11" s="422">
        <v>1</v>
      </c>
      <c r="K11" s="422">
        <v>2</v>
      </c>
      <c r="L11" s="422">
        <v>0</v>
      </c>
      <c r="M11" s="422">
        <v>2</v>
      </c>
      <c r="N11" s="422">
        <v>2</v>
      </c>
      <c r="O11" s="422">
        <v>0</v>
      </c>
      <c r="P11" s="422">
        <v>1</v>
      </c>
      <c r="Q11" s="422">
        <v>0</v>
      </c>
      <c r="R11" s="422">
        <v>0</v>
      </c>
      <c r="S11" s="422">
        <v>0</v>
      </c>
      <c r="T11" s="422">
        <v>0</v>
      </c>
      <c r="U11" s="422">
        <v>0</v>
      </c>
      <c r="V11" s="422">
        <v>0</v>
      </c>
      <c r="W11" s="422">
        <v>0</v>
      </c>
    </row>
    <row r="12" spans="1:23">
      <c r="A12" s="423" t="s">
        <v>1380</v>
      </c>
      <c r="B12" s="176">
        <v>12</v>
      </c>
      <c r="C12" s="176">
        <v>4</v>
      </c>
      <c r="D12" s="176">
        <v>1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1</v>
      </c>
      <c r="K12" s="176">
        <v>2</v>
      </c>
      <c r="L12" s="176">
        <v>0</v>
      </c>
      <c r="M12" s="176">
        <v>1</v>
      </c>
      <c r="N12" s="176">
        <v>2</v>
      </c>
      <c r="O12" s="176">
        <v>0</v>
      </c>
      <c r="P12" s="176">
        <v>1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</row>
    <row r="13" spans="1:23">
      <c r="A13" s="423" t="s">
        <v>1379</v>
      </c>
      <c r="B13" s="176">
        <v>1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1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</row>
    <row r="14" spans="1:23">
      <c r="A14" s="421" t="s">
        <v>1260</v>
      </c>
      <c r="B14" s="422">
        <v>13</v>
      </c>
      <c r="C14" s="422">
        <v>1</v>
      </c>
      <c r="D14" s="422">
        <v>2</v>
      </c>
      <c r="E14" s="422">
        <v>0</v>
      </c>
      <c r="F14" s="422">
        <v>0</v>
      </c>
      <c r="G14" s="422">
        <v>0</v>
      </c>
      <c r="H14" s="422">
        <v>1</v>
      </c>
      <c r="I14" s="422">
        <v>0</v>
      </c>
      <c r="J14" s="422">
        <v>1</v>
      </c>
      <c r="K14" s="422">
        <v>0</v>
      </c>
      <c r="L14" s="422">
        <v>1</v>
      </c>
      <c r="M14" s="422">
        <v>3</v>
      </c>
      <c r="N14" s="422">
        <v>0</v>
      </c>
      <c r="O14" s="422">
        <v>1</v>
      </c>
      <c r="P14" s="422">
        <v>1</v>
      </c>
      <c r="Q14" s="422">
        <v>0</v>
      </c>
      <c r="R14" s="422">
        <v>0</v>
      </c>
      <c r="S14" s="422">
        <v>1</v>
      </c>
      <c r="T14" s="422">
        <v>1</v>
      </c>
      <c r="U14" s="422">
        <v>0</v>
      </c>
      <c r="V14" s="422">
        <v>0</v>
      </c>
      <c r="W14" s="422">
        <v>0</v>
      </c>
    </row>
    <row r="15" spans="1:23">
      <c r="A15" s="423" t="s">
        <v>1378</v>
      </c>
      <c r="B15" s="176">
        <v>11</v>
      </c>
      <c r="C15" s="176">
        <v>1</v>
      </c>
      <c r="D15" s="176">
        <v>2</v>
      </c>
      <c r="E15" s="176">
        <v>0</v>
      </c>
      <c r="F15" s="176">
        <v>0</v>
      </c>
      <c r="G15" s="176">
        <v>0</v>
      </c>
      <c r="H15" s="176">
        <v>1</v>
      </c>
      <c r="I15" s="176">
        <v>0</v>
      </c>
      <c r="J15" s="176">
        <v>1</v>
      </c>
      <c r="K15" s="176">
        <v>0</v>
      </c>
      <c r="L15" s="176">
        <v>0</v>
      </c>
      <c r="M15" s="176">
        <v>2</v>
      </c>
      <c r="N15" s="176">
        <v>0</v>
      </c>
      <c r="O15" s="176">
        <v>1</v>
      </c>
      <c r="P15" s="176">
        <v>1</v>
      </c>
      <c r="Q15" s="176">
        <v>0</v>
      </c>
      <c r="R15" s="176">
        <v>0</v>
      </c>
      <c r="S15" s="176">
        <v>1</v>
      </c>
      <c r="T15" s="176">
        <v>1</v>
      </c>
      <c r="U15" s="176">
        <v>0</v>
      </c>
      <c r="V15" s="176">
        <v>0</v>
      </c>
      <c r="W15" s="176">
        <v>0</v>
      </c>
    </row>
    <row r="16" spans="1:23">
      <c r="A16" s="423" t="s">
        <v>1377</v>
      </c>
      <c r="B16" s="176">
        <v>2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1</v>
      </c>
      <c r="M16" s="176">
        <v>1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</row>
    <row r="17" spans="1:23">
      <c r="A17" s="421" t="s">
        <v>1251</v>
      </c>
      <c r="B17" s="422">
        <v>34</v>
      </c>
      <c r="C17" s="422">
        <v>17</v>
      </c>
      <c r="D17" s="422">
        <v>2</v>
      </c>
      <c r="E17" s="422">
        <v>0</v>
      </c>
      <c r="F17" s="422">
        <v>0</v>
      </c>
      <c r="G17" s="422">
        <v>0</v>
      </c>
      <c r="H17" s="422">
        <v>1</v>
      </c>
      <c r="I17" s="422">
        <v>0</v>
      </c>
      <c r="J17" s="422">
        <v>1</v>
      </c>
      <c r="K17" s="422">
        <v>1</v>
      </c>
      <c r="L17" s="422">
        <v>1</v>
      </c>
      <c r="M17" s="422">
        <v>4</v>
      </c>
      <c r="N17" s="422">
        <v>2</v>
      </c>
      <c r="O17" s="422">
        <v>1</v>
      </c>
      <c r="P17" s="422">
        <v>0</v>
      </c>
      <c r="Q17" s="422">
        <v>0</v>
      </c>
      <c r="R17" s="422">
        <v>2</v>
      </c>
      <c r="S17" s="422">
        <v>0</v>
      </c>
      <c r="T17" s="422">
        <v>2</v>
      </c>
      <c r="U17" s="422">
        <v>0</v>
      </c>
      <c r="V17" s="422">
        <v>0</v>
      </c>
      <c r="W17" s="422">
        <v>0</v>
      </c>
    </row>
    <row r="18" spans="1:23">
      <c r="A18" s="423" t="s">
        <v>1376</v>
      </c>
      <c r="B18" s="176">
        <v>24</v>
      </c>
      <c r="C18" s="176">
        <v>12</v>
      </c>
      <c r="D18" s="176">
        <v>1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1</v>
      </c>
      <c r="K18" s="176">
        <v>0</v>
      </c>
      <c r="L18" s="176">
        <v>0</v>
      </c>
      <c r="M18" s="176">
        <v>4</v>
      </c>
      <c r="N18" s="176">
        <v>2</v>
      </c>
      <c r="O18" s="176">
        <v>1</v>
      </c>
      <c r="P18" s="176">
        <v>0</v>
      </c>
      <c r="Q18" s="176">
        <v>0</v>
      </c>
      <c r="R18" s="176">
        <v>1</v>
      </c>
      <c r="S18" s="176">
        <v>0</v>
      </c>
      <c r="T18" s="176">
        <v>2</v>
      </c>
      <c r="U18" s="176">
        <v>0</v>
      </c>
      <c r="V18" s="176">
        <v>0</v>
      </c>
      <c r="W18" s="176">
        <v>0</v>
      </c>
    </row>
    <row r="19" spans="1:23">
      <c r="A19" s="423" t="s">
        <v>1375</v>
      </c>
      <c r="B19" s="176">
        <v>9</v>
      </c>
      <c r="C19" s="176">
        <v>5</v>
      </c>
      <c r="D19" s="176">
        <v>1</v>
      </c>
      <c r="E19" s="176">
        <v>0</v>
      </c>
      <c r="F19" s="176">
        <v>0</v>
      </c>
      <c r="G19" s="176">
        <v>0</v>
      </c>
      <c r="H19" s="176">
        <v>1</v>
      </c>
      <c r="I19" s="176">
        <v>0</v>
      </c>
      <c r="J19" s="176">
        <v>0</v>
      </c>
      <c r="K19" s="176">
        <v>1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1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</row>
    <row r="20" spans="1:23">
      <c r="A20" s="423" t="s">
        <v>1374</v>
      </c>
      <c r="B20" s="176">
        <v>1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1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</row>
    <row r="21" spans="1:23">
      <c r="A21" s="421" t="s">
        <v>1239</v>
      </c>
      <c r="B21" s="422">
        <v>17</v>
      </c>
      <c r="C21" s="422">
        <v>9</v>
      </c>
      <c r="D21" s="422">
        <v>0</v>
      </c>
      <c r="E21" s="422">
        <v>1</v>
      </c>
      <c r="F21" s="422">
        <v>0</v>
      </c>
      <c r="G21" s="422">
        <v>0</v>
      </c>
      <c r="H21" s="422">
        <v>0</v>
      </c>
      <c r="I21" s="422">
        <v>0</v>
      </c>
      <c r="J21" s="422">
        <v>3</v>
      </c>
      <c r="K21" s="422">
        <v>0</v>
      </c>
      <c r="L21" s="422">
        <v>0</v>
      </c>
      <c r="M21" s="422">
        <v>1</v>
      </c>
      <c r="N21" s="422">
        <v>1</v>
      </c>
      <c r="O21" s="422">
        <v>1</v>
      </c>
      <c r="P21" s="422">
        <v>1</v>
      </c>
      <c r="Q21" s="422">
        <v>0</v>
      </c>
      <c r="R21" s="422">
        <v>0</v>
      </c>
      <c r="S21" s="422">
        <v>0</v>
      </c>
      <c r="T21" s="422">
        <v>0</v>
      </c>
      <c r="U21" s="422">
        <v>0</v>
      </c>
      <c r="V21" s="422">
        <v>0</v>
      </c>
      <c r="W21" s="422">
        <v>0</v>
      </c>
    </row>
    <row r="22" spans="1:23">
      <c r="A22" s="423" t="s">
        <v>1373</v>
      </c>
      <c r="B22" s="176">
        <v>13</v>
      </c>
      <c r="C22" s="176">
        <v>8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2</v>
      </c>
      <c r="K22" s="176">
        <v>0</v>
      </c>
      <c r="L22" s="176">
        <v>0</v>
      </c>
      <c r="M22" s="176">
        <v>1</v>
      </c>
      <c r="N22" s="176">
        <v>1</v>
      </c>
      <c r="O22" s="176">
        <v>0</v>
      </c>
      <c r="P22" s="176">
        <v>1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</row>
    <row r="23" spans="1:23">
      <c r="A23" s="423" t="s">
        <v>1372</v>
      </c>
      <c r="B23" s="176">
        <v>2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1</v>
      </c>
      <c r="K23" s="176">
        <v>0</v>
      </c>
      <c r="L23" s="176">
        <v>0</v>
      </c>
      <c r="M23" s="176">
        <v>0</v>
      </c>
      <c r="N23" s="176">
        <v>0</v>
      </c>
      <c r="O23" s="176">
        <v>1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</row>
    <row r="24" spans="1:23">
      <c r="A24" s="423" t="s">
        <v>1371</v>
      </c>
      <c r="B24" s="176">
        <v>2</v>
      </c>
      <c r="C24" s="176">
        <v>1</v>
      </c>
      <c r="D24" s="176">
        <v>0</v>
      </c>
      <c r="E24" s="176">
        <v>1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</row>
    <row r="25" spans="1:23">
      <c r="A25" s="421" t="s">
        <v>1226</v>
      </c>
      <c r="B25" s="422">
        <v>38</v>
      </c>
      <c r="C25" s="422">
        <v>18</v>
      </c>
      <c r="D25" s="422">
        <v>4</v>
      </c>
      <c r="E25" s="422">
        <v>0</v>
      </c>
      <c r="F25" s="422">
        <v>1</v>
      </c>
      <c r="G25" s="422">
        <v>1</v>
      </c>
      <c r="H25" s="422">
        <v>0</v>
      </c>
      <c r="I25" s="422">
        <v>2</v>
      </c>
      <c r="J25" s="422">
        <v>1</v>
      </c>
      <c r="K25" s="422">
        <v>0</v>
      </c>
      <c r="L25" s="422">
        <v>1</v>
      </c>
      <c r="M25" s="422">
        <v>1</v>
      </c>
      <c r="N25" s="422">
        <v>2</v>
      </c>
      <c r="O25" s="422">
        <v>1</v>
      </c>
      <c r="P25" s="422">
        <v>0</v>
      </c>
      <c r="Q25" s="422">
        <v>2</v>
      </c>
      <c r="R25" s="422">
        <v>1</v>
      </c>
      <c r="S25" s="422">
        <v>1</v>
      </c>
      <c r="T25" s="422">
        <v>0</v>
      </c>
      <c r="U25" s="422">
        <v>2</v>
      </c>
      <c r="V25" s="422">
        <v>0</v>
      </c>
      <c r="W25" s="422">
        <v>0</v>
      </c>
    </row>
    <row r="26" spans="1:23">
      <c r="A26" s="423" t="s">
        <v>1370</v>
      </c>
      <c r="B26" s="176">
        <v>28</v>
      </c>
      <c r="C26" s="176">
        <v>15</v>
      </c>
      <c r="D26" s="176">
        <v>3</v>
      </c>
      <c r="E26" s="176">
        <v>0</v>
      </c>
      <c r="F26" s="176">
        <v>1</v>
      </c>
      <c r="G26" s="176">
        <v>1</v>
      </c>
      <c r="H26" s="176">
        <v>0</v>
      </c>
      <c r="I26" s="176">
        <v>0</v>
      </c>
      <c r="J26" s="176">
        <v>1</v>
      </c>
      <c r="K26" s="176">
        <v>0</v>
      </c>
      <c r="L26" s="176">
        <v>0</v>
      </c>
      <c r="M26" s="176">
        <v>0</v>
      </c>
      <c r="N26" s="176">
        <v>1</v>
      </c>
      <c r="O26" s="176">
        <v>1</v>
      </c>
      <c r="P26" s="176">
        <v>0</v>
      </c>
      <c r="Q26" s="176">
        <v>2</v>
      </c>
      <c r="R26" s="176">
        <v>0</v>
      </c>
      <c r="S26" s="176">
        <v>1</v>
      </c>
      <c r="T26" s="176">
        <v>0</v>
      </c>
      <c r="U26" s="176">
        <v>2</v>
      </c>
      <c r="V26" s="176">
        <v>0</v>
      </c>
      <c r="W26" s="176">
        <v>0</v>
      </c>
    </row>
    <row r="27" spans="1:23">
      <c r="A27" s="423" t="s">
        <v>1369</v>
      </c>
      <c r="B27" s="176">
        <v>5</v>
      </c>
      <c r="C27" s="176">
        <v>1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1</v>
      </c>
      <c r="M27" s="176">
        <v>1</v>
      </c>
      <c r="N27" s="176">
        <v>1</v>
      </c>
      <c r="O27" s="176">
        <v>0</v>
      </c>
      <c r="P27" s="176">
        <v>0</v>
      </c>
      <c r="Q27" s="176">
        <v>0</v>
      </c>
      <c r="R27" s="176">
        <v>1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</row>
    <row r="28" spans="1:23">
      <c r="A28" s="423" t="s">
        <v>1368</v>
      </c>
      <c r="B28" s="176">
        <v>5</v>
      </c>
      <c r="C28" s="176">
        <v>2</v>
      </c>
      <c r="D28" s="176">
        <v>1</v>
      </c>
      <c r="E28" s="176">
        <v>0</v>
      </c>
      <c r="F28" s="176">
        <v>0</v>
      </c>
      <c r="G28" s="176">
        <v>0</v>
      </c>
      <c r="H28" s="176">
        <v>0</v>
      </c>
      <c r="I28" s="176">
        <v>2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</row>
    <row r="29" spans="1:23">
      <c r="A29" s="421" t="s">
        <v>1208</v>
      </c>
      <c r="B29" s="422">
        <v>77</v>
      </c>
      <c r="C29" s="422">
        <v>29</v>
      </c>
      <c r="D29" s="422">
        <v>9</v>
      </c>
      <c r="E29" s="422">
        <v>2</v>
      </c>
      <c r="F29" s="422">
        <v>4</v>
      </c>
      <c r="G29" s="422">
        <v>3</v>
      </c>
      <c r="H29" s="422">
        <v>1</v>
      </c>
      <c r="I29" s="422">
        <v>1</v>
      </c>
      <c r="J29" s="422">
        <v>6</v>
      </c>
      <c r="K29" s="422">
        <v>2</v>
      </c>
      <c r="L29" s="422">
        <v>1</v>
      </c>
      <c r="M29" s="422">
        <v>5</v>
      </c>
      <c r="N29" s="422">
        <v>3</v>
      </c>
      <c r="O29" s="422">
        <v>2</v>
      </c>
      <c r="P29" s="422">
        <v>3</v>
      </c>
      <c r="Q29" s="422">
        <v>1</v>
      </c>
      <c r="R29" s="422">
        <v>0</v>
      </c>
      <c r="S29" s="422">
        <v>2</v>
      </c>
      <c r="T29" s="422">
        <v>0</v>
      </c>
      <c r="U29" s="422">
        <v>2</v>
      </c>
      <c r="V29" s="422">
        <v>1</v>
      </c>
      <c r="W29" s="422">
        <v>0</v>
      </c>
    </row>
    <row r="30" spans="1:23">
      <c r="A30" s="423" t="s">
        <v>1367</v>
      </c>
      <c r="B30" s="176">
        <v>34</v>
      </c>
      <c r="C30" s="176">
        <v>15</v>
      </c>
      <c r="D30" s="176">
        <v>4</v>
      </c>
      <c r="E30" s="176">
        <v>2</v>
      </c>
      <c r="F30" s="176">
        <v>1</v>
      </c>
      <c r="G30" s="176">
        <v>1</v>
      </c>
      <c r="H30" s="176">
        <v>0</v>
      </c>
      <c r="I30" s="176">
        <v>1</v>
      </c>
      <c r="J30" s="176">
        <v>2</v>
      </c>
      <c r="K30" s="176">
        <v>1</v>
      </c>
      <c r="L30" s="176">
        <v>1</v>
      </c>
      <c r="M30" s="176">
        <v>1</v>
      </c>
      <c r="N30" s="176">
        <v>2</v>
      </c>
      <c r="O30" s="176">
        <v>0</v>
      </c>
      <c r="P30" s="176">
        <v>1</v>
      </c>
      <c r="Q30" s="176">
        <v>1</v>
      </c>
      <c r="R30" s="176">
        <v>0</v>
      </c>
      <c r="S30" s="176">
        <v>0</v>
      </c>
      <c r="T30" s="176">
        <v>0</v>
      </c>
      <c r="U30" s="176">
        <v>1</v>
      </c>
      <c r="V30" s="176">
        <v>0</v>
      </c>
      <c r="W30" s="176">
        <v>0</v>
      </c>
    </row>
    <row r="31" spans="1:23">
      <c r="A31" s="423" t="s">
        <v>1366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</row>
    <row r="32" spans="1:23">
      <c r="A32" s="423" t="s">
        <v>1365</v>
      </c>
      <c r="B32" s="176">
        <v>5</v>
      </c>
      <c r="C32" s="176">
        <v>3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1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1</v>
      </c>
      <c r="T32" s="176">
        <v>0</v>
      </c>
      <c r="U32" s="176">
        <v>0</v>
      </c>
      <c r="V32" s="176">
        <v>0</v>
      </c>
      <c r="W32" s="176">
        <v>0</v>
      </c>
    </row>
    <row r="33" spans="1:23">
      <c r="A33" s="423" t="s">
        <v>1364</v>
      </c>
      <c r="B33" s="176">
        <v>4</v>
      </c>
      <c r="C33" s="176">
        <v>2</v>
      </c>
      <c r="D33" s="176">
        <v>0</v>
      </c>
      <c r="E33" s="176">
        <v>0</v>
      </c>
      <c r="F33" s="176">
        <v>1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1</v>
      </c>
      <c r="T33" s="176">
        <v>0</v>
      </c>
      <c r="U33" s="176">
        <v>0</v>
      </c>
      <c r="V33" s="176">
        <v>0</v>
      </c>
      <c r="W33" s="176">
        <v>0</v>
      </c>
    </row>
    <row r="34" spans="1:23">
      <c r="A34" s="423" t="s">
        <v>1363</v>
      </c>
      <c r="B34" s="176">
        <v>8</v>
      </c>
      <c r="C34" s="176">
        <v>3</v>
      </c>
      <c r="D34" s="176">
        <v>0</v>
      </c>
      <c r="E34" s="176">
        <v>0</v>
      </c>
      <c r="F34" s="176">
        <v>1</v>
      </c>
      <c r="G34" s="176">
        <v>1</v>
      </c>
      <c r="H34" s="176">
        <v>0</v>
      </c>
      <c r="I34" s="176">
        <v>0</v>
      </c>
      <c r="J34" s="176">
        <v>1</v>
      </c>
      <c r="K34" s="176">
        <v>1</v>
      </c>
      <c r="L34" s="176">
        <v>0</v>
      </c>
      <c r="M34" s="176">
        <v>1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</row>
    <row r="35" spans="1:23">
      <c r="A35" s="423" t="s">
        <v>1362</v>
      </c>
      <c r="B35" s="176">
        <v>5</v>
      </c>
      <c r="C35" s="176">
        <v>0</v>
      </c>
      <c r="D35" s="176">
        <v>0</v>
      </c>
      <c r="E35" s="176">
        <v>0</v>
      </c>
      <c r="F35" s="176">
        <v>1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2</v>
      </c>
      <c r="N35" s="176">
        <v>0</v>
      </c>
      <c r="O35" s="176">
        <v>0</v>
      </c>
      <c r="P35" s="176">
        <v>1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1</v>
      </c>
      <c r="W35" s="176">
        <v>0</v>
      </c>
    </row>
    <row r="36" spans="1:23">
      <c r="A36" s="423" t="s">
        <v>1361</v>
      </c>
      <c r="B36" s="176">
        <v>7</v>
      </c>
      <c r="C36" s="176">
        <v>1</v>
      </c>
      <c r="D36" s="176">
        <v>2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2</v>
      </c>
      <c r="K36" s="176">
        <v>0</v>
      </c>
      <c r="L36" s="176">
        <v>0</v>
      </c>
      <c r="M36" s="176">
        <v>1</v>
      </c>
      <c r="N36" s="176">
        <v>0</v>
      </c>
      <c r="O36" s="176">
        <v>0</v>
      </c>
      <c r="P36" s="176">
        <v>1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</row>
    <row r="37" spans="1:23">
      <c r="A37" s="423" t="s">
        <v>1360</v>
      </c>
      <c r="B37" s="176">
        <v>14</v>
      </c>
      <c r="C37" s="176">
        <v>5</v>
      </c>
      <c r="D37" s="176">
        <v>3</v>
      </c>
      <c r="E37" s="176">
        <v>0</v>
      </c>
      <c r="F37" s="176">
        <v>0</v>
      </c>
      <c r="G37" s="176">
        <v>1</v>
      </c>
      <c r="H37" s="176">
        <v>1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1</v>
      </c>
      <c r="O37" s="176">
        <v>2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1</v>
      </c>
      <c r="V37" s="176">
        <v>0</v>
      </c>
      <c r="W37" s="176">
        <v>0</v>
      </c>
    </row>
    <row r="38" spans="1:23">
      <c r="A38" s="421" t="s">
        <v>1162</v>
      </c>
      <c r="B38" s="422">
        <v>291</v>
      </c>
      <c r="C38" s="422">
        <v>115</v>
      </c>
      <c r="D38" s="422">
        <v>17</v>
      </c>
      <c r="E38" s="422">
        <v>12</v>
      </c>
      <c r="F38" s="422">
        <v>8</v>
      </c>
      <c r="G38" s="422">
        <v>4</v>
      </c>
      <c r="H38" s="422">
        <v>8</v>
      </c>
      <c r="I38" s="422">
        <v>4</v>
      </c>
      <c r="J38" s="422">
        <v>18</v>
      </c>
      <c r="K38" s="422">
        <v>9</v>
      </c>
      <c r="L38" s="422">
        <v>12</v>
      </c>
      <c r="M38" s="422">
        <v>21</v>
      </c>
      <c r="N38" s="422">
        <v>17</v>
      </c>
      <c r="O38" s="422">
        <v>9</v>
      </c>
      <c r="P38" s="422">
        <v>10</v>
      </c>
      <c r="Q38" s="422">
        <v>6</v>
      </c>
      <c r="R38" s="422">
        <v>4</v>
      </c>
      <c r="S38" s="422">
        <v>5</v>
      </c>
      <c r="T38" s="422">
        <v>3</v>
      </c>
      <c r="U38" s="422">
        <v>0</v>
      </c>
      <c r="V38" s="422">
        <v>3</v>
      </c>
      <c r="W38" s="422">
        <v>6</v>
      </c>
    </row>
    <row r="39" spans="1:23">
      <c r="A39" s="423" t="s">
        <v>1359</v>
      </c>
      <c r="B39" s="176">
        <v>218</v>
      </c>
      <c r="C39" s="176">
        <v>88</v>
      </c>
      <c r="D39" s="176">
        <v>13</v>
      </c>
      <c r="E39" s="176">
        <v>8</v>
      </c>
      <c r="F39" s="176">
        <v>7</v>
      </c>
      <c r="G39" s="176">
        <v>3</v>
      </c>
      <c r="H39" s="176">
        <v>6</v>
      </c>
      <c r="I39" s="176">
        <v>1</v>
      </c>
      <c r="J39" s="176">
        <v>14</v>
      </c>
      <c r="K39" s="176">
        <v>7</v>
      </c>
      <c r="L39" s="176">
        <v>11</v>
      </c>
      <c r="M39" s="176">
        <v>13</v>
      </c>
      <c r="N39" s="176">
        <v>16</v>
      </c>
      <c r="O39" s="176">
        <v>6</v>
      </c>
      <c r="P39" s="176">
        <v>7</v>
      </c>
      <c r="Q39" s="176">
        <v>4</v>
      </c>
      <c r="R39" s="176">
        <v>0</v>
      </c>
      <c r="S39" s="176">
        <v>5</v>
      </c>
      <c r="T39" s="176">
        <v>2</v>
      </c>
      <c r="U39" s="176">
        <v>0</v>
      </c>
      <c r="V39" s="176">
        <v>2</v>
      </c>
      <c r="W39" s="176">
        <v>5</v>
      </c>
    </row>
    <row r="40" spans="1:23">
      <c r="A40" s="423" t="s">
        <v>1358</v>
      </c>
      <c r="B40" s="176">
        <v>23</v>
      </c>
      <c r="C40" s="176">
        <v>12</v>
      </c>
      <c r="D40" s="176">
        <v>3</v>
      </c>
      <c r="E40" s="176">
        <v>1</v>
      </c>
      <c r="F40" s="176">
        <v>1</v>
      </c>
      <c r="G40" s="176">
        <v>0</v>
      </c>
      <c r="H40" s="176">
        <v>0</v>
      </c>
      <c r="I40" s="176">
        <v>1</v>
      </c>
      <c r="J40" s="176">
        <v>1</v>
      </c>
      <c r="K40" s="176">
        <v>1</v>
      </c>
      <c r="L40" s="176">
        <v>0</v>
      </c>
      <c r="M40" s="176">
        <v>1</v>
      </c>
      <c r="N40" s="176">
        <v>0</v>
      </c>
      <c r="O40" s="176">
        <v>0</v>
      </c>
      <c r="P40" s="176">
        <v>0</v>
      </c>
      <c r="Q40" s="176">
        <v>0</v>
      </c>
      <c r="R40" s="176">
        <v>1</v>
      </c>
      <c r="S40" s="176">
        <v>0</v>
      </c>
      <c r="T40" s="176">
        <v>0</v>
      </c>
      <c r="U40" s="176">
        <v>0</v>
      </c>
      <c r="V40" s="176">
        <v>0</v>
      </c>
      <c r="W40" s="176">
        <v>1</v>
      </c>
    </row>
    <row r="41" spans="1:23">
      <c r="A41" s="423" t="s">
        <v>1357</v>
      </c>
      <c r="B41" s="176">
        <v>14</v>
      </c>
      <c r="C41" s="176">
        <v>4</v>
      </c>
      <c r="D41" s="176">
        <v>0</v>
      </c>
      <c r="E41" s="176">
        <v>0</v>
      </c>
      <c r="F41" s="176">
        <v>0</v>
      </c>
      <c r="G41" s="176">
        <v>1</v>
      </c>
      <c r="H41" s="176">
        <v>1</v>
      </c>
      <c r="I41" s="176">
        <v>2</v>
      </c>
      <c r="J41" s="176">
        <v>0</v>
      </c>
      <c r="K41" s="176">
        <v>0</v>
      </c>
      <c r="L41" s="176">
        <v>1</v>
      </c>
      <c r="M41" s="176">
        <v>2</v>
      </c>
      <c r="N41" s="176">
        <v>0</v>
      </c>
      <c r="O41" s="176">
        <v>2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1</v>
      </c>
      <c r="W41" s="176">
        <v>0</v>
      </c>
    </row>
    <row r="42" spans="1:23">
      <c r="A42" s="423" t="s">
        <v>1356</v>
      </c>
      <c r="B42" s="176">
        <v>21</v>
      </c>
      <c r="C42" s="176">
        <v>8</v>
      </c>
      <c r="D42" s="176">
        <v>0</v>
      </c>
      <c r="E42" s="176">
        <v>1</v>
      </c>
      <c r="F42" s="176">
        <v>0</v>
      </c>
      <c r="G42" s="176">
        <v>0</v>
      </c>
      <c r="H42" s="176">
        <v>1</v>
      </c>
      <c r="I42" s="176">
        <v>0</v>
      </c>
      <c r="J42" s="176">
        <v>2</v>
      </c>
      <c r="K42" s="176">
        <v>1</v>
      </c>
      <c r="L42" s="176">
        <v>0</v>
      </c>
      <c r="M42" s="176">
        <v>1</v>
      </c>
      <c r="N42" s="176">
        <v>1</v>
      </c>
      <c r="O42" s="176">
        <v>0</v>
      </c>
      <c r="P42" s="176">
        <v>3</v>
      </c>
      <c r="Q42" s="176">
        <v>1</v>
      </c>
      <c r="R42" s="176">
        <v>2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</row>
    <row r="43" spans="1:23">
      <c r="A43" s="423" t="s">
        <v>1355</v>
      </c>
      <c r="B43" s="176">
        <v>3</v>
      </c>
      <c r="C43" s="176">
        <v>0</v>
      </c>
      <c r="D43" s="176">
        <v>1</v>
      </c>
      <c r="E43" s="176">
        <v>1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1</v>
      </c>
      <c r="U43" s="176">
        <v>0</v>
      </c>
      <c r="V43" s="176">
        <v>0</v>
      </c>
      <c r="W43" s="176">
        <v>0</v>
      </c>
    </row>
    <row r="44" spans="1:23">
      <c r="A44" s="423" t="s">
        <v>1354</v>
      </c>
      <c r="B44" s="176">
        <v>12</v>
      </c>
      <c r="C44" s="176">
        <v>3</v>
      </c>
      <c r="D44" s="176">
        <v>0</v>
      </c>
      <c r="E44" s="176">
        <v>1</v>
      </c>
      <c r="F44" s="176">
        <v>0</v>
      </c>
      <c r="G44" s="176">
        <v>0</v>
      </c>
      <c r="H44" s="176">
        <v>0</v>
      </c>
      <c r="I44" s="176">
        <v>0</v>
      </c>
      <c r="J44" s="176">
        <v>1</v>
      </c>
      <c r="K44" s="176">
        <v>0</v>
      </c>
      <c r="L44" s="176">
        <v>0</v>
      </c>
      <c r="M44" s="176">
        <v>4</v>
      </c>
      <c r="N44" s="176">
        <v>0</v>
      </c>
      <c r="O44" s="176">
        <v>1</v>
      </c>
      <c r="P44" s="176">
        <v>0</v>
      </c>
      <c r="Q44" s="176">
        <v>1</v>
      </c>
      <c r="R44" s="176">
        <v>1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</row>
    <row r="45" spans="1:23">
      <c r="A45" s="421" t="s">
        <v>1103</v>
      </c>
      <c r="B45" s="422">
        <v>22</v>
      </c>
      <c r="C45" s="422">
        <v>11</v>
      </c>
      <c r="D45" s="422">
        <v>0</v>
      </c>
      <c r="E45" s="422">
        <v>4</v>
      </c>
      <c r="F45" s="422">
        <v>0</v>
      </c>
      <c r="G45" s="422">
        <v>0</v>
      </c>
      <c r="H45" s="422">
        <v>0</v>
      </c>
      <c r="I45" s="422">
        <v>2</v>
      </c>
      <c r="J45" s="422">
        <v>1</v>
      </c>
      <c r="K45" s="422">
        <v>0</v>
      </c>
      <c r="L45" s="422">
        <v>0</v>
      </c>
      <c r="M45" s="422">
        <v>1</v>
      </c>
      <c r="N45" s="422">
        <v>1</v>
      </c>
      <c r="O45" s="422">
        <v>1</v>
      </c>
      <c r="P45" s="422">
        <v>1</v>
      </c>
      <c r="Q45" s="422">
        <v>0</v>
      </c>
      <c r="R45" s="422">
        <v>0</v>
      </c>
      <c r="S45" s="422">
        <v>0</v>
      </c>
      <c r="T45" s="422">
        <v>0</v>
      </c>
      <c r="U45" s="422">
        <v>0</v>
      </c>
      <c r="V45" s="422">
        <v>0</v>
      </c>
      <c r="W45" s="422">
        <v>0</v>
      </c>
    </row>
    <row r="46" spans="1:23">
      <c r="A46" s="423" t="s">
        <v>1353</v>
      </c>
      <c r="B46" s="176">
        <v>12</v>
      </c>
      <c r="C46" s="176">
        <v>7</v>
      </c>
      <c r="D46" s="176">
        <v>0</v>
      </c>
      <c r="E46" s="176">
        <v>2</v>
      </c>
      <c r="F46" s="176">
        <v>0</v>
      </c>
      <c r="G46" s="176">
        <v>0</v>
      </c>
      <c r="H46" s="176">
        <v>0</v>
      </c>
      <c r="I46" s="176">
        <v>0</v>
      </c>
      <c r="J46" s="176">
        <v>1</v>
      </c>
      <c r="K46" s="176">
        <v>0</v>
      </c>
      <c r="L46" s="176">
        <v>0</v>
      </c>
      <c r="M46" s="176">
        <v>0</v>
      </c>
      <c r="N46" s="176">
        <v>1</v>
      </c>
      <c r="O46" s="176">
        <v>0</v>
      </c>
      <c r="P46" s="176">
        <v>1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</row>
    <row r="47" spans="1:23">
      <c r="A47" s="423" t="s">
        <v>1352</v>
      </c>
      <c r="B47" s="176">
        <v>1</v>
      </c>
      <c r="C47" s="176">
        <v>1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</row>
    <row r="48" spans="1:23">
      <c r="A48" s="423" t="s">
        <v>1351</v>
      </c>
      <c r="B48" s="176">
        <v>9</v>
      </c>
      <c r="C48" s="176">
        <v>3</v>
      </c>
      <c r="D48" s="176">
        <v>0</v>
      </c>
      <c r="E48" s="176">
        <v>2</v>
      </c>
      <c r="F48" s="176">
        <v>0</v>
      </c>
      <c r="G48" s="176">
        <v>0</v>
      </c>
      <c r="H48" s="176">
        <v>0</v>
      </c>
      <c r="I48" s="176">
        <v>2</v>
      </c>
      <c r="J48" s="176">
        <v>0</v>
      </c>
      <c r="K48" s="176">
        <v>0</v>
      </c>
      <c r="L48" s="176">
        <v>0</v>
      </c>
      <c r="M48" s="176">
        <v>1</v>
      </c>
      <c r="N48" s="176">
        <v>0</v>
      </c>
      <c r="O48" s="176">
        <v>1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</row>
    <row r="49" spans="1:23">
      <c r="A49" s="421" t="s">
        <v>1066</v>
      </c>
      <c r="B49" s="422">
        <v>39</v>
      </c>
      <c r="C49" s="422">
        <v>19</v>
      </c>
      <c r="D49" s="422">
        <v>3</v>
      </c>
      <c r="E49" s="422">
        <v>2</v>
      </c>
      <c r="F49" s="422">
        <v>1</v>
      </c>
      <c r="G49" s="422">
        <v>1</v>
      </c>
      <c r="H49" s="422">
        <v>3</v>
      </c>
      <c r="I49" s="422">
        <v>0</v>
      </c>
      <c r="J49" s="422">
        <v>4</v>
      </c>
      <c r="K49" s="422">
        <v>0</v>
      </c>
      <c r="L49" s="422">
        <v>1</v>
      </c>
      <c r="M49" s="422">
        <v>1</v>
      </c>
      <c r="N49" s="422">
        <v>1</v>
      </c>
      <c r="O49" s="422">
        <v>0</v>
      </c>
      <c r="P49" s="422">
        <v>1</v>
      </c>
      <c r="Q49" s="422">
        <v>2</v>
      </c>
      <c r="R49" s="422">
        <v>0</v>
      </c>
      <c r="S49" s="422">
        <v>0</v>
      </c>
      <c r="T49" s="422">
        <v>0</v>
      </c>
      <c r="U49" s="422">
        <v>0</v>
      </c>
      <c r="V49" s="422">
        <v>0</v>
      </c>
      <c r="W49" s="422">
        <v>0</v>
      </c>
    </row>
    <row r="50" spans="1:23">
      <c r="A50" s="423" t="s">
        <v>1350</v>
      </c>
      <c r="B50" s="176">
        <v>15</v>
      </c>
      <c r="C50" s="176">
        <v>6</v>
      </c>
      <c r="D50" s="176">
        <v>0</v>
      </c>
      <c r="E50" s="176">
        <v>0</v>
      </c>
      <c r="F50" s="176">
        <v>0</v>
      </c>
      <c r="G50" s="176">
        <v>0</v>
      </c>
      <c r="H50" s="176">
        <v>2</v>
      </c>
      <c r="I50" s="176">
        <v>0</v>
      </c>
      <c r="J50" s="176">
        <v>3</v>
      </c>
      <c r="K50" s="176">
        <v>0</v>
      </c>
      <c r="L50" s="176">
        <v>1</v>
      </c>
      <c r="M50" s="176">
        <v>1</v>
      </c>
      <c r="N50" s="176">
        <v>1</v>
      </c>
      <c r="O50" s="176">
        <v>0</v>
      </c>
      <c r="P50" s="176">
        <v>1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</row>
    <row r="51" spans="1:23">
      <c r="A51" s="423" t="s">
        <v>1349</v>
      </c>
      <c r="B51" s="176">
        <v>3</v>
      </c>
      <c r="C51" s="176">
        <v>1</v>
      </c>
      <c r="D51" s="176">
        <v>0</v>
      </c>
      <c r="E51" s="176">
        <v>1</v>
      </c>
      <c r="F51" s="176">
        <v>0</v>
      </c>
      <c r="G51" s="176">
        <v>0</v>
      </c>
      <c r="H51" s="176">
        <v>1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</row>
    <row r="52" spans="1:23">
      <c r="A52" s="423" t="s">
        <v>1348</v>
      </c>
      <c r="B52" s="176">
        <v>12</v>
      </c>
      <c r="C52" s="176">
        <v>8</v>
      </c>
      <c r="D52" s="176">
        <v>1</v>
      </c>
      <c r="E52" s="176">
        <v>0</v>
      </c>
      <c r="F52" s="176">
        <v>1</v>
      </c>
      <c r="G52" s="176">
        <v>0</v>
      </c>
      <c r="H52" s="176">
        <v>0</v>
      </c>
      <c r="I52" s="176">
        <v>0</v>
      </c>
      <c r="J52" s="176">
        <v>1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1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</row>
    <row r="53" spans="1:23">
      <c r="A53" s="423" t="s">
        <v>1347</v>
      </c>
      <c r="B53" s="176">
        <v>9</v>
      </c>
      <c r="C53" s="176">
        <v>4</v>
      </c>
      <c r="D53" s="176">
        <v>2</v>
      </c>
      <c r="E53" s="176">
        <v>1</v>
      </c>
      <c r="F53" s="176">
        <v>0</v>
      </c>
      <c r="G53" s="176">
        <v>1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1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</row>
    <row r="54" spans="1:23">
      <c r="A54" s="421" t="s">
        <v>1032</v>
      </c>
      <c r="B54" s="422">
        <v>79</v>
      </c>
      <c r="C54" s="422">
        <v>26</v>
      </c>
      <c r="D54" s="422">
        <v>3</v>
      </c>
      <c r="E54" s="422">
        <v>5</v>
      </c>
      <c r="F54" s="422">
        <v>1</v>
      </c>
      <c r="G54" s="422">
        <v>1</v>
      </c>
      <c r="H54" s="422">
        <v>0</v>
      </c>
      <c r="I54" s="422">
        <v>2</v>
      </c>
      <c r="J54" s="422">
        <v>5</v>
      </c>
      <c r="K54" s="422">
        <v>5</v>
      </c>
      <c r="L54" s="422">
        <v>3</v>
      </c>
      <c r="M54" s="422">
        <v>9</v>
      </c>
      <c r="N54" s="422">
        <v>3</v>
      </c>
      <c r="O54" s="422">
        <v>2</v>
      </c>
      <c r="P54" s="422">
        <v>3</v>
      </c>
      <c r="Q54" s="422">
        <v>4</v>
      </c>
      <c r="R54" s="422">
        <v>1</v>
      </c>
      <c r="S54" s="422">
        <v>2</v>
      </c>
      <c r="T54" s="422">
        <v>2</v>
      </c>
      <c r="U54" s="422">
        <v>0</v>
      </c>
      <c r="V54" s="422">
        <v>1</v>
      </c>
      <c r="W54" s="422">
        <v>1</v>
      </c>
    </row>
    <row r="55" spans="1:23">
      <c r="A55" s="423" t="s">
        <v>1346</v>
      </c>
      <c r="B55" s="176">
        <v>42</v>
      </c>
      <c r="C55" s="176">
        <v>13</v>
      </c>
      <c r="D55" s="176">
        <v>1</v>
      </c>
      <c r="E55" s="176">
        <v>3</v>
      </c>
      <c r="F55" s="176">
        <v>1</v>
      </c>
      <c r="G55" s="176">
        <v>0</v>
      </c>
      <c r="H55" s="176">
        <v>0</v>
      </c>
      <c r="I55" s="176">
        <v>1</v>
      </c>
      <c r="J55" s="176">
        <v>4</v>
      </c>
      <c r="K55" s="176">
        <v>2</v>
      </c>
      <c r="L55" s="176">
        <v>1</v>
      </c>
      <c r="M55" s="176">
        <v>5</v>
      </c>
      <c r="N55" s="176">
        <v>1</v>
      </c>
      <c r="O55" s="176">
        <v>2</v>
      </c>
      <c r="P55" s="176">
        <v>1</v>
      </c>
      <c r="Q55" s="176">
        <v>2</v>
      </c>
      <c r="R55" s="176">
        <v>1</v>
      </c>
      <c r="S55" s="176">
        <v>1</v>
      </c>
      <c r="T55" s="176">
        <v>2</v>
      </c>
      <c r="U55" s="176">
        <v>0</v>
      </c>
      <c r="V55" s="176">
        <v>0</v>
      </c>
      <c r="W55" s="176">
        <v>1</v>
      </c>
    </row>
    <row r="56" spans="1:23">
      <c r="A56" s="423" t="s">
        <v>1345</v>
      </c>
      <c r="B56" s="176">
        <v>3</v>
      </c>
      <c r="C56" s="176">
        <v>1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1</v>
      </c>
      <c r="N56" s="176">
        <v>1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</row>
    <row r="57" spans="1:23">
      <c r="A57" s="423" t="s">
        <v>1344</v>
      </c>
      <c r="B57" s="176">
        <v>19</v>
      </c>
      <c r="C57" s="176">
        <v>8</v>
      </c>
      <c r="D57" s="176">
        <v>1</v>
      </c>
      <c r="E57" s="176">
        <v>1</v>
      </c>
      <c r="F57" s="176">
        <v>0</v>
      </c>
      <c r="G57" s="176">
        <v>1</v>
      </c>
      <c r="H57" s="176">
        <v>0</v>
      </c>
      <c r="I57" s="176">
        <v>0</v>
      </c>
      <c r="J57" s="176">
        <v>1</v>
      </c>
      <c r="K57" s="176">
        <v>3</v>
      </c>
      <c r="L57" s="176">
        <v>1</v>
      </c>
      <c r="M57" s="176">
        <v>1</v>
      </c>
      <c r="N57" s="176">
        <v>0</v>
      </c>
      <c r="O57" s="176">
        <v>0</v>
      </c>
      <c r="P57" s="176">
        <v>0</v>
      </c>
      <c r="Q57" s="176">
        <v>1</v>
      </c>
      <c r="R57" s="176">
        <v>0</v>
      </c>
      <c r="S57" s="176">
        <v>0</v>
      </c>
      <c r="T57" s="176">
        <v>0</v>
      </c>
      <c r="U57" s="176">
        <v>0</v>
      </c>
      <c r="V57" s="176">
        <v>1</v>
      </c>
      <c r="W57" s="176">
        <v>0</v>
      </c>
    </row>
    <row r="58" spans="1:23">
      <c r="A58" s="423" t="s">
        <v>1343</v>
      </c>
      <c r="B58" s="176">
        <v>15</v>
      </c>
      <c r="C58" s="176">
        <v>4</v>
      </c>
      <c r="D58" s="176">
        <v>1</v>
      </c>
      <c r="E58" s="176">
        <v>1</v>
      </c>
      <c r="F58" s="176">
        <v>0</v>
      </c>
      <c r="G58" s="176">
        <v>0</v>
      </c>
      <c r="H58" s="176">
        <v>0</v>
      </c>
      <c r="I58" s="176">
        <v>1</v>
      </c>
      <c r="J58" s="176">
        <v>0</v>
      </c>
      <c r="K58" s="176">
        <v>0</v>
      </c>
      <c r="L58" s="176">
        <v>1</v>
      </c>
      <c r="M58" s="176">
        <v>2</v>
      </c>
      <c r="N58" s="176">
        <v>1</v>
      </c>
      <c r="O58" s="176">
        <v>0</v>
      </c>
      <c r="P58" s="176">
        <v>2</v>
      </c>
      <c r="Q58" s="176">
        <v>1</v>
      </c>
      <c r="R58" s="176">
        <v>0</v>
      </c>
      <c r="S58" s="176">
        <v>1</v>
      </c>
      <c r="T58" s="176">
        <v>0</v>
      </c>
      <c r="U58" s="176">
        <v>0</v>
      </c>
      <c r="V58" s="176">
        <v>0</v>
      </c>
      <c r="W58" s="176">
        <v>0</v>
      </c>
    </row>
    <row r="59" spans="1:23">
      <c r="A59" s="421" t="s">
        <v>973</v>
      </c>
      <c r="B59" s="422">
        <v>43</v>
      </c>
      <c r="C59" s="422">
        <v>19</v>
      </c>
      <c r="D59" s="422">
        <v>4</v>
      </c>
      <c r="E59" s="422">
        <v>0</v>
      </c>
      <c r="F59" s="422">
        <v>1</v>
      </c>
      <c r="G59" s="422">
        <v>2</v>
      </c>
      <c r="H59" s="422">
        <v>0</v>
      </c>
      <c r="I59" s="422">
        <v>1</v>
      </c>
      <c r="J59" s="422">
        <v>3</v>
      </c>
      <c r="K59" s="422">
        <v>3</v>
      </c>
      <c r="L59" s="422">
        <v>2</v>
      </c>
      <c r="M59" s="422">
        <v>3</v>
      </c>
      <c r="N59" s="422">
        <v>2</v>
      </c>
      <c r="O59" s="422">
        <v>0</v>
      </c>
      <c r="P59" s="422">
        <v>0</v>
      </c>
      <c r="Q59" s="422">
        <v>0</v>
      </c>
      <c r="R59" s="422">
        <v>0</v>
      </c>
      <c r="S59" s="422">
        <v>1</v>
      </c>
      <c r="T59" s="422">
        <v>0</v>
      </c>
      <c r="U59" s="422">
        <v>0</v>
      </c>
      <c r="V59" s="422">
        <v>2</v>
      </c>
      <c r="W59" s="422">
        <v>0</v>
      </c>
    </row>
    <row r="60" spans="1:23">
      <c r="A60" s="423" t="s">
        <v>1342</v>
      </c>
      <c r="B60" s="176">
        <v>32</v>
      </c>
      <c r="C60" s="176">
        <v>16</v>
      </c>
      <c r="D60" s="176">
        <v>2</v>
      </c>
      <c r="E60" s="176">
        <v>0</v>
      </c>
      <c r="F60" s="176">
        <v>1</v>
      </c>
      <c r="G60" s="176">
        <v>2</v>
      </c>
      <c r="H60" s="176">
        <v>0</v>
      </c>
      <c r="I60" s="176">
        <v>1</v>
      </c>
      <c r="J60" s="176">
        <v>1</v>
      </c>
      <c r="K60" s="176">
        <v>3</v>
      </c>
      <c r="L60" s="176">
        <v>0</v>
      </c>
      <c r="M60" s="176">
        <v>3</v>
      </c>
      <c r="N60" s="176">
        <v>2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1</v>
      </c>
      <c r="W60" s="176">
        <v>0</v>
      </c>
    </row>
    <row r="61" spans="1:23">
      <c r="A61" s="423" t="s">
        <v>1341</v>
      </c>
      <c r="B61" s="176">
        <v>11</v>
      </c>
      <c r="C61" s="176">
        <v>3</v>
      </c>
      <c r="D61" s="176">
        <v>2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2</v>
      </c>
      <c r="K61" s="176">
        <v>0</v>
      </c>
      <c r="L61" s="176">
        <v>2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1</v>
      </c>
      <c r="T61" s="176">
        <v>0</v>
      </c>
      <c r="U61" s="176">
        <v>0</v>
      </c>
      <c r="V61" s="176">
        <v>1</v>
      </c>
      <c r="W61" s="176">
        <v>0</v>
      </c>
    </row>
    <row r="62" spans="1:23">
      <c r="A62" s="421" t="s">
        <v>938</v>
      </c>
      <c r="B62" s="422">
        <v>21</v>
      </c>
      <c r="C62" s="422">
        <v>9</v>
      </c>
      <c r="D62" s="422">
        <v>3</v>
      </c>
      <c r="E62" s="422">
        <v>0</v>
      </c>
      <c r="F62" s="422">
        <v>1</v>
      </c>
      <c r="G62" s="422">
        <v>0</v>
      </c>
      <c r="H62" s="422">
        <v>0</v>
      </c>
      <c r="I62" s="422">
        <v>0</v>
      </c>
      <c r="J62" s="422">
        <v>2</v>
      </c>
      <c r="K62" s="422">
        <v>1</v>
      </c>
      <c r="L62" s="422">
        <v>0</v>
      </c>
      <c r="M62" s="422">
        <v>2</v>
      </c>
      <c r="N62" s="422">
        <v>1</v>
      </c>
      <c r="O62" s="422">
        <v>0</v>
      </c>
      <c r="P62" s="422">
        <v>0</v>
      </c>
      <c r="Q62" s="422">
        <v>1</v>
      </c>
      <c r="R62" s="422">
        <v>1</v>
      </c>
      <c r="S62" s="422">
        <v>0</v>
      </c>
      <c r="T62" s="422">
        <v>0</v>
      </c>
      <c r="U62" s="422">
        <v>0</v>
      </c>
      <c r="V62" s="422">
        <v>0</v>
      </c>
      <c r="W62" s="422">
        <v>0</v>
      </c>
    </row>
    <row r="63" spans="1:23">
      <c r="A63" s="423" t="s">
        <v>1340</v>
      </c>
      <c r="B63" s="176">
        <v>14</v>
      </c>
      <c r="C63" s="176">
        <v>8</v>
      </c>
      <c r="D63" s="176">
        <v>1</v>
      </c>
      <c r="E63" s="176">
        <v>0</v>
      </c>
      <c r="F63" s="176">
        <v>1</v>
      </c>
      <c r="G63" s="176">
        <v>0</v>
      </c>
      <c r="H63" s="176">
        <v>0</v>
      </c>
      <c r="I63" s="176">
        <v>0</v>
      </c>
      <c r="J63" s="176">
        <v>0</v>
      </c>
      <c r="K63" s="176">
        <v>1</v>
      </c>
      <c r="L63" s="176">
        <v>0</v>
      </c>
      <c r="M63" s="176">
        <v>1</v>
      </c>
      <c r="N63" s="176">
        <v>1</v>
      </c>
      <c r="O63" s="176">
        <v>0</v>
      </c>
      <c r="P63" s="176">
        <v>0</v>
      </c>
      <c r="Q63" s="176">
        <v>1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</row>
    <row r="64" spans="1:23">
      <c r="A64" s="423" t="s">
        <v>1339</v>
      </c>
      <c r="B64" s="176">
        <v>7</v>
      </c>
      <c r="C64" s="176">
        <v>1</v>
      </c>
      <c r="D64" s="176">
        <v>2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2</v>
      </c>
      <c r="K64" s="176">
        <v>0</v>
      </c>
      <c r="L64" s="176">
        <v>0</v>
      </c>
      <c r="M64" s="176">
        <v>1</v>
      </c>
      <c r="N64" s="176">
        <v>0</v>
      </c>
      <c r="O64" s="176">
        <v>0</v>
      </c>
      <c r="P64" s="176">
        <v>0</v>
      </c>
      <c r="Q64" s="176">
        <v>0</v>
      </c>
      <c r="R64" s="176">
        <v>1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</row>
    <row r="65" spans="1:23">
      <c r="A65" s="421" t="s">
        <v>924</v>
      </c>
      <c r="B65" s="422">
        <v>27</v>
      </c>
      <c r="C65" s="422">
        <v>10</v>
      </c>
      <c r="D65" s="422">
        <v>1</v>
      </c>
      <c r="E65" s="422">
        <v>0</v>
      </c>
      <c r="F65" s="422">
        <v>0</v>
      </c>
      <c r="G65" s="422">
        <v>1</v>
      </c>
      <c r="H65" s="422">
        <v>1</v>
      </c>
      <c r="I65" s="422">
        <v>0</v>
      </c>
      <c r="J65" s="422">
        <v>1</v>
      </c>
      <c r="K65" s="422">
        <v>1</v>
      </c>
      <c r="L65" s="422">
        <v>1</v>
      </c>
      <c r="M65" s="422">
        <v>3</v>
      </c>
      <c r="N65" s="422">
        <v>3</v>
      </c>
      <c r="O65" s="422">
        <v>0</v>
      </c>
      <c r="P65" s="422">
        <v>3</v>
      </c>
      <c r="Q65" s="422">
        <v>1</v>
      </c>
      <c r="R65" s="422">
        <v>0</v>
      </c>
      <c r="S65" s="422">
        <v>1</v>
      </c>
      <c r="T65" s="422">
        <v>0</v>
      </c>
      <c r="U65" s="422">
        <v>0</v>
      </c>
      <c r="V65" s="422">
        <v>0</v>
      </c>
      <c r="W65" s="422">
        <v>0</v>
      </c>
    </row>
    <row r="66" spans="1:23">
      <c r="A66" s="423" t="s">
        <v>1338</v>
      </c>
      <c r="B66" s="176">
        <v>15</v>
      </c>
      <c r="C66" s="176">
        <v>4</v>
      </c>
      <c r="D66" s="176">
        <v>1</v>
      </c>
      <c r="E66" s="176">
        <v>0</v>
      </c>
      <c r="F66" s="176">
        <v>0</v>
      </c>
      <c r="G66" s="176">
        <v>1</v>
      </c>
      <c r="H66" s="176">
        <v>0</v>
      </c>
      <c r="I66" s="176">
        <v>0</v>
      </c>
      <c r="J66" s="176">
        <v>1</v>
      </c>
      <c r="K66" s="176">
        <v>0</v>
      </c>
      <c r="L66" s="176">
        <v>1</v>
      </c>
      <c r="M66" s="176">
        <v>2</v>
      </c>
      <c r="N66" s="176">
        <v>3</v>
      </c>
      <c r="O66" s="176">
        <v>0</v>
      </c>
      <c r="P66" s="176">
        <v>2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</row>
    <row r="67" spans="1:23">
      <c r="A67" s="423" t="s">
        <v>1337</v>
      </c>
      <c r="B67" s="176">
        <v>3</v>
      </c>
      <c r="C67" s="176">
        <v>3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</row>
    <row r="68" spans="1:23">
      <c r="A68" s="423" t="s">
        <v>1336</v>
      </c>
      <c r="B68" s="176">
        <v>9</v>
      </c>
      <c r="C68" s="176">
        <v>3</v>
      </c>
      <c r="D68" s="176">
        <v>0</v>
      </c>
      <c r="E68" s="176">
        <v>0</v>
      </c>
      <c r="F68" s="176">
        <v>0</v>
      </c>
      <c r="G68" s="176">
        <v>0</v>
      </c>
      <c r="H68" s="176">
        <v>1</v>
      </c>
      <c r="I68" s="176">
        <v>0</v>
      </c>
      <c r="J68" s="176">
        <v>0</v>
      </c>
      <c r="K68" s="176">
        <v>1</v>
      </c>
      <c r="L68" s="176">
        <v>0</v>
      </c>
      <c r="M68" s="176">
        <v>1</v>
      </c>
      <c r="N68" s="176">
        <v>0</v>
      </c>
      <c r="O68" s="176">
        <v>0</v>
      </c>
      <c r="P68" s="176">
        <v>1</v>
      </c>
      <c r="Q68" s="176">
        <v>1</v>
      </c>
      <c r="R68" s="176">
        <v>0</v>
      </c>
      <c r="S68" s="176">
        <v>1</v>
      </c>
      <c r="T68" s="176">
        <v>0</v>
      </c>
      <c r="U68" s="176">
        <v>0</v>
      </c>
      <c r="V68" s="176">
        <v>0</v>
      </c>
      <c r="W68" s="176">
        <v>0</v>
      </c>
    </row>
    <row r="69" spans="1:23">
      <c r="A69" s="423" t="s">
        <v>1335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</row>
    <row r="70" spans="1:23">
      <c r="A70" s="421" t="s">
        <v>890</v>
      </c>
      <c r="B70" s="422">
        <v>3</v>
      </c>
      <c r="C70" s="422">
        <v>3</v>
      </c>
      <c r="D70" s="422">
        <v>0</v>
      </c>
      <c r="E70" s="422">
        <v>0</v>
      </c>
      <c r="F70" s="422">
        <v>0</v>
      </c>
      <c r="G70" s="422">
        <v>0</v>
      </c>
      <c r="H70" s="422">
        <v>0</v>
      </c>
      <c r="I70" s="422">
        <v>0</v>
      </c>
      <c r="J70" s="422">
        <v>0</v>
      </c>
      <c r="K70" s="422">
        <v>0</v>
      </c>
      <c r="L70" s="422">
        <v>0</v>
      </c>
      <c r="M70" s="422">
        <v>0</v>
      </c>
      <c r="N70" s="422">
        <v>0</v>
      </c>
      <c r="O70" s="422">
        <v>0</v>
      </c>
      <c r="P70" s="422">
        <v>0</v>
      </c>
      <c r="Q70" s="422">
        <v>0</v>
      </c>
      <c r="R70" s="422">
        <v>0</v>
      </c>
      <c r="S70" s="422">
        <v>0</v>
      </c>
      <c r="T70" s="422">
        <v>0</v>
      </c>
      <c r="U70" s="422">
        <v>0</v>
      </c>
      <c r="V70" s="422">
        <v>0</v>
      </c>
      <c r="W70" s="422">
        <v>0</v>
      </c>
    </row>
    <row r="71" spans="1:23">
      <c r="A71" s="423" t="s">
        <v>1334</v>
      </c>
      <c r="B71" s="176">
        <v>3</v>
      </c>
      <c r="C71" s="176">
        <v>3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</row>
    <row r="72" spans="1:23">
      <c r="A72" s="423" t="s">
        <v>1333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</row>
    <row r="73" spans="1:23">
      <c r="A73" s="423" t="s">
        <v>1332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</row>
    <row r="74" spans="1:23">
      <c r="A74" s="423" t="s">
        <v>1331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</row>
    <row r="75" spans="1:23">
      <c r="A75" s="421" t="s">
        <v>877</v>
      </c>
      <c r="B75" s="422">
        <v>8</v>
      </c>
      <c r="C75" s="422">
        <v>4</v>
      </c>
      <c r="D75" s="422">
        <v>1</v>
      </c>
      <c r="E75" s="422">
        <v>1</v>
      </c>
      <c r="F75" s="422">
        <v>0</v>
      </c>
      <c r="G75" s="422">
        <v>0</v>
      </c>
      <c r="H75" s="422">
        <v>0</v>
      </c>
      <c r="I75" s="422">
        <v>0</v>
      </c>
      <c r="J75" s="422">
        <v>0</v>
      </c>
      <c r="K75" s="422">
        <v>0</v>
      </c>
      <c r="L75" s="422">
        <v>0</v>
      </c>
      <c r="M75" s="422">
        <v>0</v>
      </c>
      <c r="N75" s="422">
        <v>0</v>
      </c>
      <c r="O75" s="422">
        <v>1</v>
      </c>
      <c r="P75" s="422">
        <v>1</v>
      </c>
      <c r="Q75" s="422">
        <v>0</v>
      </c>
      <c r="R75" s="422">
        <v>0</v>
      </c>
      <c r="S75" s="422">
        <v>0</v>
      </c>
      <c r="T75" s="422">
        <v>0</v>
      </c>
      <c r="U75" s="422">
        <v>0</v>
      </c>
      <c r="V75" s="422">
        <v>0</v>
      </c>
      <c r="W75" s="422">
        <v>0</v>
      </c>
    </row>
    <row r="76" spans="1:23">
      <c r="A76" s="423" t="s">
        <v>1330</v>
      </c>
      <c r="B76" s="176">
        <v>8</v>
      </c>
      <c r="C76" s="176">
        <v>4</v>
      </c>
      <c r="D76" s="176">
        <v>1</v>
      </c>
      <c r="E76" s="176">
        <v>1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1</v>
      </c>
      <c r="P76" s="176">
        <v>1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</row>
    <row r="77" spans="1:23">
      <c r="A77" s="423" t="s">
        <v>1329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</row>
    <row r="78" spans="1:23">
      <c r="A78" s="423" t="s">
        <v>1328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</row>
    <row r="79" spans="1:23">
      <c r="A79" s="423" t="s">
        <v>1327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</row>
    <row r="80" spans="1:23" ht="12.75" customHeight="1">
      <c r="A80" s="1769" t="s">
        <v>4082</v>
      </c>
      <c r="B80" s="1769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</row>
    <row r="81" spans="1:23" ht="18" customHeight="1">
      <c r="A81" s="451"/>
      <c r="B81" s="451"/>
      <c r="C81" s="451"/>
      <c r="D81" s="451"/>
      <c r="E81" s="451"/>
      <c r="F81" s="451"/>
      <c r="G81" s="451"/>
      <c r="H81" s="451"/>
      <c r="I81" s="451"/>
      <c r="J81" s="451"/>
      <c r="K81" s="451"/>
      <c r="L81" s="451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</row>
  </sheetData>
  <mergeCells count="7">
    <mergeCell ref="A80:B80"/>
    <mergeCell ref="B2:W2"/>
    <mergeCell ref="B3:W3"/>
    <mergeCell ref="B5:W5"/>
    <mergeCell ref="C7:W7"/>
    <mergeCell ref="C8:L8"/>
    <mergeCell ref="M8:W8"/>
  </mergeCells>
  <hyperlinks>
    <hyperlink ref="A1" location="Indice!A100" display="Volver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XFD81"/>
  <sheetViews>
    <sheetView workbookViewId="0">
      <selection activeCell="B1" sqref="B1"/>
    </sheetView>
  </sheetViews>
  <sheetFormatPr baseColWidth="10" defaultColWidth="9.109375" defaultRowHeight="13.2"/>
  <cols>
    <col min="1" max="1" width="23.33203125" style="668" customWidth="1"/>
    <col min="2" max="2" width="7.109375" style="668" customWidth="1"/>
    <col min="3" max="3" width="7.88671875" style="668" customWidth="1"/>
    <col min="4" max="23" width="7.109375" style="668" customWidth="1"/>
    <col min="24" max="256" width="9.109375" style="668"/>
    <col min="257" max="257" width="23.33203125" style="668" customWidth="1"/>
    <col min="258" max="258" width="7.109375" style="668" customWidth="1"/>
    <col min="259" max="259" width="7.88671875" style="668" customWidth="1"/>
    <col min="260" max="279" width="7.109375" style="668" customWidth="1"/>
    <col min="280" max="512" width="9.109375" style="668"/>
    <col min="513" max="513" width="23.33203125" style="668" customWidth="1"/>
    <col min="514" max="514" width="7.109375" style="668" customWidth="1"/>
    <col min="515" max="515" width="7.88671875" style="668" customWidth="1"/>
    <col min="516" max="535" width="7.109375" style="668" customWidth="1"/>
    <col min="536" max="768" width="9.109375" style="668"/>
    <col min="769" max="769" width="23.33203125" style="668" customWidth="1"/>
    <col min="770" max="770" width="7.109375" style="668" customWidth="1"/>
    <col min="771" max="771" width="7.88671875" style="668" customWidth="1"/>
    <col min="772" max="791" width="7.109375" style="668" customWidth="1"/>
    <col min="792" max="1024" width="9.109375" style="668"/>
    <col min="1025" max="1025" width="23.33203125" style="668" customWidth="1"/>
    <col min="1026" max="1026" width="7.109375" style="668" customWidth="1"/>
    <col min="1027" max="1027" width="7.88671875" style="668" customWidth="1"/>
    <col min="1028" max="1047" width="7.109375" style="668" customWidth="1"/>
    <col min="1048" max="1280" width="9.109375" style="668"/>
    <col min="1281" max="1281" width="23.33203125" style="668" customWidth="1"/>
    <col min="1282" max="1282" width="7.109375" style="668" customWidth="1"/>
    <col min="1283" max="1283" width="7.88671875" style="668" customWidth="1"/>
    <col min="1284" max="1303" width="7.109375" style="668" customWidth="1"/>
    <col min="1304" max="1536" width="9.109375" style="668"/>
    <col min="1537" max="1537" width="23.33203125" style="668" customWidth="1"/>
    <col min="1538" max="1538" width="7.109375" style="668" customWidth="1"/>
    <col min="1539" max="1539" width="7.88671875" style="668" customWidth="1"/>
    <col min="1540" max="1559" width="7.109375" style="668" customWidth="1"/>
    <col min="1560" max="1792" width="9.109375" style="668"/>
    <col min="1793" max="1793" width="23.33203125" style="668" customWidth="1"/>
    <col min="1794" max="1794" width="7.109375" style="668" customWidth="1"/>
    <col min="1795" max="1795" width="7.88671875" style="668" customWidth="1"/>
    <col min="1796" max="1815" width="7.109375" style="668" customWidth="1"/>
    <col min="1816" max="2048" width="9.109375" style="668"/>
    <col min="2049" max="2049" width="23.33203125" style="668" customWidth="1"/>
    <col min="2050" max="2050" width="7.109375" style="668" customWidth="1"/>
    <col min="2051" max="2051" width="7.88671875" style="668" customWidth="1"/>
    <col min="2052" max="2071" width="7.109375" style="668" customWidth="1"/>
    <col min="2072" max="2304" width="9.109375" style="668"/>
    <col min="2305" max="2305" width="23.33203125" style="668" customWidth="1"/>
    <col min="2306" max="2306" width="7.109375" style="668" customWidth="1"/>
    <col min="2307" max="2307" width="7.88671875" style="668" customWidth="1"/>
    <col min="2308" max="2327" width="7.109375" style="668" customWidth="1"/>
    <col min="2328" max="2560" width="9.109375" style="668"/>
    <col min="2561" max="2561" width="23.33203125" style="668" customWidth="1"/>
    <col min="2562" max="2562" width="7.109375" style="668" customWidth="1"/>
    <col min="2563" max="2563" width="7.88671875" style="668" customWidth="1"/>
    <col min="2564" max="2583" width="7.109375" style="668" customWidth="1"/>
    <col min="2584" max="2816" width="9.109375" style="668"/>
    <col min="2817" max="2817" width="23.33203125" style="668" customWidth="1"/>
    <col min="2818" max="2818" width="7.109375" style="668" customWidth="1"/>
    <col min="2819" max="2819" width="7.88671875" style="668" customWidth="1"/>
    <col min="2820" max="2839" width="7.109375" style="668" customWidth="1"/>
    <col min="2840" max="3072" width="9.109375" style="668"/>
    <col min="3073" max="3073" width="23.33203125" style="668" customWidth="1"/>
    <col min="3074" max="3074" width="7.109375" style="668" customWidth="1"/>
    <col min="3075" max="3075" width="7.88671875" style="668" customWidth="1"/>
    <col min="3076" max="3095" width="7.109375" style="668" customWidth="1"/>
    <col min="3096" max="3328" width="9.109375" style="668"/>
    <col min="3329" max="3329" width="23.33203125" style="668" customWidth="1"/>
    <col min="3330" max="3330" width="7.109375" style="668" customWidth="1"/>
    <col min="3331" max="3331" width="7.88671875" style="668" customWidth="1"/>
    <col min="3332" max="3351" width="7.109375" style="668" customWidth="1"/>
    <col min="3352" max="3584" width="9.109375" style="668"/>
    <col min="3585" max="3585" width="23.33203125" style="668" customWidth="1"/>
    <col min="3586" max="3586" width="7.109375" style="668" customWidth="1"/>
    <col min="3587" max="3587" width="7.88671875" style="668" customWidth="1"/>
    <col min="3588" max="3607" width="7.109375" style="668" customWidth="1"/>
    <col min="3608" max="3840" width="9.109375" style="668"/>
    <col min="3841" max="3841" width="23.33203125" style="668" customWidth="1"/>
    <col min="3842" max="3842" width="7.109375" style="668" customWidth="1"/>
    <col min="3843" max="3843" width="7.88671875" style="668" customWidth="1"/>
    <col min="3844" max="3863" width="7.109375" style="668" customWidth="1"/>
    <col min="3864" max="4096" width="9.109375" style="668"/>
    <col min="4097" max="4097" width="23.33203125" style="668" customWidth="1"/>
    <col min="4098" max="4098" width="7.109375" style="668" customWidth="1"/>
    <col min="4099" max="4099" width="7.88671875" style="668" customWidth="1"/>
    <col min="4100" max="4119" width="7.109375" style="668" customWidth="1"/>
    <col min="4120" max="4352" width="9.109375" style="668"/>
    <col min="4353" max="4353" width="23.33203125" style="668" customWidth="1"/>
    <col min="4354" max="4354" width="7.109375" style="668" customWidth="1"/>
    <col min="4355" max="4355" width="7.88671875" style="668" customWidth="1"/>
    <col min="4356" max="4375" width="7.109375" style="668" customWidth="1"/>
    <col min="4376" max="4608" width="9.109375" style="668"/>
    <col min="4609" max="4609" width="23.33203125" style="668" customWidth="1"/>
    <col min="4610" max="4610" width="7.109375" style="668" customWidth="1"/>
    <col min="4611" max="4611" width="7.88671875" style="668" customWidth="1"/>
    <col min="4612" max="4631" width="7.109375" style="668" customWidth="1"/>
    <col min="4632" max="4864" width="9.109375" style="668"/>
    <col min="4865" max="4865" width="23.33203125" style="668" customWidth="1"/>
    <col min="4866" max="4866" width="7.109375" style="668" customWidth="1"/>
    <col min="4867" max="4867" width="7.88671875" style="668" customWidth="1"/>
    <col min="4868" max="4887" width="7.109375" style="668" customWidth="1"/>
    <col min="4888" max="5120" width="9.109375" style="668"/>
    <col min="5121" max="5121" width="23.33203125" style="668" customWidth="1"/>
    <col min="5122" max="5122" width="7.109375" style="668" customWidth="1"/>
    <col min="5123" max="5123" width="7.88671875" style="668" customWidth="1"/>
    <col min="5124" max="5143" width="7.109375" style="668" customWidth="1"/>
    <col min="5144" max="5376" width="9.109375" style="668"/>
    <col min="5377" max="5377" width="23.33203125" style="668" customWidth="1"/>
    <col min="5378" max="5378" width="7.109375" style="668" customWidth="1"/>
    <col min="5379" max="5379" width="7.88671875" style="668" customWidth="1"/>
    <col min="5380" max="5399" width="7.109375" style="668" customWidth="1"/>
    <col min="5400" max="5632" width="9.109375" style="668"/>
    <col min="5633" max="5633" width="23.33203125" style="668" customWidth="1"/>
    <col min="5634" max="5634" width="7.109375" style="668" customWidth="1"/>
    <col min="5635" max="5635" width="7.88671875" style="668" customWidth="1"/>
    <col min="5636" max="5655" width="7.109375" style="668" customWidth="1"/>
    <col min="5656" max="5888" width="9.109375" style="668"/>
    <col min="5889" max="5889" width="23.33203125" style="668" customWidth="1"/>
    <col min="5890" max="5890" width="7.109375" style="668" customWidth="1"/>
    <col min="5891" max="5891" width="7.88671875" style="668" customWidth="1"/>
    <col min="5892" max="5911" width="7.109375" style="668" customWidth="1"/>
    <col min="5912" max="6144" width="9.109375" style="668"/>
    <col min="6145" max="6145" width="23.33203125" style="668" customWidth="1"/>
    <col min="6146" max="6146" width="7.109375" style="668" customWidth="1"/>
    <col min="6147" max="6147" width="7.88671875" style="668" customWidth="1"/>
    <col min="6148" max="6167" width="7.109375" style="668" customWidth="1"/>
    <col min="6168" max="6400" width="9.109375" style="668"/>
    <col min="6401" max="6401" width="23.33203125" style="668" customWidth="1"/>
    <col min="6402" max="6402" width="7.109375" style="668" customWidth="1"/>
    <col min="6403" max="6403" width="7.88671875" style="668" customWidth="1"/>
    <col min="6404" max="6423" width="7.109375" style="668" customWidth="1"/>
    <col min="6424" max="6656" width="9.109375" style="668"/>
    <col min="6657" max="6657" width="23.33203125" style="668" customWidth="1"/>
    <col min="6658" max="6658" width="7.109375" style="668" customWidth="1"/>
    <col min="6659" max="6659" width="7.88671875" style="668" customWidth="1"/>
    <col min="6660" max="6679" width="7.109375" style="668" customWidth="1"/>
    <col min="6680" max="6912" width="9.109375" style="668"/>
    <col min="6913" max="6913" width="23.33203125" style="668" customWidth="1"/>
    <col min="6914" max="6914" width="7.109375" style="668" customWidth="1"/>
    <col min="6915" max="6915" width="7.88671875" style="668" customWidth="1"/>
    <col min="6916" max="6935" width="7.109375" style="668" customWidth="1"/>
    <col min="6936" max="7168" width="9.109375" style="668"/>
    <col min="7169" max="7169" width="23.33203125" style="668" customWidth="1"/>
    <col min="7170" max="7170" width="7.109375" style="668" customWidth="1"/>
    <col min="7171" max="7171" width="7.88671875" style="668" customWidth="1"/>
    <col min="7172" max="7191" width="7.109375" style="668" customWidth="1"/>
    <col min="7192" max="7424" width="9.109375" style="668"/>
    <col min="7425" max="7425" width="23.33203125" style="668" customWidth="1"/>
    <col min="7426" max="7426" width="7.109375" style="668" customWidth="1"/>
    <col min="7427" max="7427" width="7.88671875" style="668" customWidth="1"/>
    <col min="7428" max="7447" width="7.109375" style="668" customWidth="1"/>
    <col min="7448" max="7680" width="9.109375" style="668"/>
    <col min="7681" max="7681" width="23.33203125" style="668" customWidth="1"/>
    <col min="7682" max="7682" width="7.109375" style="668" customWidth="1"/>
    <col min="7683" max="7683" width="7.88671875" style="668" customWidth="1"/>
    <col min="7684" max="7703" width="7.109375" style="668" customWidth="1"/>
    <col min="7704" max="7936" width="9.109375" style="668"/>
    <col min="7937" max="7937" width="23.33203125" style="668" customWidth="1"/>
    <col min="7938" max="7938" width="7.109375" style="668" customWidth="1"/>
    <col min="7939" max="7939" width="7.88671875" style="668" customWidth="1"/>
    <col min="7940" max="7959" width="7.109375" style="668" customWidth="1"/>
    <col min="7960" max="8192" width="9.109375" style="668"/>
    <col min="8193" max="8193" width="23.33203125" style="668" customWidth="1"/>
    <col min="8194" max="8194" width="7.109375" style="668" customWidth="1"/>
    <col min="8195" max="8195" width="7.88671875" style="668" customWidth="1"/>
    <col min="8196" max="8215" width="7.109375" style="668" customWidth="1"/>
    <col min="8216" max="8448" width="9.109375" style="668"/>
    <col min="8449" max="8449" width="23.33203125" style="668" customWidth="1"/>
    <col min="8450" max="8450" width="7.109375" style="668" customWidth="1"/>
    <col min="8451" max="8451" width="7.88671875" style="668" customWidth="1"/>
    <col min="8452" max="8471" width="7.109375" style="668" customWidth="1"/>
    <col min="8472" max="8704" width="9.109375" style="668"/>
    <col min="8705" max="8705" width="23.33203125" style="668" customWidth="1"/>
    <col min="8706" max="8706" width="7.109375" style="668" customWidth="1"/>
    <col min="8707" max="8707" width="7.88671875" style="668" customWidth="1"/>
    <col min="8708" max="8727" width="7.109375" style="668" customWidth="1"/>
    <col min="8728" max="8960" width="9.109375" style="668"/>
    <col min="8961" max="8961" width="23.33203125" style="668" customWidth="1"/>
    <col min="8962" max="8962" width="7.109375" style="668" customWidth="1"/>
    <col min="8963" max="8963" width="7.88671875" style="668" customWidth="1"/>
    <col min="8964" max="8983" width="7.109375" style="668" customWidth="1"/>
    <col min="8984" max="9216" width="9.109375" style="668"/>
    <col min="9217" max="9217" width="23.33203125" style="668" customWidth="1"/>
    <col min="9218" max="9218" width="7.109375" style="668" customWidth="1"/>
    <col min="9219" max="9219" width="7.88671875" style="668" customWidth="1"/>
    <col min="9220" max="9239" width="7.109375" style="668" customWidth="1"/>
    <col min="9240" max="9472" width="9.109375" style="668"/>
    <col min="9473" max="9473" width="23.33203125" style="668" customWidth="1"/>
    <col min="9474" max="9474" width="7.109375" style="668" customWidth="1"/>
    <col min="9475" max="9475" width="7.88671875" style="668" customWidth="1"/>
    <col min="9476" max="9495" width="7.109375" style="668" customWidth="1"/>
    <col min="9496" max="9728" width="9.109375" style="668"/>
    <col min="9729" max="9729" width="23.33203125" style="668" customWidth="1"/>
    <col min="9730" max="9730" width="7.109375" style="668" customWidth="1"/>
    <col min="9731" max="9731" width="7.88671875" style="668" customWidth="1"/>
    <col min="9732" max="9751" width="7.109375" style="668" customWidth="1"/>
    <col min="9752" max="9984" width="9.109375" style="668"/>
    <col min="9985" max="9985" width="23.33203125" style="668" customWidth="1"/>
    <col min="9986" max="9986" width="7.109375" style="668" customWidth="1"/>
    <col min="9987" max="9987" width="7.88671875" style="668" customWidth="1"/>
    <col min="9988" max="10007" width="7.109375" style="668" customWidth="1"/>
    <col min="10008" max="10240" width="9.109375" style="668"/>
    <col min="10241" max="10241" width="23.33203125" style="668" customWidth="1"/>
    <col min="10242" max="10242" width="7.109375" style="668" customWidth="1"/>
    <col min="10243" max="10243" width="7.88671875" style="668" customWidth="1"/>
    <col min="10244" max="10263" width="7.109375" style="668" customWidth="1"/>
    <col min="10264" max="10496" width="9.109375" style="668"/>
    <col min="10497" max="10497" width="23.33203125" style="668" customWidth="1"/>
    <col min="10498" max="10498" width="7.109375" style="668" customWidth="1"/>
    <col min="10499" max="10499" width="7.88671875" style="668" customWidth="1"/>
    <col min="10500" max="10519" width="7.109375" style="668" customWidth="1"/>
    <col min="10520" max="10752" width="9.109375" style="668"/>
    <col min="10753" max="10753" width="23.33203125" style="668" customWidth="1"/>
    <col min="10754" max="10754" width="7.109375" style="668" customWidth="1"/>
    <col min="10755" max="10755" width="7.88671875" style="668" customWidth="1"/>
    <col min="10756" max="10775" width="7.109375" style="668" customWidth="1"/>
    <col min="10776" max="11008" width="9.109375" style="668"/>
    <col min="11009" max="11009" width="23.33203125" style="668" customWidth="1"/>
    <col min="11010" max="11010" width="7.109375" style="668" customWidth="1"/>
    <col min="11011" max="11011" width="7.88671875" style="668" customWidth="1"/>
    <col min="11012" max="11031" width="7.109375" style="668" customWidth="1"/>
    <col min="11032" max="11264" width="9.109375" style="668"/>
    <col min="11265" max="11265" width="23.33203125" style="668" customWidth="1"/>
    <col min="11266" max="11266" width="7.109375" style="668" customWidth="1"/>
    <col min="11267" max="11267" width="7.88671875" style="668" customWidth="1"/>
    <col min="11268" max="11287" width="7.109375" style="668" customWidth="1"/>
    <col min="11288" max="11520" width="9.109375" style="668"/>
    <col min="11521" max="11521" width="23.33203125" style="668" customWidth="1"/>
    <col min="11522" max="11522" width="7.109375" style="668" customWidth="1"/>
    <col min="11523" max="11523" width="7.88671875" style="668" customWidth="1"/>
    <col min="11524" max="11543" width="7.109375" style="668" customWidth="1"/>
    <col min="11544" max="11776" width="9.109375" style="668"/>
    <col min="11777" max="11777" width="23.33203125" style="668" customWidth="1"/>
    <col min="11778" max="11778" width="7.109375" style="668" customWidth="1"/>
    <col min="11779" max="11779" width="7.88671875" style="668" customWidth="1"/>
    <col min="11780" max="11799" width="7.109375" style="668" customWidth="1"/>
    <col min="11800" max="12032" width="9.109375" style="668"/>
    <col min="12033" max="12033" width="23.33203125" style="668" customWidth="1"/>
    <col min="12034" max="12034" width="7.109375" style="668" customWidth="1"/>
    <col min="12035" max="12035" width="7.88671875" style="668" customWidth="1"/>
    <col min="12036" max="12055" width="7.109375" style="668" customWidth="1"/>
    <col min="12056" max="12288" width="9.109375" style="668"/>
    <col min="12289" max="12289" width="23.33203125" style="668" customWidth="1"/>
    <col min="12290" max="12290" width="7.109375" style="668" customWidth="1"/>
    <col min="12291" max="12291" width="7.88671875" style="668" customWidth="1"/>
    <col min="12292" max="12311" width="7.109375" style="668" customWidth="1"/>
    <col min="12312" max="12544" width="9.109375" style="668"/>
    <col min="12545" max="12545" width="23.33203125" style="668" customWidth="1"/>
    <col min="12546" max="12546" width="7.109375" style="668" customWidth="1"/>
    <col min="12547" max="12547" width="7.88671875" style="668" customWidth="1"/>
    <col min="12548" max="12567" width="7.109375" style="668" customWidth="1"/>
    <col min="12568" max="12800" width="9.109375" style="668"/>
    <col min="12801" max="12801" width="23.33203125" style="668" customWidth="1"/>
    <col min="12802" max="12802" width="7.109375" style="668" customWidth="1"/>
    <col min="12803" max="12803" width="7.88671875" style="668" customWidth="1"/>
    <col min="12804" max="12823" width="7.109375" style="668" customWidth="1"/>
    <col min="12824" max="13056" width="9.109375" style="668"/>
    <col min="13057" max="13057" width="23.33203125" style="668" customWidth="1"/>
    <col min="13058" max="13058" width="7.109375" style="668" customWidth="1"/>
    <col min="13059" max="13059" width="7.88671875" style="668" customWidth="1"/>
    <col min="13060" max="13079" width="7.109375" style="668" customWidth="1"/>
    <col min="13080" max="13312" width="9.109375" style="668"/>
    <col min="13313" max="13313" width="23.33203125" style="668" customWidth="1"/>
    <col min="13314" max="13314" width="7.109375" style="668" customWidth="1"/>
    <col min="13315" max="13315" width="7.88671875" style="668" customWidth="1"/>
    <col min="13316" max="13335" width="7.109375" style="668" customWidth="1"/>
    <col min="13336" max="13568" width="9.109375" style="668"/>
    <col min="13569" max="13569" width="23.33203125" style="668" customWidth="1"/>
    <col min="13570" max="13570" width="7.109375" style="668" customWidth="1"/>
    <col min="13571" max="13571" width="7.88671875" style="668" customWidth="1"/>
    <col min="13572" max="13591" width="7.109375" style="668" customWidth="1"/>
    <col min="13592" max="13824" width="9.109375" style="668"/>
    <col min="13825" max="13825" width="23.33203125" style="668" customWidth="1"/>
    <col min="13826" max="13826" width="7.109375" style="668" customWidth="1"/>
    <col min="13827" max="13827" width="7.88671875" style="668" customWidth="1"/>
    <col min="13828" max="13847" width="7.109375" style="668" customWidth="1"/>
    <col min="13848" max="14080" width="9.109375" style="668"/>
    <col min="14081" max="14081" width="23.33203125" style="668" customWidth="1"/>
    <col min="14082" max="14082" width="7.109375" style="668" customWidth="1"/>
    <col min="14083" max="14083" width="7.88671875" style="668" customWidth="1"/>
    <col min="14084" max="14103" width="7.109375" style="668" customWidth="1"/>
    <col min="14104" max="14336" width="9.109375" style="668"/>
    <col min="14337" max="14337" width="23.33203125" style="668" customWidth="1"/>
    <col min="14338" max="14338" width="7.109375" style="668" customWidth="1"/>
    <col min="14339" max="14339" width="7.88671875" style="668" customWidth="1"/>
    <col min="14340" max="14359" width="7.109375" style="668" customWidth="1"/>
    <col min="14360" max="14592" width="9.109375" style="668"/>
    <col min="14593" max="14593" width="23.33203125" style="668" customWidth="1"/>
    <col min="14594" max="14594" width="7.109375" style="668" customWidth="1"/>
    <col min="14595" max="14595" width="7.88671875" style="668" customWidth="1"/>
    <col min="14596" max="14615" width="7.109375" style="668" customWidth="1"/>
    <col min="14616" max="14848" width="9.109375" style="668"/>
    <col min="14849" max="14849" width="23.33203125" style="668" customWidth="1"/>
    <col min="14850" max="14850" width="7.109375" style="668" customWidth="1"/>
    <col min="14851" max="14851" width="7.88671875" style="668" customWidth="1"/>
    <col min="14852" max="14871" width="7.109375" style="668" customWidth="1"/>
    <col min="14872" max="15104" width="9.109375" style="668"/>
    <col min="15105" max="15105" width="23.33203125" style="668" customWidth="1"/>
    <col min="15106" max="15106" width="7.109375" style="668" customWidth="1"/>
    <col min="15107" max="15107" width="7.88671875" style="668" customWidth="1"/>
    <col min="15108" max="15127" width="7.109375" style="668" customWidth="1"/>
    <col min="15128" max="15360" width="9.109375" style="668"/>
    <col min="15361" max="15361" width="23.33203125" style="668" customWidth="1"/>
    <col min="15362" max="15362" width="7.109375" style="668" customWidth="1"/>
    <col min="15363" max="15363" width="7.88671875" style="668" customWidth="1"/>
    <col min="15364" max="15383" width="7.109375" style="668" customWidth="1"/>
    <col min="15384" max="15616" width="9.109375" style="668"/>
    <col min="15617" max="15617" width="23.33203125" style="668" customWidth="1"/>
    <col min="15618" max="15618" width="7.109375" style="668" customWidth="1"/>
    <col min="15619" max="15619" width="7.88671875" style="668" customWidth="1"/>
    <col min="15620" max="15639" width="7.109375" style="668" customWidth="1"/>
    <col min="15640" max="15872" width="9.109375" style="668"/>
    <col min="15873" max="15873" width="23.33203125" style="668" customWidth="1"/>
    <col min="15874" max="15874" width="7.109375" style="668" customWidth="1"/>
    <col min="15875" max="15875" width="7.88671875" style="668" customWidth="1"/>
    <col min="15876" max="15895" width="7.109375" style="668" customWidth="1"/>
    <col min="15896" max="16128" width="9.109375" style="668"/>
    <col min="16129" max="16129" width="23.33203125" style="668" customWidth="1"/>
    <col min="16130" max="16130" width="7.109375" style="668" customWidth="1"/>
    <col min="16131" max="16131" width="7.88671875" style="668" customWidth="1"/>
    <col min="16132" max="16151" width="7.109375" style="668" customWidth="1"/>
    <col min="16152" max="16384" width="9.109375" style="668"/>
  </cols>
  <sheetData>
    <row r="1" spans="1:16384" s="1438" customFormat="1">
      <c r="A1" s="1460" t="s">
        <v>5197</v>
      </c>
      <c r="B1" s="1460" t="s">
        <v>5197</v>
      </c>
      <c r="C1" s="1460" t="s">
        <v>5197</v>
      </c>
      <c r="D1" s="1460" t="s">
        <v>5197</v>
      </c>
      <c r="E1" s="1460" t="s">
        <v>5197</v>
      </c>
      <c r="F1" s="1460" t="s">
        <v>5197</v>
      </c>
      <c r="G1" s="1460" t="s">
        <v>5197</v>
      </c>
      <c r="H1" s="1460" t="s">
        <v>5197</v>
      </c>
      <c r="I1" s="1460" t="s">
        <v>5197</v>
      </c>
      <c r="J1" s="1460" t="s">
        <v>5197</v>
      </c>
      <c r="K1" s="1460" t="s">
        <v>5197</v>
      </c>
      <c r="L1" s="1460" t="s">
        <v>5197</v>
      </c>
      <c r="M1" s="1460" t="s">
        <v>5197</v>
      </c>
      <c r="N1" s="1460" t="s">
        <v>5197</v>
      </c>
      <c r="O1" s="1460" t="s">
        <v>5197</v>
      </c>
      <c r="P1" s="1460" t="s">
        <v>5197</v>
      </c>
      <c r="Q1" s="1460" t="s">
        <v>5197</v>
      </c>
      <c r="R1" s="1460" t="s">
        <v>5197</v>
      </c>
      <c r="S1" s="1460" t="s">
        <v>5197</v>
      </c>
      <c r="T1" s="1460" t="s">
        <v>5197</v>
      </c>
      <c r="U1" s="1460" t="s">
        <v>5197</v>
      </c>
      <c r="V1" s="1460" t="s">
        <v>5197</v>
      </c>
      <c r="W1" s="1460" t="s">
        <v>5197</v>
      </c>
      <c r="X1" s="1460" t="s">
        <v>5197</v>
      </c>
      <c r="Y1" s="1460" t="s">
        <v>5197</v>
      </c>
      <c r="Z1" s="1460" t="s">
        <v>5197</v>
      </c>
      <c r="AA1" s="1460" t="s">
        <v>5197</v>
      </c>
      <c r="AB1" s="1460" t="s">
        <v>5197</v>
      </c>
      <c r="AC1" s="1460" t="s">
        <v>5197</v>
      </c>
      <c r="AD1" s="1460" t="s">
        <v>5197</v>
      </c>
      <c r="AE1" s="1460" t="s">
        <v>5197</v>
      </c>
      <c r="AF1" s="1460" t="s">
        <v>5197</v>
      </c>
      <c r="AG1" s="1460" t="s">
        <v>5197</v>
      </c>
      <c r="AH1" s="1460" t="s">
        <v>5197</v>
      </c>
      <c r="AI1" s="1460" t="s">
        <v>5197</v>
      </c>
      <c r="AJ1" s="1460" t="s">
        <v>5197</v>
      </c>
      <c r="AK1" s="1460" t="s">
        <v>5197</v>
      </c>
      <c r="AL1" s="1460" t="s">
        <v>5197</v>
      </c>
      <c r="AM1" s="1460" t="s">
        <v>5197</v>
      </c>
      <c r="AN1" s="1460" t="s">
        <v>5197</v>
      </c>
      <c r="AO1" s="1460" t="s">
        <v>5197</v>
      </c>
      <c r="AP1" s="1460" t="s">
        <v>5197</v>
      </c>
      <c r="AQ1" s="1460" t="s">
        <v>5197</v>
      </c>
      <c r="AR1" s="1460" t="s">
        <v>5197</v>
      </c>
      <c r="AS1" s="1460" t="s">
        <v>5197</v>
      </c>
      <c r="AT1" s="1460" t="s">
        <v>5197</v>
      </c>
      <c r="AU1" s="1460" t="s">
        <v>5197</v>
      </c>
      <c r="AV1" s="1460" t="s">
        <v>5197</v>
      </c>
      <c r="AW1" s="1460" t="s">
        <v>5197</v>
      </c>
      <c r="AX1" s="1460" t="s">
        <v>5197</v>
      </c>
      <c r="AY1" s="1460" t="s">
        <v>5197</v>
      </c>
      <c r="AZ1" s="1460" t="s">
        <v>5197</v>
      </c>
      <c r="BA1" s="1460" t="s">
        <v>5197</v>
      </c>
      <c r="BB1" s="1460" t="s">
        <v>5197</v>
      </c>
      <c r="BC1" s="1460" t="s">
        <v>5197</v>
      </c>
      <c r="BD1" s="1460" t="s">
        <v>5197</v>
      </c>
      <c r="BE1" s="1460" t="s">
        <v>5197</v>
      </c>
      <c r="BF1" s="1460" t="s">
        <v>5197</v>
      </c>
      <c r="BG1" s="1460" t="s">
        <v>5197</v>
      </c>
      <c r="BH1" s="1460" t="s">
        <v>5197</v>
      </c>
      <c r="BI1" s="1460" t="s">
        <v>5197</v>
      </c>
      <c r="BJ1" s="1460" t="s">
        <v>5197</v>
      </c>
      <c r="BK1" s="1460" t="s">
        <v>5197</v>
      </c>
      <c r="BL1" s="1460" t="s">
        <v>5197</v>
      </c>
      <c r="BM1" s="1460" t="s">
        <v>5197</v>
      </c>
      <c r="BN1" s="1460" t="s">
        <v>5197</v>
      </c>
      <c r="BO1" s="1460" t="s">
        <v>5197</v>
      </c>
      <c r="BP1" s="1460" t="s">
        <v>5197</v>
      </c>
      <c r="BQ1" s="1460" t="s">
        <v>5197</v>
      </c>
      <c r="BR1" s="1460" t="s">
        <v>5197</v>
      </c>
      <c r="BS1" s="1460" t="s">
        <v>5197</v>
      </c>
      <c r="BT1" s="1460" t="s">
        <v>5197</v>
      </c>
      <c r="BU1" s="1460" t="s">
        <v>5197</v>
      </c>
      <c r="BV1" s="1460" t="s">
        <v>5197</v>
      </c>
      <c r="BW1" s="1460" t="s">
        <v>5197</v>
      </c>
      <c r="BX1" s="1460" t="s">
        <v>5197</v>
      </c>
      <c r="BY1" s="1460" t="s">
        <v>5197</v>
      </c>
      <c r="BZ1" s="1460" t="s">
        <v>5197</v>
      </c>
      <c r="CA1" s="1460" t="s">
        <v>5197</v>
      </c>
      <c r="CB1" s="1460" t="s">
        <v>5197</v>
      </c>
      <c r="CC1" s="1460" t="s">
        <v>5197</v>
      </c>
      <c r="CD1" s="1460" t="s">
        <v>5197</v>
      </c>
      <c r="CE1" s="1460" t="s">
        <v>5197</v>
      </c>
      <c r="CF1" s="1460" t="s">
        <v>5197</v>
      </c>
      <c r="CG1" s="1460" t="s">
        <v>5197</v>
      </c>
      <c r="CH1" s="1460" t="s">
        <v>5197</v>
      </c>
      <c r="CI1" s="1460" t="s">
        <v>5197</v>
      </c>
      <c r="CJ1" s="1460" t="s">
        <v>5197</v>
      </c>
      <c r="CK1" s="1460" t="s">
        <v>5197</v>
      </c>
      <c r="CL1" s="1460" t="s">
        <v>5197</v>
      </c>
      <c r="CM1" s="1460" t="s">
        <v>5197</v>
      </c>
      <c r="CN1" s="1460" t="s">
        <v>5197</v>
      </c>
      <c r="CO1" s="1460" t="s">
        <v>5197</v>
      </c>
      <c r="CP1" s="1460" t="s">
        <v>5197</v>
      </c>
      <c r="CQ1" s="1460" t="s">
        <v>5197</v>
      </c>
      <c r="CR1" s="1460" t="s">
        <v>5197</v>
      </c>
      <c r="CS1" s="1460" t="s">
        <v>5197</v>
      </c>
      <c r="CT1" s="1460" t="s">
        <v>5197</v>
      </c>
      <c r="CU1" s="1460" t="s">
        <v>5197</v>
      </c>
      <c r="CV1" s="1460" t="s">
        <v>5197</v>
      </c>
      <c r="CW1" s="1460" t="s">
        <v>5197</v>
      </c>
      <c r="CX1" s="1460" t="s">
        <v>5197</v>
      </c>
      <c r="CY1" s="1460" t="s">
        <v>5197</v>
      </c>
      <c r="CZ1" s="1460" t="s">
        <v>5197</v>
      </c>
      <c r="DA1" s="1460" t="s">
        <v>5197</v>
      </c>
      <c r="DB1" s="1460" t="s">
        <v>5197</v>
      </c>
      <c r="DC1" s="1460" t="s">
        <v>5197</v>
      </c>
      <c r="DD1" s="1460" t="s">
        <v>5197</v>
      </c>
      <c r="DE1" s="1460" t="s">
        <v>5197</v>
      </c>
      <c r="DF1" s="1460" t="s">
        <v>5197</v>
      </c>
      <c r="DG1" s="1460" t="s">
        <v>5197</v>
      </c>
      <c r="DH1" s="1460" t="s">
        <v>5197</v>
      </c>
      <c r="DI1" s="1460" t="s">
        <v>5197</v>
      </c>
      <c r="DJ1" s="1460" t="s">
        <v>5197</v>
      </c>
      <c r="DK1" s="1460" t="s">
        <v>5197</v>
      </c>
      <c r="DL1" s="1460" t="s">
        <v>5197</v>
      </c>
      <c r="DM1" s="1460" t="s">
        <v>5197</v>
      </c>
      <c r="DN1" s="1460" t="s">
        <v>5197</v>
      </c>
      <c r="DO1" s="1460" t="s">
        <v>5197</v>
      </c>
      <c r="DP1" s="1460" t="s">
        <v>5197</v>
      </c>
      <c r="DQ1" s="1460" t="s">
        <v>5197</v>
      </c>
      <c r="DR1" s="1460" t="s">
        <v>5197</v>
      </c>
      <c r="DS1" s="1460" t="s">
        <v>5197</v>
      </c>
      <c r="DT1" s="1460" t="s">
        <v>5197</v>
      </c>
      <c r="DU1" s="1460" t="s">
        <v>5197</v>
      </c>
      <c r="DV1" s="1460" t="s">
        <v>5197</v>
      </c>
      <c r="DW1" s="1460" t="s">
        <v>5197</v>
      </c>
      <c r="DX1" s="1460" t="s">
        <v>5197</v>
      </c>
      <c r="DY1" s="1460" t="s">
        <v>5197</v>
      </c>
      <c r="DZ1" s="1460" t="s">
        <v>5197</v>
      </c>
      <c r="EA1" s="1460" t="s">
        <v>5197</v>
      </c>
      <c r="EB1" s="1460" t="s">
        <v>5197</v>
      </c>
      <c r="EC1" s="1460" t="s">
        <v>5197</v>
      </c>
      <c r="ED1" s="1460" t="s">
        <v>5197</v>
      </c>
      <c r="EE1" s="1460" t="s">
        <v>5197</v>
      </c>
      <c r="EF1" s="1460" t="s">
        <v>5197</v>
      </c>
      <c r="EG1" s="1460" t="s">
        <v>5197</v>
      </c>
      <c r="EH1" s="1460" t="s">
        <v>5197</v>
      </c>
      <c r="EI1" s="1460" t="s">
        <v>5197</v>
      </c>
      <c r="EJ1" s="1460" t="s">
        <v>5197</v>
      </c>
      <c r="EK1" s="1460" t="s">
        <v>5197</v>
      </c>
      <c r="EL1" s="1460" t="s">
        <v>5197</v>
      </c>
      <c r="EM1" s="1460" t="s">
        <v>5197</v>
      </c>
      <c r="EN1" s="1460" t="s">
        <v>5197</v>
      </c>
      <c r="EO1" s="1460" t="s">
        <v>5197</v>
      </c>
      <c r="EP1" s="1460" t="s">
        <v>5197</v>
      </c>
      <c r="EQ1" s="1460" t="s">
        <v>5197</v>
      </c>
      <c r="ER1" s="1460" t="s">
        <v>5197</v>
      </c>
      <c r="ES1" s="1460" t="s">
        <v>5197</v>
      </c>
      <c r="ET1" s="1460" t="s">
        <v>5197</v>
      </c>
      <c r="EU1" s="1460" t="s">
        <v>5197</v>
      </c>
      <c r="EV1" s="1460" t="s">
        <v>5197</v>
      </c>
      <c r="EW1" s="1460" t="s">
        <v>5197</v>
      </c>
      <c r="EX1" s="1460" t="s">
        <v>5197</v>
      </c>
      <c r="EY1" s="1460" t="s">
        <v>5197</v>
      </c>
      <c r="EZ1" s="1460" t="s">
        <v>5197</v>
      </c>
      <c r="FA1" s="1460" t="s">
        <v>5197</v>
      </c>
      <c r="FB1" s="1460" t="s">
        <v>5197</v>
      </c>
      <c r="FC1" s="1460" t="s">
        <v>5197</v>
      </c>
      <c r="FD1" s="1460" t="s">
        <v>5197</v>
      </c>
      <c r="FE1" s="1460" t="s">
        <v>5197</v>
      </c>
      <c r="FF1" s="1460" t="s">
        <v>5197</v>
      </c>
      <c r="FG1" s="1460" t="s">
        <v>5197</v>
      </c>
      <c r="FH1" s="1460" t="s">
        <v>5197</v>
      </c>
      <c r="FI1" s="1460" t="s">
        <v>5197</v>
      </c>
      <c r="FJ1" s="1460" t="s">
        <v>5197</v>
      </c>
      <c r="FK1" s="1460" t="s">
        <v>5197</v>
      </c>
      <c r="FL1" s="1460" t="s">
        <v>5197</v>
      </c>
      <c r="FM1" s="1460" t="s">
        <v>5197</v>
      </c>
      <c r="FN1" s="1460" t="s">
        <v>5197</v>
      </c>
      <c r="FO1" s="1460" t="s">
        <v>5197</v>
      </c>
      <c r="FP1" s="1460" t="s">
        <v>5197</v>
      </c>
      <c r="FQ1" s="1460" t="s">
        <v>5197</v>
      </c>
      <c r="FR1" s="1460" t="s">
        <v>5197</v>
      </c>
      <c r="FS1" s="1460" t="s">
        <v>5197</v>
      </c>
      <c r="FT1" s="1460" t="s">
        <v>5197</v>
      </c>
      <c r="FU1" s="1460" t="s">
        <v>5197</v>
      </c>
      <c r="FV1" s="1460" t="s">
        <v>5197</v>
      </c>
      <c r="FW1" s="1460" t="s">
        <v>5197</v>
      </c>
      <c r="FX1" s="1460" t="s">
        <v>5197</v>
      </c>
      <c r="FY1" s="1460" t="s">
        <v>5197</v>
      </c>
      <c r="FZ1" s="1460" t="s">
        <v>5197</v>
      </c>
      <c r="GA1" s="1460" t="s">
        <v>5197</v>
      </c>
      <c r="GB1" s="1460" t="s">
        <v>5197</v>
      </c>
      <c r="GC1" s="1460" t="s">
        <v>5197</v>
      </c>
      <c r="GD1" s="1460" t="s">
        <v>5197</v>
      </c>
      <c r="GE1" s="1460" t="s">
        <v>5197</v>
      </c>
      <c r="GF1" s="1460" t="s">
        <v>5197</v>
      </c>
      <c r="GG1" s="1460" t="s">
        <v>5197</v>
      </c>
      <c r="GH1" s="1460" t="s">
        <v>5197</v>
      </c>
      <c r="GI1" s="1460" t="s">
        <v>5197</v>
      </c>
      <c r="GJ1" s="1460" t="s">
        <v>5197</v>
      </c>
      <c r="GK1" s="1460" t="s">
        <v>5197</v>
      </c>
      <c r="GL1" s="1460" t="s">
        <v>5197</v>
      </c>
      <c r="GM1" s="1460" t="s">
        <v>5197</v>
      </c>
      <c r="GN1" s="1460" t="s">
        <v>5197</v>
      </c>
      <c r="GO1" s="1460" t="s">
        <v>5197</v>
      </c>
      <c r="GP1" s="1460" t="s">
        <v>5197</v>
      </c>
      <c r="GQ1" s="1460" t="s">
        <v>5197</v>
      </c>
      <c r="GR1" s="1460" t="s">
        <v>5197</v>
      </c>
      <c r="GS1" s="1460" t="s">
        <v>5197</v>
      </c>
      <c r="GT1" s="1460" t="s">
        <v>5197</v>
      </c>
      <c r="GU1" s="1460" t="s">
        <v>5197</v>
      </c>
      <c r="GV1" s="1460" t="s">
        <v>5197</v>
      </c>
      <c r="GW1" s="1460" t="s">
        <v>5197</v>
      </c>
      <c r="GX1" s="1460" t="s">
        <v>5197</v>
      </c>
      <c r="GY1" s="1460" t="s">
        <v>5197</v>
      </c>
      <c r="GZ1" s="1460" t="s">
        <v>5197</v>
      </c>
      <c r="HA1" s="1460" t="s">
        <v>5197</v>
      </c>
      <c r="HB1" s="1460" t="s">
        <v>5197</v>
      </c>
      <c r="HC1" s="1460" t="s">
        <v>5197</v>
      </c>
      <c r="HD1" s="1460" t="s">
        <v>5197</v>
      </c>
      <c r="HE1" s="1460" t="s">
        <v>5197</v>
      </c>
      <c r="HF1" s="1460" t="s">
        <v>5197</v>
      </c>
      <c r="HG1" s="1460" t="s">
        <v>5197</v>
      </c>
      <c r="HH1" s="1460" t="s">
        <v>5197</v>
      </c>
      <c r="HI1" s="1460" t="s">
        <v>5197</v>
      </c>
      <c r="HJ1" s="1460" t="s">
        <v>5197</v>
      </c>
      <c r="HK1" s="1460" t="s">
        <v>5197</v>
      </c>
      <c r="HL1" s="1460" t="s">
        <v>5197</v>
      </c>
      <c r="HM1" s="1460" t="s">
        <v>5197</v>
      </c>
      <c r="HN1" s="1460" t="s">
        <v>5197</v>
      </c>
      <c r="HO1" s="1460" t="s">
        <v>5197</v>
      </c>
      <c r="HP1" s="1460" t="s">
        <v>5197</v>
      </c>
      <c r="HQ1" s="1460" t="s">
        <v>5197</v>
      </c>
      <c r="HR1" s="1460" t="s">
        <v>5197</v>
      </c>
      <c r="HS1" s="1460" t="s">
        <v>5197</v>
      </c>
      <c r="HT1" s="1460" t="s">
        <v>5197</v>
      </c>
      <c r="HU1" s="1460" t="s">
        <v>5197</v>
      </c>
      <c r="HV1" s="1460" t="s">
        <v>5197</v>
      </c>
      <c r="HW1" s="1460" t="s">
        <v>5197</v>
      </c>
      <c r="HX1" s="1460" t="s">
        <v>5197</v>
      </c>
      <c r="HY1" s="1460" t="s">
        <v>5197</v>
      </c>
      <c r="HZ1" s="1460" t="s">
        <v>5197</v>
      </c>
      <c r="IA1" s="1460" t="s">
        <v>5197</v>
      </c>
      <c r="IB1" s="1460" t="s">
        <v>5197</v>
      </c>
      <c r="IC1" s="1460" t="s">
        <v>5197</v>
      </c>
      <c r="ID1" s="1460" t="s">
        <v>5197</v>
      </c>
      <c r="IE1" s="1460" t="s">
        <v>5197</v>
      </c>
      <c r="IF1" s="1460" t="s">
        <v>5197</v>
      </c>
      <c r="IG1" s="1460" t="s">
        <v>5197</v>
      </c>
      <c r="IH1" s="1460" t="s">
        <v>5197</v>
      </c>
      <c r="II1" s="1460" t="s">
        <v>5197</v>
      </c>
      <c r="IJ1" s="1460" t="s">
        <v>5197</v>
      </c>
      <c r="IK1" s="1460" t="s">
        <v>5197</v>
      </c>
      <c r="IL1" s="1460" t="s">
        <v>5197</v>
      </c>
      <c r="IM1" s="1460" t="s">
        <v>5197</v>
      </c>
      <c r="IN1" s="1460" t="s">
        <v>5197</v>
      </c>
      <c r="IO1" s="1460" t="s">
        <v>5197</v>
      </c>
      <c r="IP1" s="1460" t="s">
        <v>5197</v>
      </c>
      <c r="IQ1" s="1460" t="s">
        <v>5197</v>
      </c>
      <c r="IR1" s="1460" t="s">
        <v>5197</v>
      </c>
      <c r="IS1" s="1460" t="s">
        <v>5197</v>
      </c>
      <c r="IT1" s="1460" t="s">
        <v>5197</v>
      </c>
      <c r="IU1" s="1460" t="s">
        <v>5197</v>
      </c>
      <c r="IV1" s="1460" t="s">
        <v>5197</v>
      </c>
      <c r="IW1" s="1460" t="s">
        <v>5197</v>
      </c>
      <c r="IX1" s="1460" t="s">
        <v>5197</v>
      </c>
      <c r="IY1" s="1460" t="s">
        <v>5197</v>
      </c>
      <c r="IZ1" s="1460" t="s">
        <v>5197</v>
      </c>
      <c r="JA1" s="1460" t="s">
        <v>5197</v>
      </c>
      <c r="JB1" s="1460" t="s">
        <v>5197</v>
      </c>
      <c r="JC1" s="1460" t="s">
        <v>5197</v>
      </c>
      <c r="JD1" s="1460" t="s">
        <v>5197</v>
      </c>
      <c r="JE1" s="1460" t="s">
        <v>5197</v>
      </c>
      <c r="JF1" s="1460" t="s">
        <v>5197</v>
      </c>
      <c r="JG1" s="1460" t="s">
        <v>5197</v>
      </c>
      <c r="JH1" s="1460" t="s">
        <v>5197</v>
      </c>
      <c r="JI1" s="1460" t="s">
        <v>5197</v>
      </c>
      <c r="JJ1" s="1460" t="s">
        <v>5197</v>
      </c>
      <c r="JK1" s="1460" t="s">
        <v>5197</v>
      </c>
      <c r="JL1" s="1460" t="s">
        <v>5197</v>
      </c>
      <c r="JM1" s="1460" t="s">
        <v>5197</v>
      </c>
      <c r="JN1" s="1460" t="s">
        <v>5197</v>
      </c>
      <c r="JO1" s="1460" t="s">
        <v>5197</v>
      </c>
      <c r="JP1" s="1460" t="s">
        <v>5197</v>
      </c>
      <c r="JQ1" s="1460" t="s">
        <v>5197</v>
      </c>
      <c r="JR1" s="1460" t="s">
        <v>5197</v>
      </c>
      <c r="JS1" s="1460" t="s">
        <v>5197</v>
      </c>
      <c r="JT1" s="1460" t="s">
        <v>5197</v>
      </c>
      <c r="JU1" s="1460" t="s">
        <v>5197</v>
      </c>
      <c r="JV1" s="1460" t="s">
        <v>5197</v>
      </c>
      <c r="JW1" s="1460" t="s">
        <v>5197</v>
      </c>
      <c r="JX1" s="1460" t="s">
        <v>5197</v>
      </c>
      <c r="JY1" s="1460" t="s">
        <v>5197</v>
      </c>
      <c r="JZ1" s="1460" t="s">
        <v>5197</v>
      </c>
      <c r="KA1" s="1460" t="s">
        <v>5197</v>
      </c>
      <c r="KB1" s="1460" t="s">
        <v>5197</v>
      </c>
      <c r="KC1" s="1460" t="s">
        <v>5197</v>
      </c>
      <c r="KD1" s="1460" t="s">
        <v>5197</v>
      </c>
      <c r="KE1" s="1460" t="s">
        <v>5197</v>
      </c>
      <c r="KF1" s="1460" t="s">
        <v>5197</v>
      </c>
      <c r="KG1" s="1460" t="s">
        <v>5197</v>
      </c>
      <c r="KH1" s="1460" t="s">
        <v>5197</v>
      </c>
      <c r="KI1" s="1460" t="s">
        <v>5197</v>
      </c>
      <c r="KJ1" s="1460" t="s">
        <v>5197</v>
      </c>
      <c r="KK1" s="1460" t="s">
        <v>5197</v>
      </c>
      <c r="KL1" s="1460" t="s">
        <v>5197</v>
      </c>
      <c r="KM1" s="1460" t="s">
        <v>5197</v>
      </c>
      <c r="KN1" s="1460" t="s">
        <v>5197</v>
      </c>
      <c r="KO1" s="1460" t="s">
        <v>5197</v>
      </c>
      <c r="KP1" s="1460" t="s">
        <v>5197</v>
      </c>
      <c r="KQ1" s="1460" t="s">
        <v>5197</v>
      </c>
      <c r="KR1" s="1460" t="s">
        <v>5197</v>
      </c>
      <c r="KS1" s="1460" t="s">
        <v>5197</v>
      </c>
      <c r="KT1" s="1460" t="s">
        <v>5197</v>
      </c>
      <c r="KU1" s="1460" t="s">
        <v>5197</v>
      </c>
      <c r="KV1" s="1460" t="s">
        <v>5197</v>
      </c>
      <c r="KW1" s="1460" t="s">
        <v>5197</v>
      </c>
      <c r="KX1" s="1460" t="s">
        <v>5197</v>
      </c>
      <c r="KY1" s="1460" t="s">
        <v>5197</v>
      </c>
      <c r="KZ1" s="1460" t="s">
        <v>5197</v>
      </c>
      <c r="LA1" s="1460" t="s">
        <v>5197</v>
      </c>
      <c r="LB1" s="1460" t="s">
        <v>5197</v>
      </c>
      <c r="LC1" s="1460" t="s">
        <v>5197</v>
      </c>
      <c r="LD1" s="1460" t="s">
        <v>5197</v>
      </c>
      <c r="LE1" s="1460" t="s">
        <v>5197</v>
      </c>
      <c r="LF1" s="1460" t="s">
        <v>5197</v>
      </c>
      <c r="LG1" s="1460" t="s">
        <v>5197</v>
      </c>
      <c r="LH1" s="1460" t="s">
        <v>5197</v>
      </c>
      <c r="LI1" s="1460" t="s">
        <v>5197</v>
      </c>
      <c r="LJ1" s="1460" t="s">
        <v>5197</v>
      </c>
      <c r="LK1" s="1460" t="s">
        <v>5197</v>
      </c>
      <c r="LL1" s="1460" t="s">
        <v>5197</v>
      </c>
      <c r="LM1" s="1460" t="s">
        <v>5197</v>
      </c>
      <c r="LN1" s="1460" t="s">
        <v>5197</v>
      </c>
      <c r="LO1" s="1460" t="s">
        <v>5197</v>
      </c>
      <c r="LP1" s="1460" t="s">
        <v>5197</v>
      </c>
      <c r="LQ1" s="1460" t="s">
        <v>5197</v>
      </c>
      <c r="LR1" s="1460" t="s">
        <v>5197</v>
      </c>
      <c r="LS1" s="1460" t="s">
        <v>5197</v>
      </c>
      <c r="LT1" s="1460" t="s">
        <v>5197</v>
      </c>
      <c r="LU1" s="1460" t="s">
        <v>5197</v>
      </c>
      <c r="LV1" s="1460" t="s">
        <v>5197</v>
      </c>
      <c r="LW1" s="1460" t="s">
        <v>5197</v>
      </c>
      <c r="LX1" s="1460" t="s">
        <v>5197</v>
      </c>
      <c r="LY1" s="1460" t="s">
        <v>5197</v>
      </c>
      <c r="LZ1" s="1460" t="s">
        <v>5197</v>
      </c>
      <c r="MA1" s="1460" t="s">
        <v>5197</v>
      </c>
      <c r="MB1" s="1460" t="s">
        <v>5197</v>
      </c>
      <c r="MC1" s="1460" t="s">
        <v>5197</v>
      </c>
      <c r="MD1" s="1460" t="s">
        <v>5197</v>
      </c>
      <c r="ME1" s="1460" t="s">
        <v>5197</v>
      </c>
      <c r="MF1" s="1460" t="s">
        <v>5197</v>
      </c>
      <c r="MG1" s="1460" t="s">
        <v>5197</v>
      </c>
      <c r="MH1" s="1460" t="s">
        <v>5197</v>
      </c>
      <c r="MI1" s="1460" t="s">
        <v>5197</v>
      </c>
      <c r="MJ1" s="1460" t="s">
        <v>5197</v>
      </c>
      <c r="MK1" s="1460" t="s">
        <v>5197</v>
      </c>
      <c r="ML1" s="1460" t="s">
        <v>5197</v>
      </c>
      <c r="MM1" s="1460" t="s">
        <v>5197</v>
      </c>
      <c r="MN1" s="1460" t="s">
        <v>5197</v>
      </c>
      <c r="MO1" s="1460" t="s">
        <v>5197</v>
      </c>
      <c r="MP1" s="1460" t="s">
        <v>5197</v>
      </c>
      <c r="MQ1" s="1460" t="s">
        <v>5197</v>
      </c>
      <c r="MR1" s="1460" t="s">
        <v>5197</v>
      </c>
      <c r="MS1" s="1460" t="s">
        <v>5197</v>
      </c>
      <c r="MT1" s="1460" t="s">
        <v>5197</v>
      </c>
      <c r="MU1" s="1460" t="s">
        <v>5197</v>
      </c>
      <c r="MV1" s="1460" t="s">
        <v>5197</v>
      </c>
      <c r="MW1" s="1460" t="s">
        <v>5197</v>
      </c>
      <c r="MX1" s="1460" t="s">
        <v>5197</v>
      </c>
      <c r="MY1" s="1460" t="s">
        <v>5197</v>
      </c>
      <c r="MZ1" s="1460" t="s">
        <v>5197</v>
      </c>
      <c r="NA1" s="1460" t="s">
        <v>5197</v>
      </c>
      <c r="NB1" s="1460" t="s">
        <v>5197</v>
      </c>
      <c r="NC1" s="1460" t="s">
        <v>5197</v>
      </c>
      <c r="ND1" s="1460" t="s">
        <v>5197</v>
      </c>
      <c r="NE1" s="1460" t="s">
        <v>5197</v>
      </c>
      <c r="NF1" s="1460" t="s">
        <v>5197</v>
      </c>
      <c r="NG1" s="1460" t="s">
        <v>5197</v>
      </c>
      <c r="NH1" s="1460" t="s">
        <v>5197</v>
      </c>
      <c r="NI1" s="1460" t="s">
        <v>5197</v>
      </c>
      <c r="NJ1" s="1460" t="s">
        <v>5197</v>
      </c>
      <c r="NK1" s="1460" t="s">
        <v>5197</v>
      </c>
      <c r="NL1" s="1460" t="s">
        <v>5197</v>
      </c>
      <c r="NM1" s="1460" t="s">
        <v>5197</v>
      </c>
      <c r="NN1" s="1460" t="s">
        <v>5197</v>
      </c>
      <c r="NO1" s="1460" t="s">
        <v>5197</v>
      </c>
      <c r="NP1" s="1460" t="s">
        <v>5197</v>
      </c>
      <c r="NQ1" s="1460" t="s">
        <v>5197</v>
      </c>
      <c r="NR1" s="1460" t="s">
        <v>5197</v>
      </c>
      <c r="NS1" s="1460" t="s">
        <v>5197</v>
      </c>
      <c r="NT1" s="1460" t="s">
        <v>5197</v>
      </c>
      <c r="NU1" s="1460" t="s">
        <v>5197</v>
      </c>
      <c r="NV1" s="1460" t="s">
        <v>5197</v>
      </c>
      <c r="NW1" s="1460" t="s">
        <v>5197</v>
      </c>
      <c r="NX1" s="1460" t="s">
        <v>5197</v>
      </c>
      <c r="NY1" s="1460" t="s">
        <v>5197</v>
      </c>
      <c r="NZ1" s="1460" t="s">
        <v>5197</v>
      </c>
      <c r="OA1" s="1460" t="s">
        <v>5197</v>
      </c>
      <c r="OB1" s="1460" t="s">
        <v>5197</v>
      </c>
      <c r="OC1" s="1460" t="s">
        <v>5197</v>
      </c>
      <c r="OD1" s="1460" t="s">
        <v>5197</v>
      </c>
      <c r="OE1" s="1460" t="s">
        <v>5197</v>
      </c>
      <c r="OF1" s="1460" t="s">
        <v>5197</v>
      </c>
      <c r="OG1" s="1460" t="s">
        <v>5197</v>
      </c>
      <c r="OH1" s="1460" t="s">
        <v>5197</v>
      </c>
      <c r="OI1" s="1460" t="s">
        <v>5197</v>
      </c>
      <c r="OJ1" s="1460" t="s">
        <v>5197</v>
      </c>
      <c r="OK1" s="1460" t="s">
        <v>5197</v>
      </c>
      <c r="OL1" s="1460" t="s">
        <v>5197</v>
      </c>
      <c r="OM1" s="1460" t="s">
        <v>5197</v>
      </c>
      <c r="ON1" s="1460" t="s">
        <v>5197</v>
      </c>
      <c r="OO1" s="1460" t="s">
        <v>5197</v>
      </c>
      <c r="OP1" s="1460" t="s">
        <v>5197</v>
      </c>
      <c r="OQ1" s="1460" t="s">
        <v>5197</v>
      </c>
      <c r="OR1" s="1460" t="s">
        <v>5197</v>
      </c>
      <c r="OS1" s="1460" t="s">
        <v>5197</v>
      </c>
      <c r="OT1" s="1460" t="s">
        <v>5197</v>
      </c>
      <c r="OU1" s="1460" t="s">
        <v>5197</v>
      </c>
      <c r="OV1" s="1460" t="s">
        <v>5197</v>
      </c>
      <c r="OW1" s="1460" t="s">
        <v>5197</v>
      </c>
      <c r="OX1" s="1460" t="s">
        <v>5197</v>
      </c>
      <c r="OY1" s="1460" t="s">
        <v>5197</v>
      </c>
      <c r="OZ1" s="1460" t="s">
        <v>5197</v>
      </c>
      <c r="PA1" s="1460" t="s">
        <v>5197</v>
      </c>
      <c r="PB1" s="1460" t="s">
        <v>5197</v>
      </c>
      <c r="PC1" s="1460" t="s">
        <v>5197</v>
      </c>
      <c r="PD1" s="1460" t="s">
        <v>5197</v>
      </c>
      <c r="PE1" s="1460" t="s">
        <v>5197</v>
      </c>
      <c r="PF1" s="1460" t="s">
        <v>5197</v>
      </c>
      <c r="PG1" s="1460" t="s">
        <v>5197</v>
      </c>
      <c r="PH1" s="1460" t="s">
        <v>5197</v>
      </c>
      <c r="PI1" s="1460" t="s">
        <v>5197</v>
      </c>
      <c r="PJ1" s="1460" t="s">
        <v>5197</v>
      </c>
      <c r="PK1" s="1460" t="s">
        <v>5197</v>
      </c>
      <c r="PL1" s="1460" t="s">
        <v>5197</v>
      </c>
      <c r="PM1" s="1460" t="s">
        <v>5197</v>
      </c>
      <c r="PN1" s="1460" t="s">
        <v>5197</v>
      </c>
      <c r="PO1" s="1460" t="s">
        <v>5197</v>
      </c>
      <c r="PP1" s="1460" t="s">
        <v>5197</v>
      </c>
      <c r="PQ1" s="1460" t="s">
        <v>5197</v>
      </c>
      <c r="PR1" s="1460" t="s">
        <v>5197</v>
      </c>
      <c r="PS1" s="1460" t="s">
        <v>5197</v>
      </c>
      <c r="PT1" s="1460" t="s">
        <v>5197</v>
      </c>
      <c r="PU1" s="1460" t="s">
        <v>5197</v>
      </c>
      <c r="PV1" s="1460" t="s">
        <v>5197</v>
      </c>
      <c r="PW1" s="1460" t="s">
        <v>5197</v>
      </c>
      <c r="PX1" s="1460" t="s">
        <v>5197</v>
      </c>
      <c r="PY1" s="1460" t="s">
        <v>5197</v>
      </c>
      <c r="PZ1" s="1460" t="s">
        <v>5197</v>
      </c>
      <c r="QA1" s="1460" t="s">
        <v>5197</v>
      </c>
      <c r="QB1" s="1460" t="s">
        <v>5197</v>
      </c>
      <c r="QC1" s="1460" t="s">
        <v>5197</v>
      </c>
      <c r="QD1" s="1460" t="s">
        <v>5197</v>
      </c>
      <c r="QE1" s="1460" t="s">
        <v>5197</v>
      </c>
      <c r="QF1" s="1460" t="s">
        <v>5197</v>
      </c>
      <c r="QG1" s="1460" t="s">
        <v>5197</v>
      </c>
      <c r="QH1" s="1460" t="s">
        <v>5197</v>
      </c>
      <c r="QI1" s="1460" t="s">
        <v>5197</v>
      </c>
      <c r="QJ1" s="1460" t="s">
        <v>5197</v>
      </c>
      <c r="QK1" s="1460" t="s">
        <v>5197</v>
      </c>
      <c r="QL1" s="1460" t="s">
        <v>5197</v>
      </c>
      <c r="QM1" s="1460" t="s">
        <v>5197</v>
      </c>
      <c r="QN1" s="1460" t="s">
        <v>5197</v>
      </c>
      <c r="QO1" s="1460" t="s">
        <v>5197</v>
      </c>
      <c r="QP1" s="1460" t="s">
        <v>5197</v>
      </c>
      <c r="QQ1" s="1460" t="s">
        <v>5197</v>
      </c>
      <c r="QR1" s="1460" t="s">
        <v>5197</v>
      </c>
      <c r="QS1" s="1460" t="s">
        <v>5197</v>
      </c>
      <c r="QT1" s="1460" t="s">
        <v>5197</v>
      </c>
      <c r="QU1" s="1460" t="s">
        <v>5197</v>
      </c>
      <c r="QV1" s="1460" t="s">
        <v>5197</v>
      </c>
      <c r="QW1" s="1460" t="s">
        <v>5197</v>
      </c>
      <c r="QX1" s="1460" t="s">
        <v>5197</v>
      </c>
      <c r="QY1" s="1460" t="s">
        <v>5197</v>
      </c>
      <c r="QZ1" s="1460" t="s">
        <v>5197</v>
      </c>
      <c r="RA1" s="1460" t="s">
        <v>5197</v>
      </c>
      <c r="RB1" s="1460" t="s">
        <v>5197</v>
      </c>
      <c r="RC1" s="1460" t="s">
        <v>5197</v>
      </c>
      <c r="RD1" s="1460" t="s">
        <v>5197</v>
      </c>
      <c r="RE1" s="1460" t="s">
        <v>5197</v>
      </c>
      <c r="RF1" s="1460" t="s">
        <v>5197</v>
      </c>
      <c r="RG1" s="1460" t="s">
        <v>5197</v>
      </c>
      <c r="RH1" s="1460" t="s">
        <v>5197</v>
      </c>
      <c r="RI1" s="1460" t="s">
        <v>5197</v>
      </c>
      <c r="RJ1" s="1460" t="s">
        <v>5197</v>
      </c>
      <c r="RK1" s="1460" t="s">
        <v>5197</v>
      </c>
      <c r="RL1" s="1460" t="s">
        <v>5197</v>
      </c>
      <c r="RM1" s="1460" t="s">
        <v>5197</v>
      </c>
      <c r="RN1" s="1460" t="s">
        <v>5197</v>
      </c>
      <c r="RO1" s="1460" t="s">
        <v>5197</v>
      </c>
      <c r="RP1" s="1460" t="s">
        <v>5197</v>
      </c>
      <c r="RQ1" s="1460" t="s">
        <v>5197</v>
      </c>
      <c r="RR1" s="1460" t="s">
        <v>5197</v>
      </c>
      <c r="RS1" s="1460" t="s">
        <v>5197</v>
      </c>
      <c r="RT1" s="1460" t="s">
        <v>5197</v>
      </c>
      <c r="RU1" s="1460" t="s">
        <v>5197</v>
      </c>
      <c r="RV1" s="1460" t="s">
        <v>5197</v>
      </c>
      <c r="RW1" s="1460" t="s">
        <v>5197</v>
      </c>
      <c r="RX1" s="1460" t="s">
        <v>5197</v>
      </c>
      <c r="RY1" s="1460" t="s">
        <v>5197</v>
      </c>
      <c r="RZ1" s="1460" t="s">
        <v>5197</v>
      </c>
      <c r="SA1" s="1460" t="s">
        <v>5197</v>
      </c>
      <c r="SB1" s="1460" t="s">
        <v>5197</v>
      </c>
      <c r="SC1" s="1460" t="s">
        <v>5197</v>
      </c>
      <c r="SD1" s="1460" t="s">
        <v>5197</v>
      </c>
      <c r="SE1" s="1460" t="s">
        <v>5197</v>
      </c>
      <c r="SF1" s="1460" t="s">
        <v>5197</v>
      </c>
      <c r="SG1" s="1460" t="s">
        <v>5197</v>
      </c>
      <c r="SH1" s="1460" t="s">
        <v>5197</v>
      </c>
      <c r="SI1" s="1460" t="s">
        <v>5197</v>
      </c>
      <c r="SJ1" s="1460" t="s">
        <v>5197</v>
      </c>
      <c r="SK1" s="1460" t="s">
        <v>5197</v>
      </c>
      <c r="SL1" s="1460" t="s">
        <v>5197</v>
      </c>
      <c r="SM1" s="1460" t="s">
        <v>5197</v>
      </c>
      <c r="SN1" s="1460" t="s">
        <v>5197</v>
      </c>
      <c r="SO1" s="1460" t="s">
        <v>5197</v>
      </c>
      <c r="SP1" s="1460" t="s">
        <v>5197</v>
      </c>
      <c r="SQ1" s="1460" t="s">
        <v>5197</v>
      </c>
      <c r="SR1" s="1460" t="s">
        <v>5197</v>
      </c>
      <c r="SS1" s="1460" t="s">
        <v>5197</v>
      </c>
      <c r="ST1" s="1460" t="s">
        <v>5197</v>
      </c>
      <c r="SU1" s="1460" t="s">
        <v>5197</v>
      </c>
      <c r="SV1" s="1460" t="s">
        <v>5197</v>
      </c>
      <c r="SW1" s="1460" t="s">
        <v>5197</v>
      </c>
      <c r="SX1" s="1460" t="s">
        <v>5197</v>
      </c>
      <c r="SY1" s="1460" t="s">
        <v>5197</v>
      </c>
      <c r="SZ1" s="1460" t="s">
        <v>5197</v>
      </c>
      <c r="TA1" s="1460" t="s">
        <v>5197</v>
      </c>
      <c r="TB1" s="1460" t="s">
        <v>5197</v>
      </c>
      <c r="TC1" s="1460" t="s">
        <v>5197</v>
      </c>
      <c r="TD1" s="1460" t="s">
        <v>5197</v>
      </c>
      <c r="TE1" s="1460" t="s">
        <v>5197</v>
      </c>
      <c r="TF1" s="1460" t="s">
        <v>5197</v>
      </c>
      <c r="TG1" s="1460" t="s">
        <v>5197</v>
      </c>
      <c r="TH1" s="1460" t="s">
        <v>5197</v>
      </c>
      <c r="TI1" s="1460" t="s">
        <v>5197</v>
      </c>
      <c r="TJ1" s="1460" t="s">
        <v>5197</v>
      </c>
      <c r="TK1" s="1460" t="s">
        <v>5197</v>
      </c>
      <c r="TL1" s="1460" t="s">
        <v>5197</v>
      </c>
      <c r="TM1" s="1460" t="s">
        <v>5197</v>
      </c>
      <c r="TN1" s="1460" t="s">
        <v>5197</v>
      </c>
      <c r="TO1" s="1460" t="s">
        <v>5197</v>
      </c>
      <c r="TP1" s="1460" t="s">
        <v>5197</v>
      </c>
      <c r="TQ1" s="1460" t="s">
        <v>5197</v>
      </c>
      <c r="TR1" s="1460" t="s">
        <v>5197</v>
      </c>
      <c r="TS1" s="1460" t="s">
        <v>5197</v>
      </c>
      <c r="TT1" s="1460" t="s">
        <v>5197</v>
      </c>
      <c r="TU1" s="1460" t="s">
        <v>5197</v>
      </c>
      <c r="TV1" s="1460" t="s">
        <v>5197</v>
      </c>
      <c r="TW1" s="1460" t="s">
        <v>5197</v>
      </c>
      <c r="TX1" s="1460" t="s">
        <v>5197</v>
      </c>
      <c r="TY1" s="1460" t="s">
        <v>5197</v>
      </c>
      <c r="TZ1" s="1460" t="s">
        <v>5197</v>
      </c>
      <c r="UA1" s="1460" t="s">
        <v>5197</v>
      </c>
      <c r="UB1" s="1460" t="s">
        <v>5197</v>
      </c>
      <c r="UC1" s="1460" t="s">
        <v>5197</v>
      </c>
      <c r="UD1" s="1460" t="s">
        <v>5197</v>
      </c>
      <c r="UE1" s="1460" t="s">
        <v>5197</v>
      </c>
      <c r="UF1" s="1460" t="s">
        <v>5197</v>
      </c>
      <c r="UG1" s="1460" t="s">
        <v>5197</v>
      </c>
      <c r="UH1" s="1460" t="s">
        <v>5197</v>
      </c>
      <c r="UI1" s="1460" t="s">
        <v>5197</v>
      </c>
      <c r="UJ1" s="1460" t="s">
        <v>5197</v>
      </c>
      <c r="UK1" s="1460" t="s">
        <v>5197</v>
      </c>
      <c r="UL1" s="1460" t="s">
        <v>5197</v>
      </c>
      <c r="UM1" s="1460" t="s">
        <v>5197</v>
      </c>
      <c r="UN1" s="1460" t="s">
        <v>5197</v>
      </c>
      <c r="UO1" s="1460" t="s">
        <v>5197</v>
      </c>
      <c r="UP1" s="1460" t="s">
        <v>5197</v>
      </c>
      <c r="UQ1" s="1460" t="s">
        <v>5197</v>
      </c>
      <c r="UR1" s="1460" t="s">
        <v>5197</v>
      </c>
      <c r="US1" s="1460" t="s">
        <v>5197</v>
      </c>
      <c r="UT1" s="1460" t="s">
        <v>5197</v>
      </c>
      <c r="UU1" s="1460" t="s">
        <v>5197</v>
      </c>
      <c r="UV1" s="1460" t="s">
        <v>5197</v>
      </c>
      <c r="UW1" s="1460" t="s">
        <v>5197</v>
      </c>
      <c r="UX1" s="1460" t="s">
        <v>5197</v>
      </c>
      <c r="UY1" s="1460" t="s">
        <v>5197</v>
      </c>
      <c r="UZ1" s="1460" t="s">
        <v>5197</v>
      </c>
      <c r="VA1" s="1460" t="s">
        <v>5197</v>
      </c>
      <c r="VB1" s="1460" t="s">
        <v>5197</v>
      </c>
      <c r="VC1" s="1460" t="s">
        <v>5197</v>
      </c>
      <c r="VD1" s="1460" t="s">
        <v>5197</v>
      </c>
      <c r="VE1" s="1460" t="s">
        <v>5197</v>
      </c>
      <c r="VF1" s="1460" t="s">
        <v>5197</v>
      </c>
      <c r="VG1" s="1460" t="s">
        <v>5197</v>
      </c>
      <c r="VH1" s="1460" t="s">
        <v>5197</v>
      </c>
      <c r="VI1" s="1460" t="s">
        <v>5197</v>
      </c>
      <c r="VJ1" s="1460" t="s">
        <v>5197</v>
      </c>
      <c r="VK1" s="1460" t="s">
        <v>5197</v>
      </c>
      <c r="VL1" s="1460" t="s">
        <v>5197</v>
      </c>
      <c r="VM1" s="1460" t="s">
        <v>5197</v>
      </c>
      <c r="VN1" s="1460" t="s">
        <v>5197</v>
      </c>
      <c r="VO1" s="1460" t="s">
        <v>5197</v>
      </c>
      <c r="VP1" s="1460" t="s">
        <v>5197</v>
      </c>
      <c r="VQ1" s="1460" t="s">
        <v>5197</v>
      </c>
      <c r="VR1" s="1460" t="s">
        <v>5197</v>
      </c>
      <c r="VS1" s="1460" t="s">
        <v>5197</v>
      </c>
      <c r="VT1" s="1460" t="s">
        <v>5197</v>
      </c>
      <c r="VU1" s="1460" t="s">
        <v>5197</v>
      </c>
      <c r="VV1" s="1460" t="s">
        <v>5197</v>
      </c>
      <c r="VW1" s="1460" t="s">
        <v>5197</v>
      </c>
      <c r="VX1" s="1460" t="s">
        <v>5197</v>
      </c>
      <c r="VY1" s="1460" t="s">
        <v>5197</v>
      </c>
      <c r="VZ1" s="1460" t="s">
        <v>5197</v>
      </c>
      <c r="WA1" s="1460" t="s">
        <v>5197</v>
      </c>
      <c r="WB1" s="1460" t="s">
        <v>5197</v>
      </c>
      <c r="WC1" s="1460" t="s">
        <v>5197</v>
      </c>
      <c r="WD1" s="1460" t="s">
        <v>5197</v>
      </c>
      <c r="WE1" s="1460" t="s">
        <v>5197</v>
      </c>
      <c r="WF1" s="1460" t="s">
        <v>5197</v>
      </c>
      <c r="WG1" s="1460" t="s">
        <v>5197</v>
      </c>
      <c r="WH1" s="1460" t="s">
        <v>5197</v>
      </c>
      <c r="WI1" s="1460" t="s">
        <v>5197</v>
      </c>
      <c r="WJ1" s="1460" t="s">
        <v>5197</v>
      </c>
      <c r="WK1" s="1460" t="s">
        <v>5197</v>
      </c>
      <c r="WL1" s="1460" t="s">
        <v>5197</v>
      </c>
      <c r="WM1" s="1460" t="s">
        <v>5197</v>
      </c>
      <c r="WN1" s="1460" t="s">
        <v>5197</v>
      </c>
      <c r="WO1" s="1460" t="s">
        <v>5197</v>
      </c>
      <c r="WP1" s="1460" t="s">
        <v>5197</v>
      </c>
      <c r="WQ1" s="1460" t="s">
        <v>5197</v>
      </c>
      <c r="WR1" s="1460" t="s">
        <v>5197</v>
      </c>
      <c r="WS1" s="1460" t="s">
        <v>5197</v>
      </c>
      <c r="WT1" s="1460" t="s">
        <v>5197</v>
      </c>
      <c r="WU1" s="1460" t="s">
        <v>5197</v>
      </c>
      <c r="WV1" s="1460" t="s">
        <v>5197</v>
      </c>
      <c r="WW1" s="1460" t="s">
        <v>5197</v>
      </c>
      <c r="WX1" s="1460" t="s">
        <v>5197</v>
      </c>
      <c r="WY1" s="1460" t="s">
        <v>5197</v>
      </c>
      <c r="WZ1" s="1460" t="s">
        <v>5197</v>
      </c>
      <c r="XA1" s="1460" t="s">
        <v>5197</v>
      </c>
      <c r="XB1" s="1460" t="s">
        <v>5197</v>
      </c>
      <c r="XC1" s="1460" t="s">
        <v>5197</v>
      </c>
      <c r="XD1" s="1460" t="s">
        <v>5197</v>
      </c>
      <c r="XE1" s="1460" t="s">
        <v>5197</v>
      </c>
      <c r="XF1" s="1460" t="s">
        <v>5197</v>
      </c>
      <c r="XG1" s="1460" t="s">
        <v>5197</v>
      </c>
      <c r="XH1" s="1460" t="s">
        <v>5197</v>
      </c>
      <c r="XI1" s="1460" t="s">
        <v>5197</v>
      </c>
      <c r="XJ1" s="1460" t="s">
        <v>5197</v>
      </c>
      <c r="XK1" s="1460" t="s">
        <v>5197</v>
      </c>
      <c r="XL1" s="1460" t="s">
        <v>5197</v>
      </c>
      <c r="XM1" s="1460" t="s">
        <v>5197</v>
      </c>
      <c r="XN1" s="1460" t="s">
        <v>5197</v>
      </c>
      <c r="XO1" s="1460" t="s">
        <v>5197</v>
      </c>
      <c r="XP1" s="1460" t="s">
        <v>5197</v>
      </c>
      <c r="XQ1" s="1460" t="s">
        <v>5197</v>
      </c>
      <c r="XR1" s="1460" t="s">
        <v>5197</v>
      </c>
      <c r="XS1" s="1460" t="s">
        <v>5197</v>
      </c>
      <c r="XT1" s="1460" t="s">
        <v>5197</v>
      </c>
      <c r="XU1" s="1460" t="s">
        <v>5197</v>
      </c>
      <c r="XV1" s="1460" t="s">
        <v>5197</v>
      </c>
      <c r="XW1" s="1460" t="s">
        <v>5197</v>
      </c>
      <c r="XX1" s="1460" t="s">
        <v>5197</v>
      </c>
      <c r="XY1" s="1460" t="s">
        <v>5197</v>
      </c>
      <c r="XZ1" s="1460" t="s">
        <v>5197</v>
      </c>
      <c r="YA1" s="1460" t="s">
        <v>5197</v>
      </c>
      <c r="YB1" s="1460" t="s">
        <v>5197</v>
      </c>
      <c r="YC1" s="1460" t="s">
        <v>5197</v>
      </c>
      <c r="YD1" s="1460" t="s">
        <v>5197</v>
      </c>
      <c r="YE1" s="1460" t="s">
        <v>5197</v>
      </c>
      <c r="YF1" s="1460" t="s">
        <v>5197</v>
      </c>
      <c r="YG1" s="1460" t="s">
        <v>5197</v>
      </c>
      <c r="YH1" s="1460" t="s">
        <v>5197</v>
      </c>
      <c r="YI1" s="1460" t="s">
        <v>5197</v>
      </c>
      <c r="YJ1" s="1460" t="s">
        <v>5197</v>
      </c>
      <c r="YK1" s="1460" t="s">
        <v>5197</v>
      </c>
      <c r="YL1" s="1460" t="s">
        <v>5197</v>
      </c>
      <c r="YM1" s="1460" t="s">
        <v>5197</v>
      </c>
      <c r="YN1" s="1460" t="s">
        <v>5197</v>
      </c>
      <c r="YO1" s="1460" t="s">
        <v>5197</v>
      </c>
      <c r="YP1" s="1460" t="s">
        <v>5197</v>
      </c>
      <c r="YQ1" s="1460" t="s">
        <v>5197</v>
      </c>
      <c r="YR1" s="1460" t="s">
        <v>5197</v>
      </c>
      <c r="YS1" s="1460" t="s">
        <v>5197</v>
      </c>
      <c r="YT1" s="1460" t="s">
        <v>5197</v>
      </c>
      <c r="YU1" s="1460" t="s">
        <v>5197</v>
      </c>
      <c r="YV1" s="1460" t="s">
        <v>5197</v>
      </c>
      <c r="YW1" s="1460" t="s">
        <v>5197</v>
      </c>
      <c r="YX1" s="1460" t="s">
        <v>5197</v>
      </c>
      <c r="YY1" s="1460" t="s">
        <v>5197</v>
      </c>
      <c r="YZ1" s="1460" t="s">
        <v>5197</v>
      </c>
      <c r="ZA1" s="1460" t="s">
        <v>5197</v>
      </c>
      <c r="ZB1" s="1460" t="s">
        <v>5197</v>
      </c>
      <c r="ZC1" s="1460" t="s">
        <v>5197</v>
      </c>
      <c r="ZD1" s="1460" t="s">
        <v>5197</v>
      </c>
      <c r="ZE1" s="1460" t="s">
        <v>5197</v>
      </c>
      <c r="ZF1" s="1460" t="s">
        <v>5197</v>
      </c>
      <c r="ZG1" s="1460" t="s">
        <v>5197</v>
      </c>
      <c r="ZH1" s="1460" t="s">
        <v>5197</v>
      </c>
      <c r="ZI1" s="1460" t="s">
        <v>5197</v>
      </c>
      <c r="ZJ1" s="1460" t="s">
        <v>5197</v>
      </c>
      <c r="ZK1" s="1460" t="s">
        <v>5197</v>
      </c>
      <c r="ZL1" s="1460" t="s">
        <v>5197</v>
      </c>
      <c r="ZM1" s="1460" t="s">
        <v>5197</v>
      </c>
      <c r="ZN1" s="1460" t="s">
        <v>5197</v>
      </c>
      <c r="ZO1" s="1460" t="s">
        <v>5197</v>
      </c>
      <c r="ZP1" s="1460" t="s">
        <v>5197</v>
      </c>
      <c r="ZQ1" s="1460" t="s">
        <v>5197</v>
      </c>
      <c r="ZR1" s="1460" t="s">
        <v>5197</v>
      </c>
      <c r="ZS1" s="1460" t="s">
        <v>5197</v>
      </c>
      <c r="ZT1" s="1460" t="s">
        <v>5197</v>
      </c>
      <c r="ZU1" s="1460" t="s">
        <v>5197</v>
      </c>
      <c r="ZV1" s="1460" t="s">
        <v>5197</v>
      </c>
      <c r="ZW1" s="1460" t="s">
        <v>5197</v>
      </c>
      <c r="ZX1" s="1460" t="s">
        <v>5197</v>
      </c>
      <c r="ZY1" s="1460" t="s">
        <v>5197</v>
      </c>
      <c r="ZZ1" s="1460" t="s">
        <v>5197</v>
      </c>
      <c r="AAA1" s="1460" t="s">
        <v>5197</v>
      </c>
      <c r="AAB1" s="1460" t="s">
        <v>5197</v>
      </c>
      <c r="AAC1" s="1460" t="s">
        <v>5197</v>
      </c>
      <c r="AAD1" s="1460" t="s">
        <v>5197</v>
      </c>
      <c r="AAE1" s="1460" t="s">
        <v>5197</v>
      </c>
      <c r="AAF1" s="1460" t="s">
        <v>5197</v>
      </c>
      <c r="AAG1" s="1460" t="s">
        <v>5197</v>
      </c>
      <c r="AAH1" s="1460" t="s">
        <v>5197</v>
      </c>
      <c r="AAI1" s="1460" t="s">
        <v>5197</v>
      </c>
      <c r="AAJ1" s="1460" t="s">
        <v>5197</v>
      </c>
      <c r="AAK1" s="1460" t="s">
        <v>5197</v>
      </c>
      <c r="AAL1" s="1460" t="s">
        <v>5197</v>
      </c>
      <c r="AAM1" s="1460" t="s">
        <v>5197</v>
      </c>
      <c r="AAN1" s="1460" t="s">
        <v>5197</v>
      </c>
      <c r="AAO1" s="1460" t="s">
        <v>5197</v>
      </c>
      <c r="AAP1" s="1460" t="s">
        <v>5197</v>
      </c>
      <c r="AAQ1" s="1460" t="s">
        <v>5197</v>
      </c>
      <c r="AAR1" s="1460" t="s">
        <v>5197</v>
      </c>
      <c r="AAS1" s="1460" t="s">
        <v>5197</v>
      </c>
      <c r="AAT1" s="1460" t="s">
        <v>5197</v>
      </c>
      <c r="AAU1" s="1460" t="s">
        <v>5197</v>
      </c>
      <c r="AAV1" s="1460" t="s">
        <v>5197</v>
      </c>
      <c r="AAW1" s="1460" t="s">
        <v>5197</v>
      </c>
      <c r="AAX1" s="1460" t="s">
        <v>5197</v>
      </c>
      <c r="AAY1" s="1460" t="s">
        <v>5197</v>
      </c>
      <c r="AAZ1" s="1460" t="s">
        <v>5197</v>
      </c>
      <c r="ABA1" s="1460" t="s">
        <v>5197</v>
      </c>
      <c r="ABB1" s="1460" t="s">
        <v>5197</v>
      </c>
      <c r="ABC1" s="1460" t="s">
        <v>5197</v>
      </c>
      <c r="ABD1" s="1460" t="s">
        <v>5197</v>
      </c>
      <c r="ABE1" s="1460" t="s">
        <v>5197</v>
      </c>
      <c r="ABF1" s="1460" t="s">
        <v>5197</v>
      </c>
      <c r="ABG1" s="1460" t="s">
        <v>5197</v>
      </c>
      <c r="ABH1" s="1460" t="s">
        <v>5197</v>
      </c>
      <c r="ABI1" s="1460" t="s">
        <v>5197</v>
      </c>
      <c r="ABJ1" s="1460" t="s">
        <v>5197</v>
      </c>
      <c r="ABK1" s="1460" t="s">
        <v>5197</v>
      </c>
      <c r="ABL1" s="1460" t="s">
        <v>5197</v>
      </c>
      <c r="ABM1" s="1460" t="s">
        <v>5197</v>
      </c>
      <c r="ABN1" s="1460" t="s">
        <v>5197</v>
      </c>
      <c r="ABO1" s="1460" t="s">
        <v>5197</v>
      </c>
      <c r="ABP1" s="1460" t="s">
        <v>5197</v>
      </c>
      <c r="ABQ1" s="1460" t="s">
        <v>5197</v>
      </c>
      <c r="ABR1" s="1460" t="s">
        <v>5197</v>
      </c>
      <c r="ABS1" s="1460" t="s">
        <v>5197</v>
      </c>
      <c r="ABT1" s="1460" t="s">
        <v>5197</v>
      </c>
      <c r="ABU1" s="1460" t="s">
        <v>5197</v>
      </c>
      <c r="ABV1" s="1460" t="s">
        <v>5197</v>
      </c>
      <c r="ABW1" s="1460" t="s">
        <v>5197</v>
      </c>
      <c r="ABX1" s="1460" t="s">
        <v>5197</v>
      </c>
      <c r="ABY1" s="1460" t="s">
        <v>5197</v>
      </c>
      <c r="ABZ1" s="1460" t="s">
        <v>5197</v>
      </c>
      <c r="ACA1" s="1460" t="s">
        <v>5197</v>
      </c>
      <c r="ACB1" s="1460" t="s">
        <v>5197</v>
      </c>
      <c r="ACC1" s="1460" t="s">
        <v>5197</v>
      </c>
      <c r="ACD1" s="1460" t="s">
        <v>5197</v>
      </c>
      <c r="ACE1" s="1460" t="s">
        <v>5197</v>
      </c>
      <c r="ACF1" s="1460" t="s">
        <v>5197</v>
      </c>
      <c r="ACG1" s="1460" t="s">
        <v>5197</v>
      </c>
      <c r="ACH1" s="1460" t="s">
        <v>5197</v>
      </c>
      <c r="ACI1" s="1460" t="s">
        <v>5197</v>
      </c>
      <c r="ACJ1" s="1460" t="s">
        <v>5197</v>
      </c>
      <c r="ACK1" s="1460" t="s">
        <v>5197</v>
      </c>
      <c r="ACL1" s="1460" t="s">
        <v>5197</v>
      </c>
      <c r="ACM1" s="1460" t="s">
        <v>5197</v>
      </c>
      <c r="ACN1" s="1460" t="s">
        <v>5197</v>
      </c>
      <c r="ACO1" s="1460" t="s">
        <v>5197</v>
      </c>
      <c r="ACP1" s="1460" t="s">
        <v>5197</v>
      </c>
      <c r="ACQ1" s="1460" t="s">
        <v>5197</v>
      </c>
      <c r="ACR1" s="1460" t="s">
        <v>5197</v>
      </c>
      <c r="ACS1" s="1460" t="s">
        <v>5197</v>
      </c>
      <c r="ACT1" s="1460" t="s">
        <v>5197</v>
      </c>
      <c r="ACU1" s="1460" t="s">
        <v>5197</v>
      </c>
      <c r="ACV1" s="1460" t="s">
        <v>5197</v>
      </c>
      <c r="ACW1" s="1460" t="s">
        <v>5197</v>
      </c>
      <c r="ACX1" s="1460" t="s">
        <v>5197</v>
      </c>
      <c r="ACY1" s="1460" t="s">
        <v>5197</v>
      </c>
      <c r="ACZ1" s="1460" t="s">
        <v>5197</v>
      </c>
      <c r="ADA1" s="1460" t="s">
        <v>5197</v>
      </c>
      <c r="ADB1" s="1460" t="s">
        <v>5197</v>
      </c>
      <c r="ADC1" s="1460" t="s">
        <v>5197</v>
      </c>
      <c r="ADD1" s="1460" t="s">
        <v>5197</v>
      </c>
      <c r="ADE1" s="1460" t="s">
        <v>5197</v>
      </c>
      <c r="ADF1" s="1460" t="s">
        <v>5197</v>
      </c>
      <c r="ADG1" s="1460" t="s">
        <v>5197</v>
      </c>
      <c r="ADH1" s="1460" t="s">
        <v>5197</v>
      </c>
      <c r="ADI1" s="1460" t="s">
        <v>5197</v>
      </c>
      <c r="ADJ1" s="1460" t="s">
        <v>5197</v>
      </c>
      <c r="ADK1" s="1460" t="s">
        <v>5197</v>
      </c>
      <c r="ADL1" s="1460" t="s">
        <v>5197</v>
      </c>
      <c r="ADM1" s="1460" t="s">
        <v>5197</v>
      </c>
      <c r="ADN1" s="1460" t="s">
        <v>5197</v>
      </c>
      <c r="ADO1" s="1460" t="s">
        <v>5197</v>
      </c>
      <c r="ADP1" s="1460" t="s">
        <v>5197</v>
      </c>
      <c r="ADQ1" s="1460" t="s">
        <v>5197</v>
      </c>
      <c r="ADR1" s="1460" t="s">
        <v>5197</v>
      </c>
      <c r="ADS1" s="1460" t="s">
        <v>5197</v>
      </c>
      <c r="ADT1" s="1460" t="s">
        <v>5197</v>
      </c>
      <c r="ADU1" s="1460" t="s">
        <v>5197</v>
      </c>
      <c r="ADV1" s="1460" t="s">
        <v>5197</v>
      </c>
      <c r="ADW1" s="1460" t="s">
        <v>5197</v>
      </c>
      <c r="ADX1" s="1460" t="s">
        <v>5197</v>
      </c>
      <c r="ADY1" s="1460" t="s">
        <v>5197</v>
      </c>
      <c r="ADZ1" s="1460" t="s">
        <v>5197</v>
      </c>
      <c r="AEA1" s="1460" t="s">
        <v>5197</v>
      </c>
      <c r="AEB1" s="1460" t="s">
        <v>5197</v>
      </c>
      <c r="AEC1" s="1460" t="s">
        <v>5197</v>
      </c>
      <c r="AED1" s="1460" t="s">
        <v>5197</v>
      </c>
      <c r="AEE1" s="1460" t="s">
        <v>5197</v>
      </c>
      <c r="AEF1" s="1460" t="s">
        <v>5197</v>
      </c>
      <c r="AEG1" s="1460" t="s">
        <v>5197</v>
      </c>
      <c r="AEH1" s="1460" t="s">
        <v>5197</v>
      </c>
      <c r="AEI1" s="1460" t="s">
        <v>5197</v>
      </c>
      <c r="AEJ1" s="1460" t="s">
        <v>5197</v>
      </c>
      <c r="AEK1" s="1460" t="s">
        <v>5197</v>
      </c>
      <c r="AEL1" s="1460" t="s">
        <v>5197</v>
      </c>
      <c r="AEM1" s="1460" t="s">
        <v>5197</v>
      </c>
      <c r="AEN1" s="1460" t="s">
        <v>5197</v>
      </c>
      <c r="AEO1" s="1460" t="s">
        <v>5197</v>
      </c>
      <c r="AEP1" s="1460" t="s">
        <v>5197</v>
      </c>
      <c r="AEQ1" s="1460" t="s">
        <v>5197</v>
      </c>
      <c r="AER1" s="1460" t="s">
        <v>5197</v>
      </c>
      <c r="AES1" s="1460" t="s">
        <v>5197</v>
      </c>
      <c r="AET1" s="1460" t="s">
        <v>5197</v>
      </c>
      <c r="AEU1" s="1460" t="s">
        <v>5197</v>
      </c>
      <c r="AEV1" s="1460" t="s">
        <v>5197</v>
      </c>
      <c r="AEW1" s="1460" t="s">
        <v>5197</v>
      </c>
      <c r="AEX1" s="1460" t="s">
        <v>5197</v>
      </c>
      <c r="AEY1" s="1460" t="s">
        <v>5197</v>
      </c>
      <c r="AEZ1" s="1460" t="s">
        <v>5197</v>
      </c>
      <c r="AFA1" s="1460" t="s">
        <v>5197</v>
      </c>
      <c r="AFB1" s="1460" t="s">
        <v>5197</v>
      </c>
      <c r="AFC1" s="1460" t="s">
        <v>5197</v>
      </c>
      <c r="AFD1" s="1460" t="s">
        <v>5197</v>
      </c>
      <c r="AFE1" s="1460" t="s">
        <v>5197</v>
      </c>
      <c r="AFF1" s="1460" t="s">
        <v>5197</v>
      </c>
      <c r="AFG1" s="1460" t="s">
        <v>5197</v>
      </c>
      <c r="AFH1" s="1460" t="s">
        <v>5197</v>
      </c>
      <c r="AFI1" s="1460" t="s">
        <v>5197</v>
      </c>
      <c r="AFJ1" s="1460" t="s">
        <v>5197</v>
      </c>
      <c r="AFK1" s="1460" t="s">
        <v>5197</v>
      </c>
      <c r="AFL1" s="1460" t="s">
        <v>5197</v>
      </c>
      <c r="AFM1" s="1460" t="s">
        <v>5197</v>
      </c>
      <c r="AFN1" s="1460" t="s">
        <v>5197</v>
      </c>
      <c r="AFO1" s="1460" t="s">
        <v>5197</v>
      </c>
      <c r="AFP1" s="1460" t="s">
        <v>5197</v>
      </c>
      <c r="AFQ1" s="1460" t="s">
        <v>5197</v>
      </c>
      <c r="AFR1" s="1460" t="s">
        <v>5197</v>
      </c>
      <c r="AFS1" s="1460" t="s">
        <v>5197</v>
      </c>
      <c r="AFT1" s="1460" t="s">
        <v>5197</v>
      </c>
      <c r="AFU1" s="1460" t="s">
        <v>5197</v>
      </c>
      <c r="AFV1" s="1460" t="s">
        <v>5197</v>
      </c>
      <c r="AFW1" s="1460" t="s">
        <v>5197</v>
      </c>
      <c r="AFX1" s="1460" t="s">
        <v>5197</v>
      </c>
      <c r="AFY1" s="1460" t="s">
        <v>5197</v>
      </c>
      <c r="AFZ1" s="1460" t="s">
        <v>5197</v>
      </c>
      <c r="AGA1" s="1460" t="s">
        <v>5197</v>
      </c>
      <c r="AGB1" s="1460" t="s">
        <v>5197</v>
      </c>
      <c r="AGC1" s="1460" t="s">
        <v>5197</v>
      </c>
      <c r="AGD1" s="1460" t="s">
        <v>5197</v>
      </c>
      <c r="AGE1" s="1460" t="s">
        <v>5197</v>
      </c>
      <c r="AGF1" s="1460" t="s">
        <v>5197</v>
      </c>
      <c r="AGG1" s="1460" t="s">
        <v>5197</v>
      </c>
      <c r="AGH1" s="1460" t="s">
        <v>5197</v>
      </c>
      <c r="AGI1" s="1460" t="s">
        <v>5197</v>
      </c>
      <c r="AGJ1" s="1460" t="s">
        <v>5197</v>
      </c>
      <c r="AGK1" s="1460" t="s">
        <v>5197</v>
      </c>
      <c r="AGL1" s="1460" t="s">
        <v>5197</v>
      </c>
      <c r="AGM1" s="1460" t="s">
        <v>5197</v>
      </c>
      <c r="AGN1" s="1460" t="s">
        <v>5197</v>
      </c>
      <c r="AGO1" s="1460" t="s">
        <v>5197</v>
      </c>
      <c r="AGP1" s="1460" t="s">
        <v>5197</v>
      </c>
      <c r="AGQ1" s="1460" t="s">
        <v>5197</v>
      </c>
      <c r="AGR1" s="1460" t="s">
        <v>5197</v>
      </c>
      <c r="AGS1" s="1460" t="s">
        <v>5197</v>
      </c>
      <c r="AGT1" s="1460" t="s">
        <v>5197</v>
      </c>
      <c r="AGU1" s="1460" t="s">
        <v>5197</v>
      </c>
      <c r="AGV1" s="1460" t="s">
        <v>5197</v>
      </c>
      <c r="AGW1" s="1460" t="s">
        <v>5197</v>
      </c>
      <c r="AGX1" s="1460" t="s">
        <v>5197</v>
      </c>
      <c r="AGY1" s="1460" t="s">
        <v>5197</v>
      </c>
      <c r="AGZ1" s="1460" t="s">
        <v>5197</v>
      </c>
      <c r="AHA1" s="1460" t="s">
        <v>5197</v>
      </c>
      <c r="AHB1" s="1460" t="s">
        <v>5197</v>
      </c>
      <c r="AHC1" s="1460" t="s">
        <v>5197</v>
      </c>
      <c r="AHD1" s="1460" t="s">
        <v>5197</v>
      </c>
      <c r="AHE1" s="1460" t="s">
        <v>5197</v>
      </c>
      <c r="AHF1" s="1460" t="s">
        <v>5197</v>
      </c>
      <c r="AHG1" s="1460" t="s">
        <v>5197</v>
      </c>
      <c r="AHH1" s="1460" t="s">
        <v>5197</v>
      </c>
      <c r="AHI1" s="1460" t="s">
        <v>5197</v>
      </c>
      <c r="AHJ1" s="1460" t="s">
        <v>5197</v>
      </c>
      <c r="AHK1" s="1460" t="s">
        <v>5197</v>
      </c>
      <c r="AHL1" s="1460" t="s">
        <v>5197</v>
      </c>
      <c r="AHM1" s="1460" t="s">
        <v>5197</v>
      </c>
      <c r="AHN1" s="1460" t="s">
        <v>5197</v>
      </c>
      <c r="AHO1" s="1460" t="s">
        <v>5197</v>
      </c>
      <c r="AHP1" s="1460" t="s">
        <v>5197</v>
      </c>
      <c r="AHQ1" s="1460" t="s">
        <v>5197</v>
      </c>
      <c r="AHR1" s="1460" t="s">
        <v>5197</v>
      </c>
      <c r="AHS1" s="1460" t="s">
        <v>5197</v>
      </c>
      <c r="AHT1" s="1460" t="s">
        <v>5197</v>
      </c>
      <c r="AHU1" s="1460" t="s">
        <v>5197</v>
      </c>
      <c r="AHV1" s="1460" t="s">
        <v>5197</v>
      </c>
      <c r="AHW1" s="1460" t="s">
        <v>5197</v>
      </c>
      <c r="AHX1" s="1460" t="s">
        <v>5197</v>
      </c>
      <c r="AHY1" s="1460" t="s">
        <v>5197</v>
      </c>
      <c r="AHZ1" s="1460" t="s">
        <v>5197</v>
      </c>
      <c r="AIA1" s="1460" t="s">
        <v>5197</v>
      </c>
      <c r="AIB1" s="1460" t="s">
        <v>5197</v>
      </c>
      <c r="AIC1" s="1460" t="s">
        <v>5197</v>
      </c>
      <c r="AID1" s="1460" t="s">
        <v>5197</v>
      </c>
      <c r="AIE1" s="1460" t="s">
        <v>5197</v>
      </c>
      <c r="AIF1" s="1460" t="s">
        <v>5197</v>
      </c>
      <c r="AIG1" s="1460" t="s">
        <v>5197</v>
      </c>
      <c r="AIH1" s="1460" t="s">
        <v>5197</v>
      </c>
      <c r="AII1" s="1460" t="s">
        <v>5197</v>
      </c>
      <c r="AIJ1" s="1460" t="s">
        <v>5197</v>
      </c>
      <c r="AIK1" s="1460" t="s">
        <v>5197</v>
      </c>
      <c r="AIL1" s="1460" t="s">
        <v>5197</v>
      </c>
      <c r="AIM1" s="1460" t="s">
        <v>5197</v>
      </c>
      <c r="AIN1" s="1460" t="s">
        <v>5197</v>
      </c>
      <c r="AIO1" s="1460" t="s">
        <v>5197</v>
      </c>
      <c r="AIP1" s="1460" t="s">
        <v>5197</v>
      </c>
      <c r="AIQ1" s="1460" t="s">
        <v>5197</v>
      </c>
      <c r="AIR1" s="1460" t="s">
        <v>5197</v>
      </c>
      <c r="AIS1" s="1460" t="s">
        <v>5197</v>
      </c>
      <c r="AIT1" s="1460" t="s">
        <v>5197</v>
      </c>
      <c r="AIU1" s="1460" t="s">
        <v>5197</v>
      </c>
      <c r="AIV1" s="1460" t="s">
        <v>5197</v>
      </c>
      <c r="AIW1" s="1460" t="s">
        <v>5197</v>
      </c>
      <c r="AIX1" s="1460" t="s">
        <v>5197</v>
      </c>
      <c r="AIY1" s="1460" t="s">
        <v>5197</v>
      </c>
      <c r="AIZ1" s="1460" t="s">
        <v>5197</v>
      </c>
      <c r="AJA1" s="1460" t="s">
        <v>5197</v>
      </c>
      <c r="AJB1" s="1460" t="s">
        <v>5197</v>
      </c>
      <c r="AJC1" s="1460" t="s">
        <v>5197</v>
      </c>
      <c r="AJD1" s="1460" t="s">
        <v>5197</v>
      </c>
      <c r="AJE1" s="1460" t="s">
        <v>5197</v>
      </c>
      <c r="AJF1" s="1460" t="s">
        <v>5197</v>
      </c>
      <c r="AJG1" s="1460" t="s">
        <v>5197</v>
      </c>
      <c r="AJH1" s="1460" t="s">
        <v>5197</v>
      </c>
      <c r="AJI1" s="1460" t="s">
        <v>5197</v>
      </c>
      <c r="AJJ1" s="1460" t="s">
        <v>5197</v>
      </c>
      <c r="AJK1" s="1460" t="s">
        <v>5197</v>
      </c>
      <c r="AJL1" s="1460" t="s">
        <v>5197</v>
      </c>
      <c r="AJM1" s="1460" t="s">
        <v>5197</v>
      </c>
      <c r="AJN1" s="1460" t="s">
        <v>5197</v>
      </c>
      <c r="AJO1" s="1460" t="s">
        <v>5197</v>
      </c>
      <c r="AJP1" s="1460" t="s">
        <v>5197</v>
      </c>
      <c r="AJQ1" s="1460" t="s">
        <v>5197</v>
      </c>
      <c r="AJR1" s="1460" t="s">
        <v>5197</v>
      </c>
      <c r="AJS1" s="1460" t="s">
        <v>5197</v>
      </c>
      <c r="AJT1" s="1460" t="s">
        <v>5197</v>
      </c>
      <c r="AJU1" s="1460" t="s">
        <v>5197</v>
      </c>
      <c r="AJV1" s="1460" t="s">
        <v>5197</v>
      </c>
      <c r="AJW1" s="1460" t="s">
        <v>5197</v>
      </c>
      <c r="AJX1" s="1460" t="s">
        <v>5197</v>
      </c>
      <c r="AJY1" s="1460" t="s">
        <v>5197</v>
      </c>
      <c r="AJZ1" s="1460" t="s">
        <v>5197</v>
      </c>
      <c r="AKA1" s="1460" t="s">
        <v>5197</v>
      </c>
      <c r="AKB1" s="1460" t="s">
        <v>5197</v>
      </c>
      <c r="AKC1" s="1460" t="s">
        <v>5197</v>
      </c>
      <c r="AKD1" s="1460" t="s">
        <v>5197</v>
      </c>
      <c r="AKE1" s="1460" t="s">
        <v>5197</v>
      </c>
      <c r="AKF1" s="1460" t="s">
        <v>5197</v>
      </c>
      <c r="AKG1" s="1460" t="s">
        <v>5197</v>
      </c>
      <c r="AKH1" s="1460" t="s">
        <v>5197</v>
      </c>
      <c r="AKI1" s="1460" t="s">
        <v>5197</v>
      </c>
      <c r="AKJ1" s="1460" t="s">
        <v>5197</v>
      </c>
      <c r="AKK1" s="1460" t="s">
        <v>5197</v>
      </c>
      <c r="AKL1" s="1460" t="s">
        <v>5197</v>
      </c>
      <c r="AKM1" s="1460" t="s">
        <v>5197</v>
      </c>
      <c r="AKN1" s="1460" t="s">
        <v>5197</v>
      </c>
      <c r="AKO1" s="1460" t="s">
        <v>5197</v>
      </c>
      <c r="AKP1" s="1460" t="s">
        <v>5197</v>
      </c>
      <c r="AKQ1" s="1460" t="s">
        <v>5197</v>
      </c>
      <c r="AKR1" s="1460" t="s">
        <v>5197</v>
      </c>
      <c r="AKS1" s="1460" t="s">
        <v>5197</v>
      </c>
      <c r="AKT1" s="1460" t="s">
        <v>5197</v>
      </c>
      <c r="AKU1" s="1460" t="s">
        <v>5197</v>
      </c>
      <c r="AKV1" s="1460" t="s">
        <v>5197</v>
      </c>
      <c r="AKW1" s="1460" t="s">
        <v>5197</v>
      </c>
      <c r="AKX1" s="1460" t="s">
        <v>5197</v>
      </c>
      <c r="AKY1" s="1460" t="s">
        <v>5197</v>
      </c>
      <c r="AKZ1" s="1460" t="s">
        <v>5197</v>
      </c>
      <c r="ALA1" s="1460" t="s">
        <v>5197</v>
      </c>
      <c r="ALB1" s="1460" t="s">
        <v>5197</v>
      </c>
      <c r="ALC1" s="1460" t="s">
        <v>5197</v>
      </c>
      <c r="ALD1" s="1460" t="s">
        <v>5197</v>
      </c>
      <c r="ALE1" s="1460" t="s">
        <v>5197</v>
      </c>
      <c r="ALF1" s="1460" t="s">
        <v>5197</v>
      </c>
      <c r="ALG1" s="1460" t="s">
        <v>5197</v>
      </c>
      <c r="ALH1" s="1460" t="s">
        <v>5197</v>
      </c>
      <c r="ALI1" s="1460" t="s">
        <v>5197</v>
      </c>
      <c r="ALJ1" s="1460" t="s">
        <v>5197</v>
      </c>
      <c r="ALK1" s="1460" t="s">
        <v>5197</v>
      </c>
      <c r="ALL1" s="1460" t="s">
        <v>5197</v>
      </c>
      <c r="ALM1" s="1460" t="s">
        <v>5197</v>
      </c>
      <c r="ALN1" s="1460" t="s">
        <v>5197</v>
      </c>
      <c r="ALO1" s="1460" t="s">
        <v>5197</v>
      </c>
      <c r="ALP1" s="1460" t="s">
        <v>5197</v>
      </c>
      <c r="ALQ1" s="1460" t="s">
        <v>5197</v>
      </c>
      <c r="ALR1" s="1460" t="s">
        <v>5197</v>
      </c>
      <c r="ALS1" s="1460" t="s">
        <v>5197</v>
      </c>
      <c r="ALT1" s="1460" t="s">
        <v>5197</v>
      </c>
      <c r="ALU1" s="1460" t="s">
        <v>5197</v>
      </c>
      <c r="ALV1" s="1460" t="s">
        <v>5197</v>
      </c>
      <c r="ALW1" s="1460" t="s">
        <v>5197</v>
      </c>
      <c r="ALX1" s="1460" t="s">
        <v>5197</v>
      </c>
      <c r="ALY1" s="1460" t="s">
        <v>5197</v>
      </c>
      <c r="ALZ1" s="1460" t="s">
        <v>5197</v>
      </c>
      <c r="AMA1" s="1460" t="s">
        <v>5197</v>
      </c>
      <c r="AMB1" s="1460" t="s">
        <v>5197</v>
      </c>
      <c r="AMC1" s="1460" t="s">
        <v>5197</v>
      </c>
      <c r="AMD1" s="1460" t="s">
        <v>5197</v>
      </c>
      <c r="AME1" s="1460" t="s">
        <v>5197</v>
      </c>
      <c r="AMF1" s="1460" t="s">
        <v>5197</v>
      </c>
      <c r="AMG1" s="1460" t="s">
        <v>5197</v>
      </c>
      <c r="AMH1" s="1460" t="s">
        <v>5197</v>
      </c>
      <c r="AMI1" s="1460" t="s">
        <v>5197</v>
      </c>
      <c r="AMJ1" s="1460" t="s">
        <v>5197</v>
      </c>
      <c r="AMK1" s="1460" t="s">
        <v>5197</v>
      </c>
      <c r="AML1" s="1460" t="s">
        <v>5197</v>
      </c>
      <c r="AMM1" s="1460" t="s">
        <v>5197</v>
      </c>
      <c r="AMN1" s="1460" t="s">
        <v>5197</v>
      </c>
      <c r="AMO1" s="1460" t="s">
        <v>5197</v>
      </c>
      <c r="AMP1" s="1460" t="s">
        <v>5197</v>
      </c>
      <c r="AMQ1" s="1460" t="s">
        <v>5197</v>
      </c>
      <c r="AMR1" s="1460" t="s">
        <v>5197</v>
      </c>
      <c r="AMS1" s="1460" t="s">
        <v>5197</v>
      </c>
      <c r="AMT1" s="1460" t="s">
        <v>5197</v>
      </c>
      <c r="AMU1" s="1460" t="s">
        <v>5197</v>
      </c>
      <c r="AMV1" s="1460" t="s">
        <v>5197</v>
      </c>
      <c r="AMW1" s="1460" t="s">
        <v>5197</v>
      </c>
      <c r="AMX1" s="1460" t="s">
        <v>5197</v>
      </c>
      <c r="AMY1" s="1460" t="s">
        <v>5197</v>
      </c>
      <c r="AMZ1" s="1460" t="s">
        <v>5197</v>
      </c>
      <c r="ANA1" s="1460" t="s">
        <v>5197</v>
      </c>
      <c r="ANB1" s="1460" t="s">
        <v>5197</v>
      </c>
      <c r="ANC1" s="1460" t="s">
        <v>5197</v>
      </c>
      <c r="AND1" s="1460" t="s">
        <v>5197</v>
      </c>
      <c r="ANE1" s="1460" t="s">
        <v>5197</v>
      </c>
      <c r="ANF1" s="1460" t="s">
        <v>5197</v>
      </c>
      <c r="ANG1" s="1460" t="s">
        <v>5197</v>
      </c>
      <c r="ANH1" s="1460" t="s">
        <v>5197</v>
      </c>
      <c r="ANI1" s="1460" t="s">
        <v>5197</v>
      </c>
      <c r="ANJ1" s="1460" t="s">
        <v>5197</v>
      </c>
      <c r="ANK1" s="1460" t="s">
        <v>5197</v>
      </c>
      <c r="ANL1" s="1460" t="s">
        <v>5197</v>
      </c>
      <c r="ANM1" s="1460" t="s">
        <v>5197</v>
      </c>
      <c r="ANN1" s="1460" t="s">
        <v>5197</v>
      </c>
      <c r="ANO1" s="1460" t="s">
        <v>5197</v>
      </c>
      <c r="ANP1" s="1460" t="s">
        <v>5197</v>
      </c>
      <c r="ANQ1" s="1460" t="s">
        <v>5197</v>
      </c>
      <c r="ANR1" s="1460" t="s">
        <v>5197</v>
      </c>
      <c r="ANS1" s="1460" t="s">
        <v>5197</v>
      </c>
      <c r="ANT1" s="1460" t="s">
        <v>5197</v>
      </c>
      <c r="ANU1" s="1460" t="s">
        <v>5197</v>
      </c>
      <c r="ANV1" s="1460" t="s">
        <v>5197</v>
      </c>
      <c r="ANW1" s="1460" t="s">
        <v>5197</v>
      </c>
      <c r="ANX1" s="1460" t="s">
        <v>5197</v>
      </c>
      <c r="ANY1" s="1460" t="s">
        <v>5197</v>
      </c>
      <c r="ANZ1" s="1460" t="s">
        <v>5197</v>
      </c>
      <c r="AOA1" s="1460" t="s">
        <v>5197</v>
      </c>
      <c r="AOB1" s="1460" t="s">
        <v>5197</v>
      </c>
      <c r="AOC1" s="1460" t="s">
        <v>5197</v>
      </c>
      <c r="AOD1" s="1460" t="s">
        <v>5197</v>
      </c>
      <c r="AOE1" s="1460" t="s">
        <v>5197</v>
      </c>
      <c r="AOF1" s="1460" t="s">
        <v>5197</v>
      </c>
      <c r="AOG1" s="1460" t="s">
        <v>5197</v>
      </c>
      <c r="AOH1" s="1460" t="s">
        <v>5197</v>
      </c>
      <c r="AOI1" s="1460" t="s">
        <v>5197</v>
      </c>
      <c r="AOJ1" s="1460" t="s">
        <v>5197</v>
      </c>
      <c r="AOK1" s="1460" t="s">
        <v>5197</v>
      </c>
      <c r="AOL1" s="1460" t="s">
        <v>5197</v>
      </c>
      <c r="AOM1" s="1460" t="s">
        <v>5197</v>
      </c>
      <c r="AON1" s="1460" t="s">
        <v>5197</v>
      </c>
      <c r="AOO1" s="1460" t="s">
        <v>5197</v>
      </c>
      <c r="AOP1" s="1460" t="s">
        <v>5197</v>
      </c>
      <c r="AOQ1" s="1460" t="s">
        <v>5197</v>
      </c>
      <c r="AOR1" s="1460" t="s">
        <v>5197</v>
      </c>
      <c r="AOS1" s="1460" t="s">
        <v>5197</v>
      </c>
      <c r="AOT1" s="1460" t="s">
        <v>5197</v>
      </c>
      <c r="AOU1" s="1460" t="s">
        <v>5197</v>
      </c>
      <c r="AOV1" s="1460" t="s">
        <v>5197</v>
      </c>
      <c r="AOW1" s="1460" t="s">
        <v>5197</v>
      </c>
      <c r="AOX1" s="1460" t="s">
        <v>5197</v>
      </c>
      <c r="AOY1" s="1460" t="s">
        <v>5197</v>
      </c>
      <c r="AOZ1" s="1460" t="s">
        <v>5197</v>
      </c>
      <c r="APA1" s="1460" t="s">
        <v>5197</v>
      </c>
      <c r="APB1" s="1460" t="s">
        <v>5197</v>
      </c>
      <c r="APC1" s="1460" t="s">
        <v>5197</v>
      </c>
      <c r="APD1" s="1460" t="s">
        <v>5197</v>
      </c>
      <c r="APE1" s="1460" t="s">
        <v>5197</v>
      </c>
      <c r="APF1" s="1460" t="s">
        <v>5197</v>
      </c>
      <c r="APG1" s="1460" t="s">
        <v>5197</v>
      </c>
      <c r="APH1" s="1460" t="s">
        <v>5197</v>
      </c>
      <c r="API1" s="1460" t="s">
        <v>5197</v>
      </c>
      <c r="APJ1" s="1460" t="s">
        <v>5197</v>
      </c>
      <c r="APK1" s="1460" t="s">
        <v>5197</v>
      </c>
      <c r="APL1" s="1460" t="s">
        <v>5197</v>
      </c>
      <c r="APM1" s="1460" t="s">
        <v>5197</v>
      </c>
      <c r="APN1" s="1460" t="s">
        <v>5197</v>
      </c>
      <c r="APO1" s="1460" t="s">
        <v>5197</v>
      </c>
      <c r="APP1" s="1460" t="s">
        <v>5197</v>
      </c>
      <c r="APQ1" s="1460" t="s">
        <v>5197</v>
      </c>
      <c r="APR1" s="1460" t="s">
        <v>5197</v>
      </c>
      <c r="APS1" s="1460" t="s">
        <v>5197</v>
      </c>
      <c r="APT1" s="1460" t="s">
        <v>5197</v>
      </c>
      <c r="APU1" s="1460" t="s">
        <v>5197</v>
      </c>
      <c r="APV1" s="1460" t="s">
        <v>5197</v>
      </c>
      <c r="APW1" s="1460" t="s">
        <v>5197</v>
      </c>
      <c r="APX1" s="1460" t="s">
        <v>5197</v>
      </c>
      <c r="APY1" s="1460" t="s">
        <v>5197</v>
      </c>
      <c r="APZ1" s="1460" t="s">
        <v>5197</v>
      </c>
      <c r="AQA1" s="1460" t="s">
        <v>5197</v>
      </c>
      <c r="AQB1" s="1460" t="s">
        <v>5197</v>
      </c>
      <c r="AQC1" s="1460" t="s">
        <v>5197</v>
      </c>
      <c r="AQD1" s="1460" t="s">
        <v>5197</v>
      </c>
      <c r="AQE1" s="1460" t="s">
        <v>5197</v>
      </c>
      <c r="AQF1" s="1460" t="s">
        <v>5197</v>
      </c>
      <c r="AQG1" s="1460" t="s">
        <v>5197</v>
      </c>
      <c r="AQH1" s="1460" t="s">
        <v>5197</v>
      </c>
      <c r="AQI1" s="1460" t="s">
        <v>5197</v>
      </c>
      <c r="AQJ1" s="1460" t="s">
        <v>5197</v>
      </c>
      <c r="AQK1" s="1460" t="s">
        <v>5197</v>
      </c>
      <c r="AQL1" s="1460" t="s">
        <v>5197</v>
      </c>
      <c r="AQM1" s="1460" t="s">
        <v>5197</v>
      </c>
      <c r="AQN1" s="1460" t="s">
        <v>5197</v>
      </c>
      <c r="AQO1" s="1460" t="s">
        <v>5197</v>
      </c>
      <c r="AQP1" s="1460" t="s">
        <v>5197</v>
      </c>
      <c r="AQQ1" s="1460" t="s">
        <v>5197</v>
      </c>
      <c r="AQR1" s="1460" t="s">
        <v>5197</v>
      </c>
      <c r="AQS1" s="1460" t="s">
        <v>5197</v>
      </c>
      <c r="AQT1" s="1460" t="s">
        <v>5197</v>
      </c>
      <c r="AQU1" s="1460" t="s">
        <v>5197</v>
      </c>
      <c r="AQV1" s="1460" t="s">
        <v>5197</v>
      </c>
      <c r="AQW1" s="1460" t="s">
        <v>5197</v>
      </c>
      <c r="AQX1" s="1460" t="s">
        <v>5197</v>
      </c>
      <c r="AQY1" s="1460" t="s">
        <v>5197</v>
      </c>
      <c r="AQZ1" s="1460" t="s">
        <v>5197</v>
      </c>
      <c r="ARA1" s="1460" t="s">
        <v>5197</v>
      </c>
      <c r="ARB1" s="1460" t="s">
        <v>5197</v>
      </c>
      <c r="ARC1" s="1460" t="s">
        <v>5197</v>
      </c>
      <c r="ARD1" s="1460" t="s">
        <v>5197</v>
      </c>
      <c r="ARE1" s="1460" t="s">
        <v>5197</v>
      </c>
      <c r="ARF1" s="1460" t="s">
        <v>5197</v>
      </c>
      <c r="ARG1" s="1460" t="s">
        <v>5197</v>
      </c>
      <c r="ARH1" s="1460" t="s">
        <v>5197</v>
      </c>
      <c r="ARI1" s="1460" t="s">
        <v>5197</v>
      </c>
      <c r="ARJ1" s="1460" t="s">
        <v>5197</v>
      </c>
      <c r="ARK1" s="1460" t="s">
        <v>5197</v>
      </c>
      <c r="ARL1" s="1460" t="s">
        <v>5197</v>
      </c>
      <c r="ARM1" s="1460" t="s">
        <v>5197</v>
      </c>
      <c r="ARN1" s="1460" t="s">
        <v>5197</v>
      </c>
      <c r="ARO1" s="1460" t="s">
        <v>5197</v>
      </c>
      <c r="ARP1" s="1460" t="s">
        <v>5197</v>
      </c>
      <c r="ARQ1" s="1460" t="s">
        <v>5197</v>
      </c>
      <c r="ARR1" s="1460" t="s">
        <v>5197</v>
      </c>
      <c r="ARS1" s="1460" t="s">
        <v>5197</v>
      </c>
      <c r="ART1" s="1460" t="s">
        <v>5197</v>
      </c>
      <c r="ARU1" s="1460" t="s">
        <v>5197</v>
      </c>
      <c r="ARV1" s="1460" t="s">
        <v>5197</v>
      </c>
      <c r="ARW1" s="1460" t="s">
        <v>5197</v>
      </c>
      <c r="ARX1" s="1460" t="s">
        <v>5197</v>
      </c>
      <c r="ARY1" s="1460" t="s">
        <v>5197</v>
      </c>
      <c r="ARZ1" s="1460" t="s">
        <v>5197</v>
      </c>
      <c r="ASA1" s="1460" t="s">
        <v>5197</v>
      </c>
      <c r="ASB1" s="1460" t="s">
        <v>5197</v>
      </c>
      <c r="ASC1" s="1460" t="s">
        <v>5197</v>
      </c>
      <c r="ASD1" s="1460" t="s">
        <v>5197</v>
      </c>
      <c r="ASE1" s="1460" t="s">
        <v>5197</v>
      </c>
      <c r="ASF1" s="1460" t="s">
        <v>5197</v>
      </c>
      <c r="ASG1" s="1460" t="s">
        <v>5197</v>
      </c>
      <c r="ASH1" s="1460" t="s">
        <v>5197</v>
      </c>
      <c r="ASI1" s="1460" t="s">
        <v>5197</v>
      </c>
      <c r="ASJ1" s="1460" t="s">
        <v>5197</v>
      </c>
      <c r="ASK1" s="1460" t="s">
        <v>5197</v>
      </c>
      <c r="ASL1" s="1460" t="s">
        <v>5197</v>
      </c>
      <c r="ASM1" s="1460" t="s">
        <v>5197</v>
      </c>
      <c r="ASN1" s="1460" t="s">
        <v>5197</v>
      </c>
      <c r="ASO1" s="1460" t="s">
        <v>5197</v>
      </c>
      <c r="ASP1" s="1460" t="s">
        <v>5197</v>
      </c>
      <c r="ASQ1" s="1460" t="s">
        <v>5197</v>
      </c>
      <c r="ASR1" s="1460" t="s">
        <v>5197</v>
      </c>
      <c r="ASS1" s="1460" t="s">
        <v>5197</v>
      </c>
      <c r="AST1" s="1460" t="s">
        <v>5197</v>
      </c>
      <c r="ASU1" s="1460" t="s">
        <v>5197</v>
      </c>
      <c r="ASV1" s="1460" t="s">
        <v>5197</v>
      </c>
      <c r="ASW1" s="1460" t="s">
        <v>5197</v>
      </c>
      <c r="ASX1" s="1460" t="s">
        <v>5197</v>
      </c>
      <c r="ASY1" s="1460" t="s">
        <v>5197</v>
      </c>
      <c r="ASZ1" s="1460" t="s">
        <v>5197</v>
      </c>
      <c r="ATA1" s="1460" t="s">
        <v>5197</v>
      </c>
      <c r="ATB1" s="1460" t="s">
        <v>5197</v>
      </c>
      <c r="ATC1" s="1460" t="s">
        <v>5197</v>
      </c>
      <c r="ATD1" s="1460" t="s">
        <v>5197</v>
      </c>
      <c r="ATE1" s="1460" t="s">
        <v>5197</v>
      </c>
      <c r="ATF1" s="1460" t="s">
        <v>5197</v>
      </c>
      <c r="ATG1" s="1460" t="s">
        <v>5197</v>
      </c>
      <c r="ATH1" s="1460" t="s">
        <v>5197</v>
      </c>
      <c r="ATI1" s="1460" t="s">
        <v>5197</v>
      </c>
      <c r="ATJ1" s="1460" t="s">
        <v>5197</v>
      </c>
      <c r="ATK1" s="1460" t="s">
        <v>5197</v>
      </c>
      <c r="ATL1" s="1460" t="s">
        <v>5197</v>
      </c>
      <c r="ATM1" s="1460" t="s">
        <v>5197</v>
      </c>
      <c r="ATN1" s="1460" t="s">
        <v>5197</v>
      </c>
      <c r="ATO1" s="1460" t="s">
        <v>5197</v>
      </c>
      <c r="ATP1" s="1460" t="s">
        <v>5197</v>
      </c>
      <c r="ATQ1" s="1460" t="s">
        <v>5197</v>
      </c>
      <c r="ATR1" s="1460" t="s">
        <v>5197</v>
      </c>
      <c r="ATS1" s="1460" t="s">
        <v>5197</v>
      </c>
      <c r="ATT1" s="1460" t="s">
        <v>5197</v>
      </c>
      <c r="ATU1" s="1460" t="s">
        <v>5197</v>
      </c>
      <c r="ATV1" s="1460" t="s">
        <v>5197</v>
      </c>
      <c r="ATW1" s="1460" t="s">
        <v>5197</v>
      </c>
      <c r="ATX1" s="1460" t="s">
        <v>5197</v>
      </c>
      <c r="ATY1" s="1460" t="s">
        <v>5197</v>
      </c>
      <c r="ATZ1" s="1460" t="s">
        <v>5197</v>
      </c>
      <c r="AUA1" s="1460" t="s">
        <v>5197</v>
      </c>
      <c r="AUB1" s="1460" t="s">
        <v>5197</v>
      </c>
      <c r="AUC1" s="1460" t="s">
        <v>5197</v>
      </c>
      <c r="AUD1" s="1460" t="s">
        <v>5197</v>
      </c>
      <c r="AUE1" s="1460" t="s">
        <v>5197</v>
      </c>
      <c r="AUF1" s="1460" t="s">
        <v>5197</v>
      </c>
      <c r="AUG1" s="1460" t="s">
        <v>5197</v>
      </c>
      <c r="AUH1" s="1460" t="s">
        <v>5197</v>
      </c>
      <c r="AUI1" s="1460" t="s">
        <v>5197</v>
      </c>
      <c r="AUJ1" s="1460" t="s">
        <v>5197</v>
      </c>
      <c r="AUK1" s="1460" t="s">
        <v>5197</v>
      </c>
      <c r="AUL1" s="1460" t="s">
        <v>5197</v>
      </c>
      <c r="AUM1" s="1460" t="s">
        <v>5197</v>
      </c>
      <c r="AUN1" s="1460" t="s">
        <v>5197</v>
      </c>
      <c r="AUO1" s="1460" t="s">
        <v>5197</v>
      </c>
      <c r="AUP1" s="1460" t="s">
        <v>5197</v>
      </c>
      <c r="AUQ1" s="1460" t="s">
        <v>5197</v>
      </c>
      <c r="AUR1" s="1460" t="s">
        <v>5197</v>
      </c>
      <c r="AUS1" s="1460" t="s">
        <v>5197</v>
      </c>
      <c r="AUT1" s="1460" t="s">
        <v>5197</v>
      </c>
      <c r="AUU1" s="1460" t="s">
        <v>5197</v>
      </c>
      <c r="AUV1" s="1460" t="s">
        <v>5197</v>
      </c>
      <c r="AUW1" s="1460" t="s">
        <v>5197</v>
      </c>
      <c r="AUX1" s="1460" t="s">
        <v>5197</v>
      </c>
      <c r="AUY1" s="1460" t="s">
        <v>5197</v>
      </c>
      <c r="AUZ1" s="1460" t="s">
        <v>5197</v>
      </c>
      <c r="AVA1" s="1460" t="s">
        <v>5197</v>
      </c>
      <c r="AVB1" s="1460" t="s">
        <v>5197</v>
      </c>
      <c r="AVC1" s="1460" t="s">
        <v>5197</v>
      </c>
      <c r="AVD1" s="1460" t="s">
        <v>5197</v>
      </c>
      <c r="AVE1" s="1460" t="s">
        <v>5197</v>
      </c>
      <c r="AVF1" s="1460" t="s">
        <v>5197</v>
      </c>
      <c r="AVG1" s="1460" t="s">
        <v>5197</v>
      </c>
      <c r="AVH1" s="1460" t="s">
        <v>5197</v>
      </c>
      <c r="AVI1" s="1460" t="s">
        <v>5197</v>
      </c>
      <c r="AVJ1" s="1460" t="s">
        <v>5197</v>
      </c>
      <c r="AVK1" s="1460" t="s">
        <v>5197</v>
      </c>
      <c r="AVL1" s="1460" t="s">
        <v>5197</v>
      </c>
      <c r="AVM1" s="1460" t="s">
        <v>5197</v>
      </c>
      <c r="AVN1" s="1460" t="s">
        <v>5197</v>
      </c>
      <c r="AVO1" s="1460" t="s">
        <v>5197</v>
      </c>
      <c r="AVP1" s="1460" t="s">
        <v>5197</v>
      </c>
      <c r="AVQ1" s="1460" t="s">
        <v>5197</v>
      </c>
      <c r="AVR1" s="1460" t="s">
        <v>5197</v>
      </c>
      <c r="AVS1" s="1460" t="s">
        <v>5197</v>
      </c>
      <c r="AVT1" s="1460" t="s">
        <v>5197</v>
      </c>
      <c r="AVU1" s="1460" t="s">
        <v>5197</v>
      </c>
      <c r="AVV1" s="1460" t="s">
        <v>5197</v>
      </c>
      <c r="AVW1" s="1460" t="s">
        <v>5197</v>
      </c>
      <c r="AVX1" s="1460" t="s">
        <v>5197</v>
      </c>
      <c r="AVY1" s="1460" t="s">
        <v>5197</v>
      </c>
      <c r="AVZ1" s="1460" t="s">
        <v>5197</v>
      </c>
      <c r="AWA1" s="1460" t="s">
        <v>5197</v>
      </c>
      <c r="AWB1" s="1460" t="s">
        <v>5197</v>
      </c>
      <c r="AWC1" s="1460" t="s">
        <v>5197</v>
      </c>
      <c r="AWD1" s="1460" t="s">
        <v>5197</v>
      </c>
      <c r="AWE1" s="1460" t="s">
        <v>5197</v>
      </c>
      <c r="AWF1" s="1460" t="s">
        <v>5197</v>
      </c>
      <c r="AWG1" s="1460" t="s">
        <v>5197</v>
      </c>
      <c r="AWH1" s="1460" t="s">
        <v>5197</v>
      </c>
      <c r="AWI1" s="1460" t="s">
        <v>5197</v>
      </c>
      <c r="AWJ1" s="1460" t="s">
        <v>5197</v>
      </c>
      <c r="AWK1" s="1460" t="s">
        <v>5197</v>
      </c>
      <c r="AWL1" s="1460" t="s">
        <v>5197</v>
      </c>
      <c r="AWM1" s="1460" t="s">
        <v>5197</v>
      </c>
      <c r="AWN1" s="1460" t="s">
        <v>5197</v>
      </c>
      <c r="AWO1" s="1460" t="s">
        <v>5197</v>
      </c>
      <c r="AWP1" s="1460" t="s">
        <v>5197</v>
      </c>
      <c r="AWQ1" s="1460" t="s">
        <v>5197</v>
      </c>
      <c r="AWR1" s="1460" t="s">
        <v>5197</v>
      </c>
      <c r="AWS1" s="1460" t="s">
        <v>5197</v>
      </c>
      <c r="AWT1" s="1460" t="s">
        <v>5197</v>
      </c>
      <c r="AWU1" s="1460" t="s">
        <v>5197</v>
      </c>
      <c r="AWV1" s="1460" t="s">
        <v>5197</v>
      </c>
      <c r="AWW1" s="1460" t="s">
        <v>5197</v>
      </c>
      <c r="AWX1" s="1460" t="s">
        <v>5197</v>
      </c>
      <c r="AWY1" s="1460" t="s">
        <v>5197</v>
      </c>
      <c r="AWZ1" s="1460" t="s">
        <v>5197</v>
      </c>
      <c r="AXA1" s="1460" t="s">
        <v>5197</v>
      </c>
      <c r="AXB1" s="1460" t="s">
        <v>5197</v>
      </c>
      <c r="AXC1" s="1460" t="s">
        <v>5197</v>
      </c>
      <c r="AXD1" s="1460" t="s">
        <v>5197</v>
      </c>
      <c r="AXE1" s="1460" t="s">
        <v>5197</v>
      </c>
      <c r="AXF1" s="1460" t="s">
        <v>5197</v>
      </c>
      <c r="AXG1" s="1460" t="s">
        <v>5197</v>
      </c>
      <c r="AXH1" s="1460" t="s">
        <v>5197</v>
      </c>
      <c r="AXI1" s="1460" t="s">
        <v>5197</v>
      </c>
      <c r="AXJ1" s="1460" t="s">
        <v>5197</v>
      </c>
      <c r="AXK1" s="1460" t="s">
        <v>5197</v>
      </c>
      <c r="AXL1" s="1460" t="s">
        <v>5197</v>
      </c>
      <c r="AXM1" s="1460" t="s">
        <v>5197</v>
      </c>
      <c r="AXN1" s="1460" t="s">
        <v>5197</v>
      </c>
      <c r="AXO1" s="1460" t="s">
        <v>5197</v>
      </c>
      <c r="AXP1" s="1460" t="s">
        <v>5197</v>
      </c>
      <c r="AXQ1" s="1460" t="s">
        <v>5197</v>
      </c>
      <c r="AXR1" s="1460" t="s">
        <v>5197</v>
      </c>
      <c r="AXS1" s="1460" t="s">
        <v>5197</v>
      </c>
      <c r="AXT1" s="1460" t="s">
        <v>5197</v>
      </c>
      <c r="AXU1" s="1460" t="s">
        <v>5197</v>
      </c>
      <c r="AXV1" s="1460" t="s">
        <v>5197</v>
      </c>
      <c r="AXW1" s="1460" t="s">
        <v>5197</v>
      </c>
      <c r="AXX1" s="1460" t="s">
        <v>5197</v>
      </c>
      <c r="AXY1" s="1460" t="s">
        <v>5197</v>
      </c>
      <c r="AXZ1" s="1460" t="s">
        <v>5197</v>
      </c>
      <c r="AYA1" s="1460" t="s">
        <v>5197</v>
      </c>
      <c r="AYB1" s="1460" t="s">
        <v>5197</v>
      </c>
      <c r="AYC1" s="1460" t="s">
        <v>5197</v>
      </c>
      <c r="AYD1" s="1460" t="s">
        <v>5197</v>
      </c>
      <c r="AYE1" s="1460" t="s">
        <v>5197</v>
      </c>
      <c r="AYF1" s="1460" t="s">
        <v>5197</v>
      </c>
      <c r="AYG1" s="1460" t="s">
        <v>5197</v>
      </c>
      <c r="AYH1" s="1460" t="s">
        <v>5197</v>
      </c>
      <c r="AYI1" s="1460" t="s">
        <v>5197</v>
      </c>
      <c r="AYJ1" s="1460" t="s">
        <v>5197</v>
      </c>
      <c r="AYK1" s="1460" t="s">
        <v>5197</v>
      </c>
      <c r="AYL1" s="1460" t="s">
        <v>5197</v>
      </c>
      <c r="AYM1" s="1460" t="s">
        <v>5197</v>
      </c>
      <c r="AYN1" s="1460" t="s">
        <v>5197</v>
      </c>
      <c r="AYO1" s="1460" t="s">
        <v>5197</v>
      </c>
      <c r="AYP1" s="1460" t="s">
        <v>5197</v>
      </c>
      <c r="AYQ1" s="1460" t="s">
        <v>5197</v>
      </c>
      <c r="AYR1" s="1460" t="s">
        <v>5197</v>
      </c>
      <c r="AYS1" s="1460" t="s">
        <v>5197</v>
      </c>
      <c r="AYT1" s="1460" t="s">
        <v>5197</v>
      </c>
      <c r="AYU1" s="1460" t="s">
        <v>5197</v>
      </c>
      <c r="AYV1" s="1460" t="s">
        <v>5197</v>
      </c>
      <c r="AYW1" s="1460" t="s">
        <v>5197</v>
      </c>
      <c r="AYX1" s="1460" t="s">
        <v>5197</v>
      </c>
      <c r="AYY1" s="1460" t="s">
        <v>5197</v>
      </c>
      <c r="AYZ1" s="1460" t="s">
        <v>5197</v>
      </c>
      <c r="AZA1" s="1460" t="s">
        <v>5197</v>
      </c>
      <c r="AZB1" s="1460" t="s">
        <v>5197</v>
      </c>
      <c r="AZC1" s="1460" t="s">
        <v>5197</v>
      </c>
      <c r="AZD1" s="1460" t="s">
        <v>5197</v>
      </c>
      <c r="AZE1" s="1460" t="s">
        <v>5197</v>
      </c>
      <c r="AZF1" s="1460" t="s">
        <v>5197</v>
      </c>
      <c r="AZG1" s="1460" t="s">
        <v>5197</v>
      </c>
      <c r="AZH1" s="1460" t="s">
        <v>5197</v>
      </c>
      <c r="AZI1" s="1460" t="s">
        <v>5197</v>
      </c>
      <c r="AZJ1" s="1460" t="s">
        <v>5197</v>
      </c>
      <c r="AZK1" s="1460" t="s">
        <v>5197</v>
      </c>
      <c r="AZL1" s="1460" t="s">
        <v>5197</v>
      </c>
      <c r="AZM1" s="1460" t="s">
        <v>5197</v>
      </c>
      <c r="AZN1" s="1460" t="s">
        <v>5197</v>
      </c>
      <c r="AZO1" s="1460" t="s">
        <v>5197</v>
      </c>
      <c r="AZP1" s="1460" t="s">
        <v>5197</v>
      </c>
      <c r="AZQ1" s="1460" t="s">
        <v>5197</v>
      </c>
      <c r="AZR1" s="1460" t="s">
        <v>5197</v>
      </c>
      <c r="AZS1" s="1460" t="s">
        <v>5197</v>
      </c>
      <c r="AZT1" s="1460" t="s">
        <v>5197</v>
      </c>
      <c r="AZU1" s="1460" t="s">
        <v>5197</v>
      </c>
      <c r="AZV1" s="1460" t="s">
        <v>5197</v>
      </c>
      <c r="AZW1" s="1460" t="s">
        <v>5197</v>
      </c>
      <c r="AZX1" s="1460" t="s">
        <v>5197</v>
      </c>
      <c r="AZY1" s="1460" t="s">
        <v>5197</v>
      </c>
      <c r="AZZ1" s="1460" t="s">
        <v>5197</v>
      </c>
      <c r="BAA1" s="1460" t="s">
        <v>5197</v>
      </c>
      <c r="BAB1" s="1460" t="s">
        <v>5197</v>
      </c>
      <c r="BAC1" s="1460" t="s">
        <v>5197</v>
      </c>
      <c r="BAD1" s="1460" t="s">
        <v>5197</v>
      </c>
      <c r="BAE1" s="1460" t="s">
        <v>5197</v>
      </c>
      <c r="BAF1" s="1460" t="s">
        <v>5197</v>
      </c>
      <c r="BAG1" s="1460" t="s">
        <v>5197</v>
      </c>
      <c r="BAH1" s="1460" t="s">
        <v>5197</v>
      </c>
      <c r="BAI1" s="1460" t="s">
        <v>5197</v>
      </c>
      <c r="BAJ1" s="1460" t="s">
        <v>5197</v>
      </c>
      <c r="BAK1" s="1460" t="s">
        <v>5197</v>
      </c>
      <c r="BAL1" s="1460" t="s">
        <v>5197</v>
      </c>
      <c r="BAM1" s="1460" t="s">
        <v>5197</v>
      </c>
      <c r="BAN1" s="1460" t="s">
        <v>5197</v>
      </c>
      <c r="BAO1" s="1460" t="s">
        <v>5197</v>
      </c>
      <c r="BAP1" s="1460" t="s">
        <v>5197</v>
      </c>
      <c r="BAQ1" s="1460" t="s">
        <v>5197</v>
      </c>
      <c r="BAR1" s="1460" t="s">
        <v>5197</v>
      </c>
      <c r="BAS1" s="1460" t="s">
        <v>5197</v>
      </c>
      <c r="BAT1" s="1460" t="s">
        <v>5197</v>
      </c>
      <c r="BAU1" s="1460" t="s">
        <v>5197</v>
      </c>
      <c r="BAV1" s="1460" t="s">
        <v>5197</v>
      </c>
      <c r="BAW1" s="1460" t="s">
        <v>5197</v>
      </c>
      <c r="BAX1" s="1460" t="s">
        <v>5197</v>
      </c>
      <c r="BAY1" s="1460" t="s">
        <v>5197</v>
      </c>
      <c r="BAZ1" s="1460" t="s">
        <v>5197</v>
      </c>
      <c r="BBA1" s="1460" t="s">
        <v>5197</v>
      </c>
      <c r="BBB1" s="1460" t="s">
        <v>5197</v>
      </c>
      <c r="BBC1" s="1460" t="s">
        <v>5197</v>
      </c>
      <c r="BBD1" s="1460" t="s">
        <v>5197</v>
      </c>
      <c r="BBE1" s="1460" t="s">
        <v>5197</v>
      </c>
      <c r="BBF1" s="1460" t="s">
        <v>5197</v>
      </c>
      <c r="BBG1" s="1460" t="s">
        <v>5197</v>
      </c>
      <c r="BBH1" s="1460" t="s">
        <v>5197</v>
      </c>
      <c r="BBI1" s="1460" t="s">
        <v>5197</v>
      </c>
      <c r="BBJ1" s="1460" t="s">
        <v>5197</v>
      </c>
      <c r="BBK1" s="1460" t="s">
        <v>5197</v>
      </c>
      <c r="BBL1" s="1460" t="s">
        <v>5197</v>
      </c>
      <c r="BBM1" s="1460" t="s">
        <v>5197</v>
      </c>
      <c r="BBN1" s="1460" t="s">
        <v>5197</v>
      </c>
      <c r="BBO1" s="1460" t="s">
        <v>5197</v>
      </c>
      <c r="BBP1" s="1460" t="s">
        <v>5197</v>
      </c>
      <c r="BBQ1" s="1460" t="s">
        <v>5197</v>
      </c>
      <c r="BBR1" s="1460" t="s">
        <v>5197</v>
      </c>
      <c r="BBS1" s="1460" t="s">
        <v>5197</v>
      </c>
      <c r="BBT1" s="1460" t="s">
        <v>5197</v>
      </c>
      <c r="BBU1" s="1460" t="s">
        <v>5197</v>
      </c>
      <c r="BBV1" s="1460" t="s">
        <v>5197</v>
      </c>
      <c r="BBW1" s="1460" t="s">
        <v>5197</v>
      </c>
      <c r="BBX1" s="1460" t="s">
        <v>5197</v>
      </c>
      <c r="BBY1" s="1460" t="s">
        <v>5197</v>
      </c>
      <c r="BBZ1" s="1460" t="s">
        <v>5197</v>
      </c>
      <c r="BCA1" s="1460" t="s">
        <v>5197</v>
      </c>
      <c r="BCB1" s="1460" t="s">
        <v>5197</v>
      </c>
      <c r="BCC1" s="1460" t="s">
        <v>5197</v>
      </c>
      <c r="BCD1" s="1460" t="s">
        <v>5197</v>
      </c>
      <c r="BCE1" s="1460" t="s">
        <v>5197</v>
      </c>
      <c r="BCF1" s="1460" t="s">
        <v>5197</v>
      </c>
      <c r="BCG1" s="1460" t="s">
        <v>5197</v>
      </c>
      <c r="BCH1" s="1460" t="s">
        <v>5197</v>
      </c>
      <c r="BCI1" s="1460" t="s">
        <v>5197</v>
      </c>
      <c r="BCJ1" s="1460" t="s">
        <v>5197</v>
      </c>
      <c r="BCK1" s="1460" t="s">
        <v>5197</v>
      </c>
      <c r="BCL1" s="1460" t="s">
        <v>5197</v>
      </c>
      <c r="BCM1" s="1460" t="s">
        <v>5197</v>
      </c>
      <c r="BCN1" s="1460" t="s">
        <v>5197</v>
      </c>
      <c r="BCO1" s="1460" t="s">
        <v>5197</v>
      </c>
      <c r="BCP1" s="1460" t="s">
        <v>5197</v>
      </c>
      <c r="BCQ1" s="1460" t="s">
        <v>5197</v>
      </c>
      <c r="BCR1" s="1460" t="s">
        <v>5197</v>
      </c>
      <c r="BCS1" s="1460" t="s">
        <v>5197</v>
      </c>
      <c r="BCT1" s="1460" t="s">
        <v>5197</v>
      </c>
      <c r="BCU1" s="1460" t="s">
        <v>5197</v>
      </c>
      <c r="BCV1" s="1460" t="s">
        <v>5197</v>
      </c>
      <c r="BCW1" s="1460" t="s">
        <v>5197</v>
      </c>
      <c r="BCX1" s="1460" t="s">
        <v>5197</v>
      </c>
      <c r="BCY1" s="1460" t="s">
        <v>5197</v>
      </c>
      <c r="BCZ1" s="1460" t="s">
        <v>5197</v>
      </c>
      <c r="BDA1" s="1460" t="s">
        <v>5197</v>
      </c>
      <c r="BDB1" s="1460" t="s">
        <v>5197</v>
      </c>
      <c r="BDC1" s="1460" t="s">
        <v>5197</v>
      </c>
      <c r="BDD1" s="1460" t="s">
        <v>5197</v>
      </c>
      <c r="BDE1" s="1460" t="s">
        <v>5197</v>
      </c>
      <c r="BDF1" s="1460" t="s">
        <v>5197</v>
      </c>
      <c r="BDG1" s="1460" t="s">
        <v>5197</v>
      </c>
      <c r="BDH1" s="1460" t="s">
        <v>5197</v>
      </c>
      <c r="BDI1" s="1460" t="s">
        <v>5197</v>
      </c>
      <c r="BDJ1" s="1460" t="s">
        <v>5197</v>
      </c>
      <c r="BDK1" s="1460" t="s">
        <v>5197</v>
      </c>
      <c r="BDL1" s="1460" t="s">
        <v>5197</v>
      </c>
      <c r="BDM1" s="1460" t="s">
        <v>5197</v>
      </c>
      <c r="BDN1" s="1460" t="s">
        <v>5197</v>
      </c>
      <c r="BDO1" s="1460" t="s">
        <v>5197</v>
      </c>
      <c r="BDP1" s="1460" t="s">
        <v>5197</v>
      </c>
      <c r="BDQ1" s="1460" t="s">
        <v>5197</v>
      </c>
      <c r="BDR1" s="1460" t="s">
        <v>5197</v>
      </c>
      <c r="BDS1" s="1460" t="s">
        <v>5197</v>
      </c>
      <c r="BDT1" s="1460" t="s">
        <v>5197</v>
      </c>
      <c r="BDU1" s="1460" t="s">
        <v>5197</v>
      </c>
      <c r="BDV1" s="1460" t="s">
        <v>5197</v>
      </c>
      <c r="BDW1" s="1460" t="s">
        <v>5197</v>
      </c>
      <c r="BDX1" s="1460" t="s">
        <v>5197</v>
      </c>
      <c r="BDY1" s="1460" t="s">
        <v>5197</v>
      </c>
      <c r="BDZ1" s="1460" t="s">
        <v>5197</v>
      </c>
      <c r="BEA1" s="1460" t="s">
        <v>5197</v>
      </c>
      <c r="BEB1" s="1460" t="s">
        <v>5197</v>
      </c>
      <c r="BEC1" s="1460" t="s">
        <v>5197</v>
      </c>
      <c r="BED1" s="1460" t="s">
        <v>5197</v>
      </c>
      <c r="BEE1" s="1460" t="s">
        <v>5197</v>
      </c>
      <c r="BEF1" s="1460" t="s">
        <v>5197</v>
      </c>
      <c r="BEG1" s="1460" t="s">
        <v>5197</v>
      </c>
      <c r="BEH1" s="1460" t="s">
        <v>5197</v>
      </c>
      <c r="BEI1" s="1460" t="s">
        <v>5197</v>
      </c>
      <c r="BEJ1" s="1460" t="s">
        <v>5197</v>
      </c>
      <c r="BEK1" s="1460" t="s">
        <v>5197</v>
      </c>
      <c r="BEL1" s="1460" t="s">
        <v>5197</v>
      </c>
      <c r="BEM1" s="1460" t="s">
        <v>5197</v>
      </c>
      <c r="BEN1" s="1460" t="s">
        <v>5197</v>
      </c>
      <c r="BEO1" s="1460" t="s">
        <v>5197</v>
      </c>
      <c r="BEP1" s="1460" t="s">
        <v>5197</v>
      </c>
      <c r="BEQ1" s="1460" t="s">
        <v>5197</v>
      </c>
      <c r="BER1" s="1460" t="s">
        <v>5197</v>
      </c>
      <c r="BES1" s="1460" t="s">
        <v>5197</v>
      </c>
      <c r="BET1" s="1460" t="s">
        <v>5197</v>
      </c>
      <c r="BEU1" s="1460" t="s">
        <v>5197</v>
      </c>
      <c r="BEV1" s="1460" t="s">
        <v>5197</v>
      </c>
      <c r="BEW1" s="1460" t="s">
        <v>5197</v>
      </c>
      <c r="BEX1" s="1460" t="s">
        <v>5197</v>
      </c>
      <c r="BEY1" s="1460" t="s">
        <v>5197</v>
      </c>
      <c r="BEZ1" s="1460" t="s">
        <v>5197</v>
      </c>
      <c r="BFA1" s="1460" t="s">
        <v>5197</v>
      </c>
      <c r="BFB1" s="1460" t="s">
        <v>5197</v>
      </c>
      <c r="BFC1" s="1460" t="s">
        <v>5197</v>
      </c>
      <c r="BFD1" s="1460" t="s">
        <v>5197</v>
      </c>
      <c r="BFE1" s="1460" t="s">
        <v>5197</v>
      </c>
      <c r="BFF1" s="1460" t="s">
        <v>5197</v>
      </c>
      <c r="BFG1" s="1460" t="s">
        <v>5197</v>
      </c>
      <c r="BFH1" s="1460" t="s">
        <v>5197</v>
      </c>
      <c r="BFI1" s="1460" t="s">
        <v>5197</v>
      </c>
      <c r="BFJ1" s="1460" t="s">
        <v>5197</v>
      </c>
      <c r="BFK1" s="1460" t="s">
        <v>5197</v>
      </c>
      <c r="BFL1" s="1460" t="s">
        <v>5197</v>
      </c>
      <c r="BFM1" s="1460" t="s">
        <v>5197</v>
      </c>
      <c r="BFN1" s="1460" t="s">
        <v>5197</v>
      </c>
      <c r="BFO1" s="1460" t="s">
        <v>5197</v>
      </c>
      <c r="BFP1" s="1460" t="s">
        <v>5197</v>
      </c>
      <c r="BFQ1" s="1460" t="s">
        <v>5197</v>
      </c>
      <c r="BFR1" s="1460" t="s">
        <v>5197</v>
      </c>
      <c r="BFS1" s="1460" t="s">
        <v>5197</v>
      </c>
      <c r="BFT1" s="1460" t="s">
        <v>5197</v>
      </c>
      <c r="BFU1" s="1460" t="s">
        <v>5197</v>
      </c>
      <c r="BFV1" s="1460" t="s">
        <v>5197</v>
      </c>
      <c r="BFW1" s="1460" t="s">
        <v>5197</v>
      </c>
      <c r="BFX1" s="1460" t="s">
        <v>5197</v>
      </c>
      <c r="BFY1" s="1460" t="s">
        <v>5197</v>
      </c>
      <c r="BFZ1" s="1460" t="s">
        <v>5197</v>
      </c>
      <c r="BGA1" s="1460" t="s">
        <v>5197</v>
      </c>
      <c r="BGB1" s="1460" t="s">
        <v>5197</v>
      </c>
      <c r="BGC1" s="1460" t="s">
        <v>5197</v>
      </c>
      <c r="BGD1" s="1460" t="s">
        <v>5197</v>
      </c>
      <c r="BGE1" s="1460" t="s">
        <v>5197</v>
      </c>
      <c r="BGF1" s="1460" t="s">
        <v>5197</v>
      </c>
      <c r="BGG1" s="1460" t="s">
        <v>5197</v>
      </c>
      <c r="BGH1" s="1460" t="s">
        <v>5197</v>
      </c>
      <c r="BGI1" s="1460" t="s">
        <v>5197</v>
      </c>
      <c r="BGJ1" s="1460" t="s">
        <v>5197</v>
      </c>
      <c r="BGK1" s="1460" t="s">
        <v>5197</v>
      </c>
      <c r="BGL1" s="1460" t="s">
        <v>5197</v>
      </c>
      <c r="BGM1" s="1460" t="s">
        <v>5197</v>
      </c>
      <c r="BGN1" s="1460" t="s">
        <v>5197</v>
      </c>
      <c r="BGO1" s="1460" t="s">
        <v>5197</v>
      </c>
      <c r="BGP1" s="1460" t="s">
        <v>5197</v>
      </c>
      <c r="BGQ1" s="1460" t="s">
        <v>5197</v>
      </c>
      <c r="BGR1" s="1460" t="s">
        <v>5197</v>
      </c>
      <c r="BGS1" s="1460" t="s">
        <v>5197</v>
      </c>
      <c r="BGT1" s="1460" t="s">
        <v>5197</v>
      </c>
      <c r="BGU1" s="1460" t="s">
        <v>5197</v>
      </c>
      <c r="BGV1" s="1460" t="s">
        <v>5197</v>
      </c>
      <c r="BGW1" s="1460" t="s">
        <v>5197</v>
      </c>
      <c r="BGX1" s="1460" t="s">
        <v>5197</v>
      </c>
      <c r="BGY1" s="1460" t="s">
        <v>5197</v>
      </c>
      <c r="BGZ1" s="1460" t="s">
        <v>5197</v>
      </c>
      <c r="BHA1" s="1460" t="s">
        <v>5197</v>
      </c>
      <c r="BHB1" s="1460" t="s">
        <v>5197</v>
      </c>
      <c r="BHC1" s="1460" t="s">
        <v>5197</v>
      </c>
      <c r="BHD1" s="1460" t="s">
        <v>5197</v>
      </c>
      <c r="BHE1" s="1460" t="s">
        <v>5197</v>
      </c>
      <c r="BHF1" s="1460" t="s">
        <v>5197</v>
      </c>
      <c r="BHG1" s="1460" t="s">
        <v>5197</v>
      </c>
      <c r="BHH1" s="1460" t="s">
        <v>5197</v>
      </c>
      <c r="BHI1" s="1460" t="s">
        <v>5197</v>
      </c>
      <c r="BHJ1" s="1460" t="s">
        <v>5197</v>
      </c>
      <c r="BHK1" s="1460" t="s">
        <v>5197</v>
      </c>
      <c r="BHL1" s="1460" t="s">
        <v>5197</v>
      </c>
      <c r="BHM1" s="1460" t="s">
        <v>5197</v>
      </c>
      <c r="BHN1" s="1460" t="s">
        <v>5197</v>
      </c>
      <c r="BHO1" s="1460" t="s">
        <v>5197</v>
      </c>
      <c r="BHP1" s="1460" t="s">
        <v>5197</v>
      </c>
      <c r="BHQ1" s="1460" t="s">
        <v>5197</v>
      </c>
      <c r="BHR1" s="1460" t="s">
        <v>5197</v>
      </c>
      <c r="BHS1" s="1460" t="s">
        <v>5197</v>
      </c>
      <c r="BHT1" s="1460" t="s">
        <v>5197</v>
      </c>
      <c r="BHU1" s="1460" t="s">
        <v>5197</v>
      </c>
      <c r="BHV1" s="1460" t="s">
        <v>5197</v>
      </c>
      <c r="BHW1" s="1460" t="s">
        <v>5197</v>
      </c>
      <c r="BHX1" s="1460" t="s">
        <v>5197</v>
      </c>
      <c r="BHY1" s="1460" t="s">
        <v>5197</v>
      </c>
      <c r="BHZ1" s="1460" t="s">
        <v>5197</v>
      </c>
      <c r="BIA1" s="1460" t="s">
        <v>5197</v>
      </c>
      <c r="BIB1" s="1460" t="s">
        <v>5197</v>
      </c>
      <c r="BIC1" s="1460" t="s">
        <v>5197</v>
      </c>
      <c r="BID1" s="1460" t="s">
        <v>5197</v>
      </c>
      <c r="BIE1" s="1460" t="s">
        <v>5197</v>
      </c>
      <c r="BIF1" s="1460" t="s">
        <v>5197</v>
      </c>
      <c r="BIG1" s="1460" t="s">
        <v>5197</v>
      </c>
      <c r="BIH1" s="1460" t="s">
        <v>5197</v>
      </c>
      <c r="BII1" s="1460" t="s">
        <v>5197</v>
      </c>
      <c r="BIJ1" s="1460" t="s">
        <v>5197</v>
      </c>
      <c r="BIK1" s="1460" t="s">
        <v>5197</v>
      </c>
      <c r="BIL1" s="1460" t="s">
        <v>5197</v>
      </c>
      <c r="BIM1" s="1460" t="s">
        <v>5197</v>
      </c>
      <c r="BIN1" s="1460" t="s">
        <v>5197</v>
      </c>
      <c r="BIO1" s="1460" t="s">
        <v>5197</v>
      </c>
      <c r="BIP1" s="1460" t="s">
        <v>5197</v>
      </c>
      <c r="BIQ1" s="1460" t="s">
        <v>5197</v>
      </c>
      <c r="BIR1" s="1460" t="s">
        <v>5197</v>
      </c>
      <c r="BIS1" s="1460" t="s">
        <v>5197</v>
      </c>
      <c r="BIT1" s="1460" t="s">
        <v>5197</v>
      </c>
      <c r="BIU1" s="1460" t="s">
        <v>5197</v>
      </c>
      <c r="BIV1" s="1460" t="s">
        <v>5197</v>
      </c>
      <c r="BIW1" s="1460" t="s">
        <v>5197</v>
      </c>
      <c r="BIX1" s="1460" t="s">
        <v>5197</v>
      </c>
      <c r="BIY1" s="1460" t="s">
        <v>5197</v>
      </c>
      <c r="BIZ1" s="1460" t="s">
        <v>5197</v>
      </c>
      <c r="BJA1" s="1460" t="s">
        <v>5197</v>
      </c>
      <c r="BJB1" s="1460" t="s">
        <v>5197</v>
      </c>
      <c r="BJC1" s="1460" t="s">
        <v>5197</v>
      </c>
      <c r="BJD1" s="1460" t="s">
        <v>5197</v>
      </c>
      <c r="BJE1" s="1460" t="s">
        <v>5197</v>
      </c>
      <c r="BJF1" s="1460" t="s">
        <v>5197</v>
      </c>
      <c r="BJG1" s="1460" t="s">
        <v>5197</v>
      </c>
      <c r="BJH1" s="1460" t="s">
        <v>5197</v>
      </c>
      <c r="BJI1" s="1460" t="s">
        <v>5197</v>
      </c>
      <c r="BJJ1" s="1460" t="s">
        <v>5197</v>
      </c>
      <c r="BJK1" s="1460" t="s">
        <v>5197</v>
      </c>
      <c r="BJL1" s="1460" t="s">
        <v>5197</v>
      </c>
      <c r="BJM1" s="1460" t="s">
        <v>5197</v>
      </c>
      <c r="BJN1" s="1460" t="s">
        <v>5197</v>
      </c>
      <c r="BJO1" s="1460" t="s">
        <v>5197</v>
      </c>
      <c r="BJP1" s="1460" t="s">
        <v>5197</v>
      </c>
      <c r="BJQ1" s="1460" t="s">
        <v>5197</v>
      </c>
      <c r="BJR1" s="1460" t="s">
        <v>5197</v>
      </c>
      <c r="BJS1" s="1460" t="s">
        <v>5197</v>
      </c>
      <c r="BJT1" s="1460" t="s">
        <v>5197</v>
      </c>
      <c r="BJU1" s="1460" t="s">
        <v>5197</v>
      </c>
      <c r="BJV1" s="1460" t="s">
        <v>5197</v>
      </c>
      <c r="BJW1" s="1460" t="s">
        <v>5197</v>
      </c>
      <c r="BJX1" s="1460" t="s">
        <v>5197</v>
      </c>
      <c r="BJY1" s="1460" t="s">
        <v>5197</v>
      </c>
      <c r="BJZ1" s="1460" t="s">
        <v>5197</v>
      </c>
      <c r="BKA1" s="1460" t="s">
        <v>5197</v>
      </c>
      <c r="BKB1" s="1460" t="s">
        <v>5197</v>
      </c>
      <c r="BKC1" s="1460" t="s">
        <v>5197</v>
      </c>
      <c r="BKD1" s="1460" t="s">
        <v>5197</v>
      </c>
      <c r="BKE1" s="1460" t="s">
        <v>5197</v>
      </c>
      <c r="BKF1" s="1460" t="s">
        <v>5197</v>
      </c>
      <c r="BKG1" s="1460" t="s">
        <v>5197</v>
      </c>
      <c r="BKH1" s="1460" t="s">
        <v>5197</v>
      </c>
      <c r="BKI1" s="1460" t="s">
        <v>5197</v>
      </c>
      <c r="BKJ1" s="1460" t="s">
        <v>5197</v>
      </c>
      <c r="BKK1" s="1460" t="s">
        <v>5197</v>
      </c>
      <c r="BKL1" s="1460" t="s">
        <v>5197</v>
      </c>
      <c r="BKM1" s="1460" t="s">
        <v>5197</v>
      </c>
      <c r="BKN1" s="1460" t="s">
        <v>5197</v>
      </c>
      <c r="BKO1" s="1460" t="s">
        <v>5197</v>
      </c>
      <c r="BKP1" s="1460" t="s">
        <v>5197</v>
      </c>
      <c r="BKQ1" s="1460" t="s">
        <v>5197</v>
      </c>
      <c r="BKR1" s="1460" t="s">
        <v>5197</v>
      </c>
      <c r="BKS1" s="1460" t="s">
        <v>5197</v>
      </c>
      <c r="BKT1" s="1460" t="s">
        <v>5197</v>
      </c>
      <c r="BKU1" s="1460" t="s">
        <v>5197</v>
      </c>
      <c r="BKV1" s="1460" t="s">
        <v>5197</v>
      </c>
      <c r="BKW1" s="1460" t="s">
        <v>5197</v>
      </c>
      <c r="BKX1" s="1460" t="s">
        <v>5197</v>
      </c>
      <c r="BKY1" s="1460" t="s">
        <v>5197</v>
      </c>
      <c r="BKZ1" s="1460" t="s">
        <v>5197</v>
      </c>
      <c r="BLA1" s="1460" t="s">
        <v>5197</v>
      </c>
      <c r="BLB1" s="1460" t="s">
        <v>5197</v>
      </c>
      <c r="BLC1" s="1460" t="s">
        <v>5197</v>
      </c>
      <c r="BLD1" s="1460" t="s">
        <v>5197</v>
      </c>
      <c r="BLE1" s="1460" t="s">
        <v>5197</v>
      </c>
      <c r="BLF1" s="1460" t="s">
        <v>5197</v>
      </c>
      <c r="BLG1" s="1460" t="s">
        <v>5197</v>
      </c>
      <c r="BLH1" s="1460" t="s">
        <v>5197</v>
      </c>
      <c r="BLI1" s="1460" t="s">
        <v>5197</v>
      </c>
      <c r="BLJ1" s="1460" t="s">
        <v>5197</v>
      </c>
      <c r="BLK1" s="1460" t="s">
        <v>5197</v>
      </c>
      <c r="BLL1" s="1460" t="s">
        <v>5197</v>
      </c>
      <c r="BLM1" s="1460" t="s">
        <v>5197</v>
      </c>
      <c r="BLN1" s="1460" t="s">
        <v>5197</v>
      </c>
      <c r="BLO1" s="1460" t="s">
        <v>5197</v>
      </c>
      <c r="BLP1" s="1460" t="s">
        <v>5197</v>
      </c>
      <c r="BLQ1" s="1460" t="s">
        <v>5197</v>
      </c>
      <c r="BLR1" s="1460" t="s">
        <v>5197</v>
      </c>
      <c r="BLS1" s="1460" t="s">
        <v>5197</v>
      </c>
      <c r="BLT1" s="1460" t="s">
        <v>5197</v>
      </c>
      <c r="BLU1" s="1460" t="s">
        <v>5197</v>
      </c>
      <c r="BLV1" s="1460" t="s">
        <v>5197</v>
      </c>
      <c r="BLW1" s="1460" t="s">
        <v>5197</v>
      </c>
      <c r="BLX1" s="1460" t="s">
        <v>5197</v>
      </c>
      <c r="BLY1" s="1460" t="s">
        <v>5197</v>
      </c>
      <c r="BLZ1" s="1460" t="s">
        <v>5197</v>
      </c>
      <c r="BMA1" s="1460" t="s">
        <v>5197</v>
      </c>
      <c r="BMB1" s="1460" t="s">
        <v>5197</v>
      </c>
      <c r="BMC1" s="1460" t="s">
        <v>5197</v>
      </c>
      <c r="BMD1" s="1460" t="s">
        <v>5197</v>
      </c>
      <c r="BME1" s="1460" t="s">
        <v>5197</v>
      </c>
      <c r="BMF1" s="1460" t="s">
        <v>5197</v>
      </c>
      <c r="BMG1" s="1460" t="s">
        <v>5197</v>
      </c>
      <c r="BMH1" s="1460" t="s">
        <v>5197</v>
      </c>
      <c r="BMI1" s="1460" t="s">
        <v>5197</v>
      </c>
      <c r="BMJ1" s="1460" t="s">
        <v>5197</v>
      </c>
      <c r="BMK1" s="1460" t="s">
        <v>5197</v>
      </c>
      <c r="BML1" s="1460" t="s">
        <v>5197</v>
      </c>
      <c r="BMM1" s="1460" t="s">
        <v>5197</v>
      </c>
      <c r="BMN1" s="1460" t="s">
        <v>5197</v>
      </c>
      <c r="BMO1" s="1460" t="s">
        <v>5197</v>
      </c>
      <c r="BMP1" s="1460" t="s">
        <v>5197</v>
      </c>
      <c r="BMQ1" s="1460" t="s">
        <v>5197</v>
      </c>
      <c r="BMR1" s="1460" t="s">
        <v>5197</v>
      </c>
      <c r="BMS1" s="1460" t="s">
        <v>5197</v>
      </c>
      <c r="BMT1" s="1460" t="s">
        <v>5197</v>
      </c>
      <c r="BMU1" s="1460" t="s">
        <v>5197</v>
      </c>
      <c r="BMV1" s="1460" t="s">
        <v>5197</v>
      </c>
      <c r="BMW1" s="1460" t="s">
        <v>5197</v>
      </c>
      <c r="BMX1" s="1460" t="s">
        <v>5197</v>
      </c>
      <c r="BMY1" s="1460" t="s">
        <v>5197</v>
      </c>
      <c r="BMZ1" s="1460" t="s">
        <v>5197</v>
      </c>
      <c r="BNA1" s="1460" t="s">
        <v>5197</v>
      </c>
      <c r="BNB1" s="1460" t="s">
        <v>5197</v>
      </c>
      <c r="BNC1" s="1460" t="s">
        <v>5197</v>
      </c>
      <c r="BND1" s="1460" t="s">
        <v>5197</v>
      </c>
      <c r="BNE1" s="1460" t="s">
        <v>5197</v>
      </c>
      <c r="BNF1" s="1460" t="s">
        <v>5197</v>
      </c>
      <c r="BNG1" s="1460" t="s">
        <v>5197</v>
      </c>
      <c r="BNH1" s="1460" t="s">
        <v>5197</v>
      </c>
      <c r="BNI1" s="1460" t="s">
        <v>5197</v>
      </c>
      <c r="BNJ1" s="1460" t="s">
        <v>5197</v>
      </c>
      <c r="BNK1" s="1460" t="s">
        <v>5197</v>
      </c>
      <c r="BNL1" s="1460" t="s">
        <v>5197</v>
      </c>
      <c r="BNM1" s="1460" t="s">
        <v>5197</v>
      </c>
      <c r="BNN1" s="1460" t="s">
        <v>5197</v>
      </c>
      <c r="BNO1" s="1460" t="s">
        <v>5197</v>
      </c>
      <c r="BNP1" s="1460" t="s">
        <v>5197</v>
      </c>
      <c r="BNQ1" s="1460" t="s">
        <v>5197</v>
      </c>
      <c r="BNR1" s="1460" t="s">
        <v>5197</v>
      </c>
      <c r="BNS1" s="1460" t="s">
        <v>5197</v>
      </c>
      <c r="BNT1" s="1460" t="s">
        <v>5197</v>
      </c>
      <c r="BNU1" s="1460" t="s">
        <v>5197</v>
      </c>
      <c r="BNV1" s="1460" t="s">
        <v>5197</v>
      </c>
      <c r="BNW1" s="1460" t="s">
        <v>5197</v>
      </c>
      <c r="BNX1" s="1460" t="s">
        <v>5197</v>
      </c>
      <c r="BNY1" s="1460" t="s">
        <v>5197</v>
      </c>
      <c r="BNZ1" s="1460" t="s">
        <v>5197</v>
      </c>
      <c r="BOA1" s="1460" t="s">
        <v>5197</v>
      </c>
      <c r="BOB1" s="1460" t="s">
        <v>5197</v>
      </c>
      <c r="BOC1" s="1460" t="s">
        <v>5197</v>
      </c>
      <c r="BOD1" s="1460" t="s">
        <v>5197</v>
      </c>
      <c r="BOE1" s="1460" t="s">
        <v>5197</v>
      </c>
      <c r="BOF1" s="1460" t="s">
        <v>5197</v>
      </c>
      <c r="BOG1" s="1460" t="s">
        <v>5197</v>
      </c>
      <c r="BOH1" s="1460" t="s">
        <v>5197</v>
      </c>
      <c r="BOI1" s="1460" t="s">
        <v>5197</v>
      </c>
      <c r="BOJ1" s="1460" t="s">
        <v>5197</v>
      </c>
      <c r="BOK1" s="1460" t="s">
        <v>5197</v>
      </c>
      <c r="BOL1" s="1460" t="s">
        <v>5197</v>
      </c>
      <c r="BOM1" s="1460" t="s">
        <v>5197</v>
      </c>
      <c r="BON1" s="1460" t="s">
        <v>5197</v>
      </c>
      <c r="BOO1" s="1460" t="s">
        <v>5197</v>
      </c>
      <c r="BOP1" s="1460" t="s">
        <v>5197</v>
      </c>
      <c r="BOQ1" s="1460" t="s">
        <v>5197</v>
      </c>
      <c r="BOR1" s="1460" t="s">
        <v>5197</v>
      </c>
      <c r="BOS1" s="1460" t="s">
        <v>5197</v>
      </c>
      <c r="BOT1" s="1460" t="s">
        <v>5197</v>
      </c>
      <c r="BOU1" s="1460" t="s">
        <v>5197</v>
      </c>
      <c r="BOV1" s="1460" t="s">
        <v>5197</v>
      </c>
      <c r="BOW1" s="1460" t="s">
        <v>5197</v>
      </c>
      <c r="BOX1" s="1460" t="s">
        <v>5197</v>
      </c>
      <c r="BOY1" s="1460" t="s">
        <v>5197</v>
      </c>
      <c r="BOZ1" s="1460" t="s">
        <v>5197</v>
      </c>
      <c r="BPA1" s="1460" t="s">
        <v>5197</v>
      </c>
      <c r="BPB1" s="1460" t="s">
        <v>5197</v>
      </c>
      <c r="BPC1" s="1460" t="s">
        <v>5197</v>
      </c>
      <c r="BPD1" s="1460" t="s">
        <v>5197</v>
      </c>
      <c r="BPE1" s="1460" t="s">
        <v>5197</v>
      </c>
      <c r="BPF1" s="1460" t="s">
        <v>5197</v>
      </c>
      <c r="BPG1" s="1460" t="s">
        <v>5197</v>
      </c>
      <c r="BPH1" s="1460" t="s">
        <v>5197</v>
      </c>
      <c r="BPI1" s="1460" t="s">
        <v>5197</v>
      </c>
      <c r="BPJ1" s="1460" t="s">
        <v>5197</v>
      </c>
      <c r="BPK1" s="1460" t="s">
        <v>5197</v>
      </c>
      <c r="BPL1" s="1460" t="s">
        <v>5197</v>
      </c>
      <c r="BPM1" s="1460" t="s">
        <v>5197</v>
      </c>
      <c r="BPN1" s="1460" t="s">
        <v>5197</v>
      </c>
      <c r="BPO1" s="1460" t="s">
        <v>5197</v>
      </c>
      <c r="BPP1" s="1460" t="s">
        <v>5197</v>
      </c>
      <c r="BPQ1" s="1460" t="s">
        <v>5197</v>
      </c>
      <c r="BPR1" s="1460" t="s">
        <v>5197</v>
      </c>
      <c r="BPS1" s="1460" t="s">
        <v>5197</v>
      </c>
      <c r="BPT1" s="1460" t="s">
        <v>5197</v>
      </c>
      <c r="BPU1" s="1460" t="s">
        <v>5197</v>
      </c>
      <c r="BPV1" s="1460" t="s">
        <v>5197</v>
      </c>
      <c r="BPW1" s="1460" t="s">
        <v>5197</v>
      </c>
      <c r="BPX1" s="1460" t="s">
        <v>5197</v>
      </c>
      <c r="BPY1" s="1460" t="s">
        <v>5197</v>
      </c>
      <c r="BPZ1" s="1460" t="s">
        <v>5197</v>
      </c>
      <c r="BQA1" s="1460" t="s">
        <v>5197</v>
      </c>
      <c r="BQB1" s="1460" t="s">
        <v>5197</v>
      </c>
      <c r="BQC1" s="1460" t="s">
        <v>5197</v>
      </c>
      <c r="BQD1" s="1460" t="s">
        <v>5197</v>
      </c>
      <c r="BQE1" s="1460" t="s">
        <v>5197</v>
      </c>
      <c r="BQF1" s="1460" t="s">
        <v>5197</v>
      </c>
      <c r="BQG1" s="1460" t="s">
        <v>5197</v>
      </c>
      <c r="BQH1" s="1460" t="s">
        <v>5197</v>
      </c>
      <c r="BQI1" s="1460" t="s">
        <v>5197</v>
      </c>
      <c r="BQJ1" s="1460" t="s">
        <v>5197</v>
      </c>
      <c r="BQK1" s="1460" t="s">
        <v>5197</v>
      </c>
      <c r="BQL1" s="1460" t="s">
        <v>5197</v>
      </c>
      <c r="BQM1" s="1460" t="s">
        <v>5197</v>
      </c>
      <c r="BQN1" s="1460" t="s">
        <v>5197</v>
      </c>
      <c r="BQO1" s="1460" t="s">
        <v>5197</v>
      </c>
      <c r="BQP1" s="1460" t="s">
        <v>5197</v>
      </c>
      <c r="BQQ1" s="1460" t="s">
        <v>5197</v>
      </c>
      <c r="BQR1" s="1460" t="s">
        <v>5197</v>
      </c>
      <c r="BQS1" s="1460" t="s">
        <v>5197</v>
      </c>
      <c r="BQT1" s="1460" t="s">
        <v>5197</v>
      </c>
      <c r="BQU1" s="1460" t="s">
        <v>5197</v>
      </c>
      <c r="BQV1" s="1460" t="s">
        <v>5197</v>
      </c>
      <c r="BQW1" s="1460" t="s">
        <v>5197</v>
      </c>
      <c r="BQX1" s="1460" t="s">
        <v>5197</v>
      </c>
      <c r="BQY1" s="1460" t="s">
        <v>5197</v>
      </c>
      <c r="BQZ1" s="1460" t="s">
        <v>5197</v>
      </c>
      <c r="BRA1" s="1460" t="s">
        <v>5197</v>
      </c>
      <c r="BRB1" s="1460" t="s">
        <v>5197</v>
      </c>
      <c r="BRC1" s="1460" t="s">
        <v>5197</v>
      </c>
      <c r="BRD1" s="1460" t="s">
        <v>5197</v>
      </c>
      <c r="BRE1" s="1460" t="s">
        <v>5197</v>
      </c>
      <c r="BRF1" s="1460" t="s">
        <v>5197</v>
      </c>
      <c r="BRG1" s="1460" t="s">
        <v>5197</v>
      </c>
      <c r="BRH1" s="1460" t="s">
        <v>5197</v>
      </c>
      <c r="BRI1" s="1460" t="s">
        <v>5197</v>
      </c>
      <c r="BRJ1" s="1460" t="s">
        <v>5197</v>
      </c>
      <c r="BRK1" s="1460" t="s">
        <v>5197</v>
      </c>
      <c r="BRL1" s="1460" t="s">
        <v>5197</v>
      </c>
      <c r="BRM1" s="1460" t="s">
        <v>5197</v>
      </c>
      <c r="BRN1" s="1460" t="s">
        <v>5197</v>
      </c>
      <c r="BRO1" s="1460" t="s">
        <v>5197</v>
      </c>
      <c r="BRP1" s="1460" t="s">
        <v>5197</v>
      </c>
      <c r="BRQ1" s="1460" t="s">
        <v>5197</v>
      </c>
      <c r="BRR1" s="1460" t="s">
        <v>5197</v>
      </c>
      <c r="BRS1" s="1460" t="s">
        <v>5197</v>
      </c>
      <c r="BRT1" s="1460" t="s">
        <v>5197</v>
      </c>
      <c r="BRU1" s="1460" t="s">
        <v>5197</v>
      </c>
      <c r="BRV1" s="1460" t="s">
        <v>5197</v>
      </c>
      <c r="BRW1" s="1460" t="s">
        <v>5197</v>
      </c>
      <c r="BRX1" s="1460" t="s">
        <v>5197</v>
      </c>
      <c r="BRY1" s="1460" t="s">
        <v>5197</v>
      </c>
      <c r="BRZ1" s="1460" t="s">
        <v>5197</v>
      </c>
      <c r="BSA1" s="1460" t="s">
        <v>5197</v>
      </c>
      <c r="BSB1" s="1460" t="s">
        <v>5197</v>
      </c>
      <c r="BSC1" s="1460" t="s">
        <v>5197</v>
      </c>
      <c r="BSD1" s="1460" t="s">
        <v>5197</v>
      </c>
      <c r="BSE1" s="1460" t="s">
        <v>5197</v>
      </c>
      <c r="BSF1" s="1460" t="s">
        <v>5197</v>
      </c>
      <c r="BSG1" s="1460" t="s">
        <v>5197</v>
      </c>
      <c r="BSH1" s="1460" t="s">
        <v>5197</v>
      </c>
      <c r="BSI1" s="1460" t="s">
        <v>5197</v>
      </c>
      <c r="BSJ1" s="1460" t="s">
        <v>5197</v>
      </c>
      <c r="BSK1" s="1460" t="s">
        <v>5197</v>
      </c>
      <c r="BSL1" s="1460" t="s">
        <v>5197</v>
      </c>
      <c r="BSM1" s="1460" t="s">
        <v>5197</v>
      </c>
      <c r="BSN1" s="1460" t="s">
        <v>5197</v>
      </c>
      <c r="BSO1" s="1460" t="s">
        <v>5197</v>
      </c>
      <c r="BSP1" s="1460" t="s">
        <v>5197</v>
      </c>
      <c r="BSQ1" s="1460" t="s">
        <v>5197</v>
      </c>
      <c r="BSR1" s="1460" t="s">
        <v>5197</v>
      </c>
      <c r="BSS1" s="1460" t="s">
        <v>5197</v>
      </c>
      <c r="BST1" s="1460" t="s">
        <v>5197</v>
      </c>
      <c r="BSU1" s="1460" t="s">
        <v>5197</v>
      </c>
      <c r="BSV1" s="1460" t="s">
        <v>5197</v>
      </c>
      <c r="BSW1" s="1460" t="s">
        <v>5197</v>
      </c>
      <c r="BSX1" s="1460" t="s">
        <v>5197</v>
      </c>
      <c r="BSY1" s="1460" t="s">
        <v>5197</v>
      </c>
      <c r="BSZ1" s="1460" t="s">
        <v>5197</v>
      </c>
      <c r="BTA1" s="1460" t="s">
        <v>5197</v>
      </c>
      <c r="BTB1" s="1460" t="s">
        <v>5197</v>
      </c>
      <c r="BTC1" s="1460" t="s">
        <v>5197</v>
      </c>
      <c r="BTD1" s="1460" t="s">
        <v>5197</v>
      </c>
      <c r="BTE1" s="1460" t="s">
        <v>5197</v>
      </c>
      <c r="BTF1" s="1460" t="s">
        <v>5197</v>
      </c>
      <c r="BTG1" s="1460" t="s">
        <v>5197</v>
      </c>
      <c r="BTH1" s="1460" t="s">
        <v>5197</v>
      </c>
      <c r="BTI1" s="1460" t="s">
        <v>5197</v>
      </c>
      <c r="BTJ1" s="1460" t="s">
        <v>5197</v>
      </c>
      <c r="BTK1" s="1460" t="s">
        <v>5197</v>
      </c>
      <c r="BTL1" s="1460" t="s">
        <v>5197</v>
      </c>
      <c r="BTM1" s="1460" t="s">
        <v>5197</v>
      </c>
      <c r="BTN1" s="1460" t="s">
        <v>5197</v>
      </c>
      <c r="BTO1" s="1460" t="s">
        <v>5197</v>
      </c>
      <c r="BTP1" s="1460" t="s">
        <v>5197</v>
      </c>
      <c r="BTQ1" s="1460" t="s">
        <v>5197</v>
      </c>
      <c r="BTR1" s="1460" t="s">
        <v>5197</v>
      </c>
      <c r="BTS1" s="1460" t="s">
        <v>5197</v>
      </c>
      <c r="BTT1" s="1460" t="s">
        <v>5197</v>
      </c>
      <c r="BTU1" s="1460" t="s">
        <v>5197</v>
      </c>
      <c r="BTV1" s="1460" t="s">
        <v>5197</v>
      </c>
      <c r="BTW1" s="1460" t="s">
        <v>5197</v>
      </c>
      <c r="BTX1" s="1460" t="s">
        <v>5197</v>
      </c>
      <c r="BTY1" s="1460" t="s">
        <v>5197</v>
      </c>
      <c r="BTZ1" s="1460" t="s">
        <v>5197</v>
      </c>
      <c r="BUA1" s="1460" t="s">
        <v>5197</v>
      </c>
      <c r="BUB1" s="1460" t="s">
        <v>5197</v>
      </c>
      <c r="BUC1" s="1460" t="s">
        <v>5197</v>
      </c>
      <c r="BUD1" s="1460" t="s">
        <v>5197</v>
      </c>
      <c r="BUE1" s="1460" t="s">
        <v>5197</v>
      </c>
      <c r="BUF1" s="1460" t="s">
        <v>5197</v>
      </c>
      <c r="BUG1" s="1460" t="s">
        <v>5197</v>
      </c>
      <c r="BUH1" s="1460" t="s">
        <v>5197</v>
      </c>
      <c r="BUI1" s="1460" t="s">
        <v>5197</v>
      </c>
      <c r="BUJ1" s="1460" t="s">
        <v>5197</v>
      </c>
      <c r="BUK1" s="1460" t="s">
        <v>5197</v>
      </c>
      <c r="BUL1" s="1460" t="s">
        <v>5197</v>
      </c>
      <c r="BUM1" s="1460" t="s">
        <v>5197</v>
      </c>
      <c r="BUN1" s="1460" t="s">
        <v>5197</v>
      </c>
      <c r="BUO1" s="1460" t="s">
        <v>5197</v>
      </c>
      <c r="BUP1" s="1460" t="s">
        <v>5197</v>
      </c>
      <c r="BUQ1" s="1460" t="s">
        <v>5197</v>
      </c>
      <c r="BUR1" s="1460" t="s">
        <v>5197</v>
      </c>
      <c r="BUS1" s="1460" t="s">
        <v>5197</v>
      </c>
      <c r="BUT1" s="1460" t="s">
        <v>5197</v>
      </c>
      <c r="BUU1" s="1460" t="s">
        <v>5197</v>
      </c>
      <c r="BUV1" s="1460" t="s">
        <v>5197</v>
      </c>
      <c r="BUW1" s="1460" t="s">
        <v>5197</v>
      </c>
      <c r="BUX1" s="1460" t="s">
        <v>5197</v>
      </c>
      <c r="BUY1" s="1460" t="s">
        <v>5197</v>
      </c>
      <c r="BUZ1" s="1460" t="s">
        <v>5197</v>
      </c>
      <c r="BVA1" s="1460" t="s">
        <v>5197</v>
      </c>
      <c r="BVB1" s="1460" t="s">
        <v>5197</v>
      </c>
      <c r="BVC1" s="1460" t="s">
        <v>5197</v>
      </c>
      <c r="BVD1" s="1460" t="s">
        <v>5197</v>
      </c>
      <c r="BVE1" s="1460" t="s">
        <v>5197</v>
      </c>
      <c r="BVF1" s="1460" t="s">
        <v>5197</v>
      </c>
      <c r="BVG1" s="1460" t="s">
        <v>5197</v>
      </c>
      <c r="BVH1" s="1460" t="s">
        <v>5197</v>
      </c>
      <c r="BVI1" s="1460" t="s">
        <v>5197</v>
      </c>
      <c r="BVJ1" s="1460" t="s">
        <v>5197</v>
      </c>
      <c r="BVK1" s="1460" t="s">
        <v>5197</v>
      </c>
      <c r="BVL1" s="1460" t="s">
        <v>5197</v>
      </c>
      <c r="BVM1" s="1460" t="s">
        <v>5197</v>
      </c>
      <c r="BVN1" s="1460" t="s">
        <v>5197</v>
      </c>
      <c r="BVO1" s="1460" t="s">
        <v>5197</v>
      </c>
      <c r="BVP1" s="1460" t="s">
        <v>5197</v>
      </c>
      <c r="BVQ1" s="1460" t="s">
        <v>5197</v>
      </c>
      <c r="BVR1" s="1460" t="s">
        <v>5197</v>
      </c>
      <c r="BVS1" s="1460" t="s">
        <v>5197</v>
      </c>
      <c r="BVT1" s="1460" t="s">
        <v>5197</v>
      </c>
      <c r="BVU1" s="1460" t="s">
        <v>5197</v>
      </c>
      <c r="BVV1" s="1460" t="s">
        <v>5197</v>
      </c>
      <c r="BVW1" s="1460" t="s">
        <v>5197</v>
      </c>
      <c r="BVX1" s="1460" t="s">
        <v>5197</v>
      </c>
      <c r="BVY1" s="1460" t="s">
        <v>5197</v>
      </c>
      <c r="BVZ1" s="1460" t="s">
        <v>5197</v>
      </c>
      <c r="BWA1" s="1460" t="s">
        <v>5197</v>
      </c>
      <c r="BWB1" s="1460" t="s">
        <v>5197</v>
      </c>
      <c r="BWC1" s="1460" t="s">
        <v>5197</v>
      </c>
      <c r="BWD1" s="1460" t="s">
        <v>5197</v>
      </c>
      <c r="BWE1" s="1460" t="s">
        <v>5197</v>
      </c>
      <c r="BWF1" s="1460" t="s">
        <v>5197</v>
      </c>
      <c r="BWG1" s="1460" t="s">
        <v>5197</v>
      </c>
      <c r="BWH1" s="1460" t="s">
        <v>5197</v>
      </c>
      <c r="BWI1" s="1460" t="s">
        <v>5197</v>
      </c>
      <c r="BWJ1" s="1460" t="s">
        <v>5197</v>
      </c>
      <c r="BWK1" s="1460" t="s">
        <v>5197</v>
      </c>
      <c r="BWL1" s="1460" t="s">
        <v>5197</v>
      </c>
      <c r="BWM1" s="1460" t="s">
        <v>5197</v>
      </c>
      <c r="BWN1" s="1460" t="s">
        <v>5197</v>
      </c>
      <c r="BWO1" s="1460" t="s">
        <v>5197</v>
      </c>
      <c r="BWP1" s="1460" t="s">
        <v>5197</v>
      </c>
      <c r="BWQ1" s="1460" t="s">
        <v>5197</v>
      </c>
      <c r="BWR1" s="1460" t="s">
        <v>5197</v>
      </c>
      <c r="BWS1" s="1460" t="s">
        <v>5197</v>
      </c>
      <c r="BWT1" s="1460" t="s">
        <v>5197</v>
      </c>
      <c r="BWU1" s="1460" t="s">
        <v>5197</v>
      </c>
      <c r="BWV1" s="1460" t="s">
        <v>5197</v>
      </c>
      <c r="BWW1" s="1460" t="s">
        <v>5197</v>
      </c>
      <c r="BWX1" s="1460" t="s">
        <v>5197</v>
      </c>
      <c r="BWY1" s="1460" t="s">
        <v>5197</v>
      </c>
      <c r="BWZ1" s="1460" t="s">
        <v>5197</v>
      </c>
      <c r="BXA1" s="1460" t="s">
        <v>5197</v>
      </c>
      <c r="BXB1" s="1460" t="s">
        <v>5197</v>
      </c>
      <c r="BXC1" s="1460" t="s">
        <v>5197</v>
      </c>
      <c r="BXD1" s="1460" t="s">
        <v>5197</v>
      </c>
      <c r="BXE1" s="1460" t="s">
        <v>5197</v>
      </c>
      <c r="BXF1" s="1460" t="s">
        <v>5197</v>
      </c>
      <c r="BXG1" s="1460" t="s">
        <v>5197</v>
      </c>
      <c r="BXH1" s="1460" t="s">
        <v>5197</v>
      </c>
      <c r="BXI1" s="1460" t="s">
        <v>5197</v>
      </c>
      <c r="BXJ1" s="1460" t="s">
        <v>5197</v>
      </c>
      <c r="BXK1" s="1460" t="s">
        <v>5197</v>
      </c>
      <c r="BXL1" s="1460" t="s">
        <v>5197</v>
      </c>
      <c r="BXM1" s="1460" t="s">
        <v>5197</v>
      </c>
      <c r="BXN1" s="1460" t="s">
        <v>5197</v>
      </c>
      <c r="BXO1" s="1460" t="s">
        <v>5197</v>
      </c>
      <c r="BXP1" s="1460" t="s">
        <v>5197</v>
      </c>
      <c r="BXQ1" s="1460" t="s">
        <v>5197</v>
      </c>
      <c r="BXR1" s="1460" t="s">
        <v>5197</v>
      </c>
      <c r="BXS1" s="1460" t="s">
        <v>5197</v>
      </c>
      <c r="BXT1" s="1460" t="s">
        <v>5197</v>
      </c>
      <c r="BXU1" s="1460" t="s">
        <v>5197</v>
      </c>
      <c r="BXV1" s="1460" t="s">
        <v>5197</v>
      </c>
      <c r="BXW1" s="1460" t="s">
        <v>5197</v>
      </c>
      <c r="BXX1" s="1460" t="s">
        <v>5197</v>
      </c>
      <c r="BXY1" s="1460" t="s">
        <v>5197</v>
      </c>
      <c r="BXZ1" s="1460" t="s">
        <v>5197</v>
      </c>
      <c r="BYA1" s="1460" t="s">
        <v>5197</v>
      </c>
      <c r="BYB1" s="1460" t="s">
        <v>5197</v>
      </c>
      <c r="BYC1" s="1460" t="s">
        <v>5197</v>
      </c>
      <c r="BYD1" s="1460" t="s">
        <v>5197</v>
      </c>
      <c r="BYE1" s="1460" t="s">
        <v>5197</v>
      </c>
      <c r="BYF1" s="1460" t="s">
        <v>5197</v>
      </c>
      <c r="BYG1" s="1460" t="s">
        <v>5197</v>
      </c>
      <c r="BYH1" s="1460" t="s">
        <v>5197</v>
      </c>
      <c r="BYI1" s="1460" t="s">
        <v>5197</v>
      </c>
      <c r="BYJ1" s="1460" t="s">
        <v>5197</v>
      </c>
      <c r="BYK1" s="1460" t="s">
        <v>5197</v>
      </c>
      <c r="BYL1" s="1460" t="s">
        <v>5197</v>
      </c>
      <c r="BYM1" s="1460" t="s">
        <v>5197</v>
      </c>
      <c r="BYN1" s="1460" t="s">
        <v>5197</v>
      </c>
      <c r="BYO1" s="1460" t="s">
        <v>5197</v>
      </c>
      <c r="BYP1" s="1460" t="s">
        <v>5197</v>
      </c>
      <c r="BYQ1" s="1460" t="s">
        <v>5197</v>
      </c>
      <c r="BYR1" s="1460" t="s">
        <v>5197</v>
      </c>
      <c r="BYS1" s="1460" t="s">
        <v>5197</v>
      </c>
      <c r="BYT1" s="1460" t="s">
        <v>5197</v>
      </c>
      <c r="BYU1" s="1460" t="s">
        <v>5197</v>
      </c>
      <c r="BYV1" s="1460" t="s">
        <v>5197</v>
      </c>
      <c r="BYW1" s="1460" t="s">
        <v>5197</v>
      </c>
      <c r="BYX1" s="1460" t="s">
        <v>5197</v>
      </c>
      <c r="BYY1" s="1460" t="s">
        <v>5197</v>
      </c>
      <c r="BYZ1" s="1460" t="s">
        <v>5197</v>
      </c>
      <c r="BZA1" s="1460" t="s">
        <v>5197</v>
      </c>
      <c r="BZB1" s="1460" t="s">
        <v>5197</v>
      </c>
      <c r="BZC1" s="1460" t="s">
        <v>5197</v>
      </c>
      <c r="BZD1" s="1460" t="s">
        <v>5197</v>
      </c>
      <c r="BZE1" s="1460" t="s">
        <v>5197</v>
      </c>
      <c r="BZF1" s="1460" t="s">
        <v>5197</v>
      </c>
      <c r="BZG1" s="1460" t="s">
        <v>5197</v>
      </c>
      <c r="BZH1" s="1460" t="s">
        <v>5197</v>
      </c>
      <c r="BZI1" s="1460" t="s">
        <v>5197</v>
      </c>
      <c r="BZJ1" s="1460" t="s">
        <v>5197</v>
      </c>
      <c r="BZK1" s="1460" t="s">
        <v>5197</v>
      </c>
      <c r="BZL1" s="1460" t="s">
        <v>5197</v>
      </c>
      <c r="BZM1" s="1460" t="s">
        <v>5197</v>
      </c>
      <c r="BZN1" s="1460" t="s">
        <v>5197</v>
      </c>
      <c r="BZO1" s="1460" t="s">
        <v>5197</v>
      </c>
      <c r="BZP1" s="1460" t="s">
        <v>5197</v>
      </c>
      <c r="BZQ1" s="1460" t="s">
        <v>5197</v>
      </c>
      <c r="BZR1" s="1460" t="s">
        <v>5197</v>
      </c>
      <c r="BZS1" s="1460" t="s">
        <v>5197</v>
      </c>
      <c r="BZT1" s="1460" t="s">
        <v>5197</v>
      </c>
      <c r="BZU1" s="1460" t="s">
        <v>5197</v>
      </c>
      <c r="BZV1" s="1460" t="s">
        <v>5197</v>
      </c>
      <c r="BZW1" s="1460" t="s">
        <v>5197</v>
      </c>
      <c r="BZX1" s="1460" t="s">
        <v>5197</v>
      </c>
      <c r="BZY1" s="1460" t="s">
        <v>5197</v>
      </c>
      <c r="BZZ1" s="1460" t="s">
        <v>5197</v>
      </c>
      <c r="CAA1" s="1460" t="s">
        <v>5197</v>
      </c>
      <c r="CAB1" s="1460" t="s">
        <v>5197</v>
      </c>
      <c r="CAC1" s="1460" t="s">
        <v>5197</v>
      </c>
      <c r="CAD1" s="1460" t="s">
        <v>5197</v>
      </c>
      <c r="CAE1" s="1460" t="s">
        <v>5197</v>
      </c>
      <c r="CAF1" s="1460" t="s">
        <v>5197</v>
      </c>
      <c r="CAG1" s="1460" t="s">
        <v>5197</v>
      </c>
      <c r="CAH1" s="1460" t="s">
        <v>5197</v>
      </c>
      <c r="CAI1" s="1460" t="s">
        <v>5197</v>
      </c>
      <c r="CAJ1" s="1460" t="s">
        <v>5197</v>
      </c>
      <c r="CAK1" s="1460" t="s">
        <v>5197</v>
      </c>
      <c r="CAL1" s="1460" t="s">
        <v>5197</v>
      </c>
      <c r="CAM1" s="1460" t="s">
        <v>5197</v>
      </c>
      <c r="CAN1" s="1460" t="s">
        <v>5197</v>
      </c>
      <c r="CAO1" s="1460" t="s">
        <v>5197</v>
      </c>
      <c r="CAP1" s="1460" t="s">
        <v>5197</v>
      </c>
      <c r="CAQ1" s="1460" t="s">
        <v>5197</v>
      </c>
      <c r="CAR1" s="1460" t="s">
        <v>5197</v>
      </c>
      <c r="CAS1" s="1460" t="s">
        <v>5197</v>
      </c>
      <c r="CAT1" s="1460" t="s">
        <v>5197</v>
      </c>
      <c r="CAU1" s="1460" t="s">
        <v>5197</v>
      </c>
      <c r="CAV1" s="1460" t="s">
        <v>5197</v>
      </c>
      <c r="CAW1" s="1460" t="s">
        <v>5197</v>
      </c>
      <c r="CAX1" s="1460" t="s">
        <v>5197</v>
      </c>
      <c r="CAY1" s="1460" t="s">
        <v>5197</v>
      </c>
      <c r="CAZ1" s="1460" t="s">
        <v>5197</v>
      </c>
      <c r="CBA1" s="1460" t="s">
        <v>5197</v>
      </c>
      <c r="CBB1" s="1460" t="s">
        <v>5197</v>
      </c>
      <c r="CBC1" s="1460" t="s">
        <v>5197</v>
      </c>
      <c r="CBD1" s="1460" t="s">
        <v>5197</v>
      </c>
      <c r="CBE1" s="1460" t="s">
        <v>5197</v>
      </c>
      <c r="CBF1" s="1460" t="s">
        <v>5197</v>
      </c>
      <c r="CBG1" s="1460" t="s">
        <v>5197</v>
      </c>
      <c r="CBH1" s="1460" t="s">
        <v>5197</v>
      </c>
      <c r="CBI1" s="1460" t="s">
        <v>5197</v>
      </c>
      <c r="CBJ1" s="1460" t="s">
        <v>5197</v>
      </c>
      <c r="CBK1" s="1460" t="s">
        <v>5197</v>
      </c>
      <c r="CBL1" s="1460" t="s">
        <v>5197</v>
      </c>
      <c r="CBM1" s="1460" t="s">
        <v>5197</v>
      </c>
      <c r="CBN1" s="1460" t="s">
        <v>5197</v>
      </c>
      <c r="CBO1" s="1460" t="s">
        <v>5197</v>
      </c>
      <c r="CBP1" s="1460" t="s">
        <v>5197</v>
      </c>
      <c r="CBQ1" s="1460" t="s">
        <v>5197</v>
      </c>
      <c r="CBR1" s="1460" t="s">
        <v>5197</v>
      </c>
      <c r="CBS1" s="1460" t="s">
        <v>5197</v>
      </c>
      <c r="CBT1" s="1460" t="s">
        <v>5197</v>
      </c>
      <c r="CBU1" s="1460" t="s">
        <v>5197</v>
      </c>
      <c r="CBV1" s="1460" t="s">
        <v>5197</v>
      </c>
      <c r="CBW1" s="1460" t="s">
        <v>5197</v>
      </c>
      <c r="CBX1" s="1460" t="s">
        <v>5197</v>
      </c>
      <c r="CBY1" s="1460" t="s">
        <v>5197</v>
      </c>
      <c r="CBZ1" s="1460" t="s">
        <v>5197</v>
      </c>
      <c r="CCA1" s="1460" t="s">
        <v>5197</v>
      </c>
      <c r="CCB1" s="1460" t="s">
        <v>5197</v>
      </c>
      <c r="CCC1" s="1460" t="s">
        <v>5197</v>
      </c>
      <c r="CCD1" s="1460" t="s">
        <v>5197</v>
      </c>
      <c r="CCE1" s="1460" t="s">
        <v>5197</v>
      </c>
      <c r="CCF1" s="1460" t="s">
        <v>5197</v>
      </c>
      <c r="CCG1" s="1460" t="s">
        <v>5197</v>
      </c>
      <c r="CCH1" s="1460" t="s">
        <v>5197</v>
      </c>
      <c r="CCI1" s="1460" t="s">
        <v>5197</v>
      </c>
      <c r="CCJ1" s="1460" t="s">
        <v>5197</v>
      </c>
      <c r="CCK1" s="1460" t="s">
        <v>5197</v>
      </c>
      <c r="CCL1" s="1460" t="s">
        <v>5197</v>
      </c>
      <c r="CCM1" s="1460" t="s">
        <v>5197</v>
      </c>
      <c r="CCN1" s="1460" t="s">
        <v>5197</v>
      </c>
      <c r="CCO1" s="1460" t="s">
        <v>5197</v>
      </c>
      <c r="CCP1" s="1460" t="s">
        <v>5197</v>
      </c>
      <c r="CCQ1" s="1460" t="s">
        <v>5197</v>
      </c>
      <c r="CCR1" s="1460" t="s">
        <v>5197</v>
      </c>
      <c r="CCS1" s="1460" t="s">
        <v>5197</v>
      </c>
      <c r="CCT1" s="1460" t="s">
        <v>5197</v>
      </c>
      <c r="CCU1" s="1460" t="s">
        <v>5197</v>
      </c>
      <c r="CCV1" s="1460" t="s">
        <v>5197</v>
      </c>
      <c r="CCW1" s="1460" t="s">
        <v>5197</v>
      </c>
      <c r="CCX1" s="1460" t="s">
        <v>5197</v>
      </c>
      <c r="CCY1" s="1460" t="s">
        <v>5197</v>
      </c>
      <c r="CCZ1" s="1460" t="s">
        <v>5197</v>
      </c>
      <c r="CDA1" s="1460" t="s">
        <v>5197</v>
      </c>
      <c r="CDB1" s="1460" t="s">
        <v>5197</v>
      </c>
      <c r="CDC1" s="1460" t="s">
        <v>5197</v>
      </c>
      <c r="CDD1" s="1460" t="s">
        <v>5197</v>
      </c>
      <c r="CDE1" s="1460" t="s">
        <v>5197</v>
      </c>
      <c r="CDF1" s="1460" t="s">
        <v>5197</v>
      </c>
      <c r="CDG1" s="1460" t="s">
        <v>5197</v>
      </c>
      <c r="CDH1" s="1460" t="s">
        <v>5197</v>
      </c>
      <c r="CDI1" s="1460" t="s">
        <v>5197</v>
      </c>
      <c r="CDJ1" s="1460" t="s">
        <v>5197</v>
      </c>
      <c r="CDK1" s="1460" t="s">
        <v>5197</v>
      </c>
      <c r="CDL1" s="1460" t="s">
        <v>5197</v>
      </c>
      <c r="CDM1" s="1460" t="s">
        <v>5197</v>
      </c>
      <c r="CDN1" s="1460" t="s">
        <v>5197</v>
      </c>
      <c r="CDO1" s="1460" t="s">
        <v>5197</v>
      </c>
      <c r="CDP1" s="1460" t="s">
        <v>5197</v>
      </c>
      <c r="CDQ1" s="1460" t="s">
        <v>5197</v>
      </c>
      <c r="CDR1" s="1460" t="s">
        <v>5197</v>
      </c>
      <c r="CDS1" s="1460" t="s">
        <v>5197</v>
      </c>
      <c r="CDT1" s="1460" t="s">
        <v>5197</v>
      </c>
      <c r="CDU1" s="1460" t="s">
        <v>5197</v>
      </c>
      <c r="CDV1" s="1460" t="s">
        <v>5197</v>
      </c>
      <c r="CDW1" s="1460" t="s">
        <v>5197</v>
      </c>
      <c r="CDX1" s="1460" t="s">
        <v>5197</v>
      </c>
      <c r="CDY1" s="1460" t="s">
        <v>5197</v>
      </c>
      <c r="CDZ1" s="1460" t="s">
        <v>5197</v>
      </c>
      <c r="CEA1" s="1460" t="s">
        <v>5197</v>
      </c>
      <c r="CEB1" s="1460" t="s">
        <v>5197</v>
      </c>
      <c r="CEC1" s="1460" t="s">
        <v>5197</v>
      </c>
      <c r="CED1" s="1460" t="s">
        <v>5197</v>
      </c>
      <c r="CEE1" s="1460" t="s">
        <v>5197</v>
      </c>
      <c r="CEF1" s="1460" t="s">
        <v>5197</v>
      </c>
      <c r="CEG1" s="1460" t="s">
        <v>5197</v>
      </c>
      <c r="CEH1" s="1460" t="s">
        <v>5197</v>
      </c>
      <c r="CEI1" s="1460" t="s">
        <v>5197</v>
      </c>
      <c r="CEJ1" s="1460" t="s">
        <v>5197</v>
      </c>
      <c r="CEK1" s="1460" t="s">
        <v>5197</v>
      </c>
      <c r="CEL1" s="1460" t="s">
        <v>5197</v>
      </c>
      <c r="CEM1" s="1460" t="s">
        <v>5197</v>
      </c>
      <c r="CEN1" s="1460" t="s">
        <v>5197</v>
      </c>
      <c r="CEO1" s="1460" t="s">
        <v>5197</v>
      </c>
      <c r="CEP1" s="1460" t="s">
        <v>5197</v>
      </c>
      <c r="CEQ1" s="1460" t="s">
        <v>5197</v>
      </c>
      <c r="CER1" s="1460" t="s">
        <v>5197</v>
      </c>
      <c r="CES1" s="1460" t="s">
        <v>5197</v>
      </c>
      <c r="CET1" s="1460" t="s">
        <v>5197</v>
      </c>
      <c r="CEU1" s="1460" t="s">
        <v>5197</v>
      </c>
      <c r="CEV1" s="1460" t="s">
        <v>5197</v>
      </c>
      <c r="CEW1" s="1460" t="s">
        <v>5197</v>
      </c>
      <c r="CEX1" s="1460" t="s">
        <v>5197</v>
      </c>
      <c r="CEY1" s="1460" t="s">
        <v>5197</v>
      </c>
      <c r="CEZ1" s="1460" t="s">
        <v>5197</v>
      </c>
      <c r="CFA1" s="1460" t="s">
        <v>5197</v>
      </c>
      <c r="CFB1" s="1460" t="s">
        <v>5197</v>
      </c>
      <c r="CFC1" s="1460" t="s">
        <v>5197</v>
      </c>
      <c r="CFD1" s="1460" t="s">
        <v>5197</v>
      </c>
      <c r="CFE1" s="1460" t="s">
        <v>5197</v>
      </c>
      <c r="CFF1" s="1460" t="s">
        <v>5197</v>
      </c>
      <c r="CFG1" s="1460" t="s">
        <v>5197</v>
      </c>
      <c r="CFH1" s="1460" t="s">
        <v>5197</v>
      </c>
      <c r="CFI1" s="1460" t="s">
        <v>5197</v>
      </c>
      <c r="CFJ1" s="1460" t="s">
        <v>5197</v>
      </c>
      <c r="CFK1" s="1460" t="s">
        <v>5197</v>
      </c>
      <c r="CFL1" s="1460" t="s">
        <v>5197</v>
      </c>
      <c r="CFM1" s="1460" t="s">
        <v>5197</v>
      </c>
      <c r="CFN1" s="1460" t="s">
        <v>5197</v>
      </c>
      <c r="CFO1" s="1460" t="s">
        <v>5197</v>
      </c>
      <c r="CFP1" s="1460" t="s">
        <v>5197</v>
      </c>
      <c r="CFQ1" s="1460" t="s">
        <v>5197</v>
      </c>
      <c r="CFR1" s="1460" t="s">
        <v>5197</v>
      </c>
      <c r="CFS1" s="1460" t="s">
        <v>5197</v>
      </c>
      <c r="CFT1" s="1460" t="s">
        <v>5197</v>
      </c>
      <c r="CFU1" s="1460" t="s">
        <v>5197</v>
      </c>
      <c r="CFV1" s="1460" t="s">
        <v>5197</v>
      </c>
      <c r="CFW1" s="1460" t="s">
        <v>5197</v>
      </c>
      <c r="CFX1" s="1460" t="s">
        <v>5197</v>
      </c>
      <c r="CFY1" s="1460" t="s">
        <v>5197</v>
      </c>
      <c r="CFZ1" s="1460" t="s">
        <v>5197</v>
      </c>
      <c r="CGA1" s="1460" t="s">
        <v>5197</v>
      </c>
      <c r="CGB1" s="1460" t="s">
        <v>5197</v>
      </c>
      <c r="CGC1" s="1460" t="s">
        <v>5197</v>
      </c>
      <c r="CGD1" s="1460" t="s">
        <v>5197</v>
      </c>
      <c r="CGE1" s="1460" t="s">
        <v>5197</v>
      </c>
      <c r="CGF1" s="1460" t="s">
        <v>5197</v>
      </c>
      <c r="CGG1" s="1460" t="s">
        <v>5197</v>
      </c>
      <c r="CGH1" s="1460" t="s">
        <v>5197</v>
      </c>
      <c r="CGI1" s="1460" t="s">
        <v>5197</v>
      </c>
      <c r="CGJ1" s="1460" t="s">
        <v>5197</v>
      </c>
      <c r="CGK1" s="1460" t="s">
        <v>5197</v>
      </c>
      <c r="CGL1" s="1460" t="s">
        <v>5197</v>
      </c>
      <c r="CGM1" s="1460" t="s">
        <v>5197</v>
      </c>
      <c r="CGN1" s="1460" t="s">
        <v>5197</v>
      </c>
      <c r="CGO1" s="1460" t="s">
        <v>5197</v>
      </c>
      <c r="CGP1" s="1460" t="s">
        <v>5197</v>
      </c>
      <c r="CGQ1" s="1460" t="s">
        <v>5197</v>
      </c>
      <c r="CGR1" s="1460" t="s">
        <v>5197</v>
      </c>
      <c r="CGS1" s="1460" t="s">
        <v>5197</v>
      </c>
      <c r="CGT1" s="1460" t="s">
        <v>5197</v>
      </c>
      <c r="CGU1" s="1460" t="s">
        <v>5197</v>
      </c>
      <c r="CGV1" s="1460" t="s">
        <v>5197</v>
      </c>
      <c r="CGW1" s="1460" t="s">
        <v>5197</v>
      </c>
      <c r="CGX1" s="1460" t="s">
        <v>5197</v>
      </c>
      <c r="CGY1" s="1460" t="s">
        <v>5197</v>
      </c>
      <c r="CGZ1" s="1460" t="s">
        <v>5197</v>
      </c>
      <c r="CHA1" s="1460" t="s">
        <v>5197</v>
      </c>
      <c r="CHB1" s="1460" t="s">
        <v>5197</v>
      </c>
      <c r="CHC1" s="1460" t="s">
        <v>5197</v>
      </c>
      <c r="CHD1" s="1460" t="s">
        <v>5197</v>
      </c>
      <c r="CHE1" s="1460" t="s">
        <v>5197</v>
      </c>
      <c r="CHF1" s="1460" t="s">
        <v>5197</v>
      </c>
      <c r="CHG1" s="1460" t="s">
        <v>5197</v>
      </c>
      <c r="CHH1" s="1460" t="s">
        <v>5197</v>
      </c>
      <c r="CHI1" s="1460" t="s">
        <v>5197</v>
      </c>
      <c r="CHJ1" s="1460" t="s">
        <v>5197</v>
      </c>
      <c r="CHK1" s="1460" t="s">
        <v>5197</v>
      </c>
      <c r="CHL1" s="1460" t="s">
        <v>5197</v>
      </c>
      <c r="CHM1" s="1460" t="s">
        <v>5197</v>
      </c>
      <c r="CHN1" s="1460" t="s">
        <v>5197</v>
      </c>
      <c r="CHO1" s="1460" t="s">
        <v>5197</v>
      </c>
      <c r="CHP1" s="1460" t="s">
        <v>5197</v>
      </c>
      <c r="CHQ1" s="1460" t="s">
        <v>5197</v>
      </c>
      <c r="CHR1" s="1460" t="s">
        <v>5197</v>
      </c>
      <c r="CHS1" s="1460" t="s">
        <v>5197</v>
      </c>
      <c r="CHT1" s="1460" t="s">
        <v>5197</v>
      </c>
      <c r="CHU1" s="1460" t="s">
        <v>5197</v>
      </c>
      <c r="CHV1" s="1460" t="s">
        <v>5197</v>
      </c>
      <c r="CHW1" s="1460" t="s">
        <v>5197</v>
      </c>
      <c r="CHX1" s="1460" t="s">
        <v>5197</v>
      </c>
      <c r="CHY1" s="1460" t="s">
        <v>5197</v>
      </c>
      <c r="CHZ1" s="1460" t="s">
        <v>5197</v>
      </c>
      <c r="CIA1" s="1460" t="s">
        <v>5197</v>
      </c>
      <c r="CIB1" s="1460" t="s">
        <v>5197</v>
      </c>
      <c r="CIC1" s="1460" t="s">
        <v>5197</v>
      </c>
      <c r="CID1" s="1460" t="s">
        <v>5197</v>
      </c>
      <c r="CIE1" s="1460" t="s">
        <v>5197</v>
      </c>
      <c r="CIF1" s="1460" t="s">
        <v>5197</v>
      </c>
      <c r="CIG1" s="1460" t="s">
        <v>5197</v>
      </c>
      <c r="CIH1" s="1460" t="s">
        <v>5197</v>
      </c>
      <c r="CII1" s="1460" t="s">
        <v>5197</v>
      </c>
      <c r="CIJ1" s="1460" t="s">
        <v>5197</v>
      </c>
      <c r="CIK1" s="1460" t="s">
        <v>5197</v>
      </c>
      <c r="CIL1" s="1460" t="s">
        <v>5197</v>
      </c>
      <c r="CIM1" s="1460" t="s">
        <v>5197</v>
      </c>
      <c r="CIN1" s="1460" t="s">
        <v>5197</v>
      </c>
      <c r="CIO1" s="1460" t="s">
        <v>5197</v>
      </c>
      <c r="CIP1" s="1460" t="s">
        <v>5197</v>
      </c>
      <c r="CIQ1" s="1460" t="s">
        <v>5197</v>
      </c>
      <c r="CIR1" s="1460" t="s">
        <v>5197</v>
      </c>
      <c r="CIS1" s="1460" t="s">
        <v>5197</v>
      </c>
      <c r="CIT1" s="1460" t="s">
        <v>5197</v>
      </c>
      <c r="CIU1" s="1460" t="s">
        <v>5197</v>
      </c>
      <c r="CIV1" s="1460" t="s">
        <v>5197</v>
      </c>
      <c r="CIW1" s="1460" t="s">
        <v>5197</v>
      </c>
      <c r="CIX1" s="1460" t="s">
        <v>5197</v>
      </c>
      <c r="CIY1" s="1460" t="s">
        <v>5197</v>
      </c>
      <c r="CIZ1" s="1460" t="s">
        <v>5197</v>
      </c>
      <c r="CJA1" s="1460" t="s">
        <v>5197</v>
      </c>
      <c r="CJB1" s="1460" t="s">
        <v>5197</v>
      </c>
      <c r="CJC1" s="1460" t="s">
        <v>5197</v>
      </c>
      <c r="CJD1" s="1460" t="s">
        <v>5197</v>
      </c>
      <c r="CJE1" s="1460" t="s">
        <v>5197</v>
      </c>
      <c r="CJF1" s="1460" t="s">
        <v>5197</v>
      </c>
      <c r="CJG1" s="1460" t="s">
        <v>5197</v>
      </c>
      <c r="CJH1" s="1460" t="s">
        <v>5197</v>
      </c>
      <c r="CJI1" s="1460" t="s">
        <v>5197</v>
      </c>
      <c r="CJJ1" s="1460" t="s">
        <v>5197</v>
      </c>
      <c r="CJK1" s="1460" t="s">
        <v>5197</v>
      </c>
      <c r="CJL1" s="1460" t="s">
        <v>5197</v>
      </c>
      <c r="CJM1" s="1460" t="s">
        <v>5197</v>
      </c>
      <c r="CJN1" s="1460" t="s">
        <v>5197</v>
      </c>
      <c r="CJO1" s="1460" t="s">
        <v>5197</v>
      </c>
      <c r="CJP1" s="1460" t="s">
        <v>5197</v>
      </c>
      <c r="CJQ1" s="1460" t="s">
        <v>5197</v>
      </c>
      <c r="CJR1" s="1460" t="s">
        <v>5197</v>
      </c>
      <c r="CJS1" s="1460" t="s">
        <v>5197</v>
      </c>
      <c r="CJT1" s="1460" t="s">
        <v>5197</v>
      </c>
      <c r="CJU1" s="1460" t="s">
        <v>5197</v>
      </c>
      <c r="CJV1" s="1460" t="s">
        <v>5197</v>
      </c>
      <c r="CJW1" s="1460" t="s">
        <v>5197</v>
      </c>
      <c r="CJX1" s="1460" t="s">
        <v>5197</v>
      </c>
      <c r="CJY1" s="1460" t="s">
        <v>5197</v>
      </c>
      <c r="CJZ1" s="1460" t="s">
        <v>5197</v>
      </c>
      <c r="CKA1" s="1460" t="s">
        <v>5197</v>
      </c>
      <c r="CKB1" s="1460" t="s">
        <v>5197</v>
      </c>
      <c r="CKC1" s="1460" t="s">
        <v>5197</v>
      </c>
      <c r="CKD1" s="1460" t="s">
        <v>5197</v>
      </c>
      <c r="CKE1" s="1460" t="s">
        <v>5197</v>
      </c>
      <c r="CKF1" s="1460" t="s">
        <v>5197</v>
      </c>
      <c r="CKG1" s="1460" t="s">
        <v>5197</v>
      </c>
      <c r="CKH1" s="1460" t="s">
        <v>5197</v>
      </c>
      <c r="CKI1" s="1460" t="s">
        <v>5197</v>
      </c>
      <c r="CKJ1" s="1460" t="s">
        <v>5197</v>
      </c>
      <c r="CKK1" s="1460" t="s">
        <v>5197</v>
      </c>
      <c r="CKL1" s="1460" t="s">
        <v>5197</v>
      </c>
      <c r="CKM1" s="1460" t="s">
        <v>5197</v>
      </c>
      <c r="CKN1" s="1460" t="s">
        <v>5197</v>
      </c>
      <c r="CKO1" s="1460" t="s">
        <v>5197</v>
      </c>
      <c r="CKP1" s="1460" t="s">
        <v>5197</v>
      </c>
      <c r="CKQ1" s="1460" t="s">
        <v>5197</v>
      </c>
      <c r="CKR1" s="1460" t="s">
        <v>5197</v>
      </c>
      <c r="CKS1" s="1460" t="s">
        <v>5197</v>
      </c>
      <c r="CKT1" s="1460" t="s">
        <v>5197</v>
      </c>
      <c r="CKU1" s="1460" t="s">
        <v>5197</v>
      </c>
      <c r="CKV1" s="1460" t="s">
        <v>5197</v>
      </c>
      <c r="CKW1" s="1460" t="s">
        <v>5197</v>
      </c>
      <c r="CKX1" s="1460" t="s">
        <v>5197</v>
      </c>
      <c r="CKY1" s="1460" t="s">
        <v>5197</v>
      </c>
      <c r="CKZ1" s="1460" t="s">
        <v>5197</v>
      </c>
      <c r="CLA1" s="1460" t="s">
        <v>5197</v>
      </c>
      <c r="CLB1" s="1460" t="s">
        <v>5197</v>
      </c>
      <c r="CLC1" s="1460" t="s">
        <v>5197</v>
      </c>
      <c r="CLD1" s="1460" t="s">
        <v>5197</v>
      </c>
      <c r="CLE1" s="1460" t="s">
        <v>5197</v>
      </c>
      <c r="CLF1" s="1460" t="s">
        <v>5197</v>
      </c>
      <c r="CLG1" s="1460" t="s">
        <v>5197</v>
      </c>
      <c r="CLH1" s="1460" t="s">
        <v>5197</v>
      </c>
      <c r="CLI1" s="1460" t="s">
        <v>5197</v>
      </c>
      <c r="CLJ1" s="1460" t="s">
        <v>5197</v>
      </c>
      <c r="CLK1" s="1460" t="s">
        <v>5197</v>
      </c>
      <c r="CLL1" s="1460" t="s">
        <v>5197</v>
      </c>
      <c r="CLM1" s="1460" t="s">
        <v>5197</v>
      </c>
      <c r="CLN1" s="1460" t="s">
        <v>5197</v>
      </c>
      <c r="CLO1" s="1460" t="s">
        <v>5197</v>
      </c>
      <c r="CLP1" s="1460" t="s">
        <v>5197</v>
      </c>
      <c r="CLQ1" s="1460" t="s">
        <v>5197</v>
      </c>
      <c r="CLR1" s="1460" t="s">
        <v>5197</v>
      </c>
      <c r="CLS1" s="1460" t="s">
        <v>5197</v>
      </c>
      <c r="CLT1" s="1460" t="s">
        <v>5197</v>
      </c>
      <c r="CLU1" s="1460" t="s">
        <v>5197</v>
      </c>
      <c r="CLV1" s="1460" t="s">
        <v>5197</v>
      </c>
      <c r="CLW1" s="1460" t="s">
        <v>5197</v>
      </c>
      <c r="CLX1" s="1460" t="s">
        <v>5197</v>
      </c>
      <c r="CLY1" s="1460" t="s">
        <v>5197</v>
      </c>
      <c r="CLZ1" s="1460" t="s">
        <v>5197</v>
      </c>
      <c r="CMA1" s="1460" t="s">
        <v>5197</v>
      </c>
      <c r="CMB1" s="1460" t="s">
        <v>5197</v>
      </c>
      <c r="CMC1" s="1460" t="s">
        <v>5197</v>
      </c>
      <c r="CMD1" s="1460" t="s">
        <v>5197</v>
      </c>
      <c r="CME1" s="1460" t="s">
        <v>5197</v>
      </c>
      <c r="CMF1" s="1460" t="s">
        <v>5197</v>
      </c>
      <c r="CMG1" s="1460" t="s">
        <v>5197</v>
      </c>
      <c r="CMH1" s="1460" t="s">
        <v>5197</v>
      </c>
      <c r="CMI1" s="1460" t="s">
        <v>5197</v>
      </c>
      <c r="CMJ1" s="1460" t="s">
        <v>5197</v>
      </c>
      <c r="CMK1" s="1460" t="s">
        <v>5197</v>
      </c>
      <c r="CML1" s="1460" t="s">
        <v>5197</v>
      </c>
      <c r="CMM1" s="1460" t="s">
        <v>5197</v>
      </c>
      <c r="CMN1" s="1460" t="s">
        <v>5197</v>
      </c>
      <c r="CMO1" s="1460" t="s">
        <v>5197</v>
      </c>
      <c r="CMP1" s="1460" t="s">
        <v>5197</v>
      </c>
      <c r="CMQ1" s="1460" t="s">
        <v>5197</v>
      </c>
      <c r="CMR1" s="1460" t="s">
        <v>5197</v>
      </c>
      <c r="CMS1" s="1460" t="s">
        <v>5197</v>
      </c>
      <c r="CMT1" s="1460" t="s">
        <v>5197</v>
      </c>
      <c r="CMU1" s="1460" t="s">
        <v>5197</v>
      </c>
      <c r="CMV1" s="1460" t="s">
        <v>5197</v>
      </c>
      <c r="CMW1" s="1460" t="s">
        <v>5197</v>
      </c>
      <c r="CMX1" s="1460" t="s">
        <v>5197</v>
      </c>
      <c r="CMY1" s="1460" t="s">
        <v>5197</v>
      </c>
      <c r="CMZ1" s="1460" t="s">
        <v>5197</v>
      </c>
      <c r="CNA1" s="1460" t="s">
        <v>5197</v>
      </c>
      <c r="CNB1" s="1460" t="s">
        <v>5197</v>
      </c>
      <c r="CNC1" s="1460" t="s">
        <v>5197</v>
      </c>
      <c r="CND1" s="1460" t="s">
        <v>5197</v>
      </c>
      <c r="CNE1" s="1460" t="s">
        <v>5197</v>
      </c>
      <c r="CNF1" s="1460" t="s">
        <v>5197</v>
      </c>
      <c r="CNG1" s="1460" t="s">
        <v>5197</v>
      </c>
      <c r="CNH1" s="1460" t="s">
        <v>5197</v>
      </c>
      <c r="CNI1" s="1460" t="s">
        <v>5197</v>
      </c>
      <c r="CNJ1" s="1460" t="s">
        <v>5197</v>
      </c>
      <c r="CNK1" s="1460" t="s">
        <v>5197</v>
      </c>
      <c r="CNL1" s="1460" t="s">
        <v>5197</v>
      </c>
      <c r="CNM1" s="1460" t="s">
        <v>5197</v>
      </c>
      <c r="CNN1" s="1460" t="s">
        <v>5197</v>
      </c>
      <c r="CNO1" s="1460" t="s">
        <v>5197</v>
      </c>
      <c r="CNP1" s="1460" t="s">
        <v>5197</v>
      </c>
      <c r="CNQ1" s="1460" t="s">
        <v>5197</v>
      </c>
      <c r="CNR1" s="1460" t="s">
        <v>5197</v>
      </c>
      <c r="CNS1" s="1460" t="s">
        <v>5197</v>
      </c>
      <c r="CNT1" s="1460" t="s">
        <v>5197</v>
      </c>
      <c r="CNU1" s="1460" t="s">
        <v>5197</v>
      </c>
      <c r="CNV1" s="1460" t="s">
        <v>5197</v>
      </c>
      <c r="CNW1" s="1460" t="s">
        <v>5197</v>
      </c>
      <c r="CNX1" s="1460" t="s">
        <v>5197</v>
      </c>
      <c r="CNY1" s="1460" t="s">
        <v>5197</v>
      </c>
      <c r="CNZ1" s="1460" t="s">
        <v>5197</v>
      </c>
      <c r="COA1" s="1460" t="s">
        <v>5197</v>
      </c>
      <c r="COB1" s="1460" t="s">
        <v>5197</v>
      </c>
      <c r="COC1" s="1460" t="s">
        <v>5197</v>
      </c>
      <c r="COD1" s="1460" t="s">
        <v>5197</v>
      </c>
      <c r="COE1" s="1460" t="s">
        <v>5197</v>
      </c>
      <c r="COF1" s="1460" t="s">
        <v>5197</v>
      </c>
      <c r="COG1" s="1460" t="s">
        <v>5197</v>
      </c>
      <c r="COH1" s="1460" t="s">
        <v>5197</v>
      </c>
      <c r="COI1" s="1460" t="s">
        <v>5197</v>
      </c>
      <c r="COJ1" s="1460" t="s">
        <v>5197</v>
      </c>
      <c r="COK1" s="1460" t="s">
        <v>5197</v>
      </c>
      <c r="COL1" s="1460" t="s">
        <v>5197</v>
      </c>
      <c r="COM1" s="1460" t="s">
        <v>5197</v>
      </c>
      <c r="CON1" s="1460" t="s">
        <v>5197</v>
      </c>
      <c r="COO1" s="1460" t="s">
        <v>5197</v>
      </c>
      <c r="COP1" s="1460" t="s">
        <v>5197</v>
      </c>
      <c r="COQ1" s="1460" t="s">
        <v>5197</v>
      </c>
      <c r="COR1" s="1460" t="s">
        <v>5197</v>
      </c>
      <c r="COS1" s="1460" t="s">
        <v>5197</v>
      </c>
      <c r="COT1" s="1460" t="s">
        <v>5197</v>
      </c>
      <c r="COU1" s="1460" t="s">
        <v>5197</v>
      </c>
      <c r="COV1" s="1460" t="s">
        <v>5197</v>
      </c>
      <c r="COW1" s="1460" t="s">
        <v>5197</v>
      </c>
      <c r="COX1" s="1460" t="s">
        <v>5197</v>
      </c>
      <c r="COY1" s="1460" t="s">
        <v>5197</v>
      </c>
      <c r="COZ1" s="1460" t="s">
        <v>5197</v>
      </c>
      <c r="CPA1" s="1460" t="s">
        <v>5197</v>
      </c>
      <c r="CPB1" s="1460" t="s">
        <v>5197</v>
      </c>
      <c r="CPC1" s="1460" t="s">
        <v>5197</v>
      </c>
      <c r="CPD1" s="1460" t="s">
        <v>5197</v>
      </c>
      <c r="CPE1" s="1460" t="s">
        <v>5197</v>
      </c>
      <c r="CPF1" s="1460" t="s">
        <v>5197</v>
      </c>
      <c r="CPG1" s="1460" t="s">
        <v>5197</v>
      </c>
      <c r="CPH1" s="1460" t="s">
        <v>5197</v>
      </c>
      <c r="CPI1" s="1460" t="s">
        <v>5197</v>
      </c>
      <c r="CPJ1" s="1460" t="s">
        <v>5197</v>
      </c>
      <c r="CPK1" s="1460" t="s">
        <v>5197</v>
      </c>
      <c r="CPL1" s="1460" t="s">
        <v>5197</v>
      </c>
      <c r="CPM1" s="1460" t="s">
        <v>5197</v>
      </c>
      <c r="CPN1" s="1460" t="s">
        <v>5197</v>
      </c>
      <c r="CPO1" s="1460" t="s">
        <v>5197</v>
      </c>
      <c r="CPP1" s="1460" t="s">
        <v>5197</v>
      </c>
      <c r="CPQ1" s="1460" t="s">
        <v>5197</v>
      </c>
      <c r="CPR1" s="1460" t="s">
        <v>5197</v>
      </c>
      <c r="CPS1" s="1460" t="s">
        <v>5197</v>
      </c>
      <c r="CPT1" s="1460" t="s">
        <v>5197</v>
      </c>
      <c r="CPU1" s="1460" t="s">
        <v>5197</v>
      </c>
      <c r="CPV1" s="1460" t="s">
        <v>5197</v>
      </c>
      <c r="CPW1" s="1460" t="s">
        <v>5197</v>
      </c>
      <c r="CPX1" s="1460" t="s">
        <v>5197</v>
      </c>
      <c r="CPY1" s="1460" t="s">
        <v>5197</v>
      </c>
      <c r="CPZ1" s="1460" t="s">
        <v>5197</v>
      </c>
      <c r="CQA1" s="1460" t="s">
        <v>5197</v>
      </c>
      <c r="CQB1" s="1460" t="s">
        <v>5197</v>
      </c>
      <c r="CQC1" s="1460" t="s">
        <v>5197</v>
      </c>
      <c r="CQD1" s="1460" t="s">
        <v>5197</v>
      </c>
      <c r="CQE1" s="1460" t="s">
        <v>5197</v>
      </c>
      <c r="CQF1" s="1460" t="s">
        <v>5197</v>
      </c>
      <c r="CQG1" s="1460" t="s">
        <v>5197</v>
      </c>
      <c r="CQH1" s="1460" t="s">
        <v>5197</v>
      </c>
      <c r="CQI1" s="1460" t="s">
        <v>5197</v>
      </c>
      <c r="CQJ1" s="1460" t="s">
        <v>5197</v>
      </c>
      <c r="CQK1" s="1460" t="s">
        <v>5197</v>
      </c>
      <c r="CQL1" s="1460" t="s">
        <v>5197</v>
      </c>
      <c r="CQM1" s="1460" t="s">
        <v>5197</v>
      </c>
      <c r="CQN1" s="1460" t="s">
        <v>5197</v>
      </c>
      <c r="CQO1" s="1460" t="s">
        <v>5197</v>
      </c>
      <c r="CQP1" s="1460" t="s">
        <v>5197</v>
      </c>
      <c r="CQQ1" s="1460" t="s">
        <v>5197</v>
      </c>
      <c r="CQR1" s="1460" t="s">
        <v>5197</v>
      </c>
      <c r="CQS1" s="1460" t="s">
        <v>5197</v>
      </c>
      <c r="CQT1" s="1460" t="s">
        <v>5197</v>
      </c>
      <c r="CQU1" s="1460" t="s">
        <v>5197</v>
      </c>
      <c r="CQV1" s="1460" t="s">
        <v>5197</v>
      </c>
      <c r="CQW1" s="1460" t="s">
        <v>5197</v>
      </c>
      <c r="CQX1" s="1460" t="s">
        <v>5197</v>
      </c>
      <c r="CQY1" s="1460" t="s">
        <v>5197</v>
      </c>
      <c r="CQZ1" s="1460" t="s">
        <v>5197</v>
      </c>
      <c r="CRA1" s="1460" t="s">
        <v>5197</v>
      </c>
      <c r="CRB1" s="1460" t="s">
        <v>5197</v>
      </c>
      <c r="CRC1" s="1460" t="s">
        <v>5197</v>
      </c>
      <c r="CRD1" s="1460" t="s">
        <v>5197</v>
      </c>
      <c r="CRE1" s="1460" t="s">
        <v>5197</v>
      </c>
      <c r="CRF1" s="1460" t="s">
        <v>5197</v>
      </c>
      <c r="CRG1" s="1460" t="s">
        <v>5197</v>
      </c>
      <c r="CRH1" s="1460" t="s">
        <v>5197</v>
      </c>
      <c r="CRI1" s="1460" t="s">
        <v>5197</v>
      </c>
      <c r="CRJ1" s="1460" t="s">
        <v>5197</v>
      </c>
      <c r="CRK1" s="1460" t="s">
        <v>5197</v>
      </c>
      <c r="CRL1" s="1460" t="s">
        <v>5197</v>
      </c>
      <c r="CRM1" s="1460" t="s">
        <v>5197</v>
      </c>
      <c r="CRN1" s="1460" t="s">
        <v>5197</v>
      </c>
      <c r="CRO1" s="1460" t="s">
        <v>5197</v>
      </c>
      <c r="CRP1" s="1460" t="s">
        <v>5197</v>
      </c>
      <c r="CRQ1" s="1460" t="s">
        <v>5197</v>
      </c>
      <c r="CRR1" s="1460" t="s">
        <v>5197</v>
      </c>
      <c r="CRS1" s="1460" t="s">
        <v>5197</v>
      </c>
      <c r="CRT1" s="1460" t="s">
        <v>5197</v>
      </c>
      <c r="CRU1" s="1460" t="s">
        <v>5197</v>
      </c>
      <c r="CRV1" s="1460" t="s">
        <v>5197</v>
      </c>
      <c r="CRW1" s="1460" t="s">
        <v>5197</v>
      </c>
      <c r="CRX1" s="1460" t="s">
        <v>5197</v>
      </c>
      <c r="CRY1" s="1460" t="s">
        <v>5197</v>
      </c>
      <c r="CRZ1" s="1460" t="s">
        <v>5197</v>
      </c>
      <c r="CSA1" s="1460" t="s">
        <v>5197</v>
      </c>
      <c r="CSB1" s="1460" t="s">
        <v>5197</v>
      </c>
      <c r="CSC1" s="1460" t="s">
        <v>5197</v>
      </c>
      <c r="CSD1" s="1460" t="s">
        <v>5197</v>
      </c>
      <c r="CSE1" s="1460" t="s">
        <v>5197</v>
      </c>
      <c r="CSF1" s="1460" t="s">
        <v>5197</v>
      </c>
      <c r="CSG1" s="1460" t="s">
        <v>5197</v>
      </c>
      <c r="CSH1" s="1460" t="s">
        <v>5197</v>
      </c>
      <c r="CSI1" s="1460" t="s">
        <v>5197</v>
      </c>
      <c r="CSJ1" s="1460" t="s">
        <v>5197</v>
      </c>
      <c r="CSK1" s="1460" t="s">
        <v>5197</v>
      </c>
      <c r="CSL1" s="1460" t="s">
        <v>5197</v>
      </c>
      <c r="CSM1" s="1460" t="s">
        <v>5197</v>
      </c>
      <c r="CSN1" s="1460" t="s">
        <v>5197</v>
      </c>
      <c r="CSO1" s="1460" t="s">
        <v>5197</v>
      </c>
      <c r="CSP1" s="1460" t="s">
        <v>5197</v>
      </c>
      <c r="CSQ1" s="1460" t="s">
        <v>5197</v>
      </c>
      <c r="CSR1" s="1460" t="s">
        <v>5197</v>
      </c>
      <c r="CSS1" s="1460" t="s">
        <v>5197</v>
      </c>
      <c r="CST1" s="1460" t="s">
        <v>5197</v>
      </c>
      <c r="CSU1" s="1460" t="s">
        <v>5197</v>
      </c>
      <c r="CSV1" s="1460" t="s">
        <v>5197</v>
      </c>
      <c r="CSW1" s="1460" t="s">
        <v>5197</v>
      </c>
      <c r="CSX1" s="1460" t="s">
        <v>5197</v>
      </c>
      <c r="CSY1" s="1460" t="s">
        <v>5197</v>
      </c>
      <c r="CSZ1" s="1460" t="s">
        <v>5197</v>
      </c>
      <c r="CTA1" s="1460" t="s">
        <v>5197</v>
      </c>
      <c r="CTB1" s="1460" t="s">
        <v>5197</v>
      </c>
      <c r="CTC1" s="1460" t="s">
        <v>5197</v>
      </c>
      <c r="CTD1" s="1460" t="s">
        <v>5197</v>
      </c>
      <c r="CTE1" s="1460" t="s">
        <v>5197</v>
      </c>
      <c r="CTF1" s="1460" t="s">
        <v>5197</v>
      </c>
      <c r="CTG1" s="1460" t="s">
        <v>5197</v>
      </c>
      <c r="CTH1" s="1460" t="s">
        <v>5197</v>
      </c>
      <c r="CTI1" s="1460" t="s">
        <v>5197</v>
      </c>
      <c r="CTJ1" s="1460" t="s">
        <v>5197</v>
      </c>
      <c r="CTK1" s="1460" t="s">
        <v>5197</v>
      </c>
      <c r="CTL1" s="1460" t="s">
        <v>5197</v>
      </c>
      <c r="CTM1" s="1460" t="s">
        <v>5197</v>
      </c>
      <c r="CTN1" s="1460" t="s">
        <v>5197</v>
      </c>
      <c r="CTO1" s="1460" t="s">
        <v>5197</v>
      </c>
      <c r="CTP1" s="1460" t="s">
        <v>5197</v>
      </c>
      <c r="CTQ1" s="1460" t="s">
        <v>5197</v>
      </c>
      <c r="CTR1" s="1460" t="s">
        <v>5197</v>
      </c>
      <c r="CTS1" s="1460" t="s">
        <v>5197</v>
      </c>
      <c r="CTT1" s="1460" t="s">
        <v>5197</v>
      </c>
      <c r="CTU1" s="1460" t="s">
        <v>5197</v>
      </c>
      <c r="CTV1" s="1460" t="s">
        <v>5197</v>
      </c>
      <c r="CTW1" s="1460" t="s">
        <v>5197</v>
      </c>
      <c r="CTX1" s="1460" t="s">
        <v>5197</v>
      </c>
      <c r="CTY1" s="1460" t="s">
        <v>5197</v>
      </c>
      <c r="CTZ1" s="1460" t="s">
        <v>5197</v>
      </c>
      <c r="CUA1" s="1460" t="s">
        <v>5197</v>
      </c>
      <c r="CUB1" s="1460" t="s">
        <v>5197</v>
      </c>
      <c r="CUC1" s="1460" t="s">
        <v>5197</v>
      </c>
      <c r="CUD1" s="1460" t="s">
        <v>5197</v>
      </c>
      <c r="CUE1" s="1460" t="s">
        <v>5197</v>
      </c>
      <c r="CUF1" s="1460" t="s">
        <v>5197</v>
      </c>
      <c r="CUG1" s="1460" t="s">
        <v>5197</v>
      </c>
      <c r="CUH1" s="1460" t="s">
        <v>5197</v>
      </c>
      <c r="CUI1" s="1460" t="s">
        <v>5197</v>
      </c>
      <c r="CUJ1" s="1460" t="s">
        <v>5197</v>
      </c>
      <c r="CUK1" s="1460" t="s">
        <v>5197</v>
      </c>
      <c r="CUL1" s="1460" t="s">
        <v>5197</v>
      </c>
      <c r="CUM1" s="1460" t="s">
        <v>5197</v>
      </c>
      <c r="CUN1" s="1460" t="s">
        <v>5197</v>
      </c>
      <c r="CUO1" s="1460" t="s">
        <v>5197</v>
      </c>
      <c r="CUP1" s="1460" t="s">
        <v>5197</v>
      </c>
      <c r="CUQ1" s="1460" t="s">
        <v>5197</v>
      </c>
      <c r="CUR1" s="1460" t="s">
        <v>5197</v>
      </c>
      <c r="CUS1" s="1460" t="s">
        <v>5197</v>
      </c>
      <c r="CUT1" s="1460" t="s">
        <v>5197</v>
      </c>
      <c r="CUU1" s="1460" t="s">
        <v>5197</v>
      </c>
      <c r="CUV1" s="1460" t="s">
        <v>5197</v>
      </c>
      <c r="CUW1" s="1460" t="s">
        <v>5197</v>
      </c>
      <c r="CUX1" s="1460" t="s">
        <v>5197</v>
      </c>
      <c r="CUY1" s="1460" t="s">
        <v>5197</v>
      </c>
      <c r="CUZ1" s="1460" t="s">
        <v>5197</v>
      </c>
      <c r="CVA1" s="1460" t="s">
        <v>5197</v>
      </c>
      <c r="CVB1" s="1460" t="s">
        <v>5197</v>
      </c>
      <c r="CVC1" s="1460" t="s">
        <v>5197</v>
      </c>
      <c r="CVD1" s="1460" t="s">
        <v>5197</v>
      </c>
      <c r="CVE1" s="1460" t="s">
        <v>5197</v>
      </c>
      <c r="CVF1" s="1460" t="s">
        <v>5197</v>
      </c>
      <c r="CVG1" s="1460" t="s">
        <v>5197</v>
      </c>
      <c r="CVH1" s="1460" t="s">
        <v>5197</v>
      </c>
      <c r="CVI1" s="1460" t="s">
        <v>5197</v>
      </c>
      <c r="CVJ1" s="1460" t="s">
        <v>5197</v>
      </c>
      <c r="CVK1" s="1460" t="s">
        <v>5197</v>
      </c>
      <c r="CVL1" s="1460" t="s">
        <v>5197</v>
      </c>
      <c r="CVM1" s="1460" t="s">
        <v>5197</v>
      </c>
      <c r="CVN1" s="1460" t="s">
        <v>5197</v>
      </c>
      <c r="CVO1" s="1460" t="s">
        <v>5197</v>
      </c>
      <c r="CVP1" s="1460" t="s">
        <v>5197</v>
      </c>
      <c r="CVQ1" s="1460" t="s">
        <v>5197</v>
      </c>
      <c r="CVR1" s="1460" t="s">
        <v>5197</v>
      </c>
      <c r="CVS1" s="1460" t="s">
        <v>5197</v>
      </c>
      <c r="CVT1" s="1460" t="s">
        <v>5197</v>
      </c>
      <c r="CVU1" s="1460" t="s">
        <v>5197</v>
      </c>
      <c r="CVV1" s="1460" t="s">
        <v>5197</v>
      </c>
      <c r="CVW1" s="1460" t="s">
        <v>5197</v>
      </c>
      <c r="CVX1" s="1460" t="s">
        <v>5197</v>
      </c>
      <c r="CVY1" s="1460" t="s">
        <v>5197</v>
      </c>
      <c r="CVZ1" s="1460" t="s">
        <v>5197</v>
      </c>
      <c r="CWA1" s="1460" t="s">
        <v>5197</v>
      </c>
      <c r="CWB1" s="1460" t="s">
        <v>5197</v>
      </c>
      <c r="CWC1" s="1460" t="s">
        <v>5197</v>
      </c>
      <c r="CWD1" s="1460" t="s">
        <v>5197</v>
      </c>
      <c r="CWE1" s="1460" t="s">
        <v>5197</v>
      </c>
      <c r="CWF1" s="1460" t="s">
        <v>5197</v>
      </c>
      <c r="CWG1" s="1460" t="s">
        <v>5197</v>
      </c>
      <c r="CWH1" s="1460" t="s">
        <v>5197</v>
      </c>
      <c r="CWI1" s="1460" t="s">
        <v>5197</v>
      </c>
      <c r="CWJ1" s="1460" t="s">
        <v>5197</v>
      </c>
      <c r="CWK1" s="1460" t="s">
        <v>5197</v>
      </c>
      <c r="CWL1" s="1460" t="s">
        <v>5197</v>
      </c>
      <c r="CWM1" s="1460" t="s">
        <v>5197</v>
      </c>
      <c r="CWN1" s="1460" t="s">
        <v>5197</v>
      </c>
      <c r="CWO1" s="1460" t="s">
        <v>5197</v>
      </c>
      <c r="CWP1" s="1460" t="s">
        <v>5197</v>
      </c>
      <c r="CWQ1" s="1460" t="s">
        <v>5197</v>
      </c>
      <c r="CWR1" s="1460" t="s">
        <v>5197</v>
      </c>
      <c r="CWS1" s="1460" t="s">
        <v>5197</v>
      </c>
      <c r="CWT1" s="1460" t="s">
        <v>5197</v>
      </c>
      <c r="CWU1" s="1460" t="s">
        <v>5197</v>
      </c>
      <c r="CWV1" s="1460" t="s">
        <v>5197</v>
      </c>
      <c r="CWW1" s="1460" t="s">
        <v>5197</v>
      </c>
      <c r="CWX1" s="1460" t="s">
        <v>5197</v>
      </c>
      <c r="CWY1" s="1460" t="s">
        <v>5197</v>
      </c>
      <c r="CWZ1" s="1460" t="s">
        <v>5197</v>
      </c>
      <c r="CXA1" s="1460" t="s">
        <v>5197</v>
      </c>
      <c r="CXB1" s="1460" t="s">
        <v>5197</v>
      </c>
      <c r="CXC1" s="1460" t="s">
        <v>5197</v>
      </c>
      <c r="CXD1" s="1460" t="s">
        <v>5197</v>
      </c>
      <c r="CXE1" s="1460" t="s">
        <v>5197</v>
      </c>
      <c r="CXF1" s="1460" t="s">
        <v>5197</v>
      </c>
      <c r="CXG1" s="1460" t="s">
        <v>5197</v>
      </c>
      <c r="CXH1" s="1460" t="s">
        <v>5197</v>
      </c>
      <c r="CXI1" s="1460" t="s">
        <v>5197</v>
      </c>
      <c r="CXJ1" s="1460" t="s">
        <v>5197</v>
      </c>
      <c r="CXK1" s="1460" t="s">
        <v>5197</v>
      </c>
      <c r="CXL1" s="1460" t="s">
        <v>5197</v>
      </c>
      <c r="CXM1" s="1460" t="s">
        <v>5197</v>
      </c>
      <c r="CXN1" s="1460" t="s">
        <v>5197</v>
      </c>
      <c r="CXO1" s="1460" t="s">
        <v>5197</v>
      </c>
      <c r="CXP1" s="1460" t="s">
        <v>5197</v>
      </c>
      <c r="CXQ1" s="1460" t="s">
        <v>5197</v>
      </c>
      <c r="CXR1" s="1460" t="s">
        <v>5197</v>
      </c>
      <c r="CXS1" s="1460" t="s">
        <v>5197</v>
      </c>
      <c r="CXT1" s="1460" t="s">
        <v>5197</v>
      </c>
      <c r="CXU1" s="1460" t="s">
        <v>5197</v>
      </c>
      <c r="CXV1" s="1460" t="s">
        <v>5197</v>
      </c>
      <c r="CXW1" s="1460" t="s">
        <v>5197</v>
      </c>
      <c r="CXX1" s="1460" t="s">
        <v>5197</v>
      </c>
      <c r="CXY1" s="1460" t="s">
        <v>5197</v>
      </c>
      <c r="CXZ1" s="1460" t="s">
        <v>5197</v>
      </c>
      <c r="CYA1" s="1460" t="s">
        <v>5197</v>
      </c>
      <c r="CYB1" s="1460" t="s">
        <v>5197</v>
      </c>
      <c r="CYC1" s="1460" t="s">
        <v>5197</v>
      </c>
      <c r="CYD1" s="1460" t="s">
        <v>5197</v>
      </c>
      <c r="CYE1" s="1460" t="s">
        <v>5197</v>
      </c>
      <c r="CYF1" s="1460" t="s">
        <v>5197</v>
      </c>
      <c r="CYG1" s="1460" t="s">
        <v>5197</v>
      </c>
      <c r="CYH1" s="1460" t="s">
        <v>5197</v>
      </c>
      <c r="CYI1" s="1460" t="s">
        <v>5197</v>
      </c>
      <c r="CYJ1" s="1460" t="s">
        <v>5197</v>
      </c>
      <c r="CYK1" s="1460" t="s">
        <v>5197</v>
      </c>
      <c r="CYL1" s="1460" t="s">
        <v>5197</v>
      </c>
      <c r="CYM1" s="1460" t="s">
        <v>5197</v>
      </c>
      <c r="CYN1" s="1460" t="s">
        <v>5197</v>
      </c>
      <c r="CYO1" s="1460" t="s">
        <v>5197</v>
      </c>
      <c r="CYP1" s="1460" t="s">
        <v>5197</v>
      </c>
      <c r="CYQ1" s="1460" t="s">
        <v>5197</v>
      </c>
      <c r="CYR1" s="1460" t="s">
        <v>5197</v>
      </c>
      <c r="CYS1" s="1460" t="s">
        <v>5197</v>
      </c>
      <c r="CYT1" s="1460" t="s">
        <v>5197</v>
      </c>
      <c r="CYU1" s="1460" t="s">
        <v>5197</v>
      </c>
      <c r="CYV1" s="1460" t="s">
        <v>5197</v>
      </c>
      <c r="CYW1" s="1460" t="s">
        <v>5197</v>
      </c>
      <c r="CYX1" s="1460" t="s">
        <v>5197</v>
      </c>
      <c r="CYY1" s="1460" t="s">
        <v>5197</v>
      </c>
      <c r="CYZ1" s="1460" t="s">
        <v>5197</v>
      </c>
      <c r="CZA1" s="1460" t="s">
        <v>5197</v>
      </c>
      <c r="CZB1" s="1460" t="s">
        <v>5197</v>
      </c>
      <c r="CZC1" s="1460" t="s">
        <v>5197</v>
      </c>
      <c r="CZD1" s="1460" t="s">
        <v>5197</v>
      </c>
      <c r="CZE1" s="1460" t="s">
        <v>5197</v>
      </c>
      <c r="CZF1" s="1460" t="s">
        <v>5197</v>
      </c>
      <c r="CZG1" s="1460" t="s">
        <v>5197</v>
      </c>
      <c r="CZH1" s="1460" t="s">
        <v>5197</v>
      </c>
      <c r="CZI1" s="1460" t="s">
        <v>5197</v>
      </c>
      <c r="CZJ1" s="1460" t="s">
        <v>5197</v>
      </c>
      <c r="CZK1" s="1460" t="s">
        <v>5197</v>
      </c>
      <c r="CZL1" s="1460" t="s">
        <v>5197</v>
      </c>
      <c r="CZM1" s="1460" t="s">
        <v>5197</v>
      </c>
      <c r="CZN1" s="1460" t="s">
        <v>5197</v>
      </c>
      <c r="CZO1" s="1460" t="s">
        <v>5197</v>
      </c>
      <c r="CZP1" s="1460" t="s">
        <v>5197</v>
      </c>
      <c r="CZQ1" s="1460" t="s">
        <v>5197</v>
      </c>
      <c r="CZR1" s="1460" t="s">
        <v>5197</v>
      </c>
      <c r="CZS1" s="1460" t="s">
        <v>5197</v>
      </c>
      <c r="CZT1" s="1460" t="s">
        <v>5197</v>
      </c>
      <c r="CZU1" s="1460" t="s">
        <v>5197</v>
      </c>
      <c r="CZV1" s="1460" t="s">
        <v>5197</v>
      </c>
      <c r="CZW1" s="1460" t="s">
        <v>5197</v>
      </c>
      <c r="CZX1" s="1460" t="s">
        <v>5197</v>
      </c>
      <c r="CZY1" s="1460" t="s">
        <v>5197</v>
      </c>
      <c r="CZZ1" s="1460" t="s">
        <v>5197</v>
      </c>
      <c r="DAA1" s="1460" t="s">
        <v>5197</v>
      </c>
      <c r="DAB1" s="1460" t="s">
        <v>5197</v>
      </c>
      <c r="DAC1" s="1460" t="s">
        <v>5197</v>
      </c>
      <c r="DAD1" s="1460" t="s">
        <v>5197</v>
      </c>
      <c r="DAE1" s="1460" t="s">
        <v>5197</v>
      </c>
      <c r="DAF1" s="1460" t="s">
        <v>5197</v>
      </c>
      <c r="DAG1" s="1460" t="s">
        <v>5197</v>
      </c>
      <c r="DAH1" s="1460" t="s">
        <v>5197</v>
      </c>
      <c r="DAI1" s="1460" t="s">
        <v>5197</v>
      </c>
      <c r="DAJ1" s="1460" t="s">
        <v>5197</v>
      </c>
      <c r="DAK1" s="1460" t="s">
        <v>5197</v>
      </c>
      <c r="DAL1" s="1460" t="s">
        <v>5197</v>
      </c>
      <c r="DAM1" s="1460" t="s">
        <v>5197</v>
      </c>
      <c r="DAN1" s="1460" t="s">
        <v>5197</v>
      </c>
      <c r="DAO1" s="1460" t="s">
        <v>5197</v>
      </c>
      <c r="DAP1" s="1460" t="s">
        <v>5197</v>
      </c>
      <c r="DAQ1" s="1460" t="s">
        <v>5197</v>
      </c>
      <c r="DAR1" s="1460" t="s">
        <v>5197</v>
      </c>
      <c r="DAS1" s="1460" t="s">
        <v>5197</v>
      </c>
      <c r="DAT1" s="1460" t="s">
        <v>5197</v>
      </c>
      <c r="DAU1" s="1460" t="s">
        <v>5197</v>
      </c>
      <c r="DAV1" s="1460" t="s">
        <v>5197</v>
      </c>
      <c r="DAW1" s="1460" t="s">
        <v>5197</v>
      </c>
      <c r="DAX1" s="1460" t="s">
        <v>5197</v>
      </c>
      <c r="DAY1" s="1460" t="s">
        <v>5197</v>
      </c>
      <c r="DAZ1" s="1460" t="s">
        <v>5197</v>
      </c>
      <c r="DBA1" s="1460" t="s">
        <v>5197</v>
      </c>
      <c r="DBB1" s="1460" t="s">
        <v>5197</v>
      </c>
      <c r="DBC1" s="1460" t="s">
        <v>5197</v>
      </c>
      <c r="DBD1" s="1460" t="s">
        <v>5197</v>
      </c>
      <c r="DBE1" s="1460" t="s">
        <v>5197</v>
      </c>
      <c r="DBF1" s="1460" t="s">
        <v>5197</v>
      </c>
      <c r="DBG1" s="1460" t="s">
        <v>5197</v>
      </c>
      <c r="DBH1" s="1460" t="s">
        <v>5197</v>
      </c>
      <c r="DBI1" s="1460" t="s">
        <v>5197</v>
      </c>
      <c r="DBJ1" s="1460" t="s">
        <v>5197</v>
      </c>
      <c r="DBK1" s="1460" t="s">
        <v>5197</v>
      </c>
      <c r="DBL1" s="1460" t="s">
        <v>5197</v>
      </c>
      <c r="DBM1" s="1460" t="s">
        <v>5197</v>
      </c>
      <c r="DBN1" s="1460" t="s">
        <v>5197</v>
      </c>
      <c r="DBO1" s="1460" t="s">
        <v>5197</v>
      </c>
      <c r="DBP1" s="1460" t="s">
        <v>5197</v>
      </c>
      <c r="DBQ1" s="1460" t="s">
        <v>5197</v>
      </c>
      <c r="DBR1" s="1460" t="s">
        <v>5197</v>
      </c>
      <c r="DBS1" s="1460" t="s">
        <v>5197</v>
      </c>
      <c r="DBT1" s="1460" t="s">
        <v>5197</v>
      </c>
      <c r="DBU1" s="1460" t="s">
        <v>5197</v>
      </c>
      <c r="DBV1" s="1460" t="s">
        <v>5197</v>
      </c>
      <c r="DBW1" s="1460" t="s">
        <v>5197</v>
      </c>
      <c r="DBX1" s="1460" t="s">
        <v>5197</v>
      </c>
      <c r="DBY1" s="1460" t="s">
        <v>5197</v>
      </c>
      <c r="DBZ1" s="1460" t="s">
        <v>5197</v>
      </c>
      <c r="DCA1" s="1460" t="s">
        <v>5197</v>
      </c>
      <c r="DCB1" s="1460" t="s">
        <v>5197</v>
      </c>
      <c r="DCC1" s="1460" t="s">
        <v>5197</v>
      </c>
      <c r="DCD1" s="1460" t="s">
        <v>5197</v>
      </c>
      <c r="DCE1" s="1460" t="s">
        <v>5197</v>
      </c>
      <c r="DCF1" s="1460" t="s">
        <v>5197</v>
      </c>
      <c r="DCG1" s="1460" t="s">
        <v>5197</v>
      </c>
      <c r="DCH1" s="1460" t="s">
        <v>5197</v>
      </c>
      <c r="DCI1" s="1460" t="s">
        <v>5197</v>
      </c>
      <c r="DCJ1" s="1460" t="s">
        <v>5197</v>
      </c>
      <c r="DCK1" s="1460" t="s">
        <v>5197</v>
      </c>
      <c r="DCL1" s="1460" t="s">
        <v>5197</v>
      </c>
      <c r="DCM1" s="1460" t="s">
        <v>5197</v>
      </c>
      <c r="DCN1" s="1460" t="s">
        <v>5197</v>
      </c>
      <c r="DCO1" s="1460" t="s">
        <v>5197</v>
      </c>
      <c r="DCP1" s="1460" t="s">
        <v>5197</v>
      </c>
      <c r="DCQ1" s="1460" t="s">
        <v>5197</v>
      </c>
      <c r="DCR1" s="1460" t="s">
        <v>5197</v>
      </c>
      <c r="DCS1" s="1460" t="s">
        <v>5197</v>
      </c>
      <c r="DCT1" s="1460" t="s">
        <v>5197</v>
      </c>
      <c r="DCU1" s="1460" t="s">
        <v>5197</v>
      </c>
      <c r="DCV1" s="1460" t="s">
        <v>5197</v>
      </c>
      <c r="DCW1" s="1460" t="s">
        <v>5197</v>
      </c>
      <c r="DCX1" s="1460" t="s">
        <v>5197</v>
      </c>
      <c r="DCY1" s="1460" t="s">
        <v>5197</v>
      </c>
      <c r="DCZ1" s="1460" t="s">
        <v>5197</v>
      </c>
      <c r="DDA1" s="1460" t="s">
        <v>5197</v>
      </c>
      <c r="DDB1" s="1460" t="s">
        <v>5197</v>
      </c>
      <c r="DDC1" s="1460" t="s">
        <v>5197</v>
      </c>
      <c r="DDD1" s="1460" t="s">
        <v>5197</v>
      </c>
      <c r="DDE1" s="1460" t="s">
        <v>5197</v>
      </c>
      <c r="DDF1" s="1460" t="s">
        <v>5197</v>
      </c>
      <c r="DDG1" s="1460" t="s">
        <v>5197</v>
      </c>
      <c r="DDH1" s="1460" t="s">
        <v>5197</v>
      </c>
      <c r="DDI1" s="1460" t="s">
        <v>5197</v>
      </c>
      <c r="DDJ1" s="1460" t="s">
        <v>5197</v>
      </c>
      <c r="DDK1" s="1460" t="s">
        <v>5197</v>
      </c>
      <c r="DDL1" s="1460" t="s">
        <v>5197</v>
      </c>
      <c r="DDM1" s="1460" t="s">
        <v>5197</v>
      </c>
      <c r="DDN1" s="1460" t="s">
        <v>5197</v>
      </c>
      <c r="DDO1" s="1460" t="s">
        <v>5197</v>
      </c>
      <c r="DDP1" s="1460" t="s">
        <v>5197</v>
      </c>
      <c r="DDQ1" s="1460" t="s">
        <v>5197</v>
      </c>
      <c r="DDR1" s="1460" t="s">
        <v>5197</v>
      </c>
      <c r="DDS1" s="1460" t="s">
        <v>5197</v>
      </c>
      <c r="DDT1" s="1460" t="s">
        <v>5197</v>
      </c>
      <c r="DDU1" s="1460" t="s">
        <v>5197</v>
      </c>
      <c r="DDV1" s="1460" t="s">
        <v>5197</v>
      </c>
      <c r="DDW1" s="1460" t="s">
        <v>5197</v>
      </c>
      <c r="DDX1" s="1460" t="s">
        <v>5197</v>
      </c>
      <c r="DDY1" s="1460" t="s">
        <v>5197</v>
      </c>
      <c r="DDZ1" s="1460" t="s">
        <v>5197</v>
      </c>
      <c r="DEA1" s="1460" t="s">
        <v>5197</v>
      </c>
      <c r="DEB1" s="1460" t="s">
        <v>5197</v>
      </c>
      <c r="DEC1" s="1460" t="s">
        <v>5197</v>
      </c>
      <c r="DED1" s="1460" t="s">
        <v>5197</v>
      </c>
      <c r="DEE1" s="1460" t="s">
        <v>5197</v>
      </c>
      <c r="DEF1" s="1460" t="s">
        <v>5197</v>
      </c>
      <c r="DEG1" s="1460" t="s">
        <v>5197</v>
      </c>
      <c r="DEH1" s="1460" t="s">
        <v>5197</v>
      </c>
      <c r="DEI1" s="1460" t="s">
        <v>5197</v>
      </c>
      <c r="DEJ1" s="1460" t="s">
        <v>5197</v>
      </c>
      <c r="DEK1" s="1460" t="s">
        <v>5197</v>
      </c>
      <c r="DEL1" s="1460" t="s">
        <v>5197</v>
      </c>
      <c r="DEM1" s="1460" t="s">
        <v>5197</v>
      </c>
      <c r="DEN1" s="1460" t="s">
        <v>5197</v>
      </c>
      <c r="DEO1" s="1460" t="s">
        <v>5197</v>
      </c>
      <c r="DEP1" s="1460" t="s">
        <v>5197</v>
      </c>
      <c r="DEQ1" s="1460" t="s">
        <v>5197</v>
      </c>
      <c r="DER1" s="1460" t="s">
        <v>5197</v>
      </c>
      <c r="DES1" s="1460" t="s">
        <v>5197</v>
      </c>
      <c r="DET1" s="1460" t="s">
        <v>5197</v>
      </c>
      <c r="DEU1" s="1460" t="s">
        <v>5197</v>
      </c>
      <c r="DEV1" s="1460" t="s">
        <v>5197</v>
      </c>
      <c r="DEW1" s="1460" t="s">
        <v>5197</v>
      </c>
      <c r="DEX1" s="1460" t="s">
        <v>5197</v>
      </c>
      <c r="DEY1" s="1460" t="s">
        <v>5197</v>
      </c>
      <c r="DEZ1" s="1460" t="s">
        <v>5197</v>
      </c>
      <c r="DFA1" s="1460" t="s">
        <v>5197</v>
      </c>
      <c r="DFB1" s="1460" t="s">
        <v>5197</v>
      </c>
      <c r="DFC1" s="1460" t="s">
        <v>5197</v>
      </c>
      <c r="DFD1" s="1460" t="s">
        <v>5197</v>
      </c>
      <c r="DFE1" s="1460" t="s">
        <v>5197</v>
      </c>
      <c r="DFF1" s="1460" t="s">
        <v>5197</v>
      </c>
      <c r="DFG1" s="1460" t="s">
        <v>5197</v>
      </c>
      <c r="DFH1" s="1460" t="s">
        <v>5197</v>
      </c>
      <c r="DFI1" s="1460" t="s">
        <v>5197</v>
      </c>
      <c r="DFJ1" s="1460" t="s">
        <v>5197</v>
      </c>
      <c r="DFK1" s="1460" t="s">
        <v>5197</v>
      </c>
      <c r="DFL1" s="1460" t="s">
        <v>5197</v>
      </c>
      <c r="DFM1" s="1460" t="s">
        <v>5197</v>
      </c>
      <c r="DFN1" s="1460" t="s">
        <v>5197</v>
      </c>
      <c r="DFO1" s="1460" t="s">
        <v>5197</v>
      </c>
      <c r="DFP1" s="1460" t="s">
        <v>5197</v>
      </c>
      <c r="DFQ1" s="1460" t="s">
        <v>5197</v>
      </c>
      <c r="DFR1" s="1460" t="s">
        <v>5197</v>
      </c>
      <c r="DFS1" s="1460" t="s">
        <v>5197</v>
      </c>
      <c r="DFT1" s="1460" t="s">
        <v>5197</v>
      </c>
      <c r="DFU1" s="1460" t="s">
        <v>5197</v>
      </c>
      <c r="DFV1" s="1460" t="s">
        <v>5197</v>
      </c>
      <c r="DFW1" s="1460" t="s">
        <v>5197</v>
      </c>
      <c r="DFX1" s="1460" t="s">
        <v>5197</v>
      </c>
      <c r="DFY1" s="1460" t="s">
        <v>5197</v>
      </c>
      <c r="DFZ1" s="1460" t="s">
        <v>5197</v>
      </c>
      <c r="DGA1" s="1460" t="s">
        <v>5197</v>
      </c>
      <c r="DGB1" s="1460" t="s">
        <v>5197</v>
      </c>
      <c r="DGC1" s="1460" t="s">
        <v>5197</v>
      </c>
      <c r="DGD1" s="1460" t="s">
        <v>5197</v>
      </c>
      <c r="DGE1" s="1460" t="s">
        <v>5197</v>
      </c>
      <c r="DGF1" s="1460" t="s">
        <v>5197</v>
      </c>
      <c r="DGG1" s="1460" t="s">
        <v>5197</v>
      </c>
      <c r="DGH1" s="1460" t="s">
        <v>5197</v>
      </c>
      <c r="DGI1" s="1460" t="s">
        <v>5197</v>
      </c>
      <c r="DGJ1" s="1460" t="s">
        <v>5197</v>
      </c>
      <c r="DGK1" s="1460" t="s">
        <v>5197</v>
      </c>
      <c r="DGL1" s="1460" t="s">
        <v>5197</v>
      </c>
      <c r="DGM1" s="1460" t="s">
        <v>5197</v>
      </c>
      <c r="DGN1" s="1460" t="s">
        <v>5197</v>
      </c>
      <c r="DGO1" s="1460" t="s">
        <v>5197</v>
      </c>
      <c r="DGP1" s="1460" t="s">
        <v>5197</v>
      </c>
      <c r="DGQ1" s="1460" t="s">
        <v>5197</v>
      </c>
      <c r="DGR1" s="1460" t="s">
        <v>5197</v>
      </c>
      <c r="DGS1" s="1460" t="s">
        <v>5197</v>
      </c>
      <c r="DGT1" s="1460" t="s">
        <v>5197</v>
      </c>
      <c r="DGU1" s="1460" t="s">
        <v>5197</v>
      </c>
      <c r="DGV1" s="1460" t="s">
        <v>5197</v>
      </c>
      <c r="DGW1" s="1460" t="s">
        <v>5197</v>
      </c>
      <c r="DGX1" s="1460" t="s">
        <v>5197</v>
      </c>
      <c r="DGY1" s="1460" t="s">
        <v>5197</v>
      </c>
      <c r="DGZ1" s="1460" t="s">
        <v>5197</v>
      </c>
      <c r="DHA1" s="1460" t="s">
        <v>5197</v>
      </c>
      <c r="DHB1" s="1460" t="s">
        <v>5197</v>
      </c>
      <c r="DHC1" s="1460" t="s">
        <v>5197</v>
      </c>
      <c r="DHD1" s="1460" t="s">
        <v>5197</v>
      </c>
      <c r="DHE1" s="1460" t="s">
        <v>5197</v>
      </c>
      <c r="DHF1" s="1460" t="s">
        <v>5197</v>
      </c>
      <c r="DHG1" s="1460" t="s">
        <v>5197</v>
      </c>
      <c r="DHH1" s="1460" t="s">
        <v>5197</v>
      </c>
      <c r="DHI1" s="1460" t="s">
        <v>5197</v>
      </c>
      <c r="DHJ1" s="1460" t="s">
        <v>5197</v>
      </c>
      <c r="DHK1" s="1460" t="s">
        <v>5197</v>
      </c>
      <c r="DHL1" s="1460" t="s">
        <v>5197</v>
      </c>
      <c r="DHM1" s="1460" t="s">
        <v>5197</v>
      </c>
      <c r="DHN1" s="1460" t="s">
        <v>5197</v>
      </c>
      <c r="DHO1" s="1460" t="s">
        <v>5197</v>
      </c>
      <c r="DHP1" s="1460" t="s">
        <v>5197</v>
      </c>
      <c r="DHQ1" s="1460" t="s">
        <v>5197</v>
      </c>
      <c r="DHR1" s="1460" t="s">
        <v>5197</v>
      </c>
      <c r="DHS1" s="1460" t="s">
        <v>5197</v>
      </c>
      <c r="DHT1" s="1460" t="s">
        <v>5197</v>
      </c>
      <c r="DHU1" s="1460" t="s">
        <v>5197</v>
      </c>
      <c r="DHV1" s="1460" t="s">
        <v>5197</v>
      </c>
      <c r="DHW1" s="1460" t="s">
        <v>5197</v>
      </c>
      <c r="DHX1" s="1460" t="s">
        <v>5197</v>
      </c>
      <c r="DHY1" s="1460" t="s">
        <v>5197</v>
      </c>
      <c r="DHZ1" s="1460" t="s">
        <v>5197</v>
      </c>
      <c r="DIA1" s="1460" t="s">
        <v>5197</v>
      </c>
      <c r="DIB1" s="1460" t="s">
        <v>5197</v>
      </c>
      <c r="DIC1" s="1460" t="s">
        <v>5197</v>
      </c>
      <c r="DID1" s="1460" t="s">
        <v>5197</v>
      </c>
      <c r="DIE1" s="1460" t="s">
        <v>5197</v>
      </c>
      <c r="DIF1" s="1460" t="s">
        <v>5197</v>
      </c>
      <c r="DIG1" s="1460" t="s">
        <v>5197</v>
      </c>
      <c r="DIH1" s="1460" t="s">
        <v>5197</v>
      </c>
      <c r="DII1" s="1460" t="s">
        <v>5197</v>
      </c>
      <c r="DIJ1" s="1460" t="s">
        <v>5197</v>
      </c>
      <c r="DIK1" s="1460" t="s">
        <v>5197</v>
      </c>
      <c r="DIL1" s="1460" t="s">
        <v>5197</v>
      </c>
      <c r="DIM1" s="1460" t="s">
        <v>5197</v>
      </c>
      <c r="DIN1" s="1460" t="s">
        <v>5197</v>
      </c>
      <c r="DIO1" s="1460" t="s">
        <v>5197</v>
      </c>
      <c r="DIP1" s="1460" t="s">
        <v>5197</v>
      </c>
      <c r="DIQ1" s="1460" t="s">
        <v>5197</v>
      </c>
      <c r="DIR1" s="1460" t="s">
        <v>5197</v>
      </c>
      <c r="DIS1" s="1460" t="s">
        <v>5197</v>
      </c>
      <c r="DIT1" s="1460" t="s">
        <v>5197</v>
      </c>
      <c r="DIU1" s="1460" t="s">
        <v>5197</v>
      </c>
      <c r="DIV1" s="1460" t="s">
        <v>5197</v>
      </c>
      <c r="DIW1" s="1460" t="s">
        <v>5197</v>
      </c>
      <c r="DIX1" s="1460" t="s">
        <v>5197</v>
      </c>
      <c r="DIY1" s="1460" t="s">
        <v>5197</v>
      </c>
      <c r="DIZ1" s="1460" t="s">
        <v>5197</v>
      </c>
      <c r="DJA1" s="1460" t="s">
        <v>5197</v>
      </c>
      <c r="DJB1" s="1460" t="s">
        <v>5197</v>
      </c>
      <c r="DJC1" s="1460" t="s">
        <v>5197</v>
      </c>
      <c r="DJD1" s="1460" t="s">
        <v>5197</v>
      </c>
      <c r="DJE1" s="1460" t="s">
        <v>5197</v>
      </c>
      <c r="DJF1" s="1460" t="s">
        <v>5197</v>
      </c>
      <c r="DJG1" s="1460" t="s">
        <v>5197</v>
      </c>
      <c r="DJH1" s="1460" t="s">
        <v>5197</v>
      </c>
      <c r="DJI1" s="1460" t="s">
        <v>5197</v>
      </c>
      <c r="DJJ1" s="1460" t="s">
        <v>5197</v>
      </c>
      <c r="DJK1" s="1460" t="s">
        <v>5197</v>
      </c>
      <c r="DJL1" s="1460" t="s">
        <v>5197</v>
      </c>
      <c r="DJM1" s="1460" t="s">
        <v>5197</v>
      </c>
      <c r="DJN1" s="1460" t="s">
        <v>5197</v>
      </c>
      <c r="DJO1" s="1460" t="s">
        <v>5197</v>
      </c>
      <c r="DJP1" s="1460" t="s">
        <v>5197</v>
      </c>
      <c r="DJQ1" s="1460" t="s">
        <v>5197</v>
      </c>
      <c r="DJR1" s="1460" t="s">
        <v>5197</v>
      </c>
      <c r="DJS1" s="1460" t="s">
        <v>5197</v>
      </c>
      <c r="DJT1" s="1460" t="s">
        <v>5197</v>
      </c>
      <c r="DJU1" s="1460" t="s">
        <v>5197</v>
      </c>
      <c r="DJV1" s="1460" t="s">
        <v>5197</v>
      </c>
      <c r="DJW1" s="1460" t="s">
        <v>5197</v>
      </c>
      <c r="DJX1" s="1460" t="s">
        <v>5197</v>
      </c>
      <c r="DJY1" s="1460" t="s">
        <v>5197</v>
      </c>
      <c r="DJZ1" s="1460" t="s">
        <v>5197</v>
      </c>
      <c r="DKA1" s="1460" t="s">
        <v>5197</v>
      </c>
      <c r="DKB1" s="1460" t="s">
        <v>5197</v>
      </c>
      <c r="DKC1" s="1460" t="s">
        <v>5197</v>
      </c>
      <c r="DKD1" s="1460" t="s">
        <v>5197</v>
      </c>
      <c r="DKE1" s="1460" t="s">
        <v>5197</v>
      </c>
      <c r="DKF1" s="1460" t="s">
        <v>5197</v>
      </c>
      <c r="DKG1" s="1460" t="s">
        <v>5197</v>
      </c>
      <c r="DKH1" s="1460" t="s">
        <v>5197</v>
      </c>
      <c r="DKI1" s="1460" t="s">
        <v>5197</v>
      </c>
      <c r="DKJ1" s="1460" t="s">
        <v>5197</v>
      </c>
      <c r="DKK1" s="1460" t="s">
        <v>5197</v>
      </c>
      <c r="DKL1" s="1460" t="s">
        <v>5197</v>
      </c>
      <c r="DKM1" s="1460" t="s">
        <v>5197</v>
      </c>
      <c r="DKN1" s="1460" t="s">
        <v>5197</v>
      </c>
      <c r="DKO1" s="1460" t="s">
        <v>5197</v>
      </c>
      <c r="DKP1" s="1460" t="s">
        <v>5197</v>
      </c>
      <c r="DKQ1" s="1460" t="s">
        <v>5197</v>
      </c>
      <c r="DKR1" s="1460" t="s">
        <v>5197</v>
      </c>
      <c r="DKS1" s="1460" t="s">
        <v>5197</v>
      </c>
      <c r="DKT1" s="1460" t="s">
        <v>5197</v>
      </c>
      <c r="DKU1" s="1460" t="s">
        <v>5197</v>
      </c>
      <c r="DKV1" s="1460" t="s">
        <v>5197</v>
      </c>
      <c r="DKW1" s="1460" t="s">
        <v>5197</v>
      </c>
      <c r="DKX1" s="1460" t="s">
        <v>5197</v>
      </c>
      <c r="DKY1" s="1460" t="s">
        <v>5197</v>
      </c>
      <c r="DKZ1" s="1460" t="s">
        <v>5197</v>
      </c>
      <c r="DLA1" s="1460" t="s">
        <v>5197</v>
      </c>
      <c r="DLB1" s="1460" t="s">
        <v>5197</v>
      </c>
      <c r="DLC1" s="1460" t="s">
        <v>5197</v>
      </c>
      <c r="DLD1" s="1460" t="s">
        <v>5197</v>
      </c>
      <c r="DLE1" s="1460" t="s">
        <v>5197</v>
      </c>
      <c r="DLF1" s="1460" t="s">
        <v>5197</v>
      </c>
      <c r="DLG1" s="1460" t="s">
        <v>5197</v>
      </c>
      <c r="DLH1" s="1460" t="s">
        <v>5197</v>
      </c>
      <c r="DLI1" s="1460" t="s">
        <v>5197</v>
      </c>
      <c r="DLJ1" s="1460" t="s">
        <v>5197</v>
      </c>
      <c r="DLK1" s="1460" t="s">
        <v>5197</v>
      </c>
      <c r="DLL1" s="1460" t="s">
        <v>5197</v>
      </c>
      <c r="DLM1" s="1460" t="s">
        <v>5197</v>
      </c>
      <c r="DLN1" s="1460" t="s">
        <v>5197</v>
      </c>
      <c r="DLO1" s="1460" t="s">
        <v>5197</v>
      </c>
      <c r="DLP1" s="1460" t="s">
        <v>5197</v>
      </c>
      <c r="DLQ1" s="1460" t="s">
        <v>5197</v>
      </c>
      <c r="DLR1" s="1460" t="s">
        <v>5197</v>
      </c>
      <c r="DLS1" s="1460" t="s">
        <v>5197</v>
      </c>
      <c r="DLT1" s="1460" t="s">
        <v>5197</v>
      </c>
      <c r="DLU1" s="1460" t="s">
        <v>5197</v>
      </c>
      <c r="DLV1" s="1460" t="s">
        <v>5197</v>
      </c>
      <c r="DLW1" s="1460" t="s">
        <v>5197</v>
      </c>
      <c r="DLX1" s="1460" t="s">
        <v>5197</v>
      </c>
      <c r="DLY1" s="1460" t="s">
        <v>5197</v>
      </c>
      <c r="DLZ1" s="1460" t="s">
        <v>5197</v>
      </c>
      <c r="DMA1" s="1460" t="s">
        <v>5197</v>
      </c>
      <c r="DMB1" s="1460" t="s">
        <v>5197</v>
      </c>
      <c r="DMC1" s="1460" t="s">
        <v>5197</v>
      </c>
      <c r="DMD1" s="1460" t="s">
        <v>5197</v>
      </c>
      <c r="DME1" s="1460" t="s">
        <v>5197</v>
      </c>
      <c r="DMF1" s="1460" t="s">
        <v>5197</v>
      </c>
      <c r="DMG1" s="1460" t="s">
        <v>5197</v>
      </c>
      <c r="DMH1" s="1460" t="s">
        <v>5197</v>
      </c>
      <c r="DMI1" s="1460" t="s">
        <v>5197</v>
      </c>
      <c r="DMJ1" s="1460" t="s">
        <v>5197</v>
      </c>
      <c r="DMK1" s="1460" t="s">
        <v>5197</v>
      </c>
      <c r="DML1" s="1460" t="s">
        <v>5197</v>
      </c>
      <c r="DMM1" s="1460" t="s">
        <v>5197</v>
      </c>
      <c r="DMN1" s="1460" t="s">
        <v>5197</v>
      </c>
      <c r="DMO1" s="1460" t="s">
        <v>5197</v>
      </c>
      <c r="DMP1" s="1460" t="s">
        <v>5197</v>
      </c>
      <c r="DMQ1" s="1460" t="s">
        <v>5197</v>
      </c>
      <c r="DMR1" s="1460" t="s">
        <v>5197</v>
      </c>
      <c r="DMS1" s="1460" t="s">
        <v>5197</v>
      </c>
      <c r="DMT1" s="1460" t="s">
        <v>5197</v>
      </c>
      <c r="DMU1" s="1460" t="s">
        <v>5197</v>
      </c>
      <c r="DMV1" s="1460" t="s">
        <v>5197</v>
      </c>
      <c r="DMW1" s="1460" t="s">
        <v>5197</v>
      </c>
      <c r="DMX1" s="1460" t="s">
        <v>5197</v>
      </c>
      <c r="DMY1" s="1460" t="s">
        <v>5197</v>
      </c>
      <c r="DMZ1" s="1460" t="s">
        <v>5197</v>
      </c>
      <c r="DNA1" s="1460" t="s">
        <v>5197</v>
      </c>
      <c r="DNB1" s="1460" t="s">
        <v>5197</v>
      </c>
      <c r="DNC1" s="1460" t="s">
        <v>5197</v>
      </c>
      <c r="DND1" s="1460" t="s">
        <v>5197</v>
      </c>
      <c r="DNE1" s="1460" t="s">
        <v>5197</v>
      </c>
      <c r="DNF1" s="1460" t="s">
        <v>5197</v>
      </c>
      <c r="DNG1" s="1460" t="s">
        <v>5197</v>
      </c>
      <c r="DNH1" s="1460" t="s">
        <v>5197</v>
      </c>
      <c r="DNI1" s="1460" t="s">
        <v>5197</v>
      </c>
      <c r="DNJ1" s="1460" t="s">
        <v>5197</v>
      </c>
      <c r="DNK1" s="1460" t="s">
        <v>5197</v>
      </c>
      <c r="DNL1" s="1460" t="s">
        <v>5197</v>
      </c>
      <c r="DNM1" s="1460" t="s">
        <v>5197</v>
      </c>
      <c r="DNN1" s="1460" t="s">
        <v>5197</v>
      </c>
      <c r="DNO1" s="1460" t="s">
        <v>5197</v>
      </c>
      <c r="DNP1" s="1460" t="s">
        <v>5197</v>
      </c>
      <c r="DNQ1" s="1460" t="s">
        <v>5197</v>
      </c>
      <c r="DNR1" s="1460" t="s">
        <v>5197</v>
      </c>
      <c r="DNS1" s="1460" t="s">
        <v>5197</v>
      </c>
      <c r="DNT1" s="1460" t="s">
        <v>5197</v>
      </c>
      <c r="DNU1" s="1460" t="s">
        <v>5197</v>
      </c>
      <c r="DNV1" s="1460" t="s">
        <v>5197</v>
      </c>
      <c r="DNW1" s="1460" t="s">
        <v>5197</v>
      </c>
      <c r="DNX1" s="1460" t="s">
        <v>5197</v>
      </c>
      <c r="DNY1" s="1460" t="s">
        <v>5197</v>
      </c>
      <c r="DNZ1" s="1460" t="s">
        <v>5197</v>
      </c>
      <c r="DOA1" s="1460" t="s">
        <v>5197</v>
      </c>
      <c r="DOB1" s="1460" t="s">
        <v>5197</v>
      </c>
      <c r="DOC1" s="1460" t="s">
        <v>5197</v>
      </c>
      <c r="DOD1" s="1460" t="s">
        <v>5197</v>
      </c>
      <c r="DOE1" s="1460" t="s">
        <v>5197</v>
      </c>
      <c r="DOF1" s="1460" t="s">
        <v>5197</v>
      </c>
      <c r="DOG1" s="1460" t="s">
        <v>5197</v>
      </c>
      <c r="DOH1" s="1460" t="s">
        <v>5197</v>
      </c>
      <c r="DOI1" s="1460" t="s">
        <v>5197</v>
      </c>
      <c r="DOJ1" s="1460" t="s">
        <v>5197</v>
      </c>
      <c r="DOK1" s="1460" t="s">
        <v>5197</v>
      </c>
      <c r="DOL1" s="1460" t="s">
        <v>5197</v>
      </c>
      <c r="DOM1" s="1460" t="s">
        <v>5197</v>
      </c>
      <c r="DON1" s="1460" t="s">
        <v>5197</v>
      </c>
      <c r="DOO1" s="1460" t="s">
        <v>5197</v>
      </c>
      <c r="DOP1" s="1460" t="s">
        <v>5197</v>
      </c>
      <c r="DOQ1" s="1460" t="s">
        <v>5197</v>
      </c>
      <c r="DOR1" s="1460" t="s">
        <v>5197</v>
      </c>
      <c r="DOS1" s="1460" t="s">
        <v>5197</v>
      </c>
      <c r="DOT1" s="1460" t="s">
        <v>5197</v>
      </c>
      <c r="DOU1" s="1460" t="s">
        <v>5197</v>
      </c>
      <c r="DOV1" s="1460" t="s">
        <v>5197</v>
      </c>
      <c r="DOW1" s="1460" t="s">
        <v>5197</v>
      </c>
      <c r="DOX1" s="1460" t="s">
        <v>5197</v>
      </c>
      <c r="DOY1" s="1460" t="s">
        <v>5197</v>
      </c>
      <c r="DOZ1" s="1460" t="s">
        <v>5197</v>
      </c>
      <c r="DPA1" s="1460" t="s">
        <v>5197</v>
      </c>
      <c r="DPB1" s="1460" t="s">
        <v>5197</v>
      </c>
      <c r="DPC1" s="1460" t="s">
        <v>5197</v>
      </c>
      <c r="DPD1" s="1460" t="s">
        <v>5197</v>
      </c>
      <c r="DPE1" s="1460" t="s">
        <v>5197</v>
      </c>
      <c r="DPF1" s="1460" t="s">
        <v>5197</v>
      </c>
      <c r="DPG1" s="1460" t="s">
        <v>5197</v>
      </c>
      <c r="DPH1" s="1460" t="s">
        <v>5197</v>
      </c>
      <c r="DPI1" s="1460" t="s">
        <v>5197</v>
      </c>
      <c r="DPJ1" s="1460" t="s">
        <v>5197</v>
      </c>
      <c r="DPK1" s="1460" t="s">
        <v>5197</v>
      </c>
      <c r="DPL1" s="1460" t="s">
        <v>5197</v>
      </c>
      <c r="DPM1" s="1460" t="s">
        <v>5197</v>
      </c>
      <c r="DPN1" s="1460" t="s">
        <v>5197</v>
      </c>
      <c r="DPO1" s="1460" t="s">
        <v>5197</v>
      </c>
      <c r="DPP1" s="1460" t="s">
        <v>5197</v>
      </c>
      <c r="DPQ1" s="1460" t="s">
        <v>5197</v>
      </c>
      <c r="DPR1" s="1460" t="s">
        <v>5197</v>
      </c>
      <c r="DPS1" s="1460" t="s">
        <v>5197</v>
      </c>
      <c r="DPT1" s="1460" t="s">
        <v>5197</v>
      </c>
      <c r="DPU1" s="1460" t="s">
        <v>5197</v>
      </c>
      <c r="DPV1" s="1460" t="s">
        <v>5197</v>
      </c>
      <c r="DPW1" s="1460" t="s">
        <v>5197</v>
      </c>
      <c r="DPX1" s="1460" t="s">
        <v>5197</v>
      </c>
      <c r="DPY1" s="1460" t="s">
        <v>5197</v>
      </c>
      <c r="DPZ1" s="1460" t="s">
        <v>5197</v>
      </c>
      <c r="DQA1" s="1460" t="s">
        <v>5197</v>
      </c>
      <c r="DQB1" s="1460" t="s">
        <v>5197</v>
      </c>
      <c r="DQC1" s="1460" t="s">
        <v>5197</v>
      </c>
      <c r="DQD1" s="1460" t="s">
        <v>5197</v>
      </c>
      <c r="DQE1" s="1460" t="s">
        <v>5197</v>
      </c>
      <c r="DQF1" s="1460" t="s">
        <v>5197</v>
      </c>
      <c r="DQG1" s="1460" t="s">
        <v>5197</v>
      </c>
      <c r="DQH1" s="1460" t="s">
        <v>5197</v>
      </c>
      <c r="DQI1" s="1460" t="s">
        <v>5197</v>
      </c>
      <c r="DQJ1" s="1460" t="s">
        <v>5197</v>
      </c>
      <c r="DQK1" s="1460" t="s">
        <v>5197</v>
      </c>
      <c r="DQL1" s="1460" t="s">
        <v>5197</v>
      </c>
      <c r="DQM1" s="1460" t="s">
        <v>5197</v>
      </c>
      <c r="DQN1" s="1460" t="s">
        <v>5197</v>
      </c>
      <c r="DQO1" s="1460" t="s">
        <v>5197</v>
      </c>
      <c r="DQP1" s="1460" t="s">
        <v>5197</v>
      </c>
      <c r="DQQ1" s="1460" t="s">
        <v>5197</v>
      </c>
      <c r="DQR1" s="1460" t="s">
        <v>5197</v>
      </c>
      <c r="DQS1" s="1460" t="s">
        <v>5197</v>
      </c>
      <c r="DQT1" s="1460" t="s">
        <v>5197</v>
      </c>
      <c r="DQU1" s="1460" t="s">
        <v>5197</v>
      </c>
      <c r="DQV1" s="1460" t="s">
        <v>5197</v>
      </c>
      <c r="DQW1" s="1460" t="s">
        <v>5197</v>
      </c>
      <c r="DQX1" s="1460" t="s">
        <v>5197</v>
      </c>
      <c r="DQY1" s="1460" t="s">
        <v>5197</v>
      </c>
      <c r="DQZ1" s="1460" t="s">
        <v>5197</v>
      </c>
      <c r="DRA1" s="1460" t="s">
        <v>5197</v>
      </c>
      <c r="DRB1" s="1460" t="s">
        <v>5197</v>
      </c>
      <c r="DRC1" s="1460" t="s">
        <v>5197</v>
      </c>
      <c r="DRD1" s="1460" t="s">
        <v>5197</v>
      </c>
      <c r="DRE1" s="1460" t="s">
        <v>5197</v>
      </c>
      <c r="DRF1" s="1460" t="s">
        <v>5197</v>
      </c>
      <c r="DRG1" s="1460" t="s">
        <v>5197</v>
      </c>
      <c r="DRH1" s="1460" t="s">
        <v>5197</v>
      </c>
      <c r="DRI1" s="1460" t="s">
        <v>5197</v>
      </c>
      <c r="DRJ1" s="1460" t="s">
        <v>5197</v>
      </c>
      <c r="DRK1" s="1460" t="s">
        <v>5197</v>
      </c>
      <c r="DRL1" s="1460" t="s">
        <v>5197</v>
      </c>
      <c r="DRM1" s="1460" t="s">
        <v>5197</v>
      </c>
      <c r="DRN1" s="1460" t="s">
        <v>5197</v>
      </c>
      <c r="DRO1" s="1460" t="s">
        <v>5197</v>
      </c>
      <c r="DRP1" s="1460" t="s">
        <v>5197</v>
      </c>
      <c r="DRQ1" s="1460" t="s">
        <v>5197</v>
      </c>
      <c r="DRR1" s="1460" t="s">
        <v>5197</v>
      </c>
      <c r="DRS1" s="1460" t="s">
        <v>5197</v>
      </c>
      <c r="DRT1" s="1460" t="s">
        <v>5197</v>
      </c>
      <c r="DRU1" s="1460" t="s">
        <v>5197</v>
      </c>
      <c r="DRV1" s="1460" t="s">
        <v>5197</v>
      </c>
      <c r="DRW1" s="1460" t="s">
        <v>5197</v>
      </c>
      <c r="DRX1" s="1460" t="s">
        <v>5197</v>
      </c>
      <c r="DRY1" s="1460" t="s">
        <v>5197</v>
      </c>
      <c r="DRZ1" s="1460" t="s">
        <v>5197</v>
      </c>
      <c r="DSA1" s="1460" t="s">
        <v>5197</v>
      </c>
      <c r="DSB1" s="1460" t="s">
        <v>5197</v>
      </c>
      <c r="DSC1" s="1460" t="s">
        <v>5197</v>
      </c>
      <c r="DSD1" s="1460" t="s">
        <v>5197</v>
      </c>
      <c r="DSE1" s="1460" t="s">
        <v>5197</v>
      </c>
      <c r="DSF1" s="1460" t="s">
        <v>5197</v>
      </c>
      <c r="DSG1" s="1460" t="s">
        <v>5197</v>
      </c>
      <c r="DSH1" s="1460" t="s">
        <v>5197</v>
      </c>
      <c r="DSI1" s="1460" t="s">
        <v>5197</v>
      </c>
      <c r="DSJ1" s="1460" t="s">
        <v>5197</v>
      </c>
      <c r="DSK1" s="1460" t="s">
        <v>5197</v>
      </c>
      <c r="DSL1" s="1460" t="s">
        <v>5197</v>
      </c>
      <c r="DSM1" s="1460" t="s">
        <v>5197</v>
      </c>
      <c r="DSN1" s="1460" t="s">
        <v>5197</v>
      </c>
      <c r="DSO1" s="1460" t="s">
        <v>5197</v>
      </c>
      <c r="DSP1" s="1460" t="s">
        <v>5197</v>
      </c>
      <c r="DSQ1" s="1460" t="s">
        <v>5197</v>
      </c>
      <c r="DSR1" s="1460" t="s">
        <v>5197</v>
      </c>
      <c r="DSS1" s="1460" t="s">
        <v>5197</v>
      </c>
      <c r="DST1" s="1460" t="s">
        <v>5197</v>
      </c>
      <c r="DSU1" s="1460" t="s">
        <v>5197</v>
      </c>
      <c r="DSV1" s="1460" t="s">
        <v>5197</v>
      </c>
      <c r="DSW1" s="1460" t="s">
        <v>5197</v>
      </c>
      <c r="DSX1" s="1460" t="s">
        <v>5197</v>
      </c>
      <c r="DSY1" s="1460" t="s">
        <v>5197</v>
      </c>
      <c r="DSZ1" s="1460" t="s">
        <v>5197</v>
      </c>
      <c r="DTA1" s="1460" t="s">
        <v>5197</v>
      </c>
      <c r="DTB1" s="1460" t="s">
        <v>5197</v>
      </c>
      <c r="DTC1" s="1460" t="s">
        <v>5197</v>
      </c>
      <c r="DTD1" s="1460" t="s">
        <v>5197</v>
      </c>
      <c r="DTE1" s="1460" t="s">
        <v>5197</v>
      </c>
      <c r="DTF1" s="1460" t="s">
        <v>5197</v>
      </c>
      <c r="DTG1" s="1460" t="s">
        <v>5197</v>
      </c>
      <c r="DTH1" s="1460" t="s">
        <v>5197</v>
      </c>
      <c r="DTI1" s="1460" t="s">
        <v>5197</v>
      </c>
      <c r="DTJ1" s="1460" t="s">
        <v>5197</v>
      </c>
      <c r="DTK1" s="1460" t="s">
        <v>5197</v>
      </c>
      <c r="DTL1" s="1460" t="s">
        <v>5197</v>
      </c>
      <c r="DTM1" s="1460" t="s">
        <v>5197</v>
      </c>
      <c r="DTN1" s="1460" t="s">
        <v>5197</v>
      </c>
      <c r="DTO1" s="1460" t="s">
        <v>5197</v>
      </c>
      <c r="DTP1" s="1460" t="s">
        <v>5197</v>
      </c>
      <c r="DTQ1" s="1460" t="s">
        <v>5197</v>
      </c>
      <c r="DTR1" s="1460" t="s">
        <v>5197</v>
      </c>
      <c r="DTS1" s="1460" t="s">
        <v>5197</v>
      </c>
      <c r="DTT1" s="1460" t="s">
        <v>5197</v>
      </c>
      <c r="DTU1" s="1460" t="s">
        <v>5197</v>
      </c>
      <c r="DTV1" s="1460" t="s">
        <v>5197</v>
      </c>
      <c r="DTW1" s="1460" t="s">
        <v>5197</v>
      </c>
      <c r="DTX1" s="1460" t="s">
        <v>5197</v>
      </c>
      <c r="DTY1" s="1460" t="s">
        <v>5197</v>
      </c>
      <c r="DTZ1" s="1460" t="s">
        <v>5197</v>
      </c>
      <c r="DUA1" s="1460" t="s">
        <v>5197</v>
      </c>
      <c r="DUB1" s="1460" t="s">
        <v>5197</v>
      </c>
      <c r="DUC1" s="1460" t="s">
        <v>5197</v>
      </c>
      <c r="DUD1" s="1460" t="s">
        <v>5197</v>
      </c>
      <c r="DUE1" s="1460" t="s">
        <v>5197</v>
      </c>
      <c r="DUF1" s="1460" t="s">
        <v>5197</v>
      </c>
      <c r="DUG1" s="1460" t="s">
        <v>5197</v>
      </c>
      <c r="DUH1" s="1460" t="s">
        <v>5197</v>
      </c>
      <c r="DUI1" s="1460" t="s">
        <v>5197</v>
      </c>
      <c r="DUJ1" s="1460" t="s">
        <v>5197</v>
      </c>
      <c r="DUK1" s="1460" t="s">
        <v>5197</v>
      </c>
      <c r="DUL1" s="1460" t="s">
        <v>5197</v>
      </c>
      <c r="DUM1" s="1460" t="s">
        <v>5197</v>
      </c>
      <c r="DUN1" s="1460" t="s">
        <v>5197</v>
      </c>
      <c r="DUO1" s="1460" t="s">
        <v>5197</v>
      </c>
      <c r="DUP1" s="1460" t="s">
        <v>5197</v>
      </c>
      <c r="DUQ1" s="1460" t="s">
        <v>5197</v>
      </c>
      <c r="DUR1" s="1460" t="s">
        <v>5197</v>
      </c>
      <c r="DUS1" s="1460" t="s">
        <v>5197</v>
      </c>
      <c r="DUT1" s="1460" t="s">
        <v>5197</v>
      </c>
      <c r="DUU1" s="1460" t="s">
        <v>5197</v>
      </c>
      <c r="DUV1" s="1460" t="s">
        <v>5197</v>
      </c>
      <c r="DUW1" s="1460" t="s">
        <v>5197</v>
      </c>
      <c r="DUX1" s="1460" t="s">
        <v>5197</v>
      </c>
      <c r="DUY1" s="1460" t="s">
        <v>5197</v>
      </c>
      <c r="DUZ1" s="1460" t="s">
        <v>5197</v>
      </c>
      <c r="DVA1" s="1460" t="s">
        <v>5197</v>
      </c>
      <c r="DVB1" s="1460" t="s">
        <v>5197</v>
      </c>
      <c r="DVC1" s="1460" t="s">
        <v>5197</v>
      </c>
      <c r="DVD1" s="1460" t="s">
        <v>5197</v>
      </c>
      <c r="DVE1" s="1460" t="s">
        <v>5197</v>
      </c>
      <c r="DVF1" s="1460" t="s">
        <v>5197</v>
      </c>
      <c r="DVG1" s="1460" t="s">
        <v>5197</v>
      </c>
      <c r="DVH1" s="1460" t="s">
        <v>5197</v>
      </c>
      <c r="DVI1" s="1460" t="s">
        <v>5197</v>
      </c>
      <c r="DVJ1" s="1460" t="s">
        <v>5197</v>
      </c>
      <c r="DVK1" s="1460" t="s">
        <v>5197</v>
      </c>
      <c r="DVL1" s="1460" t="s">
        <v>5197</v>
      </c>
      <c r="DVM1" s="1460" t="s">
        <v>5197</v>
      </c>
      <c r="DVN1" s="1460" t="s">
        <v>5197</v>
      </c>
      <c r="DVO1" s="1460" t="s">
        <v>5197</v>
      </c>
      <c r="DVP1" s="1460" t="s">
        <v>5197</v>
      </c>
      <c r="DVQ1" s="1460" t="s">
        <v>5197</v>
      </c>
      <c r="DVR1" s="1460" t="s">
        <v>5197</v>
      </c>
      <c r="DVS1" s="1460" t="s">
        <v>5197</v>
      </c>
      <c r="DVT1" s="1460" t="s">
        <v>5197</v>
      </c>
      <c r="DVU1" s="1460" t="s">
        <v>5197</v>
      </c>
      <c r="DVV1" s="1460" t="s">
        <v>5197</v>
      </c>
      <c r="DVW1" s="1460" t="s">
        <v>5197</v>
      </c>
      <c r="DVX1" s="1460" t="s">
        <v>5197</v>
      </c>
      <c r="DVY1" s="1460" t="s">
        <v>5197</v>
      </c>
      <c r="DVZ1" s="1460" t="s">
        <v>5197</v>
      </c>
      <c r="DWA1" s="1460" t="s">
        <v>5197</v>
      </c>
      <c r="DWB1" s="1460" t="s">
        <v>5197</v>
      </c>
      <c r="DWC1" s="1460" t="s">
        <v>5197</v>
      </c>
      <c r="DWD1" s="1460" t="s">
        <v>5197</v>
      </c>
      <c r="DWE1" s="1460" t="s">
        <v>5197</v>
      </c>
      <c r="DWF1" s="1460" t="s">
        <v>5197</v>
      </c>
      <c r="DWG1" s="1460" t="s">
        <v>5197</v>
      </c>
      <c r="DWH1" s="1460" t="s">
        <v>5197</v>
      </c>
      <c r="DWI1" s="1460" t="s">
        <v>5197</v>
      </c>
      <c r="DWJ1" s="1460" t="s">
        <v>5197</v>
      </c>
      <c r="DWK1" s="1460" t="s">
        <v>5197</v>
      </c>
      <c r="DWL1" s="1460" t="s">
        <v>5197</v>
      </c>
      <c r="DWM1" s="1460" t="s">
        <v>5197</v>
      </c>
      <c r="DWN1" s="1460" t="s">
        <v>5197</v>
      </c>
      <c r="DWO1" s="1460" t="s">
        <v>5197</v>
      </c>
      <c r="DWP1" s="1460" t="s">
        <v>5197</v>
      </c>
      <c r="DWQ1" s="1460" t="s">
        <v>5197</v>
      </c>
      <c r="DWR1" s="1460" t="s">
        <v>5197</v>
      </c>
      <c r="DWS1" s="1460" t="s">
        <v>5197</v>
      </c>
      <c r="DWT1" s="1460" t="s">
        <v>5197</v>
      </c>
      <c r="DWU1" s="1460" t="s">
        <v>5197</v>
      </c>
      <c r="DWV1" s="1460" t="s">
        <v>5197</v>
      </c>
      <c r="DWW1" s="1460" t="s">
        <v>5197</v>
      </c>
      <c r="DWX1" s="1460" t="s">
        <v>5197</v>
      </c>
      <c r="DWY1" s="1460" t="s">
        <v>5197</v>
      </c>
      <c r="DWZ1" s="1460" t="s">
        <v>5197</v>
      </c>
      <c r="DXA1" s="1460" t="s">
        <v>5197</v>
      </c>
      <c r="DXB1" s="1460" t="s">
        <v>5197</v>
      </c>
      <c r="DXC1" s="1460" t="s">
        <v>5197</v>
      </c>
      <c r="DXD1" s="1460" t="s">
        <v>5197</v>
      </c>
      <c r="DXE1" s="1460" t="s">
        <v>5197</v>
      </c>
      <c r="DXF1" s="1460" t="s">
        <v>5197</v>
      </c>
      <c r="DXG1" s="1460" t="s">
        <v>5197</v>
      </c>
      <c r="DXH1" s="1460" t="s">
        <v>5197</v>
      </c>
      <c r="DXI1" s="1460" t="s">
        <v>5197</v>
      </c>
      <c r="DXJ1" s="1460" t="s">
        <v>5197</v>
      </c>
      <c r="DXK1" s="1460" t="s">
        <v>5197</v>
      </c>
      <c r="DXL1" s="1460" t="s">
        <v>5197</v>
      </c>
      <c r="DXM1" s="1460" t="s">
        <v>5197</v>
      </c>
      <c r="DXN1" s="1460" t="s">
        <v>5197</v>
      </c>
      <c r="DXO1" s="1460" t="s">
        <v>5197</v>
      </c>
      <c r="DXP1" s="1460" t="s">
        <v>5197</v>
      </c>
      <c r="DXQ1" s="1460" t="s">
        <v>5197</v>
      </c>
      <c r="DXR1" s="1460" t="s">
        <v>5197</v>
      </c>
      <c r="DXS1" s="1460" t="s">
        <v>5197</v>
      </c>
      <c r="DXT1" s="1460" t="s">
        <v>5197</v>
      </c>
      <c r="DXU1" s="1460" t="s">
        <v>5197</v>
      </c>
      <c r="DXV1" s="1460" t="s">
        <v>5197</v>
      </c>
      <c r="DXW1" s="1460" t="s">
        <v>5197</v>
      </c>
      <c r="DXX1" s="1460" t="s">
        <v>5197</v>
      </c>
      <c r="DXY1" s="1460" t="s">
        <v>5197</v>
      </c>
      <c r="DXZ1" s="1460" t="s">
        <v>5197</v>
      </c>
      <c r="DYA1" s="1460" t="s">
        <v>5197</v>
      </c>
      <c r="DYB1" s="1460" t="s">
        <v>5197</v>
      </c>
      <c r="DYC1" s="1460" t="s">
        <v>5197</v>
      </c>
      <c r="DYD1" s="1460" t="s">
        <v>5197</v>
      </c>
      <c r="DYE1" s="1460" t="s">
        <v>5197</v>
      </c>
      <c r="DYF1" s="1460" t="s">
        <v>5197</v>
      </c>
      <c r="DYG1" s="1460" t="s">
        <v>5197</v>
      </c>
      <c r="DYH1" s="1460" t="s">
        <v>5197</v>
      </c>
      <c r="DYI1" s="1460" t="s">
        <v>5197</v>
      </c>
      <c r="DYJ1" s="1460" t="s">
        <v>5197</v>
      </c>
      <c r="DYK1" s="1460" t="s">
        <v>5197</v>
      </c>
      <c r="DYL1" s="1460" t="s">
        <v>5197</v>
      </c>
      <c r="DYM1" s="1460" t="s">
        <v>5197</v>
      </c>
      <c r="DYN1" s="1460" t="s">
        <v>5197</v>
      </c>
      <c r="DYO1" s="1460" t="s">
        <v>5197</v>
      </c>
      <c r="DYP1" s="1460" t="s">
        <v>5197</v>
      </c>
      <c r="DYQ1" s="1460" t="s">
        <v>5197</v>
      </c>
      <c r="DYR1" s="1460" t="s">
        <v>5197</v>
      </c>
      <c r="DYS1" s="1460" t="s">
        <v>5197</v>
      </c>
      <c r="DYT1" s="1460" t="s">
        <v>5197</v>
      </c>
      <c r="DYU1" s="1460" t="s">
        <v>5197</v>
      </c>
      <c r="DYV1" s="1460" t="s">
        <v>5197</v>
      </c>
      <c r="DYW1" s="1460" t="s">
        <v>5197</v>
      </c>
      <c r="DYX1" s="1460" t="s">
        <v>5197</v>
      </c>
      <c r="DYY1" s="1460" t="s">
        <v>5197</v>
      </c>
      <c r="DYZ1" s="1460" t="s">
        <v>5197</v>
      </c>
      <c r="DZA1" s="1460" t="s">
        <v>5197</v>
      </c>
      <c r="DZB1" s="1460" t="s">
        <v>5197</v>
      </c>
      <c r="DZC1" s="1460" t="s">
        <v>5197</v>
      </c>
      <c r="DZD1" s="1460" t="s">
        <v>5197</v>
      </c>
      <c r="DZE1" s="1460" t="s">
        <v>5197</v>
      </c>
      <c r="DZF1" s="1460" t="s">
        <v>5197</v>
      </c>
      <c r="DZG1" s="1460" t="s">
        <v>5197</v>
      </c>
      <c r="DZH1" s="1460" t="s">
        <v>5197</v>
      </c>
      <c r="DZI1" s="1460" t="s">
        <v>5197</v>
      </c>
      <c r="DZJ1" s="1460" t="s">
        <v>5197</v>
      </c>
      <c r="DZK1" s="1460" t="s">
        <v>5197</v>
      </c>
      <c r="DZL1" s="1460" t="s">
        <v>5197</v>
      </c>
      <c r="DZM1" s="1460" t="s">
        <v>5197</v>
      </c>
      <c r="DZN1" s="1460" t="s">
        <v>5197</v>
      </c>
      <c r="DZO1" s="1460" t="s">
        <v>5197</v>
      </c>
      <c r="DZP1" s="1460" t="s">
        <v>5197</v>
      </c>
      <c r="DZQ1" s="1460" t="s">
        <v>5197</v>
      </c>
      <c r="DZR1" s="1460" t="s">
        <v>5197</v>
      </c>
      <c r="DZS1" s="1460" t="s">
        <v>5197</v>
      </c>
      <c r="DZT1" s="1460" t="s">
        <v>5197</v>
      </c>
      <c r="DZU1" s="1460" t="s">
        <v>5197</v>
      </c>
      <c r="DZV1" s="1460" t="s">
        <v>5197</v>
      </c>
      <c r="DZW1" s="1460" t="s">
        <v>5197</v>
      </c>
      <c r="DZX1" s="1460" t="s">
        <v>5197</v>
      </c>
      <c r="DZY1" s="1460" t="s">
        <v>5197</v>
      </c>
      <c r="DZZ1" s="1460" t="s">
        <v>5197</v>
      </c>
      <c r="EAA1" s="1460" t="s">
        <v>5197</v>
      </c>
      <c r="EAB1" s="1460" t="s">
        <v>5197</v>
      </c>
      <c r="EAC1" s="1460" t="s">
        <v>5197</v>
      </c>
      <c r="EAD1" s="1460" t="s">
        <v>5197</v>
      </c>
      <c r="EAE1" s="1460" t="s">
        <v>5197</v>
      </c>
      <c r="EAF1" s="1460" t="s">
        <v>5197</v>
      </c>
      <c r="EAG1" s="1460" t="s">
        <v>5197</v>
      </c>
      <c r="EAH1" s="1460" t="s">
        <v>5197</v>
      </c>
      <c r="EAI1" s="1460" t="s">
        <v>5197</v>
      </c>
      <c r="EAJ1" s="1460" t="s">
        <v>5197</v>
      </c>
      <c r="EAK1" s="1460" t="s">
        <v>5197</v>
      </c>
      <c r="EAL1" s="1460" t="s">
        <v>5197</v>
      </c>
      <c r="EAM1" s="1460" t="s">
        <v>5197</v>
      </c>
      <c r="EAN1" s="1460" t="s">
        <v>5197</v>
      </c>
      <c r="EAO1" s="1460" t="s">
        <v>5197</v>
      </c>
      <c r="EAP1" s="1460" t="s">
        <v>5197</v>
      </c>
      <c r="EAQ1" s="1460" t="s">
        <v>5197</v>
      </c>
      <c r="EAR1" s="1460" t="s">
        <v>5197</v>
      </c>
      <c r="EAS1" s="1460" t="s">
        <v>5197</v>
      </c>
      <c r="EAT1" s="1460" t="s">
        <v>5197</v>
      </c>
      <c r="EAU1" s="1460" t="s">
        <v>5197</v>
      </c>
      <c r="EAV1" s="1460" t="s">
        <v>5197</v>
      </c>
      <c r="EAW1" s="1460" t="s">
        <v>5197</v>
      </c>
      <c r="EAX1" s="1460" t="s">
        <v>5197</v>
      </c>
      <c r="EAY1" s="1460" t="s">
        <v>5197</v>
      </c>
      <c r="EAZ1" s="1460" t="s">
        <v>5197</v>
      </c>
      <c r="EBA1" s="1460" t="s">
        <v>5197</v>
      </c>
      <c r="EBB1" s="1460" t="s">
        <v>5197</v>
      </c>
      <c r="EBC1" s="1460" t="s">
        <v>5197</v>
      </c>
      <c r="EBD1" s="1460" t="s">
        <v>5197</v>
      </c>
      <c r="EBE1" s="1460" t="s">
        <v>5197</v>
      </c>
      <c r="EBF1" s="1460" t="s">
        <v>5197</v>
      </c>
      <c r="EBG1" s="1460" t="s">
        <v>5197</v>
      </c>
      <c r="EBH1" s="1460" t="s">
        <v>5197</v>
      </c>
      <c r="EBI1" s="1460" t="s">
        <v>5197</v>
      </c>
      <c r="EBJ1" s="1460" t="s">
        <v>5197</v>
      </c>
      <c r="EBK1" s="1460" t="s">
        <v>5197</v>
      </c>
      <c r="EBL1" s="1460" t="s">
        <v>5197</v>
      </c>
      <c r="EBM1" s="1460" t="s">
        <v>5197</v>
      </c>
      <c r="EBN1" s="1460" t="s">
        <v>5197</v>
      </c>
      <c r="EBO1" s="1460" t="s">
        <v>5197</v>
      </c>
      <c r="EBP1" s="1460" t="s">
        <v>5197</v>
      </c>
      <c r="EBQ1" s="1460" t="s">
        <v>5197</v>
      </c>
      <c r="EBR1" s="1460" t="s">
        <v>5197</v>
      </c>
      <c r="EBS1" s="1460" t="s">
        <v>5197</v>
      </c>
      <c r="EBT1" s="1460" t="s">
        <v>5197</v>
      </c>
      <c r="EBU1" s="1460" t="s">
        <v>5197</v>
      </c>
      <c r="EBV1" s="1460" t="s">
        <v>5197</v>
      </c>
      <c r="EBW1" s="1460" t="s">
        <v>5197</v>
      </c>
      <c r="EBX1" s="1460" t="s">
        <v>5197</v>
      </c>
      <c r="EBY1" s="1460" t="s">
        <v>5197</v>
      </c>
      <c r="EBZ1" s="1460" t="s">
        <v>5197</v>
      </c>
      <c r="ECA1" s="1460" t="s">
        <v>5197</v>
      </c>
      <c r="ECB1" s="1460" t="s">
        <v>5197</v>
      </c>
      <c r="ECC1" s="1460" t="s">
        <v>5197</v>
      </c>
      <c r="ECD1" s="1460" t="s">
        <v>5197</v>
      </c>
      <c r="ECE1" s="1460" t="s">
        <v>5197</v>
      </c>
      <c r="ECF1" s="1460" t="s">
        <v>5197</v>
      </c>
      <c r="ECG1" s="1460" t="s">
        <v>5197</v>
      </c>
      <c r="ECH1" s="1460" t="s">
        <v>5197</v>
      </c>
      <c r="ECI1" s="1460" t="s">
        <v>5197</v>
      </c>
      <c r="ECJ1" s="1460" t="s">
        <v>5197</v>
      </c>
      <c r="ECK1" s="1460" t="s">
        <v>5197</v>
      </c>
      <c r="ECL1" s="1460" t="s">
        <v>5197</v>
      </c>
      <c r="ECM1" s="1460" t="s">
        <v>5197</v>
      </c>
      <c r="ECN1" s="1460" t="s">
        <v>5197</v>
      </c>
      <c r="ECO1" s="1460" t="s">
        <v>5197</v>
      </c>
      <c r="ECP1" s="1460" t="s">
        <v>5197</v>
      </c>
      <c r="ECQ1" s="1460" t="s">
        <v>5197</v>
      </c>
      <c r="ECR1" s="1460" t="s">
        <v>5197</v>
      </c>
      <c r="ECS1" s="1460" t="s">
        <v>5197</v>
      </c>
      <c r="ECT1" s="1460" t="s">
        <v>5197</v>
      </c>
      <c r="ECU1" s="1460" t="s">
        <v>5197</v>
      </c>
      <c r="ECV1" s="1460" t="s">
        <v>5197</v>
      </c>
      <c r="ECW1" s="1460" t="s">
        <v>5197</v>
      </c>
      <c r="ECX1" s="1460" t="s">
        <v>5197</v>
      </c>
      <c r="ECY1" s="1460" t="s">
        <v>5197</v>
      </c>
      <c r="ECZ1" s="1460" t="s">
        <v>5197</v>
      </c>
      <c r="EDA1" s="1460" t="s">
        <v>5197</v>
      </c>
      <c r="EDB1" s="1460" t="s">
        <v>5197</v>
      </c>
      <c r="EDC1" s="1460" t="s">
        <v>5197</v>
      </c>
      <c r="EDD1" s="1460" t="s">
        <v>5197</v>
      </c>
      <c r="EDE1" s="1460" t="s">
        <v>5197</v>
      </c>
      <c r="EDF1" s="1460" t="s">
        <v>5197</v>
      </c>
      <c r="EDG1" s="1460" t="s">
        <v>5197</v>
      </c>
      <c r="EDH1" s="1460" t="s">
        <v>5197</v>
      </c>
      <c r="EDI1" s="1460" t="s">
        <v>5197</v>
      </c>
      <c r="EDJ1" s="1460" t="s">
        <v>5197</v>
      </c>
      <c r="EDK1" s="1460" t="s">
        <v>5197</v>
      </c>
      <c r="EDL1" s="1460" t="s">
        <v>5197</v>
      </c>
      <c r="EDM1" s="1460" t="s">
        <v>5197</v>
      </c>
      <c r="EDN1" s="1460" t="s">
        <v>5197</v>
      </c>
      <c r="EDO1" s="1460" t="s">
        <v>5197</v>
      </c>
      <c r="EDP1" s="1460" t="s">
        <v>5197</v>
      </c>
      <c r="EDQ1" s="1460" t="s">
        <v>5197</v>
      </c>
      <c r="EDR1" s="1460" t="s">
        <v>5197</v>
      </c>
      <c r="EDS1" s="1460" t="s">
        <v>5197</v>
      </c>
      <c r="EDT1" s="1460" t="s">
        <v>5197</v>
      </c>
      <c r="EDU1" s="1460" t="s">
        <v>5197</v>
      </c>
      <c r="EDV1" s="1460" t="s">
        <v>5197</v>
      </c>
      <c r="EDW1" s="1460" t="s">
        <v>5197</v>
      </c>
      <c r="EDX1" s="1460" t="s">
        <v>5197</v>
      </c>
      <c r="EDY1" s="1460" t="s">
        <v>5197</v>
      </c>
      <c r="EDZ1" s="1460" t="s">
        <v>5197</v>
      </c>
      <c r="EEA1" s="1460" t="s">
        <v>5197</v>
      </c>
      <c r="EEB1" s="1460" t="s">
        <v>5197</v>
      </c>
      <c r="EEC1" s="1460" t="s">
        <v>5197</v>
      </c>
      <c r="EED1" s="1460" t="s">
        <v>5197</v>
      </c>
      <c r="EEE1" s="1460" t="s">
        <v>5197</v>
      </c>
      <c r="EEF1" s="1460" t="s">
        <v>5197</v>
      </c>
      <c r="EEG1" s="1460" t="s">
        <v>5197</v>
      </c>
      <c r="EEH1" s="1460" t="s">
        <v>5197</v>
      </c>
      <c r="EEI1" s="1460" t="s">
        <v>5197</v>
      </c>
      <c r="EEJ1" s="1460" t="s">
        <v>5197</v>
      </c>
      <c r="EEK1" s="1460" t="s">
        <v>5197</v>
      </c>
      <c r="EEL1" s="1460" t="s">
        <v>5197</v>
      </c>
      <c r="EEM1" s="1460" t="s">
        <v>5197</v>
      </c>
      <c r="EEN1" s="1460" t="s">
        <v>5197</v>
      </c>
      <c r="EEO1" s="1460" t="s">
        <v>5197</v>
      </c>
      <c r="EEP1" s="1460" t="s">
        <v>5197</v>
      </c>
      <c r="EEQ1" s="1460" t="s">
        <v>5197</v>
      </c>
      <c r="EER1" s="1460" t="s">
        <v>5197</v>
      </c>
      <c r="EES1" s="1460" t="s">
        <v>5197</v>
      </c>
      <c r="EET1" s="1460" t="s">
        <v>5197</v>
      </c>
      <c r="EEU1" s="1460" t="s">
        <v>5197</v>
      </c>
      <c r="EEV1" s="1460" t="s">
        <v>5197</v>
      </c>
      <c r="EEW1" s="1460" t="s">
        <v>5197</v>
      </c>
      <c r="EEX1" s="1460" t="s">
        <v>5197</v>
      </c>
      <c r="EEY1" s="1460" t="s">
        <v>5197</v>
      </c>
      <c r="EEZ1" s="1460" t="s">
        <v>5197</v>
      </c>
      <c r="EFA1" s="1460" t="s">
        <v>5197</v>
      </c>
      <c r="EFB1" s="1460" t="s">
        <v>5197</v>
      </c>
      <c r="EFC1" s="1460" t="s">
        <v>5197</v>
      </c>
      <c r="EFD1" s="1460" t="s">
        <v>5197</v>
      </c>
      <c r="EFE1" s="1460" t="s">
        <v>5197</v>
      </c>
      <c r="EFF1" s="1460" t="s">
        <v>5197</v>
      </c>
      <c r="EFG1" s="1460" t="s">
        <v>5197</v>
      </c>
      <c r="EFH1" s="1460" t="s">
        <v>5197</v>
      </c>
      <c r="EFI1" s="1460" t="s">
        <v>5197</v>
      </c>
      <c r="EFJ1" s="1460" t="s">
        <v>5197</v>
      </c>
      <c r="EFK1" s="1460" t="s">
        <v>5197</v>
      </c>
      <c r="EFL1" s="1460" t="s">
        <v>5197</v>
      </c>
      <c r="EFM1" s="1460" t="s">
        <v>5197</v>
      </c>
      <c r="EFN1" s="1460" t="s">
        <v>5197</v>
      </c>
      <c r="EFO1" s="1460" t="s">
        <v>5197</v>
      </c>
      <c r="EFP1" s="1460" t="s">
        <v>5197</v>
      </c>
      <c r="EFQ1" s="1460" t="s">
        <v>5197</v>
      </c>
      <c r="EFR1" s="1460" t="s">
        <v>5197</v>
      </c>
      <c r="EFS1" s="1460" t="s">
        <v>5197</v>
      </c>
      <c r="EFT1" s="1460" t="s">
        <v>5197</v>
      </c>
      <c r="EFU1" s="1460" t="s">
        <v>5197</v>
      </c>
      <c r="EFV1" s="1460" t="s">
        <v>5197</v>
      </c>
      <c r="EFW1" s="1460" t="s">
        <v>5197</v>
      </c>
      <c r="EFX1" s="1460" t="s">
        <v>5197</v>
      </c>
      <c r="EFY1" s="1460" t="s">
        <v>5197</v>
      </c>
      <c r="EFZ1" s="1460" t="s">
        <v>5197</v>
      </c>
      <c r="EGA1" s="1460" t="s">
        <v>5197</v>
      </c>
      <c r="EGB1" s="1460" t="s">
        <v>5197</v>
      </c>
      <c r="EGC1" s="1460" t="s">
        <v>5197</v>
      </c>
      <c r="EGD1" s="1460" t="s">
        <v>5197</v>
      </c>
      <c r="EGE1" s="1460" t="s">
        <v>5197</v>
      </c>
      <c r="EGF1" s="1460" t="s">
        <v>5197</v>
      </c>
      <c r="EGG1" s="1460" t="s">
        <v>5197</v>
      </c>
      <c r="EGH1" s="1460" t="s">
        <v>5197</v>
      </c>
      <c r="EGI1" s="1460" t="s">
        <v>5197</v>
      </c>
      <c r="EGJ1" s="1460" t="s">
        <v>5197</v>
      </c>
      <c r="EGK1" s="1460" t="s">
        <v>5197</v>
      </c>
      <c r="EGL1" s="1460" t="s">
        <v>5197</v>
      </c>
      <c r="EGM1" s="1460" t="s">
        <v>5197</v>
      </c>
      <c r="EGN1" s="1460" t="s">
        <v>5197</v>
      </c>
      <c r="EGO1" s="1460" t="s">
        <v>5197</v>
      </c>
      <c r="EGP1" s="1460" t="s">
        <v>5197</v>
      </c>
      <c r="EGQ1" s="1460" t="s">
        <v>5197</v>
      </c>
      <c r="EGR1" s="1460" t="s">
        <v>5197</v>
      </c>
      <c r="EGS1" s="1460" t="s">
        <v>5197</v>
      </c>
      <c r="EGT1" s="1460" t="s">
        <v>5197</v>
      </c>
      <c r="EGU1" s="1460" t="s">
        <v>5197</v>
      </c>
      <c r="EGV1" s="1460" t="s">
        <v>5197</v>
      </c>
      <c r="EGW1" s="1460" t="s">
        <v>5197</v>
      </c>
      <c r="EGX1" s="1460" t="s">
        <v>5197</v>
      </c>
      <c r="EGY1" s="1460" t="s">
        <v>5197</v>
      </c>
      <c r="EGZ1" s="1460" t="s">
        <v>5197</v>
      </c>
      <c r="EHA1" s="1460" t="s">
        <v>5197</v>
      </c>
      <c r="EHB1" s="1460" t="s">
        <v>5197</v>
      </c>
      <c r="EHC1" s="1460" t="s">
        <v>5197</v>
      </c>
      <c r="EHD1" s="1460" t="s">
        <v>5197</v>
      </c>
      <c r="EHE1" s="1460" t="s">
        <v>5197</v>
      </c>
      <c r="EHF1" s="1460" t="s">
        <v>5197</v>
      </c>
      <c r="EHG1" s="1460" t="s">
        <v>5197</v>
      </c>
      <c r="EHH1" s="1460" t="s">
        <v>5197</v>
      </c>
      <c r="EHI1" s="1460" t="s">
        <v>5197</v>
      </c>
      <c r="EHJ1" s="1460" t="s">
        <v>5197</v>
      </c>
      <c r="EHK1" s="1460" t="s">
        <v>5197</v>
      </c>
      <c r="EHL1" s="1460" t="s">
        <v>5197</v>
      </c>
      <c r="EHM1" s="1460" t="s">
        <v>5197</v>
      </c>
      <c r="EHN1" s="1460" t="s">
        <v>5197</v>
      </c>
      <c r="EHO1" s="1460" t="s">
        <v>5197</v>
      </c>
      <c r="EHP1" s="1460" t="s">
        <v>5197</v>
      </c>
      <c r="EHQ1" s="1460" t="s">
        <v>5197</v>
      </c>
      <c r="EHR1" s="1460" t="s">
        <v>5197</v>
      </c>
      <c r="EHS1" s="1460" t="s">
        <v>5197</v>
      </c>
      <c r="EHT1" s="1460" t="s">
        <v>5197</v>
      </c>
      <c r="EHU1" s="1460" t="s">
        <v>5197</v>
      </c>
      <c r="EHV1" s="1460" t="s">
        <v>5197</v>
      </c>
      <c r="EHW1" s="1460" t="s">
        <v>5197</v>
      </c>
      <c r="EHX1" s="1460" t="s">
        <v>5197</v>
      </c>
      <c r="EHY1" s="1460" t="s">
        <v>5197</v>
      </c>
      <c r="EHZ1" s="1460" t="s">
        <v>5197</v>
      </c>
      <c r="EIA1" s="1460" t="s">
        <v>5197</v>
      </c>
      <c r="EIB1" s="1460" t="s">
        <v>5197</v>
      </c>
      <c r="EIC1" s="1460" t="s">
        <v>5197</v>
      </c>
      <c r="EID1" s="1460" t="s">
        <v>5197</v>
      </c>
      <c r="EIE1" s="1460" t="s">
        <v>5197</v>
      </c>
      <c r="EIF1" s="1460" t="s">
        <v>5197</v>
      </c>
      <c r="EIG1" s="1460" t="s">
        <v>5197</v>
      </c>
      <c r="EIH1" s="1460" t="s">
        <v>5197</v>
      </c>
      <c r="EII1" s="1460" t="s">
        <v>5197</v>
      </c>
      <c r="EIJ1" s="1460" t="s">
        <v>5197</v>
      </c>
      <c r="EIK1" s="1460" t="s">
        <v>5197</v>
      </c>
      <c r="EIL1" s="1460" t="s">
        <v>5197</v>
      </c>
      <c r="EIM1" s="1460" t="s">
        <v>5197</v>
      </c>
      <c r="EIN1" s="1460" t="s">
        <v>5197</v>
      </c>
      <c r="EIO1" s="1460" t="s">
        <v>5197</v>
      </c>
      <c r="EIP1" s="1460" t="s">
        <v>5197</v>
      </c>
      <c r="EIQ1" s="1460" t="s">
        <v>5197</v>
      </c>
      <c r="EIR1" s="1460" t="s">
        <v>5197</v>
      </c>
      <c r="EIS1" s="1460" t="s">
        <v>5197</v>
      </c>
      <c r="EIT1" s="1460" t="s">
        <v>5197</v>
      </c>
      <c r="EIU1" s="1460" t="s">
        <v>5197</v>
      </c>
      <c r="EIV1" s="1460" t="s">
        <v>5197</v>
      </c>
      <c r="EIW1" s="1460" t="s">
        <v>5197</v>
      </c>
      <c r="EIX1" s="1460" t="s">
        <v>5197</v>
      </c>
      <c r="EIY1" s="1460" t="s">
        <v>5197</v>
      </c>
      <c r="EIZ1" s="1460" t="s">
        <v>5197</v>
      </c>
      <c r="EJA1" s="1460" t="s">
        <v>5197</v>
      </c>
      <c r="EJB1" s="1460" t="s">
        <v>5197</v>
      </c>
      <c r="EJC1" s="1460" t="s">
        <v>5197</v>
      </c>
      <c r="EJD1" s="1460" t="s">
        <v>5197</v>
      </c>
      <c r="EJE1" s="1460" t="s">
        <v>5197</v>
      </c>
      <c r="EJF1" s="1460" t="s">
        <v>5197</v>
      </c>
      <c r="EJG1" s="1460" t="s">
        <v>5197</v>
      </c>
      <c r="EJH1" s="1460" t="s">
        <v>5197</v>
      </c>
      <c r="EJI1" s="1460" t="s">
        <v>5197</v>
      </c>
      <c r="EJJ1" s="1460" t="s">
        <v>5197</v>
      </c>
      <c r="EJK1" s="1460" t="s">
        <v>5197</v>
      </c>
      <c r="EJL1" s="1460" t="s">
        <v>5197</v>
      </c>
      <c r="EJM1" s="1460" t="s">
        <v>5197</v>
      </c>
      <c r="EJN1" s="1460" t="s">
        <v>5197</v>
      </c>
      <c r="EJO1" s="1460" t="s">
        <v>5197</v>
      </c>
      <c r="EJP1" s="1460" t="s">
        <v>5197</v>
      </c>
      <c r="EJQ1" s="1460" t="s">
        <v>5197</v>
      </c>
      <c r="EJR1" s="1460" t="s">
        <v>5197</v>
      </c>
      <c r="EJS1" s="1460" t="s">
        <v>5197</v>
      </c>
      <c r="EJT1" s="1460" t="s">
        <v>5197</v>
      </c>
      <c r="EJU1" s="1460" t="s">
        <v>5197</v>
      </c>
      <c r="EJV1" s="1460" t="s">
        <v>5197</v>
      </c>
      <c r="EJW1" s="1460" t="s">
        <v>5197</v>
      </c>
      <c r="EJX1" s="1460" t="s">
        <v>5197</v>
      </c>
      <c r="EJY1" s="1460" t="s">
        <v>5197</v>
      </c>
      <c r="EJZ1" s="1460" t="s">
        <v>5197</v>
      </c>
      <c r="EKA1" s="1460" t="s">
        <v>5197</v>
      </c>
      <c r="EKB1" s="1460" t="s">
        <v>5197</v>
      </c>
      <c r="EKC1" s="1460" t="s">
        <v>5197</v>
      </c>
      <c r="EKD1" s="1460" t="s">
        <v>5197</v>
      </c>
      <c r="EKE1" s="1460" t="s">
        <v>5197</v>
      </c>
      <c r="EKF1" s="1460" t="s">
        <v>5197</v>
      </c>
      <c r="EKG1" s="1460" t="s">
        <v>5197</v>
      </c>
      <c r="EKH1" s="1460" t="s">
        <v>5197</v>
      </c>
      <c r="EKI1" s="1460" t="s">
        <v>5197</v>
      </c>
      <c r="EKJ1" s="1460" t="s">
        <v>5197</v>
      </c>
      <c r="EKK1" s="1460" t="s">
        <v>5197</v>
      </c>
      <c r="EKL1" s="1460" t="s">
        <v>5197</v>
      </c>
      <c r="EKM1" s="1460" t="s">
        <v>5197</v>
      </c>
      <c r="EKN1" s="1460" t="s">
        <v>5197</v>
      </c>
      <c r="EKO1" s="1460" t="s">
        <v>5197</v>
      </c>
      <c r="EKP1" s="1460" t="s">
        <v>5197</v>
      </c>
      <c r="EKQ1" s="1460" t="s">
        <v>5197</v>
      </c>
      <c r="EKR1" s="1460" t="s">
        <v>5197</v>
      </c>
      <c r="EKS1" s="1460" t="s">
        <v>5197</v>
      </c>
      <c r="EKT1" s="1460" t="s">
        <v>5197</v>
      </c>
      <c r="EKU1" s="1460" t="s">
        <v>5197</v>
      </c>
      <c r="EKV1" s="1460" t="s">
        <v>5197</v>
      </c>
      <c r="EKW1" s="1460" t="s">
        <v>5197</v>
      </c>
      <c r="EKX1" s="1460" t="s">
        <v>5197</v>
      </c>
      <c r="EKY1" s="1460" t="s">
        <v>5197</v>
      </c>
      <c r="EKZ1" s="1460" t="s">
        <v>5197</v>
      </c>
      <c r="ELA1" s="1460" t="s">
        <v>5197</v>
      </c>
      <c r="ELB1" s="1460" t="s">
        <v>5197</v>
      </c>
      <c r="ELC1" s="1460" t="s">
        <v>5197</v>
      </c>
      <c r="ELD1" s="1460" t="s">
        <v>5197</v>
      </c>
      <c r="ELE1" s="1460" t="s">
        <v>5197</v>
      </c>
      <c r="ELF1" s="1460" t="s">
        <v>5197</v>
      </c>
      <c r="ELG1" s="1460" t="s">
        <v>5197</v>
      </c>
      <c r="ELH1" s="1460" t="s">
        <v>5197</v>
      </c>
      <c r="ELI1" s="1460" t="s">
        <v>5197</v>
      </c>
      <c r="ELJ1" s="1460" t="s">
        <v>5197</v>
      </c>
      <c r="ELK1" s="1460" t="s">
        <v>5197</v>
      </c>
      <c r="ELL1" s="1460" t="s">
        <v>5197</v>
      </c>
      <c r="ELM1" s="1460" t="s">
        <v>5197</v>
      </c>
      <c r="ELN1" s="1460" t="s">
        <v>5197</v>
      </c>
      <c r="ELO1" s="1460" t="s">
        <v>5197</v>
      </c>
      <c r="ELP1" s="1460" t="s">
        <v>5197</v>
      </c>
      <c r="ELQ1" s="1460" t="s">
        <v>5197</v>
      </c>
      <c r="ELR1" s="1460" t="s">
        <v>5197</v>
      </c>
      <c r="ELS1" s="1460" t="s">
        <v>5197</v>
      </c>
      <c r="ELT1" s="1460" t="s">
        <v>5197</v>
      </c>
      <c r="ELU1" s="1460" t="s">
        <v>5197</v>
      </c>
      <c r="ELV1" s="1460" t="s">
        <v>5197</v>
      </c>
      <c r="ELW1" s="1460" t="s">
        <v>5197</v>
      </c>
      <c r="ELX1" s="1460" t="s">
        <v>5197</v>
      </c>
      <c r="ELY1" s="1460" t="s">
        <v>5197</v>
      </c>
      <c r="ELZ1" s="1460" t="s">
        <v>5197</v>
      </c>
      <c r="EMA1" s="1460" t="s">
        <v>5197</v>
      </c>
      <c r="EMB1" s="1460" t="s">
        <v>5197</v>
      </c>
      <c r="EMC1" s="1460" t="s">
        <v>5197</v>
      </c>
      <c r="EMD1" s="1460" t="s">
        <v>5197</v>
      </c>
      <c r="EME1" s="1460" t="s">
        <v>5197</v>
      </c>
      <c r="EMF1" s="1460" t="s">
        <v>5197</v>
      </c>
      <c r="EMG1" s="1460" t="s">
        <v>5197</v>
      </c>
      <c r="EMH1" s="1460" t="s">
        <v>5197</v>
      </c>
      <c r="EMI1" s="1460" t="s">
        <v>5197</v>
      </c>
      <c r="EMJ1" s="1460" t="s">
        <v>5197</v>
      </c>
      <c r="EMK1" s="1460" t="s">
        <v>5197</v>
      </c>
      <c r="EML1" s="1460" t="s">
        <v>5197</v>
      </c>
      <c r="EMM1" s="1460" t="s">
        <v>5197</v>
      </c>
      <c r="EMN1" s="1460" t="s">
        <v>5197</v>
      </c>
      <c r="EMO1" s="1460" t="s">
        <v>5197</v>
      </c>
      <c r="EMP1" s="1460" t="s">
        <v>5197</v>
      </c>
      <c r="EMQ1" s="1460" t="s">
        <v>5197</v>
      </c>
      <c r="EMR1" s="1460" t="s">
        <v>5197</v>
      </c>
      <c r="EMS1" s="1460" t="s">
        <v>5197</v>
      </c>
      <c r="EMT1" s="1460" t="s">
        <v>5197</v>
      </c>
      <c r="EMU1" s="1460" t="s">
        <v>5197</v>
      </c>
      <c r="EMV1" s="1460" t="s">
        <v>5197</v>
      </c>
      <c r="EMW1" s="1460" t="s">
        <v>5197</v>
      </c>
      <c r="EMX1" s="1460" t="s">
        <v>5197</v>
      </c>
      <c r="EMY1" s="1460" t="s">
        <v>5197</v>
      </c>
      <c r="EMZ1" s="1460" t="s">
        <v>5197</v>
      </c>
      <c r="ENA1" s="1460" t="s">
        <v>5197</v>
      </c>
      <c r="ENB1" s="1460" t="s">
        <v>5197</v>
      </c>
      <c r="ENC1" s="1460" t="s">
        <v>5197</v>
      </c>
      <c r="END1" s="1460" t="s">
        <v>5197</v>
      </c>
      <c r="ENE1" s="1460" t="s">
        <v>5197</v>
      </c>
      <c r="ENF1" s="1460" t="s">
        <v>5197</v>
      </c>
      <c r="ENG1" s="1460" t="s">
        <v>5197</v>
      </c>
      <c r="ENH1" s="1460" t="s">
        <v>5197</v>
      </c>
      <c r="ENI1" s="1460" t="s">
        <v>5197</v>
      </c>
      <c r="ENJ1" s="1460" t="s">
        <v>5197</v>
      </c>
      <c r="ENK1" s="1460" t="s">
        <v>5197</v>
      </c>
      <c r="ENL1" s="1460" t="s">
        <v>5197</v>
      </c>
      <c r="ENM1" s="1460" t="s">
        <v>5197</v>
      </c>
      <c r="ENN1" s="1460" t="s">
        <v>5197</v>
      </c>
      <c r="ENO1" s="1460" t="s">
        <v>5197</v>
      </c>
      <c r="ENP1" s="1460" t="s">
        <v>5197</v>
      </c>
      <c r="ENQ1" s="1460" t="s">
        <v>5197</v>
      </c>
      <c r="ENR1" s="1460" t="s">
        <v>5197</v>
      </c>
      <c r="ENS1" s="1460" t="s">
        <v>5197</v>
      </c>
      <c r="ENT1" s="1460" t="s">
        <v>5197</v>
      </c>
      <c r="ENU1" s="1460" t="s">
        <v>5197</v>
      </c>
      <c r="ENV1" s="1460" t="s">
        <v>5197</v>
      </c>
      <c r="ENW1" s="1460" t="s">
        <v>5197</v>
      </c>
      <c r="ENX1" s="1460" t="s">
        <v>5197</v>
      </c>
      <c r="ENY1" s="1460" t="s">
        <v>5197</v>
      </c>
      <c r="ENZ1" s="1460" t="s">
        <v>5197</v>
      </c>
      <c r="EOA1" s="1460" t="s">
        <v>5197</v>
      </c>
      <c r="EOB1" s="1460" t="s">
        <v>5197</v>
      </c>
      <c r="EOC1" s="1460" t="s">
        <v>5197</v>
      </c>
      <c r="EOD1" s="1460" t="s">
        <v>5197</v>
      </c>
      <c r="EOE1" s="1460" t="s">
        <v>5197</v>
      </c>
      <c r="EOF1" s="1460" t="s">
        <v>5197</v>
      </c>
      <c r="EOG1" s="1460" t="s">
        <v>5197</v>
      </c>
      <c r="EOH1" s="1460" t="s">
        <v>5197</v>
      </c>
      <c r="EOI1" s="1460" t="s">
        <v>5197</v>
      </c>
      <c r="EOJ1" s="1460" t="s">
        <v>5197</v>
      </c>
      <c r="EOK1" s="1460" t="s">
        <v>5197</v>
      </c>
      <c r="EOL1" s="1460" t="s">
        <v>5197</v>
      </c>
      <c r="EOM1" s="1460" t="s">
        <v>5197</v>
      </c>
      <c r="EON1" s="1460" t="s">
        <v>5197</v>
      </c>
      <c r="EOO1" s="1460" t="s">
        <v>5197</v>
      </c>
      <c r="EOP1" s="1460" t="s">
        <v>5197</v>
      </c>
      <c r="EOQ1" s="1460" t="s">
        <v>5197</v>
      </c>
      <c r="EOR1" s="1460" t="s">
        <v>5197</v>
      </c>
      <c r="EOS1" s="1460" t="s">
        <v>5197</v>
      </c>
      <c r="EOT1" s="1460" t="s">
        <v>5197</v>
      </c>
      <c r="EOU1" s="1460" t="s">
        <v>5197</v>
      </c>
      <c r="EOV1" s="1460" t="s">
        <v>5197</v>
      </c>
      <c r="EOW1" s="1460" t="s">
        <v>5197</v>
      </c>
      <c r="EOX1" s="1460" t="s">
        <v>5197</v>
      </c>
      <c r="EOY1" s="1460" t="s">
        <v>5197</v>
      </c>
      <c r="EOZ1" s="1460" t="s">
        <v>5197</v>
      </c>
      <c r="EPA1" s="1460" t="s">
        <v>5197</v>
      </c>
      <c r="EPB1" s="1460" t="s">
        <v>5197</v>
      </c>
      <c r="EPC1" s="1460" t="s">
        <v>5197</v>
      </c>
      <c r="EPD1" s="1460" t="s">
        <v>5197</v>
      </c>
      <c r="EPE1" s="1460" t="s">
        <v>5197</v>
      </c>
      <c r="EPF1" s="1460" t="s">
        <v>5197</v>
      </c>
      <c r="EPG1" s="1460" t="s">
        <v>5197</v>
      </c>
      <c r="EPH1" s="1460" t="s">
        <v>5197</v>
      </c>
      <c r="EPI1" s="1460" t="s">
        <v>5197</v>
      </c>
      <c r="EPJ1" s="1460" t="s">
        <v>5197</v>
      </c>
      <c r="EPK1" s="1460" t="s">
        <v>5197</v>
      </c>
      <c r="EPL1" s="1460" t="s">
        <v>5197</v>
      </c>
      <c r="EPM1" s="1460" t="s">
        <v>5197</v>
      </c>
      <c r="EPN1" s="1460" t="s">
        <v>5197</v>
      </c>
      <c r="EPO1" s="1460" t="s">
        <v>5197</v>
      </c>
      <c r="EPP1" s="1460" t="s">
        <v>5197</v>
      </c>
      <c r="EPQ1" s="1460" t="s">
        <v>5197</v>
      </c>
      <c r="EPR1" s="1460" t="s">
        <v>5197</v>
      </c>
      <c r="EPS1" s="1460" t="s">
        <v>5197</v>
      </c>
      <c r="EPT1" s="1460" t="s">
        <v>5197</v>
      </c>
      <c r="EPU1" s="1460" t="s">
        <v>5197</v>
      </c>
      <c r="EPV1" s="1460" t="s">
        <v>5197</v>
      </c>
      <c r="EPW1" s="1460" t="s">
        <v>5197</v>
      </c>
      <c r="EPX1" s="1460" t="s">
        <v>5197</v>
      </c>
      <c r="EPY1" s="1460" t="s">
        <v>5197</v>
      </c>
      <c r="EPZ1" s="1460" t="s">
        <v>5197</v>
      </c>
      <c r="EQA1" s="1460" t="s">
        <v>5197</v>
      </c>
      <c r="EQB1" s="1460" t="s">
        <v>5197</v>
      </c>
      <c r="EQC1" s="1460" t="s">
        <v>5197</v>
      </c>
      <c r="EQD1" s="1460" t="s">
        <v>5197</v>
      </c>
      <c r="EQE1" s="1460" t="s">
        <v>5197</v>
      </c>
      <c r="EQF1" s="1460" t="s">
        <v>5197</v>
      </c>
      <c r="EQG1" s="1460" t="s">
        <v>5197</v>
      </c>
      <c r="EQH1" s="1460" t="s">
        <v>5197</v>
      </c>
      <c r="EQI1" s="1460" t="s">
        <v>5197</v>
      </c>
      <c r="EQJ1" s="1460" t="s">
        <v>5197</v>
      </c>
      <c r="EQK1" s="1460" t="s">
        <v>5197</v>
      </c>
      <c r="EQL1" s="1460" t="s">
        <v>5197</v>
      </c>
      <c r="EQM1" s="1460" t="s">
        <v>5197</v>
      </c>
      <c r="EQN1" s="1460" t="s">
        <v>5197</v>
      </c>
      <c r="EQO1" s="1460" t="s">
        <v>5197</v>
      </c>
      <c r="EQP1" s="1460" t="s">
        <v>5197</v>
      </c>
      <c r="EQQ1" s="1460" t="s">
        <v>5197</v>
      </c>
      <c r="EQR1" s="1460" t="s">
        <v>5197</v>
      </c>
      <c r="EQS1" s="1460" t="s">
        <v>5197</v>
      </c>
      <c r="EQT1" s="1460" t="s">
        <v>5197</v>
      </c>
      <c r="EQU1" s="1460" t="s">
        <v>5197</v>
      </c>
      <c r="EQV1" s="1460" t="s">
        <v>5197</v>
      </c>
      <c r="EQW1" s="1460" t="s">
        <v>5197</v>
      </c>
      <c r="EQX1" s="1460" t="s">
        <v>5197</v>
      </c>
      <c r="EQY1" s="1460" t="s">
        <v>5197</v>
      </c>
      <c r="EQZ1" s="1460" t="s">
        <v>5197</v>
      </c>
      <c r="ERA1" s="1460" t="s">
        <v>5197</v>
      </c>
      <c r="ERB1" s="1460" t="s">
        <v>5197</v>
      </c>
      <c r="ERC1" s="1460" t="s">
        <v>5197</v>
      </c>
      <c r="ERD1" s="1460" t="s">
        <v>5197</v>
      </c>
      <c r="ERE1" s="1460" t="s">
        <v>5197</v>
      </c>
      <c r="ERF1" s="1460" t="s">
        <v>5197</v>
      </c>
      <c r="ERG1" s="1460" t="s">
        <v>5197</v>
      </c>
      <c r="ERH1" s="1460" t="s">
        <v>5197</v>
      </c>
      <c r="ERI1" s="1460" t="s">
        <v>5197</v>
      </c>
      <c r="ERJ1" s="1460" t="s">
        <v>5197</v>
      </c>
      <c r="ERK1" s="1460" t="s">
        <v>5197</v>
      </c>
      <c r="ERL1" s="1460" t="s">
        <v>5197</v>
      </c>
      <c r="ERM1" s="1460" t="s">
        <v>5197</v>
      </c>
      <c r="ERN1" s="1460" t="s">
        <v>5197</v>
      </c>
      <c r="ERO1" s="1460" t="s">
        <v>5197</v>
      </c>
      <c r="ERP1" s="1460" t="s">
        <v>5197</v>
      </c>
      <c r="ERQ1" s="1460" t="s">
        <v>5197</v>
      </c>
      <c r="ERR1" s="1460" t="s">
        <v>5197</v>
      </c>
      <c r="ERS1" s="1460" t="s">
        <v>5197</v>
      </c>
      <c r="ERT1" s="1460" t="s">
        <v>5197</v>
      </c>
      <c r="ERU1" s="1460" t="s">
        <v>5197</v>
      </c>
      <c r="ERV1" s="1460" t="s">
        <v>5197</v>
      </c>
      <c r="ERW1" s="1460" t="s">
        <v>5197</v>
      </c>
      <c r="ERX1" s="1460" t="s">
        <v>5197</v>
      </c>
      <c r="ERY1" s="1460" t="s">
        <v>5197</v>
      </c>
      <c r="ERZ1" s="1460" t="s">
        <v>5197</v>
      </c>
      <c r="ESA1" s="1460" t="s">
        <v>5197</v>
      </c>
      <c r="ESB1" s="1460" t="s">
        <v>5197</v>
      </c>
      <c r="ESC1" s="1460" t="s">
        <v>5197</v>
      </c>
      <c r="ESD1" s="1460" t="s">
        <v>5197</v>
      </c>
      <c r="ESE1" s="1460" t="s">
        <v>5197</v>
      </c>
      <c r="ESF1" s="1460" t="s">
        <v>5197</v>
      </c>
      <c r="ESG1" s="1460" t="s">
        <v>5197</v>
      </c>
      <c r="ESH1" s="1460" t="s">
        <v>5197</v>
      </c>
      <c r="ESI1" s="1460" t="s">
        <v>5197</v>
      </c>
      <c r="ESJ1" s="1460" t="s">
        <v>5197</v>
      </c>
      <c r="ESK1" s="1460" t="s">
        <v>5197</v>
      </c>
      <c r="ESL1" s="1460" t="s">
        <v>5197</v>
      </c>
      <c r="ESM1" s="1460" t="s">
        <v>5197</v>
      </c>
      <c r="ESN1" s="1460" t="s">
        <v>5197</v>
      </c>
      <c r="ESO1" s="1460" t="s">
        <v>5197</v>
      </c>
      <c r="ESP1" s="1460" t="s">
        <v>5197</v>
      </c>
      <c r="ESQ1" s="1460" t="s">
        <v>5197</v>
      </c>
      <c r="ESR1" s="1460" t="s">
        <v>5197</v>
      </c>
      <c r="ESS1" s="1460" t="s">
        <v>5197</v>
      </c>
      <c r="EST1" s="1460" t="s">
        <v>5197</v>
      </c>
      <c r="ESU1" s="1460" t="s">
        <v>5197</v>
      </c>
      <c r="ESV1" s="1460" t="s">
        <v>5197</v>
      </c>
      <c r="ESW1" s="1460" t="s">
        <v>5197</v>
      </c>
      <c r="ESX1" s="1460" t="s">
        <v>5197</v>
      </c>
      <c r="ESY1" s="1460" t="s">
        <v>5197</v>
      </c>
      <c r="ESZ1" s="1460" t="s">
        <v>5197</v>
      </c>
      <c r="ETA1" s="1460" t="s">
        <v>5197</v>
      </c>
      <c r="ETB1" s="1460" t="s">
        <v>5197</v>
      </c>
      <c r="ETC1" s="1460" t="s">
        <v>5197</v>
      </c>
      <c r="ETD1" s="1460" t="s">
        <v>5197</v>
      </c>
      <c r="ETE1" s="1460" t="s">
        <v>5197</v>
      </c>
      <c r="ETF1" s="1460" t="s">
        <v>5197</v>
      </c>
      <c r="ETG1" s="1460" t="s">
        <v>5197</v>
      </c>
      <c r="ETH1" s="1460" t="s">
        <v>5197</v>
      </c>
      <c r="ETI1" s="1460" t="s">
        <v>5197</v>
      </c>
      <c r="ETJ1" s="1460" t="s">
        <v>5197</v>
      </c>
      <c r="ETK1" s="1460" t="s">
        <v>5197</v>
      </c>
      <c r="ETL1" s="1460" t="s">
        <v>5197</v>
      </c>
      <c r="ETM1" s="1460" t="s">
        <v>5197</v>
      </c>
      <c r="ETN1" s="1460" t="s">
        <v>5197</v>
      </c>
      <c r="ETO1" s="1460" t="s">
        <v>5197</v>
      </c>
      <c r="ETP1" s="1460" t="s">
        <v>5197</v>
      </c>
      <c r="ETQ1" s="1460" t="s">
        <v>5197</v>
      </c>
      <c r="ETR1" s="1460" t="s">
        <v>5197</v>
      </c>
      <c r="ETS1" s="1460" t="s">
        <v>5197</v>
      </c>
      <c r="ETT1" s="1460" t="s">
        <v>5197</v>
      </c>
      <c r="ETU1" s="1460" t="s">
        <v>5197</v>
      </c>
      <c r="ETV1" s="1460" t="s">
        <v>5197</v>
      </c>
      <c r="ETW1" s="1460" t="s">
        <v>5197</v>
      </c>
      <c r="ETX1" s="1460" t="s">
        <v>5197</v>
      </c>
      <c r="ETY1" s="1460" t="s">
        <v>5197</v>
      </c>
      <c r="ETZ1" s="1460" t="s">
        <v>5197</v>
      </c>
      <c r="EUA1" s="1460" t="s">
        <v>5197</v>
      </c>
      <c r="EUB1" s="1460" t="s">
        <v>5197</v>
      </c>
      <c r="EUC1" s="1460" t="s">
        <v>5197</v>
      </c>
      <c r="EUD1" s="1460" t="s">
        <v>5197</v>
      </c>
      <c r="EUE1" s="1460" t="s">
        <v>5197</v>
      </c>
      <c r="EUF1" s="1460" t="s">
        <v>5197</v>
      </c>
      <c r="EUG1" s="1460" t="s">
        <v>5197</v>
      </c>
      <c r="EUH1" s="1460" t="s">
        <v>5197</v>
      </c>
      <c r="EUI1" s="1460" t="s">
        <v>5197</v>
      </c>
      <c r="EUJ1" s="1460" t="s">
        <v>5197</v>
      </c>
      <c r="EUK1" s="1460" t="s">
        <v>5197</v>
      </c>
      <c r="EUL1" s="1460" t="s">
        <v>5197</v>
      </c>
      <c r="EUM1" s="1460" t="s">
        <v>5197</v>
      </c>
      <c r="EUN1" s="1460" t="s">
        <v>5197</v>
      </c>
      <c r="EUO1" s="1460" t="s">
        <v>5197</v>
      </c>
      <c r="EUP1" s="1460" t="s">
        <v>5197</v>
      </c>
      <c r="EUQ1" s="1460" t="s">
        <v>5197</v>
      </c>
      <c r="EUR1" s="1460" t="s">
        <v>5197</v>
      </c>
      <c r="EUS1" s="1460" t="s">
        <v>5197</v>
      </c>
      <c r="EUT1" s="1460" t="s">
        <v>5197</v>
      </c>
      <c r="EUU1" s="1460" t="s">
        <v>5197</v>
      </c>
      <c r="EUV1" s="1460" t="s">
        <v>5197</v>
      </c>
      <c r="EUW1" s="1460" t="s">
        <v>5197</v>
      </c>
      <c r="EUX1" s="1460" t="s">
        <v>5197</v>
      </c>
      <c r="EUY1" s="1460" t="s">
        <v>5197</v>
      </c>
      <c r="EUZ1" s="1460" t="s">
        <v>5197</v>
      </c>
      <c r="EVA1" s="1460" t="s">
        <v>5197</v>
      </c>
      <c r="EVB1" s="1460" t="s">
        <v>5197</v>
      </c>
      <c r="EVC1" s="1460" t="s">
        <v>5197</v>
      </c>
      <c r="EVD1" s="1460" t="s">
        <v>5197</v>
      </c>
      <c r="EVE1" s="1460" t="s">
        <v>5197</v>
      </c>
      <c r="EVF1" s="1460" t="s">
        <v>5197</v>
      </c>
      <c r="EVG1" s="1460" t="s">
        <v>5197</v>
      </c>
      <c r="EVH1" s="1460" t="s">
        <v>5197</v>
      </c>
      <c r="EVI1" s="1460" t="s">
        <v>5197</v>
      </c>
      <c r="EVJ1" s="1460" t="s">
        <v>5197</v>
      </c>
      <c r="EVK1" s="1460" t="s">
        <v>5197</v>
      </c>
      <c r="EVL1" s="1460" t="s">
        <v>5197</v>
      </c>
      <c r="EVM1" s="1460" t="s">
        <v>5197</v>
      </c>
      <c r="EVN1" s="1460" t="s">
        <v>5197</v>
      </c>
      <c r="EVO1" s="1460" t="s">
        <v>5197</v>
      </c>
      <c r="EVP1" s="1460" t="s">
        <v>5197</v>
      </c>
      <c r="EVQ1" s="1460" t="s">
        <v>5197</v>
      </c>
      <c r="EVR1" s="1460" t="s">
        <v>5197</v>
      </c>
      <c r="EVS1" s="1460" t="s">
        <v>5197</v>
      </c>
      <c r="EVT1" s="1460" t="s">
        <v>5197</v>
      </c>
      <c r="EVU1" s="1460" t="s">
        <v>5197</v>
      </c>
      <c r="EVV1" s="1460" t="s">
        <v>5197</v>
      </c>
      <c r="EVW1" s="1460" t="s">
        <v>5197</v>
      </c>
      <c r="EVX1" s="1460" t="s">
        <v>5197</v>
      </c>
      <c r="EVY1" s="1460" t="s">
        <v>5197</v>
      </c>
      <c r="EVZ1" s="1460" t="s">
        <v>5197</v>
      </c>
      <c r="EWA1" s="1460" t="s">
        <v>5197</v>
      </c>
      <c r="EWB1" s="1460" t="s">
        <v>5197</v>
      </c>
      <c r="EWC1" s="1460" t="s">
        <v>5197</v>
      </c>
      <c r="EWD1" s="1460" t="s">
        <v>5197</v>
      </c>
      <c r="EWE1" s="1460" t="s">
        <v>5197</v>
      </c>
      <c r="EWF1" s="1460" t="s">
        <v>5197</v>
      </c>
      <c r="EWG1" s="1460" t="s">
        <v>5197</v>
      </c>
      <c r="EWH1" s="1460" t="s">
        <v>5197</v>
      </c>
      <c r="EWI1" s="1460" t="s">
        <v>5197</v>
      </c>
      <c r="EWJ1" s="1460" t="s">
        <v>5197</v>
      </c>
      <c r="EWK1" s="1460" t="s">
        <v>5197</v>
      </c>
      <c r="EWL1" s="1460" t="s">
        <v>5197</v>
      </c>
      <c r="EWM1" s="1460" t="s">
        <v>5197</v>
      </c>
      <c r="EWN1" s="1460" t="s">
        <v>5197</v>
      </c>
      <c r="EWO1" s="1460" t="s">
        <v>5197</v>
      </c>
      <c r="EWP1" s="1460" t="s">
        <v>5197</v>
      </c>
      <c r="EWQ1" s="1460" t="s">
        <v>5197</v>
      </c>
      <c r="EWR1" s="1460" t="s">
        <v>5197</v>
      </c>
      <c r="EWS1" s="1460" t="s">
        <v>5197</v>
      </c>
      <c r="EWT1" s="1460" t="s">
        <v>5197</v>
      </c>
      <c r="EWU1" s="1460" t="s">
        <v>5197</v>
      </c>
      <c r="EWV1" s="1460" t="s">
        <v>5197</v>
      </c>
      <c r="EWW1" s="1460" t="s">
        <v>5197</v>
      </c>
      <c r="EWX1" s="1460" t="s">
        <v>5197</v>
      </c>
      <c r="EWY1" s="1460" t="s">
        <v>5197</v>
      </c>
      <c r="EWZ1" s="1460" t="s">
        <v>5197</v>
      </c>
      <c r="EXA1" s="1460" t="s">
        <v>5197</v>
      </c>
      <c r="EXB1" s="1460" t="s">
        <v>5197</v>
      </c>
      <c r="EXC1" s="1460" t="s">
        <v>5197</v>
      </c>
      <c r="EXD1" s="1460" t="s">
        <v>5197</v>
      </c>
      <c r="EXE1" s="1460" t="s">
        <v>5197</v>
      </c>
      <c r="EXF1" s="1460" t="s">
        <v>5197</v>
      </c>
      <c r="EXG1" s="1460" t="s">
        <v>5197</v>
      </c>
      <c r="EXH1" s="1460" t="s">
        <v>5197</v>
      </c>
      <c r="EXI1" s="1460" t="s">
        <v>5197</v>
      </c>
      <c r="EXJ1" s="1460" t="s">
        <v>5197</v>
      </c>
      <c r="EXK1" s="1460" t="s">
        <v>5197</v>
      </c>
      <c r="EXL1" s="1460" t="s">
        <v>5197</v>
      </c>
      <c r="EXM1" s="1460" t="s">
        <v>5197</v>
      </c>
      <c r="EXN1" s="1460" t="s">
        <v>5197</v>
      </c>
      <c r="EXO1" s="1460" t="s">
        <v>5197</v>
      </c>
      <c r="EXP1" s="1460" t="s">
        <v>5197</v>
      </c>
      <c r="EXQ1" s="1460" t="s">
        <v>5197</v>
      </c>
      <c r="EXR1" s="1460" t="s">
        <v>5197</v>
      </c>
      <c r="EXS1" s="1460" t="s">
        <v>5197</v>
      </c>
      <c r="EXT1" s="1460" t="s">
        <v>5197</v>
      </c>
      <c r="EXU1" s="1460" t="s">
        <v>5197</v>
      </c>
      <c r="EXV1" s="1460" t="s">
        <v>5197</v>
      </c>
      <c r="EXW1" s="1460" t="s">
        <v>5197</v>
      </c>
      <c r="EXX1" s="1460" t="s">
        <v>5197</v>
      </c>
      <c r="EXY1" s="1460" t="s">
        <v>5197</v>
      </c>
      <c r="EXZ1" s="1460" t="s">
        <v>5197</v>
      </c>
      <c r="EYA1" s="1460" t="s">
        <v>5197</v>
      </c>
      <c r="EYB1" s="1460" t="s">
        <v>5197</v>
      </c>
      <c r="EYC1" s="1460" t="s">
        <v>5197</v>
      </c>
      <c r="EYD1" s="1460" t="s">
        <v>5197</v>
      </c>
      <c r="EYE1" s="1460" t="s">
        <v>5197</v>
      </c>
      <c r="EYF1" s="1460" t="s">
        <v>5197</v>
      </c>
      <c r="EYG1" s="1460" t="s">
        <v>5197</v>
      </c>
      <c r="EYH1" s="1460" t="s">
        <v>5197</v>
      </c>
      <c r="EYI1" s="1460" t="s">
        <v>5197</v>
      </c>
      <c r="EYJ1" s="1460" t="s">
        <v>5197</v>
      </c>
      <c r="EYK1" s="1460" t="s">
        <v>5197</v>
      </c>
      <c r="EYL1" s="1460" t="s">
        <v>5197</v>
      </c>
      <c r="EYM1" s="1460" t="s">
        <v>5197</v>
      </c>
      <c r="EYN1" s="1460" t="s">
        <v>5197</v>
      </c>
      <c r="EYO1" s="1460" t="s">
        <v>5197</v>
      </c>
      <c r="EYP1" s="1460" t="s">
        <v>5197</v>
      </c>
      <c r="EYQ1" s="1460" t="s">
        <v>5197</v>
      </c>
      <c r="EYR1" s="1460" t="s">
        <v>5197</v>
      </c>
      <c r="EYS1" s="1460" t="s">
        <v>5197</v>
      </c>
      <c r="EYT1" s="1460" t="s">
        <v>5197</v>
      </c>
      <c r="EYU1" s="1460" t="s">
        <v>5197</v>
      </c>
      <c r="EYV1" s="1460" t="s">
        <v>5197</v>
      </c>
      <c r="EYW1" s="1460" t="s">
        <v>5197</v>
      </c>
      <c r="EYX1" s="1460" t="s">
        <v>5197</v>
      </c>
      <c r="EYY1" s="1460" t="s">
        <v>5197</v>
      </c>
      <c r="EYZ1" s="1460" t="s">
        <v>5197</v>
      </c>
      <c r="EZA1" s="1460" t="s">
        <v>5197</v>
      </c>
      <c r="EZB1" s="1460" t="s">
        <v>5197</v>
      </c>
      <c r="EZC1" s="1460" t="s">
        <v>5197</v>
      </c>
      <c r="EZD1" s="1460" t="s">
        <v>5197</v>
      </c>
      <c r="EZE1" s="1460" t="s">
        <v>5197</v>
      </c>
      <c r="EZF1" s="1460" t="s">
        <v>5197</v>
      </c>
      <c r="EZG1" s="1460" t="s">
        <v>5197</v>
      </c>
      <c r="EZH1" s="1460" t="s">
        <v>5197</v>
      </c>
      <c r="EZI1" s="1460" t="s">
        <v>5197</v>
      </c>
      <c r="EZJ1" s="1460" t="s">
        <v>5197</v>
      </c>
      <c r="EZK1" s="1460" t="s">
        <v>5197</v>
      </c>
      <c r="EZL1" s="1460" t="s">
        <v>5197</v>
      </c>
      <c r="EZM1" s="1460" t="s">
        <v>5197</v>
      </c>
      <c r="EZN1" s="1460" t="s">
        <v>5197</v>
      </c>
      <c r="EZO1" s="1460" t="s">
        <v>5197</v>
      </c>
      <c r="EZP1" s="1460" t="s">
        <v>5197</v>
      </c>
      <c r="EZQ1" s="1460" t="s">
        <v>5197</v>
      </c>
      <c r="EZR1" s="1460" t="s">
        <v>5197</v>
      </c>
      <c r="EZS1" s="1460" t="s">
        <v>5197</v>
      </c>
      <c r="EZT1" s="1460" t="s">
        <v>5197</v>
      </c>
      <c r="EZU1" s="1460" t="s">
        <v>5197</v>
      </c>
      <c r="EZV1" s="1460" t="s">
        <v>5197</v>
      </c>
      <c r="EZW1" s="1460" t="s">
        <v>5197</v>
      </c>
      <c r="EZX1" s="1460" t="s">
        <v>5197</v>
      </c>
      <c r="EZY1" s="1460" t="s">
        <v>5197</v>
      </c>
      <c r="EZZ1" s="1460" t="s">
        <v>5197</v>
      </c>
      <c r="FAA1" s="1460" t="s">
        <v>5197</v>
      </c>
      <c r="FAB1" s="1460" t="s">
        <v>5197</v>
      </c>
      <c r="FAC1" s="1460" t="s">
        <v>5197</v>
      </c>
      <c r="FAD1" s="1460" t="s">
        <v>5197</v>
      </c>
      <c r="FAE1" s="1460" t="s">
        <v>5197</v>
      </c>
      <c r="FAF1" s="1460" t="s">
        <v>5197</v>
      </c>
      <c r="FAG1" s="1460" t="s">
        <v>5197</v>
      </c>
      <c r="FAH1" s="1460" t="s">
        <v>5197</v>
      </c>
      <c r="FAI1" s="1460" t="s">
        <v>5197</v>
      </c>
      <c r="FAJ1" s="1460" t="s">
        <v>5197</v>
      </c>
      <c r="FAK1" s="1460" t="s">
        <v>5197</v>
      </c>
      <c r="FAL1" s="1460" t="s">
        <v>5197</v>
      </c>
      <c r="FAM1" s="1460" t="s">
        <v>5197</v>
      </c>
      <c r="FAN1" s="1460" t="s">
        <v>5197</v>
      </c>
      <c r="FAO1" s="1460" t="s">
        <v>5197</v>
      </c>
      <c r="FAP1" s="1460" t="s">
        <v>5197</v>
      </c>
      <c r="FAQ1" s="1460" t="s">
        <v>5197</v>
      </c>
      <c r="FAR1" s="1460" t="s">
        <v>5197</v>
      </c>
      <c r="FAS1" s="1460" t="s">
        <v>5197</v>
      </c>
      <c r="FAT1" s="1460" t="s">
        <v>5197</v>
      </c>
      <c r="FAU1" s="1460" t="s">
        <v>5197</v>
      </c>
      <c r="FAV1" s="1460" t="s">
        <v>5197</v>
      </c>
      <c r="FAW1" s="1460" t="s">
        <v>5197</v>
      </c>
      <c r="FAX1" s="1460" t="s">
        <v>5197</v>
      </c>
      <c r="FAY1" s="1460" t="s">
        <v>5197</v>
      </c>
      <c r="FAZ1" s="1460" t="s">
        <v>5197</v>
      </c>
      <c r="FBA1" s="1460" t="s">
        <v>5197</v>
      </c>
      <c r="FBB1" s="1460" t="s">
        <v>5197</v>
      </c>
      <c r="FBC1" s="1460" t="s">
        <v>5197</v>
      </c>
      <c r="FBD1" s="1460" t="s">
        <v>5197</v>
      </c>
      <c r="FBE1" s="1460" t="s">
        <v>5197</v>
      </c>
      <c r="FBF1" s="1460" t="s">
        <v>5197</v>
      </c>
      <c r="FBG1" s="1460" t="s">
        <v>5197</v>
      </c>
      <c r="FBH1" s="1460" t="s">
        <v>5197</v>
      </c>
      <c r="FBI1" s="1460" t="s">
        <v>5197</v>
      </c>
      <c r="FBJ1" s="1460" t="s">
        <v>5197</v>
      </c>
      <c r="FBK1" s="1460" t="s">
        <v>5197</v>
      </c>
      <c r="FBL1" s="1460" t="s">
        <v>5197</v>
      </c>
      <c r="FBM1" s="1460" t="s">
        <v>5197</v>
      </c>
      <c r="FBN1" s="1460" t="s">
        <v>5197</v>
      </c>
      <c r="FBO1" s="1460" t="s">
        <v>5197</v>
      </c>
      <c r="FBP1" s="1460" t="s">
        <v>5197</v>
      </c>
      <c r="FBQ1" s="1460" t="s">
        <v>5197</v>
      </c>
      <c r="FBR1" s="1460" t="s">
        <v>5197</v>
      </c>
      <c r="FBS1" s="1460" t="s">
        <v>5197</v>
      </c>
      <c r="FBT1" s="1460" t="s">
        <v>5197</v>
      </c>
      <c r="FBU1" s="1460" t="s">
        <v>5197</v>
      </c>
      <c r="FBV1" s="1460" t="s">
        <v>5197</v>
      </c>
      <c r="FBW1" s="1460" t="s">
        <v>5197</v>
      </c>
      <c r="FBX1" s="1460" t="s">
        <v>5197</v>
      </c>
      <c r="FBY1" s="1460" t="s">
        <v>5197</v>
      </c>
      <c r="FBZ1" s="1460" t="s">
        <v>5197</v>
      </c>
      <c r="FCA1" s="1460" t="s">
        <v>5197</v>
      </c>
      <c r="FCB1" s="1460" t="s">
        <v>5197</v>
      </c>
      <c r="FCC1" s="1460" t="s">
        <v>5197</v>
      </c>
      <c r="FCD1" s="1460" t="s">
        <v>5197</v>
      </c>
      <c r="FCE1" s="1460" t="s">
        <v>5197</v>
      </c>
      <c r="FCF1" s="1460" t="s">
        <v>5197</v>
      </c>
      <c r="FCG1" s="1460" t="s">
        <v>5197</v>
      </c>
      <c r="FCH1" s="1460" t="s">
        <v>5197</v>
      </c>
      <c r="FCI1" s="1460" t="s">
        <v>5197</v>
      </c>
      <c r="FCJ1" s="1460" t="s">
        <v>5197</v>
      </c>
      <c r="FCK1" s="1460" t="s">
        <v>5197</v>
      </c>
      <c r="FCL1" s="1460" t="s">
        <v>5197</v>
      </c>
      <c r="FCM1" s="1460" t="s">
        <v>5197</v>
      </c>
      <c r="FCN1" s="1460" t="s">
        <v>5197</v>
      </c>
      <c r="FCO1" s="1460" t="s">
        <v>5197</v>
      </c>
      <c r="FCP1" s="1460" t="s">
        <v>5197</v>
      </c>
      <c r="FCQ1" s="1460" t="s">
        <v>5197</v>
      </c>
      <c r="FCR1" s="1460" t="s">
        <v>5197</v>
      </c>
      <c r="FCS1" s="1460" t="s">
        <v>5197</v>
      </c>
      <c r="FCT1" s="1460" t="s">
        <v>5197</v>
      </c>
      <c r="FCU1" s="1460" t="s">
        <v>5197</v>
      </c>
      <c r="FCV1" s="1460" t="s">
        <v>5197</v>
      </c>
      <c r="FCW1" s="1460" t="s">
        <v>5197</v>
      </c>
      <c r="FCX1" s="1460" t="s">
        <v>5197</v>
      </c>
      <c r="FCY1" s="1460" t="s">
        <v>5197</v>
      </c>
      <c r="FCZ1" s="1460" t="s">
        <v>5197</v>
      </c>
      <c r="FDA1" s="1460" t="s">
        <v>5197</v>
      </c>
      <c r="FDB1" s="1460" t="s">
        <v>5197</v>
      </c>
      <c r="FDC1" s="1460" t="s">
        <v>5197</v>
      </c>
      <c r="FDD1" s="1460" t="s">
        <v>5197</v>
      </c>
      <c r="FDE1" s="1460" t="s">
        <v>5197</v>
      </c>
      <c r="FDF1" s="1460" t="s">
        <v>5197</v>
      </c>
      <c r="FDG1" s="1460" t="s">
        <v>5197</v>
      </c>
      <c r="FDH1" s="1460" t="s">
        <v>5197</v>
      </c>
      <c r="FDI1" s="1460" t="s">
        <v>5197</v>
      </c>
      <c r="FDJ1" s="1460" t="s">
        <v>5197</v>
      </c>
      <c r="FDK1" s="1460" t="s">
        <v>5197</v>
      </c>
      <c r="FDL1" s="1460" t="s">
        <v>5197</v>
      </c>
      <c r="FDM1" s="1460" t="s">
        <v>5197</v>
      </c>
      <c r="FDN1" s="1460" t="s">
        <v>5197</v>
      </c>
      <c r="FDO1" s="1460" t="s">
        <v>5197</v>
      </c>
      <c r="FDP1" s="1460" t="s">
        <v>5197</v>
      </c>
      <c r="FDQ1" s="1460" t="s">
        <v>5197</v>
      </c>
      <c r="FDR1" s="1460" t="s">
        <v>5197</v>
      </c>
      <c r="FDS1" s="1460" t="s">
        <v>5197</v>
      </c>
      <c r="FDT1" s="1460" t="s">
        <v>5197</v>
      </c>
      <c r="FDU1" s="1460" t="s">
        <v>5197</v>
      </c>
      <c r="FDV1" s="1460" t="s">
        <v>5197</v>
      </c>
      <c r="FDW1" s="1460" t="s">
        <v>5197</v>
      </c>
      <c r="FDX1" s="1460" t="s">
        <v>5197</v>
      </c>
      <c r="FDY1" s="1460" t="s">
        <v>5197</v>
      </c>
      <c r="FDZ1" s="1460" t="s">
        <v>5197</v>
      </c>
      <c r="FEA1" s="1460" t="s">
        <v>5197</v>
      </c>
      <c r="FEB1" s="1460" t="s">
        <v>5197</v>
      </c>
      <c r="FEC1" s="1460" t="s">
        <v>5197</v>
      </c>
      <c r="FED1" s="1460" t="s">
        <v>5197</v>
      </c>
      <c r="FEE1" s="1460" t="s">
        <v>5197</v>
      </c>
      <c r="FEF1" s="1460" t="s">
        <v>5197</v>
      </c>
      <c r="FEG1" s="1460" t="s">
        <v>5197</v>
      </c>
      <c r="FEH1" s="1460" t="s">
        <v>5197</v>
      </c>
      <c r="FEI1" s="1460" t="s">
        <v>5197</v>
      </c>
      <c r="FEJ1" s="1460" t="s">
        <v>5197</v>
      </c>
      <c r="FEK1" s="1460" t="s">
        <v>5197</v>
      </c>
      <c r="FEL1" s="1460" t="s">
        <v>5197</v>
      </c>
      <c r="FEM1" s="1460" t="s">
        <v>5197</v>
      </c>
      <c r="FEN1" s="1460" t="s">
        <v>5197</v>
      </c>
      <c r="FEO1" s="1460" t="s">
        <v>5197</v>
      </c>
      <c r="FEP1" s="1460" t="s">
        <v>5197</v>
      </c>
      <c r="FEQ1" s="1460" t="s">
        <v>5197</v>
      </c>
      <c r="FER1" s="1460" t="s">
        <v>5197</v>
      </c>
      <c r="FES1" s="1460" t="s">
        <v>5197</v>
      </c>
      <c r="FET1" s="1460" t="s">
        <v>5197</v>
      </c>
      <c r="FEU1" s="1460" t="s">
        <v>5197</v>
      </c>
      <c r="FEV1" s="1460" t="s">
        <v>5197</v>
      </c>
      <c r="FEW1" s="1460" t="s">
        <v>5197</v>
      </c>
      <c r="FEX1" s="1460" t="s">
        <v>5197</v>
      </c>
      <c r="FEY1" s="1460" t="s">
        <v>5197</v>
      </c>
      <c r="FEZ1" s="1460" t="s">
        <v>5197</v>
      </c>
      <c r="FFA1" s="1460" t="s">
        <v>5197</v>
      </c>
      <c r="FFB1" s="1460" t="s">
        <v>5197</v>
      </c>
      <c r="FFC1" s="1460" t="s">
        <v>5197</v>
      </c>
      <c r="FFD1" s="1460" t="s">
        <v>5197</v>
      </c>
      <c r="FFE1" s="1460" t="s">
        <v>5197</v>
      </c>
      <c r="FFF1" s="1460" t="s">
        <v>5197</v>
      </c>
      <c r="FFG1" s="1460" t="s">
        <v>5197</v>
      </c>
      <c r="FFH1" s="1460" t="s">
        <v>5197</v>
      </c>
      <c r="FFI1" s="1460" t="s">
        <v>5197</v>
      </c>
      <c r="FFJ1" s="1460" t="s">
        <v>5197</v>
      </c>
      <c r="FFK1" s="1460" t="s">
        <v>5197</v>
      </c>
      <c r="FFL1" s="1460" t="s">
        <v>5197</v>
      </c>
      <c r="FFM1" s="1460" t="s">
        <v>5197</v>
      </c>
      <c r="FFN1" s="1460" t="s">
        <v>5197</v>
      </c>
      <c r="FFO1" s="1460" t="s">
        <v>5197</v>
      </c>
      <c r="FFP1" s="1460" t="s">
        <v>5197</v>
      </c>
      <c r="FFQ1" s="1460" t="s">
        <v>5197</v>
      </c>
      <c r="FFR1" s="1460" t="s">
        <v>5197</v>
      </c>
      <c r="FFS1" s="1460" t="s">
        <v>5197</v>
      </c>
      <c r="FFT1" s="1460" t="s">
        <v>5197</v>
      </c>
      <c r="FFU1" s="1460" t="s">
        <v>5197</v>
      </c>
      <c r="FFV1" s="1460" t="s">
        <v>5197</v>
      </c>
      <c r="FFW1" s="1460" t="s">
        <v>5197</v>
      </c>
      <c r="FFX1" s="1460" t="s">
        <v>5197</v>
      </c>
      <c r="FFY1" s="1460" t="s">
        <v>5197</v>
      </c>
      <c r="FFZ1" s="1460" t="s">
        <v>5197</v>
      </c>
      <c r="FGA1" s="1460" t="s">
        <v>5197</v>
      </c>
      <c r="FGB1" s="1460" t="s">
        <v>5197</v>
      </c>
      <c r="FGC1" s="1460" t="s">
        <v>5197</v>
      </c>
      <c r="FGD1" s="1460" t="s">
        <v>5197</v>
      </c>
      <c r="FGE1" s="1460" t="s">
        <v>5197</v>
      </c>
      <c r="FGF1" s="1460" t="s">
        <v>5197</v>
      </c>
      <c r="FGG1" s="1460" t="s">
        <v>5197</v>
      </c>
      <c r="FGH1" s="1460" t="s">
        <v>5197</v>
      </c>
      <c r="FGI1" s="1460" t="s">
        <v>5197</v>
      </c>
      <c r="FGJ1" s="1460" t="s">
        <v>5197</v>
      </c>
      <c r="FGK1" s="1460" t="s">
        <v>5197</v>
      </c>
      <c r="FGL1" s="1460" t="s">
        <v>5197</v>
      </c>
      <c r="FGM1" s="1460" t="s">
        <v>5197</v>
      </c>
      <c r="FGN1" s="1460" t="s">
        <v>5197</v>
      </c>
      <c r="FGO1" s="1460" t="s">
        <v>5197</v>
      </c>
      <c r="FGP1" s="1460" t="s">
        <v>5197</v>
      </c>
      <c r="FGQ1" s="1460" t="s">
        <v>5197</v>
      </c>
      <c r="FGR1" s="1460" t="s">
        <v>5197</v>
      </c>
      <c r="FGS1" s="1460" t="s">
        <v>5197</v>
      </c>
      <c r="FGT1" s="1460" t="s">
        <v>5197</v>
      </c>
      <c r="FGU1" s="1460" t="s">
        <v>5197</v>
      </c>
      <c r="FGV1" s="1460" t="s">
        <v>5197</v>
      </c>
      <c r="FGW1" s="1460" t="s">
        <v>5197</v>
      </c>
      <c r="FGX1" s="1460" t="s">
        <v>5197</v>
      </c>
      <c r="FGY1" s="1460" t="s">
        <v>5197</v>
      </c>
      <c r="FGZ1" s="1460" t="s">
        <v>5197</v>
      </c>
      <c r="FHA1" s="1460" t="s">
        <v>5197</v>
      </c>
      <c r="FHB1" s="1460" t="s">
        <v>5197</v>
      </c>
      <c r="FHC1" s="1460" t="s">
        <v>5197</v>
      </c>
      <c r="FHD1" s="1460" t="s">
        <v>5197</v>
      </c>
      <c r="FHE1" s="1460" t="s">
        <v>5197</v>
      </c>
      <c r="FHF1" s="1460" t="s">
        <v>5197</v>
      </c>
      <c r="FHG1" s="1460" t="s">
        <v>5197</v>
      </c>
      <c r="FHH1" s="1460" t="s">
        <v>5197</v>
      </c>
      <c r="FHI1" s="1460" t="s">
        <v>5197</v>
      </c>
      <c r="FHJ1" s="1460" t="s">
        <v>5197</v>
      </c>
      <c r="FHK1" s="1460" t="s">
        <v>5197</v>
      </c>
      <c r="FHL1" s="1460" t="s">
        <v>5197</v>
      </c>
      <c r="FHM1" s="1460" t="s">
        <v>5197</v>
      </c>
      <c r="FHN1" s="1460" t="s">
        <v>5197</v>
      </c>
      <c r="FHO1" s="1460" t="s">
        <v>5197</v>
      </c>
      <c r="FHP1" s="1460" t="s">
        <v>5197</v>
      </c>
      <c r="FHQ1" s="1460" t="s">
        <v>5197</v>
      </c>
      <c r="FHR1" s="1460" t="s">
        <v>5197</v>
      </c>
      <c r="FHS1" s="1460" t="s">
        <v>5197</v>
      </c>
      <c r="FHT1" s="1460" t="s">
        <v>5197</v>
      </c>
      <c r="FHU1" s="1460" t="s">
        <v>5197</v>
      </c>
      <c r="FHV1" s="1460" t="s">
        <v>5197</v>
      </c>
      <c r="FHW1" s="1460" t="s">
        <v>5197</v>
      </c>
      <c r="FHX1" s="1460" t="s">
        <v>5197</v>
      </c>
      <c r="FHY1" s="1460" t="s">
        <v>5197</v>
      </c>
      <c r="FHZ1" s="1460" t="s">
        <v>5197</v>
      </c>
      <c r="FIA1" s="1460" t="s">
        <v>5197</v>
      </c>
      <c r="FIB1" s="1460" t="s">
        <v>5197</v>
      </c>
      <c r="FIC1" s="1460" t="s">
        <v>5197</v>
      </c>
      <c r="FID1" s="1460" t="s">
        <v>5197</v>
      </c>
      <c r="FIE1" s="1460" t="s">
        <v>5197</v>
      </c>
      <c r="FIF1" s="1460" t="s">
        <v>5197</v>
      </c>
      <c r="FIG1" s="1460" t="s">
        <v>5197</v>
      </c>
      <c r="FIH1" s="1460" t="s">
        <v>5197</v>
      </c>
      <c r="FII1" s="1460" t="s">
        <v>5197</v>
      </c>
      <c r="FIJ1" s="1460" t="s">
        <v>5197</v>
      </c>
      <c r="FIK1" s="1460" t="s">
        <v>5197</v>
      </c>
      <c r="FIL1" s="1460" t="s">
        <v>5197</v>
      </c>
      <c r="FIM1" s="1460" t="s">
        <v>5197</v>
      </c>
      <c r="FIN1" s="1460" t="s">
        <v>5197</v>
      </c>
      <c r="FIO1" s="1460" t="s">
        <v>5197</v>
      </c>
      <c r="FIP1" s="1460" t="s">
        <v>5197</v>
      </c>
      <c r="FIQ1" s="1460" t="s">
        <v>5197</v>
      </c>
      <c r="FIR1" s="1460" t="s">
        <v>5197</v>
      </c>
      <c r="FIS1" s="1460" t="s">
        <v>5197</v>
      </c>
      <c r="FIT1" s="1460" t="s">
        <v>5197</v>
      </c>
      <c r="FIU1" s="1460" t="s">
        <v>5197</v>
      </c>
      <c r="FIV1" s="1460" t="s">
        <v>5197</v>
      </c>
      <c r="FIW1" s="1460" t="s">
        <v>5197</v>
      </c>
      <c r="FIX1" s="1460" t="s">
        <v>5197</v>
      </c>
      <c r="FIY1" s="1460" t="s">
        <v>5197</v>
      </c>
      <c r="FIZ1" s="1460" t="s">
        <v>5197</v>
      </c>
      <c r="FJA1" s="1460" t="s">
        <v>5197</v>
      </c>
      <c r="FJB1" s="1460" t="s">
        <v>5197</v>
      </c>
      <c r="FJC1" s="1460" t="s">
        <v>5197</v>
      </c>
      <c r="FJD1" s="1460" t="s">
        <v>5197</v>
      </c>
      <c r="FJE1" s="1460" t="s">
        <v>5197</v>
      </c>
      <c r="FJF1" s="1460" t="s">
        <v>5197</v>
      </c>
      <c r="FJG1" s="1460" t="s">
        <v>5197</v>
      </c>
      <c r="FJH1" s="1460" t="s">
        <v>5197</v>
      </c>
      <c r="FJI1" s="1460" t="s">
        <v>5197</v>
      </c>
      <c r="FJJ1" s="1460" t="s">
        <v>5197</v>
      </c>
      <c r="FJK1" s="1460" t="s">
        <v>5197</v>
      </c>
      <c r="FJL1" s="1460" t="s">
        <v>5197</v>
      </c>
      <c r="FJM1" s="1460" t="s">
        <v>5197</v>
      </c>
      <c r="FJN1" s="1460" t="s">
        <v>5197</v>
      </c>
      <c r="FJO1" s="1460" t="s">
        <v>5197</v>
      </c>
      <c r="FJP1" s="1460" t="s">
        <v>5197</v>
      </c>
      <c r="FJQ1" s="1460" t="s">
        <v>5197</v>
      </c>
      <c r="FJR1" s="1460" t="s">
        <v>5197</v>
      </c>
      <c r="FJS1" s="1460" t="s">
        <v>5197</v>
      </c>
      <c r="FJT1" s="1460" t="s">
        <v>5197</v>
      </c>
      <c r="FJU1" s="1460" t="s">
        <v>5197</v>
      </c>
      <c r="FJV1" s="1460" t="s">
        <v>5197</v>
      </c>
      <c r="FJW1" s="1460" t="s">
        <v>5197</v>
      </c>
      <c r="FJX1" s="1460" t="s">
        <v>5197</v>
      </c>
      <c r="FJY1" s="1460" t="s">
        <v>5197</v>
      </c>
      <c r="FJZ1" s="1460" t="s">
        <v>5197</v>
      </c>
      <c r="FKA1" s="1460" t="s">
        <v>5197</v>
      </c>
      <c r="FKB1" s="1460" t="s">
        <v>5197</v>
      </c>
      <c r="FKC1" s="1460" t="s">
        <v>5197</v>
      </c>
      <c r="FKD1" s="1460" t="s">
        <v>5197</v>
      </c>
      <c r="FKE1" s="1460" t="s">
        <v>5197</v>
      </c>
      <c r="FKF1" s="1460" t="s">
        <v>5197</v>
      </c>
      <c r="FKG1" s="1460" t="s">
        <v>5197</v>
      </c>
      <c r="FKH1" s="1460" t="s">
        <v>5197</v>
      </c>
      <c r="FKI1" s="1460" t="s">
        <v>5197</v>
      </c>
      <c r="FKJ1" s="1460" t="s">
        <v>5197</v>
      </c>
      <c r="FKK1" s="1460" t="s">
        <v>5197</v>
      </c>
      <c r="FKL1" s="1460" t="s">
        <v>5197</v>
      </c>
      <c r="FKM1" s="1460" t="s">
        <v>5197</v>
      </c>
      <c r="FKN1" s="1460" t="s">
        <v>5197</v>
      </c>
      <c r="FKO1" s="1460" t="s">
        <v>5197</v>
      </c>
      <c r="FKP1" s="1460" t="s">
        <v>5197</v>
      </c>
      <c r="FKQ1" s="1460" t="s">
        <v>5197</v>
      </c>
      <c r="FKR1" s="1460" t="s">
        <v>5197</v>
      </c>
      <c r="FKS1" s="1460" t="s">
        <v>5197</v>
      </c>
      <c r="FKT1" s="1460" t="s">
        <v>5197</v>
      </c>
      <c r="FKU1" s="1460" t="s">
        <v>5197</v>
      </c>
      <c r="FKV1" s="1460" t="s">
        <v>5197</v>
      </c>
      <c r="FKW1" s="1460" t="s">
        <v>5197</v>
      </c>
      <c r="FKX1" s="1460" t="s">
        <v>5197</v>
      </c>
      <c r="FKY1" s="1460" t="s">
        <v>5197</v>
      </c>
      <c r="FKZ1" s="1460" t="s">
        <v>5197</v>
      </c>
      <c r="FLA1" s="1460" t="s">
        <v>5197</v>
      </c>
      <c r="FLB1" s="1460" t="s">
        <v>5197</v>
      </c>
      <c r="FLC1" s="1460" t="s">
        <v>5197</v>
      </c>
      <c r="FLD1" s="1460" t="s">
        <v>5197</v>
      </c>
      <c r="FLE1" s="1460" t="s">
        <v>5197</v>
      </c>
      <c r="FLF1" s="1460" t="s">
        <v>5197</v>
      </c>
      <c r="FLG1" s="1460" t="s">
        <v>5197</v>
      </c>
      <c r="FLH1" s="1460" t="s">
        <v>5197</v>
      </c>
      <c r="FLI1" s="1460" t="s">
        <v>5197</v>
      </c>
      <c r="FLJ1" s="1460" t="s">
        <v>5197</v>
      </c>
      <c r="FLK1" s="1460" t="s">
        <v>5197</v>
      </c>
      <c r="FLL1" s="1460" t="s">
        <v>5197</v>
      </c>
      <c r="FLM1" s="1460" t="s">
        <v>5197</v>
      </c>
      <c r="FLN1" s="1460" t="s">
        <v>5197</v>
      </c>
      <c r="FLO1" s="1460" t="s">
        <v>5197</v>
      </c>
      <c r="FLP1" s="1460" t="s">
        <v>5197</v>
      </c>
      <c r="FLQ1" s="1460" t="s">
        <v>5197</v>
      </c>
      <c r="FLR1" s="1460" t="s">
        <v>5197</v>
      </c>
      <c r="FLS1" s="1460" t="s">
        <v>5197</v>
      </c>
      <c r="FLT1" s="1460" t="s">
        <v>5197</v>
      </c>
      <c r="FLU1" s="1460" t="s">
        <v>5197</v>
      </c>
      <c r="FLV1" s="1460" t="s">
        <v>5197</v>
      </c>
      <c r="FLW1" s="1460" t="s">
        <v>5197</v>
      </c>
      <c r="FLX1" s="1460" t="s">
        <v>5197</v>
      </c>
      <c r="FLY1" s="1460" t="s">
        <v>5197</v>
      </c>
      <c r="FLZ1" s="1460" t="s">
        <v>5197</v>
      </c>
      <c r="FMA1" s="1460" t="s">
        <v>5197</v>
      </c>
      <c r="FMB1" s="1460" t="s">
        <v>5197</v>
      </c>
      <c r="FMC1" s="1460" t="s">
        <v>5197</v>
      </c>
      <c r="FMD1" s="1460" t="s">
        <v>5197</v>
      </c>
      <c r="FME1" s="1460" t="s">
        <v>5197</v>
      </c>
      <c r="FMF1" s="1460" t="s">
        <v>5197</v>
      </c>
      <c r="FMG1" s="1460" t="s">
        <v>5197</v>
      </c>
      <c r="FMH1" s="1460" t="s">
        <v>5197</v>
      </c>
      <c r="FMI1" s="1460" t="s">
        <v>5197</v>
      </c>
      <c r="FMJ1" s="1460" t="s">
        <v>5197</v>
      </c>
      <c r="FMK1" s="1460" t="s">
        <v>5197</v>
      </c>
      <c r="FML1" s="1460" t="s">
        <v>5197</v>
      </c>
      <c r="FMM1" s="1460" t="s">
        <v>5197</v>
      </c>
      <c r="FMN1" s="1460" t="s">
        <v>5197</v>
      </c>
      <c r="FMO1" s="1460" t="s">
        <v>5197</v>
      </c>
      <c r="FMP1" s="1460" t="s">
        <v>5197</v>
      </c>
      <c r="FMQ1" s="1460" t="s">
        <v>5197</v>
      </c>
      <c r="FMR1" s="1460" t="s">
        <v>5197</v>
      </c>
      <c r="FMS1" s="1460" t="s">
        <v>5197</v>
      </c>
      <c r="FMT1" s="1460" t="s">
        <v>5197</v>
      </c>
      <c r="FMU1" s="1460" t="s">
        <v>5197</v>
      </c>
      <c r="FMV1" s="1460" t="s">
        <v>5197</v>
      </c>
      <c r="FMW1" s="1460" t="s">
        <v>5197</v>
      </c>
      <c r="FMX1" s="1460" t="s">
        <v>5197</v>
      </c>
      <c r="FMY1" s="1460" t="s">
        <v>5197</v>
      </c>
      <c r="FMZ1" s="1460" t="s">
        <v>5197</v>
      </c>
      <c r="FNA1" s="1460" t="s">
        <v>5197</v>
      </c>
      <c r="FNB1" s="1460" t="s">
        <v>5197</v>
      </c>
      <c r="FNC1" s="1460" t="s">
        <v>5197</v>
      </c>
      <c r="FND1" s="1460" t="s">
        <v>5197</v>
      </c>
      <c r="FNE1" s="1460" t="s">
        <v>5197</v>
      </c>
      <c r="FNF1" s="1460" t="s">
        <v>5197</v>
      </c>
      <c r="FNG1" s="1460" t="s">
        <v>5197</v>
      </c>
      <c r="FNH1" s="1460" t="s">
        <v>5197</v>
      </c>
      <c r="FNI1" s="1460" t="s">
        <v>5197</v>
      </c>
      <c r="FNJ1" s="1460" t="s">
        <v>5197</v>
      </c>
      <c r="FNK1" s="1460" t="s">
        <v>5197</v>
      </c>
      <c r="FNL1" s="1460" t="s">
        <v>5197</v>
      </c>
      <c r="FNM1" s="1460" t="s">
        <v>5197</v>
      </c>
      <c r="FNN1" s="1460" t="s">
        <v>5197</v>
      </c>
      <c r="FNO1" s="1460" t="s">
        <v>5197</v>
      </c>
      <c r="FNP1" s="1460" t="s">
        <v>5197</v>
      </c>
      <c r="FNQ1" s="1460" t="s">
        <v>5197</v>
      </c>
      <c r="FNR1" s="1460" t="s">
        <v>5197</v>
      </c>
      <c r="FNS1" s="1460" t="s">
        <v>5197</v>
      </c>
      <c r="FNT1" s="1460" t="s">
        <v>5197</v>
      </c>
      <c r="FNU1" s="1460" t="s">
        <v>5197</v>
      </c>
      <c r="FNV1" s="1460" t="s">
        <v>5197</v>
      </c>
      <c r="FNW1" s="1460" t="s">
        <v>5197</v>
      </c>
      <c r="FNX1" s="1460" t="s">
        <v>5197</v>
      </c>
      <c r="FNY1" s="1460" t="s">
        <v>5197</v>
      </c>
      <c r="FNZ1" s="1460" t="s">
        <v>5197</v>
      </c>
      <c r="FOA1" s="1460" t="s">
        <v>5197</v>
      </c>
      <c r="FOB1" s="1460" t="s">
        <v>5197</v>
      </c>
      <c r="FOC1" s="1460" t="s">
        <v>5197</v>
      </c>
      <c r="FOD1" s="1460" t="s">
        <v>5197</v>
      </c>
      <c r="FOE1" s="1460" t="s">
        <v>5197</v>
      </c>
      <c r="FOF1" s="1460" t="s">
        <v>5197</v>
      </c>
      <c r="FOG1" s="1460" t="s">
        <v>5197</v>
      </c>
      <c r="FOH1" s="1460" t="s">
        <v>5197</v>
      </c>
      <c r="FOI1" s="1460" t="s">
        <v>5197</v>
      </c>
      <c r="FOJ1" s="1460" t="s">
        <v>5197</v>
      </c>
      <c r="FOK1" s="1460" t="s">
        <v>5197</v>
      </c>
      <c r="FOL1" s="1460" t="s">
        <v>5197</v>
      </c>
      <c r="FOM1" s="1460" t="s">
        <v>5197</v>
      </c>
      <c r="FON1" s="1460" t="s">
        <v>5197</v>
      </c>
      <c r="FOO1" s="1460" t="s">
        <v>5197</v>
      </c>
      <c r="FOP1" s="1460" t="s">
        <v>5197</v>
      </c>
      <c r="FOQ1" s="1460" t="s">
        <v>5197</v>
      </c>
      <c r="FOR1" s="1460" t="s">
        <v>5197</v>
      </c>
      <c r="FOS1" s="1460" t="s">
        <v>5197</v>
      </c>
      <c r="FOT1" s="1460" t="s">
        <v>5197</v>
      </c>
      <c r="FOU1" s="1460" t="s">
        <v>5197</v>
      </c>
      <c r="FOV1" s="1460" t="s">
        <v>5197</v>
      </c>
      <c r="FOW1" s="1460" t="s">
        <v>5197</v>
      </c>
      <c r="FOX1" s="1460" t="s">
        <v>5197</v>
      </c>
      <c r="FOY1" s="1460" t="s">
        <v>5197</v>
      </c>
      <c r="FOZ1" s="1460" t="s">
        <v>5197</v>
      </c>
      <c r="FPA1" s="1460" t="s">
        <v>5197</v>
      </c>
      <c r="FPB1" s="1460" t="s">
        <v>5197</v>
      </c>
      <c r="FPC1" s="1460" t="s">
        <v>5197</v>
      </c>
      <c r="FPD1" s="1460" t="s">
        <v>5197</v>
      </c>
      <c r="FPE1" s="1460" t="s">
        <v>5197</v>
      </c>
      <c r="FPF1" s="1460" t="s">
        <v>5197</v>
      </c>
      <c r="FPG1" s="1460" t="s">
        <v>5197</v>
      </c>
      <c r="FPH1" s="1460" t="s">
        <v>5197</v>
      </c>
      <c r="FPI1" s="1460" t="s">
        <v>5197</v>
      </c>
      <c r="FPJ1" s="1460" t="s">
        <v>5197</v>
      </c>
      <c r="FPK1" s="1460" t="s">
        <v>5197</v>
      </c>
      <c r="FPL1" s="1460" t="s">
        <v>5197</v>
      </c>
      <c r="FPM1" s="1460" t="s">
        <v>5197</v>
      </c>
      <c r="FPN1" s="1460" t="s">
        <v>5197</v>
      </c>
      <c r="FPO1" s="1460" t="s">
        <v>5197</v>
      </c>
      <c r="FPP1" s="1460" t="s">
        <v>5197</v>
      </c>
      <c r="FPQ1" s="1460" t="s">
        <v>5197</v>
      </c>
      <c r="FPR1" s="1460" t="s">
        <v>5197</v>
      </c>
      <c r="FPS1" s="1460" t="s">
        <v>5197</v>
      </c>
      <c r="FPT1" s="1460" t="s">
        <v>5197</v>
      </c>
      <c r="FPU1" s="1460" t="s">
        <v>5197</v>
      </c>
      <c r="FPV1" s="1460" t="s">
        <v>5197</v>
      </c>
      <c r="FPW1" s="1460" t="s">
        <v>5197</v>
      </c>
      <c r="FPX1" s="1460" t="s">
        <v>5197</v>
      </c>
      <c r="FPY1" s="1460" t="s">
        <v>5197</v>
      </c>
      <c r="FPZ1" s="1460" t="s">
        <v>5197</v>
      </c>
      <c r="FQA1" s="1460" t="s">
        <v>5197</v>
      </c>
      <c r="FQB1" s="1460" t="s">
        <v>5197</v>
      </c>
      <c r="FQC1" s="1460" t="s">
        <v>5197</v>
      </c>
      <c r="FQD1" s="1460" t="s">
        <v>5197</v>
      </c>
      <c r="FQE1" s="1460" t="s">
        <v>5197</v>
      </c>
      <c r="FQF1" s="1460" t="s">
        <v>5197</v>
      </c>
      <c r="FQG1" s="1460" t="s">
        <v>5197</v>
      </c>
      <c r="FQH1" s="1460" t="s">
        <v>5197</v>
      </c>
      <c r="FQI1" s="1460" t="s">
        <v>5197</v>
      </c>
      <c r="FQJ1" s="1460" t="s">
        <v>5197</v>
      </c>
      <c r="FQK1" s="1460" t="s">
        <v>5197</v>
      </c>
      <c r="FQL1" s="1460" t="s">
        <v>5197</v>
      </c>
      <c r="FQM1" s="1460" t="s">
        <v>5197</v>
      </c>
      <c r="FQN1" s="1460" t="s">
        <v>5197</v>
      </c>
      <c r="FQO1" s="1460" t="s">
        <v>5197</v>
      </c>
      <c r="FQP1" s="1460" t="s">
        <v>5197</v>
      </c>
      <c r="FQQ1" s="1460" t="s">
        <v>5197</v>
      </c>
      <c r="FQR1" s="1460" t="s">
        <v>5197</v>
      </c>
      <c r="FQS1" s="1460" t="s">
        <v>5197</v>
      </c>
      <c r="FQT1" s="1460" t="s">
        <v>5197</v>
      </c>
      <c r="FQU1" s="1460" t="s">
        <v>5197</v>
      </c>
      <c r="FQV1" s="1460" t="s">
        <v>5197</v>
      </c>
      <c r="FQW1" s="1460" t="s">
        <v>5197</v>
      </c>
      <c r="FQX1" s="1460" t="s">
        <v>5197</v>
      </c>
      <c r="FQY1" s="1460" t="s">
        <v>5197</v>
      </c>
      <c r="FQZ1" s="1460" t="s">
        <v>5197</v>
      </c>
      <c r="FRA1" s="1460" t="s">
        <v>5197</v>
      </c>
      <c r="FRB1" s="1460" t="s">
        <v>5197</v>
      </c>
      <c r="FRC1" s="1460" t="s">
        <v>5197</v>
      </c>
      <c r="FRD1" s="1460" t="s">
        <v>5197</v>
      </c>
      <c r="FRE1" s="1460" t="s">
        <v>5197</v>
      </c>
      <c r="FRF1" s="1460" t="s">
        <v>5197</v>
      </c>
      <c r="FRG1" s="1460" t="s">
        <v>5197</v>
      </c>
      <c r="FRH1" s="1460" t="s">
        <v>5197</v>
      </c>
      <c r="FRI1" s="1460" t="s">
        <v>5197</v>
      </c>
      <c r="FRJ1" s="1460" t="s">
        <v>5197</v>
      </c>
      <c r="FRK1" s="1460" t="s">
        <v>5197</v>
      </c>
      <c r="FRL1" s="1460" t="s">
        <v>5197</v>
      </c>
      <c r="FRM1" s="1460" t="s">
        <v>5197</v>
      </c>
      <c r="FRN1" s="1460" t="s">
        <v>5197</v>
      </c>
      <c r="FRO1" s="1460" t="s">
        <v>5197</v>
      </c>
      <c r="FRP1" s="1460" t="s">
        <v>5197</v>
      </c>
      <c r="FRQ1" s="1460" t="s">
        <v>5197</v>
      </c>
      <c r="FRR1" s="1460" t="s">
        <v>5197</v>
      </c>
      <c r="FRS1" s="1460" t="s">
        <v>5197</v>
      </c>
      <c r="FRT1" s="1460" t="s">
        <v>5197</v>
      </c>
      <c r="FRU1" s="1460" t="s">
        <v>5197</v>
      </c>
      <c r="FRV1" s="1460" t="s">
        <v>5197</v>
      </c>
      <c r="FRW1" s="1460" t="s">
        <v>5197</v>
      </c>
      <c r="FRX1" s="1460" t="s">
        <v>5197</v>
      </c>
      <c r="FRY1" s="1460" t="s">
        <v>5197</v>
      </c>
      <c r="FRZ1" s="1460" t="s">
        <v>5197</v>
      </c>
      <c r="FSA1" s="1460" t="s">
        <v>5197</v>
      </c>
      <c r="FSB1" s="1460" t="s">
        <v>5197</v>
      </c>
      <c r="FSC1" s="1460" t="s">
        <v>5197</v>
      </c>
      <c r="FSD1" s="1460" t="s">
        <v>5197</v>
      </c>
      <c r="FSE1" s="1460" t="s">
        <v>5197</v>
      </c>
      <c r="FSF1" s="1460" t="s">
        <v>5197</v>
      </c>
      <c r="FSG1" s="1460" t="s">
        <v>5197</v>
      </c>
      <c r="FSH1" s="1460" t="s">
        <v>5197</v>
      </c>
      <c r="FSI1" s="1460" t="s">
        <v>5197</v>
      </c>
      <c r="FSJ1" s="1460" t="s">
        <v>5197</v>
      </c>
      <c r="FSK1" s="1460" t="s">
        <v>5197</v>
      </c>
      <c r="FSL1" s="1460" t="s">
        <v>5197</v>
      </c>
      <c r="FSM1" s="1460" t="s">
        <v>5197</v>
      </c>
      <c r="FSN1" s="1460" t="s">
        <v>5197</v>
      </c>
      <c r="FSO1" s="1460" t="s">
        <v>5197</v>
      </c>
      <c r="FSP1" s="1460" t="s">
        <v>5197</v>
      </c>
      <c r="FSQ1" s="1460" t="s">
        <v>5197</v>
      </c>
      <c r="FSR1" s="1460" t="s">
        <v>5197</v>
      </c>
      <c r="FSS1" s="1460" t="s">
        <v>5197</v>
      </c>
      <c r="FST1" s="1460" t="s">
        <v>5197</v>
      </c>
      <c r="FSU1" s="1460" t="s">
        <v>5197</v>
      </c>
      <c r="FSV1" s="1460" t="s">
        <v>5197</v>
      </c>
      <c r="FSW1" s="1460" t="s">
        <v>5197</v>
      </c>
      <c r="FSX1" s="1460" t="s">
        <v>5197</v>
      </c>
      <c r="FSY1" s="1460" t="s">
        <v>5197</v>
      </c>
      <c r="FSZ1" s="1460" t="s">
        <v>5197</v>
      </c>
      <c r="FTA1" s="1460" t="s">
        <v>5197</v>
      </c>
      <c r="FTB1" s="1460" t="s">
        <v>5197</v>
      </c>
      <c r="FTC1" s="1460" t="s">
        <v>5197</v>
      </c>
      <c r="FTD1" s="1460" t="s">
        <v>5197</v>
      </c>
      <c r="FTE1" s="1460" t="s">
        <v>5197</v>
      </c>
      <c r="FTF1" s="1460" t="s">
        <v>5197</v>
      </c>
      <c r="FTG1" s="1460" t="s">
        <v>5197</v>
      </c>
      <c r="FTH1" s="1460" t="s">
        <v>5197</v>
      </c>
      <c r="FTI1" s="1460" t="s">
        <v>5197</v>
      </c>
      <c r="FTJ1" s="1460" t="s">
        <v>5197</v>
      </c>
      <c r="FTK1" s="1460" t="s">
        <v>5197</v>
      </c>
      <c r="FTL1" s="1460" t="s">
        <v>5197</v>
      </c>
      <c r="FTM1" s="1460" t="s">
        <v>5197</v>
      </c>
      <c r="FTN1" s="1460" t="s">
        <v>5197</v>
      </c>
      <c r="FTO1" s="1460" t="s">
        <v>5197</v>
      </c>
      <c r="FTP1" s="1460" t="s">
        <v>5197</v>
      </c>
      <c r="FTQ1" s="1460" t="s">
        <v>5197</v>
      </c>
      <c r="FTR1" s="1460" t="s">
        <v>5197</v>
      </c>
      <c r="FTS1" s="1460" t="s">
        <v>5197</v>
      </c>
      <c r="FTT1" s="1460" t="s">
        <v>5197</v>
      </c>
      <c r="FTU1" s="1460" t="s">
        <v>5197</v>
      </c>
      <c r="FTV1" s="1460" t="s">
        <v>5197</v>
      </c>
      <c r="FTW1" s="1460" t="s">
        <v>5197</v>
      </c>
      <c r="FTX1" s="1460" t="s">
        <v>5197</v>
      </c>
      <c r="FTY1" s="1460" t="s">
        <v>5197</v>
      </c>
      <c r="FTZ1" s="1460" t="s">
        <v>5197</v>
      </c>
      <c r="FUA1" s="1460" t="s">
        <v>5197</v>
      </c>
      <c r="FUB1" s="1460" t="s">
        <v>5197</v>
      </c>
      <c r="FUC1" s="1460" t="s">
        <v>5197</v>
      </c>
      <c r="FUD1" s="1460" t="s">
        <v>5197</v>
      </c>
      <c r="FUE1" s="1460" t="s">
        <v>5197</v>
      </c>
      <c r="FUF1" s="1460" t="s">
        <v>5197</v>
      </c>
      <c r="FUG1" s="1460" t="s">
        <v>5197</v>
      </c>
      <c r="FUH1" s="1460" t="s">
        <v>5197</v>
      </c>
      <c r="FUI1" s="1460" t="s">
        <v>5197</v>
      </c>
      <c r="FUJ1" s="1460" t="s">
        <v>5197</v>
      </c>
      <c r="FUK1" s="1460" t="s">
        <v>5197</v>
      </c>
      <c r="FUL1" s="1460" t="s">
        <v>5197</v>
      </c>
      <c r="FUM1" s="1460" t="s">
        <v>5197</v>
      </c>
      <c r="FUN1" s="1460" t="s">
        <v>5197</v>
      </c>
      <c r="FUO1" s="1460" t="s">
        <v>5197</v>
      </c>
      <c r="FUP1" s="1460" t="s">
        <v>5197</v>
      </c>
      <c r="FUQ1" s="1460" t="s">
        <v>5197</v>
      </c>
      <c r="FUR1" s="1460" t="s">
        <v>5197</v>
      </c>
      <c r="FUS1" s="1460" t="s">
        <v>5197</v>
      </c>
      <c r="FUT1" s="1460" t="s">
        <v>5197</v>
      </c>
      <c r="FUU1" s="1460" t="s">
        <v>5197</v>
      </c>
      <c r="FUV1" s="1460" t="s">
        <v>5197</v>
      </c>
      <c r="FUW1" s="1460" t="s">
        <v>5197</v>
      </c>
      <c r="FUX1" s="1460" t="s">
        <v>5197</v>
      </c>
      <c r="FUY1" s="1460" t="s">
        <v>5197</v>
      </c>
      <c r="FUZ1" s="1460" t="s">
        <v>5197</v>
      </c>
      <c r="FVA1" s="1460" t="s">
        <v>5197</v>
      </c>
      <c r="FVB1" s="1460" t="s">
        <v>5197</v>
      </c>
      <c r="FVC1" s="1460" t="s">
        <v>5197</v>
      </c>
      <c r="FVD1" s="1460" t="s">
        <v>5197</v>
      </c>
      <c r="FVE1" s="1460" t="s">
        <v>5197</v>
      </c>
      <c r="FVF1" s="1460" t="s">
        <v>5197</v>
      </c>
      <c r="FVG1" s="1460" t="s">
        <v>5197</v>
      </c>
      <c r="FVH1" s="1460" t="s">
        <v>5197</v>
      </c>
      <c r="FVI1" s="1460" t="s">
        <v>5197</v>
      </c>
      <c r="FVJ1" s="1460" t="s">
        <v>5197</v>
      </c>
      <c r="FVK1" s="1460" t="s">
        <v>5197</v>
      </c>
      <c r="FVL1" s="1460" t="s">
        <v>5197</v>
      </c>
      <c r="FVM1" s="1460" t="s">
        <v>5197</v>
      </c>
      <c r="FVN1" s="1460" t="s">
        <v>5197</v>
      </c>
      <c r="FVO1" s="1460" t="s">
        <v>5197</v>
      </c>
      <c r="FVP1" s="1460" t="s">
        <v>5197</v>
      </c>
      <c r="FVQ1" s="1460" t="s">
        <v>5197</v>
      </c>
      <c r="FVR1" s="1460" t="s">
        <v>5197</v>
      </c>
      <c r="FVS1" s="1460" t="s">
        <v>5197</v>
      </c>
      <c r="FVT1" s="1460" t="s">
        <v>5197</v>
      </c>
      <c r="FVU1" s="1460" t="s">
        <v>5197</v>
      </c>
      <c r="FVV1" s="1460" t="s">
        <v>5197</v>
      </c>
      <c r="FVW1" s="1460" t="s">
        <v>5197</v>
      </c>
      <c r="FVX1" s="1460" t="s">
        <v>5197</v>
      </c>
      <c r="FVY1" s="1460" t="s">
        <v>5197</v>
      </c>
      <c r="FVZ1" s="1460" t="s">
        <v>5197</v>
      </c>
      <c r="FWA1" s="1460" t="s">
        <v>5197</v>
      </c>
      <c r="FWB1" s="1460" t="s">
        <v>5197</v>
      </c>
      <c r="FWC1" s="1460" t="s">
        <v>5197</v>
      </c>
      <c r="FWD1" s="1460" t="s">
        <v>5197</v>
      </c>
      <c r="FWE1" s="1460" t="s">
        <v>5197</v>
      </c>
      <c r="FWF1" s="1460" t="s">
        <v>5197</v>
      </c>
      <c r="FWG1" s="1460" t="s">
        <v>5197</v>
      </c>
      <c r="FWH1" s="1460" t="s">
        <v>5197</v>
      </c>
      <c r="FWI1" s="1460" t="s">
        <v>5197</v>
      </c>
      <c r="FWJ1" s="1460" t="s">
        <v>5197</v>
      </c>
      <c r="FWK1" s="1460" t="s">
        <v>5197</v>
      </c>
      <c r="FWL1" s="1460" t="s">
        <v>5197</v>
      </c>
      <c r="FWM1" s="1460" t="s">
        <v>5197</v>
      </c>
      <c r="FWN1" s="1460" t="s">
        <v>5197</v>
      </c>
      <c r="FWO1" s="1460" t="s">
        <v>5197</v>
      </c>
      <c r="FWP1" s="1460" t="s">
        <v>5197</v>
      </c>
      <c r="FWQ1" s="1460" t="s">
        <v>5197</v>
      </c>
      <c r="FWR1" s="1460" t="s">
        <v>5197</v>
      </c>
      <c r="FWS1" s="1460" t="s">
        <v>5197</v>
      </c>
      <c r="FWT1" s="1460" t="s">
        <v>5197</v>
      </c>
      <c r="FWU1" s="1460" t="s">
        <v>5197</v>
      </c>
      <c r="FWV1" s="1460" t="s">
        <v>5197</v>
      </c>
      <c r="FWW1" s="1460" t="s">
        <v>5197</v>
      </c>
      <c r="FWX1" s="1460" t="s">
        <v>5197</v>
      </c>
      <c r="FWY1" s="1460" t="s">
        <v>5197</v>
      </c>
      <c r="FWZ1" s="1460" t="s">
        <v>5197</v>
      </c>
      <c r="FXA1" s="1460" t="s">
        <v>5197</v>
      </c>
      <c r="FXB1" s="1460" t="s">
        <v>5197</v>
      </c>
      <c r="FXC1" s="1460" t="s">
        <v>5197</v>
      </c>
      <c r="FXD1" s="1460" t="s">
        <v>5197</v>
      </c>
      <c r="FXE1" s="1460" t="s">
        <v>5197</v>
      </c>
      <c r="FXF1" s="1460" t="s">
        <v>5197</v>
      </c>
      <c r="FXG1" s="1460" t="s">
        <v>5197</v>
      </c>
      <c r="FXH1" s="1460" t="s">
        <v>5197</v>
      </c>
      <c r="FXI1" s="1460" t="s">
        <v>5197</v>
      </c>
      <c r="FXJ1" s="1460" t="s">
        <v>5197</v>
      </c>
      <c r="FXK1" s="1460" t="s">
        <v>5197</v>
      </c>
      <c r="FXL1" s="1460" t="s">
        <v>5197</v>
      </c>
      <c r="FXM1" s="1460" t="s">
        <v>5197</v>
      </c>
      <c r="FXN1" s="1460" t="s">
        <v>5197</v>
      </c>
      <c r="FXO1" s="1460" t="s">
        <v>5197</v>
      </c>
      <c r="FXP1" s="1460" t="s">
        <v>5197</v>
      </c>
      <c r="FXQ1" s="1460" t="s">
        <v>5197</v>
      </c>
      <c r="FXR1" s="1460" t="s">
        <v>5197</v>
      </c>
      <c r="FXS1" s="1460" t="s">
        <v>5197</v>
      </c>
      <c r="FXT1" s="1460" t="s">
        <v>5197</v>
      </c>
      <c r="FXU1" s="1460" t="s">
        <v>5197</v>
      </c>
      <c r="FXV1" s="1460" t="s">
        <v>5197</v>
      </c>
      <c r="FXW1" s="1460" t="s">
        <v>5197</v>
      </c>
      <c r="FXX1" s="1460" t="s">
        <v>5197</v>
      </c>
      <c r="FXY1" s="1460" t="s">
        <v>5197</v>
      </c>
      <c r="FXZ1" s="1460" t="s">
        <v>5197</v>
      </c>
      <c r="FYA1" s="1460" t="s">
        <v>5197</v>
      </c>
      <c r="FYB1" s="1460" t="s">
        <v>5197</v>
      </c>
      <c r="FYC1" s="1460" t="s">
        <v>5197</v>
      </c>
      <c r="FYD1" s="1460" t="s">
        <v>5197</v>
      </c>
      <c r="FYE1" s="1460" t="s">
        <v>5197</v>
      </c>
      <c r="FYF1" s="1460" t="s">
        <v>5197</v>
      </c>
      <c r="FYG1" s="1460" t="s">
        <v>5197</v>
      </c>
      <c r="FYH1" s="1460" t="s">
        <v>5197</v>
      </c>
      <c r="FYI1" s="1460" t="s">
        <v>5197</v>
      </c>
      <c r="FYJ1" s="1460" t="s">
        <v>5197</v>
      </c>
      <c r="FYK1" s="1460" t="s">
        <v>5197</v>
      </c>
      <c r="FYL1" s="1460" t="s">
        <v>5197</v>
      </c>
      <c r="FYM1" s="1460" t="s">
        <v>5197</v>
      </c>
      <c r="FYN1" s="1460" t="s">
        <v>5197</v>
      </c>
      <c r="FYO1" s="1460" t="s">
        <v>5197</v>
      </c>
      <c r="FYP1" s="1460" t="s">
        <v>5197</v>
      </c>
      <c r="FYQ1" s="1460" t="s">
        <v>5197</v>
      </c>
      <c r="FYR1" s="1460" t="s">
        <v>5197</v>
      </c>
      <c r="FYS1" s="1460" t="s">
        <v>5197</v>
      </c>
      <c r="FYT1" s="1460" t="s">
        <v>5197</v>
      </c>
      <c r="FYU1" s="1460" t="s">
        <v>5197</v>
      </c>
      <c r="FYV1" s="1460" t="s">
        <v>5197</v>
      </c>
      <c r="FYW1" s="1460" t="s">
        <v>5197</v>
      </c>
      <c r="FYX1" s="1460" t="s">
        <v>5197</v>
      </c>
      <c r="FYY1" s="1460" t="s">
        <v>5197</v>
      </c>
      <c r="FYZ1" s="1460" t="s">
        <v>5197</v>
      </c>
      <c r="FZA1" s="1460" t="s">
        <v>5197</v>
      </c>
      <c r="FZB1" s="1460" t="s">
        <v>5197</v>
      </c>
      <c r="FZC1" s="1460" t="s">
        <v>5197</v>
      </c>
      <c r="FZD1" s="1460" t="s">
        <v>5197</v>
      </c>
      <c r="FZE1" s="1460" t="s">
        <v>5197</v>
      </c>
      <c r="FZF1" s="1460" t="s">
        <v>5197</v>
      </c>
      <c r="FZG1" s="1460" t="s">
        <v>5197</v>
      </c>
      <c r="FZH1" s="1460" t="s">
        <v>5197</v>
      </c>
      <c r="FZI1" s="1460" t="s">
        <v>5197</v>
      </c>
      <c r="FZJ1" s="1460" t="s">
        <v>5197</v>
      </c>
      <c r="FZK1" s="1460" t="s">
        <v>5197</v>
      </c>
      <c r="FZL1" s="1460" t="s">
        <v>5197</v>
      </c>
      <c r="FZM1" s="1460" t="s">
        <v>5197</v>
      </c>
      <c r="FZN1" s="1460" t="s">
        <v>5197</v>
      </c>
      <c r="FZO1" s="1460" t="s">
        <v>5197</v>
      </c>
      <c r="FZP1" s="1460" t="s">
        <v>5197</v>
      </c>
      <c r="FZQ1" s="1460" t="s">
        <v>5197</v>
      </c>
      <c r="FZR1" s="1460" t="s">
        <v>5197</v>
      </c>
      <c r="FZS1" s="1460" t="s">
        <v>5197</v>
      </c>
      <c r="FZT1" s="1460" t="s">
        <v>5197</v>
      </c>
      <c r="FZU1" s="1460" t="s">
        <v>5197</v>
      </c>
      <c r="FZV1" s="1460" t="s">
        <v>5197</v>
      </c>
      <c r="FZW1" s="1460" t="s">
        <v>5197</v>
      </c>
      <c r="FZX1" s="1460" t="s">
        <v>5197</v>
      </c>
      <c r="FZY1" s="1460" t="s">
        <v>5197</v>
      </c>
      <c r="FZZ1" s="1460" t="s">
        <v>5197</v>
      </c>
      <c r="GAA1" s="1460" t="s">
        <v>5197</v>
      </c>
      <c r="GAB1" s="1460" t="s">
        <v>5197</v>
      </c>
      <c r="GAC1" s="1460" t="s">
        <v>5197</v>
      </c>
      <c r="GAD1" s="1460" t="s">
        <v>5197</v>
      </c>
      <c r="GAE1" s="1460" t="s">
        <v>5197</v>
      </c>
      <c r="GAF1" s="1460" t="s">
        <v>5197</v>
      </c>
      <c r="GAG1" s="1460" t="s">
        <v>5197</v>
      </c>
      <c r="GAH1" s="1460" t="s">
        <v>5197</v>
      </c>
      <c r="GAI1" s="1460" t="s">
        <v>5197</v>
      </c>
      <c r="GAJ1" s="1460" t="s">
        <v>5197</v>
      </c>
      <c r="GAK1" s="1460" t="s">
        <v>5197</v>
      </c>
      <c r="GAL1" s="1460" t="s">
        <v>5197</v>
      </c>
      <c r="GAM1" s="1460" t="s">
        <v>5197</v>
      </c>
      <c r="GAN1" s="1460" t="s">
        <v>5197</v>
      </c>
      <c r="GAO1" s="1460" t="s">
        <v>5197</v>
      </c>
      <c r="GAP1" s="1460" t="s">
        <v>5197</v>
      </c>
      <c r="GAQ1" s="1460" t="s">
        <v>5197</v>
      </c>
      <c r="GAR1" s="1460" t="s">
        <v>5197</v>
      </c>
      <c r="GAS1" s="1460" t="s">
        <v>5197</v>
      </c>
      <c r="GAT1" s="1460" t="s">
        <v>5197</v>
      </c>
      <c r="GAU1" s="1460" t="s">
        <v>5197</v>
      </c>
      <c r="GAV1" s="1460" t="s">
        <v>5197</v>
      </c>
      <c r="GAW1" s="1460" t="s">
        <v>5197</v>
      </c>
      <c r="GAX1" s="1460" t="s">
        <v>5197</v>
      </c>
      <c r="GAY1" s="1460" t="s">
        <v>5197</v>
      </c>
      <c r="GAZ1" s="1460" t="s">
        <v>5197</v>
      </c>
      <c r="GBA1" s="1460" t="s">
        <v>5197</v>
      </c>
      <c r="GBB1" s="1460" t="s">
        <v>5197</v>
      </c>
      <c r="GBC1" s="1460" t="s">
        <v>5197</v>
      </c>
      <c r="GBD1" s="1460" t="s">
        <v>5197</v>
      </c>
      <c r="GBE1" s="1460" t="s">
        <v>5197</v>
      </c>
      <c r="GBF1" s="1460" t="s">
        <v>5197</v>
      </c>
      <c r="GBG1" s="1460" t="s">
        <v>5197</v>
      </c>
      <c r="GBH1" s="1460" t="s">
        <v>5197</v>
      </c>
      <c r="GBI1" s="1460" t="s">
        <v>5197</v>
      </c>
      <c r="GBJ1" s="1460" t="s">
        <v>5197</v>
      </c>
      <c r="GBK1" s="1460" t="s">
        <v>5197</v>
      </c>
      <c r="GBL1" s="1460" t="s">
        <v>5197</v>
      </c>
      <c r="GBM1" s="1460" t="s">
        <v>5197</v>
      </c>
      <c r="GBN1" s="1460" t="s">
        <v>5197</v>
      </c>
      <c r="GBO1" s="1460" t="s">
        <v>5197</v>
      </c>
      <c r="GBP1" s="1460" t="s">
        <v>5197</v>
      </c>
      <c r="GBQ1" s="1460" t="s">
        <v>5197</v>
      </c>
      <c r="GBR1" s="1460" t="s">
        <v>5197</v>
      </c>
      <c r="GBS1" s="1460" t="s">
        <v>5197</v>
      </c>
      <c r="GBT1" s="1460" t="s">
        <v>5197</v>
      </c>
      <c r="GBU1" s="1460" t="s">
        <v>5197</v>
      </c>
      <c r="GBV1" s="1460" t="s">
        <v>5197</v>
      </c>
      <c r="GBW1" s="1460" t="s">
        <v>5197</v>
      </c>
      <c r="GBX1" s="1460" t="s">
        <v>5197</v>
      </c>
      <c r="GBY1" s="1460" t="s">
        <v>5197</v>
      </c>
      <c r="GBZ1" s="1460" t="s">
        <v>5197</v>
      </c>
      <c r="GCA1" s="1460" t="s">
        <v>5197</v>
      </c>
      <c r="GCB1" s="1460" t="s">
        <v>5197</v>
      </c>
      <c r="GCC1" s="1460" t="s">
        <v>5197</v>
      </c>
      <c r="GCD1" s="1460" t="s">
        <v>5197</v>
      </c>
      <c r="GCE1" s="1460" t="s">
        <v>5197</v>
      </c>
      <c r="GCF1" s="1460" t="s">
        <v>5197</v>
      </c>
      <c r="GCG1" s="1460" t="s">
        <v>5197</v>
      </c>
      <c r="GCH1" s="1460" t="s">
        <v>5197</v>
      </c>
      <c r="GCI1" s="1460" t="s">
        <v>5197</v>
      </c>
      <c r="GCJ1" s="1460" t="s">
        <v>5197</v>
      </c>
      <c r="GCK1" s="1460" t="s">
        <v>5197</v>
      </c>
      <c r="GCL1" s="1460" t="s">
        <v>5197</v>
      </c>
      <c r="GCM1" s="1460" t="s">
        <v>5197</v>
      </c>
      <c r="GCN1" s="1460" t="s">
        <v>5197</v>
      </c>
      <c r="GCO1" s="1460" t="s">
        <v>5197</v>
      </c>
      <c r="GCP1" s="1460" t="s">
        <v>5197</v>
      </c>
      <c r="GCQ1" s="1460" t="s">
        <v>5197</v>
      </c>
      <c r="GCR1" s="1460" t="s">
        <v>5197</v>
      </c>
      <c r="GCS1" s="1460" t="s">
        <v>5197</v>
      </c>
      <c r="GCT1" s="1460" t="s">
        <v>5197</v>
      </c>
      <c r="GCU1" s="1460" t="s">
        <v>5197</v>
      </c>
      <c r="GCV1" s="1460" t="s">
        <v>5197</v>
      </c>
      <c r="GCW1" s="1460" t="s">
        <v>5197</v>
      </c>
      <c r="GCX1" s="1460" t="s">
        <v>5197</v>
      </c>
      <c r="GCY1" s="1460" t="s">
        <v>5197</v>
      </c>
      <c r="GCZ1" s="1460" t="s">
        <v>5197</v>
      </c>
      <c r="GDA1" s="1460" t="s">
        <v>5197</v>
      </c>
      <c r="GDB1" s="1460" t="s">
        <v>5197</v>
      </c>
      <c r="GDC1" s="1460" t="s">
        <v>5197</v>
      </c>
      <c r="GDD1" s="1460" t="s">
        <v>5197</v>
      </c>
      <c r="GDE1" s="1460" t="s">
        <v>5197</v>
      </c>
      <c r="GDF1" s="1460" t="s">
        <v>5197</v>
      </c>
      <c r="GDG1" s="1460" t="s">
        <v>5197</v>
      </c>
      <c r="GDH1" s="1460" t="s">
        <v>5197</v>
      </c>
      <c r="GDI1" s="1460" t="s">
        <v>5197</v>
      </c>
      <c r="GDJ1" s="1460" t="s">
        <v>5197</v>
      </c>
      <c r="GDK1" s="1460" t="s">
        <v>5197</v>
      </c>
      <c r="GDL1" s="1460" t="s">
        <v>5197</v>
      </c>
      <c r="GDM1" s="1460" t="s">
        <v>5197</v>
      </c>
      <c r="GDN1" s="1460" t="s">
        <v>5197</v>
      </c>
      <c r="GDO1" s="1460" t="s">
        <v>5197</v>
      </c>
      <c r="GDP1" s="1460" t="s">
        <v>5197</v>
      </c>
      <c r="GDQ1" s="1460" t="s">
        <v>5197</v>
      </c>
      <c r="GDR1" s="1460" t="s">
        <v>5197</v>
      </c>
      <c r="GDS1" s="1460" t="s">
        <v>5197</v>
      </c>
      <c r="GDT1" s="1460" t="s">
        <v>5197</v>
      </c>
      <c r="GDU1" s="1460" t="s">
        <v>5197</v>
      </c>
      <c r="GDV1" s="1460" t="s">
        <v>5197</v>
      </c>
      <c r="GDW1" s="1460" t="s">
        <v>5197</v>
      </c>
      <c r="GDX1" s="1460" t="s">
        <v>5197</v>
      </c>
      <c r="GDY1" s="1460" t="s">
        <v>5197</v>
      </c>
      <c r="GDZ1" s="1460" t="s">
        <v>5197</v>
      </c>
      <c r="GEA1" s="1460" t="s">
        <v>5197</v>
      </c>
      <c r="GEB1" s="1460" t="s">
        <v>5197</v>
      </c>
      <c r="GEC1" s="1460" t="s">
        <v>5197</v>
      </c>
      <c r="GED1" s="1460" t="s">
        <v>5197</v>
      </c>
      <c r="GEE1" s="1460" t="s">
        <v>5197</v>
      </c>
      <c r="GEF1" s="1460" t="s">
        <v>5197</v>
      </c>
      <c r="GEG1" s="1460" t="s">
        <v>5197</v>
      </c>
      <c r="GEH1" s="1460" t="s">
        <v>5197</v>
      </c>
      <c r="GEI1" s="1460" t="s">
        <v>5197</v>
      </c>
      <c r="GEJ1" s="1460" t="s">
        <v>5197</v>
      </c>
      <c r="GEK1" s="1460" t="s">
        <v>5197</v>
      </c>
      <c r="GEL1" s="1460" t="s">
        <v>5197</v>
      </c>
      <c r="GEM1" s="1460" t="s">
        <v>5197</v>
      </c>
      <c r="GEN1" s="1460" t="s">
        <v>5197</v>
      </c>
      <c r="GEO1" s="1460" t="s">
        <v>5197</v>
      </c>
      <c r="GEP1" s="1460" t="s">
        <v>5197</v>
      </c>
      <c r="GEQ1" s="1460" t="s">
        <v>5197</v>
      </c>
      <c r="GER1" s="1460" t="s">
        <v>5197</v>
      </c>
      <c r="GES1" s="1460" t="s">
        <v>5197</v>
      </c>
      <c r="GET1" s="1460" t="s">
        <v>5197</v>
      </c>
      <c r="GEU1" s="1460" t="s">
        <v>5197</v>
      </c>
      <c r="GEV1" s="1460" t="s">
        <v>5197</v>
      </c>
      <c r="GEW1" s="1460" t="s">
        <v>5197</v>
      </c>
      <c r="GEX1" s="1460" t="s">
        <v>5197</v>
      </c>
      <c r="GEY1" s="1460" t="s">
        <v>5197</v>
      </c>
      <c r="GEZ1" s="1460" t="s">
        <v>5197</v>
      </c>
      <c r="GFA1" s="1460" t="s">
        <v>5197</v>
      </c>
      <c r="GFB1" s="1460" t="s">
        <v>5197</v>
      </c>
      <c r="GFC1" s="1460" t="s">
        <v>5197</v>
      </c>
      <c r="GFD1" s="1460" t="s">
        <v>5197</v>
      </c>
      <c r="GFE1" s="1460" t="s">
        <v>5197</v>
      </c>
      <c r="GFF1" s="1460" t="s">
        <v>5197</v>
      </c>
      <c r="GFG1" s="1460" t="s">
        <v>5197</v>
      </c>
      <c r="GFH1" s="1460" t="s">
        <v>5197</v>
      </c>
      <c r="GFI1" s="1460" t="s">
        <v>5197</v>
      </c>
      <c r="GFJ1" s="1460" t="s">
        <v>5197</v>
      </c>
      <c r="GFK1" s="1460" t="s">
        <v>5197</v>
      </c>
      <c r="GFL1" s="1460" t="s">
        <v>5197</v>
      </c>
      <c r="GFM1" s="1460" t="s">
        <v>5197</v>
      </c>
      <c r="GFN1" s="1460" t="s">
        <v>5197</v>
      </c>
      <c r="GFO1" s="1460" t="s">
        <v>5197</v>
      </c>
      <c r="GFP1" s="1460" t="s">
        <v>5197</v>
      </c>
      <c r="GFQ1" s="1460" t="s">
        <v>5197</v>
      </c>
      <c r="GFR1" s="1460" t="s">
        <v>5197</v>
      </c>
      <c r="GFS1" s="1460" t="s">
        <v>5197</v>
      </c>
      <c r="GFT1" s="1460" t="s">
        <v>5197</v>
      </c>
      <c r="GFU1" s="1460" t="s">
        <v>5197</v>
      </c>
      <c r="GFV1" s="1460" t="s">
        <v>5197</v>
      </c>
      <c r="GFW1" s="1460" t="s">
        <v>5197</v>
      </c>
      <c r="GFX1" s="1460" t="s">
        <v>5197</v>
      </c>
      <c r="GFY1" s="1460" t="s">
        <v>5197</v>
      </c>
      <c r="GFZ1" s="1460" t="s">
        <v>5197</v>
      </c>
      <c r="GGA1" s="1460" t="s">
        <v>5197</v>
      </c>
      <c r="GGB1" s="1460" t="s">
        <v>5197</v>
      </c>
      <c r="GGC1" s="1460" t="s">
        <v>5197</v>
      </c>
      <c r="GGD1" s="1460" t="s">
        <v>5197</v>
      </c>
      <c r="GGE1" s="1460" t="s">
        <v>5197</v>
      </c>
      <c r="GGF1" s="1460" t="s">
        <v>5197</v>
      </c>
      <c r="GGG1" s="1460" t="s">
        <v>5197</v>
      </c>
      <c r="GGH1" s="1460" t="s">
        <v>5197</v>
      </c>
      <c r="GGI1" s="1460" t="s">
        <v>5197</v>
      </c>
      <c r="GGJ1" s="1460" t="s">
        <v>5197</v>
      </c>
      <c r="GGK1" s="1460" t="s">
        <v>5197</v>
      </c>
      <c r="GGL1" s="1460" t="s">
        <v>5197</v>
      </c>
      <c r="GGM1" s="1460" t="s">
        <v>5197</v>
      </c>
      <c r="GGN1" s="1460" t="s">
        <v>5197</v>
      </c>
      <c r="GGO1" s="1460" t="s">
        <v>5197</v>
      </c>
      <c r="GGP1" s="1460" t="s">
        <v>5197</v>
      </c>
      <c r="GGQ1" s="1460" t="s">
        <v>5197</v>
      </c>
      <c r="GGR1" s="1460" t="s">
        <v>5197</v>
      </c>
      <c r="GGS1" s="1460" t="s">
        <v>5197</v>
      </c>
      <c r="GGT1" s="1460" t="s">
        <v>5197</v>
      </c>
      <c r="GGU1" s="1460" t="s">
        <v>5197</v>
      </c>
      <c r="GGV1" s="1460" t="s">
        <v>5197</v>
      </c>
      <c r="GGW1" s="1460" t="s">
        <v>5197</v>
      </c>
      <c r="GGX1" s="1460" t="s">
        <v>5197</v>
      </c>
      <c r="GGY1" s="1460" t="s">
        <v>5197</v>
      </c>
      <c r="GGZ1" s="1460" t="s">
        <v>5197</v>
      </c>
      <c r="GHA1" s="1460" t="s">
        <v>5197</v>
      </c>
      <c r="GHB1" s="1460" t="s">
        <v>5197</v>
      </c>
      <c r="GHC1" s="1460" t="s">
        <v>5197</v>
      </c>
      <c r="GHD1" s="1460" t="s">
        <v>5197</v>
      </c>
      <c r="GHE1" s="1460" t="s">
        <v>5197</v>
      </c>
      <c r="GHF1" s="1460" t="s">
        <v>5197</v>
      </c>
      <c r="GHG1" s="1460" t="s">
        <v>5197</v>
      </c>
      <c r="GHH1" s="1460" t="s">
        <v>5197</v>
      </c>
      <c r="GHI1" s="1460" t="s">
        <v>5197</v>
      </c>
      <c r="GHJ1" s="1460" t="s">
        <v>5197</v>
      </c>
      <c r="GHK1" s="1460" t="s">
        <v>5197</v>
      </c>
      <c r="GHL1" s="1460" t="s">
        <v>5197</v>
      </c>
      <c r="GHM1" s="1460" t="s">
        <v>5197</v>
      </c>
      <c r="GHN1" s="1460" t="s">
        <v>5197</v>
      </c>
      <c r="GHO1" s="1460" t="s">
        <v>5197</v>
      </c>
      <c r="GHP1" s="1460" t="s">
        <v>5197</v>
      </c>
      <c r="GHQ1" s="1460" t="s">
        <v>5197</v>
      </c>
      <c r="GHR1" s="1460" t="s">
        <v>5197</v>
      </c>
      <c r="GHS1" s="1460" t="s">
        <v>5197</v>
      </c>
      <c r="GHT1" s="1460" t="s">
        <v>5197</v>
      </c>
      <c r="GHU1" s="1460" t="s">
        <v>5197</v>
      </c>
      <c r="GHV1" s="1460" t="s">
        <v>5197</v>
      </c>
      <c r="GHW1" s="1460" t="s">
        <v>5197</v>
      </c>
      <c r="GHX1" s="1460" t="s">
        <v>5197</v>
      </c>
      <c r="GHY1" s="1460" t="s">
        <v>5197</v>
      </c>
      <c r="GHZ1" s="1460" t="s">
        <v>5197</v>
      </c>
      <c r="GIA1" s="1460" t="s">
        <v>5197</v>
      </c>
      <c r="GIB1" s="1460" t="s">
        <v>5197</v>
      </c>
      <c r="GIC1" s="1460" t="s">
        <v>5197</v>
      </c>
      <c r="GID1" s="1460" t="s">
        <v>5197</v>
      </c>
      <c r="GIE1" s="1460" t="s">
        <v>5197</v>
      </c>
      <c r="GIF1" s="1460" t="s">
        <v>5197</v>
      </c>
      <c r="GIG1" s="1460" t="s">
        <v>5197</v>
      </c>
      <c r="GIH1" s="1460" t="s">
        <v>5197</v>
      </c>
      <c r="GII1" s="1460" t="s">
        <v>5197</v>
      </c>
      <c r="GIJ1" s="1460" t="s">
        <v>5197</v>
      </c>
      <c r="GIK1" s="1460" t="s">
        <v>5197</v>
      </c>
      <c r="GIL1" s="1460" t="s">
        <v>5197</v>
      </c>
      <c r="GIM1" s="1460" t="s">
        <v>5197</v>
      </c>
      <c r="GIN1" s="1460" t="s">
        <v>5197</v>
      </c>
      <c r="GIO1" s="1460" t="s">
        <v>5197</v>
      </c>
      <c r="GIP1" s="1460" t="s">
        <v>5197</v>
      </c>
      <c r="GIQ1" s="1460" t="s">
        <v>5197</v>
      </c>
      <c r="GIR1" s="1460" t="s">
        <v>5197</v>
      </c>
      <c r="GIS1" s="1460" t="s">
        <v>5197</v>
      </c>
      <c r="GIT1" s="1460" t="s">
        <v>5197</v>
      </c>
      <c r="GIU1" s="1460" t="s">
        <v>5197</v>
      </c>
      <c r="GIV1" s="1460" t="s">
        <v>5197</v>
      </c>
      <c r="GIW1" s="1460" t="s">
        <v>5197</v>
      </c>
      <c r="GIX1" s="1460" t="s">
        <v>5197</v>
      </c>
      <c r="GIY1" s="1460" t="s">
        <v>5197</v>
      </c>
      <c r="GIZ1" s="1460" t="s">
        <v>5197</v>
      </c>
      <c r="GJA1" s="1460" t="s">
        <v>5197</v>
      </c>
      <c r="GJB1" s="1460" t="s">
        <v>5197</v>
      </c>
      <c r="GJC1" s="1460" t="s">
        <v>5197</v>
      </c>
      <c r="GJD1" s="1460" t="s">
        <v>5197</v>
      </c>
      <c r="GJE1" s="1460" t="s">
        <v>5197</v>
      </c>
      <c r="GJF1" s="1460" t="s">
        <v>5197</v>
      </c>
      <c r="GJG1" s="1460" t="s">
        <v>5197</v>
      </c>
      <c r="GJH1" s="1460" t="s">
        <v>5197</v>
      </c>
      <c r="GJI1" s="1460" t="s">
        <v>5197</v>
      </c>
      <c r="GJJ1" s="1460" t="s">
        <v>5197</v>
      </c>
      <c r="GJK1" s="1460" t="s">
        <v>5197</v>
      </c>
      <c r="GJL1" s="1460" t="s">
        <v>5197</v>
      </c>
      <c r="GJM1" s="1460" t="s">
        <v>5197</v>
      </c>
      <c r="GJN1" s="1460" t="s">
        <v>5197</v>
      </c>
      <c r="GJO1" s="1460" t="s">
        <v>5197</v>
      </c>
      <c r="GJP1" s="1460" t="s">
        <v>5197</v>
      </c>
      <c r="GJQ1" s="1460" t="s">
        <v>5197</v>
      </c>
      <c r="GJR1" s="1460" t="s">
        <v>5197</v>
      </c>
      <c r="GJS1" s="1460" t="s">
        <v>5197</v>
      </c>
      <c r="GJT1" s="1460" t="s">
        <v>5197</v>
      </c>
      <c r="GJU1" s="1460" t="s">
        <v>5197</v>
      </c>
      <c r="GJV1" s="1460" t="s">
        <v>5197</v>
      </c>
      <c r="GJW1" s="1460" t="s">
        <v>5197</v>
      </c>
      <c r="GJX1" s="1460" t="s">
        <v>5197</v>
      </c>
      <c r="GJY1" s="1460" t="s">
        <v>5197</v>
      </c>
      <c r="GJZ1" s="1460" t="s">
        <v>5197</v>
      </c>
      <c r="GKA1" s="1460" t="s">
        <v>5197</v>
      </c>
      <c r="GKB1" s="1460" t="s">
        <v>5197</v>
      </c>
      <c r="GKC1" s="1460" t="s">
        <v>5197</v>
      </c>
      <c r="GKD1" s="1460" t="s">
        <v>5197</v>
      </c>
      <c r="GKE1" s="1460" t="s">
        <v>5197</v>
      </c>
      <c r="GKF1" s="1460" t="s">
        <v>5197</v>
      </c>
      <c r="GKG1" s="1460" t="s">
        <v>5197</v>
      </c>
      <c r="GKH1" s="1460" t="s">
        <v>5197</v>
      </c>
      <c r="GKI1" s="1460" t="s">
        <v>5197</v>
      </c>
      <c r="GKJ1" s="1460" t="s">
        <v>5197</v>
      </c>
      <c r="GKK1" s="1460" t="s">
        <v>5197</v>
      </c>
      <c r="GKL1" s="1460" t="s">
        <v>5197</v>
      </c>
      <c r="GKM1" s="1460" t="s">
        <v>5197</v>
      </c>
      <c r="GKN1" s="1460" t="s">
        <v>5197</v>
      </c>
      <c r="GKO1" s="1460" t="s">
        <v>5197</v>
      </c>
      <c r="GKP1" s="1460" t="s">
        <v>5197</v>
      </c>
      <c r="GKQ1" s="1460" t="s">
        <v>5197</v>
      </c>
      <c r="GKR1" s="1460" t="s">
        <v>5197</v>
      </c>
      <c r="GKS1" s="1460" t="s">
        <v>5197</v>
      </c>
      <c r="GKT1" s="1460" t="s">
        <v>5197</v>
      </c>
      <c r="GKU1" s="1460" t="s">
        <v>5197</v>
      </c>
      <c r="GKV1" s="1460" t="s">
        <v>5197</v>
      </c>
      <c r="GKW1" s="1460" t="s">
        <v>5197</v>
      </c>
      <c r="GKX1" s="1460" t="s">
        <v>5197</v>
      </c>
      <c r="GKY1" s="1460" t="s">
        <v>5197</v>
      </c>
      <c r="GKZ1" s="1460" t="s">
        <v>5197</v>
      </c>
      <c r="GLA1" s="1460" t="s">
        <v>5197</v>
      </c>
      <c r="GLB1" s="1460" t="s">
        <v>5197</v>
      </c>
      <c r="GLC1" s="1460" t="s">
        <v>5197</v>
      </c>
      <c r="GLD1" s="1460" t="s">
        <v>5197</v>
      </c>
      <c r="GLE1" s="1460" t="s">
        <v>5197</v>
      </c>
      <c r="GLF1" s="1460" t="s">
        <v>5197</v>
      </c>
      <c r="GLG1" s="1460" t="s">
        <v>5197</v>
      </c>
      <c r="GLH1" s="1460" t="s">
        <v>5197</v>
      </c>
      <c r="GLI1" s="1460" t="s">
        <v>5197</v>
      </c>
      <c r="GLJ1" s="1460" t="s">
        <v>5197</v>
      </c>
      <c r="GLK1" s="1460" t="s">
        <v>5197</v>
      </c>
      <c r="GLL1" s="1460" t="s">
        <v>5197</v>
      </c>
      <c r="GLM1" s="1460" t="s">
        <v>5197</v>
      </c>
      <c r="GLN1" s="1460" t="s">
        <v>5197</v>
      </c>
      <c r="GLO1" s="1460" t="s">
        <v>5197</v>
      </c>
      <c r="GLP1" s="1460" t="s">
        <v>5197</v>
      </c>
      <c r="GLQ1" s="1460" t="s">
        <v>5197</v>
      </c>
      <c r="GLR1" s="1460" t="s">
        <v>5197</v>
      </c>
      <c r="GLS1" s="1460" t="s">
        <v>5197</v>
      </c>
      <c r="GLT1" s="1460" t="s">
        <v>5197</v>
      </c>
      <c r="GLU1" s="1460" t="s">
        <v>5197</v>
      </c>
      <c r="GLV1" s="1460" t="s">
        <v>5197</v>
      </c>
      <c r="GLW1" s="1460" t="s">
        <v>5197</v>
      </c>
      <c r="GLX1" s="1460" t="s">
        <v>5197</v>
      </c>
      <c r="GLY1" s="1460" t="s">
        <v>5197</v>
      </c>
      <c r="GLZ1" s="1460" t="s">
        <v>5197</v>
      </c>
      <c r="GMA1" s="1460" t="s">
        <v>5197</v>
      </c>
      <c r="GMB1" s="1460" t="s">
        <v>5197</v>
      </c>
      <c r="GMC1" s="1460" t="s">
        <v>5197</v>
      </c>
      <c r="GMD1" s="1460" t="s">
        <v>5197</v>
      </c>
      <c r="GME1" s="1460" t="s">
        <v>5197</v>
      </c>
      <c r="GMF1" s="1460" t="s">
        <v>5197</v>
      </c>
      <c r="GMG1" s="1460" t="s">
        <v>5197</v>
      </c>
      <c r="GMH1" s="1460" t="s">
        <v>5197</v>
      </c>
      <c r="GMI1" s="1460" t="s">
        <v>5197</v>
      </c>
      <c r="GMJ1" s="1460" t="s">
        <v>5197</v>
      </c>
      <c r="GMK1" s="1460" t="s">
        <v>5197</v>
      </c>
      <c r="GML1" s="1460" t="s">
        <v>5197</v>
      </c>
      <c r="GMM1" s="1460" t="s">
        <v>5197</v>
      </c>
      <c r="GMN1" s="1460" t="s">
        <v>5197</v>
      </c>
      <c r="GMO1" s="1460" t="s">
        <v>5197</v>
      </c>
      <c r="GMP1" s="1460" t="s">
        <v>5197</v>
      </c>
      <c r="GMQ1" s="1460" t="s">
        <v>5197</v>
      </c>
      <c r="GMR1" s="1460" t="s">
        <v>5197</v>
      </c>
      <c r="GMS1" s="1460" t="s">
        <v>5197</v>
      </c>
      <c r="GMT1" s="1460" t="s">
        <v>5197</v>
      </c>
      <c r="GMU1" s="1460" t="s">
        <v>5197</v>
      </c>
      <c r="GMV1" s="1460" t="s">
        <v>5197</v>
      </c>
      <c r="GMW1" s="1460" t="s">
        <v>5197</v>
      </c>
      <c r="GMX1" s="1460" t="s">
        <v>5197</v>
      </c>
      <c r="GMY1" s="1460" t="s">
        <v>5197</v>
      </c>
      <c r="GMZ1" s="1460" t="s">
        <v>5197</v>
      </c>
      <c r="GNA1" s="1460" t="s">
        <v>5197</v>
      </c>
      <c r="GNB1" s="1460" t="s">
        <v>5197</v>
      </c>
      <c r="GNC1" s="1460" t="s">
        <v>5197</v>
      </c>
      <c r="GND1" s="1460" t="s">
        <v>5197</v>
      </c>
      <c r="GNE1" s="1460" t="s">
        <v>5197</v>
      </c>
      <c r="GNF1" s="1460" t="s">
        <v>5197</v>
      </c>
      <c r="GNG1" s="1460" t="s">
        <v>5197</v>
      </c>
      <c r="GNH1" s="1460" t="s">
        <v>5197</v>
      </c>
      <c r="GNI1" s="1460" t="s">
        <v>5197</v>
      </c>
      <c r="GNJ1" s="1460" t="s">
        <v>5197</v>
      </c>
      <c r="GNK1" s="1460" t="s">
        <v>5197</v>
      </c>
      <c r="GNL1" s="1460" t="s">
        <v>5197</v>
      </c>
      <c r="GNM1" s="1460" t="s">
        <v>5197</v>
      </c>
      <c r="GNN1" s="1460" t="s">
        <v>5197</v>
      </c>
      <c r="GNO1" s="1460" t="s">
        <v>5197</v>
      </c>
      <c r="GNP1" s="1460" t="s">
        <v>5197</v>
      </c>
      <c r="GNQ1" s="1460" t="s">
        <v>5197</v>
      </c>
      <c r="GNR1" s="1460" t="s">
        <v>5197</v>
      </c>
      <c r="GNS1" s="1460" t="s">
        <v>5197</v>
      </c>
      <c r="GNT1" s="1460" t="s">
        <v>5197</v>
      </c>
      <c r="GNU1" s="1460" t="s">
        <v>5197</v>
      </c>
      <c r="GNV1" s="1460" t="s">
        <v>5197</v>
      </c>
      <c r="GNW1" s="1460" t="s">
        <v>5197</v>
      </c>
      <c r="GNX1" s="1460" t="s">
        <v>5197</v>
      </c>
      <c r="GNY1" s="1460" t="s">
        <v>5197</v>
      </c>
      <c r="GNZ1" s="1460" t="s">
        <v>5197</v>
      </c>
      <c r="GOA1" s="1460" t="s">
        <v>5197</v>
      </c>
      <c r="GOB1" s="1460" t="s">
        <v>5197</v>
      </c>
      <c r="GOC1" s="1460" t="s">
        <v>5197</v>
      </c>
      <c r="GOD1" s="1460" t="s">
        <v>5197</v>
      </c>
      <c r="GOE1" s="1460" t="s">
        <v>5197</v>
      </c>
      <c r="GOF1" s="1460" t="s">
        <v>5197</v>
      </c>
      <c r="GOG1" s="1460" t="s">
        <v>5197</v>
      </c>
      <c r="GOH1" s="1460" t="s">
        <v>5197</v>
      </c>
      <c r="GOI1" s="1460" t="s">
        <v>5197</v>
      </c>
      <c r="GOJ1" s="1460" t="s">
        <v>5197</v>
      </c>
      <c r="GOK1" s="1460" t="s">
        <v>5197</v>
      </c>
      <c r="GOL1" s="1460" t="s">
        <v>5197</v>
      </c>
      <c r="GOM1" s="1460" t="s">
        <v>5197</v>
      </c>
      <c r="GON1" s="1460" t="s">
        <v>5197</v>
      </c>
      <c r="GOO1" s="1460" t="s">
        <v>5197</v>
      </c>
      <c r="GOP1" s="1460" t="s">
        <v>5197</v>
      </c>
      <c r="GOQ1" s="1460" t="s">
        <v>5197</v>
      </c>
      <c r="GOR1" s="1460" t="s">
        <v>5197</v>
      </c>
      <c r="GOS1" s="1460" t="s">
        <v>5197</v>
      </c>
      <c r="GOT1" s="1460" t="s">
        <v>5197</v>
      </c>
      <c r="GOU1" s="1460" t="s">
        <v>5197</v>
      </c>
      <c r="GOV1" s="1460" t="s">
        <v>5197</v>
      </c>
      <c r="GOW1" s="1460" t="s">
        <v>5197</v>
      </c>
      <c r="GOX1" s="1460" t="s">
        <v>5197</v>
      </c>
      <c r="GOY1" s="1460" t="s">
        <v>5197</v>
      </c>
      <c r="GOZ1" s="1460" t="s">
        <v>5197</v>
      </c>
      <c r="GPA1" s="1460" t="s">
        <v>5197</v>
      </c>
      <c r="GPB1" s="1460" t="s">
        <v>5197</v>
      </c>
      <c r="GPC1" s="1460" t="s">
        <v>5197</v>
      </c>
      <c r="GPD1" s="1460" t="s">
        <v>5197</v>
      </c>
      <c r="GPE1" s="1460" t="s">
        <v>5197</v>
      </c>
      <c r="GPF1" s="1460" t="s">
        <v>5197</v>
      </c>
      <c r="GPG1" s="1460" t="s">
        <v>5197</v>
      </c>
      <c r="GPH1" s="1460" t="s">
        <v>5197</v>
      </c>
      <c r="GPI1" s="1460" t="s">
        <v>5197</v>
      </c>
      <c r="GPJ1" s="1460" t="s">
        <v>5197</v>
      </c>
      <c r="GPK1" s="1460" t="s">
        <v>5197</v>
      </c>
      <c r="GPL1" s="1460" t="s">
        <v>5197</v>
      </c>
      <c r="GPM1" s="1460" t="s">
        <v>5197</v>
      </c>
      <c r="GPN1" s="1460" t="s">
        <v>5197</v>
      </c>
      <c r="GPO1" s="1460" t="s">
        <v>5197</v>
      </c>
      <c r="GPP1" s="1460" t="s">
        <v>5197</v>
      </c>
      <c r="GPQ1" s="1460" t="s">
        <v>5197</v>
      </c>
      <c r="GPR1" s="1460" t="s">
        <v>5197</v>
      </c>
      <c r="GPS1" s="1460" t="s">
        <v>5197</v>
      </c>
      <c r="GPT1" s="1460" t="s">
        <v>5197</v>
      </c>
      <c r="GPU1" s="1460" t="s">
        <v>5197</v>
      </c>
      <c r="GPV1" s="1460" t="s">
        <v>5197</v>
      </c>
      <c r="GPW1" s="1460" t="s">
        <v>5197</v>
      </c>
      <c r="GPX1" s="1460" t="s">
        <v>5197</v>
      </c>
      <c r="GPY1" s="1460" t="s">
        <v>5197</v>
      </c>
      <c r="GPZ1" s="1460" t="s">
        <v>5197</v>
      </c>
      <c r="GQA1" s="1460" t="s">
        <v>5197</v>
      </c>
      <c r="GQB1" s="1460" t="s">
        <v>5197</v>
      </c>
      <c r="GQC1" s="1460" t="s">
        <v>5197</v>
      </c>
      <c r="GQD1" s="1460" t="s">
        <v>5197</v>
      </c>
      <c r="GQE1" s="1460" t="s">
        <v>5197</v>
      </c>
      <c r="GQF1" s="1460" t="s">
        <v>5197</v>
      </c>
      <c r="GQG1" s="1460" t="s">
        <v>5197</v>
      </c>
      <c r="GQH1" s="1460" t="s">
        <v>5197</v>
      </c>
      <c r="GQI1" s="1460" t="s">
        <v>5197</v>
      </c>
      <c r="GQJ1" s="1460" t="s">
        <v>5197</v>
      </c>
      <c r="GQK1" s="1460" t="s">
        <v>5197</v>
      </c>
      <c r="GQL1" s="1460" t="s">
        <v>5197</v>
      </c>
      <c r="GQM1" s="1460" t="s">
        <v>5197</v>
      </c>
      <c r="GQN1" s="1460" t="s">
        <v>5197</v>
      </c>
      <c r="GQO1" s="1460" t="s">
        <v>5197</v>
      </c>
      <c r="GQP1" s="1460" t="s">
        <v>5197</v>
      </c>
      <c r="GQQ1" s="1460" t="s">
        <v>5197</v>
      </c>
      <c r="GQR1" s="1460" t="s">
        <v>5197</v>
      </c>
      <c r="GQS1" s="1460" t="s">
        <v>5197</v>
      </c>
      <c r="GQT1" s="1460" t="s">
        <v>5197</v>
      </c>
      <c r="GQU1" s="1460" t="s">
        <v>5197</v>
      </c>
      <c r="GQV1" s="1460" t="s">
        <v>5197</v>
      </c>
      <c r="GQW1" s="1460" t="s">
        <v>5197</v>
      </c>
      <c r="GQX1" s="1460" t="s">
        <v>5197</v>
      </c>
      <c r="GQY1" s="1460" t="s">
        <v>5197</v>
      </c>
      <c r="GQZ1" s="1460" t="s">
        <v>5197</v>
      </c>
      <c r="GRA1" s="1460" t="s">
        <v>5197</v>
      </c>
      <c r="GRB1" s="1460" t="s">
        <v>5197</v>
      </c>
      <c r="GRC1" s="1460" t="s">
        <v>5197</v>
      </c>
      <c r="GRD1" s="1460" t="s">
        <v>5197</v>
      </c>
      <c r="GRE1" s="1460" t="s">
        <v>5197</v>
      </c>
      <c r="GRF1" s="1460" t="s">
        <v>5197</v>
      </c>
      <c r="GRG1" s="1460" t="s">
        <v>5197</v>
      </c>
      <c r="GRH1" s="1460" t="s">
        <v>5197</v>
      </c>
      <c r="GRI1" s="1460" t="s">
        <v>5197</v>
      </c>
      <c r="GRJ1" s="1460" t="s">
        <v>5197</v>
      </c>
      <c r="GRK1" s="1460" t="s">
        <v>5197</v>
      </c>
      <c r="GRL1" s="1460" t="s">
        <v>5197</v>
      </c>
      <c r="GRM1" s="1460" t="s">
        <v>5197</v>
      </c>
      <c r="GRN1" s="1460" t="s">
        <v>5197</v>
      </c>
      <c r="GRO1" s="1460" t="s">
        <v>5197</v>
      </c>
      <c r="GRP1" s="1460" t="s">
        <v>5197</v>
      </c>
      <c r="GRQ1" s="1460" t="s">
        <v>5197</v>
      </c>
      <c r="GRR1" s="1460" t="s">
        <v>5197</v>
      </c>
      <c r="GRS1" s="1460" t="s">
        <v>5197</v>
      </c>
      <c r="GRT1" s="1460" t="s">
        <v>5197</v>
      </c>
      <c r="GRU1" s="1460" t="s">
        <v>5197</v>
      </c>
      <c r="GRV1" s="1460" t="s">
        <v>5197</v>
      </c>
      <c r="GRW1" s="1460" t="s">
        <v>5197</v>
      </c>
      <c r="GRX1" s="1460" t="s">
        <v>5197</v>
      </c>
      <c r="GRY1" s="1460" t="s">
        <v>5197</v>
      </c>
      <c r="GRZ1" s="1460" t="s">
        <v>5197</v>
      </c>
      <c r="GSA1" s="1460" t="s">
        <v>5197</v>
      </c>
      <c r="GSB1" s="1460" t="s">
        <v>5197</v>
      </c>
      <c r="GSC1" s="1460" t="s">
        <v>5197</v>
      </c>
      <c r="GSD1" s="1460" t="s">
        <v>5197</v>
      </c>
      <c r="GSE1" s="1460" t="s">
        <v>5197</v>
      </c>
      <c r="GSF1" s="1460" t="s">
        <v>5197</v>
      </c>
      <c r="GSG1" s="1460" t="s">
        <v>5197</v>
      </c>
      <c r="GSH1" s="1460" t="s">
        <v>5197</v>
      </c>
      <c r="GSI1" s="1460" t="s">
        <v>5197</v>
      </c>
      <c r="GSJ1" s="1460" t="s">
        <v>5197</v>
      </c>
      <c r="GSK1" s="1460" t="s">
        <v>5197</v>
      </c>
      <c r="GSL1" s="1460" t="s">
        <v>5197</v>
      </c>
      <c r="GSM1" s="1460" t="s">
        <v>5197</v>
      </c>
      <c r="GSN1" s="1460" t="s">
        <v>5197</v>
      </c>
      <c r="GSO1" s="1460" t="s">
        <v>5197</v>
      </c>
      <c r="GSP1" s="1460" t="s">
        <v>5197</v>
      </c>
      <c r="GSQ1" s="1460" t="s">
        <v>5197</v>
      </c>
      <c r="GSR1" s="1460" t="s">
        <v>5197</v>
      </c>
      <c r="GSS1" s="1460" t="s">
        <v>5197</v>
      </c>
      <c r="GST1" s="1460" t="s">
        <v>5197</v>
      </c>
      <c r="GSU1" s="1460" t="s">
        <v>5197</v>
      </c>
      <c r="GSV1" s="1460" t="s">
        <v>5197</v>
      </c>
      <c r="GSW1" s="1460" t="s">
        <v>5197</v>
      </c>
      <c r="GSX1" s="1460" t="s">
        <v>5197</v>
      </c>
      <c r="GSY1" s="1460" t="s">
        <v>5197</v>
      </c>
      <c r="GSZ1" s="1460" t="s">
        <v>5197</v>
      </c>
      <c r="GTA1" s="1460" t="s">
        <v>5197</v>
      </c>
      <c r="GTB1" s="1460" t="s">
        <v>5197</v>
      </c>
      <c r="GTC1" s="1460" t="s">
        <v>5197</v>
      </c>
      <c r="GTD1" s="1460" t="s">
        <v>5197</v>
      </c>
      <c r="GTE1" s="1460" t="s">
        <v>5197</v>
      </c>
      <c r="GTF1" s="1460" t="s">
        <v>5197</v>
      </c>
      <c r="GTG1" s="1460" t="s">
        <v>5197</v>
      </c>
      <c r="GTH1" s="1460" t="s">
        <v>5197</v>
      </c>
      <c r="GTI1" s="1460" t="s">
        <v>5197</v>
      </c>
      <c r="GTJ1" s="1460" t="s">
        <v>5197</v>
      </c>
      <c r="GTK1" s="1460" t="s">
        <v>5197</v>
      </c>
      <c r="GTL1" s="1460" t="s">
        <v>5197</v>
      </c>
      <c r="GTM1" s="1460" t="s">
        <v>5197</v>
      </c>
      <c r="GTN1" s="1460" t="s">
        <v>5197</v>
      </c>
      <c r="GTO1" s="1460" t="s">
        <v>5197</v>
      </c>
      <c r="GTP1" s="1460" t="s">
        <v>5197</v>
      </c>
      <c r="GTQ1" s="1460" t="s">
        <v>5197</v>
      </c>
      <c r="GTR1" s="1460" t="s">
        <v>5197</v>
      </c>
      <c r="GTS1" s="1460" t="s">
        <v>5197</v>
      </c>
      <c r="GTT1" s="1460" t="s">
        <v>5197</v>
      </c>
      <c r="GTU1" s="1460" t="s">
        <v>5197</v>
      </c>
      <c r="GTV1" s="1460" t="s">
        <v>5197</v>
      </c>
      <c r="GTW1" s="1460" t="s">
        <v>5197</v>
      </c>
      <c r="GTX1" s="1460" t="s">
        <v>5197</v>
      </c>
      <c r="GTY1" s="1460" t="s">
        <v>5197</v>
      </c>
      <c r="GTZ1" s="1460" t="s">
        <v>5197</v>
      </c>
      <c r="GUA1" s="1460" t="s">
        <v>5197</v>
      </c>
      <c r="GUB1" s="1460" t="s">
        <v>5197</v>
      </c>
      <c r="GUC1" s="1460" t="s">
        <v>5197</v>
      </c>
      <c r="GUD1" s="1460" t="s">
        <v>5197</v>
      </c>
      <c r="GUE1" s="1460" t="s">
        <v>5197</v>
      </c>
      <c r="GUF1" s="1460" t="s">
        <v>5197</v>
      </c>
      <c r="GUG1" s="1460" t="s">
        <v>5197</v>
      </c>
      <c r="GUH1" s="1460" t="s">
        <v>5197</v>
      </c>
      <c r="GUI1" s="1460" t="s">
        <v>5197</v>
      </c>
      <c r="GUJ1" s="1460" t="s">
        <v>5197</v>
      </c>
      <c r="GUK1" s="1460" t="s">
        <v>5197</v>
      </c>
      <c r="GUL1" s="1460" t="s">
        <v>5197</v>
      </c>
      <c r="GUM1" s="1460" t="s">
        <v>5197</v>
      </c>
      <c r="GUN1" s="1460" t="s">
        <v>5197</v>
      </c>
      <c r="GUO1" s="1460" t="s">
        <v>5197</v>
      </c>
      <c r="GUP1" s="1460" t="s">
        <v>5197</v>
      </c>
      <c r="GUQ1" s="1460" t="s">
        <v>5197</v>
      </c>
      <c r="GUR1" s="1460" t="s">
        <v>5197</v>
      </c>
      <c r="GUS1" s="1460" t="s">
        <v>5197</v>
      </c>
      <c r="GUT1" s="1460" t="s">
        <v>5197</v>
      </c>
      <c r="GUU1" s="1460" t="s">
        <v>5197</v>
      </c>
      <c r="GUV1" s="1460" t="s">
        <v>5197</v>
      </c>
      <c r="GUW1" s="1460" t="s">
        <v>5197</v>
      </c>
      <c r="GUX1" s="1460" t="s">
        <v>5197</v>
      </c>
      <c r="GUY1" s="1460" t="s">
        <v>5197</v>
      </c>
      <c r="GUZ1" s="1460" t="s">
        <v>5197</v>
      </c>
      <c r="GVA1" s="1460" t="s">
        <v>5197</v>
      </c>
      <c r="GVB1" s="1460" t="s">
        <v>5197</v>
      </c>
      <c r="GVC1" s="1460" t="s">
        <v>5197</v>
      </c>
      <c r="GVD1" s="1460" t="s">
        <v>5197</v>
      </c>
      <c r="GVE1" s="1460" t="s">
        <v>5197</v>
      </c>
      <c r="GVF1" s="1460" t="s">
        <v>5197</v>
      </c>
      <c r="GVG1" s="1460" t="s">
        <v>5197</v>
      </c>
      <c r="GVH1" s="1460" t="s">
        <v>5197</v>
      </c>
      <c r="GVI1" s="1460" t="s">
        <v>5197</v>
      </c>
      <c r="GVJ1" s="1460" t="s">
        <v>5197</v>
      </c>
      <c r="GVK1" s="1460" t="s">
        <v>5197</v>
      </c>
      <c r="GVL1" s="1460" t="s">
        <v>5197</v>
      </c>
      <c r="GVM1" s="1460" t="s">
        <v>5197</v>
      </c>
      <c r="GVN1" s="1460" t="s">
        <v>5197</v>
      </c>
      <c r="GVO1" s="1460" t="s">
        <v>5197</v>
      </c>
      <c r="GVP1" s="1460" t="s">
        <v>5197</v>
      </c>
      <c r="GVQ1" s="1460" t="s">
        <v>5197</v>
      </c>
      <c r="GVR1" s="1460" t="s">
        <v>5197</v>
      </c>
      <c r="GVS1" s="1460" t="s">
        <v>5197</v>
      </c>
      <c r="GVT1" s="1460" t="s">
        <v>5197</v>
      </c>
      <c r="GVU1" s="1460" t="s">
        <v>5197</v>
      </c>
      <c r="GVV1" s="1460" t="s">
        <v>5197</v>
      </c>
      <c r="GVW1" s="1460" t="s">
        <v>5197</v>
      </c>
      <c r="GVX1" s="1460" t="s">
        <v>5197</v>
      </c>
      <c r="GVY1" s="1460" t="s">
        <v>5197</v>
      </c>
      <c r="GVZ1" s="1460" t="s">
        <v>5197</v>
      </c>
      <c r="GWA1" s="1460" t="s">
        <v>5197</v>
      </c>
      <c r="GWB1" s="1460" t="s">
        <v>5197</v>
      </c>
      <c r="GWC1" s="1460" t="s">
        <v>5197</v>
      </c>
      <c r="GWD1" s="1460" t="s">
        <v>5197</v>
      </c>
      <c r="GWE1" s="1460" t="s">
        <v>5197</v>
      </c>
      <c r="GWF1" s="1460" t="s">
        <v>5197</v>
      </c>
      <c r="GWG1" s="1460" t="s">
        <v>5197</v>
      </c>
      <c r="GWH1" s="1460" t="s">
        <v>5197</v>
      </c>
      <c r="GWI1" s="1460" t="s">
        <v>5197</v>
      </c>
      <c r="GWJ1" s="1460" t="s">
        <v>5197</v>
      </c>
      <c r="GWK1" s="1460" t="s">
        <v>5197</v>
      </c>
      <c r="GWL1" s="1460" t="s">
        <v>5197</v>
      </c>
      <c r="GWM1" s="1460" t="s">
        <v>5197</v>
      </c>
      <c r="GWN1" s="1460" t="s">
        <v>5197</v>
      </c>
      <c r="GWO1" s="1460" t="s">
        <v>5197</v>
      </c>
      <c r="GWP1" s="1460" t="s">
        <v>5197</v>
      </c>
      <c r="GWQ1" s="1460" t="s">
        <v>5197</v>
      </c>
      <c r="GWR1" s="1460" t="s">
        <v>5197</v>
      </c>
      <c r="GWS1" s="1460" t="s">
        <v>5197</v>
      </c>
      <c r="GWT1" s="1460" t="s">
        <v>5197</v>
      </c>
      <c r="GWU1" s="1460" t="s">
        <v>5197</v>
      </c>
      <c r="GWV1" s="1460" t="s">
        <v>5197</v>
      </c>
      <c r="GWW1" s="1460" t="s">
        <v>5197</v>
      </c>
      <c r="GWX1" s="1460" t="s">
        <v>5197</v>
      </c>
      <c r="GWY1" s="1460" t="s">
        <v>5197</v>
      </c>
      <c r="GWZ1" s="1460" t="s">
        <v>5197</v>
      </c>
      <c r="GXA1" s="1460" t="s">
        <v>5197</v>
      </c>
      <c r="GXB1" s="1460" t="s">
        <v>5197</v>
      </c>
      <c r="GXC1" s="1460" t="s">
        <v>5197</v>
      </c>
      <c r="GXD1" s="1460" t="s">
        <v>5197</v>
      </c>
      <c r="GXE1" s="1460" t="s">
        <v>5197</v>
      </c>
      <c r="GXF1" s="1460" t="s">
        <v>5197</v>
      </c>
      <c r="GXG1" s="1460" t="s">
        <v>5197</v>
      </c>
      <c r="GXH1" s="1460" t="s">
        <v>5197</v>
      </c>
      <c r="GXI1" s="1460" t="s">
        <v>5197</v>
      </c>
      <c r="GXJ1" s="1460" t="s">
        <v>5197</v>
      </c>
      <c r="GXK1" s="1460" t="s">
        <v>5197</v>
      </c>
      <c r="GXL1" s="1460" t="s">
        <v>5197</v>
      </c>
      <c r="GXM1" s="1460" t="s">
        <v>5197</v>
      </c>
      <c r="GXN1" s="1460" t="s">
        <v>5197</v>
      </c>
      <c r="GXO1" s="1460" t="s">
        <v>5197</v>
      </c>
      <c r="GXP1" s="1460" t="s">
        <v>5197</v>
      </c>
      <c r="GXQ1" s="1460" t="s">
        <v>5197</v>
      </c>
      <c r="GXR1" s="1460" t="s">
        <v>5197</v>
      </c>
      <c r="GXS1" s="1460" t="s">
        <v>5197</v>
      </c>
      <c r="GXT1" s="1460" t="s">
        <v>5197</v>
      </c>
      <c r="GXU1" s="1460" t="s">
        <v>5197</v>
      </c>
      <c r="GXV1" s="1460" t="s">
        <v>5197</v>
      </c>
      <c r="GXW1" s="1460" t="s">
        <v>5197</v>
      </c>
      <c r="GXX1" s="1460" t="s">
        <v>5197</v>
      </c>
      <c r="GXY1" s="1460" t="s">
        <v>5197</v>
      </c>
      <c r="GXZ1" s="1460" t="s">
        <v>5197</v>
      </c>
      <c r="GYA1" s="1460" t="s">
        <v>5197</v>
      </c>
      <c r="GYB1" s="1460" t="s">
        <v>5197</v>
      </c>
      <c r="GYC1" s="1460" t="s">
        <v>5197</v>
      </c>
      <c r="GYD1" s="1460" t="s">
        <v>5197</v>
      </c>
      <c r="GYE1" s="1460" t="s">
        <v>5197</v>
      </c>
      <c r="GYF1" s="1460" t="s">
        <v>5197</v>
      </c>
      <c r="GYG1" s="1460" t="s">
        <v>5197</v>
      </c>
      <c r="GYH1" s="1460" t="s">
        <v>5197</v>
      </c>
      <c r="GYI1" s="1460" t="s">
        <v>5197</v>
      </c>
      <c r="GYJ1" s="1460" t="s">
        <v>5197</v>
      </c>
      <c r="GYK1" s="1460" t="s">
        <v>5197</v>
      </c>
      <c r="GYL1" s="1460" t="s">
        <v>5197</v>
      </c>
      <c r="GYM1" s="1460" t="s">
        <v>5197</v>
      </c>
      <c r="GYN1" s="1460" t="s">
        <v>5197</v>
      </c>
      <c r="GYO1" s="1460" t="s">
        <v>5197</v>
      </c>
      <c r="GYP1" s="1460" t="s">
        <v>5197</v>
      </c>
      <c r="GYQ1" s="1460" t="s">
        <v>5197</v>
      </c>
      <c r="GYR1" s="1460" t="s">
        <v>5197</v>
      </c>
      <c r="GYS1" s="1460" t="s">
        <v>5197</v>
      </c>
      <c r="GYT1" s="1460" t="s">
        <v>5197</v>
      </c>
      <c r="GYU1" s="1460" t="s">
        <v>5197</v>
      </c>
      <c r="GYV1" s="1460" t="s">
        <v>5197</v>
      </c>
      <c r="GYW1" s="1460" t="s">
        <v>5197</v>
      </c>
      <c r="GYX1" s="1460" t="s">
        <v>5197</v>
      </c>
      <c r="GYY1" s="1460" t="s">
        <v>5197</v>
      </c>
      <c r="GYZ1" s="1460" t="s">
        <v>5197</v>
      </c>
      <c r="GZA1" s="1460" t="s">
        <v>5197</v>
      </c>
      <c r="GZB1" s="1460" t="s">
        <v>5197</v>
      </c>
      <c r="GZC1" s="1460" t="s">
        <v>5197</v>
      </c>
      <c r="GZD1" s="1460" t="s">
        <v>5197</v>
      </c>
      <c r="GZE1" s="1460" t="s">
        <v>5197</v>
      </c>
      <c r="GZF1" s="1460" t="s">
        <v>5197</v>
      </c>
      <c r="GZG1" s="1460" t="s">
        <v>5197</v>
      </c>
      <c r="GZH1" s="1460" t="s">
        <v>5197</v>
      </c>
      <c r="GZI1" s="1460" t="s">
        <v>5197</v>
      </c>
      <c r="GZJ1" s="1460" t="s">
        <v>5197</v>
      </c>
      <c r="GZK1" s="1460" t="s">
        <v>5197</v>
      </c>
      <c r="GZL1" s="1460" t="s">
        <v>5197</v>
      </c>
      <c r="GZM1" s="1460" t="s">
        <v>5197</v>
      </c>
      <c r="GZN1" s="1460" t="s">
        <v>5197</v>
      </c>
      <c r="GZO1" s="1460" t="s">
        <v>5197</v>
      </c>
      <c r="GZP1" s="1460" t="s">
        <v>5197</v>
      </c>
      <c r="GZQ1" s="1460" t="s">
        <v>5197</v>
      </c>
      <c r="GZR1" s="1460" t="s">
        <v>5197</v>
      </c>
      <c r="GZS1" s="1460" t="s">
        <v>5197</v>
      </c>
      <c r="GZT1" s="1460" t="s">
        <v>5197</v>
      </c>
      <c r="GZU1" s="1460" t="s">
        <v>5197</v>
      </c>
      <c r="GZV1" s="1460" t="s">
        <v>5197</v>
      </c>
      <c r="GZW1" s="1460" t="s">
        <v>5197</v>
      </c>
      <c r="GZX1" s="1460" t="s">
        <v>5197</v>
      </c>
      <c r="GZY1" s="1460" t="s">
        <v>5197</v>
      </c>
      <c r="GZZ1" s="1460" t="s">
        <v>5197</v>
      </c>
      <c r="HAA1" s="1460" t="s">
        <v>5197</v>
      </c>
      <c r="HAB1" s="1460" t="s">
        <v>5197</v>
      </c>
      <c r="HAC1" s="1460" t="s">
        <v>5197</v>
      </c>
      <c r="HAD1" s="1460" t="s">
        <v>5197</v>
      </c>
      <c r="HAE1" s="1460" t="s">
        <v>5197</v>
      </c>
      <c r="HAF1" s="1460" t="s">
        <v>5197</v>
      </c>
      <c r="HAG1" s="1460" t="s">
        <v>5197</v>
      </c>
      <c r="HAH1" s="1460" t="s">
        <v>5197</v>
      </c>
      <c r="HAI1" s="1460" t="s">
        <v>5197</v>
      </c>
      <c r="HAJ1" s="1460" t="s">
        <v>5197</v>
      </c>
      <c r="HAK1" s="1460" t="s">
        <v>5197</v>
      </c>
      <c r="HAL1" s="1460" t="s">
        <v>5197</v>
      </c>
      <c r="HAM1" s="1460" t="s">
        <v>5197</v>
      </c>
      <c r="HAN1" s="1460" t="s">
        <v>5197</v>
      </c>
      <c r="HAO1" s="1460" t="s">
        <v>5197</v>
      </c>
      <c r="HAP1" s="1460" t="s">
        <v>5197</v>
      </c>
      <c r="HAQ1" s="1460" t="s">
        <v>5197</v>
      </c>
      <c r="HAR1" s="1460" t="s">
        <v>5197</v>
      </c>
      <c r="HAS1" s="1460" t="s">
        <v>5197</v>
      </c>
      <c r="HAT1" s="1460" t="s">
        <v>5197</v>
      </c>
      <c r="HAU1" s="1460" t="s">
        <v>5197</v>
      </c>
      <c r="HAV1" s="1460" t="s">
        <v>5197</v>
      </c>
      <c r="HAW1" s="1460" t="s">
        <v>5197</v>
      </c>
      <c r="HAX1" s="1460" t="s">
        <v>5197</v>
      </c>
      <c r="HAY1" s="1460" t="s">
        <v>5197</v>
      </c>
      <c r="HAZ1" s="1460" t="s">
        <v>5197</v>
      </c>
      <c r="HBA1" s="1460" t="s">
        <v>5197</v>
      </c>
      <c r="HBB1" s="1460" t="s">
        <v>5197</v>
      </c>
      <c r="HBC1" s="1460" t="s">
        <v>5197</v>
      </c>
      <c r="HBD1" s="1460" t="s">
        <v>5197</v>
      </c>
      <c r="HBE1" s="1460" t="s">
        <v>5197</v>
      </c>
      <c r="HBF1" s="1460" t="s">
        <v>5197</v>
      </c>
      <c r="HBG1" s="1460" t="s">
        <v>5197</v>
      </c>
      <c r="HBH1" s="1460" t="s">
        <v>5197</v>
      </c>
      <c r="HBI1" s="1460" t="s">
        <v>5197</v>
      </c>
      <c r="HBJ1" s="1460" t="s">
        <v>5197</v>
      </c>
      <c r="HBK1" s="1460" t="s">
        <v>5197</v>
      </c>
      <c r="HBL1" s="1460" t="s">
        <v>5197</v>
      </c>
      <c r="HBM1" s="1460" t="s">
        <v>5197</v>
      </c>
      <c r="HBN1" s="1460" t="s">
        <v>5197</v>
      </c>
      <c r="HBO1" s="1460" t="s">
        <v>5197</v>
      </c>
      <c r="HBP1" s="1460" t="s">
        <v>5197</v>
      </c>
      <c r="HBQ1" s="1460" t="s">
        <v>5197</v>
      </c>
      <c r="HBR1" s="1460" t="s">
        <v>5197</v>
      </c>
      <c r="HBS1" s="1460" t="s">
        <v>5197</v>
      </c>
      <c r="HBT1" s="1460" t="s">
        <v>5197</v>
      </c>
      <c r="HBU1" s="1460" t="s">
        <v>5197</v>
      </c>
      <c r="HBV1" s="1460" t="s">
        <v>5197</v>
      </c>
      <c r="HBW1" s="1460" t="s">
        <v>5197</v>
      </c>
      <c r="HBX1" s="1460" t="s">
        <v>5197</v>
      </c>
      <c r="HBY1" s="1460" t="s">
        <v>5197</v>
      </c>
      <c r="HBZ1" s="1460" t="s">
        <v>5197</v>
      </c>
      <c r="HCA1" s="1460" t="s">
        <v>5197</v>
      </c>
      <c r="HCB1" s="1460" t="s">
        <v>5197</v>
      </c>
      <c r="HCC1" s="1460" t="s">
        <v>5197</v>
      </c>
      <c r="HCD1" s="1460" t="s">
        <v>5197</v>
      </c>
      <c r="HCE1" s="1460" t="s">
        <v>5197</v>
      </c>
      <c r="HCF1" s="1460" t="s">
        <v>5197</v>
      </c>
      <c r="HCG1" s="1460" t="s">
        <v>5197</v>
      </c>
      <c r="HCH1" s="1460" t="s">
        <v>5197</v>
      </c>
      <c r="HCI1" s="1460" t="s">
        <v>5197</v>
      </c>
      <c r="HCJ1" s="1460" t="s">
        <v>5197</v>
      </c>
      <c r="HCK1" s="1460" t="s">
        <v>5197</v>
      </c>
      <c r="HCL1" s="1460" t="s">
        <v>5197</v>
      </c>
      <c r="HCM1" s="1460" t="s">
        <v>5197</v>
      </c>
      <c r="HCN1" s="1460" t="s">
        <v>5197</v>
      </c>
      <c r="HCO1" s="1460" t="s">
        <v>5197</v>
      </c>
      <c r="HCP1" s="1460" t="s">
        <v>5197</v>
      </c>
      <c r="HCQ1" s="1460" t="s">
        <v>5197</v>
      </c>
      <c r="HCR1" s="1460" t="s">
        <v>5197</v>
      </c>
      <c r="HCS1" s="1460" t="s">
        <v>5197</v>
      </c>
      <c r="HCT1" s="1460" t="s">
        <v>5197</v>
      </c>
      <c r="HCU1" s="1460" t="s">
        <v>5197</v>
      </c>
      <c r="HCV1" s="1460" t="s">
        <v>5197</v>
      </c>
      <c r="HCW1" s="1460" t="s">
        <v>5197</v>
      </c>
      <c r="HCX1" s="1460" t="s">
        <v>5197</v>
      </c>
      <c r="HCY1" s="1460" t="s">
        <v>5197</v>
      </c>
      <c r="HCZ1" s="1460" t="s">
        <v>5197</v>
      </c>
      <c r="HDA1" s="1460" t="s">
        <v>5197</v>
      </c>
      <c r="HDB1" s="1460" t="s">
        <v>5197</v>
      </c>
      <c r="HDC1" s="1460" t="s">
        <v>5197</v>
      </c>
      <c r="HDD1" s="1460" t="s">
        <v>5197</v>
      </c>
      <c r="HDE1" s="1460" t="s">
        <v>5197</v>
      </c>
      <c r="HDF1" s="1460" t="s">
        <v>5197</v>
      </c>
      <c r="HDG1" s="1460" t="s">
        <v>5197</v>
      </c>
      <c r="HDH1" s="1460" t="s">
        <v>5197</v>
      </c>
      <c r="HDI1" s="1460" t="s">
        <v>5197</v>
      </c>
      <c r="HDJ1" s="1460" t="s">
        <v>5197</v>
      </c>
      <c r="HDK1" s="1460" t="s">
        <v>5197</v>
      </c>
      <c r="HDL1" s="1460" t="s">
        <v>5197</v>
      </c>
      <c r="HDM1" s="1460" t="s">
        <v>5197</v>
      </c>
      <c r="HDN1" s="1460" t="s">
        <v>5197</v>
      </c>
      <c r="HDO1" s="1460" t="s">
        <v>5197</v>
      </c>
      <c r="HDP1" s="1460" t="s">
        <v>5197</v>
      </c>
      <c r="HDQ1" s="1460" t="s">
        <v>5197</v>
      </c>
      <c r="HDR1" s="1460" t="s">
        <v>5197</v>
      </c>
      <c r="HDS1" s="1460" t="s">
        <v>5197</v>
      </c>
      <c r="HDT1" s="1460" t="s">
        <v>5197</v>
      </c>
      <c r="HDU1" s="1460" t="s">
        <v>5197</v>
      </c>
      <c r="HDV1" s="1460" t="s">
        <v>5197</v>
      </c>
      <c r="HDW1" s="1460" t="s">
        <v>5197</v>
      </c>
      <c r="HDX1" s="1460" t="s">
        <v>5197</v>
      </c>
      <c r="HDY1" s="1460" t="s">
        <v>5197</v>
      </c>
      <c r="HDZ1" s="1460" t="s">
        <v>5197</v>
      </c>
      <c r="HEA1" s="1460" t="s">
        <v>5197</v>
      </c>
      <c r="HEB1" s="1460" t="s">
        <v>5197</v>
      </c>
      <c r="HEC1" s="1460" t="s">
        <v>5197</v>
      </c>
      <c r="HED1" s="1460" t="s">
        <v>5197</v>
      </c>
      <c r="HEE1" s="1460" t="s">
        <v>5197</v>
      </c>
      <c r="HEF1" s="1460" t="s">
        <v>5197</v>
      </c>
      <c r="HEG1" s="1460" t="s">
        <v>5197</v>
      </c>
      <c r="HEH1" s="1460" t="s">
        <v>5197</v>
      </c>
      <c r="HEI1" s="1460" t="s">
        <v>5197</v>
      </c>
      <c r="HEJ1" s="1460" t="s">
        <v>5197</v>
      </c>
      <c r="HEK1" s="1460" t="s">
        <v>5197</v>
      </c>
      <c r="HEL1" s="1460" t="s">
        <v>5197</v>
      </c>
      <c r="HEM1" s="1460" t="s">
        <v>5197</v>
      </c>
      <c r="HEN1" s="1460" t="s">
        <v>5197</v>
      </c>
      <c r="HEO1" s="1460" t="s">
        <v>5197</v>
      </c>
      <c r="HEP1" s="1460" t="s">
        <v>5197</v>
      </c>
      <c r="HEQ1" s="1460" t="s">
        <v>5197</v>
      </c>
      <c r="HER1" s="1460" t="s">
        <v>5197</v>
      </c>
      <c r="HES1" s="1460" t="s">
        <v>5197</v>
      </c>
      <c r="HET1" s="1460" t="s">
        <v>5197</v>
      </c>
      <c r="HEU1" s="1460" t="s">
        <v>5197</v>
      </c>
      <c r="HEV1" s="1460" t="s">
        <v>5197</v>
      </c>
      <c r="HEW1" s="1460" t="s">
        <v>5197</v>
      </c>
      <c r="HEX1" s="1460" t="s">
        <v>5197</v>
      </c>
      <c r="HEY1" s="1460" t="s">
        <v>5197</v>
      </c>
      <c r="HEZ1" s="1460" t="s">
        <v>5197</v>
      </c>
      <c r="HFA1" s="1460" t="s">
        <v>5197</v>
      </c>
      <c r="HFB1" s="1460" t="s">
        <v>5197</v>
      </c>
      <c r="HFC1" s="1460" t="s">
        <v>5197</v>
      </c>
      <c r="HFD1" s="1460" t="s">
        <v>5197</v>
      </c>
      <c r="HFE1" s="1460" t="s">
        <v>5197</v>
      </c>
      <c r="HFF1" s="1460" t="s">
        <v>5197</v>
      </c>
      <c r="HFG1" s="1460" t="s">
        <v>5197</v>
      </c>
      <c r="HFH1" s="1460" t="s">
        <v>5197</v>
      </c>
      <c r="HFI1" s="1460" t="s">
        <v>5197</v>
      </c>
      <c r="HFJ1" s="1460" t="s">
        <v>5197</v>
      </c>
      <c r="HFK1" s="1460" t="s">
        <v>5197</v>
      </c>
      <c r="HFL1" s="1460" t="s">
        <v>5197</v>
      </c>
      <c r="HFM1" s="1460" t="s">
        <v>5197</v>
      </c>
      <c r="HFN1" s="1460" t="s">
        <v>5197</v>
      </c>
      <c r="HFO1" s="1460" t="s">
        <v>5197</v>
      </c>
      <c r="HFP1" s="1460" t="s">
        <v>5197</v>
      </c>
      <c r="HFQ1" s="1460" t="s">
        <v>5197</v>
      </c>
      <c r="HFR1" s="1460" t="s">
        <v>5197</v>
      </c>
      <c r="HFS1" s="1460" t="s">
        <v>5197</v>
      </c>
      <c r="HFT1" s="1460" t="s">
        <v>5197</v>
      </c>
      <c r="HFU1" s="1460" t="s">
        <v>5197</v>
      </c>
      <c r="HFV1" s="1460" t="s">
        <v>5197</v>
      </c>
      <c r="HFW1" s="1460" t="s">
        <v>5197</v>
      </c>
      <c r="HFX1" s="1460" t="s">
        <v>5197</v>
      </c>
      <c r="HFY1" s="1460" t="s">
        <v>5197</v>
      </c>
      <c r="HFZ1" s="1460" t="s">
        <v>5197</v>
      </c>
      <c r="HGA1" s="1460" t="s">
        <v>5197</v>
      </c>
      <c r="HGB1" s="1460" t="s">
        <v>5197</v>
      </c>
      <c r="HGC1" s="1460" t="s">
        <v>5197</v>
      </c>
      <c r="HGD1" s="1460" t="s">
        <v>5197</v>
      </c>
      <c r="HGE1" s="1460" t="s">
        <v>5197</v>
      </c>
      <c r="HGF1" s="1460" t="s">
        <v>5197</v>
      </c>
      <c r="HGG1" s="1460" t="s">
        <v>5197</v>
      </c>
      <c r="HGH1" s="1460" t="s">
        <v>5197</v>
      </c>
      <c r="HGI1" s="1460" t="s">
        <v>5197</v>
      </c>
      <c r="HGJ1" s="1460" t="s">
        <v>5197</v>
      </c>
      <c r="HGK1" s="1460" t="s">
        <v>5197</v>
      </c>
      <c r="HGL1" s="1460" t="s">
        <v>5197</v>
      </c>
      <c r="HGM1" s="1460" t="s">
        <v>5197</v>
      </c>
      <c r="HGN1" s="1460" t="s">
        <v>5197</v>
      </c>
      <c r="HGO1" s="1460" t="s">
        <v>5197</v>
      </c>
      <c r="HGP1" s="1460" t="s">
        <v>5197</v>
      </c>
      <c r="HGQ1" s="1460" t="s">
        <v>5197</v>
      </c>
      <c r="HGR1" s="1460" t="s">
        <v>5197</v>
      </c>
      <c r="HGS1" s="1460" t="s">
        <v>5197</v>
      </c>
      <c r="HGT1" s="1460" t="s">
        <v>5197</v>
      </c>
      <c r="HGU1" s="1460" t="s">
        <v>5197</v>
      </c>
      <c r="HGV1" s="1460" t="s">
        <v>5197</v>
      </c>
      <c r="HGW1" s="1460" t="s">
        <v>5197</v>
      </c>
      <c r="HGX1" s="1460" t="s">
        <v>5197</v>
      </c>
      <c r="HGY1" s="1460" t="s">
        <v>5197</v>
      </c>
      <c r="HGZ1" s="1460" t="s">
        <v>5197</v>
      </c>
      <c r="HHA1" s="1460" t="s">
        <v>5197</v>
      </c>
      <c r="HHB1" s="1460" t="s">
        <v>5197</v>
      </c>
      <c r="HHC1" s="1460" t="s">
        <v>5197</v>
      </c>
      <c r="HHD1" s="1460" t="s">
        <v>5197</v>
      </c>
      <c r="HHE1" s="1460" t="s">
        <v>5197</v>
      </c>
      <c r="HHF1" s="1460" t="s">
        <v>5197</v>
      </c>
      <c r="HHG1" s="1460" t="s">
        <v>5197</v>
      </c>
      <c r="HHH1" s="1460" t="s">
        <v>5197</v>
      </c>
      <c r="HHI1" s="1460" t="s">
        <v>5197</v>
      </c>
      <c r="HHJ1" s="1460" t="s">
        <v>5197</v>
      </c>
      <c r="HHK1" s="1460" t="s">
        <v>5197</v>
      </c>
      <c r="HHL1" s="1460" t="s">
        <v>5197</v>
      </c>
      <c r="HHM1" s="1460" t="s">
        <v>5197</v>
      </c>
      <c r="HHN1" s="1460" t="s">
        <v>5197</v>
      </c>
      <c r="HHO1" s="1460" t="s">
        <v>5197</v>
      </c>
      <c r="HHP1" s="1460" t="s">
        <v>5197</v>
      </c>
      <c r="HHQ1" s="1460" t="s">
        <v>5197</v>
      </c>
      <c r="HHR1" s="1460" t="s">
        <v>5197</v>
      </c>
      <c r="HHS1" s="1460" t="s">
        <v>5197</v>
      </c>
      <c r="HHT1" s="1460" t="s">
        <v>5197</v>
      </c>
      <c r="HHU1" s="1460" t="s">
        <v>5197</v>
      </c>
      <c r="HHV1" s="1460" t="s">
        <v>5197</v>
      </c>
      <c r="HHW1" s="1460" t="s">
        <v>5197</v>
      </c>
      <c r="HHX1" s="1460" t="s">
        <v>5197</v>
      </c>
      <c r="HHY1" s="1460" t="s">
        <v>5197</v>
      </c>
      <c r="HHZ1" s="1460" t="s">
        <v>5197</v>
      </c>
      <c r="HIA1" s="1460" t="s">
        <v>5197</v>
      </c>
      <c r="HIB1" s="1460" t="s">
        <v>5197</v>
      </c>
      <c r="HIC1" s="1460" t="s">
        <v>5197</v>
      </c>
      <c r="HID1" s="1460" t="s">
        <v>5197</v>
      </c>
      <c r="HIE1" s="1460" t="s">
        <v>5197</v>
      </c>
      <c r="HIF1" s="1460" t="s">
        <v>5197</v>
      </c>
      <c r="HIG1" s="1460" t="s">
        <v>5197</v>
      </c>
      <c r="HIH1" s="1460" t="s">
        <v>5197</v>
      </c>
      <c r="HII1" s="1460" t="s">
        <v>5197</v>
      </c>
      <c r="HIJ1" s="1460" t="s">
        <v>5197</v>
      </c>
      <c r="HIK1" s="1460" t="s">
        <v>5197</v>
      </c>
      <c r="HIL1" s="1460" t="s">
        <v>5197</v>
      </c>
      <c r="HIM1" s="1460" t="s">
        <v>5197</v>
      </c>
      <c r="HIN1" s="1460" t="s">
        <v>5197</v>
      </c>
      <c r="HIO1" s="1460" t="s">
        <v>5197</v>
      </c>
      <c r="HIP1" s="1460" t="s">
        <v>5197</v>
      </c>
      <c r="HIQ1" s="1460" t="s">
        <v>5197</v>
      </c>
      <c r="HIR1" s="1460" t="s">
        <v>5197</v>
      </c>
      <c r="HIS1" s="1460" t="s">
        <v>5197</v>
      </c>
      <c r="HIT1" s="1460" t="s">
        <v>5197</v>
      </c>
      <c r="HIU1" s="1460" t="s">
        <v>5197</v>
      </c>
      <c r="HIV1" s="1460" t="s">
        <v>5197</v>
      </c>
      <c r="HIW1" s="1460" t="s">
        <v>5197</v>
      </c>
      <c r="HIX1" s="1460" t="s">
        <v>5197</v>
      </c>
      <c r="HIY1" s="1460" t="s">
        <v>5197</v>
      </c>
      <c r="HIZ1" s="1460" t="s">
        <v>5197</v>
      </c>
      <c r="HJA1" s="1460" t="s">
        <v>5197</v>
      </c>
      <c r="HJB1" s="1460" t="s">
        <v>5197</v>
      </c>
      <c r="HJC1" s="1460" t="s">
        <v>5197</v>
      </c>
      <c r="HJD1" s="1460" t="s">
        <v>5197</v>
      </c>
      <c r="HJE1" s="1460" t="s">
        <v>5197</v>
      </c>
      <c r="HJF1" s="1460" t="s">
        <v>5197</v>
      </c>
      <c r="HJG1" s="1460" t="s">
        <v>5197</v>
      </c>
      <c r="HJH1" s="1460" t="s">
        <v>5197</v>
      </c>
      <c r="HJI1" s="1460" t="s">
        <v>5197</v>
      </c>
      <c r="HJJ1" s="1460" t="s">
        <v>5197</v>
      </c>
      <c r="HJK1" s="1460" t="s">
        <v>5197</v>
      </c>
      <c r="HJL1" s="1460" t="s">
        <v>5197</v>
      </c>
      <c r="HJM1" s="1460" t="s">
        <v>5197</v>
      </c>
      <c r="HJN1" s="1460" t="s">
        <v>5197</v>
      </c>
      <c r="HJO1" s="1460" t="s">
        <v>5197</v>
      </c>
      <c r="HJP1" s="1460" t="s">
        <v>5197</v>
      </c>
      <c r="HJQ1" s="1460" t="s">
        <v>5197</v>
      </c>
      <c r="HJR1" s="1460" t="s">
        <v>5197</v>
      </c>
      <c r="HJS1" s="1460" t="s">
        <v>5197</v>
      </c>
      <c r="HJT1" s="1460" t="s">
        <v>5197</v>
      </c>
      <c r="HJU1" s="1460" t="s">
        <v>5197</v>
      </c>
      <c r="HJV1" s="1460" t="s">
        <v>5197</v>
      </c>
      <c r="HJW1" s="1460" t="s">
        <v>5197</v>
      </c>
      <c r="HJX1" s="1460" t="s">
        <v>5197</v>
      </c>
      <c r="HJY1" s="1460" t="s">
        <v>5197</v>
      </c>
      <c r="HJZ1" s="1460" t="s">
        <v>5197</v>
      </c>
      <c r="HKA1" s="1460" t="s">
        <v>5197</v>
      </c>
      <c r="HKB1" s="1460" t="s">
        <v>5197</v>
      </c>
      <c r="HKC1" s="1460" t="s">
        <v>5197</v>
      </c>
      <c r="HKD1" s="1460" t="s">
        <v>5197</v>
      </c>
      <c r="HKE1" s="1460" t="s">
        <v>5197</v>
      </c>
      <c r="HKF1" s="1460" t="s">
        <v>5197</v>
      </c>
      <c r="HKG1" s="1460" t="s">
        <v>5197</v>
      </c>
      <c r="HKH1" s="1460" t="s">
        <v>5197</v>
      </c>
      <c r="HKI1" s="1460" t="s">
        <v>5197</v>
      </c>
      <c r="HKJ1" s="1460" t="s">
        <v>5197</v>
      </c>
      <c r="HKK1" s="1460" t="s">
        <v>5197</v>
      </c>
      <c r="HKL1" s="1460" t="s">
        <v>5197</v>
      </c>
      <c r="HKM1" s="1460" t="s">
        <v>5197</v>
      </c>
      <c r="HKN1" s="1460" t="s">
        <v>5197</v>
      </c>
      <c r="HKO1" s="1460" t="s">
        <v>5197</v>
      </c>
      <c r="HKP1" s="1460" t="s">
        <v>5197</v>
      </c>
      <c r="HKQ1" s="1460" t="s">
        <v>5197</v>
      </c>
      <c r="HKR1" s="1460" t="s">
        <v>5197</v>
      </c>
      <c r="HKS1" s="1460" t="s">
        <v>5197</v>
      </c>
      <c r="HKT1" s="1460" t="s">
        <v>5197</v>
      </c>
      <c r="HKU1" s="1460" t="s">
        <v>5197</v>
      </c>
      <c r="HKV1" s="1460" t="s">
        <v>5197</v>
      </c>
      <c r="HKW1" s="1460" t="s">
        <v>5197</v>
      </c>
      <c r="HKX1" s="1460" t="s">
        <v>5197</v>
      </c>
      <c r="HKY1" s="1460" t="s">
        <v>5197</v>
      </c>
      <c r="HKZ1" s="1460" t="s">
        <v>5197</v>
      </c>
      <c r="HLA1" s="1460" t="s">
        <v>5197</v>
      </c>
      <c r="HLB1" s="1460" t="s">
        <v>5197</v>
      </c>
      <c r="HLC1" s="1460" t="s">
        <v>5197</v>
      </c>
      <c r="HLD1" s="1460" t="s">
        <v>5197</v>
      </c>
      <c r="HLE1" s="1460" t="s">
        <v>5197</v>
      </c>
      <c r="HLF1" s="1460" t="s">
        <v>5197</v>
      </c>
      <c r="HLG1" s="1460" t="s">
        <v>5197</v>
      </c>
      <c r="HLH1" s="1460" t="s">
        <v>5197</v>
      </c>
      <c r="HLI1" s="1460" t="s">
        <v>5197</v>
      </c>
      <c r="HLJ1" s="1460" t="s">
        <v>5197</v>
      </c>
      <c r="HLK1" s="1460" t="s">
        <v>5197</v>
      </c>
      <c r="HLL1" s="1460" t="s">
        <v>5197</v>
      </c>
      <c r="HLM1" s="1460" t="s">
        <v>5197</v>
      </c>
      <c r="HLN1" s="1460" t="s">
        <v>5197</v>
      </c>
      <c r="HLO1" s="1460" t="s">
        <v>5197</v>
      </c>
      <c r="HLP1" s="1460" t="s">
        <v>5197</v>
      </c>
      <c r="HLQ1" s="1460" t="s">
        <v>5197</v>
      </c>
      <c r="HLR1" s="1460" t="s">
        <v>5197</v>
      </c>
      <c r="HLS1" s="1460" t="s">
        <v>5197</v>
      </c>
      <c r="HLT1" s="1460" t="s">
        <v>5197</v>
      </c>
      <c r="HLU1" s="1460" t="s">
        <v>5197</v>
      </c>
      <c r="HLV1" s="1460" t="s">
        <v>5197</v>
      </c>
      <c r="HLW1" s="1460" t="s">
        <v>5197</v>
      </c>
      <c r="HLX1" s="1460" t="s">
        <v>5197</v>
      </c>
      <c r="HLY1" s="1460" t="s">
        <v>5197</v>
      </c>
      <c r="HLZ1" s="1460" t="s">
        <v>5197</v>
      </c>
      <c r="HMA1" s="1460" t="s">
        <v>5197</v>
      </c>
      <c r="HMB1" s="1460" t="s">
        <v>5197</v>
      </c>
      <c r="HMC1" s="1460" t="s">
        <v>5197</v>
      </c>
      <c r="HMD1" s="1460" t="s">
        <v>5197</v>
      </c>
      <c r="HME1" s="1460" t="s">
        <v>5197</v>
      </c>
      <c r="HMF1" s="1460" t="s">
        <v>5197</v>
      </c>
      <c r="HMG1" s="1460" t="s">
        <v>5197</v>
      </c>
      <c r="HMH1" s="1460" t="s">
        <v>5197</v>
      </c>
      <c r="HMI1" s="1460" t="s">
        <v>5197</v>
      </c>
      <c r="HMJ1" s="1460" t="s">
        <v>5197</v>
      </c>
      <c r="HMK1" s="1460" t="s">
        <v>5197</v>
      </c>
      <c r="HML1" s="1460" t="s">
        <v>5197</v>
      </c>
      <c r="HMM1" s="1460" t="s">
        <v>5197</v>
      </c>
      <c r="HMN1" s="1460" t="s">
        <v>5197</v>
      </c>
      <c r="HMO1" s="1460" t="s">
        <v>5197</v>
      </c>
      <c r="HMP1" s="1460" t="s">
        <v>5197</v>
      </c>
      <c r="HMQ1" s="1460" t="s">
        <v>5197</v>
      </c>
      <c r="HMR1" s="1460" t="s">
        <v>5197</v>
      </c>
      <c r="HMS1" s="1460" t="s">
        <v>5197</v>
      </c>
      <c r="HMT1" s="1460" t="s">
        <v>5197</v>
      </c>
      <c r="HMU1" s="1460" t="s">
        <v>5197</v>
      </c>
      <c r="HMV1" s="1460" t="s">
        <v>5197</v>
      </c>
      <c r="HMW1" s="1460" t="s">
        <v>5197</v>
      </c>
      <c r="HMX1" s="1460" t="s">
        <v>5197</v>
      </c>
      <c r="HMY1" s="1460" t="s">
        <v>5197</v>
      </c>
      <c r="HMZ1" s="1460" t="s">
        <v>5197</v>
      </c>
      <c r="HNA1" s="1460" t="s">
        <v>5197</v>
      </c>
      <c r="HNB1" s="1460" t="s">
        <v>5197</v>
      </c>
      <c r="HNC1" s="1460" t="s">
        <v>5197</v>
      </c>
      <c r="HND1" s="1460" t="s">
        <v>5197</v>
      </c>
      <c r="HNE1" s="1460" t="s">
        <v>5197</v>
      </c>
      <c r="HNF1" s="1460" t="s">
        <v>5197</v>
      </c>
      <c r="HNG1" s="1460" t="s">
        <v>5197</v>
      </c>
      <c r="HNH1" s="1460" t="s">
        <v>5197</v>
      </c>
      <c r="HNI1" s="1460" t="s">
        <v>5197</v>
      </c>
      <c r="HNJ1" s="1460" t="s">
        <v>5197</v>
      </c>
      <c r="HNK1" s="1460" t="s">
        <v>5197</v>
      </c>
      <c r="HNL1" s="1460" t="s">
        <v>5197</v>
      </c>
      <c r="HNM1" s="1460" t="s">
        <v>5197</v>
      </c>
      <c r="HNN1" s="1460" t="s">
        <v>5197</v>
      </c>
      <c r="HNO1" s="1460" t="s">
        <v>5197</v>
      </c>
      <c r="HNP1" s="1460" t="s">
        <v>5197</v>
      </c>
      <c r="HNQ1" s="1460" t="s">
        <v>5197</v>
      </c>
      <c r="HNR1" s="1460" t="s">
        <v>5197</v>
      </c>
      <c r="HNS1" s="1460" t="s">
        <v>5197</v>
      </c>
      <c r="HNT1" s="1460" t="s">
        <v>5197</v>
      </c>
      <c r="HNU1" s="1460" t="s">
        <v>5197</v>
      </c>
      <c r="HNV1" s="1460" t="s">
        <v>5197</v>
      </c>
      <c r="HNW1" s="1460" t="s">
        <v>5197</v>
      </c>
      <c r="HNX1" s="1460" t="s">
        <v>5197</v>
      </c>
      <c r="HNY1" s="1460" t="s">
        <v>5197</v>
      </c>
      <c r="HNZ1" s="1460" t="s">
        <v>5197</v>
      </c>
      <c r="HOA1" s="1460" t="s">
        <v>5197</v>
      </c>
      <c r="HOB1" s="1460" t="s">
        <v>5197</v>
      </c>
      <c r="HOC1" s="1460" t="s">
        <v>5197</v>
      </c>
      <c r="HOD1" s="1460" t="s">
        <v>5197</v>
      </c>
      <c r="HOE1" s="1460" t="s">
        <v>5197</v>
      </c>
      <c r="HOF1" s="1460" t="s">
        <v>5197</v>
      </c>
      <c r="HOG1" s="1460" t="s">
        <v>5197</v>
      </c>
      <c r="HOH1" s="1460" t="s">
        <v>5197</v>
      </c>
      <c r="HOI1" s="1460" t="s">
        <v>5197</v>
      </c>
      <c r="HOJ1" s="1460" t="s">
        <v>5197</v>
      </c>
      <c r="HOK1" s="1460" t="s">
        <v>5197</v>
      </c>
      <c r="HOL1" s="1460" t="s">
        <v>5197</v>
      </c>
      <c r="HOM1" s="1460" t="s">
        <v>5197</v>
      </c>
      <c r="HON1" s="1460" t="s">
        <v>5197</v>
      </c>
      <c r="HOO1" s="1460" t="s">
        <v>5197</v>
      </c>
      <c r="HOP1" s="1460" t="s">
        <v>5197</v>
      </c>
      <c r="HOQ1" s="1460" t="s">
        <v>5197</v>
      </c>
      <c r="HOR1" s="1460" t="s">
        <v>5197</v>
      </c>
      <c r="HOS1" s="1460" t="s">
        <v>5197</v>
      </c>
      <c r="HOT1" s="1460" t="s">
        <v>5197</v>
      </c>
      <c r="HOU1" s="1460" t="s">
        <v>5197</v>
      </c>
      <c r="HOV1" s="1460" t="s">
        <v>5197</v>
      </c>
      <c r="HOW1" s="1460" t="s">
        <v>5197</v>
      </c>
      <c r="HOX1" s="1460" t="s">
        <v>5197</v>
      </c>
      <c r="HOY1" s="1460" t="s">
        <v>5197</v>
      </c>
      <c r="HOZ1" s="1460" t="s">
        <v>5197</v>
      </c>
      <c r="HPA1" s="1460" t="s">
        <v>5197</v>
      </c>
      <c r="HPB1" s="1460" t="s">
        <v>5197</v>
      </c>
      <c r="HPC1" s="1460" t="s">
        <v>5197</v>
      </c>
      <c r="HPD1" s="1460" t="s">
        <v>5197</v>
      </c>
      <c r="HPE1" s="1460" t="s">
        <v>5197</v>
      </c>
      <c r="HPF1" s="1460" t="s">
        <v>5197</v>
      </c>
      <c r="HPG1" s="1460" t="s">
        <v>5197</v>
      </c>
      <c r="HPH1" s="1460" t="s">
        <v>5197</v>
      </c>
      <c r="HPI1" s="1460" t="s">
        <v>5197</v>
      </c>
      <c r="HPJ1" s="1460" t="s">
        <v>5197</v>
      </c>
      <c r="HPK1" s="1460" t="s">
        <v>5197</v>
      </c>
      <c r="HPL1" s="1460" t="s">
        <v>5197</v>
      </c>
      <c r="HPM1" s="1460" t="s">
        <v>5197</v>
      </c>
      <c r="HPN1" s="1460" t="s">
        <v>5197</v>
      </c>
      <c r="HPO1" s="1460" t="s">
        <v>5197</v>
      </c>
      <c r="HPP1" s="1460" t="s">
        <v>5197</v>
      </c>
      <c r="HPQ1" s="1460" t="s">
        <v>5197</v>
      </c>
      <c r="HPR1" s="1460" t="s">
        <v>5197</v>
      </c>
      <c r="HPS1" s="1460" t="s">
        <v>5197</v>
      </c>
      <c r="HPT1" s="1460" t="s">
        <v>5197</v>
      </c>
      <c r="HPU1" s="1460" t="s">
        <v>5197</v>
      </c>
      <c r="HPV1" s="1460" t="s">
        <v>5197</v>
      </c>
      <c r="HPW1" s="1460" t="s">
        <v>5197</v>
      </c>
      <c r="HPX1" s="1460" t="s">
        <v>5197</v>
      </c>
      <c r="HPY1" s="1460" t="s">
        <v>5197</v>
      </c>
      <c r="HPZ1" s="1460" t="s">
        <v>5197</v>
      </c>
      <c r="HQA1" s="1460" t="s">
        <v>5197</v>
      </c>
      <c r="HQB1" s="1460" t="s">
        <v>5197</v>
      </c>
      <c r="HQC1" s="1460" t="s">
        <v>5197</v>
      </c>
      <c r="HQD1" s="1460" t="s">
        <v>5197</v>
      </c>
      <c r="HQE1" s="1460" t="s">
        <v>5197</v>
      </c>
      <c r="HQF1" s="1460" t="s">
        <v>5197</v>
      </c>
      <c r="HQG1" s="1460" t="s">
        <v>5197</v>
      </c>
      <c r="HQH1" s="1460" t="s">
        <v>5197</v>
      </c>
      <c r="HQI1" s="1460" t="s">
        <v>5197</v>
      </c>
      <c r="HQJ1" s="1460" t="s">
        <v>5197</v>
      </c>
      <c r="HQK1" s="1460" t="s">
        <v>5197</v>
      </c>
      <c r="HQL1" s="1460" t="s">
        <v>5197</v>
      </c>
      <c r="HQM1" s="1460" t="s">
        <v>5197</v>
      </c>
      <c r="HQN1" s="1460" t="s">
        <v>5197</v>
      </c>
      <c r="HQO1" s="1460" t="s">
        <v>5197</v>
      </c>
      <c r="HQP1" s="1460" t="s">
        <v>5197</v>
      </c>
      <c r="HQQ1" s="1460" t="s">
        <v>5197</v>
      </c>
      <c r="HQR1" s="1460" t="s">
        <v>5197</v>
      </c>
      <c r="HQS1" s="1460" t="s">
        <v>5197</v>
      </c>
      <c r="HQT1" s="1460" t="s">
        <v>5197</v>
      </c>
      <c r="HQU1" s="1460" t="s">
        <v>5197</v>
      </c>
      <c r="HQV1" s="1460" t="s">
        <v>5197</v>
      </c>
      <c r="HQW1" s="1460" t="s">
        <v>5197</v>
      </c>
      <c r="HQX1" s="1460" t="s">
        <v>5197</v>
      </c>
      <c r="HQY1" s="1460" t="s">
        <v>5197</v>
      </c>
      <c r="HQZ1" s="1460" t="s">
        <v>5197</v>
      </c>
      <c r="HRA1" s="1460" t="s">
        <v>5197</v>
      </c>
      <c r="HRB1" s="1460" t="s">
        <v>5197</v>
      </c>
      <c r="HRC1" s="1460" t="s">
        <v>5197</v>
      </c>
      <c r="HRD1" s="1460" t="s">
        <v>5197</v>
      </c>
      <c r="HRE1" s="1460" t="s">
        <v>5197</v>
      </c>
      <c r="HRF1" s="1460" t="s">
        <v>5197</v>
      </c>
      <c r="HRG1" s="1460" t="s">
        <v>5197</v>
      </c>
      <c r="HRH1" s="1460" t="s">
        <v>5197</v>
      </c>
      <c r="HRI1" s="1460" t="s">
        <v>5197</v>
      </c>
      <c r="HRJ1" s="1460" t="s">
        <v>5197</v>
      </c>
      <c r="HRK1" s="1460" t="s">
        <v>5197</v>
      </c>
      <c r="HRL1" s="1460" t="s">
        <v>5197</v>
      </c>
      <c r="HRM1" s="1460" t="s">
        <v>5197</v>
      </c>
      <c r="HRN1" s="1460" t="s">
        <v>5197</v>
      </c>
      <c r="HRO1" s="1460" t="s">
        <v>5197</v>
      </c>
      <c r="HRP1" s="1460" t="s">
        <v>5197</v>
      </c>
      <c r="HRQ1" s="1460" t="s">
        <v>5197</v>
      </c>
      <c r="HRR1" s="1460" t="s">
        <v>5197</v>
      </c>
      <c r="HRS1" s="1460" t="s">
        <v>5197</v>
      </c>
      <c r="HRT1" s="1460" t="s">
        <v>5197</v>
      </c>
      <c r="HRU1" s="1460" t="s">
        <v>5197</v>
      </c>
      <c r="HRV1" s="1460" t="s">
        <v>5197</v>
      </c>
      <c r="HRW1" s="1460" t="s">
        <v>5197</v>
      </c>
      <c r="HRX1" s="1460" t="s">
        <v>5197</v>
      </c>
      <c r="HRY1" s="1460" t="s">
        <v>5197</v>
      </c>
      <c r="HRZ1" s="1460" t="s">
        <v>5197</v>
      </c>
      <c r="HSA1" s="1460" t="s">
        <v>5197</v>
      </c>
      <c r="HSB1" s="1460" t="s">
        <v>5197</v>
      </c>
      <c r="HSC1" s="1460" t="s">
        <v>5197</v>
      </c>
      <c r="HSD1" s="1460" t="s">
        <v>5197</v>
      </c>
      <c r="HSE1" s="1460" t="s">
        <v>5197</v>
      </c>
      <c r="HSF1" s="1460" t="s">
        <v>5197</v>
      </c>
      <c r="HSG1" s="1460" t="s">
        <v>5197</v>
      </c>
      <c r="HSH1" s="1460" t="s">
        <v>5197</v>
      </c>
      <c r="HSI1" s="1460" t="s">
        <v>5197</v>
      </c>
      <c r="HSJ1" s="1460" t="s">
        <v>5197</v>
      </c>
      <c r="HSK1" s="1460" t="s">
        <v>5197</v>
      </c>
      <c r="HSL1" s="1460" t="s">
        <v>5197</v>
      </c>
      <c r="HSM1" s="1460" t="s">
        <v>5197</v>
      </c>
      <c r="HSN1" s="1460" t="s">
        <v>5197</v>
      </c>
      <c r="HSO1" s="1460" t="s">
        <v>5197</v>
      </c>
      <c r="HSP1" s="1460" t="s">
        <v>5197</v>
      </c>
      <c r="HSQ1" s="1460" t="s">
        <v>5197</v>
      </c>
      <c r="HSR1" s="1460" t="s">
        <v>5197</v>
      </c>
      <c r="HSS1" s="1460" t="s">
        <v>5197</v>
      </c>
      <c r="HST1" s="1460" t="s">
        <v>5197</v>
      </c>
      <c r="HSU1" s="1460" t="s">
        <v>5197</v>
      </c>
      <c r="HSV1" s="1460" t="s">
        <v>5197</v>
      </c>
      <c r="HSW1" s="1460" t="s">
        <v>5197</v>
      </c>
      <c r="HSX1" s="1460" t="s">
        <v>5197</v>
      </c>
      <c r="HSY1" s="1460" t="s">
        <v>5197</v>
      </c>
      <c r="HSZ1" s="1460" t="s">
        <v>5197</v>
      </c>
      <c r="HTA1" s="1460" t="s">
        <v>5197</v>
      </c>
      <c r="HTB1" s="1460" t="s">
        <v>5197</v>
      </c>
      <c r="HTC1" s="1460" t="s">
        <v>5197</v>
      </c>
      <c r="HTD1" s="1460" t="s">
        <v>5197</v>
      </c>
      <c r="HTE1" s="1460" t="s">
        <v>5197</v>
      </c>
      <c r="HTF1" s="1460" t="s">
        <v>5197</v>
      </c>
      <c r="HTG1" s="1460" t="s">
        <v>5197</v>
      </c>
      <c r="HTH1" s="1460" t="s">
        <v>5197</v>
      </c>
      <c r="HTI1" s="1460" t="s">
        <v>5197</v>
      </c>
      <c r="HTJ1" s="1460" t="s">
        <v>5197</v>
      </c>
      <c r="HTK1" s="1460" t="s">
        <v>5197</v>
      </c>
      <c r="HTL1" s="1460" t="s">
        <v>5197</v>
      </c>
      <c r="HTM1" s="1460" t="s">
        <v>5197</v>
      </c>
      <c r="HTN1" s="1460" t="s">
        <v>5197</v>
      </c>
      <c r="HTO1" s="1460" t="s">
        <v>5197</v>
      </c>
      <c r="HTP1" s="1460" t="s">
        <v>5197</v>
      </c>
      <c r="HTQ1" s="1460" t="s">
        <v>5197</v>
      </c>
      <c r="HTR1" s="1460" t="s">
        <v>5197</v>
      </c>
      <c r="HTS1" s="1460" t="s">
        <v>5197</v>
      </c>
      <c r="HTT1" s="1460" t="s">
        <v>5197</v>
      </c>
      <c r="HTU1" s="1460" t="s">
        <v>5197</v>
      </c>
      <c r="HTV1" s="1460" t="s">
        <v>5197</v>
      </c>
      <c r="HTW1" s="1460" t="s">
        <v>5197</v>
      </c>
      <c r="HTX1" s="1460" t="s">
        <v>5197</v>
      </c>
      <c r="HTY1" s="1460" t="s">
        <v>5197</v>
      </c>
      <c r="HTZ1" s="1460" t="s">
        <v>5197</v>
      </c>
      <c r="HUA1" s="1460" t="s">
        <v>5197</v>
      </c>
      <c r="HUB1" s="1460" t="s">
        <v>5197</v>
      </c>
      <c r="HUC1" s="1460" t="s">
        <v>5197</v>
      </c>
      <c r="HUD1" s="1460" t="s">
        <v>5197</v>
      </c>
      <c r="HUE1" s="1460" t="s">
        <v>5197</v>
      </c>
      <c r="HUF1" s="1460" t="s">
        <v>5197</v>
      </c>
      <c r="HUG1" s="1460" t="s">
        <v>5197</v>
      </c>
      <c r="HUH1" s="1460" t="s">
        <v>5197</v>
      </c>
      <c r="HUI1" s="1460" t="s">
        <v>5197</v>
      </c>
      <c r="HUJ1" s="1460" t="s">
        <v>5197</v>
      </c>
      <c r="HUK1" s="1460" t="s">
        <v>5197</v>
      </c>
      <c r="HUL1" s="1460" t="s">
        <v>5197</v>
      </c>
      <c r="HUM1" s="1460" t="s">
        <v>5197</v>
      </c>
      <c r="HUN1" s="1460" t="s">
        <v>5197</v>
      </c>
      <c r="HUO1" s="1460" t="s">
        <v>5197</v>
      </c>
      <c r="HUP1" s="1460" t="s">
        <v>5197</v>
      </c>
      <c r="HUQ1" s="1460" t="s">
        <v>5197</v>
      </c>
      <c r="HUR1" s="1460" t="s">
        <v>5197</v>
      </c>
      <c r="HUS1" s="1460" t="s">
        <v>5197</v>
      </c>
      <c r="HUT1" s="1460" t="s">
        <v>5197</v>
      </c>
      <c r="HUU1" s="1460" t="s">
        <v>5197</v>
      </c>
      <c r="HUV1" s="1460" t="s">
        <v>5197</v>
      </c>
      <c r="HUW1" s="1460" t="s">
        <v>5197</v>
      </c>
      <c r="HUX1" s="1460" t="s">
        <v>5197</v>
      </c>
      <c r="HUY1" s="1460" t="s">
        <v>5197</v>
      </c>
      <c r="HUZ1" s="1460" t="s">
        <v>5197</v>
      </c>
      <c r="HVA1" s="1460" t="s">
        <v>5197</v>
      </c>
      <c r="HVB1" s="1460" t="s">
        <v>5197</v>
      </c>
      <c r="HVC1" s="1460" t="s">
        <v>5197</v>
      </c>
      <c r="HVD1" s="1460" t="s">
        <v>5197</v>
      </c>
      <c r="HVE1" s="1460" t="s">
        <v>5197</v>
      </c>
      <c r="HVF1" s="1460" t="s">
        <v>5197</v>
      </c>
      <c r="HVG1" s="1460" t="s">
        <v>5197</v>
      </c>
      <c r="HVH1" s="1460" t="s">
        <v>5197</v>
      </c>
      <c r="HVI1" s="1460" t="s">
        <v>5197</v>
      </c>
      <c r="HVJ1" s="1460" t="s">
        <v>5197</v>
      </c>
      <c r="HVK1" s="1460" t="s">
        <v>5197</v>
      </c>
      <c r="HVL1" s="1460" t="s">
        <v>5197</v>
      </c>
      <c r="HVM1" s="1460" t="s">
        <v>5197</v>
      </c>
      <c r="HVN1" s="1460" t="s">
        <v>5197</v>
      </c>
      <c r="HVO1" s="1460" t="s">
        <v>5197</v>
      </c>
      <c r="HVP1" s="1460" t="s">
        <v>5197</v>
      </c>
      <c r="HVQ1" s="1460" t="s">
        <v>5197</v>
      </c>
      <c r="HVR1" s="1460" t="s">
        <v>5197</v>
      </c>
      <c r="HVS1" s="1460" t="s">
        <v>5197</v>
      </c>
      <c r="HVT1" s="1460" t="s">
        <v>5197</v>
      </c>
      <c r="HVU1" s="1460" t="s">
        <v>5197</v>
      </c>
      <c r="HVV1" s="1460" t="s">
        <v>5197</v>
      </c>
      <c r="HVW1" s="1460" t="s">
        <v>5197</v>
      </c>
      <c r="HVX1" s="1460" t="s">
        <v>5197</v>
      </c>
      <c r="HVY1" s="1460" t="s">
        <v>5197</v>
      </c>
      <c r="HVZ1" s="1460" t="s">
        <v>5197</v>
      </c>
      <c r="HWA1" s="1460" t="s">
        <v>5197</v>
      </c>
      <c r="HWB1" s="1460" t="s">
        <v>5197</v>
      </c>
      <c r="HWC1" s="1460" t="s">
        <v>5197</v>
      </c>
      <c r="HWD1" s="1460" t="s">
        <v>5197</v>
      </c>
      <c r="HWE1" s="1460" t="s">
        <v>5197</v>
      </c>
      <c r="HWF1" s="1460" t="s">
        <v>5197</v>
      </c>
      <c r="HWG1" s="1460" t="s">
        <v>5197</v>
      </c>
      <c r="HWH1" s="1460" t="s">
        <v>5197</v>
      </c>
      <c r="HWI1" s="1460" t="s">
        <v>5197</v>
      </c>
      <c r="HWJ1" s="1460" t="s">
        <v>5197</v>
      </c>
      <c r="HWK1" s="1460" t="s">
        <v>5197</v>
      </c>
      <c r="HWL1" s="1460" t="s">
        <v>5197</v>
      </c>
      <c r="HWM1" s="1460" t="s">
        <v>5197</v>
      </c>
      <c r="HWN1" s="1460" t="s">
        <v>5197</v>
      </c>
      <c r="HWO1" s="1460" t="s">
        <v>5197</v>
      </c>
      <c r="HWP1" s="1460" t="s">
        <v>5197</v>
      </c>
      <c r="HWQ1" s="1460" t="s">
        <v>5197</v>
      </c>
      <c r="HWR1" s="1460" t="s">
        <v>5197</v>
      </c>
      <c r="HWS1" s="1460" t="s">
        <v>5197</v>
      </c>
      <c r="HWT1" s="1460" t="s">
        <v>5197</v>
      </c>
      <c r="HWU1" s="1460" t="s">
        <v>5197</v>
      </c>
      <c r="HWV1" s="1460" t="s">
        <v>5197</v>
      </c>
      <c r="HWW1" s="1460" t="s">
        <v>5197</v>
      </c>
      <c r="HWX1" s="1460" t="s">
        <v>5197</v>
      </c>
      <c r="HWY1" s="1460" t="s">
        <v>5197</v>
      </c>
      <c r="HWZ1" s="1460" t="s">
        <v>5197</v>
      </c>
      <c r="HXA1" s="1460" t="s">
        <v>5197</v>
      </c>
      <c r="HXB1" s="1460" t="s">
        <v>5197</v>
      </c>
      <c r="HXC1" s="1460" t="s">
        <v>5197</v>
      </c>
      <c r="HXD1" s="1460" t="s">
        <v>5197</v>
      </c>
      <c r="HXE1" s="1460" t="s">
        <v>5197</v>
      </c>
      <c r="HXF1" s="1460" t="s">
        <v>5197</v>
      </c>
      <c r="HXG1" s="1460" t="s">
        <v>5197</v>
      </c>
      <c r="HXH1" s="1460" t="s">
        <v>5197</v>
      </c>
      <c r="HXI1" s="1460" t="s">
        <v>5197</v>
      </c>
      <c r="HXJ1" s="1460" t="s">
        <v>5197</v>
      </c>
      <c r="HXK1" s="1460" t="s">
        <v>5197</v>
      </c>
      <c r="HXL1" s="1460" t="s">
        <v>5197</v>
      </c>
      <c r="HXM1" s="1460" t="s">
        <v>5197</v>
      </c>
      <c r="HXN1" s="1460" t="s">
        <v>5197</v>
      </c>
      <c r="HXO1" s="1460" t="s">
        <v>5197</v>
      </c>
      <c r="HXP1" s="1460" t="s">
        <v>5197</v>
      </c>
      <c r="HXQ1" s="1460" t="s">
        <v>5197</v>
      </c>
      <c r="HXR1" s="1460" t="s">
        <v>5197</v>
      </c>
      <c r="HXS1" s="1460" t="s">
        <v>5197</v>
      </c>
      <c r="HXT1" s="1460" t="s">
        <v>5197</v>
      </c>
      <c r="HXU1" s="1460" t="s">
        <v>5197</v>
      </c>
      <c r="HXV1" s="1460" t="s">
        <v>5197</v>
      </c>
      <c r="HXW1" s="1460" t="s">
        <v>5197</v>
      </c>
      <c r="HXX1" s="1460" t="s">
        <v>5197</v>
      </c>
      <c r="HXY1" s="1460" t="s">
        <v>5197</v>
      </c>
      <c r="HXZ1" s="1460" t="s">
        <v>5197</v>
      </c>
      <c r="HYA1" s="1460" t="s">
        <v>5197</v>
      </c>
      <c r="HYB1" s="1460" t="s">
        <v>5197</v>
      </c>
      <c r="HYC1" s="1460" t="s">
        <v>5197</v>
      </c>
      <c r="HYD1" s="1460" t="s">
        <v>5197</v>
      </c>
      <c r="HYE1" s="1460" t="s">
        <v>5197</v>
      </c>
      <c r="HYF1" s="1460" t="s">
        <v>5197</v>
      </c>
      <c r="HYG1" s="1460" t="s">
        <v>5197</v>
      </c>
      <c r="HYH1" s="1460" t="s">
        <v>5197</v>
      </c>
      <c r="HYI1" s="1460" t="s">
        <v>5197</v>
      </c>
      <c r="HYJ1" s="1460" t="s">
        <v>5197</v>
      </c>
      <c r="HYK1" s="1460" t="s">
        <v>5197</v>
      </c>
      <c r="HYL1" s="1460" t="s">
        <v>5197</v>
      </c>
      <c r="HYM1" s="1460" t="s">
        <v>5197</v>
      </c>
      <c r="HYN1" s="1460" t="s">
        <v>5197</v>
      </c>
      <c r="HYO1" s="1460" t="s">
        <v>5197</v>
      </c>
      <c r="HYP1" s="1460" t="s">
        <v>5197</v>
      </c>
      <c r="HYQ1" s="1460" t="s">
        <v>5197</v>
      </c>
      <c r="HYR1" s="1460" t="s">
        <v>5197</v>
      </c>
      <c r="HYS1" s="1460" t="s">
        <v>5197</v>
      </c>
      <c r="HYT1" s="1460" t="s">
        <v>5197</v>
      </c>
      <c r="HYU1" s="1460" t="s">
        <v>5197</v>
      </c>
      <c r="HYV1" s="1460" t="s">
        <v>5197</v>
      </c>
      <c r="HYW1" s="1460" t="s">
        <v>5197</v>
      </c>
      <c r="HYX1" s="1460" t="s">
        <v>5197</v>
      </c>
      <c r="HYY1" s="1460" t="s">
        <v>5197</v>
      </c>
      <c r="HYZ1" s="1460" t="s">
        <v>5197</v>
      </c>
      <c r="HZA1" s="1460" t="s">
        <v>5197</v>
      </c>
      <c r="HZB1" s="1460" t="s">
        <v>5197</v>
      </c>
      <c r="HZC1" s="1460" t="s">
        <v>5197</v>
      </c>
      <c r="HZD1" s="1460" t="s">
        <v>5197</v>
      </c>
      <c r="HZE1" s="1460" t="s">
        <v>5197</v>
      </c>
      <c r="HZF1" s="1460" t="s">
        <v>5197</v>
      </c>
      <c r="HZG1" s="1460" t="s">
        <v>5197</v>
      </c>
      <c r="HZH1" s="1460" t="s">
        <v>5197</v>
      </c>
      <c r="HZI1" s="1460" t="s">
        <v>5197</v>
      </c>
      <c r="HZJ1" s="1460" t="s">
        <v>5197</v>
      </c>
      <c r="HZK1" s="1460" t="s">
        <v>5197</v>
      </c>
      <c r="HZL1" s="1460" t="s">
        <v>5197</v>
      </c>
      <c r="HZM1" s="1460" t="s">
        <v>5197</v>
      </c>
      <c r="HZN1" s="1460" t="s">
        <v>5197</v>
      </c>
      <c r="HZO1" s="1460" t="s">
        <v>5197</v>
      </c>
      <c r="HZP1" s="1460" t="s">
        <v>5197</v>
      </c>
      <c r="HZQ1" s="1460" t="s">
        <v>5197</v>
      </c>
      <c r="HZR1" s="1460" t="s">
        <v>5197</v>
      </c>
      <c r="HZS1" s="1460" t="s">
        <v>5197</v>
      </c>
      <c r="HZT1" s="1460" t="s">
        <v>5197</v>
      </c>
      <c r="HZU1" s="1460" t="s">
        <v>5197</v>
      </c>
      <c r="HZV1" s="1460" t="s">
        <v>5197</v>
      </c>
      <c r="HZW1" s="1460" t="s">
        <v>5197</v>
      </c>
      <c r="HZX1" s="1460" t="s">
        <v>5197</v>
      </c>
      <c r="HZY1" s="1460" t="s">
        <v>5197</v>
      </c>
      <c r="HZZ1" s="1460" t="s">
        <v>5197</v>
      </c>
      <c r="IAA1" s="1460" t="s">
        <v>5197</v>
      </c>
      <c r="IAB1" s="1460" t="s">
        <v>5197</v>
      </c>
      <c r="IAC1" s="1460" t="s">
        <v>5197</v>
      </c>
      <c r="IAD1" s="1460" t="s">
        <v>5197</v>
      </c>
      <c r="IAE1" s="1460" t="s">
        <v>5197</v>
      </c>
      <c r="IAF1" s="1460" t="s">
        <v>5197</v>
      </c>
      <c r="IAG1" s="1460" t="s">
        <v>5197</v>
      </c>
      <c r="IAH1" s="1460" t="s">
        <v>5197</v>
      </c>
      <c r="IAI1" s="1460" t="s">
        <v>5197</v>
      </c>
      <c r="IAJ1" s="1460" t="s">
        <v>5197</v>
      </c>
      <c r="IAK1" s="1460" t="s">
        <v>5197</v>
      </c>
      <c r="IAL1" s="1460" t="s">
        <v>5197</v>
      </c>
      <c r="IAM1" s="1460" t="s">
        <v>5197</v>
      </c>
      <c r="IAN1" s="1460" t="s">
        <v>5197</v>
      </c>
      <c r="IAO1" s="1460" t="s">
        <v>5197</v>
      </c>
      <c r="IAP1" s="1460" t="s">
        <v>5197</v>
      </c>
      <c r="IAQ1" s="1460" t="s">
        <v>5197</v>
      </c>
      <c r="IAR1" s="1460" t="s">
        <v>5197</v>
      </c>
      <c r="IAS1" s="1460" t="s">
        <v>5197</v>
      </c>
      <c r="IAT1" s="1460" t="s">
        <v>5197</v>
      </c>
      <c r="IAU1" s="1460" t="s">
        <v>5197</v>
      </c>
      <c r="IAV1" s="1460" t="s">
        <v>5197</v>
      </c>
      <c r="IAW1" s="1460" t="s">
        <v>5197</v>
      </c>
      <c r="IAX1" s="1460" t="s">
        <v>5197</v>
      </c>
      <c r="IAY1" s="1460" t="s">
        <v>5197</v>
      </c>
      <c r="IAZ1" s="1460" t="s">
        <v>5197</v>
      </c>
      <c r="IBA1" s="1460" t="s">
        <v>5197</v>
      </c>
      <c r="IBB1" s="1460" t="s">
        <v>5197</v>
      </c>
      <c r="IBC1" s="1460" t="s">
        <v>5197</v>
      </c>
      <c r="IBD1" s="1460" t="s">
        <v>5197</v>
      </c>
      <c r="IBE1" s="1460" t="s">
        <v>5197</v>
      </c>
      <c r="IBF1" s="1460" t="s">
        <v>5197</v>
      </c>
      <c r="IBG1" s="1460" t="s">
        <v>5197</v>
      </c>
      <c r="IBH1" s="1460" t="s">
        <v>5197</v>
      </c>
      <c r="IBI1" s="1460" t="s">
        <v>5197</v>
      </c>
      <c r="IBJ1" s="1460" t="s">
        <v>5197</v>
      </c>
      <c r="IBK1" s="1460" t="s">
        <v>5197</v>
      </c>
      <c r="IBL1" s="1460" t="s">
        <v>5197</v>
      </c>
      <c r="IBM1" s="1460" t="s">
        <v>5197</v>
      </c>
      <c r="IBN1" s="1460" t="s">
        <v>5197</v>
      </c>
      <c r="IBO1" s="1460" t="s">
        <v>5197</v>
      </c>
      <c r="IBP1" s="1460" t="s">
        <v>5197</v>
      </c>
      <c r="IBQ1" s="1460" t="s">
        <v>5197</v>
      </c>
      <c r="IBR1" s="1460" t="s">
        <v>5197</v>
      </c>
      <c r="IBS1" s="1460" t="s">
        <v>5197</v>
      </c>
      <c r="IBT1" s="1460" t="s">
        <v>5197</v>
      </c>
      <c r="IBU1" s="1460" t="s">
        <v>5197</v>
      </c>
      <c r="IBV1" s="1460" t="s">
        <v>5197</v>
      </c>
      <c r="IBW1" s="1460" t="s">
        <v>5197</v>
      </c>
      <c r="IBX1" s="1460" t="s">
        <v>5197</v>
      </c>
      <c r="IBY1" s="1460" t="s">
        <v>5197</v>
      </c>
      <c r="IBZ1" s="1460" t="s">
        <v>5197</v>
      </c>
      <c r="ICA1" s="1460" t="s">
        <v>5197</v>
      </c>
      <c r="ICB1" s="1460" t="s">
        <v>5197</v>
      </c>
      <c r="ICC1" s="1460" t="s">
        <v>5197</v>
      </c>
      <c r="ICD1" s="1460" t="s">
        <v>5197</v>
      </c>
      <c r="ICE1" s="1460" t="s">
        <v>5197</v>
      </c>
      <c r="ICF1" s="1460" t="s">
        <v>5197</v>
      </c>
      <c r="ICG1" s="1460" t="s">
        <v>5197</v>
      </c>
      <c r="ICH1" s="1460" t="s">
        <v>5197</v>
      </c>
      <c r="ICI1" s="1460" t="s">
        <v>5197</v>
      </c>
      <c r="ICJ1" s="1460" t="s">
        <v>5197</v>
      </c>
      <c r="ICK1" s="1460" t="s">
        <v>5197</v>
      </c>
      <c r="ICL1" s="1460" t="s">
        <v>5197</v>
      </c>
      <c r="ICM1" s="1460" t="s">
        <v>5197</v>
      </c>
      <c r="ICN1" s="1460" t="s">
        <v>5197</v>
      </c>
      <c r="ICO1" s="1460" t="s">
        <v>5197</v>
      </c>
      <c r="ICP1" s="1460" t="s">
        <v>5197</v>
      </c>
      <c r="ICQ1" s="1460" t="s">
        <v>5197</v>
      </c>
      <c r="ICR1" s="1460" t="s">
        <v>5197</v>
      </c>
      <c r="ICS1" s="1460" t="s">
        <v>5197</v>
      </c>
      <c r="ICT1" s="1460" t="s">
        <v>5197</v>
      </c>
      <c r="ICU1" s="1460" t="s">
        <v>5197</v>
      </c>
      <c r="ICV1" s="1460" t="s">
        <v>5197</v>
      </c>
      <c r="ICW1" s="1460" t="s">
        <v>5197</v>
      </c>
      <c r="ICX1" s="1460" t="s">
        <v>5197</v>
      </c>
      <c r="ICY1" s="1460" t="s">
        <v>5197</v>
      </c>
      <c r="ICZ1" s="1460" t="s">
        <v>5197</v>
      </c>
      <c r="IDA1" s="1460" t="s">
        <v>5197</v>
      </c>
      <c r="IDB1" s="1460" t="s">
        <v>5197</v>
      </c>
      <c r="IDC1" s="1460" t="s">
        <v>5197</v>
      </c>
      <c r="IDD1" s="1460" t="s">
        <v>5197</v>
      </c>
      <c r="IDE1" s="1460" t="s">
        <v>5197</v>
      </c>
      <c r="IDF1" s="1460" t="s">
        <v>5197</v>
      </c>
      <c r="IDG1" s="1460" t="s">
        <v>5197</v>
      </c>
      <c r="IDH1" s="1460" t="s">
        <v>5197</v>
      </c>
      <c r="IDI1" s="1460" t="s">
        <v>5197</v>
      </c>
      <c r="IDJ1" s="1460" t="s">
        <v>5197</v>
      </c>
      <c r="IDK1" s="1460" t="s">
        <v>5197</v>
      </c>
      <c r="IDL1" s="1460" t="s">
        <v>5197</v>
      </c>
      <c r="IDM1" s="1460" t="s">
        <v>5197</v>
      </c>
      <c r="IDN1" s="1460" t="s">
        <v>5197</v>
      </c>
      <c r="IDO1" s="1460" t="s">
        <v>5197</v>
      </c>
      <c r="IDP1" s="1460" t="s">
        <v>5197</v>
      </c>
      <c r="IDQ1" s="1460" t="s">
        <v>5197</v>
      </c>
      <c r="IDR1" s="1460" t="s">
        <v>5197</v>
      </c>
      <c r="IDS1" s="1460" t="s">
        <v>5197</v>
      </c>
      <c r="IDT1" s="1460" t="s">
        <v>5197</v>
      </c>
      <c r="IDU1" s="1460" t="s">
        <v>5197</v>
      </c>
      <c r="IDV1" s="1460" t="s">
        <v>5197</v>
      </c>
      <c r="IDW1" s="1460" t="s">
        <v>5197</v>
      </c>
      <c r="IDX1" s="1460" t="s">
        <v>5197</v>
      </c>
      <c r="IDY1" s="1460" t="s">
        <v>5197</v>
      </c>
      <c r="IDZ1" s="1460" t="s">
        <v>5197</v>
      </c>
      <c r="IEA1" s="1460" t="s">
        <v>5197</v>
      </c>
      <c r="IEB1" s="1460" t="s">
        <v>5197</v>
      </c>
      <c r="IEC1" s="1460" t="s">
        <v>5197</v>
      </c>
      <c r="IED1" s="1460" t="s">
        <v>5197</v>
      </c>
      <c r="IEE1" s="1460" t="s">
        <v>5197</v>
      </c>
      <c r="IEF1" s="1460" t="s">
        <v>5197</v>
      </c>
      <c r="IEG1" s="1460" t="s">
        <v>5197</v>
      </c>
      <c r="IEH1" s="1460" t="s">
        <v>5197</v>
      </c>
      <c r="IEI1" s="1460" t="s">
        <v>5197</v>
      </c>
      <c r="IEJ1" s="1460" t="s">
        <v>5197</v>
      </c>
      <c r="IEK1" s="1460" t="s">
        <v>5197</v>
      </c>
      <c r="IEL1" s="1460" t="s">
        <v>5197</v>
      </c>
      <c r="IEM1" s="1460" t="s">
        <v>5197</v>
      </c>
      <c r="IEN1" s="1460" t="s">
        <v>5197</v>
      </c>
      <c r="IEO1" s="1460" t="s">
        <v>5197</v>
      </c>
      <c r="IEP1" s="1460" t="s">
        <v>5197</v>
      </c>
      <c r="IEQ1" s="1460" t="s">
        <v>5197</v>
      </c>
      <c r="IER1" s="1460" t="s">
        <v>5197</v>
      </c>
      <c r="IES1" s="1460" t="s">
        <v>5197</v>
      </c>
      <c r="IET1" s="1460" t="s">
        <v>5197</v>
      </c>
      <c r="IEU1" s="1460" t="s">
        <v>5197</v>
      </c>
      <c r="IEV1" s="1460" t="s">
        <v>5197</v>
      </c>
      <c r="IEW1" s="1460" t="s">
        <v>5197</v>
      </c>
      <c r="IEX1" s="1460" t="s">
        <v>5197</v>
      </c>
      <c r="IEY1" s="1460" t="s">
        <v>5197</v>
      </c>
      <c r="IEZ1" s="1460" t="s">
        <v>5197</v>
      </c>
      <c r="IFA1" s="1460" t="s">
        <v>5197</v>
      </c>
      <c r="IFB1" s="1460" t="s">
        <v>5197</v>
      </c>
      <c r="IFC1" s="1460" t="s">
        <v>5197</v>
      </c>
      <c r="IFD1" s="1460" t="s">
        <v>5197</v>
      </c>
      <c r="IFE1" s="1460" t="s">
        <v>5197</v>
      </c>
      <c r="IFF1" s="1460" t="s">
        <v>5197</v>
      </c>
      <c r="IFG1" s="1460" t="s">
        <v>5197</v>
      </c>
      <c r="IFH1" s="1460" t="s">
        <v>5197</v>
      </c>
      <c r="IFI1" s="1460" t="s">
        <v>5197</v>
      </c>
      <c r="IFJ1" s="1460" t="s">
        <v>5197</v>
      </c>
      <c r="IFK1" s="1460" t="s">
        <v>5197</v>
      </c>
      <c r="IFL1" s="1460" t="s">
        <v>5197</v>
      </c>
      <c r="IFM1" s="1460" t="s">
        <v>5197</v>
      </c>
      <c r="IFN1" s="1460" t="s">
        <v>5197</v>
      </c>
      <c r="IFO1" s="1460" t="s">
        <v>5197</v>
      </c>
      <c r="IFP1" s="1460" t="s">
        <v>5197</v>
      </c>
      <c r="IFQ1" s="1460" t="s">
        <v>5197</v>
      </c>
      <c r="IFR1" s="1460" t="s">
        <v>5197</v>
      </c>
      <c r="IFS1" s="1460" t="s">
        <v>5197</v>
      </c>
      <c r="IFT1" s="1460" t="s">
        <v>5197</v>
      </c>
      <c r="IFU1" s="1460" t="s">
        <v>5197</v>
      </c>
      <c r="IFV1" s="1460" t="s">
        <v>5197</v>
      </c>
      <c r="IFW1" s="1460" t="s">
        <v>5197</v>
      </c>
      <c r="IFX1" s="1460" t="s">
        <v>5197</v>
      </c>
      <c r="IFY1" s="1460" t="s">
        <v>5197</v>
      </c>
      <c r="IFZ1" s="1460" t="s">
        <v>5197</v>
      </c>
      <c r="IGA1" s="1460" t="s">
        <v>5197</v>
      </c>
      <c r="IGB1" s="1460" t="s">
        <v>5197</v>
      </c>
      <c r="IGC1" s="1460" t="s">
        <v>5197</v>
      </c>
      <c r="IGD1" s="1460" t="s">
        <v>5197</v>
      </c>
      <c r="IGE1" s="1460" t="s">
        <v>5197</v>
      </c>
      <c r="IGF1" s="1460" t="s">
        <v>5197</v>
      </c>
      <c r="IGG1" s="1460" t="s">
        <v>5197</v>
      </c>
      <c r="IGH1" s="1460" t="s">
        <v>5197</v>
      </c>
      <c r="IGI1" s="1460" t="s">
        <v>5197</v>
      </c>
      <c r="IGJ1" s="1460" t="s">
        <v>5197</v>
      </c>
      <c r="IGK1" s="1460" t="s">
        <v>5197</v>
      </c>
      <c r="IGL1" s="1460" t="s">
        <v>5197</v>
      </c>
      <c r="IGM1" s="1460" t="s">
        <v>5197</v>
      </c>
      <c r="IGN1" s="1460" t="s">
        <v>5197</v>
      </c>
      <c r="IGO1" s="1460" t="s">
        <v>5197</v>
      </c>
      <c r="IGP1" s="1460" t="s">
        <v>5197</v>
      </c>
      <c r="IGQ1" s="1460" t="s">
        <v>5197</v>
      </c>
      <c r="IGR1" s="1460" t="s">
        <v>5197</v>
      </c>
      <c r="IGS1" s="1460" t="s">
        <v>5197</v>
      </c>
      <c r="IGT1" s="1460" t="s">
        <v>5197</v>
      </c>
      <c r="IGU1" s="1460" t="s">
        <v>5197</v>
      </c>
      <c r="IGV1" s="1460" t="s">
        <v>5197</v>
      </c>
      <c r="IGW1" s="1460" t="s">
        <v>5197</v>
      </c>
      <c r="IGX1" s="1460" t="s">
        <v>5197</v>
      </c>
      <c r="IGY1" s="1460" t="s">
        <v>5197</v>
      </c>
      <c r="IGZ1" s="1460" t="s">
        <v>5197</v>
      </c>
      <c r="IHA1" s="1460" t="s">
        <v>5197</v>
      </c>
      <c r="IHB1" s="1460" t="s">
        <v>5197</v>
      </c>
      <c r="IHC1" s="1460" t="s">
        <v>5197</v>
      </c>
      <c r="IHD1" s="1460" t="s">
        <v>5197</v>
      </c>
      <c r="IHE1" s="1460" t="s">
        <v>5197</v>
      </c>
      <c r="IHF1" s="1460" t="s">
        <v>5197</v>
      </c>
      <c r="IHG1" s="1460" t="s">
        <v>5197</v>
      </c>
      <c r="IHH1" s="1460" t="s">
        <v>5197</v>
      </c>
      <c r="IHI1" s="1460" t="s">
        <v>5197</v>
      </c>
      <c r="IHJ1" s="1460" t="s">
        <v>5197</v>
      </c>
      <c r="IHK1" s="1460" t="s">
        <v>5197</v>
      </c>
      <c r="IHL1" s="1460" t="s">
        <v>5197</v>
      </c>
      <c r="IHM1" s="1460" t="s">
        <v>5197</v>
      </c>
      <c r="IHN1" s="1460" t="s">
        <v>5197</v>
      </c>
      <c r="IHO1" s="1460" t="s">
        <v>5197</v>
      </c>
      <c r="IHP1" s="1460" t="s">
        <v>5197</v>
      </c>
      <c r="IHQ1" s="1460" t="s">
        <v>5197</v>
      </c>
      <c r="IHR1" s="1460" t="s">
        <v>5197</v>
      </c>
      <c r="IHS1" s="1460" t="s">
        <v>5197</v>
      </c>
      <c r="IHT1" s="1460" t="s">
        <v>5197</v>
      </c>
      <c r="IHU1" s="1460" t="s">
        <v>5197</v>
      </c>
      <c r="IHV1" s="1460" t="s">
        <v>5197</v>
      </c>
      <c r="IHW1" s="1460" t="s">
        <v>5197</v>
      </c>
      <c r="IHX1" s="1460" t="s">
        <v>5197</v>
      </c>
      <c r="IHY1" s="1460" t="s">
        <v>5197</v>
      </c>
      <c r="IHZ1" s="1460" t="s">
        <v>5197</v>
      </c>
      <c r="IIA1" s="1460" t="s">
        <v>5197</v>
      </c>
      <c r="IIB1" s="1460" t="s">
        <v>5197</v>
      </c>
      <c r="IIC1" s="1460" t="s">
        <v>5197</v>
      </c>
      <c r="IID1" s="1460" t="s">
        <v>5197</v>
      </c>
      <c r="IIE1" s="1460" t="s">
        <v>5197</v>
      </c>
      <c r="IIF1" s="1460" t="s">
        <v>5197</v>
      </c>
      <c r="IIG1" s="1460" t="s">
        <v>5197</v>
      </c>
      <c r="IIH1" s="1460" t="s">
        <v>5197</v>
      </c>
      <c r="III1" s="1460" t="s">
        <v>5197</v>
      </c>
      <c r="IIJ1" s="1460" t="s">
        <v>5197</v>
      </c>
      <c r="IIK1" s="1460" t="s">
        <v>5197</v>
      </c>
      <c r="IIL1" s="1460" t="s">
        <v>5197</v>
      </c>
      <c r="IIM1" s="1460" t="s">
        <v>5197</v>
      </c>
      <c r="IIN1" s="1460" t="s">
        <v>5197</v>
      </c>
      <c r="IIO1" s="1460" t="s">
        <v>5197</v>
      </c>
      <c r="IIP1" s="1460" t="s">
        <v>5197</v>
      </c>
      <c r="IIQ1" s="1460" t="s">
        <v>5197</v>
      </c>
      <c r="IIR1" s="1460" t="s">
        <v>5197</v>
      </c>
      <c r="IIS1" s="1460" t="s">
        <v>5197</v>
      </c>
      <c r="IIT1" s="1460" t="s">
        <v>5197</v>
      </c>
      <c r="IIU1" s="1460" t="s">
        <v>5197</v>
      </c>
      <c r="IIV1" s="1460" t="s">
        <v>5197</v>
      </c>
      <c r="IIW1" s="1460" t="s">
        <v>5197</v>
      </c>
      <c r="IIX1" s="1460" t="s">
        <v>5197</v>
      </c>
      <c r="IIY1" s="1460" t="s">
        <v>5197</v>
      </c>
      <c r="IIZ1" s="1460" t="s">
        <v>5197</v>
      </c>
      <c r="IJA1" s="1460" t="s">
        <v>5197</v>
      </c>
      <c r="IJB1" s="1460" t="s">
        <v>5197</v>
      </c>
      <c r="IJC1" s="1460" t="s">
        <v>5197</v>
      </c>
      <c r="IJD1" s="1460" t="s">
        <v>5197</v>
      </c>
      <c r="IJE1" s="1460" t="s">
        <v>5197</v>
      </c>
      <c r="IJF1" s="1460" t="s">
        <v>5197</v>
      </c>
      <c r="IJG1" s="1460" t="s">
        <v>5197</v>
      </c>
      <c r="IJH1" s="1460" t="s">
        <v>5197</v>
      </c>
      <c r="IJI1" s="1460" t="s">
        <v>5197</v>
      </c>
      <c r="IJJ1" s="1460" t="s">
        <v>5197</v>
      </c>
      <c r="IJK1" s="1460" t="s">
        <v>5197</v>
      </c>
      <c r="IJL1" s="1460" t="s">
        <v>5197</v>
      </c>
      <c r="IJM1" s="1460" t="s">
        <v>5197</v>
      </c>
      <c r="IJN1" s="1460" t="s">
        <v>5197</v>
      </c>
      <c r="IJO1" s="1460" t="s">
        <v>5197</v>
      </c>
      <c r="IJP1" s="1460" t="s">
        <v>5197</v>
      </c>
      <c r="IJQ1" s="1460" t="s">
        <v>5197</v>
      </c>
      <c r="IJR1" s="1460" t="s">
        <v>5197</v>
      </c>
      <c r="IJS1" s="1460" t="s">
        <v>5197</v>
      </c>
      <c r="IJT1" s="1460" t="s">
        <v>5197</v>
      </c>
      <c r="IJU1" s="1460" t="s">
        <v>5197</v>
      </c>
      <c r="IJV1" s="1460" t="s">
        <v>5197</v>
      </c>
      <c r="IJW1" s="1460" t="s">
        <v>5197</v>
      </c>
      <c r="IJX1" s="1460" t="s">
        <v>5197</v>
      </c>
      <c r="IJY1" s="1460" t="s">
        <v>5197</v>
      </c>
      <c r="IJZ1" s="1460" t="s">
        <v>5197</v>
      </c>
      <c r="IKA1" s="1460" t="s">
        <v>5197</v>
      </c>
      <c r="IKB1" s="1460" t="s">
        <v>5197</v>
      </c>
      <c r="IKC1" s="1460" t="s">
        <v>5197</v>
      </c>
      <c r="IKD1" s="1460" t="s">
        <v>5197</v>
      </c>
      <c r="IKE1" s="1460" t="s">
        <v>5197</v>
      </c>
      <c r="IKF1" s="1460" t="s">
        <v>5197</v>
      </c>
      <c r="IKG1" s="1460" t="s">
        <v>5197</v>
      </c>
      <c r="IKH1" s="1460" t="s">
        <v>5197</v>
      </c>
      <c r="IKI1" s="1460" t="s">
        <v>5197</v>
      </c>
      <c r="IKJ1" s="1460" t="s">
        <v>5197</v>
      </c>
      <c r="IKK1" s="1460" t="s">
        <v>5197</v>
      </c>
      <c r="IKL1" s="1460" t="s">
        <v>5197</v>
      </c>
      <c r="IKM1" s="1460" t="s">
        <v>5197</v>
      </c>
      <c r="IKN1" s="1460" t="s">
        <v>5197</v>
      </c>
      <c r="IKO1" s="1460" t="s">
        <v>5197</v>
      </c>
      <c r="IKP1" s="1460" t="s">
        <v>5197</v>
      </c>
      <c r="IKQ1" s="1460" t="s">
        <v>5197</v>
      </c>
      <c r="IKR1" s="1460" t="s">
        <v>5197</v>
      </c>
      <c r="IKS1" s="1460" t="s">
        <v>5197</v>
      </c>
      <c r="IKT1" s="1460" t="s">
        <v>5197</v>
      </c>
      <c r="IKU1" s="1460" t="s">
        <v>5197</v>
      </c>
      <c r="IKV1" s="1460" t="s">
        <v>5197</v>
      </c>
      <c r="IKW1" s="1460" t="s">
        <v>5197</v>
      </c>
      <c r="IKX1" s="1460" t="s">
        <v>5197</v>
      </c>
      <c r="IKY1" s="1460" t="s">
        <v>5197</v>
      </c>
      <c r="IKZ1" s="1460" t="s">
        <v>5197</v>
      </c>
      <c r="ILA1" s="1460" t="s">
        <v>5197</v>
      </c>
      <c r="ILB1" s="1460" t="s">
        <v>5197</v>
      </c>
      <c r="ILC1" s="1460" t="s">
        <v>5197</v>
      </c>
      <c r="ILD1" s="1460" t="s">
        <v>5197</v>
      </c>
      <c r="ILE1" s="1460" t="s">
        <v>5197</v>
      </c>
      <c r="ILF1" s="1460" t="s">
        <v>5197</v>
      </c>
      <c r="ILG1" s="1460" t="s">
        <v>5197</v>
      </c>
      <c r="ILH1" s="1460" t="s">
        <v>5197</v>
      </c>
      <c r="ILI1" s="1460" t="s">
        <v>5197</v>
      </c>
      <c r="ILJ1" s="1460" t="s">
        <v>5197</v>
      </c>
      <c r="ILK1" s="1460" t="s">
        <v>5197</v>
      </c>
      <c r="ILL1" s="1460" t="s">
        <v>5197</v>
      </c>
      <c r="ILM1" s="1460" t="s">
        <v>5197</v>
      </c>
      <c r="ILN1" s="1460" t="s">
        <v>5197</v>
      </c>
      <c r="ILO1" s="1460" t="s">
        <v>5197</v>
      </c>
      <c r="ILP1" s="1460" t="s">
        <v>5197</v>
      </c>
      <c r="ILQ1" s="1460" t="s">
        <v>5197</v>
      </c>
      <c r="ILR1" s="1460" t="s">
        <v>5197</v>
      </c>
      <c r="ILS1" s="1460" t="s">
        <v>5197</v>
      </c>
      <c r="ILT1" s="1460" t="s">
        <v>5197</v>
      </c>
      <c r="ILU1" s="1460" t="s">
        <v>5197</v>
      </c>
      <c r="ILV1" s="1460" t="s">
        <v>5197</v>
      </c>
      <c r="ILW1" s="1460" t="s">
        <v>5197</v>
      </c>
      <c r="ILX1" s="1460" t="s">
        <v>5197</v>
      </c>
      <c r="ILY1" s="1460" t="s">
        <v>5197</v>
      </c>
      <c r="ILZ1" s="1460" t="s">
        <v>5197</v>
      </c>
      <c r="IMA1" s="1460" t="s">
        <v>5197</v>
      </c>
      <c r="IMB1" s="1460" t="s">
        <v>5197</v>
      </c>
      <c r="IMC1" s="1460" t="s">
        <v>5197</v>
      </c>
      <c r="IMD1" s="1460" t="s">
        <v>5197</v>
      </c>
      <c r="IME1" s="1460" t="s">
        <v>5197</v>
      </c>
      <c r="IMF1" s="1460" t="s">
        <v>5197</v>
      </c>
      <c r="IMG1" s="1460" t="s">
        <v>5197</v>
      </c>
      <c r="IMH1" s="1460" t="s">
        <v>5197</v>
      </c>
      <c r="IMI1" s="1460" t="s">
        <v>5197</v>
      </c>
      <c r="IMJ1" s="1460" t="s">
        <v>5197</v>
      </c>
      <c r="IMK1" s="1460" t="s">
        <v>5197</v>
      </c>
      <c r="IML1" s="1460" t="s">
        <v>5197</v>
      </c>
      <c r="IMM1" s="1460" t="s">
        <v>5197</v>
      </c>
      <c r="IMN1" s="1460" t="s">
        <v>5197</v>
      </c>
      <c r="IMO1" s="1460" t="s">
        <v>5197</v>
      </c>
      <c r="IMP1" s="1460" t="s">
        <v>5197</v>
      </c>
      <c r="IMQ1" s="1460" t="s">
        <v>5197</v>
      </c>
      <c r="IMR1" s="1460" t="s">
        <v>5197</v>
      </c>
      <c r="IMS1" s="1460" t="s">
        <v>5197</v>
      </c>
      <c r="IMT1" s="1460" t="s">
        <v>5197</v>
      </c>
      <c r="IMU1" s="1460" t="s">
        <v>5197</v>
      </c>
      <c r="IMV1" s="1460" t="s">
        <v>5197</v>
      </c>
      <c r="IMW1" s="1460" t="s">
        <v>5197</v>
      </c>
      <c r="IMX1" s="1460" t="s">
        <v>5197</v>
      </c>
      <c r="IMY1" s="1460" t="s">
        <v>5197</v>
      </c>
      <c r="IMZ1" s="1460" t="s">
        <v>5197</v>
      </c>
      <c r="INA1" s="1460" t="s">
        <v>5197</v>
      </c>
      <c r="INB1" s="1460" t="s">
        <v>5197</v>
      </c>
      <c r="INC1" s="1460" t="s">
        <v>5197</v>
      </c>
      <c r="IND1" s="1460" t="s">
        <v>5197</v>
      </c>
      <c r="INE1" s="1460" t="s">
        <v>5197</v>
      </c>
      <c r="INF1" s="1460" t="s">
        <v>5197</v>
      </c>
      <c r="ING1" s="1460" t="s">
        <v>5197</v>
      </c>
      <c r="INH1" s="1460" t="s">
        <v>5197</v>
      </c>
      <c r="INI1" s="1460" t="s">
        <v>5197</v>
      </c>
      <c r="INJ1" s="1460" t="s">
        <v>5197</v>
      </c>
      <c r="INK1" s="1460" t="s">
        <v>5197</v>
      </c>
      <c r="INL1" s="1460" t="s">
        <v>5197</v>
      </c>
      <c r="INM1" s="1460" t="s">
        <v>5197</v>
      </c>
      <c r="INN1" s="1460" t="s">
        <v>5197</v>
      </c>
      <c r="INO1" s="1460" t="s">
        <v>5197</v>
      </c>
      <c r="INP1" s="1460" t="s">
        <v>5197</v>
      </c>
      <c r="INQ1" s="1460" t="s">
        <v>5197</v>
      </c>
      <c r="INR1" s="1460" t="s">
        <v>5197</v>
      </c>
      <c r="INS1" s="1460" t="s">
        <v>5197</v>
      </c>
      <c r="INT1" s="1460" t="s">
        <v>5197</v>
      </c>
      <c r="INU1" s="1460" t="s">
        <v>5197</v>
      </c>
      <c r="INV1" s="1460" t="s">
        <v>5197</v>
      </c>
      <c r="INW1" s="1460" t="s">
        <v>5197</v>
      </c>
      <c r="INX1" s="1460" t="s">
        <v>5197</v>
      </c>
      <c r="INY1" s="1460" t="s">
        <v>5197</v>
      </c>
      <c r="INZ1" s="1460" t="s">
        <v>5197</v>
      </c>
      <c r="IOA1" s="1460" t="s">
        <v>5197</v>
      </c>
      <c r="IOB1" s="1460" t="s">
        <v>5197</v>
      </c>
      <c r="IOC1" s="1460" t="s">
        <v>5197</v>
      </c>
      <c r="IOD1" s="1460" t="s">
        <v>5197</v>
      </c>
      <c r="IOE1" s="1460" t="s">
        <v>5197</v>
      </c>
      <c r="IOF1" s="1460" t="s">
        <v>5197</v>
      </c>
      <c r="IOG1" s="1460" t="s">
        <v>5197</v>
      </c>
      <c r="IOH1" s="1460" t="s">
        <v>5197</v>
      </c>
      <c r="IOI1" s="1460" t="s">
        <v>5197</v>
      </c>
      <c r="IOJ1" s="1460" t="s">
        <v>5197</v>
      </c>
      <c r="IOK1" s="1460" t="s">
        <v>5197</v>
      </c>
      <c r="IOL1" s="1460" t="s">
        <v>5197</v>
      </c>
      <c r="IOM1" s="1460" t="s">
        <v>5197</v>
      </c>
      <c r="ION1" s="1460" t="s">
        <v>5197</v>
      </c>
      <c r="IOO1" s="1460" t="s">
        <v>5197</v>
      </c>
      <c r="IOP1" s="1460" t="s">
        <v>5197</v>
      </c>
      <c r="IOQ1" s="1460" t="s">
        <v>5197</v>
      </c>
      <c r="IOR1" s="1460" t="s">
        <v>5197</v>
      </c>
      <c r="IOS1" s="1460" t="s">
        <v>5197</v>
      </c>
      <c r="IOT1" s="1460" t="s">
        <v>5197</v>
      </c>
      <c r="IOU1" s="1460" t="s">
        <v>5197</v>
      </c>
      <c r="IOV1" s="1460" t="s">
        <v>5197</v>
      </c>
      <c r="IOW1" s="1460" t="s">
        <v>5197</v>
      </c>
      <c r="IOX1" s="1460" t="s">
        <v>5197</v>
      </c>
      <c r="IOY1" s="1460" t="s">
        <v>5197</v>
      </c>
      <c r="IOZ1" s="1460" t="s">
        <v>5197</v>
      </c>
      <c r="IPA1" s="1460" t="s">
        <v>5197</v>
      </c>
      <c r="IPB1" s="1460" t="s">
        <v>5197</v>
      </c>
      <c r="IPC1" s="1460" t="s">
        <v>5197</v>
      </c>
      <c r="IPD1" s="1460" t="s">
        <v>5197</v>
      </c>
      <c r="IPE1" s="1460" t="s">
        <v>5197</v>
      </c>
      <c r="IPF1" s="1460" t="s">
        <v>5197</v>
      </c>
      <c r="IPG1" s="1460" t="s">
        <v>5197</v>
      </c>
      <c r="IPH1" s="1460" t="s">
        <v>5197</v>
      </c>
      <c r="IPI1" s="1460" t="s">
        <v>5197</v>
      </c>
      <c r="IPJ1" s="1460" t="s">
        <v>5197</v>
      </c>
      <c r="IPK1" s="1460" t="s">
        <v>5197</v>
      </c>
      <c r="IPL1" s="1460" t="s">
        <v>5197</v>
      </c>
      <c r="IPM1" s="1460" t="s">
        <v>5197</v>
      </c>
      <c r="IPN1" s="1460" t="s">
        <v>5197</v>
      </c>
      <c r="IPO1" s="1460" t="s">
        <v>5197</v>
      </c>
      <c r="IPP1" s="1460" t="s">
        <v>5197</v>
      </c>
      <c r="IPQ1" s="1460" t="s">
        <v>5197</v>
      </c>
      <c r="IPR1" s="1460" t="s">
        <v>5197</v>
      </c>
      <c r="IPS1" s="1460" t="s">
        <v>5197</v>
      </c>
      <c r="IPT1" s="1460" t="s">
        <v>5197</v>
      </c>
      <c r="IPU1" s="1460" t="s">
        <v>5197</v>
      </c>
      <c r="IPV1" s="1460" t="s">
        <v>5197</v>
      </c>
      <c r="IPW1" s="1460" t="s">
        <v>5197</v>
      </c>
      <c r="IPX1" s="1460" t="s">
        <v>5197</v>
      </c>
      <c r="IPY1" s="1460" t="s">
        <v>5197</v>
      </c>
      <c r="IPZ1" s="1460" t="s">
        <v>5197</v>
      </c>
      <c r="IQA1" s="1460" t="s">
        <v>5197</v>
      </c>
      <c r="IQB1" s="1460" t="s">
        <v>5197</v>
      </c>
      <c r="IQC1" s="1460" t="s">
        <v>5197</v>
      </c>
      <c r="IQD1" s="1460" t="s">
        <v>5197</v>
      </c>
      <c r="IQE1" s="1460" t="s">
        <v>5197</v>
      </c>
      <c r="IQF1" s="1460" t="s">
        <v>5197</v>
      </c>
      <c r="IQG1" s="1460" t="s">
        <v>5197</v>
      </c>
      <c r="IQH1" s="1460" t="s">
        <v>5197</v>
      </c>
      <c r="IQI1" s="1460" t="s">
        <v>5197</v>
      </c>
      <c r="IQJ1" s="1460" t="s">
        <v>5197</v>
      </c>
      <c r="IQK1" s="1460" t="s">
        <v>5197</v>
      </c>
      <c r="IQL1" s="1460" t="s">
        <v>5197</v>
      </c>
      <c r="IQM1" s="1460" t="s">
        <v>5197</v>
      </c>
      <c r="IQN1" s="1460" t="s">
        <v>5197</v>
      </c>
      <c r="IQO1" s="1460" t="s">
        <v>5197</v>
      </c>
      <c r="IQP1" s="1460" t="s">
        <v>5197</v>
      </c>
      <c r="IQQ1" s="1460" t="s">
        <v>5197</v>
      </c>
      <c r="IQR1" s="1460" t="s">
        <v>5197</v>
      </c>
      <c r="IQS1" s="1460" t="s">
        <v>5197</v>
      </c>
      <c r="IQT1" s="1460" t="s">
        <v>5197</v>
      </c>
      <c r="IQU1" s="1460" t="s">
        <v>5197</v>
      </c>
      <c r="IQV1" s="1460" t="s">
        <v>5197</v>
      </c>
      <c r="IQW1" s="1460" t="s">
        <v>5197</v>
      </c>
      <c r="IQX1" s="1460" t="s">
        <v>5197</v>
      </c>
      <c r="IQY1" s="1460" t="s">
        <v>5197</v>
      </c>
      <c r="IQZ1" s="1460" t="s">
        <v>5197</v>
      </c>
      <c r="IRA1" s="1460" t="s">
        <v>5197</v>
      </c>
      <c r="IRB1" s="1460" t="s">
        <v>5197</v>
      </c>
      <c r="IRC1" s="1460" t="s">
        <v>5197</v>
      </c>
      <c r="IRD1" s="1460" t="s">
        <v>5197</v>
      </c>
      <c r="IRE1" s="1460" t="s">
        <v>5197</v>
      </c>
      <c r="IRF1" s="1460" t="s">
        <v>5197</v>
      </c>
      <c r="IRG1" s="1460" t="s">
        <v>5197</v>
      </c>
      <c r="IRH1" s="1460" t="s">
        <v>5197</v>
      </c>
      <c r="IRI1" s="1460" t="s">
        <v>5197</v>
      </c>
      <c r="IRJ1" s="1460" t="s">
        <v>5197</v>
      </c>
      <c r="IRK1" s="1460" t="s">
        <v>5197</v>
      </c>
      <c r="IRL1" s="1460" t="s">
        <v>5197</v>
      </c>
      <c r="IRM1" s="1460" t="s">
        <v>5197</v>
      </c>
      <c r="IRN1" s="1460" t="s">
        <v>5197</v>
      </c>
      <c r="IRO1" s="1460" t="s">
        <v>5197</v>
      </c>
      <c r="IRP1" s="1460" t="s">
        <v>5197</v>
      </c>
      <c r="IRQ1" s="1460" t="s">
        <v>5197</v>
      </c>
      <c r="IRR1" s="1460" t="s">
        <v>5197</v>
      </c>
      <c r="IRS1" s="1460" t="s">
        <v>5197</v>
      </c>
      <c r="IRT1" s="1460" t="s">
        <v>5197</v>
      </c>
      <c r="IRU1" s="1460" t="s">
        <v>5197</v>
      </c>
      <c r="IRV1" s="1460" t="s">
        <v>5197</v>
      </c>
      <c r="IRW1" s="1460" t="s">
        <v>5197</v>
      </c>
      <c r="IRX1" s="1460" t="s">
        <v>5197</v>
      </c>
      <c r="IRY1" s="1460" t="s">
        <v>5197</v>
      </c>
      <c r="IRZ1" s="1460" t="s">
        <v>5197</v>
      </c>
      <c r="ISA1" s="1460" t="s">
        <v>5197</v>
      </c>
      <c r="ISB1" s="1460" t="s">
        <v>5197</v>
      </c>
      <c r="ISC1" s="1460" t="s">
        <v>5197</v>
      </c>
      <c r="ISD1" s="1460" t="s">
        <v>5197</v>
      </c>
      <c r="ISE1" s="1460" t="s">
        <v>5197</v>
      </c>
      <c r="ISF1" s="1460" t="s">
        <v>5197</v>
      </c>
      <c r="ISG1" s="1460" t="s">
        <v>5197</v>
      </c>
      <c r="ISH1" s="1460" t="s">
        <v>5197</v>
      </c>
      <c r="ISI1" s="1460" t="s">
        <v>5197</v>
      </c>
      <c r="ISJ1" s="1460" t="s">
        <v>5197</v>
      </c>
      <c r="ISK1" s="1460" t="s">
        <v>5197</v>
      </c>
      <c r="ISL1" s="1460" t="s">
        <v>5197</v>
      </c>
      <c r="ISM1" s="1460" t="s">
        <v>5197</v>
      </c>
      <c r="ISN1" s="1460" t="s">
        <v>5197</v>
      </c>
      <c r="ISO1" s="1460" t="s">
        <v>5197</v>
      </c>
      <c r="ISP1" s="1460" t="s">
        <v>5197</v>
      </c>
      <c r="ISQ1" s="1460" t="s">
        <v>5197</v>
      </c>
      <c r="ISR1" s="1460" t="s">
        <v>5197</v>
      </c>
      <c r="ISS1" s="1460" t="s">
        <v>5197</v>
      </c>
      <c r="IST1" s="1460" t="s">
        <v>5197</v>
      </c>
      <c r="ISU1" s="1460" t="s">
        <v>5197</v>
      </c>
      <c r="ISV1" s="1460" t="s">
        <v>5197</v>
      </c>
      <c r="ISW1" s="1460" t="s">
        <v>5197</v>
      </c>
      <c r="ISX1" s="1460" t="s">
        <v>5197</v>
      </c>
      <c r="ISY1" s="1460" t="s">
        <v>5197</v>
      </c>
      <c r="ISZ1" s="1460" t="s">
        <v>5197</v>
      </c>
      <c r="ITA1" s="1460" t="s">
        <v>5197</v>
      </c>
      <c r="ITB1" s="1460" t="s">
        <v>5197</v>
      </c>
      <c r="ITC1" s="1460" t="s">
        <v>5197</v>
      </c>
      <c r="ITD1" s="1460" t="s">
        <v>5197</v>
      </c>
      <c r="ITE1" s="1460" t="s">
        <v>5197</v>
      </c>
      <c r="ITF1" s="1460" t="s">
        <v>5197</v>
      </c>
      <c r="ITG1" s="1460" t="s">
        <v>5197</v>
      </c>
      <c r="ITH1" s="1460" t="s">
        <v>5197</v>
      </c>
      <c r="ITI1" s="1460" t="s">
        <v>5197</v>
      </c>
      <c r="ITJ1" s="1460" t="s">
        <v>5197</v>
      </c>
      <c r="ITK1" s="1460" t="s">
        <v>5197</v>
      </c>
      <c r="ITL1" s="1460" t="s">
        <v>5197</v>
      </c>
      <c r="ITM1" s="1460" t="s">
        <v>5197</v>
      </c>
      <c r="ITN1" s="1460" t="s">
        <v>5197</v>
      </c>
      <c r="ITO1" s="1460" t="s">
        <v>5197</v>
      </c>
      <c r="ITP1" s="1460" t="s">
        <v>5197</v>
      </c>
      <c r="ITQ1" s="1460" t="s">
        <v>5197</v>
      </c>
      <c r="ITR1" s="1460" t="s">
        <v>5197</v>
      </c>
      <c r="ITS1" s="1460" t="s">
        <v>5197</v>
      </c>
      <c r="ITT1" s="1460" t="s">
        <v>5197</v>
      </c>
      <c r="ITU1" s="1460" t="s">
        <v>5197</v>
      </c>
      <c r="ITV1" s="1460" t="s">
        <v>5197</v>
      </c>
      <c r="ITW1" s="1460" t="s">
        <v>5197</v>
      </c>
      <c r="ITX1" s="1460" t="s">
        <v>5197</v>
      </c>
      <c r="ITY1" s="1460" t="s">
        <v>5197</v>
      </c>
      <c r="ITZ1" s="1460" t="s">
        <v>5197</v>
      </c>
      <c r="IUA1" s="1460" t="s">
        <v>5197</v>
      </c>
      <c r="IUB1" s="1460" t="s">
        <v>5197</v>
      </c>
      <c r="IUC1" s="1460" t="s">
        <v>5197</v>
      </c>
      <c r="IUD1" s="1460" t="s">
        <v>5197</v>
      </c>
      <c r="IUE1" s="1460" t="s">
        <v>5197</v>
      </c>
      <c r="IUF1" s="1460" t="s">
        <v>5197</v>
      </c>
      <c r="IUG1" s="1460" t="s">
        <v>5197</v>
      </c>
      <c r="IUH1" s="1460" t="s">
        <v>5197</v>
      </c>
      <c r="IUI1" s="1460" t="s">
        <v>5197</v>
      </c>
      <c r="IUJ1" s="1460" t="s">
        <v>5197</v>
      </c>
      <c r="IUK1" s="1460" t="s">
        <v>5197</v>
      </c>
      <c r="IUL1" s="1460" t="s">
        <v>5197</v>
      </c>
      <c r="IUM1" s="1460" t="s">
        <v>5197</v>
      </c>
      <c r="IUN1" s="1460" t="s">
        <v>5197</v>
      </c>
      <c r="IUO1" s="1460" t="s">
        <v>5197</v>
      </c>
      <c r="IUP1" s="1460" t="s">
        <v>5197</v>
      </c>
      <c r="IUQ1" s="1460" t="s">
        <v>5197</v>
      </c>
      <c r="IUR1" s="1460" t="s">
        <v>5197</v>
      </c>
      <c r="IUS1" s="1460" t="s">
        <v>5197</v>
      </c>
      <c r="IUT1" s="1460" t="s">
        <v>5197</v>
      </c>
      <c r="IUU1" s="1460" t="s">
        <v>5197</v>
      </c>
      <c r="IUV1" s="1460" t="s">
        <v>5197</v>
      </c>
      <c r="IUW1" s="1460" t="s">
        <v>5197</v>
      </c>
      <c r="IUX1" s="1460" t="s">
        <v>5197</v>
      </c>
      <c r="IUY1" s="1460" t="s">
        <v>5197</v>
      </c>
      <c r="IUZ1" s="1460" t="s">
        <v>5197</v>
      </c>
      <c r="IVA1" s="1460" t="s">
        <v>5197</v>
      </c>
      <c r="IVB1" s="1460" t="s">
        <v>5197</v>
      </c>
      <c r="IVC1" s="1460" t="s">
        <v>5197</v>
      </c>
      <c r="IVD1" s="1460" t="s">
        <v>5197</v>
      </c>
      <c r="IVE1" s="1460" t="s">
        <v>5197</v>
      </c>
      <c r="IVF1" s="1460" t="s">
        <v>5197</v>
      </c>
      <c r="IVG1" s="1460" t="s">
        <v>5197</v>
      </c>
      <c r="IVH1" s="1460" t="s">
        <v>5197</v>
      </c>
      <c r="IVI1" s="1460" t="s">
        <v>5197</v>
      </c>
      <c r="IVJ1" s="1460" t="s">
        <v>5197</v>
      </c>
      <c r="IVK1" s="1460" t="s">
        <v>5197</v>
      </c>
      <c r="IVL1" s="1460" t="s">
        <v>5197</v>
      </c>
      <c r="IVM1" s="1460" t="s">
        <v>5197</v>
      </c>
      <c r="IVN1" s="1460" t="s">
        <v>5197</v>
      </c>
      <c r="IVO1" s="1460" t="s">
        <v>5197</v>
      </c>
      <c r="IVP1" s="1460" t="s">
        <v>5197</v>
      </c>
      <c r="IVQ1" s="1460" t="s">
        <v>5197</v>
      </c>
      <c r="IVR1" s="1460" t="s">
        <v>5197</v>
      </c>
      <c r="IVS1" s="1460" t="s">
        <v>5197</v>
      </c>
      <c r="IVT1" s="1460" t="s">
        <v>5197</v>
      </c>
      <c r="IVU1" s="1460" t="s">
        <v>5197</v>
      </c>
      <c r="IVV1" s="1460" t="s">
        <v>5197</v>
      </c>
      <c r="IVW1" s="1460" t="s">
        <v>5197</v>
      </c>
      <c r="IVX1" s="1460" t="s">
        <v>5197</v>
      </c>
      <c r="IVY1" s="1460" t="s">
        <v>5197</v>
      </c>
      <c r="IVZ1" s="1460" t="s">
        <v>5197</v>
      </c>
      <c r="IWA1" s="1460" t="s">
        <v>5197</v>
      </c>
      <c r="IWB1" s="1460" t="s">
        <v>5197</v>
      </c>
      <c r="IWC1" s="1460" t="s">
        <v>5197</v>
      </c>
      <c r="IWD1" s="1460" t="s">
        <v>5197</v>
      </c>
      <c r="IWE1" s="1460" t="s">
        <v>5197</v>
      </c>
      <c r="IWF1" s="1460" t="s">
        <v>5197</v>
      </c>
      <c r="IWG1" s="1460" t="s">
        <v>5197</v>
      </c>
      <c r="IWH1" s="1460" t="s">
        <v>5197</v>
      </c>
      <c r="IWI1" s="1460" t="s">
        <v>5197</v>
      </c>
      <c r="IWJ1" s="1460" t="s">
        <v>5197</v>
      </c>
      <c r="IWK1" s="1460" t="s">
        <v>5197</v>
      </c>
      <c r="IWL1" s="1460" t="s">
        <v>5197</v>
      </c>
      <c r="IWM1" s="1460" t="s">
        <v>5197</v>
      </c>
      <c r="IWN1" s="1460" t="s">
        <v>5197</v>
      </c>
      <c r="IWO1" s="1460" t="s">
        <v>5197</v>
      </c>
      <c r="IWP1" s="1460" t="s">
        <v>5197</v>
      </c>
      <c r="IWQ1" s="1460" t="s">
        <v>5197</v>
      </c>
      <c r="IWR1" s="1460" t="s">
        <v>5197</v>
      </c>
      <c r="IWS1" s="1460" t="s">
        <v>5197</v>
      </c>
      <c r="IWT1" s="1460" t="s">
        <v>5197</v>
      </c>
      <c r="IWU1" s="1460" t="s">
        <v>5197</v>
      </c>
      <c r="IWV1" s="1460" t="s">
        <v>5197</v>
      </c>
      <c r="IWW1" s="1460" t="s">
        <v>5197</v>
      </c>
      <c r="IWX1" s="1460" t="s">
        <v>5197</v>
      </c>
      <c r="IWY1" s="1460" t="s">
        <v>5197</v>
      </c>
      <c r="IWZ1" s="1460" t="s">
        <v>5197</v>
      </c>
      <c r="IXA1" s="1460" t="s">
        <v>5197</v>
      </c>
      <c r="IXB1" s="1460" t="s">
        <v>5197</v>
      </c>
      <c r="IXC1" s="1460" t="s">
        <v>5197</v>
      </c>
      <c r="IXD1" s="1460" t="s">
        <v>5197</v>
      </c>
      <c r="IXE1" s="1460" t="s">
        <v>5197</v>
      </c>
      <c r="IXF1" s="1460" t="s">
        <v>5197</v>
      </c>
      <c r="IXG1" s="1460" t="s">
        <v>5197</v>
      </c>
      <c r="IXH1" s="1460" t="s">
        <v>5197</v>
      </c>
      <c r="IXI1" s="1460" t="s">
        <v>5197</v>
      </c>
      <c r="IXJ1" s="1460" t="s">
        <v>5197</v>
      </c>
      <c r="IXK1" s="1460" t="s">
        <v>5197</v>
      </c>
      <c r="IXL1" s="1460" t="s">
        <v>5197</v>
      </c>
      <c r="IXM1" s="1460" t="s">
        <v>5197</v>
      </c>
      <c r="IXN1" s="1460" t="s">
        <v>5197</v>
      </c>
      <c r="IXO1" s="1460" t="s">
        <v>5197</v>
      </c>
      <c r="IXP1" s="1460" t="s">
        <v>5197</v>
      </c>
      <c r="IXQ1" s="1460" t="s">
        <v>5197</v>
      </c>
      <c r="IXR1" s="1460" t="s">
        <v>5197</v>
      </c>
      <c r="IXS1" s="1460" t="s">
        <v>5197</v>
      </c>
      <c r="IXT1" s="1460" t="s">
        <v>5197</v>
      </c>
      <c r="IXU1" s="1460" t="s">
        <v>5197</v>
      </c>
      <c r="IXV1" s="1460" t="s">
        <v>5197</v>
      </c>
      <c r="IXW1" s="1460" t="s">
        <v>5197</v>
      </c>
      <c r="IXX1" s="1460" t="s">
        <v>5197</v>
      </c>
      <c r="IXY1" s="1460" t="s">
        <v>5197</v>
      </c>
      <c r="IXZ1" s="1460" t="s">
        <v>5197</v>
      </c>
      <c r="IYA1" s="1460" t="s">
        <v>5197</v>
      </c>
      <c r="IYB1" s="1460" t="s">
        <v>5197</v>
      </c>
      <c r="IYC1" s="1460" t="s">
        <v>5197</v>
      </c>
      <c r="IYD1" s="1460" t="s">
        <v>5197</v>
      </c>
      <c r="IYE1" s="1460" t="s">
        <v>5197</v>
      </c>
      <c r="IYF1" s="1460" t="s">
        <v>5197</v>
      </c>
      <c r="IYG1" s="1460" t="s">
        <v>5197</v>
      </c>
      <c r="IYH1" s="1460" t="s">
        <v>5197</v>
      </c>
      <c r="IYI1" s="1460" t="s">
        <v>5197</v>
      </c>
      <c r="IYJ1" s="1460" t="s">
        <v>5197</v>
      </c>
      <c r="IYK1" s="1460" t="s">
        <v>5197</v>
      </c>
      <c r="IYL1" s="1460" t="s">
        <v>5197</v>
      </c>
      <c r="IYM1" s="1460" t="s">
        <v>5197</v>
      </c>
      <c r="IYN1" s="1460" t="s">
        <v>5197</v>
      </c>
      <c r="IYO1" s="1460" t="s">
        <v>5197</v>
      </c>
      <c r="IYP1" s="1460" t="s">
        <v>5197</v>
      </c>
      <c r="IYQ1" s="1460" t="s">
        <v>5197</v>
      </c>
      <c r="IYR1" s="1460" t="s">
        <v>5197</v>
      </c>
      <c r="IYS1" s="1460" t="s">
        <v>5197</v>
      </c>
      <c r="IYT1" s="1460" t="s">
        <v>5197</v>
      </c>
      <c r="IYU1" s="1460" t="s">
        <v>5197</v>
      </c>
      <c r="IYV1" s="1460" t="s">
        <v>5197</v>
      </c>
      <c r="IYW1" s="1460" t="s">
        <v>5197</v>
      </c>
      <c r="IYX1" s="1460" t="s">
        <v>5197</v>
      </c>
      <c r="IYY1" s="1460" t="s">
        <v>5197</v>
      </c>
      <c r="IYZ1" s="1460" t="s">
        <v>5197</v>
      </c>
      <c r="IZA1" s="1460" t="s">
        <v>5197</v>
      </c>
      <c r="IZB1" s="1460" t="s">
        <v>5197</v>
      </c>
      <c r="IZC1" s="1460" t="s">
        <v>5197</v>
      </c>
      <c r="IZD1" s="1460" t="s">
        <v>5197</v>
      </c>
      <c r="IZE1" s="1460" t="s">
        <v>5197</v>
      </c>
      <c r="IZF1" s="1460" t="s">
        <v>5197</v>
      </c>
      <c r="IZG1" s="1460" t="s">
        <v>5197</v>
      </c>
      <c r="IZH1" s="1460" t="s">
        <v>5197</v>
      </c>
      <c r="IZI1" s="1460" t="s">
        <v>5197</v>
      </c>
      <c r="IZJ1" s="1460" t="s">
        <v>5197</v>
      </c>
      <c r="IZK1" s="1460" t="s">
        <v>5197</v>
      </c>
      <c r="IZL1" s="1460" t="s">
        <v>5197</v>
      </c>
      <c r="IZM1" s="1460" t="s">
        <v>5197</v>
      </c>
      <c r="IZN1" s="1460" t="s">
        <v>5197</v>
      </c>
      <c r="IZO1" s="1460" t="s">
        <v>5197</v>
      </c>
      <c r="IZP1" s="1460" t="s">
        <v>5197</v>
      </c>
      <c r="IZQ1" s="1460" t="s">
        <v>5197</v>
      </c>
      <c r="IZR1" s="1460" t="s">
        <v>5197</v>
      </c>
      <c r="IZS1" s="1460" t="s">
        <v>5197</v>
      </c>
      <c r="IZT1" s="1460" t="s">
        <v>5197</v>
      </c>
      <c r="IZU1" s="1460" t="s">
        <v>5197</v>
      </c>
      <c r="IZV1" s="1460" t="s">
        <v>5197</v>
      </c>
      <c r="IZW1" s="1460" t="s">
        <v>5197</v>
      </c>
      <c r="IZX1" s="1460" t="s">
        <v>5197</v>
      </c>
      <c r="IZY1" s="1460" t="s">
        <v>5197</v>
      </c>
      <c r="IZZ1" s="1460" t="s">
        <v>5197</v>
      </c>
      <c r="JAA1" s="1460" t="s">
        <v>5197</v>
      </c>
      <c r="JAB1" s="1460" t="s">
        <v>5197</v>
      </c>
      <c r="JAC1" s="1460" t="s">
        <v>5197</v>
      </c>
      <c r="JAD1" s="1460" t="s">
        <v>5197</v>
      </c>
      <c r="JAE1" s="1460" t="s">
        <v>5197</v>
      </c>
      <c r="JAF1" s="1460" t="s">
        <v>5197</v>
      </c>
      <c r="JAG1" s="1460" t="s">
        <v>5197</v>
      </c>
      <c r="JAH1" s="1460" t="s">
        <v>5197</v>
      </c>
      <c r="JAI1" s="1460" t="s">
        <v>5197</v>
      </c>
      <c r="JAJ1" s="1460" t="s">
        <v>5197</v>
      </c>
      <c r="JAK1" s="1460" t="s">
        <v>5197</v>
      </c>
      <c r="JAL1" s="1460" t="s">
        <v>5197</v>
      </c>
      <c r="JAM1" s="1460" t="s">
        <v>5197</v>
      </c>
      <c r="JAN1" s="1460" t="s">
        <v>5197</v>
      </c>
      <c r="JAO1" s="1460" t="s">
        <v>5197</v>
      </c>
      <c r="JAP1" s="1460" t="s">
        <v>5197</v>
      </c>
      <c r="JAQ1" s="1460" t="s">
        <v>5197</v>
      </c>
      <c r="JAR1" s="1460" t="s">
        <v>5197</v>
      </c>
      <c r="JAS1" s="1460" t="s">
        <v>5197</v>
      </c>
      <c r="JAT1" s="1460" t="s">
        <v>5197</v>
      </c>
      <c r="JAU1" s="1460" t="s">
        <v>5197</v>
      </c>
      <c r="JAV1" s="1460" t="s">
        <v>5197</v>
      </c>
      <c r="JAW1" s="1460" t="s">
        <v>5197</v>
      </c>
      <c r="JAX1" s="1460" t="s">
        <v>5197</v>
      </c>
      <c r="JAY1" s="1460" t="s">
        <v>5197</v>
      </c>
      <c r="JAZ1" s="1460" t="s">
        <v>5197</v>
      </c>
      <c r="JBA1" s="1460" t="s">
        <v>5197</v>
      </c>
      <c r="JBB1" s="1460" t="s">
        <v>5197</v>
      </c>
      <c r="JBC1" s="1460" t="s">
        <v>5197</v>
      </c>
      <c r="JBD1" s="1460" t="s">
        <v>5197</v>
      </c>
      <c r="JBE1" s="1460" t="s">
        <v>5197</v>
      </c>
      <c r="JBF1" s="1460" t="s">
        <v>5197</v>
      </c>
      <c r="JBG1" s="1460" t="s">
        <v>5197</v>
      </c>
      <c r="JBH1" s="1460" t="s">
        <v>5197</v>
      </c>
      <c r="JBI1" s="1460" t="s">
        <v>5197</v>
      </c>
      <c r="JBJ1" s="1460" t="s">
        <v>5197</v>
      </c>
      <c r="JBK1" s="1460" t="s">
        <v>5197</v>
      </c>
      <c r="JBL1" s="1460" t="s">
        <v>5197</v>
      </c>
      <c r="JBM1" s="1460" t="s">
        <v>5197</v>
      </c>
      <c r="JBN1" s="1460" t="s">
        <v>5197</v>
      </c>
      <c r="JBO1" s="1460" t="s">
        <v>5197</v>
      </c>
      <c r="JBP1" s="1460" t="s">
        <v>5197</v>
      </c>
      <c r="JBQ1" s="1460" t="s">
        <v>5197</v>
      </c>
      <c r="JBR1" s="1460" t="s">
        <v>5197</v>
      </c>
      <c r="JBS1" s="1460" t="s">
        <v>5197</v>
      </c>
      <c r="JBT1" s="1460" t="s">
        <v>5197</v>
      </c>
      <c r="JBU1" s="1460" t="s">
        <v>5197</v>
      </c>
      <c r="JBV1" s="1460" t="s">
        <v>5197</v>
      </c>
      <c r="JBW1" s="1460" t="s">
        <v>5197</v>
      </c>
      <c r="JBX1" s="1460" t="s">
        <v>5197</v>
      </c>
      <c r="JBY1" s="1460" t="s">
        <v>5197</v>
      </c>
      <c r="JBZ1" s="1460" t="s">
        <v>5197</v>
      </c>
      <c r="JCA1" s="1460" t="s">
        <v>5197</v>
      </c>
      <c r="JCB1" s="1460" t="s">
        <v>5197</v>
      </c>
      <c r="JCC1" s="1460" t="s">
        <v>5197</v>
      </c>
      <c r="JCD1" s="1460" t="s">
        <v>5197</v>
      </c>
      <c r="JCE1" s="1460" t="s">
        <v>5197</v>
      </c>
      <c r="JCF1" s="1460" t="s">
        <v>5197</v>
      </c>
      <c r="JCG1" s="1460" t="s">
        <v>5197</v>
      </c>
      <c r="JCH1" s="1460" t="s">
        <v>5197</v>
      </c>
      <c r="JCI1" s="1460" t="s">
        <v>5197</v>
      </c>
      <c r="JCJ1" s="1460" t="s">
        <v>5197</v>
      </c>
      <c r="JCK1" s="1460" t="s">
        <v>5197</v>
      </c>
      <c r="JCL1" s="1460" t="s">
        <v>5197</v>
      </c>
      <c r="JCM1" s="1460" t="s">
        <v>5197</v>
      </c>
      <c r="JCN1" s="1460" t="s">
        <v>5197</v>
      </c>
      <c r="JCO1" s="1460" t="s">
        <v>5197</v>
      </c>
      <c r="JCP1" s="1460" t="s">
        <v>5197</v>
      </c>
      <c r="JCQ1" s="1460" t="s">
        <v>5197</v>
      </c>
      <c r="JCR1" s="1460" t="s">
        <v>5197</v>
      </c>
      <c r="JCS1" s="1460" t="s">
        <v>5197</v>
      </c>
      <c r="JCT1" s="1460" t="s">
        <v>5197</v>
      </c>
      <c r="JCU1" s="1460" t="s">
        <v>5197</v>
      </c>
      <c r="JCV1" s="1460" t="s">
        <v>5197</v>
      </c>
      <c r="JCW1" s="1460" t="s">
        <v>5197</v>
      </c>
      <c r="JCX1" s="1460" t="s">
        <v>5197</v>
      </c>
      <c r="JCY1" s="1460" t="s">
        <v>5197</v>
      </c>
      <c r="JCZ1" s="1460" t="s">
        <v>5197</v>
      </c>
      <c r="JDA1" s="1460" t="s">
        <v>5197</v>
      </c>
      <c r="JDB1" s="1460" t="s">
        <v>5197</v>
      </c>
      <c r="JDC1" s="1460" t="s">
        <v>5197</v>
      </c>
      <c r="JDD1" s="1460" t="s">
        <v>5197</v>
      </c>
      <c r="JDE1" s="1460" t="s">
        <v>5197</v>
      </c>
      <c r="JDF1" s="1460" t="s">
        <v>5197</v>
      </c>
      <c r="JDG1" s="1460" t="s">
        <v>5197</v>
      </c>
      <c r="JDH1" s="1460" t="s">
        <v>5197</v>
      </c>
      <c r="JDI1" s="1460" t="s">
        <v>5197</v>
      </c>
      <c r="JDJ1" s="1460" t="s">
        <v>5197</v>
      </c>
      <c r="JDK1" s="1460" t="s">
        <v>5197</v>
      </c>
      <c r="JDL1" s="1460" t="s">
        <v>5197</v>
      </c>
      <c r="JDM1" s="1460" t="s">
        <v>5197</v>
      </c>
      <c r="JDN1" s="1460" t="s">
        <v>5197</v>
      </c>
      <c r="JDO1" s="1460" t="s">
        <v>5197</v>
      </c>
      <c r="JDP1" s="1460" t="s">
        <v>5197</v>
      </c>
      <c r="JDQ1" s="1460" t="s">
        <v>5197</v>
      </c>
      <c r="JDR1" s="1460" t="s">
        <v>5197</v>
      </c>
      <c r="JDS1" s="1460" t="s">
        <v>5197</v>
      </c>
      <c r="JDT1" s="1460" t="s">
        <v>5197</v>
      </c>
      <c r="JDU1" s="1460" t="s">
        <v>5197</v>
      </c>
      <c r="JDV1" s="1460" t="s">
        <v>5197</v>
      </c>
      <c r="JDW1" s="1460" t="s">
        <v>5197</v>
      </c>
      <c r="JDX1" s="1460" t="s">
        <v>5197</v>
      </c>
      <c r="JDY1" s="1460" t="s">
        <v>5197</v>
      </c>
      <c r="JDZ1" s="1460" t="s">
        <v>5197</v>
      </c>
      <c r="JEA1" s="1460" t="s">
        <v>5197</v>
      </c>
      <c r="JEB1" s="1460" t="s">
        <v>5197</v>
      </c>
      <c r="JEC1" s="1460" t="s">
        <v>5197</v>
      </c>
      <c r="JED1" s="1460" t="s">
        <v>5197</v>
      </c>
      <c r="JEE1" s="1460" t="s">
        <v>5197</v>
      </c>
      <c r="JEF1" s="1460" t="s">
        <v>5197</v>
      </c>
      <c r="JEG1" s="1460" t="s">
        <v>5197</v>
      </c>
      <c r="JEH1" s="1460" t="s">
        <v>5197</v>
      </c>
      <c r="JEI1" s="1460" t="s">
        <v>5197</v>
      </c>
      <c r="JEJ1" s="1460" t="s">
        <v>5197</v>
      </c>
      <c r="JEK1" s="1460" t="s">
        <v>5197</v>
      </c>
      <c r="JEL1" s="1460" t="s">
        <v>5197</v>
      </c>
      <c r="JEM1" s="1460" t="s">
        <v>5197</v>
      </c>
      <c r="JEN1" s="1460" t="s">
        <v>5197</v>
      </c>
      <c r="JEO1" s="1460" t="s">
        <v>5197</v>
      </c>
      <c r="JEP1" s="1460" t="s">
        <v>5197</v>
      </c>
      <c r="JEQ1" s="1460" t="s">
        <v>5197</v>
      </c>
      <c r="JER1" s="1460" t="s">
        <v>5197</v>
      </c>
      <c r="JES1" s="1460" t="s">
        <v>5197</v>
      </c>
      <c r="JET1" s="1460" t="s">
        <v>5197</v>
      </c>
      <c r="JEU1" s="1460" t="s">
        <v>5197</v>
      </c>
      <c r="JEV1" s="1460" t="s">
        <v>5197</v>
      </c>
      <c r="JEW1" s="1460" t="s">
        <v>5197</v>
      </c>
      <c r="JEX1" s="1460" t="s">
        <v>5197</v>
      </c>
      <c r="JEY1" s="1460" t="s">
        <v>5197</v>
      </c>
      <c r="JEZ1" s="1460" t="s">
        <v>5197</v>
      </c>
      <c r="JFA1" s="1460" t="s">
        <v>5197</v>
      </c>
      <c r="JFB1" s="1460" t="s">
        <v>5197</v>
      </c>
      <c r="JFC1" s="1460" t="s">
        <v>5197</v>
      </c>
      <c r="JFD1" s="1460" t="s">
        <v>5197</v>
      </c>
      <c r="JFE1" s="1460" t="s">
        <v>5197</v>
      </c>
      <c r="JFF1" s="1460" t="s">
        <v>5197</v>
      </c>
      <c r="JFG1" s="1460" t="s">
        <v>5197</v>
      </c>
      <c r="JFH1" s="1460" t="s">
        <v>5197</v>
      </c>
      <c r="JFI1" s="1460" t="s">
        <v>5197</v>
      </c>
      <c r="JFJ1" s="1460" t="s">
        <v>5197</v>
      </c>
      <c r="JFK1" s="1460" t="s">
        <v>5197</v>
      </c>
      <c r="JFL1" s="1460" t="s">
        <v>5197</v>
      </c>
      <c r="JFM1" s="1460" t="s">
        <v>5197</v>
      </c>
      <c r="JFN1" s="1460" t="s">
        <v>5197</v>
      </c>
      <c r="JFO1" s="1460" t="s">
        <v>5197</v>
      </c>
      <c r="JFP1" s="1460" t="s">
        <v>5197</v>
      </c>
      <c r="JFQ1" s="1460" t="s">
        <v>5197</v>
      </c>
      <c r="JFR1" s="1460" t="s">
        <v>5197</v>
      </c>
      <c r="JFS1" s="1460" t="s">
        <v>5197</v>
      </c>
      <c r="JFT1" s="1460" t="s">
        <v>5197</v>
      </c>
      <c r="JFU1" s="1460" t="s">
        <v>5197</v>
      </c>
      <c r="JFV1" s="1460" t="s">
        <v>5197</v>
      </c>
      <c r="JFW1" s="1460" t="s">
        <v>5197</v>
      </c>
      <c r="JFX1" s="1460" t="s">
        <v>5197</v>
      </c>
      <c r="JFY1" s="1460" t="s">
        <v>5197</v>
      </c>
      <c r="JFZ1" s="1460" t="s">
        <v>5197</v>
      </c>
      <c r="JGA1" s="1460" t="s">
        <v>5197</v>
      </c>
      <c r="JGB1" s="1460" t="s">
        <v>5197</v>
      </c>
      <c r="JGC1" s="1460" t="s">
        <v>5197</v>
      </c>
      <c r="JGD1" s="1460" t="s">
        <v>5197</v>
      </c>
      <c r="JGE1" s="1460" t="s">
        <v>5197</v>
      </c>
      <c r="JGF1" s="1460" t="s">
        <v>5197</v>
      </c>
      <c r="JGG1" s="1460" t="s">
        <v>5197</v>
      </c>
      <c r="JGH1" s="1460" t="s">
        <v>5197</v>
      </c>
      <c r="JGI1" s="1460" t="s">
        <v>5197</v>
      </c>
      <c r="JGJ1" s="1460" t="s">
        <v>5197</v>
      </c>
      <c r="JGK1" s="1460" t="s">
        <v>5197</v>
      </c>
      <c r="JGL1" s="1460" t="s">
        <v>5197</v>
      </c>
      <c r="JGM1" s="1460" t="s">
        <v>5197</v>
      </c>
      <c r="JGN1" s="1460" t="s">
        <v>5197</v>
      </c>
      <c r="JGO1" s="1460" t="s">
        <v>5197</v>
      </c>
      <c r="JGP1" s="1460" t="s">
        <v>5197</v>
      </c>
      <c r="JGQ1" s="1460" t="s">
        <v>5197</v>
      </c>
      <c r="JGR1" s="1460" t="s">
        <v>5197</v>
      </c>
      <c r="JGS1" s="1460" t="s">
        <v>5197</v>
      </c>
      <c r="JGT1" s="1460" t="s">
        <v>5197</v>
      </c>
      <c r="JGU1" s="1460" t="s">
        <v>5197</v>
      </c>
      <c r="JGV1" s="1460" t="s">
        <v>5197</v>
      </c>
      <c r="JGW1" s="1460" t="s">
        <v>5197</v>
      </c>
      <c r="JGX1" s="1460" t="s">
        <v>5197</v>
      </c>
      <c r="JGY1" s="1460" t="s">
        <v>5197</v>
      </c>
      <c r="JGZ1" s="1460" t="s">
        <v>5197</v>
      </c>
      <c r="JHA1" s="1460" t="s">
        <v>5197</v>
      </c>
      <c r="JHB1" s="1460" t="s">
        <v>5197</v>
      </c>
      <c r="JHC1" s="1460" t="s">
        <v>5197</v>
      </c>
      <c r="JHD1" s="1460" t="s">
        <v>5197</v>
      </c>
      <c r="JHE1" s="1460" t="s">
        <v>5197</v>
      </c>
      <c r="JHF1" s="1460" t="s">
        <v>5197</v>
      </c>
      <c r="JHG1" s="1460" t="s">
        <v>5197</v>
      </c>
      <c r="JHH1" s="1460" t="s">
        <v>5197</v>
      </c>
      <c r="JHI1" s="1460" t="s">
        <v>5197</v>
      </c>
      <c r="JHJ1" s="1460" t="s">
        <v>5197</v>
      </c>
      <c r="JHK1" s="1460" t="s">
        <v>5197</v>
      </c>
      <c r="JHL1" s="1460" t="s">
        <v>5197</v>
      </c>
      <c r="JHM1" s="1460" t="s">
        <v>5197</v>
      </c>
      <c r="JHN1" s="1460" t="s">
        <v>5197</v>
      </c>
      <c r="JHO1" s="1460" t="s">
        <v>5197</v>
      </c>
      <c r="JHP1" s="1460" t="s">
        <v>5197</v>
      </c>
      <c r="JHQ1" s="1460" t="s">
        <v>5197</v>
      </c>
      <c r="JHR1" s="1460" t="s">
        <v>5197</v>
      </c>
      <c r="JHS1" s="1460" t="s">
        <v>5197</v>
      </c>
      <c r="JHT1" s="1460" t="s">
        <v>5197</v>
      </c>
      <c r="JHU1" s="1460" t="s">
        <v>5197</v>
      </c>
      <c r="JHV1" s="1460" t="s">
        <v>5197</v>
      </c>
      <c r="JHW1" s="1460" t="s">
        <v>5197</v>
      </c>
      <c r="JHX1" s="1460" t="s">
        <v>5197</v>
      </c>
      <c r="JHY1" s="1460" t="s">
        <v>5197</v>
      </c>
      <c r="JHZ1" s="1460" t="s">
        <v>5197</v>
      </c>
      <c r="JIA1" s="1460" t="s">
        <v>5197</v>
      </c>
      <c r="JIB1" s="1460" t="s">
        <v>5197</v>
      </c>
      <c r="JIC1" s="1460" t="s">
        <v>5197</v>
      </c>
      <c r="JID1" s="1460" t="s">
        <v>5197</v>
      </c>
      <c r="JIE1" s="1460" t="s">
        <v>5197</v>
      </c>
      <c r="JIF1" s="1460" t="s">
        <v>5197</v>
      </c>
      <c r="JIG1" s="1460" t="s">
        <v>5197</v>
      </c>
      <c r="JIH1" s="1460" t="s">
        <v>5197</v>
      </c>
      <c r="JII1" s="1460" t="s">
        <v>5197</v>
      </c>
      <c r="JIJ1" s="1460" t="s">
        <v>5197</v>
      </c>
      <c r="JIK1" s="1460" t="s">
        <v>5197</v>
      </c>
      <c r="JIL1" s="1460" t="s">
        <v>5197</v>
      </c>
      <c r="JIM1" s="1460" t="s">
        <v>5197</v>
      </c>
      <c r="JIN1" s="1460" t="s">
        <v>5197</v>
      </c>
      <c r="JIO1" s="1460" t="s">
        <v>5197</v>
      </c>
      <c r="JIP1" s="1460" t="s">
        <v>5197</v>
      </c>
      <c r="JIQ1" s="1460" t="s">
        <v>5197</v>
      </c>
      <c r="JIR1" s="1460" t="s">
        <v>5197</v>
      </c>
      <c r="JIS1" s="1460" t="s">
        <v>5197</v>
      </c>
      <c r="JIT1" s="1460" t="s">
        <v>5197</v>
      </c>
      <c r="JIU1" s="1460" t="s">
        <v>5197</v>
      </c>
      <c r="JIV1" s="1460" t="s">
        <v>5197</v>
      </c>
      <c r="JIW1" s="1460" t="s">
        <v>5197</v>
      </c>
      <c r="JIX1" s="1460" t="s">
        <v>5197</v>
      </c>
      <c r="JIY1" s="1460" t="s">
        <v>5197</v>
      </c>
      <c r="JIZ1" s="1460" t="s">
        <v>5197</v>
      </c>
      <c r="JJA1" s="1460" t="s">
        <v>5197</v>
      </c>
      <c r="JJB1" s="1460" t="s">
        <v>5197</v>
      </c>
      <c r="JJC1" s="1460" t="s">
        <v>5197</v>
      </c>
      <c r="JJD1" s="1460" t="s">
        <v>5197</v>
      </c>
      <c r="JJE1" s="1460" t="s">
        <v>5197</v>
      </c>
      <c r="JJF1" s="1460" t="s">
        <v>5197</v>
      </c>
      <c r="JJG1" s="1460" t="s">
        <v>5197</v>
      </c>
      <c r="JJH1" s="1460" t="s">
        <v>5197</v>
      </c>
      <c r="JJI1" s="1460" t="s">
        <v>5197</v>
      </c>
      <c r="JJJ1" s="1460" t="s">
        <v>5197</v>
      </c>
      <c r="JJK1" s="1460" t="s">
        <v>5197</v>
      </c>
      <c r="JJL1" s="1460" t="s">
        <v>5197</v>
      </c>
      <c r="JJM1" s="1460" t="s">
        <v>5197</v>
      </c>
      <c r="JJN1" s="1460" t="s">
        <v>5197</v>
      </c>
      <c r="JJO1" s="1460" t="s">
        <v>5197</v>
      </c>
      <c r="JJP1" s="1460" t="s">
        <v>5197</v>
      </c>
      <c r="JJQ1" s="1460" t="s">
        <v>5197</v>
      </c>
      <c r="JJR1" s="1460" t="s">
        <v>5197</v>
      </c>
      <c r="JJS1" s="1460" t="s">
        <v>5197</v>
      </c>
      <c r="JJT1" s="1460" t="s">
        <v>5197</v>
      </c>
      <c r="JJU1" s="1460" t="s">
        <v>5197</v>
      </c>
      <c r="JJV1" s="1460" t="s">
        <v>5197</v>
      </c>
      <c r="JJW1" s="1460" t="s">
        <v>5197</v>
      </c>
      <c r="JJX1" s="1460" t="s">
        <v>5197</v>
      </c>
      <c r="JJY1" s="1460" t="s">
        <v>5197</v>
      </c>
      <c r="JJZ1" s="1460" t="s">
        <v>5197</v>
      </c>
      <c r="JKA1" s="1460" t="s">
        <v>5197</v>
      </c>
      <c r="JKB1" s="1460" t="s">
        <v>5197</v>
      </c>
      <c r="JKC1" s="1460" t="s">
        <v>5197</v>
      </c>
      <c r="JKD1" s="1460" t="s">
        <v>5197</v>
      </c>
      <c r="JKE1" s="1460" t="s">
        <v>5197</v>
      </c>
      <c r="JKF1" s="1460" t="s">
        <v>5197</v>
      </c>
      <c r="JKG1" s="1460" t="s">
        <v>5197</v>
      </c>
      <c r="JKH1" s="1460" t="s">
        <v>5197</v>
      </c>
      <c r="JKI1" s="1460" t="s">
        <v>5197</v>
      </c>
      <c r="JKJ1" s="1460" t="s">
        <v>5197</v>
      </c>
      <c r="JKK1" s="1460" t="s">
        <v>5197</v>
      </c>
      <c r="JKL1" s="1460" t="s">
        <v>5197</v>
      </c>
      <c r="JKM1" s="1460" t="s">
        <v>5197</v>
      </c>
      <c r="JKN1" s="1460" t="s">
        <v>5197</v>
      </c>
      <c r="JKO1" s="1460" t="s">
        <v>5197</v>
      </c>
      <c r="JKP1" s="1460" t="s">
        <v>5197</v>
      </c>
      <c r="JKQ1" s="1460" t="s">
        <v>5197</v>
      </c>
      <c r="JKR1" s="1460" t="s">
        <v>5197</v>
      </c>
      <c r="JKS1" s="1460" t="s">
        <v>5197</v>
      </c>
      <c r="JKT1" s="1460" t="s">
        <v>5197</v>
      </c>
      <c r="JKU1" s="1460" t="s">
        <v>5197</v>
      </c>
      <c r="JKV1" s="1460" t="s">
        <v>5197</v>
      </c>
      <c r="JKW1" s="1460" t="s">
        <v>5197</v>
      </c>
      <c r="JKX1" s="1460" t="s">
        <v>5197</v>
      </c>
      <c r="JKY1" s="1460" t="s">
        <v>5197</v>
      </c>
      <c r="JKZ1" s="1460" t="s">
        <v>5197</v>
      </c>
      <c r="JLA1" s="1460" t="s">
        <v>5197</v>
      </c>
      <c r="JLB1" s="1460" t="s">
        <v>5197</v>
      </c>
      <c r="JLC1" s="1460" t="s">
        <v>5197</v>
      </c>
      <c r="JLD1" s="1460" t="s">
        <v>5197</v>
      </c>
      <c r="JLE1" s="1460" t="s">
        <v>5197</v>
      </c>
      <c r="JLF1" s="1460" t="s">
        <v>5197</v>
      </c>
      <c r="JLG1" s="1460" t="s">
        <v>5197</v>
      </c>
      <c r="JLH1" s="1460" t="s">
        <v>5197</v>
      </c>
      <c r="JLI1" s="1460" t="s">
        <v>5197</v>
      </c>
      <c r="JLJ1" s="1460" t="s">
        <v>5197</v>
      </c>
      <c r="JLK1" s="1460" t="s">
        <v>5197</v>
      </c>
      <c r="JLL1" s="1460" t="s">
        <v>5197</v>
      </c>
      <c r="JLM1" s="1460" t="s">
        <v>5197</v>
      </c>
      <c r="JLN1" s="1460" t="s">
        <v>5197</v>
      </c>
      <c r="JLO1" s="1460" t="s">
        <v>5197</v>
      </c>
      <c r="JLP1" s="1460" t="s">
        <v>5197</v>
      </c>
      <c r="JLQ1" s="1460" t="s">
        <v>5197</v>
      </c>
      <c r="JLR1" s="1460" t="s">
        <v>5197</v>
      </c>
      <c r="JLS1" s="1460" t="s">
        <v>5197</v>
      </c>
      <c r="JLT1" s="1460" t="s">
        <v>5197</v>
      </c>
      <c r="JLU1" s="1460" t="s">
        <v>5197</v>
      </c>
      <c r="JLV1" s="1460" t="s">
        <v>5197</v>
      </c>
      <c r="JLW1" s="1460" t="s">
        <v>5197</v>
      </c>
      <c r="JLX1" s="1460" t="s">
        <v>5197</v>
      </c>
      <c r="JLY1" s="1460" t="s">
        <v>5197</v>
      </c>
      <c r="JLZ1" s="1460" t="s">
        <v>5197</v>
      </c>
      <c r="JMA1" s="1460" t="s">
        <v>5197</v>
      </c>
      <c r="JMB1" s="1460" t="s">
        <v>5197</v>
      </c>
      <c r="JMC1" s="1460" t="s">
        <v>5197</v>
      </c>
      <c r="JMD1" s="1460" t="s">
        <v>5197</v>
      </c>
      <c r="JME1" s="1460" t="s">
        <v>5197</v>
      </c>
      <c r="JMF1" s="1460" t="s">
        <v>5197</v>
      </c>
      <c r="JMG1" s="1460" t="s">
        <v>5197</v>
      </c>
      <c r="JMH1" s="1460" t="s">
        <v>5197</v>
      </c>
      <c r="JMI1" s="1460" t="s">
        <v>5197</v>
      </c>
      <c r="JMJ1" s="1460" t="s">
        <v>5197</v>
      </c>
      <c r="JMK1" s="1460" t="s">
        <v>5197</v>
      </c>
      <c r="JML1" s="1460" t="s">
        <v>5197</v>
      </c>
      <c r="JMM1" s="1460" t="s">
        <v>5197</v>
      </c>
      <c r="JMN1" s="1460" t="s">
        <v>5197</v>
      </c>
      <c r="JMO1" s="1460" t="s">
        <v>5197</v>
      </c>
      <c r="JMP1" s="1460" t="s">
        <v>5197</v>
      </c>
      <c r="JMQ1" s="1460" t="s">
        <v>5197</v>
      </c>
      <c r="JMR1" s="1460" t="s">
        <v>5197</v>
      </c>
      <c r="JMS1" s="1460" t="s">
        <v>5197</v>
      </c>
      <c r="JMT1" s="1460" t="s">
        <v>5197</v>
      </c>
      <c r="JMU1" s="1460" t="s">
        <v>5197</v>
      </c>
      <c r="JMV1" s="1460" t="s">
        <v>5197</v>
      </c>
      <c r="JMW1" s="1460" t="s">
        <v>5197</v>
      </c>
      <c r="JMX1" s="1460" t="s">
        <v>5197</v>
      </c>
      <c r="JMY1" s="1460" t="s">
        <v>5197</v>
      </c>
      <c r="JMZ1" s="1460" t="s">
        <v>5197</v>
      </c>
      <c r="JNA1" s="1460" t="s">
        <v>5197</v>
      </c>
      <c r="JNB1" s="1460" t="s">
        <v>5197</v>
      </c>
      <c r="JNC1" s="1460" t="s">
        <v>5197</v>
      </c>
      <c r="JND1" s="1460" t="s">
        <v>5197</v>
      </c>
      <c r="JNE1" s="1460" t="s">
        <v>5197</v>
      </c>
      <c r="JNF1" s="1460" t="s">
        <v>5197</v>
      </c>
      <c r="JNG1" s="1460" t="s">
        <v>5197</v>
      </c>
      <c r="JNH1" s="1460" t="s">
        <v>5197</v>
      </c>
      <c r="JNI1" s="1460" t="s">
        <v>5197</v>
      </c>
      <c r="JNJ1" s="1460" t="s">
        <v>5197</v>
      </c>
      <c r="JNK1" s="1460" t="s">
        <v>5197</v>
      </c>
      <c r="JNL1" s="1460" t="s">
        <v>5197</v>
      </c>
      <c r="JNM1" s="1460" t="s">
        <v>5197</v>
      </c>
      <c r="JNN1" s="1460" t="s">
        <v>5197</v>
      </c>
      <c r="JNO1" s="1460" t="s">
        <v>5197</v>
      </c>
      <c r="JNP1" s="1460" t="s">
        <v>5197</v>
      </c>
      <c r="JNQ1" s="1460" t="s">
        <v>5197</v>
      </c>
      <c r="JNR1" s="1460" t="s">
        <v>5197</v>
      </c>
      <c r="JNS1" s="1460" t="s">
        <v>5197</v>
      </c>
      <c r="JNT1" s="1460" t="s">
        <v>5197</v>
      </c>
      <c r="JNU1" s="1460" t="s">
        <v>5197</v>
      </c>
      <c r="JNV1" s="1460" t="s">
        <v>5197</v>
      </c>
      <c r="JNW1" s="1460" t="s">
        <v>5197</v>
      </c>
      <c r="JNX1" s="1460" t="s">
        <v>5197</v>
      </c>
      <c r="JNY1" s="1460" t="s">
        <v>5197</v>
      </c>
      <c r="JNZ1" s="1460" t="s">
        <v>5197</v>
      </c>
      <c r="JOA1" s="1460" t="s">
        <v>5197</v>
      </c>
      <c r="JOB1" s="1460" t="s">
        <v>5197</v>
      </c>
      <c r="JOC1" s="1460" t="s">
        <v>5197</v>
      </c>
      <c r="JOD1" s="1460" t="s">
        <v>5197</v>
      </c>
      <c r="JOE1" s="1460" t="s">
        <v>5197</v>
      </c>
      <c r="JOF1" s="1460" t="s">
        <v>5197</v>
      </c>
      <c r="JOG1" s="1460" t="s">
        <v>5197</v>
      </c>
      <c r="JOH1" s="1460" t="s">
        <v>5197</v>
      </c>
      <c r="JOI1" s="1460" t="s">
        <v>5197</v>
      </c>
      <c r="JOJ1" s="1460" t="s">
        <v>5197</v>
      </c>
      <c r="JOK1" s="1460" t="s">
        <v>5197</v>
      </c>
      <c r="JOL1" s="1460" t="s">
        <v>5197</v>
      </c>
      <c r="JOM1" s="1460" t="s">
        <v>5197</v>
      </c>
      <c r="JON1" s="1460" t="s">
        <v>5197</v>
      </c>
      <c r="JOO1" s="1460" t="s">
        <v>5197</v>
      </c>
      <c r="JOP1" s="1460" t="s">
        <v>5197</v>
      </c>
      <c r="JOQ1" s="1460" t="s">
        <v>5197</v>
      </c>
      <c r="JOR1" s="1460" t="s">
        <v>5197</v>
      </c>
      <c r="JOS1" s="1460" t="s">
        <v>5197</v>
      </c>
      <c r="JOT1" s="1460" t="s">
        <v>5197</v>
      </c>
      <c r="JOU1" s="1460" t="s">
        <v>5197</v>
      </c>
      <c r="JOV1" s="1460" t="s">
        <v>5197</v>
      </c>
      <c r="JOW1" s="1460" t="s">
        <v>5197</v>
      </c>
      <c r="JOX1" s="1460" t="s">
        <v>5197</v>
      </c>
      <c r="JOY1" s="1460" t="s">
        <v>5197</v>
      </c>
      <c r="JOZ1" s="1460" t="s">
        <v>5197</v>
      </c>
      <c r="JPA1" s="1460" t="s">
        <v>5197</v>
      </c>
      <c r="JPB1" s="1460" t="s">
        <v>5197</v>
      </c>
      <c r="JPC1" s="1460" t="s">
        <v>5197</v>
      </c>
      <c r="JPD1" s="1460" t="s">
        <v>5197</v>
      </c>
      <c r="JPE1" s="1460" t="s">
        <v>5197</v>
      </c>
      <c r="JPF1" s="1460" t="s">
        <v>5197</v>
      </c>
      <c r="JPG1" s="1460" t="s">
        <v>5197</v>
      </c>
      <c r="JPH1" s="1460" t="s">
        <v>5197</v>
      </c>
      <c r="JPI1" s="1460" t="s">
        <v>5197</v>
      </c>
      <c r="JPJ1" s="1460" t="s">
        <v>5197</v>
      </c>
      <c r="JPK1" s="1460" t="s">
        <v>5197</v>
      </c>
      <c r="JPL1" s="1460" t="s">
        <v>5197</v>
      </c>
      <c r="JPM1" s="1460" t="s">
        <v>5197</v>
      </c>
      <c r="JPN1" s="1460" t="s">
        <v>5197</v>
      </c>
      <c r="JPO1" s="1460" t="s">
        <v>5197</v>
      </c>
      <c r="JPP1" s="1460" t="s">
        <v>5197</v>
      </c>
      <c r="JPQ1" s="1460" t="s">
        <v>5197</v>
      </c>
      <c r="JPR1" s="1460" t="s">
        <v>5197</v>
      </c>
      <c r="JPS1" s="1460" t="s">
        <v>5197</v>
      </c>
      <c r="JPT1" s="1460" t="s">
        <v>5197</v>
      </c>
      <c r="JPU1" s="1460" t="s">
        <v>5197</v>
      </c>
      <c r="JPV1" s="1460" t="s">
        <v>5197</v>
      </c>
      <c r="JPW1" s="1460" t="s">
        <v>5197</v>
      </c>
      <c r="JPX1" s="1460" t="s">
        <v>5197</v>
      </c>
      <c r="JPY1" s="1460" t="s">
        <v>5197</v>
      </c>
      <c r="JPZ1" s="1460" t="s">
        <v>5197</v>
      </c>
      <c r="JQA1" s="1460" t="s">
        <v>5197</v>
      </c>
      <c r="JQB1" s="1460" t="s">
        <v>5197</v>
      </c>
      <c r="JQC1" s="1460" t="s">
        <v>5197</v>
      </c>
      <c r="JQD1" s="1460" t="s">
        <v>5197</v>
      </c>
      <c r="JQE1" s="1460" t="s">
        <v>5197</v>
      </c>
      <c r="JQF1" s="1460" t="s">
        <v>5197</v>
      </c>
      <c r="JQG1" s="1460" t="s">
        <v>5197</v>
      </c>
      <c r="JQH1" s="1460" t="s">
        <v>5197</v>
      </c>
      <c r="JQI1" s="1460" t="s">
        <v>5197</v>
      </c>
      <c r="JQJ1" s="1460" t="s">
        <v>5197</v>
      </c>
      <c r="JQK1" s="1460" t="s">
        <v>5197</v>
      </c>
      <c r="JQL1" s="1460" t="s">
        <v>5197</v>
      </c>
      <c r="JQM1" s="1460" t="s">
        <v>5197</v>
      </c>
      <c r="JQN1" s="1460" t="s">
        <v>5197</v>
      </c>
      <c r="JQO1" s="1460" t="s">
        <v>5197</v>
      </c>
      <c r="JQP1" s="1460" t="s">
        <v>5197</v>
      </c>
      <c r="JQQ1" s="1460" t="s">
        <v>5197</v>
      </c>
      <c r="JQR1" s="1460" t="s">
        <v>5197</v>
      </c>
      <c r="JQS1" s="1460" t="s">
        <v>5197</v>
      </c>
      <c r="JQT1" s="1460" t="s">
        <v>5197</v>
      </c>
      <c r="JQU1" s="1460" t="s">
        <v>5197</v>
      </c>
      <c r="JQV1" s="1460" t="s">
        <v>5197</v>
      </c>
      <c r="JQW1" s="1460" t="s">
        <v>5197</v>
      </c>
      <c r="JQX1" s="1460" t="s">
        <v>5197</v>
      </c>
      <c r="JQY1" s="1460" t="s">
        <v>5197</v>
      </c>
      <c r="JQZ1" s="1460" t="s">
        <v>5197</v>
      </c>
      <c r="JRA1" s="1460" t="s">
        <v>5197</v>
      </c>
      <c r="JRB1" s="1460" t="s">
        <v>5197</v>
      </c>
      <c r="JRC1" s="1460" t="s">
        <v>5197</v>
      </c>
      <c r="JRD1" s="1460" t="s">
        <v>5197</v>
      </c>
      <c r="JRE1" s="1460" t="s">
        <v>5197</v>
      </c>
      <c r="JRF1" s="1460" t="s">
        <v>5197</v>
      </c>
      <c r="JRG1" s="1460" t="s">
        <v>5197</v>
      </c>
      <c r="JRH1" s="1460" t="s">
        <v>5197</v>
      </c>
      <c r="JRI1" s="1460" t="s">
        <v>5197</v>
      </c>
      <c r="JRJ1" s="1460" t="s">
        <v>5197</v>
      </c>
      <c r="JRK1" s="1460" t="s">
        <v>5197</v>
      </c>
      <c r="JRL1" s="1460" t="s">
        <v>5197</v>
      </c>
      <c r="JRM1" s="1460" t="s">
        <v>5197</v>
      </c>
      <c r="JRN1" s="1460" t="s">
        <v>5197</v>
      </c>
      <c r="JRO1" s="1460" t="s">
        <v>5197</v>
      </c>
      <c r="JRP1" s="1460" t="s">
        <v>5197</v>
      </c>
      <c r="JRQ1" s="1460" t="s">
        <v>5197</v>
      </c>
      <c r="JRR1" s="1460" t="s">
        <v>5197</v>
      </c>
      <c r="JRS1" s="1460" t="s">
        <v>5197</v>
      </c>
      <c r="JRT1" s="1460" t="s">
        <v>5197</v>
      </c>
      <c r="JRU1" s="1460" t="s">
        <v>5197</v>
      </c>
      <c r="JRV1" s="1460" t="s">
        <v>5197</v>
      </c>
      <c r="JRW1" s="1460" t="s">
        <v>5197</v>
      </c>
      <c r="JRX1" s="1460" t="s">
        <v>5197</v>
      </c>
      <c r="JRY1" s="1460" t="s">
        <v>5197</v>
      </c>
      <c r="JRZ1" s="1460" t="s">
        <v>5197</v>
      </c>
      <c r="JSA1" s="1460" t="s">
        <v>5197</v>
      </c>
      <c r="JSB1" s="1460" t="s">
        <v>5197</v>
      </c>
      <c r="JSC1" s="1460" t="s">
        <v>5197</v>
      </c>
      <c r="JSD1" s="1460" t="s">
        <v>5197</v>
      </c>
      <c r="JSE1" s="1460" t="s">
        <v>5197</v>
      </c>
      <c r="JSF1" s="1460" t="s">
        <v>5197</v>
      </c>
      <c r="JSG1" s="1460" t="s">
        <v>5197</v>
      </c>
      <c r="JSH1" s="1460" t="s">
        <v>5197</v>
      </c>
      <c r="JSI1" s="1460" t="s">
        <v>5197</v>
      </c>
      <c r="JSJ1" s="1460" t="s">
        <v>5197</v>
      </c>
      <c r="JSK1" s="1460" t="s">
        <v>5197</v>
      </c>
      <c r="JSL1" s="1460" t="s">
        <v>5197</v>
      </c>
      <c r="JSM1" s="1460" t="s">
        <v>5197</v>
      </c>
      <c r="JSN1" s="1460" t="s">
        <v>5197</v>
      </c>
      <c r="JSO1" s="1460" t="s">
        <v>5197</v>
      </c>
      <c r="JSP1" s="1460" t="s">
        <v>5197</v>
      </c>
      <c r="JSQ1" s="1460" t="s">
        <v>5197</v>
      </c>
      <c r="JSR1" s="1460" t="s">
        <v>5197</v>
      </c>
      <c r="JSS1" s="1460" t="s">
        <v>5197</v>
      </c>
      <c r="JST1" s="1460" t="s">
        <v>5197</v>
      </c>
      <c r="JSU1" s="1460" t="s">
        <v>5197</v>
      </c>
      <c r="JSV1" s="1460" t="s">
        <v>5197</v>
      </c>
      <c r="JSW1" s="1460" t="s">
        <v>5197</v>
      </c>
      <c r="JSX1" s="1460" t="s">
        <v>5197</v>
      </c>
      <c r="JSY1" s="1460" t="s">
        <v>5197</v>
      </c>
      <c r="JSZ1" s="1460" t="s">
        <v>5197</v>
      </c>
      <c r="JTA1" s="1460" t="s">
        <v>5197</v>
      </c>
      <c r="JTB1" s="1460" t="s">
        <v>5197</v>
      </c>
      <c r="JTC1" s="1460" t="s">
        <v>5197</v>
      </c>
      <c r="JTD1" s="1460" t="s">
        <v>5197</v>
      </c>
      <c r="JTE1" s="1460" t="s">
        <v>5197</v>
      </c>
      <c r="JTF1" s="1460" t="s">
        <v>5197</v>
      </c>
      <c r="JTG1" s="1460" t="s">
        <v>5197</v>
      </c>
      <c r="JTH1" s="1460" t="s">
        <v>5197</v>
      </c>
      <c r="JTI1" s="1460" t="s">
        <v>5197</v>
      </c>
      <c r="JTJ1" s="1460" t="s">
        <v>5197</v>
      </c>
      <c r="JTK1" s="1460" t="s">
        <v>5197</v>
      </c>
      <c r="JTL1" s="1460" t="s">
        <v>5197</v>
      </c>
      <c r="JTM1" s="1460" t="s">
        <v>5197</v>
      </c>
      <c r="JTN1" s="1460" t="s">
        <v>5197</v>
      </c>
      <c r="JTO1" s="1460" t="s">
        <v>5197</v>
      </c>
      <c r="JTP1" s="1460" t="s">
        <v>5197</v>
      </c>
      <c r="JTQ1" s="1460" t="s">
        <v>5197</v>
      </c>
      <c r="JTR1" s="1460" t="s">
        <v>5197</v>
      </c>
      <c r="JTS1" s="1460" t="s">
        <v>5197</v>
      </c>
      <c r="JTT1" s="1460" t="s">
        <v>5197</v>
      </c>
      <c r="JTU1" s="1460" t="s">
        <v>5197</v>
      </c>
      <c r="JTV1" s="1460" t="s">
        <v>5197</v>
      </c>
      <c r="JTW1" s="1460" t="s">
        <v>5197</v>
      </c>
      <c r="JTX1" s="1460" t="s">
        <v>5197</v>
      </c>
      <c r="JTY1" s="1460" t="s">
        <v>5197</v>
      </c>
      <c r="JTZ1" s="1460" t="s">
        <v>5197</v>
      </c>
      <c r="JUA1" s="1460" t="s">
        <v>5197</v>
      </c>
      <c r="JUB1" s="1460" t="s">
        <v>5197</v>
      </c>
      <c r="JUC1" s="1460" t="s">
        <v>5197</v>
      </c>
      <c r="JUD1" s="1460" t="s">
        <v>5197</v>
      </c>
      <c r="JUE1" s="1460" t="s">
        <v>5197</v>
      </c>
      <c r="JUF1" s="1460" t="s">
        <v>5197</v>
      </c>
      <c r="JUG1" s="1460" t="s">
        <v>5197</v>
      </c>
      <c r="JUH1" s="1460" t="s">
        <v>5197</v>
      </c>
      <c r="JUI1" s="1460" t="s">
        <v>5197</v>
      </c>
      <c r="JUJ1" s="1460" t="s">
        <v>5197</v>
      </c>
      <c r="JUK1" s="1460" t="s">
        <v>5197</v>
      </c>
      <c r="JUL1" s="1460" t="s">
        <v>5197</v>
      </c>
      <c r="JUM1" s="1460" t="s">
        <v>5197</v>
      </c>
      <c r="JUN1" s="1460" t="s">
        <v>5197</v>
      </c>
      <c r="JUO1" s="1460" t="s">
        <v>5197</v>
      </c>
      <c r="JUP1" s="1460" t="s">
        <v>5197</v>
      </c>
      <c r="JUQ1" s="1460" t="s">
        <v>5197</v>
      </c>
      <c r="JUR1" s="1460" t="s">
        <v>5197</v>
      </c>
      <c r="JUS1" s="1460" t="s">
        <v>5197</v>
      </c>
      <c r="JUT1" s="1460" t="s">
        <v>5197</v>
      </c>
      <c r="JUU1" s="1460" t="s">
        <v>5197</v>
      </c>
      <c r="JUV1" s="1460" t="s">
        <v>5197</v>
      </c>
      <c r="JUW1" s="1460" t="s">
        <v>5197</v>
      </c>
      <c r="JUX1" s="1460" t="s">
        <v>5197</v>
      </c>
      <c r="JUY1" s="1460" t="s">
        <v>5197</v>
      </c>
      <c r="JUZ1" s="1460" t="s">
        <v>5197</v>
      </c>
      <c r="JVA1" s="1460" t="s">
        <v>5197</v>
      </c>
      <c r="JVB1" s="1460" t="s">
        <v>5197</v>
      </c>
      <c r="JVC1" s="1460" t="s">
        <v>5197</v>
      </c>
      <c r="JVD1" s="1460" t="s">
        <v>5197</v>
      </c>
      <c r="JVE1" s="1460" t="s">
        <v>5197</v>
      </c>
      <c r="JVF1" s="1460" t="s">
        <v>5197</v>
      </c>
      <c r="JVG1" s="1460" t="s">
        <v>5197</v>
      </c>
      <c r="JVH1" s="1460" t="s">
        <v>5197</v>
      </c>
      <c r="JVI1" s="1460" t="s">
        <v>5197</v>
      </c>
      <c r="JVJ1" s="1460" t="s">
        <v>5197</v>
      </c>
      <c r="JVK1" s="1460" t="s">
        <v>5197</v>
      </c>
      <c r="JVL1" s="1460" t="s">
        <v>5197</v>
      </c>
      <c r="JVM1" s="1460" t="s">
        <v>5197</v>
      </c>
      <c r="JVN1" s="1460" t="s">
        <v>5197</v>
      </c>
      <c r="JVO1" s="1460" t="s">
        <v>5197</v>
      </c>
      <c r="JVP1" s="1460" t="s">
        <v>5197</v>
      </c>
      <c r="JVQ1" s="1460" t="s">
        <v>5197</v>
      </c>
      <c r="JVR1" s="1460" t="s">
        <v>5197</v>
      </c>
      <c r="JVS1" s="1460" t="s">
        <v>5197</v>
      </c>
      <c r="JVT1" s="1460" t="s">
        <v>5197</v>
      </c>
      <c r="JVU1" s="1460" t="s">
        <v>5197</v>
      </c>
      <c r="JVV1" s="1460" t="s">
        <v>5197</v>
      </c>
      <c r="JVW1" s="1460" t="s">
        <v>5197</v>
      </c>
      <c r="JVX1" s="1460" t="s">
        <v>5197</v>
      </c>
      <c r="JVY1" s="1460" t="s">
        <v>5197</v>
      </c>
      <c r="JVZ1" s="1460" t="s">
        <v>5197</v>
      </c>
      <c r="JWA1" s="1460" t="s">
        <v>5197</v>
      </c>
      <c r="JWB1" s="1460" t="s">
        <v>5197</v>
      </c>
      <c r="JWC1" s="1460" t="s">
        <v>5197</v>
      </c>
      <c r="JWD1" s="1460" t="s">
        <v>5197</v>
      </c>
      <c r="JWE1" s="1460" t="s">
        <v>5197</v>
      </c>
      <c r="JWF1" s="1460" t="s">
        <v>5197</v>
      </c>
      <c r="JWG1" s="1460" t="s">
        <v>5197</v>
      </c>
      <c r="JWH1" s="1460" t="s">
        <v>5197</v>
      </c>
      <c r="JWI1" s="1460" t="s">
        <v>5197</v>
      </c>
      <c r="JWJ1" s="1460" t="s">
        <v>5197</v>
      </c>
      <c r="JWK1" s="1460" t="s">
        <v>5197</v>
      </c>
      <c r="JWL1" s="1460" t="s">
        <v>5197</v>
      </c>
      <c r="JWM1" s="1460" t="s">
        <v>5197</v>
      </c>
      <c r="JWN1" s="1460" t="s">
        <v>5197</v>
      </c>
      <c r="JWO1" s="1460" t="s">
        <v>5197</v>
      </c>
      <c r="JWP1" s="1460" t="s">
        <v>5197</v>
      </c>
      <c r="JWQ1" s="1460" t="s">
        <v>5197</v>
      </c>
      <c r="JWR1" s="1460" t="s">
        <v>5197</v>
      </c>
      <c r="JWS1" s="1460" t="s">
        <v>5197</v>
      </c>
      <c r="JWT1" s="1460" t="s">
        <v>5197</v>
      </c>
      <c r="JWU1" s="1460" t="s">
        <v>5197</v>
      </c>
      <c r="JWV1" s="1460" t="s">
        <v>5197</v>
      </c>
      <c r="JWW1" s="1460" t="s">
        <v>5197</v>
      </c>
      <c r="JWX1" s="1460" t="s">
        <v>5197</v>
      </c>
      <c r="JWY1" s="1460" t="s">
        <v>5197</v>
      </c>
      <c r="JWZ1" s="1460" t="s">
        <v>5197</v>
      </c>
      <c r="JXA1" s="1460" t="s">
        <v>5197</v>
      </c>
      <c r="JXB1" s="1460" t="s">
        <v>5197</v>
      </c>
      <c r="JXC1" s="1460" t="s">
        <v>5197</v>
      </c>
      <c r="JXD1" s="1460" t="s">
        <v>5197</v>
      </c>
      <c r="JXE1" s="1460" t="s">
        <v>5197</v>
      </c>
      <c r="JXF1" s="1460" t="s">
        <v>5197</v>
      </c>
      <c r="JXG1" s="1460" t="s">
        <v>5197</v>
      </c>
      <c r="JXH1" s="1460" t="s">
        <v>5197</v>
      </c>
      <c r="JXI1" s="1460" t="s">
        <v>5197</v>
      </c>
      <c r="JXJ1" s="1460" t="s">
        <v>5197</v>
      </c>
      <c r="JXK1" s="1460" t="s">
        <v>5197</v>
      </c>
      <c r="JXL1" s="1460" t="s">
        <v>5197</v>
      </c>
      <c r="JXM1" s="1460" t="s">
        <v>5197</v>
      </c>
      <c r="JXN1" s="1460" t="s">
        <v>5197</v>
      </c>
      <c r="JXO1" s="1460" t="s">
        <v>5197</v>
      </c>
      <c r="JXP1" s="1460" t="s">
        <v>5197</v>
      </c>
      <c r="JXQ1" s="1460" t="s">
        <v>5197</v>
      </c>
      <c r="JXR1" s="1460" t="s">
        <v>5197</v>
      </c>
      <c r="JXS1" s="1460" t="s">
        <v>5197</v>
      </c>
      <c r="JXT1" s="1460" t="s">
        <v>5197</v>
      </c>
      <c r="JXU1" s="1460" t="s">
        <v>5197</v>
      </c>
      <c r="JXV1" s="1460" t="s">
        <v>5197</v>
      </c>
      <c r="JXW1" s="1460" t="s">
        <v>5197</v>
      </c>
      <c r="JXX1" s="1460" t="s">
        <v>5197</v>
      </c>
      <c r="JXY1" s="1460" t="s">
        <v>5197</v>
      </c>
      <c r="JXZ1" s="1460" t="s">
        <v>5197</v>
      </c>
      <c r="JYA1" s="1460" t="s">
        <v>5197</v>
      </c>
      <c r="JYB1" s="1460" t="s">
        <v>5197</v>
      </c>
      <c r="JYC1" s="1460" t="s">
        <v>5197</v>
      </c>
      <c r="JYD1" s="1460" t="s">
        <v>5197</v>
      </c>
      <c r="JYE1" s="1460" t="s">
        <v>5197</v>
      </c>
      <c r="JYF1" s="1460" t="s">
        <v>5197</v>
      </c>
      <c r="JYG1" s="1460" t="s">
        <v>5197</v>
      </c>
      <c r="JYH1" s="1460" t="s">
        <v>5197</v>
      </c>
      <c r="JYI1" s="1460" t="s">
        <v>5197</v>
      </c>
      <c r="JYJ1" s="1460" t="s">
        <v>5197</v>
      </c>
      <c r="JYK1" s="1460" t="s">
        <v>5197</v>
      </c>
      <c r="JYL1" s="1460" t="s">
        <v>5197</v>
      </c>
      <c r="JYM1" s="1460" t="s">
        <v>5197</v>
      </c>
      <c r="JYN1" s="1460" t="s">
        <v>5197</v>
      </c>
      <c r="JYO1" s="1460" t="s">
        <v>5197</v>
      </c>
      <c r="JYP1" s="1460" t="s">
        <v>5197</v>
      </c>
      <c r="JYQ1" s="1460" t="s">
        <v>5197</v>
      </c>
      <c r="JYR1" s="1460" t="s">
        <v>5197</v>
      </c>
      <c r="JYS1" s="1460" t="s">
        <v>5197</v>
      </c>
      <c r="JYT1" s="1460" t="s">
        <v>5197</v>
      </c>
      <c r="JYU1" s="1460" t="s">
        <v>5197</v>
      </c>
      <c r="JYV1" s="1460" t="s">
        <v>5197</v>
      </c>
      <c r="JYW1" s="1460" t="s">
        <v>5197</v>
      </c>
      <c r="JYX1" s="1460" t="s">
        <v>5197</v>
      </c>
      <c r="JYY1" s="1460" t="s">
        <v>5197</v>
      </c>
      <c r="JYZ1" s="1460" t="s">
        <v>5197</v>
      </c>
      <c r="JZA1" s="1460" t="s">
        <v>5197</v>
      </c>
      <c r="JZB1" s="1460" t="s">
        <v>5197</v>
      </c>
      <c r="JZC1" s="1460" t="s">
        <v>5197</v>
      </c>
      <c r="JZD1" s="1460" t="s">
        <v>5197</v>
      </c>
      <c r="JZE1" s="1460" t="s">
        <v>5197</v>
      </c>
      <c r="JZF1" s="1460" t="s">
        <v>5197</v>
      </c>
      <c r="JZG1" s="1460" t="s">
        <v>5197</v>
      </c>
      <c r="JZH1" s="1460" t="s">
        <v>5197</v>
      </c>
      <c r="JZI1" s="1460" t="s">
        <v>5197</v>
      </c>
      <c r="JZJ1" s="1460" t="s">
        <v>5197</v>
      </c>
      <c r="JZK1" s="1460" t="s">
        <v>5197</v>
      </c>
      <c r="JZL1" s="1460" t="s">
        <v>5197</v>
      </c>
      <c r="JZM1" s="1460" t="s">
        <v>5197</v>
      </c>
      <c r="JZN1" s="1460" t="s">
        <v>5197</v>
      </c>
      <c r="JZO1" s="1460" t="s">
        <v>5197</v>
      </c>
      <c r="JZP1" s="1460" t="s">
        <v>5197</v>
      </c>
      <c r="JZQ1" s="1460" t="s">
        <v>5197</v>
      </c>
      <c r="JZR1" s="1460" t="s">
        <v>5197</v>
      </c>
      <c r="JZS1" s="1460" t="s">
        <v>5197</v>
      </c>
      <c r="JZT1" s="1460" t="s">
        <v>5197</v>
      </c>
      <c r="JZU1" s="1460" t="s">
        <v>5197</v>
      </c>
      <c r="JZV1" s="1460" t="s">
        <v>5197</v>
      </c>
      <c r="JZW1" s="1460" t="s">
        <v>5197</v>
      </c>
      <c r="JZX1" s="1460" t="s">
        <v>5197</v>
      </c>
      <c r="JZY1" s="1460" t="s">
        <v>5197</v>
      </c>
      <c r="JZZ1" s="1460" t="s">
        <v>5197</v>
      </c>
      <c r="KAA1" s="1460" t="s">
        <v>5197</v>
      </c>
      <c r="KAB1" s="1460" t="s">
        <v>5197</v>
      </c>
      <c r="KAC1" s="1460" t="s">
        <v>5197</v>
      </c>
      <c r="KAD1" s="1460" t="s">
        <v>5197</v>
      </c>
      <c r="KAE1" s="1460" t="s">
        <v>5197</v>
      </c>
      <c r="KAF1" s="1460" t="s">
        <v>5197</v>
      </c>
      <c r="KAG1" s="1460" t="s">
        <v>5197</v>
      </c>
      <c r="KAH1" s="1460" t="s">
        <v>5197</v>
      </c>
      <c r="KAI1" s="1460" t="s">
        <v>5197</v>
      </c>
      <c r="KAJ1" s="1460" t="s">
        <v>5197</v>
      </c>
      <c r="KAK1" s="1460" t="s">
        <v>5197</v>
      </c>
      <c r="KAL1" s="1460" t="s">
        <v>5197</v>
      </c>
      <c r="KAM1" s="1460" t="s">
        <v>5197</v>
      </c>
      <c r="KAN1" s="1460" t="s">
        <v>5197</v>
      </c>
      <c r="KAO1" s="1460" t="s">
        <v>5197</v>
      </c>
      <c r="KAP1" s="1460" t="s">
        <v>5197</v>
      </c>
      <c r="KAQ1" s="1460" t="s">
        <v>5197</v>
      </c>
      <c r="KAR1" s="1460" t="s">
        <v>5197</v>
      </c>
      <c r="KAS1" s="1460" t="s">
        <v>5197</v>
      </c>
      <c r="KAT1" s="1460" t="s">
        <v>5197</v>
      </c>
      <c r="KAU1" s="1460" t="s">
        <v>5197</v>
      </c>
      <c r="KAV1" s="1460" t="s">
        <v>5197</v>
      </c>
      <c r="KAW1" s="1460" t="s">
        <v>5197</v>
      </c>
      <c r="KAX1" s="1460" t="s">
        <v>5197</v>
      </c>
      <c r="KAY1" s="1460" t="s">
        <v>5197</v>
      </c>
      <c r="KAZ1" s="1460" t="s">
        <v>5197</v>
      </c>
      <c r="KBA1" s="1460" t="s">
        <v>5197</v>
      </c>
      <c r="KBB1" s="1460" t="s">
        <v>5197</v>
      </c>
      <c r="KBC1" s="1460" t="s">
        <v>5197</v>
      </c>
      <c r="KBD1" s="1460" t="s">
        <v>5197</v>
      </c>
      <c r="KBE1" s="1460" t="s">
        <v>5197</v>
      </c>
      <c r="KBF1" s="1460" t="s">
        <v>5197</v>
      </c>
      <c r="KBG1" s="1460" t="s">
        <v>5197</v>
      </c>
      <c r="KBH1" s="1460" t="s">
        <v>5197</v>
      </c>
      <c r="KBI1" s="1460" t="s">
        <v>5197</v>
      </c>
      <c r="KBJ1" s="1460" t="s">
        <v>5197</v>
      </c>
      <c r="KBK1" s="1460" t="s">
        <v>5197</v>
      </c>
      <c r="KBL1" s="1460" t="s">
        <v>5197</v>
      </c>
      <c r="KBM1" s="1460" t="s">
        <v>5197</v>
      </c>
      <c r="KBN1" s="1460" t="s">
        <v>5197</v>
      </c>
      <c r="KBO1" s="1460" t="s">
        <v>5197</v>
      </c>
      <c r="KBP1" s="1460" t="s">
        <v>5197</v>
      </c>
      <c r="KBQ1" s="1460" t="s">
        <v>5197</v>
      </c>
      <c r="KBR1" s="1460" t="s">
        <v>5197</v>
      </c>
      <c r="KBS1" s="1460" t="s">
        <v>5197</v>
      </c>
      <c r="KBT1" s="1460" t="s">
        <v>5197</v>
      </c>
      <c r="KBU1" s="1460" t="s">
        <v>5197</v>
      </c>
      <c r="KBV1" s="1460" t="s">
        <v>5197</v>
      </c>
      <c r="KBW1" s="1460" t="s">
        <v>5197</v>
      </c>
      <c r="KBX1" s="1460" t="s">
        <v>5197</v>
      </c>
      <c r="KBY1" s="1460" t="s">
        <v>5197</v>
      </c>
      <c r="KBZ1" s="1460" t="s">
        <v>5197</v>
      </c>
      <c r="KCA1" s="1460" t="s">
        <v>5197</v>
      </c>
      <c r="KCB1" s="1460" t="s">
        <v>5197</v>
      </c>
      <c r="KCC1" s="1460" t="s">
        <v>5197</v>
      </c>
      <c r="KCD1" s="1460" t="s">
        <v>5197</v>
      </c>
      <c r="KCE1" s="1460" t="s">
        <v>5197</v>
      </c>
      <c r="KCF1" s="1460" t="s">
        <v>5197</v>
      </c>
      <c r="KCG1" s="1460" t="s">
        <v>5197</v>
      </c>
      <c r="KCH1" s="1460" t="s">
        <v>5197</v>
      </c>
      <c r="KCI1" s="1460" t="s">
        <v>5197</v>
      </c>
      <c r="KCJ1" s="1460" t="s">
        <v>5197</v>
      </c>
      <c r="KCK1" s="1460" t="s">
        <v>5197</v>
      </c>
      <c r="KCL1" s="1460" t="s">
        <v>5197</v>
      </c>
      <c r="KCM1" s="1460" t="s">
        <v>5197</v>
      </c>
      <c r="KCN1" s="1460" t="s">
        <v>5197</v>
      </c>
      <c r="KCO1" s="1460" t="s">
        <v>5197</v>
      </c>
      <c r="KCP1" s="1460" t="s">
        <v>5197</v>
      </c>
      <c r="KCQ1" s="1460" t="s">
        <v>5197</v>
      </c>
      <c r="KCR1" s="1460" t="s">
        <v>5197</v>
      </c>
      <c r="KCS1" s="1460" t="s">
        <v>5197</v>
      </c>
      <c r="KCT1" s="1460" t="s">
        <v>5197</v>
      </c>
      <c r="KCU1" s="1460" t="s">
        <v>5197</v>
      </c>
      <c r="KCV1" s="1460" t="s">
        <v>5197</v>
      </c>
      <c r="KCW1" s="1460" t="s">
        <v>5197</v>
      </c>
      <c r="KCX1" s="1460" t="s">
        <v>5197</v>
      </c>
      <c r="KCY1" s="1460" t="s">
        <v>5197</v>
      </c>
      <c r="KCZ1" s="1460" t="s">
        <v>5197</v>
      </c>
      <c r="KDA1" s="1460" t="s">
        <v>5197</v>
      </c>
      <c r="KDB1" s="1460" t="s">
        <v>5197</v>
      </c>
      <c r="KDC1" s="1460" t="s">
        <v>5197</v>
      </c>
      <c r="KDD1" s="1460" t="s">
        <v>5197</v>
      </c>
      <c r="KDE1" s="1460" t="s">
        <v>5197</v>
      </c>
      <c r="KDF1" s="1460" t="s">
        <v>5197</v>
      </c>
      <c r="KDG1" s="1460" t="s">
        <v>5197</v>
      </c>
      <c r="KDH1" s="1460" t="s">
        <v>5197</v>
      </c>
      <c r="KDI1" s="1460" t="s">
        <v>5197</v>
      </c>
      <c r="KDJ1" s="1460" t="s">
        <v>5197</v>
      </c>
      <c r="KDK1" s="1460" t="s">
        <v>5197</v>
      </c>
      <c r="KDL1" s="1460" t="s">
        <v>5197</v>
      </c>
      <c r="KDM1" s="1460" t="s">
        <v>5197</v>
      </c>
      <c r="KDN1" s="1460" t="s">
        <v>5197</v>
      </c>
      <c r="KDO1" s="1460" t="s">
        <v>5197</v>
      </c>
      <c r="KDP1" s="1460" t="s">
        <v>5197</v>
      </c>
      <c r="KDQ1" s="1460" t="s">
        <v>5197</v>
      </c>
      <c r="KDR1" s="1460" t="s">
        <v>5197</v>
      </c>
      <c r="KDS1" s="1460" t="s">
        <v>5197</v>
      </c>
      <c r="KDT1" s="1460" t="s">
        <v>5197</v>
      </c>
      <c r="KDU1" s="1460" t="s">
        <v>5197</v>
      </c>
      <c r="KDV1" s="1460" t="s">
        <v>5197</v>
      </c>
      <c r="KDW1" s="1460" t="s">
        <v>5197</v>
      </c>
      <c r="KDX1" s="1460" t="s">
        <v>5197</v>
      </c>
      <c r="KDY1" s="1460" t="s">
        <v>5197</v>
      </c>
      <c r="KDZ1" s="1460" t="s">
        <v>5197</v>
      </c>
      <c r="KEA1" s="1460" t="s">
        <v>5197</v>
      </c>
      <c r="KEB1" s="1460" t="s">
        <v>5197</v>
      </c>
      <c r="KEC1" s="1460" t="s">
        <v>5197</v>
      </c>
      <c r="KED1" s="1460" t="s">
        <v>5197</v>
      </c>
      <c r="KEE1" s="1460" t="s">
        <v>5197</v>
      </c>
      <c r="KEF1" s="1460" t="s">
        <v>5197</v>
      </c>
      <c r="KEG1" s="1460" t="s">
        <v>5197</v>
      </c>
      <c r="KEH1" s="1460" t="s">
        <v>5197</v>
      </c>
      <c r="KEI1" s="1460" t="s">
        <v>5197</v>
      </c>
      <c r="KEJ1" s="1460" t="s">
        <v>5197</v>
      </c>
      <c r="KEK1" s="1460" t="s">
        <v>5197</v>
      </c>
      <c r="KEL1" s="1460" t="s">
        <v>5197</v>
      </c>
      <c r="KEM1" s="1460" t="s">
        <v>5197</v>
      </c>
      <c r="KEN1" s="1460" t="s">
        <v>5197</v>
      </c>
      <c r="KEO1" s="1460" t="s">
        <v>5197</v>
      </c>
      <c r="KEP1" s="1460" t="s">
        <v>5197</v>
      </c>
      <c r="KEQ1" s="1460" t="s">
        <v>5197</v>
      </c>
      <c r="KER1" s="1460" t="s">
        <v>5197</v>
      </c>
      <c r="KES1" s="1460" t="s">
        <v>5197</v>
      </c>
      <c r="KET1" s="1460" t="s">
        <v>5197</v>
      </c>
      <c r="KEU1" s="1460" t="s">
        <v>5197</v>
      </c>
      <c r="KEV1" s="1460" t="s">
        <v>5197</v>
      </c>
      <c r="KEW1" s="1460" t="s">
        <v>5197</v>
      </c>
      <c r="KEX1" s="1460" t="s">
        <v>5197</v>
      </c>
      <c r="KEY1" s="1460" t="s">
        <v>5197</v>
      </c>
      <c r="KEZ1" s="1460" t="s">
        <v>5197</v>
      </c>
      <c r="KFA1" s="1460" t="s">
        <v>5197</v>
      </c>
      <c r="KFB1" s="1460" t="s">
        <v>5197</v>
      </c>
      <c r="KFC1" s="1460" t="s">
        <v>5197</v>
      </c>
      <c r="KFD1" s="1460" t="s">
        <v>5197</v>
      </c>
      <c r="KFE1" s="1460" t="s">
        <v>5197</v>
      </c>
      <c r="KFF1" s="1460" t="s">
        <v>5197</v>
      </c>
      <c r="KFG1" s="1460" t="s">
        <v>5197</v>
      </c>
      <c r="KFH1" s="1460" t="s">
        <v>5197</v>
      </c>
      <c r="KFI1" s="1460" t="s">
        <v>5197</v>
      </c>
      <c r="KFJ1" s="1460" t="s">
        <v>5197</v>
      </c>
      <c r="KFK1" s="1460" t="s">
        <v>5197</v>
      </c>
      <c r="KFL1" s="1460" t="s">
        <v>5197</v>
      </c>
      <c r="KFM1" s="1460" t="s">
        <v>5197</v>
      </c>
      <c r="KFN1" s="1460" t="s">
        <v>5197</v>
      </c>
      <c r="KFO1" s="1460" t="s">
        <v>5197</v>
      </c>
      <c r="KFP1" s="1460" t="s">
        <v>5197</v>
      </c>
      <c r="KFQ1" s="1460" t="s">
        <v>5197</v>
      </c>
      <c r="KFR1" s="1460" t="s">
        <v>5197</v>
      </c>
      <c r="KFS1" s="1460" t="s">
        <v>5197</v>
      </c>
      <c r="KFT1" s="1460" t="s">
        <v>5197</v>
      </c>
      <c r="KFU1" s="1460" t="s">
        <v>5197</v>
      </c>
      <c r="KFV1" s="1460" t="s">
        <v>5197</v>
      </c>
      <c r="KFW1" s="1460" t="s">
        <v>5197</v>
      </c>
      <c r="KFX1" s="1460" t="s">
        <v>5197</v>
      </c>
      <c r="KFY1" s="1460" t="s">
        <v>5197</v>
      </c>
      <c r="KFZ1" s="1460" t="s">
        <v>5197</v>
      </c>
      <c r="KGA1" s="1460" t="s">
        <v>5197</v>
      </c>
      <c r="KGB1" s="1460" t="s">
        <v>5197</v>
      </c>
      <c r="KGC1" s="1460" t="s">
        <v>5197</v>
      </c>
      <c r="KGD1" s="1460" t="s">
        <v>5197</v>
      </c>
      <c r="KGE1" s="1460" t="s">
        <v>5197</v>
      </c>
      <c r="KGF1" s="1460" t="s">
        <v>5197</v>
      </c>
      <c r="KGG1" s="1460" t="s">
        <v>5197</v>
      </c>
      <c r="KGH1" s="1460" t="s">
        <v>5197</v>
      </c>
      <c r="KGI1" s="1460" t="s">
        <v>5197</v>
      </c>
      <c r="KGJ1" s="1460" t="s">
        <v>5197</v>
      </c>
      <c r="KGK1" s="1460" t="s">
        <v>5197</v>
      </c>
      <c r="KGL1" s="1460" t="s">
        <v>5197</v>
      </c>
      <c r="KGM1" s="1460" t="s">
        <v>5197</v>
      </c>
      <c r="KGN1" s="1460" t="s">
        <v>5197</v>
      </c>
      <c r="KGO1" s="1460" t="s">
        <v>5197</v>
      </c>
      <c r="KGP1" s="1460" t="s">
        <v>5197</v>
      </c>
      <c r="KGQ1" s="1460" t="s">
        <v>5197</v>
      </c>
      <c r="KGR1" s="1460" t="s">
        <v>5197</v>
      </c>
      <c r="KGS1" s="1460" t="s">
        <v>5197</v>
      </c>
      <c r="KGT1" s="1460" t="s">
        <v>5197</v>
      </c>
      <c r="KGU1" s="1460" t="s">
        <v>5197</v>
      </c>
      <c r="KGV1" s="1460" t="s">
        <v>5197</v>
      </c>
      <c r="KGW1" s="1460" t="s">
        <v>5197</v>
      </c>
      <c r="KGX1" s="1460" t="s">
        <v>5197</v>
      </c>
      <c r="KGY1" s="1460" t="s">
        <v>5197</v>
      </c>
      <c r="KGZ1" s="1460" t="s">
        <v>5197</v>
      </c>
      <c r="KHA1" s="1460" t="s">
        <v>5197</v>
      </c>
      <c r="KHB1" s="1460" t="s">
        <v>5197</v>
      </c>
      <c r="KHC1" s="1460" t="s">
        <v>5197</v>
      </c>
      <c r="KHD1" s="1460" t="s">
        <v>5197</v>
      </c>
      <c r="KHE1" s="1460" t="s">
        <v>5197</v>
      </c>
      <c r="KHF1" s="1460" t="s">
        <v>5197</v>
      </c>
      <c r="KHG1" s="1460" t="s">
        <v>5197</v>
      </c>
      <c r="KHH1" s="1460" t="s">
        <v>5197</v>
      </c>
      <c r="KHI1" s="1460" t="s">
        <v>5197</v>
      </c>
      <c r="KHJ1" s="1460" t="s">
        <v>5197</v>
      </c>
      <c r="KHK1" s="1460" t="s">
        <v>5197</v>
      </c>
      <c r="KHL1" s="1460" t="s">
        <v>5197</v>
      </c>
      <c r="KHM1" s="1460" t="s">
        <v>5197</v>
      </c>
      <c r="KHN1" s="1460" t="s">
        <v>5197</v>
      </c>
      <c r="KHO1" s="1460" t="s">
        <v>5197</v>
      </c>
      <c r="KHP1" s="1460" t="s">
        <v>5197</v>
      </c>
      <c r="KHQ1" s="1460" t="s">
        <v>5197</v>
      </c>
      <c r="KHR1" s="1460" t="s">
        <v>5197</v>
      </c>
      <c r="KHS1" s="1460" t="s">
        <v>5197</v>
      </c>
      <c r="KHT1" s="1460" t="s">
        <v>5197</v>
      </c>
      <c r="KHU1" s="1460" t="s">
        <v>5197</v>
      </c>
      <c r="KHV1" s="1460" t="s">
        <v>5197</v>
      </c>
      <c r="KHW1" s="1460" t="s">
        <v>5197</v>
      </c>
      <c r="KHX1" s="1460" t="s">
        <v>5197</v>
      </c>
      <c r="KHY1" s="1460" t="s">
        <v>5197</v>
      </c>
      <c r="KHZ1" s="1460" t="s">
        <v>5197</v>
      </c>
      <c r="KIA1" s="1460" t="s">
        <v>5197</v>
      </c>
      <c r="KIB1" s="1460" t="s">
        <v>5197</v>
      </c>
      <c r="KIC1" s="1460" t="s">
        <v>5197</v>
      </c>
      <c r="KID1" s="1460" t="s">
        <v>5197</v>
      </c>
      <c r="KIE1" s="1460" t="s">
        <v>5197</v>
      </c>
      <c r="KIF1" s="1460" t="s">
        <v>5197</v>
      </c>
      <c r="KIG1" s="1460" t="s">
        <v>5197</v>
      </c>
      <c r="KIH1" s="1460" t="s">
        <v>5197</v>
      </c>
      <c r="KII1" s="1460" t="s">
        <v>5197</v>
      </c>
      <c r="KIJ1" s="1460" t="s">
        <v>5197</v>
      </c>
      <c r="KIK1" s="1460" t="s">
        <v>5197</v>
      </c>
      <c r="KIL1" s="1460" t="s">
        <v>5197</v>
      </c>
      <c r="KIM1" s="1460" t="s">
        <v>5197</v>
      </c>
      <c r="KIN1" s="1460" t="s">
        <v>5197</v>
      </c>
      <c r="KIO1" s="1460" t="s">
        <v>5197</v>
      </c>
      <c r="KIP1" s="1460" t="s">
        <v>5197</v>
      </c>
      <c r="KIQ1" s="1460" t="s">
        <v>5197</v>
      </c>
      <c r="KIR1" s="1460" t="s">
        <v>5197</v>
      </c>
      <c r="KIS1" s="1460" t="s">
        <v>5197</v>
      </c>
      <c r="KIT1" s="1460" t="s">
        <v>5197</v>
      </c>
      <c r="KIU1" s="1460" t="s">
        <v>5197</v>
      </c>
      <c r="KIV1" s="1460" t="s">
        <v>5197</v>
      </c>
      <c r="KIW1" s="1460" t="s">
        <v>5197</v>
      </c>
      <c r="KIX1" s="1460" t="s">
        <v>5197</v>
      </c>
      <c r="KIY1" s="1460" t="s">
        <v>5197</v>
      </c>
      <c r="KIZ1" s="1460" t="s">
        <v>5197</v>
      </c>
      <c r="KJA1" s="1460" t="s">
        <v>5197</v>
      </c>
      <c r="KJB1" s="1460" t="s">
        <v>5197</v>
      </c>
      <c r="KJC1" s="1460" t="s">
        <v>5197</v>
      </c>
      <c r="KJD1" s="1460" t="s">
        <v>5197</v>
      </c>
      <c r="KJE1" s="1460" t="s">
        <v>5197</v>
      </c>
      <c r="KJF1" s="1460" t="s">
        <v>5197</v>
      </c>
      <c r="KJG1" s="1460" t="s">
        <v>5197</v>
      </c>
      <c r="KJH1" s="1460" t="s">
        <v>5197</v>
      </c>
      <c r="KJI1" s="1460" t="s">
        <v>5197</v>
      </c>
      <c r="KJJ1" s="1460" t="s">
        <v>5197</v>
      </c>
      <c r="KJK1" s="1460" t="s">
        <v>5197</v>
      </c>
      <c r="KJL1" s="1460" t="s">
        <v>5197</v>
      </c>
      <c r="KJM1" s="1460" t="s">
        <v>5197</v>
      </c>
      <c r="KJN1" s="1460" t="s">
        <v>5197</v>
      </c>
      <c r="KJO1" s="1460" t="s">
        <v>5197</v>
      </c>
      <c r="KJP1" s="1460" t="s">
        <v>5197</v>
      </c>
      <c r="KJQ1" s="1460" t="s">
        <v>5197</v>
      </c>
      <c r="KJR1" s="1460" t="s">
        <v>5197</v>
      </c>
      <c r="KJS1" s="1460" t="s">
        <v>5197</v>
      </c>
      <c r="KJT1" s="1460" t="s">
        <v>5197</v>
      </c>
      <c r="KJU1" s="1460" t="s">
        <v>5197</v>
      </c>
      <c r="KJV1" s="1460" t="s">
        <v>5197</v>
      </c>
      <c r="KJW1" s="1460" t="s">
        <v>5197</v>
      </c>
      <c r="KJX1" s="1460" t="s">
        <v>5197</v>
      </c>
      <c r="KJY1" s="1460" t="s">
        <v>5197</v>
      </c>
      <c r="KJZ1" s="1460" t="s">
        <v>5197</v>
      </c>
      <c r="KKA1" s="1460" t="s">
        <v>5197</v>
      </c>
      <c r="KKB1" s="1460" t="s">
        <v>5197</v>
      </c>
      <c r="KKC1" s="1460" t="s">
        <v>5197</v>
      </c>
      <c r="KKD1" s="1460" t="s">
        <v>5197</v>
      </c>
      <c r="KKE1" s="1460" t="s">
        <v>5197</v>
      </c>
      <c r="KKF1" s="1460" t="s">
        <v>5197</v>
      </c>
      <c r="KKG1" s="1460" t="s">
        <v>5197</v>
      </c>
      <c r="KKH1" s="1460" t="s">
        <v>5197</v>
      </c>
      <c r="KKI1" s="1460" t="s">
        <v>5197</v>
      </c>
      <c r="KKJ1" s="1460" t="s">
        <v>5197</v>
      </c>
      <c r="KKK1" s="1460" t="s">
        <v>5197</v>
      </c>
      <c r="KKL1" s="1460" t="s">
        <v>5197</v>
      </c>
      <c r="KKM1" s="1460" t="s">
        <v>5197</v>
      </c>
      <c r="KKN1" s="1460" t="s">
        <v>5197</v>
      </c>
      <c r="KKO1" s="1460" t="s">
        <v>5197</v>
      </c>
      <c r="KKP1" s="1460" t="s">
        <v>5197</v>
      </c>
      <c r="KKQ1" s="1460" t="s">
        <v>5197</v>
      </c>
      <c r="KKR1" s="1460" t="s">
        <v>5197</v>
      </c>
      <c r="KKS1" s="1460" t="s">
        <v>5197</v>
      </c>
      <c r="KKT1" s="1460" t="s">
        <v>5197</v>
      </c>
      <c r="KKU1" s="1460" t="s">
        <v>5197</v>
      </c>
      <c r="KKV1" s="1460" t="s">
        <v>5197</v>
      </c>
      <c r="KKW1" s="1460" t="s">
        <v>5197</v>
      </c>
      <c r="KKX1" s="1460" t="s">
        <v>5197</v>
      </c>
      <c r="KKY1" s="1460" t="s">
        <v>5197</v>
      </c>
      <c r="KKZ1" s="1460" t="s">
        <v>5197</v>
      </c>
      <c r="KLA1" s="1460" t="s">
        <v>5197</v>
      </c>
      <c r="KLB1" s="1460" t="s">
        <v>5197</v>
      </c>
      <c r="KLC1" s="1460" t="s">
        <v>5197</v>
      </c>
      <c r="KLD1" s="1460" t="s">
        <v>5197</v>
      </c>
      <c r="KLE1" s="1460" t="s">
        <v>5197</v>
      </c>
      <c r="KLF1" s="1460" t="s">
        <v>5197</v>
      </c>
      <c r="KLG1" s="1460" t="s">
        <v>5197</v>
      </c>
      <c r="KLH1" s="1460" t="s">
        <v>5197</v>
      </c>
      <c r="KLI1" s="1460" t="s">
        <v>5197</v>
      </c>
      <c r="KLJ1" s="1460" t="s">
        <v>5197</v>
      </c>
      <c r="KLK1" s="1460" t="s">
        <v>5197</v>
      </c>
      <c r="KLL1" s="1460" t="s">
        <v>5197</v>
      </c>
      <c r="KLM1" s="1460" t="s">
        <v>5197</v>
      </c>
      <c r="KLN1" s="1460" t="s">
        <v>5197</v>
      </c>
      <c r="KLO1" s="1460" t="s">
        <v>5197</v>
      </c>
      <c r="KLP1" s="1460" t="s">
        <v>5197</v>
      </c>
      <c r="KLQ1" s="1460" t="s">
        <v>5197</v>
      </c>
      <c r="KLR1" s="1460" t="s">
        <v>5197</v>
      </c>
      <c r="KLS1" s="1460" t="s">
        <v>5197</v>
      </c>
      <c r="KLT1" s="1460" t="s">
        <v>5197</v>
      </c>
      <c r="KLU1" s="1460" t="s">
        <v>5197</v>
      </c>
      <c r="KLV1" s="1460" t="s">
        <v>5197</v>
      </c>
      <c r="KLW1" s="1460" t="s">
        <v>5197</v>
      </c>
      <c r="KLX1" s="1460" t="s">
        <v>5197</v>
      </c>
      <c r="KLY1" s="1460" t="s">
        <v>5197</v>
      </c>
      <c r="KLZ1" s="1460" t="s">
        <v>5197</v>
      </c>
      <c r="KMA1" s="1460" t="s">
        <v>5197</v>
      </c>
      <c r="KMB1" s="1460" t="s">
        <v>5197</v>
      </c>
      <c r="KMC1" s="1460" t="s">
        <v>5197</v>
      </c>
      <c r="KMD1" s="1460" t="s">
        <v>5197</v>
      </c>
      <c r="KME1" s="1460" t="s">
        <v>5197</v>
      </c>
      <c r="KMF1" s="1460" t="s">
        <v>5197</v>
      </c>
      <c r="KMG1" s="1460" t="s">
        <v>5197</v>
      </c>
      <c r="KMH1" s="1460" t="s">
        <v>5197</v>
      </c>
      <c r="KMI1" s="1460" t="s">
        <v>5197</v>
      </c>
      <c r="KMJ1" s="1460" t="s">
        <v>5197</v>
      </c>
      <c r="KMK1" s="1460" t="s">
        <v>5197</v>
      </c>
      <c r="KML1" s="1460" t="s">
        <v>5197</v>
      </c>
      <c r="KMM1" s="1460" t="s">
        <v>5197</v>
      </c>
      <c r="KMN1" s="1460" t="s">
        <v>5197</v>
      </c>
      <c r="KMO1" s="1460" t="s">
        <v>5197</v>
      </c>
      <c r="KMP1" s="1460" t="s">
        <v>5197</v>
      </c>
      <c r="KMQ1" s="1460" t="s">
        <v>5197</v>
      </c>
      <c r="KMR1" s="1460" t="s">
        <v>5197</v>
      </c>
      <c r="KMS1" s="1460" t="s">
        <v>5197</v>
      </c>
      <c r="KMT1" s="1460" t="s">
        <v>5197</v>
      </c>
      <c r="KMU1" s="1460" t="s">
        <v>5197</v>
      </c>
      <c r="KMV1" s="1460" t="s">
        <v>5197</v>
      </c>
      <c r="KMW1" s="1460" t="s">
        <v>5197</v>
      </c>
      <c r="KMX1" s="1460" t="s">
        <v>5197</v>
      </c>
      <c r="KMY1" s="1460" t="s">
        <v>5197</v>
      </c>
      <c r="KMZ1" s="1460" t="s">
        <v>5197</v>
      </c>
      <c r="KNA1" s="1460" t="s">
        <v>5197</v>
      </c>
      <c r="KNB1" s="1460" t="s">
        <v>5197</v>
      </c>
      <c r="KNC1" s="1460" t="s">
        <v>5197</v>
      </c>
      <c r="KND1" s="1460" t="s">
        <v>5197</v>
      </c>
      <c r="KNE1" s="1460" t="s">
        <v>5197</v>
      </c>
      <c r="KNF1" s="1460" t="s">
        <v>5197</v>
      </c>
      <c r="KNG1" s="1460" t="s">
        <v>5197</v>
      </c>
      <c r="KNH1" s="1460" t="s">
        <v>5197</v>
      </c>
      <c r="KNI1" s="1460" t="s">
        <v>5197</v>
      </c>
      <c r="KNJ1" s="1460" t="s">
        <v>5197</v>
      </c>
      <c r="KNK1" s="1460" t="s">
        <v>5197</v>
      </c>
      <c r="KNL1" s="1460" t="s">
        <v>5197</v>
      </c>
      <c r="KNM1" s="1460" t="s">
        <v>5197</v>
      </c>
      <c r="KNN1" s="1460" t="s">
        <v>5197</v>
      </c>
      <c r="KNO1" s="1460" t="s">
        <v>5197</v>
      </c>
      <c r="KNP1" s="1460" t="s">
        <v>5197</v>
      </c>
      <c r="KNQ1" s="1460" t="s">
        <v>5197</v>
      </c>
      <c r="KNR1" s="1460" t="s">
        <v>5197</v>
      </c>
      <c r="KNS1" s="1460" t="s">
        <v>5197</v>
      </c>
      <c r="KNT1" s="1460" t="s">
        <v>5197</v>
      </c>
      <c r="KNU1" s="1460" t="s">
        <v>5197</v>
      </c>
      <c r="KNV1" s="1460" t="s">
        <v>5197</v>
      </c>
      <c r="KNW1" s="1460" t="s">
        <v>5197</v>
      </c>
      <c r="KNX1" s="1460" t="s">
        <v>5197</v>
      </c>
      <c r="KNY1" s="1460" t="s">
        <v>5197</v>
      </c>
      <c r="KNZ1" s="1460" t="s">
        <v>5197</v>
      </c>
      <c r="KOA1" s="1460" t="s">
        <v>5197</v>
      </c>
      <c r="KOB1" s="1460" t="s">
        <v>5197</v>
      </c>
      <c r="KOC1" s="1460" t="s">
        <v>5197</v>
      </c>
      <c r="KOD1" s="1460" t="s">
        <v>5197</v>
      </c>
      <c r="KOE1" s="1460" t="s">
        <v>5197</v>
      </c>
      <c r="KOF1" s="1460" t="s">
        <v>5197</v>
      </c>
      <c r="KOG1" s="1460" t="s">
        <v>5197</v>
      </c>
      <c r="KOH1" s="1460" t="s">
        <v>5197</v>
      </c>
      <c r="KOI1" s="1460" t="s">
        <v>5197</v>
      </c>
      <c r="KOJ1" s="1460" t="s">
        <v>5197</v>
      </c>
      <c r="KOK1" s="1460" t="s">
        <v>5197</v>
      </c>
      <c r="KOL1" s="1460" t="s">
        <v>5197</v>
      </c>
      <c r="KOM1" s="1460" t="s">
        <v>5197</v>
      </c>
      <c r="KON1" s="1460" t="s">
        <v>5197</v>
      </c>
      <c r="KOO1" s="1460" t="s">
        <v>5197</v>
      </c>
      <c r="KOP1" s="1460" t="s">
        <v>5197</v>
      </c>
      <c r="KOQ1" s="1460" t="s">
        <v>5197</v>
      </c>
      <c r="KOR1" s="1460" t="s">
        <v>5197</v>
      </c>
      <c r="KOS1" s="1460" t="s">
        <v>5197</v>
      </c>
      <c r="KOT1" s="1460" t="s">
        <v>5197</v>
      </c>
      <c r="KOU1" s="1460" t="s">
        <v>5197</v>
      </c>
      <c r="KOV1" s="1460" t="s">
        <v>5197</v>
      </c>
      <c r="KOW1" s="1460" t="s">
        <v>5197</v>
      </c>
      <c r="KOX1" s="1460" t="s">
        <v>5197</v>
      </c>
      <c r="KOY1" s="1460" t="s">
        <v>5197</v>
      </c>
      <c r="KOZ1" s="1460" t="s">
        <v>5197</v>
      </c>
      <c r="KPA1" s="1460" t="s">
        <v>5197</v>
      </c>
      <c r="KPB1" s="1460" t="s">
        <v>5197</v>
      </c>
      <c r="KPC1" s="1460" t="s">
        <v>5197</v>
      </c>
      <c r="KPD1" s="1460" t="s">
        <v>5197</v>
      </c>
      <c r="KPE1" s="1460" t="s">
        <v>5197</v>
      </c>
      <c r="KPF1" s="1460" t="s">
        <v>5197</v>
      </c>
      <c r="KPG1" s="1460" t="s">
        <v>5197</v>
      </c>
      <c r="KPH1" s="1460" t="s">
        <v>5197</v>
      </c>
      <c r="KPI1" s="1460" t="s">
        <v>5197</v>
      </c>
      <c r="KPJ1" s="1460" t="s">
        <v>5197</v>
      </c>
      <c r="KPK1" s="1460" t="s">
        <v>5197</v>
      </c>
      <c r="KPL1" s="1460" t="s">
        <v>5197</v>
      </c>
      <c r="KPM1" s="1460" t="s">
        <v>5197</v>
      </c>
      <c r="KPN1" s="1460" t="s">
        <v>5197</v>
      </c>
      <c r="KPO1" s="1460" t="s">
        <v>5197</v>
      </c>
      <c r="KPP1" s="1460" t="s">
        <v>5197</v>
      </c>
      <c r="KPQ1" s="1460" t="s">
        <v>5197</v>
      </c>
      <c r="KPR1" s="1460" t="s">
        <v>5197</v>
      </c>
      <c r="KPS1" s="1460" t="s">
        <v>5197</v>
      </c>
      <c r="KPT1" s="1460" t="s">
        <v>5197</v>
      </c>
      <c r="KPU1" s="1460" t="s">
        <v>5197</v>
      </c>
      <c r="KPV1" s="1460" t="s">
        <v>5197</v>
      </c>
      <c r="KPW1" s="1460" t="s">
        <v>5197</v>
      </c>
      <c r="KPX1" s="1460" t="s">
        <v>5197</v>
      </c>
      <c r="KPY1" s="1460" t="s">
        <v>5197</v>
      </c>
      <c r="KPZ1" s="1460" t="s">
        <v>5197</v>
      </c>
      <c r="KQA1" s="1460" t="s">
        <v>5197</v>
      </c>
      <c r="KQB1" s="1460" t="s">
        <v>5197</v>
      </c>
      <c r="KQC1" s="1460" t="s">
        <v>5197</v>
      </c>
      <c r="KQD1" s="1460" t="s">
        <v>5197</v>
      </c>
      <c r="KQE1" s="1460" t="s">
        <v>5197</v>
      </c>
      <c r="KQF1" s="1460" t="s">
        <v>5197</v>
      </c>
      <c r="KQG1" s="1460" t="s">
        <v>5197</v>
      </c>
      <c r="KQH1" s="1460" t="s">
        <v>5197</v>
      </c>
      <c r="KQI1" s="1460" t="s">
        <v>5197</v>
      </c>
      <c r="KQJ1" s="1460" t="s">
        <v>5197</v>
      </c>
      <c r="KQK1" s="1460" t="s">
        <v>5197</v>
      </c>
      <c r="KQL1" s="1460" t="s">
        <v>5197</v>
      </c>
      <c r="KQM1" s="1460" t="s">
        <v>5197</v>
      </c>
      <c r="KQN1" s="1460" t="s">
        <v>5197</v>
      </c>
      <c r="KQO1" s="1460" t="s">
        <v>5197</v>
      </c>
      <c r="KQP1" s="1460" t="s">
        <v>5197</v>
      </c>
      <c r="KQQ1" s="1460" t="s">
        <v>5197</v>
      </c>
      <c r="KQR1" s="1460" t="s">
        <v>5197</v>
      </c>
      <c r="KQS1" s="1460" t="s">
        <v>5197</v>
      </c>
      <c r="KQT1" s="1460" t="s">
        <v>5197</v>
      </c>
      <c r="KQU1" s="1460" t="s">
        <v>5197</v>
      </c>
      <c r="KQV1" s="1460" t="s">
        <v>5197</v>
      </c>
      <c r="KQW1" s="1460" t="s">
        <v>5197</v>
      </c>
      <c r="KQX1" s="1460" t="s">
        <v>5197</v>
      </c>
      <c r="KQY1" s="1460" t="s">
        <v>5197</v>
      </c>
      <c r="KQZ1" s="1460" t="s">
        <v>5197</v>
      </c>
      <c r="KRA1" s="1460" t="s">
        <v>5197</v>
      </c>
      <c r="KRB1" s="1460" t="s">
        <v>5197</v>
      </c>
      <c r="KRC1" s="1460" t="s">
        <v>5197</v>
      </c>
      <c r="KRD1" s="1460" t="s">
        <v>5197</v>
      </c>
      <c r="KRE1" s="1460" t="s">
        <v>5197</v>
      </c>
      <c r="KRF1" s="1460" t="s">
        <v>5197</v>
      </c>
      <c r="KRG1" s="1460" t="s">
        <v>5197</v>
      </c>
      <c r="KRH1" s="1460" t="s">
        <v>5197</v>
      </c>
      <c r="KRI1" s="1460" t="s">
        <v>5197</v>
      </c>
      <c r="KRJ1" s="1460" t="s">
        <v>5197</v>
      </c>
      <c r="KRK1" s="1460" t="s">
        <v>5197</v>
      </c>
      <c r="KRL1" s="1460" t="s">
        <v>5197</v>
      </c>
      <c r="KRM1" s="1460" t="s">
        <v>5197</v>
      </c>
      <c r="KRN1" s="1460" t="s">
        <v>5197</v>
      </c>
      <c r="KRO1" s="1460" t="s">
        <v>5197</v>
      </c>
      <c r="KRP1" s="1460" t="s">
        <v>5197</v>
      </c>
      <c r="KRQ1" s="1460" t="s">
        <v>5197</v>
      </c>
      <c r="KRR1" s="1460" t="s">
        <v>5197</v>
      </c>
      <c r="KRS1" s="1460" t="s">
        <v>5197</v>
      </c>
      <c r="KRT1" s="1460" t="s">
        <v>5197</v>
      </c>
      <c r="KRU1" s="1460" t="s">
        <v>5197</v>
      </c>
      <c r="KRV1" s="1460" t="s">
        <v>5197</v>
      </c>
      <c r="KRW1" s="1460" t="s">
        <v>5197</v>
      </c>
      <c r="KRX1" s="1460" t="s">
        <v>5197</v>
      </c>
      <c r="KRY1" s="1460" t="s">
        <v>5197</v>
      </c>
      <c r="KRZ1" s="1460" t="s">
        <v>5197</v>
      </c>
      <c r="KSA1" s="1460" t="s">
        <v>5197</v>
      </c>
      <c r="KSB1" s="1460" t="s">
        <v>5197</v>
      </c>
      <c r="KSC1" s="1460" t="s">
        <v>5197</v>
      </c>
      <c r="KSD1" s="1460" t="s">
        <v>5197</v>
      </c>
      <c r="KSE1" s="1460" t="s">
        <v>5197</v>
      </c>
      <c r="KSF1" s="1460" t="s">
        <v>5197</v>
      </c>
      <c r="KSG1" s="1460" t="s">
        <v>5197</v>
      </c>
      <c r="KSH1" s="1460" t="s">
        <v>5197</v>
      </c>
      <c r="KSI1" s="1460" t="s">
        <v>5197</v>
      </c>
      <c r="KSJ1" s="1460" t="s">
        <v>5197</v>
      </c>
      <c r="KSK1" s="1460" t="s">
        <v>5197</v>
      </c>
      <c r="KSL1" s="1460" t="s">
        <v>5197</v>
      </c>
      <c r="KSM1" s="1460" t="s">
        <v>5197</v>
      </c>
      <c r="KSN1" s="1460" t="s">
        <v>5197</v>
      </c>
      <c r="KSO1" s="1460" t="s">
        <v>5197</v>
      </c>
      <c r="KSP1" s="1460" t="s">
        <v>5197</v>
      </c>
      <c r="KSQ1" s="1460" t="s">
        <v>5197</v>
      </c>
      <c r="KSR1" s="1460" t="s">
        <v>5197</v>
      </c>
      <c r="KSS1" s="1460" t="s">
        <v>5197</v>
      </c>
      <c r="KST1" s="1460" t="s">
        <v>5197</v>
      </c>
      <c r="KSU1" s="1460" t="s">
        <v>5197</v>
      </c>
      <c r="KSV1" s="1460" t="s">
        <v>5197</v>
      </c>
      <c r="KSW1" s="1460" t="s">
        <v>5197</v>
      </c>
      <c r="KSX1" s="1460" t="s">
        <v>5197</v>
      </c>
      <c r="KSY1" s="1460" t="s">
        <v>5197</v>
      </c>
      <c r="KSZ1" s="1460" t="s">
        <v>5197</v>
      </c>
      <c r="KTA1" s="1460" t="s">
        <v>5197</v>
      </c>
      <c r="KTB1" s="1460" t="s">
        <v>5197</v>
      </c>
      <c r="KTC1" s="1460" t="s">
        <v>5197</v>
      </c>
      <c r="KTD1" s="1460" t="s">
        <v>5197</v>
      </c>
      <c r="KTE1" s="1460" t="s">
        <v>5197</v>
      </c>
      <c r="KTF1" s="1460" t="s">
        <v>5197</v>
      </c>
      <c r="KTG1" s="1460" t="s">
        <v>5197</v>
      </c>
      <c r="KTH1" s="1460" t="s">
        <v>5197</v>
      </c>
      <c r="KTI1" s="1460" t="s">
        <v>5197</v>
      </c>
      <c r="KTJ1" s="1460" t="s">
        <v>5197</v>
      </c>
      <c r="KTK1" s="1460" t="s">
        <v>5197</v>
      </c>
      <c r="KTL1" s="1460" t="s">
        <v>5197</v>
      </c>
      <c r="KTM1" s="1460" t="s">
        <v>5197</v>
      </c>
      <c r="KTN1" s="1460" t="s">
        <v>5197</v>
      </c>
      <c r="KTO1" s="1460" t="s">
        <v>5197</v>
      </c>
      <c r="KTP1" s="1460" t="s">
        <v>5197</v>
      </c>
      <c r="KTQ1" s="1460" t="s">
        <v>5197</v>
      </c>
      <c r="KTR1" s="1460" t="s">
        <v>5197</v>
      </c>
      <c r="KTS1" s="1460" t="s">
        <v>5197</v>
      </c>
      <c r="KTT1" s="1460" t="s">
        <v>5197</v>
      </c>
      <c r="KTU1" s="1460" t="s">
        <v>5197</v>
      </c>
      <c r="KTV1" s="1460" t="s">
        <v>5197</v>
      </c>
      <c r="KTW1" s="1460" t="s">
        <v>5197</v>
      </c>
      <c r="KTX1" s="1460" t="s">
        <v>5197</v>
      </c>
      <c r="KTY1" s="1460" t="s">
        <v>5197</v>
      </c>
      <c r="KTZ1" s="1460" t="s">
        <v>5197</v>
      </c>
      <c r="KUA1" s="1460" t="s">
        <v>5197</v>
      </c>
      <c r="KUB1" s="1460" t="s">
        <v>5197</v>
      </c>
      <c r="KUC1" s="1460" t="s">
        <v>5197</v>
      </c>
      <c r="KUD1" s="1460" t="s">
        <v>5197</v>
      </c>
      <c r="KUE1" s="1460" t="s">
        <v>5197</v>
      </c>
      <c r="KUF1" s="1460" t="s">
        <v>5197</v>
      </c>
      <c r="KUG1" s="1460" t="s">
        <v>5197</v>
      </c>
      <c r="KUH1" s="1460" t="s">
        <v>5197</v>
      </c>
      <c r="KUI1" s="1460" t="s">
        <v>5197</v>
      </c>
      <c r="KUJ1" s="1460" t="s">
        <v>5197</v>
      </c>
      <c r="KUK1" s="1460" t="s">
        <v>5197</v>
      </c>
      <c r="KUL1" s="1460" t="s">
        <v>5197</v>
      </c>
      <c r="KUM1" s="1460" t="s">
        <v>5197</v>
      </c>
      <c r="KUN1" s="1460" t="s">
        <v>5197</v>
      </c>
      <c r="KUO1" s="1460" t="s">
        <v>5197</v>
      </c>
      <c r="KUP1" s="1460" t="s">
        <v>5197</v>
      </c>
      <c r="KUQ1" s="1460" t="s">
        <v>5197</v>
      </c>
      <c r="KUR1" s="1460" t="s">
        <v>5197</v>
      </c>
      <c r="KUS1" s="1460" t="s">
        <v>5197</v>
      </c>
      <c r="KUT1" s="1460" t="s">
        <v>5197</v>
      </c>
      <c r="KUU1" s="1460" t="s">
        <v>5197</v>
      </c>
      <c r="KUV1" s="1460" t="s">
        <v>5197</v>
      </c>
      <c r="KUW1" s="1460" t="s">
        <v>5197</v>
      </c>
      <c r="KUX1" s="1460" t="s">
        <v>5197</v>
      </c>
      <c r="KUY1" s="1460" t="s">
        <v>5197</v>
      </c>
      <c r="KUZ1" s="1460" t="s">
        <v>5197</v>
      </c>
      <c r="KVA1" s="1460" t="s">
        <v>5197</v>
      </c>
      <c r="KVB1" s="1460" t="s">
        <v>5197</v>
      </c>
      <c r="KVC1" s="1460" t="s">
        <v>5197</v>
      </c>
      <c r="KVD1" s="1460" t="s">
        <v>5197</v>
      </c>
      <c r="KVE1" s="1460" t="s">
        <v>5197</v>
      </c>
      <c r="KVF1" s="1460" t="s">
        <v>5197</v>
      </c>
      <c r="KVG1" s="1460" t="s">
        <v>5197</v>
      </c>
      <c r="KVH1" s="1460" t="s">
        <v>5197</v>
      </c>
      <c r="KVI1" s="1460" t="s">
        <v>5197</v>
      </c>
      <c r="KVJ1" s="1460" t="s">
        <v>5197</v>
      </c>
      <c r="KVK1" s="1460" t="s">
        <v>5197</v>
      </c>
      <c r="KVL1" s="1460" t="s">
        <v>5197</v>
      </c>
      <c r="KVM1" s="1460" t="s">
        <v>5197</v>
      </c>
      <c r="KVN1" s="1460" t="s">
        <v>5197</v>
      </c>
      <c r="KVO1" s="1460" t="s">
        <v>5197</v>
      </c>
      <c r="KVP1" s="1460" t="s">
        <v>5197</v>
      </c>
      <c r="KVQ1" s="1460" t="s">
        <v>5197</v>
      </c>
      <c r="KVR1" s="1460" t="s">
        <v>5197</v>
      </c>
      <c r="KVS1" s="1460" t="s">
        <v>5197</v>
      </c>
      <c r="KVT1" s="1460" t="s">
        <v>5197</v>
      </c>
      <c r="KVU1" s="1460" t="s">
        <v>5197</v>
      </c>
      <c r="KVV1" s="1460" t="s">
        <v>5197</v>
      </c>
      <c r="KVW1" s="1460" t="s">
        <v>5197</v>
      </c>
      <c r="KVX1" s="1460" t="s">
        <v>5197</v>
      </c>
      <c r="KVY1" s="1460" t="s">
        <v>5197</v>
      </c>
      <c r="KVZ1" s="1460" t="s">
        <v>5197</v>
      </c>
      <c r="KWA1" s="1460" t="s">
        <v>5197</v>
      </c>
      <c r="KWB1" s="1460" t="s">
        <v>5197</v>
      </c>
      <c r="KWC1" s="1460" t="s">
        <v>5197</v>
      </c>
      <c r="KWD1" s="1460" t="s">
        <v>5197</v>
      </c>
      <c r="KWE1" s="1460" t="s">
        <v>5197</v>
      </c>
      <c r="KWF1" s="1460" t="s">
        <v>5197</v>
      </c>
      <c r="KWG1" s="1460" t="s">
        <v>5197</v>
      </c>
      <c r="KWH1" s="1460" t="s">
        <v>5197</v>
      </c>
      <c r="KWI1" s="1460" t="s">
        <v>5197</v>
      </c>
      <c r="KWJ1" s="1460" t="s">
        <v>5197</v>
      </c>
      <c r="KWK1" s="1460" t="s">
        <v>5197</v>
      </c>
      <c r="KWL1" s="1460" t="s">
        <v>5197</v>
      </c>
      <c r="KWM1" s="1460" t="s">
        <v>5197</v>
      </c>
      <c r="KWN1" s="1460" t="s">
        <v>5197</v>
      </c>
      <c r="KWO1" s="1460" t="s">
        <v>5197</v>
      </c>
      <c r="KWP1" s="1460" t="s">
        <v>5197</v>
      </c>
      <c r="KWQ1" s="1460" t="s">
        <v>5197</v>
      </c>
      <c r="KWR1" s="1460" t="s">
        <v>5197</v>
      </c>
      <c r="KWS1" s="1460" t="s">
        <v>5197</v>
      </c>
      <c r="KWT1" s="1460" t="s">
        <v>5197</v>
      </c>
      <c r="KWU1" s="1460" t="s">
        <v>5197</v>
      </c>
      <c r="KWV1" s="1460" t="s">
        <v>5197</v>
      </c>
      <c r="KWW1" s="1460" t="s">
        <v>5197</v>
      </c>
      <c r="KWX1" s="1460" t="s">
        <v>5197</v>
      </c>
      <c r="KWY1" s="1460" t="s">
        <v>5197</v>
      </c>
      <c r="KWZ1" s="1460" t="s">
        <v>5197</v>
      </c>
      <c r="KXA1" s="1460" t="s">
        <v>5197</v>
      </c>
      <c r="KXB1" s="1460" t="s">
        <v>5197</v>
      </c>
      <c r="KXC1" s="1460" t="s">
        <v>5197</v>
      </c>
      <c r="KXD1" s="1460" t="s">
        <v>5197</v>
      </c>
      <c r="KXE1" s="1460" t="s">
        <v>5197</v>
      </c>
      <c r="KXF1" s="1460" t="s">
        <v>5197</v>
      </c>
      <c r="KXG1" s="1460" t="s">
        <v>5197</v>
      </c>
      <c r="KXH1" s="1460" t="s">
        <v>5197</v>
      </c>
      <c r="KXI1" s="1460" t="s">
        <v>5197</v>
      </c>
      <c r="KXJ1" s="1460" t="s">
        <v>5197</v>
      </c>
      <c r="KXK1" s="1460" t="s">
        <v>5197</v>
      </c>
      <c r="KXL1" s="1460" t="s">
        <v>5197</v>
      </c>
      <c r="KXM1" s="1460" t="s">
        <v>5197</v>
      </c>
      <c r="KXN1" s="1460" t="s">
        <v>5197</v>
      </c>
      <c r="KXO1" s="1460" t="s">
        <v>5197</v>
      </c>
      <c r="KXP1" s="1460" t="s">
        <v>5197</v>
      </c>
      <c r="KXQ1" s="1460" t="s">
        <v>5197</v>
      </c>
      <c r="KXR1" s="1460" t="s">
        <v>5197</v>
      </c>
      <c r="KXS1" s="1460" t="s">
        <v>5197</v>
      </c>
      <c r="KXT1" s="1460" t="s">
        <v>5197</v>
      </c>
      <c r="KXU1" s="1460" t="s">
        <v>5197</v>
      </c>
      <c r="KXV1" s="1460" t="s">
        <v>5197</v>
      </c>
      <c r="KXW1" s="1460" t="s">
        <v>5197</v>
      </c>
      <c r="KXX1" s="1460" t="s">
        <v>5197</v>
      </c>
      <c r="KXY1" s="1460" t="s">
        <v>5197</v>
      </c>
      <c r="KXZ1" s="1460" t="s">
        <v>5197</v>
      </c>
      <c r="KYA1" s="1460" t="s">
        <v>5197</v>
      </c>
      <c r="KYB1" s="1460" t="s">
        <v>5197</v>
      </c>
      <c r="KYC1" s="1460" t="s">
        <v>5197</v>
      </c>
      <c r="KYD1" s="1460" t="s">
        <v>5197</v>
      </c>
      <c r="KYE1" s="1460" t="s">
        <v>5197</v>
      </c>
      <c r="KYF1" s="1460" t="s">
        <v>5197</v>
      </c>
      <c r="KYG1" s="1460" t="s">
        <v>5197</v>
      </c>
      <c r="KYH1" s="1460" t="s">
        <v>5197</v>
      </c>
      <c r="KYI1" s="1460" t="s">
        <v>5197</v>
      </c>
      <c r="KYJ1" s="1460" t="s">
        <v>5197</v>
      </c>
      <c r="KYK1" s="1460" t="s">
        <v>5197</v>
      </c>
      <c r="KYL1" s="1460" t="s">
        <v>5197</v>
      </c>
      <c r="KYM1" s="1460" t="s">
        <v>5197</v>
      </c>
      <c r="KYN1" s="1460" t="s">
        <v>5197</v>
      </c>
      <c r="KYO1" s="1460" t="s">
        <v>5197</v>
      </c>
      <c r="KYP1" s="1460" t="s">
        <v>5197</v>
      </c>
      <c r="KYQ1" s="1460" t="s">
        <v>5197</v>
      </c>
      <c r="KYR1" s="1460" t="s">
        <v>5197</v>
      </c>
      <c r="KYS1" s="1460" t="s">
        <v>5197</v>
      </c>
      <c r="KYT1" s="1460" t="s">
        <v>5197</v>
      </c>
      <c r="KYU1" s="1460" t="s">
        <v>5197</v>
      </c>
      <c r="KYV1" s="1460" t="s">
        <v>5197</v>
      </c>
      <c r="KYW1" s="1460" t="s">
        <v>5197</v>
      </c>
      <c r="KYX1" s="1460" t="s">
        <v>5197</v>
      </c>
      <c r="KYY1" s="1460" t="s">
        <v>5197</v>
      </c>
      <c r="KYZ1" s="1460" t="s">
        <v>5197</v>
      </c>
      <c r="KZA1" s="1460" t="s">
        <v>5197</v>
      </c>
      <c r="KZB1" s="1460" t="s">
        <v>5197</v>
      </c>
      <c r="KZC1" s="1460" t="s">
        <v>5197</v>
      </c>
      <c r="KZD1" s="1460" t="s">
        <v>5197</v>
      </c>
      <c r="KZE1" s="1460" t="s">
        <v>5197</v>
      </c>
      <c r="KZF1" s="1460" t="s">
        <v>5197</v>
      </c>
      <c r="KZG1" s="1460" t="s">
        <v>5197</v>
      </c>
      <c r="KZH1" s="1460" t="s">
        <v>5197</v>
      </c>
      <c r="KZI1" s="1460" t="s">
        <v>5197</v>
      </c>
      <c r="KZJ1" s="1460" t="s">
        <v>5197</v>
      </c>
      <c r="KZK1" s="1460" t="s">
        <v>5197</v>
      </c>
      <c r="KZL1" s="1460" t="s">
        <v>5197</v>
      </c>
      <c r="KZM1" s="1460" t="s">
        <v>5197</v>
      </c>
      <c r="KZN1" s="1460" t="s">
        <v>5197</v>
      </c>
      <c r="KZO1" s="1460" t="s">
        <v>5197</v>
      </c>
      <c r="KZP1" s="1460" t="s">
        <v>5197</v>
      </c>
      <c r="KZQ1" s="1460" t="s">
        <v>5197</v>
      </c>
      <c r="KZR1" s="1460" t="s">
        <v>5197</v>
      </c>
      <c r="KZS1" s="1460" t="s">
        <v>5197</v>
      </c>
      <c r="KZT1" s="1460" t="s">
        <v>5197</v>
      </c>
      <c r="KZU1" s="1460" t="s">
        <v>5197</v>
      </c>
      <c r="KZV1" s="1460" t="s">
        <v>5197</v>
      </c>
      <c r="KZW1" s="1460" t="s">
        <v>5197</v>
      </c>
      <c r="KZX1" s="1460" t="s">
        <v>5197</v>
      </c>
      <c r="KZY1" s="1460" t="s">
        <v>5197</v>
      </c>
      <c r="KZZ1" s="1460" t="s">
        <v>5197</v>
      </c>
      <c r="LAA1" s="1460" t="s">
        <v>5197</v>
      </c>
      <c r="LAB1" s="1460" t="s">
        <v>5197</v>
      </c>
      <c r="LAC1" s="1460" t="s">
        <v>5197</v>
      </c>
      <c r="LAD1" s="1460" t="s">
        <v>5197</v>
      </c>
      <c r="LAE1" s="1460" t="s">
        <v>5197</v>
      </c>
      <c r="LAF1" s="1460" t="s">
        <v>5197</v>
      </c>
      <c r="LAG1" s="1460" t="s">
        <v>5197</v>
      </c>
      <c r="LAH1" s="1460" t="s">
        <v>5197</v>
      </c>
      <c r="LAI1" s="1460" t="s">
        <v>5197</v>
      </c>
      <c r="LAJ1" s="1460" t="s">
        <v>5197</v>
      </c>
      <c r="LAK1" s="1460" t="s">
        <v>5197</v>
      </c>
      <c r="LAL1" s="1460" t="s">
        <v>5197</v>
      </c>
      <c r="LAM1" s="1460" t="s">
        <v>5197</v>
      </c>
      <c r="LAN1" s="1460" t="s">
        <v>5197</v>
      </c>
      <c r="LAO1" s="1460" t="s">
        <v>5197</v>
      </c>
      <c r="LAP1" s="1460" t="s">
        <v>5197</v>
      </c>
      <c r="LAQ1" s="1460" t="s">
        <v>5197</v>
      </c>
      <c r="LAR1" s="1460" t="s">
        <v>5197</v>
      </c>
      <c r="LAS1" s="1460" t="s">
        <v>5197</v>
      </c>
      <c r="LAT1" s="1460" t="s">
        <v>5197</v>
      </c>
      <c r="LAU1" s="1460" t="s">
        <v>5197</v>
      </c>
      <c r="LAV1" s="1460" t="s">
        <v>5197</v>
      </c>
      <c r="LAW1" s="1460" t="s">
        <v>5197</v>
      </c>
      <c r="LAX1" s="1460" t="s">
        <v>5197</v>
      </c>
      <c r="LAY1" s="1460" t="s">
        <v>5197</v>
      </c>
      <c r="LAZ1" s="1460" t="s">
        <v>5197</v>
      </c>
      <c r="LBA1" s="1460" t="s">
        <v>5197</v>
      </c>
      <c r="LBB1" s="1460" t="s">
        <v>5197</v>
      </c>
      <c r="LBC1" s="1460" t="s">
        <v>5197</v>
      </c>
      <c r="LBD1" s="1460" t="s">
        <v>5197</v>
      </c>
      <c r="LBE1" s="1460" t="s">
        <v>5197</v>
      </c>
      <c r="LBF1" s="1460" t="s">
        <v>5197</v>
      </c>
      <c r="LBG1" s="1460" t="s">
        <v>5197</v>
      </c>
      <c r="LBH1" s="1460" t="s">
        <v>5197</v>
      </c>
      <c r="LBI1" s="1460" t="s">
        <v>5197</v>
      </c>
      <c r="LBJ1" s="1460" t="s">
        <v>5197</v>
      </c>
      <c r="LBK1" s="1460" t="s">
        <v>5197</v>
      </c>
      <c r="LBL1" s="1460" t="s">
        <v>5197</v>
      </c>
      <c r="LBM1" s="1460" t="s">
        <v>5197</v>
      </c>
      <c r="LBN1" s="1460" t="s">
        <v>5197</v>
      </c>
      <c r="LBO1" s="1460" t="s">
        <v>5197</v>
      </c>
      <c r="LBP1" s="1460" t="s">
        <v>5197</v>
      </c>
      <c r="LBQ1" s="1460" t="s">
        <v>5197</v>
      </c>
      <c r="LBR1" s="1460" t="s">
        <v>5197</v>
      </c>
      <c r="LBS1" s="1460" t="s">
        <v>5197</v>
      </c>
      <c r="LBT1" s="1460" t="s">
        <v>5197</v>
      </c>
      <c r="LBU1" s="1460" t="s">
        <v>5197</v>
      </c>
      <c r="LBV1" s="1460" t="s">
        <v>5197</v>
      </c>
      <c r="LBW1" s="1460" t="s">
        <v>5197</v>
      </c>
      <c r="LBX1" s="1460" t="s">
        <v>5197</v>
      </c>
      <c r="LBY1" s="1460" t="s">
        <v>5197</v>
      </c>
      <c r="LBZ1" s="1460" t="s">
        <v>5197</v>
      </c>
      <c r="LCA1" s="1460" t="s">
        <v>5197</v>
      </c>
      <c r="LCB1" s="1460" t="s">
        <v>5197</v>
      </c>
      <c r="LCC1" s="1460" t="s">
        <v>5197</v>
      </c>
      <c r="LCD1" s="1460" t="s">
        <v>5197</v>
      </c>
      <c r="LCE1" s="1460" t="s">
        <v>5197</v>
      </c>
      <c r="LCF1" s="1460" t="s">
        <v>5197</v>
      </c>
      <c r="LCG1" s="1460" t="s">
        <v>5197</v>
      </c>
      <c r="LCH1" s="1460" t="s">
        <v>5197</v>
      </c>
      <c r="LCI1" s="1460" t="s">
        <v>5197</v>
      </c>
      <c r="LCJ1" s="1460" t="s">
        <v>5197</v>
      </c>
      <c r="LCK1" s="1460" t="s">
        <v>5197</v>
      </c>
      <c r="LCL1" s="1460" t="s">
        <v>5197</v>
      </c>
      <c r="LCM1" s="1460" t="s">
        <v>5197</v>
      </c>
      <c r="LCN1" s="1460" t="s">
        <v>5197</v>
      </c>
      <c r="LCO1" s="1460" t="s">
        <v>5197</v>
      </c>
      <c r="LCP1" s="1460" t="s">
        <v>5197</v>
      </c>
      <c r="LCQ1" s="1460" t="s">
        <v>5197</v>
      </c>
      <c r="LCR1" s="1460" t="s">
        <v>5197</v>
      </c>
      <c r="LCS1" s="1460" t="s">
        <v>5197</v>
      </c>
      <c r="LCT1" s="1460" t="s">
        <v>5197</v>
      </c>
      <c r="LCU1" s="1460" t="s">
        <v>5197</v>
      </c>
      <c r="LCV1" s="1460" t="s">
        <v>5197</v>
      </c>
      <c r="LCW1" s="1460" t="s">
        <v>5197</v>
      </c>
      <c r="LCX1" s="1460" t="s">
        <v>5197</v>
      </c>
      <c r="LCY1" s="1460" t="s">
        <v>5197</v>
      </c>
      <c r="LCZ1" s="1460" t="s">
        <v>5197</v>
      </c>
      <c r="LDA1" s="1460" t="s">
        <v>5197</v>
      </c>
      <c r="LDB1" s="1460" t="s">
        <v>5197</v>
      </c>
      <c r="LDC1" s="1460" t="s">
        <v>5197</v>
      </c>
      <c r="LDD1" s="1460" t="s">
        <v>5197</v>
      </c>
      <c r="LDE1" s="1460" t="s">
        <v>5197</v>
      </c>
      <c r="LDF1" s="1460" t="s">
        <v>5197</v>
      </c>
      <c r="LDG1" s="1460" t="s">
        <v>5197</v>
      </c>
      <c r="LDH1" s="1460" t="s">
        <v>5197</v>
      </c>
      <c r="LDI1" s="1460" t="s">
        <v>5197</v>
      </c>
      <c r="LDJ1" s="1460" t="s">
        <v>5197</v>
      </c>
      <c r="LDK1" s="1460" t="s">
        <v>5197</v>
      </c>
      <c r="LDL1" s="1460" t="s">
        <v>5197</v>
      </c>
      <c r="LDM1" s="1460" t="s">
        <v>5197</v>
      </c>
      <c r="LDN1" s="1460" t="s">
        <v>5197</v>
      </c>
      <c r="LDO1" s="1460" t="s">
        <v>5197</v>
      </c>
      <c r="LDP1" s="1460" t="s">
        <v>5197</v>
      </c>
      <c r="LDQ1" s="1460" t="s">
        <v>5197</v>
      </c>
      <c r="LDR1" s="1460" t="s">
        <v>5197</v>
      </c>
      <c r="LDS1" s="1460" t="s">
        <v>5197</v>
      </c>
      <c r="LDT1" s="1460" t="s">
        <v>5197</v>
      </c>
      <c r="LDU1" s="1460" t="s">
        <v>5197</v>
      </c>
      <c r="LDV1" s="1460" t="s">
        <v>5197</v>
      </c>
      <c r="LDW1" s="1460" t="s">
        <v>5197</v>
      </c>
      <c r="LDX1" s="1460" t="s">
        <v>5197</v>
      </c>
      <c r="LDY1" s="1460" t="s">
        <v>5197</v>
      </c>
      <c r="LDZ1" s="1460" t="s">
        <v>5197</v>
      </c>
      <c r="LEA1" s="1460" t="s">
        <v>5197</v>
      </c>
      <c r="LEB1" s="1460" t="s">
        <v>5197</v>
      </c>
      <c r="LEC1" s="1460" t="s">
        <v>5197</v>
      </c>
      <c r="LED1" s="1460" t="s">
        <v>5197</v>
      </c>
      <c r="LEE1" s="1460" t="s">
        <v>5197</v>
      </c>
      <c r="LEF1" s="1460" t="s">
        <v>5197</v>
      </c>
      <c r="LEG1" s="1460" t="s">
        <v>5197</v>
      </c>
      <c r="LEH1" s="1460" t="s">
        <v>5197</v>
      </c>
      <c r="LEI1" s="1460" t="s">
        <v>5197</v>
      </c>
      <c r="LEJ1" s="1460" t="s">
        <v>5197</v>
      </c>
      <c r="LEK1" s="1460" t="s">
        <v>5197</v>
      </c>
      <c r="LEL1" s="1460" t="s">
        <v>5197</v>
      </c>
      <c r="LEM1" s="1460" t="s">
        <v>5197</v>
      </c>
      <c r="LEN1" s="1460" t="s">
        <v>5197</v>
      </c>
      <c r="LEO1" s="1460" t="s">
        <v>5197</v>
      </c>
      <c r="LEP1" s="1460" t="s">
        <v>5197</v>
      </c>
      <c r="LEQ1" s="1460" t="s">
        <v>5197</v>
      </c>
      <c r="LER1" s="1460" t="s">
        <v>5197</v>
      </c>
      <c r="LES1" s="1460" t="s">
        <v>5197</v>
      </c>
      <c r="LET1" s="1460" t="s">
        <v>5197</v>
      </c>
      <c r="LEU1" s="1460" t="s">
        <v>5197</v>
      </c>
      <c r="LEV1" s="1460" t="s">
        <v>5197</v>
      </c>
      <c r="LEW1" s="1460" t="s">
        <v>5197</v>
      </c>
      <c r="LEX1" s="1460" t="s">
        <v>5197</v>
      </c>
      <c r="LEY1" s="1460" t="s">
        <v>5197</v>
      </c>
      <c r="LEZ1" s="1460" t="s">
        <v>5197</v>
      </c>
      <c r="LFA1" s="1460" t="s">
        <v>5197</v>
      </c>
      <c r="LFB1" s="1460" t="s">
        <v>5197</v>
      </c>
      <c r="LFC1" s="1460" t="s">
        <v>5197</v>
      </c>
      <c r="LFD1" s="1460" t="s">
        <v>5197</v>
      </c>
      <c r="LFE1" s="1460" t="s">
        <v>5197</v>
      </c>
      <c r="LFF1" s="1460" t="s">
        <v>5197</v>
      </c>
      <c r="LFG1" s="1460" t="s">
        <v>5197</v>
      </c>
      <c r="LFH1" s="1460" t="s">
        <v>5197</v>
      </c>
      <c r="LFI1" s="1460" t="s">
        <v>5197</v>
      </c>
      <c r="LFJ1" s="1460" t="s">
        <v>5197</v>
      </c>
      <c r="LFK1" s="1460" t="s">
        <v>5197</v>
      </c>
      <c r="LFL1" s="1460" t="s">
        <v>5197</v>
      </c>
      <c r="LFM1" s="1460" t="s">
        <v>5197</v>
      </c>
      <c r="LFN1" s="1460" t="s">
        <v>5197</v>
      </c>
      <c r="LFO1" s="1460" t="s">
        <v>5197</v>
      </c>
      <c r="LFP1" s="1460" t="s">
        <v>5197</v>
      </c>
      <c r="LFQ1" s="1460" t="s">
        <v>5197</v>
      </c>
      <c r="LFR1" s="1460" t="s">
        <v>5197</v>
      </c>
      <c r="LFS1" s="1460" t="s">
        <v>5197</v>
      </c>
      <c r="LFT1" s="1460" t="s">
        <v>5197</v>
      </c>
      <c r="LFU1" s="1460" t="s">
        <v>5197</v>
      </c>
      <c r="LFV1" s="1460" t="s">
        <v>5197</v>
      </c>
      <c r="LFW1" s="1460" t="s">
        <v>5197</v>
      </c>
      <c r="LFX1" s="1460" t="s">
        <v>5197</v>
      </c>
      <c r="LFY1" s="1460" t="s">
        <v>5197</v>
      </c>
      <c r="LFZ1" s="1460" t="s">
        <v>5197</v>
      </c>
      <c r="LGA1" s="1460" t="s">
        <v>5197</v>
      </c>
      <c r="LGB1" s="1460" t="s">
        <v>5197</v>
      </c>
      <c r="LGC1" s="1460" t="s">
        <v>5197</v>
      </c>
      <c r="LGD1" s="1460" t="s">
        <v>5197</v>
      </c>
      <c r="LGE1" s="1460" t="s">
        <v>5197</v>
      </c>
      <c r="LGF1" s="1460" t="s">
        <v>5197</v>
      </c>
      <c r="LGG1" s="1460" t="s">
        <v>5197</v>
      </c>
      <c r="LGH1" s="1460" t="s">
        <v>5197</v>
      </c>
      <c r="LGI1" s="1460" t="s">
        <v>5197</v>
      </c>
      <c r="LGJ1" s="1460" t="s">
        <v>5197</v>
      </c>
      <c r="LGK1" s="1460" t="s">
        <v>5197</v>
      </c>
      <c r="LGL1" s="1460" t="s">
        <v>5197</v>
      </c>
      <c r="LGM1" s="1460" t="s">
        <v>5197</v>
      </c>
      <c r="LGN1" s="1460" t="s">
        <v>5197</v>
      </c>
      <c r="LGO1" s="1460" t="s">
        <v>5197</v>
      </c>
      <c r="LGP1" s="1460" t="s">
        <v>5197</v>
      </c>
      <c r="LGQ1" s="1460" t="s">
        <v>5197</v>
      </c>
      <c r="LGR1" s="1460" t="s">
        <v>5197</v>
      </c>
      <c r="LGS1" s="1460" t="s">
        <v>5197</v>
      </c>
      <c r="LGT1" s="1460" t="s">
        <v>5197</v>
      </c>
      <c r="LGU1" s="1460" t="s">
        <v>5197</v>
      </c>
      <c r="LGV1" s="1460" t="s">
        <v>5197</v>
      </c>
      <c r="LGW1" s="1460" t="s">
        <v>5197</v>
      </c>
      <c r="LGX1" s="1460" t="s">
        <v>5197</v>
      </c>
      <c r="LGY1" s="1460" t="s">
        <v>5197</v>
      </c>
      <c r="LGZ1" s="1460" t="s">
        <v>5197</v>
      </c>
      <c r="LHA1" s="1460" t="s">
        <v>5197</v>
      </c>
      <c r="LHB1" s="1460" t="s">
        <v>5197</v>
      </c>
      <c r="LHC1" s="1460" t="s">
        <v>5197</v>
      </c>
      <c r="LHD1" s="1460" t="s">
        <v>5197</v>
      </c>
      <c r="LHE1" s="1460" t="s">
        <v>5197</v>
      </c>
      <c r="LHF1" s="1460" t="s">
        <v>5197</v>
      </c>
      <c r="LHG1" s="1460" t="s">
        <v>5197</v>
      </c>
      <c r="LHH1" s="1460" t="s">
        <v>5197</v>
      </c>
      <c r="LHI1" s="1460" t="s">
        <v>5197</v>
      </c>
      <c r="LHJ1" s="1460" t="s">
        <v>5197</v>
      </c>
      <c r="LHK1" s="1460" t="s">
        <v>5197</v>
      </c>
      <c r="LHL1" s="1460" t="s">
        <v>5197</v>
      </c>
      <c r="LHM1" s="1460" t="s">
        <v>5197</v>
      </c>
      <c r="LHN1" s="1460" t="s">
        <v>5197</v>
      </c>
      <c r="LHO1" s="1460" t="s">
        <v>5197</v>
      </c>
      <c r="LHP1" s="1460" t="s">
        <v>5197</v>
      </c>
      <c r="LHQ1" s="1460" t="s">
        <v>5197</v>
      </c>
      <c r="LHR1" s="1460" t="s">
        <v>5197</v>
      </c>
      <c r="LHS1" s="1460" t="s">
        <v>5197</v>
      </c>
      <c r="LHT1" s="1460" t="s">
        <v>5197</v>
      </c>
      <c r="LHU1" s="1460" t="s">
        <v>5197</v>
      </c>
      <c r="LHV1" s="1460" t="s">
        <v>5197</v>
      </c>
      <c r="LHW1" s="1460" t="s">
        <v>5197</v>
      </c>
      <c r="LHX1" s="1460" t="s">
        <v>5197</v>
      </c>
      <c r="LHY1" s="1460" t="s">
        <v>5197</v>
      </c>
      <c r="LHZ1" s="1460" t="s">
        <v>5197</v>
      </c>
      <c r="LIA1" s="1460" t="s">
        <v>5197</v>
      </c>
      <c r="LIB1" s="1460" t="s">
        <v>5197</v>
      </c>
      <c r="LIC1" s="1460" t="s">
        <v>5197</v>
      </c>
      <c r="LID1" s="1460" t="s">
        <v>5197</v>
      </c>
      <c r="LIE1" s="1460" t="s">
        <v>5197</v>
      </c>
      <c r="LIF1" s="1460" t="s">
        <v>5197</v>
      </c>
      <c r="LIG1" s="1460" t="s">
        <v>5197</v>
      </c>
      <c r="LIH1" s="1460" t="s">
        <v>5197</v>
      </c>
      <c r="LII1" s="1460" t="s">
        <v>5197</v>
      </c>
      <c r="LIJ1" s="1460" t="s">
        <v>5197</v>
      </c>
      <c r="LIK1" s="1460" t="s">
        <v>5197</v>
      </c>
      <c r="LIL1" s="1460" t="s">
        <v>5197</v>
      </c>
      <c r="LIM1" s="1460" t="s">
        <v>5197</v>
      </c>
      <c r="LIN1" s="1460" t="s">
        <v>5197</v>
      </c>
      <c r="LIO1" s="1460" t="s">
        <v>5197</v>
      </c>
      <c r="LIP1" s="1460" t="s">
        <v>5197</v>
      </c>
      <c r="LIQ1" s="1460" t="s">
        <v>5197</v>
      </c>
      <c r="LIR1" s="1460" t="s">
        <v>5197</v>
      </c>
      <c r="LIS1" s="1460" t="s">
        <v>5197</v>
      </c>
      <c r="LIT1" s="1460" t="s">
        <v>5197</v>
      </c>
      <c r="LIU1" s="1460" t="s">
        <v>5197</v>
      </c>
      <c r="LIV1" s="1460" t="s">
        <v>5197</v>
      </c>
      <c r="LIW1" s="1460" t="s">
        <v>5197</v>
      </c>
      <c r="LIX1" s="1460" t="s">
        <v>5197</v>
      </c>
      <c r="LIY1" s="1460" t="s">
        <v>5197</v>
      </c>
      <c r="LIZ1" s="1460" t="s">
        <v>5197</v>
      </c>
      <c r="LJA1" s="1460" t="s">
        <v>5197</v>
      </c>
      <c r="LJB1" s="1460" t="s">
        <v>5197</v>
      </c>
      <c r="LJC1" s="1460" t="s">
        <v>5197</v>
      </c>
      <c r="LJD1" s="1460" t="s">
        <v>5197</v>
      </c>
      <c r="LJE1" s="1460" t="s">
        <v>5197</v>
      </c>
      <c r="LJF1" s="1460" t="s">
        <v>5197</v>
      </c>
      <c r="LJG1" s="1460" t="s">
        <v>5197</v>
      </c>
      <c r="LJH1" s="1460" t="s">
        <v>5197</v>
      </c>
      <c r="LJI1" s="1460" t="s">
        <v>5197</v>
      </c>
      <c r="LJJ1" s="1460" t="s">
        <v>5197</v>
      </c>
      <c r="LJK1" s="1460" t="s">
        <v>5197</v>
      </c>
      <c r="LJL1" s="1460" t="s">
        <v>5197</v>
      </c>
      <c r="LJM1" s="1460" t="s">
        <v>5197</v>
      </c>
      <c r="LJN1" s="1460" t="s">
        <v>5197</v>
      </c>
      <c r="LJO1" s="1460" t="s">
        <v>5197</v>
      </c>
      <c r="LJP1" s="1460" t="s">
        <v>5197</v>
      </c>
      <c r="LJQ1" s="1460" t="s">
        <v>5197</v>
      </c>
      <c r="LJR1" s="1460" t="s">
        <v>5197</v>
      </c>
      <c r="LJS1" s="1460" t="s">
        <v>5197</v>
      </c>
      <c r="LJT1" s="1460" t="s">
        <v>5197</v>
      </c>
      <c r="LJU1" s="1460" t="s">
        <v>5197</v>
      </c>
      <c r="LJV1" s="1460" t="s">
        <v>5197</v>
      </c>
      <c r="LJW1" s="1460" t="s">
        <v>5197</v>
      </c>
      <c r="LJX1" s="1460" t="s">
        <v>5197</v>
      </c>
      <c r="LJY1" s="1460" t="s">
        <v>5197</v>
      </c>
      <c r="LJZ1" s="1460" t="s">
        <v>5197</v>
      </c>
      <c r="LKA1" s="1460" t="s">
        <v>5197</v>
      </c>
      <c r="LKB1" s="1460" t="s">
        <v>5197</v>
      </c>
      <c r="LKC1" s="1460" t="s">
        <v>5197</v>
      </c>
      <c r="LKD1" s="1460" t="s">
        <v>5197</v>
      </c>
      <c r="LKE1" s="1460" t="s">
        <v>5197</v>
      </c>
      <c r="LKF1" s="1460" t="s">
        <v>5197</v>
      </c>
      <c r="LKG1" s="1460" t="s">
        <v>5197</v>
      </c>
      <c r="LKH1" s="1460" t="s">
        <v>5197</v>
      </c>
      <c r="LKI1" s="1460" t="s">
        <v>5197</v>
      </c>
      <c r="LKJ1" s="1460" t="s">
        <v>5197</v>
      </c>
      <c r="LKK1" s="1460" t="s">
        <v>5197</v>
      </c>
      <c r="LKL1" s="1460" t="s">
        <v>5197</v>
      </c>
      <c r="LKM1" s="1460" t="s">
        <v>5197</v>
      </c>
      <c r="LKN1" s="1460" t="s">
        <v>5197</v>
      </c>
      <c r="LKO1" s="1460" t="s">
        <v>5197</v>
      </c>
      <c r="LKP1" s="1460" t="s">
        <v>5197</v>
      </c>
      <c r="LKQ1" s="1460" t="s">
        <v>5197</v>
      </c>
      <c r="LKR1" s="1460" t="s">
        <v>5197</v>
      </c>
      <c r="LKS1" s="1460" t="s">
        <v>5197</v>
      </c>
      <c r="LKT1" s="1460" t="s">
        <v>5197</v>
      </c>
      <c r="LKU1" s="1460" t="s">
        <v>5197</v>
      </c>
      <c r="LKV1" s="1460" t="s">
        <v>5197</v>
      </c>
      <c r="LKW1" s="1460" t="s">
        <v>5197</v>
      </c>
      <c r="LKX1" s="1460" t="s">
        <v>5197</v>
      </c>
      <c r="LKY1" s="1460" t="s">
        <v>5197</v>
      </c>
      <c r="LKZ1" s="1460" t="s">
        <v>5197</v>
      </c>
      <c r="LLA1" s="1460" t="s">
        <v>5197</v>
      </c>
      <c r="LLB1" s="1460" t="s">
        <v>5197</v>
      </c>
      <c r="LLC1" s="1460" t="s">
        <v>5197</v>
      </c>
      <c r="LLD1" s="1460" t="s">
        <v>5197</v>
      </c>
      <c r="LLE1" s="1460" t="s">
        <v>5197</v>
      </c>
      <c r="LLF1" s="1460" t="s">
        <v>5197</v>
      </c>
      <c r="LLG1" s="1460" t="s">
        <v>5197</v>
      </c>
      <c r="LLH1" s="1460" t="s">
        <v>5197</v>
      </c>
      <c r="LLI1" s="1460" t="s">
        <v>5197</v>
      </c>
      <c r="LLJ1" s="1460" t="s">
        <v>5197</v>
      </c>
      <c r="LLK1" s="1460" t="s">
        <v>5197</v>
      </c>
      <c r="LLL1" s="1460" t="s">
        <v>5197</v>
      </c>
      <c r="LLM1" s="1460" t="s">
        <v>5197</v>
      </c>
      <c r="LLN1" s="1460" t="s">
        <v>5197</v>
      </c>
      <c r="LLO1" s="1460" t="s">
        <v>5197</v>
      </c>
      <c r="LLP1" s="1460" t="s">
        <v>5197</v>
      </c>
      <c r="LLQ1" s="1460" t="s">
        <v>5197</v>
      </c>
      <c r="LLR1" s="1460" t="s">
        <v>5197</v>
      </c>
      <c r="LLS1" s="1460" t="s">
        <v>5197</v>
      </c>
      <c r="LLT1" s="1460" t="s">
        <v>5197</v>
      </c>
      <c r="LLU1" s="1460" t="s">
        <v>5197</v>
      </c>
      <c r="LLV1" s="1460" t="s">
        <v>5197</v>
      </c>
      <c r="LLW1" s="1460" t="s">
        <v>5197</v>
      </c>
      <c r="LLX1" s="1460" t="s">
        <v>5197</v>
      </c>
      <c r="LLY1" s="1460" t="s">
        <v>5197</v>
      </c>
      <c r="LLZ1" s="1460" t="s">
        <v>5197</v>
      </c>
      <c r="LMA1" s="1460" t="s">
        <v>5197</v>
      </c>
      <c r="LMB1" s="1460" t="s">
        <v>5197</v>
      </c>
      <c r="LMC1" s="1460" t="s">
        <v>5197</v>
      </c>
      <c r="LMD1" s="1460" t="s">
        <v>5197</v>
      </c>
      <c r="LME1" s="1460" t="s">
        <v>5197</v>
      </c>
      <c r="LMF1" s="1460" t="s">
        <v>5197</v>
      </c>
      <c r="LMG1" s="1460" t="s">
        <v>5197</v>
      </c>
      <c r="LMH1" s="1460" t="s">
        <v>5197</v>
      </c>
      <c r="LMI1" s="1460" t="s">
        <v>5197</v>
      </c>
      <c r="LMJ1" s="1460" t="s">
        <v>5197</v>
      </c>
      <c r="LMK1" s="1460" t="s">
        <v>5197</v>
      </c>
      <c r="LML1" s="1460" t="s">
        <v>5197</v>
      </c>
      <c r="LMM1" s="1460" t="s">
        <v>5197</v>
      </c>
      <c r="LMN1" s="1460" t="s">
        <v>5197</v>
      </c>
      <c r="LMO1" s="1460" t="s">
        <v>5197</v>
      </c>
      <c r="LMP1" s="1460" t="s">
        <v>5197</v>
      </c>
      <c r="LMQ1" s="1460" t="s">
        <v>5197</v>
      </c>
      <c r="LMR1" s="1460" t="s">
        <v>5197</v>
      </c>
      <c r="LMS1" s="1460" t="s">
        <v>5197</v>
      </c>
      <c r="LMT1" s="1460" t="s">
        <v>5197</v>
      </c>
      <c r="LMU1" s="1460" t="s">
        <v>5197</v>
      </c>
      <c r="LMV1" s="1460" t="s">
        <v>5197</v>
      </c>
      <c r="LMW1" s="1460" t="s">
        <v>5197</v>
      </c>
      <c r="LMX1" s="1460" t="s">
        <v>5197</v>
      </c>
      <c r="LMY1" s="1460" t="s">
        <v>5197</v>
      </c>
      <c r="LMZ1" s="1460" t="s">
        <v>5197</v>
      </c>
      <c r="LNA1" s="1460" t="s">
        <v>5197</v>
      </c>
      <c r="LNB1" s="1460" t="s">
        <v>5197</v>
      </c>
      <c r="LNC1" s="1460" t="s">
        <v>5197</v>
      </c>
      <c r="LND1" s="1460" t="s">
        <v>5197</v>
      </c>
      <c r="LNE1" s="1460" t="s">
        <v>5197</v>
      </c>
      <c r="LNF1" s="1460" t="s">
        <v>5197</v>
      </c>
      <c r="LNG1" s="1460" t="s">
        <v>5197</v>
      </c>
      <c r="LNH1" s="1460" t="s">
        <v>5197</v>
      </c>
      <c r="LNI1" s="1460" t="s">
        <v>5197</v>
      </c>
      <c r="LNJ1" s="1460" t="s">
        <v>5197</v>
      </c>
      <c r="LNK1" s="1460" t="s">
        <v>5197</v>
      </c>
      <c r="LNL1" s="1460" t="s">
        <v>5197</v>
      </c>
      <c r="LNM1" s="1460" t="s">
        <v>5197</v>
      </c>
      <c r="LNN1" s="1460" t="s">
        <v>5197</v>
      </c>
      <c r="LNO1" s="1460" t="s">
        <v>5197</v>
      </c>
      <c r="LNP1" s="1460" t="s">
        <v>5197</v>
      </c>
      <c r="LNQ1" s="1460" t="s">
        <v>5197</v>
      </c>
      <c r="LNR1" s="1460" t="s">
        <v>5197</v>
      </c>
      <c r="LNS1" s="1460" t="s">
        <v>5197</v>
      </c>
      <c r="LNT1" s="1460" t="s">
        <v>5197</v>
      </c>
      <c r="LNU1" s="1460" t="s">
        <v>5197</v>
      </c>
      <c r="LNV1" s="1460" t="s">
        <v>5197</v>
      </c>
      <c r="LNW1" s="1460" t="s">
        <v>5197</v>
      </c>
      <c r="LNX1" s="1460" t="s">
        <v>5197</v>
      </c>
      <c r="LNY1" s="1460" t="s">
        <v>5197</v>
      </c>
      <c r="LNZ1" s="1460" t="s">
        <v>5197</v>
      </c>
      <c r="LOA1" s="1460" t="s">
        <v>5197</v>
      </c>
      <c r="LOB1" s="1460" t="s">
        <v>5197</v>
      </c>
      <c r="LOC1" s="1460" t="s">
        <v>5197</v>
      </c>
      <c r="LOD1" s="1460" t="s">
        <v>5197</v>
      </c>
      <c r="LOE1" s="1460" t="s">
        <v>5197</v>
      </c>
      <c r="LOF1" s="1460" t="s">
        <v>5197</v>
      </c>
      <c r="LOG1" s="1460" t="s">
        <v>5197</v>
      </c>
      <c r="LOH1" s="1460" t="s">
        <v>5197</v>
      </c>
      <c r="LOI1" s="1460" t="s">
        <v>5197</v>
      </c>
      <c r="LOJ1" s="1460" t="s">
        <v>5197</v>
      </c>
      <c r="LOK1" s="1460" t="s">
        <v>5197</v>
      </c>
      <c r="LOL1" s="1460" t="s">
        <v>5197</v>
      </c>
      <c r="LOM1" s="1460" t="s">
        <v>5197</v>
      </c>
      <c r="LON1" s="1460" t="s">
        <v>5197</v>
      </c>
      <c r="LOO1" s="1460" t="s">
        <v>5197</v>
      </c>
      <c r="LOP1" s="1460" t="s">
        <v>5197</v>
      </c>
      <c r="LOQ1" s="1460" t="s">
        <v>5197</v>
      </c>
      <c r="LOR1" s="1460" t="s">
        <v>5197</v>
      </c>
      <c r="LOS1" s="1460" t="s">
        <v>5197</v>
      </c>
      <c r="LOT1" s="1460" t="s">
        <v>5197</v>
      </c>
      <c r="LOU1" s="1460" t="s">
        <v>5197</v>
      </c>
      <c r="LOV1" s="1460" t="s">
        <v>5197</v>
      </c>
      <c r="LOW1" s="1460" t="s">
        <v>5197</v>
      </c>
      <c r="LOX1" s="1460" t="s">
        <v>5197</v>
      </c>
      <c r="LOY1" s="1460" t="s">
        <v>5197</v>
      </c>
      <c r="LOZ1" s="1460" t="s">
        <v>5197</v>
      </c>
      <c r="LPA1" s="1460" t="s">
        <v>5197</v>
      </c>
      <c r="LPB1" s="1460" t="s">
        <v>5197</v>
      </c>
      <c r="LPC1" s="1460" t="s">
        <v>5197</v>
      </c>
      <c r="LPD1" s="1460" t="s">
        <v>5197</v>
      </c>
      <c r="LPE1" s="1460" t="s">
        <v>5197</v>
      </c>
      <c r="LPF1" s="1460" t="s">
        <v>5197</v>
      </c>
      <c r="LPG1" s="1460" t="s">
        <v>5197</v>
      </c>
      <c r="LPH1" s="1460" t="s">
        <v>5197</v>
      </c>
      <c r="LPI1" s="1460" t="s">
        <v>5197</v>
      </c>
      <c r="LPJ1" s="1460" t="s">
        <v>5197</v>
      </c>
      <c r="LPK1" s="1460" t="s">
        <v>5197</v>
      </c>
      <c r="LPL1" s="1460" t="s">
        <v>5197</v>
      </c>
      <c r="LPM1" s="1460" t="s">
        <v>5197</v>
      </c>
      <c r="LPN1" s="1460" t="s">
        <v>5197</v>
      </c>
      <c r="LPO1" s="1460" t="s">
        <v>5197</v>
      </c>
      <c r="LPP1" s="1460" t="s">
        <v>5197</v>
      </c>
      <c r="LPQ1" s="1460" t="s">
        <v>5197</v>
      </c>
      <c r="LPR1" s="1460" t="s">
        <v>5197</v>
      </c>
      <c r="LPS1" s="1460" t="s">
        <v>5197</v>
      </c>
      <c r="LPT1" s="1460" t="s">
        <v>5197</v>
      </c>
      <c r="LPU1" s="1460" t="s">
        <v>5197</v>
      </c>
      <c r="LPV1" s="1460" t="s">
        <v>5197</v>
      </c>
      <c r="LPW1" s="1460" t="s">
        <v>5197</v>
      </c>
      <c r="LPX1" s="1460" t="s">
        <v>5197</v>
      </c>
      <c r="LPY1" s="1460" t="s">
        <v>5197</v>
      </c>
      <c r="LPZ1" s="1460" t="s">
        <v>5197</v>
      </c>
      <c r="LQA1" s="1460" t="s">
        <v>5197</v>
      </c>
      <c r="LQB1" s="1460" t="s">
        <v>5197</v>
      </c>
      <c r="LQC1" s="1460" t="s">
        <v>5197</v>
      </c>
      <c r="LQD1" s="1460" t="s">
        <v>5197</v>
      </c>
      <c r="LQE1" s="1460" t="s">
        <v>5197</v>
      </c>
      <c r="LQF1" s="1460" t="s">
        <v>5197</v>
      </c>
      <c r="LQG1" s="1460" t="s">
        <v>5197</v>
      </c>
      <c r="LQH1" s="1460" t="s">
        <v>5197</v>
      </c>
      <c r="LQI1" s="1460" t="s">
        <v>5197</v>
      </c>
      <c r="LQJ1" s="1460" t="s">
        <v>5197</v>
      </c>
      <c r="LQK1" s="1460" t="s">
        <v>5197</v>
      </c>
      <c r="LQL1" s="1460" t="s">
        <v>5197</v>
      </c>
      <c r="LQM1" s="1460" t="s">
        <v>5197</v>
      </c>
      <c r="LQN1" s="1460" t="s">
        <v>5197</v>
      </c>
      <c r="LQO1" s="1460" t="s">
        <v>5197</v>
      </c>
      <c r="LQP1" s="1460" t="s">
        <v>5197</v>
      </c>
      <c r="LQQ1" s="1460" t="s">
        <v>5197</v>
      </c>
      <c r="LQR1" s="1460" t="s">
        <v>5197</v>
      </c>
      <c r="LQS1" s="1460" t="s">
        <v>5197</v>
      </c>
      <c r="LQT1" s="1460" t="s">
        <v>5197</v>
      </c>
      <c r="LQU1" s="1460" t="s">
        <v>5197</v>
      </c>
      <c r="LQV1" s="1460" t="s">
        <v>5197</v>
      </c>
      <c r="LQW1" s="1460" t="s">
        <v>5197</v>
      </c>
      <c r="LQX1" s="1460" t="s">
        <v>5197</v>
      </c>
      <c r="LQY1" s="1460" t="s">
        <v>5197</v>
      </c>
      <c r="LQZ1" s="1460" t="s">
        <v>5197</v>
      </c>
      <c r="LRA1" s="1460" t="s">
        <v>5197</v>
      </c>
      <c r="LRB1" s="1460" t="s">
        <v>5197</v>
      </c>
      <c r="LRC1" s="1460" t="s">
        <v>5197</v>
      </c>
      <c r="LRD1" s="1460" t="s">
        <v>5197</v>
      </c>
      <c r="LRE1" s="1460" t="s">
        <v>5197</v>
      </c>
      <c r="LRF1" s="1460" t="s">
        <v>5197</v>
      </c>
      <c r="LRG1" s="1460" t="s">
        <v>5197</v>
      </c>
      <c r="LRH1" s="1460" t="s">
        <v>5197</v>
      </c>
      <c r="LRI1" s="1460" t="s">
        <v>5197</v>
      </c>
      <c r="LRJ1" s="1460" t="s">
        <v>5197</v>
      </c>
      <c r="LRK1" s="1460" t="s">
        <v>5197</v>
      </c>
      <c r="LRL1" s="1460" t="s">
        <v>5197</v>
      </c>
      <c r="LRM1" s="1460" t="s">
        <v>5197</v>
      </c>
      <c r="LRN1" s="1460" t="s">
        <v>5197</v>
      </c>
      <c r="LRO1" s="1460" t="s">
        <v>5197</v>
      </c>
      <c r="LRP1" s="1460" t="s">
        <v>5197</v>
      </c>
      <c r="LRQ1" s="1460" t="s">
        <v>5197</v>
      </c>
      <c r="LRR1" s="1460" t="s">
        <v>5197</v>
      </c>
      <c r="LRS1" s="1460" t="s">
        <v>5197</v>
      </c>
      <c r="LRT1" s="1460" t="s">
        <v>5197</v>
      </c>
      <c r="LRU1" s="1460" t="s">
        <v>5197</v>
      </c>
      <c r="LRV1" s="1460" t="s">
        <v>5197</v>
      </c>
      <c r="LRW1" s="1460" t="s">
        <v>5197</v>
      </c>
      <c r="LRX1" s="1460" t="s">
        <v>5197</v>
      </c>
      <c r="LRY1" s="1460" t="s">
        <v>5197</v>
      </c>
      <c r="LRZ1" s="1460" t="s">
        <v>5197</v>
      </c>
      <c r="LSA1" s="1460" t="s">
        <v>5197</v>
      </c>
      <c r="LSB1" s="1460" t="s">
        <v>5197</v>
      </c>
      <c r="LSC1" s="1460" t="s">
        <v>5197</v>
      </c>
      <c r="LSD1" s="1460" t="s">
        <v>5197</v>
      </c>
      <c r="LSE1" s="1460" t="s">
        <v>5197</v>
      </c>
      <c r="LSF1" s="1460" t="s">
        <v>5197</v>
      </c>
      <c r="LSG1" s="1460" t="s">
        <v>5197</v>
      </c>
      <c r="LSH1" s="1460" t="s">
        <v>5197</v>
      </c>
      <c r="LSI1" s="1460" t="s">
        <v>5197</v>
      </c>
      <c r="LSJ1" s="1460" t="s">
        <v>5197</v>
      </c>
      <c r="LSK1" s="1460" t="s">
        <v>5197</v>
      </c>
      <c r="LSL1" s="1460" t="s">
        <v>5197</v>
      </c>
      <c r="LSM1" s="1460" t="s">
        <v>5197</v>
      </c>
      <c r="LSN1" s="1460" t="s">
        <v>5197</v>
      </c>
      <c r="LSO1" s="1460" t="s">
        <v>5197</v>
      </c>
      <c r="LSP1" s="1460" t="s">
        <v>5197</v>
      </c>
      <c r="LSQ1" s="1460" t="s">
        <v>5197</v>
      </c>
      <c r="LSR1" s="1460" t="s">
        <v>5197</v>
      </c>
      <c r="LSS1" s="1460" t="s">
        <v>5197</v>
      </c>
      <c r="LST1" s="1460" t="s">
        <v>5197</v>
      </c>
      <c r="LSU1" s="1460" t="s">
        <v>5197</v>
      </c>
      <c r="LSV1" s="1460" t="s">
        <v>5197</v>
      </c>
      <c r="LSW1" s="1460" t="s">
        <v>5197</v>
      </c>
      <c r="LSX1" s="1460" t="s">
        <v>5197</v>
      </c>
      <c r="LSY1" s="1460" t="s">
        <v>5197</v>
      </c>
      <c r="LSZ1" s="1460" t="s">
        <v>5197</v>
      </c>
      <c r="LTA1" s="1460" t="s">
        <v>5197</v>
      </c>
      <c r="LTB1" s="1460" t="s">
        <v>5197</v>
      </c>
      <c r="LTC1" s="1460" t="s">
        <v>5197</v>
      </c>
      <c r="LTD1" s="1460" t="s">
        <v>5197</v>
      </c>
      <c r="LTE1" s="1460" t="s">
        <v>5197</v>
      </c>
      <c r="LTF1" s="1460" t="s">
        <v>5197</v>
      </c>
      <c r="LTG1" s="1460" t="s">
        <v>5197</v>
      </c>
      <c r="LTH1" s="1460" t="s">
        <v>5197</v>
      </c>
      <c r="LTI1" s="1460" t="s">
        <v>5197</v>
      </c>
      <c r="LTJ1" s="1460" t="s">
        <v>5197</v>
      </c>
      <c r="LTK1" s="1460" t="s">
        <v>5197</v>
      </c>
      <c r="LTL1" s="1460" t="s">
        <v>5197</v>
      </c>
      <c r="LTM1" s="1460" t="s">
        <v>5197</v>
      </c>
      <c r="LTN1" s="1460" t="s">
        <v>5197</v>
      </c>
      <c r="LTO1" s="1460" t="s">
        <v>5197</v>
      </c>
      <c r="LTP1" s="1460" t="s">
        <v>5197</v>
      </c>
      <c r="LTQ1" s="1460" t="s">
        <v>5197</v>
      </c>
      <c r="LTR1" s="1460" t="s">
        <v>5197</v>
      </c>
      <c r="LTS1" s="1460" t="s">
        <v>5197</v>
      </c>
      <c r="LTT1" s="1460" t="s">
        <v>5197</v>
      </c>
      <c r="LTU1" s="1460" t="s">
        <v>5197</v>
      </c>
      <c r="LTV1" s="1460" t="s">
        <v>5197</v>
      </c>
      <c r="LTW1" s="1460" t="s">
        <v>5197</v>
      </c>
      <c r="LTX1" s="1460" t="s">
        <v>5197</v>
      </c>
      <c r="LTY1" s="1460" t="s">
        <v>5197</v>
      </c>
      <c r="LTZ1" s="1460" t="s">
        <v>5197</v>
      </c>
      <c r="LUA1" s="1460" t="s">
        <v>5197</v>
      </c>
      <c r="LUB1" s="1460" t="s">
        <v>5197</v>
      </c>
      <c r="LUC1" s="1460" t="s">
        <v>5197</v>
      </c>
      <c r="LUD1" s="1460" t="s">
        <v>5197</v>
      </c>
      <c r="LUE1" s="1460" t="s">
        <v>5197</v>
      </c>
      <c r="LUF1" s="1460" t="s">
        <v>5197</v>
      </c>
      <c r="LUG1" s="1460" t="s">
        <v>5197</v>
      </c>
      <c r="LUH1" s="1460" t="s">
        <v>5197</v>
      </c>
      <c r="LUI1" s="1460" t="s">
        <v>5197</v>
      </c>
      <c r="LUJ1" s="1460" t="s">
        <v>5197</v>
      </c>
      <c r="LUK1" s="1460" t="s">
        <v>5197</v>
      </c>
      <c r="LUL1" s="1460" t="s">
        <v>5197</v>
      </c>
      <c r="LUM1" s="1460" t="s">
        <v>5197</v>
      </c>
      <c r="LUN1" s="1460" t="s">
        <v>5197</v>
      </c>
      <c r="LUO1" s="1460" t="s">
        <v>5197</v>
      </c>
      <c r="LUP1" s="1460" t="s">
        <v>5197</v>
      </c>
      <c r="LUQ1" s="1460" t="s">
        <v>5197</v>
      </c>
      <c r="LUR1" s="1460" t="s">
        <v>5197</v>
      </c>
      <c r="LUS1" s="1460" t="s">
        <v>5197</v>
      </c>
      <c r="LUT1" s="1460" t="s">
        <v>5197</v>
      </c>
      <c r="LUU1" s="1460" t="s">
        <v>5197</v>
      </c>
      <c r="LUV1" s="1460" t="s">
        <v>5197</v>
      </c>
      <c r="LUW1" s="1460" t="s">
        <v>5197</v>
      </c>
      <c r="LUX1" s="1460" t="s">
        <v>5197</v>
      </c>
      <c r="LUY1" s="1460" t="s">
        <v>5197</v>
      </c>
      <c r="LUZ1" s="1460" t="s">
        <v>5197</v>
      </c>
      <c r="LVA1" s="1460" t="s">
        <v>5197</v>
      </c>
      <c r="LVB1" s="1460" t="s">
        <v>5197</v>
      </c>
      <c r="LVC1" s="1460" t="s">
        <v>5197</v>
      </c>
      <c r="LVD1" s="1460" t="s">
        <v>5197</v>
      </c>
      <c r="LVE1" s="1460" t="s">
        <v>5197</v>
      </c>
      <c r="LVF1" s="1460" t="s">
        <v>5197</v>
      </c>
      <c r="LVG1" s="1460" t="s">
        <v>5197</v>
      </c>
      <c r="LVH1" s="1460" t="s">
        <v>5197</v>
      </c>
      <c r="LVI1" s="1460" t="s">
        <v>5197</v>
      </c>
      <c r="LVJ1" s="1460" t="s">
        <v>5197</v>
      </c>
      <c r="LVK1" s="1460" t="s">
        <v>5197</v>
      </c>
      <c r="LVL1" s="1460" t="s">
        <v>5197</v>
      </c>
      <c r="LVM1" s="1460" t="s">
        <v>5197</v>
      </c>
      <c r="LVN1" s="1460" t="s">
        <v>5197</v>
      </c>
      <c r="LVO1" s="1460" t="s">
        <v>5197</v>
      </c>
      <c r="LVP1" s="1460" t="s">
        <v>5197</v>
      </c>
      <c r="LVQ1" s="1460" t="s">
        <v>5197</v>
      </c>
      <c r="LVR1" s="1460" t="s">
        <v>5197</v>
      </c>
      <c r="LVS1" s="1460" t="s">
        <v>5197</v>
      </c>
      <c r="LVT1" s="1460" t="s">
        <v>5197</v>
      </c>
      <c r="LVU1" s="1460" t="s">
        <v>5197</v>
      </c>
      <c r="LVV1" s="1460" t="s">
        <v>5197</v>
      </c>
      <c r="LVW1" s="1460" t="s">
        <v>5197</v>
      </c>
      <c r="LVX1" s="1460" t="s">
        <v>5197</v>
      </c>
      <c r="LVY1" s="1460" t="s">
        <v>5197</v>
      </c>
      <c r="LVZ1" s="1460" t="s">
        <v>5197</v>
      </c>
      <c r="LWA1" s="1460" t="s">
        <v>5197</v>
      </c>
      <c r="LWB1" s="1460" t="s">
        <v>5197</v>
      </c>
      <c r="LWC1" s="1460" t="s">
        <v>5197</v>
      </c>
      <c r="LWD1" s="1460" t="s">
        <v>5197</v>
      </c>
      <c r="LWE1" s="1460" t="s">
        <v>5197</v>
      </c>
      <c r="LWF1" s="1460" t="s">
        <v>5197</v>
      </c>
      <c r="LWG1" s="1460" t="s">
        <v>5197</v>
      </c>
      <c r="LWH1" s="1460" t="s">
        <v>5197</v>
      </c>
      <c r="LWI1" s="1460" t="s">
        <v>5197</v>
      </c>
      <c r="LWJ1" s="1460" t="s">
        <v>5197</v>
      </c>
      <c r="LWK1" s="1460" t="s">
        <v>5197</v>
      </c>
      <c r="LWL1" s="1460" t="s">
        <v>5197</v>
      </c>
      <c r="LWM1" s="1460" t="s">
        <v>5197</v>
      </c>
      <c r="LWN1" s="1460" t="s">
        <v>5197</v>
      </c>
      <c r="LWO1" s="1460" t="s">
        <v>5197</v>
      </c>
      <c r="LWP1" s="1460" t="s">
        <v>5197</v>
      </c>
      <c r="LWQ1" s="1460" t="s">
        <v>5197</v>
      </c>
      <c r="LWR1" s="1460" t="s">
        <v>5197</v>
      </c>
      <c r="LWS1" s="1460" t="s">
        <v>5197</v>
      </c>
      <c r="LWT1" s="1460" t="s">
        <v>5197</v>
      </c>
      <c r="LWU1" s="1460" t="s">
        <v>5197</v>
      </c>
      <c r="LWV1" s="1460" t="s">
        <v>5197</v>
      </c>
      <c r="LWW1" s="1460" t="s">
        <v>5197</v>
      </c>
      <c r="LWX1" s="1460" t="s">
        <v>5197</v>
      </c>
      <c r="LWY1" s="1460" t="s">
        <v>5197</v>
      </c>
      <c r="LWZ1" s="1460" t="s">
        <v>5197</v>
      </c>
      <c r="LXA1" s="1460" t="s">
        <v>5197</v>
      </c>
      <c r="LXB1" s="1460" t="s">
        <v>5197</v>
      </c>
      <c r="LXC1" s="1460" t="s">
        <v>5197</v>
      </c>
      <c r="LXD1" s="1460" t="s">
        <v>5197</v>
      </c>
      <c r="LXE1" s="1460" t="s">
        <v>5197</v>
      </c>
      <c r="LXF1" s="1460" t="s">
        <v>5197</v>
      </c>
      <c r="LXG1" s="1460" t="s">
        <v>5197</v>
      </c>
      <c r="LXH1" s="1460" t="s">
        <v>5197</v>
      </c>
      <c r="LXI1" s="1460" t="s">
        <v>5197</v>
      </c>
      <c r="LXJ1" s="1460" t="s">
        <v>5197</v>
      </c>
      <c r="LXK1" s="1460" t="s">
        <v>5197</v>
      </c>
      <c r="LXL1" s="1460" t="s">
        <v>5197</v>
      </c>
      <c r="LXM1" s="1460" t="s">
        <v>5197</v>
      </c>
      <c r="LXN1" s="1460" t="s">
        <v>5197</v>
      </c>
      <c r="LXO1" s="1460" t="s">
        <v>5197</v>
      </c>
      <c r="LXP1" s="1460" t="s">
        <v>5197</v>
      </c>
      <c r="LXQ1" s="1460" t="s">
        <v>5197</v>
      </c>
      <c r="LXR1" s="1460" t="s">
        <v>5197</v>
      </c>
      <c r="LXS1" s="1460" t="s">
        <v>5197</v>
      </c>
      <c r="LXT1" s="1460" t="s">
        <v>5197</v>
      </c>
      <c r="LXU1" s="1460" t="s">
        <v>5197</v>
      </c>
      <c r="LXV1" s="1460" t="s">
        <v>5197</v>
      </c>
      <c r="LXW1" s="1460" t="s">
        <v>5197</v>
      </c>
      <c r="LXX1" s="1460" t="s">
        <v>5197</v>
      </c>
      <c r="LXY1" s="1460" t="s">
        <v>5197</v>
      </c>
      <c r="LXZ1" s="1460" t="s">
        <v>5197</v>
      </c>
      <c r="LYA1" s="1460" t="s">
        <v>5197</v>
      </c>
      <c r="LYB1" s="1460" t="s">
        <v>5197</v>
      </c>
      <c r="LYC1" s="1460" t="s">
        <v>5197</v>
      </c>
      <c r="LYD1" s="1460" t="s">
        <v>5197</v>
      </c>
      <c r="LYE1" s="1460" t="s">
        <v>5197</v>
      </c>
      <c r="LYF1" s="1460" t="s">
        <v>5197</v>
      </c>
      <c r="LYG1" s="1460" t="s">
        <v>5197</v>
      </c>
      <c r="LYH1" s="1460" t="s">
        <v>5197</v>
      </c>
      <c r="LYI1" s="1460" t="s">
        <v>5197</v>
      </c>
      <c r="LYJ1" s="1460" t="s">
        <v>5197</v>
      </c>
      <c r="LYK1" s="1460" t="s">
        <v>5197</v>
      </c>
      <c r="LYL1" s="1460" t="s">
        <v>5197</v>
      </c>
      <c r="LYM1" s="1460" t="s">
        <v>5197</v>
      </c>
      <c r="LYN1" s="1460" t="s">
        <v>5197</v>
      </c>
      <c r="LYO1" s="1460" t="s">
        <v>5197</v>
      </c>
      <c r="LYP1" s="1460" t="s">
        <v>5197</v>
      </c>
      <c r="LYQ1" s="1460" t="s">
        <v>5197</v>
      </c>
      <c r="LYR1" s="1460" t="s">
        <v>5197</v>
      </c>
      <c r="LYS1" s="1460" t="s">
        <v>5197</v>
      </c>
      <c r="LYT1" s="1460" t="s">
        <v>5197</v>
      </c>
      <c r="LYU1" s="1460" t="s">
        <v>5197</v>
      </c>
      <c r="LYV1" s="1460" t="s">
        <v>5197</v>
      </c>
      <c r="LYW1" s="1460" t="s">
        <v>5197</v>
      </c>
      <c r="LYX1" s="1460" t="s">
        <v>5197</v>
      </c>
      <c r="LYY1" s="1460" t="s">
        <v>5197</v>
      </c>
      <c r="LYZ1" s="1460" t="s">
        <v>5197</v>
      </c>
      <c r="LZA1" s="1460" t="s">
        <v>5197</v>
      </c>
      <c r="LZB1" s="1460" t="s">
        <v>5197</v>
      </c>
      <c r="LZC1" s="1460" t="s">
        <v>5197</v>
      </c>
      <c r="LZD1" s="1460" t="s">
        <v>5197</v>
      </c>
      <c r="LZE1" s="1460" t="s">
        <v>5197</v>
      </c>
      <c r="LZF1" s="1460" t="s">
        <v>5197</v>
      </c>
      <c r="LZG1" s="1460" t="s">
        <v>5197</v>
      </c>
      <c r="LZH1" s="1460" t="s">
        <v>5197</v>
      </c>
      <c r="LZI1" s="1460" t="s">
        <v>5197</v>
      </c>
      <c r="LZJ1" s="1460" t="s">
        <v>5197</v>
      </c>
      <c r="LZK1" s="1460" t="s">
        <v>5197</v>
      </c>
      <c r="LZL1" s="1460" t="s">
        <v>5197</v>
      </c>
      <c r="LZM1" s="1460" t="s">
        <v>5197</v>
      </c>
      <c r="LZN1" s="1460" t="s">
        <v>5197</v>
      </c>
      <c r="LZO1" s="1460" t="s">
        <v>5197</v>
      </c>
      <c r="LZP1" s="1460" t="s">
        <v>5197</v>
      </c>
      <c r="LZQ1" s="1460" t="s">
        <v>5197</v>
      </c>
      <c r="LZR1" s="1460" t="s">
        <v>5197</v>
      </c>
      <c r="LZS1" s="1460" t="s">
        <v>5197</v>
      </c>
      <c r="LZT1" s="1460" t="s">
        <v>5197</v>
      </c>
      <c r="LZU1" s="1460" t="s">
        <v>5197</v>
      </c>
      <c r="LZV1" s="1460" t="s">
        <v>5197</v>
      </c>
      <c r="LZW1" s="1460" t="s">
        <v>5197</v>
      </c>
      <c r="LZX1" s="1460" t="s">
        <v>5197</v>
      </c>
      <c r="LZY1" s="1460" t="s">
        <v>5197</v>
      </c>
      <c r="LZZ1" s="1460" t="s">
        <v>5197</v>
      </c>
      <c r="MAA1" s="1460" t="s">
        <v>5197</v>
      </c>
      <c r="MAB1" s="1460" t="s">
        <v>5197</v>
      </c>
      <c r="MAC1" s="1460" t="s">
        <v>5197</v>
      </c>
      <c r="MAD1" s="1460" t="s">
        <v>5197</v>
      </c>
      <c r="MAE1" s="1460" t="s">
        <v>5197</v>
      </c>
      <c r="MAF1" s="1460" t="s">
        <v>5197</v>
      </c>
      <c r="MAG1" s="1460" t="s">
        <v>5197</v>
      </c>
      <c r="MAH1" s="1460" t="s">
        <v>5197</v>
      </c>
      <c r="MAI1" s="1460" t="s">
        <v>5197</v>
      </c>
      <c r="MAJ1" s="1460" t="s">
        <v>5197</v>
      </c>
      <c r="MAK1" s="1460" t="s">
        <v>5197</v>
      </c>
      <c r="MAL1" s="1460" t="s">
        <v>5197</v>
      </c>
      <c r="MAM1" s="1460" t="s">
        <v>5197</v>
      </c>
      <c r="MAN1" s="1460" t="s">
        <v>5197</v>
      </c>
      <c r="MAO1" s="1460" t="s">
        <v>5197</v>
      </c>
      <c r="MAP1" s="1460" t="s">
        <v>5197</v>
      </c>
      <c r="MAQ1" s="1460" t="s">
        <v>5197</v>
      </c>
      <c r="MAR1" s="1460" t="s">
        <v>5197</v>
      </c>
      <c r="MAS1" s="1460" t="s">
        <v>5197</v>
      </c>
      <c r="MAT1" s="1460" t="s">
        <v>5197</v>
      </c>
      <c r="MAU1" s="1460" t="s">
        <v>5197</v>
      </c>
      <c r="MAV1" s="1460" t="s">
        <v>5197</v>
      </c>
      <c r="MAW1" s="1460" t="s">
        <v>5197</v>
      </c>
      <c r="MAX1" s="1460" t="s">
        <v>5197</v>
      </c>
      <c r="MAY1" s="1460" t="s">
        <v>5197</v>
      </c>
      <c r="MAZ1" s="1460" t="s">
        <v>5197</v>
      </c>
      <c r="MBA1" s="1460" t="s">
        <v>5197</v>
      </c>
      <c r="MBB1" s="1460" t="s">
        <v>5197</v>
      </c>
      <c r="MBC1" s="1460" t="s">
        <v>5197</v>
      </c>
      <c r="MBD1" s="1460" t="s">
        <v>5197</v>
      </c>
      <c r="MBE1" s="1460" t="s">
        <v>5197</v>
      </c>
      <c r="MBF1" s="1460" t="s">
        <v>5197</v>
      </c>
      <c r="MBG1" s="1460" t="s">
        <v>5197</v>
      </c>
      <c r="MBH1" s="1460" t="s">
        <v>5197</v>
      </c>
      <c r="MBI1" s="1460" t="s">
        <v>5197</v>
      </c>
      <c r="MBJ1" s="1460" t="s">
        <v>5197</v>
      </c>
      <c r="MBK1" s="1460" t="s">
        <v>5197</v>
      </c>
      <c r="MBL1" s="1460" t="s">
        <v>5197</v>
      </c>
      <c r="MBM1" s="1460" t="s">
        <v>5197</v>
      </c>
      <c r="MBN1" s="1460" t="s">
        <v>5197</v>
      </c>
      <c r="MBO1" s="1460" t="s">
        <v>5197</v>
      </c>
      <c r="MBP1" s="1460" t="s">
        <v>5197</v>
      </c>
      <c r="MBQ1" s="1460" t="s">
        <v>5197</v>
      </c>
      <c r="MBR1" s="1460" t="s">
        <v>5197</v>
      </c>
      <c r="MBS1" s="1460" t="s">
        <v>5197</v>
      </c>
      <c r="MBT1" s="1460" t="s">
        <v>5197</v>
      </c>
      <c r="MBU1" s="1460" t="s">
        <v>5197</v>
      </c>
      <c r="MBV1" s="1460" t="s">
        <v>5197</v>
      </c>
      <c r="MBW1" s="1460" t="s">
        <v>5197</v>
      </c>
      <c r="MBX1" s="1460" t="s">
        <v>5197</v>
      </c>
      <c r="MBY1" s="1460" t="s">
        <v>5197</v>
      </c>
      <c r="MBZ1" s="1460" t="s">
        <v>5197</v>
      </c>
      <c r="MCA1" s="1460" t="s">
        <v>5197</v>
      </c>
      <c r="MCB1" s="1460" t="s">
        <v>5197</v>
      </c>
      <c r="MCC1" s="1460" t="s">
        <v>5197</v>
      </c>
      <c r="MCD1" s="1460" t="s">
        <v>5197</v>
      </c>
      <c r="MCE1" s="1460" t="s">
        <v>5197</v>
      </c>
      <c r="MCF1" s="1460" t="s">
        <v>5197</v>
      </c>
      <c r="MCG1" s="1460" t="s">
        <v>5197</v>
      </c>
      <c r="MCH1" s="1460" t="s">
        <v>5197</v>
      </c>
      <c r="MCI1" s="1460" t="s">
        <v>5197</v>
      </c>
      <c r="MCJ1" s="1460" t="s">
        <v>5197</v>
      </c>
      <c r="MCK1" s="1460" t="s">
        <v>5197</v>
      </c>
      <c r="MCL1" s="1460" t="s">
        <v>5197</v>
      </c>
      <c r="MCM1" s="1460" t="s">
        <v>5197</v>
      </c>
      <c r="MCN1" s="1460" t="s">
        <v>5197</v>
      </c>
      <c r="MCO1" s="1460" t="s">
        <v>5197</v>
      </c>
      <c r="MCP1" s="1460" t="s">
        <v>5197</v>
      </c>
      <c r="MCQ1" s="1460" t="s">
        <v>5197</v>
      </c>
      <c r="MCR1" s="1460" t="s">
        <v>5197</v>
      </c>
      <c r="MCS1" s="1460" t="s">
        <v>5197</v>
      </c>
      <c r="MCT1" s="1460" t="s">
        <v>5197</v>
      </c>
      <c r="MCU1" s="1460" t="s">
        <v>5197</v>
      </c>
      <c r="MCV1" s="1460" t="s">
        <v>5197</v>
      </c>
      <c r="MCW1" s="1460" t="s">
        <v>5197</v>
      </c>
      <c r="MCX1" s="1460" t="s">
        <v>5197</v>
      </c>
      <c r="MCY1" s="1460" t="s">
        <v>5197</v>
      </c>
      <c r="MCZ1" s="1460" t="s">
        <v>5197</v>
      </c>
      <c r="MDA1" s="1460" t="s">
        <v>5197</v>
      </c>
      <c r="MDB1" s="1460" t="s">
        <v>5197</v>
      </c>
      <c r="MDC1" s="1460" t="s">
        <v>5197</v>
      </c>
      <c r="MDD1" s="1460" t="s">
        <v>5197</v>
      </c>
      <c r="MDE1" s="1460" t="s">
        <v>5197</v>
      </c>
      <c r="MDF1" s="1460" t="s">
        <v>5197</v>
      </c>
      <c r="MDG1" s="1460" t="s">
        <v>5197</v>
      </c>
      <c r="MDH1" s="1460" t="s">
        <v>5197</v>
      </c>
      <c r="MDI1" s="1460" t="s">
        <v>5197</v>
      </c>
      <c r="MDJ1" s="1460" t="s">
        <v>5197</v>
      </c>
      <c r="MDK1" s="1460" t="s">
        <v>5197</v>
      </c>
      <c r="MDL1" s="1460" t="s">
        <v>5197</v>
      </c>
      <c r="MDM1" s="1460" t="s">
        <v>5197</v>
      </c>
      <c r="MDN1" s="1460" t="s">
        <v>5197</v>
      </c>
      <c r="MDO1" s="1460" t="s">
        <v>5197</v>
      </c>
      <c r="MDP1" s="1460" t="s">
        <v>5197</v>
      </c>
      <c r="MDQ1" s="1460" t="s">
        <v>5197</v>
      </c>
      <c r="MDR1" s="1460" t="s">
        <v>5197</v>
      </c>
      <c r="MDS1" s="1460" t="s">
        <v>5197</v>
      </c>
      <c r="MDT1" s="1460" t="s">
        <v>5197</v>
      </c>
      <c r="MDU1" s="1460" t="s">
        <v>5197</v>
      </c>
      <c r="MDV1" s="1460" t="s">
        <v>5197</v>
      </c>
      <c r="MDW1" s="1460" t="s">
        <v>5197</v>
      </c>
      <c r="MDX1" s="1460" t="s">
        <v>5197</v>
      </c>
      <c r="MDY1" s="1460" t="s">
        <v>5197</v>
      </c>
      <c r="MDZ1" s="1460" t="s">
        <v>5197</v>
      </c>
      <c r="MEA1" s="1460" t="s">
        <v>5197</v>
      </c>
      <c r="MEB1" s="1460" t="s">
        <v>5197</v>
      </c>
      <c r="MEC1" s="1460" t="s">
        <v>5197</v>
      </c>
      <c r="MED1" s="1460" t="s">
        <v>5197</v>
      </c>
      <c r="MEE1" s="1460" t="s">
        <v>5197</v>
      </c>
      <c r="MEF1" s="1460" t="s">
        <v>5197</v>
      </c>
      <c r="MEG1" s="1460" t="s">
        <v>5197</v>
      </c>
      <c r="MEH1" s="1460" t="s">
        <v>5197</v>
      </c>
      <c r="MEI1" s="1460" t="s">
        <v>5197</v>
      </c>
      <c r="MEJ1" s="1460" t="s">
        <v>5197</v>
      </c>
      <c r="MEK1" s="1460" t="s">
        <v>5197</v>
      </c>
      <c r="MEL1" s="1460" t="s">
        <v>5197</v>
      </c>
      <c r="MEM1" s="1460" t="s">
        <v>5197</v>
      </c>
      <c r="MEN1" s="1460" t="s">
        <v>5197</v>
      </c>
      <c r="MEO1" s="1460" t="s">
        <v>5197</v>
      </c>
      <c r="MEP1" s="1460" t="s">
        <v>5197</v>
      </c>
      <c r="MEQ1" s="1460" t="s">
        <v>5197</v>
      </c>
      <c r="MER1" s="1460" t="s">
        <v>5197</v>
      </c>
      <c r="MES1" s="1460" t="s">
        <v>5197</v>
      </c>
      <c r="MET1" s="1460" t="s">
        <v>5197</v>
      </c>
      <c r="MEU1" s="1460" t="s">
        <v>5197</v>
      </c>
      <c r="MEV1" s="1460" t="s">
        <v>5197</v>
      </c>
      <c r="MEW1" s="1460" t="s">
        <v>5197</v>
      </c>
      <c r="MEX1" s="1460" t="s">
        <v>5197</v>
      </c>
      <c r="MEY1" s="1460" t="s">
        <v>5197</v>
      </c>
      <c r="MEZ1" s="1460" t="s">
        <v>5197</v>
      </c>
      <c r="MFA1" s="1460" t="s">
        <v>5197</v>
      </c>
      <c r="MFB1" s="1460" t="s">
        <v>5197</v>
      </c>
      <c r="MFC1" s="1460" t="s">
        <v>5197</v>
      </c>
      <c r="MFD1" s="1460" t="s">
        <v>5197</v>
      </c>
      <c r="MFE1" s="1460" t="s">
        <v>5197</v>
      </c>
      <c r="MFF1" s="1460" t="s">
        <v>5197</v>
      </c>
      <c r="MFG1" s="1460" t="s">
        <v>5197</v>
      </c>
      <c r="MFH1" s="1460" t="s">
        <v>5197</v>
      </c>
      <c r="MFI1" s="1460" t="s">
        <v>5197</v>
      </c>
      <c r="MFJ1" s="1460" t="s">
        <v>5197</v>
      </c>
      <c r="MFK1" s="1460" t="s">
        <v>5197</v>
      </c>
      <c r="MFL1" s="1460" t="s">
        <v>5197</v>
      </c>
      <c r="MFM1" s="1460" t="s">
        <v>5197</v>
      </c>
      <c r="MFN1" s="1460" t="s">
        <v>5197</v>
      </c>
      <c r="MFO1" s="1460" t="s">
        <v>5197</v>
      </c>
      <c r="MFP1" s="1460" t="s">
        <v>5197</v>
      </c>
      <c r="MFQ1" s="1460" t="s">
        <v>5197</v>
      </c>
      <c r="MFR1" s="1460" t="s">
        <v>5197</v>
      </c>
      <c r="MFS1" s="1460" t="s">
        <v>5197</v>
      </c>
      <c r="MFT1" s="1460" t="s">
        <v>5197</v>
      </c>
      <c r="MFU1" s="1460" t="s">
        <v>5197</v>
      </c>
      <c r="MFV1" s="1460" t="s">
        <v>5197</v>
      </c>
      <c r="MFW1" s="1460" t="s">
        <v>5197</v>
      </c>
      <c r="MFX1" s="1460" t="s">
        <v>5197</v>
      </c>
      <c r="MFY1" s="1460" t="s">
        <v>5197</v>
      </c>
      <c r="MFZ1" s="1460" t="s">
        <v>5197</v>
      </c>
      <c r="MGA1" s="1460" t="s">
        <v>5197</v>
      </c>
      <c r="MGB1" s="1460" t="s">
        <v>5197</v>
      </c>
      <c r="MGC1" s="1460" t="s">
        <v>5197</v>
      </c>
      <c r="MGD1" s="1460" t="s">
        <v>5197</v>
      </c>
      <c r="MGE1" s="1460" t="s">
        <v>5197</v>
      </c>
      <c r="MGF1" s="1460" t="s">
        <v>5197</v>
      </c>
      <c r="MGG1" s="1460" t="s">
        <v>5197</v>
      </c>
      <c r="MGH1" s="1460" t="s">
        <v>5197</v>
      </c>
      <c r="MGI1" s="1460" t="s">
        <v>5197</v>
      </c>
      <c r="MGJ1" s="1460" t="s">
        <v>5197</v>
      </c>
      <c r="MGK1" s="1460" t="s">
        <v>5197</v>
      </c>
      <c r="MGL1" s="1460" t="s">
        <v>5197</v>
      </c>
      <c r="MGM1" s="1460" t="s">
        <v>5197</v>
      </c>
      <c r="MGN1" s="1460" t="s">
        <v>5197</v>
      </c>
      <c r="MGO1" s="1460" t="s">
        <v>5197</v>
      </c>
      <c r="MGP1" s="1460" t="s">
        <v>5197</v>
      </c>
      <c r="MGQ1" s="1460" t="s">
        <v>5197</v>
      </c>
      <c r="MGR1" s="1460" t="s">
        <v>5197</v>
      </c>
      <c r="MGS1" s="1460" t="s">
        <v>5197</v>
      </c>
      <c r="MGT1" s="1460" t="s">
        <v>5197</v>
      </c>
      <c r="MGU1" s="1460" t="s">
        <v>5197</v>
      </c>
      <c r="MGV1" s="1460" t="s">
        <v>5197</v>
      </c>
      <c r="MGW1" s="1460" t="s">
        <v>5197</v>
      </c>
      <c r="MGX1" s="1460" t="s">
        <v>5197</v>
      </c>
      <c r="MGY1" s="1460" t="s">
        <v>5197</v>
      </c>
      <c r="MGZ1" s="1460" t="s">
        <v>5197</v>
      </c>
      <c r="MHA1" s="1460" t="s">
        <v>5197</v>
      </c>
      <c r="MHB1" s="1460" t="s">
        <v>5197</v>
      </c>
      <c r="MHC1" s="1460" t="s">
        <v>5197</v>
      </c>
      <c r="MHD1" s="1460" t="s">
        <v>5197</v>
      </c>
      <c r="MHE1" s="1460" t="s">
        <v>5197</v>
      </c>
      <c r="MHF1" s="1460" t="s">
        <v>5197</v>
      </c>
      <c r="MHG1" s="1460" t="s">
        <v>5197</v>
      </c>
      <c r="MHH1" s="1460" t="s">
        <v>5197</v>
      </c>
      <c r="MHI1" s="1460" t="s">
        <v>5197</v>
      </c>
      <c r="MHJ1" s="1460" t="s">
        <v>5197</v>
      </c>
      <c r="MHK1" s="1460" t="s">
        <v>5197</v>
      </c>
      <c r="MHL1" s="1460" t="s">
        <v>5197</v>
      </c>
      <c r="MHM1" s="1460" t="s">
        <v>5197</v>
      </c>
      <c r="MHN1" s="1460" t="s">
        <v>5197</v>
      </c>
      <c r="MHO1" s="1460" t="s">
        <v>5197</v>
      </c>
      <c r="MHP1" s="1460" t="s">
        <v>5197</v>
      </c>
      <c r="MHQ1" s="1460" t="s">
        <v>5197</v>
      </c>
      <c r="MHR1" s="1460" t="s">
        <v>5197</v>
      </c>
      <c r="MHS1" s="1460" t="s">
        <v>5197</v>
      </c>
      <c r="MHT1" s="1460" t="s">
        <v>5197</v>
      </c>
      <c r="MHU1" s="1460" t="s">
        <v>5197</v>
      </c>
      <c r="MHV1" s="1460" t="s">
        <v>5197</v>
      </c>
      <c r="MHW1" s="1460" t="s">
        <v>5197</v>
      </c>
      <c r="MHX1" s="1460" t="s">
        <v>5197</v>
      </c>
      <c r="MHY1" s="1460" t="s">
        <v>5197</v>
      </c>
      <c r="MHZ1" s="1460" t="s">
        <v>5197</v>
      </c>
      <c r="MIA1" s="1460" t="s">
        <v>5197</v>
      </c>
      <c r="MIB1" s="1460" t="s">
        <v>5197</v>
      </c>
      <c r="MIC1" s="1460" t="s">
        <v>5197</v>
      </c>
      <c r="MID1" s="1460" t="s">
        <v>5197</v>
      </c>
      <c r="MIE1" s="1460" t="s">
        <v>5197</v>
      </c>
      <c r="MIF1" s="1460" t="s">
        <v>5197</v>
      </c>
      <c r="MIG1" s="1460" t="s">
        <v>5197</v>
      </c>
      <c r="MIH1" s="1460" t="s">
        <v>5197</v>
      </c>
      <c r="MII1" s="1460" t="s">
        <v>5197</v>
      </c>
      <c r="MIJ1" s="1460" t="s">
        <v>5197</v>
      </c>
      <c r="MIK1" s="1460" t="s">
        <v>5197</v>
      </c>
      <c r="MIL1" s="1460" t="s">
        <v>5197</v>
      </c>
      <c r="MIM1" s="1460" t="s">
        <v>5197</v>
      </c>
      <c r="MIN1" s="1460" t="s">
        <v>5197</v>
      </c>
      <c r="MIO1" s="1460" t="s">
        <v>5197</v>
      </c>
      <c r="MIP1" s="1460" t="s">
        <v>5197</v>
      </c>
      <c r="MIQ1" s="1460" t="s">
        <v>5197</v>
      </c>
      <c r="MIR1" s="1460" t="s">
        <v>5197</v>
      </c>
      <c r="MIS1" s="1460" t="s">
        <v>5197</v>
      </c>
      <c r="MIT1" s="1460" t="s">
        <v>5197</v>
      </c>
      <c r="MIU1" s="1460" t="s">
        <v>5197</v>
      </c>
      <c r="MIV1" s="1460" t="s">
        <v>5197</v>
      </c>
      <c r="MIW1" s="1460" t="s">
        <v>5197</v>
      </c>
      <c r="MIX1" s="1460" t="s">
        <v>5197</v>
      </c>
      <c r="MIY1" s="1460" t="s">
        <v>5197</v>
      </c>
      <c r="MIZ1" s="1460" t="s">
        <v>5197</v>
      </c>
      <c r="MJA1" s="1460" t="s">
        <v>5197</v>
      </c>
      <c r="MJB1" s="1460" t="s">
        <v>5197</v>
      </c>
      <c r="MJC1" s="1460" t="s">
        <v>5197</v>
      </c>
      <c r="MJD1" s="1460" t="s">
        <v>5197</v>
      </c>
      <c r="MJE1" s="1460" t="s">
        <v>5197</v>
      </c>
      <c r="MJF1" s="1460" t="s">
        <v>5197</v>
      </c>
      <c r="MJG1" s="1460" t="s">
        <v>5197</v>
      </c>
      <c r="MJH1" s="1460" t="s">
        <v>5197</v>
      </c>
      <c r="MJI1" s="1460" t="s">
        <v>5197</v>
      </c>
      <c r="MJJ1" s="1460" t="s">
        <v>5197</v>
      </c>
      <c r="MJK1" s="1460" t="s">
        <v>5197</v>
      </c>
      <c r="MJL1" s="1460" t="s">
        <v>5197</v>
      </c>
      <c r="MJM1" s="1460" t="s">
        <v>5197</v>
      </c>
      <c r="MJN1" s="1460" t="s">
        <v>5197</v>
      </c>
      <c r="MJO1" s="1460" t="s">
        <v>5197</v>
      </c>
      <c r="MJP1" s="1460" t="s">
        <v>5197</v>
      </c>
      <c r="MJQ1" s="1460" t="s">
        <v>5197</v>
      </c>
      <c r="MJR1" s="1460" t="s">
        <v>5197</v>
      </c>
      <c r="MJS1" s="1460" t="s">
        <v>5197</v>
      </c>
      <c r="MJT1" s="1460" t="s">
        <v>5197</v>
      </c>
      <c r="MJU1" s="1460" t="s">
        <v>5197</v>
      </c>
      <c r="MJV1" s="1460" t="s">
        <v>5197</v>
      </c>
      <c r="MJW1" s="1460" t="s">
        <v>5197</v>
      </c>
      <c r="MJX1" s="1460" t="s">
        <v>5197</v>
      </c>
      <c r="MJY1" s="1460" t="s">
        <v>5197</v>
      </c>
      <c r="MJZ1" s="1460" t="s">
        <v>5197</v>
      </c>
      <c r="MKA1" s="1460" t="s">
        <v>5197</v>
      </c>
      <c r="MKB1" s="1460" t="s">
        <v>5197</v>
      </c>
      <c r="MKC1" s="1460" t="s">
        <v>5197</v>
      </c>
      <c r="MKD1" s="1460" t="s">
        <v>5197</v>
      </c>
      <c r="MKE1" s="1460" t="s">
        <v>5197</v>
      </c>
      <c r="MKF1" s="1460" t="s">
        <v>5197</v>
      </c>
      <c r="MKG1" s="1460" t="s">
        <v>5197</v>
      </c>
      <c r="MKH1" s="1460" t="s">
        <v>5197</v>
      </c>
      <c r="MKI1" s="1460" t="s">
        <v>5197</v>
      </c>
      <c r="MKJ1" s="1460" t="s">
        <v>5197</v>
      </c>
      <c r="MKK1" s="1460" t="s">
        <v>5197</v>
      </c>
      <c r="MKL1" s="1460" t="s">
        <v>5197</v>
      </c>
      <c r="MKM1" s="1460" t="s">
        <v>5197</v>
      </c>
      <c r="MKN1" s="1460" t="s">
        <v>5197</v>
      </c>
      <c r="MKO1" s="1460" t="s">
        <v>5197</v>
      </c>
      <c r="MKP1" s="1460" t="s">
        <v>5197</v>
      </c>
      <c r="MKQ1" s="1460" t="s">
        <v>5197</v>
      </c>
      <c r="MKR1" s="1460" t="s">
        <v>5197</v>
      </c>
      <c r="MKS1" s="1460" t="s">
        <v>5197</v>
      </c>
      <c r="MKT1" s="1460" t="s">
        <v>5197</v>
      </c>
      <c r="MKU1" s="1460" t="s">
        <v>5197</v>
      </c>
      <c r="MKV1" s="1460" t="s">
        <v>5197</v>
      </c>
      <c r="MKW1" s="1460" t="s">
        <v>5197</v>
      </c>
      <c r="MKX1" s="1460" t="s">
        <v>5197</v>
      </c>
      <c r="MKY1" s="1460" t="s">
        <v>5197</v>
      </c>
      <c r="MKZ1" s="1460" t="s">
        <v>5197</v>
      </c>
      <c r="MLA1" s="1460" t="s">
        <v>5197</v>
      </c>
      <c r="MLB1" s="1460" t="s">
        <v>5197</v>
      </c>
      <c r="MLC1" s="1460" t="s">
        <v>5197</v>
      </c>
      <c r="MLD1" s="1460" t="s">
        <v>5197</v>
      </c>
      <c r="MLE1" s="1460" t="s">
        <v>5197</v>
      </c>
      <c r="MLF1" s="1460" t="s">
        <v>5197</v>
      </c>
      <c r="MLG1" s="1460" t="s">
        <v>5197</v>
      </c>
      <c r="MLH1" s="1460" t="s">
        <v>5197</v>
      </c>
      <c r="MLI1" s="1460" t="s">
        <v>5197</v>
      </c>
      <c r="MLJ1" s="1460" t="s">
        <v>5197</v>
      </c>
      <c r="MLK1" s="1460" t="s">
        <v>5197</v>
      </c>
      <c r="MLL1" s="1460" t="s">
        <v>5197</v>
      </c>
      <c r="MLM1" s="1460" t="s">
        <v>5197</v>
      </c>
      <c r="MLN1" s="1460" t="s">
        <v>5197</v>
      </c>
      <c r="MLO1" s="1460" t="s">
        <v>5197</v>
      </c>
      <c r="MLP1" s="1460" t="s">
        <v>5197</v>
      </c>
      <c r="MLQ1" s="1460" t="s">
        <v>5197</v>
      </c>
      <c r="MLR1" s="1460" t="s">
        <v>5197</v>
      </c>
      <c r="MLS1" s="1460" t="s">
        <v>5197</v>
      </c>
      <c r="MLT1" s="1460" t="s">
        <v>5197</v>
      </c>
      <c r="MLU1" s="1460" t="s">
        <v>5197</v>
      </c>
      <c r="MLV1" s="1460" t="s">
        <v>5197</v>
      </c>
      <c r="MLW1" s="1460" t="s">
        <v>5197</v>
      </c>
      <c r="MLX1" s="1460" t="s">
        <v>5197</v>
      </c>
      <c r="MLY1" s="1460" t="s">
        <v>5197</v>
      </c>
      <c r="MLZ1" s="1460" t="s">
        <v>5197</v>
      </c>
      <c r="MMA1" s="1460" t="s">
        <v>5197</v>
      </c>
      <c r="MMB1" s="1460" t="s">
        <v>5197</v>
      </c>
      <c r="MMC1" s="1460" t="s">
        <v>5197</v>
      </c>
      <c r="MMD1" s="1460" t="s">
        <v>5197</v>
      </c>
      <c r="MME1" s="1460" t="s">
        <v>5197</v>
      </c>
      <c r="MMF1" s="1460" t="s">
        <v>5197</v>
      </c>
      <c r="MMG1" s="1460" t="s">
        <v>5197</v>
      </c>
      <c r="MMH1" s="1460" t="s">
        <v>5197</v>
      </c>
      <c r="MMI1" s="1460" t="s">
        <v>5197</v>
      </c>
      <c r="MMJ1" s="1460" t="s">
        <v>5197</v>
      </c>
      <c r="MMK1" s="1460" t="s">
        <v>5197</v>
      </c>
      <c r="MML1" s="1460" t="s">
        <v>5197</v>
      </c>
      <c r="MMM1" s="1460" t="s">
        <v>5197</v>
      </c>
      <c r="MMN1" s="1460" t="s">
        <v>5197</v>
      </c>
      <c r="MMO1" s="1460" t="s">
        <v>5197</v>
      </c>
      <c r="MMP1" s="1460" t="s">
        <v>5197</v>
      </c>
      <c r="MMQ1" s="1460" t="s">
        <v>5197</v>
      </c>
      <c r="MMR1" s="1460" t="s">
        <v>5197</v>
      </c>
      <c r="MMS1" s="1460" t="s">
        <v>5197</v>
      </c>
      <c r="MMT1" s="1460" t="s">
        <v>5197</v>
      </c>
      <c r="MMU1" s="1460" t="s">
        <v>5197</v>
      </c>
      <c r="MMV1" s="1460" t="s">
        <v>5197</v>
      </c>
      <c r="MMW1" s="1460" t="s">
        <v>5197</v>
      </c>
      <c r="MMX1" s="1460" t="s">
        <v>5197</v>
      </c>
      <c r="MMY1" s="1460" t="s">
        <v>5197</v>
      </c>
      <c r="MMZ1" s="1460" t="s">
        <v>5197</v>
      </c>
      <c r="MNA1" s="1460" t="s">
        <v>5197</v>
      </c>
      <c r="MNB1" s="1460" t="s">
        <v>5197</v>
      </c>
      <c r="MNC1" s="1460" t="s">
        <v>5197</v>
      </c>
      <c r="MND1" s="1460" t="s">
        <v>5197</v>
      </c>
      <c r="MNE1" s="1460" t="s">
        <v>5197</v>
      </c>
      <c r="MNF1" s="1460" t="s">
        <v>5197</v>
      </c>
      <c r="MNG1" s="1460" t="s">
        <v>5197</v>
      </c>
      <c r="MNH1" s="1460" t="s">
        <v>5197</v>
      </c>
      <c r="MNI1" s="1460" t="s">
        <v>5197</v>
      </c>
      <c r="MNJ1" s="1460" t="s">
        <v>5197</v>
      </c>
      <c r="MNK1" s="1460" t="s">
        <v>5197</v>
      </c>
      <c r="MNL1" s="1460" t="s">
        <v>5197</v>
      </c>
      <c r="MNM1" s="1460" t="s">
        <v>5197</v>
      </c>
      <c r="MNN1" s="1460" t="s">
        <v>5197</v>
      </c>
      <c r="MNO1" s="1460" t="s">
        <v>5197</v>
      </c>
      <c r="MNP1" s="1460" t="s">
        <v>5197</v>
      </c>
      <c r="MNQ1" s="1460" t="s">
        <v>5197</v>
      </c>
      <c r="MNR1" s="1460" t="s">
        <v>5197</v>
      </c>
      <c r="MNS1" s="1460" t="s">
        <v>5197</v>
      </c>
      <c r="MNT1" s="1460" t="s">
        <v>5197</v>
      </c>
      <c r="MNU1" s="1460" t="s">
        <v>5197</v>
      </c>
      <c r="MNV1" s="1460" t="s">
        <v>5197</v>
      </c>
      <c r="MNW1" s="1460" t="s">
        <v>5197</v>
      </c>
      <c r="MNX1" s="1460" t="s">
        <v>5197</v>
      </c>
      <c r="MNY1" s="1460" t="s">
        <v>5197</v>
      </c>
      <c r="MNZ1" s="1460" t="s">
        <v>5197</v>
      </c>
      <c r="MOA1" s="1460" t="s">
        <v>5197</v>
      </c>
      <c r="MOB1" s="1460" t="s">
        <v>5197</v>
      </c>
      <c r="MOC1" s="1460" t="s">
        <v>5197</v>
      </c>
      <c r="MOD1" s="1460" t="s">
        <v>5197</v>
      </c>
      <c r="MOE1" s="1460" t="s">
        <v>5197</v>
      </c>
      <c r="MOF1" s="1460" t="s">
        <v>5197</v>
      </c>
      <c r="MOG1" s="1460" t="s">
        <v>5197</v>
      </c>
      <c r="MOH1" s="1460" t="s">
        <v>5197</v>
      </c>
      <c r="MOI1" s="1460" t="s">
        <v>5197</v>
      </c>
      <c r="MOJ1" s="1460" t="s">
        <v>5197</v>
      </c>
      <c r="MOK1" s="1460" t="s">
        <v>5197</v>
      </c>
      <c r="MOL1" s="1460" t="s">
        <v>5197</v>
      </c>
      <c r="MOM1" s="1460" t="s">
        <v>5197</v>
      </c>
      <c r="MON1" s="1460" t="s">
        <v>5197</v>
      </c>
      <c r="MOO1" s="1460" t="s">
        <v>5197</v>
      </c>
      <c r="MOP1" s="1460" t="s">
        <v>5197</v>
      </c>
      <c r="MOQ1" s="1460" t="s">
        <v>5197</v>
      </c>
      <c r="MOR1" s="1460" t="s">
        <v>5197</v>
      </c>
      <c r="MOS1" s="1460" t="s">
        <v>5197</v>
      </c>
      <c r="MOT1" s="1460" t="s">
        <v>5197</v>
      </c>
      <c r="MOU1" s="1460" t="s">
        <v>5197</v>
      </c>
      <c r="MOV1" s="1460" t="s">
        <v>5197</v>
      </c>
      <c r="MOW1" s="1460" t="s">
        <v>5197</v>
      </c>
      <c r="MOX1" s="1460" t="s">
        <v>5197</v>
      </c>
      <c r="MOY1" s="1460" t="s">
        <v>5197</v>
      </c>
      <c r="MOZ1" s="1460" t="s">
        <v>5197</v>
      </c>
      <c r="MPA1" s="1460" t="s">
        <v>5197</v>
      </c>
      <c r="MPB1" s="1460" t="s">
        <v>5197</v>
      </c>
      <c r="MPC1" s="1460" t="s">
        <v>5197</v>
      </c>
      <c r="MPD1" s="1460" t="s">
        <v>5197</v>
      </c>
      <c r="MPE1" s="1460" t="s">
        <v>5197</v>
      </c>
      <c r="MPF1" s="1460" t="s">
        <v>5197</v>
      </c>
      <c r="MPG1" s="1460" t="s">
        <v>5197</v>
      </c>
      <c r="MPH1" s="1460" t="s">
        <v>5197</v>
      </c>
      <c r="MPI1" s="1460" t="s">
        <v>5197</v>
      </c>
      <c r="MPJ1" s="1460" t="s">
        <v>5197</v>
      </c>
      <c r="MPK1" s="1460" t="s">
        <v>5197</v>
      </c>
      <c r="MPL1" s="1460" t="s">
        <v>5197</v>
      </c>
      <c r="MPM1" s="1460" t="s">
        <v>5197</v>
      </c>
      <c r="MPN1" s="1460" t="s">
        <v>5197</v>
      </c>
      <c r="MPO1" s="1460" t="s">
        <v>5197</v>
      </c>
      <c r="MPP1" s="1460" t="s">
        <v>5197</v>
      </c>
      <c r="MPQ1" s="1460" t="s">
        <v>5197</v>
      </c>
      <c r="MPR1" s="1460" t="s">
        <v>5197</v>
      </c>
      <c r="MPS1" s="1460" t="s">
        <v>5197</v>
      </c>
      <c r="MPT1" s="1460" t="s">
        <v>5197</v>
      </c>
      <c r="MPU1" s="1460" t="s">
        <v>5197</v>
      </c>
      <c r="MPV1" s="1460" t="s">
        <v>5197</v>
      </c>
      <c r="MPW1" s="1460" t="s">
        <v>5197</v>
      </c>
      <c r="MPX1" s="1460" t="s">
        <v>5197</v>
      </c>
      <c r="MPY1" s="1460" t="s">
        <v>5197</v>
      </c>
      <c r="MPZ1" s="1460" t="s">
        <v>5197</v>
      </c>
      <c r="MQA1" s="1460" t="s">
        <v>5197</v>
      </c>
      <c r="MQB1" s="1460" t="s">
        <v>5197</v>
      </c>
      <c r="MQC1" s="1460" t="s">
        <v>5197</v>
      </c>
      <c r="MQD1" s="1460" t="s">
        <v>5197</v>
      </c>
      <c r="MQE1" s="1460" t="s">
        <v>5197</v>
      </c>
      <c r="MQF1" s="1460" t="s">
        <v>5197</v>
      </c>
      <c r="MQG1" s="1460" t="s">
        <v>5197</v>
      </c>
      <c r="MQH1" s="1460" t="s">
        <v>5197</v>
      </c>
      <c r="MQI1" s="1460" t="s">
        <v>5197</v>
      </c>
      <c r="MQJ1" s="1460" t="s">
        <v>5197</v>
      </c>
      <c r="MQK1" s="1460" t="s">
        <v>5197</v>
      </c>
      <c r="MQL1" s="1460" t="s">
        <v>5197</v>
      </c>
      <c r="MQM1" s="1460" t="s">
        <v>5197</v>
      </c>
      <c r="MQN1" s="1460" t="s">
        <v>5197</v>
      </c>
      <c r="MQO1" s="1460" t="s">
        <v>5197</v>
      </c>
      <c r="MQP1" s="1460" t="s">
        <v>5197</v>
      </c>
      <c r="MQQ1" s="1460" t="s">
        <v>5197</v>
      </c>
      <c r="MQR1" s="1460" t="s">
        <v>5197</v>
      </c>
      <c r="MQS1" s="1460" t="s">
        <v>5197</v>
      </c>
      <c r="MQT1" s="1460" t="s">
        <v>5197</v>
      </c>
      <c r="MQU1" s="1460" t="s">
        <v>5197</v>
      </c>
      <c r="MQV1" s="1460" t="s">
        <v>5197</v>
      </c>
      <c r="MQW1" s="1460" t="s">
        <v>5197</v>
      </c>
      <c r="MQX1" s="1460" t="s">
        <v>5197</v>
      </c>
      <c r="MQY1" s="1460" t="s">
        <v>5197</v>
      </c>
      <c r="MQZ1" s="1460" t="s">
        <v>5197</v>
      </c>
      <c r="MRA1" s="1460" t="s">
        <v>5197</v>
      </c>
      <c r="MRB1" s="1460" t="s">
        <v>5197</v>
      </c>
      <c r="MRC1" s="1460" t="s">
        <v>5197</v>
      </c>
      <c r="MRD1" s="1460" t="s">
        <v>5197</v>
      </c>
      <c r="MRE1" s="1460" t="s">
        <v>5197</v>
      </c>
      <c r="MRF1" s="1460" t="s">
        <v>5197</v>
      </c>
      <c r="MRG1" s="1460" t="s">
        <v>5197</v>
      </c>
      <c r="MRH1" s="1460" t="s">
        <v>5197</v>
      </c>
      <c r="MRI1" s="1460" t="s">
        <v>5197</v>
      </c>
      <c r="MRJ1" s="1460" t="s">
        <v>5197</v>
      </c>
      <c r="MRK1" s="1460" t="s">
        <v>5197</v>
      </c>
      <c r="MRL1" s="1460" t="s">
        <v>5197</v>
      </c>
      <c r="MRM1" s="1460" t="s">
        <v>5197</v>
      </c>
      <c r="MRN1" s="1460" t="s">
        <v>5197</v>
      </c>
      <c r="MRO1" s="1460" t="s">
        <v>5197</v>
      </c>
      <c r="MRP1" s="1460" t="s">
        <v>5197</v>
      </c>
      <c r="MRQ1" s="1460" t="s">
        <v>5197</v>
      </c>
      <c r="MRR1" s="1460" t="s">
        <v>5197</v>
      </c>
      <c r="MRS1" s="1460" t="s">
        <v>5197</v>
      </c>
      <c r="MRT1" s="1460" t="s">
        <v>5197</v>
      </c>
      <c r="MRU1" s="1460" t="s">
        <v>5197</v>
      </c>
      <c r="MRV1" s="1460" t="s">
        <v>5197</v>
      </c>
      <c r="MRW1" s="1460" t="s">
        <v>5197</v>
      </c>
      <c r="MRX1" s="1460" t="s">
        <v>5197</v>
      </c>
      <c r="MRY1" s="1460" t="s">
        <v>5197</v>
      </c>
      <c r="MRZ1" s="1460" t="s">
        <v>5197</v>
      </c>
      <c r="MSA1" s="1460" t="s">
        <v>5197</v>
      </c>
      <c r="MSB1" s="1460" t="s">
        <v>5197</v>
      </c>
      <c r="MSC1" s="1460" t="s">
        <v>5197</v>
      </c>
      <c r="MSD1" s="1460" t="s">
        <v>5197</v>
      </c>
      <c r="MSE1" s="1460" t="s">
        <v>5197</v>
      </c>
      <c r="MSF1" s="1460" t="s">
        <v>5197</v>
      </c>
      <c r="MSG1" s="1460" t="s">
        <v>5197</v>
      </c>
      <c r="MSH1" s="1460" t="s">
        <v>5197</v>
      </c>
      <c r="MSI1" s="1460" t="s">
        <v>5197</v>
      </c>
      <c r="MSJ1" s="1460" t="s">
        <v>5197</v>
      </c>
      <c r="MSK1" s="1460" t="s">
        <v>5197</v>
      </c>
      <c r="MSL1" s="1460" t="s">
        <v>5197</v>
      </c>
      <c r="MSM1" s="1460" t="s">
        <v>5197</v>
      </c>
      <c r="MSN1" s="1460" t="s">
        <v>5197</v>
      </c>
      <c r="MSO1" s="1460" t="s">
        <v>5197</v>
      </c>
      <c r="MSP1" s="1460" t="s">
        <v>5197</v>
      </c>
      <c r="MSQ1" s="1460" t="s">
        <v>5197</v>
      </c>
      <c r="MSR1" s="1460" t="s">
        <v>5197</v>
      </c>
      <c r="MSS1" s="1460" t="s">
        <v>5197</v>
      </c>
      <c r="MST1" s="1460" t="s">
        <v>5197</v>
      </c>
      <c r="MSU1" s="1460" t="s">
        <v>5197</v>
      </c>
      <c r="MSV1" s="1460" t="s">
        <v>5197</v>
      </c>
      <c r="MSW1" s="1460" t="s">
        <v>5197</v>
      </c>
      <c r="MSX1" s="1460" t="s">
        <v>5197</v>
      </c>
      <c r="MSY1" s="1460" t="s">
        <v>5197</v>
      </c>
      <c r="MSZ1" s="1460" t="s">
        <v>5197</v>
      </c>
      <c r="MTA1" s="1460" t="s">
        <v>5197</v>
      </c>
      <c r="MTB1" s="1460" t="s">
        <v>5197</v>
      </c>
      <c r="MTC1" s="1460" t="s">
        <v>5197</v>
      </c>
      <c r="MTD1" s="1460" t="s">
        <v>5197</v>
      </c>
      <c r="MTE1" s="1460" t="s">
        <v>5197</v>
      </c>
      <c r="MTF1" s="1460" t="s">
        <v>5197</v>
      </c>
      <c r="MTG1" s="1460" t="s">
        <v>5197</v>
      </c>
      <c r="MTH1" s="1460" t="s">
        <v>5197</v>
      </c>
      <c r="MTI1" s="1460" t="s">
        <v>5197</v>
      </c>
      <c r="MTJ1" s="1460" t="s">
        <v>5197</v>
      </c>
      <c r="MTK1" s="1460" t="s">
        <v>5197</v>
      </c>
      <c r="MTL1" s="1460" t="s">
        <v>5197</v>
      </c>
      <c r="MTM1" s="1460" t="s">
        <v>5197</v>
      </c>
      <c r="MTN1" s="1460" t="s">
        <v>5197</v>
      </c>
      <c r="MTO1" s="1460" t="s">
        <v>5197</v>
      </c>
      <c r="MTP1" s="1460" t="s">
        <v>5197</v>
      </c>
      <c r="MTQ1" s="1460" t="s">
        <v>5197</v>
      </c>
      <c r="MTR1" s="1460" t="s">
        <v>5197</v>
      </c>
      <c r="MTS1" s="1460" t="s">
        <v>5197</v>
      </c>
      <c r="MTT1" s="1460" t="s">
        <v>5197</v>
      </c>
      <c r="MTU1" s="1460" t="s">
        <v>5197</v>
      </c>
      <c r="MTV1" s="1460" t="s">
        <v>5197</v>
      </c>
      <c r="MTW1" s="1460" t="s">
        <v>5197</v>
      </c>
      <c r="MTX1" s="1460" t="s">
        <v>5197</v>
      </c>
      <c r="MTY1" s="1460" t="s">
        <v>5197</v>
      </c>
      <c r="MTZ1" s="1460" t="s">
        <v>5197</v>
      </c>
      <c r="MUA1" s="1460" t="s">
        <v>5197</v>
      </c>
      <c r="MUB1" s="1460" t="s">
        <v>5197</v>
      </c>
      <c r="MUC1" s="1460" t="s">
        <v>5197</v>
      </c>
      <c r="MUD1" s="1460" t="s">
        <v>5197</v>
      </c>
      <c r="MUE1" s="1460" t="s">
        <v>5197</v>
      </c>
      <c r="MUF1" s="1460" t="s">
        <v>5197</v>
      </c>
      <c r="MUG1" s="1460" t="s">
        <v>5197</v>
      </c>
      <c r="MUH1" s="1460" t="s">
        <v>5197</v>
      </c>
      <c r="MUI1" s="1460" t="s">
        <v>5197</v>
      </c>
      <c r="MUJ1" s="1460" t="s">
        <v>5197</v>
      </c>
      <c r="MUK1" s="1460" t="s">
        <v>5197</v>
      </c>
      <c r="MUL1" s="1460" t="s">
        <v>5197</v>
      </c>
      <c r="MUM1" s="1460" t="s">
        <v>5197</v>
      </c>
      <c r="MUN1" s="1460" t="s">
        <v>5197</v>
      </c>
      <c r="MUO1" s="1460" t="s">
        <v>5197</v>
      </c>
      <c r="MUP1" s="1460" t="s">
        <v>5197</v>
      </c>
      <c r="MUQ1" s="1460" t="s">
        <v>5197</v>
      </c>
      <c r="MUR1" s="1460" t="s">
        <v>5197</v>
      </c>
      <c r="MUS1" s="1460" t="s">
        <v>5197</v>
      </c>
      <c r="MUT1" s="1460" t="s">
        <v>5197</v>
      </c>
      <c r="MUU1" s="1460" t="s">
        <v>5197</v>
      </c>
      <c r="MUV1" s="1460" t="s">
        <v>5197</v>
      </c>
      <c r="MUW1" s="1460" t="s">
        <v>5197</v>
      </c>
      <c r="MUX1" s="1460" t="s">
        <v>5197</v>
      </c>
      <c r="MUY1" s="1460" t="s">
        <v>5197</v>
      </c>
      <c r="MUZ1" s="1460" t="s">
        <v>5197</v>
      </c>
      <c r="MVA1" s="1460" t="s">
        <v>5197</v>
      </c>
      <c r="MVB1" s="1460" t="s">
        <v>5197</v>
      </c>
      <c r="MVC1" s="1460" t="s">
        <v>5197</v>
      </c>
      <c r="MVD1" s="1460" t="s">
        <v>5197</v>
      </c>
      <c r="MVE1" s="1460" t="s">
        <v>5197</v>
      </c>
      <c r="MVF1" s="1460" t="s">
        <v>5197</v>
      </c>
      <c r="MVG1" s="1460" t="s">
        <v>5197</v>
      </c>
      <c r="MVH1" s="1460" t="s">
        <v>5197</v>
      </c>
      <c r="MVI1" s="1460" t="s">
        <v>5197</v>
      </c>
      <c r="MVJ1" s="1460" t="s">
        <v>5197</v>
      </c>
      <c r="MVK1" s="1460" t="s">
        <v>5197</v>
      </c>
      <c r="MVL1" s="1460" t="s">
        <v>5197</v>
      </c>
      <c r="MVM1" s="1460" t="s">
        <v>5197</v>
      </c>
      <c r="MVN1" s="1460" t="s">
        <v>5197</v>
      </c>
      <c r="MVO1" s="1460" t="s">
        <v>5197</v>
      </c>
      <c r="MVP1" s="1460" t="s">
        <v>5197</v>
      </c>
      <c r="MVQ1" s="1460" t="s">
        <v>5197</v>
      </c>
      <c r="MVR1" s="1460" t="s">
        <v>5197</v>
      </c>
      <c r="MVS1" s="1460" t="s">
        <v>5197</v>
      </c>
      <c r="MVT1" s="1460" t="s">
        <v>5197</v>
      </c>
      <c r="MVU1" s="1460" t="s">
        <v>5197</v>
      </c>
      <c r="MVV1" s="1460" t="s">
        <v>5197</v>
      </c>
      <c r="MVW1" s="1460" t="s">
        <v>5197</v>
      </c>
      <c r="MVX1" s="1460" t="s">
        <v>5197</v>
      </c>
      <c r="MVY1" s="1460" t="s">
        <v>5197</v>
      </c>
      <c r="MVZ1" s="1460" t="s">
        <v>5197</v>
      </c>
      <c r="MWA1" s="1460" t="s">
        <v>5197</v>
      </c>
      <c r="MWB1" s="1460" t="s">
        <v>5197</v>
      </c>
      <c r="MWC1" s="1460" t="s">
        <v>5197</v>
      </c>
      <c r="MWD1" s="1460" t="s">
        <v>5197</v>
      </c>
      <c r="MWE1" s="1460" t="s">
        <v>5197</v>
      </c>
      <c r="MWF1" s="1460" t="s">
        <v>5197</v>
      </c>
      <c r="MWG1" s="1460" t="s">
        <v>5197</v>
      </c>
      <c r="MWH1" s="1460" t="s">
        <v>5197</v>
      </c>
      <c r="MWI1" s="1460" t="s">
        <v>5197</v>
      </c>
      <c r="MWJ1" s="1460" t="s">
        <v>5197</v>
      </c>
      <c r="MWK1" s="1460" t="s">
        <v>5197</v>
      </c>
      <c r="MWL1" s="1460" t="s">
        <v>5197</v>
      </c>
      <c r="MWM1" s="1460" t="s">
        <v>5197</v>
      </c>
      <c r="MWN1" s="1460" t="s">
        <v>5197</v>
      </c>
      <c r="MWO1" s="1460" t="s">
        <v>5197</v>
      </c>
      <c r="MWP1" s="1460" t="s">
        <v>5197</v>
      </c>
      <c r="MWQ1" s="1460" t="s">
        <v>5197</v>
      </c>
      <c r="MWR1" s="1460" t="s">
        <v>5197</v>
      </c>
      <c r="MWS1" s="1460" t="s">
        <v>5197</v>
      </c>
      <c r="MWT1" s="1460" t="s">
        <v>5197</v>
      </c>
      <c r="MWU1" s="1460" t="s">
        <v>5197</v>
      </c>
      <c r="MWV1" s="1460" t="s">
        <v>5197</v>
      </c>
      <c r="MWW1" s="1460" t="s">
        <v>5197</v>
      </c>
      <c r="MWX1" s="1460" t="s">
        <v>5197</v>
      </c>
      <c r="MWY1" s="1460" t="s">
        <v>5197</v>
      </c>
      <c r="MWZ1" s="1460" t="s">
        <v>5197</v>
      </c>
      <c r="MXA1" s="1460" t="s">
        <v>5197</v>
      </c>
      <c r="MXB1" s="1460" t="s">
        <v>5197</v>
      </c>
      <c r="MXC1" s="1460" t="s">
        <v>5197</v>
      </c>
      <c r="MXD1" s="1460" t="s">
        <v>5197</v>
      </c>
      <c r="MXE1" s="1460" t="s">
        <v>5197</v>
      </c>
      <c r="MXF1" s="1460" t="s">
        <v>5197</v>
      </c>
      <c r="MXG1" s="1460" t="s">
        <v>5197</v>
      </c>
      <c r="MXH1" s="1460" t="s">
        <v>5197</v>
      </c>
      <c r="MXI1" s="1460" t="s">
        <v>5197</v>
      </c>
      <c r="MXJ1" s="1460" t="s">
        <v>5197</v>
      </c>
      <c r="MXK1" s="1460" t="s">
        <v>5197</v>
      </c>
      <c r="MXL1" s="1460" t="s">
        <v>5197</v>
      </c>
      <c r="MXM1" s="1460" t="s">
        <v>5197</v>
      </c>
      <c r="MXN1" s="1460" t="s">
        <v>5197</v>
      </c>
      <c r="MXO1" s="1460" t="s">
        <v>5197</v>
      </c>
      <c r="MXP1" s="1460" t="s">
        <v>5197</v>
      </c>
      <c r="MXQ1" s="1460" t="s">
        <v>5197</v>
      </c>
      <c r="MXR1" s="1460" t="s">
        <v>5197</v>
      </c>
      <c r="MXS1" s="1460" t="s">
        <v>5197</v>
      </c>
      <c r="MXT1" s="1460" t="s">
        <v>5197</v>
      </c>
      <c r="MXU1" s="1460" t="s">
        <v>5197</v>
      </c>
      <c r="MXV1" s="1460" t="s">
        <v>5197</v>
      </c>
      <c r="MXW1" s="1460" t="s">
        <v>5197</v>
      </c>
      <c r="MXX1" s="1460" t="s">
        <v>5197</v>
      </c>
      <c r="MXY1" s="1460" t="s">
        <v>5197</v>
      </c>
      <c r="MXZ1" s="1460" t="s">
        <v>5197</v>
      </c>
      <c r="MYA1" s="1460" t="s">
        <v>5197</v>
      </c>
      <c r="MYB1" s="1460" t="s">
        <v>5197</v>
      </c>
      <c r="MYC1" s="1460" t="s">
        <v>5197</v>
      </c>
      <c r="MYD1" s="1460" t="s">
        <v>5197</v>
      </c>
      <c r="MYE1" s="1460" t="s">
        <v>5197</v>
      </c>
      <c r="MYF1" s="1460" t="s">
        <v>5197</v>
      </c>
      <c r="MYG1" s="1460" t="s">
        <v>5197</v>
      </c>
      <c r="MYH1" s="1460" t="s">
        <v>5197</v>
      </c>
      <c r="MYI1" s="1460" t="s">
        <v>5197</v>
      </c>
      <c r="MYJ1" s="1460" t="s">
        <v>5197</v>
      </c>
      <c r="MYK1" s="1460" t="s">
        <v>5197</v>
      </c>
      <c r="MYL1" s="1460" t="s">
        <v>5197</v>
      </c>
      <c r="MYM1" s="1460" t="s">
        <v>5197</v>
      </c>
      <c r="MYN1" s="1460" t="s">
        <v>5197</v>
      </c>
      <c r="MYO1" s="1460" t="s">
        <v>5197</v>
      </c>
      <c r="MYP1" s="1460" t="s">
        <v>5197</v>
      </c>
      <c r="MYQ1" s="1460" t="s">
        <v>5197</v>
      </c>
      <c r="MYR1" s="1460" t="s">
        <v>5197</v>
      </c>
      <c r="MYS1" s="1460" t="s">
        <v>5197</v>
      </c>
      <c r="MYT1" s="1460" t="s">
        <v>5197</v>
      </c>
      <c r="MYU1" s="1460" t="s">
        <v>5197</v>
      </c>
      <c r="MYV1" s="1460" t="s">
        <v>5197</v>
      </c>
      <c r="MYW1" s="1460" t="s">
        <v>5197</v>
      </c>
      <c r="MYX1" s="1460" t="s">
        <v>5197</v>
      </c>
      <c r="MYY1" s="1460" t="s">
        <v>5197</v>
      </c>
      <c r="MYZ1" s="1460" t="s">
        <v>5197</v>
      </c>
      <c r="MZA1" s="1460" t="s">
        <v>5197</v>
      </c>
      <c r="MZB1" s="1460" t="s">
        <v>5197</v>
      </c>
      <c r="MZC1" s="1460" t="s">
        <v>5197</v>
      </c>
      <c r="MZD1" s="1460" t="s">
        <v>5197</v>
      </c>
      <c r="MZE1" s="1460" t="s">
        <v>5197</v>
      </c>
      <c r="MZF1" s="1460" t="s">
        <v>5197</v>
      </c>
      <c r="MZG1" s="1460" t="s">
        <v>5197</v>
      </c>
      <c r="MZH1" s="1460" t="s">
        <v>5197</v>
      </c>
      <c r="MZI1" s="1460" t="s">
        <v>5197</v>
      </c>
      <c r="MZJ1" s="1460" t="s">
        <v>5197</v>
      </c>
      <c r="MZK1" s="1460" t="s">
        <v>5197</v>
      </c>
      <c r="MZL1" s="1460" t="s">
        <v>5197</v>
      </c>
      <c r="MZM1" s="1460" t="s">
        <v>5197</v>
      </c>
      <c r="MZN1" s="1460" t="s">
        <v>5197</v>
      </c>
      <c r="MZO1" s="1460" t="s">
        <v>5197</v>
      </c>
      <c r="MZP1" s="1460" t="s">
        <v>5197</v>
      </c>
      <c r="MZQ1" s="1460" t="s">
        <v>5197</v>
      </c>
      <c r="MZR1" s="1460" t="s">
        <v>5197</v>
      </c>
      <c r="MZS1" s="1460" t="s">
        <v>5197</v>
      </c>
      <c r="MZT1" s="1460" t="s">
        <v>5197</v>
      </c>
      <c r="MZU1" s="1460" t="s">
        <v>5197</v>
      </c>
      <c r="MZV1" s="1460" t="s">
        <v>5197</v>
      </c>
      <c r="MZW1" s="1460" t="s">
        <v>5197</v>
      </c>
      <c r="MZX1" s="1460" t="s">
        <v>5197</v>
      </c>
      <c r="MZY1" s="1460" t="s">
        <v>5197</v>
      </c>
      <c r="MZZ1" s="1460" t="s">
        <v>5197</v>
      </c>
      <c r="NAA1" s="1460" t="s">
        <v>5197</v>
      </c>
      <c r="NAB1" s="1460" t="s">
        <v>5197</v>
      </c>
      <c r="NAC1" s="1460" t="s">
        <v>5197</v>
      </c>
      <c r="NAD1" s="1460" t="s">
        <v>5197</v>
      </c>
      <c r="NAE1" s="1460" t="s">
        <v>5197</v>
      </c>
      <c r="NAF1" s="1460" t="s">
        <v>5197</v>
      </c>
      <c r="NAG1" s="1460" t="s">
        <v>5197</v>
      </c>
      <c r="NAH1" s="1460" t="s">
        <v>5197</v>
      </c>
      <c r="NAI1" s="1460" t="s">
        <v>5197</v>
      </c>
      <c r="NAJ1" s="1460" t="s">
        <v>5197</v>
      </c>
      <c r="NAK1" s="1460" t="s">
        <v>5197</v>
      </c>
      <c r="NAL1" s="1460" t="s">
        <v>5197</v>
      </c>
      <c r="NAM1" s="1460" t="s">
        <v>5197</v>
      </c>
      <c r="NAN1" s="1460" t="s">
        <v>5197</v>
      </c>
      <c r="NAO1" s="1460" t="s">
        <v>5197</v>
      </c>
      <c r="NAP1" s="1460" t="s">
        <v>5197</v>
      </c>
      <c r="NAQ1" s="1460" t="s">
        <v>5197</v>
      </c>
      <c r="NAR1" s="1460" t="s">
        <v>5197</v>
      </c>
      <c r="NAS1" s="1460" t="s">
        <v>5197</v>
      </c>
      <c r="NAT1" s="1460" t="s">
        <v>5197</v>
      </c>
      <c r="NAU1" s="1460" t="s">
        <v>5197</v>
      </c>
      <c r="NAV1" s="1460" t="s">
        <v>5197</v>
      </c>
      <c r="NAW1" s="1460" t="s">
        <v>5197</v>
      </c>
      <c r="NAX1" s="1460" t="s">
        <v>5197</v>
      </c>
      <c r="NAY1" s="1460" t="s">
        <v>5197</v>
      </c>
      <c r="NAZ1" s="1460" t="s">
        <v>5197</v>
      </c>
      <c r="NBA1" s="1460" t="s">
        <v>5197</v>
      </c>
      <c r="NBB1" s="1460" t="s">
        <v>5197</v>
      </c>
      <c r="NBC1" s="1460" t="s">
        <v>5197</v>
      </c>
      <c r="NBD1" s="1460" t="s">
        <v>5197</v>
      </c>
      <c r="NBE1" s="1460" t="s">
        <v>5197</v>
      </c>
      <c r="NBF1" s="1460" t="s">
        <v>5197</v>
      </c>
      <c r="NBG1" s="1460" t="s">
        <v>5197</v>
      </c>
      <c r="NBH1" s="1460" t="s">
        <v>5197</v>
      </c>
      <c r="NBI1" s="1460" t="s">
        <v>5197</v>
      </c>
      <c r="NBJ1" s="1460" t="s">
        <v>5197</v>
      </c>
      <c r="NBK1" s="1460" t="s">
        <v>5197</v>
      </c>
      <c r="NBL1" s="1460" t="s">
        <v>5197</v>
      </c>
      <c r="NBM1" s="1460" t="s">
        <v>5197</v>
      </c>
      <c r="NBN1" s="1460" t="s">
        <v>5197</v>
      </c>
      <c r="NBO1" s="1460" t="s">
        <v>5197</v>
      </c>
      <c r="NBP1" s="1460" t="s">
        <v>5197</v>
      </c>
      <c r="NBQ1" s="1460" t="s">
        <v>5197</v>
      </c>
      <c r="NBR1" s="1460" t="s">
        <v>5197</v>
      </c>
      <c r="NBS1" s="1460" t="s">
        <v>5197</v>
      </c>
      <c r="NBT1" s="1460" t="s">
        <v>5197</v>
      </c>
      <c r="NBU1" s="1460" t="s">
        <v>5197</v>
      </c>
      <c r="NBV1" s="1460" t="s">
        <v>5197</v>
      </c>
      <c r="NBW1" s="1460" t="s">
        <v>5197</v>
      </c>
      <c r="NBX1" s="1460" t="s">
        <v>5197</v>
      </c>
      <c r="NBY1" s="1460" t="s">
        <v>5197</v>
      </c>
      <c r="NBZ1" s="1460" t="s">
        <v>5197</v>
      </c>
      <c r="NCA1" s="1460" t="s">
        <v>5197</v>
      </c>
      <c r="NCB1" s="1460" t="s">
        <v>5197</v>
      </c>
      <c r="NCC1" s="1460" t="s">
        <v>5197</v>
      </c>
      <c r="NCD1" s="1460" t="s">
        <v>5197</v>
      </c>
      <c r="NCE1" s="1460" t="s">
        <v>5197</v>
      </c>
      <c r="NCF1" s="1460" t="s">
        <v>5197</v>
      </c>
      <c r="NCG1" s="1460" t="s">
        <v>5197</v>
      </c>
      <c r="NCH1" s="1460" t="s">
        <v>5197</v>
      </c>
      <c r="NCI1" s="1460" t="s">
        <v>5197</v>
      </c>
      <c r="NCJ1" s="1460" t="s">
        <v>5197</v>
      </c>
      <c r="NCK1" s="1460" t="s">
        <v>5197</v>
      </c>
      <c r="NCL1" s="1460" t="s">
        <v>5197</v>
      </c>
      <c r="NCM1" s="1460" t="s">
        <v>5197</v>
      </c>
      <c r="NCN1" s="1460" t="s">
        <v>5197</v>
      </c>
      <c r="NCO1" s="1460" t="s">
        <v>5197</v>
      </c>
      <c r="NCP1" s="1460" t="s">
        <v>5197</v>
      </c>
      <c r="NCQ1" s="1460" t="s">
        <v>5197</v>
      </c>
      <c r="NCR1" s="1460" t="s">
        <v>5197</v>
      </c>
      <c r="NCS1" s="1460" t="s">
        <v>5197</v>
      </c>
      <c r="NCT1" s="1460" t="s">
        <v>5197</v>
      </c>
      <c r="NCU1" s="1460" t="s">
        <v>5197</v>
      </c>
      <c r="NCV1" s="1460" t="s">
        <v>5197</v>
      </c>
      <c r="NCW1" s="1460" t="s">
        <v>5197</v>
      </c>
      <c r="NCX1" s="1460" t="s">
        <v>5197</v>
      </c>
      <c r="NCY1" s="1460" t="s">
        <v>5197</v>
      </c>
      <c r="NCZ1" s="1460" t="s">
        <v>5197</v>
      </c>
      <c r="NDA1" s="1460" t="s">
        <v>5197</v>
      </c>
      <c r="NDB1" s="1460" t="s">
        <v>5197</v>
      </c>
      <c r="NDC1" s="1460" t="s">
        <v>5197</v>
      </c>
      <c r="NDD1" s="1460" t="s">
        <v>5197</v>
      </c>
      <c r="NDE1" s="1460" t="s">
        <v>5197</v>
      </c>
      <c r="NDF1" s="1460" t="s">
        <v>5197</v>
      </c>
      <c r="NDG1" s="1460" t="s">
        <v>5197</v>
      </c>
      <c r="NDH1" s="1460" t="s">
        <v>5197</v>
      </c>
      <c r="NDI1" s="1460" t="s">
        <v>5197</v>
      </c>
      <c r="NDJ1" s="1460" t="s">
        <v>5197</v>
      </c>
      <c r="NDK1" s="1460" t="s">
        <v>5197</v>
      </c>
      <c r="NDL1" s="1460" t="s">
        <v>5197</v>
      </c>
      <c r="NDM1" s="1460" t="s">
        <v>5197</v>
      </c>
      <c r="NDN1" s="1460" t="s">
        <v>5197</v>
      </c>
      <c r="NDO1" s="1460" t="s">
        <v>5197</v>
      </c>
      <c r="NDP1" s="1460" t="s">
        <v>5197</v>
      </c>
      <c r="NDQ1" s="1460" t="s">
        <v>5197</v>
      </c>
      <c r="NDR1" s="1460" t="s">
        <v>5197</v>
      </c>
      <c r="NDS1" s="1460" t="s">
        <v>5197</v>
      </c>
      <c r="NDT1" s="1460" t="s">
        <v>5197</v>
      </c>
      <c r="NDU1" s="1460" t="s">
        <v>5197</v>
      </c>
      <c r="NDV1" s="1460" t="s">
        <v>5197</v>
      </c>
      <c r="NDW1" s="1460" t="s">
        <v>5197</v>
      </c>
      <c r="NDX1" s="1460" t="s">
        <v>5197</v>
      </c>
      <c r="NDY1" s="1460" t="s">
        <v>5197</v>
      </c>
      <c r="NDZ1" s="1460" t="s">
        <v>5197</v>
      </c>
      <c r="NEA1" s="1460" t="s">
        <v>5197</v>
      </c>
      <c r="NEB1" s="1460" t="s">
        <v>5197</v>
      </c>
      <c r="NEC1" s="1460" t="s">
        <v>5197</v>
      </c>
      <c r="NED1" s="1460" t="s">
        <v>5197</v>
      </c>
      <c r="NEE1" s="1460" t="s">
        <v>5197</v>
      </c>
      <c r="NEF1" s="1460" t="s">
        <v>5197</v>
      </c>
      <c r="NEG1" s="1460" t="s">
        <v>5197</v>
      </c>
      <c r="NEH1" s="1460" t="s">
        <v>5197</v>
      </c>
      <c r="NEI1" s="1460" t="s">
        <v>5197</v>
      </c>
      <c r="NEJ1" s="1460" t="s">
        <v>5197</v>
      </c>
      <c r="NEK1" s="1460" t="s">
        <v>5197</v>
      </c>
      <c r="NEL1" s="1460" t="s">
        <v>5197</v>
      </c>
      <c r="NEM1" s="1460" t="s">
        <v>5197</v>
      </c>
      <c r="NEN1" s="1460" t="s">
        <v>5197</v>
      </c>
      <c r="NEO1" s="1460" t="s">
        <v>5197</v>
      </c>
      <c r="NEP1" s="1460" t="s">
        <v>5197</v>
      </c>
      <c r="NEQ1" s="1460" t="s">
        <v>5197</v>
      </c>
      <c r="NER1" s="1460" t="s">
        <v>5197</v>
      </c>
      <c r="NES1" s="1460" t="s">
        <v>5197</v>
      </c>
      <c r="NET1" s="1460" t="s">
        <v>5197</v>
      </c>
      <c r="NEU1" s="1460" t="s">
        <v>5197</v>
      </c>
      <c r="NEV1" s="1460" t="s">
        <v>5197</v>
      </c>
      <c r="NEW1" s="1460" t="s">
        <v>5197</v>
      </c>
      <c r="NEX1" s="1460" t="s">
        <v>5197</v>
      </c>
      <c r="NEY1" s="1460" t="s">
        <v>5197</v>
      </c>
      <c r="NEZ1" s="1460" t="s">
        <v>5197</v>
      </c>
      <c r="NFA1" s="1460" t="s">
        <v>5197</v>
      </c>
      <c r="NFB1" s="1460" t="s">
        <v>5197</v>
      </c>
      <c r="NFC1" s="1460" t="s">
        <v>5197</v>
      </c>
      <c r="NFD1" s="1460" t="s">
        <v>5197</v>
      </c>
      <c r="NFE1" s="1460" t="s">
        <v>5197</v>
      </c>
      <c r="NFF1" s="1460" t="s">
        <v>5197</v>
      </c>
      <c r="NFG1" s="1460" t="s">
        <v>5197</v>
      </c>
      <c r="NFH1" s="1460" t="s">
        <v>5197</v>
      </c>
      <c r="NFI1" s="1460" t="s">
        <v>5197</v>
      </c>
      <c r="NFJ1" s="1460" t="s">
        <v>5197</v>
      </c>
      <c r="NFK1" s="1460" t="s">
        <v>5197</v>
      </c>
      <c r="NFL1" s="1460" t="s">
        <v>5197</v>
      </c>
      <c r="NFM1" s="1460" t="s">
        <v>5197</v>
      </c>
      <c r="NFN1" s="1460" t="s">
        <v>5197</v>
      </c>
      <c r="NFO1" s="1460" t="s">
        <v>5197</v>
      </c>
      <c r="NFP1" s="1460" t="s">
        <v>5197</v>
      </c>
      <c r="NFQ1" s="1460" t="s">
        <v>5197</v>
      </c>
      <c r="NFR1" s="1460" t="s">
        <v>5197</v>
      </c>
      <c r="NFS1" s="1460" t="s">
        <v>5197</v>
      </c>
      <c r="NFT1" s="1460" t="s">
        <v>5197</v>
      </c>
      <c r="NFU1" s="1460" t="s">
        <v>5197</v>
      </c>
      <c r="NFV1" s="1460" t="s">
        <v>5197</v>
      </c>
      <c r="NFW1" s="1460" t="s">
        <v>5197</v>
      </c>
      <c r="NFX1" s="1460" t="s">
        <v>5197</v>
      </c>
      <c r="NFY1" s="1460" t="s">
        <v>5197</v>
      </c>
      <c r="NFZ1" s="1460" t="s">
        <v>5197</v>
      </c>
      <c r="NGA1" s="1460" t="s">
        <v>5197</v>
      </c>
      <c r="NGB1" s="1460" t="s">
        <v>5197</v>
      </c>
      <c r="NGC1" s="1460" t="s">
        <v>5197</v>
      </c>
      <c r="NGD1" s="1460" t="s">
        <v>5197</v>
      </c>
      <c r="NGE1" s="1460" t="s">
        <v>5197</v>
      </c>
      <c r="NGF1" s="1460" t="s">
        <v>5197</v>
      </c>
      <c r="NGG1" s="1460" t="s">
        <v>5197</v>
      </c>
      <c r="NGH1" s="1460" t="s">
        <v>5197</v>
      </c>
      <c r="NGI1" s="1460" t="s">
        <v>5197</v>
      </c>
      <c r="NGJ1" s="1460" t="s">
        <v>5197</v>
      </c>
      <c r="NGK1" s="1460" t="s">
        <v>5197</v>
      </c>
      <c r="NGL1" s="1460" t="s">
        <v>5197</v>
      </c>
      <c r="NGM1" s="1460" t="s">
        <v>5197</v>
      </c>
      <c r="NGN1" s="1460" t="s">
        <v>5197</v>
      </c>
      <c r="NGO1" s="1460" t="s">
        <v>5197</v>
      </c>
      <c r="NGP1" s="1460" t="s">
        <v>5197</v>
      </c>
      <c r="NGQ1" s="1460" t="s">
        <v>5197</v>
      </c>
      <c r="NGR1" s="1460" t="s">
        <v>5197</v>
      </c>
      <c r="NGS1" s="1460" t="s">
        <v>5197</v>
      </c>
      <c r="NGT1" s="1460" t="s">
        <v>5197</v>
      </c>
      <c r="NGU1" s="1460" t="s">
        <v>5197</v>
      </c>
      <c r="NGV1" s="1460" t="s">
        <v>5197</v>
      </c>
      <c r="NGW1" s="1460" t="s">
        <v>5197</v>
      </c>
      <c r="NGX1" s="1460" t="s">
        <v>5197</v>
      </c>
      <c r="NGY1" s="1460" t="s">
        <v>5197</v>
      </c>
      <c r="NGZ1" s="1460" t="s">
        <v>5197</v>
      </c>
      <c r="NHA1" s="1460" t="s">
        <v>5197</v>
      </c>
      <c r="NHB1" s="1460" t="s">
        <v>5197</v>
      </c>
      <c r="NHC1" s="1460" t="s">
        <v>5197</v>
      </c>
      <c r="NHD1" s="1460" t="s">
        <v>5197</v>
      </c>
      <c r="NHE1" s="1460" t="s">
        <v>5197</v>
      </c>
      <c r="NHF1" s="1460" t="s">
        <v>5197</v>
      </c>
      <c r="NHG1" s="1460" t="s">
        <v>5197</v>
      </c>
      <c r="NHH1" s="1460" t="s">
        <v>5197</v>
      </c>
      <c r="NHI1" s="1460" t="s">
        <v>5197</v>
      </c>
      <c r="NHJ1" s="1460" t="s">
        <v>5197</v>
      </c>
      <c r="NHK1" s="1460" t="s">
        <v>5197</v>
      </c>
      <c r="NHL1" s="1460" t="s">
        <v>5197</v>
      </c>
      <c r="NHM1" s="1460" t="s">
        <v>5197</v>
      </c>
      <c r="NHN1" s="1460" t="s">
        <v>5197</v>
      </c>
      <c r="NHO1" s="1460" t="s">
        <v>5197</v>
      </c>
      <c r="NHP1" s="1460" t="s">
        <v>5197</v>
      </c>
      <c r="NHQ1" s="1460" t="s">
        <v>5197</v>
      </c>
      <c r="NHR1" s="1460" t="s">
        <v>5197</v>
      </c>
      <c r="NHS1" s="1460" t="s">
        <v>5197</v>
      </c>
      <c r="NHT1" s="1460" t="s">
        <v>5197</v>
      </c>
      <c r="NHU1" s="1460" t="s">
        <v>5197</v>
      </c>
      <c r="NHV1" s="1460" t="s">
        <v>5197</v>
      </c>
      <c r="NHW1" s="1460" t="s">
        <v>5197</v>
      </c>
      <c r="NHX1" s="1460" t="s">
        <v>5197</v>
      </c>
      <c r="NHY1" s="1460" t="s">
        <v>5197</v>
      </c>
      <c r="NHZ1" s="1460" t="s">
        <v>5197</v>
      </c>
      <c r="NIA1" s="1460" t="s">
        <v>5197</v>
      </c>
      <c r="NIB1" s="1460" t="s">
        <v>5197</v>
      </c>
      <c r="NIC1" s="1460" t="s">
        <v>5197</v>
      </c>
      <c r="NID1" s="1460" t="s">
        <v>5197</v>
      </c>
      <c r="NIE1" s="1460" t="s">
        <v>5197</v>
      </c>
      <c r="NIF1" s="1460" t="s">
        <v>5197</v>
      </c>
      <c r="NIG1" s="1460" t="s">
        <v>5197</v>
      </c>
      <c r="NIH1" s="1460" t="s">
        <v>5197</v>
      </c>
      <c r="NII1" s="1460" t="s">
        <v>5197</v>
      </c>
      <c r="NIJ1" s="1460" t="s">
        <v>5197</v>
      </c>
      <c r="NIK1" s="1460" t="s">
        <v>5197</v>
      </c>
      <c r="NIL1" s="1460" t="s">
        <v>5197</v>
      </c>
      <c r="NIM1" s="1460" t="s">
        <v>5197</v>
      </c>
      <c r="NIN1" s="1460" t="s">
        <v>5197</v>
      </c>
      <c r="NIO1" s="1460" t="s">
        <v>5197</v>
      </c>
      <c r="NIP1" s="1460" t="s">
        <v>5197</v>
      </c>
      <c r="NIQ1" s="1460" t="s">
        <v>5197</v>
      </c>
      <c r="NIR1" s="1460" t="s">
        <v>5197</v>
      </c>
      <c r="NIS1" s="1460" t="s">
        <v>5197</v>
      </c>
      <c r="NIT1" s="1460" t="s">
        <v>5197</v>
      </c>
      <c r="NIU1" s="1460" t="s">
        <v>5197</v>
      </c>
      <c r="NIV1" s="1460" t="s">
        <v>5197</v>
      </c>
      <c r="NIW1" s="1460" t="s">
        <v>5197</v>
      </c>
      <c r="NIX1" s="1460" t="s">
        <v>5197</v>
      </c>
      <c r="NIY1" s="1460" t="s">
        <v>5197</v>
      </c>
      <c r="NIZ1" s="1460" t="s">
        <v>5197</v>
      </c>
      <c r="NJA1" s="1460" t="s">
        <v>5197</v>
      </c>
      <c r="NJB1" s="1460" t="s">
        <v>5197</v>
      </c>
      <c r="NJC1" s="1460" t="s">
        <v>5197</v>
      </c>
      <c r="NJD1" s="1460" t="s">
        <v>5197</v>
      </c>
      <c r="NJE1" s="1460" t="s">
        <v>5197</v>
      </c>
      <c r="NJF1" s="1460" t="s">
        <v>5197</v>
      </c>
      <c r="NJG1" s="1460" t="s">
        <v>5197</v>
      </c>
      <c r="NJH1" s="1460" t="s">
        <v>5197</v>
      </c>
      <c r="NJI1" s="1460" t="s">
        <v>5197</v>
      </c>
      <c r="NJJ1" s="1460" t="s">
        <v>5197</v>
      </c>
      <c r="NJK1" s="1460" t="s">
        <v>5197</v>
      </c>
      <c r="NJL1" s="1460" t="s">
        <v>5197</v>
      </c>
      <c r="NJM1" s="1460" t="s">
        <v>5197</v>
      </c>
      <c r="NJN1" s="1460" t="s">
        <v>5197</v>
      </c>
      <c r="NJO1" s="1460" t="s">
        <v>5197</v>
      </c>
      <c r="NJP1" s="1460" t="s">
        <v>5197</v>
      </c>
      <c r="NJQ1" s="1460" t="s">
        <v>5197</v>
      </c>
      <c r="NJR1" s="1460" t="s">
        <v>5197</v>
      </c>
      <c r="NJS1" s="1460" t="s">
        <v>5197</v>
      </c>
      <c r="NJT1" s="1460" t="s">
        <v>5197</v>
      </c>
      <c r="NJU1" s="1460" t="s">
        <v>5197</v>
      </c>
      <c r="NJV1" s="1460" t="s">
        <v>5197</v>
      </c>
      <c r="NJW1" s="1460" t="s">
        <v>5197</v>
      </c>
      <c r="NJX1" s="1460" t="s">
        <v>5197</v>
      </c>
      <c r="NJY1" s="1460" t="s">
        <v>5197</v>
      </c>
      <c r="NJZ1" s="1460" t="s">
        <v>5197</v>
      </c>
      <c r="NKA1" s="1460" t="s">
        <v>5197</v>
      </c>
      <c r="NKB1" s="1460" t="s">
        <v>5197</v>
      </c>
      <c r="NKC1" s="1460" t="s">
        <v>5197</v>
      </c>
      <c r="NKD1" s="1460" t="s">
        <v>5197</v>
      </c>
      <c r="NKE1" s="1460" t="s">
        <v>5197</v>
      </c>
      <c r="NKF1" s="1460" t="s">
        <v>5197</v>
      </c>
      <c r="NKG1" s="1460" t="s">
        <v>5197</v>
      </c>
      <c r="NKH1" s="1460" t="s">
        <v>5197</v>
      </c>
      <c r="NKI1" s="1460" t="s">
        <v>5197</v>
      </c>
      <c r="NKJ1" s="1460" t="s">
        <v>5197</v>
      </c>
      <c r="NKK1" s="1460" t="s">
        <v>5197</v>
      </c>
      <c r="NKL1" s="1460" t="s">
        <v>5197</v>
      </c>
      <c r="NKM1" s="1460" t="s">
        <v>5197</v>
      </c>
      <c r="NKN1" s="1460" t="s">
        <v>5197</v>
      </c>
      <c r="NKO1" s="1460" t="s">
        <v>5197</v>
      </c>
      <c r="NKP1" s="1460" t="s">
        <v>5197</v>
      </c>
      <c r="NKQ1" s="1460" t="s">
        <v>5197</v>
      </c>
      <c r="NKR1" s="1460" t="s">
        <v>5197</v>
      </c>
      <c r="NKS1" s="1460" t="s">
        <v>5197</v>
      </c>
      <c r="NKT1" s="1460" t="s">
        <v>5197</v>
      </c>
      <c r="NKU1" s="1460" t="s">
        <v>5197</v>
      </c>
      <c r="NKV1" s="1460" t="s">
        <v>5197</v>
      </c>
      <c r="NKW1" s="1460" t="s">
        <v>5197</v>
      </c>
      <c r="NKX1" s="1460" t="s">
        <v>5197</v>
      </c>
      <c r="NKY1" s="1460" t="s">
        <v>5197</v>
      </c>
      <c r="NKZ1" s="1460" t="s">
        <v>5197</v>
      </c>
      <c r="NLA1" s="1460" t="s">
        <v>5197</v>
      </c>
      <c r="NLB1" s="1460" t="s">
        <v>5197</v>
      </c>
      <c r="NLC1" s="1460" t="s">
        <v>5197</v>
      </c>
      <c r="NLD1" s="1460" t="s">
        <v>5197</v>
      </c>
      <c r="NLE1" s="1460" t="s">
        <v>5197</v>
      </c>
      <c r="NLF1" s="1460" t="s">
        <v>5197</v>
      </c>
      <c r="NLG1" s="1460" t="s">
        <v>5197</v>
      </c>
      <c r="NLH1" s="1460" t="s">
        <v>5197</v>
      </c>
      <c r="NLI1" s="1460" t="s">
        <v>5197</v>
      </c>
      <c r="NLJ1" s="1460" t="s">
        <v>5197</v>
      </c>
      <c r="NLK1" s="1460" t="s">
        <v>5197</v>
      </c>
      <c r="NLL1" s="1460" t="s">
        <v>5197</v>
      </c>
      <c r="NLM1" s="1460" t="s">
        <v>5197</v>
      </c>
      <c r="NLN1" s="1460" t="s">
        <v>5197</v>
      </c>
      <c r="NLO1" s="1460" t="s">
        <v>5197</v>
      </c>
      <c r="NLP1" s="1460" t="s">
        <v>5197</v>
      </c>
      <c r="NLQ1" s="1460" t="s">
        <v>5197</v>
      </c>
      <c r="NLR1" s="1460" t="s">
        <v>5197</v>
      </c>
      <c r="NLS1" s="1460" t="s">
        <v>5197</v>
      </c>
      <c r="NLT1" s="1460" t="s">
        <v>5197</v>
      </c>
      <c r="NLU1" s="1460" t="s">
        <v>5197</v>
      </c>
      <c r="NLV1" s="1460" t="s">
        <v>5197</v>
      </c>
      <c r="NLW1" s="1460" t="s">
        <v>5197</v>
      </c>
      <c r="NLX1" s="1460" t="s">
        <v>5197</v>
      </c>
      <c r="NLY1" s="1460" t="s">
        <v>5197</v>
      </c>
      <c r="NLZ1" s="1460" t="s">
        <v>5197</v>
      </c>
      <c r="NMA1" s="1460" t="s">
        <v>5197</v>
      </c>
      <c r="NMB1" s="1460" t="s">
        <v>5197</v>
      </c>
      <c r="NMC1" s="1460" t="s">
        <v>5197</v>
      </c>
      <c r="NMD1" s="1460" t="s">
        <v>5197</v>
      </c>
      <c r="NME1" s="1460" t="s">
        <v>5197</v>
      </c>
      <c r="NMF1" s="1460" t="s">
        <v>5197</v>
      </c>
      <c r="NMG1" s="1460" t="s">
        <v>5197</v>
      </c>
      <c r="NMH1" s="1460" t="s">
        <v>5197</v>
      </c>
      <c r="NMI1" s="1460" t="s">
        <v>5197</v>
      </c>
      <c r="NMJ1" s="1460" t="s">
        <v>5197</v>
      </c>
      <c r="NMK1" s="1460" t="s">
        <v>5197</v>
      </c>
      <c r="NML1" s="1460" t="s">
        <v>5197</v>
      </c>
      <c r="NMM1" s="1460" t="s">
        <v>5197</v>
      </c>
      <c r="NMN1" s="1460" t="s">
        <v>5197</v>
      </c>
      <c r="NMO1" s="1460" t="s">
        <v>5197</v>
      </c>
      <c r="NMP1" s="1460" t="s">
        <v>5197</v>
      </c>
      <c r="NMQ1" s="1460" t="s">
        <v>5197</v>
      </c>
      <c r="NMR1" s="1460" t="s">
        <v>5197</v>
      </c>
      <c r="NMS1" s="1460" t="s">
        <v>5197</v>
      </c>
      <c r="NMT1" s="1460" t="s">
        <v>5197</v>
      </c>
      <c r="NMU1" s="1460" t="s">
        <v>5197</v>
      </c>
      <c r="NMV1" s="1460" t="s">
        <v>5197</v>
      </c>
      <c r="NMW1" s="1460" t="s">
        <v>5197</v>
      </c>
      <c r="NMX1" s="1460" t="s">
        <v>5197</v>
      </c>
      <c r="NMY1" s="1460" t="s">
        <v>5197</v>
      </c>
      <c r="NMZ1" s="1460" t="s">
        <v>5197</v>
      </c>
      <c r="NNA1" s="1460" t="s">
        <v>5197</v>
      </c>
      <c r="NNB1" s="1460" t="s">
        <v>5197</v>
      </c>
      <c r="NNC1" s="1460" t="s">
        <v>5197</v>
      </c>
      <c r="NND1" s="1460" t="s">
        <v>5197</v>
      </c>
      <c r="NNE1" s="1460" t="s">
        <v>5197</v>
      </c>
      <c r="NNF1" s="1460" t="s">
        <v>5197</v>
      </c>
      <c r="NNG1" s="1460" t="s">
        <v>5197</v>
      </c>
      <c r="NNH1" s="1460" t="s">
        <v>5197</v>
      </c>
      <c r="NNI1" s="1460" t="s">
        <v>5197</v>
      </c>
      <c r="NNJ1" s="1460" t="s">
        <v>5197</v>
      </c>
      <c r="NNK1" s="1460" t="s">
        <v>5197</v>
      </c>
      <c r="NNL1" s="1460" t="s">
        <v>5197</v>
      </c>
      <c r="NNM1" s="1460" t="s">
        <v>5197</v>
      </c>
      <c r="NNN1" s="1460" t="s">
        <v>5197</v>
      </c>
      <c r="NNO1" s="1460" t="s">
        <v>5197</v>
      </c>
      <c r="NNP1" s="1460" t="s">
        <v>5197</v>
      </c>
      <c r="NNQ1" s="1460" t="s">
        <v>5197</v>
      </c>
      <c r="NNR1" s="1460" t="s">
        <v>5197</v>
      </c>
      <c r="NNS1" s="1460" t="s">
        <v>5197</v>
      </c>
      <c r="NNT1" s="1460" t="s">
        <v>5197</v>
      </c>
      <c r="NNU1" s="1460" t="s">
        <v>5197</v>
      </c>
      <c r="NNV1" s="1460" t="s">
        <v>5197</v>
      </c>
      <c r="NNW1" s="1460" t="s">
        <v>5197</v>
      </c>
      <c r="NNX1" s="1460" t="s">
        <v>5197</v>
      </c>
      <c r="NNY1" s="1460" t="s">
        <v>5197</v>
      </c>
      <c r="NNZ1" s="1460" t="s">
        <v>5197</v>
      </c>
      <c r="NOA1" s="1460" t="s">
        <v>5197</v>
      </c>
      <c r="NOB1" s="1460" t="s">
        <v>5197</v>
      </c>
      <c r="NOC1" s="1460" t="s">
        <v>5197</v>
      </c>
      <c r="NOD1" s="1460" t="s">
        <v>5197</v>
      </c>
      <c r="NOE1" s="1460" t="s">
        <v>5197</v>
      </c>
      <c r="NOF1" s="1460" t="s">
        <v>5197</v>
      </c>
      <c r="NOG1" s="1460" t="s">
        <v>5197</v>
      </c>
      <c r="NOH1" s="1460" t="s">
        <v>5197</v>
      </c>
      <c r="NOI1" s="1460" t="s">
        <v>5197</v>
      </c>
      <c r="NOJ1" s="1460" t="s">
        <v>5197</v>
      </c>
      <c r="NOK1" s="1460" t="s">
        <v>5197</v>
      </c>
      <c r="NOL1" s="1460" t="s">
        <v>5197</v>
      </c>
      <c r="NOM1" s="1460" t="s">
        <v>5197</v>
      </c>
      <c r="NON1" s="1460" t="s">
        <v>5197</v>
      </c>
      <c r="NOO1" s="1460" t="s">
        <v>5197</v>
      </c>
      <c r="NOP1" s="1460" t="s">
        <v>5197</v>
      </c>
      <c r="NOQ1" s="1460" t="s">
        <v>5197</v>
      </c>
      <c r="NOR1" s="1460" t="s">
        <v>5197</v>
      </c>
      <c r="NOS1" s="1460" t="s">
        <v>5197</v>
      </c>
      <c r="NOT1" s="1460" t="s">
        <v>5197</v>
      </c>
      <c r="NOU1" s="1460" t="s">
        <v>5197</v>
      </c>
      <c r="NOV1" s="1460" t="s">
        <v>5197</v>
      </c>
      <c r="NOW1" s="1460" t="s">
        <v>5197</v>
      </c>
      <c r="NOX1" s="1460" t="s">
        <v>5197</v>
      </c>
      <c r="NOY1" s="1460" t="s">
        <v>5197</v>
      </c>
      <c r="NOZ1" s="1460" t="s">
        <v>5197</v>
      </c>
      <c r="NPA1" s="1460" t="s">
        <v>5197</v>
      </c>
      <c r="NPB1" s="1460" t="s">
        <v>5197</v>
      </c>
      <c r="NPC1" s="1460" t="s">
        <v>5197</v>
      </c>
      <c r="NPD1" s="1460" t="s">
        <v>5197</v>
      </c>
      <c r="NPE1" s="1460" t="s">
        <v>5197</v>
      </c>
      <c r="NPF1" s="1460" t="s">
        <v>5197</v>
      </c>
      <c r="NPG1" s="1460" t="s">
        <v>5197</v>
      </c>
      <c r="NPH1" s="1460" t="s">
        <v>5197</v>
      </c>
      <c r="NPI1" s="1460" t="s">
        <v>5197</v>
      </c>
      <c r="NPJ1" s="1460" t="s">
        <v>5197</v>
      </c>
      <c r="NPK1" s="1460" t="s">
        <v>5197</v>
      </c>
      <c r="NPL1" s="1460" t="s">
        <v>5197</v>
      </c>
      <c r="NPM1" s="1460" t="s">
        <v>5197</v>
      </c>
      <c r="NPN1" s="1460" t="s">
        <v>5197</v>
      </c>
      <c r="NPO1" s="1460" t="s">
        <v>5197</v>
      </c>
      <c r="NPP1" s="1460" t="s">
        <v>5197</v>
      </c>
      <c r="NPQ1" s="1460" t="s">
        <v>5197</v>
      </c>
      <c r="NPR1" s="1460" t="s">
        <v>5197</v>
      </c>
      <c r="NPS1" s="1460" t="s">
        <v>5197</v>
      </c>
      <c r="NPT1" s="1460" t="s">
        <v>5197</v>
      </c>
      <c r="NPU1" s="1460" t="s">
        <v>5197</v>
      </c>
      <c r="NPV1" s="1460" t="s">
        <v>5197</v>
      </c>
      <c r="NPW1" s="1460" t="s">
        <v>5197</v>
      </c>
      <c r="NPX1" s="1460" t="s">
        <v>5197</v>
      </c>
      <c r="NPY1" s="1460" t="s">
        <v>5197</v>
      </c>
      <c r="NPZ1" s="1460" t="s">
        <v>5197</v>
      </c>
      <c r="NQA1" s="1460" t="s">
        <v>5197</v>
      </c>
      <c r="NQB1" s="1460" t="s">
        <v>5197</v>
      </c>
      <c r="NQC1" s="1460" t="s">
        <v>5197</v>
      </c>
      <c r="NQD1" s="1460" t="s">
        <v>5197</v>
      </c>
      <c r="NQE1" s="1460" t="s">
        <v>5197</v>
      </c>
      <c r="NQF1" s="1460" t="s">
        <v>5197</v>
      </c>
      <c r="NQG1" s="1460" t="s">
        <v>5197</v>
      </c>
      <c r="NQH1" s="1460" t="s">
        <v>5197</v>
      </c>
      <c r="NQI1" s="1460" t="s">
        <v>5197</v>
      </c>
      <c r="NQJ1" s="1460" t="s">
        <v>5197</v>
      </c>
      <c r="NQK1" s="1460" t="s">
        <v>5197</v>
      </c>
      <c r="NQL1" s="1460" t="s">
        <v>5197</v>
      </c>
      <c r="NQM1" s="1460" t="s">
        <v>5197</v>
      </c>
      <c r="NQN1" s="1460" t="s">
        <v>5197</v>
      </c>
      <c r="NQO1" s="1460" t="s">
        <v>5197</v>
      </c>
      <c r="NQP1" s="1460" t="s">
        <v>5197</v>
      </c>
      <c r="NQQ1" s="1460" t="s">
        <v>5197</v>
      </c>
      <c r="NQR1" s="1460" t="s">
        <v>5197</v>
      </c>
      <c r="NQS1" s="1460" t="s">
        <v>5197</v>
      </c>
      <c r="NQT1" s="1460" t="s">
        <v>5197</v>
      </c>
      <c r="NQU1" s="1460" t="s">
        <v>5197</v>
      </c>
      <c r="NQV1" s="1460" t="s">
        <v>5197</v>
      </c>
      <c r="NQW1" s="1460" t="s">
        <v>5197</v>
      </c>
      <c r="NQX1" s="1460" t="s">
        <v>5197</v>
      </c>
      <c r="NQY1" s="1460" t="s">
        <v>5197</v>
      </c>
      <c r="NQZ1" s="1460" t="s">
        <v>5197</v>
      </c>
      <c r="NRA1" s="1460" t="s">
        <v>5197</v>
      </c>
      <c r="NRB1" s="1460" t="s">
        <v>5197</v>
      </c>
      <c r="NRC1" s="1460" t="s">
        <v>5197</v>
      </c>
      <c r="NRD1" s="1460" t="s">
        <v>5197</v>
      </c>
      <c r="NRE1" s="1460" t="s">
        <v>5197</v>
      </c>
      <c r="NRF1" s="1460" t="s">
        <v>5197</v>
      </c>
      <c r="NRG1" s="1460" t="s">
        <v>5197</v>
      </c>
      <c r="NRH1" s="1460" t="s">
        <v>5197</v>
      </c>
      <c r="NRI1" s="1460" t="s">
        <v>5197</v>
      </c>
      <c r="NRJ1" s="1460" t="s">
        <v>5197</v>
      </c>
      <c r="NRK1" s="1460" t="s">
        <v>5197</v>
      </c>
      <c r="NRL1" s="1460" t="s">
        <v>5197</v>
      </c>
      <c r="NRM1" s="1460" t="s">
        <v>5197</v>
      </c>
      <c r="NRN1" s="1460" t="s">
        <v>5197</v>
      </c>
      <c r="NRO1" s="1460" t="s">
        <v>5197</v>
      </c>
      <c r="NRP1" s="1460" t="s">
        <v>5197</v>
      </c>
      <c r="NRQ1" s="1460" t="s">
        <v>5197</v>
      </c>
      <c r="NRR1" s="1460" t="s">
        <v>5197</v>
      </c>
      <c r="NRS1" s="1460" t="s">
        <v>5197</v>
      </c>
      <c r="NRT1" s="1460" t="s">
        <v>5197</v>
      </c>
      <c r="NRU1" s="1460" t="s">
        <v>5197</v>
      </c>
      <c r="NRV1" s="1460" t="s">
        <v>5197</v>
      </c>
      <c r="NRW1" s="1460" t="s">
        <v>5197</v>
      </c>
      <c r="NRX1" s="1460" t="s">
        <v>5197</v>
      </c>
      <c r="NRY1" s="1460" t="s">
        <v>5197</v>
      </c>
      <c r="NRZ1" s="1460" t="s">
        <v>5197</v>
      </c>
      <c r="NSA1" s="1460" t="s">
        <v>5197</v>
      </c>
      <c r="NSB1" s="1460" t="s">
        <v>5197</v>
      </c>
      <c r="NSC1" s="1460" t="s">
        <v>5197</v>
      </c>
      <c r="NSD1" s="1460" t="s">
        <v>5197</v>
      </c>
      <c r="NSE1" s="1460" t="s">
        <v>5197</v>
      </c>
      <c r="NSF1" s="1460" t="s">
        <v>5197</v>
      </c>
      <c r="NSG1" s="1460" t="s">
        <v>5197</v>
      </c>
      <c r="NSH1" s="1460" t="s">
        <v>5197</v>
      </c>
      <c r="NSI1" s="1460" t="s">
        <v>5197</v>
      </c>
      <c r="NSJ1" s="1460" t="s">
        <v>5197</v>
      </c>
      <c r="NSK1" s="1460" t="s">
        <v>5197</v>
      </c>
      <c r="NSL1" s="1460" t="s">
        <v>5197</v>
      </c>
      <c r="NSM1" s="1460" t="s">
        <v>5197</v>
      </c>
      <c r="NSN1" s="1460" t="s">
        <v>5197</v>
      </c>
      <c r="NSO1" s="1460" t="s">
        <v>5197</v>
      </c>
      <c r="NSP1" s="1460" t="s">
        <v>5197</v>
      </c>
      <c r="NSQ1" s="1460" t="s">
        <v>5197</v>
      </c>
      <c r="NSR1" s="1460" t="s">
        <v>5197</v>
      </c>
      <c r="NSS1" s="1460" t="s">
        <v>5197</v>
      </c>
      <c r="NST1" s="1460" t="s">
        <v>5197</v>
      </c>
      <c r="NSU1" s="1460" t="s">
        <v>5197</v>
      </c>
      <c r="NSV1" s="1460" t="s">
        <v>5197</v>
      </c>
      <c r="NSW1" s="1460" t="s">
        <v>5197</v>
      </c>
      <c r="NSX1" s="1460" t="s">
        <v>5197</v>
      </c>
      <c r="NSY1" s="1460" t="s">
        <v>5197</v>
      </c>
      <c r="NSZ1" s="1460" t="s">
        <v>5197</v>
      </c>
      <c r="NTA1" s="1460" t="s">
        <v>5197</v>
      </c>
      <c r="NTB1" s="1460" t="s">
        <v>5197</v>
      </c>
      <c r="NTC1" s="1460" t="s">
        <v>5197</v>
      </c>
      <c r="NTD1" s="1460" t="s">
        <v>5197</v>
      </c>
      <c r="NTE1" s="1460" t="s">
        <v>5197</v>
      </c>
      <c r="NTF1" s="1460" t="s">
        <v>5197</v>
      </c>
      <c r="NTG1" s="1460" t="s">
        <v>5197</v>
      </c>
      <c r="NTH1" s="1460" t="s">
        <v>5197</v>
      </c>
      <c r="NTI1" s="1460" t="s">
        <v>5197</v>
      </c>
      <c r="NTJ1" s="1460" t="s">
        <v>5197</v>
      </c>
      <c r="NTK1" s="1460" t="s">
        <v>5197</v>
      </c>
      <c r="NTL1" s="1460" t="s">
        <v>5197</v>
      </c>
      <c r="NTM1" s="1460" t="s">
        <v>5197</v>
      </c>
      <c r="NTN1" s="1460" t="s">
        <v>5197</v>
      </c>
      <c r="NTO1" s="1460" t="s">
        <v>5197</v>
      </c>
      <c r="NTP1" s="1460" t="s">
        <v>5197</v>
      </c>
      <c r="NTQ1" s="1460" t="s">
        <v>5197</v>
      </c>
      <c r="NTR1" s="1460" t="s">
        <v>5197</v>
      </c>
      <c r="NTS1" s="1460" t="s">
        <v>5197</v>
      </c>
      <c r="NTT1" s="1460" t="s">
        <v>5197</v>
      </c>
      <c r="NTU1" s="1460" t="s">
        <v>5197</v>
      </c>
      <c r="NTV1" s="1460" t="s">
        <v>5197</v>
      </c>
      <c r="NTW1" s="1460" t="s">
        <v>5197</v>
      </c>
      <c r="NTX1" s="1460" t="s">
        <v>5197</v>
      </c>
      <c r="NTY1" s="1460" t="s">
        <v>5197</v>
      </c>
      <c r="NTZ1" s="1460" t="s">
        <v>5197</v>
      </c>
      <c r="NUA1" s="1460" t="s">
        <v>5197</v>
      </c>
      <c r="NUB1" s="1460" t="s">
        <v>5197</v>
      </c>
      <c r="NUC1" s="1460" t="s">
        <v>5197</v>
      </c>
      <c r="NUD1" s="1460" t="s">
        <v>5197</v>
      </c>
      <c r="NUE1" s="1460" t="s">
        <v>5197</v>
      </c>
      <c r="NUF1" s="1460" t="s">
        <v>5197</v>
      </c>
      <c r="NUG1" s="1460" t="s">
        <v>5197</v>
      </c>
      <c r="NUH1" s="1460" t="s">
        <v>5197</v>
      </c>
      <c r="NUI1" s="1460" t="s">
        <v>5197</v>
      </c>
      <c r="NUJ1" s="1460" t="s">
        <v>5197</v>
      </c>
      <c r="NUK1" s="1460" t="s">
        <v>5197</v>
      </c>
      <c r="NUL1" s="1460" t="s">
        <v>5197</v>
      </c>
      <c r="NUM1" s="1460" t="s">
        <v>5197</v>
      </c>
      <c r="NUN1" s="1460" t="s">
        <v>5197</v>
      </c>
      <c r="NUO1" s="1460" t="s">
        <v>5197</v>
      </c>
      <c r="NUP1" s="1460" t="s">
        <v>5197</v>
      </c>
      <c r="NUQ1" s="1460" t="s">
        <v>5197</v>
      </c>
      <c r="NUR1" s="1460" t="s">
        <v>5197</v>
      </c>
      <c r="NUS1" s="1460" t="s">
        <v>5197</v>
      </c>
      <c r="NUT1" s="1460" t="s">
        <v>5197</v>
      </c>
      <c r="NUU1" s="1460" t="s">
        <v>5197</v>
      </c>
      <c r="NUV1" s="1460" t="s">
        <v>5197</v>
      </c>
      <c r="NUW1" s="1460" t="s">
        <v>5197</v>
      </c>
      <c r="NUX1" s="1460" t="s">
        <v>5197</v>
      </c>
      <c r="NUY1" s="1460" t="s">
        <v>5197</v>
      </c>
      <c r="NUZ1" s="1460" t="s">
        <v>5197</v>
      </c>
      <c r="NVA1" s="1460" t="s">
        <v>5197</v>
      </c>
      <c r="NVB1" s="1460" t="s">
        <v>5197</v>
      </c>
      <c r="NVC1" s="1460" t="s">
        <v>5197</v>
      </c>
      <c r="NVD1" s="1460" t="s">
        <v>5197</v>
      </c>
      <c r="NVE1" s="1460" t="s">
        <v>5197</v>
      </c>
      <c r="NVF1" s="1460" t="s">
        <v>5197</v>
      </c>
      <c r="NVG1" s="1460" t="s">
        <v>5197</v>
      </c>
      <c r="NVH1" s="1460" t="s">
        <v>5197</v>
      </c>
      <c r="NVI1" s="1460" t="s">
        <v>5197</v>
      </c>
      <c r="NVJ1" s="1460" t="s">
        <v>5197</v>
      </c>
      <c r="NVK1" s="1460" t="s">
        <v>5197</v>
      </c>
      <c r="NVL1" s="1460" t="s">
        <v>5197</v>
      </c>
      <c r="NVM1" s="1460" t="s">
        <v>5197</v>
      </c>
      <c r="NVN1" s="1460" t="s">
        <v>5197</v>
      </c>
      <c r="NVO1" s="1460" t="s">
        <v>5197</v>
      </c>
      <c r="NVP1" s="1460" t="s">
        <v>5197</v>
      </c>
      <c r="NVQ1" s="1460" t="s">
        <v>5197</v>
      </c>
      <c r="NVR1" s="1460" t="s">
        <v>5197</v>
      </c>
      <c r="NVS1" s="1460" t="s">
        <v>5197</v>
      </c>
      <c r="NVT1" s="1460" t="s">
        <v>5197</v>
      </c>
      <c r="NVU1" s="1460" t="s">
        <v>5197</v>
      </c>
      <c r="NVV1" s="1460" t="s">
        <v>5197</v>
      </c>
      <c r="NVW1" s="1460" t="s">
        <v>5197</v>
      </c>
      <c r="NVX1" s="1460" t="s">
        <v>5197</v>
      </c>
      <c r="NVY1" s="1460" t="s">
        <v>5197</v>
      </c>
      <c r="NVZ1" s="1460" t="s">
        <v>5197</v>
      </c>
      <c r="NWA1" s="1460" t="s">
        <v>5197</v>
      </c>
      <c r="NWB1" s="1460" t="s">
        <v>5197</v>
      </c>
      <c r="NWC1" s="1460" t="s">
        <v>5197</v>
      </c>
      <c r="NWD1" s="1460" t="s">
        <v>5197</v>
      </c>
      <c r="NWE1" s="1460" t="s">
        <v>5197</v>
      </c>
      <c r="NWF1" s="1460" t="s">
        <v>5197</v>
      </c>
      <c r="NWG1" s="1460" t="s">
        <v>5197</v>
      </c>
      <c r="NWH1" s="1460" t="s">
        <v>5197</v>
      </c>
      <c r="NWI1" s="1460" t="s">
        <v>5197</v>
      </c>
      <c r="NWJ1" s="1460" t="s">
        <v>5197</v>
      </c>
      <c r="NWK1" s="1460" t="s">
        <v>5197</v>
      </c>
      <c r="NWL1" s="1460" t="s">
        <v>5197</v>
      </c>
      <c r="NWM1" s="1460" t="s">
        <v>5197</v>
      </c>
      <c r="NWN1" s="1460" t="s">
        <v>5197</v>
      </c>
      <c r="NWO1" s="1460" t="s">
        <v>5197</v>
      </c>
      <c r="NWP1" s="1460" t="s">
        <v>5197</v>
      </c>
      <c r="NWQ1" s="1460" t="s">
        <v>5197</v>
      </c>
      <c r="NWR1" s="1460" t="s">
        <v>5197</v>
      </c>
      <c r="NWS1" s="1460" t="s">
        <v>5197</v>
      </c>
      <c r="NWT1" s="1460" t="s">
        <v>5197</v>
      </c>
      <c r="NWU1" s="1460" t="s">
        <v>5197</v>
      </c>
      <c r="NWV1" s="1460" t="s">
        <v>5197</v>
      </c>
      <c r="NWW1" s="1460" t="s">
        <v>5197</v>
      </c>
      <c r="NWX1" s="1460" t="s">
        <v>5197</v>
      </c>
      <c r="NWY1" s="1460" t="s">
        <v>5197</v>
      </c>
      <c r="NWZ1" s="1460" t="s">
        <v>5197</v>
      </c>
      <c r="NXA1" s="1460" t="s">
        <v>5197</v>
      </c>
      <c r="NXB1" s="1460" t="s">
        <v>5197</v>
      </c>
      <c r="NXC1" s="1460" t="s">
        <v>5197</v>
      </c>
      <c r="NXD1" s="1460" t="s">
        <v>5197</v>
      </c>
      <c r="NXE1" s="1460" t="s">
        <v>5197</v>
      </c>
      <c r="NXF1" s="1460" t="s">
        <v>5197</v>
      </c>
      <c r="NXG1" s="1460" t="s">
        <v>5197</v>
      </c>
      <c r="NXH1" s="1460" t="s">
        <v>5197</v>
      </c>
      <c r="NXI1" s="1460" t="s">
        <v>5197</v>
      </c>
      <c r="NXJ1" s="1460" t="s">
        <v>5197</v>
      </c>
      <c r="NXK1" s="1460" t="s">
        <v>5197</v>
      </c>
      <c r="NXL1" s="1460" t="s">
        <v>5197</v>
      </c>
      <c r="NXM1" s="1460" t="s">
        <v>5197</v>
      </c>
      <c r="NXN1" s="1460" t="s">
        <v>5197</v>
      </c>
      <c r="NXO1" s="1460" t="s">
        <v>5197</v>
      </c>
      <c r="NXP1" s="1460" t="s">
        <v>5197</v>
      </c>
      <c r="NXQ1" s="1460" t="s">
        <v>5197</v>
      </c>
      <c r="NXR1" s="1460" t="s">
        <v>5197</v>
      </c>
      <c r="NXS1" s="1460" t="s">
        <v>5197</v>
      </c>
      <c r="NXT1" s="1460" t="s">
        <v>5197</v>
      </c>
      <c r="NXU1" s="1460" t="s">
        <v>5197</v>
      </c>
      <c r="NXV1" s="1460" t="s">
        <v>5197</v>
      </c>
      <c r="NXW1" s="1460" t="s">
        <v>5197</v>
      </c>
      <c r="NXX1" s="1460" t="s">
        <v>5197</v>
      </c>
      <c r="NXY1" s="1460" t="s">
        <v>5197</v>
      </c>
      <c r="NXZ1" s="1460" t="s">
        <v>5197</v>
      </c>
      <c r="NYA1" s="1460" t="s">
        <v>5197</v>
      </c>
      <c r="NYB1" s="1460" t="s">
        <v>5197</v>
      </c>
      <c r="NYC1" s="1460" t="s">
        <v>5197</v>
      </c>
      <c r="NYD1" s="1460" t="s">
        <v>5197</v>
      </c>
      <c r="NYE1" s="1460" t="s">
        <v>5197</v>
      </c>
      <c r="NYF1" s="1460" t="s">
        <v>5197</v>
      </c>
      <c r="NYG1" s="1460" t="s">
        <v>5197</v>
      </c>
      <c r="NYH1" s="1460" t="s">
        <v>5197</v>
      </c>
      <c r="NYI1" s="1460" t="s">
        <v>5197</v>
      </c>
      <c r="NYJ1" s="1460" t="s">
        <v>5197</v>
      </c>
      <c r="NYK1" s="1460" t="s">
        <v>5197</v>
      </c>
      <c r="NYL1" s="1460" t="s">
        <v>5197</v>
      </c>
      <c r="NYM1" s="1460" t="s">
        <v>5197</v>
      </c>
      <c r="NYN1" s="1460" t="s">
        <v>5197</v>
      </c>
      <c r="NYO1" s="1460" t="s">
        <v>5197</v>
      </c>
      <c r="NYP1" s="1460" t="s">
        <v>5197</v>
      </c>
      <c r="NYQ1" s="1460" t="s">
        <v>5197</v>
      </c>
      <c r="NYR1" s="1460" t="s">
        <v>5197</v>
      </c>
      <c r="NYS1" s="1460" t="s">
        <v>5197</v>
      </c>
      <c r="NYT1" s="1460" t="s">
        <v>5197</v>
      </c>
      <c r="NYU1" s="1460" t="s">
        <v>5197</v>
      </c>
      <c r="NYV1" s="1460" t="s">
        <v>5197</v>
      </c>
      <c r="NYW1" s="1460" t="s">
        <v>5197</v>
      </c>
      <c r="NYX1" s="1460" t="s">
        <v>5197</v>
      </c>
      <c r="NYY1" s="1460" t="s">
        <v>5197</v>
      </c>
      <c r="NYZ1" s="1460" t="s">
        <v>5197</v>
      </c>
      <c r="NZA1" s="1460" t="s">
        <v>5197</v>
      </c>
      <c r="NZB1" s="1460" t="s">
        <v>5197</v>
      </c>
      <c r="NZC1" s="1460" t="s">
        <v>5197</v>
      </c>
      <c r="NZD1" s="1460" t="s">
        <v>5197</v>
      </c>
      <c r="NZE1" s="1460" t="s">
        <v>5197</v>
      </c>
      <c r="NZF1" s="1460" t="s">
        <v>5197</v>
      </c>
      <c r="NZG1" s="1460" t="s">
        <v>5197</v>
      </c>
      <c r="NZH1" s="1460" t="s">
        <v>5197</v>
      </c>
      <c r="NZI1" s="1460" t="s">
        <v>5197</v>
      </c>
      <c r="NZJ1" s="1460" t="s">
        <v>5197</v>
      </c>
      <c r="NZK1" s="1460" t="s">
        <v>5197</v>
      </c>
      <c r="NZL1" s="1460" t="s">
        <v>5197</v>
      </c>
      <c r="NZM1" s="1460" t="s">
        <v>5197</v>
      </c>
      <c r="NZN1" s="1460" t="s">
        <v>5197</v>
      </c>
      <c r="NZO1" s="1460" t="s">
        <v>5197</v>
      </c>
      <c r="NZP1" s="1460" t="s">
        <v>5197</v>
      </c>
      <c r="NZQ1" s="1460" t="s">
        <v>5197</v>
      </c>
      <c r="NZR1" s="1460" t="s">
        <v>5197</v>
      </c>
      <c r="NZS1" s="1460" t="s">
        <v>5197</v>
      </c>
      <c r="NZT1" s="1460" t="s">
        <v>5197</v>
      </c>
      <c r="NZU1" s="1460" t="s">
        <v>5197</v>
      </c>
      <c r="NZV1" s="1460" t="s">
        <v>5197</v>
      </c>
      <c r="NZW1" s="1460" t="s">
        <v>5197</v>
      </c>
      <c r="NZX1" s="1460" t="s">
        <v>5197</v>
      </c>
      <c r="NZY1" s="1460" t="s">
        <v>5197</v>
      </c>
      <c r="NZZ1" s="1460" t="s">
        <v>5197</v>
      </c>
      <c r="OAA1" s="1460" t="s">
        <v>5197</v>
      </c>
      <c r="OAB1" s="1460" t="s">
        <v>5197</v>
      </c>
      <c r="OAC1" s="1460" t="s">
        <v>5197</v>
      </c>
      <c r="OAD1" s="1460" t="s">
        <v>5197</v>
      </c>
      <c r="OAE1" s="1460" t="s">
        <v>5197</v>
      </c>
      <c r="OAF1" s="1460" t="s">
        <v>5197</v>
      </c>
      <c r="OAG1" s="1460" t="s">
        <v>5197</v>
      </c>
      <c r="OAH1" s="1460" t="s">
        <v>5197</v>
      </c>
      <c r="OAI1" s="1460" t="s">
        <v>5197</v>
      </c>
      <c r="OAJ1" s="1460" t="s">
        <v>5197</v>
      </c>
      <c r="OAK1" s="1460" t="s">
        <v>5197</v>
      </c>
      <c r="OAL1" s="1460" t="s">
        <v>5197</v>
      </c>
      <c r="OAM1" s="1460" t="s">
        <v>5197</v>
      </c>
      <c r="OAN1" s="1460" t="s">
        <v>5197</v>
      </c>
      <c r="OAO1" s="1460" t="s">
        <v>5197</v>
      </c>
      <c r="OAP1" s="1460" t="s">
        <v>5197</v>
      </c>
      <c r="OAQ1" s="1460" t="s">
        <v>5197</v>
      </c>
      <c r="OAR1" s="1460" t="s">
        <v>5197</v>
      </c>
      <c r="OAS1" s="1460" t="s">
        <v>5197</v>
      </c>
      <c r="OAT1" s="1460" t="s">
        <v>5197</v>
      </c>
      <c r="OAU1" s="1460" t="s">
        <v>5197</v>
      </c>
      <c r="OAV1" s="1460" t="s">
        <v>5197</v>
      </c>
      <c r="OAW1" s="1460" t="s">
        <v>5197</v>
      </c>
      <c r="OAX1" s="1460" t="s">
        <v>5197</v>
      </c>
      <c r="OAY1" s="1460" t="s">
        <v>5197</v>
      </c>
      <c r="OAZ1" s="1460" t="s">
        <v>5197</v>
      </c>
      <c r="OBA1" s="1460" t="s">
        <v>5197</v>
      </c>
      <c r="OBB1" s="1460" t="s">
        <v>5197</v>
      </c>
      <c r="OBC1" s="1460" t="s">
        <v>5197</v>
      </c>
      <c r="OBD1" s="1460" t="s">
        <v>5197</v>
      </c>
      <c r="OBE1" s="1460" t="s">
        <v>5197</v>
      </c>
      <c r="OBF1" s="1460" t="s">
        <v>5197</v>
      </c>
      <c r="OBG1" s="1460" t="s">
        <v>5197</v>
      </c>
      <c r="OBH1" s="1460" t="s">
        <v>5197</v>
      </c>
      <c r="OBI1" s="1460" t="s">
        <v>5197</v>
      </c>
      <c r="OBJ1" s="1460" t="s">
        <v>5197</v>
      </c>
      <c r="OBK1" s="1460" t="s">
        <v>5197</v>
      </c>
      <c r="OBL1" s="1460" t="s">
        <v>5197</v>
      </c>
      <c r="OBM1" s="1460" t="s">
        <v>5197</v>
      </c>
      <c r="OBN1" s="1460" t="s">
        <v>5197</v>
      </c>
      <c r="OBO1" s="1460" t="s">
        <v>5197</v>
      </c>
      <c r="OBP1" s="1460" t="s">
        <v>5197</v>
      </c>
      <c r="OBQ1" s="1460" t="s">
        <v>5197</v>
      </c>
      <c r="OBR1" s="1460" t="s">
        <v>5197</v>
      </c>
      <c r="OBS1" s="1460" t="s">
        <v>5197</v>
      </c>
      <c r="OBT1" s="1460" t="s">
        <v>5197</v>
      </c>
      <c r="OBU1" s="1460" t="s">
        <v>5197</v>
      </c>
      <c r="OBV1" s="1460" t="s">
        <v>5197</v>
      </c>
      <c r="OBW1" s="1460" t="s">
        <v>5197</v>
      </c>
      <c r="OBX1" s="1460" t="s">
        <v>5197</v>
      </c>
      <c r="OBY1" s="1460" t="s">
        <v>5197</v>
      </c>
      <c r="OBZ1" s="1460" t="s">
        <v>5197</v>
      </c>
      <c r="OCA1" s="1460" t="s">
        <v>5197</v>
      </c>
      <c r="OCB1" s="1460" t="s">
        <v>5197</v>
      </c>
      <c r="OCC1" s="1460" t="s">
        <v>5197</v>
      </c>
      <c r="OCD1" s="1460" t="s">
        <v>5197</v>
      </c>
      <c r="OCE1" s="1460" t="s">
        <v>5197</v>
      </c>
      <c r="OCF1" s="1460" t="s">
        <v>5197</v>
      </c>
      <c r="OCG1" s="1460" t="s">
        <v>5197</v>
      </c>
      <c r="OCH1" s="1460" t="s">
        <v>5197</v>
      </c>
      <c r="OCI1" s="1460" t="s">
        <v>5197</v>
      </c>
      <c r="OCJ1" s="1460" t="s">
        <v>5197</v>
      </c>
      <c r="OCK1" s="1460" t="s">
        <v>5197</v>
      </c>
      <c r="OCL1" s="1460" t="s">
        <v>5197</v>
      </c>
      <c r="OCM1" s="1460" t="s">
        <v>5197</v>
      </c>
      <c r="OCN1" s="1460" t="s">
        <v>5197</v>
      </c>
      <c r="OCO1" s="1460" t="s">
        <v>5197</v>
      </c>
      <c r="OCP1" s="1460" t="s">
        <v>5197</v>
      </c>
      <c r="OCQ1" s="1460" t="s">
        <v>5197</v>
      </c>
      <c r="OCR1" s="1460" t="s">
        <v>5197</v>
      </c>
      <c r="OCS1" s="1460" t="s">
        <v>5197</v>
      </c>
      <c r="OCT1" s="1460" t="s">
        <v>5197</v>
      </c>
      <c r="OCU1" s="1460" t="s">
        <v>5197</v>
      </c>
      <c r="OCV1" s="1460" t="s">
        <v>5197</v>
      </c>
      <c r="OCW1" s="1460" t="s">
        <v>5197</v>
      </c>
      <c r="OCX1" s="1460" t="s">
        <v>5197</v>
      </c>
      <c r="OCY1" s="1460" t="s">
        <v>5197</v>
      </c>
      <c r="OCZ1" s="1460" t="s">
        <v>5197</v>
      </c>
      <c r="ODA1" s="1460" t="s">
        <v>5197</v>
      </c>
      <c r="ODB1" s="1460" t="s">
        <v>5197</v>
      </c>
      <c r="ODC1" s="1460" t="s">
        <v>5197</v>
      </c>
      <c r="ODD1" s="1460" t="s">
        <v>5197</v>
      </c>
      <c r="ODE1" s="1460" t="s">
        <v>5197</v>
      </c>
      <c r="ODF1" s="1460" t="s">
        <v>5197</v>
      </c>
      <c r="ODG1" s="1460" t="s">
        <v>5197</v>
      </c>
      <c r="ODH1" s="1460" t="s">
        <v>5197</v>
      </c>
      <c r="ODI1" s="1460" t="s">
        <v>5197</v>
      </c>
      <c r="ODJ1" s="1460" t="s">
        <v>5197</v>
      </c>
      <c r="ODK1" s="1460" t="s">
        <v>5197</v>
      </c>
      <c r="ODL1" s="1460" t="s">
        <v>5197</v>
      </c>
      <c r="ODM1" s="1460" t="s">
        <v>5197</v>
      </c>
      <c r="ODN1" s="1460" t="s">
        <v>5197</v>
      </c>
      <c r="ODO1" s="1460" t="s">
        <v>5197</v>
      </c>
      <c r="ODP1" s="1460" t="s">
        <v>5197</v>
      </c>
      <c r="ODQ1" s="1460" t="s">
        <v>5197</v>
      </c>
      <c r="ODR1" s="1460" t="s">
        <v>5197</v>
      </c>
      <c r="ODS1" s="1460" t="s">
        <v>5197</v>
      </c>
      <c r="ODT1" s="1460" t="s">
        <v>5197</v>
      </c>
      <c r="ODU1" s="1460" t="s">
        <v>5197</v>
      </c>
      <c r="ODV1" s="1460" t="s">
        <v>5197</v>
      </c>
      <c r="ODW1" s="1460" t="s">
        <v>5197</v>
      </c>
      <c r="ODX1" s="1460" t="s">
        <v>5197</v>
      </c>
      <c r="ODY1" s="1460" t="s">
        <v>5197</v>
      </c>
      <c r="ODZ1" s="1460" t="s">
        <v>5197</v>
      </c>
      <c r="OEA1" s="1460" t="s">
        <v>5197</v>
      </c>
      <c r="OEB1" s="1460" t="s">
        <v>5197</v>
      </c>
      <c r="OEC1" s="1460" t="s">
        <v>5197</v>
      </c>
      <c r="OED1" s="1460" t="s">
        <v>5197</v>
      </c>
      <c r="OEE1" s="1460" t="s">
        <v>5197</v>
      </c>
      <c r="OEF1" s="1460" t="s">
        <v>5197</v>
      </c>
      <c r="OEG1" s="1460" t="s">
        <v>5197</v>
      </c>
      <c r="OEH1" s="1460" t="s">
        <v>5197</v>
      </c>
      <c r="OEI1" s="1460" t="s">
        <v>5197</v>
      </c>
      <c r="OEJ1" s="1460" t="s">
        <v>5197</v>
      </c>
      <c r="OEK1" s="1460" t="s">
        <v>5197</v>
      </c>
      <c r="OEL1" s="1460" t="s">
        <v>5197</v>
      </c>
      <c r="OEM1" s="1460" t="s">
        <v>5197</v>
      </c>
      <c r="OEN1" s="1460" t="s">
        <v>5197</v>
      </c>
      <c r="OEO1" s="1460" t="s">
        <v>5197</v>
      </c>
      <c r="OEP1" s="1460" t="s">
        <v>5197</v>
      </c>
      <c r="OEQ1" s="1460" t="s">
        <v>5197</v>
      </c>
      <c r="OER1" s="1460" t="s">
        <v>5197</v>
      </c>
      <c r="OES1" s="1460" t="s">
        <v>5197</v>
      </c>
      <c r="OET1" s="1460" t="s">
        <v>5197</v>
      </c>
      <c r="OEU1" s="1460" t="s">
        <v>5197</v>
      </c>
      <c r="OEV1" s="1460" t="s">
        <v>5197</v>
      </c>
      <c r="OEW1" s="1460" t="s">
        <v>5197</v>
      </c>
      <c r="OEX1" s="1460" t="s">
        <v>5197</v>
      </c>
      <c r="OEY1" s="1460" t="s">
        <v>5197</v>
      </c>
      <c r="OEZ1" s="1460" t="s">
        <v>5197</v>
      </c>
      <c r="OFA1" s="1460" t="s">
        <v>5197</v>
      </c>
      <c r="OFB1" s="1460" t="s">
        <v>5197</v>
      </c>
      <c r="OFC1" s="1460" t="s">
        <v>5197</v>
      </c>
      <c r="OFD1" s="1460" t="s">
        <v>5197</v>
      </c>
      <c r="OFE1" s="1460" t="s">
        <v>5197</v>
      </c>
      <c r="OFF1" s="1460" t="s">
        <v>5197</v>
      </c>
      <c r="OFG1" s="1460" t="s">
        <v>5197</v>
      </c>
      <c r="OFH1" s="1460" t="s">
        <v>5197</v>
      </c>
      <c r="OFI1" s="1460" t="s">
        <v>5197</v>
      </c>
      <c r="OFJ1" s="1460" t="s">
        <v>5197</v>
      </c>
      <c r="OFK1" s="1460" t="s">
        <v>5197</v>
      </c>
      <c r="OFL1" s="1460" t="s">
        <v>5197</v>
      </c>
      <c r="OFM1" s="1460" t="s">
        <v>5197</v>
      </c>
      <c r="OFN1" s="1460" t="s">
        <v>5197</v>
      </c>
      <c r="OFO1" s="1460" t="s">
        <v>5197</v>
      </c>
      <c r="OFP1" s="1460" t="s">
        <v>5197</v>
      </c>
      <c r="OFQ1" s="1460" t="s">
        <v>5197</v>
      </c>
      <c r="OFR1" s="1460" t="s">
        <v>5197</v>
      </c>
      <c r="OFS1" s="1460" t="s">
        <v>5197</v>
      </c>
      <c r="OFT1" s="1460" t="s">
        <v>5197</v>
      </c>
      <c r="OFU1" s="1460" t="s">
        <v>5197</v>
      </c>
      <c r="OFV1" s="1460" t="s">
        <v>5197</v>
      </c>
      <c r="OFW1" s="1460" t="s">
        <v>5197</v>
      </c>
      <c r="OFX1" s="1460" t="s">
        <v>5197</v>
      </c>
      <c r="OFY1" s="1460" t="s">
        <v>5197</v>
      </c>
      <c r="OFZ1" s="1460" t="s">
        <v>5197</v>
      </c>
      <c r="OGA1" s="1460" t="s">
        <v>5197</v>
      </c>
      <c r="OGB1" s="1460" t="s">
        <v>5197</v>
      </c>
      <c r="OGC1" s="1460" t="s">
        <v>5197</v>
      </c>
      <c r="OGD1" s="1460" t="s">
        <v>5197</v>
      </c>
      <c r="OGE1" s="1460" t="s">
        <v>5197</v>
      </c>
      <c r="OGF1" s="1460" t="s">
        <v>5197</v>
      </c>
      <c r="OGG1" s="1460" t="s">
        <v>5197</v>
      </c>
      <c r="OGH1" s="1460" t="s">
        <v>5197</v>
      </c>
      <c r="OGI1" s="1460" t="s">
        <v>5197</v>
      </c>
      <c r="OGJ1" s="1460" t="s">
        <v>5197</v>
      </c>
      <c r="OGK1" s="1460" t="s">
        <v>5197</v>
      </c>
      <c r="OGL1" s="1460" t="s">
        <v>5197</v>
      </c>
      <c r="OGM1" s="1460" t="s">
        <v>5197</v>
      </c>
      <c r="OGN1" s="1460" t="s">
        <v>5197</v>
      </c>
      <c r="OGO1" s="1460" t="s">
        <v>5197</v>
      </c>
      <c r="OGP1" s="1460" t="s">
        <v>5197</v>
      </c>
      <c r="OGQ1" s="1460" t="s">
        <v>5197</v>
      </c>
      <c r="OGR1" s="1460" t="s">
        <v>5197</v>
      </c>
      <c r="OGS1" s="1460" t="s">
        <v>5197</v>
      </c>
      <c r="OGT1" s="1460" t="s">
        <v>5197</v>
      </c>
      <c r="OGU1" s="1460" t="s">
        <v>5197</v>
      </c>
      <c r="OGV1" s="1460" t="s">
        <v>5197</v>
      </c>
      <c r="OGW1" s="1460" t="s">
        <v>5197</v>
      </c>
      <c r="OGX1" s="1460" t="s">
        <v>5197</v>
      </c>
      <c r="OGY1" s="1460" t="s">
        <v>5197</v>
      </c>
      <c r="OGZ1" s="1460" t="s">
        <v>5197</v>
      </c>
      <c r="OHA1" s="1460" t="s">
        <v>5197</v>
      </c>
      <c r="OHB1" s="1460" t="s">
        <v>5197</v>
      </c>
      <c r="OHC1" s="1460" t="s">
        <v>5197</v>
      </c>
      <c r="OHD1" s="1460" t="s">
        <v>5197</v>
      </c>
      <c r="OHE1" s="1460" t="s">
        <v>5197</v>
      </c>
      <c r="OHF1" s="1460" t="s">
        <v>5197</v>
      </c>
      <c r="OHG1" s="1460" t="s">
        <v>5197</v>
      </c>
      <c r="OHH1" s="1460" t="s">
        <v>5197</v>
      </c>
      <c r="OHI1" s="1460" t="s">
        <v>5197</v>
      </c>
      <c r="OHJ1" s="1460" t="s">
        <v>5197</v>
      </c>
      <c r="OHK1" s="1460" t="s">
        <v>5197</v>
      </c>
      <c r="OHL1" s="1460" t="s">
        <v>5197</v>
      </c>
      <c r="OHM1" s="1460" t="s">
        <v>5197</v>
      </c>
      <c r="OHN1" s="1460" t="s">
        <v>5197</v>
      </c>
      <c r="OHO1" s="1460" t="s">
        <v>5197</v>
      </c>
      <c r="OHP1" s="1460" t="s">
        <v>5197</v>
      </c>
      <c r="OHQ1" s="1460" t="s">
        <v>5197</v>
      </c>
      <c r="OHR1" s="1460" t="s">
        <v>5197</v>
      </c>
      <c r="OHS1" s="1460" t="s">
        <v>5197</v>
      </c>
      <c r="OHT1" s="1460" t="s">
        <v>5197</v>
      </c>
      <c r="OHU1" s="1460" t="s">
        <v>5197</v>
      </c>
      <c r="OHV1" s="1460" t="s">
        <v>5197</v>
      </c>
      <c r="OHW1" s="1460" t="s">
        <v>5197</v>
      </c>
      <c r="OHX1" s="1460" t="s">
        <v>5197</v>
      </c>
      <c r="OHY1" s="1460" t="s">
        <v>5197</v>
      </c>
      <c r="OHZ1" s="1460" t="s">
        <v>5197</v>
      </c>
      <c r="OIA1" s="1460" t="s">
        <v>5197</v>
      </c>
      <c r="OIB1" s="1460" t="s">
        <v>5197</v>
      </c>
      <c r="OIC1" s="1460" t="s">
        <v>5197</v>
      </c>
      <c r="OID1" s="1460" t="s">
        <v>5197</v>
      </c>
      <c r="OIE1" s="1460" t="s">
        <v>5197</v>
      </c>
      <c r="OIF1" s="1460" t="s">
        <v>5197</v>
      </c>
      <c r="OIG1" s="1460" t="s">
        <v>5197</v>
      </c>
      <c r="OIH1" s="1460" t="s">
        <v>5197</v>
      </c>
      <c r="OII1" s="1460" t="s">
        <v>5197</v>
      </c>
      <c r="OIJ1" s="1460" t="s">
        <v>5197</v>
      </c>
      <c r="OIK1" s="1460" t="s">
        <v>5197</v>
      </c>
      <c r="OIL1" s="1460" t="s">
        <v>5197</v>
      </c>
      <c r="OIM1" s="1460" t="s">
        <v>5197</v>
      </c>
      <c r="OIN1" s="1460" t="s">
        <v>5197</v>
      </c>
      <c r="OIO1" s="1460" t="s">
        <v>5197</v>
      </c>
      <c r="OIP1" s="1460" t="s">
        <v>5197</v>
      </c>
      <c r="OIQ1" s="1460" t="s">
        <v>5197</v>
      </c>
      <c r="OIR1" s="1460" t="s">
        <v>5197</v>
      </c>
      <c r="OIS1" s="1460" t="s">
        <v>5197</v>
      </c>
      <c r="OIT1" s="1460" t="s">
        <v>5197</v>
      </c>
      <c r="OIU1" s="1460" t="s">
        <v>5197</v>
      </c>
      <c r="OIV1" s="1460" t="s">
        <v>5197</v>
      </c>
      <c r="OIW1" s="1460" t="s">
        <v>5197</v>
      </c>
      <c r="OIX1" s="1460" t="s">
        <v>5197</v>
      </c>
      <c r="OIY1" s="1460" t="s">
        <v>5197</v>
      </c>
      <c r="OIZ1" s="1460" t="s">
        <v>5197</v>
      </c>
      <c r="OJA1" s="1460" t="s">
        <v>5197</v>
      </c>
      <c r="OJB1" s="1460" t="s">
        <v>5197</v>
      </c>
      <c r="OJC1" s="1460" t="s">
        <v>5197</v>
      </c>
      <c r="OJD1" s="1460" t="s">
        <v>5197</v>
      </c>
      <c r="OJE1" s="1460" t="s">
        <v>5197</v>
      </c>
      <c r="OJF1" s="1460" t="s">
        <v>5197</v>
      </c>
      <c r="OJG1" s="1460" t="s">
        <v>5197</v>
      </c>
      <c r="OJH1" s="1460" t="s">
        <v>5197</v>
      </c>
      <c r="OJI1" s="1460" t="s">
        <v>5197</v>
      </c>
      <c r="OJJ1" s="1460" t="s">
        <v>5197</v>
      </c>
      <c r="OJK1" s="1460" t="s">
        <v>5197</v>
      </c>
      <c r="OJL1" s="1460" t="s">
        <v>5197</v>
      </c>
      <c r="OJM1" s="1460" t="s">
        <v>5197</v>
      </c>
      <c r="OJN1" s="1460" t="s">
        <v>5197</v>
      </c>
      <c r="OJO1" s="1460" t="s">
        <v>5197</v>
      </c>
      <c r="OJP1" s="1460" t="s">
        <v>5197</v>
      </c>
      <c r="OJQ1" s="1460" t="s">
        <v>5197</v>
      </c>
      <c r="OJR1" s="1460" t="s">
        <v>5197</v>
      </c>
      <c r="OJS1" s="1460" t="s">
        <v>5197</v>
      </c>
      <c r="OJT1" s="1460" t="s">
        <v>5197</v>
      </c>
      <c r="OJU1" s="1460" t="s">
        <v>5197</v>
      </c>
      <c r="OJV1" s="1460" t="s">
        <v>5197</v>
      </c>
      <c r="OJW1" s="1460" t="s">
        <v>5197</v>
      </c>
      <c r="OJX1" s="1460" t="s">
        <v>5197</v>
      </c>
      <c r="OJY1" s="1460" t="s">
        <v>5197</v>
      </c>
      <c r="OJZ1" s="1460" t="s">
        <v>5197</v>
      </c>
      <c r="OKA1" s="1460" t="s">
        <v>5197</v>
      </c>
      <c r="OKB1" s="1460" t="s">
        <v>5197</v>
      </c>
      <c r="OKC1" s="1460" t="s">
        <v>5197</v>
      </c>
      <c r="OKD1" s="1460" t="s">
        <v>5197</v>
      </c>
      <c r="OKE1" s="1460" t="s">
        <v>5197</v>
      </c>
      <c r="OKF1" s="1460" t="s">
        <v>5197</v>
      </c>
      <c r="OKG1" s="1460" t="s">
        <v>5197</v>
      </c>
      <c r="OKH1" s="1460" t="s">
        <v>5197</v>
      </c>
      <c r="OKI1" s="1460" t="s">
        <v>5197</v>
      </c>
      <c r="OKJ1" s="1460" t="s">
        <v>5197</v>
      </c>
      <c r="OKK1" s="1460" t="s">
        <v>5197</v>
      </c>
      <c r="OKL1" s="1460" t="s">
        <v>5197</v>
      </c>
      <c r="OKM1" s="1460" t="s">
        <v>5197</v>
      </c>
      <c r="OKN1" s="1460" t="s">
        <v>5197</v>
      </c>
      <c r="OKO1" s="1460" t="s">
        <v>5197</v>
      </c>
      <c r="OKP1" s="1460" t="s">
        <v>5197</v>
      </c>
      <c r="OKQ1" s="1460" t="s">
        <v>5197</v>
      </c>
      <c r="OKR1" s="1460" t="s">
        <v>5197</v>
      </c>
      <c r="OKS1" s="1460" t="s">
        <v>5197</v>
      </c>
      <c r="OKT1" s="1460" t="s">
        <v>5197</v>
      </c>
      <c r="OKU1" s="1460" t="s">
        <v>5197</v>
      </c>
      <c r="OKV1" s="1460" t="s">
        <v>5197</v>
      </c>
      <c r="OKW1" s="1460" t="s">
        <v>5197</v>
      </c>
      <c r="OKX1" s="1460" t="s">
        <v>5197</v>
      </c>
      <c r="OKY1" s="1460" t="s">
        <v>5197</v>
      </c>
      <c r="OKZ1" s="1460" t="s">
        <v>5197</v>
      </c>
      <c r="OLA1" s="1460" t="s">
        <v>5197</v>
      </c>
      <c r="OLB1" s="1460" t="s">
        <v>5197</v>
      </c>
      <c r="OLC1" s="1460" t="s">
        <v>5197</v>
      </c>
      <c r="OLD1" s="1460" t="s">
        <v>5197</v>
      </c>
      <c r="OLE1" s="1460" t="s">
        <v>5197</v>
      </c>
      <c r="OLF1" s="1460" t="s">
        <v>5197</v>
      </c>
      <c r="OLG1" s="1460" t="s">
        <v>5197</v>
      </c>
      <c r="OLH1" s="1460" t="s">
        <v>5197</v>
      </c>
      <c r="OLI1" s="1460" t="s">
        <v>5197</v>
      </c>
      <c r="OLJ1" s="1460" t="s">
        <v>5197</v>
      </c>
      <c r="OLK1" s="1460" t="s">
        <v>5197</v>
      </c>
      <c r="OLL1" s="1460" t="s">
        <v>5197</v>
      </c>
      <c r="OLM1" s="1460" t="s">
        <v>5197</v>
      </c>
      <c r="OLN1" s="1460" t="s">
        <v>5197</v>
      </c>
      <c r="OLO1" s="1460" t="s">
        <v>5197</v>
      </c>
      <c r="OLP1" s="1460" t="s">
        <v>5197</v>
      </c>
      <c r="OLQ1" s="1460" t="s">
        <v>5197</v>
      </c>
      <c r="OLR1" s="1460" t="s">
        <v>5197</v>
      </c>
      <c r="OLS1" s="1460" t="s">
        <v>5197</v>
      </c>
      <c r="OLT1" s="1460" t="s">
        <v>5197</v>
      </c>
      <c r="OLU1" s="1460" t="s">
        <v>5197</v>
      </c>
      <c r="OLV1" s="1460" t="s">
        <v>5197</v>
      </c>
      <c r="OLW1" s="1460" t="s">
        <v>5197</v>
      </c>
      <c r="OLX1" s="1460" t="s">
        <v>5197</v>
      </c>
      <c r="OLY1" s="1460" t="s">
        <v>5197</v>
      </c>
      <c r="OLZ1" s="1460" t="s">
        <v>5197</v>
      </c>
      <c r="OMA1" s="1460" t="s">
        <v>5197</v>
      </c>
      <c r="OMB1" s="1460" t="s">
        <v>5197</v>
      </c>
      <c r="OMC1" s="1460" t="s">
        <v>5197</v>
      </c>
      <c r="OMD1" s="1460" t="s">
        <v>5197</v>
      </c>
      <c r="OME1" s="1460" t="s">
        <v>5197</v>
      </c>
      <c r="OMF1" s="1460" t="s">
        <v>5197</v>
      </c>
      <c r="OMG1" s="1460" t="s">
        <v>5197</v>
      </c>
      <c r="OMH1" s="1460" t="s">
        <v>5197</v>
      </c>
      <c r="OMI1" s="1460" t="s">
        <v>5197</v>
      </c>
      <c r="OMJ1" s="1460" t="s">
        <v>5197</v>
      </c>
      <c r="OMK1" s="1460" t="s">
        <v>5197</v>
      </c>
      <c r="OML1" s="1460" t="s">
        <v>5197</v>
      </c>
      <c r="OMM1" s="1460" t="s">
        <v>5197</v>
      </c>
      <c r="OMN1" s="1460" t="s">
        <v>5197</v>
      </c>
      <c r="OMO1" s="1460" t="s">
        <v>5197</v>
      </c>
      <c r="OMP1" s="1460" t="s">
        <v>5197</v>
      </c>
      <c r="OMQ1" s="1460" t="s">
        <v>5197</v>
      </c>
      <c r="OMR1" s="1460" t="s">
        <v>5197</v>
      </c>
      <c r="OMS1" s="1460" t="s">
        <v>5197</v>
      </c>
      <c r="OMT1" s="1460" t="s">
        <v>5197</v>
      </c>
      <c r="OMU1" s="1460" t="s">
        <v>5197</v>
      </c>
      <c r="OMV1" s="1460" t="s">
        <v>5197</v>
      </c>
      <c r="OMW1" s="1460" t="s">
        <v>5197</v>
      </c>
      <c r="OMX1" s="1460" t="s">
        <v>5197</v>
      </c>
      <c r="OMY1" s="1460" t="s">
        <v>5197</v>
      </c>
      <c r="OMZ1" s="1460" t="s">
        <v>5197</v>
      </c>
      <c r="ONA1" s="1460" t="s">
        <v>5197</v>
      </c>
      <c r="ONB1" s="1460" t="s">
        <v>5197</v>
      </c>
      <c r="ONC1" s="1460" t="s">
        <v>5197</v>
      </c>
      <c r="OND1" s="1460" t="s">
        <v>5197</v>
      </c>
      <c r="ONE1" s="1460" t="s">
        <v>5197</v>
      </c>
      <c r="ONF1" s="1460" t="s">
        <v>5197</v>
      </c>
      <c r="ONG1" s="1460" t="s">
        <v>5197</v>
      </c>
      <c r="ONH1" s="1460" t="s">
        <v>5197</v>
      </c>
      <c r="ONI1" s="1460" t="s">
        <v>5197</v>
      </c>
      <c r="ONJ1" s="1460" t="s">
        <v>5197</v>
      </c>
      <c r="ONK1" s="1460" t="s">
        <v>5197</v>
      </c>
      <c r="ONL1" s="1460" t="s">
        <v>5197</v>
      </c>
      <c r="ONM1" s="1460" t="s">
        <v>5197</v>
      </c>
      <c r="ONN1" s="1460" t="s">
        <v>5197</v>
      </c>
      <c r="ONO1" s="1460" t="s">
        <v>5197</v>
      </c>
      <c r="ONP1" s="1460" t="s">
        <v>5197</v>
      </c>
      <c r="ONQ1" s="1460" t="s">
        <v>5197</v>
      </c>
      <c r="ONR1" s="1460" t="s">
        <v>5197</v>
      </c>
      <c r="ONS1" s="1460" t="s">
        <v>5197</v>
      </c>
      <c r="ONT1" s="1460" t="s">
        <v>5197</v>
      </c>
      <c r="ONU1" s="1460" t="s">
        <v>5197</v>
      </c>
      <c r="ONV1" s="1460" t="s">
        <v>5197</v>
      </c>
      <c r="ONW1" s="1460" t="s">
        <v>5197</v>
      </c>
      <c r="ONX1" s="1460" t="s">
        <v>5197</v>
      </c>
      <c r="ONY1" s="1460" t="s">
        <v>5197</v>
      </c>
      <c r="ONZ1" s="1460" t="s">
        <v>5197</v>
      </c>
      <c r="OOA1" s="1460" t="s">
        <v>5197</v>
      </c>
      <c r="OOB1" s="1460" t="s">
        <v>5197</v>
      </c>
      <c r="OOC1" s="1460" t="s">
        <v>5197</v>
      </c>
      <c r="OOD1" s="1460" t="s">
        <v>5197</v>
      </c>
      <c r="OOE1" s="1460" t="s">
        <v>5197</v>
      </c>
      <c r="OOF1" s="1460" t="s">
        <v>5197</v>
      </c>
      <c r="OOG1" s="1460" t="s">
        <v>5197</v>
      </c>
      <c r="OOH1" s="1460" t="s">
        <v>5197</v>
      </c>
      <c r="OOI1" s="1460" t="s">
        <v>5197</v>
      </c>
      <c r="OOJ1" s="1460" t="s">
        <v>5197</v>
      </c>
      <c r="OOK1" s="1460" t="s">
        <v>5197</v>
      </c>
      <c r="OOL1" s="1460" t="s">
        <v>5197</v>
      </c>
      <c r="OOM1" s="1460" t="s">
        <v>5197</v>
      </c>
      <c r="OON1" s="1460" t="s">
        <v>5197</v>
      </c>
      <c r="OOO1" s="1460" t="s">
        <v>5197</v>
      </c>
      <c r="OOP1" s="1460" t="s">
        <v>5197</v>
      </c>
      <c r="OOQ1" s="1460" t="s">
        <v>5197</v>
      </c>
      <c r="OOR1" s="1460" t="s">
        <v>5197</v>
      </c>
      <c r="OOS1" s="1460" t="s">
        <v>5197</v>
      </c>
      <c r="OOT1" s="1460" t="s">
        <v>5197</v>
      </c>
      <c r="OOU1" s="1460" t="s">
        <v>5197</v>
      </c>
      <c r="OOV1" s="1460" t="s">
        <v>5197</v>
      </c>
      <c r="OOW1" s="1460" t="s">
        <v>5197</v>
      </c>
      <c r="OOX1" s="1460" t="s">
        <v>5197</v>
      </c>
      <c r="OOY1" s="1460" t="s">
        <v>5197</v>
      </c>
      <c r="OOZ1" s="1460" t="s">
        <v>5197</v>
      </c>
      <c r="OPA1" s="1460" t="s">
        <v>5197</v>
      </c>
      <c r="OPB1" s="1460" t="s">
        <v>5197</v>
      </c>
      <c r="OPC1" s="1460" t="s">
        <v>5197</v>
      </c>
      <c r="OPD1" s="1460" t="s">
        <v>5197</v>
      </c>
      <c r="OPE1" s="1460" t="s">
        <v>5197</v>
      </c>
      <c r="OPF1" s="1460" t="s">
        <v>5197</v>
      </c>
      <c r="OPG1" s="1460" t="s">
        <v>5197</v>
      </c>
      <c r="OPH1" s="1460" t="s">
        <v>5197</v>
      </c>
      <c r="OPI1" s="1460" t="s">
        <v>5197</v>
      </c>
      <c r="OPJ1" s="1460" t="s">
        <v>5197</v>
      </c>
      <c r="OPK1" s="1460" t="s">
        <v>5197</v>
      </c>
      <c r="OPL1" s="1460" t="s">
        <v>5197</v>
      </c>
      <c r="OPM1" s="1460" t="s">
        <v>5197</v>
      </c>
      <c r="OPN1" s="1460" t="s">
        <v>5197</v>
      </c>
      <c r="OPO1" s="1460" t="s">
        <v>5197</v>
      </c>
      <c r="OPP1" s="1460" t="s">
        <v>5197</v>
      </c>
      <c r="OPQ1" s="1460" t="s">
        <v>5197</v>
      </c>
      <c r="OPR1" s="1460" t="s">
        <v>5197</v>
      </c>
      <c r="OPS1" s="1460" t="s">
        <v>5197</v>
      </c>
      <c r="OPT1" s="1460" t="s">
        <v>5197</v>
      </c>
      <c r="OPU1" s="1460" t="s">
        <v>5197</v>
      </c>
      <c r="OPV1" s="1460" t="s">
        <v>5197</v>
      </c>
      <c r="OPW1" s="1460" t="s">
        <v>5197</v>
      </c>
      <c r="OPX1" s="1460" t="s">
        <v>5197</v>
      </c>
      <c r="OPY1" s="1460" t="s">
        <v>5197</v>
      </c>
      <c r="OPZ1" s="1460" t="s">
        <v>5197</v>
      </c>
      <c r="OQA1" s="1460" t="s">
        <v>5197</v>
      </c>
      <c r="OQB1" s="1460" t="s">
        <v>5197</v>
      </c>
      <c r="OQC1" s="1460" t="s">
        <v>5197</v>
      </c>
      <c r="OQD1" s="1460" t="s">
        <v>5197</v>
      </c>
      <c r="OQE1" s="1460" t="s">
        <v>5197</v>
      </c>
      <c r="OQF1" s="1460" t="s">
        <v>5197</v>
      </c>
      <c r="OQG1" s="1460" t="s">
        <v>5197</v>
      </c>
      <c r="OQH1" s="1460" t="s">
        <v>5197</v>
      </c>
      <c r="OQI1" s="1460" t="s">
        <v>5197</v>
      </c>
      <c r="OQJ1" s="1460" t="s">
        <v>5197</v>
      </c>
      <c r="OQK1" s="1460" t="s">
        <v>5197</v>
      </c>
      <c r="OQL1" s="1460" t="s">
        <v>5197</v>
      </c>
      <c r="OQM1" s="1460" t="s">
        <v>5197</v>
      </c>
      <c r="OQN1" s="1460" t="s">
        <v>5197</v>
      </c>
      <c r="OQO1" s="1460" t="s">
        <v>5197</v>
      </c>
      <c r="OQP1" s="1460" t="s">
        <v>5197</v>
      </c>
      <c r="OQQ1" s="1460" t="s">
        <v>5197</v>
      </c>
      <c r="OQR1" s="1460" t="s">
        <v>5197</v>
      </c>
      <c r="OQS1" s="1460" t="s">
        <v>5197</v>
      </c>
      <c r="OQT1" s="1460" t="s">
        <v>5197</v>
      </c>
      <c r="OQU1" s="1460" t="s">
        <v>5197</v>
      </c>
      <c r="OQV1" s="1460" t="s">
        <v>5197</v>
      </c>
      <c r="OQW1" s="1460" t="s">
        <v>5197</v>
      </c>
      <c r="OQX1" s="1460" t="s">
        <v>5197</v>
      </c>
      <c r="OQY1" s="1460" t="s">
        <v>5197</v>
      </c>
      <c r="OQZ1" s="1460" t="s">
        <v>5197</v>
      </c>
      <c r="ORA1" s="1460" t="s">
        <v>5197</v>
      </c>
      <c r="ORB1" s="1460" t="s">
        <v>5197</v>
      </c>
      <c r="ORC1" s="1460" t="s">
        <v>5197</v>
      </c>
      <c r="ORD1" s="1460" t="s">
        <v>5197</v>
      </c>
      <c r="ORE1" s="1460" t="s">
        <v>5197</v>
      </c>
      <c r="ORF1" s="1460" t="s">
        <v>5197</v>
      </c>
      <c r="ORG1" s="1460" t="s">
        <v>5197</v>
      </c>
      <c r="ORH1" s="1460" t="s">
        <v>5197</v>
      </c>
      <c r="ORI1" s="1460" t="s">
        <v>5197</v>
      </c>
      <c r="ORJ1" s="1460" t="s">
        <v>5197</v>
      </c>
      <c r="ORK1" s="1460" t="s">
        <v>5197</v>
      </c>
      <c r="ORL1" s="1460" t="s">
        <v>5197</v>
      </c>
      <c r="ORM1" s="1460" t="s">
        <v>5197</v>
      </c>
      <c r="ORN1" s="1460" t="s">
        <v>5197</v>
      </c>
      <c r="ORO1" s="1460" t="s">
        <v>5197</v>
      </c>
      <c r="ORP1" s="1460" t="s">
        <v>5197</v>
      </c>
      <c r="ORQ1" s="1460" t="s">
        <v>5197</v>
      </c>
      <c r="ORR1" s="1460" t="s">
        <v>5197</v>
      </c>
      <c r="ORS1" s="1460" t="s">
        <v>5197</v>
      </c>
      <c r="ORT1" s="1460" t="s">
        <v>5197</v>
      </c>
      <c r="ORU1" s="1460" t="s">
        <v>5197</v>
      </c>
      <c r="ORV1" s="1460" t="s">
        <v>5197</v>
      </c>
      <c r="ORW1" s="1460" t="s">
        <v>5197</v>
      </c>
      <c r="ORX1" s="1460" t="s">
        <v>5197</v>
      </c>
      <c r="ORY1" s="1460" t="s">
        <v>5197</v>
      </c>
      <c r="ORZ1" s="1460" t="s">
        <v>5197</v>
      </c>
      <c r="OSA1" s="1460" t="s">
        <v>5197</v>
      </c>
      <c r="OSB1" s="1460" t="s">
        <v>5197</v>
      </c>
      <c r="OSC1" s="1460" t="s">
        <v>5197</v>
      </c>
      <c r="OSD1" s="1460" t="s">
        <v>5197</v>
      </c>
      <c r="OSE1" s="1460" t="s">
        <v>5197</v>
      </c>
      <c r="OSF1" s="1460" t="s">
        <v>5197</v>
      </c>
      <c r="OSG1" s="1460" t="s">
        <v>5197</v>
      </c>
      <c r="OSH1" s="1460" t="s">
        <v>5197</v>
      </c>
      <c r="OSI1" s="1460" t="s">
        <v>5197</v>
      </c>
      <c r="OSJ1" s="1460" t="s">
        <v>5197</v>
      </c>
      <c r="OSK1" s="1460" t="s">
        <v>5197</v>
      </c>
      <c r="OSL1" s="1460" t="s">
        <v>5197</v>
      </c>
      <c r="OSM1" s="1460" t="s">
        <v>5197</v>
      </c>
      <c r="OSN1" s="1460" t="s">
        <v>5197</v>
      </c>
      <c r="OSO1" s="1460" t="s">
        <v>5197</v>
      </c>
      <c r="OSP1" s="1460" t="s">
        <v>5197</v>
      </c>
      <c r="OSQ1" s="1460" t="s">
        <v>5197</v>
      </c>
      <c r="OSR1" s="1460" t="s">
        <v>5197</v>
      </c>
      <c r="OSS1" s="1460" t="s">
        <v>5197</v>
      </c>
      <c r="OST1" s="1460" t="s">
        <v>5197</v>
      </c>
      <c r="OSU1" s="1460" t="s">
        <v>5197</v>
      </c>
      <c r="OSV1" s="1460" t="s">
        <v>5197</v>
      </c>
      <c r="OSW1" s="1460" t="s">
        <v>5197</v>
      </c>
      <c r="OSX1" s="1460" t="s">
        <v>5197</v>
      </c>
      <c r="OSY1" s="1460" t="s">
        <v>5197</v>
      </c>
      <c r="OSZ1" s="1460" t="s">
        <v>5197</v>
      </c>
      <c r="OTA1" s="1460" t="s">
        <v>5197</v>
      </c>
      <c r="OTB1" s="1460" t="s">
        <v>5197</v>
      </c>
      <c r="OTC1" s="1460" t="s">
        <v>5197</v>
      </c>
      <c r="OTD1" s="1460" t="s">
        <v>5197</v>
      </c>
      <c r="OTE1" s="1460" t="s">
        <v>5197</v>
      </c>
      <c r="OTF1" s="1460" t="s">
        <v>5197</v>
      </c>
      <c r="OTG1" s="1460" t="s">
        <v>5197</v>
      </c>
      <c r="OTH1" s="1460" t="s">
        <v>5197</v>
      </c>
      <c r="OTI1" s="1460" t="s">
        <v>5197</v>
      </c>
      <c r="OTJ1" s="1460" t="s">
        <v>5197</v>
      </c>
      <c r="OTK1" s="1460" t="s">
        <v>5197</v>
      </c>
      <c r="OTL1" s="1460" t="s">
        <v>5197</v>
      </c>
      <c r="OTM1" s="1460" t="s">
        <v>5197</v>
      </c>
      <c r="OTN1" s="1460" t="s">
        <v>5197</v>
      </c>
      <c r="OTO1" s="1460" t="s">
        <v>5197</v>
      </c>
      <c r="OTP1" s="1460" t="s">
        <v>5197</v>
      </c>
      <c r="OTQ1" s="1460" t="s">
        <v>5197</v>
      </c>
      <c r="OTR1" s="1460" t="s">
        <v>5197</v>
      </c>
      <c r="OTS1" s="1460" t="s">
        <v>5197</v>
      </c>
      <c r="OTT1" s="1460" t="s">
        <v>5197</v>
      </c>
      <c r="OTU1" s="1460" t="s">
        <v>5197</v>
      </c>
      <c r="OTV1" s="1460" t="s">
        <v>5197</v>
      </c>
      <c r="OTW1" s="1460" t="s">
        <v>5197</v>
      </c>
      <c r="OTX1" s="1460" t="s">
        <v>5197</v>
      </c>
      <c r="OTY1" s="1460" t="s">
        <v>5197</v>
      </c>
      <c r="OTZ1" s="1460" t="s">
        <v>5197</v>
      </c>
      <c r="OUA1" s="1460" t="s">
        <v>5197</v>
      </c>
      <c r="OUB1" s="1460" t="s">
        <v>5197</v>
      </c>
      <c r="OUC1" s="1460" t="s">
        <v>5197</v>
      </c>
      <c r="OUD1" s="1460" t="s">
        <v>5197</v>
      </c>
      <c r="OUE1" s="1460" t="s">
        <v>5197</v>
      </c>
      <c r="OUF1" s="1460" t="s">
        <v>5197</v>
      </c>
      <c r="OUG1" s="1460" t="s">
        <v>5197</v>
      </c>
      <c r="OUH1" s="1460" t="s">
        <v>5197</v>
      </c>
      <c r="OUI1" s="1460" t="s">
        <v>5197</v>
      </c>
      <c r="OUJ1" s="1460" t="s">
        <v>5197</v>
      </c>
      <c r="OUK1" s="1460" t="s">
        <v>5197</v>
      </c>
      <c r="OUL1" s="1460" t="s">
        <v>5197</v>
      </c>
      <c r="OUM1" s="1460" t="s">
        <v>5197</v>
      </c>
      <c r="OUN1" s="1460" t="s">
        <v>5197</v>
      </c>
      <c r="OUO1" s="1460" t="s">
        <v>5197</v>
      </c>
      <c r="OUP1" s="1460" t="s">
        <v>5197</v>
      </c>
      <c r="OUQ1" s="1460" t="s">
        <v>5197</v>
      </c>
      <c r="OUR1" s="1460" t="s">
        <v>5197</v>
      </c>
      <c r="OUS1" s="1460" t="s">
        <v>5197</v>
      </c>
      <c r="OUT1" s="1460" t="s">
        <v>5197</v>
      </c>
      <c r="OUU1" s="1460" t="s">
        <v>5197</v>
      </c>
      <c r="OUV1" s="1460" t="s">
        <v>5197</v>
      </c>
      <c r="OUW1" s="1460" t="s">
        <v>5197</v>
      </c>
      <c r="OUX1" s="1460" t="s">
        <v>5197</v>
      </c>
      <c r="OUY1" s="1460" t="s">
        <v>5197</v>
      </c>
      <c r="OUZ1" s="1460" t="s">
        <v>5197</v>
      </c>
      <c r="OVA1" s="1460" t="s">
        <v>5197</v>
      </c>
      <c r="OVB1" s="1460" t="s">
        <v>5197</v>
      </c>
      <c r="OVC1" s="1460" t="s">
        <v>5197</v>
      </c>
      <c r="OVD1" s="1460" t="s">
        <v>5197</v>
      </c>
      <c r="OVE1" s="1460" t="s">
        <v>5197</v>
      </c>
      <c r="OVF1" s="1460" t="s">
        <v>5197</v>
      </c>
      <c r="OVG1" s="1460" t="s">
        <v>5197</v>
      </c>
      <c r="OVH1" s="1460" t="s">
        <v>5197</v>
      </c>
      <c r="OVI1" s="1460" t="s">
        <v>5197</v>
      </c>
      <c r="OVJ1" s="1460" t="s">
        <v>5197</v>
      </c>
      <c r="OVK1" s="1460" t="s">
        <v>5197</v>
      </c>
      <c r="OVL1" s="1460" t="s">
        <v>5197</v>
      </c>
      <c r="OVM1" s="1460" t="s">
        <v>5197</v>
      </c>
      <c r="OVN1" s="1460" t="s">
        <v>5197</v>
      </c>
      <c r="OVO1" s="1460" t="s">
        <v>5197</v>
      </c>
      <c r="OVP1" s="1460" t="s">
        <v>5197</v>
      </c>
      <c r="OVQ1" s="1460" t="s">
        <v>5197</v>
      </c>
      <c r="OVR1" s="1460" t="s">
        <v>5197</v>
      </c>
      <c r="OVS1" s="1460" t="s">
        <v>5197</v>
      </c>
      <c r="OVT1" s="1460" t="s">
        <v>5197</v>
      </c>
      <c r="OVU1" s="1460" t="s">
        <v>5197</v>
      </c>
      <c r="OVV1" s="1460" t="s">
        <v>5197</v>
      </c>
      <c r="OVW1" s="1460" t="s">
        <v>5197</v>
      </c>
      <c r="OVX1" s="1460" t="s">
        <v>5197</v>
      </c>
      <c r="OVY1" s="1460" t="s">
        <v>5197</v>
      </c>
      <c r="OVZ1" s="1460" t="s">
        <v>5197</v>
      </c>
      <c r="OWA1" s="1460" t="s">
        <v>5197</v>
      </c>
      <c r="OWB1" s="1460" t="s">
        <v>5197</v>
      </c>
      <c r="OWC1" s="1460" t="s">
        <v>5197</v>
      </c>
      <c r="OWD1" s="1460" t="s">
        <v>5197</v>
      </c>
      <c r="OWE1" s="1460" t="s">
        <v>5197</v>
      </c>
      <c r="OWF1" s="1460" t="s">
        <v>5197</v>
      </c>
      <c r="OWG1" s="1460" t="s">
        <v>5197</v>
      </c>
      <c r="OWH1" s="1460" t="s">
        <v>5197</v>
      </c>
      <c r="OWI1" s="1460" t="s">
        <v>5197</v>
      </c>
      <c r="OWJ1" s="1460" t="s">
        <v>5197</v>
      </c>
      <c r="OWK1" s="1460" t="s">
        <v>5197</v>
      </c>
      <c r="OWL1" s="1460" t="s">
        <v>5197</v>
      </c>
      <c r="OWM1" s="1460" t="s">
        <v>5197</v>
      </c>
      <c r="OWN1" s="1460" t="s">
        <v>5197</v>
      </c>
      <c r="OWO1" s="1460" t="s">
        <v>5197</v>
      </c>
      <c r="OWP1" s="1460" t="s">
        <v>5197</v>
      </c>
      <c r="OWQ1" s="1460" t="s">
        <v>5197</v>
      </c>
      <c r="OWR1" s="1460" t="s">
        <v>5197</v>
      </c>
      <c r="OWS1" s="1460" t="s">
        <v>5197</v>
      </c>
      <c r="OWT1" s="1460" t="s">
        <v>5197</v>
      </c>
      <c r="OWU1" s="1460" t="s">
        <v>5197</v>
      </c>
      <c r="OWV1" s="1460" t="s">
        <v>5197</v>
      </c>
      <c r="OWW1" s="1460" t="s">
        <v>5197</v>
      </c>
      <c r="OWX1" s="1460" t="s">
        <v>5197</v>
      </c>
      <c r="OWY1" s="1460" t="s">
        <v>5197</v>
      </c>
      <c r="OWZ1" s="1460" t="s">
        <v>5197</v>
      </c>
      <c r="OXA1" s="1460" t="s">
        <v>5197</v>
      </c>
      <c r="OXB1" s="1460" t="s">
        <v>5197</v>
      </c>
      <c r="OXC1" s="1460" t="s">
        <v>5197</v>
      </c>
      <c r="OXD1" s="1460" t="s">
        <v>5197</v>
      </c>
      <c r="OXE1" s="1460" t="s">
        <v>5197</v>
      </c>
      <c r="OXF1" s="1460" t="s">
        <v>5197</v>
      </c>
      <c r="OXG1" s="1460" t="s">
        <v>5197</v>
      </c>
      <c r="OXH1" s="1460" t="s">
        <v>5197</v>
      </c>
      <c r="OXI1" s="1460" t="s">
        <v>5197</v>
      </c>
      <c r="OXJ1" s="1460" t="s">
        <v>5197</v>
      </c>
      <c r="OXK1" s="1460" t="s">
        <v>5197</v>
      </c>
      <c r="OXL1" s="1460" t="s">
        <v>5197</v>
      </c>
      <c r="OXM1" s="1460" t="s">
        <v>5197</v>
      </c>
      <c r="OXN1" s="1460" t="s">
        <v>5197</v>
      </c>
      <c r="OXO1" s="1460" t="s">
        <v>5197</v>
      </c>
      <c r="OXP1" s="1460" t="s">
        <v>5197</v>
      </c>
      <c r="OXQ1" s="1460" t="s">
        <v>5197</v>
      </c>
      <c r="OXR1" s="1460" t="s">
        <v>5197</v>
      </c>
      <c r="OXS1" s="1460" t="s">
        <v>5197</v>
      </c>
      <c r="OXT1" s="1460" t="s">
        <v>5197</v>
      </c>
      <c r="OXU1" s="1460" t="s">
        <v>5197</v>
      </c>
      <c r="OXV1" s="1460" t="s">
        <v>5197</v>
      </c>
      <c r="OXW1" s="1460" t="s">
        <v>5197</v>
      </c>
      <c r="OXX1" s="1460" t="s">
        <v>5197</v>
      </c>
      <c r="OXY1" s="1460" t="s">
        <v>5197</v>
      </c>
      <c r="OXZ1" s="1460" t="s">
        <v>5197</v>
      </c>
      <c r="OYA1" s="1460" t="s">
        <v>5197</v>
      </c>
      <c r="OYB1" s="1460" t="s">
        <v>5197</v>
      </c>
      <c r="OYC1" s="1460" t="s">
        <v>5197</v>
      </c>
      <c r="OYD1" s="1460" t="s">
        <v>5197</v>
      </c>
      <c r="OYE1" s="1460" t="s">
        <v>5197</v>
      </c>
      <c r="OYF1" s="1460" t="s">
        <v>5197</v>
      </c>
      <c r="OYG1" s="1460" t="s">
        <v>5197</v>
      </c>
      <c r="OYH1" s="1460" t="s">
        <v>5197</v>
      </c>
      <c r="OYI1" s="1460" t="s">
        <v>5197</v>
      </c>
      <c r="OYJ1" s="1460" t="s">
        <v>5197</v>
      </c>
      <c r="OYK1" s="1460" t="s">
        <v>5197</v>
      </c>
      <c r="OYL1" s="1460" t="s">
        <v>5197</v>
      </c>
      <c r="OYM1" s="1460" t="s">
        <v>5197</v>
      </c>
      <c r="OYN1" s="1460" t="s">
        <v>5197</v>
      </c>
      <c r="OYO1" s="1460" t="s">
        <v>5197</v>
      </c>
      <c r="OYP1" s="1460" t="s">
        <v>5197</v>
      </c>
      <c r="OYQ1" s="1460" t="s">
        <v>5197</v>
      </c>
      <c r="OYR1" s="1460" t="s">
        <v>5197</v>
      </c>
      <c r="OYS1" s="1460" t="s">
        <v>5197</v>
      </c>
      <c r="OYT1" s="1460" t="s">
        <v>5197</v>
      </c>
      <c r="OYU1" s="1460" t="s">
        <v>5197</v>
      </c>
      <c r="OYV1" s="1460" t="s">
        <v>5197</v>
      </c>
      <c r="OYW1" s="1460" t="s">
        <v>5197</v>
      </c>
      <c r="OYX1" s="1460" t="s">
        <v>5197</v>
      </c>
      <c r="OYY1" s="1460" t="s">
        <v>5197</v>
      </c>
      <c r="OYZ1" s="1460" t="s">
        <v>5197</v>
      </c>
      <c r="OZA1" s="1460" t="s">
        <v>5197</v>
      </c>
      <c r="OZB1" s="1460" t="s">
        <v>5197</v>
      </c>
      <c r="OZC1" s="1460" t="s">
        <v>5197</v>
      </c>
      <c r="OZD1" s="1460" t="s">
        <v>5197</v>
      </c>
      <c r="OZE1" s="1460" t="s">
        <v>5197</v>
      </c>
      <c r="OZF1" s="1460" t="s">
        <v>5197</v>
      </c>
      <c r="OZG1" s="1460" t="s">
        <v>5197</v>
      </c>
      <c r="OZH1" s="1460" t="s">
        <v>5197</v>
      </c>
      <c r="OZI1" s="1460" t="s">
        <v>5197</v>
      </c>
      <c r="OZJ1" s="1460" t="s">
        <v>5197</v>
      </c>
      <c r="OZK1" s="1460" t="s">
        <v>5197</v>
      </c>
      <c r="OZL1" s="1460" t="s">
        <v>5197</v>
      </c>
      <c r="OZM1" s="1460" t="s">
        <v>5197</v>
      </c>
      <c r="OZN1" s="1460" t="s">
        <v>5197</v>
      </c>
      <c r="OZO1" s="1460" t="s">
        <v>5197</v>
      </c>
      <c r="OZP1" s="1460" t="s">
        <v>5197</v>
      </c>
      <c r="OZQ1" s="1460" t="s">
        <v>5197</v>
      </c>
      <c r="OZR1" s="1460" t="s">
        <v>5197</v>
      </c>
      <c r="OZS1" s="1460" t="s">
        <v>5197</v>
      </c>
      <c r="OZT1" s="1460" t="s">
        <v>5197</v>
      </c>
      <c r="OZU1" s="1460" t="s">
        <v>5197</v>
      </c>
      <c r="OZV1" s="1460" t="s">
        <v>5197</v>
      </c>
      <c r="OZW1" s="1460" t="s">
        <v>5197</v>
      </c>
      <c r="OZX1" s="1460" t="s">
        <v>5197</v>
      </c>
      <c r="OZY1" s="1460" t="s">
        <v>5197</v>
      </c>
      <c r="OZZ1" s="1460" t="s">
        <v>5197</v>
      </c>
      <c r="PAA1" s="1460" t="s">
        <v>5197</v>
      </c>
      <c r="PAB1" s="1460" t="s">
        <v>5197</v>
      </c>
      <c r="PAC1" s="1460" t="s">
        <v>5197</v>
      </c>
      <c r="PAD1" s="1460" t="s">
        <v>5197</v>
      </c>
      <c r="PAE1" s="1460" t="s">
        <v>5197</v>
      </c>
      <c r="PAF1" s="1460" t="s">
        <v>5197</v>
      </c>
      <c r="PAG1" s="1460" t="s">
        <v>5197</v>
      </c>
      <c r="PAH1" s="1460" t="s">
        <v>5197</v>
      </c>
      <c r="PAI1" s="1460" t="s">
        <v>5197</v>
      </c>
      <c r="PAJ1" s="1460" t="s">
        <v>5197</v>
      </c>
      <c r="PAK1" s="1460" t="s">
        <v>5197</v>
      </c>
      <c r="PAL1" s="1460" t="s">
        <v>5197</v>
      </c>
      <c r="PAM1" s="1460" t="s">
        <v>5197</v>
      </c>
      <c r="PAN1" s="1460" t="s">
        <v>5197</v>
      </c>
      <c r="PAO1" s="1460" t="s">
        <v>5197</v>
      </c>
      <c r="PAP1" s="1460" t="s">
        <v>5197</v>
      </c>
      <c r="PAQ1" s="1460" t="s">
        <v>5197</v>
      </c>
      <c r="PAR1" s="1460" t="s">
        <v>5197</v>
      </c>
      <c r="PAS1" s="1460" t="s">
        <v>5197</v>
      </c>
      <c r="PAT1" s="1460" t="s">
        <v>5197</v>
      </c>
      <c r="PAU1" s="1460" t="s">
        <v>5197</v>
      </c>
      <c r="PAV1" s="1460" t="s">
        <v>5197</v>
      </c>
      <c r="PAW1" s="1460" t="s">
        <v>5197</v>
      </c>
      <c r="PAX1" s="1460" t="s">
        <v>5197</v>
      </c>
      <c r="PAY1" s="1460" t="s">
        <v>5197</v>
      </c>
      <c r="PAZ1" s="1460" t="s">
        <v>5197</v>
      </c>
      <c r="PBA1" s="1460" t="s">
        <v>5197</v>
      </c>
      <c r="PBB1" s="1460" t="s">
        <v>5197</v>
      </c>
      <c r="PBC1" s="1460" t="s">
        <v>5197</v>
      </c>
      <c r="PBD1" s="1460" t="s">
        <v>5197</v>
      </c>
      <c r="PBE1" s="1460" t="s">
        <v>5197</v>
      </c>
      <c r="PBF1" s="1460" t="s">
        <v>5197</v>
      </c>
      <c r="PBG1" s="1460" t="s">
        <v>5197</v>
      </c>
      <c r="PBH1" s="1460" t="s">
        <v>5197</v>
      </c>
      <c r="PBI1" s="1460" t="s">
        <v>5197</v>
      </c>
      <c r="PBJ1" s="1460" t="s">
        <v>5197</v>
      </c>
      <c r="PBK1" s="1460" t="s">
        <v>5197</v>
      </c>
      <c r="PBL1" s="1460" t="s">
        <v>5197</v>
      </c>
      <c r="PBM1" s="1460" t="s">
        <v>5197</v>
      </c>
      <c r="PBN1" s="1460" t="s">
        <v>5197</v>
      </c>
      <c r="PBO1" s="1460" t="s">
        <v>5197</v>
      </c>
      <c r="PBP1" s="1460" t="s">
        <v>5197</v>
      </c>
      <c r="PBQ1" s="1460" t="s">
        <v>5197</v>
      </c>
      <c r="PBR1" s="1460" t="s">
        <v>5197</v>
      </c>
      <c r="PBS1" s="1460" t="s">
        <v>5197</v>
      </c>
      <c r="PBT1" s="1460" t="s">
        <v>5197</v>
      </c>
      <c r="PBU1" s="1460" t="s">
        <v>5197</v>
      </c>
      <c r="PBV1" s="1460" t="s">
        <v>5197</v>
      </c>
      <c r="PBW1" s="1460" t="s">
        <v>5197</v>
      </c>
      <c r="PBX1" s="1460" t="s">
        <v>5197</v>
      </c>
      <c r="PBY1" s="1460" t="s">
        <v>5197</v>
      </c>
      <c r="PBZ1" s="1460" t="s">
        <v>5197</v>
      </c>
      <c r="PCA1" s="1460" t="s">
        <v>5197</v>
      </c>
      <c r="PCB1" s="1460" t="s">
        <v>5197</v>
      </c>
      <c r="PCC1" s="1460" t="s">
        <v>5197</v>
      </c>
      <c r="PCD1" s="1460" t="s">
        <v>5197</v>
      </c>
      <c r="PCE1" s="1460" t="s">
        <v>5197</v>
      </c>
      <c r="PCF1" s="1460" t="s">
        <v>5197</v>
      </c>
      <c r="PCG1" s="1460" t="s">
        <v>5197</v>
      </c>
      <c r="PCH1" s="1460" t="s">
        <v>5197</v>
      </c>
      <c r="PCI1" s="1460" t="s">
        <v>5197</v>
      </c>
      <c r="PCJ1" s="1460" t="s">
        <v>5197</v>
      </c>
      <c r="PCK1" s="1460" t="s">
        <v>5197</v>
      </c>
      <c r="PCL1" s="1460" t="s">
        <v>5197</v>
      </c>
      <c r="PCM1" s="1460" t="s">
        <v>5197</v>
      </c>
      <c r="PCN1" s="1460" t="s">
        <v>5197</v>
      </c>
      <c r="PCO1" s="1460" t="s">
        <v>5197</v>
      </c>
      <c r="PCP1" s="1460" t="s">
        <v>5197</v>
      </c>
      <c r="PCQ1" s="1460" t="s">
        <v>5197</v>
      </c>
      <c r="PCR1" s="1460" t="s">
        <v>5197</v>
      </c>
      <c r="PCS1" s="1460" t="s">
        <v>5197</v>
      </c>
      <c r="PCT1" s="1460" t="s">
        <v>5197</v>
      </c>
      <c r="PCU1" s="1460" t="s">
        <v>5197</v>
      </c>
      <c r="PCV1" s="1460" t="s">
        <v>5197</v>
      </c>
      <c r="PCW1" s="1460" t="s">
        <v>5197</v>
      </c>
      <c r="PCX1" s="1460" t="s">
        <v>5197</v>
      </c>
      <c r="PCY1" s="1460" t="s">
        <v>5197</v>
      </c>
      <c r="PCZ1" s="1460" t="s">
        <v>5197</v>
      </c>
      <c r="PDA1" s="1460" t="s">
        <v>5197</v>
      </c>
      <c r="PDB1" s="1460" t="s">
        <v>5197</v>
      </c>
      <c r="PDC1" s="1460" t="s">
        <v>5197</v>
      </c>
      <c r="PDD1" s="1460" t="s">
        <v>5197</v>
      </c>
      <c r="PDE1" s="1460" t="s">
        <v>5197</v>
      </c>
      <c r="PDF1" s="1460" t="s">
        <v>5197</v>
      </c>
      <c r="PDG1" s="1460" t="s">
        <v>5197</v>
      </c>
      <c r="PDH1" s="1460" t="s">
        <v>5197</v>
      </c>
      <c r="PDI1" s="1460" t="s">
        <v>5197</v>
      </c>
      <c r="PDJ1" s="1460" t="s">
        <v>5197</v>
      </c>
      <c r="PDK1" s="1460" t="s">
        <v>5197</v>
      </c>
      <c r="PDL1" s="1460" t="s">
        <v>5197</v>
      </c>
      <c r="PDM1" s="1460" t="s">
        <v>5197</v>
      </c>
      <c r="PDN1" s="1460" t="s">
        <v>5197</v>
      </c>
      <c r="PDO1" s="1460" t="s">
        <v>5197</v>
      </c>
      <c r="PDP1" s="1460" t="s">
        <v>5197</v>
      </c>
      <c r="PDQ1" s="1460" t="s">
        <v>5197</v>
      </c>
      <c r="PDR1" s="1460" t="s">
        <v>5197</v>
      </c>
      <c r="PDS1" s="1460" t="s">
        <v>5197</v>
      </c>
      <c r="PDT1" s="1460" t="s">
        <v>5197</v>
      </c>
      <c r="PDU1" s="1460" t="s">
        <v>5197</v>
      </c>
      <c r="PDV1" s="1460" t="s">
        <v>5197</v>
      </c>
      <c r="PDW1" s="1460" t="s">
        <v>5197</v>
      </c>
      <c r="PDX1" s="1460" t="s">
        <v>5197</v>
      </c>
      <c r="PDY1" s="1460" t="s">
        <v>5197</v>
      </c>
      <c r="PDZ1" s="1460" t="s">
        <v>5197</v>
      </c>
      <c r="PEA1" s="1460" t="s">
        <v>5197</v>
      </c>
      <c r="PEB1" s="1460" t="s">
        <v>5197</v>
      </c>
      <c r="PEC1" s="1460" t="s">
        <v>5197</v>
      </c>
      <c r="PED1" s="1460" t="s">
        <v>5197</v>
      </c>
      <c r="PEE1" s="1460" t="s">
        <v>5197</v>
      </c>
      <c r="PEF1" s="1460" t="s">
        <v>5197</v>
      </c>
      <c r="PEG1" s="1460" t="s">
        <v>5197</v>
      </c>
      <c r="PEH1" s="1460" t="s">
        <v>5197</v>
      </c>
      <c r="PEI1" s="1460" t="s">
        <v>5197</v>
      </c>
      <c r="PEJ1" s="1460" t="s">
        <v>5197</v>
      </c>
      <c r="PEK1" s="1460" t="s">
        <v>5197</v>
      </c>
      <c r="PEL1" s="1460" t="s">
        <v>5197</v>
      </c>
      <c r="PEM1" s="1460" t="s">
        <v>5197</v>
      </c>
      <c r="PEN1" s="1460" t="s">
        <v>5197</v>
      </c>
      <c r="PEO1" s="1460" t="s">
        <v>5197</v>
      </c>
      <c r="PEP1" s="1460" t="s">
        <v>5197</v>
      </c>
      <c r="PEQ1" s="1460" t="s">
        <v>5197</v>
      </c>
      <c r="PER1" s="1460" t="s">
        <v>5197</v>
      </c>
      <c r="PES1" s="1460" t="s">
        <v>5197</v>
      </c>
      <c r="PET1" s="1460" t="s">
        <v>5197</v>
      </c>
      <c r="PEU1" s="1460" t="s">
        <v>5197</v>
      </c>
      <c r="PEV1" s="1460" t="s">
        <v>5197</v>
      </c>
      <c r="PEW1" s="1460" t="s">
        <v>5197</v>
      </c>
      <c r="PEX1" s="1460" t="s">
        <v>5197</v>
      </c>
      <c r="PEY1" s="1460" t="s">
        <v>5197</v>
      </c>
      <c r="PEZ1" s="1460" t="s">
        <v>5197</v>
      </c>
      <c r="PFA1" s="1460" t="s">
        <v>5197</v>
      </c>
      <c r="PFB1" s="1460" t="s">
        <v>5197</v>
      </c>
      <c r="PFC1" s="1460" t="s">
        <v>5197</v>
      </c>
      <c r="PFD1" s="1460" t="s">
        <v>5197</v>
      </c>
      <c r="PFE1" s="1460" t="s">
        <v>5197</v>
      </c>
      <c r="PFF1" s="1460" t="s">
        <v>5197</v>
      </c>
      <c r="PFG1" s="1460" t="s">
        <v>5197</v>
      </c>
      <c r="PFH1" s="1460" t="s">
        <v>5197</v>
      </c>
      <c r="PFI1" s="1460" t="s">
        <v>5197</v>
      </c>
      <c r="PFJ1" s="1460" t="s">
        <v>5197</v>
      </c>
      <c r="PFK1" s="1460" t="s">
        <v>5197</v>
      </c>
      <c r="PFL1" s="1460" t="s">
        <v>5197</v>
      </c>
      <c r="PFM1" s="1460" t="s">
        <v>5197</v>
      </c>
      <c r="PFN1" s="1460" t="s">
        <v>5197</v>
      </c>
      <c r="PFO1" s="1460" t="s">
        <v>5197</v>
      </c>
      <c r="PFP1" s="1460" t="s">
        <v>5197</v>
      </c>
      <c r="PFQ1" s="1460" t="s">
        <v>5197</v>
      </c>
      <c r="PFR1" s="1460" t="s">
        <v>5197</v>
      </c>
      <c r="PFS1" s="1460" t="s">
        <v>5197</v>
      </c>
      <c r="PFT1" s="1460" t="s">
        <v>5197</v>
      </c>
      <c r="PFU1" s="1460" t="s">
        <v>5197</v>
      </c>
      <c r="PFV1" s="1460" t="s">
        <v>5197</v>
      </c>
      <c r="PFW1" s="1460" t="s">
        <v>5197</v>
      </c>
      <c r="PFX1" s="1460" t="s">
        <v>5197</v>
      </c>
      <c r="PFY1" s="1460" t="s">
        <v>5197</v>
      </c>
      <c r="PFZ1" s="1460" t="s">
        <v>5197</v>
      </c>
      <c r="PGA1" s="1460" t="s">
        <v>5197</v>
      </c>
      <c r="PGB1" s="1460" t="s">
        <v>5197</v>
      </c>
      <c r="PGC1" s="1460" t="s">
        <v>5197</v>
      </c>
      <c r="PGD1" s="1460" t="s">
        <v>5197</v>
      </c>
      <c r="PGE1" s="1460" t="s">
        <v>5197</v>
      </c>
      <c r="PGF1" s="1460" t="s">
        <v>5197</v>
      </c>
      <c r="PGG1" s="1460" t="s">
        <v>5197</v>
      </c>
      <c r="PGH1" s="1460" t="s">
        <v>5197</v>
      </c>
      <c r="PGI1" s="1460" t="s">
        <v>5197</v>
      </c>
      <c r="PGJ1" s="1460" t="s">
        <v>5197</v>
      </c>
      <c r="PGK1" s="1460" t="s">
        <v>5197</v>
      </c>
      <c r="PGL1" s="1460" t="s">
        <v>5197</v>
      </c>
      <c r="PGM1" s="1460" t="s">
        <v>5197</v>
      </c>
      <c r="PGN1" s="1460" t="s">
        <v>5197</v>
      </c>
      <c r="PGO1" s="1460" t="s">
        <v>5197</v>
      </c>
      <c r="PGP1" s="1460" t="s">
        <v>5197</v>
      </c>
      <c r="PGQ1" s="1460" t="s">
        <v>5197</v>
      </c>
      <c r="PGR1" s="1460" t="s">
        <v>5197</v>
      </c>
      <c r="PGS1" s="1460" t="s">
        <v>5197</v>
      </c>
      <c r="PGT1" s="1460" t="s">
        <v>5197</v>
      </c>
      <c r="PGU1" s="1460" t="s">
        <v>5197</v>
      </c>
      <c r="PGV1" s="1460" t="s">
        <v>5197</v>
      </c>
      <c r="PGW1" s="1460" t="s">
        <v>5197</v>
      </c>
      <c r="PGX1" s="1460" t="s">
        <v>5197</v>
      </c>
      <c r="PGY1" s="1460" t="s">
        <v>5197</v>
      </c>
      <c r="PGZ1" s="1460" t="s">
        <v>5197</v>
      </c>
      <c r="PHA1" s="1460" t="s">
        <v>5197</v>
      </c>
      <c r="PHB1" s="1460" t="s">
        <v>5197</v>
      </c>
      <c r="PHC1" s="1460" t="s">
        <v>5197</v>
      </c>
      <c r="PHD1" s="1460" t="s">
        <v>5197</v>
      </c>
      <c r="PHE1" s="1460" t="s">
        <v>5197</v>
      </c>
      <c r="PHF1" s="1460" t="s">
        <v>5197</v>
      </c>
      <c r="PHG1" s="1460" t="s">
        <v>5197</v>
      </c>
      <c r="PHH1" s="1460" t="s">
        <v>5197</v>
      </c>
      <c r="PHI1" s="1460" t="s">
        <v>5197</v>
      </c>
      <c r="PHJ1" s="1460" t="s">
        <v>5197</v>
      </c>
      <c r="PHK1" s="1460" t="s">
        <v>5197</v>
      </c>
      <c r="PHL1" s="1460" t="s">
        <v>5197</v>
      </c>
      <c r="PHM1" s="1460" t="s">
        <v>5197</v>
      </c>
      <c r="PHN1" s="1460" t="s">
        <v>5197</v>
      </c>
      <c r="PHO1" s="1460" t="s">
        <v>5197</v>
      </c>
      <c r="PHP1" s="1460" t="s">
        <v>5197</v>
      </c>
      <c r="PHQ1" s="1460" t="s">
        <v>5197</v>
      </c>
      <c r="PHR1" s="1460" t="s">
        <v>5197</v>
      </c>
      <c r="PHS1" s="1460" t="s">
        <v>5197</v>
      </c>
      <c r="PHT1" s="1460" t="s">
        <v>5197</v>
      </c>
      <c r="PHU1" s="1460" t="s">
        <v>5197</v>
      </c>
      <c r="PHV1" s="1460" t="s">
        <v>5197</v>
      </c>
      <c r="PHW1" s="1460" t="s">
        <v>5197</v>
      </c>
      <c r="PHX1" s="1460" t="s">
        <v>5197</v>
      </c>
      <c r="PHY1" s="1460" t="s">
        <v>5197</v>
      </c>
      <c r="PHZ1" s="1460" t="s">
        <v>5197</v>
      </c>
      <c r="PIA1" s="1460" t="s">
        <v>5197</v>
      </c>
      <c r="PIB1" s="1460" t="s">
        <v>5197</v>
      </c>
      <c r="PIC1" s="1460" t="s">
        <v>5197</v>
      </c>
      <c r="PID1" s="1460" t="s">
        <v>5197</v>
      </c>
      <c r="PIE1" s="1460" t="s">
        <v>5197</v>
      </c>
      <c r="PIF1" s="1460" t="s">
        <v>5197</v>
      </c>
      <c r="PIG1" s="1460" t="s">
        <v>5197</v>
      </c>
      <c r="PIH1" s="1460" t="s">
        <v>5197</v>
      </c>
      <c r="PII1" s="1460" t="s">
        <v>5197</v>
      </c>
      <c r="PIJ1" s="1460" t="s">
        <v>5197</v>
      </c>
      <c r="PIK1" s="1460" t="s">
        <v>5197</v>
      </c>
      <c r="PIL1" s="1460" t="s">
        <v>5197</v>
      </c>
      <c r="PIM1" s="1460" t="s">
        <v>5197</v>
      </c>
      <c r="PIN1" s="1460" t="s">
        <v>5197</v>
      </c>
      <c r="PIO1" s="1460" t="s">
        <v>5197</v>
      </c>
      <c r="PIP1" s="1460" t="s">
        <v>5197</v>
      </c>
      <c r="PIQ1" s="1460" t="s">
        <v>5197</v>
      </c>
      <c r="PIR1" s="1460" t="s">
        <v>5197</v>
      </c>
      <c r="PIS1" s="1460" t="s">
        <v>5197</v>
      </c>
      <c r="PIT1" s="1460" t="s">
        <v>5197</v>
      </c>
      <c r="PIU1" s="1460" t="s">
        <v>5197</v>
      </c>
      <c r="PIV1" s="1460" t="s">
        <v>5197</v>
      </c>
      <c r="PIW1" s="1460" t="s">
        <v>5197</v>
      </c>
      <c r="PIX1" s="1460" t="s">
        <v>5197</v>
      </c>
      <c r="PIY1" s="1460" t="s">
        <v>5197</v>
      </c>
      <c r="PIZ1" s="1460" t="s">
        <v>5197</v>
      </c>
      <c r="PJA1" s="1460" t="s">
        <v>5197</v>
      </c>
      <c r="PJB1" s="1460" t="s">
        <v>5197</v>
      </c>
      <c r="PJC1" s="1460" t="s">
        <v>5197</v>
      </c>
      <c r="PJD1" s="1460" t="s">
        <v>5197</v>
      </c>
      <c r="PJE1" s="1460" t="s">
        <v>5197</v>
      </c>
      <c r="PJF1" s="1460" t="s">
        <v>5197</v>
      </c>
      <c r="PJG1" s="1460" t="s">
        <v>5197</v>
      </c>
      <c r="PJH1" s="1460" t="s">
        <v>5197</v>
      </c>
      <c r="PJI1" s="1460" t="s">
        <v>5197</v>
      </c>
      <c r="PJJ1" s="1460" t="s">
        <v>5197</v>
      </c>
      <c r="PJK1" s="1460" t="s">
        <v>5197</v>
      </c>
      <c r="PJL1" s="1460" t="s">
        <v>5197</v>
      </c>
      <c r="PJM1" s="1460" t="s">
        <v>5197</v>
      </c>
      <c r="PJN1" s="1460" t="s">
        <v>5197</v>
      </c>
      <c r="PJO1" s="1460" t="s">
        <v>5197</v>
      </c>
      <c r="PJP1" s="1460" t="s">
        <v>5197</v>
      </c>
      <c r="PJQ1" s="1460" t="s">
        <v>5197</v>
      </c>
      <c r="PJR1" s="1460" t="s">
        <v>5197</v>
      </c>
      <c r="PJS1" s="1460" t="s">
        <v>5197</v>
      </c>
      <c r="PJT1" s="1460" t="s">
        <v>5197</v>
      </c>
      <c r="PJU1" s="1460" t="s">
        <v>5197</v>
      </c>
      <c r="PJV1" s="1460" t="s">
        <v>5197</v>
      </c>
      <c r="PJW1" s="1460" t="s">
        <v>5197</v>
      </c>
      <c r="PJX1" s="1460" t="s">
        <v>5197</v>
      </c>
      <c r="PJY1" s="1460" t="s">
        <v>5197</v>
      </c>
      <c r="PJZ1" s="1460" t="s">
        <v>5197</v>
      </c>
      <c r="PKA1" s="1460" t="s">
        <v>5197</v>
      </c>
      <c r="PKB1" s="1460" t="s">
        <v>5197</v>
      </c>
      <c r="PKC1" s="1460" t="s">
        <v>5197</v>
      </c>
      <c r="PKD1" s="1460" t="s">
        <v>5197</v>
      </c>
      <c r="PKE1" s="1460" t="s">
        <v>5197</v>
      </c>
      <c r="PKF1" s="1460" t="s">
        <v>5197</v>
      </c>
      <c r="PKG1" s="1460" t="s">
        <v>5197</v>
      </c>
      <c r="PKH1" s="1460" t="s">
        <v>5197</v>
      </c>
      <c r="PKI1" s="1460" t="s">
        <v>5197</v>
      </c>
      <c r="PKJ1" s="1460" t="s">
        <v>5197</v>
      </c>
      <c r="PKK1" s="1460" t="s">
        <v>5197</v>
      </c>
      <c r="PKL1" s="1460" t="s">
        <v>5197</v>
      </c>
      <c r="PKM1" s="1460" t="s">
        <v>5197</v>
      </c>
      <c r="PKN1" s="1460" t="s">
        <v>5197</v>
      </c>
      <c r="PKO1" s="1460" t="s">
        <v>5197</v>
      </c>
      <c r="PKP1" s="1460" t="s">
        <v>5197</v>
      </c>
      <c r="PKQ1" s="1460" t="s">
        <v>5197</v>
      </c>
      <c r="PKR1" s="1460" t="s">
        <v>5197</v>
      </c>
      <c r="PKS1" s="1460" t="s">
        <v>5197</v>
      </c>
      <c r="PKT1" s="1460" t="s">
        <v>5197</v>
      </c>
      <c r="PKU1" s="1460" t="s">
        <v>5197</v>
      </c>
      <c r="PKV1" s="1460" t="s">
        <v>5197</v>
      </c>
      <c r="PKW1" s="1460" t="s">
        <v>5197</v>
      </c>
      <c r="PKX1" s="1460" t="s">
        <v>5197</v>
      </c>
      <c r="PKY1" s="1460" t="s">
        <v>5197</v>
      </c>
      <c r="PKZ1" s="1460" t="s">
        <v>5197</v>
      </c>
      <c r="PLA1" s="1460" t="s">
        <v>5197</v>
      </c>
      <c r="PLB1" s="1460" t="s">
        <v>5197</v>
      </c>
      <c r="PLC1" s="1460" t="s">
        <v>5197</v>
      </c>
      <c r="PLD1" s="1460" t="s">
        <v>5197</v>
      </c>
      <c r="PLE1" s="1460" t="s">
        <v>5197</v>
      </c>
      <c r="PLF1" s="1460" t="s">
        <v>5197</v>
      </c>
      <c r="PLG1" s="1460" t="s">
        <v>5197</v>
      </c>
      <c r="PLH1" s="1460" t="s">
        <v>5197</v>
      </c>
      <c r="PLI1" s="1460" t="s">
        <v>5197</v>
      </c>
      <c r="PLJ1" s="1460" t="s">
        <v>5197</v>
      </c>
      <c r="PLK1" s="1460" t="s">
        <v>5197</v>
      </c>
      <c r="PLL1" s="1460" t="s">
        <v>5197</v>
      </c>
      <c r="PLM1" s="1460" t="s">
        <v>5197</v>
      </c>
      <c r="PLN1" s="1460" t="s">
        <v>5197</v>
      </c>
      <c r="PLO1" s="1460" t="s">
        <v>5197</v>
      </c>
      <c r="PLP1" s="1460" t="s">
        <v>5197</v>
      </c>
      <c r="PLQ1" s="1460" t="s">
        <v>5197</v>
      </c>
      <c r="PLR1" s="1460" t="s">
        <v>5197</v>
      </c>
      <c r="PLS1" s="1460" t="s">
        <v>5197</v>
      </c>
      <c r="PLT1" s="1460" t="s">
        <v>5197</v>
      </c>
      <c r="PLU1" s="1460" t="s">
        <v>5197</v>
      </c>
      <c r="PLV1" s="1460" t="s">
        <v>5197</v>
      </c>
      <c r="PLW1" s="1460" t="s">
        <v>5197</v>
      </c>
      <c r="PLX1" s="1460" t="s">
        <v>5197</v>
      </c>
      <c r="PLY1" s="1460" t="s">
        <v>5197</v>
      </c>
      <c r="PLZ1" s="1460" t="s">
        <v>5197</v>
      </c>
      <c r="PMA1" s="1460" t="s">
        <v>5197</v>
      </c>
      <c r="PMB1" s="1460" t="s">
        <v>5197</v>
      </c>
      <c r="PMC1" s="1460" t="s">
        <v>5197</v>
      </c>
      <c r="PMD1" s="1460" t="s">
        <v>5197</v>
      </c>
      <c r="PME1" s="1460" t="s">
        <v>5197</v>
      </c>
      <c r="PMF1" s="1460" t="s">
        <v>5197</v>
      </c>
      <c r="PMG1" s="1460" t="s">
        <v>5197</v>
      </c>
      <c r="PMH1" s="1460" t="s">
        <v>5197</v>
      </c>
      <c r="PMI1" s="1460" t="s">
        <v>5197</v>
      </c>
      <c r="PMJ1" s="1460" t="s">
        <v>5197</v>
      </c>
      <c r="PMK1" s="1460" t="s">
        <v>5197</v>
      </c>
      <c r="PML1" s="1460" t="s">
        <v>5197</v>
      </c>
      <c r="PMM1" s="1460" t="s">
        <v>5197</v>
      </c>
      <c r="PMN1" s="1460" t="s">
        <v>5197</v>
      </c>
      <c r="PMO1" s="1460" t="s">
        <v>5197</v>
      </c>
      <c r="PMP1" s="1460" t="s">
        <v>5197</v>
      </c>
      <c r="PMQ1" s="1460" t="s">
        <v>5197</v>
      </c>
      <c r="PMR1" s="1460" t="s">
        <v>5197</v>
      </c>
      <c r="PMS1" s="1460" t="s">
        <v>5197</v>
      </c>
      <c r="PMT1" s="1460" t="s">
        <v>5197</v>
      </c>
      <c r="PMU1" s="1460" t="s">
        <v>5197</v>
      </c>
      <c r="PMV1" s="1460" t="s">
        <v>5197</v>
      </c>
      <c r="PMW1" s="1460" t="s">
        <v>5197</v>
      </c>
      <c r="PMX1" s="1460" t="s">
        <v>5197</v>
      </c>
      <c r="PMY1" s="1460" t="s">
        <v>5197</v>
      </c>
      <c r="PMZ1" s="1460" t="s">
        <v>5197</v>
      </c>
      <c r="PNA1" s="1460" t="s">
        <v>5197</v>
      </c>
      <c r="PNB1" s="1460" t="s">
        <v>5197</v>
      </c>
      <c r="PNC1" s="1460" t="s">
        <v>5197</v>
      </c>
      <c r="PND1" s="1460" t="s">
        <v>5197</v>
      </c>
      <c r="PNE1" s="1460" t="s">
        <v>5197</v>
      </c>
      <c r="PNF1" s="1460" t="s">
        <v>5197</v>
      </c>
      <c r="PNG1" s="1460" t="s">
        <v>5197</v>
      </c>
      <c r="PNH1" s="1460" t="s">
        <v>5197</v>
      </c>
      <c r="PNI1" s="1460" t="s">
        <v>5197</v>
      </c>
      <c r="PNJ1" s="1460" t="s">
        <v>5197</v>
      </c>
      <c r="PNK1" s="1460" t="s">
        <v>5197</v>
      </c>
      <c r="PNL1" s="1460" t="s">
        <v>5197</v>
      </c>
      <c r="PNM1" s="1460" t="s">
        <v>5197</v>
      </c>
      <c r="PNN1" s="1460" t="s">
        <v>5197</v>
      </c>
      <c r="PNO1" s="1460" t="s">
        <v>5197</v>
      </c>
      <c r="PNP1" s="1460" t="s">
        <v>5197</v>
      </c>
      <c r="PNQ1" s="1460" t="s">
        <v>5197</v>
      </c>
      <c r="PNR1" s="1460" t="s">
        <v>5197</v>
      </c>
      <c r="PNS1" s="1460" t="s">
        <v>5197</v>
      </c>
      <c r="PNT1" s="1460" t="s">
        <v>5197</v>
      </c>
      <c r="PNU1" s="1460" t="s">
        <v>5197</v>
      </c>
      <c r="PNV1" s="1460" t="s">
        <v>5197</v>
      </c>
      <c r="PNW1" s="1460" t="s">
        <v>5197</v>
      </c>
      <c r="PNX1" s="1460" t="s">
        <v>5197</v>
      </c>
      <c r="PNY1" s="1460" t="s">
        <v>5197</v>
      </c>
      <c r="PNZ1" s="1460" t="s">
        <v>5197</v>
      </c>
      <c r="POA1" s="1460" t="s">
        <v>5197</v>
      </c>
      <c r="POB1" s="1460" t="s">
        <v>5197</v>
      </c>
      <c r="POC1" s="1460" t="s">
        <v>5197</v>
      </c>
      <c r="POD1" s="1460" t="s">
        <v>5197</v>
      </c>
      <c r="POE1" s="1460" t="s">
        <v>5197</v>
      </c>
      <c r="POF1" s="1460" t="s">
        <v>5197</v>
      </c>
      <c r="POG1" s="1460" t="s">
        <v>5197</v>
      </c>
      <c r="POH1" s="1460" t="s">
        <v>5197</v>
      </c>
      <c r="POI1" s="1460" t="s">
        <v>5197</v>
      </c>
      <c r="POJ1" s="1460" t="s">
        <v>5197</v>
      </c>
      <c r="POK1" s="1460" t="s">
        <v>5197</v>
      </c>
      <c r="POL1" s="1460" t="s">
        <v>5197</v>
      </c>
      <c r="POM1" s="1460" t="s">
        <v>5197</v>
      </c>
      <c r="PON1" s="1460" t="s">
        <v>5197</v>
      </c>
      <c r="POO1" s="1460" t="s">
        <v>5197</v>
      </c>
      <c r="POP1" s="1460" t="s">
        <v>5197</v>
      </c>
      <c r="POQ1" s="1460" t="s">
        <v>5197</v>
      </c>
      <c r="POR1" s="1460" t="s">
        <v>5197</v>
      </c>
      <c r="POS1" s="1460" t="s">
        <v>5197</v>
      </c>
      <c r="POT1" s="1460" t="s">
        <v>5197</v>
      </c>
      <c r="POU1" s="1460" t="s">
        <v>5197</v>
      </c>
      <c r="POV1" s="1460" t="s">
        <v>5197</v>
      </c>
      <c r="POW1" s="1460" t="s">
        <v>5197</v>
      </c>
      <c r="POX1" s="1460" t="s">
        <v>5197</v>
      </c>
      <c r="POY1" s="1460" t="s">
        <v>5197</v>
      </c>
      <c r="POZ1" s="1460" t="s">
        <v>5197</v>
      </c>
      <c r="PPA1" s="1460" t="s">
        <v>5197</v>
      </c>
      <c r="PPB1" s="1460" t="s">
        <v>5197</v>
      </c>
      <c r="PPC1" s="1460" t="s">
        <v>5197</v>
      </c>
      <c r="PPD1" s="1460" t="s">
        <v>5197</v>
      </c>
      <c r="PPE1" s="1460" t="s">
        <v>5197</v>
      </c>
      <c r="PPF1" s="1460" t="s">
        <v>5197</v>
      </c>
      <c r="PPG1" s="1460" t="s">
        <v>5197</v>
      </c>
      <c r="PPH1" s="1460" t="s">
        <v>5197</v>
      </c>
      <c r="PPI1" s="1460" t="s">
        <v>5197</v>
      </c>
      <c r="PPJ1" s="1460" t="s">
        <v>5197</v>
      </c>
      <c r="PPK1" s="1460" t="s">
        <v>5197</v>
      </c>
      <c r="PPL1" s="1460" t="s">
        <v>5197</v>
      </c>
      <c r="PPM1" s="1460" t="s">
        <v>5197</v>
      </c>
      <c r="PPN1" s="1460" t="s">
        <v>5197</v>
      </c>
      <c r="PPO1" s="1460" t="s">
        <v>5197</v>
      </c>
      <c r="PPP1" s="1460" t="s">
        <v>5197</v>
      </c>
      <c r="PPQ1" s="1460" t="s">
        <v>5197</v>
      </c>
      <c r="PPR1" s="1460" t="s">
        <v>5197</v>
      </c>
      <c r="PPS1" s="1460" t="s">
        <v>5197</v>
      </c>
      <c r="PPT1" s="1460" t="s">
        <v>5197</v>
      </c>
      <c r="PPU1" s="1460" t="s">
        <v>5197</v>
      </c>
      <c r="PPV1" s="1460" t="s">
        <v>5197</v>
      </c>
      <c r="PPW1" s="1460" t="s">
        <v>5197</v>
      </c>
      <c r="PPX1" s="1460" t="s">
        <v>5197</v>
      </c>
      <c r="PPY1" s="1460" t="s">
        <v>5197</v>
      </c>
      <c r="PPZ1" s="1460" t="s">
        <v>5197</v>
      </c>
      <c r="PQA1" s="1460" t="s">
        <v>5197</v>
      </c>
      <c r="PQB1" s="1460" t="s">
        <v>5197</v>
      </c>
      <c r="PQC1" s="1460" t="s">
        <v>5197</v>
      </c>
      <c r="PQD1" s="1460" t="s">
        <v>5197</v>
      </c>
      <c r="PQE1" s="1460" t="s">
        <v>5197</v>
      </c>
      <c r="PQF1" s="1460" t="s">
        <v>5197</v>
      </c>
      <c r="PQG1" s="1460" t="s">
        <v>5197</v>
      </c>
      <c r="PQH1" s="1460" t="s">
        <v>5197</v>
      </c>
      <c r="PQI1" s="1460" t="s">
        <v>5197</v>
      </c>
      <c r="PQJ1" s="1460" t="s">
        <v>5197</v>
      </c>
      <c r="PQK1" s="1460" t="s">
        <v>5197</v>
      </c>
      <c r="PQL1" s="1460" t="s">
        <v>5197</v>
      </c>
      <c r="PQM1" s="1460" t="s">
        <v>5197</v>
      </c>
      <c r="PQN1" s="1460" t="s">
        <v>5197</v>
      </c>
      <c r="PQO1" s="1460" t="s">
        <v>5197</v>
      </c>
      <c r="PQP1" s="1460" t="s">
        <v>5197</v>
      </c>
      <c r="PQQ1" s="1460" t="s">
        <v>5197</v>
      </c>
      <c r="PQR1" s="1460" t="s">
        <v>5197</v>
      </c>
      <c r="PQS1" s="1460" t="s">
        <v>5197</v>
      </c>
      <c r="PQT1" s="1460" t="s">
        <v>5197</v>
      </c>
      <c r="PQU1" s="1460" t="s">
        <v>5197</v>
      </c>
      <c r="PQV1" s="1460" t="s">
        <v>5197</v>
      </c>
      <c r="PQW1" s="1460" t="s">
        <v>5197</v>
      </c>
      <c r="PQX1" s="1460" t="s">
        <v>5197</v>
      </c>
      <c r="PQY1" s="1460" t="s">
        <v>5197</v>
      </c>
      <c r="PQZ1" s="1460" t="s">
        <v>5197</v>
      </c>
      <c r="PRA1" s="1460" t="s">
        <v>5197</v>
      </c>
      <c r="PRB1" s="1460" t="s">
        <v>5197</v>
      </c>
      <c r="PRC1" s="1460" t="s">
        <v>5197</v>
      </c>
      <c r="PRD1" s="1460" t="s">
        <v>5197</v>
      </c>
      <c r="PRE1" s="1460" t="s">
        <v>5197</v>
      </c>
      <c r="PRF1" s="1460" t="s">
        <v>5197</v>
      </c>
      <c r="PRG1" s="1460" t="s">
        <v>5197</v>
      </c>
      <c r="PRH1" s="1460" t="s">
        <v>5197</v>
      </c>
      <c r="PRI1" s="1460" t="s">
        <v>5197</v>
      </c>
      <c r="PRJ1" s="1460" t="s">
        <v>5197</v>
      </c>
      <c r="PRK1" s="1460" t="s">
        <v>5197</v>
      </c>
      <c r="PRL1" s="1460" t="s">
        <v>5197</v>
      </c>
      <c r="PRM1" s="1460" t="s">
        <v>5197</v>
      </c>
      <c r="PRN1" s="1460" t="s">
        <v>5197</v>
      </c>
      <c r="PRO1" s="1460" t="s">
        <v>5197</v>
      </c>
      <c r="PRP1" s="1460" t="s">
        <v>5197</v>
      </c>
      <c r="PRQ1" s="1460" t="s">
        <v>5197</v>
      </c>
      <c r="PRR1" s="1460" t="s">
        <v>5197</v>
      </c>
      <c r="PRS1" s="1460" t="s">
        <v>5197</v>
      </c>
      <c r="PRT1" s="1460" t="s">
        <v>5197</v>
      </c>
      <c r="PRU1" s="1460" t="s">
        <v>5197</v>
      </c>
      <c r="PRV1" s="1460" t="s">
        <v>5197</v>
      </c>
      <c r="PRW1" s="1460" t="s">
        <v>5197</v>
      </c>
      <c r="PRX1" s="1460" t="s">
        <v>5197</v>
      </c>
      <c r="PRY1" s="1460" t="s">
        <v>5197</v>
      </c>
      <c r="PRZ1" s="1460" t="s">
        <v>5197</v>
      </c>
      <c r="PSA1" s="1460" t="s">
        <v>5197</v>
      </c>
      <c r="PSB1" s="1460" t="s">
        <v>5197</v>
      </c>
      <c r="PSC1" s="1460" t="s">
        <v>5197</v>
      </c>
      <c r="PSD1" s="1460" t="s">
        <v>5197</v>
      </c>
      <c r="PSE1" s="1460" t="s">
        <v>5197</v>
      </c>
      <c r="PSF1" s="1460" t="s">
        <v>5197</v>
      </c>
      <c r="PSG1" s="1460" t="s">
        <v>5197</v>
      </c>
      <c r="PSH1" s="1460" t="s">
        <v>5197</v>
      </c>
      <c r="PSI1" s="1460" t="s">
        <v>5197</v>
      </c>
      <c r="PSJ1" s="1460" t="s">
        <v>5197</v>
      </c>
      <c r="PSK1" s="1460" t="s">
        <v>5197</v>
      </c>
      <c r="PSL1" s="1460" t="s">
        <v>5197</v>
      </c>
      <c r="PSM1" s="1460" t="s">
        <v>5197</v>
      </c>
      <c r="PSN1" s="1460" t="s">
        <v>5197</v>
      </c>
      <c r="PSO1" s="1460" t="s">
        <v>5197</v>
      </c>
      <c r="PSP1" s="1460" t="s">
        <v>5197</v>
      </c>
      <c r="PSQ1" s="1460" t="s">
        <v>5197</v>
      </c>
      <c r="PSR1" s="1460" t="s">
        <v>5197</v>
      </c>
      <c r="PSS1" s="1460" t="s">
        <v>5197</v>
      </c>
      <c r="PST1" s="1460" t="s">
        <v>5197</v>
      </c>
      <c r="PSU1" s="1460" t="s">
        <v>5197</v>
      </c>
      <c r="PSV1" s="1460" t="s">
        <v>5197</v>
      </c>
      <c r="PSW1" s="1460" t="s">
        <v>5197</v>
      </c>
      <c r="PSX1" s="1460" t="s">
        <v>5197</v>
      </c>
      <c r="PSY1" s="1460" t="s">
        <v>5197</v>
      </c>
      <c r="PSZ1" s="1460" t="s">
        <v>5197</v>
      </c>
      <c r="PTA1" s="1460" t="s">
        <v>5197</v>
      </c>
      <c r="PTB1" s="1460" t="s">
        <v>5197</v>
      </c>
      <c r="PTC1" s="1460" t="s">
        <v>5197</v>
      </c>
      <c r="PTD1" s="1460" t="s">
        <v>5197</v>
      </c>
      <c r="PTE1" s="1460" t="s">
        <v>5197</v>
      </c>
      <c r="PTF1" s="1460" t="s">
        <v>5197</v>
      </c>
      <c r="PTG1" s="1460" t="s">
        <v>5197</v>
      </c>
      <c r="PTH1" s="1460" t="s">
        <v>5197</v>
      </c>
      <c r="PTI1" s="1460" t="s">
        <v>5197</v>
      </c>
      <c r="PTJ1" s="1460" t="s">
        <v>5197</v>
      </c>
      <c r="PTK1" s="1460" t="s">
        <v>5197</v>
      </c>
      <c r="PTL1" s="1460" t="s">
        <v>5197</v>
      </c>
      <c r="PTM1" s="1460" t="s">
        <v>5197</v>
      </c>
      <c r="PTN1" s="1460" t="s">
        <v>5197</v>
      </c>
      <c r="PTO1" s="1460" t="s">
        <v>5197</v>
      </c>
      <c r="PTP1" s="1460" t="s">
        <v>5197</v>
      </c>
      <c r="PTQ1" s="1460" t="s">
        <v>5197</v>
      </c>
      <c r="PTR1" s="1460" t="s">
        <v>5197</v>
      </c>
      <c r="PTS1" s="1460" t="s">
        <v>5197</v>
      </c>
      <c r="PTT1" s="1460" t="s">
        <v>5197</v>
      </c>
      <c r="PTU1" s="1460" t="s">
        <v>5197</v>
      </c>
      <c r="PTV1" s="1460" t="s">
        <v>5197</v>
      </c>
      <c r="PTW1" s="1460" t="s">
        <v>5197</v>
      </c>
      <c r="PTX1" s="1460" t="s">
        <v>5197</v>
      </c>
      <c r="PTY1" s="1460" t="s">
        <v>5197</v>
      </c>
      <c r="PTZ1" s="1460" t="s">
        <v>5197</v>
      </c>
      <c r="PUA1" s="1460" t="s">
        <v>5197</v>
      </c>
      <c r="PUB1" s="1460" t="s">
        <v>5197</v>
      </c>
      <c r="PUC1" s="1460" t="s">
        <v>5197</v>
      </c>
      <c r="PUD1" s="1460" t="s">
        <v>5197</v>
      </c>
      <c r="PUE1" s="1460" t="s">
        <v>5197</v>
      </c>
      <c r="PUF1" s="1460" t="s">
        <v>5197</v>
      </c>
      <c r="PUG1" s="1460" t="s">
        <v>5197</v>
      </c>
      <c r="PUH1" s="1460" t="s">
        <v>5197</v>
      </c>
      <c r="PUI1" s="1460" t="s">
        <v>5197</v>
      </c>
      <c r="PUJ1" s="1460" t="s">
        <v>5197</v>
      </c>
      <c r="PUK1" s="1460" t="s">
        <v>5197</v>
      </c>
      <c r="PUL1" s="1460" t="s">
        <v>5197</v>
      </c>
      <c r="PUM1" s="1460" t="s">
        <v>5197</v>
      </c>
      <c r="PUN1" s="1460" t="s">
        <v>5197</v>
      </c>
      <c r="PUO1" s="1460" t="s">
        <v>5197</v>
      </c>
      <c r="PUP1" s="1460" t="s">
        <v>5197</v>
      </c>
      <c r="PUQ1" s="1460" t="s">
        <v>5197</v>
      </c>
      <c r="PUR1" s="1460" t="s">
        <v>5197</v>
      </c>
      <c r="PUS1" s="1460" t="s">
        <v>5197</v>
      </c>
      <c r="PUT1" s="1460" t="s">
        <v>5197</v>
      </c>
      <c r="PUU1" s="1460" t="s">
        <v>5197</v>
      </c>
      <c r="PUV1" s="1460" t="s">
        <v>5197</v>
      </c>
      <c r="PUW1" s="1460" t="s">
        <v>5197</v>
      </c>
      <c r="PUX1" s="1460" t="s">
        <v>5197</v>
      </c>
      <c r="PUY1" s="1460" t="s">
        <v>5197</v>
      </c>
      <c r="PUZ1" s="1460" t="s">
        <v>5197</v>
      </c>
      <c r="PVA1" s="1460" t="s">
        <v>5197</v>
      </c>
      <c r="PVB1" s="1460" t="s">
        <v>5197</v>
      </c>
      <c r="PVC1" s="1460" t="s">
        <v>5197</v>
      </c>
      <c r="PVD1" s="1460" t="s">
        <v>5197</v>
      </c>
      <c r="PVE1" s="1460" t="s">
        <v>5197</v>
      </c>
      <c r="PVF1" s="1460" t="s">
        <v>5197</v>
      </c>
      <c r="PVG1" s="1460" t="s">
        <v>5197</v>
      </c>
      <c r="PVH1" s="1460" t="s">
        <v>5197</v>
      </c>
      <c r="PVI1" s="1460" t="s">
        <v>5197</v>
      </c>
      <c r="PVJ1" s="1460" t="s">
        <v>5197</v>
      </c>
      <c r="PVK1" s="1460" t="s">
        <v>5197</v>
      </c>
      <c r="PVL1" s="1460" t="s">
        <v>5197</v>
      </c>
      <c r="PVM1" s="1460" t="s">
        <v>5197</v>
      </c>
      <c r="PVN1" s="1460" t="s">
        <v>5197</v>
      </c>
      <c r="PVO1" s="1460" t="s">
        <v>5197</v>
      </c>
      <c r="PVP1" s="1460" t="s">
        <v>5197</v>
      </c>
      <c r="PVQ1" s="1460" t="s">
        <v>5197</v>
      </c>
      <c r="PVR1" s="1460" t="s">
        <v>5197</v>
      </c>
      <c r="PVS1" s="1460" t="s">
        <v>5197</v>
      </c>
      <c r="PVT1" s="1460" t="s">
        <v>5197</v>
      </c>
      <c r="PVU1" s="1460" t="s">
        <v>5197</v>
      </c>
      <c r="PVV1" s="1460" t="s">
        <v>5197</v>
      </c>
      <c r="PVW1" s="1460" t="s">
        <v>5197</v>
      </c>
      <c r="PVX1" s="1460" t="s">
        <v>5197</v>
      </c>
      <c r="PVY1" s="1460" t="s">
        <v>5197</v>
      </c>
      <c r="PVZ1" s="1460" t="s">
        <v>5197</v>
      </c>
      <c r="PWA1" s="1460" t="s">
        <v>5197</v>
      </c>
      <c r="PWB1" s="1460" t="s">
        <v>5197</v>
      </c>
      <c r="PWC1" s="1460" t="s">
        <v>5197</v>
      </c>
      <c r="PWD1" s="1460" t="s">
        <v>5197</v>
      </c>
      <c r="PWE1" s="1460" t="s">
        <v>5197</v>
      </c>
      <c r="PWF1" s="1460" t="s">
        <v>5197</v>
      </c>
      <c r="PWG1" s="1460" t="s">
        <v>5197</v>
      </c>
      <c r="PWH1" s="1460" t="s">
        <v>5197</v>
      </c>
      <c r="PWI1" s="1460" t="s">
        <v>5197</v>
      </c>
      <c r="PWJ1" s="1460" t="s">
        <v>5197</v>
      </c>
      <c r="PWK1" s="1460" t="s">
        <v>5197</v>
      </c>
      <c r="PWL1" s="1460" t="s">
        <v>5197</v>
      </c>
      <c r="PWM1" s="1460" t="s">
        <v>5197</v>
      </c>
      <c r="PWN1" s="1460" t="s">
        <v>5197</v>
      </c>
      <c r="PWO1" s="1460" t="s">
        <v>5197</v>
      </c>
      <c r="PWP1" s="1460" t="s">
        <v>5197</v>
      </c>
      <c r="PWQ1" s="1460" t="s">
        <v>5197</v>
      </c>
      <c r="PWR1" s="1460" t="s">
        <v>5197</v>
      </c>
      <c r="PWS1" s="1460" t="s">
        <v>5197</v>
      </c>
      <c r="PWT1" s="1460" t="s">
        <v>5197</v>
      </c>
      <c r="PWU1" s="1460" t="s">
        <v>5197</v>
      </c>
      <c r="PWV1" s="1460" t="s">
        <v>5197</v>
      </c>
      <c r="PWW1" s="1460" t="s">
        <v>5197</v>
      </c>
      <c r="PWX1" s="1460" t="s">
        <v>5197</v>
      </c>
      <c r="PWY1" s="1460" t="s">
        <v>5197</v>
      </c>
      <c r="PWZ1" s="1460" t="s">
        <v>5197</v>
      </c>
      <c r="PXA1" s="1460" t="s">
        <v>5197</v>
      </c>
      <c r="PXB1" s="1460" t="s">
        <v>5197</v>
      </c>
      <c r="PXC1" s="1460" t="s">
        <v>5197</v>
      </c>
      <c r="PXD1" s="1460" t="s">
        <v>5197</v>
      </c>
      <c r="PXE1" s="1460" t="s">
        <v>5197</v>
      </c>
      <c r="PXF1" s="1460" t="s">
        <v>5197</v>
      </c>
      <c r="PXG1" s="1460" t="s">
        <v>5197</v>
      </c>
      <c r="PXH1" s="1460" t="s">
        <v>5197</v>
      </c>
      <c r="PXI1" s="1460" t="s">
        <v>5197</v>
      </c>
      <c r="PXJ1" s="1460" t="s">
        <v>5197</v>
      </c>
      <c r="PXK1" s="1460" t="s">
        <v>5197</v>
      </c>
      <c r="PXL1" s="1460" t="s">
        <v>5197</v>
      </c>
      <c r="PXM1" s="1460" t="s">
        <v>5197</v>
      </c>
      <c r="PXN1" s="1460" t="s">
        <v>5197</v>
      </c>
      <c r="PXO1" s="1460" t="s">
        <v>5197</v>
      </c>
      <c r="PXP1" s="1460" t="s">
        <v>5197</v>
      </c>
      <c r="PXQ1" s="1460" t="s">
        <v>5197</v>
      </c>
      <c r="PXR1" s="1460" t="s">
        <v>5197</v>
      </c>
      <c r="PXS1" s="1460" t="s">
        <v>5197</v>
      </c>
      <c r="PXT1" s="1460" t="s">
        <v>5197</v>
      </c>
      <c r="PXU1" s="1460" t="s">
        <v>5197</v>
      </c>
      <c r="PXV1" s="1460" t="s">
        <v>5197</v>
      </c>
      <c r="PXW1" s="1460" t="s">
        <v>5197</v>
      </c>
      <c r="PXX1" s="1460" t="s">
        <v>5197</v>
      </c>
      <c r="PXY1" s="1460" t="s">
        <v>5197</v>
      </c>
      <c r="PXZ1" s="1460" t="s">
        <v>5197</v>
      </c>
      <c r="PYA1" s="1460" t="s">
        <v>5197</v>
      </c>
      <c r="PYB1" s="1460" t="s">
        <v>5197</v>
      </c>
      <c r="PYC1" s="1460" t="s">
        <v>5197</v>
      </c>
      <c r="PYD1" s="1460" t="s">
        <v>5197</v>
      </c>
      <c r="PYE1" s="1460" t="s">
        <v>5197</v>
      </c>
      <c r="PYF1" s="1460" t="s">
        <v>5197</v>
      </c>
      <c r="PYG1" s="1460" t="s">
        <v>5197</v>
      </c>
      <c r="PYH1" s="1460" t="s">
        <v>5197</v>
      </c>
      <c r="PYI1" s="1460" t="s">
        <v>5197</v>
      </c>
      <c r="PYJ1" s="1460" t="s">
        <v>5197</v>
      </c>
      <c r="PYK1" s="1460" t="s">
        <v>5197</v>
      </c>
      <c r="PYL1" s="1460" t="s">
        <v>5197</v>
      </c>
      <c r="PYM1" s="1460" t="s">
        <v>5197</v>
      </c>
      <c r="PYN1" s="1460" t="s">
        <v>5197</v>
      </c>
      <c r="PYO1" s="1460" t="s">
        <v>5197</v>
      </c>
      <c r="PYP1" s="1460" t="s">
        <v>5197</v>
      </c>
      <c r="PYQ1" s="1460" t="s">
        <v>5197</v>
      </c>
      <c r="PYR1" s="1460" t="s">
        <v>5197</v>
      </c>
      <c r="PYS1" s="1460" t="s">
        <v>5197</v>
      </c>
      <c r="PYT1" s="1460" t="s">
        <v>5197</v>
      </c>
      <c r="PYU1" s="1460" t="s">
        <v>5197</v>
      </c>
      <c r="PYV1" s="1460" t="s">
        <v>5197</v>
      </c>
      <c r="PYW1" s="1460" t="s">
        <v>5197</v>
      </c>
      <c r="PYX1" s="1460" t="s">
        <v>5197</v>
      </c>
      <c r="PYY1" s="1460" t="s">
        <v>5197</v>
      </c>
      <c r="PYZ1" s="1460" t="s">
        <v>5197</v>
      </c>
      <c r="PZA1" s="1460" t="s">
        <v>5197</v>
      </c>
      <c r="PZB1" s="1460" t="s">
        <v>5197</v>
      </c>
      <c r="PZC1" s="1460" t="s">
        <v>5197</v>
      </c>
      <c r="PZD1" s="1460" t="s">
        <v>5197</v>
      </c>
      <c r="PZE1" s="1460" t="s">
        <v>5197</v>
      </c>
      <c r="PZF1" s="1460" t="s">
        <v>5197</v>
      </c>
      <c r="PZG1" s="1460" t="s">
        <v>5197</v>
      </c>
      <c r="PZH1" s="1460" t="s">
        <v>5197</v>
      </c>
      <c r="PZI1" s="1460" t="s">
        <v>5197</v>
      </c>
      <c r="PZJ1" s="1460" t="s">
        <v>5197</v>
      </c>
      <c r="PZK1" s="1460" t="s">
        <v>5197</v>
      </c>
      <c r="PZL1" s="1460" t="s">
        <v>5197</v>
      </c>
      <c r="PZM1" s="1460" t="s">
        <v>5197</v>
      </c>
      <c r="PZN1" s="1460" t="s">
        <v>5197</v>
      </c>
      <c r="PZO1" s="1460" t="s">
        <v>5197</v>
      </c>
      <c r="PZP1" s="1460" t="s">
        <v>5197</v>
      </c>
      <c r="PZQ1" s="1460" t="s">
        <v>5197</v>
      </c>
      <c r="PZR1" s="1460" t="s">
        <v>5197</v>
      </c>
      <c r="PZS1" s="1460" t="s">
        <v>5197</v>
      </c>
      <c r="PZT1" s="1460" t="s">
        <v>5197</v>
      </c>
      <c r="PZU1" s="1460" t="s">
        <v>5197</v>
      </c>
      <c r="PZV1" s="1460" t="s">
        <v>5197</v>
      </c>
      <c r="PZW1" s="1460" t="s">
        <v>5197</v>
      </c>
      <c r="PZX1" s="1460" t="s">
        <v>5197</v>
      </c>
      <c r="PZY1" s="1460" t="s">
        <v>5197</v>
      </c>
      <c r="PZZ1" s="1460" t="s">
        <v>5197</v>
      </c>
      <c r="QAA1" s="1460" t="s">
        <v>5197</v>
      </c>
      <c r="QAB1" s="1460" t="s">
        <v>5197</v>
      </c>
      <c r="QAC1" s="1460" t="s">
        <v>5197</v>
      </c>
      <c r="QAD1" s="1460" t="s">
        <v>5197</v>
      </c>
      <c r="QAE1" s="1460" t="s">
        <v>5197</v>
      </c>
      <c r="QAF1" s="1460" t="s">
        <v>5197</v>
      </c>
      <c r="QAG1" s="1460" t="s">
        <v>5197</v>
      </c>
      <c r="QAH1" s="1460" t="s">
        <v>5197</v>
      </c>
      <c r="QAI1" s="1460" t="s">
        <v>5197</v>
      </c>
      <c r="QAJ1" s="1460" t="s">
        <v>5197</v>
      </c>
      <c r="QAK1" s="1460" t="s">
        <v>5197</v>
      </c>
      <c r="QAL1" s="1460" t="s">
        <v>5197</v>
      </c>
      <c r="QAM1" s="1460" t="s">
        <v>5197</v>
      </c>
      <c r="QAN1" s="1460" t="s">
        <v>5197</v>
      </c>
      <c r="QAO1" s="1460" t="s">
        <v>5197</v>
      </c>
      <c r="QAP1" s="1460" t="s">
        <v>5197</v>
      </c>
      <c r="QAQ1" s="1460" t="s">
        <v>5197</v>
      </c>
      <c r="QAR1" s="1460" t="s">
        <v>5197</v>
      </c>
      <c r="QAS1" s="1460" t="s">
        <v>5197</v>
      </c>
      <c r="QAT1" s="1460" t="s">
        <v>5197</v>
      </c>
      <c r="QAU1" s="1460" t="s">
        <v>5197</v>
      </c>
      <c r="QAV1" s="1460" t="s">
        <v>5197</v>
      </c>
      <c r="QAW1" s="1460" t="s">
        <v>5197</v>
      </c>
      <c r="QAX1" s="1460" t="s">
        <v>5197</v>
      </c>
      <c r="QAY1" s="1460" t="s">
        <v>5197</v>
      </c>
      <c r="QAZ1" s="1460" t="s">
        <v>5197</v>
      </c>
      <c r="QBA1" s="1460" t="s">
        <v>5197</v>
      </c>
      <c r="QBB1" s="1460" t="s">
        <v>5197</v>
      </c>
      <c r="QBC1" s="1460" t="s">
        <v>5197</v>
      </c>
      <c r="QBD1" s="1460" t="s">
        <v>5197</v>
      </c>
      <c r="QBE1" s="1460" t="s">
        <v>5197</v>
      </c>
      <c r="QBF1" s="1460" t="s">
        <v>5197</v>
      </c>
      <c r="QBG1" s="1460" t="s">
        <v>5197</v>
      </c>
      <c r="QBH1" s="1460" t="s">
        <v>5197</v>
      </c>
      <c r="QBI1" s="1460" t="s">
        <v>5197</v>
      </c>
      <c r="QBJ1" s="1460" t="s">
        <v>5197</v>
      </c>
      <c r="QBK1" s="1460" t="s">
        <v>5197</v>
      </c>
      <c r="QBL1" s="1460" t="s">
        <v>5197</v>
      </c>
      <c r="QBM1" s="1460" t="s">
        <v>5197</v>
      </c>
      <c r="QBN1" s="1460" t="s">
        <v>5197</v>
      </c>
      <c r="QBO1" s="1460" t="s">
        <v>5197</v>
      </c>
      <c r="QBP1" s="1460" t="s">
        <v>5197</v>
      </c>
      <c r="QBQ1" s="1460" t="s">
        <v>5197</v>
      </c>
      <c r="QBR1" s="1460" t="s">
        <v>5197</v>
      </c>
      <c r="QBS1" s="1460" t="s">
        <v>5197</v>
      </c>
      <c r="QBT1" s="1460" t="s">
        <v>5197</v>
      </c>
      <c r="QBU1" s="1460" t="s">
        <v>5197</v>
      </c>
      <c r="QBV1" s="1460" t="s">
        <v>5197</v>
      </c>
      <c r="QBW1" s="1460" t="s">
        <v>5197</v>
      </c>
      <c r="QBX1" s="1460" t="s">
        <v>5197</v>
      </c>
      <c r="QBY1" s="1460" t="s">
        <v>5197</v>
      </c>
      <c r="QBZ1" s="1460" t="s">
        <v>5197</v>
      </c>
      <c r="QCA1" s="1460" t="s">
        <v>5197</v>
      </c>
      <c r="QCB1" s="1460" t="s">
        <v>5197</v>
      </c>
      <c r="QCC1" s="1460" t="s">
        <v>5197</v>
      </c>
      <c r="QCD1" s="1460" t="s">
        <v>5197</v>
      </c>
      <c r="QCE1" s="1460" t="s">
        <v>5197</v>
      </c>
      <c r="QCF1" s="1460" t="s">
        <v>5197</v>
      </c>
      <c r="QCG1" s="1460" t="s">
        <v>5197</v>
      </c>
      <c r="QCH1" s="1460" t="s">
        <v>5197</v>
      </c>
      <c r="QCI1" s="1460" t="s">
        <v>5197</v>
      </c>
      <c r="QCJ1" s="1460" t="s">
        <v>5197</v>
      </c>
      <c r="QCK1" s="1460" t="s">
        <v>5197</v>
      </c>
      <c r="QCL1" s="1460" t="s">
        <v>5197</v>
      </c>
      <c r="QCM1" s="1460" t="s">
        <v>5197</v>
      </c>
      <c r="QCN1" s="1460" t="s">
        <v>5197</v>
      </c>
      <c r="QCO1" s="1460" t="s">
        <v>5197</v>
      </c>
      <c r="QCP1" s="1460" t="s">
        <v>5197</v>
      </c>
      <c r="QCQ1" s="1460" t="s">
        <v>5197</v>
      </c>
      <c r="QCR1" s="1460" t="s">
        <v>5197</v>
      </c>
      <c r="QCS1" s="1460" t="s">
        <v>5197</v>
      </c>
      <c r="QCT1" s="1460" t="s">
        <v>5197</v>
      </c>
      <c r="QCU1" s="1460" t="s">
        <v>5197</v>
      </c>
      <c r="QCV1" s="1460" t="s">
        <v>5197</v>
      </c>
      <c r="QCW1" s="1460" t="s">
        <v>5197</v>
      </c>
      <c r="QCX1" s="1460" t="s">
        <v>5197</v>
      </c>
      <c r="QCY1" s="1460" t="s">
        <v>5197</v>
      </c>
      <c r="QCZ1" s="1460" t="s">
        <v>5197</v>
      </c>
      <c r="QDA1" s="1460" t="s">
        <v>5197</v>
      </c>
      <c r="QDB1" s="1460" t="s">
        <v>5197</v>
      </c>
      <c r="QDC1" s="1460" t="s">
        <v>5197</v>
      </c>
      <c r="QDD1" s="1460" t="s">
        <v>5197</v>
      </c>
      <c r="QDE1" s="1460" t="s">
        <v>5197</v>
      </c>
      <c r="QDF1" s="1460" t="s">
        <v>5197</v>
      </c>
      <c r="QDG1" s="1460" t="s">
        <v>5197</v>
      </c>
      <c r="QDH1" s="1460" t="s">
        <v>5197</v>
      </c>
      <c r="QDI1" s="1460" t="s">
        <v>5197</v>
      </c>
      <c r="QDJ1" s="1460" t="s">
        <v>5197</v>
      </c>
      <c r="QDK1" s="1460" t="s">
        <v>5197</v>
      </c>
      <c r="QDL1" s="1460" t="s">
        <v>5197</v>
      </c>
      <c r="QDM1" s="1460" t="s">
        <v>5197</v>
      </c>
      <c r="QDN1" s="1460" t="s">
        <v>5197</v>
      </c>
      <c r="QDO1" s="1460" t="s">
        <v>5197</v>
      </c>
      <c r="QDP1" s="1460" t="s">
        <v>5197</v>
      </c>
      <c r="QDQ1" s="1460" t="s">
        <v>5197</v>
      </c>
      <c r="QDR1" s="1460" t="s">
        <v>5197</v>
      </c>
      <c r="QDS1" s="1460" t="s">
        <v>5197</v>
      </c>
      <c r="QDT1" s="1460" t="s">
        <v>5197</v>
      </c>
      <c r="QDU1" s="1460" t="s">
        <v>5197</v>
      </c>
      <c r="QDV1" s="1460" t="s">
        <v>5197</v>
      </c>
      <c r="QDW1" s="1460" t="s">
        <v>5197</v>
      </c>
      <c r="QDX1" s="1460" t="s">
        <v>5197</v>
      </c>
      <c r="QDY1" s="1460" t="s">
        <v>5197</v>
      </c>
      <c r="QDZ1" s="1460" t="s">
        <v>5197</v>
      </c>
      <c r="QEA1" s="1460" t="s">
        <v>5197</v>
      </c>
      <c r="QEB1" s="1460" t="s">
        <v>5197</v>
      </c>
      <c r="QEC1" s="1460" t="s">
        <v>5197</v>
      </c>
      <c r="QED1" s="1460" t="s">
        <v>5197</v>
      </c>
      <c r="QEE1" s="1460" t="s">
        <v>5197</v>
      </c>
      <c r="QEF1" s="1460" t="s">
        <v>5197</v>
      </c>
      <c r="QEG1" s="1460" t="s">
        <v>5197</v>
      </c>
      <c r="QEH1" s="1460" t="s">
        <v>5197</v>
      </c>
      <c r="QEI1" s="1460" t="s">
        <v>5197</v>
      </c>
      <c r="QEJ1" s="1460" t="s">
        <v>5197</v>
      </c>
      <c r="QEK1" s="1460" t="s">
        <v>5197</v>
      </c>
      <c r="QEL1" s="1460" t="s">
        <v>5197</v>
      </c>
      <c r="QEM1" s="1460" t="s">
        <v>5197</v>
      </c>
      <c r="QEN1" s="1460" t="s">
        <v>5197</v>
      </c>
      <c r="QEO1" s="1460" t="s">
        <v>5197</v>
      </c>
      <c r="QEP1" s="1460" t="s">
        <v>5197</v>
      </c>
      <c r="QEQ1" s="1460" t="s">
        <v>5197</v>
      </c>
      <c r="QER1" s="1460" t="s">
        <v>5197</v>
      </c>
      <c r="QES1" s="1460" t="s">
        <v>5197</v>
      </c>
      <c r="QET1" s="1460" t="s">
        <v>5197</v>
      </c>
      <c r="QEU1" s="1460" t="s">
        <v>5197</v>
      </c>
      <c r="QEV1" s="1460" t="s">
        <v>5197</v>
      </c>
      <c r="QEW1" s="1460" t="s">
        <v>5197</v>
      </c>
      <c r="QEX1" s="1460" t="s">
        <v>5197</v>
      </c>
      <c r="QEY1" s="1460" t="s">
        <v>5197</v>
      </c>
      <c r="QEZ1" s="1460" t="s">
        <v>5197</v>
      </c>
      <c r="QFA1" s="1460" t="s">
        <v>5197</v>
      </c>
      <c r="QFB1" s="1460" t="s">
        <v>5197</v>
      </c>
      <c r="QFC1" s="1460" t="s">
        <v>5197</v>
      </c>
      <c r="QFD1" s="1460" t="s">
        <v>5197</v>
      </c>
      <c r="QFE1" s="1460" t="s">
        <v>5197</v>
      </c>
      <c r="QFF1" s="1460" t="s">
        <v>5197</v>
      </c>
      <c r="QFG1" s="1460" t="s">
        <v>5197</v>
      </c>
      <c r="QFH1" s="1460" t="s">
        <v>5197</v>
      </c>
      <c r="QFI1" s="1460" t="s">
        <v>5197</v>
      </c>
      <c r="QFJ1" s="1460" t="s">
        <v>5197</v>
      </c>
      <c r="QFK1" s="1460" t="s">
        <v>5197</v>
      </c>
      <c r="QFL1" s="1460" t="s">
        <v>5197</v>
      </c>
      <c r="QFM1" s="1460" t="s">
        <v>5197</v>
      </c>
      <c r="QFN1" s="1460" t="s">
        <v>5197</v>
      </c>
      <c r="QFO1" s="1460" t="s">
        <v>5197</v>
      </c>
      <c r="QFP1" s="1460" t="s">
        <v>5197</v>
      </c>
      <c r="QFQ1" s="1460" t="s">
        <v>5197</v>
      </c>
      <c r="QFR1" s="1460" t="s">
        <v>5197</v>
      </c>
      <c r="QFS1" s="1460" t="s">
        <v>5197</v>
      </c>
      <c r="QFT1" s="1460" t="s">
        <v>5197</v>
      </c>
      <c r="QFU1" s="1460" t="s">
        <v>5197</v>
      </c>
      <c r="QFV1" s="1460" t="s">
        <v>5197</v>
      </c>
      <c r="QFW1" s="1460" t="s">
        <v>5197</v>
      </c>
      <c r="QFX1" s="1460" t="s">
        <v>5197</v>
      </c>
      <c r="QFY1" s="1460" t="s">
        <v>5197</v>
      </c>
      <c r="QFZ1" s="1460" t="s">
        <v>5197</v>
      </c>
      <c r="QGA1" s="1460" t="s">
        <v>5197</v>
      </c>
      <c r="QGB1" s="1460" t="s">
        <v>5197</v>
      </c>
      <c r="QGC1" s="1460" t="s">
        <v>5197</v>
      </c>
      <c r="QGD1" s="1460" t="s">
        <v>5197</v>
      </c>
      <c r="QGE1" s="1460" t="s">
        <v>5197</v>
      </c>
      <c r="QGF1" s="1460" t="s">
        <v>5197</v>
      </c>
      <c r="QGG1" s="1460" t="s">
        <v>5197</v>
      </c>
      <c r="QGH1" s="1460" t="s">
        <v>5197</v>
      </c>
      <c r="QGI1" s="1460" t="s">
        <v>5197</v>
      </c>
      <c r="QGJ1" s="1460" t="s">
        <v>5197</v>
      </c>
      <c r="QGK1" s="1460" t="s">
        <v>5197</v>
      </c>
      <c r="QGL1" s="1460" t="s">
        <v>5197</v>
      </c>
      <c r="QGM1" s="1460" t="s">
        <v>5197</v>
      </c>
      <c r="QGN1" s="1460" t="s">
        <v>5197</v>
      </c>
      <c r="QGO1" s="1460" t="s">
        <v>5197</v>
      </c>
      <c r="QGP1" s="1460" t="s">
        <v>5197</v>
      </c>
      <c r="QGQ1" s="1460" t="s">
        <v>5197</v>
      </c>
      <c r="QGR1" s="1460" t="s">
        <v>5197</v>
      </c>
      <c r="QGS1" s="1460" t="s">
        <v>5197</v>
      </c>
      <c r="QGT1" s="1460" t="s">
        <v>5197</v>
      </c>
      <c r="QGU1" s="1460" t="s">
        <v>5197</v>
      </c>
      <c r="QGV1" s="1460" t="s">
        <v>5197</v>
      </c>
      <c r="QGW1" s="1460" t="s">
        <v>5197</v>
      </c>
      <c r="QGX1" s="1460" t="s">
        <v>5197</v>
      </c>
      <c r="QGY1" s="1460" t="s">
        <v>5197</v>
      </c>
      <c r="QGZ1" s="1460" t="s">
        <v>5197</v>
      </c>
      <c r="QHA1" s="1460" t="s">
        <v>5197</v>
      </c>
      <c r="QHB1" s="1460" t="s">
        <v>5197</v>
      </c>
      <c r="QHC1" s="1460" t="s">
        <v>5197</v>
      </c>
      <c r="QHD1" s="1460" t="s">
        <v>5197</v>
      </c>
      <c r="QHE1" s="1460" t="s">
        <v>5197</v>
      </c>
      <c r="QHF1" s="1460" t="s">
        <v>5197</v>
      </c>
      <c r="QHG1" s="1460" t="s">
        <v>5197</v>
      </c>
      <c r="QHH1" s="1460" t="s">
        <v>5197</v>
      </c>
      <c r="QHI1" s="1460" t="s">
        <v>5197</v>
      </c>
      <c r="QHJ1" s="1460" t="s">
        <v>5197</v>
      </c>
      <c r="QHK1" s="1460" t="s">
        <v>5197</v>
      </c>
      <c r="QHL1" s="1460" t="s">
        <v>5197</v>
      </c>
      <c r="QHM1" s="1460" t="s">
        <v>5197</v>
      </c>
      <c r="QHN1" s="1460" t="s">
        <v>5197</v>
      </c>
      <c r="QHO1" s="1460" t="s">
        <v>5197</v>
      </c>
      <c r="QHP1" s="1460" t="s">
        <v>5197</v>
      </c>
      <c r="QHQ1" s="1460" t="s">
        <v>5197</v>
      </c>
      <c r="QHR1" s="1460" t="s">
        <v>5197</v>
      </c>
      <c r="QHS1" s="1460" t="s">
        <v>5197</v>
      </c>
      <c r="QHT1" s="1460" t="s">
        <v>5197</v>
      </c>
      <c r="QHU1" s="1460" t="s">
        <v>5197</v>
      </c>
      <c r="QHV1" s="1460" t="s">
        <v>5197</v>
      </c>
      <c r="QHW1" s="1460" t="s">
        <v>5197</v>
      </c>
      <c r="QHX1" s="1460" t="s">
        <v>5197</v>
      </c>
      <c r="QHY1" s="1460" t="s">
        <v>5197</v>
      </c>
      <c r="QHZ1" s="1460" t="s">
        <v>5197</v>
      </c>
      <c r="QIA1" s="1460" t="s">
        <v>5197</v>
      </c>
      <c r="QIB1" s="1460" t="s">
        <v>5197</v>
      </c>
      <c r="QIC1" s="1460" t="s">
        <v>5197</v>
      </c>
      <c r="QID1" s="1460" t="s">
        <v>5197</v>
      </c>
      <c r="QIE1" s="1460" t="s">
        <v>5197</v>
      </c>
      <c r="QIF1" s="1460" t="s">
        <v>5197</v>
      </c>
      <c r="QIG1" s="1460" t="s">
        <v>5197</v>
      </c>
      <c r="QIH1" s="1460" t="s">
        <v>5197</v>
      </c>
      <c r="QII1" s="1460" t="s">
        <v>5197</v>
      </c>
      <c r="QIJ1" s="1460" t="s">
        <v>5197</v>
      </c>
      <c r="QIK1" s="1460" t="s">
        <v>5197</v>
      </c>
      <c r="QIL1" s="1460" t="s">
        <v>5197</v>
      </c>
      <c r="QIM1" s="1460" t="s">
        <v>5197</v>
      </c>
      <c r="QIN1" s="1460" t="s">
        <v>5197</v>
      </c>
      <c r="QIO1" s="1460" t="s">
        <v>5197</v>
      </c>
      <c r="QIP1" s="1460" t="s">
        <v>5197</v>
      </c>
      <c r="QIQ1" s="1460" t="s">
        <v>5197</v>
      </c>
      <c r="QIR1" s="1460" t="s">
        <v>5197</v>
      </c>
      <c r="QIS1" s="1460" t="s">
        <v>5197</v>
      </c>
      <c r="QIT1" s="1460" t="s">
        <v>5197</v>
      </c>
      <c r="QIU1" s="1460" t="s">
        <v>5197</v>
      </c>
      <c r="QIV1" s="1460" t="s">
        <v>5197</v>
      </c>
      <c r="QIW1" s="1460" t="s">
        <v>5197</v>
      </c>
      <c r="QIX1" s="1460" t="s">
        <v>5197</v>
      </c>
      <c r="QIY1" s="1460" t="s">
        <v>5197</v>
      </c>
      <c r="QIZ1" s="1460" t="s">
        <v>5197</v>
      </c>
      <c r="QJA1" s="1460" t="s">
        <v>5197</v>
      </c>
      <c r="QJB1" s="1460" t="s">
        <v>5197</v>
      </c>
      <c r="QJC1" s="1460" t="s">
        <v>5197</v>
      </c>
      <c r="QJD1" s="1460" t="s">
        <v>5197</v>
      </c>
      <c r="QJE1" s="1460" t="s">
        <v>5197</v>
      </c>
      <c r="QJF1" s="1460" t="s">
        <v>5197</v>
      </c>
      <c r="QJG1" s="1460" t="s">
        <v>5197</v>
      </c>
      <c r="QJH1" s="1460" t="s">
        <v>5197</v>
      </c>
      <c r="QJI1" s="1460" t="s">
        <v>5197</v>
      </c>
      <c r="QJJ1" s="1460" t="s">
        <v>5197</v>
      </c>
      <c r="QJK1" s="1460" t="s">
        <v>5197</v>
      </c>
      <c r="QJL1" s="1460" t="s">
        <v>5197</v>
      </c>
      <c r="QJM1" s="1460" t="s">
        <v>5197</v>
      </c>
      <c r="QJN1" s="1460" t="s">
        <v>5197</v>
      </c>
      <c r="QJO1" s="1460" t="s">
        <v>5197</v>
      </c>
      <c r="QJP1" s="1460" t="s">
        <v>5197</v>
      </c>
      <c r="QJQ1" s="1460" t="s">
        <v>5197</v>
      </c>
      <c r="QJR1" s="1460" t="s">
        <v>5197</v>
      </c>
      <c r="QJS1" s="1460" t="s">
        <v>5197</v>
      </c>
      <c r="QJT1" s="1460" t="s">
        <v>5197</v>
      </c>
      <c r="QJU1" s="1460" t="s">
        <v>5197</v>
      </c>
      <c r="QJV1" s="1460" t="s">
        <v>5197</v>
      </c>
      <c r="QJW1" s="1460" t="s">
        <v>5197</v>
      </c>
      <c r="QJX1" s="1460" t="s">
        <v>5197</v>
      </c>
      <c r="QJY1" s="1460" t="s">
        <v>5197</v>
      </c>
      <c r="QJZ1" s="1460" t="s">
        <v>5197</v>
      </c>
      <c r="QKA1" s="1460" t="s">
        <v>5197</v>
      </c>
      <c r="QKB1" s="1460" t="s">
        <v>5197</v>
      </c>
      <c r="QKC1" s="1460" t="s">
        <v>5197</v>
      </c>
      <c r="QKD1" s="1460" t="s">
        <v>5197</v>
      </c>
      <c r="QKE1" s="1460" t="s">
        <v>5197</v>
      </c>
      <c r="QKF1" s="1460" t="s">
        <v>5197</v>
      </c>
      <c r="QKG1" s="1460" t="s">
        <v>5197</v>
      </c>
      <c r="QKH1" s="1460" t="s">
        <v>5197</v>
      </c>
      <c r="QKI1" s="1460" t="s">
        <v>5197</v>
      </c>
      <c r="QKJ1" s="1460" t="s">
        <v>5197</v>
      </c>
      <c r="QKK1" s="1460" t="s">
        <v>5197</v>
      </c>
      <c r="QKL1" s="1460" t="s">
        <v>5197</v>
      </c>
      <c r="QKM1" s="1460" t="s">
        <v>5197</v>
      </c>
      <c r="QKN1" s="1460" t="s">
        <v>5197</v>
      </c>
      <c r="QKO1" s="1460" t="s">
        <v>5197</v>
      </c>
      <c r="QKP1" s="1460" t="s">
        <v>5197</v>
      </c>
      <c r="QKQ1" s="1460" t="s">
        <v>5197</v>
      </c>
      <c r="QKR1" s="1460" t="s">
        <v>5197</v>
      </c>
      <c r="QKS1" s="1460" t="s">
        <v>5197</v>
      </c>
      <c r="QKT1" s="1460" t="s">
        <v>5197</v>
      </c>
      <c r="QKU1" s="1460" t="s">
        <v>5197</v>
      </c>
      <c r="QKV1" s="1460" t="s">
        <v>5197</v>
      </c>
      <c r="QKW1" s="1460" t="s">
        <v>5197</v>
      </c>
      <c r="QKX1" s="1460" t="s">
        <v>5197</v>
      </c>
      <c r="QKY1" s="1460" t="s">
        <v>5197</v>
      </c>
      <c r="QKZ1" s="1460" t="s">
        <v>5197</v>
      </c>
      <c r="QLA1" s="1460" t="s">
        <v>5197</v>
      </c>
      <c r="QLB1" s="1460" t="s">
        <v>5197</v>
      </c>
      <c r="QLC1" s="1460" t="s">
        <v>5197</v>
      </c>
      <c r="QLD1" s="1460" t="s">
        <v>5197</v>
      </c>
      <c r="QLE1" s="1460" t="s">
        <v>5197</v>
      </c>
      <c r="QLF1" s="1460" t="s">
        <v>5197</v>
      </c>
      <c r="QLG1" s="1460" t="s">
        <v>5197</v>
      </c>
      <c r="QLH1" s="1460" t="s">
        <v>5197</v>
      </c>
      <c r="QLI1" s="1460" t="s">
        <v>5197</v>
      </c>
      <c r="QLJ1" s="1460" t="s">
        <v>5197</v>
      </c>
      <c r="QLK1" s="1460" t="s">
        <v>5197</v>
      </c>
      <c r="QLL1" s="1460" t="s">
        <v>5197</v>
      </c>
      <c r="QLM1" s="1460" t="s">
        <v>5197</v>
      </c>
      <c r="QLN1" s="1460" t="s">
        <v>5197</v>
      </c>
      <c r="QLO1" s="1460" t="s">
        <v>5197</v>
      </c>
      <c r="QLP1" s="1460" t="s">
        <v>5197</v>
      </c>
      <c r="QLQ1" s="1460" t="s">
        <v>5197</v>
      </c>
      <c r="QLR1" s="1460" t="s">
        <v>5197</v>
      </c>
      <c r="QLS1" s="1460" t="s">
        <v>5197</v>
      </c>
      <c r="QLT1" s="1460" t="s">
        <v>5197</v>
      </c>
      <c r="QLU1" s="1460" t="s">
        <v>5197</v>
      </c>
      <c r="QLV1" s="1460" t="s">
        <v>5197</v>
      </c>
      <c r="QLW1" s="1460" t="s">
        <v>5197</v>
      </c>
      <c r="QLX1" s="1460" t="s">
        <v>5197</v>
      </c>
      <c r="QLY1" s="1460" t="s">
        <v>5197</v>
      </c>
      <c r="QLZ1" s="1460" t="s">
        <v>5197</v>
      </c>
      <c r="QMA1" s="1460" t="s">
        <v>5197</v>
      </c>
      <c r="QMB1" s="1460" t="s">
        <v>5197</v>
      </c>
      <c r="QMC1" s="1460" t="s">
        <v>5197</v>
      </c>
      <c r="QMD1" s="1460" t="s">
        <v>5197</v>
      </c>
      <c r="QME1" s="1460" t="s">
        <v>5197</v>
      </c>
      <c r="QMF1" s="1460" t="s">
        <v>5197</v>
      </c>
      <c r="QMG1" s="1460" t="s">
        <v>5197</v>
      </c>
      <c r="QMH1" s="1460" t="s">
        <v>5197</v>
      </c>
      <c r="QMI1" s="1460" t="s">
        <v>5197</v>
      </c>
      <c r="QMJ1" s="1460" t="s">
        <v>5197</v>
      </c>
      <c r="QMK1" s="1460" t="s">
        <v>5197</v>
      </c>
      <c r="QML1" s="1460" t="s">
        <v>5197</v>
      </c>
      <c r="QMM1" s="1460" t="s">
        <v>5197</v>
      </c>
      <c r="QMN1" s="1460" t="s">
        <v>5197</v>
      </c>
      <c r="QMO1" s="1460" t="s">
        <v>5197</v>
      </c>
      <c r="QMP1" s="1460" t="s">
        <v>5197</v>
      </c>
      <c r="QMQ1" s="1460" t="s">
        <v>5197</v>
      </c>
      <c r="QMR1" s="1460" t="s">
        <v>5197</v>
      </c>
      <c r="QMS1" s="1460" t="s">
        <v>5197</v>
      </c>
      <c r="QMT1" s="1460" t="s">
        <v>5197</v>
      </c>
      <c r="QMU1" s="1460" t="s">
        <v>5197</v>
      </c>
      <c r="QMV1" s="1460" t="s">
        <v>5197</v>
      </c>
      <c r="QMW1" s="1460" t="s">
        <v>5197</v>
      </c>
      <c r="QMX1" s="1460" t="s">
        <v>5197</v>
      </c>
      <c r="QMY1" s="1460" t="s">
        <v>5197</v>
      </c>
      <c r="QMZ1" s="1460" t="s">
        <v>5197</v>
      </c>
      <c r="QNA1" s="1460" t="s">
        <v>5197</v>
      </c>
      <c r="QNB1" s="1460" t="s">
        <v>5197</v>
      </c>
      <c r="QNC1" s="1460" t="s">
        <v>5197</v>
      </c>
      <c r="QND1" s="1460" t="s">
        <v>5197</v>
      </c>
      <c r="QNE1" s="1460" t="s">
        <v>5197</v>
      </c>
      <c r="QNF1" s="1460" t="s">
        <v>5197</v>
      </c>
      <c r="QNG1" s="1460" t="s">
        <v>5197</v>
      </c>
      <c r="QNH1" s="1460" t="s">
        <v>5197</v>
      </c>
      <c r="QNI1" s="1460" t="s">
        <v>5197</v>
      </c>
      <c r="QNJ1" s="1460" t="s">
        <v>5197</v>
      </c>
      <c r="QNK1" s="1460" t="s">
        <v>5197</v>
      </c>
      <c r="QNL1" s="1460" t="s">
        <v>5197</v>
      </c>
      <c r="QNM1" s="1460" t="s">
        <v>5197</v>
      </c>
      <c r="QNN1" s="1460" t="s">
        <v>5197</v>
      </c>
      <c r="QNO1" s="1460" t="s">
        <v>5197</v>
      </c>
      <c r="QNP1" s="1460" t="s">
        <v>5197</v>
      </c>
      <c r="QNQ1" s="1460" t="s">
        <v>5197</v>
      </c>
      <c r="QNR1" s="1460" t="s">
        <v>5197</v>
      </c>
      <c r="QNS1" s="1460" t="s">
        <v>5197</v>
      </c>
      <c r="QNT1" s="1460" t="s">
        <v>5197</v>
      </c>
      <c r="QNU1" s="1460" t="s">
        <v>5197</v>
      </c>
      <c r="QNV1" s="1460" t="s">
        <v>5197</v>
      </c>
      <c r="QNW1" s="1460" t="s">
        <v>5197</v>
      </c>
      <c r="QNX1" s="1460" t="s">
        <v>5197</v>
      </c>
      <c r="QNY1" s="1460" t="s">
        <v>5197</v>
      </c>
      <c r="QNZ1" s="1460" t="s">
        <v>5197</v>
      </c>
      <c r="QOA1" s="1460" t="s">
        <v>5197</v>
      </c>
      <c r="QOB1" s="1460" t="s">
        <v>5197</v>
      </c>
      <c r="QOC1" s="1460" t="s">
        <v>5197</v>
      </c>
      <c r="QOD1" s="1460" t="s">
        <v>5197</v>
      </c>
      <c r="QOE1" s="1460" t="s">
        <v>5197</v>
      </c>
      <c r="QOF1" s="1460" t="s">
        <v>5197</v>
      </c>
      <c r="QOG1" s="1460" t="s">
        <v>5197</v>
      </c>
      <c r="QOH1" s="1460" t="s">
        <v>5197</v>
      </c>
      <c r="QOI1" s="1460" t="s">
        <v>5197</v>
      </c>
      <c r="QOJ1" s="1460" t="s">
        <v>5197</v>
      </c>
      <c r="QOK1" s="1460" t="s">
        <v>5197</v>
      </c>
      <c r="QOL1" s="1460" t="s">
        <v>5197</v>
      </c>
      <c r="QOM1" s="1460" t="s">
        <v>5197</v>
      </c>
      <c r="QON1" s="1460" t="s">
        <v>5197</v>
      </c>
      <c r="QOO1" s="1460" t="s">
        <v>5197</v>
      </c>
      <c r="QOP1" s="1460" t="s">
        <v>5197</v>
      </c>
      <c r="QOQ1" s="1460" t="s">
        <v>5197</v>
      </c>
      <c r="QOR1" s="1460" t="s">
        <v>5197</v>
      </c>
      <c r="QOS1" s="1460" t="s">
        <v>5197</v>
      </c>
      <c r="QOT1" s="1460" t="s">
        <v>5197</v>
      </c>
      <c r="QOU1" s="1460" t="s">
        <v>5197</v>
      </c>
      <c r="QOV1" s="1460" t="s">
        <v>5197</v>
      </c>
      <c r="QOW1" s="1460" t="s">
        <v>5197</v>
      </c>
      <c r="QOX1" s="1460" t="s">
        <v>5197</v>
      </c>
      <c r="QOY1" s="1460" t="s">
        <v>5197</v>
      </c>
      <c r="QOZ1" s="1460" t="s">
        <v>5197</v>
      </c>
      <c r="QPA1" s="1460" t="s">
        <v>5197</v>
      </c>
      <c r="QPB1" s="1460" t="s">
        <v>5197</v>
      </c>
      <c r="QPC1" s="1460" t="s">
        <v>5197</v>
      </c>
      <c r="QPD1" s="1460" t="s">
        <v>5197</v>
      </c>
      <c r="QPE1" s="1460" t="s">
        <v>5197</v>
      </c>
      <c r="QPF1" s="1460" t="s">
        <v>5197</v>
      </c>
      <c r="QPG1" s="1460" t="s">
        <v>5197</v>
      </c>
      <c r="QPH1" s="1460" t="s">
        <v>5197</v>
      </c>
      <c r="QPI1" s="1460" t="s">
        <v>5197</v>
      </c>
      <c r="QPJ1" s="1460" t="s">
        <v>5197</v>
      </c>
      <c r="QPK1" s="1460" t="s">
        <v>5197</v>
      </c>
      <c r="QPL1" s="1460" t="s">
        <v>5197</v>
      </c>
      <c r="QPM1" s="1460" t="s">
        <v>5197</v>
      </c>
      <c r="QPN1" s="1460" t="s">
        <v>5197</v>
      </c>
      <c r="QPO1" s="1460" t="s">
        <v>5197</v>
      </c>
      <c r="QPP1" s="1460" t="s">
        <v>5197</v>
      </c>
      <c r="QPQ1" s="1460" t="s">
        <v>5197</v>
      </c>
      <c r="QPR1" s="1460" t="s">
        <v>5197</v>
      </c>
      <c r="QPS1" s="1460" t="s">
        <v>5197</v>
      </c>
      <c r="QPT1" s="1460" t="s">
        <v>5197</v>
      </c>
      <c r="QPU1" s="1460" t="s">
        <v>5197</v>
      </c>
      <c r="QPV1" s="1460" t="s">
        <v>5197</v>
      </c>
      <c r="QPW1" s="1460" t="s">
        <v>5197</v>
      </c>
      <c r="QPX1" s="1460" t="s">
        <v>5197</v>
      </c>
      <c r="QPY1" s="1460" t="s">
        <v>5197</v>
      </c>
      <c r="QPZ1" s="1460" t="s">
        <v>5197</v>
      </c>
      <c r="QQA1" s="1460" t="s">
        <v>5197</v>
      </c>
      <c r="QQB1" s="1460" t="s">
        <v>5197</v>
      </c>
      <c r="QQC1" s="1460" t="s">
        <v>5197</v>
      </c>
      <c r="QQD1" s="1460" t="s">
        <v>5197</v>
      </c>
      <c r="QQE1" s="1460" t="s">
        <v>5197</v>
      </c>
      <c r="QQF1" s="1460" t="s">
        <v>5197</v>
      </c>
      <c r="QQG1" s="1460" t="s">
        <v>5197</v>
      </c>
      <c r="QQH1" s="1460" t="s">
        <v>5197</v>
      </c>
      <c r="QQI1" s="1460" t="s">
        <v>5197</v>
      </c>
      <c r="QQJ1" s="1460" t="s">
        <v>5197</v>
      </c>
      <c r="QQK1" s="1460" t="s">
        <v>5197</v>
      </c>
      <c r="QQL1" s="1460" t="s">
        <v>5197</v>
      </c>
      <c r="QQM1" s="1460" t="s">
        <v>5197</v>
      </c>
      <c r="QQN1" s="1460" t="s">
        <v>5197</v>
      </c>
      <c r="QQO1" s="1460" t="s">
        <v>5197</v>
      </c>
      <c r="QQP1" s="1460" t="s">
        <v>5197</v>
      </c>
      <c r="QQQ1" s="1460" t="s">
        <v>5197</v>
      </c>
      <c r="QQR1" s="1460" t="s">
        <v>5197</v>
      </c>
      <c r="QQS1" s="1460" t="s">
        <v>5197</v>
      </c>
      <c r="QQT1" s="1460" t="s">
        <v>5197</v>
      </c>
      <c r="QQU1" s="1460" t="s">
        <v>5197</v>
      </c>
      <c r="QQV1" s="1460" t="s">
        <v>5197</v>
      </c>
      <c r="QQW1" s="1460" t="s">
        <v>5197</v>
      </c>
      <c r="QQX1" s="1460" t="s">
        <v>5197</v>
      </c>
      <c r="QQY1" s="1460" t="s">
        <v>5197</v>
      </c>
      <c r="QQZ1" s="1460" t="s">
        <v>5197</v>
      </c>
      <c r="QRA1" s="1460" t="s">
        <v>5197</v>
      </c>
      <c r="QRB1" s="1460" t="s">
        <v>5197</v>
      </c>
      <c r="QRC1" s="1460" t="s">
        <v>5197</v>
      </c>
      <c r="QRD1" s="1460" t="s">
        <v>5197</v>
      </c>
      <c r="QRE1" s="1460" t="s">
        <v>5197</v>
      </c>
      <c r="QRF1" s="1460" t="s">
        <v>5197</v>
      </c>
      <c r="QRG1" s="1460" t="s">
        <v>5197</v>
      </c>
      <c r="QRH1" s="1460" t="s">
        <v>5197</v>
      </c>
      <c r="QRI1" s="1460" t="s">
        <v>5197</v>
      </c>
      <c r="QRJ1" s="1460" t="s">
        <v>5197</v>
      </c>
      <c r="QRK1" s="1460" t="s">
        <v>5197</v>
      </c>
      <c r="QRL1" s="1460" t="s">
        <v>5197</v>
      </c>
      <c r="QRM1" s="1460" t="s">
        <v>5197</v>
      </c>
      <c r="QRN1" s="1460" t="s">
        <v>5197</v>
      </c>
      <c r="QRO1" s="1460" t="s">
        <v>5197</v>
      </c>
      <c r="QRP1" s="1460" t="s">
        <v>5197</v>
      </c>
      <c r="QRQ1" s="1460" t="s">
        <v>5197</v>
      </c>
      <c r="QRR1" s="1460" t="s">
        <v>5197</v>
      </c>
      <c r="QRS1" s="1460" t="s">
        <v>5197</v>
      </c>
      <c r="QRT1" s="1460" t="s">
        <v>5197</v>
      </c>
      <c r="QRU1" s="1460" t="s">
        <v>5197</v>
      </c>
      <c r="QRV1" s="1460" t="s">
        <v>5197</v>
      </c>
      <c r="QRW1" s="1460" t="s">
        <v>5197</v>
      </c>
      <c r="QRX1" s="1460" t="s">
        <v>5197</v>
      </c>
      <c r="QRY1" s="1460" t="s">
        <v>5197</v>
      </c>
      <c r="QRZ1" s="1460" t="s">
        <v>5197</v>
      </c>
      <c r="QSA1" s="1460" t="s">
        <v>5197</v>
      </c>
      <c r="QSB1" s="1460" t="s">
        <v>5197</v>
      </c>
      <c r="QSC1" s="1460" t="s">
        <v>5197</v>
      </c>
      <c r="QSD1" s="1460" t="s">
        <v>5197</v>
      </c>
      <c r="QSE1" s="1460" t="s">
        <v>5197</v>
      </c>
      <c r="QSF1" s="1460" t="s">
        <v>5197</v>
      </c>
      <c r="QSG1" s="1460" t="s">
        <v>5197</v>
      </c>
      <c r="QSH1" s="1460" t="s">
        <v>5197</v>
      </c>
      <c r="QSI1" s="1460" t="s">
        <v>5197</v>
      </c>
      <c r="QSJ1" s="1460" t="s">
        <v>5197</v>
      </c>
      <c r="QSK1" s="1460" t="s">
        <v>5197</v>
      </c>
      <c r="QSL1" s="1460" t="s">
        <v>5197</v>
      </c>
      <c r="QSM1" s="1460" t="s">
        <v>5197</v>
      </c>
      <c r="QSN1" s="1460" t="s">
        <v>5197</v>
      </c>
      <c r="QSO1" s="1460" t="s">
        <v>5197</v>
      </c>
      <c r="QSP1" s="1460" t="s">
        <v>5197</v>
      </c>
      <c r="QSQ1" s="1460" t="s">
        <v>5197</v>
      </c>
      <c r="QSR1" s="1460" t="s">
        <v>5197</v>
      </c>
      <c r="QSS1" s="1460" t="s">
        <v>5197</v>
      </c>
      <c r="QST1" s="1460" t="s">
        <v>5197</v>
      </c>
      <c r="QSU1" s="1460" t="s">
        <v>5197</v>
      </c>
      <c r="QSV1" s="1460" t="s">
        <v>5197</v>
      </c>
      <c r="QSW1" s="1460" t="s">
        <v>5197</v>
      </c>
      <c r="QSX1" s="1460" t="s">
        <v>5197</v>
      </c>
      <c r="QSY1" s="1460" t="s">
        <v>5197</v>
      </c>
      <c r="QSZ1" s="1460" t="s">
        <v>5197</v>
      </c>
      <c r="QTA1" s="1460" t="s">
        <v>5197</v>
      </c>
      <c r="QTB1" s="1460" t="s">
        <v>5197</v>
      </c>
      <c r="QTC1" s="1460" t="s">
        <v>5197</v>
      </c>
      <c r="QTD1" s="1460" t="s">
        <v>5197</v>
      </c>
      <c r="QTE1" s="1460" t="s">
        <v>5197</v>
      </c>
      <c r="QTF1" s="1460" t="s">
        <v>5197</v>
      </c>
      <c r="QTG1" s="1460" t="s">
        <v>5197</v>
      </c>
      <c r="QTH1" s="1460" t="s">
        <v>5197</v>
      </c>
      <c r="QTI1" s="1460" t="s">
        <v>5197</v>
      </c>
      <c r="QTJ1" s="1460" t="s">
        <v>5197</v>
      </c>
      <c r="QTK1" s="1460" t="s">
        <v>5197</v>
      </c>
      <c r="QTL1" s="1460" t="s">
        <v>5197</v>
      </c>
      <c r="QTM1" s="1460" t="s">
        <v>5197</v>
      </c>
      <c r="QTN1" s="1460" t="s">
        <v>5197</v>
      </c>
      <c r="QTO1" s="1460" t="s">
        <v>5197</v>
      </c>
      <c r="QTP1" s="1460" t="s">
        <v>5197</v>
      </c>
      <c r="QTQ1" s="1460" t="s">
        <v>5197</v>
      </c>
      <c r="QTR1" s="1460" t="s">
        <v>5197</v>
      </c>
      <c r="QTS1" s="1460" t="s">
        <v>5197</v>
      </c>
      <c r="QTT1" s="1460" t="s">
        <v>5197</v>
      </c>
      <c r="QTU1" s="1460" t="s">
        <v>5197</v>
      </c>
      <c r="QTV1" s="1460" t="s">
        <v>5197</v>
      </c>
      <c r="QTW1" s="1460" t="s">
        <v>5197</v>
      </c>
      <c r="QTX1" s="1460" t="s">
        <v>5197</v>
      </c>
      <c r="QTY1" s="1460" t="s">
        <v>5197</v>
      </c>
      <c r="QTZ1" s="1460" t="s">
        <v>5197</v>
      </c>
      <c r="QUA1" s="1460" t="s">
        <v>5197</v>
      </c>
      <c r="QUB1" s="1460" t="s">
        <v>5197</v>
      </c>
      <c r="QUC1" s="1460" t="s">
        <v>5197</v>
      </c>
      <c r="QUD1" s="1460" t="s">
        <v>5197</v>
      </c>
      <c r="QUE1" s="1460" t="s">
        <v>5197</v>
      </c>
      <c r="QUF1" s="1460" t="s">
        <v>5197</v>
      </c>
      <c r="QUG1" s="1460" t="s">
        <v>5197</v>
      </c>
      <c r="QUH1" s="1460" t="s">
        <v>5197</v>
      </c>
      <c r="QUI1" s="1460" t="s">
        <v>5197</v>
      </c>
      <c r="QUJ1" s="1460" t="s">
        <v>5197</v>
      </c>
      <c r="QUK1" s="1460" t="s">
        <v>5197</v>
      </c>
      <c r="QUL1" s="1460" t="s">
        <v>5197</v>
      </c>
      <c r="QUM1" s="1460" t="s">
        <v>5197</v>
      </c>
      <c r="QUN1" s="1460" t="s">
        <v>5197</v>
      </c>
      <c r="QUO1" s="1460" t="s">
        <v>5197</v>
      </c>
      <c r="QUP1" s="1460" t="s">
        <v>5197</v>
      </c>
      <c r="QUQ1" s="1460" t="s">
        <v>5197</v>
      </c>
      <c r="QUR1" s="1460" t="s">
        <v>5197</v>
      </c>
      <c r="QUS1" s="1460" t="s">
        <v>5197</v>
      </c>
      <c r="QUT1" s="1460" t="s">
        <v>5197</v>
      </c>
      <c r="QUU1" s="1460" t="s">
        <v>5197</v>
      </c>
      <c r="QUV1" s="1460" t="s">
        <v>5197</v>
      </c>
      <c r="QUW1" s="1460" t="s">
        <v>5197</v>
      </c>
      <c r="QUX1" s="1460" t="s">
        <v>5197</v>
      </c>
      <c r="QUY1" s="1460" t="s">
        <v>5197</v>
      </c>
      <c r="QUZ1" s="1460" t="s">
        <v>5197</v>
      </c>
      <c r="QVA1" s="1460" t="s">
        <v>5197</v>
      </c>
      <c r="QVB1" s="1460" t="s">
        <v>5197</v>
      </c>
      <c r="QVC1" s="1460" t="s">
        <v>5197</v>
      </c>
      <c r="QVD1" s="1460" t="s">
        <v>5197</v>
      </c>
      <c r="QVE1" s="1460" t="s">
        <v>5197</v>
      </c>
      <c r="QVF1" s="1460" t="s">
        <v>5197</v>
      </c>
      <c r="QVG1" s="1460" t="s">
        <v>5197</v>
      </c>
      <c r="QVH1" s="1460" t="s">
        <v>5197</v>
      </c>
      <c r="QVI1" s="1460" t="s">
        <v>5197</v>
      </c>
      <c r="QVJ1" s="1460" t="s">
        <v>5197</v>
      </c>
      <c r="QVK1" s="1460" t="s">
        <v>5197</v>
      </c>
      <c r="QVL1" s="1460" t="s">
        <v>5197</v>
      </c>
      <c r="QVM1" s="1460" t="s">
        <v>5197</v>
      </c>
      <c r="QVN1" s="1460" t="s">
        <v>5197</v>
      </c>
      <c r="QVO1" s="1460" t="s">
        <v>5197</v>
      </c>
      <c r="QVP1" s="1460" t="s">
        <v>5197</v>
      </c>
      <c r="QVQ1" s="1460" t="s">
        <v>5197</v>
      </c>
      <c r="QVR1" s="1460" t="s">
        <v>5197</v>
      </c>
      <c r="QVS1" s="1460" t="s">
        <v>5197</v>
      </c>
      <c r="QVT1" s="1460" t="s">
        <v>5197</v>
      </c>
      <c r="QVU1" s="1460" t="s">
        <v>5197</v>
      </c>
      <c r="QVV1" s="1460" t="s">
        <v>5197</v>
      </c>
      <c r="QVW1" s="1460" t="s">
        <v>5197</v>
      </c>
      <c r="QVX1" s="1460" t="s">
        <v>5197</v>
      </c>
      <c r="QVY1" s="1460" t="s">
        <v>5197</v>
      </c>
      <c r="QVZ1" s="1460" t="s">
        <v>5197</v>
      </c>
      <c r="QWA1" s="1460" t="s">
        <v>5197</v>
      </c>
      <c r="QWB1" s="1460" t="s">
        <v>5197</v>
      </c>
      <c r="QWC1" s="1460" t="s">
        <v>5197</v>
      </c>
      <c r="QWD1" s="1460" t="s">
        <v>5197</v>
      </c>
      <c r="QWE1" s="1460" t="s">
        <v>5197</v>
      </c>
      <c r="QWF1" s="1460" t="s">
        <v>5197</v>
      </c>
      <c r="QWG1" s="1460" t="s">
        <v>5197</v>
      </c>
      <c r="QWH1" s="1460" t="s">
        <v>5197</v>
      </c>
      <c r="QWI1" s="1460" t="s">
        <v>5197</v>
      </c>
      <c r="QWJ1" s="1460" t="s">
        <v>5197</v>
      </c>
      <c r="QWK1" s="1460" t="s">
        <v>5197</v>
      </c>
      <c r="QWL1" s="1460" t="s">
        <v>5197</v>
      </c>
      <c r="QWM1" s="1460" t="s">
        <v>5197</v>
      </c>
      <c r="QWN1" s="1460" t="s">
        <v>5197</v>
      </c>
      <c r="QWO1" s="1460" t="s">
        <v>5197</v>
      </c>
      <c r="QWP1" s="1460" t="s">
        <v>5197</v>
      </c>
      <c r="QWQ1" s="1460" t="s">
        <v>5197</v>
      </c>
      <c r="QWR1" s="1460" t="s">
        <v>5197</v>
      </c>
      <c r="QWS1" s="1460" t="s">
        <v>5197</v>
      </c>
      <c r="QWT1" s="1460" t="s">
        <v>5197</v>
      </c>
      <c r="QWU1" s="1460" t="s">
        <v>5197</v>
      </c>
      <c r="QWV1" s="1460" t="s">
        <v>5197</v>
      </c>
      <c r="QWW1" s="1460" t="s">
        <v>5197</v>
      </c>
      <c r="QWX1" s="1460" t="s">
        <v>5197</v>
      </c>
      <c r="QWY1" s="1460" t="s">
        <v>5197</v>
      </c>
      <c r="QWZ1" s="1460" t="s">
        <v>5197</v>
      </c>
      <c r="QXA1" s="1460" t="s">
        <v>5197</v>
      </c>
      <c r="QXB1" s="1460" t="s">
        <v>5197</v>
      </c>
      <c r="QXC1" s="1460" t="s">
        <v>5197</v>
      </c>
      <c r="QXD1" s="1460" t="s">
        <v>5197</v>
      </c>
      <c r="QXE1" s="1460" t="s">
        <v>5197</v>
      </c>
      <c r="QXF1" s="1460" t="s">
        <v>5197</v>
      </c>
      <c r="QXG1" s="1460" t="s">
        <v>5197</v>
      </c>
      <c r="QXH1" s="1460" t="s">
        <v>5197</v>
      </c>
      <c r="QXI1" s="1460" t="s">
        <v>5197</v>
      </c>
      <c r="QXJ1" s="1460" t="s">
        <v>5197</v>
      </c>
      <c r="QXK1" s="1460" t="s">
        <v>5197</v>
      </c>
      <c r="QXL1" s="1460" t="s">
        <v>5197</v>
      </c>
      <c r="QXM1" s="1460" t="s">
        <v>5197</v>
      </c>
      <c r="QXN1" s="1460" t="s">
        <v>5197</v>
      </c>
      <c r="QXO1" s="1460" t="s">
        <v>5197</v>
      </c>
      <c r="QXP1" s="1460" t="s">
        <v>5197</v>
      </c>
      <c r="QXQ1" s="1460" t="s">
        <v>5197</v>
      </c>
      <c r="QXR1" s="1460" t="s">
        <v>5197</v>
      </c>
      <c r="QXS1" s="1460" t="s">
        <v>5197</v>
      </c>
      <c r="QXT1" s="1460" t="s">
        <v>5197</v>
      </c>
      <c r="QXU1" s="1460" t="s">
        <v>5197</v>
      </c>
      <c r="QXV1" s="1460" t="s">
        <v>5197</v>
      </c>
      <c r="QXW1" s="1460" t="s">
        <v>5197</v>
      </c>
      <c r="QXX1" s="1460" t="s">
        <v>5197</v>
      </c>
      <c r="QXY1" s="1460" t="s">
        <v>5197</v>
      </c>
      <c r="QXZ1" s="1460" t="s">
        <v>5197</v>
      </c>
      <c r="QYA1" s="1460" t="s">
        <v>5197</v>
      </c>
      <c r="QYB1" s="1460" t="s">
        <v>5197</v>
      </c>
      <c r="QYC1" s="1460" t="s">
        <v>5197</v>
      </c>
      <c r="QYD1" s="1460" t="s">
        <v>5197</v>
      </c>
      <c r="QYE1" s="1460" t="s">
        <v>5197</v>
      </c>
      <c r="QYF1" s="1460" t="s">
        <v>5197</v>
      </c>
      <c r="QYG1" s="1460" t="s">
        <v>5197</v>
      </c>
      <c r="QYH1" s="1460" t="s">
        <v>5197</v>
      </c>
      <c r="QYI1" s="1460" t="s">
        <v>5197</v>
      </c>
      <c r="QYJ1" s="1460" t="s">
        <v>5197</v>
      </c>
      <c r="QYK1" s="1460" t="s">
        <v>5197</v>
      </c>
      <c r="QYL1" s="1460" t="s">
        <v>5197</v>
      </c>
      <c r="QYM1" s="1460" t="s">
        <v>5197</v>
      </c>
      <c r="QYN1" s="1460" t="s">
        <v>5197</v>
      </c>
      <c r="QYO1" s="1460" t="s">
        <v>5197</v>
      </c>
      <c r="QYP1" s="1460" t="s">
        <v>5197</v>
      </c>
      <c r="QYQ1" s="1460" t="s">
        <v>5197</v>
      </c>
      <c r="QYR1" s="1460" t="s">
        <v>5197</v>
      </c>
      <c r="QYS1" s="1460" t="s">
        <v>5197</v>
      </c>
      <c r="QYT1" s="1460" t="s">
        <v>5197</v>
      </c>
      <c r="QYU1" s="1460" t="s">
        <v>5197</v>
      </c>
      <c r="QYV1" s="1460" t="s">
        <v>5197</v>
      </c>
      <c r="QYW1" s="1460" t="s">
        <v>5197</v>
      </c>
      <c r="QYX1" s="1460" t="s">
        <v>5197</v>
      </c>
      <c r="QYY1" s="1460" t="s">
        <v>5197</v>
      </c>
      <c r="QYZ1" s="1460" t="s">
        <v>5197</v>
      </c>
      <c r="QZA1" s="1460" t="s">
        <v>5197</v>
      </c>
      <c r="QZB1" s="1460" t="s">
        <v>5197</v>
      </c>
      <c r="QZC1" s="1460" t="s">
        <v>5197</v>
      </c>
      <c r="QZD1" s="1460" t="s">
        <v>5197</v>
      </c>
      <c r="QZE1" s="1460" t="s">
        <v>5197</v>
      </c>
      <c r="QZF1" s="1460" t="s">
        <v>5197</v>
      </c>
      <c r="QZG1" s="1460" t="s">
        <v>5197</v>
      </c>
      <c r="QZH1" s="1460" t="s">
        <v>5197</v>
      </c>
      <c r="QZI1" s="1460" t="s">
        <v>5197</v>
      </c>
      <c r="QZJ1" s="1460" t="s">
        <v>5197</v>
      </c>
      <c r="QZK1" s="1460" t="s">
        <v>5197</v>
      </c>
      <c r="QZL1" s="1460" t="s">
        <v>5197</v>
      </c>
      <c r="QZM1" s="1460" t="s">
        <v>5197</v>
      </c>
      <c r="QZN1" s="1460" t="s">
        <v>5197</v>
      </c>
      <c r="QZO1" s="1460" t="s">
        <v>5197</v>
      </c>
      <c r="QZP1" s="1460" t="s">
        <v>5197</v>
      </c>
      <c r="QZQ1" s="1460" t="s">
        <v>5197</v>
      </c>
      <c r="QZR1" s="1460" t="s">
        <v>5197</v>
      </c>
      <c r="QZS1" s="1460" t="s">
        <v>5197</v>
      </c>
      <c r="QZT1" s="1460" t="s">
        <v>5197</v>
      </c>
      <c r="QZU1" s="1460" t="s">
        <v>5197</v>
      </c>
      <c r="QZV1" s="1460" t="s">
        <v>5197</v>
      </c>
      <c r="QZW1" s="1460" t="s">
        <v>5197</v>
      </c>
      <c r="QZX1" s="1460" t="s">
        <v>5197</v>
      </c>
      <c r="QZY1" s="1460" t="s">
        <v>5197</v>
      </c>
      <c r="QZZ1" s="1460" t="s">
        <v>5197</v>
      </c>
      <c r="RAA1" s="1460" t="s">
        <v>5197</v>
      </c>
      <c r="RAB1" s="1460" t="s">
        <v>5197</v>
      </c>
      <c r="RAC1" s="1460" t="s">
        <v>5197</v>
      </c>
      <c r="RAD1" s="1460" t="s">
        <v>5197</v>
      </c>
      <c r="RAE1" s="1460" t="s">
        <v>5197</v>
      </c>
      <c r="RAF1" s="1460" t="s">
        <v>5197</v>
      </c>
      <c r="RAG1" s="1460" t="s">
        <v>5197</v>
      </c>
      <c r="RAH1" s="1460" t="s">
        <v>5197</v>
      </c>
      <c r="RAI1" s="1460" t="s">
        <v>5197</v>
      </c>
      <c r="RAJ1" s="1460" t="s">
        <v>5197</v>
      </c>
      <c r="RAK1" s="1460" t="s">
        <v>5197</v>
      </c>
      <c r="RAL1" s="1460" t="s">
        <v>5197</v>
      </c>
      <c r="RAM1" s="1460" t="s">
        <v>5197</v>
      </c>
      <c r="RAN1" s="1460" t="s">
        <v>5197</v>
      </c>
      <c r="RAO1" s="1460" t="s">
        <v>5197</v>
      </c>
      <c r="RAP1" s="1460" t="s">
        <v>5197</v>
      </c>
      <c r="RAQ1" s="1460" t="s">
        <v>5197</v>
      </c>
      <c r="RAR1" s="1460" t="s">
        <v>5197</v>
      </c>
      <c r="RAS1" s="1460" t="s">
        <v>5197</v>
      </c>
      <c r="RAT1" s="1460" t="s">
        <v>5197</v>
      </c>
      <c r="RAU1" s="1460" t="s">
        <v>5197</v>
      </c>
      <c r="RAV1" s="1460" t="s">
        <v>5197</v>
      </c>
      <c r="RAW1" s="1460" t="s">
        <v>5197</v>
      </c>
      <c r="RAX1" s="1460" t="s">
        <v>5197</v>
      </c>
      <c r="RAY1" s="1460" t="s">
        <v>5197</v>
      </c>
      <c r="RAZ1" s="1460" t="s">
        <v>5197</v>
      </c>
      <c r="RBA1" s="1460" t="s">
        <v>5197</v>
      </c>
      <c r="RBB1" s="1460" t="s">
        <v>5197</v>
      </c>
      <c r="RBC1" s="1460" t="s">
        <v>5197</v>
      </c>
      <c r="RBD1" s="1460" t="s">
        <v>5197</v>
      </c>
      <c r="RBE1" s="1460" t="s">
        <v>5197</v>
      </c>
      <c r="RBF1" s="1460" t="s">
        <v>5197</v>
      </c>
      <c r="RBG1" s="1460" t="s">
        <v>5197</v>
      </c>
      <c r="RBH1" s="1460" t="s">
        <v>5197</v>
      </c>
      <c r="RBI1" s="1460" t="s">
        <v>5197</v>
      </c>
      <c r="RBJ1" s="1460" t="s">
        <v>5197</v>
      </c>
      <c r="RBK1" s="1460" t="s">
        <v>5197</v>
      </c>
      <c r="RBL1" s="1460" t="s">
        <v>5197</v>
      </c>
      <c r="RBM1" s="1460" t="s">
        <v>5197</v>
      </c>
      <c r="RBN1" s="1460" t="s">
        <v>5197</v>
      </c>
      <c r="RBO1" s="1460" t="s">
        <v>5197</v>
      </c>
      <c r="RBP1" s="1460" t="s">
        <v>5197</v>
      </c>
      <c r="RBQ1" s="1460" t="s">
        <v>5197</v>
      </c>
      <c r="RBR1" s="1460" t="s">
        <v>5197</v>
      </c>
      <c r="RBS1" s="1460" t="s">
        <v>5197</v>
      </c>
      <c r="RBT1" s="1460" t="s">
        <v>5197</v>
      </c>
      <c r="RBU1" s="1460" t="s">
        <v>5197</v>
      </c>
      <c r="RBV1" s="1460" t="s">
        <v>5197</v>
      </c>
      <c r="RBW1" s="1460" t="s">
        <v>5197</v>
      </c>
      <c r="RBX1" s="1460" t="s">
        <v>5197</v>
      </c>
      <c r="RBY1" s="1460" t="s">
        <v>5197</v>
      </c>
      <c r="RBZ1" s="1460" t="s">
        <v>5197</v>
      </c>
      <c r="RCA1" s="1460" t="s">
        <v>5197</v>
      </c>
      <c r="RCB1" s="1460" t="s">
        <v>5197</v>
      </c>
      <c r="RCC1" s="1460" t="s">
        <v>5197</v>
      </c>
      <c r="RCD1" s="1460" t="s">
        <v>5197</v>
      </c>
      <c r="RCE1" s="1460" t="s">
        <v>5197</v>
      </c>
      <c r="RCF1" s="1460" t="s">
        <v>5197</v>
      </c>
      <c r="RCG1" s="1460" t="s">
        <v>5197</v>
      </c>
      <c r="RCH1" s="1460" t="s">
        <v>5197</v>
      </c>
      <c r="RCI1" s="1460" t="s">
        <v>5197</v>
      </c>
      <c r="RCJ1" s="1460" t="s">
        <v>5197</v>
      </c>
      <c r="RCK1" s="1460" t="s">
        <v>5197</v>
      </c>
      <c r="RCL1" s="1460" t="s">
        <v>5197</v>
      </c>
      <c r="RCM1" s="1460" t="s">
        <v>5197</v>
      </c>
      <c r="RCN1" s="1460" t="s">
        <v>5197</v>
      </c>
      <c r="RCO1" s="1460" t="s">
        <v>5197</v>
      </c>
      <c r="RCP1" s="1460" t="s">
        <v>5197</v>
      </c>
      <c r="RCQ1" s="1460" t="s">
        <v>5197</v>
      </c>
      <c r="RCR1" s="1460" t="s">
        <v>5197</v>
      </c>
      <c r="RCS1" s="1460" t="s">
        <v>5197</v>
      </c>
      <c r="RCT1" s="1460" t="s">
        <v>5197</v>
      </c>
      <c r="RCU1" s="1460" t="s">
        <v>5197</v>
      </c>
      <c r="RCV1" s="1460" t="s">
        <v>5197</v>
      </c>
      <c r="RCW1" s="1460" t="s">
        <v>5197</v>
      </c>
      <c r="RCX1" s="1460" t="s">
        <v>5197</v>
      </c>
      <c r="RCY1" s="1460" t="s">
        <v>5197</v>
      </c>
      <c r="RCZ1" s="1460" t="s">
        <v>5197</v>
      </c>
      <c r="RDA1" s="1460" t="s">
        <v>5197</v>
      </c>
      <c r="RDB1" s="1460" t="s">
        <v>5197</v>
      </c>
      <c r="RDC1" s="1460" t="s">
        <v>5197</v>
      </c>
      <c r="RDD1" s="1460" t="s">
        <v>5197</v>
      </c>
      <c r="RDE1" s="1460" t="s">
        <v>5197</v>
      </c>
      <c r="RDF1" s="1460" t="s">
        <v>5197</v>
      </c>
      <c r="RDG1" s="1460" t="s">
        <v>5197</v>
      </c>
      <c r="RDH1" s="1460" t="s">
        <v>5197</v>
      </c>
      <c r="RDI1" s="1460" t="s">
        <v>5197</v>
      </c>
      <c r="RDJ1" s="1460" t="s">
        <v>5197</v>
      </c>
      <c r="RDK1" s="1460" t="s">
        <v>5197</v>
      </c>
      <c r="RDL1" s="1460" t="s">
        <v>5197</v>
      </c>
      <c r="RDM1" s="1460" t="s">
        <v>5197</v>
      </c>
      <c r="RDN1" s="1460" t="s">
        <v>5197</v>
      </c>
      <c r="RDO1" s="1460" t="s">
        <v>5197</v>
      </c>
      <c r="RDP1" s="1460" t="s">
        <v>5197</v>
      </c>
      <c r="RDQ1" s="1460" t="s">
        <v>5197</v>
      </c>
      <c r="RDR1" s="1460" t="s">
        <v>5197</v>
      </c>
      <c r="RDS1" s="1460" t="s">
        <v>5197</v>
      </c>
      <c r="RDT1" s="1460" t="s">
        <v>5197</v>
      </c>
      <c r="RDU1" s="1460" t="s">
        <v>5197</v>
      </c>
      <c r="RDV1" s="1460" t="s">
        <v>5197</v>
      </c>
      <c r="RDW1" s="1460" t="s">
        <v>5197</v>
      </c>
      <c r="RDX1" s="1460" t="s">
        <v>5197</v>
      </c>
      <c r="RDY1" s="1460" t="s">
        <v>5197</v>
      </c>
      <c r="RDZ1" s="1460" t="s">
        <v>5197</v>
      </c>
      <c r="REA1" s="1460" t="s">
        <v>5197</v>
      </c>
      <c r="REB1" s="1460" t="s">
        <v>5197</v>
      </c>
      <c r="REC1" s="1460" t="s">
        <v>5197</v>
      </c>
      <c r="RED1" s="1460" t="s">
        <v>5197</v>
      </c>
      <c r="REE1" s="1460" t="s">
        <v>5197</v>
      </c>
      <c r="REF1" s="1460" t="s">
        <v>5197</v>
      </c>
      <c r="REG1" s="1460" t="s">
        <v>5197</v>
      </c>
      <c r="REH1" s="1460" t="s">
        <v>5197</v>
      </c>
      <c r="REI1" s="1460" t="s">
        <v>5197</v>
      </c>
      <c r="REJ1" s="1460" t="s">
        <v>5197</v>
      </c>
      <c r="REK1" s="1460" t="s">
        <v>5197</v>
      </c>
      <c r="REL1" s="1460" t="s">
        <v>5197</v>
      </c>
      <c r="REM1" s="1460" t="s">
        <v>5197</v>
      </c>
      <c r="REN1" s="1460" t="s">
        <v>5197</v>
      </c>
      <c r="REO1" s="1460" t="s">
        <v>5197</v>
      </c>
      <c r="REP1" s="1460" t="s">
        <v>5197</v>
      </c>
      <c r="REQ1" s="1460" t="s">
        <v>5197</v>
      </c>
      <c r="RER1" s="1460" t="s">
        <v>5197</v>
      </c>
      <c r="RES1" s="1460" t="s">
        <v>5197</v>
      </c>
      <c r="RET1" s="1460" t="s">
        <v>5197</v>
      </c>
      <c r="REU1" s="1460" t="s">
        <v>5197</v>
      </c>
      <c r="REV1" s="1460" t="s">
        <v>5197</v>
      </c>
      <c r="REW1" s="1460" t="s">
        <v>5197</v>
      </c>
      <c r="REX1" s="1460" t="s">
        <v>5197</v>
      </c>
      <c r="REY1" s="1460" t="s">
        <v>5197</v>
      </c>
      <c r="REZ1" s="1460" t="s">
        <v>5197</v>
      </c>
      <c r="RFA1" s="1460" t="s">
        <v>5197</v>
      </c>
      <c r="RFB1" s="1460" t="s">
        <v>5197</v>
      </c>
      <c r="RFC1" s="1460" t="s">
        <v>5197</v>
      </c>
      <c r="RFD1" s="1460" t="s">
        <v>5197</v>
      </c>
      <c r="RFE1" s="1460" t="s">
        <v>5197</v>
      </c>
      <c r="RFF1" s="1460" t="s">
        <v>5197</v>
      </c>
      <c r="RFG1" s="1460" t="s">
        <v>5197</v>
      </c>
      <c r="RFH1" s="1460" t="s">
        <v>5197</v>
      </c>
      <c r="RFI1" s="1460" t="s">
        <v>5197</v>
      </c>
      <c r="RFJ1" s="1460" t="s">
        <v>5197</v>
      </c>
      <c r="RFK1" s="1460" t="s">
        <v>5197</v>
      </c>
      <c r="RFL1" s="1460" t="s">
        <v>5197</v>
      </c>
      <c r="RFM1" s="1460" t="s">
        <v>5197</v>
      </c>
      <c r="RFN1" s="1460" t="s">
        <v>5197</v>
      </c>
      <c r="RFO1" s="1460" t="s">
        <v>5197</v>
      </c>
      <c r="RFP1" s="1460" t="s">
        <v>5197</v>
      </c>
      <c r="RFQ1" s="1460" t="s">
        <v>5197</v>
      </c>
      <c r="RFR1" s="1460" t="s">
        <v>5197</v>
      </c>
      <c r="RFS1" s="1460" t="s">
        <v>5197</v>
      </c>
      <c r="RFT1" s="1460" t="s">
        <v>5197</v>
      </c>
      <c r="RFU1" s="1460" t="s">
        <v>5197</v>
      </c>
      <c r="RFV1" s="1460" t="s">
        <v>5197</v>
      </c>
      <c r="RFW1" s="1460" t="s">
        <v>5197</v>
      </c>
      <c r="RFX1" s="1460" t="s">
        <v>5197</v>
      </c>
      <c r="RFY1" s="1460" t="s">
        <v>5197</v>
      </c>
      <c r="RFZ1" s="1460" t="s">
        <v>5197</v>
      </c>
      <c r="RGA1" s="1460" t="s">
        <v>5197</v>
      </c>
      <c r="RGB1" s="1460" t="s">
        <v>5197</v>
      </c>
      <c r="RGC1" s="1460" t="s">
        <v>5197</v>
      </c>
      <c r="RGD1" s="1460" t="s">
        <v>5197</v>
      </c>
      <c r="RGE1" s="1460" t="s">
        <v>5197</v>
      </c>
      <c r="RGF1" s="1460" t="s">
        <v>5197</v>
      </c>
      <c r="RGG1" s="1460" t="s">
        <v>5197</v>
      </c>
      <c r="RGH1" s="1460" t="s">
        <v>5197</v>
      </c>
      <c r="RGI1" s="1460" t="s">
        <v>5197</v>
      </c>
      <c r="RGJ1" s="1460" t="s">
        <v>5197</v>
      </c>
      <c r="RGK1" s="1460" t="s">
        <v>5197</v>
      </c>
      <c r="RGL1" s="1460" t="s">
        <v>5197</v>
      </c>
      <c r="RGM1" s="1460" t="s">
        <v>5197</v>
      </c>
      <c r="RGN1" s="1460" t="s">
        <v>5197</v>
      </c>
      <c r="RGO1" s="1460" t="s">
        <v>5197</v>
      </c>
      <c r="RGP1" s="1460" t="s">
        <v>5197</v>
      </c>
      <c r="RGQ1" s="1460" t="s">
        <v>5197</v>
      </c>
      <c r="RGR1" s="1460" t="s">
        <v>5197</v>
      </c>
      <c r="RGS1" s="1460" t="s">
        <v>5197</v>
      </c>
      <c r="RGT1" s="1460" t="s">
        <v>5197</v>
      </c>
      <c r="RGU1" s="1460" t="s">
        <v>5197</v>
      </c>
      <c r="RGV1" s="1460" t="s">
        <v>5197</v>
      </c>
      <c r="RGW1" s="1460" t="s">
        <v>5197</v>
      </c>
      <c r="RGX1" s="1460" t="s">
        <v>5197</v>
      </c>
      <c r="RGY1" s="1460" t="s">
        <v>5197</v>
      </c>
      <c r="RGZ1" s="1460" t="s">
        <v>5197</v>
      </c>
      <c r="RHA1" s="1460" t="s">
        <v>5197</v>
      </c>
      <c r="RHB1" s="1460" t="s">
        <v>5197</v>
      </c>
      <c r="RHC1" s="1460" t="s">
        <v>5197</v>
      </c>
      <c r="RHD1" s="1460" t="s">
        <v>5197</v>
      </c>
      <c r="RHE1" s="1460" t="s">
        <v>5197</v>
      </c>
      <c r="RHF1" s="1460" t="s">
        <v>5197</v>
      </c>
      <c r="RHG1" s="1460" t="s">
        <v>5197</v>
      </c>
      <c r="RHH1" s="1460" t="s">
        <v>5197</v>
      </c>
      <c r="RHI1" s="1460" t="s">
        <v>5197</v>
      </c>
      <c r="RHJ1" s="1460" t="s">
        <v>5197</v>
      </c>
      <c r="RHK1" s="1460" t="s">
        <v>5197</v>
      </c>
      <c r="RHL1" s="1460" t="s">
        <v>5197</v>
      </c>
      <c r="RHM1" s="1460" t="s">
        <v>5197</v>
      </c>
      <c r="RHN1" s="1460" t="s">
        <v>5197</v>
      </c>
      <c r="RHO1" s="1460" t="s">
        <v>5197</v>
      </c>
      <c r="RHP1" s="1460" t="s">
        <v>5197</v>
      </c>
      <c r="RHQ1" s="1460" t="s">
        <v>5197</v>
      </c>
      <c r="RHR1" s="1460" t="s">
        <v>5197</v>
      </c>
      <c r="RHS1" s="1460" t="s">
        <v>5197</v>
      </c>
      <c r="RHT1" s="1460" t="s">
        <v>5197</v>
      </c>
      <c r="RHU1" s="1460" t="s">
        <v>5197</v>
      </c>
      <c r="RHV1" s="1460" t="s">
        <v>5197</v>
      </c>
      <c r="RHW1" s="1460" t="s">
        <v>5197</v>
      </c>
      <c r="RHX1" s="1460" t="s">
        <v>5197</v>
      </c>
      <c r="RHY1" s="1460" t="s">
        <v>5197</v>
      </c>
      <c r="RHZ1" s="1460" t="s">
        <v>5197</v>
      </c>
      <c r="RIA1" s="1460" t="s">
        <v>5197</v>
      </c>
      <c r="RIB1" s="1460" t="s">
        <v>5197</v>
      </c>
      <c r="RIC1" s="1460" t="s">
        <v>5197</v>
      </c>
      <c r="RID1" s="1460" t="s">
        <v>5197</v>
      </c>
      <c r="RIE1" s="1460" t="s">
        <v>5197</v>
      </c>
      <c r="RIF1" s="1460" t="s">
        <v>5197</v>
      </c>
      <c r="RIG1" s="1460" t="s">
        <v>5197</v>
      </c>
      <c r="RIH1" s="1460" t="s">
        <v>5197</v>
      </c>
      <c r="RII1" s="1460" t="s">
        <v>5197</v>
      </c>
      <c r="RIJ1" s="1460" t="s">
        <v>5197</v>
      </c>
      <c r="RIK1" s="1460" t="s">
        <v>5197</v>
      </c>
      <c r="RIL1" s="1460" t="s">
        <v>5197</v>
      </c>
      <c r="RIM1" s="1460" t="s">
        <v>5197</v>
      </c>
      <c r="RIN1" s="1460" t="s">
        <v>5197</v>
      </c>
      <c r="RIO1" s="1460" t="s">
        <v>5197</v>
      </c>
      <c r="RIP1" s="1460" t="s">
        <v>5197</v>
      </c>
      <c r="RIQ1" s="1460" t="s">
        <v>5197</v>
      </c>
      <c r="RIR1" s="1460" t="s">
        <v>5197</v>
      </c>
      <c r="RIS1" s="1460" t="s">
        <v>5197</v>
      </c>
      <c r="RIT1" s="1460" t="s">
        <v>5197</v>
      </c>
      <c r="RIU1" s="1460" t="s">
        <v>5197</v>
      </c>
      <c r="RIV1" s="1460" t="s">
        <v>5197</v>
      </c>
      <c r="RIW1" s="1460" t="s">
        <v>5197</v>
      </c>
      <c r="RIX1" s="1460" t="s">
        <v>5197</v>
      </c>
      <c r="RIY1" s="1460" t="s">
        <v>5197</v>
      </c>
      <c r="RIZ1" s="1460" t="s">
        <v>5197</v>
      </c>
      <c r="RJA1" s="1460" t="s">
        <v>5197</v>
      </c>
      <c r="RJB1" s="1460" t="s">
        <v>5197</v>
      </c>
      <c r="RJC1" s="1460" t="s">
        <v>5197</v>
      </c>
      <c r="RJD1" s="1460" t="s">
        <v>5197</v>
      </c>
      <c r="RJE1" s="1460" t="s">
        <v>5197</v>
      </c>
      <c r="RJF1" s="1460" t="s">
        <v>5197</v>
      </c>
      <c r="RJG1" s="1460" t="s">
        <v>5197</v>
      </c>
      <c r="RJH1" s="1460" t="s">
        <v>5197</v>
      </c>
      <c r="RJI1" s="1460" t="s">
        <v>5197</v>
      </c>
      <c r="RJJ1" s="1460" t="s">
        <v>5197</v>
      </c>
      <c r="RJK1" s="1460" t="s">
        <v>5197</v>
      </c>
      <c r="RJL1" s="1460" t="s">
        <v>5197</v>
      </c>
      <c r="RJM1" s="1460" t="s">
        <v>5197</v>
      </c>
      <c r="RJN1" s="1460" t="s">
        <v>5197</v>
      </c>
      <c r="RJO1" s="1460" t="s">
        <v>5197</v>
      </c>
      <c r="RJP1" s="1460" t="s">
        <v>5197</v>
      </c>
      <c r="RJQ1" s="1460" t="s">
        <v>5197</v>
      </c>
      <c r="RJR1" s="1460" t="s">
        <v>5197</v>
      </c>
      <c r="RJS1" s="1460" t="s">
        <v>5197</v>
      </c>
      <c r="RJT1" s="1460" t="s">
        <v>5197</v>
      </c>
      <c r="RJU1" s="1460" t="s">
        <v>5197</v>
      </c>
      <c r="RJV1" s="1460" t="s">
        <v>5197</v>
      </c>
      <c r="RJW1" s="1460" t="s">
        <v>5197</v>
      </c>
      <c r="RJX1" s="1460" t="s">
        <v>5197</v>
      </c>
      <c r="RJY1" s="1460" t="s">
        <v>5197</v>
      </c>
      <c r="RJZ1" s="1460" t="s">
        <v>5197</v>
      </c>
      <c r="RKA1" s="1460" t="s">
        <v>5197</v>
      </c>
      <c r="RKB1" s="1460" t="s">
        <v>5197</v>
      </c>
      <c r="RKC1" s="1460" t="s">
        <v>5197</v>
      </c>
      <c r="RKD1" s="1460" t="s">
        <v>5197</v>
      </c>
      <c r="RKE1" s="1460" t="s">
        <v>5197</v>
      </c>
      <c r="RKF1" s="1460" t="s">
        <v>5197</v>
      </c>
      <c r="RKG1" s="1460" t="s">
        <v>5197</v>
      </c>
      <c r="RKH1" s="1460" t="s">
        <v>5197</v>
      </c>
      <c r="RKI1" s="1460" t="s">
        <v>5197</v>
      </c>
      <c r="RKJ1" s="1460" t="s">
        <v>5197</v>
      </c>
      <c r="RKK1" s="1460" t="s">
        <v>5197</v>
      </c>
      <c r="RKL1" s="1460" t="s">
        <v>5197</v>
      </c>
      <c r="RKM1" s="1460" t="s">
        <v>5197</v>
      </c>
      <c r="RKN1" s="1460" t="s">
        <v>5197</v>
      </c>
      <c r="RKO1" s="1460" t="s">
        <v>5197</v>
      </c>
      <c r="RKP1" s="1460" t="s">
        <v>5197</v>
      </c>
      <c r="RKQ1" s="1460" t="s">
        <v>5197</v>
      </c>
      <c r="RKR1" s="1460" t="s">
        <v>5197</v>
      </c>
      <c r="RKS1" s="1460" t="s">
        <v>5197</v>
      </c>
      <c r="RKT1" s="1460" t="s">
        <v>5197</v>
      </c>
      <c r="RKU1" s="1460" t="s">
        <v>5197</v>
      </c>
      <c r="RKV1" s="1460" t="s">
        <v>5197</v>
      </c>
      <c r="RKW1" s="1460" t="s">
        <v>5197</v>
      </c>
      <c r="RKX1" s="1460" t="s">
        <v>5197</v>
      </c>
      <c r="RKY1" s="1460" t="s">
        <v>5197</v>
      </c>
      <c r="RKZ1" s="1460" t="s">
        <v>5197</v>
      </c>
      <c r="RLA1" s="1460" t="s">
        <v>5197</v>
      </c>
      <c r="RLB1" s="1460" t="s">
        <v>5197</v>
      </c>
      <c r="RLC1" s="1460" t="s">
        <v>5197</v>
      </c>
      <c r="RLD1" s="1460" t="s">
        <v>5197</v>
      </c>
      <c r="RLE1" s="1460" t="s">
        <v>5197</v>
      </c>
      <c r="RLF1" s="1460" t="s">
        <v>5197</v>
      </c>
      <c r="RLG1" s="1460" t="s">
        <v>5197</v>
      </c>
      <c r="RLH1" s="1460" t="s">
        <v>5197</v>
      </c>
      <c r="RLI1" s="1460" t="s">
        <v>5197</v>
      </c>
      <c r="RLJ1" s="1460" t="s">
        <v>5197</v>
      </c>
      <c r="RLK1" s="1460" t="s">
        <v>5197</v>
      </c>
      <c r="RLL1" s="1460" t="s">
        <v>5197</v>
      </c>
      <c r="RLM1" s="1460" t="s">
        <v>5197</v>
      </c>
      <c r="RLN1" s="1460" t="s">
        <v>5197</v>
      </c>
      <c r="RLO1" s="1460" t="s">
        <v>5197</v>
      </c>
      <c r="RLP1" s="1460" t="s">
        <v>5197</v>
      </c>
      <c r="RLQ1" s="1460" t="s">
        <v>5197</v>
      </c>
      <c r="RLR1" s="1460" t="s">
        <v>5197</v>
      </c>
      <c r="RLS1" s="1460" t="s">
        <v>5197</v>
      </c>
      <c r="RLT1" s="1460" t="s">
        <v>5197</v>
      </c>
      <c r="RLU1" s="1460" t="s">
        <v>5197</v>
      </c>
      <c r="RLV1" s="1460" t="s">
        <v>5197</v>
      </c>
      <c r="RLW1" s="1460" t="s">
        <v>5197</v>
      </c>
      <c r="RLX1" s="1460" t="s">
        <v>5197</v>
      </c>
      <c r="RLY1" s="1460" t="s">
        <v>5197</v>
      </c>
      <c r="RLZ1" s="1460" t="s">
        <v>5197</v>
      </c>
      <c r="RMA1" s="1460" t="s">
        <v>5197</v>
      </c>
      <c r="RMB1" s="1460" t="s">
        <v>5197</v>
      </c>
      <c r="RMC1" s="1460" t="s">
        <v>5197</v>
      </c>
      <c r="RMD1" s="1460" t="s">
        <v>5197</v>
      </c>
      <c r="RME1" s="1460" t="s">
        <v>5197</v>
      </c>
      <c r="RMF1" s="1460" t="s">
        <v>5197</v>
      </c>
      <c r="RMG1" s="1460" t="s">
        <v>5197</v>
      </c>
      <c r="RMH1" s="1460" t="s">
        <v>5197</v>
      </c>
      <c r="RMI1" s="1460" t="s">
        <v>5197</v>
      </c>
      <c r="RMJ1" s="1460" t="s">
        <v>5197</v>
      </c>
      <c r="RMK1" s="1460" t="s">
        <v>5197</v>
      </c>
      <c r="RML1" s="1460" t="s">
        <v>5197</v>
      </c>
      <c r="RMM1" s="1460" t="s">
        <v>5197</v>
      </c>
      <c r="RMN1" s="1460" t="s">
        <v>5197</v>
      </c>
      <c r="RMO1" s="1460" t="s">
        <v>5197</v>
      </c>
      <c r="RMP1" s="1460" t="s">
        <v>5197</v>
      </c>
      <c r="RMQ1" s="1460" t="s">
        <v>5197</v>
      </c>
      <c r="RMR1" s="1460" t="s">
        <v>5197</v>
      </c>
      <c r="RMS1" s="1460" t="s">
        <v>5197</v>
      </c>
      <c r="RMT1" s="1460" t="s">
        <v>5197</v>
      </c>
      <c r="RMU1" s="1460" t="s">
        <v>5197</v>
      </c>
      <c r="RMV1" s="1460" t="s">
        <v>5197</v>
      </c>
      <c r="RMW1" s="1460" t="s">
        <v>5197</v>
      </c>
      <c r="RMX1" s="1460" t="s">
        <v>5197</v>
      </c>
      <c r="RMY1" s="1460" t="s">
        <v>5197</v>
      </c>
      <c r="RMZ1" s="1460" t="s">
        <v>5197</v>
      </c>
      <c r="RNA1" s="1460" t="s">
        <v>5197</v>
      </c>
      <c r="RNB1" s="1460" t="s">
        <v>5197</v>
      </c>
      <c r="RNC1" s="1460" t="s">
        <v>5197</v>
      </c>
      <c r="RND1" s="1460" t="s">
        <v>5197</v>
      </c>
      <c r="RNE1" s="1460" t="s">
        <v>5197</v>
      </c>
      <c r="RNF1" s="1460" t="s">
        <v>5197</v>
      </c>
      <c r="RNG1" s="1460" t="s">
        <v>5197</v>
      </c>
      <c r="RNH1" s="1460" t="s">
        <v>5197</v>
      </c>
      <c r="RNI1" s="1460" t="s">
        <v>5197</v>
      </c>
      <c r="RNJ1" s="1460" t="s">
        <v>5197</v>
      </c>
      <c r="RNK1" s="1460" t="s">
        <v>5197</v>
      </c>
      <c r="RNL1" s="1460" t="s">
        <v>5197</v>
      </c>
      <c r="RNM1" s="1460" t="s">
        <v>5197</v>
      </c>
      <c r="RNN1" s="1460" t="s">
        <v>5197</v>
      </c>
      <c r="RNO1" s="1460" t="s">
        <v>5197</v>
      </c>
      <c r="RNP1" s="1460" t="s">
        <v>5197</v>
      </c>
      <c r="RNQ1" s="1460" t="s">
        <v>5197</v>
      </c>
      <c r="RNR1" s="1460" t="s">
        <v>5197</v>
      </c>
      <c r="RNS1" s="1460" t="s">
        <v>5197</v>
      </c>
      <c r="RNT1" s="1460" t="s">
        <v>5197</v>
      </c>
      <c r="RNU1" s="1460" t="s">
        <v>5197</v>
      </c>
      <c r="RNV1" s="1460" t="s">
        <v>5197</v>
      </c>
      <c r="RNW1" s="1460" t="s">
        <v>5197</v>
      </c>
      <c r="RNX1" s="1460" t="s">
        <v>5197</v>
      </c>
      <c r="RNY1" s="1460" t="s">
        <v>5197</v>
      </c>
      <c r="RNZ1" s="1460" t="s">
        <v>5197</v>
      </c>
      <c r="ROA1" s="1460" t="s">
        <v>5197</v>
      </c>
      <c r="ROB1" s="1460" t="s">
        <v>5197</v>
      </c>
      <c r="ROC1" s="1460" t="s">
        <v>5197</v>
      </c>
      <c r="ROD1" s="1460" t="s">
        <v>5197</v>
      </c>
      <c r="ROE1" s="1460" t="s">
        <v>5197</v>
      </c>
      <c r="ROF1" s="1460" t="s">
        <v>5197</v>
      </c>
      <c r="ROG1" s="1460" t="s">
        <v>5197</v>
      </c>
      <c r="ROH1" s="1460" t="s">
        <v>5197</v>
      </c>
      <c r="ROI1" s="1460" t="s">
        <v>5197</v>
      </c>
      <c r="ROJ1" s="1460" t="s">
        <v>5197</v>
      </c>
      <c r="ROK1" s="1460" t="s">
        <v>5197</v>
      </c>
      <c r="ROL1" s="1460" t="s">
        <v>5197</v>
      </c>
      <c r="ROM1" s="1460" t="s">
        <v>5197</v>
      </c>
      <c r="RON1" s="1460" t="s">
        <v>5197</v>
      </c>
      <c r="ROO1" s="1460" t="s">
        <v>5197</v>
      </c>
      <c r="ROP1" s="1460" t="s">
        <v>5197</v>
      </c>
      <c r="ROQ1" s="1460" t="s">
        <v>5197</v>
      </c>
      <c r="ROR1" s="1460" t="s">
        <v>5197</v>
      </c>
      <c r="ROS1" s="1460" t="s">
        <v>5197</v>
      </c>
      <c r="ROT1" s="1460" t="s">
        <v>5197</v>
      </c>
      <c r="ROU1" s="1460" t="s">
        <v>5197</v>
      </c>
      <c r="ROV1" s="1460" t="s">
        <v>5197</v>
      </c>
      <c r="ROW1" s="1460" t="s">
        <v>5197</v>
      </c>
      <c r="ROX1" s="1460" t="s">
        <v>5197</v>
      </c>
      <c r="ROY1" s="1460" t="s">
        <v>5197</v>
      </c>
      <c r="ROZ1" s="1460" t="s">
        <v>5197</v>
      </c>
      <c r="RPA1" s="1460" t="s">
        <v>5197</v>
      </c>
      <c r="RPB1" s="1460" t="s">
        <v>5197</v>
      </c>
      <c r="RPC1" s="1460" t="s">
        <v>5197</v>
      </c>
      <c r="RPD1" s="1460" t="s">
        <v>5197</v>
      </c>
      <c r="RPE1" s="1460" t="s">
        <v>5197</v>
      </c>
      <c r="RPF1" s="1460" t="s">
        <v>5197</v>
      </c>
      <c r="RPG1" s="1460" t="s">
        <v>5197</v>
      </c>
      <c r="RPH1" s="1460" t="s">
        <v>5197</v>
      </c>
      <c r="RPI1" s="1460" t="s">
        <v>5197</v>
      </c>
      <c r="RPJ1" s="1460" t="s">
        <v>5197</v>
      </c>
      <c r="RPK1" s="1460" t="s">
        <v>5197</v>
      </c>
      <c r="RPL1" s="1460" t="s">
        <v>5197</v>
      </c>
      <c r="RPM1" s="1460" t="s">
        <v>5197</v>
      </c>
      <c r="RPN1" s="1460" t="s">
        <v>5197</v>
      </c>
      <c r="RPO1" s="1460" t="s">
        <v>5197</v>
      </c>
      <c r="RPP1" s="1460" t="s">
        <v>5197</v>
      </c>
      <c r="RPQ1" s="1460" t="s">
        <v>5197</v>
      </c>
      <c r="RPR1" s="1460" t="s">
        <v>5197</v>
      </c>
      <c r="RPS1" s="1460" t="s">
        <v>5197</v>
      </c>
      <c r="RPT1" s="1460" t="s">
        <v>5197</v>
      </c>
      <c r="RPU1" s="1460" t="s">
        <v>5197</v>
      </c>
      <c r="RPV1" s="1460" t="s">
        <v>5197</v>
      </c>
      <c r="RPW1" s="1460" t="s">
        <v>5197</v>
      </c>
      <c r="RPX1" s="1460" t="s">
        <v>5197</v>
      </c>
      <c r="RPY1" s="1460" t="s">
        <v>5197</v>
      </c>
      <c r="RPZ1" s="1460" t="s">
        <v>5197</v>
      </c>
      <c r="RQA1" s="1460" t="s">
        <v>5197</v>
      </c>
      <c r="RQB1" s="1460" t="s">
        <v>5197</v>
      </c>
      <c r="RQC1" s="1460" t="s">
        <v>5197</v>
      </c>
      <c r="RQD1" s="1460" t="s">
        <v>5197</v>
      </c>
      <c r="RQE1" s="1460" t="s">
        <v>5197</v>
      </c>
      <c r="RQF1" s="1460" t="s">
        <v>5197</v>
      </c>
      <c r="RQG1" s="1460" t="s">
        <v>5197</v>
      </c>
      <c r="RQH1" s="1460" t="s">
        <v>5197</v>
      </c>
      <c r="RQI1" s="1460" t="s">
        <v>5197</v>
      </c>
      <c r="RQJ1" s="1460" t="s">
        <v>5197</v>
      </c>
      <c r="RQK1" s="1460" t="s">
        <v>5197</v>
      </c>
      <c r="RQL1" s="1460" t="s">
        <v>5197</v>
      </c>
      <c r="RQM1" s="1460" t="s">
        <v>5197</v>
      </c>
      <c r="RQN1" s="1460" t="s">
        <v>5197</v>
      </c>
      <c r="RQO1" s="1460" t="s">
        <v>5197</v>
      </c>
      <c r="RQP1" s="1460" t="s">
        <v>5197</v>
      </c>
      <c r="RQQ1" s="1460" t="s">
        <v>5197</v>
      </c>
      <c r="RQR1" s="1460" t="s">
        <v>5197</v>
      </c>
      <c r="RQS1" s="1460" t="s">
        <v>5197</v>
      </c>
      <c r="RQT1" s="1460" t="s">
        <v>5197</v>
      </c>
      <c r="RQU1" s="1460" t="s">
        <v>5197</v>
      </c>
      <c r="RQV1" s="1460" t="s">
        <v>5197</v>
      </c>
      <c r="RQW1" s="1460" t="s">
        <v>5197</v>
      </c>
      <c r="RQX1" s="1460" t="s">
        <v>5197</v>
      </c>
      <c r="RQY1" s="1460" t="s">
        <v>5197</v>
      </c>
      <c r="RQZ1" s="1460" t="s">
        <v>5197</v>
      </c>
      <c r="RRA1" s="1460" t="s">
        <v>5197</v>
      </c>
      <c r="RRB1" s="1460" t="s">
        <v>5197</v>
      </c>
      <c r="RRC1" s="1460" t="s">
        <v>5197</v>
      </c>
      <c r="RRD1" s="1460" t="s">
        <v>5197</v>
      </c>
      <c r="RRE1" s="1460" t="s">
        <v>5197</v>
      </c>
      <c r="RRF1" s="1460" t="s">
        <v>5197</v>
      </c>
      <c r="RRG1" s="1460" t="s">
        <v>5197</v>
      </c>
      <c r="RRH1" s="1460" t="s">
        <v>5197</v>
      </c>
      <c r="RRI1" s="1460" t="s">
        <v>5197</v>
      </c>
      <c r="RRJ1" s="1460" t="s">
        <v>5197</v>
      </c>
      <c r="RRK1" s="1460" t="s">
        <v>5197</v>
      </c>
      <c r="RRL1" s="1460" t="s">
        <v>5197</v>
      </c>
      <c r="RRM1" s="1460" t="s">
        <v>5197</v>
      </c>
      <c r="RRN1" s="1460" t="s">
        <v>5197</v>
      </c>
      <c r="RRO1" s="1460" t="s">
        <v>5197</v>
      </c>
      <c r="RRP1" s="1460" t="s">
        <v>5197</v>
      </c>
      <c r="RRQ1" s="1460" t="s">
        <v>5197</v>
      </c>
      <c r="RRR1" s="1460" t="s">
        <v>5197</v>
      </c>
      <c r="RRS1" s="1460" t="s">
        <v>5197</v>
      </c>
      <c r="RRT1" s="1460" t="s">
        <v>5197</v>
      </c>
      <c r="RRU1" s="1460" t="s">
        <v>5197</v>
      </c>
      <c r="RRV1" s="1460" t="s">
        <v>5197</v>
      </c>
      <c r="RRW1" s="1460" t="s">
        <v>5197</v>
      </c>
      <c r="RRX1" s="1460" t="s">
        <v>5197</v>
      </c>
      <c r="RRY1" s="1460" t="s">
        <v>5197</v>
      </c>
      <c r="RRZ1" s="1460" t="s">
        <v>5197</v>
      </c>
      <c r="RSA1" s="1460" t="s">
        <v>5197</v>
      </c>
      <c r="RSB1" s="1460" t="s">
        <v>5197</v>
      </c>
      <c r="RSC1" s="1460" t="s">
        <v>5197</v>
      </c>
      <c r="RSD1" s="1460" t="s">
        <v>5197</v>
      </c>
      <c r="RSE1" s="1460" t="s">
        <v>5197</v>
      </c>
      <c r="RSF1" s="1460" t="s">
        <v>5197</v>
      </c>
      <c r="RSG1" s="1460" t="s">
        <v>5197</v>
      </c>
      <c r="RSH1" s="1460" t="s">
        <v>5197</v>
      </c>
      <c r="RSI1" s="1460" t="s">
        <v>5197</v>
      </c>
      <c r="RSJ1" s="1460" t="s">
        <v>5197</v>
      </c>
      <c r="RSK1" s="1460" t="s">
        <v>5197</v>
      </c>
      <c r="RSL1" s="1460" t="s">
        <v>5197</v>
      </c>
      <c r="RSM1" s="1460" t="s">
        <v>5197</v>
      </c>
      <c r="RSN1" s="1460" t="s">
        <v>5197</v>
      </c>
      <c r="RSO1" s="1460" t="s">
        <v>5197</v>
      </c>
      <c r="RSP1" s="1460" t="s">
        <v>5197</v>
      </c>
      <c r="RSQ1" s="1460" t="s">
        <v>5197</v>
      </c>
      <c r="RSR1" s="1460" t="s">
        <v>5197</v>
      </c>
      <c r="RSS1" s="1460" t="s">
        <v>5197</v>
      </c>
      <c r="RST1" s="1460" t="s">
        <v>5197</v>
      </c>
      <c r="RSU1" s="1460" t="s">
        <v>5197</v>
      </c>
      <c r="RSV1" s="1460" t="s">
        <v>5197</v>
      </c>
      <c r="RSW1" s="1460" t="s">
        <v>5197</v>
      </c>
      <c r="RSX1" s="1460" t="s">
        <v>5197</v>
      </c>
      <c r="RSY1" s="1460" t="s">
        <v>5197</v>
      </c>
      <c r="RSZ1" s="1460" t="s">
        <v>5197</v>
      </c>
      <c r="RTA1" s="1460" t="s">
        <v>5197</v>
      </c>
      <c r="RTB1" s="1460" t="s">
        <v>5197</v>
      </c>
      <c r="RTC1" s="1460" t="s">
        <v>5197</v>
      </c>
      <c r="RTD1" s="1460" t="s">
        <v>5197</v>
      </c>
      <c r="RTE1" s="1460" t="s">
        <v>5197</v>
      </c>
      <c r="RTF1" s="1460" t="s">
        <v>5197</v>
      </c>
      <c r="RTG1" s="1460" t="s">
        <v>5197</v>
      </c>
      <c r="RTH1" s="1460" t="s">
        <v>5197</v>
      </c>
      <c r="RTI1" s="1460" t="s">
        <v>5197</v>
      </c>
      <c r="RTJ1" s="1460" t="s">
        <v>5197</v>
      </c>
      <c r="RTK1" s="1460" t="s">
        <v>5197</v>
      </c>
      <c r="RTL1" s="1460" t="s">
        <v>5197</v>
      </c>
      <c r="RTM1" s="1460" t="s">
        <v>5197</v>
      </c>
      <c r="RTN1" s="1460" t="s">
        <v>5197</v>
      </c>
      <c r="RTO1" s="1460" t="s">
        <v>5197</v>
      </c>
      <c r="RTP1" s="1460" t="s">
        <v>5197</v>
      </c>
      <c r="RTQ1" s="1460" t="s">
        <v>5197</v>
      </c>
      <c r="RTR1" s="1460" t="s">
        <v>5197</v>
      </c>
      <c r="RTS1" s="1460" t="s">
        <v>5197</v>
      </c>
      <c r="RTT1" s="1460" t="s">
        <v>5197</v>
      </c>
      <c r="RTU1" s="1460" t="s">
        <v>5197</v>
      </c>
      <c r="RTV1" s="1460" t="s">
        <v>5197</v>
      </c>
      <c r="RTW1" s="1460" t="s">
        <v>5197</v>
      </c>
      <c r="RTX1" s="1460" t="s">
        <v>5197</v>
      </c>
      <c r="RTY1" s="1460" t="s">
        <v>5197</v>
      </c>
      <c r="RTZ1" s="1460" t="s">
        <v>5197</v>
      </c>
      <c r="RUA1" s="1460" t="s">
        <v>5197</v>
      </c>
      <c r="RUB1" s="1460" t="s">
        <v>5197</v>
      </c>
      <c r="RUC1" s="1460" t="s">
        <v>5197</v>
      </c>
      <c r="RUD1" s="1460" t="s">
        <v>5197</v>
      </c>
      <c r="RUE1" s="1460" t="s">
        <v>5197</v>
      </c>
      <c r="RUF1" s="1460" t="s">
        <v>5197</v>
      </c>
      <c r="RUG1" s="1460" t="s">
        <v>5197</v>
      </c>
      <c r="RUH1" s="1460" t="s">
        <v>5197</v>
      </c>
      <c r="RUI1" s="1460" t="s">
        <v>5197</v>
      </c>
      <c r="RUJ1" s="1460" t="s">
        <v>5197</v>
      </c>
      <c r="RUK1" s="1460" t="s">
        <v>5197</v>
      </c>
      <c r="RUL1" s="1460" t="s">
        <v>5197</v>
      </c>
      <c r="RUM1" s="1460" t="s">
        <v>5197</v>
      </c>
      <c r="RUN1" s="1460" t="s">
        <v>5197</v>
      </c>
      <c r="RUO1" s="1460" t="s">
        <v>5197</v>
      </c>
      <c r="RUP1" s="1460" t="s">
        <v>5197</v>
      </c>
      <c r="RUQ1" s="1460" t="s">
        <v>5197</v>
      </c>
      <c r="RUR1" s="1460" t="s">
        <v>5197</v>
      </c>
      <c r="RUS1" s="1460" t="s">
        <v>5197</v>
      </c>
      <c r="RUT1" s="1460" t="s">
        <v>5197</v>
      </c>
      <c r="RUU1" s="1460" t="s">
        <v>5197</v>
      </c>
      <c r="RUV1" s="1460" t="s">
        <v>5197</v>
      </c>
      <c r="RUW1" s="1460" t="s">
        <v>5197</v>
      </c>
      <c r="RUX1" s="1460" t="s">
        <v>5197</v>
      </c>
      <c r="RUY1" s="1460" t="s">
        <v>5197</v>
      </c>
      <c r="RUZ1" s="1460" t="s">
        <v>5197</v>
      </c>
      <c r="RVA1" s="1460" t="s">
        <v>5197</v>
      </c>
      <c r="RVB1" s="1460" t="s">
        <v>5197</v>
      </c>
      <c r="RVC1" s="1460" t="s">
        <v>5197</v>
      </c>
      <c r="RVD1" s="1460" t="s">
        <v>5197</v>
      </c>
      <c r="RVE1" s="1460" t="s">
        <v>5197</v>
      </c>
      <c r="RVF1" s="1460" t="s">
        <v>5197</v>
      </c>
      <c r="RVG1" s="1460" t="s">
        <v>5197</v>
      </c>
      <c r="RVH1" s="1460" t="s">
        <v>5197</v>
      </c>
      <c r="RVI1" s="1460" t="s">
        <v>5197</v>
      </c>
      <c r="RVJ1" s="1460" t="s">
        <v>5197</v>
      </c>
      <c r="RVK1" s="1460" t="s">
        <v>5197</v>
      </c>
      <c r="RVL1" s="1460" t="s">
        <v>5197</v>
      </c>
      <c r="RVM1" s="1460" t="s">
        <v>5197</v>
      </c>
      <c r="RVN1" s="1460" t="s">
        <v>5197</v>
      </c>
      <c r="RVO1" s="1460" t="s">
        <v>5197</v>
      </c>
      <c r="RVP1" s="1460" t="s">
        <v>5197</v>
      </c>
      <c r="RVQ1" s="1460" t="s">
        <v>5197</v>
      </c>
      <c r="RVR1" s="1460" t="s">
        <v>5197</v>
      </c>
      <c r="RVS1" s="1460" t="s">
        <v>5197</v>
      </c>
      <c r="RVT1" s="1460" t="s">
        <v>5197</v>
      </c>
      <c r="RVU1" s="1460" t="s">
        <v>5197</v>
      </c>
      <c r="RVV1" s="1460" t="s">
        <v>5197</v>
      </c>
      <c r="RVW1" s="1460" t="s">
        <v>5197</v>
      </c>
      <c r="RVX1" s="1460" t="s">
        <v>5197</v>
      </c>
      <c r="RVY1" s="1460" t="s">
        <v>5197</v>
      </c>
      <c r="RVZ1" s="1460" t="s">
        <v>5197</v>
      </c>
      <c r="RWA1" s="1460" t="s">
        <v>5197</v>
      </c>
      <c r="RWB1" s="1460" t="s">
        <v>5197</v>
      </c>
      <c r="RWC1" s="1460" t="s">
        <v>5197</v>
      </c>
      <c r="RWD1" s="1460" t="s">
        <v>5197</v>
      </c>
      <c r="RWE1" s="1460" t="s">
        <v>5197</v>
      </c>
      <c r="RWF1" s="1460" t="s">
        <v>5197</v>
      </c>
      <c r="RWG1" s="1460" t="s">
        <v>5197</v>
      </c>
      <c r="RWH1" s="1460" t="s">
        <v>5197</v>
      </c>
      <c r="RWI1" s="1460" t="s">
        <v>5197</v>
      </c>
      <c r="RWJ1" s="1460" t="s">
        <v>5197</v>
      </c>
      <c r="RWK1" s="1460" t="s">
        <v>5197</v>
      </c>
      <c r="RWL1" s="1460" t="s">
        <v>5197</v>
      </c>
      <c r="RWM1" s="1460" t="s">
        <v>5197</v>
      </c>
      <c r="RWN1" s="1460" t="s">
        <v>5197</v>
      </c>
      <c r="RWO1" s="1460" t="s">
        <v>5197</v>
      </c>
      <c r="RWP1" s="1460" t="s">
        <v>5197</v>
      </c>
      <c r="RWQ1" s="1460" t="s">
        <v>5197</v>
      </c>
      <c r="RWR1" s="1460" t="s">
        <v>5197</v>
      </c>
      <c r="RWS1" s="1460" t="s">
        <v>5197</v>
      </c>
      <c r="RWT1" s="1460" t="s">
        <v>5197</v>
      </c>
      <c r="RWU1" s="1460" t="s">
        <v>5197</v>
      </c>
      <c r="RWV1" s="1460" t="s">
        <v>5197</v>
      </c>
      <c r="RWW1" s="1460" t="s">
        <v>5197</v>
      </c>
      <c r="RWX1" s="1460" t="s">
        <v>5197</v>
      </c>
      <c r="RWY1" s="1460" t="s">
        <v>5197</v>
      </c>
      <c r="RWZ1" s="1460" t="s">
        <v>5197</v>
      </c>
      <c r="RXA1" s="1460" t="s">
        <v>5197</v>
      </c>
      <c r="RXB1" s="1460" t="s">
        <v>5197</v>
      </c>
      <c r="RXC1" s="1460" t="s">
        <v>5197</v>
      </c>
      <c r="RXD1" s="1460" t="s">
        <v>5197</v>
      </c>
      <c r="RXE1" s="1460" t="s">
        <v>5197</v>
      </c>
      <c r="RXF1" s="1460" t="s">
        <v>5197</v>
      </c>
      <c r="RXG1" s="1460" t="s">
        <v>5197</v>
      </c>
      <c r="RXH1" s="1460" t="s">
        <v>5197</v>
      </c>
      <c r="RXI1" s="1460" t="s">
        <v>5197</v>
      </c>
      <c r="RXJ1" s="1460" t="s">
        <v>5197</v>
      </c>
      <c r="RXK1" s="1460" t="s">
        <v>5197</v>
      </c>
      <c r="RXL1" s="1460" t="s">
        <v>5197</v>
      </c>
      <c r="RXM1" s="1460" t="s">
        <v>5197</v>
      </c>
      <c r="RXN1" s="1460" t="s">
        <v>5197</v>
      </c>
      <c r="RXO1" s="1460" t="s">
        <v>5197</v>
      </c>
      <c r="RXP1" s="1460" t="s">
        <v>5197</v>
      </c>
      <c r="RXQ1" s="1460" t="s">
        <v>5197</v>
      </c>
      <c r="RXR1" s="1460" t="s">
        <v>5197</v>
      </c>
      <c r="RXS1" s="1460" t="s">
        <v>5197</v>
      </c>
      <c r="RXT1" s="1460" t="s">
        <v>5197</v>
      </c>
      <c r="RXU1" s="1460" t="s">
        <v>5197</v>
      </c>
      <c r="RXV1" s="1460" t="s">
        <v>5197</v>
      </c>
      <c r="RXW1" s="1460" t="s">
        <v>5197</v>
      </c>
      <c r="RXX1" s="1460" t="s">
        <v>5197</v>
      </c>
      <c r="RXY1" s="1460" t="s">
        <v>5197</v>
      </c>
      <c r="RXZ1" s="1460" t="s">
        <v>5197</v>
      </c>
      <c r="RYA1" s="1460" t="s">
        <v>5197</v>
      </c>
      <c r="RYB1" s="1460" t="s">
        <v>5197</v>
      </c>
      <c r="RYC1" s="1460" t="s">
        <v>5197</v>
      </c>
      <c r="RYD1" s="1460" t="s">
        <v>5197</v>
      </c>
      <c r="RYE1" s="1460" t="s">
        <v>5197</v>
      </c>
      <c r="RYF1" s="1460" t="s">
        <v>5197</v>
      </c>
      <c r="RYG1" s="1460" t="s">
        <v>5197</v>
      </c>
      <c r="RYH1" s="1460" t="s">
        <v>5197</v>
      </c>
      <c r="RYI1" s="1460" t="s">
        <v>5197</v>
      </c>
      <c r="RYJ1" s="1460" t="s">
        <v>5197</v>
      </c>
      <c r="RYK1" s="1460" t="s">
        <v>5197</v>
      </c>
      <c r="RYL1" s="1460" t="s">
        <v>5197</v>
      </c>
      <c r="RYM1" s="1460" t="s">
        <v>5197</v>
      </c>
      <c r="RYN1" s="1460" t="s">
        <v>5197</v>
      </c>
      <c r="RYO1" s="1460" t="s">
        <v>5197</v>
      </c>
      <c r="RYP1" s="1460" t="s">
        <v>5197</v>
      </c>
      <c r="RYQ1" s="1460" t="s">
        <v>5197</v>
      </c>
      <c r="RYR1" s="1460" t="s">
        <v>5197</v>
      </c>
      <c r="RYS1" s="1460" t="s">
        <v>5197</v>
      </c>
      <c r="RYT1" s="1460" t="s">
        <v>5197</v>
      </c>
      <c r="RYU1" s="1460" t="s">
        <v>5197</v>
      </c>
      <c r="RYV1" s="1460" t="s">
        <v>5197</v>
      </c>
      <c r="RYW1" s="1460" t="s">
        <v>5197</v>
      </c>
      <c r="RYX1" s="1460" t="s">
        <v>5197</v>
      </c>
      <c r="RYY1" s="1460" t="s">
        <v>5197</v>
      </c>
      <c r="RYZ1" s="1460" t="s">
        <v>5197</v>
      </c>
      <c r="RZA1" s="1460" t="s">
        <v>5197</v>
      </c>
      <c r="RZB1" s="1460" t="s">
        <v>5197</v>
      </c>
      <c r="RZC1" s="1460" t="s">
        <v>5197</v>
      </c>
      <c r="RZD1" s="1460" t="s">
        <v>5197</v>
      </c>
      <c r="RZE1" s="1460" t="s">
        <v>5197</v>
      </c>
      <c r="RZF1" s="1460" t="s">
        <v>5197</v>
      </c>
      <c r="RZG1" s="1460" t="s">
        <v>5197</v>
      </c>
      <c r="RZH1" s="1460" t="s">
        <v>5197</v>
      </c>
      <c r="RZI1" s="1460" t="s">
        <v>5197</v>
      </c>
      <c r="RZJ1" s="1460" t="s">
        <v>5197</v>
      </c>
      <c r="RZK1" s="1460" t="s">
        <v>5197</v>
      </c>
      <c r="RZL1" s="1460" t="s">
        <v>5197</v>
      </c>
      <c r="RZM1" s="1460" t="s">
        <v>5197</v>
      </c>
      <c r="RZN1" s="1460" t="s">
        <v>5197</v>
      </c>
      <c r="RZO1" s="1460" t="s">
        <v>5197</v>
      </c>
      <c r="RZP1" s="1460" t="s">
        <v>5197</v>
      </c>
      <c r="RZQ1" s="1460" t="s">
        <v>5197</v>
      </c>
      <c r="RZR1" s="1460" t="s">
        <v>5197</v>
      </c>
      <c r="RZS1" s="1460" t="s">
        <v>5197</v>
      </c>
      <c r="RZT1" s="1460" t="s">
        <v>5197</v>
      </c>
      <c r="RZU1" s="1460" t="s">
        <v>5197</v>
      </c>
      <c r="RZV1" s="1460" t="s">
        <v>5197</v>
      </c>
      <c r="RZW1" s="1460" t="s">
        <v>5197</v>
      </c>
      <c r="RZX1" s="1460" t="s">
        <v>5197</v>
      </c>
      <c r="RZY1" s="1460" t="s">
        <v>5197</v>
      </c>
      <c r="RZZ1" s="1460" t="s">
        <v>5197</v>
      </c>
      <c r="SAA1" s="1460" t="s">
        <v>5197</v>
      </c>
      <c r="SAB1" s="1460" t="s">
        <v>5197</v>
      </c>
      <c r="SAC1" s="1460" t="s">
        <v>5197</v>
      </c>
      <c r="SAD1" s="1460" t="s">
        <v>5197</v>
      </c>
      <c r="SAE1" s="1460" t="s">
        <v>5197</v>
      </c>
      <c r="SAF1" s="1460" t="s">
        <v>5197</v>
      </c>
      <c r="SAG1" s="1460" t="s">
        <v>5197</v>
      </c>
      <c r="SAH1" s="1460" t="s">
        <v>5197</v>
      </c>
      <c r="SAI1" s="1460" t="s">
        <v>5197</v>
      </c>
      <c r="SAJ1" s="1460" t="s">
        <v>5197</v>
      </c>
      <c r="SAK1" s="1460" t="s">
        <v>5197</v>
      </c>
      <c r="SAL1" s="1460" t="s">
        <v>5197</v>
      </c>
      <c r="SAM1" s="1460" t="s">
        <v>5197</v>
      </c>
      <c r="SAN1" s="1460" t="s">
        <v>5197</v>
      </c>
      <c r="SAO1" s="1460" t="s">
        <v>5197</v>
      </c>
      <c r="SAP1" s="1460" t="s">
        <v>5197</v>
      </c>
      <c r="SAQ1" s="1460" t="s">
        <v>5197</v>
      </c>
      <c r="SAR1" s="1460" t="s">
        <v>5197</v>
      </c>
      <c r="SAS1" s="1460" t="s">
        <v>5197</v>
      </c>
      <c r="SAT1" s="1460" t="s">
        <v>5197</v>
      </c>
      <c r="SAU1" s="1460" t="s">
        <v>5197</v>
      </c>
      <c r="SAV1" s="1460" t="s">
        <v>5197</v>
      </c>
      <c r="SAW1" s="1460" t="s">
        <v>5197</v>
      </c>
      <c r="SAX1" s="1460" t="s">
        <v>5197</v>
      </c>
      <c r="SAY1" s="1460" t="s">
        <v>5197</v>
      </c>
      <c r="SAZ1" s="1460" t="s">
        <v>5197</v>
      </c>
      <c r="SBA1" s="1460" t="s">
        <v>5197</v>
      </c>
      <c r="SBB1" s="1460" t="s">
        <v>5197</v>
      </c>
      <c r="SBC1" s="1460" t="s">
        <v>5197</v>
      </c>
      <c r="SBD1" s="1460" t="s">
        <v>5197</v>
      </c>
      <c r="SBE1" s="1460" t="s">
        <v>5197</v>
      </c>
      <c r="SBF1" s="1460" t="s">
        <v>5197</v>
      </c>
      <c r="SBG1" s="1460" t="s">
        <v>5197</v>
      </c>
      <c r="SBH1" s="1460" t="s">
        <v>5197</v>
      </c>
      <c r="SBI1" s="1460" t="s">
        <v>5197</v>
      </c>
      <c r="SBJ1" s="1460" t="s">
        <v>5197</v>
      </c>
      <c r="SBK1" s="1460" t="s">
        <v>5197</v>
      </c>
      <c r="SBL1" s="1460" t="s">
        <v>5197</v>
      </c>
      <c r="SBM1" s="1460" t="s">
        <v>5197</v>
      </c>
      <c r="SBN1" s="1460" t="s">
        <v>5197</v>
      </c>
      <c r="SBO1" s="1460" t="s">
        <v>5197</v>
      </c>
      <c r="SBP1" s="1460" t="s">
        <v>5197</v>
      </c>
      <c r="SBQ1" s="1460" t="s">
        <v>5197</v>
      </c>
      <c r="SBR1" s="1460" t="s">
        <v>5197</v>
      </c>
      <c r="SBS1" s="1460" t="s">
        <v>5197</v>
      </c>
      <c r="SBT1" s="1460" t="s">
        <v>5197</v>
      </c>
      <c r="SBU1" s="1460" t="s">
        <v>5197</v>
      </c>
      <c r="SBV1" s="1460" t="s">
        <v>5197</v>
      </c>
      <c r="SBW1" s="1460" t="s">
        <v>5197</v>
      </c>
      <c r="SBX1" s="1460" t="s">
        <v>5197</v>
      </c>
      <c r="SBY1" s="1460" t="s">
        <v>5197</v>
      </c>
      <c r="SBZ1" s="1460" t="s">
        <v>5197</v>
      </c>
      <c r="SCA1" s="1460" t="s">
        <v>5197</v>
      </c>
      <c r="SCB1" s="1460" t="s">
        <v>5197</v>
      </c>
      <c r="SCC1" s="1460" t="s">
        <v>5197</v>
      </c>
      <c r="SCD1" s="1460" t="s">
        <v>5197</v>
      </c>
      <c r="SCE1" s="1460" t="s">
        <v>5197</v>
      </c>
      <c r="SCF1" s="1460" t="s">
        <v>5197</v>
      </c>
      <c r="SCG1" s="1460" t="s">
        <v>5197</v>
      </c>
      <c r="SCH1" s="1460" t="s">
        <v>5197</v>
      </c>
      <c r="SCI1" s="1460" t="s">
        <v>5197</v>
      </c>
      <c r="SCJ1" s="1460" t="s">
        <v>5197</v>
      </c>
      <c r="SCK1" s="1460" t="s">
        <v>5197</v>
      </c>
      <c r="SCL1" s="1460" t="s">
        <v>5197</v>
      </c>
      <c r="SCM1" s="1460" t="s">
        <v>5197</v>
      </c>
      <c r="SCN1" s="1460" t="s">
        <v>5197</v>
      </c>
      <c r="SCO1" s="1460" t="s">
        <v>5197</v>
      </c>
      <c r="SCP1" s="1460" t="s">
        <v>5197</v>
      </c>
      <c r="SCQ1" s="1460" t="s">
        <v>5197</v>
      </c>
      <c r="SCR1" s="1460" t="s">
        <v>5197</v>
      </c>
      <c r="SCS1" s="1460" t="s">
        <v>5197</v>
      </c>
      <c r="SCT1" s="1460" t="s">
        <v>5197</v>
      </c>
      <c r="SCU1" s="1460" t="s">
        <v>5197</v>
      </c>
      <c r="SCV1" s="1460" t="s">
        <v>5197</v>
      </c>
      <c r="SCW1" s="1460" t="s">
        <v>5197</v>
      </c>
      <c r="SCX1" s="1460" t="s">
        <v>5197</v>
      </c>
      <c r="SCY1" s="1460" t="s">
        <v>5197</v>
      </c>
      <c r="SCZ1" s="1460" t="s">
        <v>5197</v>
      </c>
      <c r="SDA1" s="1460" t="s">
        <v>5197</v>
      </c>
      <c r="SDB1" s="1460" t="s">
        <v>5197</v>
      </c>
      <c r="SDC1" s="1460" t="s">
        <v>5197</v>
      </c>
      <c r="SDD1" s="1460" t="s">
        <v>5197</v>
      </c>
      <c r="SDE1" s="1460" t="s">
        <v>5197</v>
      </c>
      <c r="SDF1" s="1460" t="s">
        <v>5197</v>
      </c>
      <c r="SDG1" s="1460" t="s">
        <v>5197</v>
      </c>
      <c r="SDH1" s="1460" t="s">
        <v>5197</v>
      </c>
      <c r="SDI1" s="1460" t="s">
        <v>5197</v>
      </c>
      <c r="SDJ1" s="1460" t="s">
        <v>5197</v>
      </c>
      <c r="SDK1" s="1460" t="s">
        <v>5197</v>
      </c>
      <c r="SDL1" s="1460" t="s">
        <v>5197</v>
      </c>
      <c r="SDM1" s="1460" t="s">
        <v>5197</v>
      </c>
      <c r="SDN1" s="1460" t="s">
        <v>5197</v>
      </c>
      <c r="SDO1" s="1460" t="s">
        <v>5197</v>
      </c>
      <c r="SDP1" s="1460" t="s">
        <v>5197</v>
      </c>
      <c r="SDQ1" s="1460" t="s">
        <v>5197</v>
      </c>
      <c r="SDR1" s="1460" t="s">
        <v>5197</v>
      </c>
      <c r="SDS1" s="1460" t="s">
        <v>5197</v>
      </c>
      <c r="SDT1" s="1460" t="s">
        <v>5197</v>
      </c>
      <c r="SDU1" s="1460" t="s">
        <v>5197</v>
      </c>
      <c r="SDV1" s="1460" t="s">
        <v>5197</v>
      </c>
      <c r="SDW1" s="1460" t="s">
        <v>5197</v>
      </c>
      <c r="SDX1" s="1460" t="s">
        <v>5197</v>
      </c>
      <c r="SDY1" s="1460" t="s">
        <v>5197</v>
      </c>
      <c r="SDZ1" s="1460" t="s">
        <v>5197</v>
      </c>
      <c r="SEA1" s="1460" t="s">
        <v>5197</v>
      </c>
      <c r="SEB1" s="1460" t="s">
        <v>5197</v>
      </c>
      <c r="SEC1" s="1460" t="s">
        <v>5197</v>
      </c>
      <c r="SED1" s="1460" t="s">
        <v>5197</v>
      </c>
      <c r="SEE1" s="1460" t="s">
        <v>5197</v>
      </c>
      <c r="SEF1" s="1460" t="s">
        <v>5197</v>
      </c>
      <c r="SEG1" s="1460" t="s">
        <v>5197</v>
      </c>
      <c r="SEH1" s="1460" t="s">
        <v>5197</v>
      </c>
      <c r="SEI1" s="1460" t="s">
        <v>5197</v>
      </c>
      <c r="SEJ1" s="1460" t="s">
        <v>5197</v>
      </c>
      <c r="SEK1" s="1460" t="s">
        <v>5197</v>
      </c>
      <c r="SEL1" s="1460" t="s">
        <v>5197</v>
      </c>
      <c r="SEM1" s="1460" t="s">
        <v>5197</v>
      </c>
      <c r="SEN1" s="1460" t="s">
        <v>5197</v>
      </c>
      <c r="SEO1" s="1460" t="s">
        <v>5197</v>
      </c>
      <c r="SEP1" s="1460" t="s">
        <v>5197</v>
      </c>
      <c r="SEQ1" s="1460" t="s">
        <v>5197</v>
      </c>
      <c r="SER1" s="1460" t="s">
        <v>5197</v>
      </c>
      <c r="SES1" s="1460" t="s">
        <v>5197</v>
      </c>
      <c r="SET1" s="1460" t="s">
        <v>5197</v>
      </c>
      <c r="SEU1" s="1460" t="s">
        <v>5197</v>
      </c>
      <c r="SEV1" s="1460" t="s">
        <v>5197</v>
      </c>
      <c r="SEW1" s="1460" t="s">
        <v>5197</v>
      </c>
      <c r="SEX1" s="1460" t="s">
        <v>5197</v>
      </c>
      <c r="SEY1" s="1460" t="s">
        <v>5197</v>
      </c>
      <c r="SEZ1" s="1460" t="s">
        <v>5197</v>
      </c>
      <c r="SFA1" s="1460" t="s">
        <v>5197</v>
      </c>
      <c r="SFB1" s="1460" t="s">
        <v>5197</v>
      </c>
      <c r="SFC1" s="1460" t="s">
        <v>5197</v>
      </c>
      <c r="SFD1" s="1460" t="s">
        <v>5197</v>
      </c>
      <c r="SFE1" s="1460" t="s">
        <v>5197</v>
      </c>
      <c r="SFF1" s="1460" t="s">
        <v>5197</v>
      </c>
      <c r="SFG1" s="1460" t="s">
        <v>5197</v>
      </c>
      <c r="SFH1" s="1460" t="s">
        <v>5197</v>
      </c>
      <c r="SFI1" s="1460" t="s">
        <v>5197</v>
      </c>
      <c r="SFJ1" s="1460" t="s">
        <v>5197</v>
      </c>
      <c r="SFK1" s="1460" t="s">
        <v>5197</v>
      </c>
      <c r="SFL1" s="1460" t="s">
        <v>5197</v>
      </c>
      <c r="SFM1" s="1460" t="s">
        <v>5197</v>
      </c>
      <c r="SFN1" s="1460" t="s">
        <v>5197</v>
      </c>
      <c r="SFO1" s="1460" t="s">
        <v>5197</v>
      </c>
      <c r="SFP1" s="1460" t="s">
        <v>5197</v>
      </c>
      <c r="SFQ1" s="1460" t="s">
        <v>5197</v>
      </c>
      <c r="SFR1" s="1460" t="s">
        <v>5197</v>
      </c>
      <c r="SFS1" s="1460" t="s">
        <v>5197</v>
      </c>
      <c r="SFT1" s="1460" t="s">
        <v>5197</v>
      </c>
      <c r="SFU1" s="1460" t="s">
        <v>5197</v>
      </c>
      <c r="SFV1" s="1460" t="s">
        <v>5197</v>
      </c>
      <c r="SFW1" s="1460" t="s">
        <v>5197</v>
      </c>
      <c r="SFX1" s="1460" t="s">
        <v>5197</v>
      </c>
      <c r="SFY1" s="1460" t="s">
        <v>5197</v>
      </c>
      <c r="SFZ1" s="1460" t="s">
        <v>5197</v>
      </c>
      <c r="SGA1" s="1460" t="s">
        <v>5197</v>
      </c>
      <c r="SGB1" s="1460" t="s">
        <v>5197</v>
      </c>
      <c r="SGC1" s="1460" t="s">
        <v>5197</v>
      </c>
      <c r="SGD1" s="1460" t="s">
        <v>5197</v>
      </c>
      <c r="SGE1" s="1460" t="s">
        <v>5197</v>
      </c>
      <c r="SGF1" s="1460" t="s">
        <v>5197</v>
      </c>
      <c r="SGG1" s="1460" t="s">
        <v>5197</v>
      </c>
      <c r="SGH1" s="1460" t="s">
        <v>5197</v>
      </c>
      <c r="SGI1" s="1460" t="s">
        <v>5197</v>
      </c>
      <c r="SGJ1" s="1460" t="s">
        <v>5197</v>
      </c>
      <c r="SGK1" s="1460" t="s">
        <v>5197</v>
      </c>
      <c r="SGL1" s="1460" t="s">
        <v>5197</v>
      </c>
      <c r="SGM1" s="1460" t="s">
        <v>5197</v>
      </c>
      <c r="SGN1" s="1460" t="s">
        <v>5197</v>
      </c>
      <c r="SGO1" s="1460" t="s">
        <v>5197</v>
      </c>
      <c r="SGP1" s="1460" t="s">
        <v>5197</v>
      </c>
      <c r="SGQ1" s="1460" t="s">
        <v>5197</v>
      </c>
      <c r="SGR1" s="1460" t="s">
        <v>5197</v>
      </c>
      <c r="SGS1" s="1460" t="s">
        <v>5197</v>
      </c>
      <c r="SGT1" s="1460" t="s">
        <v>5197</v>
      </c>
      <c r="SGU1" s="1460" t="s">
        <v>5197</v>
      </c>
      <c r="SGV1" s="1460" t="s">
        <v>5197</v>
      </c>
      <c r="SGW1" s="1460" t="s">
        <v>5197</v>
      </c>
      <c r="SGX1" s="1460" t="s">
        <v>5197</v>
      </c>
      <c r="SGY1" s="1460" t="s">
        <v>5197</v>
      </c>
      <c r="SGZ1" s="1460" t="s">
        <v>5197</v>
      </c>
      <c r="SHA1" s="1460" t="s">
        <v>5197</v>
      </c>
      <c r="SHB1" s="1460" t="s">
        <v>5197</v>
      </c>
      <c r="SHC1" s="1460" t="s">
        <v>5197</v>
      </c>
      <c r="SHD1" s="1460" t="s">
        <v>5197</v>
      </c>
      <c r="SHE1" s="1460" t="s">
        <v>5197</v>
      </c>
      <c r="SHF1" s="1460" t="s">
        <v>5197</v>
      </c>
      <c r="SHG1" s="1460" t="s">
        <v>5197</v>
      </c>
      <c r="SHH1" s="1460" t="s">
        <v>5197</v>
      </c>
      <c r="SHI1" s="1460" t="s">
        <v>5197</v>
      </c>
      <c r="SHJ1" s="1460" t="s">
        <v>5197</v>
      </c>
      <c r="SHK1" s="1460" t="s">
        <v>5197</v>
      </c>
      <c r="SHL1" s="1460" t="s">
        <v>5197</v>
      </c>
      <c r="SHM1" s="1460" t="s">
        <v>5197</v>
      </c>
      <c r="SHN1" s="1460" t="s">
        <v>5197</v>
      </c>
      <c r="SHO1" s="1460" t="s">
        <v>5197</v>
      </c>
      <c r="SHP1" s="1460" t="s">
        <v>5197</v>
      </c>
      <c r="SHQ1" s="1460" t="s">
        <v>5197</v>
      </c>
      <c r="SHR1" s="1460" t="s">
        <v>5197</v>
      </c>
      <c r="SHS1" s="1460" t="s">
        <v>5197</v>
      </c>
      <c r="SHT1" s="1460" t="s">
        <v>5197</v>
      </c>
      <c r="SHU1" s="1460" t="s">
        <v>5197</v>
      </c>
      <c r="SHV1" s="1460" t="s">
        <v>5197</v>
      </c>
      <c r="SHW1" s="1460" t="s">
        <v>5197</v>
      </c>
      <c r="SHX1" s="1460" t="s">
        <v>5197</v>
      </c>
      <c r="SHY1" s="1460" t="s">
        <v>5197</v>
      </c>
      <c r="SHZ1" s="1460" t="s">
        <v>5197</v>
      </c>
      <c r="SIA1" s="1460" t="s">
        <v>5197</v>
      </c>
      <c r="SIB1" s="1460" t="s">
        <v>5197</v>
      </c>
      <c r="SIC1" s="1460" t="s">
        <v>5197</v>
      </c>
      <c r="SID1" s="1460" t="s">
        <v>5197</v>
      </c>
      <c r="SIE1" s="1460" t="s">
        <v>5197</v>
      </c>
      <c r="SIF1" s="1460" t="s">
        <v>5197</v>
      </c>
      <c r="SIG1" s="1460" t="s">
        <v>5197</v>
      </c>
      <c r="SIH1" s="1460" t="s">
        <v>5197</v>
      </c>
      <c r="SII1" s="1460" t="s">
        <v>5197</v>
      </c>
      <c r="SIJ1" s="1460" t="s">
        <v>5197</v>
      </c>
      <c r="SIK1" s="1460" t="s">
        <v>5197</v>
      </c>
      <c r="SIL1" s="1460" t="s">
        <v>5197</v>
      </c>
      <c r="SIM1" s="1460" t="s">
        <v>5197</v>
      </c>
      <c r="SIN1" s="1460" t="s">
        <v>5197</v>
      </c>
      <c r="SIO1" s="1460" t="s">
        <v>5197</v>
      </c>
      <c r="SIP1" s="1460" t="s">
        <v>5197</v>
      </c>
      <c r="SIQ1" s="1460" t="s">
        <v>5197</v>
      </c>
      <c r="SIR1" s="1460" t="s">
        <v>5197</v>
      </c>
      <c r="SIS1" s="1460" t="s">
        <v>5197</v>
      </c>
      <c r="SIT1" s="1460" t="s">
        <v>5197</v>
      </c>
      <c r="SIU1" s="1460" t="s">
        <v>5197</v>
      </c>
      <c r="SIV1" s="1460" t="s">
        <v>5197</v>
      </c>
      <c r="SIW1" s="1460" t="s">
        <v>5197</v>
      </c>
      <c r="SIX1" s="1460" t="s">
        <v>5197</v>
      </c>
      <c r="SIY1" s="1460" t="s">
        <v>5197</v>
      </c>
      <c r="SIZ1" s="1460" t="s">
        <v>5197</v>
      </c>
      <c r="SJA1" s="1460" t="s">
        <v>5197</v>
      </c>
      <c r="SJB1" s="1460" t="s">
        <v>5197</v>
      </c>
      <c r="SJC1" s="1460" t="s">
        <v>5197</v>
      </c>
      <c r="SJD1" s="1460" t="s">
        <v>5197</v>
      </c>
      <c r="SJE1" s="1460" t="s">
        <v>5197</v>
      </c>
      <c r="SJF1" s="1460" t="s">
        <v>5197</v>
      </c>
      <c r="SJG1" s="1460" t="s">
        <v>5197</v>
      </c>
      <c r="SJH1" s="1460" t="s">
        <v>5197</v>
      </c>
      <c r="SJI1" s="1460" t="s">
        <v>5197</v>
      </c>
      <c r="SJJ1" s="1460" t="s">
        <v>5197</v>
      </c>
      <c r="SJK1" s="1460" t="s">
        <v>5197</v>
      </c>
      <c r="SJL1" s="1460" t="s">
        <v>5197</v>
      </c>
      <c r="SJM1" s="1460" t="s">
        <v>5197</v>
      </c>
      <c r="SJN1" s="1460" t="s">
        <v>5197</v>
      </c>
      <c r="SJO1" s="1460" t="s">
        <v>5197</v>
      </c>
      <c r="SJP1" s="1460" t="s">
        <v>5197</v>
      </c>
      <c r="SJQ1" s="1460" t="s">
        <v>5197</v>
      </c>
      <c r="SJR1" s="1460" t="s">
        <v>5197</v>
      </c>
      <c r="SJS1" s="1460" t="s">
        <v>5197</v>
      </c>
      <c r="SJT1" s="1460" t="s">
        <v>5197</v>
      </c>
      <c r="SJU1" s="1460" t="s">
        <v>5197</v>
      </c>
      <c r="SJV1" s="1460" t="s">
        <v>5197</v>
      </c>
      <c r="SJW1" s="1460" t="s">
        <v>5197</v>
      </c>
      <c r="SJX1" s="1460" t="s">
        <v>5197</v>
      </c>
      <c r="SJY1" s="1460" t="s">
        <v>5197</v>
      </c>
      <c r="SJZ1" s="1460" t="s">
        <v>5197</v>
      </c>
      <c r="SKA1" s="1460" t="s">
        <v>5197</v>
      </c>
      <c r="SKB1" s="1460" t="s">
        <v>5197</v>
      </c>
      <c r="SKC1" s="1460" t="s">
        <v>5197</v>
      </c>
      <c r="SKD1" s="1460" t="s">
        <v>5197</v>
      </c>
      <c r="SKE1" s="1460" t="s">
        <v>5197</v>
      </c>
      <c r="SKF1" s="1460" t="s">
        <v>5197</v>
      </c>
      <c r="SKG1" s="1460" t="s">
        <v>5197</v>
      </c>
      <c r="SKH1" s="1460" t="s">
        <v>5197</v>
      </c>
      <c r="SKI1" s="1460" t="s">
        <v>5197</v>
      </c>
      <c r="SKJ1" s="1460" t="s">
        <v>5197</v>
      </c>
      <c r="SKK1" s="1460" t="s">
        <v>5197</v>
      </c>
      <c r="SKL1" s="1460" t="s">
        <v>5197</v>
      </c>
      <c r="SKM1" s="1460" t="s">
        <v>5197</v>
      </c>
      <c r="SKN1" s="1460" t="s">
        <v>5197</v>
      </c>
      <c r="SKO1" s="1460" t="s">
        <v>5197</v>
      </c>
      <c r="SKP1" s="1460" t="s">
        <v>5197</v>
      </c>
      <c r="SKQ1" s="1460" t="s">
        <v>5197</v>
      </c>
      <c r="SKR1" s="1460" t="s">
        <v>5197</v>
      </c>
      <c r="SKS1" s="1460" t="s">
        <v>5197</v>
      </c>
      <c r="SKT1" s="1460" t="s">
        <v>5197</v>
      </c>
      <c r="SKU1" s="1460" t="s">
        <v>5197</v>
      </c>
      <c r="SKV1" s="1460" t="s">
        <v>5197</v>
      </c>
      <c r="SKW1" s="1460" t="s">
        <v>5197</v>
      </c>
      <c r="SKX1" s="1460" t="s">
        <v>5197</v>
      </c>
      <c r="SKY1" s="1460" t="s">
        <v>5197</v>
      </c>
      <c r="SKZ1" s="1460" t="s">
        <v>5197</v>
      </c>
      <c r="SLA1" s="1460" t="s">
        <v>5197</v>
      </c>
      <c r="SLB1" s="1460" t="s">
        <v>5197</v>
      </c>
      <c r="SLC1" s="1460" t="s">
        <v>5197</v>
      </c>
      <c r="SLD1" s="1460" t="s">
        <v>5197</v>
      </c>
      <c r="SLE1" s="1460" t="s">
        <v>5197</v>
      </c>
      <c r="SLF1" s="1460" t="s">
        <v>5197</v>
      </c>
      <c r="SLG1" s="1460" t="s">
        <v>5197</v>
      </c>
      <c r="SLH1" s="1460" t="s">
        <v>5197</v>
      </c>
      <c r="SLI1" s="1460" t="s">
        <v>5197</v>
      </c>
      <c r="SLJ1" s="1460" t="s">
        <v>5197</v>
      </c>
      <c r="SLK1" s="1460" t="s">
        <v>5197</v>
      </c>
      <c r="SLL1" s="1460" t="s">
        <v>5197</v>
      </c>
      <c r="SLM1" s="1460" t="s">
        <v>5197</v>
      </c>
      <c r="SLN1" s="1460" t="s">
        <v>5197</v>
      </c>
      <c r="SLO1" s="1460" t="s">
        <v>5197</v>
      </c>
      <c r="SLP1" s="1460" t="s">
        <v>5197</v>
      </c>
      <c r="SLQ1" s="1460" t="s">
        <v>5197</v>
      </c>
      <c r="SLR1" s="1460" t="s">
        <v>5197</v>
      </c>
      <c r="SLS1" s="1460" t="s">
        <v>5197</v>
      </c>
      <c r="SLT1" s="1460" t="s">
        <v>5197</v>
      </c>
      <c r="SLU1" s="1460" t="s">
        <v>5197</v>
      </c>
      <c r="SLV1" s="1460" t="s">
        <v>5197</v>
      </c>
      <c r="SLW1" s="1460" t="s">
        <v>5197</v>
      </c>
      <c r="SLX1" s="1460" t="s">
        <v>5197</v>
      </c>
      <c r="SLY1" s="1460" t="s">
        <v>5197</v>
      </c>
      <c r="SLZ1" s="1460" t="s">
        <v>5197</v>
      </c>
      <c r="SMA1" s="1460" t="s">
        <v>5197</v>
      </c>
      <c r="SMB1" s="1460" t="s">
        <v>5197</v>
      </c>
      <c r="SMC1" s="1460" t="s">
        <v>5197</v>
      </c>
      <c r="SMD1" s="1460" t="s">
        <v>5197</v>
      </c>
      <c r="SME1" s="1460" t="s">
        <v>5197</v>
      </c>
      <c r="SMF1" s="1460" t="s">
        <v>5197</v>
      </c>
      <c r="SMG1" s="1460" t="s">
        <v>5197</v>
      </c>
      <c r="SMH1" s="1460" t="s">
        <v>5197</v>
      </c>
      <c r="SMI1" s="1460" t="s">
        <v>5197</v>
      </c>
      <c r="SMJ1" s="1460" t="s">
        <v>5197</v>
      </c>
      <c r="SMK1" s="1460" t="s">
        <v>5197</v>
      </c>
      <c r="SML1" s="1460" t="s">
        <v>5197</v>
      </c>
      <c r="SMM1" s="1460" t="s">
        <v>5197</v>
      </c>
      <c r="SMN1" s="1460" t="s">
        <v>5197</v>
      </c>
      <c r="SMO1" s="1460" t="s">
        <v>5197</v>
      </c>
      <c r="SMP1" s="1460" t="s">
        <v>5197</v>
      </c>
      <c r="SMQ1" s="1460" t="s">
        <v>5197</v>
      </c>
      <c r="SMR1" s="1460" t="s">
        <v>5197</v>
      </c>
      <c r="SMS1" s="1460" t="s">
        <v>5197</v>
      </c>
      <c r="SMT1" s="1460" t="s">
        <v>5197</v>
      </c>
      <c r="SMU1" s="1460" t="s">
        <v>5197</v>
      </c>
      <c r="SMV1" s="1460" t="s">
        <v>5197</v>
      </c>
      <c r="SMW1" s="1460" t="s">
        <v>5197</v>
      </c>
      <c r="SMX1" s="1460" t="s">
        <v>5197</v>
      </c>
      <c r="SMY1" s="1460" t="s">
        <v>5197</v>
      </c>
      <c r="SMZ1" s="1460" t="s">
        <v>5197</v>
      </c>
      <c r="SNA1" s="1460" t="s">
        <v>5197</v>
      </c>
      <c r="SNB1" s="1460" t="s">
        <v>5197</v>
      </c>
      <c r="SNC1" s="1460" t="s">
        <v>5197</v>
      </c>
      <c r="SND1" s="1460" t="s">
        <v>5197</v>
      </c>
      <c r="SNE1" s="1460" t="s">
        <v>5197</v>
      </c>
      <c r="SNF1" s="1460" t="s">
        <v>5197</v>
      </c>
      <c r="SNG1" s="1460" t="s">
        <v>5197</v>
      </c>
      <c r="SNH1" s="1460" t="s">
        <v>5197</v>
      </c>
      <c r="SNI1" s="1460" t="s">
        <v>5197</v>
      </c>
      <c r="SNJ1" s="1460" t="s">
        <v>5197</v>
      </c>
      <c r="SNK1" s="1460" t="s">
        <v>5197</v>
      </c>
      <c r="SNL1" s="1460" t="s">
        <v>5197</v>
      </c>
      <c r="SNM1" s="1460" t="s">
        <v>5197</v>
      </c>
      <c r="SNN1" s="1460" t="s">
        <v>5197</v>
      </c>
      <c r="SNO1" s="1460" t="s">
        <v>5197</v>
      </c>
      <c r="SNP1" s="1460" t="s">
        <v>5197</v>
      </c>
      <c r="SNQ1" s="1460" t="s">
        <v>5197</v>
      </c>
      <c r="SNR1" s="1460" t="s">
        <v>5197</v>
      </c>
      <c r="SNS1" s="1460" t="s">
        <v>5197</v>
      </c>
      <c r="SNT1" s="1460" t="s">
        <v>5197</v>
      </c>
      <c r="SNU1" s="1460" t="s">
        <v>5197</v>
      </c>
      <c r="SNV1" s="1460" t="s">
        <v>5197</v>
      </c>
      <c r="SNW1" s="1460" t="s">
        <v>5197</v>
      </c>
      <c r="SNX1" s="1460" t="s">
        <v>5197</v>
      </c>
      <c r="SNY1" s="1460" t="s">
        <v>5197</v>
      </c>
      <c r="SNZ1" s="1460" t="s">
        <v>5197</v>
      </c>
      <c r="SOA1" s="1460" t="s">
        <v>5197</v>
      </c>
      <c r="SOB1" s="1460" t="s">
        <v>5197</v>
      </c>
      <c r="SOC1" s="1460" t="s">
        <v>5197</v>
      </c>
      <c r="SOD1" s="1460" t="s">
        <v>5197</v>
      </c>
      <c r="SOE1" s="1460" t="s">
        <v>5197</v>
      </c>
      <c r="SOF1" s="1460" t="s">
        <v>5197</v>
      </c>
      <c r="SOG1" s="1460" t="s">
        <v>5197</v>
      </c>
      <c r="SOH1" s="1460" t="s">
        <v>5197</v>
      </c>
      <c r="SOI1" s="1460" t="s">
        <v>5197</v>
      </c>
      <c r="SOJ1" s="1460" t="s">
        <v>5197</v>
      </c>
      <c r="SOK1" s="1460" t="s">
        <v>5197</v>
      </c>
      <c r="SOL1" s="1460" t="s">
        <v>5197</v>
      </c>
      <c r="SOM1" s="1460" t="s">
        <v>5197</v>
      </c>
      <c r="SON1" s="1460" t="s">
        <v>5197</v>
      </c>
      <c r="SOO1" s="1460" t="s">
        <v>5197</v>
      </c>
      <c r="SOP1" s="1460" t="s">
        <v>5197</v>
      </c>
      <c r="SOQ1" s="1460" t="s">
        <v>5197</v>
      </c>
      <c r="SOR1" s="1460" t="s">
        <v>5197</v>
      </c>
      <c r="SOS1" s="1460" t="s">
        <v>5197</v>
      </c>
      <c r="SOT1" s="1460" t="s">
        <v>5197</v>
      </c>
      <c r="SOU1" s="1460" t="s">
        <v>5197</v>
      </c>
      <c r="SOV1" s="1460" t="s">
        <v>5197</v>
      </c>
      <c r="SOW1" s="1460" t="s">
        <v>5197</v>
      </c>
      <c r="SOX1" s="1460" t="s">
        <v>5197</v>
      </c>
      <c r="SOY1" s="1460" t="s">
        <v>5197</v>
      </c>
      <c r="SOZ1" s="1460" t="s">
        <v>5197</v>
      </c>
      <c r="SPA1" s="1460" t="s">
        <v>5197</v>
      </c>
      <c r="SPB1" s="1460" t="s">
        <v>5197</v>
      </c>
      <c r="SPC1" s="1460" t="s">
        <v>5197</v>
      </c>
      <c r="SPD1" s="1460" t="s">
        <v>5197</v>
      </c>
      <c r="SPE1" s="1460" t="s">
        <v>5197</v>
      </c>
      <c r="SPF1" s="1460" t="s">
        <v>5197</v>
      </c>
      <c r="SPG1" s="1460" t="s">
        <v>5197</v>
      </c>
      <c r="SPH1" s="1460" t="s">
        <v>5197</v>
      </c>
      <c r="SPI1" s="1460" t="s">
        <v>5197</v>
      </c>
      <c r="SPJ1" s="1460" t="s">
        <v>5197</v>
      </c>
      <c r="SPK1" s="1460" t="s">
        <v>5197</v>
      </c>
      <c r="SPL1" s="1460" t="s">
        <v>5197</v>
      </c>
      <c r="SPM1" s="1460" t="s">
        <v>5197</v>
      </c>
      <c r="SPN1" s="1460" t="s">
        <v>5197</v>
      </c>
      <c r="SPO1" s="1460" t="s">
        <v>5197</v>
      </c>
      <c r="SPP1" s="1460" t="s">
        <v>5197</v>
      </c>
      <c r="SPQ1" s="1460" t="s">
        <v>5197</v>
      </c>
      <c r="SPR1" s="1460" t="s">
        <v>5197</v>
      </c>
      <c r="SPS1" s="1460" t="s">
        <v>5197</v>
      </c>
      <c r="SPT1" s="1460" t="s">
        <v>5197</v>
      </c>
      <c r="SPU1" s="1460" t="s">
        <v>5197</v>
      </c>
      <c r="SPV1" s="1460" t="s">
        <v>5197</v>
      </c>
      <c r="SPW1" s="1460" t="s">
        <v>5197</v>
      </c>
      <c r="SPX1" s="1460" t="s">
        <v>5197</v>
      </c>
      <c r="SPY1" s="1460" t="s">
        <v>5197</v>
      </c>
      <c r="SPZ1" s="1460" t="s">
        <v>5197</v>
      </c>
      <c r="SQA1" s="1460" t="s">
        <v>5197</v>
      </c>
      <c r="SQB1" s="1460" t="s">
        <v>5197</v>
      </c>
      <c r="SQC1" s="1460" t="s">
        <v>5197</v>
      </c>
      <c r="SQD1" s="1460" t="s">
        <v>5197</v>
      </c>
      <c r="SQE1" s="1460" t="s">
        <v>5197</v>
      </c>
      <c r="SQF1" s="1460" t="s">
        <v>5197</v>
      </c>
      <c r="SQG1" s="1460" t="s">
        <v>5197</v>
      </c>
      <c r="SQH1" s="1460" t="s">
        <v>5197</v>
      </c>
      <c r="SQI1" s="1460" t="s">
        <v>5197</v>
      </c>
      <c r="SQJ1" s="1460" t="s">
        <v>5197</v>
      </c>
      <c r="SQK1" s="1460" t="s">
        <v>5197</v>
      </c>
      <c r="SQL1" s="1460" t="s">
        <v>5197</v>
      </c>
      <c r="SQM1" s="1460" t="s">
        <v>5197</v>
      </c>
      <c r="SQN1" s="1460" t="s">
        <v>5197</v>
      </c>
      <c r="SQO1" s="1460" t="s">
        <v>5197</v>
      </c>
      <c r="SQP1" s="1460" t="s">
        <v>5197</v>
      </c>
      <c r="SQQ1" s="1460" t="s">
        <v>5197</v>
      </c>
      <c r="SQR1" s="1460" t="s">
        <v>5197</v>
      </c>
      <c r="SQS1" s="1460" t="s">
        <v>5197</v>
      </c>
      <c r="SQT1" s="1460" t="s">
        <v>5197</v>
      </c>
      <c r="SQU1" s="1460" t="s">
        <v>5197</v>
      </c>
      <c r="SQV1" s="1460" t="s">
        <v>5197</v>
      </c>
      <c r="SQW1" s="1460" t="s">
        <v>5197</v>
      </c>
      <c r="SQX1" s="1460" t="s">
        <v>5197</v>
      </c>
      <c r="SQY1" s="1460" t="s">
        <v>5197</v>
      </c>
      <c r="SQZ1" s="1460" t="s">
        <v>5197</v>
      </c>
      <c r="SRA1" s="1460" t="s">
        <v>5197</v>
      </c>
      <c r="SRB1" s="1460" t="s">
        <v>5197</v>
      </c>
      <c r="SRC1" s="1460" t="s">
        <v>5197</v>
      </c>
      <c r="SRD1" s="1460" t="s">
        <v>5197</v>
      </c>
      <c r="SRE1" s="1460" t="s">
        <v>5197</v>
      </c>
      <c r="SRF1" s="1460" t="s">
        <v>5197</v>
      </c>
      <c r="SRG1" s="1460" t="s">
        <v>5197</v>
      </c>
      <c r="SRH1" s="1460" t="s">
        <v>5197</v>
      </c>
      <c r="SRI1" s="1460" t="s">
        <v>5197</v>
      </c>
      <c r="SRJ1" s="1460" t="s">
        <v>5197</v>
      </c>
      <c r="SRK1" s="1460" t="s">
        <v>5197</v>
      </c>
      <c r="SRL1" s="1460" t="s">
        <v>5197</v>
      </c>
      <c r="SRM1" s="1460" t="s">
        <v>5197</v>
      </c>
      <c r="SRN1" s="1460" t="s">
        <v>5197</v>
      </c>
      <c r="SRO1" s="1460" t="s">
        <v>5197</v>
      </c>
      <c r="SRP1" s="1460" t="s">
        <v>5197</v>
      </c>
      <c r="SRQ1" s="1460" t="s">
        <v>5197</v>
      </c>
      <c r="SRR1" s="1460" t="s">
        <v>5197</v>
      </c>
      <c r="SRS1" s="1460" t="s">
        <v>5197</v>
      </c>
      <c r="SRT1" s="1460" t="s">
        <v>5197</v>
      </c>
      <c r="SRU1" s="1460" t="s">
        <v>5197</v>
      </c>
      <c r="SRV1" s="1460" t="s">
        <v>5197</v>
      </c>
      <c r="SRW1" s="1460" t="s">
        <v>5197</v>
      </c>
      <c r="SRX1" s="1460" t="s">
        <v>5197</v>
      </c>
      <c r="SRY1" s="1460" t="s">
        <v>5197</v>
      </c>
      <c r="SRZ1" s="1460" t="s">
        <v>5197</v>
      </c>
      <c r="SSA1" s="1460" t="s">
        <v>5197</v>
      </c>
      <c r="SSB1" s="1460" t="s">
        <v>5197</v>
      </c>
      <c r="SSC1" s="1460" t="s">
        <v>5197</v>
      </c>
      <c r="SSD1" s="1460" t="s">
        <v>5197</v>
      </c>
      <c r="SSE1" s="1460" t="s">
        <v>5197</v>
      </c>
      <c r="SSF1" s="1460" t="s">
        <v>5197</v>
      </c>
      <c r="SSG1" s="1460" t="s">
        <v>5197</v>
      </c>
      <c r="SSH1" s="1460" t="s">
        <v>5197</v>
      </c>
      <c r="SSI1" s="1460" t="s">
        <v>5197</v>
      </c>
      <c r="SSJ1" s="1460" t="s">
        <v>5197</v>
      </c>
      <c r="SSK1" s="1460" t="s">
        <v>5197</v>
      </c>
      <c r="SSL1" s="1460" t="s">
        <v>5197</v>
      </c>
      <c r="SSM1" s="1460" t="s">
        <v>5197</v>
      </c>
      <c r="SSN1" s="1460" t="s">
        <v>5197</v>
      </c>
      <c r="SSO1" s="1460" t="s">
        <v>5197</v>
      </c>
      <c r="SSP1" s="1460" t="s">
        <v>5197</v>
      </c>
      <c r="SSQ1" s="1460" t="s">
        <v>5197</v>
      </c>
      <c r="SSR1" s="1460" t="s">
        <v>5197</v>
      </c>
      <c r="SSS1" s="1460" t="s">
        <v>5197</v>
      </c>
      <c r="SST1" s="1460" t="s">
        <v>5197</v>
      </c>
      <c r="SSU1" s="1460" t="s">
        <v>5197</v>
      </c>
      <c r="SSV1" s="1460" t="s">
        <v>5197</v>
      </c>
      <c r="SSW1" s="1460" t="s">
        <v>5197</v>
      </c>
      <c r="SSX1" s="1460" t="s">
        <v>5197</v>
      </c>
      <c r="SSY1" s="1460" t="s">
        <v>5197</v>
      </c>
      <c r="SSZ1" s="1460" t="s">
        <v>5197</v>
      </c>
      <c r="STA1" s="1460" t="s">
        <v>5197</v>
      </c>
      <c r="STB1" s="1460" t="s">
        <v>5197</v>
      </c>
      <c r="STC1" s="1460" t="s">
        <v>5197</v>
      </c>
      <c r="STD1" s="1460" t="s">
        <v>5197</v>
      </c>
      <c r="STE1" s="1460" t="s">
        <v>5197</v>
      </c>
      <c r="STF1" s="1460" t="s">
        <v>5197</v>
      </c>
      <c r="STG1" s="1460" t="s">
        <v>5197</v>
      </c>
      <c r="STH1" s="1460" t="s">
        <v>5197</v>
      </c>
      <c r="STI1" s="1460" t="s">
        <v>5197</v>
      </c>
      <c r="STJ1" s="1460" t="s">
        <v>5197</v>
      </c>
      <c r="STK1" s="1460" t="s">
        <v>5197</v>
      </c>
      <c r="STL1" s="1460" t="s">
        <v>5197</v>
      </c>
      <c r="STM1" s="1460" t="s">
        <v>5197</v>
      </c>
      <c r="STN1" s="1460" t="s">
        <v>5197</v>
      </c>
      <c r="STO1" s="1460" t="s">
        <v>5197</v>
      </c>
      <c r="STP1" s="1460" t="s">
        <v>5197</v>
      </c>
      <c r="STQ1" s="1460" t="s">
        <v>5197</v>
      </c>
      <c r="STR1" s="1460" t="s">
        <v>5197</v>
      </c>
      <c r="STS1" s="1460" t="s">
        <v>5197</v>
      </c>
      <c r="STT1" s="1460" t="s">
        <v>5197</v>
      </c>
      <c r="STU1" s="1460" t="s">
        <v>5197</v>
      </c>
      <c r="STV1" s="1460" t="s">
        <v>5197</v>
      </c>
      <c r="STW1" s="1460" t="s">
        <v>5197</v>
      </c>
      <c r="STX1" s="1460" t="s">
        <v>5197</v>
      </c>
      <c r="STY1" s="1460" t="s">
        <v>5197</v>
      </c>
      <c r="STZ1" s="1460" t="s">
        <v>5197</v>
      </c>
      <c r="SUA1" s="1460" t="s">
        <v>5197</v>
      </c>
      <c r="SUB1" s="1460" t="s">
        <v>5197</v>
      </c>
      <c r="SUC1" s="1460" t="s">
        <v>5197</v>
      </c>
      <c r="SUD1" s="1460" t="s">
        <v>5197</v>
      </c>
      <c r="SUE1" s="1460" t="s">
        <v>5197</v>
      </c>
      <c r="SUF1" s="1460" t="s">
        <v>5197</v>
      </c>
      <c r="SUG1" s="1460" t="s">
        <v>5197</v>
      </c>
      <c r="SUH1" s="1460" t="s">
        <v>5197</v>
      </c>
      <c r="SUI1" s="1460" t="s">
        <v>5197</v>
      </c>
      <c r="SUJ1" s="1460" t="s">
        <v>5197</v>
      </c>
      <c r="SUK1" s="1460" t="s">
        <v>5197</v>
      </c>
      <c r="SUL1" s="1460" t="s">
        <v>5197</v>
      </c>
      <c r="SUM1" s="1460" t="s">
        <v>5197</v>
      </c>
      <c r="SUN1" s="1460" t="s">
        <v>5197</v>
      </c>
      <c r="SUO1" s="1460" t="s">
        <v>5197</v>
      </c>
      <c r="SUP1" s="1460" t="s">
        <v>5197</v>
      </c>
      <c r="SUQ1" s="1460" t="s">
        <v>5197</v>
      </c>
      <c r="SUR1" s="1460" t="s">
        <v>5197</v>
      </c>
      <c r="SUS1" s="1460" t="s">
        <v>5197</v>
      </c>
      <c r="SUT1" s="1460" t="s">
        <v>5197</v>
      </c>
      <c r="SUU1" s="1460" t="s">
        <v>5197</v>
      </c>
      <c r="SUV1" s="1460" t="s">
        <v>5197</v>
      </c>
      <c r="SUW1" s="1460" t="s">
        <v>5197</v>
      </c>
      <c r="SUX1" s="1460" t="s">
        <v>5197</v>
      </c>
      <c r="SUY1" s="1460" t="s">
        <v>5197</v>
      </c>
      <c r="SUZ1" s="1460" t="s">
        <v>5197</v>
      </c>
      <c r="SVA1" s="1460" t="s">
        <v>5197</v>
      </c>
      <c r="SVB1" s="1460" t="s">
        <v>5197</v>
      </c>
      <c r="SVC1" s="1460" t="s">
        <v>5197</v>
      </c>
      <c r="SVD1" s="1460" t="s">
        <v>5197</v>
      </c>
      <c r="SVE1" s="1460" t="s">
        <v>5197</v>
      </c>
      <c r="SVF1" s="1460" t="s">
        <v>5197</v>
      </c>
      <c r="SVG1" s="1460" t="s">
        <v>5197</v>
      </c>
      <c r="SVH1" s="1460" t="s">
        <v>5197</v>
      </c>
      <c r="SVI1" s="1460" t="s">
        <v>5197</v>
      </c>
      <c r="SVJ1" s="1460" t="s">
        <v>5197</v>
      </c>
      <c r="SVK1" s="1460" t="s">
        <v>5197</v>
      </c>
      <c r="SVL1" s="1460" t="s">
        <v>5197</v>
      </c>
      <c r="SVM1" s="1460" t="s">
        <v>5197</v>
      </c>
      <c r="SVN1" s="1460" t="s">
        <v>5197</v>
      </c>
      <c r="SVO1" s="1460" t="s">
        <v>5197</v>
      </c>
      <c r="SVP1" s="1460" t="s">
        <v>5197</v>
      </c>
      <c r="SVQ1" s="1460" t="s">
        <v>5197</v>
      </c>
      <c r="SVR1" s="1460" t="s">
        <v>5197</v>
      </c>
      <c r="SVS1" s="1460" t="s">
        <v>5197</v>
      </c>
      <c r="SVT1" s="1460" t="s">
        <v>5197</v>
      </c>
      <c r="SVU1" s="1460" t="s">
        <v>5197</v>
      </c>
      <c r="SVV1" s="1460" t="s">
        <v>5197</v>
      </c>
      <c r="SVW1" s="1460" t="s">
        <v>5197</v>
      </c>
      <c r="SVX1" s="1460" t="s">
        <v>5197</v>
      </c>
      <c r="SVY1" s="1460" t="s">
        <v>5197</v>
      </c>
      <c r="SVZ1" s="1460" t="s">
        <v>5197</v>
      </c>
      <c r="SWA1" s="1460" t="s">
        <v>5197</v>
      </c>
      <c r="SWB1" s="1460" t="s">
        <v>5197</v>
      </c>
      <c r="SWC1" s="1460" t="s">
        <v>5197</v>
      </c>
      <c r="SWD1" s="1460" t="s">
        <v>5197</v>
      </c>
      <c r="SWE1" s="1460" t="s">
        <v>5197</v>
      </c>
      <c r="SWF1" s="1460" t="s">
        <v>5197</v>
      </c>
      <c r="SWG1" s="1460" t="s">
        <v>5197</v>
      </c>
      <c r="SWH1" s="1460" t="s">
        <v>5197</v>
      </c>
      <c r="SWI1" s="1460" t="s">
        <v>5197</v>
      </c>
      <c r="SWJ1" s="1460" t="s">
        <v>5197</v>
      </c>
      <c r="SWK1" s="1460" t="s">
        <v>5197</v>
      </c>
      <c r="SWL1" s="1460" t="s">
        <v>5197</v>
      </c>
      <c r="SWM1" s="1460" t="s">
        <v>5197</v>
      </c>
      <c r="SWN1" s="1460" t="s">
        <v>5197</v>
      </c>
      <c r="SWO1" s="1460" t="s">
        <v>5197</v>
      </c>
      <c r="SWP1" s="1460" t="s">
        <v>5197</v>
      </c>
      <c r="SWQ1" s="1460" t="s">
        <v>5197</v>
      </c>
      <c r="SWR1" s="1460" t="s">
        <v>5197</v>
      </c>
      <c r="SWS1" s="1460" t="s">
        <v>5197</v>
      </c>
      <c r="SWT1" s="1460" t="s">
        <v>5197</v>
      </c>
      <c r="SWU1" s="1460" t="s">
        <v>5197</v>
      </c>
      <c r="SWV1" s="1460" t="s">
        <v>5197</v>
      </c>
      <c r="SWW1" s="1460" t="s">
        <v>5197</v>
      </c>
      <c r="SWX1" s="1460" t="s">
        <v>5197</v>
      </c>
      <c r="SWY1" s="1460" t="s">
        <v>5197</v>
      </c>
      <c r="SWZ1" s="1460" t="s">
        <v>5197</v>
      </c>
      <c r="SXA1" s="1460" t="s">
        <v>5197</v>
      </c>
      <c r="SXB1" s="1460" t="s">
        <v>5197</v>
      </c>
      <c r="SXC1" s="1460" t="s">
        <v>5197</v>
      </c>
      <c r="SXD1" s="1460" t="s">
        <v>5197</v>
      </c>
      <c r="SXE1" s="1460" t="s">
        <v>5197</v>
      </c>
      <c r="SXF1" s="1460" t="s">
        <v>5197</v>
      </c>
      <c r="SXG1" s="1460" t="s">
        <v>5197</v>
      </c>
      <c r="SXH1" s="1460" t="s">
        <v>5197</v>
      </c>
      <c r="SXI1" s="1460" t="s">
        <v>5197</v>
      </c>
      <c r="SXJ1" s="1460" t="s">
        <v>5197</v>
      </c>
      <c r="SXK1" s="1460" t="s">
        <v>5197</v>
      </c>
      <c r="SXL1" s="1460" t="s">
        <v>5197</v>
      </c>
      <c r="SXM1" s="1460" t="s">
        <v>5197</v>
      </c>
      <c r="SXN1" s="1460" t="s">
        <v>5197</v>
      </c>
      <c r="SXO1" s="1460" t="s">
        <v>5197</v>
      </c>
      <c r="SXP1" s="1460" t="s">
        <v>5197</v>
      </c>
      <c r="SXQ1" s="1460" t="s">
        <v>5197</v>
      </c>
      <c r="SXR1" s="1460" t="s">
        <v>5197</v>
      </c>
      <c r="SXS1" s="1460" t="s">
        <v>5197</v>
      </c>
      <c r="SXT1" s="1460" t="s">
        <v>5197</v>
      </c>
      <c r="SXU1" s="1460" t="s">
        <v>5197</v>
      </c>
      <c r="SXV1" s="1460" t="s">
        <v>5197</v>
      </c>
      <c r="SXW1" s="1460" t="s">
        <v>5197</v>
      </c>
      <c r="SXX1" s="1460" t="s">
        <v>5197</v>
      </c>
      <c r="SXY1" s="1460" t="s">
        <v>5197</v>
      </c>
      <c r="SXZ1" s="1460" t="s">
        <v>5197</v>
      </c>
      <c r="SYA1" s="1460" t="s">
        <v>5197</v>
      </c>
      <c r="SYB1" s="1460" t="s">
        <v>5197</v>
      </c>
      <c r="SYC1" s="1460" t="s">
        <v>5197</v>
      </c>
      <c r="SYD1" s="1460" t="s">
        <v>5197</v>
      </c>
      <c r="SYE1" s="1460" t="s">
        <v>5197</v>
      </c>
      <c r="SYF1" s="1460" t="s">
        <v>5197</v>
      </c>
      <c r="SYG1" s="1460" t="s">
        <v>5197</v>
      </c>
      <c r="SYH1" s="1460" t="s">
        <v>5197</v>
      </c>
      <c r="SYI1" s="1460" t="s">
        <v>5197</v>
      </c>
      <c r="SYJ1" s="1460" t="s">
        <v>5197</v>
      </c>
      <c r="SYK1" s="1460" t="s">
        <v>5197</v>
      </c>
      <c r="SYL1" s="1460" t="s">
        <v>5197</v>
      </c>
      <c r="SYM1" s="1460" t="s">
        <v>5197</v>
      </c>
      <c r="SYN1" s="1460" t="s">
        <v>5197</v>
      </c>
      <c r="SYO1" s="1460" t="s">
        <v>5197</v>
      </c>
      <c r="SYP1" s="1460" t="s">
        <v>5197</v>
      </c>
      <c r="SYQ1" s="1460" t="s">
        <v>5197</v>
      </c>
      <c r="SYR1" s="1460" t="s">
        <v>5197</v>
      </c>
      <c r="SYS1" s="1460" t="s">
        <v>5197</v>
      </c>
      <c r="SYT1" s="1460" t="s">
        <v>5197</v>
      </c>
      <c r="SYU1" s="1460" t="s">
        <v>5197</v>
      </c>
      <c r="SYV1" s="1460" t="s">
        <v>5197</v>
      </c>
      <c r="SYW1" s="1460" t="s">
        <v>5197</v>
      </c>
      <c r="SYX1" s="1460" t="s">
        <v>5197</v>
      </c>
      <c r="SYY1" s="1460" t="s">
        <v>5197</v>
      </c>
      <c r="SYZ1" s="1460" t="s">
        <v>5197</v>
      </c>
      <c r="SZA1" s="1460" t="s">
        <v>5197</v>
      </c>
      <c r="SZB1" s="1460" t="s">
        <v>5197</v>
      </c>
      <c r="SZC1" s="1460" t="s">
        <v>5197</v>
      </c>
      <c r="SZD1" s="1460" t="s">
        <v>5197</v>
      </c>
      <c r="SZE1" s="1460" t="s">
        <v>5197</v>
      </c>
      <c r="SZF1" s="1460" t="s">
        <v>5197</v>
      </c>
      <c r="SZG1" s="1460" t="s">
        <v>5197</v>
      </c>
      <c r="SZH1" s="1460" t="s">
        <v>5197</v>
      </c>
      <c r="SZI1" s="1460" t="s">
        <v>5197</v>
      </c>
      <c r="SZJ1" s="1460" t="s">
        <v>5197</v>
      </c>
      <c r="SZK1" s="1460" t="s">
        <v>5197</v>
      </c>
      <c r="SZL1" s="1460" t="s">
        <v>5197</v>
      </c>
      <c r="SZM1" s="1460" t="s">
        <v>5197</v>
      </c>
      <c r="SZN1" s="1460" t="s">
        <v>5197</v>
      </c>
      <c r="SZO1" s="1460" t="s">
        <v>5197</v>
      </c>
      <c r="SZP1" s="1460" t="s">
        <v>5197</v>
      </c>
      <c r="SZQ1" s="1460" t="s">
        <v>5197</v>
      </c>
      <c r="SZR1" s="1460" t="s">
        <v>5197</v>
      </c>
      <c r="SZS1" s="1460" t="s">
        <v>5197</v>
      </c>
      <c r="SZT1" s="1460" t="s">
        <v>5197</v>
      </c>
      <c r="SZU1" s="1460" t="s">
        <v>5197</v>
      </c>
      <c r="SZV1" s="1460" t="s">
        <v>5197</v>
      </c>
      <c r="SZW1" s="1460" t="s">
        <v>5197</v>
      </c>
      <c r="SZX1" s="1460" t="s">
        <v>5197</v>
      </c>
      <c r="SZY1" s="1460" t="s">
        <v>5197</v>
      </c>
      <c r="SZZ1" s="1460" t="s">
        <v>5197</v>
      </c>
      <c r="TAA1" s="1460" t="s">
        <v>5197</v>
      </c>
      <c r="TAB1" s="1460" t="s">
        <v>5197</v>
      </c>
      <c r="TAC1" s="1460" t="s">
        <v>5197</v>
      </c>
      <c r="TAD1" s="1460" t="s">
        <v>5197</v>
      </c>
      <c r="TAE1" s="1460" t="s">
        <v>5197</v>
      </c>
      <c r="TAF1" s="1460" t="s">
        <v>5197</v>
      </c>
      <c r="TAG1" s="1460" t="s">
        <v>5197</v>
      </c>
      <c r="TAH1" s="1460" t="s">
        <v>5197</v>
      </c>
      <c r="TAI1" s="1460" t="s">
        <v>5197</v>
      </c>
      <c r="TAJ1" s="1460" t="s">
        <v>5197</v>
      </c>
      <c r="TAK1" s="1460" t="s">
        <v>5197</v>
      </c>
      <c r="TAL1" s="1460" t="s">
        <v>5197</v>
      </c>
      <c r="TAM1" s="1460" t="s">
        <v>5197</v>
      </c>
      <c r="TAN1" s="1460" t="s">
        <v>5197</v>
      </c>
      <c r="TAO1" s="1460" t="s">
        <v>5197</v>
      </c>
      <c r="TAP1" s="1460" t="s">
        <v>5197</v>
      </c>
      <c r="TAQ1" s="1460" t="s">
        <v>5197</v>
      </c>
      <c r="TAR1" s="1460" t="s">
        <v>5197</v>
      </c>
      <c r="TAS1" s="1460" t="s">
        <v>5197</v>
      </c>
      <c r="TAT1" s="1460" t="s">
        <v>5197</v>
      </c>
      <c r="TAU1" s="1460" t="s">
        <v>5197</v>
      </c>
      <c r="TAV1" s="1460" t="s">
        <v>5197</v>
      </c>
      <c r="TAW1" s="1460" t="s">
        <v>5197</v>
      </c>
      <c r="TAX1" s="1460" t="s">
        <v>5197</v>
      </c>
      <c r="TAY1" s="1460" t="s">
        <v>5197</v>
      </c>
      <c r="TAZ1" s="1460" t="s">
        <v>5197</v>
      </c>
      <c r="TBA1" s="1460" t="s">
        <v>5197</v>
      </c>
      <c r="TBB1" s="1460" t="s">
        <v>5197</v>
      </c>
      <c r="TBC1" s="1460" t="s">
        <v>5197</v>
      </c>
      <c r="TBD1" s="1460" t="s">
        <v>5197</v>
      </c>
      <c r="TBE1" s="1460" t="s">
        <v>5197</v>
      </c>
      <c r="TBF1" s="1460" t="s">
        <v>5197</v>
      </c>
      <c r="TBG1" s="1460" t="s">
        <v>5197</v>
      </c>
      <c r="TBH1" s="1460" t="s">
        <v>5197</v>
      </c>
      <c r="TBI1" s="1460" t="s">
        <v>5197</v>
      </c>
      <c r="TBJ1" s="1460" t="s">
        <v>5197</v>
      </c>
      <c r="TBK1" s="1460" t="s">
        <v>5197</v>
      </c>
      <c r="TBL1" s="1460" t="s">
        <v>5197</v>
      </c>
      <c r="TBM1" s="1460" t="s">
        <v>5197</v>
      </c>
      <c r="TBN1" s="1460" t="s">
        <v>5197</v>
      </c>
      <c r="TBO1" s="1460" t="s">
        <v>5197</v>
      </c>
      <c r="TBP1" s="1460" t="s">
        <v>5197</v>
      </c>
      <c r="TBQ1" s="1460" t="s">
        <v>5197</v>
      </c>
      <c r="TBR1" s="1460" t="s">
        <v>5197</v>
      </c>
      <c r="TBS1" s="1460" t="s">
        <v>5197</v>
      </c>
      <c r="TBT1" s="1460" t="s">
        <v>5197</v>
      </c>
      <c r="TBU1" s="1460" t="s">
        <v>5197</v>
      </c>
      <c r="TBV1" s="1460" t="s">
        <v>5197</v>
      </c>
      <c r="TBW1" s="1460" t="s">
        <v>5197</v>
      </c>
      <c r="TBX1" s="1460" t="s">
        <v>5197</v>
      </c>
      <c r="TBY1" s="1460" t="s">
        <v>5197</v>
      </c>
      <c r="TBZ1" s="1460" t="s">
        <v>5197</v>
      </c>
      <c r="TCA1" s="1460" t="s">
        <v>5197</v>
      </c>
      <c r="TCB1" s="1460" t="s">
        <v>5197</v>
      </c>
      <c r="TCC1" s="1460" t="s">
        <v>5197</v>
      </c>
      <c r="TCD1" s="1460" t="s">
        <v>5197</v>
      </c>
      <c r="TCE1" s="1460" t="s">
        <v>5197</v>
      </c>
      <c r="TCF1" s="1460" t="s">
        <v>5197</v>
      </c>
      <c r="TCG1" s="1460" t="s">
        <v>5197</v>
      </c>
      <c r="TCH1" s="1460" t="s">
        <v>5197</v>
      </c>
      <c r="TCI1" s="1460" t="s">
        <v>5197</v>
      </c>
      <c r="TCJ1" s="1460" t="s">
        <v>5197</v>
      </c>
      <c r="TCK1" s="1460" t="s">
        <v>5197</v>
      </c>
      <c r="TCL1" s="1460" t="s">
        <v>5197</v>
      </c>
      <c r="TCM1" s="1460" t="s">
        <v>5197</v>
      </c>
      <c r="TCN1" s="1460" t="s">
        <v>5197</v>
      </c>
      <c r="TCO1" s="1460" t="s">
        <v>5197</v>
      </c>
      <c r="TCP1" s="1460" t="s">
        <v>5197</v>
      </c>
      <c r="TCQ1" s="1460" t="s">
        <v>5197</v>
      </c>
      <c r="TCR1" s="1460" t="s">
        <v>5197</v>
      </c>
      <c r="TCS1" s="1460" t="s">
        <v>5197</v>
      </c>
      <c r="TCT1" s="1460" t="s">
        <v>5197</v>
      </c>
      <c r="TCU1" s="1460" t="s">
        <v>5197</v>
      </c>
      <c r="TCV1" s="1460" t="s">
        <v>5197</v>
      </c>
      <c r="TCW1" s="1460" t="s">
        <v>5197</v>
      </c>
      <c r="TCX1" s="1460" t="s">
        <v>5197</v>
      </c>
      <c r="TCY1" s="1460" t="s">
        <v>5197</v>
      </c>
      <c r="TCZ1" s="1460" t="s">
        <v>5197</v>
      </c>
      <c r="TDA1" s="1460" t="s">
        <v>5197</v>
      </c>
      <c r="TDB1" s="1460" t="s">
        <v>5197</v>
      </c>
      <c r="TDC1" s="1460" t="s">
        <v>5197</v>
      </c>
      <c r="TDD1" s="1460" t="s">
        <v>5197</v>
      </c>
      <c r="TDE1" s="1460" t="s">
        <v>5197</v>
      </c>
      <c r="TDF1" s="1460" t="s">
        <v>5197</v>
      </c>
      <c r="TDG1" s="1460" t="s">
        <v>5197</v>
      </c>
      <c r="TDH1" s="1460" t="s">
        <v>5197</v>
      </c>
      <c r="TDI1" s="1460" t="s">
        <v>5197</v>
      </c>
      <c r="TDJ1" s="1460" t="s">
        <v>5197</v>
      </c>
      <c r="TDK1" s="1460" t="s">
        <v>5197</v>
      </c>
      <c r="TDL1" s="1460" t="s">
        <v>5197</v>
      </c>
      <c r="TDM1" s="1460" t="s">
        <v>5197</v>
      </c>
      <c r="TDN1" s="1460" t="s">
        <v>5197</v>
      </c>
      <c r="TDO1" s="1460" t="s">
        <v>5197</v>
      </c>
      <c r="TDP1" s="1460" t="s">
        <v>5197</v>
      </c>
      <c r="TDQ1" s="1460" t="s">
        <v>5197</v>
      </c>
      <c r="TDR1" s="1460" t="s">
        <v>5197</v>
      </c>
      <c r="TDS1" s="1460" t="s">
        <v>5197</v>
      </c>
      <c r="TDT1" s="1460" t="s">
        <v>5197</v>
      </c>
      <c r="TDU1" s="1460" t="s">
        <v>5197</v>
      </c>
      <c r="TDV1" s="1460" t="s">
        <v>5197</v>
      </c>
      <c r="TDW1" s="1460" t="s">
        <v>5197</v>
      </c>
      <c r="TDX1" s="1460" t="s">
        <v>5197</v>
      </c>
      <c r="TDY1" s="1460" t="s">
        <v>5197</v>
      </c>
      <c r="TDZ1" s="1460" t="s">
        <v>5197</v>
      </c>
      <c r="TEA1" s="1460" t="s">
        <v>5197</v>
      </c>
      <c r="TEB1" s="1460" t="s">
        <v>5197</v>
      </c>
      <c r="TEC1" s="1460" t="s">
        <v>5197</v>
      </c>
      <c r="TED1" s="1460" t="s">
        <v>5197</v>
      </c>
      <c r="TEE1" s="1460" t="s">
        <v>5197</v>
      </c>
      <c r="TEF1" s="1460" t="s">
        <v>5197</v>
      </c>
      <c r="TEG1" s="1460" t="s">
        <v>5197</v>
      </c>
      <c r="TEH1" s="1460" t="s">
        <v>5197</v>
      </c>
      <c r="TEI1" s="1460" t="s">
        <v>5197</v>
      </c>
      <c r="TEJ1" s="1460" t="s">
        <v>5197</v>
      </c>
      <c r="TEK1" s="1460" t="s">
        <v>5197</v>
      </c>
      <c r="TEL1" s="1460" t="s">
        <v>5197</v>
      </c>
      <c r="TEM1" s="1460" t="s">
        <v>5197</v>
      </c>
      <c r="TEN1" s="1460" t="s">
        <v>5197</v>
      </c>
      <c r="TEO1" s="1460" t="s">
        <v>5197</v>
      </c>
      <c r="TEP1" s="1460" t="s">
        <v>5197</v>
      </c>
      <c r="TEQ1" s="1460" t="s">
        <v>5197</v>
      </c>
      <c r="TER1" s="1460" t="s">
        <v>5197</v>
      </c>
      <c r="TES1" s="1460" t="s">
        <v>5197</v>
      </c>
      <c r="TET1" s="1460" t="s">
        <v>5197</v>
      </c>
      <c r="TEU1" s="1460" t="s">
        <v>5197</v>
      </c>
      <c r="TEV1" s="1460" t="s">
        <v>5197</v>
      </c>
      <c r="TEW1" s="1460" t="s">
        <v>5197</v>
      </c>
      <c r="TEX1" s="1460" t="s">
        <v>5197</v>
      </c>
      <c r="TEY1" s="1460" t="s">
        <v>5197</v>
      </c>
      <c r="TEZ1" s="1460" t="s">
        <v>5197</v>
      </c>
      <c r="TFA1" s="1460" t="s">
        <v>5197</v>
      </c>
      <c r="TFB1" s="1460" t="s">
        <v>5197</v>
      </c>
      <c r="TFC1" s="1460" t="s">
        <v>5197</v>
      </c>
      <c r="TFD1" s="1460" t="s">
        <v>5197</v>
      </c>
      <c r="TFE1" s="1460" t="s">
        <v>5197</v>
      </c>
      <c r="TFF1" s="1460" t="s">
        <v>5197</v>
      </c>
      <c r="TFG1" s="1460" t="s">
        <v>5197</v>
      </c>
      <c r="TFH1" s="1460" t="s">
        <v>5197</v>
      </c>
      <c r="TFI1" s="1460" t="s">
        <v>5197</v>
      </c>
      <c r="TFJ1" s="1460" t="s">
        <v>5197</v>
      </c>
      <c r="TFK1" s="1460" t="s">
        <v>5197</v>
      </c>
      <c r="TFL1" s="1460" t="s">
        <v>5197</v>
      </c>
      <c r="TFM1" s="1460" t="s">
        <v>5197</v>
      </c>
      <c r="TFN1" s="1460" t="s">
        <v>5197</v>
      </c>
      <c r="TFO1" s="1460" t="s">
        <v>5197</v>
      </c>
      <c r="TFP1" s="1460" t="s">
        <v>5197</v>
      </c>
      <c r="TFQ1" s="1460" t="s">
        <v>5197</v>
      </c>
      <c r="TFR1" s="1460" t="s">
        <v>5197</v>
      </c>
      <c r="TFS1" s="1460" t="s">
        <v>5197</v>
      </c>
      <c r="TFT1" s="1460" t="s">
        <v>5197</v>
      </c>
      <c r="TFU1" s="1460" t="s">
        <v>5197</v>
      </c>
      <c r="TFV1" s="1460" t="s">
        <v>5197</v>
      </c>
      <c r="TFW1" s="1460" t="s">
        <v>5197</v>
      </c>
      <c r="TFX1" s="1460" t="s">
        <v>5197</v>
      </c>
      <c r="TFY1" s="1460" t="s">
        <v>5197</v>
      </c>
      <c r="TFZ1" s="1460" t="s">
        <v>5197</v>
      </c>
      <c r="TGA1" s="1460" t="s">
        <v>5197</v>
      </c>
      <c r="TGB1" s="1460" t="s">
        <v>5197</v>
      </c>
      <c r="TGC1" s="1460" t="s">
        <v>5197</v>
      </c>
      <c r="TGD1" s="1460" t="s">
        <v>5197</v>
      </c>
      <c r="TGE1" s="1460" t="s">
        <v>5197</v>
      </c>
      <c r="TGF1" s="1460" t="s">
        <v>5197</v>
      </c>
      <c r="TGG1" s="1460" t="s">
        <v>5197</v>
      </c>
      <c r="TGH1" s="1460" t="s">
        <v>5197</v>
      </c>
      <c r="TGI1" s="1460" t="s">
        <v>5197</v>
      </c>
      <c r="TGJ1" s="1460" t="s">
        <v>5197</v>
      </c>
      <c r="TGK1" s="1460" t="s">
        <v>5197</v>
      </c>
      <c r="TGL1" s="1460" t="s">
        <v>5197</v>
      </c>
      <c r="TGM1" s="1460" t="s">
        <v>5197</v>
      </c>
      <c r="TGN1" s="1460" t="s">
        <v>5197</v>
      </c>
      <c r="TGO1" s="1460" t="s">
        <v>5197</v>
      </c>
      <c r="TGP1" s="1460" t="s">
        <v>5197</v>
      </c>
      <c r="TGQ1" s="1460" t="s">
        <v>5197</v>
      </c>
      <c r="TGR1" s="1460" t="s">
        <v>5197</v>
      </c>
      <c r="TGS1" s="1460" t="s">
        <v>5197</v>
      </c>
      <c r="TGT1" s="1460" t="s">
        <v>5197</v>
      </c>
      <c r="TGU1" s="1460" t="s">
        <v>5197</v>
      </c>
      <c r="TGV1" s="1460" t="s">
        <v>5197</v>
      </c>
      <c r="TGW1" s="1460" t="s">
        <v>5197</v>
      </c>
      <c r="TGX1" s="1460" t="s">
        <v>5197</v>
      </c>
      <c r="TGY1" s="1460" t="s">
        <v>5197</v>
      </c>
      <c r="TGZ1" s="1460" t="s">
        <v>5197</v>
      </c>
      <c r="THA1" s="1460" t="s">
        <v>5197</v>
      </c>
      <c r="THB1" s="1460" t="s">
        <v>5197</v>
      </c>
      <c r="THC1" s="1460" t="s">
        <v>5197</v>
      </c>
      <c r="THD1" s="1460" t="s">
        <v>5197</v>
      </c>
      <c r="THE1" s="1460" t="s">
        <v>5197</v>
      </c>
      <c r="THF1" s="1460" t="s">
        <v>5197</v>
      </c>
      <c r="THG1" s="1460" t="s">
        <v>5197</v>
      </c>
      <c r="THH1" s="1460" t="s">
        <v>5197</v>
      </c>
      <c r="THI1" s="1460" t="s">
        <v>5197</v>
      </c>
      <c r="THJ1" s="1460" t="s">
        <v>5197</v>
      </c>
      <c r="THK1" s="1460" t="s">
        <v>5197</v>
      </c>
      <c r="THL1" s="1460" t="s">
        <v>5197</v>
      </c>
      <c r="THM1" s="1460" t="s">
        <v>5197</v>
      </c>
      <c r="THN1" s="1460" t="s">
        <v>5197</v>
      </c>
      <c r="THO1" s="1460" t="s">
        <v>5197</v>
      </c>
      <c r="THP1" s="1460" t="s">
        <v>5197</v>
      </c>
      <c r="THQ1" s="1460" t="s">
        <v>5197</v>
      </c>
      <c r="THR1" s="1460" t="s">
        <v>5197</v>
      </c>
      <c r="THS1" s="1460" t="s">
        <v>5197</v>
      </c>
      <c r="THT1" s="1460" t="s">
        <v>5197</v>
      </c>
      <c r="THU1" s="1460" t="s">
        <v>5197</v>
      </c>
      <c r="THV1" s="1460" t="s">
        <v>5197</v>
      </c>
      <c r="THW1" s="1460" t="s">
        <v>5197</v>
      </c>
      <c r="THX1" s="1460" t="s">
        <v>5197</v>
      </c>
      <c r="THY1" s="1460" t="s">
        <v>5197</v>
      </c>
      <c r="THZ1" s="1460" t="s">
        <v>5197</v>
      </c>
      <c r="TIA1" s="1460" t="s">
        <v>5197</v>
      </c>
      <c r="TIB1" s="1460" t="s">
        <v>5197</v>
      </c>
      <c r="TIC1" s="1460" t="s">
        <v>5197</v>
      </c>
      <c r="TID1" s="1460" t="s">
        <v>5197</v>
      </c>
      <c r="TIE1" s="1460" t="s">
        <v>5197</v>
      </c>
      <c r="TIF1" s="1460" t="s">
        <v>5197</v>
      </c>
      <c r="TIG1" s="1460" t="s">
        <v>5197</v>
      </c>
      <c r="TIH1" s="1460" t="s">
        <v>5197</v>
      </c>
      <c r="TII1" s="1460" t="s">
        <v>5197</v>
      </c>
      <c r="TIJ1" s="1460" t="s">
        <v>5197</v>
      </c>
      <c r="TIK1" s="1460" t="s">
        <v>5197</v>
      </c>
      <c r="TIL1" s="1460" t="s">
        <v>5197</v>
      </c>
      <c r="TIM1" s="1460" t="s">
        <v>5197</v>
      </c>
      <c r="TIN1" s="1460" t="s">
        <v>5197</v>
      </c>
      <c r="TIO1" s="1460" t="s">
        <v>5197</v>
      </c>
      <c r="TIP1" s="1460" t="s">
        <v>5197</v>
      </c>
      <c r="TIQ1" s="1460" t="s">
        <v>5197</v>
      </c>
      <c r="TIR1" s="1460" t="s">
        <v>5197</v>
      </c>
      <c r="TIS1" s="1460" t="s">
        <v>5197</v>
      </c>
      <c r="TIT1" s="1460" t="s">
        <v>5197</v>
      </c>
      <c r="TIU1" s="1460" t="s">
        <v>5197</v>
      </c>
      <c r="TIV1" s="1460" t="s">
        <v>5197</v>
      </c>
      <c r="TIW1" s="1460" t="s">
        <v>5197</v>
      </c>
      <c r="TIX1" s="1460" t="s">
        <v>5197</v>
      </c>
      <c r="TIY1" s="1460" t="s">
        <v>5197</v>
      </c>
      <c r="TIZ1" s="1460" t="s">
        <v>5197</v>
      </c>
      <c r="TJA1" s="1460" t="s">
        <v>5197</v>
      </c>
      <c r="TJB1" s="1460" t="s">
        <v>5197</v>
      </c>
      <c r="TJC1" s="1460" t="s">
        <v>5197</v>
      </c>
      <c r="TJD1" s="1460" t="s">
        <v>5197</v>
      </c>
      <c r="TJE1" s="1460" t="s">
        <v>5197</v>
      </c>
      <c r="TJF1" s="1460" t="s">
        <v>5197</v>
      </c>
      <c r="TJG1" s="1460" t="s">
        <v>5197</v>
      </c>
      <c r="TJH1" s="1460" t="s">
        <v>5197</v>
      </c>
      <c r="TJI1" s="1460" t="s">
        <v>5197</v>
      </c>
      <c r="TJJ1" s="1460" t="s">
        <v>5197</v>
      </c>
      <c r="TJK1" s="1460" t="s">
        <v>5197</v>
      </c>
      <c r="TJL1" s="1460" t="s">
        <v>5197</v>
      </c>
      <c r="TJM1" s="1460" t="s">
        <v>5197</v>
      </c>
      <c r="TJN1" s="1460" t="s">
        <v>5197</v>
      </c>
      <c r="TJO1" s="1460" t="s">
        <v>5197</v>
      </c>
      <c r="TJP1" s="1460" t="s">
        <v>5197</v>
      </c>
      <c r="TJQ1" s="1460" t="s">
        <v>5197</v>
      </c>
      <c r="TJR1" s="1460" t="s">
        <v>5197</v>
      </c>
      <c r="TJS1" s="1460" t="s">
        <v>5197</v>
      </c>
      <c r="TJT1" s="1460" t="s">
        <v>5197</v>
      </c>
      <c r="TJU1" s="1460" t="s">
        <v>5197</v>
      </c>
      <c r="TJV1" s="1460" t="s">
        <v>5197</v>
      </c>
      <c r="TJW1" s="1460" t="s">
        <v>5197</v>
      </c>
      <c r="TJX1" s="1460" t="s">
        <v>5197</v>
      </c>
      <c r="TJY1" s="1460" t="s">
        <v>5197</v>
      </c>
      <c r="TJZ1" s="1460" t="s">
        <v>5197</v>
      </c>
      <c r="TKA1" s="1460" t="s">
        <v>5197</v>
      </c>
      <c r="TKB1" s="1460" t="s">
        <v>5197</v>
      </c>
      <c r="TKC1" s="1460" t="s">
        <v>5197</v>
      </c>
      <c r="TKD1" s="1460" t="s">
        <v>5197</v>
      </c>
      <c r="TKE1" s="1460" t="s">
        <v>5197</v>
      </c>
      <c r="TKF1" s="1460" t="s">
        <v>5197</v>
      </c>
      <c r="TKG1" s="1460" t="s">
        <v>5197</v>
      </c>
      <c r="TKH1" s="1460" t="s">
        <v>5197</v>
      </c>
      <c r="TKI1" s="1460" t="s">
        <v>5197</v>
      </c>
      <c r="TKJ1" s="1460" t="s">
        <v>5197</v>
      </c>
      <c r="TKK1" s="1460" t="s">
        <v>5197</v>
      </c>
      <c r="TKL1" s="1460" t="s">
        <v>5197</v>
      </c>
      <c r="TKM1" s="1460" t="s">
        <v>5197</v>
      </c>
      <c r="TKN1" s="1460" t="s">
        <v>5197</v>
      </c>
      <c r="TKO1" s="1460" t="s">
        <v>5197</v>
      </c>
      <c r="TKP1" s="1460" t="s">
        <v>5197</v>
      </c>
      <c r="TKQ1" s="1460" t="s">
        <v>5197</v>
      </c>
      <c r="TKR1" s="1460" t="s">
        <v>5197</v>
      </c>
      <c r="TKS1" s="1460" t="s">
        <v>5197</v>
      </c>
      <c r="TKT1" s="1460" t="s">
        <v>5197</v>
      </c>
      <c r="TKU1" s="1460" t="s">
        <v>5197</v>
      </c>
      <c r="TKV1" s="1460" t="s">
        <v>5197</v>
      </c>
      <c r="TKW1" s="1460" t="s">
        <v>5197</v>
      </c>
      <c r="TKX1" s="1460" t="s">
        <v>5197</v>
      </c>
      <c r="TKY1" s="1460" t="s">
        <v>5197</v>
      </c>
      <c r="TKZ1" s="1460" t="s">
        <v>5197</v>
      </c>
      <c r="TLA1" s="1460" t="s">
        <v>5197</v>
      </c>
      <c r="TLB1" s="1460" t="s">
        <v>5197</v>
      </c>
      <c r="TLC1" s="1460" t="s">
        <v>5197</v>
      </c>
      <c r="TLD1" s="1460" t="s">
        <v>5197</v>
      </c>
      <c r="TLE1" s="1460" t="s">
        <v>5197</v>
      </c>
      <c r="TLF1" s="1460" t="s">
        <v>5197</v>
      </c>
      <c r="TLG1" s="1460" t="s">
        <v>5197</v>
      </c>
      <c r="TLH1" s="1460" t="s">
        <v>5197</v>
      </c>
      <c r="TLI1" s="1460" t="s">
        <v>5197</v>
      </c>
      <c r="TLJ1" s="1460" t="s">
        <v>5197</v>
      </c>
      <c r="TLK1" s="1460" t="s">
        <v>5197</v>
      </c>
      <c r="TLL1" s="1460" t="s">
        <v>5197</v>
      </c>
      <c r="TLM1" s="1460" t="s">
        <v>5197</v>
      </c>
      <c r="TLN1" s="1460" t="s">
        <v>5197</v>
      </c>
      <c r="TLO1" s="1460" t="s">
        <v>5197</v>
      </c>
      <c r="TLP1" s="1460" t="s">
        <v>5197</v>
      </c>
      <c r="TLQ1" s="1460" t="s">
        <v>5197</v>
      </c>
      <c r="TLR1" s="1460" t="s">
        <v>5197</v>
      </c>
      <c r="TLS1" s="1460" t="s">
        <v>5197</v>
      </c>
      <c r="TLT1" s="1460" t="s">
        <v>5197</v>
      </c>
      <c r="TLU1" s="1460" t="s">
        <v>5197</v>
      </c>
      <c r="TLV1" s="1460" t="s">
        <v>5197</v>
      </c>
      <c r="TLW1" s="1460" t="s">
        <v>5197</v>
      </c>
      <c r="TLX1" s="1460" t="s">
        <v>5197</v>
      </c>
      <c r="TLY1" s="1460" t="s">
        <v>5197</v>
      </c>
      <c r="TLZ1" s="1460" t="s">
        <v>5197</v>
      </c>
      <c r="TMA1" s="1460" t="s">
        <v>5197</v>
      </c>
      <c r="TMB1" s="1460" t="s">
        <v>5197</v>
      </c>
      <c r="TMC1" s="1460" t="s">
        <v>5197</v>
      </c>
      <c r="TMD1" s="1460" t="s">
        <v>5197</v>
      </c>
      <c r="TME1" s="1460" t="s">
        <v>5197</v>
      </c>
      <c r="TMF1" s="1460" t="s">
        <v>5197</v>
      </c>
      <c r="TMG1" s="1460" t="s">
        <v>5197</v>
      </c>
      <c r="TMH1" s="1460" t="s">
        <v>5197</v>
      </c>
      <c r="TMI1" s="1460" t="s">
        <v>5197</v>
      </c>
      <c r="TMJ1" s="1460" t="s">
        <v>5197</v>
      </c>
      <c r="TMK1" s="1460" t="s">
        <v>5197</v>
      </c>
      <c r="TML1" s="1460" t="s">
        <v>5197</v>
      </c>
      <c r="TMM1" s="1460" t="s">
        <v>5197</v>
      </c>
      <c r="TMN1" s="1460" t="s">
        <v>5197</v>
      </c>
      <c r="TMO1" s="1460" t="s">
        <v>5197</v>
      </c>
      <c r="TMP1" s="1460" t="s">
        <v>5197</v>
      </c>
      <c r="TMQ1" s="1460" t="s">
        <v>5197</v>
      </c>
      <c r="TMR1" s="1460" t="s">
        <v>5197</v>
      </c>
      <c r="TMS1" s="1460" t="s">
        <v>5197</v>
      </c>
      <c r="TMT1" s="1460" t="s">
        <v>5197</v>
      </c>
      <c r="TMU1" s="1460" t="s">
        <v>5197</v>
      </c>
      <c r="TMV1" s="1460" t="s">
        <v>5197</v>
      </c>
      <c r="TMW1" s="1460" t="s">
        <v>5197</v>
      </c>
      <c r="TMX1" s="1460" t="s">
        <v>5197</v>
      </c>
      <c r="TMY1" s="1460" t="s">
        <v>5197</v>
      </c>
      <c r="TMZ1" s="1460" t="s">
        <v>5197</v>
      </c>
      <c r="TNA1" s="1460" t="s">
        <v>5197</v>
      </c>
      <c r="TNB1" s="1460" t="s">
        <v>5197</v>
      </c>
      <c r="TNC1" s="1460" t="s">
        <v>5197</v>
      </c>
      <c r="TND1" s="1460" t="s">
        <v>5197</v>
      </c>
      <c r="TNE1" s="1460" t="s">
        <v>5197</v>
      </c>
      <c r="TNF1" s="1460" t="s">
        <v>5197</v>
      </c>
      <c r="TNG1" s="1460" t="s">
        <v>5197</v>
      </c>
      <c r="TNH1" s="1460" t="s">
        <v>5197</v>
      </c>
      <c r="TNI1" s="1460" t="s">
        <v>5197</v>
      </c>
      <c r="TNJ1" s="1460" t="s">
        <v>5197</v>
      </c>
      <c r="TNK1" s="1460" t="s">
        <v>5197</v>
      </c>
      <c r="TNL1" s="1460" t="s">
        <v>5197</v>
      </c>
      <c r="TNM1" s="1460" t="s">
        <v>5197</v>
      </c>
      <c r="TNN1" s="1460" t="s">
        <v>5197</v>
      </c>
      <c r="TNO1" s="1460" t="s">
        <v>5197</v>
      </c>
      <c r="TNP1" s="1460" t="s">
        <v>5197</v>
      </c>
      <c r="TNQ1" s="1460" t="s">
        <v>5197</v>
      </c>
      <c r="TNR1" s="1460" t="s">
        <v>5197</v>
      </c>
      <c r="TNS1" s="1460" t="s">
        <v>5197</v>
      </c>
      <c r="TNT1" s="1460" t="s">
        <v>5197</v>
      </c>
      <c r="TNU1" s="1460" t="s">
        <v>5197</v>
      </c>
      <c r="TNV1" s="1460" t="s">
        <v>5197</v>
      </c>
      <c r="TNW1" s="1460" t="s">
        <v>5197</v>
      </c>
      <c r="TNX1" s="1460" t="s">
        <v>5197</v>
      </c>
      <c r="TNY1" s="1460" t="s">
        <v>5197</v>
      </c>
      <c r="TNZ1" s="1460" t="s">
        <v>5197</v>
      </c>
      <c r="TOA1" s="1460" t="s">
        <v>5197</v>
      </c>
      <c r="TOB1" s="1460" t="s">
        <v>5197</v>
      </c>
      <c r="TOC1" s="1460" t="s">
        <v>5197</v>
      </c>
      <c r="TOD1" s="1460" t="s">
        <v>5197</v>
      </c>
      <c r="TOE1" s="1460" t="s">
        <v>5197</v>
      </c>
      <c r="TOF1" s="1460" t="s">
        <v>5197</v>
      </c>
      <c r="TOG1" s="1460" t="s">
        <v>5197</v>
      </c>
      <c r="TOH1" s="1460" t="s">
        <v>5197</v>
      </c>
      <c r="TOI1" s="1460" t="s">
        <v>5197</v>
      </c>
      <c r="TOJ1" s="1460" t="s">
        <v>5197</v>
      </c>
      <c r="TOK1" s="1460" t="s">
        <v>5197</v>
      </c>
      <c r="TOL1" s="1460" t="s">
        <v>5197</v>
      </c>
      <c r="TOM1" s="1460" t="s">
        <v>5197</v>
      </c>
      <c r="TON1" s="1460" t="s">
        <v>5197</v>
      </c>
      <c r="TOO1" s="1460" t="s">
        <v>5197</v>
      </c>
      <c r="TOP1" s="1460" t="s">
        <v>5197</v>
      </c>
      <c r="TOQ1" s="1460" t="s">
        <v>5197</v>
      </c>
      <c r="TOR1" s="1460" t="s">
        <v>5197</v>
      </c>
      <c r="TOS1" s="1460" t="s">
        <v>5197</v>
      </c>
      <c r="TOT1" s="1460" t="s">
        <v>5197</v>
      </c>
      <c r="TOU1" s="1460" t="s">
        <v>5197</v>
      </c>
      <c r="TOV1" s="1460" t="s">
        <v>5197</v>
      </c>
      <c r="TOW1" s="1460" t="s">
        <v>5197</v>
      </c>
      <c r="TOX1" s="1460" t="s">
        <v>5197</v>
      </c>
      <c r="TOY1" s="1460" t="s">
        <v>5197</v>
      </c>
      <c r="TOZ1" s="1460" t="s">
        <v>5197</v>
      </c>
      <c r="TPA1" s="1460" t="s">
        <v>5197</v>
      </c>
      <c r="TPB1" s="1460" t="s">
        <v>5197</v>
      </c>
      <c r="TPC1" s="1460" t="s">
        <v>5197</v>
      </c>
      <c r="TPD1" s="1460" t="s">
        <v>5197</v>
      </c>
      <c r="TPE1" s="1460" t="s">
        <v>5197</v>
      </c>
      <c r="TPF1" s="1460" t="s">
        <v>5197</v>
      </c>
      <c r="TPG1" s="1460" t="s">
        <v>5197</v>
      </c>
      <c r="TPH1" s="1460" t="s">
        <v>5197</v>
      </c>
      <c r="TPI1" s="1460" t="s">
        <v>5197</v>
      </c>
      <c r="TPJ1" s="1460" t="s">
        <v>5197</v>
      </c>
      <c r="TPK1" s="1460" t="s">
        <v>5197</v>
      </c>
      <c r="TPL1" s="1460" t="s">
        <v>5197</v>
      </c>
      <c r="TPM1" s="1460" t="s">
        <v>5197</v>
      </c>
      <c r="TPN1" s="1460" t="s">
        <v>5197</v>
      </c>
      <c r="TPO1" s="1460" t="s">
        <v>5197</v>
      </c>
      <c r="TPP1" s="1460" t="s">
        <v>5197</v>
      </c>
      <c r="TPQ1" s="1460" t="s">
        <v>5197</v>
      </c>
      <c r="TPR1" s="1460" t="s">
        <v>5197</v>
      </c>
      <c r="TPS1" s="1460" t="s">
        <v>5197</v>
      </c>
      <c r="TPT1" s="1460" t="s">
        <v>5197</v>
      </c>
      <c r="TPU1" s="1460" t="s">
        <v>5197</v>
      </c>
      <c r="TPV1" s="1460" t="s">
        <v>5197</v>
      </c>
      <c r="TPW1" s="1460" t="s">
        <v>5197</v>
      </c>
      <c r="TPX1" s="1460" t="s">
        <v>5197</v>
      </c>
      <c r="TPY1" s="1460" t="s">
        <v>5197</v>
      </c>
      <c r="TPZ1" s="1460" t="s">
        <v>5197</v>
      </c>
      <c r="TQA1" s="1460" t="s">
        <v>5197</v>
      </c>
      <c r="TQB1" s="1460" t="s">
        <v>5197</v>
      </c>
      <c r="TQC1" s="1460" t="s">
        <v>5197</v>
      </c>
      <c r="TQD1" s="1460" t="s">
        <v>5197</v>
      </c>
      <c r="TQE1" s="1460" t="s">
        <v>5197</v>
      </c>
      <c r="TQF1" s="1460" t="s">
        <v>5197</v>
      </c>
      <c r="TQG1" s="1460" t="s">
        <v>5197</v>
      </c>
      <c r="TQH1" s="1460" t="s">
        <v>5197</v>
      </c>
      <c r="TQI1" s="1460" t="s">
        <v>5197</v>
      </c>
      <c r="TQJ1" s="1460" t="s">
        <v>5197</v>
      </c>
      <c r="TQK1" s="1460" t="s">
        <v>5197</v>
      </c>
      <c r="TQL1" s="1460" t="s">
        <v>5197</v>
      </c>
      <c r="TQM1" s="1460" t="s">
        <v>5197</v>
      </c>
      <c r="TQN1" s="1460" t="s">
        <v>5197</v>
      </c>
      <c r="TQO1" s="1460" t="s">
        <v>5197</v>
      </c>
      <c r="TQP1" s="1460" t="s">
        <v>5197</v>
      </c>
      <c r="TQQ1" s="1460" t="s">
        <v>5197</v>
      </c>
      <c r="TQR1" s="1460" t="s">
        <v>5197</v>
      </c>
      <c r="TQS1" s="1460" t="s">
        <v>5197</v>
      </c>
      <c r="TQT1" s="1460" t="s">
        <v>5197</v>
      </c>
      <c r="TQU1" s="1460" t="s">
        <v>5197</v>
      </c>
      <c r="TQV1" s="1460" t="s">
        <v>5197</v>
      </c>
      <c r="TQW1" s="1460" t="s">
        <v>5197</v>
      </c>
      <c r="TQX1" s="1460" t="s">
        <v>5197</v>
      </c>
      <c r="TQY1" s="1460" t="s">
        <v>5197</v>
      </c>
      <c r="TQZ1" s="1460" t="s">
        <v>5197</v>
      </c>
      <c r="TRA1" s="1460" t="s">
        <v>5197</v>
      </c>
      <c r="TRB1" s="1460" t="s">
        <v>5197</v>
      </c>
      <c r="TRC1" s="1460" t="s">
        <v>5197</v>
      </c>
      <c r="TRD1" s="1460" t="s">
        <v>5197</v>
      </c>
      <c r="TRE1" s="1460" t="s">
        <v>5197</v>
      </c>
      <c r="TRF1" s="1460" t="s">
        <v>5197</v>
      </c>
      <c r="TRG1" s="1460" t="s">
        <v>5197</v>
      </c>
      <c r="TRH1" s="1460" t="s">
        <v>5197</v>
      </c>
      <c r="TRI1" s="1460" t="s">
        <v>5197</v>
      </c>
      <c r="TRJ1" s="1460" t="s">
        <v>5197</v>
      </c>
      <c r="TRK1" s="1460" t="s">
        <v>5197</v>
      </c>
      <c r="TRL1" s="1460" t="s">
        <v>5197</v>
      </c>
      <c r="TRM1" s="1460" t="s">
        <v>5197</v>
      </c>
      <c r="TRN1" s="1460" t="s">
        <v>5197</v>
      </c>
      <c r="TRO1" s="1460" t="s">
        <v>5197</v>
      </c>
      <c r="TRP1" s="1460" t="s">
        <v>5197</v>
      </c>
      <c r="TRQ1" s="1460" t="s">
        <v>5197</v>
      </c>
      <c r="TRR1" s="1460" t="s">
        <v>5197</v>
      </c>
      <c r="TRS1" s="1460" t="s">
        <v>5197</v>
      </c>
      <c r="TRT1" s="1460" t="s">
        <v>5197</v>
      </c>
      <c r="TRU1" s="1460" t="s">
        <v>5197</v>
      </c>
      <c r="TRV1" s="1460" t="s">
        <v>5197</v>
      </c>
      <c r="TRW1" s="1460" t="s">
        <v>5197</v>
      </c>
      <c r="TRX1" s="1460" t="s">
        <v>5197</v>
      </c>
      <c r="TRY1" s="1460" t="s">
        <v>5197</v>
      </c>
      <c r="TRZ1" s="1460" t="s">
        <v>5197</v>
      </c>
      <c r="TSA1" s="1460" t="s">
        <v>5197</v>
      </c>
      <c r="TSB1" s="1460" t="s">
        <v>5197</v>
      </c>
      <c r="TSC1" s="1460" t="s">
        <v>5197</v>
      </c>
      <c r="TSD1" s="1460" t="s">
        <v>5197</v>
      </c>
      <c r="TSE1" s="1460" t="s">
        <v>5197</v>
      </c>
      <c r="TSF1" s="1460" t="s">
        <v>5197</v>
      </c>
      <c r="TSG1" s="1460" t="s">
        <v>5197</v>
      </c>
      <c r="TSH1" s="1460" t="s">
        <v>5197</v>
      </c>
      <c r="TSI1" s="1460" t="s">
        <v>5197</v>
      </c>
      <c r="TSJ1" s="1460" t="s">
        <v>5197</v>
      </c>
      <c r="TSK1" s="1460" t="s">
        <v>5197</v>
      </c>
      <c r="TSL1" s="1460" t="s">
        <v>5197</v>
      </c>
      <c r="TSM1" s="1460" t="s">
        <v>5197</v>
      </c>
      <c r="TSN1" s="1460" t="s">
        <v>5197</v>
      </c>
      <c r="TSO1" s="1460" t="s">
        <v>5197</v>
      </c>
      <c r="TSP1" s="1460" t="s">
        <v>5197</v>
      </c>
      <c r="TSQ1" s="1460" t="s">
        <v>5197</v>
      </c>
      <c r="TSR1" s="1460" t="s">
        <v>5197</v>
      </c>
      <c r="TSS1" s="1460" t="s">
        <v>5197</v>
      </c>
      <c r="TST1" s="1460" t="s">
        <v>5197</v>
      </c>
      <c r="TSU1" s="1460" t="s">
        <v>5197</v>
      </c>
      <c r="TSV1" s="1460" t="s">
        <v>5197</v>
      </c>
      <c r="TSW1" s="1460" t="s">
        <v>5197</v>
      </c>
      <c r="TSX1" s="1460" t="s">
        <v>5197</v>
      </c>
      <c r="TSY1" s="1460" t="s">
        <v>5197</v>
      </c>
      <c r="TSZ1" s="1460" t="s">
        <v>5197</v>
      </c>
      <c r="TTA1" s="1460" t="s">
        <v>5197</v>
      </c>
      <c r="TTB1" s="1460" t="s">
        <v>5197</v>
      </c>
      <c r="TTC1" s="1460" t="s">
        <v>5197</v>
      </c>
      <c r="TTD1" s="1460" t="s">
        <v>5197</v>
      </c>
      <c r="TTE1" s="1460" t="s">
        <v>5197</v>
      </c>
      <c r="TTF1" s="1460" t="s">
        <v>5197</v>
      </c>
      <c r="TTG1" s="1460" t="s">
        <v>5197</v>
      </c>
      <c r="TTH1" s="1460" t="s">
        <v>5197</v>
      </c>
      <c r="TTI1" s="1460" t="s">
        <v>5197</v>
      </c>
      <c r="TTJ1" s="1460" t="s">
        <v>5197</v>
      </c>
      <c r="TTK1" s="1460" t="s">
        <v>5197</v>
      </c>
      <c r="TTL1" s="1460" t="s">
        <v>5197</v>
      </c>
      <c r="TTM1" s="1460" t="s">
        <v>5197</v>
      </c>
      <c r="TTN1" s="1460" t="s">
        <v>5197</v>
      </c>
      <c r="TTO1" s="1460" t="s">
        <v>5197</v>
      </c>
      <c r="TTP1" s="1460" t="s">
        <v>5197</v>
      </c>
      <c r="TTQ1" s="1460" t="s">
        <v>5197</v>
      </c>
      <c r="TTR1" s="1460" t="s">
        <v>5197</v>
      </c>
      <c r="TTS1" s="1460" t="s">
        <v>5197</v>
      </c>
      <c r="TTT1" s="1460" t="s">
        <v>5197</v>
      </c>
      <c r="TTU1" s="1460" t="s">
        <v>5197</v>
      </c>
      <c r="TTV1" s="1460" t="s">
        <v>5197</v>
      </c>
      <c r="TTW1" s="1460" t="s">
        <v>5197</v>
      </c>
      <c r="TTX1" s="1460" t="s">
        <v>5197</v>
      </c>
      <c r="TTY1" s="1460" t="s">
        <v>5197</v>
      </c>
      <c r="TTZ1" s="1460" t="s">
        <v>5197</v>
      </c>
      <c r="TUA1" s="1460" t="s">
        <v>5197</v>
      </c>
      <c r="TUB1" s="1460" t="s">
        <v>5197</v>
      </c>
      <c r="TUC1" s="1460" t="s">
        <v>5197</v>
      </c>
      <c r="TUD1" s="1460" t="s">
        <v>5197</v>
      </c>
      <c r="TUE1" s="1460" t="s">
        <v>5197</v>
      </c>
      <c r="TUF1" s="1460" t="s">
        <v>5197</v>
      </c>
      <c r="TUG1" s="1460" t="s">
        <v>5197</v>
      </c>
      <c r="TUH1" s="1460" t="s">
        <v>5197</v>
      </c>
      <c r="TUI1" s="1460" t="s">
        <v>5197</v>
      </c>
      <c r="TUJ1" s="1460" t="s">
        <v>5197</v>
      </c>
      <c r="TUK1" s="1460" t="s">
        <v>5197</v>
      </c>
      <c r="TUL1" s="1460" t="s">
        <v>5197</v>
      </c>
      <c r="TUM1" s="1460" t="s">
        <v>5197</v>
      </c>
      <c r="TUN1" s="1460" t="s">
        <v>5197</v>
      </c>
      <c r="TUO1" s="1460" t="s">
        <v>5197</v>
      </c>
      <c r="TUP1" s="1460" t="s">
        <v>5197</v>
      </c>
      <c r="TUQ1" s="1460" t="s">
        <v>5197</v>
      </c>
      <c r="TUR1" s="1460" t="s">
        <v>5197</v>
      </c>
      <c r="TUS1" s="1460" t="s">
        <v>5197</v>
      </c>
      <c r="TUT1" s="1460" t="s">
        <v>5197</v>
      </c>
      <c r="TUU1" s="1460" t="s">
        <v>5197</v>
      </c>
      <c r="TUV1" s="1460" t="s">
        <v>5197</v>
      </c>
      <c r="TUW1" s="1460" t="s">
        <v>5197</v>
      </c>
      <c r="TUX1" s="1460" t="s">
        <v>5197</v>
      </c>
      <c r="TUY1" s="1460" t="s">
        <v>5197</v>
      </c>
      <c r="TUZ1" s="1460" t="s">
        <v>5197</v>
      </c>
      <c r="TVA1" s="1460" t="s">
        <v>5197</v>
      </c>
      <c r="TVB1" s="1460" t="s">
        <v>5197</v>
      </c>
      <c r="TVC1" s="1460" t="s">
        <v>5197</v>
      </c>
      <c r="TVD1" s="1460" t="s">
        <v>5197</v>
      </c>
      <c r="TVE1" s="1460" t="s">
        <v>5197</v>
      </c>
      <c r="TVF1" s="1460" t="s">
        <v>5197</v>
      </c>
      <c r="TVG1" s="1460" t="s">
        <v>5197</v>
      </c>
      <c r="TVH1" s="1460" t="s">
        <v>5197</v>
      </c>
      <c r="TVI1" s="1460" t="s">
        <v>5197</v>
      </c>
      <c r="TVJ1" s="1460" t="s">
        <v>5197</v>
      </c>
      <c r="TVK1" s="1460" t="s">
        <v>5197</v>
      </c>
      <c r="TVL1" s="1460" t="s">
        <v>5197</v>
      </c>
      <c r="TVM1" s="1460" t="s">
        <v>5197</v>
      </c>
      <c r="TVN1" s="1460" t="s">
        <v>5197</v>
      </c>
      <c r="TVO1" s="1460" t="s">
        <v>5197</v>
      </c>
      <c r="TVP1" s="1460" t="s">
        <v>5197</v>
      </c>
      <c r="TVQ1" s="1460" t="s">
        <v>5197</v>
      </c>
      <c r="TVR1" s="1460" t="s">
        <v>5197</v>
      </c>
      <c r="TVS1" s="1460" t="s">
        <v>5197</v>
      </c>
      <c r="TVT1" s="1460" t="s">
        <v>5197</v>
      </c>
      <c r="TVU1" s="1460" t="s">
        <v>5197</v>
      </c>
      <c r="TVV1" s="1460" t="s">
        <v>5197</v>
      </c>
      <c r="TVW1" s="1460" t="s">
        <v>5197</v>
      </c>
      <c r="TVX1" s="1460" t="s">
        <v>5197</v>
      </c>
      <c r="TVY1" s="1460" t="s">
        <v>5197</v>
      </c>
      <c r="TVZ1" s="1460" t="s">
        <v>5197</v>
      </c>
      <c r="TWA1" s="1460" t="s">
        <v>5197</v>
      </c>
      <c r="TWB1" s="1460" t="s">
        <v>5197</v>
      </c>
      <c r="TWC1" s="1460" t="s">
        <v>5197</v>
      </c>
      <c r="TWD1" s="1460" t="s">
        <v>5197</v>
      </c>
      <c r="TWE1" s="1460" t="s">
        <v>5197</v>
      </c>
      <c r="TWF1" s="1460" t="s">
        <v>5197</v>
      </c>
      <c r="TWG1" s="1460" t="s">
        <v>5197</v>
      </c>
      <c r="TWH1" s="1460" t="s">
        <v>5197</v>
      </c>
      <c r="TWI1" s="1460" t="s">
        <v>5197</v>
      </c>
      <c r="TWJ1" s="1460" t="s">
        <v>5197</v>
      </c>
      <c r="TWK1" s="1460" t="s">
        <v>5197</v>
      </c>
      <c r="TWL1" s="1460" t="s">
        <v>5197</v>
      </c>
      <c r="TWM1" s="1460" t="s">
        <v>5197</v>
      </c>
      <c r="TWN1" s="1460" t="s">
        <v>5197</v>
      </c>
      <c r="TWO1" s="1460" t="s">
        <v>5197</v>
      </c>
      <c r="TWP1" s="1460" t="s">
        <v>5197</v>
      </c>
      <c r="TWQ1" s="1460" t="s">
        <v>5197</v>
      </c>
      <c r="TWR1" s="1460" t="s">
        <v>5197</v>
      </c>
      <c r="TWS1" s="1460" t="s">
        <v>5197</v>
      </c>
      <c r="TWT1" s="1460" t="s">
        <v>5197</v>
      </c>
      <c r="TWU1" s="1460" t="s">
        <v>5197</v>
      </c>
      <c r="TWV1" s="1460" t="s">
        <v>5197</v>
      </c>
      <c r="TWW1" s="1460" t="s">
        <v>5197</v>
      </c>
      <c r="TWX1" s="1460" t="s">
        <v>5197</v>
      </c>
      <c r="TWY1" s="1460" t="s">
        <v>5197</v>
      </c>
      <c r="TWZ1" s="1460" t="s">
        <v>5197</v>
      </c>
      <c r="TXA1" s="1460" t="s">
        <v>5197</v>
      </c>
      <c r="TXB1" s="1460" t="s">
        <v>5197</v>
      </c>
      <c r="TXC1" s="1460" t="s">
        <v>5197</v>
      </c>
      <c r="TXD1" s="1460" t="s">
        <v>5197</v>
      </c>
      <c r="TXE1" s="1460" t="s">
        <v>5197</v>
      </c>
      <c r="TXF1" s="1460" t="s">
        <v>5197</v>
      </c>
      <c r="TXG1" s="1460" t="s">
        <v>5197</v>
      </c>
      <c r="TXH1" s="1460" t="s">
        <v>5197</v>
      </c>
      <c r="TXI1" s="1460" t="s">
        <v>5197</v>
      </c>
      <c r="TXJ1" s="1460" t="s">
        <v>5197</v>
      </c>
      <c r="TXK1" s="1460" t="s">
        <v>5197</v>
      </c>
      <c r="TXL1" s="1460" t="s">
        <v>5197</v>
      </c>
      <c r="TXM1" s="1460" t="s">
        <v>5197</v>
      </c>
      <c r="TXN1" s="1460" t="s">
        <v>5197</v>
      </c>
      <c r="TXO1" s="1460" t="s">
        <v>5197</v>
      </c>
      <c r="TXP1" s="1460" t="s">
        <v>5197</v>
      </c>
      <c r="TXQ1" s="1460" t="s">
        <v>5197</v>
      </c>
      <c r="TXR1" s="1460" t="s">
        <v>5197</v>
      </c>
      <c r="TXS1" s="1460" t="s">
        <v>5197</v>
      </c>
      <c r="TXT1" s="1460" t="s">
        <v>5197</v>
      </c>
      <c r="TXU1" s="1460" t="s">
        <v>5197</v>
      </c>
      <c r="TXV1" s="1460" t="s">
        <v>5197</v>
      </c>
      <c r="TXW1" s="1460" t="s">
        <v>5197</v>
      </c>
      <c r="TXX1" s="1460" t="s">
        <v>5197</v>
      </c>
      <c r="TXY1" s="1460" t="s">
        <v>5197</v>
      </c>
      <c r="TXZ1" s="1460" t="s">
        <v>5197</v>
      </c>
      <c r="TYA1" s="1460" t="s">
        <v>5197</v>
      </c>
      <c r="TYB1" s="1460" t="s">
        <v>5197</v>
      </c>
      <c r="TYC1" s="1460" t="s">
        <v>5197</v>
      </c>
      <c r="TYD1" s="1460" t="s">
        <v>5197</v>
      </c>
      <c r="TYE1" s="1460" t="s">
        <v>5197</v>
      </c>
      <c r="TYF1" s="1460" t="s">
        <v>5197</v>
      </c>
      <c r="TYG1" s="1460" t="s">
        <v>5197</v>
      </c>
      <c r="TYH1" s="1460" t="s">
        <v>5197</v>
      </c>
      <c r="TYI1" s="1460" t="s">
        <v>5197</v>
      </c>
      <c r="TYJ1" s="1460" t="s">
        <v>5197</v>
      </c>
      <c r="TYK1" s="1460" t="s">
        <v>5197</v>
      </c>
      <c r="TYL1" s="1460" t="s">
        <v>5197</v>
      </c>
      <c r="TYM1" s="1460" t="s">
        <v>5197</v>
      </c>
      <c r="TYN1" s="1460" t="s">
        <v>5197</v>
      </c>
      <c r="TYO1" s="1460" t="s">
        <v>5197</v>
      </c>
      <c r="TYP1" s="1460" t="s">
        <v>5197</v>
      </c>
      <c r="TYQ1" s="1460" t="s">
        <v>5197</v>
      </c>
      <c r="TYR1" s="1460" t="s">
        <v>5197</v>
      </c>
      <c r="TYS1" s="1460" t="s">
        <v>5197</v>
      </c>
      <c r="TYT1" s="1460" t="s">
        <v>5197</v>
      </c>
      <c r="TYU1" s="1460" t="s">
        <v>5197</v>
      </c>
      <c r="TYV1" s="1460" t="s">
        <v>5197</v>
      </c>
      <c r="TYW1" s="1460" t="s">
        <v>5197</v>
      </c>
      <c r="TYX1" s="1460" t="s">
        <v>5197</v>
      </c>
      <c r="TYY1" s="1460" t="s">
        <v>5197</v>
      </c>
      <c r="TYZ1" s="1460" t="s">
        <v>5197</v>
      </c>
      <c r="TZA1" s="1460" t="s">
        <v>5197</v>
      </c>
      <c r="TZB1" s="1460" t="s">
        <v>5197</v>
      </c>
      <c r="TZC1" s="1460" t="s">
        <v>5197</v>
      </c>
      <c r="TZD1" s="1460" t="s">
        <v>5197</v>
      </c>
      <c r="TZE1" s="1460" t="s">
        <v>5197</v>
      </c>
      <c r="TZF1" s="1460" t="s">
        <v>5197</v>
      </c>
      <c r="TZG1" s="1460" t="s">
        <v>5197</v>
      </c>
      <c r="TZH1" s="1460" t="s">
        <v>5197</v>
      </c>
      <c r="TZI1" s="1460" t="s">
        <v>5197</v>
      </c>
      <c r="TZJ1" s="1460" t="s">
        <v>5197</v>
      </c>
      <c r="TZK1" s="1460" t="s">
        <v>5197</v>
      </c>
      <c r="TZL1" s="1460" t="s">
        <v>5197</v>
      </c>
      <c r="TZM1" s="1460" t="s">
        <v>5197</v>
      </c>
      <c r="TZN1" s="1460" t="s">
        <v>5197</v>
      </c>
      <c r="TZO1" s="1460" t="s">
        <v>5197</v>
      </c>
      <c r="TZP1" s="1460" t="s">
        <v>5197</v>
      </c>
      <c r="TZQ1" s="1460" t="s">
        <v>5197</v>
      </c>
      <c r="TZR1" s="1460" t="s">
        <v>5197</v>
      </c>
      <c r="TZS1" s="1460" t="s">
        <v>5197</v>
      </c>
      <c r="TZT1" s="1460" t="s">
        <v>5197</v>
      </c>
      <c r="TZU1" s="1460" t="s">
        <v>5197</v>
      </c>
      <c r="TZV1" s="1460" t="s">
        <v>5197</v>
      </c>
      <c r="TZW1" s="1460" t="s">
        <v>5197</v>
      </c>
      <c r="TZX1" s="1460" t="s">
        <v>5197</v>
      </c>
      <c r="TZY1" s="1460" t="s">
        <v>5197</v>
      </c>
      <c r="TZZ1" s="1460" t="s">
        <v>5197</v>
      </c>
      <c r="UAA1" s="1460" t="s">
        <v>5197</v>
      </c>
      <c r="UAB1" s="1460" t="s">
        <v>5197</v>
      </c>
      <c r="UAC1" s="1460" t="s">
        <v>5197</v>
      </c>
      <c r="UAD1" s="1460" t="s">
        <v>5197</v>
      </c>
      <c r="UAE1" s="1460" t="s">
        <v>5197</v>
      </c>
      <c r="UAF1" s="1460" t="s">
        <v>5197</v>
      </c>
      <c r="UAG1" s="1460" t="s">
        <v>5197</v>
      </c>
      <c r="UAH1" s="1460" t="s">
        <v>5197</v>
      </c>
      <c r="UAI1" s="1460" t="s">
        <v>5197</v>
      </c>
      <c r="UAJ1" s="1460" t="s">
        <v>5197</v>
      </c>
      <c r="UAK1" s="1460" t="s">
        <v>5197</v>
      </c>
      <c r="UAL1" s="1460" t="s">
        <v>5197</v>
      </c>
      <c r="UAM1" s="1460" t="s">
        <v>5197</v>
      </c>
      <c r="UAN1" s="1460" t="s">
        <v>5197</v>
      </c>
      <c r="UAO1" s="1460" t="s">
        <v>5197</v>
      </c>
      <c r="UAP1" s="1460" t="s">
        <v>5197</v>
      </c>
      <c r="UAQ1" s="1460" t="s">
        <v>5197</v>
      </c>
      <c r="UAR1" s="1460" t="s">
        <v>5197</v>
      </c>
      <c r="UAS1" s="1460" t="s">
        <v>5197</v>
      </c>
      <c r="UAT1" s="1460" t="s">
        <v>5197</v>
      </c>
      <c r="UAU1" s="1460" t="s">
        <v>5197</v>
      </c>
      <c r="UAV1" s="1460" t="s">
        <v>5197</v>
      </c>
      <c r="UAW1" s="1460" t="s">
        <v>5197</v>
      </c>
      <c r="UAX1" s="1460" t="s">
        <v>5197</v>
      </c>
      <c r="UAY1" s="1460" t="s">
        <v>5197</v>
      </c>
      <c r="UAZ1" s="1460" t="s">
        <v>5197</v>
      </c>
      <c r="UBA1" s="1460" t="s">
        <v>5197</v>
      </c>
      <c r="UBB1" s="1460" t="s">
        <v>5197</v>
      </c>
      <c r="UBC1" s="1460" t="s">
        <v>5197</v>
      </c>
      <c r="UBD1" s="1460" t="s">
        <v>5197</v>
      </c>
      <c r="UBE1" s="1460" t="s">
        <v>5197</v>
      </c>
      <c r="UBF1" s="1460" t="s">
        <v>5197</v>
      </c>
      <c r="UBG1" s="1460" t="s">
        <v>5197</v>
      </c>
      <c r="UBH1" s="1460" t="s">
        <v>5197</v>
      </c>
      <c r="UBI1" s="1460" t="s">
        <v>5197</v>
      </c>
      <c r="UBJ1" s="1460" t="s">
        <v>5197</v>
      </c>
      <c r="UBK1" s="1460" t="s">
        <v>5197</v>
      </c>
      <c r="UBL1" s="1460" t="s">
        <v>5197</v>
      </c>
      <c r="UBM1" s="1460" t="s">
        <v>5197</v>
      </c>
      <c r="UBN1" s="1460" t="s">
        <v>5197</v>
      </c>
      <c r="UBO1" s="1460" t="s">
        <v>5197</v>
      </c>
      <c r="UBP1" s="1460" t="s">
        <v>5197</v>
      </c>
      <c r="UBQ1" s="1460" t="s">
        <v>5197</v>
      </c>
      <c r="UBR1" s="1460" t="s">
        <v>5197</v>
      </c>
      <c r="UBS1" s="1460" t="s">
        <v>5197</v>
      </c>
      <c r="UBT1" s="1460" t="s">
        <v>5197</v>
      </c>
      <c r="UBU1" s="1460" t="s">
        <v>5197</v>
      </c>
      <c r="UBV1" s="1460" t="s">
        <v>5197</v>
      </c>
      <c r="UBW1" s="1460" t="s">
        <v>5197</v>
      </c>
      <c r="UBX1" s="1460" t="s">
        <v>5197</v>
      </c>
      <c r="UBY1" s="1460" t="s">
        <v>5197</v>
      </c>
      <c r="UBZ1" s="1460" t="s">
        <v>5197</v>
      </c>
      <c r="UCA1" s="1460" t="s">
        <v>5197</v>
      </c>
      <c r="UCB1" s="1460" t="s">
        <v>5197</v>
      </c>
      <c r="UCC1" s="1460" t="s">
        <v>5197</v>
      </c>
      <c r="UCD1" s="1460" t="s">
        <v>5197</v>
      </c>
      <c r="UCE1" s="1460" t="s">
        <v>5197</v>
      </c>
      <c r="UCF1" s="1460" t="s">
        <v>5197</v>
      </c>
      <c r="UCG1" s="1460" t="s">
        <v>5197</v>
      </c>
      <c r="UCH1" s="1460" t="s">
        <v>5197</v>
      </c>
      <c r="UCI1" s="1460" t="s">
        <v>5197</v>
      </c>
      <c r="UCJ1" s="1460" t="s">
        <v>5197</v>
      </c>
      <c r="UCK1" s="1460" t="s">
        <v>5197</v>
      </c>
      <c r="UCL1" s="1460" t="s">
        <v>5197</v>
      </c>
      <c r="UCM1" s="1460" t="s">
        <v>5197</v>
      </c>
      <c r="UCN1" s="1460" t="s">
        <v>5197</v>
      </c>
      <c r="UCO1" s="1460" t="s">
        <v>5197</v>
      </c>
      <c r="UCP1" s="1460" t="s">
        <v>5197</v>
      </c>
      <c r="UCQ1" s="1460" t="s">
        <v>5197</v>
      </c>
      <c r="UCR1" s="1460" t="s">
        <v>5197</v>
      </c>
      <c r="UCS1" s="1460" t="s">
        <v>5197</v>
      </c>
      <c r="UCT1" s="1460" t="s">
        <v>5197</v>
      </c>
      <c r="UCU1" s="1460" t="s">
        <v>5197</v>
      </c>
      <c r="UCV1" s="1460" t="s">
        <v>5197</v>
      </c>
      <c r="UCW1" s="1460" t="s">
        <v>5197</v>
      </c>
      <c r="UCX1" s="1460" t="s">
        <v>5197</v>
      </c>
      <c r="UCY1" s="1460" t="s">
        <v>5197</v>
      </c>
      <c r="UCZ1" s="1460" t="s">
        <v>5197</v>
      </c>
      <c r="UDA1" s="1460" t="s">
        <v>5197</v>
      </c>
      <c r="UDB1" s="1460" t="s">
        <v>5197</v>
      </c>
      <c r="UDC1" s="1460" t="s">
        <v>5197</v>
      </c>
      <c r="UDD1" s="1460" t="s">
        <v>5197</v>
      </c>
      <c r="UDE1" s="1460" t="s">
        <v>5197</v>
      </c>
      <c r="UDF1" s="1460" t="s">
        <v>5197</v>
      </c>
      <c r="UDG1" s="1460" t="s">
        <v>5197</v>
      </c>
      <c r="UDH1" s="1460" t="s">
        <v>5197</v>
      </c>
      <c r="UDI1" s="1460" t="s">
        <v>5197</v>
      </c>
      <c r="UDJ1" s="1460" t="s">
        <v>5197</v>
      </c>
      <c r="UDK1" s="1460" t="s">
        <v>5197</v>
      </c>
      <c r="UDL1" s="1460" t="s">
        <v>5197</v>
      </c>
      <c r="UDM1" s="1460" t="s">
        <v>5197</v>
      </c>
      <c r="UDN1" s="1460" t="s">
        <v>5197</v>
      </c>
      <c r="UDO1" s="1460" t="s">
        <v>5197</v>
      </c>
      <c r="UDP1" s="1460" t="s">
        <v>5197</v>
      </c>
      <c r="UDQ1" s="1460" t="s">
        <v>5197</v>
      </c>
      <c r="UDR1" s="1460" t="s">
        <v>5197</v>
      </c>
      <c r="UDS1" s="1460" t="s">
        <v>5197</v>
      </c>
      <c r="UDT1" s="1460" t="s">
        <v>5197</v>
      </c>
      <c r="UDU1" s="1460" t="s">
        <v>5197</v>
      </c>
      <c r="UDV1" s="1460" t="s">
        <v>5197</v>
      </c>
      <c r="UDW1" s="1460" t="s">
        <v>5197</v>
      </c>
      <c r="UDX1" s="1460" t="s">
        <v>5197</v>
      </c>
      <c r="UDY1" s="1460" t="s">
        <v>5197</v>
      </c>
      <c r="UDZ1" s="1460" t="s">
        <v>5197</v>
      </c>
      <c r="UEA1" s="1460" t="s">
        <v>5197</v>
      </c>
      <c r="UEB1" s="1460" t="s">
        <v>5197</v>
      </c>
      <c r="UEC1" s="1460" t="s">
        <v>5197</v>
      </c>
      <c r="UED1" s="1460" t="s">
        <v>5197</v>
      </c>
      <c r="UEE1" s="1460" t="s">
        <v>5197</v>
      </c>
      <c r="UEF1" s="1460" t="s">
        <v>5197</v>
      </c>
      <c r="UEG1" s="1460" t="s">
        <v>5197</v>
      </c>
      <c r="UEH1" s="1460" t="s">
        <v>5197</v>
      </c>
      <c r="UEI1" s="1460" t="s">
        <v>5197</v>
      </c>
      <c r="UEJ1" s="1460" t="s">
        <v>5197</v>
      </c>
      <c r="UEK1" s="1460" t="s">
        <v>5197</v>
      </c>
      <c r="UEL1" s="1460" t="s">
        <v>5197</v>
      </c>
      <c r="UEM1" s="1460" t="s">
        <v>5197</v>
      </c>
      <c r="UEN1" s="1460" t="s">
        <v>5197</v>
      </c>
      <c r="UEO1" s="1460" t="s">
        <v>5197</v>
      </c>
      <c r="UEP1" s="1460" t="s">
        <v>5197</v>
      </c>
      <c r="UEQ1" s="1460" t="s">
        <v>5197</v>
      </c>
      <c r="UER1" s="1460" t="s">
        <v>5197</v>
      </c>
      <c r="UES1" s="1460" t="s">
        <v>5197</v>
      </c>
      <c r="UET1" s="1460" t="s">
        <v>5197</v>
      </c>
      <c r="UEU1" s="1460" t="s">
        <v>5197</v>
      </c>
      <c r="UEV1" s="1460" t="s">
        <v>5197</v>
      </c>
      <c r="UEW1" s="1460" t="s">
        <v>5197</v>
      </c>
      <c r="UEX1" s="1460" t="s">
        <v>5197</v>
      </c>
      <c r="UEY1" s="1460" t="s">
        <v>5197</v>
      </c>
      <c r="UEZ1" s="1460" t="s">
        <v>5197</v>
      </c>
      <c r="UFA1" s="1460" t="s">
        <v>5197</v>
      </c>
      <c r="UFB1" s="1460" t="s">
        <v>5197</v>
      </c>
      <c r="UFC1" s="1460" t="s">
        <v>5197</v>
      </c>
      <c r="UFD1" s="1460" t="s">
        <v>5197</v>
      </c>
      <c r="UFE1" s="1460" t="s">
        <v>5197</v>
      </c>
      <c r="UFF1" s="1460" t="s">
        <v>5197</v>
      </c>
      <c r="UFG1" s="1460" t="s">
        <v>5197</v>
      </c>
      <c r="UFH1" s="1460" t="s">
        <v>5197</v>
      </c>
      <c r="UFI1" s="1460" t="s">
        <v>5197</v>
      </c>
      <c r="UFJ1" s="1460" t="s">
        <v>5197</v>
      </c>
      <c r="UFK1" s="1460" t="s">
        <v>5197</v>
      </c>
      <c r="UFL1" s="1460" t="s">
        <v>5197</v>
      </c>
      <c r="UFM1" s="1460" t="s">
        <v>5197</v>
      </c>
      <c r="UFN1" s="1460" t="s">
        <v>5197</v>
      </c>
      <c r="UFO1" s="1460" t="s">
        <v>5197</v>
      </c>
      <c r="UFP1" s="1460" t="s">
        <v>5197</v>
      </c>
      <c r="UFQ1" s="1460" t="s">
        <v>5197</v>
      </c>
      <c r="UFR1" s="1460" t="s">
        <v>5197</v>
      </c>
      <c r="UFS1" s="1460" t="s">
        <v>5197</v>
      </c>
      <c r="UFT1" s="1460" t="s">
        <v>5197</v>
      </c>
      <c r="UFU1" s="1460" t="s">
        <v>5197</v>
      </c>
      <c r="UFV1" s="1460" t="s">
        <v>5197</v>
      </c>
      <c r="UFW1" s="1460" t="s">
        <v>5197</v>
      </c>
      <c r="UFX1" s="1460" t="s">
        <v>5197</v>
      </c>
      <c r="UFY1" s="1460" t="s">
        <v>5197</v>
      </c>
      <c r="UFZ1" s="1460" t="s">
        <v>5197</v>
      </c>
      <c r="UGA1" s="1460" t="s">
        <v>5197</v>
      </c>
      <c r="UGB1" s="1460" t="s">
        <v>5197</v>
      </c>
      <c r="UGC1" s="1460" t="s">
        <v>5197</v>
      </c>
      <c r="UGD1" s="1460" t="s">
        <v>5197</v>
      </c>
      <c r="UGE1" s="1460" t="s">
        <v>5197</v>
      </c>
      <c r="UGF1" s="1460" t="s">
        <v>5197</v>
      </c>
      <c r="UGG1" s="1460" t="s">
        <v>5197</v>
      </c>
      <c r="UGH1" s="1460" t="s">
        <v>5197</v>
      </c>
      <c r="UGI1" s="1460" t="s">
        <v>5197</v>
      </c>
      <c r="UGJ1" s="1460" t="s">
        <v>5197</v>
      </c>
      <c r="UGK1" s="1460" t="s">
        <v>5197</v>
      </c>
      <c r="UGL1" s="1460" t="s">
        <v>5197</v>
      </c>
      <c r="UGM1" s="1460" t="s">
        <v>5197</v>
      </c>
      <c r="UGN1" s="1460" t="s">
        <v>5197</v>
      </c>
      <c r="UGO1" s="1460" t="s">
        <v>5197</v>
      </c>
      <c r="UGP1" s="1460" t="s">
        <v>5197</v>
      </c>
      <c r="UGQ1" s="1460" t="s">
        <v>5197</v>
      </c>
      <c r="UGR1" s="1460" t="s">
        <v>5197</v>
      </c>
      <c r="UGS1" s="1460" t="s">
        <v>5197</v>
      </c>
      <c r="UGT1" s="1460" t="s">
        <v>5197</v>
      </c>
      <c r="UGU1" s="1460" t="s">
        <v>5197</v>
      </c>
      <c r="UGV1" s="1460" t="s">
        <v>5197</v>
      </c>
      <c r="UGW1" s="1460" t="s">
        <v>5197</v>
      </c>
      <c r="UGX1" s="1460" t="s">
        <v>5197</v>
      </c>
      <c r="UGY1" s="1460" t="s">
        <v>5197</v>
      </c>
      <c r="UGZ1" s="1460" t="s">
        <v>5197</v>
      </c>
      <c r="UHA1" s="1460" t="s">
        <v>5197</v>
      </c>
      <c r="UHB1" s="1460" t="s">
        <v>5197</v>
      </c>
      <c r="UHC1" s="1460" t="s">
        <v>5197</v>
      </c>
      <c r="UHD1" s="1460" t="s">
        <v>5197</v>
      </c>
      <c r="UHE1" s="1460" t="s">
        <v>5197</v>
      </c>
      <c r="UHF1" s="1460" t="s">
        <v>5197</v>
      </c>
      <c r="UHG1" s="1460" t="s">
        <v>5197</v>
      </c>
      <c r="UHH1" s="1460" t="s">
        <v>5197</v>
      </c>
      <c r="UHI1" s="1460" t="s">
        <v>5197</v>
      </c>
      <c r="UHJ1" s="1460" t="s">
        <v>5197</v>
      </c>
      <c r="UHK1" s="1460" t="s">
        <v>5197</v>
      </c>
      <c r="UHL1" s="1460" t="s">
        <v>5197</v>
      </c>
      <c r="UHM1" s="1460" t="s">
        <v>5197</v>
      </c>
      <c r="UHN1" s="1460" t="s">
        <v>5197</v>
      </c>
      <c r="UHO1" s="1460" t="s">
        <v>5197</v>
      </c>
      <c r="UHP1" s="1460" t="s">
        <v>5197</v>
      </c>
      <c r="UHQ1" s="1460" t="s">
        <v>5197</v>
      </c>
      <c r="UHR1" s="1460" t="s">
        <v>5197</v>
      </c>
      <c r="UHS1" s="1460" t="s">
        <v>5197</v>
      </c>
      <c r="UHT1" s="1460" t="s">
        <v>5197</v>
      </c>
      <c r="UHU1" s="1460" t="s">
        <v>5197</v>
      </c>
      <c r="UHV1" s="1460" t="s">
        <v>5197</v>
      </c>
      <c r="UHW1" s="1460" t="s">
        <v>5197</v>
      </c>
      <c r="UHX1" s="1460" t="s">
        <v>5197</v>
      </c>
      <c r="UHY1" s="1460" t="s">
        <v>5197</v>
      </c>
      <c r="UHZ1" s="1460" t="s">
        <v>5197</v>
      </c>
      <c r="UIA1" s="1460" t="s">
        <v>5197</v>
      </c>
      <c r="UIB1" s="1460" t="s">
        <v>5197</v>
      </c>
      <c r="UIC1" s="1460" t="s">
        <v>5197</v>
      </c>
      <c r="UID1" s="1460" t="s">
        <v>5197</v>
      </c>
      <c r="UIE1" s="1460" t="s">
        <v>5197</v>
      </c>
      <c r="UIF1" s="1460" t="s">
        <v>5197</v>
      </c>
      <c r="UIG1" s="1460" t="s">
        <v>5197</v>
      </c>
      <c r="UIH1" s="1460" t="s">
        <v>5197</v>
      </c>
      <c r="UII1" s="1460" t="s">
        <v>5197</v>
      </c>
      <c r="UIJ1" s="1460" t="s">
        <v>5197</v>
      </c>
      <c r="UIK1" s="1460" t="s">
        <v>5197</v>
      </c>
      <c r="UIL1" s="1460" t="s">
        <v>5197</v>
      </c>
      <c r="UIM1" s="1460" t="s">
        <v>5197</v>
      </c>
      <c r="UIN1" s="1460" t="s">
        <v>5197</v>
      </c>
      <c r="UIO1" s="1460" t="s">
        <v>5197</v>
      </c>
      <c r="UIP1" s="1460" t="s">
        <v>5197</v>
      </c>
      <c r="UIQ1" s="1460" t="s">
        <v>5197</v>
      </c>
      <c r="UIR1" s="1460" t="s">
        <v>5197</v>
      </c>
      <c r="UIS1" s="1460" t="s">
        <v>5197</v>
      </c>
      <c r="UIT1" s="1460" t="s">
        <v>5197</v>
      </c>
      <c r="UIU1" s="1460" t="s">
        <v>5197</v>
      </c>
      <c r="UIV1" s="1460" t="s">
        <v>5197</v>
      </c>
      <c r="UIW1" s="1460" t="s">
        <v>5197</v>
      </c>
      <c r="UIX1" s="1460" t="s">
        <v>5197</v>
      </c>
      <c r="UIY1" s="1460" t="s">
        <v>5197</v>
      </c>
      <c r="UIZ1" s="1460" t="s">
        <v>5197</v>
      </c>
      <c r="UJA1" s="1460" t="s">
        <v>5197</v>
      </c>
      <c r="UJB1" s="1460" t="s">
        <v>5197</v>
      </c>
      <c r="UJC1" s="1460" t="s">
        <v>5197</v>
      </c>
      <c r="UJD1" s="1460" t="s">
        <v>5197</v>
      </c>
      <c r="UJE1" s="1460" t="s">
        <v>5197</v>
      </c>
      <c r="UJF1" s="1460" t="s">
        <v>5197</v>
      </c>
      <c r="UJG1" s="1460" t="s">
        <v>5197</v>
      </c>
      <c r="UJH1" s="1460" t="s">
        <v>5197</v>
      </c>
      <c r="UJI1" s="1460" t="s">
        <v>5197</v>
      </c>
      <c r="UJJ1" s="1460" t="s">
        <v>5197</v>
      </c>
      <c r="UJK1" s="1460" t="s">
        <v>5197</v>
      </c>
      <c r="UJL1" s="1460" t="s">
        <v>5197</v>
      </c>
      <c r="UJM1" s="1460" t="s">
        <v>5197</v>
      </c>
      <c r="UJN1" s="1460" t="s">
        <v>5197</v>
      </c>
      <c r="UJO1" s="1460" t="s">
        <v>5197</v>
      </c>
      <c r="UJP1" s="1460" t="s">
        <v>5197</v>
      </c>
      <c r="UJQ1" s="1460" t="s">
        <v>5197</v>
      </c>
      <c r="UJR1" s="1460" t="s">
        <v>5197</v>
      </c>
      <c r="UJS1" s="1460" t="s">
        <v>5197</v>
      </c>
      <c r="UJT1" s="1460" t="s">
        <v>5197</v>
      </c>
      <c r="UJU1" s="1460" t="s">
        <v>5197</v>
      </c>
      <c r="UJV1" s="1460" t="s">
        <v>5197</v>
      </c>
      <c r="UJW1" s="1460" t="s">
        <v>5197</v>
      </c>
      <c r="UJX1" s="1460" t="s">
        <v>5197</v>
      </c>
      <c r="UJY1" s="1460" t="s">
        <v>5197</v>
      </c>
      <c r="UJZ1" s="1460" t="s">
        <v>5197</v>
      </c>
      <c r="UKA1" s="1460" t="s">
        <v>5197</v>
      </c>
      <c r="UKB1" s="1460" t="s">
        <v>5197</v>
      </c>
      <c r="UKC1" s="1460" t="s">
        <v>5197</v>
      </c>
      <c r="UKD1" s="1460" t="s">
        <v>5197</v>
      </c>
      <c r="UKE1" s="1460" t="s">
        <v>5197</v>
      </c>
      <c r="UKF1" s="1460" t="s">
        <v>5197</v>
      </c>
      <c r="UKG1" s="1460" t="s">
        <v>5197</v>
      </c>
      <c r="UKH1" s="1460" t="s">
        <v>5197</v>
      </c>
      <c r="UKI1" s="1460" t="s">
        <v>5197</v>
      </c>
      <c r="UKJ1" s="1460" t="s">
        <v>5197</v>
      </c>
      <c r="UKK1" s="1460" t="s">
        <v>5197</v>
      </c>
      <c r="UKL1" s="1460" t="s">
        <v>5197</v>
      </c>
      <c r="UKM1" s="1460" t="s">
        <v>5197</v>
      </c>
      <c r="UKN1" s="1460" t="s">
        <v>5197</v>
      </c>
      <c r="UKO1" s="1460" t="s">
        <v>5197</v>
      </c>
      <c r="UKP1" s="1460" t="s">
        <v>5197</v>
      </c>
      <c r="UKQ1" s="1460" t="s">
        <v>5197</v>
      </c>
      <c r="UKR1" s="1460" t="s">
        <v>5197</v>
      </c>
      <c r="UKS1" s="1460" t="s">
        <v>5197</v>
      </c>
      <c r="UKT1" s="1460" t="s">
        <v>5197</v>
      </c>
      <c r="UKU1" s="1460" t="s">
        <v>5197</v>
      </c>
      <c r="UKV1" s="1460" t="s">
        <v>5197</v>
      </c>
      <c r="UKW1" s="1460" t="s">
        <v>5197</v>
      </c>
      <c r="UKX1" s="1460" t="s">
        <v>5197</v>
      </c>
      <c r="UKY1" s="1460" t="s">
        <v>5197</v>
      </c>
      <c r="UKZ1" s="1460" t="s">
        <v>5197</v>
      </c>
      <c r="ULA1" s="1460" t="s">
        <v>5197</v>
      </c>
      <c r="ULB1" s="1460" t="s">
        <v>5197</v>
      </c>
      <c r="ULC1" s="1460" t="s">
        <v>5197</v>
      </c>
      <c r="ULD1" s="1460" t="s">
        <v>5197</v>
      </c>
      <c r="ULE1" s="1460" t="s">
        <v>5197</v>
      </c>
      <c r="ULF1" s="1460" t="s">
        <v>5197</v>
      </c>
      <c r="ULG1" s="1460" t="s">
        <v>5197</v>
      </c>
      <c r="ULH1" s="1460" t="s">
        <v>5197</v>
      </c>
      <c r="ULI1" s="1460" t="s">
        <v>5197</v>
      </c>
      <c r="ULJ1" s="1460" t="s">
        <v>5197</v>
      </c>
      <c r="ULK1" s="1460" t="s">
        <v>5197</v>
      </c>
      <c r="ULL1" s="1460" t="s">
        <v>5197</v>
      </c>
      <c r="ULM1" s="1460" t="s">
        <v>5197</v>
      </c>
      <c r="ULN1" s="1460" t="s">
        <v>5197</v>
      </c>
      <c r="ULO1" s="1460" t="s">
        <v>5197</v>
      </c>
      <c r="ULP1" s="1460" t="s">
        <v>5197</v>
      </c>
      <c r="ULQ1" s="1460" t="s">
        <v>5197</v>
      </c>
      <c r="ULR1" s="1460" t="s">
        <v>5197</v>
      </c>
      <c r="ULS1" s="1460" t="s">
        <v>5197</v>
      </c>
      <c r="ULT1" s="1460" t="s">
        <v>5197</v>
      </c>
      <c r="ULU1" s="1460" t="s">
        <v>5197</v>
      </c>
      <c r="ULV1" s="1460" t="s">
        <v>5197</v>
      </c>
      <c r="ULW1" s="1460" t="s">
        <v>5197</v>
      </c>
      <c r="ULX1" s="1460" t="s">
        <v>5197</v>
      </c>
      <c r="ULY1" s="1460" t="s">
        <v>5197</v>
      </c>
      <c r="ULZ1" s="1460" t="s">
        <v>5197</v>
      </c>
      <c r="UMA1" s="1460" t="s">
        <v>5197</v>
      </c>
      <c r="UMB1" s="1460" t="s">
        <v>5197</v>
      </c>
      <c r="UMC1" s="1460" t="s">
        <v>5197</v>
      </c>
      <c r="UMD1" s="1460" t="s">
        <v>5197</v>
      </c>
      <c r="UME1" s="1460" t="s">
        <v>5197</v>
      </c>
      <c r="UMF1" s="1460" t="s">
        <v>5197</v>
      </c>
      <c r="UMG1" s="1460" t="s">
        <v>5197</v>
      </c>
      <c r="UMH1" s="1460" t="s">
        <v>5197</v>
      </c>
      <c r="UMI1" s="1460" t="s">
        <v>5197</v>
      </c>
      <c r="UMJ1" s="1460" t="s">
        <v>5197</v>
      </c>
      <c r="UMK1" s="1460" t="s">
        <v>5197</v>
      </c>
      <c r="UML1" s="1460" t="s">
        <v>5197</v>
      </c>
      <c r="UMM1" s="1460" t="s">
        <v>5197</v>
      </c>
      <c r="UMN1" s="1460" t="s">
        <v>5197</v>
      </c>
      <c r="UMO1" s="1460" t="s">
        <v>5197</v>
      </c>
      <c r="UMP1" s="1460" t="s">
        <v>5197</v>
      </c>
      <c r="UMQ1" s="1460" t="s">
        <v>5197</v>
      </c>
      <c r="UMR1" s="1460" t="s">
        <v>5197</v>
      </c>
      <c r="UMS1" s="1460" t="s">
        <v>5197</v>
      </c>
      <c r="UMT1" s="1460" t="s">
        <v>5197</v>
      </c>
      <c r="UMU1" s="1460" t="s">
        <v>5197</v>
      </c>
      <c r="UMV1" s="1460" t="s">
        <v>5197</v>
      </c>
      <c r="UMW1" s="1460" t="s">
        <v>5197</v>
      </c>
      <c r="UMX1" s="1460" t="s">
        <v>5197</v>
      </c>
      <c r="UMY1" s="1460" t="s">
        <v>5197</v>
      </c>
      <c r="UMZ1" s="1460" t="s">
        <v>5197</v>
      </c>
      <c r="UNA1" s="1460" t="s">
        <v>5197</v>
      </c>
      <c r="UNB1" s="1460" t="s">
        <v>5197</v>
      </c>
      <c r="UNC1" s="1460" t="s">
        <v>5197</v>
      </c>
      <c r="UND1" s="1460" t="s">
        <v>5197</v>
      </c>
      <c r="UNE1" s="1460" t="s">
        <v>5197</v>
      </c>
      <c r="UNF1" s="1460" t="s">
        <v>5197</v>
      </c>
      <c r="UNG1" s="1460" t="s">
        <v>5197</v>
      </c>
      <c r="UNH1" s="1460" t="s">
        <v>5197</v>
      </c>
      <c r="UNI1" s="1460" t="s">
        <v>5197</v>
      </c>
      <c r="UNJ1" s="1460" t="s">
        <v>5197</v>
      </c>
      <c r="UNK1" s="1460" t="s">
        <v>5197</v>
      </c>
      <c r="UNL1" s="1460" t="s">
        <v>5197</v>
      </c>
      <c r="UNM1" s="1460" t="s">
        <v>5197</v>
      </c>
      <c r="UNN1" s="1460" t="s">
        <v>5197</v>
      </c>
      <c r="UNO1" s="1460" t="s">
        <v>5197</v>
      </c>
      <c r="UNP1" s="1460" t="s">
        <v>5197</v>
      </c>
      <c r="UNQ1" s="1460" t="s">
        <v>5197</v>
      </c>
      <c r="UNR1" s="1460" t="s">
        <v>5197</v>
      </c>
      <c r="UNS1" s="1460" t="s">
        <v>5197</v>
      </c>
      <c r="UNT1" s="1460" t="s">
        <v>5197</v>
      </c>
      <c r="UNU1" s="1460" t="s">
        <v>5197</v>
      </c>
      <c r="UNV1" s="1460" t="s">
        <v>5197</v>
      </c>
      <c r="UNW1" s="1460" t="s">
        <v>5197</v>
      </c>
      <c r="UNX1" s="1460" t="s">
        <v>5197</v>
      </c>
      <c r="UNY1" s="1460" t="s">
        <v>5197</v>
      </c>
      <c r="UNZ1" s="1460" t="s">
        <v>5197</v>
      </c>
      <c r="UOA1" s="1460" t="s">
        <v>5197</v>
      </c>
      <c r="UOB1" s="1460" t="s">
        <v>5197</v>
      </c>
      <c r="UOC1" s="1460" t="s">
        <v>5197</v>
      </c>
      <c r="UOD1" s="1460" t="s">
        <v>5197</v>
      </c>
      <c r="UOE1" s="1460" t="s">
        <v>5197</v>
      </c>
      <c r="UOF1" s="1460" t="s">
        <v>5197</v>
      </c>
      <c r="UOG1" s="1460" t="s">
        <v>5197</v>
      </c>
      <c r="UOH1" s="1460" t="s">
        <v>5197</v>
      </c>
      <c r="UOI1" s="1460" t="s">
        <v>5197</v>
      </c>
      <c r="UOJ1" s="1460" t="s">
        <v>5197</v>
      </c>
      <c r="UOK1" s="1460" t="s">
        <v>5197</v>
      </c>
      <c r="UOL1" s="1460" t="s">
        <v>5197</v>
      </c>
      <c r="UOM1" s="1460" t="s">
        <v>5197</v>
      </c>
      <c r="UON1" s="1460" t="s">
        <v>5197</v>
      </c>
      <c r="UOO1" s="1460" t="s">
        <v>5197</v>
      </c>
      <c r="UOP1" s="1460" t="s">
        <v>5197</v>
      </c>
      <c r="UOQ1" s="1460" t="s">
        <v>5197</v>
      </c>
      <c r="UOR1" s="1460" t="s">
        <v>5197</v>
      </c>
      <c r="UOS1" s="1460" t="s">
        <v>5197</v>
      </c>
      <c r="UOT1" s="1460" t="s">
        <v>5197</v>
      </c>
      <c r="UOU1" s="1460" t="s">
        <v>5197</v>
      </c>
      <c r="UOV1" s="1460" t="s">
        <v>5197</v>
      </c>
      <c r="UOW1" s="1460" t="s">
        <v>5197</v>
      </c>
      <c r="UOX1" s="1460" t="s">
        <v>5197</v>
      </c>
      <c r="UOY1" s="1460" t="s">
        <v>5197</v>
      </c>
      <c r="UOZ1" s="1460" t="s">
        <v>5197</v>
      </c>
      <c r="UPA1" s="1460" t="s">
        <v>5197</v>
      </c>
      <c r="UPB1" s="1460" t="s">
        <v>5197</v>
      </c>
      <c r="UPC1" s="1460" t="s">
        <v>5197</v>
      </c>
      <c r="UPD1" s="1460" t="s">
        <v>5197</v>
      </c>
      <c r="UPE1" s="1460" t="s">
        <v>5197</v>
      </c>
      <c r="UPF1" s="1460" t="s">
        <v>5197</v>
      </c>
      <c r="UPG1" s="1460" t="s">
        <v>5197</v>
      </c>
      <c r="UPH1" s="1460" t="s">
        <v>5197</v>
      </c>
      <c r="UPI1" s="1460" t="s">
        <v>5197</v>
      </c>
      <c r="UPJ1" s="1460" t="s">
        <v>5197</v>
      </c>
      <c r="UPK1" s="1460" t="s">
        <v>5197</v>
      </c>
      <c r="UPL1" s="1460" t="s">
        <v>5197</v>
      </c>
      <c r="UPM1" s="1460" t="s">
        <v>5197</v>
      </c>
      <c r="UPN1" s="1460" t="s">
        <v>5197</v>
      </c>
      <c r="UPO1" s="1460" t="s">
        <v>5197</v>
      </c>
      <c r="UPP1" s="1460" t="s">
        <v>5197</v>
      </c>
      <c r="UPQ1" s="1460" t="s">
        <v>5197</v>
      </c>
      <c r="UPR1" s="1460" t="s">
        <v>5197</v>
      </c>
      <c r="UPS1" s="1460" t="s">
        <v>5197</v>
      </c>
      <c r="UPT1" s="1460" t="s">
        <v>5197</v>
      </c>
      <c r="UPU1" s="1460" t="s">
        <v>5197</v>
      </c>
      <c r="UPV1" s="1460" t="s">
        <v>5197</v>
      </c>
      <c r="UPW1" s="1460" t="s">
        <v>5197</v>
      </c>
      <c r="UPX1" s="1460" t="s">
        <v>5197</v>
      </c>
      <c r="UPY1" s="1460" t="s">
        <v>5197</v>
      </c>
      <c r="UPZ1" s="1460" t="s">
        <v>5197</v>
      </c>
      <c r="UQA1" s="1460" t="s">
        <v>5197</v>
      </c>
      <c r="UQB1" s="1460" t="s">
        <v>5197</v>
      </c>
      <c r="UQC1" s="1460" t="s">
        <v>5197</v>
      </c>
      <c r="UQD1" s="1460" t="s">
        <v>5197</v>
      </c>
      <c r="UQE1" s="1460" t="s">
        <v>5197</v>
      </c>
      <c r="UQF1" s="1460" t="s">
        <v>5197</v>
      </c>
      <c r="UQG1" s="1460" t="s">
        <v>5197</v>
      </c>
      <c r="UQH1" s="1460" t="s">
        <v>5197</v>
      </c>
      <c r="UQI1" s="1460" t="s">
        <v>5197</v>
      </c>
      <c r="UQJ1" s="1460" t="s">
        <v>5197</v>
      </c>
      <c r="UQK1" s="1460" t="s">
        <v>5197</v>
      </c>
      <c r="UQL1" s="1460" t="s">
        <v>5197</v>
      </c>
      <c r="UQM1" s="1460" t="s">
        <v>5197</v>
      </c>
      <c r="UQN1" s="1460" t="s">
        <v>5197</v>
      </c>
      <c r="UQO1" s="1460" t="s">
        <v>5197</v>
      </c>
      <c r="UQP1" s="1460" t="s">
        <v>5197</v>
      </c>
      <c r="UQQ1" s="1460" t="s">
        <v>5197</v>
      </c>
      <c r="UQR1" s="1460" t="s">
        <v>5197</v>
      </c>
      <c r="UQS1" s="1460" t="s">
        <v>5197</v>
      </c>
      <c r="UQT1" s="1460" t="s">
        <v>5197</v>
      </c>
      <c r="UQU1" s="1460" t="s">
        <v>5197</v>
      </c>
      <c r="UQV1" s="1460" t="s">
        <v>5197</v>
      </c>
      <c r="UQW1" s="1460" t="s">
        <v>5197</v>
      </c>
      <c r="UQX1" s="1460" t="s">
        <v>5197</v>
      </c>
      <c r="UQY1" s="1460" t="s">
        <v>5197</v>
      </c>
      <c r="UQZ1" s="1460" t="s">
        <v>5197</v>
      </c>
      <c r="URA1" s="1460" t="s">
        <v>5197</v>
      </c>
      <c r="URB1" s="1460" t="s">
        <v>5197</v>
      </c>
      <c r="URC1" s="1460" t="s">
        <v>5197</v>
      </c>
      <c r="URD1" s="1460" t="s">
        <v>5197</v>
      </c>
      <c r="URE1" s="1460" t="s">
        <v>5197</v>
      </c>
      <c r="URF1" s="1460" t="s">
        <v>5197</v>
      </c>
      <c r="URG1" s="1460" t="s">
        <v>5197</v>
      </c>
      <c r="URH1" s="1460" t="s">
        <v>5197</v>
      </c>
      <c r="URI1" s="1460" t="s">
        <v>5197</v>
      </c>
      <c r="URJ1" s="1460" t="s">
        <v>5197</v>
      </c>
      <c r="URK1" s="1460" t="s">
        <v>5197</v>
      </c>
      <c r="URL1" s="1460" t="s">
        <v>5197</v>
      </c>
      <c r="URM1" s="1460" t="s">
        <v>5197</v>
      </c>
      <c r="URN1" s="1460" t="s">
        <v>5197</v>
      </c>
      <c r="URO1" s="1460" t="s">
        <v>5197</v>
      </c>
      <c r="URP1" s="1460" t="s">
        <v>5197</v>
      </c>
      <c r="URQ1" s="1460" t="s">
        <v>5197</v>
      </c>
      <c r="URR1" s="1460" t="s">
        <v>5197</v>
      </c>
      <c r="URS1" s="1460" t="s">
        <v>5197</v>
      </c>
      <c r="URT1" s="1460" t="s">
        <v>5197</v>
      </c>
      <c r="URU1" s="1460" t="s">
        <v>5197</v>
      </c>
      <c r="URV1" s="1460" t="s">
        <v>5197</v>
      </c>
      <c r="URW1" s="1460" t="s">
        <v>5197</v>
      </c>
      <c r="URX1" s="1460" t="s">
        <v>5197</v>
      </c>
      <c r="URY1" s="1460" t="s">
        <v>5197</v>
      </c>
      <c r="URZ1" s="1460" t="s">
        <v>5197</v>
      </c>
      <c r="USA1" s="1460" t="s">
        <v>5197</v>
      </c>
      <c r="USB1" s="1460" t="s">
        <v>5197</v>
      </c>
      <c r="USC1" s="1460" t="s">
        <v>5197</v>
      </c>
      <c r="USD1" s="1460" t="s">
        <v>5197</v>
      </c>
      <c r="USE1" s="1460" t="s">
        <v>5197</v>
      </c>
      <c r="USF1" s="1460" t="s">
        <v>5197</v>
      </c>
      <c r="USG1" s="1460" t="s">
        <v>5197</v>
      </c>
      <c r="USH1" s="1460" t="s">
        <v>5197</v>
      </c>
      <c r="USI1" s="1460" t="s">
        <v>5197</v>
      </c>
      <c r="USJ1" s="1460" t="s">
        <v>5197</v>
      </c>
      <c r="USK1" s="1460" t="s">
        <v>5197</v>
      </c>
      <c r="USL1" s="1460" t="s">
        <v>5197</v>
      </c>
      <c r="USM1" s="1460" t="s">
        <v>5197</v>
      </c>
      <c r="USN1" s="1460" t="s">
        <v>5197</v>
      </c>
      <c r="USO1" s="1460" t="s">
        <v>5197</v>
      </c>
      <c r="USP1" s="1460" t="s">
        <v>5197</v>
      </c>
      <c r="USQ1" s="1460" t="s">
        <v>5197</v>
      </c>
      <c r="USR1" s="1460" t="s">
        <v>5197</v>
      </c>
      <c r="USS1" s="1460" t="s">
        <v>5197</v>
      </c>
      <c r="UST1" s="1460" t="s">
        <v>5197</v>
      </c>
      <c r="USU1" s="1460" t="s">
        <v>5197</v>
      </c>
      <c r="USV1" s="1460" t="s">
        <v>5197</v>
      </c>
      <c r="USW1" s="1460" t="s">
        <v>5197</v>
      </c>
      <c r="USX1" s="1460" t="s">
        <v>5197</v>
      </c>
      <c r="USY1" s="1460" t="s">
        <v>5197</v>
      </c>
      <c r="USZ1" s="1460" t="s">
        <v>5197</v>
      </c>
      <c r="UTA1" s="1460" t="s">
        <v>5197</v>
      </c>
      <c r="UTB1" s="1460" t="s">
        <v>5197</v>
      </c>
      <c r="UTC1" s="1460" t="s">
        <v>5197</v>
      </c>
      <c r="UTD1" s="1460" t="s">
        <v>5197</v>
      </c>
      <c r="UTE1" s="1460" t="s">
        <v>5197</v>
      </c>
      <c r="UTF1" s="1460" t="s">
        <v>5197</v>
      </c>
      <c r="UTG1" s="1460" t="s">
        <v>5197</v>
      </c>
      <c r="UTH1" s="1460" t="s">
        <v>5197</v>
      </c>
      <c r="UTI1" s="1460" t="s">
        <v>5197</v>
      </c>
      <c r="UTJ1" s="1460" t="s">
        <v>5197</v>
      </c>
      <c r="UTK1" s="1460" t="s">
        <v>5197</v>
      </c>
      <c r="UTL1" s="1460" t="s">
        <v>5197</v>
      </c>
      <c r="UTM1" s="1460" t="s">
        <v>5197</v>
      </c>
      <c r="UTN1" s="1460" t="s">
        <v>5197</v>
      </c>
      <c r="UTO1" s="1460" t="s">
        <v>5197</v>
      </c>
      <c r="UTP1" s="1460" t="s">
        <v>5197</v>
      </c>
      <c r="UTQ1" s="1460" t="s">
        <v>5197</v>
      </c>
      <c r="UTR1" s="1460" t="s">
        <v>5197</v>
      </c>
      <c r="UTS1" s="1460" t="s">
        <v>5197</v>
      </c>
      <c r="UTT1" s="1460" t="s">
        <v>5197</v>
      </c>
      <c r="UTU1" s="1460" t="s">
        <v>5197</v>
      </c>
      <c r="UTV1" s="1460" t="s">
        <v>5197</v>
      </c>
      <c r="UTW1" s="1460" t="s">
        <v>5197</v>
      </c>
      <c r="UTX1" s="1460" t="s">
        <v>5197</v>
      </c>
      <c r="UTY1" s="1460" t="s">
        <v>5197</v>
      </c>
      <c r="UTZ1" s="1460" t="s">
        <v>5197</v>
      </c>
      <c r="UUA1" s="1460" t="s">
        <v>5197</v>
      </c>
      <c r="UUB1" s="1460" t="s">
        <v>5197</v>
      </c>
      <c r="UUC1" s="1460" t="s">
        <v>5197</v>
      </c>
      <c r="UUD1" s="1460" t="s">
        <v>5197</v>
      </c>
      <c r="UUE1" s="1460" t="s">
        <v>5197</v>
      </c>
      <c r="UUF1" s="1460" t="s">
        <v>5197</v>
      </c>
      <c r="UUG1" s="1460" t="s">
        <v>5197</v>
      </c>
      <c r="UUH1" s="1460" t="s">
        <v>5197</v>
      </c>
      <c r="UUI1" s="1460" t="s">
        <v>5197</v>
      </c>
      <c r="UUJ1" s="1460" t="s">
        <v>5197</v>
      </c>
      <c r="UUK1" s="1460" t="s">
        <v>5197</v>
      </c>
      <c r="UUL1" s="1460" t="s">
        <v>5197</v>
      </c>
      <c r="UUM1" s="1460" t="s">
        <v>5197</v>
      </c>
      <c r="UUN1" s="1460" t="s">
        <v>5197</v>
      </c>
      <c r="UUO1" s="1460" t="s">
        <v>5197</v>
      </c>
      <c r="UUP1" s="1460" t="s">
        <v>5197</v>
      </c>
      <c r="UUQ1" s="1460" t="s">
        <v>5197</v>
      </c>
      <c r="UUR1" s="1460" t="s">
        <v>5197</v>
      </c>
      <c r="UUS1" s="1460" t="s">
        <v>5197</v>
      </c>
      <c r="UUT1" s="1460" t="s">
        <v>5197</v>
      </c>
      <c r="UUU1" s="1460" t="s">
        <v>5197</v>
      </c>
      <c r="UUV1" s="1460" t="s">
        <v>5197</v>
      </c>
      <c r="UUW1" s="1460" t="s">
        <v>5197</v>
      </c>
      <c r="UUX1" s="1460" t="s">
        <v>5197</v>
      </c>
      <c r="UUY1" s="1460" t="s">
        <v>5197</v>
      </c>
      <c r="UUZ1" s="1460" t="s">
        <v>5197</v>
      </c>
      <c r="UVA1" s="1460" t="s">
        <v>5197</v>
      </c>
      <c r="UVB1" s="1460" t="s">
        <v>5197</v>
      </c>
      <c r="UVC1" s="1460" t="s">
        <v>5197</v>
      </c>
      <c r="UVD1" s="1460" t="s">
        <v>5197</v>
      </c>
      <c r="UVE1" s="1460" t="s">
        <v>5197</v>
      </c>
      <c r="UVF1" s="1460" t="s">
        <v>5197</v>
      </c>
      <c r="UVG1" s="1460" t="s">
        <v>5197</v>
      </c>
      <c r="UVH1" s="1460" t="s">
        <v>5197</v>
      </c>
      <c r="UVI1" s="1460" t="s">
        <v>5197</v>
      </c>
      <c r="UVJ1" s="1460" t="s">
        <v>5197</v>
      </c>
      <c r="UVK1" s="1460" t="s">
        <v>5197</v>
      </c>
      <c r="UVL1" s="1460" t="s">
        <v>5197</v>
      </c>
      <c r="UVM1" s="1460" t="s">
        <v>5197</v>
      </c>
      <c r="UVN1" s="1460" t="s">
        <v>5197</v>
      </c>
      <c r="UVO1" s="1460" t="s">
        <v>5197</v>
      </c>
      <c r="UVP1" s="1460" t="s">
        <v>5197</v>
      </c>
      <c r="UVQ1" s="1460" t="s">
        <v>5197</v>
      </c>
      <c r="UVR1" s="1460" t="s">
        <v>5197</v>
      </c>
      <c r="UVS1" s="1460" t="s">
        <v>5197</v>
      </c>
      <c r="UVT1" s="1460" t="s">
        <v>5197</v>
      </c>
      <c r="UVU1" s="1460" t="s">
        <v>5197</v>
      </c>
      <c r="UVV1" s="1460" t="s">
        <v>5197</v>
      </c>
      <c r="UVW1" s="1460" t="s">
        <v>5197</v>
      </c>
      <c r="UVX1" s="1460" t="s">
        <v>5197</v>
      </c>
      <c r="UVY1" s="1460" t="s">
        <v>5197</v>
      </c>
      <c r="UVZ1" s="1460" t="s">
        <v>5197</v>
      </c>
      <c r="UWA1" s="1460" t="s">
        <v>5197</v>
      </c>
      <c r="UWB1" s="1460" t="s">
        <v>5197</v>
      </c>
      <c r="UWC1" s="1460" t="s">
        <v>5197</v>
      </c>
      <c r="UWD1" s="1460" t="s">
        <v>5197</v>
      </c>
      <c r="UWE1" s="1460" t="s">
        <v>5197</v>
      </c>
      <c r="UWF1" s="1460" t="s">
        <v>5197</v>
      </c>
      <c r="UWG1" s="1460" t="s">
        <v>5197</v>
      </c>
      <c r="UWH1" s="1460" t="s">
        <v>5197</v>
      </c>
      <c r="UWI1" s="1460" t="s">
        <v>5197</v>
      </c>
      <c r="UWJ1" s="1460" t="s">
        <v>5197</v>
      </c>
      <c r="UWK1" s="1460" t="s">
        <v>5197</v>
      </c>
      <c r="UWL1" s="1460" t="s">
        <v>5197</v>
      </c>
      <c r="UWM1" s="1460" t="s">
        <v>5197</v>
      </c>
      <c r="UWN1" s="1460" t="s">
        <v>5197</v>
      </c>
      <c r="UWO1" s="1460" t="s">
        <v>5197</v>
      </c>
      <c r="UWP1" s="1460" t="s">
        <v>5197</v>
      </c>
      <c r="UWQ1" s="1460" t="s">
        <v>5197</v>
      </c>
      <c r="UWR1" s="1460" t="s">
        <v>5197</v>
      </c>
      <c r="UWS1" s="1460" t="s">
        <v>5197</v>
      </c>
      <c r="UWT1" s="1460" t="s">
        <v>5197</v>
      </c>
      <c r="UWU1" s="1460" t="s">
        <v>5197</v>
      </c>
      <c r="UWV1" s="1460" t="s">
        <v>5197</v>
      </c>
      <c r="UWW1" s="1460" t="s">
        <v>5197</v>
      </c>
      <c r="UWX1" s="1460" t="s">
        <v>5197</v>
      </c>
      <c r="UWY1" s="1460" t="s">
        <v>5197</v>
      </c>
      <c r="UWZ1" s="1460" t="s">
        <v>5197</v>
      </c>
      <c r="UXA1" s="1460" t="s">
        <v>5197</v>
      </c>
      <c r="UXB1" s="1460" t="s">
        <v>5197</v>
      </c>
      <c r="UXC1" s="1460" t="s">
        <v>5197</v>
      </c>
      <c r="UXD1" s="1460" t="s">
        <v>5197</v>
      </c>
      <c r="UXE1" s="1460" t="s">
        <v>5197</v>
      </c>
      <c r="UXF1" s="1460" t="s">
        <v>5197</v>
      </c>
      <c r="UXG1" s="1460" t="s">
        <v>5197</v>
      </c>
      <c r="UXH1" s="1460" t="s">
        <v>5197</v>
      </c>
      <c r="UXI1" s="1460" t="s">
        <v>5197</v>
      </c>
      <c r="UXJ1" s="1460" t="s">
        <v>5197</v>
      </c>
      <c r="UXK1" s="1460" t="s">
        <v>5197</v>
      </c>
      <c r="UXL1" s="1460" t="s">
        <v>5197</v>
      </c>
      <c r="UXM1" s="1460" t="s">
        <v>5197</v>
      </c>
      <c r="UXN1" s="1460" t="s">
        <v>5197</v>
      </c>
      <c r="UXO1" s="1460" t="s">
        <v>5197</v>
      </c>
      <c r="UXP1" s="1460" t="s">
        <v>5197</v>
      </c>
      <c r="UXQ1" s="1460" t="s">
        <v>5197</v>
      </c>
      <c r="UXR1" s="1460" t="s">
        <v>5197</v>
      </c>
      <c r="UXS1" s="1460" t="s">
        <v>5197</v>
      </c>
      <c r="UXT1" s="1460" t="s">
        <v>5197</v>
      </c>
      <c r="UXU1" s="1460" t="s">
        <v>5197</v>
      </c>
      <c r="UXV1" s="1460" t="s">
        <v>5197</v>
      </c>
      <c r="UXW1" s="1460" t="s">
        <v>5197</v>
      </c>
      <c r="UXX1" s="1460" t="s">
        <v>5197</v>
      </c>
      <c r="UXY1" s="1460" t="s">
        <v>5197</v>
      </c>
      <c r="UXZ1" s="1460" t="s">
        <v>5197</v>
      </c>
      <c r="UYA1" s="1460" t="s">
        <v>5197</v>
      </c>
      <c r="UYB1" s="1460" t="s">
        <v>5197</v>
      </c>
      <c r="UYC1" s="1460" t="s">
        <v>5197</v>
      </c>
      <c r="UYD1" s="1460" t="s">
        <v>5197</v>
      </c>
      <c r="UYE1" s="1460" t="s">
        <v>5197</v>
      </c>
      <c r="UYF1" s="1460" t="s">
        <v>5197</v>
      </c>
      <c r="UYG1" s="1460" t="s">
        <v>5197</v>
      </c>
      <c r="UYH1" s="1460" t="s">
        <v>5197</v>
      </c>
      <c r="UYI1" s="1460" t="s">
        <v>5197</v>
      </c>
      <c r="UYJ1" s="1460" t="s">
        <v>5197</v>
      </c>
      <c r="UYK1" s="1460" t="s">
        <v>5197</v>
      </c>
      <c r="UYL1" s="1460" t="s">
        <v>5197</v>
      </c>
      <c r="UYM1" s="1460" t="s">
        <v>5197</v>
      </c>
      <c r="UYN1" s="1460" t="s">
        <v>5197</v>
      </c>
      <c r="UYO1" s="1460" t="s">
        <v>5197</v>
      </c>
      <c r="UYP1" s="1460" t="s">
        <v>5197</v>
      </c>
      <c r="UYQ1" s="1460" t="s">
        <v>5197</v>
      </c>
      <c r="UYR1" s="1460" t="s">
        <v>5197</v>
      </c>
      <c r="UYS1" s="1460" t="s">
        <v>5197</v>
      </c>
      <c r="UYT1" s="1460" t="s">
        <v>5197</v>
      </c>
      <c r="UYU1" s="1460" t="s">
        <v>5197</v>
      </c>
      <c r="UYV1" s="1460" t="s">
        <v>5197</v>
      </c>
      <c r="UYW1" s="1460" t="s">
        <v>5197</v>
      </c>
      <c r="UYX1" s="1460" t="s">
        <v>5197</v>
      </c>
      <c r="UYY1" s="1460" t="s">
        <v>5197</v>
      </c>
      <c r="UYZ1" s="1460" t="s">
        <v>5197</v>
      </c>
      <c r="UZA1" s="1460" t="s">
        <v>5197</v>
      </c>
      <c r="UZB1" s="1460" t="s">
        <v>5197</v>
      </c>
      <c r="UZC1" s="1460" t="s">
        <v>5197</v>
      </c>
      <c r="UZD1" s="1460" t="s">
        <v>5197</v>
      </c>
      <c r="UZE1" s="1460" t="s">
        <v>5197</v>
      </c>
      <c r="UZF1" s="1460" t="s">
        <v>5197</v>
      </c>
      <c r="UZG1" s="1460" t="s">
        <v>5197</v>
      </c>
      <c r="UZH1" s="1460" t="s">
        <v>5197</v>
      </c>
      <c r="UZI1" s="1460" t="s">
        <v>5197</v>
      </c>
      <c r="UZJ1" s="1460" t="s">
        <v>5197</v>
      </c>
      <c r="UZK1" s="1460" t="s">
        <v>5197</v>
      </c>
      <c r="UZL1" s="1460" t="s">
        <v>5197</v>
      </c>
      <c r="UZM1" s="1460" t="s">
        <v>5197</v>
      </c>
      <c r="UZN1" s="1460" t="s">
        <v>5197</v>
      </c>
      <c r="UZO1" s="1460" t="s">
        <v>5197</v>
      </c>
      <c r="UZP1" s="1460" t="s">
        <v>5197</v>
      </c>
      <c r="UZQ1" s="1460" t="s">
        <v>5197</v>
      </c>
      <c r="UZR1" s="1460" t="s">
        <v>5197</v>
      </c>
      <c r="UZS1" s="1460" t="s">
        <v>5197</v>
      </c>
      <c r="UZT1" s="1460" t="s">
        <v>5197</v>
      </c>
      <c r="UZU1" s="1460" t="s">
        <v>5197</v>
      </c>
      <c r="UZV1" s="1460" t="s">
        <v>5197</v>
      </c>
      <c r="UZW1" s="1460" t="s">
        <v>5197</v>
      </c>
      <c r="UZX1" s="1460" t="s">
        <v>5197</v>
      </c>
      <c r="UZY1" s="1460" t="s">
        <v>5197</v>
      </c>
      <c r="UZZ1" s="1460" t="s">
        <v>5197</v>
      </c>
      <c r="VAA1" s="1460" t="s">
        <v>5197</v>
      </c>
      <c r="VAB1" s="1460" t="s">
        <v>5197</v>
      </c>
      <c r="VAC1" s="1460" t="s">
        <v>5197</v>
      </c>
      <c r="VAD1" s="1460" t="s">
        <v>5197</v>
      </c>
      <c r="VAE1" s="1460" t="s">
        <v>5197</v>
      </c>
      <c r="VAF1" s="1460" t="s">
        <v>5197</v>
      </c>
      <c r="VAG1" s="1460" t="s">
        <v>5197</v>
      </c>
      <c r="VAH1" s="1460" t="s">
        <v>5197</v>
      </c>
      <c r="VAI1" s="1460" t="s">
        <v>5197</v>
      </c>
      <c r="VAJ1" s="1460" t="s">
        <v>5197</v>
      </c>
      <c r="VAK1" s="1460" t="s">
        <v>5197</v>
      </c>
      <c r="VAL1" s="1460" t="s">
        <v>5197</v>
      </c>
      <c r="VAM1" s="1460" t="s">
        <v>5197</v>
      </c>
      <c r="VAN1" s="1460" t="s">
        <v>5197</v>
      </c>
      <c r="VAO1" s="1460" t="s">
        <v>5197</v>
      </c>
      <c r="VAP1" s="1460" t="s">
        <v>5197</v>
      </c>
      <c r="VAQ1" s="1460" t="s">
        <v>5197</v>
      </c>
      <c r="VAR1" s="1460" t="s">
        <v>5197</v>
      </c>
      <c r="VAS1" s="1460" t="s">
        <v>5197</v>
      </c>
      <c r="VAT1" s="1460" t="s">
        <v>5197</v>
      </c>
      <c r="VAU1" s="1460" t="s">
        <v>5197</v>
      </c>
      <c r="VAV1" s="1460" t="s">
        <v>5197</v>
      </c>
      <c r="VAW1" s="1460" t="s">
        <v>5197</v>
      </c>
      <c r="VAX1" s="1460" t="s">
        <v>5197</v>
      </c>
      <c r="VAY1" s="1460" t="s">
        <v>5197</v>
      </c>
      <c r="VAZ1" s="1460" t="s">
        <v>5197</v>
      </c>
      <c r="VBA1" s="1460" t="s">
        <v>5197</v>
      </c>
      <c r="VBB1" s="1460" t="s">
        <v>5197</v>
      </c>
      <c r="VBC1" s="1460" t="s">
        <v>5197</v>
      </c>
      <c r="VBD1" s="1460" t="s">
        <v>5197</v>
      </c>
      <c r="VBE1" s="1460" t="s">
        <v>5197</v>
      </c>
      <c r="VBF1" s="1460" t="s">
        <v>5197</v>
      </c>
      <c r="VBG1" s="1460" t="s">
        <v>5197</v>
      </c>
      <c r="VBH1" s="1460" t="s">
        <v>5197</v>
      </c>
      <c r="VBI1" s="1460" t="s">
        <v>5197</v>
      </c>
      <c r="VBJ1" s="1460" t="s">
        <v>5197</v>
      </c>
      <c r="VBK1" s="1460" t="s">
        <v>5197</v>
      </c>
      <c r="VBL1" s="1460" t="s">
        <v>5197</v>
      </c>
      <c r="VBM1" s="1460" t="s">
        <v>5197</v>
      </c>
      <c r="VBN1" s="1460" t="s">
        <v>5197</v>
      </c>
      <c r="VBO1" s="1460" t="s">
        <v>5197</v>
      </c>
      <c r="VBP1" s="1460" t="s">
        <v>5197</v>
      </c>
      <c r="VBQ1" s="1460" t="s">
        <v>5197</v>
      </c>
      <c r="VBR1" s="1460" t="s">
        <v>5197</v>
      </c>
      <c r="VBS1" s="1460" t="s">
        <v>5197</v>
      </c>
      <c r="VBT1" s="1460" t="s">
        <v>5197</v>
      </c>
      <c r="VBU1" s="1460" t="s">
        <v>5197</v>
      </c>
      <c r="VBV1" s="1460" t="s">
        <v>5197</v>
      </c>
      <c r="VBW1" s="1460" t="s">
        <v>5197</v>
      </c>
      <c r="VBX1" s="1460" t="s">
        <v>5197</v>
      </c>
      <c r="VBY1" s="1460" t="s">
        <v>5197</v>
      </c>
      <c r="VBZ1" s="1460" t="s">
        <v>5197</v>
      </c>
      <c r="VCA1" s="1460" t="s">
        <v>5197</v>
      </c>
      <c r="VCB1" s="1460" t="s">
        <v>5197</v>
      </c>
      <c r="VCC1" s="1460" t="s">
        <v>5197</v>
      </c>
      <c r="VCD1" s="1460" t="s">
        <v>5197</v>
      </c>
      <c r="VCE1" s="1460" t="s">
        <v>5197</v>
      </c>
      <c r="VCF1" s="1460" t="s">
        <v>5197</v>
      </c>
      <c r="VCG1" s="1460" t="s">
        <v>5197</v>
      </c>
      <c r="VCH1" s="1460" t="s">
        <v>5197</v>
      </c>
      <c r="VCI1" s="1460" t="s">
        <v>5197</v>
      </c>
      <c r="VCJ1" s="1460" t="s">
        <v>5197</v>
      </c>
      <c r="VCK1" s="1460" t="s">
        <v>5197</v>
      </c>
      <c r="VCL1" s="1460" t="s">
        <v>5197</v>
      </c>
      <c r="VCM1" s="1460" t="s">
        <v>5197</v>
      </c>
      <c r="VCN1" s="1460" t="s">
        <v>5197</v>
      </c>
      <c r="VCO1" s="1460" t="s">
        <v>5197</v>
      </c>
      <c r="VCP1" s="1460" t="s">
        <v>5197</v>
      </c>
      <c r="VCQ1" s="1460" t="s">
        <v>5197</v>
      </c>
      <c r="VCR1" s="1460" t="s">
        <v>5197</v>
      </c>
      <c r="VCS1" s="1460" t="s">
        <v>5197</v>
      </c>
      <c r="VCT1" s="1460" t="s">
        <v>5197</v>
      </c>
      <c r="VCU1" s="1460" t="s">
        <v>5197</v>
      </c>
      <c r="VCV1" s="1460" t="s">
        <v>5197</v>
      </c>
      <c r="VCW1" s="1460" t="s">
        <v>5197</v>
      </c>
      <c r="VCX1" s="1460" t="s">
        <v>5197</v>
      </c>
      <c r="VCY1" s="1460" t="s">
        <v>5197</v>
      </c>
      <c r="VCZ1" s="1460" t="s">
        <v>5197</v>
      </c>
      <c r="VDA1" s="1460" t="s">
        <v>5197</v>
      </c>
      <c r="VDB1" s="1460" t="s">
        <v>5197</v>
      </c>
      <c r="VDC1" s="1460" t="s">
        <v>5197</v>
      </c>
      <c r="VDD1" s="1460" t="s">
        <v>5197</v>
      </c>
      <c r="VDE1" s="1460" t="s">
        <v>5197</v>
      </c>
      <c r="VDF1" s="1460" t="s">
        <v>5197</v>
      </c>
      <c r="VDG1" s="1460" t="s">
        <v>5197</v>
      </c>
      <c r="VDH1" s="1460" t="s">
        <v>5197</v>
      </c>
      <c r="VDI1" s="1460" t="s">
        <v>5197</v>
      </c>
      <c r="VDJ1" s="1460" t="s">
        <v>5197</v>
      </c>
      <c r="VDK1" s="1460" t="s">
        <v>5197</v>
      </c>
      <c r="VDL1" s="1460" t="s">
        <v>5197</v>
      </c>
      <c r="VDM1" s="1460" t="s">
        <v>5197</v>
      </c>
      <c r="VDN1" s="1460" t="s">
        <v>5197</v>
      </c>
      <c r="VDO1" s="1460" t="s">
        <v>5197</v>
      </c>
      <c r="VDP1" s="1460" t="s">
        <v>5197</v>
      </c>
      <c r="VDQ1" s="1460" t="s">
        <v>5197</v>
      </c>
      <c r="VDR1" s="1460" t="s">
        <v>5197</v>
      </c>
      <c r="VDS1" s="1460" t="s">
        <v>5197</v>
      </c>
      <c r="VDT1" s="1460" t="s">
        <v>5197</v>
      </c>
      <c r="VDU1" s="1460" t="s">
        <v>5197</v>
      </c>
      <c r="VDV1" s="1460" t="s">
        <v>5197</v>
      </c>
      <c r="VDW1" s="1460" t="s">
        <v>5197</v>
      </c>
      <c r="VDX1" s="1460" t="s">
        <v>5197</v>
      </c>
      <c r="VDY1" s="1460" t="s">
        <v>5197</v>
      </c>
      <c r="VDZ1" s="1460" t="s">
        <v>5197</v>
      </c>
      <c r="VEA1" s="1460" t="s">
        <v>5197</v>
      </c>
      <c r="VEB1" s="1460" t="s">
        <v>5197</v>
      </c>
      <c r="VEC1" s="1460" t="s">
        <v>5197</v>
      </c>
      <c r="VED1" s="1460" t="s">
        <v>5197</v>
      </c>
      <c r="VEE1" s="1460" t="s">
        <v>5197</v>
      </c>
      <c r="VEF1" s="1460" t="s">
        <v>5197</v>
      </c>
      <c r="VEG1" s="1460" t="s">
        <v>5197</v>
      </c>
      <c r="VEH1" s="1460" t="s">
        <v>5197</v>
      </c>
      <c r="VEI1" s="1460" t="s">
        <v>5197</v>
      </c>
      <c r="VEJ1" s="1460" t="s">
        <v>5197</v>
      </c>
      <c r="VEK1" s="1460" t="s">
        <v>5197</v>
      </c>
      <c r="VEL1" s="1460" t="s">
        <v>5197</v>
      </c>
      <c r="VEM1" s="1460" t="s">
        <v>5197</v>
      </c>
      <c r="VEN1" s="1460" t="s">
        <v>5197</v>
      </c>
      <c r="VEO1" s="1460" t="s">
        <v>5197</v>
      </c>
      <c r="VEP1" s="1460" t="s">
        <v>5197</v>
      </c>
      <c r="VEQ1" s="1460" t="s">
        <v>5197</v>
      </c>
      <c r="VER1" s="1460" t="s">
        <v>5197</v>
      </c>
      <c r="VES1" s="1460" t="s">
        <v>5197</v>
      </c>
      <c r="VET1" s="1460" t="s">
        <v>5197</v>
      </c>
      <c r="VEU1" s="1460" t="s">
        <v>5197</v>
      </c>
      <c r="VEV1" s="1460" t="s">
        <v>5197</v>
      </c>
      <c r="VEW1" s="1460" t="s">
        <v>5197</v>
      </c>
      <c r="VEX1" s="1460" t="s">
        <v>5197</v>
      </c>
      <c r="VEY1" s="1460" t="s">
        <v>5197</v>
      </c>
      <c r="VEZ1" s="1460" t="s">
        <v>5197</v>
      </c>
      <c r="VFA1" s="1460" t="s">
        <v>5197</v>
      </c>
      <c r="VFB1" s="1460" t="s">
        <v>5197</v>
      </c>
      <c r="VFC1" s="1460" t="s">
        <v>5197</v>
      </c>
      <c r="VFD1" s="1460" t="s">
        <v>5197</v>
      </c>
      <c r="VFE1" s="1460" t="s">
        <v>5197</v>
      </c>
      <c r="VFF1" s="1460" t="s">
        <v>5197</v>
      </c>
      <c r="VFG1" s="1460" t="s">
        <v>5197</v>
      </c>
      <c r="VFH1" s="1460" t="s">
        <v>5197</v>
      </c>
      <c r="VFI1" s="1460" t="s">
        <v>5197</v>
      </c>
      <c r="VFJ1" s="1460" t="s">
        <v>5197</v>
      </c>
      <c r="VFK1" s="1460" t="s">
        <v>5197</v>
      </c>
      <c r="VFL1" s="1460" t="s">
        <v>5197</v>
      </c>
      <c r="VFM1" s="1460" t="s">
        <v>5197</v>
      </c>
      <c r="VFN1" s="1460" t="s">
        <v>5197</v>
      </c>
      <c r="VFO1" s="1460" t="s">
        <v>5197</v>
      </c>
      <c r="VFP1" s="1460" t="s">
        <v>5197</v>
      </c>
      <c r="VFQ1" s="1460" t="s">
        <v>5197</v>
      </c>
      <c r="VFR1" s="1460" t="s">
        <v>5197</v>
      </c>
      <c r="VFS1" s="1460" t="s">
        <v>5197</v>
      </c>
      <c r="VFT1" s="1460" t="s">
        <v>5197</v>
      </c>
      <c r="VFU1" s="1460" t="s">
        <v>5197</v>
      </c>
      <c r="VFV1" s="1460" t="s">
        <v>5197</v>
      </c>
      <c r="VFW1" s="1460" t="s">
        <v>5197</v>
      </c>
      <c r="VFX1" s="1460" t="s">
        <v>5197</v>
      </c>
      <c r="VFY1" s="1460" t="s">
        <v>5197</v>
      </c>
      <c r="VFZ1" s="1460" t="s">
        <v>5197</v>
      </c>
      <c r="VGA1" s="1460" t="s">
        <v>5197</v>
      </c>
      <c r="VGB1" s="1460" t="s">
        <v>5197</v>
      </c>
      <c r="VGC1" s="1460" t="s">
        <v>5197</v>
      </c>
      <c r="VGD1" s="1460" t="s">
        <v>5197</v>
      </c>
      <c r="VGE1" s="1460" t="s">
        <v>5197</v>
      </c>
      <c r="VGF1" s="1460" t="s">
        <v>5197</v>
      </c>
      <c r="VGG1" s="1460" t="s">
        <v>5197</v>
      </c>
      <c r="VGH1" s="1460" t="s">
        <v>5197</v>
      </c>
      <c r="VGI1" s="1460" t="s">
        <v>5197</v>
      </c>
      <c r="VGJ1" s="1460" t="s">
        <v>5197</v>
      </c>
      <c r="VGK1" s="1460" t="s">
        <v>5197</v>
      </c>
      <c r="VGL1" s="1460" t="s">
        <v>5197</v>
      </c>
      <c r="VGM1" s="1460" t="s">
        <v>5197</v>
      </c>
      <c r="VGN1" s="1460" t="s">
        <v>5197</v>
      </c>
      <c r="VGO1" s="1460" t="s">
        <v>5197</v>
      </c>
      <c r="VGP1" s="1460" t="s">
        <v>5197</v>
      </c>
      <c r="VGQ1" s="1460" t="s">
        <v>5197</v>
      </c>
      <c r="VGR1" s="1460" t="s">
        <v>5197</v>
      </c>
      <c r="VGS1" s="1460" t="s">
        <v>5197</v>
      </c>
      <c r="VGT1" s="1460" t="s">
        <v>5197</v>
      </c>
      <c r="VGU1" s="1460" t="s">
        <v>5197</v>
      </c>
      <c r="VGV1" s="1460" t="s">
        <v>5197</v>
      </c>
      <c r="VGW1" s="1460" t="s">
        <v>5197</v>
      </c>
      <c r="VGX1" s="1460" t="s">
        <v>5197</v>
      </c>
      <c r="VGY1" s="1460" t="s">
        <v>5197</v>
      </c>
      <c r="VGZ1" s="1460" t="s">
        <v>5197</v>
      </c>
      <c r="VHA1" s="1460" t="s">
        <v>5197</v>
      </c>
      <c r="VHB1" s="1460" t="s">
        <v>5197</v>
      </c>
      <c r="VHC1" s="1460" t="s">
        <v>5197</v>
      </c>
      <c r="VHD1" s="1460" t="s">
        <v>5197</v>
      </c>
      <c r="VHE1" s="1460" t="s">
        <v>5197</v>
      </c>
      <c r="VHF1" s="1460" t="s">
        <v>5197</v>
      </c>
      <c r="VHG1" s="1460" t="s">
        <v>5197</v>
      </c>
      <c r="VHH1" s="1460" t="s">
        <v>5197</v>
      </c>
      <c r="VHI1" s="1460" t="s">
        <v>5197</v>
      </c>
      <c r="VHJ1" s="1460" t="s">
        <v>5197</v>
      </c>
      <c r="VHK1" s="1460" t="s">
        <v>5197</v>
      </c>
      <c r="VHL1" s="1460" t="s">
        <v>5197</v>
      </c>
      <c r="VHM1" s="1460" t="s">
        <v>5197</v>
      </c>
      <c r="VHN1" s="1460" t="s">
        <v>5197</v>
      </c>
      <c r="VHO1" s="1460" t="s">
        <v>5197</v>
      </c>
      <c r="VHP1" s="1460" t="s">
        <v>5197</v>
      </c>
      <c r="VHQ1" s="1460" t="s">
        <v>5197</v>
      </c>
      <c r="VHR1" s="1460" t="s">
        <v>5197</v>
      </c>
      <c r="VHS1" s="1460" t="s">
        <v>5197</v>
      </c>
      <c r="VHT1" s="1460" t="s">
        <v>5197</v>
      </c>
      <c r="VHU1" s="1460" t="s">
        <v>5197</v>
      </c>
      <c r="VHV1" s="1460" t="s">
        <v>5197</v>
      </c>
      <c r="VHW1" s="1460" t="s">
        <v>5197</v>
      </c>
      <c r="VHX1" s="1460" t="s">
        <v>5197</v>
      </c>
      <c r="VHY1" s="1460" t="s">
        <v>5197</v>
      </c>
      <c r="VHZ1" s="1460" t="s">
        <v>5197</v>
      </c>
      <c r="VIA1" s="1460" t="s">
        <v>5197</v>
      </c>
      <c r="VIB1" s="1460" t="s">
        <v>5197</v>
      </c>
      <c r="VIC1" s="1460" t="s">
        <v>5197</v>
      </c>
      <c r="VID1" s="1460" t="s">
        <v>5197</v>
      </c>
      <c r="VIE1" s="1460" t="s">
        <v>5197</v>
      </c>
      <c r="VIF1" s="1460" t="s">
        <v>5197</v>
      </c>
      <c r="VIG1" s="1460" t="s">
        <v>5197</v>
      </c>
      <c r="VIH1" s="1460" t="s">
        <v>5197</v>
      </c>
      <c r="VII1" s="1460" t="s">
        <v>5197</v>
      </c>
      <c r="VIJ1" s="1460" t="s">
        <v>5197</v>
      </c>
      <c r="VIK1" s="1460" t="s">
        <v>5197</v>
      </c>
      <c r="VIL1" s="1460" t="s">
        <v>5197</v>
      </c>
      <c r="VIM1" s="1460" t="s">
        <v>5197</v>
      </c>
      <c r="VIN1" s="1460" t="s">
        <v>5197</v>
      </c>
      <c r="VIO1" s="1460" t="s">
        <v>5197</v>
      </c>
      <c r="VIP1" s="1460" t="s">
        <v>5197</v>
      </c>
      <c r="VIQ1" s="1460" t="s">
        <v>5197</v>
      </c>
      <c r="VIR1" s="1460" t="s">
        <v>5197</v>
      </c>
      <c r="VIS1" s="1460" t="s">
        <v>5197</v>
      </c>
      <c r="VIT1" s="1460" t="s">
        <v>5197</v>
      </c>
      <c r="VIU1" s="1460" t="s">
        <v>5197</v>
      </c>
      <c r="VIV1" s="1460" t="s">
        <v>5197</v>
      </c>
      <c r="VIW1" s="1460" t="s">
        <v>5197</v>
      </c>
      <c r="VIX1" s="1460" t="s">
        <v>5197</v>
      </c>
      <c r="VIY1" s="1460" t="s">
        <v>5197</v>
      </c>
      <c r="VIZ1" s="1460" t="s">
        <v>5197</v>
      </c>
      <c r="VJA1" s="1460" t="s">
        <v>5197</v>
      </c>
      <c r="VJB1" s="1460" t="s">
        <v>5197</v>
      </c>
      <c r="VJC1" s="1460" t="s">
        <v>5197</v>
      </c>
      <c r="VJD1" s="1460" t="s">
        <v>5197</v>
      </c>
      <c r="VJE1" s="1460" t="s">
        <v>5197</v>
      </c>
      <c r="VJF1" s="1460" t="s">
        <v>5197</v>
      </c>
      <c r="VJG1" s="1460" t="s">
        <v>5197</v>
      </c>
      <c r="VJH1" s="1460" t="s">
        <v>5197</v>
      </c>
      <c r="VJI1" s="1460" t="s">
        <v>5197</v>
      </c>
      <c r="VJJ1" s="1460" t="s">
        <v>5197</v>
      </c>
      <c r="VJK1" s="1460" t="s">
        <v>5197</v>
      </c>
      <c r="VJL1" s="1460" t="s">
        <v>5197</v>
      </c>
      <c r="VJM1" s="1460" t="s">
        <v>5197</v>
      </c>
      <c r="VJN1" s="1460" t="s">
        <v>5197</v>
      </c>
      <c r="VJO1" s="1460" t="s">
        <v>5197</v>
      </c>
      <c r="VJP1" s="1460" t="s">
        <v>5197</v>
      </c>
      <c r="VJQ1" s="1460" t="s">
        <v>5197</v>
      </c>
      <c r="VJR1" s="1460" t="s">
        <v>5197</v>
      </c>
      <c r="VJS1" s="1460" t="s">
        <v>5197</v>
      </c>
      <c r="VJT1" s="1460" t="s">
        <v>5197</v>
      </c>
      <c r="VJU1" s="1460" t="s">
        <v>5197</v>
      </c>
      <c r="VJV1" s="1460" t="s">
        <v>5197</v>
      </c>
      <c r="VJW1" s="1460" t="s">
        <v>5197</v>
      </c>
      <c r="VJX1" s="1460" t="s">
        <v>5197</v>
      </c>
      <c r="VJY1" s="1460" t="s">
        <v>5197</v>
      </c>
      <c r="VJZ1" s="1460" t="s">
        <v>5197</v>
      </c>
      <c r="VKA1" s="1460" t="s">
        <v>5197</v>
      </c>
      <c r="VKB1" s="1460" t="s">
        <v>5197</v>
      </c>
      <c r="VKC1" s="1460" t="s">
        <v>5197</v>
      </c>
      <c r="VKD1" s="1460" t="s">
        <v>5197</v>
      </c>
      <c r="VKE1" s="1460" t="s">
        <v>5197</v>
      </c>
      <c r="VKF1" s="1460" t="s">
        <v>5197</v>
      </c>
      <c r="VKG1" s="1460" t="s">
        <v>5197</v>
      </c>
      <c r="VKH1" s="1460" t="s">
        <v>5197</v>
      </c>
      <c r="VKI1" s="1460" t="s">
        <v>5197</v>
      </c>
      <c r="VKJ1" s="1460" t="s">
        <v>5197</v>
      </c>
      <c r="VKK1" s="1460" t="s">
        <v>5197</v>
      </c>
      <c r="VKL1" s="1460" t="s">
        <v>5197</v>
      </c>
      <c r="VKM1" s="1460" t="s">
        <v>5197</v>
      </c>
      <c r="VKN1" s="1460" t="s">
        <v>5197</v>
      </c>
      <c r="VKO1" s="1460" t="s">
        <v>5197</v>
      </c>
      <c r="VKP1" s="1460" t="s">
        <v>5197</v>
      </c>
      <c r="VKQ1" s="1460" t="s">
        <v>5197</v>
      </c>
      <c r="VKR1" s="1460" t="s">
        <v>5197</v>
      </c>
      <c r="VKS1" s="1460" t="s">
        <v>5197</v>
      </c>
      <c r="VKT1" s="1460" t="s">
        <v>5197</v>
      </c>
      <c r="VKU1" s="1460" t="s">
        <v>5197</v>
      </c>
      <c r="VKV1" s="1460" t="s">
        <v>5197</v>
      </c>
      <c r="VKW1" s="1460" t="s">
        <v>5197</v>
      </c>
      <c r="VKX1" s="1460" t="s">
        <v>5197</v>
      </c>
      <c r="VKY1" s="1460" t="s">
        <v>5197</v>
      </c>
      <c r="VKZ1" s="1460" t="s">
        <v>5197</v>
      </c>
      <c r="VLA1" s="1460" t="s">
        <v>5197</v>
      </c>
      <c r="VLB1" s="1460" t="s">
        <v>5197</v>
      </c>
      <c r="VLC1" s="1460" t="s">
        <v>5197</v>
      </c>
      <c r="VLD1" s="1460" t="s">
        <v>5197</v>
      </c>
      <c r="VLE1" s="1460" t="s">
        <v>5197</v>
      </c>
      <c r="VLF1" s="1460" t="s">
        <v>5197</v>
      </c>
      <c r="VLG1" s="1460" t="s">
        <v>5197</v>
      </c>
      <c r="VLH1" s="1460" t="s">
        <v>5197</v>
      </c>
      <c r="VLI1" s="1460" t="s">
        <v>5197</v>
      </c>
      <c r="VLJ1" s="1460" t="s">
        <v>5197</v>
      </c>
      <c r="VLK1" s="1460" t="s">
        <v>5197</v>
      </c>
      <c r="VLL1" s="1460" t="s">
        <v>5197</v>
      </c>
      <c r="VLM1" s="1460" t="s">
        <v>5197</v>
      </c>
      <c r="VLN1" s="1460" t="s">
        <v>5197</v>
      </c>
      <c r="VLO1" s="1460" t="s">
        <v>5197</v>
      </c>
      <c r="VLP1" s="1460" t="s">
        <v>5197</v>
      </c>
      <c r="VLQ1" s="1460" t="s">
        <v>5197</v>
      </c>
      <c r="VLR1" s="1460" t="s">
        <v>5197</v>
      </c>
      <c r="VLS1" s="1460" t="s">
        <v>5197</v>
      </c>
      <c r="VLT1" s="1460" t="s">
        <v>5197</v>
      </c>
      <c r="VLU1" s="1460" t="s">
        <v>5197</v>
      </c>
      <c r="VLV1" s="1460" t="s">
        <v>5197</v>
      </c>
      <c r="VLW1" s="1460" t="s">
        <v>5197</v>
      </c>
      <c r="VLX1" s="1460" t="s">
        <v>5197</v>
      </c>
      <c r="VLY1" s="1460" t="s">
        <v>5197</v>
      </c>
      <c r="VLZ1" s="1460" t="s">
        <v>5197</v>
      </c>
      <c r="VMA1" s="1460" t="s">
        <v>5197</v>
      </c>
      <c r="VMB1" s="1460" t="s">
        <v>5197</v>
      </c>
      <c r="VMC1" s="1460" t="s">
        <v>5197</v>
      </c>
      <c r="VMD1" s="1460" t="s">
        <v>5197</v>
      </c>
      <c r="VME1" s="1460" t="s">
        <v>5197</v>
      </c>
      <c r="VMF1" s="1460" t="s">
        <v>5197</v>
      </c>
      <c r="VMG1" s="1460" t="s">
        <v>5197</v>
      </c>
      <c r="VMH1" s="1460" t="s">
        <v>5197</v>
      </c>
      <c r="VMI1" s="1460" t="s">
        <v>5197</v>
      </c>
      <c r="VMJ1" s="1460" t="s">
        <v>5197</v>
      </c>
      <c r="VMK1" s="1460" t="s">
        <v>5197</v>
      </c>
      <c r="VML1" s="1460" t="s">
        <v>5197</v>
      </c>
      <c r="VMM1" s="1460" t="s">
        <v>5197</v>
      </c>
      <c r="VMN1" s="1460" t="s">
        <v>5197</v>
      </c>
      <c r="VMO1" s="1460" t="s">
        <v>5197</v>
      </c>
      <c r="VMP1" s="1460" t="s">
        <v>5197</v>
      </c>
      <c r="VMQ1" s="1460" t="s">
        <v>5197</v>
      </c>
      <c r="VMR1" s="1460" t="s">
        <v>5197</v>
      </c>
      <c r="VMS1" s="1460" t="s">
        <v>5197</v>
      </c>
      <c r="VMT1" s="1460" t="s">
        <v>5197</v>
      </c>
      <c r="VMU1" s="1460" t="s">
        <v>5197</v>
      </c>
      <c r="VMV1" s="1460" t="s">
        <v>5197</v>
      </c>
      <c r="VMW1" s="1460" t="s">
        <v>5197</v>
      </c>
      <c r="VMX1" s="1460" t="s">
        <v>5197</v>
      </c>
      <c r="VMY1" s="1460" t="s">
        <v>5197</v>
      </c>
      <c r="VMZ1" s="1460" t="s">
        <v>5197</v>
      </c>
      <c r="VNA1" s="1460" t="s">
        <v>5197</v>
      </c>
      <c r="VNB1" s="1460" t="s">
        <v>5197</v>
      </c>
      <c r="VNC1" s="1460" t="s">
        <v>5197</v>
      </c>
      <c r="VND1" s="1460" t="s">
        <v>5197</v>
      </c>
      <c r="VNE1" s="1460" t="s">
        <v>5197</v>
      </c>
      <c r="VNF1" s="1460" t="s">
        <v>5197</v>
      </c>
      <c r="VNG1" s="1460" t="s">
        <v>5197</v>
      </c>
      <c r="VNH1" s="1460" t="s">
        <v>5197</v>
      </c>
      <c r="VNI1" s="1460" t="s">
        <v>5197</v>
      </c>
      <c r="VNJ1" s="1460" t="s">
        <v>5197</v>
      </c>
      <c r="VNK1" s="1460" t="s">
        <v>5197</v>
      </c>
      <c r="VNL1" s="1460" t="s">
        <v>5197</v>
      </c>
      <c r="VNM1" s="1460" t="s">
        <v>5197</v>
      </c>
      <c r="VNN1" s="1460" t="s">
        <v>5197</v>
      </c>
      <c r="VNO1" s="1460" t="s">
        <v>5197</v>
      </c>
      <c r="VNP1" s="1460" t="s">
        <v>5197</v>
      </c>
      <c r="VNQ1" s="1460" t="s">
        <v>5197</v>
      </c>
      <c r="VNR1" s="1460" t="s">
        <v>5197</v>
      </c>
      <c r="VNS1" s="1460" t="s">
        <v>5197</v>
      </c>
      <c r="VNT1" s="1460" t="s">
        <v>5197</v>
      </c>
      <c r="VNU1" s="1460" t="s">
        <v>5197</v>
      </c>
      <c r="VNV1" s="1460" t="s">
        <v>5197</v>
      </c>
      <c r="VNW1" s="1460" t="s">
        <v>5197</v>
      </c>
      <c r="VNX1" s="1460" t="s">
        <v>5197</v>
      </c>
      <c r="VNY1" s="1460" t="s">
        <v>5197</v>
      </c>
      <c r="VNZ1" s="1460" t="s">
        <v>5197</v>
      </c>
      <c r="VOA1" s="1460" t="s">
        <v>5197</v>
      </c>
      <c r="VOB1" s="1460" t="s">
        <v>5197</v>
      </c>
      <c r="VOC1" s="1460" t="s">
        <v>5197</v>
      </c>
      <c r="VOD1" s="1460" t="s">
        <v>5197</v>
      </c>
      <c r="VOE1" s="1460" t="s">
        <v>5197</v>
      </c>
      <c r="VOF1" s="1460" t="s">
        <v>5197</v>
      </c>
      <c r="VOG1" s="1460" t="s">
        <v>5197</v>
      </c>
      <c r="VOH1" s="1460" t="s">
        <v>5197</v>
      </c>
      <c r="VOI1" s="1460" t="s">
        <v>5197</v>
      </c>
      <c r="VOJ1" s="1460" t="s">
        <v>5197</v>
      </c>
      <c r="VOK1" s="1460" t="s">
        <v>5197</v>
      </c>
      <c r="VOL1" s="1460" t="s">
        <v>5197</v>
      </c>
      <c r="VOM1" s="1460" t="s">
        <v>5197</v>
      </c>
      <c r="VON1" s="1460" t="s">
        <v>5197</v>
      </c>
      <c r="VOO1" s="1460" t="s">
        <v>5197</v>
      </c>
      <c r="VOP1" s="1460" t="s">
        <v>5197</v>
      </c>
      <c r="VOQ1" s="1460" t="s">
        <v>5197</v>
      </c>
      <c r="VOR1" s="1460" t="s">
        <v>5197</v>
      </c>
      <c r="VOS1" s="1460" t="s">
        <v>5197</v>
      </c>
      <c r="VOT1" s="1460" t="s">
        <v>5197</v>
      </c>
      <c r="VOU1" s="1460" t="s">
        <v>5197</v>
      </c>
      <c r="VOV1" s="1460" t="s">
        <v>5197</v>
      </c>
      <c r="VOW1" s="1460" t="s">
        <v>5197</v>
      </c>
      <c r="VOX1" s="1460" t="s">
        <v>5197</v>
      </c>
      <c r="VOY1" s="1460" t="s">
        <v>5197</v>
      </c>
      <c r="VOZ1" s="1460" t="s">
        <v>5197</v>
      </c>
      <c r="VPA1" s="1460" t="s">
        <v>5197</v>
      </c>
      <c r="VPB1" s="1460" t="s">
        <v>5197</v>
      </c>
      <c r="VPC1" s="1460" t="s">
        <v>5197</v>
      </c>
      <c r="VPD1" s="1460" t="s">
        <v>5197</v>
      </c>
      <c r="VPE1" s="1460" t="s">
        <v>5197</v>
      </c>
      <c r="VPF1" s="1460" t="s">
        <v>5197</v>
      </c>
      <c r="VPG1" s="1460" t="s">
        <v>5197</v>
      </c>
      <c r="VPH1" s="1460" t="s">
        <v>5197</v>
      </c>
      <c r="VPI1" s="1460" t="s">
        <v>5197</v>
      </c>
      <c r="VPJ1" s="1460" t="s">
        <v>5197</v>
      </c>
      <c r="VPK1" s="1460" t="s">
        <v>5197</v>
      </c>
      <c r="VPL1" s="1460" t="s">
        <v>5197</v>
      </c>
      <c r="VPM1" s="1460" t="s">
        <v>5197</v>
      </c>
      <c r="VPN1" s="1460" t="s">
        <v>5197</v>
      </c>
      <c r="VPO1" s="1460" t="s">
        <v>5197</v>
      </c>
      <c r="VPP1" s="1460" t="s">
        <v>5197</v>
      </c>
      <c r="VPQ1" s="1460" t="s">
        <v>5197</v>
      </c>
      <c r="VPR1" s="1460" t="s">
        <v>5197</v>
      </c>
      <c r="VPS1" s="1460" t="s">
        <v>5197</v>
      </c>
      <c r="VPT1" s="1460" t="s">
        <v>5197</v>
      </c>
      <c r="VPU1" s="1460" t="s">
        <v>5197</v>
      </c>
      <c r="VPV1" s="1460" t="s">
        <v>5197</v>
      </c>
      <c r="VPW1" s="1460" t="s">
        <v>5197</v>
      </c>
      <c r="VPX1" s="1460" t="s">
        <v>5197</v>
      </c>
      <c r="VPY1" s="1460" t="s">
        <v>5197</v>
      </c>
      <c r="VPZ1" s="1460" t="s">
        <v>5197</v>
      </c>
      <c r="VQA1" s="1460" t="s">
        <v>5197</v>
      </c>
      <c r="VQB1" s="1460" t="s">
        <v>5197</v>
      </c>
      <c r="VQC1" s="1460" t="s">
        <v>5197</v>
      </c>
      <c r="VQD1" s="1460" t="s">
        <v>5197</v>
      </c>
      <c r="VQE1" s="1460" t="s">
        <v>5197</v>
      </c>
      <c r="VQF1" s="1460" t="s">
        <v>5197</v>
      </c>
      <c r="VQG1" s="1460" t="s">
        <v>5197</v>
      </c>
      <c r="VQH1" s="1460" t="s">
        <v>5197</v>
      </c>
      <c r="VQI1" s="1460" t="s">
        <v>5197</v>
      </c>
      <c r="VQJ1" s="1460" t="s">
        <v>5197</v>
      </c>
      <c r="VQK1" s="1460" t="s">
        <v>5197</v>
      </c>
      <c r="VQL1" s="1460" t="s">
        <v>5197</v>
      </c>
      <c r="VQM1" s="1460" t="s">
        <v>5197</v>
      </c>
      <c r="VQN1" s="1460" t="s">
        <v>5197</v>
      </c>
      <c r="VQO1" s="1460" t="s">
        <v>5197</v>
      </c>
      <c r="VQP1" s="1460" t="s">
        <v>5197</v>
      </c>
      <c r="VQQ1" s="1460" t="s">
        <v>5197</v>
      </c>
      <c r="VQR1" s="1460" t="s">
        <v>5197</v>
      </c>
      <c r="VQS1" s="1460" t="s">
        <v>5197</v>
      </c>
      <c r="VQT1" s="1460" t="s">
        <v>5197</v>
      </c>
      <c r="VQU1" s="1460" t="s">
        <v>5197</v>
      </c>
      <c r="VQV1" s="1460" t="s">
        <v>5197</v>
      </c>
      <c r="VQW1" s="1460" t="s">
        <v>5197</v>
      </c>
      <c r="VQX1" s="1460" t="s">
        <v>5197</v>
      </c>
      <c r="VQY1" s="1460" t="s">
        <v>5197</v>
      </c>
      <c r="VQZ1" s="1460" t="s">
        <v>5197</v>
      </c>
      <c r="VRA1" s="1460" t="s">
        <v>5197</v>
      </c>
      <c r="VRB1" s="1460" t="s">
        <v>5197</v>
      </c>
      <c r="VRC1" s="1460" t="s">
        <v>5197</v>
      </c>
      <c r="VRD1" s="1460" t="s">
        <v>5197</v>
      </c>
      <c r="VRE1" s="1460" t="s">
        <v>5197</v>
      </c>
      <c r="VRF1" s="1460" t="s">
        <v>5197</v>
      </c>
      <c r="VRG1" s="1460" t="s">
        <v>5197</v>
      </c>
      <c r="VRH1" s="1460" t="s">
        <v>5197</v>
      </c>
      <c r="VRI1" s="1460" t="s">
        <v>5197</v>
      </c>
      <c r="VRJ1" s="1460" t="s">
        <v>5197</v>
      </c>
      <c r="VRK1" s="1460" t="s">
        <v>5197</v>
      </c>
      <c r="VRL1" s="1460" t="s">
        <v>5197</v>
      </c>
      <c r="VRM1" s="1460" t="s">
        <v>5197</v>
      </c>
      <c r="VRN1" s="1460" t="s">
        <v>5197</v>
      </c>
      <c r="VRO1" s="1460" t="s">
        <v>5197</v>
      </c>
      <c r="VRP1" s="1460" t="s">
        <v>5197</v>
      </c>
      <c r="VRQ1" s="1460" t="s">
        <v>5197</v>
      </c>
      <c r="VRR1" s="1460" t="s">
        <v>5197</v>
      </c>
      <c r="VRS1" s="1460" t="s">
        <v>5197</v>
      </c>
      <c r="VRT1" s="1460" t="s">
        <v>5197</v>
      </c>
      <c r="VRU1" s="1460" t="s">
        <v>5197</v>
      </c>
      <c r="VRV1" s="1460" t="s">
        <v>5197</v>
      </c>
      <c r="VRW1" s="1460" t="s">
        <v>5197</v>
      </c>
      <c r="VRX1" s="1460" t="s">
        <v>5197</v>
      </c>
      <c r="VRY1" s="1460" t="s">
        <v>5197</v>
      </c>
      <c r="VRZ1" s="1460" t="s">
        <v>5197</v>
      </c>
      <c r="VSA1" s="1460" t="s">
        <v>5197</v>
      </c>
      <c r="VSB1" s="1460" t="s">
        <v>5197</v>
      </c>
      <c r="VSC1" s="1460" t="s">
        <v>5197</v>
      </c>
      <c r="VSD1" s="1460" t="s">
        <v>5197</v>
      </c>
      <c r="VSE1" s="1460" t="s">
        <v>5197</v>
      </c>
      <c r="VSF1" s="1460" t="s">
        <v>5197</v>
      </c>
      <c r="VSG1" s="1460" t="s">
        <v>5197</v>
      </c>
      <c r="VSH1" s="1460" t="s">
        <v>5197</v>
      </c>
      <c r="VSI1" s="1460" t="s">
        <v>5197</v>
      </c>
      <c r="VSJ1" s="1460" t="s">
        <v>5197</v>
      </c>
      <c r="VSK1" s="1460" t="s">
        <v>5197</v>
      </c>
      <c r="VSL1" s="1460" t="s">
        <v>5197</v>
      </c>
      <c r="VSM1" s="1460" t="s">
        <v>5197</v>
      </c>
      <c r="VSN1" s="1460" t="s">
        <v>5197</v>
      </c>
      <c r="VSO1" s="1460" t="s">
        <v>5197</v>
      </c>
      <c r="VSP1" s="1460" t="s">
        <v>5197</v>
      </c>
      <c r="VSQ1" s="1460" t="s">
        <v>5197</v>
      </c>
      <c r="VSR1" s="1460" t="s">
        <v>5197</v>
      </c>
      <c r="VSS1" s="1460" t="s">
        <v>5197</v>
      </c>
      <c r="VST1" s="1460" t="s">
        <v>5197</v>
      </c>
      <c r="VSU1" s="1460" t="s">
        <v>5197</v>
      </c>
      <c r="VSV1" s="1460" t="s">
        <v>5197</v>
      </c>
      <c r="VSW1" s="1460" t="s">
        <v>5197</v>
      </c>
      <c r="VSX1" s="1460" t="s">
        <v>5197</v>
      </c>
      <c r="VSY1" s="1460" t="s">
        <v>5197</v>
      </c>
      <c r="VSZ1" s="1460" t="s">
        <v>5197</v>
      </c>
      <c r="VTA1" s="1460" t="s">
        <v>5197</v>
      </c>
      <c r="VTB1" s="1460" t="s">
        <v>5197</v>
      </c>
      <c r="VTC1" s="1460" t="s">
        <v>5197</v>
      </c>
      <c r="VTD1" s="1460" t="s">
        <v>5197</v>
      </c>
      <c r="VTE1" s="1460" t="s">
        <v>5197</v>
      </c>
      <c r="VTF1" s="1460" t="s">
        <v>5197</v>
      </c>
      <c r="VTG1" s="1460" t="s">
        <v>5197</v>
      </c>
      <c r="VTH1" s="1460" t="s">
        <v>5197</v>
      </c>
      <c r="VTI1" s="1460" t="s">
        <v>5197</v>
      </c>
      <c r="VTJ1" s="1460" t="s">
        <v>5197</v>
      </c>
      <c r="VTK1" s="1460" t="s">
        <v>5197</v>
      </c>
      <c r="VTL1" s="1460" t="s">
        <v>5197</v>
      </c>
      <c r="VTM1" s="1460" t="s">
        <v>5197</v>
      </c>
      <c r="VTN1" s="1460" t="s">
        <v>5197</v>
      </c>
      <c r="VTO1" s="1460" t="s">
        <v>5197</v>
      </c>
      <c r="VTP1" s="1460" t="s">
        <v>5197</v>
      </c>
      <c r="VTQ1" s="1460" t="s">
        <v>5197</v>
      </c>
      <c r="VTR1" s="1460" t="s">
        <v>5197</v>
      </c>
      <c r="VTS1" s="1460" t="s">
        <v>5197</v>
      </c>
      <c r="VTT1" s="1460" t="s">
        <v>5197</v>
      </c>
      <c r="VTU1" s="1460" t="s">
        <v>5197</v>
      </c>
      <c r="VTV1" s="1460" t="s">
        <v>5197</v>
      </c>
      <c r="VTW1" s="1460" t="s">
        <v>5197</v>
      </c>
      <c r="VTX1" s="1460" t="s">
        <v>5197</v>
      </c>
      <c r="VTY1" s="1460" t="s">
        <v>5197</v>
      </c>
      <c r="VTZ1" s="1460" t="s">
        <v>5197</v>
      </c>
      <c r="VUA1" s="1460" t="s">
        <v>5197</v>
      </c>
      <c r="VUB1" s="1460" t="s">
        <v>5197</v>
      </c>
      <c r="VUC1" s="1460" t="s">
        <v>5197</v>
      </c>
      <c r="VUD1" s="1460" t="s">
        <v>5197</v>
      </c>
      <c r="VUE1" s="1460" t="s">
        <v>5197</v>
      </c>
      <c r="VUF1" s="1460" t="s">
        <v>5197</v>
      </c>
      <c r="VUG1" s="1460" t="s">
        <v>5197</v>
      </c>
      <c r="VUH1" s="1460" t="s">
        <v>5197</v>
      </c>
      <c r="VUI1" s="1460" t="s">
        <v>5197</v>
      </c>
      <c r="VUJ1" s="1460" t="s">
        <v>5197</v>
      </c>
      <c r="VUK1" s="1460" t="s">
        <v>5197</v>
      </c>
      <c r="VUL1" s="1460" t="s">
        <v>5197</v>
      </c>
      <c r="VUM1" s="1460" t="s">
        <v>5197</v>
      </c>
      <c r="VUN1" s="1460" t="s">
        <v>5197</v>
      </c>
      <c r="VUO1" s="1460" t="s">
        <v>5197</v>
      </c>
      <c r="VUP1" s="1460" t="s">
        <v>5197</v>
      </c>
      <c r="VUQ1" s="1460" t="s">
        <v>5197</v>
      </c>
      <c r="VUR1" s="1460" t="s">
        <v>5197</v>
      </c>
      <c r="VUS1" s="1460" t="s">
        <v>5197</v>
      </c>
      <c r="VUT1" s="1460" t="s">
        <v>5197</v>
      </c>
      <c r="VUU1" s="1460" t="s">
        <v>5197</v>
      </c>
      <c r="VUV1" s="1460" t="s">
        <v>5197</v>
      </c>
      <c r="VUW1" s="1460" t="s">
        <v>5197</v>
      </c>
      <c r="VUX1" s="1460" t="s">
        <v>5197</v>
      </c>
      <c r="VUY1" s="1460" t="s">
        <v>5197</v>
      </c>
      <c r="VUZ1" s="1460" t="s">
        <v>5197</v>
      </c>
      <c r="VVA1" s="1460" t="s">
        <v>5197</v>
      </c>
      <c r="VVB1" s="1460" t="s">
        <v>5197</v>
      </c>
      <c r="VVC1" s="1460" t="s">
        <v>5197</v>
      </c>
      <c r="VVD1" s="1460" t="s">
        <v>5197</v>
      </c>
      <c r="VVE1" s="1460" t="s">
        <v>5197</v>
      </c>
      <c r="VVF1" s="1460" t="s">
        <v>5197</v>
      </c>
      <c r="VVG1" s="1460" t="s">
        <v>5197</v>
      </c>
      <c r="VVH1" s="1460" t="s">
        <v>5197</v>
      </c>
      <c r="VVI1" s="1460" t="s">
        <v>5197</v>
      </c>
      <c r="VVJ1" s="1460" t="s">
        <v>5197</v>
      </c>
      <c r="VVK1" s="1460" t="s">
        <v>5197</v>
      </c>
      <c r="VVL1" s="1460" t="s">
        <v>5197</v>
      </c>
      <c r="VVM1" s="1460" t="s">
        <v>5197</v>
      </c>
      <c r="VVN1" s="1460" t="s">
        <v>5197</v>
      </c>
      <c r="VVO1" s="1460" t="s">
        <v>5197</v>
      </c>
      <c r="VVP1" s="1460" t="s">
        <v>5197</v>
      </c>
      <c r="VVQ1" s="1460" t="s">
        <v>5197</v>
      </c>
      <c r="VVR1" s="1460" t="s">
        <v>5197</v>
      </c>
      <c r="VVS1" s="1460" t="s">
        <v>5197</v>
      </c>
      <c r="VVT1" s="1460" t="s">
        <v>5197</v>
      </c>
      <c r="VVU1" s="1460" t="s">
        <v>5197</v>
      </c>
      <c r="VVV1" s="1460" t="s">
        <v>5197</v>
      </c>
      <c r="VVW1" s="1460" t="s">
        <v>5197</v>
      </c>
      <c r="VVX1" s="1460" t="s">
        <v>5197</v>
      </c>
      <c r="VVY1" s="1460" t="s">
        <v>5197</v>
      </c>
      <c r="VVZ1" s="1460" t="s">
        <v>5197</v>
      </c>
      <c r="VWA1" s="1460" t="s">
        <v>5197</v>
      </c>
      <c r="VWB1" s="1460" t="s">
        <v>5197</v>
      </c>
      <c r="VWC1" s="1460" t="s">
        <v>5197</v>
      </c>
      <c r="VWD1" s="1460" t="s">
        <v>5197</v>
      </c>
      <c r="VWE1" s="1460" t="s">
        <v>5197</v>
      </c>
      <c r="VWF1" s="1460" t="s">
        <v>5197</v>
      </c>
      <c r="VWG1" s="1460" t="s">
        <v>5197</v>
      </c>
      <c r="VWH1" s="1460" t="s">
        <v>5197</v>
      </c>
      <c r="VWI1" s="1460" t="s">
        <v>5197</v>
      </c>
      <c r="VWJ1" s="1460" t="s">
        <v>5197</v>
      </c>
      <c r="VWK1" s="1460" t="s">
        <v>5197</v>
      </c>
      <c r="VWL1" s="1460" t="s">
        <v>5197</v>
      </c>
      <c r="VWM1" s="1460" t="s">
        <v>5197</v>
      </c>
      <c r="VWN1" s="1460" t="s">
        <v>5197</v>
      </c>
      <c r="VWO1" s="1460" t="s">
        <v>5197</v>
      </c>
      <c r="VWP1" s="1460" t="s">
        <v>5197</v>
      </c>
      <c r="VWQ1" s="1460" t="s">
        <v>5197</v>
      </c>
      <c r="VWR1" s="1460" t="s">
        <v>5197</v>
      </c>
      <c r="VWS1" s="1460" t="s">
        <v>5197</v>
      </c>
      <c r="VWT1" s="1460" t="s">
        <v>5197</v>
      </c>
      <c r="VWU1" s="1460" t="s">
        <v>5197</v>
      </c>
      <c r="VWV1" s="1460" t="s">
        <v>5197</v>
      </c>
      <c r="VWW1" s="1460" t="s">
        <v>5197</v>
      </c>
      <c r="VWX1" s="1460" t="s">
        <v>5197</v>
      </c>
      <c r="VWY1" s="1460" t="s">
        <v>5197</v>
      </c>
      <c r="VWZ1" s="1460" t="s">
        <v>5197</v>
      </c>
      <c r="VXA1" s="1460" t="s">
        <v>5197</v>
      </c>
      <c r="VXB1" s="1460" t="s">
        <v>5197</v>
      </c>
      <c r="VXC1" s="1460" t="s">
        <v>5197</v>
      </c>
      <c r="VXD1" s="1460" t="s">
        <v>5197</v>
      </c>
      <c r="VXE1" s="1460" t="s">
        <v>5197</v>
      </c>
      <c r="VXF1" s="1460" t="s">
        <v>5197</v>
      </c>
      <c r="VXG1" s="1460" t="s">
        <v>5197</v>
      </c>
      <c r="VXH1" s="1460" t="s">
        <v>5197</v>
      </c>
      <c r="VXI1" s="1460" t="s">
        <v>5197</v>
      </c>
      <c r="VXJ1" s="1460" t="s">
        <v>5197</v>
      </c>
      <c r="VXK1" s="1460" t="s">
        <v>5197</v>
      </c>
      <c r="VXL1" s="1460" t="s">
        <v>5197</v>
      </c>
      <c r="VXM1" s="1460" t="s">
        <v>5197</v>
      </c>
      <c r="VXN1" s="1460" t="s">
        <v>5197</v>
      </c>
      <c r="VXO1" s="1460" t="s">
        <v>5197</v>
      </c>
      <c r="VXP1" s="1460" t="s">
        <v>5197</v>
      </c>
      <c r="VXQ1" s="1460" t="s">
        <v>5197</v>
      </c>
      <c r="VXR1" s="1460" t="s">
        <v>5197</v>
      </c>
      <c r="VXS1" s="1460" t="s">
        <v>5197</v>
      </c>
      <c r="VXT1" s="1460" t="s">
        <v>5197</v>
      </c>
      <c r="VXU1" s="1460" t="s">
        <v>5197</v>
      </c>
      <c r="VXV1" s="1460" t="s">
        <v>5197</v>
      </c>
      <c r="VXW1" s="1460" t="s">
        <v>5197</v>
      </c>
      <c r="VXX1" s="1460" t="s">
        <v>5197</v>
      </c>
      <c r="VXY1" s="1460" t="s">
        <v>5197</v>
      </c>
      <c r="VXZ1" s="1460" t="s">
        <v>5197</v>
      </c>
      <c r="VYA1" s="1460" t="s">
        <v>5197</v>
      </c>
      <c r="VYB1" s="1460" t="s">
        <v>5197</v>
      </c>
      <c r="VYC1" s="1460" t="s">
        <v>5197</v>
      </c>
      <c r="VYD1" s="1460" t="s">
        <v>5197</v>
      </c>
      <c r="VYE1" s="1460" t="s">
        <v>5197</v>
      </c>
      <c r="VYF1" s="1460" t="s">
        <v>5197</v>
      </c>
      <c r="VYG1" s="1460" t="s">
        <v>5197</v>
      </c>
      <c r="VYH1" s="1460" t="s">
        <v>5197</v>
      </c>
      <c r="VYI1" s="1460" t="s">
        <v>5197</v>
      </c>
      <c r="VYJ1" s="1460" t="s">
        <v>5197</v>
      </c>
      <c r="VYK1" s="1460" t="s">
        <v>5197</v>
      </c>
      <c r="VYL1" s="1460" t="s">
        <v>5197</v>
      </c>
      <c r="VYM1" s="1460" t="s">
        <v>5197</v>
      </c>
      <c r="VYN1" s="1460" t="s">
        <v>5197</v>
      </c>
      <c r="VYO1" s="1460" t="s">
        <v>5197</v>
      </c>
      <c r="VYP1" s="1460" t="s">
        <v>5197</v>
      </c>
      <c r="VYQ1" s="1460" t="s">
        <v>5197</v>
      </c>
      <c r="VYR1" s="1460" t="s">
        <v>5197</v>
      </c>
      <c r="VYS1" s="1460" t="s">
        <v>5197</v>
      </c>
      <c r="VYT1" s="1460" t="s">
        <v>5197</v>
      </c>
      <c r="VYU1" s="1460" t="s">
        <v>5197</v>
      </c>
      <c r="VYV1" s="1460" t="s">
        <v>5197</v>
      </c>
      <c r="VYW1" s="1460" t="s">
        <v>5197</v>
      </c>
      <c r="VYX1" s="1460" t="s">
        <v>5197</v>
      </c>
      <c r="VYY1" s="1460" t="s">
        <v>5197</v>
      </c>
      <c r="VYZ1" s="1460" t="s">
        <v>5197</v>
      </c>
      <c r="VZA1" s="1460" t="s">
        <v>5197</v>
      </c>
      <c r="VZB1" s="1460" t="s">
        <v>5197</v>
      </c>
      <c r="VZC1" s="1460" t="s">
        <v>5197</v>
      </c>
      <c r="VZD1" s="1460" t="s">
        <v>5197</v>
      </c>
      <c r="VZE1" s="1460" t="s">
        <v>5197</v>
      </c>
      <c r="VZF1" s="1460" t="s">
        <v>5197</v>
      </c>
      <c r="VZG1" s="1460" t="s">
        <v>5197</v>
      </c>
      <c r="VZH1" s="1460" t="s">
        <v>5197</v>
      </c>
      <c r="VZI1" s="1460" t="s">
        <v>5197</v>
      </c>
      <c r="VZJ1" s="1460" t="s">
        <v>5197</v>
      </c>
      <c r="VZK1" s="1460" t="s">
        <v>5197</v>
      </c>
      <c r="VZL1" s="1460" t="s">
        <v>5197</v>
      </c>
      <c r="VZM1" s="1460" t="s">
        <v>5197</v>
      </c>
      <c r="VZN1" s="1460" t="s">
        <v>5197</v>
      </c>
      <c r="VZO1" s="1460" t="s">
        <v>5197</v>
      </c>
      <c r="VZP1" s="1460" t="s">
        <v>5197</v>
      </c>
      <c r="VZQ1" s="1460" t="s">
        <v>5197</v>
      </c>
      <c r="VZR1" s="1460" t="s">
        <v>5197</v>
      </c>
      <c r="VZS1" s="1460" t="s">
        <v>5197</v>
      </c>
      <c r="VZT1" s="1460" t="s">
        <v>5197</v>
      </c>
      <c r="VZU1" s="1460" t="s">
        <v>5197</v>
      </c>
      <c r="VZV1" s="1460" t="s">
        <v>5197</v>
      </c>
      <c r="VZW1" s="1460" t="s">
        <v>5197</v>
      </c>
      <c r="VZX1" s="1460" t="s">
        <v>5197</v>
      </c>
      <c r="VZY1" s="1460" t="s">
        <v>5197</v>
      </c>
      <c r="VZZ1" s="1460" t="s">
        <v>5197</v>
      </c>
      <c r="WAA1" s="1460" t="s">
        <v>5197</v>
      </c>
      <c r="WAB1" s="1460" t="s">
        <v>5197</v>
      </c>
      <c r="WAC1" s="1460" t="s">
        <v>5197</v>
      </c>
      <c r="WAD1" s="1460" t="s">
        <v>5197</v>
      </c>
      <c r="WAE1" s="1460" t="s">
        <v>5197</v>
      </c>
      <c r="WAF1" s="1460" t="s">
        <v>5197</v>
      </c>
      <c r="WAG1" s="1460" t="s">
        <v>5197</v>
      </c>
      <c r="WAH1" s="1460" t="s">
        <v>5197</v>
      </c>
      <c r="WAI1" s="1460" t="s">
        <v>5197</v>
      </c>
      <c r="WAJ1" s="1460" t="s">
        <v>5197</v>
      </c>
      <c r="WAK1" s="1460" t="s">
        <v>5197</v>
      </c>
      <c r="WAL1" s="1460" t="s">
        <v>5197</v>
      </c>
      <c r="WAM1" s="1460" t="s">
        <v>5197</v>
      </c>
      <c r="WAN1" s="1460" t="s">
        <v>5197</v>
      </c>
      <c r="WAO1" s="1460" t="s">
        <v>5197</v>
      </c>
      <c r="WAP1" s="1460" t="s">
        <v>5197</v>
      </c>
      <c r="WAQ1" s="1460" t="s">
        <v>5197</v>
      </c>
      <c r="WAR1" s="1460" t="s">
        <v>5197</v>
      </c>
      <c r="WAS1" s="1460" t="s">
        <v>5197</v>
      </c>
      <c r="WAT1" s="1460" t="s">
        <v>5197</v>
      </c>
      <c r="WAU1" s="1460" t="s">
        <v>5197</v>
      </c>
      <c r="WAV1" s="1460" t="s">
        <v>5197</v>
      </c>
      <c r="WAW1" s="1460" t="s">
        <v>5197</v>
      </c>
      <c r="WAX1" s="1460" t="s">
        <v>5197</v>
      </c>
      <c r="WAY1" s="1460" t="s">
        <v>5197</v>
      </c>
      <c r="WAZ1" s="1460" t="s">
        <v>5197</v>
      </c>
      <c r="WBA1" s="1460" t="s">
        <v>5197</v>
      </c>
      <c r="WBB1" s="1460" t="s">
        <v>5197</v>
      </c>
      <c r="WBC1" s="1460" t="s">
        <v>5197</v>
      </c>
      <c r="WBD1" s="1460" t="s">
        <v>5197</v>
      </c>
      <c r="WBE1" s="1460" t="s">
        <v>5197</v>
      </c>
      <c r="WBF1" s="1460" t="s">
        <v>5197</v>
      </c>
      <c r="WBG1" s="1460" t="s">
        <v>5197</v>
      </c>
      <c r="WBH1" s="1460" t="s">
        <v>5197</v>
      </c>
      <c r="WBI1" s="1460" t="s">
        <v>5197</v>
      </c>
      <c r="WBJ1" s="1460" t="s">
        <v>5197</v>
      </c>
      <c r="WBK1" s="1460" t="s">
        <v>5197</v>
      </c>
      <c r="WBL1" s="1460" t="s">
        <v>5197</v>
      </c>
      <c r="WBM1" s="1460" t="s">
        <v>5197</v>
      </c>
      <c r="WBN1" s="1460" t="s">
        <v>5197</v>
      </c>
      <c r="WBO1" s="1460" t="s">
        <v>5197</v>
      </c>
      <c r="WBP1" s="1460" t="s">
        <v>5197</v>
      </c>
      <c r="WBQ1" s="1460" t="s">
        <v>5197</v>
      </c>
      <c r="WBR1" s="1460" t="s">
        <v>5197</v>
      </c>
      <c r="WBS1" s="1460" t="s">
        <v>5197</v>
      </c>
      <c r="WBT1" s="1460" t="s">
        <v>5197</v>
      </c>
      <c r="WBU1" s="1460" t="s">
        <v>5197</v>
      </c>
      <c r="WBV1" s="1460" t="s">
        <v>5197</v>
      </c>
      <c r="WBW1" s="1460" t="s">
        <v>5197</v>
      </c>
      <c r="WBX1" s="1460" t="s">
        <v>5197</v>
      </c>
      <c r="WBY1" s="1460" t="s">
        <v>5197</v>
      </c>
      <c r="WBZ1" s="1460" t="s">
        <v>5197</v>
      </c>
      <c r="WCA1" s="1460" t="s">
        <v>5197</v>
      </c>
      <c r="WCB1" s="1460" t="s">
        <v>5197</v>
      </c>
      <c r="WCC1" s="1460" t="s">
        <v>5197</v>
      </c>
      <c r="WCD1" s="1460" t="s">
        <v>5197</v>
      </c>
      <c r="WCE1" s="1460" t="s">
        <v>5197</v>
      </c>
      <c r="WCF1" s="1460" t="s">
        <v>5197</v>
      </c>
      <c r="WCG1" s="1460" t="s">
        <v>5197</v>
      </c>
      <c r="WCH1" s="1460" t="s">
        <v>5197</v>
      </c>
      <c r="WCI1" s="1460" t="s">
        <v>5197</v>
      </c>
      <c r="WCJ1" s="1460" t="s">
        <v>5197</v>
      </c>
      <c r="WCK1" s="1460" t="s">
        <v>5197</v>
      </c>
      <c r="WCL1" s="1460" t="s">
        <v>5197</v>
      </c>
      <c r="WCM1" s="1460" t="s">
        <v>5197</v>
      </c>
      <c r="WCN1" s="1460" t="s">
        <v>5197</v>
      </c>
      <c r="WCO1" s="1460" t="s">
        <v>5197</v>
      </c>
      <c r="WCP1" s="1460" t="s">
        <v>5197</v>
      </c>
      <c r="WCQ1" s="1460" t="s">
        <v>5197</v>
      </c>
      <c r="WCR1" s="1460" t="s">
        <v>5197</v>
      </c>
      <c r="WCS1" s="1460" t="s">
        <v>5197</v>
      </c>
      <c r="WCT1" s="1460" t="s">
        <v>5197</v>
      </c>
      <c r="WCU1" s="1460" t="s">
        <v>5197</v>
      </c>
      <c r="WCV1" s="1460" t="s">
        <v>5197</v>
      </c>
      <c r="WCW1" s="1460" t="s">
        <v>5197</v>
      </c>
      <c r="WCX1" s="1460" t="s">
        <v>5197</v>
      </c>
      <c r="WCY1" s="1460" t="s">
        <v>5197</v>
      </c>
      <c r="WCZ1" s="1460" t="s">
        <v>5197</v>
      </c>
      <c r="WDA1" s="1460" t="s">
        <v>5197</v>
      </c>
      <c r="WDB1" s="1460" t="s">
        <v>5197</v>
      </c>
      <c r="WDC1" s="1460" t="s">
        <v>5197</v>
      </c>
      <c r="WDD1" s="1460" t="s">
        <v>5197</v>
      </c>
      <c r="WDE1" s="1460" t="s">
        <v>5197</v>
      </c>
      <c r="WDF1" s="1460" t="s">
        <v>5197</v>
      </c>
      <c r="WDG1" s="1460" t="s">
        <v>5197</v>
      </c>
      <c r="WDH1" s="1460" t="s">
        <v>5197</v>
      </c>
      <c r="WDI1" s="1460" t="s">
        <v>5197</v>
      </c>
      <c r="WDJ1" s="1460" t="s">
        <v>5197</v>
      </c>
      <c r="WDK1" s="1460" t="s">
        <v>5197</v>
      </c>
      <c r="WDL1" s="1460" t="s">
        <v>5197</v>
      </c>
      <c r="WDM1" s="1460" t="s">
        <v>5197</v>
      </c>
      <c r="WDN1" s="1460" t="s">
        <v>5197</v>
      </c>
      <c r="WDO1" s="1460" t="s">
        <v>5197</v>
      </c>
      <c r="WDP1" s="1460" t="s">
        <v>5197</v>
      </c>
      <c r="WDQ1" s="1460" t="s">
        <v>5197</v>
      </c>
      <c r="WDR1" s="1460" t="s">
        <v>5197</v>
      </c>
      <c r="WDS1" s="1460" t="s">
        <v>5197</v>
      </c>
      <c r="WDT1" s="1460" t="s">
        <v>5197</v>
      </c>
      <c r="WDU1" s="1460" t="s">
        <v>5197</v>
      </c>
      <c r="WDV1" s="1460" t="s">
        <v>5197</v>
      </c>
      <c r="WDW1" s="1460" t="s">
        <v>5197</v>
      </c>
      <c r="WDX1" s="1460" t="s">
        <v>5197</v>
      </c>
      <c r="WDY1" s="1460" t="s">
        <v>5197</v>
      </c>
      <c r="WDZ1" s="1460" t="s">
        <v>5197</v>
      </c>
      <c r="WEA1" s="1460" t="s">
        <v>5197</v>
      </c>
      <c r="WEB1" s="1460" t="s">
        <v>5197</v>
      </c>
      <c r="WEC1" s="1460" t="s">
        <v>5197</v>
      </c>
      <c r="WED1" s="1460" t="s">
        <v>5197</v>
      </c>
      <c r="WEE1" s="1460" t="s">
        <v>5197</v>
      </c>
      <c r="WEF1" s="1460" t="s">
        <v>5197</v>
      </c>
      <c r="WEG1" s="1460" t="s">
        <v>5197</v>
      </c>
      <c r="WEH1" s="1460" t="s">
        <v>5197</v>
      </c>
      <c r="WEI1" s="1460" t="s">
        <v>5197</v>
      </c>
      <c r="WEJ1" s="1460" t="s">
        <v>5197</v>
      </c>
      <c r="WEK1" s="1460" t="s">
        <v>5197</v>
      </c>
      <c r="WEL1" s="1460" t="s">
        <v>5197</v>
      </c>
      <c r="WEM1" s="1460" t="s">
        <v>5197</v>
      </c>
      <c r="WEN1" s="1460" t="s">
        <v>5197</v>
      </c>
      <c r="WEO1" s="1460" t="s">
        <v>5197</v>
      </c>
      <c r="WEP1" s="1460" t="s">
        <v>5197</v>
      </c>
      <c r="WEQ1" s="1460" t="s">
        <v>5197</v>
      </c>
      <c r="WER1" s="1460" t="s">
        <v>5197</v>
      </c>
      <c r="WES1" s="1460" t="s">
        <v>5197</v>
      </c>
      <c r="WET1" s="1460" t="s">
        <v>5197</v>
      </c>
      <c r="WEU1" s="1460" t="s">
        <v>5197</v>
      </c>
      <c r="WEV1" s="1460" t="s">
        <v>5197</v>
      </c>
      <c r="WEW1" s="1460" t="s">
        <v>5197</v>
      </c>
      <c r="WEX1" s="1460" t="s">
        <v>5197</v>
      </c>
      <c r="WEY1" s="1460" t="s">
        <v>5197</v>
      </c>
      <c r="WEZ1" s="1460" t="s">
        <v>5197</v>
      </c>
      <c r="WFA1" s="1460" t="s">
        <v>5197</v>
      </c>
      <c r="WFB1" s="1460" t="s">
        <v>5197</v>
      </c>
      <c r="WFC1" s="1460" t="s">
        <v>5197</v>
      </c>
      <c r="WFD1" s="1460" t="s">
        <v>5197</v>
      </c>
      <c r="WFE1" s="1460" t="s">
        <v>5197</v>
      </c>
      <c r="WFF1" s="1460" t="s">
        <v>5197</v>
      </c>
      <c r="WFG1" s="1460" t="s">
        <v>5197</v>
      </c>
      <c r="WFH1" s="1460" t="s">
        <v>5197</v>
      </c>
      <c r="WFI1" s="1460" t="s">
        <v>5197</v>
      </c>
      <c r="WFJ1" s="1460" t="s">
        <v>5197</v>
      </c>
      <c r="WFK1" s="1460" t="s">
        <v>5197</v>
      </c>
      <c r="WFL1" s="1460" t="s">
        <v>5197</v>
      </c>
      <c r="WFM1" s="1460" t="s">
        <v>5197</v>
      </c>
      <c r="WFN1" s="1460" t="s">
        <v>5197</v>
      </c>
      <c r="WFO1" s="1460" t="s">
        <v>5197</v>
      </c>
      <c r="WFP1" s="1460" t="s">
        <v>5197</v>
      </c>
      <c r="WFQ1" s="1460" t="s">
        <v>5197</v>
      </c>
      <c r="WFR1" s="1460" t="s">
        <v>5197</v>
      </c>
      <c r="WFS1" s="1460" t="s">
        <v>5197</v>
      </c>
      <c r="WFT1" s="1460" t="s">
        <v>5197</v>
      </c>
      <c r="WFU1" s="1460" t="s">
        <v>5197</v>
      </c>
      <c r="WFV1" s="1460" t="s">
        <v>5197</v>
      </c>
      <c r="WFW1" s="1460" t="s">
        <v>5197</v>
      </c>
      <c r="WFX1" s="1460" t="s">
        <v>5197</v>
      </c>
      <c r="WFY1" s="1460" t="s">
        <v>5197</v>
      </c>
      <c r="WFZ1" s="1460" t="s">
        <v>5197</v>
      </c>
      <c r="WGA1" s="1460" t="s">
        <v>5197</v>
      </c>
      <c r="WGB1" s="1460" t="s">
        <v>5197</v>
      </c>
      <c r="WGC1" s="1460" t="s">
        <v>5197</v>
      </c>
      <c r="WGD1" s="1460" t="s">
        <v>5197</v>
      </c>
      <c r="WGE1" s="1460" t="s">
        <v>5197</v>
      </c>
      <c r="WGF1" s="1460" t="s">
        <v>5197</v>
      </c>
      <c r="WGG1" s="1460" t="s">
        <v>5197</v>
      </c>
      <c r="WGH1" s="1460" t="s">
        <v>5197</v>
      </c>
      <c r="WGI1" s="1460" t="s">
        <v>5197</v>
      </c>
      <c r="WGJ1" s="1460" t="s">
        <v>5197</v>
      </c>
      <c r="WGK1" s="1460" t="s">
        <v>5197</v>
      </c>
      <c r="WGL1" s="1460" t="s">
        <v>5197</v>
      </c>
      <c r="WGM1" s="1460" t="s">
        <v>5197</v>
      </c>
      <c r="WGN1" s="1460" t="s">
        <v>5197</v>
      </c>
      <c r="WGO1" s="1460" t="s">
        <v>5197</v>
      </c>
      <c r="WGP1" s="1460" t="s">
        <v>5197</v>
      </c>
      <c r="WGQ1" s="1460" t="s">
        <v>5197</v>
      </c>
      <c r="WGR1" s="1460" t="s">
        <v>5197</v>
      </c>
      <c r="WGS1" s="1460" t="s">
        <v>5197</v>
      </c>
      <c r="WGT1" s="1460" t="s">
        <v>5197</v>
      </c>
      <c r="WGU1" s="1460" t="s">
        <v>5197</v>
      </c>
      <c r="WGV1" s="1460" t="s">
        <v>5197</v>
      </c>
      <c r="WGW1" s="1460" t="s">
        <v>5197</v>
      </c>
      <c r="WGX1" s="1460" t="s">
        <v>5197</v>
      </c>
      <c r="WGY1" s="1460" t="s">
        <v>5197</v>
      </c>
      <c r="WGZ1" s="1460" t="s">
        <v>5197</v>
      </c>
      <c r="WHA1" s="1460" t="s">
        <v>5197</v>
      </c>
      <c r="WHB1" s="1460" t="s">
        <v>5197</v>
      </c>
      <c r="WHC1" s="1460" t="s">
        <v>5197</v>
      </c>
      <c r="WHD1" s="1460" t="s">
        <v>5197</v>
      </c>
      <c r="WHE1" s="1460" t="s">
        <v>5197</v>
      </c>
      <c r="WHF1" s="1460" t="s">
        <v>5197</v>
      </c>
      <c r="WHG1" s="1460" t="s">
        <v>5197</v>
      </c>
      <c r="WHH1" s="1460" t="s">
        <v>5197</v>
      </c>
      <c r="WHI1" s="1460" t="s">
        <v>5197</v>
      </c>
      <c r="WHJ1" s="1460" t="s">
        <v>5197</v>
      </c>
      <c r="WHK1" s="1460" t="s">
        <v>5197</v>
      </c>
      <c r="WHL1" s="1460" t="s">
        <v>5197</v>
      </c>
      <c r="WHM1" s="1460" t="s">
        <v>5197</v>
      </c>
      <c r="WHN1" s="1460" t="s">
        <v>5197</v>
      </c>
      <c r="WHO1" s="1460" t="s">
        <v>5197</v>
      </c>
      <c r="WHP1" s="1460" t="s">
        <v>5197</v>
      </c>
      <c r="WHQ1" s="1460" t="s">
        <v>5197</v>
      </c>
      <c r="WHR1" s="1460" t="s">
        <v>5197</v>
      </c>
      <c r="WHS1" s="1460" t="s">
        <v>5197</v>
      </c>
      <c r="WHT1" s="1460" t="s">
        <v>5197</v>
      </c>
      <c r="WHU1" s="1460" t="s">
        <v>5197</v>
      </c>
      <c r="WHV1" s="1460" t="s">
        <v>5197</v>
      </c>
      <c r="WHW1" s="1460" t="s">
        <v>5197</v>
      </c>
      <c r="WHX1" s="1460" t="s">
        <v>5197</v>
      </c>
      <c r="WHY1" s="1460" t="s">
        <v>5197</v>
      </c>
      <c r="WHZ1" s="1460" t="s">
        <v>5197</v>
      </c>
      <c r="WIA1" s="1460" t="s">
        <v>5197</v>
      </c>
      <c r="WIB1" s="1460" t="s">
        <v>5197</v>
      </c>
      <c r="WIC1" s="1460" t="s">
        <v>5197</v>
      </c>
      <c r="WID1" s="1460" t="s">
        <v>5197</v>
      </c>
      <c r="WIE1" s="1460" t="s">
        <v>5197</v>
      </c>
      <c r="WIF1" s="1460" t="s">
        <v>5197</v>
      </c>
      <c r="WIG1" s="1460" t="s">
        <v>5197</v>
      </c>
      <c r="WIH1" s="1460" t="s">
        <v>5197</v>
      </c>
      <c r="WII1" s="1460" t="s">
        <v>5197</v>
      </c>
      <c r="WIJ1" s="1460" t="s">
        <v>5197</v>
      </c>
      <c r="WIK1" s="1460" t="s">
        <v>5197</v>
      </c>
      <c r="WIL1" s="1460" t="s">
        <v>5197</v>
      </c>
      <c r="WIM1" s="1460" t="s">
        <v>5197</v>
      </c>
      <c r="WIN1" s="1460" t="s">
        <v>5197</v>
      </c>
      <c r="WIO1" s="1460" t="s">
        <v>5197</v>
      </c>
      <c r="WIP1" s="1460" t="s">
        <v>5197</v>
      </c>
      <c r="WIQ1" s="1460" t="s">
        <v>5197</v>
      </c>
      <c r="WIR1" s="1460" t="s">
        <v>5197</v>
      </c>
      <c r="WIS1" s="1460" t="s">
        <v>5197</v>
      </c>
      <c r="WIT1" s="1460" t="s">
        <v>5197</v>
      </c>
      <c r="WIU1" s="1460" t="s">
        <v>5197</v>
      </c>
      <c r="WIV1" s="1460" t="s">
        <v>5197</v>
      </c>
      <c r="WIW1" s="1460" t="s">
        <v>5197</v>
      </c>
      <c r="WIX1" s="1460" t="s">
        <v>5197</v>
      </c>
      <c r="WIY1" s="1460" t="s">
        <v>5197</v>
      </c>
      <c r="WIZ1" s="1460" t="s">
        <v>5197</v>
      </c>
      <c r="WJA1" s="1460" t="s">
        <v>5197</v>
      </c>
      <c r="WJB1" s="1460" t="s">
        <v>5197</v>
      </c>
      <c r="WJC1" s="1460" t="s">
        <v>5197</v>
      </c>
      <c r="WJD1" s="1460" t="s">
        <v>5197</v>
      </c>
      <c r="WJE1" s="1460" t="s">
        <v>5197</v>
      </c>
      <c r="WJF1" s="1460" t="s">
        <v>5197</v>
      </c>
      <c r="WJG1" s="1460" t="s">
        <v>5197</v>
      </c>
      <c r="WJH1" s="1460" t="s">
        <v>5197</v>
      </c>
      <c r="WJI1" s="1460" t="s">
        <v>5197</v>
      </c>
      <c r="WJJ1" s="1460" t="s">
        <v>5197</v>
      </c>
      <c r="WJK1" s="1460" t="s">
        <v>5197</v>
      </c>
      <c r="WJL1" s="1460" t="s">
        <v>5197</v>
      </c>
      <c r="WJM1" s="1460" t="s">
        <v>5197</v>
      </c>
      <c r="WJN1" s="1460" t="s">
        <v>5197</v>
      </c>
      <c r="WJO1" s="1460" t="s">
        <v>5197</v>
      </c>
      <c r="WJP1" s="1460" t="s">
        <v>5197</v>
      </c>
      <c r="WJQ1" s="1460" t="s">
        <v>5197</v>
      </c>
      <c r="WJR1" s="1460" t="s">
        <v>5197</v>
      </c>
      <c r="WJS1" s="1460" t="s">
        <v>5197</v>
      </c>
      <c r="WJT1" s="1460" t="s">
        <v>5197</v>
      </c>
      <c r="WJU1" s="1460" t="s">
        <v>5197</v>
      </c>
      <c r="WJV1" s="1460" t="s">
        <v>5197</v>
      </c>
      <c r="WJW1" s="1460" t="s">
        <v>5197</v>
      </c>
      <c r="WJX1" s="1460" t="s">
        <v>5197</v>
      </c>
      <c r="WJY1" s="1460" t="s">
        <v>5197</v>
      </c>
      <c r="WJZ1" s="1460" t="s">
        <v>5197</v>
      </c>
      <c r="WKA1" s="1460" t="s">
        <v>5197</v>
      </c>
      <c r="WKB1" s="1460" t="s">
        <v>5197</v>
      </c>
      <c r="WKC1" s="1460" t="s">
        <v>5197</v>
      </c>
      <c r="WKD1" s="1460" t="s">
        <v>5197</v>
      </c>
      <c r="WKE1" s="1460" t="s">
        <v>5197</v>
      </c>
      <c r="WKF1" s="1460" t="s">
        <v>5197</v>
      </c>
      <c r="WKG1" s="1460" t="s">
        <v>5197</v>
      </c>
      <c r="WKH1" s="1460" t="s">
        <v>5197</v>
      </c>
      <c r="WKI1" s="1460" t="s">
        <v>5197</v>
      </c>
      <c r="WKJ1" s="1460" t="s">
        <v>5197</v>
      </c>
      <c r="WKK1" s="1460" t="s">
        <v>5197</v>
      </c>
      <c r="WKL1" s="1460" t="s">
        <v>5197</v>
      </c>
      <c r="WKM1" s="1460" t="s">
        <v>5197</v>
      </c>
      <c r="WKN1" s="1460" t="s">
        <v>5197</v>
      </c>
      <c r="WKO1" s="1460" t="s">
        <v>5197</v>
      </c>
      <c r="WKP1" s="1460" t="s">
        <v>5197</v>
      </c>
      <c r="WKQ1" s="1460" t="s">
        <v>5197</v>
      </c>
      <c r="WKR1" s="1460" t="s">
        <v>5197</v>
      </c>
      <c r="WKS1" s="1460" t="s">
        <v>5197</v>
      </c>
      <c r="WKT1" s="1460" t="s">
        <v>5197</v>
      </c>
      <c r="WKU1" s="1460" t="s">
        <v>5197</v>
      </c>
      <c r="WKV1" s="1460" t="s">
        <v>5197</v>
      </c>
      <c r="WKW1" s="1460" t="s">
        <v>5197</v>
      </c>
      <c r="WKX1" s="1460" t="s">
        <v>5197</v>
      </c>
      <c r="WKY1" s="1460" t="s">
        <v>5197</v>
      </c>
      <c r="WKZ1" s="1460" t="s">
        <v>5197</v>
      </c>
      <c r="WLA1" s="1460" t="s">
        <v>5197</v>
      </c>
      <c r="WLB1" s="1460" t="s">
        <v>5197</v>
      </c>
      <c r="WLC1" s="1460" t="s">
        <v>5197</v>
      </c>
      <c r="WLD1" s="1460" t="s">
        <v>5197</v>
      </c>
      <c r="WLE1" s="1460" t="s">
        <v>5197</v>
      </c>
      <c r="WLF1" s="1460" t="s">
        <v>5197</v>
      </c>
      <c r="WLG1" s="1460" t="s">
        <v>5197</v>
      </c>
      <c r="WLH1" s="1460" t="s">
        <v>5197</v>
      </c>
      <c r="WLI1" s="1460" t="s">
        <v>5197</v>
      </c>
      <c r="WLJ1" s="1460" t="s">
        <v>5197</v>
      </c>
      <c r="WLK1" s="1460" t="s">
        <v>5197</v>
      </c>
      <c r="WLL1" s="1460" t="s">
        <v>5197</v>
      </c>
      <c r="WLM1" s="1460" t="s">
        <v>5197</v>
      </c>
      <c r="WLN1" s="1460" t="s">
        <v>5197</v>
      </c>
      <c r="WLO1" s="1460" t="s">
        <v>5197</v>
      </c>
      <c r="WLP1" s="1460" t="s">
        <v>5197</v>
      </c>
      <c r="WLQ1" s="1460" t="s">
        <v>5197</v>
      </c>
      <c r="WLR1" s="1460" t="s">
        <v>5197</v>
      </c>
      <c r="WLS1" s="1460" t="s">
        <v>5197</v>
      </c>
      <c r="WLT1" s="1460" t="s">
        <v>5197</v>
      </c>
      <c r="WLU1" s="1460" t="s">
        <v>5197</v>
      </c>
      <c r="WLV1" s="1460" t="s">
        <v>5197</v>
      </c>
      <c r="WLW1" s="1460" t="s">
        <v>5197</v>
      </c>
      <c r="WLX1" s="1460" t="s">
        <v>5197</v>
      </c>
      <c r="WLY1" s="1460" t="s">
        <v>5197</v>
      </c>
      <c r="WLZ1" s="1460" t="s">
        <v>5197</v>
      </c>
      <c r="WMA1" s="1460" t="s">
        <v>5197</v>
      </c>
      <c r="WMB1" s="1460" t="s">
        <v>5197</v>
      </c>
      <c r="WMC1" s="1460" t="s">
        <v>5197</v>
      </c>
      <c r="WMD1" s="1460" t="s">
        <v>5197</v>
      </c>
      <c r="WME1" s="1460" t="s">
        <v>5197</v>
      </c>
      <c r="WMF1" s="1460" t="s">
        <v>5197</v>
      </c>
      <c r="WMG1" s="1460" t="s">
        <v>5197</v>
      </c>
      <c r="WMH1" s="1460" t="s">
        <v>5197</v>
      </c>
      <c r="WMI1" s="1460" t="s">
        <v>5197</v>
      </c>
      <c r="WMJ1" s="1460" t="s">
        <v>5197</v>
      </c>
      <c r="WMK1" s="1460" t="s">
        <v>5197</v>
      </c>
      <c r="WML1" s="1460" t="s">
        <v>5197</v>
      </c>
      <c r="WMM1" s="1460" t="s">
        <v>5197</v>
      </c>
      <c r="WMN1" s="1460" t="s">
        <v>5197</v>
      </c>
      <c r="WMO1" s="1460" t="s">
        <v>5197</v>
      </c>
      <c r="WMP1" s="1460" t="s">
        <v>5197</v>
      </c>
      <c r="WMQ1" s="1460" t="s">
        <v>5197</v>
      </c>
      <c r="WMR1" s="1460" t="s">
        <v>5197</v>
      </c>
      <c r="WMS1" s="1460" t="s">
        <v>5197</v>
      </c>
      <c r="WMT1" s="1460" t="s">
        <v>5197</v>
      </c>
      <c r="WMU1" s="1460" t="s">
        <v>5197</v>
      </c>
      <c r="WMV1" s="1460" t="s">
        <v>5197</v>
      </c>
      <c r="WMW1" s="1460" t="s">
        <v>5197</v>
      </c>
      <c r="WMX1" s="1460" t="s">
        <v>5197</v>
      </c>
      <c r="WMY1" s="1460" t="s">
        <v>5197</v>
      </c>
      <c r="WMZ1" s="1460" t="s">
        <v>5197</v>
      </c>
      <c r="WNA1" s="1460" t="s">
        <v>5197</v>
      </c>
      <c r="WNB1" s="1460" t="s">
        <v>5197</v>
      </c>
      <c r="WNC1" s="1460" t="s">
        <v>5197</v>
      </c>
      <c r="WND1" s="1460" t="s">
        <v>5197</v>
      </c>
      <c r="WNE1" s="1460" t="s">
        <v>5197</v>
      </c>
      <c r="WNF1" s="1460" t="s">
        <v>5197</v>
      </c>
      <c r="WNG1" s="1460" t="s">
        <v>5197</v>
      </c>
      <c r="WNH1" s="1460" t="s">
        <v>5197</v>
      </c>
      <c r="WNI1" s="1460" t="s">
        <v>5197</v>
      </c>
      <c r="WNJ1" s="1460" t="s">
        <v>5197</v>
      </c>
      <c r="WNK1" s="1460" t="s">
        <v>5197</v>
      </c>
      <c r="WNL1" s="1460" t="s">
        <v>5197</v>
      </c>
      <c r="WNM1" s="1460" t="s">
        <v>5197</v>
      </c>
      <c r="WNN1" s="1460" t="s">
        <v>5197</v>
      </c>
      <c r="WNO1" s="1460" t="s">
        <v>5197</v>
      </c>
      <c r="WNP1" s="1460" t="s">
        <v>5197</v>
      </c>
      <c r="WNQ1" s="1460" t="s">
        <v>5197</v>
      </c>
      <c r="WNR1" s="1460" t="s">
        <v>5197</v>
      </c>
      <c r="WNS1" s="1460" t="s">
        <v>5197</v>
      </c>
      <c r="WNT1" s="1460" t="s">
        <v>5197</v>
      </c>
      <c r="WNU1" s="1460" t="s">
        <v>5197</v>
      </c>
      <c r="WNV1" s="1460" t="s">
        <v>5197</v>
      </c>
      <c r="WNW1" s="1460" t="s">
        <v>5197</v>
      </c>
      <c r="WNX1" s="1460" t="s">
        <v>5197</v>
      </c>
      <c r="WNY1" s="1460" t="s">
        <v>5197</v>
      </c>
      <c r="WNZ1" s="1460" t="s">
        <v>5197</v>
      </c>
      <c r="WOA1" s="1460" t="s">
        <v>5197</v>
      </c>
      <c r="WOB1" s="1460" t="s">
        <v>5197</v>
      </c>
      <c r="WOC1" s="1460" t="s">
        <v>5197</v>
      </c>
      <c r="WOD1" s="1460" t="s">
        <v>5197</v>
      </c>
      <c r="WOE1" s="1460" t="s">
        <v>5197</v>
      </c>
      <c r="WOF1" s="1460" t="s">
        <v>5197</v>
      </c>
      <c r="WOG1" s="1460" t="s">
        <v>5197</v>
      </c>
      <c r="WOH1" s="1460" t="s">
        <v>5197</v>
      </c>
      <c r="WOI1" s="1460" t="s">
        <v>5197</v>
      </c>
      <c r="WOJ1" s="1460" t="s">
        <v>5197</v>
      </c>
      <c r="WOK1" s="1460" t="s">
        <v>5197</v>
      </c>
      <c r="WOL1" s="1460" t="s">
        <v>5197</v>
      </c>
      <c r="WOM1" s="1460" t="s">
        <v>5197</v>
      </c>
      <c r="WON1" s="1460" t="s">
        <v>5197</v>
      </c>
      <c r="WOO1" s="1460" t="s">
        <v>5197</v>
      </c>
      <c r="WOP1" s="1460" t="s">
        <v>5197</v>
      </c>
      <c r="WOQ1" s="1460" t="s">
        <v>5197</v>
      </c>
      <c r="WOR1" s="1460" t="s">
        <v>5197</v>
      </c>
      <c r="WOS1" s="1460" t="s">
        <v>5197</v>
      </c>
      <c r="WOT1" s="1460" t="s">
        <v>5197</v>
      </c>
      <c r="WOU1" s="1460" t="s">
        <v>5197</v>
      </c>
      <c r="WOV1" s="1460" t="s">
        <v>5197</v>
      </c>
      <c r="WOW1" s="1460" t="s">
        <v>5197</v>
      </c>
      <c r="WOX1" s="1460" t="s">
        <v>5197</v>
      </c>
      <c r="WOY1" s="1460" t="s">
        <v>5197</v>
      </c>
      <c r="WOZ1" s="1460" t="s">
        <v>5197</v>
      </c>
      <c r="WPA1" s="1460" t="s">
        <v>5197</v>
      </c>
      <c r="WPB1" s="1460" t="s">
        <v>5197</v>
      </c>
      <c r="WPC1" s="1460" t="s">
        <v>5197</v>
      </c>
      <c r="WPD1" s="1460" t="s">
        <v>5197</v>
      </c>
      <c r="WPE1" s="1460" t="s">
        <v>5197</v>
      </c>
      <c r="WPF1" s="1460" t="s">
        <v>5197</v>
      </c>
      <c r="WPG1" s="1460" t="s">
        <v>5197</v>
      </c>
      <c r="WPH1" s="1460" t="s">
        <v>5197</v>
      </c>
      <c r="WPI1" s="1460" t="s">
        <v>5197</v>
      </c>
      <c r="WPJ1" s="1460" t="s">
        <v>5197</v>
      </c>
      <c r="WPK1" s="1460" t="s">
        <v>5197</v>
      </c>
      <c r="WPL1" s="1460" t="s">
        <v>5197</v>
      </c>
      <c r="WPM1" s="1460" t="s">
        <v>5197</v>
      </c>
      <c r="WPN1" s="1460" t="s">
        <v>5197</v>
      </c>
      <c r="WPO1" s="1460" t="s">
        <v>5197</v>
      </c>
      <c r="WPP1" s="1460" t="s">
        <v>5197</v>
      </c>
      <c r="WPQ1" s="1460" t="s">
        <v>5197</v>
      </c>
      <c r="WPR1" s="1460" t="s">
        <v>5197</v>
      </c>
      <c r="WPS1" s="1460" t="s">
        <v>5197</v>
      </c>
      <c r="WPT1" s="1460" t="s">
        <v>5197</v>
      </c>
      <c r="WPU1" s="1460" t="s">
        <v>5197</v>
      </c>
      <c r="WPV1" s="1460" t="s">
        <v>5197</v>
      </c>
      <c r="WPW1" s="1460" t="s">
        <v>5197</v>
      </c>
      <c r="WPX1" s="1460" t="s">
        <v>5197</v>
      </c>
      <c r="WPY1" s="1460" t="s">
        <v>5197</v>
      </c>
      <c r="WPZ1" s="1460" t="s">
        <v>5197</v>
      </c>
      <c r="WQA1" s="1460" t="s">
        <v>5197</v>
      </c>
      <c r="WQB1" s="1460" t="s">
        <v>5197</v>
      </c>
      <c r="WQC1" s="1460" t="s">
        <v>5197</v>
      </c>
      <c r="WQD1" s="1460" t="s">
        <v>5197</v>
      </c>
      <c r="WQE1" s="1460" t="s">
        <v>5197</v>
      </c>
      <c r="WQF1" s="1460" t="s">
        <v>5197</v>
      </c>
      <c r="WQG1" s="1460" t="s">
        <v>5197</v>
      </c>
      <c r="WQH1" s="1460" t="s">
        <v>5197</v>
      </c>
      <c r="WQI1" s="1460" t="s">
        <v>5197</v>
      </c>
      <c r="WQJ1" s="1460" t="s">
        <v>5197</v>
      </c>
      <c r="WQK1" s="1460" t="s">
        <v>5197</v>
      </c>
      <c r="WQL1" s="1460" t="s">
        <v>5197</v>
      </c>
      <c r="WQM1" s="1460" t="s">
        <v>5197</v>
      </c>
      <c r="WQN1" s="1460" t="s">
        <v>5197</v>
      </c>
      <c r="WQO1" s="1460" t="s">
        <v>5197</v>
      </c>
      <c r="WQP1" s="1460" t="s">
        <v>5197</v>
      </c>
      <c r="WQQ1" s="1460" t="s">
        <v>5197</v>
      </c>
      <c r="WQR1" s="1460" t="s">
        <v>5197</v>
      </c>
      <c r="WQS1" s="1460" t="s">
        <v>5197</v>
      </c>
      <c r="WQT1" s="1460" t="s">
        <v>5197</v>
      </c>
      <c r="WQU1" s="1460" t="s">
        <v>5197</v>
      </c>
      <c r="WQV1" s="1460" t="s">
        <v>5197</v>
      </c>
      <c r="WQW1" s="1460" t="s">
        <v>5197</v>
      </c>
      <c r="WQX1" s="1460" t="s">
        <v>5197</v>
      </c>
      <c r="WQY1" s="1460" t="s">
        <v>5197</v>
      </c>
      <c r="WQZ1" s="1460" t="s">
        <v>5197</v>
      </c>
      <c r="WRA1" s="1460" t="s">
        <v>5197</v>
      </c>
      <c r="WRB1" s="1460" t="s">
        <v>5197</v>
      </c>
      <c r="WRC1" s="1460" t="s">
        <v>5197</v>
      </c>
      <c r="WRD1" s="1460" t="s">
        <v>5197</v>
      </c>
      <c r="WRE1" s="1460" t="s">
        <v>5197</v>
      </c>
      <c r="WRF1" s="1460" t="s">
        <v>5197</v>
      </c>
      <c r="WRG1" s="1460" t="s">
        <v>5197</v>
      </c>
      <c r="WRH1" s="1460" t="s">
        <v>5197</v>
      </c>
      <c r="WRI1" s="1460" t="s">
        <v>5197</v>
      </c>
      <c r="WRJ1" s="1460" t="s">
        <v>5197</v>
      </c>
      <c r="WRK1" s="1460" t="s">
        <v>5197</v>
      </c>
      <c r="WRL1" s="1460" t="s">
        <v>5197</v>
      </c>
      <c r="WRM1" s="1460" t="s">
        <v>5197</v>
      </c>
      <c r="WRN1" s="1460" t="s">
        <v>5197</v>
      </c>
      <c r="WRO1" s="1460" t="s">
        <v>5197</v>
      </c>
      <c r="WRP1" s="1460" t="s">
        <v>5197</v>
      </c>
      <c r="WRQ1" s="1460" t="s">
        <v>5197</v>
      </c>
      <c r="WRR1" s="1460" t="s">
        <v>5197</v>
      </c>
      <c r="WRS1" s="1460" t="s">
        <v>5197</v>
      </c>
      <c r="WRT1" s="1460" t="s">
        <v>5197</v>
      </c>
      <c r="WRU1" s="1460" t="s">
        <v>5197</v>
      </c>
      <c r="WRV1" s="1460" t="s">
        <v>5197</v>
      </c>
      <c r="WRW1" s="1460" t="s">
        <v>5197</v>
      </c>
      <c r="WRX1" s="1460" t="s">
        <v>5197</v>
      </c>
      <c r="WRY1" s="1460" t="s">
        <v>5197</v>
      </c>
      <c r="WRZ1" s="1460" t="s">
        <v>5197</v>
      </c>
      <c r="WSA1" s="1460" t="s">
        <v>5197</v>
      </c>
      <c r="WSB1" s="1460" t="s">
        <v>5197</v>
      </c>
      <c r="WSC1" s="1460" t="s">
        <v>5197</v>
      </c>
      <c r="WSD1" s="1460" t="s">
        <v>5197</v>
      </c>
      <c r="WSE1" s="1460" t="s">
        <v>5197</v>
      </c>
      <c r="WSF1" s="1460" t="s">
        <v>5197</v>
      </c>
      <c r="WSG1" s="1460" t="s">
        <v>5197</v>
      </c>
      <c r="WSH1" s="1460" t="s">
        <v>5197</v>
      </c>
      <c r="WSI1" s="1460" t="s">
        <v>5197</v>
      </c>
      <c r="WSJ1" s="1460" t="s">
        <v>5197</v>
      </c>
      <c r="WSK1" s="1460" t="s">
        <v>5197</v>
      </c>
      <c r="WSL1" s="1460" t="s">
        <v>5197</v>
      </c>
      <c r="WSM1" s="1460" t="s">
        <v>5197</v>
      </c>
      <c r="WSN1" s="1460" t="s">
        <v>5197</v>
      </c>
      <c r="WSO1" s="1460" t="s">
        <v>5197</v>
      </c>
      <c r="WSP1" s="1460" t="s">
        <v>5197</v>
      </c>
      <c r="WSQ1" s="1460" t="s">
        <v>5197</v>
      </c>
      <c r="WSR1" s="1460" t="s">
        <v>5197</v>
      </c>
      <c r="WSS1" s="1460" t="s">
        <v>5197</v>
      </c>
      <c r="WST1" s="1460" t="s">
        <v>5197</v>
      </c>
      <c r="WSU1" s="1460" t="s">
        <v>5197</v>
      </c>
      <c r="WSV1" s="1460" t="s">
        <v>5197</v>
      </c>
      <c r="WSW1" s="1460" t="s">
        <v>5197</v>
      </c>
      <c r="WSX1" s="1460" t="s">
        <v>5197</v>
      </c>
      <c r="WSY1" s="1460" t="s">
        <v>5197</v>
      </c>
      <c r="WSZ1" s="1460" t="s">
        <v>5197</v>
      </c>
      <c r="WTA1" s="1460" t="s">
        <v>5197</v>
      </c>
      <c r="WTB1" s="1460" t="s">
        <v>5197</v>
      </c>
      <c r="WTC1" s="1460" t="s">
        <v>5197</v>
      </c>
      <c r="WTD1" s="1460" t="s">
        <v>5197</v>
      </c>
      <c r="WTE1" s="1460" t="s">
        <v>5197</v>
      </c>
      <c r="WTF1" s="1460" t="s">
        <v>5197</v>
      </c>
      <c r="WTG1" s="1460" t="s">
        <v>5197</v>
      </c>
      <c r="WTH1" s="1460" t="s">
        <v>5197</v>
      </c>
      <c r="WTI1" s="1460" t="s">
        <v>5197</v>
      </c>
      <c r="WTJ1" s="1460" t="s">
        <v>5197</v>
      </c>
      <c r="WTK1" s="1460" t="s">
        <v>5197</v>
      </c>
      <c r="WTL1" s="1460" t="s">
        <v>5197</v>
      </c>
      <c r="WTM1" s="1460" t="s">
        <v>5197</v>
      </c>
      <c r="WTN1" s="1460" t="s">
        <v>5197</v>
      </c>
      <c r="WTO1" s="1460" t="s">
        <v>5197</v>
      </c>
      <c r="WTP1" s="1460" t="s">
        <v>5197</v>
      </c>
      <c r="WTQ1" s="1460" t="s">
        <v>5197</v>
      </c>
      <c r="WTR1" s="1460" t="s">
        <v>5197</v>
      </c>
      <c r="WTS1" s="1460" t="s">
        <v>5197</v>
      </c>
      <c r="WTT1" s="1460" t="s">
        <v>5197</v>
      </c>
      <c r="WTU1" s="1460" t="s">
        <v>5197</v>
      </c>
      <c r="WTV1" s="1460" t="s">
        <v>5197</v>
      </c>
      <c r="WTW1" s="1460" t="s">
        <v>5197</v>
      </c>
      <c r="WTX1" s="1460" t="s">
        <v>5197</v>
      </c>
      <c r="WTY1" s="1460" t="s">
        <v>5197</v>
      </c>
      <c r="WTZ1" s="1460" t="s">
        <v>5197</v>
      </c>
      <c r="WUA1" s="1460" t="s">
        <v>5197</v>
      </c>
      <c r="WUB1" s="1460" t="s">
        <v>5197</v>
      </c>
      <c r="WUC1" s="1460" t="s">
        <v>5197</v>
      </c>
      <c r="WUD1" s="1460" t="s">
        <v>5197</v>
      </c>
      <c r="WUE1" s="1460" t="s">
        <v>5197</v>
      </c>
      <c r="WUF1" s="1460" t="s">
        <v>5197</v>
      </c>
      <c r="WUG1" s="1460" t="s">
        <v>5197</v>
      </c>
      <c r="WUH1" s="1460" t="s">
        <v>5197</v>
      </c>
      <c r="WUI1" s="1460" t="s">
        <v>5197</v>
      </c>
      <c r="WUJ1" s="1460" t="s">
        <v>5197</v>
      </c>
      <c r="WUK1" s="1460" t="s">
        <v>5197</v>
      </c>
      <c r="WUL1" s="1460" t="s">
        <v>5197</v>
      </c>
      <c r="WUM1" s="1460" t="s">
        <v>5197</v>
      </c>
      <c r="WUN1" s="1460" t="s">
        <v>5197</v>
      </c>
      <c r="WUO1" s="1460" t="s">
        <v>5197</v>
      </c>
      <c r="WUP1" s="1460" t="s">
        <v>5197</v>
      </c>
      <c r="WUQ1" s="1460" t="s">
        <v>5197</v>
      </c>
      <c r="WUR1" s="1460" t="s">
        <v>5197</v>
      </c>
      <c r="WUS1" s="1460" t="s">
        <v>5197</v>
      </c>
      <c r="WUT1" s="1460" t="s">
        <v>5197</v>
      </c>
      <c r="WUU1" s="1460" t="s">
        <v>5197</v>
      </c>
      <c r="WUV1" s="1460" t="s">
        <v>5197</v>
      </c>
      <c r="WUW1" s="1460" t="s">
        <v>5197</v>
      </c>
      <c r="WUX1" s="1460" t="s">
        <v>5197</v>
      </c>
      <c r="WUY1" s="1460" t="s">
        <v>5197</v>
      </c>
      <c r="WUZ1" s="1460" t="s">
        <v>5197</v>
      </c>
      <c r="WVA1" s="1460" t="s">
        <v>5197</v>
      </c>
      <c r="WVB1" s="1460" t="s">
        <v>5197</v>
      </c>
      <c r="WVC1" s="1460" t="s">
        <v>5197</v>
      </c>
      <c r="WVD1" s="1460" t="s">
        <v>5197</v>
      </c>
      <c r="WVE1" s="1460" t="s">
        <v>5197</v>
      </c>
      <c r="WVF1" s="1460" t="s">
        <v>5197</v>
      </c>
      <c r="WVG1" s="1460" t="s">
        <v>5197</v>
      </c>
      <c r="WVH1" s="1460" t="s">
        <v>5197</v>
      </c>
      <c r="WVI1" s="1460" t="s">
        <v>5197</v>
      </c>
      <c r="WVJ1" s="1460" t="s">
        <v>5197</v>
      </c>
      <c r="WVK1" s="1460" t="s">
        <v>5197</v>
      </c>
      <c r="WVL1" s="1460" t="s">
        <v>5197</v>
      </c>
      <c r="WVM1" s="1460" t="s">
        <v>5197</v>
      </c>
      <c r="WVN1" s="1460" t="s">
        <v>5197</v>
      </c>
      <c r="WVO1" s="1460" t="s">
        <v>5197</v>
      </c>
      <c r="WVP1" s="1460" t="s">
        <v>5197</v>
      </c>
      <c r="WVQ1" s="1460" t="s">
        <v>5197</v>
      </c>
      <c r="WVR1" s="1460" t="s">
        <v>5197</v>
      </c>
      <c r="WVS1" s="1460" t="s">
        <v>5197</v>
      </c>
      <c r="WVT1" s="1460" t="s">
        <v>5197</v>
      </c>
      <c r="WVU1" s="1460" t="s">
        <v>5197</v>
      </c>
      <c r="WVV1" s="1460" t="s">
        <v>5197</v>
      </c>
      <c r="WVW1" s="1460" t="s">
        <v>5197</v>
      </c>
      <c r="WVX1" s="1460" t="s">
        <v>5197</v>
      </c>
      <c r="WVY1" s="1460" t="s">
        <v>5197</v>
      </c>
      <c r="WVZ1" s="1460" t="s">
        <v>5197</v>
      </c>
      <c r="WWA1" s="1460" t="s">
        <v>5197</v>
      </c>
      <c r="WWB1" s="1460" t="s">
        <v>5197</v>
      </c>
      <c r="WWC1" s="1460" t="s">
        <v>5197</v>
      </c>
      <c r="WWD1" s="1460" t="s">
        <v>5197</v>
      </c>
      <c r="WWE1" s="1460" t="s">
        <v>5197</v>
      </c>
      <c r="WWF1" s="1460" t="s">
        <v>5197</v>
      </c>
      <c r="WWG1" s="1460" t="s">
        <v>5197</v>
      </c>
      <c r="WWH1" s="1460" t="s">
        <v>5197</v>
      </c>
      <c r="WWI1" s="1460" t="s">
        <v>5197</v>
      </c>
      <c r="WWJ1" s="1460" t="s">
        <v>5197</v>
      </c>
      <c r="WWK1" s="1460" t="s">
        <v>5197</v>
      </c>
      <c r="WWL1" s="1460" t="s">
        <v>5197</v>
      </c>
      <c r="WWM1" s="1460" t="s">
        <v>5197</v>
      </c>
      <c r="WWN1" s="1460" t="s">
        <v>5197</v>
      </c>
      <c r="WWO1" s="1460" t="s">
        <v>5197</v>
      </c>
      <c r="WWP1" s="1460" t="s">
        <v>5197</v>
      </c>
      <c r="WWQ1" s="1460" t="s">
        <v>5197</v>
      </c>
      <c r="WWR1" s="1460" t="s">
        <v>5197</v>
      </c>
      <c r="WWS1" s="1460" t="s">
        <v>5197</v>
      </c>
      <c r="WWT1" s="1460" t="s">
        <v>5197</v>
      </c>
      <c r="WWU1" s="1460" t="s">
        <v>5197</v>
      </c>
      <c r="WWV1" s="1460" t="s">
        <v>5197</v>
      </c>
      <c r="WWW1" s="1460" t="s">
        <v>5197</v>
      </c>
      <c r="WWX1" s="1460" t="s">
        <v>5197</v>
      </c>
      <c r="WWY1" s="1460" t="s">
        <v>5197</v>
      </c>
      <c r="WWZ1" s="1460" t="s">
        <v>5197</v>
      </c>
      <c r="WXA1" s="1460" t="s">
        <v>5197</v>
      </c>
      <c r="WXB1" s="1460" t="s">
        <v>5197</v>
      </c>
      <c r="WXC1" s="1460" t="s">
        <v>5197</v>
      </c>
      <c r="WXD1" s="1460" t="s">
        <v>5197</v>
      </c>
      <c r="WXE1" s="1460" t="s">
        <v>5197</v>
      </c>
      <c r="WXF1" s="1460" t="s">
        <v>5197</v>
      </c>
      <c r="WXG1" s="1460" t="s">
        <v>5197</v>
      </c>
      <c r="WXH1" s="1460" t="s">
        <v>5197</v>
      </c>
      <c r="WXI1" s="1460" t="s">
        <v>5197</v>
      </c>
      <c r="WXJ1" s="1460" t="s">
        <v>5197</v>
      </c>
      <c r="WXK1" s="1460" t="s">
        <v>5197</v>
      </c>
      <c r="WXL1" s="1460" t="s">
        <v>5197</v>
      </c>
      <c r="WXM1" s="1460" t="s">
        <v>5197</v>
      </c>
      <c r="WXN1" s="1460" t="s">
        <v>5197</v>
      </c>
      <c r="WXO1" s="1460" t="s">
        <v>5197</v>
      </c>
      <c r="WXP1" s="1460" t="s">
        <v>5197</v>
      </c>
      <c r="WXQ1" s="1460" t="s">
        <v>5197</v>
      </c>
      <c r="WXR1" s="1460" t="s">
        <v>5197</v>
      </c>
      <c r="WXS1" s="1460" t="s">
        <v>5197</v>
      </c>
      <c r="WXT1" s="1460" t="s">
        <v>5197</v>
      </c>
      <c r="WXU1" s="1460" t="s">
        <v>5197</v>
      </c>
      <c r="WXV1" s="1460" t="s">
        <v>5197</v>
      </c>
      <c r="WXW1" s="1460" t="s">
        <v>5197</v>
      </c>
      <c r="WXX1" s="1460" t="s">
        <v>5197</v>
      </c>
      <c r="WXY1" s="1460" t="s">
        <v>5197</v>
      </c>
      <c r="WXZ1" s="1460" t="s">
        <v>5197</v>
      </c>
      <c r="WYA1" s="1460" t="s">
        <v>5197</v>
      </c>
      <c r="WYB1" s="1460" t="s">
        <v>5197</v>
      </c>
      <c r="WYC1" s="1460" t="s">
        <v>5197</v>
      </c>
      <c r="WYD1" s="1460" t="s">
        <v>5197</v>
      </c>
      <c r="WYE1" s="1460" t="s">
        <v>5197</v>
      </c>
      <c r="WYF1" s="1460" t="s">
        <v>5197</v>
      </c>
      <c r="WYG1" s="1460" t="s">
        <v>5197</v>
      </c>
      <c r="WYH1" s="1460" t="s">
        <v>5197</v>
      </c>
      <c r="WYI1" s="1460" t="s">
        <v>5197</v>
      </c>
      <c r="WYJ1" s="1460" t="s">
        <v>5197</v>
      </c>
      <c r="WYK1" s="1460" t="s">
        <v>5197</v>
      </c>
      <c r="WYL1" s="1460" t="s">
        <v>5197</v>
      </c>
      <c r="WYM1" s="1460" t="s">
        <v>5197</v>
      </c>
      <c r="WYN1" s="1460" t="s">
        <v>5197</v>
      </c>
      <c r="WYO1" s="1460" t="s">
        <v>5197</v>
      </c>
      <c r="WYP1" s="1460" t="s">
        <v>5197</v>
      </c>
      <c r="WYQ1" s="1460" t="s">
        <v>5197</v>
      </c>
      <c r="WYR1" s="1460" t="s">
        <v>5197</v>
      </c>
      <c r="WYS1" s="1460" t="s">
        <v>5197</v>
      </c>
      <c r="WYT1" s="1460" t="s">
        <v>5197</v>
      </c>
      <c r="WYU1" s="1460" t="s">
        <v>5197</v>
      </c>
      <c r="WYV1" s="1460" t="s">
        <v>5197</v>
      </c>
      <c r="WYW1" s="1460" t="s">
        <v>5197</v>
      </c>
      <c r="WYX1" s="1460" t="s">
        <v>5197</v>
      </c>
      <c r="WYY1" s="1460" t="s">
        <v>5197</v>
      </c>
      <c r="WYZ1" s="1460" t="s">
        <v>5197</v>
      </c>
      <c r="WZA1" s="1460" t="s">
        <v>5197</v>
      </c>
      <c r="WZB1" s="1460" t="s">
        <v>5197</v>
      </c>
      <c r="WZC1" s="1460" t="s">
        <v>5197</v>
      </c>
      <c r="WZD1" s="1460" t="s">
        <v>5197</v>
      </c>
      <c r="WZE1" s="1460" t="s">
        <v>5197</v>
      </c>
      <c r="WZF1" s="1460" t="s">
        <v>5197</v>
      </c>
      <c r="WZG1" s="1460" t="s">
        <v>5197</v>
      </c>
      <c r="WZH1" s="1460" t="s">
        <v>5197</v>
      </c>
      <c r="WZI1" s="1460" t="s">
        <v>5197</v>
      </c>
      <c r="WZJ1" s="1460" t="s">
        <v>5197</v>
      </c>
      <c r="WZK1" s="1460" t="s">
        <v>5197</v>
      </c>
      <c r="WZL1" s="1460" t="s">
        <v>5197</v>
      </c>
      <c r="WZM1" s="1460" t="s">
        <v>5197</v>
      </c>
      <c r="WZN1" s="1460" t="s">
        <v>5197</v>
      </c>
      <c r="WZO1" s="1460" t="s">
        <v>5197</v>
      </c>
      <c r="WZP1" s="1460" t="s">
        <v>5197</v>
      </c>
      <c r="WZQ1" s="1460" t="s">
        <v>5197</v>
      </c>
      <c r="WZR1" s="1460" t="s">
        <v>5197</v>
      </c>
      <c r="WZS1" s="1460" t="s">
        <v>5197</v>
      </c>
      <c r="WZT1" s="1460" t="s">
        <v>5197</v>
      </c>
      <c r="WZU1" s="1460" t="s">
        <v>5197</v>
      </c>
      <c r="WZV1" s="1460" t="s">
        <v>5197</v>
      </c>
      <c r="WZW1" s="1460" t="s">
        <v>5197</v>
      </c>
      <c r="WZX1" s="1460" t="s">
        <v>5197</v>
      </c>
      <c r="WZY1" s="1460" t="s">
        <v>5197</v>
      </c>
      <c r="WZZ1" s="1460" t="s">
        <v>5197</v>
      </c>
      <c r="XAA1" s="1460" t="s">
        <v>5197</v>
      </c>
      <c r="XAB1" s="1460" t="s">
        <v>5197</v>
      </c>
      <c r="XAC1" s="1460" t="s">
        <v>5197</v>
      </c>
      <c r="XAD1" s="1460" t="s">
        <v>5197</v>
      </c>
      <c r="XAE1" s="1460" t="s">
        <v>5197</v>
      </c>
      <c r="XAF1" s="1460" t="s">
        <v>5197</v>
      </c>
      <c r="XAG1" s="1460" t="s">
        <v>5197</v>
      </c>
      <c r="XAH1" s="1460" t="s">
        <v>5197</v>
      </c>
      <c r="XAI1" s="1460" t="s">
        <v>5197</v>
      </c>
      <c r="XAJ1" s="1460" t="s">
        <v>5197</v>
      </c>
      <c r="XAK1" s="1460" t="s">
        <v>5197</v>
      </c>
      <c r="XAL1" s="1460" t="s">
        <v>5197</v>
      </c>
      <c r="XAM1" s="1460" t="s">
        <v>5197</v>
      </c>
      <c r="XAN1" s="1460" t="s">
        <v>5197</v>
      </c>
      <c r="XAO1" s="1460" t="s">
        <v>5197</v>
      </c>
      <c r="XAP1" s="1460" t="s">
        <v>5197</v>
      </c>
      <c r="XAQ1" s="1460" t="s">
        <v>5197</v>
      </c>
      <c r="XAR1" s="1460" t="s">
        <v>5197</v>
      </c>
      <c r="XAS1" s="1460" t="s">
        <v>5197</v>
      </c>
      <c r="XAT1" s="1460" t="s">
        <v>5197</v>
      </c>
      <c r="XAU1" s="1460" t="s">
        <v>5197</v>
      </c>
      <c r="XAV1" s="1460" t="s">
        <v>5197</v>
      </c>
      <c r="XAW1" s="1460" t="s">
        <v>5197</v>
      </c>
      <c r="XAX1" s="1460" t="s">
        <v>5197</v>
      </c>
      <c r="XAY1" s="1460" t="s">
        <v>5197</v>
      </c>
      <c r="XAZ1" s="1460" t="s">
        <v>5197</v>
      </c>
      <c r="XBA1" s="1460" t="s">
        <v>5197</v>
      </c>
      <c r="XBB1" s="1460" t="s">
        <v>5197</v>
      </c>
      <c r="XBC1" s="1460" t="s">
        <v>5197</v>
      </c>
      <c r="XBD1" s="1460" t="s">
        <v>5197</v>
      </c>
      <c r="XBE1" s="1460" t="s">
        <v>5197</v>
      </c>
      <c r="XBF1" s="1460" t="s">
        <v>5197</v>
      </c>
      <c r="XBG1" s="1460" t="s">
        <v>5197</v>
      </c>
      <c r="XBH1" s="1460" t="s">
        <v>5197</v>
      </c>
      <c r="XBI1" s="1460" t="s">
        <v>5197</v>
      </c>
      <c r="XBJ1" s="1460" t="s">
        <v>5197</v>
      </c>
      <c r="XBK1" s="1460" t="s">
        <v>5197</v>
      </c>
      <c r="XBL1" s="1460" t="s">
        <v>5197</v>
      </c>
      <c r="XBM1" s="1460" t="s">
        <v>5197</v>
      </c>
      <c r="XBN1" s="1460" t="s">
        <v>5197</v>
      </c>
      <c r="XBO1" s="1460" t="s">
        <v>5197</v>
      </c>
      <c r="XBP1" s="1460" t="s">
        <v>5197</v>
      </c>
      <c r="XBQ1" s="1460" t="s">
        <v>5197</v>
      </c>
      <c r="XBR1" s="1460" t="s">
        <v>5197</v>
      </c>
      <c r="XBS1" s="1460" t="s">
        <v>5197</v>
      </c>
      <c r="XBT1" s="1460" t="s">
        <v>5197</v>
      </c>
      <c r="XBU1" s="1460" t="s">
        <v>5197</v>
      </c>
      <c r="XBV1" s="1460" t="s">
        <v>5197</v>
      </c>
      <c r="XBW1" s="1460" t="s">
        <v>5197</v>
      </c>
      <c r="XBX1" s="1460" t="s">
        <v>5197</v>
      </c>
      <c r="XBY1" s="1460" t="s">
        <v>5197</v>
      </c>
      <c r="XBZ1" s="1460" t="s">
        <v>5197</v>
      </c>
      <c r="XCA1" s="1460" t="s">
        <v>5197</v>
      </c>
      <c r="XCB1" s="1460" t="s">
        <v>5197</v>
      </c>
      <c r="XCC1" s="1460" t="s">
        <v>5197</v>
      </c>
      <c r="XCD1" s="1460" t="s">
        <v>5197</v>
      </c>
      <c r="XCE1" s="1460" t="s">
        <v>5197</v>
      </c>
      <c r="XCF1" s="1460" t="s">
        <v>5197</v>
      </c>
      <c r="XCG1" s="1460" t="s">
        <v>5197</v>
      </c>
      <c r="XCH1" s="1460" t="s">
        <v>5197</v>
      </c>
      <c r="XCI1" s="1460" t="s">
        <v>5197</v>
      </c>
      <c r="XCJ1" s="1460" t="s">
        <v>5197</v>
      </c>
      <c r="XCK1" s="1460" t="s">
        <v>5197</v>
      </c>
      <c r="XCL1" s="1460" t="s">
        <v>5197</v>
      </c>
      <c r="XCM1" s="1460" t="s">
        <v>5197</v>
      </c>
      <c r="XCN1" s="1460" t="s">
        <v>5197</v>
      </c>
      <c r="XCO1" s="1460" t="s">
        <v>5197</v>
      </c>
      <c r="XCP1" s="1460" t="s">
        <v>5197</v>
      </c>
      <c r="XCQ1" s="1460" t="s">
        <v>5197</v>
      </c>
      <c r="XCR1" s="1460" t="s">
        <v>5197</v>
      </c>
      <c r="XCS1" s="1460" t="s">
        <v>5197</v>
      </c>
      <c r="XCT1" s="1460" t="s">
        <v>5197</v>
      </c>
      <c r="XCU1" s="1460" t="s">
        <v>5197</v>
      </c>
      <c r="XCV1" s="1460" t="s">
        <v>5197</v>
      </c>
      <c r="XCW1" s="1460" t="s">
        <v>5197</v>
      </c>
      <c r="XCX1" s="1460" t="s">
        <v>5197</v>
      </c>
      <c r="XCY1" s="1460" t="s">
        <v>5197</v>
      </c>
      <c r="XCZ1" s="1460" t="s">
        <v>5197</v>
      </c>
      <c r="XDA1" s="1460" t="s">
        <v>5197</v>
      </c>
      <c r="XDB1" s="1460" t="s">
        <v>5197</v>
      </c>
      <c r="XDC1" s="1460" t="s">
        <v>5197</v>
      </c>
      <c r="XDD1" s="1460" t="s">
        <v>5197</v>
      </c>
      <c r="XDE1" s="1460" t="s">
        <v>5197</v>
      </c>
      <c r="XDF1" s="1460" t="s">
        <v>5197</v>
      </c>
      <c r="XDG1" s="1460" t="s">
        <v>5197</v>
      </c>
      <c r="XDH1" s="1460" t="s">
        <v>5197</v>
      </c>
      <c r="XDI1" s="1460" t="s">
        <v>5197</v>
      </c>
      <c r="XDJ1" s="1460" t="s">
        <v>5197</v>
      </c>
      <c r="XDK1" s="1460" t="s">
        <v>5197</v>
      </c>
      <c r="XDL1" s="1460" t="s">
        <v>5197</v>
      </c>
      <c r="XDM1" s="1460" t="s">
        <v>5197</v>
      </c>
      <c r="XDN1" s="1460" t="s">
        <v>5197</v>
      </c>
      <c r="XDO1" s="1460" t="s">
        <v>5197</v>
      </c>
      <c r="XDP1" s="1460" t="s">
        <v>5197</v>
      </c>
      <c r="XDQ1" s="1460" t="s">
        <v>5197</v>
      </c>
      <c r="XDR1" s="1460" t="s">
        <v>5197</v>
      </c>
      <c r="XDS1" s="1460" t="s">
        <v>5197</v>
      </c>
      <c r="XDT1" s="1460" t="s">
        <v>5197</v>
      </c>
      <c r="XDU1" s="1460" t="s">
        <v>5197</v>
      </c>
      <c r="XDV1" s="1460" t="s">
        <v>5197</v>
      </c>
      <c r="XDW1" s="1460" t="s">
        <v>5197</v>
      </c>
      <c r="XDX1" s="1460" t="s">
        <v>5197</v>
      </c>
      <c r="XDY1" s="1460" t="s">
        <v>5197</v>
      </c>
      <c r="XDZ1" s="1460" t="s">
        <v>5197</v>
      </c>
      <c r="XEA1" s="1460" t="s">
        <v>5197</v>
      </c>
      <c r="XEB1" s="1460" t="s">
        <v>5197</v>
      </c>
      <c r="XEC1" s="1460" t="s">
        <v>5197</v>
      </c>
      <c r="XED1" s="1460" t="s">
        <v>5197</v>
      </c>
      <c r="XEE1" s="1460" t="s">
        <v>5197</v>
      </c>
      <c r="XEF1" s="1460" t="s">
        <v>5197</v>
      </c>
      <c r="XEG1" s="1460" t="s">
        <v>5197</v>
      </c>
      <c r="XEH1" s="1460" t="s">
        <v>5197</v>
      </c>
      <c r="XEI1" s="1460" t="s">
        <v>5197</v>
      </c>
      <c r="XEJ1" s="1460" t="s">
        <v>5197</v>
      </c>
      <c r="XEK1" s="1460" t="s">
        <v>5197</v>
      </c>
      <c r="XEL1" s="1460" t="s">
        <v>5197</v>
      </c>
      <c r="XEM1" s="1460" t="s">
        <v>5197</v>
      </c>
      <c r="XEN1" s="1460" t="s">
        <v>5197</v>
      </c>
      <c r="XEO1" s="1460" t="s">
        <v>5197</v>
      </c>
      <c r="XEP1" s="1460" t="s">
        <v>5197</v>
      </c>
      <c r="XEQ1" s="1460" t="s">
        <v>5197</v>
      </c>
      <c r="XER1" s="1460" t="s">
        <v>5197</v>
      </c>
      <c r="XES1" s="1460" t="s">
        <v>5197</v>
      </c>
      <c r="XET1" s="1460" t="s">
        <v>5197</v>
      </c>
      <c r="XEU1" s="1460" t="s">
        <v>5197</v>
      </c>
      <c r="XEV1" s="1460" t="s">
        <v>5197</v>
      </c>
      <c r="XEW1" s="1460" t="s">
        <v>5197</v>
      </c>
      <c r="XEX1" s="1460" t="s">
        <v>5197</v>
      </c>
      <c r="XEY1" s="1460" t="s">
        <v>5197</v>
      </c>
      <c r="XEZ1" s="1460" t="s">
        <v>5197</v>
      </c>
      <c r="XFA1" s="1460" t="s">
        <v>5197</v>
      </c>
      <c r="XFB1" s="1460" t="s">
        <v>5197</v>
      </c>
      <c r="XFC1" s="1460" t="s">
        <v>5197</v>
      </c>
      <c r="XFD1" s="1460" t="s">
        <v>5197</v>
      </c>
    </row>
    <row r="2" spans="1:16384" ht="17.399999999999999">
      <c r="A2" s="451" t="s">
        <v>1821</v>
      </c>
      <c r="B2" s="1691" t="s">
        <v>4579</v>
      </c>
      <c r="C2" s="1691"/>
      <c r="D2" s="1691"/>
      <c r="E2" s="1691"/>
      <c r="F2" s="1691"/>
      <c r="G2" s="1691"/>
      <c r="H2" s="1691"/>
      <c r="I2" s="1691"/>
      <c r="J2" s="1691"/>
      <c r="K2" s="1691"/>
      <c r="L2" s="1691"/>
      <c r="M2" s="1691"/>
      <c r="N2" s="1691"/>
      <c r="O2" s="1691"/>
      <c r="P2" s="1691"/>
      <c r="Q2" s="1691"/>
      <c r="R2" s="1691"/>
      <c r="S2" s="1691"/>
      <c r="T2" s="1691"/>
      <c r="U2" s="1691"/>
      <c r="V2" s="1691"/>
      <c r="W2" s="1691"/>
    </row>
    <row r="3" spans="1:16384" ht="18" thickBot="1">
      <c r="A3" s="451"/>
      <c r="B3" s="1766" t="s">
        <v>4259</v>
      </c>
      <c r="C3" s="1766"/>
      <c r="D3" s="1766"/>
      <c r="E3" s="1766"/>
      <c r="F3" s="1766"/>
      <c r="G3" s="1766"/>
      <c r="H3" s="1766"/>
      <c r="I3" s="1766"/>
      <c r="J3" s="1766"/>
      <c r="K3" s="1766"/>
      <c r="L3" s="1766"/>
      <c r="M3" s="1766"/>
      <c r="N3" s="1766"/>
      <c r="O3" s="1766"/>
      <c r="P3" s="1766"/>
      <c r="Q3" s="1766"/>
      <c r="R3" s="1766"/>
      <c r="S3" s="1766"/>
      <c r="T3" s="1766"/>
      <c r="U3" s="1766"/>
      <c r="V3" s="1766"/>
      <c r="W3" s="1766"/>
    </row>
    <row r="4" spans="1:16384">
      <c r="A4" s="941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16384" ht="13.8" thickBot="1">
      <c r="A5" s="942" t="s">
        <v>4576</v>
      </c>
      <c r="B5" s="1770" t="s">
        <v>1795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</row>
    <row r="6" spans="1:16384">
      <c r="A6" s="942" t="s">
        <v>1884</v>
      </c>
      <c r="B6" s="943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</row>
    <row r="7" spans="1:16384" ht="13.8" thickBot="1">
      <c r="A7" s="942" t="s">
        <v>4577</v>
      </c>
      <c r="B7" s="944"/>
      <c r="C7" s="1678" t="s">
        <v>1820</v>
      </c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8"/>
    </row>
    <row r="8" spans="1:16384" ht="13.8" thickBot="1">
      <c r="A8" s="942" t="s">
        <v>1581</v>
      </c>
      <c r="B8" s="944"/>
      <c r="C8" s="1767" t="s">
        <v>1819</v>
      </c>
      <c r="D8" s="1767"/>
      <c r="E8" s="1767"/>
      <c r="F8" s="1767"/>
      <c r="G8" s="1767"/>
      <c r="H8" s="1767"/>
      <c r="I8" s="1767"/>
      <c r="J8" s="1767"/>
      <c r="K8" s="1767"/>
      <c r="L8" s="1767"/>
      <c r="M8" s="1768" t="s">
        <v>1818</v>
      </c>
      <c r="N8" s="1768"/>
      <c r="O8" s="1768"/>
      <c r="P8" s="1768"/>
      <c r="Q8" s="1768"/>
      <c r="R8" s="1768"/>
      <c r="S8" s="1768"/>
      <c r="T8" s="1768"/>
      <c r="U8" s="1768"/>
      <c r="V8" s="1768"/>
      <c r="W8" s="1768"/>
    </row>
    <row r="9" spans="1:16384" ht="36.6" thickBot="1">
      <c r="A9" s="945"/>
      <c r="B9" s="946" t="s">
        <v>3</v>
      </c>
      <c r="C9" s="938" t="s">
        <v>1817</v>
      </c>
      <c r="D9" s="938" t="s">
        <v>1816</v>
      </c>
      <c r="E9" s="938" t="s">
        <v>1815</v>
      </c>
      <c r="F9" s="938" t="s">
        <v>1814</v>
      </c>
      <c r="G9" s="938" t="s">
        <v>1813</v>
      </c>
      <c r="H9" s="938" t="s">
        <v>1812</v>
      </c>
      <c r="I9" s="938" t="s">
        <v>1811</v>
      </c>
      <c r="J9" s="938" t="s">
        <v>1810</v>
      </c>
      <c r="K9" s="938" t="s">
        <v>1809</v>
      </c>
      <c r="L9" s="939" t="s">
        <v>1808</v>
      </c>
      <c r="M9" s="940" t="s">
        <v>1807</v>
      </c>
      <c r="N9" s="938" t="s">
        <v>1806</v>
      </c>
      <c r="O9" s="938" t="s">
        <v>1805</v>
      </c>
      <c r="P9" s="938" t="s">
        <v>1804</v>
      </c>
      <c r="Q9" s="938" t="s">
        <v>1803</v>
      </c>
      <c r="R9" s="938" t="s">
        <v>1802</v>
      </c>
      <c r="S9" s="938" t="s">
        <v>1801</v>
      </c>
      <c r="T9" s="938" t="s">
        <v>1800</v>
      </c>
      <c r="U9" s="938" t="s">
        <v>1799</v>
      </c>
      <c r="V9" s="938" t="s">
        <v>1798</v>
      </c>
      <c r="W9" s="938" t="s">
        <v>1797</v>
      </c>
    </row>
    <row r="10" spans="1:16384">
      <c r="A10" s="421" t="s">
        <v>4153</v>
      </c>
      <c r="B10" s="422">
        <v>18</v>
      </c>
      <c r="C10" s="422">
        <v>14</v>
      </c>
      <c r="D10" s="422">
        <v>2</v>
      </c>
      <c r="E10" s="422">
        <v>2</v>
      </c>
      <c r="F10" s="422">
        <v>0</v>
      </c>
      <c r="G10" s="422">
        <v>0</v>
      </c>
      <c r="H10" s="422">
        <v>0</v>
      </c>
      <c r="I10" s="422">
        <v>0</v>
      </c>
      <c r="J10" s="422">
        <v>0</v>
      </c>
      <c r="K10" s="422">
        <v>0</v>
      </c>
      <c r="L10" s="422">
        <v>0</v>
      </c>
      <c r="M10" s="422">
        <v>0</v>
      </c>
      <c r="N10" s="422">
        <v>0</v>
      </c>
      <c r="O10" s="422">
        <v>0</v>
      </c>
      <c r="P10" s="422">
        <v>0</v>
      </c>
      <c r="Q10" s="422">
        <v>0</v>
      </c>
      <c r="R10" s="422">
        <v>0</v>
      </c>
      <c r="S10" s="422">
        <v>0</v>
      </c>
      <c r="T10" s="422">
        <v>0</v>
      </c>
      <c r="U10" s="422">
        <v>0</v>
      </c>
      <c r="V10" s="422">
        <v>0</v>
      </c>
      <c r="W10" s="422">
        <v>0</v>
      </c>
    </row>
    <row r="11" spans="1:16384">
      <c r="A11" s="421" t="s">
        <v>1267</v>
      </c>
      <c r="B11" s="422">
        <v>0</v>
      </c>
      <c r="C11" s="422">
        <v>0</v>
      </c>
      <c r="D11" s="422">
        <v>0</v>
      </c>
      <c r="E11" s="422">
        <v>0</v>
      </c>
      <c r="F11" s="422">
        <v>0</v>
      </c>
      <c r="G11" s="422">
        <v>0</v>
      </c>
      <c r="H11" s="422">
        <v>0</v>
      </c>
      <c r="I11" s="422">
        <v>0</v>
      </c>
      <c r="J11" s="422">
        <v>0</v>
      </c>
      <c r="K11" s="422">
        <v>0</v>
      </c>
      <c r="L11" s="422">
        <v>0</v>
      </c>
      <c r="M11" s="422">
        <v>0</v>
      </c>
      <c r="N11" s="422">
        <v>0</v>
      </c>
      <c r="O11" s="422">
        <v>0</v>
      </c>
      <c r="P11" s="422">
        <v>0</v>
      </c>
      <c r="Q11" s="422">
        <v>0</v>
      </c>
      <c r="R11" s="422">
        <v>0</v>
      </c>
      <c r="S11" s="422">
        <v>0</v>
      </c>
      <c r="T11" s="422">
        <v>0</v>
      </c>
      <c r="U11" s="422">
        <v>0</v>
      </c>
      <c r="V11" s="422">
        <v>0</v>
      </c>
      <c r="W11" s="422">
        <v>0</v>
      </c>
    </row>
    <row r="12" spans="1:16384">
      <c r="A12" s="423" t="s">
        <v>1380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</row>
    <row r="13" spans="1:16384">
      <c r="A13" s="423" t="s">
        <v>1379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</row>
    <row r="14" spans="1:16384">
      <c r="A14" s="421" t="s">
        <v>1260</v>
      </c>
      <c r="B14" s="422">
        <v>1</v>
      </c>
      <c r="C14" s="422">
        <v>1</v>
      </c>
      <c r="D14" s="422">
        <v>0</v>
      </c>
      <c r="E14" s="422">
        <v>0</v>
      </c>
      <c r="F14" s="422">
        <v>0</v>
      </c>
      <c r="G14" s="422">
        <v>0</v>
      </c>
      <c r="H14" s="422">
        <v>0</v>
      </c>
      <c r="I14" s="422">
        <v>0</v>
      </c>
      <c r="J14" s="422">
        <v>0</v>
      </c>
      <c r="K14" s="422">
        <v>0</v>
      </c>
      <c r="L14" s="422">
        <v>0</v>
      </c>
      <c r="M14" s="422">
        <v>0</v>
      </c>
      <c r="N14" s="422">
        <v>0</v>
      </c>
      <c r="O14" s="422">
        <v>0</v>
      </c>
      <c r="P14" s="422">
        <v>0</v>
      </c>
      <c r="Q14" s="422">
        <v>0</v>
      </c>
      <c r="R14" s="422">
        <v>0</v>
      </c>
      <c r="S14" s="422">
        <v>0</v>
      </c>
      <c r="T14" s="422">
        <v>0</v>
      </c>
      <c r="U14" s="422">
        <v>0</v>
      </c>
      <c r="V14" s="422">
        <v>0</v>
      </c>
      <c r="W14" s="422">
        <v>0</v>
      </c>
    </row>
    <row r="15" spans="1:16384">
      <c r="A15" s="423" t="s">
        <v>1378</v>
      </c>
      <c r="B15" s="176">
        <v>1</v>
      </c>
      <c r="C15" s="176">
        <v>1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</row>
    <row r="16" spans="1:16384">
      <c r="A16" s="423" t="s">
        <v>1377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</row>
    <row r="17" spans="1:23">
      <c r="A17" s="421" t="s">
        <v>1251</v>
      </c>
      <c r="B17" s="422">
        <v>3</v>
      </c>
      <c r="C17" s="422">
        <v>2</v>
      </c>
      <c r="D17" s="422">
        <v>0</v>
      </c>
      <c r="E17" s="422">
        <v>1</v>
      </c>
      <c r="F17" s="422">
        <v>0</v>
      </c>
      <c r="G17" s="422">
        <v>0</v>
      </c>
      <c r="H17" s="422">
        <v>0</v>
      </c>
      <c r="I17" s="422">
        <v>0</v>
      </c>
      <c r="J17" s="422">
        <v>0</v>
      </c>
      <c r="K17" s="422">
        <v>0</v>
      </c>
      <c r="L17" s="422">
        <v>0</v>
      </c>
      <c r="M17" s="422">
        <v>0</v>
      </c>
      <c r="N17" s="422">
        <v>0</v>
      </c>
      <c r="O17" s="422">
        <v>0</v>
      </c>
      <c r="P17" s="422">
        <v>0</v>
      </c>
      <c r="Q17" s="422">
        <v>0</v>
      </c>
      <c r="R17" s="422">
        <v>0</v>
      </c>
      <c r="S17" s="422">
        <v>0</v>
      </c>
      <c r="T17" s="422">
        <v>0</v>
      </c>
      <c r="U17" s="422">
        <v>0</v>
      </c>
      <c r="V17" s="422">
        <v>0</v>
      </c>
      <c r="W17" s="422">
        <v>0</v>
      </c>
    </row>
    <row r="18" spans="1:23">
      <c r="A18" s="423" t="s">
        <v>1376</v>
      </c>
      <c r="B18" s="176">
        <v>3</v>
      </c>
      <c r="C18" s="176">
        <v>2</v>
      </c>
      <c r="D18" s="176">
        <v>0</v>
      </c>
      <c r="E18" s="176">
        <v>1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</row>
    <row r="19" spans="1:23">
      <c r="A19" s="423" t="s">
        <v>1375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</row>
    <row r="20" spans="1:23">
      <c r="A20" s="423" t="s">
        <v>1374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</row>
    <row r="21" spans="1:23">
      <c r="A21" s="421" t="s">
        <v>1239</v>
      </c>
      <c r="B21" s="422">
        <v>0</v>
      </c>
      <c r="C21" s="422">
        <v>0</v>
      </c>
      <c r="D21" s="422">
        <v>0</v>
      </c>
      <c r="E21" s="422">
        <v>0</v>
      </c>
      <c r="F21" s="422">
        <v>0</v>
      </c>
      <c r="G21" s="422">
        <v>0</v>
      </c>
      <c r="H21" s="422">
        <v>0</v>
      </c>
      <c r="I21" s="422">
        <v>0</v>
      </c>
      <c r="J21" s="422">
        <v>0</v>
      </c>
      <c r="K21" s="422">
        <v>0</v>
      </c>
      <c r="L21" s="422">
        <v>0</v>
      </c>
      <c r="M21" s="422">
        <v>0</v>
      </c>
      <c r="N21" s="422">
        <v>0</v>
      </c>
      <c r="O21" s="422">
        <v>0</v>
      </c>
      <c r="P21" s="422">
        <v>0</v>
      </c>
      <c r="Q21" s="422">
        <v>0</v>
      </c>
      <c r="R21" s="422">
        <v>0</v>
      </c>
      <c r="S21" s="422">
        <v>0</v>
      </c>
      <c r="T21" s="422">
        <v>0</v>
      </c>
      <c r="U21" s="422">
        <v>0</v>
      </c>
      <c r="V21" s="422">
        <v>0</v>
      </c>
      <c r="W21" s="422">
        <v>0</v>
      </c>
    </row>
    <row r="22" spans="1:23">
      <c r="A22" s="423" t="s">
        <v>1373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</row>
    <row r="23" spans="1:23">
      <c r="A23" s="423" t="s">
        <v>1372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</row>
    <row r="24" spans="1:23">
      <c r="A24" s="423" t="s">
        <v>1371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</row>
    <row r="25" spans="1:23">
      <c r="A25" s="421" t="s">
        <v>1226</v>
      </c>
      <c r="B25" s="422">
        <v>0</v>
      </c>
      <c r="C25" s="422">
        <v>0</v>
      </c>
      <c r="D25" s="422">
        <v>0</v>
      </c>
      <c r="E25" s="422">
        <v>0</v>
      </c>
      <c r="F25" s="422">
        <v>0</v>
      </c>
      <c r="G25" s="422">
        <v>0</v>
      </c>
      <c r="H25" s="422">
        <v>0</v>
      </c>
      <c r="I25" s="422">
        <v>0</v>
      </c>
      <c r="J25" s="422">
        <v>0</v>
      </c>
      <c r="K25" s="422">
        <v>0</v>
      </c>
      <c r="L25" s="422">
        <v>0</v>
      </c>
      <c r="M25" s="422">
        <v>0</v>
      </c>
      <c r="N25" s="422">
        <v>0</v>
      </c>
      <c r="O25" s="422">
        <v>0</v>
      </c>
      <c r="P25" s="422">
        <v>0</v>
      </c>
      <c r="Q25" s="422">
        <v>0</v>
      </c>
      <c r="R25" s="422">
        <v>0</v>
      </c>
      <c r="S25" s="422">
        <v>0</v>
      </c>
      <c r="T25" s="422">
        <v>0</v>
      </c>
      <c r="U25" s="422">
        <v>0</v>
      </c>
      <c r="V25" s="422">
        <v>0</v>
      </c>
      <c r="W25" s="422">
        <v>0</v>
      </c>
    </row>
    <row r="26" spans="1:23">
      <c r="A26" s="423" t="s">
        <v>1370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</row>
    <row r="27" spans="1:23">
      <c r="A27" s="423" t="s">
        <v>1369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</row>
    <row r="28" spans="1:23">
      <c r="A28" s="423" t="s">
        <v>1368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</row>
    <row r="29" spans="1:23">
      <c r="A29" s="421" t="s">
        <v>1208</v>
      </c>
      <c r="B29" s="422">
        <v>2</v>
      </c>
      <c r="C29" s="422">
        <v>1</v>
      </c>
      <c r="D29" s="422">
        <v>0</v>
      </c>
      <c r="E29" s="422">
        <v>1</v>
      </c>
      <c r="F29" s="422">
        <v>0</v>
      </c>
      <c r="G29" s="422">
        <v>0</v>
      </c>
      <c r="H29" s="422">
        <v>0</v>
      </c>
      <c r="I29" s="422">
        <v>0</v>
      </c>
      <c r="J29" s="422">
        <v>0</v>
      </c>
      <c r="K29" s="422">
        <v>0</v>
      </c>
      <c r="L29" s="422">
        <v>0</v>
      </c>
      <c r="M29" s="422">
        <v>0</v>
      </c>
      <c r="N29" s="422">
        <v>0</v>
      </c>
      <c r="O29" s="422">
        <v>0</v>
      </c>
      <c r="P29" s="422">
        <v>0</v>
      </c>
      <c r="Q29" s="422">
        <v>0</v>
      </c>
      <c r="R29" s="422">
        <v>0</v>
      </c>
      <c r="S29" s="422">
        <v>0</v>
      </c>
      <c r="T29" s="422">
        <v>0</v>
      </c>
      <c r="U29" s="422">
        <v>0</v>
      </c>
      <c r="V29" s="422">
        <v>0</v>
      </c>
      <c r="W29" s="422">
        <v>0</v>
      </c>
    </row>
    <row r="30" spans="1:23">
      <c r="A30" s="423" t="s">
        <v>1367</v>
      </c>
      <c r="B30" s="176">
        <v>1</v>
      </c>
      <c r="C30" s="176">
        <v>1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</row>
    <row r="31" spans="1:23">
      <c r="A31" s="423" t="s">
        <v>1366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</row>
    <row r="32" spans="1:23">
      <c r="A32" s="423" t="s">
        <v>1365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</row>
    <row r="33" spans="1:23">
      <c r="A33" s="423" t="s">
        <v>1364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</row>
    <row r="34" spans="1:23">
      <c r="A34" s="423" t="s">
        <v>1363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</row>
    <row r="35" spans="1:23">
      <c r="A35" s="423" t="s">
        <v>1362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</row>
    <row r="36" spans="1:23">
      <c r="A36" s="423" t="s">
        <v>1361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</row>
    <row r="37" spans="1:23">
      <c r="A37" s="423" t="s">
        <v>1360</v>
      </c>
      <c r="B37" s="176">
        <v>1</v>
      </c>
      <c r="C37" s="176">
        <v>0</v>
      </c>
      <c r="D37" s="176">
        <v>0</v>
      </c>
      <c r="E37" s="176">
        <v>1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</row>
    <row r="38" spans="1:23">
      <c r="A38" s="421" t="s">
        <v>1162</v>
      </c>
      <c r="B38" s="422">
        <v>9</v>
      </c>
      <c r="C38" s="422">
        <v>7</v>
      </c>
      <c r="D38" s="422">
        <v>2</v>
      </c>
      <c r="E38" s="422">
        <v>0</v>
      </c>
      <c r="F38" s="422">
        <v>0</v>
      </c>
      <c r="G38" s="422">
        <v>0</v>
      </c>
      <c r="H38" s="422">
        <v>0</v>
      </c>
      <c r="I38" s="422">
        <v>0</v>
      </c>
      <c r="J38" s="422">
        <v>0</v>
      </c>
      <c r="K38" s="422">
        <v>0</v>
      </c>
      <c r="L38" s="422">
        <v>0</v>
      </c>
      <c r="M38" s="422">
        <v>0</v>
      </c>
      <c r="N38" s="422">
        <v>0</v>
      </c>
      <c r="O38" s="422">
        <v>0</v>
      </c>
      <c r="P38" s="422">
        <v>0</v>
      </c>
      <c r="Q38" s="422">
        <v>0</v>
      </c>
      <c r="R38" s="422">
        <v>0</v>
      </c>
      <c r="S38" s="422">
        <v>0</v>
      </c>
      <c r="T38" s="422">
        <v>0</v>
      </c>
      <c r="U38" s="422">
        <v>0</v>
      </c>
      <c r="V38" s="422">
        <v>0</v>
      </c>
      <c r="W38" s="422">
        <v>0</v>
      </c>
    </row>
    <row r="39" spans="1:23">
      <c r="A39" s="423" t="s">
        <v>1359</v>
      </c>
      <c r="B39" s="176">
        <v>8</v>
      </c>
      <c r="C39" s="176">
        <v>6</v>
      </c>
      <c r="D39" s="176">
        <v>2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</row>
    <row r="40" spans="1:23">
      <c r="A40" s="423" t="s">
        <v>1358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</row>
    <row r="41" spans="1:23">
      <c r="A41" s="423" t="s">
        <v>1357</v>
      </c>
      <c r="B41" s="176">
        <v>1</v>
      </c>
      <c r="C41" s="176">
        <v>1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</row>
    <row r="42" spans="1:23">
      <c r="A42" s="423" t="s">
        <v>1356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</row>
    <row r="43" spans="1:23">
      <c r="A43" s="423" t="s">
        <v>1355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</row>
    <row r="44" spans="1:23">
      <c r="A44" s="423" t="s">
        <v>1354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</row>
    <row r="45" spans="1:23">
      <c r="A45" s="421" t="s">
        <v>1103</v>
      </c>
      <c r="B45" s="422">
        <v>0</v>
      </c>
      <c r="C45" s="422">
        <v>0</v>
      </c>
      <c r="D45" s="422">
        <v>0</v>
      </c>
      <c r="E45" s="422">
        <v>0</v>
      </c>
      <c r="F45" s="422">
        <v>0</v>
      </c>
      <c r="G45" s="422">
        <v>0</v>
      </c>
      <c r="H45" s="422">
        <v>0</v>
      </c>
      <c r="I45" s="422">
        <v>0</v>
      </c>
      <c r="J45" s="422">
        <v>0</v>
      </c>
      <c r="K45" s="422">
        <v>0</v>
      </c>
      <c r="L45" s="422">
        <v>0</v>
      </c>
      <c r="M45" s="422">
        <v>0</v>
      </c>
      <c r="N45" s="422">
        <v>0</v>
      </c>
      <c r="O45" s="422">
        <v>0</v>
      </c>
      <c r="P45" s="422">
        <v>0</v>
      </c>
      <c r="Q45" s="422">
        <v>0</v>
      </c>
      <c r="R45" s="422">
        <v>0</v>
      </c>
      <c r="S45" s="422">
        <v>0</v>
      </c>
      <c r="T45" s="422">
        <v>0</v>
      </c>
      <c r="U45" s="422">
        <v>0</v>
      </c>
      <c r="V45" s="422">
        <v>0</v>
      </c>
      <c r="W45" s="422">
        <v>0</v>
      </c>
    </row>
    <row r="46" spans="1:23">
      <c r="A46" s="423" t="s">
        <v>1353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</row>
    <row r="47" spans="1:23">
      <c r="A47" s="423" t="s">
        <v>1352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</row>
    <row r="48" spans="1:23">
      <c r="A48" s="423" t="s">
        <v>1351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</row>
    <row r="49" spans="1:23">
      <c r="A49" s="421" t="s">
        <v>1066</v>
      </c>
      <c r="B49" s="422">
        <v>1</v>
      </c>
      <c r="C49" s="422">
        <v>1</v>
      </c>
      <c r="D49" s="422">
        <v>0</v>
      </c>
      <c r="E49" s="422">
        <v>0</v>
      </c>
      <c r="F49" s="422">
        <v>0</v>
      </c>
      <c r="G49" s="422">
        <v>0</v>
      </c>
      <c r="H49" s="422">
        <v>0</v>
      </c>
      <c r="I49" s="422">
        <v>0</v>
      </c>
      <c r="J49" s="422">
        <v>0</v>
      </c>
      <c r="K49" s="422">
        <v>0</v>
      </c>
      <c r="L49" s="422">
        <v>0</v>
      </c>
      <c r="M49" s="422">
        <v>0</v>
      </c>
      <c r="N49" s="422">
        <v>0</v>
      </c>
      <c r="O49" s="422">
        <v>0</v>
      </c>
      <c r="P49" s="422">
        <v>0</v>
      </c>
      <c r="Q49" s="422">
        <v>0</v>
      </c>
      <c r="R49" s="422">
        <v>0</v>
      </c>
      <c r="S49" s="422">
        <v>0</v>
      </c>
      <c r="T49" s="422">
        <v>0</v>
      </c>
      <c r="U49" s="422">
        <v>0</v>
      </c>
      <c r="V49" s="422">
        <v>0</v>
      </c>
      <c r="W49" s="422">
        <v>0</v>
      </c>
    </row>
    <row r="50" spans="1:23">
      <c r="A50" s="423" t="s">
        <v>1350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</row>
    <row r="51" spans="1:23">
      <c r="A51" s="423" t="s">
        <v>1349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</row>
    <row r="52" spans="1:23">
      <c r="A52" s="423" t="s">
        <v>1348</v>
      </c>
      <c r="B52" s="176">
        <v>1</v>
      </c>
      <c r="C52" s="176">
        <v>1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</row>
    <row r="53" spans="1:23">
      <c r="A53" s="423" t="s">
        <v>1347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</row>
    <row r="54" spans="1:23">
      <c r="A54" s="421" t="s">
        <v>1032</v>
      </c>
      <c r="B54" s="422">
        <v>2</v>
      </c>
      <c r="C54" s="422">
        <v>2</v>
      </c>
      <c r="D54" s="422">
        <v>0</v>
      </c>
      <c r="E54" s="422">
        <v>0</v>
      </c>
      <c r="F54" s="422">
        <v>0</v>
      </c>
      <c r="G54" s="422">
        <v>0</v>
      </c>
      <c r="H54" s="422">
        <v>0</v>
      </c>
      <c r="I54" s="422">
        <v>0</v>
      </c>
      <c r="J54" s="422">
        <v>0</v>
      </c>
      <c r="K54" s="422">
        <v>0</v>
      </c>
      <c r="L54" s="422">
        <v>0</v>
      </c>
      <c r="M54" s="422">
        <v>0</v>
      </c>
      <c r="N54" s="422">
        <v>0</v>
      </c>
      <c r="O54" s="422">
        <v>0</v>
      </c>
      <c r="P54" s="422">
        <v>0</v>
      </c>
      <c r="Q54" s="422">
        <v>0</v>
      </c>
      <c r="R54" s="422">
        <v>0</v>
      </c>
      <c r="S54" s="422">
        <v>0</v>
      </c>
      <c r="T54" s="422">
        <v>0</v>
      </c>
      <c r="U54" s="422">
        <v>0</v>
      </c>
      <c r="V54" s="422">
        <v>0</v>
      </c>
      <c r="W54" s="422">
        <v>0</v>
      </c>
    </row>
    <row r="55" spans="1:23">
      <c r="A55" s="423" t="s">
        <v>1346</v>
      </c>
      <c r="B55" s="176">
        <v>1</v>
      </c>
      <c r="C55" s="176">
        <v>1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</row>
    <row r="56" spans="1:23">
      <c r="A56" s="423" t="s">
        <v>1345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</row>
    <row r="57" spans="1:23">
      <c r="A57" s="423" t="s">
        <v>1344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</row>
    <row r="58" spans="1:23">
      <c r="A58" s="423" t="s">
        <v>1343</v>
      </c>
      <c r="B58" s="176">
        <v>1</v>
      </c>
      <c r="C58" s="176">
        <v>1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</row>
    <row r="59" spans="1:23">
      <c r="A59" s="421" t="s">
        <v>973</v>
      </c>
      <c r="B59" s="422">
        <v>0</v>
      </c>
      <c r="C59" s="422">
        <v>0</v>
      </c>
      <c r="D59" s="422">
        <v>0</v>
      </c>
      <c r="E59" s="422">
        <v>0</v>
      </c>
      <c r="F59" s="422">
        <v>0</v>
      </c>
      <c r="G59" s="422">
        <v>0</v>
      </c>
      <c r="H59" s="422">
        <v>0</v>
      </c>
      <c r="I59" s="422">
        <v>0</v>
      </c>
      <c r="J59" s="422">
        <v>0</v>
      </c>
      <c r="K59" s="422">
        <v>0</v>
      </c>
      <c r="L59" s="422">
        <v>0</v>
      </c>
      <c r="M59" s="422">
        <v>0</v>
      </c>
      <c r="N59" s="422">
        <v>0</v>
      </c>
      <c r="O59" s="422">
        <v>0</v>
      </c>
      <c r="P59" s="422">
        <v>0</v>
      </c>
      <c r="Q59" s="422">
        <v>0</v>
      </c>
      <c r="R59" s="422">
        <v>0</v>
      </c>
      <c r="S59" s="422">
        <v>0</v>
      </c>
      <c r="T59" s="422">
        <v>0</v>
      </c>
      <c r="U59" s="422">
        <v>0</v>
      </c>
      <c r="V59" s="422">
        <v>0</v>
      </c>
      <c r="W59" s="422">
        <v>0</v>
      </c>
    </row>
    <row r="60" spans="1:23">
      <c r="A60" s="423" t="s">
        <v>1342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</row>
    <row r="61" spans="1:23">
      <c r="A61" s="423" t="s">
        <v>1341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</row>
    <row r="62" spans="1:23">
      <c r="A62" s="421" t="s">
        <v>938</v>
      </c>
      <c r="B62" s="422">
        <v>0</v>
      </c>
      <c r="C62" s="422">
        <v>0</v>
      </c>
      <c r="D62" s="422">
        <v>0</v>
      </c>
      <c r="E62" s="422">
        <v>0</v>
      </c>
      <c r="F62" s="422">
        <v>0</v>
      </c>
      <c r="G62" s="422">
        <v>0</v>
      </c>
      <c r="H62" s="422">
        <v>0</v>
      </c>
      <c r="I62" s="422">
        <v>0</v>
      </c>
      <c r="J62" s="422">
        <v>0</v>
      </c>
      <c r="K62" s="422">
        <v>0</v>
      </c>
      <c r="L62" s="422">
        <v>0</v>
      </c>
      <c r="M62" s="422">
        <v>0</v>
      </c>
      <c r="N62" s="422">
        <v>0</v>
      </c>
      <c r="O62" s="422">
        <v>0</v>
      </c>
      <c r="P62" s="422">
        <v>0</v>
      </c>
      <c r="Q62" s="422">
        <v>0</v>
      </c>
      <c r="R62" s="422">
        <v>0</v>
      </c>
      <c r="S62" s="422">
        <v>0</v>
      </c>
      <c r="T62" s="422">
        <v>0</v>
      </c>
      <c r="U62" s="422">
        <v>0</v>
      </c>
      <c r="V62" s="422">
        <v>0</v>
      </c>
      <c r="W62" s="422">
        <v>0</v>
      </c>
    </row>
    <row r="63" spans="1:23">
      <c r="A63" s="423" t="s">
        <v>1340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</row>
    <row r="64" spans="1:23">
      <c r="A64" s="423" t="s">
        <v>1339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</row>
    <row r="65" spans="1:23">
      <c r="A65" s="421" t="s">
        <v>924</v>
      </c>
      <c r="B65" s="422">
        <v>0</v>
      </c>
      <c r="C65" s="422">
        <v>0</v>
      </c>
      <c r="D65" s="422">
        <v>0</v>
      </c>
      <c r="E65" s="422">
        <v>0</v>
      </c>
      <c r="F65" s="422">
        <v>0</v>
      </c>
      <c r="G65" s="422">
        <v>0</v>
      </c>
      <c r="H65" s="422">
        <v>0</v>
      </c>
      <c r="I65" s="422">
        <v>0</v>
      </c>
      <c r="J65" s="422">
        <v>0</v>
      </c>
      <c r="K65" s="422">
        <v>0</v>
      </c>
      <c r="L65" s="422">
        <v>0</v>
      </c>
      <c r="M65" s="422">
        <v>0</v>
      </c>
      <c r="N65" s="422">
        <v>0</v>
      </c>
      <c r="O65" s="422">
        <v>0</v>
      </c>
      <c r="P65" s="422">
        <v>0</v>
      </c>
      <c r="Q65" s="422">
        <v>0</v>
      </c>
      <c r="R65" s="422">
        <v>0</v>
      </c>
      <c r="S65" s="422">
        <v>0</v>
      </c>
      <c r="T65" s="422">
        <v>0</v>
      </c>
      <c r="U65" s="422">
        <v>0</v>
      </c>
      <c r="V65" s="422">
        <v>0</v>
      </c>
      <c r="W65" s="422">
        <v>0</v>
      </c>
    </row>
    <row r="66" spans="1:23">
      <c r="A66" s="423" t="s">
        <v>1338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</row>
    <row r="67" spans="1:23">
      <c r="A67" s="423" t="s">
        <v>1337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</row>
    <row r="68" spans="1:23">
      <c r="A68" s="423" t="s">
        <v>1336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</row>
    <row r="69" spans="1:23">
      <c r="A69" s="423" t="s">
        <v>1335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</row>
    <row r="70" spans="1:23">
      <c r="A70" s="421" t="s">
        <v>890</v>
      </c>
      <c r="B70" s="422">
        <v>0</v>
      </c>
      <c r="C70" s="422">
        <v>0</v>
      </c>
      <c r="D70" s="422">
        <v>0</v>
      </c>
      <c r="E70" s="422">
        <v>0</v>
      </c>
      <c r="F70" s="422">
        <v>0</v>
      </c>
      <c r="G70" s="422">
        <v>0</v>
      </c>
      <c r="H70" s="422">
        <v>0</v>
      </c>
      <c r="I70" s="422">
        <v>0</v>
      </c>
      <c r="J70" s="422">
        <v>0</v>
      </c>
      <c r="K70" s="422">
        <v>0</v>
      </c>
      <c r="L70" s="422">
        <v>0</v>
      </c>
      <c r="M70" s="422">
        <v>0</v>
      </c>
      <c r="N70" s="422">
        <v>0</v>
      </c>
      <c r="O70" s="422">
        <v>0</v>
      </c>
      <c r="P70" s="422">
        <v>0</v>
      </c>
      <c r="Q70" s="422">
        <v>0</v>
      </c>
      <c r="R70" s="422">
        <v>0</v>
      </c>
      <c r="S70" s="422">
        <v>0</v>
      </c>
      <c r="T70" s="422">
        <v>0</v>
      </c>
      <c r="U70" s="422">
        <v>0</v>
      </c>
      <c r="V70" s="422">
        <v>0</v>
      </c>
      <c r="W70" s="422">
        <v>0</v>
      </c>
    </row>
    <row r="71" spans="1:23">
      <c r="A71" s="423" t="s">
        <v>1334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</row>
    <row r="72" spans="1:23">
      <c r="A72" s="423" t="s">
        <v>1333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</row>
    <row r="73" spans="1:23">
      <c r="A73" s="423" t="s">
        <v>1332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</row>
    <row r="74" spans="1:23">
      <c r="A74" s="423" t="s">
        <v>1331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</row>
    <row r="75" spans="1:23">
      <c r="A75" s="421" t="s">
        <v>877</v>
      </c>
      <c r="B75" s="422">
        <v>0</v>
      </c>
      <c r="C75" s="422">
        <v>0</v>
      </c>
      <c r="D75" s="422">
        <v>0</v>
      </c>
      <c r="E75" s="422">
        <v>0</v>
      </c>
      <c r="F75" s="422">
        <v>0</v>
      </c>
      <c r="G75" s="422">
        <v>0</v>
      </c>
      <c r="H75" s="422">
        <v>0</v>
      </c>
      <c r="I75" s="422">
        <v>0</v>
      </c>
      <c r="J75" s="422">
        <v>0</v>
      </c>
      <c r="K75" s="422">
        <v>0</v>
      </c>
      <c r="L75" s="422">
        <v>0</v>
      </c>
      <c r="M75" s="422">
        <v>0</v>
      </c>
      <c r="N75" s="422">
        <v>0</v>
      </c>
      <c r="O75" s="422">
        <v>0</v>
      </c>
      <c r="P75" s="422">
        <v>0</v>
      </c>
      <c r="Q75" s="422">
        <v>0</v>
      </c>
      <c r="R75" s="422">
        <v>0</v>
      </c>
      <c r="S75" s="422">
        <v>0</v>
      </c>
      <c r="T75" s="422">
        <v>0</v>
      </c>
      <c r="U75" s="422">
        <v>0</v>
      </c>
      <c r="V75" s="422">
        <v>0</v>
      </c>
      <c r="W75" s="422">
        <v>0</v>
      </c>
    </row>
    <row r="76" spans="1:23">
      <c r="A76" s="423" t="s">
        <v>1330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</row>
    <row r="77" spans="1:23">
      <c r="A77" s="423" t="s">
        <v>1329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</row>
    <row r="78" spans="1:23">
      <c r="A78" s="423" t="s">
        <v>1328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</row>
    <row r="79" spans="1:23">
      <c r="A79" s="423" t="s">
        <v>1327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</row>
    <row r="80" spans="1:23">
      <c r="A80" s="1769" t="s">
        <v>4082</v>
      </c>
      <c r="B80" s="1769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</row>
    <row r="81" spans="1:23" ht="18" customHeight="1">
      <c r="A81" s="451"/>
      <c r="B81" s="451"/>
      <c r="C81" s="451"/>
      <c r="D81" s="451"/>
      <c r="E81" s="451"/>
      <c r="F81" s="451"/>
      <c r="G81" s="451"/>
      <c r="H81" s="451"/>
      <c r="I81" s="451"/>
      <c r="J81" s="451"/>
      <c r="K81" s="451"/>
      <c r="L81" s="451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</row>
  </sheetData>
  <mergeCells count="7">
    <mergeCell ref="A80:B80"/>
    <mergeCell ref="B2:W2"/>
    <mergeCell ref="B3:W3"/>
    <mergeCell ref="B5:W5"/>
    <mergeCell ref="C7:W7"/>
    <mergeCell ref="C8:L8"/>
    <mergeCell ref="M8:W8"/>
  </mergeCells>
  <hyperlinks>
    <hyperlink ref="A1:XFD1" location="Indice!A100" display="Volver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67">
    <outlinePr summaryBelow="0" summaryRight="0"/>
  </sheetPr>
  <dimension ref="A1:XFD80"/>
  <sheetViews>
    <sheetView showGridLines="0" showRowColHeaders="0" zoomScaleNormal="100" zoomScaleSheetLayoutView="100" workbookViewId="0">
      <selection activeCell="BL1" sqref="BL1:QK1"/>
    </sheetView>
  </sheetViews>
  <sheetFormatPr baseColWidth="10" defaultColWidth="9.109375" defaultRowHeight="13.2"/>
  <cols>
    <col min="1" max="1" width="24.109375" style="35" customWidth="1"/>
    <col min="2" max="10" width="9.33203125" style="35" customWidth="1"/>
    <col min="11" max="11" width="10.88671875" style="35" customWidth="1"/>
    <col min="12" max="12" width="9.33203125" style="35" customWidth="1"/>
    <col min="13" max="13" width="10.44140625" style="35" customWidth="1"/>
    <col min="14" max="14" width="10.33203125" style="35" customWidth="1"/>
    <col min="15" max="256" width="9.109375" style="35"/>
    <col min="257" max="257" width="24.109375" style="35" customWidth="1"/>
    <col min="258" max="266" width="9.33203125" style="35" customWidth="1"/>
    <col min="267" max="267" width="10.88671875" style="35" customWidth="1"/>
    <col min="268" max="268" width="9.33203125" style="35" customWidth="1"/>
    <col min="269" max="269" width="10.44140625" style="35" customWidth="1"/>
    <col min="270" max="270" width="10.33203125" style="35" customWidth="1"/>
    <col min="271" max="512" width="9.109375" style="35"/>
    <col min="513" max="513" width="24.109375" style="35" customWidth="1"/>
    <col min="514" max="522" width="9.33203125" style="35" customWidth="1"/>
    <col min="523" max="523" width="10.88671875" style="35" customWidth="1"/>
    <col min="524" max="524" width="9.33203125" style="35" customWidth="1"/>
    <col min="525" max="525" width="10.44140625" style="35" customWidth="1"/>
    <col min="526" max="526" width="10.33203125" style="35" customWidth="1"/>
    <col min="527" max="768" width="9.109375" style="35"/>
    <col min="769" max="769" width="24.109375" style="35" customWidth="1"/>
    <col min="770" max="778" width="9.33203125" style="35" customWidth="1"/>
    <col min="779" max="779" width="10.88671875" style="35" customWidth="1"/>
    <col min="780" max="780" width="9.33203125" style="35" customWidth="1"/>
    <col min="781" max="781" width="10.44140625" style="35" customWidth="1"/>
    <col min="782" max="782" width="10.33203125" style="35" customWidth="1"/>
    <col min="783" max="1024" width="9.109375" style="35"/>
    <col min="1025" max="1025" width="24.109375" style="35" customWidth="1"/>
    <col min="1026" max="1034" width="9.33203125" style="35" customWidth="1"/>
    <col min="1035" max="1035" width="10.88671875" style="35" customWidth="1"/>
    <col min="1036" max="1036" width="9.33203125" style="35" customWidth="1"/>
    <col min="1037" max="1037" width="10.44140625" style="35" customWidth="1"/>
    <col min="1038" max="1038" width="10.33203125" style="35" customWidth="1"/>
    <col min="1039" max="1280" width="9.109375" style="35"/>
    <col min="1281" max="1281" width="24.109375" style="35" customWidth="1"/>
    <col min="1282" max="1290" width="9.33203125" style="35" customWidth="1"/>
    <col min="1291" max="1291" width="10.88671875" style="35" customWidth="1"/>
    <col min="1292" max="1292" width="9.33203125" style="35" customWidth="1"/>
    <col min="1293" max="1293" width="10.44140625" style="35" customWidth="1"/>
    <col min="1294" max="1294" width="10.33203125" style="35" customWidth="1"/>
    <col min="1295" max="1536" width="9.109375" style="35"/>
    <col min="1537" max="1537" width="24.109375" style="35" customWidth="1"/>
    <col min="1538" max="1546" width="9.33203125" style="35" customWidth="1"/>
    <col min="1547" max="1547" width="10.88671875" style="35" customWidth="1"/>
    <col min="1548" max="1548" width="9.33203125" style="35" customWidth="1"/>
    <col min="1549" max="1549" width="10.44140625" style="35" customWidth="1"/>
    <col min="1550" max="1550" width="10.33203125" style="35" customWidth="1"/>
    <col min="1551" max="1792" width="9.109375" style="35"/>
    <col min="1793" max="1793" width="24.109375" style="35" customWidth="1"/>
    <col min="1794" max="1802" width="9.33203125" style="35" customWidth="1"/>
    <col min="1803" max="1803" width="10.88671875" style="35" customWidth="1"/>
    <col min="1804" max="1804" width="9.33203125" style="35" customWidth="1"/>
    <col min="1805" max="1805" width="10.44140625" style="35" customWidth="1"/>
    <col min="1806" max="1806" width="10.33203125" style="35" customWidth="1"/>
    <col min="1807" max="2048" width="9.109375" style="35"/>
    <col min="2049" max="2049" width="24.109375" style="35" customWidth="1"/>
    <col min="2050" max="2058" width="9.33203125" style="35" customWidth="1"/>
    <col min="2059" max="2059" width="10.88671875" style="35" customWidth="1"/>
    <col min="2060" max="2060" width="9.33203125" style="35" customWidth="1"/>
    <col min="2061" max="2061" width="10.44140625" style="35" customWidth="1"/>
    <col min="2062" max="2062" width="10.33203125" style="35" customWidth="1"/>
    <col min="2063" max="2304" width="9.109375" style="35"/>
    <col min="2305" max="2305" width="24.109375" style="35" customWidth="1"/>
    <col min="2306" max="2314" width="9.33203125" style="35" customWidth="1"/>
    <col min="2315" max="2315" width="10.88671875" style="35" customWidth="1"/>
    <col min="2316" max="2316" width="9.33203125" style="35" customWidth="1"/>
    <col min="2317" max="2317" width="10.44140625" style="35" customWidth="1"/>
    <col min="2318" max="2318" width="10.33203125" style="35" customWidth="1"/>
    <col min="2319" max="2560" width="9.109375" style="35"/>
    <col min="2561" max="2561" width="24.109375" style="35" customWidth="1"/>
    <col min="2562" max="2570" width="9.33203125" style="35" customWidth="1"/>
    <col min="2571" max="2571" width="10.88671875" style="35" customWidth="1"/>
    <col min="2572" max="2572" width="9.33203125" style="35" customWidth="1"/>
    <col min="2573" max="2573" width="10.44140625" style="35" customWidth="1"/>
    <col min="2574" max="2574" width="10.33203125" style="35" customWidth="1"/>
    <col min="2575" max="2816" width="9.109375" style="35"/>
    <col min="2817" max="2817" width="24.109375" style="35" customWidth="1"/>
    <col min="2818" max="2826" width="9.33203125" style="35" customWidth="1"/>
    <col min="2827" max="2827" width="10.88671875" style="35" customWidth="1"/>
    <col min="2828" max="2828" width="9.33203125" style="35" customWidth="1"/>
    <col min="2829" max="2829" width="10.44140625" style="35" customWidth="1"/>
    <col min="2830" max="2830" width="10.33203125" style="35" customWidth="1"/>
    <col min="2831" max="3072" width="9.109375" style="35"/>
    <col min="3073" max="3073" width="24.109375" style="35" customWidth="1"/>
    <col min="3074" max="3082" width="9.33203125" style="35" customWidth="1"/>
    <col min="3083" max="3083" width="10.88671875" style="35" customWidth="1"/>
    <col min="3084" max="3084" width="9.33203125" style="35" customWidth="1"/>
    <col min="3085" max="3085" width="10.44140625" style="35" customWidth="1"/>
    <col min="3086" max="3086" width="10.33203125" style="35" customWidth="1"/>
    <col min="3087" max="3328" width="9.109375" style="35"/>
    <col min="3329" max="3329" width="24.109375" style="35" customWidth="1"/>
    <col min="3330" max="3338" width="9.33203125" style="35" customWidth="1"/>
    <col min="3339" max="3339" width="10.88671875" style="35" customWidth="1"/>
    <col min="3340" max="3340" width="9.33203125" style="35" customWidth="1"/>
    <col min="3341" max="3341" width="10.44140625" style="35" customWidth="1"/>
    <col min="3342" max="3342" width="10.33203125" style="35" customWidth="1"/>
    <col min="3343" max="3584" width="9.109375" style="35"/>
    <col min="3585" max="3585" width="24.109375" style="35" customWidth="1"/>
    <col min="3586" max="3594" width="9.33203125" style="35" customWidth="1"/>
    <col min="3595" max="3595" width="10.88671875" style="35" customWidth="1"/>
    <col min="3596" max="3596" width="9.33203125" style="35" customWidth="1"/>
    <col min="3597" max="3597" width="10.44140625" style="35" customWidth="1"/>
    <col min="3598" max="3598" width="10.33203125" style="35" customWidth="1"/>
    <col min="3599" max="3840" width="9.109375" style="35"/>
    <col min="3841" max="3841" width="24.109375" style="35" customWidth="1"/>
    <col min="3842" max="3850" width="9.33203125" style="35" customWidth="1"/>
    <col min="3851" max="3851" width="10.88671875" style="35" customWidth="1"/>
    <col min="3852" max="3852" width="9.33203125" style="35" customWidth="1"/>
    <col min="3853" max="3853" width="10.44140625" style="35" customWidth="1"/>
    <col min="3854" max="3854" width="10.33203125" style="35" customWidth="1"/>
    <col min="3855" max="4096" width="9.109375" style="35"/>
    <col min="4097" max="4097" width="24.109375" style="35" customWidth="1"/>
    <col min="4098" max="4106" width="9.33203125" style="35" customWidth="1"/>
    <col min="4107" max="4107" width="10.88671875" style="35" customWidth="1"/>
    <col min="4108" max="4108" width="9.33203125" style="35" customWidth="1"/>
    <col min="4109" max="4109" width="10.44140625" style="35" customWidth="1"/>
    <col min="4110" max="4110" width="10.33203125" style="35" customWidth="1"/>
    <col min="4111" max="4352" width="9.109375" style="35"/>
    <col min="4353" max="4353" width="24.109375" style="35" customWidth="1"/>
    <col min="4354" max="4362" width="9.33203125" style="35" customWidth="1"/>
    <col min="4363" max="4363" width="10.88671875" style="35" customWidth="1"/>
    <col min="4364" max="4364" width="9.33203125" style="35" customWidth="1"/>
    <col min="4365" max="4365" width="10.44140625" style="35" customWidth="1"/>
    <col min="4366" max="4366" width="10.33203125" style="35" customWidth="1"/>
    <col min="4367" max="4608" width="9.109375" style="35"/>
    <col min="4609" max="4609" width="24.109375" style="35" customWidth="1"/>
    <col min="4610" max="4618" width="9.33203125" style="35" customWidth="1"/>
    <col min="4619" max="4619" width="10.88671875" style="35" customWidth="1"/>
    <col min="4620" max="4620" width="9.33203125" style="35" customWidth="1"/>
    <col min="4621" max="4621" width="10.44140625" style="35" customWidth="1"/>
    <col min="4622" max="4622" width="10.33203125" style="35" customWidth="1"/>
    <col min="4623" max="4864" width="9.109375" style="35"/>
    <col min="4865" max="4865" width="24.109375" style="35" customWidth="1"/>
    <col min="4866" max="4874" width="9.33203125" style="35" customWidth="1"/>
    <col min="4875" max="4875" width="10.88671875" style="35" customWidth="1"/>
    <col min="4876" max="4876" width="9.33203125" style="35" customWidth="1"/>
    <col min="4877" max="4877" width="10.44140625" style="35" customWidth="1"/>
    <col min="4878" max="4878" width="10.33203125" style="35" customWidth="1"/>
    <col min="4879" max="5120" width="9.109375" style="35"/>
    <col min="5121" max="5121" width="24.109375" style="35" customWidth="1"/>
    <col min="5122" max="5130" width="9.33203125" style="35" customWidth="1"/>
    <col min="5131" max="5131" width="10.88671875" style="35" customWidth="1"/>
    <col min="5132" max="5132" width="9.33203125" style="35" customWidth="1"/>
    <col min="5133" max="5133" width="10.44140625" style="35" customWidth="1"/>
    <col min="5134" max="5134" width="10.33203125" style="35" customWidth="1"/>
    <col min="5135" max="5376" width="9.109375" style="35"/>
    <col min="5377" max="5377" width="24.109375" style="35" customWidth="1"/>
    <col min="5378" max="5386" width="9.33203125" style="35" customWidth="1"/>
    <col min="5387" max="5387" width="10.88671875" style="35" customWidth="1"/>
    <col min="5388" max="5388" width="9.33203125" style="35" customWidth="1"/>
    <col min="5389" max="5389" width="10.44140625" style="35" customWidth="1"/>
    <col min="5390" max="5390" width="10.33203125" style="35" customWidth="1"/>
    <col min="5391" max="5632" width="9.109375" style="35"/>
    <col min="5633" max="5633" width="24.109375" style="35" customWidth="1"/>
    <col min="5634" max="5642" width="9.33203125" style="35" customWidth="1"/>
    <col min="5643" max="5643" width="10.88671875" style="35" customWidth="1"/>
    <col min="5644" max="5644" width="9.33203125" style="35" customWidth="1"/>
    <col min="5645" max="5645" width="10.44140625" style="35" customWidth="1"/>
    <col min="5646" max="5646" width="10.33203125" style="35" customWidth="1"/>
    <col min="5647" max="5888" width="9.109375" style="35"/>
    <col min="5889" max="5889" width="24.109375" style="35" customWidth="1"/>
    <col min="5890" max="5898" width="9.33203125" style="35" customWidth="1"/>
    <col min="5899" max="5899" width="10.88671875" style="35" customWidth="1"/>
    <col min="5900" max="5900" width="9.33203125" style="35" customWidth="1"/>
    <col min="5901" max="5901" width="10.44140625" style="35" customWidth="1"/>
    <col min="5902" max="5902" width="10.33203125" style="35" customWidth="1"/>
    <col min="5903" max="6144" width="9.109375" style="35"/>
    <col min="6145" max="6145" width="24.109375" style="35" customWidth="1"/>
    <col min="6146" max="6154" width="9.33203125" style="35" customWidth="1"/>
    <col min="6155" max="6155" width="10.88671875" style="35" customWidth="1"/>
    <col min="6156" max="6156" width="9.33203125" style="35" customWidth="1"/>
    <col min="6157" max="6157" width="10.44140625" style="35" customWidth="1"/>
    <col min="6158" max="6158" width="10.33203125" style="35" customWidth="1"/>
    <col min="6159" max="6400" width="9.109375" style="35"/>
    <col min="6401" max="6401" width="24.109375" style="35" customWidth="1"/>
    <col min="6402" max="6410" width="9.33203125" style="35" customWidth="1"/>
    <col min="6411" max="6411" width="10.88671875" style="35" customWidth="1"/>
    <col min="6412" max="6412" width="9.33203125" style="35" customWidth="1"/>
    <col min="6413" max="6413" width="10.44140625" style="35" customWidth="1"/>
    <col min="6414" max="6414" width="10.33203125" style="35" customWidth="1"/>
    <col min="6415" max="6656" width="9.109375" style="35"/>
    <col min="6657" max="6657" width="24.109375" style="35" customWidth="1"/>
    <col min="6658" max="6666" width="9.33203125" style="35" customWidth="1"/>
    <col min="6667" max="6667" width="10.88671875" style="35" customWidth="1"/>
    <col min="6668" max="6668" width="9.33203125" style="35" customWidth="1"/>
    <col min="6669" max="6669" width="10.44140625" style="35" customWidth="1"/>
    <col min="6670" max="6670" width="10.33203125" style="35" customWidth="1"/>
    <col min="6671" max="6912" width="9.109375" style="35"/>
    <col min="6913" max="6913" width="24.109375" style="35" customWidth="1"/>
    <col min="6914" max="6922" width="9.33203125" style="35" customWidth="1"/>
    <col min="6923" max="6923" width="10.88671875" style="35" customWidth="1"/>
    <col min="6924" max="6924" width="9.33203125" style="35" customWidth="1"/>
    <col min="6925" max="6925" width="10.44140625" style="35" customWidth="1"/>
    <col min="6926" max="6926" width="10.33203125" style="35" customWidth="1"/>
    <col min="6927" max="7168" width="9.109375" style="35"/>
    <col min="7169" max="7169" width="24.109375" style="35" customWidth="1"/>
    <col min="7170" max="7178" width="9.33203125" style="35" customWidth="1"/>
    <col min="7179" max="7179" width="10.88671875" style="35" customWidth="1"/>
    <col min="7180" max="7180" width="9.33203125" style="35" customWidth="1"/>
    <col min="7181" max="7181" width="10.44140625" style="35" customWidth="1"/>
    <col min="7182" max="7182" width="10.33203125" style="35" customWidth="1"/>
    <col min="7183" max="7424" width="9.109375" style="35"/>
    <col min="7425" max="7425" width="24.109375" style="35" customWidth="1"/>
    <col min="7426" max="7434" width="9.33203125" style="35" customWidth="1"/>
    <col min="7435" max="7435" width="10.88671875" style="35" customWidth="1"/>
    <col min="7436" max="7436" width="9.33203125" style="35" customWidth="1"/>
    <col min="7437" max="7437" width="10.44140625" style="35" customWidth="1"/>
    <col min="7438" max="7438" width="10.33203125" style="35" customWidth="1"/>
    <col min="7439" max="7680" width="9.109375" style="35"/>
    <col min="7681" max="7681" width="24.109375" style="35" customWidth="1"/>
    <col min="7682" max="7690" width="9.33203125" style="35" customWidth="1"/>
    <col min="7691" max="7691" width="10.88671875" style="35" customWidth="1"/>
    <col min="7692" max="7692" width="9.33203125" style="35" customWidth="1"/>
    <col min="7693" max="7693" width="10.44140625" style="35" customWidth="1"/>
    <col min="7694" max="7694" width="10.33203125" style="35" customWidth="1"/>
    <col min="7695" max="7936" width="9.109375" style="35"/>
    <col min="7937" max="7937" width="24.109375" style="35" customWidth="1"/>
    <col min="7938" max="7946" width="9.33203125" style="35" customWidth="1"/>
    <col min="7947" max="7947" width="10.88671875" style="35" customWidth="1"/>
    <col min="7948" max="7948" width="9.33203125" style="35" customWidth="1"/>
    <col min="7949" max="7949" width="10.44140625" style="35" customWidth="1"/>
    <col min="7950" max="7950" width="10.33203125" style="35" customWidth="1"/>
    <col min="7951" max="8192" width="9.109375" style="35"/>
    <col min="8193" max="8193" width="24.109375" style="35" customWidth="1"/>
    <col min="8194" max="8202" width="9.33203125" style="35" customWidth="1"/>
    <col min="8203" max="8203" width="10.88671875" style="35" customWidth="1"/>
    <col min="8204" max="8204" width="9.33203125" style="35" customWidth="1"/>
    <col min="8205" max="8205" width="10.44140625" style="35" customWidth="1"/>
    <col min="8206" max="8206" width="10.33203125" style="35" customWidth="1"/>
    <col min="8207" max="8448" width="9.109375" style="35"/>
    <col min="8449" max="8449" width="24.109375" style="35" customWidth="1"/>
    <col min="8450" max="8458" width="9.33203125" style="35" customWidth="1"/>
    <col min="8459" max="8459" width="10.88671875" style="35" customWidth="1"/>
    <col min="8460" max="8460" width="9.33203125" style="35" customWidth="1"/>
    <col min="8461" max="8461" width="10.44140625" style="35" customWidth="1"/>
    <col min="8462" max="8462" width="10.33203125" style="35" customWidth="1"/>
    <col min="8463" max="8704" width="9.109375" style="35"/>
    <col min="8705" max="8705" width="24.109375" style="35" customWidth="1"/>
    <col min="8706" max="8714" width="9.33203125" style="35" customWidth="1"/>
    <col min="8715" max="8715" width="10.88671875" style="35" customWidth="1"/>
    <col min="8716" max="8716" width="9.33203125" style="35" customWidth="1"/>
    <col min="8717" max="8717" width="10.44140625" style="35" customWidth="1"/>
    <col min="8718" max="8718" width="10.33203125" style="35" customWidth="1"/>
    <col min="8719" max="8960" width="9.109375" style="35"/>
    <col min="8961" max="8961" width="24.109375" style="35" customWidth="1"/>
    <col min="8962" max="8970" width="9.33203125" style="35" customWidth="1"/>
    <col min="8971" max="8971" width="10.88671875" style="35" customWidth="1"/>
    <col min="8972" max="8972" width="9.33203125" style="35" customWidth="1"/>
    <col min="8973" max="8973" width="10.44140625" style="35" customWidth="1"/>
    <col min="8974" max="8974" width="10.33203125" style="35" customWidth="1"/>
    <col min="8975" max="9216" width="9.109375" style="35"/>
    <col min="9217" max="9217" width="24.109375" style="35" customWidth="1"/>
    <col min="9218" max="9226" width="9.33203125" style="35" customWidth="1"/>
    <col min="9227" max="9227" width="10.88671875" style="35" customWidth="1"/>
    <col min="9228" max="9228" width="9.33203125" style="35" customWidth="1"/>
    <col min="9229" max="9229" width="10.44140625" style="35" customWidth="1"/>
    <col min="9230" max="9230" width="10.33203125" style="35" customWidth="1"/>
    <col min="9231" max="9472" width="9.109375" style="35"/>
    <col min="9473" max="9473" width="24.109375" style="35" customWidth="1"/>
    <col min="9474" max="9482" width="9.33203125" style="35" customWidth="1"/>
    <col min="9483" max="9483" width="10.88671875" style="35" customWidth="1"/>
    <col min="9484" max="9484" width="9.33203125" style="35" customWidth="1"/>
    <col min="9485" max="9485" width="10.44140625" style="35" customWidth="1"/>
    <col min="9486" max="9486" width="10.33203125" style="35" customWidth="1"/>
    <col min="9487" max="9728" width="9.109375" style="35"/>
    <col min="9729" max="9729" width="24.109375" style="35" customWidth="1"/>
    <col min="9730" max="9738" width="9.33203125" style="35" customWidth="1"/>
    <col min="9739" max="9739" width="10.88671875" style="35" customWidth="1"/>
    <col min="9740" max="9740" width="9.33203125" style="35" customWidth="1"/>
    <col min="9741" max="9741" width="10.44140625" style="35" customWidth="1"/>
    <col min="9742" max="9742" width="10.33203125" style="35" customWidth="1"/>
    <col min="9743" max="9984" width="9.109375" style="35"/>
    <col min="9985" max="9985" width="24.109375" style="35" customWidth="1"/>
    <col min="9986" max="9994" width="9.33203125" style="35" customWidth="1"/>
    <col min="9995" max="9995" width="10.88671875" style="35" customWidth="1"/>
    <col min="9996" max="9996" width="9.33203125" style="35" customWidth="1"/>
    <col min="9997" max="9997" width="10.44140625" style="35" customWidth="1"/>
    <col min="9998" max="9998" width="10.33203125" style="35" customWidth="1"/>
    <col min="9999" max="10240" width="9.109375" style="35"/>
    <col min="10241" max="10241" width="24.109375" style="35" customWidth="1"/>
    <col min="10242" max="10250" width="9.33203125" style="35" customWidth="1"/>
    <col min="10251" max="10251" width="10.88671875" style="35" customWidth="1"/>
    <col min="10252" max="10252" width="9.33203125" style="35" customWidth="1"/>
    <col min="10253" max="10253" width="10.44140625" style="35" customWidth="1"/>
    <col min="10254" max="10254" width="10.33203125" style="35" customWidth="1"/>
    <col min="10255" max="10496" width="9.109375" style="35"/>
    <col min="10497" max="10497" width="24.109375" style="35" customWidth="1"/>
    <col min="10498" max="10506" width="9.33203125" style="35" customWidth="1"/>
    <col min="10507" max="10507" width="10.88671875" style="35" customWidth="1"/>
    <col min="10508" max="10508" width="9.33203125" style="35" customWidth="1"/>
    <col min="10509" max="10509" width="10.44140625" style="35" customWidth="1"/>
    <col min="10510" max="10510" width="10.33203125" style="35" customWidth="1"/>
    <col min="10511" max="10752" width="9.109375" style="35"/>
    <col min="10753" max="10753" width="24.109375" style="35" customWidth="1"/>
    <col min="10754" max="10762" width="9.33203125" style="35" customWidth="1"/>
    <col min="10763" max="10763" width="10.88671875" style="35" customWidth="1"/>
    <col min="10764" max="10764" width="9.33203125" style="35" customWidth="1"/>
    <col min="10765" max="10765" width="10.44140625" style="35" customWidth="1"/>
    <col min="10766" max="10766" width="10.33203125" style="35" customWidth="1"/>
    <col min="10767" max="11008" width="9.109375" style="35"/>
    <col min="11009" max="11009" width="24.109375" style="35" customWidth="1"/>
    <col min="11010" max="11018" width="9.33203125" style="35" customWidth="1"/>
    <col min="11019" max="11019" width="10.88671875" style="35" customWidth="1"/>
    <col min="11020" max="11020" width="9.33203125" style="35" customWidth="1"/>
    <col min="11021" max="11021" width="10.44140625" style="35" customWidth="1"/>
    <col min="11022" max="11022" width="10.33203125" style="35" customWidth="1"/>
    <col min="11023" max="11264" width="9.109375" style="35"/>
    <col min="11265" max="11265" width="24.109375" style="35" customWidth="1"/>
    <col min="11266" max="11274" width="9.33203125" style="35" customWidth="1"/>
    <col min="11275" max="11275" width="10.88671875" style="35" customWidth="1"/>
    <col min="11276" max="11276" width="9.33203125" style="35" customWidth="1"/>
    <col min="11277" max="11277" width="10.44140625" style="35" customWidth="1"/>
    <col min="11278" max="11278" width="10.33203125" style="35" customWidth="1"/>
    <col min="11279" max="11520" width="9.109375" style="35"/>
    <col min="11521" max="11521" width="24.109375" style="35" customWidth="1"/>
    <col min="11522" max="11530" width="9.33203125" style="35" customWidth="1"/>
    <col min="11531" max="11531" width="10.88671875" style="35" customWidth="1"/>
    <col min="11532" max="11532" width="9.33203125" style="35" customWidth="1"/>
    <col min="11533" max="11533" width="10.44140625" style="35" customWidth="1"/>
    <col min="11534" max="11534" width="10.33203125" style="35" customWidth="1"/>
    <col min="11535" max="11776" width="9.109375" style="35"/>
    <col min="11777" max="11777" width="24.109375" style="35" customWidth="1"/>
    <col min="11778" max="11786" width="9.33203125" style="35" customWidth="1"/>
    <col min="11787" max="11787" width="10.88671875" style="35" customWidth="1"/>
    <col min="11788" max="11788" width="9.33203125" style="35" customWidth="1"/>
    <col min="11789" max="11789" width="10.44140625" style="35" customWidth="1"/>
    <col min="11790" max="11790" width="10.33203125" style="35" customWidth="1"/>
    <col min="11791" max="12032" width="9.109375" style="35"/>
    <col min="12033" max="12033" width="24.109375" style="35" customWidth="1"/>
    <col min="12034" max="12042" width="9.33203125" style="35" customWidth="1"/>
    <col min="12043" max="12043" width="10.88671875" style="35" customWidth="1"/>
    <col min="12044" max="12044" width="9.33203125" style="35" customWidth="1"/>
    <col min="12045" max="12045" width="10.44140625" style="35" customWidth="1"/>
    <col min="12046" max="12046" width="10.33203125" style="35" customWidth="1"/>
    <col min="12047" max="12288" width="9.109375" style="35"/>
    <col min="12289" max="12289" width="24.109375" style="35" customWidth="1"/>
    <col min="12290" max="12298" width="9.33203125" style="35" customWidth="1"/>
    <col min="12299" max="12299" width="10.88671875" style="35" customWidth="1"/>
    <col min="12300" max="12300" width="9.33203125" style="35" customWidth="1"/>
    <col min="12301" max="12301" width="10.44140625" style="35" customWidth="1"/>
    <col min="12302" max="12302" width="10.33203125" style="35" customWidth="1"/>
    <col min="12303" max="12544" width="9.109375" style="35"/>
    <col min="12545" max="12545" width="24.109375" style="35" customWidth="1"/>
    <col min="12546" max="12554" width="9.33203125" style="35" customWidth="1"/>
    <col min="12555" max="12555" width="10.88671875" style="35" customWidth="1"/>
    <col min="12556" max="12556" width="9.33203125" style="35" customWidth="1"/>
    <col min="12557" max="12557" width="10.44140625" style="35" customWidth="1"/>
    <col min="12558" max="12558" width="10.33203125" style="35" customWidth="1"/>
    <col min="12559" max="12800" width="9.109375" style="35"/>
    <col min="12801" max="12801" width="24.109375" style="35" customWidth="1"/>
    <col min="12802" max="12810" width="9.33203125" style="35" customWidth="1"/>
    <col min="12811" max="12811" width="10.88671875" style="35" customWidth="1"/>
    <col min="12812" max="12812" width="9.33203125" style="35" customWidth="1"/>
    <col min="12813" max="12813" width="10.44140625" style="35" customWidth="1"/>
    <col min="12814" max="12814" width="10.33203125" style="35" customWidth="1"/>
    <col min="12815" max="13056" width="9.109375" style="35"/>
    <col min="13057" max="13057" width="24.109375" style="35" customWidth="1"/>
    <col min="13058" max="13066" width="9.33203125" style="35" customWidth="1"/>
    <col min="13067" max="13067" width="10.88671875" style="35" customWidth="1"/>
    <col min="13068" max="13068" width="9.33203125" style="35" customWidth="1"/>
    <col min="13069" max="13069" width="10.44140625" style="35" customWidth="1"/>
    <col min="13070" max="13070" width="10.33203125" style="35" customWidth="1"/>
    <col min="13071" max="13312" width="9.109375" style="35"/>
    <col min="13313" max="13313" width="24.109375" style="35" customWidth="1"/>
    <col min="13314" max="13322" width="9.33203125" style="35" customWidth="1"/>
    <col min="13323" max="13323" width="10.88671875" style="35" customWidth="1"/>
    <col min="13324" max="13324" width="9.33203125" style="35" customWidth="1"/>
    <col min="13325" max="13325" width="10.44140625" style="35" customWidth="1"/>
    <col min="13326" max="13326" width="10.33203125" style="35" customWidth="1"/>
    <col min="13327" max="13568" width="9.109375" style="35"/>
    <col min="13569" max="13569" width="24.109375" style="35" customWidth="1"/>
    <col min="13570" max="13578" width="9.33203125" style="35" customWidth="1"/>
    <col min="13579" max="13579" width="10.88671875" style="35" customWidth="1"/>
    <col min="13580" max="13580" width="9.33203125" style="35" customWidth="1"/>
    <col min="13581" max="13581" width="10.44140625" style="35" customWidth="1"/>
    <col min="13582" max="13582" width="10.33203125" style="35" customWidth="1"/>
    <col min="13583" max="13824" width="9.109375" style="35"/>
    <col min="13825" max="13825" width="24.109375" style="35" customWidth="1"/>
    <col min="13826" max="13834" width="9.33203125" style="35" customWidth="1"/>
    <col min="13835" max="13835" width="10.88671875" style="35" customWidth="1"/>
    <col min="13836" max="13836" width="9.33203125" style="35" customWidth="1"/>
    <col min="13837" max="13837" width="10.44140625" style="35" customWidth="1"/>
    <col min="13838" max="13838" width="10.33203125" style="35" customWidth="1"/>
    <col min="13839" max="14080" width="9.109375" style="35"/>
    <col min="14081" max="14081" width="24.109375" style="35" customWidth="1"/>
    <col min="14082" max="14090" width="9.33203125" style="35" customWidth="1"/>
    <col min="14091" max="14091" width="10.88671875" style="35" customWidth="1"/>
    <col min="14092" max="14092" width="9.33203125" style="35" customWidth="1"/>
    <col min="14093" max="14093" width="10.44140625" style="35" customWidth="1"/>
    <col min="14094" max="14094" width="10.33203125" style="35" customWidth="1"/>
    <col min="14095" max="14336" width="9.109375" style="35"/>
    <col min="14337" max="14337" width="24.109375" style="35" customWidth="1"/>
    <col min="14338" max="14346" width="9.33203125" style="35" customWidth="1"/>
    <col min="14347" max="14347" width="10.88671875" style="35" customWidth="1"/>
    <col min="14348" max="14348" width="9.33203125" style="35" customWidth="1"/>
    <col min="14349" max="14349" width="10.44140625" style="35" customWidth="1"/>
    <col min="14350" max="14350" width="10.33203125" style="35" customWidth="1"/>
    <col min="14351" max="14592" width="9.109375" style="35"/>
    <col min="14593" max="14593" width="24.109375" style="35" customWidth="1"/>
    <col min="14594" max="14602" width="9.33203125" style="35" customWidth="1"/>
    <col min="14603" max="14603" width="10.88671875" style="35" customWidth="1"/>
    <col min="14604" max="14604" width="9.33203125" style="35" customWidth="1"/>
    <col min="14605" max="14605" width="10.44140625" style="35" customWidth="1"/>
    <col min="14606" max="14606" width="10.33203125" style="35" customWidth="1"/>
    <col min="14607" max="14848" width="9.109375" style="35"/>
    <col min="14849" max="14849" width="24.109375" style="35" customWidth="1"/>
    <col min="14850" max="14858" width="9.33203125" style="35" customWidth="1"/>
    <col min="14859" max="14859" width="10.88671875" style="35" customWidth="1"/>
    <col min="14860" max="14860" width="9.33203125" style="35" customWidth="1"/>
    <col min="14861" max="14861" width="10.44140625" style="35" customWidth="1"/>
    <col min="14862" max="14862" width="10.33203125" style="35" customWidth="1"/>
    <col min="14863" max="15104" width="9.109375" style="35"/>
    <col min="15105" max="15105" width="24.109375" style="35" customWidth="1"/>
    <col min="15106" max="15114" width="9.33203125" style="35" customWidth="1"/>
    <col min="15115" max="15115" width="10.88671875" style="35" customWidth="1"/>
    <col min="15116" max="15116" width="9.33203125" style="35" customWidth="1"/>
    <col min="15117" max="15117" width="10.44140625" style="35" customWidth="1"/>
    <col min="15118" max="15118" width="10.33203125" style="35" customWidth="1"/>
    <col min="15119" max="15360" width="9.109375" style="35"/>
    <col min="15361" max="15361" width="24.109375" style="35" customWidth="1"/>
    <col min="15362" max="15370" width="9.33203125" style="35" customWidth="1"/>
    <col min="15371" max="15371" width="10.88671875" style="35" customWidth="1"/>
    <col min="15372" max="15372" width="9.33203125" style="35" customWidth="1"/>
    <col min="15373" max="15373" width="10.44140625" style="35" customWidth="1"/>
    <col min="15374" max="15374" width="10.33203125" style="35" customWidth="1"/>
    <col min="15375" max="15616" width="9.109375" style="35"/>
    <col min="15617" max="15617" width="24.109375" style="35" customWidth="1"/>
    <col min="15618" max="15626" width="9.33203125" style="35" customWidth="1"/>
    <col min="15627" max="15627" width="10.88671875" style="35" customWidth="1"/>
    <col min="15628" max="15628" width="9.33203125" style="35" customWidth="1"/>
    <col min="15629" max="15629" width="10.44140625" style="35" customWidth="1"/>
    <col min="15630" max="15630" width="10.33203125" style="35" customWidth="1"/>
    <col min="15631" max="15872" width="9.109375" style="35"/>
    <col min="15873" max="15873" width="24.109375" style="35" customWidth="1"/>
    <col min="15874" max="15882" width="9.33203125" style="35" customWidth="1"/>
    <col min="15883" max="15883" width="10.88671875" style="35" customWidth="1"/>
    <col min="15884" max="15884" width="9.33203125" style="35" customWidth="1"/>
    <col min="15885" max="15885" width="10.44140625" style="35" customWidth="1"/>
    <col min="15886" max="15886" width="10.33203125" style="35" customWidth="1"/>
    <col min="15887" max="16128" width="9.109375" style="35"/>
    <col min="16129" max="16129" width="24.109375" style="35" customWidth="1"/>
    <col min="16130" max="16138" width="9.33203125" style="35" customWidth="1"/>
    <col min="16139" max="16139" width="10.88671875" style="35" customWidth="1"/>
    <col min="16140" max="16140" width="9.33203125" style="35" customWidth="1"/>
    <col min="16141" max="16141" width="10.44140625" style="35" customWidth="1"/>
    <col min="16142" max="16142" width="10.33203125" style="35" customWidth="1"/>
    <col min="16143" max="16384" width="9.109375" style="35"/>
  </cols>
  <sheetData>
    <row r="1" spans="1:16384">
      <c r="A1" s="1460" t="s">
        <v>5197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  <c r="O1" s="1460"/>
      <c r="P1" s="1460"/>
      <c r="Q1" s="1460"/>
      <c r="R1" s="1460"/>
      <c r="S1" s="1460"/>
      <c r="T1" s="1460"/>
      <c r="U1" s="1460"/>
      <c r="V1" s="1460"/>
      <c r="W1" s="1460"/>
      <c r="X1" s="1460"/>
      <c r="Y1" s="1460"/>
      <c r="Z1" s="1460"/>
      <c r="AA1" s="1460"/>
      <c r="AB1" s="1460"/>
      <c r="AC1" s="1460"/>
      <c r="AD1" s="1460"/>
      <c r="AE1" s="1460"/>
      <c r="AF1" s="1460"/>
      <c r="AG1" s="1460"/>
      <c r="AH1" s="1460"/>
      <c r="AI1" s="1460"/>
      <c r="AJ1" s="1460"/>
      <c r="AK1" s="1460"/>
      <c r="AL1" s="1460"/>
      <c r="AM1" s="1460"/>
      <c r="AN1" s="1460"/>
      <c r="AO1" s="1460"/>
      <c r="AP1" s="1460"/>
      <c r="AQ1" s="1460"/>
      <c r="AR1" s="1460"/>
      <c r="AS1" s="1460"/>
      <c r="AT1" s="1460"/>
      <c r="AU1" s="1460"/>
      <c r="AV1" s="1460"/>
      <c r="AW1" s="1460"/>
      <c r="AX1" s="1460"/>
      <c r="AY1" s="1460"/>
      <c r="AZ1" s="1460"/>
      <c r="BA1" s="1460"/>
      <c r="BB1" s="1460"/>
      <c r="BC1" s="1460"/>
      <c r="BD1" s="1460"/>
      <c r="BE1" s="1460"/>
      <c r="BF1" s="1460"/>
      <c r="BG1" s="1460"/>
      <c r="BH1" s="1460"/>
      <c r="BI1" s="1460"/>
      <c r="BJ1" s="1460"/>
      <c r="BK1" s="1460"/>
      <c r="BL1" s="1460"/>
      <c r="BM1" s="1460"/>
      <c r="BN1" s="1460"/>
      <c r="BO1" s="1460"/>
      <c r="BP1" s="1460"/>
      <c r="BQ1" s="1460"/>
      <c r="BR1" s="1460"/>
      <c r="BS1" s="1460"/>
      <c r="BT1" s="1460"/>
      <c r="BU1" s="1460"/>
      <c r="BV1" s="1460"/>
      <c r="BW1" s="1460"/>
      <c r="BX1" s="1460"/>
      <c r="BY1" s="1460"/>
      <c r="BZ1" s="1460"/>
      <c r="CA1" s="1460"/>
      <c r="CB1" s="1460"/>
      <c r="CC1" s="1460"/>
      <c r="CD1" s="1460"/>
      <c r="CE1" s="1460"/>
      <c r="CF1" s="1460"/>
      <c r="CG1" s="1460"/>
      <c r="CH1" s="1460"/>
      <c r="CI1" s="1460"/>
      <c r="CJ1" s="1460"/>
      <c r="CK1" s="1460"/>
      <c r="CL1" s="1460"/>
      <c r="CM1" s="1460"/>
      <c r="CN1" s="1460"/>
      <c r="CO1" s="1460"/>
      <c r="CP1" s="1460"/>
      <c r="CQ1" s="1460"/>
      <c r="CR1" s="1460"/>
      <c r="CS1" s="1460"/>
      <c r="CT1" s="1460"/>
      <c r="CU1" s="1460"/>
      <c r="CV1" s="1460"/>
      <c r="CW1" s="1460"/>
      <c r="CX1" s="1460"/>
      <c r="CY1" s="1460"/>
      <c r="CZ1" s="1460"/>
      <c r="DA1" s="1460"/>
      <c r="DB1" s="1460"/>
      <c r="DC1" s="1460"/>
      <c r="DD1" s="1460"/>
      <c r="DE1" s="1460"/>
      <c r="DF1" s="1460"/>
      <c r="DG1" s="1460"/>
      <c r="DH1" s="1460"/>
      <c r="DI1" s="1460"/>
      <c r="DJ1" s="1460"/>
      <c r="DK1" s="1460"/>
      <c r="DL1" s="1460"/>
      <c r="DM1" s="1460"/>
      <c r="DN1" s="1460"/>
      <c r="DO1" s="1460"/>
      <c r="DP1" s="1460"/>
      <c r="DQ1" s="1460"/>
      <c r="DR1" s="1460"/>
      <c r="DS1" s="1460"/>
      <c r="DT1" s="1460"/>
      <c r="DU1" s="1460"/>
      <c r="DV1" s="1460"/>
      <c r="DW1" s="1460"/>
      <c r="DX1" s="1460"/>
      <c r="DY1" s="1460"/>
      <c r="DZ1" s="1460"/>
      <c r="EA1" s="1460"/>
      <c r="EB1" s="1460"/>
      <c r="EC1" s="1460"/>
      <c r="ED1" s="1460"/>
      <c r="EE1" s="1460"/>
      <c r="EF1" s="1460"/>
      <c r="EG1" s="1460"/>
      <c r="EH1" s="1460"/>
      <c r="EI1" s="1460"/>
      <c r="EJ1" s="1460"/>
      <c r="EK1" s="1460"/>
      <c r="EL1" s="1460"/>
      <c r="EM1" s="1460"/>
      <c r="EN1" s="1460"/>
      <c r="EO1" s="1460"/>
      <c r="EP1" s="1460"/>
      <c r="EQ1" s="1460"/>
      <c r="ER1" s="1460"/>
      <c r="ES1" s="1460"/>
      <c r="ET1" s="1460"/>
      <c r="EU1" s="1460"/>
      <c r="EV1" s="1460"/>
      <c r="EW1" s="1460"/>
      <c r="EX1" s="1460"/>
      <c r="EY1" s="1460"/>
      <c r="EZ1" s="1460"/>
      <c r="FA1" s="1460"/>
      <c r="FB1" s="1460"/>
      <c r="FC1" s="1460"/>
      <c r="FD1" s="1460"/>
      <c r="FE1" s="1460"/>
      <c r="FF1" s="1460"/>
      <c r="FG1" s="1460"/>
      <c r="FH1" s="1460"/>
      <c r="FI1" s="1460"/>
      <c r="FJ1" s="1460"/>
      <c r="FK1" s="1460"/>
      <c r="FL1" s="1460"/>
      <c r="FM1" s="1460"/>
      <c r="FN1" s="1460"/>
      <c r="FO1" s="1460"/>
      <c r="FP1" s="1460"/>
      <c r="FQ1" s="1460"/>
      <c r="FR1" s="1460"/>
      <c r="FS1" s="1460"/>
      <c r="FT1" s="1460"/>
      <c r="FU1" s="1460"/>
      <c r="FV1" s="1460"/>
      <c r="FW1" s="1460"/>
      <c r="FX1" s="1460"/>
      <c r="FY1" s="1460"/>
      <c r="FZ1" s="1460"/>
      <c r="GA1" s="1460"/>
      <c r="GB1" s="1460"/>
      <c r="GC1" s="1460"/>
      <c r="GD1" s="1460"/>
      <c r="GE1" s="1460"/>
      <c r="GF1" s="1460"/>
      <c r="GG1" s="1460"/>
      <c r="GH1" s="1460"/>
      <c r="GI1" s="1460"/>
      <c r="GJ1" s="1460"/>
      <c r="GK1" s="1460"/>
      <c r="GL1" s="1460"/>
      <c r="GM1" s="1460"/>
      <c r="GN1" s="1460"/>
      <c r="GO1" s="1460"/>
      <c r="GP1" s="1460"/>
      <c r="GQ1" s="1460"/>
      <c r="GR1" s="1460"/>
      <c r="GS1" s="1460"/>
      <c r="GT1" s="1460"/>
      <c r="GU1" s="1460"/>
      <c r="GV1" s="1460"/>
      <c r="GW1" s="1460"/>
      <c r="GX1" s="1460"/>
      <c r="GY1" s="1460"/>
      <c r="GZ1" s="1460"/>
      <c r="HA1" s="1460"/>
      <c r="HB1" s="1460"/>
      <c r="HC1" s="1460"/>
      <c r="HD1" s="1460"/>
      <c r="HE1" s="1460"/>
      <c r="HF1" s="1460"/>
      <c r="HG1" s="1460"/>
      <c r="HH1" s="1460"/>
      <c r="HI1" s="1460"/>
      <c r="HJ1" s="1460"/>
      <c r="HK1" s="1460"/>
      <c r="HL1" s="1460"/>
      <c r="HM1" s="1460"/>
      <c r="HN1" s="1460"/>
      <c r="HO1" s="1460"/>
      <c r="HP1" s="1460"/>
      <c r="HQ1" s="1460"/>
      <c r="HR1" s="1460"/>
      <c r="HS1" s="1460"/>
      <c r="HT1" s="1460"/>
      <c r="HU1" s="1460"/>
      <c r="HV1" s="1460"/>
      <c r="HW1" s="1460"/>
      <c r="HX1" s="1460"/>
      <c r="HY1" s="1460"/>
      <c r="HZ1" s="1460"/>
      <c r="IA1" s="1460"/>
      <c r="IB1" s="1460"/>
      <c r="IC1" s="1460"/>
      <c r="ID1" s="1460"/>
      <c r="IE1" s="1460"/>
      <c r="IF1" s="1460"/>
      <c r="IG1" s="1460"/>
      <c r="IH1" s="1460"/>
      <c r="II1" s="1460"/>
      <c r="IJ1" s="1460"/>
      <c r="IK1" s="1460"/>
      <c r="IL1" s="1460"/>
      <c r="IM1" s="1460"/>
      <c r="IN1" s="1460"/>
      <c r="IO1" s="1460"/>
      <c r="IP1" s="1460"/>
      <c r="IQ1" s="1460"/>
      <c r="IR1" s="1460"/>
      <c r="IS1" s="1460"/>
      <c r="IT1" s="1460"/>
      <c r="IU1" s="1460"/>
      <c r="IV1" s="1460"/>
      <c r="IW1" s="1460"/>
      <c r="IX1" s="1460"/>
      <c r="IY1" s="1460"/>
      <c r="IZ1" s="1460"/>
      <c r="JA1" s="1460"/>
      <c r="JB1" s="1460"/>
      <c r="JC1" s="1460"/>
      <c r="JD1" s="1460"/>
      <c r="JE1" s="1460"/>
      <c r="JF1" s="1460"/>
      <c r="JG1" s="1460"/>
      <c r="JH1" s="1460"/>
      <c r="JI1" s="1460"/>
      <c r="JJ1" s="1460"/>
      <c r="JK1" s="1460"/>
      <c r="JL1" s="1460"/>
      <c r="JM1" s="1460"/>
      <c r="JN1" s="1460"/>
      <c r="JO1" s="1460"/>
      <c r="JP1" s="1460"/>
      <c r="JQ1" s="1460"/>
      <c r="JR1" s="1460"/>
      <c r="JS1" s="1460"/>
      <c r="JT1" s="1460"/>
      <c r="JU1" s="1460"/>
      <c r="JV1" s="1460"/>
      <c r="JW1" s="1460"/>
      <c r="JX1" s="1460"/>
      <c r="JY1" s="1460"/>
      <c r="JZ1" s="1460"/>
      <c r="KA1" s="1460"/>
      <c r="KB1" s="1460"/>
      <c r="KC1" s="1460"/>
      <c r="KD1" s="1460"/>
      <c r="KE1" s="1460"/>
      <c r="KF1" s="1460"/>
      <c r="KG1" s="1460"/>
      <c r="KH1" s="1460"/>
      <c r="KI1" s="1460"/>
      <c r="KJ1" s="1460"/>
      <c r="KK1" s="1460"/>
      <c r="KL1" s="1460"/>
      <c r="KM1" s="1460"/>
      <c r="KN1" s="1460"/>
      <c r="KO1" s="1460"/>
      <c r="KP1" s="1460"/>
      <c r="KQ1" s="1460"/>
      <c r="KR1" s="1460"/>
      <c r="KS1" s="1460"/>
      <c r="KT1" s="1460"/>
      <c r="KU1" s="1460"/>
      <c r="KV1" s="1460"/>
      <c r="KW1" s="1460"/>
      <c r="KX1" s="1460"/>
      <c r="KY1" s="1460"/>
      <c r="KZ1" s="1460"/>
      <c r="LA1" s="1460"/>
      <c r="LB1" s="1460"/>
      <c r="LC1" s="1460"/>
      <c r="LD1" s="1460"/>
      <c r="LE1" s="1460"/>
      <c r="LF1" s="1460"/>
      <c r="LG1" s="1460"/>
      <c r="LH1" s="1460"/>
      <c r="LI1" s="1460"/>
      <c r="LJ1" s="1460"/>
      <c r="LK1" s="1460"/>
      <c r="LL1" s="1460"/>
      <c r="LM1" s="1460"/>
      <c r="LN1" s="1460"/>
      <c r="LO1" s="1460"/>
      <c r="LP1" s="1460"/>
      <c r="LQ1" s="1460"/>
      <c r="LR1" s="1460"/>
      <c r="LS1" s="1460"/>
      <c r="LT1" s="1460"/>
      <c r="LU1" s="1460"/>
      <c r="LV1" s="1460"/>
      <c r="LW1" s="1460"/>
      <c r="LX1" s="1460"/>
      <c r="LY1" s="1460"/>
      <c r="LZ1" s="1460"/>
      <c r="MA1" s="1460"/>
      <c r="MB1" s="1460"/>
      <c r="MC1" s="1460"/>
      <c r="MD1" s="1460"/>
      <c r="ME1" s="1460"/>
      <c r="MF1" s="1460"/>
      <c r="MG1" s="1460"/>
      <c r="MH1" s="1460"/>
      <c r="MI1" s="1460"/>
      <c r="MJ1" s="1460"/>
      <c r="MK1" s="1460"/>
      <c r="ML1" s="1460"/>
      <c r="MM1" s="1460"/>
      <c r="MN1" s="1460"/>
      <c r="MO1" s="1460"/>
      <c r="MP1" s="1460"/>
      <c r="MQ1" s="1460"/>
      <c r="MR1" s="1460"/>
      <c r="MS1" s="1460"/>
      <c r="MT1" s="1460"/>
      <c r="MU1" s="1460"/>
      <c r="MV1" s="1460"/>
      <c r="MW1" s="1460"/>
      <c r="MX1" s="1460"/>
      <c r="MY1" s="1460"/>
      <c r="MZ1" s="1460"/>
      <c r="NA1" s="1460"/>
      <c r="NB1" s="1460"/>
      <c r="NC1" s="1460"/>
      <c r="ND1" s="1460"/>
      <c r="NE1" s="1460"/>
      <c r="NF1" s="1460"/>
      <c r="NG1" s="1460"/>
      <c r="NH1" s="1460"/>
      <c r="NI1" s="1460"/>
      <c r="NJ1" s="1460"/>
      <c r="NK1" s="1460"/>
      <c r="NL1" s="1460"/>
      <c r="NM1" s="1460"/>
      <c r="NN1" s="1460"/>
      <c r="NO1" s="1460"/>
      <c r="NP1" s="1460"/>
      <c r="NQ1" s="1460"/>
      <c r="NR1" s="1460"/>
      <c r="NS1" s="1460"/>
      <c r="NT1" s="1460"/>
      <c r="NU1" s="1460"/>
      <c r="NV1" s="1460"/>
      <c r="NW1" s="1460"/>
      <c r="NX1" s="1460"/>
      <c r="NY1" s="1460"/>
      <c r="NZ1" s="1460"/>
      <c r="OA1" s="1460"/>
      <c r="OB1" s="1460"/>
      <c r="OC1" s="1460"/>
      <c r="OD1" s="1460"/>
      <c r="OE1" s="1460"/>
      <c r="OF1" s="1460"/>
      <c r="OG1" s="1460"/>
      <c r="OH1" s="1460"/>
      <c r="OI1" s="1460"/>
      <c r="OJ1" s="1460"/>
      <c r="OK1" s="1460"/>
      <c r="OL1" s="1460"/>
      <c r="OM1" s="1460"/>
      <c r="ON1" s="1460"/>
      <c r="OO1" s="1460"/>
      <c r="OP1" s="1460"/>
      <c r="OQ1" s="1460"/>
      <c r="OR1" s="1460"/>
      <c r="OS1" s="1460"/>
      <c r="OT1" s="1460"/>
      <c r="OU1" s="1460"/>
      <c r="OV1" s="1460"/>
      <c r="OW1" s="1460"/>
      <c r="OX1" s="1460"/>
      <c r="OY1" s="1460"/>
      <c r="OZ1" s="1460"/>
      <c r="PA1" s="1460"/>
      <c r="PB1" s="1460"/>
      <c r="PC1" s="1460"/>
      <c r="PD1" s="1460"/>
      <c r="PE1" s="1460"/>
      <c r="PF1" s="1460"/>
      <c r="PG1" s="1460"/>
      <c r="PH1" s="1460"/>
      <c r="PI1" s="1460"/>
      <c r="PJ1" s="1460"/>
      <c r="PK1" s="1460"/>
      <c r="PL1" s="1460"/>
      <c r="PM1" s="1460"/>
      <c r="PN1" s="1460"/>
      <c r="PO1" s="1460"/>
      <c r="PP1" s="1460"/>
      <c r="PQ1" s="1460"/>
      <c r="PR1" s="1460"/>
      <c r="PS1" s="1460"/>
      <c r="PT1" s="1460"/>
      <c r="PU1" s="1460"/>
      <c r="PV1" s="1460"/>
      <c r="PW1" s="1460"/>
      <c r="PX1" s="1460"/>
      <c r="PY1" s="1460"/>
      <c r="PZ1" s="1460"/>
      <c r="QA1" s="1460"/>
      <c r="QB1" s="1460"/>
      <c r="QC1" s="1460"/>
      <c r="QD1" s="1460"/>
      <c r="QE1" s="1460"/>
      <c r="QF1" s="1460"/>
      <c r="QG1" s="1460"/>
      <c r="QH1" s="1460"/>
      <c r="QI1" s="1460"/>
      <c r="QJ1" s="1460"/>
      <c r="QK1" s="1460"/>
      <c r="QL1" s="1460" t="s">
        <v>5197</v>
      </c>
      <c r="QM1" s="1460" t="s">
        <v>5197</v>
      </c>
      <c r="QN1" s="1460" t="s">
        <v>5197</v>
      </c>
      <c r="QO1" s="1460" t="s">
        <v>5197</v>
      </c>
      <c r="QP1" s="1460" t="s">
        <v>5197</v>
      </c>
      <c r="QQ1" s="1460" t="s">
        <v>5197</v>
      </c>
      <c r="QR1" s="1460" t="s">
        <v>5197</v>
      </c>
      <c r="QS1" s="1460" t="s">
        <v>5197</v>
      </c>
      <c r="QT1" s="1460" t="s">
        <v>5197</v>
      </c>
      <c r="QU1" s="1460" t="s">
        <v>5197</v>
      </c>
      <c r="QV1" s="1460" t="s">
        <v>5197</v>
      </c>
      <c r="QW1" s="1460" t="s">
        <v>5197</v>
      </c>
      <c r="QX1" s="1460" t="s">
        <v>5197</v>
      </c>
      <c r="QY1" s="1460" t="s">
        <v>5197</v>
      </c>
      <c r="QZ1" s="1460" t="s">
        <v>5197</v>
      </c>
      <c r="RA1" s="1460" t="s">
        <v>5197</v>
      </c>
      <c r="RB1" s="1460" t="s">
        <v>5197</v>
      </c>
      <c r="RC1" s="1460" t="s">
        <v>5197</v>
      </c>
      <c r="RD1" s="1460" t="s">
        <v>5197</v>
      </c>
      <c r="RE1" s="1460" t="s">
        <v>5197</v>
      </c>
      <c r="RF1" s="1460" t="s">
        <v>5197</v>
      </c>
      <c r="RG1" s="1460" t="s">
        <v>5197</v>
      </c>
      <c r="RH1" s="1460" t="s">
        <v>5197</v>
      </c>
      <c r="RI1" s="1460" t="s">
        <v>5197</v>
      </c>
      <c r="RJ1" s="1460" t="s">
        <v>5197</v>
      </c>
      <c r="RK1" s="1460" t="s">
        <v>5197</v>
      </c>
      <c r="RL1" s="1460" t="s">
        <v>5197</v>
      </c>
      <c r="RM1" s="1460" t="s">
        <v>5197</v>
      </c>
      <c r="RN1" s="1460" t="s">
        <v>5197</v>
      </c>
      <c r="RO1" s="1460" t="s">
        <v>5197</v>
      </c>
      <c r="RP1" s="1460" t="s">
        <v>5197</v>
      </c>
      <c r="RQ1" s="1460" t="s">
        <v>5197</v>
      </c>
      <c r="RR1" s="1460" t="s">
        <v>5197</v>
      </c>
      <c r="RS1" s="1460" t="s">
        <v>5197</v>
      </c>
      <c r="RT1" s="1460" t="s">
        <v>5197</v>
      </c>
      <c r="RU1" s="1460" t="s">
        <v>5197</v>
      </c>
      <c r="RV1" s="1460" t="s">
        <v>5197</v>
      </c>
      <c r="RW1" s="1460" t="s">
        <v>5197</v>
      </c>
      <c r="RX1" s="1460" t="s">
        <v>5197</v>
      </c>
      <c r="RY1" s="1460" t="s">
        <v>5197</v>
      </c>
      <c r="RZ1" s="1460" t="s">
        <v>5197</v>
      </c>
      <c r="SA1" s="1460" t="s">
        <v>5197</v>
      </c>
      <c r="SB1" s="1460" t="s">
        <v>5197</v>
      </c>
      <c r="SC1" s="1460" t="s">
        <v>5197</v>
      </c>
      <c r="SD1" s="1460" t="s">
        <v>5197</v>
      </c>
      <c r="SE1" s="1460" t="s">
        <v>5197</v>
      </c>
      <c r="SF1" s="1460" t="s">
        <v>5197</v>
      </c>
      <c r="SG1" s="1460" t="s">
        <v>5197</v>
      </c>
      <c r="SH1" s="1460" t="s">
        <v>5197</v>
      </c>
      <c r="SI1" s="1460" t="s">
        <v>5197</v>
      </c>
      <c r="SJ1" s="1460" t="s">
        <v>5197</v>
      </c>
      <c r="SK1" s="1460" t="s">
        <v>5197</v>
      </c>
      <c r="SL1" s="1460" t="s">
        <v>5197</v>
      </c>
      <c r="SM1" s="1460" t="s">
        <v>5197</v>
      </c>
      <c r="SN1" s="1460" t="s">
        <v>5197</v>
      </c>
      <c r="SO1" s="1460" t="s">
        <v>5197</v>
      </c>
      <c r="SP1" s="1460" t="s">
        <v>5197</v>
      </c>
      <c r="SQ1" s="1460" t="s">
        <v>5197</v>
      </c>
      <c r="SR1" s="1460" t="s">
        <v>5197</v>
      </c>
      <c r="SS1" s="1460" t="s">
        <v>5197</v>
      </c>
      <c r="ST1" s="1460" t="s">
        <v>5197</v>
      </c>
      <c r="SU1" s="1460" t="s">
        <v>5197</v>
      </c>
      <c r="SV1" s="1460" t="s">
        <v>5197</v>
      </c>
      <c r="SW1" s="1460" t="s">
        <v>5197</v>
      </c>
      <c r="SX1" s="1460" t="s">
        <v>5197</v>
      </c>
      <c r="SY1" s="1460" t="s">
        <v>5197</v>
      </c>
      <c r="SZ1" s="1460" t="s">
        <v>5197</v>
      </c>
      <c r="TA1" s="1460" t="s">
        <v>5197</v>
      </c>
      <c r="TB1" s="1460" t="s">
        <v>5197</v>
      </c>
      <c r="TC1" s="1460" t="s">
        <v>5197</v>
      </c>
      <c r="TD1" s="1460" t="s">
        <v>5197</v>
      </c>
      <c r="TE1" s="1460" t="s">
        <v>5197</v>
      </c>
      <c r="TF1" s="1460" t="s">
        <v>5197</v>
      </c>
      <c r="TG1" s="1460" t="s">
        <v>5197</v>
      </c>
      <c r="TH1" s="1460" t="s">
        <v>5197</v>
      </c>
      <c r="TI1" s="1460" t="s">
        <v>5197</v>
      </c>
      <c r="TJ1" s="1460" t="s">
        <v>5197</v>
      </c>
      <c r="TK1" s="1460" t="s">
        <v>5197</v>
      </c>
      <c r="TL1" s="1460" t="s">
        <v>5197</v>
      </c>
      <c r="TM1" s="1460" t="s">
        <v>5197</v>
      </c>
      <c r="TN1" s="1460" t="s">
        <v>5197</v>
      </c>
      <c r="TO1" s="1460" t="s">
        <v>5197</v>
      </c>
      <c r="TP1" s="1460" t="s">
        <v>5197</v>
      </c>
      <c r="TQ1" s="1460" t="s">
        <v>5197</v>
      </c>
      <c r="TR1" s="1460" t="s">
        <v>5197</v>
      </c>
      <c r="TS1" s="1460" t="s">
        <v>5197</v>
      </c>
      <c r="TT1" s="1460" t="s">
        <v>5197</v>
      </c>
      <c r="TU1" s="1460" t="s">
        <v>5197</v>
      </c>
      <c r="TV1" s="1460" t="s">
        <v>5197</v>
      </c>
      <c r="TW1" s="1460" t="s">
        <v>5197</v>
      </c>
      <c r="TX1" s="1460" t="s">
        <v>5197</v>
      </c>
      <c r="TY1" s="1460" t="s">
        <v>5197</v>
      </c>
      <c r="TZ1" s="1460" t="s">
        <v>5197</v>
      </c>
      <c r="UA1" s="1460" t="s">
        <v>5197</v>
      </c>
      <c r="UB1" s="1460" t="s">
        <v>5197</v>
      </c>
      <c r="UC1" s="1460" t="s">
        <v>5197</v>
      </c>
      <c r="UD1" s="1460" t="s">
        <v>5197</v>
      </c>
      <c r="UE1" s="1460" t="s">
        <v>5197</v>
      </c>
      <c r="UF1" s="1460" t="s">
        <v>5197</v>
      </c>
      <c r="UG1" s="1460" t="s">
        <v>5197</v>
      </c>
      <c r="UH1" s="1460" t="s">
        <v>5197</v>
      </c>
      <c r="UI1" s="1460" t="s">
        <v>5197</v>
      </c>
      <c r="UJ1" s="1460" t="s">
        <v>5197</v>
      </c>
      <c r="UK1" s="1460" t="s">
        <v>5197</v>
      </c>
      <c r="UL1" s="1460" t="s">
        <v>5197</v>
      </c>
      <c r="UM1" s="1460" t="s">
        <v>5197</v>
      </c>
      <c r="UN1" s="1460" t="s">
        <v>5197</v>
      </c>
      <c r="UO1" s="1460" t="s">
        <v>5197</v>
      </c>
      <c r="UP1" s="1460" t="s">
        <v>5197</v>
      </c>
      <c r="UQ1" s="1460" t="s">
        <v>5197</v>
      </c>
      <c r="UR1" s="1460" t="s">
        <v>5197</v>
      </c>
      <c r="US1" s="1460" t="s">
        <v>5197</v>
      </c>
      <c r="UT1" s="1460" t="s">
        <v>5197</v>
      </c>
      <c r="UU1" s="1460" t="s">
        <v>5197</v>
      </c>
      <c r="UV1" s="1460" t="s">
        <v>5197</v>
      </c>
      <c r="UW1" s="1460" t="s">
        <v>5197</v>
      </c>
      <c r="UX1" s="1460" t="s">
        <v>5197</v>
      </c>
      <c r="UY1" s="1460" t="s">
        <v>5197</v>
      </c>
      <c r="UZ1" s="1460" t="s">
        <v>5197</v>
      </c>
      <c r="VA1" s="1460" t="s">
        <v>5197</v>
      </c>
      <c r="VB1" s="1460" t="s">
        <v>5197</v>
      </c>
      <c r="VC1" s="1460" t="s">
        <v>5197</v>
      </c>
      <c r="VD1" s="1460" t="s">
        <v>5197</v>
      </c>
      <c r="VE1" s="1460" t="s">
        <v>5197</v>
      </c>
      <c r="VF1" s="1460" t="s">
        <v>5197</v>
      </c>
      <c r="VG1" s="1460" t="s">
        <v>5197</v>
      </c>
      <c r="VH1" s="1460" t="s">
        <v>5197</v>
      </c>
      <c r="VI1" s="1460" t="s">
        <v>5197</v>
      </c>
      <c r="VJ1" s="1460" t="s">
        <v>5197</v>
      </c>
      <c r="VK1" s="1460" t="s">
        <v>5197</v>
      </c>
      <c r="VL1" s="1460" t="s">
        <v>5197</v>
      </c>
      <c r="VM1" s="1460" t="s">
        <v>5197</v>
      </c>
      <c r="VN1" s="1460" t="s">
        <v>5197</v>
      </c>
      <c r="VO1" s="1460" t="s">
        <v>5197</v>
      </c>
      <c r="VP1" s="1460" t="s">
        <v>5197</v>
      </c>
      <c r="VQ1" s="1460" t="s">
        <v>5197</v>
      </c>
      <c r="VR1" s="1460" t="s">
        <v>5197</v>
      </c>
      <c r="VS1" s="1460" t="s">
        <v>5197</v>
      </c>
      <c r="VT1" s="1460" t="s">
        <v>5197</v>
      </c>
      <c r="VU1" s="1460" t="s">
        <v>5197</v>
      </c>
      <c r="VV1" s="1460" t="s">
        <v>5197</v>
      </c>
      <c r="VW1" s="1460" t="s">
        <v>5197</v>
      </c>
      <c r="VX1" s="1460" t="s">
        <v>5197</v>
      </c>
      <c r="VY1" s="1460" t="s">
        <v>5197</v>
      </c>
      <c r="VZ1" s="1460" t="s">
        <v>5197</v>
      </c>
      <c r="WA1" s="1460" t="s">
        <v>5197</v>
      </c>
      <c r="WB1" s="1460" t="s">
        <v>5197</v>
      </c>
      <c r="WC1" s="1460" t="s">
        <v>5197</v>
      </c>
      <c r="WD1" s="1460" t="s">
        <v>5197</v>
      </c>
      <c r="WE1" s="1460" t="s">
        <v>5197</v>
      </c>
      <c r="WF1" s="1460" t="s">
        <v>5197</v>
      </c>
      <c r="WG1" s="1460" t="s">
        <v>5197</v>
      </c>
      <c r="WH1" s="1460" t="s">
        <v>5197</v>
      </c>
      <c r="WI1" s="1460" t="s">
        <v>5197</v>
      </c>
      <c r="WJ1" s="1460" t="s">
        <v>5197</v>
      </c>
      <c r="WK1" s="1460" t="s">
        <v>5197</v>
      </c>
      <c r="WL1" s="1460" t="s">
        <v>5197</v>
      </c>
      <c r="WM1" s="1460" t="s">
        <v>5197</v>
      </c>
      <c r="WN1" s="1460" t="s">
        <v>5197</v>
      </c>
      <c r="WO1" s="1460" t="s">
        <v>5197</v>
      </c>
      <c r="WP1" s="1460" t="s">
        <v>5197</v>
      </c>
      <c r="WQ1" s="1460" t="s">
        <v>5197</v>
      </c>
      <c r="WR1" s="1460" t="s">
        <v>5197</v>
      </c>
      <c r="WS1" s="1460" t="s">
        <v>5197</v>
      </c>
      <c r="WT1" s="1460" t="s">
        <v>5197</v>
      </c>
      <c r="WU1" s="1460" t="s">
        <v>5197</v>
      </c>
      <c r="WV1" s="1460" t="s">
        <v>5197</v>
      </c>
      <c r="WW1" s="1460" t="s">
        <v>5197</v>
      </c>
      <c r="WX1" s="1460" t="s">
        <v>5197</v>
      </c>
      <c r="WY1" s="1460" t="s">
        <v>5197</v>
      </c>
      <c r="WZ1" s="1460" t="s">
        <v>5197</v>
      </c>
      <c r="XA1" s="1460" t="s">
        <v>5197</v>
      </c>
      <c r="XB1" s="1460" t="s">
        <v>5197</v>
      </c>
      <c r="XC1" s="1460" t="s">
        <v>5197</v>
      </c>
      <c r="XD1" s="1460" t="s">
        <v>5197</v>
      </c>
      <c r="XE1" s="1460" t="s">
        <v>5197</v>
      </c>
      <c r="XF1" s="1460" t="s">
        <v>5197</v>
      </c>
      <c r="XG1" s="1460" t="s">
        <v>5197</v>
      </c>
      <c r="XH1" s="1460" t="s">
        <v>5197</v>
      </c>
      <c r="XI1" s="1460" t="s">
        <v>5197</v>
      </c>
      <c r="XJ1" s="1460" t="s">
        <v>5197</v>
      </c>
      <c r="XK1" s="1460" t="s">
        <v>5197</v>
      </c>
      <c r="XL1" s="1460" t="s">
        <v>5197</v>
      </c>
      <c r="XM1" s="1460" t="s">
        <v>5197</v>
      </c>
      <c r="XN1" s="1460" t="s">
        <v>5197</v>
      </c>
      <c r="XO1" s="1460" t="s">
        <v>5197</v>
      </c>
      <c r="XP1" s="1460" t="s">
        <v>5197</v>
      </c>
      <c r="XQ1" s="1460" t="s">
        <v>5197</v>
      </c>
      <c r="XR1" s="1460" t="s">
        <v>5197</v>
      </c>
      <c r="XS1" s="1460" t="s">
        <v>5197</v>
      </c>
      <c r="XT1" s="1460" t="s">
        <v>5197</v>
      </c>
      <c r="XU1" s="1460" t="s">
        <v>5197</v>
      </c>
      <c r="XV1" s="1460" t="s">
        <v>5197</v>
      </c>
      <c r="XW1" s="1460" t="s">
        <v>5197</v>
      </c>
      <c r="XX1" s="1460" t="s">
        <v>5197</v>
      </c>
      <c r="XY1" s="1460" t="s">
        <v>5197</v>
      </c>
      <c r="XZ1" s="1460" t="s">
        <v>5197</v>
      </c>
      <c r="YA1" s="1460" t="s">
        <v>5197</v>
      </c>
      <c r="YB1" s="1460" t="s">
        <v>5197</v>
      </c>
      <c r="YC1" s="1460" t="s">
        <v>5197</v>
      </c>
      <c r="YD1" s="1460" t="s">
        <v>5197</v>
      </c>
      <c r="YE1" s="1460" t="s">
        <v>5197</v>
      </c>
      <c r="YF1" s="1460" t="s">
        <v>5197</v>
      </c>
      <c r="YG1" s="1460" t="s">
        <v>5197</v>
      </c>
      <c r="YH1" s="1460" t="s">
        <v>5197</v>
      </c>
      <c r="YI1" s="1460" t="s">
        <v>5197</v>
      </c>
      <c r="YJ1" s="1460" t="s">
        <v>5197</v>
      </c>
      <c r="YK1" s="1460" t="s">
        <v>5197</v>
      </c>
      <c r="YL1" s="1460" t="s">
        <v>5197</v>
      </c>
      <c r="YM1" s="1460" t="s">
        <v>5197</v>
      </c>
      <c r="YN1" s="1460" t="s">
        <v>5197</v>
      </c>
      <c r="YO1" s="1460" t="s">
        <v>5197</v>
      </c>
      <c r="YP1" s="1460" t="s">
        <v>5197</v>
      </c>
      <c r="YQ1" s="1460" t="s">
        <v>5197</v>
      </c>
      <c r="YR1" s="1460" t="s">
        <v>5197</v>
      </c>
      <c r="YS1" s="1460" t="s">
        <v>5197</v>
      </c>
      <c r="YT1" s="1460" t="s">
        <v>5197</v>
      </c>
      <c r="YU1" s="1460" t="s">
        <v>5197</v>
      </c>
      <c r="YV1" s="1460" t="s">
        <v>5197</v>
      </c>
      <c r="YW1" s="1460" t="s">
        <v>5197</v>
      </c>
      <c r="YX1" s="1460" t="s">
        <v>5197</v>
      </c>
      <c r="YY1" s="1460" t="s">
        <v>5197</v>
      </c>
      <c r="YZ1" s="1460" t="s">
        <v>5197</v>
      </c>
      <c r="ZA1" s="1460" t="s">
        <v>5197</v>
      </c>
      <c r="ZB1" s="1460" t="s">
        <v>5197</v>
      </c>
      <c r="ZC1" s="1460" t="s">
        <v>5197</v>
      </c>
      <c r="ZD1" s="1460" t="s">
        <v>5197</v>
      </c>
      <c r="ZE1" s="1460" t="s">
        <v>5197</v>
      </c>
      <c r="ZF1" s="1460" t="s">
        <v>5197</v>
      </c>
      <c r="ZG1" s="1460" t="s">
        <v>5197</v>
      </c>
      <c r="ZH1" s="1460" t="s">
        <v>5197</v>
      </c>
      <c r="ZI1" s="1460" t="s">
        <v>5197</v>
      </c>
      <c r="ZJ1" s="1460" t="s">
        <v>5197</v>
      </c>
      <c r="ZK1" s="1460" t="s">
        <v>5197</v>
      </c>
      <c r="ZL1" s="1460" t="s">
        <v>5197</v>
      </c>
      <c r="ZM1" s="1460" t="s">
        <v>5197</v>
      </c>
      <c r="ZN1" s="1460" t="s">
        <v>5197</v>
      </c>
      <c r="ZO1" s="1460" t="s">
        <v>5197</v>
      </c>
      <c r="ZP1" s="1460" t="s">
        <v>5197</v>
      </c>
      <c r="ZQ1" s="1460" t="s">
        <v>5197</v>
      </c>
      <c r="ZR1" s="1460" t="s">
        <v>5197</v>
      </c>
      <c r="ZS1" s="1460" t="s">
        <v>5197</v>
      </c>
      <c r="ZT1" s="1460" t="s">
        <v>5197</v>
      </c>
      <c r="ZU1" s="1460" t="s">
        <v>5197</v>
      </c>
      <c r="ZV1" s="1460" t="s">
        <v>5197</v>
      </c>
      <c r="ZW1" s="1460" t="s">
        <v>5197</v>
      </c>
      <c r="ZX1" s="1460" t="s">
        <v>5197</v>
      </c>
      <c r="ZY1" s="1460" t="s">
        <v>5197</v>
      </c>
      <c r="ZZ1" s="1460" t="s">
        <v>5197</v>
      </c>
      <c r="AAA1" s="1460" t="s">
        <v>5197</v>
      </c>
      <c r="AAB1" s="1460" t="s">
        <v>5197</v>
      </c>
      <c r="AAC1" s="1460" t="s">
        <v>5197</v>
      </c>
      <c r="AAD1" s="1460" t="s">
        <v>5197</v>
      </c>
      <c r="AAE1" s="1460" t="s">
        <v>5197</v>
      </c>
      <c r="AAF1" s="1460" t="s">
        <v>5197</v>
      </c>
      <c r="AAG1" s="1460" t="s">
        <v>5197</v>
      </c>
      <c r="AAH1" s="1460" t="s">
        <v>5197</v>
      </c>
      <c r="AAI1" s="1460" t="s">
        <v>5197</v>
      </c>
      <c r="AAJ1" s="1460" t="s">
        <v>5197</v>
      </c>
      <c r="AAK1" s="1460" t="s">
        <v>5197</v>
      </c>
      <c r="AAL1" s="1460" t="s">
        <v>5197</v>
      </c>
      <c r="AAM1" s="1460" t="s">
        <v>5197</v>
      </c>
      <c r="AAN1" s="1460" t="s">
        <v>5197</v>
      </c>
      <c r="AAO1" s="1460" t="s">
        <v>5197</v>
      </c>
      <c r="AAP1" s="1460" t="s">
        <v>5197</v>
      </c>
      <c r="AAQ1" s="1460" t="s">
        <v>5197</v>
      </c>
      <c r="AAR1" s="1460" t="s">
        <v>5197</v>
      </c>
      <c r="AAS1" s="1460" t="s">
        <v>5197</v>
      </c>
      <c r="AAT1" s="1460" t="s">
        <v>5197</v>
      </c>
      <c r="AAU1" s="1460" t="s">
        <v>5197</v>
      </c>
      <c r="AAV1" s="1460" t="s">
        <v>5197</v>
      </c>
      <c r="AAW1" s="1460" t="s">
        <v>5197</v>
      </c>
      <c r="AAX1" s="1460" t="s">
        <v>5197</v>
      </c>
      <c r="AAY1" s="1460" t="s">
        <v>5197</v>
      </c>
      <c r="AAZ1" s="1460" t="s">
        <v>5197</v>
      </c>
      <c r="ABA1" s="1460" t="s">
        <v>5197</v>
      </c>
      <c r="ABB1" s="1460" t="s">
        <v>5197</v>
      </c>
      <c r="ABC1" s="1460" t="s">
        <v>5197</v>
      </c>
      <c r="ABD1" s="1460" t="s">
        <v>5197</v>
      </c>
      <c r="ABE1" s="1460" t="s">
        <v>5197</v>
      </c>
      <c r="ABF1" s="1460" t="s">
        <v>5197</v>
      </c>
      <c r="ABG1" s="1460" t="s">
        <v>5197</v>
      </c>
      <c r="ABH1" s="1460" t="s">
        <v>5197</v>
      </c>
      <c r="ABI1" s="1460" t="s">
        <v>5197</v>
      </c>
      <c r="ABJ1" s="1460" t="s">
        <v>5197</v>
      </c>
      <c r="ABK1" s="1460" t="s">
        <v>5197</v>
      </c>
      <c r="ABL1" s="1460" t="s">
        <v>5197</v>
      </c>
      <c r="ABM1" s="1460" t="s">
        <v>5197</v>
      </c>
      <c r="ABN1" s="1460" t="s">
        <v>5197</v>
      </c>
      <c r="ABO1" s="1460" t="s">
        <v>5197</v>
      </c>
      <c r="ABP1" s="1460" t="s">
        <v>5197</v>
      </c>
      <c r="ABQ1" s="1460" t="s">
        <v>5197</v>
      </c>
      <c r="ABR1" s="1460" t="s">
        <v>5197</v>
      </c>
      <c r="ABS1" s="1460" t="s">
        <v>5197</v>
      </c>
      <c r="ABT1" s="1460" t="s">
        <v>5197</v>
      </c>
      <c r="ABU1" s="1460" t="s">
        <v>5197</v>
      </c>
      <c r="ABV1" s="1460" t="s">
        <v>5197</v>
      </c>
      <c r="ABW1" s="1460" t="s">
        <v>5197</v>
      </c>
      <c r="ABX1" s="1460" t="s">
        <v>5197</v>
      </c>
      <c r="ABY1" s="1460" t="s">
        <v>5197</v>
      </c>
      <c r="ABZ1" s="1460" t="s">
        <v>5197</v>
      </c>
      <c r="ACA1" s="1460" t="s">
        <v>5197</v>
      </c>
      <c r="ACB1" s="1460" t="s">
        <v>5197</v>
      </c>
      <c r="ACC1" s="1460" t="s">
        <v>5197</v>
      </c>
      <c r="ACD1" s="1460" t="s">
        <v>5197</v>
      </c>
      <c r="ACE1" s="1460" t="s">
        <v>5197</v>
      </c>
      <c r="ACF1" s="1460" t="s">
        <v>5197</v>
      </c>
      <c r="ACG1" s="1460" t="s">
        <v>5197</v>
      </c>
      <c r="ACH1" s="1460" t="s">
        <v>5197</v>
      </c>
      <c r="ACI1" s="1460" t="s">
        <v>5197</v>
      </c>
      <c r="ACJ1" s="1460" t="s">
        <v>5197</v>
      </c>
      <c r="ACK1" s="1460" t="s">
        <v>5197</v>
      </c>
      <c r="ACL1" s="1460" t="s">
        <v>5197</v>
      </c>
      <c r="ACM1" s="1460" t="s">
        <v>5197</v>
      </c>
      <c r="ACN1" s="1460" t="s">
        <v>5197</v>
      </c>
      <c r="ACO1" s="1460" t="s">
        <v>5197</v>
      </c>
      <c r="ACP1" s="1460" t="s">
        <v>5197</v>
      </c>
      <c r="ACQ1" s="1460" t="s">
        <v>5197</v>
      </c>
      <c r="ACR1" s="1460" t="s">
        <v>5197</v>
      </c>
      <c r="ACS1" s="1460" t="s">
        <v>5197</v>
      </c>
      <c r="ACT1" s="1460" t="s">
        <v>5197</v>
      </c>
      <c r="ACU1" s="1460" t="s">
        <v>5197</v>
      </c>
      <c r="ACV1" s="1460" t="s">
        <v>5197</v>
      </c>
      <c r="ACW1" s="1460" t="s">
        <v>5197</v>
      </c>
      <c r="ACX1" s="1460" t="s">
        <v>5197</v>
      </c>
      <c r="ACY1" s="1460" t="s">
        <v>5197</v>
      </c>
      <c r="ACZ1" s="1460" t="s">
        <v>5197</v>
      </c>
      <c r="ADA1" s="1460" t="s">
        <v>5197</v>
      </c>
      <c r="ADB1" s="1460" t="s">
        <v>5197</v>
      </c>
      <c r="ADC1" s="1460" t="s">
        <v>5197</v>
      </c>
      <c r="ADD1" s="1460" t="s">
        <v>5197</v>
      </c>
      <c r="ADE1" s="1460" t="s">
        <v>5197</v>
      </c>
      <c r="ADF1" s="1460" t="s">
        <v>5197</v>
      </c>
      <c r="ADG1" s="1460" t="s">
        <v>5197</v>
      </c>
      <c r="ADH1" s="1460" t="s">
        <v>5197</v>
      </c>
      <c r="ADI1" s="1460" t="s">
        <v>5197</v>
      </c>
      <c r="ADJ1" s="1460" t="s">
        <v>5197</v>
      </c>
      <c r="ADK1" s="1460" t="s">
        <v>5197</v>
      </c>
      <c r="ADL1" s="1460" t="s">
        <v>5197</v>
      </c>
      <c r="ADM1" s="1460" t="s">
        <v>5197</v>
      </c>
      <c r="ADN1" s="1460" t="s">
        <v>5197</v>
      </c>
      <c r="ADO1" s="1460" t="s">
        <v>5197</v>
      </c>
      <c r="ADP1" s="1460" t="s">
        <v>5197</v>
      </c>
      <c r="ADQ1" s="1460" t="s">
        <v>5197</v>
      </c>
      <c r="ADR1" s="1460" t="s">
        <v>5197</v>
      </c>
      <c r="ADS1" s="1460" t="s">
        <v>5197</v>
      </c>
      <c r="ADT1" s="1460" t="s">
        <v>5197</v>
      </c>
      <c r="ADU1" s="1460" t="s">
        <v>5197</v>
      </c>
      <c r="ADV1" s="1460" t="s">
        <v>5197</v>
      </c>
      <c r="ADW1" s="1460" t="s">
        <v>5197</v>
      </c>
      <c r="ADX1" s="1460" t="s">
        <v>5197</v>
      </c>
      <c r="ADY1" s="1460" t="s">
        <v>5197</v>
      </c>
      <c r="ADZ1" s="1460" t="s">
        <v>5197</v>
      </c>
      <c r="AEA1" s="1460" t="s">
        <v>5197</v>
      </c>
      <c r="AEB1" s="1460" t="s">
        <v>5197</v>
      </c>
      <c r="AEC1" s="1460" t="s">
        <v>5197</v>
      </c>
      <c r="AED1" s="1460" t="s">
        <v>5197</v>
      </c>
      <c r="AEE1" s="1460" t="s">
        <v>5197</v>
      </c>
      <c r="AEF1" s="1460" t="s">
        <v>5197</v>
      </c>
      <c r="AEG1" s="1460" t="s">
        <v>5197</v>
      </c>
      <c r="AEH1" s="1460" t="s">
        <v>5197</v>
      </c>
      <c r="AEI1" s="1460" t="s">
        <v>5197</v>
      </c>
      <c r="AEJ1" s="1460" t="s">
        <v>5197</v>
      </c>
      <c r="AEK1" s="1460" t="s">
        <v>5197</v>
      </c>
      <c r="AEL1" s="1460" t="s">
        <v>5197</v>
      </c>
      <c r="AEM1" s="1460" t="s">
        <v>5197</v>
      </c>
      <c r="AEN1" s="1460" t="s">
        <v>5197</v>
      </c>
      <c r="AEO1" s="1460" t="s">
        <v>5197</v>
      </c>
      <c r="AEP1" s="1460" t="s">
        <v>5197</v>
      </c>
      <c r="AEQ1" s="1460" t="s">
        <v>5197</v>
      </c>
      <c r="AER1" s="1460" t="s">
        <v>5197</v>
      </c>
      <c r="AES1" s="1460" t="s">
        <v>5197</v>
      </c>
      <c r="AET1" s="1460" t="s">
        <v>5197</v>
      </c>
      <c r="AEU1" s="1460" t="s">
        <v>5197</v>
      </c>
      <c r="AEV1" s="1460" t="s">
        <v>5197</v>
      </c>
      <c r="AEW1" s="1460" t="s">
        <v>5197</v>
      </c>
      <c r="AEX1" s="1460" t="s">
        <v>5197</v>
      </c>
      <c r="AEY1" s="1460" t="s">
        <v>5197</v>
      </c>
      <c r="AEZ1" s="1460" t="s">
        <v>5197</v>
      </c>
      <c r="AFA1" s="1460" t="s">
        <v>5197</v>
      </c>
      <c r="AFB1" s="1460" t="s">
        <v>5197</v>
      </c>
      <c r="AFC1" s="1460" t="s">
        <v>5197</v>
      </c>
      <c r="AFD1" s="1460" t="s">
        <v>5197</v>
      </c>
      <c r="AFE1" s="1460" t="s">
        <v>5197</v>
      </c>
      <c r="AFF1" s="1460" t="s">
        <v>5197</v>
      </c>
      <c r="AFG1" s="1460" t="s">
        <v>5197</v>
      </c>
      <c r="AFH1" s="1460" t="s">
        <v>5197</v>
      </c>
      <c r="AFI1" s="1460" t="s">
        <v>5197</v>
      </c>
      <c r="AFJ1" s="1460" t="s">
        <v>5197</v>
      </c>
      <c r="AFK1" s="1460" t="s">
        <v>5197</v>
      </c>
      <c r="AFL1" s="1460" t="s">
        <v>5197</v>
      </c>
      <c r="AFM1" s="1460" t="s">
        <v>5197</v>
      </c>
      <c r="AFN1" s="1460" t="s">
        <v>5197</v>
      </c>
      <c r="AFO1" s="1460" t="s">
        <v>5197</v>
      </c>
      <c r="AFP1" s="1460" t="s">
        <v>5197</v>
      </c>
      <c r="AFQ1" s="1460" t="s">
        <v>5197</v>
      </c>
      <c r="AFR1" s="1460" t="s">
        <v>5197</v>
      </c>
      <c r="AFS1" s="1460" t="s">
        <v>5197</v>
      </c>
      <c r="AFT1" s="1460" t="s">
        <v>5197</v>
      </c>
      <c r="AFU1" s="1460" t="s">
        <v>5197</v>
      </c>
      <c r="AFV1" s="1460" t="s">
        <v>5197</v>
      </c>
      <c r="AFW1" s="1460" t="s">
        <v>5197</v>
      </c>
      <c r="AFX1" s="1460" t="s">
        <v>5197</v>
      </c>
      <c r="AFY1" s="1460" t="s">
        <v>5197</v>
      </c>
      <c r="AFZ1" s="1460" t="s">
        <v>5197</v>
      </c>
      <c r="AGA1" s="1460" t="s">
        <v>5197</v>
      </c>
      <c r="AGB1" s="1460" t="s">
        <v>5197</v>
      </c>
      <c r="AGC1" s="1460" t="s">
        <v>5197</v>
      </c>
      <c r="AGD1" s="1460" t="s">
        <v>5197</v>
      </c>
      <c r="AGE1" s="1460" t="s">
        <v>5197</v>
      </c>
      <c r="AGF1" s="1460" t="s">
        <v>5197</v>
      </c>
      <c r="AGG1" s="1460" t="s">
        <v>5197</v>
      </c>
      <c r="AGH1" s="1460" t="s">
        <v>5197</v>
      </c>
      <c r="AGI1" s="1460" t="s">
        <v>5197</v>
      </c>
      <c r="AGJ1" s="1460" t="s">
        <v>5197</v>
      </c>
      <c r="AGK1" s="1460" t="s">
        <v>5197</v>
      </c>
      <c r="AGL1" s="1460" t="s">
        <v>5197</v>
      </c>
      <c r="AGM1" s="1460" t="s">
        <v>5197</v>
      </c>
      <c r="AGN1" s="1460" t="s">
        <v>5197</v>
      </c>
      <c r="AGO1" s="1460" t="s">
        <v>5197</v>
      </c>
      <c r="AGP1" s="1460" t="s">
        <v>5197</v>
      </c>
      <c r="AGQ1" s="1460" t="s">
        <v>5197</v>
      </c>
      <c r="AGR1" s="1460" t="s">
        <v>5197</v>
      </c>
      <c r="AGS1" s="1460" t="s">
        <v>5197</v>
      </c>
      <c r="AGT1" s="1460" t="s">
        <v>5197</v>
      </c>
      <c r="AGU1" s="1460" t="s">
        <v>5197</v>
      </c>
      <c r="AGV1" s="1460" t="s">
        <v>5197</v>
      </c>
      <c r="AGW1" s="1460" t="s">
        <v>5197</v>
      </c>
      <c r="AGX1" s="1460" t="s">
        <v>5197</v>
      </c>
      <c r="AGY1" s="1460" t="s">
        <v>5197</v>
      </c>
      <c r="AGZ1" s="1460" t="s">
        <v>5197</v>
      </c>
      <c r="AHA1" s="1460" t="s">
        <v>5197</v>
      </c>
      <c r="AHB1" s="1460" t="s">
        <v>5197</v>
      </c>
      <c r="AHC1" s="1460" t="s">
        <v>5197</v>
      </c>
      <c r="AHD1" s="1460" t="s">
        <v>5197</v>
      </c>
      <c r="AHE1" s="1460" t="s">
        <v>5197</v>
      </c>
      <c r="AHF1" s="1460" t="s">
        <v>5197</v>
      </c>
      <c r="AHG1" s="1460" t="s">
        <v>5197</v>
      </c>
      <c r="AHH1" s="1460" t="s">
        <v>5197</v>
      </c>
      <c r="AHI1" s="1460" t="s">
        <v>5197</v>
      </c>
      <c r="AHJ1" s="1460" t="s">
        <v>5197</v>
      </c>
      <c r="AHK1" s="1460" t="s">
        <v>5197</v>
      </c>
      <c r="AHL1" s="1460" t="s">
        <v>5197</v>
      </c>
      <c r="AHM1" s="1460" t="s">
        <v>5197</v>
      </c>
      <c r="AHN1" s="1460" t="s">
        <v>5197</v>
      </c>
      <c r="AHO1" s="1460" t="s">
        <v>5197</v>
      </c>
      <c r="AHP1" s="1460" t="s">
        <v>5197</v>
      </c>
      <c r="AHQ1" s="1460" t="s">
        <v>5197</v>
      </c>
      <c r="AHR1" s="1460" t="s">
        <v>5197</v>
      </c>
      <c r="AHS1" s="1460" t="s">
        <v>5197</v>
      </c>
      <c r="AHT1" s="1460" t="s">
        <v>5197</v>
      </c>
      <c r="AHU1" s="1460" t="s">
        <v>5197</v>
      </c>
      <c r="AHV1" s="1460" t="s">
        <v>5197</v>
      </c>
      <c r="AHW1" s="1460" t="s">
        <v>5197</v>
      </c>
      <c r="AHX1" s="1460" t="s">
        <v>5197</v>
      </c>
      <c r="AHY1" s="1460" t="s">
        <v>5197</v>
      </c>
      <c r="AHZ1" s="1460" t="s">
        <v>5197</v>
      </c>
      <c r="AIA1" s="1460" t="s">
        <v>5197</v>
      </c>
      <c r="AIB1" s="1460" t="s">
        <v>5197</v>
      </c>
      <c r="AIC1" s="1460" t="s">
        <v>5197</v>
      </c>
      <c r="AID1" s="1460" t="s">
        <v>5197</v>
      </c>
      <c r="AIE1" s="1460" t="s">
        <v>5197</v>
      </c>
      <c r="AIF1" s="1460" t="s">
        <v>5197</v>
      </c>
      <c r="AIG1" s="1460" t="s">
        <v>5197</v>
      </c>
      <c r="AIH1" s="1460" t="s">
        <v>5197</v>
      </c>
      <c r="AII1" s="1460" t="s">
        <v>5197</v>
      </c>
      <c r="AIJ1" s="1460" t="s">
        <v>5197</v>
      </c>
      <c r="AIK1" s="1460" t="s">
        <v>5197</v>
      </c>
      <c r="AIL1" s="1460" t="s">
        <v>5197</v>
      </c>
      <c r="AIM1" s="1460" t="s">
        <v>5197</v>
      </c>
      <c r="AIN1" s="1460" t="s">
        <v>5197</v>
      </c>
      <c r="AIO1" s="1460" t="s">
        <v>5197</v>
      </c>
      <c r="AIP1" s="1460" t="s">
        <v>5197</v>
      </c>
      <c r="AIQ1" s="1460" t="s">
        <v>5197</v>
      </c>
      <c r="AIR1" s="1460" t="s">
        <v>5197</v>
      </c>
      <c r="AIS1" s="1460" t="s">
        <v>5197</v>
      </c>
      <c r="AIT1" s="1460" t="s">
        <v>5197</v>
      </c>
      <c r="AIU1" s="1460" t="s">
        <v>5197</v>
      </c>
      <c r="AIV1" s="1460" t="s">
        <v>5197</v>
      </c>
      <c r="AIW1" s="1460" t="s">
        <v>5197</v>
      </c>
      <c r="AIX1" s="1460" t="s">
        <v>5197</v>
      </c>
      <c r="AIY1" s="1460" t="s">
        <v>5197</v>
      </c>
      <c r="AIZ1" s="1460" t="s">
        <v>5197</v>
      </c>
      <c r="AJA1" s="1460" t="s">
        <v>5197</v>
      </c>
      <c r="AJB1" s="1460" t="s">
        <v>5197</v>
      </c>
      <c r="AJC1" s="1460" t="s">
        <v>5197</v>
      </c>
      <c r="AJD1" s="1460" t="s">
        <v>5197</v>
      </c>
      <c r="AJE1" s="1460" t="s">
        <v>5197</v>
      </c>
      <c r="AJF1" s="1460" t="s">
        <v>5197</v>
      </c>
      <c r="AJG1" s="1460" t="s">
        <v>5197</v>
      </c>
      <c r="AJH1" s="1460" t="s">
        <v>5197</v>
      </c>
      <c r="AJI1" s="1460" t="s">
        <v>5197</v>
      </c>
      <c r="AJJ1" s="1460" t="s">
        <v>5197</v>
      </c>
      <c r="AJK1" s="1460" t="s">
        <v>5197</v>
      </c>
      <c r="AJL1" s="1460" t="s">
        <v>5197</v>
      </c>
      <c r="AJM1" s="1460" t="s">
        <v>5197</v>
      </c>
      <c r="AJN1" s="1460" t="s">
        <v>5197</v>
      </c>
      <c r="AJO1" s="1460" t="s">
        <v>5197</v>
      </c>
      <c r="AJP1" s="1460" t="s">
        <v>5197</v>
      </c>
      <c r="AJQ1" s="1460" t="s">
        <v>5197</v>
      </c>
      <c r="AJR1" s="1460" t="s">
        <v>5197</v>
      </c>
      <c r="AJS1" s="1460" t="s">
        <v>5197</v>
      </c>
      <c r="AJT1" s="1460" t="s">
        <v>5197</v>
      </c>
      <c r="AJU1" s="1460" t="s">
        <v>5197</v>
      </c>
      <c r="AJV1" s="1460" t="s">
        <v>5197</v>
      </c>
      <c r="AJW1" s="1460" t="s">
        <v>5197</v>
      </c>
      <c r="AJX1" s="1460" t="s">
        <v>5197</v>
      </c>
      <c r="AJY1" s="1460" t="s">
        <v>5197</v>
      </c>
      <c r="AJZ1" s="1460" t="s">
        <v>5197</v>
      </c>
      <c r="AKA1" s="1460" t="s">
        <v>5197</v>
      </c>
      <c r="AKB1" s="1460" t="s">
        <v>5197</v>
      </c>
      <c r="AKC1" s="1460" t="s">
        <v>5197</v>
      </c>
      <c r="AKD1" s="1460" t="s">
        <v>5197</v>
      </c>
      <c r="AKE1" s="1460" t="s">
        <v>5197</v>
      </c>
      <c r="AKF1" s="1460" t="s">
        <v>5197</v>
      </c>
      <c r="AKG1" s="1460" t="s">
        <v>5197</v>
      </c>
      <c r="AKH1" s="1460" t="s">
        <v>5197</v>
      </c>
      <c r="AKI1" s="1460" t="s">
        <v>5197</v>
      </c>
      <c r="AKJ1" s="1460" t="s">
        <v>5197</v>
      </c>
      <c r="AKK1" s="1460" t="s">
        <v>5197</v>
      </c>
      <c r="AKL1" s="1460" t="s">
        <v>5197</v>
      </c>
      <c r="AKM1" s="1460" t="s">
        <v>5197</v>
      </c>
      <c r="AKN1" s="1460" t="s">
        <v>5197</v>
      </c>
      <c r="AKO1" s="1460" t="s">
        <v>5197</v>
      </c>
      <c r="AKP1" s="1460" t="s">
        <v>5197</v>
      </c>
      <c r="AKQ1" s="1460" t="s">
        <v>5197</v>
      </c>
      <c r="AKR1" s="1460" t="s">
        <v>5197</v>
      </c>
      <c r="AKS1" s="1460" t="s">
        <v>5197</v>
      </c>
      <c r="AKT1" s="1460" t="s">
        <v>5197</v>
      </c>
      <c r="AKU1" s="1460" t="s">
        <v>5197</v>
      </c>
      <c r="AKV1" s="1460" t="s">
        <v>5197</v>
      </c>
      <c r="AKW1" s="1460" t="s">
        <v>5197</v>
      </c>
      <c r="AKX1" s="1460" t="s">
        <v>5197</v>
      </c>
      <c r="AKY1" s="1460" t="s">
        <v>5197</v>
      </c>
      <c r="AKZ1" s="1460" t="s">
        <v>5197</v>
      </c>
      <c r="ALA1" s="1460" t="s">
        <v>5197</v>
      </c>
      <c r="ALB1" s="1460" t="s">
        <v>5197</v>
      </c>
      <c r="ALC1" s="1460" t="s">
        <v>5197</v>
      </c>
      <c r="ALD1" s="1460" t="s">
        <v>5197</v>
      </c>
      <c r="ALE1" s="1460" t="s">
        <v>5197</v>
      </c>
      <c r="ALF1" s="1460" t="s">
        <v>5197</v>
      </c>
      <c r="ALG1" s="1460" t="s">
        <v>5197</v>
      </c>
      <c r="ALH1" s="1460" t="s">
        <v>5197</v>
      </c>
      <c r="ALI1" s="1460" t="s">
        <v>5197</v>
      </c>
      <c r="ALJ1" s="1460" t="s">
        <v>5197</v>
      </c>
      <c r="ALK1" s="1460" t="s">
        <v>5197</v>
      </c>
      <c r="ALL1" s="1460" t="s">
        <v>5197</v>
      </c>
      <c r="ALM1" s="1460" t="s">
        <v>5197</v>
      </c>
      <c r="ALN1" s="1460" t="s">
        <v>5197</v>
      </c>
      <c r="ALO1" s="1460" t="s">
        <v>5197</v>
      </c>
      <c r="ALP1" s="1460" t="s">
        <v>5197</v>
      </c>
      <c r="ALQ1" s="1460" t="s">
        <v>5197</v>
      </c>
      <c r="ALR1" s="1460" t="s">
        <v>5197</v>
      </c>
      <c r="ALS1" s="1460" t="s">
        <v>5197</v>
      </c>
      <c r="ALT1" s="1460" t="s">
        <v>5197</v>
      </c>
      <c r="ALU1" s="1460" t="s">
        <v>5197</v>
      </c>
      <c r="ALV1" s="1460" t="s">
        <v>5197</v>
      </c>
      <c r="ALW1" s="1460" t="s">
        <v>5197</v>
      </c>
      <c r="ALX1" s="1460" t="s">
        <v>5197</v>
      </c>
      <c r="ALY1" s="1460" t="s">
        <v>5197</v>
      </c>
      <c r="ALZ1" s="1460" t="s">
        <v>5197</v>
      </c>
      <c r="AMA1" s="1460" t="s">
        <v>5197</v>
      </c>
      <c r="AMB1" s="1460" t="s">
        <v>5197</v>
      </c>
      <c r="AMC1" s="1460" t="s">
        <v>5197</v>
      </c>
      <c r="AMD1" s="1460" t="s">
        <v>5197</v>
      </c>
      <c r="AME1" s="1460" t="s">
        <v>5197</v>
      </c>
      <c r="AMF1" s="1460" t="s">
        <v>5197</v>
      </c>
      <c r="AMG1" s="1460" t="s">
        <v>5197</v>
      </c>
      <c r="AMH1" s="1460" t="s">
        <v>5197</v>
      </c>
      <c r="AMI1" s="1460" t="s">
        <v>5197</v>
      </c>
      <c r="AMJ1" s="1460" t="s">
        <v>5197</v>
      </c>
      <c r="AMK1" s="1460" t="s">
        <v>5197</v>
      </c>
      <c r="AML1" s="1460" t="s">
        <v>5197</v>
      </c>
      <c r="AMM1" s="1460" t="s">
        <v>5197</v>
      </c>
      <c r="AMN1" s="1460" t="s">
        <v>5197</v>
      </c>
      <c r="AMO1" s="1460" t="s">
        <v>5197</v>
      </c>
      <c r="AMP1" s="1460" t="s">
        <v>5197</v>
      </c>
      <c r="AMQ1" s="1460" t="s">
        <v>5197</v>
      </c>
      <c r="AMR1" s="1460" t="s">
        <v>5197</v>
      </c>
      <c r="AMS1" s="1460" t="s">
        <v>5197</v>
      </c>
      <c r="AMT1" s="1460" t="s">
        <v>5197</v>
      </c>
      <c r="AMU1" s="1460" t="s">
        <v>5197</v>
      </c>
      <c r="AMV1" s="1460" t="s">
        <v>5197</v>
      </c>
      <c r="AMW1" s="1460" t="s">
        <v>5197</v>
      </c>
      <c r="AMX1" s="1460" t="s">
        <v>5197</v>
      </c>
      <c r="AMY1" s="1460" t="s">
        <v>5197</v>
      </c>
      <c r="AMZ1" s="1460" t="s">
        <v>5197</v>
      </c>
      <c r="ANA1" s="1460" t="s">
        <v>5197</v>
      </c>
      <c r="ANB1" s="1460" t="s">
        <v>5197</v>
      </c>
      <c r="ANC1" s="1460" t="s">
        <v>5197</v>
      </c>
      <c r="AND1" s="1460" t="s">
        <v>5197</v>
      </c>
      <c r="ANE1" s="1460" t="s">
        <v>5197</v>
      </c>
      <c r="ANF1" s="1460" t="s">
        <v>5197</v>
      </c>
      <c r="ANG1" s="1460" t="s">
        <v>5197</v>
      </c>
      <c r="ANH1" s="1460" t="s">
        <v>5197</v>
      </c>
      <c r="ANI1" s="1460" t="s">
        <v>5197</v>
      </c>
      <c r="ANJ1" s="1460" t="s">
        <v>5197</v>
      </c>
      <c r="ANK1" s="1460" t="s">
        <v>5197</v>
      </c>
      <c r="ANL1" s="1460" t="s">
        <v>5197</v>
      </c>
      <c r="ANM1" s="1460" t="s">
        <v>5197</v>
      </c>
      <c r="ANN1" s="1460" t="s">
        <v>5197</v>
      </c>
      <c r="ANO1" s="1460" t="s">
        <v>5197</v>
      </c>
      <c r="ANP1" s="1460" t="s">
        <v>5197</v>
      </c>
      <c r="ANQ1" s="1460" t="s">
        <v>5197</v>
      </c>
      <c r="ANR1" s="1460" t="s">
        <v>5197</v>
      </c>
      <c r="ANS1" s="1460" t="s">
        <v>5197</v>
      </c>
      <c r="ANT1" s="1460" t="s">
        <v>5197</v>
      </c>
      <c r="ANU1" s="1460" t="s">
        <v>5197</v>
      </c>
      <c r="ANV1" s="1460" t="s">
        <v>5197</v>
      </c>
      <c r="ANW1" s="1460" t="s">
        <v>5197</v>
      </c>
      <c r="ANX1" s="1460" t="s">
        <v>5197</v>
      </c>
      <c r="ANY1" s="1460" t="s">
        <v>5197</v>
      </c>
      <c r="ANZ1" s="1460" t="s">
        <v>5197</v>
      </c>
      <c r="AOA1" s="1460" t="s">
        <v>5197</v>
      </c>
      <c r="AOB1" s="1460" t="s">
        <v>5197</v>
      </c>
      <c r="AOC1" s="1460" t="s">
        <v>5197</v>
      </c>
      <c r="AOD1" s="1460" t="s">
        <v>5197</v>
      </c>
      <c r="AOE1" s="1460" t="s">
        <v>5197</v>
      </c>
      <c r="AOF1" s="1460" t="s">
        <v>5197</v>
      </c>
      <c r="AOG1" s="1460" t="s">
        <v>5197</v>
      </c>
      <c r="AOH1" s="1460" t="s">
        <v>5197</v>
      </c>
      <c r="AOI1" s="1460" t="s">
        <v>5197</v>
      </c>
      <c r="AOJ1" s="1460" t="s">
        <v>5197</v>
      </c>
      <c r="AOK1" s="1460" t="s">
        <v>5197</v>
      </c>
      <c r="AOL1" s="1460" t="s">
        <v>5197</v>
      </c>
      <c r="AOM1" s="1460" t="s">
        <v>5197</v>
      </c>
      <c r="AON1" s="1460" t="s">
        <v>5197</v>
      </c>
      <c r="AOO1" s="1460" t="s">
        <v>5197</v>
      </c>
      <c r="AOP1" s="1460" t="s">
        <v>5197</v>
      </c>
      <c r="AOQ1" s="1460" t="s">
        <v>5197</v>
      </c>
      <c r="AOR1" s="1460" t="s">
        <v>5197</v>
      </c>
      <c r="AOS1" s="1460" t="s">
        <v>5197</v>
      </c>
      <c r="AOT1" s="1460" t="s">
        <v>5197</v>
      </c>
      <c r="AOU1" s="1460" t="s">
        <v>5197</v>
      </c>
      <c r="AOV1" s="1460" t="s">
        <v>5197</v>
      </c>
      <c r="AOW1" s="1460" t="s">
        <v>5197</v>
      </c>
      <c r="AOX1" s="1460" t="s">
        <v>5197</v>
      </c>
      <c r="AOY1" s="1460" t="s">
        <v>5197</v>
      </c>
      <c r="AOZ1" s="1460" t="s">
        <v>5197</v>
      </c>
      <c r="APA1" s="1460" t="s">
        <v>5197</v>
      </c>
      <c r="APB1" s="1460" t="s">
        <v>5197</v>
      </c>
      <c r="APC1" s="1460" t="s">
        <v>5197</v>
      </c>
      <c r="APD1" s="1460" t="s">
        <v>5197</v>
      </c>
      <c r="APE1" s="1460" t="s">
        <v>5197</v>
      </c>
      <c r="APF1" s="1460" t="s">
        <v>5197</v>
      </c>
      <c r="APG1" s="1460" t="s">
        <v>5197</v>
      </c>
      <c r="APH1" s="1460" t="s">
        <v>5197</v>
      </c>
      <c r="API1" s="1460" t="s">
        <v>5197</v>
      </c>
      <c r="APJ1" s="1460" t="s">
        <v>5197</v>
      </c>
      <c r="APK1" s="1460" t="s">
        <v>5197</v>
      </c>
      <c r="APL1" s="1460" t="s">
        <v>5197</v>
      </c>
      <c r="APM1" s="1460" t="s">
        <v>5197</v>
      </c>
      <c r="APN1" s="1460" t="s">
        <v>5197</v>
      </c>
      <c r="APO1" s="1460" t="s">
        <v>5197</v>
      </c>
      <c r="APP1" s="1460" t="s">
        <v>5197</v>
      </c>
      <c r="APQ1" s="1460" t="s">
        <v>5197</v>
      </c>
      <c r="APR1" s="1460" t="s">
        <v>5197</v>
      </c>
      <c r="APS1" s="1460" t="s">
        <v>5197</v>
      </c>
      <c r="APT1" s="1460" t="s">
        <v>5197</v>
      </c>
      <c r="APU1" s="1460" t="s">
        <v>5197</v>
      </c>
      <c r="APV1" s="1460" t="s">
        <v>5197</v>
      </c>
      <c r="APW1" s="1460" t="s">
        <v>5197</v>
      </c>
      <c r="APX1" s="1460" t="s">
        <v>5197</v>
      </c>
      <c r="APY1" s="1460" t="s">
        <v>5197</v>
      </c>
      <c r="APZ1" s="1460" t="s">
        <v>5197</v>
      </c>
      <c r="AQA1" s="1460" t="s">
        <v>5197</v>
      </c>
      <c r="AQB1" s="1460" t="s">
        <v>5197</v>
      </c>
      <c r="AQC1" s="1460" t="s">
        <v>5197</v>
      </c>
      <c r="AQD1" s="1460" t="s">
        <v>5197</v>
      </c>
      <c r="AQE1" s="1460" t="s">
        <v>5197</v>
      </c>
      <c r="AQF1" s="1460" t="s">
        <v>5197</v>
      </c>
      <c r="AQG1" s="1460" t="s">
        <v>5197</v>
      </c>
      <c r="AQH1" s="1460" t="s">
        <v>5197</v>
      </c>
      <c r="AQI1" s="1460" t="s">
        <v>5197</v>
      </c>
      <c r="AQJ1" s="1460" t="s">
        <v>5197</v>
      </c>
      <c r="AQK1" s="1460" t="s">
        <v>5197</v>
      </c>
      <c r="AQL1" s="1460" t="s">
        <v>5197</v>
      </c>
      <c r="AQM1" s="1460" t="s">
        <v>5197</v>
      </c>
      <c r="AQN1" s="1460" t="s">
        <v>5197</v>
      </c>
      <c r="AQO1" s="1460" t="s">
        <v>5197</v>
      </c>
      <c r="AQP1" s="1460" t="s">
        <v>5197</v>
      </c>
      <c r="AQQ1" s="1460" t="s">
        <v>5197</v>
      </c>
      <c r="AQR1" s="1460" t="s">
        <v>5197</v>
      </c>
      <c r="AQS1" s="1460" t="s">
        <v>5197</v>
      </c>
      <c r="AQT1" s="1460" t="s">
        <v>5197</v>
      </c>
      <c r="AQU1" s="1460" t="s">
        <v>5197</v>
      </c>
      <c r="AQV1" s="1460" t="s">
        <v>5197</v>
      </c>
      <c r="AQW1" s="1460" t="s">
        <v>5197</v>
      </c>
      <c r="AQX1" s="1460" t="s">
        <v>5197</v>
      </c>
      <c r="AQY1" s="1460" t="s">
        <v>5197</v>
      </c>
      <c r="AQZ1" s="1460" t="s">
        <v>5197</v>
      </c>
      <c r="ARA1" s="1460" t="s">
        <v>5197</v>
      </c>
      <c r="ARB1" s="1460" t="s">
        <v>5197</v>
      </c>
      <c r="ARC1" s="1460" t="s">
        <v>5197</v>
      </c>
      <c r="ARD1" s="1460" t="s">
        <v>5197</v>
      </c>
      <c r="ARE1" s="1460" t="s">
        <v>5197</v>
      </c>
      <c r="ARF1" s="1460" t="s">
        <v>5197</v>
      </c>
      <c r="ARG1" s="1460" t="s">
        <v>5197</v>
      </c>
      <c r="ARH1" s="1460" t="s">
        <v>5197</v>
      </c>
      <c r="ARI1" s="1460" t="s">
        <v>5197</v>
      </c>
      <c r="ARJ1" s="1460" t="s">
        <v>5197</v>
      </c>
      <c r="ARK1" s="1460" t="s">
        <v>5197</v>
      </c>
      <c r="ARL1" s="1460" t="s">
        <v>5197</v>
      </c>
      <c r="ARM1" s="1460" t="s">
        <v>5197</v>
      </c>
      <c r="ARN1" s="1460" t="s">
        <v>5197</v>
      </c>
      <c r="ARO1" s="1460" t="s">
        <v>5197</v>
      </c>
      <c r="ARP1" s="1460" t="s">
        <v>5197</v>
      </c>
      <c r="ARQ1" s="1460" t="s">
        <v>5197</v>
      </c>
      <c r="ARR1" s="1460" t="s">
        <v>5197</v>
      </c>
      <c r="ARS1" s="1460" t="s">
        <v>5197</v>
      </c>
      <c r="ART1" s="1460" t="s">
        <v>5197</v>
      </c>
      <c r="ARU1" s="1460" t="s">
        <v>5197</v>
      </c>
      <c r="ARV1" s="1460" t="s">
        <v>5197</v>
      </c>
      <c r="ARW1" s="1460" t="s">
        <v>5197</v>
      </c>
      <c r="ARX1" s="1460" t="s">
        <v>5197</v>
      </c>
      <c r="ARY1" s="1460" t="s">
        <v>5197</v>
      </c>
      <c r="ARZ1" s="1460" t="s">
        <v>5197</v>
      </c>
      <c r="ASA1" s="1460" t="s">
        <v>5197</v>
      </c>
      <c r="ASB1" s="1460" t="s">
        <v>5197</v>
      </c>
      <c r="ASC1" s="1460" t="s">
        <v>5197</v>
      </c>
      <c r="ASD1" s="1460" t="s">
        <v>5197</v>
      </c>
      <c r="ASE1" s="1460" t="s">
        <v>5197</v>
      </c>
      <c r="ASF1" s="1460" t="s">
        <v>5197</v>
      </c>
      <c r="ASG1" s="1460" t="s">
        <v>5197</v>
      </c>
      <c r="ASH1" s="1460" t="s">
        <v>5197</v>
      </c>
      <c r="ASI1" s="1460" t="s">
        <v>5197</v>
      </c>
      <c r="ASJ1" s="1460" t="s">
        <v>5197</v>
      </c>
      <c r="ASK1" s="1460" t="s">
        <v>5197</v>
      </c>
      <c r="ASL1" s="1460" t="s">
        <v>5197</v>
      </c>
      <c r="ASM1" s="1460" t="s">
        <v>5197</v>
      </c>
      <c r="ASN1" s="1460" t="s">
        <v>5197</v>
      </c>
      <c r="ASO1" s="1460" t="s">
        <v>5197</v>
      </c>
      <c r="ASP1" s="1460" t="s">
        <v>5197</v>
      </c>
      <c r="ASQ1" s="1460" t="s">
        <v>5197</v>
      </c>
      <c r="ASR1" s="1460" t="s">
        <v>5197</v>
      </c>
      <c r="ASS1" s="1460" t="s">
        <v>5197</v>
      </c>
      <c r="AST1" s="1460" t="s">
        <v>5197</v>
      </c>
      <c r="ASU1" s="1460" t="s">
        <v>5197</v>
      </c>
      <c r="ASV1" s="1460" t="s">
        <v>5197</v>
      </c>
      <c r="ASW1" s="1460" t="s">
        <v>5197</v>
      </c>
      <c r="ASX1" s="1460" t="s">
        <v>5197</v>
      </c>
      <c r="ASY1" s="1460" t="s">
        <v>5197</v>
      </c>
      <c r="ASZ1" s="1460" t="s">
        <v>5197</v>
      </c>
      <c r="ATA1" s="1460" t="s">
        <v>5197</v>
      </c>
      <c r="ATB1" s="1460" t="s">
        <v>5197</v>
      </c>
      <c r="ATC1" s="1460" t="s">
        <v>5197</v>
      </c>
      <c r="ATD1" s="1460" t="s">
        <v>5197</v>
      </c>
      <c r="ATE1" s="1460" t="s">
        <v>5197</v>
      </c>
      <c r="ATF1" s="1460" t="s">
        <v>5197</v>
      </c>
      <c r="ATG1" s="1460" t="s">
        <v>5197</v>
      </c>
      <c r="ATH1" s="1460" t="s">
        <v>5197</v>
      </c>
      <c r="ATI1" s="1460" t="s">
        <v>5197</v>
      </c>
      <c r="ATJ1" s="1460" t="s">
        <v>5197</v>
      </c>
      <c r="ATK1" s="1460" t="s">
        <v>5197</v>
      </c>
      <c r="ATL1" s="1460" t="s">
        <v>5197</v>
      </c>
      <c r="ATM1" s="1460" t="s">
        <v>5197</v>
      </c>
      <c r="ATN1" s="1460" t="s">
        <v>5197</v>
      </c>
      <c r="ATO1" s="1460" t="s">
        <v>5197</v>
      </c>
      <c r="ATP1" s="1460" t="s">
        <v>5197</v>
      </c>
      <c r="ATQ1" s="1460" t="s">
        <v>5197</v>
      </c>
      <c r="ATR1" s="1460" t="s">
        <v>5197</v>
      </c>
      <c r="ATS1" s="1460" t="s">
        <v>5197</v>
      </c>
      <c r="ATT1" s="1460" t="s">
        <v>5197</v>
      </c>
      <c r="ATU1" s="1460" t="s">
        <v>5197</v>
      </c>
      <c r="ATV1" s="1460" t="s">
        <v>5197</v>
      </c>
      <c r="ATW1" s="1460" t="s">
        <v>5197</v>
      </c>
      <c r="ATX1" s="1460" t="s">
        <v>5197</v>
      </c>
      <c r="ATY1" s="1460" t="s">
        <v>5197</v>
      </c>
      <c r="ATZ1" s="1460" t="s">
        <v>5197</v>
      </c>
      <c r="AUA1" s="1460" t="s">
        <v>5197</v>
      </c>
      <c r="AUB1" s="1460" t="s">
        <v>5197</v>
      </c>
      <c r="AUC1" s="1460" t="s">
        <v>5197</v>
      </c>
      <c r="AUD1" s="1460" t="s">
        <v>5197</v>
      </c>
      <c r="AUE1" s="1460" t="s">
        <v>5197</v>
      </c>
      <c r="AUF1" s="1460" t="s">
        <v>5197</v>
      </c>
      <c r="AUG1" s="1460" t="s">
        <v>5197</v>
      </c>
      <c r="AUH1" s="1460" t="s">
        <v>5197</v>
      </c>
      <c r="AUI1" s="1460" t="s">
        <v>5197</v>
      </c>
      <c r="AUJ1" s="1460" t="s">
        <v>5197</v>
      </c>
      <c r="AUK1" s="1460" t="s">
        <v>5197</v>
      </c>
      <c r="AUL1" s="1460" t="s">
        <v>5197</v>
      </c>
      <c r="AUM1" s="1460" t="s">
        <v>5197</v>
      </c>
      <c r="AUN1" s="1460" t="s">
        <v>5197</v>
      </c>
      <c r="AUO1" s="1460" t="s">
        <v>5197</v>
      </c>
      <c r="AUP1" s="1460" t="s">
        <v>5197</v>
      </c>
      <c r="AUQ1" s="1460" t="s">
        <v>5197</v>
      </c>
      <c r="AUR1" s="1460" t="s">
        <v>5197</v>
      </c>
      <c r="AUS1" s="1460" t="s">
        <v>5197</v>
      </c>
      <c r="AUT1" s="1460" t="s">
        <v>5197</v>
      </c>
      <c r="AUU1" s="1460" t="s">
        <v>5197</v>
      </c>
      <c r="AUV1" s="1460" t="s">
        <v>5197</v>
      </c>
      <c r="AUW1" s="1460" t="s">
        <v>5197</v>
      </c>
      <c r="AUX1" s="1460" t="s">
        <v>5197</v>
      </c>
      <c r="AUY1" s="1460" t="s">
        <v>5197</v>
      </c>
      <c r="AUZ1" s="1460" t="s">
        <v>5197</v>
      </c>
      <c r="AVA1" s="1460" t="s">
        <v>5197</v>
      </c>
      <c r="AVB1" s="1460" t="s">
        <v>5197</v>
      </c>
      <c r="AVC1" s="1460" t="s">
        <v>5197</v>
      </c>
      <c r="AVD1" s="1460" t="s">
        <v>5197</v>
      </c>
      <c r="AVE1" s="1460" t="s">
        <v>5197</v>
      </c>
      <c r="AVF1" s="1460" t="s">
        <v>5197</v>
      </c>
      <c r="AVG1" s="1460" t="s">
        <v>5197</v>
      </c>
      <c r="AVH1" s="1460" t="s">
        <v>5197</v>
      </c>
      <c r="AVI1" s="1460" t="s">
        <v>5197</v>
      </c>
      <c r="AVJ1" s="1460" t="s">
        <v>5197</v>
      </c>
      <c r="AVK1" s="1460" t="s">
        <v>5197</v>
      </c>
      <c r="AVL1" s="1460" t="s">
        <v>5197</v>
      </c>
      <c r="AVM1" s="1460" t="s">
        <v>5197</v>
      </c>
      <c r="AVN1" s="1460" t="s">
        <v>5197</v>
      </c>
      <c r="AVO1" s="1460" t="s">
        <v>5197</v>
      </c>
      <c r="AVP1" s="1460" t="s">
        <v>5197</v>
      </c>
      <c r="AVQ1" s="1460" t="s">
        <v>5197</v>
      </c>
      <c r="AVR1" s="1460" t="s">
        <v>5197</v>
      </c>
      <c r="AVS1" s="1460" t="s">
        <v>5197</v>
      </c>
      <c r="AVT1" s="1460" t="s">
        <v>5197</v>
      </c>
      <c r="AVU1" s="1460" t="s">
        <v>5197</v>
      </c>
      <c r="AVV1" s="1460" t="s">
        <v>5197</v>
      </c>
      <c r="AVW1" s="1460" t="s">
        <v>5197</v>
      </c>
      <c r="AVX1" s="1460" t="s">
        <v>5197</v>
      </c>
      <c r="AVY1" s="1460" t="s">
        <v>5197</v>
      </c>
      <c r="AVZ1" s="1460" t="s">
        <v>5197</v>
      </c>
      <c r="AWA1" s="1460" t="s">
        <v>5197</v>
      </c>
      <c r="AWB1" s="1460" t="s">
        <v>5197</v>
      </c>
      <c r="AWC1" s="1460" t="s">
        <v>5197</v>
      </c>
      <c r="AWD1" s="1460" t="s">
        <v>5197</v>
      </c>
      <c r="AWE1" s="1460" t="s">
        <v>5197</v>
      </c>
      <c r="AWF1" s="1460" t="s">
        <v>5197</v>
      </c>
      <c r="AWG1" s="1460" t="s">
        <v>5197</v>
      </c>
      <c r="AWH1" s="1460" t="s">
        <v>5197</v>
      </c>
      <c r="AWI1" s="1460" t="s">
        <v>5197</v>
      </c>
      <c r="AWJ1" s="1460" t="s">
        <v>5197</v>
      </c>
      <c r="AWK1" s="1460" t="s">
        <v>5197</v>
      </c>
      <c r="AWL1" s="1460" t="s">
        <v>5197</v>
      </c>
      <c r="AWM1" s="1460" t="s">
        <v>5197</v>
      </c>
      <c r="AWN1" s="1460" t="s">
        <v>5197</v>
      </c>
      <c r="AWO1" s="1460" t="s">
        <v>5197</v>
      </c>
      <c r="AWP1" s="1460" t="s">
        <v>5197</v>
      </c>
      <c r="AWQ1" s="1460" t="s">
        <v>5197</v>
      </c>
      <c r="AWR1" s="1460" t="s">
        <v>5197</v>
      </c>
      <c r="AWS1" s="1460" t="s">
        <v>5197</v>
      </c>
      <c r="AWT1" s="1460" t="s">
        <v>5197</v>
      </c>
      <c r="AWU1" s="1460" t="s">
        <v>5197</v>
      </c>
      <c r="AWV1" s="1460" t="s">
        <v>5197</v>
      </c>
      <c r="AWW1" s="1460" t="s">
        <v>5197</v>
      </c>
      <c r="AWX1" s="1460" t="s">
        <v>5197</v>
      </c>
      <c r="AWY1" s="1460" t="s">
        <v>5197</v>
      </c>
      <c r="AWZ1" s="1460" t="s">
        <v>5197</v>
      </c>
      <c r="AXA1" s="1460" t="s">
        <v>5197</v>
      </c>
      <c r="AXB1" s="1460" t="s">
        <v>5197</v>
      </c>
      <c r="AXC1" s="1460" t="s">
        <v>5197</v>
      </c>
      <c r="AXD1" s="1460" t="s">
        <v>5197</v>
      </c>
      <c r="AXE1" s="1460" t="s">
        <v>5197</v>
      </c>
      <c r="AXF1" s="1460" t="s">
        <v>5197</v>
      </c>
      <c r="AXG1" s="1460" t="s">
        <v>5197</v>
      </c>
      <c r="AXH1" s="1460" t="s">
        <v>5197</v>
      </c>
      <c r="AXI1" s="1460" t="s">
        <v>5197</v>
      </c>
      <c r="AXJ1" s="1460" t="s">
        <v>5197</v>
      </c>
      <c r="AXK1" s="1460" t="s">
        <v>5197</v>
      </c>
      <c r="AXL1" s="1460" t="s">
        <v>5197</v>
      </c>
      <c r="AXM1" s="1460" t="s">
        <v>5197</v>
      </c>
      <c r="AXN1" s="1460" t="s">
        <v>5197</v>
      </c>
      <c r="AXO1" s="1460" t="s">
        <v>5197</v>
      </c>
      <c r="AXP1" s="1460" t="s">
        <v>5197</v>
      </c>
      <c r="AXQ1" s="1460" t="s">
        <v>5197</v>
      </c>
      <c r="AXR1" s="1460" t="s">
        <v>5197</v>
      </c>
      <c r="AXS1" s="1460" t="s">
        <v>5197</v>
      </c>
      <c r="AXT1" s="1460" t="s">
        <v>5197</v>
      </c>
      <c r="AXU1" s="1460" t="s">
        <v>5197</v>
      </c>
      <c r="AXV1" s="1460" t="s">
        <v>5197</v>
      </c>
      <c r="AXW1" s="1460" t="s">
        <v>5197</v>
      </c>
      <c r="AXX1" s="1460" t="s">
        <v>5197</v>
      </c>
      <c r="AXY1" s="1460" t="s">
        <v>5197</v>
      </c>
      <c r="AXZ1" s="1460" t="s">
        <v>5197</v>
      </c>
      <c r="AYA1" s="1460" t="s">
        <v>5197</v>
      </c>
      <c r="AYB1" s="1460" t="s">
        <v>5197</v>
      </c>
      <c r="AYC1" s="1460" t="s">
        <v>5197</v>
      </c>
      <c r="AYD1" s="1460" t="s">
        <v>5197</v>
      </c>
      <c r="AYE1" s="1460" t="s">
        <v>5197</v>
      </c>
      <c r="AYF1" s="1460" t="s">
        <v>5197</v>
      </c>
      <c r="AYG1" s="1460" t="s">
        <v>5197</v>
      </c>
      <c r="AYH1" s="1460" t="s">
        <v>5197</v>
      </c>
      <c r="AYI1" s="1460" t="s">
        <v>5197</v>
      </c>
      <c r="AYJ1" s="1460" t="s">
        <v>5197</v>
      </c>
      <c r="AYK1" s="1460" t="s">
        <v>5197</v>
      </c>
      <c r="AYL1" s="1460" t="s">
        <v>5197</v>
      </c>
      <c r="AYM1" s="1460" t="s">
        <v>5197</v>
      </c>
      <c r="AYN1" s="1460" t="s">
        <v>5197</v>
      </c>
      <c r="AYO1" s="1460" t="s">
        <v>5197</v>
      </c>
      <c r="AYP1" s="1460" t="s">
        <v>5197</v>
      </c>
      <c r="AYQ1" s="1460" t="s">
        <v>5197</v>
      </c>
      <c r="AYR1" s="1460" t="s">
        <v>5197</v>
      </c>
      <c r="AYS1" s="1460" t="s">
        <v>5197</v>
      </c>
      <c r="AYT1" s="1460" t="s">
        <v>5197</v>
      </c>
      <c r="AYU1" s="1460" t="s">
        <v>5197</v>
      </c>
      <c r="AYV1" s="1460" t="s">
        <v>5197</v>
      </c>
      <c r="AYW1" s="1460" t="s">
        <v>5197</v>
      </c>
      <c r="AYX1" s="1460" t="s">
        <v>5197</v>
      </c>
      <c r="AYY1" s="1460" t="s">
        <v>5197</v>
      </c>
      <c r="AYZ1" s="1460" t="s">
        <v>5197</v>
      </c>
      <c r="AZA1" s="1460" t="s">
        <v>5197</v>
      </c>
      <c r="AZB1" s="1460" t="s">
        <v>5197</v>
      </c>
      <c r="AZC1" s="1460" t="s">
        <v>5197</v>
      </c>
      <c r="AZD1" s="1460" t="s">
        <v>5197</v>
      </c>
      <c r="AZE1" s="1460" t="s">
        <v>5197</v>
      </c>
      <c r="AZF1" s="1460" t="s">
        <v>5197</v>
      </c>
      <c r="AZG1" s="1460" t="s">
        <v>5197</v>
      </c>
      <c r="AZH1" s="1460" t="s">
        <v>5197</v>
      </c>
      <c r="AZI1" s="1460" t="s">
        <v>5197</v>
      </c>
      <c r="AZJ1" s="1460" t="s">
        <v>5197</v>
      </c>
      <c r="AZK1" s="1460" t="s">
        <v>5197</v>
      </c>
      <c r="AZL1" s="1460" t="s">
        <v>5197</v>
      </c>
      <c r="AZM1" s="1460" t="s">
        <v>5197</v>
      </c>
      <c r="AZN1" s="1460" t="s">
        <v>5197</v>
      </c>
      <c r="AZO1" s="1460" t="s">
        <v>5197</v>
      </c>
      <c r="AZP1" s="1460" t="s">
        <v>5197</v>
      </c>
      <c r="AZQ1" s="1460" t="s">
        <v>5197</v>
      </c>
      <c r="AZR1" s="1460" t="s">
        <v>5197</v>
      </c>
      <c r="AZS1" s="1460" t="s">
        <v>5197</v>
      </c>
      <c r="AZT1" s="1460" t="s">
        <v>5197</v>
      </c>
      <c r="AZU1" s="1460" t="s">
        <v>5197</v>
      </c>
      <c r="AZV1" s="1460" t="s">
        <v>5197</v>
      </c>
      <c r="AZW1" s="1460" t="s">
        <v>5197</v>
      </c>
      <c r="AZX1" s="1460" t="s">
        <v>5197</v>
      </c>
      <c r="AZY1" s="1460" t="s">
        <v>5197</v>
      </c>
      <c r="AZZ1" s="1460" t="s">
        <v>5197</v>
      </c>
      <c r="BAA1" s="1460" t="s">
        <v>5197</v>
      </c>
      <c r="BAB1" s="1460" t="s">
        <v>5197</v>
      </c>
      <c r="BAC1" s="1460" t="s">
        <v>5197</v>
      </c>
      <c r="BAD1" s="1460" t="s">
        <v>5197</v>
      </c>
      <c r="BAE1" s="1460" t="s">
        <v>5197</v>
      </c>
      <c r="BAF1" s="1460" t="s">
        <v>5197</v>
      </c>
      <c r="BAG1" s="1460" t="s">
        <v>5197</v>
      </c>
      <c r="BAH1" s="1460" t="s">
        <v>5197</v>
      </c>
      <c r="BAI1" s="1460" t="s">
        <v>5197</v>
      </c>
      <c r="BAJ1" s="1460" t="s">
        <v>5197</v>
      </c>
      <c r="BAK1" s="1460" t="s">
        <v>5197</v>
      </c>
      <c r="BAL1" s="1460" t="s">
        <v>5197</v>
      </c>
      <c r="BAM1" s="1460" t="s">
        <v>5197</v>
      </c>
      <c r="BAN1" s="1460" t="s">
        <v>5197</v>
      </c>
      <c r="BAO1" s="1460" t="s">
        <v>5197</v>
      </c>
      <c r="BAP1" s="1460" t="s">
        <v>5197</v>
      </c>
      <c r="BAQ1" s="1460" t="s">
        <v>5197</v>
      </c>
      <c r="BAR1" s="1460" t="s">
        <v>5197</v>
      </c>
      <c r="BAS1" s="1460" t="s">
        <v>5197</v>
      </c>
      <c r="BAT1" s="1460" t="s">
        <v>5197</v>
      </c>
      <c r="BAU1" s="1460" t="s">
        <v>5197</v>
      </c>
      <c r="BAV1" s="1460" t="s">
        <v>5197</v>
      </c>
      <c r="BAW1" s="1460" t="s">
        <v>5197</v>
      </c>
      <c r="BAX1" s="1460" t="s">
        <v>5197</v>
      </c>
      <c r="BAY1" s="1460" t="s">
        <v>5197</v>
      </c>
      <c r="BAZ1" s="1460" t="s">
        <v>5197</v>
      </c>
      <c r="BBA1" s="1460" t="s">
        <v>5197</v>
      </c>
      <c r="BBB1" s="1460" t="s">
        <v>5197</v>
      </c>
      <c r="BBC1" s="1460" t="s">
        <v>5197</v>
      </c>
      <c r="BBD1" s="1460" t="s">
        <v>5197</v>
      </c>
      <c r="BBE1" s="1460" t="s">
        <v>5197</v>
      </c>
      <c r="BBF1" s="1460" t="s">
        <v>5197</v>
      </c>
      <c r="BBG1" s="1460" t="s">
        <v>5197</v>
      </c>
      <c r="BBH1" s="1460" t="s">
        <v>5197</v>
      </c>
      <c r="BBI1" s="1460" t="s">
        <v>5197</v>
      </c>
      <c r="BBJ1" s="1460" t="s">
        <v>5197</v>
      </c>
      <c r="BBK1" s="1460" t="s">
        <v>5197</v>
      </c>
      <c r="BBL1" s="1460" t="s">
        <v>5197</v>
      </c>
      <c r="BBM1" s="1460" t="s">
        <v>5197</v>
      </c>
      <c r="BBN1" s="1460" t="s">
        <v>5197</v>
      </c>
      <c r="BBO1" s="1460" t="s">
        <v>5197</v>
      </c>
      <c r="BBP1" s="1460" t="s">
        <v>5197</v>
      </c>
      <c r="BBQ1" s="1460" t="s">
        <v>5197</v>
      </c>
      <c r="BBR1" s="1460" t="s">
        <v>5197</v>
      </c>
      <c r="BBS1" s="1460" t="s">
        <v>5197</v>
      </c>
      <c r="BBT1" s="1460" t="s">
        <v>5197</v>
      </c>
      <c r="BBU1" s="1460" t="s">
        <v>5197</v>
      </c>
      <c r="BBV1" s="1460" t="s">
        <v>5197</v>
      </c>
      <c r="BBW1" s="1460" t="s">
        <v>5197</v>
      </c>
      <c r="BBX1" s="1460" t="s">
        <v>5197</v>
      </c>
      <c r="BBY1" s="1460" t="s">
        <v>5197</v>
      </c>
      <c r="BBZ1" s="1460" t="s">
        <v>5197</v>
      </c>
      <c r="BCA1" s="1460" t="s">
        <v>5197</v>
      </c>
      <c r="BCB1" s="1460" t="s">
        <v>5197</v>
      </c>
      <c r="BCC1" s="1460" t="s">
        <v>5197</v>
      </c>
      <c r="BCD1" s="1460" t="s">
        <v>5197</v>
      </c>
      <c r="BCE1" s="1460" t="s">
        <v>5197</v>
      </c>
      <c r="BCF1" s="1460" t="s">
        <v>5197</v>
      </c>
      <c r="BCG1" s="1460" t="s">
        <v>5197</v>
      </c>
      <c r="BCH1" s="1460" t="s">
        <v>5197</v>
      </c>
      <c r="BCI1" s="1460" t="s">
        <v>5197</v>
      </c>
      <c r="BCJ1" s="1460" t="s">
        <v>5197</v>
      </c>
      <c r="BCK1" s="1460" t="s">
        <v>5197</v>
      </c>
      <c r="BCL1" s="1460" t="s">
        <v>5197</v>
      </c>
      <c r="BCM1" s="1460" t="s">
        <v>5197</v>
      </c>
      <c r="BCN1" s="1460" t="s">
        <v>5197</v>
      </c>
      <c r="BCO1" s="1460" t="s">
        <v>5197</v>
      </c>
      <c r="BCP1" s="1460" t="s">
        <v>5197</v>
      </c>
      <c r="BCQ1" s="1460" t="s">
        <v>5197</v>
      </c>
      <c r="BCR1" s="1460" t="s">
        <v>5197</v>
      </c>
      <c r="BCS1" s="1460" t="s">
        <v>5197</v>
      </c>
      <c r="BCT1" s="1460" t="s">
        <v>5197</v>
      </c>
      <c r="BCU1" s="1460" t="s">
        <v>5197</v>
      </c>
      <c r="BCV1" s="1460" t="s">
        <v>5197</v>
      </c>
      <c r="BCW1" s="1460" t="s">
        <v>5197</v>
      </c>
      <c r="BCX1" s="1460" t="s">
        <v>5197</v>
      </c>
      <c r="BCY1" s="1460" t="s">
        <v>5197</v>
      </c>
      <c r="BCZ1" s="1460" t="s">
        <v>5197</v>
      </c>
      <c r="BDA1" s="1460" t="s">
        <v>5197</v>
      </c>
      <c r="BDB1" s="1460" t="s">
        <v>5197</v>
      </c>
      <c r="BDC1" s="1460" t="s">
        <v>5197</v>
      </c>
      <c r="BDD1" s="1460" t="s">
        <v>5197</v>
      </c>
      <c r="BDE1" s="1460" t="s">
        <v>5197</v>
      </c>
      <c r="BDF1" s="1460" t="s">
        <v>5197</v>
      </c>
      <c r="BDG1" s="1460" t="s">
        <v>5197</v>
      </c>
      <c r="BDH1" s="1460" t="s">
        <v>5197</v>
      </c>
      <c r="BDI1" s="1460" t="s">
        <v>5197</v>
      </c>
      <c r="BDJ1" s="1460" t="s">
        <v>5197</v>
      </c>
      <c r="BDK1" s="1460" t="s">
        <v>5197</v>
      </c>
      <c r="BDL1" s="1460" t="s">
        <v>5197</v>
      </c>
      <c r="BDM1" s="1460" t="s">
        <v>5197</v>
      </c>
      <c r="BDN1" s="1460" t="s">
        <v>5197</v>
      </c>
      <c r="BDO1" s="1460" t="s">
        <v>5197</v>
      </c>
      <c r="BDP1" s="1460" t="s">
        <v>5197</v>
      </c>
      <c r="BDQ1" s="1460" t="s">
        <v>5197</v>
      </c>
      <c r="BDR1" s="1460" t="s">
        <v>5197</v>
      </c>
      <c r="BDS1" s="1460" t="s">
        <v>5197</v>
      </c>
      <c r="BDT1" s="1460" t="s">
        <v>5197</v>
      </c>
      <c r="BDU1" s="1460" t="s">
        <v>5197</v>
      </c>
      <c r="BDV1" s="1460" t="s">
        <v>5197</v>
      </c>
      <c r="BDW1" s="1460" t="s">
        <v>5197</v>
      </c>
      <c r="BDX1" s="1460" t="s">
        <v>5197</v>
      </c>
      <c r="BDY1" s="1460" t="s">
        <v>5197</v>
      </c>
      <c r="BDZ1" s="1460" t="s">
        <v>5197</v>
      </c>
      <c r="BEA1" s="1460" t="s">
        <v>5197</v>
      </c>
      <c r="BEB1" s="1460" t="s">
        <v>5197</v>
      </c>
      <c r="BEC1" s="1460" t="s">
        <v>5197</v>
      </c>
      <c r="BED1" s="1460" t="s">
        <v>5197</v>
      </c>
      <c r="BEE1" s="1460" t="s">
        <v>5197</v>
      </c>
      <c r="BEF1" s="1460" t="s">
        <v>5197</v>
      </c>
      <c r="BEG1" s="1460" t="s">
        <v>5197</v>
      </c>
      <c r="BEH1" s="1460" t="s">
        <v>5197</v>
      </c>
      <c r="BEI1" s="1460" t="s">
        <v>5197</v>
      </c>
      <c r="BEJ1" s="1460" t="s">
        <v>5197</v>
      </c>
      <c r="BEK1" s="1460" t="s">
        <v>5197</v>
      </c>
      <c r="BEL1" s="1460" t="s">
        <v>5197</v>
      </c>
      <c r="BEM1" s="1460" t="s">
        <v>5197</v>
      </c>
      <c r="BEN1" s="1460" t="s">
        <v>5197</v>
      </c>
      <c r="BEO1" s="1460" t="s">
        <v>5197</v>
      </c>
      <c r="BEP1" s="1460" t="s">
        <v>5197</v>
      </c>
      <c r="BEQ1" s="1460" t="s">
        <v>5197</v>
      </c>
      <c r="BER1" s="1460" t="s">
        <v>5197</v>
      </c>
      <c r="BES1" s="1460" t="s">
        <v>5197</v>
      </c>
      <c r="BET1" s="1460" t="s">
        <v>5197</v>
      </c>
      <c r="BEU1" s="1460" t="s">
        <v>5197</v>
      </c>
      <c r="BEV1" s="1460" t="s">
        <v>5197</v>
      </c>
      <c r="BEW1" s="1460" t="s">
        <v>5197</v>
      </c>
      <c r="BEX1" s="1460" t="s">
        <v>5197</v>
      </c>
      <c r="BEY1" s="1460" t="s">
        <v>5197</v>
      </c>
      <c r="BEZ1" s="1460" t="s">
        <v>5197</v>
      </c>
      <c r="BFA1" s="1460" t="s">
        <v>5197</v>
      </c>
      <c r="BFB1" s="1460" t="s">
        <v>5197</v>
      </c>
      <c r="BFC1" s="1460" t="s">
        <v>5197</v>
      </c>
      <c r="BFD1" s="1460" t="s">
        <v>5197</v>
      </c>
      <c r="BFE1" s="1460" t="s">
        <v>5197</v>
      </c>
      <c r="BFF1" s="1460" t="s">
        <v>5197</v>
      </c>
      <c r="BFG1" s="1460" t="s">
        <v>5197</v>
      </c>
      <c r="BFH1" s="1460" t="s">
        <v>5197</v>
      </c>
      <c r="BFI1" s="1460" t="s">
        <v>5197</v>
      </c>
      <c r="BFJ1" s="1460" t="s">
        <v>5197</v>
      </c>
      <c r="BFK1" s="1460" t="s">
        <v>5197</v>
      </c>
      <c r="BFL1" s="1460" t="s">
        <v>5197</v>
      </c>
      <c r="BFM1" s="1460" t="s">
        <v>5197</v>
      </c>
      <c r="BFN1" s="1460" t="s">
        <v>5197</v>
      </c>
      <c r="BFO1" s="1460" t="s">
        <v>5197</v>
      </c>
      <c r="BFP1" s="1460" t="s">
        <v>5197</v>
      </c>
      <c r="BFQ1" s="1460" t="s">
        <v>5197</v>
      </c>
      <c r="BFR1" s="1460" t="s">
        <v>5197</v>
      </c>
      <c r="BFS1" s="1460" t="s">
        <v>5197</v>
      </c>
      <c r="BFT1" s="1460" t="s">
        <v>5197</v>
      </c>
      <c r="BFU1" s="1460" t="s">
        <v>5197</v>
      </c>
      <c r="BFV1" s="1460" t="s">
        <v>5197</v>
      </c>
      <c r="BFW1" s="1460" t="s">
        <v>5197</v>
      </c>
      <c r="BFX1" s="1460" t="s">
        <v>5197</v>
      </c>
      <c r="BFY1" s="1460" t="s">
        <v>5197</v>
      </c>
      <c r="BFZ1" s="1460" t="s">
        <v>5197</v>
      </c>
      <c r="BGA1" s="1460" t="s">
        <v>5197</v>
      </c>
      <c r="BGB1" s="1460" t="s">
        <v>5197</v>
      </c>
      <c r="BGC1" s="1460" t="s">
        <v>5197</v>
      </c>
      <c r="BGD1" s="1460" t="s">
        <v>5197</v>
      </c>
      <c r="BGE1" s="1460" t="s">
        <v>5197</v>
      </c>
      <c r="BGF1" s="1460" t="s">
        <v>5197</v>
      </c>
      <c r="BGG1" s="1460" t="s">
        <v>5197</v>
      </c>
      <c r="BGH1" s="1460" t="s">
        <v>5197</v>
      </c>
      <c r="BGI1" s="1460" t="s">
        <v>5197</v>
      </c>
      <c r="BGJ1" s="1460" t="s">
        <v>5197</v>
      </c>
      <c r="BGK1" s="1460" t="s">
        <v>5197</v>
      </c>
      <c r="BGL1" s="1460" t="s">
        <v>5197</v>
      </c>
      <c r="BGM1" s="1460" t="s">
        <v>5197</v>
      </c>
      <c r="BGN1" s="1460" t="s">
        <v>5197</v>
      </c>
      <c r="BGO1" s="1460" t="s">
        <v>5197</v>
      </c>
      <c r="BGP1" s="1460" t="s">
        <v>5197</v>
      </c>
      <c r="BGQ1" s="1460" t="s">
        <v>5197</v>
      </c>
      <c r="BGR1" s="1460" t="s">
        <v>5197</v>
      </c>
      <c r="BGS1" s="1460" t="s">
        <v>5197</v>
      </c>
      <c r="BGT1" s="1460" t="s">
        <v>5197</v>
      </c>
      <c r="BGU1" s="1460" t="s">
        <v>5197</v>
      </c>
      <c r="BGV1" s="1460" t="s">
        <v>5197</v>
      </c>
      <c r="BGW1" s="1460" t="s">
        <v>5197</v>
      </c>
      <c r="BGX1" s="1460" t="s">
        <v>5197</v>
      </c>
      <c r="BGY1" s="1460" t="s">
        <v>5197</v>
      </c>
      <c r="BGZ1" s="1460" t="s">
        <v>5197</v>
      </c>
      <c r="BHA1" s="1460" t="s">
        <v>5197</v>
      </c>
      <c r="BHB1" s="1460" t="s">
        <v>5197</v>
      </c>
      <c r="BHC1" s="1460" t="s">
        <v>5197</v>
      </c>
      <c r="BHD1" s="1460" t="s">
        <v>5197</v>
      </c>
      <c r="BHE1" s="1460" t="s">
        <v>5197</v>
      </c>
      <c r="BHF1" s="1460" t="s">
        <v>5197</v>
      </c>
      <c r="BHG1" s="1460" t="s">
        <v>5197</v>
      </c>
      <c r="BHH1" s="1460" t="s">
        <v>5197</v>
      </c>
      <c r="BHI1" s="1460" t="s">
        <v>5197</v>
      </c>
      <c r="BHJ1" s="1460" t="s">
        <v>5197</v>
      </c>
      <c r="BHK1" s="1460" t="s">
        <v>5197</v>
      </c>
      <c r="BHL1" s="1460" t="s">
        <v>5197</v>
      </c>
      <c r="BHM1" s="1460" t="s">
        <v>5197</v>
      </c>
      <c r="BHN1" s="1460" t="s">
        <v>5197</v>
      </c>
      <c r="BHO1" s="1460" t="s">
        <v>5197</v>
      </c>
      <c r="BHP1" s="1460" t="s">
        <v>5197</v>
      </c>
      <c r="BHQ1" s="1460" t="s">
        <v>5197</v>
      </c>
      <c r="BHR1" s="1460" t="s">
        <v>5197</v>
      </c>
      <c r="BHS1" s="1460" t="s">
        <v>5197</v>
      </c>
      <c r="BHT1" s="1460" t="s">
        <v>5197</v>
      </c>
      <c r="BHU1" s="1460" t="s">
        <v>5197</v>
      </c>
      <c r="BHV1" s="1460" t="s">
        <v>5197</v>
      </c>
      <c r="BHW1" s="1460" t="s">
        <v>5197</v>
      </c>
      <c r="BHX1" s="1460" t="s">
        <v>5197</v>
      </c>
      <c r="BHY1" s="1460" t="s">
        <v>5197</v>
      </c>
      <c r="BHZ1" s="1460" t="s">
        <v>5197</v>
      </c>
      <c r="BIA1" s="1460" t="s">
        <v>5197</v>
      </c>
      <c r="BIB1" s="1460" t="s">
        <v>5197</v>
      </c>
      <c r="BIC1" s="1460" t="s">
        <v>5197</v>
      </c>
      <c r="BID1" s="1460" t="s">
        <v>5197</v>
      </c>
      <c r="BIE1" s="1460" t="s">
        <v>5197</v>
      </c>
      <c r="BIF1" s="1460" t="s">
        <v>5197</v>
      </c>
      <c r="BIG1" s="1460" t="s">
        <v>5197</v>
      </c>
      <c r="BIH1" s="1460" t="s">
        <v>5197</v>
      </c>
      <c r="BII1" s="1460" t="s">
        <v>5197</v>
      </c>
      <c r="BIJ1" s="1460" t="s">
        <v>5197</v>
      </c>
      <c r="BIK1" s="1460" t="s">
        <v>5197</v>
      </c>
      <c r="BIL1" s="1460" t="s">
        <v>5197</v>
      </c>
      <c r="BIM1" s="1460" t="s">
        <v>5197</v>
      </c>
      <c r="BIN1" s="1460" t="s">
        <v>5197</v>
      </c>
      <c r="BIO1" s="1460" t="s">
        <v>5197</v>
      </c>
      <c r="BIP1" s="1460" t="s">
        <v>5197</v>
      </c>
      <c r="BIQ1" s="1460" t="s">
        <v>5197</v>
      </c>
      <c r="BIR1" s="1460" t="s">
        <v>5197</v>
      </c>
      <c r="BIS1" s="1460" t="s">
        <v>5197</v>
      </c>
      <c r="BIT1" s="1460" t="s">
        <v>5197</v>
      </c>
      <c r="BIU1" s="1460" t="s">
        <v>5197</v>
      </c>
      <c r="BIV1" s="1460" t="s">
        <v>5197</v>
      </c>
      <c r="BIW1" s="1460" t="s">
        <v>5197</v>
      </c>
      <c r="BIX1" s="1460" t="s">
        <v>5197</v>
      </c>
      <c r="BIY1" s="1460" t="s">
        <v>5197</v>
      </c>
      <c r="BIZ1" s="1460" t="s">
        <v>5197</v>
      </c>
      <c r="BJA1" s="1460" t="s">
        <v>5197</v>
      </c>
      <c r="BJB1" s="1460" t="s">
        <v>5197</v>
      </c>
      <c r="BJC1" s="1460" t="s">
        <v>5197</v>
      </c>
      <c r="BJD1" s="1460" t="s">
        <v>5197</v>
      </c>
      <c r="BJE1" s="1460" t="s">
        <v>5197</v>
      </c>
      <c r="BJF1" s="1460" t="s">
        <v>5197</v>
      </c>
      <c r="BJG1" s="1460" t="s">
        <v>5197</v>
      </c>
      <c r="BJH1" s="1460" t="s">
        <v>5197</v>
      </c>
      <c r="BJI1" s="1460" t="s">
        <v>5197</v>
      </c>
      <c r="BJJ1" s="1460" t="s">
        <v>5197</v>
      </c>
      <c r="BJK1" s="1460" t="s">
        <v>5197</v>
      </c>
      <c r="BJL1" s="1460" t="s">
        <v>5197</v>
      </c>
      <c r="BJM1" s="1460" t="s">
        <v>5197</v>
      </c>
      <c r="BJN1" s="1460" t="s">
        <v>5197</v>
      </c>
      <c r="BJO1" s="1460" t="s">
        <v>5197</v>
      </c>
      <c r="BJP1" s="1460" t="s">
        <v>5197</v>
      </c>
      <c r="BJQ1" s="1460" t="s">
        <v>5197</v>
      </c>
      <c r="BJR1" s="1460" t="s">
        <v>5197</v>
      </c>
      <c r="BJS1" s="1460" t="s">
        <v>5197</v>
      </c>
      <c r="BJT1" s="1460" t="s">
        <v>5197</v>
      </c>
      <c r="BJU1" s="1460" t="s">
        <v>5197</v>
      </c>
      <c r="BJV1" s="1460" t="s">
        <v>5197</v>
      </c>
      <c r="BJW1" s="1460" t="s">
        <v>5197</v>
      </c>
      <c r="BJX1" s="1460" t="s">
        <v>5197</v>
      </c>
      <c r="BJY1" s="1460" t="s">
        <v>5197</v>
      </c>
      <c r="BJZ1" s="1460" t="s">
        <v>5197</v>
      </c>
      <c r="BKA1" s="1460" t="s">
        <v>5197</v>
      </c>
      <c r="BKB1" s="1460" t="s">
        <v>5197</v>
      </c>
      <c r="BKC1" s="1460" t="s">
        <v>5197</v>
      </c>
      <c r="BKD1" s="1460" t="s">
        <v>5197</v>
      </c>
      <c r="BKE1" s="1460" t="s">
        <v>5197</v>
      </c>
      <c r="BKF1" s="1460" t="s">
        <v>5197</v>
      </c>
      <c r="BKG1" s="1460" t="s">
        <v>5197</v>
      </c>
      <c r="BKH1" s="1460" t="s">
        <v>5197</v>
      </c>
      <c r="BKI1" s="1460" t="s">
        <v>5197</v>
      </c>
      <c r="BKJ1" s="1460" t="s">
        <v>5197</v>
      </c>
      <c r="BKK1" s="1460" t="s">
        <v>5197</v>
      </c>
      <c r="BKL1" s="1460" t="s">
        <v>5197</v>
      </c>
      <c r="BKM1" s="1460" t="s">
        <v>5197</v>
      </c>
      <c r="BKN1" s="1460" t="s">
        <v>5197</v>
      </c>
      <c r="BKO1" s="1460" t="s">
        <v>5197</v>
      </c>
      <c r="BKP1" s="1460" t="s">
        <v>5197</v>
      </c>
      <c r="BKQ1" s="1460" t="s">
        <v>5197</v>
      </c>
      <c r="BKR1" s="1460" t="s">
        <v>5197</v>
      </c>
      <c r="BKS1" s="1460" t="s">
        <v>5197</v>
      </c>
      <c r="BKT1" s="1460" t="s">
        <v>5197</v>
      </c>
      <c r="BKU1" s="1460" t="s">
        <v>5197</v>
      </c>
      <c r="BKV1" s="1460" t="s">
        <v>5197</v>
      </c>
      <c r="BKW1" s="1460" t="s">
        <v>5197</v>
      </c>
      <c r="BKX1" s="1460" t="s">
        <v>5197</v>
      </c>
      <c r="BKY1" s="1460" t="s">
        <v>5197</v>
      </c>
      <c r="BKZ1" s="1460" t="s">
        <v>5197</v>
      </c>
      <c r="BLA1" s="1460" t="s">
        <v>5197</v>
      </c>
      <c r="BLB1" s="1460" t="s">
        <v>5197</v>
      </c>
      <c r="BLC1" s="1460" t="s">
        <v>5197</v>
      </c>
      <c r="BLD1" s="1460" t="s">
        <v>5197</v>
      </c>
      <c r="BLE1" s="1460" t="s">
        <v>5197</v>
      </c>
      <c r="BLF1" s="1460" t="s">
        <v>5197</v>
      </c>
      <c r="BLG1" s="1460" t="s">
        <v>5197</v>
      </c>
      <c r="BLH1" s="1460" t="s">
        <v>5197</v>
      </c>
      <c r="BLI1" s="1460" t="s">
        <v>5197</v>
      </c>
      <c r="BLJ1" s="1460" t="s">
        <v>5197</v>
      </c>
      <c r="BLK1" s="1460" t="s">
        <v>5197</v>
      </c>
      <c r="BLL1" s="1460" t="s">
        <v>5197</v>
      </c>
      <c r="BLM1" s="1460" t="s">
        <v>5197</v>
      </c>
      <c r="BLN1" s="1460" t="s">
        <v>5197</v>
      </c>
      <c r="BLO1" s="1460" t="s">
        <v>5197</v>
      </c>
      <c r="BLP1" s="1460" t="s">
        <v>5197</v>
      </c>
      <c r="BLQ1" s="1460" t="s">
        <v>5197</v>
      </c>
      <c r="BLR1" s="1460" t="s">
        <v>5197</v>
      </c>
      <c r="BLS1" s="1460" t="s">
        <v>5197</v>
      </c>
      <c r="BLT1" s="1460" t="s">
        <v>5197</v>
      </c>
      <c r="BLU1" s="1460" t="s">
        <v>5197</v>
      </c>
      <c r="BLV1" s="1460" t="s">
        <v>5197</v>
      </c>
      <c r="BLW1" s="1460" t="s">
        <v>5197</v>
      </c>
      <c r="BLX1" s="1460" t="s">
        <v>5197</v>
      </c>
      <c r="BLY1" s="1460" t="s">
        <v>5197</v>
      </c>
      <c r="BLZ1" s="1460" t="s">
        <v>5197</v>
      </c>
      <c r="BMA1" s="1460" t="s">
        <v>5197</v>
      </c>
      <c r="BMB1" s="1460" t="s">
        <v>5197</v>
      </c>
      <c r="BMC1" s="1460" t="s">
        <v>5197</v>
      </c>
      <c r="BMD1" s="1460" t="s">
        <v>5197</v>
      </c>
      <c r="BME1" s="1460" t="s">
        <v>5197</v>
      </c>
      <c r="BMF1" s="1460" t="s">
        <v>5197</v>
      </c>
      <c r="BMG1" s="1460" t="s">
        <v>5197</v>
      </c>
      <c r="BMH1" s="1460" t="s">
        <v>5197</v>
      </c>
      <c r="BMI1" s="1460" t="s">
        <v>5197</v>
      </c>
      <c r="BMJ1" s="1460" t="s">
        <v>5197</v>
      </c>
      <c r="BMK1" s="1460" t="s">
        <v>5197</v>
      </c>
      <c r="BML1" s="1460" t="s">
        <v>5197</v>
      </c>
      <c r="BMM1" s="1460" t="s">
        <v>5197</v>
      </c>
      <c r="BMN1" s="1460" t="s">
        <v>5197</v>
      </c>
      <c r="BMO1" s="1460" t="s">
        <v>5197</v>
      </c>
      <c r="BMP1" s="1460" t="s">
        <v>5197</v>
      </c>
      <c r="BMQ1" s="1460" t="s">
        <v>5197</v>
      </c>
      <c r="BMR1" s="1460" t="s">
        <v>5197</v>
      </c>
      <c r="BMS1" s="1460" t="s">
        <v>5197</v>
      </c>
      <c r="BMT1" s="1460" t="s">
        <v>5197</v>
      </c>
      <c r="BMU1" s="1460" t="s">
        <v>5197</v>
      </c>
      <c r="BMV1" s="1460" t="s">
        <v>5197</v>
      </c>
      <c r="BMW1" s="1460" t="s">
        <v>5197</v>
      </c>
      <c r="BMX1" s="1460" t="s">
        <v>5197</v>
      </c>
      <c r="BMY1" s="1460" t="s">
        <v>5197</v>
      </c>
      <c r="BMZ1" s="1460" t="s">
        <v>5197</v>
      </c>
      <c r="BNA1" s="1460" t="s">
        <v>5197</v>
      </c>
      <c r="BNB1" s="1460" t="s">
        <v>5197</v>
      </c>
      <c r="BNC1" s="1460" t="s">
        <v>5197</v>
      </c>
      <c r="BND1" s="1460" t="s">
        <v>5197</v>
      </c>
      <c r="BNE1" s="1460" t="s">
        <v>5197</v>
      </c>
      <c r="BNF1" s="1460" t="s">
        <v>5197</v>
      </c>
      <c r="BNG1" s="1460" t="s">
        <v>5197</v>
      </c>
      <c r="BNH1" s="1460" t="s">
        <v>5197</v>
      </c>
      <c r="BNI1" s="1460" t="s">
        <v>5197</v>
      </c>
      <c r="BNJ1" s="1460" t="s">
        <v>5197</v>
      </c>
      <c r="BNK1" s="1460" t="s">
        <v>5197</v>
      </c>
      <c r="BNL1" s="1460" t="s">
        <v>5197</v>
      </c>
      <c r="BNM1" s="1460" t="s">
        <v>5197</v>
      </c>
      <c r="BNN1" s="1460" t="s">
        <v>5197</v>
      </c>
      <c r="BNO1" s="1460" t="s">
        <v>5197</v>
      </c>
      <c r="BNP1" s="1460" t="s">
        <v>5197</v>
      </c>
      <c r="BNQ1" s="1460" t="s">
        <v>5197</v>
      </c>
      <c r="BNR1" s="1460" t="s">
        <v>5197</v>
      </c>
      <c r="BNS1" s="1460" t="s">
        <v>5197</v>
      </c>
      <c r="BNT1" s="1460" t="s">
        <v>5197</v>
      </c>
      <c r="BNU1" s="1460" t="s">
        <v>5197</v>
      </c>
      <c r="BNV1" s="1460" t="s">
        <v>5197</v>
      </c>
      <c r="BNW1" s="1460" t="s">
        <v>5197</v>
      </c>
      <c r="BNX1" s="1460" t="s">
        <v>5197</v>
      </c>
      <c r="BNY1" s="1460" t="s">
        <v>5197</v>
      </c>
      <c r="BNZ1" s="1460" t="s">
        <v>5197</v>
      </c>
      <c r="BOA1" s="1460" t="s">
        <v>5197</v>
      </c>
      <c r="BOB1" s="1460" t="s">
        <v>5197</v>
      </c>
      <c r="BOC1" s="1460" t="s">
        <v>5197</v>
      </c>
      <c r="BOD1" s="1460" t="s">
        <v>5197</v>
      </c>
      <c r="BOE1" s="1460" t="s">
        <v>5197</v>
      </c>
      <c r="BOF1" s="1460" t="s">
        <v>5197</v>
      </c>
      <c r="BOG1" s="1460" t="s">
        <v>5197</v>
      </c>
      <c r="BOH1" s="1460" t="s">
        <v>5197</v>
      </c>
      <c r="BOI1" s="1460" t="s">
        <v>5197</v>
      </c>
      <c r="BOJ1" s="1460" t="s">
        <v>5197</v>
      </c>
      <c r="BOK1" s="1460" t="s">
        <v>5197</v>
      </c>
      <c r="BOL1" s="1460" t="s">
        <v>5197</v>
      </c>
      <c r="BOM1" s="1460" t="s">
        <v>5197</v>
      </c>
      <c r="BON1" s="1460" t="s">
        <v>5197</v>
      </c>
      <c r="BOO1" s="1460" t="s">
        <v>5197</v>
      </c>
      <c r="BOP1" s="1460" t="s">
        <v>5197</v>
      </c>
      <c r="BOQ1" s="1460" t="s">
        <v>5197</v>
      </c>
      <c r="BOR1" s="1460" t="s">
        <v>5197</v>
      </c>
      <c r="BOS1" s="1460" t="s">
        <v>5197</v>
      </c>
      <c r="BOT1" s="1460" t="s">
        <v>5197</v>
      </c>
      <c r="BOU1" s="1460" t="s">
        <v>5197</v>
      </c>
      <c r="BOV1" s="1460" t="s">
        <v>5197</v>
      </c>
      <c r="BOW1" s="1460" t="s">
        <v>5197</v>
      </c>
      <c r="BOX1" s="1460" t="s">
        <v>5197</v>
      </c>
      <c r="BOY1" s="1460" t="s">
        <v>5197</v>
      </c>
      <c r="BOZ1" s="1460" t="s">
        <v>5197</v>
      </c>
      <c r="BPA1" s="1460" t="s">
        <v>5197</v>
      </c>
      <c r="BPB1" s="1460" t="s">
        <v>5197</v>
      </c>
      <c r="BPC1" s="1460" t="s">
        <v>5197</v>
      </c>
      <c r="BPD1" s="1460" t="s">
        <v>5197</v>
      </c>
      <c r="BPE1" s="1460" t="s">
        <v>5197</v>
      </c>
      <c r="BPF1" s="1460" t="s">
        <v>5197</v>
      </c>
      <c r="BPG1" s="1460" t="s">
        <v>5197</v>
      </c>
      <c r="BPH1" s="1460" t="s">
        <v>5197</v>
      </c>
      <c r="BPI1" s="1460" t="s">
        <v>5197</v>
      </c>
      <c r="BPJ1" s="1460" t="s">
        <v>5197</v>
      </c>
      <c r="BPK1" s="1460" t="s">
        <v>5197</v>
      </c>
      <c r="BPL1" s="1460" t="s">
        <v>5197</v>
      </c>
      <c r="BPM1" s="1460" t="s">
        <v>5197</v>
      </c>
      <c r="BPN1" s="1460" t="s">
        <v>5197</v>
      </c>
      <c r="BPO1" s="1460" t="s">
        <v>5197</v>
      </c>
      <c r="BPP1" s="1460" t="s">
        <v>5197</v>
      </c>
      <c r="BPQ1" s="1460" t="s">
        <v>5197</v>
      </c>
      <c r="BPR1" s="1460" t="s">
        <v>5197</v>
      </c>
      <c r="BPS1" s="1460" t="s">
        <v>5197</v>
      </c>
      <c r="BPT1" s="1460" t="s">
        <v>5197</v>
      </c>
      <c r="BPU1" s="1460" t="s">
        <v>5197</v>
      </c>
      <c r="BPV1" s="1460" t="s">
        <v>5197</v>
      </c>
      <c r="BPW1" s="1460" t="s">
        <v>5197</v>
      </c>
      <c r="BPX1" s="1460" t="s">
        <v>5197</v>
      </c>
      <c r="BPY1" s="1460" t="s">
        <v>5197</v>
      </c>
      <c r="BPZ1" s="1460" t="s">
        <v>5197</v>
      </c>
      <c r="BQA1" s="1460" t="s">
        <v>5197</v>
      </c>
      <c r="BQB1" s="1460" t="s">
        <v>5197</v>
      </c>
      <c r="BQC1" s="1460" t="s">
        <v>5197</v>
      </c>
      <c r="BQD1" s="1460" t="s">
        <v>5197</v>
      </c>
      <c r="BQE1" s="1460" t="s">
        <v>5197</v>
      </c>
      <c r="BQF1" s="1460" t="s">
        <v>5197</v>
      </c>
      <c r="BQG1" s="1460" t="s">
        <v>5197</v>
      </c>
      <c r="BQH1" s="1460" t="s">
        <v>5197</v>
      </c>
      <c r="BQI1" s="1460" t="s">
        <v>5197</v>
      </c>
      <c r="BQJ1" s="1460" t="s">
        <v>5197</v>
      </c>
      <c r="BQK1" s="1460" t="s">
        <v>5197</v>
      </c>
      <c r="BQL1" s="1460" t="s">
        <v>5197</v>
      </c>
      <c r="BQM1" s="1460" t="s">
        <v>5197</v>
      </c>
      <c r="BQN1" s="1460" t="s">
        <v>5197</v>
      </c>
      <c r="BQO1" s="1460" t="s">
        <v>5197</v>
      </c>
      <c r="BQP1" s="1460" t="s">
        <v>5197</v>
      </c>
      <c r="BQQ1" s="1460" t="s">
        <v>5197</v>
      </c>
      <c r="BQR1" s="1460" t="s">
        <v>5197</v>
      </c>
      <c r="BQS1" s="1460" t="s">
        <v>5197</v>
      </c>
      <c r="BQT1" s="1460" t="s">
        <v>5197</v>
      </c>
      <c r="BQU1" s="1460" t="s">
        <v>5197</v>
      </c>
      <c r="BQV1" s="1460" t="s">
        <v>5197</v>
      </c>
      <c r="BQW1" s="1460" t="s">
        <v>5197</v>
      </c>
      <c r="BQX1" s="1460" t="s">
        <v>5197</v>
      </c>
      <c r="BQY1" s="1460" t="s">
        <v>5197</v>
      </c>
      <c r="BQZ1" s="1460" t="s">
        <v>5197</v>
      </c>
      <c r="BRA1" s="1460" t="s">
        <v>5197</v>
      </c>
      <c r="BRB1" s="1460" t="s">
        <v>5197</v>
      </c>
      <c r="BRC1" s="1460" t="s">
        <v>5197</v>
      </c>
      <c r="BRD1" s="1460" t="s">
        <v>5197</v>
      </c>
      <c r="BRE1" s="1460" t="s">
        <v>5197</v>
      </c>
      <c r="BRF1" s="1460" t="s">
        <v>5197</v>
      </c>
      <c r="BRG1" s="1460" t="s">
        <v>5197</v>
      </c>
      <c r="BRH1" s="1460" t="s">
        <v>5197</v>
      </c>
      <c r="BRI1" s="1460" t="s">
        <v>5197</v>
      </c>
      <c r="BRJ1" s="1460" t="s">
        <v>5197</v>
      </c>
      <c r="BRK1" s="1460" t="s">
        <v>5197</v>
      </c>
      <c r="BRL1" s="1460" t="s">
        <v>5197</v>
      </c>
      <c r="BRM1" s="1460" t="s">
        <v>5197</v>
      </c>
      <c r="BRN1" s="1460" t="s">
        <v>5197</v>
      </c>
      <c r="BRO1" s="1460" t="s">
        <v>5197</v>
      </c>
      <c r="BRP1" s="1460" t="s">
        <v>5197</v>
      </c>
      <c r="BRQ1" s="1460" t="s">
        <v>5197</v>
      </c>
      <c r="BRR1" s="1460" t="s">
        <v>5197</v>
      </c>
      <c r="BRS1" s="1460" t="s">
        <v>5197</v>
      </c>
      <c r="BRT1" s="1460" t="s">
        <v>5197</v>
      </c>
      <c r="BRU1" s="1460" t="s">
        <v>5197</v>
      </c>
      <c r="BRV1" s="1460" t="s">
        <v>5197</v>
      </c>
      <c r="BRW1" s="1460" t="s">
        <v>5197</v>
      </c>
      <c r="BRX1" s="1460" t="s">
        <v>5197</v>
      </c>
      <c r="BRY1" s="1460" t="s">
        <v>5197</v>
      </c>
      <c r="BRZ1" s="1460" t="s">
        <v>5197</v>
      </c>
      <c r="BSA1" s="1460" t="s">
        <v>5197</v>
      </c>
      <c r="BSB1" s="1460" t="s">
        <v>5197</v>
      </c>
      <c r="BSC1" s="1460" t="s">
        <v>5197</v>
      </c>
      <c r="BSD1" s="1460" t="s">
        <v>5197</v>
      </c>
      <c r="BSE1" s="1460" t="s">
        <v>5197</v>
      </c>
      <c r="BSF1" s="1460" t="s">
        <v>5197</v>
      </c>
      <c r="BSG1" s="1460" t="s">
        <v>5197</v>
      </c>
      <c r="BSH1" s="1460" t="s">
        <v>5197</v>
      </c>
      <c r="BSI1" s="1460" t="s">
        <v>5197</v>
      </c>
      <c r="BSJ1" s="1460" t="s">
        <v>5197</v>
      </c>
      <c r="BSK1" s="1460" t="s">
        <v>5197</v>
      </c>
      <c r="BSL1" s="1460" t="s">
        <v>5197</v>
      </c>
      <c r="BSM1" s="1460" t="s">
        <v>5197</v>
      </c>
      <c r="BSN1" s="1460" t="s">
        <v>5197</v>
      </c>
      <c r="BSO1" s="1460" t="s">
        <v>5197</v>
      </c>
      <c r="BSP1" s="1460" t="s">
        <v>5197</v>
      </c>
      <c r="BSQ1" s="1460" t="s">
        <v>5197</v>
      </c>
      <c r="BSR1" s="1460" t="s">
        <v>5197</v>
      </c>
      <c r="BSS1" s="1460" t="s">
        <v>5197</v>
      </c>
      <c r="BST1" s="1460" t="s">
        <v>5197</v>
      </c>
      <c r="BSU1" s="1460" t="s">
        <v>5197</v>
      </c>
      <c r="BSV1" s="1460" t="s">
        <v>5197</v>
      </c>
      <c r="BSW1" s="1460" t="s">
        <v>5197</v>
      </c>
      <c r="BSX1" s="1460" t="s">
        <v>5197</v>
      </c>
      <c r="BSY1" s="1460" t="s">
        <v>5197</v>
      </c>
      <c r="BSZ1" s="1460" t="s">
        <v>5197</v>
      </c>
      <c r="BTA1" s="1460" t="s">
        <v>5197</v>
      </c>
      <c r="BTB1" s="1460" t="s">
        <v>5197</v>
      </c>
      <c r="BTC1" s="1460" t="s">
        <v>5197</v>
      </c>
      <c r="BTD1" s="1460" t="s">
        <v>5197</v>
      </c>
      <c r="BTE1" s="1460" t="s">
        <v>5197</v>
      </c>
      <c r="BTF1" s="1460" t="s">
        <v>5197</v>
      </c>
      <c r="BTG1" s="1460" t="s">
        <v>5197</v>
      </c>
      <c r="BTH1" s="1460" t="s">
        <v>5197</v>
      </c>
      <c r="BTI1" s="1460" t="s">
        <v>5197</v>
      </c>
      <c r="BTJ1" s="1460" t="s">
        <v>5197</v>
      </c>
      <c r="BTK1" s="1460" t="s">
        <v>5197</v>
      </c>
      <c r="BTL1" s="1460" t="s">
        <v>5197</v>
      </c>
      <c r="BTM1" s="1460" t="s">
        <v>5197</v>
      </c>
      <c r="BTN1" s="1460" t="s">
        <v>5197</v>
      </c>
      <c r="BTO1" s="1460" t="s">
        <v>5197</v>
      </c>
      <c r="BTP1" s="1460" t="s">
        <v>5197</v>
      </c>
      <c r="BTQ1" s="1460" t="s">
        <v>5197</v>
      </c>
      <c r="BTR1" s="1460" t="s">
        <v>5197</v>
      </c>
      <c r="BTS1" s="1460" t="s">
        <v>5197</v>
      </c>
      <c r="BTT1" s="1460" t="s">
        <v>5197</v>
      </c>
      <c r="BTU1" s="1460" t="s">
        <v>5197</v>
      </c>
      <c r="BTV1" s="1460" t="s">
        <v>5197</v>
      </c>
      <c r="BTW1" s="1460" t="s">
        <v>5197</v>
      </c>
      <c r="BTX1" s="1460" t="s">
        <v>5197</v>
      </c>
      <c r="BTY1" s="1460" t="s">
        <v>5197</v>
      </c>
      <c r="BTZ1" s="1460" t="s">
        <v>5197</v>
      </c>
      <c r="BUA1" s="1460" t="s">
        <v>5197</v>
      </c>
      <c r="BUB1" s="1460" t="s">
        <v>5197</v>
      </c>
      <c r="BUC1" s="1460" t="s">
        <v>5197</v>
      </c>
      <c r="BUD1" s="1460" t="s">
        <v>5197</v>
      </c>
      <c r="BUE1" s="1460" t="s">
        <v>5197</v>
      </c>
      <c r="BUF1" s="1460" t="s">
        <v>5197</v>
      </c>
      <c r="BUG1" s="1460" t="s">
        <v>5197</v>
      </c>
      <c r="BUH1" s="1460" t="s">
        <v>5197</v>
      </c>
      <c r="BUI1" s="1460" t="s">
        <v>5197</v>
      </c>
      <c r="BUJ1" s="1460" t="s">
        <v>5197</v>
      </c>
      <c r="BUK1" s="1460" t="s">
        <v>5197</v>
      </c>
      <c r="BUL1" s="1460" t="s">
        <v>5197</v>
      </c>
      <c r="BUM1" s="1460" t="s">
        <v>5197</v>
      </c>
      <c r="BUN1" s="1460" t="s">
        <v>5197</v>
      </c>
      <c r="BUO1" s="1460" t="s">
        <v>5197</v>
      </c>
      <c r="BUP1" s="1460" t="s">
        <v>5197</v>
      </c>
      <c r="BUQ1" s="1460" t="s">
        <v>5197</v>
      </c>
      <c r="BUR1" s="1460" t="s">
        <v>5197</v>
      </c>
      <c r="BUS1" s="1460" t="s">
        <v>5197</v>
      </c>
      <c r="BUT1" s="1460" t="s">
        <v>5197</v>
      </c>
      <c r="BUU1" s="1460" t="s">
        <v>5197</v>
      </c>
      <c r="BUV1" s="1460" t="s">
        <v>5197</v>
      </c>
      <c r="BUW1" s="1460" t="s">
        <v>5197</v>
      </c>
      <c r="BUX1" s="1460" t="s">
        <v>5197</v>
      </c>
      <c r="BUY1" s="1460" t="s">
        <v>5197</v>
      </c>
      <c r="BUZ1" s="1460" t="s">
        <v>5197</v>
      </c>
      <c r="BVA1" s="1460" t="s">
        <v>5197</v>
      </c>
      <c r="BVB1" s="1460" t="s">
        <v>5197</v>
      </c>
      <c r="BVC1" s="1460" t="s">
        <v>5197</v>
      </c>
      <c r="BVD1" s="1460" t="s">
        <v>5197</v>
      </c>
      <c r="BVE1" s="1460" t="s">
        <v>5197</v>
      </c>
      <c r="BVF1" s="1460" t="s">
        <v>5197</v>
      </c>
      <c r="BVG1" s="1460" t="s">
        <v>5197</v>
      </c>
      <c r="BVH1" s="1460" t="s">
        <v>5197</v>
      </c>
      <c r="BVI1" s="1460" t="s">
        <v>5197</v>
      </c>
      <c r="BVJ1" s="1460" t="s">
        <v>5197</v>
      </c>
      <c r="BVK1" s="1460" t="s">
        <v>5197</v>
      </c>
      <c r="BVL1" s="1460" t="s">
        <v>5197</v>
      </c>
      <c r="BVM1" s="1460" t="s">
        <v>5197</v>
      </c>
      <c r="BVN1" s="1460" t="s">
        <v>5197</v>
      </c>
      <c r="BVO1" s="1460" t="s">
        <v>5197</v>
      </c>
      <c r="BVP1" s="1460" t="s">
        <v>5197</v>
      </c>
      <c r="BVQ1" s="1460" t="s">
        <v>5197</v>
      </c>
      <c r="BVR1" s="1460" t="s">
        <v>5197</v>
      </c>
      <c r="BVS1" s="1460" t="s">
        <v>5197</v>
      </c>
      <c r="BVT1" s="1460" t="s">
        <v>5197</v>
      </c>
      <c r="BVU1" s="1460" t="s">
        <v>5197</v>
      </c>
      <c r="BVV1" s="1460" t="s">
        <v>5197</v>
      </c>
      <c r="BVW1" s="1460" t="s">
        <v>5197</v>
      </c>
      <c r="BVX1" s="1460" t="s">
        <v>5197</v>
      </c>
      <c r="BVY1" s="1460" t="s">
        <v>5197</v>
      </c>
      <c r="BVZ1" s="1460" t="s">
        <v>5197</v>
      </c>
      <c r="BWA1" s="1460" t="s">
        <v>5197</v>
      </c>
      <c r="BWB1" s="1460" t="s">
        <v>5197</v>
      </c>
      <c r="BWC1" s="1460" t="s">
        <v>5197</v>
      </c>
      <c r="BWD1" s="1460" t="s">
        <v>5197</v>
      </c>
      <c r="BWE1" s="1460" t="s">
        <v>5197</v>
      </c>
      <c r="BWF1" s="1460" t="s">
        <v>5197</v>
      </c>
      <c r="BWG1" s="1460" t="s">
        <v>5197</v>
      </c>
      <c r="BWH1" s="1460" t="s">
        <v>5197</v>
      </c>
      <c r="BWI1" s="1460" t="s">
        <v>5197</v>
      </c>
      <c r="BWJ1" s="1460" t="s">
        <v>5197</v>
      </c>
      <c r="BWK1" s="1460" t="s">
        <v>5197</v>
      </c>
      <c r="BWL1" s="1460" t="s">
        <v>5197</v>
      </c>
      <c r="BWM1" s="1460" t="s">
        <v>5197</v>
      </c>
      <c r="BWN1" s="1460" t="s">
        <v>5197</v>
      </c>
      <c r="BWO1" s="1460" t="s">
        <v>5197</v>
      </c>
      <c r="BWP1" s="1460" t="s">
        <v>5197</v>
      </c>
      <c r="BWQ1" s="1460" t="s">
        <v>5197</v>
      </c>
      <c r="BWR1" s="1460" t="s">
        <v>5197</v>
      </c>
      <c r="BWS1" s="1460" t="s">
        <v>5197</v>
      </c>
      <c r="BWT1" s="1460" t="s">
        <v>5197</v>
      </c>
      <c r="BWU1" s="1460" t="s">
        <v>5197</v>
      </c>
      <c r="BWV1" s="1460" t="s">
        <v>5197</v>
      </c>
      <c r="BWW1" s="1460" t="s">
        <v>5197</v>
      </c>
      <c r="BWX1" s="1460" t="s">
        <v>5197</v>
      </c>
      <c r="BWY1" s="1460" t="s">
        <v>5197</v>
      </c>
      <c r="BWZ1" s="1460" t="s">
        <v>5197</v>
      </c>
      <c r="BXA1" s="1460" t="s">
        <v>5197</v>
      </c>
      <c r="BXB1" s="1460" t="s">
        <v>5197</v>
      </c>
      <c r="BXC1" s="1460" t="s">
        <v>5197</v>
      </c>
      <c r="BXD1" s="1460" t="s">
        <v>5197</v>
      </c>
      <c r="BXE1" s="1460" t="s">
        <v>5197</v>
      </c>
      <c r="BXF1" s="1460" t="s">
        <v>5197</v>
      </c>
      <c r="BXG1" s="1460" t="s">
        <v>5197</v>
      </c>
      <c r="BXH1" s="1460" t="s">
        <v>5197</v>
      </c>
      <c r="BXI1" s="1460" t="s">
        <v>5197</v>
      </c>
      <c r="BXJ1" s="1460" t="s">
        <v>5197</v>
      </c>
      <c r="BXK1" s="1460" t="s">
        <v>5197</v>
      </c>
      <c r="BXL1" s="1460" t="s">
        <v>5197</v>
      </c>
      <c r="BXM1" s="1460" t="s">
        <v>5197</v>
      </c>
      <c r="BXN1" s="1460" t="s">
        <v>5197</v>
      </c>
      <c r="BXO1" s="1460" t="s">
        <v>5197</v>
      </c>
      <c r="BXP1" s="1460" t="s">
        <v>5197</v>
      </c>
      <c r="BXQ1" s="1460" t="s">
        <v>5197</v>
      </c>
      <c r="BXR1" s="1460" t="s">
        <v>5197</v>
      </c>
      <c r="BXS1" s="1460" t="s">
        <v>5197</v>
      </c>
      <c r="BXT1" s="1460" t="s">
        <v>5197</v>
      </c>
      <c r="BXU1" s="1460" t="s">
        <v>5197</v>
      </c>
      <c r="BXV1" s="1460" t="s">
        <v>5197</v>
      </c>
      <c r="BXW1" s="1460" t="s">
        <v>5197</v>
      </c>
      <c r="BXX1" s="1460" t="s">
        <v>5197</v>
      </c>
      <c r="BXY1" s="1460" t="s">
        <v>5197</v>
      </c>
      <c r="BXZ1" s="1460" t="s">
        <v>5197</v>
      </c>
      <c r="BYA1" s="1460" t="s">
        <v>5197</v>
      </c>
      <c r="BYB1" s="1460" t="s">
        <v>5197</v>
      </c>
      <c r="BYC1" s="1460" t="s">
        <v>5197</v>
      </c>
      <c r="BYD1" s="1460" t="s">
        <v>5197</v>
      </c>
      <c r="BYE1" s="1460" t="s">
        <v>5197</v>
      </c>
      <c r="BYF1" s="1460" t="s">
        <v>5197</v>
      </c>
      <c r="BYG1" s="1460" t="s">
        <v>5197</v>
      </c>
      <c r="BYH1" s="1460" t="s">
        <v>5197</v>
      </c>
      <c r="BYI1" s="1460" t="s">
        <v>5197</v>
      </c>
      <c r="BYJ1" s="1460" t="s">
        <v>5197</v>
      </c>
      <c r="BYK1" s="1460" t="s">
        <v>5197</v>
      </c>
      <c r="BYL1" s="1460" t="s">
        <v>5197</v>
      </c>
      <c r="BYM1" s="1460" t="s">
        <v>5197</v>
      </c>
      <c r="BYN1" s="1460" t="s">
        <v>5197</v>
      </c>
      <c r="BYO1" s="1460" t="s">
        <v>5197</v>
      </c>
      <c r="BYP1" s="1460" t="s">
        <v>5197</v>
      </c>
      <c r="BYQ1" s="1460" t="s">
        <v>5197</v>
      </c>
      <c r="BYR1" s="1460" t="s">
        <v>5197</v>
      </c>
      <c r="BYS1" s="1460" t="s">
        <v>5197</v>
      </c>
      <c r="BYT1" s="1460" t="s">
        <v>5197</v>
      </c>
      <c r="BYU1" s="1460" t="s">
        <v>5197</v>
      </c>
      <c r="BYV1" s="1460" t="s">
        <v>5197</v>
      </c>
      <c r="BYW1" s="1460" t="s">
        <v>5197</v>
      </c>
      <c r="BYX1" s="1460" t="s">
        <v>5197</v>
      </c>
      <c r="BYY1" s="1460" t="s">
        <v>5197</v>
      </c>
      <c r="BYZ1" s="1460" t="s">
        <v>5197</v>
      </c>
      <c r="BZA1" s="1460" t="s">
        <v>5197</v>
      </c>
      <c r="BZB1" s="1460" t="s">
        <v>5197</v>
      </c>
      <c r="BZC1" s="1460" t="s">
        <v>5197</v>
      </c>
      <c r="BZD1" s="1460" t="s">
        <v>5197</v>
      </c>
      <c r="BZE1" s="1460" t="s">
        <v>5197</v>
      </c>
      <c r="BZF1" s="1460" t="s">
        <v>5197</v>
      </c>
      <c r="BZG1" s="1460" t="s">
        <v>5197</v>
      </c>
      <c r="BZH1" s="1460" t="s">
        <v>5197</v>
      </c>
      <c r="BZI1" s="1460" t="s">
        <v>5197</v>
      </c>
      <c r="BZJ1" s="1460" t="s">
        <v>5197</v>
      </c>
      <c r="BZK1" s="1460" t="s">
        <v>5197</v>
      </c>
      <c r="BZL1" s="1460" t="s">
        <v>5197</v>
      </c>
      <c r="BZM1" s="1460" t="s">
        <v>5197</v>
      </c>
      <c r="BZN1" s="1460" t="s">
        <v>5197</v>
      </c>
      <c r="BZO1" s="1460" t="s">
        <v>5197</v>
      </c>
      <c r="BZP1" s="1460" t="s">
        <v>5197</v>
      </c>
      <c r="BZQ1" s="1460" t="s">
        <v>5197</v>
      </c>
      <c r="BZR1" s="1460" t="s">
        <v>5197</v>
      </c>
      <c r="BZS1" s="1460" t="s">
        <v>5197</v>
      </c>
      <c r="BZT1" s="1460" t="s">
        <v>5197</v>
      </c>
      <c r="BZU1" s="1460" t="s">
        <v>5197</v>
      </c>
      <c r="BZV1" s="1460" t="s">
        <v>5197</v>
      </c>
      <c r="BZW1" s="1460" t="s">
        <v>5197</v>
      </c>
      <c r="BZX1" s="1460" t="s">
        <v>5197</v>
      </c>
      <c r="BZY1" s="1460" t="s">
        <v>5197</v>
      </c>
      <c r="BZZ1" s="1460" t="s">
        <v>5197</v>
      </c>
      <c r="CAA1" s="1460" t="s">
        <v>5197</v>
      </c>
      <c r="CAB1" s="1460" t="s">
        <v>5197</v>
      </c>
      <c r="CAC1" s="1460" t="s">
        <v>5197</v>
      </c>
      <c r="CAD1" s="1460" t="s">
        <v>5197</v>
      </c>
      <c r="CAE1" s="1460" t="s">
        <v>5197</v>
      </c>
      <c r="CAF1" s="1460" t="s">
        <v>5197</v>
      </c>
      <c r="CAG1" s="1460" t="s">
        <v>5197</v>
      </c>
      <c r="CAH1" s="1460" t="s">
        <v>5197</v>
      </c>
      <c r="CAI1" s="1460" t="s">
        <v>5197</v>
      </c>
      <c r="CAJ1" s="1460" t="s">
        <v>5197</v>
      </c>
      <c r="CAK1" s="1460" t="s">
        <v>5197</v>
      </c>
      <c r="CAL1" s="1460" t="s">
        <v>5197</v>
      </c>
      <c r="CAM1" s="1460" t="s">
        <v>5197</v>
      </c>
      <c r="CAN1" s="1460" t="s">
        <v>5197</v>
      </c>
      <c r="CAO1" s="1460" t="s">
        <v>5197</v>
      </c>
      <c r="CAP1" s="1460" t="s">
        <v>5197</v>
      </c>
      <c r="CAQ1" s="1460" t="s">
        <v>5197</v>
      </c>
      <c r="CAR1" s="1460" t="s">
        <v>5197</v>
      </c>
      <c r="CAS1" s="1460" t="s">
        <v>5197</v>
      </c>
      <c r="CAT1" s="1460" t="s">
        <v>5197</v>
      </c>
      <c r="CAU1" s="1460" t="s">
        <v>5197</v>
      </c>
      <c r="CAV1" s="1460" t="s">
        <v>5197</v>
      </c>
      <c r="CAW1" s="1460" t="s">
        <v>5197</v>
      </c>
      <c r="CAX1" s="1460" t="s">
        <v>5197</v>
      </c>
      <c r="CAY1" s="1460" t="s">
        <v>5197</v>
      </c>
      <c r="CAZ1" s="1460" t="s">
        <v>5197</v>
      </c>
      <c r="CBA1" s="1460" t="s">
        <v>5197</v>
      </c>
      <c r="CBB1" s="1460" t="s">
        <v>5197</v>
      </c>
      <c r="CBC1" s="1460" t="s">
        <v>5197</v>
      </c>
      <c r="CBD1" s="1460" t="s">
        <v>5197</v>
      </c>
      <c r="CBE1" s="1460" t="s">
        <v>5197</v>
      </c>
      <c r="CBF1" s="1460" t="s">
        <v>5197</v>
      </c>
      <c r="CBG1" s="1460" t="s">
        <v>5197</v>
      </c>
      <c r="CBH1" s="1460" t="s">
        <v>5197</v>
      </c>
      <c r="CBI1" s="1460" t="s">
        <v>5197</v>
      </c>
      <c r="CBJ1" s="1460" t="s">
        <v>5197</v>
      </c>
      <c r="CBK1" s="1460" t="s">
        <v>5197</v>
      </c>
      <c r="CBL1" s="1460" t="s">
        <v>5197</v>
      </c>
      <c r="CBM1" s="1460" t="s">
        <v>5197</v>
      </c>
      <c r="CBN1" s="1460" t="s">
        <v>5197</v>
      </c>
      <c r="CBO1" s="1460" t="s">
        <v>5197</v>
      </c>
      <c r="CBP1" s="1460" t="s">
        <v>5197</v>
      </c>
      <c r="CBQ1" s="1460" t="s">
        <v>5197</v>
      </c>
      <c r="CBR1" s="1460" t="s">
        <v>5197</v>
      </c>
      <c r="CBS1" s="1460" t="s">
        <v>5197</v>
      </c>
      <c r="CBT1" s="1460" t="s">
        <v>5197</v>
      </c>
      <c r="CBU1" s="1460" t="s">
        <v>5197</v>
      </c>
      <c r="CBV1" s="1460" t="s">
        <v>5197</v>
      </c>
      <c r="CBW1" s="1460" t="s">
        <v>5197</v>
      </c>
      <c r="CBX1" s="1460" t="s">
        <v>5197</v>
      </c>
      <c r="CBY1" s="1460" t="s">
        <v>5197</v>
      </c>
      <c r="CBZ1" s="1460" t="s">
        <v>5197</v>
      </c>
      <c r="CCA1" s="1460" t="s">
        <v>5197</v>
      </c>
      <c r="CCB1" s="1460" t="s">
        <v>5197</v>
      </c>
      <c r="CCC1" s="1460" t="s">
        <v>5197</v>
      </c>
      <c r="CCD1" s="1460" t="s">
        <v>5197</v>
      </c>
      <c r="CCE1" s="1460" t="s">
        <v>5197</v>
      </c>
      <c r="CCF1" s="1460" t="s">
        <v>5197</v>
      </c>
      <c r="CCG1" s="1460" t="s">
        <v>5197</v>
      </c>
      <c r="CCH1" s="1460" t="s">
        <v>5197</v>
      </c>
      <c r="CCI1" s="1460" t="s">
        <v>5197</v>
      </c>
      <c r="CCJ1" s="1460" t="s">
        <v>5197</v>
      </c>
      <c r="CCK1" s="1460" t="s">
        <v>5197</v>
      </c>
      <c r="CCL1" s="1460" t="s">
        <v>5197</v>
      </c>
      <c r="CCM1" s="1460" t="s">
        <v>5197</v>
      </c>
      <c r="CCN1" s="1460" t="s">
        <v>5197</v>
      </c>
      <c r="CCO1" s="1460" t="s">
        <v>5197</v>
      </c>
      <c r="CCP1" s="1460" t="s">
        <v>5197</v>
      </c>
      <c r="CCQ1" s="1460" t="s">
        <v>5197</v>
      </c>
      <c r="CCR1" s="1460" t="s">
        <v>5197</v>
      </c>
      <c r="CCS1" s="1460" t="s">
        <v>5197</v>
      </c>
      <c r="CCT1" s="1460" t="s">
        <v>5197</v>
      </c>
      <c r="CCU1" s="1460" t="s">
        <v>5197</v>
      </c>
      <c r="CCV1" s="1460" t="s">
        <v>5197</v>
      </c>
      <c r="CCW1" s="1460" t="s">
        <v>5197</v>
      </c>
      <c r="CCX1" s="1460" t="s">
        <v>5197</v>
      </c>
      <c r="CCY1" s="1460" t="s">
        <v>5197</v>
      </c>
      <c r="CCZ1" s="1460" t="s">
        <v>5197</v>
      </c>
      <c r="CDA1" s="1460" t="s">
        <v>5197</v>
      </c>
      <c r="CDB1" s="1460" t="s">
        <v>5197</v>
      </c>
      <c r="CDC1" s="1460" t="s">
        <v>5197</v>
      </c>
      <c r="CDD1" s="1460" t="s">
        <v>5197</v>
      </c>
      <c r="CDE1" s="1460" t="s">
        <v>5197</v>
      </c>
      <c r="CDF1" s="1460" t="s">
        <v>5197</v>
      </c>
      <c r="CDG1" s="1460" t="s">
        <v>5197</v>
      </c>
      <c r="CDH1" s="1460" t="s">
        <v>5197</v>
      </c>
      <c r="CDI1" s="1460" t="s">
        <v>5197</v>
      </c>
      <c r="CDJ1" s="1460" t="s">
        <v>5197</v>
      </c>
      <c r="CDK1" s="1460" t="s">
        <v>5197</v>
      </c>
      <c r="CDL1" s="1460" t="s">
        <v>5197</v>
      </c>
      <c r="CDM1" s="1460" t="s">
        <v>5197</v>
      </c>
      <c r="CDN1" s="1460" t="s">
        <v>5197</v>
      </c>
      <c r="CDO1" s="1460" t="s">
        <v>5197</v>
      </c>
      <c r="CDP1" s="1460" t="s">
        <v>5197</v>
      </c>
      <c r="CDQ1" s="1460" t="s">
        <v>5197</v>
      </c>
      <c r="CDR1" s="1460" t="s">
        <v>5197</v>
      </c>
      <c r="CDS1" s="1460" t="s">
        <v>5197</v>
      </c>
      <c r="CDT1" s="1460" t="s">
        <v>5197</v>
      </c>
      <c r="CDU1" s="1460" t="s">
        <v>5197</v>
      </c>
      <c r="CDV1" s="1460" t="s">
        <v>5197</v>
      </c>
      <c r="CDW1" s="1460" t="s">
        <v>5197</v>
      </c>
      <c r="CDX1" s="1460" t="s">
        <v>5197</v>
      </c>
      <c r="CDY1" s="1460" t="s">
        <v>5197</v>
      </c>
      <c r="CDZ1" s="1460" t="s">
        <v>5197</v>
      </c>
      <c r="CEA1" s="1460" t="s">
        <v>5197</v>
      </c>
      <c r="CEB1" s="1460" t="s">
        <v>5197</v>
      </c>
      <c r="CEC1" s="1460" t="s">
        <v>5197</v>
      </c>
      <c r="CED1" s="1460" t="s">
        <v>5197</v>
      </c>
      <c r="CEE1" s="1460" t="s">
        <v>5197</v>
      </c>
      <c r="CEF1" s="1460" t="s">
        <v>5197</v>
      </c>
      <c r="CEG1" s="1460" t="s">
        <v>5197</v>
      </c>
      <c r="CEH1" s="1460" t="s">
        <v>5197</v>
      </c>
      <c r="CEI1" s="1460" t="s">
        <v>5197</v>
      </c>
      <c r="CEJ1" s="1460" t="s">
        <v>5197</v>
      </c>
      <c r="CEK1" s="1460" t="s">
        <v>5197</v>
      </c>
      <c r="CEL1" s="1460" t="s">
        <v>5197</v>
      </c>
      <c r="CEM1" s="1460" t="s">
        <v>5197</v>
      </c>
      <c r="CEN1" s="1460" t="s">
        <v>5197</v>
      </c>
      <c r="CEO1" s="1460" t="s">
        <v>5197</v>
      </c>
      <c r="CEP1" s="1460" t="s">
        <v>5197</v>
      </c>
      <c r="CEQ1" s="1460" t="s">
        <v>5197</v>
      </c>
      <c r="CER1" s="1460" t="s">
        <v>5197</v>
      </c>
      <c r="CES1" s="1460" t="s">
        <v>5197</v>
      </c>
      <c r="CET1" s="1460" t="s">
        <v>5197</v>
      </c>
      <c r="CEU1" s="1460" t="s">
        <v>5197</v>
      </c>
      <c r="CEV1" s="1460" t="s">
        <v>5197</v>
      </c>
      <c r="CEW1" s="1460" t="s">
        <v>5197</v>
      </c>
      <c r="CEX1" s="1460" t="s">
        <v>5197</v>
      </c>
      <c r="CEY1" s="1460" t="s">
        <v>5197</v>
      </c>
      <c r="CEZ1" s="1460" t="s">
        <v>5197</v>
      </c>
      <c r="CFA1" s="1460" t="s">
        <v>5197</v>
      </c>
      <c r="CFB1" s="1460" t="s">
        <v>5197</v>
      </c>
      <c r="CFC1" s="1460" t="s">
        <v>5197</v>
      </c>
      <c r="CFD1" s="1460" t="s">
        <v>5197</v>
      </c>
      <c r="CFE1" s="1460" t="s">
        <v>5197</v>
      </c>
      <c r="CFF1" s="1460" t="s">
        <v>5197</v>
      </c>
      <c r="CFG1" s="1460" t="s">
        <v>5197</v>
      </c>
      <c r="CFH1" s="1460" t="s">
        <v>5197</v>
      </c>
      <c r="CFI1" s="1460" t="s">
        <v>5197</v>
      </c>
      <c r="CFJ1" s="1460" t="s">
        <v>5197</v>
      </c>
      <c r="CFK1" s="1460" t="s">
        <v>5197</v>
      </c>
      <c r="CFL1" s="1460" t="s">
        <v>5197</v>
      </c>
      <c r="CFM1" s="1460" t="s">
        <v>5197</v>
      </c>
      <c r="CFN1" s="1460" t="s">
        <v>5197</v>
      </c>
      <c r="CFO1" s="1460" t="s">
        <v>5197</v>
      </c>
      <c r="CFP1" s="1460" t="s">
        <v>5197</v>
      </c>
      <c r="CFQ1" s="1460" t="s">
        <v>5197</v>
      </c>
      <c r="CFR1" s="1460" t="s">
        <v>5197</v>
      </c>
      <c r="CFS1" s="1460" t="s">
        <v>5197</v>
      </c>
      <c r="CFT1" s="1460" t="s">
        <v>5197</v>
      </c>
      <c r="CFU1" s="1460" t="s">
        <v>5197</v>
      </c>
      <c r="CFV1" s="1460" t="s">
        <v>5197</v>
      </c>
      <c r="CFW1" s="1460" t="s">
        <v>5197</v>
      </c>
      <c r="CFX1" s="1460" t="s">
        <v>5197</v>
      </c>
      <c r="CFY1" s="1460" t="s">
        <v>5197</v>
      </c>
      <c r="CFZ1" s="1460" t="s">
        <v>5197</v>
      </c>
      <c r="CGA1" s="1460" t="s">
        <v>5197</v>
      </c>
      <c r="CGB1" s="1460" t="s">
        <v>5197</v>
      </c>
      <c r="CGC1" s="1460" t="s">
        <v>5197</v>
      </c>
      <c r="CGD1" s="1460" t="s">
        <v>5197</v>
      </c>
      <c r="CGE1" s="1460" t="s">
        <v>5197</v>
      </c>
      <c r="CGF1" s="1460" t="s">
        <v>5197</v>
      </c>
      <c r="CGG1" s="1460" t="s">
        <v>5197</v>
      </c>
      <c r="CGH1" s="1460" t="s">
        <v>5197</v>
      </c>
      <c r="CGI1" s="1460" t="s">
        <v>5197</v>
      </c>
      <c r="CGJ1" s="1460" t="s">
        <v>5197</v>
      </c>
      <c r="CGK1" s="1460" t="s">
        <v>5197</v>
      </c>
      <c r="CGL1" s="1460" t="s">
        <v>5197</v>
      </c>
      <c r="CGM1" s="1460" t="s">
        <v>5197</v>
      </c>
      <c r="CGN1" s="1460" t="s">
        <v>5197</v>
      </c>
      <c r="CGO1" s="1460" t="s">
        <v>5197</v>
      </c>
      <c r="CGP1" s="1460" t="s">
        <v>5197</v>
      </c>
      <c r="CGQ1" s="1460" t="s">
        <v>5197</v>
      </c>
      <c r="CGR1" s="1460" t="s">
        <v>5197</v>
      </c>
      <c r="CGS1" s="1460" t="s">
        <v>5197</v>
      </c>
      <c r="CGT1" s="1460" t="s">
        <v>5197</v>
      </c>
      <c r="CGU1" s="1460" t="s">
        <v>5197</v>
      </c>
      <c r="CGV1" s="1460" t="s">
        <v>5197</v>
      </c>
      <c r="CGW1" s="1460" t="s">
        <v>5197</v>
      </c>
      <c r="CGX1" s="1460" t="s">
        <v>5197</v>
      </c>
      <c r="CGY1" s="1460" t="s">
        <v>5197</v>
      </c>
      <c r="CGZ1" s="1460" t="s">
        <v>5197</v>
      </c>
      <c r="CHA1" s="1460" t="s">
        <v>5197</v>
      </c>
      <c r="CHB1" s="1460" t="s">
        <v>5197</v>
      </c>
      <c r="CHC1" s="1460" t="s">
        <v>5197</v>
      </c>
      <c r="CHD1" s="1460" t="s">
        <v>5197</v>
      </c>
      <c r="CHE1" s="1460" t="s">
        <v>5197</v>
      </c>
      <c r="CHF1" s="1460" t="s">
        <v>5197</v>
      </c>
      <c r="CHG1" s="1460" t="s">
        <v>5197</v>
      </c>
      <c r="CHH1" s="1460" t="s">
        <v>5197</v>
      </c>
      <c r="CHI1" s="1460" t="s">
        <v>5197</v>
      </c>
      <c r="CHJ1" s="1460" t="s">
        <v>5197</v>
      </c>
      <c r="CHK1" s="1460" t="s">
        <v>5197</v>
      </c>
      <c r="CHL1" s="1460" t="s">
        <v>5197</v>
      </c>
      <c r="CHM1" s="1460" t="s">
        <v>5197</v>
      </c>
      <c r="CHN1" s="1460" t="s">
        <v>5197</v>
      </c>
      <c r="CHO1" s="1460" t="s">
        <v>5197</v>
      </c>
      <c r="CHP1" s="1460" t="s">
        <v>5197</v>
      </c>
      <c r="CHQ1" s="1460" t="s">
        <v>5197</v>
      </c>
      <c r="CHR1" s="1460" t="s">
        <v>5197</v>
      </c>
      <c r="CHS1" s="1460" t="s">
        <v>5197</v>
      </c>
      <c r="CHT1" s="1460" t="s">
        <v>5197</v>
      </c>
      <c r="CHU1" s="1460" t="s">
        <v>5197</v>
      </c>
      <c r="CHV1" s="1460" t="s">
        <v>5197</v>
      </c>
      <c r="CHW1" s="1460" t="s">
        <v>5197</v>
      </c>
      <c r="CHX1" s="1460" t="s">
        <v>5197</v>
      </c>
      <c r="CHY1" s="1460" t="s">
        <v>5197</v>
      </c>
      <c r="CHZ1" s="1460" t="s">
        <v>5197</v>
      </c>
      <c r="CIA1" s="1460" t="s">
        <v>5197</v>
      </c>
      <c r="CIB1" s="1460" t="s">
        <v>5197</v>
      </c>
      <c r="CIC1" s="1460" t="s">
        <v>5197</v>
      </c>
      <c r="CID1" s="1460" t="s">
        <v>5197</v>
      </c>
      <c r="CIE1" s="1460" t="s">
        <v>5197</v>
      </c>
      <c r="CIF1" s="1460" t="s">
        <v>5197</v>
      </c>
      <c r="CIG1" s="1460" t="s">
        <v>5197</v>
      </c>
      <c r="CIH1" s="1460" t="s">
        <v>5197</v>
      </c>
      <c r="CII1" s="1460" t="s">
        <v>5197</v>
      </c>
      <c r="CIJ1" s="1460" t="s">
        <v>5197</v>
      </c>
      <c r="CIK1" s="1460" t="s">
        <v>5197</v>
      </c>
      <c r="CIL1" s="1460" t="s">
        <v>5197</v>
      </c>
      <c r="CIM1" s="1460" t="s">
        <v>5197</v>
      </c>
      <c r="CIN1" s="1460" t="s">
        <v>5197</v>
      </c>
      <c r="CIO1" s="1460" t="s">
        <v>5197</v>
      </c>
      <c r="CIP1" s="1460" t="s">
        <v>5197</v>
      </c>
      <c r="CIQ1" s="1460" t="s">
        <v>5197</v>
      </c>
      <c r="CIR1" s="1460" t="s">
        <v>5197</v>
      </c>
      <c r="CIS1" s="1460" t="s">
        <v>5197</v>
      </c>
      <c r="CIT1" s="1460" t="s">
        <v>5197</v>
      </c>
      <c r="CIU1" s="1460" t="s">
        <v>5197</v>
      </c>
      <c r="CIV1" s="1460" t="s">
        <v>5197</v>
      </c>
      <c r="CIW1" s="1460" t="s">
        <v>5197</v>
      </c>
      <c r="CIX1" s="1460" t="s">
        <v>5197</v>
      </c>
      <c r="CIY1" s="1460" t="s">
        <v>5197</v>
      </c>
      <c r="CIZ1" s="1460" t="s">
        <v>5197</v>
      </c>
      <c r="CJA1" s="1460" t="s">
        <v>5197</v>
      </c>
      <c r="CJB1" s="1460" t="s">
        <v>5197</v>
      </c>
      <c r="CJC1" s="1460" t="s">
        <v>5197</v>
      </c>
      <c r="CJD1" s="1460" t="s">
        <v>5197</v>
      </c>
      <c r="CJE1" s="1460" t="s">
        <v>5197</v>
      </c>
      <c r="CJF1" s="1460" t="s">
        <v>5197</v>
      </c>
      <c r="CJG1" s="1460" t="s">
        <v>5197</v>
      </c>
      <c r="CJH1" s="1460" t="s">
        <v>5197</v>
      </c>
      <c r="CJI1" s="1460" t="s">
        <v>5197</v>
      </c>
      <c r="CJJ1" s="1460" t="s">
        <v>5197</v>
      </c>
      <c r="CJK1" s="1460" t="s">
        <v>5197</v>
      </c>
      <c r="CJL1" s="1460" t="s">
        <v>5197</v>
      </c>
      <c r="CJM1" s="1460" t="s">
        <v>5197</v>
      </c>
      <c r="CJN1" s="1460" t="s">
        <v>5197</v>
      </c>
      <c r="CJO1" s="1460" t="s">
        <v>5197</v>
      </c>
      <c r="CJP1" s="1460" t="s">
        <v>5197</v>
      </c>
      <c r="CJQ1" s="1460" t="s">
        <v>5197</v>
      </c>
      <c r="CJR1" s="1460" t="s">
        <v>5197</v>
      </c>
      <c r="CJS1" s="1460" t="s">
        <v>5197</v>
      </c>
      <c r="CJT1" s="1460" t="s">
        <v>5197</v>
      </c>
      <c r="CJU1" s="1460" t="s">
        <v>5197</v>
      </c>
      <c r="CJV1" s="1460" t="s">
        <v>5197</v>
      </c>
      <c r="CJW1" s="1460" t="s">
        <v>5197</v>
      </c>
      <c r="CJX1" s="1460" t="s">
        <v>5197</v>
      </c>
      <c r="CJY1" s="1460" t="s">
        <v>5197</v>
      </c>
      <c r="CJZ1" s="1460" t="s">
        <v>5197</v>
      </c>
      <c r="CKA1" s="1460" t="s">
        <v>5197</v>
      </c>
      <c r="CKB1" s="1460" t="s">
        <v>5197</v>
      </c>
      <c r="CKC1" s="1460" t="s">
        <v>5197</v>
      </c>
      <c r="CKD1" s="1460" t="s">
        <v>5197</v>
      </c>
      <c r="CKE1" s="1460" t="s">
        <v>5197</v>
      </c>
      <c r="CKF1" s="1460" t="s">
        <v>5197</v>
      </c>
      <c r="CKG1" s="1460" t="s">
        <v>5197</v>
      </c>
      <c r="CKH1" s="1460" t="s">
        <v>5197</v>
      </c>
      <c r="CKI1" s="1460" t="s">
        <v>5197</v>
      </c>
      <c r="CKJ1" s="1460" t="s">
        <v>5197</v>
      </c>
      <c r="CKK1" s="1460" t="s">
        <v>5197</v>
      </c>
      <c r="CKL1" s="1460" t="s">
        <v>5197</v>
      </c>
      <c r="CKM1" s="1460" t="s">
        <v>5197</v>
      </c>
      <c r="CKN1" s="1460" t="s">
        <v>5197</v>
      </c>
      <c r="CKO1" s="1460" t="s">
        <v>5197</v>
      </c>
      <c r="CKP1" s="1460" t="s">
        <v>5197</v>
      </c>
      <c r="CKQ1" s="1460" t="s">
        <v>5197</v>
      </c>
      <c r="CKR1" s="1460" t="s">
        <v>5197</v>
      </c>
      <c r="CKS1" s="1460" t="s">
        <v>5197</v>
      </c>
      <c r="CKT1" s="1460" t="s">
        <v>5197</v>
      </c>
      <c r="CKU1" s="1460" t="s">
        <v>5197</v>
      </c>
      <c r="CKV1" s="1460" t="s">
        <v>5197</v>
      </c>
      <c r="CKW1" s="1460" t="s">
        <v>5197</v>
      </c>
      <c r="CKX1" s="1460" t="s">
        <v>5197</v>
      </c>
      <c r="CKY1" s="1460" t="s">
        <v>5197</v>
      </c>
      <c r="CKZ1" s="1460" t="s">
        <v>5197</v>
      </c>
      <c r="CLA1" s="1460" t="s">
        <v>5197</v>
      </c>
      <c r="CLB1" s="1460" t="s">
        <v>5197</v>
      </c>
      <c r="CLC1" s="1460" t="s">
        <v>5197</v>
      </c>
      <c r="CLD1" s="1460" t="s">
        <v>5197</v>
      </c>
      <c r="CLE1" s="1460" t="s">
        <v>5197</v>
      </c>
      <c r="CLF1" s="1460" t="s">
        <v>5197</v>
      </c>
      <c r="CLG1" s="1460" t="s">
        <v>5197</v>
      </c>
      <c r="CLH1" s="1460" t="s">
        <v>5197</v>
      </c>
      <c r="CLI1" s="1460" t="s">
        <v>5197</v>
      </c>
      <c r="CLJ1" s="1460" t="s">
        <v>5197</v>
      </c>
      <c r="CLK1" s="1460" t="s">
        <v>5197</v>
      </c>
      <c r="CLL1" s="1460" t="s">
        <v>5197</v>
      </c>
      <c r="CLM1" s="1460" t="s">
        <v>5197</v>
      </c>
      <c r="CLN1" s="1460" t="s">
        <v>5197</v>
      </c>
      <c r="CLO1" s="1460" t="s">
        <v>5197</v>
      </c>
      <c r="CLP1" s="1460" t="s">
        <v>5197</v>
      </c>
      <c r="CLQ1" s="1460" t="s">
        <v>5197</v>
      </c>
      <c r="CLR1" s="1460" t="s">
        <v>5197</v>
      </c>
      <c r="CLS1" s="1460" t="s">
        <v>5197</v>
      </c>
      <c r="CLT1" s="1460" t="s">
        <v>5197</v>
      </c>
      <c r="CLU1" s="1460" t="s">
        <v>5197</v>
      </c>
      <c r="CLV1" s="1460" t="s">
        <v>5197</v>
      </c>
      <c r="CLW1" s="1460" t="s">
        <v>5197</v>
      </c>
      <c r="CLX1" s="1460" t="s">
        <v>5197</v>
      </c>
      <c r="CLY1" s="1460" t="s">
        <v>5197</v>
      </c>
      <c r="CLZ1" s="1460" t="s">
        <v>5197</v>
      </c>
      <c r="CMA1" s="1460" t="s">
        <v>5197</v>
      </c>
      <c r="CMB1" s="1460" t="s">
        <v>5197</v>
      </c>
      <c r="CMC1" s="1460" t="s">
        <v>5197</v>
      </c>
      <c r="CMD1" s="1460" t="s">
        <v>5197</v>
      </c>
      <c r="CME1" s="1460" t="s">
        <v>5197</v>
      </c>
      <c r="CMF1" s="1460" t="s">
        <v>5197</v>
      </c>
      <c r="CMG1" s="1460" t="s">
        <v>5197</v>
      </c>
      <c r="CMH1" s="1460" t="s">
        <v>5197</v>
      </c>
      <c r="CMI1" s="1460" t="s">
        <v>5197</v>
      </c>
      <c r="CMJ1" s="1460" t="s">
        <v>5197</v>
      </c>
      <c r="CMK1" s="1460" t="s">
        <v>5197</v>
      </c>
      <c r="CML1" s="1460" t="s">
        <v>5197</v>
      </c>
      <c r="CMM1" s="1460" t="s">
        <v>5197</v>
      </c>
      <c r="CMN1" s="1460" t="s">
        <v>5197</v>
      </c>
      <c r="CMO1" s="1460" t="s">
        <v>5197</v>
      </c>
      <c r="CMP1" s="1460" t="s">
        <v>5197</v>
      </c>
      <c r="CMQ1" s="1460" t="s">
        <v>5197</v>
      </c>
      <c r="CMR1" s="1460" t="s">
        <v>5197</v>
      </c>
      <c r="CMS1" s="1460" t="s">
        <v>5197</v>
      </c>
      <c r="CMT1" s="1460" t="s">
        <v>5197</v>
      </c>
      <c r="CMU1" s="1460" t="s">
        <v>5197</v>
      </c>
      <c r="CMV1" s="1460" t="s">
        <v>5197</v>
      </c>
      <c r="CMW1" s="1460" t="s">
        <v>5197</v>
      </c>
      <c r="CMX1" s="1460" t="s">
        <v>5197</v>
      </c>
      <c r="CMY1" s="1460" t="s">
        <v>5197</v>
      </c>
      <c r="CMZ1" s="1460" t="s">
        <v>5197</v>
      </c>
      <c r="CNA1" s="1460" t="s">
        <v>5197</v>
      </c>
      <c r="CNB1" s="1460" t="s">
        <v>5197</v>
      </c>
      <c r="CNC1" s="1460" t="s">
        <v>5197</v>
      </c>
      <c r="CND1" s="1460" t="s">
        <v>5197</v>
      </c>
      <c r="CNE1" s="1460" t="s">
        <v>5197</v>
      </c>
      <c r="CNF1" s="1460" t="s">
        <v>5197</v>
      </c>
      <c r="CNG1" s="1460" t="s">
        <v>5197</v>
      </c>
      <c r="CNH1" s="1460" t="s">
        <v>5197</v>
      </c>
      <c r="CNI1" s="1460" t="s">
        <v>5197</v>
      </c>
      <c r="CNJ1" s="1460" t="s">
        <v>5197</v>
      </c>
      <c r="CNK1" s="1460" t="s">
        <v>5197</v>
      </c>
      <c r="CNL1" s="1460" t="s">
        <v>5197</v>
      </c>
      <c r="CNM1" s="1460" t="s">
        <v>5197</v>
      </c>
      <c r="CNN1" s="1460" t="s">
        <v>5197</v>
      </c>
      <c r="CNO1" s="1460" t="s">
        <v>5197</v>
      </c>
      <c r="CNP1" s="1460" t="s">
        <v>5197</v>
      </c>
      <c r="CNQ1" s="1460" t="s">
        <v>5197</v>
      </c>
      <c r="CNR1" s="1460" t="s">
        <v>5197</v>
      </c>
      <c r="CNS1" s="1460" t="s">
        <v>5197</v>
      </c>
      <c r="CNT1" s="1460" t="s">
        <v>5197</v>
      </c>
      <c r="CNU1" s="1460" t="s">
        <v>5197</v>
      </c>
      <c r="CNV1" s="1460" t="s">
        <v>5197</v>
      </c>
      <c r="CNW1" s="1460" t="s">
        <v>5197</v>
      </c>
      <c r="CNX1" s="1460" t="s">
        <v>5197</v>
      </c>
      <c r="CNY1" s="1460" t="s">
        <v>5197</v>
      </c>
      <c r="CNZ1" s="1460" t="s">
        <v>5197</v>
      </c>
      <c r="COA1" s="1460" t="s">
        <v>5197</v>
      </c>
      <c r="COB1" s="1460" t="s">
        <v>5197</v>
      </c>
      <c r="COC1" s="1460" t="s">
        <v>5197</v>
      </c>
      <c r="COD1" s="1460" t="s">
        <v>5197</v>
      </c>
      <c r="COE1" s="1460" t="s">
        <v>5197</v>
      </c>
      <c r="COF1" s="1460" t="s">
        <v>5197</v>
      </c>
      <c r="COG1" s="1460" t="s">
        <v>5197</v>
      </c>
      <c r="COH1" s="1460" t="s">
        <v>5197</v>
      </c>
      <c r="COI1" s="1460" t="s">
        <v>5197</v>
      </c>
      <c r="COJ1" s="1460" t="s">
        <v>5197</v>
      </c>
      <c r="COK1" s="1460" t="s">
        <v>5197</v>
      </c>
      <c r="COL1" s="1460" t="s">
        <v>5197</v>
      </c>
      <c r="COM1" s="1460" t="s">
        <v>5197</v>
      </c>
      <c r="CON1" s="1460" t="s">
        <v>5197</v>
      </c>
      <c r="COO1" s="1460" t="s">
        <v>5197</v>
      </c>
      <c r="COP1" s="1460" t="s">
        <v>5197</v>
      </c>
      <c r="COQ1" s="1460" t="s">
        <v>5197</v>
      </c>
      <c r="COR1" s="1460" t="s">
        <v>5197</v>
      </c>
      <c r="COS1" s="1460" t="s">
        <v>5197</v>
      </c>
      <c r="COT1" s="1460" t="s">
        <v>5197</v>
      </c>
      <c r="COU1" s="1460" t="s">
        <v>5197</v>
      </c>
      <c r="COV1" s="1460" t="s">
        <v>5197</v>
      </c>
      <c r="COW1" s="1460" t="s">
        <v>5197</v>
      </c>
      <c r="COX1" s="1460" t="s">
        <v>5197</v>
      </c>
      <c r="COY1" s="1460" t="s">
        <v>5197</v>
      </c>
      <c r="COZ1" s="1460" t="s">
        <v>5197</v>
      </c>
      <c r="CPA1" s="1460" t="s">
        <v>5197</v>
      </c>
      <c r="CPB1" s="1460" t="s">
        <v>5197</v>
      </c>
      <c r="CPC1" s="1460" t="s">
        <v>5197</v>
      </c>
      <c r="CPD1" s="1460" t="s">
        <v>5197</v>
      </c>
      <c r="CPE1" s="1460" t="s">
        <v>5197</v>
      </c>
      <c r="CPF1" s="1460" t="s">
        <v>5197</v>
      </c>
      <c r="CPG1" s="1460" t="s">
        <v>5197</v>
      </c>
      <c r="CPH1" s="1460" t="s">
        <v>5197</v>
      </c>
      <c r="CPI1" s="1460" t="s">
        <v>5197</v>
      </c>
      <c r="CPJ1" s="1460" t="s">
        <v>5197</v>
      </c>
      <c r="CPK1" s="1460" t="s">
        <v>5197</v>
      </c>
      <c r="CPL1" s="1460" t="s">
        <v>5197</v>
      </c>
      <c r="CPM1" s="1460" t="s">
        <v>5197</v>
      </c>
      <c r="CPN1" s="1460" t="s">
        <v>5197</v>
      </c>
      <c r="CPO1" s="1460" t="s">
        <v>5197</v>
      </c>
      <c r="CPP1" s="1460" t="s">
        <v>5197</v>
      </c>
      <c r="CPQ1" s="1460" t="s">
        <v>5197</v>
      </c>
      <c r="CPR1" s="1460" t="s">
        <v>5197</v>
      </c>
      <c r="CPS1" s="1460" t="s">
        <v>5197</v>
      </c>
      <c r="CPT1" s="1460" t="s">
        <v>5197</v>
      </c>
      <c r="CPU1" s="1460" t="s">
        <v>5197</v>
      </c>
      <c r="CPV1" s="1460" t="s">
        <v>5197</v>
      </c>
      <c r="CPW1" s="1460" t="s">
        <v>5197</v>
      </c>
      <c r="CPX1" s="1460" t="s">
        <v>5197</v>
      </c>
      <c r="CPY1" s="1460" t="s">
        <v>5197</v>
      </c>
      <c r="CPZ1" s="1460" t="s">
        <v>5197</v>
      </c>
      <c r="CQA1" s="1460" t="s">
        <v>5197</v>
      </c>
      <c r="CQB1" s="1460" t="s">
        <v>5197</v>
      </c>
      <c r="CQC1" s="1460" t="s">
        <v>5197</v>
      </c>
      <c r="CQD1" s="1460" t="s">
        <v>5197</v>
      </c>
      <c r="CQE1" s="1460" t="s">
        <v>5197</v>
      </c>
      <c r="CQF1" s="1460" t="s">
        <v>5197</v>
      </c>
      <c r="CQG1" s="1460" t="s">
        <v>5197</v>
      </c>
      <c r="CQH1" s="1460" t="s">
        <v>5197</v>
      </c>
      <c r="CQI1" s="1460" t="s">
        <v>5197</v>
      </c>
      <c r="CQJ1" s="1460" t="s">
        <v>5197</v>
      </c>
      <c r="CQK1" s="1460" t="s">
        <v>5197</v>
      </c>
      <c r="CQL1" s="1460" t="s">
        <v>5197</v>
      </c>
      <c r="CQM1" s="1460" t="s">
        <v>5197</v>
      </c>
      <c r="CQN1" s="1460" t="s">
        <v>5197</v>
      </c>
      <c r="CQO1" s="1460" t="s">
        <v>5197</v>
      </c>
      <c r="CQP1" s="1460" t="s">
        <v>5197</v>
      </c>
      <c r="CQQ1" s="1460" t="s">
        <v>5197</v>
      </c>
      <c r="CQR1" s="1460" t="s">
        <v>5197</v>
      </c>
      <c r="CQS1" s="1460" t="s">
        <v>5197</v>
      </c>
      <c r="CQT1" s="1460" t="s">
        <v>5197</v>
      </c>
      <c r="CQU1" s="1460" t="s">
        <v>5197</v>
      </c>
      <c r="CQV1" s="1460" t="s">
        <v>5197</v>
      </c>
      <c r="CQW1" s="1460" t="s">
        <v>5197</v>
      </c>
      <c r="CQX1" s="1460" t="s">
        <v>5197</v>
      </c>
      <c r="CQY1" s="1460" t="s">
        <v>5197</v>
      </c>
      <c r="CQZ1" s="1460" t="s">
        <v>5197</v>
      </c>
      <c r="CRA1" s="1460" t="s">
        <v>5197</v>
      </c>
      <c r="CRB1" s="1460" t="s">
        <v>5197</v>
      </c>
      <c r="CRC1" s="1460" t="s">
        <v>5197</v>
      </c>
      <c r="CRD1" s="1460" t="s">
        <v>5197</v>
      </c>
      <c r="CRE1" s="1460" t="s">
        <v>5197</v>
      </c>
      <c r="CRF1" s="1460" t="s">
        <v>5197</v>
      </c>
      <c r="CRG1" s="1460" t="s">
        <v>5197</v>
      </c>
      <c r="CRH1" s="1460" t="s">
        <v>5197</v>
      </c>
      <c r="CRI1" s="1460" t="s">
        <v>5197</v>
      </c>
      <c r="CRJ1" s="1460" t="s">
        <v>5197</v>
      </c>
      <c r="CRK1" s="1460" t="s">
        <v>5197</v>
      </c>
      <c r="CRL1" s="1460" t="s">
        <v>5197</v>
      </c>
      <c r="CRM1" s="1460" t="s">
        <v>5197</v>
      </c>
      <c r="CRN1" s="1460" t="s">
        <v>5197</v>
      </c>
      <c r="CRO1" s="1460" t="s">
        <v>5197</v>
      </c>
      <c r="CRP1" s="1460" t="s">
        <v>5197</v>
      </c>
      <c r="CRQ1" s="1460" t="s">
        <v>5197</v>
      </c>
      <c r="CRR1" s="1460" t="s">
        <v>5197</v>
      </c>
      <c r="CRS1" s="1460" t="s">
        <v>5197</v>
      </c>
      <c r="CRT1" s="1460" t="s">
        <v>5197</v>
      </c>
      <c r="CRU1" s="1460" t="s">
        <v>5197</v>
      </c>
      <c r="CRV1" s="1460" t="s">
        <v>5197</v>
      </c>
      <c r="CRW1" s="1460" t="s">
        <v>5197</v>
      </c>
      <c r="CRX1" s="1460" t="s">
        <v>5197</v>
      </c>
      <c r="CRY1" s="1460" t="s">
        <v>5197</v>
      </c>
      <c r="CRZ1" s="1460" t="s">
        <v>5197</v>
      </c>
      <c r="CSA1" s="1460" t="s">
        <v>5197</v>
      </c>
      <c r="CSB1" s="1460" t="s">
        <v>5197</v>
      </c>
      <c r="CSC1" s="1460" t="s">
        <v>5197</v>
      </c>
      <c r="CSD1" s="1460" t="s">
        <v>5197</v>
      </c>
      <c r="CSE1" s="1460" t="s">
        <v>5197</v>
      </c>
      <c r="CSF1" s="1460" t="s">
        <v>5197</v>
      </c>
      <c r="CSG1" s="1460" t="s">
        <v>5197</v>
      </c>
      <c r="CSH1" s="1460" t="s">
        <v>5197</v>
      </c>
      <c r="CSI1" s="1460" t="s">
        <v>5197</v>
      </c>
      <c r="CSJ1" s="1460" t="s">
        <v>5197</v>
      </c>
      <c r="CSK1" s="1460" t="s">
        <v>5197</v>
      </c>
      <c r="CSL1" s="1460" t="s">
        <v>5197</v>
      </c>
      <c r="CSM1" s="1460" t="s">
        <v>5197</v>
      </c>
      <c r="CSN1" s="1460" t="s">
        <v>5197</v>
      </c>
      <c r="CSO1" s="1460" t="s">
        <v>5197</v>
      </c>
      <c r="CSP1" s="1460" t="s">
        <v>5197</v>
      </c>
      <c r="CSQ1" s="1460" t="s">
        <v>5197</v>
      </c>
      <c r="CSR1" s="1460" t="s">
        <v>5197</v>
      </c>
      <c r="CSS1" s="1460" t="s">
        <v>5197</v>
      </c>
      <c r="CST1" s="1460" t="s">
        <v>5197</v>
      </c>
      <c r="CSU1" s="1460" t="s">
        <v>5197</v>
      </c>
      <c r="CSV1" s="1460" t="s">
        <v>5197</v>
      </c>
      <c r="CSW1" s="1460" t="s">
        <v>5197</v>
      </c>
      <c r="CSX1" s="1460" t="s">
        <v>5197</v>
      </c>
      <c r="CSY1" s="1460" t="s">
        <v>5197</v>
      </c>
      <c r="CSZ1" s="1460" t="s">
        <v>5197</v>
      </c>
      <c r="CTA1" s="1460" t="s">
        <v>5197</v>
      </c>
      <c r="CTB1" s="1460" t="s">
        <v>5197</v>
      </c>
      <c r="CTC1" s="1460" t="s">
        <v>5197</v>
      </c>
      <c r="CTD1" s="1460" t="s">
        <v>5197</v>
      </c>
      <c r="CTE1" s="1460" t="s">
        <v>5197</v>
      </c>
      <c r="CTF1" s="1460" t="s">
        <v>5197</v>
      </c>
      <c r="CTG1" s="1460" t="s">
        <v>5197</v>
      </c>
      <c r="CTH1" s="1460" t="s">
        <v>5197</v>
      </c>
      <c r="CTI1" s="1460" t="s">
        <v>5197</v>
      </c>
      <c r="CTJ1" s="1460" t="s">
        <v>5197</v>
      </c>
      <c r="CTK1" s="1460" t="s">
        <v>5197</v>
      </c>
      <c r="CTL1" s="1460" t="s">
        <v>5197</v>
      </c>
      <c r="CTM1" s="1460" t="s">
        <v>5197</v>
      </c>
      <c r="CTN1" s="1460" t="s">
        <v>5197</v>
      </c>
      <c r="CTO1" s="1460" t="s">
        <v>5197</v>
      </c>
      <c r="CTP1" s="1460" t="s">
        <v>5197</v>
      </c>
      <c r="CTQ1" s="1460" t="s">
        <v>5197</v>
      </c>
      <c r="CTR1" s="1460" t="s">
        <v>5197</v>
      </c>
      <c r="CTS1" s="1460" t="s">
        <v>5197</v>
      </c>
      <c r="CTT1" s="1460" t="s">
        <v>5197</v>
      </c>
      <c r="CTU1" s="1460" t="s">
        <v>5197</v>
      </c>
      <c r="CTV1" s="1460" t="s">
        <v>5197</v>
      </c>
      <c r="CTW1" s="1460" t="s">
        <v>5197</v>
      </c>
      <c r="CTX1" s="1460" t="s">
        <v>5197</v>
      </c>
      <c r="CTY1" s="1460" t="s">
        <v>5197</v>
      </c>
      <c r="CTZ1" s="1460" t="s">
        <v>5197</v>
      </c>
      <c r="CUA1" s="1460" t="s">
        <v>5197</v>
      </c>
      <c r="CUB1" s="1460" t="s">
        <v>5197</v>
      </c>
      <c r="CUC1" s="1460" t="s">
        <v>5197</v>
      </c>
      <c r="CUD1" s="1460" t="s">
        <v>5197</v>
      </c>
      <c r="CUE1" s="1460" t="s">
        <v>5197</v>
      </c>
      <c r="CUF1" s="1460" t="s">
        <v>5197</v>
      </c>
      <c r="CUG1" s="1460" t="s">
        <v>5197</v>
      </c>
      <c r="CUH1" s="1460" t="s">
        <v>5197</v>
      </c>
      <c r="CUI1" s="1460" t="s">
        <v>5197</v>
      </c>
      <c r="CUJ1" s="1460" t="s">
        <v>5197</v>
      </c>
      <c r="CUK1" s="1460" t="s">
        <v>5197</v>
      </c>
      <c r="CUL1" s="1460" t="s">
        <v>5197</v>
      </c>
      <c r="CUM1" s="1460" t="s">
        <v>5197</v>
      </c>
      <c r="CUN1" s="1460" t="s">
        <v>5197</v>
      </c>
      <c r="CUO1" s="1460" t="s">
        <v>5197</v>
      </c>
      <c r="CUP1" s="1460" t="s">
        <v>5197</v>
      </c>
      <c r="CUQ1" s="1460" t="s">
        <v>5197</v>
      </c>
      <c r="CUR1" s="1460" t="s">
        <v>5197</v>
      </c>
      <c r="CUS1" s="1460" t="s">
        <v>5197</v>
      </c>
      <c r="CUT1" s="1460" t="s">
        <v>5197</v>
      </c>
      <c r="CUU1" s="1460" t="s">
        <v>5197</v>
      </c>
      <c r="CUV1" s="1460" t="s">
        <v>5197</v>
      </c>
      <c r="CUW1" s="1460" t="s">
        <v>5197</v>
      </c>
      <c r="CUX1" s="1460" t="s">
        <v>5197</v>
      </c>
      <c r="CUY1" s="1460" t="s">
        <v>5197</v>
      </c>
      <c r="CUZ1" s="1460" t="s">
        <v>5197</v>
      </c>
      <c r="CVA1" s="1460" t="s">
        <v>5197</v>
      </c>
      <c r="CVB1" s="1460" t="s">
        <v>5197</v>
      </c>
      <c r="CVC1" s="1460" t="s">
        <v>5197</v>
      </c>
      <c r="CVD1" s="1460" t="s">
        <v>5197</v>
      </c>
      <c r="CVE1" s="1460" t="s">
        <v>5197</v>
      </c>
      <c r="CVF1" s="1460" t="s">
        <v>5197</v>
      </c>
      <c r="CVG1" s="1460" t="s">
        <v>5197</v>
      </c>
      <c r="CVH1" s="1460" t="s">
        <v>5197</v>
      </c>
      <c r="CVI1" s="1460" t="s">
        <v>5197</v>
      </c>
      <c r="CVJ1" s="1460" t="s">
        <v>5197</v>
      </c>
      <c r="CVK1" s="1460" t="s">
        <v>5197</v>
      </c>
      <c r="CVL1" s="1460" t="s">
        <v>5197</v>
      </c>
      <c r="CVM1" s="1460" t="s">
        <v>5197</v>
      </c>
      <c r="CVN1" s="1460" t="s">
        <v>5197</v>
      </c>
      <c r="CVO1" s="1460" t="s">
        <v>5197</v>
      </c>
      <c r="CVP1" s="1460" t="s">
        <v>5197</v>
      </c>
      <c r="CVQ1" s="1460" t="s">
        <v>5197</v>
      </c>
      <c r="CVR1" s="1460" t="s">
        <v>5197</v>
      </c>
      <c r="CVS1" s="1460" t="s">
        <v>5197</v>
      </c>
      <c r="CVT1" s="1460" t="s">
        <v>5197</v>
      </c>
      <c r="CVU1" s="1460" t="s">
        <v>5197</v>
      </c>
      <c r="CVV1" s="1460" t="s">
        <v>5197</v>
      </c>
      <c r="CVW1" s="1460" t="s">
        <v>5197</v>
      </c>
      <c r="CVX1" s="1460" t="s">
        <v>5197</v>
      </c>
      <c r="CVY1" s="1460" t="s">
        <v>5197</v>
      </c>
      <c r="CVZ1" s="1460" t="s">
        <v>5197</v>
      </c>
      <c r="CWA1" s="1460" t="s">
        <v>5197</v>
      </c>
      <c r="CWB1" s="1460" t="s">
        <v>5197</v>
      </c>
      <c r="CWC1" s="1460" t="s">
        <v>5197</v>
      </c>
      <c r="CWD1" s="1460" t="s">
        <v>5197</v>
      </c>
      <c r="CWE1" s="1460" t="s">
        <v>5197</v>
      </c>
      <c r="CWF1" s="1460" t="s">
        <v>5197</v>
      </c>
      <c r="CWG1" s="1460" t="s">
        <v>5197</v>
      </c>
      <c r="CWH1" s="1460" t="s">
        <v>5197</v>
      </c>
      <c r="CWI1" s="1460" t="s">
        <v>5197</v>
      </c>
      <c r="CWJ1" s="1460" t="s">
        <v>5197</v>
      </c>
      <c r="CWK1" s="1460" t="s">
        <v>5197</v>
      </c>
      <c r="CWL1" s="1460" t="s">
        <v>5197</v>
      </c>
      <c r="CWM1" s="1460" t="s">
        <v>5197</v>
      </c>
      <c r="CWN1" s="1460" t="s">
        <v>5197</v>
      </c>
      <c r="CWO1" s="1460" t="s">
        <v>5197</v>
      </c>
      <c r="CWP1" s="1460" t="s">
        <v>5197</v>
      </c>
      <c r="CWQ1" s="1460" t="s">
        <v>5197</v>
      </c>
      <c r="CWR1" s="1460" t="s">
        <v>5197</v>
      </c>
      <c r="CWS1" s="1460" t="s">
        <v>5197</v>
      </c>
      <c r="CWT1" s="1460" t="s">
        <v>5197</v>
      </c>
      <c r="CWU1" s="1460" t="s">
        <v>5197</v>
      </c>
      <c r="CWV1" s="1460" t="s">
        <v>5197</v>
      </c>
      <c r="CWW1" s="1460" t="s">
        <v>5197</v>
      </c>
      <c r="CWX1" s="1460" t="s">
        <v>5197</v>
      </c>
      <c r="CWY1" s="1460" t="s">
        <v>5197</v>
      </c>
      <c r="CWZ1" s="1460" t="s">
        <v>5197</v>
      </c>
      <c r="CXA1" s="1460" t="s">
        <v>5197</v>
      </c>
      <c r="CXB1" s="1460" t="s">
        <v>5197</v>
      </c>
      <c r="CXC1" s="1460" t="s">
        <v>5197</v>
      </c>
      <c r="CXD1" s="1460" t="s">
        <v>5197</v>
      </c>
      <c r="CXE1" s="1460" t="s">
        <v>5197</v>
      </c>
      <c r="CXF1" s="1460" t="s">
        <v>5197</v>
      </c>
      <c r="CXG1" s="1460" t="s">
        <v>5197</v>
      </c>
      <c r="CXH1" s="1460" t="s">
        <v>5197</v>
      </c>
      <c r="CXI1" s="1460" t="s">
        <v>5197</v>
      </c>
      <c r="CXJ1" s="1460" t="s">
        <v>5197</v>
      </c>
      <c r="CXK1" s="1460" t="s">
        <v>5197</v>
      </c>
      <c r="CXL1" s="1460" t="s">
        <v>5197</v>
      </c>
      <c r="CXM1" s="1460" t="s">
        <v>5197</v>
      </c>
      <c r="CXN1" s="1460" t="s">
        <v>5197</v>
      </c>
      <c r="CXO1" s="1460" t="s">
        <v>5197</v>
      </c>
      <c r="CXP1" s="1460" t="s">
        <v>5197</v>
      </c>
      <c r="CXQ1" s="1460" t="s">
        <v>5197</v>
      </c>
      <c r="CXR1" s="1460" t="s">
        <v>5197</v>
      </c>
      <c r="CXS1" s="1460" t="s">
        <v>5197</v>
      </c>
      <c r="CXT1" s="1460" t="s">
        <v>5197</v>
      </c>
      <c r="CXU1" s="1460" t="s">
        <v>5197</v>
      </c>
      <c r="CXV1" s="1460" t="s">
        <v>5197</v>
      </c>
      <c r="CXW1" s="1460" t="s">
        <v>5197</v>
      </c>
      <c r="CXX1" s="1460" t="s">
        <v>5197</v>
      </c>
      <c r="CXY1" s="1460" t="s">
        <v>5197</v>
      </c>
      <c r="CXZ1" s="1460" t="s">
        <v>5197</v>
      </c>
      <c r="CYA1" s="1460" t="s">
        <v>5197</v>
      </c>
      <c r="CYB1" s="1460" t="s">
        <v>5197</v>
      </c>
      <c r="CYC1" s="1460" t="s">
        <v>5197</v>
      </c>
      <c r="CYD1" s="1460" t="s">
        <v>5197</v>
      </c>
      <c r="CYE1" s="1460" t="s">
        <v>5197</v>
      </c>
      <c r="CYF1" s="1460" t="s">
        <v>5197</v>
      </c>
      <c r="CYG1" s="1460" t="s">
        <v>5197</v>
      </c>
      <c r="CYH1" s="1460" t="s">
        <v>5197</v>
      </c>
      <c r="CYI1" s="1460" t="s">
        <v>5197</v>
      </c>
      <c r="CYJ1" s="1460" t="s">
        <v>5197</v>
      </c>
      <c r="CYK1" s="1460" t="s">
        <v>5197</v>
      </c>
      <c r="CYL1" s="1460" t="s">
        <v>5197</v>
      </c>
      <c r="CYM1" s="1460" t="s">
        <v>5197</v>
      </c>
      <c r="CYN1" s="1460" t="s">
        <v>5197</v>
      </c>
      <c r="CYO1" s="1460" t="s">
        <v>5197</v>
      </c>
      <c r="CYP1" s="1460" t="s">
        <v>5197</v>
      </c>
      <c r="CYQ1" s="1460" t="s">
        <v>5197</v>
      </c>
      <c r="CYR1" s="1460" t="s">
        <v>5197</v>
      </c>
      <c r="CYS1" s="1460" t="s">
        <v>5197</v>
      </c>
      <c r="CYT1" s="1460" t="s">
        <v>5197</v>
      </c>
      <c r="CYU1" s="1460" t="s">
        <v>5197</v>
      </c>
      <c r="CYV1" s="1460" t="s">
        <v>5197</v>
      </c>
      <c r="CYW1" s="1460" t="s">
        <v>5197</v>
      </c>
      <c r="CYX1" s="1460" t="s">
        <v>5197</v>
      </c>
      <c r="CYY1" s="1460" t="s">
        <v>5197</v>
      </c>
      <c r="CYZ1" s="1460" t="s">
        <v>5197</v>
      </c>
      <c r="CZA1" s="1460" t="s">
        <v>5197</v>
      </c>
      <c r="CZB1" s="1460" t="s">
        <v>5197</v>
      </c>
      <c r="CZC1" s="1460" t="s">
        <v>5197</v>
      </c>
      <c r="CZD1" s="1460" t="s">
        <v>5197</v>
      </c>
      <c r="CZE1" s="1460" t="s">
        <v>5197</v>
      </c>
      <c r="CZF1" s="1460" t="s">
        <v>5197</v>
      </c>
      <c r="CZG1" s="1460" t="s">
        <v>5197</v>
      </c>
      <c r="CZH1" s="1460" t="s">
        <v>5197</v>
      </c>
      <c r="CZI1" s="1460" t="s">
        <v>5197</v>
      </c>
      <c r="CZJ1" s="1460" t="s">
        <v>5197</v>
      </c>
      <c r="CZK1" s="1460" t="s">
        <v>5197</v>
      </c>
      <c r="CZL1" s="1460" t="s">
        <v>5197</v>
      </c>
      <c r="CZM1" s="1460" t="s">
        <v>5197</v>
      </c>
      <c r="CZN1" s="1460" t="s">
        <v>5197</v>
      </c>
      <c r="CZO1" s="1460" t="s">
        <v>5197</v>
      </c>
      <c r="CZP1" s="1460" t="s">
        <v>5197</v>
      </c>
      <c r="CZQ1" s="1460" t="s">
        <v>5197</v>
      </c>
      <c r="CZR1" s="1460" t="s">
        <v>5197</v>
      </c>
      <c r="CZS1" s="1460" t="s">
        <v>5197</v>
      </c>
      <c r="CZT1" s="1460" t="s">
        <v>5197</v>
      </c>
      <c r="CZU1" s="1460" t="s">
        <v>5197</v>
      </c>
      <c r="CZV1" s="1460" t="s">
        <v>5197</v>
      </c>
      <c r="CZW1" s="1460" t="s">
        <v>5197</v>
      </c>
      <c r="CZX1" s="1460" t="s">
        <v>5197</v>
      </c>
      <c r="CZY1" s="1460" t="s">
        <v>5197</v>
      </c>
      <c r="CZZ1" s="1460" t="s">
        <v>5197</v>
      </c>
      <c r="DAA1" s="1460" t="s">
        <v>5197</v>
      </c>
      <c r="DAB1" s="1460" t="s">
        <v>5197</v>
      </c>
      <c r="DAC1" s="1460" t="s">
        <v>5197</v>
      </c>
      <c r="DAD1" s="1460" t="s">
        <v>5197</v>
      </c>
      <c r="DAE1" s="1460" t="s">
        <v>5197</v>
      </c>
      <c r="DAF1" s="1460" t="s">
        <v>5197</v>
      </c>
      <c r="DAG1" s="1460" t="s">
        <v>5197</v>
      </c>
      <c r="DAH1" s="1460" t="s">
        <v>5197</v>
      </c>
      <c r="DAI1" s="1460" t="s">
        <v>5197</v>
      </c>
      <c r="DAJ1" s="1460" t="s">
        <v>5197</v>
      </c>
      <c r="DAK1" s="1460" t="s">
        <v>5197</v>
      </c>
      <c r="DAL1" s="1460" t="s">
        <v>5197</v>
      </c>
      <c r="DAM1" s="1460" t="s">
        <v>5197</v>
      </c>
      <c r="DAN1" s="1460" t="s">
        <v>5197</v>
      </c>
      <c r="DAO1" s="1460" t="s">
        <v>5197</v>
      </c>
      <c r="DAP1" s="1460" t="s">
        <v>5197</v>
      </c>
      <c r="DAQ1" s="1460" t="s">
        <v>5197</v>
      </c>
      <c r="DAR1" s="1460" t="s">
        <v>5197</v>
      </c>
      <c r="DAS1" s="1460" t="s">
        <v>5197</v>
      </c>
      <c r="DAT1" s="1460" t="s">
        <v>5197</v>
      </c>
      <c r="DAU1" s="1460" t="s">
        <v>5197</v>
      </c>
      <c r="DAV1" s="1460" t="s">
        <v>5197</v>
      </c>
      <c r="DAW1" s="1460" t="s">
        <v>5197</v>
      </c>
      <c r="DAX1" s="1460" t="s">
        <v>5197</v>
      </c>
      <c r="DAY1" s="1460" t="s">
        <v>5197</v>
      </c>
      <c r="DAZ1" s="1460" t="s">
        <v>5197</v>
      </c>
      <c r="DBA1" s="1460" t="s">
        <v>5197</v>
      </c>
      <c r="DBB1" s="1460" t="s">
        <v>5197</v>
      </c>
      <c r="DBC1" s="1460" t="s">
        <v>5197</v>
      </c>
      <c r="DBD1" s="1460" t="s">
        <v>5197</v>
      </c>
      <c r="DBE1" s="1460" t="s">
        <v>5197</v>
      </c>
      <c r="DBF1" s="1460" t="s">
        <v>5197</v>
      </c>
      <c r="DBG1" s="1460" t="s">
        <v>5197</v>
      </c>
      <c r="DBH1" s="1460" t="s">
        <v>5197</v>
      </c>
      <c r="DBI1" s="1460" t="s">
        <v>5197</v>
      </c>
      <c r="DBJ1" s="1460" t="s">
        <v>5197</v>
      </c>
      <c r="DBK1" s="1460" t="s">
        <v>5197</v>
      </c>
      <c r="DBL1" s="1460" t="s">
        <v>5197</v>
      </c>
      <c r="DBM1" s="1460" t="s">
        <v>5197</v>
      </c>
      <c r="DBN1" s="1460" t="s">
        <v>5197</v>
      </c>
      <c r="DBO1" s="1460" t="s">
        <v>5197</v>
      </c>
      <c r="DBP1" s="1460" t="s">
        <v>5197</v>
      </c>
      <c r="DBQ1" s="1460" t="s">
        <v>5197</v>
      </c>
      <c r="DBR1" s="1460" t="s">
        <v>5197</v>
      </c>
      <c r="DBS1" s="1460" t="s">
        <v>5197</v>
      </c>
      <c r="DBT1" s="1460" t="s">
        <v>5197</v>
      </c>
      <c r="DBU1" s="1460" t="s">
        <v>5197</v>
      </c>
      <c r="DBV1" s="1460" t="s">
        <v>5197</v>
      </c>
      <c r="DBW1" s="1460" t="s">
        <v>5197</v>
      </c>
      <c r="DBX1" s="1460" t="s">
        <v>5197</v>
      </c>
      <c r="DBY1" s="1460" t="s">
        <v>5197</v>
      </c>
      <c r="DBZ1" s="1460" t="s">
        <v>5197</v>
      </c>
      <c r="DCA1" s="1460" t="s">
        <v>5197</v>
      </c>
      <c r="DCB1" s="1460" t="s">
        <v>5197</v>
      </c>
      <c r="DCC1" s="1460" t="s">
        <v>5197</v>
      </c>
      <c r="DCD1" s="1460" t="s">
        <v>5197</v>
      </c>
      <c r="DCE1" s="1460" t="s">
        <v>5197</v>
      </c>
      <c r="DCF1" s="1460" t="s">
        <v>5197</v>
      </c>
      <c r="DCG1" s="1460" t="s">
        <v>5197</v>
      </c>
      <c r="DCH1" s="1460" t="s">
        <v>5197</v>
      </c>
      <c r="DCI1" s="1460" t="s">
        <v>5197</v>
      </c>
      <c r="DCJ1" s="1460" t="s">
        <v>5197</v>
      </c>
      <c r="DCK1" s="1460" t="s">
        <v>5197</v>
      </c>
      <c r="DCL1" s="1460" t="s">
        <v>5197</v>
      </c>
      <c r="DCM1" s="1460" t="s">
        <v>5197</v>
      </c>
      <c r="DCN1" s="1460" t="s">
        <v>5197</v>
      </c>
      <c r="DCO1" s="1460" t="s">
        <v>5197</v>
      </c>
      <c r="DCP1" s="1460" t="s">
        <v>5197</v>
      </c>
      <c r="DCQ1" s="1460" t="s">
        <v>5197</v>
      </c>
      <c r="DCR1" s="1460" t="s">
        <v>5197</v>
      </c>
      <c r="DCS1" s="1460" t="s">
        <v>5197</v>
      </c>
      <c r="DCT1" s="1460" t="s">
        <v>5197</v>
      </c>
      <c r="DCU1" s="1460" t="s">
        <v>5197</v>
      </c>
      <c r="DCV1" s="1460" t="s">
        <v>5197</v>
      </c>
      <c r="DCW1" s="1460" t="s">
        <v>5197</v>
      </c>
      <c r="DCX1" s="1460" t="s">
        <v>5197</v>
      </c>
      <c r="DCY1" s="1460" t="s">
        <v>5197</v>
      </c>
      <c r="DCZ1" s="1460" t="s">
        <v>5197</v>
      </c>
      <c r="DDA1" s="1460" t="s">
        <v>5197</v>
      </c>
      <c r="DDB1" s="1460" t="s">
        <v>5197</v>
      </c>
      <c r="DDC1" s="1460" t="s">
        <v>5197</v>
      </c>
      <c r="DDD1" s="1460" t="s">
        <v>5197</v>
      </c>
      <c r="DDE1" s="1460" t="s">
        <v>5197</v>
      </c>
      <c r="DDF1" s="1460" t="s">
        <v>5197</v>
      </c>
      <c r="DDG1" s="1460" t="s">
        <v>5197</v>
      </c>
      <c r="DDH1" s="1460" t="s">
        <v>5197</v>
      </c>
      <c r="DDI1" s="1460" t="s">
        <v>5197</v>
      </c>
      <c r="DDJ1" s="1460" t="s">
        <v>5197</v>
      </c>
      <c r="DDK1" s="1460" t="s">
        <v>5197</v>
      </c>
      <c r="DDL1" s="1460" t="s">
        <v>5197</v>
      </c>
      <c r="DDM1" s="1460" t="s">
        <v>5197</v>
      </c>
      <c r="DDN1" s="1460" t="s">
        <v>5197</v>
      </c>
      <c r="DDO1" s="1460" t="s">
        <v>5197</v>
      </c>
      <c r="DDP1" s="1460" t="s">
        <v>5197</v>
      </c>
      <c r="DDQ1" s="1460" t="s">
        <v>5197</v>
      </c>
      <c r="DDR1" s="1460" t="s">
        <v>5197</v>
      </c>
      <c r="DDS1" s="1460" t="s">
        <v>5197</v>
      </c>
      <c r="DDT1" s="1460" t="s">
        <v>5197</v>
      </c>
      <c r="DDU1" s="1460" t="s">
        <v>5197</v>
      </c>
      <c r="DDV1" s="1460" t="s">
        <v>5197</v>
      </c>
      <c r="DDW1" s="1460" t="s">
        <v>5197</v>
      </c>
      <c r="DDX1" s="1460" t="s">
        <v>5197</v>
      </c>
      <c r="DDY1" s="1460" t="s">
        <v>5197</v>
      </c>
      <c r="DDZ1" s="1460" t="s">
        <v>5197</v>
      </c>
      <c r="DEA1" s="1460" t="s">
        <v>5197</v>
      </c>
      <c r="DEB1" s="1460" t="s">
        <v>5197</v>
      </c>
      <c r="DEC1" s="1460" t="s">
        <v>5197</v>
      </c>
      <c r="DED1" s="1460" t="s">
        <v>5197</v>
      </c>
      <c r="DEE1" s="1460" t="s">
        <v>5197</v>
      </c>
      <c r="DEF1" s="1460" t="s">
        <v>5197</v>
      </c>
      <c r="DEG1" s="1460" t="s">
        <v>5197</v>
      </c>
      <c r="DEH1" s="1460" t="s">
        <v>5197</v>
      </c>
      <c r="DEI1" s="1460" t="s">
        <v>5197</v>
      </c>
      <c r="DEJ1" s="1460" t="s">
        <v>5197</v>
      </c>
      <c r="DEK1" s="1460" t="s">
        <v>5197</v>
      </c>
      <c r="DEL1" s="1460" t="s">
        <v>5197</v>
      </c>
      <c r="DEM1" s="1460" t="s">
        <v>5197</v>
      </c>
      <c r="DEN1" s="1460" t="s">
        <v>5197</v>
      </c>
      <c r="DEO1" s="1460" t="s">
        <v>5197</v>
      </c>
      <c r="DEP1" s="1460" t="s">
        <v>5197</v>
      </c>
      <c r="DEQ1" s="1460" t="s">
        <v>5197</v>
      </c>
      <c r="DER1" s="1460" t="s">
        <v>5197</v>
      </c>
      <c r="DES1" s="1460" t="s">
        <v>5197</v>
      </c>
      <c r="DET1" s="1460" t="s">
        <v>5197</v>
      </c>
      <c r="DEU1" s="1460" t="s">
        <v>5197</v>
      </c>
      <c r="DEV1" s="1460" t="s">
        <v>5197</v>
      </c>
      <c r="DEW1" s="1460" t="s">
        <v>5197</v>
      </c>
      <c r="DEX1" s="1460" t="s">
        <v>5197</v>
      </c>
      <c r="DEY1" s="1460" t="s">
        <v>5197</v>
      </c>
      <c r="DEZ1" s="1460" t="s">
        <v>5197</v>
      </c>
      <c r="DFA1" s="1460" t="s">
        <v>5197</v>
      </c>
      <c r="DFB1" s="1460" t="s">
        <v>5197</v>
      </c>
      <c r="DFC1" s="1460" t="s">
        <v>5197</v>
      </c>
      <c r="DFD1" s="1460" t="s">
        <v>5197</v>
      </c>
      <c r="DFE1" s="1460" t="s">
        <v>5197</v>
      </c>
      <c r="DFF1" s="1460" t="s">
        <v>5197</v>
      </c>
      <c r="DFG1" s="1460" t="s">
        <v>5197</v>
      </c>
      <c r="DFH1" s="1460" t="s">
        <v>5197</v>
      </c>
      <c r="DFI1" s="1460" t="s">
        <v>5197</v>
      </c>
      <c r="DFJ1" s="1460" t="s">
        <v>5197</v>
      </c>
      <c r="DFK1" s="1460" t="s">
        <v>5197</v>
      </c>
      <c r="DFL1" s="1460" t="s">
        <v>5197</v>
      </c>
      <c r="DFM1" s="1460" t="s">
        <v>5197</v>
      </c>
      <c r="DFN1" s="1460" t="s">
        <v>5197</v>
      </c>
      <c r="DFO1" s="1460" t="s">
        <v>5197</v>
      </c>
      <c r="DFP1" s="1460" t="s">
        <v>5197</v>
      </c>
      <c r="DFQ1" s="1460" t="s">
        <v>5197</v>
      </c>
      <c r="DFR1" s="1460" t="s">
        <v>5197</v>
      </c>
      <c r="DFS1" s="1460" t="s">
        <v>5197</v>
      </c>
      <c r="DFT1" s="1460" t="s">
        <v>5197</v>
      </c>
      <c r="DFU1" s="1460" t="s">
        <v>5197</v>
      </c>
      <c r="DFV1" s="1460" t="s">
        <v>5197</v>
      </c>
      <c r="DFW1" s="1460" t="s">
        <v>5197</v>
      </c>
      <c r="DFX1" s="1460" t="s">
        <v>5197</v>
      </c>
      <c r="DFY1" s="1460" t="s">
        <v>5197</v>
      </c>
      <c r="DFZ1" s="1460" t="s">
        <v>5197</v>
      </c>
      <c r="DGA1" s="1460" t="s">
        <v>5197</v>
      </c>
      <c r="DGB1" s="1460" t="s">
        <v>5197</v>
      </c>
      <c r="DGC1" s="1460" t="s">
        <v>5197</v>
      </c>
      <c r="DGD1" s="1460" t="s">
        <v>5197</v>
      </c>
      <c r="DGE1" s="1460" t="s">
        <v>5197</v>
      </c>
      <c r="DGF1" s="1460" t="s">
        <v>5197</v>
      </c>
      <c r="DGG1" s="1460" t="s">
        <v>5197</v>
      </c>
      <c r="DGH1" s="1460" t="s">
        <v>5197</v>
      </c>
      <c r="DGI1" s="1460" t="s">
        <v>5197</v>
      </c>
      <c r="DGJ1" s="1460" t="s">
        <v>5197</v>
      </c>
      <c r="DGK1" s="1460" t="s">
        <v>5197</v>
      </c>
      <c r="DGL1" s="1460" t="s">
        <v>5197</v>
      </c>
      <c r="DGM1" s="1460" t="s">
        <v>5197</v>
      </c>
      <c r="DGN1" s="1460" t="s">
        <v>5197</v>
      </c>
      <c r="DGO1" s="1460" t="s">
        <v>5197</v>
      </c>
      <c r="DGP1" s="1460" t="s">
        <v>5197</v>
      </c>
      <c r="DGQ1" s="1460" t="s">
        <v>5197</v>
      </c>
      <c r="DGR1" s="1460" t="s">
        <v>5197</v>
      </c>
      <c r="DGS1" s="1460" t="s">
        <v>5197</v>
      </c>
      <c r="DGT1" s="1460" t="s">
        <v>5197</v>
      </c>
      <c r="DGU1" s="1460" t="s">
        <v>5197</v>
      </c>
      <c r="DGV1" s="1460" t="s">
        <v>5197</v>
      </c>
      <c r="DGW1" s="1460" t="s">
        <v>5197</v>
      </c>
      <c r="DGX1" s="1460" t="s">
        <v>5197</v>
      </c>
      <c r="DGY1" s="1460" t="s">
        <v>5197</v>
      </c>
      <c r="DGZ1" s="1460" t="s">
        <v>5197</v>
      </c>
      <c r="DHA1" s="1460" t="s">
        <v>5197</v>
      </c>
      <c r="DHB1" s="1460" t="s">
        <v>5197</v>
      </c>
      <c r="DHC1" s="1460" t="s">
        <v>5197</v>
      </c>
      <c r="DHD1" s="1460" t="s">
        <v>5197</v>
      </c>
      <c r="DHE1" s="1460" t="s">
        <v>5197</v>
      </c>
      <c r="DHF1" s="1460" t="s">
        <v>5197</v>
      </c>
      <c r="DHG1" s="1460" t="s">
        <v>5197</v>
      </c>
      <c r="DHH1" s="1460" t="s">
        <v>5197</v>
      </c>
      <c r="DHI1" s="1460" t="s">
        <v>5197</v>
      </c>
      <c r="DHJ1" s="1460" t="s">
        <v>5197</v>
      </c>
      <c r="DHK1" s="1460" t="s">
        <v>5197</v>
      </c>
      <c r="DHL1" s="1460" t="s">
        <v>5197</v>
      </c>
      <c r="DHM1" s="1460" t="s">
        <v>5197</v>
      </c>
      <c r="DHN1" s="1460" t="s">
        <v>5197</v>
      </c>
      <c r="DHO1" s="1460" t="s">
        <v>5197</v>
      </c>
      <c r="DHP1" s="1460" t="s">
        <v>5197</v>
      </c>
      <c r="DHQ1" s="1460" t="s">
        <v>5197</v>
      </c>
      <c r="DHR1" s="1460" t="s">
        <v>5197</v>
      </c>
      <c r="DHS1" s="1460" t="s">
        <v>5197</v>
      </c>
      <c r="DHT1" s="1460" t="s">
        <v>5197</v>
      </c>
      <c r="DHU1" s="1460" t="s">
        <v>5197</v>
      </c>
      <c r="DHV1" s="1460" t="s">
        <v>5197</v>
      </c>
      <c r="DHW1" s="1460" t="s">
        <v>5197</v>
      </c>
      <c r="DHX1" s="1460" t="s">
        <v>5197</v>
      </c>
      <c r="DHY1" s="1460" t="s">
        <v>5197</v>
      </c>
      <c r="DHZ1" s="1460" t="s">
        <v>5197</v>
      </c>
      <c r="DIA1" s="1460" t="s">
        <v>5197</v>
      </c>
      <c r="DIB1" s="1460" t="s">
        <v>5197</v>
      </c>
      <c r="DIC1" s="1460" t="s">
        <v>5197</v>
      </c>
      <c r="DID1" s="1460" t="s">
        <v>5197</v>
      </c>
      <c r="DIE1" s="1460" t="s">
        <v>5197</v>
      </c>
      <c r="DIF1" s="1460" t="s">
        <v>5197</v>
      </c>
      <c r="DIG1" s="1460" t="s">
        <v>5197</v>
      </c>
      <c r="DIH1" s="1460" t="s">
        <v>5197</v>
      </c>
      <c r="DII1" s="1460" t="s">
        <v>5197</v>
      </c>
      <c r="DIJ1" s="1460" t="s">
        <v>5197</v>
      </c>
      <c r="DIK1" s="1460" t="s">
        <v>5197</v>
      </c>
      <c r="DIL1" s="1460" t="s">
        <v>5197</v>
      </c>
      <c r="DIM1" s="1460" t="s">
        <v>5197</v>
      </c>
      <c r="DIN1" s="1460" t="s">
        <v>5197</v>
      </c>
      <c r="DIO1" s="1460" t="s">
        <v>5197</v>
      </c>
      <c r="DIP1" s="1460" t="s">
        <v>5197</v>
      </c>
      <c r="DIQ1" s="1460" t="s">
        <v>5197</v>
      </c>
      <c r="DIR1" s="1460" t="s">
        <v>5197</v>
      </c>
      <c r="DIS1" s="1460" t="s">
        <v>5197</v>
      </c>
      <c r="DIT1" s="1460" t="s">
        <v>5197</v>
      </c>
      <c r="DIU1" s="1460" t="s">
        <v>5197</v>
      </c>
      <c r="DIV1" s="1460" t="s">
        <v>5197</v>
      </c>
      <c r="DIW1" s="1460" t="s">
        <v>5197</v>
      </c>
      <c r="DIX1" s="1460" t="s">
        <v>5197</v>
      </c>
      <c r="DIY1" s="1460" t="s">
        <v>5197</v>
      </c>
      <c r="DIZ1" s="1460" t="s">
        <v>5197</v>
      </c>
      <c r="DJA1" s="1460" t="s">
        <v>5197</v>
      </c>
      <c r="DJB1" s="1460" t="s">
        <v>5197</v>
      </c>
      <c r="DJC1" s="1460" t="s">
        <v>5197</v>
      </c>
      <c r="DJD1" s="1460" t="s">
        <v>5197</v>
      </c>
      <c r="DJE1" s="1460" t="s">
        <v>5197</v>
      </c>
      <c r="DJF1" s="1460" t="s">
        <v>5197</v>
      </c>
      <c r="DJG1" s="1460" t="s">
        <v>5197</v>
      </c>
      <c r="DJH1" s="1460" t="s">
        <v>5197</v>
      </c>
      <c r="DJI1" s="1460" t="s">
        <v>5197</v>
      </c>
      <c r="DJJ1" s="1460" t="s">
        <v>5197</v>
      </c>
      <c r="DJK1" s="1460" t="s">
        <v>5197</v>
      </c>
      <c r="DJL1" s="1460" t="s">
        <v>5197</v>
      </c>
      <c r="DJM1" s="1460" t="s">
        <v>5197</v>
      </c>
      <c r="DJN1" s="1460" t="s">
        <v>5197</v>
      </c>
      <c r="DJO1" s="1460" t="s">
        <v>5197</v>
      </c>
      <c r="DJP1" s="1460" t="s">
        <v>5197</v>
      </c>
      <c r="DJQ1" s="1460" t="s">
        <v>5197</v>
      </c>
      <c r="DJR1" s="1460" t="s">
        <v>5197</v>
      </c>
      <c r="DJS1" s="1460" t="s">
        <v>5197</v>
      </c>
      <c r="DJT1" s="1460" t="s">
        <v>5197</v>
      </c>
      <c r="DJU1" s="1460" t="s">
        <v>5197</v>
      </c>
      <c r="DJV1" s="1460" t="s">
        <v>5197</v>
      </c>
      <c r="DJW1" s="1460" t="s">
        <v>5197</v>
      </c>
      <c r="DJX1" s="1460" t="s">
        <v>5197</v>
      </c>
      <c r="DJY1" s="1460" t="s">
        <v>5197</v>
      </c>
      <c r="DJZ1" s="1460" t="s">
        <v>5197</v>
      </c>
      <c r="DKA1" s="1460" t="s">
        <v>5197</v>
      </c>
      <c r="DKB1" s="1460" t="s">
        <v>5197</v>
      </c>
      <c r="DKC1" s="1460" t="s">
        <v>5197</v>
      </c>
      <c r="DKD1" s="1460" t="s">
        <v>5197</v>
      </c>
      <c r="DKE1" s="1460" t="s">
        <v>5197</v>
      </c>
      <c r="DKF1" s="1460" t="s">
        <v>5197</v>
      </c>
      <c r="DKG1" s="1460" t="s">
        <v>5197</v>
      </c>
      <c r="DKH1" s="1460" t="s">
        <v>5197</v>
      </c>
      <c r="DKI1" s="1460" t="s">
        <v>5197</v>
      </c>
      <c r="DKJ1" s="1460" t="s">
        <v>5197</v>
      </c>
      <c r="DKK1" s="1460" t="s">
        <v>5197</v>
      </c>
      <c r="DKL1" s="1460" t="s">
        <v>5197</v>
      </c>
      <c r="DKM1" s="1460" t="s">
        <v>5197</v>
      </c>
      <c r="DKN1" s="1460" t="s">
        <v>5197</v>
      </c>
      <c r="DKO1" s="1460" t="s">
        <v>5197</v>
      </c>
      <c r="DKP1" s="1460" t="s">
        <v>5197</v>
      </c>
      <c r="DKQ1" s="1460" t="s">
        <v>5197</v>
      </c>
      <c r="DKR1" s="1460" t="s">
        <v>5197</v>
      </c>
      <c r="DKS1" s="1460" t="s">
        <v>5197</v>
      </c>
      <c r="DKT1" s="1460" t="s">
        <v>5197</v>
      </c>
      <c r="DKU1" s="1460" t="s">
        <v>5197</v>
      </c>
      <c r="DKV1" s="1460" t="s">
        <v>5197</v>
      </c>
      <c r="DKW1" s="1460" t="s">
        <v>5197</v>
      </c>
      <c r="DKX1" s="1460" t="s">
        <v>5197</v>
      </c>
      <c r="DKY1" s="1460" t="s">
        <v>5197</v>
      </c>
      <c r="DKZ1" s="1460" t="s">
        <v>5197</v>
      </c>
      <c r="DLA1" s="1460" t="s">
        <v>5197</v>
      </c>
      <c r="DLB1" s="1460" t="s">
        <v>5197</v>
      </c>
      <c r="DLC1" s="1460" t="s">
        <v>5197</v>
      </c>
      <c r="DLD1" s="1460" t="s">
        <v>5197</v>
      </c>
      <c r="DLE1" s="1460" t="s">
        <v>5197</v>
      </c>
      <c r="DLF1" s="1460" t="s">
        <v>5197</v>
      </c>
      <c r="DLG1" s="1460" t="s">
        <v>5197</v>
      </c>
      <c r="DLH1" s="1460" t="s">
        <v>5197</v>
      </c>
      <c r="DLI1" s="1460" t="s">
        <v>5197</v>
      </c>
      <c r="DLJ1" s="1460" t="s">
        <v>5197</v>
      </c>
      <c r="DLK1" s="1460" t="s">
        <v>5197</v>
      </c>
      <c r="DLL1" s="1460" t="s">
        <v>5197</v>
      </c>
      <c r="DLM1" s="1460" t="s">
        <v>5197</v>
      </c>
      <c r="DLN1" s="1460" t="s">
        <v>5197</v>
      </c>
      <c r="DLO1" s="1460" t="s">
        <v>5197</v>
      </c>
      <c r="DLP1" s="1460" t="s">
        <v>5197</v>
      </c>
      <c r="DLQ1" s="1460" t="s">
        <v>5197</v>
      </c>
      <c r="DLR1" s="1460" t="s">
        <v>5197</v>
      </c>
      <c r="DLS1" s="1460" t="s">
        <v>5197</v>
      </c>
      <c r="DLT1" s="1460" t="s">
        <v>5197</v>
      </c>
      <c r="DLU1" s="1460" t="s">
        <v>5197</v>
      </c>
      <c r="DLV1" s="1460" t="s">
        <v>5197</v>
      </c>
      <c r="DLW1" s="1460" t="s">
        <v>5197</v>
      </c>
      <c r="DLX1" s="1460" t="s">
        <v>5197</v>
      </c>
      <c r="DLY1" s="1460" t="s">
        <v>5197</v>
      </c>
      <c r="DLZ1" s="1460" t="s">
        <v>5197</v>
      </c>
      <c r="DMA1" s="1460" t="s">
        <v>5197</v>
      </c>
      <c r="DMB1" s="1460" t="s">
        <v>5197</v>
      </c>
      <c r="DMC1" s="1460" t="s">
        <v>5197</v>
      </c>
      <c r="DMD1" s="1460" t="s">
        <v>5197</v>
      </c>
      <c r="DME1" s="1460" t="s">
        <v>5197</v>
      </c>
      <c r="DMF1" s="1460" t="s">
        <v>5197</v>
      </c>
      <c r="DMG1" s="1460" t="s">
        <v>5197</v>
      </c>
      <c r="DMH1" s="1460" t="s">
        <v>5197</v>
      </c>
      <c r="DMI1" s="1460" t="s">
        <v>5197</v>
      </c>
      <c r="DMJ1" s="1460" t="s">
        <v>5197</v>
      </c>
      <c r="DMK1" s="1460" t="s">
        <v>5197</v>
      </c>
      <c r="DML1" s="1460" t="s">
        <v>5197</v>
      </c>
      <c r="DMM1" s="1460" t="s">
        <v>5197</v>
      </c>
      <c r="DMN1" s="1460" t="s">
        <v>5197</v>
      </c>
      <c r="DMO1" s="1460" t="s">
        <v>5197</v>
      </c>
      <c r="DMP1" s="1460" t="s">
        <v>5197</v>
      </c>
      <c r="DMQ1" s="1460" t="s">
        <v>5197</v>
      </c>
      <c r="DMR1" s="1460" t="s">
        <v>5197</v>
      </c>
      <c r="DMS1" s="1460" t="s">
        <v>5197</v>
      </c>
      <c r="DMT1" s="1460" t="s">
        <v>5197</v>
      </c>
      <c r="DMU1" s="1460" t="s">
        <v>5197</v>
      </c>
      <c r="DMV1" s="1460" t="s">
        <v>5197</v>
      </c>
      <c r="DMW1" s="1460" t="s">
        <v>5197</v>
      </c>
      <c r="DMX1" s="1460" t="s">
        <v>5197</v>
      </c>
      <c r="DMY1" s="1460" t="s">
        <v>5197</v>
      </c>
      <c r="DMZ1" s="1460" t="s">
        <v>5197</v>
      </c>
      <c r="DNA1" s="1460" t="s">
        <v>5197</v>
      </c>
      <c r="DNB1" s="1460" t="s">
        <v>5197</v>
      </c>
      <c r="DNC1" s="1460" t="s">
        <v>5197</v>
      </c>
      <c r="DND1" s="1460" t="s">
        <v>5197</v>
      </c>
      <c r="DNE1" s="1460" t="s">
        <v>5197</v>
      </c>
      <c r="DNF1" s="1460" t="s">
        <v>5197</v>
      </c>
      <c r="DNG1" s="1460" t="s">
        <v>5197</v>
      </c>
      <c r="DNH1" s="1460" t="s">
        <v>5197</v>
      </c>
      <c r="DNI1" s="1460" t="s">
        <v>5197</v>
      </c>
      <c r="DNJ1" s="1460" t="s">
        <v>5197</v>
      </c>
      <c r="DNK1" s="1460" t="s">
        <v>5197</v>
      </c>
      <c r="DNL1" s="1460" t="s">
        <v>5197</v>
      </c>
      <c r="DNM1" s="1460" t="s">
        <v>5197</v>
      </c>
      <c r="DNN1" s="1460" t="s">
        <v>5197</v>
      </c>
      <c r="DNO1" s="1460" t="s">
        <v>5197</v>
      </c>
      <c r="DNP1" s="1460" t="s">
        <v>5197</v>
      </c>
      <c r="DNQ1" s="1460" t="s">
        <v>5197</v>
      </c>
      <c r="DNR1" s="1460" t="s">
        <v>5197</v>
      </c>
      <c r="DNS1" s="1460" t="s">
        <v>5197</v>
      </c>
      <c r="DNT1" s="1460" t="s">
        <v>5197</v>
      </c>
      <c r="DNU1" s="1460" t="s">
        <v>5197</v>
      </c>
      <c r="DNV1" s="1460" t="s">
        <v>5197</v>
      </c>
      <c r="DNW1" s="1460" t="s">
        <v>5197</v>
      </c>
      <c r="DNX1" s="1460" t="s">
        <v>5197</v>
      </c>
      <c r="DNY1" s="1460" t="s">
        <v>5197</v>
      </c>
      <c r="DNZ1" s="1460" t="s">
        <v>5197</v>
      </c>
      <c r="DOA1" s="1460" t="s">
        <v>5197</v>
      </c>
      <c r="DOB1" s="1460" t="s">
        <v>5197</v>
      </c>
      <c r="DOC1" s="1460" t="s">
        <v>5197</v>
      </c>
      <c r="DOD1" s="1460" t="s">
        <v>5197</v>
      </c>
      <c r="DOE1" s="1460" t="s">
        <v>5197</v>
      </c>
      <c r="DOF1" s="1460" t="s">
        <v>5197</v>
      </c>
      <c r="DOG1" s="1460" t="s">
        <v>5197</v>
      </c>
      <c r="DOH1" s="1460" t="s">
        <v>5197</v>
      </c>
      <c r="DOI1" s="1460" t="s">
        <v>5197</v>
      </c>
      <c r="DOJ1" s="1460" t="s">
        <v>5197</v>
      </c>
      <c r="DOK1" s="1460" t="s">
        <v>5197</v>
      </c>
      <c r="DOL1" s="1460" t="s">
        <v>5197</v>
      </c>
      <c r="DOM1" s="1460" t="s">
        <v>5197</v>
      </c>
      <c r="DON1" s="1460" t="s">
        <v>5197</v>
      </c>
      <c r="DOO1" s="1460" t="s">
        <v>5197</v>
      </c>
      <c r="DOP1" s="1460" t="s">
        <v>5197</v>
      </c>
      <c r="DOQ1" s="1460" t="s">
        <v>5197</v>
      </c>
      <c r="DOR1" s="1460" t="s">
        <v>5197</v>
      </c>
      <c r="DOS1" s="1460" t="s">
        <v>5197</v>
      </c>
      <c r="DOT1" s="1460" t="s">
        <v>5197</v>
      </c>
      <c r="DOU1" s="1460" t="s">
        <v>5197</v>
      </c>
      <c r="DOV1" s="1460" t="s">
        <v>5197</v>
      </c>
      <c r="DOW1" s="1460" t="s">
        <v>5197</v>
      </c>
      <c r="DOX1" s="1460" t="s">
        <v>5197</v>
      </c>
      <c r="DOY1" s="1460" t="s">
        <v>5197</v>
      </c>
      <c r="DOZ1" s="1460" t="s">
        <v>5197</v>
      </c>
      <c r="DPA1" s="1460" t="s">
        <v>5197</v>
      </c>
      <c r="DPB1" s="1460" t="s">
        <v>5197</v>
      </c>
      <c r="DPC1" s="1460" t="s">
        <v>5197</v>
      </c>
      <c r="DPD1" s="1460" t="s">
        <v>5197</v>
      </c>
      <c r="DPE1" s="1460" t="s">
        <v>5197</v>
      </c>
      <c r="DPF1" s="1460" t="s">
        <v>5197</v>
      </c>
      <c r="DPG1" s="1460" t="s">
        <v>5197</v>
      </c>
      <c r="DPH1" s="1460" t="s">
        <v>5197</v>
      </c>
      <c r="DPI1" s="1460" t="s">
        <v>5197</v>
      </c>
      <c r="DPJ1" s="1460" t="s">
        <v>5197</v>
      </c>
      <c r="DPK1" s="1460" t="s">
        <v>5197</v>
      </c>
      <c r="DPL1" s="1460" t="s">
        <v>5197</v>
      </c>
      <c r="DPM1" s="1460" t="s">
        <v>5197</v>
      </c>
      <c r="DPN1" s="1460" t="s">
        <v>5197</v>
      </c>
      <c r="DPO1" s="1460" t="s">
        <v>5197</v>
      </c>
      <c r="DPP1" s="1460" t="s">
        <v>5197</v>
      </c>
      <c r="DPQ1" s="1460" t="s">
        <v>5197</v>
      </c>
      <c r="DPR1" s="1460" t="s">
        <v>5197</v>
      </c>
      <c r="DPS1" s="1460" t="s">
        <v>5197</v>
      </c>
      <c r="DPT1" s="1460" t="s">
        <v>5197</v>
      </c>
      <c r="DPU1" s="1460" t="s">
        <v>5197</v>
      </c>
      <c r="DPV1" s="1460" t="s">
        <v>5197</v>
      </c>
      <c r="DPW1" s="1460" t="s">
        <v>5197</v>
      </c>
      <c r="DPX1" s="1460" t="s">
        <v>5197</v>
      </c>
      <c r="DPY1" s="1460" t="s">
        <v>5197</v>
      </c>
      <c r="DPZ1" s="1460" t="s">
        <v>5197</v>
      </c>
      <c r="DQA1" s="1460" t="s">
        <v>5197</v>
      </c>
      <c r="DQB1" s="1460" t="s">
        <v>5197</v>
      </c>
      <c r="DQC1" s="1460" t="s">
        <v>5197</v>
      </c>
      <c r="DQD1" s="1460" t="s">
        <v>5197</v>
      </c>
      <c r="DQE1" s="1460" t="s">
        <v>5197</v>
      </c>
      <c r="DQF1" s="1460" t="s">
        <v>5197</v>
      </c>
      <c r="DQG1" s="1460" t="s">
        <v>5197</v>
      </c>
      <c r="DQH1" s="1460" t="s">
        <v>5197</v>
      </c>
      <c r="DQI1" s="1460" t="s">
        <v>5197</v>
      </c>
      <c r="DQJ1" s="1460" t="s">
        <v>5197</v>
      </c>
      <c r="DQK1" s="1460" t="s">
        <v>5197</v>
      </c>
      <c r="DQL1" s="1460" t="s">
        <v>5197</v>
      </c>
      <c r="DQM1" s="1460" t="s">
        <v>5197</v>
      </c>
      <c r="DQN1" s="1460" t="s">
        <v>5197</v>
      </c>
      <c r="DQO1" s="1460" t="s">
        <v>5197</v>
      </c>
      <c r="DQP1" s="1460" t="s">
        <v>5197</v>
      </c>
      <c r="DQQ1" s="1460" t="s">
        <v>5197</v>
      </c>
      <c r="DQR1" s="1460" t="s">
        <v>5197</v>
      </c>
      <c r="DQS1" s="1460" t="s">
        <v>5197</v>
      </c>
      <c r="DQT1" s="1460" t="s">
        <v>5197</v>
      </c>
      <c r="DQU1" s="1460" t="s">
        <v>5197</v>
      </c>
      <c r="DQV1" s="1460" t="s">
        <v>5197</v>
      </c>
      <c r="DQW1" s="1460" t="s">
        <v>5197</v>
      </c>
      <c r="DQX1" s="1460" t="s">
        <v>5197</v>
      </c>
      <c r="DQY1" s="1460" t="s">
        <v>5197</v>
      </c>
      <c r="DQZ1" s="1460" t="s">
        <v>5197</v>
      </c>
      <c r="DRA1" s="1460" t="s">
        <v>5197</v>
      </c>
      <c r="DRB1" s="1460" t="s">
        <v>5197</v>
      </c>
      <c r="DRC1" s="1460" t="s">
        <v>5197</v>
      </c>
      <c r="DRD1" s="1460" t="s">
        <v>5197</v>
      </c>
      <c r="DRE1" s="1460" t="s">
        <v>5197</v>
      </c>
      <c r="DRF1" s="1460" t="s">
        <v>5197</v>
      </c>
      <c r="DRG1" s="1460" t="s">
        <v>5197</v>
      </c>
      <c r="DRH1" s="1460" t="s">
        <v>5197</v>
      </c>
      <c r="DRI1" s="1460" t="s">
        <v>5197</v>
      </c>
      <c r="DRJ1" s="1460" t="s">
        <v>5197</v>
      </c>
      <c r="DRK1" s="1460" t="s">
        <v>5197</v>
      </c>
      <c r="DRL1" s="1460" t="s">
        <v>5197</v>
      </c>
      <c r="DRM1" s="1460" t="s">
        <v>5197</v>
      </c>
      <c r="DRN1" s="1460" t="s">
        <v>5197</v>
      </c>
      <c r="DRO1" s="1460" t="s">
        <v>5197</v>
      </c>
      <c r="DRP1" s="1460" t="s">
        <v>5197</v>
      </c>
      <c r="DRQ1" s="1460" t="s">
        <v>5197</v>
      </c>
      <c r="DRR1" s="1460" t="s">
        <v>5197</v>
      </c>
      <c r="DRS1" s="1460" t="s">
        <v>5197</v>
      </c>
      <c r="DRT1" s="1460" t="s">
        <v>5197</v>
      </c>
      <c r="DRU1" s="1460" t="s">
        <v>5197</v>
      </c>
      <c r="DRV1" s="1460" t="s">
        <v>5197</v>
      </c>
      <c r="DRW1" s="1460" t="s">
        <v>5197</v>
      </c>
      <c r="DRX1" s="1460" t="s">
        <v>5197</v>
      </c>
      <c r="DRY1" s="1460" t="s">
        <v>5197</v>
      </c>
      <c r="DRZ1" s="1460" t="s">
        <v>5197</v>
      </c>
      <c r="DSA1" s="1460" t="s">
        <v>5197</v>
      </c>
      <c r="DSB1" s="1460" t="s">
        <v>5197</v>
      </c>
      <c r="DSC1" s="1460" t="s">
        <v>5197</v>
      </c>
      <c r="DSD1" s="1460" t="s">
        <v>5197</v>
      </c>
      <c r="DSE1" s="1460" t="s">
        <v>5197</v>
      </c>
      <c r="DSF1" s="1460" t="s">
        <v>5197</v>
      </c>
      <c r="DSG1" s="1460" t="s">
        <v>5197</v>
      </c>
      <c r="DSH1" s="1460" t="s">
        <v>5197</v>
      </c>
      <c r="DSI1" s="1460" t="s">
        <v>5197</v>
      </c>
      <c r="DSJ1" s="1460" t="s">
        <v>5197</v>
      </c>
      <c r="DSK1" s="1460" t="s">
        <v>5197</v>
      </c>
      <c r="DSL1" s="1460" t="s">
        <v>5197</v>
      </c>
      <c r="DSM1" s="1460" t="s">
        <v>5197</v>
      </c>
      <c r="DSN1" s="1460" t="s">
        <v>5197</v>
      </c>
      <c r="DSO1" s="1460" t="s">
        <v>5197</v>
      </c>
      <c r="DSP1" s="1460" t="s">
        <v>5197</v>
      </c>
      <c r="DSQ1" s="1460" t="s">
        <v>5197</v>
      </c>
      <c r="DSR1" s="1460" t="s">
        <v>5197</v>
      </c>
      <c r="DSS1" s="1460" t="s">
        <v>5197</v>
      </c>
      <c r="DST1" s="1460" t="s">
        <v>5197</v>
      </c>
      <c r="DSU1" s="1460" t="s">
        <v>5197</v>
      </c>
      <c r="DSV1" s="1460" t="s">
        <v>5197</v>
      </c>
      <c r="DSW1" s="1460" t="s">
        <v>5197</v>
      </c>
      <c r="DSX1" s="1460" t="s">
        <v>5197</v>
      </c>
      <c r="DSY1" s="1460" t="s">
        <v>5197</v>
      </c>
      <c r="DSZ1" s="1460" t="s">
        <v>5197</v>
      </c>
      <c r="DTA1" s="1460" t="s">
        <v>5197</v>
      </c>
      <c r="DTB1" s="1460" t="s">
        <v>5197</v>
      </c>
      <c r="DTC1" s="1460" t="s">
        <v>5197</v>
      </c>
      <c r="DTD1" s="1460" t="s">
        <v>5197</v>
      </c>
      <c r="DTE1" s="1460" t="s">
        <v>5197</v>
      </c>
      <c r="DTF1" s="1460" t="s">
        <v>5197</v>
      </c>
      <c r="DTG1" s="1460" t="s">
        <v>5197</v>
      </c>
      <c r="DTH1" s="1460" t="s">
        <v>5197</v>
      </c>
      <c r="DTI1" s="1460" t="s">
        <v>5197</v>
      </c>
      <c r="DTJ1" s="1460" t="s">
        <v>5197</v>
      </c>
      <c r="DTK1" s="1460" t="s">
        <v>5197</v>
      </c>
      <c r="DTL1" s="1460" t="s">
        <v>5197</v>
      </c>
      <c r="DTM1" s="1460" t="s">
        <v>5197</v>
      </c>
      <c r="DTN1" s="1460" t="s">
        <v>5197</v>
      </c>
      <c r="DTO1" s="1460" t="s">
        <v>5197</v>
      </c>
      <c r="DTP1" s="1460" t="s">
        <v>5197</v>
      </c>
      <c r="DTQ1" s="1460" t="s">
        <v>5197</v>
      </c>
      <c r="DTR1" s="1460" t="s">
        <v>5197</v>
      </c>
      <c r="DTS1" s="1460" t="s">
        <v>5197</v>
      </c>
      <c r="DTT1" s="1460" t="s">
        <v>5197</v>
      </c>
      <c r="DTU1" s="1460" t="s">
        <v>5197</v>
      </c>
      <c r="DTV1" s="1460" t="s">
        <v>5197</v>
      </c>
      <c r="DTW1" s="1460" t="s">
        <v>5197</v>
      </c>
      <c r="DTX1" s="1460" t="s">
        <v>5197</v>
      </c>
      <c r="DTY1" s="1460" t="s">
        <v>5197</v>
      </c>
      <c r="DTZ1" s="1460" t="s">
        <v>5197</v>
      </c>
      <c r="DUA1" s="1460" t="s">
        <v>5197</v>
      </c>
      <c r="DUB1" s="1460" t="s">
        <v>5197</v>
      </c>
      <c r="DUC1" s="1460" t="s">
        <v>5197</v>
      </c>
      <c r="DUD1" s="1460" t="s">
        <v>5197</v>
      </c>
      <c r="DUE1" s="1460" t="s">
        <v>5197</v>
      </c>
      <c r="DUF1" s="1460" t="s">
        <v>5197</v>
      </c>
      <c r="DUG1" s="1460" t="s">
        <v>5197</v>
      </c>
      <c r="DUH1" s="1460" t="s">
        <v>5197</v>
      </c>
      <c r="DUI1" s="1460" t="s">
        <v>5197</v>
      </c>
      <c r="DUJ1" s="1460" t="s">
        <v>5197</v>
      </c>
      <c r="DUK1" s="1460" t="s">
        <v>5197</v>
      </c>
      <c r="DUL1" s="1460" t="s">
        <v>5197</v>
      </c>
      <c r="DUM1" s="1460" t="s">
        <v>5197</v>
      </c>
      <c r="DUN1" s="1460" t="s">
        <v>5197</v>
      </c>
      <c r="DUO1" s="1460" t="s">
        <v>5197</v>
      </c>
      <c r="DUP1" s="1460" t="s">
        <v>5197</v>
      </c>
      <c r="DUQ1" s="1460" t="s">
        <v>5197</v>
      </c>
      <c r="DUR1" s="1460" t="s">
        <v>5197</v>
      </c>
      <c r="DUS1" s="1460" t="s">
        <v>5197</v>
      </c>
      <c r="DUT1" s="1460" t="s">
        <v>5197</v>
      </c>
      <c r="DUU1" s="1460" t="s">
        <v>5197</v>
      </c>
      <c r="DUV1" s="1460" t="s">
        <v>5197</v>
      </c>
      <c r="DUW1" s="1460" t="s">
        <v>5197</v>
      </c>
      <c r="DUX1" s="1460" t="s">
        <v>5197</v>
      </c>
      <c r="DUY1" s="1460" t="s">
        <v>5197</v>
      </c>
      <c r="DUZ1" s="1460" t="s">
        <v>5197</v>
      </c>
      <c r="DVA1" s="1460" t="s">
        <v>5197</v>
      </c>
      <c r="DVB1" s="1460" t="s">
        <v>5197</v>
      </c>
      <c r="DVC1" s="1460" t="s">
        <v>5197</v>
      </c>
      <c r="DVD1" s="1460" t="s">
        <v>5197</v>
      </c>
      <c r="DVE1" s="1460" t="s">
        <v>5197</v>
      </c>
      <c r="DVF1" s="1460" t="s">
        <v>5197</v>
      </c>
      <c r="DVG1" s="1460" t="s">
        <v>5197</v>
      </c>
      <c r="DVH1" s="1460" t="s">
        <v>5197</v>
      </c>
      <c r="DVI1" s="1460" t="s">
        <v>5197</v>
      </c>
      <c r="DVJ1" s="1460" t="s">
        <v>5197</v>
      </c>
      <c r="DVK1" s="1460" t="s">
        <v>5197</v>
      </c>
      <c r="DVL1" s="1460" t="s">
        <v>5197</v>
      </c>
      <c r="DVM1" s="1460" t="s">
        <v>5197</v>
      </c>
      <c r="DVN1" s="1460" t="s">
        <v>5197</v>
      </c>
      <c r="DVO1" s="1460" t="s">
        <v>5197</v>
      </c>
      <c r="DVP1" s="1460" t="s">
        <v>5197</v>
      </c>
      <c r="DVQ1" s="1460" t="s">
        <v>5197</v>
      </c>
      <c r="DVR1" s="1460" t="s">
        <v>5197</v>
      </c>
      <c r="DVS1" s="1460" t="s">
        <v>5197</v>
      </c>
      <c r="DVT1" s="1460" t="s">
        <v>5197</v>
      </c>
      <c r="DVU1" s="1460" t="s">
        <v>5197</v>
      </c>
      <c r="DVV1" s="1460" t="s">
        <v>5197</v>
      </c>
      <c r="DVW1" s="1460" t="s">
        <v>5197</v>
      </c>
      <c r="DVX1" s="1460" t="s">
        <v>5197</v>
      </c>
      <c r="DVY1" s="1460" t="s">
        <v>5197</v>
      </c>
      <c r="DVZ1" s="1460" t="s">
        <v>5197</v>
      </c>
      <c r="DWA1" s="1460" t="s">
        <v>5197</v>
      </c>
      <c r="DWB1" s="1460" t="s">
        <v>5197</v>
      </c>
      <c r="DWC1" s="1460" t="s">
        <v>5197</v>
      </c>
      <c r="DWD1" s="1460" t="s">
        <v>5197</v>
      </c>
      <c r="DWE1" s="1460" t="s">
        <v>5197</v>
      </c>
      <c r="DWF1" s="1460" t="s">
        <v>5197</v>
      </c>
      <c r="DWG1" s="1460" t="s">
        <v>5197</v>
      </c>
      <c r="DWH1" s="1460" t="s">
        <v>5197</v>
      </c>
      <c r="DWI1" s="1460" t="s">
        <v>5197</v>
      </c>
      <c r="DWJ1" s="1460" t="s">
        <v>5197</v>
      </c>
      <c r="DWK1" s="1460" t="s">
        <v>5197</v>
      </c>
      <c r="DWL1" s="1460" t="s">
        <v>5197</v>
      </c>
      <c r="DWM1" s="1460" t="s">
        <v>5197</v>
      </c>
      <c r="DWN1" s="1460" t="s">
        <v>5197</v>
      </c>
      <c r="DWO1" s="1460" t="s">
        <v>5197</v>
      </c>
      <c r="DWP1" s="1460" t="s">
        <v>5197</v>
      </c>
      <c r="DWQ1" s="1460" t="s">
        <v>5197</v>
      </c>
      <c r="DWR1" s="1460" t="s">
        <v>5197</v>
      </c>
      <c r="DWS1" s="1460" t="s">
        <v>5197</v>
      </c>
      <c r="DWT1" s="1460" t="s">
        <v>5197</v>
      </c>
      <c r="DWU1" s="1460" t="s">
        <v>5197</v>
      </c>
      <c r="DWV1" s="1460" t="s">
        <v>5197</v>
      </c>
      <c r="DWW1" s="1460" t="s">
        <v>5197</v>
      </c>
      <c r="DWX1" s="1460" t="s">
        <v>5197</v>
      </c>
      <c r="DWY1" s="1460" t="s">
        <v>5197</v>
      </c>
      <c r="DWZ1" s="1460" t="s">
        <v>5197</v>
      </c>
      <c r="DXA1" s="1460" t="s">
        <v>5197</v>
      </c>
      <c r="DXB1" s="1460" t="s">
        <v>5197</v>
      </c>
      <c r="DXC1" s="1460" t="s">
        <v>5197</v>
      </c>
      <c r="DXD1" s="1460" t="s">
        <v>5197</v>
      </c>
      <c r="DXE1" s="1460" t="s">
        <v>5197</v>
      </c>
      <c r="DXF1" s="1460" t="s">
        <v>5197</v>
      </c>
      <c r="DXG1" s="1460" t="s">
        <v>5197</v>
      </c>
      <c r="DXH1" s="1460" t="s">
        <v>5197</v>
      </c>
      <c r="DXI1" s="1460" t="s">
        <v>5197</v>
      </c>
      <c r="DXJ1" s="1460" t="s">
        <v>5197</v>
      </c>
      <c r="DXK1" s="1460" t="s">
        <v>5197</v>
      </c>
      <c r="DXL1" s="1460" t="s">
        <v>5197</v>
      </c>
      <c r="DXM1" s="1460" t="s">
        <v>5197</v>
      </c>
      <c r="DXN1" s="1460" t="s">
        <v>5197</v>
      </c>
      <c r="DXO1" s="1460" t="s">
        <v>5197</v>
      </c>
      <c r="DXP1" s="1460" t="s">
        <v>5197</v>
      </c>
      <c r="DXQ1" s="1460" t="s">
        <v>5197</v>
      </c>
      <c r="DXR1" s="1460" t="s">
        <v>5197</v>
      </c>
      <c r="DXS1" s="1460" t="s">
        <v>5197</v>
      </c>
      <c r="DXT1" s="1460" t="s">
        <v>5197</v>
      </c>
      <c r="DXU1" s="1460" t="s">
        <v>5197</v>
      </c>
      <c r="DXV1" s="1460" t="s">
        <v>5197</v>
      </c>
      <c r="DXW1" s="1460" t="s">
        <v>5197</v>
      </c>
      <c r="DXX1" s="1460" t="s">
        <v>5197</v>
      </c>
      <c r="DXY1" s="1460" t="s">
        <v>5197</v>
      </c>
      <c r="DXZ1" s="1460" t="s">
        <v>5197</v>
      </c>
      <c r="DYA1" s="1460" t="s">
        <v>5197</v>
      </c>
      <c r="DYB1" s="1460" t="s">
        <v>5197</v>
      </c>
      <c r="DYC1" s="1460" t="s">
        <v>5197</v>
      </c>
      <c r="DYD1" s="1460" t="s">
        <v>5197</v>
      </c>
      <c r="DYE1" s="1460" t="s">
        <v>5197</v>
      </c>
      <c r="DYF1" s="1460" t="s">
        <v>5197</v>
      </c>
      <c r="DYG1" s="1460" t="s">
        <v>5197</v>
      </c>
      <c r="DYH1" s="1460" t="s">
        <v>5197</v>
      </c>
      <c r="DYI1" s="1460" t="s">
        <v>5197</v>
      </c>
      <c r="DYJ1" s="1460" t="s">
        <v>5197</v>
      </c>
      <c r="DYK1" s="1460" t="s">
        <v>5197</v>
      </c>
      <c r="DYL1" s="1460" t="s">
        <v>5197</v>
      </c>
      <c r="DYM1" s="1460" t="s">
        <v>5197</v>
      </c>
      <c r="DYN1" s="1460" t="s">
        <v>5197</v>
      </c>
      <c r="DYO1" s="1460" t="s">
        <v>5197</v>
      </c>
      <c r="DYP1" s="1460" t="s">
        <v>5197</v>
      </c>
      <c r="DYQ1" s="1460" t="s">
        <v>5197</v>
      </c>
      <c r="DYR1" s="1460" t="s">
        <v>5197</v>
      </c>
      <c r="DYS1" s="1460" t="s">
        <v>5197</v>
      </c>
      <c r="DYT1" s="1460" t="s">
        <v>5197</v>
      </c>
      <c r="DYU1" s="1460" t="s">
        <v>5197</v>
      </c>
      <c r="DYV1" s="1460" t="s">
        <v>5197</v>
      </c>
      <c r="DYW1" s="1460" t="s">
        <v>5197</v>
      </c>
      <c r="DYX1" s="1460" t="s">
        <v>5197</v>
      </c>
      <c r="DYY1" s="1460" t="s">
        <v>5197</v>
      </c>
      <c r="DYZ1" s="1460" t="s">
        <v>5197</v>
      </c>
      <c r="DZA1" s="1460" t="s">
        <v>5197</v>
      </c>
      <c r="DZB1" s="1460" t="s">
        <v>5197</v>
      </c>
      <c r="DZC1" s="1460" t="s">
        <v>5197</v>
      </c>
      <c r="DZD1" s="1460" t="s">
        <v>5197</v>
      </c>
      <c r="DZE1" s="1460" t="s">
        <v>5197</v>
      </c>
      <c r="DZF1" s="1460" t="s">
        <v>5197</v>
      </c>
      <c r="DZG1" s="1460" t="s">
        <v>5197</v>
      </c>
      <c r="DZH1" s="1460" t="s">
        <v>5197</v>
      </c>
      <c r="DZI1" s="1460" t="s">
        <v>5197</v>
      </c>
      <c r="DZJ1" s="1460" t="s">
        <v>5197</v>
      </c>
      <c r="DZK1" s="1460" t="s">
        <v>5197</v>
      </c>
      <c r="DZL1" s="1460" t="s">
        <v>5197</v>
      </c>
      <c r="DZM1" s="1460" t="s">
        <v>5197</v>
      </c>
      <c r="DZN1" s="1460" t="s">
        <v>5197</v>
      </c>
      <c r="DZO1" s="1460" t="s">
        <v>5197</v>
      </c>
      <c r="DZP1" s="1460" t="s">
        <v>5197</v>
      </c>
      <c r="DZQ1" s="1460" t="s">
        <v>5197</v>
      </c>
      <c r="DZR1" s="1460" t="s">
        <v>5197</v>
      </c>
      <c r="DZS1" s="1460" t="s">
        <v>5197</v>
      </c>
      <c r="DZT1" s="1460" t="s">
        <v>5197</v>
      </c>
      <c r="DZU1" s="1460" t="s">
        <v>5197</v>
      </c>
      <c r="DZV1" s="1460" t="s">
        <v>5197</v>
      </c>
      <c r="DZW1" s="1460" t="s">
        <v>5197</v>
      </c>
      <c r="DZX1" s="1460" t="s">
        <v>5197</v>
      </c>
      <c r="DZY1" s="1460" t="s">
        <v>5197</v>
      </c>
      <c r="DZZ1" s="1460" t="s">
        <v>5197</v>
      </c>
      <c r="EAA1" s="1460" t="s">
        <v>5197</v>
      </c>
      <c r="EAB1" s="1460" t="s">
        <v>5197</v>
      </c>
      <c r="EAC1" s="1460" t="s">
        <v>5197</v>
      </c>
      <c r="EAD1" s="1460" t="s">
        <v>5197</v>
      </c>
      <c r="EAE1" s="1460" t="s">
        <v>5197</v>
      </c>
      <c r="EAF1" s="1460" t="s">
        <v>5197</v>
      </c>
      <c r="EAG1" s="1460" t="s">
        <v>5197</v>
      </c>
      <c r="EAH1" s="1460" t="s">
        <v>5197</v>
      </c>
      <c r="EAI1" s="1460" t="s">
        <v>5197</v>
      </c>
      <c r="EAJ1" s="1460" t="s">
        <v>5197</v>
      </c>
      <c r="EAK1" s="1460" t="s">
        <v>5197</v>
      </c>
      <c r="EAL1" s="1460" t="s">
        <v>5197</v>
      </c>
      <c r="EAM1" s="1460" t="s">
        <v>5197</v>
      </c>
      <c r="EAN1" s="1460" t="s">
        <v>5197</v>
      </c>
      <c r="EAO1" s="1460" t="s">
        <v>5197</v>
      </c>
      <c r="EAP1" s="1460" t="s">
        <v>5197</v>
      </c>
      <c r="EAQ1" s="1460" t="s">
        <v>5197</v>
      </c>
      <c r="EAR1" s="1460" t="s">
        <v>5197</v>
      </c>
      <c r="EAS1" s="1460" t="s">
        <v>5197</v>
      </c>
      <c r="EAT1" s="1460" t="s">
        <v>5197</v>
      </c>
      <c r="EAU1" s="1460" t="s">
        <v>5197</v>
      </c>
      <c r="EAV1" s="1460" t="s">
        <v>5197</v>
      </c>
      <c r="EAW1" s="1460" t="s">
        <v>5197</v>
      </c>
      <c r="EAX1" s="1460" t="s">
        <v>5197</v>
      </c>
      <c r="EAY1" s="1460" t="s">
        <v>5197</v>
      </c>
      <c r="EAZ1" s="1460" t="s">
        <v>5197</v>
      </c>
      <c r="EBA1" s="1460" t="s">
        <v>5197</v>
      </c>
      <c r="EBB1" s="1460" t="s">
        <v>5197</v>
      </c>
      <c r="EBC1" s="1460" t="s">
        <v>5197</v>
      </c>
      <c r="EBD1" s="1460" t="s">
        <v>5197</v>
      </c>
      <c r="EBE1" s="1460" t="s">
        <v>5197</v>
      </c>
      <c r="EBF1" s="1460" t="s">
        <v>5197</v>
      </c>
      <c r="EBG1" s="1460" t="s">
        <v>5197</v>
      </c>
      <c r="EBH1" s="1460" t="s">
        <v>5197</v>
      </c>
      <c r="EBI1" s="1460" t="s">
        <v>5197</v>
      </c>
      <c r="EBJ1" s="1460" t="s">
        <v>5197</v>
      </c>
      <c r="EBK1" s="1460" t="s">
        <v>5197</v>
      </c>
      <c r="EBL1" s="1460" t="s">
        <v>5197</v>
      </c>
      <c r="EBM1" s="1460" t="s">
        <v>5197</v>
      </c>
      <c r="EBN1" s="1460" t="s">
        <v>5197</v>
      </c>
      <c r="EBO1" s="1460" t="s">
        <v>5197</v>
      </c>
      <c r="EBP1" s="1460" t="s">
        <v>5197</v>
      </c>
      <c r="EBQ1" s="1460" t="s">
        <v>5197</v>
      </c>
      <c r="EBR1" s="1460" t="s">
        <v>5197</v>
      </c>
      <c r="EBS1" s="1460" t="s">
        <v>5197</v>
      </c>
      <c r="EBT1" s="1460" t="s">
        <v>5197</v>
      </c>
      <c r="EBU1" s="1460" t="s">
        <v>5197</v>
      </c>
      <c r="EBV1" s="1460" t="s">
        <v>5197</v>
      </c>
      <c r="EBW1" s="1460" t="s">
        <v>5197</v>
      </c>
      <c r="EBX1" s="1460" t="s">
        <v>5197</v>
      </c>
      <c r="EBY1" s="1460" t="s">
        <v>5197</v>
      </c>
      <c r="EBZ1" s="1460" t="s">
        <v>5197</v>
      </c>
      <c r="ECA1" s="1460" t="s">
        <v>5197</v>
      </c>
      <c r="ECB1" s="1460" t="s">
        <v>5197</v>
      </c>
      <c r="ECC1" s="1460" t="s">
        <v>5197</v>
      </c>
      <c r="ECD1" s="1460" t="s">
        <v>5197</v>
      </c>
      <c r="ECE1" s="1460" t="s">
        <v>5197</v>
      </c>
      <c r="ECF1" s="1460" t="s">
        <v>5197</v>
      </c>
      <c r="ECG1" s="1460" t="s">
        <v>5197</v>
      </c>
      <c r="ECH1" s="1460" t="s">
        <v>5197</v>
      </c>
      <c r="ECI1" s="1460" t="s">
        <v>5197</v>
      </c>
      <c r="ECJ1" s="1460" t="s">
        <v>5197</v>
      </c>
      <c r="ECK1" s="1460" t="s">
        <v>5197</v>
      </c>
      <c r="ECL1" s="1460" t="s">
        <v>5197</v>
      </c>
      <c r="ECM1" s="1460" t="s">
        <v>5197</v>
      </c>
      <c r="ECN1" s="1460" t="s">
        <v>5197</v>
      </c>
      <c r="ECO1" s="1460" t="s">
        <v>5197</v>
      </c>
      <c r="ECP1" s="1460" t="s">
        <v>5197</v>
      </c>
      <c r="ECQ1" s="1460" t="s">
        <v>5197</v>
      </c>
      <c r="ECR1" s="1460" t="s">
        <v>5197</v>
      </c>
      <c r="ECS1" s="1460" t="s">
        <v>5197</v>
      </c>
      <c r="ECT1" s="1460" t="s">
        <v>5197</v>
      </c>
      <c r="ECU1" s="1460" t="s">
        <v>5197</v>
      </c>
      <c r="ECV1" s="1460" t="s">
        <v>5197</v>
      </c>
      <c r="ECW1" s="1460" t="s">
        <v>5197</v>
      </c>
      <c r="ECX1" s="1460" t="s">
        <v>5197</v>
      </c>
      <c r="ECY1" s="1460" t="s">
        <v>5197</v>
      </c>
      <c r="ECZ1" s="1460" t="s">
        <v>5197</v>
      </c>
      <c r="EDA1" s="1460" t="s">
        <v>5197</v>
      </c>
      <c r="EDB1" s="1460" t="s">
        <v>5197</v>
      </c>
      <c r="EDC1" s="1460" t="s">
        <v>5197</v>
      </c>
      <c r="EDD1" s="1460" t="s">
        <v>5197</v>
      </c>
      <c r="EDE1" s="1460" t="s">
        <v>5197</v>
      </c>
      <c r="EDF1" s="1460" t="s">
        <v>5197</v>
      </c>
      <c r="EDG1" s="1460" t="s">
        <v>5197</v>
      </c>
      <c r="EDH1" s="1460" t="s">
        <v>5197</v>
      </c>
      <c r="EDI1" s="1460" t="s">
        <v>5197</v>
      </c>
      <c r="EDJ1" s="1460" t="s">
        <v>5197</v>
      </c>
      <c r="EDK1" s="1460" t="s">
        <v>5197</v>
      </c>
      <c r="EDL1" s="1460" t="s">
        <v>5197</v>
      </c>
      <c r="EDM1" s="1460" t="s">
        <v>5197</v>
      </c>
      <c r="EDN1" s="1460" t="s">
        <v>5197</v>
      </c>
      <c r="EDO1" s="1460" t="s">
        <v>5197</v>
      </c>
      <c r="EDP1" s="1460" t="s">
        <v>5197</v>
      </c>
      <c r="EDQ1" s="1460" t="s">
        <v>5197</v>
      </c>
      <c r="EDR1" s="1460" t="s">
        <v>5197</v>
      </c>
      <c r="EDS1" s="1460" t="s">
        <v>5197</v>
      </c>
      <c r="EDT1" s="1460" t="s">
        <v>5197</v>
      </c>
      <c r="EDU1" s="1460" t="s">
        <v>5197</v>
      </c>
      <c r="EDV1" s="1460" t="s">
        <v>5197</v>
      </c>
      <c r="EDW1" s="1460" t="s">
        <v>5197</v>
      </c>
      <c r="EDX1" s="1460" t="s">
        <v>5197</v>
      </c>
      <c r="EDY1" s="1460" t="s">
        <v>5197</v>
      </c>
      <c r="EDZ1" s="1460" t="s">
        <v>5197</v>
      </c>
      <c r="EEA1" s="1460" t="s">
        <v>5197</v>
      </c>
      <c r="EEB1" s="1460" t="s">
        <v>5197</v>
      </c>
      <c r="EEC1" s="1460" t="s">
        <v>5197</v>
      </c>
      <c r="EED1" s="1460" t="s">
        <v>5197</v>
      </c>
      <c r="EEE1" s="1460" t="s">
        <v>5197</v>
      </c>
      <c r="EEF1" s="1460" t="s">
        <v>5197</v>
      </c>
      <c r="EEG1" s="1460" t="s">
        <v>5197</v>
      </c>
      <c r="EEH1" s="1460" t="s">
        <v>5197</v>
      </c>
      <c r="EEI1" s="1460" t="s">
        <v>5197</v>
      </c>
      <c r="EEJ1" s="1460" t="s">
        <v>5197</v>
      </c>
      <c r="EEK1" s="1460" t="s">
        <v>5197</v>
      </c>
      <c r="EEL1" s="1460" t="s">
        <v>5197</v>
      </c>
      <c r="EEM1" s="1460" t="s">
        <v>5197</v>
      </c>
      <c r="EEN1" s="1460" t="s">
        <v>5197</v>
      </c>
      <c r="EEO1" s="1460" t="s">
        <v>5197</v>
      </c>
      <c r="EEP1" s="1460" t="s">
        <v>5197</v>
      </c>
      <c r="EEQ1" s="1460" t="s">
        <v>5197</v>
      </c>
      <c r="EER1" s="1460" t="s">
        <v>5197</v>
      </c>
      <c r="EES1" s="1460" t="s">
        <v>5197</v>
      </c>
      <c r="EET1" s="1460" t="s">
        <v>5197</v>
      </c>
      <c r="EEU1" s="1460" t="s">
        <v>5197</v>
      </c>
      <c r="EEV1" s="1460" t="s">
        <v>5197</v>
      </c>
      <c r="EEW1" s="1460" t="s">
        <v>5197</v>
      </c>
      <c r="EEX1" s="1460" t="s">
        <v>5197</v>
      </c>
      <c r="EEY1" s="1460" t="s">
        <v>5197</v>
      </c>
      <c r="EEZ1" s="1460" t="s">
        <v>5197</v>
      </c>
      <c r="EFA1" s="1460" t="s">
        <v>5197</v>
      </c>
      <c r="EFB1" s="1460" t="s">
        <v>5197</v>
      </c>
      <c r="EFC1" s="1460" t="s">
        <v>5197</v>
      </c>
      <c r="EFD1" s="1460" t="s">
        <v>5197</v>
      </c>
      <c r="EFE1" s="1460" t="s">
        <v>5197</v>
      </c>
      <c r="EFF1" s="1460" t="s">
        <v>5197</v>
      </c>
      <c r="EFG1" s="1460" t="s">
        <v>5197</v>
      </c>
      <c r="EFH1" s="1460" t="s">
        <v>5197</v>
      </c>
      <c r="EFI1" s="1460" t="s">
        <v>5197</v>
      </c>
      <c r="EFJ1" s="1460" t="s">
        <v>5197</v>
      </c>
      <c r="EFK1" s="1460" t="s">
        <v>5197</v>
      </c>
      <c r="EFL1" s="1460" t="s">
        <v>5197</v>
      </c>
      <c r="EFM1" s="1460" t="s">
        <v>5197</v>
      </c>
      <c r="EFN1" s="1460" t="s">
        <v>5197</v>
      </c>
      <c r="EFO1" s="1460" t="s">
        <v>5197</v>
      </c>
      <c r="EFP1" s="1460" t="s">
        <v>5197</v>
      </c>
      <c r="EFQ1" s="1460" t="s">
        <v>5197</v>
      </c>
      <c r="EFR1" s="1460" t="s">
        <v>5197</v>
      </c>
      <c r="EFS1" s="1460" t="s">
        <v>5197</v>
      </c>
      <c r="EFT1" s="1460" t="s">
        <v>5197</v>
      </c>
      <c r="EFU1" s="1460" t="s">
        <v>5197</v>
      </c>
      <c r="EFV1" s="1460" t="s">
        <v>5197</v>
      </c>
      <c r="EFW1" s="1460" t="s">
        <v>5197</v>
      </c>
      <c r="EFX1" s="1460" t="s">
        <v>5197</v>
      </c>
      <c r="EFY1" s="1460" t="s">
        <v>5197</v>
      </c>
      <c r="EFZ1" s="1460" t="s">
        <v>5197</v>
      </c>
      <c r="EGA1" s="1460" t="s">
        <v>5197</v>
      </c>
      <c r="EGB1" s="1460" t="s">
        <v>5197</v>
      </c>
      <c r="EGC1" s="1460" t="s">
        <v>5197</v>
      </c>
      <c r="EGD1" s="1460" t="s">
        <v>5197</v>
      </c>
      <c r="EGE1" s="1460" t="s">
        <v>5197</v>
      </c>
      <c r="EGF1" s="1460" t="s">
        <v>5197</v>
      </c>
      <c r="EGG1" s="1460" t="s">
        <v>5197</v>
      </c>
      <c r="EGH1" s="1460" t="s">
        <v>5197</v>
      </c>
      <c r="EGI1" s="1460" t="s">
        <v>5197</v>
      </c>
      <c r="EGJ1" s="1460" t="s">
        <v>5197</v>
      </c>
      <c r="EGK1" s="1460" t="s">
        <v>5197</v>
      </c>
      <c r="EGL1" s="1460" t="s">
        <v>5197</v>
      </c>
      <c r="EGM1" s="1460" t="s">
        <v>5197</v>
      </c>
      <c r="EGN1" s="1460" t="s">
        <v>5197</v>
      </c>
      <c r="EGO1" s="1460" t="s">
        <v>5197</v>
      </c>
      <c r="EGP1" s="1460" t="s">
        <v>5197</v>
      </c>
      <c r="EGQ1" s="1460" t="s">
        <v>5197</v>
      </c>
      <c r="EGR1" s="1460" t="s">
        <v>5197</v>
      </c>
      <c r="EGS1" s="1460" t="s">
        <v>5197</v>
      </c>
      <c r="EGT1" s="1460" t="s">
        <v>5197</v>
      </c>
      <c r="EGU1" s="1460" t="s">
        <v>5197</v>
      </c>
      <c r="EGV1" s="1460" t="s">
        <v>5197</v>
      </c>
      <c r="EGW1" s="1460" t="s">
        <v>5197</v>
      </c>
      <c r="EGX1" s="1460" t="s">
        <v>5197</v>
      </c>
      <c r="EGY1" s="1460" t="s">
        <v>5197</v>
      </c>
      <c r="EGZ1" s="1460" t="s">
        <v>5197</v>
      </c>
      <c r="EHA1" s="1460" t="s">
        <v>5197</v>
      </c>
      <c r="EHB1" s="1460" t="s">
        <v>5197</v>
      </c>
      <c r="EHC1" s="1460" t="s">
        <v>5197</v>
      </c>
      <c r="EHD1" s="1460" t="s">
        <v>5197</v>
      </c>
      <c r="EHE1" s="1460" t="s">
        <v>5197</v>
      </c>
      <c r="EHF1" s="1460" t="s">
        <v>5197</v>
      </c>
      <c r="EHG1" s="1460" t="s">
        <v>5197</v>
      </c>
      <c r="EHH1" s="1460" t="s">
        <v>5197</v>
      </c>
      <c r="EHI1" s="1460" t="s">
        <v>5197</v>
      </c>
      <c r="EHJ1" s="1460" t="s">
        <v>5197</v>
      </c>
      <c r="EHK1" s="1460" t="s">
        <v>5197</v>
      </c>
      <c r="EHL1" s="1460" t="s">
        <v>5197</v>
      </c>
      <c r="EHM1" s="1460" t="s">
        <v>5197</v>
      </c>
      <c r="EHN1" s="1460" t="s">
        <v>5197</v>
      </c>
      <c r="EHO1" s="1460" t="s">
        <v>5197</v>
      </c>
      <c r="EHP1" s="1460" t="s">
        <v>5197</v>
      </c>
      <c r="EHQ1" s="1460" t="s">
        <v>5197</v>
      </c>
      <c r="EHR1" s="1460" t="s">
        <v>5197</v>
      </c>
      <c r="EHS1" s="1460" t="s">
        <v>5197</v>
      </c>
      <c r="EHT1" s="1460" t="s">
        <v>5197</v>
      </c>
      <c r="EHU1" s="1460" t="s">
        <v>5197</v>
      </c>
      <c r="EHV1" s="1460" t="s">
        <v>5197</v>
      </c>
      <c r="EHW1" s="1460" t="s">
        <v>5197</v>
      </c>
      <c r="EHX1" s="1460" t="s">
        <v>5197</v>
      </c>
      <c r="EHY1" s="1460" t="s">
        <v>5197</v>
      </c>
      <c r="EHZ1" s="1460" t="s">
        <v>5197</v>
      </c>
      <c r="EIA1" s="1460" t="s">
        <v>5197</v>
      </c>
      <c r="EIB1" s="1460" t="s">
        <v>5197</v>
      </c>
      <c r="EIC1" s="1460" t="s">
        <v>5197</v>
      </c>
      <c r="EID1" s="1460" t="s">
        <v>5197</v>
      </c>
      <c r="EIE1" s="1460" t="s">
        <v>5197</v>
      </c>
      <c r="EIF1" s="1460" t="s">
        <v>5197</v>
      </c>
      <c r="EIG1" s="1460" t="s">
        <v>5197</v>
      </c>
      <c r="EIH1" s="1460" t="s">
        <v>5197</v>
      </c>
      <c r="EII1" s="1460" t="s">
        <v>5197</v>
      </c>
      <c r="EIJ1" s="1460" t="s">
        <v>5197</v>
      </c>
      <c r="EIK1" s="1460" t="s">
        <v>5197</v>
      </c>
      <c r="EIL1" s="1460" t="s">
        <v>5197</v>
      </c>
      <c r="EIM1" s="1460" t="s">
        <v>5197</v>
      </c>
      <c r="EIN1" s="1460" t="s">
        <v>5197</v>
      </c>
      <c r="EIO1" s="1460" t="s">
        <v>5197</v>
      </c>
      <c r="EIP1" s="1460" t="s">
        <v>5197</v>
      </c>
      <c r="EIQ1" s="1460" t="s">
        <v>5197</v>
      </c>
      <c r="EIR1" s="1460" t="s">
        <v>5197</v>
      </c>
      <c r="EIS1" s="1460" t="s">
        <v>5197</v>
      </c>
      <c r="EIT1" s="1460" t="s">
        <v>5197</v>
      </c>
      <c r="EIU1" s="1460" t="s">
        <v>5197</v>
      </c>
      <c r="EIV1" s="1460" t="s">
        <v>5197</v>
      </c>
      <c r="EIW1" s="1460" t="s">
        <v>5197</v>
      </c>
      <c r="EIX1" s="1460" t="s">
        <v>5197</v>
      </c>
      <c r="EIY1" s="1460" t="s">
        <v>5197</v>
      </c>
      <c r="EIZ1" s="1460" t="s">
        <v>5197</v>
      </c>
      <c r="EJA1" s="1460" t="s">
        <v>5197</v>
      </c>
      <c r="EJB1" s="1460" t="s">
        <v>5197</v>
      </c>
      <c r="EJC1" s="1460" t="s">
        <v>5197</v>
      </c>
      <c r="EJD1" s="1460" t="s">
        <v>5197</v>
      </c>
      <c r="EJE1" s="1460" t="s">
        <v>5197</v>
      </c>
      <c r="EJF1" s="1460" t="s">
        <v>5197</v>
      </c>
      <c r="EJG1" s="1460" t="s">
        <v>5197</v>
      </c>
      <c r="EJH1" s="1460" t="s">
        <v>5197</v>
      </c>
      <c r="EJI1" s="1460" t="s">
        <v>5197</v>
      </c>
      <c r="EJJ1" s="1460" t="s">
        <v>5197</v>
      </c>
      <c r="EJK1" s="1460" t="s">
        <v>5197</v>
      </c>
      <c r="EJL1" s="1460" t="s">
        <v>5197</v>
      </c>
      <c r="EJM1" s="1460" t="s">
        <v>5197</v>
      </c>
      <c r="EJN1" s="1460" t="s">
        <v>5197</v>
      </c>
      <c r="EJO1" s="1460" t="s">
        <v>5197</v>
      </c>
      <c r="EJP1" s="1460" t="s">
        <v>5197</v>
      </c>
      <c r="EJQ1" s="1460" t="s">
        <v>5197</v>
      </c>
      <c r="EJR1" s="1460" t="s">
        <v>5197</v>
      </c>
      <c r="EJS1" s="1460" t="s">
        <v>5197</v>
      </c>
      <c r="EJT1" s="1460" t="s">
        <v>5197</v>
      </c>
      <c r="EJU1" s="1460" t="s">
        <v>5197</v>
      </c>
      <c r="EJV1" s="1460" t="s">
        <v>5197</v>
      </c>
      <c r="EJW1" s="1460" t="s">
        <v>5197</v>
      </c>
      <c r="EJX1" s="1460" t="s">
        <v>5197</v>
      </c>
      <c r="EJY1" s="1460" t="s">
        <v>5197</v>
      </c>
      <c r="EJZ1" s="1460" t="s">
        <v>5197</v>
      </c>
      <c r="EKA1" s="1460" t="s">
        <v>5197</v>
      </c>
      <c r="EKB1" s="1460" t="s">
        <v>5197</v>
      </c>
      <c r="EKC1" s="1460" t="s">
        <v>5197</v>
      </c>
      <c r="EKD1" s="1460" t="s">
        <v>5197</v>
      </c>
      <c r="EKE1" s="1460" t="s">
        <v>5197</v>
      </c>
      <c r="EKF1" s="1460" t="s">
        <v>5197</v>
      </c>
      <c r="EKG1" s="1460" t="s">
        <v>5197</v>
      </c>
      <c r="EKH1" s="1460" t="s">
        <v>5197</v>
      </c>
      <c r="EKI1" s="1460" t="s">
        <v>5197</v>
      </c>
      <c r="EKJ1" s="1460" t="s">
        <v>5197</v>
      </c>
      <c r="EKK1" s="1460" t="s">
        <v>5197</v>
      </c>
      <c r="EKL1" s="1460" t="s">
        <v>5197</v>
      </c>
      <c r="EKM1" s="1460" t="s">
        <v>5197</v>
      </c>
      <c r="EKN1" s="1460" t="s">
        <v>5197</v>
      </c>
      <c r="EKO1" s="1460" t="s">
        <v>5197</v>
      </c>
      <c r="EKP1" s="1460" t="s">
        <v>5197</v>
      </c>
      <c r="EKQ1" s="1460" t="s">
        <v>5197</v>
      </c>
      <c r="EKR1" s="1460" t="s">
        <v>5197</v>
      </c>
      <c r="EKS1" s="1460" t="s">
        <v>5197</v>
      </c>
      <c r="EKT1" s="1460" t="s">
        <v>5197</v>
      </c>
      <c r="EKU1" s="1460" t="s">
        <v>5197</v>
      </c>
      <c r="EKV1" s="1460" t="s">
        <v>5197</v>
      </c>
      <c r="EKW1" s="1460" t="s">
        <v>5197</v>
      </c>
      <c r="EKX1" s="1460" t="s">
        <v>5197</v>
      </c>
      <c r="EKY1" s="1460" t="s">
        <v>5197</v>
      </c>
      <c r="EKZ1" s="1460" t="s">
        <v>5197</v>
      </c>
      <c r="ELA1" s="1460" t="s">
        <v>5197</v>
      </c>
      <c r="ELB1" s="1460" t="s">
        <v>5197</v>
      </c>
      <c r="ELC1" s="1460" t="s">
        <v>5197</v>
      </c>
      <c r="ELD1" s="1460" t="s">
        <v>5197</v>
      </c>
      <c r="ELE1" s="1460" t="s">
        <v>5197</v>
      </c>
      <c r="ELF1" s="1460" t="s">
        <v>5197</v>
      </c>
      <c r="ELG1" s="1460" t="s">
        <v>5197</v>
      </c>
      <c r="ELH1" s="1460" t="s">
        <v>5197</v>
      </c>
      <c r="ELI1" s="1460" t="s">
        <v>5197</v>
      </c>
      <c r="ELJ1" s="1460" t="s">
        <v>5197</v>
      </c>
      <c r="ELK1" s="1460" t="s">
        <v>5197</v>
      </c>
      <c r="ELL1" s="1460" t="s">
        <v>5197</v>
      </c>
      <c r="ELM1" s="1460" t="s">
        <v>5197</v>
      </c>
      <c r="ELN1" s="1460" t="s">
        <v>5197</v>
      </c>
      <c r="ELO1" s="1460" t="s">
        <v>5197</v>
      </c>
      <c r="ELP1" s="1460" t="s">
        <v>5197</v>
      </c>
      <c r="ELQ1" s="1460" t="s">
        <v>5197</v>
      </c>
      <c r="ELR1" s="1460" t="s">
        <v>5197</v>
      </c>
      <c r="ELS1" s="1460" t="s">
        <v>5197</v>
      </c>
      <c r="ELT1" s="1460" t="s">
        <v>5197</v>
      </c>
      <c r="ELU1" s="1460" t="s">
        <v>5197</v>
      </c>
      <c r="ELV1" s="1460" t="s">
        <v>5197</v>
      </c>
      <c r="ELW1" s="1460" t="s">
        <v>5197</v>
      </c>
      <c r="ELX1" s="1460" t="s">
        <v>5197</v>
      </c>
      <c r="ELY1" s="1460" t="s">
        <v>5197</v>
      </c>
      <c r="ELZ1" s="1460" t="s">
        <v>5197</v>
      </c>
      <c r="EMA1" s="1460" t="s">
        <v>5197</v>
      </c>
      <c r="EMB1" s="1460" t="s">
        <v>5197</v>
      </c>
      <c r="EMC1" s="1460" t="s">
        <v>5197</v>
      </c>
      <c r="EMD1" s="1460" t="s">
        <v>5197</v>
      </c>
      <c r="EME1" s="1460" t="s">
        <v>5197</v>
      </c>
      <c r="EMF1" s="1460" t="s">
        <v>5197</v>
      </c>
      <c r="EMG1" s="1460" t="s">
        <v>5197</v>
      </c>
      <c r="EMH1" s="1460" t="s">
        <v>5197</v>
      </c>
      <c r="EMI1" s="1460" t="s">
        <v>5197</v>
      </c>
      <c r="EMJ1" s="1460" t="s">
        <v>5197</v>
      </c>
      <c r="EMK1" s="1460" t="s">
        <v>5197</v>
      </c>
      <c r="EML1" s="1460" t="s">
        <v>5197</v>
      </c>
      <c r="EMM1" s="1460" t="s">
        <v>5197</v>
      </c>
      <c r="EMN1" s="1460" t="s">
        <v>5197</v>
      </c>
      <c r="EMO1" s="1460" t="s">
        <v>5197</v>
      </c>
      <c r="EMP1" s="1460" t="s">
        <v>5197</v>
      </c>
      <c r="EMQ1" s="1460" t="s">
        <v>5197</v>
      </c>
      <c r="EMR1" s="1460" t="s">
        <v>5197</v>
      </c>
      <c r="EMS1" s="1460" t="s">
        <v>5197</v>
      </c>
      <c r="EMT1" s="1460" t="s">
        <v>5197</v>
      </c>
      <c r="EMU1" s="1460" t="s">
        <v>5197</v>
      </c>
      <c r="EMV1" s="1460" t="s">
        <v>5197</v>
      </c>
      <c r="EMW1" s="1460" t="s">
        <v>5197</v>
      </c>
      <c r="EMX1" s="1460" t="s">
        <v>5197</v>
      </c>
      <c r="EMY1" s="1460" t="s">
        <v>5197</v>
      </c>
      <c r="EMZ1" s="1460" t="s">
        <v>5197</v>
      </c>
      <c r="ENA1" s="1460" t="s">
        <v>5197</v>
      </c>
      <c r="ENB1" s="1460" t="s">
        <v>5197</v>
      </c>
      <c r="ENC1" s="1460" t="s">
        <v>5197</v>
      </c>
      <c r="END1" s="1460" t="s">
        <v>5197</v>
      </c>
      <c r="ENE1" s="1460" t="s">
        <v>5197</v>
      </c>
      <c r="ENF1" s="1460" t="s">
        <v>5197</v>
      </c>
      <c r="ENG1" s="1460" t="s">
        <v>5197</v>
      </c>
      <c r="ENH1" s="1460" t="s">
        <v>5197</v>
      </c>
      <c r="ENI1" s="1460" t="s">
        <v>5197</v>
      </c>
      <c r="ENJ1" s="1460" t="s">
        <v>5197</v>
      </c>
      <c r="ENK1" s="1460" t="s">
        <v>5197</v>
      </c>
      <c r="ENL1" s="1460" t="s">
        <v>5197</v>
      </c>
      <c r="ENM1" s="1460" t="s">
        <v>5197</v>
      </c>
      <c r="ENN1" s="1460" t="s">
        <v>5197</v>
      </c>
      <c r="ENO1" s="1460" t="s">
        <v>5197</v>
      </c>
      <c r="ENP1" s="1460" t="s">
        <v>5197</v>
      </c>
      <c r="ENQ1" s="1460" t="s">
        <v>5197</v>
      </c>
      <c r="ENR1" s="1460" t="s">
        <v>5197</v>
      </c>
      <c r="ENS1" s="1460" t="s">
        <v>5197</v>
      </c>
      <c r="ENT1" s="1460" t="s">
        <v>5197</v>
      </c>
      <c r="ENU1" s="1460" t="s">
        <v>5197</v>
      </c>
      <c r="ENV1" s="1460" t="s">
        <v>5197</v>
      </c>
      <c r="ENW1" s="1460" t="s">
        <v>5197</v>
      </c>
      <c r="ENX1" s="1460" t="s">
        <v>5197</v>
      </c>
      <c r="ENY1" s="1460" t="s">
        <v>5197</v>
      </c>
      <c r="ENZ1" s="1460" t="s">
        <v>5197</v>
      </c>
      <c r="EOA1" s="1460" t="s">
        <v>5197</v>
      </c>
      <c r="EOB1" s="1460" t="s">
        <v>5197</v>
      </c>
      <c r="EOC1" s="1460" t="s">
        <v>5197</v>
      </c>
      <c r="EOD1" s="1460" t="s">
        <v>5197</v>
      </c>
      <c r="EOE1" s="1460" t="s">
        <v>5197</v>
      </c>
      <c r="EOF1" s="1460" t="s">
        <v>5197</v>
      </c>
      <c r="EOG1" s="1460" t="s">
        <v>5197</v>
      </c>
      <c r="EOH1" s="1460" t="s">
        <v>5197</v>
      </c>
      <c r="EOI1" s="1460" t="s">
        <v>5197</v>
      </c>
      <c r="EOJ1" s="1460" t="s">
        <v>5197</v>
      </c>
      <c r="EOK1" s="1460" t="s">
        <v>5197</v>
      </c>
      <c r="EOL1" s="1460" t="s">
        <v>5197</v>
      </c>
      <c r="EOM1" s="1460" t="s">
        <v>5197</v>
      </c>
      <c r="EON1" s="1460" t="s">
        <v>5197</v>
      </c>
      <c r="EOO1" s="1460" t="s">
        <v>5197</v>
      </c>
      <c r="EOP1" s="1460" t="s">
        <v>5197</v>
      </c>
      <c r="EOQ1" s="1460" t="s">
        <v>5197</v>
      </c>
      <c r="EOR1" s="1460" t="s">
        <v>5197</v>
      </c>
      <c r="EOS1" s="1460" t="s">
        <v>5197</v>
      </c>
      <c r="EOT1" s="1460" t="s">
        <v>5197</v>
      </c>
      <c r="EOU1" s="1460" t="s">
        <v>5197</v>
      </c>
      <c r="EOV1" s="1460" t="s">
        <v>5197</v>
      </c>
      <c r="EOW1" s="1460" t="s">
        <v>5197</v>
      </c>
      <c r="EOX1" s="1460" t="s">
        <v>5197</v>
      </c>
      <c r="EOY1" s="1460" t="s">
        <v>5197</v>
      </c>
      <c r="EOZ1" s="1460" t="s">
        <v>5197</v>
      </c>
      <c r="EPA1" s="1460" t="s">
        <v>5197</v>
      </c>
      <c r="EPB1" s="1460" t="s">
        <v>5197</v>
      </c>
      <c r="EPC1" s="1460" t="s">
        <v>5197</v>
      </c>
      <c r="EPD1" s="1460" t="s">
        <v>5197</v>
      </c>
      <c r="EPE1" s="1460" t="s">
        <v>5197</v>
      </c>
      <c r="EPF1" s="1460" t="s">
        <v>5197</v>
      </c>
      <c r="EPG1" s="1460" t="s">
        <v>5197</v>
      </c>
      <c r="EPH1" s="1460" t="s">
        <v>5197</v>
      </c>
      <c r="EPI1" s="1460" t="s">
        <v>5197</v>
      </c>
      <c r="EPJ1" s="1460" t="s">
        <v>5197</v>
      </c>
      <c r="EPK1" s="1460" t="s">
        <v>5197</v>
      </c>
      <c r="EPL1" s="1460" t="s">
        <v>5197</v>
      </c>
      <c r="EPM1" s="1460" t="s">
        <v>5197</v>
      </c>
      <c r="EPN1" s="1460" t="s">
        <v>5197</v>
      </c>
      <c r="EPO1" s="1460" t="s">
        <v>5197</v>
      </c>
      <c r="EPP1" s="1460" t="s">
        <v>5197</v>
      </c>
      <c r="EPQ1" s="1460" t="s">
        <v>5197</v>
      </c>
      <c r="EPR1" s="1460" t="s">
        <v>5197</v>
      </c>
      <c r="EPS1" s="1460" t="s">
        <v>5197</v>
      </c>
      <c r="EPT1" s="1460" t="s">
        <v>5197</v>
      </c>
      <c r="EPU1" s="1460" t="s">
        <v>5197</v>
      </c>
      <c r="EPV1" s="1460" t="s">
        <v>5197</v>
      </c>
      <c r="EPW1" s="1460" t="s">
        <v>5197</v>
      </c>
      <c r="EPX1" s="1460" t="s">
        <v>5197</v>
      </c>
      <c r="EPY1" s="1460" t="s">
        <v>5197</v>
      </c>
      <c r="EPZ1" s="1460" t="s">
        <v>5197</v>
      </c>
      <c r="EQA1" s="1460" t="s">
        <v>5197</v>
      </c>
      <c r="EQB1" s="1460" t="s">
        <v>5197</v>
      </c>
      <c r="EQC1" s="1460" t="s">
        <v>5197</v>
      </c>
      <c r="EQD1" s="1460" t="s">
        <v>5197</v>
      </c>
      <c r="EQE1" s="1460" t="s">
        <v>5197</v>
      </c>
      <c r="EQF1" s="1460" t="s">
        <v>5197</v>
      </c>
      <c r="EQG1" s="1460" t="s">
        <v>5197</v>
      </c>
      <c r="EQH1" s="1460" t="s">
        <v>5197</v>
      </c>
      <c r="EQI1" s="1460" t="s">
        <v>5197</v>
      </c>
      <c r="EQJ1" s="1460" t="s">
        <v>5197</v>
      </c>
      <c r="EQK1" s="1460" t="s">
        <v>5197</v>
      </c>
      <c r="EQL1" s="1460" t="s">
        <v>5197</v>
      </c>
      <c r="EQM1" s="1460" t="s">
        <v>5197</v>
      </c>
      <c r="EQN1" s="1460" t="s">
        <v>5197</v>
      </c>
      <c r="EQO1" s="1460" t="s">
        <v>5197</v>
      </c>
      <c r="EQP1" s="1460" t="s">
        <v>5197</v>
      </c>
      <c r="EQQ1" s="1460" t="s">
        <v>5197</v>
      </c>
      <c r="EQR1" s="1460" t="s">
        <v>5197</v>
      </c>
      <c r="EQS1" s="1460" t="s">
        <v>5197</v>
      </c>
      <c r="EQT1" s="1460" t="s">
        <v>5197</v>
      </c>
      <c r="EQU1" s="1460" t="s">
        <v>5197</v>
      </c>
      <c r="EQV1" s="1460" t="s">
        <v>5197</v>
      </c>
      <c r="EQW1" s="1460" t="s">
        <v>5197</v>
      </c>
      <c r="EQX1" s="1460" t="s">
        <v>5197</v>
      </c>
      <c r="EQY1" s="1460" t="s">
        <v>5197</v>
      </c>
      <c r="EQZ1" s="1460" t="s">
        <v>5197</v>
      </c>
      <c r="ERA1" s="1460" t="s">
        <v>5197</v>
      </c>
      <c r="ERB1" s="1460" t="s">
        <v>5197</v>
      </c>
      <c r="ERC1" s="1460" t="s">
        <v>5197</v>
      </c>
      <c r="ERD1" s="1460" t="s">
        <v>5197</v>
      </c>
      <c r="ERE1" s="1460" t="s">
        <v>5197</v>
      </c>
      <c r="ERF1" s="1460" t="s">
        <v>5197</v>
      </c>
      <c r="ERG1" s="1460" t="s">
        <v>5197</v>
      </c>
      <c r="ERH1" s="1460" t="s">
        <v>5197</v>
      </c>
      <c r="ERI1" s="1460" t="s">
        <v>5197</v>
      </c>
      <c r="ERJ1" s="1460" t="s">
        <v>5197</v>
      </c>
      <c r="ERK1" s="1460" t="s">
        <v>5197</v>
      </c>
      <c r="ERL1" s="1460" t="s">
        <v>5197</v>
      </c>
      <c r="ERM1" s="1460" t="s">
        <v>5197</v>
      </c>
      <c r="ERN1" s="1460" t="s">
        <v>5197</v>
      </c>
      <c r="ERO1" s="1460" t="s">
        <v>5197</v>
      </c>
      <c r="ERP1" s="1460" t="s">
        <v>5197</v>
      </c>
      <c r="ERQ1" s="1460" t="s">
        <v>5197</v>
      </c>
      <c r="ERR1" s="1460" t="s">
        <v>5197</v>
      </c>
      <c r="ERS1" s="1460" t="s">
        <v>5197</v>
      </c>
      <c r="ERT1" s="1460" t="s">
        <v>5197</v>
      </c>
      <c r="ERU1" s="1460" t="s">
        <v>5197</v>
      </c>
      <c r="ERV1" s="1460" t="s">
        <v>5197</v>
      </c>
      <c r="ERW1" s="1460" t="s">
        <v>5197</v>
      </c>
      <c r="ERX1" s="1460" t="s">
        <v>5197</v>
      </c>
      <c r="ERY1" s="1460" t="s">
        <v>5197</v>
      </c>
      <c r="ERZ1" s="1460" t="s">
        <v>5197</v>
      </c>
      <c r="ESA1" s="1460" t="s">
        <v>5197</v>
      </c>
      <c r="ESB1" s="1460" t="s">
        <v>5197</v>
      </c>
      <c r="ESC1" s="1460" t="s">
        <v>5197</v>
      </c>
      <c r="ESD1" s="1460" t="s">
        <v>5197</v>
      </c>
      <c r="ESE1" s="1460" t="s">
        <v>5197</v>
      </c>
      <c r="ESF1" s="1460" t="s">
        <v>5197</v>
      </c>
      <c r="ESG1" s="1460" t="s">
        <v>5197</v>
      </c>
      <c r="ESH1" s="1460" t="s">
        <v>5197</v>
      </c>
      <c r="ESI1" s="1460" t="s">
        <v>5197</v>
      </c>
      <c r="ESJ1" s="1460" t="s">
        <v>5197</v>
      </c>
      <c r="ESK1" s="1460" t="s">
        <v>5197</v>
      </c>
      <c r="ESL1" s="1460" t="s">
        <v>5197</v>
      </c>
      <c r="ESM1" s="1460" t="s">
        <v>5197</v>
      </c>
      <c r="ESN1" s="1460" t="s">
        <v>5197</v>
      </c>
      <c r="ESO1" s="1460" t="s">
        <v>5197</v>
      </c>
      <c r="ESP1" s="1460" t="s">
        <v>5197</v>
      </c>
      <c r="ESQ1" s="1460" t="s">
        <v>5197</v>
      </c>
      <c r="ESR1" s="1460" t="s">
        <v>5197</v>
      </c>
      <c r="ESS1" s="1460" t="s">
        <v>5197</v>
      </c>
      <c r="EST1" s="1460" t="s">
        <v>5197</v>
      </c>
      <c r="ESU1" s="1460" t="s">
        <v>5197</v>
      </c>
      <c r="ESV1" s="1460" t="s">
        <v>5197</v>
      </c>
      <c r="ESW1" s="1460" t="s">
        <v>5197</v>
      </c>
      <c r="ESX1" s="1460" t="s">
        <v>5197</v>
      </c>
      <c r="ESY1" s="1460" t="s">
        <v>5197</v>
      </c>
      <c r="ESZ1" s="1460" t="s">
        <v>5197</v>
      </c>
      <c r="ETA1" s="1460" t="s">
        <v>5197</v>
      </c>
      <c r="ETB1" s="1460" t="s">
        <v>5197</v>
      </c>
      <c r="ETC1" s="1460" t="s">
        <v>5197</v>
      </c>
      <c r="ETD1" s="1460" t="s">
        <v>5197</v>
      </c>
      <c r="ETE1" s="1460" t="s">
        <v>5197</v>
      </c>
      <c r="ETF1" s="1460" t="s">
        <v>5197</v>
      </c>
      <c r="ETG1" s="1460" t="s">
        <v>5197</v>
      </c>
      <c r="ETH1" s="1460" t="s">
        <v>5197</v>
      </c>
      <c r="ETI1" s="1460" t="s">
        <v>5197</v>
      </c>
      <c r="ETJ1" s="1460" t="s">
        <v>5197</v>
      </c>
      <c r="ETK1" s="1460" t="s">
        <v>5197</v>
      </c>
      <c r="ETL1" s="1460" t="s">
        <v>5197</v>
      </c>
      <c r="ETM1" s="1460" t="s">
        <v>5197</v>
      </c>
      <c r="ETN1" s="1460" t="s">
        <v>5197</v>
      </c>
      <c r="ETO1" s="1460" t="s">
        <v>5197</v>
      </c>
      <c r="ETP1" s="1460" t="s">
        <v>5197</v>
      </c>
      <c r="ETQ1" s="1460" t="s">
        <v>5197</v>
      </c>
      <c r="ETR1" s="1460" t="s">
        <v>5197</v>
      </c>
      <c r="ETS1" s="1460" t="s">
        <v>5197</v>
      </c>
      <c r="ETT1" s="1460" t="s">
        <v>5197</v>
      </c>
      <c r="ETU1" s="1460" t="s">
        <v>5197</v>
      </c>
      <c r="ETV1" s="1460" t="s">
        <v>5197</v>
      </c>
      <c r="ETW1" s="1460" t="s">
        <v>5197</v>
      </c>
      <c r="ETX1" s="1460" t="s">
        <v>5197</v>
      </c>
      <c r="ETY1" s="1460" t="s">
        <v>5197</v>
      </c>
      <c r="ETZ1" s="1460" t="s">
        <v>5197</v>
      </c>
      <c r="EUA1" s="1460" t="s">
        <v>5197</v>
      </c>
      <c r="EUB1" s="1460" t="s">
        <v>5197</v>
      </c>
      <c r="EUC1" s="1460" t="s">
        <v>5197</v>
      </c>
      <c r="EUD1" s="1460" t="s">
        <v>5197</v>
      </c>
      <c r="EUE1" s="1460" t="s">
        <v>5197</v>
      </c>
      <c r="EUF1" s="1460" t="s">
        <v>5197</v>
      </c>
      <c r="EUG1" s="1460" t="s">
        <v>5197</v>
      </c>
      <c r="EUH1" s="1460" t="s">
        <v>5197</v>
      </c>
      <c r="EUI1" s="1460" t="s">
        <v>5197</v>
      </c>
      <c r="EUJ1" s="1460" t="s">
        <v>5197</v>
      </c>
      <c r="EUK1" s="1460" t="s">
        <v>5197</v>
      </c>
      <c r="EUL1" s="1460" t="s">
        <v>5197</v>
      </c>
      <c r="EUM1" s="1460" t="s">
        <v>5197</v>
      </c>
      <c r="EUN1" s="1460" t="s">
        <v>5197</v>
      </c>
      <c r="EUO1" s="1460" t="s">
        <v>5197</v>
      </c>
      <c r="EUP1" s="1460" t="s">
        <v>5197</v>
      </c>
      <c r="EUQ1" s="1460" t="s">
        <v>5197</v>
      </c>
      <c r="EUR1" s="1460" t="s">
        <v>5197</v>
      </c>
      <c r="EUS1" s="1460" t="s">
        <v>5197</v>
      </c>
      <c r="EUT1" s="1460" t="s">
        <v>5197</v>
      </c>
      <c r="EUU1" s="1460" t="s">
        <v>5197</v>
      </c>
      <c r="EUV1" s="1460" t="s">
        <v>5197</v>
      </c>
      <c r="EUW1" s="1460" t="s">
        <v>5197</v>
      </c>
      <c r="EUX1" s="1460" t="s">
        <v>5197</v>
      </c>
      <c r="EUY1" s="1460" t="s">
        <v>5197</v>
      </c>
      <c r="EUZ1" s="1460" t="s">
        <v>5197</v>
      </c>
      <c r="EVA1" s="1460" t="s">
        <v>5197</v>
      </c>
      <c r="EVB1" s="1460" t="s">
        <v>5197</v>
      </c>
      <c r="EVC1" s="1460" t="s">
        <v>5197</v>
      </c>
      <c r="EVD1" s="1460" t="s">
        <v>5197</v>
      </c>
      <c r="EVE1" s="1460" t="s">
        <v>5197</v>
      </c>
      <c r="EVF1" s="1460" t="s">
        <v>5197</v>
      </c>
      <c r="EVG1" s="1460" t="s">
        <v>5197</v>
      </c>
      <c r="EVH1" s="1460" t="s">
        <v>5197</v>
      </c>
      <c r="EVI1" s="1460" t="s">
        <v>5197</v>
      </c>
      <c r="EVJ1" s="1460" t="s">
        <v>5197</v>
      </c>
      <c r="EVK1" s="1460" t="s">
        <v>5197</v>
      </c>
      <c r="EVL1" s="1460" t="s">
        <v>5197</v>
      </c>
      <c r="EVM1" s="1460" t="s">
        <v>5197</v>
      </c>
      <c r="EVN1" s="1460" t="s">
        <v>5197</v>
      </c>
      <c r="EVO1" s="1460" t="s">
        <v>5197</v>
      </c>
      <c r="EVP1" s="1460" t="s">
        <v>5197</v>
      </c>
      <c r="EVQ1" s="1460" t="s">
        <v>5197</v>
      </c>
      <c r="EVR1" s="1460" t="s">
        <v>5197</v>
      </c>
      <c r="EVS1" s="1460" t="s">
        <v>5197</v>
      </c>
      <c r="EVT1" s="1460" t="s">
        <v>5197</v>
      </c>
      <c r="EVU1" s="1460" t="s">
        <v>5197</v>
      </c>
      <c r="EVV1" s="1460" t="s">
        <v>5197</v>
      </c>
      <c r="EVW1" s="1460" t="s">
        <v>5197</v>
      </c>
      <c r="EVX1" s="1460" t="s">
        <v>5197</v>
      </c>
      <c r="EVY1" s="1460" t="s">
        <v>5197</v>
      </c>
      <c r="EVZ1" s="1460" t="s">
        <v>5197</v>
      </c>
      <c r="EWA1" s="1460" t="s">
        <v>5197</v>
      </c>
      <c r="EWB1" s="1460" t="s">
        <v>5197</v>
      </c>
      <c r="EWC1" s="1460" t="s">
        <v>5197</v>
      </c>
      <c r="EWD1" s="1460" t="s">
        <v>5197</v>
      </c>
      <c r="EWE1" s="1460" t="s">
        <v>5197</v>
      </c>
      <c r="EWF1" s="1460" t="s">
        <v>5197</v>
      </c>
      <c r="EWG1" s="1460" t="s">
        <v>5197</v>
      </c>
      <c r="EWH1" s="1460" t="s">
        <v>5197</v>
      </c>
      <c r="EWI1" s="1460" t="s">
        <v>5197</v>
      </c>
      <c r="EWJ1" s="1460" t="s">
        <v>5197</v>
      </c>
      <c r="EWK1" s="1460" t="s">
        <v>5197</v>
      </c>
      <c r="EWL1" s="1460" t="s">
        <v>5197</v>
      </c>
      <c r="EWM1" s="1460" t="s">
        <v>5197</v>
      </c>
      <c r="EWN1" s="1460" t="s">
        <v>5197</v>
      </c>
      <c r="EWO1" s="1460" t="s">
        <v>5197</v>
      </c>
      <c r="EWP1" s="1460" t="s">
        <v>5197</v>
      </c>
      <c r="EWQ1" s="1460" t="s">
        <v>5197</v>
      </c>
      <c r="EWR1" s="1460" t="s">
        <v>5197</v>
      </c>
      <c r="EWS1" s="1460" t="s">
        <v>5197</v>
      </c>
      <c r="EWT1" s="1460" t="s">
        <v>5197</v>
      </c>
      <c r="EWU1" s="1460" t="s">
        <v>5197</v>
      </c>
      <c r="EWV1" s="1460" t="s">
        <v>5197</v>
      </c>
      <c r="EWW1" s="1460" t="s">
        <v>5197</v>
      </c>
      <c r="EWX1" s="1460" t="s">
        <v>5197</v>
      </c>
      <c r="EWY1" s="1460" t="s">
        <v>5197</v>
      </c>
      <c r="EWZ1" s="1460" t="s">
        <v>5197</v>
      </c>
      <c r="EXA1" s="1460" t="s">
        <v>5197</v>
      </c>
      <c r="EXB1" s="1460" t="s">
        <v>5197</v>
      </c>
      <c r="EXC1" s="1460" t="s">
        <v>5197</v>
      </c>
      <c r="EXD1" s="1460" t="s">
        <v>5197</v>
      </c>
      <c r="EXE1" s="1460" t="s">
        <v>5197</v>
      </c>
      <c r="EXF1" s="1460" t="s">
        <v>5197</v>
      </c>
      <c r="EXG1" s="1460" t="s">
        <v>5197</v>
      </c>
      <c r="EXH1" s="1460" t="s">
        <v>5197</v>
      </c>
      <c r="EXI1" s="1460" t="s">
        <v>5197</v>
      </c>
      <c r="EXJ1" s="1460" t="s">
        <v>5197</v>
      </c>
      <c r="EXK1" s="1460" t="s">
        <v>5197</v>
      </c>
      <c r="EXL1" s="1460" t="s">
        <v>5197</v>
      </c>
      <c r="EXM1" s="1460" t="s">
        <v>5197</v>
      </c>
      <c r="EXN1" s="1460" t="s">
        <v>5197</v>
      </c>
      <c r="EXO1" s="1460" t="s">
        <v>5197</v>
      </c>
      <c r="EXP1" s="1460" t="s">
        <v>5197</v>
      </c>
      <c r="EXQ1" s="1460" t="s">
        <v>5197</v>
      </c>
      <c r="EXR1" s="1460" t="s">
        <v>5197</v>
      </c>
      <c r="EXS1" s="1460" t="s">
        <v>5197</v>
      </c>
      <c r="EXT1" s="1460" t="s">
        <v>5197</v>
      </c>
      <c r="EXU1" s="1460" t="s">
        <v>5197</v>
      </c>
      <c r="EXV1" s="1460" t="s">
        <v>5197</v>
      </c>
      <c r="EXW1" s="1460" t="s">
        <v>5197</v>
      </c>
      <c r="EXX1" s="1460" t="s">
        <v>5197</v>
      </c>
      <c r="EXY1" s="1460" t="s">
        <v>5197</v>
      </c>
      <c r="EXZ1" s="1460" t="s">
        <v>5197</v>
      </c>
      <c r="EYA1" s="1460" t="s">
        <v>5197</v>
      </c>
      <c r="EYB1" s="1460" t="s">
        <v>5197</v>
      </c>
      <c r="EYC1" s="1460" t="s">
        <v>5197</v>
      </c>
      <c r="EYD1" s="1460" t="s">
        <v>5197</v>
      </c>
      <c r="EYE1" s="1460" t="s">
        <v>5197</v>
      </c>
      <c r="EYF1" s="1460" t="s">
        <v>5197</v>
      </c>
      <c r="EYG1" s="1460" t="s">
        <v>5197</v>
      </c>
      <c r="EYH1" s="1460" t="s">
        <v>5197</v>
      </c>
      <c r="EYI1" s="1460" t="s">
        <v>5197</v>
      </c>
      <c r="EYJ1" s="1460" t="s">
        <v>5197</v>
      </c>
      <c r="EYK1" s="1460" t="s">
        <v>5197</v>
      </c>
      <c r="EYL1" s="1460" t="s">
        <v>5197</v>
      </c>
      <c r="EYM1" s="1460" t="s">
        <v>5197</v>
      </c>
      <c r="EYN1" s="1460" t="s">
        <v>5197</v>
      </c>
      <c r="EYO1" s="1460" t="s">
        <v>5197</v>
      </c>
      <c r="EYP1" s="1460" t="s">
        <v>5197</v>
      </c>
      <c r="EYQ1" s="1460" t="s">
        <v>5197</v>
      </c>
      <c r="EYR1" s="1460" t="s">
        <v>5197</v>
      </c>
      <c r="EYS1" s="1460" t="s">
        <v>5197</v>
      </c>
      <c r="EYT1" s="1460" t="s">
        <v>5197</v>
      </c>
      <c r="EYU1" s="1460" t="s">
        <v>5197</v>
      </c>
      <c r="EYV1" s="1460" t="s">
        <v>5197</v>
      </c>
      <c r="EYW1" s="1460" t="s">
        <v>5197</v>
      </c>
      <c r="EYX1" s="1460" t="s">
        <v>5197</v>
      </c>
      <c r="EYY1" s="1460" t="s">
        <v>5197</v>
      </c>
      <c r="EYZ1" s="1460" t="s">
        <v>5197</v>
      </c>
      <c r="EZA1" s="1460" t="s">
        <v>5197</v>
      </c>
      <c r="EZB1" s="1460" t="s">
        <v>5197</v>
      </c>
      <c r="EZC1" s="1460" t="s">
        <v>5197</v>
      </c>
      <c r="EZD1" s="1460" t="s">
        <v>5197</v>
      </c>
      <c r="EZE1" s="1460" t="s">
        <v>5197</v>
      </c>
      <c r="EZF1" s="1460" t="s">
        <v>5197</v>
      </c>
      <c r="EZG1" s="1460" t="s">
        <v>5197</v>
      </c>
      <c r="EZH1" s="1460" t="s">
        <v>5197</v>
      </c>
      <c r="EZI1" s="1460" t="s">
        <v>5197</v>
      </c>
      <c r="EZJ1" s="1460" t="s">
        <v>5197</v>
      </c>
      <c r="EZK1" s="1460" t="s">
        <v>5197</v>
      </c>
      <c r="EZL1" s="1460" t="s">
        <v>5197</v>
      </c>
      <c r="EZM1" s="1460" t="s">
        <v>5197</v>
      </c>
      <c r="EZN1" s="1460" t="s">
        <v>5197</v>
      </c>
      <c r="EZO1" s="1460" t="s">
        <v>5197</v>
      </c>
      <c r="EZP1" s="1460" t="s">
        <v>5197</v>
      </c>
      <c r="EZQ1" s="1460" t="s">
        <v>5197</v>
      </c>
      <c r="EZR1" s="1460" t="s">
        <v>5197</v>
      </c>
      <c r="EZS1" s="1460" t="s">
        <v>5197</v>
      </c>
      <c r="EZT1" s="1460" t="s">
        <v>5197</v>
      </c>
      <c r="EZU1" s="1460" t="s">
        <v>5197</v>
      </c>
      <c r="EZV1" s="1460" t="s">
        <v>5197</v>
      </c>
      <c r="EZW1" s="1460" t="s">
        <v>5197</v>
      </c>
      <c r="EZX1" s="1460" t="s">
        <v>5197</v>
      </c>
      <c r="EZY1" s="1460" t="s">
        <v>5197</v>
      </c>
      <c r="EZZ1" s="1460" t="s">
        <v>5197</v>
      </c>
      <c r="FAA1" s="1460" t="s">
        <v>5197</v>
      </c>
      <c r="FAB1" s="1460" t="s">
        <v>5197</v>
      </c>
      <c r="FAC1" s="1460" t="s">
        <v>5197</v>
      </c>
      <c r="FAD1" s="1460" t="s">
        <v>5197</v>
      </c>
      <c r="FAE1" s="1460" t="s">
        <v>5197</v>
      </c>
      <c r="FAF1" s="1460" t="s">
        <v>5197</v>
      </c>
      <c r="FAG1" s="1460" t="s">
        <v>5197</v>
      </c>
      <c r="FAH1" s="1460" t="s">
        <v>5197</v>
      </c>
      <c r="FAI1" s="1460" t="s">
        <v>5197</v>
      </c>
      <c r="FAJ1" s="1460" t="s">
        <v>5197</v>
      </c>
      <c r="FAK1" s="1460" t="s">
        <v>5197</v>
      </c>
      <c r="FAL1" s="1460" t="s">
        <v>5197</v>
      </c>
      <c r="FAM1" s="1460" t="s">
        <v>5197</v>
      </c>
      <c r="FAN1" s="1460" t="s">
        <v>5197</v>
      </c>
      <c r="FAO1" s="1460" t="s">
        <v>5197</v>
      </c>
      <c r="FAP1" s="1460" t="s">
        <v>5197</v>
      </c>
      <c r="FAQ1" s="1460" t="s">
        <v>5197</v>
      </c>
      <c r="FAR1" s="1460" t="s">
        <v>5197</v>
      </c>
      <c r="FAS1" s="1460" t="s">
        <v>5197</v>
      </c>
      <c r="FAT1" s="1460" t="s">
        <v>5197</v>
      </c>
      <c r="FAU1" s="1460" t="s">
        <v>5197</v>
      </c>
      <c r="FAV1" s="1460" t="s">
        <v>5197</v>
      </c>
      <c r="FAW1" s="1460" t="s">
        <v>5197</v>
      </c>
      <c r="FAX1" s="1460" t="s">
        <v>5197</v>
      </c>
      <c r="FAY1" s="1460" t="s">
        <v>5197</v>
      </c>
      <c r="FAZ1" s="1460" t="s">
        <v>5197</v>
      </c>
      <c r="FBA1" s="1460" t="s">
        <v>5197</v>
      </c>
      <c r="FBB1" s="1460" t="s">
        <v>5197</v>
      </c>
      <c r="FBC1" s="1460" t="s">
        <v>5197</v>
      </c>
      <c r="FBD1" s="1460" t="s">
        <v>5197</v>
      </c>
      <c r="FBE1" s="1460" t="s">
        <v>5197</v>
      </c>
      <c r="FBF1" s="1460" t="s">
        <v>5197</v>
      </c>
      <c r="FBG1" s="1460" t="s">
        <v>5197</v>
      </c>
      <c r="FBH1" s="1460" t="s">
        <v>5197</v>
      </c>
      <c r="FBI1" s="1460" t="s">
        <v>5197</v>
      </c>
      <c r="FBJ1" s="1460" t="s">
        <v>5197</v>
      </c>
      <c r="FBK1" s="1460" t="s">
        <v>5197</v>
      </c>
      <c r="FBL1" s="1460" t="s">
        <v>5197</v>
      </c>
      <c r="FBM1" s="1460" t="s">
        <v>5197</v>
      </c>
      <c r="FBN1" s="1460" t="s">
        <v>5197</v>
      </c>
      <c r="FBO1" s="1460" t="s">
        <v>5197</v>
      </c>
      <c r="FBP1" s="1460" t="s">
        <v>5197</v>
      </c>
      <c r="FBQ1" s="1460" t="s">
        <v>5197</v>
      </c>
      <c r="FBR1" s="1460" t="s">
        <v>5197</v>
      </c>
      <c r="FBS1" s="1460" t="s">
        <v>5197</v>
      </c>
      <c r="FBT1" s="1460" t="s">
        <v>5197</v>
      </c>
      <c r="FBU1" s="1460" t="s">
        <v>5197</v>
      </c>
      <c r="FBV1" s="1460" t="s">
        <v>5197</v>
      </c>
      <c r="FBW1" s="1460" t="s">
        <v>5197</v>
      </c>
      <c r="FBX1" s="1460" t="s">
        <v>5197</v>
      </c>
      <c r="FBY1" s="1460" t="s">
        <v>5197</v>
      </c>
      <c r="FBZ1" s="1460" t="s">
        <v>5197</v>
      </c>
      <c r="FCA1" s="1460" t="s">
        <v>5197</v>
      </c>
      <c r="FCB1" s="1460" t="s">
        <v>5197</v>
      </c>
      <c r="FCC1" s="1460" t="s">
        <v>5197</v>
      </c>
      <c r="FCD1" s="1460" t="s">
        <v>5197</v>
      </c>
      <c r="FCE1" s="1460" t="s">
        <v>5197</v>
      </c>
      <c r="FCF1" s="1460" t="s">
        <v>5197</v>
      </c>
      <c r="FCG1" s="1460" t="s">
        <v>5197</v>
      </c>
      <c r="FCH1" s="1460" t="s">
        <v>5197</v>
      </c>
      <c r="FCI1" s="1460" t="s">
        <v>5197</v>
      </c>
      <c r="FCJ1" s="1460" t="s">
        <v>5197</v>
      </c>
      <c r="FCK1" s="1460" t="s">
        <v>5197</v>
      </c>
      <c r="FCL1" s="1460" t="s">
        <v>5197</v>
      </c>
      <c r="FCM1" s="1460" t="s">
        <v>5197</v>
      </c>
      <c r="FCN1" s="1460" t="s">
        <v>5197</v>
      </c>
      <c r="FCO1" s="1460" t="s">
        <v>5197</v>
      </c>
      <c r="FCP1" s="1460" t="s">
        <v>5197</v>
      </c>
      <c r="FCQ1" s="1460" t="s">
        <v>5197</v>
      </c>
      <c r="FCR1" s="1460" t="s">
        <v>5197</v>
      </c>
      <c r="FCS1" s="1460" t="s">
        <v>5197</v>
      </c>
      <c r="FCT1" s="1460" t="s">
        <v>5197</v>
      </c>
      <c r="FCU1" s="1460" t="s">
        <v>5197</v>
      </c>
      <c r="FCV1" s="1460" t="s">
        <v>5197</v>
      </c>
      <c r="FCW1" s="1460" t="s">
        <v>5197</v>
      </c>
      <c r="FCX1" s="1460" t="s">
        <v>5197</v>
      </c>
      <c r="FCY1" s="1460" t="s">
        <v>5197</v>
      </c>
      <c r="FCZ1" s="1460" t="s">
        <v>5197</v>
      </c>
      <c r="FDA1" s="1460" t="s">
        <v>5197</v>
      </c>
      <c r="FDB1" s="1460" t="s">
        <v>5197</v>
      </c>
      <c r="FDC1" s="1460" t="s">
        <v>5197</v>
      </c>
      <c r="FDD1" s="1460" t="s">
        <v>5197</v>
      </c>
      <c r="FDE1" s="1460" t="s">
        <v>5197</v>
      </c>
      <c r="FDF1" s="1460" t="s">
        <v>5197</v>
      </c>
      <c r="FDG1" s="1460" t="s">
        <v>5197</v>
      </c>
      <c r="FDH1" s="1460" t="s">
        <v>5197</v>
      </c>
      <c r="FDI1" s="1460" t="s">
        <v>5197</v>
      </c>
      <c r="FDJ1" s="1460" t="s">
        <v>5197</v>
      </c>
      <c r="FDK1" s="1460" t="s">
        <v>5197</v>
      </c>
      <c r="FDL1" s="1460" t="s">
        <v>5197</v>
      </c>
      <c r="FDM1" s="1460" t="s">
        <v>5197</v>
      </c>
      <c r="FDN1" s="1460" t="s">
        <v>5197</v>
      </c>
      <c r="FDO1" s="1460" t="s">
        <v>5197</v>
      </c>
      <c r="FDP1" s="1460" t="s">
        <v>5197</v>
      </c>
      <c r="FDQ1" s="1460" t="s">
        <v>5197</v>
      </c>
      <c r="FDR1" s="1460" t="s">
        <v>5197</v>
      </c>
      <c r="FDS1" s="1460" t="s">
        <v>5197</v>
      </c>
      <c r="FDT1" s="1460" t="s">
        <v>5197</v>
      </c>
      <c r="FDU1" s="1460" t="s">
        <v>5197</v>
      </c>
      <c r="FDV1" s="1460" t="s">
        <v>5197</v>
      </c>
      <c r="FDW1" s="1460" t="s">
        <v>5197</v>
      </c>
      <c r="FDX1" s="1460" t="s">
        <v>5197</v>
      </c>
      <c r="FDY1" s="1460" t="s">
        <v>5197</v>
      </c>
      <c r="FDZ1" s="1460" t="s">
        <v>5197</v>
      </c>
      <c r="FEA1" s="1460" t="s">
        <v>5197</v>
      </c>
      <c r="FEB1" s="1460" t="s">
        <v>5197</v>
      </c>
      <c r="FEC1" s="1460" t="s">
        <v>5197</v>
      </c>
      <c r="FED1" s="1460" t="s">
        <v>5197</v>
      </c>
      <c r="FEE1" s="1460" t="s">
        <v>5197</v>
      </c>
      <c r="FEF1" s="1460" t="s">
        <v>5197</v>
      </c>
      <c r="FEG1" s="1460" t="s">
        <v>5197</v>
      </c>
      <c r="FEH1" s="1460" t="s">
        <v>5197</v>
      </c>
      <c r="FEI1" s="1460" t="s">
        <v>5197</v>
      </c>
      <c r="FEJ1" s="1460" t="s">
        <v>5197</v>
      </c>
      <c r="FEK1" s="1460" t="s">
        <v>5197</v>
      </c>
      <c r="FEL1" s="1460" t="s">
        <v>5197</v>
      </c>
      <c r="FEM1" s="1460" t="s">
        <v>5197</v>
      </c>
      <c r="FEN1" s="1460" t="s">
        <v>5197</v>
      </c>
      <c r="FEO1" s="1460" t="s">
        <v>5197</v>
      </c>
      <c r="FEP1" s="1460" t="s">
        <v>5197</v>
      </c>
      <c r="FEQ1" s="1460" t="s">
        <v>5197</v>
      </c>
      <c r="FER1" s="1460" t="s">
        <v>5197</v>
      </c>
      <c r="FES1" s="1460" t="s">
        <v>5197</v>
      </c>
      <c r="FET1" s="1460" t="s">
        <v>5197</v>
      </c>
      <c r="FEU1" s="1460" t="s">
        <v>5197</v>
      </c>
      <c r="FEV1" s="1460" t="s">
        <v>5197</v>
      </c>
      <c r="FEW1" s="1460" t="s">
        <v>5197</v>
      </c>
      <c r="FEX1" s="1460" t="s">
        <v>5197</v>
      </c>
      <c r="FEY1" s="1460" t="s">
        <v>5197</v>
      </c>
      <c r="FEZ1" s="1460" t="s">
        <v>5197</v>
      </c>
      <c r="FFA1" s="1460" t="s">
        <v>5197</v>
      </c>
      <c r="FFB1" s="1460" t="s">
        <v>5197</v>
      </c>
      <c r="FFC1" s="1460" t="s">
        <v>5197</v>
      </c>
      <c r="FFD1" s="1460" t="s">
        <v>5197</v>
      </c>
      <c r="FFE1" s="1460" t="s">
        <v>5197</v>
      </c>
      <c r="FFF1" s="1460" t="s">
        <v>5197</v>
      </c>
      <c r="FFG1" s="1460" t="s">
        <v>5197</v>
      </c>
      <c r="FFH1" s="1460" t="s">
        <v>5197</v>
      </c>
      <c r="FFI1" s="1460" t="s">
        <v>5197</v>
      </c>
      <c r="FFJ1" s="1460" t="s">
        <v>5197</v>
      </c>
      <c r="FFK1" s="1460" t="s">
        <v>5197</v>
      </c>
      <c r="FFL1" s="1460" t="s">
        <v>5197</v>
      </c>
      <c r="FFM1" s="1460" t="s">
        <v>5197</v>
      </c>
      <c r="FFN1" s="1460" t="s">
        <v>5197</v>
      </c>
      <c r="FFO1" s="1460" t="s">
        <v>5197</v>
      </c>
      <c r="FFP1" s="1460" t="s">
        <v>5197</v>
      </c>
      <c r="FFQ1" s="1460" t="s">
        <v>5197</v>
      </c>
      <c r="FFR1" s="1460" t="s">
        <v>5197</v>
      </c>
      <c r="FFS1" s="1460" t="s">
        <v>5197</v>
      </c>
      <c r="FFT1" s="1460" t="s">
        <v>5197</v>
      </c>
      <c r="FFU1" s="1460" t="s">
        <v>5197</v>
      </c>
      <c r="FFV1" s="1460" t="s">
        <v>5197</v>
      </c>
      <c r="FFW1" s="1460" t="s">
        <v>5197</v>
      </c>
      <c r="FFX1" s="1460" t="s">
        <v>5197</v>
      </c>
      <c r="FFY1" s="1460" t="s">
        <v>5197</v>
      </c>
      <c r="FFZ1" s="1460" t="s">
        <v>5197</v>
      </c>
      <c r="FGA1" s="1460" t="s">
        <v>5197</v>
      </c>
      <c r="FGB1" s="1460" t="s">
        <v>5197</v>
      </c>
      <c r="FGC1" s="1460" t="s">
        <v>5197</v>
      </c>
      <c r="FGD1" s="1460" t="s">
        <v>5197</v>
      </c>
      <c r="FGE1" s="1460" t="s">
        <v>5197</v>
      </c>
      <c r="FGF1" s="1460" t="s">
        <v>5197</v>
      </c>
      <c r="FGG1" s="1460" t="s">
        <v>5197</v>
      </c>
      <c r="FGH1" s="1460" t="s">
        <v>5197</v>
      </c>
      <c r="FGI1" s="1460" t="s">
        <v>5197</v>
      </c>
      <c r="FGJ1" s="1460" t="s">
        <v>5197</v>
      </c>
      <c r="FGK1" s="1460" t="s">
        <v>5197</v>
      </c>
      <c r="FGL1" s="1460" t="s">
        <v>5197</v>
      </c>
      <c r="FGM1" s="1460" t="s">
        <v>5197</v>
      </c>
      <c r="FGN1" s="1460" t="s">
        <v>5197</v>
      </c>
      <c r="FGO1" s="1460" t="s">
        <v>5197</v>
      </c>
      <c r="FGP1" s="1460" t="s">
        <v>5197</v>
      </c>
      <c r="FGQ1" s="1460" t="s">
        <v>5197</v>
      </c>
      <c r="FGR1" s="1460" t="s">
        <v>5197</v>
      </c>
      <c r="FGS1" s="1460" t="s">
        <v>5197</v>
      </c>
      <c r="FGT1" s="1460" t="s">
        <v>5197</v>
      </c>
      <c r="FGU1" s="1460" t="s">
        <v>5197</v>
      </c>
      <c r="FGV1" s="1460" t="s">
        <v>5197</v>
      </c>
      <c r="FGW1" s="1460" t="s">
        <v>5197</v>
      </c>
      <c r="FGX1" s="1460" t="s">
        <v>5197</v>
      </c>
      <c r="FGY1" s="1460" t="s">
        <v>5197</v>
      </c>
      <c r="FGZ1" s="1460" t="s">
        <v>5197</v>
      </c>
      <c r="FHA1" s="1460" t="s">
        <v>5197</v>
      </c>
      <c r="FHB1" s="1460" t="s">
        <v>5197</v>
      </c>
      <c r="FHC1" s="1460" t="s">
        <v>5197</v>
      </c>
      <c r="FHD1" s="1460" t="s">
        <v>5197</v>
      </c>
      <c r="FHE1" s="1460" t="s">
        <v>5197</v>
      </c>
      <c r="FHF1" s="1460" t="s">
        <v>5197</v>
      </c>
      <c r="FHG1" s="1460" t="s">
        <v>5197</v>
      </c>
      <c r="FHH1" s="1460" t="s">
        <v>5197</v>
      </c>
      <c r="FHI1" s="1460" t="s">
        <v>5197</v>
      </c>
      <c r="FHJ1" s="1460" t="s">
        <v>5197</v>
      </c>
      <c r="FHK1" s="1460" t="s">
        <v>5197</v>
      </c>
      <c r="FHL1" s="1460" t="s">
        <v>5197</v>
      </c>
      <c r="FHM1" s="1460" t="s">
        <v>5197</v>
      </c>
      <c r="FHN1" s="1460" t="s">
        <v>5197</v>
      </c>
      <c r="FHO1" s="1460" t="s">
        <v>5197</v>
      </c>
      <c r="FHP1" s="1460" t="s">
        <v>5197</v>
      </c>
      <c r="FHQ1" s="1460" t="s">
        <v>5197</v>
      </c>
      <c r="FHR1" s="1460" t="s">
        <v>5197</v>
      </c>
      <c r="FHS1" s="1460" t="s">
        <v>5197</v>
      </c>
      <c r="FHT1" s="1460" t="s">
        <v>5197</v>
      </c>
      <c r="FHU1" s="1460" t="s">
        <v>5197</v>
      </c>
      <c r="FHV1" s="1460" t="s">
        <v>5197</v>
      </c>
      <c r="FHW1" s="1460" t="s">
        <v>5197</v>
      </c>
      <c r="FHX1" s="1460" t="s">
        <v>5197</v>
      </c>
      <c r="FHY1" s="1460" t="s">
        <v>5197</v>
      </c>
      <c r="FHZ1" s="1460" t="s">
        <v>5197</v>
      </c>
      <c r="FIA1" s="1460" t="s">
        <v>5197</v>
      </c>
      <c r="FIB1" s="1460" t="s">
        <v>5197</v>
      </c>
      <c r="FIC1" s="1460" t="s">
        <v>5197</v>
      </c>
      <c r="FID1" s="1460" t="s">
        <v>5197</v>
      </c>
      <c r="FIE1" s="1460" t="s">
        <v>5197</v>
      </c>
      <c r="FIF1" s="1460" t="s">
        <v>5197</v>
      </c>
      <c r="FIG1" s="1460" t="s">
        <v>5197</v>
      </c>
      <c r="FIH1" s="1460" t="s">
        <v>5197</v>
      </c>
      <c r="FII1" s="1460" t="s">
        <v>5197</v>
      </c>
      <c r="FIJ1" s="1460" t="s">
        <v>5197</v>
      </c>
      <c r="FIK1" s="1460" t="s">
        <v>5197</v>
      </c>
      <c r="FIL1" s="1460" t="s">
        <v>5197</v>
      </c>
      <c r="FIM1" s="1460" t="s">
        <v>5197</v>
      </c>
      <c r="FIN1" s="1460" t="s">
        <v>5197</v>
      </c>
      <c r="FIO1" s="1460" t="s">
        <v>5197</v>
      </c>
      <c r="FIP1" s="1460" t="s">
        <v>5197</v>
      </c>
      <c r="FIQ1" s="1460" t="s">
        <v>5197</v>
      </c>
      <c r="FIR1" s="1460" t="s">
        <v>5197</v>
      </c>
      <c r="FIS1" s="1460" t="s">
        <v>5197</v>
      </c>
      <c r="FIT1" s="1460" t="s">
        <v>5197</v>
      </c>
      <c r="FIU1" s="1460" t="s">
        <v>5197</v>
      </c>
      <c r="FIV1" s="1460" t="s">
        <v>5197</v>
      </c>
      <c r="FIW1" s="1460" t="s">
        <v>5197</v>
      </c>
      <c r="FIX1" s="1460" t="s">
        <v>5197</v>
      </c>
      <c r="FIY1" s="1460" t="s">
        <v>5197</v>
      </c>
      <c r="FIZ1" s="1460" t="s">
        <v>5197</v>
      </c>
      <c r="FJA1" s="1460" t="s">
        <v>5197</v>
      </c>
      <c r="FJB1" s="1460" t="s">
        <v>5197</v>
      </c>
      <c r="FJC1" s="1460" t="s">
        <v>5197</v>
      </c>
      <c r="FJD1" s="1460" t="s">
        <v>5197</v>
      </c>
      <c r="FJE1" s="1460" t="s">
        <v>5197</v>
      </c>
      <c r="FJF1" s="1460" t="s">
        <v>5197</v>
      </c>
      <c r="FJG1" s="1460" t="s">
        <v>5197</v>
      </c>
      <c r="FJH1" s="1460" t="s">
        <v>5197</v>
      </c>
      <c r="FJI1" s="1460" t="s">
        <v>5197</v>
      </c>
      <c r="FJJ1" s="1460" t="s">
        <v>5197</v>
      </c>
      <c r="FJK1" s="1460" t="s">
        <v>5197</v>
      </c>
      <c r="FJL1" s="1460" t="s">
        <v>5197</v>
      </c>
      <c r="FJM1" s="1460" t="s">
        <v>5197</v>
      </c>
      <c r="FJN1" s="1460" t="s">
        <v>5197</v>
      </c>
      <c r="FJO1" s="1460" t="s">
        <v>5197</v>
      </c>
      <c r="FJP1" s="1460" t="s">
        <v>5197</v>
      </c>
      <c r="FJQ1" s="1460" t="s">
        <v>5197</v>
      </c>
      <c r="FJR1" s="1460" t="s">
        <v>5197</v>
      </c>
      <c r="FJS1" s="1460" t="s">
        <v>5197</v>
      </c>
      <c r="FJT1" s="1460" t="s">
        <v>5197</v>
      </c>
      <c r="FJU1" s="1460" t="s">
        <v>5197</v>
      </c>
      <c r="FJV1" s="1460" t="s">
        <v>5197</v>
      </c>
      <c r="FJW1" s="1460" t="s">
        <v>5197</v>
      </c>
      <c r="FJX1" s="1460" t="s">
        <v>5197</v>
      </c>
      <c r="FJY1" s="1460" t="s">
        <v>5197</v>
      </c>
      <c r="FJZ1" s="1460" t="s">
        <v>5197</v>
      </c>
      <c r="FKA1" s="1460" t="s">
        <v>5197</v>
      </c>
      <c r="FKB1" s="1460" t="s">
        <v>5197</v>
      </c>
      <c r="FKC1" s="1460" t="s">
        <v>5197</v>
      </c>
      <c r="FKD1" s="1460" t="s">
        <v>5197</v>
      </c>
      <c r="FKE1" s="1460" t="s">
        <v>5197</v>
      </c>
      <c r="FKF1" s="1460" t="s">
        <v>5197</v>
      </c>
      <c r="FKG1" s="1460" t="s">
        <v>5197</v>
      </c>
      <c r="FKH1" s="1460" t="s">
        <v>5197</v>
      </c>
      <c r="FKI1" s="1460" t="s">
        <v>5197</v>
      </c>
      <c r="FKJ1" s="1460" t="s">
        <v>5197</v>
      </c>
      <c r="FKK1" s="1460" t="s">
        <v>5197</v>
      </c>
      <c r="FKL1" s="1460" t="s">
        <v>5197</v>
      </c>
      <c r="FKM1" s="1460" t="s">
        <v>5197</v>
      </c>
      <c r="FKN1" s="1460" t="s">
        <v>5197</v>
      </c>
      <c r="FKO1" s="1460" t="s">
        <v>5197</v>
      </c>
      <c r="FKP1" s="1460" t="s">
        <v>5197</v>
      </c>
      <c r="FKQ1" s="1460" t="s">
        <v>5197</v>
      </c>
      <c r="FKR1" s="1460" t="s">
        <v>5197</v>
      </c>
      <c r="FKS1" s="1460" t="s">
        <v>5197</v>
      </c>
      <c r="FKT1" s="1460" t="s">
        <v>5197</v>
      </c>
      <c r="FKU1" s="1460" t="s">
        <v>5197</v>
      </c>
      <c r="FKV1" s="1460" t="s">
        <v>5197</v>
      </c>
      <c r="FKW1" s="1460" t="s">
        <v>5197</v>
      </c>
      <c r="FKX1" s="1460" t="s">
        <v>5197</v>
      </c>
      <c r="FKY1" s="1460" t="s">
        <v>5197</v>
      </c>
      <c r="FKZ1" s="1460" t="s">
        <v>5197</v>
      </c>
      <c r="FLA1" s="1460" t="s">
        <v>5197</v>
      </c>
      <c r="FLB1" s="1460" t="s">
        <v>5197</v>
      </c>
      <c r="FLC1" s="1460" t="s">
        <v>5197</v>
      </c>
      <c r="FLD1" s="1460" t="s">
        <v>5197</v>
      </c>
      <c r="FLE1" s="1460" t="s">
        <v>5197</v>
      </c>
      <c r="FLF1" s="1460" t="s">
        <v>5197</v>
      </c>
      <c r="FLG1" s="1460" t="s">
        <v>5197</v>
      </c>
      <c r="FLH1" s="1460" t="s">
        <v>5197</v>
      </c>
      <c r="FLI1" s="1460" t="s">
        <v>5197</v>
      </c>
      <c r="FLJ1" s="1460" t="s">
        <v>5197</v>
      </c>
      <c r="FLK1" s="1460" t="s">
        <v>5197</v>
      </c>
      <c r="FLL1" s="1460" t="s">
        <v>5197</v>
      </c>
      <c r="FLM1" s="1460" t="s">
        <v>5197</v>
      </c>
      <c r="FLN1" s="1460" t="s">
        <v>5197</v>
      </c>
      <c r="FLO1" s="1460" t="s">
        <v>5197</v>
      </c>
      <c r="FLP1" s="1460" t="s">
        <v>5197</v>
      </c>
      <c r="FLQ1" s="1460" t="s">
        <v>5197</v>
      </c>
      <c r="FLR1" s="1460" t="s">
        <v>5197</v>
      </c>
      <c r="FLS1" s="1460" t="s">
        <v>5197</v>
      </c>
      <c r="FLT1" s="1460" t="s">
        <v>5197</v>
      </c>
      <c r="FLU1" s="1460" t="s">
        <v>5197</v>
      </c>
      <c r="FLV1" s="1460" t="s">
        <v>5197</v>
      </c>
      <c r="FLW1" s="1460" t="s">
        <v>5197</v>
      </c>
      <c r="FLX1" s="1460" t="s">
        <v>5197</v>
      </c>
      <c r="FLY1" s="1460" t="s">
        <v>5197</v>
      </c>
      <c r="FLZ1" s="1460" t="s">
        <v>5197</v>
      </c>
      <c r="FMA1" s="1460" t="s">
        <v>5197</v>
      </c>
      <c r="FMB1" s="1460" t="s">
        <v>5197</v>
      </c>
      <c r="FMC1" s="1460" t="s">
        <v>5197</v>
      </c>
      <c r="FMD1" s="1460" t="s">
        <v>5197</v>
      </c>
      <c r="FME1" s="1460" t="s">
        <v>5197</v>
      </c>
      <c r="FMF1" s="1460" t="s">
        <v>5197</v>
      </c>
      <c r="FMG1" s="1460" t="s">
        <v>5197</v>
      </c>
      <c r="FMH1" s="1460" t="s">
        <v>5197</v>
      </c>
      <c r="FMI1" s="1460" t="s">
        <v>5197</v>
      </c>
      <c r="FMJ1" s="1460" t="s">
        <v>5197</v>
      </c>
      <c r="FMK1" s="1460" t="s">
        <v>5197</v>
      </c>
      <c r="FML1" s="1460" t="s">
        <v>5197</v>
      </c>
      <c r="FMM1" s="1460" t="s">
        <v>5197</v>
      </c>
      <c r="FMN1" s="1460" t="s">
        <v>5197</v>
      </c>
      <c r="FMO1" s="1460" t="s">
        <v>5197</v>
      </c>
      <c r="FMP1" s="1460" t="s">
        <v>5197</v>
      </c>
      <c r="FMQ1" s="1460" t="s">
        <v>5197</v>
      </c>
      <c r="FMR1" s="1460" t="s">
        <v>5197</v>
      </c>
      <c r="FMS1" s="1460" t="s">
        <v>5197</v>
      </c>
      <c r="FMT1" s="1460" t="s">
        <v>5197</v>
      </c>
      <c r="FMU1" s="1460" t="s">
        <v>5197</v>
      </c>
      <c r="FMV1" s="1460" t="s">
        <v>5197</v>
      </c>
      <c r="FMW1" s="1460" t="s">
        <v>5197</v>
      </c>
      <c r="FMX1" s="1460" t="s">
        <v>5197</v>
      </c>
      <c r="FMY1" s="1460" t="s">
        <v>5197</v>
      </c>
      <c r="FMZ1" s="1460" t="s">
        <v>5197</v>
      </c>
      <c r="FNA1" s="1460" t="s">
        <v>5197</v>
      </c>
      <c r="FNB1" s="1460" t="s">
        <v>5197</v>
      </c>
      <c r="FNC1" s="1460" t="s">
        <v>5197</v>
      </c>
      <c r="FND1" s="1460" t="s">
        <v>5197</v>
      </c>
      <c r="FNE1" s="1460" t="s">
        <v>5197</v>
      </c>
      <c r="FNF1" s="1460" t="s">
        <v>5197</v>
      </c>
      <c r="FNG1" s="1460" t="s">
        <v>5197</v>
      </c>
      <c r="FNH1" s="1460" t="s">
        <v>5197</v>
      </c>
      <c r="FNI1" s="1460" t="s">
        <v>5197</v>
      </c>
      <c r="FNJ1" s="1460" t="s">
        <v>5197</v>
      </c>
      <c r="FNK1" s="1460" t="s">
        <v>5197</v>
      </c>
      <c r="FNL1" s="1460" t="s">
        <v>5197</v>
      </c>
      <c r="FNM1" s="1460" t="s">
        <v>5197</v>
      </c>
      <c r="FNN1" s="1460" t="s">
        <v>5197</v>
      </c>
      <c r="FNO1" s="1460" t="s">
        <v>5197</v>
      </c>
      <c r="FNP1" s="1460" t="s">
        <v>5197</v>
      </c>
      <c r="FNQ1" s="1460" t="s">
        <v>5197</v>
      </c>
      <c r="FNR1" s="1460" t="s">
        <v>5197</v>
      </c>
      <c r="FNS1" s="1460" t="s">
        <v>5197</v>
      </c>
      <c r="FNT1" s="1460" t="s">
        <v>5197</v>
      </c>
      <c r="FNU1" s="1460" t="s">
        <v>5197</v>
      </c>
      <c r="FNV1" s="1460" t="s">
        <v>5197</v>
      </c>
      <c r="FNW1" s="1460" t="s">
        <v>5197</v>
      </c>
      <c r="FNX1" s="1460" t="s">
        <v>5197</v>
      </c>
      <c r="FNY1" s="1460" t="s">
        <v>5197</v>
      </c>
      <c r="FNZ1" s="1460" t="s">
        <v>5197</v>
      </c>
      <c r="FOA1" s="1460" t="s">
        <v>5197</v>
      </c>
      <c r="FOB1" s="1460" t="s">
        <v>5197</v>
      </c>
      <c r="FOC1" s="1460" t="s">
        <v>5197</v>
      </c>
      <c r="FOD1" s="1460" t="s">
        <v>5197</v>
      </c>
      <c r="FOE1" s="1460" t="s">
        <v>5197</v>
      </c>
      <c r="FOF1" s="1460" t="s">
        <v>5197</v>
      </c>
      <c r="FOG1" s="1460" t="s">
        <v>5197</v>
      </c>
      <c r="FOH1" s="1460" t="s">
        <v>5197</v>
      </c>
      <c r="FOI1" s="1460" t="s">
        <v>5197</v>
      </c>
      <c r="FOJ1" s="1460" t="s">
        <v>5197</v>
      </c>
      <c r="FOK1" s="1460" t="s">
        <v>5197</v>
      </c>
      <c r="FOL1" s="1460" t="s">
        <v>5197</v>
      </c>
      <c r="FOM1" s="1460" t="s">
        <v>5197</v>
      </c>
      <c r="FON1" s="1460" t="s">
        <v>5197</v>
      </c>
      <c r="FOO1" s="1460" t="s">
        <v>5197</v>
      </c>
      <c r="FOP1" s="1460" t="s">
        <v>5197</v>
      </c>
      <c r="FOQ1" s="1460" t="s">
        <v>5197</v>
      </c>
      <c r="FOR1" s="1460" t="s">
        <v>5197</v>
      </c>
      <c r="FOS1" s="1460" t="s">
        <v>5197</v>
      </c>
      <c r="FOT1" s="1460" t="s">
        <v>5197</v>
      </c>
      <c r="FOU1" s="1460" t="s">
        <v>5197</v>
      </c>
      <c r="FOV1" s="1460" t="s">
        <v>5197</v>
      </c>
      <c r="FOW1" s="1460" t="s">
        <v>5197</v>
      </c>
      <c r="FOX1" s="1460" t="s">
        <v>5197</v>
      </c>
      <c r="FOY1" s="1460" t="s">
        <v>5197</v>
      </c>
      <c r="FOZ1" s="1460" t="s">
        <v>5197</v>
      </c>
      <c r="FPA1" s="1460" t="s">
        <v>5197</v>
      </c>
      <c r="FPB1" s="1460" t="s">
        <v>5197</v>
      </c>
      <c r="FPC1" s="1460" t="s">
        <v>5197</v>
      </c>
      <c r="FPD1" s="1460" t="s">
        <v>5197</v>
      </c>
      <c r="FPE1" s="1460" t="s">
        <v>5197</v>
      </c>
      <c r="FPF1" s="1460" t="s">
        <v>5197</v>
      </c>
      <c r="FPG1" s="1460" t="s">
        <v>5197</v>
      </c>
      <c r="FPH1" s="1460" t="s">
        <v>5197</v>
      </c>
      <c r="FPI1" s="1460" t="s">
        <v>5197</v>
      </c>
      <c r="FPJ1" s="1460" t="s">
        <v>5197</v>
      </c>
      <c r="FPK1" s="1460" t="s">
        <v>5197</v>
      </c>
      <c r="FPL1" s="1460" t="s">
        <v>5197</v>
      </c>
      <c r="FPM1" s="1460" t="s">
        <v>5197</v>
      </c>
      <c r="FPN1" s="1460" t="s">
        <v>5197</v>
      </c>
      <c r="FPO1" s="1460" t="s">
        <v>5197</v>
      </c>
      <c r="FPP1" s="1460" t="s">
        <v>5197</v>
      </c>
      <c r="FPQ1" s="1460" t="s">
        <v>5197</v>
      </c>
      <c r="FPR1" s="1460" t="s">
        <v>5197</v>
      </c>
      <c r="FPS1" s="1460" t="s">
        <v>5197</v>
      </c>
      <c r="FPT1" s="1460" t="s">
        <v>5197</v>
      </c>
      <c r="FPU1" s="1460" t="s">
        <v>5197</v>
      </c>
      <c r="FPV1" s="1460" t="s">
        <v>5197</v>
      </c>
      <c r="FPW1" s="1460" t="s">
        <v>5197</v>
      </c>
      <c r="FPX1" s="1460" t="s">
        <v>5197</v>
      </c>
      <c r="FPY1" s="1460" t="s">
        <v>5197</v>
      </c>
      <c r="FPZ1" s="1460" t="s">
        <v>5197</v>
      </c>
      <c r="FQA1" s="1460" t="s">
        <v>5197</v>
      </c>
      <c r="FQB1" s="1460" t="s">
        <v>5197</v>
      </c>
      <c r="FQC1" s="1460" t="s">
        <v>5197</v>
      </c>
      <c r="FQD1" s="1460" t="s">
        <v>5197</v>
      </c>
      <c r="FQE1" s="1460" t="s">
        <v>5197</v>
      </c>
      <c r="FQF1" s="1460" t="s">
        <v>5197</v>
      </c>
      <c r="FQG1" s="1460" t="s">
        <v>5197</v>
      </c>
      <c r="FQH1" s="1460" t="s">
        <v>5197</v>
      </c>
      <c r="FQI1" s="1460" t="s">
        <v>5197</v>
      </c>
      <c r="FQJ1" s="1460" t="s">
        <v>5197</v>
      </c>
      <c r="FQK1" s="1460" t="s">
        <v>5197</v>
      </c>
      <c r="FQL1" s="1460" t="s">
        <v>5197</v>
      </c>
      <c r="FQM1" s="1460" t="s">
        <v>5197</v>
      </c>
      <c r="FQN1" s="1460" t="s">
        <v>5197</v>
      </c>
      <c r="FQO1" s="1460" t="s">
        <v>5197</v>
      </c>
      <c r="FQP1" s="1460" t="s">
        <v>5197</v>
      </c>
      <c r="FQQ1" s="1460" t="s">
        <v>5197</v>
      </c>
      <c r="FQR1" s="1460" t="s">
        <v>5197</v>
      </c>
      <c r="FQS1" s="1460" t="s">
        <v>5197</v>
      </c>
      <c r="FQT1" s="1460" t="s">
        <v>5197</v>
      </c>
      <c r="FQU1" s="1460" t="s">
        <v>5197</v>
      </c>
      <c r="FQV1" s="1460" t="s">
        <v>5197</v>
      </c>
      <c r="FQW1" s="1460" t="s">
        <v>5197</v>
      </c>
      <c r="FQX1" s="1460" t="s">
        <v>5197</v>
      </c>
      <c r="FQY1" s="1460" t="s">
        <v>5197</v>
      </c>
      <c r="FQZ1" s="1460" t="s">
        <v>5197</v>
      </c>
      <c r="FRA1" s="1460" t="s">
        <v>5197</v>
      </c>
      <c r="FRB1" s="1460" t="s">
        <v>5197</v>
      </c>
      <c r="FRC1" s="1460" t="s">
        <v>5197</v>
      </c>
      <c r="FRD1" s="1460" t="s">
        <v>5197</v>
      </c>
      <c r="FRE1" s="1460" t="s">
        <v>5197</v>
      </c>
      <c r="FRF1" s="1460" t="s">
        <v>5197</v>
      </c>
      <c r="FRG1" s="1460" t="s">
        <v>5197</v>
      </c>
      <c r="FRH1" s="1460" t="s">
        <v>5197</v>
      </c>
      <c r="FRI1" s="1460" t="s">
        <v>5197</v>
      </c>
      <c r="FRJ1" s="1460" t="s">
        <v>5197</v>
      </c>
      <c r="FRK1" s="1460" t="s">
        <v>5197</v>
      </c>
      <c r="FRL1" s="1460" t="s">
        <v>5197</v>
      </c>
      <c r="FRM1" s="1460" t="s">
        <v>5197</v>
      </c>
      <c r="FRN1" s="1460" t="s">
        <v>5197</v>
      </c>
      <c r="FRO1" s="1460" t="s">
        <v>5197</v>
      </c>
      <c r="FRP1" s="1460" t="s">
        <v>5197</v>
      </c>
      <c r="FRQ1" s="1460" t="s">
        <v>5197</v>
      </c>
      <c r="FRR1" s="1460" t="s">
        <v>5197</v>
      </c>
      <c r="FRS1" s="1460" t="s">
        <v>5197</v>
      </c>
      <c r="FRT1" s="1460" t="s">
        <v>5197</v>
      </c>
      <c r="FRU1" s="1460" t="s">
        <v>5197</v>
      </c>
      <c r="FRV1" s="1460" t="s">
        <v>5197</v>
      </c>
      <c r="FRW1" s="1460" t="s">
        <v>5197</v>
      </c>
      <c r="FRX1" s="1460" t="s">
        <v>5197</v>
      </c>
      <c r="FRY1" s="1460" t="s">
        <v>5197</v>
      </c>
      <c r="FRZ1" s="1460" t="s">
        <v>5197</v>
      </c>
      <c r="FSA1" s="1460" t="s">
        <v>5197</v>
      </c>
      <c r="FSB1" s="1460" t="s">
        <v>5197</v>
      </c>
      <c r="FSC1" s="1460" t="s">
        <v>5197</v>
      </c>
      <c r="FSD1" s="1460" t="s">
        <v>5197</v>
      </c>
      <c r="FSE1" s="1460" t="s">
        <v>5197</v>
      </c>
      <c r="FSF1" s="1460" t="s">
        <v>5197</v>
      </c>
      <c r="FSG1" s="1460" t="s">
        <v>5197</v>
      </c>
      <c r="FSH1" s="1460" t="s">
        <v>5197</v>
      </c>
      <c r="FSI1" s="1460" t="s">
        <v>5197</v>
      </c>
      <c r="FSJ1" s="1460" t="s">
        <v>5197</v>
      </c>
      <c r="FSK1" s="1460" t="s">
        <v>5197</v>
      </c>
      <c r="FSL1" s="1460" t="s">
        <v>5197</v>
      </c>
      <c r="FSM1" s="1460" t="s">
        <v>5197</v>
      </c>
      <c r="FSN1" s="1460" t="s">
        <v>5197</v>
      </c>
      <c r="FSO1" s="1460" t="s">
        <v>5197</v>
      </c>
      <c r="FSP1" s="1460" t="s">
        <v>5197</v>
      </c>
      <c r="FSQ1" s="1460" t="s">
        <v>5197</v>
      </c>
      <c r="FSR1" s="1460" t="s">
        <v>5197</v>
      </c>
      <c r="FSS1" s="1460" t="s">
        <v>5197</v>
      </c>
      <c r="FST1" s="1460" t="s">
        <v>5197</v>
      </c>
      <c r="FSU1" s="1460" t="s">
        <v>5197</v>
      </c>
      <c r="FSV1" s="1460" t="s">
        <v>5197</v>
      </c>
      <c r="FSW1" s="1460" t="s">
        <v>5197</v>
      </c>
      <c r="FSX1" s="1460" t="s">
        <v>5197</v>
      </c>
      <c r="FSY1" s="1460" t="s">
        <v>5197</v>
      </c>
      <c r="FSZ1" s="1460" t="s">
        <v>5197</v>
      </c>
      <c r="FTA1" s="1460" t="s">
        <v>5197</v>
      </c>
      <c r="FTB1" s="1460" t="s">
        <v>5197</v>
      </c>
      <c r="FTC1" s="1460" t="s">
        <v>5197</v>
      </c>
      <c r="FTD1" s="1460" t="s">
        <v>5197</v>
      </c>
      <c r="FTE1" s="1460" t="s">
        <v>5197</v>
      </c>
      <c r="FTF1" s="1460" t="s">
        <v>5197</v>
      </c>
      <c r="FTG1" s="1460" t="s">
        <v>5197</v>
      </c>
      <c r="FTH1" s="1460" t="s">
        <v>5197</v>
      </c>
      <c r="FTI1" s="1460" t="s">
        <v>5197</v>
      </c>
      <c r="FTJ1" s="1460" t="s">
        <v>5197</v>
      </c>
      <c r="FTK1" s="1460" t="s">
        <v>5197</v>
      </c>
      <c r="FTL1" s="1460" t="s">
        <v>5197</v>
      </c>
      <c r="FTM1" s="1460" t="s">
        <v>5197</v>
      </c>
      <c r="FTN1" s="1460" t="s">
        <v>5197</v>
      </c>
      <c r="FTO1" s="1460" t="s">
        <v>5197</v>
      </c>
      <c r="FTP1" s="1460" t="s">
        <v>5197</v>
      </c>
      <c r="FTQ1" s="1460" t="s">
        <v>5197</v>
      </c>
      <c r="FTR1" s="1460" t="s">
        <v>5197</v>
      </c>
      <c r="FTS1" s="1460" t="s">
        <v>5197</v>
      </c>
      <c r="FTT1" s="1460" t="s">
        <v>5197</v>
      </c>
      <c r="FTU1" s="1460" t="s">
        <v>5197</v>
      </c>
      <c r="FTV1" s="1460" t="s">
        <v>5197</v>
      </c>
      <c r="FTW1" s="1460" t="s">
        <v>5197</v>
      </c>
      <c r="FTX1" s="1460" t="s">
        <v>5197</v>
      </c>
      <c r="FTY1" s="1460" t="s">
        <v>5197</v>
      </c>
      <c r="FTZ1" s="1460" t="s">
        <v>5197</v>
      </c>
      <c r="FUA1" s="1460" t="s">
        <v>5197</v>
      </c>
      <c r="FUB1" s="1460" t="s">
        <v>5197</v>
      </c>
      <c r="FUC1" s="1460" t="s">
        <v>5197</v>
      </c>
      <c r="FUD1" s="1460" t="s">
        <v>5197</v>
      </c>
      <c r="FUE1" s="1460" t="s">
        <v>5197</v>
      </c>
      <c r="FUF1" s="1460" t="s">
        <v>5197</v>
      </c>
      <c r="FUG1" s="1460" t="s">
        <v>5197</v>
      </c>
      <c r="FUH1" s="1460" t="s">
        <v>5197</v>
      </c>
      <c r="FUI1" s="1460" t="s">
        <v>5197</v>
      </c>
      <c r="FUJ1" s="1460" t="s">
        <v>5197</v>
      </c>
      <c r="FUK1" s="1460" t="s">
        <v>5197</v>
      </c>
      <c r="FUL1" s="1460" t="s">
        <v>5197</v>
      </c>
      <c r="FUM1" s="1460" t="s">
        <v>5197</v>
      </c>
      <c r="FUN1" s="1460" t="s">
        <v>5197</v>
      </c>
      <c r="FUO1" s="1460" t="s">
        <v>5197</v>
      </c>
      <c r="FUP1" s="1460" t="s">
        <v>5197</v>
      </c>
      <c r="FUQ1" s="1460" t="s">
        <v>5197</v>
      </c>
      <c r="FUR1" s="1460" t="s">
        <v>5197</v>
      </c>
      <c r="FUS1" s="1460" t="s">
        <v>5197</v>
      </c>
      <c r="FUT1" s="1460" t="s">
        <v>5197</v>
      </c>
      <c r="FUU1" s="1460" t="s">
        <v>5197</v>
      </c>
      <c r="FUV1" s="1460" t="s">
        <v>5197</v>
      </c>
      <c r="FUW1" s="1460" t="s">
        <v>5197</v>
      </c>
      <c r="FUX1" s="1460" t="s">
        <v>5197</v>
      </c>
      <c r="FUY1" s="1460" t="s">
        <v>5197</v>
      </c>
      <c r="FUZ1" s="1460" t="s">
        <v>5197</v>
      </c>
      <c r="FVA1" s="1460" t="s">
        <v>5197</v>
      </c>
      <c r="FVB1" s="1460" t="s">
        <v>5197</v>
      </c>
      <c r="FVC1" s="1460" t="s">
        <v>5197</v>
      </c>
      <c r="FVD1" s="1460" t="s">
        <v>5197</v>
      </c>
      <c r="FVE1" s="1460" t="s">
        <v>5197</v>
      </c>
      <c r="FVF1" s="1460" t="s">
        <v>5197</v>
      </c>
      <c r="FVG1" s="1460" t="s">
        <v>5197</v>
      </c>
      <c r="FVH1" s="1460" t="s">
        <v>5197</v>
      </c>
      <c r="FVI1" s="1460" t="s">
        <v>5197</v>
      </c>
      <c r="FVJ1" s="1460" t="s">
        <v>5197</v>
      </c>
      <c r="FVK1" s="1460" t="s">
        <v>5197</v>
      </c>
      <c r="FVL1" s="1460" t="s">
        <v>5197</v>
      </c>
      <c r="FVM1" s="1460" t="s">
        <v>5197</v>
      </c>
      <c r="FVN1" s="1460" t="s">
        <v>5197</v>
      </c>
      <c r="FVO1" s="1460" t="s">
        <v>5197</v>
      </c>
      <c r="FVP1" s="1460" t="s">
        <v>5197</v>
      </c>
      <c r="FVQ1" s="1460" t="s">
        <v>5197</v>
      </c>
      <c r="FVR1" s="1460" t="s">
        <v>5197</v>
      </c>
      <c r="FVS1" s="1460" t="s">
        <v>5197</v>
      </c>
      <c r="FVT1" s="1460" t="s">
        <v>5197</v>
      </c>
      <c r="FVU1" s="1460" t="s">
        <v>5197</v>
      </c>
      <c r="FVV1" s="1460" t="s">
        <v>5197</v>
      </c>
      <c r="FVW1" s="1460" t="s">
        <v>5197</v>
      </c>
      <c r="FVX1" s="1460" t="s">
        <v>5197</v>
      </c>
      <c r="FVY1" s="1460" t="s">
        <v>5197</v>
      </c>
      <c r="FVZ1" s="1460" t="s">
        <v>5197</v>
      </c>
      <c r="FWA1" s="1460" t="s">
        <v>5197</v>
      </c>
      <c r="FWB1" s="1460" t="s">
        <v>5197</v>
      </c>
      <c r="FWC1" s="1460" t="s">
        <v>5197</v>
      </c>
      <c r="FWD1" s="1460" t="s">
        <v>5197</v>
      </c>
      <c r="FWE1" s="1460" t="s">
        <v>5197</v>
      </c>
      <c r="FWF1" s="1460" t="s">
        <v>5197</v>
      </c>
      <c r="FWG1" s="1460" t="s">
        <v>5197</v>
      </c>
      <c r="FWH1" s="1460" t="s">
        <v>5197</v>
      </c>
      <c r="FWI1" s="1460" t="s">
        <v>5197</v>
      </c>
      <c r="FWJ1" s="1460" t="s">
        <v>5197</v>
      </c>
      <c r="FWK1" s="1460" t="s">
        <v>5197</v>
      </c>
      <c r="FWL1" s="1460" t="s">
        <v>5197</v>
      </c>
      <c r="FWM1" s="1460" t="s">
        <v>5197</v>
      </c>
      <c r="FWN1" s="1460" t="s">
        <v>5197</v>
      </c>
      <c r="FWO1" s="1460" t="s">
        <v>5197</v>
      </c>
      <c r="FWP1" s="1460" t="s">
        <v>5197</v>
      </c>
      <c r="FWQ1" s="1460" t="s">
        <v>5197</v>
      </c>
      <c r="FWR1" s="1460" t="s">
        <v>5197</v>
      </c>
      <c r="FWS1" s="1460" t="s">
        <v>5197</v>
      </c>
      <c r="FWT1" s="1460" t="s">
        <v>5197</v>
      </c>
      <c r="FWU1" s="1460" t="s">
        <v>5197</v>
      </c>
      <c r="FWV1" s="1460" t="s">
        <v>5197</v>
      </c>
      <c r="FWW1" s="1460" t="s">
        <v>5197</v>
      </c>
      <c r="FWX1" s="1460" t="s">
        <v>5197</v>
      </c>
      <c r="FWY1" s="1460" t="s">
        <v>5197</v>
      </c>
      <c r="FWZ1" s="1460" t="s">
        <v>5197</v>
      </c>
      <c r="FXA1" s="1460" t="s">
        <v>5197</v>
      </c>
      <c r="FXB1" s="1460" t="s">
        <v>5197</v>
      </c>
      <c r="FXC1" s="1460" t="s">
        <v>5197</v>
      </c>
      <c r="FXD1" s="1460" t="s">
        <v>5197</v>
      </c>
      <c r="FXE1" s="1460" t="s">
        <v>5197</v>
      </c>
      <c r="FXF1" s="1460" t="s">
        <v>5197</v>
      </c>
      <c r="FXG1" s="1460" t="s">
        <v>5197</v>
      </c>
      <c r="FXH1" s="1460" t="s">
        <v>5197</v>
      </c>
      <c r="FXI1" s="1460" t="s">
        <v>5197</v>
      </c>
      <c r="FXJ1" s="1460" t="s">
        <v>5197</v>
      </c>
      <c r="FXK1" s="1460" t="s">
        <v>5197</v>
      </c>
      <c r="FXL1" s="1460" t="s">
        <v>5197</v>
      </c>
      <c r="FXM1" s="1460" t="s">
        <v>5197</v>
      </c>
      <c r="FXN1" s="1460" t="s">
        <v>5197</v>
      </c>
      <c r="FXO1" s="1460" t="s">
        <v>5197</v>
      </c>
      <c r="FXP1" s="1460" t="s">
        <v>5197</v>
      </c>
      <c r="FXQ1" s="1460" t="s">
        <v>5197</v>
      </c>
      <c r="FXR1" s="1460" t="s">
        <v>5197</v>
      </c>
      <c r="FXS1" s="1460" t="s">
        <v>5197</v>
      </c>
      <c r="FXT1" s="1460" t="s">
        <v>5197</v>
      </c>
      <c r="FXU1" s="1460" t="s">
        <v>5197</v>
      </c>
      <c r="FXV1" s="1460" t="s">
        <v>5197</v>
      </c>
      <c r="FXW1" s="1460" t="s">
        <v>5197</v>
      </c>
      <c r="FXX1" s="1460" t="s">
        <v>5197</v>
      </c>
      <c r="FXY1" s="1460" t="s">
        <v>5197</v>
      </c>
      <c r="FXZ1" s="1460" t="s">
        <v>5197</v>
      </c>
      <c r="FYA1" s="1460" t="s">
        <v>5197</v>
      </c>
      <c r="FYB1" s="1460" t="s">
        <v>5197</v>
      </c>
      <c r="FYC1" s="1460" t="s">
        <v>5197</v>
      </c>
      <c r="FYD1" s="1460" t="s">
        <v>5197</v>
      </c>
      <c r="FYE1" s="1460" t="s">
        <v>5197</v>
      </c>
      <c r="FYF1" s="1460" t="s">
        <v>5197</v>
      </c>
      <c r="FYG1" s="1460" t="s">
        <v>5197</v>
      </c>
      <c r="FYH1" s="1460" t="s">
        <v>5197</v>
      </c>
      <c r="FYI1" s="1460" t="s">
        <v>5197</v>
      </c>
      <c r="FYJ1" s="1460" t="s">
        <v>5197</v>
      </c>
      <c r="FYK1" s="1460" t="s">
        <v>5197</v>
      </c>
      <c r="FYL1" s="1460" t="s">
        <v>5197</v>
      </c>
      <c r="FYM1" s="1460" t="s">
        <v>5197</v>
      </c>
      <c r="FYN1" s="1460" t="s">
        <v>5197</v>
      </c>
      <c r="FYO1" s="1460" t="s">
        <v>5197</v>
      </c>
      <c r="FYP1" s="1460" t="s">
        <v>5197</v>
      </c>
      <c r="FYQ1" s="1460" t="s">
        <v>5197</v>
      </c>
      <c r="FYR1" s="1460" t="s">
        <v>5197</v>
      </c>
      <c r="FYS1" s="1460" t="s">
        <v>5197</v>
      </c>
      <c r="FYT1" s="1460" t="s">
        <v>5197</v>
      </c>
      <c r="FYU1" s="1460" t="s">
        <v>5197</v>
      </c>
      <c r="FYV1" s="1460" t="s">
        <v>5197</v>
      </c>
      <c r="FYW1" s="1460" t="s">
        <v>5197</v>
      </c>
      <c r="FYX1" s="1460" t="s">
        <v>5197</v>
      </c>
      <c r="FYY1" s="1460" t="s">
        <v>5197</v>
      </c>
      <c r="FYZ1" s="1460" t="s">
        <v>5197</v>
      </c>
      <c r="FZA1" s="1460" t="s">
        <v>5197</v>
      </c>
      <c r="FZB1" s="1460" t="s">
        <v>5197</v>
      </c>
      <c r="FZC1" s="1460" t="s">
        <v>5197</v>
      </c>
      <c r="FZD1" s="1460" t="s">
        <v>5197</v>
      </c>
      <c r="FZE1" s="1460" t="s">
        <v>5197</v>
      </c>
      <c r="FZF1" s="1460" t="s">
        <v>5197</v>
      </c>
      <c r="FZG1" s="1460" t="s">
        <v>5197</v>
      </c>
      <c r="FZH1" s="1460" t="s">
        <v>5197</v>
      </c>
      <c r="FZI1" s="1460" t="s">
        <v>5197</v>
      </c>
      <c r="FZJ1" s="1460" t="s">
        <v>5197</v>
      </c>
      <c r="FZK1" s="1460" t="s">
        <v>5197</v>
      </c>
      <c r="FZL1" s="1460" t="s">
        <v>5197</v>
      </c>
      <c r="FZM1" s="1460" t="s">
        <v>5197</v>
      </c>
      <c r="FZN1" s="1460" t="s">
        <v>5197</v>
      </c>
      <c r="FZO1" s="1460" t="s">
        <v>5197</v>
      </c>
      <c r="FZP1" s="1460" t="s">
        <v>5197</v>
      </c>
      <c r="FZQ1" s="1460" t="s">
        <v>5197</v>
      </c>
      <c r="FZR1" s="1460" t="s">
        <v>5197</v>
      </c>
      <c r="FZS1" s="1460" t="s">
        <v>5197</v>
      </c>
      <c r="FZT1" s="1460" t="s">
        <v>5197</v>
      </c>
      <c r="FZU1" s="1460" t="s">
        <v>5197</v>
      </c>
      <c r="FZV1" s="1460" t="s">
        <v>5197</v>
      </c>
      <c r="FZW1" s="1460" t="s">
        <v>5197</v>
      </c>
      <c r="FZX1" s="1460" t="s">
        <v>5197</v>
      </c>
      <c r="FZY1" s="1460" t="s">
        <v>5197</v>
      </c>
      <c r="FZZ1" s="1460" t="s">
        <v>5197</v>
      </c>
      <c r="GAA1" s="1460" t="s">
        <v>5197</v>
      </c>
      <c r="GAB1" s="1460" t="s">
        <v>5197</v>
      </c>
      <c r="GAC1" s="1460" t="s">
        <v>5197</v>
      </c>
      <c r="GAD1" s="1460" t="s">
        <v>5197</v>
      </c>
      <c r="GAE1" s="1460" t="s">
        <v>5197</v>
      </c>
      <c r="GAF1" s="1460" t="s">
        <v>5197</v>
      </c>
      <c r="GAG1" s="1460" t="s">
        <v>5197</v>
      </c>
      <c r="GAH1" s="1460" t="s">
        <v>5197</v>
      </c>
      <c r="GAI1" s="1460" t="s">
        <v>5197</v>
      </c>
      <c r="GAJ1" s="1460" t="s">
        <v>5197</v>
      </c>
      <c r="GAK1" s="1460" t="s">
        <v>5197</v>
      </c>
      <c r="GAL1" s="1460" t="s">
        <v>5197</v>
      </c>
      <c r="GAM1" s="1460" t="s">
        <v>5197</v>
      </c>
      <c r="GAN1" s="1460" t="s">
        <v>5197</v>
      </c>
      <c r="GAO1" s="1460" t="s">
        <v>5197</v>
      </c>
      <c r="GAP1" s="1460" t="s">
        <v>5197</v>
      </c>
      <c r="GAQ1" s="1460" t="s">
        <v>5197</v>
      </c>
      <c r="GAR1" s="1460" t="s">
        <v>5197</v>
      </c>
      <c r="GAS1" s="1460" t="s">
        <v>5197</v>
      </c>
      <c r="GAT1" s="1460" t="s">
        <v>5197</v>
      </c>
      <c r="GAU1" s="1460" t="s">
        <v>5197</v>
      </c>
      <c r="GAV1" s="1460" t="s">
        <v>5197</v>
      </c>
      <c r="GAW1" s="1460" t="s">
        <v>5197</v>
      </c>
      <c r="GAX1" s="1460" t="s">
        <v>5197</v>
      </c>
      <c r="GAY1" s="1460" t="s">
        <v>5197</v>
      </c>
      <c r="GAZ1" s="1460" t="s">
        <v>5197</v>
      </c>
      <c r="GBA1" s="1460" t="s">
        <v>5197</v>
      </c>
      <c r="GBB1" s="1460" t="s">
        <v>5197</v>
      </c>
      <c r="GBC1" s="1460" t="s">
        <v>5197</v>
      </c>
      <c r="GBD1" s="1460" t="s">
        <v>5197</v>
      </c>
      <c r="GBE1" s="1460" t="s">
        <v>5197</v>
      </c>
      <c r="GBF1" s="1460" t="s">
        <v>5197</v>
      </c>
      <c r="GBG1" s="1460" t="s">
        <v>5197</v>
      </c>
      <c r="GBH1" s="1460" t="s">
        <v>5197</v>
      </c>
      <c r="GBI1" s="1460" t="s">
        <v>5197</v>
      </c>
      <c r="GBJ1" s="1460" t="s">
        <v>5197</v>
      </c>
      <c r="GBK1" s="1460" t="s">
        <v>5197</v>
      </c>
      <c r="GBL1" s="1460" t="s">
        <v>5197</v>
      </c>
      <c r="GBM1" s="1460" t="s">
        <v>5197</v>
      </c>
      <c r="GBN1" s="1460" t="s">
        <v>5197</v>
      </c>
      <c r="GBO1" s="1460" t="s">
        <v>5197</v>
      </c>
      <c r="GBP1" s="1460" t="s">
        <v>5197</v>
      </c>
      <c r="GBQ1" s="1460" t="s">
        <v>5197</v>
      </c>
      <c r="GBR1" s="1460" t="s">
        <v>5197</v>
      </c>
      <c r="GBS1" s="1460" t="s">
        <v>5197</v>
      </c>
      <c r="GBT1" s="1460" t="s">
        <v>5197</v>
      </c>
      <c r="GBU1" s="1460" t="s">
        <v>5197</v>
      </c>
      <c r="GBV1" s="1460" t="s">
        <v>5197</v>
      </c>
      <c r="GBW1" s="1460" t="s">
        <v>5197</v>
      </c>
      <c r="GBX1" s="1460" t="s">
        <v>5197</v>
      </c>
      <c r="GBY1" s="1460" t="s">
        <v>5197</v>
      </c>
      <c r="GBZ1" s="1460" t="s">
        <v>5197</v>
      </c>
      <c r="GCA1" s="1460" t="s">
        <v>5197</v>
      </c>
      <c r="GCB1" s="1460" t="s">
        <v>5197</v>
      </c>
      <c r="GCC1" s="1460" t="s">
        <v>5197</v>
      </c>
      <c r="GCD1" s="1460" t="s">
        <v>5197</v>
      </c>
      <c r="GCE1" s="1460" t="s">
        <v>5197</v>
      </c>
      <c r="GCF1" s="1460" t="s">
        <v>5197</v>
      </c>
      <c r="GCG1" s="1460" t="s">
        <v>5197</v>
      </c>
      <c r="GCH1" s="1460" t="s">
        <v>5197</v>
      </c>
      <c r="GCI1" s="1460" t="s">
        <v>5197</v>
      </c>
      <c r="GCJ1" s="1460" t="s">
        <v>5197</v>
      </c>
      <c r="GCK1" s="1460" t="s">
        <v>5197</v>
      </c>
      <c r="GCL1" s="1460" t="s">
        <v>5197</v>
      </c>
      <c r="GCM1" s="1460" t="s">
        <v>5197</v>
      </c>
      <c r="GCN1" s="1460" t="s">
        <v>5197</v>
      </c>
      <c r="GCO1" s="1460" t="s">
        <v>5197</v>
      </c>
      <c r="GCP1" s="1460" t="s">
        <v>5197</v>
      </c>
      <c r="GCQ1" s="1460" t="s">
        <v>5197</v>
      </c>
      <c r="GCR1" s="1460" t="s">
        <v>5197</v>
      </c>
      <c r="GCS1" s="1460" t="s">
        <v>5197</v>
      </c>
      <c r="GCT1" s="1460" t="s">
        <v>5197</v>
      </c>
      <c r="GCU1" s="1460" t="s">
        <v>5197</v>
      </c>
      <c r="GCV1" s="1460" t="s">
        <v>5197</v>
      </c>
      <c r="GCW1" s="1460" t="s">
        <v>5197</v>
      </c>
      <c r="GCX1" s="1460" t="s">
        <v>5197</v>
      </c>
      <c r="GCY1" s="1460" t="s">
        <v>5197</v>
      </c>
      <c r="GCZ1" s="1460" t="s">
        <v>5197</v>
      </c>
      <c r="GDA1" s="1460" t="s">
        <v>5197</v>
      </c>
      <c r="GDB1" s="1460" t="s">
        <v>5197</v>
      </c>
      <c r="GDC1" s="1460" t="s">
        <v>5197</v>
      </c>
      <c r="GDD1" s="1460" t="s">
        <v>5197</v>
      </c>
      <c r="GDE1" s="1460" t="s">
        <v>5197</v>
      </c>
      <c r="GDF1" s="1460" t="s">
        <v>5197</v>
      </c>
      <c r="GDG1" s="1460" t="s">
        <v>5197</v>
      </c>
      <c r="GDH1" s="1460" t="s">
        <v>5197</v>
      </c>
      <c r="GDI1" s="1460" t="s">
        <v>5197</v>
      </c>
      <c r="GDJ1" s="1460" t="s">
        <v>5197</v>
      </c>
      <c r="GDK1" s="1460" t="s">
        <v>5197</v>
      </c>
      <c r="GDL1" s="1460" t="s">
        <v>5197</v>
      </c>
      <c r="GDM1" s="1460" t="s">
        <v>5197</v>
      </c>
      <c r="GDN1" s="1460" t="s">
        <v>5197</v>
      </c>
      <c r="GDO1" s="1460" t="s">
        <v>5197</v>
      </c>
      <c r="GDP1" s="1460" t="s">
        <v>5197</v>
      </c>
      <c r="GDQ1" s="1460" t="s">
        <v>5197</v>
      </c>
      <c r="GDR1" s="1460" t="s">
        <v>5197</v>
      </c>
      <c r="GDS1" s="1460" t="s">
        <v>5197</v>
      </c>
      <c r="GDT1" s="1460" t="s">
        <v>5197</v>
      </c>
      <c r="GDU1" s="1460" t="s">
        <v>5197</v>
      </c>
      <c r="GDV1" s="1460" t="s">
        <v>5197</v>
      </c>
      <c r="GDW1" s="1460" t="s">
        <v>5197</v>
      </c>
      <c r="GDX1" s="1460" t="s">
        <v>5197</v>
      </c>
      <c r="GDY1" s="1460" t="s">
        <v>5197</v>
      </c>
      <c r="GDZ1" s="1460" t="s">
        <v>5197</v>
      </c>
      <c r="GEA1" s="1460" t="s">
        <v>5197</v>
      </c>
      <c r="GEB1" s="1460" t="s">
        <v>5197</v>
      </c>
      <c r="GEC1" s="1460" t="s">
        <v>5197</v>
      </c>
      <c r="GED1" s="1460" t="s">
        <v>5197</v>
      </c>
      <c r="GEE1" s="1460" t="s">
        <v>5197</v>
      </c>
      <c r="GEF1" s="1460" t="s">
        <v>5197</v>
      </c>
      <c r="GEG1" s="1460" t="s">
        <v>5197</v>
      </c>
      <c r="GEH1" s="1460" t="s">
        <v>5197</v>
      </c>
      <c r="GEI1" s="1460" t="s">
        <v>5197</v>
      </c>
      <c r="GEJ1" s="1460" t="s">
        <v>5197</v>
      </c>
      <c r="GEK1" s="1460" t="s">
        <v>5197</v>
      </c>
      <c r="GEL1" s="1460" t="s">
        <v>5197</v>
      </c>
      <c r="GEM1" s="1460" t="s">
        <v>5197</v>
      </c>
      <c r="GEN1" s="1460" t="s">
        <v>5197</v>
      </c>
      <c r="GEO1" s="1460" t="s">
        <v>5197</v>
      </c>
      <c r="GEP1" s="1460" t="s">
        <v>5197</v>
      </c>
      <c r="GEQ1" s="1460" t="s">
        <v>5197</v>
      </c>
      <c r="GER1" s="1460" t="s">
        <v>5197</v>
      </c>
      <c r="GES1" s="1460" t="s">
        <v>5197</v>
      </c>
      <c r="GET1" s="1460" t="s">
        <v>5197</v>
      </c>
      <c r="GEU1" s="1460" t="s">
        <v>5197</v>
      </c>
      <c r="GEV1" s="1460" t="s">
        <v>5197</v>
      </c>
      <c r="GEW1" s="1460" t="s">
        <v>5197</v>
      </c>
      <c r="GEX1" s="1460" t="s">
        <v>5197</v>
      </c>
      <c r="GEY1" s="1460" t="s">
        <v>5197</v>
      </c>
      <c r="GEZ1" s="1460" t="s">
        <v>5197</v>
      </c>
      <c r="GFA1" s="1460" t="s">
        <v>5197</v>
      </c>
      <c r="GFB1" s="1460" t="s">
        <v>5197</v>
      </c>
      <c r="GFC1" s="1460" t="s">
        <v>5197</v>
      </c>
      <c r="GFD1" s="1460" t="s">
        <v>5197</v>
      </c>
      <c r="GFE1" s="1460" t="s">
        <v>5197</v>
      </c>
      <c r="GFF1" s="1460" t="s">
        <v>5197</v>
      </c>
      <c r="GFG1" s="1460" t="s">
        <v>5197</v>
      </c>
      <c r="GFH1" s="1460" t="s">
        <v>5197</v>
      </c>
      <c r="GFI1" s="1460" t="s">
        <v>5197</v>
      </c>
      <c r="GFJ1" s="1460" t="s">
        <v>5197</v>
      </c>
      <c r="GFK1" s="1460" t="s">
        <v>5197</v>
      </c>
      <c r="GFL1" s="1460" t="s">
        <v>5197</v>
      </c>
      <c r="GFM1" s="1460" t="s">
        <v>5197</v>
      </c>
      <c r="GFN1" s="1460" t="s">
        <v>5197</v>
      </c>
      <c r="GFO1" s="1460" t="s">
        <v>5197</v>
      </c>
      <c r="GFP1" s="1460" t="s">
        <v>5197</v>
      </c>
      <c r="GFQ1" s="1460" t="s">
        <v>5197</v>
      </c>
      <c r="GFR1" s="1460" t="s">
        <v>5197</v>
      </c>
      <c r="GFS1" s="1460" t="s">
        <v>5197</v>
      </c>
      <c r="GFT1" s="1460" t="s">
        <v>5197</v>
      </c>
      <c r="GFU1" s="1460" t="s">
        <v>5197</v>
      </c>
      <c r="GFV1" s="1460" t="s">
        <v>5197</v>
      </c>
      <c r="GFW1" s="1460" t="s">
        <v>5197</v>
      </c>
      <c r="GFX1" s="1460" t="s">
        <v>5197</v>
      </c>
      <c r="GFY1" s="1460" t="s">
        <v>5197</v>
      </c>
      <c r="GFZ1" s="1460" t="s">
        <v>5197</v>
      </c>
      <c r="GGA1" s="1460" t="s">
        <v>5197</v>
      </c>
      <c r="GGB1" s="1460" t="s">
        <v>5197</v>
      </c>
      <c r="GGC1" s="1460" t="s">
        <v>5197</v>
      </c>
      <c r="GGD1" s="1460" t="s">
        <v>5197</v>
      </c>
      <c r="GGE1" s="1460" t="s">
        <v>5197</v>
      </c>
      <c r="GGF1" s="1460" t="s">
        <v>5197</v>
      </c>
      <c r="GGG1" s="1460" t="s">
        <v>5197</v>
      </c>
      <c r="GGH1" s="1460" t="s">
        <v>5197</v>
      </c>
      <c r="GGI1" s="1460" t="s">
        <v>5197</v>
      </c>
      <c r="GGJ1" s="1460" t="s">
        <v>5197</v>
      </c>
      <c r="GGK1" s="1460" t="s">
        <v>5197</v>
      </c>
      <c r="GGL1" s="1460" t="s">
        <v>5197</v>
      </c>
      <c r="GGM1" s="1460" t="s">
        <v>5197</v>
      </c>
      <c r="GGN1" s="1460" t="s">
        <v>5197</v>
      </c>
      <c r="GGO1" s="1460" t="s">
        <v>5197</v>
      </c>
      <c r="GGP1" s="1460" t="s">
        <v>5197</v>
      </c>
      <c r="GGQ1" s="1460" t="s">
        <v>5197</v>
      </c>
      <c r="GGR1" s="1460" t="s">
        <v>5197</v>
      </c>
      <c r="GGS1" s="1460" t="s">
        <v>5197</v>
      </c>
      <c r="GGT1" s="1460" t="s">
        <v>5197</v>
      </c>
      <c r="GGU1" s="1460" t="s">
        <v>5197</v>
      </c>
      <c r="GGV1" s="1460" t="s">
        <v>5197</v>
      </c>
      <c r="GGW1" s="1460" t="s">
        <v>5197</v>
      </c>
      <c r="GGX1" s="1460" t="s">
        <v>5197</v>
      </c>
      <c r="GGY1" s="1460" t="s">
        <v>5197</v>
      </c>
      <c r="GGZ1" s="1460" t="s">
        <v>5197</v>
      </c>
      <c r="GHA1" s="1460" t="s">
        <v>5197</v>
      </c>
      <c r="GHB1" s="1460" t="s">
        <v>5197</v>
      </c>
      <c r="GHC1" s="1460" t="s">
        <v>5197</v>
      </c>
      <c r="GHD1" s="1460" t="s">
        <v>5197</v>
      </c>
      <c r="GHE1" s="1460" t="s">
        <v>5197</v>
      </c>
      <c r="GHF1" s="1460" t="s">
        <v>5197</v>
      </c>
      <c r="GHG1" s="1460" t="s">
        <v>5197</v>
      </c>
      <c r="GHH1" s="1460" t="s">
        <v>5197</v>
      </c>
      <c r="GHI1" s="1460" t="s">
        <v>5197</v>
      </c>
      <c r="GHJ1" s="1460" t="s">
        <v>5197</v>
      </c>
      <c r="GHK1" s="1460" t="s">
        <v>5197</v>
      </c>
      <c r="GHL1" s="1460" t="s">
        <v>5197</v>
      </c>
      <c r="GHM1" s="1460" t="s">
        <v>5197</v>
      </c>
      <c r="GHN1" s="1460" t="s">
        <v>5197</v>
      </c>
      <c r="GHO1" s="1460" t="s">
        <v>5197</v>
      </c>
      <c r="GHP1" s="1460" t="s">
        <v>5197</v>
      </c>
      <c r="GHQ1" s="1460" t="s">
        <v>5197</v>
      </c>
      <c r="GHR1" s="1460" t="s">
        <v>5197</v>
      </c>
      <c r="GHS1" s="1460" t="s">
        <v>5197</v>
      </c>
      <c r="GHT1" s="1460" t="s">
        <v>5197</v>
      </c>
      <c r="GHU1" s="1460" t="s">
        <v>5197</v>
      </c>
      <c r="GHV1" s="1460" t="s">
        <v>5197</v>
      </c>
      <c r="GHW1" s="1460" t="s">
        <v>5197</v>
      </c>
      <c r="GHX1" s="1460" t="s">
        <v>5197</v>
      </c>
      <c r="GHY1" s="1460" t="s">
        <v>5197</v>
      </c>
      <c r="GHZ1" s="1460" t="s">
        <v>5197</v>
      </c>
      <c r="GIA1" s="1460" t="s">
        <v>5197</v>
      </c>
      <c r="GIB1" s="1460" t="s">
        <v>5197</v>
      </c>
      <c r="GIC1" s="1460" t="s">
        <v>5197</v>
      </c>
      <c r="GID1" s="1460" t="s">
        <v>5197</v>
      </c>
      <c r="GIE1" s="1460" t="s">
        <v>5197</v>
      </c>
      <c r="GIF1" s="1460" t="s">
        <v>5197</v>
      </c>
      <c r="GIG1" s="1460" t="s">
        <v>5197</v>
      </c>
      <c r="GIH1" s="1460" t="s">
        <v>5197</v>
      </c>
      <c r="GII1" s="1460" t="s">
        <v>5197</v>
      </c>
      <c r="GIJ1" s="1460" t="s">
        <v>5197</v>
      </c>
      <c r="GIK1" s="1460" t="s">
        <v>5197</v>
      </c>
      <c r="GIL1" s="1460" t="s">
        <v>5197</v>
      </c>
      <c r="GIM1" s="1460" t="s">
        <v>5197</v>
      </c>
      <c r="GIN1" s="1460" t="s">
        <v>5197</v>
      </c>
      <c r="GIO1" s="1460" t="s">
        <v>5197</v>
      </c>
      <c r="GIP1" s="1460" t="s">
        <v>5197</v>
      </c>
      <c r="GIQ1" s="1460" t="s">
        <v>5197</v>
      </c>
      <c r="GIR1" s="1460" t="s">
        <v>5197</v>
      </c>
      <c r="GIS1" s="1460" t="s">
        <v>5197</v>
      </c>
      <c r="GIT1" s="1460" t="s">
        <v>5197</v>
      </c>
      <c r="GIU1" s="1460" t="s">
        <v>5197</v>
      </c>
      <c r="GIV1" s="1460" t="s">
        <v>5197</v>
      </c>
      <c r="GIW1" s="1460" t="s">
        <v>5197</v>
      </c>
      <c r="GIX1" s="1460" t="s">
        <v>5197</v>
      </c>
      <c r="GIY1" s="1460" t="s">
        <v>5197</v>
      </c>
      <c r="GIZ1" s="1460" t="s">
        <v>5197</v>
      </c>
      <c r="GJA1" s="1460" t="s">
        <v>5197</v>
      </c>
      <c r="GJB1" s="1460" t="s">
        <v>5197</v>
      </c>
      <c r="GJC1" s="1460" t="s">
        <v>5197</v>
      </c>
      <c r="GJD1" s="1460" t="s">
        <v>5197</v>
      </c>
      <c r="GJE1" s="1460" t="s">
        <v>5197</v>
      </c>
      <c r="GJF1" s="1460" t="s">
        <v>5197</v>
      </c>
      <c r="GJG1" s="1460" t="s">
        <v>5197</v>
      </c>
      <c r="GJH1" s="1460" t="s">
        <v>5197</v>
      </c>
      <c r="GJI1" s="1460" t="s">
        <v>5197</v>
      </c>
      <c r="GJJ1" s="1460" t="s">
        <v>5197</v>
      </c>
      <c r="GJK1" s="1460" t="s">
        <v>5197</v>
      </c>
      <c r="GJL1" s="1460" t="s">
        <v>5197</v>
      </c>
      <c r="GJM1" s="1460" t="s">
        <v>5197</v>
      </c>
      <c r="GJN1" s="1460" t="s">
        <v>5197</v>
      </c>
      <c r="GJO1" s="1460" t="s">
        <v>5197</v>
      </c>
      <c r="GJP1" s="1460" t="s">
        <v>5197</v>
      </c>
      <c r="GJQ1" s="1460" t="s">
        <v>5197</v>
      </c>
      <c r="GJR1" s="1460" t="s">
        <v>5197</v>
      </c>
      <c r="GJS1" s="1460" t="s">
        <v>5197</v>
      </c>
      <c r="GJT1" s="1460" t="s">
        <v>5197</v>
      </c>
      <c r="GJU1" s="1460" t="s">
        <v>5197</v>
      </c>
      <c r="GJV1" s="1460" t="s">
        <v>5197</v>
      </c>
      <c r="GJW1" s="1460" t="s">
        <v>5197</v>
      </c>
      <c r="GJX1" s="1460" t="s">
        <v>5197</v>
      </c>
      <c r="GJY1" s="1460" t="s">
        <v>5197</v>
      </c>
      <c r="GJZ1" s="1460" t="s">
        <v>5197</v>
      </c>
      <c r="GKA1" s="1460" t="s">
        <v>5197</v>
      </c>
      <c r="GKB1" s="1460" t="s">
        <v>5197</v>
      </c>
      <c r="GKC1" s="1460" t="s">
        <v>5197</v>
      </c>
      <c r="GKD1" s="1460" t="s">
        <v>5197</v>
      </c>
      <c r="GKE1" s="1460" t="s">
        <v>5197</v>
      </c>
      <c r="GKF1" s="1460" t="s">
        <v>5197</v>
      </c>
      <c r="GKG1" s="1460" t="s">
        <v>5197</v>
      </c>
      <c r="GKH1" s="1460" t="s">
        <v>5197</v>
      </c>
      <c r="GKI1" s="1460" t="s">
        <v>5197</v>
      </c>
      <c r="GKJ1" s="1460" t="s">
        <v>5197</v>
      </c>
      <c r="GKK1" s="1460" t="s">
        <v>5197</v>
      </c>
      <c r="GKL1" s="1460" t="s">
        <v>5197</v>
      </c>
      <c r="GKM1" s="1460" t="s">
        <v>5197</v>
      </c>
      <c r="GKN1" s="1460" t="s">
        <v>5197</v>
      </c>
      <c r="GKO1" s="1460" t="s">
        <v>5197</v>
      </c>
      <c r="GKP1" s="1460" t="s">
        <v>5197</v>
      </c>
      <c r="GKQ1" s="1460" t="s">
        <v>5197</v>
      </c>
      <c r="GKR1" s="1460" t="s">
        <v>5197</v>
      </c>
      <c r="GKS1" s="1460" t="s">
        <v>5197</v>
      </c>
      <c r="GKT1" s="1460" t="s">
        <v>5197</v>
      </c>
      <c r="GKU1" s="1460" t="s">
        <v>5197</v>
      </c>
      <c r="GKV1" s="1460" t="s">
        <v>5197</v>
      </c>
      <c r="GKW1" s="1460" t="s">
        <v>5197</v>
      </c>
      <c r="GKX1" s="1460" t="s">
        <v>5197</v>
      </c>
      <c r="GKY1" s="1460" t="s">
        <v>5197</v>
      </c>
      <c r="GKZ1" s="1460" t="s">
        <v>5197</v>
      </c>
      <c r="GLA1" s="1460" t="s">
        <v>5197</v>
      </c>
      <c r="GLB1" s="1460" t="s">
        <v>5197</v>
      </c>
      <c r="GLC1" s="1460" t="s">
        <v>5197</v>
      </c>
      <c r="GLD1" s="1460" t="s">
        <v>5197</v>
      </c>
      <c r="GLE1" s="1460" t="s">
        <v>5197</v>
      </c>
      <c r="GLF1" s="1460" t="s">
        <v>5197</v>
      </c>
      <c r="GLG1" s="1460" t="s">
        <v>5197</v>
      </c>
      <c r="GLH1" s="1460" t="s">
        <v>5197</v>
      </c>
      <c r="GLI1" s="1460" t="s">
        <v>5197</v>
      </c>
      <c r="GLJ1" s="1460" t="s">
        <v>5197</v>
      </c>
      <c r="GLK1" s="1460" t="s">
        <v>5197</v>
      </c>
      <c r="GLL1" s="1460" t="s">
        <v>5197</v>
      </c>
      <c r="GLM1" s="1460" t="s">
        <v>5197</v>
      </c>
      <c r="GLN1" s="1460" t="s">
        <v>5197</v>
      </c>
      <c r="GLO1" s="1460" t="s">
        <v>5197</v>
      </c>
      <c r="GLP1" s="1460" t="s">
        <v>5197</v>
      </c>
      <c r="GLQ1" s="1460" t="s">
        <v>5197</v>
      </c>
      <c r="GLR1" s="1460" t="s">
        <v>5197</v>
      </c>
      <c r="GLS1" s="1460" t="s">
        <v>5197</v>
      </c>
      <c r="GLT1" s="1460" t="s">
        <v>5197</v>
      </c>
      <c r="GLU1" s="1460" t="s">
        <v>5197</v>
      </c>
      <c r="GLV1" s="1460" t="s">
        <v>5197</v>
      </c>
      <c r="GLW1" s="1460" t="s">
        <v>5197</v>
      </c>
      <c r="GLX1" s="1460" t="s">
        <v>5197</v>
      </c>
      <c r="GLY1" s="1460" t="s">
        <v>5197</v>
      </c>
      <c r="GLZ1" s="1460" t="s">
        <v>5197</v>
      </c>
      <c r="GMA1" s="1460" t="s">
        <v>5197</v>
      </c>
      <c r="GMB1" s="1460" t="s">
        <v>5197</v>
      </c>
      <c r="GMC1" s="1460" t="s">
        <v>5197</v>
      </c>
      <c r="GMD1" s="1460" t="s">
        <v>5197</v>
      </c>
      <c r="GME1" s="1460" t="s">
        <v>5197</v>
      </c>
      <c r="GMF1" s="1460" t="s">
        <v>5197</v>
      </c>
      <c r="GMG1" s="1460" t="s">
        <v>5197</v>
      </c>
      <c r="GMH1" s="1460" t="s">
        <v>5197</v>
      </c>
      <c r="GMI1" s="1460" t="s">
        <v>5197</v>
      </c>
      <c r="GMJ1" s="1460" t="s">
        <v>5197</v>
      </c>
      <c r="GMK1" s="1460" t="s">
        <v>5197</v>
      </c>
      <c r="GML1" s="1460" t="s">
        <v>5197</v>
      </c>
      <c r="GMM1" s="1460" t="s">
        <v>5197</v>
      </c>
      <c r="GMN1" s="1460" t="s">
        <v>5197</v>
      </c>
      <c r="GMO1" s="1460" t="s">
        <v>5197</v>
      </c>
      <c r="GMP1" s="1460" t="s">
        <v>5197</v>
      </c>
      <c r="GMQ1" s="1460" t="s">
        <v>5197</v>
      </c>
      <c r="GMR1" s="1460" t="s">
        <v>5197</v>
      </c>
      <c r="GMS1" s="1460" t="s">
        <v>5197</v>
      </c>
      <c r="GMT1" s="1460" t="s">
        <v>5197</v>
      </c>
      <c r="GMU1" s="1460" t="s">
        <v>5197</v>
      </c>
      <c r="GMV1" s="1460" t="s">
        <v>5197</v>
      </c>
      <c r="GMW1" s="1460" t="s">
        <v>5197</v>
      </c>
      <c r="GMX1" s="1460" t="s">
        <v>5197</v>
      </c>
      <c r="GMY1" s="1460" t="s">
        <v>5197</v>
      </c>
      <c r="GMZ1" s="1460" t="s">
        <v>5197</v>
      </c>
      <c r="GNA1" s="1460" t="s">
        <v>5197</v>
      </c>
      <c r="GNB1" s="1460" t="s">
        <v>5197</v>
      </c>
      <c r="GNC1" s="1460" t="s">
        <v>5197</v>
      </c>
      <c r="GND1" s="1460" t="s">
        <v>5197</v>
      </c>
      <c r="GNE1" s="1460" t="s">
        <v>5197</v>
      </c>
      <c r="GNF1" s="1460" t="s">
        <v>5197</v>
      </c>
      <c r="GNG1" s="1460" t="s">
        <v>5197</v>
      </c>
      <c r="GNH1" s="1460" t="s">
        <v>5197</v>
      </c>
      <c r="GNI1" s="1460" t="s">
        <v>5197</v>
      </c>
      <c r="GNJ1" s="1460" t="s">
        <v>5197</v>
      </c>
      <c r="GNK1" s="1460" t="s">
        <v>5197</v>
      </c>
      <c r="GNL1" s="1460" t="s">
        <v>5197</v>
      </c>
      <c r="GNM1" s="1460" t="s">
        <v>5197</v>
      </c>
      <c r="GNN1" s="1460" t="s">
        <v>5197</v>
      </c>
      <c r="GNO1" s="1460" t="s">
        <v>5197</v>
      </c>
      <c r="GNP1" s="1460" t="s">
        <v>5197</v>
      </c>
      <c r="GNQ1" s="1460" t="s">
        <v>5197</v>
      </c>
      <c r="GNR1" s="1460" t="s">
        <v>5197</v>
      </c>
      <c r="GNS1" s="1460" t="s">
        <v>5197</v>
      </c>
      <c r="GNT1" s="1460" t="s">
        <v>5197</v>
      </c>
      <c r="GNU1" s="1460" t="s">
        <v>5197</v>
      </c>
      <c r="GNV1" s="1460" t="s">
        <v>5197</v>
      </c>
      <c r="GNW1" s="1460" t="s">
        <v>5197</v>
      </c>
      <c r="GNX1" s="1460" t="s">
        <v>5197</v>
      </c>
      <c r="GNY1" s="1460" t="s">
        <v>5197</v>
      </c>
      <c r="GNZ1" s="1460" t="s">
        <v>5197</v>
      </c>
      <c r="GOA1" s="1460" t="s">
        <v>5197</v>
      </c>
      <c r="GOB1" s="1460" t="s">
        <v>5197</v>
      </c>
      <c r="GOC1" s="1460" t="s">
        <v>5197</v>
      </c>
      <c r="GOD1" s="1460" t="s">
        <v>5197</v>
      </c>
      <c r="GOE1" s="1460" t="s">
        <v>5197</v>
      </c>
      <c r="GOF1" s="1460" t="s">
        <v>5197</v>
      </c>
      <c r="GOG1" s="1460" t="s">
        <v>5197</v>
      </c>
      <c r="GOH1" s="1460" t="s">
        <v>5197</v>
      </c>
      <c r="GOI1" s="1460" t="s">
        <v>5197</v>
      </c>
      <c r="GOJ1" s="1460" t="s">
        <v>5197</v>
      </c>
      <c r="GOK1" s="1460" t="s">
        <v>5197</v>
      </c>
      <c r="GOL1" s="1460" t="s">
        <v>5197</v>
      </c>
      <c r="GOM1" s="1460" t="s">
        <v>5197</v>
      </c>
      <c r="GON1" s="1460" t="s">
        <v>5197</v>
      </c>
      <c r="GOO1" s="1460" t="s">
        <v>5197</v>
      </c>
      <c r="GOP1" s="1460" t="s">
        <v>5197</v>
      </c>
      <c r="GOQ1" s="1460" t="s">
        <v>5197</v>
      </c>
      <c r="GOR1" s="1460" t="s">
        <v>5197</v>
      </c>
      <c r="GOS1" s="1460" t="s">
        <v>5197</v>
      </c>
      <c r="GOT1" s="1460" t="s">
        <v>5197</v>
      </c>
      <c r="GOU1" s="1460" t="s">
        <v>5197</v>
      </c>
      <c r="GOV1" s="1460" t="s">
        <v>5197</v>
      </c>
      <c r="GOW1" s="1460" t="s">
        <v>5197</v>
      </c>
      <c r="GOX1" s="1460" t="s">
        <v>5197</v>
      </c>
      <c r="GOY1" s="1460" t="s">
        <v>5197</v>
      </c>
      <c r="GOZ1" s="1460" t="s">
        <v>5197</v>
      </c>
      <c r="GPA1" s="1460" t="s">
        <v>5197</v>
      </c>
      <c r="GPB1" s="1460" t="s">
        <v>5197</v>
      </c>
      <c r="GPC1" s="1460" t="s">
        <v>5197</v>
      </c>
      <c r="GPD1" s="1460" t="s">
        <v>5197</v>
      </c>
      <c r="GPE1" s="1460" t="s">
        <v>5197</v>
      </c>
      <c r="GPF1" s="1460" t="s">
        <v>5197</v>
      </c>
      <c r="GPG1" s="1460" t="s">
        <v>5197</v>
      </c>
      <c r="GPH1" s="1460" t="s">
        <v>5197</v>
      </c>
      <c r="GPI1" s="1460" t="s">
        <v>5197</v>
      </c>
      <c r="GPJ1" s="1460" t="s">
        <v>5197</v>
      </c>
      <c r="GPK1" s="1460" t="s">
        <v>5197</v>
      </c>
      <c r="GPL1" s="1460" t="s">
        <v>5197</v>
      </c>
      <c r="GPM1" s="1460" t="s">
        <v>5197</v>
      </c>
      <c r="GPN1" s="1460" t="s">
        <v>5197</v>
      </c>
      <c r="GPO1" s="1460" t="s">
        <v>5197</v>
      </c>
      <c r="GPP1" s="1460" t="s">
        <v>5197</v>
      </c>
      <c r="GPQ1" s="1460" t="s">
        <v>5197</v>
      </c>
      <c r="GPR1" s="1460" t="s">
        <v>5197</v>
      </c>
      <c r="GPS1" s="1460" t="s">
        <v>5197</v>
      </c>
      <c r="GPT1" s="1460" t="s">
        <v>5197</v>
      </c>
      <c r="GPU1" s="1460" t="s">
        <v>5197</v>
      </c>
      <c r="GPV1" s="1460" t="s">
        <v>5197</v>
      </c>
      <c r="GPW1" s="1460" t="s">
        <v>5197</v>
      </c>
      <c r="GPX1" s="1460" t="s">
        <v>5197</v>
      </c>
      <c r="GPY1" s="1460" t="s">
        <v>5197</v>
      </c>
      <c r="GPZ1" s="1460" t="s">
        <v>5197</v>
      </c>
      <c r="GQA1" s="1460" t="s">
        <v>5197</v>
      </c>
      <c r="GQB1" s="1460" t="s">
        <v>5197</v>
      </c>
      <c r="GQC1" s="1460" t="s">
        <v>5197</v>
      </c>
      <c r="GQD1" s="1460" t="s">
        <v>5197</v>
      </c>
      <c r="GQE1" s="1460" t="s">
        <v>5197</v>
      </c>
      <c r="GQF1" s="1460" t="s">
        <v>5197</v>
      </c>
      <c r="GQG1" s="1460" t="s">
        <v>5197</v>
      </c>
      <c r="GQH1" s="1460" t="s">
        <v>5197</v>
      </c>
      <c r="GQI1" s="1460" t="s">
        <v>5197</v>
      </c>
      <c r="GQJ1" s="1460" t="s">
        <v>5197</v>
      </c>
      <c r="GQK1" s="1460" t="s">
        <v>5197</v>
      </c>
      <c r="GQL1" s="1460" t="s">
        <v>5197</v>
      </c>
      <c r="GQM1" s="1460" t="s">
        <v>5197</v>
      </c>
      <c r="GQN1" s="1460" t="s">
        <v>5197</v>
      </c>
      <c r="GQO1" s="1460" t="s">
        <v>5197</v>
      </c>
      <c r="GQP1" s="1460" t="s">
        <v>5197</v>
      </c>
      <c r="GQQ1" s="1460" t="s">
        <v>5197</v>
      </c>
      <c r="GQR1" s="1460" t="s">
        <v>5197</v>
      </c>
      <c r="GQS1" s="1460" t="s">
        <v>5197</v>
      </c>
      <c r="GQT1" s="1460" t="s">
        <v>5197</v>
      </c>
      <c r="GQU1" s="1460" t="s">
        <v>5197</v>
      </c>
      <c r="GQV1" s="1460" t="s">
        <v>5197</v>
      </c>
      <c r="GQW1" s="1460" t="s">
        <v>5197</v>
      </c>
      <c r="GQX1" s="1460" t="s">
        <v>5197</v>
      </c>
      <c r="GQY1" s="1460" t="s">
        <v>5197</v>
      </c>
      <c r="GQZ1" s="1460" t="s">
        <v>5197</v>
      </c>
      <c r="GRA1" s="1460" t="s">
        <v>5197</v>
      </c>
      <c r="GRB1" s="1460" t="s">
        <v>5197</v>
      </c>
      <c r="GRC1" s="1460" t="s">
        <v>5197</v>
      </c>
      <c r="GRD1" s="1460" t="s">
        <v>5197</v>
      </c>
      <c r="GRE1" s="1460" t="s">
        <v>5197</v>
      </c>
      <c r="GRF1" s="1460" t="s">
        <v>5197</v>
      </c>
      <c r="GRG1" s="1460" t="s">
        <v>5197</v>
      </c>
      <c r="GRH1" s="1460" t="s">
        <v>5197</v>
      </c>
      <c r="GRI1" s="1460" t="s">
        <v>5197</v>
      </c>
      <c r="GRJ1" s="1460" t="s">
        <v>5197</v>
      </c>
      <c r="GRK1" s="1460" t="s">
        <v>5197</v>
      </c>
      <c r="GRL1" s="1460" t="s">
        <v>5197</v>
      </c>
      <c r="GRM1" s="1460" t="s">
        <v>5197</v>
      </c>
      <c r="GRN1" s="1460" t="s">
        <v>5197</v>
      </c>
      <c r="GRO1" s="1460" t="s">
        <v>5197</v>
      </c>
      <c r="GRP1" s="1460" t="s">
        <v>5197</v>
      </c>
      <c r="GRQ1" s="1460" t="s">
        <v>5197</v>
      </c>
      <c r="GRR1" s="1460" t="s">
        <v>5197</v>
      </c>
      <c r="GRS1" s="1460" t="s">
        <v>5197</v>
      </c>
      <c r="GRT1" s="1460" t="s">
        <v>5197</v>
      </c>
      <c r="GRU1" s="1460" t="s">
        <v>5197</v>
      </c>
      <c r="GRV1" s="1460" t="s">
        <v>5197</v>
      </c>
      <c r="GRW1" s="1460" t="s">
        <v>5197</v>
      </c>
      <c r="GRX1" s="1460" t="s">
        <v>5197</v>
      </c>
      <c r="GRY1" s="1460" t="s">
        <v>5197</v>
      </c>
      <c r="GRZ1" s="1460" t="s">
        <v>5197</v>
      </c>
      <c r="GSA1" s="1460" t="s">
        <v>5197</v>
      </c>
      <c r="GSB1" s="1460" t="s">
        <v>5197</v>
      </c>
      <c r="GSC1" s="1460" t="s">
        <v>5197</v>
      </c>
      <c r="GSD1" s="1460" t="s">
        <v>5197</v>
      </c>
      <c r="GSE1" s="1460" t="s">
        <v>5197</v>
      </c>
      <c r="GSF1" s="1460" t="s">
        <v>5197</v>
      </c>
      <c r="GSG1" s="1460" t="s">
        <v>5197</v>
      </c>
      <c r="GSH1" s="1460" t="s">
        <v>5197</v>
      </c>
      <c r="GSI1" s="1460" t="s">
        <v>5197</v>
      </c>
      <c r="GSJ1" s="1460" t="s">
        <v>5197</v>
      </c>
      <c r="GSK1" s="1460" t="s">
        <v>5197</v>
      </c>
      <c r="GSL1" s="1460" t="s">
        <v>5197</v>
      </c>
      <c r="GSM1" s="1460" t="s">
        <v>5197</v>
      </c>
      <c r="GSN1" s="1460" t="s">
        <v>5197</v>
      </c>
      <c r="GSO1" s="1460" t="s">
        <v>5197</v>
      </c>
      <c r="GSP1" s="1460" t="s">
        <v>5197</v>
      </c>
      <c r="GSQ1" s="1460" t="s">
        <v>5197</v>
      </c>
      <c r="GSR1" s="1460" t="s">
        <v>5197</v>
      </c>
      <c r="GSS1" s="1460" t="s">
        <v>5197</v>
      </c>
      <c r="GST1" s="1460" t="s">
        <v>5197</v>
      </c>
      <c r="GSU1" s="1460" t="s">
        <v>5197</v>
      </c>
      <c r="GSV1" s="1460" t="s">
        <v>5197</v>
      </c>
      <c r="GSW1" s="1460" t="s">
        <v>5197</v>
      </c>
      <c r="GSX1" s="1460" t="s">
        <v>5197</v>
      </c>
      <c r="GSY1" s="1460" t="s">
        <v>5197</v>
      </c>
      <c r="GSZ1" s="1460" t="s">
        <v>5197</v>
      </c>
      <c r="GTA1" s="1460" t="s">
        <v>5197</v>
      </c>
      <c r="GTB1" s="1460" t="s">
        <v>5197</v>
      </c>
      <c r="GTC1" s="1460" t="s">
        <v>5197</v>
      </c>
      <c r="GTD1" s="1460" t="s">
        <v>5197</v>
      </c>
      <c r="GTE1" s="1460" t="s">
        <v>5197</v>
      </c>
      <c r="GTF1" s="1460" t="s">
        <v>5197</v>
      </c>
      <c r="GTG1" s="1460" t="s">
        <v>5197</v>
      </c>
      <c r="GTH1" s="1460" t="s">
        <v>5197</v>
      </c>
      <c r="GTI1" s="1460" t="s">
        <v>5197</v>
      </c>
      <c r="GTJ1" s="1460" t="s">
        <v>5197</v>
      </c>
      <c r="GTK1" s="1460" t="s">
        <v>5197</v>
      </c>
      <c r="GTL1" s="1460" t="s">
        <v>5197</v>
      </c>
      <c r="GTM1" s="1460" t="s">
        <v>5197</v>
      </c>
      <c r="GTN1" s="1460" t="s">
        <v>5197</v>
      </c>
      <c r="GTO1" s="1460" t="s">
        <v>5197</v>
      </c>
      <c r="GTP1" s="1460" t="s">
        <v>5197</v>
      </c>
      <c r="GTQ1" s="1460" t="s">
        <v>5197</v>
      </c>
      <c r="GTR1" s="1460" t="s">
        <v>5197</v>
      </c>
      <c r="GTS1" s="1460" t="s">
        <v>5197</v>
      </c>
      <c r="GTT1" s="1460" t="s">
        <v>5197</v>
      </c>
      <c r="GTU1" s="1460" t="s">
        <v>5197</v>
      </c>
      <c r="GTV1" s="1460" t="s">
        <v>5197</v>
      </c>
      <c r="GTW1" s="1460" t="s">
        <v>5197</v>
      </c>
      <c r="GTX1" s="1460" t="s">
        <v>5197</v>
      </c>
      <c r="GTY1" s="1460" t="s">
        <v>5197</v>
      </c>
      <c r="GTZ1" s="1460" t="s">
        <v>5197</v>
      </c>
      <c r="GUA1" s="1460" t="s">
        <v>5197</v>
      </c>
      <c r="GUB1" s="1460" t="s">
        <v>5197</v>
      </c>
      <c r="GUC1" s="1460" t="s">
        <v>5197</v>
      </c>
      <c r="GUD1" s="1460" t="s">
        <v>5197</v>
      </c>
      <c r="GUE1" s="1460" t="s">
        <v>5197</v>
      </c>
      <c r="GUF1" s="1460" t="s">
        <v>5197</v>
      </c>
      <c r="GUG1" s="1460" t="s">
        <v>5197</v>
      </c>
      <c r="GUH1" s="1460" t="s">
        <v>5197</v>
      </c>
      <c r="GUI1" s="1460" t="s">
        <v>5197</v>
      </c>
      <c r="GUJ1" s="1460" t="s">
        <v>5197</v>
      </c>
      <c r="GUK1" s="1460" t="s">
        <v>5197</v>
      </c>
      <c r="GUL1" s="1460" t="s">
        <v>5197</v>
      </c>
      <c r="GUM1" s="1460" t="s">
        <v>5197</v>
      </c>
      <c r="GUN1" s="1460" t="s">
        <v>5197</v>
      </c>
      <c r="GUO1" s="1460" t="s">
        <v>5197</v>
      </c>
      <c r="GUP1" s="1460" t="s">
        <v>5197</v>
      </c>
      <c r="GUQ1" s="1460" t="s">
        <v>5197</v>
      </c>
      <c r="GUR1" s="1460" t="s">
        <v>5197</v>
      </c>
      <c r="GUS1" s="1460" t="s">
        <v>5197</v>
      </c>
      <c r="GUT1" s="1460" t="s">
        <v>5197</v>
      </c>
      <c r="GUU1" s="1460" t="s">
        <v>5197</v>
      </c>
      <c r="GUV1" s="1460" t="s">
        <v>5197</v>
      </c>
      <c r="GUW1" s="1460" t="s">
        <v>5197</v>
      </c>
      <c r="GUX1" s="1460" t="s">
        <v>5197</v>
      </c>
      <c r="GUY1" s="1460" t="s">
        <v>5197</v>
      </c>
      <c r="GUZ1" s="1460" t="s">
        <v>5197</v>
      </c>
      <c r="GVA1" s="1460" t="s">
        <v>5197</v>
      </c>
      <c r="GVB1" s="1460" t="s">
        <v>5197</v>
      </c>
      <c r="GVC1" s="1460" t="s">
        <v>5197</v>
      </c>
      <c r="GVD1" s="1460" t="s">
        <v>5197</v>
      </c>
      <c r="GVE1" s="1460" t="s">
        <v>5197</v>
      </c>
      <c r="GVF1" s="1460" t="s">
        <v>5197</v>
      </c>
      <c r="GVG1" s="1460" t="s">
        <v>5197</v>
      </c>
      <c r="GVH1" s="1460" t="s">
        <v>5197</v>
      </c>
      <c r="GVI1" s="1460" t="s">
        <v>5197</v>
      </c>
      <c r="GVJ1" s="1460" t="s">
        <v>5197</v>
      </c>
      <c r="GVK1" s="1460" t="s">
        <v>5197</v>
      </c>
      <c r="GVL1" s="1460" t="s">
        <v>5197</v>
      </c>
      <c r="GVM1" s="1460" t="s">
        <v>5197</v>
      </c>
      <c r="GVN1" s="1460" t="s">
        <v>5197</v>
      </c>
      <c r="GVO1" s="1460" t="s">
        <v>5197</v>
      </c>
      <c r="GVP1" s="1460" t="s">
        <v>5197</v>
      </c>
      <c r="GVQ1" s="1460" t="s">
        <v>5197</v>
      </c>
      <c r="GVR1" s="1460" t="s">
        <v>5197</v>
      </c>
      <c r="GVS1" s="1460" t="s">
        <v>5197</v>
      </c>
      <c r="GVT1" s="1460" t="s">
        <v>5197</v>
      </c>
      <c r="GVU1" s="1460" t="s">
        <v>5197</v>
      </c>
      <c r="GVV1" s="1460" t="s">
        <v>5197</v>
      </c>
      <c r="GVW1" s="1460" t="s">
        <v>5197</v>
      </c>
      <c r="GVX1" s="1460" t="s">
        <v>5197</v>
      </c>
      <c r="GVY1" s="1460" t="s">
        <v>5197</v>
      </c>
      <c r="GVZ1" s="1460" t="s">
        <v>5197</v>
      </c>
      <c r="GWA1" s="1460" t="s">
        <v>5197</v>
      </c>
      <c r="GWB1" s="1460" t="s">
        <v>5197</v>
      </c>
      <c r="GWC1" s="1460" t="s">
        <v>5197</v>
      </c>
      <c r="GWD1" s="1460" t="s">
        <v>5197</v>
      </c>
      <c r="GWE1" s="1460" t="s">
        <v>5197</v>
      </c>
      <c r="GWF1" s="1460" t="s">
        <v>5197</v>
      </c>
      <c r="GWG1" s="1460" t="s">
        <v>5197</v>
      </c>
      <c r="GWH1" s="1460" t="s">
        <v>5197</v>
      </c>
      <c r="GWI1" s="1460" t="s">
        <v>5197</v>
      </c>
      <c r="GWJ1" s="1460" t="s">
        <v>5197</v>
      </c>
      <c r="GWK1" s="1460" t="s">
        <v>5197</v>
      </c>
      <c r="GWL1" s="1460" t="s">
        <v>5197</v>
      </c>
      <c r="GWM1" s="1460" t="s">
        <v>5197</v>
      </c>
      <c r="GWN1" s="1460" t="s">
        <v>5197</v>
      </c>
      <c r="GWO1" s="1460" t="s">
        <v>5197</v>
      </c>
      <c r="GWP1" s="1460" t="s">
        <v>5197</v>
      </c>
      <c r="GWQ1" s="1460" t="s">
        <v>5197</v>
      </c>
      <c r="GWR1" s="1460" t="s">
        <v>5197</v>
      </c>
      <c r="GWS1" s="1460" t="s">
        <v>5197</v>
      </c>
      <c r="GWT1" s="1460" t="s">
        <v>5197</v>
      </c>
      <c r="GWU1" s="1460" t="s">
        <v>5197</v>
      </c>
      <c r="GWV1" s="1460" t="s">
        <v>5197</v>
      </c>
      <c r="GWW1" s="1460" t="s">
        <v>5197</v>
      </c>
      <c r="GWX1" s="1460" t="s">
        <v>5197</v>
      </c>
      <c r="GWY1" s="1460" t="s">
        <v>5197</v>
      </c>
      <c r="GWZ1" s="1460" t="s">
        <v>5197</v>
      </c>
      <c r="GXA1" s="1460" t="s">
        <v>5197</v>
      </c>
      <c r="GXB1" s="1460" t="s">
        <v>5197</v>
      </c>
      <c r="GXC1" s="1460" t="s">
        <v>5197</v>
      </c>
      <c r="GXD1" s="1460" t="s">
        <v>5197</v>
      </c>
      <c r="GXE1" s="1460" t="s">
        <v>5197</v>
      </c>
      <c r="GXF1" s="1460" t="s">
        <v>5197</v>
      </c>
      <c r="GXG1" s="1460" t="s">
        <v>5197</v>
      </c>
      <c r="GXH1" s="1460" t="s">
        <v>5197</v>
      </c>
      <c r="GXI1" s="1460" t="s">
        <v>5197</v>
      </c>
      <c r="GXJ1" s="1460" t="s">
        <v>5197</v>
      </c>
      <c r="GXK1" s="1460" t="s">
        <v>5197</v>
      </c>
      <c r="GXL1" s="1460" t="s">
        <v>5197</v>
      </c>
      <c r="GXM1" s="1460" t="s">
        <v>5197</v>
      </c>
      <c r="GXN1" s="1460" t="s">
        <v>5197</v>
      </c>
      <c r="GXO1" s="1460" t="s">
        <v>5197</v>
      </c>
      <c r="GXP1" s="1460" t="s">
        <v>5197</v>
      </c>
      <c r="GXQ1" s="1460" t="s">
        <v>5197</v>
      </c>
      <c r="GXR1" s="1460" t="s">
        <v>5197</v>
      </c>
      <c r="GXS1" s="1460" t="s">
        <v>5197</v>
      </c>
      <c r="GXT1" s="1460" t="s">
        <v>5197</v>
      </c>
      <c r="GXU1" s="1460" t="s">
        <v>5197</v>
      </c>
      <c r="GXV1" s="1460" t="s">
        <v>5197</v>
      </c>
      <c r="GXW1" s="1460" t="s">
        <v>5197</v>
      </c>
      <c r="GXX1" s="1460" t="s">
        <v>5197</v>
      </c>
      <c r="GXY1" s="1460" t="s">
        <v>5197</v>
      </c>
      <c r="GXZ1" s="1460" t="s">
        <v>5197</v>
      </c>
      <c r="GYA1" s="1460" t="s">
        <v>5197</v>
      </c>
      <c r="GYB1" s="1460" t="s">
        <v>5197</v>
      </c>
      <c r="GYC1" s="1460" t="s">
        <v>5197</v>
      </c>
      <c r="GYD1" s="1460" t="s">
        <v>5197</v>
      </c>
      <c r="GYE1" s="1460" t="s">
        <v>5197</v>
      </c>
      <c r="GYF1" s="1460" t="s">
        <v>5197</v>
      </c>
      <c r="GYG1" s="1460" t="s">
        <v>5197</v>
      </c>
      <c r="GYH1" s="1460" t="s">
        <v>5197</v>
      </c>
      <c r="GYI1" s="1460" t="s">
        <v>5197</v>
      </c>
      <c r="GYJ1" s="1460" t="s">
        <v>5197</v>
      </c>
      <c r="GYK1" s="1460" t="s">
        <v>5197</v>
      </c>
      <c r="GYL1" s="1460" t="s">
        <v>5197</v>
      </c>
      <c r="GYM1" s="1460" t="s">
        <v>5197</v>
      </c>
      <c r="GYN1" s="1460" t="s">
        <v>5197</v>
      </c>
      <c r="GYO1" s="1460" t="s">
        <v>5197</v>
      </c>
      <c r="GYP1" s="1460" t="s">
        <v>5197</v>
      </c>
      <c r="GYQ1" s="1460" t="s">
        <v>5197</v>
      </c>
      <c r="GYR1" s="1460" t="s">
        <v>5197</v>
      </c>
      <c r="GYS1" s="1460" t="s">
        <v>5197</v>
      </c>
      <c r="GYT1" s="1460" t="s">
        <v>5197</v>
      </c>
      <c r="GYU1" s="1460" t="s">
        <v>5197</v>
      </c>
      <c r="GYV1" s="1460" t="s">
        <v>5197</v>
      </c>
      <c r="GYW1" s="1460" t="s">
        <v>5197</v>
      </c>
      <c r="GYX1" s="1460" t="s">
        <v>5197</v>
      </c>
      <c r="GYY1" s="1460" t="s">
        <v>5197</v>
      </c>
      <c r="GYZ1" s="1460" t="s">
        <v>5197</v>
      </c>
      <c r="GZA1" s="1460" t="s">
        <v>5197</v>
      </c>
      <c r="GZB1" s="1460" t="s">
        <v>5197</v>
      </c>
      <c r="GZC1" s="1460" t="s">
        <v>5197</v>
      </c>
      <c r="GZD1" s="1460" t="s">
        <v>5197</v>
      </c>
      <c r="GZE1" s="1460" t="s">
        <v>5197</v>
      </c>
      <c r="GZF1" s="1460" t="s">
        <v>5197</v>
      </c>
      <c r="GZG1" s="1460" t="s">
        <v>5197</v>
      </c>
      <c r="GZH1" s="1460" t="s">
        <v>5197</v>
      </c>
      <c r="GZI1" s="1460" t="s">
        <v>5197</v>
      </c>
      <c r="GZJ1" s="1460" t="s">
        <v>5197</v>
      </c>
      <c r="GZK1" s="1460" t="s">
        <v>5197</v>
      </c>
      <c r="GZL1" s="1460" t="s">
        <v>5197</v>
      </c>
      <c r="GZM1" s="1460" t="s">
        <v>5197</v>
      </c>
      <c r="GZN1" s="1460" t="s">
        <v>5197</v>
      </c>
      <c r="GZO1" s="1460" t="s">
        <v>5197</v>
      </c>
      <c r="GZP1" s="1460" t="s">
        <v>5197</v>
      </c>
      <c r="GZQ1" s="1460" t="s">
        <v>5197</v>
      </c>
      <c r="GZR1" s="1460" t="s">
        <v>5197</v>
      </c>
      <c r="GZS1" s="1460" t="s">
        <v>5197</v>
      </c>
      <c r="GZT1" s="1460" t="s">
        <v>5197</v>
      </c>
      <c r="GZU1" s="1460" t="s">
        <v>5197</v>
      </c>
      <c r="GZV1" s="1460" t="s">
        <v>5197</v>
      </c>
      <c r="GZW1" s="1460" t="s">
        <v>5197</v>
      </c>
      <c r="GZX1" s="1460" t="s">
        <v>5197</v>
      </c>
      <c r="GZY1" s="1460" t="s">
        <v>5197</v>
      </c>
      <c r="GZZ1" s="1460" t="s">
        <v>5197</v>
      </c>
      <c r="HAA1" s="1460" t="s">
        <v>5197</v>
      </c>
      <c r="HAB1" s="1460" t="s">
        <v>5197</v>
      </c>
      <c r="HAC1" s="1460" t="s">
        <v>5197</v>
      </c>
      <c r="HAD1" s="1460" t="s">
        <v>5197</v>
      </c>
      <c r="HAE1" s="1460" t="s">
        <v>5197</v>
      </c>
      <c r="HAF1" s="1460" t="s">
        <v>5197</v>
      </c>
      <c r="HAG1" s="1460" t="s">
        <v>5197</v>
      </c>
      <c r="HAH1" s="1460" t="s">
        <v>5197</v>
      </c>
      <c r="HAI1" s="1460" t="s">
        <v>5197</v>
      </c>
      <c r="HAJ1" s="1460" t="s">
        <v>5197</v>
      </c>
      <c r="HAK1" s="1460" t="s">
        <v>5197</v>
      </c>
      <c r="HAL1" s="1460" t="s">
        <v>5197</v>
      </c>
      <c r="HAM1" s="1460" t="s">
        <v>5197</v>
      </c>
      <c r="HAN1" s="1460" t="s">
        <v>5197</v>
      </c>
      <c r="HAO1" s="1460" t="s">
        <v>5197</v>
      </c>
      <c r="HAP1" s="1460" t="s">
        <v>5197</v>
      </c>
      <c r="HAQ1" s="1460" t="s">
        <v>5197</v>
      </c>
      <c r="HAR1" s="1460" t="s">
        <v>5197</v>
      </c>
      <c r="HAS1" s="1460" t="s">
        <v>5197</v>
      </c>
      <c r="HAT1" s="1460" t="s">
        <v>5197</v>
      </c>
      <c r="HAU1" s="1460" t="s">
        <v>5197</v>
      </c>
      <c r="HAV1" s="1460" t="s">
        <v>5197</v>
      </c>
      <c r="HAW1" s="1460" t="s">
        <v>5197</v>
      </c>
      <c r="HAX1" s="1460" t="s">
        <v>5197</v>
      </c>
      <c r="HAY1" s="1460" t="s">
        <v>5197</v>
      </c>
      <c r="HAZ1" s="1460" t="s">
        <v>5197</v>
      </c>
      <c r="HBA1" s="1460" t="s">
        <v>5197</v>
      </c>
      <c r="HBB1" s="1460" t="s">
        <v>5197</v>
      </c>
      <c r="HBC1" s="1460" t="s">
        <v>5197</v>
      </c>
      <c r="HBD1" s="1460" t="s">
        <v>5197</v>
      </c>
      <c r="HBE1" s="1460" t="s">
        <v>5197</v>
      </c>
      <c r="HBF1" s="1460" t="s">
        <v>5197</v>
      </c>
      <c r="HBG1" s="1460" t="s">
        <v>5197</v>
      </c>
      <c r="HBH1" s="1460" t="s">
        <v>5197</v>
      </c>
      <c r="HBI1" s="1460" t="s">
        <v>5197</v>
      </c>
      <c r="HBJ1" s="1460" t="s">
        <v>5197</v>
      </c>
      <c r="HBK1" s="1460" t="s">
        <v>5197</v>
      </c>
      <c r="HBL1" s="1460" t="s">
        <v>5197</v>
      </c>
      <c r="HBM1" s="1460" t="s">
        <v>5197</v>
      </c>
      <c r="HBN1" s="1460" t="s">
        <v>5197</v>
      </c>
      <c r="HBO1" s="1460" t="s">
        <v>5197</v>
      </c>
      <c r="HBP1" s="1460" t="s">
        <v>5197</v>
      </c>
      <c r="HBQ1" s="1460" t="s">
        <v>5197</v>
      </c>
      <c r="HBR1" s="1460" t="s">
        <v>5197</v>
      </c>
      <c r="HBS1" s="1460" t="s">
        <v>5197</v>
      </c>
      <c r="HBT1" s="1460" t="s">
        <v>5197</v>
      </c>
      <c r="HBU1" s="1460" t="s">
        <v>5197</v>
      </c>
      <c r="HBV1" s="1460" t="s">
        <v>5197</v>
      </c>
      <c r="HBW1" s="1460" t="s">
        <v>5197</v>
      </c>
      <c r="HBX1" s="1460" t="s">
        <v>5197</v>
      </c>
      <c r="HBY1" s="1460" t="s">
        <v>5197</v>
      </c>
      <c r="HBZ1" s="1460" t="s">
        <v>5197</v>
      </c>
      <c r="HCA1" s="1460" t="s">
        <v>5197</v>
      </c>
      <c r="HCB1" s="1460" t="s">
        <v>5197</v>
      </c>
      <c r="HCC1" s="1460" t="s">
        <v>5197</v>
      </c>
      <c r="HCD1" s="1460" t="s">
        <v>5197</v>
      </c>
      <c r="HCE1" s="1460" t="s">
        <v>5197</v>
      </c>
      <c r="HCF1" s="1460" t="s">
        <v>5197</v>
      </c>
      <c r="HCG1" s="1460" t="s">
        <v>5197</v>
      </c>
      <c r="HCH1" s="1460" t="s">
        <v>5197</v>
      </c>
      <c r="HCI1" s="1460" t="s">
        <v>5197</v>
      </c>
      <c r="HCJ1" s="1460" t="s">
        <v>5197</v>
      </c>
      <c r="HCK1" s="1460" t="s">
        <v>5197</v>
      </c>
      <c r="HCL1" s="1460" t="s">
        <v>5197</v>
      </c>
      <c r="HCM1" s="1460" t="s">
        <v>5197</v>
      </c>
      <c r="HCN1" s="1460" t="s">
        <v>5197</v>
      </c>
      <c r="HCO1" s="1460" t="s">
        <v>5197</v>
      </c>
      <c r="HCP1" s="1460" t="s">
        <v>5197</v>
      </c>
      <c r="HCQ1" s="1460" t="s">
        <v>5197</v>
      </c>
      <c r="HCR1" s="1460" t="s">
        <v>5197</v>
      </c>
      <c r="HCS1" s="1460" t="s">
        <v>5197</v>
      </c>
      <c r="HCT1" s="1460" t="s">
        <v>5197</v>
      </c>
      <c r="HCU1" s="1460" t="s">
        <v>5197</v>
      </c>
      <c r="HCV1" s="1460" t="s">
        <v>5197</v>
      </c>
      <c r="HCW1" s="1460" t="s">
        <v>5197</v>
      </c>
      <c r="HCX1" s="1460" t="s">
        <v>5197</v>
      </c>
      <c r="HCY1" s="1460" t="s">
        <v>5197</v>
      </c>
      <c r="HCZ1" s="1460" t="s">
        <v>5197</v>
      </c>
      <c r="HDA1" s="1460" t="s">
        <v>5197</v>
      </c>
      <c r="HDB1" s="1460" t="s">
        <v>5197</v>
      </c>
      <c r="HDC1" s="1460" t="s">
        <v>5197</v>
      </c>
      <c r="HDD1" s="1460" t="s">
        <v>5197</v>
      </c>
      <c r="HDE1" s="1460" t="s">
        <v>5197</v>
      </c>
      <c r="HDF1" s="1460" t="s">
        <v>5197</v>
      </c>
      <c r="HDG1" s="1460" t="s">
        <v>5197</v>
      </c>
      <c r="HDH1" s="1460" t="s">
        <v>5197</v>
      </c>
      <c r="HDI1" s="1460" t="s">
        <v>5197</v>
      </c>
      <c r="HDJ1" s="1460" t="s">
        <v>5197</v>
      </c>
      <c r="HDK1" s="1460" t="s">
        <v>5197</v>
      </c>
      <c r="HDL1" s="1460" t="s">
        <v>5197</v>
      </c>
      <c r="HDM1" s="1460" t="s">
        <v>5197</v>
      </c>
      <c r="HDN1" s="1460" t="s">
        <v>5197</v>
      </c>
      <c r="HDO1" s="1460" t="s">
        <v>5197</v>
      </c>
      <c r="HDP1" s="1460" t="s">
        <v>5197</v>
      </c>
      <c r="HDQ1" s="1460" t="s">
        <v>5197</v>
      </c>
      <c r="HDR1" s="1460" t="s">
        <v>5197</v>
      </c>
      <c r="HDS1" s="1460" t="s">
        <v>5197</v>
      </c>
      <c r="HDT1" s="1460" t="s">
        <v>5197</v>
      </c>
      <c r="HDU1" s="1460" t="s">
        <v>5197</v>
      </c>
      <c r="HDV1" s="1460" t="s">
        <v>5197</v>
      </c>
      <c r="HDW1" s="1460" t="s">
        <v>5197</v>
      </c>
      <c r="HDX1" s="1460" t="s">
        <v>5197</v>
      </c>
      <c r="HDY1" s="1460" t="s">
        <v>5197</v>
      </c>
      <c r="HDZ1" s="1460" t="s">
        <v>5197</v>
      </c>
      <c r="HEA1" s="1460" t="s">
        <v>5197</v>
      </c>
      <c r="HEB1" s="1460" t="s">
        <v>5197</v>
      </c>
      <c r="HEC1" s="1460" t="s">
        <v>5197</v>
      </c>
      <c r="HED1" s="1460" t="s">
        <v>5197</v>
      </c>
      <c r="HEE1" s="1460" t="s">
        <v>5197</v>
      </c>
      <c r="HEF1" s="1460" t="s">
        <v>5197</v>
      </c>
      <c r="HEG1" s="1460" t="s">
        <v>5197</v>
      </c>
      <c r="HEH1" s="1460" t="s">
        <v>5197</v>
      </c>
      <c r="HEI1" s="1460" t="s">
        <v>5197</v>
      </c>
      <c r="HEJ1" s="1460" t="s">
        <v>5197</v>
      </c>
      <c r="HEK1" s="1460" t="s">
        <v>5197</v>
      </c>
      <c r="HEL1" s="1460" t="s">
        <v>5197</v>
      </c>
      <c r="HEM1" s="1460" t="s">
        <v>5197</v>
      </c>
      <c r="HEN1" s="1460" t="s">
        <v>5197</v>
      </c>
      <c r="HEO1" s="1460" t="s">
        <v>5197</v>
      </c>
      <c r="HEP1" s="1460" t="s">
        <v>5197</v>
      </c>
      <c r="HEQ1" s="1460" t="s">
        <v>5197</v>
      </c>
      <c r="HER1" s="1460" t="s">
        <v>5197</v>
      </c>
      <c r="HES1" s="1460" t="s">
        <v>5197</v>
      </c>
      <c r="HET1" s="1460" t="s">
        <v>5197</v>
      </c>
      <c r="HEU1" s="1460" t="s">
        <v>5197</v>
      </c>
      <c r="HEV1" s="1460" t="s">
        <v>5197</v>
      </c>
      <c r="HEW1" s="1460" t="s">
        <v>5197</v>
      </c>
      <c r="HEX1" s="1460" t="s">
        <v>5197</v>
      </c>
      <c r="HEY1" s="1460" t="s">
        <v>5197</v>
      </c>
      <c r="HEZ1" s="1460" t="s">
        <v>5197</v>
      </c>
      <c r="HFA1" s="1460" t="s">
        <v>5197</v>
      </c>
      <c r="HFB1" s="1460" t="s">
        <v>5197</v>
      </c>
      <c r="HFC1" s="1460" t="s">
        <v>5197</v>
      </c>
      <c r="HFD1" s="1460" t="s">
        <v>5197</v>
      </c>
      <c r="HFE1" s="1460" t="s">
        <v>5197</v>
      </c>
      <c r="HFF1" s="1460" t="s">
        <v>5197</v>
      </c>
      <c r="HFG1" s="1460" t="s">
        <v>5197</v>
      </c>
      <c r="HFH1" s="1460" t="s">
        <v>5197</v>
      </c>
      <c r="HFI1" s="1460" t="s">
        <v>5197</v>
      </c>
      <c r="HFJ1" s="1460" t="s">
        <v>5197</v>
      </c>
      <c r="HFK1" s="1460" t="s">
        <v>5197</v>
      </c>
      <c r="HFL1" s="1460" t="s">
        <v>5197</v>
      </c>
      <c r="HFM1" s="1460" t="s">
        <v>5197</v>
      </c>
      <c r="HFN1" s="1460" t="s">
        <v>5197</v>
      </c>
      <c r="HFO1" s="1460" t="s">
        <v>5197</v>
      </c>
      <c r="HFP1" s="1460" t="s">
        <v>5197</v>
      </c>
      <c r="HFQ1" s="1460" t="s">
        <v>5197</v>
      </c>
      <c r="HFR1" s="1460" t="s">
        <v>5197</v>
      </c>
      <c r="HFS1" s="1460" t="s">
        <v>5197</v>
      </c>
      <c r="HFT1" s="1460" t="s">
        <v>5197</v>
      </c>
      <c r="HFU1" s="1460" t="s">
        <v>5197</v>
      </c>
      <c r="HFV1" s="1460" t="s">
        <v>5197</v>
      </c>
      <c r="HFW1" s="1460" t="s">
        <v>5197</v>
      </c>
      <c r="HFX1" s="1460" t="s">
        <v>5197</v>
      </c>
      <c r="HFY1" s="1460" t="s">
        <v>5197</v>
      </c>
      <c r="HFZ1" s="1460" t="s">
        <v>5197</v>
      </c>
      <c r="HGA1" s="1460" t="s">
        <v>5197</v>
      </c>
      <c r="HGB1" s="1460" t="s">
        <v>5197</v>
      </c>
      <c r="HGC1" s="1460" t="s">
        <v>5197</v>
      </c>
      <c r="HGD1" s="1460" t="s">
        <v>5197</v>
      </c>
      <c r="HGE1" s="1460" t="s">
        <v>5197</v>
      </c>
      <c r="HGF1" s="1460" t="s">
        <v>5197</v>
      </c>
      <c r="HGG1" s="1460" t="s">
        <v>5197</v>
      </c>
      <c r="HGH1" s="1460" t="s">
        <v>5197</v>
      </c>
      <c r="HGI1" s="1460" t="s">
        <v>5197</v>
      </c>
      <c r="HGJ1" s="1460" t="s">
        <v>5197</v>
      </c>
      <c r="HGK1" s="1460" t="s">
        <v>5197</v>
      </c>
      <c r="HGL1" s="1460" t="s">
        <v>5197</v>
      </c>
      <c r="HGM1" s="1460" t="s">
        <v>5197</v>
      </c>
      <c r="HGN1" s="1460" t="s">
        <v>5197</v>
      </c>
      <c r="HGO1" s="1460" t="s">
        <v>5197</v>
      </c>
      <c r="HGP1" s="1460" t="s">
        <v>5197</v>
      </c>
      <c r="HGQ1" s="1460" t="s">
        <v>5197</v>
      </c>
      <c r="HGR1" s="1460" t="s">
        <v>5197</v>
      </c>
      <c r="HGS1" s="1460" t="s">
        <v>5197</v>
      </c>
      <c r="HGT1" s="1460" t="s">
        <v>5197</v>
      </c>
      <c r="HGU1" s="1460" t="s">
        <v>5197</v>
      </c>
      <c r="HGV1" s="1460" t="s">
        <v>5197</v>
      </c>
      <c r="HGW1" s="1460" t="s">
        <v>5197</v>
      </c>
      <c r="HGX1" s="1460" t="s">
        <v>5197</v>
      </c>
      <c r="HGY1" s="1460" t="s">
        <v>5197</v>
      </c>
      <c r="HGZ1" s="1460" t="s">
        <v>5197</v>
      </c>
      <c r="HHA1" s="1460" t="s">
        <v>5197</v>
      </c>
      <c r="HHB1" s="1460" t="s">
        <v>5197</v>
      </c>
      <c r="HHC1" s="1460" t="s">
        <v>5197</v>
      </c>
      <c r="HHD1" s="1460" t="s">
        <v>5197</v>
      </c>
      <c r="HHE1" s="1460" t="s">
        <v>5197</v>
      </c>
      <c r="HHF1" s="1460" t="s">
        <v>5197</v>
      </c>
      <c r="HHG1" s="1460" t="s">
        <v>5197</v>
      </c>
      <c r="HHH1" s="1460" t="s">
        <v>5197</v>
      </c>
      <c r="HHI1" s="1460" t="s">
        <v>5197</v>
      </c>
      <c r="HHJ1" s="1460" t="s">
        <v>5197</v>
      </c>
      <c r="HHK1" s="1460" t="s">
        <v>5197</v>
      </c>
      <c r="HHL1" s="1460" t="s">
        <v>5197</v>
      </c>
      <c r="HHM1" s="1460" t="s">
        <v>5197</v>
      </c>
      <c r="HHN1" s="1460" t="s">
        <v>5197</v>
      </c>
      <c r="HHO1" s="1460" t="s">
        <v>5197</v>
      </c>
      <c r="HHP1" s="1460" t="s">
        <v>5197</v>
      </c>
      <c r="HHQ1" s="1460" t="s">
        <v>5197</v>
      </c>
      <c r="HHR1" s="1460" t="s">
        <v>5197</v>
      </c>
      <c r="HHS1" s="1460" t="s">
        <v>5197</v>
      </c>
      <c r="HHT1" s="1460" t="s">
        <v>5197</v>
      </c>
      <c r="HHU1" s="1460" t="s">
        <v>5197</v>
      </c>
      <c r="HHV1" s="1460" t="s">
        <v>5197</v>
      </c>
      <c r="HHW1" s="1460" t="s">
        <v>5197</v>
      </c>
      <c r="HHX1" s="1460" t="s">
        <v>5197</v>
      </c>
      <c r="HHY1" s="1460" t="s">
        <v>5197</v>
      </c>
      <c r="HHZ1" s="1460" t="s">
        <v>5197</v>
      </c>
      <c r="HIA1" s="1460" t="s">
        <v>5197</v>
      </c>
      <c r="HIB1" s="1460" t="s">
        <v>5197</v>
      </c>
      <c r="HIC1" s="1460" t="s">
        <v>5197</v>
      </c>
      <c r="HID1" s="1460" t="s">
        <v>5197</v>
      </c>
      <c r="HIE1" s="1460" t="s">
        <v>5197</v>
      </c>
      <c r="HIF1" s="1460" t="s">
        <v>5197</v>
      </c>
      <c r="HIG1" s="1460" t="s">
        <v>5197</v>
      </c>
      <c r="HIH1" s="1460" t="s">
        <v>5197</v>
      </c>
      <c r="HII1" s="1460" t="s">
        <v>5197</v>
      </c>
      <c r="HIJ1" s="1460" t="s">
        <v>5197</v>
      </c>
      <c r="HIK1" s="1460" t="s">
        <v>5197</v>
      </c>
      <c r="HIL1" s="1460" t="s">
        <v>5197</v>
      </c>
      <c r="HIM1" s="1460" t="s">
        <v>5197</v>
      </c>
      <c r="HIN1" s="1460" t="s">
        <v>5197</v>
      </c>
      <c r="HIO1" s="1460" t="s">
        <v>5197</v>
      </c>
      <c r="HIP1" s="1460" t="s">
        <v>5197</v>
      </c>
      <c r="HIQ1" s="1460" t="s">
        <v>5197</v>
      </c>
      <c r="HIR1" s="1460" t="s">
        <v>5197</v>
      </c>
      <c r="HIS1" s="1460" t="s">
        <v>5197</v>
      </c>
      <c r="HIT1" s="1460" t="s">
        <v>5197</v>
      </c>
      <c r="HIU1" s="1460" t="s">
        <v>5197</v>
      </c>
      <c r="HIV1" s="1460" t="s">
        <v>5197</v>
      </c>
      <c r="HIW1" s="1460" t="s">
        <v>5197</v>
      </c>
      <c r="HIX1" s="1460" t="s">
        <v>5197</v>
      </c>
      <c r="HIY1" s="1460" t="s">
        <v>5197</v>
      </c>
      <c r="HIZ1" s="1460" t="s">
        <v>5197</v>
      </c>
      <c r="HJA1" s="1460" t="s">
        <v>5197</v>
      </c>
      <c r="HJB1" s="1460" t="s">
        <v>5197</v>
      </c>
      <c r="HJC1" s="1460" t="s">
        <v>5197</v>
      </c>
      <c r="HJD1" s="1460" t="s">
        <v>5197</v>
      </c>
      <c r="HJE1" s="1460" t="s">
        <v>5197</v>
      </c>
      <c r="HJF1" s="1460" t="s">
        <v>5197</v>
      </c>
      <c r="HJG1" s="1460" t="s">
        <v>5197</v>
      </c>
      <c r="HJH1" s="1460" t="s">
        <v>5197</v>
      </c>
      <c r="HJI1" s="1460" t="s">
        <v>5197</v>
      </c>
      <c r="HJJ1" s="1460" t="s">
        <v>5197</v>
      </c>
      <c r="HJK1" s="1460" t="s">
        <v>5197</v>
      </c>
      <c r="HJL1" s="1460" t="s">
        <v>5197</v>
      </c>
      <c r="HJM1" s="1460" t="s">
        <v>5197</v>
      </c>
      <c r="HJN1" s="1460" t="s">
        <v>5197</v>
      </c>
      <c r="HJO1" s="1460" t="s">
        <v>5197</v>
      </c>
      <c r="HJP1" s="1460" t="s">
        <v>5197</v>
      </c>
      <c r="HJQ1" s="1460" t="s">
        <v>5197</v>
      </c>
      <c r="HJR1" s="1460" t="s">
        <v>5197</v>
      </c>
      <c r="HJS1" s="1460" t="s">
        <v>5197</v>
      </c>
      <c r="HJT1" s="1460" t="s">
        <v>5197</v>
      </c>
      <c r="HJU1" s="1460" t="s">
        <v>5197</v>
      </c>
      <c r="HJV1" s="1460" t="s">
        <v>5197</v>
      </c>
      <c r="HJW1" s="1460" t="s">
        <v>5197</v>
      </c>
      <c r="HJX1" s="1460" t="s">
        <v>5197</v>
      </c>
      <c r="HJY1" s="1460" t="s">
        <v>5197</v>
      </c>
      <c r="HJZ1" s="1460" t="s">
        <v>5197</v>
      </c>
      <c r="HKA1" s="1460" t="s">
        <v>5197</v>
      </c>
      <c r="HKB1" s="1460" t="s">
        <v>5197</v>
      </c>
      <c r="HKC1" s="1460" t="s">
        <v>5197</v>
      </c>
      <c r="HKD1" s="1460" t="s">
        <v>5197</v>
      </c>
      <c r="HKE1" s="1460" t="s">
        <v>5197</v>
      </c>
      <c r="HKF1" s="1460" t="s">
        <v>5197</v>
      </c>
      <c r="HKG1" s="1460" t="s">
        <v>5197</v>
      </c>
      <c r="HKH1" s="1460" t="s">
        <v>5197</v>
      </c>
      <c r="HKI1" s="1460" t="s">
        <v>5197</v>
      </c>
      <c r="HKJ1" s="1460" t="s">
        <v>5197</v>
      </c>
      <c r="HKK1" s="1460" t="s">
        <v>5197</v>
      </c>
      <c r="HKL1" s="1460" t="s">
        <v>5197</v>
      </c>
      <c r="HKM1" s="1460" t="s">
        <v>5197</v>
      </c>
      <c r="HKN1" s="1460" t="s">
        <v>5197</v>
      </c>
      <c r="HKO1" s="1460" t="s">
        <v>5197</v>
      </c>
      <c r="HKP1" s="1460" t="s">
        <v>5197</v>
      </c>
      <c r="HKQ1" s="1460" t="s">
        <v>5197</v>
      </c>
      <c r="HKR1" s="1460" t="s">
        <v>5197</v>
      </c>
      <c r="HKS1" s="1460" t="s">
        <v>5197</v>
      </c>
      <c r="HKT1" s="1460" t="s">
        <v>5197</v>
      </c>
      <c r="HKU1" s="1460" t="s">
        <v>5197</v>
      </c>
      <c r="HKV1" s="1460" t="s">
        <v>5197</v>
      </c>
      <c r="HKW1" s="1460" t="s">
        <v>5197</v>
      </c>
      <c r="HKX1" s="1460" t="s">
        <v>5197</v>
      </c>
      <c r="HKY1" s="1460" t="s">
        <v>5197</v>
      </c>
      <c r="HKZ1" s="1460" t="s">
        <v>5197</v>
      </c>
      <c r="HLA1" s="1460" t="s">
        <v>5197</v>
      </c>
      <c r="HLB1" s="1460" t="s">
        <v>5197</v>
      </c>
      <c r="HLC1" s="1460" t="s">
        <v>5197</v>
      </c>
      <c r="HLD1" s="1460" t="s">
        <v>5197</v>
      </c>
      <c r="HLE1" s="1460" t="s">
        <v>5197</v>
      </c>
      <c r="HLF1" s="1460" t="s">
        <v>5197</v>
      </c>
      <c r="HLG1" s="1460" t="s">
        <v>5197</v>
      </c>
      <c r="HLH1" s="1460" t="s">
        <v>5197</v>
      </c>
      <c r="HLI1" s="1460" t="s">
        <v>5197</v>
      </c>
      <c r="HLJ1" s="1460" t="s">
        <v>5197</v>
      </c>
      <c r="HLK1" s="1460" t="s">
        <v>5197</v>
      </c>
      <c r="HLL1" s="1460" t="s">
        <v>5197</v>
      </c>
      <c r="HLM1" s="1460" t="s">
        <v>5197</v>
      </c>
      <c r="HLN1" s="1460" t="s">
        <v>5197</v>
      </c>
      <c r="HLO1" s="1460" t="s">
        <v>5197</v>
      </c>
      <c r="HLP1" s="1460" t="s">
        <v>5197</v>
      </c>
      <c r="HLQ1" s="1460" t="s">
        <v>5197</v>
      </c>
      <c r="HLR1" s="1460" t="s">
        <v>5197</v>
      </c>
      <c r="HLS1" s="1460" t="s">
        <v>5197</v>
      </c>
      <c r="HLT1" s="1460" t="s">
        <v>5197</v>
      </c>
      <c r="HLU1" s="1460" t="s">
        <v>5197</v>
      </c>
      <c r="HLV1" s="1460" t="s">
        <v>5197</v>
      </c>
      <c r="HLW1" s="1460" t="s">
        <v>5197</v>
      </c>
      <c r="HLX1" s="1460" t="s">
        <v>5197</v>
      </c>
      <c r="HLY1" s="1460" t="s">
        <v>5197</v>
      </c>
      <c r="HLZ1" s="1460" t="s">
        <v>5197</v>
      </c>
      <c r="HMA1" s="1460" t="s">
        <v>5197</v>
      </c>
      <c r="HMB1" s="1460" t="s">
        <v>5197</v>
      </c>
      <c r="HMC1" s="1460" t="s">
        <v>5197</v>
      </c>
      <c r="HMD1" s="1460" t="s">
        <v>5197</v>
      </c>
      <c r="HME1" s="1460" t="s">
        <v>5197</v>
      </c>
      <c r="HMF1" s="1460" t="s">
        <v>5197</v>
      </c>
      <c r="HMG1" s="1460" t="s">
        <v>5197</v>
      </c>
      <c r="HMH1" s="1460" t="s">
        <v>5197</v>
      </c>
      <c r="HMI1" s="1460" t="s">
        <v>5197</v>
      </c>
      <c r="HMJ1" s="1460" t="s">
        <v>5197</v>
      </c>
      <c r="HMK1" s="1460" t="s">
        <v>5197</v>
      </c>
      <c r="HML1" s="1460" t="s">
        <v>5197</v>
      </c>
      <c r="HMM1" s="1460" t="s">
        <v>5197</v>
      </c>
      <c r="HMN1" s="1460" t="s">
        <v>5197</v>
      </c>
      <c r="HMO1" s="1460" t="s">
        <v>5197</v>
      </c>
      <c r="HMP1" s="1460" t="s">
        <v>5197</v>
      </c>
      <c r="HMQ1" s="1460" t="s">
        <v>5197</v>
      </c>
      <c r="HMR1" s="1460" t="s">
        <v>5197</v>
      </c>
      <c r="HMS1" s="1460" t="s">
        <v>5197</v>
      </c>
      <c r="HMT1" s="1460" t="s">
        <v>5197</v>
      </c>
      <c r="HMU1" s="1460" t="s">
        <v>5197</v>
      </c>
      <c r="HMV1" s="1460" t="s">
        <v>5197</v>
      </c>
      <c r="HMW1" s="1460" t="s">
        <v>5197</v>
      </c>
      <c r="HMX1" s="1460" t="s">
        <v>5197</v>
      </c>
      <c r="HMY1" s="1460" t="s">
        <v>5197</v>
      </c>
      <c r="HMZ1" s="1460" t="s">
        <v>5197</v>
      </c>
      <c r="HNA1" s="1460" t="s">
        <v>5197</v>
      </c>
      <c r="HNB1" s="1460" t="s">
        <v>5197</v>
      </c>
      <c r="HNC1" s="1460" t="s">
        <v>5197</v>
      </c>
      <c r="HND1" s="1460" t="s">
        <v>5197</v>
      </c>
      <c r="HNE1" s="1460" t="s">
        <v>5197</v>
      </c>
      <c r="HNF1" s="1460" t="s">
        <v>5197</v>
      </c>
      <c r="HNG1" s="1460" t="s">
        <v>5197</v>
      </c>
      <c r="HNH1" s="1460" t="s">
        <v>5197</v>
      </c>
      <c r="HNI1" s="1460" t="s">
        <v>5197</v>
      </c>
      <c r="HNJ1" s="1460" t="s">
        <v>5197</v>
      </c>
      <c r="HNK1" s="1460" t="s">
        <v>5197</v>
      </c>
      <c r="HNL1" s="1460" t="s">
        <v>5197</v>
      </c>
      <c r="HNM1" s="1460" t="s">
        <v>5197</v>
      </c>
      <c r="HNN1" s="1460" t="s">
        <v>5197</v>
      </c>
      <c r="HNO1" s="1460" t="s">
        <v>5197</v>
      </c>
      <c r="HNP1" s="1460" t="s">
        <v>5197</v>
      </c>
      <c r="HNQ1" s="1460" t="s">
        <v>5197</v>
      </c>
      <c r="HNR1" s="1460" t="s">
        <v>5197</v>
      </c>
      <c r="HNS1" s="1460" t="s">
        <v>5197</v>
      </c>
      <c r="HNT1" s="1460" t="s">
        <v>5197</v>
      </c>
      <c r="HNU1" s="1460" t="s">
        <v>5197</v>
      </c>
      <c r="HNV1" s="1460" t="s">
        <v>5197</v>
      </c>
      <c r="HNW1" s="1460" t="s">
        <v>5197</v>
      </c>
      <c r="HNX1" s="1460" t="s">
        <v>5197</v>
      </c>
      <c r="HNY1" s="1460" t="s">
        <v>5197</v>
      </c>
      <c r="HNZ1" s="1460" t="s">
        <v>5197</v>
      </c>
      <c r="HOA1" s="1460" t="s">
        <v>5197</v>
      </c>
      <c r="HOB1" s="1460" t="s">
        <v>5197</v>
      </c>
      <c r="HOC1" s="1460" t="s">
        <v>5197</v>
      </c>
      <c r="HOD1" s="1460" t="s">
        <v>5197</v>
      </c>
      <c r="HOE1" s="1460" t="s">
        <v>5197</v>
      </c>
      <c r="HOF1" s="1460" t="s">
        <v>5197</v>
      </c>
      <c r="HOG1" s="1460" t="s">
        <v>5197</v>
      </c>
      <c r="HOH1" s="1460" t="s">
        <v>5197</v>
      </c>
      <c r="HOI1" s="1460" t="s">
        <v>5197</v>
      </c>
      <c r="HOJ1" s="1460" t="s">
        <v>5197</v>
      </c>
      <c r="HOK1" s="1460" t="s">
        <v>5197</v>
      </c>
      <c r="HOL1" s="1460" t="s">
        <v>5197</v>
      </c>
      <c r="HOM1" s="1460" t="s">
        <v>5197</v>
      </c>
      <c r="HON1" s="1460" t="s">
        <v>5197</v>
      </c>
      <c r="HOO1" s="1460" t="s">
        <v>5197</v>
      </c>
      <c r="HOP1" s="1460" t="s">
        <v>5197</v>
      </c>
      <c r="HOQ1" s="1460" t="s">
        <v>5197</v>
      </c>
      <c r="HOR1" s="1460" t="s">
        <v>5197</v>
      </c>
      <c r="HOS1" s="1460" t="s">
        <v>5197</v>
      </c>
      <c r="HOT1" s="1460" t="s">
        <v>5197</v>
      </c>
      <c r="HOU1" s="1460" t="s">
        <v>5197</v>
      </c>
      <c r="HOV1" s="1460" t="s">
        <v>5197</v>
      </c>
      <c r="HOW1" s="1460" t="s">
        <v>5197</v>
      </c>
      <c r="HOX1" s="1460" t="s">
        <v>5197</v>
      </c>
      <c r="HOY1" s="1460" t="s">
        <v>5197</v>
      </c>
      <c r="HOZ1" s="1460" t="s">
        <v>5197</v>
      </c>
      <c r="HPA1" s="1460" t="s">
        <v>5197</v>
      </c>
      <c r="HPB1" s="1460" t="s">
        <v>5197</v>
      </c>
      <c r="HPC1" s="1460" t="s">
        <v>5197</v>
      </c>
      <c r="HPD1" s="1460" t="s">
        <v>5197</v>
      </c>
      <c r="HPE1" s="1460" t="s">
        <v>5197</v>
      </c>
      <c r="HPF1" s="1460" t="s">
        <v>5197</v>
      </c>
      <c r="HPG1" s="1460" t="s">
        <v>5197</v>
      </c>
      <c r="HPH1" s="1460" t="s">
        <v>5197</v>
      </c>
      <c r="HPI1" s="1460" t="s">
        <v>5197</v>
      </c>
      <c r="HPJ1" s="1460" t="s">
        <v>5197</v>
      </c>
      <c r="HPK1" s="1460" t="s">
        <v>5197</v>
      </c>
      <c r="HPL1" s="1460" t="s">
        <v>5197</v>
      </c>
      <c r="HPM1" s="1460" t="s">
        <v>5197</v>
      </c>
      <c r="HPN1" s="1460" t="s">
        <v>5197</v>
      </c>
      <c r="HPO1" s="1460" t="s">
        <v>5197</v>
      </c>
      <c r="HPP1" s="1460" t="s">
        <v>5197</v>
      </c>
      <c r="HPQ1" s="1460" t="s">
        <v>5197</v>
      </c>
      <c r="HPR1" s="1460" t="s">
        <v>5197</v>
      </c>
      <c r="HPS1" s="1460" t="s">
        <v>5197</v>
      </c>
      <c r="HPT1" s="1460" t="s">
        <v>5197</v>
      </c>
      <c r="HPU1" s="1460" t="s">
        <v>5197</v>
      </c>
      <c r="HPV1" s="1460" t="s">
        <v>5197</v>
      </c>
      <c r="HPW1" s="1460" t="s">
        <v>5197</v>
      </c>
      <c r="HPX1" s="1460" t="s">
        <v>5197</v>
      </c>
      <c r="HPY1" s="1460" t="s">
        <v>5197</v>
      </c>
      <c r="HPZ1" s="1460" t="s">
        <v>5197</v>
      </c>
      <c r="HQA1" s="1460" t="s">
        <v>5197</v>
      </c>
      <c r="HQB1" s="1460" t="s">
        <v>5197</v>
      </c>
      <c r="HQC1" s="1460" t="s">
        <v>5197</v>
      </c>
      <c r="HQD1" s="1460" t="s">
        <v>5197</v>
      </c>
      <c r="HQE1" s="1460" t="s">
        <v>5197</v>
      </c>
      <c r="HQF1" s="1460" t="s">
        <v>5197</v>
      </c>
      <c r="HQG1" s="1460" t="s">
        <v>5197</v>
      </c>
      <c r="HQH1" s="1460" t="s">
        <v>5197</v>
      </c>
      <c r="HQI1" s="1460" t="s">
        <v>5197</v>
      </c>
      <c r="HQJ1" s="1460" t="s">
        <v>5197</v>
      </c>
      <c r="HQK1" s="1460" t="s">
        <v>5197</v>
      </c>
      <c r="HQL1" s="1460" t="s">
        <v>5197</v>
      </c>
      <c r="HQM1" s="1460" t="s">
        <v>5197</v>
      </c>
      <c r="HQN1" s="1460" t="s">
        <v>5197</v>
      </c>
      <c r="HQO1" s="1460" t="s">
        <v>5197</v>
      </c>
      <c r="HQP1" s="1460" t="s">
        <v>5197</v>
      </c>
      <c r="HQQ1" s="1460" t="s">
        <v>5197</v>
      </c>
      <c r="HQR1" s="1460" t="s">
        <v>5197</v>
      </c>
      <c r="HQS1" s="1460" t="s">
        <v>5197</v>
      </c>
      <c r="HQT1" s="1460" t="s">
        <v>5197</v>
      </c>
      <c r="HQU1" s="1460" t="s">
        <v>5197</v>
      </c>
      <c r="HQV1" s="1460" t="s">
        <v>5197</v>
      </c>
      <c r="HQW1" s="1460" t="s">
        <v>5197</v>
      </c>
      <c r="HQX1" s="1460" t="s">
        <v>5197</v>
      </c>
      <c r="HQY1" s="1460" t="s">
        <v>5197</v>
      </c>
      <c r="HQZ1" s="1460" t="s">
        <v>5197</v>
      </c>
      <c r="HRA1" s="1460" t="s">
        <v>5197</v>
      </c>
      <c r="HRB1" s="1460" t="s">
        <v>5197</v>
      </c>
      <c r="HRC1" s="1460" t="s">
        <v>5197</v>
      </c>
      <c r="HRD1" s="1460" t="s">
        <v>5197</v>
      </c>
      <c r="HRE1" s="1460" t="s">
        <v>5197</v>
      </c>
      <c r="HRF1" s="1460" t="s">
        <v>5197</v>
      </c>
      <c r="HRG1" s="1460" t="s">
        <v>5197</v>
      </c>
      <c r="HRH1" s="1460" t="s">
        <v>5197</v>
      </c>
      <c r="HRI1" s="1460" t="s">
        <v>5197</v>
      </c>
      <c r="HRJ1" s="1460" t="s">
        <v>5197</v>
      </c>
      <c r="HRK1" s="1460" t="s">
        <v>5197</v>
      </c>
      <c r="HRL1" s="1460" t="s">
        <v>5197</v>
      </c>
      <c r="HRM1" s="1460" t="s">
        <v>5197</v>
      </c>
      <c r="HRN1" s="1460" t="s">
        <v>5197</v>
      </c>
      <c r="HRO1" s="1460" t="s">
        <v>5197</v>
      </c>
      <c r="HRP1" s="1460" t="s">
        <v>5197</v>
      </c>
      <c r="HRQ1" s="1460" t="s">
        <v>5197</v>
      </c>
      <c r="HRR1" s="1460" t="s">
        <v>5197</v>
      </c>
      <c r="HRS1" s="1460" t="s">
        <v>5197</v>
      </c>
      <c r="HRT1" s="1460" t="s">
        <v>5197</v>
      </c>
      <c r="HRU1" s="1460" t="s">
        <v>5197</v>
      </c>
      <c r="HRV1" s="1460" t="s">
        <v>5197</v>
      </c>
      <c r="HRW1" s="1460" t="s">
        <v>5197</v>
      </c>
      <c r="HRX1" s="1460" t="s">
        <v>5197</v>
      </c>
      <c r="HRY1" s="1460" t="s">
        <v>5197</v>
      </c>
      <c r="HRZ1" s="1460" t="s">
        <v>5197</v>
      </c>
      <c r="HSA1" s="1460" t="s">
        <v>5197</v>
      </c>
      <c r="HSB1" s="1460" t="s">
        <v>5197</v>
      </c>
      <c r="HSC1" s="1460" t="s">
        <v>5197</v>
      </c>
      <c r="HSD1" s="1460" t="s">
        <v>5197</v>
      </c>
      <c r="HSE1" s="1460" t="s">
        <v>5197</v>
      </c>
      <c r="HSF1" s="1460" t="s">
        <v>5197</v>
      </c>
      <c r="HSG1" s="1460" t="s">
        <v>5197</v>
      </c>
      <c r="HSH1" s="1460" t="s">
        <v>5197</v>
      </c>
      <c r="HSI1" s="1460" t="s">
        <v>5197</v>
      </c>
      <c r="HSJ1" s="1460" t="s">
        <v>5197</v>
      </c>
      <c r="HSK1" s="1460" t="s">
        <v>5197</v>
      </c>
      <c r="HSL1" s="1460" t="s">
        <v>5197</v>
      </c>
      <c r="HSM1" s="1460" t="s">
        <v>5197</v>
      </c>
      <c r="HSN1" s="1460" t="s">
        <v>5197</v>
      </c>
      <c r="HSO1" s="1460" t="s">
        <v>5197</v>
      </c>
      <c r="HSP1" s="1460" t="s">
        <v>5197</v>
      </c>
      <c r="HSQ1" s="1460" t="s">
        <v>5197</v>
      </c>
      <c r="HSR1" s="1460" t="s">
        <v>5197</v>
      </c>
      <c r="HSS1" s="1460" t="s">
        <v>5197</v>
      </c>
      <c r="HST1" s="1460" t="s">
        <v>5197</v>
      </c>
      <c r="HSU1" s="1460" t="s">
        <v>5197</v>
      </c>
      <c r="HSV1" s="1460" t="s">
        <v>5197</v>
      </c>
      <c r="HSW1" s="1460" t="s">
        <v>5197</v>
      </c>
      <c r="HSX1" s="1460" t="s">
        <v>5197</v>
      </c>
      <c r="HSY1" s="1460" t="s">
        <v>5197</v>
      </c>
      <c r="HSZ1" s="1460" t="s">
        <v>5197</v>
      </c>
      <c r="HTA1" s="1460" t="s">
        <v>5197</v>
      </c>
      <c r="HTB1" s="1460" t="s">
        <v>5197</v>
      </c>
      <c r="HTC1" s="1460" t="s">
        <v>5197</v>
      </c>
      <c r="HTD1" s="1460" t="s">
        <v>5197</v>
      </c>
      <c r="HTE1" s="1460" t="s">
        <v>5197</v>
      </c>
      <c r="HTF1" s="1460" t="s">
        <v>5197</v>
      </c>
      <c r="HTG1" s="1460" t="s">
        <v>5197</v>
      </c>
      <c r="HTH1" s="1460" t="s">
        <v>5197</v>
      </c>
      <c r="HTI1" s="1460" t="s">
        <v>5197</v>
      </c>
      <c r="HTJ1" s="1460" t="s">
        <v>5197</v>
      </c>
      <c r="HTK1" s="1460" t="s">
        <v>5197</v>
      </c>
      <c r="HTL1" s="1460" t="s">
        <v>5197</v>
      </c>
      <c r="HTM1" s="1460" t="s">
        <v>5197</v>
      </c>
      <c r="HTN1" s="1460" t="s">
        <v>5197</v>
      </c>
      <c r="HTO1" s="1460" t="s">
        <v>5197</v>
      </c>
      <c r="HTP1" s="1460" t="s">
        <v>5197</v>
      </c>
      <c r="HTQ1" s="1460" t="s">
        <v>5197</v>
      </c>
      <c r="HTR1" s="1460" t="s">
        <v>5197</v>
      </c>
      <c r="HTS1" s="1460" t="s">
        <v>5197</v>
      </c>
      <c r="HTT1" s="1460" t="s">
        <v>5197</v>
      </c>
      <c r="HTU1" s="1460" t="s">
        <v>5197</v>
      </c>
      <c r="HTV1" s="1460" t="s">
        <v>5197</v>
      </c>
      <c r="HTW1" s="1460" t="s">
        <v>5197</v>
      </c>
      <c r="HTX1" s="1460" t="s">
        <v>5197</v>
      </c>
      <c r="HTY1" s="1460" t="s">
        <v>5197</v>
      </c>
      <c r="HTZ1" s="1460" t="s">
        <v>5197</v>
      </c>
      <c r="HUA1" s="1460" t="s">
        <v>5197</v>
      </c>
      <c r="HUB1" s="1460" t="s">
        <v>5197</v>
      </c>
      <c r="HUC1" s="1460" t="s">
        <v>5197</v>
      </c>
      <c r="HUD1" s="1460" t="s">
        <v>5197</v>
      </c>
      <c r="HUE1" s="1460" t="s">
        <v>5197</v>
      </c>
      <c r="HUF1" s="1460" t="s">
        <v>5197</v>
      </c>
      <c r="HUG1" s="1460" t="s">
        <v>5197</v>
      </c>
      <c r="HUH1" s="1460" t="s">
        <v>5197</v>
      </c>
      <c r="HUI1" s="1460" t="s">
        <v>5197</v>
      </c>
      <c r="HUJ1" s="1460" t="s">
        <v>5197</v>
      </c>
      <c r="HUK1" s="1460" t="s">
        <v>5197</v>
      </c>
      <c r="HUL1" s="1460" t="s">
        <v>5197</v>
      </c>
      <c r="HUM1" s="1460" t="s">
        <v>5197</v>
      </c>
      <c r="HUN1" s="1460" t="s">
        <v>5197</v>
      </c>
      <c r="HUO1" s="1460" t="s">
        <v>5197</v>
      </c>
      <c r="HUP1" s="1460" t="s">
        <v>5197</v>
      </c>
      <c r="HUQ1" s="1460" t="s">
        <v>5197</v>
      </c>
      <c r="HUR1" s="1460" t="s">
        <v>5197</v>
      </c>
      <c r="HUS1" s="1460" t="s">
        <v>5197</v>
      </c>
      <c r="HUT1" s="1460" t="s">
        <v>5197</v>
      </c>
      <c r="HUU1" s="1460" t="s">
        <v>5197</v>
      </c>
      <c r="HUV1" s="1460" t="s">
        <v>5197</v>
      </c>
      <c r="HUW1" s="1460" t="s">
        <v>5197</v>
      </c>
      <c r="HUX1" s="1460" t="s">
        <v>5197</v>
      </c>
      <c r="HUY1" s="1460" t="s">
        <v>5197</v>
      </c>
      <c r="HUZ1" s="1460" t="s">
        <v>5197</v>
      </c>
      <c r="HVA1" s="1460" t="s">
        <v>5197</v>
      </c>
      <c r="HVB1" s="1460" t="s">
        <v>5197</v>
      </c>
      <c r="HVC1" s="1460" t="s">
        <v>5197</v>
      </c>
      <c r="HVD1" s="1460" t="s">
        <v>5197</v>
      </c>
      <c r="HVE1" s="1460" t="s">
        <v>5197</v>
      </c>
      <c r="HVF1" s="1460" t="s">
        <v>5197</v>
      </c>
      <c r="HVG1" s="1460" t="s">
        <v>5197</v>
      </c>
      <c r="HVH1" s="1460" t="s">
        <v>5197</v>
      </c>
      <c r="HVI1" s="1460" t="s">
        <v>5197</v>
      </c>
      <c r="HVJ1" s="1460" t="s">
        <v>5197</v>
      </c>
      <c r="HVK1" s="1460" t="s">
        <v>5197</v>
      </c>
      <c r="HVL1" s="1460" t="s">
        <v>5197</v>
      </c>
      <c r="HVM1" s="1460" t="s">
        <v>5197</v>
      </c>
      <c r="HVN1" s="1460" t="s">
        <v>5197</v>
      </c>
      <c r="HVO1" s="1460" t="s">
        <v>5197</v>
      </c>
      <c r="HVP1" s="1460" t="s">
        <v>5197</v>
      </c>
      <c r="HVQ1" s="1460" t="s">
        <v>5197</v>
      </c>
      <c r="HVR1" s="1460" t="s">
        <v>5197</v>
      </c>
      <c r="HVS1" s="1460" t="s">
        <v>5197</v>
      </c>
      <c r="HVT1" s="1460" t="s">
        <v>5197</v>
      </c>
      <c r="HVU1" s="1460" t="s">
        <v>5197</v>
      </c>
      <c r="HVV1" s="1460" t="s">
        <v>5197</v>
      </c>
      <c r="HVW1" s="1460" t="s">
        <v>5197</v>
      </c>
      <c r="HVX1" s="1460" t="s">
        <v>5197</v>
      </c>
      <c r="HVY1" s="1460" t="s">
        <v>5197</v>
      </c>
      <c r="HVZ1" s="1460" t="s">
        <v>5197</v>
      </c>
      <c r="HWA1" s="1460" t="s">
        <v>5197</v>
      </c>
      <c r="HWB1" s="1460" t="s">
        <v>5197</v>
      </c>
      <c r="HWC1" s="1460" t="s">
        <v>5197</v>
      </c>
      <c r="HWD1" s="1460" t="s">
        <v>5197</v>
      </c>
      <c r="HWE1" s="1460" t="s">
        <v>5197</v>
      </c>
      <c r="HWF1" s="1460" t="s">
        <v>5197</v>
      </c>
      <c r="HWG1" s="1460" t="s">
        <v>5197</v>
      </c>
      <c r="HWH1" s="1460" t="s">
        <v>5197</v>
      </c>
      <c r="HWI1" s="1460" t="s">
        <v>5197</v>
      </c>
      <c r="HWJ1" s="1460" t="s">
        <v>5197</v>
      </c>
      <c r="HWK1" s="1460" t="s">
        <v>5197</v>
      </c>
      <c r="HWL1" s="1460" t="s">
        <v>5197</v>
      </c>
      <c r="HWM1" s="1460" t="s">
        <v>5197</v>
      </c>
      <c r="HWN1" s="1460" t="s">
        <v>5197</v>
      </c>
      <c r="HWO1" s="1460" t="s">
        <v>5197</v>
      </c>
      <c r="HWP1" s="1460" t="s">
        <v>5197</v>
      </c>
      <c r="HWQ1" s="1460" t="s">
        <v>5197</v>
      </c>
      <c r="HWR1" s="1460" t="s">
        <v>5197</v>
      </c>
      <c r="HWS1" s="1460" t="s">
        <v>5197</v>
      </c>
      <c r="HWT1" s="1460" t="s">
        <v>5197</v>
      </c>
      <c r="HWU1" s="1460" t="s">
        <v>5197</v>
      </c>
      <c r="HWV1" s="1460" t="s">
        <v>5197</v>
      </c>
      <c r="HWW1" s="1460" t="s">
        <v>5197</v>
      </c>
      <c r="HWX1" s="1460" t="s">
        <v>5197</v>
      </c>
      <c r="HWY1" s="1460" t="s">
        <v>5197</v>
      </c>
      <c r="HWZ1" s="1460" t="s">
        <v>5197</v>
      </c>
      <c r="HXA1" s="1460" t="s">
        <v>5197</v>
      </c>
      <c r="HXB1" s="1460" t="s">
        <v>5197</v>
      </c>
      <c r="HXC1" s="1460" t="s">
        <v>5197</v>
      </c>
      <c r="HXD1" s="1460" t="s">
        <v>5197</v>
      </c>
      <c r="HXE1" s="1460" t="s">
        <v>5197</v>
      </c>
      <c r="HXF1" s="1460" t="s">
        <v>5197</v>
      </c>
      <c r="HXG1" s="1460" t="s">
        <v>5197</v>
      </c>
      <c r="HXH1" s="1460" t="s">
        <v>5197</v>
      </c>
      <c r="HXI1" s="1460" t="s">
        <v>5197</v>
      </c>
      <c r="HXJ1" s="1460" t="s">
        <v>5197</v>
      </c>
      <c r="HXK1" s="1460" t="s">
        <v>5197</v>
      </c>
      <c r="HXL1" s="1460" t="s">
        <v>5197</v>
      </c>
      <c r="HXM1" s="1460" t="s">
        <v>5197</v>
      </c>
      <c r="HXN1" s="1460" t="s">
        <v>5197</v>
      </c>
      <c r="HXO1" s="1460" t="s">
        <v>5197</v>
      </c>
      <c r="HXP1" s="1460" t="s">
        <v>5197</v>
      </c>
      <c r="HXQ1" s="1460" t="s">
        <v>5197</v>
      </c>
      <c r="HXR1" s="1460" t="s">
        <v>5197</v>
      </c>
      <c r="HXS1" s="1460" t="s">
        <v>5197</v>
      </c>
      <c r="HXT1" s="1460" t="s">
        <v>5197</v>
      </c>
      <c r="HXU1" s="1460" t="s">
        <v>5197</v>
      </c>
      <c r="HXV1" s="1460" t="s">
        <v>5197</v>
      </c>
      <c r="HXW1" s="1460" t="s">
        <v>5197</v>
      </c>
      <c r="HXX1" s="1460" t="s">
        <v>5197</v>
      </c>
      <c r="HXY1" s="1460" t="s">
        <v>5197</v>
      </c>
      <c r="HXZ1" s="1460" t="s">
        <v>5197</v>
      </c>
      <c r="HYA1" s="1460" t="s">
        <v>5197</v>
      </c>
      <c r="HYB1" s="1460" t="s">
        <v>5197</v>
      </c>
      <c r="HYC1" s="1460" t="s">
        <v>5197</v>
      </c>
      <c r="HYD1" s="1460" t="s">
        <v>5197</v>
      </c>
      <c r="HYE1" s="1460" t="s">
        <v>5197</v>
      </c>
      <c r="HYF1" s="1460" t="s">
        <v>5197</v>
      </c>
      <c r="HYG1" s="1460" t="s">
        <v>5197</v>
      </c>
      <c r="HYH1" s="1460" t="s">
        <v>5197</v>
      </c>
      <c r="HYI1" s="1460" t="s">
        <v>5197</v>
      </c>
      <c r="HYJ1" s="1460" t="s">
        <v>5197</v>
      </c>
      <c r="HYK1" s="1460" t="s">
        <v>5197</v>
      </c>
      <c r="HYL1" s="1460" t="s">
        <v>5197</v>
      </c>
      <c r="HYM1" s="1460" t="s">
        <v>5197</v>
      </c>
      <c r="HYN1" s="1460" t="s">
        <v>5197</v>
      </c>
      <c r="HYO1" s="1460" t="s">
        <v>5197</v>
      </c>
      <c r="HYP1" s="1460" t="s">
        <v>5197</v>
      </c>
      <c r="HYQ1" s="1460" t="s">
        <v>5197</v>
      </c>
      <c r="HYR1" s="1460" t="s">
        <v>5197</v>
      </c>
      <c r="HYS1" s="1460" t="s">
        <v>5197</v>
      </c>
      <c r="HYT1" s="1460" t="s">
        <v>5197</v>
      </c>
      <c r="HYU1" s="1460" t="s">
        <v>5197</v>
      </c>
      <c r="HYV1" s="1460" t="s">
        <v>5197</v>
      </c>
      <c r="HYW1" s="1460" t="s">
        <v>5197</v>
      </c>
      <c r="HYX1" s="1460" t="s">
        <v>5197</v>
      </c>
      <c r="HYY1" s="1460" t="s">
        <v>5197</v>
      </c>
      <c r="HYZ1" s="1460" t="s">
        <v>5197</v>
      </c>
      <c r="HZA1" s="1460" t="s">
        <v>5197</v>
      </c>
      <c r="HZB1" s="1460" t="s">
        <v>5197</v>
      </c>
      <c r="HZC1" s="1460" t="s">
        <v>5197</v>
      </c>
      <c r="HZD1" s="1460" t="s">
        <v>5197</v>
      </c>
      <c r="HZE1" s="1460" t="s">
        <v>5197</v>
      </c>
      <c r="HZF1" s="1460" t="s">
        <v>5197</v>
      </c>
      <c r="HZG1" s="1460" t="s">
        <v>5197</v>
      </c>
      <c r="HZH1" s="1460" t="s">
        <v>5197</v>
      </c>
      <c r="HZI1" s="1460" t="s">
        <v>5197</v>
      </c>
      <c r="HZJ1" s="1460" t="s">
        <v>5197</v>
      </c>
      <c r="HZK1" s="1460" t="s">
        <v>5197</v>
      </c>
      <c r="HZL1" s="1460" t="s">
        <v>5197</v>
      </c>
      <c r="HZM1" s="1460" t="s">
        <v>5197</v>
      </c>
      <c r="HZN1" s="1460" t="s">
        <v>5197</v>
      </c>
      <c r="HZO1" s="1460" t="s">
        <v>5197</v>
      </c>
      <c r="HZP1" s="1460" t="s">
        <v>5197</v>
      </c>
      <c r="HZQ1" s="1460" t="s">
        <v>5197</v>
      </c>
      <c r="HZR1" s="1460" t="s">
        <v>5197</v>
      </c>
      <c r="HZS1" s="1460" t="s">
        <v>5197</v>
      </c>
      <c r="HZT1" s="1460" t="s">
        <v>5197</v>
      </c>
      <c r="HZU1" s="1460" t="s">
        <v>5197</v>
      </c>
      <c r="HZV1" s="1460" t="s">
        <v>5197</v>
      </c>
      <c r="HZW1" s="1460" t="s">
        <v>5197</v>
      </c>
      <c r="HZX1" s="1460" t="s">
        <v>5197</v>
      </c>
      <c r="HZY1" s="1460" t="s">
        <v>5197</v>
      </c>
      <c r="HZZ1" s="1460" t="s">
        <v>5197</v>
      </c>
      <c r="IAA1" s="1460" t="s">
        <v>5197</v>
      </c>
      <c r="IAB1" s="1460" t="s">
        <v>5197</v>
      </c>
      <c r="IAC1" s="1460" t="s">
        <v>5197</v>
      </c>
      <c r="IAD1" s="1460" t="s">
        <v>5197</v>
      </c>
      <c r="IAE1" s="1460" t="s">
        <v>5197</v>
      </c>
      <c r="IAF1" s="1460" t="s">
        <v>5197</v>
      </c>
      <c r="IAG1" s="1460" t="s">
        <v>5197</v>
      </c>
      <c r="IAH1" s="1460" t="s">
        <v>5197</v>
      </c>
      <c r="IAI1" s="1460" t="s">
        <v>5197</v>
      </c>
      <c r="IAJ1" s="1460" t="s">
        <v>5197</v>
      </c>
      <c r="IAK1" s="1460" t="s">
        <v>5197</v>
      </c>
      <c r="IAL1" s="1460" t="s">
        <v>5197</v>
      </c>
      <c r="IAM1" s="1460" t="s">
        <v>5197</v>
      </c>
      <c r="IAN1" s="1460" t="s">
        <v>5197</v>
      </c>
      <c r="IAO1" s="1460" t="s">
        <v>5197</v>
      </c>
      <c r="IAP1" s="1460" t="s">
        <v>5197</v>
      </c>
      <c r="IAQ1" s="1460" t="s">
        <v>5197</v>
      </c>
      <c r="IAR1" s="1460" t="s">
        <v>5197</v>
      </c>
      <c r="IAS1" s="1460" t="s">
        <v>5197</v>
      </c>
      <c r="IAT1" s="1460" t="s">
        <v>5197</v>
      </c>
      <c r="IAU1" s="1460" t="s">
        <v>5197</v>
      </c>
      <c r="IAV1" s="1460" t="s">
        <v>5197</v>
      </c>
      <c r="IAW1" s="1460" t="s">
        <v>5197</v>
      </c>
      <c r="IAX1" s="1460" t="s">
        <v>5197</v>
      </c>
      <c r="IAY1" s="1460" t="s">
        <v>5197</v>
      </c>
      <c r="IAZ1" s="1460" t="s">
        <v>5197</v>
      </c>
      <c r="IBA1" s="1460" t="s">
        <v>5197</v>
      </c>
      <c r="IBB1" s="1460" t="s">
        <v>5197</v>
      </c>
      <c r="IBC1" s="1460" t="s">
        <v>5197</v>
      </c>
      <c r="IBD1" s="1460" t="s">
        <v>5197</v>
      </c>
      <c r="IBE1" s="1460" t="s">
        <v>5197</v>
      </c>
      <c r="IBF1" s="1460" t="s">
        <v>5197</v>
      </c>
      <c r="IBG1" s="1460" t="s">
        <v>5197</v>
      </c>
      <c r="IBH1" s="1460" t="s">
        <v>5197</v>
      </c>
      <c r="IBI1" s="1460" t="s">
        <v>5197</v>
      </c>
      <c r="IBJ1" s="1460" t="s">
        <v>5197</v>
      </c>
      <c r="IBK1" s="1460" t="s">
        <v>5197</v>
      </c>
      <c r="IBL1" s="1460" t="s">
        <v>5197</v>
      </c>
      <c r="IBM1" s="1460" t="s">
        <v>5197</v>
      </c>
      <c r="IBN1" s="1460" t="s">
        <v>5197</v>
      </c>
      <c r="IBO1" s="1460" t="s">
        <v>5197</v>
      </c>
      <c r="IBP1" s="1460" t="s">
        <v>5197</v>
      </c>
      <c r="IBQ1" s="1460" t="s">
        <v>5197</v>
      </c>
      <c r="IBR1" s="1460" t="s">
        <v>5197</v>
      </c>
      <c r="IBS1" s="1460" t="s">
        <v>5197</v>
      </c>
      <c r="IBT1" s="1460" t="s">
        <v>5197</v>
      </c>
      <c r="IBU1" s="1460" t="s">
        <v>5197</v>
      </c>
      <c r="IBV1" s="1460" t="s">
        <v>5197</v>
      </c>
      <c r="IBW1" s="1460" t="s">
        <v>5197</v>
      </c>
      <c r="IBX1" s="1460" t="s">
        <v>5197</v>
      </c>
      <c r="IBY1" s="1460" t="s">
        <v>5197</v>
      </c>
      <c r="IBZ1" s="1460" t="s">
        <v>5197</v>
      </c>
      <c r="ICA1" s="1460" t="s">
        <v>5197</v>
      </c>
      <c r="ICB1" s="1460" t="s">
        <v>5197</v>
      </c>
      <c r="ICC1" s="1460" t="s">
        <v>5197</v>
      </c>
      <c r="ICD1" s="1460" t="s">
        <v>5197</v>
      </c>
      <c r="ICE1" s="1460" t="s">
        <v>5197</v>
      </c>
      <c r="ICF1" s="1460" t="s">
        <v>5197</v>
      </c>
      <c r="ICG1" s="1460" t="s">
        <v>5197</v>
      </c>
      <c r="ICH1" s="1460" t="s">
        <v>5197</v>
      </c>
      <c r="ICI1" s="1460" t="s">
        <v>5197</v>
      </c>
      <c r="ICJ1" s="1460" t="s">
        <v>5197</v>
      </c>
      <c r="ICK1" s="1460" t="s">
        <v>5197</v>
      </c>
      <c r="ICL1" s="1460" t="s">
        <v>5197</v>
      </c>
      <c r="ICM1" s="1460" t="s">
        <v>5197</v>
      </c>
      <c r="ICN1" s="1460" t="s">
        <v>5197</v>
      </c>
      <c r="ICO1" s="1460" t="s">
        <v>5197</v>
      </c>
      <c r="ICP1" s="1460" t="s">
        <v>5197</v>
      </c>
      <c r="ICQ1" s="1460" t="s">
        <v>5197</v>
      </c>
      <c r="ICR1" s="1460" t="s">
        <v>5197</v>
      </c>
      <c r="ICS1" s="1460" t="s">
        <v>5197</v>
      </c>
      <c r="ICT1" s="1460" t="s">
        <v>5197</v>
      </c>
      <c r="ICU1" s="1460" t="s">
        <v>5197</v>
      </c>
      <c r="ICV1" s="1460" t="s">
        <v>5197</v>
      </c>
      <c r="ICW1" s="1460" t="s">
        <v>5197</v>
      </c>
      <c r="ICX1" s="1460" t="s">
        <v>5197</v>
      </c>
      <c r="ICY1" s="1460" t="s">
        <v>5197</v>
      </c>
      <c r="ICZ1" s="1460" t="s">
        <v>5197</v>
      </c>
      <c r="IDA1" s="1460" t="s">
        <v>5197</v>
      </c>
      <c r="IDB1" s="1460" t="s">
        <v>5197</v>
      </c>
      <c r="IDC1" s="1460" t="s">
        <v>5197</v>
      </c>
      <c r="IDD1" s="1460" t="s">
        <v>5197</v>
      </c>
      <c r="IDE1" s="1460" t="s">
        <v>5197</v>
      </c>
      <c r="IDF1" s="1460" t="s">
        <v>5197</v>
      </c>
      <c r="IDG1" s="1460" t="s">
        <v>5197</v>
      </c>
      <c r="IDH1" s="1460" t="s">
        <v>5197</v>
      </c>
      <c r="IDI1" s="1460" t="s">
        <v>5197</v>
      </c>
      <c r="IDJ1" s="1460" t="s">
        <v>5197</v>
      </c>
      <c r="IDK1" s="1460" t="s">
        <v>5197</v>
      </c>
      <c r="IDL1" s="1460" t="s">
        <v>5197</v>
      </c>
      <c r="IDM1" s="1460" t="s">
        <v>5197</v>
      </c>
      <c r="IDN1" s="1460" t="s">
        <v>5197</v>
      </c>
      <c r="IDO1" s="1460" t="s">
        <v>5197</v>
      </c>
      <c r="IDP1" s="1460" t="s">
        <v>5197</v>
      </c>
      <c r="IDQ1" s="1460" t="s">
        <v>5197</v>
      </c>
      <c r="IDR1" s="1460" t="s">
        <v>5197</v>
      </c>
      <c r="IDS1" s="1460" t="s">
        <v>5197</v>
      </c>
      <c r="IDT1" s="1460" t="s">
        <v>5197</v>
      </c>
      <c r="IDU1" s="1460" t="s">
        <v>5197</v>
      </c>
      <c r="IDV1" s="1460" t="s">
        <v>5197</v>
      </c>
      <c r="IDW1" s="1460" t="s">
        <v>5197</v>
      </c>
      <c r="IDX1" s="1460" t="s">
        <v>5197</v>
      </c>
      <c r="IDY1" s="1460" t="s">
        <v>5197</v>
      </c>
      <c r="IDZ1" s="1460" t="s">
        <v>5197</v>
      </c>
      <c r="IEA1" s="1460" t="s">
        <v>5197</v>
      </c>
      <c r="IEB1" s="1460" t="s">
        <v>5197</v>
      </c>
      <c r="IEC1" s="1460" t="s">
        <v>5197</v>
      </c>
      <c r="IED1" s="1460" t="s">
        <v>5197</v>
      </c>
      <c r="IEE1" s="1460" t="s">
        <v>5197</v>
      </c>
      <c r="IEF1" s="1460" t="s">
        <v>5197</v>
      </c>
      <c r="IEG1" s="1460" t="s">
        <v>5197</v>
      </c>
      <c r="IEH1" s="1460" t="s">
        <v>5197</v>
      </c>
      <c r="IEI1" s="1460" t="s">
        <v>5197</v>
      </c>
      <c r="IEJ1" s="1460" t="s">
        <v>5197</v>
      </c>
      <c r="IEK1" s="1460" t="s">
        <v>5197</v>
      </c>
      <c r="IEL1" s="1460" t="s">
        <v>5197</v>
      </c>
      <c r="IEM1" s="1460" t="s">
        <v>5197</v>
      </c>
      <c r="IEN1" s="1460" t="s">
        <v>5197</v>
      </c>
      <c r="IEO1" s="1460" t="s">
        <v>5197</v>
      </c>
      <c r="IEP1" s="1460" t="s">
        <v>5197</v>
      </c>
      <c r="IEQ1" s="1460" t="s">
        <v>5197</v>
      </c>
      <c r="IER1" s="1460" t="s">
        <v>5197</v>
      </c>
      <c r="IES1" s="1460" t="s">
        <v>5197</v>
      </c>
      <c r="IET1" s="1460" t="s">
        <v>5197</v>
      </c>
      <c r="IEU1" s="1460" t="s">
        <v>5197</v>
      </c>
      <c r="IEV1" s="1460" t="s">
        <v>5197</v>
      </c>
      <c r="IEW1" s="1460" t="s">
        <v>5197</v>
      </c>
      <c r="IEX1" s="1460" t="s">
        <v>5197</v>
      </c>
      <c r="IEY1" s="1460" t="s">
        <v>5197</v>
      </c>
      <c r="IEZ1" s="1460" t="s">
        <v>5197</v>
      </c>
      <c r="IFA1" s="1460" t="s">
        <v>5197</v>
      </c>
      <c r="IFB1" s="1460" t="s">
        <v>5197</v>
      </c>
      <c r="IFC1" s="1460" t="s">
        <v>5197</v>
      </c>
      <c r="IFD1" s="1460" t="s">
        <v>5197</v>
      </c>
      <c r="IFE1" s="1460" t="s">
        <v>5197</v>
      </c>
      <c r="IFF1" s="1460" t="s">
        <v>5197</v>
      </c>
      <c r="IFG1" s="1460" t="s">
        <v>5197</v>
      </c>
      <c r="IFH1" s="1460" t="s">
        <v>5197</v>
      </c>
      <c r="IFI1" s="1460" t="s">
        <v>5197</v>
      </c>
      <c r="IFJ1" s="1460" t="s">
        <v>5197</v>
      </c>
      <c r="IFK1" s="1460" t="s">
        <v>5197</v>
      </c>
      <c r="IFL1" s="1460" t="s">
        <v>5197</v>
      </c>
      <c r="IFM1" s="1460" t="s">
        <v>5197</v>
      </c>
      <c r="IFN1" s="1460" t="s">
        <v>5197</v>
      </c>
      <c r="IFO1" s="1460" t="s">
        <v>5197</v>
      </c>
      <c r="IFP1" s="1460" t="s">
        <v>5197</v>
      </c>
      <c r="IFQ1" s="1460" t="s">
        <v>5197</v>
      </c>
      <c r="IFR1" s="1460" t="s">
        <v>5197</v>
      </c>
      <c r="IFS1" s="1460" t="s">
        <v>5197</v>
      </c>
      <c r="IFT1" s="1460" t="s">
        <v>5197</v>
      </c>
      <c r="IFU1" s="1460" t="s">
        <v>5197</v>
      </c>
      <c r="IFV1" s="1460" t="s">
        <v>5197</v>
      </c>
      <c r="IFW1" s="1460" t="s">
        <v>5197</v>
      </c>
      <c r="IFX1" s="1460" t="s">
        <v>5197</v>
      </c>
      <c r="IFY1" s="1460" t="s">
        <v>5197</v>
      </c>
      <c r="IFZ1" s="1460" t="s">
        <v>5197</v>
      </c>
      <c r="IGA1" s="1460" t="s">
        <v>5197</v>
      </c>
      <c r="IGB1" s="1460" t="s">
        <v>5197</v>
      </c>
      <c r="IGC1" s="1460" t="s">
        <v>5197</v>
      </c>
      <c r="IGD1" s="1460" t="s">
        <v>5197</v>
      </c>
      <c r="IGE1" s="1460" t="s">
        <v>5197</v>
      </c>
      <c r="IGF1" s="1460" t="s">
        <v>5197</v>
      </c>
      <c r="IGG1" s="1460" t="s">
        <v>5197</v>
      </c>
      <c r="IGH1" s="1460" t="s">
        <v>5197</v>
      </c>
      <c r="IGI1" s="1460" t="s">
        <v>5197</v>
      </c>
      <c r="IGJ1" s="1460" t="s">
        <v>5197</v>
      </c>
      <c r="IGK1" s="1460" t="s">
        <v>5197</v>
      </c>
      <c r="IGL1" s="1460" t="s">
        <v>5197</v>
      </c>
      <c r="IGM1" s="1460" t="s">
        <v>5197</v>
      </c>
      <c r="IGN1" s="1460" t="s">
        <v>5197</v>
      </c>
      <c r="IGO1" s="1460" t="s">
        <v>5197</v>
      </c>
      <c r="IGP1" s="1460" t="s">
        <v>5197</v>
      </c>
      <c r="IGQ1" s="1460" t="s">
        <v>5197</v>
      </c>
      <c r="IGR1" s="1460" t="s">
        <v>5197</v>
      </c>
      <c r="IGS1" s="1460" t="s">
        <v>5197</v>
      </c>
      <c r="IGT1" s="1460" t="s">
        <v>5197</v>
      </c>
      <c r="IGU1" s="1460" t="s">
        <v>5197</v>
      </c>
      <c r="IGV1" s="1460" t="s">
        <v>5197</v>
      </c>
      <c r="IGW1" s="1460" t="s">
        <v>5197</v>
      </c>
      <c r="IGX1" s="1460" t="s">
        <v>5197</v>
      </c>
      <c r="IGY1" s="1460" t="s">
        <v>5197</v>
      </c>
      <c r="IGZ1" s="1460" t="s">
        <v>5197</v>
      </c>
      <c r="IHA1" s="1460" t="s">
        <v>5197</v>
      </c>
      <c r="IHB1" s="1460" t="s">
        <v>5197</v>
      </c>
      <c r="IHC1" s="1460" t="s">
        <v>5197</v>
      </c>
      <c r="IHD1" s="1460" t="s">
        <v>5197</v>
      </c>
      <c r="IHE1" s="1460" t="s">
        <v>5197</v>
      </c>
      <c r="IHF1" s="1460" t="s">
        <v>5197</v>
      </c>
      <c r="IHG1" s="1460" t="s">
        <v>5197</v>
      </c>
      <c r="IHH1" s="1460" t="s">
        <v>5197</v>
      </c>
      <c r="IHI1" s="1460" t="s">
        <v>5197</v>
      </c>
      <c r="IHJ1" s="1460" t="s">
        <v>5197</v>
      </c>
      <c r="IHK1" s="1460" t="s">
        <v>5197</v>
      </c>
      <c r="IHL1" s="1460" t="s">
        <v>5197</v>
      </c>
      <c r="IHM1" s="1460" t="s">
        <v>5197</v>
      </c>
      <c r="IHN1" s="1460" t="s">
        <v>5197</v>
      </c>
      <c r="IHO1" s="1460" t="s">
        <v>5197</v>
      </c>
      <c r="IHP1" s="1460" t="s">
        <v>5197</v>
      </c>
      <c r="IHQ1" s="1460" t="s">
        <v>5197</v>
      </c>
      <c r="IHR1" s="1460" t="s">
        <v>5197</v>
      </c>
      <c r="IHS1" s="1460" t="s">
        <v>5197</v>
      </c>
      <c r="IHT1" s="1460" t="s">
        <v>5197</v>
      </c>
      <c r="IHU1" s="1460" t="s">
        <v>5197</v>
      </c>
      <c r="IHV1" s="1460" t="s">
        <v>5197</v>
      </c>
      <c r="IHW1" s="1460" t="s">
        <v>5197</v>
      </c>
      <c r="IHX1" s="1460" t="s">
        <v>5197</v>
      </c>
      <c r="IHY1" s="1460" t="s">
        <v>5197</v>
      </c>
      <c r="IHZ1" s="1460" t="s">
        <v>5197</v>
      </c>
      <c r="IIA1" s="1460" t="s">
        <v>5197</v>
      </c>
      <c r="IIB1" s="1460" t="s">
        <v>5197</v>
      </c>
      <c r="IIC1" s="1460" t="s">
        <v>5197</v>
      </c>
      <c r="IID1" s="1460" t="s">
        <v>5197</v>
      </c>
      <c r="IIE1" s="1460" t="s">
        <v>5197</v>
      </c>
      <c r="IIF1" s="1460" t="s">
        <v>5197</v>
      </c>
      <c r="IIG1" s="1460" t="s">
        <v>5197</v>
      </c>
      <c r="IIH1" s="1460" t="s">
        <v>5197</v>
      </c>
      <c r="III1" s="1460" t="s">
        <v>5197</v>
      </c>
      <c r="IIJ1" s="1460" t="s">
        <v>5197</v>
      </c>
      <c r="IIK1" s="1460" t="s">
        <v>5197</v>
      </c>
      <c r="IIL1" s="1460" t="s">
        <v>5197</v>
      </c>
      <c r="IIM1" s="1460" t="s">
        <v>5197</v>
      </c>
      <c r="IIN1" s="1460" t="s">
        <v>5197</v>
      </c>
      <c r="IIO1" s="1460" t="s">
        <v>5197</v>
      </c>
      <c r="IIP1" s="1460" t="s">
        <v>5197</v>
      </c>
      <c r="IIQ1" s="1460" t="s">
        <v>5197</v>
      </c>
      <c r="IIR1" s="1460" t="s">
        <v>5197</v>
      </c>
      <c r="IIS1" s="1460" t="s">
        <v>5197</v>
      </c>
      <c r="IIT1" s="1460" t="s">
        <v>5197</v>
      </c>
      <c r="IIU1" s="1460" t="s">
        <v>5197</v>
      </c>
      <c r="IIV1" s="1460" t="s">
        <v>5197</v>
      </c>
      <c r="IIW1" s="1460" t="s">
        <v>5197</v>
      </c>
      <c r="IIX1" s="1460" t="s">
        <v>5197</v>
      </c>
      <c r="IIY1" s="1460" t="s">
        <v>5197</v>
      </c>
      <c r="IIZ1" s="1460" t="s">
        <v>5197</v>
      </c>
      <c r="IJA1" s="1460" t="s">
        <v>5197</v>
      </c>
      <c r="IJB1" s="1460" t="s">
        <v>5197</v>
      </c>
      <c r="IJC1" s="1460" t="s">
        <v>5197</v>
      </c>
      <c r="IJD1" s="1460" t="s">
        <v>5197</v>
      </c>
      <c r="IJE1" s="1460" t="s">
        <v>5197</v>
      </c>
      <c r="IJF1" s="1460" t="s">
        <v>5197</v>
      </c>
      <c r="IJG1" s="1460" t="s">
        <v>5197</v>
      </c>
      <c r="IJH1" s="1460" t="s">
        <v>5197</v>
      </c>
      <c r="IJI1" s="1460" t="s">
        <v>5197</v>
      </c>
      <c r="IJJ1" s="1460" t="s">
        <v>5197</v>
      </c>
      <c r="IJK1" s="1460" t="s">
        <v>5197</v>
      </c>
      <c r="IJL1" s="1460" t="s">
        <v>5197</v>
      </c>
      <c r="IJM1" s="1460" t="s">
        <v>5197</v>
      </c>
      <c r="IJN1" s="1460" t="s">
        <v>5197</v>
      </c>
      <c r="IJO1" s="1460" t="s">
        <v>5197</v>
      </c>
      <c r="IJP1" s="1460" t="s">
        <v>5197</v>
      </c>
      <c r="IJQ1" s="1460" t="s">
        <v>5197</v>
      </c>
      <c r="IJR1" s="1460" t="s">
        <v>5197</v>
      </c>
      <c r="IJS1" s="1460" t="s">
        <v>5197</v>
      </c>
      <c r="IJT1" s="1460" t="s">
        <v>5197</v>
      </c>
      <c r="IJU1" s="1460" t="s">
        <v>5197</v>
      </c>
      <c r="IJV1" s="1460" t="s">
        <v>5197</v>
      </c>
      <c r="IJW1" s="1460" t="s">
        <v>5197</v>
      </c>
      <c r="IJX1" s="1460" t="s">
        <v>5197</v>
      </c>
      <c r="IJY1" s="1460" t="s">
        <v>5197</v>
      </c>
      <c r="IJZ1" s="1460" t="s">
        <v>5197</v>
      </c>
      <c r="IKA1" s="1460" t="s">
        <v>5197</v>
      </c>
      <c r="IKB1" s="1460" t="s">
        <v>5197</v>
      </c>
      <c r="IKC1" s="1460" t="s">
        <v>5197</v>
      </c>
      <c r="IKD1" s="1460" t="s">
        <v>5197</v>
      </c>
      <c r="IKE1" s="1460" t="s">
        <v>5197</v>
      </c>
      <c r="IKF1" s="1460" t="s">
        <v>5197</v>
      </c>
      <c r="IKG1" s="1460" t="s">
        <v>5197</v>
      </c>
      <c r="IKH1" s="1460" t="s">
        <v>5197</v>
      </c>
      <c r="IKI1" s="1460" t="s">
        <v>5197</v>
      </c>
      <c r="IKJ1" s="1460" t="s">
        <v>5197</v>
      </c>
      <c r="IKK1" s="1460" t="s">
        <v>5197</v>
      </c>
      <c r="IKL1" s="1460" t="s">
        <v>5197</v>
      </c>
      <c r="IKM1" s="1460" t="s">
        <v>5197</v>
      </c>
      <c r="IKN1" s="1460" t="s">
        <v>5197</v>
      </c>
      <c r="IKO1" s="1460" t="s">
        <v>5197</v>
      </c>
      <c r="IKP1" s="1460" t="s">
        <v>5197</v>
      </c>
      <c r="IKQ1" s="1460" t="s">
        <v>5197</v>
      </c>
      <c r="IKR1" s="1460" t="s">
        <v>5197</v>
      </c>
      <c r="IKS1" s="1460" t="s">
        <v>5197</v>
      </c>
      <c r="IKT1" s="1460" t="s">
        <v>5197</v>
      </c>
      <c r="IKU1" s="1460" t="s">
        <v>5197</v>
      </c>
      <c r="IKV1" s="1460" t="s">
        <v>5197</v>
      </c>
      <c r="IKW1" s="1460" t="s">
        <v>5197</v>
      </c>
      <c r="IKX1" s="1460" t="s">
        <v>5197</v>
      </c>
      <c r="IKY1" s="1460" t="s">
        <v>5197</v>
      </c>
      <c r="IKZ1" s="1460" t="s">
        <v>5197</v>
      </c>
      <c r="ILA1" s="1460" t="s">
        <v>5197</v>
      </c>
      <c r="ILB1" s="1460" t="s">
        <v>5197</v>
      </c>
      <c r="ILC1" s="1460" t="s">
        <v>5197</v>
      </c>
      <c r="ILD1" s="1460" t="s">
        <v>5197</v>
      </c>
      <c r="ILE1" s="1460" t="s">
        <v>5197</v>
      </c>
      <c r="ILF1" s="1460" t="s">
        <v>5197</v>
      </c>
      <c r="ILG1" s="1460" t="s">
        <v>5197</v>
      </c>
      <c r="ILH1" s="1460" t="s">
        <v>5197</v>
      </c>
      <c r="ILI1" s="1460" t="s">
        <v>5197</v>
      </c>
      <c r="ILJ1" s="1460" t="s">
        <v>5197</v>
      </c>
      <c r="ILK1" s="1460" t="s">
        <v>5197</v>
      </c>
      <c r="ILL1" s="1460" t="s">
        <v>5197</v>
      </c>
      <c r="ILM1" s="1460" t="s">
        <v>5197</v>
      </c>
      <c r="ILN1" s="1460" t="s">
        <v>5197</v>
      </c>
      <c r="ILO1" s="1460" t="s">
        <v>5197</v>
      </c>
      <c r="ILP1" s="1460" t="s">
        <v>5197</v>
      </c>
      <c r="ILQ1" s="1460" t="s">
        <v>5197</v>
      </c>
      <c r="ILR1" s="1460" t="s">
        <v>5197</v>
      </c>
      <c r="ILS1" s="1460" t="s">
        <v>5197</v>
      </c>
      <c r="ILT1" s="1460" t="s">
        <v>5197</v>
      </c>
      <c r="ILU1" s="1460" t="s">
        <v>5197</v>
      </c>
      <c r="ILV1" s="1460" t="s">
        <v>5197</v>
      </c>
      <c r="ILW1" s="1460" t="s">
        <v>5197</v>
      </c>
      <c r="ILX1" s="1460" t="s">
        <v>5197</v>
      </c>
      <c r="ILY1" s="1460" t="s">
        <v>5197</v>
      </c>
      <c r="ILZ1" s="1460" t="s">
        <v>5197</v>
      </c>
      <c r="IMA1" s="1460" t="s">
        <v>5197</v>
      </c>
      <c r="IMB1" s="1460" t="s">
        <v>5197</v>
      </c>
      <c r="IMC1" s="1460" t="s">
        <v>5197</v>
      </c>
      <c r="IMD1" s="1460" t="s">
        <v>5197</v>
      </c>
      <c r="IME1" s="1460" t="s">
        <v>5197</v>
      </c>
      <c r="IMF1" s="1460" t="s">
        <v>5197</v>
      </c>
      <c r="IMG1" s="1460" t="s">
        <v>5197</v>
      </c>
      <c r="IMH1" s="1460" t="s">
        <v>5197</v>
      </c>
      <c r="IMI1" s="1460" t="s">
        <v>5197</v>
      </c>
      <c r="IMJ1" s="1460" t="s">
        <v>5197</v>
      </c>
      <c r="IMK1" s="1460" t="s">
        <v>5197</v>
      </c>
      <c r="IML1" s="1460" t="s">
        <v>5197</v>
      </c>
      <c r="IMM1" s="1460" t="s">
        <v>5197</v>
      </c>
      <c r="IMN1" s="1460" t="s">
        <v>5197</v>
      </c>
      <c r="IMO1" s="1460" t="s">
        <v>5197</v>
      </c>
      <c r="IMP1" s="1460" t="s">
        <v>5197</v>
      </c>
      <c r="IMQ1" s="1460" t="s">
        <v>5197</v>
      </c>
      <c r="IMR1" s="1460" t="s">
        <v>5197</v>
      </c>
      <c r="IMS1" s="1460" t="s">
        <v>5197</v>
      </c>
      <c r="IMT1" s="1460" t="s">
        <v>5197</v>
      </c>
      <c r="IMU1" s="1460" t="s">
        <v>5197</v>
      </c>
      <c r="IMV1" s="1460" t="s">
        <v>5197</v>
      </c>
      <c r="IMW1" s="1460" t="s">
        <v>5197</v>
      </c>
      <c r="IMX1" s="1460" t="s">
        <v>5197</v>
      </c>
      <c r="IMY1" s="1460" t="s">
        <v>5197</v>
      </c>
      <c r="IMZ1" s="1460" t="s">
        <v>5197</v>
      </c>
      <c r="INA1" s="1460" t="s">
        <v>5197</v>
      </c>
      <c r="INB1" s="1460" t="s">
        <v>5197</v>
      </c>
      <c r="INC1" s="1460" t="s">
        <v>5197</v>
      </c>
      <c r="IND1" s="1460" t="s">
        <v>5197</v>
      </c>
      <c r="INE1" s="1460" t="s">
        <v>5197</v>
      </c>
      <c r="INF1" s="1460" t="s">
        <v>5197</v>
      </c>
      <c r="ING1" s="1460" t="s">
        <v>5197</v>
      </c>
      <c r="INH1" s="1460" t="s">
        <v>5197</v>
      </c>
      <c r="INI1" s="1460" t="s">
        <v>5197</v>
      </c>
      <c r="INJ1" s="1460" t="s">
        <v>5197</v>
      </c>
      <c r="INK1" s="1460" t="s">
        <v>5197</v>
      </c>
      <c r="INL1" s="1460" t="s">
        <v>5197</v>
      </c>
      <c r="INM1" s="1460" t="s">
        <v>5197</v>
      </c>
      <c r="INN1" s="1460" t="s">
        <v>5197</v>
      </c>
      <c r="INO1" s="1460" t="s">
        <v>5197</v>
      </c>
      <c r="INP1" s="1460" t="s">
        <v>5197</v>
      </c>
      <c r="INQ1" s="1460" t="s">
        <v>5197</v>
      </c>
      <c r="INR1" s="1460" t="s">
        <v>5197</v>
      </c>
      <c r="INS1" s="1460" t="s">
        <v>5197</v>
      </c>
      <c r="INT1" s="1460" t="s">
        <v>5197</v>
      </c>
      <c r="INU1" s="1460" t="s">
        <v>5197</v>
      </c>
      <c r="INV1" s="1460" t="s">
        <v>5197</v>
      </c>
      <c r="INW1" s="1460" t="s">
        <v>5197</v>
      </c>
      <c r="INX1" s="1460" t="s">
        <v>5197</v>
      </c>
      <c r="INY1" s="1460" t="s">
        <v>5197</v>
      </c>
      <c r="INZ1" s="1460" t="s">
        <v>5197</v>
      </c>
      <c r="IOA1" s="1460" t="s">
        <v>5197</v>
      </c>
      <c r="IOB1" s="1460" t="s">
        <v>5197</v>
      </c>
      <c r="IOC1" s="1460" t="s">
        <v>5197</v>
      </c>
      <c r="IOD1" s="1460" t="s">
        <v>5197</v>
      </c>
      <c r="IOE1" s="1460" t="s">
        <v>5197</v>
      </c>
      <c r="IOF1" s="1460" t="s">
        <v>5197</v>
      </c>
      <c r="IOG1" s="1460" t="s">
        <v>5197</v>
      </c>
      <c r="IOH1" s="1460" t="s">
        <v>5197</v>
      </c>
      <c r="IOI1" s="1460" t="s">
        <v>5197</v>
      </c>
      <c r="IOJ1" s="1460" t="s">
        <v>5197</v>
      </c>
      <c r="IOK1" s="1460" t="s">
        <v>5197</v>
      </c>
      <c r="IOL1" s="1460" t="s">
        <v>5197</v>
      </c>
      <c r="IOM1" s="1460" t="s">
        <v>5197</v>
      </c>
      <c r="ION1" s="1460" t="s">
        <v>5197</v>
      </c>
      <c r="IOO1" s="1460" t="s">
        <v>5197</v>
      </c>
      <c r="IOP1" s="1460" t="s">
        <v>5197</v>
      </c>
      <c r="IOQ1" s="1460" t="s">
        <v>5197</v>
      </c>
      <c r="IOR1" s="1460" t="s">
        <v>5197</v>
      </c>
      <c r="IOS1" s="1460" t="s">
        <v>5197</v>
      </c>
      <c r="IOT1" s="1460" t="s">
        <v>5197</v>
      </c>
      <c r="IOU1" s="1460" t="s">
        <v>5197</v>
      </c>
      <c r="IOV1" s="1460" t="s">
        <v>5197</v>
      </c>
      <c r="IOW1" s="1460" t="s">
        <v>5197</v>
      </c>
      <c r="IOX1" s="1460" t="s">
        <v>5197</v>
      </c>
      <c r="IOY1" s="1460" t="s">
        <v>5197</v>
      </c>
      <c r="IOZ1" s="1460" t="s">
        <v>5197</v>
      </c>
      <c r="IPA1" s="1460" t="s">
        <v>5197</v>
      </c>
      <c r="IPB1" s="1460" t="s">
        <v>5197</v>
      </c>
      <c r="IPC1" s="1460" t="s">
        <v>5197</v>
      </c>
      <c r="IPD1" s="1460" t="s">
        <v>5197</v>
      </c>
      <c r="IPE1" s="1460" t="s">
        <v>5197</v>
      </c>
      <c r="IPF1" s="1460" t="s">
        <v>5197</v>
      </c>
      <c r="IPG1" s="1460" t="s">
        <v>5197</v>
      </c>
      <c r="IPH1" s="1460" t="s">
        <v>5197</v>
      </c>
      <c r="IPI1" s="1460" t="s">
        <v>5197</v>
      </c>
      <c r="IPJ1" s="1460" t="s">
        <v>5197</v>
      </c>
      <c r="IPK1" s="1460" t="s">
        <v>5197</v>
      </c>
      <c r="IPL1" s="1460" t="s">
        <v>5197</v>
      </c>
      <c r="IPM1" s="1460" t="s">
        <v>5197</v>
      </c>
      <c r="IPN1" s="1460" t="s">
        <v>5197</v>
      </c>
      <c r="IPO1" s="1460" t="s">
        <v>5197</v>
      </c>
      <c r="IPP1" s="1460" t="s">
        <v>5197</v>
      </c>
      <c r="IPQ1" s="1460" t="s">
        <v>5197</v>
      </c>
      <c r="IPR1" s="1460" t="s">
        <v>5197</v>
      </c>
      <c r="IPS1" s="1460" t="s">
        <v>5197</v>
      </c>
      <c r="IPT1" s="1460" t="s">
        <v>5197</v>
      </c>
      <c r="IPU1" s="1460" t="s">
        <v>5197</v>
      </c>
      <c r="IPV1" s="1460" t="s">
        <v>5197</v>
      </c>
      <c r="IPW1" s="1460" t="s">
        <v>5197</v>
      </c>
      <c r="IPX1" s="1460" t="s">
        <v>5197</v>
      </c>
      <c r="IPY1" s="1460" t="s">
        <v>5197</v>
      </c>
      <c r="IPZ1" s="1460" t="s">
        <v>5197</v>
      </c>
      <c r="IQA1" s="1460" t="s">
        <v>5197</v>
      </c>
      <c r="IQB1" s="1460" t="s">
        <v>5197</v>
      </c>
      <c r="IQC1" s="1460" t="s">
        <v>5197</v>
      </c>
      <c r="IQD1" s="1460" t="s">
        <v>5197</v>
      </c>
      <c r="IQE1" s="1460" t="s">
        <v>5197</v>
      </c>
      <c r="IQF1" s="1460" t="s">
        <v>5197</v>
      </c>
      <c r="IQG1" s="1460" t="s">
        <v>5197</v>
      </c>
      <c r="IQH1" s="1460" t="s">
        <v>5197</v>
      </c>
      <c r="IQI1" s="1460" t="s">
        <v>5197</v>
      </c>
      <c r="IQJ1" s="1460" t="s">
        <v>5197</v>
      </c>
      <c r="IQK1" s="1460" t="s">
        <v>5197</v>
      </c>
      <c r="IQL1" s="1460" t="s">
        <v>5197</v>
      </c>
      <c r="IQM1" s="1460" t="s">
        <v>5197</v>
      </c>
      <c r="IQN1" s="1460" t="s">
        <v>5197</v>
      </c>
      <c r="IQO1" s="1460" t="s">
        <v>5197</v>
      </c>
      <c r="IQP1" s="1460" t="s">
        <v>5197</v>
      </c>
      <c r="IQQ1" s="1460" t="s">
        <v>5197</v>
      </c>
      <c r="IQR1" s="1460" t="s">
        <v>5197</v>
      </c>
      <c r="IQS1" s="1460" t="s">
        <v>5197</v>
      </c>
      <c r="IQT1" s="1460" t="s">
        <v>5197</v>
      </c>
      <c r="IQU1" s="1460" t="s">
        <v>5197</v>
      </c>
      <c r="IQV1" s="1460" t="s">
        <v>5197</v>
      </c>
      <c r="IQW1" s="1460" t="s">
        <v>5197</v>
      </c>
      <c r="IQX1" s="1460" t="s">
        <v>5197</v>
      </c>
      <c r="IQY1" s="1460" t="s">
        <v>5197</v>
      </c>
      <c r="IQZ1" s="1460" t="s">
        <v>5197</v>
      </c>
      <c r="IRA1" s="1460" t="s">
        <v>5197</v>
      </c>
      <c r="IRB1" s="1460" t="s">
        <v>5197</v>
      </c>
      <c r="IRC1" s="1460" t="s">
        <v>5197</v>
      </c>
      <c r="IRD1" s="1460" t="s">
        <v>5197</v>
      </c>
      <c r="IRE1" s="1460" t="s">
        <v>5197</v>
      </c>
      <c r="IRF1" s="1460" t="s">
        <v>5197</v>
      </c>
      <c r="IRG1" s="1460" t="s">
        <v>5197</v>
      </c>
      <c r="IRH1" s="1460" t="s">
        <v>5197</v>
      </c>
      <c r="IRI1" s="1460" t="s">
        <v>5197</v>
      </c>
      <c r="IRJ1" s="1460" t="s">
        <v>5197</v>
      </c>
      <c r="IRK1" s="1460" t="s">
        <v>5197</v>
      </c>
      <c r="IRL1" s="1460" t="s">
        <v>5197</v>
      </c>
      <c r="IRM1" s="1460" t="s">
        <v>5197</v>
      </c>
      <c r="IRN1" s="1460" t="s">
        <v>5197</v>
      </c>
      <c r="IRO1" s="1460" t="s">
        <v>5197</v>
      </c>
      <c r="IRP1" s="1460" t="s">
        <v>5197</v>
      </c>
      <c r="IRQ1" s="1460" t="s">
        <v>5197</v>
      </c>
      <c r="IRR1" s="1460" t="s">
        <v>5197</v>
      </c>
      <c r="IRS1" s="1460" t="s">
        <v>5197</v>
      </c>
      <c r="IRT1" s="1460" t="s">
        <v>5197</v>
      </c>
      <c r="IRU1" s="1460" t="s">
        <v>5197</v>
      </c>
      <c r="IRV1" s="1460" t="s">
        <v>5197</v>
      </c>
      <c r="IRW1" s="1460" t="s">
        <v>5197</v>
      </c>
      <c r="IRX1" s="1460" t="s">
        <v>5197</v>
      </c>
      <c r="IRY1" s="1460" t="s">
        <v>5197</v>
      </c>
      <c r="IRZ1" s="1460" t="s">
        <v>5197</v>
      </c>
      <c r="ISA1" s="1460" t="s">
        <v>5197</v>
      </c>
      <c r="ISB1" s="1460" t="s">
        <v>5197</v>
      </c>
      <c r="ISC1" s="1460" t="s">
        <v>5197</v>
      </c>
      <c r="ISD1" s="1460" t="s">
        <v>5197</v>
      </c>
      <c r="ISE1" s="1460" t="s">
        <v>5197</v>
      </c>
      <c r="ISF1" s="1460" t="s">
        <v>5197</v>
      </c>
      <c r="ISG1" s="1460" t="s">
        <v>5197</v>
      </c>
      <c r="ISH1" s="1460" t="s">
        <v>5197</v>
      </c>
      <c r="ISI1" s="1460" t="s">
        <v>5197</v>
      </c>
      <c r="ISJ1" s="1460" t="s">
        <v>5197</v>
      </c>
      <c r="ISK1" s="1460" t="s">
        <v>5197</v>
      </c>
      <c r="ISL1" s="1460" t="s">
        <v>5197</v>
      </c>
      <c r="ISM1" s="1460" t="s">
        <v>5197</v>
      </c>
      <c r="ISN1" s="1460" t="s">
        <v>5197</v>
      </c>
      <c r="ISO1" s="1460" t="s">
        <v>5197</v>
      </c>
      <c r="ISP1" s="1460" t="s">
        <v>5197</v>
      </c>
      <c r="ISQ1" s="1460" t="s">
        <v>5197</v>
      </c>
      <c r="ISR1" s="1460" t="s">
        <v>5197</v>
      </c>
      <c r="ISS1" s="1460" t="s">
        <v>5197</v>
      </c>
      <c r="IST1" s="1460" t="s">
        <v>5197</v>
      </c>
      <c r="ISU1" s="1460" t="s">
        <v>5197</v>
      </c>
      <c r="ISV1" s="1460" t="s">
        <v>5197</v>
      </c>
      <c r="ISW1" s="1460" t="s">
        <v>5197</v>
      </c>
      <c r="ISX1" s="1460" t="s">
        <v>5197</v>
      </c>
      <c r="ISY1" s="1460" t="s">
        <v>5197</v>
      </c>
      <c r="ISZ1" s="1460" t="s">
        <v>5197</v>
      </c>
      <c r="ITA1" s="1460" t="s">
        <v>5197</v>
      </c>
      <c r="ITB1" s="1460" t="s">
        <v>5197</v>
      </c>
      <c r="ITC1" s="1460" t="s">
        <v>5197</v>
      </c>
      <c r="ITD1" s="1460" t="s">
        <v>5197</v>
      </c>
      <c r="ITE1" s="1460" t="s">
        <v>5197</v>
      </c>
      <c r="ITF1" s="1460" t="s">
        <v>5197</v>
      </c>
      <c r="ITG1" s="1460" t="s">
        <v>5197</v>
      </c>
      <c r="ITH1" s="1460" t="s">
        <v>5197</v>
      </c>
      <c r="ITI1" s="1460" t="s">
        <v>5197</v>
      </c>
      <c r="ITJ1" s="1460" t="s">
        <v>5197</v>
      </c>
      <c r="ITK1" s="1460" t="s">
        <v>5197</v>
      </c>
      <c r="ITL1" s="1460" t="s">
        <v>5197</v>
      </c>
      <c r="ITM1" s="1460" t="s">
        <v>5197</v>
      </c>
      <c r="ITN1" s="1460" t="s">
        <v>5197</v>
      </c>
      <c r="ITO1" s="1460" t="s">
        <v>5197</v>
      </c>
      <c r="ITP1" s="1460" t="s">
        <v>5197</v>
      </c>
      <c r="ITQ1" s="1460" t="s">
        <v>5197</v>
      </c>
      <c r="ITR1" s="1460" t="s">
        <v>5197</v>
      </c>
      <c r="ITS1" s="1460" t="s">
        <v>5197</v>
      </c>
      <c r="ITT1" s="1460" t="s">
        <v>5197</v>
      </c>
      <c r="ITU1" s="1460" t="s">
        <v>5197</v>
      </c>
      <c r="ITV1" s="1460" t="s">
        <v>5197</v>
      </c>
      <c r="ITW1" s="1460" t="s">
        <v>5197</v>
      </c>
      <c r="ITX1" s="1460" t="s">
        <v>5197</v>
      </c>
      <c r="ITY1" s="1460" t="s">
        <v>5197</v>
      </c>
      <c r="ITZ1" s="1460" t="s">
        <v>5197</v>
      </c>
      <c r="IUA1" s="1460" t="s">
        <v>5197</v>
      </c>
      <c r="IUB1" s="1460" t="s">
        <v>5197</v>
      </c>
      <c r="IUC1" s="1460" t="s">
        <v>5197</v>
      </c>
      <c r="IUD1" s="1460" t="s">
        <v>5197</v>
      </c>
      <c r="IUE1" s="1460" t="s">
        <v>5197</v>
      </c>
      <c r="IUF1" s="1460" t="s">
        <v>5197</v>
      </c>
      <c r="IUG1" s="1460" t="s">
        <v>5197</v>
      </c>
      <c r="IUH1" s="1460" t="s">
        <v>5197</v>
      </c>
      <c r="IUI1" s="1460" t="s">
        <v>5197</v>
      </c>
      <c r="IUJ1" s="1460" t="s">
        <v>5197</v>
      </c>
      <c r="IUK1" s="1460" t="s">
        <v>5197</v>
      </c>
      <c r="IUL1" s="1460" t="s">
        <v>5197</v>
      </c>
      <c r="IUM1" s="1460" t="s">
        <v>5197</v>
      </c>
      <c r="IUN1" s="1460" t="s">
        <v>5197</v>
      </c>
      <c r="IUO1" s="1460" t="s">
        <v>5197</v>
      </c>
      <c r="IUP1" s="1460" t="s">
        <v>5197</v>
      </c>
      <c r="IUQ1" s="1460" t="s">
        <v>5197</v>
      </c>
      <c r="IUR1" s="1460" t="s">
        <v>5197</v>
      </c>
      <c r="IUS1" s="1460" t="s">
        <v>5197</v>
      </c>
      <c r="IUT1" s="1460" t="s">
        <v>5197</v>
      </c>
      <c r="IUU1" s="1460" t="s">
        <v>5197</v>
      </c>
      <c r="IUV1" s="1460" t="s">
        <v>5197</v>
      </c>
      <c r="IUW1" s="1460" t="s">
        <v>5197</v>
      </c>
      <c r="IUX1" s="1460" t="s">
        <v>5197</v>
      </c>
      <c r="IUY1" s="1460" t="s">
        <v>5197</v>
      </c>
      <c r="IUZ1" s="1460" t="s">
        <v>5197</v>
      </c>
      <c r="IVA1" s="1460" t="s">
        <v>5197</v>
      </c>
      <c r="IVB1" s="1460" t="s">
        <v>5197</v>
      </c>
      <c r="IVC1" s="1460" t="s">
        <v>5197</v>
      </c>
      <c r="IVD1" s="1460" t="s">
        <v>5197</v>
      </c>
      <c r="IVE1" s="1460" t="s">
        <v>5197</v>
      </c>
      <c r="IVF1" s="1460" t="s">
        <v>5197</v>
      </c>
      <c r="IVG1" s="1460" t="s">
        <v>5197</v>
      </c>
      <c r="IVH1" s="1460" t="s">
        <v>5197</v>
      </c>
      <c r="IVI1" s="1460" t="s">
        <v>5197</v>
      </c>
      <c r="IVJ1" s="1460" t="s">
        <v>5197</v>
      </c>
      <c r="IVK1" s="1460" t="s">
        <v>5197</v>
      </c>
      <c r="IVL1" s="1460" t="s">
        <v>5197</v>
      </c>
      <c r="IVM1" s="1460" t="s">
        <v>5197</v>
      </c>
      <c r="IVN1" s="1460" t="s">
        <v>5197</v>
      </c>
      <c r="IVO1" s="1460" t="s">
        <v>5197</v>
      </c>
      <c r="IVP1" s="1460" t="s">
        <v>5197</v>
      </c>
      <c r="IVQ1" s="1460" t="s">
        <v>5197</v>
      </c>
      <c r="IVR1" s="1460" t="s">
        <v>5197</v>
      </c>
      <c r="IVS1" s="1460" t="s">
        <v>5197</v>
      </c>
      <c r="IVT1" s="1460" t="s">
        <v>5197</v>
      </c>
      <c r="IVU1" s="1460" t="s">
        <v>5197</v>
      </c>
      <c r="IVV1" s="1460" t="s">
        <v>5197</v>
      </c>
      <c r="IVW1" s="1460" t="s">
        <v>5197</v>
      </c>
      <c r="IVX1" s="1460" t="s">
        <v>5197</v>
      </c>
      <c r="IVY1" s="1460" t="s">
        <v>5197</v>
      </c>
      <c r="IVZ1" s="1460" t="s">
        <v>5197</v>
      </c>
      <c r="IWA1" s="1460" t="s">
        <v>5197</v>
      </c>
      <c r="IWB1" s="1460" t="s">
        <v>5197</v>
      </c>
      <c r="IWC1" s="1460" t="s">
        <v>5197</v>
      </c>
      <c r="IWD1" s="1460" t="s">
        <v>5197</v>
      </c>
      <c r="IWE1" s="1460" t="s">
        <v>5197</v>
      </c>
      <c r="IWF1" s="1460" t="s">
        <v>5197</v>
      </c>
      <c r="IWG1" s="1460" t="s">
        <v>5197</v>
      </c>
      <c r="IWH1" s="1460" t="s">
        <v>5197</v>
      </c>
      <c r="IWI1" s="1460" t="s">
        <v>5197</v>
      </c>
      <c r="IWJ1" s="1460" t="s">
        <v>5197</v>
      </c>
      <c r="IWK1" s="1460" t="s">
        <v>5197</v>
      </c>
      <c r="IWL1" s="1460" t="s">
        <v>5197</v>
      </c>
      <c r="IWM1" s="1460" t="s">
        <v>5197</v>
      </c>
      <c r="IWN1" s="1460" t="s">
        <v>5197</v>
      </c>
      <c r="IWO1" s="1460" t="s">
        <v>5197</v>
      </c>
      <c r="IWP1" s="1460" t="s">
        <v>5197</v>
      </c>
      <c r="IWQ1" s="1460" t="s">
        <v>5197</v>
      </c>
      <c r="IWR1" s="1460" t="s">
        <v>5197</v>
      </c>
      <c r="IWS1" s="1460" t="s">
        <v>5197</v>
      </c>
      <c r="IWT1" s="1460" t="s">
        <v>5197</v>
      </c>
      <c r="IWU1" s="1460" t="s">
        <v>5197</v>
      </c>
      <c r="IWV1" s="1460" t="s">
        <v>5197</v>
      </c>
      <c r="IWW1" s="1460" t="s">
        <v>5197</v>
      </c>
      <c r="IWX1" s="1460" t="s">
        <v>5197</v>
      </c>
      <c r="IWY1" s="1460" t="s">
        <v>5197</v>
      </c>
      <c r="IWZ1" s="1460" t="s">
        <v>5197</v>
      </c>
      <c r="IXA1" s="1460" t="s">
        <v>5197</v>
      </c>
      <c r="IXB1" s="1460" t="s">
        <v>5197</v>
      </c>
      <c r="IXC1" s="1460" t="s">
        <v>5197</v>
      </c>
      <c r="IXD1" s="1460" t="s">
        <v>5197</v>
      </c>
      <c r="IXE1" s="1460" t="s">
        <v>5197</v>
      </c>
      <c r="IXF1" s="1460" t="s">
        <v>5197</v>
      </c>
      <c r="IXG1" s="1460" t="s">
        <v>5197</v>
      </c>
      <c r="IXH1" s="1460" t="s">
        <v>5197</v>
      </c>
      <c r="IXI1" s="1460" t="s">
        <v>5197</v>
      </c>
      <c r="IXJ1" s="1460" t="s">
        <v>5197</v>
      </c>
      <c r="IXK1" s="1460" t="s">
        <v>5197</v>
      </c>
      <c r="IXL1" s="1460" t="s">
        <v>5197</v>
      </c>
      <c r="IXM1" s="1460" t="s">
        <v>5197</v>
      </c>
      <c r="IXN1" s="1460" t="s">
        <v>5197</v>
      </c>
      <c r="IXO1" s="1460" t="s">
        <v>5197</v>
      </c>
      <c r="IXP1" s="1460" t="s">
        <v>5197</v>
      </c>
      <c r="IXQ1" s="1460" t="s">
        <v>5197</v>
      </c>
      <c r="IXR1" s="1460" t="s">
        <v>5197</v>
      </c>
      <c r="IXS1" s="1460" t="s">
        <v>5197</v>
      </c>
      <c r="IXT1" s="1460" t="s">
        <v>5197</v>
      </c>
      <c r="IXU1" s="1460" t="s">
        <v>5197</v>
      </c>
      <c r="IXV1" s="1460" t="s">
        <v>5197</v>
      </c>
      <c r="IXW1" s="1460" t="s">
        <v>5197</v>
      </c>
      <c r="IXX1" s="1460" t="s">
        <v>5197</v>
      </c>
      <c r="IXY1" s="1460" t="s">
        <v>5197</v>
      </c>
      <c r="IXZ1" s="1460" t="s">
        <v>5197</v>
      </c>
      <c r="IYA1" s="1460" t="s">
        <v>5197</v>
      </c>
      <c r="IYB1" s="1460" t="s">
        <v>5197</v>
      </c>
      <c r="IYC1" s="1460" t="s">
        <v>5197</v>
      </c>
      <c r="IYD1" s="1460" t="s">
        <v>5197</v>
      </c>
      <c r="IYE1" s="1460" t="s">
        <v>5197</v>
      </c>
      <c r="IYF1" s="1460" t="s">
        <v>5197</v>
      </c>
      <c r="IYG1" s="1460" t="s">
        <v>5197</v>
      </c>
      <c r="IYH1" s="1460" t="s">
        <v>5197</v>
      </c>
      <c r="IYI1" s="1460" t="s">
        <v>5197</v>
      </c>
      <c r="IYJ1" s="1460" t="s">
        <v>5197</v>
      </c>
      <c r="IYK1" s="1460" t="s">
        <v>5197</v>
      </c>
      <c r="IYL1" s="1460" t="s">
        <v>5197</v>
      </c>
      <c r="IYM1" s="1460" t="s">
        <v>5197</v>
      </c>
      <c r="IYN1" s="1460" t="s">
        <v>5197</v>
      </c>
      <c r="IYO1" s="1460" t="s">
        <v>5197</v>
      </c>
      <c r="IYP1" s="1460" t="s">
        <v>5197</v>
      </c>
      <c r="IYQ1" s="1460" t="s">
        <v>5197</v>
      </c>
      <c r="IYR1" s="1460" t="s">
        <v>5197</v>
      </c>
      <c r="IYS1" s="1460" t="s">
        <v>5197</v>
      </c>
      <c r="IYT1" s="1460" t="s">
        <v>5197</v>
      </c>
      <c r="IYU1" s="1460" t="s">
        <v>5197</v>
      </c>
      <c r="IYV1" s="1460" t="s">
        <v>5197</v>
      </c>
      <c r="IYW1" s="1460" t="s">
        <v>5197</v>
      </c>
      <c r="IYX1" s="1460" t="s">
        <v>5197</v>
      </c>
      <c r="IYY1" s="1460" t="s">
        <v>5197</v>
      </c>
      <c r="IYZ1" s="1460" t="s">
        <v>5197</v>
      </c>
      <c r="IZA1" s="1460" t="s">
        <v>5197</v>
      </c>
      <c r="IZB1" s="1460" t="s">
        <v>5197</v>
      </c>
      <c r="IZC1" s="1460" t="s">
        <v>5197</v>
      </c>
      <c r="IZD1" s="1460" t="s">
        <v>5197</v>
      </c>
      <c r="IZE1" s="1460" t="s">
        <v>5197</v>
      </c>
      <c r="IZF1" s="1460" t="s">
        <v>5197</v>
      </c>
      <c r="IZG1" s="1460" t="s">
        <v>5197</v>
      </c>
      <c r="IZH1" s="1460" t="s">
        <v>5197</v>
      </c>
      <c r="IZI1" s="1460" t="s">
        <v>5197</v>
      </c>
      <c r="IZJ1" s="1460" t="s">
        <v>5197</v>
      </c>
      <c r="IZK1" s="1460" t="s">
        <v>5197</v>
      </c>
      <c r="IZL1" s="1460" t="s">
        <v>5197</v>
      </c>
      <c r="IZM1" s="1460" t="s">
        <v>5197</v>
      </c>
      <c r="IZN1" s="1460" t="s">
        <v>5197</v>
      </c>
      <c r="IZO1" s="1460" t="s">
        <v>5197</v>
      </c>
      <c r="IZP1" s="1460" t="s">
        <v>5197</v>
      </c>
      <c r="IZQ1" s="1460" t="s">
        <v>5197</v>
      </c>
      <c r="IZR1" s="1460" t="s">
        <v>5197</v>
      </c>
      <c r="IZS1" s="1460" t="s">
        <v>5197</v>
      </c>
      <c r="IZT1" s="1460" t="s">
        <v>5197</v>
      </c>
      <c r="IZU1" s="1460" t="s">
        <v>5197</v>
      </c>
      <c r="IZV1" s="1460" t="s">
        <v>5197</v>
      </c>
      <c r="IZW1" s="1460" t="s">
        <v>5197</v>
      </c>
      <c r="IZX1" s="1460" t="s">
        <v>5197</v>
      </c>
      <c r="IZY1" s="1460" t="s">
        <v>5197</v>
      </c>
      <c r="IZZ1" s="1460" t="s">
        <v>5197</v>
      </c>
      <c r="JAA1" s="1460" t="s">
        <v>5197</v>
      </c>
      <c r="JAB1" s="1460" t="s">
        <v>5197</v>
      </c>
      <c r="JAC1" s="1460" t="s">
        <v>5197</v>
      </c>
      <c r="JAD1" s="1460" t="s">
        <v>5197</v>
      </c>
      <c r="JAE1" s="1460" t="s">
        <v>5197</v>
      </c>
      <c r="JAF1" s="1460" t="s">
        <v>5197</v>
      </c>
      <c r="JAG1" s="1460" t="s">
        <v>5197</v>
      </c>
      <c r="JAH1" s="1460" t="s">
        <v>5197</v>
      </c>
      <c r="JAI1" s="1460" t="s">
        <v>5197</v>
      </c>
      <c r="JAJ1" s="1460" t="s">
        <v>5197</v>
      </c>
      <c r="JAK1" s="1460" t="s">
        <v>5197</v>
      </c>
      <c r="JAL1" s="1460" t="s">
        <v>5197</v>
      </c>
      <c r="JAM1" s="1460" t="s">
        <v>5197</v>
      </c>
      <c r="JAN1" s="1460" t="s">
        <v>5197</v>
      </c>
      <c r="JAO1" s="1460" t="s">
        <v>5197</v>
      </c>
      <c r="JAP1" s="1460" t="s">
        <v>5197</v>
      </c>
      <c r="JAQ1" s="1460" t="s">
        <v>5197</v>
      </c>
      <c r="JAR1" s="1460" t="s">
        <v>5197</v>
      </c>
      <c r="JAS1" s="1460" t="s">
        <v>5197</v>
      </c>
      <c r="JAT1" s="1460" t="s">
        <v>5197</v>
      </c>
      <c r="JAU1" s="1460" t="s">
        <v>5197</v>
      </c>
      <c r="JAV1" s="1460" t="s">
        <v>5197</v>
      </c>
      <c r="JAW1" s="1460" t="s">
        <v>5197</v>
      </c>
      <c r="JAX1" s="1460" t="s">
        <v>5197</v>
      </c>
      <c r="JAY1" s="1460" t="s">
        <v>5197</v>
      </c>
      <c r="JAZ1" s="1460" t="s">
        <v>5197</v>
      </c>
      <c r="JBA1" s="1460" t="s">
        <v>5197</v>
      </c>
      <c r="JBB1" s="1460" t="s">
        <v>5197</v>
      </c>
      <c r="JBC1" s="1460" t="s">
        <v>5197</v>
      </c>
      <c r="JBD1" s="1460" t="s">
        <v>5197</v>
      </c>
      <c r="JBE1" s="1460" t="s">
        <v>5197</v>
      </c>
      <c r="JBF1" s="1460" t="s">
        <v>5197</v>
      </c>
      <c r="JBG1" s="1460" t="s">
        <v>5197</v>
      </c>
      <c r="JBH1" s="1460" t="s">
        <v>5197</v>
      </c>
      <c r="JBI1" s="1460" t="s">
        <v>5197</v>
      </c>
      <c r="JBJ1" s="1460" t="s">
        <v>5197</v>
      </c>
      <c r="JBK1" s="1460" t="s">
        <v>5197</v>
      </c>
      <c r="JBL1" s="1460" t="s">
        <v>5197</v>
      </c>
      <c r="JBM1" s="1460" t="s">
        <v>5197</v>
      </c>
      <c r="JBN1" s="1460" t="s">
        <v>5197</v>
      </c>
      <c r="JBO1" s="1460" t="s">
        <v>5197</v>
      </c>
      <c r="JBP1" s="1460" t="s">
        <v>5197</v>
      </c>
      <c r="JBQ1" s="1460" t="s">
        <v>5197</v>
      </c>
      <c r="JBR1" s="1460" t="s">
        <v>5197</v>
      </c>
      <c r="JBS1" s="1460" t="s">
        <v>5197</v>
      </c>
      <c r="JBT1" s="1460" t="s">
        <v>5197</v>
      </c>
      <c r="JBU1" s="1460" t="s">
        <v>5197</v>
      </c>
      <c r="JBV1" s="1460" t="s">
        <v>5197</v>
      </c>
      <c r="JBW1" s="1460" t="s">
        <v>5197</v>
      </c>
      <c r="JBX1" s="1460" t="s">
        <v>5197</v>
      </c>
      <c r="JBY1" s="1460" t="s">
        <v>5197</v>
      </c>
      <c r="JBZ1" s="1460" t="s">
        <v>5197</v>
      </c>
      <c r="JCA1" s="1460" t="s">
        <v>5197</v>
      </c>
      <c r="JCB1" s="1460" t="s">
        <v>5197</v>
      </c>
      <c r="JCC1" s="1460" t="s">
        <v>5197</v>
      </c>
      <c r="JCD1" s="1460" t="s">
        <v>5197</v>
      </c>
      <c r="JCE1" s="1460" t="s">
        <v>5197</v>
      </c>
      <c r="JCF1" s="1460" t="s">
        <v>5197</v>
      </c>
      <c r="JCG1" s="1460" t="s">
        <v>5197</v>
      </c>
      <c r="JCH1" s="1460" t="s">
        <v>5197</v>
      </c>
      <c r="JCI1" s="1460" t="s">
        <v>5197</v>
      </c>
      <c r="JCJ1" s="1460" t="s">
        <v>5197</v>
      </c>
      <c r="JCK1" s="1460" t="s">
        <v>5197</v>
      </c>
      <c r="JCL1" s="1460" t="s">
        <v>5197</v>
      </c>
      <c r="JCM1" s="1460" t="s">
        <v>5197</v>
      </c>
      <c r="JCN1" s="1460" t="s">
        <v>5197</v>
      </c>
      <c r="JCO1" s="1460" t="s">
        <v>5197</v>
      </c>
      <c r="JCP1" s="1460" t="s">
        <v>5197</v>
      </c>
      <c r="JCQ1" s="1460" t="s">
        <v>5197</v>
      </c>
      <c r="JCR1" s="1460" t="s">
        <v>5197</v>
      </c>
      <c r="JCS1" s="1460" t="s">
        <v>5197</v>
      </c>
      <c r="JCT1" s="1460" t="s">
        <v>5197</v>
      </c>
      <c r="JCU1" s="1460" t="s">
        <v>5197</v>
      </c>
      <c r="JCV1" s="1460" t="s">
        <v>5197</v>
      </c>
      <c r="JCW1" s="1460" t="s">
        <v>5197</v>
      </c>
      <c r="JCX1" s="1460" t="s">
        <v>5197</v>
      </c>
      <c r="JCY1" s="1460" t="s">
        <v>5197</v>
      </c>
      <c r="JCZ1" s="1460" t="s">
        <v>5197</v>
      </c>
      <c r="JDA1" s="1460" t="s">
        <v>5197</v>
      </c>
      <c r="JDB1" s="1460" t="s">
        <v>5197</v>
      </c>
      <c r="JDC1" s="1460" t="s">
        <v>5197</v>
      </c>
      <c r="JDD1" s="1460" t="s">
        <v>5197</v>
      </c>
      <c r="JDE1" s="1460" t="s">
        <v>5197</v>
      </c>
      <c r="JDF1" s="1460" t="s">
        <v>5197</v>
      </c>
      <c r="JDG1" s="1460" t="s">
        <v>5197</v>
      </c>
      <c r="JDH1" s="1460" t="s">
        <v>5197</v>
      </c>
      <c r="JDI1" s="1460" t="s">
        <v>5197</v>
      </c>
      <c r="JDJ1" s="1460" t="s">
        <v>5197</v>
      </c>
      <c r="JDK1" s="1460" t="s">
        <v>5197</v>
      </c>
      <c r="JDL1" s="1460" t="s">
        <v>5197</v>
      </c>
      <c r="JDM1" s="1460" t="s">
        <v>5197</v>
      </c>
      <c r="JDN1" s="1460" t="s">
        <v>5197</v>
      </c>
      <c r="JDO1" s="1460" t="s">
        <v>5197</v>
      </c>
      <c r="JDP1" s="1460" t="s">
        <v>5197</v>
      </c>
      <c r="JDQ1" s="1460" t="s">
        <v>5197</v>
      </c>
      <c r="JDR1" s="1460" t="s">
        <v>5197</v>
      </c>
      <c r="JDS1" s="1460" t="s">
        <v>5197</v>
      </c>
      <c r="JDT1" s="1460" t="s">
        <v>5197</v>
      </c>
      <c r="JDU1" s="1460" t="s">
        <v>5197</v>
      </c>
      <c r="JDV1" s="1460" t="s">
        <v>5197</v>
      </c>
      <c r="JDW1" s="1460" t="s">
        <v>5197</v>
      </c>
      <c r="JDX1" s="1460" t="s">
        <v>5197</v>
      </c>
      <c r="JDY1" s="1460" t="s">
        <v>5197</v>
      </c>
      <c r="JDZ1" s="1460" t="s">
        <v>5197</v>
      </c>
      <c r="JEA1" s="1460" t="s">
        <v>5197</v>
      </c>
      <c r="JEB1" s="1460" t="s">
        <v>5197</v>
      </c>
      <c r="JEC1" s="1460" t="s">
        <v>5197</v>
      </c>
      <c r="JED1" s="1460" t="s">
        <v>5197</v>
      </c>
      <c r="JEE1" s="1460" t="s">
        <v>5197</v>
      </c>
      <c r="JEF1" s="1460" t="s">
        <v>5197</v>
      </c>
      <c r="JEG1" s="1460" t="s">
        <v>5197</v>
      </c>
      <c r="JEH1" s="1460" t="s">
        <v>5197</v>
      </c>
      <c r="JEI1" s="1460" t="s">
        <v>5197</v>
      </c>
      <c r="JEJ1" s="1460" t="s">
        <v>5197</v>
      </c>
      <c r="JEK1" s="1460" t="s">
        <v>5197</v>
      </c>
      <c r="JEL1" s="1460" t="s">
        <v>5197</v>
      </c>
      <c r="JEM1" s="1460" t="s">
        <v>5197</v>
      </c>
      <c r="JEN1" s="1460" t="s">
        <v>5197</v>
      </c>
      <c r="JEO1" s="1460" t="s">
        <v>5197</v>
      </c>
      <c r="JEP1" s="1460" t="s">
        <v>5197</v>
      </c>
      <c r="JEQ1" s="1460" t="s">
        <v>5197</v>
      </c>
      <c r="JER1" s="1460" t="s">
        <v>5197</v>
      </c>
      <c r="JES1" s="1460" t="s">
        <v>5197</v>
      </c>
      <c r="JET1" s="1460" t="s">
        <v>5197</v>
      </c>
      <c r="JEU1" s="1460" t="s">
        <v>5197</v>
      </c>
      <c r="JEV1" s="1460" t="s">
        <v>5197</v>
      </c>
      <c r="JEW1" s="1460" t="s">
        <v>5197</v>
      </c>
      <c r="JEX1" s="1460" t="s">
        <v>5197</v>
      </c>
      <c r="JEY1" s="1460" t="s">
        <v>5197</v>
      </c>
      <c r="JEZ1" s="1460" t="s">
        <v>5197</v>
      </c>
      <c r="JFA1" s="1460" t="s">
        <v>5197</v>
      </c>
      <c r="JFB1" s="1460" t="s">
        <v>5197</v>
      </c>
      <c r="JFC1" s="1460" t="s">
        <v>5197</v>
      </c>
      <c r="JFD1" s="1460" t="s">
        <v>5197</v>
      </c>
      <c r="JFE1" s="1460" t="s">
        <v>5197</v>
      </c>
      <c r="JFF1" s="1460" t="s">
        <v>5197</v>
      </c>
      <c r="JFG1" s="1460" t="s">
        <v>5197</v>
      </c>
      <c r="JFH1" s="1460" t="s">
        <v>5197</v>
      </c>
      <c r="JFI1" s="1460" t="s">
        <v>5197</v>
      </c>
      <c r="JFJ1" s="1460" t="s">
        <v>5197</v>
      </c>
      <c r="JFK1" s="1460" t="s">
        <v>5197</v>
      </c>
      <c r="JFL1" s="1460" t="s">
        <v>5197</v>
      </c>
      <c r="JFM1" s="1460" t="s">
        <v>5197</v>
      </c>
      <c r="JFN1" s="1460" t="s">
        <v>5197</v>
      </c>
      <c r="JFO1" s="1460" t="s">
        <v>5197</v>
      </c>
      <c r="JFP1" s="1460" t="s">
        <v>5197</v>
      </c>
      <c r="JFQ1" s="1460" t="s">
        <v>5197</v>
      </c>
      <c r="JFR1" s="1460" t="s">
        <v>5197</v>
      </c>
      <c r="JFS1" s="1460" t="s">
        <v>5197</v>
      </c>
      <c r="JFT1" s="1460" t="s">
        <v>5197</v>
      </c>
      <c r="JFU1" s="1460" t="s">
        <v>5197</v>
      </c>
      <c r="JFV1" s="1460" t="s">
        <v>5197</v>
      </c>
      <c r="JFW1" s="1460" t="s">
        <v>5197</v>
      </c>
      <c r="JFX1" s="1460" t="s">
        <v>5197</v>
      </c>
      <c r="JFY1" s="1460" t="s">
        <v>5197</v>
      </c>
      <c r="JFZ1" s="1460" t="s">
        <v>5197</v>
      </c>
      <c r="JGA1" s="1460" t="s">
        <v>5197</v>
      </c>
      <c r="JGB1" s="1460" t="s">
        <v>5197</v>
      </c>
      <c r="JGC1" s="1460" t="s">
        <v>5197</v>
      </c>
      <c r="JGD1" s="1460" t="s">
        <v>5197</v>
      </c>
      <c r="JGE1" s="1460" t="s">
        <v>5197</v>
      </c>
      <c r="JGF1" s="1460" t="s">
        <v>5197</v>
      </c>
      <c r="JGG1" s="1460" t="s">
        <v>5197</v>
      </c>
      <c r="JGH1" s="1460" t="s">
        <v>5197</v>
      </c>
      <c r="JGI1" s="1460" t="s">
        <v>5197</v>
      </c>
      <c r="JGJ1" s="1460" t="s">
        <v>5197</v>
      </c>
      <c r="JGK1" s="1460" t="s">
        <v>5197</v>
      </c>
      <c r="JGL1" s="1460" t="s">
        <v>5197</v>
      </c>
      <c r="JGM1" s="1460" t="s">
        <v>5197</v>
      </c>
      <c r="JGN1" s="1460" t="s">
        <v>5197</v>
      </c>
      <c r="JGO1" s="1460" t="s">
        <v>5197</v>
      </c>
      <c r="JGP1" s="1460" t="s">
        <v>5197</v>
      </c>
      <c r="JGQ1" s="1460" t="s">
        <v>5197</v>
      </c>
      <c r="JGR1" s="1460" t="s">
        <v>5197</v>
      </c>
      <c r="JGS1" s="1460" t="s">
        <v>5197</v>
      </c>
      <c r="JGT1" s="1460" t="s">
        <v>5197</v>
      </c>
      <c r="JGU1" s="1460" t="s">
        <v>5197</v>
      </c>
      <c r="JGV1" s="1460" t="s">
        <v>5197</v>
      </c>
      <c r="JGW1" s="1460" t="s">
        <v>5197</v>
      </c>
      <c r="JGX1" s="1460" t="s">
        <v>5197</v>
      </c>
      <c r="JGY1" s="1460" t="s">
        <v>5197</v>
      </c>
      <c r="JGZ1" s="1460" t="s">
        <v>5197</v>
      </c>
      <c r="JHA1" s="1460" t="s">
        <v>5197</v>
      </c>
      <c r="JHB1" s="1460" t="s">
        <v>5197</v>
      </c>
      <c r="JHC1" s="1460" t="s">
        <v>5197</v>
      </c>
      <c r="JHD1" s="1460" t="s">
        <v>5197</v>
      </c>
      <c r="JHE1" s="1460" t="s">
        <v>5197</v>
      </c>
      <c r="JHF1" s="1460" t="s">
        <v>5197</v>
      </c>
      <c r="JHG1" s="1460" t="s">
        <v>5197</v>
      </c>
      <c r="JHH1" s="1460" t="s">
        <v>5197</v>
      </c>
      <c r="JHI1" s="1460" t="s">
        <v>5197</v>
      </c>
      <c r="JHJ1" s="1460" t="s">
        <v>5197</v>
      </c>
      <c r="JHK1" s="1460" t="s">
        <v>5197</v>
      </c>
      <c r="JHL1" s="1460" t="s">
        <v>5197</v>
      </c>
      <c r="JHM1" s="1460" t="s">
        <v>5197</v>
      </c>
      <c r="JHN1" s="1460" t="s">
        <v>5197</v>
      </c>
      <c r="JHO1" s="1460" t="s">
        <v>5197</v>
      </c>
      <c r="JHP1" s="1460" t="s">
        <v>5197</v>
      </c>
      <c r="JHQ1" s="1460" t="s">
        <v>5197</v>
      </c>
      <c r="JHR1" s="1460" t="s">
        <v>5197</v>
      </c>
      <c r="JHS1" s="1460" t="s">
        <v>5197</v>
      </c>
      <c r="JHT1" s="1460" t="s">
        <v>5197</v>
      </c>
      <c r="JHU1" s="1460" t="s">
        <v>5197</v>
      </c>
      <c r="JHV1" s="1460" t="s">
        <v>5197</v>
      </c>
      <c r="JHW1" s="1460" t="s">
        <v>5197</v>
      </c>
      <c r="JHX1" s="1460" t="s">
        <v>5197</v>
      </c>
      <c r="JHY1" s="1460" t="s">
        <v>5197</v>
      </c>
      <c r="JHZ1" s="1460" t="s">
        <v>5197</v>
      </c>
      <c r="JIA1" s="1460" t="s">
        <v>5197</v>
      </c>
      <c r="JIB1" s="1460" t="s">
        <v>5197</v>
      </c>
      <c r="JIC1" s="1460" t="s">
        <v>5197</v>
      </c>
      <c r="JID1" s="1460" t="s">
        <v>5197</v>
      </c>
      <c r="JIE1" s="1460" t="s">
        <v>5197</v>
      </c>
      <c r="JIF1" s="1460" t="s">
        <v>5197</v>
      </c>
      <c r="JIG1" s="1460" t="s">
        <v>5197</v>
      </c>
      <c r="JIH1" s="1460" t="s">
        <v>5197</v>
      </c>
      <c r="JII1" s="1460" t="s">
        <v>5197</v>
      </c>
      <c r="JIJ1" s="1460" t="s">
        <v>5197</v>
      </c>
      <c r="JIK1" s="1460" t="s">
        <v>5197</v>
      </c>
      <c r="JIL1" s="1460" t="s">
        <v>5197</v>
      </c>
      <c r="JIM1" s="1460" t="s">
        <v>5197</v>
      </c>
      <c r="JIN1" s="1460" t="s">
        <v>5197</v>
      </c>
      <c r="JIO1" s="1460" t="s">
        <v>5197</v>
      </c>
      <c r="JIP1" s="1460" t="s">
        <v>5197</v>
      </c>
      <c r="JIQ1" s="1460" t="s">
        <v>5197</v>
      </c>
      <c r="JIR1" s="1460" t="s">
        <v>5197</v>
      </c>
      <c r="JIS1" s="1460" t="s">
        <v>5197</v>
      </c>
      <c r="JIT1" s="1460" t="s">
        <v>5197</v>
      </c>
      <c r="JIU1" s="1460" t="s">
        <v>5197</v>
      </c>
      <c r="JIV1" s="1460" t="s">
        <v>5197</v>
      </c>
      <c r="JIW1" s="1460" t="s">
        <v>5197</v>
      </c>
      <c r="JIX1" s="1460" t="s">
        <v>5197</v>
      </c>
      <c r="JIY1" s="1460" t="s">
        <v>5197</v>
      </c>
      <c r="JIZ1" s="1460" t="s">
        <v>5197</v>
      </c>
      <c r="JJA1" s="1460" t="s">
        <v>5197</v>
      </c>
      <c r="JJB1" s="1460" t="s">
        <v>5197</v>
      </c>
      <c r="JJC1" s="1460" t="s">
        <v>5197</v>
      </c>
      <c r="JJD1" s="1460" t="s">
        <v>5197</v>
      </c>
      <c r="JJE1" s="1460" t="s">
        <v>5197</v>
      </c>
      <c r="JJF1" s="1460" t="s">
        <v>5197</v>
      </c>
      <c r="JJG1" s="1460" t="s">
        <v>5197</v>
      </c>
      <c r="JJH1" s="1460" t="s">
        <v>5197</v>
      </c>
      <c r="JJI1" s="1460" t="s">
        <v>5197</v>
      </c>
      <c r="JJJ1" s="1460" t="s">
        <v>5197</v>
      </c>
      <c r="JJK1" s="1460" t="s">
        <v>5197</v>
      </c>
      <c r="JJL1" s="1460" t="s">
        <v>5197</v>
      </c>
      <c r="JJM1" s="1460" t="s">
        <v>5197</v>
      </c>
      <c r="JJN1" s="1460" t="s">
        <v>5197</v>
      </c>
      <c r="JJO1" s="1460" t="s">
        <v>5197</v>
      </c>
      <c r="JJP1" s="1460" t="s">
        <v>5197</v>
      </c>
      <c r="JJQ1" s="1460" t="s">
        <v>5197</v>
      </c>
      <c r="JJR1" s="1460" t="s">
        <v>5197</v>
      </c>
      <c r="JJS1" s="1460" t="s">
        <v>5197</v>
      </c>
      <c r="JJT1" s="1460" t="s">
        <v>5197</v>
      </c>
      <c r="JJU1" s="1460" t="s">
        <v>5197</v>
      </c>
      <c r="JJV1" s="1460" t="s">
        <v>5197</v>
      </c>
      <c r="JJW1" s="1460" t="s">
        <v>5197</v>
      </c>
      <c r="JJX1" s="1460" t="s">
        <v>5197</v>
      </c>
      <c r="JJY1" s="1460" t="s">
        <v>5197</v>
      </c>
      <c r="JJZ1" s="1460" t="s">
        <v>5197</v>
      </c>
      <c r="JKA1" s="1460" t="s">
        <v>5197</v>
      </c>
      <c r="JKB1" s="1460" t="s">
        <v>5197</v>
      </c>
      <c r="JKC1" s="1460" t="s">
        <v>5197</v>
      </c>
      <c r="JKD1" s="1460" t="s">
        <v>5197</v>
      </c>
      <c r="JKE1" s="1460" t="s">
        <v>5197</v>
      </c>
      <c r="JKF1" s="1460" t="s">
        <v>5197</v>
      </c>
      <c r="JKG1" s="1460" t="s">
        <v>5197</v>
      </c>
      <c r="JKH1" s="1460" t="s">
        <v>5197</v>
      </c>
      <c r="JKI1" s="1460" t="s">
        <v>5197</v>
      </c>
      <c r="JKJ1" s="1460" t="s">
        <v>5197</v>
      </c>
      <c r="JKK1" s="1460" t="s">
        <v>5197</v>
      </c>
      <c r="JKL1" s="1460" t="s">
        <v>5197</v>
      </c>
      <c r="JKM1" s="1460" t="s">
        <v>5197</v>
      </c>
      <c r="JKN1" s="1460" t="s">
        <v>5197</v>
      </c>
      <c r="JKO1" s="1460" t="s">
        <v>5197</v>
      </c>
      <c r="JKP1" s="1460" t="s">
        <v>5197</v>
      </c>
      <c r="JKQ1" s="1460" t="s">
        <v>5197</v>
      </c>
      <c r="JKR1" s="1460" t="s">
        <v>5197</v>
      </c>
      <c r="JKS1" s="1460" t="s">
        <v>5197</v>
      </c>
      <c r="JKT1" s="1460" t="s">
        <v>5197</v>
      </c>
      <c r="JKU1" s="1460" t="s">
        <v>5197</v>
      </c>
      <c r="JKV1" s="1460" t="s">
        <v>5197</v>
      </c>
      <c r="JKW1" s="1460" t="s">
        <v>5197</v>
      </c>
      <c r="JKX1" s="1460" t="s">
        <v>5197</v>
      </c>
      <c r="JKY1" s="1460" t="s">
        <v>5197</v>
      </c>
      <c r="JKZ1" s="1460" t="s">
        <v>5197</v>
      </c>
      <c r="JLA1" s="1460" t="s">
        <v>5197</v>
      </c>
      <c r="JLB1" s="1460" t="s">
        <v>5197</v>
      </c>
      <c r="JLC1" s="1460" t="s">
        <v>5197</v>
      </c>
      <c r="JLD1" s="1460" t="s">
        <v>5197</v>
      </c>
      <c r="JLE1" s="1460" t="s">
        <v>5197</v>
      </c>
      <c r="JLF1" s="1460" t="s">
        <v>5197</v>
      </c>
      <c r="JLG1" s="1460" t="s">
        <v>5197</v>
      </c>
      <c r="JLH1" s="1460" t="s">
        <v>5197</v>
      </c>
      <c r="JLI1" s="1460" t="s">
        <v>5197</v>
      </c>
      <c r="JLJ1" s="1460" t="s">
        <v>5197</v>
      </c>
      <c r="JLK1" s="1460" t="s">
        <v>5197</v>
      </c>
      <c r="JLL1" s="1460" t="s">
        <v>5197</v>
      </c>
      <c r="JLM1" s="1460" t="s">
        <v>5197</v>
      </c>
      <c r="JLN1" s="1460" t="s">
        <v>5197</v>
      </c>
      <c r="JLO1" s="1460" t="s">
        <v>5197</v>
      </c>
      <c r="JLP1" s="1460" t="s">
        <v>5197</v>
      </c>
      <c r="JLQ1" s="1460" t="s">
        <v>5197</v>
      </c>
      <c r="JLR1" s="1460" t="s">
        <v>5197</v>
      </c>
      <c r="JLS1" s="1460" t="s">
        <v>5197</v>
      </c>
      <c r="JLT1" s="1460" t="s">
        <v>5197</v>
      </c>
      <c r="JLU1" s="1460" t="s">
        <v>5197</v>
      </c>
      <c r="JLV1" s="1460" t="s">
        <v>5197</v>
      </c>
      <c r="JLW1" s="1460" t="s">
        <v>5197</v>
      </c>
      <c r="JLX1" s="1460" t="s">
        <v>5197</v>
      </c>
      <c r="JLY1" s="1460" t="s">
        <v>5197</v>
      </c>
      <c r="JLZ1" s="1460" t="s">
        <v>5197</v>
      </c>
      <c r="JMA1" s="1460" t="s">
        <v>5197</v>
      </c>
      <c r="JMB1" s="1460" t="s">
        <v>5197</v>
      </c>
      <c r="JMC1" s="1460" t="s">
        <v>5197</v>
      </c>
      <c r="JMD1" s="1460" t="s">
        <v>5197</v>
      </c>
      <c r="JME1" s="1460" t="s">
        <v>5197</v>
      </c>
      <c r="JMF1" s="1460" t="s">
        <v>5197</v>
      </c>
      <c r="JMG1" s="1460" t="s">
        <v>5197</v>
      </c>
      <c r="JMH1" s="1460" t="s">
        <v>5197</v>
      </c>
      <c r="JMI1" s="1460" t="s">
        <v>5197</v>
      </c>
      <c r="JMJ1" s="1460" t="s">
        <v>5197</v>
      </c>
      <c r="JMK1" s="1460" t="s">
        <v>5197</v>
      </c>
      <c r="JML1" s="1460" t="s">
        <v>5197</v>
      </c>
      <c r="JMM1" s="1460" t="s">
        <v>5197</v>
      </c>
      <c r="JMN1" s="1460" t="s">
        <v>5197</v>
      </c>
      <c r="JMO1" s="1460" t="s">
        <v>5197</v>
      </c>
      <c r="JMP1" s="1460" t="s">
        <v>5197</v>
      </c>
      <c r="JMQ1" s="1460" t="s">
        <v>5197</v>
      </c>
      <c r="JMR1" s="1460" t="s">
        <v>5197</v>
      </c>
      <c r="JMS1" s="1460" t="s">
        <v>5197</v>
      </c>
      <c r="JMT1" s="1460" t="s">
        <v>5197</v>
      </c>
      <c r="JMU1" s="1460" t="s">
        <v>5197</v>
      </c>
      <c r="JMV1" s="1460" t="s">
        <v>5197</v>
      </c>
      <c r="JMW1" s="1460" t="s">
        <v>5197</v>
      </c>
      <c r="JMX1" s="1460" t="s">
        <v>5197</v>
      </c>
      <c r="JMY1" s="1460" t="s">
        <v>5197</v>
      </c>
      <c r="JMZ1" s="1460" t="s">
        <v>5197</v>
      </c>
      <c r="JNA1" s="1460" t="s">
        <v>5197</v>
      </c>
      <c r="JNB1" s="1460" t="s">
        <v>5197</v>
      </c>
      <c r="JNC1" s="1460" t="s">
        <v>5197</v>
      </c>
      <c r="JND1" s="1460" t="s">
        <v>5197</v>
      </c>
      <c r="JNE1" s="1460" t="s">
        <v>5197</v>
      </c>
      <c r="JNF1" s="1460" t="s">
        <v>5197</v>
      </c>
      <c r="JNG1" s="1460" t="s">
        <v>5197</v>
      </c>
      <c r="JNH1" s="1460" t="s">
        <v>5197</v>
      </c>
      <c r="JNI1" s="1460" t="s">
        <v>5197</v>
      </c>
      <c r="JNJ1" s="1460" t="s">
        <v>5197</v>
      </c>
      <c r="JNK1" s="1460" t="s">
        <v>5197</v>
      </c>
      <c r="JNL1" s="1460" t="s">
        <v>5197</v>
      </c>
      <c r="JNM1" s="1460" t="s">
        <v>5197</v>
      </c>
      <c r="JNN1" s="1460" t="s">
        <v>5197</v>
      </c>
      <c r="JNO1" s="1460" t="s">
        <v>5197</v>
      </c>
      <c r="JNP1" s="1460" t="s">
        <v>5197</v>
      </c>
      <c r="JNQ1" s="1460" t="s">
        <v>5197</v>
      </c>
      <c r="JNR1" s="1460" t="s">
        <v>5197</v>
      </c>
      <c r="JNS1" s="1460" t="s">
        <v>5197</v>
      </c>
      <c r="JNT1" s="1460" t="s">
        <v>5197</v>
      </c>
      <c r="JNU1" s="1460" t="s">
        <v>5197</v>
      </c>
      <c r="JNV1" s="1460" t="s">
        <v>5197</v>
      </c>
      <c r="JNW1" s="1460" t="s">
        <v>5197</v>
      </c>
      <c r="JNX1" s="1460" t="s">
        <v>5197</v>
      </c>
      <c r="JNY1" s="1460" t="s">
        <v>5197</v>
      </c>
      <c r="JNZ1" s="1460" t="s">
        <v>5197</v>
      </c>
      <c r="JOA1" s="1460" t="s">
        <v>5197</v>
      </c>
      <c r="JOB1" s="1460" t="s">
        <v>5197</v>
      </c>
      <c r="JOC1" s="1460" t="s">
        <v>5197</v>
      </c>
      <c r="JOD1" s="1460" t="s">
        <v>5197</v>
      </c>
      <c r="JOE1" s="1460" t="s">
        <v>5197</v>
      </c>
      <c r="JOF1" s="1460" t="s">
        <v>5197</v>
      </c>
      <c r="JOG1" s="1460" t="s">
        <v>5197</v>
      </c>
      <c r="JOH1" s="1460" t="s">
        <v>5197</v>
      </c>
      <c r="JOI1" s="1460" t="s">
        <v>5197</v>
      </c>
      <c r="JOJ1" s="1460" t="s">
        <v>5197</v>
      </c>
      <c r="JOK1" s="1460" t="s">
        <v>5197</v>
      </c>
      <c r="JOL1" s="1460" t="s">
        <v>5197</v>
      </c>
      <c r="JOM1" s="1460" t="s">
        <v>5197</v>
      </c>
      <c r="JON1" s="1460" t="s">
        <v>5197</v>
      </c>
      <c r="JOO1" s="1460" t="s">
        <v>5197</v>
      </c>
      <c r="JOP1" s="1460" t="s">
        <v>5197</v>
      </c>
      <c r="JOQ1" s="1460" t="s">
        <v>5197</v>
      </c>
      <c r="JOR1" s="1460" t="s">
        <v>5197</v>
      </c>
      <c r="JOS1" s="1460" t="s">
        <v>5197</v>
      </c>
      <c r="JOT1" s="1460" t="s">
        <v>5197</v>
      </c>
      <c r="JOU1" s="1460" t="s">
        <v>5197</v>
      </c>
      <c r="JOV1" s="1460" t="s">
        <v>5197</v>
      </c>
      <c r="JOW1" s="1460" t="s">
        <v>5197</v>
      </c>
      <c r="JOX1" s="1460" t="s">
        <v>5197</v>
      </c>
      <c r="JOY1" s="1460" t="s">
        <v>5197</v>
      </c>
      <c r="JOZ1" s="1460" t="s">
        <v>5197</v>
      </c>
      <c r="JPA1" s="1460" t="s">
        <v>5197</v>
      </c>
      <c r="JPB1" s="1460" t="s">
        <v>5197</v>
      </c>
      <c r="JPC1" s="1460" t="s">
        <v>5197</v>
      </c>
      <c r="JPD1" s="1460" t="s">
        <v>5197</v>
      </c>
      <c r="JPE1" s="1460" t="s">
        <v>5197</v>
      </c>
      <c r="JPF1" s="1460" t="s">
        <v>5197</v>
      </c>
      <c r="JPG1" s="1460" t="s">
        <v>5197</v>
      </c>
      <c r="JPH1" s="1460" t="s">
        <v>5197</v>
      </c>
      <c r="JPI1" s="1460" t="s">
        <v>5197</v>
      </c>
      <c r="JPJ1" s="1460" t="s">
        <v>5197</v>
      </c>
      <c r="JPK1" s="1460" t="s">
        <v>5197</v>
      </c>
      <c r="JPL1" s="1460" t="s">
        <v>5197</v>
      </c>
      <c r="JPM1" s="1460" t="s">
        <v>5197</v>
      </c>
      <c r="JPN1" s="1460" t="s">
        <v>5197</v>
      </c>
      <c r="JPO1" s="1460" t="s">
        <v>5197</v>
      </c>
      <c r="JPP1" s="1460" t="s">
        <v>5197</v>
      </c>
      <c r="JPQ1" s="1460" t="s">
        <v>5197</v>
      </c>
      <c r="JPR1" s="1460" t="s">
        <v>5197</v>
      </c>
      <c r="JPS1" s="1460" t="s">
        <v>5197</v>
      </c>
      <c r="JPT1" s="1460" t="s">
        <v>5197</v>
      </c>
      <c r="JPU1" s="1460" t="s">
        <v>5197</v>
      </c>
      <c r="JPV1" s="1460" t="s">
        <v>5197</v>
      </c>
      <c r="JPW1" s="1460" t="s">
        <v>5197</v>
      </c>
      <c r="JPX1" s="1460" t="s">
        <v>5197</v>
      </c>
      <c r="JPY1" s="1460" t="s">
        <v>5197</v>
      </c>
      <c r="JPZ1" s="1460" t="s">
        <v>5197</v>
      </c>
      <c r="JQA1" s="1460" t="s">
        <v>5197</v>
      </c>
      <c r="JQB1" s="1460" t="s">
        <v>5197</v>
      </c>
      <c r="JQC1" s="1460" t="s">
        <v>5197</v>
      </c>
      <c r="JQD1" s="1460" t="s">
        <v>5197</v>
      </c>
      <c r="JQE1" s="1460" t="s">
        <v>5197</v>
      </c>
      <c r="JQF1" s="1460" t="s">
        <v>5197</v>
      </c>
      <c r="JQG1" s="1460" t="s">
        <v>5197</v>
      </c>
      <c r="JQH1" s="1460" t="s">
        <v>5197</v>
      </c>
      <c r="JQI1" s="1460" t="s">
        <v>5197</v>
      </c>
      <c r="JQJ1" s="1460" t="s">
        <v>5197</v>
      </c>
      <c r="JQK1" s="1460" t="s">
        <v>5197</v>
      </c>
      <c r="JQL1" s="1460" t="s">
        <v>5197</v>
      </c>
      <c r="JQM1" s="1460" t="s">
        <v>5197</v>
      </c>
      <c r="JQN1" s="1460" t="s">
        <v>5197</v>
      </c>
      <c r="JQO1" s="1460" t="s">
        <v>5197</v>
      </c>
      <c r="JQP1" s="1460" t="s">
        <v>5197</v>
      </c>
      <c r="JQQ1" s="1460" t="s">
        <v>5197</v>
      </c>
      <c r="JQR1" s="1460" t="s">
        <v>5197</v>
      </c>
      <c r="JQS1" s="1460" t="s">
        <v>5197</v>
      </c>
      <c r="JQT1" s="1460" t="s">
        <v>5197</v>
      </c>
      <c r="JQU1" s="1460" t="s">
        <v>5197</v>
      </c>
      <c r="JQV1" s="1460" t="s">
        <v>5197</v>
      </c>
      <c r="JQW1" s="1460" t="s">
        <v>5197</v>
      </c>
      <c r="JQX1" s="1460" t="s">
        <v>5197</v>
      </c>
      <c r="JQY1" s="1460" t="s">
        <v>5197</v>
      </c>
      <c r="JQZ1" s="1460" t="s">
        <v>5197</v>
      </c>
      <c r="JRA1" s="1460" t="s">
        <v>5197</v>
      </c>
      <c r="JRB1" s="1460" t="s">
        <v>5197</v>
      </c>
      <c r="JRC1" s="1460" t="s">
        <v>5197</v>
      </c>
      <c r="JRD1" s="1460" t="s">
        <v>5197</v>
      </c>
      <c r="JRE1" s="1460" t="s">
        <v>5197</v>
      </c>
      <c r="JRF1" s="1460" t="s">
        <v>5197</v>
      </c>
      <c r="JRG1" s="1460" t="s">
        <v>5197</v>
      </c>
      <c r="JRH1" s="1460" t="s">
        <v>5197</v>
      </c>
      <c r="JRI1" s="1460" t="s">
        <v>5197</v>
      </c>
      <c r="JRJ1" s="1460" t="s">
        <v>5197</v>
      </c>
      <c r="JRK1" s="1460" t="s">
        <v>5197</v>
      </c>
      <c r="JRL1" s="1460" t="s">
        <v>5197</v>
      </c>
      <c r="JRM1" s="1460" t="s">
        <v>5197</v>
      </c>
      <c r="JRN1" s="1460" t="s">
        <v>5197</v>
      </c>
      <c r="JRO1" s="1460" t="s">
        <v>5197</v>
      </c>
      <c r="JRP1" s="1460" t="s">
        <v>5197</v>
      </c>
      <c r="JRQ1" s="1460" t="s">
        <v>5197</v>
      </c>
      <c r="JRR1" s="1460" t="s">
        <v>5197</v>
      </c>
      <c r="JRS1" s="1460" t="s">
        <v>5197</v>
      </c>
      <c r="JRT1" s="1460" t="s">
        <v>5197</v>
      </c>
      <c r="JRU1" s="1460" t="s">
        <v>5197</v>
      </c>
      <c r="JRV1" s="1460" t="s">
        <v>5197</v>
      </c>
      <c r="JRW1" s="1460" t="s">
        <v>5197</v>
      </c>
      <c r="JRX1" s="1460" t="s">
        <v>5197</v>
      </c>
      <c r="JRY1" s="1460" t="s">
        <v>5197</v>
      </c>
      <c r="JRZ1" s="1460" t="s">
        <v>5197</v>
      </c>
      <c r="JSA1" s="1460" t="s">
        <v>5197</v>
      </c>
      <c r="JSB1" s="1460" t="s">
        <v>5197</v>
      </c>
      <c r="JSC1" s="1460" t="s">
        <v>5197</v>
      </c>
      <c r="JSD1" s="1460" t="s">
        <v>5197</v>
      </c>
      <c r="JSE1" s="1460" t="s">
        <v>5197</v>
      </c>
      <c r="JSF1" s="1460" t="s">
        <v>5197</v>
      </c>
      <c r="JSG1" s="1460" t="s">
        <v>5197</v>
      </c>
      <c r="JSH1" s="1460" t="s">
        <v>5197</v>
      </c>
      <c r="JSI1" s="1460" t="s">
        <v>5197</v>
      </c>
      <c r="JSJ1" s="1460" t="s">
        <v>5197</v>
      </c>
      <c r="JSK1" s="1460" t="s">
        <v>5197</v>
      </c>
      <c r="JSL1" s="1460" t="s">
        <v>5197</v>
      </c>
      <c r="JSM1" s="1460" t="s">
        <v>5197</v>
      </c>
      <c r="JSN1" s="1460" t="s">
        <v>5197</v>
      </c>
      <c r="JSO1" s="1460" t="s">
        <v>5197</v>
      </c>
      <c r="JSP1" s="1460" t="s">
        <v>5197</v>
      </c>
      <c r="JSQ1" s="1460" t="s">
        <v>5197</v>
      </c>
      <c r="JSR1" s="1460" t="s">
        <v>5197</v>
      </c>
      <c r="JSS1" s="1460" t="s">
        <v>5197</v>
      </c>
      <c r="JST1" s="1460" t="s">
        <v>5197</v>
      </c>
      <c r="JSU1" s="1460" t="s">
        <v>5197</v>
      </c>
      <c r="JSV1" s="1460" t="s">
        <v>5197</v>
      </c>
      <c r="JSW1" s="1460" t="s">
        <v>5197</v>
      </c>
      <c r="JSX1" s="1460" t="s">
        <v>5197</v>
      </c>
      <c r="JSY1" s="1460" t="s">
        <v>5197</v>
      </c>
      <c r="JSZ1" s="1460" t="s">
        <v>5197</v>
      </c>
      <c r="JTA1" s="1460" t="s">
        <v>5197</v>
      </c>
      <c r="JTB1" s="1460" t="s">
        <v>5197</v>
      </c>
      <c r="JTC1" s="1460" t="s">
        <v>5197</v>
      </c>
      <c r="JTD1" s="1460" t="s">
        <v>5197</v>
      </c>
      <c r="JTE1" s="1460" t="s">
        <v>5197</v>
      </c>
      <c r="JTF1" s="1460" t="s">
        <v>5197</v>
      </c>
      <c r="JTG1" s="1460" t="s">
        <v>5197</v>
      </c>
      <c r="JTH1" s="1460" t="s">
        <v>5197</v>
      </c>
      <c r="JTI1" s="1460" t="s">
        <v>5197</v>
      </c>
      <c r="JTJ1" s="1460" t="s">
        <v>5197</v>
      </c>
      <c r="JTK1" s="1460" t="s">
        <v>5197</v>
      </c>
      <c r="JTL1" s="1460" t="s">
        <v>5197</v>
      </c>
      <c r="JTM1" s="1460" t="s">
        <v>5197</v>
      </c>
      <c r="JTN1" s="1460" t="s">
        <v>5197</v>
      </c>
      <c r="JTO1" s="1460" t="s">
        <v>5197</v>
      </c>
      <c r="JTP1" s="1460" t="s">
        <v>5197</v>
      </c>
      <c r="JTQ1" s="1460" t="s">
        <v>5197</v>
      </c>
      <c r="JTR1" s="1460" t="s">
        <v>5197</v>
      </c>
      <c r="JTS1" s="1460" t="s">
        <v>5197</v>
      </c>
      <c r="JTT1" s="1460" t="s">
        <v>5197</v>
      </c>
      <c r="JTU1" s="1460" t="s">
        <v>5197</v>
      </c>
      <c r="JTV1" s="1460" t="s">
        <v>5197</v>
      </c>
      <c r="JTW1" s="1460" t="s">
        <v>5197</v>
      </c>
      <c r="JTX1" s="1460" t="s">
        <v>5197</v>
      </c>
      <c r="JTY1" s="1460" t="s">
        <v>5197</v>
      </c>
      <c r="JTZ1" s="1460" t="s">
        <v>5197</v>
      </c>
      <c r="JUA1" s="1460" t="s">
        <v>5197</v>
      </c>
      <c r="JUB1" s="1460" t="s">
        <v>5197</v>
      </c>
      <c r="JUC1" s="1460" t="s">
        <v>5197</v>
      </c>
      <c r="JUD1" s="1460" t="s">
        <v>5197</v>
      </c>
      <c r="JUE1" s="1460" t="s">
        <v>5197</v>
      </c>
      <c r="JUF1" s="1460" t="s">
        <v>5197</v>
      </c>
      <c r="JUG1" s="1460" t="s">
        <v>5197</v>
      </c>
      <c r="JUH1" s="1460" t="s">
        <v>5197</v>
      </c>
      <c r="JUI1" s="1460" t="s">
        <v>5197</v>
      </c>
      <c r="JUJ1" s="1460" t="s">
        <v>5197</v>
      </c>
      <c r="JUK1" s="1460" t="s">
        <v>5197</v>
      </c>
      <c r="JUL1" s="1460" t="s">
        <v>5197</v>
      </c>
      <c r="JUM1" s="1460" t="s">
        <v>5197</v>
      </c>
      <c r="JUN1" s="1460" t="s">
        <v>5197</v>
      </c>
      <c r="JUO1" s="1460" t="s">
        <v>5197</v>
      </c>
      <c r="JUP1" s="1460" t="s">
        <v>5197</v>
      </c>
      <c r="JUQ1" s="1460" t="s">
        <v>5197</v>
      </c>
      <c r="JUR1" s="1460" t="s">
        <v>5197</v>
      </c>
      <c r="JUS1" s="1460" t="s">
        <v>5197</v>
      </c>
      <c r="JUT1" s="1460" t="s">
        <v>5197</v>
      </c>
      <c r="JUU1" s="1460" t="s">
        <v>5197</v>
      </c>
      <c r="JUV1" s="1460" t="s">
        <v>5197</v>
      </c>
      <c r="JUW1" s="1460" t="s">
        <v>5197</v>
      </c>
      <c r="JUX1" s="1460" t="s">
        <v>5197</v>
      </c>
      <c r="JUY1" s="1460" t="s">
        <v>5197</v>
      </c>
      <c r="JUZ1" s="1460" t="s">
        <v>5197</v>
      </c>
      <c r="JVA1" s="1460" t="s">
        <v>5197</v>
      </c>
      <c r="JVB1" s="1460" t="s">
        <v>5197</v>
      </c>
      <c r="JVC1" s="1460" t="s">
        <v>5197</v>
      </c>
      <c r="JVD1" s="1460" t="s">
        <v>5197</v>
      </c>
      <c r="JVE1" s="1460" t="s">
        <v>5197</v>
      </c>
      <c r="JVF1" s="1460" t="s">
        <v>5197</v>
      </c>
      <c r="JVG1" s="1460" t="s">
        <v>5197</v>
      </c>
      <c r="JVH1" s="1460" t="s">
        <v>5197</v>
      </c>
      <c r="JVI1" s="1460" t="s">
        <v>5197</v>
      </c>
      <c r="JVJ1" s="1460" t="s">
        <v>5197</v>
      </c>
      <c r="JVK1" s="1460" t="s">
        <v>5197</v>
      </c>
      <c r="JVL1" s="1460" t="s">
        <v>5197</v>
      </c>
      <c r="JVM1" s="1460" t="s">
        <v>5197</v>
      </c>
      <c r="JVN1" s="1460" t="s">
        <v>5197</v>
      </c>
      <c r="JVO1" s="1460" t="s">
        <v>5197</v>
      </c>
      <c r="JVP1" s="1460" t="s">
        <v>5197</v>
      </c>
      <c r="JVQ1" s="1460" t="s">
        <v>5197</v>
      </c>
      <c r="JVR1" s="1460" t="s">
        <v>5197</v>
      </c>
      <c r="JVS1" s="1460" t="s">
        <v>5197</v>
      </c>
      <c r="JVT1" s="1460" t="s">
        <v>5197</v>
      </c>
      <c r="JVU1" s="1460" t="s">
        <v>5197</v>
      </c>
      <c r="JVV1" s="1460" t="s">
        <v>5197</v>
      </c>
      <c r="JVW1" s="1460" t="s">
        <v>5197</v>
      </c>
      <c r="JVX1" s="1460" t="s">
        <v>5197</v>
      </c>
      <c r="JVY1" s="1460" t="s">
        <v>5197</v>
      </c>
      <c r="JVZ1" s="1460" t="s">
        <v>5197</v>
      </c>
      <c r="JWA1" s="1460" t="s">
        <v>5197</v>
      </c>
      <c r="JWB1" s="1460" t="s">
        <v>5197</v>
      </c>
      <c r="JWC1" s="1460" t="s">
        <v>5197</v>
      </c>
      <c r="JWD1" s="1460" t="s">
        <v>5197</v>
      </c>
      <c r="JWE1" s="1460" t="s">
        <v>5197</v>
      </c>
      <c r="JWF1" s="1460" t="s">
        <v>5197</v>
      </c>
      <c r="JWG1" s="1460" t="s">
        <v>5197</v>
      </c>
      <c r="JWH1" s="1460" t="s">
        <v>5197</v>
      </c>
      <c r="JWI1" s="1460" t="s">
        <v>5197</v>
      </c>
      <c r="JWJ1" s="1460" t="s">
        <v>5197</v>
      </c>
      <c r="JWK1" s="1460" t="s">
        <v>5197</v>
      </c>
      <c r="JWL1" s="1460" t="s">
        <v>5197</v>
      </c>
      <c r="JWM1" s="1460" t="s">
        <v>5197</v>
      </c>
      <c r="JWN1" s="1460" t="s">
        <v>5197</v>
      </c>
      <c r="JWO1" s="1460" t="s">
        <v>5197</v>
      </c>
      <c r="JWP1" s="1460" t="s">
        <v>5197</v>
      </c>
      <c r="JWQ1" s="1460" t="s">
        <v>5197</v>
      </c>
      <c r="JWR1" s="1460" t="s">
        <v>5197</v>
      </c>
      <c r="JWS1" s="1460" t="s">
        <v>5197</v>
      </c>
      <c r="JWT1" s="1460" t="s">
        <v>5197</v>
      </c>
      <c r="JWU1" s="1460" t="s">
        <v>5197</v>
      </c>
      <c r="JWV1" s="1460" t="s">
        <v>5197</v>
      </c>
      <c r="JWW1" s="1460" t="s">
        <v>5197</v>
      </c>
      <c r="JWX1" s="1460" t="s">
        <v>5197</v>
      </c>
      <c r="JWY1" s="1460" t="s">
        <v>5197</v>
      </c>
      <c r="JWZ1" s="1460" t="s">
        <v>5197</v>
      </c>
      <c r="JXA1" s="1460" t="s">
        <v>5197</v>
      </c>
      <c r="JXB1" s="1460" t="s">
        <v>5197</v>
      </c>
      <c r="JXC1" s="1460" t="s">
        <v>5197</v>
      </c>
      <c r="JXD1" s="1460" t="s">
        <v>5197</v>
      </c>
      <c r="JXE1" s="1460" t="s">
        <v>5197</v>
      </c>
      <c r="JXF1" s="1460" t="s">
        <v>5197</v>
      </c>
      <c r="JXG1" s="1460" t="s">
        <v>5197</v>
      </c>
      <c r="JXH1" s="1460" t="s">
        <v>5197</v>
      </c>
      <c r="JXI1" s="1460" t="s">
        <v>5197</v>
      </c>
      <c r="JXJ1" s="1460" t="s">
        <v>5197</v>
      </c>
      <c r="JXK1" s="1460" t="s">
        <v>5197</v>
      </c>
      <c r="JXL1" s="1460" t="s">
        <v>5197</v>
      </c>
      <c r="JXM1" s="1460" t="s">
        <v>5197</v>
      </c>
      <c r="JXN1" s="1460" t="s">
        <v>5197</v>
      </c>
      <c r="JXO1" s="1460" t="s">
        <v>5197</v>
      </c>
      <c r="JXP1" s="1460" t="s">
        <v>5197</v>
      </c>
      <c r="JXQ1" s="1460" t="s">
        <v>5197</v>
      </c>
      <c r="JXR1" s="1460" t="s">
        <v>5197</v>
      </c>
      <c r="JXS1" s="1460" t="s">
        <v>5197</v>
      </c>
      <c r="JXT1" s="1460" t="s">
        <v>5197</v>
      </c>
      <c r="JXU1" s="1460" t="s">
        <v>5197</v>
      </c>
      <c r="JXV1" s="1460" t="s">
        <v>5197</v>
      </c>
      <c r="JXW1" s="1460" t="s">
        <v>5197</v>
      </c>
      <c r="JXX1" s="1460" t="s">
        <v>5197</v>
      </c>
      <c r="JXY1" s="1460" t="s">
        <v>5197</v>
      </c>
      <c r="JXZ1" s="1460" t="s">
        <v>5197</v>
      </c>
      <c r="JYA1" s="1460" t="s">
        <v>5197</v>
      </c>
      <c r="JYB1" s="1460" t="s">
        <v>5197</v>
      </c>
      <c r="JYC1" s="1460" t="s">
        <v>5197</v>
      </c>
      <c r="JYD1" s="1460" t="s">
        <v>5197</v>
      </c>
      <c r="JYE1" s="1460" t="s">
        <v>5197</v>
      </c>
      <c r="JYF1" s="1460" t="s">
        <v>5197</v>
      </c>
      <c r="JYG1" s="1460" t="s">
        <v>5197</v>
      </c>
      <c r="JYH1" s="1460" t="s">
        <v>5197</v>
      </c>
      <c r="JYI1" s="1460" t="s">
        <v>5197</v>
      </c>
      <c r="JYJ1" s="1460" t="s">
        <v>5197</v>
      </c>
      <c r="JYK1" s="1460" t="s">
        <v>5197</v>
      </c>
      <c r="JYL1" s="1460" t="s">
        <v>5197</v>
      </c>
      <c r="JYM1" s="1460" t="s">
        <v>5197</v>
      </c>
      <c r="JYN1" s="1460" t="s">
        <v>5197</v>
      </c>
      <c r="JYO1" s="1460" t="s">
        <v>5197</v>
      </c>
      <c r="JYP1" s="1460" t="s">
        <v>5197</v>
      </c>
      <c r="JYQ1" s="1460" t="s">
        <v>5197</v>
      </c>
      <c r="JYR1" s="1460" t="s">
        <v>5197</v>
      </c>
      <c r="JYS1" s="1460" t="s">
        <v>5197</v>
      </c>
      <c r="JYT1" s="1460" t="s">
        <v>5197</v>
      </c>
      <c r="JYU1" s="1460" t="s">
        <v>5197</v>
      </c>
      <c r="JYV1" s="1460" t="s">
        <v>5197</v>
      </c>
      <c r="JYW1" s="1460" t="s">
        <v>5197</v>
      </c>
      <c r="JYX1" s="1460" t="s">
        <v>5197</v>
      </c>
      <c r="JYY1" s="1460" t="s">
        <v>5197</v>
      </c>
      <c r="JYZ1" s="1460" t="s">
        <v>5197</v>
      </c>
      <c r="JZA1" s="1460" t="s">
        <v>5197</v>
      </c>
      <c r="JZB1" s="1460" t="s">
        <v>5197</v>
      </c>
      <c r="JZC1" s="1460" t="s">
        <v>5197</v>
      </c>
      <c r="JZD1" s="1460" t="s">
        <v>5197</v>
      </c>
      <c r="JZE1" s="1460" t="s">
        <v>5197</v>
      </c>
      <c r="JZF1" s="1460" t="s">
        <v>5197</v>
      </c>
      <c r="JZG1" s="1460" t="s">
        <v>5197</v>
      </c>
      <c r="JZH1" s="1460" t="s">
        <v>5197</v>
      </c>
      <c r="JZI1" s="1460" t="s">
        <v>5197</v>
      </c>
      <c r="JZJ1" s="1460" t="s">
        <v>5197</v>
      </c>
      <c r="JZK1" s="1460" t="s">
        <v>5197</v>
      </c>
      <c r="JZL1" s="1460" t="s">
        <v>5197</v>
      </c>
      <c r="JZM1" s="1460" t="s">
        <v>5197</v>
      </c>
      <c r="JZN1" s="1460" t="s">
        <v>5197</v>
      </c>
      <c r="JZO1" s="1460" t="s">
        <v>5197</v>
      </c>
      <c r="JZP1" s="1460" t="s">
        <v>5197</v>
      </c>
      <c r="JZQ1" s="1460" t="s">
        <v>5197</v>
      </c>
      <c r="JZR1" s="1460" t="s">
        <v>5197</v>
      </c>
      <c r="JZS1" s="1460" t="s">
        <v>5197</v>
      </c>
      <c r="JZT1" s="1460" t="s">
        <v>5197</v>
      </c>
      <c r="JZU1" s="1460" t="s">
        <v>5197</v>
      </c>
      <c r="JZV1" s="1460" t="s">
        <v>5197</v>
      </c>
      <c r="JZW1" s="1460" t="s">
        <v>5197</v>
      </c>
      <c r="JZX1" s="1460" t="s">
        <v>5197</v>
      </c>
      <c r="JZY1" s="1460" t="s">
        <v>5197</v>
      </c>
      <c r="JZZ1" s="1460" t="s">
        <v>5197</v>
      </c>
      <c r="KAA1" s="1460" t="s">
        <v>5197</v>
      </c>
      <c r="KAB1" s="1460" t="s">
        <v>5197</v>
      </c>
      <c r="KAC1" s="1460" t="s">
        <v>5197</v>
      </c>
      <c r="KAD1" s="1460" t="s">
        <v>5197</v>
      </c>
      <c r="KAE1" s="1460" t="s">
        <v>5197</v>
      </c>
      <c r="KAF1" s="1460" t="s">
        <v>5197</v>
      </c>
      <c r="KAG1" s="1460" t="s">
        <v>5197</v>
      </c>
      <c r="KAH1" s="1460" t="s">
        <v>5197</v>
      </c>
      <c r="KAI1" s="1460" t="s">
        <v>5197</v>
      </c>
      <c r="KAJ1" s="1460" t="s">
        <v>5197</v>
      </c>
      <c r="KAK1" s="1460" t="s">
        <v>5197</v>
      </c>
      <c r="KAL1" s="1460" t="s">
        <v>5197</v>
      </c>
      <c r="KAM1" s="1460" t="s">
        <v>5197</v>
      </c>
      <c r="KAN1" s="1460" t="s">
        <v>5197</v>
      </c>
      <c r="KAO1" s="1460" t="s">
        <v>5197</v>
      </c>
      <c r="KAP1" s="1460" t="s">
        <v>5197</v>
      </c>
      <c r="KAQ1" s="1460" t="s">
        <v>5197</v>
      </c>
      <c r="KAR1" s="1460" t="s">
        <v>5197</v>
      </c>
      <c r="KAS1" s="1460" t="s">
        <v>5197</v>
      </c>
      <c r="KAT1" s="1460" t="s">
        <v>5197</v>
      </c>
      <c r="KAU1" s="1460" t="s">
        <v>5197</v>
      </c>
      <c r="KAV1" s="1460" t="s">
        <v>5197</v>
      </c>
      <c r="KAW1" s="1460" t="s">
        <v>5197</v>
      </c>
      <c r="KAX1" s="1460" t="s">
        <v>5197</v>
      </c>
      <c r="KAY1" s="1460" t="s">
        <v>5197</v>
      </c>
      <c r="KAZ1" s="1460" t="s">
        <v>5197</v>
      </c>
      <c r="KBA1" s="1460" t="s">
        <v>5197</v>
      </c>
      <c r="KBB1" s="1460" t="s">
        <v>5197</v>
      </c>
      <c r="KBC1" s="1460" t="s">
        <v>5197</v>
      </c>
      <c r="KBD1" s="1460" t="s">
        <v>5197</v>
      </c>
      <c r="KBE1" s="1460" t="s">
        <v>5197</v>
      </c>
      <c r="KBF1" s="1460" t="s">
        <v>5197</v>
      </c>
      <c r="KBG1" s="1460" t="s">
        <v>5197</v>
      </c>
      <c r="KBH1" s="1460" t="s">
        <v>5197</v>
      </c>
      <c r="KBI1" s="1460" t="s">
        <v>5197</v>
      </c>
      <c r="KBJ1" s="1460" t="s">
        <v>5197</v>
      </c>
      <c r="KBK1" s="1460" t="s">
        <v>5197</v>
      </c>
      <c r="KBL1" s="1460" t="s">
        <v>5197</v>
      </c>
      <c r="KBM1" s="1460" t="s">
        <v>5197</v>
      </c>
      <c r="KBN1" s="1460" t="s">
        <v>5197</v>
      </c>
      <c r="KBO1" s="1460" t="s">
        <v>5197</v>
      </c>
      <c r="KBP1" s="1460" t="s">
        <v>5197</v>
      </c>
      <c r="KBQ1" s="1460" t="s">
        <v>5197</v>
      </c>
      <c r="KBR1" s="1460" t="s">
        <v>5197</v>
      </c>
      <c r="KBS1" s="1460" t="s">
        <v>5197</v>
      </c>
      <c r="KBT1" s="1460" t="s">
        <v>5197</v>
      </c>
      <c r="KBU1" s="1460" t="s">
        <v>5197</v>
      </c>
      <c r="KBV1" s="1460" t="s">
        <v>5197</v>
      </c>
      <c r="KBW1" s="1460" t="s">
        <v>5197</v>
      </c>
      <c r="KBX1" s="1460" t="s">
        <v>5197</v>
      </c>
      <c r="KBY1" s="1460" t="s">
        <v>5197</v>
      </c>
      <c r="KBZ1" s="1460" t="s">
        <v>5197</v>
      </c>
      <c r="KCA1" s="1460" t="s">
        <v>5197</v>
      </c>
      <c r="KCB1" s="1460" t="s">
        <v>5197</v>
      </c>
      <c r="KCC1" s="1460" t="s">
        <v>5197</v>
      </c>
      <c r="KCD1" s="1460" t="s">
        <v>5197</v>
      </c>
      <c r="KCE1" s="1460" t="s">
        <v>5197</v>
      </c>
      <c r="KCF1" s="1460" t="s">
        <v>5197</v>
      </c>
      <c r="KCG1" s="1460" t="s">
        <v>5197</v>
      </c>
      <c r="KCH1" s="1460" t="s">
        <v>5197</v>
      </c>
      <c r="KCI1" s="1460" t="s">
        <v>5197</v>
      </c>
      <c r="KCJ1" s="1460" t="s">
        <v>5197</v>
      </c>
      <c r="KCK1" s="1460" t="s">
        <v>5197</v>
      </c>
      <c r="KCL1" s="1460" t="s">
        <v>5197</v>
      </c>
      <c r="KCM1" s="1460" t="s">
        <v>5197</v>
      </c>
      <c r="KCN1" s="1460" t="s">
        <v>5197</v>
      </c>
      <c r="KCO1" s="1460" t="s">
        <v>5197</v>
      </c>
      <c r="KCP1" s="1460" t="s">
        <v>5197</v>
      </c>
      <c r="KCQ1" s="1460" t="s">
        <v>5197</v>
      </c>
      <c r="KCR1" s="1460" t="s">
        <v>5197</v>
      </c>
      <c r="KCS1" s="1460" t="s">
        <v>5197</v>
      </c>
      <c r="KCT1" s="1460" t="s">
        <v>5197</v>
      </c>
      <c r="KCU1" s="1460" t="s">
        <v>5197</v>
      </c>
      <c r="KCV1" s="1460" t="s">
        <v>5197</v>
      </c>
      <c r="KCW1" s="1460" t="s">
        <v>5197</v>
      </c>
      <c r="KCX1" s="1460" t="s">
        <v>5197</v>
      </c>
      <c r="KCY1" s="1460" t="s">
        <v>5197</v>
      </c>
      <c r="KCZ1" s="1460" t="s">
        <v>5197</v>
      </c>
      <c r="KDA1" s="1460" t="s">
        <v>5197</v>
      </c>
      <c r="KDB1" s="1460" t="s">
        <v>5197</v>
      </c>
      <c r="KDC1" s="1460" t="s">
        <v>5197</v>
      </c>
      <c r="KDD1" s="1460" t="s">
        <v>5197</v>
      </c>
      <c r="KDE1" s="1460" t="s">
        <v>5197</v>
      </c>
      <c r="KDF1" s="1460" t="s">
        <v>5197</v>
      </c>
      <c r="KDG1" s="1460" t="s">
        <v>5197</v>
      </c>
      <c r="KDH1" s="1460" t="s">
        <v>5197</v>
      </c>
      <c r="KDI1" s="1460" t="s">
        <v>5197</v>
      </c>
      <c r="KDJ1" s="1460" t="s">
        <v>5197</v>
      </c>
      <c r="KDK1" s="1460" t="s">
        <v>5197</v>
      </c>
      <c r="KDL1" s="1460" t="s">
        <v>5197</v>
      </c>
      <c r="KDM1" s="1460" t="s">
        <v>5197</v>
      </c>
      <c r="KDN1" s="1460" t="s">
        <v>5197</v>
      </c>
      <c r="KDO1" s="1460" t="s">
        <v>5197</v>
      </c>
      <c r="KDP1" s="1460" t="s">
        <v>5197</v>
      </c>
      <c r="KDQ1" s="1460" t="s">
        <v>5197</v>
      </c>
      <c r="KDR1" s="1460" t="s">
        <v>5197</v>
      </c>
      <c r="KDS1" s="1460" t="s">
        <v>5197</v>
      </c>
      <c r="KDT1" s="1460" t="s">
        <v>5197</v>
      </c>
      <c r="KDU1" s="1460" t="s">
        <v>5197</v>
      </c>
      <c r="KDV1" s="1460" t="s">
        <v>5197</v>
      </c>
      <c r="KDW1" s="1460" t="s">
        <v>5197</v>
      </c>
      <c r="KDX1" s="1460" t="s">
        <v>5197</v>
      </c>
      <c r="KDY1" s="1460" t="s">
        <v>5197</v>
      </c>
      <c r="KDZ1" s="1460" t="s">
        <v>5197</v>
      </c>
      <c r="KEA1" s="1460" t="s">
        <v>5197</v>
      </c>
      <c r="KEB1" s="1460" t="s">
        <v>5197</v>
      </c>
      <c r="KEC1" s="1460" t="s">
        <v>5197</v>
      </c>
      <c r="KED1" s="1460" t="s">
        <v>5197</v>
      </c>
      <c r="KEE1" s="1460" t="s">
        <v>5197</v>
      </c>
      <c r="KEF1" s="1460" t="s">
        <v>5197</v>
      </c>
      <c r="KEG1" s="1460" t="s">
        <v>5197</v>
      </c>
      <c r="KEH1" s="1460" t="s">
        <v>5197</v>
      </c>
      <c r="KEI1" s="1460" t="s">
        <v>5197</v>
      </c>
      <c r="KEJ1" s="1460" t="s">
        <v>5197</v>
      </c>
      <c r="KEK1" s="1460" t="s">
        <v>5197</v>
      </c>
      <c r="KEL1" s="1460" t="s">
        <v>5197</v>
      </c>
      <c r="KEM1" s="1460" t="s">
        <v>5197</v>
      </c>
      <c r="KEN1" s="1460" t="s">
        <v>5197</v>
      </c>
      <c r="KEO1" s="1460" t="s">
        <v>5197</v>
      </c>
      <c r="KEP1" s="1460" t="s">
        <v>5197</v>
      </c>
      <c r="KEQ1" s="1460" t="s">
        <v>5197</v>
      </c>
      <c r="KER1" s="1460" t="s">
        <v>5197</v>
      </c>
      <c r="KES1" s="1460" t="s">
        <v>5197</v>
      </c>
      <c r="KET1" s="1460" t="s">
        <v>5197</v>
      </c>
      <c r="KEU1" s="1460" t="s">
        <v>5197</v>
      </c>
      <c r="KEV1" s="1460" t="s">
        <v>5197</v>
      </c>
      <c r="KEW1" s="1460" t="s">
        <v>5197</v>
      </c>
      <c r="KEX1" s="1460" t="s">
        <v>5197</v>
      </c>
      <c r="KEY1" s="1460" t="s">
        <v>5197</v>
      </c>
      <c r="KEZ1" s="1460" t="s">
        <v>5197</v>
      </c>
      <c r="KFA1" s="1460" t="s">
        <v>5197</v>
      </c>
      <c r="KFB1" s="1460" t="s">
        <v>5197</v>
      </c>
      <c r="KFC1" s="1460" t="s">
        <v>5197</v>
      </c>
      <c r="KFD1" s="1460" t="s">
        <v>5197</v>
      </c>
      <c r="KFE1" s="1460" t="s">
        <v>5197</v>
      </c>
      <c r="KFF1" s="1460" t="s">
        <v>5197</v>
      </c>
      <c r="KFG1" s="1460" t="s">
        <v>5197</v>
      </c>
      <c r="KFH1" s="1460" t="s">
        <v>5197</v>
      </c>
      <c r="KFI1" s="1460" t="s">
        <v>5197</v>
      </c>
      <c r="KFJ1" s="1460" t="s">
        <v>5197</v>
      </c>
      <c r="KFK1" s="1460" t="s">
        <v>5197</v>
      </c>
      <c r="KFL1" s="1460" t="s">
        <v>5197</v>
      </c>
      <c r="KFM1" s="1460" t="s">
        <v>5197</v>
      </c>
      <c r="KFN1" s="1460" t="s">
        <v>5197</v>
      </c>
      <c r="KFO1" s="1460" t="s">
        <v>5197</v>
      </c>
      <c r="KFP1" s="1460" t="s">
        <v>5197</v>
      </c>
      <c r="KFQ1" s="1460" t="s">
        <v>5197</v>
      </c>
      <c r="KFR1" s="1460" t="s">
        <v>5197</v>
      </c>
      <c r="KFS1" s="1460" t="s">
        <v>5197</v>
      </c>
      <c r="KFT1" s="1460" t="s">
        <v>5197</v>
      </c>
      <c r="KFU1" s="1460" t="s">
        <v>5197</v>
      </c>
      <c r="KFV1" s="1460" t="s">
        <v>5197</v>
      </c>
      <c r="KFW1" s="1460" t="s">
        <v>5197</v>
      </c>
      <c r="KFX1" s="1460" t="s">
        <v>5197</v>
      </c>
      <c r="KFY1" s="1460" t="s">
        <v>5197</v>
      </c>
      <c r="KFZ1" s="1460" t="s">
        <v>5197</v>
      </c>
      <c r="KGA1" s="1460" t="s">
        <v>5197</v>
      </c>
      <c r="KGB1" s="1460" t="s">
        <v>5197</v>
      </c>
      <c r="KGC1" s="1460" t="s">
        <v>5197</v>
      </c>
      <c r="KGD1" s="1460" t="s">
        <v>5197</v>
      </c>
      <c r="KGE1" s="1460" t="s">
        <v>5197</v>
      </c>
      <c r="KGF1" s="1460" t="s">
        <v>5197</v>
      </c>
      <c r="KGG1" s="1460" t="s">
        <v>5197</v>
      </c>
      <c r="KGH1" s="1460" t="s">
        <v>5197</v>
      </c>
      <c r="KGI1" s="1460" t="s">
        <v>5197</v>
      </c>
      <c r="KGJ1" s="1460" t="s">
        <v>5197</v>
      </c>
      <c r="KGK1" s="1460" t="s">
        <v>5197</v>
      </c>
      <c r="KGL1" s="1460" t="s">
        <v>5197</v>
      </c>
      <c r="KGM1" s="1460" t="s">
        <v>5197</v>
      </c>
      <c r="KGN1" s="1460" t="s">
        <v>5197</v>
      </c>
      <c r="KGO1" s="1460" t="s">
        <v>5197</v>
      </c>
      <c r="KGP1" s="1460" t="s">
        <v>5197</v>
      </c>
      <c r="KGQ1" s="1460" t="s">
        <v>5197</v>
      </c>
      <c r="KGR1" s="1460" t="s">
        <v>5197</v>
      </c>
      <c r="KGS1" s="1460" t="s">
        <v>5197</v>
      </c>
      <c r="KGT1" s="1460" t="s">
        <v>5197</v>
      </c>
      <c r="KGU1" s="1460" t="s">
        <v>5197</v>
      </c>
      <c r="KGV1" s="1460" t="s">
        <v>5197</v>
      </c>
      <c r="KGW1" s="1460" t="s">
        <v>5197</v>
      </c>
      <c r="KGX1" s="1460" t="s">
        <v>5197</v>
      </c>
      <c r="KGY1" s="1460" t="s">
        <v>5197</v>
      </c>
      <c r="KGZ1" s="1460" t="s">
        <v>5197</v>
      </c>
      <c r="KHA1" s="1460" t="s">
        <v>5197</v>
      </c>
      <c r="KHB1" s="1460" t="s">
        <v>5197</v>
      </c>
      <c r="KHC1" s="1460" t="s">
        <v>5197</v>
      </c>
      <c r="KHD1" s="1460" t="s">
        <v>5197</v>
      </c>
      <c r="KHE1" s="1460" t="s">
        <v>5197</v>
      </c>
      <c r="KHF1" s="1460" t="s">
        <v>5197</v>
      </c>
      <c r="KHG1" s="1460" t="s">
        <v>5197</v>
      </c>
      <c r="KHH1" s="1460" t="s">
        <v>5197</v>
      </c>
      <c r="KHI1" s="1460" t="s">
        <v>5197</v>
      </c>
      <c r="KHJ1" s="1460" t="s">
        <v>5197</v>
      </c>
      <c r="KHK1" s="1460" t="s">
        <v>5197</v>
      </c>
      <c r="KHL1" s="1460" t="s">
        <v>5197</v>
      </c>
      <c r="KHM1" s="1460" t="s">
        <v>5197</v>
      </c>
      <c r="KHN1" s="1460" t="s">
        <v>5197</v>
      </c>
      <c r="KHO1" s="1460" t="s">
        <v>5197</v>
      </c>
      <c r="KHP1" s="1460" t="s">
        <v>5197</v>
      </c>
      <c r="KHQ1" s="1460" t="s">
        <v>5197</v>
      </c>
      <c r="KHR1" s="1460" t="s">
        <v>5197</v>
      </c>
      <c r="KHS1" s="1460" t="s">
        <v>5197</v>
      </c>
      <c r="KHT1" s="1460" t="s">
        <v>5197</v>
      </c>
      <c r="KHU1" s="1460" t="s">
        <v>5197</v>
      </c>
      <c r="KHV1" s="1460" t="s">
        <v>5197</v>
      </c>
      <c r="KHW1" s="1460" t="s">
        <v>5197</v>
      </c>
      <c r="KHX1" s="1460" t="s">
        <v>5197</v>
      </c>
      <c r="KHY1" s="1460" t="s">
        <v>5197</v>
      </c>
      <c r="KHZ1" s="1460" t="s">
        <v>5197</v>
      </c>
      <c r="KIA1" s="1460" t="s">
        <v>5197</v>
      </c>
      <c r="KIB1" s="1460" t="s">
        <v>5197</v>
      </c>
      <c r="KIC1" s="1460" t="s">
        <v>5197</v>
      </c>
      <c r="KID1" s="1460" t="s">
        <v>5197</v>
      </c>
      <c r="KIE1" s="1460" t="s">
        <v>5197</v>
      </c>
      <c r="KIF1" s="1460" t="s">
        <v>5197</v>
      </c>
      <c r="KIG1" s="1460" t="s">
        <v>5197</v>
      </c>
      <c r="KIH1" s="1460" t="s">
        <v>5197</v>
      </c>
      <c r="KII1" s="1460" t="s">
        <v>5197</v>
      </c>
      <c r="KIJ1" s="1460" t="s">
        <v>5197</v>
      </c>
      <c r="KIK1" s="1460" t="s">
        <v>5197</v>
      </c>
      <c r="KIL1" s="1460" t="s">
        <v>5197</v>
      </c>
      <c r="KIM1" s="1460" t="s">
        <v>5197</v>
      </c>
      <c r="KIN1" s="1460" t="s">
        <v>5197</v>
      </c>
      <c r="KIO1" s="1460" t="s">
        <v>5197</v>
      </c>
      <c r="KIP1" s="1460" t="s">
        <v>5197</v>
      </c>
      <c r="KIQ1" s="1460" t="s">
        <v>5197</v>
      </c>
      <c r="KIR1" s="1460" t="s">
        <v>5197</v>
      </c>
      <c r="KIS1" s="1460" t="s">
        <v>5197</v>
      </c>
      <c r="KIT1" s="1460" t="s">
        <v>5197</v>
      </c>
      <c r="KIU1" s="1460" t="s">
        <v>5197</v>
      </c>
      <c r="KIV1" s="1460" t="s">
        <v>5197</v>
      </c>
      <c r="KIW1" s="1460" t="s">
        <v>5197</v>
      </c>
      <c r="KIX1" s="1460" t="s">
        <v>5197</v>
      </c>
      <c r="KIY1" s="1460" t="s">
        <v>5197</v>
      </c>
      <c r="KIZ1" s="1460" t="s">
        <v>5197</v>
      </c>
      <c r="KJA1" s="1460" t="s">
        <v>5197</v>
      </c>
      <c r="KJB1" s="1460" t="s">
        <v>5197</v>
      </c>
      <c r="KJC1" s="1460" t="s">
        <v>5197</v>
      </c>
      <c r="KJD1" s="1460" t="s">
        <v>5197</v>
      </c>
      <c r="KJE1" s="1460" t="s">
        <v>5197</v>
      </c>
      <c r="KJF1" s="1460" t="s">
        <v>5197</v>
      </c>
      <c r="KJG1" s="1460" t="s">
        <v>5197</v>
      </c>
      <c r="KJH1" s="1460" t="s">
        <v>5197</v>
      </c>
      <c r="KJI1" s="1460" t="s">
        <v>5197</v>
      </c>
      <c r="KJJ1" s="1460" t="s">
        <v>5197</v>
      </c>
      <c r="KJK1" s="1460" t="s">
        <v>5197</v>
      </c>
      <c r="KJL1" s="1460" t="s">
        <v>5197</v>
      </c>
      <c r="KJM1" s="1460" t="s">
        <v>5197</v>
      </c>
      <c r="KJN1" s="1460" t="s">
        <v>5197</v>
      </c>
      <c r="KJO1" s="1460" t="s">
        <v>5197</v>
      </c>
      <c r="KJP1" s="1460" t="s">
        <v>5197</v>
      </c>
      <c r="KJQ1" s="1460" t="s">
        <v>5197</v>
      </c>
      <c r="KJR1" s="1460" t="s">
        <v>5197</v>
      </c>
      <c r="KJS1" s="1460" t="s">
        <v>5197</v>
      </c>
      <c r="KJT1" s="1460" t="s">
        <v>5197</v>
      </c>
      <c r="KJU1" s="1460" t="s">
        <v>5197</v>
      </c>
      <c r="KJV1" s="1460" t="s">
        <v>5197</v>
      </c>
      <c r="KJW1" s="1460" t="s">
        <v>5197</v>
      </c>
      <c r="KJX1" s="1460" t="s">
        <v>5197</v>
      </c>
      <c r="KJY1" s="1460" t="s">
        <v>5197</v>
      </c>
      <c r="KJZ1" s="1460" t="s">
        <v>5197</v>
      </c>
      <c r="KKA1" s="1460" t="s">
        <v>5197</v>
      </c>
      <c r="KKB1" s="1460" t="s">
        <v>5197</v>
      </c>
      <c r="KKC1" s="1460" t="s">
        <v>5197</v>
      </c>
      <c r="KKD1" s="1460" t="s">
        <v>5197</v>
      </c>
      <c r="KKE1" s="1460" t="s">
        <v>5197</v>
      </c>
      <c r="KKF1" s="1460" t="s">
        <v>5197</v>
      </c>
      <c r="KKG1" s="1460" t="s">
        <v>5197</v>
      </c>
      <c r="KKH1" s="1460" t="s">
        <v>5197</v>
      </c>
      <c r="KKI1" s="1460" t="s">
        <v>5197</v>
      </c>
      <c r="KKJ1" s="1460" t="s">
        <v>5197</v>
      </c>
      <c r="KKK1" s="1460" t="s">
        <v>5197</v>
      </c>
      <c r="KKL1" s="1460" t="s">
        <v>5197</v>
      </c>
      <c r="KKM1" s="1460" t="s">
        <v>5197</v>
      </c>
      <c r="KKN1" s="1460" t="s">
        <v>5197</v>
      </c>
      <c r="KKO1" s="1460" t="s">
        <v>5197</v>
      </c>
      <c r="KKP1" s="1460" t="s">
        <v>5197</v>
      </c>
      <c r="KKQ1" s="1460" t="s">
        <v>5197</v>
      </c>
      <c r="KKR1" s="1460" t="s">
        <v>5197</v>
      </c>
      <c r="KKS1" s="1460" t="s">
        <v>5197</v>
      </c>
      <c r="KKT1" s="1460" t="s">
        <v>5197</v>
      </c>
      <c r="KKU1" s="1460" t="s">
        <v>5197</v>
      </c>
      <c r="KKV1" s="1460" t="s">
        <v>5197</v>
      </c>
      <c r="KKW1" s="1460" t="s">
        <v>5197</v>
      </c>
      <c r="KKX1" s="1460" t="s">
        <v>5197</v>
      </c>
      <c r="KKY1" s="1460" t="s">
        <v>5197</v>
      </c>
      <c r="KKZ1" s="1460" t="s">
        <v>5197</v>
      </c>
      <c r="KLA1" s="1460" t="s">
        <v>5197</v>
      </c>
      <c r="KLB1" s="1460" t="s">
        <v>5197</v>
      </c>
      <c r="KLC1" s="1460" t="s">
        <v>5197</v>
      </c>
      <c r="KLD1" s="1460" t="s">
        <v>5197</v>
      </c>
      <c r="KLE1" s="1460" t="s">
        <v>5197</v>
      </c>
      <c r="KLF1" s="1460" t="s">
        <v>5197</v>
      </c>
      <c r="KLG1" s="1460" t="s">
        <v>5197</v>
      </c>
      <c r="KLH1" s="1460" t="s">
        <v>5197</v>
      </c>
      <c r="KLI1" s="1460" t="s">
        <v>5197</v>
      </c>
      <c r="KLJ1" s="1460" t="s">
        <v>5197</v>
      </c>
      <c r="KLK1" s="1460" t="s">
        <v>5197</v>
      </c>
      <c r="KLL1" s="1460" t="s">
        <v>5197</v>
      </c>
      <c r="KLM1" s="1460" t="s">
        <v>5197</v>
      </c>
      <c r="KLN1" s="1460" t="s">
        <v>5197</v>
      </c>
      <c r="KLO1" s="1460" t="s">
        <v>5197</v>
      </c>
      <c r="KLP1" s="1460" t="s">
        <v>5197</v>
      </c>
      <c r="KLQ1" s="1460" t="s">
        <v>5197</v>
      </c>
      <c r="KLR1" s="1460" t="s">
        <v>5197</v>
      </c>
      <c r="KLS1" s="1460" t="s">
        <v>5197</v>
      </c>
      <c r="KLT1" s="1460" t="s">
        <v>5197</v>
      </c>
      <c r="KLU1" s="1460" t="s">
        <v>5197</v>
      </c>
      <c r="KLV1" s="1460" t="s">
        <v>5197</v>
      </c>
      <c r="KLW1" s="1460" t="s">
        <v>5197</v>
      </c>
      <c r="KLX1" s="1460" t="s">
        <v>5197</v>
      </c>
      <c r="KLY1" s="1460" t="s">
        <v>5197</v>
      </c>
      <c r="KLZ1" s="1460" t="s">
        <v>5197</v>
      </c>
      <c r="KMA1" s="1460" t="s">
        <v>5197</v>
      </c>
      <c r="KMB1" s="1460" t="s">
        <v>5197</v>
      </c>
      <c r="KMC1" s="1460" t="s">
        <v>5197</v>
      </c>
      <c r="KMD1" s="1460" t="s">
        <v>5197</v>
      </c>
      <c r="KME1" s="1460" t="s">
        <v>5197</v>
      </c>
      <c r="KMF1" s="1460" t="s">
        <v>5197</v>
      </c>
      <c r="KMG1" s="1460" t="s">
        <v>5197</v>
      </c>
      <c r="KMH1" s="1460" t="s">
        <v>5197</v>
      </c>
      <c r="KMI1" s="1460" t="s">
        <v>5197</v>
      </c>
      <c r="KMJ1" s="1460" t="s">
        <v>5197</v>
      </c>
      <c r="KMK1" s="1460" t="s">
        <v>5197</v>
      </c>
      <c r="KML1" s="1460" t="s">
        <v>5197</v>
      </c>
      <c r="KMM1" s="1460" t="s">
        <v>5197</v>
      </c>
      <c r="KMN1" s="1460" t="s">
        <v>5197</v>
      </c>
      <c r="KMO1" s="1460" t="s">
        <v>5197</v>
      </c>
      <c r="KMP1" s="1460" t="s">
        <v>5197</v>
      </c>
      <c r="KMQ1" s="1460" t="s">
        <v>5197</v>
      </c>
      <c r="KMR1" s="1460" t="s">
        <v>5197</v>
      </c>
      <c r="KMS1" s="1460" t="s">
        <v>5197</v>
      </c>
      <c r="KMT1" s="1460" t="s">
        <v>5197</v>
      </c>
      <c r="KMU1" s="1460" t="s">
        <v>5197</v>
      </c>
      <c r="KMV1" s="1460" t="s">
        <v>5197</v>
      </c>
      <c r="KMW1" s="1460" t="s">
        <v>5197</v>
      </c>
      <c r="KMX1" s="1460" t="s">
        <v>5197</v>
      </c>
      <c r="KMY1" s="1460" t="s">
        <v>5197</v>
      </c>
      <c r="KMZ1" s="1460" t="s">
        <v>5197</v>
      </c>
      <c r="KNA1" s="1460" t="s">
        <v>5197</v>
      </c>
      <c r="KNB1" s="1460" t="s">
        <v>5197</v>
      </c>
      <c r="KNC1" s="1460" t="s">
        <v>5197</v>
      </c>
      <c r="KND1" s="1460" t="s">
        <v>5197</v>
      </c>
      <c r="KNE1" s="1460" t="s">
        <v>5197</v>
      </c>
      <c r="KNF1" s="1460" t="s">
        <v>5197</v>
      </c>
      <c r="KNG1" s="1460" t="s">
        <v>5197</v>
      </c>
      <c r="KNH1" s="1460" t="s">
        <v>5197</v>
      </c>
      <c r="KNI1" s="1460" t="s">
        <v>5197</v>
      </c>
      <c r="KNJ1" s="1460" t="s">
        <v>5197</v>
      </c>
      <c r="KNK1" s="1460" t="s">
        <v>5197</v>
      </c>
      <c r="KNL1" s="1460" t="s">
        <v>5197</v>
      </c>
      <c r="KNM1" s="1460" t="s">
        <v>5197</v>
      </c>
      <c r="KNN1" s="1460" t="s">
        <v>5197</v>
      </c>
      <c r="KNO1" s="1460" t="s">
        <v>5197</v>
      </c>
      <c r="KNP1" s="1460" t="s">
        <v>5197</v>
      </c>
      <c r="KNQ1" s="1460" t="s">
        <v>5197</v>
      </c>
      <c r="KNR1" s="1460" t="s">
        <v>5197</v>
      </c>
      <c r="KNS1" s="1460" t="s">
        <v>5197</v>
      </c>
      <c r="KNT1" s="1460" t="s">
        <v>5197</v>
      </c>
      <c r="KNU1" s="1460" t="s">
        <v>5197</v>
      </c>
      <c r="KNV1" s="1460" t="s">
        <v>5197</v>
      </c>
      <c r="KNW1" s="1460" t="s">
        <v>5197</v>
      </c>
      <c r="KNX1" s="1460" t="s">
        <v>5197</v>
      </c>
      <c r="KNY1" s="1460" t="s">
        <v>5197</v>
      </c>
      <c r="KNZ1" s="1460" t="s">
        <v>5197</v>
      </c>
      <c r="KOA1" s="1460" t="s">
        <v>5197</v>
      </c>
      <c r="KOB1" s="1460" t="s">
        <v>5197</v>
      </c>
      <c r="KOC1" s="1460" t="s">
        <v>5197</v>
      </c>
      <c r="KOD1" s="1460" t="s">
        <v>5197</v>
      </c>
      <c r="KOE1" s="1460" t="s">
        <v>5197</v>
      </c>
      <c r="KOF1" s="1460" t="s">
        <v>5197</v>
      </c>
      <c r="KOG1" s="1460" t="s">
        <v>5197</v>
      </c>
      <c r="KOH1" s="1460" t="s">
        <v>5197</v>
      </c>
      <c r="KOI1" s="1460" t="s">
        <v>5197</v>
      </c>
      <c r="KOJ1" s="1460" t="s">
        <v>5197</v>
      </c>
      <c r="KOK1" s="1460" t="s">
        <v>5197</v>
      </c>
      <c r="KOL1" s="1460" t="s">
        <v>5197</v>
      </c>
      <c r="KOM1" s="1460" t="s">
        <v>5197</v>
      </c>
      <c r="KON1" s="1460" t="s">
        <v>5197</v>
      </c>
      <c r="KOO1" s="1460" t="s">
        <v>5197</v>
      </c>
      <c r="KOP1" s="1460" t="s">
        <v>5197</v>
      </c>
      <c r="KOQ1" s="1460" t="s">
        <v>5197</v>
      </c>
      <c r="KOR1" s="1460" t="s">
        <v>5197</v>
      </c>
      <c r="KOS1" s="1460" t="s">
        <v>5197</v>
      </c>
      <c r="KOT1" s="1460" t="s">
        <v>5197</v>
      </c>
      <c r="KOU1" s="1460" t="s">
        <v>5197</v>
      </c>
      <c r="KOV1" s="1460" t="s">
        <v>5197</v>
      </c>
      <c r="KOW1" s="1460" t="s">
        <v>5197</v>
      </c>
      <c r="KOX1" s="1460" t="s">
        <v>5197</v>
      </c>
      <c r="KOY1" s="1460" t="s">
        <v>5197</v>
      </c>
      <c r="KOZ1" s="1460" t="s">
        <v>5197</v>
      </c>
      <c r="KPA1" s="1460" t="s">
        <v>5197</v>
      </c>
      <c r="KPB1" s="1460" t="s">
        <v>5197</v>
      </c>
      <c r="KPC1" s="1460" t="s">
        <v>5197</v>
      </c>
      <c r="KPD1" s="1460" t="s">
        <v>5197</v>
      </c>
      <c r="KPE1" s="1460" t="s">
        <v>5197</v>
      </c>
      <c r="KPF1" s="1460" t="s">
        <v>5197</v>
      </c>
      <c r="KPG1" s="1460" t="s">
        <v>5197</v>
      </c>
      <c r="KPH1" s="1460" t="s">
        <v>5197</v>
      </c>
      <c r="KPI1" s="1460" t="s">
        <v>5197</v>
      </c>
      <c r="KPJ1" s="1460" t="s">
        <v>5197</v>
      </c>
      <c r="KPK1" s="1460" t="s">
        <v>5197</v>
      </c>
      <c r="KPL1" s="1460" t="s">
        <v>5197</v>
      </c>
      <c r="KPM1" s="1460" t="s">
        <v>5197</v>
      </c>
      <c r="KPN1" s="1460" t="s">
        <v>5197</v>
      </c>
      <c r="KPO1" s="1460" t="s">
        <v>5197</v>
      </c>
      <c r="KPP1" s="1460" t="s">
        <v>5197</v>
      </c>
      <c r="KPQ1" s="1460" t="s">
        <v>5197</v>
      </c>
      <c r="KPR1" s="1460" t="s">
        <v>5197</v>
      </c>
      <c r="KPS1" s="1460" t="s">
        <v>5197</v>
      </c>
      <c r="KPT1" s="1460" t="s">
        <v>5197</v>
      </c>
      <c r="KPU1" s="1460" t="s">
        <v>5197</v>
      </c>
      <c r="KPV1" s="1460" t="s">
        <v>5197</v>
      </c>
      <c r="KPW1" s="1460" t="s">
        <v>5197</v>
      </c>
      <c r="KPX1" s="1460" t="s">
        <v>5197</v>
      </c>
      <c r="KPY1" s="1460" t="s">
        <v>5197</v>
      </c>
      <c r="KPZ1" s="1460" t="s">
        <v>5197</v>
      </c>
      <c r="KQA1" s="1460" t="s">
        <v>5197</v>
      </c>
      <c r="KQB1" s="1460" t="s">
        <v>5197</v>
      </c>
      <c r="KQC1" s="1460" t="s">
        <v>5197</v>
      </c>
      <c r="KQD1" s="1460" t="s">
        <v>5197</v>
      </c>
      <c r="KQE1" s="1460" t="s">
        <v>5197</v>
      </c>
      <c r="KQF1" s="1460" t="s">
        <v>5197</v>
      </c>
      <c r="KQG1" s="1460" t="s">
        <v>5197</v>
      </c>
      <c r="KQH1" s="1460" t="s">
        <v>5197</v>
      </c>
      <c r="KQI1" s="1460" t="s">
        <v>5197</v>
      </c>
      <c r="KQJ1" s="1460" t="s">
        <v>5197</v>
      </c>
      <c r="KQK1" s="1460" t="s">
        <v>5197</v>
      </c>
      <c r="KQL1" s="1460" t="s">
        <v>5197</v>
      </c>
      <c r="KQM1" s="1460" t="s">
        <v>5197</v>
      </c>
      <c r="KQN1" s="1460" t="s">
        <v>5197</v>
      </c>
      <c r="KQO1" s="1460" t="s">
        <v>5197</v>
      </c>
      <c r="KQP1" s="1460" t="s">
        <v>5197</v>
      </c>
      <c r="KQQ1" s="1460" t="s">
        <v>5197</v>
      </c>
      <c r="KQR1" s="1460" t="s">
        <v>5197</v>
      </c>
      <c r="KQS1" s="1460" t="s">
        <v>5197</v>
      </c>
      <c r="KQT1" s="1460" t="s">
        <v>5197</v>
      </c>
      <c r="KQU1" s="1460" t="s">
        <v>5197</v>
      </c>
      <c r="KQV1" s="1460" t="s">
        <v>5197</v>
      </c>
      <c r="KQW1" s="1460" t="s">
        <v>5197</v>
      </c>
      <c r="KQX1" s="1460" t="s">
        <v>5197</v>
      </c>
      <c r="KQY1" s="1460" t="s">
        <v>5197</v>
      </c>
      <c r="KQZ1" s="1460" t="s">
        <v>5197</v>
      </c>
      <c r="KRA1" s="1460" t="s">
        <v>5197</v>
      </c>
      <c r="KRB1" s="1460" t="s">
        <v>5197</v>
      </c>
      <c r="KRC1" s="1460" t="s">
        <v>5197</v>
      </c>
      <c r="KRD1" s="1460" t="s">
        <v>5197</v>
      </c>
      <c r="KRE1" s="1460" t="s">
        <v>5197</v>
      </c>
      <c r="KRF1" s="1460" t="s">
        <v>5197</v>
      </c>
      <c r="KRG1" s="1460" t="s">
        <v>5197</v>
      </c>
      <c r="KRH1" s="1460" t="s">
        <v>5197</v>
      </c>
      <c r="KRI1" s="1460" t="s">
        <v>5197</v>
      </c>
      <c r="KRJ1" s="1460" t="s">
        <v>5197</v>
      </c>
      <c r="KRK1" s="1460" t="s">
        <v>5197</v>
      </c>
      <c r="KRL1" s="1460" t="s">
        <v>5197</v>
      </c>
      <c r="KRM1" s="1460" t="s">
        <v>5197</v>
      </c>
      <c r="KRN1" s="1460" t="s">
        <v>5197</v>
      </c>
      <c r="KRO1" s="1460" t="s">
        <v>5197</v>
      </c>
      <c r="KRP1" s="1460" t="s">
        <v>5197</v>
      </c>
      <c r="KRQ1" s="1460" t="s">
        <v>5197</v>
      </c>
      <c r="KRR1" s="1460" t="s">
        <v>5197</v>
      </c>
      <c r="KRS1" s="1460" t="s">
        <v>5197</v>
      </c>
      <c r="KRT1" s="1460" t="s">
        <v>5197</v>
      </c>
      <c r="KRU1" s="1460" t="s">
        <v>5197</v>
      </c>
      <c r="KRV1" s="1460" t="s">
        <v>5197</v>
      </c>
      <c r="KRW1" s="1460" t="s">
        <v>5197</v>
      </c>
      <c r="KRX1" s="1460" t="s">
        <v>5197</v>
      </c>
      <c r="KRY1" s="1460" t="s">
        <v>5197</v>
      </c>
      <c r="KRZ1" s="1460" t="s">
        <v>5197</v>
      </c>
      <c r="KSA1" s="1460" t="s">
        <v>5197</v>
      </c>
      <c r="KSB1" s="1460" t="s">
        <v>5197</v>
      </c>
      <c r="KSC1" s="1460" t="s">
        <v>5197</v>
      </c>
      <c r="KSD1" s="1460" t="s">
        <v>5197</v>
      </c>
      <c r="KSE1" s="1460" t="s">
        <v>5197</v>
      </c>
      <c r="KSF1" s="1460" t="s">
        <v>5197</v>
      </c>
      <c r="KSG1" s="1460" t="s">
        <v>5197</v>
      </c>
      <c r="KSH1" s="1460" t="s">
        <v>5197</v>
      </c>
      <c r="KSI1" s="1460" t="s">
        <v>5197</v>
      </c>
      <c r="KSJ1" s="1460" t="s">
        <v>5197</v>
      </c>
      <c r="KSK1" s="1460" t="s">
        <v>5197</v>
      </c>
      <c r="KSL1" s="1460" t="s">
        <v>5197</v>
      </c>
      <c r="KSM1" s="1460" t="s">
        <v>5197</v>
      </c>
      <c r="KSN1" s="1460" t="s">
        <v>5197</v>
      </c>
      <c r="KSO1" s="1460" t="s">
        <v>5197</v>
      </c>
      <c r="KSP1" s="1460" t="s">
        <v>5197</v>
      </c>
      <c r="KSQ1" s="1460" t="s">
        <v>5197</v>
      </c>
      <c r="KSR1" s="1460" t="s">
        <v>5197</v>
      </c>
      <c r="KSS1" s="1460" t="s">
        <v>5197</v>
      </c>
      <c r="KST1" s="1460" t="s">
        <v>5197</v>
      </c>
      <c r="KSU1" s="1460" t="s">
        <v>5197</v>
      </c>
      <c r="KSV1" s="1460" t="s">
        <v>5197</v>
      </c>
      <c r="KSW1" s="1460" t="s">
        <v>5197</v>
      </c>
      <c r="KSX1" s="1460" t="s">
        <v>5197</v>
      </c>
      <c r="KSY1" s="1460" t="s">
        <v>5197</v>
      </c>
      <c r="KSZ1" s="1460" t="s">
        <v>5197</v>
      </c>
      <c r="KTA1" s="1460" t="s">
        <v>5197</v>
      </c>
      <c r="KTB1" s="1460" t="s">
        <v>5197</v>
      </c>
      <c r="KTC1" s="1460" t="s">
        <v>5197</v>
      </c>
      <c r="KTD1" s="1460" t="s">
        <v>5197</v>
      </c>
      <c r="KTE1" s="1460" t="s">
        <v>5197</v>
      </c>
      <c r="KTF1" s="1460" t="s">
        <v>5197</v>
      </c>
      <c r="KTG1" s="1460" t="s">
        <v>5197</v>
      </c>
      <c r="KTH1" s="1460" t="s">
        <v>5197</v>
      </c>
      <c r="KTI1" s="1460" t="s">
        <v>5197</v>
      </c>
      <c r="KTJ1" s="1460" t="s">
        <v>5197</v>
      </c>
      <c r="KTK1" s="1460" t="s">
        <v>5197</v>
      </c>
      <c r="KTL1" s="1460" t="s">
        <v>5197</v>
      </c>
      <c r="KTM1" s="1460" t="s">
        <v>5197</v>
      </c>
      <c r="KTN1" s="1460" t="s">
        <v>5197</v>
      </c>
      <c r="KTO1" s="1460" t="s">
        <v>5197</v>
      </c>
      <c r="KTP1" s="1460" t="s">
        <v>5197</v>
      </c>
      <c r="KTQ1" s="1460" t="s">
        <v>5197</v>
      </c>
      <c r="KTR1" s="1460" t="s">
        <v>5197</v>
      </c>
      <c r="KTS1" s="1460" t="s">
        <v>5197</v>
      </c>
      <c r="KTT1" s="1460" t="s">
        <v>5197</v>
      </c>
      <c r="KTU1" s="1460" t="s">
        <v>5197</v>
      </c>
      <c r="KTV1" s="1460" t="s">
        <v>5197</v>
      </c>
      <c r="KTW1" s="1460" t="s">
        <v>5197</v>
      </c>
      <c r="KTX1" s="1460" t="s">
        <v>5197</v>
      </c>
      <c r="KTY1" s="1460" t="s">
        <v>5197</v>
      </c>
      <c r="KTZ1" s="1460" t="s">
        <v>5197</v>
      </c>
      <c r="KUA1" s="1460" t="s">
        <v>5197</v>
      </c>
      <c r="KUB1" s="1460" t="s">
        <v>5197</v>
      </c>
      <c r="KUC1" s="1460" t="s">
        <v>5197</v>
      </c>
      <c r="KUD1" s="1460" t="s">
        <v>5197</v>
      </c>
      <c r="KUE1" s="1460" t="s">
        <v>5197</v>
      </c>
      <c r="KUF1" s="1460" t="s">
        <v>5197</v>
      </c>
      <c r="KUG1" s="1460" t="s">
        <v>5197</v>
      </c>
      <c r="KUH1" s="1460" t="s">
        <v>5197</v>
      </c>
      <c r="KUI1" s="1460" t="s">
        <v>5197</v>
      </c>
      <c r="KUJ1" s="1460" t="s">
        <v>5197</v>
      </c>
      <c r="KUK1" s="1460" t="s">
        <v>5197</v>
      </c>
      <c r="KUL1" s="1460" t="s">
        <v>5197</v>
      </c>
      <c r="KUM1" s="1460" t="s">
        <v>5197</v>
      </c>
      <c r="KUN1" s="1460" t="s">
        <v>5197</v>
      </c>
      <c r="KUO1" s="1460" t="s">
        <v>5197</v>
      </c>
      <c r="KUP1" s="1460" t="s">
        <v>5197</v>
      </c>
      <c r="KUQ1" s="1460" t="s">
        <v>5197</v>
      </c>
      <c r="KUR1" s="1460" t="s">
        <v>5197</v>
      </c>
      <c r="KUS1" s="1460" t="s">
        <v>5197</v>
      </c>
      <c r="KUT1" s="1460" t="s">
        <v>5197</v>
      </c>
      <c r="KUU1" s="1460" t="s">
        <v>5197</v>
      </c>
      <c r="KUV1" s="1460" t="s">
        <v>5197</v>
      </c>
      <c r="KUW1" s="1460" t="s">
        <v>5197</v>
      </c>
      <c r="KUX1" s="1460" t="s">
        <v>5197</v>
      </c>
      <c r="KUY1" s="1460" t="s">
        <v>5197</v>
      </c>
      <c r="KUZ1" s="1460" t="s">
        <v>5197</v>
      </c>
      <c r="KVA1" s="1460" t="s">
        <v>5197</v>
      </c>
      <c r="KVB1" s="1460" t="s">
        <v>5197</v>
      </c>
      <c r="KVC1" s="1460" t="s">
        <v>5197</v>
      </c>
      <c r="KVD1" s="1460" t="s">
        <v>5197</v>
      </c>
      <c r="KVE1" s="1460" t="s">
        <v>5197</v>
      </c>
      <c r="KVF1" s="1460" t="s">
        <v>5197</v>
      </c>
      <c r="KVG1" s="1460" t="s">
        <v>5197</v>
      </c>
      <c r="KVH1" s="1460" t="s">
        <v>5197</v>
      </c>
      <c r="KVI1" s="1460" t="s">
        <v>5197</v>
      </c>
      <c r="KVJ1" s="1460" t="s">
        <v>5197</v>
      </c>
      <c r="KVK1" s="1460" t="s">
        <v>5197</v>
      </c>
      <c r="KVL1" s="1460" t="s">
        <v>5197</v>
      </c>
      <c r="KVM1" s="1460" t="s">
        <v>5197</v>
      </c>
      <c r="KVN1" s="1460" t="s">
        <v>5197</v>
      </c>
      <c r="KVO1" s="1460" t="s">
        <v>5197</v>
      </c>
      <c r="KVP1" s="1460" t="s">
        <v>5197</v>
      </c>
      <c r="KVQ1" s="1460" t="s">
        <v>5197</v>
      </c>
      <c r="KVR1" s="1460" t="s">
        <v>5197</v>
      </c>
      <c r="KVS1" s="1460" t="s">
        <v>5197</v>
      </c>
      <c r="KVT1" s="1460" t="s">
        <v>5197</v>
      </c>
      <c r="KVU1" s="1460" t="s">
        <v>5197</v>
      </c>
      <c r="KVV1" s="1460" t="s">
        <v>5197</v>
      </c>
      <c r="KVW1" s="1460" t="s">
        <v>5197</v>
      </c>
      <c r="KVX1" s="1460" t="s">
        <v>5197</v>
      </c>
      <c r="KVY1" s="1460" t="s">
        <v>5197</v>
      </c>
      <c r="KVZ1" s="1460" t="s">
        <v>5197</v>
      </c>
      <c r="KWA1" s="1460" t="s">
        <v>5197</v>
      </c>
      <c r="KWB1" s="1460" t="s">
        <v>5197</v>
      </c>
      <c r="KWC1" s="1460" t="s">
        <v>5197</v>
      </c>
      <c r="KWD1" s="1460" t="s">
        <v>5197</v>
      </c>
      <c r="KWE1" s="1460" t="s">
        <v>5197</v>
      </c>
      <c r="KWF1" s="1460" t="s">
        <v>5197</v>
      </c>
      <c r="KWG1" s="1460" t="s">
        <v>5197</v>
      </c>
      <c r="KWH1" s="1460" t="s">
        <v>5197</v>
      </c>
      <c r="KWI1" s="1460" t="s">
        <v>5197</v>
      </c>
      <c r="KWJ1" s="1460" t="s">
        <v>5197</v>
      </c>
      <c r="KWK1" s="1460" t="s">
        <v>5197</v>
      </c>
      <c r="KWL1" s="1460" t="s">
        <v>5197</v>
      </c>
      <c r="KWM1" s="1460" t="s">
        <v>5197</v>
      </c>
      <c r="KWN1" s="1460" t="s">
        <v>5197</v>
      </c>
      <c r="KWO1" s="1460" t="s">
        <v>5197</v>
      </c>
      <c r="KWP1" s="1460" t="s">
        <v>5197</v>
      </c>
      <c r="KWQ1" s="1460" t="s">
        <v>5197</v>
      </c>
      <c r="KWR1" s="1460" t="s">
        <v>5197</v>
      </c>
      <c r="KWS1" s="1460" t="s">
        <v>5197</v>
      </c>
      <c r="KWT1" s="1460" t="s">
        <v>5197</v>
      </c>
      <c r="KWU1" s="1460" t="s">
        <v>5197</v>
      </c>
      <c r="KWV1" s="1460" t="s">
        <v>5197</v>
      </c>
      <c r="KWW1" s="1460" t="s">
        <v>5197</v>
      </c>
      <c r="KWX1" s="1460" t="s">
        <v>5197</v>
      </c>
      <c r="KWY1" s="1460" t="s">
        <v>5197</v>
      </c>
      <c r="KWZ1" s="1460" t="s">
        <v>5197</v>
      </c>
      <c r="KXA1" s="1460" t="s">
        <v>5197</v>
      </c>
      <c r="KXB1" s="1460" t="s">
        <v>5197</v>
      </c>
      <c r="KXC1" s="1460" t="s">
        <v>5197</v>
      </c>
      <c r="KXD1" s="1460" t="s">
        <v>5197</v>
      </c>
      <c r="KXE1" s="1460" t="s">
        <v>5197</v>
      </c>
      <c r="KXF1" s="1460" t="s">
        <v>5197</v>
      </c>
      <c r="KXG1" s="1460" t="s">
        <v>5197</v>
      </c>
      <c r="KXH1" s="1460" t="s">
        <v>5197</v>
      </c>
      <c r="KXI1" s="1460" t="s">
        <v>5197</v>
      </c>
      <c r="KXJ1" s="1460" t="s">
        <v>5197</v>
      </c>
      <c r="KXK1" s="1460" t="s">
        <v>5197</v>
      </c>
      <c r="KXL1" s="1460" t="s">
        <v>5197</v>
      </c>
      <c r="KXM1" s="1460" t="s">
        <v>5197</v>
      </c>
      <c r="KXN1" s="1460" t="s">
        <v>5197</v>
      </c>
      <c r="KXO1" s="1460" t="s">
        <v>5197</v>
      </c>
      <c r="KXP1" s="1460" t="s">
        <v>5197</v>
      </c>
      <c r="KXQ1" s="1460" t="s">
        <v>5197</v>
      </c>
      <c r="KXR1" s="1460" t="s">
        <v>5197</v>
      </c>
      <c r="KXS1" s="1460" t="s">
        <v>5197</v>
      </c>
      <c r="KXT1" s="1460" t="s">
        <v>5197</v>
      </c>
      <c r="KXU1" s="1460" t="s">
        <v>5197</v>
      </c>
      <c r="KXV1" s="1460" t="s">
        <v>5197</v>
      </c>
      <c r="KXW1" s="1460" t="s">
        <v>5197</v>
      </c>
      <c r="KXX1" s="1460" t="s">
        <v>5197</v>
      </c>
      <c r="KXY1" s="1460" t="s">
        <v>5197</v>
      </c>
      <c r="KXZ1" s="1460" t="s">
        <v>5197</v>
      </c>
      <c r="KYA1" s="1460" t="s">
        <v>5197</v>
      </c>
      <c r="KYB1" s="1460" t="s">
        <v>5197</v>
      </c>
      <c r="KYC1" s="1460" t="s">
        <v>5197</v>
      </c>
      <c r="KYD1" s="1460" t="s">
        <v>5197</v>
      </c>
      <c r="KYE1" s="1460" t="s">
        <v>5197</v>
      </c>
      <c r="KYF1" s="1460" t="s">
        <v>5197</v>
      </c>
      <c r="KYG1" s="1460" t="s">
        <v>5197</v>
      </c>
      <c r="KYH1" s="1460" t="s">
        <v>5197</v>
      </c>
      <c r="KYI1" s="1460" t="s">
        <v>5197</v>
      </c>
      <c r="KYJ1" s="1460" t="s">
        <v>5197</v>
      </c>
      <c r="KYK1" s="1460" t="s">
        <v>5197</v>
      </c>
      <c r="KYL1" s="1460" t="s">
        <v>5197</v>
      </c>
      <c r="KYM1" s="1460" t="s">
        <v>5197</v>
      </c>
      <c r="KYN1" s="1460" t="s">
        <v>5197</v>
      </c>
      <c r="KYO1" s="1460" t="s">
        <v>5197</v>
      </c>
      <c r="KYP1" s="1460" t="s">
        <v>5197</v>
      </c>
      <c r="KYQ1" s="1460" t="s">
        <v>5197</v>
      </c>
      <c r="KYR1" s="1460" t="s">
        <v>5197</v>
      </c>
      <c r="KYS1" s="1460" t="s">
        <v>5197</v>
      </c>
      <c r="KYT1" s="1460" t="s">
        <v>5197</v>
      </c>
      <c r="KYU1" s="1460" t="s">
        <v>5197</v>
      </c>
      <c r="KYV1" s="1460" t="s">
        <v>5197</v>
      </c>
      <c r="KYW1" s="1460" t="s">
        <v>5197</v>
      </c>
      <c r="KYX1" s="1460" t="s">
        <v>5197</v>
      </c>
      <c r="KYY1" s="1460" t="s">
        <v>5197</v>
      </c>
      <c r="KYZ1" s="1460" t="s">
        <v>5197</v>
      </c>
      <c r="KZA1" s="1460" t="s">
        <v>5197</v>
      </c>
      <c r="KZB1" s="1460" t="s">
        <v>5197</v>
      </c>
      <c r="KZC1" s="1460" t="s">
        <v>5197</v>
      </c>
      <c r="KZD1" s="1460" t="s">
        <v>5197</v>
      </c>
      <c r="KZE1" s="1460" t="s">
        <v>5197</v>
      </c>
      <c r="KZF1" s="1460" t="s">
        <v>5197</v>
      </c>
      <c r="KZG1" s="1460" t="s">
        <v>5197</v>
      </c>
      <c r="KZH1" s="1460" t="s">
        <v>5197</v>
      </c>
      <c r="KZI1" s="1460" t="s">
        <v>5197</v>
      </c>
      <c r="KZJ1" s="1460" t="s">
        <v>5197</v>
      </c>
      <c r="KZK1" s="1460" t="s">
        <v>5197</v>
      </c>
      <c r="KZL1" s="1460" t="s">
        <v>5197</v>
      </c>
      <c r="KZM1" s="1460" t="s">
        <v>5197</v>
      </c>
      <c r="KZN1" s="1460" t="s">
        <v>5197</v>
      </c>
      <c r="KZO1" s="1460" t="s">
        <v>5197</v>
      </c>
      <c r="KZP1" s="1460" t="s">
        <v>5197</v>
      </c>
      <c r="KZQ1" s="1460" t="s">
        <v>5197</v>
      </c>
      <c r="KZR1" s="1460" t="s">
        <v>5197</v>
      </c>
      <c r="KZS1" s="1460" t="s">
        <v>5197</v>
      </c>
      <c r="KZT1" s="1460" t="s">
        <v>5197</v>
      </c>
      <c r="KZU1" s="1460" t="s">
        <v>5197</v>
      </c>
      <c r="KZV1" s="1460" t="s">
        <v>5197</v>
      </c>
      <c r="KZW1" s="1460" t="s">
        <v>5197</v>
      </c>
      <c r="KZX1" s="1460" t="s">
        <v>5197</v>
      </c>
      <c r="KZY1" s="1460" t="s">
        <v>5197</v>
      </c>
      <c r="KZZ1" s="1460" t="s">
        <v>5197</v>
      </c>
      <c r="LAA1" s="1460" t="s">
        <v>5197</v>
      </c>
      <c r="LAB1" s="1460" t="s">
        <v>5197</v>
      </c>
      <c r="LAC1" s="1460" t="s">
        <v>5197</v>
      </c>
      <c r="LAD1" s="1460" t="s">
        <v>5197</v>
      </c>
      <c r="LAE1" s="1460" t="s">
        <v>5197</v>
      </c>
      <c r="LAF1" s="1460" t="s">
        <v>5197</v>
      </c>
      <c r="LAG1" s="1460" t="s">
        <v>5197</v>
      </c>
      <c r="LAH1" s="1460" t="s">
        <v>5197</v>
      </c>
      <c r="LAI1" s="1460" t="s">
        <v>5197</v>
      </c>
      <c r="LAJ1" s="1460" t="s">
        <v>5197</v>
      </c>
      <c r="LAK1" s="1460" t="s">
        <v>5197</v>
      </c>
      <c r="LAL1" s="1460" t="s">
        <v>5197</v>
      </c>
      <c r="LAM1" s="1460" t="s">
        <v>5197</v>
      </c>
      <c r="LAN1" s="1460" t="s">
        <v>5197</v>
      </c>
      <c r="LAO1" s="1460" t="s">
        <v>5197</v>
      </c>
      <c r="LAP1" s="1460" t="s">
        <v>5197</v>
      </c>
      <c r="LAQ1" s="1460" t="s">
        <v>5197</v>
      </c>
      <c r="LAR1" s="1460" t="s">
        <v>5197</v>
      </c>
      <c r="LAS1" s="1460" t="s">
        <v>5197</v>
      </c>
      <c r="LAT1" s="1460" t="s">
        <v>5197</v>
      </c>
      <c r="LAU1" s="1460" t="s">
        <v>5197</v>
      </c>
      <c r="LAV1" s="1460" t="s">
        <v>5197</v>
      </c>
      <c r="LAW1" s="1460" t="s">
        <v>5197</v>
      </c>
      <c r="LAX1" s="1460" t="s">
        <v>5197</v>
      </c>
      <c r="LAY1" s="1460" t="s">
        <v>5197</v>
      </c>
      <c r="LAZ1" s="1460" t="s">
        <v>5197</v>
      </c>
      <c r="LBA1" s="1460" t="s">
        <v>5197</v>
      </c>
      <c r="LBB1" s="1460" t="s">
        <v>5197</v>
      </c>
      <c r="LBC1" s="1460" t="s">
        <v>5197</v>
      </c>
      <c r="LBD1" s="1460" t="s">
        <v>5197</v>
      </c>
      <c r="LBE1" s="1460" t="s">
        <v>5197</v>
      </c>
      <c r="LBF1" s="1460" t="s">
        <v>5197</v>
      </c>
      <c r="LBG1" s="1460" t="s">
        <v>5197</v>
      </c>
      <c r="LBH1" s="1460" t="s">
        <v>5197</v>
      </c>
      <c r="LBI1" s="1460" t="s">
        <v>5197</v>
      </c>
      <c r="LBJ1" s="1460" t="s">
        <v>5197</v>
      </c>
      <c r="LBK1" s="1460" t="s">
        <v>5197</v>
      </c>
      <c r="LBL1" s="1460" t="s">
        <v>5197</v>
      </c>
      <c r="LBM1" s="1460" t="s">
        <v>5197</v>
      </c>
      <c r="LBN1" s="1460" t="s">
        <v>5197</v>
      </c>
      <c r="LBO1" s="1460" t="s">
        <v>5197</v>
      </c>
      <c r="LBP1" s="1460" t="s">
        <v>5197</v>
      </c>
      <c r="LBQ1" s="1460" t="s">
        <v>5197</v>
      </c>
      <c r="LBR1" s="1460" t="s">
        <v>5197</v>
      </c>
      <c r="LBS1" s="1460" t="s">
        <v>5197</v>
      </c>
      <c r="LBT1" s="1460" t="s">
        <v>5197</v>
      </c>
      <c r="LBU1" s="1460" t="s">
        <v>5197</v>
      </c>
      <c r="LBV1" s="1460" t="s">
        <v>5197</v>
      </c>
      <c r="LBW1" s="1460" t="s">
        <v>5197</v>
      </c>
      <c r="LBX1" s="1460" t="s">
        <v>5197</v>
      </c>
      <c r="LBY1" s="1460" t="s">
        <v>5197</v>
      </c>
      <c r="LBZ1" s="1460" t="s">
        <v>5197</v>
      </c>
      <c r="LCA1" s="1460" t="s">
        <v>5197</v>
      </c>
      <c r="LCB1" s="1460" t="s">
        <v>5197</v>
      </c>
      <c r="LCC1" s="1460" t="s">
        <v>5197</v>
      </c>
      <c r="LCD1" s="1460" t="s">
        <v>5197</v>
      </c>
      <c r="LCE1" s="1460" t="s">
        <v>5197</v>
      </c>
      <c r="LCF1" s="1460" t="s">
        <v>5197</v>
      </c>
      <c r="LCG1" s="1460" t="s">
        <v>5197</v>
      </c>
      <c r="LCH1" s="1460" t="s">
        <v>5197</v>
      </c>
      <c r="LCI1" s="1460" t="s">
        <v>5197</v>
      </c>
      <c r="LCJ1" s="1460" t="s">
        <v>5197</v>
      </c>
      <c r="LCK1" s="1460" t="s">
        <v>5197</v>
      </c>
      <c r="LCL1" s="1460" t="s">
        <v>5197</v>
      </c>
      <c r="LCM1" s="1460" t="s">
        <v>5197</v>
      </c>
      <c r="LCN1" s="1460" t="s">
        <v>5197</v>
      </c>
      <c r="LCO1" s="1460" t="s">
        <v>5197</v>
      </c>
      <c r="LCP1" s="1460" t="s">
        <v>5197</v>
      </c>
      <c r="LCQ1" s="1460" t="s">
        <v>5197</v>
      </c>
      <c r="LCR1" s="1460" t="s">
        <v>5197</v>
      </c>
      <c r="LCS1" s="1460" t="s">
        <v>5197</v>
      </c>
      <c r="LCT1" s="1460" t="s">
        <v>5197</v>
      </c>
      <c r="LCU1" s="1460" t="s">
        <v>5197</v>
      </c>
      <c r="LCV1" s="1460" t="s">
        <v>5197</v>
      </c>
      <c r="LCW1" s="1460" t="s">
        <v>5197</v>
      </c>
      <c r="LCX1" s="1460" t="s">
        <v>5197</v>
      </c>
      <c r="LCY1" s="1460" t="s">
        <v>5197</v>
      </c>
      <c r="LCZ1" s="1460" t="s">
        <v>5197</v>
      </c>
      <c r="LDA1" s="1460" t="s">
        <v>5197</v>
      </c>
      <c r="LDB1" s="1460" t="s">
        <v>5197</v>
      </c>
      <c r="LDC1" s="1460" t="s">
        <v>5197</v>
      </c>
      <c r="LDD1" s="1460" t="s">
        <v>5197</v>
      </c>
      <c r="LDE1" s="1460" t="s">
        <v>5197</v>
      </c>
      <c r="LDF1" s="1460" t="s">
        <v>5197</v>
      </c>
      <c r="LDG1" s="1460" t="s">
        <v>5197</v>
      </c>
      <c r="LDH1" s="1460" t="s">
        <v>5197</v>
      </c>
      <c r="LDI1" s="1460" t="s">
        <v>5197</v>
      </c>
      <c r="LDJ1" s="1460" t="s">
        <v>5197</v>
      </c>
      <c r="LDK1" s="1460" t="s">
        <v>5197</v>
      </c>
      <c r="LDL1" s="1460" t="s">
        <v>5197</v>
      </c>
      <c r="LDM1" s="1460" t="s">
        <v>5197</v>
      </c>
      <c r="LDN1" s="1460" t="s">
        <v>5197</v>
      </c>
      <c r="LDO1" s="1460" t="s">
        <v>5197</v>
      </c>
      <c r="LDP1" s="1460" t="s">
        <v>5197</v>
      </c>
      <c r="LDQ1" s="1460" t="s">
        <v>5197</v>
      </c>
      <c r="LDR1" s="1460" t="s">
        <v>5197</v>
      </c>
      <c r="LDS1" s="1460" t="s">
        <v>5197</v>
      </c>
      <c r="LDT1" s="1460" t="s">
        <v>5197</v>
      </c>
      <c r="LDU1" s="1460" t="s">
        <v>5197</v>
      </c>
      <c r="LDV1" s="1460" t="s">
        <v>5197</v>
      </c>
      <c r="LDW1" s="1460" t="s">
        <v>5197</v>
      </c>
      <c r="LDX1" s="1460" t="s">
        <v>5197</v>
      </c>
      <c r="LDY1" s="1460" t="s">
        <v>5197</v>
      </c>
      <c r="LDZ1" s="1460" t="s">
        <v>5197</v>
      </c>
      <c r="LEA1" s="1460" t="s">
        <v>5197</v>
      </c>
      <c r="LEB1" s="1460" t="s">
        <v>5197</v>
      </c>
      <c r="LEC1" s="1460" t="s">
        <v>5197</v>
      </c>
      <c r="LED1" s="1460" t="s">
        <v>5197</v>
      </c>
      <c r="LEE1" s="1460" t="s">
        <v>5197</v>
      </c>
      <c r="LEF1" s="1460" t="s">
        <v>5197</v>
      </c>
      <c r="LEG1" s="1460" t="s">
        <v>5197</v>
      </c>
      <c r="LEH1" s="1460" t="s">
        <v>5197</v>
      </c>
      <c r="LEI1" s="1460" t="s">
        <v>5197</v>
      </c>
      <c r="LEJ1" s="1460" t="s">
        <v>5197</v>
      </c>
      <c r="LEK1" s="1460" t="s">
        <v>5197</v>
      </c>
      <c r="LEL1" s="1460" t="s">
        <v>5197</v>
      </c>
      <c r="LEM1" s="1460" t="s">
        <v>5197</v>
      </c>
      <c r="LEN1" s="1460" t="s">
        <v>5197</v>
      </c>
      <c r="LEO1" s="1460" t="s">
        <v>5197</v>
      </c>
      <c r="LEP1" s="1460" t="s">
        <v>5197</v>
      </c>
      <c r="LEQ1" s="1460" t="s">
        <v>5197</v>
      </c>
      <c r="LER1" s="1460" t="s">
        <v>5197</v>
      </c>
      <c r="LES1" s="1460" t="s">
        <v>5197</v>
      </c>
      <c r="LET1" s="1460" t="s">
        <v>5197</v>
      </c>
      <c r="LEU1" s="1460" t="s">
        <v>5197</v>
      </c>
      <c r="LEV1" s="1460" t="s">
        <v>5197</v>
      </c>
      <c r="LEW1" s="1460" t="s">
        <v>5197</v>
      </c>
      <c r="LEX1" s="1460" t="s">
        <v>5197</v>
      </c>
      <c r="LEY1" s="1460" t="s">
        <v>5197</v>
      </c>
      <c r="LEZ1" s="1460" t="s">
        <v>5197</v>
      </c>
      <c r="LFA1" s="1460" t="s">
        <v>5197</v>
      </c>
      <c r="LFB1" s="1460" t="s">
        <v>5197</v>
      </c>
      <c r="LFC1" s="1460" t="s">
        <v>5197</v>
      </c>
      <c r="LFD1" s="1460" t="s">
        <v>5197</v>
      </c>
      <c r="LFE1" s="1460" t="s">
        <v>5197</v>
      </c>
      <c r="LFF1" s="1460" t="s">
        <v>5197</v>
      </c>
      <c r="LFG1" s="1460" t="s">
        <v>5197</v>
      </c>
      <c r="LFH1" s="1460" t="s">
        <v>5197</v>
      </c>
      <c r="LFI1" s="1460" t="s">
        <v>5197</v>
      </c>
      <c r="LFJ1" s="1460" t="s">
        <v>5197</v>
      </c>
      <c r="LFK1" s="1460" t="s">
        <v>5197</v>
      </c>
      <c r="LFL1" s="1460" t="s">
        <v>5197</v>
      </c>
      <c r="LFM1" s="1460" t="s">
        <v>5197</v>
      </c>
      <c r="LFN1" s="1460" t="s">
        <v>5197</v>
      </c>
      <c r="LFO1" s="1460" t="s">
        <v>5197</v>
      </c>
      <c r="LFP1" s="1460" t="s">
        <v>5197</v>
      </c>
      <c r="LFQ1" s="1460" t="s">
        <v>5197</v>
      </c>
      <c r="LFR1" s="1460" t="s">
        <v>5197</v>
      </c>
      <c r="LFS1" s="1460" t="s">
        <v>5197</v>
      </c>
      <c r="LFT1" s="1460" t="s">
        <v>5197</v>
      </c>
      <c r="LFU1" s="1460" t="s">
        <v>5197</v>
      </c>
      <c r="LFV1" s="1460" t="s">
        <v>5197</v>
      </c>
      <c r="LFW1" s="1460" t="s">
        <v>5197</v>
      </c>
      <c r="LFX1" s="1460" t="s">
        <v>5197</v>
      </c>
      <c r="LFY1" s="1460" t="s">
        <v>5197</v>
      </c>
      <c r="LFZ1" s="1460" t="s">
        <v>5197</v>
      </c>
      <c r="LGA1" s="1460" t="s">
        <v>5197</v>
      </c>
      <c r="LGB1" s="1460" t="s">
        <v>5197</v>
      </c>
      <c r="LGC1" s="1460" t="s">
        <v>5197</v>
      </c>
      <c r="LGD1" s="1460" t="s">
        <v>5197</v>
      </c>
      <c r="LGE1" s="1460" t="s">
        <v>5197</v>
      </c>
      <c r="LGF1" s="1460" t="s">
        <v>5197</v>
      </c>
      <c r="LGG1" s="1460" t="s">
        <v>5197</v>
      </c>
      <c r="LGH1" s="1460" t="s">
        <v>5197</v>
      </c>
      <c r="LGI1" s="1460" t="s">
        <v>5197</v>
      </c>
      <c r="LGJ1" s="1460" t="s">
        <v>5197</v>
      </c>
      <c r="LGK1" s="1460" t="s">
        <v>5197</v>
      </c>
      <c r="LGL1" s="1460" t="s">
        <v>5197</v>
      </c>
      <c r="LGM1" s="1460" t="s">
        <v>5197</v>
      </c>
      <c r="LGN1" s="1460" t="s">
        <v>5197</v>
      </c>
      <c r="LGO1" s="1460" t="s">
        <v>5197</v>
      </c>
      <c r="LGP1" s="1460" t="s">
        <v>5197</v>
      </c>
      <c r="LGQ1" s="1460" t="s">
        <v>5197</v>
      </c>
      <c r="LGR1" s="1460" t="s">
        <v>5197</v>
      </c>
      <c r="LGS1" s="1460" t="s">
        <v>5197</v>
      </c>
      <c r="LGT1" s="1460" t="s">
        <v>5197</v>
      </c>
      <c r="LGU1" s="1460" t="s">
        <v>5197</v>
      </c>
      <c r="LGV1" s="1460" t="s">
        <v>5197</v>
      </c>
      <c r="LGW1" s="1460" t="s">
        <v>5197</v>
      </c>
      <c r="LGX1" s="1460" t="s">
        <v>5197</v>
      </c>
      <c r="LGY1" s="1460" t="s">
        <v>5197</v>
      </c>
      <c r="LGZ1" s="1460" t="s">
        <v>5197</v>
      </c>
      <c r="LHA1" s="1460" t="s">
        <v>5197</v>
      </c>
      <c r="LHB1" s="1460" t="s">
        <v>5197</v>
      </c>
      <c r="LHC1" s="1460" t="s">
        <v>5197</v>
      </c>
      <c r="LHD1" s="1460" t="s">
        <v>5197</v>
      </c>
      <c r="LHE1" s="1460" t="s">
        <v>5197</v>
      </c>
      <c r="LHF1" s="1460" t="s">
        <v>5197</v>
      </c>
      <c r="LHG1" s="1460" t="s">
        <v>5197</v>
      </c>
      <c r="LHH1" s="1460" t="s">
        <v>5197</v>
      </c>
      <c r="LHI1" s="1460" t="s">
        <v>5197</v>
      </c>
      <c r="LHJ1" s="1460" t="s">
        <v>5197</v>
      </c>
      <c r="LHK1" s="1460" t="s">
        <v>5197</v>
      </c>
      <c r="LHL1" s="1460" t="s">
        <v>5197</v>
      </c>
      <c r="LHM1" s="1460" t="s">
        <v>5197</v>
      </c>
      <c r="LHN1" s="1460" t="s">
        <v>5197</v>
      </c>
      <c r="LHO1" s="1460" t="s">
        <v>5197</v>
      </c>
      <c r="LHP1" s="1460" t="s">
        <v>5197</v>
      </c>
      <c r="LHQ1" s="1460" t="s">
        <v>5197</v>
      </c>
      <c r="LHR1" s="1460" t="s">
        <v>5197</v>
      </c>
      <c r="LHS1" s="1460" t="s">
        <v>5197</v>
      </c>
      <c r="LHT1" s="1460" t="s">
        <v>5197</v>
      </c>
      <c r="LHU1" s="1460" t="s">
        <v>5197</v>
      </c>
      <c r="LHV1" s="1460" t="s">
        <v>5197</v>
      </c>
      <c r="LHW1" s="1460" t="s">
        <v>5197</v>
      </c>
      <c r="LHX1" s="1460" t="s">
        <v>5197</v>
      </c>
      <c r="LHY1" s="1460" t="s">
        <v>5197</v>
      </c>
      <c r="LHZ1" s="1460" t="s">
        <v>5197</v>
      </c>
      <c r="LIA1" s="1460" t="s">
        <v>5197</v>
      </c>
      <c r="LIB1" s="1460" t="s">
        <v>5197</v>
      </c>
      <c r="LIC1" s="1460" t="s">
        <v>5197</v>
      </c>
      <c r="LID1" s="1460" t="s">
        <v>5197</v>
      </c>
      <c r="LIE1" s="1460" t="s">
        <v>5197</v>
      </c>
      <c r="LIF1" s="1460" t="s">
        <v>5197</v>
      </c>
      <c r="LIG1" s="1460" t="s">
        <v>5197</v>
      </c>
      <c r="LIH1" s="1460" t="s">
        <v>5197</v>
      </c>
      <c r="LII1" s="1460" t="s">
        <v>5197</v>
      </c>
      <c r="LIJ1" s="1460" t="s">
        <v>5197</v>
      </c>
      <c r="LIK1" s="1460" t="s">
        <v>5197</v>
      </c>
      <c r="LIL1" s="1460" t="s">
        <v>5197</v>
      </c>
      <c r="LIM1" s="1460" t="s">
        <v>5197</v>
      </c>
      <c r="LIN1" s="1460" t="s">
        <v>5197</v>
      </c>
      <c r="LIO1" s="1460" t="s">
        <v>5197</v>
      </c>
      <c r="LIP1" s="1460" t="s">
        <v>5197</v>
      </c>
      <c r="LIQ1" s="1460" t="s">
        <v>5197</v>
      </c>
      <c r="LIR1" s="1460" t="s">
        <v>5197</v>
      </c>
      <c r="LIS1" s="1460" t="s">
        <v>5197</v>
      </c>
      <c r="LIT1" s="1460" t="s">
        <v>5197</v>
      </c>
      <c r="LIU1" s="1460" t="s">
        <v>5197</v>
      </c>
      <c r="LIV1" s="1460" t="s">
        <v>5197</v>
      </c>
      <c r="LIW1" s="1460" t="s">
        <v>5197</v>
      </c>
      <c r="LIX1" s="1460" t="s">
        <v>5197</v>
      </c>
      <c r="LIY1" s="1460" t="s">
        <v>5197</v>
      </c>
      <c r="LIZ1" s="1460" t="s">
        <v>5197</v>
      </c>
      <c r="LJA1" s="1460" t="s">
        <v>5197</v>
      </c>
      <c r="LJB1" s="1460" t="s">
        <v>5197</v>
      </c>
      <c r="LJC1" s="1460" t="s">
        <v>5197</v>
      </c>
      <c r="LJD1" s="1460" t="s">
        <v>5197</v>
      </c>
      <c r="LJE1" s="1460" t="s">
        <v>5197</v>
      </c>
      <c r="LJF1" s="1460" t="s">
        <v>5197</v>
      </c>
      <c r="LJG1" s="1460" t="s">
        <v>5197</v>
      </c>
      <c r="LJH1" s="1460" t="s">
        <v>5197</v>
      </c>
      <c r="LJI1" s="1460" t="s">
        <v>5197</v>
      </c>
      <c r="LJJ1" s="1460" t="s">
        <v>5197</v>
      </c>
      <c r="LJK1" s="1460" t="s">
        <v>5197</v>
      </c>
      <c r="LJL1" s="1460" t="s">
        <v>5197</v>
      </c>
      <c r="LJM1" s="1460" t="s">
        <v>5197</v>
      </c>
      <c r="LJN1" s="1460" t="s">
        <v>5197</v>
      </c>
      <c r="LJO1" s="1460" t="s">
        <v>5197</v>
      </c>
      <c r="LJP1" s="1460" t="s">
        <v>5197</v>
      </c>
      <c r="LJQ1" s="1460" t="s">
        <v>5197</v>
      </c>
      <c r="LJR1" s="1460" t="s">
        <v>5197</v>
      </c>
      <c r="LJS1" s="1460" t="s">
        <v>5197</v>
      </c>
      <c r="LJT1" s="1460" t="s">
        <v>5197</v>
      </c>
      <c r="LJU1" s="1460" t="s">
        <v>5197</v>
      </c>
      <c r="LJV1" s="1460" t="s">
        <v>5197</v>
      </c>
      <c r="LJW1" s="1460" t="s">
        <v>5197</v>
      </c>
      <c r="LJX1" s="1460" t="s">
        <v>5197</v>
      </c>
      <c r="LJY1" s="1460" t="s">
        <v>5197</v>
      </c>
      <c r="LJZ1" s="1460" t="s">
        <v>5197</v>
      </c>
      <c r="LKA1" s="1460" t="s">
        <v>5197</v>
      </c>
      <c r="LKB1" s="1460" t="s">
        <v>5197</v>
      </c>
      <c r="LKC1" s="1460" t="s">
        <v>5197</v>
      </c>
      <c r="LKD1" s="1460" t="s">
        <v>5197</v>
      </c>
      <c r="LKE1" s="1460" t="s">
        <v>5197</v>
      </c>
      <c r="LKF1" s="1460" t="s">
        <v>5197</v>
      </c>
      <c r="LKG1" s="1460" t="s">
        <v>5197</v>
      </c>
      <c r="LKH1" s="1460" t="s">
        <v>5197</v>
      </c>
      <c r="LKI1" s="1460" t="s">
        <v>5197</v>
      </c>
      <c r="LKJ1" s="1460" t="s">
        <v>5197</v>
      </c>
      <c r="LKK1" s="1460" t="s">
        <v>5197</v>
      </c>
      <c r="LKL1" s="1460" t="s">
        <v>5197</v>
      </c>
      <c r="LKM1" s="1460" t="s">
        <v>5197</v>
      </c>
      <c r="LKN1" s="1460" t="s">
        <v>5197</v>
      </c>
      <c r="LKO1" s="1460" t="s">
        <v>5197</v>
      </c>
      <c r="LKP1" s="1460" t="s">
        <v>5197</v>
      </c>
      <c r="LKQ1" s="1460" t="s">
        <v>5197</v>
      </c>
      <c r="LKR1" s="1460" t="s">
        <v>5197</v>
      </c>
      <c r="LKS1" s="1460" t="s">
        <v>5197</v>
      </c>
      <c r="LKT1" s="1460" t="s">
        <v>5197</v>
      </c>
      <c r="LKU1" s="1460" t="s">
        <v>5197</v>
      </c>
      <c r="LKV1" s="1460" t="s">
        <v>5197</v>
      </c>
      <c r="LKW1" s="1460" t="s">
        <v>5197</v>
      </c>
      <c r="LKX1" s="1460" t="s">
        <v>5197</v>
      </c>
      <c r="LKY1" s="1460" t="s">
        <v>5197</v>
      </c>
      <c r="LKZ1" s="1460" t="s">
        <v>5197</v>
      </c>
      <c r="LLA1" s="1460" t="s">
        <v>5197</v>
      </c>
      <c r="LLB1" s="1460" t="s">
        <v>5197</v>
      </c>
      <c r="LLC1" s="1460" t="s">
        <v>5197</v>
      </c>
      <c r="LLD1" s="1460" t="s">
        <v>5197</v>
      </c>
      <c r="LLE1" s="1460" t="s">
        <v>5197</v>
      </c>
      <c r="LLF1" s="1460" t="s">
        <v>5197</v>
      </c>
      <c r="LLG1" s="1460" t="s">
        <v>5197</v>
      </c>
      <c r="LLH1" s="1460" t="s">
        <v>5197</v>
      </c>
      <c r="LLI1" s="1460" t="s">
        <v>5197</v>
      </c>
      <c r="LLJ1" s="1460" t="s">
        <v>5197</v>
      </c>
      <c r="LLK1" s="1460" t="s">
        <v>5197</v>
      </c>
      <c r="LLL1" s="1460" t="s">
        <v>5197</v>
      </c>
      <c r="LLM1" s="1460" t="s">
        <v>5197</v>
      </c>
      <c r="LLN1" s="1460" t="s">
        <v>5197</v>
      </c>
      <c r="LLO1" s="1460" t="s">
        <v>5197</v>
      </c>
      <c r="LLP1" s="1460" t="s">
        <v>5197</v>
      </c>
      <c r="LLQ1" s="1460" t="s">
        <v>5197</v>
      </c>
      <c r="LLR1" s="1460" t="s">
        <v>5197</v>
      </c>
      <c r="LLS1" s="1460" t="s">
        <v>5197</v>
      </c>
      <c r="LLT1" s="1460" t="s">
        <v>5197</v>
      </c>
      <c r="LLU1" s="1460" t="s">
        <v>5197</v>
      </c>
      <c r="LLV1" s="1460" t="s">
        <v>5197</v>
      </c>
      <c r="LLW1" s="1460" t="s">
        <v>5197</v>
      </c>
      <c r="LLX1" s="1460" t="s">
        <v>5197</v>
      </c>
      <c r="LLY1" s="1460" t="s">
        <v>5197</v>
      </c>
      <c r="LLZ1" s="1460" t="s">
        <v>5197</v>
      </c>
      <c r="LMA1" s="1460" t="s">
        <v>5197</v>
      </c>
      <c r="LMB1" s="1460" t="s">
        <v>5197</v>
      </c>
      <c r="LMC1" s="1460" t="s">
        <v>5197</v>
      </c>
      <c r="LMD1" s="1460" t="s">
        <v>5197</v>
      </c>
      <c r="LME1" s="1460" t="s">
        <v>5197</v>
      </c>
      <c r="LMF1" s="1460" t="s">
        <v>5197</v>
      </c>
      <c r="LMG1" s="1460" t="s">
        <v>5197</v>
      </c>
      <c r="LMH1" s="1460" t="s">
        <v>5197</v>
      </c>
      <c r="LMI1" s="1460" t="s">
        <v>5197</v>
      </c>
      <c r="LMJ1" s="1460" t="s">
        <v>5197</v>
      </c>
      <c r="LMK1" s="1460" t="s">
        <v>5197</v>
      </c>
      <c r="LML1" s="1460" t="s">
        <v>5197</v>
      </c>
      <c r="LMM1" s="1460" t="s">
        <v>5197</v>
      </c>
      <c r="LMN1" s="1460" t="s">
        <v>5197</v>
      </c>
      <c r="LMO1" s="1460" t="s">
        <v>5197</v>
      </c>
      <c r="LMP1" s="1460" t="s">
        <v>5197</v>
      </c>
      <c r="LMQ1" s="1460" t="s">
        <v>5197</v>
      </c>
      <c r="LMR1" s="1460" t="s">
        <v>5197</v>
      </c>
      <c r="LMS1" s="1460" t="s">
        <v>5197</v>
      </c>
      <c r="LMT1" s="1460" t="s">
        <v>5197</v>
      </c>
      <c r="LMU1" s="1460" t="s">
        <v>5197</v>
      </c>
      <c r="LMV1" s="1460" t="s">
        <v>5197</v>
      </c>
      <c r="LMW1" s="1460" t="s">
        <v>5197</v>
      </c>
      <c r="LMX1" s="1460" t="s">
        <v>5197</v>
      </c>
      <c r="LMY1" s="1460" t="s">
        <v>5197</v>
      </c>
      <c r="LMZ1" s="1460" t="s">
        <v>5197</v>
      </c>
      <c r="LNA1" s="1460" t="s">
        <v>5197</v>
      </c>
      <c r="LNB1" s="1460" t="s">
        <v>5197</v>
      </c>
      <c r="LNC1" s="1460" t="s">
        <v>5197</v>
      </c>
      <c r="LND1" s="1460" t="s">
        <v>5197</v>
      </c>
      <c r="LNE1" s="1460" t="s">
        <v>5197</v>
      </c>
      <c r="LNF1" s="1460" t="s">
        <v>5197</v>
      </c>
      <c r="LNG1" s="1460" t="s">
        <v>5197</v>
      </c>
      <c r="LNH1" s="1460" t="s">
        <v>5197</v>
      </c>
      <c r="LNI1" s="1460" t="s">
        <v>5197</v>
      </c>
      <c r="LNJ1" s="1460" t="s">
        <v>5197</v>
      </c>
      <c r="LNK1" s="1460" t="s">
        <v>5197</v>
      </c>
      <c r="LNL1" s="1460" t="s">
        <v>5197</v>
      </c>
      <c r="LNM1" s="1460" t="s">
        <v>5197</v>
      </c>
      <c r="LNN1" s="1460" t="s">
        <v>5197</v>
      </c>
      <c r="LNO1" s="1460" t="s">
        <v>5197</v>
      </c>
      <c r="LNP1" s="1460" t="s">
        <v>5197</v>
      </c>
      <c r="LNQ1" s="1460" t="s">
        <v>5197</v>
      </c>
      <c r="LNR1" s="1460" t="s">
        <v>5197</v>
      </c>
      <c r="LNS1" s="1460" t="s">
        <v>5197</v>
      </c>
      <c r="LNT1" s="1460" t="s">
        <v>5197</v>
      </c>
      <c r="LNU1" s="1460" t="s">
        <v>5197</v>
      </c>
      <c r="LNV1" s="1460" t="s">
        <v>5197</v>
      </c>
      <c r="LNW1" s="1460" t="s">
        <v>5197</v>
      </c>
      <c r="LNX1" s="1460" t="s">
        <v>5197</v>
      </c>
      <c r="LNY1" s="1460" t="s">
        <v>5197</v>
      </c>
      <c r="LNZ1" s="1460" t="s">
        <v>5197</v>
      </c>
      <c r="LOA1" s="1460" t="s">
        <v>5197</v>
      </c>
      <c r="LOB1" s="1460" t="s">
        <v>5197</v>
      </c>
      <c r="LOC1" s="1460" t="s">
        <v>5197</v>
      </c>
      <c r="LOD1" s="1460" t="s">
        <v>5197</v>
      </c>
      <c r="LOE1" s="1460" t="s">
        <v>5197</v>
      </c>
      <c r="LOF1" s="1460" t="s">
        <v>5197</v>
      </c>
      <c r="LOG1" s="1460" t="s">
        <v>5197</v>
      </c>
      <c r="LOH1" s="1460" t="s">
        <v>5197</v>
      </c>
      <c r="LOI1" s="1460" t="s">
        <v>5197</v>
      </c>
      <c r="LOJ1" s="1460" t="s">
        <v>5197</v>
      </c>
      <c r="LOK1" s="1460" t="s">
        <v>5197</v>
      </c>
      <c r="LOL1" s="1460" t="s">
        <v>5197</v>
      </c>
      <c r="LOM1" s="1460" t="s">
        <v>5197</v>
      </c>
      <c r="LON1" s="1460" t="s">
        <v>5197</v>
      </c>
      <c r="LOO1" s="1460" t="s">
        <v>5197</v>
      </c>
      <c r="LOP1" s="1460" t="s">
        <v>5197</v>
      </c>
      <c r="LOQ1" s="1460" t="s">
        <v>5197</v>
      </c>
      <c r="LOR1" s="1460" t="s">
        <v>5197</v>
      </c>
      <c r="LOS1" s="1460" t="s">
        <v>5197</v>
      </c>
      <c r="LOT1" s="1460" t="s">
        <v>5197</v>
      </c>
      <c r="LOU1" s="1460" t="s">
        <v>5197</v>
      </c>
      <c r="LOV1" s="1460" t="s">
        <v>5197</v>
      </c>
      <c r="LOW1" s="1460" t="s">
        <v>5197</v>
      </c>
      <c r="LOX1" s="1460" t="s">
        <v>5197</v>
      </c>
      <c r="LOY1" s="1460" t="s">
        <v>5197</v>
      </c>
      <c r="LOZ1" s="1460" t="s">
        <v>5197</v>
      </c>
      <c r="LPA1" s="1460" t="s">
        <v>5197</v>
      </c>
      <c r="LPB1" s="1460" t="s">
        <v>5197</v>
      </c>
      <c r="LPC1" s="1460" t="s">
        <v>5197</v>
      </c>
      <c r="LPD1" s="1460" t="s">
        <v>5197</v>
      </c>
      <c r="LPE1" s="1460" t="s">
        <v>5197</v>
      </c>
      <c r="LPF1" s="1460" t="s">
        <v>5197</v>
      </c>
      <c r="LPG1" s="1460" t="s">
        <v>5197</v>
      </c>
      <c r="LPH1" s="1460" t="s">
        <v>5197</v>
      </c>
      <c r="LPI1" s="1460" t="s">
        <v>5197</v>
      </c>
      <c r="LPJ1" s="1460" t="s">
        <v>5197</v>
      </c>
      <c r="LPK1" s="1460" t="s">
        <v>5197</v>
      </c>
      <c r="LPL1" s="1460" t="s">
        <v>5197</v>
      </c>
      <c r="LPM1" s="1460" t="s">
        <v>5197</v>
      </c>
      <c r="LPN1" s="1460" t="s">
        <v>5197</v>
      </c>
      <c r="LPO1" s="1460" t="s">
        <v>5197</v>
      </c>
      <c r="LPP1" s="1460" t="s">
        <v>5197</v>
      </c>
      <c r="LPQ1" s="1460" t="s">
        <v>5197</v>
      </c>
      <c r="LPR1" s="1460" t="s">
        <v>5197</v>
      </c>
      <c r="LPS1" s="1460" t="s">
        <v>5197</v>
      </c>
      <c r="LPT1" s="1460" t="s">
        <v>5197</v>
      </c>
      <c r="LPU1" s="1460" t="s">
        <v>5197</v>
      </c>
      <c r="LPV1" s="1460" t="s">
        <v>5197</v>
      </c>
      <c r="LPW1" s="1460" t="s">
        <v>5197</v>
      </c>
      <c r="LPX1" s="1460" t="s">
        <v>5197</v>
      </c>
      <c r="LPY1" s="1460" t="s">
        <v>5197</v>
      </c>
      <c r="LPZ1" s="1460" t="s">
        <v>5197</v>
      </c>
      <c r="LQA1" s="1460" t="s">
        <v>5197</v>
      </c>
      <c r="LQB1" s="1460" t="s">
        <v>5197</v>
      </c>
      <c r="LQC1" s="1460" t="s">
        <v>5197</v>
      </c>
      <c r="LQD1" s="1460" t="s">
        <v>5197</v>
      </c>
      <c r="LQE1" s="1460" t="s">
        <v>5197</v>
      </c>
      <c r="LQF1" s="1460" t="s">
        <v>5197</v>
      </c>
      <c r="LQG1" s="1460" t="s">
        <v>5197</v>
      </c>
      <c r="LQH1" s="1460" t="s">
        <v>5197</v>
      </c>
      <c r="LQI1" s="1460" t="s">
        <v>5197</v>
      </c>
      <c r="LQJ1" s="1460" t="s">
        <v>5197</v>
      </c>
      <c r="LQK1" s="1460" t="s">
        <v>5197</v>
      </c>
      <c r="LQL1" s="1460" t="s">
        <v>5197</v>
      </c>
      <c r="LQM1" s="1460" t="s">
        <v>5197</v>
      </c>
      <c r="LQN1" s="1460" t="s">
        <v>5197</v>
      </c>
      <c r="LQO1" s="1460" t="s">
        <v>5197</v>
      </c>
      <c r="LQP1" s="1460" t="s">
        <v>5197</v>
      </c>
      <c r="LQQ1" s="1460" t="s">
        <v>5197</v>
      </c>
      <c r="LQR1" s="1460" t="s">
        <v>5197</v>
      </c>
      <c r="LQS1" s="1460" t="s">
        <v>5197</v>
      </c>
      <c r="LQT1" s="1460" t="s">
        <v>5197</v>
      </c>
      <c r="LQU1" s="1460" t="s">
        <v>5197</v>
      </c>
      <c r="LQV1" s="1460" t="s">
        <v>5197</v>
      </c>
      <c r="LQW1" s="1460" t="s">
        <v>5197</v>
      </c>
      <c r="LQX1" s="1460" t="s">
        <v>5197</v>
      </c>
      <c r="LQY1" s="1460" t="s">
        <v>5197</v>
      </c>
      <c r="LQZ1" s="1460" t="s">
        <v>5197</v>
      </c>
      <c r="LRA1" s="1460" t="s">
        <v>5197</v>
      </c>
      <c r="LRB1" s="1460" t="s">
        <v>5197</v>
      </c>
      <c r="LRC1" s="1460" t="s">
        <v>5197</v>
      </c>
      <c r="LRD1" s="1460" t="s">
        <v>5197</v>
      </c>
      <c r="LRE1" s="1460" t="s">
        <v>5197</v>
      </c>
      <c r="LRF1" s="1460" t="s">
        <v>5197</v>
      </c>
      <c r="LRG1" s="1460" t="s">
        <v>5197</v>
      </c>
      <c r="LRH1" s="1460" t="s">
        <v>5197</v>
      </c>
      <c r="LRI1" s="1460" t="s">
        <v>5197</v>
      </c>
      <c r="LRJ1" s="1460" t="s">
        <v>5197</v>
      </c>
      <c r="LRK1" s="1460" t="s">
        <v>5197</v>
      </c>
      <c r="LRL1" s="1460" t="s">
        <v>5197</v>
      </c>
      <c r="LRM1" s="1460" t="s">
        <v>5197</v>
      </c>
      <c r="LRN1" s="1460" t="s">
        <v>5197</v>
      </c>
      <c r="LRO1" s="1460" t="s">
        <v>5197</v>
      </c>
      <c r="LRP1" s="1460" t="s">
        <v>5197</v>
      </c>
      <c r="LRQ1" s="1460" t="s">
        <v>5197</v>
      </c>
      <c r="LRR1" s="1460" t="s">
        <v>5197</v>
      </c>
      <c r="LRS1" s="1460" t="s">
        <v>5197</v>
      </c>
      <c r="LRT1" s="1460" t="s">
        <v>5197</v>
      </c>
      <c r="LRU1" s="1460" t="s">
        <v>5197</v>
      </c>
      <c r="LRV1" s="1460" t="s">
        <v>5197</v>
      </c>
      <c r="LRW1" s="1460" t="s">
        <v>5197</v>
      </c>
      <c r="LRX1" s="1460" t="s">
        <v>5197</v>
      </c>
      <c r="LRY1" s="1460" t="s">
        <v>5197</v>
      </c>
      <c r="LRZ1" s="1460" t="s">
        <v>5197</v>
      </c>
      <c r="LSA1" s="1460" t="s">
        <v>5197</v>
      </c>
      <c r="LSB1" s="1460" t="s">
        <v>5197</v>
      </c>
      <c r="LSC1" s="1460" t="s">
        <v>5197</v>
      </c>
      <c r="LSD1" s="1460" t="s">
        <v>5197</v>
      </c>
      <c r="LSE1" s="1460" t="s">
        <v>5197</v>
      </c>
      <c r="LSF1" s="1460" t="s">
        <v>5197</v>
      </c>
      <c r="LSG1" s="1460" t="s">
        <v>5197</v>
      </c>
      <c r="LSH1" s="1460" t="s">
        <v>5197</v>
      </c>
      <c r="LSI1" s="1460" t="s">
        <v>5197</v>
      </c>
      <c r="LSJ1" s="1460" t="s">
        <v>5197</v>
      </c>
      <c r="LSK1" s="1460" t="s">
        <v>5197</v>
      </c>
      <c r="LSL1" s="1460" t="s">
        <v>5197</v>
      </c>
      <c r="LSM1" s="1460" t="s">
        <v>5197</v>
      </c>
      <c r="LSN1" s="1460" t="s">
        <v>5197</v>
      </c>
      <c r="LSO1" s="1460" t="s">
        <v>5197</v>
      </c>
      <c r="LSP1" s="1460" t="s">
        <v>5197</v>
      </c>
      <c r="LSQ1" s="1460" t="s">
        <v>5197</v>
      </c>
      <c r="LSR1" s="1460" t="s">
        <v>5197</v>
      </c>
      <c r="LSS1" s="1460" t="s">
        <v>5197</v>
      </c>
      <c r="LST1" s="1460" t="s">
        <v>5197</v>
      </c>
      <c r="LSU1" s="1460" t="s">
        <v>5197</v>
      </c>
      <c r="LSV1" s="1460" t="s">
        <v>5197</v>
      </c>
      <c r="LSW1" s="1460" t="s">
        <v>5197</v>
      </c>
      <c r="LSX1" s="1460" t="s">
        <v>5197</v>
      </c>
      <c r="LSY1" s="1460" t="s">
        <v>5197</v>
      </c>
      <c r="LSZ1" s="1460" t="s">
        <v>5197</v>
      </c>
      <c r="LTA1" s="1460" t="s">
        <v>5197</v>
      </c>
      <c r="LTB1" s="1460" t="s">
        <v>5197</v>
      </c>
      <c r="LTC1" s="1460" t="s">
        <v>5197</v>
      </c>
      <c r="LTD1" s="1460" t="s">
        <v>5197</v>
      </c>
      <c r="LTE1" s="1460" t="s">
        <v>5197</v>
      </c>
      <c r="LTF1" s="1460" t="s">
        <v>5197</v>
      </c>
      <c r="LTG1" s="1460" t="s">
        <v>5197</v>
      </c>
      <c r="LTH1" s="1460" t="s">
        <v>5197</v>
      </c>
      <c r="LTI1" s="1460" t="s">
        <v>5197</v>
      </c>
      <c r="LTJ1" s="1460" t="s">
        <v>5197</v>
      </c>
      <c r="LTK1" s="1460" t="s">
        <v>5197</v>
      </c>
      <c r="LTL1" s="1460" t="s">
        <v>5197</v>
      </c>
      <c r="LTM1" s="1460" t="s">
        <v>5197</v>
      </c>
      <c r="LTN1" s="1460" t="s">
        <v>5197</v>
      </c>
      <c r="LTO1" s="1460" t="s">
        <v>5197</v>
      </c>
      <c r="LTP1" s="1460" t="s">
        <v>5197</v>
      </c>
      <c r="LTQ1" s="1460" t="s">
        <v>5197</v>
      </c>
      <c r="LTR1" s="1460" t="s">
        <v>5197</v>
      </c>
      <c r="LTS1" s="1460" t="s">
        <v>5197</v>
      </c>
      <c r="LTT1" s="1460" t="s">
        <v>5197</v>
      </c>
      <c r="LTU1" s="1460" t="s">
        <v>5197</v>
      </c>
      <c r="LTV1" s="1460" t="s">
        <v>5197</v>
      </c>
      <c r="LTW1" s="1460" t="s">
        <v>5197</v>
      </c>
      <c r="LTX1" s="1460" t="s">
        <v>5197</v>
      </c>
      <c r="LTY1" s="1460" t="s">
        <v>5197</v>
      </c>
      <c r="LTZ1" s="1460" t="s">
        <v>5197</v>
      </c>
      <c r="LUA1" s="1460" t="s">
        <v>5197</v>
      </c>
      <c r="LUB1" s="1460" t="s">
        <v>5197</v>
      </c>
      <c r="LUC1" s="1460" t="s">
        <v>5197</v>
      </c>
      <c r="LUD1" s="1460" t="s">
        <v>5197</v>
      </c>
      <c r="LUE1" s="1460" t="s">
        <v>5197</v>
      </c>
      <c r="LUF1" s="1460" t="s">
        <v>5197</v>
      </c>
      <c r="LUG1" s="1460" t="s">
        <v>5197</v>
      </c>
      <c r="LUH1" s="1460" t="s">
        <v>5197</v>
      </c>
      <c r="LUI1" s="1460" t="s">
        <v>5197</v>
      </c>
      <c r="LUJ1" s="1460" t="s">
        <v>5197</v>
      </c>
      <c r="LUK1" s="1460" t="s">
        <v>5197</v>
      </c>
      <c r="LUL1" s="1460" t="s">
        <v>5197</v>
      </c>
      <c r="LUM1" s="1460" t="s">
        <v>5197</v>
      </c>
      <c r="LUN1" s="1460" t="s">
        <v>5197</v>
      </c>
      <c r="LUO1" s="1460" t="s">
        <v>5197</v>
      </c>
      <c r="LUP1" s="1460" t="s">
        <v>5197</v>
      </c>
      <c r="LUQ1" s="1460" t="s">
        <v>5197</v>
      </c>
      <c r="LUR1" s="1460" t="s">
        <v>5197</v>
      </c>
      <c r="LUS1" s="1460" t="s">
        <v>5197</v>
      </c>
      <c r="LUT1" s="1460" t="s">
        <v>5197</v>
      </c>
      <c r="LUU1" s="1460" t="s">
        <v>5197</v>
      </c>
      <c r="LUV1" s="1460" t="s">
        <v>5197</v>
      </c>
      <c r="LUW1" s="1460" t="s">
        <v>5197</v>
      </c>
      <c r="LUX1" s="1460" t="s">
        <v>5197</v>
      </c>
      <c r="LUY1" s="1460" t="s">
        <v>5197</v>
      </c>
      <c r="LUZ1" s="1460" t="s">
        <v>5197</v>
      </c>
      <c r="LVA1" s="1460" t="s">
        <v>5197</v>
      </c>
      <c r="LVB1" s="1460" t="s">
        <v>5197</v>
      </c>
      <c r="LVC1" s="1460" t="s">
        <v>5197</v>
      </c>
      <c r="LVD1" s="1460" t="s">
        <v>5197</v>
      </c>
      <c r="LVE1" s="1460" t="s">
        <v>5197</v>
      </c>
      <c r="LVF1" s="1460" t="s">
        <v>5197</v>
      </c>
      <c r="LVG1" s="1460" t="s">
        <v>5197</v>
      </c>
      <c r="LVH1" s="1460" t="s">
        <v>5197</v>
      </c>
      <c r="LVI1" s="1460" t="s">
        <v>5197</v>
      </c>
      <c r="LVJ1" s="1460" t="s">
        <v>5197</v>
      </c>
      <c r="LVK1" s="1460" t="s">
        <v>5197</v>
      </c>
      <c r="LVL1" s="1460" t="s">
        <v>5197</v>
      </c>
      <c r="LVM1" s="1460" t="s">
        <v>5197</v>
      </c>
      <c r="LVN1" s="1460" t="s">
        <v>5197</v>
      </c>
      <c r="LVO1" s="1460" t="s">
        <v>5197</v>
      </c>
      <c r="LVP1" s="1460" t="s">
        <v>5197</v>
      </c>
      <c r="LVQ1" s="1460" t="s">
        <v>5197</v>
      </c>
      <c r="LVR1" s="1460" t="s">
        <v>5197</v>
      </c>
      <c r="LVS1" s="1460" t="s">
        <v>5197</v>
      </c>
      <c r="LVT1" s="1460" t="s">
        <v>5197</v>
      </c>
      <c r="LVU1" s="1460" t="s">
        <v>5197</v>
      </c>
      <c r="LVV1" s="1460" t="s">
        <v>5197</v>
      </c>
      <c r="LVW1" s="1460" t="s">
        <v>5197</v>
      </c>
      <c r="LVX1" s="1460" t="s">
        <v>5197</v>
      </c>
      <c r="LVY1" s="1460" t="s">
        <v>5197</v>
      </c>
      <c r="LVZ1" s="1460" t="s">
        <v>5197</v>
      </c>
      <c r="LWA1" s="1460" t="s">
        <v>5197</v>
      </c>
      <c r="LWB1" s="1460" t="s">
        <v>5197</v>
      </c>
      <c r="LWC1" s="1460" t="s">
        <v>5197</v>
      </c>
      <c r="LWD1" s="1460" t="s">
        <v>5197</v>
      </c>
      <c r="LWE1" s="1460" t="s">
        <v>5197</v>
      </c>
      <c r="LWF1" s="1460" t="s">
        <v>5197</v>
      </c>
      <c r="LWG1" s="1460" t="s">
        <v>5197</v>
      </c>
      <c r="LWH1" s="1460" t="s">
        <v>5197</v>
      </c>
      <c r="LWI1" s="1460" t="s">
        <v>5197</v>
      </c>
      <c r="LWJ1" s="1460" t="s">
        <v>5197</v>
      </c>
      <c r="LWK1" s="1460" t="s">
        <v>5197</v>
      </c>
      <c r="LWL1" s="1460" t="s">
        <v>5197</v>
      </c>
      <c r="LWM1" s="1460" t="s">
        <v>5197</v>
      </c>
      <c r="LWN1" s="1460" t="s">
        <v>5197</v>
      </c>
      <c r="LWO1" s="1460" t="s">
        <v>5197</v>
      </c>
      <c r="LWP1" s="1460" t="s">
        <v>5197</v>
      </c>
      <c r="LWQ1" s="1460" t="s">
        <v>5197</v>
      </c>
      <c r="LWR1" s="1460" t="s">
        <v>5197</v>
      </c>
      <c r="LWS1" s="1460" t="s">
        <v>5197</v>
      </c>
      <c r="LWT1" s="1460" t="s">
        <v>5197</v>
      </c>
      <c r="LWU1" s="1460" t="s">
        <v>5197</v>
      </c>
      <c r="LWV1" s="1460" t="s">
        <v>5197</v>
      </c>
      <c r="LWW1" s="1460" t="s">
        <v>5197</v>
      </c>
      <c r="LWX1" s="1460" t="s">
        <v>5197</v>
      </c>
      <c r="LWY1" s="1460" t="s">
        <v>5197</v>
      </c>
      <c r="LWZ1" s="1460" t="s">
        <v>5197</v>
      </c>
      <c r="LXA1" s="1460" t="s">
        <v>5197</v>
      </c>
      <c r="LXB1" s="1460" t="s">
        <v>5197</v>
      </c>
      <c r="LXC1" s="1460" t="s">
        <v>5197</v>
      </c>
      <c r="LXD1" s="1460" t="s">
        <v>5197</v>
      </c>
      <c r="LXE1" s="1460" t="s">
        <v>5197</v>
      </c>
      <c r="LXF1" s="1460" t="s">
        <v>5197</v>
      </c>
      <c r="LXG1" s="1460" t="s">
        <v>5197</v>
      </c>
      <c r="LXH1" s="1460" t="s">
        <v>5197</v>
      </c>
      <c r="LXI1" s="1460" t="s">
        <v>5197</v>
      </c>
      <c r="LXJ1" s="1460" t="s">
        <v>5197</v>
      </c>
      <c r="LXK1" s="1460" t="s">
        <v>5197</v>
      </c>
      <c r="LXL1" s="1460" t="s">
        <v>5197</v>
      </c>
      <c r="LXM1" s="1460" t="s">
        <v>5197</v>
      </c>
      <c r="LXN1" s="1460" t="s">
        <v>5197</v>
      </c>
      <c r="LXO1" s="1460" t="s">
        <v>5197</v>
      </c>
      <c r="LXP1" s="1460" t="s">
        <v>5197</v>
      </c>
      <c r="LXQ1" s="1460" t="s">
        <v>5197</v>
      </c>
      <c r="LXR1" s="1460" t="s">
        <v>5197</v>
      </c>
      <c r="LXS1" s="1460" t="s">
        <v>5197</v>
      </c>
      <c r="LXT1" s="1460" t="s">
        <v>5197</v>
      </c>
      <c r="LXU1" s="1460" t="s">
        <v>5197</v>
      </c>
      <c r="LXV1" s="1460" t="s">
        <v>5197</v>
      </c>
      <c r="LXW1" s="1460" t="s">
        <v>5197</v>
      </c>
      <c r="LXX1" s="1460" t="s">
        <v>5197</v>
      </c>
      <c r="LXY1" s="1460" t="s">
        <v>5197</v>
      </c>
      <c r="LXZ1" s="1460" t="s">
        <v>5197</v>
      </c>
      <c r="LYA1" s="1460" t="s">
        <v>5197</v>
      </c>
      <c r="LYB1" s="1460" t="s">
        <v>5197</v>
      </c>
      <c r="LYC1" s="1460" t="s">
        <v>5197</v>
      </c>
      <c r="LYD1" s="1460" t="s">
        <v>5197</v>
      </c>
      <c r="LYE1" s="1460" t="s">
        <v>5197</v>
      </c>
      <c r="LYF1" s="1460" t="s">
        <v>5197</v>
      </c>
      <c r="LYG1" s="1460" t="s">
        <v>5197</v>
      </c>
      <c r="LYH1" s="1460" t="s">
        <v>5197</v>
      </c>
      <c r="LYI1" s="1460" t="s">
        <v>5197</v>
      </c>
      <c r="LYJ1" s="1460" t="s">
        <v>5197</v>
      </c>
      <c r="LYK1" s="1460" t="s">
        <v>5197</v>
      </c>
      <c r="LYL1" s="1460" t="s">
        <v>5197</v>
      </c>
      <c r="LYM1" s="1460" t="s">
        <v>5197</v>
      </c>
      <c r="LYN1" s="1460" t="s">
        <v>5197</v>
      </c>
      <c r="LYO1" s="1460" t="s">
        <v>5197</v>
      </c>
      <c r="LYP1" s="1460" t="s">
        <v>5197</v>
      </c>
      <c r="LYQ1" s="1460" t="s">
        <v>5197</v>
      </c>
      <c r="LYR1" s="1460" t="s">
        <v>5197</v>
      </c>
      <c r="LYS1" s="1460" t="s">
        <v>5197</v>
      </c>
      <c r="LYT1" s="1460" t="s">
        <v>5197</v>
      </c>
      <c r="LYU1" s="1460" t="s">
        <v>5197</v>
      </c>
      <c r="LYV1" s="1460" t="s">
        <v>5197</v>
      </c>
      <c r="LYW1" s="1460" t="s">
        <v>5197</v>
      </c>
      <c r="LYX1" s="1460" t="s">
        <v>5197</v>
      </c>
      <c r="LYY1" s="1460" t="s">
        <v>5197</v>
      </c>
      <c r="LYZ1" s="1460" t="s">
        <v>5197</v>
      </c>
      <c r="LZA1" s="1460" t="s">
        <v>5197</v>
      </c>
      <c r="LZB1" s="1460" t="s">
        <v>5197</v>
      </c>
      <c r="LZC1" s="1460" t="s">
        <v>5197</v>
      </c>
      <c r="LZD1" s="1460" t="s">
        <v>5197</v>
      </c>
      <c r="LZE1" s="1460" t="s">
        <v>5197</v>
      </c>
      <c r="LZF1" s="1460" t="s">
        <v>5197</v>
      </c>
      <c r="LZG1" s="1460" t="s">
        <v>5197</v>
      </c>
      <c r="LZH1" s="1460" t="s">
        <v>5197</v>
      </c>
      <c r="LZI1" s="1460" t="s">
        <v>5197</v>
      </c>
      <c r="LZJ1" s="1460" t="s">
        <v>5197</v>
      </c>
      <c r="LZK1" s="1460" t="s">
        <v>5197</v>
      </c>
      <c r="LZL1" s="1460" t="s">
        <v>5197</v>
      </c>
      <c r="LZM1" s="1460" t="s">
        <v>5197</v>
      </c>
      <c r="LZN1" s="1460" t="s">
        <v>5197</v>
      </c>
      <c r="LZO1" s="1460" t="s">
        <v>5197</v>
      </c>
      <c r="LZP1" s="1460" t="s">
        <v>5197</v>
      </c>
      <c r="LZQ1" s="1460" t="s">
        <v>5197</v>
      </c>
      <c r="LZR1" s="1460" t="s">
        <v>5197</v>
      </c>
      <c r="LZS1" s="1460" t="s">
        <v>5197</v>
      </c>
      <c r="LZT1" s="1460" t="s">
        <v>5197</v>
      </c>
      <c r="LZU1" s="1460" t="s">
        <v>5197</v>
      </c>
      <c r="LZV1" s="1460" t="s">
        <v>5197</v>
      </c>
      <c r="LZW1" s="1460" t="s">
        <v>5197</v>
      </c>
      <c r="LZX1" s="1460" t="s">
        <v>5197</v>
      </c>
      <c r="LZY1" s="1460" t="s">
        <v>5197</v>
      </c>
      <c r="LZZ1" s="1460" t="s">
        <v>5197</v>
      </c>
      <c r="MAA1" s="1460" t="s">
        <v>5197</v>
      </c>
      <c r="MAB1" s="1460" t="s">
        <v>5197</v>
      </c>
      <c r="MAC1" s="1460" t="s">
        <v>5197</v>
      </c>
      <c r="MAD1" s="1460" t="s">
        <v>5197</v>
      </c>
      <c r="MAE1" s="1460" t="s">
        <v>5197</v>
      </c>
      <c r="MAF1" s="1460" t="s">
        <v>5197</v>
      </c>
      <c r="MAG1" s="1460" t="s">
        <v>5197</v>
      </c>
      <c r="MAH1" s="1460" t="s">
        <v>5197</v>
      </c>
      <c r="MAI1" s="1460" t="s">
        <v>5197</v>
      </c>
      <c r="MAJ1" s="1460" t="s">
        <v>5197</v>
      </c>
      <c r="MAK1" s="1460" t="s">
        <v>5197</v>
      </c>
      <c r="MAL1" s="1460" t="s">
        <v>5197</v>
      </c>
      <c r="MAM1" s="1460" t="s">
        <v>5197</v>
      </c>
      <c r="MAN1" s="1460" t="s">
        <v>5197</v>
      </c>
      <c r="MAO1" s="1460" t="s">
        <v>5197</v>
      </c>
      <c r="MAP1" s="1460" t="s">
        <v>5197</v>
      </c>
      <c r="MAQ1" s="1460" t="s">
        <v>5197</v>
      </c>
      <c r="MAR1" s="1460" t="s">
        <v>5197</v>
      </c>
      <c r="MAS1" s="1460" t="s">
        <v>5197</v>
      </c>
      <c r="MAT1" s="1460" t="s">
        <v>5197</v>
      </c>
      <c r="MAU1" s="1460" t="s">
        <v>5197</v>
      </c>
      <c r="MAV1" s="1460" t="s">
        <v>5197</v>
      </c>
      <c r="MAW1" s="1460" t="s">
        <v>5197</v>
      </c>
      <c r="MAX1" s="1460" t="s">
        <v>5197</v>
      </c>
      <c r="MAY1" s="1460" t="s">
        <v>5197</v>
      </c>
      <c r="MAZ1" s="1460" t="s">
        <v>5197</v>
      </c>
      <c r="MBA1" s="1460" t="s">
        <v>5197</v>
      </c>
      <c r="MBB1" s="1460" t="s">
        <v>5197</v>
      </c>
      <c r="MBC1" s="1460" t="s">
        <v>5197</v>
      </c>
      <c r="MBD1" s="1460" t="s">
        <v>5197</v>
      </c>
      <c r="MBE1" s="1460" t="s">
        <v>5197</v>
      </c>
      <c r="MBF1" s="1460" t="s">
        <v>5197</v>
      </c>
      <c r="MBG1" s="1460" t="s">
        <v>5197</v>
      </c>
      <c r="MBH1" s="1460" t="s">
        <v>5197</v>
      </c>
      <c r="MBI1" s="1460" t="s">
        <v>5197</v>
      </c>
      <c r="MBJ1" s="1460" t="s">
        <v>5197</v>
      </c>
      <c r="MBK1" s="1460" t="s">
        <v>5197</v>
      </c>
      <c r="MBL1" s="1460" t="s">
        <v>5197</v>
      </c>
      <c r="MBM1" s="1460" t="s">
        <v>5197</v>
      </c>
      <c r="MBN1" s="1460" t="s">
        <v>5197</v>
      </c>
      <c r="MBO1" s="1460" t="s">
        <v>5197</v>
      </c>
      <c r="MBP1" s="1460" t="s">
        <v>5197</v>
      </c>
      <c r="MBQ1" s="1460" t="s">
        <v>5197</v>
      </c>
      <c r="MBR1" s="1460" t="s">
        <v>5197</v>
      </c>
      <c r="MBS1" s="1460" t="s">
        <v>5197</v>
      </c>
      <c r="MBT1" s="1460" t="s">
        <v>5197</v>
      </c>
      <c r="MBU1" s="1460" t="s">
        <v>5197</v>
      </c>
      <c r="MBV1" s="1460" t="s">
        <v>5197</v>
      </c>
      <c r="MBW1" s="1460" t="s">
        <v>5197</v>
      </c>
      <c r="MBX1" s="1460" t="s">
        <v>5197</v>
      </c>
      <c r="MBY1" s="1460" t="s">
        <v>5197</v>
      </c>
      <c r="MBZ1" s="1460" t="s">
        <v>5197</v>
      </c>
      <c r="MCA1" s="1460" t="s">
        <v>5197</v>
      </c>
      <c r="MCB1" s="1460" t="s">
        <v>5197</v>
      </c>
      <c r="MCC1" s="1460" t="s">
        <v>5197</v>
      </c>
      <c r="MCD1" s="1460" t="s">
        <v>5197</v>
      </c>
      <c r="MCE1" s="1460" t="s">
        <v>5197</v>
      </c>
      <c r="MCF1" s="1460" t="s">
        <v>5197</v>
      </c>
      <c r="MCG1" s="1460" t="s">
        <v>5197</v>
      </c>
      <c r="MCH1" s="1460" t="s">
        <v>5197</v>
      </c>
      <c r="MCI1" s="1460" t="s">
        <v>5197</v>
      </c>
      <c r="MCJ1" s="1460" t="s">
        <v>5197</v>
      </c>
      <c r="MCK1" s="1460" t="s">
        <v>5197</v>
      </c>
      <c r="MCL1" s="1460" t="s">
        <v>5197</v>
      </c>
      <c r="MCM1" s="1460" t="s">
        <v>5197</v>
      </c>
      <c r="MCN1" s="1460" t="s">
        <v>5197</v>
      </c>
      <c r="MCO1" s="1460" t="s">
        <v>5197</v>
      </c>
      <c r="MCP1" s="1460" t="s">
        <v>5197</v>
      </c>
      <c r="MCQ1" s="1460" t="s">
        <v>5197</v>
      </c>
      <c r="MCR1" s="1460" t="s">
        <v>5197</v>
      </c>
      <c r="MCS1" s="1460" t="s">
        <v>5197</v>
      </c>
      <c r="MCT1" s="1460" t="s">
        <v>5197</v>
      </c>
      <c r="MCU1" s="1460" t="s">
        <v>5197</v>
      </c>
      <c r="MCV1" s="1460" t="s">
        <v>5197</v>
      </c>
      <c r="MCW1" s="1460" t="s">
        <v>5197</v>
      </c>
      <c r="MCX1" s="1460" t="s">
        <v>5197</v>
      </c>
      <c r="MCY1" s="1460" t="s">
        <v>5197</v>
      </c>
      <c r="MCZ1" s="1460" t="s">
        <v>5197</v>
      </c>
      <c r="MDA1" s="1460" t="s">
        <v>5197</v>
      </c>
      <c r="MDB1" s="1460" t="s">
        <v>5197</v>
      </c>
      <c r="MDC1" s="1460" t="s">
        <v>5197</v>
      </c>
      <c r="MDD1" s="1460" t="s">
        <v>5197</v>
      </c>
      <c r="MDE1" s="1460" t="s">
        <v>5197</v>
      </c>
      <c r="MDF1" s="1460" t="s">
        <v>5197</v>
      </c>
      <c r="MDG1" s="1460" t="s">
        <v>5197</v>
      </c>
      <c r="MDH1" s="1460" t="s">
        <v>5197</v>
      </c>
      <c r="MDI1" s="1460" t="s">
        <v>5197</v>
      </c>
      <c r="MDJ1" s="1460" t="s">
        <v>5197</v>
      </c>
      <c r="MDK1" s="1460" t="s">
        <v>5197</v>
      </c>
      <c r="MDL1" s="1460" t="s">
        <v>5197</v>
      </c>
      <c r="MDM1" s="1460" t="s">
        <v>5197</v>
      </c>
      <c r="MDN1" s="1460" t="s">
        <v>5197</v>
      </c>
      <c r="MDO1" s="1460" t="s">
        <v>5197</v>
      </c>
      <c r="MDP1" s="1460" t="s">
        <v>5197</v>
      </c>
      <c r="MDQ1" s="1460" t="s">
        <v>5197</v>
      </c>
      <c r="MDR1" s="1460" t="s">
        <v>5197</v>
      </c>
      <c r="MDS1" s="1460" t="s">
        <v>5197</v>
      </c>
      <c r="MDT1" s="1460" t="s">
        <v>5197</v>
      </c>
      <c r="MDU1" s="1460" t="s">
        <v>5197</v>
      </c>
      <c r="MDV1" s="1460" t="s">
        <v>5197</v>
      </c>
      <c r="MDW1" s="1460" t="s">
        <v>5197</v>
      </c>
      <c r="MDX1" s="1460" t="s">
        <v>5197</v>
      </c>
      <c r="MDY1" s="1460" t="s">
        <v>5197</v>
      </c>
      <c r="MDZ1" s="1460" t="s">
        <v>5197</v>
      </c>
      <c r="MEA1" s="1460" t="s">
        <v>5197</v>
      </c>
      <c r="MEB1" s="1460" t="s">
        <v>5197</v>
      </c>
      <c r="MEC1" s="1460" t="s">
        <v>5197</v>
      </c>
      <c r="MED1" s="1460" t="s">
        <v>5197</v>
      </c>
      <c r="MEE1" s="1460" t="s">
        <v>5197</v>
      </c>
      <c r="MEF1" s="1460" t="s">
        <v>5197</v>
      </c>
      <c r="MEG1" s="1460" t="s">
        <v>5197</v>
      </c>
      <c r="MEH1" s="1460" t="s">
        <v>5197</v>
      </c>
      <c r="MEI1" s="1460" t="s">
        <v>5197</v>
      </c>
      <c r="MEJ1" s="1460" t="s">
        <v>5197</v>
      </c>
      <c r="MEK1" s="1460" t="s">
        <v>5197</v>
      </c>
      <c r="MEL1" s="1460" t="s">
        <v>5197</v>
      </c>
      <c r="MEM1" s="1460" t="s">
        <v>5197</v>
      </c>
      <c r="MEN1" s="1460" t="s">
        <v>5197</v>
      </c>
      <c r="MEO1" s="1460" t="s">
        <v>5197</v>
      </c>
      <c r="MEP1" s="1460" t="s">
        <v>5197</v>
      </c>
      <c r="MEQ1" s="1460" t="s">
        <v>5197</v>
      </c>
      <c r="MER1" s="1460" t="s">
        <v>5197</v>
      </c>
      <c r="MES1" s="1460" t="s">
        <v>5197</v>
      </c>
      <c r="MET1" s="1460" t="s">
        <v>5197</v>
      </c>
      <c r="MEU1" s="1460" t="s">
        <v>5197</v>
      </c>
      <c r="MEV1" s="1460" t="s">
        <v>5197</v>
      </c>
      <c r="MEW1" s="1460" t="s">
        <v>5197</v>
      </c>
      <c r="MEX1" s="1460" t="s">
        <v>5197</v>
      </c>
      <c r="MEY1" s="1460" t="s">
        <v>5197</v>
      </c>
      <c r="MEZ1" s="1460" t="s">
        <v>5197</v>
      </c>
      <c r="MFA1" s="1460" t="s">
        <v>5197</v>
      </c>
      <c r="MFB1" s="1460" t="s">
        <v>5197</v>
      </c>
      <c r="MFC1" s="1460" t="s">
        <v>5197</v>
      </c>
      <c r="MFD1" s="1460" t="s">
        <v>5197</v>
      </c>
      <c r="MFE1" s="1460" t="s">
        <v>5197</v>
      </c>
      <c r="MFF1" s="1460" t="s">
        <v>5197</v>
      </c>
      <c r="MFG1" s="1460" t="s">
        <v>5197</v>
      </c>
      <c r="MFH1" s="1460" t="s">
        <v>5197</v>
      </c>
      <c r="MFI1" s="1460" t="s">
        <v>5197</v>
      </c>
      <c r="MFJ1" s="1460" t="s">
        <v>5197</v>
      </c>
      <c r="MFK1" s="1460" t="s">
        <v>5197</v>
      </c>
      <c r="MFL1" s="1460" t="s">
        <v>5197</v>
      </c>
      <c r="MFM1" s="1460" t="s">
        <v>5197</v>
      </c>
      <c r="MFN1" s="1460" t="s">
        <v>5197</v>
      </c>
      <c r="MFO1" s="1460" t="s">
        <v>5197</v>
      </c>
      <c r="MFP1" s="1460" t="s">
        <v>5197</v>
      </c>
      <c r="MFQ1" s="1460" t="s">
        <v>5197</v>
      </c>
      <c r="MFR1" s="1460" t="s">
        <v>5197</v>
      </c>
      <c r="MFS1" s="1460" t="s">
        <v>5197</v>
      </c>
      <c r="MFT1" s="1460" t="s">
        <v>5197</v>
      </c>
      <c r="MFU1" s="1460" t="s">
        <v>5197</v>
      </c>
      <c r="MFV1" s="1460" t="s">
        <v>5197</v>
      </c>
      <c r="MFW1" s="1460" t="s">
        <v>5197</v>
      </c>
      <c r="MFX1" s="1460" t="s">
        <v>5197</v>
      </c>
      <c r="MFY1" s="1460" t="s">
        <v>5197</v>
      </c>
      <c r="MFZ1" s="1460" t="s">
        <v>5197</v>
      </c>
      <c r="MGA1" s="1460" t="s">
        <v>5197</v>
      </c>
      <c r="MGB1" s="1460" t="s">
        <v>5197</v>
      </c>
      <c r="MGC1" s="1460" t="s">
        <v>5197</v>
      </c>
      <c r="MGD1" s="1460" t="s">
        <v>5197</v>
      </c>
      <c r="MGE1" s="1460" t="s">
        <v>5197</v>
      </c>
      <c r="MGF1" s="1460" t="s">
        <v>5197</v>
      </c>
      <c r="MGG1" s="1460" t="s">
        <v>5197</v>
      </c>
      <c r="MGH1" s="1460" t="s">
        <v>5197</v>
      </c>
      <c r="MGI1" s="1460" t="s">
        <v>5197</v>
      </c>
      <c r="MGJ1" s="1460" t="s">
        <v>5197</v>
      </c>
      <c r="MGK1" s="1460" t="s">
        <v>5197</v>
      </c>
      <c r="MGL1" s="1460" t="s">
        <v>5197</v>
      </c>
      <c r="MGM1" s="1460" t="s">
        <v>5197</v>
      </c>
      <c r="MGN1" s="1460" t="s">
        <v>5197</v>
      </c>
      <c r="MGO1" s="1460" t="s">
        <v>5197</v>
      </c>
      <c r="MGP1" s="1460" t="s">
        <v>5197</v>
      </c>
      <c r="MGQ1" s="1460" t="s">
        <v>5197</v>
      </c>
      <c r="MGR1" s="1460" t="s">
        <v>5197</v>
      </c>
      <c r="MGS1" s="1460" t="s">
        <v>5197</v>
      </c>
      <c r="MGT1" s="1460" t="s">
        <v>5197</v>
      </c>
      <c r="MGU1" s="1460" t="s">
        <v>5197</v>
      </c>
      <c r="MGV1" s="1460" t="s">
        <v>5197</v>
      </c>
      <c r="MGW1" s="1460" t="s">
        <v>5197</v>
      </c>
      <c r="MGX1" s="1460" t="s">
        <v>5197</v>
      </c>
      <c r="MGY1" s="1460" t="s">
        <v>5197</v>
      </c>
      <c r="MGZ1" s="1460" t="s">
        <v>5197</v>
      </c>
      <c r="MHA1" s="1460" t="s">
        <v>5197</v>
      </c>
      <c r="MHB1" s="1460" t="s">
        <v>5197</v>
      </c>
      <c r="MHC1" s="1460" t="s">
        <v>5197</v>
      </c>
      <c r="MHD1" s="1460" t="s">
        <v>5197</v>
      </c>
      <c r="MHE1" s="1460" t="s">
        <v>5197</v>
      </c>
      <c r="MHF1" s="1460" t="s">
        <v>5197</v>
      </c>
      <c r="MHG1" s="1460" t="s">
        <v>5197</v>
      </c>
      <c r="MHH1" s="1460" t="s">
        <v>5197</v>
      </c>
      <c r="MHI1" s="1460" t="s">
        <v>5197</v>
      </c>
      <c r="MHJ1" s="1460" t="s">
        <v>5197</v>
      </c>
      <c r="MHK1" s="1460" t="s">
        <v>5197</v>
      </c>
      <c r="MHL1" s="1460" t="s">
        <v>5197</v>
      </c>
      <c r="MHM1" s="1460" t="s">
        <v>5197</v>
      </c>
      <c r="MHN1" s="1460" t="s">
        <v>5197</v>
      </c>
      <c r="MHO1" s="1460" t="s">
        <v>5197</v>
      </c>
      <c r="MHP1" s="1460" t="s">
        <v>5197</v>
      </c>
      <c r="MHQ1" s="1460" t="s">
        <v>5197</v>
      </c>
      <c r="MHR1" s="1460" t="s">
        <v>5197</v>
      </c>
      <c r="MHS1" s="1460" t="s">
        <v>5197</v>
      </c>
      <c r="MHT1" s="1460" t="s">
        <v>5197</v>
      </c>
      <c r="MHU1" s="1460" t="s">
        <v>5197</v>
      </c>
      <c r="MHV1" s="1460" t="s">
        <v>5197</v>
      </c>
      <c r="MHW1" s="1460" t="s">
        <v>5197</v>
      </c>
      <c r="MHX1" s="1460" t="s">
        <v>5197</v>
      </c>
      <c r="MHY1" s="1460" t="s">
        <v>5197</v>
      </c>
      <c r="MHZ1" s="1460" t="s">
        <v>5197</v>
      </c>
      <c r="MIA1" s="1460" t="s">
        <v>5197</v>
      </c>
      <c r="MIB1" s="1460" t="s">
        <v>5197</v>
      </c>
      <c r="MIC1" s="1460" t="s">
        <v>5197</v>
      </c>
      <c r="MID1" s="1460" t="s">
        <v>5197</v>
      </c>
      <c r="MIE1" s="1460" t="s">
        <v>5197</v>
      </c>
      <c r="MIF1" s="1460" t="s">
        <v>5197</v>
      </c>
      <c r="MIG1" s="1460" t="s">
        <v>5197</v>
      </c>
      <c r="MIH1" s="1460" t="s">
        <v>5197</v>
      </c>
      <c r="MII1" s="1460" t="s">
        <v>5197</v>
      </c>
      <c r="MIJ1" s="1460" t="s">
        <v>5197</v>
      </c>
      <c r="MIK1" s="1460" t="s">
        <v>5197</v>
      </c>
      <c r="MIL1" s="1460" t="s">
        <v>5197</v>
      </c>
      <c r="MIM1" s="1460" t="s">
        <v>5197</v>
      </c>
      <c r="MIN1" s="1460" t="s">
        <v>5197</v>
      </c>
      <c r="MIO1" s="1460" t="s">
        <v>5197</v>
      </c>
      <c r="MIP1" s="1460" t="s">
        <v>5197</v>
      </c>
      <c r="MIQ1" s="1460" t="s">
        <v>5197</v>
      </c>
      <c r="MIR1" s="1460" t="s">
        <v>5197</v>
      </c>
      <c r="MIS1" s="1460" t="s">
        <v>5197</v>
      </c>
      <c r="MIT1" s="1460" t="s">
        <v>5197</v>
      </c>
      <c r="MIU1" s="1460" t="s">
        <v>5197</v>
      </c>
      <c r="MIV1" s="1460" t="s">
        <v>5197</v>
      </c>
      <c r="MIW1" s="1460" t="s">
        <v>5197</v>
      </c>
      <c r="MIX1" s="1460" t="s">
        <v>5197</v>
      </c>
      <c r="MIY1" s="1460" t="s">
        <v>5197</v>
      </c>
      <c r="MIZ1" s="1460" t="s">
        <v>5197</v>
      </c>
      <c r="MJA1" s="1460" t="s">
        <v>5197</v>
      </c>
      <c r="MJB1" s="1460" t="s">
        <v>5197</v>
      </c>
      <c r="MJC1" s="1460" t="s">
        <v>5197</v>
      </c>
      <c r="MJD1" s="1460" t="s">
        <v>5197</v>
      </c>
      <c r="MJE1" s="1460" t="s">
        <v>5197</v>
      </c>
      <c r="MJF1" s="1460" t="s">
        <v>5197</v>
      </c>
      <c r="MJG1" s="1460" t="s">
        <v>5197</v>
      </c>
      <c r="MJH1" s="1460" t="s">
        <v>5197</v>
      </c>
      <c r="MJI1" s="1460" t="s">
        <v>5197</v>
      </c>
      <c r="MJJ1" s="1460" t="s">
        <v>5197</v>
      </c>
      <c r="MJK1" s="1460" t="s">
        <v>5197</v>
      </c>
      <c r="MJL1" s="1460" t="s">
        <v>5197</v>
      </c>
      <c r="MJM1" s="1460" t="s">
        <v>5197</v>
      </c>
      <c r="MJN1" s="1460" t="s">
        <v>5197</v>
      </c>
      <c r="MJO1" s="1460" t="s">
        <v>5197</v>
      </c>
      <c r="MJP1" s="1460" t="s">
        <v>5197</v>
      </c>
      <c r="MJQ1" s="1460" t="s">
        <v>5197</v>
      </c>
      <c r="MJR1" s="1460" t="s">
        <v>5197</v>
      </c>
      <c r="MJS1" s="1460" t="s">
        <v>5197</v>
      </c>
      <c r="MJT1" s="1460" t="s">
        <v>5197</v>
      </c>
      <c r="MJU1" s="1460" t="s">
        <v>5197</v>
      </c>
      <c r="MJV1" s="1460" t="s">
        <v>5197</v>
      </c>
      <c r="MJW1" s="1460" t="s">
        <v>5197</v>
      </c>
      <c r="MJX1" s="1460" t="s">
        <v>5197</v>
      </c>
      <c r="MJY1" s="1460" t="s">
        <v>5197</v>
      </c>
      <c r="MJZ1" s="1460" t="s">
        <v>5197</v>
      </c>
      <c r="MKA1" s="1460" t="s">
        <v>5197</v>
      </c>
      <c r="MKB1" s="1460" t="s">
        <v>5197</v>
      </c>
      <c r="MKC1" s="1460" t="s">
        <v>5197</v>
      </c>
      <c r="MKD1" s="1460" t="s">
        <v>5197</v>
      </c>
      <c r="MKE1" s="1460" t="s">
        <v>5197</v>
      </c>
      <c r="MKF1" s="1460" t="s">
        <v>5197</v>
      </c>
      <c r="MKG1" s="1460" t="s">
        <v>5197</v>
      </c>
      <c r="MKH1" s="1460" t="s">
        <v>5197</v>
      </c>
      <c r="MKI1" s="1460" t="s">
        <v>5197</v>
      </c>
      <c r="MKJ1" s="1460" t="s">
        <v>5197</v>
      </c>
      <c r="MKK1" s="1460" t="s">
        <v>5197</v>
      </c>
      <c r="MKL1" s="1460" t="s">
        <v>5197</v>
      </c>
      <c r="MKM1" s="1460" t="s">
        <v>5197</v>
      </c>
      <c r="MKN1" s="1460" t="s">
        <v>5197</v>
      </c>
      <c r="MKO1" s="1460" t="s">
        <v>5197</v>
      </c>
      <c r="MKP1" s="1460" t="s">
        <v>5197</v>
      </c>
      <c r="MKQ1" s="1460" t="s">
        <v>5197</v>
      </c>
      <c r="MKR1" s="1460" t="s">
        <v>5197</v>
      </c>
      <c r="MKS1" s="1460" t="s">
        <v>5197</v>
      </c>
      <c r="MKT1" s="1460" t="s">
        <v>5197</v>
      </c>
      <c r="MKU1" s="1460" t="s">
        <v>5197</v>
      </c>
      <c r="MKV1" s="1460" t="s">
        <v>5197</v>
      </c>
      <c r="MKW1" s="1460" t="s">
        <v>5197</v>
      </c>
      <c r="MKX1" s="1460" t="s">
        <v>5197</v>
      </c>
      <c r="MKY1" s="1460" t="s">
        <v>5197</v>
      </c>
      <c r="MKZ1" s="1460" t="s">
        <v>5197</v>
      </c>
      <c r="MLA1" s="1460" t="s">
        <v>5197</v>
      </c>
      <c r="MLB1" s="1460" t="s">
        <v>5197</v>
      </c>
      <c r="MLC1" s="1460" t="s">
        <v>5197</v>
      </c>
      <c r="MLD1" s="1460" t="s">
        <v>5197</v>
      </c>
      <c r="MLE1" s="1460" t="s">
        <v>5197</v>
      </c>
      <c r="MLF1" s="1460" t="s">
        <v>5197</v>
      </c>
      <c r="MLG1" s="1460" t="s">
        <v>5197</v>
      </c>
      <c r="MLH1" s="1460" t="s">
        <v>5197</v>
      </c>
      <c r="MLI1" s="1460" t="s">
        <v>5197</v>
      </c>
      <c r="MLJ1" s="1460" t="s">
        <v>5197</v>
      </c>
      <c r="MLK1" s="1460" t="s">
        <v>5197</v>
      </c>
      <c r="MLL1" s="1460" t="s">
        <v>5197</v>
      </c>
      <c r="MLM1" s="1460" t="s">
        <v>5197</v>
      </c>
      <c r="MLN1" s="1460" t="s">
        <v>5197</v>
      </c>
      <c r="MLO1" s="1460" t="s">
        <v>5197</v>
      </c>
      <c r="MLP1" s="1460" t="s">
        <v>5197</v>
      </c>
      <c r="MLQ1" s="1460" t="s">
        <v>5197</v>
      </c>
      <c r="MLR1" s="1460" t="s">
        <v>5197</v>
      </c>
      <c r="MLS1" s="1460" t="s">
        <v>5197</v>
      </c>
      <c r="MLT1" s="1460" t="s">
        <v>5197</v>
      </c>
      <c r="MLU1" s="1460" t="s">
        <v>5197</v>
      </c>
      <c r="MLV1" s="1460" t="s">
        <v>5197</v>
      </c>
      <c r="MLW1" s="1460" t="s">
        <v>5197</v>
      </c>
      <c r="MLX1" s="1460" t="s">
        <v>5197</v>
      </c>
      <c r="MLY1" s="1460" t="s">
        <v>5197</v>
      </c>
      <c r="MLZ1" s="1460" t="s">
        <v>5197</v>
      </c>
      <c r="MMA1" s="1460" t="s">
        <v>5197</v>
      </c>
      <c r="MMB1" s="1460" t="s">
        <v>5197</v>
      </c>
      <c r="MMC1" s="1460" t="s">
        <v>5197</v>
      </c>
      <c r="MMD1" s="1460" t="s">
        <v>5197</v>
      </c>
      <c r="MME1" s="1460" t="s">
        <v>5197</v>
      </c>
      <c r="MMF1" s="1460" t="s">
        <v>5197</v>
      </c>
      <c r="MMG1" s="1460" t="s">
        <v>5197</v>
      </c>
      <c r="MMH1" s="1460" t="s">
        <v>5197</v>
      </c>
      <c r="MMI1" s="1460" t="s">
        <v>5197</v>
      </c>
      <c r="MMJ1" s="1460" t="s">
        <v>5197</v>
      </c>
      <c r="MMK1" s="1460" t="s">
        <v>5197</v>
      </c>
      <c r="MML1" s="1460" t="s">
        <v>5197</v>
      </c>
      <c r="MMM1" s="1460" t="s">
        <v>5197</v>
      </c>
      <c r="MMN1" s="1460" t="s">
        <v>5197</v>
      </c>
      <c r="MMO1" s="1460" t="s">
        <v>5197</v>
      </c>
      <c r="MMP1" s="1460" t="s">
        <v>5197</v>
      </c>
      <c r="MMQ1" s="1460" t="s">
        <v>5197</v>
      </c>
      <c r="MMR1" s="1460" t="s">
        <v>5197</v>
      </c>
      <c r="MMS1" s="1460" t="s">
        <v>5197</v>
      </c>
      <c r="MMT1" s="1460" t="s">
        <v>5197</v>
      </c>
      <c r="MMU1" s="1460" t="s">
        <v>5197</v>
      </c>
      <c r="MMV1" s="1460" t="s">
        <v>5197</v>
      </c>
      <c r="MMW1" s="1460" t="s">
        <v>5197</v>
      </c>
      <c r="MMX1" s="1460" t="s">
        <v>5197</v>
      </c>
      <c r="MMY1" s="1460" t="s">
        <v>5197</v>
      </c>
      <c r="MMZ1" s="1460" t="s">
        <v>5197</v>
      </c>
      <c r="MNA1" s="1460" t="s">
        <v>5197</v>
      </c>
      <c r="MNB1" s="1460" t="s">
        <v>5197</v>
      </c>
      <c r="MNC1" s="1460" t="s">
        <v>5197</v>
      </c>
      <c r="MND1" s="1460" t="s">
        <v>5197</v>
      </c>
      <c r="MNE1" s="1460" t="s">
        <v>5197</v>
      </c>
      <c r="MNF1" s="1460" t="s">
        <v>5197</v>
      </c>
      <c r="MNG1" s="1460" t="s">
        <v>5197</v>
      </c>
      <c r="MNH1" s="1460" t="s">
        <v>5197</v>
      </c>
      <c r="MNI1" s="1460" t="s">
        <v>5197</v>
      </c>
      <c r="MNJ1" s="1460" t="s">
        <v>5197</v>
      </c>
      <c r="MNK1" s="1460" t="s">
        <v>5197</v>
      </c>
      <c r="MNL1" s="1460" t="s">
        <v>5197</v>
      </c>
      <c r="MNM1" s="1460" t="s">
        <v>5197</v>
      </c>
      <c r="MNN1" s="1460" t="s">
        <v>5197</v>
      </c>
      <c r="MNO1" s="1460" t="s">
        <v>5197</v>
      </c>
      <c r="MNP1" s="1460" t="s">
        <v>5197</v>
      </c>
      <c r="MNQ1" s="1460" t="s">
        <v>5197</v>
      </c>
      <c r="MNR1" s="1460" t="s">
        <v>5197</v>
      </c>
      <c r="MNS1" s="1460" t="s">
        <v>5197</v>
      </c>
      <c r="MNT1" s="1460" t="s">
        <v>5197</v>
      </c>
      <c r="MNU1" s="1460" t="s">
        <v>5197</v>
      </c>
      <c r="MNV1" s="1460" t="s">
        <v>5197</v>
      </c>
      <c r="MNW1" s="1460" t="s">
        <v>5197</v>
      </c>
      <c r="MNX1" s="1460" t="s">
        <v>5197</v>
      </c>
      <c r="MNY1" s="1460" t="s">
        <v>5197</v>
      </c>
      <c r="MNZ1" s="1460" t="s">
        <v>5197</v>
      </c>
      <c r="MOA1" s="1460" t="s">
        <v>5197</v>
      </c>
      <c r="MOB1" s="1460" t="s">
        <v>5197</v>
      </c>
      <c r="MOC1" s="1460" t="s">
        <v>5197</v>
      </c>
      <c r="MOD1" s="1460" t="s">
        <v>5197</v>
      </c>
      <c r="MOE1" s="1460" t="s">
        <v>5197</v>
      </c>
      <c r="MOF1" s="1460" t="s">
        <v>5197</v>
      </c>
      <c r="MOG1" s="1460" t="s">
        <v>5197</v>
      </c>
      <c r="MOH1" s="1460" t="s">
        <v>5197</v>
      </c>
      <c r="MOI1" s="1460" t="s">
        <v>5197</v>
      </c>
      <c r="MOJ1" s="1460" t="s">
        <v>5197</v>
      </c>
      <c r="MOK1" s="1460" t="s">
        <v>5197</v>
      </c>
      <c r="MOL1" s="1460" t="s">
        <v>5197</v>
      </c>
      <c r="MOM1" s="1460" t="s">
        <v>5197</v>
      </c>
      <c r="MON1" s="1460" t="s">
        <v>5197</v>
      </c>
      <c r="MOO1" s="1460" t="s">
        <v>5197</v>
      </c>
      <c r="MOP1" s="1460" t="s">
        <v>5197</v>
      </c>
      <c r="MOQ1" s="1460" t="s">
        <v>5197</v>
      </c>
      <c r="MOR1" s="1460" t="s">
        <v>5197</v>
      </c>
      <c r="MOS1" s="1460" t="s">
        <v>5197</v>
      </c>
      <c r="MOT1" s="1460" t="s">
        <v>5197</v>
      </c>
      <c r="MOU1" s="1460" t="s">
        <v>5197</v>
      </c>
      <c r="MOV1" s="1460" t="s">
        <v>5197</v>
      </c>
      <c r="MOW1" s="1460" t="s">
        <v>5197</v>
      </c>
      <c r="MOX1" s="1460" t="s">
        <v>5197</v>
      </c>
      <c r="MOY1" s="1460" t="s">
        <v>5197</v>
      </c>
      <c r="MOZ1" s="1460" t="s">
        <v>5197</v>
      </c>
      <c r="MPA1" s="1460" t="s">
        <v>5197</v>
      </c>
      <c r="MPB1" s="1460" t="s">
        <v>5197</v>
      </c>
      <c r="MPC1" s="1460" t="s">
        <v>5197</v>
      </c>
      <c r="MPD1" s="1460" t="s">
        <v>5197</v>
      </c>
      <c r="MPE1" s="1460" t="s">
        <v>5197</v>
      </c>
      <c r="MPF1" s="1460" t="s">
        <v>5197</v>
      </c>
      <c r="MPG1" s="1460" t="s">
        <v>5197</v>
      </c>
      <c r="MPH1" s="1460" t="s">
        <v>5197</v>
      </c>
      <c r="MPI1" s="1460" t="s">
        <v>5197</v>
      </c>
      <c r="MPJ1" s="1460" t="s">
        <v>5197</v>
      </c>
      <c r="MPK1" s="1460" t="s">
        <v>5197</v>
      </c>
      <c r="MPL1" s="1460" t="s">
        <v>5197</v>
      </c>
      <c r="MPM1" s="1460" t="s">
        <v>5197</v>
      </c>
      <c r="MPN1" s="1460" t="s">
        <v>5197</v>
      </c>
      <c r="MPO1" s="1460" t="s">
        <v>5197</v>
      </c>
      <c r="MPP1" s="1460" t="s">
        <v>5197</v>
      </c>
      <c r="MPQ1" s="1460" t="s">
        <v>5197</v>
      </c>
      <c r="MPR1" s="1460" t="s">
        <v>5197</v>
      </c>
      <c r="MPS1" s="1460" t="s">
        <v>5197</v>
      </c>
      <c r="MPT1" s="1460" t="s">
        <v>5197</v>
      </c>
      <c r="MPU1" s="1460" t="s">
        <v>5197</v>
      </c>
      <c r="MPV1" s="1460" t="s">
        <v>5197</v>
      </c>
      <c r="MPW1" s="1460" t="s">
        <v>5197</v>
      </c>
      <c r="MPX1" s="1460" t="s">
        <v>5197</v>
      </c>
      <c r="MPY1" s="1460" t="s">
        <v>5197</v>
      </c>
      <c r="MPZ1" s="1460" t="s">
        <v>5197</v>
      </c>
      <c r="MQA1" s="1460" t="s">
        <v>5197</v>
      </c>
      <c r="MQB1" s="1460" t="s">
        <v>5197</v>
      </c>
      <c r="MQC1" s="1460" t="s">
        <v>5197</v>
      </c>
      <c r="MQD1" s="1460" t="s">
        <v>5197</v>
      </c>
      <c r="MQE1" s="1460" t="s">
        <v>5197</v>
      </c>
      <c r="MQF1" s="1460" t="s">
        <v>5197</v>
      </c>
      <c r="MQG1" s="1460" t="s">
        <v>5197</v>
      </c>
      <c r="MQH1" s="1460" t="s">
        <v>5197</v>
      </c>
      <c r="MQI1" s="1460" t="s">
        <v>5197</v>
      </c>
      <c r="MQJ1" s="1460" t="s">
        <v>5197</v>
      </c>
      <c r="MQK1" s="1460" t="s">
        <v>5197</v>
      </c>
      <c r="MQL1" s="1460" t="s">
        <v>5197</v>
      </c>
      <c r="MQM1" s="1460" t="s">
        <v>5197</v>
      </c>
      <c r="MQN1" s="1460" t="s">
        <v>5197</v>
      </c>
      <c r="MQO1" s="1460" t="s">
        <v>5197</v>
      </c>
      <c r="MQP1" s="1460" t="s">
        <v>5197</v>
      </c>
      <c r="MQQ1" s="1460" t="s">
        <v>5197</v>
      </c>
      <c r="MQR1" s="1460" t="s">
        <v>5197</v>
      </c>
      <c r="MQS1" s="1460" t="s">
        <v>5197</v>
      </c>
      <c r="MQT1" s="1460" t="s">
        <v>5197</v>
      </c>
      <c r="MQU1" s="1460" t="s">
        <v>5197</v>
      </c>
      <c r="MQV1" s="1460" t="s">
        <v>5197</v>
      </c>
      <c r="MQW1" s="1460" t="s">
        <v>5197</v>
      </c>
      <c r="MQX1" s="1460" t="s">
        <v>5197</v>
      </c>
      <c r="MQY1" s="1460" t="s">
        <v>5197</v>
      </c>
      <c r="MQZ1" s="1460" t="s">
        <v>5197</v>
      </c>
      <c r="MRA1" s="1460" t="s">
        <v>5197</v>
      </c>
      <c r="MRB1" s="1460" t="s">
        <v>5197</v>
      </c>
      <c r="MRC1" s="1460" t="s">
        <v>5197</v>
      </c>
      <c r="MRD1" s="1460" t="s">
        <v>5197</v>
      </c>
      <c r="MRE1" s="1460" t="s">
        <v>5197</v>
      </c>
      <c r="MRF1" s="1460" t="s">
        <v>5197</v>
      </c>
      <c r="MRG1" s="1460" t="s">
        <v>5197</v>
      </c>
      <c r="MRH1" s="1460" t="s">
        <v>5197</v>
      </c>
      <c r="MRI1" s="1460" t="s">
        <v>5197</v>
      </c>
      <c r="MRJ1" s="1460" t="s">
        <v>5197</v>
      </c>
      <c r="MRK1" s="1460" t="s">
        <v>5197</v>
      </c>
      <c r="MRL1" s="1460" t="s">
        <v>5197</v>
      </c>
      <c r="MRM1" s="1460" t="s">
        <v>5197</v>
      </c>
      <c r="MRN1" s="1460" t="s">
        <v>5197</v>
      </c>
      <c r="MRO1" s="1460" t="s">
        <v>5197</v>
      </c>
      <c r="MRP1" s="1460" t="s">
        <v>5197</v>
      </c>
      <c r="MRQ1" s="1460" t="s">
        <v>5197</v>
      </c>
      <c r="MRR1" s="1460" t="s">
        <v>5197</v>
      </c>
      <c r="MRS1" s="1460" t="s">
        <v>5197</v>
      </c>
      <c r="MRT1" s="1460" t="s">
        <v>5197</v>
      </c>
      <c r="MRU1" s="1460" t="s">
        <v>5197</v>
      </c>
      <c r="MRV1" s="1460" t="s">
        <v>5197</v>
      </c>
      <c r="MRW1" s="1460" t="s">
        <v>5197</v>
      </c>
      <c r="MRX1" s="1460" t="s">
        <v>5197</v>
      </c>
      <c r="MRY1" s="1460" t="s">
        <v>5197</v>
      </c>
      <c r="MRZ1" s="1460" t="s">
        <v>5197</v>
      </c>
      <c r="MSA1" s="1460" t="s">
        <v>5197</v>
      </c>
      <c r="MSB1" s="1460" t="s">
        <v>5197</v>
      </c>
      <c r="MSC1" s="1460" t="s">
        <v>5197</v>
      </c>
      <c r="MSD1" s="1460" t="s">
        <v>5197</v>
      </c>
      <c r="MSE1" s="1460" t="s">
        <v>5197</v>
      </c>
      <c r="MSF1" s="1460" t="s">
        <v>5197</v>
      </c>
      <c r="MSG1" s="1460" t="s">
        <v>5197</v>
      </c>
      <c r="MSH1" s="1460" t="s">
        <v>5197</v>
      </c>
      <c r="MSI1" s="1460" t="s">
        <v>5197</v>
      </c>
      <c r="MSJ1" s="1460" t="s">
        <v>5197</v>
      </c>
      <c r="MSK1" s="1460" t="s">
        <v>5197</v>
      </c>
      <c r="MSL1" s="1460" t="s">
        <v>5197</v>
      </c>
      <c r="MSM1" s="1460" t="s">
        <v>5197</v>
      </c>
      <c r="MSN1" s="1460" t="s">
        <v>5197</v>
      </c>
      <c r="MSO1" s="1460" t="s">
        <v>5197</v>
      </c>
      <c r="MSP1" s="1460" t="s">
        <v>5197</v>
      </c>
      <c r="MSQ1" s="1460" t="s">
        <v>5197</v>
      </c>
      <c r="MSR1" s="1460" t="s">
        <v>5197</v>
      </c>
      <c r="MSS1" s="1460" t="s">
        <v>5197</v>
      </c>
      <c r="MST1" s="1460" t="s">
        <v>5197</v>
      </c>
      <c r="MSU1" s="1460" t="s">
        <v>5197</v>
      </c>
      <c r="MSV1" s="1460" t="s">
        <v>5197</v>
      </c>
      <c r="MSW1" s="1460" t="s">
        <v>5197</v>
      </c>
      <c r="MSX1" s="1460" t="s">
        <v>5197</v>
      </c>
      <c r="MSY1" s="1460" t="s">
        <v>5197</v>
      </c>
      <c r="MSZ1" s="1460" t="s">
        <v>5197</v>
      </c>
      <c r="MTA1" s="1460" t="s">
        <v>5197</v>
      </c>
      <c r="MTB1" s="1460" t="s">
        <v>5197</v>
      </c>
      <c r="MTC1" s="1460" t="s">
        <v>5197</v>
      </c>
      <c r="MTD1" s="1460" t="s">
        <v>5197</v>
      </c>
      <c r="MTE1" s="1460" t="s">
        <v>5197</v>
      </c>
      <c r="MTF1" s="1460" t="s">
        <v>5197</v>
      </c>
      <c r="MTG1" s="1460" t="s">
        <v>5197</v>
      </c>
      <c r="MTH1" s="1460" t="s">
        <v>5197</v>
      </c>
      <c r="MTI1" s="1460" t="s">
        <v>5197</v>
      </c>
      <c r="MTJ1" s="1460" t="s">
        <v>5197</v>
      </c>
      <c r="MTK1" s="1460" t="s">
        <v>5197</v>
      </c>
      <c r="MTL1" s="1460" t="s">
        <v>5197</v>
      </c>
      <c r="MTM1" s="1460" t="s">
        <v>5197</v>
      </c>
      <c r="MTN1" s="1460" t="s">
        <v>5197</v>
      </c>
      <c r="MTO1" s="1460" t="s">
        <v>5197</v>
      </c>
      <c r="MTP1" s="1460" t="s">
        <v>5197</v>
      </c>
      <c r="MTQ1" s="1460" t="s">
        <v>5197</v>
      </c>
      <c r="MTR1" s="1460" t="s">
        <v>5197</v>
      </c>
      <c r="MTS1" s="1460" t="s">
        <v>5197</v>
      </c>
      <c r="MTT1" s="1460" t="s">
        <v>5197</v>
      </c>
      <c r="MTU1" s="1460" t="s">
        <v>5197</v>
      </c>
      <c r="MTV1" s="1460" t="s">
        <v>5197</v>
      </c>
      <c r="MTW1" s="1460" t="s">
        <v>5197</v>
      </c>
      <c r="MTX1" s="1460" t="s">
        <v>5197</v>
      </c>
      <c r="MTY1" s="1460" t="s">
        <v>5197</v>
      </c>
      <c r="MTZ1" s="1460" t="s">
        <v>5197</v>
      </c>
      <c r="MUA1" s="1460" t="s">
        <v>5197</v>
      </c>
      <c r="MUB1" s="1460" t="s">
        <v>5197</v>
      </c>
      <c r="MUC1" s="1460" t="s">
        <v>5197</v>
      </c>
      <c r="MUD1" s="1460" t="s">
        <v>5197</v>
      </c>
      <c r="MUE1" s="1460" t="s">
        <v>5197</v>
      </c>
      <c r="MUF1" s="1460" t="s">
        <v>5197</v>
      </c>
      <c r="MUG1" s="1460" t="s">
        <v>5197</v>
      </c>
      <c r="MUH1" s="1460" t="s">
        <v>5197</v>
      </c>
      <c r="MUI1" s="1460" t="s">
        <v>5197</v>
      </c>
      <c r="MUJ1" s="1460" t="s">
        <v>5197</v>
      </c>
      <c r="MUK1" s="1460" t="s">
        <v>5197</v>
      </c>
      <c r="MUL1" s="1460" t="s">
        <v>5197</v>
      </c>
      <c r="MUM1" s="1460" t="s">
        <v>5197</v>
      </c>
      <c r="MUN1" s="1460" t="s">
        <v>5197</v>
      </c>
      <c r="MUO1" s="1460" t="s">
        <v>5197</v>
      </c>
      <c r="MUP1" s="1460" t="s">
        <v>5197</v>
      </c>
      <c r="MUQ1" s="1460" t="s">
        <v>5197</v>
      </c>
      <c r="MUR1" s="1460" t="s">
        <v>5197</v>
      </c>
      <c r="MUS1" s="1460" t="s">
        <v>5197</v>
      </c>
      <c r="MUT1" s="1460" t="s">
        <v>5197</v>
      </c>
      <c r="MUU1" s="1460" t="s">
        <v>5197</v>
      </c>
      <c r="MUV1" s="1460" t="s">
        <v>5197</v>
      </c>
      <c r="MUW1" s="1460" t="s">
        <v>5197</v>
      </c>
      <c r="MUX1" s="1460" t="s">
        <v>5197</v>
      </c>
      <c r="MUY1" s="1460" t="s">
        <v>5197</v>
      </c>
      <c r="MUZ1" s="1460" t="s">
        <v>5197</v>
      </c>
      <c r="MVA1" s="1460" t="s">
        <v>5197</v>
      </c>
      <c r="MVB1" s="1460" t="s">
        <v>5197</v>
      </c>
      <c r="MVC1" s="1460" t="s">
        <v>5197</v>
      </c>
      <c r="MVD1" s="1460" t="s">
        <v>5197</v>
      </c>
      <c r="MVE1" s="1460" t="s">
        <v>5197</v>
      </c>
      <c r="MVF1" s="1460" t="s">
        <v>5197</v>
      </c>
      <c r="MVG1" s="1460" t="s">
        <v>5197</v>
      </c>
      <c r="MVH1" s="1460" t="s">
        <v>5197</v>
      </c>
      <c r="MVI1" s="1460" t="s">
        <v>5197</v>
      </c>
      <c r="MVJ1" s="1460" t="s">
        <v>5197</v>
      </c>
      <c r="MVK1" s="1460" t="s">
        <v>5197</v>
      </c>
      <c r="MVL1" s="1460" t="s">
        <v>5197</v>
      </c>
      <c r="MVM1" s="1460" t="s">
        <v>5197</v>
      </c>
      <c r="MVN1" s="1460" t="s">
        <v>5197</v>
      </c>
      <c r="MVO1" s="1460" t="s">
        <v>5197</v>
      </c>
      <c r="MVP1" s="1460" t="s">
        <v>5197</v>
      </c>
      <c r="MVQ1" s="1460" t="s">
        <v>5197</v>
      </c>
      <c r="MVR1" s="1460" t="s">
        <v>5197</v>
      </c>
      <c r="MVS1" s="1460" t="s">
        <v>5197</v>
      </c>
      <c r="MVT1" s="1460" t="s">
        <v>5197</v>
      </c>
      <c r="MVU1" s="1460" t="s">
        <v>5197</v>
      </c>
      <c r="MVV1" s="1460" t="s">
        <v>5197</v>
      </c>
      <c r="MVW1" s="1460" t="s">
        <v>5197</v>
      </c>
      <c r="MVX1" s="1460" t="s">
        <v>5197</v>
      </c>
      <c r="MVY1" s="1460" t="s">
        <v>5197</v>
      </c>
      <c r="MVZ1" s="1460" t="s">
        <v>5197</v>
      </c>
      <c r="MWA1" s="1460" t="s">
        <v>5197</v>
      </c>
      <c r="MWB1" s="1460" t="s">
        <v>5197</v>
      </c>
      <c r="MWC1" s="1460" t="s">
        <v>5197</v>
      </c>
      <c r="MWD1" s="1460" t="s">
        <v>5197</v>
      </c>
      <c r="MWE1" s="1460" t="s">
        <v>5197</v>
      </c>
      <c r="MWF1" s="1460" t="s">
        <v>5197</v>
      </c>
      <c r="MWG1" s="1460" t="s">
        <v>5197</v>
      </c>
      <c r="MWH1" s="1460" t="s">
        <v>5197</v>
      </c>
      <c r="MWI1" s="1460" t="s">
        <v>5197</v>
      </c>
      <c r="MWJ1" s="1460" t="s">
        <v>5197</v>
      </c>
      <c r="MWK1" s="1460" t="s">
        <v>5197</v>
      </c>
      <c r="MWL1" s="1460" t="s">
        <v>5197</v>
      </c>
      <c r="MWM1" s="1460" t="s">
        <v>5197</v>
      </c>
      <c r="MWN1" s="1460" t="s">
        <v>5197</v>
      </c>
      <c r="MWO1" s="1460" t="s">
        <v>5197</v>
      </c>
      <c r="MWP1" s="1460" t="s">
        <v>5197</v>
      </c>
      <c r="MWQ1" s="1460" t="s">
        <v>5197</v>
      </c>
      <c r="MWR1" s="1460" t="s">
        <v>5197</v>
      </c>
      <c r="MWS1" s="1460" t="s">
        <v>5197</v>
      </c>
      <c r="MWT1" s="1460" t="s">
        <v>5197</v>
      </c>
      <c r="MWU1" s="1460" t="s">
        <v>5197</v>
      </c>
      <c r="MWV1" s="1460" t="s">
        <v>5197</v>
      </c>
      <c r="MWW1" s="1460" t="s">
        <v>5197</v>
      </c>
      <c r="MWX1" s="1460" t="s">
        <v>5197</v>
      </c>
      <c r="MWY1" s="1460" t="s">
        <v>5197</v>
      </c>
      <c r="MWZ1" s="1460" t="s">
        <v>5197</v>
      </c>
      <c r="MXA1" s="1460" t="s">
        <v>5197</v>
      </c>
      <c r="MXB1" s="1460" t="s">
        <v>5197</v>
      </c>
      <c r="MXC1" s="1460" t="s">
        <v>5197</v>
      </c>
      <c r="MXD1" s="1460" t="s">
        <v>5197</v>
      </c>
      <c r="MXE1" s="1460" t="s">
        <v>5197</v>
      </c>
      <c r="MXF1" s="1460" t="s">
        <v>5197</v>
      </c>
      <c r="MXG1" s="1460" t="s">
        <v>5197</v>
      </c>
      <c r="MXH1" s="1460" t="s">
        <v>5197</v>
      </c>
      <c r="MXI1" s="1460" t="s">
        <v>5197</v>
      </c>
      <c r="MXJ1" s="1460" t="s">
        <v>5197</v>
      </c>
      <c r="MXK1" s="1460" t="s">
        <v>5197</v>
      </c>
      <c r="MXL1" s="1460" t="s">
        <v>5197</v>
      </c>
      <c r="MXM1" s="1460" t="s">
        <v>5197</v>
      </c>
      <c r="MXN1" s="1460" t="s">
        <v>5197</v>
      </c>
      <c r="MXO1" s="1460" t="s">
        <v>5197</v>
      </c>
      <c r="MXP1" s="1460" t="s">
        <v>5197</v>
      </c>
      <c r="MXQ1" s="1460" t="s">
        <v>5197</v>
      </c>
      <c r="MXR1" s="1460" t="s">
        <v>5197</v>
      </c>
      <c r="MXS1" s="1460" t="s">
        <v>5197</v>
      </c>
      <c r="MXT1" s="1460" t="s">
        <v>5197</v>
      </c>
      <c r="MXU1" s="1460" t="s">
        <v>5197</v>
      </c>
      <c r="MXV1" s="1460" t="s">
        <v>5197</v>
      </c>
      <c r="MXW1" s="1460" t="s">
        <v>5197</v>
      </c>
      <c r="MXX1" s="1460" t="s">
        <v>5197</v>
      </c>
      <c r="MXY1" s="1460" t="s">
        <v>5197</v>
      </c>
      <c r="MXZ1" s="1460" t="s">
        <v>5197</v>
      </c>
      <c r="MYA1" s="1460" t="s">
        <v>5197</v>
      </c>
      <c r="MYB1" s="1460" t="s">
        <v>5197</v>
      </c>
      <c r="MYC1" s="1460" t="s">
        <v>5197</v>
      </c>
      <c r="MYD1" s="1460" t="s">
        <v>5197</v>
      </c>
      <c r="MYE1" s="1460" t="s">
        <v>5197</v>
      </c>
      <c r="MYF1" s="1460" t="s">
        <v>5197</v>
      </c>
      <c r="MYG1" s="1460" t="s">
        <v>5197</v>
      </c>
      <c r="MYH1" s="1460" t="s">
        <v>5197</v>
      </c>
      <c r="MYI1" s="1460" t="s">
        <v>5197</v>
      </c>
      <c r="MYJ1" s="1460" t="s">
        <v>5197</v>
      </c>
      <c r="MYK1" s="1460" t="s">
        <v>5197</v>
      </c>
      <c r="MYL1" s="1460" t="s">
        <v>5197</v>
      </c>
      <c r="MYM1" s="1460" t="s">
        <v>5197</v>
      </c>
      <c r="MYN1" s="1460" t="s">
        <v>5197</v>
      </c>
      <c r="MYO1" s="1460" t="s">
        <v>5197</v>
      </c>
      <c r="MYP1" s="1460" t="s">
        <v>5197</v>
      </c>
      <c r="MYQ1" s="1460" t="s">
        <v>5197</v>
      </c>
      <c r="MYR1" s="1460" t="s">
        <v>5197</v>
      </c>
      <c r="MYS1" s="1460" t="s">
        <v>5197</v>
      </c>
      <c r="MYT1" s="1460" t="s">
        <v>5197</v>
      </c>
      <c r="MYU1" s="1460" t="s">
        <v>5197</v>
      </c>
      <c r="MYV1" s="1460" t="s">
        <v>5197</v>
      </c>
      <c r="MYW1" s="1460" t="s">
        <v>5197</v>
      </c>
      <c r="MYX1" s="1460" t="s">
        <v>5197</v>
      </c>
      <c r="MYY1" s="1460" t="s">
        <v>5197</v>
      </c>
      <c r="MYZ1" s="1460" t="s">
        <v>5197</v>
      </c>
      <c r="MZA1" s="1460" t="s">
        <v>5197</v>
      </c>
      <c r="MZB1" s="1460" t="s">
        <v>5197</v>
      </c>
      <c r="MZC1" s="1460" t="s">
        <v>5197</v>
      </c>
      <c r="MZD1" s="1460" t="s">
        <v>5197</v>
      </c>
      <c r="MZE1" s="1460" t="s">
        <v>5197</v>
      </c>
      <c r="MZF1" s="1460" t="s">
        <v>5197</v>
      </c>
      <c r="MZG1" s="1460" t="s">
        <v>5197</v>
      </c>
      <c r="MZH1" s="1460" t="s">
        <v>5197</v>
      </c>
      <c r="MZI1" s="1460" t="s">
        <v>5197</v>
      </c>
      <c r="MZJ1" s="1460" t="s">
        <v>5197</v>
      </c>
      <c r="MZK1" s="1460" t="s">
        <v>5197</v>
      </c>
      <c r="MZL1" s="1460" t="s">
        <v>5197</v>
      </c>
      <c r="MZM1" s="1460" t="s">
        <v>5197</v>
      </c>
      <c r="MZN1" s="1460" t="s">
        <v>5197</v>
      </c>
      <c r="MZO1" s="1460" t="s">
        <v>5197</v>
      </c>
      <c r="MZP1" s="1460" t="s">
        <v>5197</v>
      </c>
      <c r="MZQ1" s="1460" t="s">
        <v>5197</v>
      </c>
      <c r="MZR1" s="1460" t="s">
        <v>5197</v>
      </c>
      <c r="MZS1" s="1460" t="s">
        <v>5197</v>
      </c>
      <c r="MZT1" s="1460" t="s">
        <v>5197</v>
      </c>
      <c r="MZU1" s="1460" t="s">
        <v>5197</v>
      </c>
      <c r="MZV1" s="1460" t="s">
        <v>5197</v>
      </c>
      <c r="MZW1" s="1460" t="s">
        <v>5197</v>
      </c>
      <c r="MZX1" s="1460" t="s">
        <v>5197</v>
      </c>
      <c r="MZY1" s="1460" t="s">
        <v>5197</v>
      </c>
      <c r="MZZ1" s="1460" t="s">
        <v>5197</v>
      </c>
      <c r="NAA1" s="1460" t="s">
        <v>5197</v>
      </c>
      <c r="NAB1" s="1460" t="s">
        <v>5197</v>
      </c>
      <c r="NAC1" s="1460" t="s">
        <v>5197</v>
      </c>
      <c r="NAD1" s="1460" t="s">
        <v>5197</v>
      </c>
      <c r="NAE1" s="1460" t="s">
        <v>5197</v>
      </c>
      <c r="NAF1" s="1460" t="s">
        <v>5197</v>
      </c>
      <c r="NAG1" s="1460" t="s">
        <v>5197</v>
      </c>
      <c r="NAH1" s="1460" t="s">
        <v>5197</v>
      </c>
      <c r="NAI1" s="1460" t="s">
        <v>5197</v>
      </c>
      <c r="NAJ1" s="1460" t="s">
        <v>5197</v>
      </c>
      <c r="NAK1" s="1460" t="s">
        <v>5197</v>
      </c>
      <c r="NAL1" s="1460" t="s">
        <v>5197</v>
      </c>
      <c r="NAM1" s="1460" t="s">
        <v>5197</v>
      </c>
      <c r="NAN1" s="1460" t="s">
        <v>5197</v>
      </c>
      <c r="NAO1" s="1460" t="s">
        <v>5197</v>
      </c>
      <c r="NAP1" s="1460" t="s">
        <v>5197</v>
      </c>
      <c r="NAQ1" s="1460" t="s">
        <v>5197</v>
      </c>
      <c r="NAR1" s="1460" t="s">
        <v>5197</v>
      </c>
      <c r="NAS1" s="1460" t="s">
        <v>5197</v>
      </c>
      <c r="NAT1" s="1460" t="s">
        <v>5197</v>
      </c>
      <c r="NAU1" s="1460" t="s">
        <v>5197</v>
      </c>
      <c r="NAV1" s="1460" t="s">
        <v>5197</v>
      </c>
      <c r="NAW1" s="1460" t="s">
        <v>5197</v>
      </c>
      <c r="NAX1" s="1460" t="s">
        <v>5197</v>
      </c>
      <c r="NAY1" s="1460" t="s">
        <v>5197</v>
      </c>
      <c r="NAZ1" s="1460" t="s">
        <v>5197</v>
      </c>
      <c r="NBA1" s="1460" t="s">
        <v>5197</v>
      </c>
      <c r="NBB1" s="1460" t="s">
        <v>5197</v>
      </c>
      <c r="NBC1" s="1460" t="s">
        <v>5197</v>
      </c>
      <c r="NBD1" s="1460" t="s">
        <v>5197</v>
      </c>
      <c r="NBE1" s="1460" t="s">
        <v>5197</v>
      </c>
      <c r="NBF1" s="1460" t="s">
        <v>5197</v>
      </c>
      <c r="NBG1" s="1460" t="s">
        <v>5197</v>
      </c>
      <c r="NBH1" s="1460" t="s">
        <v>5197</v>
      </c>
      <c r="NBI1" s="1460" t="s">
        <v>5197</v>
      </c>
      <c r="NBJ1" s="1460" t="s">
        <v>5197</v>
      </c>
      <c r="NBK1" s="1460" t="s">
        <v>5197</v>
      </c>
      <c r="NBL1" s="1460" t="s">
        <v>5197</v>
      </c>
      <c r="NBM1" s="1460" t="s">
        <v>5197</v>
      </c>
      <c r="NBN1" s="1460" t="s">
        <v>5197</v>
      </c>
      <c r="NBO1" s="1460" t="s">
        <v>5197</v>
      </c>
      <c r="NBP1" s="1460" t="s">
        <v>5197</v>
      </c>
      <c r="NBQ1" s="1460" t="s">
        <v>5197</v>
      </c>
      <c r="NBR1" s="1460" t="s">
        <v>5197</v>
      </c>
      <c r="NBS1" s="1460" t="s">
        <v>5197</v>
      </c>
      <c r="NBT1" s="1460" t="s">
        <v>5197</v>
      </c>
      <c r="NBU1" s="1460" t="s">
        <v>5197</v>
      </c>
      <c r="NBV1" s="1460" t="s">
        <v>5197</v>
      </c>
      <c r="NBW1" s="1460" t="s">
        <v>5197</v>
      </c>
      <c r="NBX1" s="1460" t="s">
        <v>5197</v>
      </c>
      <c r="NBY1" s="1460" t="s">
        <v>5197</v>
      </c>
      <c r="NBZ1" s="1460" t="s">
        <v>5197</v>
      </c>
      <c r="NCA1" s="1460" t="s">
        <v>5197</v>
      </c>
      <c r="NCB1" s="1460" t="s">
        <v>5197</v>
      </c>
      <c r="NCC1" s="1460" t="s">
        <v>5197</v>
      </c>
      <c r="NCD1" s="1460" t="s">
        <v>5197</v>
      </c>
      <c r="NCE1" s="1460" t="s">
        <v>5197</v>
      </c>
      <c r="NCF1" s="1460" t="s">
        <v>5197</v>
      </c>
      <c r="NCG1" s="1460" t="s">
        <v>5197</v>
      </c>
      <c r="NCH1" s="1460" t="s">
        <v>5197</v>
      </c>
      <c r="NCI1" s="1460" t="s">
        <v>5197</v>
      </c>
      <c r="NCJ1" s="1460" t="s">
        <v>5197</v>
      </c>
      <c r="NCK1" s="1460" t="s">
        <v>5197</v>
      </c>
      <c r="NCL1" s="1460" t="s">
        <v>5197</v>
      </c>
      <c r="NCM1" s="1460" t="s">
        <v>5197</v>
      </c>
      <c r="NCN1" s="1460" t="s">
        <v>5197</v>
      </c>
      <c r="NCO1" s="1460" t="s">
        <v>5197</v>
      </c>
      <c r="NCP1" s="1460" t="s">
        <v>5197</v>
      </c>
      <c r="NCQ1" s="1460" t="s">
        <v>5197</v>
      </c>
      <c r="NCR1" s="1460" t="s">
        <v>5197</v>
      </c>
      <c r="NCS1" s="1460" t="s">
        <v>5197</v>
      </c>
      <c r="NCT1" s="1460" t="s">
        <v>5197</v>
      </c>
      <c r="NCU1" s="1460" t="s">
        <v>5197</v>
      </c>
      <c r="NCV1" s="1460" t="s">
        <v>5197</v>
      </c>
      <c r="NCW1" s="1460" t="s">
        <v>5197</v>
      </c>
      <c r="NCX1" s="1460" t="s">
        <v>5197</v>
      </c>
      <c r="NCY1" s="1460" t="s">
        <v>5197</v>
      </c>
      <c r="NCZ1" s="1460" t="s">
        <v>5197</v>
      </c>
      <c r="NDA1" s="1460" t="s">
        <v>5197</v>
      </c>
      <c r="NDB1" s="1460" t="s">
        <v>5197</v>
      </c>
      <c r="NDC1" s="1460" t="s">
        <v>5197</v>
      </c>
      <c r="NDD1" s="1460" t="s">
        <v>5197</v>
      </c>
      <c r="NDE1" s="1460" t="s">
        <v>5197</v>
      </c>
      <c r="NDF1" s="1460" t="s">
        <v>5197</v>
      </c>
      <c r="NDG1" s="1460" t="s">
        <v>5197</v>
      </c>
      <c r="NDH1" s="1460" t="s">
        <v>5197</v>
      </c>
      <c r="NDI1" s="1460" t="s">
        <v>5197</v>
      </c>
      <c r="NDJ1" s="1460" t="s">
        <v>5197</v>
      </c>
      <c r="NDK1" s="1460" t="s">
        <v>5197</v>
      </c>
      <c r="NDL1" s="1460" t="s">
        <v>5197</v>
      </c>
      <c r="NDM1" s="1460" t="s">
        <v>5197</v>
      </c>
      <c r="NDN1" s="1460" t="s">
        <v>5197</v>
      </c>
      <c r="NDO1" s="1460" t="s">
        <v>5197</v>
      </c>
      <c r="NDP1" s="1460" t="s">
        <v>5197</v>
      </c>
      <c r="NDQ1" s="1460" t="s">
        <v>5197</v>
      </c>
      <c r="NDR1" s="1460" t="s">
        <v>5197</v>
      </c>
      <c r="NDS1" s="1460" t="s">
        <v>5197</v>
      </c>
      <c r="NDT1" s="1460" t="s">
        <v>5197</v>
      </c>
      <c r="NDU1" s="1460" t="s">
        <v>5197</v>
      </c>
      <c r="NDV1" s="1460" t="s">
        <v>5197</v>
      </c>
      <c r="NDW1" s="1460" t="s">
        <v>5197</v>
      </c>
      <c r="NDX1" s="1460" t="s">
        <v>5197</v>
      </c>
      <c r="NDY1" s="1460" t="s">
        <v>5197</v>
      </c>
      <c r="NDZ1" s="1460" t="s">
        <v>5197</v>
      </c>
      <c r="NEA1" s="1460" t="s">
        <v>5197</v>
      </c>
      <c r="NEB1" s="1460" t="s">
        <v>5197</v>
      </c>
      <c r="NEC1" s="1460" t="s">
        <v>5197</v>
      </c>
      <c r="NED1" s="1460" t="s">
        <v>5197</v>
      </c>
      <c r="NEE1" s="1460" t="s">
        <v>5197</v>
      </c>
      <c r="NEF1" s="1460" t="s">
        <v>5197</v>
      </c>
      <c r="NEG1" s="1460" t="s">
        <v>5197</v>
      </c>
      <c r="NEH1" s="1460" t="s">
        <v>5197</v>
      </c>
      <c r="NEI1" s="1460" t="s">
        <v>5197</v>
      </c>
      <c r="NEJ1" s="1460" t="s">
        <v>5197</v>
      </c>
      <c r="NEK1" s="1460" t="s">
        <v>5197</v>
      </c>
      <c r="NEL1" s="1460" t="s">
        <v>5197</v>
      </c>
      <c r="NEM1" s="1460" t="s">
        <v>5197</v>
      </c>
      <c r="NEN1" s="1460" t="s">
        <v>5197</v>
      </c>
      <c r="NEO1" s="1460" t="s">
        <v>5197</v>
      </c>
      <c r="NEP1" s="1460" t="s">
        <v>5197</v>
      </c>
      <c r="NEQ1" s="1460" t="s">
        <v>5197</v>
      </c>
      <c r="NER1" s="1460" t="s">
        <v>5197</v>
      </c>
      <c r="NES1" s="1460" t="s">
        <v>5197</v>
      </c>
      <c r="NET1" s="1460" t="s">
        <v>5197</v>
      </c>
      <c r="NEU1" s="1460" t="s">
        <v>5197</v>
      </c>
      <c r="NEV1" s="1460" t="s">
        <v>5197</v>
      </c>
      <c r="NEW1" s="1460" t="s">
        <v>5197</v>
      </c>
      <c r="NEX1" s="1460" t="s">
        <v>5197</v>
      </c>
      <c r="NEY1" s="1460" t="s">
        <v>5197</v>
      </c>
      <c r="NEZ1" s="1460" t="s">
        <v>5197</v>
      </c>
      <c r="NFA1" s="1460" t="s">
        <v>5197</v>
      </c>
      <c r="NFB1" s="1460" t="s">
        <v>5197</v>
      </c>
      <c r="NFC1" s="1460" t="s">
        <v>5197</v>
      </c>
      <c r="NFD1" s="1460" t="s">
        <v>5197</v>
      </c>
      <c r="NFE1" s="1460" t="s">
        <v>5197</v>
      </c>
      <c r="NFF1" s="1460" t="s">
        <v>5197</v>
      </c>
      <c r="NFG1" s="1460" t="s">
        <v>5197</v>
      </c>
      <c r="NFH1" s="1460" t="s">
        <v>5197</v>
      </c>
      <c r="NFI1" s="1460" t="s">
        <v>5197</v>
      </c>
      <c r="NFJ1" s="1460" t="s">
        <v>5197</v>
      </c>
      <c r="NFK1" s="1460" t="s">
        <v>5197</v>
      </c>
      <c r="NFL1" s="1460" t="s">
        <v>5197</v>
      </c>
      <c r="NFM1" s="1460" t="s">
        <v>5197</v>
      </c>
      <c r="NFN1" s="1460" t="s">
        <v>5197</v>
      </c>
      <c r="NFO1" s="1460" t="s">
        <v>5197</v>
      </c>
      <c r="NFP1" s="1460" t="s">
        <v>5197</v>
      </c>
      <c r="NFQ1" s="1460" t="s">
        <v>5197</v>
      </c>
      <c r="NFR1" s="1460" t="s">
        <v>5197</v>
      </c>
      <c r="NFS1" s="1460" t="s">
        <v>5197</v>
      </c>
      <c r="NFT1" s="1460" t="s">
        <v>5197</v>
      </c>
      <c r="NFU1" s="1460" t="s">
        <v>5197</v>
      </c>
      <c r="NFV1" s="1460" t="s">
        <v>5197</v>
      </c>
      <c r="NFW1" s="1460" t="s">
        <v>5197</v>
      </c>
      <c r="NFX1" s="1460" t="s">
        <v>5197</v>
      </c>
      <c r="NFY1" s="1460" t="s">
        <v>5197</v>
      </c>
      <c r="NFZ1" s="1460" t="s">
        <v>5197</v>
      </c>
      <c r="NGA1" s="1460" t="s">
        <v>5197</v>
      </c>
      <c r="NGB1" s="1460" t="s">
        <v>5197</v>
      </c>
      <c r="NGC1" s="1460" t="s">
        <v>5197</v>
      </c>
      <c r="NGD1" s="1460" t="s">
        <v>5197</v>
      </c>
      <c r="NGE1" s="1460" t="s">
        <v>5197</v>
      </c>
      <c r="NGF1" s="1460" t="s">
        <v>5197</v>
      </c>
      <c r="NGG1" s="1460" t="s">
        <v>5197</v>
      </c>
      <c r="NGH1" s="1460" t="s">
        <v>5197</v>
      </c>
      <c r="NGI1" s="1460" t="s">
        <v>5197</v>
      </c>
      <c r="NGJ1" s="1460" t="s">
        <v>5197</v>
      </c>
      <c r="NGK1" s="1460" t="s">
        <v>5197</v>
      </c>
      <c r="NGL1" s="1460" t="s">
        <v>5197</v>
      </c>
      <c r="NGM1" s="1460" t="s">
        <v>5197</v>
      </c>
      <c r="NGN1" s="1460" t="s">
        <v>5197</v>
      </c>
      <c r="NGO1" s="1460" t="s">
        <v>5197</v>
      </c>
      <c r="NGP1" s="1460" t="s">
        <v>5197</v>
      </c>
      <c r="NGQ1" s="1460" t="s">
        <v>5197</v>
      </c>
      <c r="NGR1" s="1460" t="s">
        <v>5197</v>
      </c>
      <c r="NGS1" s="1460" t="s">
        <v>5197</v>
      </c>
      <c r="NGT1" s="1460" t="s">
        <v>5197</v>
      </c>
      <c r="NGU1" s="1460" t="s">
        <v>5197</v>
      </c>
      <c r="NGV1" s="1460" t="s">
        <v>5197</v>
      </c>
      <c r="NGW1" s="1460" t="s">
        <v>5197</v>
      </c>
      <c r="NGX1" s="1460" t="s">
        <v>5197</v>
      </c>
      <c r="NGY1" s="1460" t="s">
        <v>5197</v>
      </c>
      <c r="NGZ1" s="1460" t="s">
        <v>5197</v>
      </c>
      <c r="NHA1" s="1460" t="s">
        <v>5197</v>
      </c>
      <c r="NHB1" s="1460" t="s">
        <v>5197</v>
      </c>
      <c r="NHC1" s="1460" t="s">
        <v>5197</v>
      </c>
      <c r="NHD1" s="1460" t="s">
        <v>5197</v>
      </c>
      <c r="NHE1" s="1460" t="s">
        <v>5197</v>
      </c>
      <c r="NHF1" s="1460" t="s">
        <v>5197</v>
      </c>
      <c r="NHG1" s="1460" t="s">
        <v>5197</v>
      </c>
      <c r="NHH1" s="1460" t="s">
        <v>5197</v>
      </c>
      <c r="NHI1" s="1460" t="s">
        <v>5197</v>
      </c>
      <c r="NHJ1" s="1460" t="s">
        <v>5197</v>
      </c>
      <c r="NHK1" s="1460" t="s">
        <v>5197</v>
      </c>
      <c r="NHL1" s="1460" t="s">
        <v>5197</v>
      </c>
      <c r="NHM1" s="1460" t="s">
        <v>5197</v>
      </c>
      <c r="NHN1" s="1460" t="s">
        <v>5197</v>
      </c>
      <c r="NHO1" s="1460" t="s">
        <v>5197</v>
      </c>
      <c r="NHP1" s="1460" t="s">
        <v>5197</v>
      </c>
      <c r="NHQ1" s="1460" t="s">
        <v>5197</v>
      </c>
      <c r="NHR1" s="1460" t="s">
        <v>5197</v>
      </c>
      <c r="NHS1" s="1460" t="s">
        <v>5197</v>
      </c>
      <c r="NHT1" s="1460" t="s">
        <v>5197</v>
      </c>
      <c r="NHU1" s="1460" t="s">
        <v>5197</v>
      </c>
      <c r="NHV1" s="1460" t="s">
        <v>5197</v>
      </c>
      <c r="NHW1" s="1460" t="s">
        <v>5197</v>
      </c>
      <c r="NHX1" s="1460" t="s">
        <v>5197</v>
      </c>
      <c r="NHY1" s="1460" t="s">
        <v>5197</v>
      </c>
      <c r="NHZ1" s="1460" t="s">
        <v>5197</v>
      </c>
      <c r="NIA1" s="1460" t="s">
        <v>5197</v>
      </c>
      <c r="NIB1" s="1460" t="s">
        <v>5197</v>
      </c>
      <c r="NIC1" s="1460" t="s">
        <v>5197</v>
      </c>
      <c r="NID1" s="1460" t="s">
        <v>5197</v>
      </c>
      <c r="NIE1" s="1460" t="s">
        <v>5197</v>
      </c>
      <c r="NIF1" s="1460" t="s">
        <v>5197</v>
      </c>
      <c r="NIG1" s="1460" t="s">
        <v>5197</v>
      </c>
      <c r="NIH1" s="1460" t="s">
        <v>5197</v>
      </c>
      <c r="NII1" s="1460" t="s">
        <v>5197</v>
      </c>
      <c r="NIJ1" s="1460" t="s">
        <v>5197</v>
      </c>
      <c r="NIK1" s="1460" t="s">
        <v>5197</v>
      </c>
      <c r="NIL1" s="1460" t="s">
        <v>5197</v>
      </c>
      <c r="NIM1" s="1460" t="s">
        <v>5197</v>
      </c>
      <c r="NIN1" s="1460" t="s">
        <v>5197</v>
      </c>
      <c r="NIO1" s="1460" t="s">
        <v>5197</v>
      </c>
      <c r="NIP1" s="1460" t="s">
        <v>5197</v>
      </c>
      <c r="NIQ1" s="1460" t="s">
        <v>5197</v>
      </c>
      <c r="NIR1" s="1460" t="s">
        <v>5197</v>
      </c>
      <c r="NIS1" s="1460" t="s">
        <v>5197</v>
      </c>
      <c r="NIT1" s="1460" t="s">
        <v>5197</v>
      </c>
      <c r="NIU1" s="1460" t="s">
        <v>5197</v>
      </c>
      <c r="NIV1" s="1460" t="s">
        <v>5197</v>
      </c>
      <c r="NIW1" s="1460" t="s">
        <v>5197</v>
      </c>
      <c r="NIX1" s="1460" t="s">
        <v>5197</v>
      </c>
      <c r="NIY1" s="1460" t="s">
        <v>5197</v>
      </c>
      <c r="NIZ1" s="1460" t="s">
        <v>5197</v>
      </c>
      <c r="NJA1" s="1460" t="s">
        <v>5197</v>
      </c>
      <c r="NJB1" s="1460" t="s">
        <v>5197</v>
      </c>
      <c r="NJC1" s="1460" t="s">
        <v>5197</v>
      </c>
      <c r="NJD1" s="1460" t="s">
        <v>5197</v>
      </c>
      <c r="NJE1" s="1460" t="s">
        <v>5197</v>
      </c>
      <c r="NJF1" s="1460" t="s">
        <v>5197</v>
      </c>
      <c r="NJG1" s="1460" t="s">
        <v>5197</v>
      </c>
      <c r="NJH1" s="1460" t="s">
        <v>5197</v>
      </c>
      <c r="NJI1" s="1460" t="s">
        <v>5197</v>
      </c>
      <c r="NJJ1" s="1460" t="s">
        <v>5197</v>
      </c>
      <c r="NJK1" s="1460" t="s">
        <v>5197</v>
      </c>
      <c r="NJL1" s="1460" t="s">
        <v>5197</v>
      </c>
      <c r="NJM1" s="1460" t="s">
        <v>5197</v>
      </c>
      <c r="NJN1" s="1460" t="s">
        <v>5197</v>
      </c>
      <c r="NJO1" s="1460" t="s">
        <v>5197</v>
      </c>
      <c r="NJP1" s="1460" t="s">
        <v>5197</v>
      </c>
      <c r="NJQ1" s="1460" t="s">
        <v>5197</v>
      </c>
      <c r="NJR1" s="1460" t="s">
        <v>5197</v>
      </c>
      <c r="NJS1" s="1460" t="s">
        <v>5197</v>
      </c>
      <c r="NJT1" s="1460" t="s">
        <v>5197</v>
      </c>
      <c r="NJU1" s="1460" t="s">
        <v>5197</v>
      </c>
      <c r="NJV1" s="1460" t="s">
        <v>5197</v>
      </c>
      <c r="NJW1" s="1460" t="s">
        <v>5197</v>
      </c>
      <c r="NJX1" s="1460" t="s">
        <v>5197</v>
      </c>
      <c r="NJY1" s="1460" t="s">
        <v>5197</v>
      </c>
      <c r="NJZ1" s="1460" t="s">
        <v>5197</v>
      </c>
      <c r="NKA1" s="1460" t="s">
        <v>5197</v>
      </c>
      <c r="NKB1" s="1460" t="s">
        <v>5197</v>
      </c>
      <c r="NKC1" s="1460" t="s">
        <v>5197</v>
      </c>
      <c r="NKD1" s="1460" t="s">
        <v>5197</v>
      </c>
      <c r="NKE1" s="1460" t="s">
        <v>5197</v>
      </c>
      <c r="NKF1" s="1460" t="s">
        <v>5197</v>
      </c>
      <c r="NKG1" s="1460" t="s">
        <v>5197</v>
      </c>
      <c r="NKH1" s="1460" t="s">
        <v>5197</v>
      </c>
      <c r="NKI1" s="1460" t="s">
        <v>5197</v>
      </c>
      <c r="NKJ1" s="1460" t="s">
        <v>5197</v>
      </c>
      <c r="NKK1" s="1460" t="s">
        <v>5197</v>
      </c>
      <c r="NKL1" s="1460" t="s">
        <v>5197</v>
      </c>
      <c r="NKM1" s="1460" t="s">
        <v>5197</v>
      </c>
      <c r="NKN1" s="1460" t="s">
        <v>5197</v>
      </c>
      <c r="NKO1" s="1460" t="s">
        <v>5197</v>
      </c>
      <c r="NKP1" s="1460" t="s">
        <v>5197</v>
      </c>
      <c r="NKQ1" s="1460" t="s">
        <v>5197</v>
      </c>
      <c r="NKR1" s="1460" t="s">
        <v>5197</v>
      </c>
      <c r="NKS1" s="1460" t="s">
        <v>5197</v>
      </c>
      <c r="NKT1" s="1460" t="s">
        <v>5197</v>
      </c>
      <c r="NKU1" s="1460" t="s">
        <v>5197</v>
      </c>
      <c r="NKV1" s="1460" t="s">
        <v>5197</v>
      </c>
      <c r="NKW1" s="1460" t="s">
        <v>5197</v>
      </c>
      <c r="NKX1" s="1460" t="s">
        <v>5197</v>
      </c>
      <c r="NKY1" s="1460" t="s">
        <v>5197</v>
      </c>
      <c r="NKZ1" s="1460" t="s">
        <v>5197</v>
      </c>
      <c r="NLA1" s="1460" t="s">
        <v>5197</v>
      </c>
      <c r="NLB1" s="1460" t="s">
        <v>5197</v>
      </c>
      <c r="NLC1" s="1460" t="s">
        <v>5197</v>
      </c>
      <c r="NLD1" s="1460" t="s">
        <v>5197</v>
      </c>
      <c r="NLE1" s="1460" t="s">
        <v>5197</v>
      </c>
      <c r="NLF1" s="1460" t="s">
        <v>5197</v>
      </c>
      <c r="NLG1" s="1460" t="s">
        <v>5197</v>
      </c>
      <c r="NLH1" s="1460" t="s">
        <v>5197</v>
      </c>
      <c r="NLI1" s="1460" t="s">
        <v>5197</v>
      </c>
      <c r="NLJ1" s="1460" t="s">
        <v>5197</v>
      </c>
      <c r="NLK1" s="1460" t="s">
        <v>5197</v>
      </c>
      <c r="NLL1" s="1460" t="s">
        <v>5197</v>
      </c>
      <c r="NLM1" s="1460" t="s">
        <v>5197</v>
      </c>
      <c r="NLN1" s="1460" t="s">
        <v>5197</v>
      </c>
      <c r="NLO1" s="1460" t="s">
        <v>5197</v>
      </c>
      <c r="NLP1" s="1460" t="s">
        <v>5197</v>
      </c>
      <c r="NLQ1" s="1460" t="s">
        <v>5197</v>
      </c>
      <c r="NLR1" s="1460" t="s">
        <v>5197</v>
      </c>
      <c r="NLS1" s="1460" t="s">
        <v>5197</v>
      </c>
      <c r="NLT1" s="1460" t="s">
        <v>5197</v>
      </c>
      <c r="NLU1" s="1460" t="s">
        <v>5197</v>
      </c>
      <c r="NLV1" s="1460" t="s">
        <v>5197</v>
      </c>
      <c r="NLW1" s="1460" t="s">
        <v>5197</v>
      </c>
      <c r="NLX1" s="1460" t="s">
        <v>5197</v>
      </c>
      <c r="NLY1" s="1460" t="s">
        <v>5197</v>
      </c>
      <c r="NLZ1" s="1460" t="s">
        <v>5197</v>
      </c>
      <c r="NMA1" s="1460" t="s">
        <v>5197</v>
      </c>
      <c r="NMB1" s="1460" t="s">
        <v>5197</v>
      </c>
      <c r="NMC1" s="1460" t="s">
        <v>5197</v>
      </c>
      <c r="NMD1" s="1460" t="s">
        <v>5197</v>
      </c>
      <c r="NME1" s="1460" t="s">
        <v>5197</v>
      </c>
      <c r="NMF1" s="1460" t="s">
        <v>5197</v>
      </c>
      <c r="NMG1" s="1460" t="s">
        <v>5197</v>
      </c>
      <c r="NMH1" s="1460" t="s">
        <v>5197</v>
      </c>
      <c r="NMI1" s="1460" t="s">
        <v>5197</v>
      </c>
      <c r="NMJ1" s="1460" t="s">
        <v>5197</v>
      </c>
      <c r="NMK1" s="1460" t="s">
        <v>5197</v>
      </c>
      <c r="NML1" s="1460" t="s">
        <v>5197</v>
      </c>
      <c r="NMM1" s="1460" t="s">
        <v>5197</v>
      </c>
      <c r="NMN1" s="1460" t="s">
        <v>5197</v>
      </c>
      <c r="NMO1" s="1460" t="s">
        <v>5197</v>
      </c>
      <c r="NMP1" s="1460" t="s">
        <v>5197</v>
      </c>
      <c r="NMQ1" s="1460" t="s">
        <v>5197</v>
      </c>
      <c r="NMR1" s="1460" t="s">
        <v>5197</v>
      </c>
      <c r="NMS1" s="1460" t="s">
        <v>5197</v>
      </c>
      <c r="NMT1" s="1460" t="s">
        <v>5197</v>
      </c>
      <c r="NMU1" s="1460" t="s">
        <v>5197</v>
      </c>
      <c r="NMV1" s="1460" t="s">
        <v>5197</v>
      </c>
      <c r="NMW1" s="1460" t="s">
        <v>5197</v>
      </c>
      <c r="NMX1" s="1460" t="s">
        <v>5197</v>
      </c>
      <c r="NMY1" s="1460" t="s">
        <v>5197</v>
      </c>
      <c r="NMZ1" s="1460" t="s">
        <v>5197</v>
      </c>
      <c r="NNA1" s="1460" t="s">
        <v>5197</v>
      </c>
      <c r="NNB1" s="1460" t="s">
        <v>5197</v>
      </c>
      <c r="NNC1" s="1460" t="s">
        <v>5197</v>
      </c>
      <c r="NND1" s="1460" t="s">
        <v>5197</v>
      </c>
      <c r="NNE1" s="1460" t="s">
        <v>5197</v>
      </c>
      <c r="NNF1" s="1460" t="s">
        <v>5197</v>
      </c>
      <c r="NNG1" s="1460" t="s">
        <v>5197</v>
      </c>
      <c r="NNH1" s="1460" t="s">
        <v>5197</v>
      </c>
      <c r="NNI1" s="1460" t="s">
        <v>5197</v>
      </c>
      <c r="NNJ1" s="1460" t="s">
        <v>5197</v>
      </c>
      <c r="NNK1" s="1460" t="s">
        <v>5197</v>
      </c>
      <c r="NNL1" s="1460" t="s">
        <v>5197</v>
      </c>
      <c r="NNM1" s="1460" t="s">
        <v>5197</v>
      </c>
      <c r="NNN1" s="1460" t="s">
        <v>5197</v>
      </c>
      <c r="NNO1" s="1460" t="s">
        <v>5197</v>
      </c>
      <c r="NNP1" s="1460" t="s">
        <v>5197</v>
      </c>
      <c r="NNQ1" s="1460" t="s">
        <v>5197</v>
      </c>
      <c r="NNR1" s="1460" t="s">
        <v>5197</v>
      </c>
      <c r="NNS1" s="1460" t="s">
        <v>5197</v>
      </c>
      <c r="NNT1" s="1460" t="s">
        <v>5197</v>
      </c>
      <c r="NNU1" s="1460" t="s">
        <v>5197</v>
      </c>
      <c r="NNV1" s="1460" t="s">
        <v>5197</v>
      </c>
      <c r="NNW1" s="1460" t="s">
        <v>5197</v>
      </c>
      <c r="NNX1" s="1460" t="s">
        <v>5197</v>
      </c>
      <c r="NNY1" s="1460" t="s">
        <v>5197</v>
      </c>
      <c r="NNZ1" s="1460" t="s">
        <v>5197</v>
      </c>
      <c r="NOA1" s="1460" t="s">
        <v>5197</v>
      </c>
      <c r="NOB1" s="1460" t="s">
        <v>5197</v>
      </c>
      <c r="NOC1" s="1460" t="s">
        <v>5197</v>
      </c>
      <c r="NOD1" s="1460" t="s">
        <v>5197</v>
      </c>
      <c r="NOE1" s="1460" t="s">
        <v>5197</v>
      </c>
      <c r="NOF1" s="1460" t="s">
        <v>5197</v>
      </c>
      <c r="NOG1" s="1460" t="s">
        <v>5197</v>
      </c>
      <c r="NOH1" s="1460" t="s">
        <v>5197</v>
      </c>
      <c r="NOI1" s="1460" t="s">
        <v>5197</v>
      </c>
      <c r="NOJ1" s="1460" t="s">
        <v>5197</v>
      </c>
      <c r="NOK1" s="1460" t="s">
        <v>5197</v>
      </c>
      <c r="NOL1" s="1460" t="s">
        <v>5197</v>
      </c>
      <c r="NOM1" s="1460" t="s">
        <v>5197</v>
      </c>
      <c r="NON1" s="1460" t="s">
        <v>5197</v>
      </c>
      <c r="NOO1" s="1460" t="s">
        <v>5197</v>
      </c>
      <c r="NOP1" s="1460" t="s">
        <v>5197</v>
      </c>
      <c r="NOQ1" s="1460" t="s">
        <v>5197</v>
      </c>
      <c r="NOR1" s="1460" t="s">
        <v>5197</v>
      </c>
      <c r="NOS1" s="1460" t="s">
        <v>5197</v>
      </c>
      <c r="NOT1" s="1460" t="s">
        <v>5197</v>
      </c>
      <c r="NOU1" s="1460" t="s">
        <v>5197</v>
      </c>
      <c r="NOV1" s="1460" t="s">
        <v>5197</v>
      </c>
      <c r="NOW1" s="1460" t="s">
        <v>5197</v>
      </c>
      <c r="NOX1" s="1460" t="s">
        <v>5197</v>
      </c>
      <c r="NOY1" s="1460" t="s">
        <v>5197</v>
      </c>
      <c r="NOZ1" s="1460" t="s">
        <v>5197</v>
      </c>
      <c r="NPA1" s="1460" t="s">
        <v>5197</v>
      </c>
      <c r="NPB1" s="1460" t="s">
        <v>5197</v>
      </c>
      <c r="NPC1" s="1460" t="s">
        <v>5197</v>
      </c>
      <c r="NPD1" s="1460" t="s">
        <v>5197</v>
      </c>
      <c r="NPE1" s="1460" t="s">
        <v>5197</v>
      </c>
      <c r="NPF1" s="1460" t="s">
        <v>5197</v>
      </c>
      <c r="NPG1" s="1460" t="s">
        <v>5197</v>
      </c>
      <c r="NPH1" s="1460" t="s">
        <v>5197</v>
      </c>
      <c r="NPI1" s="1460" t="s">
        <v>5197</v>
      </c>
      <c r="NPJ1" s="1460" t="s">
        <v>5197</v>
      </c>
      <c r="NPK1" s="1460" t="s">
        <v>5197</v>
      </c>
      <c r="NPL1" s="1460" t="s">
        <v>5197</v>
      </c>
      <c r="NPM1" s="1460" t="s">
        <v>5197</v>
      </c>
      <c r="NPN1" s="1460" t="s">
        <v>5197</v>
      </c>
      <c r="NPO1" s="1460" t="s">
        <v>5197</v>
      </c>
      <c r="NPP1" s="1460" t="s">
        <v>5197</v>
      </c>
      <c r="NPQ1" s="1460" t="s">
        <v>5197</v>
      </c>
      <c r="NPR1" s="1460" t="s">
        <v>5197</v>
      </c>
      <c r="NPS1" s="1460" t="s">
        <v>5197</v>
      </c>
      <c r="NPT1" s="1460" t="s">
        <v>5197</v>
      </c>
      <c r="NPU1" s="1460" t="s">
        <v>5197</v>
      </c>
      <c r="NPV1" s="1460" t="s">
        <v>5197</v>
      </c>
      <c r="NPW1" s="1460" t="s">
        <v>5197</v>
      </c>
      <c r="NPX1" s="1460" t="s">
        <v>5197</v>
      </c>
      <c r="NPY1" s="1460" t="s">
        <v>5197</v>
      </c>
      <c r="NPZ1" s="1460" t="s">
        <v>5197</v>
      </c>
      <c r="NQA1" s="1460" t="s">
        <v>5197</v>
      </c>
      <c r="NQB1" s="1460" t="s">
        <v>5197</v>
      </c>
      <c r="NQC1" s="1460" t="s">
        <v>5197</v>
      </c>
      <c r="NQD1" s="1460" t="s">
        <v>5197</v>
      </c>
      <c r="NQE1" s="1460" t="s">
        <v>5197</v>
      </c>
      <c r="NQF1" s="1460" t="s">
        <v>5197</v>
      </c>
      <c r="NQG1" s="1460" t="s">
        <v>5197</v>
      </c>
      <c r="NQH1" s="1460" t="s">
        <v>5197</v>
      </c>
      <c r="NQI1" s="1460" t="s">
        <v>5197</v>
      </c>
      <c r="NQJ1" s="1460" t="s">
        <v>5197</v>
      </c>
      <c r="NQK1" s="1460" t="s">
        <v>5197</v>
      </c>
      <c r="NQL1" s="1460" t="s">
        <v>5197</v>
      </c>
      <c r="NQM1" s="1460" t="s">
        <v>5197</v>
      </c>
      <c r="NQN1" s="1460" t="s">
        <v>5197</v>
      </c>
      <c r="NQO1" s="1460" t="s">
        <v>5197</v>
      </c>
      <c r="NQP1" s="1460" t="s">
        <v>5197</v>
      </c>
      <c r="NQQ1" s="1460" t="s">
        <v>5197</v>
      </c>
      <c r="NQR1" s="1460" t="s">
        <v>5197</v>
      </c>
      <c r="NQS1" s="1460" t="s">
        <v>5197</v>
      </c>
      <c r="NQT1" s="1460" t="s">
        <v>5197</v>
      </c>
      <c r="NQU1" s="1460" t="s">
        <v>5197</v>
      </c>
      <c r="NQV1" s="1460" t="s">
        <v>5197</v>
      </c>
      <c r="NQW1" s="1460" t="s">
        <v>5197</v>
      </c>
      <c r="NQX1" s="1460" t="s">
        <v>5197</v>
      </c>
      <c r="NQY1" s="1460" t="s">
        <v>5197</v>
      </c>
      <c r="NQZ1" s="1460" t="s">
        <v>5197</v>
      </c>
      <c r="NRA1" s="1460" t="s">
        <v>5197</v>
      </c>
      <c r="NRB1" s="1460" t="s">
        <v>5197</v>
      </c>
      <c r="NRC1" s="1460" t="s">
        <v>5197</v>
      </c>
      <c r="NRD1" s="1460" t="s">
        <v>5197</v>
      </c>
      <c r="NRE1" s="1460" t="s">
        <v>5197</v>
      </c>
      <c r="NRF1" s="1460" t="s">
        <v>5197</v>
      </c>
      <c r="NRG1" s="1460" t="s">
        <v>5197</v>
      </c>
      <c r="NRH1" s="1460" t="s">
        <v>5197</v>
      </c>
      <c r="NRI1" s="1460" t="s">
        <v>5197</v>
      </c>
      <c r="NRJ1" s="1460" t="s">
        <v>5197</v>
      </c>
      <c r="NRK1" s="1460" t="s">
        <v>5197</v>
      </c>
      <c r="NRL1" s="1460" t="s">
        <v>5197</v>
      </c>
      <c r="NRM1" s="1460" t="s">
        <v>5197</v>
      </c>
      <c r="NRN1" s="1460" t="s">
        <v>5197</v>
      </c>
      <c r="NRO1" s="1460" t="s">
        <v>5197</v>
      </c>
      <c r="NRP1" s="1460" t="s">
        <v>5197</v>
      </c>
      <c r="NRQ1" s="1460" t="s">
        <v>5197</v>
      </c>
      <c r="NRR1" s="1460" t="s">
        <v>5197</v>
      </c>
      <c r="NRS1" s="1460" t="s">
        <v>5197</v>
      </c>
      <c r="NRT1" s="1460" t="s">
        <v>5197</v>
      </c>
      <c r="NRU1" s="1460" t="s">
        <v>5197</v>
      </c>
      <c r="NRV1" s="1460" t="s">
        <v>5197</v>
      </c>
      <c r="NRW1" s="1460" t="s">
        <v>5197</v>
      </c>
      <c r="NRX1" s="1460" t="s">
        <v>5197</v>
      </c>
      <c r="NRY1" s="1460" t="s">
        <v>5197</v>
      </c>
      <c r="NRZ1" s="1460" t="s">
        <v>5197</v>
      </c>
      <c r="NSA1" s="1460" t="s">
        <v>5197</v>
      </c>
      <c r="NSB1" s="1460" t="s">
        <v>5197</v>
      </c>
      <c r="NSC1" s="1460" t="s">
        <v>5197</v>
      </c>
      <c r="NSD1" s="1460" t="s">
        <v>5197</v>
      </c>
      <c r="NSE1" s="1460" t="s">
        <v>5197</v>
      </c>
      <c r="NSF1" s="1460" t="s">
        <v>5197</v>
      </c>
      <c r="NSG1" s="1460" t="s">
        <v>5197</v>
      </c>
      <c r="NSH1" s="1460" t="s">
        <v>5197</v>
      </c>
      <c r="NSI1" s="1460" t="s">
        <v>5197</v>
      </c>
      <c r="NSJ1" s="1460" t="s">
        <v>5197</v>
      </c>
      <c r="NSK1" s="1460" t="s">
        <v>5197</v>
      </c>
      <c r="NSL1" s="1460" t="s">
        <v>5197</v>
      </c>
      <c r="NSM1" s="1460" t="s">
        <v>5197</v>
      </c>
      <c r="NSN1" s="1460" t="s">
        <v>5197</v>
      </c>
      <c r="NSO1" s="1460" t="s">
        <v>5197</v>
      </c>
      <c r="NSP1" s="1460" t="s">
        <v>5197</v>
      </c>
      <c r="NSQ1" s="1460" t="s">
        <v>5197</v>
      </c>
      <c r="NSR1" s="1460" t="s">
        <v>5197</v>
      </c>
      <c r="NSS1" s="1460" t="s">
        <v>5197</v>
      </c>
      <c r="NST1" s="1460" t="s">
        <v>5197</v>
      </c>
      <c r="NSU1" s="1460" t="s">
        <v>5197</v>
      </c>
      <c r="NSV1" s="1460" t="s">
        <v>5197</v>
      </c>
      <c r="NSW1" s="1460" t="s">
        <v>5197</v>
      </c>
      <c r="NSX1" s="1460" t="s">
        <v>5197</v>
      </c>
      <c r="NSY1" s="1460" t="s">
        <v>5197</v>
      </c>
      <c r="NSZ1" s="1460" t="s">
        <v>5197</v>
      </c>
      <c r="NTA1" s="1460" t="s">
        <v>5197</v>
      </c>
      <c r="NTB1" s="1460" t="s">
        <v>5197</v>
      </c>
      <c r="NTC1" s="1460" t="s">
        <v>5197</v>
      </c>
      <c r="NTD1" s="1460" t="s">
        <v>5197</v>
      </c>
      <c r="NTE1" s="1460" t="s">
        <v>5197</v>
      </c>
      <c r="NTF1" s="1460" t="s">
        <v>5197</v>
      </c>
      <c r="NTG1" s="1460" t="s">
        <v>5197</v>
      </c>
      <c r="NTH1" s="1460" t="s">
        <v>5197</v>
      </c>
      <c r="NTI1" s="1460" t="s">
        <v>5197</v>
      </c>
      <c r="NTJ1" s="1460" t="s">
        <v>5197</v>
      </c>
      <c r="NTK1" s="1460" t="s">
        <v>5197</v>
      </c>
      <c r="NTL1" s="1460" t="s">
        <v>5197</v>
      </c>
      <c r="NTM1" s="1460" t="s">
        <v>5197</v>
      </c>
      <c r="NTN1" s="1460" t="s">
        <v>5197</v>
      </c>
      <c r="NTO1" s="1460" t="s">
        <v>5197</v>
      </c>
      <c r="NTP1" s="1460" t="s">
        <v>5197</v>
      </c>
      <c r="NTQ1" s="1460" t="s">
        <v>5197</v>
      </c>
      <c r="NTR1" s="1460" t="s">
        <v>5197</v>
      </c>
      <c r="NTS1" s="1460" t="s">
        <v>5197</v>
      </c>
      <c r="NTT1" s="1460" t="s">
        <v>5197</v>
      </c>
      <c r="NTU1" s="1460" t="s">
        <v>5197</v>
      </c>
      <c r="NTV1" s="1460" t="s">
        <v>5197</v>
      </c>
      <c r="NTW1" s="1460" t="s">
        <v>5197</v>
      </c>
      <c r="NTX1" s="1460" t="s">
        <v>5197</v>
      </c>
      <c r="NTY1" s="1460" t="s">
        <v>5197</v>
      </c>
      <c r="NTZ1" s="1460" t="s">
        <v>5197</v>
      </c>
      <c r="NUA1" s="1460" t="s">
        <v>5197</v>
      </c>
      <c r="NUB1" s="1460" t="s">
        <v>5197</v>
      </c>
      <c r="NUC1" s="1460" t="s">
        <v>5197</v>
      </c>
      <c r="NUD1" s="1460" t="s">
        <v>5197</v>
      </c>
      <c r="NUE1" s="1460" t="s">
        <v>5197</v>
      </c>
      <c r="NUF1" s="1460" t="s">
        <v>5197</v>
      </c>
      <c r="NUG1" s="1460" t="s">
        <v>5197</v>
      </c>
      <c r="NUH1" s="1460" t="s">
        <v>5197</v>
      </c>
      <c r="NUI1" s="1460" t="s">
        <v>5197</v>
      </c>
      <c r="NUJ1" s="1460" t="s">
        <v>5197</v>
      </c>
      <c r="NUK1" s="1460" t="s">
        <v>5197</v>
      </c>
      <c r="NUL1" s="1460" t="s">
        <v>5197</v>
      </c>
      <c r="NUM1" s="1460" t="s">
        <v>5197</v>
      </c>
      <c r="NUN1" s="1460" t="s">
        <v>5197</v>
      </c>
      <c r="NUO1" s="1460" t="s">
        <v>5197</v>
      </c>
      <c r="NUP1" s="1460" t="s">
        <v>5197</v>
      </c>
      <c r="NUQ1" s="1460" t="s">
        <v>5197</v>
      </c>
      <c r="NUR1" s="1460" t="s">
        <v>5197</v>
      </c>
      <c r="NUS1" s="1460" t="s">
        <v>5197</v>
      </c>
      <c r="NUT1" s="1460" t="s">
        <v>5197</v>
      </c>
      <c r="NUU1" s="1460" t="s">
        <v>5197</v>
      </c>
      <c r="NUV1" s="1460" t="s">
        <v>5197</v>
      </c>
      <c r="NUW1" s="1460" t="s">
        <v>5197</v>
      </c>
      <c r="NUX1" s="1460" t="s">
        <v>5197</v>
      </c>
      <c r="NUY1" s="1460" t="s">
        <v>5197</v>
      </c>
      <c r="NUZ1" s="1460" t="s">
        <v>5197</v>
      </c>
      <c r="NVA1" s="1460" t="s">
        <v>5197</v>
      </c>
      <c r="NVB1" s="1460" t="s">
        <v>5197</v>
      </c>
      <c r="NVC1" s="1460" t="s">
        <v>5197</v>
      </c>
      <c r="NVD1" s="1460" t="s">
        <v>5197</v>
      </c>
      <c r="NVE1" s="1460" t="s">
        <v>5197</v>
      </c>
      <c r="NVF1" s="1460" t="s">
        <v>5197</v>
      </c>
      <c r="NVG1" s="1460" t="s">
        <v>5197</v>
      </c>
      <c r="NVH1" s="1460" t="s">
        <v>5197</v>
      </c>
      <c r="NVI1" s="1460" t="s">
        <v>5197</v>
      </c>
      <c r="NVJ1" s="1460" t="s">
        <v>5197</v>
      </c>
      <c r="NVK1" s="1460" t="s">
        <v>5197</v>
      </c>
      <c r="NVL1" s="1460" t="s">
        <v>5197</v>
      </c>
      <c r="NVM1" s="1460" t="s">
        <v>5197</v>
      </c>
      <c r="NVN1" s="1460" t="s">
        <v>5197</v>
      </c>
      <c r="NVO1" s="1460" t="s">
        <v>5197</v>
      </c>
      <c r="NVP1" s="1460" t="s">
        <v>5197</v>
      </c>
      <c r="NVQ1" s="1460" t="s">
        <v>5197</v>
      </c>
      <c r="NVR1" s="1460" t="s">
        <v>5197</v>
      </c>
      <c r="NVS1" s="1460" t="s">
        <v>5197</v>
      </c>
      <c r="NVT1" s="1460" t="s">
        <v>5197</v>
      </c>
      <c r="NVU1" s="1460" t="s">
        <v>5197</v>
      </c>
      <c r="NVV1" s="1460" t="s">
        <v>5197</v>
      </c>
      <c r="NVW1" s="1460" t="s">
        <v>5197</v>
      </c>
      <c r="NVX1" s="1460" t="s">
        <v>5197</v>
      </c>
      <c r="NVY1" s="1460" t="s">
        <v>5197</v>
      </c>
      <c r="NVZ1" s="1460" t="s">
        <v>5197</v>
      </c>
      <c r="NWA1" s="1460" t="s">
        <v>5197</v>
      </c>
      <c r="NWB1" s="1460" t="s">
        <v>5197</v>
      </c>
      <c r="NWC1" s="1460" t="s">
        <v>5197</v>
      </c>
      <c r="NWD1" s="1460" t="s">
        <v>5197</v>
      </c>
      <c r="NWE1" s="1460" t="s">
        <v>5197</v>
      </c>
      <c r="NWF1" s="1460" t="s">
        <v>5197</v>
      </c>
      <c r="NWG1" s="1460" t="s">
        <v>5197</v>
      </c>
      <c r="NWH1" s="1460" t="s">
        <v>5197</v>
      </c>
      <c r="NWI1" s="1460" t="s">
        <v>5197</v>
      </c>
      <c r="NWJ1" s="1460" t="s">
        <v>5197</v>
      </c>
      <c r="NWK1" s="1460" t="s">
        <v>5197</v>
      </c>
      <c r="NWL1" s="1460" t="s">
        <v>5197</v>
      </c>
      <c r="NWM1" s="1460" t="s">
        <v>5197</v>
      </c>
      <c r="NWN1" s="1460" t="s">
        <v>5197</v>
      </c>
      <c r="NWO1" s="1460" t="s">
        <v>5197</v>
      </c>
      <c r="NWP1" s="1460" t="s">
        <v>5197</v>
      </c>
      <c r="NWQ1" s="1460" t="s">
        <v>5197</v>
      </c>
      <c r="NWR1" s="1460" t="s">
        <v>5197</v>
      </c>
      <c r="NWS1" s="1460" t="s">
        <v>5197</v>
      </c>
      <c r="NWT1" s="1460" t="s">
        <v>5197</v>
      </c>
      <c r="NWU1" s="1460" t="s">
        <v>5197</v>
      </c>
      <c r="NWV1" s="1460" t="s">
        <v>5197</v>
      </c>
      <c r="NWW1" s="1460" t="s">
        <v>5197</v>
      </c>
      <c r="NWX1" s="1460" t="s">
        <v>5197</v>
      </c>
      <c r="NWY1" s="1460" t="s">
        <v>5197</v>
      </c>
      <c r="NWZ1" s="1460" t="s">
        <v>5197</v>
      </c>
      <c r="NXA1" s="1460" t="s">
        <v>5197</v>
      </c>
      <c r="NXB1" s="1460" t="s">
        <v>5197</v>
      </c>
      <c r="NXC1" s="1460" t="s">
        <v>5197</v>
      </c>
      <c r="NXD1" s="1460" t="s">
        <v>5197</v>
      </c>
      <c r="NXE1" s="1460" t="s">
        <v>5197</v>
      </c>
      <c r="NXF1" s="1460" t="s">
        <v>5197</v>
      </c>
      <c r="NXG1" s="1460" t="s">
        <v>5197</v>
      </c>
      <c r="NXH1" s="1460" t="s">
        <v>5197</v>
      </c>
      <c r="NXI1" s="1460" t="s">
        <v>5197</v>
      </c>
      <c r="NXJ1" s="1460" t="s">
        <v>5197</v>
      </c>
      <c r="NXK1" s="1460" t="s">
        <v>5197</v>
      </c>
      <c r="NXL1" s="1460" t="s">
        <v>5197</v>
      </c>
      <c r="NXM1" s="1460" t="s">
        <v>5197</v>
      </c>
      <c r="NXN1" s="1460" t="s">
        <v>5197</v>
      </c>
      <c r="NXO1" s="1460" t="s">
        <v>5197</v>
      </c>
      <c r="NXP1" s="1460" t="s">
        <v>5197</v>
      </c>
      <c r="NXQ1" s="1460" t="s">
        <v>5197</v>
      </c>
      <c r="NXR1" s="1460" t="s">
        <v>5197</v>
      </c>
      <c r="NXS1" s="1460" t="s">
        <v>5197</v>
      </c>
      <c r="NXT1" s="1460" t="s">
        <v>5197</v>
      </c>
      <c r="NXU1" s="1460" t="s">
        <v>5197</v>
      </c>
      <c r="NXV1" s="1460" t="s">
        <v>5197</v>
      </c>
      <c r="NXW1" s="1460" t="s">
        <v>5197</v>
      </c>
      <c r="NXX1" s="1460" t="s">
        <v>5197</v>
      </c>
      <c r="NXY1" s="1460" t="s">
        <v>5197</v>
      </c>
      <c r="NXZ1" s="1460" t="s">
        <v>5197</v>
      </c>
      <c r="NYA1" s="1460" t="s">
        <v>5197</v>
      </c>
      <c r="NYB1" s="1460" t="s">
        <v>5197</v>
      </c>
      <c r="NYC1" s="1460" t="s">
        <v>5197</v>
      </c>
      <c r="NYD1" s="1460" t="s">
        <v>5197</v>
      </c>
      <c r="NYE1" s="1460" t="s">
        <v>5197</v>
      </c>
      <c r="NYF1" s="1460" t="s">
        <v>5197</v>
      </c>
      <c r="NYG1" s="1460" t="s">
        <v>5197</v>
      </c>
      <c r="NYH1" s="1460" t="s">
        <v>5197</v>
      </c>
      <c r="NYI1" s="1460" t="s">
        <v>5197</v>
      </c>
      <c r="NYJ1" s="1460" t="s">
        <v>5197</v>
      </c>
      <c r="NYK1" s="1460" t="s">
        <v>5197</v>
      </c>
      <c r="NYL1" s="1460" t="s">
        <v>5197</v>
      </c>
      <c r="NYM1" s="1460" t="s">
        <v>5197</v>
      </c>
      <c r="NYN1" s="1460" t="s">
        <v>5197</v>
      </c>
      <c r="NYO1" s="1460" t="s">
        <v>5197</v>
      </c>
      <c r="NYP1" s="1460" t="s">
        <v>5197</v>
      </c>
      <c r="NYQ1" s="1460" t="s">
        <v>5197</v>
      </c>
      <c r="NYR1" s="1460" t="s">
        <v>5197</v>
      </c>
      <c r="NYS1" s="1460" t="s">
        <v>5197</v>
      </c>
      <c r="NYT1" s="1460" t="s">
        <v>5197</v>
      </c>
      <c r="NYU1" s="1460" t="s">
        <v>5197</v>
      </c>
      <c r="NYV1" s="1460" t="s">
        <v>5197</v>
      </c>
      <c r="NYW1" s="1460" t="s">
        <v>5197</v>
      </c>
      <c r="NYX1" s="1460" t="s">
        <v>5197</v>
      </c>
      <c r="NYY1" s="1460" t="s">
        <v>5197</v>
      </c>
      <c r="NYZ1" s="1460" t="s">
        <v>5197</v>
      </c>
      <c r="NZA1" s="1460" t="s">
        <v>5197</v>
      </c>
      <c r="NZB1" s="1460" t="s">
        <v>5197</v>
      </c>
      <c r="NZC1" s="1460" t="s">
        <v>5197</v>
      </c>
      <c r="NZD1" s="1460" t="s">
        <v>5197</v>
      </c>
      <c r="NZE1" s="1460" t="s">
        <v>5197</v>
      </c>
      <c r="NZF1" s="1460" t="s">
        <v>5197</v>
      </c>
      <c r="NZG1" s="1460" t="s">
        <v>5197</v>
      </c>
      <c r="NZH1" s="1460" t="s">
        <v>5197</v>
      </c>
      <c r="NZI1" s="1460" t="s">
        <v>5197</v>
      </c>
      <c r="NZJ1" s="1460" t="s">
        <v>5197</v>
      </c>
      <c r="NZK1" s="1460" t="s">
        <v>5197</v>
      </c>
      <c r="NZL1" s="1460" t="s">
        <v>5197</v>
      </c>
      <c r="NZM1" s="1460" t="s">
        <v>5197</v>
      </c>
      <c r="NZN1" s="1460" t="s">
        <v>5197</v>
      </c>
      <c r="NZO1" s="1460" t="s">
        <v>5197</v>
      </c>
      <c r="NZP1" s="1460" t="s">
        <v>5197</v>
      </c>
      <c r="NZQ1" s="1460" t="s">
        <v>5197</v>
      </c>
      <c r="NZR1" s="1460" t="s">
        <v>5197</v>
      </c>
      <c r="NZS1" s="1460" t="s">
        <v>5197</v>
      </c>
      <c r="NZT1" s="1460" t="s">
        <v>5197</v>
      </c>
      <c r="NZU1" s="1460" t="s">
        <v>5197</v>
      </c>
      <c r="NZV1" s="1460" t="s">
        <v>5197</v>
      </c>
      <c r="NZW1" s="1460" t="s">
        <v>5197</v>
      </c>
      <c r="NZX1" s="1460" t="s">
        <v>5197</v>
      </c>
      <c r="NZY1" s="1460" t="s">
        <v>5197</v>
      </c>
      <c r="NZZ1" s="1460" t="s">
        <v>5197</v>
      </c>
      <c r="OAA1" s="1460" t="s">
        <v>5197</v>
      </c>
      <c r="OAB1" s="1460" t="s">
        <v>5197</v>
      </c>
      <c r="OAC1" s="1460" t="s">
        <v>5197</v>
      </c>
      <c r="OAD1" s="1460" t="s">
        <v>5197</v>
      </c>
      <c r="OAE1" s="1460" t="s">
        <v>5197</v>
      </c>
      <c r="OAF1" s="1460" t="s">
        <v>5197</v>
      </c>
      <c r="OAG1" s="1460" t="s">
        <v>5197</v>
      </c>
      <c r="OAH1" s="1460" t="s">
        <v>5197</v>
      </c>
      <c r="OAI1" s="1460" t="s">
        <v>5197</v>
      </c>
      <c r="OAJ1" s="1460" t="s">
        <v>5197</v>
      </c>
      <c r="OAK1" s="1460" t="s">
        <v>5197</v>
      </c>
      <c r="OAL1" s="1460" t="s">
        <v>5197</v>
      </c>
      <c r="OAM1" s="1460" t="s">
        <v>5197</v>
      </c>
      <c r="OAN1" s="1460" t="s">
        <v>5197</v>
      </c>
      <c r="OAO1" s="1460" t="s">
        <v>5197</v>
      </c>
      <c r="OAP1" s="1460" t="s">
        <v>5197</v>
      </c>
      <c r="OAQ1" s="1460" t="s">
        <v>5197</v>
      </c>
      <c r="OAR1" s="1460" t="s">
        <v>5197</v>
      </c>
      <c r="OAS1" s="1460" t="s">
        <v>5197</v>
      </c>
      <c r="OAT1" s="1460" t="s">
        <v>5197</v>
      </c>
      <c r="OAU1" s="1460" t="s">
        <v>5197</v>
      </c>
      <c r="OAV1" s="1460" t="s">
        <v>5197</v>
      </c>
      <c r="OAW1" s="1460" t="s">
        <v>5197</v>
      </c>
      <c r="OAX1" s="1460" t="s">
        <v>5197</v>
      </c>
      <c r="OAY1" s="1460" t="s">
        <v>5197</v>
      </c>
      <c r="OAZ1" s="1460" t="s">
        <v>5197</v>
      </c>
      <c r="OBA1" s="1460" t="s">
        <v>5197</v>
      </c>
      <c r="OBB1" s="1460" t="s">
        <v>5197</v>
      </c>
      <c r="OBC1" s="1460" t="s">
        <v>5197</v>
      </c>
      <c r="OBD1" s="1460" t="s">
        <v>5197</v>
      </c>
      <c r="OBE1" s="1460" t="s">
        <v>5197</v>
      </c>
      <c r="OBF1" s="1460" t="s">
        <v>5197</v>
      </c>
      <c r="OBG1" s="1460" t="s">
        <v>5197</v>
      </c>
      <c r="OBH1" s="1460" t="s">
        <v>5197</v>
      </c>
      <c r="OBI1" s="1460" t="s">
        <v>5197</v>
      </c>
      <c r="OBJ1" s="1460" t="s">
        <v>5197</v>
      </c>
      <c r="OBK1" s="1460" t="s">
        <v>5197</v>
      </c>
      <c r="OBL1" s="1460" t="s">
        <v>5197</v>
      </c>
      <c r="OBM1" s="1460" t="s">
        <v>5197</v>
      </c>
      <c r="OBN1" s="1460" t="s">
        <v>5197</v>
      </c>
      <c r="OBO1" s="1460" t="s">
        <v>5197</v>
      </c>
      <c r="OBP1" s="1460" t="s">
        <v>5197</v>
      </c>
      <c r="OBQ1" s="1460" t="s">
        <v>5197</v>
      </c>
      <c r="OBR1" s="1460" t="s">
        <v>5197</v>
      </c>
      <c r="OBS1" s="1460" t="s">
        <v>5197</v>
      </c>
      <c r="OBT1" s="1460" t="s">
        <v>5197</v>
      </c>
      <c r="OBU1" s="1460" t="s">
        <v>5197</v>
      </c>
      <c r="OBV1" s="1460" t="s">
        <v>5197</v>
      </c>
      <c r="OBW1" s="1460" t="s">
        <v>5197</v>
      </c>
      <c r="OBX1" s="1460" t="s">
        <v>5197</v>
      </c>
      <c r="OBY1" s="1460" t="s">
        <v>5197</v>
      </c>
      <c r="OBZ1" s="1460" t="s">
        <v>5197</v>
      </c>
      <c r="OCA1" s="1460" t="s">
        <v>5197</v>
      </c>
      <c r="OCB1" s="1460" t="s">
        <v>5197</v>
      </c>
      <c r="OCC1" s="1460" t="s">
        <v>5197</v>
      </c>
      <c r="OCD1" s="1460" t="s">
        <v>5197</v>
      </c>
      <c r="OCE1" s="1460" t="s">
        <v>5197</v>
      </c>
      <c r="OCF1" s="1460" t="s">
        <v>5197</v>
      </c>
      <c r="OCG1" s="1460" t="s">
        <v>5197</v>
      </c>
      <c r="OCH1" s="1460" t="s">
        <v>5197</v>
      </c>
      <c r="OCI1" s="1460" t="s">
        <v>5197</v>
      </c>
      <c r="OCJ1" s="1460" t="s">
        <v>5197</v>
      </c>
      <c r="OCK1" s="1460" t="s">
        <v>5197</v>
      </c>
      <c r="OCL1" s="1460" t="s">
        <v>5197</v>
      </c>
      <c r="OCM1" s="1460" t="s">
        <v>5197</v>
      </c>
      <c r="OCN1" s="1460" t="s">
        <v>5197</v>
      </c>
      <c r="OCO1" s="1460" t="s">
        <v>5197</v>
      </c>
      <c r="OCP1" s="1460" t="s">
        <v>5197</v>
      </c>
      <c r="OCQ1" s="1460" t="s">
        <v>5197</v>
      </c>
      <c r="OCR1" s="1460" t="s">
        <v>5197</v>
      </c>
      <c r="OCS1" s="1460" t="s">
        <v>5197</v>
      </c>
      <c r="OCT1" s="1460" t="s">
        <v>5197</v>
      </c>
      <c r="OCU1" s="1460" t="s">
        <v>5197</v>
      </c>
      <c r="OCV1" s="1460" t="s">
        <v>5197</v>
      </c>
      <c r="OCW1" s="1460" t="s">
        <v>5197</v>
      </c>
      <c r="OCX1" s="1460" t="s">
        <v>5197</v>
      </c>
      <c r="OCY1" s="1460" t="s">
        <v>5197</v>
      </c>
      <c r="OCZ1" s="1460" t="s">
        <v>5197</v>
      </c>
      <c r="ODA1" s="1460" t="s">
        <v>5197</v>
      </c>
      <c r="ODB1" s="1460" t="s">
        <v>5197</v>
      </c>
      <c r="ODC1" s="1460" t="s">
        <v>5197</v>
      </c>
      <c r="ODD1" s="1460" t="s">
        <v>5197</v>
      </c>
      <c r="ODE1" s="1460" t="s">
        <v>5197</v>
      </c>
      <c r="ODF1" s="1460" t="s">
        <v>5197</v>
      </c>
      <c r="ODG1" s="1460" t="s">
        <v>5197</v>
      </c>
      <c r="ODH1" s="1460" t="s">
        <v>5197</v>
      </c>
      <c r="ODI1" s="1460" t="s">
        <v>5197</v>
      </c>
      <c r="ODJ1" s="1460" t="s">
        <v>5197</v>
      </c>
      <c r="ODK1" s="1460" t="s">
        <v>5197</v>
      </c>
      <c r="ODL1" s="1460" t="s">
        <v>5197</v>
      </c>
      <c r="ODM1" s="1460" t="s">
        <v>5197</v>
      </c>
      <c r="ODN1" s="1460" t="s">
        <v>5197</v>
      </c>
      <c r="ODO1" s="1460" t="s">
        <v>5197</v>
      </c>
      <c r="ODP1" s="1460" t="s">
        <v>5197</v>
      </c>
      <c r="ODQ1" s="1460" t="s">
        <v>5197</v>
      </c>
      <c r="ODR1" s="1460" t="s">
        <v>5197</v>
      </c>
      <c r="ODS1" s="1460" t="s">
        <v>5197</v>
      </c>
      <c r="ODT1" s="1460" t="s">
        <v>5197</v>
      </c>
      <c r="ODU1" s="1460" t="s">
        <v>5197</v>
      </c>
      <c r="ODV1" s="1460" t="s">
        <v>5197</v>
      </c>
      <c r="ODW1" s="1460" t="s">
        <v>5197</v>
      </c>
      <c r="ODX1" s="1460" t="s">
        <v>5197</v>
      </c>
      <c r="ODY1" s="1460" t="s">
        <v>5197</v>
      </c>
      <c r="ODZ1" s="1460" t="s">
        <v>5197</v>
      </c>
      <c r="OEA1" s="1460" t="s">
        <v>5197</v>
      </c>
      <c r="OEB1" s="1460" t="s">
        <v>5197</v>
      </c>
      <c r="OEC1" s="1460" t="s">
        <v>5197</v>
      </c>
      <c r="OED1" s="1460" t="s">
        <v>5197</v>
      </c>
      <c r="OEE1" s="1460" t="s">
        <v>5197</v>
      </c>
      <c r="OEF1" s="1460" t="s">
        <v>5197</v>
      </c>
      <c r="OEG1" s="1460" t="s">
        <v>5197</v>
      </c>
      <c r="OEH1" s="1460" t="s">
        <v>5197</v>
      </c>
      <c r="OEI1" s="1460" t="s">
        <v>5197</v>
      </c>
      <c r="OEJ1" s="1460" t="s">
        <v>5197</v>
      </c>
      <c r="OEK1" s="1460" t="s">
        <v>5197</v>
      </c>
      <c r="OEL1" s="1460" t="s">
        <v>5197</v>
      </c>
      <c r="OEM1" s="1460" t="s">
        <v>5197</v>
      </c>
      <c r="OEN1" s="1460" t="s">
        <v>5197</v>
      </c>
      <c r="OEO1" s="1460" t="s">
        <v>5197</v>
      </c>
      <c r="OEP1" s="1460" t="s">
        <v>5197</v>
      </c>
      <c r="OEQ1" s="1460" t="s">
        <v>5197</v>
      </c>
      <c r="OER1" s="1460" t="s">
        <v>5197</v>
      </c>
      <c r="OES1" s="1460" t="s">
        <v>5197</v>
      </c>
      <c r="OET1" s="1460" t="s">
        <v>5197</v>
      </c>
      <c r="OEU1" s="1460" t="s">
        <v>5197</v>
      </c>
      <c r="OEV1" s="1460" t="s">
        <v>5197</v>
      </c>
      <c r="OEW1" s="1460" t="s">
        <v>5197</v>
      </c>
      <c r="OEX1" s="1460" t="s">
        <v>5197</v>
      </c>
      <c r="OEY1" s="1460" t="s">
        <v>5197</v>
      </c>
      <c r="OEZ1" s="1460" t="s">
        <v>5197</v>
      </c>
      <c r="OFA1" s="1460" t="s">
        <v>5197</v>
      </c>
      <c r="OFB1" s="1460" t="s">
        <v>5197</v>
      </c>
      <c r="OFC1" s="1460" t="s">
        <v>5197</v>
      </c>
      <c r="OFD1" s="1460" t="s">
        <v>5197</v>
      </c>
      <c r="OFE1" s="1460" t="s">
        <v>5197</v>
      </c>
      <c r="OFF1" s="1460" t="s">
        <v>5197</v>
      </c>
      <c r="OFG1" s="1460" t="s">
        <v>5197</v>
      </c>
      <c r="OFH1" s="1460" t="s">
        <v>5197</v>
      </c>
      <c r="OFI1" s="1460" t="s">
        <v>5197</v>
      </c>
      <c r="OFJ1" s="1460" t="s">
        <v>5197</v>
      </c>
      <c r="OFK1" s="1460" t="s">
        <v>5197</v>
      </c>
      <c r="OFL1" s="1460" t="s">
        <v>5197</v>
      </c>
      <c r="OFM1" s="1460" t="s">
        <v>5197</v>
      </c>
      <c r="OFN1" s="1460" t="s">
        <v>5197</v>
      </c>
      <c r="OFO1" s="1460" t="s">
        <v>5197</v>
      </c>
      <c r="OFP1" s="1460" t="s">
        <v>5197</v>
      </c>
      <c r="OFQ1" s="1460" t="s">
        <v>5197</v>
      </c>
      <c r="OFR1" s="1460" t="s">
        <v>5197</v>
      </c>
      <c r="OFS1" s="1460" t="s">
        <v>5197</v>
      </c>
      <c r="OFT1" s="1460" t="s">
        <v>5197</v>
      </c>
      <c r="OFU1" s="1460" t="s">
        <v>5197</v>
      </c>
      <c r="OFV1" s="1460" t="s">
        <v>5197</v>
      </c>
      <c r="OFW1" s="1460" t="s">
        <v>5197</v>
      </c>
      <c r="OFX1" s="1460" t="s">
        <v>5197</v>
      </c>
      <c r="OFY1" s="1460" t="s">
        <v>5197</v>
      </c>
      <c r="OFZ1" s="1460" t="s">
        <v>5197</v>
      </c>
      <c r="OGA1" s="1460" t="s">
        <v>5197</v>
      </c>
      <c r="OGB1" s="1460" t="s">
        <v>5197</v>
      </c>
      <c r="OGC1" s="1460" t="s">
        <v>5197</v>
      </c>
      <c r="OGD1" s="1460" t="s">
        <v>5197</v>
      </c>
      <c r="OGE1" s="1460" t="s">
        <v>5197</v>
      </c>
      <c r="OGF1" s="1460" t="s">
        <v>5197</v>
      </c>
      <c r="OGG1" s="1460" t="s">
        <v>5197</v>
      </c>
      <c r="OGH1" s="1460" t="s">
        <v>5197</v>
      </c>
      <c r="OGI1" s="1460" t="s">
        <v>5197</v>
      </c>
      <c r="OGJ1" s="1460" t="s">
        <v>5197</v>
      </c>
      <c r="OGK1" s="1460" t="s">
        <v>5197</v>
      </c>
      <c r="OGL1" s="1460" t="s">
        <v>5197</v>
      </c>
      <c r="OGM1" s="1460" t="s">
        <v>5197</v>
      </c>
      <c r="OGN1" s="1460" t="s">
        <v>5197</v>
      </c>
      <c r="OGO1" s="1460" t="s">
        <v>5197</v>
      </c>
      <c r="OGP1" s="1460" t="s">
        <v>5197</v>
      </c>
      <c r="OGQ1" s="1460" t="s">
        <v>5197</v>
      </c>
      <c r="OGR1" s="1460" t="s">
        <v>5197</v>
      </c>
      <c r="OGS1" s="1460" t="s">
        <v>5197</v>
      </c>
      <c r="OGT1" s="1460" t="s">
        <v>5197</v>
      </c>
      <c r="OGU1" s="1460" t="s">
        <v>5197</v>
      </c>
      <c r="OGV1" s="1460" t="s">
        <v>5197</v>
      </c>
      <c r="OGW1" s="1460" t="s">
        <v>5197</v>
      </c>
      <c r="OGX1" s="1460" t="s">
        <v>5197</v>
      </c>
      <c r="OGY1" s="1460" t="s">
        <v>5197</v>
      </c>
      <c r="OGZ1" s="1460" t="s">
        <v>5197</v>
      </c>
      <c r="OHA1" s="1460" t="s">
        <v>5197</v>
      </c>
      <c r="OHB1" s="1460" t="s">
        <v>5197</v>
      </c>
      <c r="OHC1" s="1460" t="s">
        <v>5197</v>
      </c>
      <c r="OHD1" s="1460" t="s">
        <v>5197</v>
      </c>
      <c r="OHE1" s="1460" t="s">
        <v>5197</v>
      </c>
      <c r="OHF1" s="1460" t="s">
        <v>5197</v>
      </c>
      <c r="OHG1" s="1460" t="s">
        <v>5197</v>
      </c>
      <c r="OHH1" s="1460" t="s">
        <v>5197</v>
      </c>
      <c r="OHI1" s="1460" t="s">
        <v>5197</v>
      </c>
      <c r="OHJ1" s="1460" t="s">
        <v>5197</v>
      </c>
      <c r="OHK1" s="1460" t="s">
        <v>5197</v>
      </c>
      <c r="OHL1" s="1460" t="s">
        <v>5197</v>
      </c>
      <c r="OHM1" s="1460" t="s">
        <v>5197</v>
      </c>
      <c r="OHN1" s="1460" t="s">
        <v>5197</v>
      </c>
      <c r="OHO1" s="1460" t="s">
        <v>5197</v>
      </c>
      <c r="OHP1" s="1460" t="s">
        <v>5197</v>
      </c>
      <c r="OHQ1" s="1460" t="s">
        <v>5197</v>
      </c>
      <c r="OHR1" s="1460" t="s">
        <v>5197</v>
      </c>
      <c r="OHS1" s="1460" t="s">
        <v>5197</v>
      </c>
      <c r="OHT1" s="1460" t="s">
        <v>5197</v>
      </c>
      <c r="OHU1" s="1460" t="s">
        <v>5197</v>
      </c>
      <c r="OHV1" s="1460" t="s">
        <v>5197</v>
      </c>
      <c r="OHW1" s="1460" t="s">
        <v>5197</v>
      </c>
      <c r="OHX1" s="1460" t="s">
        <v>5197</v>
      </c>
      <c r="OHY1" s="1460" t="s">
        <v>5197</v>
      </c>
      <c r="OHZ1" s="1460" t="s">
        <v>5197</v>
      </c>
      <c r="OIA1" s="1460" t="s">
        <v>5197</v>
      </c>
      <c r="OIB1" s="1460" t="s">
        <v>5197</v>
      </c>
      <c r="OIC1" s="1460" t="s">
        <v>5197</v>
      </c>
      <c r="OID1" s="1460" t="s">
        <v>5197</v>
      </c>
      <c r="OIE1" s="1460" t="s">
        <v>5197</v>
      </c>
      <c r="OIF1" s="1460" t="s">
        <v>5197</v>
      </c>
      <c r="OIG1" s="1460" t="s">
        <v>5197</v>
      </c>
      <c r="OIH1" s="1460" t="s">
        <v>5197</v>
      </c>
      <c r="OII1" s="1460" t="s">
        <v>5197</v>
      </c>
      <c r="OIJ1" s="1460" t="s">
        <v>5197</v>
      </c>
      <c r="OIK1" s="1460" t="s">
        <v>5197</v>
      </c>
      <c r="OIL1" s="1460" t="s">
        <v>5197</v>
      </c>
      <c r="OIM1" s="1460" t="s">
        <v>5197</v>
      </c>
      <c r="OIN1" s="1460" t="s">
        <v>5197</v>
      </c>
      <c r="OIO1" s="1460" t="s">
        <v>5197</v>
      </c>
      <c r="OIP1" s="1460" t="s">
        <v>5197</v>
      </c>
      <c r="OIQ1" s="1460" t="s">
        <v>5197</v>
      </c>
      <c r="OIR1" s="1460" t="s">
        <v>5197</v>
      </c>
      <c r="OIS1" s="1460" t="s">
        <v>5197</v>
      </c>
      <c r="OIT1" s="1460" t="s">
        <v>5197</v>
      </c>
      <c r="OIU1" s="1460" t="s">
        <v>5197</v>
      </c>
      <c r="OIV1" s="1460" t="s">
        <v>5197</v>
      </c>
      <c r="OIW1" s="1460" t="s">
        <v>5197</v>
      </c>
      <c r="OIX1" s="1460" t="s">
        <v>5197</v>
      </c>
      <c r="OIY1" s="1460" t="s">
        <v>5197</v>
      </c>
      <c r="OIZ1" s="1460" t="s">
        <v>5197</v>
      </c>
      <c r="OJA1" s="1460" t="s">
        <v>5197</v>
      </c>
      <c r="OJB1" s="1460" t="s">
        <v>5197</v>
      </c>
      <c r="OJC1" s="1460" t="s">
        <v>5197</v>
      </c>
      <c r="OJD1" s="1460" t="s">
        <v>5197</v>
      </c>
      <c r="OJE1" s="1460" t="s">
        <v>5197</v>
      </c>
      <c r="OJF1" s="1460" t="s">
        <v>5197</v>
      </c>
      <c r="OJG1" s="1460" t="s">
        <v>5197</v>
      </c>
      <c r="OJH1" s="1460" t="s">
        <v>5197</v>
      </c>
      <c r="OJI1" s="1460" t="s">
        <v>5197</v>
      </c>
      <c r="OJJ1" s="1460" t="s">
        <v>5197</v>
      </c>
      <c r="OJK1" s="1460" t="s">
        <v>5197</v>
      </c>
      <c r="OJL1" s="1460" t="s">
        <v>5197</v>
      </c>
      <c r="OJM1" s="1460" t="s">
        <v>5197</v>
      </c>
      <c r="OJN1" s="1460" t="s">
        <v>5197</v>
      </c>
      <c r="OJO1" s="1460" t="s">
        <v>5197</v>
      </c>
      <c r="OJP1" s="1460" t="s">
        <v>5197</v>
      </c>
      <c r="OJQ1" s="1460" t="s">
        <v>5197</v>
      </c>
      <c r="OJR1" s="1460" t="s">
        <v>5197</v>
      </c>
      <c r="OJS1" s="1460" t="s">
        <v>5197</v>
      </c>
      <c r="OJT1" s="1460" t="s">
        <v>5197</v>
      </c>
      <c r="OJU1" s="1460" t="s">
        <v>5197</v>
      </c>
      <c r="OJV1" s="1460" t="s">
        <v>5197</v>
      </c>
      <c r="OJW1" s="1460" t="s">
        <v>5197</v>
      </c>
      <c r="OJX1" s="1460" t="s">
        <v>5197</v>
      </c>
      <c r="OJY1" s="1460" t="s">
        <v>5197</v>
      </c>
      <c r="OJZ1" s="1460" t="s">
        <v>5197</v>
      </c>
      <c r="OKA1" s="1460" t="s">
        <v>5197</v>
      </c>
      <c r="OKB1" s="1460" t="s">
        <v>5197</v>
      </c>
      <c r="OKC1" s="1460" t="s">
        <v>5197</v>
      </c>
      <c r="OKD1" s="1460" t="s">
        <v>5197</v>
      </c>
      <c r="OKE1" s="1460" t="s">
        <v>5197</v>
      </c>
      <c r="OKF1" s="1460" t="s">
        <v>5197</v>
      </c>
      <c r="OKG1" s="1460" t="s">
        <v>5197</v>
      </c>
      <c r="OKH1" s="1460" t="s">
        <v>5197</v>
      </c>
      <c r="OKI1" s="1460" t="s">
        <v>5197</v>
      </c>
      <c r="OKJ1" s="1460" t="s">
        <v>5197</v>
      </c>
      <c r="OKK1" s="1460" t="s">
        <v>5197</v>
      </c>
      <c r="OKL1" s="1460" t="s">
        <v>5197</v>
      </c>
      <c r="OKM1" s="1460" t="s">
        <v>5197</v>
      </c>
      <c r="OKN1" s="1460" t="s">
        <v>5197</v>
      </c>
      <c r="OKO1" s="1460" t="s">
        <v>5197</v>
      </c>
      <c r="OKP1" s="1460" t="s">
        <v>5197</v>
      </c>
      <c r="OKQ1" s="1460" t="s">
        <v>5197</v>
      </c>
      <c r="OKR1" s="1460" t="s">
        <v>5197</v>
      </c>
      <c r="OKS1" s="1460" t="s">
        <v>5197</v>
      </c>
      <c r="OKT1" s="1460" t="s">
        <v>5197</v>
      </c>
      <c r="OKU1" s="1460" t="s">
        <v>5197</v>
      </c>
      <c r="OKV1" s="1460" t="s">
        <v>5197</v>
      </c>
      <c r="OKW1" s="1460" t="s">
        <v>5197</v>
      </c>
      <c r="OKX1" s="1460" t="s">
        <v>5197</v>
      </c>
      <c r="OKY1" s="1460" t="s">
        <v>5197</v>
      </c>
      <c r="OKZ1" s="1460" t="s">
        <v>5197</v>
      </c>
      <c r="OLA1" s="1460" t="s">
        <v>5197</v>
      </c>
      <c r="OLB1" s="1460" t="s">
        <v>5197</v>
      </c>
      <c r="OLC1" s="1460" t="s">
        <v>5197</v>
      </c>
      <c r="OLD1" s="1460" t="s">
        <v>5197</v>
      </c>
      <c r="OLE1" s="1460" t="s">
        <v>5197</v>
      </c>
      <c r="OLF1" s="1460" t="s">
        <v>5197</v>
      </c>
      <c r="OLG1" s="1460" t="s">
        <v>5197</v>
      </c>
      <c r="OLH1" s="1460" t="s">
        <v>5197</v>
      </c>
      <c r="OLI1" s="1460" t="s">
        <v>5197</v>
      </c>
      <c r="OLJ1" s="1460" t="s">
        <v>5197</v>
      </c>
      <c r="OLK1" s="1460" t="s">
        <v>5197</v>
      </c>
      <c r="OLL1" s="1460" t="s">
        <v>5197</v>
      </c>
      <c r="OLM1" s="1460" t="s">
        <v>5197</v>
      </c>
      <c r="OLN1" s="1460" t="s">
        <v>5197</v>
      </c>
      <c r="OLO1" s="1460" t="s">
        <v>5197</v>
      </c>
      <c r="OLP1" s="1460" t="s">
        <v>5197</v>
      </c>
      <c r="OLQ1" s="1460" t="s">
        <v>5197</v>
      </c>
      <c r="OLR1" s="1460" t="s">
        <v>5197</v>
      </c>
      <c r="OLS1" s="1460" t="s">
        <v>5197</v>
      </c>
      <c r="OLT1" s="1460" t="s">
        <v>5197</v>
      </c>
      <c r="OLU1" s="1460" t="s">
        <v>5197</v>
      </c>
      <c r="OLV1" s="1460" t="s">
        <v>5197</v>
      </c>
      <c r="OLW1" s="1460" t="s">
        <v>5197</v>
      </c>
      <c r="OLX1" s="1460" t="s">
        <v>5197</v>
      </c>
      <c r="OLY1" s="1460" t="s">
        <v>5197</v>
      </c>
      <c r="OLZ1" s="1460" t="s">
        <v>5197</v>
      </c>
      <c r="OMA1" s="1460" t="s">
        <v>5197</v>
      </c>
      <c r="OMB1" s="1460" t="s">
        <v>5197</v>
      </c>
      <c r="OMC1" s="1460" t="s">
        <v>5197</v>
      </c>
      <c r="OMD1" s="1460" t="s">
        <v>5197</v>
      </c>
      <c r="OME1" s="1460" t="s">
        <v>5197</v>
      </c>
      <c r="OMF1" s="1460" t="s">
        <v>5197</v>
      </c>
      <c r="OMG1" s="1460" t="s">
        <v>5197</v>
      </c>
      <c r="OMH1" s="1460" t="s">
        <v>5197</v>
      </c>
      <c r="OMI1" s="1460" t="s">
        <v>5197</v>
      </c>
      <c r="OMJ1" s="1460" t="s">
        <v>5197</v>
      </c>
      <c r="OMK1" s="1460" t="s">
        <v>5197</v>
      </c>
      <c r="OML1" s="1460" t="s">
        <v>5197</v>
      </c>
      <c r="OMM1" s="1460" t="s">
        <v>5197</v>
      </c>
      <c r="OMN1" s="1460" t="s">
        <v>5197</v>
      </c>
      <c r="OMO1" s="1460" t="s">
        <v>5197</v>
      </c>
      <c r="OMP1" s="1460" t="s">
        <v>5197</v>
      </c>
      <c r="OMQ1" s="1460" t="s">
        <v>5197</v>
      </c>
      <c r="OMR1" s="1460" t="s">
        <v>5197</v>
      </c>
      <c r="OMS1" s="1460" t="s">
        <v>5197</v>
      </c>
      <c r="OMT1" s="1460" t="s">
        <v>5197</v>
      </c>
      <c r="OMU1" s="1460" t="s">
        <v>5197</v>
      </c>
      <c r="OMV1" s="1460" t="s">
        <v>5197</v>
      </c>
      <c r="OMW1" s="1460" t="s">
        <v>5197</v>
      </c>
      <c r="OMX1" s="1460" t="s">
        <v>5197</v>
      </c>
      <c r="OMY1" s="1460" t="s">
        <v>5197</v>
      </c>
      <c r="OMZ1" s="1460" t="s">
        <v>5197</v>
      </c>
      <c r="ONA1" s="1460" t="s">
        <v>5197</v>
      </c>
      <c r="ONB1" s="1460" t="s">
        <v>5197</v>
      </c>
      <c r="ONC1" s="1460" t="s">
        <v>5197</v>
      </c>
      <c r="OND1" s="1460" t="s">
        <v>5197</v>
      </c>
      <c r="ONE1" s="1460" t="s">
        <v>5197</v>
      </c>
      <c r="ONF1" s="1460" t="s">
        <v>5197</v>
      </c>
      <c r="ONG1" s="1460" t="s">
        <v>5197</v>
      </c>
      <c r="ONH1" s="1460" t="s">
        <v>5197</v>
      </c>
      <c r="ONI1" s="1460" t="s">
        <v>5197</v>
      </c>
      <c r="ONJ1" s="1460" t="s">
        <v>5197</v>
      </c>
      <c r="ONK1" s="1460" t="s">
        <v>5197</v>
      </c>
      <c r="ONL1" s="1460" t="s">
        <v>5197</v>
      </c>
      <c r="ONM1" s="1460" t="s">
        <v>5197</v>
      </c>
      <c r="ONN1" s="1460" t="s">
        <v>5197</v>
      </c>
      <c r="ONO1" s="1460" t="s">
        <v>5197</v>
      </c>
      <c r="ONP1" s="1460" t="s">
        <v>5197</v>
      </c>
      <c r="ONQ1" s="1460" t="s">
        <v>5197</v>
      </c>
      <c r="ONR1" s="1460" t="s">
        <v>5197</v>
      </c>
      <c r="ONS1" s="1460" t="s">
        <v>5197</v>
      </c>
      <c r="ONT1" s="1460" t="s">
        <v>5197</v>
      </c>
      <c r="ONU1" s="1460" t="s">
        <v>5197</v>
      </c>
      <c r="ONV1" s="1460" t="s">
        <v>5197</v>
      </c>
      <c r="ONW1" s="1460" t="s">
        <v>5197</v>
      </c>
      <c r="ONX1" s="1460" t="s">
        <v>5197</v>
      </c>
      <c r="ONY1" s="1460" t="s">
        <v>5197</v>
      </c>
      <c r="ONZ1" s="1460" t="s">
        <v>5197</v>
      </c>
      <c r="OOA1" s="1460" t="s">
        <v>5197</v>
      </c>
      <c r="OOB1" s="1460" t="s">
        <v>5197</v>
      </c>
      <c r="OOC1" s="1460" t="s">
        <v>5197</v>
      </c>
      <c r="OOD1" s="1460" t="s">
        <v>5197</v>
      </c>
      <c r="OOE1" s="1460" t="s">
        <v>5197</v>
      </c>
      <c r="OOF1" s="1460" t="s">
        <v>5197</v>
      </c>
      <c r="OOG1" s="1460" t="s">
        <v>5197</v>
      </c>
      <c r="OOH1" s="1460" t="s">
        <v>5197</v>
      </c>
      <c r="OOI1" s="1460" t="s">
        <v>5197</v>
      </c>
      <c r="OOJ1" s="1460" t="s">
        <v>5197</v>
      </c>
      <c r="OOK1" s="1460" t="s">
        <v>5197</v>
      </c>
      <c r="OOL1" s="1460" t="s">
        <v>5197</v>
      </c>
      <c r="OOM1" s="1460" t="s">
        <v>5197</v>
      </c>
      <c r="OON1" s="1460" t="s">
        <v>5197</v>
      </c>
      <c r="OOO1" s="1460" t="s">
        <v>5197</v>
      </c>
      <c r="OOP1" s="1460" t="s">
        <v>5197</v>
      </c>
      <c r="OOQ1" s="1460" t="s">
        <v>5197</v>
      </c>
      <c r="OOR1" s="1460" t="s">
        <v>5197</v>
      </c>
      <c r="OOS1" s="1460" t="s">
        <v>5197</v>
      </c>
      <c r="OOT1" s="1460" t="s">
        <v>5197</v>
      </c>
      <c r="OOU1" s="1460" t="s">
        <v>5197</v>
      </c>
      <c r="OOV1" s="1460" t="s">
        <v>5197</v>
      </c>
      <c r="OOW1" s="1460" t="s">
        <v>5197</v>
      </c>
      <c r="OOX1" s="1460" t="s">
        <v>5197</v>
      </c>
      <c r="OOY1" s="1460" t="s">
        <v>5197</v>
      </c>
      <c r="OOZ1" s="1460" t="s">
        <v>5197</v>
      </c>
      <c r="OPA1" s="1460" t="s">
        <v>5197</v>
      </c>
      <c r="OPB1" s="1460" t="s">
        <v>5197</v>
      </c>
      <c r="OPC1" s="1460" t="s">
        <v>5197</v>
      </c>
      <c r="OPD1" s="1460" t="s">
        <v>5197</v>
      </c>
      <c r="OPE1" s="1460" t="s">
        <v>5197</v>
      </c>
      <c r="OPF1" s="1460" t="s">
        <v>5197</v>
      </c>
      <c r="OPG1" s="1460" t="s">
        <v>5197</v>
      </c>
      <c r="OPH1" s="1460" t="s">
        <v>5197</v>
      </c>
      <c r="OPI1" s="1460" t="s">
        <v>5197</v>
      </c>
      <c r="OPJ1" s="1460" t="s">
        <v>5197</v>
      </c>
      <c r="OPK1" s="1460" t="s">
        <v>5197</v>
      </c>
      <c r="OPL1" s="1460" t="s">
        <v>5197</v>
      </c>
      <c r="OPM1" s="1460" t="s">
        <v>5197</v>
      </c>
      <c r="OPN1" s="1460" t="s">
        <v>5197</v>
      </c>
      <c r="OPO1" s="1460" t="s">
        <v>5197</v>
      </c>
      <c r="OPP1" s="1460" t="s">
        <v>5197</v>
      </c>
      <c r="OPQ1" s="1460" t="s">
        <v>5197</v>
      </c>
      <c r="OPR1" s="1460" t="s">
        <v>5197</v>
      </c>
      <c r="OPS1" s="1460" t="s">
        <v>5197</v>
      </c>
      <c r="OPT1" s="1460" t="s">
        <v>5197</v>
      </c>
      <c r="OPU1" s="1460" t="s">
        <v>5197</v>
      </c>
      <c r="OPV1" s="1460" t="s">
        <v>5197</v>
      </c>
      <c r="OPW1" s="1460" t="s">
        <v>5197</v>
      </c>
      <c r="OPX1" s="1460" t="s">
        <v>5197</v>
      </c>
      <c r="OPY1" s="1460" t="s">
        <v>5197</v>
      </c>
      <c r="OPZ1" s="1460" t="s">
        <v>5197</v>
      </c>
      <c r="OQA1" s="1460" t="s">
        <v>5197</v>
      </c>
      <c r="OQB1" s="1460" t="s">
        <v>5197</v>
      </c>
      <c r="OQC1" s="1460" t="s">
        <v>5197</v>
      </c>
      <c r="OQD1" s="1460" t="s">
        <v>5197</v>
      </c>
      <c r="OQE1" s="1460" t="s">
        <v>5197</v>
      </c>
      <c r="OQF1" s="1460" t="s">
        <v>5197</v>
      </c>
      <c r="OQG1" s="1460" t="s">
        <v>5197</v>
      </c>
      <c r="OQH1" s="1460" t="s">
        <v>5197</v>
      </c>
      <c r="OQI1" s="1460" t="s">
        <v>5197</v>
      </c>
      <c r="OQJ1" s="1460" t="s">
        <v>5197</v>
      </c>
      <c r="OQK1" s="1460" t="s">
        <v>5197</v>
      </c>
      <c r="OQL1" s="1460" t="s">
        <v>5197</v>
      </c>
      <c r="OQM1" s="1460" t="s">
        <v>5197</v>
      </c>
      <c r="OQN1" s="1460" t="s">
        <v>5197</v>
      </c>
      <c r="OQO1" s="1460" t="s">
        <v>5197</v>
      </c>
      <c r="OQP1" s="1460" t="s">
        <v>5197</v>
      </c>
      <c r="OQQ1" s="1460" t="s">
        <v>5197</v>
      </c>
      <c r="OQR1" s="1460" t="s">
        <v>5197</v>
      </c>
      <c r="OQS1" s="1460" t="s">
        <v>5197</v>
      </c>
      <c r="OQT1" s="1460" t="s">
        <v>5197</v>
      </c>
      <c r="OQU1" s="1460" t="s">
        <v>5197</v>
      </c>
      <c r="OQV1" s="1460" t="s">
        <v>5197</v>
      </c>
      <c r="OQW1" s="1460" t="s">
        <v>5197</v>
      </c>
      <c r="OQX1" s="1460" t="s">
        <v>5197</v>
      </c>
      <c r="OQY1" s="1460" t="s">
        <v>5197</v>
      </c>
      <c r="OQZ1" s="1460" t="s">
        <v>5197</v>
      </c>
      <c r="ORA1" s="1460" t="s">
        <v>5197</v>
      </c>
      <c r="ORB1" s="1460" t="s">
        <v>5197</v>
      </c>
      <c r="ORC1" s="1460" t="s">
        <v>5197</v>
      </c>
      <c r="ORD1" s="1460" t="s">
        <v>5197</v>
      </c>
      <c r="ORE1" s="1460" t="s">
        <v>5197</v>
      </c>
      <c r="ORF1" s="1460" t="s">
        <v>5197</v>
      </c>
      <c r="ORG1" s="1460" t="s">
        <v>5197</v>
      </c>
      <c r="ORH1" s="1460" t="s">
        <v>5197</v>
      </c>
      <c r="ORI1" s="1460" t="s">
        <v>5197</v>
      </c>
      <c r="ORJ1" s="1460" t="s">
        <v>5197</v>
      </c>
      <c r="ORK1" s="1460" t="s">
        <v>5197</v>
      </c>
      <c r="ORL1" s="1460" t="s">
        <v>5197</v>
      </c>
      <c r="ORM1" s="1460" t="s">
        <v>5197</v>
      </c>
      <c r="ORN1" s="1460" t="s">
        <v>5197</v>
      </c>
      <c r="ORO1" s="1460" t="s">
        <v>5197</v>
      </c>
      <c r="ORP1" s="1460" t="s">
        <v>5197</v>
      </c>
      <c r="ORQ1" s="1460" t="s">
        <v>5197</v>
      </c>
      <c r="ORR1" s="1460" t="s">
        <v>5197</v>
      </c>
      <c r="ORS1" s="1460" t="s">
        <v>5197</v>
      </c>
      <c r="ORT1" s="1460" t="s">
        <v>5197</v>
      </c>
      <c r="ORU1" s="1460" t="s">
        <v>5197</v>
      </c>
      <c r="ORV1" s="1460" t="s">
        <v>5197</v>
      </c>
      <c r="ORW1" s="1460" t="s">
        <v>5197</v>
      </c>
      <c r="ORX1" s="1460" t="s">
        <v>5197</v>
      </c>
      <c r="ORY1" s="1460" t="s">
        <v>5197</v>
      </c>
      <c r="ORZ1" s="1460" t="s">
        <v>5197</v>
      </c>
      <c r="OSA1" s="1460" t="s">
        <v>5197</v>
      </c>
      <c r="OSB1" s="1460" t="s">
        <v>5197</v>
      </c>
      <c r="OSC1" s="1460" t="s">
        <v>5197</v>
      </c>
      <c r="OSD1" s="1460" t="s">
        <v>5197</v>
      </c>
      <c r="OSE1" s="1460" t="s">
        <v>5197</v>
      </c>
      <c r="OSF1" s="1460" t="s">
        <v>5197</v>
      </c>
      <c r="OSG1" s="1460" t="s">
        <v>5197</v>
      </c>
      <c r="OSH1" s="1460" t="s">
        <v>5197</v>
      </c>
      <c r="OSI1" s="1460" t="s">
        <v>5197</v>
      </c>
      <c r="OSJ1" s="1460" t="s">
        <v>5197</v>
      </c>
      <c r="OSK1" s="1460" t="s">
        <v>5197</v>
      </c>
      <c r="OSL1" s="1460" t="s">
        <v>5197</v>
      </c>
      <c r="OSM1" s="1460" t="s">
        <v>5197</v>
      </c>
      <c r="OSN1" s="1460" t="s">
        <v>5197</v>
      </c>
      <c r="OSO1" s="1460" t="s">
        <v>5197</v>
      </c>
      <c r="OSP1" s="1460" t="s">
        <v>5197</v>
      </c>
      <c r="OSQ1" s="1460" t="s">
        <v>5197</v>
      </c>
      <c r="OSR1" s="1460" t="s">
        <v>5197</v>
      </c>
      <c r="OSS1" s="1460" t="s">
        <v>5197</v>
      </c>
      <c r="OST1" s="1460" t="s">
        <v>5197</v>
      </c>
      <c r="OSU1" s="1460" t="s">
        <v>5197</v>
      </c>
      <c r="OSV1" s="1460" t="s">
        <v>5197</v>
      </c>
      <c r="OSW1" s="1460" t="s">
        <v>5197</v>
      </c>
      <c r="OSX1" s="1460" t="s">
        <v>5197</v>
      </c>
      <c r="OSY1" s="1460" t="s">
        <v>5197</v>
      </c>
      <c r="OSZ1" s="1460" t="s">
        <v>5197</v>
      </c>
      <c r="OTA1" s="1460" t="s">
        <v>5197</v>
      </c>
      <c r="OTB1" s="1460" t="s">
        <v>5197</v>
      </c>
      <c r="OTC1" s="1460" t="s">
        <v>5197</v>
      </c>
      <c r="OTD1" s="1460" t="s">
        <v>5197</v>
      </c>
      <c r="OTE1" s="1460" t="s">
        <v>5197</v>
      </c>
      <c r="OTF1" s="1460" t="s">
        <v>5197</v>
      </c>
      <c r="OTG1" s="1460" t="s">
        <v>5197</v>
      </c>
      <c r="OTH1" s="1460" t="s">
        <v>5197</v>
      </c>
      <c r="OTI1" s="1460" t="s">
        <v>5197</v>
      </c>
      <c r="OTJ1" s="1460" t="s">
        <v>5197</v>
      </c>
      <c r="OTK1" s="1460" t="s">
        <v>5197</v>
      </c>
      <c r="OTL1" s="1460" t="s">
        <v>5197</v>
      </c>
      <c r="OTM1" s="1460" t="s">
        <v>5197</v>
      </c>
      <c r="OTN1" s="1460" t="s">
        <v>5197</v>
      </c>
      <c r="OTO1" s="1460" t="s">
        <v>5197</v>
      </c>
      <c r="OTP1" s="1460" t="s">
        <v>5197</v>
      </c>
      <c r="OTQ1" s="1460" t="s">
        <v>5197</v>
      </c>
      <c r="OTR1" s="1460" t="s">
        <v>5197</v>
      </c>
      <c r="OTS1" s="1460" t="s">
        <v>5197</v>
      </c>
      <c r="OTT1" s="1460" t="s">
        <v>5197</v>
      </c>
      <c r="OTU1" s="1460" t="s">
        <v>5197</v>
      </c>
      <c r="OTV1" s="1460" t="s">
        <v>5197</v>
      </c>
      <c r="OTW1" s="1460" t="s">
        <v>5197</v>
      </c>
      <c r="OTX1" s="1460" t="s">
        <v>5197</v>
      </c>
      <c r="OTY1" s="1460" t="s">
        <v>5197</v>
      </c>
      <c r="OTZ1" s="1460" t="s">
        <v>5197</v>
      </c>
      <c r="OUA1" s="1460" t="s">
        <v>5197</v>
      </c>
      <c r="OUB1" s="1460" t="s">
        <v>5197</v>
      </c>
      <c r="OUC1" s="1460" t="s">
        <v>5197</v>
      </c>
      <c r="OUD1" s="1460" t="s">
        <v>5197</v>
      </c>
      <c r="OUE1" s="1460" t="s">
        <v>5197</v>
      </c>
      <c r="OUF1" s="1460" t="s">
        <v>5197</v>
      </c>
      <c r="OUG1" s="1460" t="s">
        <v>5197</v>
      </c>
      <c r="OUH1" s="1460" t="s">
        <v>5197</v>
      </c>
      <c r="OUI1" s="1460" t="s">
        <v>5197</v>
      </c>
      <c r="OUJ1" s="1460" t="s">
        <v>5197</v>
      </c>
      <c r="OUK1" s="1460" t="s">
        <v>5197</v>
      </c>
      <c r="OUL1" s="1460" t="s">
        <v>5197</v>
      </c>
      <c r="OUM1" s="1460" t="s">
        <v>5197</v>
      </c>
      <c r="OUN1" s="1460" t="s">
        <v>5197</v>
      </c>
      <c r="OUO1" s="1460" t="s">
        <v>5197</v>
      </c>
      <c r="OUP1" s="1460" t="s">
        <v>5197</v>
      </c>
      <c r="OUQ1" s="1460" t="s">
        <v>5197</v>
      </c>
      <c r="OUR1" s="1460" t="s">
        <v>5197</v>
      </c>
      <c r="OUS1" s="1460" t="s">
        <v>5197</v>
      </c>
      <c r="OUT1" s="1460" t="s">
        <v>5197</v>
      </c>
      <c r="OUU1" s="1460" t="s">
        <v>5197</v>
      </c>
      <c r="OUV1" s="1460" t="s">
        <v>5197</v>
      </c>
      <c r="OUW1" s="1460" t="s">
        <v>5197</v>
      </c>
      <c r="OUX1" s="1460" t="s">
        <v>5197</v>
      </c>
      <c r="OUY1" s="1460" t="s">
        <v>5197</v>
      </c>
      <c r="OUZ1" s="1460" t="s">
        <v>5197</v>
      </c>
      <c r="OVA1" s="1460" t="s">
        <v>5197</v>
      </c>
      <c r="OVB1" s="1460" t="s">
        <v>5197</v>
      </c>
      <c r="OVC1" s="1460" t="s">
        <v>5197</v>
      </c>
      <c r="OVD1" s="1460" t="s">
        <v>5197</v>
      </c>
      <c r="OVE1" s="1460" t="s">
        <v>5197</v>
      </c>
      <c r="OVF1" s="1460" t="s">
        <v>5197</v>
      </c>
      <c r="OVG1" s="1460" t="s">
        <v>5197</v>
      </c>
      <c r="OVH1" s="1460" t="s">
        <v>5197</v>
      </c>
      <c r="OVI1" s="1460" t="s">
        <v>5197</v>
      </c>
      <c r="OVJ1" s="1460" t="s">
        <v>5197</v>
      </c>
      <c r="OVK1" s="1460" t="s">
        <v>5197</v>
      </c>
      <c r="OVL1" s="1460" t="s">
        <v>5197</v>
      </c>
      <c r="OVM1" s="1460" t="s">
        <v>5197</v>
      </c>
      <c r="OVN1" s="1460" t="s">
        <v>5197</v>
      </c>
      <c r="OVO1" s="1460" t="s">
        <v>5197</v>
      </c>
      <c r="OVP1" s="1460" t="s">
        <v>5197</v>
      </c>
      <c r="OVQ1" s="1460" t="s">
        <v>5197</v>
      </c>
      <c r="OVR1" s="1460" t="s">
        <v>5197</v>
      </c>
      <c r="OVS1" s="1460" t="s">
        <v>5197</v>
      </c>
      <c r="OVT1" s="1460" t="s">
        <v>5197</v>
      </c>
      <c r="OVU1" s="1460" t="s">
        <v>5197</v>
      </c>
      <c r="OVV1" s="1460" t="s">
        <v>5197</v>
      </c>
      <c r="OVW1" s="1460" t="s">
        <v>5197</v>
      </c>
      <c r="OVX1" s="1460" t="s">
        <v>5197</v>
      </c>
      <c r="OVY1" s="1460" t="s">
        <v>5197</v>
      </c>
      <c r="OVZ1" s="1460" t="s">
        <v>5197</v>
      </c>
      <c r="OWA1" s="1460" t="s">
        <v>5197</v>
      </c>
      <c r="OWB1" s="1460" t="s">
        <v>5197</v>
      </c>
      <c r="OWC1" s="1460" t="s">
        <v>5197</v>
      </c>
      <c r="OWD1" s="1460" t="s">
        <v>5197</v>
      </c>
      <c r="OWE1" s="1460" t="s">
        <v>5197</v>
      </c>
      <c r="OWF1" s="1460" t="s">
        <v>5197</v>
      </c>
      <c r="OWG1" s="1460" t="s">
        <v>5197</v>
      </c>
      <c r="OWH1" s="1460" t="s">
        <v>5197</v>
      </c>
      <c r="OWI1" s="1460" t="s">
        <v>5197</v>
      </c>
      <c r="OWJ1" s="1460" t="s">
        <v>5197</v>
      </c>
      <c r="OWK1" s="1460" t="s">
        <v>5197</v>
      </c>
      <c r="OWL1" s="1460" t="s">
        <v>5197</v>
      </c>
      <c r="OWM1" s="1460" t="s">
        <v>5197</v>
      </c>
      <c r="OWN1" s="1460" t="s">
        <v>5197</v>
      </c>
      <c r="OWO1" s="1460" t="s">
        <v>5197</v>
      </c>
      <c r="OWP1" s="1460" t="s">
        <v>5197</v>
      </c>
      <c r="OWQ1" s="1460" t="s">
        <v>5197</v>
      </c>
      <c r="OWR1" s="1460" t="s">
        <v>5197</v>
      </c>
      <c r="OWS1" s="1460" t="s">
        <v>5197</v>
      </c>
      <c r="OWT1" s="1460" t="s">
        <v>5197</v>
      </c>
      <c r="OWU1" s="1460" t="s">
        <v>5197</v>
      </c>
      <c r="OWV1" s="1460" t="s">
        <v>5197</v>
      </c>
      <c r="OWW1" s="1460" t="s">
        <v>5197</v>
      </c>
      <c r="OWX1" s="1460" t="s">
        <v>5197</v>
      </c>
      <c r="OWY1" s="1460" t="s">
        <v>5197</v>
      </c>
      <c r="OWZ1" s="1460" t="s">
        <v>5197</v>
      </c>
      <c r="OXA1" s="1460" t="s">
        <v>5197</v>
      </c>
      <c r="OXB1" s="1460" t="s">
        <v>5197</v>
      </c>
      <c r="OXC1" s="1460" t="s">
        <v>5197</v>
      </c>
      <c r="OXD1" s="1460" t="s">
        <v>5197</v>
      </c>
      <c r="OXE1" s="1460" t="s">
        <v>5197</v>
      </c>
      <c r="OXF1" s="1460" t="s">
        <v>5197</v>
      </c>
      <c r="OXG1" s="1460" t="s">
        <v>5197</v>
      </c>
      <c r="OXH1" s="1460" t="s">
        <v>5197</v>
      </c>
      <c r="OXI1" s="1460" t="s">
        <v>5197</v>
      </c>
      <c r="OXJ1" s="1460" t="s">
        <v>5197</v>
      </c>
      <c r="OXK1" s="1460" t="s">
        <v>5197</v>
      </c>
      <c r="OXL1" s="1460" t="s">
        <v>5197</v>
      </c>
      <c r="OXM1" s="1460" t="s">
        <v>5197</v>
      </c>
      <c r="OXN1" s="1460" t="s">
        <v>5197</v>
      </c>
      <c r="OXO1" s="1460" t="s">
        <v>5197</v>
      </c>
      <c r="OXP1" s="1460" t="s">
        <v>5197</v>
      </c>
      <c r="OXQ1" s="1460" t="s">
        <v>5197</v>
      </c>
      <c r="OXR1" s="1460" t="s">
        <v>5197</v>
      </c>
      <c r="OXS1" s="1460" t="s">
        <v>5197</v>
      </c>
      <c r="OXT1" s="1460" t="s">
        <v>5197</v>
      </c>
      <c r="OXU1" s="1460" t="s">
        <v>5197</v>
      </c>
      <c r="OXV1" s="1460" t="s">
        <v>5197</v>
      </c>
      <c r="OXW1" s="1460" t="s">
        <v>5197</v>
      </c>
      <c r="OXX1" s="1460" t="s">
        <v>5197</v>
      </c>
      <c r="OXY1" s="1460" t="s">
        <v>5197</v>
      </c>
      <c r="OXZ1" s="1460" t="s">
        <v>5197</v>
      </c>
      <c r="OYA1" s="1460" t="s">
        <v>5197</v>
      </c>
      <c r="OYB1" s="1460" t="s">
        <v>5197</v>
      </c>
      <c r="OYC1" s="1460" t="s">
        <v>5197</v>
      </c>
      <c r="OYD1" s="1460" t="s">
        <v>5197</v>
      </c>
      <c r="OYE1" s="1460" t="s">
        <v>5197</v>
      </c>
      <c r="OYF1" s="1460" t="s">
        <v>5197</v>
      </c>
      <c r="OYG1" s="1460" t="s">
        <v>5197</v>
      </c>
      <c r="OYH1" s="1460" t="s">
        <v>5197</v>
      </c>
      <c r="OYI1" s="1460" t="s">
        <v>5197</v>
      </c>
      <c r="OYJ1" s="1460" t="s">
        <v>5197</v>
      </c>
      <c r="OYK1" s="1460" t="s">
        <v>5197</v>
      </c>
      <c r="OYL1" s="1460" t="s">
        <v>5197</v>
      </c>
      <c r="OYM1" s="1460" t="s">
        <v>5197</v>
      </c>
      <c r="OYN1" s="1460" t="s">
        <v>5197</v>
      </c>
      <c r="OYO1" s="1460" t="s">
        <v>5197</v>
      </c>
      <c r="OYP1" s="1460" t="s">
        <v>5197</v>
      </c>
      <c r="OYQ1" s="1460" t="s">
        <v>5197</v>
      </c>
      <c r="OYR1" s="1460" t="s">
        <v>5197</v>
      </c>
      <c r="OYS1" s="1460" t="s">
        <v>5197</v>
      </c>
      <c r="OYT1" s="1460" t="s">
        <v>5197</v>
      </c>
      <c r="OYU1" s="1460" t="s">
        <v>5197</v>
      </c>
      <c r="OYV1" s="1460" t="s">
        <v>5197</v>
      </c>
      <c r="OYW1" s="1460" t="s">
        <v>5197</v>
      </c>
      <c r="OYX1" s="1460" t="s">
        <v>5197</v>
      </c>
      <c r="OYY1" s="1460" t="s">
        <v>5197</v>
      </c>
      <c r="OYZ1" s="1460" t="s">
        <v>5197</v>
      </c>
      <c r="OZA1" s="1460" t="s">
        <v>5197</v>
      </c>
      <c r="OZB1" s="1460" t="s">
        <v>5197</v>
      </c>
      <c r="OZC1" s="1460" t="s">
        <v>5197</v>
      </c>
      <c r="OZD1" s="1460" t="s">
        <v>5197</v>
      </c>
      <c r="OZE1" s="1460" t="s">
        <v>5197</v>
      </c>
      <c r="OZF1" s="1460" t="s">
        <v>5197</v>
      </c>
      <c r="OZG1" s="1460" t="s">
        <v>5197</v>
      </c>
      <c r="OZH1" s="1460" t="s">
        <v>5197</v>
      </c>
      <c r="OZI1" s="1460" t="s">
        <v>5197</v>
      </c>
      <c r="OZJ1" s="1460" t="s">
        <v>5197</v>
      </c>
      <c r="OZK1" s="1460" t="s">
        <v>5197</v>
      </c>
      <c r="OZL1" s="1460" t="s">
        <v>5197</v>
      </c>
      <c r="OZM1" s="1460" t="s">
        <v>5197</v>
      </c>
      <c r="OZN1" s="1460" t="s">
        <v>5197</v>
      </c>
      <c r="OZO1" s="1460" t="s">
        <v>5197</v>
      </c>
      <c r="OZP1" s="1460" t="s">
        <v>5197</v>
      </c>
      <c r="OZQ1" s="1460" t="s">
        <v>5197</v>
      </c>
      <c r="OZR1" s="1460" t="s">
        <v>5197</v>
      </c>
      <c r="OZS1" s="1460" t="s">
        <v>5197</v>
      </c>
      <c r="OZT1" s="1460" t="s">
        <v>5197</v>
      </c>
      <c r="OZU1" s="1460" t="s">
        <v>5197</v>
      </c>
      <c r="OZV1" s="1460" t="s">
        <v>5197</v>
      </c>
      <c r="OZW1" s="1460" t="s">
        <v>5197</v>
      </c>
      <c r="OZX1" s="1460" t="s">
        <v>5197</v>
      </c>
      <c r="OZY1" s="1460" t="s">
        <v>5197</v>
      </c>
      <c r="OZZ1" s="1460" t="s">
        <v>5197</v>
      </c>
      <c r="PAA1" s="1460" t="s">
        <v>5197</v>
      </c>
      <c r="PAB1" s="1460" t="s">
        <v>5197</v>
      </c>
      <c r="PAC1" s="1460" t="s">
        <v>5197</v>
      </c>
      <c r="PAD1" s="1460" t="s">
        <v>5197</v>
      </c>
      <c r="PAE1" s="1460" t="s">
        <v>5197</v>
      </c>
      <c r="PAF1" s="1460" t="s">
        <v>5197</v>
      </c>
      <c r="PAG1" s="1460" t="s">
        <v>5197</v>
      </c>
      <c r="PAH1" s="1460" t="s">
        <v>5197</v>
      </c>
      <c r="PAI1" s="1460" t="s">
        <v>5197</v>
      </c>
      <c r="PAJ1" s="1460" t="s">
        <v>5197</v>
      </c>
      <c r="PAK1" s="1460" t="s">
        <v>5197</v>
      </c>
      <c r="PAL1" s="1460" t="s">
        <v>5197</v>
      </c>
      <c r="PAM1" s="1460" t="s">
        <v>5197</v>
      </c>
      <c r="PAN1" s="1460" t="s">
        <v>5197</v>
      </c>
      <c r="PAO1" s="1460" t="s">
        <v>5197</v>
      </c>
      <c r="PAP1" s="1460" t="s">
        <v>5197</v>
      </c>
      <c r="PAQ1" s="1460" t="s">
        <v>5197</v>
      </c>
      <c r="PAR1" s="1460" t="s">
        <v>5197</v>
      </c>
      <c r="PAS1" s="1460" t="s">
        <v>5197</v>
      </c>
      <c r="PAT1" s="1460" t="s">
        <v>5197</v>
      </c>
      <c r="PAU1" s="1460" t="s">
        <v>5197</v>
      </c>
      <c r="PAV1" s="1460" t="s">
        <v>5197</v>
      </c>
      <c r="PAW1" s="1460" t="s">
        <v>5197</v>
      </c>
      <c r="PAX1" s="1460" t="s">
        <v>5197</v>
      </c>
      <c r="PAY1" s="1460" t="s">
        <v>5197</v>
      </c>
      <c r="PAZ1" s="1460" t="s">
        <v>5197</v>
      </c>
      <c r="PBA1" s="1460" t="s">
        <v>5197</v>
      </c>
      <c r="PBB1" s="1460" t="s">
        <v>5197</v>
      </c>
      <c r="PBC1" s="1460" t="s">
        <v>5197</v>
      </c>
      <c r="PBD1" s="1460" t="s">
        <v>5197</v>
      </c>
      <c r="PBE1" s="1460" t="s">
        <v>5197</v>
      </c>
      <c r="PBF1" s="1460" t="s">
        <v>5197</v>
      </c>
      <c r="PBG1" s="1460" t="s">
        <v>5197</v>
      </c>
      <c r="PBH1" s="1460" t="s">
        <v>5197</v>
      </c>
      <c r="PBI1" s="1460" t="s">
        <v>5197</v>
      </c>
      <c r="PBJ1" s="1460" t="s">
        <v>5197</v>
      </c>
      <c r="PBK1" s="1460" t="s">
        <v>5197</v>
      </c>
      <c r="PBL1" s="1460" t="s">
        <v>5197</v>
      </c>
      <c r="PBM1" s="1460" t="s">
        <v>5197</v>
      </c>
      <c r="PBN1" s="1460" t="s">
        <v>5197</v>
      </c>
      <c r="PBO1" s="1460" t="s">
        <v>5197</v>
      </c>
      <c r="PBP1" s="1460" t="s">
        <v>5197</v>
      </c>
      <c r="PBQ1" s="1460" t="s">
        <v>5197</v>
      </c>
      <c r="PBR1" s="1460" t="s">
        <v>5197</v>
      </c>
      <c r="PBS1" s="1460" t="s">
        <v>5197</v>
      </c>
      <c r="PBT1" s="1460" t="s">
        <v>5197</v>
      </c>
      <c r="PBU1" s="1460" t="s">
        <v>5197</v>
      </c>
      <c r="PBV1" s="1460" t="s">
        <v>5197</v>
      </c>
      <c r="PBW1" s="1460" t="s">
        <v>5197</v>
      </c>
      <c r="PBX1" s="1460" t="s">
        <v>5197</v>
      </c>
      <c r="PBY1" s="1460" t="s">
        <v>5197</v>
      </c>
      <c r="PBZ1" s="1460" t="s">
        <v>5197</v>
      </c>
      <c r="PCA1" s="1460" t="s">
        <v>5197</v>
      </c>
      <c r="PCB1" s="1460" t="s">
        <v>5197</v>
      </c>
      <c r="PCC1" s="1460" t="s">
        <v>5197</v>
      </c>
      <c r="PCD1" s="1460" t="s">
        <v>5197</v>
      </c>
      <c r="PCE1" s="1460" t="s">
        <v>5197</v>
      </c>
      <c r="PCF1" s="1460" t="s">
        <v>5197</v>
      </c>
      <c r="PCG1" s="1460" t="s">
        <v>5197</v>
      </c>
      <c r="PCH1" s="1460" t="s">
        <v>5197</v>
      </c>
      <c r="PCI1" s="1460" t="s">
        <v>5197</v>
      </c>
      <c r="PCJ1" s="1460" t="s">
        <v>5197</v>
      </c>
      <c r="PCK1" s="1460" t="s">
        <v>5197</v>
      </c>
      <c r="PCL1" s="1460" t="s">
        <v>5197</v>
      </c>
      <c r="PCM1" s="1460" t="s">
        <v>5197</v>
      </c>
      <c r="PCN1" s="1460" t="s">
        <v>5197</v>
      </c>
      <c r="PCO1" s="1460" t="s">
        <v>5197</v>
      </c>
      <c r="PCP1" s="1460" t="s">
        <v>5197</v>
      </c>
      <c r="PCQ1" s="1460" t="s">
        <v>5197</v>
      </c>
      <c r="PCR1" s="1460" t="s">
        <v>5197</v>
      </c>
      <c r="PCS1" s="1460" t="s">
        <v>5197</v>
      </c>
      <c r="PCT1" s="1460" t="s">
        <v>5197</v>
      </c>
      <c r="PCU1" s="1460" t="s">
        <v>5197</v>
      </c>
      <c r="PCV1" s="1460" t="s">
        <v>5197</v>
      </c>
      <c r="PCW1" s="1460" t="s">
        <v>5197</v>
      </c>
      <c r="PCX1" s="1460" t="s">
        <v>5197</v>
      </c>
      <c r="PCY1" s="1460" t="s">
        <v>5197</v>
      </c>
      <c r="PCZ1" s="1460" t="s">
        <v>5197</v>
      </c>
      <c r="PDA1" s="1460" t="s">
        <v>5197</v>
      </c>
      <c r="PDB1" s="1460" t="s">
        <v>5197</v>
      </c>
      <c r="PDC1" s="1460" t="s">
        <v>5197</v>
      </c>
      <c r="PDD1" s="1460" t="s">
        <v>5197</v>
      </c>
      <c r="PDE1" s="1460" t="s">
        <v>5197</v>
      </c>
      <c r="PDF1" s="1460" t="s">
        <v>5197</v>
      </c>
      <c r="PDG1" s="1460" t="s">
        <v>5197</v>
      </c>
      <c r="PDH1" s="1460" t="s">
        <v>5197</v>
      </c>
      <c r="PDI1" s="1460" t="s">
        <v>5197</v>
      </c>
      <c r="PDJ1" s="1460" t="s">
        <v>5197</v>
      </c>
      <c r="PDK1" s="1460" t="s">
        <v>5197</v>
      </c>
      <c r="PDL1" s="1460" t="s">
        <v>5197</v>
      </c>
      <c r="PDM1" s="1460" t="s">
        <v>5197</v>
      </c>
      <c r="PDN1" s="1460" t="s">
        <v>5197</v>
      </c>
      <c r="PDO1" s="1460" t="s">
        <v>5197</v>
      </c>
      <c r="PDP1" s="1460" t="s">
        <v>5197</v>
      </c>
      <c r="PDQ1" s="1460" t="s">
        <v>5197</v>
      </c>
      <c r="PDR1" s="1460" t="s">
        <v>5197</v>
      </c>
      <c r="PDS1" s="1460" t="s">
        <v>5197</v>
      </c>
      <c r="PDT1" s="1460" t="s">
        <v>5197</v>
      </c>
      <c r="PDU1" s="1460" t="s">
        <v>5197</v>
      </c>
      <c r="PDV1" s="1460" t="s">
        <v>5197</v>
      </c>
      <c r="PDW1" s="1460" t="s">
        <v>5197</v>
      </c>
      <c r="PDX1" s="1460" t="s">
        <v>5197</v>
      </c>
      <c r="PDY1" s="1460" t="s">
        <v>5197</v>
      </c>
      <c r="PDZ1" s="1460" t="s">
        <v>5197</v>
      </c>
      <c r="PEA1" s="1460" t="s">
        <v>5197</v>
      </c>
      <c r="PEB1" s="1460" t="s">
        <v>5197</v>
      </c>
      <c r="PEC1" s="1460" t="s">
        <v>5197</v>
      </c>
      <c r="PED1" s="1460" t="s">
        <v>5197</v>
      </c>
      <c r="PEE1" s="1460" t="s">
        <v>5197</v>
      </c>
      <c r="PEF1" s="1460" t="s">
        <v>5197</v>
      </c>
      <c r="PEG1" s="1460" t="s">
        <v>5197</v>
      </c>
      <c r="PEH1" s="1460" t="s">
        <v>5197</v>
      </c>
      <c r="PEI1" s="1460" t="s">
        <v>5197</v>
      </c>
      <c r="PEJ1" s="1460" t="s">
        <v>5197</v>
      </c>
      <c r="PEK1" s="1460" t="s">
        <v>5197</v>
      </c>
      <c r="PEL1" s="1460" t="s">
        <v>5197</v>
      </c>
      <c r="PEM1" s="1460" t="s">
        <v>5197</v>
      </c>
      <c r="PEN1" s="1460" t="s">
        <v>5197</v>
      </c>
      <c r="PEO1" s="1460" t="s">
        <v>5197</v>
      </c>
      <c r="PEP1" s="1460" t="s">
        <v>5197</v>
      </c>
      <c r="PEQ1" s="1460" t="s">
        <v>5197</v>
      </c>
      <c r="PER1" s="1460" t="s">
        <v>5197</v>
      </c>
      <c r="PES1" s="1460" t="s">
        <v>5197</v>
      </c>
      <c r="PET1" s="1460" t="s">
        <v>5197</v>
      </c>
      <c r="PEU1" s="1460" t="s">
        <v>5197</v>
      </c>
      <c r="PEV1" s="1460" t="s">
        <v>5197</v>
      </c>
      <c r="PEW1" s="1460" t="s">
        <v>5197</v>
      </c>
      <c r="PEX1" s="1460" t="s">
        <v>5197</v>
      </c>
      <c r="PEY1" s="1460" t="s">
        <v>5197</v>
      </c>
      <c r="PEZ1" s="1460" t="s">
        <v>5197</v>
      </c>
      <c r="PFA1" s="1460" t="s">
        <v>5197</v>
      </c>
      <c r="PFB1" s="1460" t="s">
        <v>5197</v>
      </c>
      <c r="PFC1" s="1460" t="s">
        <v>5197</v>
      </c>
      <c r="PFD1" s="1460" t="s">
        <v>5197</v>
      </c>
      <c r="PFE1" s="1460" t="s">
        <v>5197</v>
      </c>
      <c r="PFF1" s="1460" t="s">
        <v>5197</v>
      </c>
      <c r="PFG1" s="1460" t="s">
        <v>5197</v>
      </c>
      <c r="PFH1" s="1460" t="s">
        <v>5197</v>
      </c>
      <c r="PFI1" s="1460" t="s">
        <v>5197</v>
      </c>
      <c r="PFJ1" s="1460" t="s">
        <v>5197</v>
      </c>
      <c r="PFK1" s="1460" t="s">
        <v>5197</v>
      </c>
      <c r="PFL1" s="1460" t="s">
        <v>5197</v>
      </c>
      <c r="PFM1" s="1460" t="s">
        <v>5197</v>
      </c>
      <c r="PFN1" s="1460" t="s">
        <v>5197</v>
      </c>
      <c r="PFO1" s="1460" t="s">
        <v>5197</v>
      </c>
      <c r="PFP1" s="1460" t="s">
        <v>5197</v>
      </c>
      <c r="PFQ1" s="1460" t="s">
        <v>5197</v>
      </c>
      <c r="PFR1" s="1460" t="s">
        <v>5197</v>
      </c>
      <c r="PFS1" s="1460" t="s">
        <v>5197</v>
      </c>
      <c r="PFT1" s="1460" t="s">
        <v>5197</v>
      </c>
      <c r="PFU1" s="1460" t="s">
        <v>5197</v>
      </c>
      <c r="PFV1" s="1460" t="s">
        <v>5197</v>
      </c>
      <c r="PFW1" s="1460" t="s">
        <v>5197</v>
      </c>
      <c r="PFX1" s="1460" t="s">
        <v>5197</v>
      </c>
      <c r="PFY1" s="1460" t="s">
        <v>5197</v>
      </c>
      <c r="PFZ1" s="1460" t="s">
        <v>5197</v>
      </c>
      <c r="PGA1" s="1460" t="s">
        <v>5197</v>
      </c>
      <c r="PGB1" s="1460" t="s">
        <v>5197</v>
      </c>
      <c r="PGC1" s="1460" t="s">
        <v>5197</v>
      </c>
      <c r="PGD1" s="1460" t="s">
        <v>5197</v>
      </c>
      <c r="PGE1" s="1460" t="s">
        <v>5197</v>
      </c>
      <c r="PGF1" s="1460" t="s">
        <v>5197</v>
      </c>
      <c r="PGG1" s="1460" t="s">
        <v>5197</v>
      </c>
      <c r="PGH1" s="1460" t="s">
        <v>5197</v>
      </c>
      <c r="PGI1" s="1460" t="s">
        <v>5197</v>
      </c>
      <c r="PGJ1" s="1460" t="s">
        <v>5197</v>
      </c>
      <c r="PGK1" s="1460" t="s">
        <v>5197</v>
      </c>
      <c r="PGL1" s="1460" t="s">
        <v>5197</v>
      </c>
      <c r="PGM1" s="1460" t="s">
        <v>5197</v>
      </c>
      <c r="PGN1" s="1460" t="s">
        <v>5197</v>
      </c>
      <c r="PGO1" s="1460" t="s">
        <v>5197</v>
      </c>
      <c r="PGP1" s="1460" t="s">
        <v>5197</v>
      </c>
      <c r="PGQ1" s="1460" t="s">
        <v>5197</v>
      </c>
      <c r="PGR1" s="1460" t="s">
        <v>5197</v>
      </c>
      <c r="PGS1" s="1460" t="s">
        <v>5197</v>
      </c>
      <c r="PGT1" s="1460" t="s">
        <v>5197</v>
      </c>
      <c r="PGU1" s="1460" t="s">
        <v>5197</v>
      </c>
      <c r="PGV1" s="1460" t="s">
        <v>5197</v>
      </c>
      <c r="PGW1" s="1460" t="s">
        <v>5197</v>
      </c>
      <c r="PGX1" s="1460" t="s">
        <v>5197</v>
      </c>
      <c r="PGY1" s="1460" t="s">
        <v>5197</v>
      </c>
      <c r="PGZ1" s="1460" t="s">
        <v>5197</v>
      </c>
      <c r="PHA1" s="1460" t="s">
        <v>5197</v>
      </c>
      <c r="PHB1" s="1460" t="s">
        <v>5197</v>
      </c>
      <c r="PHC1" s="1460" t="s">
        <v>5197</v>
      </c>
      <c r="PHD1" s="1460" t="s">
        <v>5197</v>
      </c>
      <c r="PHE1" s="1460" t="s">
        <v>5197</v>
      </c>
      <c r="PHF1" s="1460" t="s">
        <v>5197</v>
      </c>
      <c r="PHG1" s="1460" t="s">
        <v>5197</v>
      </c>
      <c r="PHH1" s="1460" t="s">
        <v>5197</v>
      </c>
      <c r="PHI1" s="1460" t="s">
        <v>5197</v>
      </c>
      <c r="PHJ1" s="1460" t="s">
        <v>5197</v>
      </c>
      <c r="PHK1" s="1460" t="s">
        <v>5197</v>
      </c>
      <c r="PHL1" s="1460" t="s">
        <v>5197</v>
      </c>
      <c r="PHM1" s="1460" t="s">
        <v>5197</v>
      </c>
      <c r="PHN1" s="1460" t="s">
        <v>5197</v>
      </c>
      <c r="PHO1" s="1460" t="s">
        <v>5197</v>
      </c>
      <c r="PHP1" s="1460" t="s">
        <v>5197</v>
      </c>
      <c r="PHQ1" s="1460" t="s">
        <v>5197</v>
      </c>
      <c r="PHR1" s="1460" t="s">
        <v>5197</v>
      </c>
      <c r="PHS1" s="1460" t="s">
        <v>5197</v>
      </c>
      <c r="PHT1" s="1460" t="s">
        <v>5197</v>
      </c>
      <c r="PHU1" s="1460" t="s">
        <v>5197</v>
      </c>
      <c r="PHV1" s="1460" t="s">
        <v>5197</v>
      </c>
      <c r="PHW1" s="1460" t="s">
        <v>5197</v>
      </c>
      <c r="PHX1" s="1460" t="s">
        <v>5197</v>
      </c>
      <c r="PHY1" s="1460" t="s">
        <v>5197</v>
      </c>
      <c r="PHZ1" s="1460" t="s">
        <v>5197</v>
      </c>
      <c r="PIA1" s="1460" t="s">
        <v>5197</v>
      </c>
      <c r="PIB1" s="1460" t="s">
        <v>5197</v>
      </c>
      <c r="PIC1" s="1460" t="s">
        <v>5197</v>
      </c>
      <c r="PID1" s="1460" t="s">
        <v>5197</v>
      </c>
      <c r="PIE1" s="1460" t="s">
        <v>5197</v>
      </c>
      <c r="PIF1" s="1460" t="s">
        <v>5197</v>
      </c>
      <c r="PIG1" s="1460" t="s">
        <v>5197</v>
      </c>
      <c r="PIH1" s="1460" t="s">
        <v>5197</v>
      </c>
      <c r="PII1" s="1460" t="s">
        <v>5197</v>
      </c>
      <c r="PIJ1" s="1460" t="s">
        <v>5197</v>
      </c>
      <c r="PIK1" s="1460" t="s">
        <v>5197</v>
      </c>
      <c r="PIL1" s="1460" t="s">
        <v>5197</v>
      </c>
      <c r="PIM1" s="1460" t="s">
        <v>5197</v>
      </c>
      <c r="PIN1" s="1460" t="s">
        <v>5197</v>
      </c>
      <c r="PIO1" s="1460" t="s">
        <v>5197</v>
      </c>
      <c r="PIP1" s="1460" t="s">
        <v>5197</v>
      </c>
      <c r="PIQ1" s="1460" t="s">
        <v>5197</v>
      </c>
      <c r="PIR1" s="1460" t="s">
        <v>5197</v>
      </c>
      <c r="PIS1" s="1460" t="s">
        <v>5197</v>
      </c>
      <c r="PIT1" s="1460" t="s">
        <v>5197</v>
      </c>
      <c r="PIU1" s="1460" t="s">
        <v>5197</v>
      </c>
      <c r="PIV1" s="1460" t="s">
        <v>5197</v>
      </c>
      <c r="PIW1" s="1460" t="s">
        <v>5197</v>
      </c>
      <c r="PIX1" s="1460" t="s">
        <v>5197</v>
      </c>
      <c r="PIY1" s="1460" t="s">
        <v>5197</v>
      </c>
      <c r="PIZ1" s="1460" t="s">
        <v>5197</v>
      </c>
      <c r="PJA1" s="1460" t="s">
        <v>5197</v>
      </c>
      <c r="PJB1" s="1460" t="s">
        <v>5197</v>
      </c>
      <c r="PJC1" s="1460" t="s">
        <v>5197</v>
      </c>
      <c r="PJD1" s="1460" t="s">
        <v>5197</v>
      </c>
      <c r="PJE1" s="1460" t="s">
        <v>5197</v>
      </c>
      <c r="PJF1" s="1460" t="s">
        <v>5197</v>
      </c>
      <c r="PJG1" s="1460" t="s">
        <v>5197</v>
      </c>
      <c r="PJH1" s="1460" t="s">
        <v>5197</v>
      </c>
      <c r="PJI1" s="1460" t="s">
        <v>5197</v>
      </c>
      <c r="PJJ1" s="1460" t="s">
        <v>5197</v>
      </c>
      <c r="PJK1" s="1460" t="s">
        <v>5197</v>
      </c>
      <c r="PJL1" s="1460" t="s">
        <v>5197</v>
      </c>
      <c r="PJM1" s="1460" t="s">
        <v>5197</v>
      </c>
      <c r="PJN1" s="1460" t="s">
        <v>5197</v>
      </c>
      <c r="PJO1" s="1460" t="s">
        <v>5197</v>
      </c>
      <c r="PJP1" s="1460" t="s">
        <v>5197</v>
      </c>
      <c r="PJQ1" s="1460" t="s">
        <v>5197</v>
      </c>
      <c r="PJR1" s="1460" t="s">
        <v>5197</v>
      </c>
      <c r="PJS1" s="1460" t="s">
        <v>5197</v>
      </c>
      <c r="PJT1" s="1460" t="s">
        <v>5197</v>
      </c>
      <c r="PJU1" s="1460" t="s">
        <v>5197</v>
      </c>
      <c r="PJV1" s="1460" t="s">
        <v>5197</v>
      </c>
      <c r="PJW1" s="1460" t="s">
        <v>5197</v>
      </c>
      <c r="PJX1" s="1460" t="s">
        <v>5197</v>
      </c>
      <c r="PJY1" s="1460" t="s">
        <v>5197</v>
      </c>
      <c r="PJZ1" s="1460" t="s">
        <v>5197</v>
      </c>
      <c r="PKA1" s="1460" t="s">
        <v>5197</v>
      </c>
      <c r="PKB1" s="1460" t="s">
        <v>5197</v>
      </c>
      <c r="PKC1" s="1460" t="s">
        <v>5197</v>
      </c>
      <c r="PKD1" s="1460" t="s">
        <v>5197</v>
      </c>
      <c r="PKE1" s="1460" t="s">
        <v>5197</v>
      </c>
      <c r="PKF1" s="1460" t="s">
        <v>5197</v>
      </c>
      <c r="PKG1" s="1460" t="s">
        <v>5197</v>
      </c>
      <c r="PKH1" s="1460" t="s">
        <v>5197</v>
      </c>
      <c r="PKI1" s="1460" t="s">
        <v>5197</v>
      </c>
      <c r="PKJ1" s="1460" t="s">
        <v>5197</v>
      </c>
      <c r="PKK1" s="1460" t="s">
        <v>5197</v>
      </c>
      <c r="PKL1" s="1460" t="s">
        <v>5197</v>
      </c>
      <c r="PKM1" s="1460" t="s">
        <v>5197</v>
      </c>
      <c r="PKN1" s="1460" t="s">
        <v>5197</v>
      </c>
      <c r="PKO1" s="1460" t="s">
        <v>5197</v>
      </c>
      <c r="PKP1" s="1460" t="s">
        <v>5197</v>
      </c>
      <c r="PKQ1" s="1460" t="s">
        <v>5197</v>
      </c>
      <c r="PKR1" s="1460" t="s">
        <v>5197</v>
      </c>
      <c r="PKS1" s="1460" t="s">
        <v>5197</v>
      </c>
      <c r="PKT1" s="1460" t="s">
        <v>5197</v>
      </c>
      <c r="PKU1" s="1460" t="s">
        <v>5197</v>
      </c>
      <c r="PKV1" s="1460" t="s">
        <v>5197</v>
      </c>
      <c r="PKW1" s="1460" t="s">
        <v>5197</v>
      </c>
      <c r="PKX1" s="1460" t="s">
        <v>5197</v>
      </c>
      <c r="PKY1" s="1460" t="s">
        <v>5197</v>
      </c>
      <c r="PKZ1" s="1460" t="s">
        <v>5197</v>
      </c>
      <c r="PLA1" s="1460" t="s">
        <v>5197</v>
      </c>
      <c r="PLB1" s="1460" t="s">
        <v>5197</v>
      </c>
      <c r="PLC1" s="1460" t="s">
        <v>5197</v>
      </c>
      <c r="PLD1" s="1460" t="s">
        <v>5197</v>
      </c>
      <c r="PLE1" s="1460" t="s">
        <v>5197</v>
      </c>
      <c r="PLF1" s="1460" t="s">
        <v>5197</v>
      </c>
      <c r="PLG1" s="1460" t="s">
        <v>5197</v>
      </c>
      <c r="PLH1" s="1460" t="s">
        <v>5197</v>
      </c>
      <c r="PLI1" s="1460" t="s">
        <v>5197</v>
      </c>
      <c r="PLJ1" s="1460" t="s">
        <v>5197</v>
      </c>
      <c r="PLK1" s="1460" t="s">
        <v>5197</v>
      </c>
      <c r="PLL1" s="1460" t="s">
        <v>5197</v>
      </c>
      <c r="PLM1" s="1460" t="s">
        <v>5197</v>
      </c>
      <c r="PLN1" s="1460" t="s">
        <v>5197</v>
      </c>
      <c r="PLO1" s="1460" t="s">
        <v>5197</v>
      </c>
      <c r="PLP1" s="1460" t="s">
        <v>5197</v>
      </c>
      <c r="PLQ1" s="1460" t="s">
        <v>5197</v>
      </c>
      <c r="PLR1" s="1460" t="s">
        <v>5197</v>
      </c>
      <c r="PLS1" s="1460" t="s">
        <v>5197</v>
      </c>
      <c r="PLT1" s="1460" t="s">
        <v>5197</v>
      </c>
      <c r="PLU1" s="1460" t="s">
        <v>5197</v>
      </c>
      <c r="PLV1" s="1460" t="s">
        <v>5197</v>
      </c>
      <c r="PLW1" s="1460" t="s">
        <v>5197</v>
      </c>
      <c r="PLX1" s="1460" t="s">
        <v>5197</v>
      </c>
      <c r="PLY1" s="1460" t="s">
        <v>5197</v>
      </c>
      <c r="PLZ1" s="1460" t="s">
        <v>5197</v>
      </c>
      <c r="PMA1" s="1460" t="s">
        <v>5197</v>
      </c>
      <c r="PMB1" s="1460" t="s">
        <v>5197</v>
      </c>
      <c r="PMC1" s="1460" t="s">
        <v>5197</v>
      </c>
      <c r="PMD1" s="1460" t="s">
        <v>5197</v>
      </c>
      <c r="PME1" s="1460" t="s">
        <v>5197</v>
      </c>
      <c r="PMF1" s="1460" t="s">
        <v>5197</v>
      </c>
      <c r="PMG1" s="1460" t="s">
        <v>5197</v>
      </c>
      <c r="PMH1" s="1460" t="s">
        <v>5197</v>
      </c>
      <c r="PMI1" s="1460" t="s">
        <v>5197</v>
      </c>
      <c r="PMJ1" s="1460" t="s">
        <v>5197</v>
      </c>
      <c r="PMK1" s="1460" t="s">
        <v>5197</v>
      </c>
      <c r="PML1" s="1460" t="s">
        <v>5197</v>
      </c>
      <c r="PMM1" s="1460" t="s">
        <v>5197</v>
      </c>
      <c r="PMN1" s="1460" t="s">
        <v>5197</v>
      </c>
      <c r="PMO1" s="1460" t="s">
        <v>5197</v>
      </c>
      <c r="PMP1" s="1460" t="s">
        <v>5197</v>
      </c>
      <c r="PMQ1" s="1460" t="s">
        <v>5197</v>
      </c>
      <c r="PMR1" s="1460" t="s">
        <v>5197</v>
      </c>
      <c r="PMS1" s="1460" t="s">
        <v>5197</v>
      </c>
      <c r="PMT1" s="1460" t="s">
        <v>5197</v>
      </c>
      <c r="PMU1" s="1460" t="s">
        <v>5197</v>
      </c>
      <c r="PMV1" s="1460" t="s">
        <v>5197</v>
      </c>
      <c r="PMW1" s="1460" t="s">
        <v>5197</v>
      </c>
      <c r="PMX1" s="1460" t="s">
        <v>5197</v>
      </c>
      <c r="PMY1" s="1460" t="s">
        <v>5197</v>
      </c>
      <c r="PMZ1" s="1460" t="s">
        <v>5197</v>
      </c>
      <c r="PNA1" s="1460" t="s">
        <v>5197</v>
      </c>
      <c r="PNB1" s="1460" t="s">
        <v>5197</v>
      </c>
      <c r="PNC1" s="1460" t="s">
        <v>5197</v>
      </c>
      <c r="PND1" s="1460" t="s">
        <v>5197</v>
      </c>
      <c r="PNE1" s="1460" t="s">
        <v>5197</v>
      </c>
      <c r="PNF1" s="1460" t="s">
        <v>5197</v>
      </c>
      <c r="PNG1" s="1460" t="s">
        <v>5197</v>
      </c>
      <c r="PNH1" s="1460" t="s">
        <v>5197</v>
      </c>
      <c r="PNI1" s="1460" t="s">
        <v>5197</v>
      </c>
      <c r="PNJ1" s="1460" t="s">
        <v>5197</v>
      </c>
      <c r="PNK1" s="1460" t="s">
        <v>5197</v>
      </c>
      <c r="PNL1" s="1460" t="s">
        <v>5197</v>
      </c>
      <c r="PNM1" s="1460" t="s">
        <v>5197</v>
      </c>
      <c r="PNN1" s="1460" t="s">
        <v>5197</v>
      </c>
      <c r="PNO1" s="1460" t="s">
        <v>5197</v>
      </c>
      <c r="PNP1" s="1460" t="s">
        <v>5197</v>
      </c>
      <c r="PNQ1" s="1460" t="s">
        <v>5197</v>
      </c>
      <c r="PNR1" s="1460" t="s">
        <v>5197</v>
      </c>
      <c r="PNS1" s="1460" t="s">
        <v>5197</v>
      </c>
      <c r="PNT1" s="1460" t="s">
        <v>5197</v>
      </c>
      <c r="PNU1" s="1460" t="s">
        <v>5197</v>
      </c>
      <c r="PNV1" s="1460" t="s">
        <v>5197</v>
      </c>
      <c r="PNW1" s="1460" t="s">
        <v>5197</v>
      </c>
      <c r="PNX1" s="1460" t="s">
        <v>5197</v>
      </c>
      <c r="PNY1" s="1460" t="s">
        <v>5197</v>
      </c>
      <c r="PNZ1" s="1460" t="s">
        <v>5197</v>
      </c>
      <c r="POA1" s="1460" t="s">
        <v>5197</v>
      </c>
      <c r="POB1" s="1460" t="s">
        <v>5197</v>
      </c>
      <c r="POC1" s="1460" t="s">
        <v>5197</v>
      </c>
      <c r="POD1" s="1460" t="s">
        <v>5197</v>
      </c>
      <c r="POE1" s="1460" t="s">
        <v>5197</v>
      </c>
      <c r="POF1" s="1460" t="s">
        <v>5197</v>
      </c>
      <c r="POG1" s="1460" t="s">
        <v>5197</v>
      </c>
      <c r="POH1" s="1460" t="s">
        <v>5197</v>
      </c>
      <c r="POI1" s="1460" t="s">
        <v>5197</v>
      </c>
      <c r="POJ1" s="1460" t="s">
        <v>5197</v>
      </c>
      <c r="POK1" s="1460" t="s">
        <v>5197</v>
      </c>
      <c r="POL1" s="1460" t="s">
        <v>5197</v>
      </c>
      <c r="POM1" s="1460" t="s">
        <v>5197</v>
      </c>
      <c r="PON1" s="1460" t="s">
        <v>5197</v>
      </c>
      <c r="POO1" s="1460" t="s">
        <v>5197</v>
      </c>
      <c r="POP1" s="1460" t="s">
        <v>5197</v>
      </c>
      <c r="POQ1" s="1460" t="s">
        <v>5197</v>
      </c>
      <c r="POR1" s="1460" t="s">
        <v>5197</v>
      </c>
      <c r="POS1" s="1460" t="s">
        <v>5197</v>
      </c>
      <c r="POT1" s="1460" t="s">
        <v>5197</v>
      </c>
      <c r="POU1" s="1460" t="s">
        <v>5197</v>
      </c>
      <c r="POV1" s="1460" t="s">
        <v>5197</v>
      </c>
      <c r="POW1" s="1460" t="s">
        <v>5197</v>
      </c>
      <c r="POX1" s="1460" t="s">
        <v>5197</v>
      </c>
      <c r="POY1" s="1460" t="s">
        <v>5197</v>
      </c>
      <c r="POZ1" s="1460" t="s">
        <v>5197</v>
      </c>
      <c r="PPA1" s="1460" t="s">
        <v>5197</v>
      </c>
      <c r="PPB1" s="1460" t="s">
        <v>5197</v>
      </c>
      <c r="PPC1" s="1460" t="s">
        <v>5197</v>
      </c>
      <c r="PPD1" s="1460" t="s">
        <v>5197</v>
      </c>
      <c r="PPE1" s="1460" t="s">
        <v>5197</v>
      </c>
      <c r="PPF1" s="1460" t="s">
        <v>5197</v>
      </c>
      <c r="PPG1" s="1460" t="s">
        <v>5197</v>
      </c>
      <c r="PPH1" s="1460" t="s">
        <v>5197</v>
      </c>
      <c r="PPI1" s="1460" t="s">
        <v>5197</v>
      </c>
      <c r="PPJ1" s="1460" t="s">
        <v>5197</v>
      </c>
      <c r="PPK1" s="1460" t="s">
        <v>5197</v>
      </c>
      <c r="PPL1" s="1460" t="s">
        <v>5197</v>
      </c>
      <c r="PPM1" s="1460" t="s">
        <v>5197</v>
      </c>
      <c r="PPN1" s="1460" t="s">
        <v>5197</v>
      </c>
      <c r="PPO1" s="1460" t="s">
        <v>5197</v>
      </c>
      <c r="PPP1" s="1460" t="s">
        <v>5197</v>
      </c>
      <c r="PPQ1" s="1460" t="s">
        <v>5197</v>
      </c>
      <c r="PPR1" s="1460" t="s">
        <v>5197</v>
      </c>
      <c r="PPS1" s="1460" t="s">
        <v>5197</v>
      </c>
      <c r="PPT1" s="1460" t="s">
        <v>5197</v>
      </c>
      <c r="PPU1" s="1460" t="s">
        <v>5197</v>
      </c>
      <c r="PPV1" s="1460" t="s">
        <v>5197</v>
      </c>
      <c r="PPW1" s="1460" t="s">
        <v>5197</v>
      </c>
      <c r="PPX1" s="1460" t="s">
        <v>5197</v>
      </c>
      <c r="PPY1" s="1460" t="s">
        <v>5197</v>
      </c>
      <c r="PPZ1" s="1460" t="s">
        <v>5197</v>
      </c>
      <c r="PQA1" s="1460" t="s">
        <v>5197</v>
      </c>
      <c r="PQB1" s="1460" t="s">
        <v>5197</v>
      </c>
      <c r="PQC1" s="1460" t="s">
        <v>5197</v>
      </c>
      <c r="PQD1" s="1460" t="s">
        <v>5197</v>
      </c>
      <c r="PQE1" s="1460" t="s">
        <v>5197</v>
      </c>
      <c r="PQF1" s="1460" t="s">
        <v>5197</v>
      </c>
      <c r="PQG1" s="1460" t="s">
        <v>5197</v>
      </c>
      <c r="PQH1" s="1460" t="s">
        <v>5197</v>
      </c>
      <c r="PQI1" s="1460" t="s">
        <v>5197</v>
      </c>
      <c r="PQJ1" s="1460" t="s">
        <v>5197</v>
      </c>
      <c r="PQK1" s="1460" t="s">
        <v>5197</v>
      </c>
      <c r="PQL1" s="1460" t="s">
        <v>5197</v>
      </c>
      <c r="PQM1" s="1460" t="s">
        <v>5197</v>
      </c>
      <c r="PQN1" s="1460" t="s">
        <v>5197</v>
      </c>
      <c r="PQO1" s="1460" t="s">
        <v>5197</v>
      </c>
      <c r="PQP1" s="1460" t="s">
        <v>5197</v>
      </c>
      <c r="PQQ1" s="1460" t="s">
        <v>5197</v>
      </c>
      <c r="PQR1" s="1460" t="s">
        <v>5197</v>
      </c>
      <c r="PQS1" s="1460" t="s">
        <v>5197</v>
      </c>
      <c r="PQT1" s="1460" t="s">
        <v>5197</v>
      </c>
      <c r="PQU1" s="1460" t="s">
        <v>5197</v>
      </c>
      <c r="PQV1" s="1460" t="s">
        <v>5197</v>
      </c>
      <c r="PQW1" s="1460" t="s">
        <v>5197</v>
      </c>
      <c r="PQX1" s="1460" t="s">
        <v>5197</v>
      </c>
      <c r="PQY1" s="1460" t="s">
        <v>5197</v>
      </c>
      <c r="PQZ1" s="1460" t="s">
        <v>5197</v>
      </c>
      <c r="PRA1" s="1460" t="s">
        <v>5197</v>
      </c>
      <c r="PRB1" s="1460" t="s">
        <v>5197</v>
      </c>
      <c r="PRC1" s="1460" t="s">
        <v>5197</v>
      </c>
      <c r="PRD1" s="1460" t="s">
        <v>5197</v>
      </c>
      <c r="PRE1" s="1460" t="s">
        <v>5197</v>
      </c>
      <c r="PRF1" s="1460" t="s">
        <v>5197</v>
      </c>
      <c r="PRG1" s="1460" t="s">
        <v>5197</v>
      </c>
      <c r="PRH1" s="1460" t="s">
        <v>5197</v>
      </c>
      <c r="PRI1" s="1460" t="s">
        <v>5197</v>
      </c>
      <c r="PRJ1" s="1460" t="s">
        <v>5197</v>
      </c>
      <c r="PRK1" s="1460" t="s">
        <v>5197</v>
      </c>
      <c r="PRL1" s="1460" t="s">
        <v>5197</v>
      </c>
      <c r="PRM1" s="1460" t="s">
        <v>5197</v>
      </c>
      <c r="PRN1" s="1460" t="s">
        <v>5197</v>
      </c>
      <c r="PRO1" s="1460" t="s">
        <v>5197</v>
      </c>
      <c r="PRP1" s="1460" t="s">
        <v>5197</v>
      </c>
      <c r="PRQ1" s="1460" t="s">
        <v>5197</v>
      </c>
      <c r="PRR1" s="1460" t="s">
        <v>5197</v>
      </c>
      <c r="PRS1" s="1460" t="s">
        <v>5197</v>
      </c>
      <c r="PRT1" s="1460" t="s">
        <v>5197</v>
      </c>
      <c r="PRU1" s="1460" t="s">
        <v>5197</v>
      </c>
      <c r="PRV1" s="1460" t="s">
        <v>5197</v>
      </c>
      <c r="PRW1" s="1460" t="s">
        <v>5197</v>
      </c>
      <c r="PRX1" s="1460" t="s">
        <v>5197</v>
      </c>
      <c r="PRY1" s="1460" t="s">
        <v>5197</v>
      </c>
      <c r="PRZ1" s="1460" t="s">
        <v>5197</v>
      </c>
      <c r="PSA1" s="1460" t="s">
        <v>5197</v>
      </c>
      <c r="PSB1" s="1460" t="s">
        <v>5197</v>
      </c>
      <c r="PSC1" s="1460" t="s">
        <v>5197</v>
      </c>
      <c r="PSD1" s="1460" t="s">
        <v>5197</v>
      </c>
      <c r="PSE1" s="1460" t="s">
        <v>5197</v>
      </c>
      <c r="PSF1" s="1460" t="s">
        <v>5197</v>
      </c>
      <c r="PSG1" s="1460" t="s">
        <v>5197</v>
      </c>
      <c r="PSH1" s="1460" t="s">
        <v>5197</v>
      </c>
      <c r="PSI1" s="1460" t="s">
        <v>5197</v>
      </c>
      <c r="PSJ1" s="1460" t="s">
        <v>5197</v>
      </c>
      <c r="PSK1" s="1460" t="s">
        <v>5197</v>
      </c>
      <c r="PSL1" s="1460" t="s">
        <v>5197</v>
      </c>
      <c r="PSM1" s="1460" t="s">
        <v>5197</v>
      </c>
      <c r="PSN1" s="1460" t="s">
        <v>5197</v>
      </c>
      <c r="PSO1" s="1460" t="s">
        <v>5197</v>
      </c>
      <c r="PSP1" s="1460" t="s">
        <v>5197</v>
      </c>
      <c r="PSQ1" s="1460" t="s">
        <v>5197</v>
      </c>
      <c r="PSR1" s="1460" t="s">
        <v>5197</v>
      </c>
      <c r="PSS1" s="1460" t="s">
        <v>5197</v>
      </c>
      <c r="PST1" s="1460" t="s">
        <v>5197</v>
      </c>
      <c r="PSU1" s="1460" t="s">
        <v>5197</v>
      </c>
      <c r="PSV1" s="1460" t="s">
        <v>5197</v>
      </c>
      <c r="PSW1" s="1460" t="s">
        <v>5197</v>
      </c>
      <c r="PSX1" s="1460" t="s">
        <v>5197</v>
      </c>
      <c r="PSY1" s="1460" t="s">
        <v>5197</v>
      </c>
      <c r="PSZ1" s="1460" t="s">
        <v>5197</v>
      </c>
      <c r="PTA1" s="1460" t="s">
        <v>5197</v>
      </c>
      <c r="PTB1" s="1460" t="s">
        <v>5197</v>
      </c>
      <c r="PTC1" s="1460" t="s">
        <v>5197</v>
      </c>
      <c r="PTD1" s="1460" t="s">
        <v>5197</v>
      </c>
      <c r="PTE1" s="1460" t="s">
        <v>5197</v>
      </c>
      <c r="PTF1" s="1460" t="s">
        <v>5197</v>
      </c>
      <c r="PTG1" s="1460" t="s">
        <v>5197</v>
      </c>
      <c r="PTH1" s="1460" t="s">
        <v>5197</v>
      </c>
      <c r="PTI1" s="1460" t="s">
        <v>5197</v>
      </c>
      <c r="PTJ1" s="1460" t="s">
        <v>5197</v>
      </c>
      <c r="PTK1" s="1460" t="s">
        <v>5197</v>
      </c>
      <c r="PTL1" s="1460" t="s">
        <v>5197</v>
      </c>
      <c r="PTM1" s="1460" t="s">
        <v>5197</v>
      </c>
      <c r="PTN1" s="1460" t="s">
        <v>5197</v>
      </c>
      <c r="PTO1" s="1460" t="s">
        <v>5197</v>
      </c>
      <c r="PTP1" s="1460" t="s">
        <v>5197</v>
      </c>
      <c r="PTQ1" s="1460" t="s">
        <v>5197</v>
      </c>
      <c r="PTR1" s="1460" t="s">
        <v>5197</v>
      </c>
      <c r="PTS1" s="1460" t="s">
        <v>5197</v>
      </c>
      <c r="PTT1" s="1460" t="s">
        <v>5197</v>
      </c>
      <c r="PTU1" s="1460" t="s">
        <v>5197</v>
      </c>
      <c r="PTV1" s="1460" t="s">
        <v>5197</v>
      </c>
      <c r="PTW1" s="1460" t="s">
        <v>5197</v>
      </c>
      <c r="PTX1" s="1460" t="s">
        <v>5197</v>
      </c>
      <c r="PTY1" s="1460" t="s">
        <v>5197</v>
      </c>
      <c r="PTZ1" s="1460" t="s">
        <v>5197</v>
      </c>
      <c r="PUA1" s="1460" t="s">
        <v>5197</v>
      </c>
      <c r="PUB1" s="1460" t="s">
        <v>5197</v>
      </c>
      <c r="PUC1" s="1460" t="s">
        <v>5197</v>
      </c>
      <c r="PUD1" s="1460" t="s">
        <v>5197</v>
      </c>
      <c r="PUE1" s="1460" t="s">
        <v>5197</v>
      </c>
      <c r="PUF1" s="1460" t="s">
        <v>5197</v>
      </c>
      <c r="PUG1" s="1460" t="s">
        <v>5197</v>
      </c>
      <c r="PUH1" s="1460" t="s">
        <v>5197</v>
      </c>
      <c r="PUI1" s="1460" t="s">
        <v>5197</v>
      </c>
      <c r="PUJ1" s="1460" t="s">
        <v>5197</v>
      </c>
      <c r="PUK1" s="1460" t="s">
        <v>5197</v>
      </c>
      <c r="PUL1" s="1460" t="s">
        <v>5197</v>
      </c>
      <c r="PUM1" s="1460" t="s">
        <v>5197</v>
      </c>
      <c r="PUN1" s="1460" t="s">
        <v>5197</v>
      </c>
      <c r="PUO1" s="1460" t="s">
        <v>5197</v>
      </c>
      <c r="PUP1" s="1460" t="s">
        <v>5197</v>
      </c>
      <c r="PUQ1" s="1460" t="s">
        <v>5197</v>
      </c>
      <c r="PUR1" s="1460" t="s">
        <v>5197</v>
      </c>
      <c r="PUS1" s="1460" t="s">
        <v>5197</v>
      </c>
      <c r="PUT1" s="1460" t="s">
        <v>5197</v>
      </c>
      <c r="PUU1" s="1460" t="s">
        <v>5197</v>
      </c>
      <c r="PUV1" s="1460" t="s">
        <v>5197</v>
      </c>
      <c r="PUW1" s="1460" t="s">
        <v>5197</v>
      </c>
      <c r="PUX1" s="1460" t="s">
        <v>5197</v>
      </c>
      <c r="PUY1" s="1460" t="s">
        <v>5197</v>
      </c>
      <c r="PUZ1" s="1460" t="s">
        <v>5197</v>
      </c>
      <c r="PVA1" s="1460" t="s">
        <v>5197</v>
      </c>
      <c r="PVB1" s="1460" t="s">
        <v>5197</v>
      </c>
      <c r="PVC1" s="1460" t="s">
        <v>5197</v>
      </c>
      <c r="PVD1" s="1460" t="s">
        <v>5197</v>
      </c>
      <c r="PVE1" s="1460" t="s">
        <v>5197</v>
      </c>
      <c r="PVF1" s="1460" t="s">
        <v>5197</v>
      </c>
      <c r="PVG1" s="1460" t="s">
        <v>5197</v>
      </c>
      <c r="PVH1" s="1460" t="s">
        <v>5197</v>
      </c>
      <c r="PVI1" s="1460" t="s">
        <v>5197</v>
      </c>
      <c r="PVJ1" s="1460" t="s">
        <v>5197</v>
      </c>
      <c r="PVK1" s="1460" t="s">
        <v>5197</v>
      </c>
      <c r="PVL1" s="1460" t="s">
        <v>5197</v>
      </c>
      <c r="PVM1" s="1460" t="s">
        <v>5197</v>
      </c>
      <c r="PVN1" s="1460" t="s">
        <v>5197</v>
      </c>
      <c r="PVO1" s="1460" t="s">
        <v>5197</v>
      </c>
      <c r="PVP1" s="1460" t="s">
        <v>5197</v>
      </c>
      <c r="PVQ1" s="1460" t="s">
        <v>5197</v>
      </c>
      <c r="PVR1" s="1460" t="s">
        <v>5197</v>
      </c>
      <c r="PVS1" s="1460" t="s">
        <v>5197</v>
      </c>
      <c r="PVT1" s="1460" t="s">
        <v>5197</v>
      </c>
      <c r="PVU1" s="1460" t="s">
        <v>5197</v>
      </c>
      <c r="PVV1" s="1460" t="s">
        <v>5197</v>
      </c>
      <c r="PVW1" s="1460" t="s">
        <v>5197</v>
      </c>
      <c r="PVX1" s="1460" t="s">
        <v>5197</v>
      </c>
      <c r="PVY1" s="1460" t="s">
        <v>5197</v>
      </c>
      <c r="PVZ1" s="1460" t="s">
        <v>5197</v>
      </c>
      <c r="PWA1" s="1460" t="s">
        <v>5197</v>
      </c>
      <c r="PWB1" s="1460" t="s">
        <v>5197</v>
      </c>
      <c r="PWC1" s="1460" t="s">
        <v>5197</v>
      </c>
      <c r="PWD1" s="1460" t="s">
        <v>5197</v>
      </c>
      <c r="PWE1" s="1460" t="s">
        <v>5197</v>
      </c>
      <c r="PWF1" s="1460" t="s">
        <v>5197</v>
      </c>
      <c r="PWG1" s="1460" t="s">
        <v>5197</v>
      </c>
      <c r="PWH1" s="1460" t="s">
        <v>5197</v>
      </c>
      <c r="PWI1" s="1460" t="s">
        <v>5197</v>
      </c>
      <c r="PWJ1" s="1460" t="s">
        <v>5197</v>
      </c>
      <c r="PWK1" s="1460" t="s">
        <v>5197</v>
      </c>
      <c r="PWL1" s="1460" t="s">
        <v>5197</v>
      </c>
      <c r="PWM1" s="1460" t="s">
        <v>5197</v>
      </c>
      <c r="PWN1" s="1460" t="s">
        <v>5197</v>
      </c>
      <c r="PWO1" s="1460" t="s">
        <v>5197</v>
      </c>
      <c r="PWP1" s="1460" t="s">
        <v>5197</v>
      </c>
      <c r="PWQ1" s="1460" t="s">
        <v>5197</v>
      </c>
      <c r="PWR1" s="1460" t="s">
        <v>5197</v>
      </c>
      <c r="PWS1" s="1460" t="s">
        <v>5197</v>
      </c>
      <c r="PWT1" s="1460" t="s">
        <v>5197</v>
      </c>
      <c r="PWU1" s="1460" t="s">
        <v>5197</v>
      </c>
      <c r="PWV1" s="1460" t="s">
        <v>5197</v>
      </c>
      <c r="PWW1" s="1460" t="s">
        <v>5197</v>
      </c>
      <c r="PWX1" s="1460" t="s">
        <v>5197</v>
      </c>
      <c r="PWY1" s="1460" t="s">
        <v>5197</v>
      </c>
      <c r="PWZ1" s="1460" t="s">
        <v>5197</v>
      </c>
      <c r="PXA1" s="1460" t="s">
        <v>5197</v>
      </c>
      <c r="PXB1" s="1460" t="s">
        <v>5197</v>
      </c>
      <c r="PXC1" s="1460" t="s">
        <v>5197</v>
      </c>
      <c r="PXD1" s="1460" t="s">
        <v>5197</v>
      </c>
      <c r="PXE1" s="1460" t="s">
        <v>5197</v>
      </c>
      <c r="PXF1" s="1460" t="s">
        <v>5197</v>
      </c>
      <c r="PXG1" s="1460" t="s">
        <v>5197</v>
      </c>
      <c r="PXH1" s="1460" t="s">
        <v>5197</v>
      </c>
      <c r="PXI1" s="1460" t="s">
        <v>5197</v>
      </c>
      <c r="PXJ1" s="1460" t="s">
        <v>5197</v>
      </c>
      <c r="PXK1" s="1460" t="s">
        <v>5197</v>
      </c>
      <c r="PXL1" s="1460" t="s">
        <v>5197</v>
      </c>
      <c r="PXM1" s="1460" t="s">
        <v>5197</v>
      </c>
      <c r="PXN1" s="1460" t="s">
        <v>5197</v>
      </c>
      <c r="PXO1" s="1460" t="s">
        <v>5197</v>
      </c>
      <c r="PXP1" s="1460" t="s">
        <v>5197</v>
      </c>
      <c r="PXQ1" s="1460" t="s">
        <v>5197</v>
      </c>
      <c r="PXR1" s="1460" t="s">
        <v>5197</v>
      </c>
      <c r="PXS1" s="1460" t="s">
        <v>5197</v>
      </c>
      <c r="PXT1" s="1460" t="s">
        <v>5197</v>
      </c>
      <c r="PXU1" s="1460" t="s">
        <v>5197</v>
      </c>
      <c r="PXV1" s="1460" t="s">
        <v>5197</v>
      </c>
      <c r="PXW1" s="1460" t="s">
        <v>5197</v>
      </c>
      <c r="PXX1" s="1460" t="s">
        <v>5197</v>
      </c>
      <c r="PXY1" s="1460" t="s">
        <v>5197</v>
      </c>
      <c r="PXZ1" s="1460" t="s">
        <v>5197</v>
      </c>
      <c r="PYA1" s="1460" t="s">
        <v>5197</v>
      </c>
      <c r="PYB1" s="1460" t="s">
        <v>5197</v>
      </c>
      <c r="PYC1" s="1460" t="s">
        <v>5197</v>
      </c>
      <c r="PYD1" s="1460" t="s">
        <v>5197</v>
      </c>
      <c r="PYE1" s="1460" t="s">
        <v>5197</v>
      </c>
      <c r="PYF1" s="1460" t="s">
        <v>5197</v>
      </c>
      <c r="PYG1" s="1460" t="s">
        <v>5197</v>
      </c>
      <c r="PYH1" s="1460" t="s">
        <v>5197</v>
      </c>
      <c r="PYI1" s="1460" t="s">
        <v>5197</v>
      </c>
      <c r="PYJ1" s="1460" t="s">
        <v>5197</v>
      </c>
      <c r="PYK1" s="1460" t="s">
        <v>5197</v>
      </c>
      <c r="PYL1" s="1460" t="s">
        <v>5197</v>
      </c>
      <c r="PYM1" s="1460" t="s">
        <v>5197</v>
      </c>
      <c r="PYN1" s="1460" t="s">
        <v>5197</v>
      </c>
      <c r="PYO1" s="1460" t="s">
        <v>5197</v>
      </c>
      <c r="PYP1" s="1460" t="s">
        <v>5197</v>
      </c>
      <c r="PYQ1" s="1460" t="s">
        <v>5197</v>
      </c>
      <c r="PYR1" s="1460" t="s">
        <v>5197</v>
      </c>
      <c r="PYS1" s="1460" t="s">
        <v>5197</v>
      </c>
      <c r="PYT1" s="1460" t="s">
        <v>5197</v>
      </c>
      <c r="PYU1" s="1460" t="s">
        <v>5197</v>
      </c>
      <c r="PYV1" s="1460" t="s">
        <v>5197</v>
      </c>
      <c r="PYW1" s="1460" t="s">
        <v>5197</v>
      </c>
      <c r="PYX1" s="1460" t="s">
        <v>5197</v>
      </c>
      <c r="PYY1" s="1460" t="s">
        <v>5197</v>
      </c>
      <c r="PYZ1" s="1460" t="s">
        <v>5197</v>
      </c>
      <c r="PZA1" s="1460" t="s">
        <v>5197</v>
      </c>
      <c r="PZB1" s="1460" t="s">
        <v>5197</v>
      </c>
      <c r="PZC1" s="1460" t="s">
        <v>5197</v>
      </c>
      <c r="PZD1" s="1460" t="s">
        <v>5197</v>
      </c>
      <c r="PZE1" s="1460" t="s">
        <v>5197</v>
      </c>
      <c r="PZF1" s="1460" t="s">
        <v>5197</v>
      </c>
      <c r="PZG1" s="1460" t="s">
        <v>5197</v>
      </c>
      <c r="PZH1" s="1460" t="s">
        <v>5197</v>
      </c>
      <c r="PZI1" s="1460" t="s">
        <v>5197</v>
      </c>
      <c r="PZJ1" s="1460" t="s">
        <v>5197</v>
      </c>
      <c r="PZK1" s="1460" t="s">
        <v>5197</v>
      </c>
      <c r="PZL1" s="1460" t="s">
        <v>5197</v>
      </c>
      <c r="PZM1" s="1460" t="s">
        <v>5197</v>
      </c>
      <c r="PZN1" s="1460" t="s">
        <v>5197</v>
      </c>
      <c r="PZO1" s="1460" t="s">
        <v>5197</v>
      </c>
      <c r="PZP1" s="1460" t="s">
        <v>5197</v>
      </c>
      <c r="PZQ1" s="1460" t="s">
        <v>5197</v>
      </c>
      <c r="PZR1" s="1460" t="s">
        <v>5197</v>
      </c>
      <c r="PZS1" s="1460" t="s">
        <v>5197</v>
      </c>
      <c r="PZT1" s="1460" t="s">
        <v>5197</v>
      </c>
      <c r="PZU1" s="1460" t="s">
        <v>5197</v>
      </c>
      <c r="PZV1" s="1460" t="s">
        <v>5197</v>
      </c>
      <c r="PZW1" s="1460" t="s">
        <v>5197</v>
      </c>
      <c r="PZX1" s="1460" t="s">
        <v>5197</v>
      </c>
      <c r="PZY1" s="1460" t="s">
        <v>5197</v>
      </c>
      <c r="PZZ1" s="1460" t="s">
        <v>5197</v>
      </c>
      <c r="QAA1" s="1460" t="s">
        <v>5197</v>
      </c>
      <c r="QAB1" s="1460" t="s">
        <v>5197</v>
      </c>
      <c r="QAC1" s="1460" t="s">
        <v>5197</v>
      </c>
      <c r="QAD1" s="1460" t="s">
        <v>5197</v>
      </c>
      <c r="QAE1" s="1460" t="s">
        <v>5197</v>
      </c>
      <c r="QAF1" s="1460" t="s">
        <v>5197</v>
      </c>
      <c r="QAG1" s="1460" t="s">
        <v>5197</v>
      </c>
      <c r="QAH1" s="1460" t="s">
        <v>5197</v>
      </c>
      <c r="QAI1" s="1460" t="s">
        <v>5197</v>
      </c>
      <c r="QAJ1" s="1460" t="s">
        <v>5197</v>
      </c>
      <c r="QAK1" s="1460" t="s">
        <v>5197</v>
      </c>
      <c r="QAL1" s="1460" t="s">
        <v>5197</v>
      </c>
      <c r="QAM1" s="1460" t="s">
        <v>5197</v>
      </c>
      <c r="QAN1" s="1460" t="s">
        <v>5197</v>
      </c>
      <c r="QAO1" s="1460" t="s">
        <v>5197</v>
      </c>
      <c r="QAP1" s="1460" t="s">
        <v>5197</v>
      </c>
      <c r="QAQ1" s="1460" t="s">
        <v>5197</v>
      </c>
      <c r="QAR1" s="1460" t="s">
        <v>5197</v>
      </c>
      <c r="QAS1" s="1460" t="s">
        <v>5197</v>
      </c>
      <c r="QAT1" s="1460" t="s">
        <v>5197</v>
      </c>
      <c r="QAU1" s="1460" t="s">
        <v>5197</v>
      </c>
      <c r="QAV1" s="1460" t="s">
        <v>5197</v>
      </c>
      <c r="QAW1" s="1460" t="s">
        <v>5197</v>
      </c>
      <c r="QAX1" s="1460" t="s">
        <v>5197</v>
      </c>
      <c r="QAY1" s="1460" t="s">
        <v>5197</v>
      </c>
      <c r="QAZ1" s="1460" t="s">
        <v>5197</v>
      </c>
      <c r="QBA1" s="1460" t="s">
        <v>5197</v>
      </c>
      <c r="QBB1" s="1460" t="s">
        <v>5197</v>
      </c>
      <c r="QBC1" s="1460" t="s">
        <v>5197</v>
      </c>
      <c r="QBD1" s="1460" t="s">
        <v>5197</v>
      </c>
      <c r="QBE1" s="1460" t="s">
        <v>5197</v>
      </c>
      <c r="QBF1" s="1460" t="s">
        <v>5197</v>
      </c>
      <c r="QBG1" s="1460" t="s">
        <v>5197</v>
      </c>
      <c r="QBH1" s="1460" t="s">
        <v>5197</v>
      </c>
      <c r="QBI1" s="1460" t="s">
        <v>5197</v>
      </c>
      <c r="QBJ1" s="1460" t="s">
        <v>5197</v>
      </c>
      <c r="QBK1" s="1460" t="s">
        <v>5197</v>
      </c>
      <c r="QBL1" s="1460" t="s">
        <v>5197</v>
      </c>
      <c r="QBM1" s="1460" t="s">
        <v>5197</v>
      </c>
      <c r="QBN1" s="1460" t="s">
        <v>5197</v>
      </c>
      <c r="QBO1" s="1460" t="s">
        <v>5197</v>
      </c>
      <c r="QBP1" s="1460" t="s">
        <v>5197</v>
      </c>
      <c r="QBQ1" s="1460" t="s">
        <v>5197</v>
      </c>
      <c r="QBR1" s="1460" t="s">
        <v>5197</v>
      </c>
      <c r="QBS1" s="1460" t="s">
        <v>5197</v>
      </c>
      <c r="QBT1" s="1460" t="s">
        <v>5197</v>
      </c>
      <c r="QBU1" s="1460" t="s">
        <v>5197</v>
      </c>
      <c r="QBV1" s="1460" t="s">
        <v>5197</v>
      </c>
      <c r="QBW1" s="1460" t="s">
        <v>5197</v>
      </c>
      <c r="QBX1" s="1460" t="s">
        <v>5197</v>
      </c>
      <c r="QBY1" s="1460" t="s">
        <v>5197</v>
      </c>
      <c r="QBZ1" s="1460" t="s">
        <v>5197</v>
      </c>
      <c r="QCA1" s="1460" t="s">
        <v>5197</v>
      </c>
      <c r="QCB1" s="1460" t="s">
        <v>5197</v>
      </c>
      <c r="QCC1" s="1460" t="s">
        <v>5197</v>
      </c>
      <c r="QCD1" s="1460" t="s">
        <v>5197</v>
      </c>
      <c r="QCE1" s="1460" t="s">
        <v>5197</v>
      </c>
      <c r="QCF1" s="1460" t="s">
        <v>5197</v>
      </c>
      <c r="QCG1" s="1460" t="s">
        <v>5197</v>
      </c>
      <c r="QCH1" s="1460" t="s">
        <v>5197</v>
      </c>
      <c r="QCI1" s="1460" t="s">
        <v>5197</v>
      </c>
      <c r="QCJ1" s="1460" t="s">
        <v>5197</v>
      </c>
      <c r="QCK1" s="1460" t="s">
        <v>5197</v>
      </c>
      <c r="QCL1" s="1460" t="s">
        <v>5197</v>
      </c>
      <c r="QCM1" s="1460" t="s">
        <v>5197</v>
      </c>
      <c r="QCN1" s="1460" t="s">
        <v>5197</v>
      </c>
      <c r="QCO1" s="1460" t="s">
        <v>5197</v>
      </c>
      <c r="QCP1" s="1460" t="s">
        <v>5197</v>
      </c>
      <c r="QCQ1" s="1460" t="s">
        <v>5197</v>
      </c>
      <c r="QCR1" s="1460" t="s">
        <v>5197</v>
      </c>
      <c r="QCS1" s="1460" t="s">
        <v>5197</v>
      </c>
      <c r="QCT1" s="1460" t="s">
        <v>5197</v>
      </c>
      <c r="QCU1" s="1460" t="s">
        <v>5197</v>
      </c>
      <c r="QCV1" s="1460" t="s">
        <v>5197</v>
      </c>
      <c r="QCW1" s="1460" t="s">
        <v>5197</v>
      </c>
      <c r="QCX1" s="1460" t="s">
        <v>5197</v>
      </c>
      <c r="QCY1" s="1460" t="s">
        <v>5197</v>
      </c>
      <c r="QCZ1" s="1460" t="s">
        <v>5197</v>
      </c>
      <c r="QDA1" s="1460" t="s">
        <v>5197</v>
      </c>
      <c r="QDB1" s="1460" t="s">
        <v>5197</v>
      </c>
      <c r="QDC1" s="1460" t="s">
        <v>5197</v>
      </c>
      <c r="QDD1" s="1460" t="s">
        <v>5197</v>
      </c>
      <c r="QDE1" s="1460" t="s">
        <v>5197</v>
      </c>
      <c r="QDF1" s="1460" t="s">
        <v>5197</v>
      </c>
      <c r="QDG1" s="1460" t="s">
        <v>5197</v>
      </c>
      <c r="QDH1" s="1460" t="s">
        <v>5197</v>
      </c>
      <c r="QDI1" s="1460" t="s">
        <v>5197</v>
      </c>
      <c r="QDJ1" s="1460" t="s">
        <v>5197</v>
      </c>
      <c r="QDK1" s="1460" t="s">
        <v>5197</v>
      </c>
      <c r="QDL1" s="1460" t="s">
        <v>5197</v>
      </c>
      <c r="QDM1" s="1460" t="s">
        <v>5197</v>
      </c>
      <c r="QDN1" s="1460" t="s">
        <v>5197</v>
      </c>
      <c r="QDO1" s="1460" t="s">
        <v>5197</v>
      </c>
      <c r="QDP1" s="1460" t="s">
        <v>5197</v>
      </c>
      <c r="QDQ1" s="1460" t="s">
        <v>5197</v>
      </c>
      <c r="QDR1" s="1460" t="s">
        <v>5197</v>
      </c>
      <c r="QDS1" s="1460" t="s">
        <v>5197</v>
      </c>
      <c r="QDT1" s="1460" t="s">
        <v>5197</v>
      </c>
      <c r="QDU1" s="1460" t="s">
        <v>5197</v>
      </c>
      <c r="QDV1" s="1460" t="s">
        <v>5197</v>
      </c>
      <c r="QDW1" s="1460" t="s">
        <v>5197</v>
      </c>
      <c r="QDX1" s="1460" t="s">
        <v>5197</v>
      </c>
      <c r="QDY1" s="1460" t="s">
        <v>5197</v>
      </c>
      <c r="QDZ1" s="1460" t="s">
        <v>5197</v>
      </c>
      <c r="QEA1" s="1460" t="s">
        <v>5197</v>
      </c>
      <c r="QEB1" s="1460" t="s">
        <v>5197</v>
      </c>
      <c r="QEC1" s="1460" t="s">
        <v>5197</v>
      </c>
      <c r="QED1" s="1460" t="s">
        <v>5197</v>
      </c>
      <c r="QEE1" s="1460" t="s">
        <v>5197</v>
      </c>
      <c r="QEF1" s="1460" t="s">
        <v>5197</v>
      </c>
      <c r="QEG1" s="1460" t="s">
        <v>5197</v>
      </c>
      <c r="QEH1" s="1460" t="s">
        <v>5197</v>
      </c>
      <c r="QEI1" s="1460" t="s">
        <v>5197</v>
      </c>
      <c r="QEJ1" s="1460" t="s">
        <v>5197</v>
      </c>
      <c r="QEK1" s="1460" t="s">
        <v>5197</v>
      </c>
      <c r="QEL1" s="1460" t="s">
        <v>5197</v>
      </c>
      <c r="QEM1" s="1460" t="s">
        <v>5197</v>
      </c>
      <c r="QEN1" s="1460" t="s">
        <v>5197</v>
      </c>
      <c r="QEO1" s="1460" t="s">
        <v>5197</v>
      </c>
      <c r="QEP1" s="1460" t="s">
        <v>5197</v>
      </c>
      <c r="QEQ1" s="1460" t="s">
        <v>5197</v>
      </c>
      <c r="QER1" s="1460" t="s">
        <v>5197</v>
      </c>
      <c r="QES1" s="1460" t="s">
        <v>5197</v>
      </c>
      <c r="QET1" s="1460" t="s">
        <v>5197</v>
      </c>
      <c r="QEU1" s="1460" t="s">
        <v>5197</v>
      </c>
      <c r="QEV1" s="1460" t="s">
        <v>5197</v>
      </c>
      <c r="QEW1" s="1460" t="s">
        <v>5197</v>
      </c>
      <c r="QEX1" s="1460" t="s">
        <v>5197</v>
      </c>
      <c r="QEY1" s="1460" t="s">
        <v>5197</v>
      </c>
      <c r="QEZ1" s="1460" t="s">
        <v>5197</v>
      </c>
      <c r="QFA1" s="1460" t="s">
        <v>5197</v>
      </c>
      <c r="QFB1" s="1460" t="s">
        <v>5197</v>
      </c>
      <c r="QFC1" s="1460" t="s">
        <v>5197</v>
      </c>
      <c r="QFD1" s="1460" t="s">
        <v>5197</v>
      </c>
      <c r="QFE1" s="1460" t="s">
        <v>5197</v>
      </c>
      <c r="QFF1" s="1460" t="s">
        <v>5197</v>
      </c>
      <c r="QFG1" s="1460" t="s">
        <v>5197</v>
      </c>
      <c r="QFH1" s="1460" t="s">
        <v>5197</v>
      </c>
      <c r="QFI1" s="1460" t="s">
        <v>5197</v>
      </c>
      <c r="QFJ1" s="1460" t="s">
        <v>5197</v>
      </c>
      <c r="QFK1" s="1460" t="s">
        <v>5197</v>
      </c>
      <c r="QFL1" s="1460" t="s">
        <v>5197</v>
      </c>
      <c r="QFM1" s="1460" t="s">
        <v>5197</v>
      </c>
      <c r="QFN1" s="1460" t="s">
        <v>5197</v>
      </c>
      <c r="QFO1" s="1460" t="s">
        <v>5197</v>
      </c>
      <c r="QFP1" s="1460" t="s">
        <v>5197</v>
      </c>
      <c r="QFQ1" s="1460" t="s">
        <v>5197</v>
      </c>
      <c r="QFR1" s="1460" t="s">
        <v>5197</v>
      </c>
      <c r="QFS1" s="1460" t="s">
        <v>5197</v>
      </c>
      <c r="QFT1" s="1460" t="s">
        <v>5197</v>
      </c>
      <c r="QFU1" s="1460" t="s">
        <v>5197</v>
      </c>
      <c r="QFV1" s="1460" t="s">
        <v>5197</v>
      </c>
      <c r="QFW1" s="1460" t="s">
        <v>5197</v>
      </c>
      <c r="QFX1" s="1460" t="s">
        <v>5197</v>
      </c>
      <c r="QFY1" s="1460" t="s">
        <v>5197</v>
      </c>
      <c r="QFZ1" s="1460" t="s">
        <v>5197</v>
      </c>
      <c r="QGA1" s="1460" t="s">
        <v>5197</v>
      </c>
      <c r="QGB1" s="1460" t="s">
        <v>5197</v>
      </c>
      <c r="QGC1" s="1460" t="s">
        <v>5197</v>
      </c>
      <c r="QGD1" s="1460" t="s">
        <v>5197</v>
      </c>
      <c r="QGE1" s="1460" t="s">
        <v>5197</v>
      </c>
      <c r="QGF1" s="1460" t="s">
        <v>5197</v>
      </c>
      <c r="QGG1" s="1460" t="s">
        <v>5197</v>
      </c>
      <c r="QGH1" s="1460" t="s">
        <v>5197</v>
      </c>
      <c r="QGI1" s="1460" t="s">
        <v>5197</v>
      </c>
      <c r="QGJ1" s="1460" t="s">
        <v>5197</v>
      </c>
      <c r="QGK1" s="1460" t="s">
        <v>5197</v>
      </c>
      <c r="QGL1" s="1460" t="s">
        <v>5197</v>
      </c>
      <c r="QGM1" s="1460" t="s">
        <v>5197</v>
      </c>
      <c r="QGN1" s="1460" t="s">
        <v>5197</v>
      </c>
      <c r="QGO1" s="1460" t="s">
        <v>5197</v>
      </c>
      <c r="QGP1" s="1460" t="s">
        <v>5197</v>
      </c>
      <c r="QGQ1" s="1460" t="s">
        <v>5197</v>
      </c>
      <c r="QGR1" s="1460" t="s">
        <v>5197</v>
      </c>
      <c r="QGS1" s="1460" t="s">
        <v>5197</v>
      </c>
      <c r="QGT1" s="1460" t="s">
        <v>5197</v>
      </c>
      <c r="QGU1" s="1460" t="s">
        <v>5197</v>
      </c>
      <c r="QGV1" s="1460" t="s">
        <v>5197</v>
      </c>
      <c r="QGW1" s="1460" t="s">
        <v>5197</v>
      </c>
      <c r="QGX1" s="1460" t="s">
        <v>5197</v>
      </c>
      <c r="QGY1" s="1460" t="s">
        <v>5197</v>
      </c>
      <c r="QGZ1" s="1460" t="s">
        <v>5197</v>
      </c>
      <c r="QHA1" s="1460" t="s">
        <v>5197</v>
      </c>
      <c r="QHB1" s="1460" t="s">
        <v>5197</v>
      </c>
      <c r="QHC1" s="1460" t="s">
        <v>5197</v>
      </c>
      <c r="QHD1" s="1460" t="s">
        <v>5197</v>
      </c>
      <c r="QHE1" s="1460" t="s">
        <v>5197</v>
      </c>
      <c r="QHF1" s="1460" t="s">
        <v>5197</v>
      </c>
      <c r="QHG1" s="1460" t="s">
        <v>5197</v>
      </c>
      <c r="QHH1" s="1460" t="s">
        <v>5197</v>
      </c>
      <c r="QHI1" s="1460" t="s">
        <v>5197</v>
      </c>
      <c r="QHJ1" s="1460" t="s">
        <v>5197</v>
      </c>
      <c r="QHK1" s="1460" t="s">
        <v>5197</v>
      </c>
      <c r="QHL1" s="1460" t="s">
        <v>5197</v>
      </c>
      <c r="QHM1" s="1460" t="s">
        <v>5197</v>
      </c>
      <c r="QHN1" s="1460" t="s">
        <v>5197</v>
      </c>
      <c r="QHO1" s="1460" t="s">
        <v>5197</v>
      </c>
      <c r="QHP1" s="1460" t="s">
        <v>5197</v>
      </c>
      <c r="QHQ1" s="1460" t="s">
        <v>5197</v>
      </c>
      <c r="QHR1" s="1460" t="s">
        <v>5197</v>
      </c>
      <c r="QHS1" s="1460" t="s">
        <v>5197</v>
      </c>
      <c r="QHT1" s="1460" t="s">
        <v>5197</v>
      </c>
      <c r="QHU1" s="1460" t="s">
        <v>5197</v>
      </c>
      <c r="QHV1" s="1460" t="s">
        <v>5197</v>
      </c>
      <c r="QHW1" s="1460" t="s">
        <v>5197</v>
      </c>
      <c r="QHX1" s="1460" t="s">
        <v>5197</v>
      </c>
      <c r="QHY1" s="1460" t="s">
        <v>5197</v>
      </c>
      <c r="QHZ1" s="1460" t="s">
        <v>5197</v>
      </c>
      <c r="QIA1" s="1460" t="s">
        <v>5197</v>
      </c>
      <c r="QIB1" s="1460" t="s">
        <v>5197</v>
      </c>
      <c r="QIC1" s="1460" t="s">
        <v>5197</v>
      </c>
      <c r="QID1" s="1460" t="s">
        <v>5197</v>
      </c>
      <c r="QIE1" s="1460" t="s">
        <v>5197</v>
      </c>
      <c r="QIF1" s="1460" t="s">
        <v>5197</v>
      </c>
      <c r="QIG1" s="1460" t="s">
        <v>5197</v>
      </c>
      <c r="QIH1" s="1460" t="s">
        <v>5197</v>
      </c>
      <c r="QII1" s="1460" t="s">
        <v>5197</v>
      </c>
      <c r="QIJ1" s="1460" t="s">
        <v>5197</v>
      </c>
      <c r="QIK1" s="1460" t="s">
        <v>5197</v>
      </c>
      <c r="QIL1" s="1460" t="s">
        <v>5197</v>
      </c>
      <c r="QIM1" s="1460" t="s">
        <v>5197</v>
      </c>
      <c r="QIN1" s="1460" t="s">
        <v>5197</v>
      </c>
      <c r="QIO1" s="1460" t="s">
        <v>5197</v>
      </c>
      <c r="QIP1" s="1460" t="s">
        <v>5197</v>
      </c>
      <c r="QIQ1" s="1460" t="s">
        <v>5197</v>
      </c>
      <c r="QIR1" s="1460" t="s">
        <v>5197</v>
      </c>
      <c r="QIS1" s="1460" t="s">
        <v>5197</v>
      </c>
      <c r="QIT1" s="1460" t="s">
        <v>5197</v>
      </c>
      <c r="QIU1" s="1460" t="s">
        <v>5197</v>
      </c>
      <c r="QIV1" s="1460" t="s">
        <v>5197</v>
      </c>
      <c r="QIW1" s="1460" t="s">
        <v>5197</v>
      </c>
      <c r="QIX1" s="1460" t="s">
        <v>5197</v>
      </c>
      <c r="QIY1" s="1460" t="s">
        <v>5197</v>
      </c>
      <c r="QIZ1" s="1460" t="s">
        <v>5197</v>
      </c>
      <c r="QJA1" s="1460" t="s">
        <v>5197</v>
      </c>
      <c r="QJB1" s="1460" t="s">
        <v>5197</v>
      </c>
      <c r="QJC1" s="1460" t="s">
        <v>5197</v>
      </c>
      <c r="QJD1" s="1460" t="s">
        <v>5197</v>
      </c>
      <c r="QJE1" s="1460" t="s">
        <v>5197</v>
      </c>
      <c r="QJF1" s="1460" t="s">
        <v>5197</v>
      </c>
      <c r="QJG1" s="1460" t="s">
        <v>5197</v>
      </c>
      <c r="QJH1" s="1460" t="s">
        <v>5197</v>
      </c>
      <c r="QJI1" s="1460" t="s">
        <v>5197</v>
      </c>
      <c r="QJJ1" s="1460" t="s">
        <v>5197</v>
      </c>
      <c r="QJK1" s="1460" t="s">
        <v>5197</v>
      </c>
      <c r="QJL1" s="1460" t="s">
        <v>5197</v>
      </c>
      <c r="QJM1" s="1460" t="s">
        <v>5197</v>
      </c>
      <c r="QJN1" s="1460" t="s">
        <v>5197</v>
      </c>
      <c r="QJO1" s="1460" t="s">
        <v>5197</v>
      </c>
      <c r="QJP1" s="1460" t="s">
        <v>5197</v>
      </c>
      <c r="QJQ1" s="1460" t="s">
        <v>5197</v>
      </c>
      <c r="QJR1" s="1460" t="s">
        <v>5197</v>
      </c>
      <c r="QJS1" s="1460" t="s">
        <v>5197</v>
      </c>
      <c r="QJT1" s="1460" t="s">
        <v>5197</v>
      </c>
      <c r="QJU1" s="1460" t="s">
        <v>5197</v>
      </c>
      <c r="QJV1" s="1460" t="s">
        <v>5197</v>
      </c>
      <c r="QJW1" s="1460" t="s">
        <v>5197</v>
      </c>
      <c r="QJX1" s="1460" t="s">
        <v>5197</v>
      </c>
      <c r="QJY1" s="1460" t="s">
        <v>5197</v>
      </c>
      <c r="QJZ1" s="1460" t="s">
        <v>5197</v>
      </c>
      <c r="QKA1" s="1460" t="s">
        <v>5197</v>
      </c>
      <c r="QKB1" s="1460" t="s">
        <v>5197</v>
      </c>
      <c r="QKC1" s="1460" t="s">
        <v>5197</v>
      </c>
      <c r="QKD1" s="1460" t="s">
        <v>5197</v>
      </c>
      <c r="QKE1" s="1460" t="s">
        <v>5197</v>
      </c>
      <c r="QKF1" s="1460" t="s">
        <v>5197</v>
      </c>
      <c r="QKG1" s="1460" t="s">
        <v>5197</v>
      </c>
      <c r="QKH1" s="1460" t="s">
        <v>5197</v>
      </c>
      <c r="QKI1" s="1460" t="s">
        <v>5197</v>
      </c>
      <c r="QKJ1" s="1460" t="s">
        <v>5197</v>
      </c>
      <c r="QKK1" s="1460" t="s">
        <v>5197</v>
      </c>
      <c r="QKL1" s="1460" t="s">
        <v>5197</v>
      </c>
      <c r="QKM1" s="1460" t="s">
        <v>5197</v>
      </c>
      <c r="QKN1" s="1460" t="s">
        <v>5197</v>
      </c>
      <c r="QKO1" s="1460" t="s">
        <v>5197</v>
      </c>
      <c r="QKP1" s="1460" t="s">
        <v>5197</v>
      </c>
      <c r="QKQ1" s="1460" t="s">
        <v>5197</v>
      </c>
      <c r="QKR1" s="1460" t="s">
        <v>5197</v>
      </c>
      <c r="QKS1" s="1460" t="s">
        <v>5197</v>
      </c>
      <c r="QKT1" s="1460" t="s">
        <v>5197</v>
      </c>
      <c r="QKU1" s="1460" t="s">
        <v>5197</v>
      </c>
      <c r="QKV1" s="1460" t="s">
        <v>5197</v>
      </c>
      <c r="QKW1" s="1460" t="s">
        <v>5197</v>
      </c>
      <c r="QKX1" s="1460" t="s">
        <v>5197</v>
      </c>
      <c r="QKY1" s="1460" t="s">
        <v>5197</v>
      </c>
      <c r="QKZ1" s="1460" t="s">
        <v>5197</v>
      </c>
      <c r="QLA1" s="1460" t="s">
        <v>5197</v>
      </c>
      <c r="QLB1" s="1460" t="s">
        <v>5197</v>
      </c>
      <c r="QLC1" s="1460" t="s">
        <v>5197</v>
      </c>
      <c r="QLD1" s="1460" t="s">
        <v>5197</v>
      </c>
      <c r="QLE1" s="1460" t="s">
        <v>5197</v>
      </c>
      <c r="QLF1" s="1460" t="s">
        <v>5197</v>
      </c>
      <c r="QLG1" s="1460" t="s">
        <v>5197</v>
      </c>
      <c r="QLH1" s="1460" t="s">
        <v>5197</v>
      </c>
      <c r="QLI1" s="1460" t="s">
        <v>5197</v>
      </c>
      <c r="QLJ1" s="1460" t="s">
        <v>5197</v>
      </c>
      <c r="QLK1" s="1460" t="s">
        <v>5197</v>
      </c>
      <c r="QLL1" s="1460" t="s">
        <v>5197</v>
      </c>
      <c r="QLM1" s="1460" t="s">
        <v>5197</v>
      </c>
      <c r="QLN1" s="1460" t="s">
        <v>5197</v>
      </c>
      <c r="QLO1" s="1460" t="s">
        <v>5197</v>
      </c>
      <c r="QLP1" s="1460" t="s">
        <v>5197</v>
      </c>
      <c r="QLQ1" s="1460" t="s">
        <v>5197</v>
      </c>
      <c r="QLR1" s="1460" t="s">
        <v>5197</v>
      </c>
      <c r="QLS1" s="1460" t="s">
        <v>5197</v>
      </c>
      <c r="QLT1" s="1460" t="s">
        <v>5197</v>
      </c>
      <c r="QLU1" s="1460" t="s">
        <v>5197</v>
      </c>
      <c r="QLV1" s="1460" t="s">
        <v>5197</v>
      </c>
      <c r="QLW1" s="1460" t="s">
        <v>5197</v>
      </c>
      <c r="QLX1" s="1460" t="s">
        <v>5197</v>
      </c>
      <c r="QLY1" s="1460" t="s">
        <v>5197</v>
      </c>
      <c r="QLZ1" s="1460" t="s">
        <v>5197</v>
      </c>
      <c r="QMA1" s="1460" t="s">
        <v>5197</v>
      </c>
      <c r="QMB1" s="1460" t="s">
        <v>5197</v>
      </c>
      <c r="QMC1" s="1460" t="s">
        <v>5197</v>
      </c>
      <c r="QMD1" s="1460" t="s">
        <v>5197</v>
      </c>
      <c r="QME1" s="1460" t="s">
        <v>5197</v>
      </c>
      <c r="QMF1" s="1460" t="s">
        <v>5197</v>
      </c>
      <c r="QMG1" s="1460" t="s">
        <v>5197</v>
      </c>
      <c r="QMH1" s="1460" t="s">
        <v>5197</v>
      </c>
      <c r="QMI1" s="1460" t="s">
        <v>5197</v>
      </c>
      <c r="QMJ1" s="1460" t="s">
        <v>5197</v>
      </c>
      <c r="QMK1" s="1460" t="s">
        <v>5197</v>
      </c>
      <c r="QML1" s="1460" t="s">
        <v>5197</v>
      </c>
      <c r="QMM1" s="1460" t="s">
        <v>5197</v>
      </c>
      <c r="QMN1" s="1460" t="s">
        <v>5197</v>
      </c>
      <c r="QMO1" s="1460" t="s">
        <v>5197</v>
      </c>
      <c r="QMP1" s="1460" t="s">
        <v>5197</v>
      </c>
      <c r="QMQ1" s="1460" t="s">
        <v>5197</v>
      </c>
      <c r="QMR1" s="1460" t="s">
        <v>5197</v>
      </c>
      <c r="QMS1" s="1460" t="s">
        <v>5197</v>
      </c>
      <c r="QMT1" s="1460" t="s">
        <v>5197</v>
      </c>
      <c r="QMU1" s="1460" t="s">
        <v>5197</v>
      </c>
      <c r="QMV1" s="1460" t="s">
        <v>5197</v>
      </c>
      <c r="QMW1" s="1460" t="s">
        <v>5197</v>
      </c>
      <c r="QMX1" s="1460" t="s">
        <v>5197</v>
      </c>
      <c r="QMY1" s="1460" t="s">
        <v>5197</v>
      </c>
      <c r="QMZ1" s="1460" t="s">
        <v>5197</v>
      </c>
      <c r="QNA1" s="1460" t="s">
        <v>5197</v>
      </c>
      <c r="QNB1" s="1460" t="s">
        <v>5197</v>
      </c>
      <c r="QNC1" s="1460" t="s">
        <v>5197</v>
      </c>
      <c r="QND1" s="1460" t="s">
        <v>5197</v>
      </c>
      <c r="QNE1" s="1460" t="s">
        <v>5197</v>
      </c>
      <c r="QNF1" s="1460" t="s">
        <v>5197</v>
      </c>
      <c r="QNG1" s="1460" t="s">
        <v>5197</v>
      </c>
      <c r="QNH1" s="1460" t="s">
        <v>5197</v>
      </c>
      <c r="QNI1" s="1460" t="s">
        <v>5197</v>
      </c>
      <c r="QNJ1" s="1460" t="s">
        <v>5197</v>
      </c>
      <c r="QNK1" s="1460" t="s">
        <v>5197</v>
      </c>
      <c r="QNL1" s="1460" t="s">
        <v>5197</v>
      </c>
      <c r="QNM1" s="1460" t="s">
        <v>5197</v>
      </c>
      <c r="QNN1" s="1460" t="s">
        <v>5197</v>
      </c>
      <c r="QNO1" s="1460" t="s">
        <v>5197</v>
      </c>
      <c r="QNP1" s="1460" t="s">
        <v>5197</v>
      </c>
      <c r="QNQ1" s="1460" t="s">
        <v>5197</v>
      </c>
      <c r="QNR1" s="1460" t="s">
        <v>5197</v>
      </c>
      <c r="QNS1" s="1460" t="s">
        <v>5197</v>
      </c>
      <c r="QNT1" s="1460" t="s">
        <v>5197</v>
      </c>
      <c r="QNU1" s="1460" t="s">
        <v>5197</v>
      </c>
      <c r="QNV1" s="1460" t="s">
        <v>5197</v>
      </c>
      <c r="QNW1" s="1460" t="s">
        <v>5197</v>
      </c>
      <c r="QNX1" s="1460" t="s">
        <v>5197</v>
      </c>
      <c r="QNY1" s="1460" t="s">
        <v>5197</v>
      </c>
      <c r="QNZ1" s="1460" t="s">
        <v>5197</v>
      </c>
      <c r="QOA1" s="1460" t="s">
        <v>5197</v>
      </c>
      <c r="QOB1" s="1460" t="s">
        <v>5197</v>
      </c>
      <c r="QOC1" s="1460" t="s">
        <v>5197</v>
      </c>
      <c r="QOD1" s="1460" t="s">
        <v>5197</v>
      </c>
      <c r="QOE1" s="1460" t="s">
        <v>5197</v>
      </c>
      <c r="QOF1" s="1460" t="s">
        <v>5197</v>
      </c>
      <c r="QOG1" s="1460" t="s">
        <v>5197</v>
      </c>
      <c r="QOH1" s="1460" t="s">
        <v>5197</v>
      </c>
      <c r="QOI1" s="1460" t="s">
        <v>5197</v>
      </c>
      <c r="QOJ1" s="1460" t="s">
        <v>5197</v>
      </c>
      <c r="QOK1" s="1460" t="s">
        <v>5197</v>
      </c>
      <c r="QOL1" s="1460" t="s">
        <v>5197</v>
      </c>
      <c r="QOM1" s="1460" t="s">
        <v>5197</v>
      </c>
      <c r="QON1" s="1460" t="s">
        <v>5197</v>
      </c>
      <c r="QOO1" s="1460" t="s">
        <v>5197</v>
      </c>
      <c r="QOP1" s="1460" t="s">
        <v>5197</v>
      </c>
      <c r="QOQ1" s="1460" t="s">
        <v>5197</v>
      </c>
      <c r="QOR1" s="1460" t="s">
        <v>5197</v>
      </c>
      <c r="QOS1" s="1460" t="s">
        <v>5197</v>
      </c>
      <c r="QOT1" s="1460" t="s">
        <v>5197</v>
      </c>
      <c r="QOU1" s="1460" t="s">
        <v>5197</v>
      </c>
      <c r="QOV1" s="1460" t="s">
        <v>5197</v>
      </c>
      <c r="QOW1" s="1460" t="s">
        <v>5197</v>
      </c>
      <c r="QOX1" s="1460" t="s">
        <v>5197</v>
      </c>
      <c r="QOY1" s="1460" t="s">
        <v>5197</v>
      </c>
      <c r="QOZ1" s="1460" t="s">
        <v>5197</v>
      </c>
      <c r="QPA1" s="1460" t="s">
        <v>5197</v>
      </c>
      <c r="QPB1" s="1460" t="s">
        <v>5197</v>
      </c>
      <c r="QPC1" s="1460" t="s">
        <v>5197</v>
      </c>
      <c r="QPD1" s="1460" t="s">
        <v>5197</v>
      </c>
      <c r="QPE1" s="1460" t="s">
        <v>5197</v>
      </c>
      <c r="QPF1" s="1460" t="s">
        <v>5197</v>
      </c>
      <c r="QPG1" s="1460" t="s">
        <v>5197</v>
      </c>
      <c r="QPH1" s="1460" t="s">
        <v>5197</v>
      </c>
      <c r="QPI1" s="1460" t="s">
        <v>5197</v>
      </c>
      <c r="QPJ1" s="1460" t="s">
        <v>5197</v>
      </c>
      <c r="QPK1" s="1460" t="s">
        <v>5197</v>
      </c>
      <c r="QPL1" s="1460" t="s">
        <v>5197</v>
      </c>
      <c r="QPM1" s="1460" t="s">
        <v>5197</v>
      </c>
      <c r="QPN1" s="1460" t="s">
        <v>5197</v>
      </c>
      <c r="QPO1" s="1460" t="s">
        <v>5197</v>
      </c>
      <c r="QPP1" s="1460" t="s">
        <v>5197</v>
      </c>
      <c r="QPQ1" s="1460" t="s">
        <v>5197</v>
      </c>
      <c r="QPR1" s="1460" t="s">
        <v>5197</v>
      </c>
      <c r="QPS1" s="1460" t="s">
        <v>5197</v>
      </c>
      <c r="QPT1" s="1460" t="s">
        <v>5197</v>
      </c>
      <c r="QPU1" s="1460" t="s">
        <v>5197</v>
      </c>
      <c r="QPV1" s="1460" t="s">
        <v>5197</v>
      </c>
      <c r="QPW1" s="1460" t="s">
        <v>5197</v>
      </c>
      <c r="QPX1" s="1460" t="s">
        <v>5197</v>
      </c>
      <c r="QPY1" s="1460" t="s">
        <v>5197</v>
      </c>
      <c r="QPZ1" s="1460" t="s">
        <v>5197</v>
      </c>
      <c r="QQA1" s="1460" t="s">
        <v>5197</v>
      </c>
      <c r="QQB1" s="1460" t="s">
        <v>5197</v>
      </c>
      <c r="QQC1" s="1460" t="s">
        <v>5197</v>
      </c>
      <c r="QQD1" s="1460" t="s">
        <v>5197</v>
      </c>
      <c r="QQE1" s="1460" t="s">
        <v>5197</v>
      </c>
      <c r="QQF1" s="1460" t="s">
        <v>5197</v>
      </c>
      <c r="QQG1" s="1460" t="s">
        <v>5197</v>
      </c>
      <c r="QQH1" s="1460" t="s">
        <v>5197</v>
      </c>
      <c r="QQI1" s="1460" t="s">
        <v>5197</v>
      </c>
      <c r="QQJ1" s="1460" t="s">
        <v>5197</v>
      </c>
      <c r="QQK1" s="1460" t="s">
        <v>5197</v>
      </c>
      <c r="QQL1" s="1460" t="s">
        <v>5197</v>
      </c>
      <c r="QQM1" s="1460" t="s">
        <v>5197</v>
      </c>
      <c r="QQN1" s="1460" t="s">
        <v>5197</v>
      </c>
      <c r="QQO1" s="1460" t="s">
        <v>5197</v>
      </c>
      <c r="QQP1" s="1460" t="s">
        <v>5197</v>
      </c>
      <c r="QQQ1" s="1460" t="s">
        <v>5197</v>
      </c>
      <c r="QQR1" s="1460" t="s">
        <v>5197</v>
      </c>
      <c r="QQS1" s="1460" t="s">
        <v>5197</v>
      </c>
      <c r="QQT1" s="1460" t="s">
        <v>5197</v>
      </c>
      <c r="QQU1" s="1460" t="s">
        <v>5197</v>
      </c>
      <c r="QQV1" s="1460" t="s">
        <v>5197</v>
      </c>
      <c r="QQW1" s="1460" t="s">
        <v>5197</v>
      </c>
      <c r="QQX1" s="1460" t="s">
        <v>5197</v>
      </c>
      <c r="QQY1" s="1460" t="s">
        <v>5197</v>
      </c>
      <c r="QQZ1" s="1460" t="s">
        <v>5197</v>
      </c>
      <c r="QRA1" s="1460" t="s">
        <v>5197</v>
      </c>
      <c r="QRB1" s="1460" t="s">
        <v>5197</v>
      </c>
      <c r="QRC1" s="1460" t="s">
        <v>5197</v>
      </c>
      <c r="QRD1" s="1460" t="s">
        <v>5197</v>
      </c>
      <c r="QRE1" s="1460" t="s">
        <v>5197</v>
      </c>
      <c r="QRF1" s="1460" t="s">
        <v>5197</v>
      </c>
      <c r="QRG1" s="1460" t="s">
        <v>5197</v>
      </c>
      <c r="QRH1" s="1460" t="s">
        <v>5197</v>
      </c>
      <c r="QRI1" s="1460" t="s">
        <v>5197</v>
      </c>
      <c r="QRJ1" s="1460" t="s">
        <v>5197</v>
      </c>
      <c r="QRK1" s="1460" t="s">
        <v>5197</v>
      </c>
      <c r="QRL1" s="1460" t="s">
        <v>5197</v>
      </c>
      <c r="QRM1" s="1460" t="s">
        <v>5197</v>
      </c>
      <c r="QRN1" s="1460" t="s">
        <v>5197</v>
      </c>
      <c r="QRO1" s="1460" t="s">
        <v>5197</v>
      </c>
      <c r="QRP1" s="1460" t="s">
        <v>5197</v>
      </c>
      <c r="QRQ1" s="1460" t="s">
        <v>5197</v>
      </c>
      <c r="QRR1" s="1460" t="s">
        <v>5197</v>
      </c>
      <c r="QRS1" s="1460" t="s">
        <v>5197</v>
      </c>
      <c r="QRT1" s="1460" t="s">
        <v>5197</v>
      </c>
      <c r="QRU1" s="1460" t="s">
        <v>5197</v>
      </c>
      <c r="QRV1" s="1460" t="s">
        <v>5197</v>
      </c>
      <c r="QRW1" s="1460" t="s">
        <v>5197</v>
      </c>
      <c r="QRX1" s="1460" t="s">
        <v>5197</v>
      </c>
      <c r="QRY1" s="1460" t="s">
        <v>5197</v>
      </c>
      <c r="QRZ1" s="1460" t="s">
        <v>5197</v>
      </c>
      <c r="QSA1" s="1460" t="s">
        <v>5197</v>
      </c>
      <c r="QSB1" s="1460" t="s">
        <v>5197</v>
      </c>
      <c r="QSC1" s="1460" t="s">
        <v>5197</v>
      </c>
      <c r="QSD1" s="1460" t="s">
        <v>5197</v>
      </c>
      <c r="QSE1" s="1460" t="s">
        <v>5197</v>
      </c>
      <c r="QSF1" s="1460" t="s">
        <v>5197</v>
      </c>
      <c r="QSG1" s="1460" t="s">
        <v>5197</v>
      </c>
      <c r="QSH1" s="1460" t="s">
        <v>5197</v>
      </c>
      <c r="QSI1" s="1460" t="s">
        <v>5197</v>
      </c>
      <c r="QSJ1" s="1460" t="s">
        <v>5197</v>
      </c>
      <c r="QSK1" s="1460" t="s">
        <v>5197</v>
      </c>
      <c r="QSL1" s="1460" t="s">
        <v>5197</v>
      </c>
      <c r="QSM1" s="1460" t="s">
        <v>5197</v>
      </c>
      <c r="QSN1" s="1460" t="s">
        <v>5197</v>
      </c>
      <c r="QSO1" s="1460" t="s">
        <v>5197</v>
      </c>
      <c r="QSP1" s="1460" t="s">
        <v>5197</v>
      </c>
      <c r="QSQ1" s="1460" t="s">
        <v>5197</v>
      </c>
      <c r="QSR1" s="1460" t="s">
        <v>5197</v>
      </c>
      <c r="QSS1" s="1460" t="s">
        <v>5197</v>
      </c>
      <c r="QST1" s="1460" t="s">
        <v>5197</v>
      </c>
      <c r="QSU1" s="1460" t="s">
        <v>5197</v>
      </c>
      <c r="QSV1" s="1460" t="s">
        <v>5197</v>
      </c>
      <c r="QSW1" s="1460" t="s">
        <v>5197</v>
      </c>
      <c r="QSX1" s="1460" t="s">
        <v>5197</v>
      </c>
      <c r="QSY1" s="1460" t="s">
        <v>5197</v>
      </c>
      <c r="QSZ1" s="1460" t="s">
        <v>5197</v>
      </c>
      <c r="QTA1" s="1460" t="s">
        <v>5197</v>
      </c>
      <c r="QTB1" s="1460" t="s">
        <v>5197</v>
      </c>
      <c r="QTC1" s="1460" t="s">
        <v>5197</v>
      </c>
      <c r="QTD1" s="1460" t="s">
        <v>5197</v>
      </c>
      <c r="QTE1" s="1460" t="s">
        <v>5197</v>
      </c>
      <c r="QTF1" s="1460" t="s">
        <v>5197</v>
      </c>
      <c r="QTG1" s="1460" t="s">
        <v>5197</v>
      </c>
      <c r="QTH1" s="1460" t="s">
        <v>5197</v>
      </c>
      <c r="QTI1" s="1460" t="s">
        <v>5197</v>
      </c>
      <c r="QTJ1" s="1460" t="s">
        <v>5197</v>
      </c>
      <c r="QTK1" s="1460" t="s">
        <v>5197</v>
      </c>
      <c r="QTL1" s="1460" t="s">
        <v>5197</v>
      </c>
      <c r="QTM1" s="1460" t="s">
        <v>5197</v>
      </c>
      <c r="QTN1" s="1460" t="s">
        <v>5197</v>
      </c>
      <c r="QTO1" s="1460" t="s">
        <v>5197</v>
      </c>
      <c r="QTP1" s="1460" t="s">
        <v>5197</v>
      </c>
      <c r="QTQ1" s="1460" t="s">
        <v>5197</v>
      </c>
      <c r="QTR1" s="1460" t="s">
        <v>5197</v>
      </c>
      <c r="QTS1" s="1460" t="s">
        <v>5197</v>
      </c>
      <c r="QTT1" s="1460" t="s">
        <v>5197</v>
      </c>
      <c r="QTU1" s="1460" t="s">
        <v>5197</v>
      </c>
      <c r="QTV1" s="1460" t="s">
        <v>5197</v>
      </c>
      <c r="QTW1" s="1460" t="s">
        <v>5197</v>
      </c>
      <c r="QTX1" s="1460" t="s">
        <v>5197</v>
      </c>
      <c r="QTY1" s="1460" t="s">
        <v>5197</v>
      </c>
      <c r="QTZ1" s="1460" t="s">
        <v>5197</v>
      </c>
      <c r="QUA1" s="1460" t="s">
        <v>5197</v>
      </c>
      <c r="QUB1" s="1460" t="s">
        <v>5197</v>
      </c>
      <c r="QUC1" s="1460" t="s">
        <v>5197</v>
      </c>
      <c r="QUD1" s="1460" t="s">
        <v>5197</v>
      </c>
      <c r="QUE1" s="1460" t="s">
        <v>5197</v>
      </c>
      <c r="QUF1" s="1460" t="s">
        <v>5197</v>
      </c>
      <c r="QUG1" s="1460" t="s">
        <v>5197</v>
      </c>
      <c r="QUH1" s="1460" t="s">
        <v>5197</v>
      </c>
      <c r="QUI1" s="1460" t="s">
        <v>5197</v>
      </c>
      <c r="QUJ1" s="1460" t="s">
        <v>5197</v>
      </c>
      <c r="QUK1" s="1460" t="s">
        <v>5197</v>
      </c>
      <c r="QUL1" s="1460" t="s">
        <v>5197</v>
      </c>
      <c r="QUM1" s="1460" t="s">
        <v>5197</v>
      </c>
      <c r="QUN1" s="1460" t="s">
        <v>5197</v>
      </c>
      <c r="QUO1" s="1460" t="s">
        <v>5197</v>
      </c>
      <c r="QUP1" s="1460" t="s">
        <v>5197</v>
      </c>
      <c r="QUQ1" s="1460" t="s">
        <v>5197</v>
      </c>
      <c r="QUR1" s="1460" t="s">
        <v>5197</v>
      </c>
      <c r="QUS1" s="1460" t="s">
        <v>5197</v>
      </c>
      <c r="QUT1" s="1460" t="s">
        <v>5197</v>
      </c>
      <c r="QUU1" s="1460" t="s">
        <v>5197</v>
      </c>
      <c r="QUV1" s="1460" t="s">
        <v>5197</v>
      </c>
      <c r="QUW1" s="1460" t="s">
        <v>5197</v>
      </c>
      <c r="QUX1" s="1460" t="s">
        <v>5197</v>
      </c>
      <c r="QUY1" s="1460" t="s">
        <v>5197</v>
      </c>
      <c r="QUZ1" s="1460" t="s">
        <v>5197</v>
      </c>
      <c r="QVA1" s="1460" t="s">
        <v>5197</v>
      </c>
      <c r="QVB1" s="1460" t="s">
        <v>5197</v>
      </c>
      <c r="QVC1" s="1460" t="s">
        <v>5197</v>
      </c>
      <c r="QVD1" s="1460" t="s">
        <v>5197</v>
      </c>
      <c r="QVE1" s="1460" t="s">
        <v>5197</v>
      </c>
      <c r="QVF1" s="1460" t="s">
        <v>5197</v>
      </c>
      <c r="QVG1" s="1460" t="s">
        <v>5197</v>
      </c>
      <c r="QVH1" s="1460" t="s">
        <v>5197</v>
      </c>
      <c r="QVI1" s="1460" t="s">
        <v>5197</v>
      </c>
      <c r="QVJ1" s="1460" t="s">
        <v>5197</v>
      </c>
      <c r="QVK1" s="1460" t="s">
        <v>5197</v>
      </c>
      <c r="QVL1" s="1460" t="s">
        <v>5197</v>
      </c>
      <c r="QVM1" s="1460" t="s">
        <v>5197</v>
      </c>
      <c r="QVN1" s="1460" t="s">
        <v>5197</v>
      </c>
      <c r="QVO1" s="1460" t="s">
        <v>5197</v>
      </c>
      <c r="QVP1" s="1460" t="s">
        <v>5197</v>
      </c>
      <c r="QVQ1" s="1460" t="s">
        <v>5197</v>
      </c>
      <c r="QVR1" s="1460" t="s">
        <v>5197</v>
      </c>
      <c r="QVS1" s="1460" t="s">
        <v>5197</v>
      </c>
      <c r="QVT1" s="1460" t="s">
        <v>5197</v>
      </c>
      <c r="QVU1" s="1460" t="s">
        <v>5197</v>
      </c>
      <c r="QVV1" s="1460" t="s">
        <v>5197</v>
      </c>
      <c r="QVW1" s="1460" t="s">
        <v>5197</v>
      </c>
      <c r="QVX1" s="1460" t="s">
        <v>5197</v>
      </c>
      <c r="QVY1" s="1460" t="s">
        <v>5197</v>
      </c>
      <c r="QVZ1" s="1460" t="s">
        <v>5197</v>
      </c>
      <c r="QWA1" s="1460" t="s">
        <v>5197</v>
      </c>
      <c r="QWB1" s="1460" t="s">
        <v>5197</v>
      </c>
      <c r="QWC1" s="1460" t="s">
        <v>5197</v>
      </c>
      <c r="QWD1" s="1460" t="s">
        <v>5197</v>
      </c>
      <c r="QWE1" s="1460" t="s">
        <v>5197</v>
      </c>
      <c r="QWF1" s="1460" t="s">
        <v>5197</v>
      </c>
      <c r="QWG1" s="1460" t="s">
        <v>5197</v>
      </c>
      <c r="QWH1" s="1460" t="s">
        <v>5197</v>
      </c>
      <c r="QWI1" s="1460" t="s">
        <v>5197</v>
      </c>
      <c r="QWJ1" s="1460" t="s">
        <v>5197</v>
      </c>
      <c r="QWK1" s="1460" t="s">
        <v>5197</v>
      </c>
      <c r="QWL1" s="1460" t="s">
        <v>5197</v>
      </c>
      <c r="QWM1" s="1460" t="s">
        <v>5197</v>
      </c>
      <c r="QWN1" s="1460" t="s">
        <v>5197</v>
      </c>
      <c r="QWO1" s="1460" t="s">
        <v>5197</v>
      </c>
      <c r="QWP1" s="1460" t="s">
        <v>5197</v>
      </c>
      <c r="QWQ1" s="1460" t="s">
        <v>5197</v>
      </c>
      <c r="QWR1" s="1460" t="s">
        <v>5197</v>
      </c>
      <c r="QWS1" s="1460" t="s">
        <v>5197</v>
      </c>
      <c r="QWT1" s="1460" t="s">
        <v>5197</v>
      </c>
      <c r="QWU1" s="1460" t="s">
        <v>5197</v>
      </c>
      <c r="QWV1" s="1460" t="s">
        <v>5197</v>
      </c>
      <c r="QWW1" s="1460" t="s">
        <v>5197</v>
      </c>
      <c r="QWX1" s="1460" t="s">
        <v>5197</v>
      </c>
      <c r="QWY1" s="1460" t="s">
        <v>5197</v>
      </c>
      <c r="QWZ1" s="1460" t="s">
        <v>5197</v>
      </c>
      <c r="QXA1" s="1460" t="s">
        <v>5197</v>
      </c>
      <c r="QXB1" s="1460" t="s">
        <v>5197</v>
      </c>
      <c r="QXC1" s="1460" t="s">
        <v>5197</v>
      </c>
      <c r="QXD1" s="1460" t="s">
        <v>5197</v>
      </c>
      <c r="QXE1" s="1460" t="s">
        <v>5197</v>
      </c>
      <c r="QXF1" s="1460" t="s">
        <v>5197</v>
      </c>
      <c r="QXG1" s="1460" t="s">
        <v>5197</v>
      </c>
      <c r="QXH1" s="1460" t="s">
        <v>5197</v>
      </c>
      <c r="QXI1" s="1460" t="s">
        <v>5197</v>
      </c>
      <c r="QXJ1" s="1460" t="s">
        <v>5197</v>
      </c>
      <c r="QXK1" s="1460" t="s">
        <v>5197</v>
      </c>
      <c r="QXL1" s="1460" t="s">
        <v>5197</v>
      </c>
      <c r="QXM1" s="1460" t="s">
        <v>5197</v>
      </c>
      <c r="QXN1" s="1460" t="s">
        <v>5197</v>
      </c>
      <c r="QXO1" s="1460" t="s">
        <v>5197</v>
      </c>
      <c r="QXP1" s="1460" t="s">
        <v>5197</v>
      </c>
      <c r="QXQ1" s="1460" t="s">
        <v>5197</v>
      </c>
      <c r="QXR1" s="1460" t="s">
        <v>5197</v>
      </c>
      <c r="QXS1" s="1460" t="s">
        <v>5197</v>
      </c>
      <c r="QXT1" s="1460" t="s">
        <v>5197</v>
      </c>
      <c r="QXU1" s="1460" t="s">
        <v>5197</v>
      </c>
      <c r="QXV1" s="1460" t="s">
        <v>5197</v>
      </c>
      <c r="QXW1" s="1460" t="s">
        <v>5197</v>
      </c>
      <c r="QXX1" s="1460" t="s">
        <v>5197</v>
      </c>
      <c r="QXY1" s="1460" t="s">
        <v>5197</v>
      </c>
      <c r="QXZ1" s="1460" t="s">
        <v>5197</v>
      </c>
      <c r="QYA1" s="1460" t="s">
        <v>5197</v>
      </c>
      <c r="QYB1" s="1460" t="s">
        <v>5197</v>
      </c>
      <c r="QYC1" s="1460" t="s">
        <v>5197</v>
      </c>
      <c r="QYD1" s="1460" t="s">
        <v>5197</v>
      </c>
      <c r="QYE1" s="1460" t="s">
        <v>5197</v>
      </c>
      <c r="QYF1" s="1460" t="s">
        <v>5197</v>
      </c>
      <c r="QYG1" s="1460" t="s">
        <v>5197</v>
      </c>
      <c r="QYH1" s="1460" t="s">
        <v>5197</v>
      </c>
      <c r="QYI1" s="1460" t="s">
        <v>5197</v>
      </c>
      <c r="QYJ1" s="1460" t="s">
        <v>5197</v>
      </c>
      <c r="QYK1" s="1460" t="s">
        <v>5197</v>
      </c>
      <c r="QYL1" s="1460" t="s">
        <v>5197</v>
      </c>
      <c r="QYM1" s="1460" t="s">
        <v>5197</v>
      </c>
      <c r="QYN1" s="1460" t="s">
        <v>5197</v>
      </c>
      <c r="QYO1" s="1460" t="s">
        <v>5197</v>
      </c>
      <c r="QYP1" s="1460" t="s">
        <v>5197</v>
      </c>
      <c r="QYQ1" s="1460" t="s">
        <v>5197</v>
      </c>
      <c r="QYR1" s="1460" t="s">
        <v>5197</v>
      </c>
      <c r="QYS1" s="1460" t="s">
        <v>5197</v>
      </c>
      <c r="QYT1" s="1460" t="s">
        <v>5197</v>
      </c>
      <c r="QYU1" s="1460" t="s">
        <v>5197</v>
      </c>
      <c r="QYV1" s="1460" t="s">
        <v>5197</v>
      </c>
      <c r="QYW1" s="1460" t="s">
        <v>5197</v>
      </c>
      <c r="QYX1" s="1460" t="s">
        <v>5197</v>
      </c>
      <c r="QYY1" s="1460" t="s">
        <v>5197</v>
      </c>
      <c r="QYZ1" s="1460" t="s">
        <v>5197</v>
      </c>
      <c r="QZA1" s="1460" t="s">
        <v>5197</v>
      </c>
      <c r="QZB1" s="1460" t="s">
        <v>5197</v>
      </c>
      <c r="QZC1" s="1460" t="s">
        <v>5197</v>
      </c>
      <c r="QZD1" s="1460" t="s">
        <v>5197</v>
      </c>
      <c r="QZE1" s="1460" t="s">
        <v>5197</v>
      </c>
      <c r="QZF1" s="1460" t="s">
        <v>5197</v>
      </c>
      <c r="QZG1" s="1460" t="s">
        <v>5197</v>
      </c>
      <c r="QZH1" s="1460" t="s">
        <v>5197</v>
      </c>
      <c r="QZI1" s="1460" t="s">
        <v>5197</v>
      </c>
      <c r="QZJ1" s="1460" t="s">
        <v>5197</v>
      </c>
      <c r="QZK1" s="1460" t="s">
        <v>5197</v>
      </c>
      <c r="QZL1" s="1460" t="s">
        <v>5197</v>
      </c>
      <c r="QZM1" s="1460" t="s">
        <v>5197</v>
      </c>
      <c r="QZN1" s="1460" t="s">
        <v>5197</v>
      </c>
      <c r="QZO1" s="1460" t="s">
        <v>5197</v>
      </c>
      <c r="QZP1" s="1460" t="s">
        <v>5197</v>
      </c>
      <c r="QZQ1" s="1460" t="s">
        <v>5197</v>
      </c>
      <c r="QZR1" s="1460" t="s">
        <v>5197</v>
      </c>
      <c r="QZS1" s="1460" t="s">
        <v>5197</v>
      </c>
      <c r="QZT1" s="1460" t="s">
        <v>5197</v>
      </c>
      <c r="QZU1" s="1460" t="s">
        <v>5197</v>
      </c>
      <c r="QZV1" s="1460" t="s">
        <v>5197</v>
      </c>
      <c r="QZW1" s="1460" t="s">
        <v>5197</v>
      </c>
      <c r="QZX1" s="1460" t="s">
        <v>5197</v>
      </c>
      <c r="QZY1" s="1460" t="s">
        <v>5197</v>
      </c>
      <c r="QZZ1" s="1460" t="s">
        <v>5197</v>
      </c>
      <c r="RAA1" s="1460" t="s">
        <v>5197</v>
      </c>
      <c r="RAB1" s="1460" t="s">
        <v>5197</v>
      </c>
      <c r="RAC1" s="1460" t="s">
        <v>5197</v>
      </c>
      <c r="RAD1" s="1460" t="s">
        <v>5197</v>
      </c>
      <c r="RAE1" s="1460" t="s">
        <v>5197</v>
      </c>
      <c r="RAF1" s="1460" t="s">
        <v>5197</v>
      </c>
      <c r="RAG1" s="1460" t="s">
        <v>5197</v>
      </c>
      <c r="RAH1" s="1460" t="s">
        <v>5197</v>
      </c>
      <c r="RAI1" s="1460" t="s">
        <v>5197</v>
      </c>
      <c r="RAJ1" s="1460" t="s">
        <v>5197</v>
      </c>
      <c r="RAK1" s="1460" t="s">
        <v>5197</v>
      </c>
      <c r="RAL1" s="1460" t="s">
        <v>5197</v>
      </c>
      <c r="RAM1" s="1460" t="s">
        <v>5197</v>
      </c>
      <c r="RAN1" s="1460" t="s">
        <v>5197</v>
      </c>
      <c r="RAO1" s="1460" t="s">
        <v>5197</v>
      </c>
      <c r="RAP1" s="1460" t="s">
        <v>5197</v>
      </c>
      <c r="RAQ1" s="1460" t="s">
        <v>5197</v>
      </c>
      <c r="RAR1" s="1460" t="s">
        <v>5197</v>
      </c>
      <c r="RAS1" s="1460" t="s">
        <v>5197</v>
      </c>
      <c r="RAT1" s="1460" t="s">
        <v>5197</v>
      </c>
      <c r="RAU1" s="1460" t="s">
        <v>5197</v>
      </c>
      <c r="RAV1" s="1460" t="s">
        <v>5197</v>
      </c>
      <c r="RAW1" s="1460" t="s">
        <v>5197</v>
      </c>
      <c r="RAX1" s="1460" t="s">
        <v>5197</v>
      </c>
      <c r="RAY1" s="1460" t="s">
        <v>5197</v>
      </c>
      <c r="RAZ1" s="1460" t="s">
        <v>5197</v>
      </c>
      <c r="RBA1" s="1460" t="s">
        <v>5197</v>
      </c>
      <c r="RBB1" s="1460" t="s">
        <v>5197</v>
      </c>
      <c r="RBC1" s="1460" t="s">
        <v>5197</v>
      </c>
      <c r="RBD1" s="1460" t="s">
        <v>5197</v>
      </c>
      <c r="RBE1" s="1460" t="s">
        <v>5197</v>
      </c>
      <c r="RBF1" s="1460" t="s">
        <v>5197</v>
      </c>
      <c r="RBG1" s="1460" t="s">
        <v>5197</v>
      </c>
      <c r="RBH1" s="1460" t="s">
        <v>5197</v>
      </c>
      <c r="RBI1" s="1460" t="s">
        <v>5197</v>
      </c>
      <c r="RBJ1" s="1460" t="s">
        <v>5197</v>
      </c>
      <c r="RBK1" s="1460" t="s">
        <v>5197</v>
      </c>
      <c r="RBL1" s="1460" t="s">
        <v>5197</v>
      </c>
      <c r="RBM1" s="1460" t="s">
        <v>5197</v>
      </c>
      <c r="RBN1" s="1460" t="s">
        <v>5197</v>
      </c>
      <c r="RBO1" s="1460" t="s">
        <v>5197</v>
      </c>
      <c r="RBP1" s="1460" t="s">
        <v>5197</v>
      </c>
      <c r="RBQ1" s="1460" t="s">
        <v>5197</v>
      </c>
      <c r="RBR1" s="1460" t="s">
        <v>5197</v>
      </c>
      <c r="RBS1" s="1460" t="s">
        <v>5197</v>
      </c>
      <c r="RBT1" s="1460" t="s">
        <v>5197</v>
      </c>
      <c r="RBU1" s="1460" t="s">
        <v>5197</v>
      </c>
      <c r="RBV1" s="1460" t="s">
        <v>5197</v>
      </c>
      <c r="RBW1" s="1460" t="s">
        <v>5197</v>
      </c>
      <c r="RBX1" s="1460" t="s">
        <v>5197</v>
      </c>
      <c r="RBY1" s="1460" t="s">
        <v>5197</v>
      </c>
      <c r="RBZ1" s="1460" t="s">
        <v>5197</v>
      </c>
      <c r="RCA1" s="1460" t="s">
        <v>5197</v>
      </c>
      <c r="RCB1" s="1460" t="s">
        <v>5197</v>
      </c>
      <c r="RCC1" s="1460" t="s">
        <v>5197</v>
      </c>
      <c r="RCD1" s="1460" t="s">
        <v>5197</v>
      </c>
      <c r="RCE1" s="1460" t="s">
        <v>5197</v>
      </c>
      <c r="RCF1" s="1460" t="s">
        <v>5197</v>
      </c>
      <c r="RCG1" s="1460" t="s">
        <v>5197</v>
      </c>
      <c r="RCH1" s="1460" t="s">
        <v>5197</v>
      </c>
      <c r="RCI1" s="1460" t="s">
        <v>5197</v>
      </c>
      <c r="RCJ1" s="1460" t="s">
        <v>5197</v>
      </c>
      <c r="RCK1" s="1460" t="s">
        <v>5197</v>
      </c>
      <c r="RCL1" s="1460" t="s">
        <v>5197</v>
      </c>
      <c r="RCM1" s="1460" t="s">
        <v>5197</v>
      </c>
      <c r="RCN1" s="1460" t="s">
        <v>5197</v>
      </c>
      <c r="RCO1" s="1460" t="s">
        <v>5197</v>
      </c>
      <c r="RCP1" s="1460" t="s">
        <v>5197</v>
      </c>
      <c r="RCQ1" s="1460" t="s">
        <v>5197</v>
      </c>
      <c r="RCR1" s="1460" t="s">
        <v>5197</v>
      </c>
      <c r="RCS1" s="1460" t="s">
        <v>5197</v>
      </c>
      <c r="RCT1" s="1460" t="s">
        <v>5197</v>
      </c>
      <c r="RCU1" s="1460" t="s">
        <v>5197</v>
      </c>
      <c r="RCV1" s="1460" t="s">
        <v>5197</v>
      </c>
      <c r="RCW1" s="1460" t="s">
        <v>5197</v>
      </c>
      <c r="RCX1" s="1460" t="s">
        <v>5197</v>
      </c>
      <c r="RCY1" s="1460" t="s">
        <v>5197</v>
      </c>
      <c r="RCZ1" s="1460" t="s">
        <v>5197</v>
      </c>
      <c r="RDA1" s="1460" t="s">
        <v>5197</v>
      </c>
      <c r="RDB1" s="1460" t="s">
        <v>5197</v>
      </c>
      <c r="RDC1" s="1460" t="s">
        <v>5197</v>
      </c>
      <c r="RDD1" s="1460" t="s">
        <v>5197</v>
      </c>
      <c r="RDE1" s="1460" t="s">
        <v>5197</v>
      </c>
      <c r="RDF1" s="1460" t="s">
        <v>5197</v>
      </c>
      <c r="RDG1" s="1460" t="s">
        <v>5197</v>
      </c>
      <c r="RDH1" s="1460" t="s">
        <v>5197</v>
      </c>
      <c r="RDI1" s="1460" t="s">
        <v>5197</v>
      </c>
      <c r="RDJ1" s="1460" t="s">
        <v>5197</v>
      </c>
      <c r="RDK1" s="1460" t="s">
        <v>5197</v>
      </c>
      <c r="RDL1" s="1460" t="s">
        <v>5197</v>
      </c>
      <c r="RDM1" s="1460" t="s">
        <v>5197</v>
      </c>
      <c r="RDN1" s="1460" t="s">
        <v>5197</v>
      </c>
      <c r="RDO1" s="1460" t="s">
        <v>5197</v>
      </c>
      <c r="RDP1" s="1460" t="s">
        <v>5197</v>
      </c>
      <c r="RDQ1" s="1460" t="s">
        <v>5197</v>
      </c>
      <c r="RDR1" s="1460" t="s">
        <v>5197</v>
      </c>
      <c r="RDS1" s="1460" t="s">
        <v>5197</v>
      </c>
      <c r="RDT1" s="1460" t="s">
        <v>5197</v>
      </c>
      <c r="RDU1" s="1460" t="s">
        <v>5197</v>
      </c>
      <c r="RDV1" s="1460" t="s">
        <v>5197</v>
      </c>
      <c r="RDW1" s="1460" t="s">
        <v>5197</v>
      </c>
      <c r="RDX1" s="1460" t="s">
        <v>5197</v>
      </c>
      <c r="RDY1" s="1460" t="s">
        <v>5197</v>
      </c>
      <c r="RDZ1" s="1460" t="s">
        <v>5197</v>
      </c>
      <c r="REA1" s="1460" t="s">
        <v>5197</v>
      </c>
      <c r="REB1" s="1460" t="s">
        <v>5197</v>
      </c>
      <c r="REC1" s="1460" t="s">
        <v>5197</v>
      </c>
      <c r="RED1" s="1460" t="s">
        <v>5197</v>
      </c>
      <c r="REE1" s="1460" t="s">
        <v>5197</v>
      </c>
      <c r="REF1" s="1460" t="s">
        <v>5197</v>
      </c>
      <c r="REG1" s="1460" t="s">
        <v>5197</v>
      </c>
      <c r="REH1" s="1460" t="s">
        <v>5197</v>
      </c>
      <c r="REI1" s="1460" t="s">
        <v>5197</v>
      </c>
      <c r="REJ1" s="1460" t="s">
        <v>5197</v>
      </c>
      <c r="REK1" s="1460" t="s">
        <v>5197</v>
      </c>
      <c r="REL1" s="1460" t="s">
        <v>5197</v>
      </c>
      <c r="REM1" s="1460" t="s">
        <v>5197</v>
      </c>
      <c r="REN1" s="1460" t="s">
        <v>5197</v>
      </c>
      <c r="REO1" s="1460" t="s">
        <v>5197</v>
      </c>
      <c r="REP1" s="1460" t="s">
        <v>5197</v>
      </c>
      <c r="REQ1" s="1460" t="s">
        <v>5197</v>
      </c>
      <c r="RER1" s="1460" t="s">
        <v>5197</v>
      </c>
      <c r="RES1" s="1460" t="s">
        <v>5197</v>
      </c>
      <c r="RET1" s="1460" t="s">
        <v>5197</v>
      </c>
      <c r="REU1" s="1460" t="s">
        <v>5197</v>
      </c>
      <c r="REV1" s="1460" t="s">
        <v>5197</v>
      </c>
      <c r="REW1" s="1460" t="s">
        <v>5197</v>
      </c>
      <c r="REX1" s="1460" t="s">
        <v>5197</v>
      </c>
      <c r="REY1" s="1460" t="s">
        <v>5197</v>
      </c>
      <c r="REZ1" s="1460" t="s">
        <v>5197</v>
      </c>
      <c r="RFA1" s="1460" t="s">
        <v>5197</v>
      </c>
      <c r="RFB1" s="1460" t="s">
        <v>5197</v>
      </c>
      <c r="RFC1" s="1460" t="s">
        <v>5197</v>
      </c>
      <c r="RFD1" s="1460" t="s">
        <v>5197</v>
      </c>
      <c r="RFE1" s="1460" t="s">
        <v>5197</v>
      </c>
      <c r="RFF1" s="1460" t="s">
        <v>5197</v>
      </c>
      <c r="RFG1" s="1460" t="s">
        <v>5197</v>
      </c>
      <c r="RFH1" s="1460" t="s">
        <v>5197</v>
      </c>
      <c r="RFI1" s="1460" t="s">
        <v>5197</v>
      </c>
      <c r="RFJ1" s="1460" t="s">
        <v>5197</v>
      </c>
      <c r="RFK1" s="1460" t="s">
        <v>5197</v>
      </c>
      <c r="RFL1" s="1460" t="s">
        <v>5197</v>
      </c>
      <c r="RFM1" s="1460" t="s">
        <v>5197</v>
      </c>
      <c r="RFN1" s="1460" t="s">
        <v>5197</v>
      </c>
      <c r="RFO1" s="1460" t="s">
        <v>5197</v>
      </c>
      <c r="RFP1" s="1460" t="s">
        <v>5197</v>
      </c>
      <c r="RFQ1" s="1460" t="s">
        <v>5197</v>
      </c>
      <c r="RFR1" s="1460" t="s">
        <v>5197</v>
      </c>
      <c r="RFS1" s="1460" t="s">
        <v>5197</v>
      </c>
      <c r="RFT1" s="1460" t="s">
        <v>5197</v>
      </c>
      <c r="RFU1" s="1460" t="s">
        <v>5197</v>
      </c>
      <c r="RFV1" s="1460" t="s">
        <v>5197</v>
      </c>
      <c r="RFW1" s="1460" t="s">
        <v>5197</v>
      </c>
      <c r="RFX1" s="1460" t="s">
        <v>5197</v>
      </c>
      <c r="RFY1" s="1460" t="s">
        <v>5197</v>
      </c>
      <c r="RFZ1" s="1460" t="s">
        <v>5197</v>
      </c>
      <c r="RGA1" s="1460" t="s">
        <v>5197</v>
      </c>
      <c r="RGB1" s="1460" t="s">
        <v>5197</v>
      </c>
      <c r="RGC1" s="1460" t="s">
        <v>5197</v>
      </c>
      <c r="RGD1" s="1460" t="s">
        <v>5197</v>
      </c>
      <c r="RGE1" s="1460" t="s">
        <v>5197</v>
      </c>
      <c r="RGF1" s="1460" t="s">
        <v>5197</v>
      </c>
      <c r="RGG1" s="1460" t="s">
        <v>5197</v>
      </c>
      <c r="RGH1" s="1460" t="s">
        <v>5197</v>
      </c>
      <c r="RGI1" s="1460" t="s">
        <v>5197</v>
      </c>
      <c r="RGJ1" s="1460" t="s">
        <v>5197</v>
      </c>
      <c r="RGK1" s="1460" t="s">
        <v>5197</v>
      </c>
      <c r="RGL1" s="1460" t="s">
        <v>5197</v>
      </c>
      <c r="RGM1" s="1460" t="s">
        <v>5197</v>
      </c>
      <c r="RGN1" s="1460" t="s">
        <v>5197</v>
      </c>
      <c r="RGO1" s="1460" t="s">
        <v>5197</v>
      </c>
      <c r="RGP1" s="1460" t="s">
        <v>5197</v>
      </c>
      <c r="RGQ1" s="1460" t="s">
        <v>5197</v>
      </c>
      <c r="RGR1" s="1460" t="s">
        <v>5197</v>
      </c>
      <c r="RGS1" s="1460" t="s">
        <v>5197</v>
      </c>
      <c r="RGT1" s="1460" t="s">
        <v>5197</v>
      </c>
      <c r="RGU1" s="1460" t="s">
        <v>5197</v>
      </c>
      <c r="RGV1" s="1460" t="s">
        <v>5197</v>
      </c>
      <c r="RGW1" s="1460" t="s">
        <v>5197</v>
      </c>
      <c r="RGX1" s="1460" t="s">
        <v>5197</v>
      </c>
      <c r="RGY1" s="1460" t="s">
        <v>5197</v>
      </c>
      <c r="RGZ1" s="1460" t="s">
        <v>5197</v>
      </c>
      <c r="RHA1" s="1460" t="s">
        <v>5197</v>
      </c>
      <c r="RHB1" s="1460" t="s">
        <v>5197</v>
      </c>
      <c r="RHC1" s="1460" t="s">
        <v>5197</v>
      </c>
      <c r="RHD1" s="1460" t="s">
        <v>5197</v>
      </c>
      <c r="RHE1" s="1460" t="s">
        <v>5197</v>
      </c>
      <c r="RHF1" s="1460" t="s">
        <v>5197</v>
      </c>
      <c r="RHG1" s="1460" t="s">
        <v>5197</v>
      </c>
      <c r="RHH1" s="1460" t="s">
        <v>5197</v>
      </c>
      <c r="RHI1" s="1460" t="s">
        <v>5197</v>
      </c>
      <c r="RHJ1" s="1460" t="s">
        <v>5197</v>
      </c>
      <c r="RHK1" s="1460" t="s">
        <v>5197</v>
      </c>
      <c r="RHL1" s="1460" t="s">
        <v>5197</v>
      </c>
      <c r="RHM1" s="1460" t="s">
        <v>5197</v>
      </c>
      <c r="RHN1" s="1460" t="s">
        <v>5197</v>
      </c>
      <c r="RHO1" s="1460" t="s">
        <v>5197</v>
      </c>
      <c r="RHP1" s="1460" t="s">
        <v>5197</v>
      </c>
      <c r="RHQ1" s="1460" t="s">
        <v>5197</v>
      </c>
      <c r="RHR1" s="1460" t="s">
        <v>5197</v>
      </c>
      <c r="RHS1" s="1460" t="s">
        <v>5197</v>
      </c>
      <c r="RHT1" s="1460" t="s">
        <v>5197</v>
      </c>
      <c r="RHU1" s="1460" t="s">
        <v>5197</v>
      </c>
      <c r="RHV1" s="1460" t="s">
        <v>5197</v>
      </c>
      <c r="RHW1" s="1460" t="s">
        <v>5197</v>
      </c>
      <c r="RHX1" s="1460" t="s">
        <v>5197</v>
      </c>
      <c r="RHY1" s="1460" t="s">
        <v>5197</v>
      </c>
      <c r="RHZ1" s="1460" t="s">
        <v>5197</v>
      </c>
      <c r="RIA1" s="1460" t="s">
        <v>5197</v>
      </c>
      <c r="RIB1" s="1460" t="s">
        <v>5197</v>
      </c>
      <c r="RIC1" s="1460" t="s">
        <v>5197</v>
      </c>
      <c r="RID1" s="1460" t="s">
        <v>5197</v>
      </c>
      <c r="RIE1" s="1460" t="s">
        <v>5197</v>
      </c>
      <c r="RIF1" s="1460" t="s">
        <v>5197</v>
      </c>
      <c r="RIG1" s="1460" t="s">
        <v>5197</v>
      </c>
      <c r="RIH1" s="1460" t="s">
        <v>5197</v>
      </c>
      <c r="RII1" s="1460" t="s">
        <v>5197</v>
      </c>
      <c r="RIJ1" s="1460" t="s">
        <v>5197</v>
      </c>
      <c r="RIK1" s="1460" t="s">
        <v>5197</v>
      </c>
      <c r="RIL1" s="1460" t="s">
        <v>5197</v>
      </c>
      <c r="RIM1" s="1460" t="s">
        <v>5197</v>
      </c>
      <c r="RIN1" s="1460" t="s">
        <v>5197</v>
      </c>
      <c r="RIO1" s="1460" t="s">
        <v>5197</v>
      </c>
      <c r="RIP1" s="1460" t="s">
        <v>5197</v>
      </c>
      <c r="RIQ1" s="1460" t="s">
        <v>5197</v>
      </c>
      <c r="RIR1" s="1460" t="s">
        <v>5197</v>
      </c>
      <c r="RIS1" s="1460" t="s">
        <v>5197</v>
      </c>
      <c r="RIT1" s="1460" t="s">
        <v>5197</v>
      </c>
      <c r="RIU1" s="1460" t="s">
        <v>5197</v>
      </c>
      <c r="RIV1" s="1460" t="s">
        <v>5197</v>
      </c>
      <c r="RIW1" s="1460" t="s">
        <v>5197</v>
      </c>
      <c r="RIX1" s="1460" t="s">
        <v>5197</v>
      </c>
      <c r="RIY1" s="1460" t="s">
        <v>5197</v>
      </c>
      <c r="RIZ1" s="1460" t="s">
        <v>5197</v>
      </c>
      <c r="RJA1" s="1460" t="s">
        <v>5197</v>
      </c>
      <c r="RJB1" s="1460" t="s">
        <v>5197</v>
      </c>
      <c r="RJC1" s="1460" t="s">
        <v>5197</v>
      </c>
      <c r="RJD1" s="1460" t="s">
        <v>5197</v>
      </c>
      <c r="RJE1" s="1460" t="s">
        <v>5197</v>
      </c>
      <c r="RJF1" s="1460" t="s">
        <v>5197</v>
      </c>
      <c r="RJG1" s="1460" t="s">
        <v>5197</v>
      </c>
      <c r="RJH1" s="1460" t="s">
        <v>5197</v>
      </c>
      <c r="RJI1" s="1460" t="s">
        <v>5197</v>
      </c>
      <c r="RJJ1" s="1460" t="s">
        <v>5197</v>
      </c>
      <c r="RJK1" s="1460" t="s">
        <v>5197</v>
      </c>
      <c r="RJL1" s="1460" t="s">
        <v>5197</v>
      </c>
      <c r="RJM1" s="1460" t="s">
        <v>5197</v>
      </c>
      <c r="RJN1" s="1460" t="s">
        <v>5197</v>
      </c>
      <c r="RJO1" s="1460" t="s">
        <v>5197</v>
      </c>
      <c r="RJP1" s="1460" t="s">
        <v>5197</v>
      </c>
      <c r="RJQ1" s="1460" t="s">
        <v>5197</v>
      </c>
      <c r="RJR1" s="1460" t="s">
        <v>5197</v>
      </c>
      <c r="RJS1" s="1460" t="s">
        <v>5197</v>
      </c>
      <c r="RJT1" s="1460" t="s">
        <v>5197</v>
      </c>
      <c r="RJU1" s="1460" t="s">
        <v>5197</v>
      </c>
      <c r="RJV1" s="1460" t="s">
        <v>5197</v>
      </c>
      <c r="RJW1" s="1460" t="s">
        <v>5197</v>
      </c>
      <c r="RJX1" s="1460" t="s">
        <v>5197</v>
      </c>
      <c r="RJY1" s="1460" t="s">
        <v>5197</v>
      </c>
      <c r="RJZ1" s="1460" t="s">
        <v>5197</v>
      </c>
      <c r="RKA1" s="1460" t="s">
        <v>5197</v>
      </c>
      <c r="RKB1" s="1460" t="s">
        <v>5197</v>
      </c>
      <c r="RKC1" s="1460" t="s">
        <v>5197</v>
      </c>
      <c r="RKD1" s="1460" t="s">
        <v>5197</v>
      </c>
      <c r="RKE1" s="1460" t="s">
        <v>5197</v>
      </c>
      <c r="RKF1" s="1460" t="s">
        <v>5197</v>
      </c>
      <c r="RKG1" s="1460" t="s">
        <v>5197</v>
      </c>
      <c r="RKH1" s="1460" t="s">
        <v>5197</v>
      </c>
      <c r="RKI1" s="1460" t="s">
        <v>5197</v>
      </c>
      <c r="RKJ1" s="1460" t="s">
        <v>5197</v>
      </c>
      <c r="RKK1" s="1460" t="s">
        <v>5197</v>
      </c>
      <c r="RKL1" s="1460" t="s">
        <v>5197</v>
      </c>
      <c r="RKM1" s="1460" t="s">
        <v>5197</v>
      </c>
      <c r="RKN1" s="1460" t="s">
        <v>5197</v>
      </c>
      <c r="RKO1" s="1460" t="s">
        <v>5197</v>
      </c>
      <c r="RKP1" s="1460" t="s">
        <v>5197</v>
      </c>
      <c r="RKQ1" s="1460" t="s">
        <v>5197</v>
      </c>
      <c r="RKR1" s="1460" t="s">
        <v>5197</v>
      </c>
      <c r="RKS1" s="1460" t="s">
        <v>5197</v>
      </c>
      <c r="RKT1" s="1460" t="s">
        <v>5197</v>
      </c>
      <c r="RKU1" s="1460" t="s">
        <v>5197</v>
      </c>
      <c r="RKV1" s="1460" t="s">
        <v>5197</v>
      </c>
      <c r="RKW1" s="1460" t="s">
        <v>5197</v>
      </c>
      <c r="RKX1" s="1460" t="s">
        <v>5197</v>
      </c>
      <c r="RKY1" s="1460" t="s">
        <v>5197</v>
      </c>
      <c r="RKZ1" s="1460" t="s">
        <v>5197</v>
      </c>
      <c r="RLA1" s="1460" t="s">
        <v>5197</v>
      </c>
      <c r="RLB1" s="1460" t="s">
        <v>5197</v>
      </c>
      <c r="RLC1" s="1460" t="s">
        <v>5197</v>
      </c>
      <c r="RLD1" s="1460" t="s">
        <v>5197</v>
      </c>
      <c r="RLE1" s="1460" t="s">
        <v>5197</v>
      </c>
      <c r="RLF1" s="1460" t="s">
        <v>5197</v>
      </c>
      <c r="RLG1" s="1460" t="s">
        <v>5197</v>
      </c>
      <c r="RLH1" s="1460" t="s">
        <v>5197</v>
      </c>
      <c r="RLI1" s="1460" t="s">
        <v>5197</v>
      </c>
      <c r="RLJ1" s="1460" t="s">
        <v>5197</v>
      </c>
      <c r="RLK1" s="1460" t="s">
        <v>5197</v>
      </c>
      <c r="RLL1" s="1460" t="s">
        <v>5197</v>
      </c>
      <c r="RLM1" s="1460" t="s">
        <v>5197</v>
      </c>
      <c r="RLN1" s="1460" t="s">
        <v>5197</v>
      </c>
      <c r="RLO1" s="1460" t="s">
        <v>5197</v>
      </c>
      <c r="RLP1" s="1460" t="s">
        <v>5197</v>
      </c>
      <c r="RLQ1" s="1460" t="s">
        <v>5197</v>
      </c>
      <c r="RLR1" s="1460" t="s">
        <v>5197</v>
      </c>
      <c r="RLS1" s="1460" t="s">
        <v>5197</v>
      </c>
      <c r="RLT1" s="1460" t="s">
        <v>5197</v>
      </c>
      <c r="RLU1" s="1460" t="s">
        <v>5197</v>
      </c>
      <c r="RLV1" s="1460" t="s">
        <v>5197</v>
      </c>
      <c r="RLW1" s="1460" t="s">
        <v>5197</v>
      </c>
      <c r="RLX1" s="1460" t="s">
        <v>5197</v>
      </c>
      <c r="RLY1" s="1460" t="s">
        <v>5197</v>
      </c>
      <c r="RLZ1" s="1460" t="s">
        <v>5197</v>
      </c>
      <c r="RMA1" s="1460" t="s">
        <v>5197</v>
      </c>
      <c r="RMB1" s="1460" t="s">
        <v>5197</v>
      </c>
      <c r="RMC1" s="1460" t="s">
        <v>5197</v>
      </c>
      <c r="RMD1" s="1460" t="s">
        <v>5197</v>
      </c>
      <c r="RME1" s="1460" t="s">
        <v>5197</v>
      </c>
      <c r="RMF1" s="1460" t="s">
        <v>5197</v>
      </c>
      <c r="RMG1" s="1460" t="s">
        <v>5197</v>
      </c>
      <c r="RMH1" s="1460" t="s">
        <v>5197</v>
      </c>
      <c r="RMI1" s="1460" t="s">
        <v>5197</v>
      </c>
      <c r="RMJ1" s="1460" t="s">
        <v>5197</v>
      </c>
      <c r="RMK1" s="1460" t="s">
        <v>5197</v>
      </c>
      <c r="RML1" s="1460" t="s">
        <v>5197</v>
      </c>
      <c r="RMM1" s="1460" t="s">
        <v>5197</v>
      </c>
      <c r="RMN1" s="1460" t="s">
        <v>5197</v>
      </c>
      <c r="RMO1" s="1460" t="s">
        <v>5197</v>
      </c>
      <c r="RMP1" s="1460" t="s">
        <v>5197</v>
      </c>
      <c r="RMQ1" s="1460" t="s">
        <v>5197</v>
      </c>
      <c r="RMR1" s="1460" t="s">
        <v>5197</v>
      </c>
      <c r="RMS1" s="1460" t="s">
        <v>5197</v>
      </c>
      <c r="RMT1" s="1460" t="s">
        <v>5197</v>
      </c>
      <c r="RMU1" s="1460" t="s">
        <v>5197</v>
      </c>
      <c r="RMV1" s="1460" t="s">
        <v>5197</v>
      </c>
      <c r="RMW1" s="1460" t="s">
        <v>5197</v>
      </c>
      <c r="RMX1" s="1460" t="s">
        <v>5197</v>
      </c>
      <c r="RMY1" s="1460" t="s">
        <v>5197</v>
      </c>
      <c r="RMZ1" s="1460" t="s">
        <v>5197</v>
      </c>
      <c r="RNA1" s="1460" t="s">
        <v>5197</v>
      </c>
      <c r="RNB1" s="1460" t="s">
        <v>5197</v>
      </c>
      <c r="RNC1" s="1460" t="s">
        <v>5197</v>
      </c>
      <c r="RND1" s="1460" t="s">
        <v>5197</v>
      </c>
      <c r="RNE1" s="1460" t="s">
        <v>5197</v>
      </c>
      <c r="RNF1" s="1460" t="s">
        <v>5197</v>
      </c>
      <c r="RNG1" s="1460" t="s">
        <v>5197</v>
      </c>
      <c r="RNH1" s="1460" t="s">
        <v>5197</v>
      </c>
      <c r="RNI1" s="1460" t="s">
        <v>5197</v>
      </c>
      <c r="RNJ1" s="1460" t="s">
        <v>5197</v>
      </c>
      <c r="RNK1" s="1460" t="s">
        <v>5197</v>
      </c>
      <c r="RNL1" s="1460" t="s">
        <v>5197</v>
      </c>
      <c r="RNM1" s="1460" t="s">
        <v>5197</v>
      </c>
      <c r="RNN1" s="1460" t="s">
        <v>5197</v>
      </c>
      <c r="RNO1" s="1460" t="s">
        <v>5197</v>
      </c>
      <c r="RNP1" s="1460" t="s">
        <v>5197</v>
      </c>
      <c r="RNQ1" s="1460" t="s">
        <v>5197</v>
      </c>
      <c r="RNR1" s="1460" t="s">
        <v>5197</v>
      </c>
      <c r="RNS1" s="1460" t="s">
        <v>5197</v>
      </c>
      <c r="RNT1" s="1460" t="s">
        <v>5197</v>
      </c>
      <c r="RNU1" s="1460" t="s">
        <v>5197</v>
      </c>
      <c r="RNV1" s="1460" t="s">
        <v>5197</v>
      </c>
      <c r="RNW1" s="1460" t="s">
        <v>5197</v>
      </c>
      <c r="RNX1" s="1460" t="s">
        <v>5197</v>
      </c>
      <c r="RNY1" s="1460" t="s">
        <v>5197</v>
      </c>
      <c r="RNZ1" s="1460" t="s">
        <v>5197</v>
      </c>
      <c r="ROA1" s="1460" t="s">
        <v>5197</v>
      </c>
      <c r="ROB1" s="1460" t="s">
        <v>5197</v>
      </c>
      <c r="ROC1" s="1460" t="s">
        <v>5197</v>
      </c>
      <c r="ROD1" s="1460" t="s">
        <v>5197</v>
      </c>
      <c r="ROE1" s="1460" t="s">
        <v>5197</v>
      </c>
      <c r="ROF1" s="1460" t="s">
        <v>5197</v>
      </c>
      <c r="ROG1" s="1460" t="s">
        <v>5197</v>
      </c>
      <c r="ROH1" s="1460" t="s">
        <v>5197</v>
      </c>
      <c r="ROI1" s="1460" t="s">
        <v>5197</v>
      </c>
      <c r="ROJ1" s="1460" t="s">
        <v>5197</v>
      </c>
      <c r="ROK1" s="1460" t="s">
        <v>5197</v>
      </c>
      <c r="ROL1" s="1460" t="s">
        <v>5197</v>
      </c>
      <c r="ROM1" s="1460" t="s">
        <v>5197</v>
      </c>
      <c r="RON1" s="1460" t="s">
        <v>5197</v>
      </c>
      <c r="ROO1" s="1460" t="s">
        <v>5197</v>
      </c>
      <c r="ROP1" s="1460" t="s">
        <v>5197</v>
      </c>
      <c r="ROQ1" s="1460" t="s">
        <v>5197</v>
      </c>
      <c r="ROR1" s="1460" t="s">
        <v>5197</v>
      </c>
      <c r="ROS1" s="1460" t="s">
        <v>5197</v>
      </c>
      <c r="ROT1" s="1460" t="s">
        <v>5197</v>
      </c>
      <c r="ROU1" s="1460" t="s">
        <v>5197</v>
      </c>
      <c r="ROV1" s="1460" t="s">
        <v>5197</v>
      </c>
      <c r="ROW1" s="1460" t="s">
        <v>5197</v>
      </c>
      <c r="ROX1" s="1460" t="s">
        <v>5197</v>
      </c>
      <c r="ROY1" s="1460" t="s">
        <v>5197</v>
      </c>
      <c r="ROZ1" s="1460" t="s">
        <v>5197</v>
      </c>
      <c r="RPA1" s="1460" t="s">
        <v>5197</v>
      </c>
      <c r="RPB1" s="1460" t="s">
        <v>5197</v>
      </c>
      <c r="RPC1" s="1460" t="s">
        <v>5197</v>
      </c>
      <c r="RPD1" s="1460" t="s">
        <v>5197</v>
      </c>
      <c r="RPE1" s="1460" t="s">
        <v>5197</v>
      </c>
      <c r="RPF1" s="1460" t="s">
        <v>5197</v>
      </c>
      <c r="RPG1" s="1460" t="s">
        <v>5197</v>
      </c>
      <c r="RPH1" s="1460" t="s">
        <v>5197</v>
      </c>
      <c r="RPI1" s="1460" t="s">
        <v>5197</v>
      </c>
      <c r="RPJ1" s="1460" t="s">
        <v>5197</v>
      </c>
      <c r="RPK1" s="1460" t="s">
        <v>5197</v>
      </c>
      <c r="RPL1" s="1460" t="s">
        <v>5197</v>
      </c>
      <c r="RPM1" s="1460" t="s">
        <v>5197</v>
      </c>
      <c r="RPN1" s="1460" t="s">
        <v>5197</v>
      </c>
      <c r="RPO1" s="1460" t="s">
        <v>5197</v>
      </c>
      <c r="RPP1" s="1460" t="s">
        <v>5197</v>
      </c>
      <c r="RPQ1" s="1460" t="s">
        <v>5197</v>
      </c>
      <c r="RPR1" s="1460" t="s">
        <v>5197</v>
      </c>
      <c r="RPS1" s="1460" t="s">
        <v>5197</v>
      </c>
      <c r="RPT1" s="1460" t="s">
        <v>5197</v>
      </c>
      <c r="RPU1" s="1460" t="s">
        <v>5197</v>
      </c>
      <c r="RPV1" s="1460" t="s">
        <v>5197</v>
      </c>
      <c r="RPW1" s="1460" t="s">
        <v>5197</v>
      </c>
      <c r="RPX1" s="1460" t="s">
        <v>5197</v>
      </c>
      <c r="RPY1" s="1460" t="s">
        <v>5197</v>
      </c>
      <c r="RPZ1" s="1460" t="s">
        <v>5197</v>
      </c>
      <c r="RQA1" s="1460" t="s">
        <v>5197</v>
      </c>
      <c r="RQB1" s="1460" t="s">
        <v>5197</v>
      </c>
      <c r="RQC1" s="1460" t="s">
        <v>5197</v>
      </c>
      <c r="RQD1" s="1460" t="s">
        <v>5197</v>
      </c>
      <c r="RQE1" s="1460" t="s">
        <v>5197</v>
      </c>
      <c r="RQF1" s="1460" t="s">
        <v>5197</v>
      </c>
      <c r="RQG1" s="1460" t="s">
        <v>5197</v>
      </c>
      <c r="RQH1" s="1460" t="s">
        <v>5197</v>
      </c>
      <c r="RQI1" s="1460" t="s">
        <v>5197</v>
      </c>
      <c r="RQJ1" s="1460" t="s">
        <v>5197</v>
      </c>
      <c r="RQK1" s="1460" t="s">
        <v>5197</v>
      </c>
      <c r="RQL1" s="1460" t="s">
        <v>5197</v>
      </c>
      <c r="RQM1" s="1460" t="s">
        <v>5197</v>
      </c>
      <c r="RQN1" s="1460" t="s">
        <v>5197</v>
      </c>
      <c r="RQO1" s="1460" t="s">
        <v>5197</v>
      </c>
      <c r="RQP1" s="1460" t="s">
        <v>5197</v>
      </c>
      <c r="RQQ1" s="1460" t="s">
        <v>5197</v>
      </c>
      <c r="RQR1" s="1460" t="s">
        <v>5197</v>
      </c>
      <c r="RQS1" s="1460" t="s">
        <v>5197</v>
      </c>
      <c r="RQT1" s="1460" t="s">
        <v>5197</v>
      </c>
      <c r="RQU1" s="1460" t="s">
        <v>5197</v>
      </c>
      <c r="RQV1" s="1460" t="s">
        <v>5197</v>
      </c>
      <c r="RQW1" s="1460" t="s">
        <v>5197</v>
      </c>
      <c r="RQX1" s="1460" t="s">
        <v>5197</v>
      </c>
      <c r="RQY1" s="1460" t="s">
        <v>5197</v>
      </c>
      <c r="RQZ1" s="1460" t="s">
        <v>5197</v>
      </c>
      <c r="RRA1" s="1460" t="s">
        <v>5197</v>
      </c>
      <c r="RRB1" s="1460" t="s">
        <v>5197</v>
      </c>
      <c r="RRC1" s="1460" t="s">
        <v>5197</v>
      </c>
      <c r="RRD1" s="1460" t="s">
        <v>5197</v>
      </c>
      <c r="RRE1" s="1460" t="s">
        <v>5197</v>
      </c>
      <c r="RRF1" s="1460" t="s">
        <v>5197</v>
      </c>
      <c r="RRG1" s="1460" t="s">
        <v>5197</v>
      </c>
      <c r="RRH1" s="1460" t="s">
        <v>5197</v>
      </c>
      <c r="RRI1" s="1460" t="s">
        <v>5197</v>
      </c>
      <c r="RRJ1" s="1460" t="s">
        <v>5197</v>
      </c>
      <c r="RRK1" s="1460" t="s">
        <v>5197</v>
      </c>
      <c r="RRL1" s="1460" t="s">
        <v>5197</v>
      </c>
      <c r="RRM1" s="1460" t="s">
        <v>5197</v>
      </c>
      <c r="RRN1" s="1460" t="s">
        <v>5197</v>
      </c>
      <c r="RRO1" s="1460" t="s">
        <v>5197</v>
      </c>
      <c r="RRP1" s="1460" t="s">
        <v>5197</v>
      </c>
      <c r="RRQ1" s="1460" t="s">
        <v>5197</v>
      </c>
      <c r="RRR1" s="1460" t="s">
        <v>5197</v>
      </c>
      <c r="RRS1" s="1460" t="s">
        <v>5197</v>
      </c>
      <c r="RRT1" s="1460" t="s">
        <v>5197</v>
      </c>
      <c r="RRU1" s="1460" t="s">
        <v>5197</v>
      </c>
      <c r="RRV1" s="1460" t="s">
        <v>5197</v>
      </c>
      <c r="RRW1" s="1460" t="s">
        <v>5197</v>
      </c>
      <c r="RRX1" s="1460" t="s">
        <v>5197</v>
      </c>
      <c r="RRY1" s="1460" t="s">
        <v>5197</v>
      </c>
      <c r="RRZ1" s="1460" t="s">
        <v>5197</v>
      </c>
      <c r="RSA1" s="1460" t="s">
        <v>5197</v>
      </c>
      <c r="RSB1" s="1460" t="s">
        <v>5197</v>
      </c>
      <c r="RSC1" s="1460" t="s">
        <v>5197</v>
      </c>
      <c r="RSD1" s="1460" t="s">
        <v>5197</v>
      </c>
      <c r="RSE1" s="1460" t="s">
        <v>5197</v>
      </c>
      <c r="RSF1" s="1460" t="s">
        <v>5197</v>
      </c>
      <c r="RSG1" s="1460" t="s">
        <v>5197</v>
      </c>
      <c r="RSH1" s="1460" t="s">
        <v>5197</v>
      </c>
      <c r="RSI1" s="1460" t="s">
        <v>5197</v>
      </c>
      <c r="RSJ1" s="1460" t="s">
        <v>5197</v>
      </c>
      <c r="RSK1" s="1460" t="s">
        <v>5197</v>
      </c>
      <c r="RSL1" s="1460" t="s">
        <v>5197</v>
      </c>
      <c r="RSM1" s="1460" t="s">
        <v>5197</v>
      </c>
      <c r="RSN1" s="1460" t="s">
        <v>5197</v>
      </c>
      <c r="RSO1" s="1460" t="s">
        <v>5197</v>
      </c>
      <c r="RSP1" s="1460" t="s">
        <v>5197</v>
      </c>
      <c r="RSQ1" s="1460" t="s">
        <v>5197</v>
      </c>
      <c r="RSR1" s="1460" t="s">
        <v>5197</v>
      </c>
      <c r="RSS1" s="1460" t="s">
        <v>5197</v>
      </c>
      <c r="RST1" s="1460" t="s">
        <v>5197</v>
      </c>
      <c r="RSU1" s="1460" t="s">
        <v>5197</v>
      </c>
      <c r="RSV1" s="1460" t="s">
        <v>5197</v>
      </c>
      <c r="RSW1" s="1460" t="s">
        <v>5197</v>
      </c>
      <c r="RSX1" s="1460" t="s">
        <v>5197</v>
      </c>
      <c r="RSY1" s="1460" t="s">
        <v>5197</v>
      </c>
      <c r="RSZ1" s="1460" t="s">
        <v>5197</v>
      </c>
      <c r="RTA1" s="1460" t="s">
        <v>5197</v>
      </c>
      <c r="RTB1" s="1460" t="s">
        <v>5197</v>
      </c>
      <c r="RTC1" s="1460" t="s">
        <v>5197</v>
      </c>
      <c r="RTD1" s="1460" t="s">
        <v>5197</v>
      </c>
      <c r="RTE1" s="1460" t="s">
        <v>5197</v>
      </c>
      <c r="RTF1" s="1460" t="s">
        <v>5197</v>
      </c>
      <c r="RTG1" s="1460" t="s">
        <v>5197</v>
      </c>
      <c r="RTH1" s="1460" t="s">
        <v>5197</v>
      </c>
      <c r="RTI1" s="1460" t="s">
        <v>5197</v>
      </c>
      <c r="RTJ1" s="1460" t="s">
        <v>5197</v>
      </c>
      <c r="RTK1" s="1460" t="s">
        <v>5197</v>
      </c>
      <c r="RTL1" s="1460" t="s">
        <v>5197</v>
      </c>
      <c r="RTM1" s="1460" t="s">
        <v>5197</v>
      </c>
      <c r="RTN1" s="1460" t="s">
        <v>5197</v>
      </c>
      <c r="RTO1" s="1460" t="s">
        <v>5197</v>
      </c>
      <c r="RTP1" s="1460" t="s">
        <v>5197</v>
      </c>
      <c r="RTQ1" s="1460" t="s">
        <v>5197</v>
      </c>
      <c r="RTR1" s="1460" t="s">
        <v>5197</v>
      </c>
      <c r="RTS1" s="1460" t="s">
        <v>5197</v>
      </c>
      <c r="RTT1" s="1460" t="s">
        <v>5197</v>
      </c>
      <c r="RTU1" s="1460" t="s">
        <v>5197</v>
      </c>
      <c r="RTV1" s="1460" t="s">
        <v>5197</v>
      </c>
      <c r="RTW1" s="1460" t="s">
        <v>5197</v>
      </c>
      <c r="RTX1" s="1460" t="s">
        <v>5197</v>
      </c>
      <c r="RTY1" s="1460" t="s">
        <v>5197</v>
      </c>
      <c r="RTZ1" s="1460" t="s">
        <v>5197</v>
      </c>
      <c r="RUA1" s="1460" t="s">
        <v>5197</v>
      </c>
      <c r="RUB1" s="1460" t="s">
        <v>5197</v>
      </c>
      <c r="RUC1" s="1460" t="s">
        <v>5197</v>
      </c>
      <c r="RUD1" s="1460" t="s">
        <v>5197</v>
      </c>
      <c r="RUE1" s="1460" t="s">
        <v>5197</v>
      </c>
      <c r="RUF1" s="1460" t="s">
        <v>5197</v>
      </c>
      <c r="RUG1" s="1460" t="s">
        <v>5197</v>
      </c>
      <c r="RUH1" s="1460" t="s">
        <v>5197</v>
      </c>
      <c r="RUI1" s="1460" t="s">
        <v>5197</v>
      </c>
      <c r="RUJ1" s="1460" t="s">
        <v>5197</v>
      </c>
      <c r="RUK1" s="1460" t="s">
        <v>5197</v>
      </c>
      <c r="RUL1" s="1460" t="s">
        <v>5197</v>
      </c>
      <c r="RUM1" s="1460" t="s">
        <v>5197</v>
      </c>
      <c r="RUN1" s="1460" t="s">
        <v>5197</v>
      </c>
      <c r="RUO1" s="1460" t="s">
        <v>5197</v>
      </c>
      <c r="RUP1" s="1460" t="s">
        <v>5197</v>
      </c>
      <c r="RUQ1" s="1460" t="s">
        <v>5197</v>
      </c>
      <c r="RUR1" s="1460" t="s">
        <v>5197</v>
      </c>
      <c r="RUS1" s="1460" t="s">
        <v>5197</v>
      </c>
      <c r="RUT1" s="1460" t="s">
        <v>5197</v>
      </c>
      <c r="RUU1" s="1460" t="s">
        <v>5197</v>
      </c>
      <c r="RUV1" s="1460" t="s">
        <v>5197</v>
      </c>
      <c r="RUW1" s="1460" t="s">
        <v>5197</v>
      </c>
      <c r="RUX1" s="1460" t="s">
        <v>5197</v>
      </c>
      <c r="RUY1" s="1460" t="s">
        <v>5197</v>
      </c>
      <c r="RUZ1" s="1460" t="s">
        <v>5197</v>
      </c>
      <c r="RVA1" s="1460" t="s">
        <v>5197</v>
      </c>
      <c r="RVB1" s="1460" t="s">
        <v>5197</v>
      </c>
      <c r="RVC1" s="1460" t="s">
        <v>5197</v>
      </c>
      <c r="RVD1" s="1460" t="s">
        <v>5197</v>
      </c>
      <c r="RVE1" s="1460" t="s">
        <v>5197</v>
      </c>
      <c r="RVF1" s="1460" t="s">
        <v>5197</v>
      </c>
      <c r="RVG1" s="1460" t="s">
        <v>5197</v>
      </c>
      <c r="RVH1" s="1460" t="s">
        <v>5197</v>
      </c>
      <c r="RVI1" s="1460" t="s">
        <v>5197</v>
      </c>
      <c r="RVJ1" s="1460" t="s">
        <v>5197</v>
      </c>
      <c r="RVK1" s="1460" t="s">
        <v>5197</v>
      </c>
      <c r="RVL1" s="1460" t="s">
        <v>5197</v>
      </c>
      <c r="RVM1" s="1460" t="s">
        <v>5197</v>
      </c>
      <c r="RVN1" s="1460" t="s">
        <v>5197</v>
      </c>
      <c r="RVO1" s="1460" t="s">
        <v>5197</v>
      </c>
      <c r="RVP1" s="1460" t="s">
        <v>5197</v>
      </c>
      <c r="RVQ1" s="1460" t="s">
        <v>5197</v>
      </c>
      <c r="RVR1" s="1460" t="s">
        <v>5197</v>
      </c>
      <c r="RVS1" s="1460" t="s">
        <v>5197</v>
      </c>
      <c r="RVT1" s="1460" t="s">
        <v>5197</v>
      </c>
      <c r="RVU1" s="1460" t="s">
        <v>5197</v>
      </c>
      <c r="RVV1" s="1460" t="s">
        <v>5197</v>
      </c>
      <c r="RVW1" s="1460" t="s">
        <v>5197</v>
      </c>
      <c r="RVX1" s="1460" t="s">
        <v>5197</v>
      </c>
      <c r="RVY1" s="1460" t="s">
        <v>5197</v>
      </c>
      <c r="RVZ1" s="1460" t="s">
        <v>5197</v>
      </c>
      <c r="RWA1" s="1460" t="s">
        <v>5197</v>
      </c>
      <c r="RWB1" s="1460" t="s">
        <v>5197</v>
      </c>
      <c r="RWC1" s="1460" t="s">
        <v>5197</v>
      </c>
      <c r="RWD1" s="1460" t="s">
        <v>5197</v>
      </c>
      <c r="RWE1" s="1460" t="s">
        <v>5197</v>
      </c>
      <c r="RWF1" s="1460" t="s">
        <v>5197</v>
      </c>
      <c r="RWG1" s="1460" t="s">
        <v>5197</v>
      </c>
      <c r="RWH1" s="1460" t="s">
        <v>5197</v>
      </c>
      <c r="RWI1" s="1460" t="s">
        <v>5197</v>
      </c>
      <c r="RWJ1" s="1460" t="s">
        <v>5197</v>
      </c>
      <c r="RWK1" s="1460" t="s">
        <v>5197</v>
      </c>
      <c r="RWL1" s="1460" t="s">
        <v>5197</v>
      </c>
      <c r="RWM1" s="1460" t="s">
        <v>5197</v>
      </c>
      <c r="RWN1" s="1460" t="s">
        <v>5197</v>
      </c>
      <c r="RWO1" s="1460" t="s">
        <v>5197</v>
      </c>
      <c r="RWP1" s="1460" t="s">
        <v>5197</v>
      </c>
      <c r="RWQ1" s="1460" t="s">
        <v>5197</v>
      </c>
      <c r="RWR1" s="1460" t="s">
        <v>5197</v>
      </c>
      <c r="RWS1" s="1460" t="s">
        <v>5197</v>
      </c>
      <c r="RWT1" s="1460" t="s">
        <v>5197</v>
      </c>
      <c r="RWU1" s="1460" t="s">
        <v>5197</v>
      </c>
      <c r="RWV1" s="1460" t="s">
        <v>5197</v>
      </c>
      <c r="RWW1" s="1460" t="s">
        <v>5197</v>
      </c>
      <c r="RWX1" s="1460" t="s">
        <v>5197</v>
      </c>
      <c r="RWY1" s="1460" t="s">
        <v>5197</v>
      </c>
      <c r="RWZ1" s="1460" t="s">
        <v>5197</v>
      </c>
      <c r="RXA1" s="1460" t="s">
        <v>5197</v>
      </c>
      <c r="RXB1" s="1460" t="s">
        <v>5197</v>
      </c>
      <c r="RXC1" s="1460" t="s">
        <v>5197</v>
      </c>
      <c r="RXD1" s="1460" t="s">
        <v>5197</v>
      </c>
      <c r="RXE1" s="1460" t="s">
        <v>5197</v>
      </c>
      <c r="RXF1" s="1460" t="s">
        <v>5197</v>
      </c>
      <c r="RXG1" s="1460" t="s">
        <v>5197</v>
      </c>
      <c r="RXH1" s="1460" t="s">
        <v>5197</v>
      </c>
      <c r="RXI1" s="1460" t="s">
        <v>5197</v>
      </c>
      <c r="RXJ1" s="1460" t="s">
        <v>5197</v>
      </c>
      <c r="RXK1" s="1460" t="s">
        <v>5197</v>
      </c>
      <c r="RXL1" s="1460" t="s">
        <v>5197</v>
      </c>
      <c r="RXM1" s="1460" t="s">
        <v>5197</v>
      </c>
      <c r="RXN1" s="1460" t="s">
        <v>5197</v>
      </c>
      <c r="RXO1" s="1460" t="s">
        <v>5197</v>
      </c>
      <c r="RXP1" s="1460" t="s">
        <v>5197</v>
      </c>
      <c r="RXQ1" s="1460" t="s">
        <v>5197</v>
      </c>
      <c r="RXR1" s="1460" t="s">
        <v>5197</v>
      </c>
      <c r="RXS1" s="1460" t="s">
        <v>5197</v>
      </c>
      <c r="RXT1" s="1460" t="s">
        <v>5197</v>
      </c>
      <c r="RXU1" s="1460" t="s">
        <v>5197</v>
      </c>
      <c r="RXV1" s="1460" t="s">
        <v>5197</v>
      </c>
      <c r="RXW1" s="1460" t="s">
        <v>5197</v>
      </c>
      <c r="RXX1" s="1460" t="s">
        <v>5197</v>
      </c>
      <c r="RXY1" s="1460" t="s">
        <v>5197</v>
      </c>
      <c r="RXZ1" s="1460" t="s">
        <v>5197</v>
      </c>
      <c r="RYA1" s="1460" t="s">
        <v>5197</v>
      </c>
      <c r="RYB1" s="1460" t="s">
        <v>5197</v>
      </c>
      <c r="RYC1" s="1460" t="s">
        <v>5197</v>
      </c>
      <c r="RYD1" s="1460" t="s">
        <v>5197</v>
      </c>
      <c r="RYE1" s="1460" t="s">
        <v>5197</v>
      </c>
      <c r="RYF1" s="1460" t="s">
        <v>5197</v>
      </c>
      <c r="RYG1" s="1460" t="s">
        <v>5197</v>
      </c>
      <c r="RYH1" s="1460" t="s">
        <v>5197</v>
      </c>
      <c r="RYI1" s="1460" t="s">
        <v>5197</v>
      </c>
      <c r="RYJ1" s="1460" t="s">
        <v>5197</v>
      </c>
      <c r="RYK1" s="1460" t="s">
        <v>5197</v>
      </c>
      <c r="RYL1" s="1460" t="s">
        <v>5197</v>
      </c>
      <c r="RYM1" s="1460" t="s">
        <v>5197</v>
      </c>
      <c r="RYN1" s="1460" t="s">
        <v>5197</v>
      </c>
      <c r="RYO1" s="1460" t="s">
        <v>5197</v>
      </c>
      <c r="RYP1" s="1460" t="s">
        <v>5197</v>
      </c>
      <c r="RYQ1" s="1460" t="s">
        <v>5197</v>
      </c>
      <c r="RYR1" s="1460" t="s">
        <v>5197</v>
      </c>
      <c r="RYS1" s="1460" t="s">
        <v>5197</v>
      </c>
      <c r="RYT1" s="1460" t="s">
        <v>5197</v>
      </c>
      <c r="RYU1" s="1460" t="s">
        <v>5197</v>
      </c>
      <c r="RYV1" s="1460" t="s">
        <v>5197</v>
      </c>
      <c r="RYW1" s="1460" t="s">
        <v>5197</v>
      </c>
      <c r="RYX1" s="1460" t="s">
        <v>5197</v>
      </c>
      <c r="RYY1" s="1460" t="s">
        <v>5197</v>
      </c>
      <c r="RYZ1" s="1460" t="s">
        <v>5197</v>
      </c>
      <c r="RZA1" s="1460" t="s">
        <v>5197</v>
      </c>
      <c r="RZB1" s="1460" t="s">
        <v>5197</v>
      </c>
      <c r="RZC1" s="1460" t="s">
        <v>5197</v>
      </c>
      <c r="RZD1" s="1460" t="s">
        <v>5197</v>
      </c>
      <c r="RZE1" s="1460" t="s">
        <v>5197</v>
      </c>
      <c r="RZF1" s="1460" t="s">
        <v>5197</v>
      </c>
      <c r="RZG1" s="1460" t="s">
        <v>5197</v>
      </c>
      <c r="RZH1" s="1460" t="s">
        <v>5197</v>
      </c>
      <c r="RZI1" s="1460" t="s">
        <v>5197</v>
      </c>
      <c r="RZJ1" s="1460" t="s">
        <v>5197</v>
      </c>
      <c r="RZK1" s="1460" t="s">
        <v>5197</v>
      </c>
      <c r="RZL1" s="1460" t="s">
        <v>5197</v>
      </c>
      <c r="RZM1" s="1460" t="s">
        <v>5197</v>
      </c>
      <c r="RZN1" s="1460" t="s">
        <v>5197</v>
      </c>
      <c r="RZO1" s="1460" t="s">
        <v>5197</v>
      </c>
      <c r="RZP1" s="1460" t="s">
        <v>5197</v>
      </c>
      <c r="RZQ1" s="1460" t="s">
        <v>5197</v>
      </c>
      <c r="RZR1" s="1460" t="s">
        <v>5197</v>
      </c>
      <c r="RZS1" s="1460" t="s">
        <v>5197</v>
      </c>
      <c r="RZT1" s="1460" t="s">
        <v>5197</v>
      </c>
      <c r="RZU1" s="1460" t="s">
        <v>5197</v>
      </c>
      <c r="RZV1" s="1460" t="s">
        <v>5197</v>
      </c>
      <c r="RZW1" s="1460" t="s">
        <v>5197</v>
      </c>
      <c r="RZX1" s="1460" t="s">
        <v>5197</v>
      </c>
      <c r="RZY1" s="1460" t="s">
        <v>5197</v>
      </c>
      <c r="RZZ1" s="1460" t="s">
        <v>5197</v>
      </c>
      <c r="SAA1" s="1460" t="s">
        <v>5197</v>
      </c>
      <c r="SAB1" s="1460" t="s">
        <v>5197</v>
      </c>
      <c r="SAC1" s="1460" t="s">
        <v>5197</v>
      </c>
      <c r="SAD1" s="1460" t="s">
        <v>5197</v>
      </c>
      <c r="SAE1" s="1460" t="s">
        <v>5197</v>
      </c>
      <c r="SAF1" s="1460" t="s">
        <v>5197</v>
      </c>
      <c r="SAG1" s="1460" t="s">
        <v>5197</v>
      </c>
      <c r="SAH1" s="1460" t="s">
        <v>5197</v>
      </c>
      <c r="SAI1" s="1460" t="s">
        <v>5197</v>
      </c>
      <c r="SAJ1" s="1460" t="s">
        <v>5197</v>
      </c>
      <c r="SAK1" s="1460" t="s">
        <v>5197</v>
      </c>
      <c r="SAL1" s="1460" t="s">
        <v>5197</v>
      </c>
      <c r="SAM1" s="1460" t="s">
        <v>5197</v>
      </c>
      <c r="SAN1" s="1460" t="s">
        <v>5197</v>
      </c>
      <c r="SAO1" s="1460" t="s">
        <v>5197</v>
      </c>
      <c r="SAP1" s="1460" t="s">
        <v>5197</v>
      </c>
      <c r="SAQ1" s="1460" t="s">
        <v>5197</v>
      </c>
      <c r="SAR1" s="1460" t="s">
        <v>5197</v>
      </c>
      <c r="SAS1" s="1460" t="s">
        <v>5197</v>
      </c>
      <c r="SAT1" s="1460" t="s">
        <v>5197</v>
      </c>
      <c r="SAU1" s="1460" t="s">
        <v>5197</v>
      </c>
      <c r="SAV1" s="1460" t="s">
        <v>5197</v>
      </c>
      <c r="SAW1" s="1460" t="s">
        <v>5197</v>
      </c>
      <c r="SAX1" s="1460" t="s">
        <v>5197</v>
      </c>
      <c r="SAY1" s="1460" t="s">
        <v>5197</v>
      </c>
      <c r="SAZ1" s="1460" t="s">
        <v>5197</v>
      </c>
      <c r="SBA1" s="1460" t="s">
        <v>5197</v>
      </c>
      <c r="SBB1" s="1460" t="s">
        <v>5197</v>
      </c>
      <c r="SBC1" s="1460" t="s">
        <v>5197</v>
      </c>
      <c r="SBD1" s="1460" t="s">
        <v>5197</v>
      </c>
      <c r="SBE1" s="1460" t="s">
        <v>5197</v>
      </c>
      <c r="SBF1" s="1460" t="s">
        <v>5197</v>
      </c>
      <c r="SBG1" s="1460" t="s">
        <v>5197</v>
      </c>
      <c r="SBH1" s="1460" t="s">
        <v>5197</v>
      </c>
      <c r="SBI1" s="1460" t="s">
        <v>5197</v>
      </c>
      <c r="SBJ1" s="1460" t="s">
        <v>5197</v>
      </c>
      <c r="SBK1" s="1460" t="s">
        <v>5197</v>
      </c>
      <c r="SBL1" s="1460" t="s">
        <v>5197</v>
      </c>
      <c r="SBM1" s="1460" t="s">
        <v>5197</v>
      </c>
      <c r="SBN1" s="1460" t="s">
        <v>5197</v>
      </c>
      <c r="SBO1" s="1460" t="s">
        <v>5197</v>
      </c>
      <c r="SBP1" s="1460" t="s">
        <v>5197</v>
      </c>
      <c r="SBQ1" s="1460" t="s">
        <v>5197</v>
      </c>
      <c r="SBR1" s="1460" t="s">
        <v>5197</v>
      </c>
      <c r="SBS1" s="1460" t="s">
        <v>5197</v>
      </c>
      <c r="SBT1" s="1460" t="s">
        <v>5197</v>
      </c>
      <c r="SBU1" s="1460" t="s">
        <v>5197</v>
      </c>
      <c r="SBV1" s="1460" t="s">
        <v>5197</v>
      </c>
      <c r="SBW1" s="1460" t="s">
        <v>5197</v>
      </c>
      <c r="SBX1" s="1460" t="s">
        <v>5197</v>
      </c>
      <c r="SBY1" s="1460" t="s">
        <v>5197</v>
      </c>
      <c r="SBZ1" s="1460" t="s">
        <v>5197</v>
      </c>
      <c r="SCA1" s="1460" t="s">
        <v>5197</v>
      </c>
      <c r="SCB1" s="1460" t="s">
        <v>5197</v>
      </c>
      <c r="SCC1" s="1460" t="s">
        <v>5197</v>
      </c>
      <c r="SCD1" s="1460" t="s">
        <v>5197</v>
      </c>
      <c r="SCE1" s="1460" t="s">
        <v>5197</v>
      </c>
      <c r="SCF1" s="1460" t="s">
        <v>5197</v>
      </c>
      <c r="SCG1" s="1460" t="s">
        <v>5197</v>
      </c>
      <c r="SCH1" s="1460" t="s">
        <v>5197</v>
      </c>
      <c r="SCI1" s="1460" t="s">
        <v>5197</v>
      </c>
      <c r="SCJ1" s="1460" t="s">
        <v>5197</v>
      </c>
      <c r="SCK1" s="1460" t="s">
        <v>5197</v>
      </c>
      <c r="SCL1" s="1460" t="s">
        <v>5197</v>
      </c>
      <c r="SCM1" s="1460" t="s">
        <v>5197</v>
      </c>
      <c r="SCN1" s="1460" t="s">
        <v>5197</v>
      </c>
      <c r="SCO1" s="1460" t="s">
        <v>5197</v>
      </c>
      <c r="SCP1" s="1460" t="s">
        <v>5197</v>
      </c>
      <c r="SCQ1" s="1460" t="s">
        <v>5197</v>
      </c>
      <c r="SCR1" s="1460" t="s">
        <v>5197</v>
      </c>
      <c r="SCS1" s="1460" t="s">
        <v>5197</v>
      </c>
      <c r="SCT1" s="1460" t="s">
        <v>5197</v>
      </c>
      <c r="SCU1" s="1460" t="s">
        <v>5197</v>
      </c>
      <c r="SCV1" s="1460" t="s">
        <v>5197</v>
      </c>
      <c r="SCW1" s="1460" t="s">
        <v>5197</v>
      </c>
      <c r="SCX1" s="1460" t="s">
        <v>5197</v>
      </c>
      <c r="SCY1" s="1460" t="s">
        <v>5197</v>
      </c>
      <c r="SCZ1" s="1460" t="s">
        <v>5197</v>
      </c>
      <c r="SDA1" s="1460" t="s">
        <v>5197</v>
      </c>
      <c r="SDB1" s="1460" t="s">
        <v>5197</v>
      </c>
      <c r="SDC1" s="1460" t="s">
        <v>5197</v>
      </c>
      <c r="SDD1" s="1460" t="s">
        <v>5197</v>
      </c>
      <c r="SDE1" s="1460" t="s">
        <v>5197</v>
      </c>
      <c r="SDF1" s="1460" t="s">
        <v>5197</v>
      </c>
      <c r="SDG1" s="1460" t="s">
        <v>5197</v>
      </c>
      <c r="SDH1" s="1460" t="s">
        <v>5197</v>
      </c>
      <c r="SDI1" s="1460" t="s">
        <v>5197</v>
      </c>
      <c r="SDJ1" s="1460" t="s">
        <v>5197</v>
      </c>
      <c r="SDK1" s="1460" t="s">
        <v>5197</v>
      </c>
      <c r="SDL1" s="1460" t="s">
        <v>5197</v>
      </c>
      <c r="SDM1" s="1460" t="s">
        <v>5197</v>
      </c>
      <c r="SDN1" s="1460" t="s">
        <v>5197</v>
      </c>
      <c r="SDO1" s="1460" t="s">
        <v>5197</v>
      </c>
      <c r="SDP1" s="1460" t="s">
        <v>5197</v>
      </c>
      <c r="SDQ1" s="1460" t="s">
        <v>5197</v>
      </c>
      <c r="SDR1" s="1460" t="s">
        <v>5197</v>
      </c>
      <c r="SDS1" s="1460" t="s">
        <v>5197</v>
      </c>
      <c r="SDT1" s="1460" t="s">
        <v>5197</v>
      </c>
      <c r="SDU1" s="1460" t="s">
        <v>5197</v>
      </c>
      <c r="SDV1" s="1460" t="s">
        <v>5197</v>
      </c>
      <c r="SDW1" s="1460" t="s">
        <v>5197</v>
      </c>
      <c r="SDX1" s="1460" t="s">
        <v>5197</v>
      </c>
      <c r="SDY1" s="1460" t="s">
        <v>5197</v>
      </c>
      <c r="SDZ1" s="1460" t="s">
        <v>5197</v>
      </c>
      <c r="SEA1" s="1460" t="s">
        <v>5197</v>
      </c>
      <c r="SEB1" s="1460" t="s">
        <v>5197</v>
      </c>
      <c r="SEC1" s="1460" t="s">
        <v>5197</v>
      </c>
      <c r="SED1" s="1460" t="s">
        <v>5197</v>
      </c>
      <c r="SEE1" s="1460" t="s">
        <v>5197</v>
      </c>
      <c r="SEF1" s="1460" t="s">
        <v>5197</v>
      </c>
      <c r="SEG1" s="1460" t="s">
        <v>5197</v>
      </c>
      <c r="SEH1" s="1460" t="s">
        <v>5197</v>
      </c>
      <c r="SEI1" s="1460" t="s">
        <v>5197</v>
      </c>
      <c r="SEJ1" s="1460" t="s">
        <v>5197</v>
      </c>
      <c r="SEK1" s="1460" t="s">
        <v>5197</v>
      </c>
      <c r="SEL1" s="1460" t="s">
        <v>5197</v>
      </c>
      <c r="SEM1" s="1460" t="s">
        <v>5197</v>
      </c>
      <c r="SEN1" s="1460" t="s">
        <v>5197</v>
      </c>
      <c r="SEO1" s="1460" t="s">
        <v>5197</v>
      </c>
      <c r="SEP1" s="1460" t="s">
        <v>5197</v>
      </c>
      <c r="SEQ1" s="1460" t="s">
        <v>5197</v>
      </c>
      <c r="SER1" s="1460" t="s">
        <v>5197</v>
      </c>
      <c r="SES1" s="1460" t="s">
        <v>5197</v>
      </c>
      <c r="SET1" s="1460" t="s">
        <v>5197</v>
      </c>
      <c r="SEU1" s="1460" t="s">
        <v>5197</v>
      </c>
      <c r="SEV1" s="1460" t="s">
        <v>5197</v>
      </c>
      <c r="SEW1" s="1460" t="s">
        <v>5197</v>
      </c>
      <c r="SEX1" s="1460" t="s">
        <v>5197</v>
      </c>
      <c r="SEY1" s="1460" t="s">
        <v>5197</v>
      </c>
      <c r="SEZ1" s="1460" t="s">
        <v>5197</v>
      </c>
      <c r="SFA1" s="1460" t="s">
        <v>5197</v>
      </c>
      <c r="SFB1" s="1460" t="s">
        <v>5197</v>
      </c>
      <c r="SFC1" s="1460" t="s">
        <v>5197</v>
      </c>
      <c r="SFD1" s="1460" t="s">
        <v>5197</v>
      </c>
      <c r="SFE1" s="1460" t="s">
        <v>5197</v>
      </c>
      <c r="SFF1" s="1460" t="s">
        <v>5197</v>
      </c>
      <c r="SFG1" s="1460" t="s">
        <v>5197</v>
      </c>
      <c r="SFH1" s="1460" t="s">
        <v>5197</v>
      </c>
      <c r="SFI1" s="1460" t="s">
        <v>5197</v>
      </c>
      <c r="SFJ1" s="1460" t="s">
        <v>5197</v>
      </c>
      <c r="SFK1" s="1460" t="s">
        <v>5197</v>
      </c>
      <c r="SFL1" s="1460" t="s">
        <v>5197</v>
      </c>
      <c r="SFM1" s="1460" t="s">
        <v>5197</v>
      </c>
      <c r="SFN1" s="1460" t="s">
        <v>5197</v>
      </c>
      <c r="SFO1" s="1460" t="s">
        <v>5197</v>
      </c>
      <c r="SFP1" s="1460" t="s">
        <v>5197</v>
      </c>
      <c r="SFQ1" s="1460" t="s">
        <v>5197</v>
      </c>
      <c r="SFR1" s="1460" t="s">
        <v>5197</v>
      </c>
      <c r="SFS1" s="1460" t="s">
        <v>5197</v>
      </c>
      <c r="SFT1" s="1460" t="s">
        <v>5197</v>
      </c>
      <c r="SFU1" s="1460" t="s">
        <v>5197</v>
      </c>
      <c r="SFV1" s="1460" t="s">
        <v>5197</v>
      </c>
      <c r="SFW1" s="1460" t="s">
        <v>5197</v>
      </c>
      <c r="SFX1" s="1460" t="s">
        <v>5197</v>
      </c>
      <c r="SFY1" s="1460" t="s">
        <v>5197</v>
      </c>
      <c r="SFZ1" s="1460" t="s">
        <v>5197</v>
      </c>
      <c r="SGA1" s="1460" t="s">
        <v>5197</v>
      </c>
      <c r="SGB1" s="1460" t="s">
        <v>5197</v>
      </c>
      <c r="SGC1" s="1460" t="s">
        <v>5197</v>
      </c>
      <c r="SGD1" s="1460" t="s">
        <v>5197</v>
      </c>
      <c r="SGE1" s="1460" t="s">
        <v>5197</v>
      </c>
      <c r="SGF1" s="1460" t="s">
        <v>5197</v>
      </c>
      <c r="SGG1" s="1460" t="s">
        <v>5197</v>
      </c>
      <c r="SGH1" s="1460" t="s">
        <v>5197</v>
      </c>
      <c r="SGI1" s="1460" t="s">
        <v>5197</v>
      </c>
      <c r="SGJ1" s="1460" t="s">
        <v>5197</v>
      </c>
      <c r="SGK1" s="1460" t="s">
        <v>5197</v>
      </c>
      <c r="SGL1" s="1460" t="s">
        <v>5197</v>
      </c>
      <c r="SGM1" s="1460" t="s">
        <v>5197</v>
      </c>
      <c r="SGN1" s="1460" t="s">
        <v>5197</v>
      </c>
      <c r="SGO1" s="1460" t="s">
        <v>5197</v>
      </c>
      <c r="SGP1" s="1460" t="s">
        <v>5197</v>
      </c>
      <c r="SGQ1" s="1460" t="s">
        <v>5197</v>
      </c>
      <c r="SGR1" s="1460" t="s">
        <v>5197</v>
      </c>
      <c r="SGS1" s="1460" t="s">
        <v>5197</v>
      </c>
      <c r="SGT1" s="1460" t="s">
        <v>5197</v>
      </c>
      <c r="SGU1" s="1460" t="s">
        <v>5197</v>
      </c>
      <c r="SGV1" s="1460" t="s">
        <v>5197</v>
      </c>
      <c r="SGW1" s="1460" t="s">
        <v>5197</v>
      </c>
      <c r="SGX1" s="1460" t="s">
        <v>5197</v>
      </c>
      <c r="SGY1" s="1460" t="s">
        <v>5197</v>
      </c>
      <c r="SGZ1" s="1460" t="s">
        <v>5197</v>
      </c>
      <c r="SHA1" s="1460" t="s">
        <v>5197</v>
      </c>
      <c r="SHB1" s="1460" t="s">
        <v>5197</v>
      </c>
      <c r="SHC1" s="1460" t="s">
        <v>5197</v>
      </c>
      <c r="SHD1" s="1460" t="s">
        <v>5197</v>
      </c>
      <c r="SHE1" s="1460" t="s">
        <v>5197</v>
      </c>
      <c r="SHF1" s="1460" t="s">
        <v>5197</v>
      </c>
      <c r="SHG1" s="1460" t="s">
        <v>5197</v>
      </c>
      <c r="SHH1" s="1460" t="s">
        <v>5197</v>
      </c>
      <c r="SHI1" s="1460" t="s">
        <v>5197</v>
      </c>
      <c r="SHJ1" s="1460" t="s">
        <v>5197</v>
      </c>
      <c r="SHK1" s="1460" t="s">
        <v>5197</v>
      </c>
      <c r="SHL1" s="1460" t="s">
        <v>5197</v>
      </c>
      <c r="SHM1" s="1460" t="s">
        <v>5197</v>
      </c>
      <c r="SHN1" s="1460" t="s">
        <v>5197</v>
      </c>
      <c r="SHO1" s="1460" t="s">
        <v>5197</v>
      </c>
      <c r="SHP1" s="1460" t="s">
        <v>5197</v>
      </c>
      <c r="SHQ1" s="1460" t="s">
        <v>5197</v>
      </c>
      <c r="SHR1" s="1460" t="s">
        <v>5197</v>
      </c>
      <c r="SHS1" s="1460" t="s">
        <v>5197</v>
      </c>
      <c r="SHT1" s="1460" t="s">
        <v>5197</v>
      </c>
      <c r="SHU1" s="1460" t="s">
        <v>5197</v>
      </c>
      <c r="SHV1" s="1460" t="s">
        <v>5197</v>
      </c>
      <c r="SHW1" s="1460" t="s">
        <v>5197</v>
      </c>
      <c r="SHX1" s="1460" t="s">
        <v>5197</v>
      </c>
      <c r="SHY1" s="1460" t="s">
        <v>5197</v>
      </c>
      <c r="SHZ1" s="1460" t="s">
        <v>5197</v>
      </c>
      <c r="SIA1" s="1460" t="s">
        <v>5197</v>
      </c>
      <c r="SIB1" s="1460" t="s">
        <v>5197</v>
      </c>
      <c r="SIC1" s="1460" t="s">
        <v>5197</v>
      </c>
      <c r="SID1" s="1460" t="s">
        <v>5197</v>
      </c>
      <c r="SIE1" s="1460" t="s">
        <v>5197</v>
      </c>
      <c r="SIF1" s="1460" t="s">
        <v>5197</v>
      </c>
      <c r="SIG1" s="1460" t="s">
        <v>5197</v>
      </c>
      <c r="SIH1" s="1460" t="s">
        <v>5197</v>
      </c>
      <c r="SII1" s="1460" t="s">
        <v>5197</v>
      </c>
      <c r="SIJ1" s="1460" t="s">
        <v>5197</v>
      </c>
      <c r="SIK1" s="1460" t="s">
        <v>5197</v>
      </c>
      <c r="SIL1" s="1460" t="s">
        <v>5197</v>
      </c>
      <c r="SIM1" s="1460" t="s">
        <v>5197</v>
      </c>
      <c r="SIN1" s="1460" t="s">
        <v>5197</v>
      </c>
      <c r="SIO1" s="1460" t="s">
        <v>5197</v>
      </c>
      <c r="SIP1" s="1460" t="s">
        <v>5197</v>
      </c>
      <c r="SIQ1" s="1460" t="s">
        <v>5197</v>
      </c>
      <c r="SIR1" s="1460" t="s">
        <v>5197</v>
      </c>
      <c r="SIS1" s="1460" t="s">
        <v>5197</v>
      </c>
      <c r="SIT1" s="1460" t="s">
        <v>5197</v>
      </c>
      <c r="SIU1" s="1460" t="s">
        <v>5197</v>
      </c>
      <c r="SIV1" s="1460" t="s">
        <v>5197</v>
      </c>
      <c r="SIW1" s="1460" t="s">
        <v>5197</v>
      </c>
      <c r="SIX1" s="1460" t="s">
        <v>5197</v>
      </c>
      <c r="SIY1" s="1460" t="s">
        <v>5197</v>
      </c>
      <c r="SIZ1" s="1460" t="s">
        <v>5197</v>
      </c>
      <c r="SJA1" s="1460" t="s">
        <v>5197</v>
      </c>
      <c r="SJB1" s="1460" t="s">
        <v>5197</v>
      </c>
      <c r="SJC1" s="1460" t="s">
        <v>5197</v>
      </c>
      <c r="SJD1" s="1460" t="s">
        <v>5197</v>
      </c>
      <c r="SJE1" s="1460" t="s">
        <v>5197</v>
      </c>
      <c r="SJF1" s="1460" t="s">
        <v>5197</v>
      </c>
      <c r="SJG1" s="1460" t="s">
        <v>5197</v>
      </c>
      <c r="SJH1" s="1460" t="s">
        <v>5197</v>
      </c>
      <c r="SJI1" s="1460" t="s">
        <v>5197</v>
      </c>
      <c r="SJJ1" s="1460" t="s">
        <v>5197</v>
      </c>
      <c r="SJK1" s="1460" t="s">
        <v>5197</v>
      </c>
      <c r="SJL1" s="1460" t="s">
        <v>5197</v>
      </c>
      <c r="SJM1" s="1460" t="s">
        <v>5197</v>
      </c>
      <c r="SJN1" s="1460" t="s">
        <v>5197</v>
      </c>
      <c r="SJO1" s="1460" t="s">
        <v>5197</v>
      </c>
      <c r="SJP1" s="1460" t="s">
        <v>5197</v>
      </c>
      <c r="SJQ1" s="1460" t="s">
        <v>5197</v>
      </c>
      <c r="SJR1" s="1460" t="s">
        <v>5197</v>
      </c>
      <c r="SJS1" s="1460" t="s">
        <v>5197</v>
      </c>
      <c r="SJT1" s="1460" t="s">
        <v>5197</v>
      </c>
      <c r="SJU1" s="1460" t="s">
        <v>5197</v>
      </c>
      <c r="SJV1" s="1460" t="s">
        <v>5197</v>
      </c>
      <c r="SJW1" s="1460" t="s">
        <v>5197</v>
      </c>
      <c r="SJX1" s="1460" t="s">
        <v>5197</v>
      </c>
      <c r="SJY1" s="1460" t="s">
        <v>5197</v>
      </c>
      <c r="SJZ1" s="1460" t="s">
        <v>5197</v>
      </c>
      <c r="SKA1" s="1460" t="s">
        <v>5197</v>
      </c>
      <c r="SKB1" s="1460" t="s">
        <v>5197</v>
      </c>
      <c r="SKC1" s="1460" t="s">
        <v>5197</v>
      </c>
      <c r="SKD1" s="1460" t="s">
        <v>5197</v>
      </c>
      <c r="SKE1" s="1460" t="s">
        <v>5197</v>
      </c>
      <c r="SKF1" s="1460" t="s">
        <v>5197</v>
      </c>
      <c r="SKG1" s="1460" t="s">
        <v>5197</v>
      </c>
      <c r="SKH1" s="1460" t="s">
        <v>5197</v>
      </c>
      <c r="SKI1" s="1460" t="s">
        <v>5197</v>
      </c>
      <c r="SKJ1" s="1460" t="s">
        <v>5197</v>
      </c>
      <c r="SKK1" s="1460" t="s">
        <v>5197</v>
      </c>
      <c r="SKL1" s="1460" t="s">
        <v>5197</v>
      </c>
      <c r="SKM1" s="1460" t="s">
        <v>5197</v>
      </c>
      <c r="SKN1" s="1460" t="s">
        <v>5197</v>
      </c>
      <c r="SKO1" s="1460" t="s">
        <v>5197</v>
      </c>
      <c r="SKP1" s="1460" t="s">
        <v>5197</v>
      </c>
      <c r="SKQ1" s="1460" t="s">
        <v>5197</v>
      </c>
      <c r="SKR1" s="1460" t="s">
        <v>5197</v>
      </c>
      <c r="SKS1" s="1460" t="s">
        <v>5197</v>
      </c>
      <c r="SKT1" s="1460" t="s">
        <v>5197</v>
      </c>
      <c r="SKU1" s="1460" t="s">
        <v>5197</v>
      </c>
      <c r="SKV1" s="1460" t="s">
        <v>5197</v>
      </c>
      <c r="SKW1" s="1460" t="s">
        <v>5197</v>
      </c>
      <c r="SKX1" s="1460" t="s">
        <v>5197</v>
      </c>
      <c r="SKY1" s="1460" t="s">
        <v>5197</v>
      </c>
      <c r="SKZ1" s="1460" t="s">
        <v>5197</v>
      </c>
      <c r="SLA1" s="1460" t="s">
        <v>5197</v>
      </c>
      <c r="SLB1" s="1460" t="s">
        <v>5197</v>
      </c>
      <c r="SLC1" s="1460" t="s">
        <v>5197</v>
      </c>
      <c r="SLD1" s="1460" t="s">
        <v>5197</v>
      </c>
      <c r="SLE1" s="1460" t="s">
        <v>5197</v>
      </c>
      <c r="SLF1" s="1460" t="s">
        <v>5197</v>
      </c>
      <c r="SLG1" s="1460" t="s">
        <v>5197</v>
      </c>
      <c r="SLH1" s="1460" t="s">
        <v>5197</v>
      </c>
      <c r="SLI1" s="1460" t="s">
        <v>5197</v>
      </c>
      <c r="SLJ1" s="1460" t="s">
        <v>5197</v>
      </c>
      <c r="SLK1" s="1460" t="s">
        <v>5197</v>
      </c>
      <c r="SLL1" s="1460" t="s">
        <v>5197</v>
      </c>
      <c r="SLM1" s="1460" t="s">
        <v>5197</v>
      </c>
      <c r="SLN1" s="1460" t="s">
        <v>5197</v>
      </c>
      <c r="SLO1" s="1460" t="s">
        <v>5197</v>
      </c>
      <c r="SLP1" s="1460" t="s">
        <v>5197</v>
      </c>
      <c r="SLQ1" s="1460" t="s">
        <v>5197</v>
      </c>
      <c r="SLR1" s="1460" t="s">
        <v>5197</v>
      </c>
      <c r="SLS1" s="1460" t="s">
        <v>5197</v>
      </c>
      <c r="SLT1" s="1460" t="s">
        <v>5197</v>
      </c>
      <c r="SLU1" s="1460" t="s">
        <v>5197</v>
      </c>
      <c r="SLV1" s="1460" t="s">
        <v>5197</v>
      </c>
      <c r="SLW1" s="1460" t="s">
        <v>5197</v>
      </c>
      <c r="SLX1" s="1460" t="s">
        <v>5197</v>
      </c>
      <c r="SLY1" s="1460" t="s">
        <v>5197</v>
      </c>
      <c r="SLZ1" s="1460" t="s">
        <v>5197</v>
      </c>
      <c r="SMA1" s="1460" t="s">
        <v>5197</v>
      </c>
      <c r="SMB1" s="1460" t="s">
        <v>5197</v>
      </c>
      <c r="SMC1" s="1460" t="s">
        <v>5197</v>
      </c>
      <c r="SMD1" s="1460" t="s">
        <v>5197</v>
      </c>
      <c r="SME1" s="1460" t="s">
        <v>5197</v>
      </c>
      <c r="SMF1" s="1460" t="s">
        <v>5197</v>
      </c>
      <c r="SMG1" s="1460" t="s">
        <v>5197</v>
      </c>
      <c r="SMH1" s="1460" t="s">
        <v>5197</v>
      </c>
      <c r="SMI1" s="1460" t="s">
        <v>5197</v>
      </c>
      <c r="SMJ1" s="1460" t="s">
        <v>5197</v>
      </c>
      <c r="SMK1" s="1460" t="s">
        <v>5197</v>
      </c>
      <c r="SML1" s="1460" t="s">
        <v>5197</v>
      </c>
      <c r="SMM1" s="1460" t="s">
        <v>5197</v>
      </c>
      <c r="SMN1" s="1460" t="s">
        <v>5197</v>
      </c>
      <c r="SMO1" s="1460" t="s">
        <v>5197</v>
      </c>
      <c r="SMP1" s="1460" t="s">
        <v>5197</v>
      </c>
      <c r="SMQ1" s="1460" t="s">
        <v>5197</v>
      </c>
      <c r="SMR1" s="1460" t="s">
        <v>5197</v>
      </c>
      <c r="SMS1" s="1460" t="s">
        <v>5197</v>
      </c>
      <c r="SMT1" s="1460" t="s">
        <v>5197</v>
      </c>
      <c r="SMU1" s="1460" t="s">
        <v>5197</v>
      </c>
      <c r="SMV1" s="1460" t="s">
        <v>5197</v>
      </c>
      <c r="SMW1" s="1460" t="s">
        <v>5197</v>
      </c>
      <c r="SMX1" s="1460" t="s">
        <v>5197</v>
      </c>
      <c r="SMY1" s="1460" t="s">
        <v>5197</v>
      </c>
      <c r="SMZ1" s="1460" t="s">
        <v>5197</v>
      </c>
      <c r="SNA1" s="1460" t="s">
        <v>5197</v>
      </c>
      <c r="SNB1" s="1460" t="s">
        <v>5197</v>
      </c>
      <c r="SNC1" s="1460" t="s">
        <v>5197</v>
      </c>
      <c r="SND1" s="1460" t="s">
        <v>5197</v>
      </c>
      <c r="SNE1" s="1460" t="s">
        <v>5197</v>
      </c>
      <c r="SNF1" s="1460" t="s">
        <v>5197</v>
      </c>
      <c r="SNG1" s="1460" t="s">
        <v>5197</v>
      </c>
      <c r="SNH1" s="1460" t="s">
        <v>5197</v>
      </c>
      <c r="SNI1" s="1460" t="s">
        <v>5197</v>
      </c>
      <c r="SNJ1" s="1460" t="s">
        <v>5197</v>
      </c>
      <c r="SNK1" s="1460" t="s">
        <v>5197</v>
      </c>
      <c r="SNL1" s="1460" t="s">
        <v>5197</v>
      </c>
      <c r="SNM1" s="1460" t="s">
        <v>5197</v>
      </c>
      <c r="SNN1" s="1460" t="s">
        <v>5197</v>
      </c>
      <c r="SNO1" s="1460" t="s">
        <v>5197</v>
      </c>
      <c r="SNP1" s="1460" t="s">
        <v>5197</v>
      </c>
      <c r="SNQ1" s="1460" t="s">
        <v>5197</v>
      </c>
      <c r="SNR1" s="1460" t="s">
        <v>5197</v>
      </c>
      <c r="SNS1" s="1460" t="s">
        <v>5197</v>
      </c>
      <c r="SNT1" s="1460" t="s">
        <v>5197</v>
      </c>
      <c r="SNU1" s="1460" t="s">
        <v>5197</v>
      </c>
      <c r="SNV1" s="1460" t="s">
        <v>5197</v>
      </c>
      <c r="SNW1" s="1460" t="s">
        <v>5197</v>
      </c>
      <c r="SNX1" s="1460" t="s">
        <v>5197</v>
      </c>
      <c r="SNY1" s="1460" t="s">
        <v>5197</v>
      </c>
      <c r="SNZ1" s="1460" t="s">
        <v>5197</v>
      </c>
      <c r="SOA1" s="1460" t="s">
        <v>5197</v>
      </c>
      <c r="SOB1" s="1460" t="s">
        <v>5197</v>
      </c>
      <c r="SOC1" s="1460" t="s">
        <v>5197</v>
      </c>
      <c r="SOD1" s="1460" t="s">
        <v>5197</v>
      </c>
      <c r="SOE1" s="1460" t="s">
        <v>5197</v>
      </c>
      <c r="SOF1" s="1460" t="s">
        <v>5197</v>
      </c>
      <c r="SOG1" s="1460" t="s">
        <v>5197</v>
      </c>
      <c r="SOH1" s="1460" t="s">
        <v>5197</v>
      </c>
      <c r="SOI1" s="1460" t="s">
        <v>5197</v>
      </c>
      <c r="SOJ1" s="1460" t="s">
        <v>5197</v>
      </c>
      <c r="SOK1" s="1460" t="s">
        <v>5197</v>
      </c>
      <c r="SOL1" s="1460" t="s">
        <v>5197</v>
      </c>
      <c r="SOM1" s="1460" t="s">
        <v>5197</v>
      </c>
      <c r="SON1" s="1460" t="s">
        <v>5197</v>
      </c>
      <c r="SOO1" s="1460" t="s">
        <v>5197</v>
      </c>
      <c r="SOP1" s="1460" t="s">
        <v>5197</v>
      </c>
      <c r="SOQ1" s="1460" t="s">
        <v>5197</v>
      </c>
      <c r="SOR1" s="1460" t="s">
        <v>5197</v>
      </c>
      <c r="SOS1" s="1460" t="s">
        <v>5197</v>
      </c>
      <c r="SOT1" s="1460" t="s">
        <v>5197</v>
      </c>
      <c r="SOU1" s="1460" t="s">
        <v>5197</v>
      </c>
      <c r="SOV1" s="1460" t="s">
        <v>5197</v>
      </c>
      <c r="SOW1" s="1460" t="s">
        <v>5197</v>
      </c>
      <c r="SOX1" s="1460" t="s">
        <v>5197</v>
      </c>
      <c r="SOY1" s="1460" t="s">
        <v>5197</v>
      </c>
      <c r="SOZ1" s="1460" t="s">
        <v>5197</v>
      </c>
      <c r="SPA1" s="1460" t="s">
        <v>5197</v>
      </c>
      <c r="SPB1" s="1460" t="s">
        <v>5197</v>
      </c>
      <c r="SPC1" s="1460" t="s">
        <v>5197</v>
      </c>
      <c r="SPD1" s="1460" t="s">
        <v>5197</v>
      </c>
      <c r="SPE1" s="1460" t="s">
        <v>5197</v>
      </c>
      <c r="SPF1" s="1460" t="s">
        <v>5197</v>
      </c>
      <c r="SPG1" s="1460" t="s">
        <v>5197</v>
      </c>
      <c r="SPH1" s="1460" t="s">
        <v>5197</v>
      </c>
      <c r="SPI1" s="1460" t="s">
        <v>5197</v>
      </c>
      <c r="SPJ1" s="1460" t="s">
        <v>5197</v>
      </c>
      <c r="SPK1" s="1460" t="s">
        <v>5197</v>
      </c>
      <c r="SPL1" s="1460" t="s">
        <v>5197</v>
      </c>
      <c r="SPM1" s="1460" t="s">
        <v>5197</v>
      </c>
      <c r="SPN1" s="1460" t="s">
        <v>5197</v>
      </c>
      <c r="SPO1" s="1460" t="s">
        <v>5197</v>
      </c>
      <c r="SPP1" s="1460" t="s">
        <v>5197</v>
      </c>
      <c r="SPQ1" s="1460" t="s">
        <v>5197</v>
      </c>
      <c r="SPR1" s="1460" t="s">
        <v>5197</v>
      </c>
      <c r="SPS1" s="1460" t="s">
        <v>5197</v>
      </c>
      <c r="SPT1" s="1460" t="s">
        <v>5197</v>
      </c>
      <c r="SPU1" s="1460" t="s">
        <v>5197</v>
      </c>
      <c r="SPV1" s="1460" t="s">
        <v>5197</v>
      </c>
      <c r="SPW1" s="1460" t="s">
        <v>5197</v>
      </c>
      <c r="SPX1" s="1460" t="s">
        <v>5197</v>
      </c>
      <c r="SPY1" s="1460" t="s">
        <v>5197</v>
      </c>
      <c r="SPZ1" s="1460" t="s">
        <v>5197</v>
      </c>
      <c r="SQA1" s="1460" t="s">
        <v>5197</v>
      </c>
      <c r="SQB1" s="1460" t="s">
        <v>5197</v>
      </c>
      <c r="SQC1" s="1460" t="s">
        <v>5197</v>
      </c>
      <c r="SQD1" s="1460" t="s">
        <v>5197</v>
      </c>
      <c r="SQE1" s="1460" t="s">
        <v>5197</v>
      </c>
      <c r="SQF1" s="1460" t="s">
        <v>5197</v>
      </c>
      <c r="SQG1" s="1460" t="s">
        <v>5197</v>
      </c>
      <c r="SQH1" s="1460" t="s">
        <v>5197</v>
      </c>
      <c r="SQI1" s="1460" t="s">
        <v>5197</v>
      </c>
      <c r="SQJ1" s="1460" t="s">
        <v>5197</v>
      </c>
      <c r="SQK1" s="1460" t="s">
        <v>5197</v>
      </c>
      <c r="SQL1" s="1460" t="s">
        <v>5197</v>
      </c>
      <c r="SQM1" s="1460" t="s">
        <v>5197</v>
      </c>
      <c r="SQN1" s="1460" t="s">
        <v>5197</v>
      </c>
      <c r="SQO1" s="1460" t="s">
        <v>5197</v>
      </c>
      <c r="SQP1" s="1460" t="s">
        <v>5197</v>
      </c>
      <c r="SQQ1" s="1460" t="s">
        <v>5197</v>
      </c>
      <c r="SQR1" s="1460" t="s">
        <v>5197</v>
      </c>
      <c r="SQS1" s="1460" t="s">
        <v>5197</v>
      </c>
      <c r="SQT1" s="1460" t="s">
        <v>5197</v>
      </c>
      <c r="SQU1" s="1460" t="s">
        <v>5197</v>
      </c>
      <c r="SQV1" s="1460" t="s">
        <v>5197</v>
      </c>
      <c r="SQW1" s="1460" t="s">
        <v>5197</v>
      </c>
      <c r="SQX1" s="1460" t="s">
        <v>5197</v>
      </c>
      <c r="SQY1" s="1460" t="s">
        <v>5197</v>
      </c>
      <c r="SQZ1" s="1460" t="s">
        <v>5197</v>
      </c>
      <c r="SRA1" s="1460" t="s">
        <v>5197</v>
      </c>
      <c r="SRB1" s="1460" t="s">
        <v>5197</v>
      </c>
      <c r="SRC1" s="1460" t="s">
        <v>5197</v>
      </c>
      <c r="SRD1" s="1460" t="s">
        <v>5197</v>
      </c>
      <c r="SRE1" s="1460" t="s">
        <v>5197</v>
      </c>
      <c r="SRF1" s="1460" t="s">
        <v>5197</v>
      </c>
      <c r="SRG1" s="1460" t="s">
        <v>5197</v>
      </c>
      <c r="SRH1" s="1460" t="s">
        <v>5197</v>
      </c>
      <c r="SRI1" s="1460" t="s">
        <v>5197</v>
      </c>
      <c r="SRJ1" s="1460" t="s">
        <v>5197</v>
      </c>
      <c r="SRK1" s="1460" t="s">
        <v>5197</v>
      </c>
      <c r="SRL1" s="1460" t="s">
        <v>5197</v>
      </c>
      <c r="SRM1" s="1460" t="s">
        <v>5197</v>
      </c>
      <c r="SRN1" s="1460" t="s">
        <v>5197</v>
      </c>
      <c r="SRO1" s="1460" t="s">
        <v>5197</v>
      </c>
      <c r="SRP1" s="1460" t="s">
        <v>5197</v>
      </c>
      <c r="SRQ1" s="1460" t="s">
        <v>5197</v>
      </c>
      <c r="SRR1" s="1460" t="s">
        <v>5197</v>
      </c>
      <c r="SRS1" s="1460" t="s">
        <v>5197</v>
      </c>
      <c r="SRT1" s="1460" t="s">
        <v>5197</v>
      </c>
      <c r="SRU1" s="1460" t="s">
        <v>5197</v>
      </c>
      <c r="SRV1" s="1460" t="s">
        <v>5197</v>
      </c>
      <c r="SRW1" s="1460" t="s">
        <v>5197</v>
      </c>
      <c r="SRX1" s="1460" t="s">
        <v>5197</v>
      </c>
      <c r="SRY1" s="1460" t="s">
        <v>5197</v>
      </c>
      <c r="SRZ1" s="1460" t="s">
        <v>5197</v>
      </c>
      <c r="SSA1" s="1460" t="s">
        <v>5197</v>
      </c>
      <c r="SSB1" s="1460" t="s">
        <v>5197</v>
      </c>
      <c r="SSC1" s="1460" t="s">
        <v>5197</v>
      </c>
      <c r="SSD1" s="1460" t="s">
        <v>5197</v>
      </c>
      <c r="SSE1" s="1460" t="s">
        <v>5197</v>
      </c>
      <c r="SSF1" s="1460" t="s">
        <v>5197</v>
      </c>
      <c r="SSG1" s="1460" t="s">
        <v>5197</v>
      </c>
      <c r="SSH1" s="1460" t="s">
        <v>5197</v>
      </c>
      <c r="SSI1" s="1460" t="s">
        <v>5197</v>
      </c>
      <c r="SSJ1" s="1460" t="s">
        <v>5197</v>
      </c>
      <c r="SSK1" s="1460" t="s">
        <v>5197</v>
      </c>
      <c r="SSL1" s="1460" t="s">
        <v>5197</v>
      </c>
      <c r="SSM1" s="1460" t="s">
        <v>5197</v>
      </c>
      <c r="SSN1" s="1460" t="s">
        <v>5197</v>
      </c>
      <c r="SSO1" s="1460" t="s">
        <v>5197</v>
      </c>
      <c r="SSP1" s="1460" t="s">
        <v>5197</v>
      </c>
      <c r="SSQ1" s="1460" t="s">
        <v>5197</v>
      </c>
      <c r="SSR1" s="1460" t="s">
        <v>5197</v>
      </c>
      <c r="SSS1" s="1460" t="s">
        <v>5197</v>
      </c>
      <c r="SST1" s="1460" t="s">
        <v>5197</v>
      </c>
      <c r="SSU1" s="1460" t="s">
        <v>5197</v>
      </c>
      <c r="SSV1" s="1460" t="s">
        <v>5197</v>
      </c>
      <c r="SSW1" s="1460" t="s">
        <v>5197</v>
      </c>
      <c r="SSX1" s="1460" t="s">
        <v>5197</v>
      </c>
      <c r="SSY1" s="1460" t="s">
        <v>5197</v>
      </c>
      <c r="SSZ1" s="1460" t="s">
        <v>5197</v>
      </c>
      <c r="STA1" s="1460" t="s">
        <v>5197</v>
      </c>
      <c r="STB1" s="1460" t="s">
        <v>5197</v>
      </c>
      <c r="STC1" s="1460" t="s">
        <v>5197</v>
      </c>
      <c r="STD1" s="1460" t="s">
        <v>5197</v>
      </c>
      <c r="STE1" s="1460" t="s">
        <v>5197</v>
      </c>
      <c r="STF1" s="1460" t="s">
        <v>5197</v>
      </c>
      <c r="STG1" s="1460" t="s">
        <v>5197</v>
      </c>
      <c r="STH1" s="1460" t="s">
        <v>5197</v>
      </c>
      <c r="STI1" s="1460" t="s">
        <v>5197</v>
      </c>
      <c r="STJ1" s="1460" t="s">
        <v>5197</v>
      </c>
      <c r="STK1" s="1460" t="s">
        <v>5197</v>
      </c>
      <c r="STL1" s="1460" t="s">
        <v>5197</v>
      </c>
      <c r="STM1" s="1460" t="s">
        <v>5197</v>
      </c>
      <c r="STN1" s="1460" t="s">
        <v>5197</v>
      </c>
      <c r="STO1" s="1460" t="s">
        <v>5197</v>
      </c>
      <c r="STP1" s="1460" t="s">
        <v>5197</v>
      </c>
      <c r="STQ1" s="1460" t="s">
        <v>5197</v>
      </c>
      <c r="STR1" s="1460" t="s">
        <v>5197</v>
      </c>
      <c r="STS1" s="1460" t="s">
        <v>5197</v>
      </c>
      <c r="STT1" s="1460" t="s">
        <v>5197</v>
      </c>
      <c r="STU1" s="1460" t="s">
        <v>5197</v>
      </c>
      <c r="STV1" s="1460" t="s">
        <v>5197</v>
      </c>
      <c r="STW1" s="1460" t="s">
        <v>5197</v>
      </c>
      <c r="STX1" s="1460" t="s">
        <v>5197</v>
      </c>
      <c r="STY1" s="1460" t="s">
        <v>5197</v>
      </c>
      <c r="STZ1" s="1460" t="s">
        <v>5197</v>
      </c>
      <c r="SUA1" s="1460" t="s">
        <v>5197</v>
      </c>
      <c r="SUB1" s="1460" t="s">
        <v>5197</v>
      </c>
      <c r="SUC1" s="1460" t="s">
        <v>5197</v>
      </c>
      <c r="SUD1" s="1460" t="s">
        <v>5197</v>
      </c>
      <c r="SUE1" s="1460" t="s">
        <v>5197</v>
      </c>
      <c r="SUF1" s="1460" t="s">
        <v>5197</v>
      </c>
      <c r="SUG1" s="1460" t="s">
        <v>5197</v>
      </c>
      <c r="SUH1" s="1460" t="s">
        <v>5197</v>
      </c>
      <c r="SUI1" s="1460" t="s">
        <v>5197</v>
      </c>
      <c r="SUJ1" s="1460" t="s">
        <v>5197</v>
      </c>
      <c r="SUK1" s="1460" t="s">
        <v>5197</v>
      </c>
      <c r="SUL1" s="1460" t="s">
        <v>5197</v>
      </c>
      <c r="SUM1" s="1460" t="s">
        <v>5197</v>
      </c>
      <c r="SUN1" s="1460" t="s">
        <v>5197</v>
      </c>
      <c r="SUO1" s="1460" t="s">
        <v>5197</v>
      </c>
      <c r="SUP1" s="1460" t="s">
        <v>5197</v>
      </c>
      <c r="SUQ1" s="1460" t="s">
        <v>5197</v>
      </c>
      <c r="SUR1" s="1460" t="s">
        <v>5197</v>
      </c>
      <c r="SUS1" s="1460" t="s">
        <v>5197</v>
      </c>
      <c r="SUT1" s="1460" t="s">
        <v>5197</v>
      </c>
      <c r="SUU1" s="1460" t="s">
        <v>5197</v>
      </c>
      <c r="SUV1" s="1460" t="s">
        <v>5197</v>
      </c>
      <c r="SUW1" s="1460" t="s">
        <v>5197</v>
      </c>
      <c r="SUX1" s="1460" t="s">
        <v>5197</v>
      </c>
      <c r="SUY1" s="1460" t="s">
        <v>5197</v>
      </c>
      <c r="SUZ1" s="1460" t="s">
        <v>5197</v>
      </c>
      <c r="SVA1" s="1460" t="s">
        <v>5197</v>
      </c>
      <c r="SVB1" s="1460" t="s">
        <v>5197</v>
      </c>
      <c r="SVC1" s="1460" t="s">
        <v>5197</v>
      </c>
      <c r="SVD1" s="1460" t="s">
        <v>5197</v>
      </c>
      <c r="SVE1" s="1460" t="s">
        <v>5197</v>
      </c>
      <c r="SVF1" s="1460" t="s">
        <v>5197</v>
      </c>
      <c r="SVG1" s="1460" t="s">
        <v>5197</v>
      </c>
      <c r="SVH1" s="1460" t="s">
        <v>5197</v>
      </c>
      <c r="SVI1" s="1460" t="s">
        <v>5197</v>
      </c>
      <c r="SVJ1" s="1460" t="s">
        <v>5197</v>
      </c>
      <c r="SVK1" s="1460" t="s">
        <v>5197</v>
      </c>
      <c r="SVL1" s="1460" t="s">
        <v>5197</v>
      </c>
      <c r="SVM1" s="1460" t="s">
        <v>5197</v>
      </c>
      <c r="SVN1" s="1460" t="s">
        <v>5197</v>
      </c>
      <c r="SVO1" s="1460" t="s">
        <v>5197</v>
      </c>
      <c r="SVP1" s="1460" t="s">
        <v>5197</v>
      </c>
      <c r="SVQ1" s="1460" t="s">
        <v>5197</v>
      </c>
      <c r="SVR1" s="1460" t="s">
        <v>5197</v>
      </c>
      <c r="SVS1" s="1460" t="s">
        <v>5197</v>
      </c>
      <c r="SVT1" s="1460" t="s">
        <v>5197</v>
      </c>
      <c r="SVU1" s="1460" t="s">
        <v>5197</v>
      </c>
      <c r="SVV1" s="1460" t="s">
        <v>5197</v>
      </c>
      <c r="SVW1" s="1460" t="s">
        <v>5197</v>
      </c>
      <c r="SVX1" s="1460" t="s">
        <v>5197</v>
      </c>
      <c r="SVY1" s="1460" t="s">
        <v>5197</v>
      </c>
      <c r="SVZ1" s="1460" t="s">
        <v>5197</v>
      </c>
      <c r="SWA1" s="1460" t="s">
        <v>5197</v>
      </c>
      <c r="SWB1" s="1460" t="s">
        <v>5197</v>
      </c>
      <c r="SWC1" s="1460" t="s">
        <v>5197</v>
      </c>
      <c r="SWD1" s="1460" t="s">
        <v>5197</v>
      </c>
      <c r="SWE1" s="1460" t="s">
        <v>5197</v>
      </c>
      <c r="SWF1" s="1460" t="s">
        <v>5197</v>
      </c>
      <c r="SWG1" s="1460" t="s">
        <v>5197</v>
      </c>
      <c r="SWH1" s="1460" t="s">
        <v>5197</v>
      </c>
      <c r="SWI1" s="1460" t="s">
        <v>5197</v>
      </c>
      <c r="SWJ1" s="1460" t="s">
        <v>5197</v>
      </c>
      <c r="SWK1" s="1460" t="s">
        <v>5197</v>
      </c>
      <c r="SWL1" s="1460" t="s">
        <v>5197</v>
      </c>
      <c r="SWM1" s="1460" t="s">
        <v>5197</v>
      </c>
      <c r="SWN1" s="1460" t="s">
        <v>5197</v>
      </c>
      <c r="SWO1" s="1460" t="s">
        <v>5197</v>
      </c>
      <c r="SWP1" s="1460" t="s">
        <v>5197</v>
      </c>
      <c r="SWQ1" s="1460" t="s">
        <v>5197</v>
      </c>
      <c r="SWR1" s="1460" t="s">
        <v>5197</v>
      </c>
      <c r="SWS1" s="1460" t="s">
        <v>5197</v>
      </c>
      <c r="SWT1" s="1460" t="s">
        <v>5197</v>
      </c>
      <c r="SWU1" s="1460" t="s">
        <v>5197</v>
      </c>
      <c r="SWV1" s="1460" t="s">
        <v>5197</v>
      </c>
      <c r="SWW1" s="1460" t="s">
        <v>5197</v>
      </c>
      <c r="SWX1" s="1460" t="s">
        <v>5197</v>
      </c>
      <c r="SWY1" s="1460" t="s">
        <v>5197</v>
      </c>
      <c r="SWZ1" s="1460" t="s">
        <v>5197</v>
      </c>
      <c r="SXA1" s="1460" t="s">
        <v>5197</v>
      </c>
      <c r="SXB1" s="1460" t="s">
        <v>5197</v>
      </c>
      <c r="SXC1" s="1460" t="s">
        <v>5197</v>
      </c>
      <c r="SXD1" s="1460" t="s">
        <v>5197</v>
      </c>
      <c r="SXE1" s="1460" t="s">
        <v>5197</v>
      </c>
      <c r="SXF1" s="1460" t="s">
        <v>5197</v>
      </c>
      <c r="SXG1" s="1460" t="s">
        <v>5197</v>
      </c>
      <c r="SXH1" s="1460" t="s">
        <v>5197</v>
      </c>
      <c r="SXI1" s="1460" t="s">
        <v>5197</v>
      </c>
      <c r="SXJ1" s="1460" t="s">
        <v>5197</v>
      </c>
      <c r="SXK1" s="1460" t="s">
        <v>5197</v>
      </c>
      <c r="SXL1" s="1460" t="s">
        <v>5197</v>
      </c>
      <c r="SXM1" s="1460" t="s">
        <v>5197</v>
      </c>
      <c r="SXN1" s="1460" t="s">
        <v>5197</v>
      </c>
      <c r="SXO1" s="1460" t="s">
        <v>5197</v>
      </c>
      <c r="SXP1" s="1460" t="s">
        <v>5197</v>
      </c>
      <c r="SXQ1" s="1460" t="s">
        <v>5197</v>
      </c>
      <c r="SXR1" s="1460" t="s">
        <v>5197</v>
      </c>
      <c r="SXS1" s="1460" t="s">
        <v>5197</v>
      </c>
      <c r="SXT1" s="1460" t="s">
        <v>5197</v>
      </c>
      <c r="SXU1" s="1460" t="s">
        <v>5197</v>
      </c>
      <c r="SXV1" s="1460" t="s">
        <v>5197</v>
      </c>
      <c r="SXW1" s="1460" t="s">
        <v>5197</v>
      </c>
      <c r="SXX1" s="1460" t="s">
        <v>5197</v>
      </c>
      <c r="SXY1" s="1460" t="s">
        <v>5197</v>
      </c>
      <c r="SXZ1" s="1460" t="s">
        <v>5197</v>
      </c>
      <c r="SYA1" s="1460" t="s">
        <v>5197</v>
      </c>
      <c r="SYB1" s="1460" t="s">
        <v>5197</v>
      </c>
      <c r="SYC1" s="1460" t="s">
        <v>5197</v>
      </c>
      <c r="SYD1" s="1460" t="s">
        <v>5197</v>
      </c>
      <c r="SYE1" s="1460" t="s">
        <v>5197</v>
      </c>
      <c r="SYF1" s="1460" t="s">
        <v>5197</v>
      </c>
      <c r="SYG1" s="1460" t="s">
        <v>5197</v>
      </c>
      <c r="SYH1" s="1460" t="s">
        <v>5197</v>
      </c>
      <c r="SYI1" s="1460" t="s">
        <v>5197</v>
      </c>
      <c r="SYJ1" s="1460" t="s">
        <v>5197</v>
      </c>
      <c r="SYK1" s="1460" t="s">
        <v>5197</v>
      </c>
      <c r="SYL1" s="1460" t="s">
        <v>5197</v>
      </c>
      <c r="SYM1" s="1460" t="s">
        <v>5197</v>
      </c>
      <c r="SYN1" s="1460" t="s">
        <v>5197</v>
      </c>
      <c r="SYO1" s="1460" t="s">
        <v>5197</v>
      </c>
      <c r="SYP1" s="1460" t="s">
        <v>5197</v>
      </c>
      <c r="SYQ1" s="1460" t="s">
        <v>5197</v>
      </c>
      <c r="SYR1" s="1460" t="s">
        <v>5197</v>
      </c>
      <c r="SYS1" s="1460" t="s">
        <v>5197</v>
      </c>
      <c r="SYT1" s="1460" t="s">
        <v>5197</v>
      </c>
      <c r="SYU1" s="1460" t="s">
        <v>5197</v>
      </c>
      <c r="SYV1" s="1460" t="s">
        <v>5197</v>
      </c>
      <c r="SYW1" s="1460" t="s">
        <v>5197</v>
      </c>
      <c r="SYX1" s="1460" t="s">
        <v>5197</v>
      </c>
      <c r="SYY1" s="1460" t="s">
        <v>5197</v>
      </c>
      <c r="SYZ1" s="1460" t="s">
        <v>5197</v>
      </c>
      <c r="SZA1" s="1460" t="s">
        <v>5197</v>
      </c>
      <c r="SZB1" s="1460" t="s">
        <v>5197</v>
      </c>
      <c r="SZC1" s="1460" t="s">
        <v>5197</v>
      </c>
      <c r="SZD1" s="1460" t="s">
        <v>5197</v>
      </c>
      <c r="SZE1" s="1460" t="s">
        <v>5197</v>
      </c>
      <c r="SZF1" s="1460" t="s">
        <v>5197</v>
      </c>
      <c r="SZG1" s="1460" t="s">
        <v>5197</v>
      </c>
      <c r="SZH1" s="1460" t="s">
        <v>5197</v>
      </c>
      <c r="SZI1" s="1460" t="s">
        <v>5197</v>
      </c>
      <c r="SZJ1" s="1460" t="s">
        <v>5197</v>
      </c>
      <c r="SZK1" s="1460" t="s">
        <v>5197</v>
      </c>
      <c r="SZL1" s="1460" t="s">
        <v>5197</v>
      </c>
      <c r="SZM1" s="1460" t="s">
        <v>5197</v>
      </c>
      <c r="SZN1" s="1460" t="s">
        <v>5197</v>
      </c>
      <c r="SZO1" s="1460" t="s">
        <v>5197</v>
      </c>
      <c r="SZP1" s="1460" t="s">
        <v>5197</v>
      </c>
      <c r="SZQ1" s="1460" t="s">
        <v>5197</v>
      </c>
      <c r="SZR1" s="1460" t="s">
        <v>5197</v>
      </c>
      <c r="SZS1" s="1460" t="s">
        <v>5197</v>
      </c>
      <c r="SZT1" s="1460" t="s">
        <v>5197</v>
      </c>
      <c r="SZU1" s="1460" t="s">
        <v>5197</v>
      </c>
      <c r="SZV1" s="1460" t="s">
        <v>5197</v>
      </c>
      <c r="SZW1" s="1460" t="s">
        <v>5197</v>
      </c>
      <c r="SZX1" s="1460" t="s">
        <v>5197</v>
      </c>
      <c r="SZY1" s="1460" t="s">
        <v>5197</v>
      </c>
      <c r="SZZ1" s="1460" t="s">
        <v>5197</v>
      </c>
      <c r="TAA1" s="1460" t="s">
        <v>5197</v>
      </c>
      <c r="TAB1" s="1460" t="s">
        <v>5197</v>
      </c>
      <c r="TAC1" s="1460" t="s">
        <v>5197</v>
      </c>
      <c r="TAD1" s="1460" t="s">
        <v>5197</v>
      </c>
      <c r="TAE1" s="1460" t="s">
        <v>5197</v>
      </c>
      <c r="TAF1" s="1460" t="s">
        <v>5197</v>
      </c>
      <c r="TAG1" s="1460" t="s">
        <v>5197</v>
      </c>
      <c r="TAH1" s="1460" t="s">
        <v>5197</v>
      </c>
      <c r="TAI1" s="1460" t="s">
        <v>5197</v>
      </c>
      <c r="TAJ1" s="1460" t="s">
        <v>5197</v>
      </c>
      <c r="TAK1" s="1460" t="s">
        <v>5197</v>
      </c>
      <c r="TAL1" s="1460" t="s">
        <v>5197</v>
      </c>
      <c r="TAM1" s="1460" t="s">
        <v>5197</v>
      </c>
      <c r="TAN1" s="1460" t="s">
        <v>5197</v>
      </c>
      <c r="TAO1" s="1460" t="s">
        <v>5197</v>
      </c>
      <c r="TAP1" s="1460" t="s">
        <v>5197</v>
      </c>
      <c r="TAQ1" s="1460" t="s">
        <v>5197</v>
      </c>
      <c r="TAR1" s="1460" t="s">
        <v>5197</v>
      </c>
      <c r="TAS1" s="1460" t="s">
        <v>5197</v>
      </c>
      <c r="TAT1" s="1460" t="s">
        <v>5197</v>
      </c>
      <c r="TAU1" s="1460" t="s">
        <v>5197</v>
      </c>
      <c r="TAV1" s="1460" t="s">
        <v>5197</v>
      </c>
      <c r="TAW1" s="1460" t="s">
        <v>5197</v>
      </c>
      <c r="TAX1" s="1460" t="s">
        <v>5197</v>
      </c>
      <c r="TAY1" s="1460" t="s">
        <v>5197</v>
      </c>
      <c r="TAZ1" s="1460" t="s">
        <v>5197</v>
      </c>
      <c r="TBA1" s="1460" t="s">
        <v>5197</v>
      </c>
      <c r="TBB1" s="1460" t="s">
        <v>5197</v>
      </c>
      <c r="TBC1" s="1460" t="s">
        <v>5197</v>
      </c>
      <c r="TBD1" s="1460" t="s">
        <v>5197</v>
      </c>
      <c r="TBE1" s="1460" t="s">
        <v>5197</v>
      </c>
      <c r="TBF1" s="1460" t="s">
        <v>5197</v>
      </c>
      <c r="TBG1" s="1460" t="s">
        <v>5197</v>
      </c>
      <c r="TBH1" s="1460" t="s">
        <v>5197</v>
      </c>
      <c r="TBI1" s="1460" t="s">
        <v>5197</v>
      </c>
      <c r="TBJ1" s="1460" t="s">
        <v>5197</v>
      </c>
      <c r="TBK1" s="1460" t="s">
        <v>5197</v>
      </c>
      <c r="TBL1" s="1460" t="s">
        <v>5197</v>
      </c>
      <c r="TBM1" s="1460" t="s">
        <v>5197</v>
      </c>
      <c r="TBN1" s="1460" t="s">
        <v>5197</v>
      </c>
      <c r="TBO1" s="1460" t="s">
        <v>5197</v>
      </c>
      <c r="TBP1" s="1460" t="s">
        <v>5197</v>
      </c>
      <c r="TBQ1" s="1460" t="s">
        <v>5197</v>
      </c>
      <c r="TBR1" s="1460" t="s">
        <v>5197</v>
      </c>
      <c r="TBS1" s="1460" t="s">
        <v>5197</v>
      </c>
      <c r="TBT1" s="1460" t="s">
        <v>5197</v>
      </c>
      <c r="TBU1" s="1460" t="s">
        <v>5197</v>
      </c>
      <c r="TBV1" s="1460" t="s">
        <v>5197</v>
      </c>
      <c r="TBW1" s="1460" t="s">
        <v>5197</v>
      </c>
      <c r="TBX1" s="1460" t="s">
        <v>5197</v>
      </c>
      <c r="TBY1" s="1460" t="s">
        <v>5197</v>
      </c>
      <c r="TBZ1" s="1460" t="s">
        <v>5197</v>
      </c>
      <c r="TCA1" s="1460" t="s">
        <v>5197</v>
      </c>
      <c r="TCB1" s="1460" t="s">
        <v>5197</v>
      </c>
      <c r="TCC1" s="1460" t="s">
        <v>5197</v>
      </c>
      <c r="TCD1" s="1460" t="s">
        <v>5197</v>
      </c>
      <c r="TCE1" s="1460" t="s">
        <v>5197</v>
      </c>
      <c r="TCF1" s="1460" t="s">
        <v>5197</v>
      </c>
      <c r="TCG1" s="1460" t="s">
        <v>5197</v>
      </c>
      <c r="TCH1" s="1460" t="s">
        <v>5197</v>
      </c>
      <c r="TCI1" s="1460" t="s">
        <v>5197</v>
      </c>
      <c r="TCJ1" s="1460" t="s">
        <v>5197</v>
      </c>
      <c r="TCK1" s="1460" t="s">
        <v>5197</v>
      </c>
      <c r="TCL1" s="1460" t="s">
        <v>5197</v>
      </c>
      <c r="TCM1" s="1460" t="s">
        <v>5197</v>
      </c>
      <c r="TCN1" s="1460" t="s">
        <v>5197</v>
      </c>
      <c r="TCO1" s="1460" t="s">
        <v>5197</v>
      </c>
      <c r="TCP1" s="1460" t="s">
        <v>5197</v>
      </c>
      <c r="TCQ1" s="1460" t="s">
        <v>5197</v>
      </c>
      <c r="TCR1" s="1460" t="s">
        <v>5197</v>
      </c>
      <c r="TCS1" s="1460" t="s">
        <v>5197</v>
      </c>
      <c r="TCT1" s="1460" t="s">
        <v>5197</v>
      </c>
      <c r="TCU1" s="1460" t="s">
        <v>5197</v>
      </c>
      <c r="TCV1" s="1460" t="s">
        <v>5197</v>
      </c>
      <c r="TCW1" s="1460" t="s">
        <v>5197</v>
      </c>
      <c r="TCX1" s="1460" t="s">
        <v>5197</v>
      </c>
      <c r="TCY1" s="1460" t="s">
        <v>5197</v>
      </c>
      <c r="TCZ1" s="1460" t="s">
        <v>5197</v>
      </c>
      <c r="TDA1" s="1460" t="s">
        <v>5197</v>
      </c>
      <c r="TDB1" s="1460" t="s">
        <v>5197</v>
      </c>
      <c r="TDC1" s="1460" t="s">
        <v>5197</v>
      </c>
      <c r="TDD1" s="1460" t="s">
        <v>5197</v>
      </c>
      <c r="TDE1" s="1460" t="s">
        <v>5197</v>
      </c>
      <c r="TDF1" s="1460" t="s">
        <v>5197</v>
      </c>
      <c r="TDG1" s="1460" t="s">
        <v>5197</v>
      </c>
      <c r="TDH1" s="1460" t="s">
        <v>5197</v>
      </c>
      <c r="TDI1" s="1460" t="s">
        <v>5197</v>
      </c>
      <c r="TDJ1" s="1460" t="s">
        <v>5197</v>
      </c>
      <c r="TDK1" s="1460" t="s">
        <v>5197</v>
      </c>
      <c r="TDL1" s="1460" t="s">
        <v>5197</v>
      </c>
      <c r="TDM1" s="1460" t="s">
        <v>5197</v>
      </c>
      <c r="TDN1" s="1460" t="s">
        <v>5197</v>
      </c>
      <c r="TDO1" s="1460" t="s">
        <v>5197</v>
      </c>
      <c r="TDP1" s="1460" t="s">
        <v>5197</v>
      </c>
      <c r="TDQ1" s="1460" t="s">
        <v>5197</v>
      </c>
      <c r="TDR1" s="1460" t="s">
        <v>5197</v>
      </c>
      <c r="TDS1" s="1460" t="s">
        <v>5197</v>
      </c>
      <c r="TDT1" s="1460" t="s">
        <v>5197</v>
      </c>
      <c r="TDU1" s="1460" t="s">
        <v>5197</v>
      </c>
      <c r="TDV1" s="1460" t="s">
        <v>5197</v>
      </c>
      <c r="TDW1" s="1460" t="s">
        <v>5197</v>
      </c>
      <c r="TDX1" s="1460" t="s">
        <v>5197</v>
      </c>
      <c r="TDY1" s="1460" t="s">
        <v>5197</v>
      </c>
      <c r="TDZ1" s="1460" t="s">
        <v>5197</v>
      </c>
      <c r="TEA1" s="1460" t="s">
        <v>5197</v>
      </c>
      <c r="TEB1" s="1460" t="s">
        <v>5197</v>
      </c>
      <c r="TEC1" s="1460" t="s">
        <v>5197</v>
      </c>
      <c r="TED1" s="1460" t="s">
        <v>5197</v>
      </c>
      <c r="TEE1" s="1460" t="s">
        <v>5197</v>
      </c>
      <c r="TEF1" s="1460" t="s">
        <v>5197</v>
      </c>
      <c r="TEG1" s="1460" t="s">
        <v>5197</v>
      </c>
      <c r="TEH1" s="1460" t="s">
        <v>5197</v>
      </c>
      <c r="TEI1" s="1460" t="s">
        <v>5197</v>
      </c>
      <c r="TEJ1" s="1460" t="s">
        <v>5197</v>
      </c>
      <c r="TEK1" s="1460" t="s">
        <v>5197</v>
      </c>
      <c r="TEL1" s="1460" t="s">
        <v>5197</v>
      </c>
      <c r="TEM1" s="1460" t="s">
        <v>5197</v>
      </c>
      <c r="TEN1" s="1460" t="s">
        <v>5197</v>
      </c>
      <c r="TEO1" s="1460" t="s">
        <v>5197</v>
      </c>
      <c r="TEP1" s="1460" t="s">
        <v>5197</v>
      </c>
      <c r="TEQ1" s="1460" t="s">
        <v>5197</v>
      </c>
      <c r="TER1" s="1460" t="s">
        <v>5197</v>
      </c>
      <c r="TES1" s="1460" t="s">
        <v>5197</v>
      </c>
      <c r="TET1" s="1460" t="s">
        <v>5197</v>
      </c>
      <c r="TEU1" s="1460" t="s">
        <v>5197</v>
      </c>
      <c r="TEV1" s="1460" t="s">
        <v>5197</v>
      </c>
      <c r="TEW1" s="1460" t="s">
        <v>5197</v>
      </c>
      <c r="TEX1" s="1460" t="s">
        <v>5197</v>
      </c>
      <c r="TEY1" s="1460" t="s">
        <v>5197</v>
      </c>
      <c r="TEZ1" s="1460" t="s">
        <v>5197</v>
      </c>
      <c r="TFA1" s="1460" t="s">
        <v>5197</v>
      </c>
      <c r="TFB1" s="1460" t="s">
        <v>5197</v>
      </c>
      <c r="TFC1" s="1460" t="s">
        <v>5197</v>
      </c>
      <c r="TFD1" s="1460" t="s">
        <v>5197</v>
      </c>
      <c r="TFE1" s="1460" t="s">
        <v>5197</v>
      </c>
      <c r="TFF1" s="1460" t="s">
        <v>5197</v>
      </c>
      <c r="TFG1" s="1460" t="s">
        <v>5197</v>
      </c>
      <c r="TFH1" s="1460" t="s">
        <v>5197</v>
      </c>
      <c r="TFI1" s="1460" t="s">
        <v>5197</v>
      </c>
      <c r="TFJ1" s="1460" t="s">
        <v>5197</v>
      </c>
      <c r="TFK1" s="1460" t="s">
        <v>5197</v>
      </c>
      <c r="TFL1" s="1460" t="s">
        <v>5197</v>
      </c>
      <c r="TFM1" s="1460" t="s">
        <v>5197</v>
      </c>
      <c r="TFN1" s="1460" t="s">
        <v>5197</v>
      </c>
      <c r="TFO1" s="1460" t="s">
        <v>5197</v>
      </c>
      <c r="TFP1" s="1460" t="s">
        <v>5197</v>
      </c>
      <c r="TFQ1" s="1460" t="s">
        <v>5197</v>
      </c>
      <c r="TFR1" s="1460" t="s">
        <v>5197</v>
      </c>
      <c r="TFS1" s="1460" t="s">
        <v>5197</v>
      </c>
      <c r="TFT1" s="1460" t="s">
        <v>5197</v>
      </c>
      <c r="TFU1" s="1460" t="s">
        <v>5197</v>
      </c>
      <c r="TFV1" s="1460" t="s">
        <v>5197</v>
      </c>
      <c r="TFW1" s="1460" t="s">
        <v>5197</v>
      </c>
      <c r="TFX1" s="1460" t="s">
        <v>5197</v>
      </c>
      <c r="TFY1" s="1460" t="s">
        <v>5197</v>
      </c>
      <c r="TFZ1" s="1460" t="s">
        <v>5197</v>
      </c>
      <c r="TGA1" s="1460" t="s">
        <v>5197</v>
      </c>
      <c r="TGB1" s="1460" t="s">
        <v>5197</v>
      </c>
      <c r="TGC1" s="1460" t="s">
        <v>5197</v>
      </c>
      <c r="TGD1" s="1460" t="s">
        <v>5197</v>
      </c>
      <c r="TGE1" s="1460" t="s">
        <v>5197</v>
      </c>
      <c r="TGF1" s="1460" t="s">
        <v>5197</v>
      </c>
      <c r="TGG1" s="1460" t="s">
        <v>5197</v>
      </c>
      <c r="TGH1" s="1460" t="s">
        <v>5197</v>
      </c>
      <c r="TGI1" s="1460" t="s">
        <v>5197</v>
      </c>
      <c r="TGJ1" s="1460" t="s">
        <v>5197</v>
      </c>
      <c r="TGK1" s="1460" t="s">
        <v>5197</v>
      </c>
      <c r="TGL1" s="1460" t="s">
        <v>5197</v>
      </c>
      <c r="TGM1" s="1460" t="s">
        <v>5197</v>
      </c>
      <c r="TGN1" s="1460" t="s">
        <v>5197</v>
      </c>
      <c r="TGO1" s="1460" t="s">
        <v>5197</v>
      </c>
      <c r="TGP1" s="1460" t="s">
        <v>5197</v>
      </c>
      <c r="TGQ1" s="1460" t="s">
        <v>5197</v>
      </c>
      <c r="TGR1" s="1460" t="s">
        <v>5197</v>
      </c>
      <c r="TGS1" s="1460" t="s">
        <v>5197</v>
      </c>
      <c r="TGT1" s="1460" t="s">
        <v>5197</v>
      </c>
      <c r="TGU1" s="1460" t="s">
        <v>5197</v>
      </c>
      <c r="TGV1" s="1460" t="s">
        <v>5197</v>
      </c>
      <c r="TGW1" s="1460" t="s">
        <v>5197</v>
      </c>
      <c r="TGX1" s="1460" t="s">
        <v>5197</v>
      </c>
      <c r="TGY1" s="1460" t="s">
        <v>5197</v>
      </c>
      <c r="TGZ1" s="1460" t="s">
        <v>5197</v>
      </c>
      <c r="THA1" s="1460" t="s">
        <v>5197</v>
      </c>
      <c r="THB1" s="1460" t="s">
        <v>5197</v>
      </c>
      <c r="THC1" s="1460" t="s">
        <v>5197</v>
      </c>
      <c r="THD1" s="1460" t="s">
        <v>5197</v>
      </c>
      <c r="THE1" s="1460" t="s">
        <v>5197</v>
      </c>
      <c r="THF1" s="1460" t="s">
        <v>5197</v>
      </c>
      <c r="THG1" s="1460" t="s">
        <v>5197</v>
      </c>
      <c r="THH1" s="1460" t="s">
        <v>5197</v>
      </c>
      <c r="THI1" s="1460" t="s">
        <v>5197</v>
      </c>
      <c r="THJ1" s="1460" t="s">
        <v>5197</v>
      </c>
      <c r="THK1" s="1460" t="s">
        <v>5197</v>
      </c>
      <c r="THL1" s="1460" t="s">
        <v>5197</v>
      </c>
      <c r="THM1" s="1460" t="s">
        <v>5197</v>
      </c>
      <c r="THN1" s="1460" t="s">
        <v>5197</v>
      </c>
      <c r="THO1" s="1460" t="s">
        <v>5197</v>
      </c>
      <c r="THP1" s="1460" t="s">
        <v>5197</v>
      </c>
      <c r="THQ1" s="1460" t="s">
        <v>5197</v>
      </c>
      <c r="THR1" s="1460" t="s">
        <v>5197</v>
      </c>
      <c r="THS1" s="1460" t="s">
        <v>5197</v>
      </c>
      <c r="THT1" s="1460" t="s">
        <v>5197</v>
      </c>
      <c r="THU1" s="1460" t="s">
        <v>5197</v>
      </c>
      <c r="THV1" s="1460" t="s">
        <v>5197</v>
      </c>
      <c r="THW1" s="1460" t="s">
        <v>5197</v>
      </c>
      <c r="THX1" s="1460" t="s">
        <v>5197</v>
      </c>
      <c r="THY1" s="1460" t="s">
        <v>5197</v>
      </c>
      <c r="THZ1" s="1460" t="s">
        <v>5197</v>
      </c>
      <c r="TIA1" s="1460" t="s">
        <v>5197</v>
      </c>
      <c r="TIB1" s="1460" t="s">
        <v>5197</v>
      </c>
      <c r="TIC1" s="1460" t="s">
        <v>5197</v>
      </c>
      <c r="TID1" s="1460" t="s">
        <v>5197</v>
      </c>
      <c r="TIE1" s="1460" t="s">
        <v>5197</v>
      </c>
      <c r="TIF1" s="1460" t="s">
        <v>5197</v>
      </c>
      <c r="TIG1" s="1460" t="s">
        <v>5197</v>
      </c>
      <c r="TIH1" s="1460" t="s">
        <v>5197</v>
      </c>
      <c r="TII1" s="1460" t="s">
        <v>5197</v>
      </c>
      <c r="TIJ1" s="1460" t="s">
        <v>5197</v>
      </c>
      <c r="TIK1" s="1460" t="s">
        <v>5197</v>
      </c>
      <c r="TIL1" s="1460" t="s">
        <v>5197</v>
      </c>
      <c r="TIM1" s="1460" t="s">
        <v>5197</v>
      </c>
      <c r="TIN1" s="1460" t="s">
        <v>5197</v>
      </c>
      <c r="TIO1" s="1460" t="s">
        <v>5197</v>
      </c>
      <c r="TIP1" s="1460" t="s">
        <v>5197</v>
      </c>
      <c r="TIQ1" s="1460" t="s">
        <v>5197</v>
      </c>
      <c r="TIR1" s="1460" t="s">
        <v>5197</v>
      </c>
      <c r="TIS1" s="1460" t="s">
        <v>5197</v>
      </c>
      <c r="TIT1" s="1460" t="s">
        <v>5197</v>
      </c>
      <c r="TIU1" s="1460" t="s">
        <v>5197</v>
      </c>
      <c r="TIV1" s="1460" t="s">
        <v>5197</v>
      </c>
      <c r="TIW1" s="1460" t="s">
        <v>5197</v>
      </c>
      <c r="TIX1" s="1460" t="s">
        <v>5197</v>
      </c>
      <c r="TIY1" s="1460" t="s">
        <v>5197</v>
      </c>
      <c r="TIZ1" s="1460" t="s">
        <v>5197</v>
      </c>
      <c r="TJA1" s="1460" t="s">
        <v>5197</v>
      </c>
      <c r="TJB1" s="1460" t="s">
        <v>5197</v>
      </c>
      <c r="TJC1" s="1460" t="s">
        <v>5197</v>
      </c>
      <c r="TJD1" s="1460" t="s">
        <v>5197</v>
      </c>
      <c r="TJE1" s="1460" t="s">
        <v>5197</v>
      </c>
      <c r="TJF1" s="1460" t="s">
        <v>5197</v>
      </c>
      <c r="TJG1" s="1460" t="s">
        <v>5197</v>
      </c>
      <c r="TJH1" s="1460" t="s">
        <v>5197</v>
      </c>
      <c r="TJI1" s="1460" t="s">
        <v>5197</v>
      </c>
      <c r="TJJ1" s="1460" t="s">
        <v>5197</v>
      </c>
      <c r="TJK1" s="1460" t="s">
        <v>5197</v>
      </c>
      <c r="TJL1" s="1460" t="s">
        <v>5197</v>
      </c>
      <c r="TJM1" s="1460" t="s">
        <v>5197</v>
      </c>
      <c r="TJN1" s="1460" t="s">
        <v>5197</v>
      </c>
      <c r="TJO1" s="1460" t="s">
        <v>5197</v>
      </c>
      <c r="TJP1" s="1460" t="s">
        <v>5197</v>
      </c>
      <c r="TJQ1" s="1460" t="s">
        <v>5197</v>
      </c>
      <c r="TJR1" s="1460" t="s">
        <v>5197</v>
      </c>
      <c r="TJS1" s="1460" t="s">
        <v>5197</v>
      </c>
      <c r="TJT1" s="1460" t="s">
        <v>5197</v>
      </c>
      <c r="TJU1" s="1460" t="s">
        <v>5197</v>
      </c>
      <c r="TJV1" s="1460" t="s">
        <v>5197</v>
      </c>
      <c r="TJW1" s="1460" t="s">
        <v>5197</v>
      </c>
      <c r="TJX1" s="1460" t="s">
        <v>5197</v>
      </c>
      <c r="TJY1" s="1460" t="s">
        <v>5197</v>
      </c>
      <c r="TJZ1" s="1460" t="s">
        <v>5197</v>
      </c>
      <c r="TKA1" s="1460" t="s">
        <v>5197</v>
      </c>
      <c r="TKB1" s="1460" t="s">
        <v>5197</v>
      </c>
      <c r="TKC1" s="1460" t="s">
        <v>5197</v>
      </c>
      <c r="TKD1" s="1460" t="s">
        <v>5197</v>
      </c>
      <c r="TKE1" s="1460" t="s">
        <v>5197</v>
      </c>
      <c r="TKF1" s="1460" t="s">
        <v>5197</v>
      </c>
      <c r="TKG1" s="1460" t="s">
        <v>5197</v>
      </c>
      <c r="TKH1" s="1460" t="s">
        <v>5197</v>
      </c>
      <c r="TKI1" s="1460" t="s">
        <v>5197</v>
      </c>
      <c r="TKJ1" s="1460" t="s">
        <v>5197</v>
      </c>
      <c r="TKK1" s="1460" t="s">
        <v>5197</v>
      </c>
      <c r="TKL1" s="1460" t="s">
        <v>5197</v>
      </c>
      <c r="TKM1" s="1460" t="s">
        <v>5197</v>
      </c>
      <c r="TKN1" s="1460" t="s">
        <v>5197</v>
      </c>
      <c r="TKO1" s="1460" t="s">
        <v>5197</v>
      </c>
      <c r="TKP1" s="1460" t="s">
        <v>5197</v>
      </c>
      <c r="TKQ1" s="1460" t="s">
        <v>5197</v>
      </c>
      <c r="TKR1" s="1460" t="s">
        <v>5197</v>
      </c>
      <c r="TKS1" s="1460" t="s">
        <v>5197</v>
      </c>
      <c r="TKT1" s="1460" t="s">
        <v>5197</v>
      </c>
      <c r="TKU1" s="1460" t="s">
        <v>5197</v>
      </c>
      <c r="TKV1" s="1460" t="s">
        <v>5197</v>
      </c>
      <c r="TKW1" s="1460" t="s">
        <v>5197</v>
      </c>
      <c r="TKX1" s="1460" t="s">
        <v>5197</v>
      </c>
      <c r="TKY1" s="1460" t="s">
        <v>5197</v>
      </c>
      <c r="TKZ1" s="1460" t="s">
        <v>5197</v>
      </c>
      <c r="TLA1" s="1460" t="s">
        <v>5197</v>
      </c>
      <c r="TLB1" s="1460" t="s">
        <v>5197</v>
      </c>
      <c r="TLC1" s="1460" t="s">
        <v>5197</v>
      </c>
      <c r="TLD1" s="1460" t="s">
        <v>5197</v>
      </c>
      <c r="TLE1" s="1460" t="s">
        <v>5197</v>
      </c>
      <c r="TLF1" s="1460" t="s">
        <v>5197</v>
      </c>
      <c r="TLG1" s="1460" t="s">
        <v>5197</v>
      </c>
      <c r="TLH1" s="1460" t="s">
        <v>5197</v>
      </c>
      <c r="TLI1" s="1460" t="s">
        <v>5197</v>
      </c>
      <c r="TLJ1" s="1460" t="s">
        <v>5197</v>
      </c>
      <c r="TLK1" s="1460" t="s">
        <v>5197</v>
      </c>
      <c r="TLL1" s="1460" t="s">
        <v>5197</v>
      </c>
      <c r="TLM1" s="1460" t="s">
        <v>5197</v>
      </c>
      <c r="TLN1" s="1460" t="s">
        <v>5197</v>
      </c>
      <c r="TLO1" s="1460" t="s">
        <v>5197</v>
      </c>
      <c r="TLP1" s="1460" t="s">
        <v>5197</v>
      </c>
      <c r="TLQ1" s="1460" t="s">
        <v>5197</v>
      </c>
      <c r="TLR1" s="1460" t="s">
        <v>5197</v>
      </c>
      <c r="TLS1" s="1460" t="s">
        <v>5197</v>
      </c>
      <c r="TLT1" s="1460" t="s">
        <v>5197</v>
      </c>
      <c r="TLU1" s="1460" t="s">
        <v>5197</v>
      </c>
      <c r="TLV1" s="1460" t="s">
        <v>5197</v>
      </c>
      <c r="TLW1" s="1460" t="s">
        <v>5197</v>
      </c>
      <c r="TLX1" s="1460" t="s">
        <v>5197</v>
      </c>
      <c r="TLY1" s="1460" t="s">
        <v>5197</v>
      </c>
      <c r="TLZ1" s="1460" t="s">
        <v>5197</v>
      </c>
      <c r="TMA1" s="1460" t="s">
        <v>5197</v>
      </c>
      <c r="TMB1" s="1460" t="s">
        <v>5197</v>
      </c>
      <c r="TMC1" s="1460" t="s">
        <v>5197</v>
      </c>
      <c r="TMD1" s="1460" t="s">
        <v>5197</v>
      </c>
      <c r="TME1" s="1460" t="s">
        <v>5197</v>
      </c>
      <c r="TMF1" s="1460" t="s">
        <v>5197</v>
      </c>
      <c r="TMG1" s="1460" t="s">
        <v>5197</v>
      </c>
      <c r="TMH1" s="1460" t="s">
        <v>5197</v>
      </c>
      <c r="TMI1" s="1460" t="s">
        <v>5197</v>
      </c>
      <c r="TMJ1" s="1460" t="s">
        <v>5197</v>
      </c>
      <c r="TMK1" s="1460" t="s">
        <v>5197</v>
      </c>
      <c r="TML1" s="1460" t="s">
        <v>5197</v>
      </c>
      <c r="TMM1" s="1460" t="s">
        <v>5197</v>
      </c>
      <c r="TMN1" s="1460" t="s">
        <v>5197</v>
      </c>
      <c r="TMO1" s="1460" t="s">
        <v>5197</v>
      </c>
      <c r="TMP1" s="1460" t="s">
        <v>5197</v>
      </c>
      <c r="TMQ1" s="1460" t="s">
        <v>5197</v>
      </c>
      <c r="TMR1" s="1460" t="s">
        <v>5197</v>
      </c>
      <c r="TMS1" s="1460" t="s">
        <v>5197</v>
      </c>
      <c r="TMT1" s="1460" t="s">
        <v>5197</v>
      </c>
      <c r="TMU1" s="1460" t="s">
        <v>5197</v>
      </c>
      <c r="TMV1" s="1460" t="s">
        <v>5197</v>
      </c>
      <c r="TMW1" s="1460" t="s">
        <v>5197</v>
      </c>
      <c r="TMX1" s="1460" t="s">
        <v>5197</v>
      </c>
      <c r="TMY1" s="1460" t="s">
        <v>5197</v>
      </c>
      <c r="TMZ1" s="1460" t="s">
        <v>5197</v>
      </c>
      <c r="TNA1" s="1460" t="s">
        <v>5197</v>
      </c>
      <c r="TNB1" s="1460" t="s">
        <v>5197</v>
      </c>
      <c r="TNC1" s="1460" t="s">
        <v>5197</v>
      </c>
      <c r="TND1" s="1460" t="s">
        <v>5197</v>
      </c>
      <c r="TNE1" s="1460" t="s">
        <v>5197</v>
      </c>
      <c r="TNF1" s="1460" t="s">
        <v>5197</v>
      </c>
      <c r="TNG1" s="1460" t="s">
        <v>5197</v>
      </c>
      <c r="TNH1" s="1460" t="s">
        <v>5197</v>
      </c>
      <c r="TNI1" s="1460" t="s">
        <v>5197</v>
      </c>
      <c r="TNJ1" s="1460" t="s">
        <v>5197</v>
      </c>
      <c r="TNK1" s="1460" t="s">
        <v>5197</v>
      </c>
      <c r="TNL1" s="1460" t="s">
        <v>5197</v>
      </c>
      <c r="TNM1" s="1460" t="s">
        <v>5197</v>
      </c>
      <c r="TNN1" s="1460" t="s">
        <v>5197</v>
      </c>
      <c r="TNO1" s="1460" t="s">
        <v>5197</v>
      </c>
      <c r="TNP1" s="1460" t="s">
        <v>5197</v>
      </c>
      <c r="TNQ1" s="1460" t="s">
        <v>5197</v>
      </c>
      <c r="TNR1" s="1460" t="s">
        <v>5197</v>
      </c>
      <c r="TNS1" s="1460" t="s">
        <v>5197</v>
      </c>
      <c r="TNT1" s="1460" t="s">
        <v>5197</v>
      </c>
      <c r="TNU1" s="1460" t="s">
        <v>5197</v>
      </c>
      <c r="TNV1" s="1460" t="s">
        <v>5197</v>
      </c>
      <c r="TNW1" s="1460" t="s">
        <v>5197</v>
      </c>
      <c r="TNX1" s="1460" t="s">
        <v>5197</v>
      </c>
      <c r="TNY1" s="1460" t="s">
        <v>5197</v>
      </c>
      <c r="TNZ1" s="1460" t="s">
        <v>5197</v>
      </c>
      <c r="TOA1" s="1460" t="s">
        <v>5197</v>
      </c>
      <c r="TOB1" s="1460" t="s">
        <v>5197</v>
      </c>
      <c r="TOC1" s="1460" t="s">
        <v>5197</v>
      </c>
      <c r="TOD1" s="1460" t="s">
        <v>5197</v>
      </c>
      <c r="TOE1" s="1460" t="s">
        <v>5197</v>
      </c>
      <c r="TOF1" s="1460" t="s">
        <v>5197</v>
      </c>
      <c r="TOG1" s="1460" t="s">
        <v>5197</v>
      </c>
      <c r="TOH1" s="1460" t="s">
        <v>5197</v>
      </c>
      <c r="TOI1" s="1460" t="s">
        <v>5197</v>
      </c>
      <c r="TOJ1" s="1460" t="s">
        <v>5197</v>
      </c>
      <c r="TOK1" s="1460" t="s">
        <v>5197</v>
      </c>
      <c r="TOL1" s="1460" t="s">
        <v>5197</v>
      </c>
      <c r="TOM1" s="1460" t="s">
        <v>5197</v>
      </c>
      <c r="TON1" s="1460" t="s">
        <v>5197</v>
      </c>
      <c r="TOO1" s="1460" t="s">
        <v>5197</v>
      </c>
      <c r="TOP1" s="1460" t="s">
        <v>5197</v>
      </c>
      <c r="TOQ1" s="1460" t="s">
        <v>5197</v>
      </c>
      <c r="TOR1" s="1460" t="s">
        <v>5197</v>
      </c>
      <c r="TOS1" s="1460" t="s">
        <v>5197</v>
      </c>
      <c r="TOT1" s="1460" t="s">
        <v>5197</v>
      </c>
      <c r="TOU1" s="1460" t="s">
        <v>5197</v>
      </c>
      <c r="TOV1" s="1460" t="s">
        <v>5197</v>
      </c>
      <c r="TOW1" s="1460" t="s">
        <v>5197</v>
      </c>
      <c r="TOX1" s="1460" t="s">
        <v>5197</v>
      </c>
      <c r="TOY1" s="1460" t="s">
        <v>5197</v>
      </c>
      <c r="TOZ1" s="1460" t="s">
        <v>5197</v>
      </c>
      <c r="TPA1" s="1460" t="s">
        <v>5197</v>
      </c>
      <c r="TPB1" s="1460" t="s">
        <v>5197</v>
      </c>
      <c r="TPC1" s="1460" t="s">
        <v>5197</v>
      </c>
      <c r="TPD1" s="1460" t="s">
        <v>5197</v>
      </c>
      <c r="TPE1" s="1460" t="s">
        <v>5197</v>
      </c>
      <c r="TPF1" s="1460" t="s">
        <v>5197</v>
      </c>
      <c r="TPG1" s="1460" t="s">
        <v>5197</v>
      </c>
      <c r="TPH1" s="1460" t="s">
        <v>5197</v>
      </c>
      <c r="TPI1" s="1460" t="s">
        <v>5197</v>
      </c>
      <c r="TPJ1" s="1460" t="s">
        <v>5197</v>
      </c>
      <c r="TPK1" s="1460" t="s">
        <v>5197</v>
      </c>
      <c r="TPL1" s="1460" t="s">
        <v>5197</v>
      </c>
      <c r="TPM1" s="1460" t="s">
        <v>5197</v>
      </c>
      <c r="TPN1" s="1460" t="s">
        <v>5197</v>
      </c>
      <c r="TPO1" s="1460" t="s">
        <v>5197</v>
      </c>
      <c r="TPP1" s="1460" t="s">
        <v>5197</v>
      </c>
      <c r="TPQ1" s="1460" t="s">
        <v>5197</v>
      </c>
      <c r="TPR1" s="1460" t="s">
        <v>5197</v>
      </c>
      <c r="TPS1" s="1460" t="s">
        <v>5197</v>
      </c>
      <c r="TPT1" s="1460" t="s">
        <v>5197</v>
      </c>
      <c r="TPU1" s="1460" t="s">
        <v>5197</v>
      </c>
      <c r="TPV1" s="1460" t="s">
        <v>5197</v>
      </c>
      <c r="TPW1" s="1460" t="s">
        <v>5197</v>
      </c>
      <c r="TPX1" s="1460" t="s">
        <v>5197</v>
      </c>
      <c r="TPY1" s="1460" t="s">
        <v>5197</v>
      </c>
      <c r="TPZ1" s="1460" t="s">
        <v>5197</v>
      </c>
      <c r="TQA1" s="1460" t="s">
        <v>5197</v>
      </c>
      <c r="TQB1" s="1460" t="s">
        <v>5197</v>
      </c>
      <c r="TQC1" s="1460" t="s">
        <v>5197</v>
      </c>
      <c r="TQD1" s="1460" t="s">
        <v>5197</v>
      </c>
      <c r="TQE1" s="1460" t="s">
        <v>5197</v>
      </c>
      <c r="TQF1" s="1460" t="s">
        <v>5197</v>
      </c>
      <c r="TQG1" s="1460" t="s">
        <v>5197</v>
      </c>
      <c r="TQH1" s="1460" t="s">
        <v>5197</v>
      </c>
      <c r="TQI1" s="1460" t="s">
        <v>5197</v>
      </c>
      <c r="TQJ1" s="1460" t="s">
        <v>5197</v>
      </c>
      <c r="TQK1" s="1460" t="s">
        <v>5197</v>
      </c>
      <c r="TQL1" s="1460" t="s">
        <v>5197</v>
      </c>
      <c r="TQM1" s="1460" t="s">
        <v>5197</v>
      </c>
      <c r="TQN1" s="1460" t="s">
        <v>5197</v>
      </c>
      <c r="TQO1" s="1460" t="s">
        <v>5197</v>
      </c>
      <c r="TQP1" s="1460" t="s">
        <v>5197</v>
      </c>
      <c r="TQQ1" s="1460" t="s">
        <v>5197</v>
      </c>
      <c r="TQR1" s="1460" t="s">
        <v>5197</v>
      </c>
      <c r="TQS1" s="1460" t="s">
        <v>5197</v>
      </c>
      <c r="TQT1" s="1460" t="s">
        <v>5197</v>
      </c>
      <c r="TQU1" s="1460" t="s">
        <v>5197</v>
      </c>
      <c r="TQV1" s="1460" t="s">
        <v>5197</v>
      </c>
      <c r="TQW1" s="1460" t="s">
        <v>5197</v>
      </c>
      <c r="TQX1" s="1460" t="s">
        <v>5197</v>
      </c>
      <c r="TQY1" s="1460" t="s">
        <v>5197</v>
      </c>
      <c r="TQZ1" s="1460" t="s">
        <v>5197</v>
      </c>
      <c r="TRA1" s="1460" t="s">
        <v>5197</v>
      </c>
      <c r="TRB1" s="1460" t="s">
        <v>5197</v>
      </c>
      <c r="TRC1" s="1460" t="s">
        <v>5197</v>
      </c>
      <c r="TRD1" s="1460" t="s">
        <v>5197</v>
      </c>
      <c r="TRE1" s="1460" t="s">
        <v>5197</v>
      </c>
      <c r="TRF1" s="1460" t="s">
        <v>5197</v>
      </c>
      <c r="TRG1" s="1460" t="s">
        <v>5197</v>
      </c>
      <c r="TRH1" s="1460" t="s">
        <v>5197</v>
      </c>
      <c r="TRI1" s="1460" t="s">
        <v>5197</v>
      </c>
      <c r="TRJ1" s="1460" t="s">
        <v>5197</v>
      </c>
      <c r="TRK1" s="1460" t="s">
        <v>5197</v>
      </c>
      <c r="TRL1" s="1460" t="s">
        <v>5197</v>
      </c>
      <c r="TRM1" s="1460" t="s">
        <v>5197</v>
      </c>
      <c r="TRN1" s="1460" t="s">
        <v>5197</v>
      </c>
      <c r="TRO1" s="1460" t="s">
        <v>5197</v>
      </c>
      <c r="TRP1" s="1460" t="s">
        <v>5197</v>
      </c>
      <c r="TRQ1" s="1460" t="s">
        <v>5197</v>
      </c>
      <c r="TRR1" s="1460" t="s">
        <v>5197</v>
      </c>
      <c r="TRS1" s="1460" t="s">
        <v>5197</v>
      </c>
      <c r="TRT1" s="1460" t="s">
        <v>5197</v>
      </c>
      <c r="TRU1" s="1460" t="s">
        <v>5197</v>
      </c>
      <c r="TRV1" s="1460" t="s">
        <v>5197</v>
      </c>
      <c r="TRW1" s="1460" t="s">
        <v>5197</v>
      </c>
      <c r="TRX1" s="1460" t="s">
        <v>5197</v>
      </c>
      <c r="TRY1" s="1460" t="s">
        <v>5197</v>
      </c>
      <c r="TRZ1" s="1460" t="s">
        <v>5197</v>
      </c>
      <c r="TSA1" s="1460" t="s">
        <v>5197</v>
      </c>
      <c r="TSB1" s="1460" t="s">
        <v>5197</v>
      </c>
      <c r="TSC1" s="1460" t="s">
        <v>5197</v>
      </c>
      <c r="TSD1" s="1460" t="s">
        <v>5197</v>
      </c>
      <c r="TSE1" s="1460" t="s">
        <v>5197</v>
      </c>
      <c r="TSF1" s="1460" t="s">
        <v>5197</v>
      </c>
      <c r="TSG1" s="1460" t="s">
        <v>5197</v>
      </c>
      <c r="TSH1" s="1460" t="s">
        <v>5197</v>
      </c>
      <c r="TSI1" s="1460" t="s">
        <v>5197</v>
      </c>
      <c r="TSJ1" s="1460" t="s">
        <v>5197</v>
      </c>
      <c r="TSK1" s="1460" t="s">
        <v>5197</v>
      </c>
      <c r="TSL1" s="1460" t="s">
        <v>5197</v>
      </c>
      <c r="TSM1" s="1460" t="s">
        <v>5197</v>
      </c>
      <c r="TSN1" s="1460" t="s">
        <v>5197</v>
      </c>
      <c r="TSO1" s="1460" t="s">
        <v>5197</v>
      </c>
      <c r="TSP1" s="1460" t="s">
        <v>5197</v>
      </c>
      <c r="TSQ1" s="1460" t="s">
        <v>5197</v>
      </c>
      <c r="TSR1" s="1460" t="s">
        <v>5197</v>
      </c>
      <c r="TSS1" s="1460" t="s">
        <v>5197</v>
      </c>
      <c r="TST1" s="1460" t="s">
        <v>5197</v>
      </c>
      <c r="TSU1" s="1460" t="s">
        <v>5197</v>
      </c>
      <c r="TSV1" s="1460" t="s">
        <v>5197</v>
      </c>
      <c r="TSW1" s="1460" t="s">
        <v>5197</v>
      </c>
      <c r="TSX1" s="1460" t="s">
        <v>5197</v>
      </c>
      <c r="TSY1" s="1460" t="s">
        <v>5197</v>
      </c>
      <c r="TSZ1" s="1460" t="s">
        <v>5197</v>
      </c>
      <c r="TTA1" s="1460" t="s">
        <v>5197</v>
      </c>
      <c r="TTB1" s="1460" t="s">
        <v>5197</v>
      </c>
      <c r="TTC1" s="1460" t="s">
        <v>5197</v>
      </c>
      <c r="TTD1" s="1460" t="s">
        <v>5197</v>
      </c>
      <c r="TTE1" s="1460" t="s">
        <v>5197</v>
      </c>
      <c r="TTF1" s="1460" t="s">
        <v>5197</v>
      </c>
      <c r="TTG1" s="1460" t="s">
        <v>5197</v>
      </c>
      <c r="TTH1" s="1460" t="s">
        <v>5197</v>
      </c>
      <c r="TTI1" s="1460" t="s">
        <v>5197</v>
      </c>
      <c r="TTJ1" s="1460" t="s">
        <v>5197</v>
      </c>
      <c r="TTK1" s="1460" t="s">
        <v>5197</v>
      </c>
      <c r="TTL1" s="1460" t="s">
        <v>5197</v>
      </c>
      <c r="TTM1" s="1460" t="s">
        <v>5197</v>
      </c>
      <c r="TTN1" s="1460" t="s">
        <v>5197</v>
      </c>
      <c r="TTO1" s="1460" t="s">
        <v>5197</v>
      </c>
      <c r="TTP1" s="1460" t="s">
        <v>5197</v>
      </c>
      <c r="TTQ1" s="1460" t="s">
        <v>5197</v>
      </c>
      <c r="TTR1" s="1460" t="s">
        <v>5197</v>
      </c>
      <c r="TTS1" s="1460" t="s">
        <v>5197</v>
      </c>
      <c r="TTT1" s="1460" t="s">
        <v>5197</v>
      </c>
      <c r="TTU1" s="1460" t="s">
        <v>5197</v>
      </c>
      <c r="TTV1" s="1460" t="s">
        <v>5197</v>
      </c>
      <c r="TTW1" s="1460" t="s">
        <v>5197</v>
      </c>
      <c r="TTX1" s="1460" t="s">
        <v>5197</v>
      </c>
      <c r="TTY1" s="1460" t="s">
        <v>5197</v>
      </c>
      <c r="TTZ1" s="1460" t="s">
        <v>5197</v>
      </c>
      <c r="TUA1" s="1460" t="s">
        <v>5197</v>
      </c>
      <c r="TUB1" s="1460" t="s">
        <v>5197</v>
      </c>
      <c r="TUC1" s="1460" t="s">
        <v>5197</v>
      </c>
      <c r="TUD1" s="1460" t="s">
        <v>5197</v>
      </c>
      <c r="TUE1" s="1460" t="s">
        <v>5197</v>
      </c>
      <c r="TUF1" s="1460" t="s">
        <v>5197</v>
      </c>
      <c r="TUG1" s="1460" t="s">
        <v>5197</v>
      </c>
      <c r="TUH1" s="1460" t="s">
        <v>5197</v>
      </c>
      <c r="TUI1" s="1460" t="s">
        <v>5197</v>
      </c>
      <c r="TUJ1" s="1460" t="s">
        <v>5197</v>
      </c>
      <c r="TUK1" s="1460" t="s">
        <v>5197</v>
      </c>
      <c r="TUL1" s="1460" t="s">
        <v>5197</v>
      </c>
      <c r="TUM1" s="1460" t="s">
        <v>5197</v>
      </c>
      <c r="TUN1" s="1460" t="s">
        <v>5197</v>
      </c>
      <c r="TUO1" s="1460" t="s">
        <v>5197</v>
      </c>
      <c r="TUP1" s="1460" t="s">
        <v>5197</v>
      </c>
      <c r="TUQ1" s="1460" t="s">
        <v>5197</v>
      </c>
      <c r="TUR1" s="1460" t="s">
        <v>5197</v>
      </c>
      <c r="TUS1" s="1460" t="s">
        <v>5197</v>
      </c>
      <c r="TUT1" s="1460" t="s">
        <v>5197</v>
      </c>
      <c r="TUU1" s="1460" t="s">
        <v>5197</v>
      </c>
      <c r="TUV1" s="1460" t="s">
        <v>5197</v>
      </c>
      <c r="TUW1" s="1460" t="s">
        <v>5197</v>
      </c>
      <c r="TUX1" s="1460" t="s">
        <v>5197</v>
      </c>
      <c r="TUY1" s="1460" t="s">
        <v>5197</v>
      </c>
      <c r="TUZ1" s="1460" t="s">
        <v>5197</v>
      </c>
      <c r="TVA1" s="1460" t="s">
        <v>5197</v>
      </c>
      <c r="TVB1" s="1460" t="s">
        <v>5197</v>
      </c>
      <c r="TVC1" s="1460" t="s">
        <v>5197</v>
      </c>
      <c r="TVD1" s="1460" t="s">
        <v>5197</v>
      </c>
      <c r="TVE1" s="1460" t="s">
        <v>5197</v>
      </c>
      <c r="TVF1" s="1460" t="s">
        <v>5197</v>
      </c>
      <c r="TVG1" s="1460" t="s">
        <v>5197</v>
      </c>
      <c r="TVH1" s="1460" t="s">
        <v>5197</v>
      </c>
      <c r="TVI1" s="1460" t="s">
        <v>5197</v>
      </c>
      <c r="TVJ1" s="1460" t="s">
        <v>5197</v>
      </c>
      <c r="TVK1" s="1460" t="s">
        <v>5197</v>
      </c>
      <c r="TVL1" s="1460" t="s">
        <v>5197</v>
      </c>
      <c r="TVM1" s="1460" t="s">
        <v>5197</v>
      </c>
      <c r="TVN1" s="1460" t="s">
        <v>5197</v>
      </c>
      <c r="TVO1" s="1460" t="s">
        <v>5197</v>
      </c>
      <c r="TVP1" s="1460" t="s">
        <v>5197</v>
      </c>
      <c r="TVQ1" s="1460" t="s">
        <v>5197</v>
      </c>
      <c r="TVR1" s="1460" t="s">
        <v>5197</v>
      </c>
      <c r="TVS1" s="1460" t="s">
        <v>5197</v>
      </c>
      <c r="TVT1" s="1460" t="s">
        <v>5197</v>
      </c>
      <c r="TVU1" s="1460" t="s">
        <v>5197</v>
      </c>
      <c r="TVV1" s="1460" t="s">
        <v>5197</v>
      </c>
      <c r="TVW1" s="1460" t="s">
        <v>5197</v>
      </c>
      <c r="TVX1" s="1460" t="s">
        <v>5197</v>
      </c>
      <c r="TVY1" s="1460" t="s">
        <v>5197</v>
      </c>
      <c r="TVZ1" s="1460" t="s">
        <v>5197</v>
      </c>
      <c r="TWA1" s="1460" t="s">
        <v>5197</v>
      </c>
      <c r="TWB1" s="1460" t="s">
        <v>5197</v>
      </c>
      <c r="TWC1" s="1460" t="s">
        <v>5197</v>
      </c>
      <c r="TWD1" s="1460" t="s">
        <v>5197</v>
      </c>
      <c r="TWE1" s="1460" t="s">
        <v>5197</v>
      </c>
      <c r="TWF1" s="1460" t="s">
        <v>5197</v>
      </c>
      <c r="TWG1" s="1460" t="s">
        <v>5197</v>
      </c>
      <c r="TWH1" s="1460" t="s">
        <v>5197</v>
      </c>
      <c r="TWI1" s="1460" t="s">
        <v>5197</v>
      </c>
      <c r="TWJ1" s="1460" t="s">
        <v>5197</v>
      </c>
      <c r="TWK1" s="1460" t="s">
        <v>5197</v>
      </c>
      <c r="TWL1" s="1460" t="s">
        <v>5197</v>
      </c>
      <c r="TWM1" s="1460" t="s">
        <v>5197</v>
      </c>
      <c r="TWN1" s="1460" t="s">
        <v>5197</v>
      </c>
      <c r="TWO1" s="1460" t="s">
        <v>5197</v>
      </c>
      <c r="TWP1" s="1460" t="s">
        <v>5197</v>
      </c>
      <c r="TWQ1" s="1460" t="s">
        <v>5197</v>
      </c>
      <c r="TWR1" s="1460" t="s">
        <v>5197</v>
      </c>
      <c r="TWS1" s="1460" t="s">
        <v>5197</v>
      </c>
      <c r="TWT1" s="1460" t="s">
        <v>5197</v>
      </c>
      <c r="TWU1" s="1460" t="s">
        <v>5197</v>
      </c>
      <c r="TWV1" s="1460" t="s">
        <v>5197</v>
      </c>
      <c r="TWW1" s="1460" t="s">
        <v>5197</v>
      </c>
      <c r="TWX1" s="1460" t="s">
        <v>5197</v>
      </c>
      <c r="TWY1" s="1460" t="s">
        <v>5197</v>
      </c>
      <c r="TWZ1" s="1460" t="s">
        <v>5197</v>
      </c>
      <c r="TXA1" s="1460" t="s">
        <v>5197</v>
      </c>
      <c r="TXB1" s="1460" t="s">
        <v>5197</v>
      </c>
      <c r="TXC1" s="1460" t="s">
        <v>5197</v>
      </c>
      <c r="TXD1" s="1460" t="s">
        <v>5197</v>
      </c>
      <c r="TXE1" s="1460" t="s">
        <v>5197</v>
      </c>
      <c r="TXF1" s="1460" t="s">
        <v>5197</v>
      </c>
      <c r="TXG1" s="1460" t="s">
        <v>5197</v>
      </c>
      <c r="TXH1" s="1460" t="s">
        <v>5197</v>
      </c>
      <c r="TXI1" s="1460" t="s">
        <v>5197</v>
      </c>
      <c r="TXJ1" s="1460" t="s">
        <v>5197</v>
      </c>
      <c r="TXK1" s="1460" t="s">
        <v>5197</v>
      </c>
      <c r="TXL1" s="1460" t="s">
        <v>5197</v>
      </c>
      <c r="TXM1" s="1460" t="s">
        <v>5197</v>
      </c>
      <c r="TXN1" s="1460" t="s">
        <v>5197</v>
      </c>
      <c r="TXO1" s="1460" t="s">
        <v>5197</v>
      </c>
      <c r="TXP1" s="1460" t="s">
        <v>5197</v>
      </c>
      <c r="TXQ1" s="1460" t="s">
        <v>5197</v>
      </c>
      <c r="TXR1" s="1460" t="s">
        <v>5197</v>
      </c>
      <c r="TXS1" s="1460" t="s">
        <v>5197</v>
      </c>
      <c r="TXT1" s="1460" t="s">
        <v>5197</v>
      </c>
      <c r="TXU1" s="1460" t="s">
        <v>5197</v>
      </c>
      <c r="TXV1" s="1460" t="s">
        <v>5197</v>
      </c>
      <c r="TXW1" s="1460" t="s">
        <v>5197</v>
      </c>
      <c r="TXX1" s="1460" t="s">
        <v>5197</v>
      </c>
      <c r="TXY1" s="1460" t="s">
        <v>5197</v>
      </c>
      <c r="TXZ1" s="1460" t="s">
        <v>5197</v>
      </c>
      <c r="TYA1" s="1460" t="s">
        <v>5197</v>
      </c>
      <c r="TYB1" s="1460" t="s">
        <v>5197</v>
      </c>
      <c r="TYC1" s="1460" t="s">
        <v>5197</v>
      </c>
      <c r="TYD1" s="1460" t="s">
        <v>5197</v>
      </c>
      <c r="TYE1" s="1460" t="s">
        <v>5197</v>
      </c>
      <c r="TYF1" s="1460" t="s">
        <v>5197</v>
      </c>
      <c r="TYG1" s="1460" t="s">
        <v>5197</v>
      </c>
      <c r="TYH1" s="1460" t="s">
        <v>5197</v>
      </c>
      <c r="TYI1" s="1460" t="s">
        <v>5197</v>
      </c>
      <c r="TYJ1" s="1460" t="s">
        <v>5197</v>
      </c>
      <c r="TYK1" s="1460" t="s">
        <v>5197</v>
      </c>
      <c r="TYL1" s="1460" t="s">
        <v>5197</v>
      </c>
      <c r="TYM1" s="1460" t="s">
        <v>5197</v>
      </c>
      <c r="TYN1" s="1460" t="s">
        <v>5197</v>
      </c>
      <c r="TYO1" s="1460" t="s">
        <v>5197</v>
      </c>
      <c r="TYP1" s="1460" t="s">
        <v>5197</v>
      </c>
      <c r="TYQ1" s="1460" t="s">
        <v>5197</v>
      </c>
      <c r="TYR1" s="1460" t="s">
        <v>5197</v>
      </c>
      <c r="TYS1" s="1460" t="s">
        <v>5197</v>
      </c>
      <c r="TYT1" s="1460" t="s">
        <v>5197</v>
      </c>
      <c r="TYU1" s="1460" t="s">
        <v>5197</v>
      </c>
      <c r="TYV1" s="1460" t="s">
        <v>5197</v>
      </c>
      <c r="TYW1" s="1460" t="s">
        <v>5197</v>
      </c>
      <c r="TYX1" s="1460" t="s">
        <v>5197</v>
      </c>
      <c r="TYY1" s="1460" t="s">
        <v>5197</v>
      </c>
      <c r="TYZ1" s="1460" t="s">
        <v>5197</v>
      </c>
      <c r="TZA1" s="1460" t="s">
        <v>5197</v>
      </c>
      <c r="TZB1" s="1460" t="s">
        <v>5197</v>
      </c>
      <c r="TZC1" s="1460" t="s">
        <v>5197</v>
      </c>
      <c r="TZD1" s="1460" t="s">
        <v>5197</v>
      </c>
      <c r="TZE1" s="1460" t="s">
        <v>5197</v>
      </c>
      <c r="TZF1" s="1460" t="s">
        <v>5197</v>
      </c>
      <c r="TZG1" s="1460" t="s">
        <v>5197</v>
      </c>
      <c r="TZH1" s="1460" t="s">
        <v>5197</v>
      </c>
      <c r="TZI1" s="1460" t="s">
        <v>5197</v>
      </c>
      <c r="TZJ1" s="1460" t="s">
        <v>5197</v>
      </c>
      <c r="TZK1" s="1460" t="s">
        <v>5197</v>
      </c>
      <c r="TZL1" s="1460" t="s">
        <v>5197</v>
      </c>
      <c r="TZM1" s="1460" t="s">
        <v>5197</v>
      </c>
      <c r="TZN1" s="1460" t="s">
        <v>5197</v>
      </c>
      <c r="TZO1" s="1460" t="s">
        <v>5197</v>
      </c>
      <c r="TZP1" s="1460" t="s">
        <v>5197</v>
      </c>
      <c r="TZQ1" s="1460" t="s">
        <v>5197</v>
      </c>
      <c r="TZR1" s="1460" t="s">
        <v>5197</v>
      </c>
      <c r="TZS1" s="1460" t="s">
        <v>5197</v>
      </c>
      <c r="TZT1" s="1460" t="s">
        <v>5197</v>
      </c>
      <c r="TZU1" s="1460" t="s">
        <v>5197</v>
      </c>
      <c r="TZV1" s="1460" t="s">
        <v>5197</v>
      </c>
      <c r="TZW1" s="1460" t="s">
        <v>5197</v>
      </c>
      <c r="TZX1" s="1460" t="s">
        <v>5197</v>
      </c>
      <c r="TZY1" s="1460" t="s">
        <v>5197</v>
      </c>
      <c r="TZZ1" s="1460" t="s">
        <v>5197</v>
      </c>
      <c r="UAA1" s="1460" t="s">
        <v>5197</v>
      </c>
      <c r="UAB1" s="1460" t="s">
        <v>5197</v>
      </c>
      <c r="UAC1" s="1460" t="s">
        <v>5197</v>
      </c>
      <c r="UAD1" s="1460" t="s">
        <v>5197</v>
      </c>
      <c r="UAE1" s="1460" t="s">
        <v>5197</v>
      </c>
      <c r="UAF1" s="1460" t="s">
        <v>5197</v>
      </c>
      <c r="UAG1" s="1460" t="s">
        <v>5197</v>
      </c>
      <c r="UAH1" s="1460" t="s">
        <v>5197</v>
      </c>
      <c r="UAI1" s="1460" t="s">
        <v>5197</v>
      </c>
      <c r="UAJ1" s="1460" t="s">
        <v>5197</v>
      </c>
      <c r="UAK1" s="1460" t="s">
        <v>5197</v>
      </c>
      <c r="UAL1" s="1460" t="s">
        <v>5197</v>
      </c>
      <c r="UAM1" s="1460" t="s">
        <v>5197</v>
      </c>
      <c r="UAN1" s="1460" t="s">
        <v>5197</v>
      </c>
      <c r="UAO1" s="1460" t="s">
        <v>5197</v>
      </c>
      <c r="UAP1" s="1460" t="s">
        <v>5197</v>
      </c>
      <c r="UAQ1" s="1460" t="s">
        <v>5197</v>
      </c>
      <c r="UAR1" s="1460" t="s">
        <v>5197</v>
      </c>
      <c r="UAS1" s="1460" t="s">
        <v>5197</v>
      </c>
      <c r="UAT1" s="1460" t="s">
        <v>5197</v>
      </c>
      <c r="UAU1" s="1460" t="s">
        <v>5197</v>
      </c>
      <c r="UAV1" s="1460" t="s">
        <v>5197</v>
      </c>
      <c r="UAW1" s="1460" t="s">
        <v>5197</v>
      </c>
      <c r="UAX1" s="1460" t="s">
        <v>5197</v>
      </c>
      <c r="UAY1" s="1460" t="s">
        <v>5197</v>
      </c>
      <c r="UAZ1" s="1460" t="s">
        <v>5197</v>
      </c>
      <c r="UBA1" s="1460" t="s">
        <v>5197</v>
      </c>
      <c r="UBB1" s="1460" t="s">
        <v>5197</v>
      </c>
      <c r="UBC1" s="1460" t="s">
        <v>5197</v>
      </c>
      <c r="UBD1" s="1460" t="s">
        <v>5197</v>
      </c>
      <c r="UBE1" s="1460" t="s">
        <v>5197</v>
      </c>
      <c r="UBF1" s="1460" t="s">
        <v>5197</v>
      </c>
      <c r="UBG1" s="1460" t="s">
        <v>5197</v>
      </c>
      <c r="UBH1" s="1460" t="s">
        <v>5197</v>
      </c>
      <c r="UBI1" s="1460" t="s">
        <v>5197</v>
      </c>
      <c r="UBJ1" s="1460" t="s">
        <v>5197</v>
      </c>
      <c r="UBK1" s="1460" t="s">
        <v>5197</v>
      </c>
      <c r="UBL1" s="1460" t="s">
        <v>5197</v>
      </c>
      <c r="UBM1" s="1460" t="s">
        <v>5197</v>
      </c>
      <c r="UBN1" s="1460" t="s">
        <v>5197</v>
      </c>
      <c r="UBO1" s="1460" t="s">
        <v>5197</v>
      </c>
      <c r="UBP1" s="1460" t="s">
        <v>5197</v>
      </c>
      <c r="UBQ1" s="1460" t="s">
        <v>5197</v>
      </c>
      <c r="UBR1" s="1460" t="s">
        <v>5197</v>
      </c>
      <c r="UBS1" s="1460" t="s">
        <v>5197</v>
      </c>
      <c r="UBT1" s="1460" t="s">
        <v>5197</v>
      </c>
      <c r="UBU1" s="1460" t="s">
        <v>5197</v>
      </c>
      <c r="UBV1" s="1460" t="s">
        <v>5197</v>
      </c>
      <c r="UBW1" s="1460" t="s">
        <v>5197</v>
      </c>
      <c r="UBX1" s="1460" t="s">
        <v>5197</v>
      </c>
      <c r="UBY1" s="1460" t="s">
        <v>5197</v>
      </c>
      <c r="UBZ1" s="1460" t="s">
        <v>5197</v>
      </c>
      <c r="UCA1" s="1460" t="s">
        <v>5197</v>
      </c>
      <c r="UCB1" s="1460" t="s">
        <v>5197</v>
      </c>
      <c r="UCC1" s="1460" t="s">
        <v>5197</v>
      </c>
      <c r="UCD1" s="1460" t="s">
        <v>5197</v>
      </c>
      <c r="UCE1" s="1460" t="s">
        <v>5197</v>
      </c>
      <c r="UCF1" s="1460" t="s">
        <v>5197</v>
      </c>
      <c r="UCG1" s="1460" t="s">
        <v>5197</v>
      </c>
      <c r="UCH1" s="1460" t="s">
        <v>5197</v>
      </c>
      <c r="UCI1" s="1460" t="s">
        <v>5197</v>
      </c>
      <c r="UCJ1" s="1460" t="s">
        <v>5197</v>
      </c>
      <c r="UCK1" s="1460" t="s">
        <v>5197</v>
      </c>
      <c r="UCL1" s="1460" t="s">
        <v>5197</v>
      </c>
      <c r="UCM1" s="1460" t="s">
        <v>5197</v>
      </c>
      <c r="UCN1" s="1460" t="s">
        <v>5197</v>
      </c>
      <c r="UCO1" s="1460" t="s">
        <v>5197</v>
      </c>
      <c r="UCP1" s="1460" t="s">
        <v>5197</v>
      </c>
      <c r="UCQ1" s="1460" t="s">
        <v>5197</v>
      </c>
      <c r="UCR1" s="1460" t="s">
        <v>5197</v>
      </c>
      <c r="UCS1" s="1460" t="s">
        <v>5197</v>
      </c>
      <c r="UCT1" s="1460" t="s">
        <v>5197</v>
      </c>
      <c r="UCU1" s="1460" t="s">
        <v>5197</v>
      </c>
      <c r="UCV1" s="1460" t="s">
        <v>5197</v>
      </c>
      <c r="UCW1" s="1460" t="s">
        <v>5197</v>
      </c>
      <c r="UCX1" s="1460" t="s">
        <v>5197</v>
      </c>
      <c r="UCY1" s="1460" t="s">
        <v>5197</v>
      </c>
      <c r="UCZ1" s="1460" t="s">
        <v>5197</v>
      </c>
      <c r="UDA1" s="1460" t="s">
        <v>5197</v>
      </c>
      <c r="UDB1" s="1460" t="s">
        <v>5197</v>
      </c>
      <c r="UDC1" s="1460" t="s">
        <v>5197</v>
      </c>
      <c r="UDD1" s="1460" t="s">
        <v>5197</v>
      </c>
      <c r="UDE1" s="1460" t="s">
        <v>5197</v>
      </c>
      <c r="UDF1" s="1460" t="s">
        <v>5197</v>
      </c>
      <c r="UDG1" s="1460" t="s">
        <v>5197</v>
      </c>
      <c r="UDH1" s="1460" t="s">
        <v>5197</v>
      </c>
      <c r="UDI1" s="1460" t="s">
        <v>5197</v>
      </c>
      <c r="UDJ1" s="1460" t="s">
        <v>5197</v>
      </c>
      <c r="UDK1" s="1460" t="s">
        <v>5197</v>
      </c>
      <c r="UDL1" s="1460" t="s">
        <v>5197</v>
      </c>
      <c r="UDM1" s="1460" t="s">
        <v>5197</v>
      </c>
      <c r="UDN1" s="1460" t="s">
        <v>5197</v>
      </c>
      <c r="UDO1" s="1460" t="s">
        <v>5197</v>
      </c>
      <c r="UDP1" s="1460" t="s">
        <v>5197</v>
      </c>
      <c r="UDQ1" s="1460" t="s">
        <v>5197</v>
      </c>
      <c r="UDR1" s="1460" t="s">
        <v>5197</v>
      </c>
      <c r="UDS1" s="1460" t="s">
        <v>5197</v>
      </c>
      <c r="UDT1" s="1460" t="s">
        <v>5197</v>
      </c>
      <c r="UDU1" s="1460" t="s">
        <v>5197</v>
      </c>
      <c r="UDV1" s="1460" t="s">
        <v>5197</v>
      </c>
      <c r="UDW1" s="1460" t="s">
        <v>5197</v>
      </c>
      <c r="UDX1" s="1460" t="s">
        <v>5197</v>
      </c>
      <c r="UDY1" s="1460" t="s">
        <v>5197</v>
      </c>
      <c r="UDZ1" s="1460" t="s">
        <v>5197</v>
      </c>
      <c r="UEA1" s="1460" t="s">
        <v>5197</v>
      </c>
      <c r="UEB1" s="1460" t="s">
        <v>5197</v>
      </c>
      <c r="UEC1" s="1460" t="s">
        <v>5197</v>
      </c>
      <c r="UED1" s="1460" t="s">
        <v>5197</v>
      </c>
      <c r="UEE1" s="1460" t="s">
        <v>5197</v>
      </c>
      <c r="UEF1" s="1460" t="s">
        <v>5197</v>
      </c>
      <c r="UEG1" s="1460" t="s">
        <v>5197</v>
      </c>
      <c r="UEH1" s="1460" t="s">
        <v>5197</v>
      </c>
      <c r="UEI1" s="1460" t="s">
        <v>5197</v>
      </c>
      <c r="UEJ1" s="1460" t="s">
        <v>5197</v>
      </c>
      <c r="UEK1" s="1460" t="s">
        <v>5197</v>
      </c>
      <c r="UEL1" s="1460" t="s">
        <v>5197</v>
      </c>
      <c r="UEM1" s="1460" t="s">
        <v>5197</v>
      </c>
      <c r="UEN1" s="1460" t="s">
        <v>5197</v>
      </c>
      <c r="UEO1" s="1460" t="s">
        <v>5197</v>
      </c>
      <c r="UEP1" s="1460" t="s">
        <v>5197</v>
      </c>
      <c r="UEQ1" s="1460" t="s">
        <v>5197</v>
      </c>
      <c r="UER1" s="1460" t="s">
        <v>5197</v>
      </c>
      <c r="UES1" s="1460" t="s">
        <v>5197</v>
      </c>
      <c r="UET1" s="1460" t="s">
        <v>5197</v>
      </c>
      <c r="UEU1" s="1460" t="s">
        <v>5197</v>
      </c>
      <c r="UEV1" s="1460" t="s">
        <v>5197</v>
      </c>
      <c r="UEW1" s="1460" t="s">
        <v>5197</v>
      </c>
      <c r="UEX1" s="1460" t="s">
        <v>5197</v>
      </c>
      <c r="UEY1" s="1460" t="s">
        <v>5197</v>
      </c>
      <c r="UEZ1" s="1460" t="s">
        <v>5197</v>
      </c>
      <c r="UFA1" s="1460" t="s">
        <v>5197</v>
      </c>
      <c r="UFB1" s="1460" t="s">
        <v>5197</v>
      </c>
      <c r="UFC1" s="1460" t="s">
        <v>5197</v>
      </c>
      <c r="UFD1" s="1460" t="s">
        <v>5197</v>
      </c>
      <c r="UFE1" s="1460" t="s">
        <v>5197</v>
      </c>
      <c r="UFF1" s="1460" t="s">
        <v>5197</v>
      </c>
      <c r="UFG1" s="1460" t="s">
        <v>5197</v>
      </c>
      <c r="UFH1" s="1460" t="s">
        <v>5197</v>
      </c>
      <c r="UFI1" s="1460" t="s">
        <v>5197</v>
      </c>
      <c r="UFJ1" s="1460" t="s">
        <v>5197</v>
      </c>
      <c r="UFK1" s="1460" t="s">
        <v>5197</v>
      </c>
      <c r="UFL1" s="1460" t="s">
        <v>5197</v>
      </c>
      <c r="UFM1" s="1460" t="s">
        <v>5197</v>
      </c>
      <c r="UFN1" s="1460" t="s">
        <v>5197</v>
      </c>
      <c r="UFO1" s="1460" t="s">
        <v>5197</v>
      </c>
      <c r="UFP1" s="1460" t="s">
        <v>5197</v>
      </c>
      <c r="UFQ1" s="1460" t="s">
        <v>5197</v>
      </c>
      <c r="UFR1" s="1460" t="s">
        <v>5197</v>
      </c>
      <c r="UFS1" s="1460" t="s">
        <v>5197</v>
      </c>
      <c r="UFT1" s="1460" t="s">
        <v>5197</v>
      </c>
      <c r="UFU1" s="1460" t="s">
        <v>5197</v>
      </c>
      <c r="UFV1" s="1460" t="s">
        <v>5197</v>
      </c>
      <c r="UFW1" s="1460" t="s">
        <v>5197</v>
      </c>
      <c r="UFX1" s="1460" t="s">
        <v>5197</v>
      </c>
      <c r="UFY1" s="1460" t="s">
        <v>5197</v>
      </c>
      <c r="UFZ1" s="1460" t="s">
        <v>5197</v>
      </c>
      <c r="UGA1" s="1460" t="s">
        <v>5197</v>
      </c>
      <c r="UGB1" s="1460" t="s">
        <v>5197</v>
      </c>
      <c r="UGC1" s="1460" t="s">
        <v>5197</v>
      </c>
      <c r="UGD1" s="1460" t="s">
        <v>5197</v>
      </c>
      <c r="UGE1" s="1460" t="s">
        <v>5197</v>
      </c>
      <c r="UGF1" s="1460" t="s">
        <v>5197</v>
      </c>
      <c r="UGG1" s="1460" t="s">
        <v>5197</v>
      </c>
      <c r="UGH1" s="1460" t="s">
        <v>5197</v>
      </c>
      <c r="UGI1" s="1460" t="s">
        <v>5197</v>
      </c>
      <c r="UGJ1" s="1460" t="s">
        <v>5197</v>
      </c>
      <c r="UGK1" s="1460" t="s">
        <v>5197</v>
      </c>
      <c r="UGL1" s="1460" t="s">
        <v>5197</v>
      </c>
      <c r="UGM1" s="1460" t="s">
        <v>5197</v>
      </c>
      <c r="UGN1" s="1460" t="s">
        <v>5197</v>
      </c>
      <c r="UGO1" s="1460" t="s">
        <v>5197</v>
      </c>
      <c r="UGP1" s="1460" t="s">
        <v>5197</v>
      </c>
      <c r="UGQ1" s="1460" t="s">
        <v>5197</v>
      </c>
      <c r="UGR1" s="1460" t="s">
        <v>5197</v>
      </c>
      <c r="UGS1" s="1460" t="s">
        <v>5197</v>
      </c>
      <c r="UGT1" s="1460" t="s">
        <v>5197</v>
      </c>
      <c r="UGU1" s="1460" t="s">
        <v>5197</v>
      </c>
      <c r="UGV1" s="1460" t="s">
        <v>5197</v>
      </c>
      <c r="UGW1" s="1460" t="s">
        <v>5197</v>
      </c>
      <c r="UGX1" s="1460" t="s">
        <v>5197</v>
      </c>
      <c r="UGY1" s="1460" t="s">
        <v>5197</v>
      </c>
      <c r="UGZ1" s="1460" t="s">
        <v>5197</v>
      </c>
      <c r="UHA1" s="1460" t="s">
        <v>5197</v>
      </c>
      <c r="UHB1" s="1460" t="s">
        <v>5197</v>
      </c>
      <c r="UHC1" s="1460" t="s">
        <v>5197</v>
      </c>
      <c r="UHD1" s="1460" t="s">
        <v>5197</v>
      </c>
      <c r="UHE1" s="1460" t="s">
        <v>5197</v>
      </c>
      <c r="UHF1" s="1460" t="s">
        <v>5197</v>
      </c>
      <c r="UHG1" s="1460" t="s">
        <v>5197</v>
      </c>
      <c r="UHH1" s="1460" t="s">
        <v>5197</v>
      </c>
      <c r="UHI1" s="1460" t="s">
        <v>5197</v>
      </c>
      <c r="UHJ1" s="1460" t="s">
        <v>5197</v>
      </c>
      <c r="UHK1" s="1460" t="s">
        <v>5197</v>
      </c>
      <c r="UHL1" s="1460" t="s">
        <v>5197</v>
      </c>
      <c r="UHM1" s="1460" t="s">
        <v>5197</v>
      </c>
      <c r="UHN1" s="1460" t="s">
        <v>5197</v>
      </c>
      <c r="UHO1" s="1460" t="s">
        <v>5197</v>
      </c>
      <c r="UHP1" s="1460" t="s">
        <v>5197</v>
      </c>
      <c r="UHQ1" s="1460" t="s">
        <v>5197</v>
      </c>
      <c r="UHR1" s="1460" t="s">
        <v>5197</v>
      </c>
      <c r="UHS1" s="1460" t="s">
        <v>5197</v>
      </c>
      <c r="UHT1" s="1460" t="s">
        <v>5197</v>
      </c>
      <c r="UHU1" s="1460" t="s">
        <v>5197</v>
      </c>
      <c r="UHV1" s="1460" t="s">
        <v>5197</v>
      </c>
      <c r="UHW1" s="1460" t="s">
        <v>5197</v>
      </c>
      <c r="UHX1" s="1460" t="s">
        <v>5197</v>
      </c>
      <c r="UHY1" s="1460" t="s">
        <v>5197</v>
      </c>
      <c r="UHZ1" s="1460" t="s">
        <v>5197</v>
      </c>
      <c r="UIA1" s="1460" t="s">
        <v>5197</v>
      </c>
      <c r="UIB1" s="1460" t="s">
        <v>5197</v>
      </c>
      <c r="UIC1" s="1460" t="s">
        <v>5197</v>
      </c>
      <c r="UID1" s="1460" t="s">
        <v>5197</v>
      </c>
      <c r="UIE1" s="1460" t="s">
        <v>5197</v>
      </c>
      <c r="UIF1" s="1460" t="s">
        <v>5197</v>
      </c>
      <c r="UIG1" s="1460" t="s">
        <v>5197</v>
      </c>
      <c r="UIH1" s="1460" t="s">
        <v>5197</v>
      </c>
      <c r="UII1" s="1460" t="s">
        <v>5197</v>
      </c>
      <c r="UIJ1" s="1460" t="s">
        <v>5197</v>
      </c>
      <c r="UIK1" s="1460" t="s">
        <v>5197</v>
      </c>
      <c r="UIL1" s="1460" t="s">
        <v>5197</v>
      </c>
      <c r="UIM1" s="1460" t="s">
        <v>5197</v>
      </c>
      <c r="UIN1" s="1460" t="s">
        <v>5197</v>
      </c>
      <c r="UIO1" s="1460" t="s">
        <v>5197</v>
      </c>
      <c r="UIP1" s="1460" t="s">
        <v>5197</v>
      </c>
      <c r="UIQ1" s="1460" t="s">
        <v>5197</v>
      </c>
      <c r="UIR1" s="1460" t="s">
        <v>5197</v>
      </c>
      <c r="UIS1" s="1460" t="s">
        <v>5197</v>
      </c>
      <c r="UIT1" s="1460" t="s">
        <v>5197</v>
      </c>
      <c r="UIU1" s="1460" t="s">
        <v>5197</v>
      </c>
      <c r="UIV1" s="1460" t="s">
        <v>5197</v>
      </c>
      <c r="UIW1" s="1460" t="s">
        <v>5197</v>
      </c>
      <c r="UIX1" s="1460" t="s">
        <v>5197</v>
      </c>
      <c r="UIY1" s="1460" t="s">
        <v>5197</v>
      </c>
      <c r="UIZ1" s="1460" t="s">
        <v>5197</v>
      </c>
      <c r="UJA1" s="1460" t="s">
        <v>5197</v>
      </c>
      <c r="UJB1" s="1460" t="s">
        <v>5197</v>
      </c>
      <c r="UJC1" s="1460" t="s">
        <v>5197</v>
      </c>
      <c r="UJD1" s="1460" t="s">
        <v>5197</v>
      </c>
      <c r="UJE1" s="1460" t="s">
        <v>5197</v>
      </c>
      <c r="UJF1" s="1460" t="s">
        <v>5197</v>
      </c>
      <c r="UJG1" s="1460" t="s">
        <v>5197</v>
      </c>
      <c r="UJH1" s="1460" t="s">
        <v>5197</v>
      </c>
      <c r="UJI1" s="1460" t="s">
        <v>5197</v>
      </c>
      <c r="UJJ1" s="1460" t="s">
        <v>5197</v>
      </c>
      <c r="UJK1" s="1460" t="s">
        <v>5197</v>
      </c>
      <c r="UJL1" s="1460" t="s">
        <v>5197</v>
      </c>
      <c r="UJM1" s="1460" t="s">
        <v>5197</v>
      </c>
      <c r="UJN1" s="1460" t="s">
        <v>5197</v>
      </c>
      <c r="UJO1" s="1460" t="s">
        <v>5197</v>
      </c>
      <c r="UJP1" s="1460" t="s">
        <v>5197</v>
      </c>
      <c r="UJQ1" s="1460" t="s">
        <v>5197</v>
      </c>
      <c r="UJR1" s="1460" t="s">
        <v>5197</v>
      </c>
      <c r="UJS1" s="1460" t="s">
        <v>5197</v>
      </c>
      <c r="UJT1" s="1460" t="s">
        <v>5197</v>
      </c>
      <c r="UJU1" s="1460" t="s">
        <v>5197</v>
      </c>
      <c r="UJV1" s="1460" t="s">
        <v>5197</v>
      </c>
      <c r="UJW1" s="1460" t="s">
        <v>5197</v>
      </c>
      <c r="UJX1" s="1460" t="s">
        <v>5197</v>
      </c>
      <c r="UJY1" s="1460" t="s">
        <v>5197</v>
      </c>
      <c r="UJZ1" s="1460" t="s">
        <v>5197</v>
      </c>
      <c r="UKA1" s="1460" t="s">
        <v>5197</v>
      </c>
      <c r="UKB1" s="1460" t="s">
        <v>5197</v>
      </c>
      <c r="UKC1" s="1460" t="s">
        <v>5197</v>
      </c>
      <c r="UKD1" s="1460" t="s">
        <v>5197</v>
      </c>
      <c r="UKE1" s="1460" t="s">
        <v>5197</v>
      </c>
      <c r="UKF1" s="1460" t="s">
        <v>5197</v>
      </c>
      <c r="UKG1" s="1460" t="s">
        <v>5197</v>
      </c>
      <c r="UKH1" s="1460" t="s">
        <v>5197</v>
      </c>
      <c r="UKI1" s="1460" t="s">
        <v>5197</v>
      </c>
      <c r="UKJ1" s="1460" t="s">
        <v>5197</v>
      </c>
      <c r="UKK1" s="1460" t="s">
        <v>5197</v>
      </c>
      <c r="UKL1" s="1460" t="s">
        <v>5197</v>
      </c>
      <c r="UKM1" s="1460" t="s">
        <v>5197</v>
      </c>
      <c r="UKN1" s="1460" t="s">
        <v>5197</v>
      </c>
      <c r="UKO1" s="1460" t="s">
        <v>5197</v>
      </c>
      <c r="UKP1" s="1460" t="s">
        <v>5197</v>
      </c>
      <c r="UKQ1" s="1460" t="s">
        <v>5197</v>
      </c>
      <c r="UKR1" s="1460" t="s">
        <v>5197</v>
      </c>
      <c r="UKS1" s="1460" t="s">
        <v>5197</v>
      </c>
      <c r="UKT1" s="1460" t="s">
        <v>5197</v>
      </c>
      <c r="UKU1" s="1460" t="s">
        <v>5197</v>
      </c>
      <c r="UKV1" s="1460" t="s">
        <v>5197</v>
      </c>
      <c r="UKW1" s="1460" t="s">
        <v>5197</v>
      </c>
      <c r="UKX1" s="1460" t="s">
        <v>5197</v>
      </c>
      <c r="UKY1" s="1460" t="s">
        <v>5197</v>
      </c>
      <c r="UKZ1" s="1460" t="s">
        <v>5197</v>
      </c>
      <c r="ULA1" s="1460" t="s">
        <v>5197</v>
      </c>
      <c r="ULB1" s="1460" t="s">
        <v>5197</v>
      </c>
      <c r="ULC1" s="1460" t="s">
        <v>5197</v>
      </c>
      <c r="ULD1" s="1460" t="s">
        <v>5197</v>
      </c>
      <c r="ULE1" s="1460" t="s">
        <v>5197</v>
      </c>
      <c r="ULF1" s="1460" t="s">
        <v>5197</v>
      </c>
      <c r="ULG1" s="1460" t="s">
        <v>5197</v>
      </c>
      <c r="ULH1" s="1460" t="s">
        <v>5197</v>
      </c>
      <c r="ULI1" s="1460" t="s">
        <v>5197</v>
      </c>
      <c r="ULJ1" s="1460" t="s">
        <v>5197</v>
      </c>
      <c r="ULK1" s="1460" t="s">
        <v>5197</v>
      </c>
      <c r="ULL1" s="1460" t="s">
        <v>5197</v>
      </c>
      <c r="ULM1" s="1460" t="s">
        <v>5197</v>
      </c>
      <c r="ULN1" s="1460" t="s">
        <v>5197</v>
      </c>
      <c r="ULO1" s="1460" t="s">
        <v>5197</v>
      </c>
      <c r="ULP1" s="1460" t="s">
        <v>5197</v>
      </c>
      <c r="ULQ1" s="1460" t="s">
        <v>5197</v>
      </c>
      <c r="ULR1" s="1460" t="s">
        <v>5197</v>
      </c>
      <c r="ULS1" s="1460" t="s">
        <v>5197</v>
      </c>
      <c r="ULT1" s="1460" t="s">
        <v>5197</v>
      </c>
      <c r="ULU1" s="1460" t="s">
        <v>5197</v>
      </c>
      <c r="ULV1" s="1460" t="s">
        <v>5197</v>
      </c>
      <c r="ULW1" s="1460" t="s">
        <v>5197</v>
      </c>
      <c r="ULX1" s="1460" t="s">
        <v>5197</v>
      </c>
      <c r="ULY1" s="1460" t="s">
        <v>5197</v>
      </c>
      <c r="ULZ1" s="1460" t="s">
        <v>5197</v>
      </c>
      <c r="UMA1" s="1460" t="s">
        <v>5197</v>
      </c>
      <c r="UMB1" s="1460" t="s">
        <v>5197</v>
      </c>
      <c r="UMC1" s="1460" t="s">
        <v>5197</v>
      </c>
      <c r="UMD1" s="1460" t="s">
        <v>5197</v>
      </c>
      <c r="UME1" s="1460" t="s">
        <v>5197</v>
      </c>
      <c r="UMF1" s="1460" t="s">
        <v>5197</v>
      </c>
      <c r="UMG1" s="1460" t="s">
        <v>5197</v>
      </c>
      <c r="UMH1" s="1460" t="s">
        <v>5197</v>
      </c>
      <c r="UMI1" s="1460" t="s">
        <v>5197</v>
      </c>
      <c r="UMJ1" s="1460" t="s">
        <v>5197</v>
      </c>
      <c r="UMK1" s="1460" t="s">
        <v>5197</v>
      </c>
      <c r="UML1" s="1460" t="s">
        <v>5197</v>
      </c>
      <c r="UMM1" s="1460" t="s">
        <v>5197</v>
      </c>
      <c r="UMN1" s="1460" t="s">
        <v>5197</v>
      </c>
      <c r="UMO1" s="1460" t="s">
        <v>5197</v>
      </c>
      <c r="UMP1" s="1460" t="s">
        <v>5197</v>
      </c>
      <c r="UMQ1" s="1460" t="s">
        <v>5197</v>
      </c>
      <c r="UMR1" s="1460" t="s">
        <v>5197</v>
      </c>
      <c r="UMS1" s="1460" t="s">
        <v>5197</v>
      </c>
      <c r="UMT1" s="1460" t="s">
        <v>5197</v>
      </c>
      <c r="UMU1" s="1460" t="s">
        <v>5197</v>
      </c>
      <c r="UMV1" s="1460" t="s">
        <v>5197</v>
      </c>
      <c r="UMW1" s="1460" t="s">
        <v>5197</v>
      </c>
      <c r="UMX1" s="1460" t="s">
        <v>5197</v>
      </c>
      <c r="UMY1" s="1460" t="s">
        <v>5197</v>
      </c>
      <c r="UMZ1" s="1460" t="s">
        <v>5197</v>
      </c>
      <c r="UNA1" s="1460" t="s">
        <v>5197</v>
      </c>
      <c r="UNB1" s="1460" t="s">
        <v>5197</v>
      </c>
      <c r="UNC1" s="1460" t="s">
        <v>5197</v>
      </c>
      <c r="UND1" s="1460" t="s">
        <v>5197</v>
      </c>
      <c r="UNE1" s="1460" t="s">
        <v>5197</v>
      </c>
      <c r="UNF1" s="1460" t="s">
        <v>5197</v>
      </c>
      <c r="UNG1" s="1460" t="s">
        <v>5197</v>
      </c>
      <c r="UNH1" s="1460" t="s">
        <v>5197</v>
      </c>
      <c r="UNI1" s="1460" t="s">
        <v>5197</v>
      </c>
      <c r="UNJ1" s="1460" t="s">
        <v>5197</v>
      </c>
      <c r="UNK1" s="1460" t="s">
        <v>5197</v>
      </c>
      <c r="UNL1" s="1460" t="s">
        <v>5197</v>
      </c>
      <c r="UNM1" s="1460" t="s">
        <v>5197</v>
      </c>
      <c r="UNN1" s="1460" t="s">
        <v>5197</v>
      </c>
      <c r="UNO1" s="1460" t="s">
        <v>5197</v>
      </c>
      <c r="UNP1" s="1460" t="s">
        <v>5197</v>
      </c>
      <c r="UNQ1" s="1460" t="s">
        <v>5197</v>
      </c>
      <c r="UNR1" s="1460" t="s">
        <v>5197</v>
      </c>
      <c r="UNS1" s="1460" t="s">
        <v>5197</v>
      </c>
      <c r="UNT1" s="1460" t="s">
        <v>5197</v>
      </c>
      <c r="UNU1" s="1460" t="s">
        <v>5197</v>
      </c>
      <c r="UNV1" s="1460" t="s">
        <v>5197</v>
      </c>
      <c r="UNW1" s="1460" t="s">
        <v>5197</v>
      </c>
      <c r="UNX1" s="1460" t="s">
        <v>5197</v>
      </c>
      <c r="UNY1" s="1460" t="s">
        <v>5197</v>
      </c>
      <c r="UNZ1" s="1460" t="s">
        <v>5197</v>
      </c>
      <c r="UOA1" s="1460" t="s">
        <v>5197</v>
      </c>
      <c r="UOB1" s="1460" t="s">
        <v>5197</v>
      </c>
      <c r="UOC1" s="1460" t="s">
        <v>5197</v>
      </c>
      <c r="UOD1" s="1460" t="s">
        <v>5197</v>
      </c>
      <c r="UOE1" s="1460" t="s">
        <v>5197</v>
      </c>
      <c r="UOF1" s="1460" t="s">
        <v>5197</v>
      </c>
      <c r="UOG1" s="1460" t="s">
        <v>5197</v>
      </c>
      <c r="UOH1" s="1460" t="s">
        <v>5197</v>
      </c>
      <c r="UOI1" s="1460" t="s">
        <v>5197</v>
      </c>
      <c r="UOJ1" s="1460" t="s">
        <v>5197</v>
      </c>
      <c r="UOK1" s="1460" t="s">
        <v>5197</v>
      </c>
      <c r="UOL1" s="1460" t="s">
        <v>5197</v>
      </c>
      <c r="UOM1" s="1460" t="s">
        <v>5197</v>
      </c>
      <c r="UON1" s="1460" t="s">
        <v>5197</v>
      </c>
      <c r="UOO1" s="1460" t="s">
        <v>5197</v>
      </c>
      <c r="UOP1" s="1460" t="s">
        <v>5197</v>
      </c>
      <c r="UOQ1" s="1460" t="s">
        <v>5197</v>
      </c>
      <c r="UOR1" s="1460" t="s">
        <v>5197</v>
      </c>
      <c r="UOS1" s="1460" t="s">
        <v>5197</v>
      </c>
      <c r="UOT1" s="1460" t="s">
        <v>5197</v>
      </c>
      <c r="UOU1" s="1460" t="s">
        <v>5197</v>
      </c>
      <c r="UOV1" s="1460" t="s">
        <v>5197</v>
      </c>
      <c r="UOW1" s="1460" t="s">
        <v>5197</v>
      </c>
      <c r="UOX1" s="1460" t="s">
        <v>5197</v>
      </c>
      <c r="UOY1" s="1460" t="s">
        <v>5197</v>
      </c>
      <c r="UOZ1" s="1460" t="s">
        <v>5197</v>
      </c>
      <c r="UPA1" s="1460" t="s">
        <v>5197</v>
      </c>
      <c r="UPB1" s="1460" t="s">
        <v>5197</v>
      </c>
      <c r="UPC1" s="1460" t="s">
        <v>5197</v>
      </c>
      <c r="UPD1" s="1460" t="s">
        <v>5197</v>
      </c>
      <c r="UPE1" s="1460" t="s">
        <v>5197</v>
      </c>
      <c r="UPF1" s="1460" t="s">
        <v>5197</v>
      </c>
      <c r="UPG1" s="1460" t="s">
        <v>5197</v>
      </c>
      <c r="UPH1" s="1460" t="s">
        <v>5197</v>
      </c>
      <c r="UPI1" s="1460" t="s">
        <v>5197</v>
      </c>
      <c r="UPJ1" s="1460" t="s">
        <v>5197</v>
      </c>
      <c r="UPK1" s="1460" t="s">
        <v>5197</v>
      </c>
      <c r="UPL1" s="1460" t="s">
        <v>5197</v>
      </c>
      <c r="UPM1" s="1460" t="s">
        <v>5197</v>
      </c>
      <c r="UPN1" s="1460" t="s">
        <v>5197</v>
      </c>
      <c r="UPO1" s="1460" t="s">
        <v>5197</v>
      </c>
      <c r="UPP1" s="1460" t="s">
        <v>5197</v>
      </c>
      <c r="UPQ1" s="1460" t="s">
        <v>5197</v>
      </c>
      <c r="UPR1" s="1460" t="s">
        <v>5197</v>
      </c>
      <c r="UPS1" s="1460" t="s">
        <v>5197</v>
      </c>
      <c r="UPT1" s="1460" t="s">
        <v>5197</v>
      </c>
      <c r="UPU1" s="1460" t="s">
        <v>5197</v>
      </c>
      <c r="UPV1" s="1460" t="s">
        <v>5197</v>
      </c>
      <c r="UPW1" s="1460" t="s">
        <v>5197</v>
      </c>
      <c r="UPX1" s="1460" t="s">
        <v>5197</v>
      </c>
      <c r="UPY1" s="1460" t="s">
        <v>5197</v>
      </c>
      <c r="UPZ1" s="1460" t="s">
        <v>5197</v>
      </c>
      <c r="UQA1" s="1460" t="s">
        <v>5197</v>
      </c>
      <c r="UQB1" s="1460" t="s">
        <v>5197</v>
      </c>
      <c r="UQC1" s="1460" t="s">
        <v>5197</v>
      </c>
      <c r="UQD1" s="1460" t="s">
        <v>5197</v>
      </c>
      <c r="UQE1" s="1460" t="s">
        <v>5197</v>
      </c>
      <c r="UQF1" s="1460" t="s">
        <v>5197</v>
      </c>
      <c r="UQG1" s="1460" t="s">
        <v>5197</v>
      </c>
      <c r="UQH1" s="1460" t="s">
        <v>5197</v>
      </c>
      <c r="UQI1" s="1460" t="s">
        <v>5197</v>
      </c>
      <c r="UQJ1" s="1460" t="s">
        <v>5197</v>
      </c>
      <c r="UQK1" s="1460" t="s">
        <v>5197</v>
      </c>
      <c r="UQL1" s="1460" t="s">
        <v>5197</v>
      </c>
      <c r="UQM1" s="1460" t="s">
        <v>5197</v>
      </c>
      <c r="UQN1" s="1460" t="s">
        <v>5197</v>
      </c>
      <c r="UQO1" s="1460" t="s">
        <v>5197</v>
      </c>
      <c r="UQP1" s="1460" t="s">
        <v>5197</v>
      </c>
      <c r="UQQ1" s="1460" t="s">
        <v>5197</v>
      </c>
      <c r="UQR1" s="1460" t="s">
        <v>5197</v>
      </c>
      <c r="UQS1" s="1460" t="s">
        <v>5197</v>
      </c>
      <c r="UQT1" s="1460" t="s">
        <v>5197</v>
      </c>
      <c r="UQU1" s="1460" t="s">
        <v>5197</v>
      </c>
      <c r="UQV1" s="1460" t="s">
        <v>5197</v>
      </c>
      <c r="UQW1" s="1460" t="s">
        <v>5197</v>
      </c>
      <c r="UQX1" s="1460" t="s">
        <v>5197</v>
      </c>
      <c r="UQY1" s="1460" t="s">
        <v>5197</v>
      </c>
      <c r="UQZ1" s="1460" t="s">
        <v>5197</v>
      </c>
      <c r="URA1" s="1460" t="s">
        <v>5197</v>
      </c>
      <c r="URB1" s="1460" t="s">
        <v>5197</v>
      </c>
      <c r="URC1" s="1460" t="s">
        <v>5197</v>
      </c>
      <c r="URD1" s="1460" t="s">
        <v>5197</v>
      </c>
      <c r="URE1" s="1460" t="s">
        <v>5197</v>
      </c>
      <c r="URF1" s="1460" t="s">
        <v>5197</v>
      </c>
      <c r="URG1" s="1460" t="s">
        <v>5197</v>
      </c>
      <c r="URH1" s="1460" t="s">
        <v>5197</v>
      </c>
      <c r="URI1" s="1460" t="s">
        <v>5197</v>
      </c>
      <c r="URJ1" s="1460" t="s">
        <v>5197</v>
      </c>
      <c r="URK1" s="1460" t="s">
        <v>5197</v>
      </c>
      <c r="URL1" s="1460" t="s">
        <v>5197</v>
      </c>
      <c r="URM1" s="1460" t="s">
        <v>5197</v>
      </c>
      <c r="URN1" s="1460" t="s">
        <v>5197</v>
      </c>
      <c r="URO1" s="1460" t="s">
        <v>5197</v>
      </c>
      <c r="URP1" s="1460" t="s">
        <v>5197</v>
      </c>
      <c r="URQ1" s="1460" t="s">
        <v>5197</v>
      </c>
      <c r="URR1" s="1460" t="s">
        <v>5197</v>
      </c>
      <c r="URS1" s="1460" t="s">
        <v>5197</v>
      </c>
      <c r="URT1" s="1460" t="s">
        <v>5197</v>
      </c>
      <c r="URU1" s="1460" t="s">
        <v>5197</v>
      </c>
      <c r="URV1" s="1460" t="s">
        <v>5197</v>
      </c>
      <c r="URW1" s="1460" t="s">
        <v>5197</v>
      </c>
      <c r="URX1" s="1460" t="s">
        <v>5197</v>
      </c>
      <c r="URY1" s="1460" t="s">
        <v>5197</v>
      </c>
      <c r="URZ1" s="1460" t="s">
        <v>5197</v>
      </c>
      <c r="USA1" s="1460" t="s">
        <v>5197</v>
      </c>
      <c r="USB1" s="1460" t="s">
        <v>5197</v>
      </c>
      <c r="USC1" s="1460" t="s">
        <v>5197</v>
      </c>
      <c r="USD1" s="1460" t="s">
        <v>5197</v>
      </c>
      <c r="USE1" s="1460" t="s">
        <v>5197</v>
      </c>
      <c r="USF1" s="1460" t="s">
        <v>5197</v>
      </c>
      <c r="USG1" s="1460" t="s">
        <v>5197</v>
      </c>
      <c r="USH1" s="1460" t="s">
        <v>5197</v>
      </c>
      <c r="USI1" s="1460" t="s">
        <v>5197</v>
      </c>
      <c r="USJ1" s="1460" t="s">
        <v>5197</v>
      </c>
      <c r="USK1" s="1460" t="s">
        <v>5197</v>
      </c>
      <c r="USL1" s="1460" t="s">
        <v>5197</v>
      </c>
      <c r="USM1" s="1460" t="s">
        <v>5197</v>
      </c>
      <c r="USN1" s="1460" t="s">
        <v>5197</v>
      </c>
      <c r="USO1" s="1460" t="s">
        <v>5197</v>
      </c>
      <c r="USP1" s="1460" t="s">
        <v>5197</v>
      </c>
      <c r="USQ1" s="1460" t="s">
        <v>5197</v>
      </c>
      <c r="USR1" s="1460" t="s">
        <v>5197</v>
      </c>
      <c r="USS1" s="1460" t="s">
        <v>5197</v>
      </c>
      <c r="UST1" s="1460" t="s">
        <v>5197</v>
      </c>
      <c r="USU1" s="1460" t="s">
        <v>5197</v>
      </c>
      <c r="USV1" s="1460" t="s">
        <v>5197</v>
      </c>
      <c r="USW1" s="1460" t="s">
        <v>5197</v>
      </c>
      <c r="USX1" s="1460" t="s">
        <v>5197</v>
      </c>
      <c r="USY1" s="1460" t="s">
        <v>5197</v>
      </c>
      <c r="USZ1" s="1460" t="s">
        <v>5197</v>
      </c>
      <c r="UTA1" s="1460" t="s">
        <v>5197</v>
      </c>
      <c r="UTB1" s="1460" t="s">
        <v>5197</v>
      </c>
      <c r="UTC1" s="1460" t="s">
        <v>5197</v>
      </c>
      <c r="UTD1" s="1460" t="s">
        <v>5197</v>
      </c>
      <c r="UTE1" s="1460" t="s">
        <v>5197</v>
      </c>
      <c r="UTF1" s="1460" t="s">
        <v>5197</v>
      </c>
      <c r="UTG1" s="1460" t="s">
        <v>5197</v>
      </c>
      <c r="UTH1" s="1460" t="s">
        <v>5197</v>
      </c>
      <c r="UTI1" s="1460" t="s">
        <v>5197</v>
      </c>
      <c r="UTJ1" s="1460" t="s">
        <v>5197</v>
      </c>
      <c r="UTK1" s="1460" t="s">
        <v>5197</v>
      </c>
      <c r="UTL1" s="1460" t="s">
        <v>5197</v>
      </c>
      <c r="UTM1" s="1460" t="s">
        <v>5197</v>
      </c>
      <c r="UTN1" s="1460" t="s">
        <v>5197</v>
      </c>
      <c r="UTO1" s="1460" t="s">
        <v>5197</v>
      </c>
      <c r="UTP1" s="1460" t="s">
        <v>5197</v>
      </c>
      <c r="UTQ1" s="1460" t="s">
        <v>5197</v>
      </c>
      <c r="UTR1" s="1460" t="s">
        <v>5197</v>
      </c>
      <c r="UTS1" s="1460" t="s">
        <v>5197</v>
      </c>
      <c r="UTT1" s="1460" t="s">
        <v>5197</v>
      </c>
      <c r="UTU1" s="1460" t="s">
        <v>5197</v>
      </c>
      <c r="UTV1" s="1460" t="s">
        <v>5197</v>
      </c>
      <c r="UTW1" s="1460" t="s">
        <v>5197</v>
      </c>
      <c r="UTX1" s="1460" t="s">
        <v>5197</v>
      </c>
      <c r="UTY1" s="1460" t="s">
        <v>5197</v>
      </c>
      <c r="UTZ1" s="1460" t="s">
        <v>5197</v>
      </c>
      <c r="UUA1" s="1460" t="s">
        <v>5197</v>
      </c>
      <c r="UUB1" s="1460" t="s">
        <v>5197</v>
      </c>
      <c r="UUC1" s="1460" t="s">
        <v>5197</v>
      </c>
      <c r="UUD1" s="1460" t="s">
        <v>5197</v>
      </c>
      <c r="UUE1" s="1460" t="s">
        <v>5197</v>
      </c>
      <c r="UUF1" s="1460" t="s">
        <v>5197</v>
      </c>
      <c r="UUG1" s="1460" t="s">
        <v>5197</v>
      </c>
      <c r="UUH1" s="1460" t="s">
        <v>5197</v>
      </c>
      <c r="UUI1" s="1460" t="s">
        <v>5197</v>
      </c>
      <c r="UUJ1" s="1460" t="s">
        <v>5197</v>
      </c>
      <c r="UUK1" s="1460" t="s">
        <v>5197</v>
      </c>
      <c r="UUL1" s="1460" t="s">
        <v>5197</v>
      </c>
      <c r="UUM1" s="1460" t="s">
        <v>5197</v>
      </c>
      <c r="UUN1" s="1460" t="s">
        <v>5197</v>
      </c>
      <c r="UUO1" s="1460" t="s">
        <v>5197</v>
      </c>
      <c r="UUP1" s="1460" t="s">
        <v>5197</v>
      </c>
      <c r="UUQ1" s="1460" t="s">
        <v>5197</v>
      </c>
      <c r="UUR1" s="1460" t="s">
        <v>5197</v>
      </c>
      <c r="UUS1" s="1460" t="s">
        <v>5197</v>
      </c>
      <c r="UUT1" s="1460" t="s">
        <v>5197</v>
      </c>
      <c r="UUU1" s="1460" t="s">
        <v>5197</v>
      </c>
      <c r="UUV1" s="1460" t="s">
        <v>5197</v>
      </c>
      <c r="UUW1" s="1460" t="s">
        <v>5197</v>
      </c>
      <c r="UUX1" s="1460" t="s">
        <v>5197</v>
      </c>
      <c r="UUY1" s="1460" t="s">
        <v>5197</v>
      </c>
      <c r="UUZ1" s="1460" t="s">
        <v>5197</v>
      </c>
      <c r="UVA1" s="1460" t="s">
        <v>5197</v>
      </c>
      <c r="UVB1" s="1460" t="s">
        <v>5197</v>
      </c>
      <c r="UVC1" s="1460" t="s">
        <v>5197</v>
      </c>
      <c r="UVD1" s="1460" t="s">
        <v>5197</v>
      </c>
      <c r="UVE1" s="1460" t="s">
        <v>5197</v>
      </c>
      <c r="UVF1" s="1460" t="s">
        <v>5197</v>
      </c>
      <c r="UVG1" s="1460" t="s">
        <v>5197</v>
      </c>
      <c r="UVH1" s="1460" t="s">
        <v>5197</v>
      </c>
      <c r="UVI1" s="1460" t="s">
        <v>5197</v>
      </c>
      <c r="UVJ1" s="1460" t="s">
        <v>5197</v>
      </c>
      <c r="UVK1" s="1460" t="s">
        <v>5197</v>
      </c>
      <c r="UVL1" s="1460" t="s">
        <v>5197</v>
      </c>
      <c r="UVM1" s="1460" t="s">
        <v>5197</v>
      </c>
      <c r="UVN1" s="1460" t="s">
        <v>5197</v>
      </c>
      <c r="UVO1" s="1460" t="s">
        <v>5197</v>
      </c>
      <c r="UVP1" s="1460" t="s">
        <v>5197</v>
      </c>
      <c r="UVQ1" s="1460" t="s">
        <v>5197</v>
      </c>
      <c r="UVR1" s="1460" t="s">
        <v>5197</v>
      </c>
      <c r="UVS1" s="1460" t="s">
        <v>5197</v>
      </c>
      <c r="UVT1" s="1460" t="s">
        <v>5197</v>
      </c>
      <c r="UVU1" s="1460" t="s">
        <v>5197</v>
      </c>
      <c r="UVV1" s="1460" t="s">
        <v>5197</v>
      </c>
      <c r="UVW1" s="1460" t="s">
        <v>5197</v>
      </c>
      <c r="UVX1" s="1460" t="s">
        <v>5197</v>
      </c>
      <c r="UVY1" s="1460" t="s">
        <v>5197</v>
      </c>
      <c r="UVZ1" s="1460" t="s">
        <v>5197</v>
      </c>
      <c r="UWA1" s="1460" t="s">
        <v>5197</v>
      </c>
      <c r="UWB1" s="1460" t="s">
        <v>5197</v>
      </c>
      <c r="UWC1" s="1460" t="s">
        <v>5197</v>
      </c>
      <c r="UWD1" s="1460" t="s">
        <v>5197</v>
      </c>
      <c r="UWE1" s="1460" t="s">
        <v>5197</v>
      </c>
      <c r="UWF1" s="1460" t="s">
        <v>5197</v>
      </c>
      <c r="UWG1" s="1460" t="s">
        <v>5197</v>
      </c>
      <c r="UWH1" s="1460" t="s">
        <v>5197</v>
      </c>
      <c r="UWI1" s="1460" t="s">
        <v>5197</v>
      </c>
      <c r="UWJ1" s="1460" t="s">
        <v>5197</v>
      </c>
      <c r="UWK1" s="1460" t="s">
        <v>5197</v>
      </c>
      <c r="UWL1" s="1460" t="s">
        <v>5197</v>
      </c>
      <c r="UWM1" s="1460" t="s">
        <v>5197</v>
      </c>
      <c r="UWN1" s="1460" t="s">
        <v>5197</v>
      </c>
      <c r="UWO1" s="1460" t="s">
        <v>5197</v>
      </c>
      <c r="UWP1" s="1460" t="s">
        <v>5197</v>
      </c>
      <c r="UWQ1" s="1460" t="s">
        <v>5197</v>
      </c>
      <c r="UWR1" s="1460" t="s">
        <v>5197</v>
      </c>
      <c r="UWS1" s="1460" t="s">
        <v>5197</v>
      </c>
      <c r="UWT1" s="1460" t="s">
        <v>5197</v>
      </c>
      <c r="UWU1" s="1460" t="s">
        <v>5197</v>
      </c>
      <c r="UWV1" s="1460" t="s">
        <v>5197</v>
      </c>
      <c r="UWW1" s="1460" t="s">
        <v>5197</v>
      </c>
      <c r="UWX1" s="1460" t="s">
        <v>5197</v>
      </c>
      <c r="UWY1" s="1460" t="s">
        <v>5197</v>
      </c>
      <c r="UWZ1" s="1460" t="s">
        <v>5197</v>
      </c>
      <c r="UXA1" s="1460" t="s">
        <v>5197</v>
      </c>
      <c r="UXB1" s="1460" t="s">
        <v>5197</v>
      </c>
      <c r="UXC1" s="1460" t="s">
        <v>5197</v>
      </c>
      <c r="UXD1" s="1460" t="s">
        <v>5197</v>
      </c>
      <c r="UXE1" s="1460" t="s">
        <v>5197</v>
      </c>
      <c r="UXF1" s="1460" t="s">
        <v>5197</v>
      </c>
      <c r="UXG1" s="1460" t="s">
        <v>5197</v>
      </c>
      <c r="UXH1" s="1460" t="s">
        <v>5197</v>
      </c>
      <c r="UXI1" s="1460" t="s">
        <v>5197</v>
      </c>
      <c r="UXJ1" s="1460" t="s">
        <v>5197</v>
      </c>
      <c r="UXK1" s="1460" t="s">
        <v>5197</v>
      </c>
      <c r="UXL1" s="1460" t="s">
        <v>5197</v>
      </c>
      <c r="UXM1" s="1460" t="s">
        <v>5197</v>
      </c>
      <c r="UXN1" s="1460" t="s">
        <v>5197</v>
      </c>
      <c r="UXO1" s="1460" t="s">
        <v>5197</v>
      </c>
      <c r="UXP1" s="1460" t="s">
        <v>5197</v>
      </c>
      <c r="UXQ1" s="1460" t="s">
        <v>5197</v>
      </c>
      <c r="UXR1" s="1460" t="s">
        <v>5197</v>
      </c>
      <c r="UXS1" s="1460" t="s">
        <v>5197</v>
      </c>
      <c r="UXT1" s="1460" t="s">
        <v>5197</v>
      </c>
      <c r="UXU1" s="1460" t="s">
        <v>5197</v>
      </c>
      <c r="UXV1" s="1460" t="s">
        <v>5197</v>
      </c>
      <c r="UXW1" s="1460" t="s">
        <v>5197</v>
      </c>
      <c r="UXX1" s="1460" t="s">
        <v>5197</v>
      </c>
      <c r="UXY1" s="1460" t="s">
        <v>5197</v>
      </c>
      <c r="UXZ1" s="1460" t="s">
        <v>5197</v>
      </c>
      <c r="UYA1" s="1460" t="s">
        <v>5197</v>
      </c>
      <c r="UYB1" s="1460" t="s">
        <v>5197</v>
      </c>
      <c r="UYC1" s="1460" t="s">
        <v>5197</v>
      </c>
      <c r="UYD1" s="1460" t="s">
        <v>5197</v>
      </c>
      <c r="UYE1" s="1460" t="s">
        <v>5197</v>
      </c>
      <c r="UYF1" s="1460" t="s">
        <v>5197</v>
      </c>
      <c r="UYG1" s="1460" t="s">
        <v>5197</v>
      </c>
      <c r="UYH1" s="1460" t="s">
        <v>5197</v>
      </c>
      <c r="UYI1" s="1460" t="s">
        <v>5197</v>
      </c>
      <c r="UYJ1" s="1460" t="s">
        <v>5197</v>
      </c>
      <c r="UYK1" s="1460" t="s">
        <v>5197</v>
      </c>
      <c r="UYL1" s="1460" t="s">
        <v>5197</v>
      </c>
      <c r="UYM1" s="1460" t="s">
        <v>5197</v>
      </c>
      <c r="UYN1" s="1460" t="s">
        <v>5197</v>
      </c>
      <c r="UYO1" s="1460" t="s">
        <v>5197</v>
      </c>
      <c r="UYP1" s="1460" t="s">
        <v>5197</v>
      </c>
      <c r="UYQ1" s="1460" t="s">
        <v>5197</v>
      </c>
      <c r="UYR1" s="1460" t="s">
        <v>5197</v>
      </c>
      <c r="UYS1" s="1460" t="s">
        <v>5197</v>
      </c>
      <c r="UYT1" s="1460" t="s">
        <v>5197</v>
      </c>
      <c r="UYU1" s="1460" t="s">
        <v>5197</v>
      </c>
      <c r="UYV1" s="1460" t="s">
        <v>5197</v>
      </c>
      <c r="UYW1" s="1460" t="s">
        <v>5197</v>
      </c>
      <c r="UYX1" s="1460" t="s">
        <v>5197</v>
      </c>
      <c r="UYY1" s="1460" t="s">
        <v>5197</v>
      </c>
      <c r="UYZ1" s="1460" t="s">
        <v>5197</v>
      </c>
      <c r="UZA1" s="1460" t="s">
        <v>5197</v>
      </c>
      <c r="UZB1" s="1460" t="s">
        <v>5197</v>
      </c>
      <c r="UZC1" s="1460" t="s">
        <v>5197</v>
      </c>
      <c r="UZD1" s="1460" t="s">
        <v>5197</v>
      </c>
      <c r="UZE1" s="1460" t="s">
        <v>5197</v>
      </c>
      <c r="UZF1" s="1460" t="s">
        <v>5197</v>
      </c>
      <c r="UZG1" s="1460" t="s">
        <v>5197</v>
      </c>
      <c r="UZH1" s="1460" t="s">
        <v>5197</v>
      </c>
      <c r="UZI1" s="1460" t="s">
        <v>5197</v>
      </c>
      <c r="UZJ1" s="1460" t="s">
        <v>5197</v>
      </c>
      <c r="UZK1" s="1460" t="s">
        <v>5197</v>
      </c>
      <c r="UZL1" s="1460" t="s">
        <v>5197</v>
      </c>
      <c r="UZM1" s="1460" t="s">
        <v>5197</v>
      </c>
      <c r="UZN1" s="1460" t="s">
        <v>5197</v>
      </c>
      <c r="UZO1" s="1460" t="s">
        <v>5197</v>
      </c>
      <c r="UZP1" s="1460" t="s">
        <v>5197</v>
      </c>
      <c r="UZQ1" s="1460" t="s">
        <v>5197</v>
      </c>
      <c r="UZR1" s="1460" t="s">
        <v>5197</v>
      </c>
      <c r="UZS1" s="1460" t="s">
        <v>5197</v>
      </c>
      <c r="UZT1" s="1460" t="s">
        <v>5197</v>
      </c>
      <c r="UZU1" s="1460" t="s">
        <v>5197</v>
      </c>
      <c r="UZV1" s="1460" t="s">
        <v>5197</v>
      </c>
      <c r="UZW1" s="1460" t="s">
        <v>5197</v>
      </c>
      <c r="UZX1" s="1460" t="s">
        <v>5197</v>
      </c>
      <c r="UZY1" s="1460" t="s">
        <v>5197</v>
      </c>
      <c r="UZZ1" s="1460" t="s">
        <v>5197</v>
      </c>
      <c r="VAA1" s="1460" t="s">
        <v>5197</v>
      </c>
      <c r="VAB1" s="1460" t="s">
        <v>5197</v>
      </c>
      <c r="VAC1" s="1460" t="s">
        <v>5197</v>
      </c>
      <c r="VAD1" s="1460" t="s">
        <v>5197</v>
      </c>
      <c r="VAE1" s="1460" t="s">
        <v>5197</v>
      </c>
      <c r="VAF1" s="1460" t="s">
        <v>5197</v>
      </c>
      <c r="VAG1" s="1460" t="s">
        <v>5197</v>
      </c>
      <c r="VAH1" s="1460" t="s">
        <v>5197</v>
      </c>
      <c r="VAI1" s="1460" t="s">
        <v>5197</v>
      </c>
      <c r="VAJ1" s="1460" t="s">
        <v>5197</v>
      </c>
      <c r="VAK1" s="1460" t="s">
        <v>5197</v>
      </c>
      <c r="VAL1" s="1460" t="s">
        <v>5197</v>
      </c>
      <c r="VAM1" s="1460" t="s">
        <v>5197</v>
      </c>
      <c r="VAN1" s="1460" t="s">
        <v>5197</v>
      </c>
      <c r="VAO1" s="1460" t="s">
        <v>5197</v>
      </c>
      <c r="VAP1" s="1460" t="s">
        <v>5197</v>
      </c>
      <c r="VAQ1" s="1460" t="s">
        <v>5197</v>
      </c>
      <c r="VAR1" s="1460" t="s">
        <v>5197</v>
      </c>
      <c r="VAS1" s="1460" t="s">
        <v>5197</v>
      </c>
      <c r="VAT1" s="1460" t="s">
        <v>5197</v>
      </c>
      <c r="VAU1" s="1460" t="s">
        <v>5197</v>
      </c>
      <c r="VAV1" s="1460" t="s">
        <v>5197</v>
      </c>
      <c r="VAW1" s="1460" t="s">
        <v>5197</v>
      </c>
      <c r="VAX1" s="1460" t="s">
        <v>5197</v>
      </c>
      <c r="VAY1" s="1460" t="s">
        <v>5197</v>
      </c>
      <c r="VAZ1" s="1460" t="s">
        <v>5197</v>
      </c>
      <c r="VBA1" s="1460" t="s">
        <v>5197</v>
      </c>
      <c r="VBB1" s="1460" t="s">
        <v>5197</v>
      </c>
      <c r="VBC1" s="1460" t="s">
        <v>5197</v>
      </c>
      <c r="VBD1" s="1460" t="s">
        <v>5197</v>
      </c>
      <c r="VBE1" s="1460" t="s">
        <v>5197</v>
      </c>
      <c r="VBF1" s="1460" t="s">
        <v>5197</v>
      </c>
      <c r="VBG1" s="1460" t="s">
        <v>5197</v>
      </c>
      <c r="VBH1" s="1460" t="s">
        <v>5197</v>
      </c>
      <c r="VBI1" s="1460" t="s">
        <v>5197</v>
      </c>
      <c r="VBJ1" s="1460" t="s">
        <v>5197</v>
      </c>
      <c r="VBK1" s="1460" t="s">
        <v>5197</v>
      </c>
      <c r="VBL1" s="1460" t="s">
        <v>5197</v>
      </c>
      <c r="VBM1" s="1460" t="s">
        <v>5197</v>
      </c>
      <c r="VBN1" s="1460" t="s">
        <v>5197</v>
      </c>
      <c r="VBO1" s="1460" t="s">
        <v>5197</v>
      </c>
      <c r="VBP1" s="1460" t="s">
        <v>5197</v>
      </c>
      <c r="VBQ1" s="1460" t="s">
        <v>5197</v>
      </c>
      <c r="VBR1" s="1460" t="s">
        <v>5197</v>
      </c>
      <c r="VBS1" s="1460" t="s">
        <v>5197</v>
      </c>
      <c r="VBT1" s="1460" t="s">
        <v>5197</v>
      </c>
      <c r="VBU1" s="1460" t="s">
        <v>5197</v>
      </c>
      <c r="VBV1" s="1460" t="s">
        <v>5197</v>
      </c>
      <c r="VBW1" s="1460" t="s">
        <v>5197</v>
      </c>
      <c r="VBX1" s="1460" t="s">
        <v>5197</v>
      </c>
      <c r="VBY1" s="1460" t="s">
        <v>5197</v>
      </c>
      <c r="VBZ1" s="1460" t="s">
        <v>5197</v>
      </c>
      <c r="VCA1" s="1460" t="s">
        <v>5197</v>
      </c>
      <c r="VCB1" s="1460" t="s">
        <v>5197</v>
      </c>
      <c r="VCC1" s="1460" t="s">
        <v>5197</v>
      </c>
      <c r="VCD1" s="1460" t="s">
        <v>5197</v>
      </c>
      <c r="VCE1" s="1460" t="s">
        <v>5197</v>
      </c>
      <c r="VCF1" s="1460" t="s">
        <v>5197</v>
      </c>
      <c r="VCG1" s="1460" t="s">
        <v>5197</v>
      </c>
      <c r="VCH1" s="1460" t="s">
        <v>5197</v>
      </c>
      <c r="VCI1" s="1460" t="s">
        <v>5197</v>
      </c>
      <c r="VCJ1" s="1460" t="s">
        <v>5197</v>
      </c>
      <c r="VCK1" s="1460" t="s">
        <v>5197</v>
      </c>
      <c r="VCL1" s="1460" t="s">
        <v>5197</v>
      </c>
      <c r="VCM1" s="1460" t="s">
        <v>5197</v>
      </c>
      <c r="VCN1" s="1460" t="s">
        <v>5197</v>
      </c>
      <c r="VCO1" s="1460" t="s">
        <v>5197</v>
      </c>
      <c r="VCP1" s="1460" t="s">
        <v>5197</v>
      </c>
      <c r="VCQ1" s="1460" t="s">
        <v>5197</v>
      </c>
      <c r="VCR1" s="1460" t="s">
        <v>5197</v>
      </c>
      <c r="VCS1" s="1460" t="s">
        <v>5197</v>
      </c>
      <c r="VCT1" s="1460" t="s">
        <v>5197</v>
      </c>
      <c r="VCU1" s="1460" t="s">
        <v>5197</v>
      </c>
      <c r="VCV1" s="1460" t="s">
        <v>5197</v>
      </c>
      <c r="VCW1" s="1460" t="s">
        <v>5197</v>
      </c>
      <c r="VCX1" s="1460" t="s">
        <v>5197</v>
      </c>
      <c r="VCY1" s="1460" t="s">
        <v>5197</v>
      </c>
      <c r="VCZ1" s="1460" t="s">
        <v>5197</v>
      </c>
      <c r="VDA1" s="1460" t="s">
        <v>5197</v>
      </c>
      <c r="VDB1" s="1460" t="s">
        <v>5197</v>
      </c>
      <c r="VDC1" s="1460" t="s">
        <v>5197</v>
      </c>
      <c r="VDD1" s="1460" t="s">
        <v>5197</v>
      </c>
      <c r="VDE1" s="1460" t="s">
        <v>5197</v>
      </c>
      <c r="VDF1" s="1460" t="s">
        <v>5197</v>
      </c>
      <c r="VDG1" s="1460" t="s">
        <v>5197</v>
      </c>
      <c r="VDH1" s="1460" t="s">
        <v>5197</v>
      </c>
      <c r="VDI1" s="1460" t="s">
        <v>5197</v>
      </c>
      <c r="VDJ1" s="1460" t="s">
        <v>5197</v>
      </c>
      <c r="VDK1" s="1460" t="s">
        <v>5197</v>
      </c>
      <c r="VDL1" s="1460" t="s">
        <v>5197</v>
      </c>
      <c r="VDM1" s="1460" t="s">
        <v>5197</v>
      </c>
      <c r="VDN1" s="1460" t="s">
        <v>5197</v>
      </c>
      <c r="VDO1" s="1460" t="s">
        <v>5197</v>
      </c>
      <c r="VDP1" s="1460" t="s">
        <v>5197</v>
      </c>
      <c r="VDQ1" s="1460" t="s">
        <v>5197</v>
      </c>
      <c r="VDR1" s="1460" t="s">
        <v>5197</v>
      </c>
      <c r="VDS1" s="1460" t="s">
        <v>5197</v>
      </c>
      <c r="VDT1" s="1460" t="s">
        <v>5197</v>
      </c>
      <c r="VDU1" s="1460" t="s">
        <v>5197</v>
      </c>
      <c r="VDV1" s="1460" t="s">
        <v>5197</v>
      </c>
      <c r="VDW1" s="1460" t="s">
        <v>5197</v>
      </c>
      <c r="VDX1" s="1460" t="s">
        <v>5197</v>
      </c>
      <c r="VDY1" s="1460" t="s">
        <v>5197</v>
      </c>
      <c r="VDZ1" s="1460" t="s">
        <v>5197</v>
      </c>
      <c r="VEA1" s="1460" t="s">
        <v>5197</v>
      </c>
      <c r="VEB1" s="1460" t="s">
        <v>5197</v>
      </c>
      <c r="VEC1" s="1460" t="s">
        <v>5197</v>
      </c>
      <c r="VED1" s="1460" t="s">
        <v>5197</v>
      </c>
      <c r="VEE1" s="1460" t="s">
        <v>5197</v>
      </c>
      <c r="VEF1" s="1460" t="s">
        <v>5197</v>
      </c>
      <c r="VEG1" s="1460" t="s">
        <v>5197</v>
      </c>
      <c r="VEH1" s="1460" t="s">
        <v>5197</v>
      </c>
      <c r="VEI1" s="1460" t="s">
        <v>5197</v>
      </c>
      <c r="VEJ1" s="1460" t="s">
        <v>5197</v>
      </c>
      <c r="VEK1" s="1460" t="s">
        <v>5197</v>
      </c>
      <c r="VEL1" s="1460" t="s">
        <v>5197</v>
      </c>
      <c r="VEM1" s="1460" t="s">
        <v>5197</v>
      </c>
      <c r="VEN1" s="1460" t="s">
        <v>5197</v>
      </c>
      <c r="VEO1" s="1460" t="s">
        <v>5197</v>
      </c>
      <c r="VEP1" s="1460" t="s">
        <v>5197</v>
      </c>
      <c r="VEQ1" s="1460" t="s">
        <v>5197</v>
      </c>
      <c r="VER1" s="1460" t="s">
        <v>5197</v>
      </c>
      <c r="VES1" s="1460" t="s">
        <v>5197</v>
      </c>
      <c r="VET1" s="1460" t="s">
        <v>5197</v>
      </c>
      <c r="VEU1" s="1460" t="s">
        <v>5197</v>
      </c>
      <c r="VEV1" s="1460" t="s">
        <v>5197</v>
      </c>
      <c r="VEW1" s="1460" t="s">
        <v>5197</v>
      </c>
      <c r="VEX1" s="1460" t="s">
        <v>5197</v>
      </c>
      <c r="VEY1" s="1460" t="s">
        <v>5197</v>
      </c>
      <c r="VEZ1" s="1460" t="s">
        <v>5197</v>
      </c>
      <c r="VFA1" s="1460" t="s">
        <v>5197</v>
      </c>
      <c r="VFB1" s="1460" t="s">
        <v>5197</v>
      </c>
      <c r="VFC1" s="1460" t="s">
        <v>5197</v>
      </c>
      <c r="VFD1" s="1460" t="s">
        <v>5197</v>
      </c>
      <c r="VFE1" s="1460" t="s">
        <v>5197</v>
      </c>
      <c r="VFF1" s="1460" t="s">
        <v>5197</v>
      </c>
      <c r="VFG1" s="1460" t="s">
        <v>5197</v>
      </c>
      <c r="VFH1" s="1460" t="s">
        <v>5197</v>
      </c>
      <c r="VFI1" s="1460" t="s">
        <v>5197</v>
      </c>
      <c r="VFJ1" s="1460" t="s">
        <v>5197</v>
      </c>
      <c r="VFK1" s="1460" t="s">
        <v>5197</v>
      </c>
      <c r="VFL1" s="1460" t="s">
        <v>5197</v>
      </c>
      <c r="VFM1" s="1460" t="s">
        <v>5197</v>
      </c>
      <c r="VFN1" s="1460" t="s">
        <v>5197</v>
      </c>
      <c r="VFO1" s="1460" t="s">
        <v>5197</v>
      </c>
      <c r="VFP1" s="1460" t="s">
        <v>5197</v>
      </c>
      <c r="VFQ1" s="1460" t="s">
        <v>5197</v>
      </c>
      <c r="VFR1" s="1460" t="s">
        <v>5197</v>
      </c>
      <c r="VFS1" s="1460" t="s">
        <v>5197</v>
      </c>
      <c r="VFT1" s="1460" t="s">
        <v>5197</v>
      </c>
      <c r="VFU1" s="1460" t="s">
        <v>5197</v>
      </c>
      <c r="VFV1" s="1460" t="s">
        <v>5197</v>
      </c>
      <c r="VFW1" s="1460" t="s">
        <v>5197</v>
      </c>
      <c r="VFX1" s="1460" t="s">
        <v>5197</v>
      </c>
      <c r="VFY1" s="1460" t="s">
        <v>5197</v>
      </c>
      <c r="VFZ1" s="1460" t="s">
        <v>5197</v>
      </c>
      <c r="VGA1" s="1460" t="s">
        <v>5197</v>
      </c>
      <c r="VGB1" s="1460" t="s">
        <v>5197</v>
      </c>
      <c r="VGC1" s="1460" t="s">
        <v>5197</v>
      </c>
      <c r="VGD1" s="1460" t="s">
        <v>5197</v>
      </c>
      <c r="VGE1" s="1460" t="s">
        <v>5197</v>
      </c>
      <c r="VGF1" s="1460" t="s">
        <v>5197</v>
      </c>
      <c r="VGG1" s="1460" t="s">
        <v>5197</v>
      </c>
      <c r="VGH1" s="1460" t="s">
        <v>5197</v>
      </c>
      <c r="VGI1" s="1460" t="s">
        <v>5197</v>
      </c>
      <c r="VGJ1" s="1460" t="s">
        <v>5197</v>
      </c>
      <c r="VGK1" s="1460" t="s">
        <v>5197</v>
      </c>
      <c r="VGL1" s="1460" t="s">
        <v>5197</v>
      </c>
      <c r="VGM1" s="1460" t="s">
        <v>5197</v>
      </c>
      <c r="VGN1" s="1460" t="s">
        <v>5197</v>
      </c>
      <c r="VGO1" s="1460" t="s">
        <v>5197</v>
      </c>
      <c r="VGP1" s="1460" t="s">
        <v>5197</v>
      </c>
      <c r="VGQ1" s="1460" t="s">
        <v>5197</v>
      </c>
      <c r="VGR1" s="1460" t="s">
        <v>5197</v>
      </c>
      <c r="VGS1" s="1460" t="s">
        <v>5197</v>
      </c>
      <c r="VGT1" s="1460" t="s">
        <v>5197</v>
      </c>
      <c r="VGU1" s="1460" t="s">
        <v>5197</v>
      </c>
      <c r="VGV1" s="1460" t="s">
        <v>5197</v>
      </c>
      <c r="VGW1" s="1460" t="s">
        <v>5197</v>
      </c>
      <c r="VGX1" s="1460" t="s">
        <v>5197</v>
      </c>
      <c r="VGY1" s="1460" t="s">
        <v>5197</v>
      </c>
      <c r="VGZ1" s="1460" t="s">
        <v>5197</v>
      </c>
      <c r="VHA1" s="1460" t="s">
        <v>5197</v>
      </c>
      <c r="VHB1" s="1460" t="s">
        <v>5197</v>
      </c>
      <c r="VHC1" s="1460" t="s">
        <v>5197</v>
      </c>
      <c r="VHD1" s="1460" t="s">
        <v>5197</v>
      </c>
      <c r="VHE1" s="1460" t="s">
        <v>5197</v>
      </c>
      <c r="VHF1" s="1460" t="s">
        <v>5197</v>
      </c>
      <c r="VHG1" s="1460" t="s">
        <v>5197</v>
      </c>
      <c r="VHH1" s="1460" t="s">
        <v>5197</v>
      </c>
      <c r="VHI1" s="1460" t="s">
        <v>5197</v>
      </c>
      <c r="VHJ1" s="1460" t="s">
        <v>5197</v>
      </c>
      <c r="VHK1" s="1460" t="s">
        <v>5197</v>
      </c>
      <c r="VHL1" s="1460" t="s">
        <v>5197</v>
      </c>
      <c r="VHM1" s="1460" t="s">
        <v>5197</v>
      </c>
      <c r="VHN1" s="1460" t="s">
        <v>5197</v>
      </c>
      <c r="VHO1" s="1460" t="s">
        <v>5197</v>
      </c>
      <c r="VHP1" s="1460" t="s">
        <v>5197</v>
      </c>
      <c r="VHQ1" s="1460" t="s">
        <v>5197</v>
      </c>
      <c r="VHR1" s="1460" t="s">
        <v>5197</v>
      </c>
      <c r="VHS1" s="1460" t="s">
        <v>5197</v>
      </c>
      <c r="VHT1" s="1460" t="s">
        <v>5197</v>
      </c>
      <c r="VHU1" s="1460" t="s">
        <v>5197</v>
      </c>
      <c r="VHV1" s="1460" t="s">
        <v>5197</v>
      </c>
      <c r="VHW1" s="1460" t="s">
        <v>5197</v>
      </c>
      <c r="VHX1" s="1460" t="s">
        <v>5197</v>
      </c>
      <c r="VHY1" s="1460" t="s">
        <v>5197</v>
      </c>
      <c r="VHZ1" s="1460" t="s">
        <v>5197</v>
      </c>
      <c r="VIA1" s="1460" t="s">
        <v>5197</v>
      </c>
      <c r="VIB1" s="1460" t="s">
        <v>5197</v>
      </c>
      <c r="VIC1" s="1460" t="s">
        <v>5197</v>
      </c>
      <c r="VID1" s="1460" t="s">
        <v>5197</v>
      </c>
      <c r="VIE1" s="1460" t="s">
        <v>5197</v>
      </c>
      <c r="VIF1" s="1460" t="s">
        <v>5197</v>
      </c>
      <c r="VIG1" s="1460" t="s">
        <v>5197</v>
      </c>
      <c r="VIH1" s="1460" t="s">
        <v>5197</v>
      </c>
      <c r="VII1" s="1460" t="s">
        <v>5197</v>
      </c>
      <c r="VIJ1" s="1460" t="s">
        <v>5197</v>
      </c>
      <c r="VIK1" s="1460" t="s">
        <v>5197</v>
      </c>
      <c r="VIL1" s="1460" t="s">
        <v>5197</v>
      </c>
      <c r="VIM1" s="1460" t="s">
        <v>5197</v>
      </c>
      <c r="VIN1" s="1460" t="s">
        <v>5197</v>
      </c>
      <c r="VIO1" s="1460" t="s">
        <v>5197</v>
      </c>
      <c r="VIP1" s="1460" t="s">
        <v>5197</v>
      </c>
      <c r="VIQ1" s="1460" t="s">
        <v>5197</v>
      </c>
      <c r="VIR1" s="1460" t="s">
        <v>5197</v>
      </c>
      <c r="VIS1" s="1460" t="s">
        <v>5197</v>
      </c>
      <c r="VIT1" s="1460" t="s">
        <v>5197</v>
      </c>
      <c r="VIU1" s="1460" t="s">
        <v>5197</v>
      </c>
      <c r="VIV1" s="1460" t="s">
        <v>5197</v>
      </c>
      <c r="VIW1" s="1460" t="s">
        <v>5197</v>
      </c>
      <c r="VIX1" s="1460" t="s">
        <v>5197</v>
      </c>
      <c r="VIY1" s="1460" t="s">
        <v>5197</v>
      </c>
      <c r="VIZ1" s="1460" t="s">
        <v>5197</v>
      </c>
      <c r="VJA1" s="1460" t="s">
        <v>5197</v>
      </c>
      <c r="VJB1" s="1460" t="s">
        <v>5197</v>
      </c>
      <c r="VJC1" s="1460" t="s">
        <v>5197</v>
      </c>
      <c r="VJD1" s="1460" t="s">
        <v>5197</v>
      </c>
      <c r="VJE1" s="1460" t="s">
        <v>5197</v>
      </c>
      <c r="VJF1" s="1460" t="s">
        <v>5197</v>
      </c>
      <c r="VJG1" s="1460" t="s">
        <v>5197</v>
      </c>
      <c r="VJH1" s="1460" t="s">
        <v>5197</v>
      </c>
      <c r="VJI1" s="1460" t="s">
        <v>5197</v>
      </c>
      <c r="VJJ1" s="1460" t="s">
        <v>5197</v>
      </c>
      <c r="VJK1" s="1460" t="s">
        <v>5197</v>
      </c>
      <c r="VJL1" s="1460" t="s">
        <v>5197</v>
      </c>
      <c r="VJM1" s="1460" t="s">
        <v>5197</v>
      </c>
      <c r="VJN1" s="1460" t="s">
        <v>5197</v>
      </c>
      <c r="VJO1" s="1460" t="s">
        <v>5197</v>
      </c>
      <c r="VJP1" s="1460" t="s">
        <v>5197</v>
      </c>
      <c r="VJQ1" s="1460" t="s">
        <v>5197</v>
      </c>
      <c r="VJR1" s="1460" t="s">
        <v>5197</v>
      </c>
      <c r="VJS1" s="1460" t="s">
        <v>5197</v>
      </c>
      <c r="VJT1" s="1460" t="s">
        <v>5197</v>
      </c>
      <c r="VJU1" s="1460" t="s">
        <v>5197</v>
      </c>
      <c r="VJV1" s="1460" t="s">
        <v>5197</v>
      </c>
      <c r="VJW1" s="1460" t="s">
        <v>5197</v>
      </c>
      <c r="VJX1" s="1460" t="s">
        <v>5197</v>
      </c>
      <c r="VJY1" s="1460" t="s">
        <v>5197</v>
      </c>
      <c r="VJZ1" s="1460" t="s">
        <v>5197</v>
      </c>
      <c r="VKA1" s="1460" t="s">
        <v>5197</v>
      </c>
      <c r="VKB1" s="1460" t="s">
        <v>5197</v>
      </c>
      <c r="VKC1" s="1460" t="s">
        <v>5197</v>
      </c>
      <c r="VKD1" s="1460" t="s">
        <v>5197</v>
      </c>
      <c r="VKE1" s="1460" t="s">
        <v>5197</v>
      </c>
      <c r="VKF1" s="1460" t="s">
        <v>5197</v>
      </c>
      <c r="VKG1" s="1460" t="s">
        <v>5197</v>
      </c>
      <c r="VKH1" s="1460" t="s">
        <v>5197</v>
      </c>
      <c r="VKI1" s="1460" t="s">
        <v>5197</v>
      </c>
      <c r="VKJ1" s="1460" t="s">
        <v>5197</v>
      </c>
      <c r="VKK1" s="1460" t="s">
        <v>5197</v>
      </c>
      <c r="VKL1" s="1460" t="s">
        <v>5197</v>
      </c>
      <c r="VKM1" s="1460" t="s">
        <v>5197</v>
      </c>
      <c r="VKN1" s="1460" t="s">
        <v>5197</v>
      </c>
      <c r="VKO1" s="1460" t="s">
        <v>5197</v>
      </c>
      <c r="VKP1" s="1460" t="s">
        <v>5197</v>
      </c>
      <c r="VKQ1" s="1460" t="s">
        <v>5197</v>
      </c>
      <c r="VKR1" s="1460" t="s">
        <v>5197</v>
      </c>
      <c r="VKS1" s="1460" t="s">
        <v>5197</v>
      </c>
      <c r="VKT1" s="1460" t="s">
        <v>5197</v>
      </c>
      <c r="VKU1" s="1460" t="s">
        <v>5197</v>
      </c>
      <c r="VKV1" s="1460" t="s">
        <v>5197</v>
      </c>
      <c r="VKW1" s="1460" t="s">
        <v>5197</v>
      </c>
      <c r="VKX1" s="1460" t="s">
        <v>5197</v>
      </c>
      <c r="VKY1" s="1460" t="s">
        <v>5197</v>
      </c>
      <c r="VKZ1" s="1460" t="s">
        <v>5197</v>
      </c>
      <c r="VLA1" s="1460" t="s">
        <v>5197</v>
      </c>
      <c r="VLB1" s="1460" t="s">
        <v>5197</v>
      </c>
      <c r="VLC1" s="1460" t="s">
        <v>5197</v>
      </c>
      <c r="VLD1" s="1460" t="s">
        <v>5197</v>
      </c>
      <c r="VLE1" s="1460" t="s">
        <v>5197</v>
      </c>
      <c r="VLF1" s="1460" t="s">
        <v>5197</v>
      </c>
      <c r="VLG1" s="1460" t="s">
        <v>5197</v>
      </c>
      <c r="VLH1" s="1460" t="s">
        <v>5197</v>
      </c>
      <c r="VLI1" s="1460" t="s">
        <v>5197</v>
      </c>
      <c r="VLJ1" s="1460" t="s">
        <v>5197</v>
      </c>
      <c r="VLK1" s="1460" t="s">
        <v>5197</v>
      </c>
      <c r="VLL1" s="1460" t="s">
        <v>5197</v>
      </c>
      <c r="VLM1" s="1460" t="s">
        <v>5197</v>
      </c>
      <c r="VLN1" s="1460" t="s">
        <v>5197</v>
      </c>
      <c r="VLO1" s="1460" t="s">
        <v>5197</v>
      </c>
      <c r="VLP1" s="1460" t="s">
        <v>5197</v>
      </c>
      <c r="VLQ1" s="1460" t="s">
        <v>5197</v>
      </c>
      <c r="VLR1" s="1460" t="s">
        <v>5197</v>
      </c>
      <c r="VLS1" s="1460" t="s">
        <v>5197</v>
      </c>
      <c r="VLT1" s="1460" t="s">
        <v>5197</v>
      </c>
      <c r="VLU1" s="1460" t="s">
        <v>5197</v>
      </c>
      <c r="VLV1" s="1460" t="s">
        <v>5197</v>
      </c>
      <c r="VLW1" s="1460" t="s">
        <v>5197</v>
      </c>
      <c r="VLX1" s="1460" t="s">
        <v>5197</v>
      </c>
      <c r="VLY1" s="1460" t="s">
        <v>5197</v>
      </c>
      <c r="VLZ1" s="1460" t="s">
        <v>5197</v>
      </c>
      <c r="VMA1" s="1460" t="s">
        <v>5197</v>
      </c>
      <c r="VMB1" s="1460" t="s">
        <v>5197</v>
      </c>
      <c r="VMC1" s="1460" t="s">
        <v>5197</v>
      </c>
      <c r="VMD1" s="1460" t="s">
        <v>5197</v>
      </c>
      <c r="VME1" s="1460" t="s">
        <v>5197</v>
      </c>
      <c r="VMF1" s="1460" t="s">
        <v>5197</v>
      </c>
      <c r="VMG1" s="1460" t="s">
        <v>5197</v>
      </c>
      <c r="VMH1" s="1460" t="s">
        <v>5197</v>
      </c>
      <c r="VMI1" s="1460" t="s">
        <v>5197</v>
      </c>
      <c r="VMJ1" s="1460" t="s">
        <v>5197</v>
      </c>
      <c r="VMK1" s="1460" t="s">
        <v>5197</v>
      </c>
      <c r="VML1" s="1460" t="s">
        <v>5197</v>
      </c>
      <c r="VMM1" s="1460" t="s">
        <v>5197</v>
      </c>
      <c r="VMN1" s="1460" t="s">
        <v>5197</v>
      </c>
      <c r="VMO1" s="1460" t="s">
        <v>5197</v>
      </c>
      <c r="VMP1" s="1460" t="s">
        <v>5197</v>
      </c>
      <c r="VMQ1" s="1460" t="s">
        <v>5197</v>
      </c>
      <c r="VMR1" s="1460" t="s">
        <v>5197</v>
      </c>
      <c r="VMS1" s="1460" t="s">
        <v>5197</v>
      </c>
      <c r="VMT1" s="1460" t="s">
        <v>5197</v>
      </c>
      <c r="VMU1" s="1460" t="s">
        <v>5197</v>
      </c>
      <c r="VMV1" s="1460" t="s">
        <v>5197</v>
      </c>
      <c r="VMW1" s="1460" t="s">
        <v>5197</v>
      </c>
      <c r="VMX1" s="1460" t="s">
        <v>5197</v>
      </c>
      <c r="VMY1" s="1460" t="s">
        <v>5197</v>
      </c>
      <c r="VMZ1" s="1460" t="s">
        <v>5197</v>
      </c>
      <c r="VNA1" s="1460" t="s">
        <v>5197</v>
      </c>
      <c r="VNB1" s="1460" t="s">
        <v>5197</v>
      </c>
      <c r="VNC1" s="1460" t="s">
        <v>5197</v>
      </c>
      <c r="VND1" s="1460" t="s">
        <v>5197</v>
      </c>
      <c r="VNE1" s="1460" t="s">
        <v>5197</v>
      </c>
      <c r="VNF1" s="1460" t="s">
        <v>5197</v>
      </c>
      <c r="VNG1" s="1460" t="s">
        <v>5197</v>
      </c>
      <c r="VNH1" s="1460" t="s">
        <v>5197</v>
      </c>
      <c r="VNI1" s="1460" t="s">
        <v>5197</v>
      </c>
      <c r="VNJ1" s="1460" t="s">
        <v>5197</v>
      </c>
      <c r="VNK1" s="1460" t="s">
        <v>5197</v>
      </c>
      <c r="VNL1" s="1460" t="s">
        <v>5197</v>
      </c>
      <c r="VNM1" s="1460" t="s">
        <v>5197</v>
      </c>
      <c r="VNN1" s="1460" t="s">
        <v>5197</v>
      </c>
      <c r="VNO1" s="1460" t="s">
        <v>5197</v>
      </c>
      <c r="VNP1" s="1460" t="s">
        <v>5197</v>
      </c>
      <c r="VNQ1" s="1460" t="s">
        <v>5197</v>
      </c>
      <c r="VNR1" s="1460" t="s">
        <v>5197</v>
      </c>
      <c r="VNS1" s="1460" t="s">
        <v>5197</v>
      </c>
      <c r="VNT1" s="1460" t="s">
        <v>5197</v>
      </c>
      <c r="VNU1" s="1460" t="s">
        <v>5197</v>
      </c>
      <c r="VNV1" s="1460" t="s">
        <v>5197</v>
      </c>
      <c r="VNW1" s="1460" t="s">
        <v>5197</v>
      </c>
      <c r="VNX1" s="1460" t="s">
        <v>5197</v>
      </c>
      <c r="VNY1" s="1460" t="s">
        <v>5197</v>
      </c>
      <c r="VNZ1" s="1460" t="s">
        <v>5197</v>
      </c>
      <c r="VOA1" s="1460" t="s">
        <v>5197</v>
      </c>
      <c r="VOB1" s="1460" t="s">
        <v>5197</v>
      </c>
      <c r="VOC1" s="1460" t="s">
        <v>5197</v>
      </c>
      <c r="VOD1" s="1460" t="s">
        <v>5197</v>
      </c>
      <c r="VOE1" s="1460" t="s">
        <v>5197</v>
      </c>
      <c r="VOF1" s="1460" t="s">
        <v>5197</v>
      </c>
      <c r="VOG1" s="1460" t="s">
        <v>5197</v>
      </c>
      <c r="VOH1" s="1460" t="s">
        <v>5197</v>
      </c>
      <c r="VOI1" s="1460" t="s">
        <v>5197</v>
      </c>
      <c r="VOJ1" s="1460" t="s">
        <v>5197</v>
      </c>
      <c r="VOK1" s="1460" t="s">
        <v>5197</v>
      </c>
      <c r="VOL1" s="1460" t="s">
        <v>5197</v>
      </c>
      <c r="VOM1" s="1460" t="s">
        <v>5197</v>
      </c>
      <c r="VON1" s="1460" t="s">
        <v>5197</v>
      </c>
      <c r="VOO1" s="1460" t="s">
        <v>5197</v>
      </c>
      <c r="VOP1" s="1460" t="s">
        <v>5197</v>
      </c>
      <c r="VOQ1" s="1460" t="s">
        <v>5197</v>
      </c>
      <c r="VOR1" s="1460" t="s">
        <v>5197</v>
      </c>
      <c r="VOS1" s="1460" t="s">
        <v>5197</v>
      </c>
      <c r="VOT1" s="1460" t="s">
        <v>5197</v>
      </c>
      <c r="VOU1" s="1460" t="s">
        <v>5197</v>
      </c>
      <c r="VOV1" s="1460" t="s">
        <v>5197</v>
      </c>
      <c r="VOW1" s="1460" t="s">
        <v>5197</v>
      </c>
      <c r="VOX1" s="1460" t="s">
        <v>5197</v>
      </c>
      <c r="VOY1" s="1460" t="s">
        <v>5197</v>
      </c>
      <c r="VOZ1" s="1460" t="s">
        <v>5197</v>
      </c>
      <c r="VPA1" s="1460" t="s">
        <v>5197</v>
      </c>
      <c r="VPB1" s="1460" t="s">
        <v>5197</v>
      </c>
      <c r="VPC1" s="1460" t="s">
        <v>5197</v>
      </c>
      <c r="VPD1" s="1460" t="s">
        <v>5197</v>
      </c>
      <c r="VPE1" s="1460" t="s">
        <v>5197</v>
      </c>
      <c r="VPF1" s="1460" t="s">
        <v>5197</v>
      </c>
      <c r="VPG1" s="1460" t="s">
        <v>5197</v>
      </c>
      <c r="VPH1" s="1460" t="s">
        <v>5197</v>
      </c>
      <c r="VPI1" s="1460" t="s">
        <v>5197</v>
      </c>
      <c r="VPJ1" s="1460" t="s">
        <v>5197</v>
      </c>
      <c r="VPK1" s="1460" t="s">
        <v>5197</v>
      </c>
      <c r="VPL1" s="1460" t="s">
        <v>5197</v>
      </c>
      <c r="VPM1" s="1460" t="s">
        <v>5197</v>
      </c>
      <c r="VPN1" s="1460" t="s">
        <v>5197</v>
      </c>
      <c r="VPO1" s="1460" t="s">
        <v>5197</v>
      </c>
      <c r="VPP1" s="1460" t="s">
        <v>5197</v>
      </c>
      <c r="VPQ1" s="1460" t="s">
        <v>5197</v>
      </c>
      <c r="VPR1" s="1460" t="s">
        <v>5197</v>
      </c>
      <c r="VPS1" s="1460" t="s">
        <v>5197</v>
      </c>
      <c r="VPT1" s="1460" t="s">
        <v>5197</v>
      </c>
      <c r="VPU1" s="1460" t="s">
        <v>5197</v>
      </c>
      <c r="VPV1" s="1460" t="s">
        <v>5197</v>
      </c>
      <c r="VPW1" s="1460" t="s">
        <v>5197</v>
      </c>
      <c r="VPX1" s="1460" t="s">
        <v>5197</v>
      </c>
      <c r="VPY1" s="1460" t="s">
        <v>5197</v>
      </c>
      <c r="VPZ1" s="1460" t="s">
        <v>5197</v>
      </c>
      <c r="VQA1" s="1460" t="s">
        <v>5197</v>
      </c>
      <c r="VQB1" s="1460" t="s">
        <v>5197</v>
      </c>
      <c r="VQC1" s="1460" t="s">
        <v>5197</v>
      </c>
      <c r="VQD1" s="1460" t="s">
        <v>5197</v>
      </c>
      <c r="VQE1" s="1460" t="s">
        <v>5197</v>
      </c>
      <c r="VQF1" s="1460" t="s">
        <v>5197</v>
      </c>
      <c r="VQG1" s="1460" t="s">
        <v>5197</v>
      </c>
      <c r="VQH1" s="1460" t="s">
        <v>5197</v>
      </c>
      <c r="VQI1" s="1460" t="s">
        <v>5197</v>
      </c>
      <c r="VQJ1" s="1460" t="s">
        <v>5197</v>
      </c>
      <c r="VQK1" s="1460" t="s">
        <v>5197</v>
      </c>
      <c r="VQL1" s="1460" t="s">
        <v>5197</v>
      </c>
      <c r="VQM1" s="1460" t="s">
        <v>5197</v>
      </c>
      <c r="VQN1" s="1460" t="s">
        <v>5197</v>
      </c>
      <c r="VQO1" s="1460" t="s">
        <v>5197</v>
      </c>
      <c r="VQP1" s="1460" t="s">
        <v>5197</v>
      </c>
      <c r="VQQ1" s="1460" t="s">
        <v>5197</v>
      </c>
      <c r="VQR1" s="1460" t="s">
        <v>5197</v>
      </c>
      <c r="VQS1" s="1460" t="s">
        <v>5197</v>
      </c>
      <c r="VQT1" s="1460" t="s">
        <v>5197</v>
      </c>
      <c r="VQU1" s="1460" t="s">
        <v>5197</v>
      </c>
      <c r="VQV1" s="1460" t="s">
        <v>5197</v>
      </c>
      <c r="VQW1" s="1460" t="s">
        <v>5197</v>
      </c>
      <c r="VQX1" s="1460" t="s">
        <v>5197</v>
      </c>
      <c r="VQY1" s="1460" t="s">
        <v>5197</v>
      </c>
      <c r="VQZ1" s="1460" t="s">
        <v>5197</v>
      </c>
      <c r="VRA1" s="1460" t="s">
        <v>5197</v>
      </c>
      <c r="VRB1" s="1460" t="s">
        <v>5197</v>
      </c>
      <c r="VRC1" s="1460" t="s">
        <v>5197</v>
      </c>
      <c r="VRD1" s="1460" t="s">
        <v>5197</v>
      </c>
      <c r="VRE1" s="1460" t="s">
        <v>5197</v>
      </c>
      <c r="VRF1" s="1460" t="s">
        <v>5197</v>
      </c>
      <c r="VRG1" s="1460" t="s">
        <v>5197</v>
      </c>
      <c r="VRH1" s="1460" t="s">
        <v>5197</v>
      </c>
      <c r="VRI1" s="1460" t="s">
        <v>5197</v>
      </c>
      <c r="VRJ1" s="1460" t="s">
        <v>5197</v>
      </c>
      <c r="VRK1" s="1460" t="s">
        <v>5197</v>
      </c>
      <c r="VRL1" s="1460" t="s">
        <v>5197</v>
      </c>
      <c r="VRM1" s="1460" t="s">
        <v>5197</v>
      </c>
      <c r="VRN1" s="1460" t="s">
        <v>5197</v>
      </c>
      <c r="VRO1" s="1460" t="s">
        <v>5197</v>
      </c>
      <c r="VRP1" s="1460" t="s">
        <v>5197</v>
      </c>
      <c r="VRQ1" s="1460" t="s">
        <v>5197</v>
      </c>
      <c r="VRR1" s="1460" t="s">
        <v>5197</v>
      </c>
      <c r="VRS1" s="1460" t="s">
        <v>5197</v>
      </c>
      <c r="VRT1" s="1460" t="s">
        <v>5197</v>
      </c>
      <c r="VRU1" s="1460" t="s">
        <v>5197</v>
      </c>
      <c r="VRV1" s="1460" t="s">
        <v>5197</v>
      </c>
      <c r="VRW1" s="1460" t="s">
        <v>5197</v>
      </c>
      <c r="VRX1" s="1460" t="s">
        <v>5197</v>
      </c>
      <c r="VRY1" s="1460" t="s">
        <v>5197</v>
      </c>
      <c r="VRZ1" s="1460" t="s">
        <v>5197</v>
      </c>
      <c r="VSA1" s="1460" t="s">
        <v>5197</v>
      </c>
      <c r="VSB1" s="1460" t="s">
        <v>5197</v>
      </c>
      <c r="VSC1" s="1460" t="s">
        <v>5197</v>
      </c>
      <c r="VSD1" s="1460" t="s">
        <v>5197</v>
      </c>
      <c r="VSE1" s="1460" t="s">
        <v>5197</v>
      </c>
      <c r="VSF1" s="1460" t="s">
        <v>5197</v>
      </c>
      <c r="VSG1" s="1460" t="s">
        <v>5197</v>
      </c>
      <c r="VSH1" s="1460" t="s">
        <v>5197</v>
      </c>
      <c r="VSI1" s="1460" t="s">
        <v>5197</v>
      </c>
      <c r="VSJ1" s="1460" t="s">
        <v>5197</v>
      </c>
      <c r="VSK1" s="1460" t="s">
        <v>5197</v>
      </c>
      <c r="VSL1" s="1460" t="s">
        <v>5197</v>
      </c>
      <c r="VSM1" s="1460" t="s">
        <v>5197</v>
      </c>
      <c r="VSN1" s="1460" t="s">
        <v>5197</v>
      </c>
      <c r="VSO1" s="1460" t="s">
        <v>5197</v>
      </c>
      <c r="VSP1" s="1460" t="s">
        <v>5197</v>
      </c>
      <c r="VSQ1" s="1460" t="s">
        <v>5197</v>
      </c>
      <c r="VSR1" s="1460" t="s">
        <v>5197</v>
      </c>
      <c r="VSS1" s="1460" t="s">
        <v>5197</v>
      </c>
      <c r="VST1" s="1460" t="s">
        <v>5197</v>
      </c>
      <c r="VSU1" s="1460" t="s">
        <v>5197</v>
      </c>
      <c r="VSV1" s="1460" t="s">
        <v>5197</v>
      </c>
      <c r="VSW1" s="1460" t="s">
        <v>5197</v>
      </c>
      <c r="VSX1" s="1460" t="s">
        <v>5197</v>
      </c>
      <c r="VSY1" s="1460" t="s">
        <v>5197</v>
      </c>
      <c r="VSZ1" s="1460" t="s">
        <v>5197</v>
      </c>
      <c r="VTA1" s="1460" t="s">
        <v>5197</v>
      </c>
      <c r="VTB1" s="1460" t="s">
        <v>5197</v>
      </c>
      <c r="VTC1" s="1460" t="s">
        <v>5197</v>
      </c>
      <c r="VTD1" s="1460" t="s">
        <v>5197</v>
      </c>
      <c r="VTE1" s="1460" t="s">
        <v>5197</v>
      </c>
      <c r="VTF1" s="1460" t="s">
        <v>5197</v>
      </c>
      <c r="VTG1" s="1460" t="s">
        <v>5197</v>
      </c>
      <c r="VTH1" s="1460" t="s">
        <v>5197</v>
      </c>
      <c r="VTI1" s="1460" t="s">
        <v>5197</v>
      </c>
      <c r="VTJ1" s="1460" t="s">
        <v>5197</v>
      </c>
      <c r="VTK1" s="1460" t="s">
        <v>5197</v>
      </c>
      <c r="VTL1" s="1460" t="s">
        <v>5197</v>
      </c>
      <c r="VTM1" s="1460" t="s">
        <v>5197</v>
      </c>
      <c r="VTN1" s="1460" t="s">
        <v>5197</v>
      </c>
      <c r="VTO1" s="1460" t="s">
        <v>5197</v>
      </c>
      <c r="VTP1" s="1460" t="s">
        <v>5197</v>
      </c>
      <c r="VTQ1" s="1460" t="s">
        <v>5197</v>
      </c>
      <c r="VTR1" s="1460" t="s">
        <v>5197</v>
      </c>
      <c r="VTS1" s="1460" t="s">
        <v>5197</v>
      </c>
      <c r="VTT1" s="1460" t="s">
        <v>5197</v>
      </c>
      <c r="VTU1" s="1460" t="s">
        <v>5197</v>
      </c>
      <c r="VTV1" s="1460" t="s">
        <v>5197</v>
      </c>
      <c r="VTW1" s="1460" t="s">
        <v>5197</v>
      </c>
      <c r="VTX1" s="1460" t="s">
        <v>5197</v>
      </c>
      <c r="VTY1" s="1460" t="s">
        <v>5197</v>
      </c>
      <c r="VTZ1" s="1460" t="s">
        <v>5197</v>
      </c>
      <c r="VUA1" s="1460" t="s">
        <v>5197</v>
      </c>
      <c r="VUB1" s="1460" t="s">
        <v>5197</v>
      </c>
      <c r="VUC1" s="1460" t="s">
        <v>5197</v>
      </c>
      <c r="VUD1" s="1460" t="s">
        <v>5197</v>
      </c>
      <c r="VUE1" s="1460" t="s">
        <v>5197</v>
      </c>
      <c r="VUF1" s="1460" t="s">
        <v>5197</v>
      </c>
      <c r="VUG1" s="1460" t="s">
        <v>5197</v>
      </c>
      <c r="VUH1" s="1460" t="s">
        <v>5197</v>
      </c>
      <c r="VUI1" s="1460" t="s">
        <v>5197</v>
      </c>
      <c r="VUJ1" s="1460" t="s">
        <v>5197</v>
      </c>
      <c r="VUK1" s="1460" t="s">
        <v>5197</v>
      </c>
      <c r="VUL1" s="1460" t="s">
        <v>5197</v>
      </c>
      <c r="VUM1" s="1460" t="s">
        <v>5197</v>
      </c>
      <c r="VUN1" s="1460" t="s">
        <v>5197</v>
      </c>
      <c r="VUO1" s="1460" t="s">
        <v>5197</v>
      </c>
      <c r="VUP1" s="1460" t="s">
        <v>5197</v>
      </c>
      <c r="VUQ1" s="1460" t="s">
        <v>5197</v>
      </c>
      <c r="VUR1" s="1460" t="s">
        <v>5197</v>
      </c>
      <c r="VUS1" s="1460" t="s">
        <v>5197</v>
      </c>
      <c r="VUT1" s="1460" t="s">
        <v>5197</v>
      </c>
      <c r="VUU1" s="1460" t="s">
        <v>5197</v>
      </c>
      <c r="VUV1" s="1460" t="s">
        <v>5197</v>
      </c>
      <c r="VUW1" s="1460" t="s">
        <v>5197</v>
      </c>
      <c r="VUX1" s="1460" t="s">
        <v>5197</v>
      </c>
      <c r="VUY1" s="1460" t="s">
        <v>5197</v>
      </c>
      <c r="VUZ1" s="1460" t="s">
        <v>5197</v>
      </c>
      <c r="VVA1" s="1460" t="s">
        <v>5197</v>
      </c>
      <c r="VVB1" s="1460" t="s">
        <v>5197</v>
      </c>
      <c r="VVC1" s="1460" t="s">
        <v>5197</v>
      </c>
      <c r="VVD1" s="1460" t="s">
        <v>5197</v>
      </c>
      <c r="VVE1" s="1460" t="s">
        <v>5197</v>
      </c>
      <c r="VVF1" s="1460" t="s">
        <v>5197</v>
      </c>
      <c r="VVG1" s="1460" t="s">
        <v>5197</v>
      </c>
      <c r="VVH1" s="1460" t="s">
        <v>5197</v>
      </c>
      <c r="VVI1" s="1460" t="s">
        <v>5197</v>
      </c>
      <c r="VVJ1" s="1460" t="s">
        <v>5197</v>
      </c>
      <c r="VVK1" s="1460" t="s">
        <v>5197</v>
      </c>
      <c r="VVL1" s="1460" t="s">
        <v>5197</v>
      </c>
      <c r="VVM1" s="1460" t="s">
        <v>5197</v>
      </c>
      <c r="VVN1" s="1460" t="s">
        <v>5197</v>
      </c>
      <c r="VVO1" s="1460" t="s">
        <v>5197</v>
      </c>
      <c r="VVP1" s="1460" t="s">
        <v>5197</v>
      </c>
      <c r="VVQ1" s="1460" t="s">
        <v>5197</v>
      </c>
      <c r="VVR1" s="1460" t="s">
        <v>5197</v>
      </c>
      <c r="VVS1" s="1460" t="s">
        <v>5197</v>
      </c>
      <c r="VVT1" s="1460" t="s">
        <v>5197</v>
      </c>
      <c r="VVU1" s="1460" t="s">
        <v>5197</v>
      </c>
      <c r="VVV1" s="1460" t="s">
        <v>5197</v>
      </c>
      <c r="VVW1" s="1460" t="s">
        <v>5197</v>
      </c>
      <c r="VVX1" s="1460" t="s">
        <v>5197</v>
      </c>
      <c r="VVY1" s="1460" t="s">
        <v>5197</v>
      </c>
      <c r="VVZ1" s="1460" t="s">
        <v>5197</v>
      </c>
      <c r="VWA1" s="1460" t="s">
        <v>5197</v>
      </c>
      <c r="VWB1" s="1460" t="s">
        <v>5197</v>
      </c>
      <c r="VWC1" s="1460" t="s">
        <v>5197</v>
      </c>
      <c r="VWD1" s="1460" t="s">
        <v>5197</v>
      </c>
      <c r="VWE1" s="1460" t="s">
        <v>5197</v>
      </c>
      <c r="VWF1" s="1460" t="s">
        <v>5197</v>
      </c>
      <c r="VWG1" s="1460" t="s">
        <v>5197</v>
      </c>
      <c r="VWH1" s="1460" t="s">
        <v>5197</v>
      </c>
      <c r="VWI1" s="1460" t="s">
        <v>5197</v>
      </c>
      <c r="VWJ1" s="1460" t="s">
        <v>5197</v>
      </c>
      <c r="VWK1" s="1460" t="s">
        <v>5197</v>
      </c>
      <c r="VWL1" s="1460" t="s">
        <v>5197</v>
      </c>
      <c r="VWM1" s="1460" t="s">
        <v>5197</v>
      </c>
      <c r="VWN1" s="1460" t="s">
        <v>5197</v>
      </c>
      <c r="VWO1" s="1460" t="s">
        <v>5197</v>
      </c>
      <c r="VWP1" s="1460" t="s">
        <v>5197</v>
      </c>
      <c r="VWQ1" s="1460" t="s">
        <v>5197</v>
      </c>
      <c r="VWR1" s="1460" t="s">
        <v>5197</v>
      </c>
      <c r="VWS1" s="1460" t="s">
        <v>5197</v>
      </c>
      <c r="VWT1" s="1460" t="s">
        <v>5197</v>
      </c>
      <c r="VWU1" s="1460" t="s">
        <v>5197</v>
      </c>
      <c r="VWV1" s="1460" t="s">
        <v>5197</v>
      </c>
      <c r="VWW1" s="1460" t="s">
        <v>5197</v>
      </c>
      <c r="VWX1" s="1460" t="s">
        <v>5197</v>
      </c>
      <c r="VWY1" s="1460" t="s">
        <v>5197</v>
      </c>
      <c r="VWZ1" s="1460" t="s">
        <v>5197</v>
      </c>
      <c r="VXA1" s="1460" t="s">
        <v>5197</v>
      </c>
      <c r="VXB1" s="1460" t="s">
        <v>5197</v>
      </c>
      <c r="VXC1" s="1460" t="s">
        <v>5197</v>
      </c>
      <c r="VXD1" s="1460" t="s">
        <v>5197</v>
      </c>
      <c r="VXE1" s="1460" t="s">
        <v>5197</v>
      </c>
      <c r="VXF1" s="1460" t="s">
        <v>5197</v>
      </c>
      <c r="VXG1" s="1460" t="s">
        <v>5197</v>
      </c>
      <c r="VXH1" s="1460" t="s">
        <v>5197</v>
      </c>
      <c r="VXI1" s="1460" t="s">
        <v>5197</v>
      </c>
      <c r="VXJ1" s="1460" t="s">
        <v>5197</v>
      </c>
      <c r="VXK1" s="1460" t="s">
        <v>5197</v>
      </c>
      <c r="VXL1" s="1460" t="s">
        <v>5197</v>
      </c>
      <c r="VXM1" s="1460" t="s">
        <v>5197</v>
      </c>
      <c r="VXN1" s="1460" t="s">
        <v>5197</v>
      </c>
      <c r="VXO1" s="1460" t="s">
        <v>5197</v>
      </c>
      <c r="VXP1" s="1460" t="s">
        <v>5197</v>
      </c>
      <c r="VXQ1" s="1460" t="s">
        <v>5197</v>
      </c>
      <c r="VXR1" s="1460" t="s">
        <v>5197</v>
      </c>
      <c r="VXS1" s="1460" t="s">
        <v>5197</v>
      </c>
      <c r="VXT1" s="1460" t="s">
        <v>5197</v>
      </c>
      <c r="VXU1" s="1460" t="s">
        <v>5197</v>
      </c>
      <c r="VXV1" s="1460" t="s">
        <v>5197</v>
      </c>
      <c r="VXW1" s="1460" t="s">
        <v>5197</v>
      </c>
      <c r="VXX1" s="1460" t="s">
        <v>5197</v>
      </c>
      <c r="VXY1" s="1460" t="s">
        <v>5197</v>
      </c>
      <c r="VXZ1" s="1460" t="s">
        <v>5197</v>
      </c>
      <c r="VYA1" s="1460" t="s">
        <v>5197</v>
      </c>
      <c r="VYB1" s="1460" t="s">
        <v>5197</v>
      </c>
      <c r="VYC1" s="1460" t="s">
        <v>5197</v>
      </c>
      <c r="VYD1" s="1460" t="s">
        <v>5197</v>
      </c>
      <c r="VYE1" s="1460" t="s">
        <v>5197</v>
      </c>
      <c r="VYF1" s="1460" t="s">
        <v>5197</v>
      </c>
      <c r="VYG1" s="1460" t="s">
        <v>5197</v>
      </c>
      <c r="VYH1" s="1460" t="s">
        <v>5197</v>
      </c>
      <c r="VYI1" s="1460" t="s">
        <v>5197</v>
      </c>
      <c r="VYJ1" s="1460" t="s">
        <v>5197</v>
      </c>
      <c r="VYK1" s="1460" t="s">
        <v>5197</v>
      </c>
      <c r="VYL1" s="1460" t="s">
        <v>5197</v>
      </c>
      <c r="VYM1" s="1460" t="s">
        <v>5197</v>
      </c>
      <c r="VYN1" s="1460" t="s">
        <v>5197</v>
      </c>
      <c r="VYO1" s="1460" t="s">
        <v>5197</v>
      </c>
      <c r="VYP1" s="1460" t="s">
        <v>5197</v>
      </c>
      <c r="VYQ1" s="1460" t="s">
        <v>5197</v>
      </c>
      <c r="VYR1" s="1460" t="s">
        <v>5197</v>
      </c>
      <c r="VYS1" s="1460" t="s">
        <v>5197</v>
      </c>
      <c r="VYT1" s="1460" t="s">
        <v>5197</v>
      </c>
      <c r="VYU1" s="1460" t="s">
        <v>5197</v>
      </c>
      <c r="VYV1" s="1460" t="s">
        <v>5197</v>
      </c>
      <c r="VYW1" s="1460" t="s">
        <v>5197</v>
      </c>
      <c r="VYX1" s="1460" t="s">
        <v>5197</v>
      </c>
      <c r="VYY1" s="1460" t="s">
        <v>5197</v>
      </c>
      <c r="VYZ1" s="1460" t="s">
        <v>5197</v>
      </c>
      <c r="VZA1" s="1460" t="s">
        <v>5197</v>
      </c>
      <c r="VZB1" s="1460" t="s">
        <v>5197</v>
      </c>
      <c r="VZC1" s="1460" t="s">
        <v>5197</v>
      </c>
      <c r="VZD1" s="1460" t="s">
        <v>5197</v>
      </c>
      <c r="VZE1" s="1460" t="s">
        <v>5197</v>
      </c>
      <c r="VZF1" s="1460" t="s">
        <v>5197</v>
      </c>
      <c r="VZG1" s="1460" t="s">
        <v>5197</v>
      </c>
      <c r="VZH1" s="1460" t="s">
        <v>5197</v>
      </c>
      <c r="VZI1" s="1460" t="s">
        <v>5197</v>
      </c>
      <c r="VZJ1" s="1460" t="s">
        <v>5197</v>
      </c>
      <c r="VZK1" s="1460" t="s">
        <v>5197</v>
      </c>
      <c r="VZL1" s="1460" t="s">
        <v>5197</v>
      </c>
      <c r="VZM1" s="1460" t="s">
        <v>5197</v>
      </c>
      <c r="VZN1" s="1460" t="s">
        <v>5197</v>
      </c>
      <c r="VZO1" s="1460" t="s">
        <v>5197</v>
      </c>
      <c r="VZP1" s="1460" t="s">
        <v>5197</v>
      </c>
      <c r="VZQ1" s="1460" t="s">
        <v>5197</v>
      </c>
      <c r="VZR1" s="1460" t="s">
        <v>5197</v>
      </c>
      <c r="VZS1" s="1460" t="s">
        <v>5197</v>
      </c>
      <c r="VZT1" s="1460" t="s">
        <v>5197</v>
      </c>
      <c r="VZU1" s="1460" t="s">
        <v>5197</v>
      </c>
      <c r="VZV1" s="1460" t="s">
        <v>5197</v>
      </c>
      <c r="VZW1" s="1460" t="s">
        <v>5197</v>
      </c>
      <c r="VZX1" s="1460" t="s">
        <v>5197</v>
      </c>
      <c r="VZY1" s="1460" t="s">
        <v>5197</v>
      </c>
      <c r="VZZ1" s="1460" t="s">
        <v>5197</v>
      </c>
      <c r="WAA1" s="1460" t="s">
        <v>5197</v>
      </c>
      <c r="WAB1" s="1460" t="s">
        <v>5197</v>
      </c>
      <c r="WAC1" s="1460" t="s">
        <v>5197</v>
      </c>
      <c r="WAD1" s="1460" t="s">
        <v>5197</v>
      </c>
      <c r="WAE1" s="1460" t="s">
        <v>5197</v>
      </c>
      <c r="WAF1" s="1460" t="s">
        <v>5197</v>
      </c>
      <c r="WAG1" s="1460" t="s">
        <v>5197</v>
      </c>
      <c r="WAH1" s="1460" t="s">
        <v>5197</v>
      </c>
      <c r="WAI1" s="1460" t="s">
        <v>5197</v>
      </c>
      <c r="WAJ1" s="1460" t="s">
        <v>5197</v>
      </c>
      <c r="WAK1" s="1460" t="s">
        <v>5197</v>
      </c>
      <c r="WAL1" s="1460" t="s">
        <v>5197</v>
      </c>
      <c r="WAM1" s="1460" t="s">
        <v>5197</v>
      </c>
      <c r="WAN1" s="1460" t="s">
        <v>5197</v>
      </c>
      <c r="WAO1" s="1460" t="s">
        <v>5197</v>
      </c>
      <c r="WAP1" s="1460" t="s">
        <v>5197</v>
      </c>
      <c r="WAQ1" s="1460" t="s">
        <v>5197</v>
      </c>
      <c r="WAR1" s="1460" t="s">
        <v>5197</v>
      </c>
      <c r="WAS1" s="1460" t="s">
        <v>5197</v>
      </c>
      <c r="WAT1" s="1460" t="s">
        <v>5197</v>
      </c>
      <c r="WAU1" s="1460" t="s">
        <v>5197</v>
      </c>
      <c r="WAV1" s="1460" t="s">
        <v>5197</v>
      </c>
      <c r="WAW1" s="1460" t="s">
        <v>5197</v>
      </c>
      <c r="WAX1" s="1460" t="s">
        <v>5197</v>
      </c>
      <c r="WAY1" s="1460" t="s">
        <v>5197</v>
      </c>
      <c r="WAZ1" s="1460" t="s">
        <v>5197</v>
      </c>
      <c r="WBA1" s="1460" t="s">
        <v>5197</v>
      </c>
      <c r="WBB1" s="1460" t="s">
        <v>5197</v>
      </c>
      <c r="WBC1" s="1460" t="s">
        <v>5197</v>
      </c>
      <c r="WBD1" s="1460" t="s">
        <v>5197</v>
      </c>
      <c r="WBE1" s="1460" t="s">
        <v>5197</v>
      </c>
      <c r="WBF1" s="1460" t="s">
        <v>5197</v>
      </c>
      <c r="WBG1" s="1460" t="s">
        <v>5197</v>
      </c>
      <c r="WBH1" s="1460" t="s">
        <v>5197</v>
      </c>
      <c r="WBI1" s="1460" t="s">
        <v>5197</v>
      </c>
      <c r="WBJ1" s="1460" t="s">
        <v>5197</v>
      </c>
      <c r="WBK1" s="1460" t="s">
        <v>5197</v>
      </c>
      <c r="WBL1" s="1460" t="s">
        <v>5197</v>
      </c>
      <c r="WBM1" s="1460" t="s">
        <v>5197</v>
      </c>
      <c r="WBN1" s="1460" t="s">
        <v>5197</v>
      </c>
      <c r="WBO1" s="1460" t="s">
        <v>5197</v>
      </c>
      <c r="WBP1" s="1460" t="s">
        <v>5197</v>
      </c>
      <c r="WBQ1" s="1460" t="s">
        <v>5197</v>
      </c>
      <c r="WBR1" s="1460" t="s">
        <v>5197</v>
      </c>
      <c r="WBS1" s="1460" t="s">
        <v>5197</v>
      </c>
      <c r="WBT1" s="1460" t="s">
        <v>5197</v>
      </c>
      <c r="WBU1" s="1460" t="s">
        <v>5197</v>
      </c>
      <c r="WBV1" s="1460" t="s">
        <v>5197</v>
      </c>
      <c r="WBW1" s="1460" t="s">
        <v>5197</v>
      </c>
      <c r="WBX1" s="1460" t="s">
        <v>5197</v>
      </c>
      <c r="WBY1" s="1460" t="s">
        <v>5197</v>
      </c>
      <c r="WBZ1" s="1460" t="s">
        <v>5197</v>
      </c>
      <c r="WCA1" s="1460" t="s">
        <v>5197</v>
      </c>
      <c r="WCB1" s="1460" t="s">
        <v>5197</v>
      </c>
      <c r="WCC1" s="1460" t="s">
        <v>5197</v>
      </c>
      <c r="WCD1" s="1460" t="s">
        <v>5197</v>
      </c>
      <c r="WCE1" s="1460" t="s">
        <v>5197</v>
      </c>
      <c r="WCF1" s="1460" t="s">
        <v>5197</v>
      </c>
      <c r="WCG1" s="1460" t="s">
        <v>5197</v>
      </c>
      <c r="WCH1" s="1460" t="s">
        <v>5197</v>
      </c>
      <c r="WCI1" s="1460" t="s">
        <v>5197</v>
      </c>
      <c r="WCJ1" s="1460" t="s">
        <v>5197</v>
      </c>
      <c r="WCK1" s="1460" t="s">
        <v>5197</v>
      </c>
      <c r="WCL1" s="1460" t="s">
        <v>5197</v>
      </c>
      <c r="WCM1" s="1460" t="s">
        <v>5197</v>
      </c>
      <c r="WCN1" s="1460" t="s">
        <v>5197</v>
      </c>
      <c r="WCO1" s="1460" t="s">
        <v>5197</v>
      </c>
      <c r="WCP1" s="1460" t="s">
        <v>5197</v>
      </c>
      <c r="WCQ1" s="1460" t="s">
        <v>5197</v>
      </c>
      <c r="WCR1" s="1460" t="s">
        <v>5197</v>
      </c>
      <c r="WCS1" s="1460" t="s">
        <v>5197</v>
      </c>
      <c r="WCT1" s="1460" t="s">
        <v>5197</v>
      </c>
      <c r="WCU1" s="1460" t="s">
        <v>5197</v>
      </c>
      <c r="WCV1" s="1460" t="s">
        <v>5197</v>
      </c>
      <c r="WCW1" s="1460" t="s">
        <v>5197</v>
      </c>
      <c r="WCX1" s="1460" t="s">
        <v>5197</v>
      </c>
      <c r="WCY1" s="1460" t="s">
        <v>5197</v>
      </c>
      <c r="WCZ1" s="1460" t="s">
        <v>5197</v>
      </c>
      <c r="WDA1" s="1460" t="s">
        <v>5197</v>
      </c>
      <c r="WDB1" s="1460" t="s">
        <v>5197</v>
      </c>
      <c r="WDC1" s="1460" t="s">
        <v>5197</v>
      </c>
      <c r="WDD1" s="1460" t="s">
        <v>5197</v>
      </c>
      <c r="WDE1" s="1460" t="s">
        <v>5197</v>
      </c>
      <c r="WDF1" s="1460" t="s">
        <v>5197</v>
      </c>
      <c r="WDG1" s="1460" t="s">
        <v>5197</v>
      </c>
      <c r="WDH1" s="1460" t="s">
        <v>5197</v>
      </c>
      <c r="WDI1" s="1460" t="s">
        <v>5197</v>
      </c>
      <c r="WDJ1" s="1460" t="s">
        <v>5197</v>
      </c>
      <c r="WDK1" s="1460" t="s">
        <v>5197</v>
      </c>
      <c r="WDL1" s="1460" t="s">
        <v>5197</v>
      </c>
      <c r="WDM1" s="1460" t="s">
        <v>5197</v>
      </c>
      <c r="WDN1" s="1460" t="s">
        <v>5197</v>
      </c>
      <c r="WDO1" s="1460" t="s">
        <v>5197</v>
      </c>
      <c r="WDP1" s="1460" t="s">
        <v>5197</v>
      </c>
      <c r="WDQ1" s="1460" t="s">
        <v>5197</v>
      </c>
      <c r="WDR1" s="1460" t="s">
        <v>5197</v>
      </c>
      <c r="WDS1" s="1460" t="s">
        <v>5197</v>
      </c>
      <c r="WDT1" s="1460" t="s">
        <v>5197</v>
      </c>
      <c r="WDU1" s="1460" t="s">
        <v>5197</v>
      </c>
      <c r="WDV1" s="1460" t="s">
        <v>5197</v>
      </c>
      <c r="WDW1" s="1460" t="s">
        <v>5197</v>
      </c>
      <c r="WDX1" s="1460" t="s">
        <v>5197</v>
      </c>
      <c r="WDY1" s="1460" t="s">
        <v>5197</v>
      </c>
      <c r="WDZ1" s="1460" t="s">
        <v>5197</v>
      </c>
      <c r="WEA1" s="1460" t="s">
        <v>5197</v>
      </c>
      <c r="WEB1" s="1460" t="s">
        <v>5197</v>
      </c>
      <c r="WEC1" s="1460" t="s">
        <v>5197</v>
      </c>
      <c r="WED1" s="1460" t="s">
        <v>5197</v>
      </c>
      <c r="WEE1" s="1460" t="s">
        <v>5197</v>
      </c>
      <c r="WEF1" s="1460" t="s">
        <v>5197</v>
      </c>
      <c r="WEG1" s="1460" t="s">
        <v>5197</v>
      </c>
      <c r="WEH1" s="1460" t="s">
        <v>5197</v>
      </c>
      <c r="WEI1" s="1460" t="s">
        <v>5197</v>
      </c>
      <c r="WEJ1" s="1460" t="s">
        <v>5197</v>
      </c>
      <c r="WEK1" s="1460" t="s">
        <v>5197</v>
      </c>
      <c r="WEL1" s="1460" t="s">
        <v>5197</v>
      </c>
      <c r="WEM1" s="1460" t="s">
        <v>5197</v>
      </c>
      <c r="WEN1" s="1460" t="s">
        <v>5197</v>
      </c>
      <c r="WEO1" s="1460" t="s">
        <v>5197</v>
      </c>
      <c r="WEP1" s="1460" t="s">
        <v>5197</v>
      </c>
      <c r="WEQ1" s="1460" t="s">
        <v>5197</v>
      </c>
      <c r="WER1" s="1460" t="s">
        <v>5197</v>
      </c>
      <c r="WES1" s="1460" t="s">
        <v>5197</v>
      </c>
      <c r="WET1" s="1460" t="s">
        <v>5197</v>
      </c>
      <c r="WEU1" s="1460" t="s">
        <v>5197</v>
      </c>
      <c r="WEV1" s="1460" t="s">
        <v>5197</v>
      </c>
      <c r="WEW1" s="1460" t="s">
        <v>5197</v>
      </c>
      <c r="WEX1" s="1460" t="s">
        <v>5197</v>
      </c>
      <c r="WEY1" s="1460" t="s">
        <v>5197</v>
      </c>
      <c r="WEZ1" s="1460" t="s">
        <v>5197</v>
      </c>
      <c r="WFA1" s="1460" t="s">
        <v>5197</v>
      </c>
      <c r="WFB1" s="1460" t="s">
        <v>5197</v>
      </c>
      <c r="WFC1" s="1460" t="s">
        <v>5197</v>
      </c>
      <c r="WFD1" s="1460" t="s">
        <v>5197</v>
      </c>
      <c r="WFE1" s="1460" t="s">
        <v>5197</v>
      </c>
      <c r="WFF1" s="1460" t="s">
        <v>5197</v>
      </c>
      <c r="WFG1" s="1460" t="s">
        <v>5197</v>
      </c>
      <c r="WFH1" s="1460" t="s">
        <v>5197</v>
      </c>
      <c r="WFI1" s="1460" t="s">
        <v>5197</v>
      </c>
      <c r="WFJ1" s="1460" t="s">
        <v>5197</v>
      </c>
      <c r="WFK1" s="1460" t="s">
        <v>5197</v>
      </c>
      <c r="WFL1" s="1460" t="s">
        <v>5197</v>
      </c>
      <c r="WFM1" s="1460" t="s">
        <v>5197</v>
      </c>
      <c r="WFN1" s="1460" t="s">
        <v>5197</v>
      </c>
      <c r="WFO1" s="1460" t="s">
        <v>5197</v>
      </c>
      <c r="WFP1" s="1460" t="s">
        <v>5197</v>
      </c>
      <c r="WFQ1" s="1460" t="s">
        <v>5197</v>
      </c>
      <c r="WFR1" s="1460" t="s">
        <v>5197</v>
      </c>
      <c r="WFS1" s="1460" t="s">
        <v>5197</v>
      </c>
      <c r="WFT1" s="1460" t="s">
        <v>5197</v>
      </c>
      <c r="WFU1" s="1460" t="s">
        <v>5197</v>
      </c>
      <c r="WFV1" s="1460" t="s">
        <v>5197</v>
      </c>
      <c r="WFW1" s="1460" t="s">
        <v>5197</v>
      </c>
      <c r="WFX1" s="1460" t="s">
        <v>5197</v>
      </c>
      <c r="WFY1" s="1460" t="s">
        <v>5197</v>
      </c>
      <c r="WFZ1" s="1460" t="s">
        <v>5197</v>
      </c>
      <c r="WGA1" s="1460" t="s">
        <v>5197</v>
      </c>
      <c r="WGB1" s="1460" t="s">
        <v>5197</v>
      </c>
      <c r="WGC1" s="1460" t="s">
        <v>5197</v>
      </c>
      <c r="WGD1" s="1460" t="s">
        <v>5197</v>
      </c>
      <c r="WGE1" s="1460" t="s">
        <v>5197</v>
      </c>
      <c r="WGF1" s="1460" t="s">
        <v>5197</v>
      </c>
      <c r="WGG1" s="1460" t="s">
        <v>5197</v>
      </c>
      <c r="WGH1" s="1460" t="s">
        <v>5197</v>
      </c>
      <c r="WGI1" s="1460" t="s">
        <v>5197</v>
      </c>
      <c r="WGJ1" s="1460" t="s">
        <v>5197</v>
      </c>
      <c r="WGK1" s="1460" t="s">
        <v>5197</v>
      </c>
      <c r="WGL1" s="1460" t="s">
        <v>5197</v>
      </c>
      <c r="WGM1" s="1460" t="s">
        <v>5197</v>
      </c>
      <c r="WGN1" s="1460" t="s">
        <v>5197</v>
      </c>
      <c r="WGO1" s="1460" t="s">
        <v>5197</v>
      </c>
      <c r="WGP1" s="1460" t="s">
        <v>5197</v>
      </c>
      <c r="WGQ1" s="1460" t="s">
        <v>5197</v>
      </c>
      <c r="WGR1" s="1460" t="s">
        <v>5197</v>
      </c>
      <c r="WGS1" s="1460" t="s">
        <v>5197</v>
      </c>
      <c r="WGT1" s="1460" t="s">
        <v>5197</v>
      </c>
      <c r="WGU1" s="1460" t="s">
        <v>5197</v>
      </c>
      <c r="WGV1" s="1460" t="s">
        <v>5197</v>
      </c>
      <c r="WGW1" s="1460" t="s">
        <v>5197</v>
      </c>
      <c r="WGX1" s="1460" t="s">
        <v>5197</v>
      </c>
      <c r="WGY1" s="1460" t="s">
        <v>5197</v>
      </c>
      <c r="WGZ1" s="1460" t="s">
        <v>5197</v>
      </c>
      <c r="WHA1" s="1460" t="s">
        <v>5197</v>
      </c>
      <c r="WHB1" s="1460" t="s">
        <v>5197</v>
      </c>
      <c r="WHC1" s="1460" t="s">
        <v>5197</v>
      </c>
      <c r="WHD1" s="1460" t="s">
        <v>5197</v>
      </c>
      <c r="WHE1" s="1460" t="s">
        <v>5197</v>
      </c>
      <c r="WHF1" s="1460" t="s">
        <v>5197</v>
      </c>
      <c r="WHG1" s="1460" t="s">
        <v>5197</v>
      </c>
      <c r="WHH1" s="1460" t="s">
        <v>5197</v>
      </c>
      <c r="WHI1" s="1460" t="s">
        <v>5197</v>
      </c>
      <c r="WHJ1" s="1460" t="s">
        <v>5197</v>
      </c>
      <c r="WHK1" s="1460" t="s">
        <v>5197</v>
      </c>
      <c r="WHL1" s="1460" t="s">
        <v>5197</v>
      </c>
      <c r="WHM1" s="1460" t="s">
        <v>5197</v>
      </c>
      <c r="WHN1" s="1460" t="s">
        <v>5197</v>
      </c>
      <c r="WHO1" s="1460" t="s">
        <v>5197</v>
      </c>
      <c r="WHP1" s="1460" t="s">
        <v>5197</v>
      </c>
      <c r="WHQ1" s="1460" t="s">
        <v>5197</v>
      </c>
      <c r="WHR1" s="1460" t="s">
        <v>5197</v>
      </c>
      <c r="WHS1" s="1460" t="s">
        <v>5197</v>
      </c>
      <c r="WHT1" s="1460" t="s">
        <v>5197</v>
      </c>
      <c r="WHU1" s="1460" t="s">
        <v>5197</v>
      </c>
      <c r="WHV1" s="1460" t="s">
        <v>5197</v>
      </c>
      <c r="WHW1" s="1460" t="s">
        <v>5197</v>
      </c>
      <c r="WHX1" s="1460" t="s">
        <v>5197</v>
      </c>
      <c r="WHY1" s="1460" t="s">
        <v>5197</v>
      </c>
      <c r="WHZ1" s="1460" t="s">
        <v>5197</v>
      </c>
      <c r="WIA1" s="1460" t="s">
        <v>5197</v>
      </c>
      <c r="WIB1" s="1460" t="s">
        <v>5197</v>
      </c>
      <c r="WIC1" s="1460" t="s">
        <v>5197</v>
      </c>
      <c r="WID1" s="1460" t="s">
        <v>5197</v>
      </c>
      <c r="WIE1" s="1460" t="s">
        <v>5197</v>
      </c>
      <c r="WIF1" s="1460" t="s">
        <v>5197</v>
      </c>
      <c r="WIG1" s="1460" t="s">
        <v>5197</v>
      </c>
      <c r="WIH1" s="1460" t="s">
        <v>5197</v>
      </c>
      <c r="WII1" s="1460" t="s">
        <v>5197</v>
      </c>
      <c r="WIJ1" s="1460" t="s">
        <v>5197</v>
      </c>
      <c r="WIK1" s="1460" t="s">
        <v>5197</v>
      </c>
      <c r="WIL1" s="1460" t="s">
        <v>5197</v>
      </c>
      <c r="WIM1" s="1460" t="s">
        <v>5197</v>
      </c>
      <c r="WIN1" s="1460" t="s">
        <v>5197</v>
      </c>
      <c r="WIO1" s="1460" t="s">
        <v>5197</v>
      </c>
      <c r="WIP1" s="1460" t="s">
        <v>5197</v>
      </c>
      <c r="WIQ1" s="1460" t="s">
        <v>5197</v>
      </c>
      <c r="WIR1" s="1460" t="s">
        <v>5197</v>
      </c>
      <c r="WIS1" s="1460" t="s">
        <v>5197</v>
      </c>
      <c r="WIT1" s="1460" t="s">
        <v>5197</v>
      </c>
      <c r="WIU1" s="1460" t="s">
        <v>5197</v>
      </c>
      <c r="WIV1" s="1460" t="s">
        <v>5197</v>
      </c>
      <c r="WIW1" s="1460" t="s">
        <v>5197</v>
      </c>
      <c r="WIX1" s="1460" t="s">
        <v>5197</v>
      </c>
      <c r="WIY1" s="1460" t="s">
        <v>5197</v>
      </c>
      <c r="WIZ1" s="1460" t="s">
        <v>5197</v>
      </c>
      <c r="WJA1" s="1460" t="s">
        <v>5197</v>
      </c>
      <c r="WJB1" s="1460" t="s">
        <v>5197</v>
      </c>
      <c r="WJC1" s="1460" t="s">
        <v>5197</v>
      </c>
      <c r="WJD1" s="1460" t="s">
        <v>5197</v>
      </c>
      <c r="WJE1" s="1460" t="s">
        <v>5197</v>
      </c>
      <c r="WJF1" s="1460" t="s">
        <v>5197</v>
      </c>
      <c r="WJG1" s="1460" t="s">
        <v>5197</v>
      </c>
      <c r="WJH1" s="1460" t="s">
        <v>5197</v>
      </c>
      <c r="WJI1" s="1460" t="s">
        <v>5197</v>
      </c>
      <c r="WJJ1" s="1460" t="s">
        <v>5197</v>
      </c>
      <c r="WJK1" s="1460" t="s">
        <v>5197</v>
      </c>
      <c r="WJL1" s="1460" t="s">
        <v>5197</v>
      </c>
      <c r="WJM1" s="1460" t="s">
        <v>5197</v>
      </c>
      <c r="WJN1" s="1460" t="s">
        <v>5197</v>
      </c>
      <c r="WJO1" s="1460" t="s">
        <v>5197</v>
      </c>
      <c r="WJP1" s="1460" t="s">
        <v>5197</v>
      </c>
      <c r="WJQ1" s="1460" t="s">
        <v>5197</v>
      </c>
      <c r="WJR1" s="1460" t="s">
        <v>5197</v>
      </c>
      <c r="WJS1" s="1460" t="s">
        <v>5197</v>
      </c>
      <c r="WJT1" s="1460" t="s">
        <v>5197</v>
      </c>
      <c r="WJU1" s="1460" t="s">
        <v>5197</v>
      </c>
      <c r="WJV1" s="1460" t="s">
        <v>5197</v>
      </c>
      <c r="WJW1" s="1460" t="s">
        <v>5197</v>
      </c>
      <c r="WJX1" s="1460" t="s">
        <v>5197</v>
      </c>
      <c r="WJY1" s="1460" t="s">
        <v>5197</v>
      </c>
      <c r="WJZ1" s="1460" t="s">
        <v>5197</v>
      </c>
      <c r="WKA1" s="1460" t="s">
        <v>5197</v>
      </c>
      <c r="WKB1" s="1460" t="s">
        <v>5197</v>
      </c>
      <c r="WKC1" s="1460" t="s">
        <v>5197</v>
      </c>
      <c r="WKD1" s="1460" t="s">
        <v>5197</v>
      </c>
      <c r="WKE1" s="1460" t="s">
        <v>5197</v>
      </c>
      <c r="WKF1" s="1460" t="s">
        <v>5197</v>
      </c>
      <c r="WKG1" s="1460" t="s">
        <v>5197</v>
      </c>
      <c r="WKH1" s="1460" t="s">
        <v>5197</v>
      </c>
      <c r="WKI1" s="1460" t="s">
        <v>5197</v>
      </c>
      <c r="WKJ1" s="1460" t="s">
        <v>5197</v>
      </c>
      <c r="WKK1" s="1460" t="s">
        <v>5197</v>
      </c>
      <c r="WKL1" s="1460" t="s">
        <v>5197</v>
      </c>
      <c r="WKM1" s="1460" t="s">
        <v>5197</v>
      </c>
      <c r="WKN1" s="1460" t="s">
        <v>5197</v>
      </c>
      <c r="WKO1" s="1460" t="s">
        <v>5197</v>
      </c>
      <c r="WKP1" s="1460" t="s">
        <v>5197</v>
      </c>
      <c r="WKQ1" s="1460" t="s">
        <v>5197</v>
      </c>
      <c r="WKR1" s="1460" t="s">
        <v>5197</v>
      </c>
      <c r="WKS1" s="1460" t="s">
        <v>5197</v>
      </c>
      <c r="WKT1" s="1460" t="s">
        <v>5197</v>
      </c>
      <c r="WKU1" s="1460" t="s">
        <v>5197</v>
      </c>
      <c r="WKV1" s="1460" t="s">
        <v>5197</v>
      </c>
      <c r="WKW1" s="1460" t="s">
        <v>5197</v>
      </c>
      <c r="WKX1" s="1460" t="s">
        <v>5197</v>
      </c>
      <c r="WKY1" s="1460" t="s">
        <v>5197</v>
      </c>
      <c r="WKZ1" s="1460" t="s">
        <v>5197</v>
      </c>
      <c r="WLA1" s="1460" t="s">
        <v>5197</v>
      </c>
      <c r="WLB1" s="1460" t="s">
        <v>5197</v>
      </c>
      <c r="WLC1" s="1460" t="s">
        <v>5197</v>
      </c>
      <c r="WLD1" s="1460" t="s">
        <v>5197</v>
      </c>
      <c r="WLE1" s="1460" t="s">
        <v>5197</v>
      </c>
      <c r="WLF1" s="1460" t="s">
        <v>5197</v>
      </c>
      <c r="WLG1" s="1460" t="s">
        <v>5197</v>
      </c>
      <c r="WLH1" s="1460" t="s">
        <v>5197</v>
      </c>
      <c r="WLI1" s="1460" t="s">
        <v>5197</v>
      </c>
      <c r="WLJ1" s="1460" t="s">
        <v>5197</v>
      </c>
      <c r="WLK1" s="1460" t="s">
        <v>5197</v>
      </c>
      <c r="WLL1" s="1460" t="s">
        <v>5197</v>
      </c>
      <c r="WLM1" s="1460" t="s">
        <v>5197</v>
      </c>
      <c r="WLN1" s="1460" t="s">
        <v>5197</v>
      </c>
      <c r="WLO1" s="1460" t="s">
        <v>5197</v>
      </c>
      <c r="WLP1" s="1460" t="s">
        <v>5197</v>
      </c>
      <c r="WLQ1" s="1460" t="s">
        <v>5197</v>
      </c>
      <c r="WLR1" s="1460" t="s">
        <v>5197</v>
      </c>
      <c r="WLS1" s="1460" t="s">
        <v>5197</v>
      </c>
      <c r="WLT1" s="1460" t="s">
        <v>5197</v>
      </c>
      <c r="WLU1" s="1460" t="s">
        <v>5197</v>
      </c>
      <c r="WLV1" s="1460" t="s">
        <v>5197</v>
      </c>
      <c r="WLW1" s="1460" t="s">
        <v>5197</v>
      </c>
      <c r="WLX1" s="1460" t="s">
        <v>5197</v>
      </c>
      <c r="WLY1" s="1460" t="s">
        <v>5197</v>
      </c>
      <c r="WLZ1" s="1460" t="s">
        <v>5197</v>
      </c>
      <c r="WMA1" s="1460" t="s">
        <v>5197</v>
      </c>
      <c r="WMB1" s="1460" t="s">
        <v>5197</v>
      </c>
      <c r="WMC1" s="1460" t="s">
        <v>5197</v>
      </c>
      <c r="WMD1" s="1460" t="s">
        <v>5197</v>
      </c>
      <c r="WME1" s="1460" t="s">
        <v>5197</v>
      </c>
      <c r="WMF1" s="1460" t="s">
        <v>5197</v>
      </c>
      <c r="WMG1" s="1460" t="s">
        <v>5197</v>
      </c>
      <c r="WMH1" s="1460" t="s">
        <v>5197</v>
      </c>
      <c r="WMI1" s="1460" t="s">
        <v>5197</v>
      </c>
      <c r="WMJ1" s="1460" t="s">
        <v>5197</v>
      </c>
      <c r="WMK1" s="1460" t="s">
        <v>5197</v>
      </c>
      <c r="WML1" s="1460" t="s">
        <v>5197</v>
      </c>
      <c r="WMM1" s="1460" t="s">
        <v>5197</v>
      </c>
      <c r="WMN1" s="1460" t="s">
        <v>5197</v>
      </c>
      <c r="WMO1" s="1460" t="s">
        <v>5197</v>
      </c>
      <c r="WMP1" s="1460" t="s">
        <v>5197</v>
      </c>
      <c r="WMQ1" s="1460" t="s">
        <v>5197</v>
      </c>
      <c r="WMR1" s="1460" t="s">
        <v>5197</v>
      </c>
      <c r="WMS1" s="1460" t="s">
        <v>5197</v>
      </c>
      <c r="WMT1" s="1460" t="s">
        <v>5197</v>
      </c>
      <c r="WMU1" s="1460" t="s">
        <v>5197</v>
      </c>
      <c r="WMV1" s="1460" t="s">
        <v>5197</v>
      </c>
      <c r="WMW1" s="1460" t="s">
        <v>5197</v>
      </c>
      <c r="WMX1" s="1460" t="s">
        <v>5197</v>
      </c>
      <c r="WMY1" s="1460" t="s">
        <v>5197</v>
      </c>
      <c r="WMZ1" s="1460" t="s">
        <v>5197</v>
      </c>
      <c r="WNA1" s="1460" t="s">
        <v>5197</v>
      </c>
      <c r="WNB1" s="1460" t="s">
        <v>5197</v>
      </c>
      <c r="WNC1" s="1460" t="s">
        <v>5197</v>
      </c>
      <c r="WND1" s="1460" t="s">
        <v>5197</v>
      </c>
      <c r="WNE1" s="1460" t="s">
        <v>5197</v>
      </c>
      <c r="WNF1" s="1460" t="s">
        <v>5197</v>
      </c>
      <c r="WNG1" s="1460" t="s">
        <v>5197</v>
      </c>
      <c r="WNH1" s="1460" t="s">
        <v>5197</v>
      </c>
      <c r="WNI1" s="1460" t="s">
        <v>5197</v>
      </c>
      <c r="WNJ1" s="1460" t="s">
        <v>5197</v>
      </c>
      <c r="WNK1" s="1460" t="s">
        <v>5197</v>
      </c>
      <c r="WNL1" s="1460" t="s">
        <v>5197</v>
      </c>
      <c r="WNM1" s="1460" t="s">
        <v>5197</v>
      </c>
      <c r="WNN1" s="1460" t="s">
        <v>5197</v>
      </c>
      <c r="WNO1" s="1460" t="s">
        <v>5197</v>
      </c>
      <c r="WNP1" s="1460" t="s">
        <v>5197</v>
      </c>
      <c r="WNQ1" s="1460" t="s">
        <v>5197</v>
      </c>
      <c r="WNR1" s="1460" t="s">
        <v>5197</v>
      </c>
      <c r="WNS1" s="1460" t="s">
        <v>5197</v>
      </c>
      <c r="WNT1" s="1460" t="s">
        <v>5197</v>
      </c>
      <c r="WNU1" s="1460" t="s">
        <v>5197</v>
      </c>
      <c r="WNV1" s="1460" t="s">
        <v>5197</v>
      </c>
      <c r="WNW1" s="1460" t="s">
        <v>5197</v>
      </c>
      <c r="WNX1" s="1460" t="s">
        <v>5197</v>
      </c>
      <c r="WNY1" s="1460" t="s">
        <v>5197</v>
      </c>
      <c r="WNZ1" s="1460" t="s">
        <v>5197</v>
      </c>
      <c r="WOA1" s="1460" t="s">
        <v>5197</v>
      </c>
      <c r="WOB1" s="1460" t="s">
        <v>5197</v>
      </c>
      <c r="WOC1" s="1460" t="s">
        <v>5197</v>
      </c>
      <c r="WOD1" s="1460" t="s">
        <v>5197</v>
      </c>
      <c r="WOE1" s="1460" t="s">
        <v>5197</v>
      </c>
      <c r="WOF1" s="1460" t="s">
        <v>5197</v>
      </c>
      <c r="WOG1" s="1460" t="s">
        <v>5197</v>
      </c>
      <c r="WOH1" s="1460" t="s">
        <v>5197</v>
      </c>
      <c r="WOI1" s="1460" t="s">
        <v>5197</v>
      </c>
      <c r="WOJ1" s="1460" t="s">
        <v>5197</v>
      </c>
      <c r="WOK1" s="1460" t="s">
        <v>5197</v>
      </c>
      <c r="WOL1" s="1460" t="s">
        <v>5197</v>
      </c>
      <c r="WOM1" s="1460" t="s">
        <v>5197</v>
      </c>
      <c r="WON1" s="1460" t="s">
        <v>5197</v>
      </c>
      <c r="WOO1" s="1460" t="s">
        <v>5197</v>
      </c>
      <c r="WOP1" s="1460" t="s">
        <v>5197</v>
      </c>
      <c r="WOQ1" s="1460" t="s">
        <v>5197</v>
      </c>
      <c r="WOR1" s="1460" t="s">
        <v>5197</v>
      </c>
      <c r="WOS1" s="1460" t="s">
        <v>5197</v>
      </c>
      <c r="WOT1" s="1460" t="s">
        <v>5197</v>
      </c>
      <c r="WOU1" s="1460" t="s">
        <v>5197</v>
      </c>
      <c r="WOV1" s="1460" t="s">
        <v>5197</v>
      </c>
      <c r="WOW1" s="1460" t="s">
        <v>5197</v>
      </c>
      <c r="WOX1" s="1460" t="s">
        <v>5197</v>
      </c>
      <c r="WOY1" s="1460" t="s">
        <v>5197</v>
      </c>
      <c r="WOZ1" s="1460" t="s">
        <v>5197</v>
      </c>
      <c r="WPA1" s="1460" t="s">
        <v>5197</v>
      </c>
      <c r="WPB1" s="1460" t="s">
        <v>5197</v>
      </c>
      <c r="WPC1" s="1460" t="s">
        <v>5197</v>
      </c>
      <c r="WPD1" s="1460" t="s">
        <v>5197</v>
      </c>
      <c r="WPE1" s="1460" t="s">
        <v>5197</v>
      </c>
      <c r="WPF1" s="1460" t="s">
        <v>5197</v>
      </c>
      <c r="WPG1" s="1460" t="s">
        <v>5197</v>
      </c>
      <c r="WPH1" s="1460" t="s">
        <v>5197</v>
      </c>
      <c r="WPI1" s="1460" t="s">
        <v>5197</v>
      </c>
      <c r="WPJ1" s="1460" t="s">
        <v>5197</v>
      </c>
      <c r="WPK1" s="1460" t="s">
        <v>5197</v>
      </c>
      <c r="WPL1" s="1460" t="s">
        <v>5197</v>
      </c>
      <c r="WPM1" s="1460" t="s">
        <v>5197</v>
      </c>
      <c r="WPN1" s="1460" t="s">
        <v>5197</v>
      </c>
      <c r="WPO1" s="1460" t="s">
        <v>5197</v>
      </c>
      <c r="WPP1" s="1460" t="s">
        <v>5197</v>
      </c>
      <c r="WPQ1" s="1460" t="s">
        <v>5197</v>
      </c>
      <c r="WPR1" s="1460" t="s">
        <v>5197</v>
      </c>
      <c r="WPS1" s="1460" t="s">
        <v>5197</v>
      </c>
      <c r="WPT1" s="1460" t="s">
        <v>5197</v>
      </c>
      <c r="WPU1" s="1460" t="s">
        <v>5197</v>
      </c>
      <c r="WPV1" s="1460" t="s">
        <v>5197</v>
      </c>
      <c r="WPW1" s="1460" t="s">
        <v>5197</v>
      </c>
      <c r="WPX1" s="1460" t="s">
        <v>5197</v>
      </c>
      <c r="WPY1" s="1460" t="s">
        <v>5197</v>
      </c>
      <c r="WPZ1" s="1460" t="s">
        <v>5197</v>
      </c>
      <c r="WQA1" s="1460" t="s">
        <v>5197</v>
      </c>
      <c r="WQB1" s="1460" t="s">
        <v>5197</v>
      </c>
      <c r="WQC1" s="1460" t="s">
        <v>5197</v>
      </c>
      <c r="WQD1" s="1460" t="s">
        <v>5197</v>
      </c>
      <c r="WQE1" s="1460" t="s">
        <v>5197</v>
      </c>
      <c r="WQF1" s="1460" t="s">
        <v>5197</v>
      </c>
      <c r="WQG1" s="1460" t="s">
        <v>5197</v>
      </c>
      <c r="WQH1" s="1460" t="s">
        <v>5197</v>
      </c>
      <c r="WQI1" s="1460" t="s">
        <v>5197</v>
      </c>
      <c r="WQJ1" s="1460" t="s">
        <v>5197</v>
      </c>
      <c r="WQK1" s="1460" t="s">
        <v>5197</v>
      </c>
      <c r="WQL1" s="1460" t="s">
        <v>5197</v>
      </c>
      <c r="WQM1" s="1460" t="s">
        <v>5197</v>
      </c>
      <c r="WQN1" s="1460" t="s">
        <v>5197</v>
      </c>
      <c r="WQO1" s="1460" t="s">
        <v>5197</v>
      </c>
      <c r="WQP1" s="1460" t="s">
        <v>5197</v>
      </c>
      <c r="WQQ1" s="1460" t="s">
        <v>5197</v>
      </c>
      <c r="WQR1" s="1460" t="s">
        <v>5197</v>
      </c>
      <c r="WQS1" s="1460" t="s">
        <v>5197</v>
      </c>
      <c r="WQT1" s="1460" t="s">
        <v>5197</v>
      </c>
      <c r="WQU1" s="1460" t="s">
        <v>5197</v>
      </c>
      <c r="WQV1" s="1460" t="s">
        <v>5197</v>
      </c>
      <c r="WQW1" s="1460" t="s">
        <v>5197</v>
      </c>
      <c r="WQX1" s="1460" t="s">
        <v>5197</v>
      </c>
      <c r="WQY1" s="1460" t="s">
        <v>5197</v>
      </c>
      <c r="WQZ1" s="1460" t="s">
        <v>5197</v>
      </c>
      <c r="WRA1" s="1460" t="s">
        <v>5197</v>
      </c>
      <c r="WRB1" s="1460" t="s">
        <v>5197</v>
      </c>
      <c r="WRC1" s="1460" t="s">
        <v>5197</v>
      </c>
      <c r="WRD1" s="1460" t="s">
        <v>5197</v>
      </c>
      <c r="WRE1" s="1460" t="s">
        <v>5197</v>
      </c>
      <c r="WRF1" s="1460" t="s">
        <v>5197</v>
      </c>
      <c r="WRG1" s="1460" t="s">
        <v>5197</v>
      </c>
      <c r="WRH1" s="1460" t="s">
        <v>5197</v>
      </c>
      <c r="WRI1" s="1460" t="s">
        <v>5197</v>
      </c>
      <c r="WRJ1" s="1460" t="s">
        <v>5197</v>
      </c>
      <c r="WRK1" s="1460" t="s">
        <v>5197</v>
      </c>
      <c r="WRL1" s="1460" t="s">
        <v>5197</v>
      </c>
      <c r="WRM1" s="1460" t="s">
        <v>5197</v>
      </c>
      <c r="WRN1" s="1460" t="s">
        <v>5197</v>
      </c>
      <c r="WRO1" s="1460" t="s">
        <v>5197</v>
      </c>
      <c r="WRP1" s="1460" t="s">
        <v>5197</v>
      </c>
      <c r="WRQ1" s="1460" t="s">
        <v>5197</v>
      </c>
      <c r="WRR1" s="1460" t="s">
        <v>5197</v>
      </c>
      <c r="WRS1" s="1460" t="s">
        <v>5197</v>
      </c>
      <c r="WRT1" s="1460" t="s">
        <v>5197</v>
      </c>
      <c r="WRU1" s="1460" t="s">
        <v>5197</v>
      </c>
      <c r="WRV1" s="1460" t="s">
        <v>5197</v>
      </c>
      <c r="WRW1" s="1460" t="s">
        <v>5197</v>
      </c>
      <c r="WRX1" s="1460" t="s">
        <v>5197</v>
      </c>
      <c r="WRY1" s="1460" t="s">
        <v>5197</v>
      </c>
      <c r="WRZ1" s="1460" t="s">
        <v>5197</v>
      </c>
      <c r="WSA1" s="1460" t="s">
        <v>5197</v>
      </c>
      <c r="WSB1" s="1460" t="s">
        <v>5197</v>
      </c>
      <c r="WSC1" s="1460" t="s">
        <v>5197</v>
      </c>
      <c r="WSD1" s="1460" t="s">
        <v>5197</v>
      </c>
      <c r="WSE1" s="1460" t="s">
        <v>5197</v>
      </c>
      <c r="WSF1" s="1460" t="s">
        <v>5197</v>
      </c>
      <c r="WSG1" s="1460" t="s">
        <v>5197</v>
      </c>
      <c r="WSH1" s="1460" t="s">
        <v>5197</v>
      </c>
      <c r="WSI1" s="1460" t="s">
        <v>5197</v>
      </c>
      <c r="WSJ1" s="1460" t="s">
        <v>5197</v>
      </c>
      <c r="WSK1" s="1460" t="s">
        <v>5197</v>
      </c>
      <c r="WSL1" s="1460" t="s">
        <v>5197</v>
      </c>
      <c r="WSM1" s="1460" t="s">
        <v>5197</v>
      </c>
      <c r="WSN1" s="1460" t="s">
        <v>5197</v>
      </c>
      <c r="WSO1" s="1460" t="s">
        <v>5197</v>
      </c>
      <c r="WSP1" s="1460" t="s">
        <v>5197</v>
      </c>
      <c r="WSQ1" s="1460" t="s">
        <v>5197</v>
      </c>
      <c r="WSR1" s="1460" t="s">
        <v>5197</v>
      </c>
      <c r="WSS1" s="1460" t="s">
        <v>5197</v>
      </c>
      <c r="WST1" s="1460" t="s">
        <v>5197</v>
      </c>
      <c r="WSU1" s="1460" t="s">
        <v>5197</v>
      </c>
      <c r="WSV1" s="1460" t="s">
        <v>5197</v>
      </c>
      <c r="WSW1" s="1460" t="s">
        <v>5197</v>
      </c>
      <c r="WSX1" s="1460" t="s">
        <v>5197</v>
      </c>
      <c r="WSY1" s="1460" t="s">
        <v>5197</v>
      </c>
      <c r="WSZ1" s="1460" t="s">
        <v>5197</v>
      </c>
      <c r="WTA1" s="1460" t="s">
        <v>5197</v>
      </c>
      <c r="WTB1" s="1460" t="s">
        <v>5197</v>
      </c>
      <c r="WTC1" s="1460" t="s">
        <v>5197</v>
      </c>
      <c r="WTD1" s="1460" t="s">
        <v>5197</v>
      </c>
      <c r="WTE1" s="1460" t="s">
        <v>5197</v>
      </c>
      <c r="WTF1" s="1460" t="s">
        <v>5197</v>
      </c>
      <c r="WTG1" s="1460" t="s">
        <v>5197</v>
      </c>
      <c r="WTH1" s="1460" t="s">
        <v>5197</v>
      </c>
      <c r="WTI1" s="1460" t="s">
        <v>5197</v>
      </c>
      <c r="WTJ1" s="1460" t="s">
        <v>5197</v>
      </c>
      <c r="WTK1" s="1460" t="s">
        <v>5197</v>
      </c>
      <c r="WTL1" s="1460" t="s">
        <v>5197</v>
      </c>
      <c r="WTM1" s="1460" t="s">
        <v>5197</v>
      </c>
      <c r="WTN1" s="1460" t="s">
        <v>5197</v>
      </c>
      <c r="WTO1" s="1460" t="s">
        <v>5197</v>
      </c>
      <c r="WTP1" s="1460" t="s">
        <v>5197</v>
      </c>
      <c r="WTQ1" s="1460" t="s">
        <v>5197</v>
      </c>
      <c r="WTR1" s="1460" t="s">
        <v>5197</v>
      </c>
      <c r="WTS1" s="1460" t="s">
        <v>5197</v>
      </c>
      <c r="WTT1" s="1460" t="s">
        <v>5197</v>
      </c>
      <c r="WTU1" s="1460" t="s">
        <v>5197</v>
      </c>
      <c r="WTV1" s="1460" t="s">
        <v>5197</v>
      </c>
      <c r="WTW1" s="1460" t="s">
        <v>5197</v>
      </c>
      <c r="WTX1" s="1460" t="s">
        <v>5197</v>
      </c>
      <c r="WTY1" s="1460" t="s">
        <v>5197</v>
      </c>
      <c r="WTZ1" s="1460" t="s">
        <v>5197</v>
      </c>
      <c r="WUA1" s="1460" t="s">
        <v>5197</v>
      </c>
      <c r="WUB1" s="1460" t="s">
        <v>5197</v>
      </c>
      <c r="WUC1" s="1460" t="s">
        <v>5197</v>
      </c>
      <c r="WUD1" s="1460" t="s">
        <v>5197</v>
      </c>
      <c r="WUE1" s="1460" t="s">
        <v>5197</v>
      </c>
      <c r="WUF1" s="1460" t="s">
        <v>5197</v>
      </c>
      <c r="WUG1" s="1460" t="s">
        <v>5197</v>
      </c>
      <c r="WUH1" s="1460" t="s">
        <v>5197</v>
      </c>
      <c r="WUI1" s="1460" t="s">
        <v>5197</v>
      </c>
      <c r="WUJ1" s="1460" t="s">
        <v>5197</v>
      </c>
      <c r="WUK1" s="1460" t="s">
        <v>5197</v>
      </c>
      <c r="WUL1" s="1460" t="s">
        <v>5197</v>
      </c>
      <c r="WUM1" s="1460" t="s">
        <v>5197</v>
      </c>
      <c r="WUN1" s="1460" t="s">
        <v>5197</v>
      </c>
      <c r="WUO1" s="1460" t="s">
        <v>5197</v>
      </c>
      <c r="WUP1" s="1460" t="s">
        <v>5197</v>
      </c>
      <c r="WUQ1" s="1460" t="s">
        <v>5197</v>
      </c>
      <c r="WUR1" s="1460" t="s">
        <v>5197</v>
      </c>
      <c r="WUS1" s="1460" t="s">
        <v>5197</v>
      </c>
      <c r="WUT1" s="1460" t="s">
        <v>5197</v>
      </c>
      <c r="WUU1" s="1460" t="s">
        <v>5197</v>
      </c>
      <c r="WUV1" s="1460" t="s">
        <v>5197</v>
      </c>
      <c r="WUW1" s="1460" t="s">
        <v>5197</v>
      </c>
      <c r="WUX1" s="1460" t="s">
        <v>5197</v>
      </c>
      <c r="WUY1" s="1460" t="s">
        <v>5197</v>
      </c>
      <c r="WUZ1" s="1460" t="s">
        <v>5197</v>
      </c>
      <c r="WVA1" s="1460" t="s">
        <v>5197</v>
      </c>
      <c r="WVB1" s="1460" t="s">
        <v>5197</v>
      </c>
      <c r="WVC1" s="1460" t="s">
        <v>5197</v>
      </c>
      <c r="WVD1" s="1460" t="s">
        <v>5197</v>
      </c>
      <c r="WVE1" s="1460" t="s">
        <v>5197</v>
      </c>
      <c r="WVF1" s="1460" t="s">
        <v>5197</v>
      </c>
      <c r="WVG1" s="1460" t="s">
        <v>5197</v>
      </c>
      <c r="WVH1" s="1460" t="s">
        <v>5197</v>
      </c>
      <c r="WVI1" s="1460" t="s">
        <v>5197</v>
      </c>
      <c r="WVJ1" s="1460" t="s">
        <v>5197</v>
      </c>
      <c r="WVK1" s="1460" t="s">
        <v>5197</v>
      </c>
      <c r="WVL1" s="1460" t="s">
        <v>5197</v>
      </c>
      <c r="WVM1" s="1460" t="s">
        <v>5197</v>
      </c>
      <c r="WVN1" s="1460" t="s">
        <v>5197</v>
      </c>
      <c r="WVO1" s="1460" t="s">
        <v>5197</v>
      </c>
      <c r="WVP1" s="1460" t="s">
        <v>5197</v>
      </c>
      <c r="WVQ1" s="1460" t="s">
        <v>5197</v>
      </c>
      <c r="WVR1" s="1460" t="s">
        <v>5197</v>
      </c>
      <c r="WVS1" s="1460" t="s">
        <v>5197</v>
      </c>
      <c r="WVT1" s="1460" t="s">
        <v>5197</v>
      </c>
      <c r="WVU1" s="1460" t="s">
        <v>5197</v>
      </c>
      <c r="WVV1" s="1460" t="s">
        <v>5197</v>
      </c>
      <c r="WVW1" s="1460" t="s">
        <v>5197</v>
      </c>
      <c r="WVX1" s="1460" t="s">
        <v>5197</v>
      </c>
      <c r="WVY1" s="1460" t="s">
        <v>5197</v>
      </c>
      <c r="WVZ1" s="1460" t="s">
        <v>5197</v>
      </c>
      <c r="WWA1" s="1460" t="s">
        <v>5197</v>
      </c>
      <c r="WWB1" s="1460" t="s">
        <v>5197</v>
      </c>
      <c r="WWC1" s="1460" t="s">
        <v>5197</v>
      </c>
      <c r="WWD1" s="1460" t="s">
        <v>5197</v>
      </c>
      <c r="WWE1" s="1460" t="s">
        <v>5197</v>
      </c>
      <c r="WWF1" s="1460" t="s">
        <v>5197</v>
      </c>
      <c r="WWG1" s="1460" t="s">
        <v>5197</v>
      </c>
      <c r="WWH1" s="1460" t="s">
        <v>5197</v>
      </c>
      <c r="WWI1" s="1460" t="s">
        <v>5197</v>
      </c>
      <c r="WWJ1" s="1460" t="s">
        <v>5197</v>
      </c>
      <c r="WWK1" s="1460" t="s">
        <v>5197</v>
      </c>
      <c r="WWL1" s="1460" t="s">
        <v>5197</v>
      </c>
      <c r="WWM1" s="1460" t="s">
        <v>5197</v>
      </c>
      <c r="WWN1" s="1460" t="s">
        <v>5197</v>
      </c>
      <c r="WWO1" s="1460" t="s">
        <v>5197</v>
      </c>
      <c r="WWP1" s="1460" t="s">
        <v>5197</v>
      </c>
      <c r="WWQ1" s="1460" t="s">
        <v>5197</v>
      </c>
      <c r="WWR1" s="1460" t="s">
        <v>5197</v>
      </c>
      <c r="WWS1" s="1460" t="s">
        <v>5197</v>
      </c>
      <c r="WWT1" s="1460" t="s">
        <v>5197</v>
      </c>
      <c r="WWU1" s="1460" t="s">
        <v>5197</v>
      </c>
      <c r="WWV1" s="1460" t="s">
        <v>5197</v>
      </c>
      <c r="WWW1" s="1460" t="s">
        <v>5197</v>
      </c>
      <c r="WWX1" s="1460" t="s">
        <v>5197</v>
      </c>
      <c r="WWY1" s="1460" t="s">
        <v>5197</v>
      </c>
      <c r="WWZ1" s="1460" t="s">
        <v>5197</v>
      </c>
      <c r="WXA1" s="1460" t="s">
        <v>5197</v>
      </c>
      <c r="WXB1" s="1460" t="s">
        <v>5197</v>
      </c>
      <c r="WXC1" s="1460" t="s">
        <v>5197</v>
      </c>
      <c r="WXD1" s="1460" t="s">
        <v>5197</v>
      </c>
      <c r="WXE1" s="1460" t="s">
        <v>5197</v>
      </c>
      <c r="WXF1" s="1460" t="s">
        <v>5197</v>
      </c>
      <c r="WXG1" s="1460" t="s">
        <v>5197</v>
      </c>
      <c r="WXH1" s="1460" t="s">
        <v>5197</v>
      </c>
      <c r="WXI1" s="1460" t="s">
        <v>5197</v>
      </c>
      <c r="WXJ1" s="1460" t="s">
        <v>5197</v>
      </c>
      <c r="WXK1" s="1460" t="s">
        <v>5197</v>
      </c>
      <c r="WXL1" s="1460" t="s">
        <v>5197</v>
      </c>
      <c r="WXM1" s="1460" t="s">
        <v>5197</v>
      </c>
      <c r="WXN1" s="1460" t="s">
        <v>5197</v>
      </c>
      <c r="WXO1" s="1460" t="s">
        <v>5197</v>
      </c>
      <c r="WXP1" s="1460" t="s">
        <v>5197</v>
      </c>
      <c r="WXQ1" s="1460" t="s">
        <v>5197</v>
      </c>
      <c r="WXR1" s="1460" t="s">
        <v>5197</v>
      </c>
      <c r="WXS1" s="1460" t="s">
        <v>5197</v>
      </c>
      <c r="WXT1" s="1460" t="s">
        <v>5197</v>
      </c>
      <c r="WXU1" s="1460" t="s">
        <v>5197</v>
      </c>
      <c r="WXV1" s="1460" t="s">
        <v>5197</v>
      </c>
      <c r="WXW1" s="1460" t="s">
        <v>5197</v>
      </c>
      <c r="WXX1" s="1460" t="s">
        <v>5197</v>
      </c>
      <c r="WXY1" s="1460" t="s">
        <v>5197</v>
      </c>
      <c r="WXZ1" s="1460" t="s">
        <v>5197</v>
      </c>
      <c r="WYA1" s="1460" t="s">
        <v>5197</v>
      </c>
      <c r="WYB1" s="1460" t="s">
        <v>5197</v>
      </c>
      <c r="WYC1" s="1460" t="s">
        <v>5197</v>
      </c>
      <c r="WYD1" s="1460" t="s">
        <v>5197</v>
      </c>
      <c r="WYE1" s="1460" t="s">
        <v>5197</v>
      </c>
      <c r="WYF1" s="1460" t="s">
        <v>5197</v>
      </c>
      <c r="WYG1" s="1460" t="s">
        <v>5197</v>
      </c>
      <c r="WYH1" s="1460" t="s">
        <v>5197</v>
      </c>
      <c r="WYI1" s="1460" t="s">
        <v>5197</v>
      </c>
      <c r="WYJ1" s="1460" t="s">
        <v>5197</v>
      </c>
      <c r="WYK1" s="1460" t="s">
        <v>5197</v>
      </c>
      <c r="WYL1" s="1460" t="s">
        <v>5197</v>
      </c>
      <c r="WYM1" s="1460" t="s">
        <v>5197</v>
      </c>
      <c r="WYN1" s="1460" t="s">
        <v>5197</v>
      </c>
      <c r="WYO1" s="1460" t="s">
        <v>5197</v>
      </c>
      <c r="WYP1" s="1460" t="s">
        <v>5197</v>
      </c>
      <c r="WYQ1" s="1460" t="s">
        <v>5197</v>
      </c>
      <c r="WYR1" s="1460" t="s">
        <v>5197</v>
      </c>
      <c r="WYS1" s="1460" t="s">
        <v>5197</v>
      </c>
      <c r="WYT1" s="1460" t="s">
        <v>5197</v>
      </c>
      <c r="WYU1" s="1460" t="s">
        <v>5197</v>
      </c>
      <c r="WYV1" s="1460" t="s">
        <v>5197</v>
      </c>
      <c r="WYW1" s="1460" t="s">
        <v>5197</v>
      </c>
      <c r="WYX1" s="1460" t="s">
        <v>5197</v>
      </c>
      <c r="WYY1" s="1460" t="s">
        <v>5197</v>
      </c>
      <c r="WYZ1" s="1460" t="s">
        <v>5197</v>
      </c>
      <c r="WZA1" s="1460" t="s">
        <v>5197</v>
      </c>
      <c r="WZB1" s="1460" t="s">
        <v>5197</v>
      </c>
      <c r="WZC1" s="1460" t="s">
        <v>5197</v>
      </c>
      <c r="WZD1" s="1460" t="s">
        <v>5197</v>
      </c>
      <c r="WZE1" s="1460" t="s">
        <v>5197</v>
      </c>
      <c r="WZF1" s="1460" t="s">
        <v>5197</v>
      </c>
      <c r="WZG1" s="1460" t="s">
        <v>5197</v>
      </c>
      <c r="WZH1" s="1460" t="s">
        <v>5197</v>
      </c>
      <c r="WZI1" s="1460" t="s">
        <v>5197</v>
      </c>
      <c r="WZJ1" s="1460" t="s">
        <v>5197</v>
      </c>
      <c r="WZK1" s="1460" t="s">
        <v>5197</v>
      </c>
      <c r="WZL1" s="1460" t="s">
        <v>5197</v>
      </c>
      <c r="WZM1" s="1460" t="s">
        <v>5197</v>
      </c>
      <c r="WZN1" s="1460" t="s">
        <v>5197</v>
      </c>
      <c r="WZO1" s="1460" t="s">
        <v>5197</v>
      </c>
      <c r="WZP1" s="1460" t="s">
        <v>5197</v>
      </c>
      <c r="WZQ1" s="1460" t="s">
        <v>5197</v>
      </c>
      <c r="WZR1" s="1460" t="s">
        <v>5197</v>
      </c>
      <c r="WZS1" s="1460" t="s">
        <v>5197</v>
      </c>
      <c r="WZT1" s="1460" t="s">
        <v>5197</v>
      </c>
      <c r="WZU1" s="1460" t="s">
        <v>5197</v>
      </c>
      <c r="WZV1" s="1460" t="s">
        <v>5197</v>
      </c>
      <c r="WZW1" s="1460" t="s">
        <v>5197</v>
      </c>
      <c r="WZX1" s="1460" t="s">
        <v>5197</v>
      </c>
      <c r="WZY1" s="1460" t="s">
        <v>5197</v>
      </c>
      <c r="WZZ1" s="1460" t="s">
        <v>5197</v>
      </c>
      <c r="XAA1" s="1460" t="s">
        <v>5197</v>
      </c>
      <c r="XAB1" s="1460" t="s">
        <v>5197</v>
      </c>
      <c r="XAC1" s="1460" t="s">
        <v>5197</v>
      </c>
      <c r="XAD1" s="1460" t="s">
        <v>5197</v>
      </c>
      <c r="XAE1" s="1460" t="s">
        <v>5197</v>
      </c>
      <c r="XAF1" s="1460" t="s">
        <v>5197</v>
      </c>
      <c r="XAG1" s="1460" t="s">
        <v>5197</v>
      </c>
      <c r="XAH1" s="1460" t="s">
        <v>5197</v>
      </c>
      <c r="XAI1" s="1460" t="s">
        <v>5197</v>
      </c>
      <c r="XAJ1" s="1460" t="s">
        <v>5197</v>
      </c>
      <c r="XAK1" s="1460" t="s">
        <v>5197</v>
      </c>
      <c r="XAL1" s="1460" t="s">
        <v>5197</v>
      </c>
      <c r="XAM1" s="1460" t="s">
        <v>5197</v>
      </c>
      <c r="XAN1" s="1460" t="s">
        <v>5197</v>
      </c>
      <c r="XAO1" s="1460" t="s">
        <v>5197</v>
      </c>
      <c r="XAP1" s="1460" t="s">
        <v>5197</v>
      </c>
      <c r="XAQ1" s="1460" t="s">
        <v>5197</v>
      </c>
      <c r="XAR1" s="1460" t="s">
        <v>5197</v>
      </c>
      <c r="XAS1" s="1460" t="s">
        <v>5197</v>
      </c>
      <c r="XAT1" s="1460" t="s">
        <v>5197</v>
      </c>
      <c r="XAU1" s="1460" t="s">
        <v>5197</v>
      </c>
      <c r="XAV1" s="1460" t="s">
        <v>5197</v>
      </c>
      <c r="XAW1" s="1460" t="s">
        <v>5197</v>
      </c>
      <c r="XAX1" s="1460" t="s">
        <v>5197</v>
      </c>
      <c r="XAY1" s="1460" t="s">
        <v>5197</v>
      </c>
      <c r="XAZ1" s="1460" t="s">
        <v>5197</v>
      </c>
      <c r="XBA1" s="1460" t="s">
        <v>5197</v>
      </c>
      <c r="XBB1" s="1460" t="s">
        <v>5197</v>
      </c>
      <c r="XBC1" s="1460" t="s">
        <v>5197</v>
      </c>
      <c r="XBD1" s="1460" t="s">
        <v>5197</v>
      </c>
      <c r="XBE1" s="1460" t="s">
        <v>5197</v>
      </c>
      <c r="XBF1" s="1460" t="s">
        <v>5197</v>
      </c>
      <c r="XBG1" s="1460" t="s">
        <v>5197</v>
      </c>
      <c r="XBH1" s="1460" t="s">
        <v>5197</v>
      </c>
      <c r="XBI1" s="1460" t="s">
        <v>5197</v>
      </c>
      <c r="XBJ1" s="1460" t="s">
        <v>5197</v>
      </c>
      <c r="XBK1" s="1460" t="s">
        <v>5197</v>
      </c>
      <c r="XBL1" s="1460" t="s">
        <v>5197</v>
      </c>
      <c r="XBM1" s="1460" t="s">
        <v>5197</v>
      </c>
      <c r="XBN1" s="1460" t="s">
        <v>5197</v>
      </c>
      <c r="XBO1" s="1460" t="s">
        <v>5197</v>
      </c>
      <c r="XBP1" s="1460" t="s">
        <v>5197</v>
      </c>
      <c r="XBQ1" s="1460" t="s">
        <v>5197</v>
      </c>
      <c r="XBR1" s="1460" t="s">
        <v>5197</v>
      </c>
      <c r="XBS1" s="1460" t="s">
        <v>5197</v>
      </c>
      <c r="XBT1" s="1460" t="s">
        <v>5197</v>
      </c>
      <c r="XBU1" s="1460" t="s">
        <v>5197</v>
      </c>
      <c r="XBV1" s="1460" t="s">
        <v>5197</v>
      </c>
      <c r="XBW1" s="1460" t="s">
        <v>5197</v>
      </c>
      <c r="XBX1" s="1460" t="s">
        <v>5197</v>
      </c>
      <c r="XBY1" s="1460" t="s">
        <v>5197</v>
      </c>
      <c r="XBZ1" s="1460" t="s">
        <v>5197</v>
      </c>
      <c r="XCA1" s="1460" t="s">
        <v>5197</v>
      </c>
      <c r="XCB1" s="1460" t="s">
        <v>5197</v>
      </c>
      <c r="XCC1" s="1460" t="s">
        <v>5197</v>
      </c>
      <c r="XCD1" s="1460" t="s">
        <v>5197</v>
      </c>
      <c r="XCE1" s="1460" t="s">
        <v>5197</v>
      </c>
      <c r="XCF1" s="1460" t="s">
        <v>5197</v>
      </c>
      <c r="XCG1" s="1460" t="s">
        <v>5197</v>
      </c>
      <c r="XCH1" s="1460" t="s">
        <v>5197</v>
      </c>
      <c r="XCI1" s="1460" t="s">
        <v>5197</v>
      </c>
      <c r="XCJ1" s="1460" t="s">
        <v>5197</v>
      </c>
      <c r="XCK1" s="1460" t="s">
        <v>5197</v>
      </c>
      <c r="XCL1" s="1460" t="s">
        <v>5197</v>
      </c>
      <c r="XCM1" s="1460" t="s">
        <v>5197</v>
      </c>
      <c r="XCN1" s="1460" t="s">
        <v>5197</v>
      </c>
      <c r="XCO1" s="1460" t="s">
        <v>5197</v>
      </c>
      <c r="XCP1" s="1460" t="s">
        <v>5197</v>
      </c>
      <c r="XCQ1" s="1460" t="s">
        <v>5197</v>
      </c>
      <c r="XCR1" s="1460" t="s">
        <v>5197</v>
      </c>
      <c r="XCS1" s="1460" t="s">
        <v>5197</v>
      </c>
      <c r="XCT1" s="1460" t="s">
        <v>5197</v>
      </c>
      <c r="XCU1" s="1460" t="s">
        <v>5197</v>
      </c>
      <c r="XCV1" s="1460" t="s">
        <v>5197</v>
      </c>
      <c r="XCW1" s="1460" t="s">
        <v>5197</v>
      </c>
      <c r="XCX1" s="1460" t="s">
        <v>5197</v>
      </c>
      <c r="XCY1" s="1460" t="s">
        <v>5197</v>
      </c>
      <c r="XCZ1" s="1460" t="s">
        <v>5197</v>
      </c>
      <c r="XDA1" s="1460" t="s">
        <v>5197</v>
      </c>
      <c r="XDB1" s="1460" t="s">
        <v>5197</v>
      </c>
      <c r="XDC1" s="1460" t="s">
        <v>5197</v>
      </c>
      <c r="XDD1" s="1460" t="s">
        <v>5197</v>
      </c>
      <c r="XDE1" s="1460" t="s">
        <v>5197</v>
      </c>
      <c r="XDF1" s="1460" t="s">
        <v>5197</v>
      </c>
      <c r="XDG1" s="1460" t="s">
        <v>5197</v>
      </c>
      <c r="XDH1" s="1460" t="s">
        <v>5197</v>
      </c>
      <c r="XDI1" s="1460" t="s">
        <v>5197</v>
      </c>
      <c r="XDJ1" s="1460" t="s">
        <v>5197</v>
      </c>
      <c r="XDK1" s="1460" t="s">
        <v>5197</v>
      </c>
      <c r="XDL1" s="1460" t="s">
        <v>5197</v>
      </c>
      <c r="XDM1" s="1460" t="s">
        <v>5197</v>
      </c>
      <c r="XDN1" s="1460" t="s">
        <v>5197</v>
      </c>
      <c r="XDO1" s="1460" t="s">
        <v>5197</v>
      </c>
      <c r="XDP1" s="1460" t="s">
        <v>5197</v>
      </c>
      <c r="XDQ1" s="1460" t="s">
        <v>5197</v>
      </c>
      <c r="XDR1" s="1460" t="s">
        <v>5197</v>
      </c>
      <c r="XDS1" s="1460" t="s">
        <v>5197</v>
      </c>
      <c r="XDT1" s="1460" t="s">
        <v>5197</v>
      </c>
      <c r="XDU1" s="1460" t="s">
        <v>5197</v>
      </c>
      <c r="XDV1" s="1460" t="s">
        <v>5197</v>
      </c>
      <c r="XDW1" s="1460" t="s">
        <v>5197</v>
      </c>
      <c r="XDX1" s="1460" t="s">
        <v>5197</v>
      </c>
      <c r="XDY1" s="1460" t="s">
        <v>5197</v>
      </c>
      <c r="XDZ1" s="1460" t="s">
        <v>5197</v>
      </c>
      <c r="XEA1" s="1460" t="s">
        <v>5197</v>
      </c>
      <c r="XEB1" s="1460" t="s">
        <v>5197</v>
      </c>
      <c r="XEC1" s="1460" t="s">
        <v>5197</v>
      </c>
      <c r="XED1" s="1460" t="s">
        <v>5197</v>
      </c>
      <c r="XEE1" s="1460" t="s">
        <v>5197</v>
      </c>
      <c r="XEF1" s="1460" t="s">
        <v>5197</v>
      </c>
      <c r="XEG1" s="1460" t="s">
        <v>5197</v>
      </c>
      <c r="XEH1" s="1460" t="s">
        <v>5197</v>
      </c>
      <c r="XEI1" s="1460" t="s">
        <v>5197</v>
      </c>
      <c r="XEJ1" s="1460" t="s">
        <v>5197</v>
      </c>
      <c r="XEK1" s="1460" t="s">
        <v>5197</v>
      </c>
      <c r="XEL1" s="1460" t="s">
        <v>5197</v>
      </c>
      <c r="XEM1" s="1460" t="s">
        <v>5197</v>
      </c>
      <c r="XEN1" s="1460" t="s">
        <v>5197</v>
      </c>
      <c r="XEO1" s="1460" t="s">
        <v>5197</v>
      </c>
      <c r="XEP1" s="1460" t="s">
        <v>5197</v>
      </c>
      <c r="XEQ1" s="1460" t="s">
        <v>5197</v>
      </c>
      <c r="XER1" s="1460" t="s">
        <v>5197</v>
      </c>
      <c r="XES1" s="1460" t="s">
        <v>5197</v>
      </c>
      <c r="XET1" s="1460" t="s">
        <v>5197</v>
      </c>
      <c r="XEU1" s="1460" t="s">
        <v>5197</v>
      </c>
      <c r="XEV1" s="1460" t="s">
        <v>5197</v>
      </c>
      <c r="XEW1" s="1460" t="s">
        <v>5197</v>
      </c>
      <c r="XEX1" s="1460" t="s">
        <v>5197</v>
      </c>
      <c r="XEY1" s="1460" t="s">
        <v>5197</v>
      </c>
      <c r="XEZ1" s="1460" t="s">
        <v>5197</v>
      </c>
      <c r="XFA1" s="1460" t="s">
        <v>5197</v>
      </c>
      <c r="XFB1" s="1460" t="s">
        <v>5197</v>
      </c>
      <c r="XFC1" s="1460" t="s">
        <v>5197</v>
      </c>
      <c r="XFD1" s="1460" t="s">
        <v>5197</v>
      </c>
    </row>
    <row r="2" spans="1:16384" ht="17.399999999999999">
      <c r="A2" s="448" t="s">
        <v>1822</v>
      </c>
      <c r="B2" s="1480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</row>
    <row r="3" spans="1:16384" ht="18" thickBot="1">
      <c r="A3" s="449"/>
      <c r="B3" s="1690" t="s">
        <v>4150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</row>
    <row r="4" spans="1:16384">
      <c r="A4" s="947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</row>
    <row r="5" spans="1:16384" ht="13.8" thickBot="1">
      <c r="A5" s="472"/>
      <c r="B5" s="1746" t="s">
        <v>1795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</row>
    <row r="6" spans="1:16384">
      <c r="A6" s="865" t="s">
        <v>1884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</row>
    <row r="7" spans="1:16384" ht="13.8" thickBot="1">
      <c r="A7" s="865" t="s">
        <v>4577</v>
      </c>
      <c r="B7" s="866"/>
      <c r="C7" s="1746" t="s">
        <v>1465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</row>
    <row r="8" spans="1:16384">
      <c r="A8" s="865" t="s">
        <v>1581</v>
      </c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</row>
    <row r="9" spans="1:16384" ht="13.8" thickBot="1">
      <c r="A9" s="868"/>
      <c r="B9" s="868" t="s">
        <v>3</v>
      </c>
      <c r="C9" s="868" t="s">
        <v>1464</v>
      </c>
      <c r="D9" s="868" t="s">
        <v>1463</v>
      </c>
      <c r="E9" s="868" t="s">
        <v>1462</v>
      </c>
      <c r="F9" s="868" t="s">
        <v>1461</v>
      </c>
      <c r="G9" s="868" t="s">
        <v>1460</v>
      </c>
      <c r="H9" s="868" t="s">
        <v>1459</v>
      </c>
      <c r="I9" s="868" t="s">
        <v>1458</v>
      </c>
      <c r="J9" s="868" t="s">
        <v>1457</v>
      </c>
      <c r="K9" s="868" t="s">
        <v>1456</v>
      </c>
      <c r="L9" s="868" t="s">
        <v>1455</v>
      </c>
      <c r="M9" s="868" t="s">
        <v>1454</v>
      </c>
      <c r="N9" s="868" t="s">
        <v>1453</v>
      </c>
    </row>
    <row r="10" spans="1:16384">
      <c r="A10" s="674" t="s">
        <v>1</v>
      </c>
      <c r="B10" s="430">
        <v>1692</v>
      </c>
      <c r="C10" s="430">
        <v>149</v>
      </c>
      <c r="D10" s="430">
        <v>123</v>
      </c>
      <c r="E10" s="430">
        <v>105</v>
      </c>
      <c r="F10" s="430">
        <v>117</v>
      </c>
      <c r="G10" s="430">
        <v>157</v>
      </c>
      <c r="H10" s="430">
        <v>191</v>
      </c>
      <c r="I10" s="430">
        <v>162</v>
      </c>
      <c r="J10" s="430">
        <v>143</v>
      </c>
      <c r="K10" s="430">
        <v>159</v>
      </c>
      <c r="L10" s="430">
        <v>135</v>
      </c>
      <c r="M10" s="430">
        <v>109</v>
      </c>
      <c r="N10" s="430">
        <v>142</v>
      </c>
    </row>
    <row r="11" spans="1:16384">
      <c r="A11" s="669" t="s">
        <v>1267</v>
      </c>
      <c r="B11" s="404">
        <v>32</v>
      </c>
      <c r="C11" s="404">
        <v>6</v>
      </c>
      <c r="D11" s="404">
        <v>1</v>
      </c>
      <c r="E11" s="404">
        <v>4</v>
      </c>
      <c r="F11" s="404">
        <v>2</v>
      </c>
      <c r="G11" s="404">
        <v>0</v>
      </c>
      <c r="H11" s="404">
        <v>4</v>
      </c>
      <c r="I11" s="404">
        <v>2</v>
      </c>
      <c r="J11" s="404">
        <v>4</v>
      </c>
      <c r="K11" s="404">
        <v>2</v>
      </c>
      <c r="L11" s="404">
        <v>4</v>
      </c>
      <c r="M11" s="404">
        <v>2</v>
      </c>
      <c r="N11" s="404">
        <v>1</v>
      </c>
    </row>
    <row r="12" spans="1:16384">
      <c r="A12" s="670" t="s">
        <v>1380</v>
      </c>
      <c r="B12" s="405">
        <v>31</v>
      </c>
      <c r="C12" s="405">
        <v>6</v>
      </c>
      <c r="D12" s="405">
        <v>1</v>
      </c>
      <c r="E12" s="405">
        <v>4</v>
      </c>
      <c r="F12" s="405">
        <v>2</v>
      </c>
      <c r="G12" s="405">
        <v>0</v>
      </c>
      <c r="H12" s="405">
        <v>4</v>
      </c>
      <c r="I12" s="405">
        <v>2</v>
      </c>
      <c r="J12" s="405">
        <v>3</v>
      </c>
      <c r="K12" s="405">
        <v>2</v>
      </c>
      <c r="L12" s="405">
        <v>4</v>
      </c>
      <c r="M12" s="405">
        <v>2</v>
      </c>
      <c r="N12" s="405">
        <v>1</v>
      </c>
    </row>
    <row r="13" spans="1:16384">
      <c r="A13" s="670" t="s">
        <v>1379</v>
      </c>
      <c r="B13" s="405">
        <v>1</v>
      </c>
      <c r="C13" s="405">
        <v>0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1</v>
      </c>
      <c r="K13" s="405">
        <v>0</v>
      </c>
      <c r="L13" s="405">
        <v>0</v>
      </c>
      <c r="M13" s="405">
        <v>0</v>
      </c>
      <c r="N13" s="405">
        <v>0</v>
      </c>
    </row>
    <row r="14" spans="1:16384">
      <c r="A14" s="669" t="s">
        <v>1260</v>
      </c>
      <c r="B14" s="404">
        <v>34</v>
      </c>
      <c r="C14" s="404">
        <v>4</v>
      </c>
      <c r="D14" s="404">
        <v>3</v>
      </c>
      <c r="E14" s="404">
        <v>4</v>
      </c>
      <c r="F14" s="404">
        <v>2</v>
      </c>
      <c r="G14" s="404">
        <v>1</v>
      </c>
      <c r="H14" s="404">
        <v>3</v>
      </c>
      <c r="I14" s="404">
        <v>4</v>
      </c>
      <c r="J14" s="404">
        <v>1</v>
      </c>
      <c r="K14" s="404">
        <v>5</v>
      </c>
      <c r="L14" s="404">
        <v>0</v>
      </c>
      <c r="M14" s="404">
        <v>4</v>
      </c>
      <c r="N14" s="404">
        <v>3</v>
      </c>
    </row>
    <row r="15" spans="1:16384">
      <c r="A15" s="670" t="s">
        <v>1378</v>
      </c>
      <c r="B15" s="405">
        <v>31</v>
      </c>
      <c r="C15" s="405">
        <v>4</v>
      </c>
      <c r="D15" s="405">
        <v>3</v>
      </c>
      <c r="E15" s="405">
        <v>4</v>
      </c>
      <c r="F15" s="405">
        <v>2</v>
      </c>
      <c r="G15" s="405">
        <v>1</v>
      </c>
      <c r="H15" s="405">
        <v>3</v>
      </c>
      <c r="I15" s="405">
        <v>3</v>
      </c>
      <c r="J15" s="405">
        <v>1</v>
      </c>
      <c r="K15" s="405">
        <v>4</v>
      </c>
      <c r="L15" s="405">
        <v>0</v>
      </c>
      <c r="M15" s="405">
        <v>3</v>
      </c>
      <c r="N15" s="405">
        <v>3</v>
      </c>
    </row>
    <row r="16" spans="1:16384">
      <c r="A16" s="670" t="s">
        <v>1377</v>
      </c>
      <c r="B16" s="405">
        <v>3</v>
      </c>
      <c r="C16" s="405">
        <v>0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1</v>
      </c>
      <c r="J16" s="405">
        <v>0</v>
      </c>
      <c r="K16" s="405">
        <v>1</v>
      </c>
      <c r="L16" s="405">
        <v>0</v>
      </c>
      <c r="M16" s="405">
        <v>1</v>
      </c>
      <c r="N16" s="405">
        <v>0</v>
      </c>
    </row>
    <row r="17" spans="1:14">
      <c r="A17" s="669" t="s">
        <v>1251</v>
      </c>
      <c r="B17" s="404">
        <v>68</v>
      </c>
      <c r="C17" s="404">
        <v>5</v>
      </c>
      <c r="D17" s="404">
        <v>4</v>
      </c>
      <c r="E17" s="404">
        <v>3</v>
      </c>
      <c r="F17" s="404">
        <v>3</v>
      </c>
      <c r="G17" s="404">
        <v>11</v>
      </c>
      <c r="H17" s="404">
        <v>6</v>
      </c>
      <c r="I17" s="404">
        <v>10</v>
      </c>
      <c r="J17" s="404">
        <v>4</v>
      </c>
      <c r="K17" s="404">
        <v>3</v>
      </c>
      <c r="L17" s="404">
        <v>10</v>
      </c>
      <c r="M17" s="404">
        <v>2</v>
      </c>
      <c r="N17" s="404">
        <v>7</v>
      </c>
    </row>
    <row r="18" spans="1:14">
      <c r="A18" s="670" t="s">
        <v>1376</v>
      </c>
      <c r="B18" s="405">
        <v>44</v>
      </c>
      <c r="C18" s="405">
        <v>1</v>
      </c>
      <c r="D18" s="405">
        <v>2</v>
      </c>
      <c r="E18" s="405">
        <v>2</v>
      </c>
      <c r="F18" s="405">
        <v>3</v>
      </c>
      <c r="G18" s="405">
        <v>8</v>
      </c>
      <c r="H18" s="405">
        <v>4</v>
      </c>
      <c r="I18" s="405">
        <v>7</v>
      </c>
      <c r="J18" s="405">
        <v>3</v>
      </c>
      <c r="K18" s="405">
        <v>2</v>
      </c>
      <c r="L18" s="405">
        <v>7</v>
      </c>
      <c r="M18" s="405">
        <v>1</v>
      </c>
      <c r="N18" s="405">
        <v>4</v>
      </c>
    </row>
    <row r="19" spans="1:14">
      <c r="A19" s="670" t="s">
        <v>1375</v>
      </c>
      <c r="B19" s="405">
        <v>20</v>
      </c>
      <c r="C19" s="405">
        <v>3</v>
      </c>
      <c r="D19" s="405">
        <v>2</v>
      </c>
      <c r="E19" s="405">
        <v>1</v>
      </c>
      <c r="F19" s="405">
        <v>0</v>
      </c>
      <c r="G19" s="405">
        <v>3</v>
      </c>
      <c r="H19" s="405">
        <v>2</v>
      </c>
      <c r="I19" s="405">
        <v>3</v>
      </c>
      <c r="J19" s="405">
        <v>1</v>
      </c>
      <c r="K19" s="405">
        <v>1</v>
      </c>
      <c r="L19" s="405">
        <v>1</v>
      </c>
      <c r="M19" s="405">
        <v>0</v>
      </c>
      <c r="N19" s="405">
        <v>3</v>
      </c>
    </row>
    <row r="20" spans="1:14">
      <c r="A20" s="670" t="s">
        <v>1374</v>
      </c>
      <c r="B20" s="405">
        <v>4</v>
      </c>
      <c r="C20" s="405">
        <v>1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2</v>
      </c>
      <c r="M20" s="405">
        <v>1</v>
      </c>
      <c r="N20" s="405">
        <v>0</v>
      </c>
    </row>
    <row r="21" spans="1:14">
      <c r="A21" s="669" t="s">
        <v>1239</v>
      </c>
      <c r="B21" s="404">
        <v>39</v>
      </c>
      <c r="C21" s="404">
        <v>5</v>
      </c>
      <c r="D21" s="404">
        <v>3</v>
      </c>
      <c r="E21" s="404">
        <v>2</v>
      </c>
      <c r="F21" s="404">
        <v>3</v>
      </c>
      <c r="G21" s="404">
        <v>4</v>
      </c>
      <c r="H21" s="404">
        <v>0</v>
      </c>
      <c r="I21" s="404">
        <v>5</v>
      </c>
      <c r="J21" s="404">
        <v>1</v>
      </c>
      <c r="K21" s="404">
        <v>6</v>
      </c>
      <c r="L21" s="404">
        <v>2</v>
      </c>
      <c r="M21" s="404">
        <v>2</v>
      </c>
      <c r="N21" s="404">
        <v>6</v>
      </c>
    </row>
    <row r="22" spans="1:14">
      <c r="A22" s="670" t="s">
        <v>1373</v>
      </c>
      <c r="B22" s="405">
        <v>25</v>
      </c>
      <c r="C22" s="405">
        <v>3</v>
      </c>
      <c r="D22" s="405">
        <v>3</v>
      </c>
      <c r="E22" s="405">
        <v>2</v>
      </c>
      <c r="F22" s="405">
        <v>2</v>
      </c>
      <c r="G22" s="405">
        <v>3</v>
      </c>
      <c r="H22" s="405">
        <v>0</v>
      </c>
      <c r="I22" s="405">
        <v>3</v>
      </c>
      <c r="J22" s="405">
        <v>0</v>
      </c>
      <c r="K22" s="405">
        <v>3</v>
      </c>
      <c r="L22" s="405">
        <v>0</v>
      </c>
      <c r="M22" s="405">
        <v>2</v>
      </c>
      <c r="N22" s="405">
        <v>4</v>
      </c>
    </row>
    <row r="23" spans="1:14">
      <c r="A23" s="670" t="s">
        <v>1372</v>
      </c>
      <c r="B23" s="405">
        <v>3</v>
      </c>
      <c r="C23" s="405">
        <v>0</v>
      </c>
      <c r="D23" s="405">
        <v>0</v>
      </c>
      <c r="E23" s="405">
        <v>0</v>
      </c>
      <c r="F23" s="405">
        <v>1</v>
      </c>
      <c r="G23" s="405">
        <v>0</v>
      </c>
      <c r="H23" s="405">
        <v>0</v>
      </c>
      <c r="I23" s="405">
        <v>0</v>
      </c>
      <c r="J23" s="405">
        <v>0</v>
      </c>
      <c r="K23" s="405">
        <v>2</v>
      </c>
      <c r="L23" s="405">
        <v>0</v>
      </c>
      <c r="M23" s="405">
        <v>0</v>
      </c>
      <c r="N23" s="405">
        <v>0</v>
      </c>
    </row>
    <row r="24" spans="1:14">
      <c r="A24" s="670" t="s">
        <v>1371</v>
      </c>
      <c r="B24" s="405">
        <v>11</v>
      </c>
      <c r="C24" s="405">
        <v>2</v>
      </c>
      <c r="D24" s="405">
        <v>0</v>
      </c>
      <c r="E24" s="405">
        <v>0</v>
      </c>
      <c r="F24" s="405">
        <v>0</v>
      </c>
      <c r="G24" s="405">
        <v>1</v>
      </c>
      <c r="H24" s="405">
        <v>0</v>
      </c>
      <c r="I24" s="405">
        <v>2</v>
      </c>
      <c r="J24" s="405">
        <v>1</v>
      </c>
      <c r="K24" s="405">
        <v>1</v>
      </c>
      <c r="L24" s="405">
        <v>2</v>
      </c>
      <c r="M24" s="405">
        <v>0</v>
      </c>
      <c r="N24" s="405">
        <v>2</v>
      </c>
    </row>
    <row r="25" spans="1:14">
      <c r="A25" s="669" t="s">
        <v>1226</v>
      </c>
      <c r="B25" s="404">
        <v>91</v>
      </c>
      <c r="C25" s="404">
        <v>11</v>
      </c>
      <c r="D25" s="404">
        <v>4</v>
      </c>
      <c r="E25" s="404">
        <v>5</v>
      </c>
      <c r="F25" s="404">
        <v>6</v>
      </c>
      <c r="G25" s="404">
        <v>9</v>
      </c>
      <c r="H25" s="404">
        <v>12</v>
      </c>
      <c r="I25" s="404">
        <v>8</v>
      </c>
      <c r="J25" s="404">
        <v>6</v>
      </c>
      <c r="K25" s="404">
        <v>11</v>
      </c>
      <c r="L25" s="404">
        <v>10</v>
      </c>
      <c r="M25" s="404">
        <v>5</v>
      </c>
      <c r="N25" s="404">
        <v>4</v>
      </c>
    </row>
    <row r="26" spans="1:14">
      <c r="A26" s="670" t="s">
        <v>1370</v>
      </c>
      <c r="B26" s="405">
        <v>62</v>
      </c>
      <c r="C26" s="405">
        <v>5</v>
      </c>
      <c r="D26" s="405">
        <v>4</v>
      </c>
      <c r="E26" s="405">
        <v>3</v>
      </c>
      <c r="F26" s="405">
        <v>4</v>
      </c>
      <c r="G26" s="405">
        <v>7</v>
      </c>
      <c r="H26" s="405">
        <v>6</v>
      </c>
      <c r="I26" s="405">
        <v>7</v>
      </c>
      <c r="J26" s="405">
        <v>4</v>
      </c>
      <c r="K26" s="405">
        <v>9</v>
      </c>
      <c r="L26" s="405">
        <v>7</v>
      </c>
      <c r="M26" s="405">
        <v>3</v>
      </c>
      <c r="N26" s="405">
        <v>3</v>
      </c>
    </row>
    <row r="27" spans="1:14">
      <c r="A27" s="670" t="s">
        <v>1369</v>
      </c>
      <c r="B27" s="405">
        <v>12</v>
      </c>
      <c r="C27" s="405">
        <v>5</v>
      </c>
      <c r="D27" s="405">
        <v>0</v>
      </c>
      <c r="E27" s="405">
        <v>1</v>
      </c>
      <c r="F27" s="405">
        <v>0</v>
      </c>
      <c r="G27" s="405">
        <v>1</v>
      </c>
      <c r="H27" s="405">
        <v>1</v>
      </c>
      <c r="I27" s="405">
        <v>0</v>
      </c>
      <c r="J27" s="405">
        <v>1</v>
      </c>
      <c r="K27" s="405">
        <v>1</v>
      </c>
      <c r="L27" s="405">
        <v>1</v>
      </c>
      <c r="M27" s="405">
        <v>1</v>
      </c>
      <c r="N27" s="405">
        <v>0</v>
      </c>
    </row>
    <row r="28" spans="1:14">
      <c r="A28" s="670" t="s">
        <v>1368</v>
      </c>
      <c r="B28" s="405">
        <v>17</v>
      </c>
      <c r="C28" s="405">
        <v>1</v>
      </c>
      <c r="D28" s="405">
        <v>0</v>
      </c>
      <c r="E28" s="405">
        <v>1</v>
      </c>
      <c r="F28" s="405">
        <v>2</v>
      </c>
      <c r="G28" s="405">
        <v>1</v>
      </c>
      <c r="H28" s="405">
        <v>5</v>
      </c>
      <c r="I28" s="405">
        <v>1</v>
      </c>
      <c r="J28" s="405">
        <v>1</v>
      </c>
      <c r="K28" s="405">
        <v>1</v>
      </c>
      <c r="L28" s="405">
        <v>2</v>
      </c>
      <c r="M28" s="405">
        <v>1</v>
      </c>
      <c r="N28" s="405">
        <v>1</v>
      </c>
    </row>
    <row r="29" spans="1:14">
      <c r="A29" s="669" t="s">
        <v>1208</v>
      </c>
      <c r="B29" s="404">
        <v>156</v>
      </c>
      <c r="C29" s="404">
        <v>18</v>
      </c>
      <c r="D29" s="404">
        <v>10</v>
      </c>
      <c r="E29" s="404">
        <v>7</v>
      </c>
      <c r="F29" s="404">
        <v>13</v>
      </c>
      <c r="G29" s="404">
        <v>15</v>
      </c>
      <c r="H29" s="404">
        <v>21</v>
      </c>
      <c r="I29" s="404">
        <v>6</v>
      </c>
      <c r="J29" s="404">
        <v>14</v>
      </c>
      <c r="K29" s="404">
        <v>18</v>
      </c>
      <c r="L29" s="404">
        <v>14</v>
      </c>
      <c r="M29" s="404">
        <v>6</v>
      </c>
      <c r="N29" s="404">
        <v>14</v>
      </c>
    </row>
    <row r="30" spans="1:14">
      <c r="A30" s="670" t="s">
        <v>1367</v>
      </c>
      <c r="B30" s="405">
        <v>67</v>
      </c>
      <c r="C30" s="405">
        <v>7</v>
      </c>
      <c r="D30" s="405">
        <v>4</v>
      </c>
      <c r="E30" s="405">
        <v>2</v>
      </c>
      <c r="F30" s="405">
        <v>4</v>
      </c>
      <c r="G30" s="405">
        <v>6</v>
      </c>
      <c r="H30" s="405">
        <v>10</v>
      </c>
      <c r="I30" s="405">
        <v>2</v>
      </c>
      <c r="J30" s="405">
        <v>6</v>
      </c>
      <c r="K30" s="405">
        <v>8</v>
      </c>
      <c r="L30" s="405">
        <v>7</v>
      </c>
      <c r="M30" s="405">
        <v>2</v>
      </c>
      <c r="N30" s="405">
        <v>9</v>
      </c>
    </row>
    <row r="31" spans="1:14">
      <c r="A31" s="670" t="s">
        <v>1366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</row>
    <row r="32" spans="1:14">
      <c r="A32" s="670" t="s">
        <v>1365</v>
      </c>
      <c r="B32" s="405">
        <v>8</v>
      </c>
      <c r="C32" s="405">
        <v>1</v>
      </c>
      <c r="D32" s="405">
        <v>0</v>
      </c>
      <c r="E32" s="405">
        <v>0</v>
      </c>
      <c r="F32" s="405">
        <v>1</v>
      </c>
      <c r="G32" s="405">
        <v>0</v>
      </c>
      <c r="H32" s="405">
        <v>0</v>
      </c>
      <c r="I32" s="405">
        <v>1</v>
      </c>
      <c r="J32" s="405">
        <v>1</v>
      </c>
      <c r="K32" s="405">
        <v>1</v>
      </c>
      <c r="L32" s="405">
        <v>3</v>
      </c>
      <c r="M32" s="405">
        <v>0</v>
      </c>
      <c r="N32" s="405">
        <v>0</v>
      </c>
    </row>
    <row r="33" spans="1:14">
      <c r="A33" s="670" t="s">
        <v>1364</v>
      </c>
      <c r="B33" s="405">
        <v>7</v>
      </c>
      <c r="C33" s="405">
        <v>0</v>
      </c>
      <c r="D33" s="405">
        <v>0</v>
      </c>
      <c r="E33" s="405">
        <v>0</v>
      </c>
      <c r="F33" s="405">
        <v>2</v>
      </c>
      <c r="G33" s="405">
        <v>1</v>
      </c>
      <c r="H33" s="405">
        <v>1</v>
      </c>
      <c r="I33" s="405">
        <v>1</v>
      </c>
      <c r="J33" s="405">
        <v>0</v>
      </c>
      <c r="K33" s="405">
        <v>1</v>
      </c>
      <c r="L33" s="405">
        <v>0</v>
      </c>
      <c r="M33" s="405">
        <v>0</v>
      </c>
      <c r="N33" s="405">
        <v>1</v>
      </c>
    </row>
    <row r="34" spans="1:14">
      <c r="A34" s="670" t="s">
        <v>1363</v>
      </c>
      <c r="B34" s="405">
        <v>20</v>
      </c>
      <c r="C34" s="405">
        <v>3</v>
      </c>
      <c r="D34" s="405">
        <v>1</v>
      </c>
      <c r="E34" s="405">
        <v>0</v>
      </c>
      <c r="F34" s="405">
        <v>4</v>
      </c>
      <c r="G34" s="405">
        <v>2</v>
      </c>
      <c r="H34" s="405">
        <v>5</v>
      </c>
      <c r="I34" s="405">
        <v>0</v>
      </c>
      <c r="J34" s="405">
        <v>3</v>
      </c>
      <c r="K34" s="405">
        <v>1</v>
      </c>
      <c r="L34" s="405">
        <v>0</v>
      </c>
      <c r="M34" s="405">
        <v>0</v>
      </c>
      <c r="N34" s="405">
        <v>1</v>
      </c>
    </row>
    <row r="35" spans="1:14">
      <c r="A35" s="670" t="s">
        <v>1362</v>
      </c>
      <c r="B35" s="405">
        <v>11</v>
      </c>
      <c r="C35" s="405">
        <v>0</v>
      </c>
      <c r="D35" s="405">
        <v>1</v>
      </c>
      <c r="E35" s="405">
        <v>0</v>
      </c>
      <c r="F35" s="405">
        <v>0</v>
      </c>
      <c r="G35" s="405">
        <v>0</v>
      </c>
      <c r="H35" s="405">
        <v>1</v>
      </c>
      <c r="I35" s="405">
        <v>0</v>
      </c>
      <c r="J35" s="405">
        <v>1</v>
      </c>
      <c r="K35" s="405">
        <v>4</v>
      </c>
      <c r="L35" s="405">
        <v>1</v>
      </c>
      <c r="M35" s="405">
        <v>2</v>
      </c>
      <c r="N35" s="405">
        <v>1</v>
      </c>
    </row>
    <row r="36" spans="1:14">
      <c r="A36" s="670" t="s">
        <v>1361</v>
      </c>
      <c r="B36" s="405">
        <v>15</v>
      </c>
      <c r="C36" s="405">
        <v>1</v>
      </c>
      <c r="D36" s="405">
        <v>1</v>
      </c>
      <c r="E36" s="405">
        <v>2</v>
      </c>
      <c r="F36" s="405">
        <v>2</v>
      </c>
      <c r="G36" s="405">
        <v>3</v>
      </c>
      <c r="H36" s="405">
        <v>0</v>
      </c>
      <c r="I36" s="405">
        <v>1</v>
      </c>
      <c r="J36" s="405">
        <v>1</v>
      </c>
      <c r="K36" s="405">
        <v>1</v>
      </c>
      <c r="L36" s="405">
        <v>1</v>
      </c>
      <c r="M36" s="405">
        <v>1</v>
      </c>
      <c r="N36" s="405">
        <v>1</v>
      </c>
    </row>
    <row r="37" spans="1:14">
      <c r="A37" s="670" t="s">
        <v>1360</v>
      </c>
      <c r="B37" s="405">
        <v>28</v>
      </c>
      <c r="C37" s="405">
        <v>6</v>
      </c>
      <c r="D37" s="405">
        <v>3</v>
      </c>
      <c r="E37" s="405">
        <v>3</v>
      </c>
      <c r="F37" s="405">
        <v>0</v>
      </c>
      <c r="G37" s="405">
        <v>3</v>
      </c>
      <c r="H37" s="405">
        <v>4</v>
      </c>
      <c r="I37" s="405">
        <v>1</v>
      </c>
      <c r="J37" s="405">
        <v>2</v>
      </c>
      <c r="K37" s="405">
        <v>2</v>
      </c>
      <c r="L37" s="405">
        <v>2</v>
      </c>
      <c r="M37" s="405">
        <v>1</v>
      </c>
      <c r="N37" s="405">
        <v>1</v>
      </c>
    </row>
    <row r="38" spans="1:14">
      <c r="A38" s="669" t="s">
        <v>1162</v>
      </c>
      <c r="B38" s="404">
        <v>667</v>
      </c>
      <c r="C38" s="404">
        <v>50</v>
      </c>
      <c r="D38" s="404">
        <v>49</v>
      </c>
      <c r="E38" s="404">
        <v>46</v>
      </c>
      <c r="F38" s="404">
        <v>44</v>
      </c>
      <c r="G38" s="404">
        <v>65</v>
      </c>
      <c r="H38" s="404">
        <v>81</v>
      </c>
      <c r="I38" s="404">
        <v>62</v>
      </c>
      <c r="J38" s="404">
        <v>62</v>
      </c>
      <c r="K38" s="404">
        <v>61</v>
      </c>
      <c r="L38" s="404">
        <v>55</v>
      </c>
      <c r="M38" s="404">
        <v>40</v>
      </c>
      <c r="N38" s="404">
        <v>52</v>
      </c>
    </row>
    <row r="39" spans="1:14">
      <c r="A39" s="670" t="s">
        <v>1359</v>
      </c>
      <c r="B39" s="405">
        <v>506</v>
      </c>
      <c r="C39" s="405">
        <v>35</v>
      </c>
      <c r="D39" s="405">
        <v>39</v>
      </c>
      <c r="E39" s="405">
        <v>33</v>
      </c>
      <c r="F39" s="405">
        <v>34</v>
      </c>
      <c r="G39" s="405">
        <v>48</v>
      </c>
      <c r="H39" s="405">
        <v>65</v>
      </c>
      <c r="I39" s="405">
        <v>39</v>
      </c>
      <c r="J39" s="405">
        <v>50</v>
      </c>
      <c r="K39" s="405">
        <v>46</v>
      </c>
      <c r="L39" s="405">
        <v>41</v>
      </c>
      <c r="M39" s="405">
        <v>31</v>
      </c>
      <c r="N39" s="405">
        <v>45</v>
      </c>
    </row>
    <row r="40" spans="1:14">
      <c r="A40" s="670" t="s">
        <v>1358</v>
      </c>
      <c r="B40" s="405">
        <v>46</v>
      </c>
      <c r="C40" s="405">
        <v>7</v>
      </c>
      <c r="D40" s="405">
        <v>2</v>
      </c>
      <c r="E40" s="405">
        <v>0</v>
      </c>
      <c r="F40" s="405">
        <v>2</v>
      </c>
      <c r="G40" s="405">
        <v>6</v>
      </c>
      <c r="H40" s="405">
        <v>4</v>
      </c>
      <c r="I40" s="405">
        <v>8</v>
      </c>
      <c r="J40" s="405">
        <v>6</v>
      </c>
      <c r="K40" s="405">
        <v>2</v>
      </c>
      <c r="L40" s="405">
        <v>4</v>
      </c>
      <c r="M40" s="405">
        <v>4</v>
      </c>
      <c r="N40" s="405">
        <v>1</v>
      </c>
    </row>
    <row r="41" spans="1:14">
      <c r="A41" s="670" t="s">
        <v>1357</v>
      </c>
      <c r="B41" s="405">
        <v>27</v>
      </c>
      <c r="C41" s="405">
        <v>3</v>
      </c>
      <c r="D41" s="405">
        <v>2</v>
      </c>
      <c r="E41" s="405">
        <v>3</v>
      </c>
      <c r="F41" s="405">
        <v>2</v>
      </c>
      <c r="G41" s="405">
        <v>4</v>
      </c>
      <c r="H41" s="405">
        <v>2</v>
      </c>
      <c r="I41" s="405">
        <v>3</v>
      </c>
      <c r="J41" s="405">
        <v>1</v>
      </c>
      <c r="K41" s="405">
        <v>3</v>
      </c>
      <c r="L41" s="405">
        <v>2</v>
      </c>
      <c r="M41" s="405">
        <v>2</v>
      </c>
      <c r="N41" s="405">
        <v>0</v>
      </c>
    </row>
    <row r="42" spans="1:14">
      <c r="A42" s="670" t="s">
        <v>1356</v>
      </c>
      <c r="B42" s="405">
        <v>53</v>
      </c>
      <c r="C42" s="405">
        <v>3</v>
      </c>
      <c r="D42" s="405">
        <v>3</v>
      </c>
      <c r="E42" s="405">
        <v>7</v>
      </c>
      <c r="F42" s="405">
        <v>4</v>
      </c>
      <c r="G42" s="405">
        <v>5</v>
      </c>
      <c r="H42" s="405">
        <v>6</v>
      </c>
      <c r="I42" s="405">
        <v>7</v>
      </c>
      <c r="J42" s="405">
        <v>4</v>
      </c>
      <c r="K42" s="405">
        <v>6</v>
      </c>
      <c r="L42" s="405">
        <v>5</v>
      </c>
      <c r="M42" s="405">
        <v>0</v>
      </c>
      <c r="N42" s="405">
        <v>3</v>
      </c>
    </row>
    <row r="43" spans="1:14">
      <c r="A43" s="670" t="s">
        <v>1355</v>
      </c>
      <c r="B43" s="405">
        <v>9</v>
      </c>
      <c r="C43" s="405">
        <v>0</v>
      </c>
      <c r="D43" s="405">
        <v>1</v>
      </c>
      <c r="E43" s="405">
        <v>0</v>
      </c>
      <c r="F43" s="405">
        <v>1</v>
      </c>
      <c r="G43" s="405">
        <v>0</v>
      </c>
      <c r="H43" s="405">
        <v>3</v>
      </c>
      <c r="I43" s="405">
        <v>0</v>
      </c>
      <c r="J43" s="405">
        <v>1</v>
      </c>
      <c r="K43" s="405">
        <v>0</v>
      </c>
      <c r="L43" s="405">
        <v>1</v>
      </c>
      <c r="M43" s="405">
        <v>1</v>
      </c>
      <c r="N43" s="405">
        <v>1</v>
      </c>
    </row>
    <row r="44" spans="1:14">
      <c r="A44" s="670" t="s">
        <v>1354</v>
      </c>
      <c r="B44" s="405">
        <v>26</v>
      </c>
      <c r="C44" s="405">
        <v>2</v>
      </c>
      <c r="D44" s="405">
        <v>2</v>
      </c>
      <c r="E44" s="405">
        <v>3</v>
      </c>
      <c r="F44" s="405">
        <v>1</v>
      </c>
      <c r="G44" s="405">
        <v>2</v>
      </c>
      <c r="H44" s="405">
        <v>1</v>
      </c>
      <c r="I44" s="405">
        <v>5</v>
      </c>
      <c r="J44" s="405">
        <v>0</v>
      </c>
      <c r="K44" s="405">
        <v>4</v>
      </c>
      <c r="L44" s="405">
        <v>2</v>
      </c>
      <c r="M44" s="405">
        <v>2</v>
      </c>
      <c r="N44" s="405">
        <v>2</v>
      </c>
    </row>
    <row r="45" spans="1:14">
      <c r="A45" s="669" t="s">
        <v>1103</v>
      </c>
      <c r="B45" s="404">
        <v>74</v>
      </c>
      <c r="C45" s="404">
        <v>9</v>
      </c>
      <c r="D45" s="404">
        <v>8</v>
      </c>
      <c r="E45" s="404">
        <v>1</v>
      </c>
      <c r="F45" s="404">
        <v>6</v>
      </c>
      <c r="G45" s="404">
        <v>5</v>
      </c>
      <c r="H45" s="404">
        <v>8</v>
      </c>
      <c r="I45" s="404">
        <v>6</v>
      </c>
      <c r="J45" s="404">
        <v>6</v>
      </c>
      <c r="K45" s="404">
        <v>5</v>
      </c>
      <c r="L45" s="404">
        <v>9</v>
      </c>
      <c r="M45" s="404">
        <v>3</v>
      </c>
      <c r="N45" s="404">
        <v>8</v>
      </c>
    </row>
    <row r="46" spans="1:14">
      <c r="A46" s="670" t="s">
        <v>1353</v>
      </c>
      <c r="B46" s="405">
        <v>53</v>
      </c>
      <c r="C46" s="405">
        <v>6</v>
      </c>
      <c r="D46" s="405">
        <v>5</v>
      </c>
      <c r="E46" s="405">
        <v>1</v>
      </c>
      <c r="F46" s="405">
        <v>5</v>
      </c>
      <c r="G46" s="405">
        <v>4</v>
      </c>
      <c r="H46" s="405">
        <v>4</v>
      </c>
      <c r="I46" s="405">
        <v>4</v>
      </c>
      <c r="J46" s="405">
        <v>5</v>
      </c>
      <c r="K46" s="405">
        <v>5</v>
      </c>
      <c r="L46" s="405">
        <v>7</v>
      </c>
      <c r="M46" s="405">
        <v>1</v>
      </c>
      <c r="N46" s="405">
        <v>6</v>
      </c>
    </row>
    <row r="47" spans="1:14">
      <c r="A47" s="670" t="s">
        <v>1352</v>
      </c>
      <c r="B47" s="405">
        <v>2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2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</row>
    <row r="48" spans="1:14">
      <c r="A48" s="670" t="s">
        <v>1351</v>
      </c>
      <c r="B48" s="405">
        <v>19</v>
      </c>
      <c r="C48" s="405">
        <v>3</v>
      </c>
      <c r="D48" s="405">
        <v>3</v>
      </c>
      <c r="E48" s="405">
        <v>0</v>
      </c>
      <c r="F48" s="405">
        <v>1</v>
      </c>
      <c r="G48" s="405">
        <v>1</v>
      </c>
      <c r="H48" s="405">
        <v>2</v>
      </c>
      <c r="I48" s="405">
        <v>2</v>
      </c>
      <c r="J48" s="405">
        <v>1</v>
      </c>
      <c r="K48" s="405">
        <v>0</v>
      </c>
      <c r="L48" s="405">
        <v>2</v>
      </c>
      <c r="M48" s="405">
        <v>2</v>
      </c>
      <c r="N48" s="405">
        <v>2</v>
      </c>
    </row>
    <row r="49" spans="1:14">
      <c r="A49" s="669" t="s">
        <v>1066</v>
      </c>
      <c r="B49" s="404">
        <v>83</v>
      </c>
      <c r="C49" s="404">
        <v>9</v>
      </c>
      <c r="D49" s="404">
        <v>7</v>
      </c>
      <c r="E49" s="404">
        <v>6</v>
      </c>
      <c r="F49" s="404">
        <v>6</v>
      </c>
      <c r="G49" s="404">
        <v>7</v>
      </c>
      <c r="H49" s="404">
        <v>10</v>
      </c>
      <c r="I49" s="404">
        <v>9</v>
      </c>
      <c r="J49" s="404">
        <v>7</v>
      </c>
      <c r="K49" s="404">
        <v>4</v>
      </c>
      <c r="L49" s="404">
        <v>3</v>
      </c>
      <c r="M49" s="404">
        <v>10</v>
      </c>
      <c r="N49" s="404">
        <v>5</v>
      </c>
    </row>
    <row r="50" spans="1:14">
      <c r="A50" s="670" t="s">
        <v>1350</v>
      </c>
      <c r="B50" s="405">
        <v>38</v>
      </c>
      <c r="C50" s="405">
        <v>2</v>
      </c>
      <c r="D50" s="405">
        <v>2</v>
      </c>
      <c r="E50" s="405">
        <v>3</v>
      </c>
      <c r="F50" s="405">
        <v>3</v>
      </c>
      <c r="G50" s="405">
        <v>3</v>
      </c>
      <c r="H50" s="405">
        <v>8</v>
      </c>
      <c r="I50" s="405">
        <v>4</v>
      </c>
      <c r="J50" s="405">
        <v>2</v>
      </c>
      <c r="K50" s="405">
        <v>1</v>
      </c>
      <c r="L50" s="405">
        <v>2</v>
      </c>
      <c r="M50" s="405">
        <v>5</v>
      </c>
      <c r="N50" s="405">
        <v>3</v>
      </c>
    </row>
    <row r="51" spans="1:14">
      <c r="A51" s="670" t="s">
        <v>1349</v>
      </c>
      <c r="B51" s="405">
        <v>5</v>
      </c>
      <c r="C51" s="405">
        <v>0</v>
      </c>
      <c r="D51" s="405">
        <v>1</v>
      </c>
      <c r="E51" s="405">
        <v>1</v>
      </c>
      <c r="F51" s="405">
        <v>0</v>
      </c>
      <c r="G51" s="405">
        <v>1</v>
      </c>
      <c r="H51" s="405">
        <v>0</v>
      </c>
      <c r="I51" s="405">
        <v>0</v>
      </c>
      <c r="J51" s="405">
        <v>0</v>
      </c>
      <c r="K51" s="405">
        <v>0</v>
      </c>
      <c r="L51" s="405">
        <v>1</v>
      </c>
      <c r="M51" s="405">
        <v>0</v>
      </c>
      <c r="N51" s="405">
        <v>1</v>
      </c>
    </row>
    <row r="52" spans="1:14">
      <c r="A52" s="670" t="s">
        <v>1348</v>
      </c>
      <c r="B52" s="405">
        <v>19</v>
      </c>
      <c r="C52" s="405">
        <v>1</v>
      </c>
      <c r="D52" s="405">
        <v>1</v>
      </c>
      <c r="E52" s="405">
        <v>1</v>
      </c>
      <c r="F52" s="405">
        <v>1</v>
      </c>
      <c r="G52" s="405">
        <v>2</v>
      </c>
      <c r="H52" s="405">
        <v>2</v>
      </c>
      <c r="I52" s="405">
        <v>1</v>
      </c>
      <c r="J52" s="405">
        <v>3</v>
      </c>
      <c r="K52" s="405">
        <v>1</v>
      </c>
      <c r="L52" s="405">
        <v>0</v>
      </c>
      <c r="M52" s="405">
        <v>5</v>
      </c>
      <c r="N52" s="405">
        <v>1</v>
      </c>
    </row>
    <row r="53" spans="1:14">
      <c r="A53" s="670" t="s">
        <v>1347</v>
      </c>
      <c r="B53" s="405">
        <v>21</v>
      </c>
      <c r="C53" s="405">
        <v>6</v>
      </c>
      <c r="D53" s="405">
        <v>3</v>
      </c>
      <c r="E53" s="405">
        <v>1</v>
      </c>
      <c r="F53" s="405">
        <v>2</v>
      </c>
      <c r="G53" s="405">
        <v>1</v>
      </c>
      <c r="H53" s="405">
        <v>0</v>
      </c>
      <c r="I53" s="405">
        <v>4</v>
      </c>
      <c r="J53" s="405">
        <v>2</v>
      </c>
      <c r="K53" s="405">
        <v>2</v>
      </c>
      <c r="L53" s="405">
        <v>0</v>
      </c>
      <c r="M53" s="405">
        <v>0</v>
      </c>
      <c r="N53" s="405">
        <v>0</v>
      </c>
    </row>
    <row r="54" spans="1:14">
      <c r="A54" s="669" t="s">
        <v>1032</v>
      </c>
      <c r="B54" s="404">
        <v>206</v>
      </c>
      <c r="C54" s="404">
        <v>16</v>
      </c>
      <c r="D54" s="404">
        <v>19</v>
      </c>
      <c r="E54" s="404">
        <v>20</v>
      </c>
      <c r="F54" s="404">
        <v>17</v>
      </c>
      <c r="G54" s="404">
        <v>14</v>
      </c>
      <c r="H54" s="404">
        <v>19</v>
      </c>
      <c r="I54" s="404">
        <v>17</v>
      </c>
      <c r="J54" s="404">
        <v>21</v>
      </c>
      <c r="K54" s="404">
        <v>16</v>
      </c>
      <c r="L54" s="404">
        <v>14</v>
      </c>
      <c r="M54" s="404">
        <v>15</v>
      </c>
      <c r="N54" s="404">
        <v>18</v>
      </c>
    </row>
    <row r="55" spans="1:14">
      <c r="A55" s="670" t="s">
        <v>1346</v>
      </c>
      <c r="B55" s="405">
        <v>108</v>
      </c>
      <c r="C55" s="405">
        <v>6</v>
      </c>
      <c r="D55" s="405">
        <v>12</v>
      </c>
      <c r="E55" s="405">
        <v>7</v>
      </c>
      <c r="F55" s="405">
        <v>11</v>
      </c>
      <c r="G55" s="405">
        <v>9</v>
      </c>
      <c r="H55" s="405">
        <v>6</v>
      </c>
      <c r="I55" s="405">
        <v>10</v>
      </c>
      <c r="J55" s="405">
        <v>14</v>
      </c>
      <c r="K55" s="405">
        <v>11</v>
      </c>
      <c r="L55" s="405">
        <v>5</v>
      </c>
      <c r="M55" s="405">
        <v>10</v>
      </c>
      <c r="N55" s="405">
        <v>7</v>
      </c>
    </row>
    <row r="56" spans="1:14">
      <c r="A56" s="670" t="s">
        <v>1345</v>
      </c>
      <c r="B56" s="405">
        <v>15</v>
      </c>
      <c r="C56" s="405">
        <v>2</v>
      </c>
      <c r="D56" s="405">
        <v>1</v>
      </c>
      <c r="E56" s="405">
        <v>1</v>
      </c>
      <c r="F56" s="405">
        <v>2</v>
      </c>
      <c r="G56" s="405">
        <v>0</v>
      </c>
      <c r="H56" s="405">
        <v>3</v>
      </c>
      <c r="I56" s="405">
        <v>1</v>
      </c>
      <c r="J56" s="405">
        <v>0</v>
      </c>
      <c r="K56" s="405">
        <v>1</v>
      </c>
      <c r="L56" s="405">
        <v>4</v>
      </c>
      <c r="M56" s="405">
        <v>0</v>
      </c>
      <c r="N56" s="405">
        <v>0</v>
      </c>
    </row>
    <row r="57" spans="1:14">
      <c r="A57" s="670" t="s">
        <v>1344</v>
      </c>
      <c r="B57" s="405">
        <v>40</v>
      </c>
      <c r="C57" s="405">
        <v>4</v>
      </c>
      <c r="D57" s="405">
        <v>2</v>
      </c>
      <c r="E57" s="405">
        <v>6</v>
      </c>
      <c r="F57" s="405">
        <v>2</v>
      </c>
      <c r="G57" s="405">
        <v>1</v>
      </c>
      <c r="H57" s="405">
        <v>7</v>
      </c>
      <c r="I57" s="405">
        <v>3</v>
      </c>
      <c r="J57" s="405">
        <v>2</v>
      </c>
      <c r="K57" s="405">
        <v>3</v>
      </c>
      <c r="L57" s="405">
        <v>1</v>
      </c>
      <c r="M57" s="405">
        <v>4</v>
      </c>
      <c r="N57" s="405">
        <v>5</v>
      </c>
    </row>
    <row r="58" spans="1:14">
      <c r="A58" s="670" t="s">
        <v>1343</v>
      </c>
      <c r="B58" s="405">
        <v>43</v>
      </c>
      <c r="C58" s="405">
        <v>4</v>
      </c>
      <c r="D58" s="405">
        <v>4</v>
      </c>
      <c r="E58" s="405">
        <v>6</v>
      </c>
      <c r="F58" s="405">
        <v>2</v>
      </c>
      <c r="G58" s="405">
        <v>4</v>
      </c>
      <c r="H58" s="405">
        <v>3</v>
      </c>
      <c r="I58" s="405">
        <v>3</v>
      </c>
      <c r="J58" s="405">
        <v>5</v>
      </c>
      <c r="K58" s="405">
        <v>1</v>
      </c>
      <c r="L58" s="405">
        <v>4</v>
      </c>
      <c r="M58" s="405">
        <v>1</v>
      </c>
      <c r="N58" s="405">
        <v>6</v>
      </c>
    </row>
    <row r="59" spans="1:14">
      <c r="A59" s="669" t="s">
        <v>973</v>
      </c>
      <c r="B59" s="404">
        <v>88</v>
      </c>
      <c r="C59" s="404">
        <v>4</v>
      </c>
      <c r="D59" s="404">
        <v>4</v>
      </c>
      <c r="E59" s="404">
        <v>1</v>
      </c>
      <c r="F59" s="404">
        <v>5</v>
      </c>
      <c r="G59" s="404">
        <v>18</v>
      </c>
      <c r="H59" s="404">
        <v>8</v>
      </c>
      <c r="I59" s="404">
        <v>9</v>
      </c>
      <c r="J59" s="404">
        <v>6</v>
      </c>
      <c r="K59" s="404">
        <v>11</v>
      </c>
      <c r="L59" s="404">
        <v>2</v>
      </c>
      <c r="M59" s="404">
        <v>9</v>
      </c>
      <c r="N59" s="404">
        <v>11</v>
      </c>
    </row>
    <row r="60" spans="1:14">
      <c r="A60" s="670" t="s">
        <v>1342</v>
      </c>
      <c r="B60" s="405">
        <v>70</v>
      </c>
      <c r="C60" s="405">
        <v>3</v>
      </c>
      <c r="D60" s="405">
        <v>4</v>
      </c>
      <c r="E60" s="405">
        <v>1</v>
      </c>
      <c r="F60" s="405">
        <v>4</v>
      </c>
      <c r="G60" s="405">
        <v>14</v>
      </c>
      <c r="H60" s="405">
        <v>7</v>
      </c>
      <c r="I60" s="405">
        <v>6</v>
      </c>
      <c r="J60" s="405">
        <v>4</v>
      </c>
      <c r="K60" s="405">
        <v>10</v>
      </c>
      <c r="L60" s="405">
        <v>1</v>
      </c>
      <c r="M60" s="405">
        <v>8</v>
      </c>
      <c r="N60" s="405">
        <v>8</v>
      </c>
    </row>
    <row r="61" spans="1:14">
      <c r="A61" s="670" t="s">
        <v>1341</v>
      </c>
      <c r="B61" s="405">
        <v>18</v>
      </c>
      <c r="C61" s="405">
        <v>1</v>
      </c>
      <c r="D61" s="405">
        <v>0</v>
      </c>
      <c r="E61" s="405">
        <v>0</v>
      </c>
      <c r="F61" s="405">
        <v>1</v>
      </c>
      <c r="G61" s="405">
        <v>4</v>
      </c>
      <c r="H61" s="405">
        <v>1</v>
      </c>
      <c r="I61" s="405">
        <v>3</v>
      </c>
      <c r="J61" s="405">
        <v>2</v>
      </c>
      <c r="K61" s="405">
        <v>1</v>
      </c>
      <c r="L61" s="405">
        <v>1</v>
      </c>
      <c r="M61" s="405">
        <v>1</v>
      </c>
      <c r="N61" s="405">
        <v>3</v>
      </c>
    </row>
    <row r="62" spans="1:14">
      <c r="A62" s="669" t="s">
        <v>938</v>
      </c>
      <c r="B62" s="404">
        <v>43</v>
      </c>
      <c r="C62" s="404">
        <v>2</v>
      </c>
      <c r="D62" s="404">
        <v>3</v>
      </c>
      <c r="E62" s="404">
        <v>3</v>
      </c>
      <c r="F62" s="404">
        <v>2</v>
      </c>
      <c r="G62" s="404">
        <v>4</v>
      </c>
      <c r="H62" s="404">
        <v>5</v>
      </c>
      <c r="I62" s="404">
        <v>5</v>
      </c>
      <c r="J62" s="404">
        <v>3</v>
      </c>
      <c r="K62" s="404">
        <v>5</v>
      </c>
      <c r="L62" s="404">
        <v>3</v>
      </c>
      <c r="M62" s="404">
        <v>2</v>
      </c>
      <c r="N62" s="404">
        <v>6</v>
      </c>
    </row>
    <row r="63" spans="1:14">
      <c r="A63" s="670" t="s">
        <v>1340</v>
      </c>
      <c r="B63" s="405">
        <v>31</v>
      </c>
      <c r="C63" s="405">
        <v>1</v>
      </c>
      <c r="D63" s="405">
        <v>3</v>
      </c>
      <c r="E63" s="405">
        <v>2</v>
      </c>
      <c r="F63" s="405">
        <v>1</v>
      </c>
      <c r="G63" s="405">
        <v>4</v>
      </c>
      <c r="H63" s="405">
        <v>2</v>
      </c>
      <c r="I63" s="405">
        <v>3</v>
      </c>
      <c r="J63" s="405">
        <v>1</v>
      </c>
      <c r="K63" s="405">
        <v>4</v>
      </c>
      <c r="L63" s="405">
        <v>3</v>
      </c>
      <c r="M63" s="405">
        <v>2</v>
      </c>
      <c r="N63" s="405">
        <v>5</v>
      </c>
    </row>
    <row r="64" spans="1:14">
      <c r="A64" s="670" t="s">
        <v>1339</v>
      </c>
      <c r="B64" s="405">
        <v>12</v>
      </c>
      <c r="C64" s="405">
        <v>1</v>
      </c>
      <c r="D64" s="405">
        <v>0</v>
      </c>
      <c r="E64" s="405">
        <v>1</v>
      </c>
      <c r="F64" s="405">
        <v>1</v>
      </c>
      <c r="G64" s="405">
        <v>0</v>
      </c>
      <c r="H64" s="405">
        <v>3</v>
      </c>
      <c r="I64" s="405">
        <v>2</v>
      </c>
      <c r="J64" s="405">
        <v>2</v>
      </c>
      <c r="K64" s="405">
        <v>1</v>
      </c>
      <c r="L64" s="405">
        <v>0</v>
      </c>
      <c r="M64" s="405">
        <v>0</v>
      </c>
      <c r="N64" s="405">
        <v>1</v>
      </c>
    </row>
    <row r="65" spans="1:14">
      <c r="A65" s="669" t="s">
        <v>924</v>
      </c>
      <c r="B65" s="404">
        <v>90</v>
      </c>
      <c r="C65" s="404">
        <v>8</v>
      </c>
      <c r="D65" s="404">
        <v>6</v>
      </c>
      <c r="E65" s="404">
        <v>2</v>
      </c>
      <c r="F65" s="404">
        <v>7</v>
      </c>
      <c r="G65" s="404">
        <v>3</v>
      </c>
      <c r="H65" s="404">
        <v>13</v>
      </c>
      <c r="I65" s="404">
        <v>15</v>
      </c>
      <c r="J65" s="404">
        <v>6</v>
      </c>
      <c r="K65" s="404">
        <v>8</v>
      </c>
      <c r="L65" s="404">
        <v>9</v>
      </c>
      <c r="M65" s="404">
        <v>6</v>
      </c>
      <c r="N65" s="404">
        <v>7</v>
      </c>
    </row>
    <row r="66" spans="1:14">
      <c r="A66" s="670" t="s">
        <v>1338</v>
      </c>
      <c r="B66" s="405">
        <v>43</v>
      </c>
      <c r="C66" s="405">
        <v>4</v>
      </c>
      <c r="D66" s="405">
        <v>2</v>
      </c>
      <c r="E66" s="405">
        <v>1</v>
      </c>
      <c r="F66" s="405">
        <v>3</v>
      </c>
      <c r="G66" s="405">
        <v>1</v>
      </c>
      <c r="H66" s="405">
        <v>6</v>
      </c>
      <c r="I66" s="405">
        <v>6</v>
      </c>
      <c r="J66" s="405">
        <v>3</v>
      </c>
      <c r="K66" s="405">
        <v>5</v>
      </c>
      <c r="L66" s="405">
        <v>5</v>
      </c>
      <c r="M66" s="405">
        <v>2</v>
      </c>
      <c r="N66" s="405">
        <v>5</v>
      </c>
    </row>
    <row r="67" spans="1:14">
      <c r="A67" s="670" t="s">
        <v>1337</v>
      </c>
      <c r="B67" s="405">
        <v>15</v>
      </c>
      <c r="C67" s="405">
        <v>3</v>
      </c>
      <c r="D67" s="405">
        <v>1</v>
      </c>
      <c r="E67" s="405">
        <v>0</v>
      </c>
      <c r="F67" s="405">
        <v>1</v>
      </c>
      <c r="G67" s="405">
        <v>0</v>
      </c>
      <c r="H67" s="405">
        <v>2</v>
      </c>
      <c r="I67" s="405">
        <v>3</v>
      </c>
      <c r="J67" s="405">
        <v>0</v>
      </c>
      <c r="K67" s="405">
        <v>0</v>
      </c>
      <c r="L67" s="405">
        <v>2</v>
      </c>
      <c r="M67" s="405">
        <v>1</v>
      </c>
      <c r="N67" s="405">
        <v>2</v>
      </c>
    </row>
    <row r="68" spans="1:14">
      <c r="A68" s="670" t="s">
        <v>1336</v>
      </c>
      <c r="B68" s="405">
        <v>31</v>
      </c>
      <c r="C68" s="405">
        <v>1</v>
      </c>
      <c r="D68" s="405">
        <v>3</v>
      </c>
      <c r="E68" s="405">
        <v>1</v>
      </c>
      <c r="F68" s="405">
        <v>3</v>
      </c>
      <c r="G68" s="405">
        <v>2</v>
      </c>
      <c r="H68" s="405">
        <v>5</v>
      </c>
      <c r="I68" s="405">
        <v>6</v>
      </c>
      <c r="J68" s="405">
        <v>3</v>
      </c>
      <c r="K68" s="405">
        <v>3</v>
      </c>
      <c r="L68" s="405">
        <v>1</v>
      </c>
      <c r="M68" s="405">
        <v>3</v>
      </c>
      <c r="N68" s="405">
        <v>0</v>
      </c>
    </row>
    <row r="69" spans="1:14">
      <c r="A69" s="670" t="s">
        <v>1335</v>
      </c>
      <c r="B69" s="405">
        <v>1</v>
      </c>
      <c r="C69" s="405">
        <v>0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1</v>
      </c>
      <c r="M69" s="405">
        <v>0</v>
      </c>
      <c r="N69" s="405">
        <v>0</v>
      </c>
    </row>
    <row r="70" spans="1:14">
      <c r="A70" s="669" t="s">
        <v>890</v>
      </c>
      <c r="B70" s="404">
        <v>8</v>
      </c>
      <c r="C70" s="404">
        <v>1</v>
      </c>
      <c r="D70" s="404">
        <v>1</v>
      </c>
      <c r="E70" s="404">
        <v>0</v>
      </c>
      <c r="F70" s="404">
        <v>1</v>
      </c>
      <c r="G70" s="404">
        <v>1</v>
      </c>
      <c r="H70" s="404">
        <v>1</v>
      </c>
      <c r="I70" s="404">
        <v>0</v>
      </c>
      <c r="J70" s="404">
        <v>2</v>
      </c>
      <c r="K70" s="404">
        <v>0</v>
      </c>
      <c r="L70" s="404">
        <v>0</v>
      </c>
      <c r="M70" s="404">
        <v>1</v>
      </c>
      <c r="N70" s="404">
        <v>0</v>
      </c>
    </row>
    <row r="71" spans="1:14">
      <c r="A71" s="670" t="s">
        <v>1334</v>
      </c>
      <c r="B71" s="405">
        <v>4</v>
      </c>
      <c r="C71" s="405">
        <v>0</v>
      </c>
      <c r="D71" s="405">
        <v>1</v>
      </c>
      <c r="E71" s="405">
        <v>0</v>
      </c>
      <c r="F71" s="405">
        <v>1</v>
      </c>
      <c r="G71" s="405">
        <v>0</v>
      </c>
      <c r="H71" s="405">
        <v>0</v>
      </c>
      <c r="I71" s="405">
        <v>0</v>
      </c>
      <c r="J71" s="405">
        <v>1</v>
      </c>
      <c r="K71" s="405">
        <v>0</v>
      </c>
      <c r="L71" s="405">
        <v>0</v>
      </c>
      <c r="M71" s="405">
        <v>1</v>
      </c>
      <c r="N71" s="405">
        <v>0</v>
      </c>
    </row>
    <row r="72" spans="1:14">
      <c r="A72" s="670" t="s">
        <v>1333</v>
      </c>
      <c r="B72" s="405">
        <v>3</v>
      </c>
      <c r="C72" s="405">
        <v>0</v>
      </c>
      <c r="D72" s="405">
        <v>0</v>
      </c>
      <c r="E72" s="405">
        <v>0</v>
      </c>
      <c r="F72" s="405">
        <v>0</v>
      </c>
      <c r="G72" s="405">
        <v>1</v>
      </c>
      <c r="H72" s="405">
        <v>1</v>
      </c>
      <c r="I72" s="405">
        <v>0</v>
      </c>
      <c r="J72" s="405">
        <v>1</v>
      </c>
      <c r="K72" s="405">
        <v>0</v>
      </c>
      <c r="L72" s="405">
        <v>0</v>
      </c>
      <c r="M72" s="405">
        <v>0</v>
      </c>
      <c r="N72" s="405">
        <v>0</v>
      </c>
    </row>
    <row r="73" spans="1:14">
      <c r="A73" s="670" t="s">
        <v>1332</v>
      </c>
      <c r="B73" s="405">
        <v>0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</row>
    <row r="74" spans="1:14">
      <c r="A74" s="670" t="s">
        <v>1331</v>
      </c>
      <c r="B74" s="405">
        <v>1</v>
      </c>
      <c r="C74" s="405">
        <v>1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</row>
    <row r="75" spans="1:14">
      <c r="A75" s="669" t="s">
        <v>877</v>
      </c>
      <c r="B75" s="404">
        <v>13</v>
      </c>
      <c r="C75" s="404">
        <v>1</v>
      </c>
      <c r="D75" s="404">
        <v>1</v>
      </c>
      <c r="E75" s="404">
        <v>1</v>
      </c>
      <c r="F75" s="404">
        <v>0</v>
      </c>
      <c r="G75" s="404">
        <v>0</v>
      </c>
      <c r="H75" s="404">
        <v>0</v>
      </c>
      <c r="I75" s="404">
        <v>4</v>
      </c>
      <c r="J75" s="404">
        <v>0</v>
      </c>
      <c r="K75" s="404">
        <v>4</v>
      </c>
      <c r="L75" s="404">
        <v>0</v>
      </c>
      <c r="M75" s="404">
        <v>2</v>
      </c>
      <c r="N75" s="404">
        <v>0</v>
      </c>
    </row>
    <row r="76" spans="1:14">
      <c r="A76" s="670" t="s">
        <v>1330</v>
      </c>
      <c r="B76" s="405">
        <v>12</v>
      </c>
      <c r="C76" s="405">
        <v>1</v>
      </c>
      <c r="D76" s="405">
        <v>1</v>
      </c>
      <c r="E76" s="405">
        <v>1</v>
      </c>
      <c r="F76" s="405">
        <v>0</v>
      </c>
      <c r="G76" s="405">
        <v>0</v>
      </c>
      <c r="H76" s="405">
        <v>0</v>
      </c>
      <c r="I76" s="405">
        <v>4</v>
      </c>
      <c r="J76" s="405">
        <v>0</v>
      </c>
      <c r="K76" s="405">
        <v>3</v>
      </c>
      <c r="L76" s="405">
        <v>0</v>
      </c>
      <c r="M76" s="405">
        <v>2</v>
      </c>
      <c r="N76" s="405">
        <v>0</v>
      </c>
    </row>
    <row r="77" spans="1:14">
      <c r="A77" s="670" t="s">
        <v>1329</v>
      </c>
      <c r="B77" s="405">
        <v>0</v>
      </c>
      <c r="C77" s="405">
        <v>0</v>
      </c>
      <c r="D77" s="405">
        <v>0</v>
      </c>
      <c r="E77" s="405">
        <v>0</v>
      </c>
      <c r="F77" s="405">
        <v>0</v>
      </c>
      <c r="G77" s="405">
        <v>0</v>
      </c>
      <c r="H77" s="405">
        <v>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5">
        <v>0</v>
      </c>
    </row>
    <row r="78" spans="1:14">
      <c r="A78" s="670" t="s">
        <v>1328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5">
        <v>0</v>
      </c>
    </row>
    <row r="79" spans="1:14">
      <c r="A79" s="670" t="s">
        <v>1327</v>
      </c>
      <c r="B79" s="405">
        <v>1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1</v>
      </c>
      <c r="L79" s="405">
        <v>0</v>
      </c>
      <c r="M79" s="405">
        <v>0</v>
      </c>
      <c r="N79" s="405">
        <v>0</v>
      </c>
    </row>
    <row r="80" spans="1:14">
      <c r="A80" s="71" t="s">
        <v>4105</v>
      </c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</row>
  </sheetData>
  <mergeCells count="4">
    <mergeCell ref="B2:N2"/>
    <mergeCell ref="B3:N3"/>
    <mergeCell ref="B5:N5"/>
    <mergeCell ref="C7:N7"/>
  </mergeCells>
  <pageMargins left="0.98425196850393704" right="0.98425196850393704" top="0.98425196850393704" bottom="0.98425196850393704" header="0.98425196850393704" footer="0.98425196850393704"/>
  <pageSetup paperSize="9" scale="5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8">
    <outlinePr summaryBelow="0" summaryRight="0"/>
  </sheetPr>
  <dimension ref="A1:I55"/>
  <sheetViews>
    <sheetView showGridLines="0" showRowColHeaders="0" zoomScaleNormal="100" zoomScaleSheetLayoutView="100" workbookViewId="0"/>
  </sheetViews>
  <sheetFormatPr baseColWidth="10" defaultColWidth="8.88671875" defaultRowHeight="13.2"/>
  <cols>
    <col min="1" max="1" width="19.21875" style="35" bestFit="1" customWidth="1"/>
    <col min="2" max="2" width="5.33203125" style="35" bestFit="1" customWidth="1"/>
    <col min="3" max="3" width="13.109375" style="35" bestFit="1" customWidth="1"/>
    <col min="4" max="6" width="9.33203125" style="35" bestFit="1" customWidth="1"/>
    <col min="7" max="7" width="11.33203125" style="35" bestFit="1" customWidth="1"/>
    <col min="8" max="8" width="12.5546875" style="35" bestFit="1" customWidth="1"/>
    <col min="9" max="9" width="14.109375" style="35" bestFit="1" customWidth="1"/>
    <col min="10" max="256" width="8.88671875" style="35"/>
    <col min="257" max="257" width="19.21875" style="35" bestFit="1" customWidth="1"/>
    <col min="258" max="258" width="5.33203125" style="35" bestFit="1" customWidth="1"/>
    <col min="259" max="259" width="13.109375" style="35" bestFit="1" customWidth="1"/>
    <col min="260" max="262" width="9.33203125" style="35" bestFit="1" customWidth="1"/>
    <col min="263" max="263" width="11.33203125" style="35" bestFit="1" customWidth="1"/>
    <col min="264" max="264" width="12.5546875" style="35" bestFit="1" customWidth="1"/>
    <col min="265" max="265" width="14.109375" style="35" bestFit="1" customWidth="1"/>
    <col min="266" max="512" width="8.88671875" style="35"/>
    <col min="513" max="513" width="19.21875" style="35" bestFit="1" customWidth="1"/>
    <col min="514" max="514" width="5.33203125" style="35" bestFit="1" customWidth="1"/>
    <col min="515" max="515" width="13.109375" style="35" bestFit="1" customWidth="1"/>
    <col min="516" max="518" width="9.33203125" style="35" bestFit="1" customWidth="1"/>
    <col min="519" max="519" width="11.33203125" style="35" bestFit="1" customWidth="1"/>
    <col min="520" max="520" width="12.5546875" style="35" bestFit="1" customWidth="1"/>
    <col min="521" max="521" width="14.109375" style="35" bestFit="1" customWidth="1"/>
    <col min="522" max="768" width="8.88671875" style="35"/>
    <col min="769" max="769" width="19.21875" style="35" bestFit="1" customWidth="1"/>
    <col min="770" max="770" width="5.33203125" style="35" bestFit="1" customWidth="1"/>
    <col min="771" max="771" width="13.109375" style="35" bestFit="1" customWidth="1"/>
    <col min="772" max="774" width="9.33203125" style="35" bestFit="1" customWidth="1"/>
    <col min="775" max="775" width="11.33203125" style="35" bestFit="1" customWidth="1"/>
    <col min="776" max="776" width="12.5546875" style="35" bestFit="1" customWidth="1"/>
    <col min="777" max="777" width="14.109375" style="35" bestFit="1" customWidth="1"/>
    <col min="778" max="1024" width="8.88671875" style="35"/>
    <col min="1025" max="1025" width="19.21875" style="35" bestFit="1" customWidth="1"/>
    <col min="1026" max="1026" width="5.33203125" style="35" bestFit="1" customWidth="1"/>
    <col min="1027" max="1027" width="13.109375" style="35" bestFit="1" customWidth="1"/>
    <col min="1028" max="1030" width="9.33203125" style="35" bestFit="1" customWidth="1"/>
    <col min="1031" max="1031" width="11.33203125" style="35" bestFit="1" customWidth="1"/>
    <col min="1032" max="1032" width="12.5546875" style="35" bestFit="1" customWidth="1"/>
    <col min="1033" max="1033" width="14.109375" style="35" bestFit="1" customWidth="1"/>
    <col min="1034" max="1280" width="8.88671875" style="35"/>
    <col min="1281" max="1281" width="19.21875" style="35" bestFit="1" customWidth="1"/>
    <col min="1282" max="1282" width="5.33203125" style="35" bestFit="1" customWidth="1"/>
    <col min="1283" max="1283" width="13.109375" style="35" bestFit="1" customWidth="1"/>
    <col min="1284" max="1286" width="9.33203125" style="35" bestFit="1" customWidth="1"/>
    <col min="1287" max="1287" width="11.33203125" style="35" bestFit="1" customWidth="1"/>
    <col min="1288" max="1288" width="12.5546875" style="35" bestFit="1" customWidth="1"/>
    <col min="1289" max="1289" width="14.109375" style="35" bestFit="1" customWidth="1"/>
    <col min="1290" max="1536" width="8.88671875" style="35"/>
    <col min="1537" max="1537" width="19.21875" style="35" bestFit="1" customWidth="1"/>
    <col min="1538" max="1538" width="5.33203125" style="35" bestFit="1" customWidth="1"/>
    <col min="1539" max="1539" width="13.109375" style="35" bestFit="1" customWidth="1"/>
    <col min="1540" max="1542" width="9.33203125" style="35" bestFit="1" customWidth="1"/>
    <col min="1543" max="1543" width="11.33203125" style="35" bestFit="1" customWidth="1"/>
    <col min="1544" max="1544" width="12.5546875" style="35" bestFit="1" customWidth="1"/>
    <col min="1545" max="1545" width="14.109375" style="35" bestFit="1" customWidth="1"/>
    <col min="1546" max="1792" width="8.88671875" style="35"/>
    <col min="1793" max="1793" width="19.21875" style="35" bestFit="1" customWidth="1"/>
    <col min="1794" max="1794" width="5.33203125" style="35" bestFit="1" customWidth="1"/>
    <col min="1795" max="1795" width="13.109375" style="35" bestFit="1" customWidth="1"/>
    <col min="1796" max="1798" width="9.33203125" style="35" bestFit="1" customWidth="1"/>
    <col min="1799" max="1799" width="11.33203125" style="35" bestFit="1" customWidth="1"/>
    <col min="1800" max="1800" width="12.5546875" style="35" bestFit="1" customWidth="1"/>
    <col min="1801" max="1801" width="14.109375" style="35" bestFit="1" customWidth="1"/>
    <col min="1802" max="2048" width="8.88671875" style="35"/>
    <col min="2049" max="2049" width="19.21875" style="35" bestFit="1" customWidth="1"/>
    <col min="2050" max="2050" width="5.33203125" style="35" bestFit="1" customWidth="1"/>
    <col min="2051" max="2051" width="13.109375" style="35" bestFit="1" customWidth="1"/>
    <col min="2052" max="2054" width="9.33203125" style="35" bestFit="1" customWidth="1"/>
    <col min="2055" max="2055" width="11.33203125" style="35" bestFit="1" customWidth="1"/>
    <col min="2056" max="2056" width="12.5546875" style="35" bestFit="1" customWidth="1"/>
    <col min="2057" max="2057" width="14.109375" style="35" bestFit="1" customWidth="1"/>
    <col min="2058" max="2304" width="8.88671875" style="35"/>
    <col min="2305" max="2305" width="19.21875" style="35" bestFit="1" customWidth="1"/>
    <col min="2306" max="2306" width="5.33203125" style="35" bestFit="1" customWidth="1"/>
    <col min="2307" max="2307" width="13.109375" style="35" bestFit="1" customWidth="1"/>
    <col min="2308" max="2310" width="9.33203125" style="35" bestFit="1" customWidth="1"/>
    <col min="2311" max="2311" width="11.33203125" style="35" bestFit="1" customWidth="1"/>
    <col min="2312" max="2312" width="12.5546875" style="35" bestFit="1" customWidth="1"/>
    <col min="2313" max="2313" width="14.109375" style="35" bestFit="1" customWidth="1"/>
    <col min="2314" max="2560" width="8.88671875" style="35"/>
    <col min="2561" max="2561" width="19.21875" style="35" bestFit="1" customWidth="1"/>
    <col min="2562" max="2562" width="5.33203125" style="35" bestFit="1" customWidth="1"/>
    <col min="2563" max="2563" width="13.109375" style="35" bestFit="1" customWidth="1"/>
    <col min="2564" max="2566" width="9.33203125" style="35" bestFit="1" customWidth="1"/>
    <col min="2567" max="2567" width="11.33203125" style="35" bestFit="1" customWidth="1"/>
    <col min="2568" max="2568" width="12.5546875" style="35" bestFit="1" customWidth="1"/>
    <col min="2569" max="2569" width="14.109375" style="35" bestFit="1" customWidth="1"/>
    <col min="2570" max="2816" width="8.88671875" style="35"/>
    <col min="2817" max="2817" width="19.21875" style="35" bestFit="1" customWidth="1"/>
    <col min="2818" max="2818" width="5.33203125" style="35" bestFit="1" customWidth="1"/>
    <col min="2819" max="2819" width="13.109375" style="35" bestFit="1" customWidth="1"/>
    <col min="2820" max="2822" width="9.33203125" style="35" bestFit="1" customWidth="1"/>
    <col min="2823" max="2823" width="11.33203125" style="35" bestFit="1" customWidth="1"/>
    <col min="2824" max="2824" width="12.5546875" style="35" bestFit="1" customWidth="1"/>
    <col min="2825" max="2825" width="14.109375" style="35" bestFit="1" customWidth="1"/>
    <col min="2826" max="3072" width="8.88671875" style="35"/>
    <col min="3073" max="3073" width="19.21875" style="35" bestFit="1" customWidth="1"/>
    <col min="3074" max="3074" width="5.33203125" style="35" bestFit="1" customWidth="1"/>
    <col min="3075" max="3075" width="13.109375" style="35" bestFit="1" customWidth="1"/>
    <col min="3076" max="3078" width="9.33203125" style="35" bestFit="1" customWidth="1"/>
    <col min="3079" max="3079" width="11.33203125" style="35" bestFit="1" customWidth="1"/>
    <col min="3080" max="3080" width="12.5546875" style="35" bestFit="1" customWidth="1"/>
    <col min="3081" max="3081" width="14.109375" style="35" bestFit="1" customWidth="1"/>
    <col min="3082" max="3328" width="8.88671875" style="35"/>
    <col min="3329" max="3329" width="19.21875" style="35" bestFit="1" customWidth="1"/>
    <col min="3330" max="3330" width="5.33203125" style="35" bestFit="1" customWidth="1"/>
    <col min="3331" max="3331" width="13.109375" style="35" bestFit="1" customWidth="1"/>
    <col min="3332" max="3334" width="9.33203125" style="35" bestFit="1" customWidth="1"/>
    <col min="3335" max="3335" width="11.33203125" style="35" bestFit="1" customWidth="1"/>
    <col min="3336" max="3336" width="12.5546875" style="35" bestFit="1" customWidth="1"/>
    <col min="3337" max="3337" width="14.109375" style="35" bestFit="1" customWidth="1"/>
    <col min="3338" max="3584" width="8.88671875" style="35"/>
    <col min="3585" max="3585" width="19.21875" style="35" bestFit="1" customWidth="1"/>
    <col min="3586" max="3586" width="5.33203125" style="35" bestFit="1" customWidth="1"/>
    <col min="3587" max="3587" width="13.109375" style="35" bestFit="1" customWidth="1"/>
    <col min="3588" max="3590" width="9.33203125" style="35" bestFit="1" customWidth="1"/>
    <col min="3591" max="3591" width="11.33203125" style="35" bestFit="1" customWidth="1"/>
    <col min="3592" max="3592" width="12.5546875" style="35" bestFit="1" customWidth="1"/>
    <col min="3593" max="3593" width="14.109375" style="35" bestFit="1" customWidth="1"/>
    <col min="3594" max="3840" width="8.88671875" style="35"/>
    <col min="3841" max="3841" width="19.21875" style="35" bestFit="1" customWidth="1"/>
    <col min="3842" max="3842" width="5.33203125" style="35" bestFit="1" customWidth="1"/>
    <col min="3843" max="3843" width="13.109375" style="35" bestFit="1" customWidth="1"/>
    <col min="3844" max="3846" width="9.33203125" style="35" bestFit="1" customWidth="1"/>
    <col min="3847" max="3847" width="11.33203125" style="35" bestFit="1" customWidth="1"/>
    <col min="3848" max="3848" width="12.5546875" style="35" bestFit="1" customWidth="1"/>
    <col min="3849" max="3849" width="14.109375" style="35" bestFit="1" customWidth="1"/>
    <col min="3850" max="4096" width="8.88671875" style="35"/>
    <col min="4097" max="4097" width="19.21875" style="35" bestFit="1" customWidth="1"/>
    <col min="4098" max="4098" width="5.33203125" style="35" bestFit="1" customWidth="1"/>
    <col min="4099" max="4099" width="13.109375" style="35" bestFit="1" customWidth="1"/>
    <col min="4100" max="4102" width="9.33203125" style="35" bestFit="1" customWidth="1"/>
    <col min="4103" max="4103" width="11.33203125" style="35" bestFit="1" customWidth="1"/>
    <col min="4104" max="4104" width="12.5546875" style="35" bestFit="1" customWidth="1"/>
    <col min="4105" max="4105" width="14.109375" style="35" bestFit="1" customWidth="1"/>
    <col min="4106" max="4352" width="8.88671875" style="35"/>
    <col min="4353" max="4353" width="19.21875" style="35" bestFit="1" customWidth="1"/>
    <col min="4354" max="4354" width="5.33203125" style="35" bestFit="1" customWidth="1"/>
    <col min="4355" max="4355" width="13.109375" style="35" bestFit="1" customWidth="1"/>
    <col min="4356" max="4358" width="9.33203125" style="35" bestFit="1" customWidth="1"/>
    <col min="4359" max="4359" width="11.33203125" style="35" bestFit="1" customWidth="1"/>
    <col min="4360" max="4360" width="12.5546875" style="35" bestFit="1" customWidth="1"/>
    <col min="4361" max="4361" width="14.109375" style="35" bestFit="1" customWidth="1"/>
    <col min="4362" max="4608" width="8.88671875" style="35"/>
    <col min="4609" max="4609" width="19.21875" style="35" bestFit="1" customWidth="1"/>
    <col min="4610" max="4610" width="5.33203125" style="35" bestFit="1" customWidth="1"/>
    <col min="4611" max="4611" width="13.109375" style="35" bestFit="1" customWidth="1"/>
    <col min="4612" max="4614" width="9.33203125" style="35" bestFit="1" customWidth="1"/>
    <col min="4615" max="4615" width="11.33203125" style="35" bestFit="1" customWidth="1"/>
    <col min="4616" max="4616" width="12.5546875" style="35" bestFit="1" customWidth="1"/>
    <col min="4617" max="4617" width="14.109375" style="35" bestFit="1" customWidth="1"/>
    <col min="4618" max="4864" width="8.88671875" style="35"/>
    <col min="4865" max="4865" width="19.21875" style="35" bestFit="1" customWidth="1"/>
    <col min="4866" max="4866" width="5.33203125" style="35" bestFit="1" customWidth="1"/>
    <col min="4867" max="4867" width="13.109375" style="35" bestFit="1" customWidth="1"/>
    <col min="4868" max="4870" width="9.33203125" style="35" bestFit="1" customWidth="1"/>
    <col min="4871" max="4871" width="11.33203125" style="35" bestFit="1" customWidth="1"/>
    <col min="4872" max="4872" width="12.5546875" style="35" bestFit="1" customWidth="1"/>
    <col min="4873" max="4873" width="14.109375" style="35" bestFit="1" customWidth="1"/>
    <col min="4874" max="5120" width="8.88671875" style="35"/>
    <col min="5121" max="5121" width="19.21875" style="35" bestFit="1" customWidth="1"/>
    <col min="5122" max="5122" width="5.33203125" style="35" bestFit="1" customWidth="1"/>
    <col min="5123" max="5123" width="13.109375" style="35" bestFit="1" customWidth="1"/>
    <col min="5124" max="5126" width="9.33203125" style="35" bestFit="1" customWidth="1"/>
    <col min="5127" max="5127" width="11.33203125" style="35" bestFit="1" customWidth="1"/>
    <col min="5128" max="5128" width="12.5546875" style="35" bestFit="1" customWidth="1"/>
    <col min="5129" max="5129" width="14.109375" style="35" bestFit="1" customWidth="1"/>
    <col min="5130" max="5376" width="8.88671875" style="35"/>
    <col min="5377" max="5377" width="19.21875" style="35" bestFit="1" customWidth="1"/>
    <col min="5378" max="5378" width="5.33203125" style="35" bestFit="1" customWidth="1"/>
    <col min="5379" max="5379" width="13.109375" style="35" bestFit="1" customWidth="1"/>
    <col min="5380" max="5382" width="9.33203125" style="35" bestFit="1" customWidth="1"/>
    <col min="5383" max="5383" width="11.33203125" style="35" bestFit="1" customWidth="1"/>
    <col min="5384" max="5384" width="12.5546875" style="35" bestFit="1" customWidth="1"/>
    <col min="5385" max="5385" width="14.109375" style="35" bestFit="1" customWidth="1"/>
    <col min="5386" max="5632" width="8.88671875" style="35"/>
    <col min="5633" max="5633" width="19.21875" style="35" bestFit="1" customWidth="1"/>
    <col min="5634" max="5634" width="5.33203125" style="35" bestFit="1" customWidth="1"/>
    <col min="5635" max="5635" width="13.109375" style="35" bestFit="1" customWidth="1"/>
    <col min="5636" max="5638" width="9.33203125" style="35" bestFit="1" customWidth="1"/>
    <col min="5639" max="5639" width="11.33203125" style="35" bestFit="1" customWidth="1"/>
    <col min="5640" max="5640" width="12.5546875" style="35" bestFit="1" customWidth="1"/>
    <col min="5641" max="5641" width="14.109375" style="35" bestFit="1" customWidth="1"/>
    <col min="5642" max="5888" width="8.88671875" style="35"/>
    <col min="5889" max="5889" width="19.21875" style="35" bestFit="1" customWidth="1"/>
    <col min="5890" max="5890" width="5.33203125" style="35" bestFit="1" customWidth="1"/>
    <col min="5891" max="5891" width="13.109375" style="35" bestFit="1" customWidth="1"/>
    <col min="5892" max="5894" width="9.33203125" style="35" bestFit="1" customWidth="1"/>
    <col min="5895" max="5895" width="11.33203125" style="35" bestFit="1" customWidth="1"/>
    <col min="5896" max="5896" width="12.5546875" style="35" bestFit="1" customWidth="1"/>
    <col min="5897" max="5897" width="14.109375" style="35" bestFit="1" customWidth="1"/>
    <col min="5898" max="6144" width="8.88671875" style="35"/>
    <col min="6145" max="6145" width="19.21875" style="35" bestFit="1" customWidth="1"/>
    <col min="6146" max="6146" width="5.33203125" style="35" bestFit="1" customWidth="1"/>
    <col min="6147" max="6147" width="13.109375" style="35" bestFit="1" customWidth="1"/>
    <col min="6148" max="6150" width="9.33203125" style="35" bestFit="1" customWidth="1"/>
    <col min="6151" max="6151" width="11.33203125" style="35" bestFit="1" customWidth="1"/>
    <col min="6152" max="6152" width="12.5546875" style="35" bestFit="1" customWidth="1"/>
    <col min="6153" max="6153" width="14.109375" style="35" bestFit="1" customWidth="1"/>
    <col min="6154" max="6400" width="8.88671875" style="35"/>
    <col min="6401" max="6401" width="19.21875" style="35" bestFit="1" customWidth="1"/>
    <col min="6402" max="6402" width="5.33203125" style="35" bestFit="1" customWidth="1"/>
    <col min="6403" max="6403" width="13.109375" style="35" bestFit="1" customWidth="1"/>
    <col min="6404" max="6406" width="9.33203125" style="35" bestFit="1" customWidth="1"/>
    <col min="6407" max="6407" width="11.33203125" style="35" bestFit="1" customWidth="1"/>
    <col min="6408" max="6408" width="12.5546875" style="35" bestFit="1" customWidth="1"/>
    <col min="6409" max="6409" width="14.109375" style="35" bestFit="1" customWidth="1"/>
    <col min="6410" max="6656" width="8.88671875" style="35"/>
    <col min="6657" max="6657" width="19.21875" style="35" bestFit="1" customWidth="1"/>
    <col min="6658" max="6658" width="5.33203125" style="35" bestFit="1" customWidth="1"/>
    <col min="6659" max="6659" width="13.109375" style="35" bestFit="1" customWidth="1"/>
    <col min="6660" max="6662" width="9.33203125" style="35" bestFit="1" customWidth="1"/>
    <col min="6663" max="6663" width="11.33203125" style="35" bestFit="1" customWidth="1"/>
    <col min="6664" max="6664" width="12.5546875" style="35" bestFit="1" customWidth="1"/>
    <col min="6665" max="6665" width="14.109375" style="35" bestFit="1" customWidth="1"/>
    <col min="6666" max="6912" width="8.88671875" style="35"/>
    <col min="6913" max="6913" width="19.21875" style="35" bestFit="1" customWidth="1"/>
    <col min="6914" max="6914" width="5.33203125" style="35" bestFit="1" customWidth="1"/>
    <col min="6915" max="6915" width="13.109375" style="35" bestFit="1" customWidth="1"/>
    <col min="6916" max="6918" width="9.33203125" style="35" bestFit="1" customWidth="1"/>
    <col min="6919" max="6919" width="11.33203125" style="35" bestFit="1" customWidth="1"/>
    <col min="6920" max="6920" width="12.5546875" style="35" bestFit="1" customWidth="1"/>
    <col min="6921" max="6921" width="14.109375" style="35" bestFit="1" customWidth="1"/>
    <col min="6922" max="7168" width="8.88671875" style="35"/>
    <col min="7169" max="7169" width="19.21875" style="35" bestFit="1" customWidth="1"/>
    <col min="7170" max="7170" width="5.33203125" style="35" bestFit="1" customWidth="1"/>
    <col min="7171" max="7171" width="13.109375" style="35" bestFit="1" customWidth="1"/>
    <col min="7172" max="7174" width="9.33203125" style="35" bestFit="1" customWidth="1"/>
    <col min="7175" max="7175" width="11.33203125" style="35" bestFit="1" customWidth="1"/>
    <col min="7176" max="7176" width="12.5546875" style="35" bestFit="1" customWidth="1"/>
    <col min="7177" max="7177" width="14.109375" style="35" bestFit="1" customWidth="1"/>
    <col min="7178" max="7424" width="8.88671875" style="35"/>
    <col min="7425" max="7425" width="19.21875" style="35" bestFit="1" customWidth="1"/>
    <col min="7426" max="7426" width="5.33203125" style="35" bestFit="1" customWidth="1"/>
    <col min="7427" max="7427" width="13.109375" style="35" bestFit="1" customWidth="1"/>
    <col min="7428" max="7430" width="9.33203125" style="35" bestFit="1" customWidth="1"/>
    <col min="7431" max="7431" width="11.33203125" style="35" bestFit="1" customWidth="1"/>
    <col min="7432" max="7432" width="12.5546875" style="35" bestFit="1" customWidth="1"/>
    <col min="7433" max="7433" width="14.109375" style="35" bestFit="1" customWidth="1"/>
    <col min="7434" max="7680" width="8.88671875" style="35"/>
    <col min="7681" max="7681" width="19.21875" style="35" bestFit="1" customWidth="1"/>
    <col min="7682" max="7682" width="5.33203125" style="35" bestFit="1" customWidth="1"/>
    <col min="7683" max="7683" width="13.109375" style="35" bestFit="1" customWidth="1"/>
    <col min="7684" max="7686" width="9.33203125" style="35" bestFit="1" customWidth="1"/>
    <col min="7687" max="7687" width="11.33203125" style="35" bestFit="1" customWidth="1"/>
    <col min="7688" max="7688" width="12.5546875" style="35" bestFit="1" customWidth="1"/>
    <col min="7689" max="7689" width="14.109375" style="35" bestFit="1" customWidth="1"/>
    <col min="7690" max="7936" width="8.88671875" style="35"/>
    <col min="7937" max="7937" width="19.21875" style="35" bestFit="1" customWidth="1"/>
    <col min="7938" max="7938" width="5.33203125" style="35" bestFit="1" customWidth="1"/>
    <col min="7939" max="7939" width="13.109375" style="35" bestFit="1" customWidth="1"/>
    <col min="7940" max="7942" width="9.33203125" style="35" bestFit="1" customWidth="1"/>
    <col min="7943" max="7943" width="11.33203125" style="35" bestFit="1" customWidth="1"/>
    <col min="7944" max="7944" width="12.5546875" style="35" bestFit="1" customWidth="1"/>
    <col min="7945" max="7945" width="14.109375" style="35" bestFit="1" customWidth="1"/>
    <col min="7946" max="8192" width="8.88671875" style="35"/>
    <col min="8193" max="8193" width="19.21875" style="35" bestFit="1" customWidth="1"/>
    <col min="8194" max="8194" width="5.33203125" style="35" bestFit="1" customWidth="1"/>
    <col min="8195" max="8195" width="13.109375" style="35" bestFit="1" customWidth="1"/>
    <col min="8196" max="8198" width="9.33203125" style="35" bestFit="1" customWidth="1"/>
    <col min="8199" max="8199" width="11.33203125" style="35" bestFit="1" customWidth="1"/>
    <col min="8200" max="8200" width="12.5546875" style="35" bestFit="1" customWidth="1"/>
    <col min="8201" max="8201" width="14.109375" style="35" bestFit="1" customWidth="1"/>
    <col min="8202" max="8448" width="8.88671875" style="35"/>
    <col min="8449" max="8449" width="19.21875" style="35" bestFit="1" customWidth="1"/>
    <col min="8450" max="8450" width="5.33203125" style="35" bestFit="1" customWidth="1"/>
    <col min="8451" max="8451" width="13.109375" style="35" bestFit="1" customWidth="1"/>
    <col min="8452" max="8454" width="9.33203125" style="35" bestFit="1" customWidth="1"/>
    <col min="8455" max="8455" width="11.33203125" style="35" bestFit="1" customWidth="1"/>
    <col min="8456" max="8456" width="12.5546875" style="35" bestFit="1" customWidth="1"/>
    <col min="8457" max="8457" width="14.109375" style="35" bestFit="1" customWidth="1"/>
    <col min="8458" max="8704" width="8.88671875" style="35"/>
    <col min="8705" max="8705" width="19.21875" style="35" bestFit="1" customWidth="1"/>
    <col min="8706" max="8706" width="5.33203125" style="35" bestFit="1" customWidth="1"/>
    <col min="8707" max="8707" width="13.109375" style="35" bestFit="1" customWidth="1"/>
    <col min="8708" max="8710" width="9.33203125" style="35" bestFit="1" customWidth="1"/>
    <col min="8711" max="8711" width="11.33203125" style="35" bestFit="1" customWidth="1"/>
    <col min="8712" max="8712" width="12.5546875" style="35" bestFit="1" customWidth="1"/>
    <col min="8713" max="8713" width="14.109375" style="35" bestFit="1" customWidth="1"/>
    <col min="8714" max="8960" width="8.88671875" style="35"/>
    <col min="8961" max="8961" width="19.21875" style="35" bestFit="1" customWidth="1"/>
    <col min="8962" max="8962" width="5.33203125" style="35" bestFit="1" customWidth="1"/>
    <col min="8963" max="8963" width="13.109375" style="35" bestFit="1" customWidth="1"/>
    <col min="8964" max="8966" width="9.33203125" style="35" bestFit="1" customWidth="1"/>
    <col min="8967" max="8967" width="11.33203125" style="35" bestFit="1" customWidth="1"/>
    <col min="8968" max="8968" width="12.5546875" style="35" bestFit="1" customWidth="1"/>
    <col min="8969" max="8969" width="14.109375" style="35" bestFit="1" customWidth="1"/>
    <col min="8970" max="9216" width="8.88671875" style="35"/>
    <col min="9217" max="9217" width="19.21875" style="35" bestFit="1" customWidth="1"/>
    <col min="9218" max="9218" width="5.33203125" style="35" bestFit="1" customWidth="1"/>
    <col min="9219" max="9219" width="13.109375" style="35" bestFit="1" customWidth="1"/>
    <col min="9220" max="9222" width="9.33203125" style="35" bestFit="1" customWidth="1"/>
    <col min="9223" max="9223" width="11.33203125" style="35" bestFit="1" customWidth="1"/>
    <col min="9224" max="9224" width="12.5546875" style="35" bestFit="1" customWidth="1"/>
    <col min="9225" max="9225" width="14.109375" style="35" bestFit="1" customWidth="1"/>
    <col min="9226" max="9472" width="8.88671875" style="35"/>
    <col min="9473" max="9473" width="19.21875" style="35" bestFit="1" customWidth="1"/>
    <col min="9474" max="9474" width="5.33203125" style="35" bestFit="1" customWidth="1"/>
    <col min="9475" max="9475" width="13.109375" style="35" bestFit="1" customWidth="1"/>
    <col min="9476" max="9478" width="9.33203125" style="35" bestFit="1" customWidth="1"/>
    <col min="9479" max="9479" width="11.33203125" style="35" bestFit="1" customWidth="1"/>
    <col min="9480" max="9480" width="12.5546875" style="35" bestFit="1" customWidth="1"/>
    <col min="9481" max="9481" width="14.109375" style="35" bestFit="1" customWidth="1"/>
    <col min="9482" max="9728" width="8.88671875" style="35"/>
    <col min="9729" max="9729" width="19.21875" style="35" bestFit="1" customWidth="1"/>
    <col min="9730" max="9730" width="5.33203125" style="35" bestFit="1" customWidth="1"/>
    <col min="9731" max="9731" width="13.109375" style="35" bestFit="1" customWidth="1"/>
    <col min="9732" max="9734" width="9.33203125" style="35" bestFit="1" customWidth="1"/>
    <col min="9735" max="9735" width="11.33203125" style="35" bestFit="1" customWidth="1"/>
    <col min="9736" max="9736" width="12.5546875" style="35" bestFit="1" customWidth="1"/>
    <col min="9737" max="9737" width="14.109375" style="35" bestFit="1" customWidth="1"/>
    <col min="9738" max="9984" width="8.88671875" style="35"/>
    <col min="9985" max="9985" width="19.21875" style="35" bestFit="1" customWidth="1"/>
    <col min="9986" max="9986" width="5.33203125" style="35" bestFit="1" customWidth="1"/>
    <col min="9987" max="9987" width="13.109375" style="35" bestFit="1" customWidth="1"/>
    <col min="9988" max="9990" width="9.33203125" style="35" bestFit="1" customWidth="1"/>
    <col min="9991" max="9991" width="11.33203125" style="35" bestFit="1" customWidth="1"/>
    <col min="9992" max="9992" width="12.5546875" style="35" bestFit="1" customWidth="1"/>
    <col min="9993" max="9993" width="14.109375" style="35" bestFit="1" customWidth="1"/>
    <col min="9994" max="10240" width="8.88671875" style="35"/>
    <col min="10241" max="10241" width="19.21875" style="35" bestFit="1" customWidth="1"/>
    <col min="10242" max="10242" width="5.33203125" style="35" bestFit="1" customWidth="1"/>
    <col min="10243" max="10243" width="13.109375" style="35" bestFit="1" customWidth="1"/>
    <col min="10244" max="10246" width="9.33203125" style="35" bestFit="1" customWidth="1"/>
    <col min="10247" max="10247" width="11.33203125" style="35" bestFit="1" customWidth="1"/>
    <col min="10248" max="10248" width="12.5546875" style="35" bestFit="1" customWidth="1"/>
    <col min="10249" max="10249" width="14.109375" style="35" bestFit="1" customWidth="1"/>
    <col min="10250" max="10496" width="8.88671875" style="35"/>
    <col min="10497" max="10497" width="19.21875" style="35" bestFit="1" customWidth="1"/>
    <col min="10498" max="10498" width="5.33203125" style="35" bestFit="1" customWidth="1"/>
    <col min="10499" max="10499" width="13.109375" style="35" bestFit="1" customWidth="1"/>
    <col min="10500" max="10502" width="9.33203125" style="35" bestFit="1" customWidth="1"/>
    <col min="10503" max="10503" width="11.33203125" style="35" bestFit="1" customWidth="1"/>
    <col min="10504" max="10504" width="12.5546875" style="35" bestFit="1" customWidth="1"/>
    <col min="10505" max="10505" width="14.109375" style="35" bestFit="1" customWidth="1"/>
    <col min="10506" max="10752" width="8.88671875" style="35"/>
    <col min="10753" max="10753" width="19.21875" style="35" bestFit="1" customWidth="1"/>
    <col min="10754" max="10754" width="5.33203125" style="35" bestFit="1" customWidth="1"/>
    <col min="10755" max="10755" width="13.109375" style="35" bestFit="1" customWidth="1"/>
    <col min="10756" max="10758" width="9.33203125" style="35" bestFit="1" customWidth="1"/>
    <col min="10759" max="10759" width="11.33203125" style="35" bestFit="1" customWidth="1"/>
    <col min="10760" max="10760" width="12.5546875" style="35" bestFit="1" customWidth="1"/>
    <col min="10761" max="10761" width="14.109375" style="35" bestFit="1" customWidth="1"/>
    <col min="10762" max="11008" width="8.88671875" style="35"/>
    <col min="11009" max="11009" width="19.21875" style="35" bestFit="1" customWidth="1"/>
    <col min="11010" max="11010" width="5.33203125" style="35" bestFit="1" customWidth="1"/>
    <col min="11011" max="11011" width="13.109375" style="35" bestFit="1" customWidth="1"/>
    <col min="11012" max="11014" width="9.33203125" style="35" bestFit="1" customWidth="1"/>
    <col min="11015" max="11015" width="11.33203125" style="35" bestFit="1" customWidth="1"/>
    <col min="11016" max="11016" width="12.5546875" style="35" bestFit="1" customWidth="1"/>
    <col min="11017" max="11017" width="14.109375" style="35" bestFit="1" customWidth="1"/>
    <col min="11018" max="11264" width="8.88671875" style="35"/>
    <col min="11265" max="11265" width="19.21875" style="35" bestFit="1" customWidth="1"/>
    <col min="11266" max="11266" width="5.33203125" style="35" bestFit="1" customWidth="1"/>
    <col min="11267" max="11267" width="13.109375" style="35" bestFit="1" customWidth="1"/>
    <col min="11268" max="11270" width="9.33203125" style="35" bestFit="1" customWidth="1"/>
    <col min="11271" max="11271" width="11.33203125" style="35" bestFit="1" customWidth="1"/>
    <col min="11272" max="11272" width="12.5546875" style="35" bestFit="1" customWidth="1"/>
    <col min="11273" max="11273" width="14.109375" style="35" bestFit="1" customWidth="1"/>
    <col min="11274" max="11520" width="8.88671875" style="35"/>
    <col min="11521" max="11521" width="19.21875" style="35" bestFit="1" customWidth="1"/>
    <col min="11522" max="11522" width="5.33203125" style="35" bestFit="1" customWidth="1"/>
    <col min="11523" max="11523" width="13.109375" style="35" bestFit="1" customWidth="1"/>
    <col min="11524" max="11526" width="9.33203125" style="35" bestFit="1" customWidth="1"/>
    <col min="11527" max="11527" width="11.33203125" style="35" bestFit="1" customWidth="1"/>
    <col min="11528" max="11528" width="12.5546875" style="35" bestFit="1" customWidth="1"/>
    <col min="11529" max="11529" width="14.109375" style="35" bestFit="1" customWidth="1"/>
    <col min="11530" max="11776" width="8.88671875" style="35"/>
    <col min="11777" max="11777" width="19.21875" style="35" bestFit="1" customWidth="1"/>
    <col min="11778" max="11778" width="5.33203125" style="35" bestFit="1" customWidth="1"/>
    <col min="11779" max="11779" width="13.109375" style="35" bestFit="1" customWidth="1"/>
    <col min="11780" max="11782" width="9.33203125" style="35" bestFit="1" customWidth="1"/>
    <col min="11783" max="11783" width="11.33203125" style="35" bestFit="1" customWidth="1"/>
    <col min="11784" max="11784" width="12.5546875" style="35" bestFit="1" customWidth="1"/>
    <col min="11785" max="11785" width="14.109375" style="35" bestFit="1" customWidth="1"/>
    <col min="11786" max="12032" width="8.88671875" style="35"/>
    <col min="12033" max="12033" width="19.21875" style="35" bestFit="1" customWidth="1"/>
    <col min="12034" max="12034" width="5.33203125" style="35" bestFit="1" customWidth="1"/>
    <col min="12035" max="12035" width="13.109375" style="35" bestFit="1" customWidth="1"/>
    <col min="12036" max="12038" width="9.33203125" style="35" bestFit="1" customWidth="1"/>
    <col min="12039" max="12039" width="11.33203125" style="35" bestFit="1" customWidth="1"/>
    <col min="12040" max="12040" width="12.5546875" style="35" bestFit="1" customWidth="1"/>
    <col min="12041" max="12041" width="14.109375" style="35" bestFit="1" customWidth="1"/>
    <col min="12042" max="12288" width="8.88671875" style="35"/>
    <col min="12289" max="12289" width="19.21875" style="35" bestFit="1" customWidth="1"/>
    <col min="12290" max="12290" width="5.33203125" style="35" bestFit="1" customWidth="1"/>
    <col min="12291" max="12291" width="13.109375" style="35" bestFit="1" customWidth="1"/>
    <col min="12292" max="12294" width="9.33203125" style="35" bestFit="1" customWidth="1"/>
    <col min="12295" max="12295" width="11.33203125" style="35" bestFit="1" customWidth="1"/>
    <col min="12296" max="12296" width="12.5546875" style="35" bestFit="1" customWidth="1"/>
    <col min="12297" max="12297" width="14.109375" style="35" bestFit="1" customWidth="1"/>
    <col min="12298" max="12544" width="8.88671875" style="35"/>
    <col min="12545" max="12545" width="19.21875" style="35" bestFit="1" customWidth="1"/>
    <col min="12546" max="12546" width="5.33203125" style="35" bestFit="1" customWidth="1"/>
    <col min="12547" max="12547" width="13.109375" style="35" bestFit="1" customWidth="1"/>
    <col min="12548" max="12550" width="9.33203125" style="35" bestFit="1" customWidth="1"/>
    <col min="12551" max="12551" width="11.33203125" style="35" bestFit="1" customWidth="1"/>
    <col min="12552" max="12552" width="12.5546875" style="35" bestFit="1" customWidth="1"/>
    <col min="12553" max="12553" width="14.109375" style="35" bestFit="1" customWidth="1"/>
    <col min="12554" max="12800" width="8.88671875" style="35"/>
    <col min="12801" max="12801" width="19.21875" style="35" bestFit="1" customWidth="1"/>
    <col min="12802" max="12802" width="5.33203125" style="35" bestFit="1" customWidth="1"/>
    <col min="12803" max="12803" width="13.109375" style="35" bestFit="1" customWidth="1"/>
    <col min="12804" max="12806" width="9.33203125" style="35" bestFit="1" customWidth="1"/>
    <col min="12807" max="12807" width="11.33203125" style="35" bestFit="1" customWidth="1"/>
    <col min="12808" max="12808" width="12.5546875" style="35" bestFit="1" customWidth="1"/>
    <col min="12809" max="12809" width="14.109375" style="35" bestFit="1" customWidth="1"/>
    <col min="12810" max="13056" width="8.88671875" style="35"/>
    <col min="13057" max="13057" width="19.21875" style="35" bestFit="1" customWidth="1"/>
    <col min="13058" max="13058" width="5.33203125" style="35" bestFit="1" customWidth="1"/>
    <col min="13059" max="13059" width="13.109375" style="35" bestFit="1" customWidth="1"/>
    <col min="13060" max="13062" width="9.33203125" style="35" bestFit="1" customWidth="1"/>
    <col min="13063" max="13063" width="11.33203125" style="35" bestFit="1" customWidth="1"/>
    <col min="13064" max="13064" width="12.5546875" style="35" bestFit="1" customWidth="1"/>
    <col min="13065" max="13065" width="14.109375" style="35" bestFit="1" customWidth="1"/>
    <col min="13066" max="13312" width="8.88671875" style="35"/>
    <col min="13313" max="13313" width="19.21875" style="35" bestFit="1" customWidth="1"/>
    <col min="13314" max="13314" width="5.33203125" style="35" bestFit="1" customWidth="1"/>
    <col min="13315" max="13315" width="13.109375" style="35" bestFit="1" customWidth="1"/>
    <col min="13316" max="13318" width="9.33203125" style="35" bestFit="1" customWidth="1"/>
    <col min="13319" max="13319" width="11.33203125" style="35" bestFit="1" customWidth="1"/>
    <col min="13320" max="13320" width="12.5546875" style="35" bestFit="1" customWidth="1"/>
    <col min="13321" max="13321" width="14.109375" style="35" bestFit="1" customWidth="1"/>
    <col min="13322" max="13568" width="8.88671875" style="35"/>
    <col min="13569" max="13569" width="19.21875" style="35" bestFit="1" customWidth="1"/>
    <col min="13570" max="13570" width="5.33203125" style="35" bestFit="1" customWidth="1"/>
    <col min="13571" max="13571" width="13.109375" style="35" bestFit="1" customWidth="1"/>
    <col min="13572" max="13574" width="9.33203125" style="35" bestFit="1" customWidth="1"/>
    <col min="13575" max="13575" width="11.33203125" style="35" bestFit="1" customWidth="1"/>
    <col min="13576" max="13576" width="12.5546875" style="35" bestFit="1" customWidth="1"/>
    <col min="13577" max="13577" width="14.109375" style="35" bestFit="1" customWidth="1"/>
    <col min="13578" max="13824" width="8.88671875" style="35"/>
    <col min="13825" max="13825" width="19.21875" style="35" bestFit="1" customWidth="1"/>
    <col min="13826" max="13826" width="5.33203125" style="35" bestFit="1" customWidth="1"/>
    <col min="13827" max="13827" width="13.109375" style="35" bestFit="1" customWidth="1"/>
    <col min="13828" max="13830" width="9.33203125" style="35" bestFit="1" customWidth="1"/>
    <col min="13831" max="13831" width="11.33203125" style="35" bestFit="1" customWidth="1"/>
    <col min="13832" max="13832" width="12.5546875" style="35" bestFit="1" customWidth="1"/>
    <col min="13833" max="13833" width="14.109375" style="35" bestFit="1" customWidth="1"/>
    <col min="13834" max="14080" width="8.88671875" style="35"/>
    <col min="14081" max="14081" width="19.21875" style="35" bestFit="1" customWidth="1"/>
    <col min="14082" max="14082" width="5.33203125" style="35" bestFit="1" customWidth="1"/>
    <col min="14083" max="14083" width="13.109375" style="35" bestFit="1" customWidth="1"/>
    <col min="14084" max="14086" width="9.33203125" style="35" bestFit="1" customWidth="1"/>
    <col min="14087" max="14087" width="11.33203125" style="35" bestFit="1" customWidth="1"/>
    <col min="14088" max="14088" width="12.5546875" style="35" bestFit="1" customWidth="1"/>
    <col min="14089" max="14089" width="14.109375" style="35" bestFit="1" customWidth="1"/>
    <col min="14090" max="14336" width="8.88671875" style="35"/>
    <col min="14337" max="14337" width="19.21875" style="35" bestFit="1" customWidth="1"/>
    <col min="14338" max="14338" width="5.33203125" style="35" bestFit="1" customWidth="1"/>
    <col min="14339" max="14339" width="13.109375" style="35" bestFit="1" customWidth="1"/>
    <col min="14340" max="14342" width="9.33203125" style="35" bestFit="1" customWidth="1"/>
    <col min="14343" max="14343" width="11.33203125" style="35" bestFit="1" customWidth="1"/>
    <col min="14344" max="14344" width="12.5546875" style="35" bestFit="1" customWidth="1"/>
    <col min="14345" max="14345" width="14.109375" style="35" bestFit="1" customWidth="1"/>
    <col min="14346" max="14592" width="8.88671875" style="35"/>
    <col min="14593" max="14593" width="19.21875" style="35" bestFit="1" customWidth="1"/>
    <col min="14594" max="14594" width="5.33203125" style="35" bestFit="1" customWidth="1"/>
    <col min="14595" max="14595" width="13.109375" style="35" bestFit="1" customWidth="1"/>
    <col min="14596" max="14598" width="9.33203125" style="35" bestFit="1" customWidth="1"/>
    <col min="14599" max="14599" width="11.33203125" style="35" bestFit="1" customWidth="1"/>
    <col min="14600" max="14600" width="12.5546875" style="35" bestFit="1" customWidth="1"/>
    <col min="14601" max="14601" width="14.109375" style="35" bestFit="1" customWidth="1"/>
    <col min="14602" max="14848" width="8.88671875" style="35"/>
    <col min="14849" max="14849" width="19.21875" style="35" bestFit="1" customWidth="1"/>
    <col min="14850" max="14850" width="5.33203125" style="35" bestFit="1" customWidth="1"/>
    <col min="14851" max="14851" width="13.109375" style="35" bestFit="1" customWidth="1"/>
    <col min="14852" max="14854" width="9.33203125" style="35" bestFit="1" customWidth="1"/>
    <col min="14855" max="14855" width="11.33203125" style="35" bestFit="1" customWidth="1"/>
    <col min="14856" max="14856" width="12.5546875" style="35" bestFit="1" customWidth="1"/>
    <col min="14857" max="14857" width="14.109375" style="35" bestFit="1" customWidth="1"/>
    <col min="14858" max="15104" width="8.88671875" style="35"/>
    <col min="15105" max="15105" width="19.21875" style="35" bestFit="1" customWidth="1"/>
    <col min="15106" max="15106" width="5.33203125" style="35" bestFit="1" customWidth="1"/>
    <col min="15107" max="15107" width="13.109375" style="35" bestFit="1" customWidth="1"/>
    <col min="15108" max="15110" width="9.33203125" style="35" bestFit="1" customWidth="1"/>
    <col min="15111" max="15111" width="11.33203125" style="35" bestFit="1" customWidth="1"/>
    <col min="15112" max="15112" width="12.5546875" style="35" bestFit="1" customWidth="1"/>
    <col min="15113" max="15113" width="14.109375" style="35" bestFit="1" customWidth="1"/>
    <col min="15114" max="15360" width="8.88671875" style="35"/>
    <col min="15361" max="15361" width="19.21875" style="35" bestFit="1" customWidth="1"/>
    <col min="15362" max="15362" width="5.33203125" style="35" bestFit="1" customWidth="1"/>
    <col min="15363" max="15363" width="13.109375" style="35" bestFit="1" customWidth="1"/>
    <col min="15364" max="15366" width="9.33203125" style="35" bestFit="1" customWidth="1"/>
    <col min="15367" max="15367" width="11.33203125" style="35" bestFit="1" customWidth="1"/>
    <col min="15368" max="15368" width="12.5546875" style="35" bestFit="1" customWidth="1"/>
    <col min="15369" max="15369" width="14.109375" style="35" bestFit="1" customWidth="1"/>
    <col min="15370" max="15616" width="8.88671875" style="35"/>
    <col min="15617" max="15617" width="19.21875" style="35" bestFit="1" customWidth="1"/>
    <col min="15618" max="15618" width="5.33203125" style="35" bestFit="1" customWidth="1"/>
    <col min="15619" max="15619" width="13.109375" style="35" bestFit="1" customWidth="1"/>
    <col min="15620" max="15622" width="9.33203125" style="35" bestFit="1" customWidth="1"/>
    <col min="15623" max="15623" width="11.33203125" style="35" bestFit="1" customWidth="1"/>
    <col min="15624" max="15624" width="12.5546875" style="35" bestFit="1" customWidth="1"/>
    <col min="15625" max="15625" width="14.109375" style="35" bestFit="1" customWidth="1"/>
    <col min="15626" max="15872" width="8.88671875" style="35"/>
    <col min="15873" max="15873" width="19.21875" style="35" bestFit="1" customWidth="1"/>
    <col min="15874" max="15874" width="5.33203125" style="35" bestFit="1" customWidth="1"/>
    <col min="15875" max="15875" width="13.109375" style="35" bestFit="1" customWidth="1"/>
    <col min="15876" max="15878" width="9.33203125" style="35" bestFit="1" customWidth="1"/>
    <col min="15879" max="15879" width="11.33203125" style="35" bestFit="1" customWidth="1"/>
    <col min="15880" max="15880" width="12.5546875" style="35" bestFit="1" customWidth="1"/>
    <col min="15881" max="15881" width="14.109375" style="35" bestFit="1" customWidth="1"/>
    <col min="15882" max="16128" width="8.88671875" style="35"/>
    <col min="16129" max="16129" width="19.21875" style="35" bestFit="1" customWidth="1"/>
    <col min="16130" max="16130" width="5.33203125" style="35" bestFit="1" customWidth="1"/>
    <col min="16131" max="16131" width="13.109375" style="35" bestFit="1" customWidth="1"/>
    <col min="16132" max="16134" width="9.33203125" style="35" bestFit="1" customWidth="1"/>
    <col min="16135" max="16135" width="11.33203125" style="35" bestFit="1" customWidth="1"/>
    <col min="16136" max="16136" width="12.5546875" style="35" bestFit="1" customWidth="1"/>
    <col min="16137" max="16137" width="14.109375" style="35" bestFit="1" customWidth="1"/>
    <col min="16138" max="16384" width="8.88671875" style="35"/>
  </cols>
  <sheetData>
    <row r="1" spans="1:9">
      <c r="A1" s="1460" t="s">
        <v>5197</v>
      </c>
    </row>
    <row r="2" spans="1:9" ht="17.399999999999999">
      <c r="A2" s="448" t="s">
        <v>1823</v>
      </c>
      <c r="B2" s="1771" t="s">
        <v>4583</v>
      </c>
      <c r="C2" s="1771"/>
      <c r="D2" s="1771"/>
      <c r="E2" s="1771"/>
      <c r="F2" s="1771"/>
      <c r="G2" s="1771"/>
      <c r="H2" s="1771"/>
      <c r="I2" s="1771"/>
    </row>
    <row r="3" spans="1:9" ht="18" thickBot="1">
      <c r="A3" s="448"/>
      <c r="B3" s="1772" t="s">
        <v>4580</v>
      </c>
      <c r="C3" s="1772"/>
      <c r="D3" s="1772"/>
      <c r="E3" s="1772"/>
      <c r="F3" s="1772"/>
      <c r="G3" s="1772"/>
      <c r="H3" s="1772"/>
      <c r="I3" s="1772"/>
    </row>
    <row r="4" spans="1:9">
      <c r="A4" s="948"/>
      <c r="B4" s="863"/>
      <c r="C4" s="863"/>
      <c r="D4" s="863"/>
      <c r="E4" s="863"/>
      <c r="F4" s="863"/>
      <c r="G4" s="863"/>
      <c r="H4" s="863"/>
      <c r="I4" s="863"/>
    </row>
    <row r="5" spans="1:9" ht="13.8" thickBot="1">
      <c r="A5" s="928"/>
      <c r="B5" s="1762" t="s">
        <v>1795</v>
      </c>
      <c r="C5" s="1746"/>
      <c r="D5" s="1746"/>
      <c r="E5" s="1746"/>
      <c r="F5" s="1746"/>
      <c r="G5" s="1746"/>
      <c r="H5" s="1746"/>
      <c r="I5" s="1746"/>
    </row>
    <row r="6" spans="1:9">
      <c r="A6" s="920" t="s">
        <v>4297</v>
      </c>
      <c r="B6" s="919"/>
      <c r="C6" s="863"/>
      <c r="D6" s="863"/>
      <c r="E6" s="863"/>
      <c r="F6" s="863"/>
      <c r="G6" s="863"/>
      <c r="H6" s="863"/>
      <c r="I6" s="863"/>
    </row>
    <row r="7" spans="1:9" ht="13.8" thickBot="1">
      <c r="A7" s="920" t="s">
        <v>4581</v>
      </c>
      <c r="B7" s="920"/>
      <c r="C7" s="1746" t="s">
        <v>4582</v>
      </c>
      <c r="D7" s="1746"/>
      <c r="E7" s="1746"/>
      <c r="F7" s="1746"/>
      <c r="G7" s="1746"/>
      <c r="H7" s="1746"/>
      <c r="I7" s="1746"/>
    </row>
    <row r="8" spans="1:9">
      <c r="A8" s="920" t="s">
        <v>4116</v>
      </c>
      <c r="B8" s="920"/>
      <c r="C8" s="949"/>
      <c r="D8" s="949"/>
      <c r="E8" s="949"/>
      <c r="F8" s="949"/>
      <c r="G8" s="949"/>
      <c r="H8" s="949"/>
      <c r="I8" s="949"/>
    </row>
    <row r="9" spans="1:9" ht="13.8" thickBot="1">
      <c r="A9" s="931"/>
      <c r="B9" s="950" t="s">
        <v>3</v>
      </c>
      <c r="C9" s="951" t="s">
        <v>1506</v>
      </c>
      <c r="D9" s="951" t="s">
        <v>1532</v>
      </c>
      <c r="E9" s="951" t="s">
        <v>1531</v>
      </c>
      <c r="F9" s="951" t="s">
        <v>1530</v>
      </c>
      <c r="G9" s="951" t="s">
        <v>1529</v>
      </c>
      <c r="H9" s="951" t="s">
        <v>1528</v>
      </c>
      <c r="I9" s="951" t="s">
        <v>1535</v>
      </c>
    </row>
    <row r="10" spans="1:9">
      <c r="A10" s="303"/>
      <c r="B10" s="303"/>
      <c r="C10" s="303"/>
      <c r="D10" s="303"/>
      <c r="E10" s="303"/>
      <c r="F10" s="303"/>
      <c r="G10" s="303"/>
      <c r="H10" s="303"/>
      <c r="I10" s="303"/>
    </row>
    <row r="11" spans="1:9" ht="13.8">
      <c r="A11" s="440" t="s">
        <v>3</v>
      </c>
      <c r="B11" s="441">
        <v>1692</v>
      </c>
      <c r="C11" s="441">
        <v>5</v>
      </c>
      <c r="D11" s="441">
        <v>4</v>
      </c>
      <c r="E11" s="441">
        <v>50</v>
      </c>
      <c r="F11" s="441">
        <v>234</v>
      </c>
      <c r="G11" s="441">
        <v>909</v>
      </c>
      <c r="H11" s="441">
        <v>475</v>
      </c>
      <c r="I11" s="441">
        <v>15</v>
      </c>
    </row>
    <row r="12" spans="1:9" ht="13.8">
      <c r="A12" s="442" t="s">
        <v>1498</v>
      </c>
      <c r="B12" s="443">
        <v>11</v>
      </c>
      <c r="C12" s="443">
        <v>0</v>
      </c>
      <c r="D12" s="443">
        <v>0</v>
      </c>
      <c r="E12" s="443">
        <v>3</v>
      </c>
      <c r="F12" s="443">
        <v>7</v>
      </c>
      <c r="G12" s="443">
        <v>0</v>
      </c>
      <c r="H12" s="443">
        <v>0</v>
      </c>
      <c r="I12" s="443">
        <v>1</v>
      </c>
    </row>
    <row r="13" spans="1:9" ht="13.8">
      <c r="A13" s="442" t="s">
        <v>1497</v>
      </c>
      <c r="B13" s="443">
        <v>235</v>
      </c>
      <c r="C13" s="443">
        <v>0</v>
      </c>
      <c r="D13" s="443">
        <v>0</v>
      </c>
      <c r="E13" s="443">
        <v>8</v>
      </c>
      <c r="F13" s="443">
        <v>72</v>
      </c>
      <c r="G13" s="443">
        <v>146</v>
      </c>
      <c r="H13" s="443">
        <v>7</v>
      </c>
      <c r="I13" s="443">
        <v>2</v>
      </c>
    </row>
    <row r="14" spans="1:9" ht="13.8">
      <c r="A14" s="442" t="s">
        <v>1496</v>
      </c>
      <c r="B14" s="443">
        <v>374</v>
      </c>
      <c r="C14" s="443">
        <v>3</v>
      </c>
      <c r="D14" s="443">
        <v>0</v>
      </c>
      <c r="E14" s="443">
        <v>7</v>
      </c>
      <c r="F14" s="443">
        <v>44</v>
      </c>
      <c r="G14" s="443">
        <v>230</v>
      </c>
      <c r="H14" s="443">
        <v>87</v>
      </c>
      <c r="I14" s="443">
        <v>3</v>
      </c>
    </row>
    <row r="15" spans="1:9" ht="13.8">
      <c r="A15" s="442" t="s">
        <v>1495</v>
      </c>
      <c r="B15" s="443">
        <v>366</v>
      </c>
      <c r="C15" s="443">
        <v>1</v>
      </c>
      <c r="D15" s="443">
        <v>0</v>
      </c>
      <c r="E15" s="443">
        <v>10</v>
      </c>
      <c r="F15" s="443">
        <v>30</v>
      </c>
      <c r="G15" s="443">
        <v>223</v>
      </c>
      <c r="H15" s="443">
        <v>96</v>
      </c>
      <c r="I15" s="443">
        <v>6</v>
      </c>
    </row>
    <row r="16" spans="1:9" ht="13.8">
      <c r="A16" s="442" t="s">
        <v>1494</v>
      </c>
      <c r="B16" s="443">
        <v>325</v>
      </c>
      <c r="C16" s="443">
        <v>1</v>
      </c>
      <c r="D16" s="443">
        <v>1</v>
      </c>
      <c r="E16" s="443">
        <v>7</v>
      </c>
      <c r="F16" s="443">
        <v>38</v>
      </c>
      <c r="G16" s="443">
        <v>139</v>
      </c>
      <c r="H16" s="443">
        <v>139</v>
      </c>
      <c r="I16" s="443">
        <v>0</v>
      </c>
    </row>
    <row r="17" spans="1:9" ht="13.8">
      <c r="A17" s="442" t="s">
        <v>1493</v>
      </c>
      <c r="B17" s="443">
        <v>261</v>
      </c>
      <c r="C17" s="443">
        <v>0</v>
      </c>
      <c r="D17" s="443">
        <v>1</v>
      </c>
      <c r="E17" s="443">
        <v>8</v>
      </c>
      <c r="F17" s="443">
        <v>27</v>
      </c>
      <c r="G17" s="443">
        <v>117</v>
      </c>
      <c r="H17" s="443">
        <v>105</v>
      </c>
      <c r="I17" s="443">
        <v>3</v>
      </c>
    </row>
    <row r="18" spans="1:9" ht="13.8">
      <c r="A18" s="442" t="s">
        <v>1492</v>
      </c>
      <c r="B18" s="443">
        <v>115</v>
      </c>
      <c r="C18" s="443">
        <v>0</v>
      </c>
      <c r="D18" s="443">
        <v>2</v>
      </c>
      <c r="E18" s="443">
        <v>7</v>
      </c>
      <c r="F18" s="443">
        <v>15</v>
      </c>
      <c r="G18" s="443">
        <v>51</v>
      </c>
      <c r="H18" s="443">
        <v>40</v>
      </c>
      <c r="I18" s="443">
        <v>0</v>
      </c>
    </row>
    <row r="19" spans="1:9" ht="13.8">
      <c r="A19" s="442" t="s">
        <v>1491</v>
      </c>
      <c r="B19" s="443">
        <v>4</v>
      </c>
      <c r="C19" s="443">
        <v>0</v>
      </c>
      <c r="D19" s="443">
        <v>0</v>
      </c>
      <c r="E19" s="443">
        <v>0</v>
      </c>
      <c r="F19" s="443">
        <v>1</v>
      </c>
      <c r="G19" s="443">
        <v>2</v>
      </c>
      <c r="H19" s="443">
        <v>1</v>
      </c>
      <c r="I19" s="443">
        <v>0</v>
      </c>
    </row>
    <row r="20" spans="1:9" ht="13.8">
      <c r="A20" s="442" t="s">
        <v>1490</v>
      </c>
      <c r="B20" s="443">
        <v>1</v>
      </c>
      <c r="C20" s="443">
        <v>0</v>
      </c>
      <c r="D20" s="443">
        <v>0</v>
      </c>
      <c r="E20" s="443">
        <v>0</v>
      </c>
      <c r="F20" s="443">
        <v>0</v>
      </c>
      <c r="G20" s="443">
        <v>1</v>
      </c>
      <c r="H20" s="443">
        <v>0</v>
      </c>
      <c r="I20" s="443">
        <v>0</v>
      </c>
    </row>
    <row r="21" spans="1:9">
      <c r="A21" s="303"/>
      <c r="B21" s="303"/>
      <c r="C21" s="303"/>
      <c r="D21" s="303"/>
      <c r="E21" s="303"/>
      <c r="F21" s="303"/>
      <c r="G21" s="303"/>
      <c r="H21" s="303"/>
      <c r="I21" s="303"/>
    </row>
    <row r="22" spans="1:9" ht="13.8">
      <c r="A22" s="444" t="s">
        <v>1509</v>
      </c>
      <c r="B22" s="445">
        <v>693</v>
      </c>
      <c r="C22" s="445">
        <v>0</v>
      </c>
      <c r="D22" s="445">
        <v>0</v>
      </c>
      <c r="E22" s="445">
        <v>5</v>
      </c>
      <c r="F22" s="445">
        <v>29</v>
      </c>
      <c r="G22" s="445">
        <v>318</v>
      </c>
      <c r="H22" s="445">
        <v>341</v>
      </c>
      <c r="I22" s="445">
        <v>0</v>
      </c>
    </row>
    <row r="23" spans="1:9" ht="13.8">
      <c r="A23" s="442" t="s">
        <v>1498</v>
      </c>
      <c r="B23" s="443">
        <v>0</v>
      </c>
      <c r="C23" s="443">
        <v>0</v>
      </c>
      <c r="D23" s="443">
        <v>0</v>
      </c>
      <c r="E23" s="443">
        <v>0</v>
      </c>
      <c r="F23" s="443">
        <v>0</v>
      </c>
      <c r="G23" s="443">
        <v>0</v>
      </c>
      <c r="H23" s="443">
        <v>0</v>
      </c>
      <c r="I23" s="443">
        <v>0</v>
      </c>
    </row>
    <row r="24" spans="1:9" ht="13.8">
      <c r="A24" s="442" t="s">
        <v>1497</v>
      </c>
      <c r="B24" s="443">
        <v>16</v>
      </c>
      <c r="C24" s="443">
        <v>0</v>
      </c>
      <c r="D24" s="443">
        <v>0</v>
      </c>
      <c r="E24" s="443">
        <v>1</v>
      </c>
      <c r="F24" s="443">
        <v>4</v>
      </c>
      <c r="G24" s="443">
        <v>11</v>
      </c>
      <c r="H24" s="443">
        <v>0</v>
      </c>
      <c r="I24" s="443">
        <v>0</v>
      </c>
    </row>
    <row r="25" spans="1:9" ht="13.8">
      <c r="A25" s="442" t="s">
        <v>1496</v>
      </c>
      <c r="B25" s="443">
        <v>106</v>
      </c>
      <c r="C25" s="443">
        <v>0</v>
      </c>
      <c r="D25" s="443">
        <v>0</v>
      </c>
      <c r="E25" s="443">
        <v>0</v>
      </c>
      <c r="F25" s="443">
        <v>4</v>
      </c>
      <c r="G25" s="443">
        <v>72</v>
      </c>
      <c r="H25" s="443">
        <v>30</v>
      </c>
      <c r="I25" s="443">
        <v>0</v>
      </c>
    </row>
    <row r="26" spans="1:9" ht="13.8">
      <c r="A26" s="442" t="s">
        <v>1495</v>
      </c>
      <c r="B26" s="443">
        <v>169</v>
      </c>
      <c r="C26" s="443">
        <v>0</v>
      </c>
      <c r="D26" s="443">
        <v>0</v>
      </c>
      <c r="E26" s="443">
        <v>2</v>
      </c>
      <c r="F26" s="443">
        <v>6</v>
      </c>
      <c r="G26" s="443">
        <v>91</v>
      </c>
      <c r="H26" s="443">
        <v>70</v>
      </c>
      <c r="I26" s="443">
        <v>0</v>
      </c>
    </row>
    <row r="27" spans="1:9" ht="13.8">
      <c r="A27" s="442" t="s">
        <v>1494</v>
      </c>
      <c r="B27" s="443">
        <v>186</v>
      </c>
      <c r="C27" s="443">
        <v>0</v>
      </c>
      <c r="D27" s="443">
        <v>0</v>
      </c>
      <c r="E27" s="443">
        <v>1</v>
      </c>
      <c r="F27" s="443">
        <v>9</v>
      </c>
      <c r="G27" s="443">
        <v>61</v>
      </c>
      <c r="H27" s="443">
        <v>115</v>
      </c>
      <c r="I27" s="443">
        <v>0</v>
      </c>
    </row>
    <row r="28" spans="1:9" ht="13.8">
      <c r="A28" s="442" t="s">
        <v>1493</v>
      </c>
      <c r="B28" s="443">
        <v>152</v>
      </c>
      <c r="C28" s="443">
        <v>0</v>
      </c>
      <c r="D28" s="443">
        <v>0</v>
      </c>
      <c r="E28" s="443">
        <v>1</v>
      </c>
      <c r="F28" s="443">
        <v>4</v>
      </c>
      <c r="G28" s="443">
        <v>54</v>
      </c>
      <c r="H28" s="443">
        <v>93</v>
      </c>
      <c r="I28" s="443">
        <v>0</v>
      </c>
    </row>
    <row r="29" spans="1:9" ht="13.8">
      <c r="A29" s="442" t="s">
        <v>1492</v>
      </c>
      <c r="B29" s="443">
        <v>63</v>
      </c>
      <c r="C29" s="443">
        <v>0</v>
      </c>
      <c r="D29" s="443">
        <v>0</v>
      </c>
      <c r="E29" s="443">
        <v>0</v>
      </c>
      <c r="F29" s="443">
        <v>2</v>
      </c>
      <c r="G29" s="443">
        <v>29</v>
      </c>
      <c r="H29" s="443">
        <v>32</v>
      </c>
      <c r="I29" s="443">
        <v>0</v>
      </c>
    </row>
    <row r="30" spans="1:9" ht="13.8">
      <c r="A30" s="442" t="s">
        <v>1491</v>
      </c>
      <c r="B30" s="443">
        <v>1</v>
      </c>
      <c r="C30" s="443">
        <v>0</v>
      </c>
      <c r="D30" s="443">
        <v>0</v>
      </c>
      <c r="E30" s="443">
        <v>0</v>
      </c>
      <c r="F30" s="443">
        <v>0</v>
      </c>
      <c r="G30" s="443">
        <v>0</v>
      </c>
      <c r="H30" s="443">
        <v>1</v>
      </c>
      <c r="I30" s="443">
        <v>0</v>
      </c>
    </row>
    <row r="31" spans="1:9" ht="13.8">
      <c r="A31" s="442" t="s">
        <v>1490</v>
      </c>
      <c r="B31" s="443">
        <v>0</v>
      </c>
      <c r="C31" s="443">
        <v>0</v>
      </c>
      <c r="D31" s="443">
        <v>0</v>
      </c>
      <c r="E31" s="443">
        <v>0</v>
      </c>
      <c r="F31" s="443">
        <v>0</v>
      </c>
      <c r="G31" s="443">
        <v>0</v>
      </c>
      <c r="H31" s="443">
        <v>0</v>
      </c>
      <c r="I31" s="443">
        <v>0</v>
      </c>
    </row>
    <row r="32" spans="1:9">
      <c r="A32" s="303"/>
      <c r="B32" s="303"/>
      <c r="C32" s="303"/>
      <c r="D32" s="303"/>
      <c r="E32" s="303"/>
      <c r="F32" s="303"/>
      <c r="G32" s="303"/>
      <c r="H32" s="303"/>
      <c r="I32" s="303"/>
    </row>
    <row r="33" spans="1:9" ht="13.8">
      <c r="A33" s="444" t="s">
        <v>1508</v>
      </c>
      <c r="B33" s="445">
        <v>981</v>
      </c>
      <c r="C33" s="445">
        <v>5</v>
      </c>
      <c r="D33" s="445">
        <v>4</v>
      </c>
      <c r="E33" s="445">
        <v>43</v>
      </c>
      <c r="F33" s="445">
        <v>205</v>
      </c>
      <c r="G33" s="445">
        <v>590</v>
      </c>
      <c r="H33" s="445">
        <v>134</v>
      </c>
      <c r="I33" s="445">
        <v>0</v>
      </c>
    </row>
    <row r="34" spans="1:9" ht="13.8">
      <c r="A34" s="442" t="s">
        <v>1498</v>
      </c>
      <c r="B34" s="443">
        <v>10</v>
      </c>
      <c r="C34" s="443">
        <v>0</v>
      </c>
      <c r="D34" s="443">
        <v>0</v>
      </c>
      <c r="E34" s="443">
        <v>3</v>
      </c>
      <c r="F34" s="443">
        <v>7</v>
      </c>
      <c r="G34" s="443">
        <v>0</v>
      </c>
      <c r="H34" s="443">
        <v>0</v>
      </c>
      <c r="I34" s="443">
        <v>0</v>
      </c>
    </row>
    <row r="35" spans="1:9" ht="13.8">
      <c r="A35" s="442" t="s">
        <v>1497</v>
      </c>
      <c r="B35" s="443">
        <v>217</v>
      </c>
      <c r="C35" s="443">
        <v>0</v>
      </c>
      <c r="D35" s="443">
        <v>0</v>
      </c>
      <c r="E35" s="443">
        <v>7</v>
      </c>
      <c r="F35" s="443">
        <v>68</v>
      </c>
      <c r="G35" s="443">
        <v>135</v>
      </c>
      <c r="H35" s="443">
        <v>7</v>
      </c>
      <c r="I35" s="443">
        <v>0</v>
      </c>
    </row>
    <row r="36" spans="1:9" ht="13.8">
      <c r="A36" s="442" t="s">
        <v>1496</v>
      </c>
      <c r="B36" s="443">
        <v>265</v>
      </c>
      <c r="C36" s="443">
        <v>3</v>
      </c>
      <c r="D36" s="443">
        <v>0</v>
      </c>
      <c r="E36" s="443">
        <v>7</v>
      </c>
      <c r="F36" s="443">
        <v>40</v>
      </c>
      <c r="G36" s="443">
        <v>158</v>
      </c>
      <c r="H36" s="443">
        <v>57</v>
      </c>
      <c r="I36" s="443">
        <v>0</v>
      </c>
    </row>
    <row r="37" spans="1:9" ht="13.8">
      <c r="A37" s="442" t="s">
        <v>1495</v>
      </c>
      <c r="B37" s="443">
        <v>190</v>
      </c>
      <c r="C37" s="443">
        <v>1</v>
      </c>
      <c r="D37" s="443">
        <v>0</v>
      </c>
      <c r="E37" s="443">
        <v>8</v>
      </c>
      <c r="F37" s="443">
        <v>24</v>
      </c>
      <c r="G37" s="443">
        <v>131</v>
      </c>
      <c r="H37" s="443">
        <v>26</v>
      </c>
      <c r="I37" s="443">
        <v>0</v>
      </c>
    </row>
    <row r="38" spans="1:9" ht="13.8">
      <c r="A38" s="442" t="s">
        <v>1494</v>
      </c>
      <c r="B38" s="443">
        <v>137</v>
      </c>
      <c r="C38" s="443">
        <v>1</v>
      </c>
      <c r="D38" s="443">
        <v>1</v>
      </c>
      <c r="E38" s="443">
        <v>4</v>
      </c>
      <c r="F38" s="443">
        <v>29</v>
      </c>
      <c r="G38" s="443">
        <v>78</v>
      </c>
      <c r="H38" s="443">
        <v>24</v>
      </c>
      <c r="I38" s="443">
        <v>0</v>
      </c>
    </row>
    <row r="39" spans="1:9" ht="13.8">
      <c r="A39" s="442" t="s">
        <v>1493</v>
      </c>
      <c r="B39" s="443">
        <v>106</v>
      </c>
      <c r="C39" s="443">
        <v>0</v>
      </c>
      <c r="D39" s="443">
        <v>1</v>
      </c>
      <c r="E39" s="443">
        <v>7</v>
      </c>
      <c r="F39" s="443">
        <v>23</v>
      </c>
      <c r="G39" s="443">
        <v>63</v>
      </c>
      <c r="H39" s="443">
        <v>12</v>
      </c>
      <c r="I39" s="443">
        <v>0</v>
      </c>
    </row>
    <row r="40" spans="1:9" ht="13.8">
      <c r="A40" s="442" t="s">
        <v>1492</v>
      </c>
      <c r="B40" s="443">
        <v>52</v>
      </c>
      <c r="C40" s="443">
        <v>0</v>
      </c>
      <c r="D40" s="443">
        <v>2</v>
      </c>
      <c r="E40" s="443">
        <v>7</v>
      </c>
      <c r="F40" s="443">
        <v>13</v>
      </c>
      <c r="G40" s="443">
        <v>22</v>
      </c>
      <c r="H40" s="443">
        <v>8</v>
      </c>
      <c r="I40" s="443">
        <v>0</v>
      </c>
    </row>
    <row r="41" spans="1:9" ht="13.8">
      <c r="A41" s="442" t="s">
        <v>1491</v>
      </c>
      <c r="B41" s="443">
        <v>3</v>
      </c>
      <c r="C41" s="443">
        <v>0</v>
      </c>
      <c r="D41" s="443">
        <v>0</v>
      </c>
      <c r="E41" s="443">
        <v>0</v>
      </c>
      <c r="F41" s="443">
        <v>1</v>
      </c>
      <c r="G41" s="443">
        <v>2</v>
      </c>
      <c r="H41" s="443">
        <v>0</v>
      </c>
      <c r="I41" s="443">
        <v>0</v>
      </c>
    </row>
    <row r="42" spans="1:9" ht="13.8">
      <c r="A42" s="442" t="s">
        <v>1490</v>
      </c>
      <c r="B42" s="443">
        <v>1</v>
      </c>
      <c r="C42" s="443">
        <v>0</v>
      </c>
      <c r="D42" s="443">
        <v>0</v>
      </c>
      <c r="E42" s="443">
        <v>0</v>
      </c>
      <c r="F42" s="443">
        <v>0</v>
      </c>
      <c r="G42" s="443">
        <v>1</v>
      </c>
      <c r="H42" s="443">
        <v>0</v>
      </c>
      <c r="I42" s="443">
        <v>0</v>
      </c>
    </row>
    <row r="43" spans="1:9">
      <c r="A43" s="303"/>
      <c r="B43" s="303"/>
      <c r="C43" s="303"/>
      <c r="D43" s="303"/>
      <c r="E43" s="303"/>
      <c r="F43" s="303"/>
      <c r="G43" s="303"/>
      <c r="H43" s="303"/>
      <c r="I43" s="303"/>
    </row>
    <row r="44" spans="1:9" ht="13.8">
      <c r="A44" s="444" t="s">
        <v>3816</v>
      </c>
      <c r="B44" s="445">
        <v>18</v>
      </c>
      <c r="C44" s="445">
        <v>0</v>
      </c>
      <c r="D44" s="445">
        <v>0</v>
      </c>
      <c r="E44" s="445">
        <v>2</v>
      </c>
      <c r="F44" s="445">
        <v>0</v>
      </c>
      <c r="G44" s="445">
        <v>1</v>
      </c>
      <c r="H44" s="445">
        <v>0</v>
      </c>
      <c r="I44" s="445">
        <v>15</v>
      </c>
    </row>
    <row r="45" spans="1:9" ht="13.8">
      <c r="A45" s="442" t="s">
        <v>1498</v>
      </c>
      <c r="B45" s="443">
        <v>1</v>
      </c>
      <c r="C45" s="443">
        <v>0</v>
      </c>
      <c r="D45" s="443">
        <v>0</v>
      </c>
      <c r="E45" s="443">
        <v>0</v>
      </c>
      <c r="F45" s="443">
        <v>0</v>
      </c>
      <c r="G45" s="443">
        <v>0</v>
      </c>
      <c r="H45" s="443">
        <v>0</v>
      </c>
      <c r="I45" s="443">
        <v>1</v>
      </c>
    </row>
    <row r="46" spans="1:9" ht="13.8">
      <c r="A46" s="442" t="s">
        <v>1497</v>
      </c>
      <c r="B46" s="443">
        <v>2</v>
      </c>
      <c r="C46" s="443">
        <v>0</v>
      </c>
      <c r="D46" s="443">
        <v>0</v>
      </c>
      <c r="E46" s="443">
        <v>0</v>
      </c>
      <c r="F46" s="443">
        <v>0</v>
      </c>
      <c r="G46" s="443">
        <v>0</v>
      </c>
      <c r="H46" s="443">
        <v>0</v>
      </c>
      <c r="I46" s="443">
        <v>2</v>
      </c>
    </row>
    <row r="47" spans="1:9" ht="13.8">
      <c r="A47" s="442" t="s">
        <v>1496</v>
      </c>
      <c r="B47" s="443">
        <v>3</v>
      </c>
      <c r="C47" s="443">
        <v>0</v>
      </c>
      <c r="D47" s="443">
        <v>0</v>
      </c>
      <c r="E47" s="443">
        <v>0</v>
      </c>
      <c r="F47" s="443">
        <v>0</v>
      </c>
      <c r="G47" s="443">
        <v>0</v>
      </c>
      <c r="H47" s="443">
        <v>0</v>
      </c>
      <c r="I47" s="443">
        <v>3</v>
      </c>
    </row>
    <row r="48" spans="1:9" ht="13.8">
      <c r="A48" s="442" t="s">
        <v>1495</v>
      </c>
      <c r="B48" s="443">
        <v>7</v>
      </c>
      <c r="C48" s="443">
        <v>0</v>
      </c>
      <c r="D48" s="443">
        <v>0</v>
      </c>
      <c r="E48" s="443">
        <v>0</v>
      </c>
      <c r="F48" s="443">
        <v>0</v>
      </c>
      <c r="G48" s="443">
        <v>1</v>
      </c>
      <c r="H48" s="443">
        <v>0</v>
      </c>
      <c r="I48" s="443">
        <v>6</v>
      </c>
    </row>
    <row r="49" spans="1:9" ht="13.8">
      <c r="A49" s="442" t="s">
        <v>1494</v>
      </c>
      <c r="B49" s="443">
        <v>2</v>
      </c>
      <c r="C49" s="443">
        <v>0</v>
      </c>
      <c r="D49" s="443">
        <v>0</v>
      </c>
      <c r="E49" s="443">
        <v>2</v>
      </c>
      <c r="F49" s="443">
        <v>0</v>
      </c>
      <c r="G49" s="443">
        <v>0</v>
      </c>
      <c r="H49" s="443">
        <v>0</v>
      </c>
      <c r="I49" s="443">
        <v>0</v>
      </c>
    </row>
    <row r="50" spans="1:9" ht="13.8">
      <c r="A50" s="442" t="s">
        <v>1493</v>
      </c>
      <c r="B50" s="443">
        <v>3</v>
      </c>
      <c r="C50" s="443">
        <v>0</v>
      </c>
      <c r="D50" s="443">
        <v>0</v>
      </c>
      <c r="E50" s="443">
        <v>0</v>
      </c>
      <c r="F50" s="443">
        <v>0</v>
      </c>
      <c r="G50" s="443">
        <v>0</v>
      </c>
      <c r="H50" s="443">
        <v>0</v>
      </c>
      <c r="I50" s="443">
        <v>3</v>
      </c>
    </row>
    <row r="51" spans="1:9" ht="13.8">
      <c r="A51" s="442" t="s">
        <v>1492</v>
      </c>
      <c r="B51" s="443">
        <v>0</v>
      </c>
      <c r="C51" s="443">
        <v>0</v>
      </c>
      <c r="D51" s="443">
        <v>0</v>
      </c>
      <c r="E51" s="443">
        <v>0</v>
      </c>
      <c r="F51" s="443">
        <v>0</v>
      </c>
      <c r="G51" s="443">
        <v>0</v>
      </c>
      <c r="H51" s="443">
        <v>0</v>
      </c>
      <c r="I51" s="443">
        <v>0</v>
      </c>
    </row>
    <row r="52" spans="1:9" ht="13.8">
      <c r="A52" s="442" t="s">
        <v>1491</v>
      </c>
      <c r="B52" s="443">
        <v>0</v>
      </c>
      <c r="C52" s="443">
        <v>0</v>
      </c>
      <c r="D52" s="443">
        <v>0</v>
      </c>
      <c r="E52" s="443">
        <v>0</v>
      </c>
      <c r="F52" s="443">
        <v>0</v>
      </c>
      <c r="G52" s="443">
        <v>0</v>
      </c>
      <c r="H52" s="443">
        <v>0</v>
      </c>
      <c r="I52" s="443">
        <v>0</v>
      </c>
    </row>
    <row r="53" spans="1:9" ht="13.8">
      <c r="A53" s="442" t="s">
        <v>1490</v>
      </c>
      <c r="B53" s="443">
        <v>0</v>
      </c>
      <c r="C53" s="443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</row>
    <row r="54" spans="1:9">
      <c r="A54" s="407"/>
      <c r="B54" s="407"/>
      <c r="C54" s="407"/>
      <c r="D54" s="407"/>
      <c r="E54" s="407"/>
      <c r="F54" s="407"/>
      <c r="G54" s="407"/>
      <c r="H54" s="407"/>
      <c r="I54" s="407"/>
    </row>
    <row r="55" spans="1:9">
      <c r="A55" s="71" t="s">
        <v>4082</v>
      </c>
      <c r="B55" s="407"/>
      <c r="C55" s="407"/>
      <c r="D55" s="407"/>
      <c r="E55" s="407"/>
      <c r="F55" s="407"/>
      <c r="G55" s="407"/>
      <c r="H55" s="407"/>
      <c r="I55" s="407"/>
    </row>
  </sheetData>
  <mergeCells count="4">
    <mergeCell ref="B2:I2"/>
    <mergeCell ref="B3:I3"/>
    <mergeCell ref="B5:I5"/>
    <mergeCell ref="C7:I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2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69">
    <outlinePr summaryBelow="0" summaryRight="0"/>
  </sheetPr>
  <dimension ref="A1:I38"/>
  <sheetViews>
    <sheetView showGridLines="0" showRowColHeaders="0" zoomScaleNormal="100" zoomScaleSheetLayoutView="100" workbookViewId="0"/>
  </sheetViews>
  <sheetFormatPr baseColWidth="10" defaultColWidth="8.88671875" defaultRowHeight="13.2"/>
  <cols>
    <col min="1" max="1" width="18.6640625" style="35" bestFit="1" customWidth="1"/>
    <col min="2" max="2" width="7.21875" style="35" customWidth="1"/>
    <col min="3" max="3" width="10.6640625" style="35" customWidth="1"/>
    <col min="4" max="5" width="9.33203125" style="35" bestFit="1" customWidth="1"/>
    <col min="6" max="6" width="10.33203125" style="35" customWidth="1"/>
    <col min="7" max="7" width="12.88671875" style="35" customWidth="1"/>
    <col min="8" max="8" width="14" style="35" customWidth="1"/>
    <col min="9" max="9" width="14.109375" style="35" bestFit="1" customWidth="1"/>
    <col min="10" max="256" width="8.88671875" style="35"/>
    <col min="257" max="257" width="18.6640625" style="35" bestFit="1" customWidth="1"/>
    <col min="258" max="258" width="7.21875" style="35" customWidth="1"/>
    <col min="259" max="259" width="10.6640625" style="35" customWidth="1"/>
    <col min="260" max="261" width="9.33203125" style="35" bestFit="1" customWidth="1"/>
    <col min="262" max="262" width="10.33203125" style="35" customWidth="1"/>
    <col min="263" max="263" width="12.88671875" style="35" customWidth="1"/>
    <col min="264" max="264" width="14" style="35" customWidth="1"/>
    <col min="265" max="265" width="14.109375" style="35" bestFit="1" customWidth="1"/>
    <col min="266" max="512" width="8.88671875" style="35"/>
    <col min="513" max="513" width="18.6640625" style="35" bestFit="1" customWidth="1"/>
    <col min="514" max="514" width="7.21875" style="35" customWidth="1"/>
    <col min="515" max="515" width="10.6640625" style="35" customWidth="1"/>
    <col min="516" max="517" width="9.33203125" style="35" bestFit="1" customWidth="1"/>
    <col min="518" max="518" width="10.33203125" style="35" customWidth="1"/>
    <col min="519" max="519" width="12.88671875" style="35" customWidth="1"/>
    <col min="520" max="520" width="14" style="35" customWidth="1"/>
    <col min="521" max="521" width="14.109375" style="35" bestFit="1" customWidth="1"/>
    <col min="522" max="768" width="8.88671875" style="35"/>
    <col min="769" max="769" width="18.6640625" style="35" bestFit="1" customWidth="1"/>
    <col min="770" max="770" width="7.21875" style="35" customWidth="1"/>
    <col min="771" max="771" width="10.6640625" style="35" customWidth="1"/>
    <col min="772" max="773" width="9.33203125" style="35" bestFit="1" customWidth="1"/>
    <col min="774" max="774" width="10.33203125" style="35" customWidth="1"/>
    <col min="775" max="775" width="12.88671875" style="35" customWidth="1"/>
    <col min="776" max="776" width="14" style="35" customWidth="1"/>
    <col min="777" max="777" width="14.109375" style="35" bestFit="1" customWidth="1"/>
    <col min="778" max="1024" width="8.88671875" style="35"/>
    <col min="1025" max="1025" width="18.6640625" style="35" bestFit="1" customWidth="1"/>
    <col min="1026" max="1026" width="7.21875" style="35" customWidth="1"/>
    <col min="1027" max="1027" width="10.6640625" style="35" customWidth="1"/>
    <col min="1028" max="1029" width="9.33203125" style="35" bestFit="1" customWidth="1"/>
    <col min="1030" max="1030" width="10.33203125" style="35" customWidth="1"/>
    <col min="1031" max="1031" width="12.88671875" style="35" customWidth="1"/>
    <col min="1032" max="1032" width="14" style="35" customWidth="1"/>
    <col min="1033" max="1033" width="14.109375" style="35" bestFit="1" customWidth="1"/>
    <col min="1034" max="1280" width="8.88671875" style="35"/>
    <col min="1281" max="1281" width="18.6640625" style="35" bestFit="1" customWidth="1"/>
    <col min="1282" max="1282" width="7.21875" style="35" customWidth="1"/>
    <col min="1283" max="1283" width="10.6640625" style="35" customWidth="1"/>
    <col min="1284" max="1285" width="9.33203125" style="35" bestFit="1" customWidth="1"/>
    <col min="1286" max="1286" width="10.33203125" style="35" customWidth="1"/>
    <col min="1287" max="1287" width="12.88671875" style="35" customWidth="1"/>
    <col min="1288" max="1288" width="14" style="35" customWidth="1"/>
    <col min="1289" max="1289" width="14.109375" style="35" bestFit="1" customWidth="1"/>
    <col min="1290" max="1536" width="8.88671875" style="35"/>
    <col min="1537" max="1537" width="18.6640625" style="35" bestFit="1" customWidth="1"/>
    <col min="1538" max="1538" width="7.21875" style="35" customWidth="1"/>
    <col min="1539" max="1539" width="10.6640625" style="35" customWidth="1"/>
    <col min="1540" max="1541" width="9.33203125" style="35" bestFit="1" customWidth="1"/>
    <col min="1542" max="1542" width="10.33203125" style="35" customWidth="1"/>
    <col min="1543" max="1543" width="12.88671875" style="35" customWidth="1"/>
    <col min="1544" max="1544" width="14" style="35" customWidth="1"/>
    <col min="1545" max="1545" width="14.109375" style="35" bestFit="1" customWidth="1"/>
    <col min="1546" max="1792" width="8.88671875" style="35"/>
    <col min="1793" max="1793" width="18.6640625" style="35" bestFit="1" customWidth="1"/>
    <col min="1794" max="1794" width="7.21875" style="35" customWidth="1"/>
    <col min="1795" max="1795" width="10.6640625" style="35" customWidth="1"/>
    <col min="1796" max="1797" width="9.33203125" style="35" bestFit="1" customWidth="1"/>
    <col min="1798" max="1798" width="10.33203125" style="35" customWidth="1"/>
    <col min="1799" max="1799" width="12.88671875" style="35" customWidth="1"/>
    <col min="1800" max="1800" width="14" style="35" customWidth="1"/>
    <col min="1801" max="1801" width="14.109375" style="35" bestFit="1" customWidth="1"/>
    <col min="1802" max="2048" width="8.88671875" style="35"/>
    <col min="2049" max="2049" width="18.6640625" style="35" bestFit="1" customWidth="1"/>
    <col min="2050" max="2050" width="7.21875" style="35" customWidth="1"/>
    <col min="2051" max="2051" width="10.6640625" style="35" customWidth="1"/>
    <col min="2052" max="2053" width="9.33203125" style="35" bestFit="1" customWidth="1"/>
    <col min="2054" max="2054" width="10.33203125" style="35" customWidth="1"/>
    <col min="2055" max="2055" width="12.88671875" style="35" customWidth="1"/>
    <col min="2056" max="2056" width="14" style="35" customWidth="1"/>
    <col min="2057" max="2057" width="14.109375" style="35" bestFit="1" customWidth="1"/>
    <col min="2058" max="2304" width="8.88671875" style="35"/>
    <col min="2305" max="2305" width="18.6640625" style="35" bestFit="1" customWidth="1"/>
    <col min="2306" max="2306" width="7.21875" style="35" customWidth="1"/>
    <col min="2307" max="2307" width="10.6640625" style="35" customWidth="1"/>
    <col min="2308" max="2309" width="9.33203125" style="35" bestFit="1" customWidth="1"/>
    <col min="2310" max="2310" width="10.33203125" style="35" customWidth="1"/>
    <col min="2311" max="2311" width="12.88671875" style="35" customWidth="1"/>
    <col min="2312" max="2312" width="14" style="35" customWidth="1"/>
    <col min="2313" max="2313" width="14.109375" style="35" bestFit="1" customWidth="1"/>
    <col min="2314" max="2560" width="8.88671875" style="35"/>
    <col min="2561" max="2561" width="18.6640625" style="35" bestFit="1" customWidth="1"/>
    <col min="2562" max="2562" width="7.21875" style="35" customWidth="1"/>
    <col min="2563" max="2563" width="10.6640625" style="35" customWidth="1"/>
    <col min="2564" max="2565" width="9.33203125" style="35" bestFit="1" customWidth="1"/>
    <col min="2566" max="2566" width="10.33203125" style="35" customWidth="1"/>
    <col min="2567" max="2567" width="12.88671875" style="35" customWidth="1"/>
    <col min="2568" max="2568" width="14" style="35" customWidth="1"/>
    <col min="2569" max="2569" width="14.109375" style="35" bestFit="1" customWidth="1"/>
    <col min="2570" max="2816" width="8.88671875" style="35"/>
    <col min="2817" max="2817" width="18.6640625" style="35" bestFit="1" customWidth="1"/>
    <col min="2818" max="2818" width="7.21875" style="35" customWidth="1"/>
    <col min="2819" max="2819" width="10.6640625" style="35" customWidth="1"/>
    <col min="2820" max="2821" width="9.33203125" style="35" bestFit="1" customWidth="1"/>
    <col min="2822" max="2822" width="10.33203125" style="35" customWidth="1"/>
    <col min="2823" max="2823" width="12.88671875" style="35" customWidth="1"/>
    <col min="2824" max="2824" width="14" style="35" customWidth="1"/>
    <col min="2825" max="2825" width="14.109375" style="35" bestFit="1" customWidth="1"/>
    <col min="2826" max="3072" width="8.88671875" style="35"/>
    <col min="3073" max="3073" width="18.6640625" style="35" bestFit="1" customWidth="1"/>
    <col min="3074" max="3074" width="7.21875" style="35" customWidth="1"/>
    <col min="3075" max="3075" width="10.6640625" style="35" customWidth="1"/>
    <col min="3076" max="3077" width="9.33203125" style="35" bestFit="1" customWidth="1"/>
    <col min="3078" max="3078" width="10.33203125" style="35" customWidth="1"/>
    <col min="3079" max="3079" width="12.88671875" style="35" customWidth="1"/>
    <col min="3080" max="3080" width="14" style="35" customWidth="1"/>
    <col min="3081" max="3081" width="14.109375" style="35" bestFit="1" customWidth="1"/>
    <col min="3082" max="3328" width="8.88671875" style="35"/>
    <col min="3329" max="3329" width="18.6640625" style="35" bestFit="1" customWidth="1"/>
    <col min="3330" max="3330" width="7.21875" style="35" customWidth="1"/>
    <col min="3331" max="3331" width="10.6640625" style="35" customWidth="1"/>
    <col min="3332" max="3333" width="9.33203125" style="35" bestFit="1" customWidth="1"/>
    <col min="3334" max="3334" width="10.33203125" style="35" customWidth="1"/>
    <col min="3335" max="3335" width="12.88671875" style="35" customWidth="1"/>
    <col min="3336" max="3336" width="14" style="35" customWidth="1"/>
    <col min="3337" max="3337" width="14.109375" style="35" bestFit="1" customWidth="1"/>
    <col min="3338" max="3584" width="8.88671875" style="35"/>
    <col min="3585" max="3585" width="18.6640625" style="35" bestFit="1" customWidth="1"/>
    <col min="3586" max="3586" width="7.21875" style="35" customWidth="1"/>
    <col min="3587" max="3587" width="10.6640625" style="35" customWidth="1"/>
    <col min="3588" max="3589" width="9.33203125" style="35" bestFit="1" customWidth="1"/>
    <col min="3590" max="3590" width="10.33203125" style="35" customWidth="1"/>
    <col min="3591" max="3591" width="12.88671875" style="35" customWidth="1"/>
    <col min="3592" max="3592" width="14" style="35" customWidth="1"/>
    <col min="3593" max="3593" width="14.109375" style="35" bestFit="1" customWidth="1"/>
    <col min="3594" max="3840" width="8.88671875" style="35"/>
    <col min="3841" max="3841" width="18.6640625" style="35" bestFit="1" customWidth="1"/>
    <col min="3842" max="3842" width="7.21875" style="35" customWidth="1"/>
    <col min="3843" max="3843" width="10.6640625" style="35" customWidth="1"/>
    <col min="3844" max="3845" width="9.33203125" style="35" bestFit="1" customWidth="1"/>
    <col min="3846" max="3846" width="10.33203125" style="35" customWidth="1"/>
    <col min="3847" max="3847" width="12.88671875" style="35" customWidth="1"/>
    <col min="3848" max="3848" width="14" style="35" customWidth="1"/>
    <col min="3849" max="3849" width="14.109375" style="35" bestFit="1" customWidth="1"/>
    <col min="3850" max="4096" width="8.88671875" style="35"/>
    <col min="4097" max="4097" width="18.6640625" style="35" bestFit="1" customWidth="1"/>
    <col min="4098" max="4098" width="7.21875" style="35" customWidth="1"/>
    <col min="4099" max="4099" width="10.6640625" style="35" customWidth="1"/>
    <col min="4100" max="4101" width="9.33203125" style="35" bestFit="1" customWidth="1"/>
    <col min="4102" max="4102" width="10.33203125" style="35" customWidth="1"/>
    <col min="4103" max="4103" width="12.88671875" style="35" customWidth="1"/>
    <col min="4104" max="4104" width="14" style="35" customWidth="1"/>
    <col min="4105" max="4105" width="14.109375" style="35" bestFit="1" customWidth="1"/>
    <col min="4106" max="4352" width="8.88671875" style="35"/>
    <col min="4353" max="4353" width="18.6640625" style="35" bestFit="1" customWidth="1"/>
    <col min="4354" max="4354" width="7.21875" style="35" customWidth="1"/>
    <col min="4355" max="4355" width="10.6640625" style="35" customWidth="1"/>
    <col min="4356" max="4357" width="9.33203125" style="35" bestFit="1" customWidth="1"/>
    <col min="4358" max="4358" width="10.33203125" style="35" customWidth="1"/>
    <col min="4359" max="4359" width="12.88671875" style="35" customWidth="1"/>
    <col min="4360" max="4360" width="14" style="35" customWidth="1"/>
    <col min="4361" max="4361" width="14.109375" style="35" bestFit="1" customWidth="1"/>
    <col min="4362" max="4608" width="8.88671875" style="35"/>
    <col min="4609" max="4609" width="18.6640625" style="35" bestFit="1" customWidth="1"/>
    <col min="4610" max="4610" width="7.21875" style="35" customWidth="1"/>
    <col min="4611" max="4611" width="10.6640625" style="35" customWidth="1"/>
    <col min="4612" max="4613" width="9.33203125" style="35" bestFit="1" customWidth="1"/>
    <col min="4614" max="4614" width="10.33203125" style="35" customWidth="1"/>
    <col min="4615" max="4615" width="12.88671875" style="35" customWidth="1"/>
    <col min="4616" max="4616" width="14" style="35" customWidth="1"/>
    <col min="4617" max="4617" width="14.109375" style="35" bestFit="1" customWidth="1"/>
    <col min="4618" max="4864" width="8.88671875" style="35"/>
    <col min="4865" max="4865" width="18.6640625" style="35" bestFit="1" customWidth="1"/>
    <col min="4866" max="4866" width="7.21875" style="35" customWidth="1"/>
    <col min="4867" max="4867" width="10.6640625" style="35" customWidth="1"/>
    <col min="4868" max="4869" width="9.33203125" style="35" bestFit="1" customWidth="1"/>
    <col min="4870" max="4870" width="10.33203125" style="35" customWidth="1"/>
    <col min="4871" max="4871" width="12.88671875" style="35" customWidth="1"/>
    <col min="4872" max="4872" width="14" style="35" customWidth="1"/>
    <col min="4873" max="4873" width="14.109375" style="35" bestFit="1" customWidth="1"/>
    <col min="4874" max="5120" width="8.88671875" style="35"/>
    <col min="5121" max="5121" width="18.6640625" style="35" bestFit="1" customWidth="1"/>
    <col min="5122" max="5122" width="7.21875" style="35" customWidth="1"/>
    <col min="5123" max="5123" width="10.6640625" style="35" customWidth="1"/>
    <col min="5124" max="5125" width="9.33203125" style="35" bestFit="1" customWidth="1"/>
    <col min="5126" max="5126" width="10.33203125" style="35" customWidth="1"/>
    <col min="5127" max="5127" width="12.88671875" style="35" customWidth="1"/>
    <col min="5128" max="5128" width="14" style="35" customWidth="1"/>
    <col min="5129" max="5129" width="14.109375" style="35" bestFit="1" customWidth="1"/>
    <col min="5130" max="5376" width="8.88671875" style="35"/>
    <col min="5377" max="5377" width="18.6640625" style="35" bestFit="1" customWidth="1"/>
    <col min="5378" max="5378" width="7.21875" style="35" customWidth="1"/>
    <col min="5379" max="5379" width="10.6640625" style="35" customWidth="1"/>
    <col min="5380" max="5381" width="9.33203125" style="35" bestFit="1" customWidth="1"/>
    <col min="5382" max="5382" width="10.33203125" style="35" customWidth="1"/>
    <col min="5383" max="5383" width="12.88671875" style="35" customWidth="1"/>
    <col min="5384" max="5384" width="14" style="35" customWidth="1"/>
    <col min="5385" max="5385" width="14.109375" style="35" bestFit="1" customWidth="1"/>
    <col min="5386" max="5632" width="8.88671875" style="35"/>
    <col min="5633" max="5633" width="18.6640625" style="35" bestFit="1" customWidth="1"/>
    <col min="5634" max="5634" width="7.21875" style="35" customWidth="1"/>
    <col min="5635" max="5635" width="10.6640625" style="35" customWidth="1"/>
    <col min="5636" max="5637" width="9.33203125" style="35" bestFit="1" customWidth="1"/>
    <col min="5638" max="5638" width="10.33203125" style="35" customWidth="1"/>
    <col min="5639" max="5639" width="12.88671875" style="35" customWidth="1"/>
    <col min="5640" max="5640" width="14" style="35" customWidth="1"/>
    <col min="5641" max="5641" width="14.109375" style="35" bestFit="1" customWidth="1"/>
    <col min="5642" max="5888" width="8.88671875" style="35"/>
    <col min="5889" max="5889" width="18.6640625" style="35" bestFit="1" customWidth="1"/>
    <col min="5890" max="5890" width="7.21875" style="35" customWidth="1"/>
    <col min="5891" max="5891" width="10.6640625" style="35" customWidth="1"/>
    <col min="5892" max="5893" width="9.33203125" style="35" bestFit="1" customWidth="1"/>
    <col min="5894" max="5894" width="10.33203125" style="35" customWidth="1"/>
    <col min="5895" max="5895" width="12.88671875" style="35" customWidth="1"/>
    <col min="5896" max="5896" width="14" style="35" customWidth="1"/>
    <col min="5897" max="5897" width="14.109375" style="35" bestFit="1" customWidth="1"/>
    <col min="5898" max="6144" width="8.88671875" style="35"/>
    <col min="6145" max="6145" width="18.6640625" style="35" bestFit="1" customWidth="1"/>
    <col min="6146" max="6146" width="7.21875" style="35" customWidth="1"/>
    <col min="6147" max="6147" width="10.6640625" style="35" customWidth="1"/>
    <col min="6148" max="6149" width="9.33203125" style="35" bestFit="1" customWidth="1"/>
    <col min="6150" max="6150" width="10.33203125" style="35" customWidth="1"/>
    <col min="6151" max="6151" width="12.88671875" style="35" customWidth="1"/>
    <col min="6152" max="6152" width="14" style="35" customWidth="1"/>
    <col min="6153" max="6153" width="14.109375" style="35" bestFit="1" customWidth="1"/>
    <col min="6154" max="6400" width="8.88671875" style="35"/>
    <col min="6401" max="6401" width="18.6640625" style="35" bestFit="1" customWidth="1"/>
    <col min="6402" max="6402" width="7.21875" style="35" customWidth="1"/>
    <col min="6403" max="6403" width="10.6640625" style="35" customWidth="1"/>
    <col min="6404" max="6405" width="9.33203125" style="35" bestFit="1" customWidth="1"/>
    <col min="6406" max="6406" width="10.33203125" style="35" customWidth="1"/>
    <col min="6407" max="6407" width="12.88671875" style="35" customWidth="1"/>
    <col min="6408" max="6408" width="14" style="35" customWidth="1"/>
    <col min="6409" max="6409" width="14.109375" style="35" bestFit="1" customWidth="1"/>
    <col min="6410" max="6656" width="8.88671875" style="35"/>
    <col min="6657" max="6657" width="18.6640625" style="35" bestFit="1" customWidth="1"/>
    <col min="6658" max="6658" width="7.21875" style="35" customWidth="1"/>
    <col min="6659" max="6659" width="10.6640625" style="35" customWidth="1"/>
    <col min="6660" max="6661" width="9.33203125" style="35" bestFit="1" customWidth="1"/>
    <col min="6662" max="6662" width="10.33203125" style="35" customWidth="1"/>
    <col min="6663" max="6663" width="12.88671875" style="35" customWidth="1"/>
    <col min="6664" max="6664" width="14" style="35" customWidth="1"/>
    <col min="6665" max="6665" width="14.109375" style="35" bestFit="1" customWidth="1"/>
    <col min="6666" max="6912" width="8.88671875" style="35"/>
    <col min="6913" max="6913" width="18.6640625" style="35" bestFit="1" customWidth="1"/>
    <col min="6914" max="6914" width="7.21875" style="35" customWidth="1"/>
    <col min="6915" max="6915" width="10.6640625" style="35" customWidth="1"/>
    <col min="6916" max="6917" width="9.33203125" style="35" bestFit="1" customWidth="1"/>
    <col min="6918" max="6918" width="10.33203125" style="35" customWidth="1"/>
    <col min="6919" max="6919" width="12.88671875" style="35" customWidth="1"/>
    <col min="6920" max="6920" width="14" style="35" customWidth="1"/>
    <col min="6921" max="6921" width="14.109375" style="35" bestFit="1" customWidth="1"/>
    <col min="6922" max="7168" width="8.88671875" style="35"/>
    <col min="7169" max="7169" width="18.6640625" style="35" bestFit="1" customWidth="1"/>
    <col min="7170" max="7170" width="7.21875" style="35" customWidth="1"/>
    <col min="7171" max="7171" width="10.6640625" style="35" customWidth="1"/>
    <col min="7172" max="7173" width="9.33203125" style="35" bestFit="1" customWidth="1"/>
    <col min="7174" max="7174" width="10.33203125" style="35" customWidth="1"/>
    <col min="7175" max="7175" width="12.88671875" style="35" customWidth="1"/>
    <col min="7176" max="7176" width="14" style="35" customWidth="1"/>
    <col min="7177" max="7177" width="14.109375" style="35" bestFit="1" customWidth="1"/>
    <col min="7178" max="7424" width="8.88671875" style="35"/>
    <col min="7425" max="7425" width="18.6640625" style="35" bestFit="1" customWidth="1"/>
    <col min="7426" max="7426" width="7.21875" style="35" customWidth="1"/>
    <col min="7427" max="7427" width="10.6640625" style="35" customWidth="1"/>
    <col min="7428" max="7429" width="9.33203125" style="35" bestFit="1" customWidth="1"/>
    <col min="7430" max="7430" width="10.33203125" style="35" customWidth="1"/>
    <col min="7431" max="7431" width="12.88671875" style="35" customWidth="1"/>
    <col min="7432" max="7432" width="14" style="35" customWidth="1"/>
    <col min="7433" max="7433" width="14.109375" style="35" bestFit="1" customWidth="1"/>
    <col min="7434" max="7680" width="8.88671875" style="35"/>
    <col min="7681" max="7681" width="18.6640625" style="35" bestFit="1" customWidth="1"/>
    <col min="7682" max="7682" width="7.21875" style="35" customWidth="1"/>
    <col min="7683" max="7683" width="10.6640625" style="35" customWidth="1"/>
    <col min="7684" max="7685" width="9.33203125" style="35" bestFit="1" customWidth="1"/>
    <col min="7686" max="7686" width="10.33203125" style="35" customWidth="1"/>
    <col min="7687" max="7687" width="12.88671875" style="35" customWidth="1"/>
    <col min="7688" max="7688" width="14" style="35" customWidth="1"/>
    <col min="7689" max="7689" width="14.109375" style="35" bestFit="1" customWidth="1"/>
    <col min="7690" max="7936" width="8.88671875" style="35"/>
    <col min="7937" max="7937" width="18.6640625" style="35" bestFit="1" customWidth="1"/>
    <col min="7938" max="7938" width="7.21875" style="35" customWidth="1"/>
    <col min="7939" max="7939" width="10.6640625" style="35" customWidth="1"/>
    <col min="7940" max="7941" width="9.33203125" style="35" bestFit="1" customWidth="1"/>
    <col min="7942" max="7942" width="10.33203125" style="35" customWidth="1"/>
    <col min="7943" max="7943" width="12.88671875" style="35" customWidth="1"/>
    <col min="7944" max="7944" width="14" style="35" customWidth="1"/>
    <col min="7945" max="7945" width="14.109375" style="35" bestFit="1" customWidth="1"/>
    <col min="7946" max="8192" width="8.88671875" style="35"/>
    <col min="8193" max="8193" width="18.6640625" style="35" bestFit="1" customWidth="1"/>
    <col min="8194" max="8194" width="7.21875" style="35" customWidth="1"/>
    <col min="8195" max="8195" width="10.6640625" style="35" customWidth="1"/>
    <col min="8196" max="8197" width="9.33203125" style="35" bestFit="1" customWidth="1"/>
    <col min="8198" max="8198" width="10.33203125" style="35" customWidth="1"/>
    <col min="8199" max="8199" width="12.88671875" style="35" customWidth="1"/>
    <col min="8200" max="8200" width="14" style="35" customWidth="1"/>
    <col min="8201" max="8201" width="14.109375" style="35" bestFit="1" customWidth="1"/>
    <col min="8202" max="8448" width="8.88671875" style="35"/>
    <col min="8449" max="8449" width="18.6640625" style="35" bestFit="1" customWidth="1"/>
    <col min="8450" max="8450" width="7.21875" style="35" customWidth="1"/>
    <col min="8451" max="8451" width="10.6640625" style="35" customWidth="1"/>
    <col min="8452" max="8453" width="9.33203125" style="35" bestFit="1" customWidth="1"/>
    <col min="8454" max="8454" width="10.33203125" style="35" customWidth="1"/>
    <col min="8455" max="8455" width="12.88671875" style="35" customWidth="1"/>
    <col min="8456" max="8456" width="14" style="35" customWidth="1"/>
    <col min="8457" max="8457" width="14.109375" style="35" bestFit="1" customWidth="1"/>
    <col min="8458" max="8704" width="8.88671875" style="35"/>
    <col min="8705" max="8705" width="18.6640625" style="35" bestFit="1" customWidth="1"/>
    <col min="8706" max="8706" width="7.21875" style="35" customWidth="1"/>
    <col min="8707" max="8707" width="10.6640625" style="35" customWidth="1"/>
    <col min="8708" max="8709" width="9.33203125" style="35" bestFit="1" customWidth="1"/>
    <col min="8710" max="8710" width="10.33203125" style="35" customWidth="1"/>
    <col min="8711" max="8711" width="12.88671875" style="35" customWidth="1"/>
    <col min="8712" max="8712" width="14" style="35" customWidth="1"/>
    <col min="8713" max="8713" width="14.109375" style="35" bestFit="1" customWidth="1"/>
    <col min="8714" max="8960" width="8.88671875" style="35"/>
    <col min="8961" max="8961" width="18.6640625" style="35" bestFit="1" customWidth="1"/>
    <col min="8962" max="8962" width="7.21875" style="35" customWidth="1"/>
    <col min="8963" max="8963" width="10.6640625" style="35" customWidth="1"/>
    <col min="8964" max="8965" width="9.33203125" style="35" bestFit="1" customWidth="1"/>
    <col min="8966" max="8966" width="10.33203125" style="35" customWidth="1"/>
    <col min="8967" max="8967" width="12.88671875" style="35" customWidth="1"/>
    <col min="8968" max="8968" width="14" style="35" customWidth="1"/>
    <col min="8969" max="8969" width="14.109375" style="35" bestFit="1" customWidth="1"/>
    <col min="8970" max="9216" width="8.88671875" style="35"/>
    <col min="9217" max="9217" width="18.6640625" style="35" bestFit="1" customWidth="1"/>
    <col min="9218" max="9218" width="7.21875" style="35" customWidth="1"/>
    <col min="9219" max="9219" width="10.6640625" style="35" customWidth="1"/>
    <col min="9220" max="9221" width="9.33203125" style="35" bestFit="1" customWidth="1"/>
    <col min="9222" max="9222" width="10.33203125" style="35" customWidth="1"/>
    <col min="9223" max="9223" width="12.88671875" style="35" customWidth="1"/>
    <col min="9224" max="9224" width="14" style="35" customWidth="1"/>
    <col min="9225" max="9225" width="14.109375" style="35" bestFit="1" customWidth="1"/>
    <col min="9226" max="9472" width="8.88671875" style="35"/>
    <col min="9473" max="9473" width="18.6640625" style="35" bestFit="1" customWidth="1"/>
    <col min="9474" max="9474" width="7.21875" style="35" customWidth="1"/>
    <col min="9475" max="9475" width="10.6640625" style="35" customWidth="1"/>
    <col min="9476" max="9477" width="9.33203125" style="35" bestFit="1" customWidth="1"/>
    <col min="9478" max="9478" width="10.33203125" style="35" customWidth="1"/>
    <col min="9479" max="9479" width="12.88671875" style="35" customWidth="1"/>
    <col min="9480" max="9480" width="14" style="35" customWidth="1"/>
    <col min="9481" max="9481" width="14.109375" style="35" bestFit="1" customWidth="1"/>
    <col min="9482" max="9728" width="8.88671875" style="35"/>
    <col min="9729" max="9729" width="18.6640625" style="35" bestFit="1" customWidth="1"/>
    <col min="9730" max="9730" width="7.21875" style="35" customWidth="1"/>
    <col min="9731" max="9731" width="10.6640625" style="35" customWidth="1"/>
    <col min="9732" max="9733" width="9.33203125" style="35" bestFit="1" customWidth="1"/>
    <col min="9734" max="9734" width="10.33203125" style="35" customWidth="1"/>
    <col min="9735" max="9735" width="12.88671875" style="35" customWidth="1"/>
    <col min="9736" max="9736" width="14" style="35" customWidth="1"/>
    <col min="9737" max="9737" width="14.109375" style="35" bestFit="1" customWidth="1"/>
    <col min="9738" max="9984" width="8.88671875" style="35"/>
    <col min="9985" max="9985" width="18.6640625" style="35" bestFit="1" customWidth="1"/>
    <col min="9986" max="9986" width="7.21875" style="35" customWidth="1"/>
    <col min="9987" max="9987" width="10.6640625" style="35" customWidth="1"/>
    <col min="9988" max="9989" width="9.33203125" style="35" bestFit="1" customWidth="1"/>
    <col min="9990" max="9990" width="10.33203125" style="35" customWidth="1"/>
    <col min="9991" max="9991" width="12.88671875" style="35" customWidth="1"/>
    <col min="9992" max="9992" width="14" style="35" customWidth="1"/>
    <col min="9993" max="9993" width="14.109375" style="35" bestFit="1" customWidth="1"/>
    <col min="9994" max="10240" width="8.88671875" style="35"/>
    <col min="10241" max="10241" width="18.6640625" style="35" bestFit="1" customWidth="1"/>
    <col min="10242" max="10242" width="7.21875" style="35" customWidth="1"/>
    <col min="10243" max="10243" width="10.6640625" style="35" customWidth="1"/>
    <col min="10244" max="10245" width="9.33203125" style="35" bestFit="1" customWidth="1"/>
    <col min="10246" max="10246" width="10.33203125" style="35" customWidth="1"/>
    <col min="10247" max="10247" width="12.88671875" style="35" customWidth="1"/>
    <col min="10248" max="10248" width="14" style="35" customWidth="1"/>
    <col min="10249" max="10249" width="14.109375" style="35" bestFit="1" customWidth="1"/>
    <col min="10250" max="10496" width="8.88671875" style="35"/>
    <col min="10497" max="10497" width="18.6640625" style="35" bestFit="1" customWidth="1"/>
    <col min="10498" max="10498" width="7.21875" style="35" customWidth="1"/>
    <col min="10499" max="10499" width="10.6640625" style="35" customWidth="1"/>
    <col min="10500" max="10501" width="9.33203125" style="35" bestFit="1" customWidth="1"/>
    <col min="10502" max="10502" width="10.33203125" style="35" customWidth="1"/>
    <col min="10503" max="10503" width="12.88671875" style="35" customWidth="1"/>
    <col min="10504" max="10504" width="14" style="35" customWidth="1"/>
    <col min="10505" max="10505" width="14.109375" style="35" bestFit="1" customWidth="1"/>
    <col min="10506" max="10752" width="8.88671875" style="35"/>
    <col min="10753" max="10753" width="18.6640625" style="35" bestFit="1" customWidth="1"/>
    <col min="10754" max="10754" width="7.21875" style="35" customWidth="1"/>
    <col min="10755" max="10755" width="10.6640625" style="35" customWidth="1"/>
    <col min="10756" max="10757" width="9.33203125" style="35" bestFit="1" customWidth="1"/>
    <col min="10758" max="10758" width="10.33203125" style="35" customWidth="1"/>
    <col min="10759" max="10759" width="12.88671875" style="35" customWidth="1"/>
    <col min="10760" max="10760" width="14" style="35" customWidth="1"/>
    <col min="10761" max="10761" width="14.109375" style="35" bestFit="1" customWidth="1"/>
    <col min="10762" max="11008" width="8.88671875" style="35"/>
    <col min="11009" max="11009" width="18.6640625" style="35" bestFit="1" customWidth="1"/>
    <col min="11010" max="11010" width="7.21875" style="35" customWidth="1"/>
    <col min="11011" max="11011" width="10.6640625" style="35" customWidth="1"/>
    <col min="11012" max="11013" width="9.33203125" style="35" bestFit="1" customWidth="1"/>
    <col min="11014" max="11014" width="10.33203125" style="35" customWidth="1"/>
    <col min="11015" max="11015" width="12.88671875" style="35" customWidth="1"/>
    <col min="11016" max="11016" width="14" style="35" customWidth="1"/>
    <col min="11017" max="11017" width="14.109375" style="35" bestFit="1" customWidth="1"/>
    <col min="11018" max="11264" width="8.88671875" style="35"/>
    <col min="11265" max="11265" width="18.6640625" style="35" bestFit="1" customWidth="1"/>
    <col min="11266" max="11266" width="7.21875" style="35" customWidth="1"/>
    <col min="11267" max="11267" width="10.6640625" style="35" customWidth="1"/>
    <col min="11268" max="11269" width="9.33203125" style="35" bestFit="1" customWidth="1"/>
    <col min="11270" max="11270" width="10.33203125" style="35" customWidth="1"/>
    <col min="11271" max="11271" width="12.88671875" style="35" customWidth="1"/>
    <col min="11272" max="11272" width="14" style="35" customWidth="1"/>
    <col min="11273" max="11273" width="14.109375" style="35" bestFit="1" customWidth="1"/>
    <col min="11274" max="11520" width="8.88671875" style="35"/>
    <col min="11521" max="11521" width="18.6640625" style="35" bestFit="1" customWidth="1"/>
    <col min="11522" max="11522" width="7.21875" style="35" customWidth="1"/>
    <col min="11523" max="11523" width="10.6640625" style="35" customWidth="1"/>
    <col min="11524" max="11525" width="9.33203125" style="35" bestFit="1" customWidth="1"/>
    <col min="11526" max="11526" width="10.33203125" style="35" customWidth="1"/>
    <col min="11527" max="11527" width="12.88671875" style="35" customWidth="1"/>
    <col min="11528" max="11528" width="14" style="35" customWidth="1"/>
    <col min="11529" max="11529" width="14.109375" style="35" bestFit="1" customWidth="1"/>
    <col min="11530" max="11776" width="8.88671875" style="35"/>
    <col min="11777" max="11777" width="18.6640625" style="35" bestFit="1" customWidth="1"/>
    <col min="11778" max="11778" width="7.21875" style="35" customWidth="1"/>
    <col min="11779" max="11779" width="10.6640625" style="35" customWidth="1"/>
    <col min="11780" max="11781" width="9.33203125" style="35" bestFit="1" customWidth="1"/>
    <col min="11782" max="11782" width="10.33203125" style="35" customWidth="1"/>
    <col min="11783" max="11783" width="12.88671875" style="35" customWidth="1"/>
    <col min="11784" max="11784" width="14" style="35" customWidth="1"/>
    <col min="11785" max="11785" width="14.109375" style="35" bestFit="1" customWidth="1"/>
    <col min="11786" max="12032" width="8.88671875" style="35"/>
    <col min="12033" max="12033" width="18.6640625" style="35" bestFit="1" customWidth="1"/>
    <col min="12034" max="12034" width="7.21875" style="35" customWidth="1"/>
    <col min="12035" max="12035" width="10.6640625" style="35" customWidth="1"/>
    <col min="12036" max="12037" width="9.33203125" style="35" bestFit="1" customWidth="1"/>
    <col min="12038" max="12038" width="10.33203125" style="35" customWidth="1"/>
    <col min="12039" max="12039" width="12.88671875" style="35" customWidth="1"/>
    <col min="12040" max="12040" width="14" style="35" customWidth="1"/>
    <col min="12041" max="12041" width="14.109375" style="35" bestFit="1" customWidth="1"/>
    <col min="12042" max="12288" width="8.88671875" style="35"/>
    <col min="12289" max="12289" width="18.6640625" style="35" bestFit="1" customWidth="1"/>
    <col min="12290" max="12290" width="7.21875" style="35" customWidth="1"/>
    <col min="12291" max="12291" width="10.6640625" style="35" customWidth="1"/>
    <col min="12292" max="12293" width="9.33203125" style="35" bestFit="1" customWidth="1"/>
    <col min="12294" max="12294" width="10.33203125" style="35" customWidth="1"/>
    <col min="12295" max="12295" width="12.88671875" style="35" customWidth="1"/>
    <col min="12296" max="12296" width="14" style="35" customWidth="1"/>
    <col min="12297" max="12297" width="14.109375" style="35" bestFit="1" customWidth="1"/>
    <col min="12298" max="12544" width="8.88671875" style="35"/>
    <col min="12545" max="12545" width="18.6640625" style="35" bestFit="1" customWidth="1"/>
    <col min="12546" max="12546" width="7.21875" style="35" customWidth="1"/>
    <col min="12547" max="12547" width="10.6640625" style="35" customWidth="1"/>
    <col min="12548" max="12549" width="9.33203125" style="35" bestFit="1" customWidth="1"/>
    <col min="12550" max="12550" width="10.33203125" style="35" customWidth="1"/>
    <col min="12551" max="12551" width="12.88671875" style="35" customWidth="1"/>
    <col min="12552" max="12552" width="14" style="35" customWidth="1"/>
    <col min="12553" max="12553" width="14.109375" style="35" bestFit="1" customWidth="1"/>
    <col min="12554" max="12800" width="8.88671875" style="35"/>
    <col min="12801" max="12801" width="18.6640625" style="35" bestFit="1" customWidth="1"/>
    <col min="12802" max="12802" width="7.21875" style="35" customWidth="1"/>
    <col min="12803" max="12803" width="10.6640625" style="35" customWidth="1"/>
    <col min="12804" max="12805" width="9.33203125" style="35" bestFit="1" customWidth="1"/>
    <col min="12806" max="12806" width="10.33203125" style="35" customWidth="1"/>
    <col min="12807" max="12807" width="12.88671875" style="35" customWidth="1"/>
    <col min="12808" max="12808" width="14" style="35" customWidth="1"/>
    <col min="12809" max="12809" width="14.109375" style="35" bestFit="1" customWidth="1"/>
    <col min="12810" max="13056" width="8.88671875" style="35"/>
    <col min="13057" max="13057" width="18.6640625" style="35" bestFit="1" customWidth="1"/>
    <col min="13058" max="13058" width="7.21875" style="35" customWidth="1"/>
    <col min="13059" max="13059" width="10.6640625" style="35" customWidth="1"/>
    <col min="13060" max="13061" width="9.33203125" style="35" bestFit="1" customWidth="1"/>
    <col min="13062" max="13062" width="10.33203125" style="35" customWidth="1"/>
    <col min="13063" max="13063" width="12.88671875" style="35" customWidth="1"/>
    <col min="13064" max="13064" width="14" style="35" customWidth="1"/>
    <col min="13065" max="13065" width="14.109375" style="35" bestFit="1" customWidth="1"/>
    <col min="13066" max="13312" width="8.88671875" style="35"/>
    <col min="13313" max="13313" width="18.6640625" style="35" bestFit="1" customWidth="1"/>
    <col min="13314" max="13314" width="7.21875" style="35" customWidth="1"/>
    <col min="13315" max="13315" width="10.6640625" style="35" customWidth="1"/>
    <col min="13316" max="13317" width="9.33203125" style="35" bestFit="1" customWidth="1"/>
    <col min="13318" max="13318" width="10.33203125" style="35" customWidth="1"/>
    <col min="13319" max="13319" width="12.88671875" style="35" customWidth="1"/>
    <col min="13320" max="13320" width="14" style="35" customWidth="1"/>
    <col min="13321" max="13321" width="14.109375" style="35" bestFit="1" customWidth="1"/>
    <col min="13322" max="13568" width="8.88671875" style="35"/>
    <col min="13569" max="13569" width="18.6640625" style="35" bestFit="1" customWidth="1"/>
    <col min="13570" max="13570" width="7.21875" style="35" customWidth="1"/>
    <col min="13571" max="13571" width="10.6640625" style="35" customWidth="1"/>
    <col min="13572" max="13573" width="9.33203125" style="35" bestFit="1" customWidth="1"/>
    <col min="13574" max="13574" width="10.33203125" style="35" customWidth="1"/>
    <col min="13575" max="13575" width="12.88671875" style="35" customWidth="1"/>
    <col min="13576" max="13576" width="14" style="35" customWidth="1"/>
    <col min="13577" max="13577" width="14.109375" style="35" bestFit="1" customWidth="1"/>
    <col min="13578" max="13824" width="8.88671875" style="35"/>
    <col min="13825" max="13825" width="18.6640625" style="35" bestFit="1" customWidth="1"/>
    <col min="13826" max="13826" width="7.21875" style="35" customWidth="1"/>
    <col min="13827" max="13827" width="10.6640625" style="35" customWidth="1"/>
    <col min="13828" max="13829" width="9.33203125" style="35" bestFit="1" customWidth="1"/>
    <col min="13830" max="13830" width="10.33203125" style="35" customWidth="1"/>
    <col min="13831" max="13831" width="12.88671875" style="35" customWidth="1"/>
    <col min="13832" max="13832" width="14" style="35" customWidth="1"/>
    <col min="13833" max="13833" width="14.109375" style="35" bestFit="1" customWidth="1"/>
    <col min="13834" max="14080" width="8.88671875" style="35"/>
    <col min="14081" max="14081" width="18.6640625" style="35" bestFit="1" customWidth="1"/>
    <col min="14082" max="14082" width="7.21875" style="35" customWidth="1"/>
    <col min="14083" max="14083" width="10.6640625" style="35" customWidth="1"/>
    <col min="14084" max="14085" width="9.33203125" style="35" bestFit="1" customWidth="1"/>
    <col min="14086" max="14086" width="10.33203125" style="35" customWidth="1"/>
    <col min="14087" max="14087" width="12.88671875" style="35" customWidth="1"/>
    <col min="14088" max="14088" width="14" style="35" customWidth="1"/>
    <col min="14089" max="14089" width="14.109375" style="35" bestFit="1" customWidth="1"/>
    <col min="14090" max="14336" width="8.88671875" style="35"/>
    <col min="14337" max="14337" width="18.6640625" style="35" bestFit="1" customWidth="1"/>
    <col min="14338" max="14338" width="7.21875" style="35" customWidth="1"/>
    <col min="14339" max="14339" width="10.6640625" style="35" customWidth="1"/>
    <col min="14340" max="14341" width="9.33203125" style="35" bestFit="1" customWidth="1"/>
    <col min="14342" max="14342" width="10.33203125" style="35" customWidth="1"/>
    <col min="14343" max="14343" width="12.88671875" style="35" customWidth="1"/>
    <col min="14344" max="14344" width="14" style="35" customWidth="1"/>
    <col min="14345" max="14345" width="14.109375" style="35" bestFit="1" customWidth="1"/>
    <col min="14346" max="14592" width="8.88671875" style="35"/>
    <col min="14593" max="14593" width="18.6640625" style="35" bestFit="1" customWidth="1"/>
    <col min="14594" max="14594" width="7.21875" style="35" customWidth="1"/>
    <col min="14595" max="14595" width="10.6640625" style="35" customWidth="1"/>
    <col min="14596" max="14597" width="9.33203125" style="35" bestFit="1" customWidth="1"/>
    <col min="14598" max="14598" width="10.33203125" style="35" customWidth="1"/>
    <col min="14599" max="14599" width="12.88671875" style="35" customWidth="1"/>
    <col min="14600" max="14600" width="14" style="35" customWidth="1"/>
    <col min="14601" max="14601" width="14.109375" style="35" bestFit="1" customWidth="1"/>
    <col min="14602" max="14848" width="8.88671875" style="35"/>
    <col min="14849" max="14849" width="18.6640625" style="35" bestFit="1" customWidth="1"/>
    <col min="14850" max="14850" width="7.21875" style="35" customWidth="1"/>
    <col min="14851" max="14851" width="10.6640625" style="35" customWidth="1"/>
    <col min="14852" max="14853" width="9.33203125" style="35" bestFit="1" customWidth="1"/>
    <col min="14854" max="14854" width="10.33203125" style="35" customWidth="1"/>
    <col min="14855" max="14855" width="12.88671875" style="35" customWidth="1"/>
    <col min="14856" max="14856" width="14" style="35" customWidth="1"/>
    <col min="14857" max="14857" width="14.109375" style="35" bestFit="1" customWidth="1"/>
    <col min="14858" max="15104" width="8.88671875" style="35"/>
    <col min="15105" max="15105" width="18.6640625" style="35" bestFit="1" customWidth="1"/>
    <col min="15106" max="15106" width="7.21875" style="35" customWidth="1"/>
    <col min="15107" max="15107" width="10.6640625" style="35" customWidth="1"/>
    <col min="15108" max="15109" width="9.33203125" style="35" bestFit="1" customWidth="1"/>
    <col min="15110" max="15110" width="10.33203125" style="35" customWidth="1"/>
    <col min="15111" max="15111" width="12.88671875" style="35" customWidth="1"/>
    <col min="15112" max="15112" width="14" style="35" customWidth="1"/>
    <col min="15113" max="15113" width="14.109375" style="35" bestFit="1" customWidth="1"/>
    <col min="15114" max="15360" width="8.88671875" style="35"/>
    <col min="15361" max="15361" width="18.6640625" style="35" bestFit="1" customWidth="1"/>
    <col min="15362" max="15362" width="7.21875" style="35" customWidth="1"/>
    <col min="15363" max="15363" width="10.6640625" style="35" customWidth="1"/>
    <col min="15364" max="15365" width="9.33203125" style="35" bestFit="1" customWidth="1"/>
    <col min="15366" max="15366" width="10.33203125" style="35" customWidth="1"/>
    <col min="15367" max="15367" width="12.88671875" style="35" customWidth="1"/>
    <col min="15368" max="15368" width="14" style="35" customWidth="1"/>
    <col min="15369" max="15369" width="14.109375" style="35" bestFit="1" customWidth="1"/>
    <col min="15370" max="15616" width="8.88671875" style="35"/>
    <col min="15617" max="15617" width="18.6640625" style="35" bestFit="1" customWidth="1"/>
    <col min="15618" max="15618" width="7.21875" style="35" customWidth="1"/>
    <col min="15619" max="15619" width="10.6640625" style="35" customWidth="1"/>
    <col min="15620" max="15621" width="9.33203125" style="35" bestFit="1" customWidth="1"/>
    <col min="15622" max="15622" width="10.33203125" style="35" customWidth="1"/>
    <col min="15623" max="15623" width="12.88671875" style="35" customWidth="1"/>
    <col min="15624" max="15624" width="14" style="35" customWidth="1"/>
    <col min="15625" max="15625" width="14.109375" style="35" bestFit="1" customWidth="1"/>
    <col min="15626" max="15872" width="8.88671875" style="35"/>
    <col min="15873" max="15873" width="18.6640625" style="35" bestFit="1" customWidth="1"/>
    <col min="15874" max="15874" width="7.21875" style="35" customWidth="1"/>
    <col min="15875" max="15875" width="10.6640625" style="35" customWidth="1"/>
    <col min="15876" max="15877" width="9.33203125" style="35" bestFit="1" customWidth="1"/>
    <col min="15878" max="15878" width="10.33203125" style="35" customWidth="1"/>
    <col min="15879" max="15879" width="12.88671875" style="35" customWidth="1"/>
    <col min="15880" max="15880" width="14" style="35" customWidth="1"/>
    <col min="15881" max="15881" width="14.109375" style="35" bestFit="1" customWidth="1"/>
    <col min="15882" max="16128" width="8.88671875" style="35"/>
    <col min="16129" max="16129" width="18.6640625" style="35" bestFit="1" customWidth="1"/>
    <col min="16130" max="16130" width="7.21875" style="35" customWidth="1"/>
    <col min="16131" max="16131" width="10.6640625" style="35" customWidth="1"/>
    <col min="16132" max="16133" width="9.33203125" style="35" bestFit="1" customWidth="1"/>
    <col min="16134" max="16134" width="10.33203125" style="35" customWidth="1"/>
    <col min="16135" max="16135" width="12.88671875" style="35" customWidth="1"/>
    <col min="16136" max="16136" width="14" style="35" customWidth="1"/>
    <col min="16137" max="16137" width="14.109375" style="35" bestFit="1" customWidth="1"/>
    <col min="16138" max="16384" width="8.88671875" style="35"/>
  </cols>
  <sheetData>
    <row r="1" spans="1:9">
      <c r="A1" s="1460" t="s">
        <v>5197</v>
      </c>
    </row>
    <row r="2" spans="1:9" ht="17.399999999999999">
      <c r="A2" s="448" t="s">
        <v>1824</v>
      </c>
      <c r="B2" s="1771" t="s">
        <v>4584</v>
      </c>
      <c r="C2" s="1771"/>
      <c r="D2" s="1771"/>
      <c r="E2" s="1771"/>
      <c r="F2" s="1771"/>
      <c r="G2" s="1771"/>
      <c r="H2" s="1771"/>
      <c r="I2" s="1771"/>
    </row>
    <row r="3" spans="1:9" ht="18" thickBot="1">
      <c r="A3" s="449"/>
      <c r="B3" s="1772" t="s">
        <v>4183</v>
      </c>
      <c r="C3" s="1772"/>
      <c r="D3" s="1772"/>
      <c r="E3" s="1772"/>
      <c r="F3" s="1772"/>
      <c r="G3" s="1772"/>
      <c r="H3" s="1772"/>
      <c r="I3" s="1772"/>
    </row>
    <row r="4" spans="1:9">
      <c r="A4" s="947"/>
      <c r="B4" s="864"/>
      <c r="C4" s="864"/>
      <c r="D4" s="864"/>
      <c r="E4" s="864"/>
      <c r="F4" s="864"/>
      <c r="G4" s="864"/>
      <c r="H4" s="864"/>
      <c r="I4" s="864"/>
    </row>
    <row r="5" spans="1:9" ht="13.8" thickBot="1">
      <c r="A5" s="472"/>
      <c r="B5" s="1746" t="s">
        <v>1795</v>
      </c>
      <c r="C5" s="1746"/>
      <c r="D5" s="1746"/>
      <c r="E5" s="1746"/>
      <c r="F5" s="1746"/>
      <c r="G5" s="1746"/>
      <c r="H5" s="1746"/>
      <c r="I5" s="1746"/>
    </row>
    <row r="6" spans="1:9">
      <c r="A6" s="472" t="s">
        <v>4585</v>
      </c>
      <c r="B6" s="864"/>
      <c r="C6" s="864"/>
      <c r="D6" s="864"/>
      <c r="E6" s="864"/>
      <c r="F6" s="864"/>
      <c r="G6" s="864"/>
      <c r="H6" s="864"/>
      <c r="I6" s="864"/>
    </row>
    <row r="7" spans="1:9" ht="13.8" thickBot="1">
      <c r="A7" s="472" t="s">
        <v>4184</v>
      </c>
      <c r="B7" s="866"/>
      <c r="C7" s="1746" t="s">
        <v>4126</v>
      </c>
      <c r="D7" s="1746"/>
      <c r="E7" s="1746"/>
      <c r="F7" s="1746"/>
      <c r="G7" s="1746"/>
      <c r="H7" s="1746"/>
      <c r="I7" s="1746"/>
    </row>
    <row r="8" spans="1:9">
      <c r="A8" s="472" t="s">
        <v>4586</v>
      </c>
      <c r="B8" s="866"/>
      <c r="C8" s="864"/>
      <c r="D8" s="864"/>
      <c r="E8" s="864"/>
      <c r="F8" s="864"/>
      <c r="G8" s="864"/>
      <c r="H8" s="864"/>
      <c r="I8" s="864"/>
    </row>
    <row r="9" spans="1:9" ht="27" customHeight="1" thickBot="1">
      <c r="A9" s="868"/>
      <c r="B9" s="868" t="s">
        <v>3</v>
      </c>
      <c r="C9" s="868" t="s">
        <v>1506</v>
      </c>
      <c r="D9" s="868" t="s">
        <v>1532</v>
      </c>
      <c r="E9" s="868" t="s">
        <v>1531</v>
      </c>
      <c r="F9" s="868" t="s">
        <v>1530</v>
      </c>
      <c r="G9" s="868" t="s">
        <v>1529</v>
      </c>
      <c r="H9" s="868" t="s">
        <v>1528</v>
      </c>
      <c r="I9" s="868" t="s">
        <v>1535</v>
      </c>
    </row>
    <row r="10" spans="1:9">
      <c r="A10" s="303"/>
      <c r="B10" s="303"/>
      <c r="C10" s="303"/>
      <c r="D10" s="303"/>
      <c r="E10" s="303"/>
      <c r="F10" s="303"/>
      <c r="G10" s="303"/>
      <c r="H10" s="303"/>
      <c r="I10" s="303"/>
    </row>
    <row r="11" spans="1:9">
      <c r="A11" s="674" t="s">
        <v>1</v>
      </c>
      <c r="B11" s="430">
        <v>1692</v>
      </c>
      <c r="C11" s="430">
        <v>3</v>
      </c>
      <c r="D11" s="430">
        <v>5</v>
      </c>
      <c r="E11" s="430">
        <v>34</v>
      </c>
      <c r="F11" s="430">
        <v>201</v>
      </c>
      <c r="G11" s="430">
        <v>786</v>
      </c>
      <c r="H11" s="430">
        <v>437</v>
      </c>
      <c r="I11" s="430">
        <v>226</v>
      </c>
    </row>
    <row r="12" spans="1:9">
      <c r="A12" s="670" t="s">
        <v>1525</v>
      </c>
      <c r="B12" s="405">
        <v>5</v>
      </c>
      <c r="C12" s="405">
        <v>2</v>
      </c>
      <c r="D12" s="405">
        <v>1</v>
      </c>
      <c r="E12" s="405">
        <v>0</v>
      </c>
      <c r="F12" s="405">
        <v>0</v>
      </c>
      <c r="G12" s="405">
        <v>0</v>
      </c>
      <c r="H12" s="405">
        <v>0</v>
      </c>
      <c r="I12" s="405">
        <v>2</v>
      </c>
    </row>
    <row r="13" spans="1:9">
      <c r="A13" s="670" t="s">
        <v>1524</v>
      </c>
      <c r="B13" s="405">
        <v>4</v>
      </c>
      <c r="C13" s="405">
        <v>1</v>
      </c>
      <c r="D13" s="405">
        <v>0</v>
      </c>
      <c r="E13" s="405">
        <v>0</v>
      </c>
      <c r="F13" s="405">
        <v>1</v>
      </c>
      <c r="G13" s="405">
        <v>2</v>
      </c>
      <c r="H13" s="405">
        <v>0</v>
      </c>
      <c r="I13" s="405">
        <v>0</v>
      </c>
    </row>
    <row r="14" spans="1:9">
      <c r="A14" s="670" t="s">
        <v>1523</v>
      </c>
      <c r="B14" s="405">
        <v>50</v>
      </c>
      <c r="C14" s="405">
        <v>0</v>
      </c>
      <c r="D14" s="405">
        <v>1</v>
      </c>
      <c r="E14" s="405">
        <v>7</v>
      </c>
      <c r="F14" s="405">
        <v>20</v>
      </c>
      <c r="G14" s="405">
        <v>16</v>
      </c>
      <c r="H14" s="405">
        <v>0</v>
      </c>
      <c r="I14" s="405">
        <v>6</v>
      </c>
    </row>
    <row r="15" spans="1:9">
      <c r="A15" s="670" t="s">
        <v>1522</v>
      </c>
      <c r="B15" s="405">
        <v>234</v>
      </c>
      <c r="C15" s="405">
        <v>0</v>
      </c>
      <c r="D15" s="405">
        <v>1</v>
      </c>
      <c r="E15" s="405">
        <v>15</v>
      </c>
      <c r="F15" s="405">
        <v>74</v>
      </c>
      <c r="G15" s="405">
        <v>88</v>
      </c>
      <c r="H15" s="405">
        <v>10</v>
      </c>
      <c r="I15" s="405">
        <v>46</v>
      </c>
    </row>
    <row r="16" spans="1:9">
      <c r="A16" s="670" t="s">
        <v>1521</v>
      </c>
      <c r="B16" s="405">
        <v>909</v>
      </c>
      <c r="C16" s="405">
        <v>0</v>
      </c>
      <c r="D16" s="405">
        <v>2</v>
      </c>
      <c r="E16" s="405">
        <v>12</v>
      </c>
      <c r="F16" s="405">
        <v>100</v>
      </c>
      <c r="G16" s="405">
        <v>555</v>
      </c>
      <c r="H16" s="405">
        <v>120</v>
      </c>
      <c r="I16" s="405">
        <v>120</v>
      </c>
    </row>
    <row r="17" spans="1:9">
      <c r="A17" s="670" t="s">
        <v>1520</v>
      </c>
      <c r="B17" s="405">
        <v>475</v>
      </c>
      <c r="C17" s="405">
        <v>0</v>
      </c>
      <c r="D17" s="405">
        <v>0</v>
      </c>
      <c r="E17" s="405">
        <v>0</v>
      </c>
      <c r="F17" s="405">
        <v>6</v>
      </c>
      <c r="G17" s="405">
        <v>125</v>
      </c>
      <c r="H17" s="405">
        <v>307</v>
      </c>
      <c r="I17" s="405">
        <v>37</v>
      </c>
    </row>
    <row r="18" spans="1:9">
      <c r="A18" s="670" t="s">
        <v>1748</v>
      </c>
      <c r="B18" s="405">
        <v>15</v>
      </c>
      <c r="C18" s="405">
        <v>0</v>
      </c>
      <c r="D18" s="405">
        <v>0</v>
      </c>
      <c r="E18" s="405">
        <v>0</v>
      </c>
      <c r="F18" s="405">
        <v>0</v>
      </c>
      <c r="G18" s="405">
        <v>0</v>
      </c>
      <c r="H18" s="405">
        <v>0</v>
      </c>
      <c r="I18" s="405">
        <v>15</v>
      </c>
    </row>
    <row r="19" spans="1:9">
      <c r="A19" s="303"/>
      <c r="B19" s="303"/>
      <c r="C19" s="303"/>
      <c r="D19" s="303"/>
      <c r="E19" s="303"/>
      <c r="F19" s="303"/>
      <c r="G19" s="303"/>
      <c r="H19" s="303"/>
      <c r="I19" s="303"/>
    </row>
    <row r="20" spans="1:9">
      <c r="A20" s="669" t="s">
        <v>1527</v>
      </c>
      <c r="B20" s="404">
        <v>1540</v>
      </c>
      <c r="C20" s="404">
        <v>1</v>
      </c>
      <c r="D20" s="404">
        <v>5</v>
      </c>
      <c r="E20" s="404">
        <v>26</v>
      </c>
      <c r="F20" s="404">
        <v>168</v>
      </c>
      <c r="G20" s="404">
        <v>726</v>
      </c>
      <c r="H20" s="404">
        <v>417</v>
      </c>
      <c r="I20" s="404">
        <v>197</v>
      </c>
    </row>
    <row r="21" spans="1:9">
      <c r="A21" s="670" t="s">
        <v>1525</v>
      </c>
      <c r="B21" s="405">
        <v>4</v>
      </c>
      <c r="C21" s="405">
        <v>1</v>
      </c>
      <c r="D21" s="405">
        <v>1</v>
      </c>
      <c r="E21" s="405">
        <v>0</v>
      </c>
      <c r="F21" s="405">
        <v>0</v>
      </c>
      <c r="G21" s="405">
        <v>0</v>
      </c>
      <c r="H21" s="405">
        <v>0</v>
      </c>
      <c r="I21" s="405">
        <v>2</v>
      </c>
    </row>
    <row r="22" spans="1:9">
      <c r="A22" s="670" t="s">
        <v>1524</v>
      </c>
      <c r="B22" s="405">
        <v>2</v>
      </c>
      <c r="C22" s="405">
        <v>0</v>
      </c>
      <c r="D22" s="405">
        <v>0</v>
      </c>
      <c r="E22" s="405">
        <v>0</v>
      </c>
      <c r="F22" s="405">
        <v>1</v>
      </c>
      <c r="G22" s="405">
        <v>1</v>
      </c>
      <c r="H22" s="405">
        <v>0</v>
      </c>
      <c r="I22" s="405">
        <v>0</v>
      </c>
    </row>
    <row r="23" spans="1:9">
      <c r="A23" s="670" t="s">
        <v>1523</v>
      </c>
      <c r="B23" s="405">
        <v>34</v>
      </c>
      <c r="C23" s="405">
        <v>0</v>
      </c>
      <c r="D23" s="405">
        <v>1</v>
      </c>
      <c r="E23" s="405">
        <v>3</v>
      </c>
      <c r="F23" s="405">
        <v>14</v>
      </c>
      <c r="G23" s="405">
        <v>13</v>
      </c>
      <c r="H23" s="405">
        <v>0</v>
      </c>
      <c r="I23" s="405">
        <v>3</v>
      </c>
    </row>
    <row r="24" spans="1:9">
      <c r="A24" s="670" t="s">
        <v>1522</v>
      </c>
      <c r="B24" s="405">
        <v>205</v>
      </c>
      <c r="C24" s="405">
        <v>0</v>
      </c>
      <c r="D24" s="405">
        <v>1</v>
      </c>
      <c r="E24" s="405">
        <v>13</v>
      </c>
      <c r="F24" s="405">
        <v>66</v>
      </c>
      <c r="G24" s="405">
        <v>78</v>
      </c>
      <c r="H24" s="405">
        <v>8</v>
      </c>
      <c r="I24" s="405">
        <v>39</v>
      </c>
    </row>
    <row r="25" spans="1:9">
      <c r="A25" s="670" t="s">
        <v>1521</v>
      </c>
      <c r="B25" s="405">
        <v>831</v>
      </c>
      <c r="C25" s="405">
        <v>0</v>
      </c>
      <c r="D25" s="405">
        <v>2</v>
      </c>
      <c r="E25" s="405">
        <v>10</v>
      </c>
      <c r="F25" s="405">
        <v>82</v>
      </c>
      <c r="G25" s="405">
        <v>516</v>
      </c>
      <c r="H25" s="405">
        <v>111</v>
      </c>
      <c r="I25" s="405">
        <v>110</v>
      </c>
    </row>
    <row r="26" spans="1:9">
      <c r="A26" s="670" t="s">
        <v>1520</v>
      </c>
      <c r="B26" s="405">
        <v>455</v>
      </c>
      <c r="C26" s="405">
        <v>0</v>
      </c>
      <c r="D26" s="405">
        <v>0</v>
      </c>
      <c r="E26" s="405">
        <v>0</v>
      </c>
      <c r="F26" s="405">
        <v>5</v>
      </c>
      <c r="G26" s="405">
        <v>118</v>
      </c>
      <c r="H26" s="405">
        <v>298</v>
      </c>
      <c r="I26" s="405">
        <v>34</v>
      </c>
    </row>
    <row r="27" spans="1:9">
      <c r="A27" s="670" t="s">
        <v>1748</v>
      </c>
      <c r="B27" s="405">
        <v>9</v>
      </c>
      <c r="C27" s="405">
        <v>0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9</v>
      </c>
    </row>
    <row r="28" spans="1:9">
      <c r="A28" s="303"/>
      <c r="B28" s="303"/>
      <c r="C28" s="303"/>
      <c r="D28" s="303"/>
      <c r="E28" s="303"/>
      <c r="F28" s="303"/>
      <c r="G28" s="303"/>
      <c r="H28" s="303"/>
      <c r="I28" s="303"/>
    </row>
    <row r="29" spans="1:9">
      <c r="A29" s="669" t="s">
        <v>1526</v>
      </c>
      <c r="B29" s="404">
        <v>152</v>
      </c>
      <c r="C29" s="404">
        <v>2</v>
      </c>
      <c r="D29" s="404">
        <v>0</v>
      </c>
      <c r="E29" s="404">
        <v>8</v>
      </c>
      <c r="F29" s="404">
        <v>33</v>
      </c>
      <c r="G29" s="404">
        <v>60</v>
      </c>
      <c r="H29" s="404">
        <v>20</v>
      </c>
      <c r="I29" s="404">
        <v>29</v>
      </c>
    </row>
    <row r="30" spans="1:9">
      <c r="A30" s="670" t="s">
        <v>1525</v>
      </c>
      <c r="B30" s="405">
        <v>1</v>
      </c>
      <c r="C30" s="405">
        <v>1</v>
      </c>
      <c r="D30" s="405">
        <v>0</v>
      </c>
      <c r="E30" s="405">
        <v>0</v>
      </c>
      <c r="F30" s="405">
        <v>0</v>
      </c>
      <c r="G30" s="405">
        <v>0</v>
      </c>
      <c r="H30" s="405">
        <v>0</v>
      </c>
      <c r="I30" s="405">
        <v>0</v>
      </c>
    </row>
    <row r="31" spans="1:9">
      <c r="A31" s="670" t="s">
        <v>1524</v>
      </c>
      <c r="B31" s="405">
        <v>2</v>
      </c>
      <c r="C31" s="405">
        <v>1</v>
      </c>
      <c r="D31" s="405">
        <v>0</v>
      </c>
      <c r="E31" s="405">
        <v>0</v>
      </c>
      <c r="F31" s="405">
        <v>0</v>
      </c>
      <c r="G31" s="405">
        <v>1</v>
      </c>
      <c r="H31" s="405">
        <v>0</v>
      </c>
      <c r="I31" s="405">
        <v>0</v>
      </c>
    </row>
    <row r="32" spans="1:9">
      <c r="A32" s="670" t="s">
        <v>1523</v>
      </c>
      <c r="B32" s="405">
        <v>16</v>
      </c>
      <c r="C32" s="405">
        <v>0</v>
      </c>
      <c r="D32" s="405">
        <v>0</v>
      </c>
      <c r="E32" s="405">
        <v>4</v>
      </c>
      <c r="F32" s="405">
        <v>6</v>
      </c>
      <c r="G32" s="405">
        <v>3</v>
      </c>
      <c r="H32" s="405">
        <v>0</v>
      </c>
      <c r="I32" s="405">
        <v>3</v>
      </c>
    </row>
    <row r="33" spans="1:9">
      <c r="A33" s="670" t="s">
        <v>1522</v>
      </c>
      <c r="B33" s="405">
        <v>29</v>
      </c>
      <c r="C33" s="405">
        <v>0</v>
      </c>
      <c r="D33" s="405">
        <v>0</v>
      </c>
      <c r="E33" s="405">
        <v>2</v>
      </c>
      <c r="F33" s="405">
        <v>8</v>
      </c>
      <c r="G33" s="405">
        <v>10</v>
      </c>
      <c r="H33" s="405">
        <v>2</v>
      </c>
      <c r="I33" s="405">
        <v>7</v>
      </c>
    </row>
    <row r="34" spans="1:9">
      <c r="A34" s="670" t="s">
        <v>1521</v>
      </c>
      <c r="B34" s="405">
        <v>78</v>
      </c>
      <c r="C34" s="405">
        <v>0</v>
      </c>
      <c r="D34" s="405">
        <v>0</v>
      </c>
      <c r="E34" s="405">
        <v>2</v>
      </c>
      <c r="F34" s="405">
        <v>18</v>
      </c>
      <c r="G34" s="405">
        <v>39</v>
      </c>
      <c r="H34" s="405">
        <v>9</v>
      </c>
      <c r="I34" s="405">
        <v>10</v>
      </c>
    </row>
    <row r="35" spans="1:9">
      <c r="A35" s="670" t="s">
        <v>1520</v>
      </c>
      <c r="B35" s="405">
        <v>20</v>
      </c>
      <c r="C35" s="405">
        <v>0</v>
      </c>
      <c r="D35" s="405">
        <v>0</v>
      </c>
      <c r="E35" s="405">
        <v>0</v>
      </c>
      <c r="F35" s="405">
        <v>1</v>
      </c>
      <c r="G35" s="405">
        <v>7</v>
      </c>
      <c r="H35" s="405">
        <v>9</v>
      </c>
      <c r="I35" s="405">
        <v>3</v>
      </c>
    </row>
    <row r="36" spans="1:9">
      <c r="A36" s="670" t="s">
        <v>1748</v>
      </c>
      <c r="B36" s="405">
        <v>6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6</v>
      </c>
    </row>
    <row r="37" spans="1:9">
      <c r="A37" s="407"/>
      <c r="B37" s="407"/>
      <c r="C37" s="407"/>
      <c r="D37" s="407"/>
      <c r="E37" s="407"/>
      <c r="F37" s="407"/>
      <c r="G37" s="407"/>
      <c r="H37" s="407"/>
      <c r="I37" s="407"/>
    </row>
    <row r="38" spans="1:9">
      <c r="A38" s="71" t="s">
        <v>4082</v>
      </c>
      <c r="B38" s="407"/>
      <c r="C38" s="407"/>
      <c r="D38" s="407"/>
      <c r="E38" s="407"/>
      <c r="F38" s="407"/>
      <c r="G38" s="407"/>
      <c r="H38" s="407"/>
      <c r="I38" s="407"/>
    </row>
  </sheetData>
  <mergeCells count="4">
    <mergeCell ref="B5:I5"/>
    <mergeCell ref="B2:I2"/>
    <mergeCell ref="B3:I3"/>
    <mergeCell ref="C7:I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70">
    <outlinePr summaryBelow="0" summaryRight="0"/>
  </sheetPr>
  <dimension ref="A1:AF83"/>
  <sheetViews>
    <sheetView showGridLines="0" showRowColHeaders="0" zoomScale="75" zoomScaleNormal="75" workbookViewId="0">
      <selection activeCell="B1" sqref="B1"/>
    </sheetView>
  </sheetViews>
  <sheetFormatPr baseColWidth="10" defaultColWidth="9.109375" defaultRowHeight="13.2"/>
  <cols>
    <col min="1" max="1" width="23.33203125" style="35" customWidth="1"/>
    <col min="2" max="4" width="8.33203125" style="35" customWidth="1"/>
    <col min="5" max="5" width="11.6640625" style="35" customWidth="1"/>
    <col min="6" max="7" width="7.44140625" style="35" customWidth="1"/>
    <col min="8" max="8" width="11.88671875" style="35" customWidth="1"/>
    <col min="9" max="10" width="7.5546875" style="35" customWidth="1"/>
    <col min="11" max="11" width="11.6640625" style="35" customWidth="1"/>
    <col min="12" max="13" width="7.6640625" style="35" customWidth="1"/>
    <col min="14" max="14" width="11.6640625" style="35" customWidth="1"/>
    <col min="15" max="16" width="8.109375" style="35" customWidth="1"/>
    <col min="17" max="17" width="11.6640625" style="35" customWidth="1"/>
    <col min="18" max="19" width="7.6640625" style="35" customWidth="1"/>
    <col min="20" max="20" width="11.5546875" style="35" customWidth="1"/>
    <col min="21" max="22" width="7.44140625" style="35" customWidth="1"/>
    <col min="23" max="23" width="12.109375" style="35" customWidth="1"/>
    <col min="24" max="25" width="7.109375" style="35" customWidth="1"/>
    <col min="26" max="26" width="11.5546875" style="35" customWidth="1"/>
    <col min="27" max="28" width="7" style="35" customWidth="1"/>
    <col min="29" max="29" width="12.109375" style="35" customWidth="1"/>
    <col min="30" max="31" width="7.44140625" style="35" customWidth="1"/>
    <col min="32" max="32" width="12.109375" style="35" customWidth="1"/>
    <col min="33" max="256" width="9.109375" style="35"/>
    <col min="257" max="257" width="23.33203125" style="35" customWidth="1"/>
    <col min="258" max="260" width="8.33203125" style="35" customWidth="1"/>
    <col min="261" max="261" width="11.6640625" style="35" customWidth="1"/>
    <col min="262" max="263" width="7.44140625" style="35" customWidth="1"/>
    <col min="264" max="264" width="11.88671875" style="35" customWidth="1"/>
    <col min="265" max="266" width="7.5546875" style="35" customWidth="1"/>
    <col min="267" max="267" width="11.6640625" style="35" customWidth="1"/>
    <col min="268" max="269" width="7.6640625" style="35" customWidth="1"/>
    <col min="270" max="270" width="11.6640625" style="35" customWidth="1"/>
    <col min="271" max="272" width="8.109375" style="35" customWidth="1"/>
    <col min="273" max="273" width="11.6640625" style="35" customWidth="1"/>
    <col min="274" max="275" width="7.6640625" style="35" customWidth="1"/>
    <col min="276" max="276" width="11.5546875" style="35" customWidth="1"/>
    <col min="277" max="278" width="7.44140625" style="35" customWidth="1"/>
    <col min="279" max="279" width="12.109375" style="35" customWidth="1"/>
    <col min="280" max="281" width="7.109375" style="35" customWidth="1"/>
    <col min="282" max="282" width="11.5546875" style="35" customWidth="1"/>
    <col min="283" max="284" width="7" style="35" customWidth="1"/>
    <col min="285" max="285" width="12.109375" style="35" customWidth="1"/>
    <col min="286" max="287" width="7.44140625" style="35" customWidth="1"/>
    <col min="288" max="288" width="12.109375" style="35" customWidth="1"/>
    <col min="289" max="512" width="9.109375" style="35"/>
    <col min="513" max="513" width="23.33203125" style="35" customWidth="1"/>
    <col min="514" max="516" width="8.33203125" style="35" customWidth="1"/>
    <col min="517" max="517" width="11.6640625" style="35" customWidth="1"/>
    <col min="518" max="519" width="7.44140625" style="35" customWidth="1"/>
    <col min="520" max="520" width="11.88671875" style="35" customWidth="1"/>
    <col min="521" max="522" width="7.5546875" style="35" customWidth="1"/>
    <col min="523" max="523" width="11.6640625" style="35" customWidth="1"/>
    <col min="524" max="525" width="7.6640625" style="35" customWidth="1"/>
    <col min="526" max="526" width="11.6640625" style="35" customWidth="1"/>
    <col min="527" max="528" width="8.109375" style="35" customWidth="1"/>
    <col min="529" max="529" width="11.6640625" style="35" customWidth="1"/>
    <col min="530" max="531" width="7.6640625" style="35" customWidth="1"/>
    <col min="532" max="532" width="11.5546875" style="35" customWidth="1"/>
    <col min="533" max="534" width="7.44140625" style="35" customWidth="1"/>
    <col min="535" max="535" width="12.109375" style="35" customWidth="1"/>
    <col min="536" max="537" width="7.109375" style="35" customWidth="1"/>
    <col min="538" max="538" width="11.5546875" style="35" customWidth="1"/>
    <col min="539" max="540" width="7" style="35" customWidth="1"/>
    <col min="541" max="541" width="12.109375" style="35" customWidth="1"/>
    <col min="542" max="543" width="7.44140625" style="35" customWidth="1"/>
    <col min="544" max="544" width="12.109375" style="35" customWidth="1"/>
    <col min="545" max="768" width="9.109375" style="35"/>
    <col min="769" max="769" width="23.33203125" style="35" customWidth="1"/>
    <col min="770" max="772" width="8.33203125" style="35" customWidth="1"/>
    <col min="773" max="773" width="11.6640625" style="35" customWidth="1"/>
    <col min="774" max="775" width="7.44140625" style="35" customWidth="1"/>
    <col min="776" max="776" width="11.88671875" style="35" customWidth="1"/>
    <col min="777" max="778" width="7.5546875" style="35" customWidth="1"/>
    <col min="779" max="779" width="11.6640625" style="35" customWidth="1"/>
    <col min="780" max="781" width="7.6640625" style="35" customWidth="1"/>
    <col min="782" max="782" width="11.6640625" style="35" customWidth="1"/>
    <col min="783" max="784" width="8.109375" style="35" customWidth="1"/>
    <col min="785" max="785" width="11.6640625" style="35" customWidth="1"/>
    <col min="786" max="787" width="7.6640625" style="35" customWidth="1"/>
    <col min="788" max="788" width="11.5546875" style="35" customWidth="1"/>
    <col min="789" max="790" width="7.44140625" style="35" customWidth="1"/>
    <col min="791" max="791" width="12.109375" style="35" customWidth="1"/>
    <col min="792" max="793" width="7.109375" style="35" customWidth="1"/>
    <col min="794" max="794" width="11.5546875" style="35" customWidth="1"/>
    <col min="795" max="796" width="7" style="35" customWidth="1"/>
    <col min="797" max="797" width="12.109375" style="35" customWidth="1"/>
    <col min="798" max="799" width="7.44140625" style="35" customWidth="1"/>
    <col min="800" max="800" width="12.109375" style="35" customWidth="1"/>
    <col min="801" max="1024" width="9.109375" style="35"/>
    <col min="1025" max="1025" width="23.33203125" style="35" customWidth="1"/>
    <col min="1026" max="1028" width="8.33203125" style="35" customWidth="1"/>
    <col min="1029" max="1029" width="11.6640625" style="35" customWidth="1"/>
    <col min="1030" max="1031" width="7.44140625" style="35" customWidth="1"/>
    <col min="1032" max="1032" width="11.88671875" style="35" customWidth="1"/>
    <col min="1033" max="1034" width="7.5546875" style="35" customWidth="1"/>
    <col min="1035" max="1035" width="11.6640625" style="35" customWidth="1"/>
    <col min="1036" max="1037" width="7.6640625" style="35" customWidth="1"/>
    <col min="1038" max="1038" width="11.6640625" style="35" customWidth="1"/>
    <col min="1039" max="1040" width="8.109375" style="35" customWidth="1"/>
    <col min="1041" max="1041" width="11.6640625" style="35" customWidth="1"/>
    <col min="1042" max="1043" width="7.6640625" style="35" customWidth="1"/>
    <col min="1044" max="1044" width="11.5546875" style="35" customWidth="1"/>
    <col min="1045" max="1046" width="7.44140625" style="35" customWidth="1"/>
    <col min="1047" max="1047" width="12.109375" style="35" customWidth="1"/>
    <col min="1048" max="1049" width="7.109375" style="35" customWidth="1"/>
    <col min="1050" max="1050" width="11.5546875" style="35" customWidth="1"/>
    <col min="1051" max="1052" width="7" style="35" customWidth="1"/>
    <col min="1053" max="1053" width="12.109375" style="35" customWidth="1"/>
    <col min="1054" max="1055" width="7.44140625" style="35" customWidth="1"/>
    <col min="1056" max="1056" width="12.109375" style="35" customWidth="1"/>
    <col min="1057" max="1280" width="9.109375" style="35"/>
    <col min="1281" max="1281" width="23.33203125" style="35" customWidth="1"/>
    <col min="1282" max="1284" width="8.33203125" style="35" customWidth="1"/>
    <col min="1285" max="1285" width="11.6640625" style="35" customWidth="1"/>
    <col min="1286" max="1287" width="7.44140625" style="35" customWidth="1"/>
    <col min="1288" max="1288" width="11.88671875" style="35" customWidth="1"/>
    <col min="1289" max="1290" width="7.5546875" style="35" customWidth="1"/>
    <col min="1291" max="1291" width="11.6640625" style="35" customWidth="1"/>
    <col min="1292" max="1293" width="7.6640625" style="35" customWidth="1"/>
    <col min="1294" max="1294" width="11.6640625" style="35" customWidth="1"/>
    <col min="1295" max="1296" width="8.109375" style="35" customWidth="1"/>
    <col min="1297" max="1297" width="11.6640625" style="35" customWidth="1"/>
    <col min="1298" max="1299" width="7.6640625" style="35" customWidth="1"/>
    <col min="1300" max="1300" width="11.5546875" style="35" customWidth="1"/>
    <col min="1301" max="1302" width="7.44140625" style="35" customWidth="1"/>
    <col min="1303" max="1303" width="12.109375" style="35" customWidth="1"/>
    <col min="1304" max="1305" width="7.109375" style="35" customWidth="1"/>
    <col min="1306" max="1306" width="11.5546875" style="35" customWidth="1"/>
    <col min="1307" max="1308" width="7" style="35" customWidth="1"/>
    <col min="1309" max="1309" width="12.109375" style="35" customWidth="1"/>
    <col min="1310" max="1311" width="7.44140625" style="35" customWidth="1"/>
    <col min="1312" max="1312" width="12.109375" style="35" customWidth="1"/>
    <col min="1313" max="1536" width="9.109375" style="35"/>
    <col min="1537" max="1537" width="23.33203125" style="35" customWidth="1"/>
    <col min="1538" max="1540" width="8.33203125" style="35" customWidth="1"/>
    <col min="1541" max="1541" width="11.6640625" style="35" customWidth="1"/>
    <col min="1542" max="1543" width="7.44140625" style="35" customWidth="1"/>
    <col min="1544" max="1544" width="11.88671875" style="35" customWidth="1"/>
    <col min="1545" max="1546" width="7.5546875" style="35" customWidth="1"/>
    <col min="1547" max="1547" width="11.6640625" style="35" customWidth="1"/>
    <col min="1548" max="1549" width="7.6640625" style="35" customWidth="1"/>
    <col min="1550" max="1550" width="11.6640625" style="35" customWidth="1"/>
    <col min="1551" max="1552" width="8.109375" style="35" customWidth="1"/>
    <col min="1553" max="1553" width="11.6640625" style="35" customWidth="1"/>
    <col min="1554" max="1555" width="7.6640625" style="35" customWidth="1"/>
    <col min="1556" max="1556" width="11.5546875" style="35" customWidth="1"/>
    <col min="1557" max="1558" width="7.44140625" style="35" customWidth="1"/>
    <col min="1559" max="1559" width="12.109375" style="35" customWidth="1"/>
    <col min="1560" max="1561" width="7.109375" style="35" customWidth="1"/>
    <col min="1562" max="1562" width="11.5546875" style="35" customWidth="1"/>
    <col min="1563" max="1564" width="7" style="35" customWidth="1"/>
    <col min="1565" max="1565" width="12.109375" style="35" customWidth="1"/>
    <col min="1566" max="1567" width="7.44140625" style="35" customWidth="1"/>
    <col min="1568" max="1568" width="12.109375" style="35" customWidth="1"/>
    <col min="1569" max="1792" width="9.109375" style="35"/>
    <col min="1793" max="1793" width="23.33203125" style="35" customWidth="1"/>
    <col min="1794" max="1796" width="8.33203125" style="35" customWidth="1"/>
    <col min="1797" max="1797" width="11.6640625" style="35" customWidth="1"/>
    <col min="1798" max="1799" width="7.44140625" style="35" customWidth="1"/>
    <col min="1800" max="1800" width="11.88671875" style="35" customWidth="1"/>
    <col min="1801" max="1802" width="7.5546875" style="35" customWidth="1"/>
    <col min="1803" max="1803" width="11.6640625" style="35" customWidth="1"/>
    <col min="1804" max="1805" width="7.6640625" style="35" customWidth="1"/>
    <col min="1806" max="1806" width="11.6640625" style="35" customWidth="1"/>
    <col min="1807" max="1808" width="8.109375" style="35" customWidth="1"/>
    <col min="1809" max="1809" width="11.6640625" style="35" customWidth="1"/>
    <col min="1810" max="1811" width="7.6640625" style="35" customWidth="1"/>
    <col min="1812" max="1812" width="11.5546875" style="35" customWidth="1"/>
    <col min="1813" max="1814" width="7.44140625" style="35" customWidth="1"/>
    <col min="1815" max="1815" width="12.109375" style="35" customWidth="1"/>
    <col min="1816" max="1817" width="7.109375" style="35" customWidth="1"/>
    <col min="1818" max="1818" width="11.5546875" style="35" customWidth="1"/>
    <col min="1819" max="1820" width="7" style="35" customWidth="1"/>
    <col min="1821" max="1821" width="12.109375" style="35" customWidth="1"/>
    <col min="1822" max="1823" width="7.44140625" style="35" customWidth="1"/>
    <col min="1824" max="1824" width="12.109375" style="35" customWidth="1"/>
    <col min="1825" max="2048" width="9.109375" style="35"/>
    <col min="2049" max="2049" width="23.33203125" style="35" customWidth="1"/>
    <col min="2050" max="2052" width="8.33203125" style="35" customWidth="1"/>
    <col min="2053" max="2053" width="11.6640625" style="35" customWidth="1"/>
    <col min="2054" max="2055" width="7.44140625" style="35" customWidth="1"/>
    <col min="2056" max="2056" width="11.88671875" style="35" customWidth="1"/>
    <col min="2057" max="2058" width="7.5546875" style="35" customWidth="1"/>
    <col min="2059" max="2059" width="11.6640625" style="35" customWidth="1"/>
    <col min="2060" max="2061" width="7.6640625" style="35" customWidth="1"/>
    <col min="2062" max="2062" width="11.6640625" style="35" customWidth="1"/>
    <col min="2063" max="2064" width="8.109375" style="35" customWidth="1"/>
    <col min="2065" max="2065" width="11.6640625" style="35" customWidth="1"/>
    <col min="2066" max="2067" width="7.6640625" style="35" customWidth="1"/>
    <col min="2068" max="2068" width="11.5546875" style="35" customWidth="1"/>
    <col min="2069" max="2070" width="7.44140625" style="35" customWidth="1"/>
    <col min="2071" max="2071" width="12.109375" style="35" customWidth="1"/>
    <col min="2072" max="2073" width="7.109375" style="35" customWidth="1"/>
    <col min="2074" max="2074" width="11.5546875" style="35" customWidth="1"/>
    <col min="2075" max="2076" width="7" style="35" customWidth="1"/>
    <col min="2077" max="2077" width="12.109375" style="35" customWidth="1"/>
    <col min="2078" max="2079" width="7.44140625" style="35" customWidth="1"/>
    <col min="2080" max="2080" width="12.109375" style="35" customWidth="1"/>
    <col min="2081" max="2304" width="9.109375" style="35"/>
    <col min="2305" max="2305" width="23.33203125" style="35" customWidth="1"/>
    <col min="2306" max="2308" width="8.33203125" style="35" customWidth="1"/>
    <col min="2309" max="2309" width="11.6640625" style="35" customWidth="1"/>
    <col min="2310" max="2311" width="7.44140625" style="35" customWidth="1"/>
    <col min="2312" max="2312" width="11.88671875" style="35" customWidth="1"/>
    <col min="2313" max="2314" width="7.5546875" style="35" customWidth="1"/>
    <col min="2315" max="2315" width="11.6640625" style="35" customWidth="1"/>
    <col min="2316" max="2317" width="7.6640625" style="35" customWidth="1"/>
    <col min="2318" max="2318" width="11.6640625" style="35" customWidth="1"/>
    <col min="2319" max="2320" width="8.109375" style="35" customWidth="1"/>
    <col min="2321" max="2321" width="11.6640625" style="35" customWidth="1"/>
    <col min="2322" max="2323" width="7.6640625" style="35" customWidth="1"/>
    <col min="2324" max="2324" width="11.5546875" style="35" customWidth="1"/>
    <col min="2325" max="2326" width="7.44140625" style="35" customWidth="1"/>
    <col min="2327" max="2327" width="12.109375" style="35" customWidth="1"/>
    <col min="2328" max="2329" width="7.109375" style="35" customWidth="1"/>
    <col min="2330" max="2330" width="11.5546875" style="35" customWidth="1"/>
    <col min="2331" max="2332" width="7" style="35" customWidth="1"/>
    <col min="2333" max="2333" width="12.109375" style="35" customWidth="1"/>
    <col min="2334" max="2335" width="7.44140625" style="35" customWidth="1"/>
    <col min="2336" max="2336" width="12.109375" style="35" customWidth="1"/>
    <col min="2337" max="2560" width="9.109375" style="35"/>
    <col min="2561" max="2561" width="23.33203125" style="35" customWidth="1"/>
    <col min="2562" max="2564" width="8.33203125" style="35" customWidth="1"/>
    <col min="2565" max="2565" width="11.6640625" style="35" customWidth="1"/>
    <col min="2566" max="2567" width="7.44140625" style="35" customWidth="1"/>
    <col min="2568" max="2568" width="11.88671875" style="35" customWidth="1"/>
    <col min="2569" max="2570" width="7.5546875" style="35" customWidth="1"/>
    <col min="2571" max="2571" width="11.6640625" style="35" customWidth="1"/>
    <col min="2572" max="2573" width="7.6640625" style="35" customWidth="1"/>
    <col min="2574" max="2574" width="11.6640625" style="35" customWidth="1"/>
    <col min="2575" max="2576" width="8.109375" style="35" customWidth="1"/>
    <col min="2577" max="2577" width="11.6640625" style="35" customWidth="1"/>
    <col min="2578" max="2579" width="7.6640625" style="35" customWidth="1"/>
    <col min="2580" max="2580" width="11.5546875" style="35" customWidth="1"/>
    <col min="2581" max="2582" width="7.44140625" style="35" customWidth="1"/>
    <col min="2583" max="2583" width="12.109375" style="35" customWidth="1"/>
    <col min="2584" max="2585" width="7.109375" style="35" customWidth="1"/>
    <col min="2586" max="2586" width="11.5546875" style="35" customWidth="1"/>
    <col min="2587" max="2588" width="7" style="35" customWidth="1"/>
    <col min="2589" max="2589" width="12.109375" style="35" customWidth="1"/>
    <col min="2590" max="2591" width="7.44140625" style="35" customWidth="1"/>
    <col min="2592" max="2592" width="12.109375" style="35" customWidth="1"/>
    <col min="2593" max="2816" width="9.109375" style="35"/>
    <col min="2817" max="2817" width="23.33203125" style="35" customWidth="1"/>
    <col min="2818" max="2820" width="8.33203125" style="35" customWidth="1"/>
    <col min="2821" max="2821" width="11.6640625" style="35" customWidth="1"/>
    <col min="2822" max="2823" width="7.44140625" style="35" customWidth="1"/>
    <col min="2824" max="2824" width="11.88671875" style="35" customWidth="1"/>
    <col min="2825" max="2826" width="7.5546875" style="35" customWidth="1"/>
    <col min="2827" max="2827" width="11.6640625" style="35" customWidth="1"/>
    <col min="2828" max="2829" width="7.6640625" style="35" customWidth="1"/>
    <col min="2830" max="2830" width="11.6640625" style="35" customWidth="1"/>
    <col min="2831" max="2832" width="8.109375" style="35" customWidth="1"/>
    <col min="2833" max="2833" width="11.6640625" style="35" customWidth="1"/>
    <col min="2834" max="2835" width="7.6640625" style="35" customWidth="1"/>
    <col min="2836" max="2836" width="11.5546875" style="35" customWidth="1"/>
    <col min="2837" max="2838" width="7.44140625" style="35" customWidth="1"/>
    <col min="2839" max="2839" width="12.109375" style="35" customWidth="1"/>
    <col min="2840" max="2841" width="7.109375" style="35" customWidth="1"/>
    <col min="2842" max="2842" width="11.5546875" style="35" customWidth="1"/>
    <col min="2843" max="2844" width="7" style="35" customWidth="1"/>
    <col min="2845" max="2845" width="12.109375" style="35" customWidth="1"/>
    <col min="2846" max="2847" width="7.44140625" style="35" customWidth="1"/>
    <col min="2848" max="2848" width="12.109375" style="35" customWidth="1"/>
    <col min="2849" max="3072" width="9.109375" style="35"/>
    <col min="3073" max="3073" width="23.33203125" style="35" customWidth="1"/>
    <col min="3074" max="3076" width="8.33203125" style="35" customWidth="1"/>
    <col min="3077" max="3077" width="11.6640625" style="35" customWidth="1"/>
    <col min="3078" max="3079" width="7.44140625" style="35" customWidth="1"/>
    <col min="3080" max="3080" width="11.88671875" style="35" customWidth="1"/>
    <col min="3081" max="3082" width="7.5546875" style="35" customWidth="1"/>
    <col min="3083" max="3083" width="11.6640625" style="35" customWidth="1"/>
    <col min="3084" max="3085" width="7.6640625" style="35" customWidth="1"/>
    <col min="3086" max="3086" width="11.6640625" style="35" customWidth="1"/>
    <col min="3087" max="3088" width="8.109375" style="35" customWidth="1"/>
    <col min="3089" max="3089" width="11.6640625" style="35" customWidth="1"/>
    <col min="3090" max="3091" width="7.6640625" style="35" customWidth="1"/>
    <col min="3092" max="3092" width="11.5546875" style="35" customWidth="1"/>
    <col min="3093" max="3094" width="7.44140625" style="35" customWidth="1"/>
    <col min="3095" max="3095" width="12.109375" style="35" customWidth="1"/>
    <col min="3096" max="3097" width="7.109375" style="35" customWidth="1"/>
    <col min="3098" max="3098" width="11.5546875" style="35" customWidth="1"/>
    <col min="3099" max="3100" width="7" style="35" customWidth="1"/>
    <col min="3101" max="3101" width="12.109375" style="35" customWidth="1"/>
    <col min="3102" max="3103" width="7.44140625" style="35" customWidth="1"/>
    <col min="3104" max="3104" width="12.109375" style="35" customWidth="1"/>
    <col min="3105" max="3328" width="9.109375" style="35"/>
    <col min="3329" max="3329" width="23.33203125" style="35" customWidth="1"/>
    <col min="3330" max="3332" width="8.33203125" style="35" customWidth="1"/>
    <col min="3333" max="3333" width="11.6640625" style="35" customWidth="1"/>
    <col min="3334" max="3335" width="7.44140625" style="35" customWidth="1"/>
    <col min="3336" max="3336" width="11.88671875" style="35" customWidth="1"/>
    <col min="3337" max="3338" width="7.5546875" style="35" customWidth="1"/>
    <col min="3339" max="3339" width="11.6640625" style="35" customWidth="1"/>
    <col min="3340" max="3341" width="7.6640625" style="35" customWidth="1"/>
    <col min="3342" max="3342" width="11.6640625" style="35" customWidth="1"/>
    <col min="3343" max="3344" width="8.109375" style="35" customWidth="1"/>
    <col min="3345" max="3345" width="11.6640625" style="35" customWidth="1"/>
    <col min="3346" max="3347" width="7.6640625" style="35" customWidth="1"/>
    <col min="3348" max="3348" width="11.5546875" style="35" customWidth="1"/>
    <col min="3349" max="3350" width="7.44140625" style="35" customWidth="1"/>
    <col min="3351" max="3351" width="12.109375" style="35" customWidth="1"/>
    <col min="3352" max="3353" width="7.109375" style="35" customWidth="1"/>
    <col min="3354" max="3354" width="11.5546875" style="35" customWidth="1"/>
    <col min="3355" max="3356" width="7" style="35" customWidth="1"/>
    <col min="3357" max="3357" width="12.109375" style="35" customWidth="1"/>
    <col min="3358" max="3359" width="7.44140625" style="35" customWidth="1"/>
    <col min="3360" max="3360" width="12.109375" style="35" customWidth="1"/>
    <col min="3361" max="3584" width="9.109375" style="35"/>
    <col min="3585" max="3585" width="23.33203125" style="35" customWidth="1"/>
    <col min="3586" max="3588" width="8.33203125" style="35" customWidth="1"/>
    <col min="3589" max="3589" width="11.6640625" style="35" customWidth="1"/>
    <col min="3590" max="3591" width="7.44140625" style="35" customWidth="1"/>
    <col min="3592" max="3592" width="11.88671875" style="35" customWidth="1"/>
    <col min="3593" max="3594" width="7.5546875" style="35" customWidth="1"/>
    <col min="3595" max="3595" width="11.6640625" style="35" customWidth="1"/>
    <col min="3596" max="3597" width="7.6640625" style="35" customWidth="1"/>
    <col min="3598" max="3598" width="11.6640625" style="35" customWidth="1"/>
    <col min="3599" max="3600" width="8.109375" style="35" customWidth="1"/>
    <col min="3601" max="3601" width="11.6640625" style="35" customWidth="1"/>
    <col min="3602" max="3603" width="7.6640625" style="35" customWidth="1"/>
    <col min="3604" max="3604" width="11.5546875" style="35" customWidth="1"/>
    <col min="3605" max="3606" width="7.44140625" style="35" customWidth="1"/>
    <col min="3607" max="3607" width="12.109375" style="35" customWidth="1"/>
    <col min="3608" max="3609" width="7.109375" style="35" customWidth="1"/>
    <col min="3610" max="3610" width="11.5546875" style="35" customWidth="1"/>
    <col min="3611" max="3612" width="7" style="35" customWidth="1"/>
    <col min="3613" max="3613" width="12.109375" style="35" customWidth="1"/>
    <col min="3614" max="3615" width="7.44140625" style="35" customWidth="1"/>
    <col min="3616" max="3616" width="12.109375" style="35" customWidth="1"/>
    <col min="3617" max="3840" width="9.109375" style="35"/>
    <col min="3841" max="3841" width="23.33203125" style="35" customWidth="1"/>
    <col min="3842" max="3844" width="8.33203125" style="35" customWidth="1"/>
    <col min="3845" max="3845" width="11.6640625" style="35" customWidth="1"/>
    <col min="3846" max="3847" width="7.44140625" style="35" customWidth="1"/>
    <col min="3848" max="3848" width="11.88671875" style="35" customWidth="1"/>
    <col min="3849" max="3850" width="7.5546875" style="35" customWidth="1"/>
    <col min="3851" max="3851" width="11.6640625" style="35" customWidth="1"/>
    <col min="3852" max="3853" width="7.6640625" style="35" customWidth="1"/>
    <col min="3854" max="3854" width="11.6640625" style="35" customWidth="1"/>
    <col min="3855" max="3856" width="8.109375" style="35" customWidth="1"/>
    <col min="3857" max="3857" width="11.6640625" style="35" customWidth="1"/>
    <col min="3858" max="3859" width="7.6640625" style="35" customWidth="1"/>
    <col min="3860" max="3860" width="11.5546875" style="35" customWidth="1"/>
    <col min="3861" max="3862" width="7.44140625" style="35" customWidth="1"/>
    <col min="3863" max="3863" width="12.109375" style="35" customWidth="1"/>
    <col min="3864" max="3865" width="7.109375" style="35" customWidth="1"/>
    <col min="3866" max="3866" width="11.5546875" style="35" customWidth="1"/>
    <col min="3867" max="3868" width="7" style="35" customWidth="1"/>
    <col min="3869" max="3869" width="12.109375" style="35" customWidth="1"/>
    <col min="3870" max="3871" width="7.44140625" style="35" customWidth="1"/>
    <col min="3872" max="3872" width="12.109375" style="35" customWidth="1"/>
    <col min="3873" max="4096" width="9.109375" style="35"/>
    <col min="4097" max="4097" width="23.33203125" style="35" customWidth="1"/>
    <col min="4098" max="4100" width="8.33203125" style="35" customWidth="1"/>
    <col min="4101" max="4101" width="11.6640625" style="35" customWidth="1"/>
    <col min="4102" max="4103" width="7.44140625" style="35" customWidth="1"/>
    <col min="4104" max="4104" width="11.88671875" style="35" customWidth="1"/>
    <col min="4105" max="4106" width="7.5546875" style="35" customWidth="1"/>
    <col min="4107" max="4107" width="11.6640625" style="35" customWidth="1"/>
    <col min="4108" max="4109" width="7.6640625" style="35" customWidth="1"/>
    <col min="4110" max="4110" width="11.6640625" style="35" customWidth="1"/>
    <col min="4111" max="4112" width="8.109375" style="35" customWidth="1"/>
    <col min="4113" max="4113" width="11.6640625" style="35" customWidth="1"/>
    <col min="4114" max="4115" width="7.6640625" style="35" customWidth="1"/>
    <col min="4116" max="4116" width="11.5546875" style="35" customWidth="1"/>
    <col min="4117" max="4118" width="7.44140625" style="35" customWidth="1"/>
    <col min="4119" max="4119" width="12.109375" style="35" customWidth="1"/>
    <col min="4120" max="4121" width="7.109375" style="35" customWidth="1"/>
    <col min="4122" max="4122" width="11.5546875" style="35" customWidth="1"/>
    <col min="4123" max="4124" width="7" style="35" customWidth="1"/>
    <col min="4125" max="4125" width="12.109375" style="35" customWidth="1"/>
    <col min="4126" max="4127" width="7.44140625" style="35" customWidth="1"/>
    <col min="4128" max="4128" width="12.109375" style="35" customWidth="1"/>
    <col min="4129" max="4352" width="9.109375" style="35"/>
    <col min="4353" max="4353" width="23.33203125" style="35" customWidth="1"/>
    <col min="4354" max="4356" width="8.33203125" style="35" customWidth="1"/>
    <col min="4357" max="4357" width="11.6640625" style="35" customWidth="1"/>
    <col min="4358" max="4359" width="7.44140625" style="35" customWidth="1"/>
    <col min="4360" max="4360" width="11.88671875" style="35" customWidth="1"/>
    <col min="4361" max="4362" width="7.5546875" style="35" customWidth="1"/>
    <col min="4363" max="4363" width="11.6640625" style="35" customWidth="1"/>
    <col min="4364" max="4365" width="7.6640625" style="35" customWidth="1"/>
    <col min="4366" max="4366" width="11.6640625" style="35" customWidth="1"/>
    <col min="4367" max="4368" width="8.109375" style="35" customWidth="1"/>
    <col min="4369" max="4369" width="11.6640625" style="35" customWidth="1"/>
    <col min="4370" max="4371" width="7.6640625" style="35" customWidth="1"/>
    <col min="4372" max="4372" width="11.5546875" style="35" customWidth="1"/>
    <col min="4373" max="4374" width="7.44140625" style="35" customWidth="1"/>
    <col min="4375" max="4375" width="12.109375" style="35" customWidth="1"/>
    <col min="4376" max="4377" width="7.109375" style="35" customWidth="1"/>
    <col min="4378" max="4378" width="11.5546875" style="35" customWidth="1"/>
    <col min="4379" max="4380" width="7" style="35" customWidth="1"/>
    <col min="4381" max="4381" width="12.109375" style="35" customWidth="1"/>
    <col min="4382" max="4383" width="7.44140625" style="35" customWidth="1"/>
    <col min="4384" max="4384" width="12.109375" style="35" customWidth="1"/>
    <col min="4385" max="4608" width="9.109375" style="35"/>
    <col min="4609" max="4609" width="23.33203125" style="35" customWidth="1"/>
    <col min="4610" max="4612" width="8.33203125" style="35" customWidth="1"/>
    <col min="4613" max="4613" width="11.6640625" style="35" customWidth="1"/>
    <col min="4614" max="4615" width="7.44140625" style="35" customWidth="1"/>
    <col min="4616" max="4616" width="11.88671875" style="35" customWidth="1"/>
    <col min="4617" max="4618" width="7.5546875" style="35" customWidth="1"/>
    <col min="4619" max="4619" width="11.6640625" style="35" customWidth="1"/>
    <col min="4620" max="4621" width="7.6640625" style="35" customWidth="1"/>
    <col min="4622" max="4622" width="11.6640625" style="35" customWidth="1"/>
    <col min="4623" max="4624" width="8.109375" style="35" customWidth="1"/>
    <col min="4625" max="4625" width="11.6640625" style="35" customWidth="1"/>
    <col min="4626" max="4627" width="7.6640625" style="35" customWidth="1"/>
    <col min="4628" max="4628" width="11.5546875" style="35" customWidth="1"/>
    <col min="4629" max="4630" width="7.44140625" style="35" customWidth="1"/>
    <col min="4631" max="4631" width="12.109375" style="35" customWidth="1"/>
    <col min="4632" max="4633" width="7.109375" style="35" customWidth="1"/>
    <col min="4634" max="4634" width="11.5546875" style="35" customWidth="1"/>
    <col min="4635" max="4636" width="7" style="35" customWidth="1"/>
    <col min="4637" max="4637" width="12.109375" style="35" customWidth="1"/>
    <col min="4638" max="4639" width="7.44140625" style="35" customWidth="1"/>
    <col min="4640" max="4640" width="12.109375" style="35" customWidth="1"/>
    <col min="4641" max="4864" width="9.109375" style="35"/>
    <col min="4865" max="4865" width="23.33203125" style="35" customWidth="1"/>
    <col min="4866" max="4868" width="8.33203125" style="35" customWidth="1"/>
    <col min="4869" max="4869" width="11.6640625" style="35" customWidth="1"/>
    <col min="4870" max="4871" width="7.44140625" style="35" customWidth="1"/>
    <col min="4872" max="4872" width="11.88671875" style="35" customWidth="1"/>
    <col min="4873" max="4874" width="7.5546875" style="35" customWidth="1"/>
    <col min="4875" max="4875" width="11.6640625" style="35" customWidth="1"/>
    <col min="4876" max="4877" width="7.6640625" style="35" customWidth="1"/>
    <col min="4878" max="4878" width="11.6640625" style="35" customWidth="1"/>
    <col min="4879" max="4880" width="8.109375" style="35" customWidth="1"/>
    <col min="4881" max="4881" width="11.6640625" style="35" customWidth="1"/>
    <col min="4882" max="4883" width="7.6640625" style="35" customWidth="1"/>
    <col min="4884" max="4884" width="11.5546875" style="35" customWidth="1"/>
    <col min="4885" max="4886" width="7.44140625" style="35" customWidth="1"/>
    <col min="4887" max="4887" width="12.109375" style="35" customWidth="1"/>
    <col min="4888" max="4889" width="7.109375" style="35" customWidth="1"/>
    <col min="4890" max="4890" width="11.5546875" style="35" customWidth="1"/>
    <col min="4891" max="4892" width="7" style="35" customWidth="1"/>
    <col min="4893" max="4893" width="12.109375" style="35" customWidth="1"/>
    <col min="4894" max="4895" width="7.44140625" style="35" customWidth="1"/>
    <col min="4896" max="4896" width="12.109375" style="35" customWidth="1"/>
    <col min="4897" max="5120" width="9.109375" style="35"/>
    <col min="5121" max="5121" width="23.33203125" style="35" customWidth="1"/>
    <col min="5122" max="5124" width="8.33203125" style="35" customWidth="1"/>
    <col min="5125" max="5125" width="11.6640625" style="35" customWidth="1"/>
    <col min="5126" max="5127" width="7.44140625" style="35" customWidth="1"/>
    <col min="5128" max="5128" width="11.88671875" style="35" customWidth="1"/>
    <col min="5129" max="5130" width="7.5546875" style="35" customWidth="1"/>
    <col min="5131" max="5131" width="11.6640625" style="35" customWidth="1"/>
    <col min="5132" max="5133" width="7.6640625" style="35" customWidth="1"/>
    <col min="5134" max="5134" width="11.6640625" style="35" customWidth="1"/>
    <col min="5135" max="5136" width="8.109375" style="35" customWidth="1"/>
    <col min="5137" max="5137" width="11.6640625" style="35" customWidth="1"/>
    <col min="5138" max="5139" width="7.6640625" style="35" customWidth="1"/>
    <col min="5140" max="5140" width="11.5546875" style="35" customWidth="1"/>
    <col min="5141" max="5142" width="7.44140625" style="35" customWidth="1"/>
    <col min="5143" max="5143" width="12.109375" style="35" customWidth="1"/>
    <col min="5144" max="5145" width="7.109375" style="35" customWidth="1"/>
    <col min="5146" max="5146" width="11.5546875" style="35" customWidth="1"/>
    <col min="5147" max="5148" width="7" style="35" customWidth="1"/>
    <col min="5149" max="5149" width="12.109375" style="35" customWidth="1"/>
    <col min="5150" max="5151" width="7.44140625" style="35" customWidth="1"/>
    <col min="5152" max="5152" width="12.109375" style="35" customWidth="1"/>
    <col min="5153" max="5376" width="9.109375" style="35"/>
    <col min="5377" max="5377" width="23.33203125" style="35" customWidth="1"/>
    <col min="5378" max="5380" width="8.33203125" style="35" customWidth="1"/>
    <col min="5381" max="5381" width="11.6640625" style="35" customWidth="1"/>
    <col min="5382" max="5383" width="7.44140625" style="35" customWidth="1"/>
    <col min="5384" max="5384" width="11.88671875" style="35" customWidth="1"/>
    <col min="5385" max="5386" width="7.5546875" style="35" customWidth="1"/>
    <col min="5387" max="5387" width="11.6640625" style="35" customWidth="1"/>
    <col min="5388" max="5389" width="7.6640625" style="35" customWidth="1"/>
    <col min="5390" max="5390" width="11.6640625" style="35" customWidth="1"/>
    <col min="5391" max="5392" width="8.109375" style="35" customWidth="1"/>
    <col min="5393" max="5393" width="11.6640625" style="35" customWidth="1"/>
    <col min="5394" max="5395" width="7.6640625" style="35" customWidth="1"/>
    <col min="5396" max="5396" width="11.5546875" style="35" customWidth="1"/>
    <col min="5397" max="5398" width="7.44140625" style="35" customWidth="1"/>
    <col min="5399" max="5399" width="12.109375" style="35" customWidth="1"/>
    <col min="5400" max="5401" width="7.109375" style="35" customWidth="1"/>
    <col min="5402" max="5402" width="11.5546875" style="35" customWidth="1"/>
    <col min="5403" max="5404" width="7" style="35" customWidth="1"/>
    <col min="5405" max="5405" width="12.109375" style="35" customWidth="1"/>
    <col min="5406" max="5407" width="7.44140625" style="35" customWidth="1"/>
    <col min="5408" max="5408" width="12.109375" style="35" customWidth="1"/>
    <col min="5409" max="5632" width="9.109375" style="35"/>
    <col min="5633" max="5633" width="23.33203125" style="35" customWidth="1"/>
    <col min="5634" max="5636" width="8.33203125" style="35" customWidth="1"/>
    <col min="5637" max="5637" width="11.6640625" style="35" customWidth="1"/>
    <col min="5638" max="5639" width="7.44140625" style="35" customWidth="1"/>
    <col min="5640" max="5640" width="11.88671875" style="35" customWidth="1"/>
    <col min="5641" max="5642" width="7.5546875" style="35" customWidth="1"/>
    <col min="5643" max="5643" width="11.6640625" style="35" customWidth="1"/>
    <col min="5644" max="5645" width="7.6640625" style="35" customWidth="1"/>
    <col min="5646" max="5646" width="11.6640625" style="35" customWidth="1"/>
    <col min="5647" max="5648" width="8.109375" style="35" customWidth="1"/>
    <col min="5649" max="5649" width="11.6640625" style="35" customWidth="1"/>
    <col min="5650" max="5651" width="7.6640625" style="35" customWidth="1"/>
    <col min="5652" max="5652" width="11.5546875" style="35" customWidth="1"/>
    <col min="5653" max="5654" width="7.44140625" style="35" customWidth="1"/>
    <col min="5655" max="5655" width="12.109375" style="35" customWidth="1"/>
    <col min="5656" max="5657" width="7.109375" style="35" customWidth="1"/>
    <col min="5658" max="5658" width="11.5546875" style="35" customWidth="1"/>
    <col min="5659" max="5660" width="7" style="35" customWidth="1"/>
    <col min="5661" max="5661" width="12.109375" style="35" customWidth="1"/>
    <col min="5662" max="5663" width="7.44140625" style="35" customWidth="1"/>
    <col min="5664" max="5664" width="12.109375" style="35" customWidth="1"/>
    <col min="5665" max="5888" width="9.109375" style="35"/>
    <col min="5889" max="5889" width="23.33203125" style="35" customWidth="1"/>
    <col min="5890" max="5892" width="8.33203125" style="35" customWidth="1"/>
    <col min="5893" max="5893" width="11.6640625" style="35" customWidth="1"/>
    <col min="5894" max="5895" width="7.44140625" style="35" customWidth="1"/>
    <col min="5896" max="5896" width="11.88671875" style="35" customWidth="1"/>
    <col min="5897" max="5898" width="7.5546875" style="35" customWidth="1"/>
    <col min="5899" max="5899" width="11.6640625" style="35" customWidth="1"/>
    <col min="5900" max="5901" width="7.6640625" style="35" customWidth="1"/>
    <col min="5902" max="5902" width="11.6640625" style="35" customWidth="1"/>
    <col min="5903" max="5904" width="8.109375" style="35" customWidth="1"/>
    <col min="5905" max="5905" width="11.6640625" style="35" customWidth="1"/>
    <col min="5906" max="5907" width="7.6640625" style="35" customWidth="1"/>
    <col min="5908" max="5908" width="11.5546875" style="35" customWidth="1"/>
    <col min="5909" max="5910" width="7.44140625" style="35" customWidth="1"/>
    <col min="5911" max="5911" width="12.109375" style="35" customWidth="1"/>
    <col min="5912" max="5913" width="7.109375" style="35" customWidth="1"/>
    <col min="5914" max="5914" width="11.5546875" style="35" customWidth="1"/>
    <col min="5915" max="5916" width="7" style="35" customWidth="1"/>
    <col min="5917" max="5917" width="12.109375" style="35" customWidth="1"/>
    <col min="5918" max="5919" width="7.44140625" style="35" customWidth="1"/>
    <col min="5920" max="5920" width="12.109375" style="35" customWidth="1"/>
    <col min="5921" max="6144" width="9.109375" style="35"/>
    <col min="6145" max="6145" width="23.33203125" style="35" customWidth="1"/>
    <col min="6146" max="6148" width="8.33203125" style="35" customWidth="1"/>
    <col min="6149" max="6149" width="11.6640625" style="35" customWidth="1"/>
    <col min="6150" max="6151" width="7.44140625" style="35" customWidth="1"/>
    <col min="6152" max="6152" width="11.88671875" style="35" customWidth="1"/>
    <col min="6153" max="6154" width="7.5546875" style="35" customWidth="1"/>
    <col min="6155" max="6155" width="11.6640625" style="35" customWidth="1"/>
    <col min="6156" max="6157" width="7.6640625" style="35" customWidth="1"/>
    <col min="6158" max="6158" width="11.6640625" style="35" customWidth="1"/>
    <col min="6159" max="6160" width="8.109375" style="35" customWidth="1"/>
    <col min="6161" max="6161" width="11.6640625" style="35" customWidth="1"/>
    <col min="6162" max="6163" width="7.6640625" style="35" customWidth="1"/>
    <col min="6164" max="6164" width="11.5546875" style="35" customWidth="1"/>
    <col min="6165" max="6166" width="7.44140625" style="35" customWidth="1"/>
    <col min="6167" max="6167" width="12.109375" style="35" customWidth="1"/>
    <col min="6168" max="6169" width="7.109375" style="35" customWidth="1"/>
    <col min="6170" max="6170" width="11.5546875" style="35" customWidth="1"/>
    <col min="6171" max="6172" width="7" style="35" customWidth="1"/>
    <col min="6173" max="6173" width="12.109375" style="35" customWidth="1"/>
    <col min="6174" max="6175" width="7.44140625" style="35" customWidth="1"/>
    <col min="6176" max="6176" width="12.109375" style="35" customWidth="1"/>
    <col min="6177" max="6400" width="9.109375" style="35"/>
    <col min="6401" max="6401" width="23.33203125" style="35" customWidth="1"/>
    <col min="6402" max="6404" width="8.33203125" style="35" customWidth="1"/>
    <col min="6405" max="6405" width="11.6640625" style="35" customWidth="1"/>
    <col min="6406" max="6407" width="7.44140625" style="35" customWidth="1"/>
    <col min="6408" max="6408" width="11.88671875" style="35" customWidth="1"/>
    <col min="6409" max="6410" width="7.5546875" style="35" customWidth="1"/>
    <col min="6411" max="6411" width="11.6640625" style="35" customWidth="1"/>
    <col min="6412" max="6413" width="7.6640625" style="35" customWidth="1"/>
    <col min="6414" max="6414" width="11.6640625" style="35" customWidth="1"/>
    <col min="6415" max="6416" width="8.109375" style="35" customWidth="1"/>
    <col min="6417" max="6417" width="11.6640625" style="35" customWidth="1"/>
    <col min="6418" max="6419" width="7.6640625" style="35" customWidth="1"/>
    <col min="6420" max="6420" width="11.5546875" style="35" customWidth="1"/>
    <col min="6421" max="6422" width="7.44140625" style="35" customWidth="1"/>
    <col min="6423" max="6423" width="12.109375" style="35" customWidth="1"/>
    <col min="6424" max="6425" width="7.109375" style="35" customWidth="1"/>
    <col min="6426" max="6426" width="11.5546875" style="35" customWidth="1"/>
    <col min="6427" max="6428" width="7" style="35" customWidth="1"/>
    <col min="6429" max="6429" width="12.109375" style="35" customWidth="1"/>
    <col min="6430" max="6431" width="7.44140625" style="35" customWidth="1"/>
    <col min="6432" max="6432" width="12.109375" style="35" customWidth="1"/>
    <col min="6433" max="6656" width="9.109375" style="35"/>
    <col min="6657" max="6657" width="23.33203125" style="35" customWidth="1"/>
    <col min="6658" max="6660" width="8.33203125" style="35" customWidth="1"/>
    <col min="6661" max="6661" width="11.6640625" style="35" customWidth="1"/>
    <col min="6662" max="6663" width="7.44140625" style="35" customWidth="1"/>
    <col min="6664" max="6664" width="11.88671875" style="35" customWidth="1"/>
    <col min="6665" max="6666" width="7.5546875" style="35" customWidth="1"/>
    <col min="6667" max="6667" width="11.6640625" style="35" customWidth="1"/>
    <col min="6668" max="6669" width="7.6640625" style="35" customWidth="1"/>
    <col min="6670" max="6670" width="11.6640625" style="35" customWidth="1"/>
    <col min="6671" max="6672" width="8.109375" style="35" customWidth="1"/>
    <col min="6673" max="6673" width="11.6640625" style="35" customWidth="1"/>
    <col min="6674" max="6675" width="7.6640625" style="35" customWidth="1"/>
    <col min="6676" max="6676" width="11.5546875" style="35" customWidth="1"/>
    <col min="6677" max="6678" width="7.44140625" style="35" customWidth="1"/>
    <col min="6679" max="6679" width="12.109375" style="35" customWidth="1"/>
    <col min="6680" max="6681" width="7.109375" style="35" customWidth="1"/>
    <col min="6682" max="6682" width="11.5546875" style="35" customWidth="1"/>
    <col min="6683" max="6684" width="7" style="35" customWidth="1"/>
    <col min="6685" max="6685" width="12.109375" style="35" customWidth="1"/>
    <col min="6686" max="6687" width="7.44140625" style="35" customWidth="1"/>
    <col min="6688" max="6688" width="12.109375" style="35" customWidth="1"/>
    <col min="6689" max="6912" width="9.109375" style="35"/>
    <col min="6913" max="6913" width="23.33203125" style="35" customWidth="1"/>
    <col min="6914" max="6916" width="8.33203125" style="35" customWidth="1"/>
    <col min="6917" max="6917" width="11.6640625" style="35" customWidth="1"/>
    <col min="6918" max="6919" width="7.44140625" style="35" customWidth="1"/>
    <col min="6920" max="6920" width="11.88671875" style="35" customWidth="1"/>
    <col min="6921" max="6922" width="7.5546875" style="35" customWidth="1"/>
    <col min="6923" max="6923" width="11.6640625" style="35" customWidth="1"/>
    <col min="6924" max="6925" width="7.6640625" style="35" customWidth="1"/>
    <col min="6926" max="6926" width="11.6640625" style="35" customWidth="1"/>
    <col min="6927" max="6928" width="8.109375" style="35" customWidth="1"/>
    <col min="6929" max="6929" width="11.6640625" style="35" customWidth="1"/>
    <col min="6930" max="6931" width="7.6640625" style="35" customWidth="1"/>
    <col min="6932" max="6932" width="11.5546875" style="35" customWidth="1"/>
    <col min="6933" max="6934" width="7.44140625" style="35" customWidth="1"/>
    <col min="6935" max="6935" width="12.109375" style="35" customWidth="1"/>
    <col min="6936" max="6937" width="7.109375" style="35" customWidth="1"/>
    <col min="6938" max="6938" width="11.5546875" style="35" customWidth="1"/>
    <col min="6939" max="6940" width="7" style="35" customWidth="1"/>
    <col min="6941" max="6941" width="12.109375" style="35" customWidth="1"/>
    <col min="6942" max="6943" width="7.44140625" style="35" customWidth="1"/>
    <col min="6944" max="6944" width="12.109375" style="35" customWidth="1"/>
    <col min="6945" max="7168" width="9.109375" style="35"/>
    <col min="7169" max="7169" width="23.33203125" style="35" customWidth="1"/>
    <col min="7170" max="7172" width="8.33203125" style="35" customWidth="1"/>
    <col min="7173" max="7173" width="11.6640625" style="35" customWidth="1"/>
    <col min="7174" max="7175" width="7.44140625" style="35" customWidth="1"/>
    <col min="7176" max="7176" width="11.88671875" style="35" customWidth="1"/>
    <col min="7177" max="7178" width="7.5546875" style="35" customWidth="1"/>
    <col min="7179" max="7179" width="11.6640625" style="35" customWidth="1"/>
    <col min="7180" max="7181" width="7.6640625" style="35" customWidth="1"/>
    <col min="7182" max="7182" width="11.6640625" style="35" customWidth="1"/>
    <col min="7183" max="7184" width="8.109375" style="35" customWidth="1"/>
    <col min="7185" max="7185" width="11.6640625" style="35" customWidth="1"/>
    <col min="7186" max="7187" width="7.6640625" style="35" customWidth="1"/>
    <col min="7188" max="7188" width="11.5546875" style="35" customWidth="1"/>
    <col min="7189" max="7190" width="7.44140625" style="35" customWidth="1"/>
    <col min="7191" max="7191" width="12.109375" style="35" customWidth="1"/>
    <col min="7192" max="7193" width="7.109375" style="35" customWidth="1"/>
    <col min="7194" max="7194" width="11.5546875" style="35" customWidth="1"/>
    <col min="7195" max="7196" width="7" style="35" customWidth="1"/>
    <col min="7197" max="7197" width="12.109375" style="35" customWidth="1"/>
    <col min="7198" max="7199" width="7.44140625" style="35" customWidth="1"/>
    <col min="7200" max="7200" width="12.109375" style="35" customWidth="1"/>
    <col min="7201" max="7424" width="9.109375" style="35"/>
    <col min="7425" max="7425" width="23.33203125" style="35" customWidth="1"/>
    <col min="7426" max="7428" width="8.33203125" style="35" customWidth="1"/>
    <col min="7429" max="7429" width="11.6640625" style="35" customWidth="1"/>
    <col min="7430" max="7431" width="7.44140625" style="35" customWidth="1"/>
    <col min="7432" max="7432" width="11.88671875" style="35" customWidth="1"/>
    <col min="7433" max="7434" width="7.5546875" style="35" customWidth="1"/>
    <col min="7435" max="7435" width="11.6640625" style="35" customWidth="1"/>
    <col min="7436" max="7437" width="7.6640625" style="35" customWidth="1"/>
    <col min="7438" max="7438" width="11.6640625" style="35" customWidth="1"/>
    <col min="7439" max="7440" width="8.109375" style="35" customWidth="1"/>
    <col min="7441" max="7441" width="11.6640625" style="35" customWidth="1"/>
    <col min="7442" max="7443" width="7.6640625" style="35" customWidth="1"/>
    <col min="7444" max="7444" width="11.5546875" style="35" customWidth="1"/>
    <col min="7445" max="7446" width="7.44140625" style="35" customWidth="1"/>
    <col min="7447" max="7447" width="12.109375" style="35" customWidth="1"/>
    <col min="7448" max="7449" width="7.109375" style="35" customWidth="1"/>
    <col min="7450" max="7450" width="11.5546875" style="35" customWidth="1"/>
    <col min="7451" max="7452" width="7" style="35" customWidth="1"/>
    <col min="7453" max="7453" width="12.109375" style="35" customWidth="1"/>
    <col min="7454" max="7455" width="7.44140625" style="35" customWidth="1"/>
    <col min="7456" max="7456" width="12.109375" style="35" customWidth="1"/>
    <col min="7457" max="7680" width="9.109375" style="35"/>
    <col min="7681" max="7681" width="23.33203125" style="35" customWidth="1"/>
    <col min="7682" max="7684" width="8.33203125" style="35" customWidth="1"/>
    <col min="7685" max="7685" width="11.6640625" style="35" customWidth="1"/>
    <col min="7686" max="7687" width="7.44140625" style="35" customWidth="1"/>
    <col min="7688" max="7688" width="11.88671875" style="35" customWidth="1"/>
    <col min="7689" max="7690" width="7.5546875" style="35" customWidth="1"/>
    <col min="7691" max="7691" width="11.6640625" style="35" customWidth="1"/>
    <col min="7692" max="7693" width="7.6640625" style="35" customWidth="1"/>
    <col min="7694" max="7694" width="11.6640625" style="35" customWidth="1"/>
    <col min="7695" max="7696" width="8.109375" style="35" customWidth="1"/>
    <col min="7697" max="7697" width="11.6640625" style="35" customWidth="1"/>
    <col min="7698" max="7699" width="7.6640625" style="35" customWidth="1"/>
    <col min="7700" max="7700" width="11.5546875" style="35" customWidth="1"/>
    <col min="7701" max="7702" width="7.44140625" style="35" customWidth="1"/>
    <col min="7703" max="7703" width="12.109375" style="35" customWidth="1"/>
    <col min="7704" max="7705" width="7.109375" style="35" customWidth="1"/>
    <col min="7706" max="7706" width="11.5546875" style="35" customWidth="1"/>
    <col min="7707" max="7708" width="7" style="35" customWidth="1"/>
    <col min="7709" max="7709" width="12.109375" style="35" customWidth="1"/>
    <col min="7710" max="7711" width="7.44140625" style="35" customWidth="1"/>
    <col min="7712" max="7712" width="12.109375" style="35" customWidth="1"/>
    <col min="7713" max="7936" width="9.109375" style="35"/>
    <col min="7937" max="7937" width="23.33203125" style="35" customWidth="1"/>
    <col min="7938" max="7940" width="8.33203125" style="35" customWidth="1"/>
    <col min="7941" max="7941" width="11.6640625" style="35" customWidth="1"/>
    <col min="7942" max="7943" width="7.44140625" style="35" customWidth="1"/>
    <col min="7944" max="7944" width="11.88671875" style="35" customWidth="1"/>
    <col min="7945" max="7946" width="7.5546875" style="35" customWidth="1"/>
    <col min="7947" max="7947" width="11.6640625" style="35" customWidth="1"/>
    <col min="7948" max="7949" width="7.6640625" style="35" customWidth="1"/>
    <col min="7950" max="7950" width="11.6640625" style="35" customWidth="1"/>
    <col min="7951" max="7952" width="8.109375" style="35" customWidth="1"/>
    <col min="7953" max="7953" width="11.6640625" style="35" customWidth="1"/>
    <col min="7954" max="7955" width="7.6640625" style="35" customWidth="1"/>
    <col min="7956" max="7956" width="11.5546875" style="35" customWidth="1"/>
    <col min="7957" max="7958" width="7.44140625" style="35" customWidth="1"/>
    <col min="7959" max="7959" width="12.109375" style="35" customWidth="1"/>
    <col min="7960" max="7961" width="7.109375" style="35" customWidth="1"/>
    <col min="7962" max="7962" width="11.5546875" style="35" customWidth="1"/>
    <col min="7963" max="7964" width="7" style="35" customWidth="1"/>
    <col min="7965" max="7965" width="12.109375" style="35" customWidth="1"/>
    <col min="7966" max="7967" width="7.44140625" style="35" customWidth="1"/>
    <col min="7968" max="7968" width="12.109375" style="35" customWidth="1"/>
    <col min="7969" max="8192" width="9.109375" style="35"/>
    <col min="8193" max="8193" width="23.33203125" style="35" customWidth="1"/>
    <col min="8194" max="8196" width="8.33203125" style="35" customWidth="1"/>
    <col min="8197" max="8197" width="11.6640625" style="35" customWidth="1"/>
    <col min="8198" max="8199" width="7.44140625" style="35" customWidth="1"/>
    <col min="8200" max="8200" width="11.88671875" style="35" customWidth="1"/>
    <col min="8201" max="8202" width="7.5546875" style="35" customWidth="1"/>
    <col min="8203" max="8203" width="11.6640625" style="35" customWidth="1"/>
    <col min="8204" max="8205" width="7.6640625" style="35" customWidth="1"/>
    <col min="8206" max="8206" width="11.6640625" style="35" customWidth="1"/>
    <col min="8207" max="8208" width="8.109375" style="35" customWidth="1"/>
    <col min="8209" max="8209" width="11.6640625" style="35" customWidth="1"/>
    <col min="8210" max="8211" width="7.6640625" style="35" customWidth="1"/>
    <col min="8212" max="8212" width="11.5546875" style="35" customWidth="1"/>
    <col min="8213" max="8214" width="7.44140625" style="35" customWidth="1"/>
    <col min="8215" max="8215" width="12.109375" style="35" customWidth="1"/>
    <col min="8216" max="8217" width="7.109375" style="35" customWidth="1"/>
    <col min="8218" max="8218" width="11.5546875" style="35" customWidth="1"/>
    <col min="8219" max="8220" width="7" style="35" customWidth="1"/>
    <col min="8221" max="8221" width="12.109375" style="35" customWidth="1"/>
    <col min="8222" max="8223" width="7.44140625" style="35" customWidth="1"/>
    <col min="8224" max="8224" width="12.109375" style="35" customWidth="1"/>
    <col min="8225" max="8448" width="9.109375" style="35"/>
    <col min="8449" max="8449" width="23.33203125" style="35" customWidth="1"/>
    <col min="8450" max="8452" width="8.33203125" style="35" customWidth="1"/>
    <col min="8453" max="8453" width="11.6640625" style="35" customWidth="1"/>
    <col min="8454" max="8455" width="7.44140625" style="35" customWidth="1"/>
    <col min="8456" max="8456" width="11.88671875" style="35" customWidth="1"/>
    <col min="8457" max="8458" width="7.5546875" style="35" customWidth="1"/>
    <col min="8459" max="8459" width="11.6640625" style="35" customWidth="1"/>
    <col min="8460" max="8461" width="7.6640625" style="35" customWidth="1"/>
    <col min="8462" max="8462" width="11.6640625" style="35" customWidth="1"/>
    <col min="8463" max="8464" width="8.109375" style="35" customWidth="1"/>
    <col min="8465" max="8465" width="11.6640625" style="35" customWidth="1"/>
    <col min="8466" max="8467" width="7.6640625" style="35" customWidth="1"/>
    <col min="8468" max="8468" width="11.5546875" style="35" customWidth="1"/>
    <col min="8469" max="8470" width="7.44140625" style="35" customWidth="1"/>
    <col min="8471" max="8471" width="12.109375" style="35" customWidth="1"/>
    <col min="8472" max="8473" width="7.109375" style="35" customWidth="1"/>
    <col min="8474" max="8474" width="11.5546875" style="35" customWidth="1"/>
    <col min="8475" max="8476" width="7" style="35" customWidth="1"/>
    <col min="8477" max="8477" width="12.109375" style="35" customWidth="1"/>
    <col min="8478" max="8479" width="7.44140625" style="35" customWidth="1"/>
    <col min="8480" max="8480" width="12.109375" style="35" customWidth="1"/>
    <col min="8481" max="8704" width="9.109375" style="35"/>
    <col min="8705" max="8705" width="23.33203125" style="35" customWidth="1"/>
    <col min="8706" max="8708" width="8.33203125" style="35" customWidth="1"/>
    <col min="8709" max="8709" width="11.6640625" style="35" customWidth="1"/>
    <col min="8710" max="8711" width="7.44140625" style="35" customWidth="1"/>
    <col min="8712" max="8712" width="11.88671875" style="35" customWidth="1"/>
    <col min="8713" max="8714" width="7.5546875" style="35" customWidth="1"/>
    <col min="8715" max="8715" width="11.6640625" style="35" customWidth="1"/>
    <col min="8716" max="8717" width="7.6640625" style="35" customWidth="1"/>
    <col min="8718" max="8718" width="11.6640625" style="35" customWidth="1"/>
    <col min="8719" max="8720" width="8.109375" style="35" customWidth="1"/>
    <col min="8721" max="8721" width="11.6640625" style="35" customWidth="1"/>
    <col min="8722" max="8723" width="7.6640625" style="35" customWidth="1"/>
    <col min="8724" max="8724" width="11.5546875" style="35" customWidth="1"/>
    <col min="8725" max="8726" width="7.44140625" style="35" customWidth="1"/>
    <col min="8727" max="8727" width="12.109375" style="35" customWidth="1"/>
    <col min="8728" max="8729" width="7.109375" style="35" customWidth="1"/>
    <col min="8730" max="8730" width="11.5546875" style="35" customWidth="1"/>
    <col min="8731" max="8732" width="7" style="35" customWidth="1"/>
    <col min="8733" max="8733" width="12.109375" style="35" customWidth="1"/>
    <col min="8734" max="8735" width="7.44140625" style="35" customWidth="1"/>
    <col min="8736" max="8736" width="12.109375" style="35" customWidth="1"/>
    <col min="8737" max="8960" width="9.109375" style="35"/>
    <col min="8961" max="8961" width="23.33203125" style="35" customWidth="1"/>
    <col min="8962" max="8964" width="8.33203125" style="35" customWidth="1"/>
    <col min="8965" max="8965" width="11.6640625" style="35" customWidth="1"/>
    <col min="8966" max="8967" width="7.44140625" style="35" customWidth="1"/>
    <col min="8968" max="8968" width="11.88671875" style="35" customWidth="1"/>
    <col min="8969" max="8970" width="7.5546875" style="35" customWidth="1"/>
    <col min="8971" max="8971" width="11.6640625" style="35" customWidth="1"/>
    <col min="8972" max="8973" width="7.6640625" style="35" customWidth="1"/>
    <col min="8974" max="8974" width="11.6640625" style="35" customWidth="1"/>
    <col min="8975" max="8976" width="8.109375" style="35" customWidth="1"/>
    <col min="8977" max="8977" width="11.6640625" style="35" customWidth="1"/>
    <col min="8978" max="8979" width="7.6640625" style="35" customWidth="1"/>
    <col min="8980" max="8980" width="11.5546875" style="35" customWidth="1"/>
    <col min="8981" max="8982" width="7.44140625" style="35" customWidth="1"/>
    <col min="8983" max="8983" width="12.109375" style="35" customWidth="1"/>
    <col min="8984" max="8985" width="7.109375" style="35" customWidth="1"/>
    <col min="8986" max="8986" width="11.5546875" style="35" customWidth="1"/>
    <col min="8987" max="8988" width="7" style="35" customWidth="1"/>
    <col min="8989" max="8989" width="12.109375" style="35" customWidth="1"/>
    <col min="8990" max="8991" width="7.44140625" style="35" customWidth="1"/>
    <col min="8992" max="8992" width="12.109375" style="35" customWidth="1"/>
    <col min="8993" max="9216" width="9.109375" style="35"/>
    <col min="9217" max="9217" width="23.33203125" style="35" customWidth="1"/>
    <col min="9218" max="9220" width="8.33203125" style="35" customWidth="1"/>
    <col min="9221" max="9221" width="11.6640625" style="35" customWidth="1"/>
    <col min="9222" max="9223" width="7.44140625" style="35" customWidth="1"/>
    <col min="9224" max="9224" width="11.88671875" style="35" customWidth="1"/>
    <col min="9225" max="9226" width="7.5546875" style="35" customWidth="1"/>
    <col min="9227" max="9227" width="11.6640625" style="35" customWidth="1"/>
    <col min="9228" max="9229" width="7.6640625" style="35" customWidth="1"/>
    <col min="9230" max="9230" width="11.6640625" style="35" customWidth="1"/>
    <col min="9231" max="9232" width="8.109375" style="35" customWidth="1"/>
    <col min="9233" max="9233" width="11.6640625" style="35" customWidth="1"/>
    <col min="9234" max="9235" width="7.6640625" style="35" customWidth="1"/>
    <col min="9236" max="9236" width="11.5546875" style="35" customWidth="1"/>
    <col min="9237" max="9238" width="7.44140625" style="35" customWidth="1"/>
    <col min="9239" max="9239" width="12.109375" style="35" customWidth="1"/>
    <col min="9240" max="9241" width="7.109375" style="35" customWidth="1"/>
    <col min="9242" max="9242" width="11.5546875" style="35" customWidth="1"/>
    <col min="9243" max="9244" width="7" style="35" customWidth="1"/>
    <col min="9245" max="9245" width="12.109375" style="35" customWidth="1"/>
    <col min="9246" max="9247" width="7.44140625" style="35" customWidth="1"/>
    <col min="9248" max="9248" width="12.109375" style="35" customWidth="1"/>
    <col min="9249" max="9472" width="9.109375" style="35"/>
    <col min="9473" max="9473" width="23.33203125" style="35" customWidth="1"/>
    <col min="9474" max="9476" width="8.33203125" style="35" customWidth="1"/>
    <col min="9477" max="9477" width="11.6640625" style="35" customWidth="1"/>
    <col min="9478" max="9479" width="7.44140625" style="35" customWidth="1"/>
    <col min="9480" max="9480" width="11.88671875" style="35" customWidth="1"/>
    <col min="9481" max="9482" width="7.5546875" style="35" customWidth="1"/>
    <col min="9483" max="9483" width="11.6640625" style="35" customWidth="1"/>
    <col min="9484" max="9485" width="7.6640625" style="35" customWidth="1"/>
    <col min="9486" max="9486" width="11.6640625" style="35" customWidth="1"/>
    <col min="9487" max="9488" width="8.109375" style="35" customWidth="1"/>
    <col min="9489" max="9489" width="11.6640625" style="35" customWidth="1"/>
    <col min="9490" max="9491" width="7.6640625" style="35" customWidth="1"/>
    <col min="9492" max="9492" width="11.5546875" style="35" customWidth="1"/>
    <col min="9493" max="9494" width="7.44140625" style="35" customWidth="1"/>
    <col min="9495" max="9495" width="12.109375" style="35" customWidth="1"/>
    <col min="9496" max="9497" width="7.109375" style="35" customWidth="1"/>
    <col min="9498" max="9498" width="11.5546875" style="35" customWidth="1"/>
    <col min="9499" max="9500" width="7" style="35" customWidth="1"/>
    <col min="9501" max="9501" width="12.109375" style="35" customWidth="1"/>
    <col min="9502" max="9503" width="7.44140625" style="35" customWidth="1"/>
    <col min="9504" max="9504" width="12.109375" style="35" customWidth="1"/>
    <col min="9505" max="9728" width="9.109375" style="35"/>
    <col min="9729" max="9729" width="23.33203125" style="35" customWidth="1"/>
    <col min="9730" max="9732" width="8.33203125" style="35" customWidth="1"/>
    <col min="9733" max="9733" width="11.6640625" style="35" customWidth="1"/>
    <col min="9734" max="9735" width="7.44140625" style="35" customWidth="1"/>
    <col min="9736" max="9736" width="11.88671875" style="35" customWidth="1"/>
    <col min="9737" max="9738" width="7.5546875" style="35" customWidth="1"/>
    <col min="9739" max="9739" width="11.6640625" style="35" customWidth="1"/>
    <col min="9740" max="9741" width="7.6640625" style="35" customWidth="1"/>
    <col min="9742" max="9742" width="11.6640625" style="35" customWidth="1"/>
    <col min="9743" max="9744" width="8.109375" style="35" customWidth="1"/>
    <col min="9745" max="9745" width="11.6640625" style="35" customWidth="1"/>
    <col min="9746" max="9747" width="7.6640625" style="35" customWidth="1"/>
    <col min="9748" max="9748" width="11.5546875" style="35" customWidth="1"/>
    <col min="9749" max="9750" width="7.44140625" style="35" customWidth="1"/>
    <col min="9751" max="9751" width="12.109375" style="35" customWidth="1"/>
    <col min="9752" max="9753" width="7.109375" style="35" customWidth="1"/>
    <col min="9754" max="9754" width="11.5546875" style="35" customWidth="1"/>
    <col min="9755" max="9756" width="7" style="35" customWidth="1"/>
    <col min="9757" max="9757" width="12.109375" style="35" customWidth="1"/>
    <col min="9758" max="9759" width="7.44140625" style="35" customWidth="1"/>
    <col min="9760" max="9760" width="12.109375" style="35" customWidth="1"/>
    <col min="9761" max="9984" width="9.109375" style="35"/>
    <col min="9985" max="9985" width="23.33203125" style="35" customWidth="1"/>
    <col min="9986" max="9988" width="8.33203125" style="35" customWidth="1"/>
    <col min="9989" max="9989" width="11.6640625" style="35" customWidth="1"/>
    <col min="9990" max="9991" width="7.44140625" style="35" customWidth="1"/>
    <col min="9992" max="9992" width="11.88671875" style="35" customWidth="1"/>
    <col min="9993" max="9994" width="7.5546875" style="35" customWidth="1"/>
    <col min="9995" max="9995" width="11.6640625" style="35" customWidth="1"/>
    <col min="9996" max="9997" width="7.6640625" style="35" customWidth="1"/>
    <col min="9998" max="9998" width="11.6640625" style="35" customWidth="1"/>
    <col min="9999" max="10000" width="8.109375" style="35" customWidth="1"/>
    <col min="10001" max="10001" width="11.6640625" style="35" customWidth="1"/>
    <col min="10002" max="10003" width="7.6640625" style="35" customWidth="1"/>
    <col min="10004" max="10004" width="11.5546875" style="35" customWidth="1"/>
    <col min="10005" max="10006" width="7.44140625" style="35" customWidth="1"/>
    <col min="10007" max="10007" width="12.109375" style="35" customWidth="1"/>
    <col min="10008" max="10009" width="7.109375" style="35" customWidth="1"/>
    <col min="10010" max="10010" width="11.5546875" style="35" customWidth="1"/>
    <col min="10011" max="10012" width="7" style="35" customWidth="1"/>
    <col min="10013" max="10013" width="12.109375" style="35" customWidth="1"/>
    <col min="10014" max="10015" width="7.44140625" style="35" customWidth="1"/>
    <col min="10016" max="10016" width="12.109375" style="35" customWidth="1"/>
    <col min="10017" max="10240" width="9.109375" style="35"/>
    <col min="10241" max="10241" width="23.33203125" style="35" customWidth="1"/>
    <col min="10242" max="10244" width="8.33203125" style="35" customWidth="1"/>
    <col min="10245" max="10245" width="11.6640625" style="35" customWidth="1"/>
    <col min="10246" max="10247" width="7.44140625" style="35" customWidth="1"/>
    <col min="10248" max="10248" width="11.88671875" style="35" customWidth="1"/>
    <col min="10249" max="10250" width="7.5546875" style="35" customWidth="1"/>
    <col min="10251" max="10251" width="11.6640625" style="35" customWidth="1"/>
    <col min="10252" max="10253" width="7.6640625" style="35" customWidth="1"/>
    <col min="10254" max="10254" width="11.6640625" style="35" customWidth="1"/>
    <col min="10255" max="10256" width="8.109375" style="35" customWidth="1"/>
    <col min="10257" max="10257" width="11.6640625" style="35" customWidth="1"/>
    <col min="10258" max="10259" width="7.6640625" style="35" customWidth="1"/>
    <col min="10260" max="10260" width="11.5546875" style="35" customWidth="1"/>
    <col min="10261" max="10262" width="7.44140625" style="35" customWidth="1"/>
    <col min="10263" max="10263" width="12.109375" style="35" customWidth="1"/>
    <col min="10264" max="10265" width="7.109375" style="35" customWidth="1"/>
    <col min="10266" max="10266" width="11.5546875" style="35" customWidth="1"/>
    <col min="10267" max="10268" width="7" style="35" customWidth="1"/>
    <col min="10269" max="10269" width="12.109375" style="35" customWidth="1"/>
    <col min="10270" max="10271" width="7.44140625" style="35" customWidth="1"/>
    <col min="10272" max="10272" width="12.109375" style="35" customWidth="1"/>
    <col min="10273" max="10496" width="9.109375" style="35"/>
    <col min="10497" max="10497" width="23.33203125" style="35" customWidth="1"/>
    <col min="10498" max="10500" width="8.33203125" style="35" customWidth="1"/>
    <col min="10501" max="10501" width="11.6640625" style="35" customWidth="1"/>
    <col min="10502" max="10503" width="7.44140625" style="35" customWidth="1"/>
    <col min="10504" max="10504" width="11.88671875" style="35" customWidth="1"/>
    <col min="10505" max="10506" width="7.5546875" style="35" customWidth="1"/>
    <col min="10507" max="10507" width="11.6640625" style="35" customWidth="1"/>
    <col min="10508" max="10509" width="7.6640625" style="35" customWidth="1"/>
    <col min="10510" max="10510" width="11.6640625" style="35" customWidth="1"/>
    <col min="10511" max="10512" width="8.109375" style="35" customWidth="1"/>
    <col min="10513" max="10513" width="11.6640625" style="35" customWidth="1"/>
    <col min="10514" max="10515" width="7.6640625" style="35" customWidth="1"/>
    <col min="10516" max="10516" width="11.5546875" style="35" customWidth="1"/>
    <col min="10517" max="10518" width="7.44140625" style="35" customWidth="1"/>
    <col min="10519" max="10519" width="12.109375" style="35" customWidth="1"/>
    <col min="10520" max="10521" width="7.109375" style="35" customWidth="1"/>
    <col min="10522" max="10522" width="11.5546875" style="35" customWidth="1"/>
    <col min="10523" max="10524" width="7" style="35" customWidth="1"/>
    <col min="10525" max="10525" width="12.109375" style="35" customWidth="1"/>
    <col min="10526" max="10527" width="7.44140625" style="35" customWidth="1"/>
    <col min="10528" max="10528" width="12.109375" style="35" customWidth="1"/>
    <col min="10529" max="10752" width="9.109375" style="35"/>
    <col min="10753" max="10753" width="23.33203125" style="35" customWidth="1"/>
    <col min="10754" max="10756" width="8.33203125" style="35" customWidth="1"/>
    <col min="10757" max="10757" width="11.6640625" style="35" customWidth="1"/>
    <col min="10758" max="10759" width="7.44140625" style="35" customWidth="1"/>
    <col min="10760" max="10760" width="11.88671875" style="35" customWidth="1"/>
    <col min="10761" max="10762" width="7.5546875" style="35" customWidth="1"/>
    <col min="10763" max="10763" width="11.6640625" style="35" customWidth="1"/>
    <col min="10764" max="10765" width="7.6640625" style="35" customWidth="1"/>
    <col min="10766" max="10766" width="11.6640625" style="35" customWidth="1"/>
    <col min="10767" max="10768" width="8.109375" style="35" customWidth="1"/>
    <col min="10769" max="10769" width="11.6640625" style="35" customWidth="1"/>
    <col min="10770" max="10771" width="7.6640625" style="35" customWidth="1"/>
    <col min="10772" max="10772" width="11.5546875" style="35" customWidth="1"/>
    <col min="10773" max="10774" width="7.44140625" style="35" customWidth="1"/>
    <col min="10775" max="10775" width="12.109375" style="35" customWidth="1"/>
    <col min="10776" max="10777" width="7.109375" style="35" customWidth="1"/>
    <col min="10778" max="10778" width="11.5546875" style="35" customWidth="1"/>
    <col min="10779" max="10780" width="7" style="35" customWidth="1"/>
    <col min="10781" max="10781" width="12.109375" style="35" customWidth="1"/>
    <col min="10782" max="10783" width="7.44140625" style="35" customWidth="1"/>
    <col min="10784" max="10784" width="12.109375" style="35" customWidth="1"/>
    <col min="10785" max="11008" width="9.109375" style="35"/>
    <col min="11009" max="11009" width="23.33203125" style="35" customWidth="1"/>
    <col min="11010" max="11012" width="8.33203125" style="35" customWidth="1"/>
    <col min="11013" max="11013" width="11.6640625" style="35" customWidth="1"/>
    <col min="11014" max="11015" width="7.44140625" style="35" customWidth="1"/>
    <col min="11016" max="11016" width="11.88671875" style="35" customWidth="1"/>
    <col min="11017" max="11018" width="7.5546875" style="35" customWidth="1"/>
    <col min="11019" max="11019" width="11.6640625" style="35" customWidth="1"/>
    <col min="11020" max="11021" width="7.6640625" style="35" customWidth="1"/>
    <col min="11022" max="11022" width="11.6640625" style="35" customWidth="1"/>
    <col min="11023" max="11024" width="8.109375" style="35" customWidth="1"/>
    <col min="11025" max="11025" width="11.6640625" style="35" customWidth="1"/>
    <col min="11026" max="11027" width="7.6640625" style="35" customWidth="1"/>
    <col min="11028" max="11028" width="11.5546875" style="35" customWidth="1"/>
    <col min="11029" max="11030" width="7.44140625" style="35" customWidth="1"/>
    <col min="11031" max="11031" width="12.109375" style="35" customWidth="1"/>
    <col min="11032" max="11033" width="7.109375" style="35" customWidth="1"/>
    <col min="11034" max="11034" width="11.5546875" style="35" customWidth="1"/>
    <col min="11035" max="11036" width="7" style="35" customWidth="1"/>
    <col min="11037" max="11037" width="12.109375" style="35" customWidth="1"/>
    <col min="11038" max="11039" width="7.44140625" style="35" customWidth="1"/>
    <col min="11040" max="11040" width="12.109375" style="35" customWidth="1"/>
    <col min="11041" max="11264" width="9.109375" style="35"/>
    <col min="11265" max="11265" width="23.33203125" style="35" customWidth="1"/>
    <col min="11266" max="11268" width="8.33203125" style="35" customWidth="1"/>
    <col min="11269" max="11269" width="11.6640625" style="35" customWidth="1"/>
    <col min="11270" max="11271" width="7.44140625" style="35" customWidth="1"/>
    <col min="11272" max="11272" width="11.88671875" style="35" customWidth="1"/>
    <col min="11273" max="11274" width="7.5546875" style="35" customWidth="1"/>
    <col min="11275" max="11275" width="11.6640625" style="35" customWidth="1"/>
    <col min="11276" max="11277" width="7.6640625" style="35" customWidth="1"/>
    <col min="11278" max="11278" width="11.6640625" style="35" customWidth="1"/>
    <col min="11279" max="11280" width="8.109375" style="35" customWidth="1"/>
    <col min="11281" max="11281" width="11.6640625" style="35" customWidth="1"/>
    <col min="11282" max="11283" width="7.6640625" style="35" customWidth="1"/>
    <col min="11284" max="11284" width="11.5546875" style="35" customWidth="1"/>
    <col min="11285" max="11286" width="7.44140625" style="35" customWidth="1"/>
    <col min="11287" max="11287" width="12.109375" style="35" customWidth="1"/>
    <col min="11288" max="11289" width="7.109375" style="35" customWidth="1"/>
    <col min="11290" max="11290" width="11.5546875" style="35" customWidth="1"/>
    <col min="11291" max="11292" width="7" style="35" customWidth="1"/>
    <col min="11293" max="11293" width="12.109375" style="35" customWidth="1"/>
    <col min="11294" max="11295" width="7.44140625" style="35" customWidth="1"/>
    <col min="11296" max="11296" width="12.109375" style="35" customWidth="1"/>
    <col min="11297" max="11520" width="9.109375" style="35"/>
    <col min="11521" max="11521" width="23.33203125" style="35" customWidth="1"/>
    <col min="11522" max="11524" width="8.33203125" style="35" customWidth="1"/>
    <col min="11525" max="11525" width="11.6640625" style="35" customWidth="1"/>
    <col min="11526" max="11527" width="7.44140625" style="35" customWidth="1"/>
    <col min="11528" max="11528" width="11.88671875" style="35" customWidth="1"/>
    <col min="11529" max="11530" width="7.5546875" style="35" customWidth="1"/>
    <col min="11531" max="11531" width="11.6640625" style="35" customWidth="1"/>
    <col min="11532" max="11533" width="7.6640625" style="35" customWidth="1"/>
    <col min="11534" max="11534" width="11.6640625" style="35" customWidth="1"/>
    <col min="11535" max="11536" width="8.109375" style="35" customWidth="1"/>
    <col min="11537" max="11537" width="11.6640625" style="35" customWidth="1"/>
    <col min="11538" max="11539" width="7.6640625" style="35" customWidth="1"/>
    <col min="11540" max="11540" width="11.5546875" style="35" customWidth="1"/>
    <col min="11541" max="11542" width="7.44140625" style="35" customWidth="1"/>
    <col min="11543" max="11543" width="12.109375" style="35" customWidth="1"/>
    <col min="11544" max="11545" width="7.109375" style="35" customWidth="1"/>
    <col min="11546" max="11546" width="11.5546875" style="35" customWidth="1"/>
    <col min="11547" max="11548" width="7" style="35" customWidth="1"/>
    <col min="11549" max="11549" width="12.109375" style="35" customWidth="1"/>
    <col min="11550" max="11551" width="7.44140625" style="35" customWidth="1"/>
    <col min="11552" max="11552" width="12.109375" style="35" customWidth="1"/>
    <col min="11553" max="11776" width="9.109375" style="35"/>
    <col min="11777" max="11777" width="23.33203125" style="35" customWidth="1"/>
    <col min="11778" max="11780" width="8.33203125" style="35" customWidth="1"/>
    <col min="11781" max="11781" width="11.6640625" style="35" customWidth="1"/>
    <col min="11782" max="11783" width="7.44140625" style="35" customWidth="1"/>
    <col min="11784" max="11784" width="11.88671875" style="35" customWidth="1"/>
    <col min="11785" max="11786" width="7.5546875" style="35" customWidth="1"/>
    <col min="11787" max="11787" width="11.6640625" style="35" customWidth="1"/>
    <col min="11788" max="11789" width="7.6640625" style="35" customWidth="1"/>
    <col min="11790" max="11790" width="11.6640625" style="35" customWidth="1"/>
    <col min="11791" max="11792" width="8.109375" style="35" customWidth="1"/>
    <col min="11793" max="11793" width="11.6640625" style="35" customWidth="1"/>
    <col min="11794" max="11795" width="7.6640625" style="35" customWidth="1"/>
    <col min="11796" max="11796" width="11.5546875" style="35" customWidth="1"/>
    <col min="11797" max="11798" width="7.44140625" style="35" customWidth="1"/>
    <col min="11799" max="11799" width="12.109375" style="35" customWidth="1"/>
    <col min="11800" max="11801" width="7.109375" style="35" customWidth="1"/>
    <col min="11802" max="11802" width="11.5546875" style="35" customWidth="1"/>
    <col min="11803" max="11804" width="7" style="35" customWidth="1"/>
    <col min="11805" max="11805" width="12.109375" style="35" customWidth="1"/>
    <col min="11806" max="11807" width="7.44140625" style="35" customWidth="1"/>
    <col min="11808" max="11808" width="12.109375" style="35" customWidth="1"/>
    <col min="11809" max="12032" width="9.109375" style="35"/>
    <col min="12033" max="12033" width="23.33203125" style="35" customWidth="1"/>
    <col min="12034" max="12036" width="8.33203125" style="35" customWidth="1"/>
    <col min="12037" max="12037" width="11.6640625" style="35" customWidth="1"/>
    <col min="12038" max="12039" width="7.44140625" style="35" customWidth="1"/>
    <col min="12040" max="12040" width="11.88671875" style="35" customWidth="1"/>
    <col min="12041" max="12042" width="7.5546875" style="35" customWidth="1"/>
    <col min="12043" max="12043" width="11.6640625" style="35" customWidth="1"/>
    <col min="12044" max="12045" width="7.6640625" style="35" customWidth="1"/>
    <col min="12046" max="12046" width="11.6640625" style="35" customWidth="1"/>
    <col min="12047" max="12048" width="8.109375" style="35" customWidth="1"/>
    <col min="12049" max="12049" width="11.6640625" style="35" customWidth="1"/>
    <col min="12050" max="12051" width="7.6640625" style="35" customWidth="1"/>
    <col min="12052" max="12052" width="11.5546875" style="35" customWidth="1"/>
    <col min="12053" max="12054" width="7.44140625" style="35" customWidth="1"/>
    <col min="12055" max="12055" width="12.109375" style="35" customWidth="1"/>
    <col min="12056" max="12057" width="7.109375" style="35" customWidth="1"/>
    <col min="12058" max="12058" width="11.5546875" style="35" customWidth="1"/>
    <col min="12059" max="12060" width="7" style="35" customWidth="1"/>
    <col min="12061" max="12061" width="12.109375" style="35" customWidth="1"/>
    <col min="12062" max="12063" width="7.44140625" style="35" customWidth="1"/>
    <col min="12064" max="12064" width="12.109375" style="35" customWidth="1"/>
    <col min="12065" max="12288" width="9.109375" style="35"/>
    <col min="12289" max="12289" width="23.33203125" style="35" customWidth="1"/>
    <col min="12290" max="12292" width="8.33203125" style="35" customWidth="1"/>
    <col min="12293" max="12293" width="11.6640625" style="35" customWidth="1"/>
    <col min="12294" max="12295" width="7.44140625" style="35" customWidth="1"/>
    <col min="12296" max="12296" width="11.88671875" style="35" customWidth="1"/>
    <col min="12297" max="12298" width="7.5546875" style="35" customWidth="1"/>
    <col min="12299" max="12299" width="11.6640625" style="35" customWidth="1"/>
    <col min="12300" max="12301" width="7.6640625" style="35" customWidth="1"/>
    <col min="12302" max="12302" width="11.6640625" style="35" customWidth="1"/>
    <col min="12303" max="12304" width="8.109375" style="35" customWidth="1"/>
    <col min="12305" max="12305" width="11.6640625" style="35" customWidth="1"/>
    <col min="12306" max="12307" width="7.6640625" style="35" customWidth="1"/>
    <col min="12308" max="12308" width="11.5546875" style="35" customWidth="1"/>
    <col min="12309" max="12310" width="7.44140625" style="35" customWidth="1"/>
    <col min="12311" max="12311" width="12.109375" style="35" customWidth="1"/>
    <col min="12312" max="12313" width="7.109375" style="35" customWidth="1"/>
    <col min="12314" max="12314" width="11.5546875" style="35" customWidth="1"/>
    <col min="12315" max="12316" width="7" style="35" customWidth="1"/>
    <col min="12317" max="12317" width="12.109375" style="35" customWidth="1"/>
    <col min="12318" max="12319" width="7.44140625" style="35" customWidth="1"/>
    <col min="12320" max="12320" width="12.109375" style="35" customWidth="1"/>
    <col min="12321" max="12544" width="9.109375" style="35"/>
    <col min="12545" max="12545" width="23.33203125" style="35" customWidth="1"/>
    <col min="12546" max="12548" width="8.33203125" style="35" customWidth="1"/>
    <col min="12549" max="12549" width="11.6640625" style="35" customWidth="1"/>
    <col min="12550" max="12551" width="7.44140625" style="35" customWidth="1"/>
    <col min="12552" max="12552" width="11.88671875" style="35" customWidth="1"/>
    <col min="12553" max="12554" width="7.5546875" style="35" customWidth="1"/>
    <col min="12555" max="12555" width="11.6640625" style="35" customWidth="1"/>
    <col min="12556" max="12557" width="7.6640625" style="35" customWidth="1"/>
    <col min="12558" max="12558" width="11.6640625" style="35" customWidth="1"/>
    <col min="12559" max="12560" width="8.109375" style="35" customWidth="1"/>
    <col min="12561" max="12561" width="11.6640625" style="35" customWidth="1"/>
    <col min="12562" max="12563" width="7.6640625" style="35" customWidth="1"/>
    <col min="12564" max="12564" width="11.5546875" style="35" customWidth="1"/>
    <col min="12565" max="12566" width="7.44140625" style="35" customWidth="1"/>
    <col min="12567" max="12567" width="12.109375" style="35" customWidth="1"/>
    <col min="12568" max="12569" width="7.109375" style="35" customWidth="1"/>
    <col min="12570" max="12570" width="11.5546875" style="35" customWidth="1"/>
    <col min="12571" max="12572" width="7" style="35" customWidth="1"/>
    <col min="12573" max="12573" width="12.109375" style="35" customWidth="1"/>
    <col min="12574" max="12575" width="7.44140625" style="35" customWidth="1"/>
    <col min="12576" max="12576" width="12.109375" style="35" customWidth="1"/>
    <col min="12577" max="12800" width="9.109375" style="35"/>
    <col min="12801" max="12801" width="23.33203125" style="35" customWidth="1"/>
    <col min="12802" max="12804" width="8.33203125" style="35" customWidth="1"/>
    <col min="12805" max="12805" width="11.6640625" style="35" customWidth="1"/>
    <col min="12806" max="12807" width="7.44140625" style="35" customWidth="1"/>
    <col min="12808" max="12808" width="11.88671875" style="35" customWidth="1"/>
    <col min="12809" max="12810" width="7.5546875" style="35" customWidth="1"/>
    <col min="12811" max="12811" width="11.6640625" style="35" customWidth="1"/>
    <col min="12812" max="12813" width="7.6640625" style="35" customWidth="1"/>
    <col min="12814" max="12814" width="11.6640625" style="35" customWidth="1"/>
    <col min="12815" max="12816" width="8.109375" style="35" customWidth="1"/>
    <col min="12817" max="12817" width="11.6640625" style="35" customWidth="1"/>
    <col min="12818" max="12819" width="7.6640625" style="35" customWidth="1"/>
    <col min="12820" max="12820" width="11.5546875" style="35" customWidth="1"/>
    <col min="12821" max="12822" width="7.44140625" style="35" customWidth="1"/>
    <col min="12823" max="12823" width="12.109375" style="35" customWidth="1"/>
    <col min="12824" max="12825" width="7.109375" style="35" customWidth="1"/>
    <col min="12826" max="12826" width="11.5546875" style="35" customWidth="1"/>
    <col min="12827" max="12828" width="7" style="35" customWidth="1"/>
    <col min="12829" max="12829" width="12.109375" style="35" customWidth="1"/>
    <col min="12830" max="12831" width="7.44140625" style="35" customWidth="1"/>
    <col min="12832" max="12832" width="12.109375" style="35" customWidth="1"/>
    <col min="12833" max="13056" width="9.109375" style="35"/>
    <col min="13057" max="13057" width="23.33203125" style="35" customWidth="1"/>
    <col min="13058" max="13060" width="8.33203125" style="35" customWidth="1"/>
    <col min="13061" max="13061" width="11.6640625" style="35" customWidth="1"/>
    <col min="13062" max="13063" width="7.44140625" style="35" customWidth="1"/>
    <col min="13064" max="13064" width="11.88671875" style="35" customWidth="1"/>
    <col min="13065" max="13066" width="7.5546875" style="35" customWidth="1"/>
    <col min="13067" max="13067" width="11.6640625" style="35" customWidth="1"/>
    <col min="13068" max="13069" width="7.6640625" style="35" customWidth="1"/>
    <col min="13070" max="13070" width="11.6640625" style="35" customWidth="1"/>
    <col min="13071" max="13072" width="8.109375" style="35" customWidth="1"/>
    <col min="13073" max="13073" width="11.6640625" style="35" customWidth="1"/>
    <col min="13074" max="13075" width="7.6640625" style="35" customWidth="1"/>
    <col min="13076" max="13076" width="11.5546875" style="35" customWidth="1"/>
    <col min="13077" max="13078" width="7.44140625" style="35" customWidth="1"/>
    <col min="13079" max="13079" width="12.109375" style="35" customWidth="1"/>
    <col min="13080" max="13081" width="7.109375" style="35" customWidth="1"/>
    <col min="13082" max="13082" width="11.5546875" style="35" customWidth="1"/>
    <col min="13083" max="13084" width="7" style="35" customWidth="1"/>
    <col min="13085" max="13085" width="12.109375" style="35" customWidth="1"/>
    <col min="13086" max="13087" width="7.44140625" style="35" customWidth="1"/>
    <col min="13088" max="13088" width="12.109375" style="35" customWidth="1"/>
    <col min="13089" max="13312" width="9.109375" style="35"/>
    <col min="13313" max="13313" width="23.33203125" style="35" customWidth="1"/>
    <col min="13314" max="13316" width="8.33203125" style="35" customWidth="1"/>
    <col min="13317" max="13317" width="11.6640625" style="35" customWidth="1"/>
    <col min="13318" max="13319" width="7.44140625" style="35" customWidth="1"/>
    <col min="13320" max="13320" width="11.88671875" style="35" customWidth="1"/>
    <col min="13321" max="13322" width="7.5546875" style="35" customWidth="1"/>
    <col min="13323" max="13323" width="11.6640625" style="35" customWidth="1"/>
    <col min="13324" max="13325" width="7.6640625" style="35" customWidth="1"/>
    <col min="13326" max="13326" width="11.6640625" style="35" customWidth="1"/>
    <col min="13327" max="13328" width="8.109375" style="35" customWidth="1"/>
    <col min="13329" max="13329" width="11.6640625" style="35" customWidth="1"/>
    <col min="13330" max="13331" width="7.6640625" style="35" customWidth="1"/>
    <col min="13332" max="13332" width="11.5546875" style="35" customWidth="1"/>
    <col min="13333" max="13334" width="7.44140625" style="35" customWidth="1"/>
    <col min="13335" max="13335" width="12.109375" style="35" customWidth="1"/>
    <col min="13336" max="13337" width="7.109375" style="35" customWidth="1"/>
    <col min="13338" max="13338" width="11.5546875" style="35" customWidth="1"/>
    <col min="13339" max="13340" width="7" style="35" customWidth="1"/>
    <col min="13341" max="13341" width="12.109375" style="35" customWidth="1"/>
    <col min="13342" max="13343" width="7.44140625" style="35" customWidth="1"/>
    <col min="13344" max="13344" width="12.109375" style="35" customWidth="1"/>
    <col min="13345" max="13568" width="9.109375" style="35"/>
    <col min="13569" max="13569" width="23.33203125" style="35" customWidth="1"/>
    <col min="13570" max="13572" width="8.33203125" style="35" customWidth="1"/>
    <col min="13573" max="13573" width="11.6640625" style="35" customWidth="1"/>
    <col min="13574" max="13575" width="7.44140625" style="35" customWidth="1"/>
    <col min="13576" max="13576" width="11.88671875" style="35" customWidth="1"/>
    <col min="13577" max="13578" width="7.5546875" style="35" customWidth="1"/>
    <col min="13579" max="13579" width="11.6640625" style="35" customWidth="1"/>
    <col min="13580" max="13581" width="7.6640625" style="35" customWidth="1"/>
    <col min="13582" max="13582" width="11.6640625" style="35" customWidth="1"/>
    <col min="13583" max="13584" width="8.109375" style="35" customWidth="1"/>
    <col min="13585" max="13585" width="11.6640625" style="35" customWidth="1"/>
    <col min="13586" max="13587" width="7.6640625" style="35" customWidth="1"/>
    <col min="13588" max="13588" width="11.5546875" style="35" customWidth="1"/>
    <col min="13589" max="13590" width="7.44140625" style="35" customWidth="1"/>
    <col min="13591" max="13591" width="12.109375" style="35" customWidth="1"/>
    <col min="13592" max="13593" width="7.109375" style="35" customWidth="1"/>
    <col min="13594" max="13594" width="11.5546875" style="35" customWidth="1"/>
    <col min="13595" max="13596" width="7" style="35" customWidth="1"/>
    <col min="13597" max="13597" width="12.109375" style="35" customWidth="1"/>
    <col min="13598" max="13599" width="7.44140625" style="35" customWidth="1"/>
    <col min="13600" max="13600" width="12.109375" style="35" customWidth="1"/>
    <col min="13601" max="13824" width="9.109375" style="35"/>
    <col min="13825" max="13825" width="23.33203125" style="35" customWidth="1"/>
    <col min="13826" max="13828" width="8.33203125" style="35" customWidth="1"/>
    <col min="13829" max="13829" width="11.6640625" style="35" customWidth="1"/>
    <col min="13830" max="13831" width="7.44140625" style="35" customWidth="1"/>
    <col min="13832" max="13832" width="11.88671875" style="35" customWidth="1"/>
    <col min="13833" max="13834" width="7.5546875" style="35" customWidth="1"/>
    <col min="13835" max="13835" width="11.6640625" style="35" customWidth="1"/>
    <col min="13836" max="13837" width="7.6640625" style="35" customWidth="1"/>
    <col min="13838" max="13838" width="11.6640625" style="35" customWidth="1"/>
    <col min="13839" max="13840" width="8.109375" style="35" customWidth="1"/>
    <col min="13841" max="13841" width="11.6640625" style="35" customWidth="1"/>
    <col min="13842" max="13843" width="7.6640625" style="35" customWidth="1"/>
    <col min="13844" max="13844" width="11.5546875" style="35" customWidth="1"/>
    <col min="13845" max="13846" width="7.44140625" style="35" customWidth="1"/>
    <col min="13847" max="13847" width="12.109375" style="35" customWidth="1"/>
    <col min="13848" max="13849" width="7.109375" style="35" customWidth="1"/>
    <col min="13850" max="13850" width="11.5546875" style="35" customWidth="1"/>
    <col min="13851" max="13852" width="7" style="35" customWidth="1"/>
    <col min="13853" max="13853" width="12.109375" style="35" customWidth="1"/>
    <col min="13854" max="13855" width="7.44140625" style="35" customWidth="1"/>
    <col min="13856" max="13856" width="12.109375" style="35" customWidth="1"/>
    <col min="13857" max="14080" width="9.109375" style="35"/>
    <col min="14081" max="14081" width="23.33203125" style="35" customWidth="1"/>
    <col min="14082" max="14084" width="8.33203125" style="35" customWidth="1"/>
    <col min="14085" max="14085" width="11.6640625" style="35" customWidth="1"/>
    <col min="14086" max="14087" width="7.44140625" style="35" customWidth="1"/>
    <col min="14088" max="14088" width="11.88671875" style="35" customWidth="1"/>
    <col min="14089" max="14090" width="7.5546875" style="35" customWidth="1"/>
    <col min="14091" max="14091" width="11.6640625" style="35" customWidth="1"/>
    <col min="14092" max="14093" width="7.6640625" style="35" customWidth="1"/>
    <col min="14094" max="14094" width="11.6640625" style="35" customWidth="1"/>
    <col min="14095" max="14096" width="8.109375" style="35" customWidth="1"/>
    <col min="14097" max="14097" width="11.6640625" style="35" customWidth="1"/>
    <col min="14098" max="14099" width="7.6640625" style="35" customWidth="1"/>
    <col min="14100" max="14100" width="11.5546875" style="35" customWidth="1"/>
    <col min="14101" max="14102" width="7.44140625" style="35" customWidth="1"/>
    <col min="14103" max="14103" width="12.109375" style="35" customWidth="1"/>
    <col min="14104" max="14105" width="7.109375" style="35" customWidth="1"/>
    <col min="14106" max="14106" width="11.5546875" style="35" customWidth="1"/>
    <col min="14107" max="14108" width="7" style="35" customWidth="1"/>
    <col min="14109" max="14109" width="12.109375" style="35" customWidth="1"/>
    <col min="14110" max="14111" width="7.44140625" style="35" customWidth="1"/>
    <col min="14112" max="14112" width="12.109375" style="35" customWidth="1"/>
    <col min="14113" max="14336" width="9.109375" style="35"/>
    <col min="14337" max="14337" width="23.33203125" style="35" customWidth="1"/>
    <col min="14338" max="14340" width="8.33203125" style="35" customWidth="1"/>
    <col min="14341" max="14341" width="11.6640625" style="35" customWidth="1"/>
    <col min="14342" max="14343" width="7.44140625" style="35" customWidth="1"/>
    <col min="14344" max="14344" width="11.88671875" style="35" customWidth="1"/>
    <col min="14345" max="14346" width="7.5546875" style="35" customWidth="1"/>
    <col min="14347" max="14347" width="11.6640625" style="35" customWidth="1"/>
    <col min="14348" max="14349" width="7.6640625" style="35" customWidth="1"/>
    <col min="14350" max="14350" width="11.6640625" style="35" customWidth="1"/>
    <col min="14351" max="14352" width="8.109375" style="35" customWidth="1"/>
    <col min="14353" max="14353" width="11.6640625" style="35" customWidth="1"/>
    <col min="14354" max="14355" width="7.6640625" style="35" customWidth="1"/>
    <col min="14356" max="14356" width="11.5546875" style="35" customWidth="1"/>
    <col min="14357" max="14358" width="7.44140625" style="35" customWidth="1"/>
    <col min="14359" max="14359" width="12.109375" style="35" customWidth="1"/>
    <col min="14360" max="14361" width="7.109375" style="35" customWidth="1"/>
    <col min="14362" max="14362" width="11.5546875" style="35" customWidth="1"/>
    <col min="14363" max="14364" width="7" style="35" customWidth="1"/>
    <col min="14365" max="14365" width="12.109375" style="35" customWidth="1"/>
    <col min="14366" max="14367" width="7.44140625" style="35" customWidth="1"/>
    <col min="14368" max="14368" width="12.109375" style="35" customWidth="1"/>
    <col min="14369" max="14592" width="9.109375" style="35"/>
    <col min="14593" max="14593" width="23.33203125" style="35" customWidth="1"/>
    <col min="14594" max="14596" width="8.33203125" style="35" customWidth="1"/>
    <col min="14597" max="14597" width="11.6640625" style="35" customWidth="1"/>
    <col min="14598" max="14599" width="7.44140625" style="35" customWidth="1"/>
    <col min="14600" max="14600" width="11.88671875" style="35" customWidth="1"/>
    <col min="14601" max="14602" width="7.5546875" style="35" customWidth="1"/>
    <col min="14603" max="14603" width="11.6640625" style="35" customWidth="1"/>
    <col min="14604" max="14605" width="7.6640625" style="35" customWidth="1"/>
    <col min="14606" max="14606" width="11.6640625" style="35" customWidth="1"/>
    <col min="14607" max="14608" width="8.109375" style="35" customWidth="1"/>
    <col min="14609" max="14609" width="11.6640625" style="35" customWidth="1"/>
    <col min="14610" max="14611" width="7.6640625" style="35" customWidth="1"/>
    <col min="14612" max="14612" width="11.5546875" style="35" customWidth="1"/>
    <col min="14613" max="14614" width="7.44140625" style="35" customWidth="1"/>
    <col min="14615" max="14615" width="12.109375" style="35" customWidth="1"/>
    <col min="14616" max="14617" width="7.109375" style="35" customWidth="1"/>
    <col min="14618" max="14618" width="11.5546875" style="35" customWidth="1"/>
    <col min="14619" max="14620" width="7" style="35" customWidth="1"/>
    <col min="14621" max="14621" width="12.109375" style="35" customWidth="1"/>
    <col min="14622" max="14623" width="7.44140625" style="35" customWidth="1"/>
    <col min="14624" max="14624" width="12.109375" style="35" customWidth="1"/>
    <col min="14625" max="14848" width="9.109375" style="35"/>
    <col min="14849" max="14849" width="23.33203125" style="35" customWidth="1"/>
    <col min="14850" max="14852" width="8.33203125" style="35" customWidth="1"/>
    <col min="14853" max="14853" width="11.6640625" style="35" customWidth="1"/>
    <col min="14854" max="14855" width="7.44140625" style="35" customWidth="1"/>
    <col min="14856" max="14856" width="11.88671875" style="35" customWidth="1"/>
    <col min="14857" max="14858" width="7.5546875" style="35" customWidth="1"/>
    <col min="14859" max="14859" width="11.6640625" style="35" customWidth="1"/>
    <col min="14860" max="14861" width="7.6640625" style="35" customWidth="1"/>
    <col min="14862" max="14862" width="11.6640625" style="35" customWidth="1"/>
    <col min="14863" max="14864" width="8.109375" style="35" customWidth="1"/>
    <col min="14865" max="14865" width="11.6640625" style="35" customWidth="1"/>
    <col min="14866" max="14867" width="7.6640625" style="35" customWidth="1"/>
    <col min="14868" max="14868" width="11.5546875" style="35" customWidth="1"/>
    <col min="14869" max="14870" width="7.44140625" style="35" customWidth="1"/>
    <col min="14871" max="14871" width="12.109375" style="35" customWidth="1"/>
    <col min="14872" max="14873" width="7.109375" style="35" customWidth="1"/>
    <col min="14874" max="14874" width="11.5546875" style="35" customWidth="1"/>
    <col min="14875" max="14876" width="7" style="35" customWidth="1"/>
    <col min="14877" max="14877" width="12.109375" style="35" customWidth="1"/>
    <col min="14878" max="14879" width="7.44140625" style="35" customWidth="1"/>
    <col min="14880" max="14880" width="12.109375" style="35" customWidth="1"/>
    <col min="14881" max="15104" width="9.109375" style="35"/>
    <col min="15105" max="15105" width="23.33203125" style="35" customWidth="1"/>
    <col min="15106" max="15108" width="8.33203125" style="35" customWidth="1"/>
    <col min="15109" max="15109" width="11.6640625" style="35" customWidth="1"/>
    <col min="15110" max="15111" width="7.44140625" style="35" customWidth="1"/>
    <col min="15112" max="15112" width="11.88671875" style="35" customWidth="1"/>
    <col min="15113" max="15114" width="7.5546875" style="35" customWidth="1"/>
    <col min="15115" max="15115" width="11.6640625" style="35" customWidth="1"/>
    <col min="15116" max="15117" width="7.6640625" style="35" customWidth="1"/>
    <col min="15118" max="15118" width="11.6640625" style="35" customWidth="1"/>
    <col min="15119" max="15120" width="8.109375" style="35" customWidth="1"/>
    <col min="15121" max="15121" width="11.6640625" style="35" customWidth="1"/>
    <col min="15122" max="15123" width="7.6640625" style="35" customWidth="1"/>
    <col min="15124" max="15124" width="11.5546875" style="35" customWidth="1"/>
    <col min="15125" max="15126" width="7.44140625" style="35" customWidth="1"/>
    <col min="15127" max="15127" width="12.109375" style="35" customWidth="1"/>
    <col min="15128" max="15129" width="7.109375" style="35" customWidth="1"/>
    <col min="15130" max="15130" width="11.5546875" style="35" customWidth="1"/>
    <col min="15131" max="15132" width="7" style="35" customWidth="1"/>
    <col min="15133" max="15133" width="12.109375" style="35" customWidth="1"/>
    <col min="15134" max="15135" width="7.44140625" style="35" customWidth="1"/>
    <col min="15136" max="15136" width="12.109375" style="35" customWidth="1"/>
    <col min="15137" max="15360" width="9.109375" style="35"/>
    <col min="15361" max="15361" width="23.33203125" style="35" customWidth="1"/>
    <col min="15362" max="15364" width="8.33203125" style="35" customWidth="1"/>
    <col min="15365" max="15365" width="11.6640625" style="35" customWidth="1"/>
    <col min="15366" max="15367" width="7.44140625" style="35" customWidth="1"/>
    <col min="15368" max="15368" width="11.88671875" style="35" customWidth="1"/>
    <col min="15369" max="15370" width="7.5546875" style="35" customWidth="1"/>
    <col min="15371" max="15371" width="11.6640625" style="35" customWidth="1"/>
    <col min="15372" max="15373" width="7.6640625" style="35" customWidth="1"/>
    <col min="15374" max="15374" width="11.6640625" style="35" customWidth="1"/>
    <col min="15375" max="15376" width="8.109375" style="35" customWidth="1"/>
    <col min="15377" max="15377" width="11.6640625" style="35" customWidth="1"/>
    <col min="15378" max="15379" width="7.6640625" style="35" customWidth="1"/>
    <col min="15380" max="15380" width="11.5546875" style="35" customWidth="1"/>
    <col min="15381" max="15382" width="7.44140625" style="35" customWidth="1"/>
    <col min="15383" max="15383" width="12.109375" style="35" customWidth="1"/>
    <col min="15384" max="15385" width="7.109375" style="35" customWidth="1"/>
    <col min="15386" max="15386" width="11.5546875" style="35" customWidth="1"/>
    <col min="15387" max="15388" width="7" style="35" customWidth="1"/>
    <col min="15389" max="15389" width="12.109375" style="35" customWidth="1"/>
    <col min="15390" max="15391" width="7.44140625" style="35" customWidth="1"/>
    <col min="15392" max="15392" width="12.109375" style="35" customWidth="1"/>
    <col min="15393" max="15616" width="9.109375" style="35"/>
    <col min="15617" max="15617" width="23.33203125" style="35" customWidth="1"/>
    <col min="15618" max="15620" width="8.33203125" style="35" customWidth="1"/>
    <col min="15621" max="15621" width="11.6640625" style="35" customWidth="1"/>
    <col min="15622" max="15623" width="7.44140625" style="35" customWidth="1"/>
    <col min="15624" max="15624" width="11.88671875" style="35" customWidth="1"/>
    <col min="15625" max="15626" width="7.5546875" style="35" customWidth="1"/>
    <col min="15627" max="15627" width="11.6640625" style="35" customWidth="1"/>
    <col min="15628" max="15629" width="7.6640625" style="35" customWidth="1"/>
    <col min="15630" max="15630" width="11.6640625" style="35" customWidth="1"/>
    <col min="15631" max="15632" width="8.109375" style="35" customWidth="1"/>
    <col min="15633" max="15633" width="11.6640625" style="35" customWidth="1"/>
    <col min="15634" max="15635" width="7.6640625" style="35" customWidth="1"/>
    <col min="15636" max="15636" width="11.5546875" style="35" customWidth="1"/>
    <col min="15637" max="15638" width="7.44140625" style="35" customWidth="1"/>
    <col min="15639" max="15639" width="12.109375" style="35" customWidth="1"/>
    <col min="15640" max="15641" width="7.109375" style="35" customWidth="1"/>
    <col min="15642" max="15642" width="11.5546875" style="35" customWidth="1"/>
    <col min="15643" max="15644" width="7" style="35" customWidth="1"/>
    <col min="15645" max="15645" width="12.109375" style="35" customWidth="1"/>
    <col min="15646" max="15647" width="7.44140625" style="35" customWidth="1"/>
    <col min="15648" max="15648" width="12.109375" style="35" customWidth="1"/>
    <col min="15649" max="15872" width="9.109375" style="35"/>
    <col min="15873" max="15873" width="23.33203125" style="35" customWidth="1"/>
    <col min="15874" max="15876" width="8.33203125" style="35" customWidth="1"/>
    <col min="15877" max="15877" width="11.6640625" style="35" customWidth="1"/>
    <col min="15878" max="15879" width="7.44140625" style="35" customWidth="1"/>
    <col min="15880" max="15880" width="11.88671875" style="35" customWidth="1"/>
    <col min="15881" max="15882" width="7.5546875" style="35" customWidth="1"/>
    <col min="15883" max="15883" width="11.6640625" style="35" customWidth="1"/>
    <col min="15884" max="15885" width="7.6640625" style="35" customWidth="1"/>
    <col min="15886" max="15886" width="11.6640625" style="35" customWidth="1"/>
    <col min="15887" max="15888" width="8.109375" style="35" customWidth="1"/>
    <col min="15889" max="15889" width="11.6640625" style="35" customWidth="1"/>
    <col min="15890" max="15891" width="7.6640625" style="35" customWidth="1"/>
    <col min="15892" max="15892" width="11.5546875" style="35" customWidth="1"/>
    <col min="15893" max="15894" width="7.44140625" style="35" customWidth="1"/>
    <col min="15895" max="15895" width="12.109375" style="35" customWidth="1"/>
    <col min="15896" max="15897" width="7.109375" style="35" customWidth="1"/>
    <col min="15898" max="15898" width="11.5546875" style="35" customWidth="1"/>
    <col min="15899" max="15900" width="7" style="35" customWidth="1"/>
    <col min="15901" max="15901" width="12.109375" style="35" customWidth="1"/>
    <col min="15902" max="15903" width="7.44140625" style="35" customWidth="1"/>
    <col min="15904" max="15904" width="12.109375" style="35" customWidth="1"/>
    <col min="15905" max="16128" width="9.109375" style="35"/>
    <col min="16129" max="16129" width="23.33203125" style="35" customWidth="1"/>
    <col min="16130" max="16132" width="8.33203125" style="35" customWidth="1"/>
    <col min="16133" max="16133" width="11.6640625" style="35" customWidth="1"/>
    <col min="16134" max="16135" width="7.44140625" style="35" customWidth="1"/>
    <col min="16136" max="16136" width="11.88671875" style="35" customWidth="1"/>
    <col min="16137" max="16138" width="7.5546875" style="35" customWidth="1"/>
    <col min="16139" max="16139" width="11.6640625" style="35" customWidth="1"/>
    <col min="16140" max="16141" width="7.6640625" style="35" customWidth="1"/>
    <col min="16142" max="16142" width="11.6640625" style="35" customWidth="1"/>
    <col min="16143" max="16144" width="8.109375" style="35" customWidth="1"/>
    <col min="16145" max="16145" width="11.6640625" style="35" customWidth="1"/>
    <col min="16146" max="16147" width="7.6640625" style="35" customWidth="1"/>
    <col min="16148" max="16148" width="11.5546875" style="35" customWidth="1"/>
    <col min="16149" max="16150" width="7.44140625" style="35" customWidth="1"/>
    <col min="16151" max="16151" width="12.109375" style="35" customWidth="1"/>
    <col min="16152" max="16153" width="7.109375" style="35" customWidth="1"/>
    <col min="16154" max="16154" width="11.5546875" style="35" customWidth="1"/>
    <col min="16155" max="16156" width="7" style="35" customWidth="1"/>
    <col min="16157" max="16157" width="12.109375" style="35" customWidth="1"/>
    <col min="16158" max="16159" width="7.44140625" style="35" customWidth="1"/>
    <col min="16160" max="16160" width="12.109375" style="35" customWidth="1"/>
    <col min="16161" max="16384" width="9.109375" style="35"/>
  </cols>
  <sheetData>
    <row r="1" spans="1:32">
      <c r="A1" s="1460" t="s">
        <v>5197</v>
      </c>
    </row>
    <row r="2" spans="1:32" ht="17.399999999999999">
      <c r="A2" s="448" t="s">
        <v>273</v>
      </c>
      <c r="B2" s="1689" t="s">
        <v>4587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</row>
    <row r="3" spans="1:32" ht="18" thickBot="1">
      <c r="A3" s="449"/>
      <c r="B3" s="952"/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952"/>
      <c r="R3" s="952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</row>
    <row r="4" spans="1:32">
      <c r="A4" s="953"/>
      <c r="B4" s="95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/>
      <c r="AD4" s="864"/>
      <c r="AE4" s="864"/>
      <c r="AF4" s="864"/>
    </row>
    <row r="5" spans="1:32" ht="13.8" thickBot="1">
      <c r="A5" s="925" t="s">
        <v>4151</v>
      </c>
      <c r="B5" s="1754" t="s">
        <v>1830</v>
      </c>
      <c r="C5" s="1754"/>
      <c r="D5" s="1754"/>
      <c r="E5" s="1754"/>
      <c r="F5" s="1754"/>
      <c r="G5" s="1754"/>
      <c r="H5" s="1754"/>
      <c r="I5" s="1754"/>
      <c r="J5" s="1754"/>
      <c r="K5" s="1754"/>
      <c r="L5" s="1754"/>
      <c r="M5" s="1754"/>
      <c r="N5" s="1754"/>
      <c r="O5" s="1754"/>
      <c r="P5" s="1754"/>
      <c r="Q5" s="1754"/>
      <c r="R5" s="1754"/>
      <c r="S5" s="1754"/>
      <c r="T5" s="1754"/>
      <c r="U5" s="1754"/>
      <c r="V5" s="1754"/>
      <c r="W5" s="1754"/>
      <c r="X5" s="1754"/>
      <c r="Y5" s="1754"/>
      <c r="Z5" s="1754"/>
      <c r="AA5" s="1754"/>
      <c r="AB5" s="1754"/>
      <c r="AC5" s="1754"/>
      <c r="AD5" s="1754"/>
      <c r="AE5" s="1754"/>
      <c r="AF5" s="1754"/>
    </row>
    <row r="6" spans="1:32">
      <c r="A6" s="925" t="s">
        <v>4098</v>
      </c>
      <c r="B6" s="954"/>
      <c r="C6" s="864"/>
      <c r="D6" s="864"/>
      <c r="E6" s="955"/>
      <c r="F6" s="954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64"/>
      <c r="W6" s="864"/>
      <c r="X6" s="864"/>
      <c r="Y6" s="864"/>
      <c r="Z6" s="864"/>
      <c r="AA6" s="864"/>
      <c r="AB6" s="864"/>
      <c r="AC6" s="864"/>
      <c r="AD6" s="864"/>
      <c r="AE6" s="864"/>
      <c r="AF6" s="864"/>
    </row>
    <row r="7" spans="1:32" ht="13.8" thickBot="1">
      <c r="A7" s="925" t="s">
        <v>3860</v>
      </c>
      <c r="B7" s="956"/>
      <c r="C7" s="866"/>
      <c r="D7" s="866"/>
      <c r="E7" s="921"/>
      <c r="F7" s="1754" t="s">
        <v>1829</v>
      </c>
      <c r="G7" s="1754"/>
      <c r="H7" s="1754"/>
      <c r="I7" s="1754"/>
      <c r="J7" s="1754"/>
      <c r="K7" s="1754"/>
      <c r="L7" s="1754"/>
      <c r="M7" s="1754"/>
      <c r="N7" s="1754"/>
      <c r="O7" s="1754"/>
      <c r="P7" s="1754"/>
      <c r="Q7" s="1754"/>
      <c r="R7" s="1754"/>
      <c r="S7" s="1754"/>
      <c r="T7" s="1754"/>
      <c r="U7" s="1754"/>
      <c r="V7" s="1754"/>
      <c r="W7" s="1754"/>
      <c r="X7" s="1754"/>
      <c r="Y7" s="1754"/>
      <c r="Z7" s="1754"/>
      <c r="AA7" s="1754"/>
      <c r="AB7" s="1754"/>
      <c r="AC7" s="1754"/>
      <c r="AD7" s="1754"/>
      <c r="AE7" s="1754"/>
      <c r="AF7" s="1754"/>
    </row>
    <row r="8" spans="1:32">
      <c r="A8" s="925" t="s">
        <v>1581</v>
      </c>
      <c r="B8" s="956"/>
      <c r="C8" s="866"/>
      <c r="D8" s="866"/>
      <c r="E8" s="921"/>
      <c r="F8" s="954"/>
      <c r="G8" s="864"/>
      <c r="H8" s="955"/>
      <c r="I8" s="954"/>
      <c r="J8" s="864"/>
      <c r="K8" s="955"/>
      <c r="L8" s="954"/>
      <c r="M8" s="864"/>
      <c r="N8" s="955"/>
      <c r="O8" s="954"/>
      <c r="P8" s="864"/>
      <c r="Q8" s="955"/>
      <c r="R8" s="954"/>
      <c r="S8" s="864"/>
      <c r="T8" s="955"/>
      <c r="U8" s="954"/>
      <c r="V8" s="864"/>
      <c r="W8" s="955"/>
      <c r="X8" s="954"/>
      <c r="Y8" s="864"/>
      <c r="Z8" s="955"/>
      <c r="AA8" s="954"/>
      <c r="AB8" s="864"/>
      <c r="AC8" s="955"/>
      <c r="AD8" s="954"/>
      <c r="AE8" s="864"/>
      <c r="AF8" s="864"/>
    </row>
    <row r="9" spans="1:32" ht="13.8" thickBot="1">
      <c r="A9" s="957"/>
      <c r="B9" s="1758" t="s">
        <v>3</v>
      </c>
      <c r="C9" s="1758"/>
      <c r="D9" s="1758"/>
      <c r="E9" s="1758"/>
      <c r="F9" s="1758" t="s">
        <v>1477</v>
      </c>
      <c r="G9" s="1758"/>
      <c r="H9" s="1758"/>
      <c r="I9" s="1758" t="s">
        <v>1476</v>
      </c>
      <c r="J9" s="1758"/>
      <c r="K9" s="1758"/>
      <c r="L9" s="1758" t="s">
        <v>1475</v>
      </c>
      <c r="M9" s="1758"/>
      <c r="N9" s="1758"/>
      <c r="O9" s="1758" t="s">
        <v>1828</v>
      </c>
      <c r="P9" s="1758"/>
      <c r="Q9" s="1758"/>
      <c r="R9" s="1758" t="s">
        <v>1827</v>
      </c>
      <c r="S9" s="1758"/>
      <c r="T9" s="1758"/>
      <c r="U9" s="1758" t="s">
        <v>1826</v>
      </c>
      <c r="V9" s="1758"/>
      <c r="W9" s="1758"/>
      <c r="X9" s="1758" t="s">
        <v>1825</v>
      </c>
      <c r="Y9" s="1758"/>
      <c r="Z9" s="1758"/>
      <c r="AA9" s="1758" t="s">
        <v>1470</v>
      </c>
      <c r="AB9" s="1758"/>
      <c r="AC9" s="1758"/>
      <c r="AD9" s="1754" t="s">
        <v>1469</v>
      </c>
      <c r="AE9" s="1754"/>
      <c r="AF9" s="1754"/>
    </row>
    <row r="10" spans="1:32">
      <c r="A10" s="957"/>
      <c r="B10" s="954"/>
      <c r="C10" s="864"/>
      <c r="D10" s="864"/>
      <c r="E10" s="958" t="s">
        <v>4588</v>
      </c>
      <c r="F10" s="954"/>
      <c r="G10" s="864"/>
      <c r="H10" s="958" t="s">
        <v>4588</v>
      </c>
      <c r="I10" s="954"/>
      <c r="J10" s="864"/>
      <c r="K10" s="958" t="s">
        <v>4588</v>
      </c>
      <c r="L10" s="954"/>
      <c r="M10" s="864"/>
      <c r="N10" s="958" t="s">
        <v>4588</v>
      </c>
      <c r="O10" s="954"/>
      <c r="P10" s="864"/>
      <c r="Q10" s="958" t="s">
        <v>4588</v>
      </c>
      <c r="R10" s="954"/>
      <c r="S10" s="864"/>
      <c r="T10" s="958" t="s">
        <v>4588</v>
      </c>
      <c r="U10" s="954"/>
      <c r="V10" s="864"/>
      <c r="W10" s="958" t="s">
        <v>4588</v>
      </c>
      <c r="X10" s="954"/>
      <c r="Y10" s="864"/>
      <c r="Z10" s="958" t="s">
        <v>4588</v>
      </c>
      <c r="AA10" s="954"/>
      <c r="AB10" s="864"/>
      <c r="AC10" s="958" t="s">
        <v>4588</v>
      </c>
      <c r="AD10" s="954"/>
      <c r="AE10" s="864"/>
      <c r="AF10" s="863" t="s">
        <v>4588</v>
      </c>
    </row>
    <row r="11" spans="1:32" ht="13.8" thickBot="1">
      <c r="A11" s="959"/>
      <c r="B11" s="960" t="s">
        <v>3</v>
      </c>
      <c r="C11" s="868" t="s">
        <v>1478</v>
      </c>
      <c r="D11" s="868" t="s">
        <v>17</v>
      </c>
      <c r="E11" s="961" t="s">
        <v>4272</v>
      </c>
      <c r="F11" s="960" t="s">
        <v>1478</v>
      </c>
      <c r="G11" s="868" t="s">
        <v>17</v>
      </c>
      <c r="H11" s="961" t="s">
        <v>4272</v>
      </c>
      <c r="I11" s="960" t="s">
        <v>1478</v>
      </c>
      <c r="J11" s="868" t="s">
        <v>17</v>
      </c>
      <c r="K11" s="961" t="s">
        <v>4272</v>
      </c>
      <c r="L11" s="960" t="s">
        <v>1478</v>
      </c>
      <c r="M11" s="868" t="s">
        <v>17</v>
      </c>
      <c r="N11" s="961" t="s">
        <v>4272</v>
      </c>
      <c r="O11" s="960" t="s">
        <v>1478</v>
      </c>
      <c r="P11" s="868" t="s">
        <v>17</v>
      </c>
      <c r="Q11" s="961" t="s">
        <v>4272</v>
      </c>
      <c r="R11" s="960" t="s">
        <v>1478</v>
      </c>
      <c r="S11" s="868" t="s">
        <v>17</v>
      </c>
      <c r="T11" s="961" t="s">
        <v>4272</v>
      </c>
      <c r="U11" s="960" t="s">
        <v>1478</v>
      </c>
      <c r="V11" s="868" t="s">
        <v>17</v>
      </c>
      <c r="W11" s="961" t="s">
        <v>4272</v>
      </c>
      <c r="X11" s="960" t="s">
        <v>1478</v>
      </c>
      <c r="Y11" s="868" t="s">
        <v>17</v>
      </c>
      <c r="Z11" s="961" t="s">
        <v>4272</v>
      </c>
      <c r="AA11" s="960" t="s">
        <v>1478</v>
      </c>
      <c r="AB11" s="868" t="s">
        <v>17</v>
      </c>
      <c r="AC11" s="961" t="s">
        <v>4272</v>
      </c>
      <c r="AD11" s="960" t="s">
        <v>1478</v>
      </c>
      <c r="AE11" s="868" t="s">
        <v>17</v>
      </c>
      <c r="AF11" s="868" t="s">
        <v>4272</v>
      </c>
    </row>
    <row r="12" spans="1:32">
      <c r="A12" s="674" t="s">
        <v>1553</v>
      </c>
      <c r="B12" s="430">
        <v>1692</v>
      </c>
      <c r="C12" s="430">
        <v>523</v>
      </c>
      <c r="D12" s="430">
        <v>1169</v>
      </c>
      <c r="E12" s="430">
        <v>0</v>
      </c>
      <c r="F12" s="430">
        <v>0</v>
      </c>
      <c r="G12" s="430">
        <v>11</v>
      </c>
      <c r="H12" s="430">
        <v>0</v>
      </c>
      <c r="I12" s="430">
        <v>7</v>
      </c>
      <c r="J12" s="430">
        <v>228</v>
      </c>
      <c r="K12" s="430">
        <v>0</v>
      </c>
      <c r="L12" s="430">
        <v>46</v>
      </c>
      <c r="M12" s="430">
        <v>328</v>
      </c>
      <c r="N12" s="430">
        <v>0</v>
      </c>
      <c r="O12" s="430">
        <v>115</v>
      </c>
      <c r="P12" s="430">
        <v>251</v>
      </c>
      <c r="Q12" s="430">
        <v>0</v>
      </c>
      <c r="R12" s="430">
        <v>141</v>
      </c>
      <c r="S12" s="430">
        <v>184</v>
      </c>
      <c r="T12" s="430">
        <v>0</v>
      </c>
      <c r="U12" s="430">
        <v>141</v>
      </c>
      <c r="V12" s="430">
        <v>120</v>
      </c>
      <c r="W12" s="430">
        <v>0</v>
      </c>
      <c r="X12" s="430">
        <v>69</v>
      </c>
      <c r="Y12" s="430">
        <v>46</v>
      </c>
      <c r="Z12" s="430">
        <v>0</v>
      </c>
      <c r="AA12" s="430">
        <v>3</v>
      </c>
      <c r="AB12" s="430">
        <v>1</v>
      </c>
      <c r="AC12" s="430">
        <v>0</v>
      </c>
      <c r="AD12" s="430">
        <v>1</v>
      </c>
      <c r="AE12" s="430">
        <v>0</v>
      </c>
      <c r="AF12" s="430">
        <v>0</v>
      </c>
    </row>
    <row r="13" spans="1:32">
      <c r="A13" s="669" t="s">
        <v>1267</v>
      </c>
      <c r="B13" s="404">
        <v>32</v>
      </c>
      <c r="C13" s="404">
        <v>8</v>
      </c>
      <c r="D13" s="404">
        <v>24</v>
      </c>
      <c r="E13" s="404">
        <v>0</v>
      </c>
      <c r="F13" s="404">
        <v>0</v>
      </c>
      <c r="G13" s="404">
        <v>0</v>
      </c>
      <c r="H13" s="404">
        <v>0</v>
      </c>
      <c r="I13" s="404">
        <v>1</v>
      </c>
      <c r="J13" s="404">
        <v>6</v>
      </c>
      <c r="K13" s="404">
        <v>0</v>
      </c>
      <c r="L13" s="404">
        <v>0</v>
      </c>
      <c r="M13" s="404">
        <v>6</v>
      </c>
      <c r="N13" s="404">
        <v>0</v>
      </c>
      <c r="O13" s="404">
        <v>0</v>
      </c>
      <c r="P13" s="404">
        <v>5</v>
      </c>
      <c r="Q13" s="404">
        <v>0</v>
      </c>
      <c r="R13" s="404">
        <v>4</v>
      </c>
      <c r="S13" s="404">
        <v>5</v>
      </c>
      <c r="T13" s="404">
        <v>0</v>
      </c>
      <c r="U13" s="404">
        <v>2</v>
      </c>
      <c r="V13" s="404">
        <v>1</v>
      </c>
      <c r="W13" s="404">
        <v>0</v>
      </c>
      <c r="X13" s="404">
        <v>0</v>
      </c>
      <c r="Y13" s="404">
        <v>1</v>
      </c>
      <c r="Z13" s="404">
        <v>0</v>
      </c>
      <c r="AA13" s="404">
        <v>0</v>
      </c>
      <c r="AB13" s="404">
        <v>0</v>
      </c>
      <c r="AC13" s="404">
        <v>0</v>
      </c>
      <c r="AD13" s="404">
        <v>1</v>
      </c>
      <c r="AE13" s="404">
        <v>0</v>
      </c>
      <c r="AF13" s="404">
        <v>0</v>
      </c>
    </row>
    <row r="14" spans="1:32">
      <c r="A14" s="670" t="s">
        <v>1380</v>
      </c>
      <c r="B14" s="405">
        <v>31</v>
      </c>
      <c r="C14" s="405">
        <v>8</v>
      </c>
      <c r="D14" s="405">
        <v>23</v>
      </c>
      <c r="E14" s="405">
        <v>0</v>
      </c>
      <c r="F14" s="405">
        <v>0</v>
      </c>
      <c r="G14" s="405">
        <v>0</v>
      </c>
      <c r="H14" s="405">
        <v>0</v>
      </c>
      <c r="I14" s="405">
        <v>1</v>
      </c>
      <c r="J14" s="405">
        <v>6</v>
      </c>
      <c r="K14" s="405">
        <v>0</v>
      </c>
      <c r="L14" s="405">
        <v>0</v>
      </c>
      <c r="M14" s="405">
        <v>6</v>
      </c>
      <c r="N14" s="405">
        <v>0</v>
      </c>
      <c r="O14" s="405">
        <v>0</v>
      </c>
      <c r="P14" s="405">
        <v>4</v>
      </c>
      <c r="Q14" s="405">
        <v>0</v>
      </c>
      <c r="R14" s="405">
        <v>4</v>
      </c>
      <c r="S14" s="405">
        <v>5</v>
      </c>
      <c r="T14" s="405">
        <v>0</v>
      </c>
      <c r="U14" s="405">
        <v>2</v>
      </c>
      <c r="V14" s="405">
        <v>1</v>
      </c>
      <c r="W14" s="405">
        <v>0</v>
      </c>
      <c r="X14" s="405">
        <v>0</v>
      </c>
      <c r="Y14" s="405">
        <v>1</v>
      </c>
      <c r="Z14" s="405">
        <v>0</v>
      </c>
      <c r="AA14" s="405">
        <v>0</v>
      </c>
      <c r="AB14" s="405">
        <v>0</v>
      </c>
      <c r="AC14" s="405">
        <v>0</v>
      </c>
      <c r="AD14" s="405">
        <v>1</v>
      </c>
      <c r="AE14" s="405">
        <v>0</v>
      </c>
      <c r="AF14" s="405">
        <v>0</v>
      </c>
    </row>
    <row r="15" spans="1:32">
      <c r="A15" s="670" t="s">
        <v>1379</v>
      </c>
      <c r="B15" s="405">
        <v>1</v>
      </c>
      <c r="C15" s="405">
        <v>0</v>
      </c>
      <c r="D15" s="405">
        <v>1</v>
      </c>
      <c r="E15" s="405">
        <v>0</v>
      </c>
      <c r="F15" s="405">
        <v>0</v>
      </c>
      <c r="G15" s="405">
        <v>0</v>
      </c>
      <c r="H15" s="405">
        <v>0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  <c r="N15" s="405">
        <v>0</v>
      </c>
      <c r="O15" s="405">
        <v>0</v>
      </c>
      <c r="P15" s="405">
        <v>1</v>
      </c>
      <c r="Q15" s="405">
        <v>0</v>
      </c>
      <c r="R15" s="405">
        <v>0</v>
      </c>
      <c r="S15" s="405">
        <v>0</v>
      </c>
      <c r="T15" s="405">
        <v>0</v>
      </c>
      <c r="U15" s="405">
        <v>0</v>
      </c>
      <c r="V15" s="405">
        <v>0</v>
      </c>
      <c r="W15" s="405">
        <v>0</v>
      </c>
      <c r="X15" s="405">
        <v>0</v>
      </c>
      <c r="Y15" s="405">
        <v>0</v>
      </c>
      <c r="Z15" s="405">
        <v>0</v>
      </c>
      <c r="AA15" s="405">
        <v>0</v>
      </c>
      <c r="AB15" s="405">
        <v>0</v>
      </c>
      <c r="AC15" s="405">
        <v>0</v>
      </c>
      <c r="AD15" s="405">
        <v>0</v>
      </c>
      <c r="AE15" s="405">
        <v>0</v>
      </c>
      <c r="AF15" s="405">
        <v>0</v>
      </c>
    </row>
    <row r="16" spans="1:32">
      <c r="A16" s="669" t="s">
        <v>1260</v>
      </c>
      <c r="B16" s="404">
        <v>34</v>
      </c>
      <c r="C16" s="404">
        <v>8</v>
      </c>
      <c r="D16" s="404">
        <v>26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5</v>
      </c>
      <c r="K16" s="404">
        <v>0</v>
      </c>
      <c r="L16" s="404">
        <v>1</v>
      </c>
      <c r="M16" s="404">
        <v>4</v>
      </c>
      <c r="N16" s="404">
        <v>0</v>
      </c>
      <c r="O16" s="404">
        <v>2</v>
      </c>
      <c r="P16" s="404">
        <v>9</v>
      </c>
      <c r="Q16" s="404">
        <v>0</v>
      </c>
      <c r="R16" s="404">
        <v>0</v>
      </c>
      <c r="S16" s="404">
        <v>5</v>
      </c>
      <c r="T16" s="404">
        <v>0</v>
      </c>
      <c r="U16" s="404">
        <v>3</v>
      </c>
      <c r="V16" s="404">
        <v>3</v>
      </c>
      <c r="W16" s="404">
        <v>0</v>
      </c>
      <c r="X16" s="404">
        <v>1</v>
      </c>
      <c r="Y16" s="404">
        <v>0</v>
      </c>
      <c r="Z16" s="404">
        <v>0</v>
      </c>
      <c r="AA16" s="404">
        <v>1</v>
      </c>
      <c r="AB16" s="404">
        <v>0</v>
      </c>
      <c r="AC16" s="404">
        <v>0</v>
      </c>
      <c r="AD16" s="404">
        <v>0</v>
      </c>
      <c r="AE16" s="404">
        <v>0</v>
      </c>
      <c r="AF16" s="404">
        <v>0</v>
      </c>
    </row>
    <row r="17" spans="1:32">
      <c r="A17" s="670" t="s">
        <v>1378</v>
      </c>
      <c r="B17" s="405">
        <v>31</v>
      </c>
      <c r="C17" s="405">
        <v>7</v>
      </c>
      <c r="D17" s="405">
        <v>24</v>
      </c>
      <c r="E17" s="405">
        <v>0</v>
      </c>
      <c r="F17" s="405">
        <v>0</v>
      </c>
      <c r="G17" s="405">
        <v>0</v>
      </c>
      <c r="H17" s="405">
        <v>0</v>
      </c>
      <c r="I17" s="405">
        <v>0</v>
      </c>
      <c r="J17" s="405">
        <v>5</v>
      </c>
      <c r="K17" s="405">
        <v>0</v>
      </c>
      <c r="L17" s="405">
        <v>0</v>
      </c>
      <c r="M17" s="405">
        <v>4</v>
      </c>
      <c r="N17" s="405">
        <v>0</v>
      </c>
      <c r="O17" s="405">
        <v>2</v>
      </c>
      <c r="P17" s="405">
        <v>7</v>
      </c>
      <c r="Q17" s="405">
        <v>0</v>
      </c>
      <c r="R17" s="405">
        <v>0</v>
      </c>
      <c r="S17" s="405">
        <v>5</v>
      </c>
      <c r="T17" s="405">
        <v>0</v>
      </c>
      <c r="U17" s="405">
        <v>3</v>
      </c>
      <c r="V17" s="405">
        <v>3</v>
      </c>
      <c r="W17" s="405">
        <v>0</v>
      </c>
      <c r="X17" s="405">
        <v>1</v>
      </c>
      <c r="Y17" s="405">
        <v>0</v>
      </c>
      <c r="Z17" s="405">
        <v>0</v>
      </c>
      <c r="AA17" s="405">
        <v>1</v>
      </c>
      <c r="AB17" s="405">
        <v>0</v>
      </c>
      <c r="AC17" s="405">
        <v>0</v>
      </c>
      <c r="AD17" s="405">
        <v>0</v>
      </c>
      <c r="AE17" s="405">
        <v>0</v>
      </c>
      <c r="AF17" s="405">
        <v>0</v>
      </c>
    </row>
    <row r="18" spans="1:32">
      <c r="A18" s="670" t="s">
        <v>1377</v>
      </c>
      <c r="B18" s="405">
        <v>3</v>
      </c>
      <c r="C18" s="405">
        <v>1</v>
      </c>
      <c r="D18" s="405">
        <v>2</v>
      </c>
      <c r="E18" s="405">
        <v>0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>
        <v>0</v>
      </c>
      <c r="L18" s="405">
        <v>1</v>
      </c>
      <c r="M18" s="405">
        <v>0</v>
      </c>
      <c r="N18" s="405">
        <v>0</v>
      </c>
      <c r="O18" s="405">
        <v>0</v>
      </c>
      <c r="P18" s="405">
        <v>2</v>
      </c>
      <c r="Q18" s="405">
        <v>0</v>
      </c>
      <c r="R18" s="405">
        <v>0</v>
      </c>
      <c r="S18" s="405">
        <v>0</v>
      </c>
      <c r="T18" s="405">
        <v>0</v>
      </c>
      <c r="U18" s="405">
        <v>0</v>
      </c>
      <c r="V18" s="405">
        <v>0</v>
      </c>
      <c r="W18" s="405">
        <v>0</v>
      </c>
      <c r="X18" s="405">
        <v>0</v>
      </c>
      <c r="Y18" s="405">
        <v>0</v>
      </c>
      <c r="Z18" s="405">
        <v>0</v>
      </c>
      <c r="AA18" s="405">
        <v>0</v>
      </c>
      <c r="AB18" s="405">
        <v>0</v>
      </c>
      <c r="AC18" s="405">
        <v>0</v>
      </c>
      <c r="AD18" s="405">
        <v>0</v>
      </c>
      <c r="AE18" s="405">
        <v>0</v>
      </c>
      <c r="AF18" s="405">
        <v>0</v>
      </c>
    </row>
    <row r="19" spans="1:32">
      <c r="A19" s="669" t="s">
        <v>1251</v>
      </c>
      <c r="B19" s="404">
        <v>68</v>
      </c>
      <c r="C19" s="404">
        <v>13</v>
      </c>
      <c r="D19" s="404">
        <v>55</v>
      </c>
      <c r="E19" s="404">
        <v>0</v>
      </c>
      <c r="F19" s="404">
        <v>0</v>
      </c>
      <c r="G19" s="404">
        <v>0</v>
      </c>
      <c r="H19" s="404">
        <v>0</v>
      </c>
      <c r="I19" s="404">
        <v>0</v>
      </c>
      <c r="J19" s="404">
        <v>12</v>
      </c>
      <c r="K19" s="404">
        <v>0</v>
      </c>
      <c r="L19" s="404">
        <v>3</v>
      </c>
      <c r="M19" s="404">
        <v>12</v>
      </c>
      <c r="N19" s="404">
        <v>0</v>
      </c>
      <c r="O19" s="404">
        <v>3</v>
      </c>
      <c r="P19" s="404">
        <v>12</v>
      </c>
      <c r="Q19" s="404">
        <v>0</v>
      </c>
      <c r="R19" s="404">
        <v>4</v>
      </c>
      <c r="S19" s="404">
        <v>10</v>
      </c>
      <c r="T19" s="404">
        <v>0</v>
      </c>
      <c r="U19" s="404">
        <v>1</v>
      </c>
      <c r="V19" s="404">
        <v>7</v>
      </c>
      <c r="W19" s="404">
        <v>0</v>
      </c>
      <c r="X19" s="404">
        <v>2</v>
      </c>
      <c r="Y19" s="404">
        <v>2</v>
      </c>
      <c r="Z19" s="404">
        <v>0</v>
      </c>
      <c r="AA19" s="404">
        <v>0</v>
      </c>
      <c r="AB19" s="404">
        <v>0</v>
      </c>
      <c r="AC19" s="404">
        <v>0</v>
      </c>
      <c r="AD19" s="404">
        <v>0</v>
      </c>
      <c r="AE19" s="404">
        <v>0</v>
      </c>
      <c r="AF19" s="404">
        <v>0</v>
      </c>
    </row>
    <row r="20" spans="1:32">
      <c r="A20" s="670" t="s">
        <v>1376</v>
      </c>
      <c r="B20" s="405">
        <v>44</v>
      </c>
      <c r="C20" s="405">
        <v>9</v>
      </c>
      <c r="D20" s="405">
        <v>35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5</v>
      </c>
      <c r="K20" s="405">
        <v>0</v>
      </c>
      <c r="L20" s="405">
        <v>2</v>
      </c>
      <c r="M20" s="405">
        <v>8</v>
      </c>
      <c r="N20" s="405">
        <v>0</v>
      </c>
      <c r="O20" s="405">
        <v>1</v>
      </c>
      <c r="P20" s="405">
        <v>8</v>
      </c>
      <c r="Q20" s="405">
        <v>0</v>
      </c>
      <c r="R20" s="405">
        <v>3</v>
      </c>
      <c r="S20" s="405">
        <v>9</v>
      </c>
      <c r="T20" s="405">
        <v>0</v>
      </c>
      <c r="U20" s="405">
        <v>1</v>
      </c>
      <c r="V20" s="405">
        <v>4</v>
      </c>
      <c r="W20" s="405">
        <v>0</v>
      </c>
      <c r="X20" s="405">
        <v>2</v>
      </c>
      <c r="Y20" s="405">
        <v>1</v>
      </c>
      <c r="Z20" s="405">
        <v>0</v>
      </c>
      <c r="AA20" s="405">
        <v>0</v>
      </c>
      <c r="AB20" s="405">
        <v>0</v>
      </c>
      <c r="AC20" s="405">
        <v>0</v>
      </c>
      <c r="AD20" s="405">
        <v>0</v>
      </c>
      <c r="AE20" s="405">
        <v>0</v>
      </c>
      <c r="AF20" s="405">
        <v>0</v>
      </c>
    </row>
    <row r="21" spans="1:32">
      <c r="A21" s="670" t="s">
        <v>1375</v>
      </c>
      <c r="B21" s="405">
        <v>20</v>
      </c>
      <c r="C21" s="405">
        <v>4</v>
      </c>
      <c r="D21" s="405">
        <v>16</v>
      </c>
      <c r="E21" s="405">
        <v>0</v>
      </c>
      <c r="F21" s="405">
        <v>0</v>
      </c>
      <c r="G21" s="405">
        <v>0</v>
      </c>
      <c r="H21" s="405">
        <v>0</v>
      </c>
      <c r="I21" s="405">
        <v>0</v>
      </c>
      <c r="J21" s="405">
        <v>6</v>
      </c>
      <c r="K21" s="405">
        <v>0</v>
      </c>
      <c r="L21" s="405">
        <v>1</v>
      </c>
      <c r="M21" s="405">
        <v>2</v>
      </c>
      <c r="N21" s="405">
        <v>0</v>
      </c>
      <c r="O21" s="405">
        <v>2</v>
      </c>
      <c r="P21" s="405">
        <v>3</v>
      </c>
      <c r="Q21" s="405">
        <v>0</v>
      </c>
      <c r="R21" s="405">
        <v>1</v>
      </c>
      <c r="S21" s="405">
        <v>1</v>
      </c>
      <c r="T21" s="405">
        <v>0</v>
      </c>
      <c r="U21" s="405">
        <v>0</v>
      </c>
      <c r="V21" s="405">
        <v>3</v>
      </c>
      <c r="W21" s="405">
        <v>0</v>
      </c>
      <c r="X21" s="405">
        <v>0</v>
      </c>
      <c r="Y21" s="405">
        <v>1</v>
      </c>
      <c r="Z21" s="405">
        <v>0</v>
      </c>
      <c r="AA21" s="405">
        <v>0</v>
      </c>
      <c r="AB21" s="405">
        <v>0</v>
      </c>
      <c r="AC21" s="405">
        <v>0</v>
      </c>
      <c r="AD21" s="405">
        <v>0</v>
      </c>
      <c r="AE21" s="405">
        <v>0</v>
      </c>
      <c r="AF21" s="405">
        <v>0</v>
      </c>
    </row>
    <row r="22" spans="1:32">
      <c r="A22" s="670" t="s">
        <v>1374</v>
      </c>
      <c r="B22" s="405">
        <v>4</v>
      </c>
      <c r="C22" s="405">
        <v>0</v>
      </c>
      <c r="D22" s="405">
        <v>4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1</v>
      </c>
      <c r="K22" s="405">
        <v>0</v>
      </c>
      <c r="L22" s="405">
        <v>0</v>
      </c>
      <c r="M22" s="405">
        <v>2</v>
      </c>
      <c r="N22" s="405">
        <v>0</v>
      </c>
      <c r="O22" s="405">
        <v>0</v>
      </c>
      <c r="P22" s="405">
        <v>1</v>
      </c>
      <c r="Q22" s="405">
        <v>0</v>
      </c>
      <c r="R22" s="405">
        <v>0</v>
      </c>
      <c r="S22" s="405">
        <v>0</v>
      </c>
      <c r="T22" s="405">
        <v>0</v>
      </c>
      <c r="U22" s="405">
        <v>0</v>
      </c>
      <c r="V22" s="405">
        <v>0</v>
      </c>
      <c r="W22" s="405">
        <v>0</v>
      </c>
      <c r="X22" s="405">
        <v>0</v>
      </c>
      <c r="Y22" s="405">
        <v>0</v>
      </c>
      <c r="Z22" s="405">
        <v>0</v>
      </c>
      <c r="AA22" s="405">
        <v>0</v>
      </c>
      <c r="AB22" s="405">
        <v>0</v>
      </c>
      <c r="AC22" s="405">
        <v>0</v>
      </c>
      <c r="AD22" s="405">
        <v>0</v>
      </c>
      <c r="AE22" s="405">
        <v>0</v>
      </c>
      <c r="AF22" s="405">
        <v>0</v>
      </c>
    </row>
    <row r="23" spans="1:32">
      <c r="A23" s="669" t="s">
        <v>1239</v>
      </c>
      <c r="B23" s="404">
        <v>39</v>
      </c>
      <c r="C23" s="404">
        <v>11</v>
      </c>
      <c r="D23" s="404">
        <v>28</v>
      </c>
      <c r="E23" s="404">
        <v>0</v>
      </c>
      <c r="F23" s="404">
        <v>0</v>
      </c>
      <c r="G23" s="404">
        <v>0</v>
      </c>
      <c r="H23" s="404">
        <v>0</v>
      </c>
      <c r="I23" s="404">
        <v>1</v>
      </c>
      <c r="J23" s="404">
        <v>7</v>
      </c>
      <c r="K23" s="404">
        <v>0</v>
      </c>
      <c r="L23" s="404">
        <v>2</v>
      </c>
      <c r="M23" s="404">
        <v>6</v>
      </c>
      <c r="N23" s="404">
        <v>0</v>
      </c>
      <c r="O23" s="404">
        <v>1</v>
      </c>
      <c r="P23" s="404">
        <v>8</v>
      </c>
      <c r="Q23" s="404">
        <v>0</v>
      </c>
      <c r="R23" s="404">
        <v>2</v>
      </c>
      <c r="S23" s="404">
        <v>2</v>
      </c>
      <c r="T23" s="404">
        <v>0</v>
      </c>
      <c r="U23" s="404">
        <v>3</v>
      </c>
      <c r="V23" s="404">
        <v>4</v>
      </c>
      <c r="W23" s="404">
        <v>0</v>
      </c>
      <c r="X23" s="404">
        <v>1</v>
      </c>
      <c r="Y23" s="404">
        <v>1</v>
      </c>
      <c r="Z23" s="404">
        <v>0</v>
      </c>
      <c r="AA23" s="404">
        <v>1</v>
      </c>
      <c r="AB23" s="404">
        <v>0</v>
      </c>
      <c r="AC23" s="404">
        <v>0</v>
      </c>
      <c r="AD23" s="404">
        <v>0</v>
      </c>
      <c r="AE23" s="404">
        <v>0</v>
      </c>
      <c r="AF23" s="404">
        <v>0</v>
      </c>
    </row>
    <row r="24" spans="1:32">
      <c r="A24" s="670" t="s">
        <v>1373</v>
      </c>
      <c r="B24" s="405">
        <v>25</v>
      </c>
      <c r="C24" s="405">
        <v>7</v>
      </c>
      <c r="D24" s="405">
        <v>18</v>
      </c>
      <c r="E24" s="405">
        <v>0</v>
      </c>
      <c r="F24" s="405">
        <v>0</v>
      </c>
      <c r="G24" s="405">
        <v>0</v>
      </c>
      <c r="H24" s="405">
        <v>0</v>
      </c>
      <c r="I24" s="405">
        <v>1</v>
      </c>
      <c r="J24" s="405">
        <v>5</v>
      </c>
      <c r="K24" s="405">
        <v>0</v>
      </c>
      <c r="L24" s="405">
        <v>2</v>
      </c>
      <c r="M24" s="405">
        <v>3</v>
      </c>
      <c r="N24" s="405">
        <v>0</v>
      </c>
      <c r="O24" s="405">
        <v>1</v>
      </c>
      <c r="P24" s="405">
        <v>4</v>
      </c>
      <c r="Q24" s="405">
        <v>0</v>
      </c>
      <c r="R24" s="405">
        <v>0</v>
      </c>
      <c r="S24" s="405">
        <v>2</v>
      </c>
      <c r="T24" s="405">
        <v>0</v>
      </c>
      <c r="U24" s="405">
        <v>3</v>
      </c>
      <c r="V24" s="405">
        <v>3</v>
      </c>
      <c r="W24" s="405">
        <v>0</v>
      </c>
      <c r="X24" s="405">
        <v>0</v>
      </c>
      <c r="Y24" s="405">
        <v>1</v>
      </c>
      <c r="Z24" s="405">
        <v>0</v>
      </c>
      <c r="AA24" s="405">
        <v>0</v>
      </c>
      <c r="AB24" s="405">
        <v>0</v>
      </c>
      <c r="AC24" s="405">
        <v>0</v>
      </c>
      <c r="AD24" s="405">
        <v>0</v>
      </c>
      <c r="AE24" s="405">
        <v>0</v>
      </c>
      <c r="AF24" s="405">
        <v>0</v>
      </c>
    </row>
    <row r="25" spans="1:32">
      <c r="A25" s="670" t="s">
        <v>1372</v>
      </c>
      <c r="B25" s="405">
        <v>3</v>
      </c>
      <c r="C25" s="405">
        <v>2</v>
      </c>
      <c r="D25" s="405">
        <v>1</v>
      </c>
      <c r="E25" s="405">
        <v>0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  <c r="N25" s="405">
        <v>0</v>
      </c>
      <c r="O25" s="405">
        <v>0</v>
      </c>
      <c r="P25" s="405">
        <v>1</v>
      </c>
      <c r="Q25" s="405">
        <v>0</v>
      </c>
      <c r="R25" s="405">
        <v>0</v>
      </c>
      <c r="S25" s="405">
        <v>0</v>
      </c>
      <c r="T25" s="405">
        <v>0</v>
      </c>
      <c r="U25" s="405">
        <v>0</v>
      </c>
      <c r="V25" s="405">
        <v>0</v>
      </c>
      <c r="W25" s="405">
        <v>0</v>
      </c>
      <c r="X25" s="405">
        <v>1</v>
      </c>
      <c r="Y25" s="405">
        <v>0</v>
      </c>
      <c r="Z25" s="405">
        <v>0</v>
      </c>
      <c r="AA25" s="405">
        <v>1</v>
      </c>
      <c r="AB25" s="405">
        <v>0</v>
      </c>
      <c r="AC25" s="405">
        <v>0</v>
      </c>
      <c r="AD25" s="405">
        <v>0</v>
      </c>
      <c r="AE25" s="405">
        <v>0</v>
      </c>
      <c r="AF25" s="405">
        <v>0</v>
      </c>
    </row>
    <row r="26" spans="1:32">
      <c r="A26" s="670" t="s">
        <v>1371</v>
      </c>
      <c r="B26" s="405">
        <v>11</v>
      </c>
      <c r="C26" s="405">
        <v>2</v>
      </c>
      <c r="D26" s="405">
        <v>9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2</v>
      </c>
      <c r="K26" s="405">
        <v>0</v>
      </c>
      <c r="L26" s="405">
        <v>0</v>
      </c>
      <c r="M26" s="405">
        <v>3</v>
      </c>
      <c r="N26" s="405">
        <v>0</v>
      </c>
      <c r="O26" s="405">
        <v>0</v>
      </c>
      <c r="P26" s="405">
        <v>3</v>
      </c>
      <c r="Q26" s="405">
        <v>0</v>
      </c>
      <c r="R26" s="405">
        <v>2</v>
      </c>
      <c r="S26" s="405">
        <v>0</v>
      </c>
      <c r="T26" s="405">
        <v>0</v>
      </c>
      <c r="U26" s="405">
        <v>0</v>
      </c>
      <c r="V26" s="405">
        <v>1</v>
      </c>
      <c r="W26" s="405">
        <v>0</v>
      </c>
      <c r="X26" s="405">
        <v>0</v>
      </c>
      <c r="Y26" s="405">
        <v>0</v>
      </c>
      <c r="Z26" s="405">
        <v>0</v>
      </c>
      <c r="AA26" s="405">
        <v>0</v>
      </c>
      <c r="AB26" s="405">
        <v>0</v>
      </c>
      <c r="AC26" s="405">
        <v>0</v>
      </c>
      <c r="AD26" s="405">
        <v>0</v>
      </c>
      <c r="AE26" s="405">
        <v>0</v>
      </c>
      <c r="AF26" s="405">
        <v>0</v>
      </c>
    </row>
    <row r="27" spans="1:32">
      <c r="A27" s="669" t="s">
        <v>1226</v>
      </c>
      <c r="B27" s="404">
        <v>91</v>
      </c>
      <c r="C27" s="404">
        <v>15</v>
      </c>
      <c r="D27" s="404">
        <v>76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19</v>
      </c>
      <c r="K27" s="404">
        <v>0</v>
      </c>
      <c r="L27" s="404">
        <v>0</v>
      </c>
      <c r="M27" s="404">
        <v>17</v>
      </c>
      <c r="N27" s="404">
        <v>0</v>
      </c>
      <c r="O27" s="404">
        <v>2</v>
      </c>
      <c r="P27" s="404">
        <v>18</v>
      </c>
      <c r="Q27" s="404">
        <v>0</v>
      </c>
      <c r="R27" s="404">
        <v>7</v>
      </c>
      <c r="S27" s="404">
        <v>9</v>
      </c>
      <c r="T27" s="404">
        <v>0</v>
      </c>
      <c r="U27" s="404">
        <v>3</v>
      </c>
      <c r="V27" s="404">
        <v>10</v>
      </c>
      <c r="W27" s="404">
        <v>0</v>
      </c>
      <c r="X27" s="404">
        <v>3</v>
      </c>
      <c r="Y27" s="404">
        <v>3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</row>
    <row r="28" spans="1:32">
      <c r="A28" s="670" t="s">
        <v>1370</v>
      </c>
      <c r="B28" s="405">
        <v>62</v>
      </c>
      <c r="C28" s="405">
        <v>12</v>
      </c>
      <c r="D28" s="405">
        <v>50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10</v>
      </c>
      <c r="K28" s="405">
        <v>0</v>
      </c>
      <c r="L28" s="405">
        <v>0</v>
      </c>
      <c r="M28" s="405">
        <v>14</v>
      </c>
      <c r="N28" s="405">
        <v>0</v>
      </c>
      <c r="O28" s="405">
        <v>2</v>
      </c>
      <c r="P28" s="405">
        <v>12</v>
      </c>
      <c r="Q28" s="405">
        <v>0</v>
      </c>
      <c r="R28" s="405">
        <v>7</v>
      </c>
      <c r="S28" s="405">
        <v>4</v>
      </c>
      <c r="T28" s="405">
        <v>0</v>
      </c>
      <c r="U28" s="405">
        <v>2</v>
      </c>
      <c r="V28" s="405">
        <v>8</v>
      </c>
      <c r="W28" s="405">
        <v>0</v>
      </c>
      <c r="X28" s="405">
        <v>1</v>
      </c>
      <c r="Y28" s="405">
        <v>2</v>
      </c>
      <c r="Z28" s="405">
        <v>0</v>
      </c>
      <c r="AA28" s="405">
        <v>0</v>
      </c>
      <c r="AB28" s="405">
        <v>0</v>
      </c>
      <c r="AC28" s="405">
        <v>0</v>
      </c>
      <c r="AD28" s="405">
        <v>0</v>
      </c>
      <c r="AE28" s="405">
        <v>0</v>
      </c>
      <c r="AF28" s="405">
        <v>0</v>
      </c>
    </row>
    <row r="29" spans="1:32">
      <c r="A29" s="670" t="s">
        <v>1369</v>
      </c>
      <c r="B29" s="405">
        <v>12</v>
      </c>
      <c r="C29" s="405">
        <v>2</v>
      </c>
      <c r="D29" s="405">
        <v>10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3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3</v>
      </c>
      <c r="Q29" s="405">
        <v>0</v>
      </c>
      <c r="R29" s="405">
        <v>0</v>
      </c>
      <c r="S29" s="405">
        <v>1</v>
      </c>
      <c r="T29" s="405">
        <v>0</v>
      </c>
      <c r="U29" s="405">
        <v>1</v>
      </c>
      <c r="V29" s="405">
        <v>2</v>
      </c>
      <c r="W29" s="405">
        <v>0</v>
      </c>
      <c r="X29" s="405">
        <v>1</v>
      </c>
      <c r="Y29" s="405">
        <v>0</v>
      </c>
      <c r="Z29" s="405">
        <v>0</v>
      </c>
      <c r="AA29" s="405">
        <v>0</v>
      </c>
      <c r="AB29" s="405">
        <v>0</v>
      </c>
      <c r="AC29" s="405">
        <v>0</v>
      </c>
      <c r="AD29" s="405">
        <v>0</v>
      </c>
      <c r="AE29" s="405">
        <v>0</v>
      </c>
      <c r="AF29" s="405">
        <v>0</v>
      </c>
    </row>
    <row r="30" spans="1:32">
      <c r="A30" s="670" t="s">
        <v>1368</v>
      </c>
      <c r="B30" s="405">
        <v>17</v>
      </c>
      <c r="C30" s="405">
        <v>1</v>
      </c>
      <c r="D30" s="405">
        <v>16</v>
      </c>
      <c r="E30" s="405">
        <v>0</v>
      </c>
      <c r="F30" s="405">
        <v>0</v>
      </c>
      <c r="G30" s="405">
        <v>0</v>
      </c>
      <c r="H30" s="405">
        <v>0</v>
      </c>
      <c r="I30" s="405">
        <v>0</v>
      </c>
      <c r="J30" s="405">
        <v>6</v>
      </c>
      <c r="K30" s="405">
        <v>0</v>
      </c>
      <c r="L30" s="405">
        <v>0</v>
      </c>
      <c r="M30" s="405">
        <v>2</v>
      </c>
      <c r="N30" s="405">
        <v>0</v>
      </c>
      <c r="O30" s="405">
        <v>0</v>
      </c>
      <c r="P30" s="405">
        <v>3</v>
      </c>
      <c r="Q30" s="405">
        <v>0</v>
      </c>
      <c r="R30" s="405">
        <v>0</v>
      </c>
      <c r="S30" s="405">
        <v>4</v>
      </c>
      <c r="T30" s="405">
        <v>0</v>
      </c>
      <c r="U30" s="405">
        <v>0</v>
      </c>
      <c r="V30" s="405">
        <v>0</v>
      </c>
      <c r="W30" s="405">
        <v>0</v>
      </c>
      <c r="X30" s="405">
        <v>1</v>
      </c>
      <c r="Y30" s="405">
        <v>1</v>
      </c>
      <c r="Z30" s="405">
        <v>0</v>
      </c>
      <c r="AA30" s="405">
        <v>0</v>
      </c>
      <c r="AB30" s="405">
        <v>0</v>
      </c>
      <c r="AC30" s="405">
        <v>0</v>
      </c>
      <c r="AD30" s="405">
        <v>0</v>
      </c>
      <c r="AE30" s="405">
        <v>0</v>
      </c>
      <c r="AF30" s="405">
        <v>0</v>
      </c>
    </row>
    <row r="31" spans="1:32">
      <c r="A31" s="669" t="s">
        <v>1208</v>
      </c>
      <c r="B31" s="404">
        <v>156</v>
      </c>
      <c r="C31" s="404">
        <v>46</v>
      </c>
      <c r="D31" s="404">
        <v>110</v>
      </c>
      <c r="E31" s="404">
        <v>0</v>
      </c>
      <c r="F31" s="404">
        <v>0</v>
      </c>
      <c r="G31" s="404">
        <v>0</v>
      </c>
      <c r="H31" s="404">
        <v>0</v>
      </c>
      <c r="I31" s="404">
        <v>0</v>
      </c>
      <c r="J31" s="404">
        <v>17</v>
      </c>
      <c r="K31" s="404">
        <v>0</v>
      </c>
      <c r="L31" s="404">
        <v>3</v>
      </c>
      <c r="M31" s="404">
        <v>33</v>
      </c>
      <c r="N31" s="404">
        <v>0</v>
      </c>
      <c r="O31" s="404">
        <v>12</v>
      </c>
      <c r="P31" s="404">
        <v>24</v>
      </c>
      <c r="Q31" s="404">
        <v>0</v>
      </c>
      <c r="R31" s="404">
        <v>11</v>
      </c>
      <c r="S31" s="404">
        <v>20</v>
      </c>
      <c r="T31" s="404">
        <v>0</v>
      </c>
      <c r="U31" s="404">
        <v>13</v>
      </c>
      <c r="V31" s="404">
        <v>12</v>
      </c>
      <c r="W31" s="404">
        <v>0</v>
      </c>
      <c r="X31" s="404">
        <v>6</v>
      </c>
      <c r="Y31" s="404">
        <v>4</v>
      </c>
      <c r="Z31" s="404">
        <v>0</v>
      </c>
      <c r="AA31" s="404">
        <v>1</v>
      </c>
      <c r="AB31" s="404">
        <v>0</v>
      </c>
      <c r="AC31" s="404">
        <v>0</v>
      </c>
      <c r="AD31" s="404">
        <v>0</v>
      </c>
      <c r="AE31" s="404">
        <v>0</v>
      </c>
      <c r="AF31" s="404">
        <v>0</v>
      </c>
    </row>
    <row r="32" spans="1:32">
      <c r="A32" s="670" t="s">
        <v>1367</v>
      </c>
      <c r="B32" s="405">
        <v>67</v>
      </c>
      <c r="C32" s="405">
        <v>21</v>
      </c>
      <c r="D32" s="405">
        <v>46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10</v>
      </c>
      <c r="K32" s="405">
        <v>0</v>
      </c>
      <c r="L32" s="405">
        <v>1</v>
      </c>
      <c r="M32" s="405">
        <v>13</v>
      </c>
      <c r="N32" s="405">
        <v>0</v>
      </c>
      <c r="O32" s="405">
        <v>5</v>
      </c>
      <c r="P32" s="405">
        <v>11</v>
      </c>
      <c r="Q32" s="405">
        <v>0</v>
      </c>
      <c r="R32" s="405">
        <v>4</v>
      </c>
      <c r="S32" s="405">
        <v>4</v>
      </c>
      <c r="T32" s="405">
        <v>0</v>
      </c>
      <c r="U32" s="405">
        <v>7</v>
      </c>
      <c r="V32" s="405">
        <v>7</v>
      </c>
      <c r="W32" s="405">
        <v>0</v>
      </c>
      <c r="X32" s="405">
        <v>3</v>
      </c>
      <c r="Y32" s="405">
        <v>1</v>
      </c>
      <c r="Z32" s="405">
        <v>0</v>
      </c>
      <c r="AA32" s="405">
        <v>1</v>
      </c>
      <c r="AB32" s="405">
        <v>0</v>
      </c>
      <c r="AC32" s="405">
        <v>0</v>
      </c>
      <c r="AD32" s="405">
        <v>0</v>
      </c>
      <c r="AE32" s="405">
        <v>0</v>
      </c>
      <c r="AF32" s="405">
        <v>0</v>
      </c>
    </row>
    <row r="33" spans="1:32">
      <c r="A33" s="670" t="s">
        <v>1366</v>
      </c>
      <c r="B33" s="405">
        <v>0</v>
      </c>
      <c r="C33" s="405">
        <v>0</v>
      </c>
      <c r="D33" s="405">
        <v>0</v>
      </c>
      <c r="E33" s="405">
        <v>0</v>
      </c>
      <c r="F33" s="405">
        <v>0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405">
        <v>0</v>
      </c>
      <c r="P33" s="405">
        <v>0</v>
      </c>
      <c r="Q33" s="405">
        <v>0</v>
      </c>
      <c r="R33" s="405">
        <v>0</v>
      </c>
      <c r="S33" s="405">
        <v>0</v>
      </c>
      <c r="T33" s="405">
        <v>0</v>
      </c>
      <c r="U33" s="405">
        <v>0</v>
      </c>
      <c r="V33" s="405">
        <v>0</v>
      </c>
      <c r="W33" s="405">
        <v>0</v>
      </c>
      <c r="X33" s="405">
        <v>0</v>
      </c>
      <c r="Y33" s="405">
        <v>0</v>
      </c>
      <c r="Z33" s="405">
        <v>0</v>
      </c>
      <c r="AA33" s="405">
        <v>0</v>
      </c>
      <c r="AB33" s="405">
        <v>0</v>
      </c>
      <c r="AC33" s="405">
        <v>0</v>
      </c>
      <c r="AD33" s="405">
        <v>0</v>
      </c>
      <c r="AE33" s="405">
        <v>0</v>
      </c>
      <c r="AF33" s="405">
        <v>0</v>
      </c>
    </row>
    <row r="34" spans="1:32">
      <c r="A34" s="670" t="s">
        <v>1365</v>
      </c>
      <c r="B34" s="405">
        <v>8</v>
      </c>
      <c r="C34" s="405">
        <v>2</v>
      </c>
      <c r="D34" s="405">
        <v>6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2</v>
      </c>
      <c r="N34" s="405">
        <v>0</v>
      </c>
      <c r="O34" s="405">
        <v>0</v>
      </c>
      <c r="P34" s="405">
        <v>1</v>
      </c>
      <c r="Q34" s="405">
        <v>0</v>
      </c>
      <c r="R34" s="405">
        <v>0</v>
      </c>
      <c r="S34" s="405">
        <v>3</v>
      </c>
      <c r="T34" s="405">
        <v>0</v>
      </c>
      <c r="U34" s="405">
        <v>1</v>
      </c>
      <c r="V34" s="405">
        <v>0</v>
      </c>
      <c r="W34" s="405">
        <v>0</v>
      </c>
      <c r="X34" s="405">
        <v>1</v>
      </c>
      <c r="Y34" s="405">
        <v>0</v>
      </c>
      <c r="Z34" s="405">
        <v>0</v>
      </c>
      <c r="AA34" s="405">
        <v>0</v>
      </c>
      <c r="AB34" s="405">
        <v>0</v>
      </c>
      <c r="AC34" s="405">
        <v>0</v>
      </c>
      <c r="AD34" s="405">
        <v>0</v>
      </c>
      <c r="AE34" s="405">
        <v>0</v>
      </c>
      <c r="AF34" s="405">
        <v>0</v>
      </c>
    </row>
    <row r="35" spans="1:32">
      <c r="A35" s="670" t="s">
        <v>1364</v>
      </c>
      <c r="B35" s="405">
        <v>7</v>
      </c>
      <c r="C35" s="405">
        <v>1</v>
      </c>
      <c r="D35" s="405">
        <v>6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2</v>
      </c>
      <c r="K35" s="405">
        <v>0</v>
      </c>
      <c r="L35" s="405">
        <v>0</v>
      </c>
      <c r="M35" s="405">
        <v>1</v>
      </c>
      <c r="N35" s="405">
        <v>0</v>
      </c>
      <c r="O35" s="405">
        <v>1</v>
      </c>
      <c r="P35" s="405">
        <v>1</v>
      </c>
      <c r="Q35" s="405">
        <v>0</v>
      </c>
      <c r="R35" s="405">
        <v>0</v>
      </c>
      <c r="S35" s="405">
        <v>1</v>
      </c>
      <c r="T35" s="405">
        <v>0</v>
      </c>
      <c r="U35" s="405">
        <v>0</v>
      </c>
      <c r="V35" s="405">
        <v>1</v>
      </c>
      <c r="W35" s="405">
        <v>0</v>
      </c>
      <c r="X35" s="405">
        <v>0</v>
      </c>
      <c r="Y35" s="405">
        <v>0</v>
      </c>
      <c r="Z35" s="405">
        <v>0</v>
      </c>
      <c r="AA35" s="405">
        <v>0</v>
      </c>
      <c r="AB35" s="405">
        <v>0</v>
      </c>
      <c r="AC35" s="405">
        <v>0</v>
      </c>
      <c r="AD35" s="405">
        <v>0</v>
      </c>
      <c r="AE35" s="405">
        <v>0</v>
      </c>
      <c r="AF35" s="405">
        <v>0</v>
      </c>
    </row>
    <row r="36" spans="1:32">
      <c r="A36" s="670" t="s">
        <v>1363</v>
      </c>
      <c r="B36" s="405">
        <v>20</v>
      </c>
      <c r="C36" s="405">
        <v>6</v>
      </c>
      <c r="D36" s="405">
        <v>14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1</v>
      </c>
      <c r="K36" s="405">
        <v>0</v>
      </c>
      <c r="L36" s="405">
        <v>1</v>
      </c>
      <c r="M36" s="405">
        <v>6</v>
      </c>
      <c r="N36" s="405">
        <v>0</v>
      </c>
      <c r="O36" s="405">
        <v>1</v>
      </c>
      <c r="P36" s="405">
        <v>3</v>
      </c>
      <c r="Q36" s="405">
        <v>0</v>
      </c>
      <c r="R36" s="405">
        <v>1</v>
      </c>
      <c r="S36" s="405">
        <v>1</v>
      </c>
      <c r="T36" s="405">
        <v>0</v>
      </c>
      <c r="U36" s="405">
        <v>2</v>
      </c>
      <c r="V36" s="405">
        <v>2</v>
      </c>
      <c r="W36" s="405">
        <v>0</v>
      </c>
      <c r="X36" s="405">
        <v>1</v>
      </c>
      <c r="Y36" s="405">
        <v>1</v>
      </c>
      <c r="Z36" s="405">
        <v>0</v>
      </c>
      <c r="AA36" s="405">
        <v>0</v>
      </c>
      <c r="AB36" s="405">
        <v>0</v>
      </c>
      <c r="AC36" s="405">
        <v>0</v>
      </c>
      <c r="AD36" s="405">
        <v>0</v>
      </c>
      <c r="AE36" s="405">
        <v>0</v>
      </c>
      <c r="AF36" s="405">
        <v>0</v>
      </c>
    </row>
    <row r="37" spans="1:32">
      <c r="A37" s="670" t="s">
        <v>1362</v>
      </c>
      <c r="B37" s="405">
        <v>11</v>
      </c>
      <c r="C37" s="405">
        <v>3</v>
      </c>
      <c r="D37" s="405">
        <v>8</v>
      </c>
      <c r="E37" s="405">
        <v>0</v>
      </c>
      <c r="F37" s="405">
        <v>0</v>
      </c>
      <c r="G37" s="405">
        <v>0</v>
      </c>
      <c r="H37" s="405">
        <v>0</v>
      </c>
      <c r="I37" s="405">
        <v>0</v>
      </c>
      <c r="J37" s="405">
        <v>1</v>
      </c>
      <c r="K37" s="405">
        <v>0</v>
      </c>
      <c r="L37" s="405">
        <v>0</v>
      </c>
      <c r="M37" s="405">
        <v>0</v>
      </c>
      <c r="N37" s="405">
        <v>0</v>
      </c>
      <c r="O37" s="405">
        <v>1</v>
      </c>
      <c r="P37" s="405">
        <v>3</v>
      </c>
      <c r="Q37" s="405">
        <v>0</v>
      </c>
      <c r="R37" s="405">
        <v>1</v>
      </c>
      <c r="S37" s="405">
        <v>3</v>
      </c>
      <c r="T37" s="405">
        <v>0</v>
      </c>
      <c r="U37" s="405">
        <v>1</v>
      </c>
      <c r="V37" s="405">
        <v>1</v>
      </c>
      <c r="W37" s="405">
        <v>0</v>
      </c>
      <c r="X37" s="405">
        <v>0</v>
      </c>
      <c r="Y37" s="405">
        <v>0</v>
      </c>
      <c r="Z37" s="405">
        <v>0</v>
      </c>
      <c r="AA37" s="405">
        <v>0</v>
      </c>
      <c r="AB37" s="405">
        <v>0</v>
      </c>
      <c r="AC37" s="405">
        <v>0</v>
      </c>
      <c r="AD37" s="405">
        <v>0</v>
      </c>
      <c r="AE37" s="405">
        <v>0</v>
      </c>
      <c r="AF37" s="405">
        <v>0</v>
      </c>
    </row>
    <row r="38" spans="1:32">
      <c r="A38" s="670" t="s">
        <v>1361</v>
      </c>
      <c r="B38" s="405">
        <v>15</v>
      </c>
      <c r="C38" s="405">
        <v>3</v>
      </c>
      <c r="D38" s="405">
        <v>12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  <c r="J38" s="405">
        <v>2</v>
      </c>
      <c r="K38" s="405">
        <v>0</v>
      </c>
      <c r="L38" s="405">
        <v>0</v>
      </c>
      <c r="M38" s="405">
        <v>3</v>
      </c>
      <c r="N38" s="405">
        <v>0</v>
      </c>
      <c r="O38" s="405">
        <v>2</v>
      </c>
      <c r="P38" s="405">
        <v>2</v>
      </c>
      <c r="Q38" s="405">
        <v>0</v>
      </c>
      <c r="R38" s="405">
        <v>0</v>
      </c>
      <c r="S38" s="405">
        <v>5</v>
      </c>
      <c r="T38" s="405">
        <v>0</v>
      </c>
      <c r="U38" s="405">
        <v>1</v>
      </c>
      <c r="V38" s="405">
        <v>0</v>
      </c>
      <c r="W38" s="405">
        <v>0</v>
      </c>
      <c r="X38" s="405">
        <v>0</v>
      </c>
      <c r="Y38" s="405">
        <v>0</v>
      </c>
      <c r="Z38" s="405">
        <v>0</v>
      </c>
      <c r="AA38" s="405">
        <v>0</v>
      </c>
      <c r="AB38" s="405">
        <v>0</v>
      </c>
      <c r="AC38" s="405">
        <v>0</v>
      </c>
      <c r="AD38" s="405">
        <v>0</v>
      </c>
      <c r="AE38" s="405">
        <v>0</v>
      </c>
      <c r="AF38" s="405">
        <v>0</v>
      </c>
    </row>
    <row r="39" spans="1:32">
      <c r="A39" s="670" t="s">
        <v>1360</v>
      </c>
      <c r="B39" s="405">
        <v>28</v>
      </c>
      <c r="C39" s="405">
        <v>10</v>
      </c>
      <c r="D39" s="405">
        <v>18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405">
        <v>1</v>
      </c>
      <c r="K39" s="405">
        <v>0</v>
      </c>
      <c r="L39" s="405">
        <v>1</v>
      </c>
      <c r="M39" s="405">
        <v>8</v>
      </c>
      <c r="N39" s="405">
        <v>0</v>
      </c>
      <c r="O39" s="405">
        <v>2</v>
      </c>
      <c r="P39" s="405">
        <v>3</v>
      </c>
      <c r="Q39" s="405">
        <v>0</v>
      </c>
      <c r="R39" s="405">
        <v>5</v>
      </c>
      <c r="S39" s="405">
        <v>3</v>
      </c>
      <c r="T39" s="405">
        <v>0</v>
      </c>
      <c r="U39" s="405">
        <v>1</v>
      </c>
      <c r="V39" s="405">
        <v>1</v>
      </c>
      <c r="W39" s="405">
        <v>0</v>
      </c>
      <c r="X39" s="405">
        <v>1</v>
      </c>
      <c r="Y39" s="405">
        <v>2</v>
      </c>
      <c r="Z39" s="405">
        <v>0</v>
      </c>
      <c r="AA39" s="405">
        <v>0</v>
      </c>
      <c r="AB39" s="405">
        <v>0</v>
      </c>
      <c r="AC39" s="405">
        <v>0</v>
      </c>
      <c r="AD39" s="405">
        <v>0</v>
      </c>
      <c r="AE39" s="405">
        <v>0</v>
      </c>
      <c r="AF39" s="405">
        <v>0</v>
      </c>
    </row>
    <row r="40" spans="1:32">
      <c r="A40" s="669" t="s">
        <v>1162</v>
      </c>
      <c r="B40" s="404">
        <v>667</v>
      </c>
      <c r="C40" s="404">
        <v>217</v>
      </c>
      <c r="D40" s="404">
        <v>450</v>
      </c>
      <c r="E40" s="404">
        <v>0</v>
      </c>
      <c r="F40" s="404">
        <v>0</v>
      </c>
      <c r="G40" s="404">
        <v>1</v>
      </c>
      <c r="H40" s="404">
        <v>0</v>
      </c>
      <c r="I40" s="404">
        <v>4</v>
      </c>
      <c r="J40" s="404">
        <v>82</v>
      </c>
      <c r="K40" s="404">
        <v>0</v>
      </c>
      <c r="L40" s="404">
        <v>18</v>
      </c>
      <c r="M40" s="404">
        <v>115</v>
      </c>
      <c r="N40" s="404">
        <v>0</v>
      </c>
      <c r="O40" s="404">
        <v>46</v>
      </c>
      <c r="P40" s="404">
        <v>92</v>
      </c>
      <c r="Q40" s="404">
        <v>0</v>
      </c>
      <c r="R40" s="404">
        <v>54</v>
      </c>
      <c r="S40" s="404">
        <v>85</v>
      </c>
      <c r="T40" s="404">
        <v>0</v>
      </c>
      <c r="U40" s="404">
        <v>65</v>
      </c>
      <c r="V40" s="404">
        <v>50</v>
      </c>
      <c r="W40" s="404">
        <v>0</v>
      </c>
      <c r="X40" s="404">
        <v>30</v>
      </c>
      <c r="Y40" s="404">
        <v>24</v>
      </c>
      <c r="Z40" s="404">
        <v>0</v>
      </c>
      <c r="AA40" s="404">
        <v>0</v>
      </c>
      <c r="AB40" s="404">
        <v>1</v>
      </c>
      <c r="AC40" s="404">
        <v>0</v>
      </c>
      <c r="AD40" s="404">
        <v>0</v>
      </c>
      <c r="AE40" s="404">
        <v>0</v>
      </c>
      <c r="AF40" s="404">
        <v>0</v>
      </c>
    </row>
    <row r="41" spans="1:32">
      <c r="A41" s="670" t="s">
        <v>1359</v>
      </c>
      <c r="B41" s="405">
        <v>506</v>
      </c>
      <c r="C41" s="405">
        <v>174</v>
      </c>
      <c r="D41" s="405">
        <v>332</v>
      </c>
      <c r="E41" s="405">
        <v>0</v>
      </c>
      <c r="F41" s="405">
        <v>0</v>
      </c>
      <c r="G41" s="405">
        <v>1</v>
      </c>
      <c r="H41" s="405">
        <v>0</v>
      </c>
      <c r="I41" s="405">
        <v>4</v>
      </c>
      <c r="J41" s="405">
        <v>57</v>
      </c>
      <c r="K41" s="405">
        <v>0</v>
      </c>
      <c r="L41" s="405">
        <v>14</v>
      </c>
      <c r="M41" s="405">
        <v>78</v>
      </c>
      <c r="N41" s="405">
        <v>0</v>
      </c>
      <c r="O41" s="405">
        <v>36</v>
      </c>
      <c r="P41" s="405">
        <v>68</v>
      </c>
      <c r="Q41" s="405">
        <v>0</v>
      </c>
      <c r="R41" s="405">
        <v>47</v>
      </c>
      <c r="S41" s="405">
        <v>71</v>
      </c>
      <c r="T41" s="405">
        <v>0</v>
      </c>
      <c r="U41" s="405">
        <v>55</v>
      </c>
      <c r="V41" s="405">
        <v>37</v>
      </c>
      <c r="W41" s="405">
        <v>0</v>
      </c>
      <c r="X41" s="405">
        <v>18</v>
      </c>
      <c r="Y41" s="405">
        <v>19</v>
      </c>
      <c r="Z41" s="405">
        <v>0</v>
      </c>
      <c r="AA41" s="405">
        <v>0</v>
      </c>
      <c r="AB41" s="405">
        <v>1</v>
      </c>
      <c r="AC41" s="405">
        <v>0</v>
      </c>
      <c r="AD41" s="405">
        <v>0</v>
      </c>
      <c r="AE41" s="405">
        <v>0</v>
      </c>
      <c r="AF41" s="405">
        <v>0</v>
      </c>
    </row>
    <row r="42" spans="1:32">
      <c r="A42" s="670" t="s">
        <v>1358</v>
      </c>
      <c r="B42" s="405">
        <v>46</v>
      </c>
      <c r="C42" s="405">
        <v>8</v>
      </c>
      <c r="D42" s="405">
        <v>38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6</v>
      </c>
      <c r="K42" s="405">
        <v>0</v>
      </c>
      <c r="L42" s="405">
        <v>1</v>
      </c>
      <c r="M42" s="405">
        <v>14</v>
      </c>
      <c r="N42" s="405">
        <v>0</v>
      </c>
      <c r="O42" s="405">
        <v>2</v>
      </c>
      <c r="P42" s="405">
        <v>6</v>
      </c>
      <c r="Q42" s="405">
        <v>0</v>
      </c>
      <c r="R42" s="405">
        <v>5</v>
      </c>
      <c r="S42" s="405">
        <v>7</v>
      </c>
      <c r="T42" s="405">
        <v>0</v>
      </c>
      <c r="U42" s="405">
        <v>0</v>
      </c>
      <c r="V42" s="405">
        <v>4</v>
      </c>
      <c r="W42" s="405">
        <v>0</v>
      </c>
      <c r="X42" s="405">
        <v>0</v>
      </c>
      <c r="Y42" s="405">
        <v>1</v>
      </c>
      <c r="Z42" s="405">
        <v>0</v>
      </c>
      <c r="AA42" s="405">
        <v>0</v>
      </c>
      <c r="AB42" s="405">
        <v>0</v>
      </c>
      <c r="AC42" s="405">
        <v>0</v>
      </c>
      <c r="AD42" s="405">
        <v>0</v>
      </c>
      <c r="AE42" s="405">
        <v>0</v>
      </c>
      <c r="AF42" s="405">
        <v>0</v>
      </c>
    </row>
    <row r="43" spans="1:32">
      <c r="A43" s="670" t="s">
        <v>1357</v>
      </c>
      <c r="B43" s="405">
        <v>27</v>
      </c>
      <c r="C43" s="405">
        <v>6</v>
      </c>
      <c r="D43" s="405">
        <v>21</v>
      </c>
      <c r="E43" s="405">
        <v>0</v>
      </c>
      <c r="F43" s="405">
        <v>0</v>
      </c>
      <c r="G43" s="405">
        <v>0</v>
      </c>
      <c r="H43" s="405">
        <v>0</v>
      </c>
      <c r="I43" s="405">
        <v>0</v>
      </c>
      <c r="J43" s="405">
        <v>8</v>
      </c>
      <c r="K43" s="405">
        <v>0</v>
      </c>
      <c r="L43" s="405">
        <v>1</v>
      </c>
      <c r="M43" s="405">
        <v>7</v>
      </c>
      <c r="N43" s="405">
        <v>0</v>
      </c>
      <c r="O43" s="405">
        <v>0</v>
      </c>
      <c r="P43" s="405">
        <v>1</v>
      </c>
      <c r="Q43" s="405">
        <v>0</v>
      </c>
      <c r="R43" s="405">
        <v>1</v>
      </c>
      <c r="S43" s="405">
        <v>1</v>
      </c>
      <c r="T43" s="405">
        <v>0</v>
      </c>
      <c r="U43" s="405">
        <v>3</v>
      </c>
      <c r="V43" s="405">
        <v>1</v>
      </c>
      <c r="W43" s="405">
        <v>0</v>
      </c>
      <c r="X43" s="405">
        <v>1</v>
      </c>
      <c r="Y43" s="405">
        <v>3</v>
      </c>
      <c r="Z43" s="405">
        <v>0</v>
      </c>
      <c r="AA43" s="405">
        <v>0</v>
      </c>
      <c r="AB43" s="405">
        <v>0</v>
      </c>
      <c r="AC43" s="405">
        <v>0</v>
      </c>
      <c r="AD43" s="405">
        <v>0</v>
      </c>
      <c r="AE43" s="405">
        <v>0</v>
      </c>
      <c r="AF43" s="405">
        <v>0</v>
      </c>
    </row>
    <row r="44" spans="1:32">
      <c r="A44" s="670" t="s">
        <v>1356</v>
      </c>
      <c r="B44" s="405">
        <v>53</v>
      </c>
      <c r="C44" s="405">
        <v>13</v>
      </c>
      <c r="D44" s="405">
        <v>40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8</v>
      </c>
      <c r="K44" s="405">
        <v>0</v>
      </c>
      <c r="L44" s="405">
        <v>1</v>
      </c>
      <c r="M44" s="405">
        <v>9</v>
      </c>
      <c r="N44" s="405">
        <v>0</v>
      </c>
      <c r="O44" s="405">
        <v>2</v>
      </c>
      <c r="P44" s="405">
        <v>10</v>
      </c>
      <c r="Q44" s="405">
        <v>0</v>
      </c>
      <c r="R44" s="405">
        <v>1</v>
      </c>
      <c r="S44" s="405">
        <v>5</v>
      </c>
      <c r="T44" s="405">
        <v>0</v>
      </c>
      <c r="U44" s="405">
        <v>4</v>
      </c>
      <c r="V44" s="405">
        <v>7</v>
      </c>
      <c r="W44" s="405">
        <v>0</v>
      </c>
      <c r="X44" s="405">
        <v>5</v>
      </c>
      <c r="Y44" s="405">
        <v>1</v>
      </c>
      <c r="Z44" s="405">
        <v>0</v>
      </c>
      <c r="AA44" s="405">
        <v>0</v>
      </c>
      <c r="AB44" s="405">
        <v>0</v>
      </c>
      <c r="AC44" s="405">
        <v>0</v>
      </c>
      <c r="AD44" s="405">
        <v>0</v>
      </c>
      <c r="AE44" s="405">
        <v>0</v>
      </c>
      <c r="AF44" s="405">
        <v>0</v>
      </c>
    </row>
    <row r="45" spans="1:32">
      <c r="A45" s="670" t="s">
        <v>1355</v>
      </c>
      <c r="B45" s="405">
        <v>9</v>
      </c>
      <c r="C45" s="405">
        <v>5</v>
      </c>
      <c r="D45" s="405">
        <v>4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1</v>
      </c>
      <c r="M45" s="405">
        <v>1</v>
      </c>
      <c r="N45" s="405">
        <v>0</v>
      </c>
      <c r="O45" s="405">
        <v>3</v>
      </c>
      <c r="P45" s="405">
        <v>3</v>
      </c>
      <c r="Q45" s="405">
        <v>0</v>
      </c>
      <c r="R45" s="405">
        <v>0</v>
      </c>
      <c r="S45" s="405">
        <v>0</v>
      </c>
      <c r="T45" s="405">
        <v>0</v>
      </c>
      <c r="U45" s="405">
        <v>0</v>
      </c>
      <c r="V45" s="405">
        <v>0</v>
      </c>
      <c r="W45" s="405">
        <v>0</v>
      </c>
      <c r="X45" s="405">
        <v>1</v>
      </c>
      <c r="Y45" s="405">
        <v>0</v>
      </c>
      <c r="Z45" s="405">
        <v>0</v>
      </c>
      <c r="AA45" s="405">
        <v>0</v>
      </c>
      <c r="AB45" s="405">
        <v>0</v>
      </c>
      <c r="AC45" s="405">
        <v>0</v>
      </c>
      <c r="AD45" s="405">
        <v>0</v>
      </c>
      <c r="AE45" s="405">
        <v>0</v>
      </c>
      <c r="AF45" s="405">
        <v>0</v>
      </c>
    </row>
    <row r="46" spans="1:32">
      <c r="A46" s="670" t="s">
        <v>1354</v>
      </c>
      <c r="B46" s="405">
        <v>26</v>
      </c>
      <c r="C46" s="405">
        <v>11</v>
      </c>
      <c r="D46" s="405">
        <v>15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3</v>
      </c>
      <c r="K46" s="405">
        <v>0</v>
      </c>
      <c r="L46" s="405">
        <v>0</v>
      </c>
      <c r="M46" s="405">
        <v>6</v>
      </c>
      <c r="N46" s="405">
        <v>0</v>
      </c>
      <c r="O46" s="405">
        <v>3</v>
      </c>
      <c r="P46" s="405">
        <v>4</v>
      </c>
      <c r="Q46" s="405">
        <v>0</v>
      </c>
      <c r="R46" s="405">
        <v>0</v>
      </c>
      <c r="S46" s="405">
        <v>1</v>
      </c>
      <c r="T46" s="405">
        <v>0</v>
      </c>
      <c r="U46" s="405">
        <v>3</v>
      </c>
      <c r="V46" s="405">
        <v>1</v>
      </c>
      <c r="W46" s="405">
        <v>0</v>
      </c>
      <c r="X46" s="405">
        <v>5</v>
      </c>
      <c r="Y46" s="405">
        <v>0</v>
      </c>
      <c r="Z46" s="405">
        <v>0</v>
      </c>
      <c r="AA46" s="405">
        <v>0</v>
      </c>
      <c r="AB46" s="405">
        <v>0</v>
      </c>
      <c r="AC46" s="405">
        <v>0</v>
      </c>
      <c r="AD46" s="405">
        <v>0</v>
      </c>
      <c r="AE46" s="405">
        <v>0</v>
      </c>
      <c r="AF46" s="405">
        <v>0</v>
      </c>
    </row>
    <row r="47" spans="1:32">
      <c r="A47" s="669" t="s">
        <v>1103</v>
      </c>
      <c r="B47" s="404">
        <v>74</v>
      </c>
      <c r="C47" s="404">
        <v>28</v>
      </c>
      <c r="D47" s="404">
        <v>46</v>
      </c>
      <c r="E47" s="404">
        <v>0</v>
      </c>
      <c r="F47" s="404">
        <v>0</v>
      </c>
      <c r="G47" s="404">
        <v>2</v>
      </c>
      <c r="H47" s="404">
        <v>0</v>
      </c>
      <c r="I47" s="404">
        <v>0</v>
      </c>
      <c r="J47" s="404">
        <v>4</v>
      </c>
      <c r="K47" s="404">
        <v>0</v>
      </c>
      <c r="L47" s="404">
        <v>1</v>
      </c>
      <c r="M47" s="404">
        <v>17</v>
      </c>
      <c r="N47" s="404">
        <v>0</v>
      </c>
      <c r="O47" s="404">
        <v>8</v>
      </c>
      <c r="P47" s="404">
        <v>14</v>
      </c>
      <c r="Q47" s="404">
        <v>0</v>
      </c>
      <c r="R47" s="404">
        <v>11</v>
      </c>
      <c r="S47" s="404">
        <v>5</v>
      </c>
      <c r="T47" s="404">
        <v>0</v>
      </c>
      <c r="U47" s="404">
        <v>5</v>
      </c>
      <c r="V47" s="404">
        <v>4</v>
      </c>
      <c r="W47" s="404">
        <v>0</v>
      </c>
      <c r="X47" s="404">
        <v>3</v>
      </c>
      <c r="Y47" s="404">
        <v>0</v>
      </c>
      <c r="Z47" s="404">
        <v>0</v>
      </c>
      <c r="AA47" s="404">
        <v>0</v>
      </c>
      <c r="AB47" s="404">
        <v>0</v>
      </c>
      <c r="AC47" s="404">
        <v>0</v>
      </c>
      <c r="AD47" s="404">
        <v>0</v>
      </c>
      <c r="AE47" s="404">
        <v>0</v>
      </c>
      <c r="AF47" s="404">
        <v>0</v>
      </c>
    </row>
    <row r="48" spans="1:32">
      <c r="A48" s="670" t="s">
        <v>1353</v>
      </c>
      <c r="B48" s="405">
        <v>53</v>
      </c>
      <c r="C48" s="405">
        <v>19</v>
      </c>
      <c r="D48" s="405">
        <v>34</v>
      </c>
      <c r="E48" s="405">
        <v>0</v>
      </c>
      <c r="F48" s="405">
        <v>0</v>
      </c>
      <c r="G48" s="405">
        <v>2</v>
      </c>
      <c r="H48" s="405">
        <v>0</v>
      </c>
      <c r="I48" s="405">
        <v>0</v>
      </c>
      <c r="J48" s="405">
        <v>4</v>
      </c>
      <c r="K48" s="405">
        <v>0</v>
      </c>
      <c r="L48" s="405">
        <v>0</v>
      </c>
      <c r="M48" s="405">
        <v>14</v>
      </c>
      <c r="N48" s="405">
        <v>0</v>
      </c>
      <c r="O48" s="405">
        <v>4</v>
      </c>
      <c r="P48" s="405">
        <v>9</v>
      </c>
      <c r="Q48" s="405">
        <v>0</v>
      </c>
      <c r="R48" s="405">
        <v>9</v>
      </c>
      <c r="S48" s="405">
        <v>3</v>
      </c>
      <c r="T48" s="405">
        <v>0</v>
      </c>
      <c r="U48" s="405">
        <v>4</v>
      </c>
      <c r="V48" s="405">
        <v>2</v>
      </c>
      <c r="W48" s="405">
        <v>0</v>
      </c>
      <c r="X48" s="405">
        <v>2</v>
      </c>
      <c r="Y48" s="405">
        <v>0</v>
      </c>
      <c r="Z48" s="405">
        <v>0</v>
      </c>
      <c r="AA48" s="405">
        <v>0</v>
      </c>
      <c r="AB48" s="405">
        <v>0</v>
      </c>
      <c r="AC48" s="405">
        <v>0</v>
      </c>
      <c r="AD48" s="405">
        <v>0</v>
      </c>
      <c r="AE48" s="405">
        <v>0</v>
      </c>
      <c r="AF48" s="405">
        <v>0</v>
      </c>
    </row>
    <row r="49" spans="1:32">
      <c r="A49" s="670" t="s">
        <v>1352</v>
      </c>
      <c r="B49" s="405">
        <v>2</v>
      </c>
      <c r="C49" s="405">
        <v>2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1</v>
      </c>
      <c r="M49" s="405">
        <v>0</v>
      </c>
      <c r="N49" s="405">
        <v>0</v>
      </c>
      <c r="O49" s="405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5">
        <v>0</v>
      </c>
      <c r="V49" s="405">
        <v>0</v>
      </c>
      <c r="W49" s="405">
        <v>0</v>
      </c>
      <c r="X49" s="405">
        <v>1</v>
      </c>
      <c r="Y49" s="405">
        <v>0</v>
      </c>
      <c r="Z49" s="405">
        <v>0</v>
      </c>
      <c r="AA49" s="405">
        <v>0</v>
      </c>
      <c r="AB49" s="405">
        <v>0</v>
      </c>
      <c r="AC49" s="405">
        <v>0</v>
      </c>
      <c r="AD49" s="405">
        <v>0</v>
      </c>
      <c r="AE49" s="405">
        <v>0</v>
      </c>
      <c r="AF49" s="405">
        <v>0</v>
      </c>
    </row>
    <row r="50" spans="1:32">
      <c r="A50" s="670" t="s">
        <v>1351</v>
      </c>
      <c r="B50" s="405">
        <v>19</v>
      </c>
      <c r="C50" s="405">
        <v>7</v>
      </c>
      <c r="D50" s="405">
        <v>12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  <c r="J50" s="405">
        <v>0</v>
      </c>
      <c r="K50" s="405">
        <v>0</v>
      </c>
      <c r="L50" s="405">
        <v>0</v>
      </c>
      <c r="M50" s="405">
        <v>3</v>
      </c>
      <c r="N50" s="405">
        <v>0</v>
      </c>
      <c r="O50" s="405">
        <v>4</v>
      </c>
      <c r="P50" s="405">
        <v>5</v>
      </c>
      <c r="Q50" s="405">
        <v>0</v>
      </c>
      <c r="R50" s="405">
        <v>2</v>
      </c>
      <c r="S50" s="405">
        <v>2</v>
      </c>
      <c r="T50" s="405">
        <v>0</v>
      </c>
      <c r="U50" s="405">
        <v>1</v>
      </c>
      <c r="V50" s="405">
        <v>2</v>
      </c>
      <c r="W50" s="405">
        <v>0</v>
      </c>
      <c r="X50" s="405">
        <v>0</v>
      </c>
      <c r="Y50" s="405">
        <v>0</v>
      </c>
      <c r="Z50" s="405">
        <v>0</v>
      </c>
      <c r="AA50" s="405">
        <v>0</v>
      </c>
      <c r="AB50" s="405">
        <v>0</v>
      </c>
      <c r="AC50" s="405">
        <v>0</v>
      </c>
      <c r="AD50" s="405">
        <v>0</v>
      </c>
      <c r="AE50" s="405">
        <v>0</v>
      </c>
      <c r="AF50" s="405">
        <v>0</v>
      </c>
    </row>
    <row r="51" spans="1:32">
      <c r="A51" s="669" t="s">
        <v>1066</v>
      </c>
      <c r="B51" s="404">
        <v>83</v>
      </c>
      <c r="C51" s="404">
        <v>21</v>
      </c>
      <c r="D51" s="404">
        <v>62</v>
      </c>
      <c r="E51" s="404">
        <v>0</v>
      </c>
      <c r="F51" s="404">
        <v>0</v>
      </c>
      <c r="G51" s="404">
        <v>0</v>
      </c>
      <c r="H51" s="404">
        <v>0</v>
      </c>
      <c r="I51" s="404">
        <v>0</v>
      </c>
      <c r="J51" s="404">
        <v>20</v>
      </c>
      <c r="K51" s="404">
        <v>0</v>
      </c>
      <c r="L51" s="404">
        <v>0</v>
      </c>
      <c r="M51" s="404">
        <v>23</v>
      </c>
      <c r="N51" s="404">
        <v>0</v>
      </c>
      <c r="O51" s="404">
        <v>7</v>
      </c>
      <c r="P51" s="404">
        <v>11</v>
      </c>
      <c r="Q51" s="404">
        <v>0</v>
      </c>
      <c r="R51" s="404">
        <v>5</v>
      </c>
      <c r="S51" s="404">
        <v>5</v>
      </c>
      <c r="T51" s="404">
        <v>0</v>
      </c>
      <c r="U51" s="404">
        <v>5</v>
      </c>
      <c r="V51" s="404">
        <v>2</v>
      </c>
      <c r="W51" s="404">
        <v>0</v>
      </c>
      <c r="X51" s="404">
        <v>4</v>
      </c>
      <c r="Y51" s="404">
        <v>1</v>
      </c>
      <c r="Z51" s="404">
        <v>0</v>
      </c>
      <c r="AA51" s="404">
        <v>0</v>
      </c>
      <c r="AB51" s="404">
        <v>0</v>
      </c>
      <c r="AC51" s="404">
        <v>0</v>
      </c>
      <c r="AD51" s="404">
        <v>0</v>
      </c>
      <c r="AE51" s="404">
        <v>0</v>
      </c>
      <c r="AF51" s="404">
        <v>0</v>
      </c>
    </row>
    <row r="52" spans="1:32">
      <c r="A52" s="670" t="s">
        <v>1350</v>
      </c>
      <c r="B52" s="405">
        <v>38</v>
      </c>
      <c r="C52" s="405">
        <v>13</v>
      </c>
      <c r="D52" s="405">
        <v>25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10</v>
      </c>
      <c r="K52" s="405">
        <v>0</v>
      </c>
      <c r="L52" s="405">
        <v>0</v>
      </c>
      <c r="M52" s="405">
        <v>10</v>
      </c>
      <c r="N52" s="405">
        <v>0</v>
      </c>
      <c r="O52" s="405">
        <v>5</v>
      </c>
      <c r="P52" s="405">
        <v>2</v>
      </c>
      <c r="Q52" s="405">
        <v>0</v>
      </c>
      <c r="R52" s="405">
        <v>2</v>
      </c>
      <c r="S52" s="405">
        <v>2</v>
      </c>
      <c r="T52" s="405">
        <v>0</v>
      </c>
      <c r="U52" s="405">
        <v>3</v>
      </c>
      <c r="V52" s="405">
        <v>0</v>
      </c>
      <c r="W52" s="405">
        <v>0</v>
      </c>
      <c r="X52" s="405">
        <v>3</v>
      </c>
      <c r="Y52" s="405">
        <v>1</v>
      </c>
      <c r="Z52" s="405">
        <v>0</v>
      </c>
      <c r="AA52" s="405">
        <v>0</v>
      </c>
      <c r="AB52" s="405">
        <v>0</v>
      </c>
      <c r="AC52" s="405">
        <v>0</v>
      </c>
      <c r="AD52" s="405">
        <v>0</v>
      </c>
      <c r="AE52" s="405">
        <v>0</v>
      </c>
      <c r="AF52" s="405">
        <v>0</v>
      </c>
    </row>
    <row r="53" spans="1:32">
      <c r="A53" s="670" t="s">
        <v>1349</v>
      </c>
      <c r="B53" s="405">
        <v>5</v>
      </c>
      <c r="C53" s="405">
        <v>0</v>
      </c>
      <c r="D53" s="405">
        <v>5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1</v>
      </c>
      <c r="K53" s="405">
        <v>0</v>
      </c>
      <c r="L53" s="405">
        <v>0</v>
      </c>
      <c r="M53" s="405">
        <v>1</v>
      </c>
      <c r="N53" s="405">
        <v>0</v>
      </c>
      <c r="O53" s="405">
        <v>0</v>
      </c>
      <c r="P53" s="405">
        <v>1</v>
      </c>
      <c r="Q53" s="405">
        <v>0</v>
      </c>
      <c r="R53" s="405">
        <v>0</v>
      </c>
      <c r="S53" s="405">
        <v>1</v>
      </c>
      <c r="T53" s="405">
        <v>0</v>
      </c>
      <c r="U53" s="405">
        <v>0</v>
      </c>
      <c r="V53" s="405">
        <v>1</v>
      </c>
      <c r="W53" s="405">
        <v>0</v>
      </c>
      <c r="X53" s="405">
        <v>0</v>
      </c>
      <c r="Y53" s="405">
        <v>0</v>
      </c>
      <c r="Z53" s="405">
        <v>0</v>
      </c>
      <c r="AA53" s="405">
        <v>0</v>
      </c>
      <c r="AB53" s="405">
        <v>0</v>
      </c>
      <c r="AC53" s="405">
        <v>0</v>
      </c>
      <c r="AD53" s="405">
        <v>0</v>
      </c>
      <c r="AE53" s="405">
        <v>0</v>
      </c>
      <c r="AF53" s="405">
        <v>0</v>
      </c>
    </row>
    <row r="54" spans="1:32">
      <c r="A54" s="670" t="s">
        <v>1348</v>
      </c>
      <c r="B54" s="405">
        <v>19</v>
      </c>
      <c r="C54" s="405">
        <v>5</v>
      </c>
      <c r="D54" s="405">
        <v>14</v>
      </c>
      <c r="E54" s="405">
        <v>0</v>
      </c>
      <c r="F54" s="405">
        <v>0</v>
      </c>
      <c r="G54" s="405">
        <v>0</v>
      </c>
      <c r="H54" s="405">
        <v>0</v>
      </c>
      <c r="I54" s="405">
        <v>0</v>
      </c>
      <c r="J54" s="405">
        <v>7</v>
      </c>
      <c r="K54" s="405">
        <v>0</v>
      </c>
      <c r="L54" s="405">
        <v>0</v>
      </c>
      <c r="M54" s="405">
        <v>3</v>
      </c>
      <c r="N54" s="405">
        <v>0</v>
      </c>
      <c r="O54" s="405">
        <v>1</v>
      </c>
      <c r="P54" s="405">
        <v>2</v>
      </c>
      <c r="Q54" s="405">
        <v>0</v>
      </c>
      <c r="R54" s="405">
        <v>2</v>
      </c>
      <c r="S54" s="405">
        <v>1</v>
      </c>
      <c r="T54" s="405">
        <v>0</v>
      </c>
      <c r="U54" s="405">
        <v>2</v>
      </c>
      <c r="V54" s="405">
        <v>1</v>
      </c>
      <c r="W54" s="405">
        <v>0</v>
      </c>
      <c r="X54" s="405">
        <v>0</v>
      </c>
      <c r="Y54" s="405">
        <v>0</v>
      </c>
      <c r="Z54" s="405">
        <v>0</v>
      </c>
      <c r="AA54" s="405">
        <v>0</v>
      </c>
      <c r="AB54" s="405">
        <v>0</v>
      </c>
      <c r="AC54" s="405">
        <v>0</v>
      </c>
      <c r="AD54" s="405">
        <v>0</v>
      </c>
      <c r="AE54" s="405">
        <v>0</v>
      </c>
      <c r="AF54" s="405">
        <v>0</v>
      </c>
    </row>
    <row r="55" spans="1:32">
      <c r="A55" s="670" t="s">
        <v>1347</v>
      </c>
      <c r="B55" s="405">
        <v>21</v>
      </c>
      <c r="C55" s="405">
        <v>3</v>
      </c>
      <c r="D55" s="405">
        <v>18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2</v>
      </c>
      <c r="K55" s="405">
        <v>0</v>
      </c>
      <c r="L55" s="405">
        <v>0</v>
      </c>
      <c r="M55" s="405">
        <v>9</v>
      </c>
      <c r="N55" s="405">
        <v>0</v>
      </c>
      <c r="O55" s="405">
        <v>1</v>
      </c>
      <c r="P55" s="405">
        <v>6</v>
      </c>
      <c r="Q55" s="405">
        <v>0</v>
      </c>
      <c r="R55" s="405">
        <v>1</v>
      </c>
      <c r="S55" s="405">
        <v>1</v>
      </c>
      <c r="T55" s="405">
        <v>0</v>
      </c>
      <c r="U55" s="405">
        <v>0</v>
      </c>
      <c r="V55" s="405">
        <v>0</v>
      </c>
      <c r="W55" s="405">
        <v>0</v>
      </c>
      <c r="X55" s="405">
        <v>1</v>
      </c>
      <c r="Y55" s="405">
        <v>0</v>
      </c>
      <c r="Z55" s="405">
        <v>0</v>
      </c>
      <c r="AA55" s="405">
        <v>0</v>
      </c>
      <c r="AB55" s="405">
        <v>0</v>
      </c>
      <c r="AC55" s="405">
        <v>0</v>
      </c>
      <c r="AD55" s="405">
        <v>0</v>
      </c>
      <c r="AE55" s="405">
        <v>0</v>
      </c>
      <c r="AF55" s="405">
        <v>0</v>
      </c>
    </row>
    <row r="56" spans="1:32">
      <c r="A56" s="669" t="s">
        <v>1032</v>
      </c>
      <c r="B56" s="404">
        <v>206</v>
      </c>
      <c r="C56" s="404">
        <v>84</v>
      </c>
      <c r="D56" s="404">
        <v>122</v>
      </c>
      <c r="E56" s="404">
        <v>0</v>
      </c>
      <c r="F56" s="404">
        <v>0</v>
      </c>
      <c r="G56" s="404">
        <v>2</v>
      </c>
      <c r="H56" s="404">
        <v>0</v>
      </c>
      <c r="I56" s="404">
        <v>1</v>
      </c>
      <c r="J56" s="404">
        <v>23</v>
      </c>
      <c r="K56" s="404">
        <v>0</v>
      </c>
      <c r="L56" s="404">
        <v>8</v>
      </c>
      <c r="M56" s="404">
        <v>37</v>
      </c>
      <c r="N56" s="404">
        <v>0</v>
      </c>
      <c r="O56" s="404">
        <v>19</v>
      </c>
      <c r="P56" s="404">
        <v>21</v>
      </c>
      <c r="Q56" s="404">
        <v>0</v>
      </c>
      <c r="R56" s="404">
        <v>24</v>
      </c>
      <c r="S56" s="404">
        <v>26</v>
      </c>
      <c r="T56" s="404">
        <v>0</v>
      </c>
      <c r="U56" s="404">
        <v>20</v>
      </c>
      <c r="V56" s="404">
        <v>6</v>
      </c>
      <c r="W56" s="404">
        <v>0</v>
      </c>
      <c r="X56" s="404">
        <v>12</v>
      </c>
      <c r="Y56" s="404">
        <v>7</v>
      </c>
      <c r="Z56" s="404">
        <v>0</v>
      </c>
      <c r="AA56" s="404">
        <v>0</v>
      </c>
      <c r="AB56" s="404">
        <v>0</v>
      </c>
      <c r="AC56" s="404">
        <v>0</v>
      </c>
      <c r="AD56" s="404">
        <v>0</v>
      </c>
      <c r="AE56" s="404">
        <v>0</v>
      </c>
      <c r="AF56" s="404">
        <v>0</v>
      </c>
    </row>
    <row r="57" spans="1:32">
      <c r="A57" s="670" t="s">
        <v>1346</v>
      </c>
      <c r="B57" s="405">
        <v>108</v>
      </c>
      <c r="C57" s="405">
        <v>44</v>
      </c>
      <c r="D57" s="405">
        <v>64</v>
      </c>
      <c r="E57" s="405">
        <v>0</v>
      </c>
      <c r="F57" s="405">
        <v>0</v>
      </c>
      <c r="G57" s="405">
        <v>0</v>
      </c>
      <c r="H57" s="405">
        <v>0</v>
      </c>
      <c r="I57" s="405">
        <v>1</v>
      </c>
      <c r="J57" s="405">
        <v>13</v>
      </c>
      <c r="K57" s="405">
        <v>0</v>
      </c>
      <c r="L57" s="405">
        <v>4</v>
      </c>
      <c r="M57" s="405">
        <v>19</v>
      </c>
      <c r="N57" s="405">
        <v>0</v>
      </c>
      <c r="O57" s="405">
        <v>10</v>
      </c>
      <c r="P57" s="405">
        <v>11</v>
      </c>
      <c r="Q57" s="405">
        <v>0</v>
      </c>
      <c r="R57" s="405">
        <v>10</v>
      </c>
      <c r="S57" s="405">
        <v>15</v>
      </c>
      <c r="T57" s="405">
        <v>0</v>
      </c>
      <c r="U57" s="405">
        <v>9</v>
      </c>
      <c r="V57" s="405">
        <v>3</v>
      </c>
      <c r="W57" s="405">
        <v>0</v>
      </c>
      <c r="X57" s="405">
        <v>10</v>
      </c>
      <c r="Y57" s="405">
        <v>3</v>
      </c>
      <c r="Z57" s="405">
        <v>0</v>
      </c>
      <c r="AA57" s="405">
        <v>0</v>
      </c>
      <c r="AB57" s="405">
        <v>0</v>
      </c>
      <c r="AC57" s="405">
        <v>0</v>
      </c>
      <c r="AD57" s="405">
        <v>0</v>
      </c>
      <c r="AE57" s="405">
        <v>0</v>
      </c>
      <c r="AF57" s="405">
        <v>0</v>
      </c>
    </row>
    <row r="58" spans="1:32">
      <c r="A58" s="670" t="s">
        <v>1345</v>
      </c>
      <c r="B58" s="405">
        <v>15</v>
      </c>
      <c r="C58" s="405">
        <v>9</v>
      </c>
      <c r="D58" s="405">
        <v>6</v>
      </c>
      <c r="E58" s="405">
        <v>0</v>
      </c>
      <c r="F58" s="405">
        <v>0</v>
      </c>
      <c r="G58" s="405">
        <v>1</v>
      </c>
      <c r="H58" s="405">
        <v>0</v>
      </c>
      <c r="I58" s="405">
        <v>0</v>
      </c>
      <c r="J58" s="405">
        <v>1</v>
      </c>
      <c r="K58" s="405">
        <v>0</v>
      </c>
      <c r="L58" s="405">
        <v>2</v>
      </c>
      <c r="M58" s="405">
        <v>1</v>
      </c>
      <c r="N58" s="405">
        <v>0</v>
      </c>
      <c r="O58" s="405">
        <v>2</v>
      </c>
      <c r="P58" s="405">
        <v>0</v>
      </c>
      <c r="Q58" s="405">
        <v>0</v>
      </c>
      <c r="R58" s="405">
        <v>2</v>
      </c>
      <c r="S58" s="405">
        <v>2</v>
      </c>
      <c r="T58" s="405">
        <v>0</v>
      </c>
      <c r="U58" s="405">
        <v>2</v>
      </c>
      <c r="V58" s="405">
        <v>0</v>
      </c>
      <c r="W58" s="405">
        <v>0</v>
      </c>
      <c r="X58" s="405">
        <v>1</v>
      </c>
      <c r="Y58" s="405">
        <v>1</v>
      </c>
      <c r="Z58" s="405">
        <v>0</v>
      </c>
      <c r="AA58" s="405">
        <v>0</v>
      </c>
      <c r="AB58" s="405">
        <v>0</v>
      </c>
      <c r="AC58" s="405">
        <v>0</v>
      </c>
      <c r="AD58" s="405">
        <v>0</v>
      </c>
      <c r="AE58" s="405">
        <v>0</v>
      </c>
      <c r="AF58" s="405">
        <v>0</v>
      </c>
    </row>
    <row r="59" spans="1:32">
      <c r="A59" s="670" t="s">
        <v>1344</v>
      </c>
      <c r="B59" s="405">
        <v>40</v>
      </c>
      <c r="C59" s="405">
        <v>15</v>
      </c>
      <c r="D59" s="405">
        <v>25</v>
      </c>
      <c r="E59" s="405">
        <v>0</v>
      </c>
      <c r="F59" s="405">
        <v>0</v>
      </c>
      <c r="G59" s="405">
        <v>1</v>
      </c>
      <c r="H59" s="405">
        <v>0</v>
      </c>
      <c r="I59" s="405">
        <v>0</v>
      </c>
      <c r="J59" s="405">
        <v>2</v>
      </c>
      <c r="K59" s="405">
        <v>0</v>
      </c>
      <c r="L59" s="405">
        <v>0</v>
      </c>
      <c r="M59" s="405">
        <v>10</v>
      </c>
      <c r="N59" s="405">
        <v>0</v>
      </c>
      <c r="O59" s="405">
        <v>3</v>
      </c>
      <c r="P59" s="405">
        <v>4</v>
      </c>
      <c r="Q59" s="405">
        <v>0</v>
      </c>
      <c r="R59" s="405">
        <v>9</v>
      </c>
      <c r="S59" s="405">
        <v>4</v>
      </c>
      <c r="T59" s="405">
        <v>0</v>
      </c>
      <c r="U59" s="405">
        <v>2</v>
      </c>
      <c r="V59" s="405">
        <v>1</v>
      </c>
      <c r="W59" s="405">
        <v>0</v>
      </c>
      <c r="X59" s="405">
        <v>1</v>
      </c>
      <c r="Y59" s="405">
        <v>3</v>
      </c>
      <c r="Z59" s="405">
        <v>0</v>
      </c>
      <c r="AA59" s="405">
        <v>0</v>
      </c>
      <c r="AB59" s="405">
        <v>0</v>
      </c>
      <c r="AC59" s="405">
        <v>0</v>
      </c>
      <c r="AD59" s="405">
        <v>0</v>
      </c>
      <c r="AE59" s="405">
        <v>0</v>
      </c>
      <c r="AF59" s="405">
        <v>0</v>
      </c>
    </row>
    <row r="60" spans="1:32">
      <c r="A60" s="670" t="s">
        <v>1343</v>
      </c>
      <c r="B60" s="405">
        <v>43</v>
      </c>
      <c r="C60" s="405">
        <v>16</v>
      </c>
      <c r="D60" s="405">
        <v>27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7</v>
      </c>
      <c r="K60" s="405">
        <v>0</v>
      </c>
      <c r="L60" s="405">
        <v>2</v>
      </c>
      <c r="M60" s="405">
        <v>7</v>
      </c>
      <c r="N60" s="405">
        <v>0</v>
      </c>
      <c r="O60" s="405">
        <v>4</v>
      </c>
      <c r="P60" s="405">
        <v>6</v>
      </c>
      <c r="Q60" s="405">
        <v>0</v>
      </c>
      <c r="R60" s="405">
        <v>3</v>
      </c>
      <c r="S60" s="405">
        <v>5</v>
      </c>
      <c r="T60" s="405">
        <v>0</v>
      </c>
      <c r="U60" s="405">
        <v>7</v>
      </c>
      <c r="V60" s="405">
        <v>2</v>
      </c>
      <c r="W60" s="405">
        <v>0</v>
      </c>
      <c r="X60" s="405">
        <v>0</v>
      </c>
      <c r="Y60" s="405">
        <v>0</v>
      </c>
      <c r="Z60" s="405">
        <v>0</v>
      </c>
      <c r="AA60" s="405">
        <v>0</v>
      </c>
      <c r="AB60" s="405">
        <v>0</v>
      </c>
      <c r="AC60" s="405">
        <v>0</v>
      </c>
      <c r="AD60" s="405">
        <v>0</v>
      </c>
      <c r="AE60" s="405">
        <v>0</v>
      </c>
      <c r="AF60" s="405">
        <v>0</v>
      </c>
    </row>
    <row r="61" spans="1:32">
      <c r="A61" s="669" t="s">
        <v>973</v>
      </c>
      <c r="B61" s="404">
        <v>88</v>
      </c>
      <c r="C61" s="404">
        <v>26</v>
      </c>
      <c r="D61" s="404">
        <v>62</v>
      </c>
      <c r="E61" s="404">
        <v>0</v>
      </c>
      <c r="F61" s="404">
        <v>0</v>
      </c>
      <c r="G61" s="404">
        <v>2</v>
      </c>
      <c r="H61" s="404">
        <v>0</v>
      </c>
      <c r="I61" s="404">
        <v>0</v>
      </c>
      <c r="J61" s="404">
        <v>12</v>
      </c>
      <c r="K61" s="404">
        <v>0</v>
      </c>
      <c r="L61" s="404">
        <v>3</v>
      </c>
      <c r="M61" s="404">
        <v>21</v>
      </c>
      <c r="N61" s="404">
        <v>0</v>
      </c>
      <c r="O61" s="404">
        <v>7</v>
      </c>
      <c r="P61" s="404">
        <v>12</v>
      </c>
      <c r="Q61" s="404">
        <v>0</v>
      </c>
      <c r="R61" s="404">
        <v>5</v>
      </c>
      <c r="S61" s="404">
        <v>1</v>
      </c>
      <c r="T61" s="404">
        <v>0</v>
      </c>
      <c r="U61" s="404">
        <v>10</v>
      </c>
      <c r="V61" s="404">
        <v>12</v>
      </c>
      <c r="W61" s="404">
        <v>0</v>
      </c>
      <c r="X61" s="404">
        <v>1</v>
      </c>
      <c r="Y61" s="404">
        <v>2</v>
      </c>
      <c r="Z61" s="404">
        <v>0</v>
      </c>
      <c r="AA61" s="404">
        <v>0</v>
      </c>
      <c r="AB61" s="404">
        <v>0</v>
      </c>
      <c r="AC61" s="404">
        <v>0</v>
      </c>
      <c r="AD61" s="404">
        <v>0</v>
      </c>
      <c r="AE61" s="404">
        <v>0</v>
      </c>
      <c r="AF61" s="404">
        <v>0</v>
      </c>
    </row>
    <row r="62" spans="1:32">
      <c r="A62" s="670" t="s">
        <v>1342</v>
      </c>
      <c r="B62" s="405">
        <v>70</v>
      </c>
      <c r="C62" s="405">
        <v>24</v>
      </c>
      <c r="D62" s="405">
        <v>46</v>
      </c>
      <c r="E62" s="405">
        <v>0</v>
      </c>
      <c r="F62" s="405">
        <v>0</v>
      </c>
      <c r="G62" s="405">
        <v>2</v>
      </c>
      <c r="H62" s="405">
        <v>0</v>
      </c>
      <c r="I62" s="405">
        <v>0</v>
      </c>
      <c r="J62" s="405">
        <v>6</v>
      </c>
      <c r="K62" s="405">
        <v>0</v>
      </c>
      <c r="L62" s="405">
        <v>3</v>
      </c>
      <c r="M62" s="405">
        <v>19</v>
      </c>
      <c r="N62" s="405">
        <v>0</v>
      </c>
      <c r="O62" s="405">
        <v>6</v>
      </c>
      <c r="P62" s="405">
        <v>8</v>
      </c>
      <c r="Q62" s="405">
        <v>0</v>
      </c>
      <c r="R62" s="405">
        <v>5</v>
      </c>
      <c r="S62" s="405">
        <v>1</v>
      </c>
      <c r="T62" s="405">
        <v>0</v>
      </c>
      <c r="U62" s="405">
        <v>9</v>
      </c>
      <c r="V62" s="405">
        <v>8</v>
      </c>
      <c r="W62" s="405">
        <v>0</v>
      </c>
      <c r="X62" s="405">
        <v>1</v>
      </c>
      <c r="Y62" s="405">
        <v>2</v>
      </c>
      <c r="Z62" s="405">
        <v>0</v>
      </c>
      <c r="AA62" s="405">
        <v>0</v>
      </c>
      <c r="AB62" s="405">
        <v>0</v>
      </c>
      <c r="AC62" s="405">
        <v>0</v>
      </c>
      <c r="AD62" s="405">
        <v>0</v>
      </c>
      <c r="AE62" s="405">
        <v>0</v>
      </c>
      <c r="AF62" s="405">
        <v>0</v>
      </c>
    </row>
    <row r="63" spans="1:32">
      <c r="A63" s="670" t="s">
        <v>1341</v>
      </c>
      <c r="B63" s="405">
        <v>18</v>
      </c>
      <c r="C63" s="405">
        <v>2</v>
      </c>
      <c r="D63" s="405">
        <v>16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  <c r="J63" s="405">
        <v>6</v>
      </c>
      <c r="K63" s="405">
        <v>0</v>
      </c>
      <c r="L63" s="405">
        <v>0</v>
      </c>
      <c r="M63" s="405">
        <v>2</v>
      </c>
      <c r="N63" s="405">
        <v>0</v>
      </c>
      <c r="O63" s="405">
        <v>1</v>
      </c>
      <c r="P63" s="405">
        <v>4</v>
      </c>
      <c r="Q63" s="405">
        <v>0</v>
      </c>
      <c r="R63" s="405">
        <v>0</v>
      </c>
      <c r="S63" s="405">
        <v>0</v>
      </c>
      <c r="T63" s="405">
        <v>0</v>
      </c>
      <c r="U63" s="405">
        <v>1</v>
      </c>
      <c r="V63" s="405">
        <v>4</v>
      </c>
      <c r="W63" s="405">
        <v>0</v>
      </c>
      <c r="X63" s="405">
        <v>0</v>
      </c>
      <c r="Y63" s="405">
        <v>0</v>
      </c>
      <c r="Z63" s="405">
        <v>0</v>
      </c>
      <c r="AA63" s="405">
        <v>0</v>
      </c>
      <c r="AB63" s="405">
        <v>0</v>
      </c>
      <c r="AC63" s="405">
        <v>0</v>
      </c>
      <c r="AD63" s="405">
        <v>0</v>
      </c>
      <c r="AE63" s="405">
        <v>0</v>
      </c>
      <c r="AF63" s="405">
        <v>0</v>
      </c>
    </row>
    <row r="64" spans="1:32">
      <c r="A64" s="669" t="s">
        <v>938</v>
      </c>
      <c r="B64" s="404">
        <v>43</v>
      </c>
      <c r="C64" s="404">
        <v>15</v>
      </c>
      <c r="D64" s="404">
        <v>28</v>
      </c>
      <c r="E64" s="404">
        <v>0</v>
      </c>
      <c r="F64" s="404">
        <v>0</v>
      </c>
      <c r="G64" s="404">
        <v>1</v>
      </c>
      <c r="H64" s="404">
        <v>0</v>
      </c>
      <c r="I64" s="404">
        <v>0</v>
      </c>
      <c r="J64" s="404">
        <v>8</v>
      </c>
      <c r="K64" s="404">
        <v>0</v>
      </c>
      <c r="L64" s="404">
        <v>2</v>
      </c>
      <c r="M64" s="404">
        <v>8</v>
      </c>
      <c r="N64" s="404">
        <v>0</v>
      </c>
      <c r="O64" s="404">
        <v>2</v>
      </c>
      <c r="P64" s="404">
        <v>3</v>
      </c>
      <c r="Q64" s="404">
        <v>0</v>
      </c>
      <c r="R64" s="404">
        <v>5</v>
      </c>
      <c r="S64" s="404">
        <v>3</v>
      </c>
      <c r="T64" s="404">
        <v>0</v>
      </c>
      <c r="U64" s="404">
        <v>3</v>
      </c>
      <c r="V64" s="404">
        <v>4</v>
      </c>
      <c r="W64" s="404">
        <v>0</v>
      </c>
      <c r="X64" s="404">
        <v>3</v>
      </c>
      <c r="Y64" s="404">
        <v>1</v>
      </c>
      <c r="Z64" s="404">
        <v>0</v>
      </c>
      <c r="AA64" s="404">
        <v>0</v>
      </c>
      <c r="AB64" s="404">
        <v>0</v>
      </c>
      <c r="AC64" s="404">
        <v>0</v>
      </c>
      <c r="AD64" s="404">
        <v>0</v>
      </c>
      <c r="AE64" s="404">
        <v>0</v>
      </c>
      <c r="AF64" s="404">
        <v>0</v>
      </c>
    </row>
    <row r="65" spans="1:32">
      <c r="A65" s="670" t="s">
        <v>1340</v>
      </c>
      <c r="B65" s="405">
        <v>31</v>
      </c>
      <c r="C65" s="405">
        <v>11</v>
      </c>
      <c r="D65" s="405">
        <v>20</v>
      </c>
      <c r="E65" s="405">
        <v>0</v>
      </c>
      <c r="F65" s="405">
        <v>0</v>
      </c>
      <c r="G65" s="405">
        <v>1</v>
      </c>
      <c r="H65" s="405">
        <v>0</v>
      </c>
      <c r="I65" s="405">
        <v>0</v>
      </c>
      <c r="J65" s="405">
        <v>5</v>
      </c>
      <c r="K65" s="405">
        <v>0</v>
      </c>
      <c r="L65" s="405">
        <v>1</v>
      </c>
      <c r="M65" s="405">
        <v>7</v>
      </c>
      <c r="N65" s="405">
        <v>0</v>
      </c>
      <c r="O65" s="405">
        <v>2</v>
      </c>
      <c r="P65" s="405">
        <v>3</v>
      </c>
      <c r="Q65" s="405">
        <v>0</v>
      </c>
      <c r="R65" s="405">
        <v>3</v>
      </c>
      <c r="S65" s="405">
        <v>1</v>
      </c>
      <c r="T65" s="405">
        <v>0</v>
      </c>
      <c r="U65" s="405">
        <v>3</v>
      </c>
      <c r="V65" s="405">
        <v>2</v>
      </c>
      <c r="W65" s="405">
        <v>0</v>
      </c>
      <c r="X65" s="405">
        <v>2</v>
      </c>
      <c r="Y65" s="405">
        <v>1</v>
      </c>
      <c r="Z65" s="405">
        <v>0</v>
      </c>
      <c r="AA65" s="405">
        <v>0</v>
      </c>
      <c r="AB65" s="405">
        <v>0</v>
      </c>
      <c r="AC65" s="405">
        <v>0</v>
      </c>
      <c r="AD65" s="405">
        <v>0</v>
      </c>
      <c r="AE65" s="405">
        <v>0</v>
      </c>
      <c r="AF65" s="405">
        <v>0</v>
      </c>
    </row>
    <row r="66" spans="1:32">
      <c r="A66" s="670" t="s">
        <v>1339</v>
      </c>
      <c r="B66" s="405">
        <v>12</v>
      </c>
      <c r="C66" s="405">
        <v>4</v>
      </c>
      <c r="D66" s="405">
        <v>8</v>
      </c>
      <c r="E66" s="405">
        <v>0</v>
      </c>
      <c r="F66" s="405">
        <v>0</v>
      </c>
      <c r="G66" s="405">
        <v>0</v>
      </c>
      <c r="H66" s="405">
        <v>0</v>
      </c>
      <c r="I66" s="405">
        <v>0</v>
      </c>
      <c r="J66" s="405">
        <v>3</v>
      </c>
      <c r="K66" s="405">
        <v>0</v>
      </c>
      <c r="L66" s="405">
        <v>1</v>
      </c>
      <c r="M66" s="405">
        <v>1</v>
      </c>
      <c r="N66" s="405">
        <v>0</v>
      </c>
      <c r="O66" s="405">
        <v>0</v>
      </c>
      <c r="P66" s="405">
        <v>0</v>
      </c>
      <c r="Q66" s="405">
        <v>0</v>
      </c>
      <c r="R66" s="405">
        <v>2</v>
      </c>
      <c r="S66" s="405">
        <v>2</v>
      </c>
      <c r="T66" s="405">
        <v>0</v>
      </c>
      <c r="U66" s="405">
        <v>0</v>
      </c>
      <c r="V66" s="405">
        <v>2</v>
      </c>
      <c r="W66" s="405">
        <v>0</v>
      </c>
      <c r="X66" s="405">
        <v>1</v>
      </c>
      <c r="Y66" s="405">
        <v>0</v>
      </c>
      <c r="Z66" s="405">
        <v>0</v>
      </c>
      <c r="AA66" s="405">
        <v>0</v>
      </c>
      <c r="AB66" s="405">
        <v>0</v>
      </c>
      <c r="AC66" s="405">
        <v>0</v>
      </c>
      <c r="AD66" s="405">
        <v>0</v>
      </c>
      <c r="AE66" s="405">
        <v>0</v>
      </c>
      <c r="AF66" s="405">
        <v>0</v>
      </c>
    </row>
    <row r="67" spans="1:32">
      <c r="A67" s="669" t="s">
        <v>924</v>
      </c>
      <c r="B67" s="404">
        <v>90</v>
      </c>
      <c r="C67" s="404">
        <v>26</v>
      </c>
      <c r="D67" s="404">
        <v>64</v>
      </c>
      <c r="E67" s="404">
        <v>0</v>
      </c>
      <c r="F67" s="404">
        <v>0</v>
      </c>
      <c r="G67" s="404">
        <v>3</v>
      </c>
      <c r="H67" s="404">
        <v>0</v>
      </c>
      <c r="I67" s="404">
        <v>0</v>
      </c>
      <c r="J67" s="404">
        <v>12</v>
      </c>
      <c r="K67" s="404">
        <v>0</v>
      </c>
      <c r="L67" s="404">
        <v>4</v>
      </c>
      <c r="M67" s="404">
        <v>22</v>
      </c>
      <c r="N67" s="404">
        <v>0</v>
      </c>
      <c r="O67" s="404">
        <v>5</v>
      </c>
      <c r="P67" s="404">
        <v>16</v>
      </c>
      <c r="Q67" s="404">
        <v>0</v>
      </c>
      <c r="R67" s="404">
        <v>9</v>
      </c>
      <c r="S67" s="404">
        <v>6</v>
      </c>
      <c r="T67" s="404">
        <v>0</v>
      </c>
      <c r="U67" s="404">
        <v>5</v>
      </c>
      <c r="V67" s="404">
        <v>5</v>
      </c>
      <c r="W67" s="404">
        <v>0</v>
      </c>
      <c r="X67" s="404">
        <v>3</v>
      </c>
      <c r="Y67" s="404">
        <v>0</v>
      </c>
      <c r="Z67" s="404">
        <v>0</v>
      </c>
      <c r="AA67" s="404">
        <v>0</v>
      </c>
      <c r="AB67" s="404">
        <v>0</v>
      </c>
      <c r="AC67" s="404">
        <v>0</v>
      </c>
      <c r="AD67" s="404">
        <v>0</v>
      </c>
      <c r="AE67" s="404">
        <v>0</v>
      </c>
      <c r="AF67" s="404">
        <v>0</v>
      </c>
    </row>
    <row r="68" spans="1:32">
      <c r="A68" s="670" t="s">
        <v>1338</v>
      </c>
      <c r="B68" s="405">
        <v>43</v>
      </c>
      <c r="C68" s="405">
        <v>17</v>
      </c>
      <c r="D68" s="405">
        <v>26</v>
      </c>
      <c r="E68" s="405">
        <v>0</v>
      </c>
      <c r="F68" s="405">
        <v>0</v>
      </c>
      <c r="G68" s="405">
        <v>1</v>
      </c>
      <c r="H68" s="405">
        <v>0</v>
      </c>
      <c r="I68" s="405">
        <v>0</v>
      </c>
      <c r="J68" s="405">
        <v>7</v>
      </c>
      <c r="K68" s="405">
        <v>0</v>
      </c>
      <c r="L68" s="405">
        <v>2</v>
      </c>
      <c r="M68" s="405">
        <v>8</v>
      </c>
      <c r="N68" s="405">
        <v>0</v>
      </c>
      <c r="O68" s="405">
        <v>3</v>
      </c>
      <c r="P68" s="405">
        <v>6</v>
      </c>
      <c r="Q68" s="405">
        <v>0</v>
      </c>
      <c r="R68" s="405">
        <v>6</v>
      </c>
      <c r="S68" s="405">
        <v>2</v>
      </c>
      <c r="T68" s="405">
        <v>0</v>
      </c>
      <c r="U68" s="405">
        <v>4</v>
      </c>
      <c r="V68" s="405">
        <v>2</v>
      </c>
      <c r="W68" s="405">
        <v>0</v>
      </c>
      <c r="X68" s="405">
        <v>2</v>
      </c>
      <c r="Y68" s="405">
        <v>0</v>
      </c>
      <c r="Z68" s="405">
        <v>0</v>
      </c>
      <c r="AA68" s="405">
        <v>0</v>
      </c>
      <c r="AB68" s="405">
        <v>0</v>
      </c>
      <c r="AC68" s="405">
        <v>0</v>
      </c>
      <c r="AD68" s="405">
        <v>0</v>
      </c>
      <c r="AE68" s="405">
        <v>0</v>
      </c>
      <c r="AF68" s="405">
        <v>0</v>
      </c>
    </row>
    <row r="69" spans="1:32">
      <c r="A69" s="670" t="s">
        <v>1337</v>
      </c>
      <c r="B69" s="405">
        <v>15</v>
      </c>
      <c r="C69" s="405">
        <v>4</v>
      </c>
      <c r="D69" s="405">
        <v>11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1</v>
      </c>
      <c r="K69" s="405">
        <v>0</v>
      </c>
      <c r="L69" s="405">
        <v>2</v>
      </c>
      <c r="M69" s="405">
        <v>7</v>
      </c>
      <c r="N69" s="405">
        <v>0</v>
      </c>
      <c r="O69" s="405">
        <v>0</v>
      </c>
      <c r="P69" s="405">
        <v>1</v>
      </c>
      <c r="Q69" s="405">
        <v>0</v>
      </c>
      <c r="R69" s="405">
        <v>2</v>
      </c>
      <c r="S69" s="405">
        <v>1</v>
      </c>
      <c r="T69" s="405">
        <v>0</v>
      </c>
      <c r="U69" s="405">
        <v>0</v>
      </c>
      <c r="V69" s="405">
        <v>1</v>
      </c>
      <c r="W69" s="405">
        <v>0</v>
      </c>
      <c r="X69" s="405">
        <v>0</v>
      </c>
      <c r="Y69" s="405">
        <v>0</v>
      </c>
      <c r="Z69" s="405">
        <v>0</v>
      </c>
      <c r="AA69" s="405">
        <v>0</v>
      </c>
      <c r="AB69" s="405">
        <v>0</v>
      </c>
      <c r="AC69" s="405">
        <v>0</v>
      </c>
      <c r="AD69" s="405">
        <v>0</v>
      </c>
      <c r="AE69" s="405">
        <v>0</v>
      </c>
      <c r="AF69" s="405">
        <v>0</v>
      </c>
    </row>
    <row r="70" spans="1:32">
      <c r="A70" s="670" t="s">
        <v>1336</v>
      </c>
      <c r="B70" s="405">
        <v>31</v>
      </c>
      <c r="C70" s="405">
        <v>5</v>
      </c>
      <c r="D70" s="405">
        <v>26</v>
      </c>
      <c r="E70" s="405">
        <v>0</v>
      </c>
      <c r="F70" s="405">
        <v>0</v>
      </c>
      <c r="G70" s="405">
        <v>2</v>
      </c>
      <c r="H70" s="405">
        <v>0</v>
      </c>
      <c r="I70" s="405">
        <v>0</v>
      </c>
      <c r="J70" s="405">
        <v>3</v>
      </c>
      <c r="K70" s="405">
        <v>0</v>
      </c>
      <c r="L70" s="405">
        <v>0</v>
      </c>
      <c r="M70" s="405">
        <v>7</v>
      </c>
      <c r="N70" s="405">
        <v>0</v>
      </c>
      <c r="O70" s="405">
        <v>2</v>
      </c>
      <c r="P70" s="405">
        <v>9</v>
      </c>
      <c r="Q70" s="405">
        <v>0</v>
      </c>
      <c r="R70" s="405">
        <v>1</v>
      </c>
      <c r="S70" s="405">
        <v>3</v>
      </c>
      <c r="T70" s="405">
        <v>0</v>
      </c>
      <c r="U70" s="405">
        <v>1</v>
      </c>
      <c r="V70" s="405">
        <v>2</v>
      </c>
      <c r="W70" s="405">
        <v>0</v>
      </c>
      <c r="X70" s="405">
        <v>1</v>
      </c>
      <c r="Y70" s="405">
        <v>0</v>
      </c>
      <c r="Z70" s="405">
        <v>0</v>
      </c>
      <c r="AA70" s="405">
        <v>0</v>
      </c>
      <c r="AB70" s="405">
        <v>0</v>
      </c>
      <c r="AC70" s="405">
        <v>0</v>
      </c>
      <c r="AD70" s="405">
        <v>0</v>
      </c>
      <c r="AE70" s="405">
        <v>0</v>
      </c>
      <c r="AF70" s="405">
        <v>0</v>
      </c>
    </row>
    <row r="71" spans="1:32">
      <c r="A71" s="670" t="s">
        <v>1335</v>
      </c>
      <c r="B71" s="405">
        <v>1</v>
      </c>
      <c r="C71" s="405">
        <v>0</v>
      </c>
      <c r="D71" s="405">
        <v>1</v>
      </c>
      <c r="E71" s="405">
        <v>0</v>
      </c>
      <c r="F71" s="405">
        <v>0</v>
      </c>
      <c r="G71" s="405">
        <v>0</v>
      </c>
      <c r="H71" s="405">
        <v>0</v>
      </c>
      <c r="I71" s="405">
        <v>0</v>
      </c>
      <c r="J71" s="405">
        <v>1</v>
      </c>
      <c r="K71" s="405">
        <v>0</v>
      </c>
      <c r="L71" s="405">
        <v>0</v>
      </c>
      <c r="M71" s="405">
        <v>0</v>
      </c>
      <c r="N71" s="405">
        <v>0</v>
      </c>
      <c r="O71" s="405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5">
        <v>0</v>
      </c>
      <c r="V71" s="405">
        <v>0</v>
      </c>
      <c r="W71" s="405">
        <v>0</v>
      </c>
      <c r="X71" s="405">
        <v>0</v>
      </c>
      <c r="Y71" s="405">
        <v>0</v>
      </c>
      <c r="Z71" s="405">
        <v>0</v>
      </c>
      <c r="AA71" s="405">
        <v>0</v>
      </c>
      <c r="AB71" s="405">
        <v>0</v>
      </c>
      <c r="AC71" s="405">
        <v>0</v>
      </c>
      <c r="AD71" s="405">
        <v>0</v>
      </c>
      <c r="AE71" s="405">
        <v>0</v>
      </c>
      <c r="AF71" s="405">
        <v>0</v>
      </c>
    </row>
    <row r="72" spans="1:32">
      <c r="A72" s="669" t="s">
        <v>890</v>
      </c>
      <c r="B72" s="404">
        <v>8</v>
      </c>
      <c r="C72" s="404">
        <v>1</v>
      </c>
      <c r="D72" s="404">
        <v>7</v>
      </c>
      <c r="E72" s="404">
        <v>0</v>
      </c>
      <c r="F72" s="404">
        <v>0</v>
      </c>
      <c r="G72" s="404">
        <v>0</v>
      </c>
      <c r="H72" s="404">
        <v>0</v>
      </c>
      <c r="I72" s="404">
        <v>0</v>
      </c>
      <c r="J72" s="404">
        <v>0</v>
      </c>
      <c r="K72" s="404">
        <v>0</v>
      </c>
      <c r="L72" s="404">
        <v>0</v>
      </c>
      <c r="M72" s="404">
        <v>3</v>
      </c>
      <c r="N72" s="404">
        <v>0</v>
      </c>
      <c r="O72" s="404">
        <v>0</v>
      </c>
      <c r="P72" s="404">
        <v>3</v>
      </c>
      <c r="Q72" s="404">
        <v>0</v>
      </c>
      <c r="R72" s="404">
        <v>0</v>
      </c>
      <c r="S72" s="404">
        <v>1</v>
      </c>
      <c r="T72" s="404">
        <v>0</v>
      </c>
      <c r="U72" s="404">
        <v>1</v>
      </c>
      <c r="V72" s="404">
        <v>0</v>
      </c>
      <c r="W72" s="404">
        <v>0</v>
      </c>
      <c r="X72" s="404">
        <v>0</v>
      </c>
      <c r="Y72" s="404">
        <v>0</v>
      </c>
      <c r="Z72" s="404">
        <v>0</v>
      </c>
      <c r="AA72" s="404">
        <v>0</v>
      </c>
      <c r="AB72" s="404">
        <v>0</v>
      </c>
      <c r="AC72" s="404">
        <v>0</v>
      </c>
      <c r="AD72" s="404">
        <v>0</v>
      </c>
      <c r="AE72" s="404">
        <v>0</v>
      </c>
      <c r="AF72" s="404">
        <v>0</v>
      </c>
    </row>
    <row r="73" spans="1:32">
      <c r="A73" s="670" t="s">
        <v>1334</v>
      </c>
      <c r="B73" s="405">
        <v>4</v>
      </c>
      <c r="C73" s="405">
        <v>1</v>
      </c>
      <c r="D73" s="405">
        <v>3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2</v>
      </c>
      <c r="N73" s="405">
        <v>0</v>
      </c>
      <c r="O73" s="405">
        <v>0</v>
      </c>
      <c r="P73" s="405">
        <v>1</v>
      </c>
      <c r="Q73" s="405">
        <v>0</v>
      </c>
      <c r="R73" s="405">
        <v>0</v>
      </c>
      <c r="S73" s="405">
        <v>0</v>
      </c>
      <c r="T73" s="405">
        <v>0</v>
      </c>
      <c r="U73" s="405">
        <v>1</v>
      </c>
      <c r="V73" s="405">
        <v>0</v>
      </c>
      <c r="W73" s="405">
        <v>0</v>
      </c>
      <c r="X73" s="405">
        <v>0</v>
      </c>
      <c r="Y73" s="405">
        <v>0</v>
      </c>
      <c r="Z73" s="405">
        <v>0</v>
      </c>
      <c r="AA73" s="405">
        <v>0</v>
      </c>
      <c r="AB73" s="405">
        <v>0</v>
      </c>
      <c r="AC73" s="405">
        <v>0</v>
      </c>
      <c r="AD73" s="405">
        <v>0</v>
      </c>
      <c r="AE73" s="405">
        <v>0</v>
      </c>
      <c r="AF73" s="405">
        <v>0</v>
      </c>
    </row>
    <row r="74" spans="1:32">
      <c r="A74" s="670" t="s">
        <v>1333</v>
      </c>
      <c r="B74" s="405">
        <v>3</v>
      </c>
      <c r="C74" s="405">
        <v>0</v>
      </c>
      <c r="D74" s="405">
        <v>3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1</v>
      </c>
      <c r="N74" s="405">
        <v>0</v>
      </c>
      <c r="O74" s="405">
        <v>0</v>
      </c>
      <c r="P74" s="405">
        <v>2</v>
      </c>
      <c r="Q74" s="405">
        <v>0</v>
      </c>
      <c r="R74" s="405">
        <v>0</v>
      </c>
      <c r="S74" s="405">
        <v>0</v>
      </c>
      <c r="T74" s="405">
        <v>0</v>
      </c>
      <c r="U74" s="405">
        <v>0</v>
      </c>
      <c r="V74" s="405">
        <v>0</v>
      </c>
      <c r="W74" s="405">
        <v>0</v>
      </c>
      <c r="X74" s="405">
        <v>0</v>
      </c>
      <c r="Y74" s="405">
        <v>0</v>
      </c>
      <c r="Z74" s="405">
        <v>0</v>
      </c>
      <c r="AA74" s="405">
        <v>0</v>
      </c>
      <c r="AB74" s="405">
        <v>0</v>
      </c>
      <c r="AC74" s="405">
        <v>0</v>
      </c>
      <c r="AD74" s="405">
        <v>0</v>
      </c>
      <c r="AE74" s="405">
        <v>0</v>
      </c>
      <c r="AF74" s="405">
        <v>0</v>
      </c>
    </row>
    <row r="75" spans="1:32">
      <c r="A75" s="670" t="s">
        <v>1332</v>
      </c>
      <c r="B75" s="405">
        <v>0</v>
      </c>
      <c r="C75" s="405">
        <v>0</v>
      </c>
      <c r="D75" s="405">
        <v>0</v>
      </c>
      <c r="E75" s="405">
        <v>0</v>
      </c>
      <c r="F75" s="405">
        <v>0</v>
      </c>
      <c r="G75" s="405">
        <v>0</v>
      </c>
      <c r="H75" s="405">
        <v>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  <c r="N75" s="405">
        <v>0</v>
      </c>
      <c r="O75" s="405">
        <v>0</v>
      </c>
      <c r="P75" s="405">
        <v>0</v>
      </c>
      <c r="Q75" s="405">
        <v>0</v>
      </c>
      <c r="R75" s="405">
        <v>0</v>
      </c>
      <c r="S75" s="405">
        <v>0</v>
      </c>
      <c r="T75" s="405">
        <v>0</v>
      </c>
      <c r="U75" s="405">
        <v>0</v>
      </c>
      <c r="V75" s="405">
        <v>0</v>
      </c>
      <c r="W75" s="405">
        <v>0</v>
      </c>
      <c r="X75" s="405">
        <v>0</v>
      </c>
      <c r="Y75" s="405">
        <v>0</v>
      </c>
      <c r="Z75" s="405">
        <v>0</v>
      </c>
      <c r="AA75" s="405">
        <v>0</v>
      </c>
      <c r="AB75" s="405">
        <v>0</v>
      </c>
      <c r="AC75" s="405">
        <v>0</v>
      </c>
      <c r="AD75" s="405">
        <v>0</v>
      </c>
      <c r="AE75" s="405">
        <v>0</v>
      </c>
      <c r="AF75" s="405">
        <v>0</v>
      </c>
    </row>
    <row r="76" spans="1:32">
      <c r="A76" s="670" t="s">
        <v>1331</v>
      </c>
      <c r="B76" s="405">
        <v>1</v>
      </c>
      <c r="C76" s="405">
        <v>0</v>
      </c>
      <c r="D76" s="405">
        <v>1</v>
      </c>
      <c r="E76" s="405">
        <v>0</v>
      </c>
      <c r="F76" s="405">
        <v>0</v>
      </c>
      <c r="G76" s="405">
        <v>0</v>
      </c>
      <c r="H76" s="405">
        <v>0</v>
      </c>
      <c r="I76" s="405">
        <v>0</v>
      </c>
      <c r="J76" s="405">
        <v>0</v>
      </c>
      <c r="K76" s="405">
        <v>0</v>
      </c>
      <c r="L76" s="405">
        <v>0</v>
      </c>
      <c r="M76" s="405">
        <v>0</v>
      </c>
      <c r="N76" s="405">
        <v>0</v>
      </c>
      <c r="O76" s="405">
        <v>0</v>
      </c>
      <c r="P76" s="405">
        <v>0</v>
      </c>
      <c r="Q76" s="405">
        <v>0</v>
      </c>
      <c r="R76" s="405">
        <v>0</v>
      </c>
      <c r="S76" s="405">
        <v>1</v>
      </c>
      <c r="T76" s="405">
        <v>0</v>
      </c>
      <c r="U76" s="405">
        <v>0</v>
      </c>
      <c r="V76" s="405">
        <v>0</v>
      </c>
      <c r="W76" s="405">
        <v>0</v>
      </c>
      <c r="X76" s="405">
        <v>0</v>
      </c>
      <c r="Y76" s="405">
        <v>0</v>
      </c>
      <c r="Z76" s="405">
        <v>0</v>
      </c>
      <c r="AA76" s="405">
        <v>0</v>
      </c>
      <c r="AB76" s="405">
        <v>0</v>
      </c>
      <c r="AC76" s="405">
        <v>0</v>
      </c>
      <c r="AD76" s="405">
        <v>0</v>
      </c>
      <c r="AE76" s="405">
        <v>0</v>
      </c>
      <c r="AF76" s="405">
        <v>0</v>
      </c>
    </row>
    <row r="77" spans="1:32">
      <c r="A77" s="669" t="s">
        <v>877</v>
      </c>
      <c r="B77" s="404">
        <v>13</v>
      </c>
      <c r="C77" s="404">
        <v>4</v>
      </c>
      <c r="D77" s="404">
        <v>9</v>
      </c>
      <c r="E77" s="404">
        <v>0</v>
      </c>
      <c r="F77" s="404">
        <v>0</v>
      </c>
      <c r="G77" s="404">
        <v>0</v>
      </c>
      <c r="H77" s="404">
        <v>0</v>
      </c>
      <c r="I77" s="404">
        <v>0</v>
      </c>
      <c r="J77" s="404">
        <v>1</v>
      </c>
      <c r="K77" s="404">
        <v>0</v>
      </c>
      <c r="L77" s="404">
        <v>1</v>
      </c>
      <c r="M77" s="404">
        <v>4</v>
      </c>
      <c r="N77" s="404">
        <v>0</v>
      </c>
      <c r="O77" s="404">
        <v>1</v>
      </c>
      <c r="P77" s="404">
        <v>3</v>
      </c>
      <c r="Q77" s="404">
        <v>0</v>
      </c>
      <c r="R77" s="404">
        <v>0</v>
      </c>
      <c r="S77" s="404">
        <v>1</v>
      </c>
      <c r="T77" s="404">
        <v>0</v>
      </c>
      <c r="U77" s="404">
        <v>2</v>
      </c>
      <c r="V77" s="404">
        <v>0</v>
      </c>
      <c r="W77" s="404">
        <v>0</v>
      </c>
      <c r="X77" s="404">
        <v>0</v>
      </c>
      <c r="Y77" s="404">
        <v>0</v>
      </c>
      <c r="Z77" s="404">
        <v>0</v>
      </c>
      <c r="AA77" s="404">
        <v>0</v>
      </c>
      <c r="AB77" s="404">
        <v>0</v>
      </c>
      <c r="AC77" s="404">
        <v>0</v>
      </c>
      <c r="AD77" s="404">
        <v>0</v>
      </c>
      <c r="AE77" s="404">
        <v>0</v>
      </c>
      <c r="AF77" s="404">
        <v>0</v>
      </c>
    </row>
    <row r="78" spans="1:32">
      <c r="A78" s="670" t="s">
        <v>1330</v>
      </c>
      <c r="B78" s="405">
        <v>12</v>
      </c>
      <c r="C78" s="405">
        <v>4</v>
      </c>
      <c r="D78" s="405">
        <v>8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1</v>
      </c>
      <c r="K78" s="405">
        <v>0</v>
      </c>
      <c r="L78" s="405">
        <v>1</v>
      </c>
      <c r="M78" s="405">
        <v>3</v>
      </c>
      <c r="N78" s="405">
        <v>0</v>
      </c>
      <c r="O78" s="405">
        <v>1</v>
      </c>
      <c r="P78" s="405">
        <v>3</v>
      </c>
      <c r="Q78" s="405">
        <v>0</v>
      </c>
      <c r="R78" s="405">
        <v>0</v>
      </c>
      <c r="S78" s="405">
        <v>1</v>
      </c>
      <c r="T78" s="405">
        <v>0</v>
      </c>
      <c r="U78" s="405">
        <v>2</v>
      </c>
      <c r="V78" s="405">
        <v>0</v>
      </c>
      <c r="W78" s="405">
        <v>0</v>
      </c>
      <c r="X78" s="405">
        <v>0</v>
      </c>
      <c r="Y78" s="405">
        <v>0</v>
      </c>
      <c r="Z78" s="405">
        <v>0</v>
      </c>
      <c r="AA78" s="405">
        <v>0</v>
      </c>
      <c r="AB78" s="405">
        <v>0</v>
      </c>
      <c r="AC78" s="405">
        <v>0</v>
      </c>
      <c r="AD78" s="405">
        <v>0</v>
      </c>
      <c r="AE78" s="405">
        <v>0</v>
      </c>
      <c r="AF78" s="405">
        <v>0</v>
      </c>
    </row>
    <row r="79" spans="1:32">
      <c r="A79" s="670" t="s">
        <v>1329</v>
      </c>
      <c r="B79" s="405">
        <v>0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5">
        <v>0</v>
      </c>
      <c r="O79" s="405">
        <v>0</v>
      </c>
      <c r="P79" s="405">
        <v>0</v>
      </c>
      <c r="Q79" s="405">
        <v>0</v>
      </c>
      <c r="R79" s="405">
        <v>0</v>
      </c>
      <c r="S79" s="405">
        <v>0</v>
      </c>
      <c r="T79" s="405">
        <v>0</v>
      </c>
      <c r="U79" s="405">
        <v>0</v>
      </c>
      <c r="V79" s="405">
        <v>0</v>
      </c>
      <c r="W79" s="405">
        <v>0</v>
      </c>
      <c r="X79" s="405">
        <v>0</v>
      </c>
      <c r="Y79" s="405">
        <v>0</v>
      </c>
      <c r="Z79" s="405">
        <v>0</v>
      </c>
      <c r="AA79" s="405">
        <v>0</v>
      </c>
      <c r="AB79" s="405">
        <v>0</v>
      </c>
      <c r="AC79" s="405">
        <v>0</v>
      </c>
      <c r="AD79" s="405">
        <v>0</v>
      </c>
      <c r="AE79" s="405">
        <v>0</v>
      </c>
      <c r="AF79" s="405">
        <v>0</v>
      </c>
    </row>
    <row r="80" spans="1:32">
      <c r="A80" s="670" t="s">
        <v>1328</v>
      </c>
      <c r="B80" s="405">
        <v>0</v>
      </c>
      <c r="C80" s="405">
        <v>0</v>
      </c>
      <c r="D80" s="405">
        <v>0</v>
      </c>
      <c r="E80" s="405">
        <v>0</v>
      </c>
      <c r="F80" s="405">
        <v>0</v>
      </c>
      <c r="G80" s="405">
        <v>0</v>
      </c>
      <c r="H80" s="405">
        <v>0</v>
      </c>
      <c r="I80" s="405">
        <v>0</v>
      </c>
      <c r="J80" s="405">
        <v>0</v>
      </c>
      <c r="K80" s="405">
        <v>0</v>
      </c>
      <c r="L80" s="405">
        <v>0</v>
      </c>
      <c r="M80" s="405">
        <v>0</v>
      </c>
      <c r="N80" s="405">
        <v>0</v>
      </c>
      <c r="O80" s="405">
        <v>0</v>
      </c>
      <c r="P80" s="405">
        <v>0</v>
      </c>
      <c r="Q80" s="405">
        <v>0</v>
      </c>
      <c r="R80" s="405">
        <v>0</v>
      </c>
      <c r="S80" s="405">
        <v>0</v>
      </c>
      <c r="T80" s="405">
        <v>0</v>
      </c>
      <c r="U80" s="405">
        <v>0</v>
      </c>
      <c r="V80" s="405">
        <v>0</v>
      </c>
      <c r="W80" s="405">
        <v>0</v>
      </c>
      <c r="X80" s="405">
        <v>0</v>
      </c>
      <c r="Y80" s="405">
        <v>0</v>
      </c>
      <c r="Z80" s="405">
        <v>0</v>
      </c>
      <c r="AA80" s="405">
        <v>0</v>
      </c>
      <c r="AB80" s="405">
        <v>0</v>
      </c>
      <c r="AC80" s="405">
        <v>0</v>
      </c>
      <c r="AD80" s="405">
        <v>0</v>
      </c>
      <c r="AE80" s="405">
        <v>0</v>
      </c>
      <c r="AF80" s="405">
        <v>0</v>
      </c>
    </row>
    <row r="81" spans="1:32">
      <c r="A81" s="670" t="s">
        <v>1327</v>
      </c>
      <c r="B81" s="405">
        <v>1</v>
      </c>
      <c r="C81" s="405">
        <v>0</v>
      </c>
      <c r="D81" s="405">
        <v>1</v>
      </c>
      <c r="E81" s="405">
        <v>0</v>
      </c>
      <c r="F81" s="405">
        <v>0</v>
      </c>
      <c r="G81" s="405">
        <v>0</v>
      </c>
      <c r="H81" s="405">
        <v>0</v>
      </c>
      <c r="I81" s="405">
        <v>0</v>
      </c>
      <c r="J81" s="405">
        <v>0</v>
      </c>
      <c r="K81" s="405">
        <v>0</v>
      </c>
      <c r="L81" s="405">
        <v>0</v>
      </c>
      <c r="M81" s="405">
        <v>1</v>
      </c>
      <c r="N81" s="405">
        <v>0</v>
      </c>
      <c r="O81" s="405">
        <v>0</v>
      </c>
      <c r="P81" s="405">
        <v>0</v>
      </c>
      <c r="Q81" s="405">
        <v>0</v>
      </c>
      <c r="R81" s="405">
        <v>0</v>
      </c>
      <c r="S81" s="405">
        <v>0</v>
      </c>
      <c r="T81" s="405">
        <v>0</v>
      </c>
      <c r="U81" s="405">
        <v>0</v>
      </c>
      <c r="V81" s="405">
        <v>0</v>
      </c>
      <c r="W81" s="405">
        <v>0</v>
      </c>
      <c r="X81" s="405">
        <v>0</v>
      </c>
      <c r="Y81" s="405">
        <v>0</v>
      </c>
      <c r="Z81" s="405">
        <v>0</v>
      </c>
      <c r="AA81" s="405">
        <v>0</v>
      </c>
      <c r="AB81" s="405">
        <v>0</v>
      </c>
      <c r="AC81" s="405">
        <v>0</v>
      </c>
      <c r="AD81" s="405">
        <v>0</v>
      </c>
      <c r="AE81" s="405">
        <v>0</v>
      </c>
      <c r="AF81" s="405">
        <v>0</v>
      </c>
    </row>
    <row r="82" spans="1:32">
      <c r="A82" s="670" t="s">
        <v>4082</v>
      </c>
      <c r="B82" s="407"/>
      <c r="C82" s="407"/>
      <c r="D82" s="407"/>
      <c r="E82" s="407"/>
      <c r="F82" s="407"/>
      <c r="G82" s="407"/>
      <c r="H82" s="407"/>
      <c r="I82" s="407"/>
      <c r="J82" s="407"/>
      <c r="K82" s="407"/>
      <c r="L82" s="407"/>
      <c r="M82" s="407"/>
      <c r="N82" s="407"/>
      <c r="O82" s="407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407"/>
      <c r="AF82" s="407"/>
    </row>
    <row r="83" spans="1:32" ht="2.1" customHeight="1">
      <c r="A83" s="407"/>
      <c r="B83" s="407"/>
      <c r="C83" s="407"/>
      <c r="D83" s="407"/>
      <c r="E83" s="407"/>
      <c r="F83" s="407"/>
      <c r="G83" s="407"/>
      <c r="H83" s="407"/>
      <c r="I83" s="407"/>
      <c r="J83" s="407"/>
      <c r="K83" s="407"/>
      <c r="L83" s="407"/>
      <c r="M83" s="407"/>
      <c r="N83" s="407"/>
      <c r="O83" s="407"/>
      <c r="P83" s="407"/>
      <c r="Q83" s="407"/>
      <c r="R83" s="407"/>
      <c r="S83" s="407"/>
      <c r="T83" s="407"/>
      <c r="U83" s="407"/>
      <c r="V83" s="407"/>
      <c r="W83" s="407"/>
      <c r="X83" s="407"/>
      <c r="Y83" s="407"/>
      <c r="Z83" s="407"/>
      <c r="AA83" s="407"/>
      <c r="AB83" s="407"/>
      <c r="AC83" s="407"/>
      <c r="AD83" s="407"/>
      <c r="AE83" s="407"/>
      <c r="AF83" s="407"/>
    </row>
  </sheetData>
  <mergeCells count="13">
    <mergeCell ref="B2:AF2"/>
    <mergeCell ref="B5:AF5"/>
    <mergeCell ref="F7:AF7"/>
    <mergeCell ref="B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0" orientation="landscape" r:id="rId1"/>
  <headerFooter alignWithMargins="0"/>
  <rowBreaks count="1" manualBreakCount="1">
    <brk id="35" max="16383" man="1"/>
  </rowBreaks>
  <colBreaks count="1" manualBreakCount="1">
    <brk id="16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dimension ref="A1:AF98"/>
  <sheetViews>
    <sheetView showGridLines="0" showRowColHeaders="0" workbookViewId="0"/>
  </sheetViews>
  <sheetFormatPr baseColWidth="10" defaultColWidth="9.109375" defaultRowHeight="13.2"/>
  <cols>
    <col min="1" max="1" width="19.6640625" style="668" bestFit="1" customWidth="1"/>
    <col min="2" max="2" width="5.109375" style="668" bestFit="1" customWidth="1"/>
    <col min="3" max="3" width="7" style="668" bestFit="1" customWidth="1"/>
    <col min="4" max="4" width="6.77734375" style="668" bestFit="1" customWidth="1"/>
    <col min="5" max="5" width="14" style="668" bestFit="1" customWidth="1"/>
    <col min="6" max="6" width="7" style="668" bestFit="1" customWidth="1"/>
    <col min="7" max="7" width="6.77734375" style="668" bestFit="1" customWidth="1"/>
    <col min="8" max="8" width="11.33203125" style="668" bestFit="1" customWidth="1"/>
    <col min="9" max="9" width="7" style="668" bestFit="1" customWidth="1"/>
    <col min="10" max="10" width="6.77734375" style="668" bestFit="1" customWidth="1"/>
    <col min="11" max="11" width="11.33203125" style="668" bestFit="1" customWidth="1"/>
    <col min="12" max="12" width="7" style="668" bestFit="1" customWidth="1"/>
    <col min="13" max="13" width="6.77734375" style="668" bestFit="1" customWidth="1"/>
    <col min="14" max="14" width="11.33203125" style="668" bestFit="1" customWidth="1"/>
    <col min="15" max="15" width="7" style="668" bestFit="1" customWidth="1"/>
    <col min="16" max="16" width="6.77734375" style="668" bestFit="1" customWidth="1"/>
    <col min="17" max="17" width="11.33203125" style="668" bestFit="1" customWidth="1"/>
    <col min="18" max="18" width="7" style="668" bestFit="1" customWidth="1"/>
    <col min="19" max="19" width="6.77734375" style="668" bestFit="1" customWidth="1"/>
    <col min="20" max="20" width="11.33203125" style="668" bestFit="1" customWidth="1"/>
    <col min="21" max="21" width="7" style="668" bestFit="1" customWidth="1"/>
    <col min="22" max="22" width="6.77734375" style="668" bestFit="1" customWidth="1"/>
    <col min="23" max="23" width="11.33203125" style="668" bestFit="1" customWidth="1"/>
    <col min="24" max="24" width="7" style="668" bestFit="1" customWidth="1"/>
    <col min="25" max="25" width="6.77734375" style="668" bestFit="1" customWidth="1"/>
    <col min="26" max="26" width="11.33203125" style="668" bestFit="1" customWidth="1"/>
    <col min="27" max="27" width="7" style="668" bestFit="1" customWidth="1"/>
    <col min="28" max="28" width="6.77734375" style="668" bestFit="1" customWidth="1"/>
    <col min="29" max="29" width="11.33203125" style="668" bestFit="1" customWidth="1"/>
    <col min="30" max="30" width="7" style="668" bestFit="1" customWidth="1"/>
    <col min="31" max="31" width="6.77734375" style="668" bestFit="1" customWidth="1"/>
    <col min="32" max="32" width="11.33203125" style="668" bestFit="1" customWidth="1"/>
    <col min="33" max="256" width="9.109375" style="668"/>
    <col min="257" max="257" width="19.6640625" style="668" bestFit="1" customWidth="1"/>
    <col min="258" max="258" width="5.109375" style="668" bestFit="1" customWidth="1"/>
    <col min="259" max="259" width="7" style="668" bestFit="1" customWidth="1"/>
    <col min="260" max="260" width="6.77734375" style="668" bestFit="1" customWidth="1"/>
    <col min="261" max="261" width="14" style="668" bestFit="1" customWidth="1"/>
    <col min="262" max="262" width="7" style="668" bestFit="1" customWidth="1"/>
    <col min="263" max="263" width="6.77734375" style="668" bestFit="1" customWidth="1"/>
    <col min="264" max="264" width="11.33203125" style="668" bestFit="1" customWidth="1"/>
    <col min="265" max="265" width="7" style="668" bestFit="1" customWidth="1"/>
    <col min="266" max="266" width="6.77734375" style="668" bestFit="1" customWidth="1"/>
    <col min="267" max="267" width="11.33203125" style="668" bestFit="1" customWidth="1"/>
    <col min="268" max="268" width="7" style="668" bestFit="1" customWidth="1"/>
    <col min="269" max="269" width="6.77734375" style="668" bestFit="1" customWidth="1"/>
    <col min="270" max="270" width="11.33203125" style="668" bestFit="1" customWidth="1"/>
    <col min="271" max="271" width="7" style="668" bestFit="1" customWidth="1"/>
    <col min="272" max="272" width="6.77734375" style="668" bestFit="1" customWidth="1"/>
    <col min="273" max="273" width="11.33203125" style="668" bestFit="1" customWidth="1"/>
    <col min="274" max="274" width="7" style="668" bestFit="1" customWidth="1"/>
    <col min="275" max="275" width="6.77734375" style="668" bestFit="1" customWidth="1"/>
    <col min="276" max="276" width="11.33203125" style="668" bestFit="1" customWidth="1"/>
    <col min="277" max="277" width="7" style="668" bestFit="1" customWidth="1"/>
    <col min="278" max="278" width="6.77734375" style="668" bestFit="1" customWidth="1"/>
    <col min="279" max="279" width="11.33203125" style="668" bestFit="1" customWidth="1"/>
    <col min="280" max="280" width="7" style="668" bestFit="1" customWidth="1"/>
    <col min="281" max="281" width="6.77734375" style="668" bestFit="1" customWidth="1"/>
    <col min="282" max="282" width="11.33203125" style="668" bestFit="1" customWidth="1"/>
    <col min="283" max="283" width="7" style="668" bestFit="1" customWidth="1"/>
    <col min="284" max="284" width="6.77734375" style="668" bestFit="1" customWidth="1"/>
    <col min="285" max="285" width="11.33203125" style="668" bestFit="1" customWidth="1"/>
    <col min="286" max="286" width="7" style="668" bestFit="1" customWidth="1"/>
    <col min="287" max="287" width="6.77734375" style="668" bestFit="1" customWidth="1"/>
    <col min="288" max="288" width="11.33203125" style="668" bestFit="1" customWidth="1"/>
    <col min="289" max="512" width="9.109375" style="668"/>
    <col min="513" max="513" width="19.6640625" style="668" bestFit="1" customWidth="1"/>
    <col min="514" max="514" width="5.109375" style="668" bestFit="1" customWidth="1"/>
    <col min="515" max="515" width="7" style="668" bestFit="1" customWidth="1"/>
    <col min="516" max="516" width="6.77734375" style="668" bestFit="1" customWidth="1"/>
    <col min="517" max="517" width="14" style="668" bestFit="1" customWidth="1"/>
    <col min="518" max="518" width="7" style="668" bestFit="1" customWidth="1"/>
    <col min="519" max="519" width="6.77734375" style="668" bestFit="1" customWidth="1"/>
    <col min="520" max="520" width="11.33203125" style="668" bestFit="1" customWidth="1"/>
    <col min="521" max="521" width="7" style="668" bestFit="1" customWidth="1"/>
    <col min="522" max="522" width="6.77734375" style="668" bestFit="1" customWidth="1"/>
    <col min="523" max="523" width="11.33203125" style="668" bestFit="1" customWidth="1"/>
    <col min="524" max="524" width="7" style="668" bestFit="1" customWidth="1"/>
    <col min="525" max="525" width="6.77734375" style="668" bestFit="1" customWidth="1"/>
    <col min="526" max="526" width="11.33203125" style="668" bestFit="1" customWidth="1"/>
    <col min="527" max="527" width="7" style="668" bestFit="1" customWidth="1"/>
    <col min="528" max="528" width="6.77734375" style="668" bestFit="1" customWidth="1"/>
    <col min="529" max="529" width="11.33203125" style="668" bestFit="1" customWidth="1"/>
    <col min="530" max="530" width="7" style="668" bestFit="1" customWidth="1"/>
    <col min="531" max="531" width="6.77734375" style="668" bestFit="1" customWidth="1"/>
    <col min="532" max="532" width="11.33203125" style="668" bestFit="1" customWidth="1"/>
    <col min="533" max="533" width="7" style="668" bestFit="1" customWidth="1"/>
    <col min="534" max="534" width="6.77734375" style="668" bestFit="1" customWidth="1"/>
    <col min="535" max="535" width="11.33203125" style="668" bestFit="1" customWidth="1"/>
    <col min="536" max="536" width="7" style="668" bestFit="1" customWidth="1"/>
    <col min="537" max="537" width="6.77734375" style="668" bestFit="1" customWidth="1"/>
    <col min="538" max="538" width="11.33203125" style="668" bestFit="1" customWidth="1"/>
    <col min="539" max="539" width="7" style="668" bestFit="1" customWidth="1"/>
    <col min="540" max="540" width="6.77734375" style="668" bestFit="1" customWidth="1"/>
    <col min="541" max="541" width="11.33203125" style="668" bestFit="1" customWidth="1"/>
    <col min="542" max="542" width="7" style="668" bestFit="1" customWidth="1"/>
    <col min="543" max="543" width="6.77734375" style="668" bestFit="1" customWidth="1"/>
    <col min="544" max="544" width="11.33203125" style="668" bestFit="1" customWidth="1"/>
    <col min="545" max="768" width="9.109375" style="668"/>
    <col min="769" max="769" width="19.6640625" style="668" bestFit="1" customWidth="1"/>
    <col min="770" max="770" width="5.109375" style="668" bestFit="1" customWidth="1"/>
    <col min="771" max="771" width="7" style="668" bestFit="1" customWidth="1"/>
    <col min="772" max="772" width="6.77734375" style="668" bestFit="1" customWidth="1"/>
    <col min="773" max="773" width="14" style="668" bestFit="1" customWidth="1"/>
    <col min="774" max="774" width="7" style="668" bestFit="1" customWidth="1"/>
    <col min="775" max="775" width="6.77734375" style="668" bestFit="1" customWidth="1"/>
    <col min="776" max="776" width="11.33203125" style="668" bestFit="1" customWidth="1"/>
    <col min="777" max="777" width="7" style="668" bestFit="1" customWidth="1"/>
    <col min="778" max="778" width="6.77734375" style="668" bestFit="1" customWidth="1"/>
    <col min="779" max="779" width="11.33203125" style="668" bestFit="1" customWidth="1"/>
    <col min="780" max="780" width="7" style="668" bestFit="1" customWidth="1"/>
    <col min="781" max="781" width="6.77734375" style="668" bestFit="1" customWidth="1"/>
    <col min="782" max="782" width="11.33203125" style="668" bestFit="1" customWidth="1"/>
    <col min="783" max="783" width="7" style="668" bestFit="1" customWidth="1"/>
    <col min="784" max="784" width="6.77734375" style="668" bestFit="1" customWidth="1"/>
    <col min="785" max="785" width="11.33203125" style="668" bestFit="1" customWidth="1"/>
    <col min="786" max="786" width="7" style="668" bestFit="1" customWidth="1"/>
    <col min="787" max="787" width="6.77734375" style="668" bestFit="1" customWidth="1"/>
    <col min="788" max="788" width="11.33203125" style="668" bestFit="1" customWidth="1"/>
    <col min="789" max="789" width="7" style="668" bestFit="1" customWidth="1"/>
    <col min="790" max="790" width="6.77734375" style="668" bestFit="1" customWidth="1"/>
    <col min="791" max="791" width="11.33203125" style="668" bestFit="1" customWidth="1"/>
    <col min="792" max="792" width="7" style="668" bestFit="1" customWidth="1"/>
    <col min="793" max="793" width="6.77734375" style="668" bestFit="1" customWidth="1"/>
    <col min="794" max="794" width="11.33203125" style="668" bestFit="1" customWidth="1"/>
    <col min="795" max="795" width="7" style="668" bestFit="1" customWidth="1"/>
    <col min="796" max="796" width="6.77734375" style="668" bestFit="1" customWidth="1"/>
    <col min="797" max="797" width="11.33203125" style="668" bestFit="1" customWidth="1"/>
    <col min="798" max="798" width="7" style="668" bestFit="1" customWidth="1"/>
    <col min="799" max="799" width="6.77734375" style="668" bestFit="1" customWidth="1"/>
    <col min="800" max="800" width="11.33203125" style="668" bestFit="1" customWidth="1"/>
    <col min="801" max="1024" width="9.109375" style="668"/>
    <col min="1025" max="1025" width="19.6640625" style="668" bestFit="1" customWidth="1"/>
    <col min="1026" max="1026" width="5.109375" style="668" bestFit="1" customWidth="1"/>
    <col min="1027" max="1027" width="7" style="668" bestFit="1" customWidth="1"/>
    <col min="1028" max="1028" width="6.77734375" style="668" bestFit="1" customWidth="1"/>
    <col min="1029" max="1029" width="14" style="668" bestFit="1" customWidth="1"/>
    <col min="1030" max="1030" width="7" style="668" bestFit="1" customWidth="1"/>
    <col min="1031" max="1031" width="6.77734375" style="668" bestFit="1" customWidth="1"/>
    <col min="1032" max="1032" width="11.33203125" style="668" bestFit="1" customWidth="1"/>
    <col min="1033" max="1033" width="7" style="668" bestFit="1" customWidth="1"/>
    <col min="1034" max="1034" width="6.77734375" style="668" bestFit="1" customWidth="1"/>
    <col min="1035" max="1035" width="11.33203125" style="668" bestFit="1" customWidth="1"/>
    <col min="1036" max="1036" width="7" style="668" bestFit="1" customWidth="1"/>
    <col min="1037" max="1037" width="6.77734375" style="668" bestFit="1" customWidth="1"/>
    <col min="1038" max="1038" width="11.33203125" style="668" bestFit="1" customWidth="1"/>
    <col min="1039" max="1039" width="7" style="668" bestFit="1" customWidth="1"/>
    <col min="1040" max="1040" width="6.77734375" style="668" bestFit="1" customWidth="1"/>
    <col min="1041" max="1041" width="11.33203125" style="668" bestFit="1" customWidth="1"/>
    <col min="1042" max="1042" width="7" style="668" bestFit="1" customWidth="1"/>
    <col min="1043" max="1043" width="6.77734375" style="668" bestFit="1" customWidth="1"/>
    <col min="1044" max="1044" width="11.33203125" style="668" bestFit="1" customWidth="1"/>
    <col min="1045" max="1045" width="7" style="668" bestFit="1" customWidth="1"/>
    <col min="1046" max="1046" width="6.77734375" style="668" bestFit="1" customWidth="1"/>
    <col min="1047" max="1047" width="11.33203125" style="668" bestFit="1" customWidth="1"/>
    <col min="1048" max="1048" width="7" style="668" bestFit="1" customWidth="1"/>
    <col min="1049" max="1049" width="6.77734375" style="668" bestFit="1" customWidth="1"/>
    <col min="1050" max="1050" width="11.33203125" style="668" bestFit="1" customWidth="1"/>
    <col min="1051" max="1051" width="7" style="668" bestFit="1" customWidth="1"/>
    <col min="1052" max="1052" width="6.77734375" style="668" bestFit="1" customWidth="1"/>
    <col min="1053" max="1053" width="11.33203125" style="668" bestFit="1" customWidth="1"/>
    <col min="1054" max="1054" width="7" style="668" bestFit="1" customWidth="1"/>
    <col min="1055" max="1055" width="6.77734375" style="668" bestFit="1" customWidth="1"/>
    <col min="1056" max="1056" width="11.33203125" style="668" bestFit="1" customWidth="1"/>
    <col min="1057" max="1280" width="9.109375" style="668"/>
    <col min="1281" max="1281" width="19.6640625" style="668" bestFit="1" customWidth="1"/>
    <col min="1282" max="1282" width="5.109375" style="668" bestFit="1" customWidth="1"/>
    <col min="1283" max="1283" width="7" style="668" bestFit="1" customWidth="1"/>
    <col min="1284" max="1284" width="6.77734375" style="668" bestFit="1" customWidth="1"/>
    <col min="1285" max="1285" width="14" style="668" bestFit="1" customWidth="1"/>
    <col min="1286" max="1286" width="7" style="668" bestFit="1" customWidth="1"/>
    <col min="1287" max="1287" width="6.77734375" style="668" bestFit="1" customWidth="1"/>
    <col min="1288" max="1288" width="11.33203125" style="668" bestFit="1" customWidth="1"/>
    <col min="1289" max="1289" width="7" style="668" bestFit="1" customWidth="1"/>
    <col min="1290" max="1290" width="6.77734375" style="668" bestFit="1" customWidth="1"/>
    <col min="1291" max="1291" width="11.33203125" style="668" bestFit="1" customWidth="1"/>
    <col min="1292" max="1292" width="7" style="668" bestFit="1" customWidth="1"/>
    <col min="1293" max="1293" width="6.77734375" style="668" bestFit="1" customWidth="1"/>
    <col min="1294" max="1294" width="11.33203125" style="668" bestFit="1" customWidth="1"/>
    <col min="1295" max="1295" width="7" style="668" bestFit="1" customWidth="1"/>
    <col min="1296" max="1296" width="6.77734375" style="668" bestFit="1" customWidth="1"/>
    <col min="1297" max="1297" width="11.33203125" style="668" bestFit="1" customWidth="1"/>
    <col min="1298" max="1298" width="7" style="668" bestFit="1" customWidth="1"/>
    <col min="1299" max="1299" width="6.77734375" style="668" bestFit="1" customWidth="1"/>
    <col min="1300" max="1300" width="11.33203125" style="668" bestFit="1" customWidth="1"/>
    <col min="1301" max="1301" width="7" style="668" bestFit="1" customWidth="1"/>
    <col min="1302" max="1302" width="6.77734375" style="668" bestFit="1" customWidth="1"/>
    <col min="1303" max="1303" width="11.33203125" style="668" bestFit="1" customWidth="1"/>
    <col min="1304" max="1304" width="7" style="668" bestFit="1" customWidth="1"/>
    <col min="1305" max="1305" width="6.77734375" style="668" bestFit="1" customWidth="1"/>
    <col min="1306" max="1306" width="11.33203125" style="668" bestFit="1" customWidth="1"/>
    <col min="1307" max="1307" width="7" style="668" bestFit="1" customWidth="1"/>
    <col min="1308" max="1308" width="6.77734375" style="668" bestFit="1" customWidth="1"/>
    <col min="1309" max="1309" width="11.33203125" style="668" bestFit="1" customWidth="1"/>
    <col min="1310" max="1310" width="7" style="668" bestFit="1" customWidth="1"/>
    <col min="1311" max="1311" width="6.77734375" style="668" bestFit="1" customWidth="1"/>
    <col min="1312" max="1312" width="11.33203125" style="668" bestFit="1" customWidth="1"/>
    <col min="1313" max="1536" width="9.109375" style="668"/>
    <col min="1537" max="1537" width="19.6640625" style="668" bestFit="1" customWidth="1"/>
    <col min="1538" max="1538" width="5.109375" style="668" bestFit="1" customWidth="1"/>
    <col min="1539" max="1539" width="7" style="668" bestFit="1" customWidth="1"/>
    <col min="1540" max="1540" width="6.77734375" style="668" bestFit="1" customWidth="1"/>
    <col min="1541" max="1541" width="14" style="668" bestFit="1" customWidth="1"/>
    <col min="1542" max="1542" width="7" style="668" bestFit="1" customWidth="1"/>
    <col min="1543" max="1543" width="6.77734375" style="668" bestFit="1" customWidth="1"/>
    <col min="1544" max="1544" width="11.33203125" style="668" bestFit="1" customWidth="1"/>
    <col min="1545" max="1545" width="7" style="668" bestFit="1" customWidth="1"/>
    <col min="1546" max="1546" width="6.77734375" style="668" bestFit="1" customWidth="1"/>
    <col min="1547" max="1547" width="11.33203125" style="668" bestFit="1" customWidth="1"/>
    <col min="1548" max="1548" width="7" style="668" bestFit="1" customWidth="1"/>
    <col min="1549" max="1549" width="6.77734375" style="668" bestFit="1" customWidth="1"/>
    <col min="1550" max="1550" width="11.33203125" style="668" bestFit="1" customWidth="1"/>
    <col min="1551" max="1551" width="7" style="668" bestFit="1" customWidth="1"/>
    <col min="1552" max="1552" width="6.77734375" style="668" bestFit="1" customWidth="1"/>
    <col min="1553" max="1553" width="11.33203125" style="668" bestFit="1" customWidth="1"/>
    <col min="1554" max="1554" width="7" style="668" bestFit="1" customWidth="1"/>
    <col min="1555" max="1555" width="6.77734375" style="668" bestFit="1" customWidth="1"/>
    <col min="1556" max="1556" width="11.33203125" style="668" bestFit="1" customWidth="1"/>
    <col min="1557" max="1557" width="7" style="668" bestFit="1" customWidth="1"/>
    <col min="1558" max="1558" width="6.77734375" style="668" bestFit="1" customWidth="1"/>
    <col min="1559" max="1559" width="11.33203125" style="668" bestFit="1" customWidth="1"/>
    <col min="1560" max="1560" width="7" style="668" bestFit="1" customWidth="1"/>
    <col min="1561" max="1561" width="6.77734375" style="668" bestFit="1" customWidth="1"/>
    <col min="1562" max="1562" width="11.33203125" style="668" bestFit="1" customWidth="1"/>
    <col min="1563" max="1563" width="7" style="668" bestFit="1" customWidth="1"/>
    <col min="1564" max="1564" width="6.77734375" style="668" bestFit="1" customWidth="1"/>
    <col min="1565" max="1565" width="11.33203125" style="668" bestFit="1" customWidth="1"/>
    <col min="1566" max="1566" width="7" style="668" bestFit="1" customWidth="1"/>
    <col min="1567" max="1567" width="6.77734375" style="668" bestFit="1" customWidth="1"/>
    <col min="1568" max="1568" width="11.33203125" style="668" bestFit="1" customWidth="1"/>
    <col min="1569" max="1792" width="9.109375" style="668"/>
    <col min="1793" max="1793" width="19.6640625" style="668" bestFit="1" customWidth="1"/>
    <col min="1794" max="1794" width="5.109375" style="668" bestFit="1" customWidth="1"/>
    <col min="1795" max="1795" width="7" style="668" bestFit="1" customWidth="1"/>
    <col min="1796" max="1796" width="6.77734375" style="668" bestFit="1" customWidth="1"/>
    <col min="1797" max="1797" width="14" style="668" bestFit="1" customWidth="1"/>
    <col min="1798" max="1798" width="7" style="668" bestFit="1" customWidth="1"/>
    <col min="1799" max="1799" width="6.77734375" style="668" bestFit="1" customWidth="1"/>
    <col min="1800" max="1800" width="11.33203125" style="668" bestFit="1" customWidth="1"/>
    <col min="1801" max="1801" width="7" style="668" bestFit="1" customWidth="1"/>
    <col min="1802" max="1802" width="6.77734375" style="668" bestFit="1" customWidth="1"/>
    <col min="1803" max="1803" width="11.33203125" style="668" bestFit="1" customWidth="1"/>
    <col min="1804" max="1804" width="7" style="668" bestFit="1" customWidth="1"/>
    <col min="1805" max="1805" width="6.77734375" style="668" bestFit="1" customWidth="1"/>
    <col min="1806" max="1806" width="11.33203125" style="668" bestFit="1" customWidth="1"/>
    <col min="1807" max="1807" width="7" style="668" bestFit="1" customWidth="1"/>
    <col min="1808" max="1808" width="6.77734375" style="668" bestFit="1" customWidth="1"/>
    <col min="1809" max="1809" width="11.33203125" style="668" bestFit="1" customWidth="1"/>
    <col min="1810" max="1810" width="7" style="668" bestFit="1" customWidth="1"/>
    <col min="1811" max="1811" width="6.77734375" style="668" bestFit="1" customWidth="1"/>
    <col min="1812" max="1812" width="11.33203125" style="668" bestFit="1" customWidth="1"/>
    <col min="1813" max="1813" width="7" style="668" bestFit="1" customWidth="1"/>
    <col min="1814" max="1814" width="6.77734375" style="668" bestFit="1" customWidth="1"/>
    <col min="1815" max="1815" width="11.33203125" style="668" bestFit="1" customWidth="1"/>
    <col min="1816" max="1816" width="7" style="668" bestFit="1" customWidth="1"/>
    <col min="1817" max="1817" width="6.77734375" style="668" bestFit="1" customWidth="1"/>
    <col min="1818" max="1818" width="11.33203125" style="668" bestFit="1" customWidth="1"/>
    <col min="1819" max="1819" width="7" style="668" bestFit="1" customWidth="1"/>
    <col min="1820" max="1820" width="6.77734375" style="668" bestFit="1" customWidth="1"/>
    <col min="1821" max="1821" width="11.33203125" style="668" bestFit="1" customWidth="1"/>
    <col min="1822" max="1822" width="7" style="668" bestFit="1" customWidth="1"/>
    <col min="1823" max="1823" width="6.77734375" style="668" bestFit="1" customWidth="1"/>
    <col min="1824" max="1824" width="11.33203125" style="668" bestFit="1" customWidth="1"/>
    <col min="1825" max="2048" width="9.109375" style="668"/>
    <col min="2049" max="2049" width="19.6640625" style="668" bestFit="1" customWidth="1"/>
    <col min="2050" max="2050" width="5.109375" style="668" bestFit="1" customWidth="1"/>
    <col min="2051" max="2051" width="7" style="668" bestFit="1" customWidth="1"/>
    <col min="2052" max="2052" width="6.77734375" style="668" bestFit="1" customWidth="1"/>
    <col min="2053" max="2053" width="14" style="668" bestFit="1" customWidth="1"/>
    <col min="2054" max="2054" width="7" style="668" bestFit="1" customWidth="1"/>
    <col min="2055" max="2055" width="6.77734375" style="668" bestFit="1" customWidth="1"/>
    <col min="2056" max="2056" width="11.33203125" style="668" bestFit="1" customWidth="1"/>
    <col min="2057" max="2057" width="7" style="668" bestFit="1" customWidth="1"/>
    <col min="2058" max="2058" width="6.77734375" style="668" bestFit="1" customWidth="1"/>
    <col min="2059" max="2059" width="11.33203125" style="668" bestFit="1" customWidth="1"/>
    <col min="2060" max="2060" width="7" style="668" bestFit="1" customWidth="1"/>
    <col min="2061" max="2061" width="6.77734375" style="668" bestFit="1" customWidth="1"/>
    <col min="2062" max="2062" width="11.33203125" style="668" bestFit="1" customWidth="1"/>
    <col min="2063" max="2063" width="7" style="668" bestFit="1" customWidth="1"/>
    <col min="2064" max="2064" width="6.77734375" style="668" bestFit="1" customWidth="1"/>
    <col min="2065" max="2065" width="11.33203125" style="668" bestFit="1" customWidth="1"/>
    <col min="2066" max="2066" width="7" style="668" bestFit="1" customWidth="1"/>
    <col min="2067" max="2067" width="6.77734375" style="668" bestFit="1" customWidth="1"/>
    <col min="2068" max="2068" width="11.33203125" style="668" bestFit="1" customWidth="1"/>
    <col min="2069" max="2069" width="7" style="668" bestFit="1" customWidth="1"/>
    <col min="2070" max="2070" width="6.77734375" style="668" bestFit="1" customWidth="1"/>
    <col min="2071" max="2071" width="11.33203125" style="668" bestFit="1" customWidth="1"/>
    <col min="2072" max="2072" width="7" style="668" bestFit="1" customWidth="1"/>
    <col min="2073" max="2073" width="6.77734375" style="668" bestFit="1" customWidth="1"/>
    <col min="2074" max="2074" width="11.33203125" style="668" bestFit="1" customWidth="1"/>
    <col min="2075" max="2075" width="7" style="668" bestFit="1" customWidth="1"/>
    <col min="2076" max="2076" width="6.77734375" style="668" bestFit="1" customWidth="1"/>
    <col min="2077" max="2077" width="11.33203125" style="668" bestFit="1" customWidth="1"/>
    <col min="2078" max="2078" width="7" style="668" bestFit="1" customWidth="1"/>
    <col min="2079" max="2079" width="6.77734375" style="668" bestFit="1" customWidth="1"/>
    <col min="2080" max="2080" width="11.33203125" style="668" bestFit="1" customWidth="1"/>
    <col min="2081" max="2304" width="9.109375" style="668"/>
    <col min="2305" max="2305" width="19.6640625" style="668" bestFit="1" customWidth="1"/>
    <col min="2306" max="2306" width="5.109375" style="668" bestFit="1" customWidth="1"/>
    <col min="2307" max="2307" width="7" style="668" bestFit="1" customWidth="1"/>
    <col min="2308" max="2308" width="6.77734375" style="668" bestFit="1" customWidth="1"/>
    <col min="2309" max="2309" width="14" style="668" bestFit="1" customWidth="1"/>
    <col min="2310" max="2310" width="7" style="668" bestFit="1" customWidth="1"/>
    <col min="2311" max="2311" width="6.77734375" style="668" bestFit="1" customWidth="1"/>
    <col min="2312" max="2312" width="11.33203125" style="668" bestFit="1" customWidth="1"/>
    <col min="2313" max="2313" width="7" style="668" bestFit="1" customWidth="1"/>
    <col min="2314" max="2314" width="6.77734375" style="668" bestFit="1" customWidth="1"/>
    <col min="2315" max="2315" width="11.33203125" style="668" bestFit="1" customWidth="1"/>
    <col min="2316" max="2316" width="7" style="668" bestFit="1" customWidth="1"/>
    <col min="2317" max="2317" width="6.77734375" style="668" bestFit="1" customWidth="1"/>
    <col min="2318" max="2318" width="11.33203125" style="668" bestFit="1" customWidth="1"/>
    <col min="2319" max="2319" width="7" style="668" bestFit="1" customWidth="1"/>
    <col min="2320" max="2320" width="6.77734375" style="668" bestFit="1" customWidth="1"/>
    <col min="2321" max="2321" width="11.33203125" style="668" bestFit="1" customWidth="1"/>
    <col min="2322" max="2322" width="7" style="668" bestFit="1" customWidth="1"/>
    <col min="2323" max="2323" width="6.77734375" style="668" bestFit="1" customWidth="1"/>
    <col min="2324" max="2324" width="11.33203125" style="668" bestFit="1" customWidth="1"/>
    <col min="2325" max="2325" width="7" style="668" bestFit="1" customWidth="1"/>
    <col min="2326" max="2326" width="6.77734375" style="668" bestFit="1" customWidth="1"/>
    <col min="2327" max="2327" width="11.33203125" style="668" bestFit="1" customWidth="1"/>
    <col min="2328" max="2328" width="7" style="668" bestFit="1" customWidth="1"/>
    <col min="2329" max="2329" width="6.77734375" style="668" bestFit="1" customWidth="1"/>
    <col min="2330" max="2330" width="11.33203125" style="668" bestFit="1" customWidth="1"/>
    <col min="2331" max="2331" width="7" style="668" bestFit="1" customWidth="1"/>
    <col min="2332" max="2332" width="6.77734375" style="668" bestFit="1" customWidth="1"/>
    <col min="2333" max="2333" width="11.33203125" style="668" bestFit="1" customWidth="1"/>
    <col min="2334" max="2334" width="7" style="668" bestFit="1" customWidth="1"/>
    <col min="2335" max="2335" width="6.77734375" style="668" bestFit="1" customWidth="1"/>
    <col min="2336" max="2336" width="11.33203125" style="668" bestFit="1" customWidth="1"/>
    <col min="2337" max="2560" width="9.109375" style="668"/>
    <col min="2561" max="2561" width="19.6640625" style="668" bestFit="1" customWidth="1"/>
    <col min="2562" max="2562" width="5.109375" style="668" bestFit="1" customWidth="1"/>
    <col min="2563" max="2563" width="7" style="668" bestFit="1" customWidth="1"/>
    <col min="2564" max="2564" width="6.77734375" style="668" bestFit="1" customWidth="1"/>
    <col min="2565" max="2565" width="14" style="668" bestFit="1" customWidth="1"/>
    <col min="2566" max="2566" width="7" style="668" bestFit="1" customWidth="1"/>
    <col min="2567" max="2567" width="6.77734375" style="668" bestFit="1" customWidth="1"/>
    <col min="2568" max="2568" width="11.33203125" style="668" bestFit="1" customWidth="1"/>
    <col min="2569" max="2569" width="7" style="668" bestFit="1" customWidth="1"/>
    <col min="2570" max="2570" width="6.77734375" style="668" bestFit="1" customWidth="1"/>
    <col min="2571" max="2571" width="11.33203125" style="668" bestFit="1" customWidth="1"/>
    <col min="2572" max="2572" width="7" style="668" bestFit="1" customWidth="1"/>
    <col min="2573" max="2573" width="6.77734375" style="668" bestFit="1" customWidth="1"/>
    <col min="2574" max="2574" width="11.33203125" style="668" bestFit="1" customWidth="1"/>
    <col min="2575" max="2575" width="7" style="668" bestFit="1" customWidth="1"/>
    <col min="2576" max="2576" width="6.77734375" style="668" bestFit="1" customWidth="1"/>
    <col min="2577" max="2577" width="11.33203125" style="668" bestFit="1" customWidth="1"/>
    <col min="2578" max="2578" width="7" style="668" bestFit="1" customWidth="1"/>
    <col min="2579" max="2579" width="6.77734375" style="668" bestFit="1" customWidth="1"/>
    <col min="2580" max="2580" width="11.33203125" style="668" bestFit="1" customWidth="1"/>
    <col min="2581" max="2581" width="7" style="668" bestFit="1" customWidth="1"/>
    <col min="2582" max="2582" width="6.77734375" style="668" bestFit="1" customWidth="1"/>
    <col min="2583" max="2583" width="11.33203125" style="668" bestFit="1" customWidth="1"/>
    <col min="2584" max="2584" width="7" style="668" bestFit="1" customWidth="1"/>
    <col min="2585" max="2585" width="6.77734375" style="668" bestFit="1" customWidth="1"/>
    <col min="2586" max="2586" width="11.33203125" style="668" bestFit="1" customWidth="1"/>
    <col min="2587" max="2587" width="7" style="668" bestFit="1" customWidth="1"/>
    <col min="2588" max="2588" width="6.77734375" style="668" bestFit="1" customWidth="1"/>
    <col min="2589" max="2589" width="11.33203125" style="668" bestFit="1" customWidth="1"/>
    <col min="2590" max="2590" width="7" style="668" bestFit="1" customWidth="1"/>
    <col min="2591" max="2591" width="6.77734375" style="668" bestFit="1" customWidth="1"/>
    <col min="2592" max="2592" width="11.33203125" style="668" bestFit="1" customWidth="1"/>
    <col min="2593" max="2816" width="9.109375" style="668"/>
    <col min="2817" max="2817" width="19.6640625" style="668" bestFit="1" customWidth="1"/>
    <col min="2818" max="2818" width="5.109375" style="668" bestFit="1" customWidth="1"/>
    <col min="2819" max="2819" width="7" style="668" bestFit="1" customWidth="1"/>
    <col min="2820" max="2820" width="6.77734375" style="668" bestFit="1" customWidth="1"/>
    <col min="2821" max="2821" width="14" style="668" bestFit="1" customWidth="1"/>
    <col min="2822" max="2822" width="7" style="668" bestFit="1" customWidth="1"/>
    <col min="2823" max="2823" width="6.77734375" style="668" bestFit="1" customWidth="1"/>
    <col min="2824" max="2824" width="11.33203125" style="668" bestFit="1" customWidth="1"/>
    <col min="2825" max="2825" width="7" style="668" bestFit="1" customWidth="1"/>
    <col min="2826" max="2826" width="6.77734375" style="668" bestFit="1" customWidth="1"/>
    <col min="2827" max="2827" width="11.33203125" style="668" bestFit="1" customWidth="1"/>
    <col min="2828" max="2828" width="7" style="668" bestFit="1" customWidth="1"/>
    <col min="2829" max="2829" width="6.77734375" style="668" bestFit="1" customWidth="1"/>
    <col min="2830" max="2830" width="11.33203125" style="668" bestFit="1" customWidth="1"/>
    <col min="2831" max="2831" width="7" style="668" bestFit="1" customWidth="1"/>
    <col min="2832" max="2832" width="6.77734375" style="668" bestFit="1" customWidth="1"/>
    <col min="2833" max="2833" width="11.33203125" style="668" bestFit="1" customWidth="1"/>
    <col min="2834" max="2834" width="7" style="668" bestFit="1" customWidth="1"/>
    <col min="2835" max="2835" width="6.77734375" style="668" bestFit="1" customWidth="1"/>
    <col min="2836" max="2836" width="11.33203125" style="668" bestFit="1" customWidth="1"/>
    <col min="2837" max="2837" width="7" style="668" bestFit="1" customWidth="1"/>
    <col min="2838" max="2838" width="6.77734375" style="668" bestFit="1" customWidth="1"/>
    <col min="2839" max="2839" width="11.33203125" style="668" bestFit="1" customWidth="1"/>
    <col min="2840" max="2840" width="7" style="668" bestFit="1" customWidth="1"/>
    <col min="2841" max="2841" width="6.77734375" style="668" bestFit="1" customWidth="1"/>
    <col min="2842" max="2842" width="11.33203125" style="668" bestFit="1" customWidth="1"/>
    <col min="2843" max="2843" width="7" style="668" bestFit="1" customWidth="1"/>
    <col min="2844" max="2844" width="6.77734375" style="668" bestFit="1" customWidth="1"/>
    <col min="2845" max="2845" width="11.33203125" style="668" bestFit="1" customWidth="1"/>
    <col min="2846" max="2846" width="7" style="668" bestFit="1" customWidth="1"/>
    <col min="2847" max="2847" width="6.77734375" style="668" bestFit="1" customWidth="1"/>
    <col min="2848" max="2848" width="11.33203125" style="668" bestFit="1" customWidth="1"/>
    <col min="2849" max="3072" width="9.109375" style="668"/>
    <col min="3073" max="3073" width="19.6640625" style="668" bestFit="1" customWidth="1"/>
    <col min="3074" max="3074" width="5.109375" style="668" bestFit="1" customWidth="1"/>
    <col min="3075" max="3075" width="7" style="668" bestFit="1" customWidth="1"/>
    <col min="3076" max="3076" width="6.77734375" style="668" bestFit="1" customWidth="1"/>
    <col min="3077" max="3077" width="14" style="668" bestFit="1" customWidth="1"/>
    <col min="3078" max="3078" width="7" style="668" bestFit="1" customWidth="1"/>
    <col min="3079" max="3079" width="6.77734375" style="668" bestFit="1" customWidth="1"/>
    <col min="3080" max="3080" width="11.33203125" style="668" bestFit="1" customWidth="1"/>
    <col min="3081" max="3081" width="7" style="668" bestFit="1" customWidth="1"/>
    <col min="3082" max="3082" width="6.77734375" style="668" bestFit="1" customWidth="1"/>
    <col min="3083" max="3083" width="11.33203125" style="668" bestFit="1" customWidth="1"/>
    <col min="3084" max="3084" width="7" style="668" bestFit="1" customWidth="1"/>
    <col min="3085" max="3085" width="6.77734375" style="668" bestFit="1" customWidth="1"/>
    <col min="3086" max="3086" width="11.33203125" style="668" bestFit="1" customWidth="1"/>
    <col min="3087" max="3087" width="7" style="668" bestFit="1" customWidth="1"/>
    <col min="3088" max="3088" width="6.77734375" style="668" bestFit="1" customWidth="1"/>
    <col min="3089" max="3089" width="11.33203125" style="668" bestFit="1" customWidth="1"/>
    <col min="3090" max="3090" width="7" style="668" bestFit="1" customWidth="1"/>
    <col min="3091" max="3091" width="6.77734375" style="668" bestFit="1" customWidth="1"/>
    <col min="3092" max="3092" width="11.33203125" style="668" bestFit="1" customWidth="1"/>
    <col min="3093" max="3093" width="7" style="668" bestFit="1" customWidth="1"/>
    <col min="3094" max="3094" width="6.77734375" style="668" bestFit="1" customWidth="1"/>
    <col min="3095" max="3095" width="11.33203125" style="668" bestFit="1" customWidth="1"/>
    <col min="3096" max="3096" width="7" style="668" bestFit="1" customWidth="1"/>
    <col min="3097" max="3097" width="6.77734375" style="668" bestFit="1" customWidth="1"/>
    <col min="3098" max="3098" width="11.33203125" style="668" bestFit="1" customWidth="1"/>
    <col min="3099" max="3099" width="7" style="668" bestFit="1" customWidth="1"/>
    <col min="3100" max="3100" width="6.77734375" style="668" bestFit="1" customWidth="1"/>
    <col min="3101" max="3101" width="11.33203125" style="668" bestFit="1" customWidth="1"/>
    <col min="3102" max="3102" width="7" style="668" bestFit="1" customWidth="1"/>
    <col min="3103" max="3103" width="6.77734375" style="668" bestFit="1" customWidth="1"/>
    <col min="3104" max="3104" width="11.33203125" style="668" bestFit="1" customWidth="1"/>
    <col min="3105" max="3328" width="9.109375" style="668"/>
    <col min="3329" max="3329" width="19.6640625" style="668" bestFit="1" customWidth="1"/>
    <col min="3330" max="3330" width="5.109375" style="668" bestFit="1" customWidth="1"/>
    <col min="3331" max="3331" width="7" style="668" bestFit="1" customWidth="1"/>
    <col min="3332" max="3332" width="6.77734375" style="668" bestFit="1" customWidth="1"/>
    <col min="3333" max="3333" width="14" style="668" bestFit="1" customWidth="1"/>
    <col min="3334" max="3334" width="7" style="668" bestFit="1" customWidth="1"/>
    <col min="3335" max="3335" width="6.77734375" style="668" bestFit="1" customWidth="1"/>
    <col min="3336" max="3336" width="11.33203125" style="668" bestFit="1" customWidth="1"/>
    <col min="3337" max="3337" width="7" style="668" bestFit="1" customWidth="1"/>
    <col min="3338" max="3338" width="6.77734375" style="668" bestFit="1" customWidth="1"/>
    <col min="3339" max="3339" width="11.33203125" style="668" bestFit="1" customWidth="1"/>
    <col min="3340" max="3340" width="7" style="668" bestFit="1" customWidth="1"/>
    <col min="3341" max="3341" width="6.77734375" style="668" bestFit="1" customWidth="1"/>
    <col min="3342" max="3342" width="11.33203125" style="668" bestFit="1" customWidth="1"/>
    <col min="3343" max="3343" width="7" style="668" bestFit="1" customWidth="1"/>
    <col min="3344" max="3344" width="6.77734375" style="668" bestFit="1" customWidth="1"/>
    <col min="3345" max="3345" width="11.33203125" style="668" bestFit="1" customWidth="1"/>
    <col min="3346" max="3346" width="7" style="668" bestFit="1" customWidth="1"/>
    <col min="3347" max="3347" width="6.77734375" style="668" bestFit="1" customWidth="1"/>
    <col min="3348" max="3348" width="11.33203125" style="668" bestFit="1" customWidth="1"/>
    <col min="3349" max="3349" width="7" style="668" bestFit="1" customWidth="1"/>
    <col min="3350" max="3350" width="6.77734375" style="668" bestFit="1" customWidth="1"/>
    <col min="3351" max="3351" width="11.33203125" style="668" bestFit="1" customWidth="1"/>
    <col min="3352" max="3352" width="7" style="668" bestFit="1" customWidth="1"/>
    <col min="3353" max="3353" width="6.77734375" style="668" bestFit="1" customWidth="1"/>
    <col min="3354" max="3354" width="11.33203125" style="668" bestFit="1" customWidth="1"/>
    <col min="3355" max="3355" width="7" style="668" bestFit="1" customWidth="1"/>
    <col min="3356" max="3356" width="6.77734375" style="668" bestFit="1" customWidth="1"/>
    <col min="3357" max="3357" width="11.33203125" style="668" bestFit="1" customWidth="1"/>
    <col min="3358" max="3358" width="7" style="668" bestFit="1" customWidth="1"/>
    <col min="3359" max="3359" width="6.77734375" style="668" bestFit="1" customWidth="1"/>
    <col min="3360" max="3360" width="11.33203125" style="668" bestFit="1" customWidth="1"/>
    <col min="3361" max="3584" width="9.109375" style="668"/>
    <col min="3585" max="3585" width="19.6640625" style="668" bestFit="1" customWidth="1"/>
    <col min="3586" max="3586" width="5.109375" style="668" bestFit="1" customWidth="1"/>
    <col min="3587" max="3587" width="7" style="668" bestFit="1" customWidth="1"/>
    <col min="3588" max="3588" width="6.77734375" style="668" bestFit="1" customWidth="1"/>
    <col min="3589" max="3589" width="14" style="668" bestFit="1" customWidth="1"/>
    <col min="3590" max="3590" width="7" style="668" bestFit="1" customWidth="1"/>
    <col min="3591" max="3591" width="6.77734375" style="668" bestFit="1" customWidth="1"/>
    <col min="3592" max="3592" width="11.33203125" style="668" bestFit="1" customWidth="1"/>
    <col min="3593" max="3593" width="7" style="668" bestFit="1" customWidth="1"/>
    <col min="3594" max="3594" width="6.77734375" style="668" bestFit="1" customWidth="1"/>
    <col min="3595" max="3595" width="11.33203125" style="668" bestFit="1" customWidth="1"/>
    <col min="3596" max="3596" width="7" style="668" bestFit="1" customWidth="1"/>
    <col min="3597" max="3597" width="6.77734375" style="668" bestFit="1" customWidth="1"/>
    <col min="3598" max="3598" width="11.33203125" style="668" bestFit="1" customWidth="1"/>
    <col min="3599" max="3599" width="7" style="668" bestFit="1" customWidth="1"/>
    <col min="3600" max="3600" width="6.77734375" style="668" bestFit="1" customWidth="1"/>
    <col min="3601" max="3601" width="11.33203125" style="668" bestFit="1" customWidth="1"/>
    <col min="3602" max="3602" width="7" style="668" bestFit="1" customWidth="1"/>
    <col min="3603" max="3603" width="6.77734375" style="668" bestFit="1" customWidth="1"/>
    <col min="3604" max="3604" width="11.33203125" style="668" bestFit="1" customWidth="1"/>
    <col min="3605" max="3605" width="7" style="668" bestFit="1" customWidth="1"/>
    <col min="3606" max="3606" width="6.77734375" style="668" bestFit="1" customWidth="1"/>
    <col min="3607" max="3607" width="11.33203125" style="668" bestFit="1" customWidth="1"/>
    <col min="3608" max="3608" width="7" style="668" bestFit="1" customWidth="1"/>
    <col min="3609" max="3609" width="6.77734375" style="668" bestFit="1" customWidth="1"/>
    <col min="3610" max="3610" width="11.33203125" style="668" bestFit="1" customWidth="1"/>
    <col min="3611" max="3611" width="7" style="668" bestFit="1" customWidth="1"/>
    <col min="3612" max="3612" width="6.77734375" style="668" bestFit="1" customWidth="1"/>
    <col min="3613" max="3613" width="11.33203125" style="668" bestFit="1" customWidth="1"/>
    <col min="3614" max="3614" width="7" style="668" bestFit="1" customWidth="1"/>
    <col min="3615" max="3615" width="6.77734375" style="668" bestFit="1" customWidth="1"/>
    <col min="3616" max="3616" width="11.33203125" style="668" bestFit="1" customWidth="1"/>
    <col min="3617" max="3840" width="9.109375" style="668"/>
    <col min="3841" max="3841" width="19.6640625" style="668" bestFit="1" customWidth="1"/>
    <col min="3842" max="3842" width="5.109375" style="668" bestFit="1" customWidth="1"/>
    <col min="3843" max="3843" width="7" style="668" bestFit="1" customWidth="1"/>
    <col min="3844" max="3844" width="6.77734375" style="668" bestFit="1" customWidth="1"/>
    <col min="3845" max="3845" width="14" style="668" bestFit="1" customWidth="1"/>
    <col min="3846" max="3846" width="7" style="668" bestFit="1" customWidth="1"/>
    <col min="3847" max="3847" width="6.77734375" style="668" bestFit="1" customWidth="1"/>
    <col min="3848" max="3848" width="11.33203125" style="668" bestFit="1" customWidth="1"/>
    <col min="3849" max="3849" width="7" style="668" bestFit="1" customWidth="1"/>
    <col min="3850" max="3850" width="6.77734375" style="668" bestFit="1" customWidth="1"/>
    <col min="3851" max="3851" width="11.33203125" style="668" bestFit="1" customWidth="1"/>
    <col min="3852" max="3852" width="7" style="668" bestFit="1" customWidth="1"/>
    <col min="3853" max="3853" width="6.77734375" style="668" bestFit="1" customWidth="1"/>
    <col min="3854" max="3854" width="11.33203125" style="668" bestFit="1" customWidth="1"/>
    <col min="3855" max="3855" width="7" style="668" bestFit="1" customWidth="1"/>
    <col min="3856" max="3856" width="6.77734375" style="668" bestFit="1" customWidth="1"/>
    <col min="3857" max="3857" width="11.33203125" style="668" bestFit="1" customWidth="1"/>
    <col min="3858" max="3858" width="7" style="668" bestFit="1" customWidth="1"/>
    <col min="3859" max="3859" width="6.77734375" style="668" bestFit="1" customWidth="1"/>
    <col min="3860" max="3860" width="11.33203125" style="668" bestFit="1" customWidth="1"/>
    <col min="3861" max="3861" width="7" style="668" bestFit="1" customWidth="1"/>
    <col min="3862" max="3862" width="6.77734375" style="668" bestFit="1" customWidth="1"/>
    <col min="3863" max="3863" width="11.33203125" style="668" bestFit="1" customWidth="1"/>
    <col min="3864" max="3864" width="7" style="668" bestFit="1" customWidth="1"/>
    <col min="3865" max="3865" width="6.77734375" style="668" bestFit="1" customWidth="1"/>
    <col min="3866" max="3866" width="11.33203125" style="668" bestFit="1" customWidth="1"/>
    <col min="3867" max="3867" width="7" style="668" bestFit="1" customWidth="1"/>
    <col min="3868" max="3868" width="6.77734375" style="668" bestFit="1" customWidth="1"/>
    <col min="3869" max="3869" width="11.33203125" style="668" bestFit="1" customWidth="1"/>
    <col min="3870" max="3870" width="7" style="668" bestFit="1" customWidth="1"/>
    <col min="3871" max="3871" width="6.77734375" style="668" bestFit="1" customWidth="1"/>
    <col min="3872" max="3872" width="11.33203125" style="668" bestFit="1" customWidth="1"/>
    <col min="3873" max="4096" width="9.109375" style="668"/>
    <col min="4097" max="4097" width="19.6640625" style="668" bestFit="1" customWidth="1"/>
    <col min="4098" max="4098" width="5.109375" style="668" bestFit="1" customWidth="1"/>
    <col min="4099" max="4099" width="7" style="668" bestFit="1" customWidth="1"/>
    <col min="4100" max="4100" width="6.77734375" style="668" bestFit="1" customWidth="1"/>
    <col min="4101" max="4101" width="14" style="668" bestFit="1" customWidth="1"/>
    <col min="4102" max="4102" width="7" style="668" bestFit="1" customWidth="1"/>
    <col min="4103" max="4103" width="6.77734375" style="668" bestFit="1" customWidth="1"/>
    <col min="4104" max="4104" width="11.33203125" style="668" bestFit="1" customWidth="1"/>
    <col min="4105" max="4105" width="7" style="668" bestFit="1" customWidth="1"/>
    <col min="4106" max="4106" width="6.77734375" style="668" bestFit="1" customWidth="1"/>
    <col min="4107" max="4107" width="11.33203125" style="668" bestFit="1" customWidth="1"/>
    <col min="4108" max="4108" width="7" style="668" bestFit="1" customWidth="1"/>
    <col min="4109" max="4109" width="6.77734375" style="668" bestFit="1" customWidth="1"/>
    <col min="4110" max="4110" width="11.33203125" style="668" bestFit="1" customWidth="1"/>
    <col min="4111" max="4111" width="7" style="668" bestFit="1" customWidth="1"/>
    <col min="4112" max="4112" width="6.77734375" style="668" bestFit="1" customWidth="1"/>
    <col min="4113" max="4113" width="11.33203125" style="668" bestFit="1" customWidth="1"/>
    <col min="4114" max="4114" width="7" style="668" bestFit="1" customWidth="1"/>
    <col min="4115" max="4115" width="6.77734375" style="668" bestFit="1" customWidth="1"/>
    <col min="4116" max="4116" width="11.33203125" style="668" bestFit="1" customWidth="1"/>
    <col min="4117" max="4117" width="7" style="668" bestFit="1" customWidth="1"/>
    <col min="4118" max="4118" width="6.77734375" style="668" bestFit="1" customWidth="1"/>
    <col min="4119" max="4119" width="11.33203125" style="668" bestFit="1" customWidth="1"/>
    <col min="4120" max="4120" width="7" style="668" bestFit="1" customWidth="1"/>
    <col min="4121" max="4121" width="6.77734375" style="668" bestFit="1" customWidth="1"/>
    <col min="4122" max="4122" width="11.33203125" style="668" bestFit="1" customWidth="1"/>
    <col min="4123" max="4123" width="7" style="668" bestFit="1" customWidth="1"/>
    <col min="4124" max="4124" width="6.77734375" style="668" bestFit="1" customWidth="1"/>
    <col min="4125" max="4125" width="11.33203125" style="668" bestFit="1" customWidth="1"/>
    <col min="4126" max="4126" width="7" style="668" bestFit="1" customWidth="1"/>
    <col min="4127" max="4127" width="6.77734375" style="668" bestFit="1" customWidth="1"/>
    <col min="4128" max="4128" width="11.33203125" style="668" bestFit="1" customWidth="1"/>
    <col min="4129" max="4352" width="9.109375" style="668"/>
    <col min="4353" max="4353" width="19.6640625" style="668" bestFit="1" customWidth="1"/>
    <col min="4354" max="4354" width="5.109375" style="668" bestFit="1" customWidth="1"/>
    <col min="4355" max="4355" width="7" style="668" bestFit="1" customWidth="1"/>
    <col min="4356" max="4356" width="6.77734375" style="668" bestFit="1" customWidth="1"/>
    <col min="4357" max="4357" width="14" style="668" bestFit="1" customWidth="1"/>
    <col min="4358" max="4358" width="7" style="668" bestFit="1" customWidth="1"/>
    <col min="4359" max="4359" width="6.77734375" style="668" bestFit="1" customWidth="1"/>
    <col min="4360" max="4360" width="11.33203125" style="668" bestFit="1" customWidth="1"/>
    <col min="4361" max="4361" width="7" style="668" bestFit="1" customWidth="1"/>
    <col min="4362" max="4362" width="6.77734375" style="668" bestFit="1" customWidth="1"/>
    <col min="4363" max="4363" width="11.33203125" style="668" bestFit="1" customWidth="1"/>
    <col min="4364" max="4364" width="7" style="668" bestFit="1" customWidth="1"/>
    <col min="4365" max="4365" width="6.77734375" style="668" bestFit="1" customWidth="1"/>
    <col min="4366" max="4366" width="11.33203125" style="668" bestFit="1" customWidth="1"/>
    <col min="4367" max="4367" width="7" style="668" bestFit="1" customWidth="1"/>
    <col min="4368" max="4368" width="6.77734375" style="668" bestFit="1" customWidth="1"/>
    <col min="4369" max="4369" width="11.33203125" style="668" bestFit="1" customWidth="1"/>
    <col min="4370" max="4370" width="7" style="668" bestFit="1" customWidth="1"/>
    <col min="4371" max="4371" width="6.77734375" style="668" bestFit="1" customWidth="1"/>
    <col min="4372" max="4372" width="11.33203125" style="668" bestFit="1" customWidth="1"/>
    <col min="4373" max="4373" width="7" style="668" bestFit="1" customWidth="1"/>
    <col min="4374" max="4374" width="6.77734375" style="668" bestFit="1" customWidth="1"/>
    <col min="4375" max="4375" width="11.33203125" style="668" bestFit="1" customWidth="1"/>
    <col min="4376" max="4376" width="7" style="668" bestFit="1" customWidth="1"/>
    <col min="4377" max="4377" width="6.77734375" style="668" bestFit="1" customWidth="1"/>
    <col min="4378" max="4378" width="11.33203125" style="668" bestFit="1" customWidth="1"/>
    <col min="4379" max="4379" width="7" style="668" bestFit="1" customWidth="1"/>
    <col min="4380" max="4380" width="6.77734375" style="668" bestFit="1" customWidth="1"/>
    <col min="4381" max="4381" width="11.33203125" style="668" bestFit="1" customWidth="1"/>
    <col min="4382" max="4382" width="7" style="668" bestFit="1" customWidth="1"/>
    <col min="4383" max="4383" width="6.77734375" style="668" bestFit="1" customWidth="1"/>
    <col min="4384" max="4384" width="11.33203125" style="668" bestFit="1" customWidth="1"/>
    <col min="4385" max="4608" width="9.109375" style="668"/>
    <col min="4609" max="4609" width="19.6640625" style="668" bestFit="1" customWidth="1"/>
    <col min="4610" max="4610" width="5.109375" style="668" bestFit="1" customWidth="1"/>
    <col min="4611" max="4611" width="7" style="668" bestFit="1" customWidth="1"/>
    <col min="4612" max="4612" width="6.77734375" style="668" bestFit="1" customWidth="1"/>
    <col min="4613" max="4613" width="14" style="668" bestFit="1" customWidth="1"/>
    <col min="4614" max="4614" width="7" style="668" bestFit="1" customWidth="1"/>
    <col min="4615" max="4615" width="6.77734375" style="668" bestFit="1" customWidth="1"/>
    <col min="4616" max="4616" width="11.33203125" style="668" bestFit="1" customWidth="1"/>
    <col min="4617" max="4617" width="7" style="668" bestFit="1" customWidth="1"/>
    <col min="4618" max="4618" width="6.77734375" style="668" bestFit="1" customWidth="1"/>
    <col min="4619" max="4619" width="11.33203125" style="668" bestFit="1" customWidth="1"/>
    <col min="4620" max="4620" width="7" style="668" bestFit="1" customWidth="1"/>
    <col min="4621" max="4621" width="6.77734375" style="668" bestFit="1" customWidth="1"/>
    <col min="4622" max="4622" width="11.33203125" style="668" bestFit="1" customWidth="1"/>
    <col min="4623" max="4623" width="7" style="668" bestFit="1" customWidth="1"/>
    <col min="4624" max="4624" width="6.77734375" style="668" bestFit="1" customWidth="1"/>
    <col min="4625" max="4625" width="11.33203125" style="668" bestFit="1" customWidth="1"/>
    <col min="4626" max="4626" width="7" style="668" bestFit="1" customWidth="1"/>
    <col min="4627" max="4627" width="6.77734375" style="668" bestFit="1" customWidth="1"/>
    <col min="4628" max="4628" width="11.33203125" style="668" bestFit="1" customWidth="1"/>
    <col min="4629" max="4629" width="7" style="668" bestFit="1" customWidth="1"/>
    <col min="4630" max="4630" width="6.77734375" style="668" bestFit="1" customWidth="1"/>
    <col min="4631" max="4631" width="11.33203125" style="668" bestFit="1" customWidth="1"/>
    <col min="4632" max="4632" width="7" style="668" bestFit="1" customWidth="1"/>
    <col min="4633" max="4633" width="6.77734375" style="668" bestFit="1" customWidth="1"/>
    <col min="4634" max="4634" width="11.33203125" style="668" bestFit="1" customWidth="1"/>
    <col min="4635" max="4635" width="7" style="668" bestFit="1" customWidth="1"/>
    <col min="4636" max="4636" width="6.77734375" style="668" bestFit="1" customWidth="1"/>
    <col min="4637" max="4637" width="11.33203125" style="668" bestFit="1" customWidth="1"/>
    <col min="4638" max="4638" width="7" style="668" bestFit="1" customWidth="1"/>
    <col min="4639" max="4639" width="6.77734375" style="668" bestFit="1" customWidth="1"/>
    <col min="4640" max="4640" width="11.33203125" style="668" bestFit="1" customWidth="1"/>
    <col min="4641" max="4864" width="9.109375" style="668"/>
    <col min="4865" max="4865" width="19.6640625" style="668" bestFit="1" customWidth="1"/>
    <col min="4866" max="4866" width="5.109375" style="668" bestFit="1" customWidth="1"/>
    <col min="4867" max="4867" width="7" style="668" bestFit="1" customWidth="1"/>
    <col min="4868" max="4868" width="6.77734375" style="668" bestFit="1" customWidth="1"/>
    <col min="4869" max="4869" width="14" style="668" bestFit="1" customWidth="1"/>
    <col min="4870" max="4870" width="7" style="668" bestFit="1" customWidth="1"/>
    <col min="4871" max="4871" width="6.77734375" style="668" bestFit="1" customWidth="1"/>
    <col min="4872" max="4872" width="11.33203125" style="668" bestFit="1" customWidth="1"/>
    <col min="4873" max="4873" width="7" style="668" bestFit="1" customWidth="1"/>
    <col min="4874" max="4874" width="6.77734375" style="668" bestFit="1" customWidth="1"/>
    <col min="4875" max="4875" width="11.33203125" style="668" bestFit="1" customWidth="1"/>
    <col min="4876" max="4876" width="7" style="668" bestFit="1" customWidth="1"/>
    <col min="4877" max="4877" width="6.77734375" style="668" bestFit="1" customWidth="1"/>
    <col min="4878" max="4878" width="11.33203125" style="668" bestFit="1" customWidth="1"/>
    <col min="4879" max="4879" width="7" style="668" bestFit="1" customWidth="1"/>
    <col min="4880" max="4880" width="6.77734375" style="668" bestFit="1" customWidth="1"/>
    <col min="4881" max="4881" width="11.33203125" style="668" bestFit="1" customWidth="1"/>
    <col min="4882" max="4882" width="7" style="668" bestFit="1" customWidth="1"/>
    <col min="4883" max="4883" width="6.77734375" style="668" bestFit="1" customWidth="1"/>
    <col min="4884" max="4884" width="11.33203125" style="668" bestFit="1" customWidth="1"/>
    <col min="4885" max="4885" width="7" style="668" bestFit="1" customWidth="1"/>
    <col min="4886" max="4886" width="6.77734375" style="668" bestFit="1" customWidth="1"/>
    <col min="4887" max="4887" width="11.33203125" style="668" bestFit="1" customWidth="1"/>
    <col min="4888" max="4888" width="7" style="668" bestFit="1" customWidth="1"/>
    <col min="4889" max="4889" width="6.77734375" style="668" bestFit="1" customWidth="1"/>
    <col min="4890" max="4890" width="11.33203125" style="668" bestFit="1" customWidth="1"/>
    <col min="4891" max="4891" width="7" style="668" bestFit="1" customWidth="1"/>
    <col min="4892" max="4892" width="6.77734375" style="668" bestFit="1" customWidth="1"/>
    <col min="4893" max="4893" width="11.33203125" style="668" bestFit="1" customWidth="1"/>
    <col min="4894" max="4894" width="7" style="668" bestFit="1" customWidth="1"/>
    <col min="4895" max="4895" width="6.77734375" style="668" bestFit="1" customWidth="1"/>
    <col min="4896" max="4896" width="11.33203125" style="668" bestFit="1" customWidth="1"/>
    <col min="4897" max="5120" width="9.109375" style="668"/>
    <col min="5121" max="5121" width="19.6640625" style="668" bestFit="1" customWidth="1"/>
    <col min="5122" max="5122" width="5.109375" style="668" bestFit="1" customWidth="1"/>
    <col min="5123" max="5123" width="7" style="668" bestFit="1" customWidth="1"/>
    <col min="5124" max="5124" width="6.77734375" style="668" bestFit="1" customWidth="1"/>
    <col min="5125" max="5125" width="14" style="668" bestFit="1" customWidth="1"/>
    <col min="5126" max="5126" width="7" style="668" bestFit="1" customWidth="1"/>
    <col min="5127" max="5127" width="6.77734375" style="668" bestFit="1" customWidth="1"/>
    <col min="5128" max="5128" width="11.33203125" style="668" bestFit="1" customWidth="1"/>
    <col min="5129" max="5129" width="7" style="668" bestFit="1" customWidth="1"/>
    <col min="5130" max="5130" width="6.77734375" style="668" bestFit="1" customWidth="1"/>
    <col min="5131" max="5131" width="11.33203125" style="668" bestFit="1" customWidth="1"/>
    <col min="5132" max="5132" width="7" style="668" bestFit="1" customWidth="1"/>
    <col min="5133" max="5133" width="6.77734375" style="668" bestFit="1" customWidth="1"/>
    <col min="5134" max="5134" width="11.33203125" style="668" bestFit="1" customWidth="1"/>
    <col min="5135" max="5135" width="7" style="668" bestFit="1" customWidth="1"/>
    <col min="5136" max="5136" width="6.77734375" style="668" bestFit="1" customWidth="1"/>
    <col min="5137" max="5137" width="11.33203125" style="668" bestFit="1" customWidth="1"/>
    <col min="5138" max="5138" width="7" style="668" bestFit="1" customWidth="1"/>
    <col min="5139" max="5139" width="6.77734375" style="668" bestFit="1" customWidth="1"/>
    <col min="5140" max="5140" width="11.33203125" style="668" bestFit="1" customWidth="1"/>
    <col min="5141" max="5141" width="7" style="668" bestFit="1" customWidth="1"/>
    <col min="5142" max="5142" width="6.77734375" style="668" bestFit="1" customWidth="1"/>
    <col min="5143" max="5143" width="11.33203125" style="668" bestFit="1" customWidth="1"/>
    <col min="5144" max="5144" width="7" style="668" bestFit="1" customWidth="1"/>
    <col min="5145" max="5145" width="6.77734375" style="668" bestFit="1" customWidth="1"/>
    <col min="5146" max="5146" width="11.33203125" style="668" bestFit="1" customWidth="1"/>
    <col min="5147" max="5147" width="7" style="668" bestFit="1" customWidth="1"/>
    <col min="5148" max="5148" width="6.77734375" style="668" bestFit="1" customWidth="1"/>
    <col min="5149" max="5149" width="11.33203125" style="668" bestFit="1" customWidth="1"/>
    <col min="5150" max="5150" width="7" style="668" bestFit="1" customWidth="1"/>
    <col min="5151" max="5151" width="6.77734375" style="668" bestFit="1" customWidth="1"/>
    <col min="5152" max="5152" width="11.33203125" style="668" bestFit="1" customWidth="1"/>
    <col min="5153" max="5376" width="9.109375" style="668"/>
    <col min="5377" max="5377" width="19.6640625" style="668" bestFit="1" customWidth="1"/>
    <col min="5378" max="5378" width="5.109375" style="668" bestFit="1" customWidth="1"/>
    <col min="5379" max="5379" width="7" style="668" bestFit="1" customWidth="1"/>
    <col min="5380" max="5380" width="6.77734375" style="668" bestFit="1" customWidth="1"/>
    <col min="5381" max="5381" width="14" style="668" bestFit="1" customWidth="1"/>
    <col min="5382" max="5382" width="7" style="668" bestFit="1" customWidth="1"/>
    <col min="5383" max="5383" width="6.77734375" style="668" bestFit="1" customWidth="1"/>
    <col min="5384" max="5384" width="11.33203125" style="668" bestFit="1" customWidth="1"/>
    <col min="5385" max="5385" width="7" style="668" bestFit="1" customWidth="1"/>
    <col min="5386" max="5386" width="6.77734375" style="668" bestFit="1" customWidth="1"/>
    <col min="5387" max="5387" width="11.33203125" style="668" bestFit="1" customWidth="1"/>
    <col min="5388" max="5388" width="7" style="668" bestFit="1" customWidth="1"/>
    <col min="5389" max="5389" width="6.77734375" style="668" bestFit="1" customWidth="1"/>
    <col min="5390" max="5390" width="11.33203125" style="668" bestFit="1" customWidth="1"/>
    <col min="5391" max="5391" width="7" style="668" bestFit="1" customWidth="1"/>
    <col min="5392" max="5392" width="6.77734375" style="668" bestFit="1" customWidth="1"/>
    <col min="5393" max="5393" width="11.33203125" style="668" bestFit="1" customWidth="1"/>
    <col min="5394" max="5394" width="7" style="668" bestFit="1" customWidth="1"/>
    <col min="5395" max="5395" width="6.77734375" style="668" bestFit="1" customWidth="1"/>
    <col min="5396" max="5396" width="11.33203125" style="668" bestFit="1" customWidth="1"/>
    <col min="5397" max="5397" width="7" style="668" bestFit="1" customWidth="1"/>
    <col min="5398" max="5398" width="6.77734375" style="668" bestFit="1" customWidth="1"/>
    <col min="5399" max="5399" width="11.33203125" style="668" bestFit="1" customWidth="1"/>
    <col min="5400" max="5400" width="7" style="668" bestFit="1" customWidth="1"/>
    <col min="5401" max="5401" width="6.77734375" style="668" bestFit="1" customWidth="1"/>
    <col min="5402" max="5402" width="11.33203125" style="668" bestFit="1" customWidth="1"/>
    <col min="5403" max="5403" width="7" style="668" bestFit="1" customWidth="1"/>
    <col min="5404" max="5404" width="6.77734375" style="668" bestFit="1" customWidth="1"/>
    <col min="5405" max="5405" width="11.33203125" style="668" bestFit="1" customWidth="1"/>
    <col min="5406" max="5406" width="7" style="668" bestFit="1" customWidth="1"/>
    <col min="5407" max="5407" width="6.77734375" style="668" bestFit="1" customWidth="1"/>
    <col min="5408" max="5408" width="11.33203125" style="668" bestFit="1" customWidth="1"/>
    <col min="5409" max="5632" width="9.109375" style="668"/>
    <col min="5633" max="5633" width="19.6640625" style="668" bestFit="1" customWidth="1"/>
    <col min="5634" max="5634" width="5.109375" style="668" bestFit="1" customWidth="1"/>
    <col min="5635" max="5635" width="7" style="668" bestFit="1" customWidth="1"/>
    <col min="5636" max="5636" width="6.77734375" style="668" bestFit="1" customWidth="1"/>
    <col min="5637" max="5637" width="14" style="668" bestFit="1" customWidth="1"/>
    <col min="5638" max="5638" width="7" style="668" bestFit="1" customWidth="1"/>
    <col min="5639" max="5639" width="6.77734375" style="668" bestFit="1" customWidth="1"/>
    <col min="5640" max="5640" width="11.33203125" style="668" bestFit="1" customWidth="1"/>
    <col min="5641" max="5641" width="7" style="668" bestFit="1" customWidth="1"/>
    <col min="5642" max="5642" width="6.77734375" style="668" bestFit="1" customWidth="1"/>
    <col min="5643" max="5643" width="11.33203125" style="668" bestFit="1" customWidth="1"/>
    <col min="5644" max="5644" width="7" style="668" bestFit="1" customWidth="1"/>
    <col min="5645" max="5645" width="6.77734375" style="668" bestFit="1" customWidth="1"/>
    <col min="5646" max="5646" width="11.33203125" style="668" bestFit="1" customWidth="1"/>
    <col min="5647" max="5647" width="7" style="668" bestFit="1" customWidth="1"/>
    <col min="5648" max="5648" width="6.77734375" style="668" bestFit="1" customWidth="1"/>
    <col min="5649" max="5649" width="11.33203125" style="668" bestFit="1" customWidth="1"/>
    <col min="5650" max="5650" width="7" style="668" bestFit="1" customWidth="1"/>
    <col min="5651" max="5651" width="6.77734375" style="668" bestFit="1" customWidth="1"/>
    <col min="5652" max="5652" width="11.33203125" style="668" bestFit="1" customWidth="1"/>
    <col min="5653" max="5653" width="7" style="668" bestFit="1" customWidth="1"/>
    <col min="5654" max="5654" width="6.77734375" style="668" bestFit="1" customWidth="1"/>
    <col min="5655" max="5655" width="11.33203125" style="668" bestFit="1" customWidth="1"/>
    <col min="5656" max="5656" width="7" style="668" bestFit="1" customWidth="1"/>
    <col min="5657" max="5657" width="6.77734375" style="668" bestFit="1" customWidth="1"/>
    <col min="5658" max="5658" width="11.33203125" style="668" bestFit="1" customWidth="1"/>
    <col min="5659" max="5659" width="7" style="668" bestFit="1" customWidth="1"/>
    <col min="5660" max="5660" width="6.77734375" style="668" bestFit="1" customWidth="1"/>
    <col min="5661" max="5661" width="11.33203125" style="668" bestFit="1" customWidth="1"/>
    <col min="5662" max="5662" width="7" style="668" bestFit="1" customWidth="1"/>
    <col min="5663" max="5663" width="6.77734375" style="668" bestFit="1" customWidth="1"/>
    <col min="5664" max="5664" width="11.33203125" style="668" bestFit="1" customWidth="1"/>
    <col min="5665" max="5888" width="9.109375" style="668"/>
    <col min="5889" max="5889" width="19.6640625" style="668" bestFit="1" customWidth="1"/>
    <col min="5890" max="5890" width="5.109375" style="668" bestFit="1" customWidth="1"/>
    <col min="5891" max="5891" width="7" style="668" bestFit="1" customWidth="1"/>
    <col min="5892" max="5892" width="6.77734375" style="668" bestFit="1" customWidth="1"/>
    <col min="5893" max="5893" width="14" style="668" bestFit="1" customWidth="1"/>
    <col min="5894" max="5894" width="7" style="668" bestFit="1" customWidth="1"/>
    <col min="5895" max="5895" width="6.77734375" style="668" bestFit="1" customWidth="1"/>
    <col min="5896" max="5896" width="11.33203125" style="668" bestFit="1" customWidth="1"/>
    <col min="5897" max="5897" width="7" style="668" bestFit="1" customWidth="1"/>
    <col min="5898" max="5898" width="6.77734375" style="668" bestFit="1" customWidth="1"/>
    <col min="5899" max="5899" width="11.33203125" style="668" bestFit="1" customWidth="1"/>
    <col min="5900" max="5900" width="7" style="668" bestFit="1" customWidth="1"/>
    <col min="5901" max="5901" width="6.77734375" style="668" bestFit="1" customWidth="1"/>
    <col min="5902" max="5902" width="11.33203125" style="668" bestFit="1" customWidth="1"/>
    <col min="5903" max="5903" width="7" style="668" bestFit="1" customWidth="1"/>
    <col min="5904" max="5904" width="6.77734375" style="668" bestFit="1" customWidth="1"/>
    <col min="5905" max="5905" width="11.33203125" style="668" bestFit="1" customWidth="1"/>
    <col min="5906" max="5906" width="7" style="668" bestFit="1" customWidth="1"/>
    <col min="5907" max="5907" width="6.77734375" style="668" bestFit="1" customWidth="1"/>
    <col min="5908" max="5908" width="11.33203125" style="668" bestFit="1" customWidth="1"/>
    <col min="5909" max="5909" width="7" style="668" bestFit="1" customWidth="1"/>
    <col min="5910" max="5910" width="6.77734375" style="668" bestFit="1" customWidth="1"/>
    <col min="5911" max="5911" width="11.33203125" style="668" bestFit="1" customWidth="1"/>
    <col min="5912" max="5912" width="7" style="668" bestFit="1" customWidth="1"/>
    <col min="5913" max="5913" width="6.77734375" style="668" bestFit="1" customWidth="1"/>
    <col min="5914" max="5914" width="11.33203125" style="668" bestFit="1" customWidth="1"/>
    <col min="5915" max="5915" width="7" style="668" bestFit="1" customWidth="1"/>
    <col min="5916" max="5916" width="6.77734375" style="668" bestFit="1" customWidth="1"/>
    <col min="5917" max="5917" width="11.33203125" style="668" bestFit="1" customWidth="1"/>
    <col min="5918" max="5918" width="7" style="668" bestFit="1" customWidth="1"/>
    <col min="5919" max="5919" width="6.77734375" style="668" bestFit="1" customWidth="1"/>
    <col min="5920" max="5920" width="11.33203125" style="668" bestFit="1" customWidth="1"/>
    <col min="5921" max="6144" width="9.109375" style="668"/>
    <col min="6145" max="6145" width="19.6640625" style="668" bestFit="1" customWidth="1"/>
    <col min="6146" max="6146" width="5.109375" style="668" bestFit="1" customWidth="1"/>
    <col min="6147" max="6147" width="7" style="668" bestFit="1" customWidth="1"/>
    <col min="6148" max="6148" width="6.77734375" style="668" bestFit="1" customWidth="1"/>
    <col min="6149" max="6149" width="14" style="668" bestFit="1" customWidth="1"/>
    <col min="6150" max="6150" width="7" style="668" bestFit="1" customWidth="1"/>
    <col min="6151" max="6151" width="6.77734375" style="668" bestFit="1" customWidth="1"/>
    <col min="6152" max="6152" width="11.33203125" style="668" bestFit="1" customWidth="1"/>
    <col min="6153" max="6153" width="7" style="668" bestFit="1" customWidth="1"/>
    <col min="6154" max="6154" width="6.77734375" style="668" bestFit="1" customWidth="1"/>
    <col min="6155" max="6155" width="11.33203125" style="668" bestFit="1" customWidth="1"/>
    <col min="6156" max="6156" width="7" style="668" bestFit="1" customWidth="1"/>
    <col min="6157" max="6157" width="6.77734375" style="668" bestFit="1" customWidth="1"/>
    <col min="6158" max="6158" width="11.33203125" style="668" bestFit="1" customWidth="1"/>
    <col min="6159" max="6159" width="7" style="668" bestFit="1" customWidth="1"/>
    <col min="6160" max="6160" width="6.77734375" style="668" bestFit="1" customWidth="1"/>
    <col min="6161" max="6161" width="11.33203125" style="668" bestFit="1" customWidth="1"/>
    <col min="6162" max="6162" width="7" style="668" bestFit="1" customWidth="1"/>
    <col min="6163" max="6163" width="6.77734375" style="668" bestFit="1" customWidth="1"/>
    <col min="6164" max="6164" width="11.33203125" style="668" bestFit="1" customWidth="1"/>
    <col min="6165" max="6165" width="7" style="668" bestFit="1" customWidth="1"/>
    <col min="6166" max="6166" width="6.77734375" style="668" bestFit="1" customWidth="1"/>
    <col min="6167" max="6167" width="11.33203125" style="668" bestFit="1" customWidth="1"/>
    <col min="6168" max="6168" width="7" style="668" bestFit="1" customWidth="1"/>
    <col min="6169" max="6169" width="6.77734375" style="668" bestFit="1" customWidth="1"/>
    <col min="6170" max="6170" width="11.33203125" style="668" bestFit="1" customWidth="1"/>
    <col min="6171" max="6171" width="7" style="668" bestFit="1" customWidth="1"/>
    <col min="6172" max="6172" width="6.77734375" style="668" bestFit="1" customWidth="1"/>
    <col min="6173" max="6173" width="11.33203125" style="668" bestFit="1" customWidth="1"/>
    <col min="6174" max="6174" width="7" style="668" bestFit="1" customWidth="1"/>
    <col min="6175" max="6175" width="6.77734375" style="668" bestFit="1" customWidth="1"/>
    <col min="6176" max="6176" width="11.33203125" style="668" bestFit="1" customWidth="1"/>
    <col min="6177" max="6400" width="9.109375" style="668"/>
    <col min="6401" max="6401" width="19.6640625" style="668" bestFit="1" customWidth="1"/>
    <col min="6402" max="6402" width="5.109375" style="668" bestFit="1" customWidth="1"/>
    <col min="6403" max="6403" width="7" style="668" bestFit="1" customWidth="1"/>
    <col min="6404" max="6404" width="6.77734375" style="668" bestFit="1" customWidth="1"/>
    <col min="6405" max="6405" width="14" style="668" bestFit="1" customWidth="1"/>
    <col min="6406" max="6406" width="7" style="668" bestFit="1" customWidth="1"/>
    <col min="6407" max="6407" width="6.77734375" style="668" bestFit="1" customWidth="1"/>
    <col min="6408" max="6408" width="11.33203125" style="668" bestFit="1" customWidth="1"/>
    <col min="6409" max="6409" width="7" style="668" bestFit="1" customWidth="1"/>
    <col min="6410" max="6410" width="6.77734375" style="668" bestFit="1" customWidth="1"/>
    <col min="6411" max="6411" width="11.33203125" style="668" bestFit="1" customWidth="1"/>
    <col min="6412" max="6412" width="7" style="668" bestFit="1" customWidth="1"/>
    <col min="6413" max="6413" width="6.77734375" style="668" bestFit="1" customWidth="1"/>
    <col min="6414" max="6414" width="11.33203125" style="668" bestFit="1" customWidth="1"/>
    <col min="6415" max="6415" width="7" style="668" bestFit="1" customWidth="1"/>
    <col min="6416" max="6416" width="6.77734375" style="668" bestFit="1" customWidth="1"/>
    <col min="6417" max="6417" width="11.33203125" style="668" bestFit="1" customWidth="1"/>
    <col min="6418" max="6418" width="7" style="668" bestFit="1" customWidth="1"/>
    <col min="6419" max="6419" width="6.77734375" style="668" bestFit="1" customWidth="1"/>
    <col min="6420" max="6420" width="11.33203125" style="668" bestFit="1" customWidth="1"/>
    <col min="6421" max="6421" width="7" style="668" bestFit="1" customWidth="1"/>
    <col min="6422" max="6422" width="6.77734375" style="668" bestFit="1" customWidth="1"/>
    <col min="6423" max="6423" width="11.33203125" style="668" bestFit="1" customWidth="1"/>
    <col min="6424" max="6424" width="7" style="668" bestFit="1" customWidth="1"/>
    <col min="6425" max="6425" width="6.77734375" style="668" bestFit="1" customWidth="1"/>
    <col min="6426" max="6426" width="11.33203125" style="668" bestFit="1" customWidth="1"/>
    <col min="6427" max="6427" width="7" style="668" bestFit="1" customWidth="1"/>
    <col min="6428" max="6428" width="6.77734375" style="668" bestFit="1" customWidth="1"/>
    <col min="6429" max="6429" width="11.33203125" style="668" bestFit="1" customWidth="1"/>
    <col min="6430" max="6430" width="7" style="668" bestFit="1" customWidth="1"/>
    <col min="6431" max="6431" width="6.77734375" style="668" bestFit="1" customWidth="1"/>
    <col min="6432" max="6432" width="11.33203125" style="668" bestFit="1" customWidth="1"/>
    <col min="6433" max="6656" width="9.109375" style="668"/>
    <col min="6657" max="6657" width="19.6640625" style="668" bestFit="1" customWidth="1"/>
    <col min="6658" max="6658" width="5.109375" style="668" bestFit="1" customWidth="1"/>
    <col min="6659" max="6659" width="7" style="668" bestFit="1" customWidth="1"/>
    <col min="6660" max="6660" width="6.77734375" style="668" bestFit="1" customWidth="1"/>
    <col min="6661" max="6661" width="14" style="668" bestFit="1" customWidth="1"/>
    <col min="6662" max="6662" width="7" style="668" bestFit="1" customWidth="1"/>
    <col min="6663" max="6663" width="6.77734375" style="668" bestFit="1" customWidth="1"/>
    <col min="6664" max="6664" width="11.33203125" style="668" bestFit="1" customWidth="1"/>
    <col min="6665" max="6665" width="7" style="668" bestFit="1" customWidth="1"/>
    <col min="6666" max="6666" width="6.77734375" style="668" bestFit="1" customWidth="1"/>
    <col min="6667" max="6667" width="11.33203125" style="668" bestFit="1" customWidth="1"/>
    <col min="6668" max="6668" width="7" style="668" bestFit="1" customWidth="1"/>
    <col min="6669" max="6669" width="6.77734375" style="668" bestFit="1" customWidth="1"/>
    <col min="6670" max="6670" width="11.33203125" style="668" bestFit="1" customWidth="1"/>
    <col min="6671" max="6671" width="7" style="668" bestFit="1" customWidth="1"/>
    <col min="6672" max="6672" width="6.77734375" style="668" bestFit="1" customWidth="1"/>
    <col min="6673" max="6673" width="11.33203125" style="668" bestFit="1" customWidth="1"/>
    <col min="6674" max="6674" width="7" style="668" bestFit="1" customWidth="1"/>
    <col min="6675" max="6675" width="6.77734375" style="668" bestFit="1" customWidth="1"/>
    <col min="6676" max="6676" width="11.33203125" style="668" bestFit="1" customWidth="1"/>
    <col min="6677" max="6677" width="7" style="668" bestFit="1" customWidth="1"/>
    <col min="6678" max="6678" width="6.77734375" style="668" bestFit="1" customWidth="1"/>
    <col min="6679" max="6679" width="11.33203125" style="668" bestFit="1" customWidth="1"/>
    <col min="6680" max="6680" width="7" style="668" bestFit="1" customWidth="1"/>
    <col min="6681" max="6681" width="6.77734375" style="668" bestFit="1" customWidth="1"/>
    <col min="6682" max="6682" width="11.33203125" style="668" bestFit="1" customWidth="1"/>
    <col min="6683" max="6683" width="7" style="668" bestFit="1" customWidth="1"/>
    <col min="6684" max="6684" width="6.77734375" style="668" bestFit="1" customWidth="1"/>
    <col min="6685" max="6685" width="11.33203125" style="668" bestFit="1" customWidth="1"/>
    <col min="6686" max="6686" width="7" style="668" bestFit="1" customWidth="1"/>
    <col min="6687" max="6687" width="6.77734375" style="668" bestFit="1" customWidth="1"/>
    <col min="6688" max="6688" width="11.33203125" style="668" bestFit="1" customWidth="1"/>
    <col min="6689" max="6912" width="9.109375" style="668"/>
    <col min="6913" max="6913" width="19.6640625" style="668" bestFit="1" customWidth="1"/>
    <col min="6914" max="6914" width="5.109375" style="668" bestFit="1" customWidth="1"/>
    <col min="6915" max="6915" width="7" style="668" bestFit="1" customWidth="1"/>
    <col min="6916" max="6916" width="6.77734375" style="668" bestFit="1" customWidth="1"/>
    <col min="6917" max="6917" width="14" style="668" bestFit="1" customWidth="1"/>
    <col min="6918" max="6918" width="7" style="668" bestFit="1" customWidth="1"/>
    <col min="6919" max="6919" width="6.77734375" style="668" bestFit="1" customWidth="1"/>
    <col min="6920" max="6920" width="11.33203125" style="668" bestFit="1" customWidth="1"/>
    <col min="6921" max="6921" width="7" style="668" bestFit="1" customWidth="1"/>
    <col min="6922" max="6922" width="6.77734375" style="668" bestFit="1" customWidth="1"/>
    <col min="6923" max="6923" width="11.33203125" style="668" bestFit="1" customWidth="1"/>
    <col min="6924" max="6924" width="7" style="668" bestFit="1" customWidth="1"/>
    <col min="6925" max="6925" width="6.77734375" style="668" bestFit="1" customWidth="1"/>
    <col min="6926" max="6926" width="11.33203125" style="668" bestFit="1" customWidth="1"/>
    <col min="6927" max="6927" width="7" style="668" bestFit="1" customWidth="1"/>
    <col min="6928" max="6928" width="6.77734375" style="668" bestFit="1" customWidth="1"/>
    <col min="6929" max="6929" width="11.33203125" style="668" bestFit="1" customWidth="1"/>
    <col min="6930" max="6930" width="7" style="668" bestFit="1" customWidth="1"/>
    <col min="6931" max="6931" width="6.77734375" style="668" bestFit="1" customWidth="1"/>
    <col min="6932" max="6932" width="11.33203125" style="668" bestFit="1" customWidth="1"/>
    <col min="6933" max="6933" width="7" style="668" bestFit="1" customWidth="1"/>
    <col min="6934" max="6934" width="6.77734375" style="668" bestFit="1" customWidth="1"/>
    <col min="6935" max="6935" width="11.33203125" style="668" bestFit="1" customWidth="1"/>
    <col min="6936" max="6936" width="7" style="668" bestFit="1" customWidth="1"/>
    <col min="6937" max="6937" width="6.77734375" style="668" bestFit="1" customWidth="1"/>
    <col min="6938" max="6938" width="11.33203125" style="668" bestFit="1" customWidth="1"/>
    <col min="6939" max="6939" width="7" style="668" bestFit="1" customWidth="1"/>
    <col min="6940" max="6940" width="6.77734375" style="668" bestFit="1" customWidth="1"/>
    <col min="6941" max="6941" width="11.33203125" style="668" bestFit="1" customWidth="1"/>
    <col min="6942" max="6942" width="7" style="668" bestFit="1" customWidth="1"/>
    <col min="6943" max="6943" width="6.77734375" style="668" bestFit="1" customWidth="1"/>
    <col min="6944" max="6944" width="11.33203125" style="668" bestFit="1" customWidth="1"/>
    <col min="6945" max="7168" width="9.109375" style="668"/>
    <col min="7169" max="7169" width="19.6640625" style="668" bestFit="1" customWidth="1"/>
    <col min="7170" max="7170" width="5.109375" style="668" bestFit="1" customWidth="1"/>
    <col min="7171" max="7171" width="7" style="668" bestFit="1" customWidth="1"/>
    <col min="7172" max="7172" width="6.77734375" style="668" bestFit="1" customWidth="1"/>
    <col min="7173" max="7173" width="14" style="668" bestFit="1" customWidth="1"/>
    <col min="7174" max="7174" width="7" style="668" bestFit="1" customWidth="1"/>
    <col min="7175" max="7175" width="6.77734375" style="668" bestFit="1" customWidth="1"/>
    <col min="7176" max="7176" width="11.33203125" style="668" bestFit="1" customWidth="1"/>
    <col min="7177" max="7177" width="7" style="668" bestFit="1" customWidth="1"/>
    <col min="7178" max="7178" width="6.77734375" style="668" bestFit="1" customWidth="1"/>
    <col min="7179" max="7179" width="11.33203125" style="668" bestFit="1" customWidth="1"/>
    <col min="7180" max="7180" width="7" style="668" bestFit="1" customWidth="1"/>
    <col min="7181" max="7181" width="6.77734375" style="668" bestFit="1" customWidth="1"/>
    <col min="7182" max="7182" width="11.33203125" style="668" bestFit="1" customWidth="1"/>
    <col min="7183" max="7183" width="7" style="668" bestFit="1" customWidth="1"/>
    <col min="7184" max="7184" width="6.77734375" style="668" bestFit="1" customWidth="1"/>
    <col min="7185" max="7185" width="11.33203125" style="668" bestFit="1" customWidth="1"/>
    <col min="7186" max="7186" width="7" style="668" bestFit="1" customWidth="1"/>
    <col min="7187" max="7187" width="6.77734375" style="668" bestFit="1" customWidth="1"/>
    <col min="7188" max="7188" width="11.33203125" style="668" bestFit="1" customWidth="1"/>
    <col min="7189" max="7189" width="7" style="668" bestFit="1" customWidth="1"/>
    <col min="7190" max="7190" width="6.77734375" style="668" bestFit="1" customWidth="1"/>
    <col min="7191" max="7191" width="11.33203125" style="668" bestFit="1" customWidth="1"/>
    <col min="7192" max="7192" width="7" style="668" bestFit="1" customWidth="1"/>
    <col min="7193" max="7193" width="6.77734375" style="668" bestFit="1" customWidth="1"/>
    <col min="7194" max="7194" width="11.33203125" style="668" bestFit="1" customWidth="1"/>
    <col min="7195" max="7195" width="7" style="668" bestFit="1" customWidth="1"/>
    <col min="7196" max="7196" width="6.77734375" style="668" bestFit="1" customWidth="1"/>
    <col min="7197" max="7197" width="11.33203125" style="668" bestFit="1" customWidth="1"/>
    <col min="7198" max="7198" width="7" style="668" bestFit="1" customWidth="1"/>
    <col min="7199" max="7199" width="6.77734375" style="668" bestFit="1" customWidth="1"/>
    <col min="7200" max="7200" width="11.33203125" style="668" bestFit="1" customWidth="1"/>
    <col min="7201" max="7424" width="9.109375" style="668"/>
    <col min="7425" max="7425" width="19.6640625" style="668" bestFit="1" customWidth="1"/>
    <col min="7426" max="7426" width="5.109375" style="668" bestFit="1" customWidth="1"/>
    <col min="7427" max="7427" width="7" style="668" bestFit="1" customWidth="1"/>
    <col min="7428" max="7428" width="6.77734375" style="668" bestFit="1" customWidth="1"/>
    <col min="7429" max="7429" width="14" style="668" bestFit="1" customWidth="1"/>
    <col min="7430" max="7430" width="7" style="668" bestFit="1" customWidth="1"/>
    <col min="7431" max="7431" width="6.77734375" style="668" bestFit="1" customWidth="1"/>
    <col min="7432" max="7432" width="11.33203125" style="668" bestFit="1" customWidth="1"/>
    <col min="7433" max="7433" width="7" style="668" bestFit="1" customWidth="1"/>
    <col min="7434" max="7434" width="6.77734375" style="668" bestFit="1" customWidth="1"/>
    <col min="7435" max="7435" width="11.33203125" style="668" bestFit="1" customWidth="1"/>
    <col min="7436" max="7436" width="7" style="668" bestFit="1" customWidth="1"/>
    <col min="7437" max="7437" width="6.77734375" style="668" bestFit="1" customWidth="1"/>
    <col min="7438" max="7438" width="11.33203125" style="668" bestFit="1" customWidth="1"/>
    <col min="7439" max="7439" width="7" style="668" bestFit="1" customWidth="1"/>
    <col min="7440" max="7440" width="6.77734375" style="668" bestFit="1" customWidth="1"/>
    <col min="7441" max="7441" width="11.33203125" style="668" bestFit="1" customWidth="1"/>
    <col min="7442" max="7442" width="7" style="668" bestFit="1" customWidth="1"/>
    <col min="7443" max="7443" width="6.77734375" style="668" bestFit="1" customWidth="1"/>
    <col min="7444" max="7444" width="11.33203125" style="668" bestFit="1" customWidth="1"/>
    <col min="7445" max="7445" width="7" style="668" bestFit="1" customWidth="1"/>
    <col min="7446" max="7446" width="6.77734375" style="668" bestFit="1" customWidth="1"/>
    <col min="7447" max="7447" width="11.33203125" style="668" bestFit="1" customWidth="1"/>
    <col min="7448" max="7448" width="7" style="668" bestFit="1" customWidth="1"/>
    <col min="7449" max="7449" width="6.77734375" style="668" bestFit="1" customWidth="1"/>
    <col min="7450" max="7450" width="11.33203125" style="668" bestFit="1" customWidth="1"/>
    <col min="7451" max="7451" width="7" style="668" bestFit="1" customWidth="1"/>
    <col min="7452" max="7452" width="6.77734375" style="668" bestFit="1" customWidth="1"/>
    <col min="7453" max="7453" width="11.33203125" style="668" bestFit="1" customWidth="1"/>
    <col min="7454" max="7454" width="7" style="668" bestFit="1" customWidth="1"/>
    <col min="7455" max="7455" width="6.77734375" style="668" bestFit="1" customWidth="1"/>
    <col min="7456" max="7456" width="11.33203125" style="668" bestFit="1" customWidth="1"/>
    <col min="7457" max="7680" width="9.109375" style="668"/>
    <col min="7681" max="7681" width="19.6640625" style="668" bestFit="1" customWidth="1"/>
    <col min="7682" max="7682" width="5.109375" style="668" bestFit="1" customWidth="1"/>
    <col min="7683" max="7683" width="7" style="668" bestFit="1" customWidth="1"/>
    <col min="7684" max="7684" width="6.77734375" style="668" bestFit="1" customWidth="1"/>
    <col min="7685" max="7685" width="14" style="668" bestFit="1" customWidth="1"/>
    <col min="7686" max="7686" width="7" style="668" bestFit="1" customWidth="1"/>
    <col min="7687" max="7687" width="6.77734375" style="668" bestFit="1" customWidth="1"/>
    <col min="7688" max="7688" width="11.33203125" style="668" bestFit="1" customWidth="1"/>
    <col min="7689" max="7689" width="7" style="668" bestFit="1" customWidth="1"/>
    <col min="7690" max="7690" width="6.77734375" style="668" bestFit="1" customWidth="1"/>
    <col min="7691" max="7691" width="11.33203125" style="668" bestFit="1" customWidth="1"/>
    <col min="7692" max="7692" width="7" style="668" bestFit="1" customWidth="1"/>
    <col min="7693" max="7693" width="6.77734375" style="668" bestFit="1" customWidth="1"/>
    <col min="7694" max="7694" width="11.33203125" style="668" bestFit="1" customWidth="1"/>
    <col min="7695" max="7695" width="7" style="668" bestFit="1" customWidth="1"/>
    <col min="7696" max="7696" width="6.77734375" style="668" bestFit="1" customWidth="1"/>
    <col min="7697" max="7697" width="11.33203125" style="668" bestFit="1" customWidth="1"/>
    <col min="7698" max="7698" width="7" style="668" bestFit="1" customWidth="1"/>
    <col min="7699" max="7699" width="6.77734375" style="668" bestFit="1" customWidth="1"/>
    <col min="7700" max="7700" width="11.33203125" style="668" bestFit="1" customWidth="1"/>
    <col min="7701" max="7701" width="7" style="668" bestFit="1" customWidth="1"/>
    <col min="7702" max="7702" width="6.77734375" style="668" bestFit="1" customWidth="1"/>
    <col min="7703" max="7703" width="11.33203125" style="668" bestFit="1" customWidth="1"/>
    <col min="7704" max="7704" width="7" style="668" bestFit="1" customWidth="1"/>
    <col min="7705" max="7705" width="6.77734375" style="668" bestFit="1" customWidth="1"/>
    <col min="7706" max="7706" width="11.33203125" style="668" bestFit="1" customWidth="1"/>
    <col min="7707" max="7707" width="7" style="668" bestFit="1" customWidth="1"/>
    <col min="7708" max="7708" width="6.77734375" style="668" bestFit="1" customWidth="1"/>
    <col min="7709" max="7709" width="11.33203125" style="668" bestFit="1" customWidth="1"/>
    <col min="7710" max="7710" width="7" style="668" bestFit="1" customWidth="1"/>
    <col min="7711" max="7711" width="6.77734375" style="668" bestFit="1" customWidth="1"/>
    <col min="7712" max="7712" width="11.33203125" style="668" bestFit="1" customWidth="1"/>
    <col min="7713" max="7936" width="9.109375" style="668"/>
    <col min="7937" max="7937" width="19.6640625" style="668" bestFit="1" customWidth="1"/>
    <col min="7938" max="7938" width="5.109375" style="668" bestFit="1" customWidth="1"/>
    <col min="7939" max="7939" width="7" style="668" bestFit="1" customWidth="1"/>
    <col min="7940" max="7940" width="6.77734375" style="668" bestFit="1" customWidth="1"/>
    <col min="7941" max="7941" width="14" style="668" bestFit="1" customWidth="1"/>
    <col min="7942" max="7942" width="7" style="668" bestFit="1" customWidth="1"/>
    <col min="7943" max="7943" width="6.77734375" style="668" bestFit="1" customWidth="1"/>
    <col min="7944" max="7944" width="11.33203125" style="668" bestFit="1" customWidth="1"/>
    <col min="7945" max="7945" width="7" style="668" bestFit="1" customWidth="1"/>
    <col min="7946" max="7946" width="6.77734375" style="668" bestFit="1" customWidth="1"/>
    <col min="7947" max="7947" width="11.33203125" style="668" bestFit="1" customWidth="1"/>
    <col min="7948" max="7948" width="7" style="668" bestFit="1" customWidth="1"/>
    <col min="7949" max="7949" width="6.77734375" style="668" bestFit="1" customWidth="1"/>
    <col min="7950" max="7950" width="11.33203125" style="668" bestFit="1" customWidth="1"/>
    <col min="7951" max="7951" width="7" style="668" bestFit="1" customWidth="1"/>
    <col min="7952" max="7952" width="6.77734375" style="668" bestFit="1" customWidth="1"/>
    <col min="7953" max="7953" width="11.33203125" style="668" bestFit="1" customWidth="1"/>
    <col min="7954" max="7954" width="7" style="668" bestFit="1" customWidth="1"/>
    <col min="7955" max="7955" width="6.77734375" style="668" bestFit="1" customWidth="1"/>
    <col min="7956" max="7956" width="11.33203125" style="668" bestFit="1" customWidth="1"/>
    <col min="7957" max="7957" width="7" style="668" bestFit="1" customWidth="1"/>
    <col min="7958" max="7958" width="6.77734375" style="668" bestFit="1" customWidth="1"/>
    <col min="7959" max="7959" width="11.33203125" style="668" bestFit="1" customWidth="1"/>
    <col min="7960" max="7960" width="7" style="668" bestFit="1" customWidth="1"/>
    <col min="7961" max="7961" width="6.77734375" style="668" bestFit="1" customWidth="1"/>
    <col min="7962" max="7962" width="11.33203125" style="668" bestFit="1" customWidth="1"/>
    <col min="7963" max="7963" width="7" style="668" bestFit="1" customWidth="1"/>
    <col min="7964" max="7964" width="6.77734375" style="668" bestFit="1" customWidth="1"/>
    <col min="7965" max="7965" width="11.33203125" style="668" bestFit="1" customWidth="1"/>
    <col min="7966" max="7966" width="7" style="668" bestFit="1" customWidth="1"/>
    <col min="7967" max="7967" width="6.77734375" style="668" bestFit="1" customWidth="1"/>
    <col min="7968" max="7968" width="11.33203125" style="668" bestFit="1" customWidth="1"/>
    <col min="7969" max="8192" width="9.109375" style="668"/>
    <col min="8193" max="8193" width="19.6640625" style="668" bestFit="1" customWidth="1"/>
    <col min="8194" max="8194" width="5.109375" style="668" bestFit="1" customWidth="1"/>
    <col min="8195" max="8195" width="7" style="668" bestFit="1" customWidth="1"/>
    <col min="8196" max="8196" width="6.77734375" style="668" bestFit="1" customWidth="1"/>
    <col min="8197" max="8197" width="14" style="668" bestFit="1" customWidth="1"/>
    <col min="8198" max="8198" width="7" style="668" bestFit="1" customWidth="1"/>
    <col min="8199" max="8199" width="6.77734375" style="668" bestFit="1" customWidth="1"/>
    <col min="8200" max="8200" width="11.33203125" style="668" bestFit="1" customWidth="1"/>
    <col min="8201" max="8201" width="7" style="668" bestFit="1" customWidth="1"/>
    <col min="8202" max="8202" width="6.77734375" style="668" bestFit="1" customWidth="1"/>
    <col min="8203" max="8203" width="11.33203125" style="668" bestFit="1" customWidth="1"/>
    <col min="8204" max="8204" width="7" style="668" bestFit="1" customWidth="1"/>
    <col min="8205" max="8205" width="6.77734375" style="668" bestFit="1" customWidth="1"/>
    <col min="8206" max="8206" width="11.33203125" style="668" bestFit="1" customWidth="1"/>
    <col min="8207" max="8207" width="7" style="668" bestFit="1" customWidth="1"/>
    <col min="8208" max="8208" width="6.77734375" style="668" bestFit="1" customWidth="1"/>
    <col min="8209" max="8209" width="11.33203125" style="668" bestFit="1" customWidth="1"/>
    <col min="8210" max="8210" width="7" style="668" bestFit="1" customWidth="1"/>
    <col min="8211" max="8211" width="6.77734375" style="668" bestFit="1" customWidth="1"/>
    <col min="8212" max="8212" width="11.33203125" style="668" bestFit="1" customWidth="1"/>
    <col min="8213" max="8213" width="7" style="668" bestFit="1" customWidth="1"/>
    <col min="8214" max="8214" width="6.77734375" style="668" bestFit="1" customWidth="1"/>
    <col min="8215" max="8215" width="11.33203125" style="668" bestFit="1" customWidth="1"/>
    <col min="8216" max="8216" width="7" style="668" bestFit="1" customWidth="1"/>
    <col min="8217" max="8217" width="6.77734375" style="668" bestFit="1" customWidth="1"/>
    <col min="8218" max="8218" width="11.33203125" style="668" bestFit="1" customWidth="1"/>
    <col min="8219" max="8219" width="7" style="668" bestFit="1" customWidth="1"/>
    <col min="8220" max="8220" width="6.77734375" style="668" bestFit="1" customWidth="1"/>
    <col min="8221" max="8221" width="11.33203125" style="668" bestFit="1" customWidth="1"/>
    <col min="8222" max="8222" width="7" style="668" bestFit="1" customWidth="1"/>
    <col min="8223" max="8223" width="6.77734375" style="668" bestFit="1" customWidth="1"/>
    <col min="8224" max="8224" width="11.33203125" style="668" bestFit="1" customWidth="1"/>
    <col min="8225" max="8448" width="9.109375" style="668"/>
    <col min="8449" max="8449" width="19.6640625" style="668" bestFit="1" customWidth="1"/>
    <col min="8450" max="8450" width="5.109375" style="668" bestFit="1" customWidth="1"/>
    <col min="8451" max="8451" width="7" style="668" bestFit="1" customWidth="1"/>
    <col min="8452" max="8452" width="6.77734375" style="668" bestFit="1" customWidth="1"/>
    <col min="8453" max="8453" width="14" style="668" bestFit="1" customWidth="1"/>
    <col min="8454" max="8454" width="7" style="668" bestFit="1" customWidth="1"/>
    <col min="8455" max="8455" width="6.77734375" style="668" bestFit="1" customWidth="1"/>
    <col min="8456" max="8456" width="11.33203125" style="668" bestFit="1" customWidth="1"/>
    <col min="8457" max="8457" width="7" style="668" bestFit="1" customWidth="1"/>
    <col min="8458" max="8458" width="6.77734375" style="668" bestFit="1" customWidth="1"/>
    <col min="8459" max="8459" width="11.33203125" style="668" bestFit="1" customWidth="1"/>
    <col min="8460" max="8460" width="7" style="668" bestFit="1" customWidth="1"/>
    <col min="8461" max="8461" width="6.77734375" style="668" bestFit="1" customWidth="1"/>
    <col min="8462" max="8462" width="11.33203125" style="668" bestFit="1" customWidth="1"/>
    <col min="8463" max="8463" width="7" style="668" bestFit="1" customWidth="1"/>
    <col min="8464" max="8464" width="6.77734375" style="668" bestFit="1" customWidth="1"/>
    <col min="8465" max="8465" width="11.33203125" style="668" bestFit="1" customWidth="1"/>
    <col min="8466" max="8466" width="7" style="668" bestFit="1" customWidth="1"/>
    <col min="8467" max="8467" width="6.77734375" style="668" bestFit="1" customWidth="1"/>
    <col min="8468" max="8468" width="11.33203125" style="668" bestFit="1" customWidth="1"/>
    <col min="8469" max="8469" width="7" style="668" bestFit="1" customWidth="1"/>
    <col min="8470" max="8470" width="6.77734375" style="668" bestFit="1" customWidth="1"/>
    <col min="8471" max="8471" width="11.33203125" style="668" bestFit="1" customWidth="1"/>
    <col min="8472" max="8472" width="7" style="668" bestFit="1" customWidth="1"/>
    <col min="8473" max="8473" width="6.77734375" style="668" bestFit="1" customWidth="1"/>
    <col min="8474" max="8474" width="11.33203125" style="668" bestFit="1" customWidth="1"/>
    <col min="8475" max="8475" width="7" style="668" bestFit="1" customWidth="1"/>
    <col min="8476" max="8476" width="6.77734375" style="668" bestFit="1" customWidth="1"/>
    <col min="8477" max="8477" width="11.33203125" style="668" bestFit="1" customWidth="1"/>
    <col min="8478" max="8478" width="7" style="668" bestFit="1" customWidth="1"/>
    <col min="8479" max="8479" width="6.77734375" style="668" bestFit="1" customWidth="1"/>
    <col min="8480" max="8480" width="11.33203125" style="668" bestFit="1" customWidth="1"/>
    <col min="8481" max="8704" width="9.109375" style="668"/>
    <col min="8705" max="8705" width="19.6640625" style="668" bestFit="1" customWidth="1"/>
    <col min="8706" max="8706" width="5.109375" style="668" bestFit="1" customWidth="1"/>
    <col min="8707" max="8707" width="7" style="668" bestFit="1" customWidth="1"/>
    <col min="8708" max="8708" width="6.77734375" style="668" bestFit="1" customWidth="1"/>
    <col min="8709" max="8709" width="14" style="668" bestFit="1" customWidth="1"/>
    <col min="8710" max="8710" width="7" style="668" bestFit="1" customWidth="1"/>
    <col min="8711" max="8711" width="6.77734375" style="668" bestFit="1" customWidth="1"/>
    <col min="8712" max="8712" width="11.33203125" style="668" bestFit="1" customWidth="1"/>
    <col min="8713" max="8713" width="7" style="668" bestFit="1" customWidth="1"/>
    <col min="8714" max="8714" width="6.77734375" style="668" bestFit="1" customWidth="1"/>
    <col min="8715" max="8715" width="11.33203125" style="668" bestFit="1" customWidth="1"/>
    <col min="8716" max="8716" width="7" style="668" bestFit="1" customWidth="1"/>
    <col min="8717" max="8717" width="6.77734375" style="668" bestFit="1" customWidth="1"/>
    <col min="8718" max="8718" width="11.33203125" style="668" bestFit="1" customWidth="1"/>
    <col min="8719" max="8719" width="7" style="668" bestFit="1" customWidth="1"/>
    <col min="8720" max="8720" width="6.77734375" style="668" bestFit="1" customWidth="1"/>
    <col min="8721" max="8721" width="11.33203125" style="668" bestFit="1" customWidth="1"/>
    <col min="8722" max="8722" width="7" style="668" bestFit="1" customWidth="1"/>
    <col min="8723" max="8723" width="6.77734375" style="668" bestFit="1" customWidth="1"/>
    <col min="8724" max="8724" width="11.33203125" style="668" bestFit="1" customWidth="1"/>
    <col min="8725" max="8725" width="7" style="668" bestFit="1" customWidth="1"/>
    <col min="8726" max="8726" width="6.77734375" style="668" bestFit="1" customWidth="1"/>
    <col min="8727" max="8727" width="11.33203125" style="668" bestFit="1" customWidth="1"/>
    <col min="8728" max="8728" width="7" style="668" bestFit="1" customWidth="1"/>
    <col min="8729" max="8729" width="6.77734375" style="668" bestFit="1" customWidth="1"/>
    <col min="8730" max="8730" width="11.33203125" style="668" bestFit="1" customWidth="1"/>
    <col min="8731" max="8731" width="7" style="668" bestFit="1" customWidth="1"/>
    <col min="8732" max="8732" width="6.77734375" style="668" bestFit="1" customWidth="1"/>
    <col min="8733" max="8733" width="11.33203125" style="668" bestFit="1" customWidth="1"/>
    <col min="8734" max="8734" width="7" style="668" bestFit="1" customWidth="1"/>
    <col min="8735" max="8735" width="6.77734375" style="668" bestFit="1" customWidth="1"/>
    <col min="8736" max="8736" width="11.33203125" style="668" bestFit="1" customWidth="1"/>
    <col min="8737" max="8960" width="9.109375" style="668"/>
    <col min="8961" max="8961" width="19.6640625" style="668" bestFit="1" customWidth="1"/>
    <col min="8962" max="8962" width="5.109375" style="668" bestFit="1" customWidth="1"/>
    <col min="8963" max="8963" width="7" style="668" bestFit="1" customWidth="1"/>
    <col min="8964" max="8964" width="6.77734375" style="668" bestFit="1" customWidth="1"/>
    <col min="8965" max="8965" width="14" style="668" bestFit="1" customWidth="1"/>
    <col min="8966" max="8966" width="7" style="668" bestFit="1" customWidth="1"/>
    <col min="8967" max="8967" width="6.77734375" style="668" bestFit="1" customWidth="1"/>
    <col min="8968" max="8968" width="11.33203125" style="668" bestFit="1" customWidth="1"/>
    <col min="8969" max="8969" width="7" style="668" bestFit="1" customWidth="1"/>
    <col min="8970" max="8970" width="6.77734375" style="668" bestFit="1" customWidth="1"/>
    <col min="8971" max="8971" width="11.33203125" style="668" bestFit="1" customWidth="1"/>
    <col min="8972" max="8972" width="7" style="668" bestFit="1" customWidth="1"/>
    <col min="8973" max="8973" width="6.77734375" style="668" bestFit="1" customWidth="1"/>
    <col min="8974" max="8974" width="11.33203125" style="668" bestFit="1" customWidth="1"/>
    <col min="8975" max="8975" width="7" style="668" bestFit="1" customWidth="1"/>
    <col min="8976" max="8976" width="6.77734375" style="668" bestFit="1" customWidth="1"/>
    <col min="8977" max="8977" width="11.33203125" style="668" bestFit="1" customWidth="1"/>
    <col min="8978" max="8978" width="7" style="668" bestFit="1" customWidth="1"/>
    <col min="8979" max="8979" width="6.77734375" style="668" bestFit="1" customWidth="1"/>
    <col min="8980" max="8980" width="11.33203125" style="668" bestFit="1" customWidth="1"/>
    <col min="8981" max="8981" width="7" style="668" bestFit="1" customWidth="1"/>
    <col min="8982" max="8982" width="6.77734375" style="668" bestFit="1" customWidth="1"/>
    <col min="8983" max="8983" width="11.33203125" style="668" bestFit="1" customWidth="1"/>
    <col min="8984" max="8984" width="7" style="668" bestFit="1" customWidth="1"/>
    <col min="8985" max="8985" width="6.77734375" style="668" bestFit="1" customWidth="1"/>
    <col min="8986" max="8986" width="11.33203125" style="668" bestFit="1" customWidth="1"/>
    <col min="8987" max="8987" width="7" style="668" bestFit="1" customWidth="1"/>
    <col min="8988" max="8988" width="6.77734375" style="668" bestFit="1" customWidth="1"/>
    <col min="8989" max="8989" width="11.33203125" style="668" bestFit="1" customWidth="1"/>
    <col min="8990" max="8990" width="7" style="668" bestFit="1" customWidth="1"/>
    <col min="8991" max="8991" width="6.77734375" style="668" bestFit="1" customWidth="1"/>
    <col min="8992" max="8992" width="11.33203125" style="668" bestFit="1" customWidth="1"/>
    <col min="8993" max="9216" width="9.109375" style="668"/>
    <col min="9217" max="9217" width="19.6640625" style="668" bestFit="1" customWidth="1"/>
    <col min="9218" max="9218" width="5.109375" style="668" bestFit="1" customWidth="1"/>
    <col min="9219" max="9219" width="7" style="668" bestFit="1" customWidth="1"/>
    <col min="9220" max="9220" width="6.77734375" style="668" bestFit="1" customWidth="1"/>
    <col min="9221" max="9221" width="14" style="668" bestFit="1" customWidth="1"/>
    <col min="9222" max="9222" width="7" style="668" bestFit="1" customWidth="1"/>
    <col min="9223" max="9223" width="6.77734375" style="668" bestFit="1" customWidth="1"/>
    <col min="9224" max="9224" width="11.33203125" style="668" bestFit="1" customWidth="1"/>
    <col min="9225" max="9225" width="7" style="668" bestFit="1" customWidth="1"/>
    <col min="9226" max="9226" width="6.77734375" style="668" bestFit="1" customWidth="1"/>
    <col min="9227" max="9227" width="11.33203125" style="668" bestFit="1" customWidth="1"/>
    <col min="9228" max="9228" width="7" style="668" bestFit="1" customWidth="1"/>
    <col min="9229" max="9229" width="6.77734375" style="668" bestFit="1" customWidth="1"/>
    <col min="9230" max="9230" width="11.33203125" style="668" bestFit="1" customWidth="1"/>
    <col min="9231" max="9231" width="7" style="668" bestFit="1" customWidth="1"/>
    <col min="9232" max="9232" width="6.77734375" style="668" bestFit="1" customWidth="1"/>
    <col min="9233" max="9233" width="11.33203125" style="668" bestFit="1" customWidth="1"/>
    <col min="9234" max="9234" width="7" style="668" bestFit="1" customWidth="1"/>
    <col min="9235" max="9235" width="6.77734375" style="668" bestFit="1" customWidth="1"/>
    <col min="9236" max="9236" width="11.33203125" style="668" bestFit="1" customWidth="1"/>
    <col min="9237" max="9237" width="7" style="668" bestFit="1" customWidth="1"/>
    <col min="9238" max="9238" width="6.77734375" style="668" bestFit="1" customWidth="1"/>
    <col min="9239" max="9239" width="11.33203125" style="668" bestFit="1" customWidth="1"/>
    <col min="9240" max="9240" width="7" style="668" bestFit="1" customWidth="1"/>
    <col min="9241" max="9241" width="6.77734375" style="668" bestFit="1" customWidth="1"/>
    <col min="9242" max="9242" width="11.33203125" style="668" bestFit="1" customWidth="1"/>
    <col min="9243" max="9243" width="7" style="668" bestFit="1" customWidth="1"/>
    <col min="9244" max="9244" width="6.77734375" style="668" bestFit="1" customWidth="1"/>
    <col min="9245" max="9245" width="11.33203125" style="668" bestFit="1" customWidth="1"/>
    <col min="9246" max="9246" width="7" style="668" bestFit="1" customWidth="1"/>
    <col min="9247" max="9247" width="6.77734375" style="668" bestFit="1" customWidth="1"/>
    <col min="9248" max="9248" width="11.33203125" style="668" bestFit="1" customWidth="1"/>
    <col min="9249" max="9472" width="9.109375" style="668"/>
    <col min="9473" max="9473" width="19.6640625" style="668" bestFit="1" customWidth="1"/>
    <col min="9474" max="9474" width="5.109375" style="668" bestFit="1" customWidth="1"/>
    <col min="9475" max="9475" width="7" style="668" bestFit="1" customWidth="1"/>
    <col min="9476" max="9476" width="6.77734375" style="668" bestFit="1" customWidth="1"/>
    <col min="9477" max="9477" width="14" style="668" bestFit="1" customWidth="1"/>
    <col min="9478" max="9478" width="7" style="668" bestFit="1" customWidth="1"/>
    <col min="9479" max="9479" width="6.77734375" style="668" bestFit="1" customWidth="1"/>
    <col min="9480" max="9480" width="11.33203125" style="668" bestFit="1" customWidth="1"/>
    <col min="9481" max="9481" width="7" style="668" bestFit="1" customWidth="1"/>
    <col min="9482" max="9482" width="6.77734375" style="668" bestFit="1" customWidth="1"/>
    <col min="9483" max="9483" width="11.33203125" style="668" bestFit="1" customWidth="1"/>
    <col min="9484" max="9484" width="7" style="668" bestFit="1" customWidth="1"/>
    <col min="9485" max="9485" width="6.77734375" style="668" bestFit="1" customWidth="1"/>
    <col min="9486" max="9486" width="11.33203125" style="668" bestFit="1" customWidth="1"/>
    <col min="9487" max="9487" width="7" style="668" bestFit="1" customWidth="1"/>
    <col min="9488" max="9488" width="6.77734375" style="668" bestFit="1" customWidth="1"/>
    <col min="9489" max="9489" width="11.33203125" style="668" bestFit="1" customWidth="1"/>
    <col min="9490" max="9490" width="7" style="668" bestFit="1" customWidth="1"/>
    <col min="9491" max="9491" width="6.77734375" style="668" bestFit="1" customWidth="1"/>
    <col min="9492" max="9492" width="11.33203125" style="668" bestFit="1" customWidth="1"/>
    <col min="9493" max="9493" width="7" style="668" bestFit="1" customWidth="1"/>
    <col min="9494" max="9494" width="6.77734375" style="668" bestFit="1" customWidth="1"/>
    <col min="9495" max="9495" width="11.33203125" style="668" bestFit="1" customWidth="1"/>
    <col min="9496" max="9496" width="7" style="668" bestFit="1" customWidth="1"/>
    <col min="9497" max="9497" width="6.77734375" style="668" bestFit="1" customWidth="1"/>
    <col min="9498" max="9498" width="11.33203125" style="668" bestFit="1" customWidth="1"/>
    <col min="9499" max="9499" width="7" style="668" bestFit="1" customWidth="1"/>
    <col min="9500" max="9500" width="6.77734375" style="668" bestFit="1" customWidth="1"/>
    <col min="9501" max="9501" width="11.33203125" style="668" bestFit="1" customWidth="1"/>
    <col min="9502" max="9502" width="7" style="668" bestFit="1" customWidth="1"/>
    <col min="9503" max="9503" width="6.77734375" style="668" bestFit="1" customWidth="1"/>
    <col min="9504" max="9504" width="11.33203125" style="668" bestFit="1" customWidth="1"/>
    <col min="9505" max="9728" width="9.109375" style="668"/>
    <col min="9729" max="9729" width="19.6640625" style="668" bestFit="1" customWidth="1"/>
    <col min="9730" max="9730" width="5.109375" style="668" bestFit="1" customWidth="1"/>
    <col min="9731" max="9731" width="7" style="668" bestFit="1" customWidth="1"/>
    <col min="9732" max="9732" width="6.77734375" style="668" bestFit="1" customWidth="1"/>
    <col min="9733" max="9733" width="14" style="668" bestFit="1" customWidth="1"/>
    <col min="9734" max="9734" width="7" style="668" bestFit="1" customWidth="1"/>
    <col min="9735" max="9735" width="6.77734375" style="668" bestFit="1" customWidth="1"/>
    <col min="9736" max="9736" width="11.33203125" style="668" bestFit="1" customWidth="1"/>
    <col min="9737" max="9737" width="7" style="668" bestFit="1" customWidth="1"/>
    <col min="9738" max="9738" width="6.77734375" style="668" bestFit="1" customWidth="1"/>
    <col min="9739" max="9739" width="11.33203125" style="668" bestFit="1" customWidth="1"/>
    <col min="9740" max="9740" width="7" style="668" bestFit="1" customWidth="1"/>
    <col min="9741" max="9741" width="6.77734375" style="668" bestFit="1" customWidth="1"/>
    <col min="9742" max="9742" width="11.33203125" style="668" bestFit="1" customWidth="1"/>
    <col min="9743" max="9743" width="7" style="668" bestFit="1" customWidth="1"/>
    <col min="9744" max="9744" width="6.77734375" style="668" bestFit="1" customWidth="1"/>
    <col min="9745" max="9745" width="11.33203125" style="668" bestFit="1" customWidth="1"/>
    <col min="9746" max="9746" width="7" style="668" bestFit="1" customWidth="1"/>
    <col min="9747" max="9747" width="6.77734375" style="668" bestFit="1" customWidth="1"/>
    <col min="9748" max="9748" width="11.33203125" style="668" bestFit="1" customWidth="1"/>
    <col min="9749" max="9749" width="7" style="668" bestFit="1" customWidth="1"/>
    <col min="9750" max="9750" width="6.77734375" style="668" bestFit="1" customWidth="1"/>
    <col min="9751" max="9751" width="11.33203125" style="668" bestFit="1" customWidth="1"/>
    <col min="9752" max="9752" width="7" style="668" bestFit="1" customWidth="1"/>
    <col min="9753" max="9753" width="6.77734375" style="668" bestFit="1" customWidth="1"/>
    <col min="9754" max="9754" width="11.33203125" style="668" bestFit="1" customWidth="1"/>
    <col min="9755" max="9755" width="7" style="668" bestFit="1" customWidth="1"/>
    <col min="9756" max="9756" width="6.77734375" style="668" bestFit="1" customWidth="1"/>
    <col min="9757" max="9757" width="11.33203125" style="668" bestFit="1" customWidth="1"/>
    <col min="9758" max="9758" width="7" style="668" bestFit="1" customWidth="1"/>
    <col min="9759" max="9759" width="6.77734375" style="668" bestFit="1" customWidth="1"/>
    <col min="9760" max="9760" width="11.33203125" style="668" bestFit="1" customWidth="1"/>
    <col min="9761" max="9984" width="9.109375" style="668"/>
    <col min="9985" max="9985" width="19.6640625" style="668" bestFit="1" customWidth="1"/>
    <col min="9986" max="9986" width="5.109375" style="668" bestFit="1" customWidth="1"/>
    <col min="9987" max="9987" width="7" style="668" bestFit="1" customWidth="1"/>
    <col min="9988" max="9988" width="6.77734375" style="668" bestFit="1" customWidth="1"/>
    <col min="9989" max="9989" width="14" style="668" bestFit="1" customWidth="1"/>
    <col min="9990" max="9990" width="7" style="668" bestFit="1" customWidth="1"/>
    <col min="9991" max="9991" width="6.77734375" style="668" bestFit="1" customWidth="1"/>
    <col min="9992" max="9992" width="11.33203125" style="668" bestFit="1" customWidth="1"/>
    <col min="9993" max="9993" width="7" style="668" bestFit="1" customWidth="1"/>
    <col min="9994" max="9994" width="6.77734375" style="668" bestFit="1" customWidth="1"/>
    <col min="9995" max="9995" width="11.33203125" style="668" bestFit="1" customWidth="1"/>
    <col min="9996" max="9996" width="7" style="668" bestFit="1" customWidth="1"/>
    <col min="9997" max="9997" width="6.77734375" style="668" bestFit="1" customWidth="1"/>
    <col min="9998" max="9998" width="11.33203125" style="668" bestFit="1" customWidth="1"/>
    <col min="9999" max="9999" width="7" style="668" bestFit="1" customWidth="1"/>
    <col min="10000" max="10000" width="6.77734375" style="668" bestFit="1" customWidth="1"/>
    <col min="10001" max="10001" width="11.33203125" style="668" bestFit="1" customWidth="1"/>
    <col min="10002" max="10002" width="7" style="668" bestFit="1" customWidth="1"/>
    <col min="10003" max="10003" width="6.77734375" style="668" bestFit="1" customWidth="1"/>
    <col min="10004" max="10004" width="11.33203125" style="668" bestFit="1" customWidth="1"/>
    <col min="10005" max="10005" width="7" style="668" bestFit="1" customWidth="1"/>
    <col min="10006" max="10006" width="6.77734375" style="668" bestFit="1" customWidth="1"/>
    <col min="10007" max="10007" width="11.33203125" style="668" bestFit="1" customWidth="1"/>
    <col min="10008" max="10008" width="7" style="668" bestFit="1" customWidth="1"/>
    <col min="10009" max="10009" width="6.77734375" style="668" bestFit="1" customWidth="1"/>
    <col min="10010" max="10010" width="11.33203125" style="668" bestFit="1" customWidth="1"/>
    <col min="10011" max="10011" width="7" style="668" bestFit="1" customWidth="1"/>
    <col min="10012" max="10012" width="6.77734375" style="668" bestFit="1" customWidth="1"/>
    <col min="10013" max="10013" width="11.33203125" style="668" bestFit="1" customWidth="1"/>
    <col min="10014" max="10014" width="7" style="668" bestFit="1" customWidth="1"/>
    <col min="10015" max="10015" width="6.77734375" style="668" bestFit="1" customWidth="1"/>
    <col min="10016" max="10016" width="11.33203125" style="668" bestFit="1" customWidth="1"/>
    <col min="10017" max="10240" width="9.109375" style="668"/>
    <col min="10241" max="10241" width="19.6640625" style="668" bestFit="1" customWidth="1"/>
    <col min="10242" max="10242" width="5.109375" style="668" bestFit="1" customWidth="1"/>
    <col min="10243" max="10243" width="7" style="668" bestFit="1" customWidth="1"/>
    <col min="10244" max="10244" width="6.77734375" style="668" bestFit="1" customWidth="1"/>
    <col min="10245" max="10245" width="14" style="668" bestFit="1" customWidth="1"/>
    <col min="10246" max="10246" width="7" style="668" bestFit="1" customWidth="1"/>
    <col min="10247" max="10247" width="6.77734375" style="668" bestFit="1" customWidth="1"/>
    <col min="10248" max="10248" width="11.33203125" style="668" bestFit="1" customWidth="1"/>
    <col min="10249" max="10249" width="7" style="668" bestFit="1" customWidth="1"/>
    <col min="10250" max="10250" width="6.77734375" style="668" bestFit="1" customWidth="1"/>
    <col min="10251" max="10251" width="11.33203125" style="668" bestFit="1" customWidth="1"/>
    <col min="10252" max="10252" width="7" style="668" bestFit="1" customWidth="1"/>
    <col min="10253" max="10253" width="6.77734375" style="668" bestFit="1" customWidth="1"/>
    <col min="10254" max="10254" width="11.33203125" style="668" bestFit="1" customWidth="1"/>
    <col min="10255" max="10255" width="7" style="668" bestFit="1" customWidth="1"/>
    <col min="10256" max="10256" width="6.77734375" style="668" bestFit="1" customWidth="1"/>
    <col min="10257" max="10257" width="11.33203125" style="668" bestFit="1" customWidth="1"/>
    <col min="10258" max="10258" width="7" style="668" bestFit="1" customWidth="1"/>
    <col min="10259" max="10259" width="6.77734375" style="668" bestFit="1" customWidth="1"/>
    <col min="10260" max="10260" width="11.33203125" style="668" bestFit="1" customWidth="1"/>
    <col min="10261" max="10261" width="7" style="668" bestFit="1" customWidth="1"/>
    <col min="10262" max="10262" width="6.77734375" style="668" bestFit="1" customWidth="1"/>
    <col min="10263" max="10263" width="11.33203125" style="668" bestFit="1" customWidth="1"/>
    <col min="10264" max="10264" width="7" style="668" bestFit="1" customWidth="1"/>
    <col min="10265" max="10265" width="6.77734375" style="668" bestFit="1" customWidth="1"/>
    <col min="10266" max="10266" width="11.33203125" style="668" bestFit="1" customWidth="1"/>
    <col min="10267" max="10267" width="7" style="668" bestFit="1" customWidth="1"/>
    <col min="10268" max="10268" width="6.77734375" style="668" bestFit="1" customWidth="1"/>
    <col min="10269" max="10269" width="11.33203125" style="668" bestFit="1" customWidth="1"/>
    <col min="10270" max="10270" width="7" style="668" bestFit="1" customWidth="1"/>
    <col min="10271" max="10271" width="6.77734375" style="668" bestFit="1" customWidth="1"/>
    <col min="10272" max="10272" width="11.33203125" style="668" bestFit="1" customWidth="1"/>
    <col min="10273" max="10496" width="9.109375" style="668"/>
    <col min="10497" max="10497" width="19.6640625" style="668" bestFit="1" customWidth="1"/>
    <col min="10498" max="10498" width="5.109375" style="668" bestFit="1" customWidth="1"/>
    <col min="10499" max="10499" width="7" style="668" bestFit="1" customWidth="1"/>
    <col min="10500" max="10500" width="6.77734375" style="668" bestFit="1" customWidth="1"/>
    <col min="10501" max="10501" width="14" style="668" bestFit="1" customWidth="1"/>
    <col min="10502" max="10502" width="7" style="668" bestFit="1" customWidth="1"/>
    <col min="10503" max="10503" width="6.77734375" style="668" bestFit="1" customWidth="1"/>
    <col min="10504" max="10504" width="11.33203125" style="668" bestFit="1" customWidth="1"/>
    <col min="10505" max="10505" width="7" style="668" bestFit="1" customWidth="1"/>
    <col min="10506" max="10506" width="6.77734375" style="668" bestFit="1" customWidth="1"/>
    <col min="10507" max="10507" width="11.33203125" style="668" bestFit="1" customWidth="1"/>
    <col min="10508" max="10508" width="7" style="668" bestFit="1" customWidth="1"/>
    <col min="10509" max="10509" width="6.77734375" style="668" bestFit="1" customWidth="1"/>
    <col min="10510" max="10510" width="11.33203125" style="668" bestFit="1" customWidth="1"/>
    <col min="10511" max="10511" width="7" style="668" bestFit="1" customWidth="1"/>
    <col min="10512" max="10512" width="6.77734375" style="668" bestFit="1" customWidth="1"/>
    <col min="10513" max="10513" width="11.33203125" style="668" bestFit="1" customWidth="1"/>
    <col min="10514" max="10514" width="7" style="668" bestFit="1" customWidth="1"/>
    <col min="10515" max="10515" width="6.77734375" style="668" bestFit="1" customWidth="1"/>
    <col min="10516" max="10516" width="11.33203125" style="668" bestFit="1" customWidth="1"/>
    <col min="10517" max="10517" width="7" style="668" bestFit="1" customWidth="1"/>
    <col min="10518" max="10518" width="6.77734375" style="668" bestFit="1" customWidth="1"/>
    <col min="10519" max="10519" width="11.33203125" style="668" bestFit="1" customWidth="1"/>
    <col min="10520" max="10520" width="7" style="668" bestFit="1" customWidth="1"/>
    <col min="10521" max="10521" width="6.77734375" style="668" bestFit="1" customWidth="1"/>
    <col min="10522" max="10522" width="11.33203125" style="668" bestFit="1" customWidth="1"/>
    <col min="10523" max="10523" width="7" style="668" bestFit="1" customWidth="1"/>
    <col min="10524" max="10524" width="6.77734375" style="668" bestFit="1" customWidth="1"/>
    <col min="10525" max="10525" width="11.33203125" style="668" bestFit="1" customWidth="1"/>
    <col min="10526" max="10526" width="7" style="668" bestFit="1" customWidth="1"/>
    <col min="10527" max="10527" width="6.77734375" style="668" bestFit="1" customWidth="1"/>
    <col min="10528" max="10528" width="11.33203125" style="668" bestFit="1" customWidth="1"/>
    <col min="10529" max="10752" width="9.109375" style="668"/>
    <col min="10753" max="10753" width="19.6640625" style="668" bestFit="1" customWidth="1"/>
    <col min="10754" max="10754" width="5.109375" style="668" bestFit="1" customWidth="1"/>
    <col min="10755" max="10755" width="7" style="668" bestFit="1" customWidth="1"/>
    <col min="10756" max="10756" width="6.77734375" style="668" bestFit="1" customWidth="1"/>
    <col min="10757" max="10757" width="14" style="668" bestFit="1" customWidth="1"/>
    <col min="10758" max="10758" width="7" style="668" bestFit="1" customWidth="1"/>
    <col min="10759" max="10759" width="6.77734375" style="668" bestFit="1" customWidth="1"/>
    <col min="10760" max="10760" width="11.33203125" style="668" bestFit="1" customWidth="1"/>
    <col min="10761" max="10761" width="7" style="668" bestFit="1" customWidth="1"/>
    <col min="10762" max="10762" width="6.77734375" style="668" bestFit="1" customWidth="1"/>
    <col min="10763" max="10763" width="11.33203125" style="668" bestFit="1" customWidth="1"/>
    <col min="10764" max="10764" width="7" style="668" bestFit="1" customWidth="1"/>
    <col min="10765" max="10765" width="6.77734375" style="668" bestFit="1" customWidth="1"/>
    <col min="10766" max="10766" width="11.33203125" style="668" bestFit="1" customWidth="1"/>
    <col min="10767" max="10767" width="7" style="668" bestFit="1" customWidth="1"/>
    <col min="10768" max="10768" width="6.77734375" style="668" bestFit="1" customWidth="1"/>
    <col min="10769" max="10769" width="11.33203125" style="668" bestFit="1" customWidth="1"/>
    <col min="10770" max="10770" width="7" style="668" bestFit="1" customWidth="1"/>
    <col min="10771" max="10771" width="6.77734375" style="668" bestFit="1" customWidth="1"/>
    <col min="10772" max="10772" width="11.33203125" style="668" bestFit="1" customWidth="1"/>
    <col min="10773" max="10773" width="7" style="668" bestFit="1" customWidth="1"/>
    <col min="10774" max="10774" width="6.77734375" style="668" bestFit="1" customWidth="1"/>
    <col min="10775" max="10775" width="11.33203125" style="668" bestFit="1" customWidth="1"/>
    <col min="10776" max="10776" width="7" style="668" bestFit="1" customWidth="1"/>
    <col min="10777" max="10777" width="6.77734375" style="668" bestFit="1" customWidth="1"/>
    <col min="10778" max="10778" width="11.33203125" style="668" bestFit="1" customWidth="1"/>
    <col min="10779" max="10779" width="7" style="668" bestFit="1" customWidth="1"/>
    <col min="10780" max="10780" width="6.77734375" style="668" bestFit="1" customWidth="1"/>
    <col min="10781" max="10781" width="11.33203125" style="668" bestFit="1" customWidth="1"/>
    <col min="10782" max="10782" width="7" style="668" bestFit="1" customWidth="1"/>
    <col min="10783" max="10783" width="6.77734375" style="668" bestFit="1" customWidth="1"/>
    <col min="10784" max="10784" width="11.33203125" style="668" bestFit="1" customWidth="1"/>
    <col min="10785" max="11008" width="9.109375" style="668"/>
    <col min="11009" max="11009" width="19.6640625" style="668" bestFit="1" customWidth="1"/>
    <col min="11010" max="11010" width="5.109375" style="668" bestFit="1" customWidth="1"/>
    <col min="11011" max="11011" width="7" style="668" bestFit="1" customWidth="1"/>
    <col min="11012" max="11012" width="6.77734375" style="668" bestFit="1" customWidth="1"/>
    <col min="11013" max="11013" width="14" style="668" bestFit="1" customWidth="1"/>
    <col min="11014" max="11014" width="7" style="668" bestFit="1" customWidth="1"/>
    <col min="11015" max="11015" width="6.77734375" style="668" bestFit="1" customWidth="1"/>
    <col min="11016" max="11016" width="11.33203125" style="668" bestFit="1" customWidth="1"/>
    <col min="11017" max="11017" width="7" style="668" bestFit="1" customWidth="1"/>
    <col min="11018" max="11018" width="6.77734375" style="668" bestFit="1" customWidth="1"/>
    <col min="11019" max="11019" width="11.33203125" style="668" bestFit="1" customWidth="1"/>
    <col min="11020" max="11020" width="7" style="668" bestFit="1" customWidth="1"/>
    <col min="11021" max="11021" width="6.77734375" style="668" bestFit="1" customWidth="1"/>
    <col min="11022" max="11022" width="11.33203125" style="668" bestFit="1" customWidth="1"/>
    <col min="11023" max="11023" width="7" style="668" bestFit="1" customWidth="1"/>
    <col min="11024" max="11024" width="6.77734375" style="668" bestFit="1" customWidth="1"/>
    <col min="11025" max="11025" width="11.33203125" style="668" bestFit="1" customWidth="1"/>
    <col min="11026" max="11026" width="7" style="668" bestFit="1" customWidth="1"/>
    <col min="11027" max="11027" width="6.77734375" style="668" bestFit="1" customWidth="1"/>
    <col min="11028" max="11028" width="11.33203125" style="668" bestFit="1" customWidth="1"/>
    <col min="11029" max="11029" width="7" style="668" bestFit="1" customWidth="1"/>
    <col min="11030" max="11030" width="6.77734375" style="668" bestFit="1" customWidth="1"/>
    <col min="11031" max="11031" width="11.33203125" style="668" bestFit="1" customWidth="1"/>
    <col min="11032" max="11032" width="7" style="668" bestFit="1" customWidth="1"/>
    <col min="11033" max="11033" width="6.77734375" style="668" bestFit="1" customWidth="1"/>
    <col min="11034" max="11034" width="11.33203125" style="668" bestFit="1" customWidth="1"/>
    <col min="11035" max="11035" width="7" style="668" bestFit="1" customWidth="1"/>
    <col min="11036" max="11036" width="6.77734375" style="668" bestFit="1" customWidth="1"/>
    <col min="11037" max="11037" width="11.33203125" style="668" bestFit="1" customWidth="1"/>
    <col min="11038" max="11038" width="7" style="668" bestFit="1" customWidth="1"/>
    <col min="11039" max="11039" width="6.77734375" style="668" bestFit="1" customWidth="1"/>
    <col min="11040" max="11040" width="11.33203125" style="668" bestFit="1" customWidth="1"/>
    <col min="11041" max="11264" width="9.109375" style="668"/>
    <col min="11265" max="11265" width="19.6640625" style="668" bestFit="1" customWidth="1"/>
    <col min="11266" max="11266" width="5.109375" style="668" bestFit="1" customWidth="1"/>
    <col min="11267" max="11267" width="7" style="668" bestFit="1" customWidth="1"/>
    <col min="11268" max="11268" width="6.77734375" style="668" bestFit="1" customWidth="1"/>
    <col min="11269" max="11269" width="14" style="668" bestFit="1" customWidth="1"/>
    <col min="11270" max="11270" width="7" style="668" bestFit="1" customWidth="1"/>
    <col min="11271" max="11271" width="6.77734375" style="668" bestFit="1" customWidth="1"/>
    <col min="11272" max="11272" width="11.33203125" style="668" bestFit="1" customWidth="1"/>
    <col min="11273" max="11273" width="7" style="668" bestFit="1" customWidth="1"/>
    <col min="11274" max="11274" width="6.77734375" style="668" bestFit="1" customWidth="1"/>
    <col min="11275" max="11275" width="11.33203125" style="668" bestFit="1" customWidth="1"/>
    <col min="11276" max="11276" width="7" style="668" bestFit="1" customWidth="1"/>
    <col min="11277" max="11277" width="6.77734375" style="668" bestFit="1" customWidth="1"/>
    <col min="11278" max="11278" width="11.33203125" style="668" bestFit="1" customWidth="1"/>
    <col min="11279" max="11279" width="7" style="668" bestFit="1" customWidth="1"/>
    <col min="11280" max="11280" width="6.77734375" style="668" bestFit="1" customWidth="1"/>
    <col min="11281" max="11281" width="11.33203125" style="668" bestFit="1" customWidth="1"/>
    <col min="11282" max="11282" width="7" style="668" bestFit="1" customWidth="1"/>
    <col min="11283" max="11283" width="6.77734375" style="668" bestFit="1" customWidth="1"/>
    <col min="11284" max="11284" width="11.33203125" style="668" bestFit="1" customWidth="1"/>
    <col min="11285" max="11285" width="7" style="668" bestFit="1" customWidth="1"/>
    <col min="11286" max="11286" width="6.77734375" style="668" bestFit="1" customWidth="1"/>
    <col min="11287" max="11287" width="11.33203125" style="668" bestFit="1" customWidth="1"/>
    <col min="11288" max="11288" width="7" style="668" bestFit="1" customWidth="1"/>
    <col min="11289" max="11289" width="6.77734375" style="668" bestFit="1" customWidth="1"/>
    <col min="11290" max="11290" width="11.33203125" style="668" bestFit="1" customWidth="1"/>
    <col min="11291" max="11291" width="7" style="668" bestFit="1" customWidth="1"/>
    <col min="11292" max="11292" width="6.77734375" style="668" bestFit="1" customWidth="1"/>
    <col min="11293" max="11293" width="11.33203125" style="668" bestFit="1" customWidth="1"/>
    <col min="11294" max="11294" width="7" style="668" bestFit="1" customWidth="1"/>
    <col min="11295" max="11295" width="6.77734375" style="668" bestFit="1" customWidth="1"/>
    <col min="11296" max="11296" width="11.33203125" style="668" bestFit="1" customWidth="1"/>
    <col min="11297" max="11520" width="9.109375" style="668"/>
    <col min="11521" max="11521" width="19.6640625" style="668" bestFit="1" customWidth="1"/>
    <col min="11522" max="11522" width="5.109375" style="668" bestFit="1" customWidth="1"/>
    <col min="11523" max="11523" width="7" style="668" bestFit="1" customWidth="1"/>
    <col min="11524" max="11524" width="6.77734375" style="668" bestFit="1" customWidth="1"/>
    <col min="11525" max="11525" width="14" style="668" bestFit="1" customWidth="1"/>
    <col min="11526" max="11526" width="7" style="668" bestFit="1" customWidth="1"/>
    <col min="11527" max="11527" width="6.77734375" style="668" bestFit="1" customWidth="1"/>
    <col min="11528" max="11528" width="11.33203125" style="668" bestFit="1" customWidth="1"/>
    <col min="11529" max="11529" width="7" style="668" bestFit="1" customWidth="1"/>
    <col min="11530" max="11530" width="6.77734375" style="668" bestFit="1" customWidth="1"/>
    <col min="11531" max="11531" width="11.33203125" style="668" bestFit="1" customWidth="1"/>
    <col min="11532" max="11532" width="7" style="668" bestFit="1" customWidth="1"/>
    <col min="11533" max="11533" width="6.77734375" style="668" bestFit="1" customWidth="1"/>
    <col min="11534" max="11534" width="11.33203125" style="668" bestFit="1" customWidth="1"/>
    <col min="11535" max="11535" width="7" style="668" bestFit="1" customWidth="1"/>
    <col min="11536" max="11536" width="6.77734375" style="668" bestFit="1" customWidth="1"/>
    <col min="11537" max="11537" width="11.33203125" style="668" bestFit="1" customWidth="1"/>
    <col min="11538" max="11538" width="7" style="668" bestFit="1" customWidth="1"/>
    <col min="11539" max="11539" width="6.77734375" style="668" bestFit="1" customWidth="1"/>
    <col min="11540" max="11540" width="11.33203125" style="668" bestFit="1" customWidth="1"/>
    <col min="11541" max="11541" width="7" style="668" bestFit="1" customWidth="1"/>
    <col min="11542" max="11542" width="6.77734375" style="668" bestFit="1" customWidth="1"/>
    <col min="11543" max="11543" width="11.33203125" style="668" bestFit="1" customWidth="1"/>
    <col min="11544" max="11544" width="7" style="668" bestFit="1" customWidth="1"/>
    <col min="11545" max="11545" width="6.77734375" style="668" bestFit="1" customWidth="1"/>
    <col min="11546" max="11546" width="11.33203125" style="668" bestFit="1" customWidth="1"/>
    <col min="11547" max="11547" width="7" style="668" bestFit="1" customWidth="1"/>
    <col min="11548" max="11548" width="6.77734375" style="668" bestFit="1" customWidth="1"/>
    <col min="11549" max="11549" width="11.33203125" style="668" bestFit="1" customWidth="1"/>
    <col min="11550" max="11550" width="7" style="668" bestFit="1" customWidth="1"/>
    <col min="11551" max="11551" width="6.77734375" style="668" bestFit="1" customWidth="1"/>
    <col min="11552" max="11552" width="11.33203125" style="668" bestFit="1" customWidth="1"/>
    <col min="11553" max="11776" width="9.109375" style="668"/>
    <col min="11777" max="11777" width="19.6640625" style="668" bestFit="1" customWidth="1"/>
    <col min="11778" max="11778" width="5.109375" style="668" bestFit="1" customWidth="1"/>
    <col min="11779" max="11779" width="7" style="668" bestFit="1" customWidth="1"/>
    <col min="11780" max="11780" width="6.77734375" style="668" bestFit="1" customWidth="1"/>
    <col min="11781" max="11781" width="14" style="668" bestFit="1" customWidth="1"/>
    <col min="11782" max="11782" width="7" style="668" bestFit="1" customWidth="1"/>
    <col min="11783" max="11783" width="6.77734375" style="668" bestFit="1" customWidth="1"/>
    <col min="11784" max="11784" width="11.33203125" style="668" bestFit="1" customWidth="1"/>
    <col min="11785" max="11785" width="7" style="668" bestFit="1" customWidth="1"/>
    <col min="11786" max="11786" width="6.77734375" style="668" bestFit="1" customWidth="1"/>
    <col min="11787" max="11787" width="11.33203125" style="668" bestFit="1" customWidth="1"/>
    <col min="11788" max="11788" width="7" style="668" bestFit="1" customWidth="1"/>
    <col min="11789" max="11789" width="6.77734375" style="668" bestFit="1" customWidth="1"/>
    <col min="11790" max="11790" width="11.33203125" style="668" bestFit="1" customWidth="1"/>
    <col min="11791" max="11791" width="7" style="668" bestFit="1" customWidth="1"/>
    <col min="11792" max="11792" width="6.77734375" style="668" bestFit="1" customWidth="1"/>
    <col min="11793" max="11793" width="11.33203125" style="668" bestFit="1" customWidth="1"/>
    <col min="11794" max="11794" width="7" style="668" bestFit="1" customWidth="1"/>
    <col min="11795" max="11795" width="6.77734375" style="668" bestFit="1" customWidth="1"/>
    <col min="11796" max="11796" width="11.33203125" style="668" bestFit="1" customWidth="1"/>
    <col min="11797" max="11797" width="7" style="668" bestFit="1" customWidth="1"/>
    <col min="11798" max="11798" width="6.77734375" style="668" bestFit="1" customWidth="1"/>
    <col min="11799" max="11799" width="11.33203125" style="668" bestFit="1" customWidth="1"/>
    <col min="11800" max="11800" width="7" style="668" bestFit="1" customWidth="1"/>
    <col min="11801" max="11801" width="6.77734375" style="668" bestFit="1" customWidth="1"/>
    <col min="11802" max="11802" width="11.33203125" style="668" bestFit="1" customWidth="1"/>
    <col min="11803" max="11803" width="7" style="668" bestFit="1" customWidth="1"/>
    <col min="11804" max="11804" width="6.77734375" style="668" bestFit="1" customWidth="1"/>
    <col min="11805" max="11805" width="11.33203125" style="668" bestFit="1" customWidth="1"/>
    <col min="11806" max="11806" width="7" style="668" bestFit="1" customWidth="1"/>
    <col min="11807" max="11807" width="6.77734375" style="668" bestFit="1" customWidth="1"/>
    <col min="11808" max="11808" width="11.33203125" style="668" bestFit="1" customWidth="1"/>
    <col min="11809" max="12032" width="9.109375" style="668"/>
    <col min="12033" max="12033" width="19.6640625" style="668" bestFit="1" customWidth="1"/>
    <col min="12034" max="12034" width="5.109375" style="668" bestFit="1" customWidth="1"/>
    <col min="12035" max="12035" width="7" style="668" bestFit="1" customWidth="1"/>
    <col min="12036" max="12036" width="6.77734375" style="668" bestFit="1" customWidth="1"/>
    <col min="12037" max="12037" width="14" style="668" bestFit="1" customWidth="1"/>
    <col min="12038" max="12038" width="7" style="668" bestFit="1" customWidth="1"/>
    <col min="12039" max="12039" width="6.77734375" style="668" bestFit="1" customWidth="1"/>
    <col min="12040" max="12040" width="11.33203125" style="668" bestFit="1" customWidth="1"/>
    <col min="12041" max="12041" width="7" style="668" bestFit="1" customWidth="1"/>
    <col min="12042" max="12042" width="6.77734375" style="668" bestFit="1" customWidth="1"/>
    <col min="12043" max="12043" width="11.33203125" style="668" bestFit="1" customWidth="1"/>
    <col min="12044" max="12044" width="7" style="668" bestFit="1" customWidth="1"/>
    <col min="12045" max="12045" width="6.77734375" style="668" bestFit="1" customWidth="1"/>
    <col min="12046" max="12046" width="11.33203125" style="668" bestFit="1" customWidth="1"/>
    <col min="12047" max="12047" width="7" style="668" bestFit="1" customWidth="1"/>
    <col min="12048" max="12048" width="6.77734375" style="668" bestFit="1" customWidth="1"/>
    <col min="12049" max="12049" width="11.33203125" style="668" bestFit="1" customWidth="1"/>
    <col min="12050" max="12050" width="7" style="668" bestFit="1" customWidth="1"/>
    <col min="12051" max="12051" width="6.77734375" style="668" bestFit="1" customWidth="1"/>
    <col min="12052" max="12052" width="11.33203125" style="668" bestFit="1" customWidth="1"/>
    <col min="12053" max="12053" width="7" style="668" bestFit="1" customWidth="1"/>
    <col min="12054" max="12054" width="6.77734375" style="668" bestFit="1" customWidth="1"/>
    <col min="12055" max="12055" width="11.33203125" style="668" bestFit="1" customWidth="1"/>
    <col min="12056" max="12056" width="7" style="668" bestFit="1" customWidth="1"/>
    <col min="12057" max="12057" width="6.77734375" style="668" bestFit="1" customWidth="1"/>
    <col min="12058" max="12058" width="11.33203125" style="668" bestFit="1" customWidth="1"/>
    <col min="12059" max="12059" width="7" style="668" bestFit="1" customWidth="1"/>
    <col min="12060" max="12060" width="6.77734375" style="668" bestFit="1" customWidth="1"/>
    <col min="12061" max="12061" width="11.33203125" style="668" bestFit="1" customWidth="1"/>
    <col min="12062" max="12062" width="7" style="668" bestFit="1" customWidth="1"/>
    <col min="12063" max="12063" width="6.77734375" style="668" bestFit="1" customWidth="1"/>
    <col min="12064" max="12064" width="11.33203125" style="668" bestFit="1" customWidth="1"/>
    <col min="12065" max="12288" width="9.109375" style="668"/>
    <col min="12289" max="12289" width="19.6640625" style="668" bestFit="1" customWidth="1"/>
    <col min="12290" max="12290" width="5.109375" style="668" bestFit="1" customWidth="1"/>
    <col min="12291" max="12291" width="7" style="668" bestFit="1" customWidth="1"/>
    <col min="12292" max="12292" width="6.77734375" style="668" bestFit="1" customWidth="1"/>
    <col min="12293" max="12293" width="14" style="668" bestFit="1" customWidth="1"/>
    <col min="12294" max="12294" width="7" style="668" bestFit="1" customWidth="1"/>
    <col min="12295" max="12295" width="6.77734375" style="668" bestFit="1" customWidth="1"/>
    <col min="12296" max="12296" width="11.33203125" style="668" bestFit="1" customWidth="1"/>
    <col min="12297" max="12297" width="7" style="668" bestFit="1" customWidth="1"/>
    <col min="12298" max="12298" width="6.77734375" style="668" bestFit="1" customWidth="1"/>
    <col min="12299" max="12299" width="11.33203125" style="668" bestFit="1" customWidth="1"/>
    <col min="12300" max="12300" width="7" style="668" bestFit="1" customWidth="1"/>
    <col min="12301" max="12301" width="6.77734375" style="668" bestFit="1" customWidth="1"/>
    <col min="12302" max="12302" width="11.33203125" style="668" bestFit="1" customWidth="1"/>
    <col min="12303" max="12303" width="7" style="668" bestFit="1" customWidth="1"/>
    <col min="12304" max="12304" width="6.77734375" style="668" bestFit="1" customWidth="1"/>
    <col min="12305" max="12305" width="11.33203125" style="668" bestFit="1" customWidth="1"/>
    <col min="12306" max="12306" width="7" style="668" bestFit="1" customWidth="1"/>
    <col min="12307" max="12307" width="6.77734375" style="668" bestFit="1" customWidth="1"/>
    <col min="12308" max="12308" width="11.33203125" style="668" bestFit="1" customWidth="1"/>
    <col min="12309" max="12309" width="7" style="668" bestFit="1" customWidth="1"/>
    <col min="12310" max="12310" width="6.77734375" style="668" bestFit="1" customWidth="1"/>
    <col min="12311" max="12311" width="11.33203125" style="668" bestFit="1" customWidth="1"/>
    <col min="12312" max="12312" width="7" style="668" bestFit="1" customWidth="1"/>
    <col min="12313" max="12313" width="6.77734375" style="668" bestFit="1" customWidth="1"/>
    <col min="12314" max="12314" width="11.33203125" style="668" bestFit="1" customWidth="1"/>
    <col min="12315" max="12315" width="7" style="668" bestFit="1" customWidth="1"/>
    <col min="12316" max="12316" width="6.77734375" style="668" bestFit="1" customWidth="1"/>
    <col min="12317" max="12317" width="11.33203125" style="668" bestFit="1" customWidth="1"/>
    <col min="12318" max="12318" width="7" style="668" bestFit="1" customWidth="1"/>
    <col min="12319" max="12319" width="6.77734375" style="668" bestFit="1" customWidth="1"/>
    <col min="12320" max="12320" width="11.33203125" style="668" bestFit="1" customWidth="1"/>
    <col min="12321" max="12544" width="9.109375" style="668"/>
    <col min="12545" max="12545" width="19.6640625" style="668" bestFit="1" customWidth="1"/>
    <col min="12546" max="12546" width="5.109375" style="668" bestFit="1" customWidth="1"/>
    <col min="12547" max="12547" width="7" style="668" bestFit="1" customWidth="1"/>
    <col min="12548" max="12548" width="6.77734375" style="668" bestFit="1" customWidth="1"/>
    <col min="12549" max="12549" width="14" style="668" bestFit="1" customWidth="1"/>
    <col min="12550" max="12550" width="7" style="668" bestFit="1" customWidth="1"/>
    <col min="12551" max="12551" width="6.77734375" style="668" bestFit="1" customWidth="1"/>
    <col min="12552" max="12552" width="11.33203125" style="668" bestFit="1" customWidth="1"/>
    <col min="12553" max="12553" width="7" style="668" bestFit="1" customWidth="1"/>
    <col min="12554" max="12554" width="6.77734375" style="668" bestFit="1" customWidth="1"/>
    <col min="12555" max="12555" width="11.33203125" style="668" bestFit="1" customWidth="1"/>
    <col min="12556" max="12556" width="7" style="668" bestFit="1" customWidth="1"/>
    <col min="12557" max="12557" width="6.77734375" style="668" bestFit="1" customWidth="1"/>
    <col min="12558" max="12558" width="11.33203125" style="668" bestFit="1" customWidth="1"/>
    <col min="12559" max="12559" width="7" style="668" bestFit="1" customWidth="1"/>
    <col min="12560" max="12560" width="6.77734375" style="668" bestFit="1" customWidth="1"/>
    <col min="12561" max="12561" width="11.33203125" style="668" bestFit="1" customWidth="1"/>
    <col min="12562" max="12562" width="7" style="668" bestFit="1" customWidth="1"/>
    <col min="12563" max="12563" width="6.77734375" style="668" bestFit="1" customWidth="1"/>
    <col min="12564" max="12564" width="11.33203125" style="668" bestFit="1" customWidth="1"/>
    <col min="12565" max="12565" width="7" style="668" bestFit="1" customWidth="1"/>
    <col min="12566" max="12566" width="6.77734375" style="668" bestFit="1" customWidth="1"/>
    <col min="12567" max="12567" width="11.33203125" style="668" bestFit="1" customWidth="1"/>
    <col min="12568" max="12568" width="7" style="668" bestFit="1" customWidth="1"/>
    <col min="12569" max="12569" width="6.77734375" style="668" bestFit="1" customWidth="1"/>
    <col min="12570" max="12570" width="11.33203125" style="668" bestFit="1" customWidth="1"/>
    <col min="12571" max="12571" width="7" style="668" bestFit="1" customWidth="1"/>
    <col min="12572" max="12572" width="6.77734375" style="668" bestFit="1" customWidth="1"/>
    <col min="12573" max="12573" width="11.33203125" style="668" bestFit="1" customWidth="1"/>
    <col min="12574" max="12574" width="7" style="668" bestFit="1" customWidth="1"/>
    <col min="12575" max="12575" width="6.77734375" style="668" bestFit="1" customWidth="1"/>
    <col min="12576" max="12576" width="11.33203125" style="668" bestFit="1" customWidth="1"/>
    <col min="12577" max="12800" width="9.109375" style="668"/>
    <col min="12801" max="12801" width="19.6640625" style="668" bestFit="1" customWidth="1"/>
    <col min="12802" max="12802" width="5.109375" style="668" bestFit="1" customWidth="1"/>
    <col min="12803" max="12803" width="7" style="668" bestFit="1" customWidth="1"/>
    <col min="12804" max="12804" width="6.77734375" style="668" bestFit="1" customWidth="1"/>
    <col min="12805" max="12805" width="14" style="668" bestFit="1" customWidth="1"/>
    <col min="12806" max="12806" width="7" style="668" bestFit="1" customWidth="1"/>
    <col min="12807" max="12807" width="6.77734375" style="668" bestFit="1" customWidth="1"/>
    <col min="12808" max="12808" width="11.33203125" style="668" bestFit="1" customWidth="1"/>
    <col min="12809" max="12809" width="7" style="668" bestFit="1" customWidth="1"/>
    <col min="12810" max="12810" width="6.77734375" style="668" bestFit="1" customWidth="1"/>
    <col min="12811" max="12811" width="11.33203125" style="668" bestFit="1" customWidth="1"/>
    <col min="12812" max="12812" width="7" style="668" bestFit="1" customWidth="1"/>
    <col min="12813" max="12813" width="6.77734375" style="668" bestFit="1" customWidth="1"/>
    <col min="12814" max="12814" width="11.33203125" style="668" bestFit="1" customWidth="1"/>
    <col min="12815" max="12815" width="7" style="668" bestFit="1" customWidth="1"/>
    <col min="12816" max="12816" width="6.77734375" style="668" bestFit="1" customWidth="1"/>
    <col min="12817" max="12817" width="11.33203125" style="668" bestFit="1" customWidth="1"/>
    <col min="12818" max="12818" width="7" style="668" bestFit="1" customWidth="1"/>
    <col min="12819" max="12819" width="6.77734375" style="668" bestFit="1" customWidth="1"/>
    <col min="12820" max="12820" width="11.33203125" style="668" bestFit="1" customWidth="1"/>
    <col min="12821" max="12821" width="7" style="668" bestFit="1" customWidth="1"/>
    <col min="12822" max="12822" width="6.77734375" style="668" bestFit="1" customWidth="1"/>
    <col min="12823" max="12823" width="11.33203125" style="668" bestFit="1" customWidth="1"/>
    <col min="12824" max="12824" width="7" style="668" bestFit="1" customWidth="1"/>
    <col min="12825" max="12825" width="6.77734375" style="668" bestFit="1" customWidth="1"/>
    <col min="12826" max="12826" width="11.33203125" style="668" bestFit="1" customWidth="1"/>
    <col min="12827" max="12827" width="7" style="668" bestFit="1" customWidth="1"/>
    <col min="12828" max="12828" width="6.77734375" style="668" bestFit="1" customWidth="1"/>
    <col min="12829" max="12829" width="11.33203125" style="668" bestFit="1" customWidth="1"/>
    <col min="12830" max="12830" width="7" style="668" bestFit="1" customWidth="1"/>
    <col min="12831" max="12831" width="6.77734375" style="668" bestFit="1" customWidth="1"/>
    <col min="12832" max="12832" width="11.33203125" style="668" bestFit="1" customWidth="1"/>
    <col min="12833" max="13056" width="9.109375" style="668"/>
    <col min="13057" max="13057" width="19.6640625" style="668" bestFit="1" customWidth="1"/>
    <col min="13058" max="13058" width="5.109375" style="668" bestFit="1" customWidth="1"/>
    <col min="13059" max="13059" width="7" style="668" bestFit="1" customWidth="1"/>
    <col min="13060" max="13060" width="6.77734375" style="668" bestFit="1" customWidth="1"/>
    <col min="13061" max="13061" width="14" style="668" bestFit="1" customWidth="1"/>
    <col min="13062" max="13062" width="7" style="668" bestFit="1" customWidth="1"/>
    <col min="13063" max="13063" width="6.77734375" style="668" bestFit="1" customWidth="1"/>
    <col min="13064" max="13064" width="11.33203125" style="668" bestFit="1" customWidth="1"/>
    <col min="13065" max="13065" width="7" style="668" bestFit="1" customWidth="1"/>
    <col min="13066" max="13066" width="6.77734375" style="668" bestFit="1" customWidth="1"/>
    <col min="13067" max="13067" width="11.33203125" style="668" bestFit="1" customWidth="1"/>
    <col min="13068" max="13068" width="7" style="668" bestFit="1" customWidth="1"/>
    <col min="13069" max="13069" width="6.77734375" style="668" bestFit="1" customWidth="1"/>
    <col min="13070" max="13070" width="11.33203125" style="668" bestFit="1" customWidth="1"/>
    <col min="13071" max="13071" width="7" style="668" bestFit="1" customWidth="1"/>
    <col min="13072" max="13072" width="6.77734375" style="668" bestFit="1" customWidth="1"/>
    <col min="13073" max="13073" width="11.33203125" style="668" bestFit="1" customWidth="1"/>
    <col min="13074" max="13074" width="7" style="668" bestFit="1" customWidth="1"/>
    <col min="13075" max="13075" width="6.77734375" style="668" bestFit="1" customWidth="1"/>
    <col min="13076" max="13076" width="11.33203125" style="668" bestFit="1" customWidth="1"/>
    <col min="13077" max="13077" width="7" style="668" bestFit="1" customWidth="1"/>
    <col min="13078" max="13078" width="6.77734375" style="668" bestFit="1" customWidth="1"/>
    <col min="13079" max="13079" width="11.33203125" style="668" bestFit="1" customWidth="1"/>
    <col min="13080" max="13080" width="7" style="668" bestFit="1" customWidth="1"/>
    <col min="13081" max="13081" width="6.77734375" style="668" bestFit="1" customWidth="1"/>
    <col min="13082" max="13082" width="11.33203125" style="668" bestFit="1" customWidth="1"/>
    <col min="13083" max="13083" width="7" style="668" bestFit="1" customWidth="1"/>
    <col min="13084" max="13084" width="6.77734375" style="668" bestFit="1" customWidth="1"/>
    <col min="13085" max="13085" width="11.33203125" style="668" bestFit="1" customWidth="1"/>
    <col min="13086" max="13086" width="7" style="668" bestFit="1" customWidth="1"/>
    <col min="13087" max="13087" width="6.77734375" style="668" bestFit="1" customWidth="1"/>
    <col min="13088" max="13088" width="11.33203125" style="668" bestFit="1" customWidth="1"/>
    <col min="13089" max="13312" width="9.109375" style="668"/>
    <col min="13313" max="13313" width="19.6640625" style="668" bestFit="1" customWidth="1"/>
    <col min="13314" max="13314" width="5.109375" style="668" bestFit="1" customWidth="1"/>
    <col min="13315" max="13315" width="7" style="668" bestFit="1" customWidth="1"/>
    <col min="13316" max="13316" width="6.77734375" style="668" bestFit="1" customWidth="1"/>
    <col min="13317" max="13317" width="14" style="668" bestFit="1" customWidth="1"/>
    <col min="13318" max="13318" width="7" style="668" bestFit="1" customWidth="1"/>
    <col min="13319" max="13319" width="6.77734375" style="668" bestFit="1" customWidth="1"/>
    <col min="13320" max="13320" width="11.33203125" style="668" bestFit="1" customWidth="1"/>
    <col min="13321" max="13321" width="7" style="668" bestFit="1" customWidth="1"/>
    <col min="13322" max="13322" width="6.77734375" style="668" bestFit="1" customWidth="1"/>
    <col min="13323" max="13323" width="11.33203125" style="668" bestFit="1" customWidth="1"/>
    <col min="13324" max="13324" width="7" style="668" bestFit="1" customWidth="1"/>
    <col min="13325" max="13325" width="6.77734375" style="668" bestFit="1" customWidth="1"/>
    <col min="13326" max="13326" width="11.33203125" style="668" bestFit="1" customWidth="1"/>
    <col min="13327" max="13327" width="7" style="668" bestFit="1" customWidth="1"/>
    <col min="13328" max="13328" width="6.77734375" style="668" bestFit="1" customWidth="1"/>
    <col min="13329" max="13329" width="11.33203125" style="668" bestFit="1" customWidth="1"/>
    <col min="13330" max="13330" width="7" style="668" bestFit="1" customWidth="1"/>
    <col min="13331" max="13331" width="6.77734375" style="668" bestFit="1" customWidth="1"/>
    <col min="13332" max="13332" width="11.33203125" style="668" bestFit="1" customWidth="1"/>
    <col min="13333" max="13333" width="7" style="668" bestFit="1" customWidth="1"/>
    <col min="13334" max="13334" width="6.77734375" style="668" bestFit="1" customWidth="1"/>
    <col min="13335" max="13335" width="11.33203125" style="668" bestFit="1" customWidth="1"/>
    <col min="13336" max="13336" width="7" style="668" bestFit="1" customWidth="1"/>
    <col min="13337" max="13337" width="6.77734375" style="668" bestFit="1" customWidth="1"/>
    <col min="13338" max="13338" width="11.33203125" style="668" bestFit="1" customWidth="1"/>
    <col min="13339" max="13339" width="7" style="668" bestFit="1" customWidth="1"/>
    <col min="13340" max="13340" width="6.77734375" style="668" bestFit="1" customWidth="1"/>
    <col min="13341" max="13341" width="11.33203125" style="668" bestFit="1" customWidth="1"/>
    <col min="13342" max="13342" width="7" style="668" bestFit="1" customWidth="1"/>
    <col min="13343" max="13343" width="6.77734375" style="668" bestFit="1" customWidth="1"/>
    <col min="13344" max="13344" width="11.33203125" style="668" bestFit="1" customWidth="1"/>
    <col min="13345" max="13568" width="9.109375" style="668"/>
    <col min="13569" max="13569" width="19.6640625" style="668" bestFit="1" customWidth="1"/>
    <col min="13570" max="13570" width="5.109375" style="668" bestFit="1" customWidth="1"/>
    <col min="13571" max="13571" width="7" style="668" bestFit="1" customWidth="1"/>
    <col min="13572" max="13572" width="6.77734375" style="668" bestFit="1" customWidth="1"/>
    <col min="13573" max="13573" width="14" style="668" bestFit="1" customWidth="1"/>
    <col min="13574" max="13574" width="7" style="668" bestFit="1" customWidth="1"/>
    <col min="13575" max="13575" width="6.77734375" style="668" bestFit="1" customWidth="1"/>
    <col min="13576" max="13576" width="11.33203125" style="668" bestFit="1" customWidth="1"/>
    <col min="13577" max="13577" width="7" style="668" bestFit="1" customWidth="1"/>
    <col min="13578" max="13578" width="6.77734375" style="668" bestFit="1" customWidth="1"/>
    <col min="13579" max="13579" width="11.33203125" style="668" bestFit="1" customWidth="1"/>
    <col min="13580" max="13580" width="7" style="668" bestFit="1" customWidth="1"/>
    <col min="13581" max="13581" width="6.77734375" style="668" bestFit="1" customWidth="1"/>
    <col min="13582" max="13582" width="11.33203125" style="668" bestFit="1" customWidth="1"/>
    <col min="13583" max="13583" width="7" style="668" bestFit="1" customWidth="1"/>
    <col min="13584" max="13584" width="6.77734375" style="668" bestFit="1" customWidth="1"/>
    <col min="13585" max="13585" width="11.33203125" style="668" bestFit="1" customWidth="1"/>
    <col min="13586" max="13586" width="7" style="668" bestFit="1" customWidth="1"/>
    <col min="13587" max="13587" width="6.77734375" style="668" bestFit="1" customWidth="1"/>
    <col min="13588" max="13588" width="11.33203125" style="668" bestFit="1" customWidth="1"/>
    <col min="13589" max="13589" width="7" style="668" bestFit="1" customWidth="1"/>
    <col min="13590" max="13590" width="6.77734375" style="668" bestFit="1" customWidth="1"/>
    <col min="13591" max="13591" width="11.33203125" style="668" bestFit="1" customWidth="1"/>
    <col min="13592" max="13592" width="7" style="668" bestFit="1" customWidth="1"/>
    <col min="13593" max="13593" width="6.77734375" style="668" bestFit="1" customWidth="1"/>
    <col min="13594" max="13594" width="11.33203125" style="668" bestFit="1" customWidth="1"/>
    <col min="13595" max="13595" width="7" style="668" bestFit="1" customWidth="1"/>
    <col min="13596" max="13596" width="6.77734375" style="668" bestFit="1" customWidth="1"/>
    <col min="13597" max="13597" width="11.33203125" style="668" bestFit="1" customWidth="1"/>
    <col min="13598" max="13598" width="7" style="668" bestFit="1" customWidth="1"/>
    <col min="13599" max="13599" width="6.77734375" style="668" bestFit="1" customWidth="1"/>
    <col min="13600" max="13600" width="11.33203125" style="668" bestFit="1" customWidth="1"/>
    <col min="13601" max="13824" width="9.109375" style="668"/>
    <col min="13825" max="13825" width="19.6640625" style="668" bestFit="1" customWidth="1"/>
    <col min="13826" max="13826" width="5.109375" style="668" bestFit="1" customWidth="1"/>
    <col min="13827" max="13827" width="7" style="668" bestFit="1" customWidth="1"/>
    <col min="13828" max="13828" width="6.77734375" style="668" bestFit="1" customWidth="1"/>
    <col min="13829" max="13829" width="14" style="668" bestFit="1" customWidth="1"/>
    <col min="13830" max="13830" width="7" style="668" bestFit="1" customWidth="1"/>
    <col min="13831" max="13831" width="6.77734375" style="668" bestFit="1" customWidth="1"/>
    <col min="13832" max="13832" width="11.33203125" style="668" bestFit="1" customWidth="1"/>
    <col min="13833" max="13833" width="7" style="668" bestFit="1" customWidth="1"/>
    <col min="13834" max="13834" width="6.77734375" style="668" bestFit="1" customWidth="1"/>
    <col min="13835" max="13835" width="11.33203125" style="668" bestFit="1" customWidth="1"/>
    <col min="13836" max="13836" width="7" style="668" bestFit="1" customWidth="1"/>
    <col min="13837" max="13837" width="6.77734375" style="668" bestFit="1" customWidth="1"/>
    <col min="13838" max="13838" width="11.33203125" style="668" bestFit="1" customWidth="1"/>
    <col min="13839" max="13839" width="7" style="668" bestFit="1" customWidth="1"/>
    <col min="13840" max="13840" width="6.77734375" style="668" bestFit="1" customWidth="1"/>
    <col min="13841" max="13841" width="11.33203125" style="668" bestFit="1" customWidth="1"/>
    <col min="13842" max="13842" width="7" style="668" bestFit="1" customWidth="1"/>
    <col min="13843" max="13843" width="6.77734375" style="668" bestFit="1" customWidth="1"/>
    <col min="13844" max="13844" width="11.33203125" style="668" bestFit="1" customWidth="1"/>
    <col min="13845" max="13845" width="7" style="668" bestFit="1" customWidth="1"/>
    <col min="13846" max="13846" width="6.77734375" style="668" bestFit="1" customWidth="1"/>
    <col min="13847" max="13847" width="11.33203125" style="668" bestFit="1" customWidth="1"/>
    <col min="13848" max="13848" width="7" style="668" bestFit="1" customWidth="1"/>
    <col min="13849" max="13849" width="6.77734375" style="668" bestFit="1" customWidth="1"/>
    <col min="13850" max="13850" width="11.33203125" style="668" bestFit="1" customWidth="1"/>
    <col min="13851" max="13851" width="7" style="668" bestFit="1" customWidth="1"/>
    <col min="13852" max="13852" width="6.77734375" style="668" bestFit="1" customWidth="1"/>
    <col min="13853" max="13853" width="11.33203125" style="668" bestFit="1" customWidth="1"/>
    <col min="13854" max="13854" width="7" style="668" bestFit="1" customWidth="1"/>
    <col min="13855" max="13855" width="6.77734375" style="668" bestFit="1" customWidth="1"/>
    <col min="13856" max="13856" width="11.33203125" style="668" bestFit="1" customWidth="1"/>
    <col min="13857" max="14080" width="9.109375" style="668"/>
    <col min="14081" max="14081" width="19.6640625" style="668" bestFit="1" customWidth="1"/>
    <col min="14082" max="14082" width="5.109375" style="668" bestFit="1" customWidth="1"/>
    <col min="14083" max="14083" width="7" style="668" bestFit="1" customWidth="1"/>
    <col min="14084" max="14084" width="6.77734375" style="668" bestFit="1" customWidth="1"/>
    <col min="14085" max="14085" width="14" style="668" bestFit="1" customWidth="1"/>
    <col min="14086" max="14086" width="7" style="668" bestFit="1" customWidth="1"/>
    <col min="14087" max="14087" width="6.77734375" style="668" bestFit="1" customWidth="1"/>
    <col min="14088" max="14088" width="11.33203125" style="668" bestFit="1" customWidth="1"/>
    <col min="14089" max="14089" width="7" style="668" bestFit="1" customWidth="1"/>
    <col min="14090" max="14090" width="6.77734375" style="668" bestFit="1" customWidth="1"/>
    <col min="14091" max="14091" width="11.33203125" style="668" bestFit="1" customWidth="1"/>
    <col min="14092" max="14092" width="7" style="668" bestFit="1" customWidth="1"/>
    <col min="14093" max="14093" width="6.77734375" style="668" bestFit="1" customWidth="1"/>
    <col min="14094" max="14094" width="11.33203125" style="668" bestFit="1" customWidth="1"/>
    <col min="14095" max="14095" width="7" style="668" bestFit="1" customWidth="1"/>
    <col min="14096" max="14096" width="6.77734375" style="668" bestFit="1" customWidth="1"/>
    <col min="14097" max="14097" width="11.33203125" style="668" bestFit="1" customWidth="1"/>
    <col min="14098" max="14098" width="7" style="668" bestFit="1" customWidth="1"/>
    <col min="14099" max="14099" width="6.77734375" style="668" bestFit="1" customWidth="1"/>
    <col min="14100" max="14100" width="11.33203125" style="668" bestFit="1" customWidth="1"/>
    <col min="14101" max="14101" width="7" style="668" bestFit="1" customWidth="1"/>
    <col min="14102" max="14102" width="6.77734375" style="668" bestFit="1" customWidth="1"/>
    <col min="14103" max="14103" width="11.33203125" style="668" bestFit="1" customWidth="1"/>
    <col min="14104" max="14104" width="7" style="668" bestFit="1" customWidth="1"/>
    <col min="14105" max="14105" width="6.77734375" style="668" bestFit="1" customWidth="1"/>
    <col min="14106" max="14106" width="11.33203125" style="668" bestFit="1" customWidth="1"/>
    <col min="14107" max="14107" width="7" style="668" bestFit="1" customWidth="1"/>
    <col min="14108" max="14108" width="6.77734375" style="668" bestFit="1" customWidth="1"/>
    <col min="14109" max="14109" width="11.33203125" style="668" bestFit="1" customWidth="1"/>
    <col min="14110" max="14110" width="7" style="668" bestFit="1" customWidth="1"/>
    <col min="14111" max="14111" width="6.77734375" style="668" bestFit="1" customWidth="1"/>
    <col min="14112" max="14112" width="11.33203125" style="668" bestFit="1" customWidth="1"/>
    <col min="14113" max="14336" width="9.109375" style="668"/>
    <col min="14337" max="14337" width="19.6640625" style="668" bestFit="1" customWidth="1"/>
    <col min="14338" max="14338" width="5.109375" style="668" bestFit="1" customWidth="1"/>
    <col min="14339" max="14339" width="7" style="668" bestFit="1" customWidth="1"/>
    <col min="14340" max="14340" width="6.77734375" style="668" bestFit="1" customWidth="1"/>
    <col min="14341" max="14341" width="14" style="668" bestFit="1" customWidth="1"/>
    <col min="14342" max="14342" width="7" style="668" bestFit="1" customWidth="1"/>
    <col min="14343" max="14343" width="6.77734375" style="668" bestFit="1" customWidth="1"/>
    <col min="14344" max="14344" width="11.33203125" style="668" bestFit="1" customWidth="1"/>
    <col min="14345" max="14345" width="7" style="668" bestFit="1" customWidth="1"/>
    <col min="14346" max="14346" width="6.77734375" style="668" bestFit="1" customWidth="1"/>
    <col min="14347" max="14347" width="11.33203125" style="668" bestFit="1" customWidth="1"/>
    <col min="14348" max="14348" width="7" style="668" bestFit="1" customWidth="1"/>
    <col min="14349" max="14349" width="6.77734375" style="668" bestFit="1" customWidth="1"/>
    <col min="14350" max="14350" width="11.33203125" style="668" bestFit="1" customWidth="1"/>
    <col min="14351" max="14351" width="7" style="668" bestFit="1" customWidth="1"/>
    <col min="14352" max="14352" width="6.77734375" style="668" bestFit="1" customWidth="1"/>
    <col min="14353" max="14353" width="11.33203125" style="668" bestFit="1" customWidth="1"/>
    <col min="14354" max="14354" width="7" style="668" bestFit="1" customWidth="1"/>
    <col min="14355" max="14355" width="6.77734375" style="668" bestFit="1" customWidth="1"/>
    <col min="14356" max="14356" width="11.33203125" style="668" bestFit="1" customWidth="1"/>
    <col min="14357" max="14357" width="7" style="668" bestFit="1" customWidth="1"/>
    <col min="14358" max="14358" width="6.77734375" style="668" bestFit="1" customWidth="1"/>
    <col min="14359" max="14359" width="11.33203125" style="668" bestFit="1" customWidth="1"/>
    <col min="14360" max="14360" width="7" style="668" bestFit="1" customWidth="1"/>
    <col min="14361" max="14361" width="6.77734375" style="668" bestFit="1" customWidth="1"/>
    <col min="14362" max="14362" width="11.33203125" style="668" bestFit="1" customWidth="1"/>
    <col min="14363" max="14363" width="7" style="668" bestFit="1" customWidth="1"/>
    <col min="14364" max="14364" width="6.77734375" style="668" bestFit="1" customWidth="1"/>
    <col min="14365" max="14365" width="11.33203125" style="668" bestFit="1" customWidth="1"/>
    <col min="14366" max="14366" width="7" style="668" bestFit="1" customWidth="1"/>
    <col min="14367" max="14367" width="6.77734375" style="668" bestFit="1" customWidth="1"/>
    <col min="14368" max="14368" width="11.33203125" style="668" bestFit="1" customWidth="1"/>
    <col min="14369" max="14592" width="9.109375" style="668"/>
    <col min="14593" max="14593" width="19.6640625" style="668" bestFit="1" customWidth="1"/>
    <col min="14594" max="14594" width="5.109375" style="668" bestFit="1" customWidth="1"/>
    <col min="14595" max="14595" width="7" style="668" bestFit="1" customWidth="1"/>
    <col min="14596" max="14596" width="6.77734375" style="668" bestFit="1" customWidth="1"/>
    <col min="14597" max="14597" width="14" style="668" bestFit="1" customWidth="1"/>
    <col min="14598" max="14598" width="7" style="668" bestFit="1" customWidth="1"/>
    <col min="14599" max="14599" width="6.77734375" style="668" bestFit="1" customWidth="1"/>
    <col min="14600" max="14600" width="11.33203125" style="668" bestFit="1" customWidth="1"/>
    <col min="14601" max="14601" width="7" style="668" bestFit="1" customWidth="1"/>
    <col min="14602" max="14602" width="6.77734375" style="668" bestFit="1" customWidth="1"/>
    <col min="14603" max="14603" width="11.33203125" style="668" bestFit="1" customWidth="1"/>
    <col min="14604" max="14604" width="7" style="668" bestFit="1" customWidth="1"/>
    <col min="14605" max="14605" width="6.77734375" style="668" bestFit="1" customWidth="1"/>
    <col min="14606" max="14606" width="11.33203125" style="668" bestFit="1" customWidth="1"/>
    <col min="14607" max="14607" width="7" style="668" bestFit="1" customWidth="1"/>
    <col min="14608" max="14608" width="6.77734375" style="668" bestFit="1" customWidth="1"/>
    <col min="14609" max="14609" width="11.33203125" style="668" bestFit="1" customWidth="1"/>
    <col min="14610" max="14610" width="7" style="668" bestFit="1" customWidth="1"/>
    <col min="14611" max="14611" width="6.77734375" style="668" bestFit="1" customWidth="1"/>
    <col min="14612" max="14612" width="11.33203125" style="668" bestFit="1" customWidth="1"/>
    <col min="14613" max="14613" width="7" style="668" bestFit="1" customWidth="1"/>
    <col min="14614" max="14614" width="6.77734375" style="668" bestFit="1" customWidth="1"/>
    <col min="14615" max="14615" width="11.33203125" style="668" bestFit="1" customWidth="1"/>
    <col min="14616" max="14616" width="7" style="668" bestFit="1" customWidth="1"/>
    <col min="14617" max="14617" width="6.77734375" style="668" bestFit="1" customWidth="1"/>
    <col min="14618" max="14618" width="11.33203125" style="668" bestFit="1" customWidth="1"/>
    <col min="14619" max="14619" width="7" style="668" bestFit="1" customWidth="1"/>
    <col min="14620" max="14620" width="6.77734375" style="668" bestFit="1" customWidth="1"/>
    <col min="14621" max="14621" width="11.33203125" style="668" bestFit="1" customWidth="1"/>
    <col min="14622" max="14622" width="7" style="668" bestFit="1" customWidth="1"/>
    <col min="14623" max="14623" width="6.77734375" style="668" bestFit="1" customWidth="1"/>
    <col min="14624" max="14624" width="11.33203125" style="668" bestFit="1" customWidth="1"/>
    <col min="14625" max="14848" width="9.109375" style="668"/>
    <col min="14849" max="14849" width="19.6640625" style="668" bestFit="1" customWidth="1"/>
    <col min="14850" max="14850" width="5.109375" style="668" bestFit="1" customWidth="1"/>
    <col min="14851" max="14851" width="7" style="668" bestFit="1" customWidth="1"/>
    <col min="14852" max="14852" width="6.77734375" style="668" bestFit="1" customWidth="1"/>
    <col min="14853" max="14853" width="14" style="668" bestFit="1" customWidth="1"/>
    <col min="14854" max="14854" width="7" style="668" bestFit="1" customWidth="1"/>
    <col min="14855" max="14855" width="6.77734375" style="668" bestFit="1" customWidth="1"/>
    <col min="14856" max="14856" width="11.33203125" style="668" bestFit="1" customWidth="1"/>
    <col min="14857" max="14857" width="7" style="668" bestFit="1" customWidth="1"/>
    <col min="14858" max="14858" width="6.77734375" style="668" bestFit="1" customWidth="1"/>
    <col min="14859" max="14859" width="11.33203125" style="668" bestFit="1" customWidth="1"/>
    <col min="14860" max="14860" width="7" style="668" bestFit="1" customWidth="1"/>
    <col min="14861" max="14861" width="6.77734375" style="668" bestFit="1" customWidth="1"/>
    <col min="14862" max="14862" width="11.33203125" style="668" bestFit="1" customWidth="1"/>
    <col min="14863" max="14863" width="7" style="668" bestFit="1" customWidth="1"/>
    <col min="14864" max="14864" width="6.77734375" style="668" bestFit="1" customWidth="1"/>
    <col min="14865" max="14865" width="11.33203125" style="668" bestFit="1" customWidth="1"/>
    <col min="14866" max="14866" width="7" style="668" bestFit="1" customWidth="1"/>
    <col min="14867" max="14867" width="6.77734375" style="668" bestFit="1" customWidth="1"/>
    <col min="14868" max="14868" width="11.33203125" style="668" bestFit="1" customWidth="1"/>
    <col min="14869" max="14869" width="7" style="668" bestFit="1" customWidth="1"/>
    <col min="14870" max="14870" width="6.77734375" style="668" bestFit="1" customWidth="1"/>
    <col min="14871" max="14871" width="11.33203125" style="668" bestFit="1" customWidth="1"/>
    <col min="14872" max="14872" width="7" style="668" bestFit="1" customWidth="1"/>
    <col min="14873" max="14873" width="6.77734375" style="668" bestFit="1" customWidth="1"/>
    <col min="14874" max="14874" width="11.33203125" style="668" bestFit="1" customWidth="1"/>
    <col min="14875" max="14875" width="7" style="668" bestFit="1" customWidth="1"/>
    <col min="14876" max="14876" width="6.77734375" style="668" bestFit="1" customWidth="1"/>
    <col min="14877" max="14877" width="11.33203125" style="668" bestFit="1" customWidth="1"/>
    <col min="14878" max="14878" width="7" style="668" bestFit="1" customWidth="1"/>
    <col min="14879" max="14879" width="6.77734375" style="668" bestFit="1" customWidth="1"/>
    <col min="14880" max="14880" width="11.33203125" style="668" bestFit="1" customWidth="1"/>
    <col min="14881" max="15104" width="9.109375" style="668"/>
    <col min="15105" max="15105" width="19.6640625" style="668" bestFit="1" customWidth="1"/>
    <col min="15106" max="15106" width="5.109375" style="668" bestFit="1" customWidth="1"/>
    <col min="15107" max="15107" width="7" style="668" bestFit="1" customWidth="1"/>
    <col min="15108" max="15108" width="6.77734375" style="668" bestFit="1" customWidth="1"/>
    <col min="15109" max="15109" width="14" style="668" bestFit="1" customWidth="1"/>
    <col min="15110" max="15110" width="7" style="668" bestFit="1" customWidth="1"/>
    <col min="15111" max="15111" width="6.77734375" style="668" bestFit="1" customWidth="1"/>
    <col min="15112" max="15112" width="11.33203125" style="668" bestFit="1" customWidth="1"/>
    <col min="15113" max="15113" width="7" style="668" bestFit="1" customWidth="1"/>
    <col min="15114" max="15114" width="6.77734375" style="668" bestFit="1" customWidth="1"/>
    <col min="15115" max="15115" width="11.33203125" style="668" bestFit="1" customWidth="1"/>
    <col min="15116" max="15116" width="7" style="668" bestFit="1" customWidth="1"/>
    <col min="15117" max="15117" width="6.77734375" style="668" bestFit="1" customWidth="1"/>
    <col min="15118" max="15118" width="11.33203125" style="668" bestFit="1" customWidth="1"/>
    <col min="15119" max="15119" width="7" style="668" bestFit="1" customWidth="1"/>
    <col min="15120" max="15120" width="6.77734375" style="668" bestFit="1" customWidth="1"/>
    <col min="15121" max="15121" width="11.33203125" style="668" bestFit="1" customWidth="1"/>
    <col min="15122" max="15122" width="7" style="668" bestFit="1" customWidth="1"/>
    <col min="15123" max="15123" width="6.77734375" style="668" bestFit="1" customWidth="1"/>
    <col min="15124" max="15124" width="11.33203125" style="668" bestFit="1" customWidth="1"/>
    <col min="15125" max="15125" width="7" style="668" bestFit="1" customWidth="1"/>
    <col min="15126" max="15126" width="6.77734375" style="668" bestFit="1" customWidth="1"/>
    <col min="15127" max="15127" width="11.33203125" style="668" bestFit="1" customWidth="1"/>
    <col min="15128" max="15128" width="7" style="668" bestFit="1" customWidth="1"/>
    <col min="15129" max="15129" width="6.77734375" style="668" bestFit="1" customWidth="1"/>
    <col min="15130" max="15130" width="11.33203125" style="668" bestFit="1" customWidth="1"/>
    <col min="15131" max="15131" width="7" style="668" bestFit="1" customWidth="1"/>
    <col min="15132" max="15132" width="6.77734375" style="668" bestFit="1" customWidth="1"/>
    <col min="15133" max="15133" width="11.33203125" style="668" bestFit="1" customWidth="1"/>
    <col min="15134" max="15134" width="7" style="668" bestFit="1" customWidth="1"/>
    <col min="15135" max="15135" width="6.77734375" style="668" bestFit="1" customWidth="1"/>
    <col min="15136" max="15136" width="11.33203125" style="668" bestFit="1" customWidth="1"/>
    <col min="15137" max="15360" width="9.109375" style="668"/>
    <col min="15361" max="15361" width="19.6640625" style="668" bestFit="1" customWidth="1"/>
    <col min="15362" max="15362" width="5.109375" style="668" bestFit="1" customWidth="1"/>
    <col min="15363" max="15363" width="7" style="668" bestFit="1" customWidth="1"/>
    <col min="15364" max="15364" width="6.77734375" style="668" bestFit="1" customWidth="1"/>
    <col min="15365" max="15365" width="14" style="668" bestFit="1" customWidth="1"/>
    <col min="15366" max="15366" width="7" style="668" bestFit="1" customWidth="1"/>
    <col min="15367" max="15367" width="6.77734375" style="668" bestFit="1" customWidth="1"/>
    <col min="15368" max="15368" width="11.33203125" style="668" bestFit="1" customWidth="1"/>
    <col min="15369" max="15369" width="7" style="668" bestFit="1" customWidth="1"/>
    <col min="15370" max="15370" width="6.77734375" style="668" bestFit="1" customWidth="1"/>
    <col min="15371" max="15371" width="11.33203125" style="668" bestFit="1" customWidth="1"/>
    <col min="15372" max="15372" width="7" style="668" bestFit="1" customWidth="1"/>
    <col min="15373" max="15373" width="6.77734375" style="668" bestFit="1" customWidth="1"/>
    <col min="15374" max="15374" width="11.33203125" style="668" bestFit="1" customWidth="1"/>
    <col min="15375" max="15375" width="7" style="668" bestFit="1" customWidth="1"/>
    <col min="15376" max="15376" width="6.77734375" style="668" bestFit="1" customWidth="1"/>
    <col min="15377" max="15377" width="11.33203125" style="668" bestFit="1" customWidth="1"/>
    <col min="15378" max="15378" width="7" style="668" bestFit="1" customWidth="1"/>
    <col min="15379" max="15379" width="6.77734375" style="668" bestFit="1" customWidth="1"/>
    <col min="15380" max="15380" width="11.33203125" style="668" bestFit="1" customWidth="1"/>
    <col min="15381" max="15381" width="7" style="668" bestFit="1" customWidth="1"/>
    <col min="15382" max="15382" width="6.77734375" style="668" bestFit="1" customWidth="1"/>
    <col min="15383" max="15383" width="11.33203125" style="668" bestFit="1" customWidth="1"/>
    <col min="15384" max="15384" width="7" style="668" bestFit="1" customWidth="1"/>
    <col min="15385" max="15385" width="6.77734375" style="668" bestFit="1" customWidth="1"/>
    <col min="15386" max="15386" width="11.33203125" style="668" bestFit="1" customWidth="1"/>
    <col min="15387" max="15387" width="7" style="668" bestFit="1" customWidth="1"/>
    <col min="15388" max="15388" width="6.77734375" style="668" bestFit="1" customWidth="1"/>
    <col min="15389" max="15389" width="11.33203125" style="668" bestFit="1" customWidth="1"/>
    <col min="15390" max="15390" width="7" style="668" bestFit="1" customWidth="1"/>
    <col min="15391" max="15391" width="6.77734375" style="668" bestFit="1" customWidth="1"/>
    <col min="15392" max="15392" width="11.33203125" style="668" bestFit="1" customWidth="1"/>
    <col min="15393" max="15616" width="9.109375" style="668"/>
    <col min="15617" max="15617" width="19.6640625" style="668" bestFit="1" customWidth="1"/>
    <col min="15618" max="15618" width="5.109375" style="668" bestFit="1" customWidth="1"/>
    <col min="15619" max="15619" width="7" style="668" bestFit="1" customWidth="1"/>
    <col min="15620" max="15620" width="6.77734375" style="668" bestFit="1" customWidth="1"/>
    <col min="15621" max="15621" width="14" style="668" bestFit="1" customWidth="1"/>
    <col min="15622" max="15622" width="7" style="668" bestFit="1" customWidth="1"/>
    <col min="15623" max="15623" width="6.77734375" style="668" bestFit="1" customWidth="1"/>
    <col min="15624" max="15624" width="11.33203125" style="668" bestFit="1" customWidth="1"/>
    <col min="15625" max="15625" width="7" style="668" bestFit="1" customWidth="1"/>
    <col min="15626" max="15626" width="6.77734375" style="668" bestFit="1" customWidth="1"/>
    <col min="15627" max="15627" width="11.33203125" style="668" bestFit="1" customWidth="1"/>
    <col min="15628" max="15628" width="7" style="668" bestFit="1" customWidth="1"/>
    <col min="15629" max="15629" width="6.77734375" style="668" bestFit="1" customWidth="1"/>
    <col min="15630" max="15630" width="11.33203125" style="668" bestFit="1" customWidth="1"/>
    <col min="15631" max="15631" width="7" style="668" bestFit="1" customWidth="1"/>
    <col min="15632" max="15632" width="6.77734375" style="668" bestFit="1" customWidth="1"/>
    <col min="15633" max="15633" width="11.33203125" style="668" bestFit="1" customWidth="1"/>
    <col min="15634" max="15634" width="7" style="668" bestFit="1" customWidth="1"/>
    <col min="15635" max="15635" width="6.77734375" style="668" bestFit="1" customWidth="1"/>
    <col min="15636" max="15636" width="11.33203125" style="668" bestFit="1" customWidth="1"/>
    <col min="15637" max="15637" width="7" style="668" bestFit="1" customWidth="1"/>
    <col min="15638" max="15638" width="6.77734375" style="668" bestFit="1" customWidth="1"/>
    <col min="15639" max="15639" width="11.33203125" style="668" bestFit="1" customWidth="1"/>
    <col min="15640" max="15640" width="7" style="668" bestFit="1" customWidth="1"/>
    <col min="15641" max="15641" width="6.77734375" style="668" bestFit="1" customWidth="1"/>
    <col min="15642" max="15642" width="11.33203125" style="668" bestFit="1" customWidth="1"/>
    <col min="15643" max="15643" width="7" style="668" bestFit="1" customWidth="1"/>
    <col min="15644" max="15644" width="6.77734375" style="668" bestFit="1" customWidth="1"/>
    <col min="15645" max="15645" width="11.33203125" style="668" bestFit="1" customWidth="1"/>
    <col min="15646" max="15646" width="7" style="668" bestFit="1" customWidth="1"/>
    <col min="15647" max="15647" width="6.77734375" style="668" bestFit="1" customWidth="1"/>
    <col min="15648" max="15648" width="11.33203125" style="668" bestFit="1" customWidth="1"/>
    <col min="15649" max="15872" width="9.109375" style="668"/>
    <col min="15873" max="15873" width="19.6640625" style="668" bestFit="1" customWidth="1"/>
    <col min="15874" max="15874" width="5.109375" style="668" bestFit="1" customWidth="1"/>
    <col min="15875" max="15875" width="7" style="668" bestFit="1" customWidth="1"/>
    <col min="15876" max="15876" width="6.77734375" style="668" bestFit="1" customWidth="1"/>
    <col min="15877" max="15877" width="14" style="668" bestFit="1" customWidth="1"/>
    <col min="15878" max="15878" width="7" style="668" bestFit="1" customWidth="1"/>
    <col min="15879" max="15879" width="6.77734375" style="668" bestFit="1" customWidth="1"/>
    <col min="15880" max="15880" width="11.33203125" style="668" bestFit="1" customWidth="1"/>
    <col min="15881" max="15881" width="7" style="668" bestFit="1" customWidth="1"/>
    <col min="15882" max="15882" width="6.77734375" style="668" bestFit="1" customWidth="1"/>
    <col min="15883" max="15883" width="11.33203125" style="668" bestFit="1" customWidth="1"/>
    <col min="15884" max="15884" width="7" style="668" bestFit="1" customWidth="1"/>
    <col min="15885" max="15885" width="6.77734375" style="668" bestFit="1" customWidth="1"/>
    <col min="15886" max="15886" width="11.33203125" style="668" bestFit="1" customWidth="1"/>
    <col min="15887" max="15887" width="7" style="668" bestFit="1" customWidth="1"/>
    <col min="15888" max="15888" width="6.77734375" style="668" bestFit="1" customWidth="1"/>
    <col min="15889" max="15889" width="11.33203125" style="668" bestFit="1" customWidth="1"/>
    <col min="15890" max="15890" width="7" style="668" bestFit="1" customWidth="1"/>
    <col min="15891" max="15891" width="6.77734375" style="668" bestFit="1" customWidth="1"/>
    <col min="15892" max="15892" width="11.33203125" style="668" bestFit="1" customWidth="1"/>
    <col min="15893" max="15893" width="7" style="668" bestFit="1" customWidth="1"/>
    <col min="15894" max="15894" width="6.77734375" style="668" bestFit="1" customWidth="1"/>
    <col min="15895" max="15895" width="11.33203125" style="668" bestFit="1" customWidth="1"/>
    <col min="15896" max="15896" width="7" style="668" bestFit="1" customWidth="1"/>
    <col min="15897" max="15897" width="6.77734375" style="668" bestFit="1" customWidth="1"/>
    <col min="15898" max="15898" width="11.33203125" style="668" bestFit="1" customWidth="1"/>
    <col min="15899" max="15899" width="7" style="668" bestFit="1" customWidth="1"/>
    <col min="15900" max="15900" width="6.77734375" style="668" bestFit="1" customWidth="1"/>
    <col min="15901" max="15901" width="11.33203125" style="668" bestFit="1" customWidth="1"/>
    <col min="15902" max="15902" width="7" style="668" bestFit="1" customWidth="1"/>
    <col min="15903" max="15903" width="6.77734375" style="668" bestFit="1" customWidth="1"/>
    <col min="15904" max="15904" width="11.33203125" style="668" bestFit="1" customWidth="1"/>
    <col min="15905" max="16128" width="9.109375" style="668"/>
    <col min="16129" max="16129" width="19.6640625" style="668" bestFit="1" customWidth="1"/>
    <col min="16130" max="16130" width="5.109375" style="668" bestFit="1" customWidth="1"/>
    <col min="16131" max="16131" width="7" style="668" bestFit="1" customWidth="1"/>
    <col min="16132" max="16132" width="6.77734375" style="668" bestFit="1" customWidth="1"/>
    <col min="16133" max="16133" width="14" style="668" bestFit="1" customWidth="1"/>
    <col min="16134" max="16134" width="7" style="668" bestFit="1" customWidth="1"/>
    <col min="16135" max="16135" width="6.77734375" style="668" bestFit="1" customWidth="1"/>
    <col min="16136" max="16136" width="11.33203125" style="668" bestFit="1" customWidth="1"/>
    <col min="16137" max="16137" width="7" style="668" bestFit="1" customWidth="1"/>
    <col min="16138" max="16138" width="6.77734375" style="668" bestFit="1" customWidth="1"/>
    <col min="16139" max="16139" width="11.33203125" style="668" bestFit="1" customWidth="1"/>
    <col min="16140" max="16140" width="7" style="668" bestFit="1" customWidth="1"/>
    <col min="16141" max="16141" width="6.77734375" style="668" bestFit="1" customWidth="1"/>
    <col min="16142" max="16142" width="11.33203125" style="668" bestFit="1" customWidth="1"/>
    <col min="16143" max="16143" width="7" style="668" bestFit="1" customWidth="1"/>
    <col min="16144" max="16144" width="6.77734375" style="668" bestFit="1" customWidth="1"/>
    <col min="16145" max="16145" width="11.33203125" style="668" bestFit="1" customWidth="1"/>
    <col min="16146" max="16146" width="7" style="668" bestFit="1" customWidth="1"/>
    <col min="16147" max="16147" width="6.77734375" style="668" bestFit="1" customWidth="1"/>
    <col min="16148" max="16148" width="11.33203125" style="668" bestFit="1" customWidth="1"/>
    <col min="16149" max="16149" width="7" style="668" bestFit="1" customWidth="1"/>
    <col min="16150" max="16150" width="6.77734375" style="668" bestFit="1" customWidth="1"/>
    <col min="16151" max="16151" width="11.33203125" style="668" bestFit="1" customWidth="1"/>
    <col min="16152" max="16152" width="7" style="668" bestFit="1" customWidth="1"/>
    <col min="16153" max="16153" width="6.77734375" style="668" bestFit="1" customWidth="1"/>
    <col min="16154" max="16154" width="11.33203125" style="668" bestFit="1" customWidth="1"/>
    <col min="16155" max="16155" width="7" style="668" bestFit="1" customWidth="1"/>
    <col min="16156" max="16156" width="6.77734375" style="668" bestFit="1" customWidth="1"/>
    <col min="16157" max="16157" width="11.33203125" style="668" bestFit="1" customWidth="1"/>
    <col min="16158" max="16158" width="7" style="668" bestFit="1" customWidth="1"/>
    <col min="16159" max="16159" width="6.77734375" style="668" bestFit="1" customWidth="1"/>
    <col min="16160" max="16160" width="11.33203125" style="668" bestFit="1" customWidth="1"/>
    <col min="16161" max="16384" width="9.109375" style="668"/>
  </cols>
  <sheetData>
    <row r="1" spans="1:32">
      <c r="A1" s="1460" t="s">
        <v>5197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</row>
    <row r="2" spans="1:32" ht="17.399999999999999">
      <c r="A2" s="451" t="s">
        <v>273</v>
      </c>
      <c r="B2" s="1747" t="s">
        <v>4587</v>
      </c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  <c r="S2" s="1747"/>
      <c r="T2" s="1747"/>
      <c r="U2" s="1747"/>
      <c r="V2" s="1747"/>
      <c r="W2" s="1747"/>
      <c r="X2" s="1747"/>
      <c r="Y2" s="1747"/>
      <c r="Z2" s="1747"/>
      <c r="AA2" s="1747"/>
      <c r="AB2" s="1747"/>
      <c r="AC2" s="1747"/>
      <c r="AD2" s="1747"/>
      <c r="AE2" s="1747"/>
      <c r="AF2" s="1747"/>
    </row>
    <row r="3" spans="1:32" ht="18" thickBot="1">
      <c r="A3" s="453"/>
      <c r="B3" s="962"/>
      <c r="C3" s="962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/>
      <c r="T3" s="962"/>
      <c r="U3" s="962"/>
      <c r="V3" s="962"/>
      <c r="W3" s="962"/>
      <c r="X3" s="962"/>
      <c r="Y3" s="962"/>
      <c r="Z3" s="962"/>
      <c r="AA3" s="962"/>
      <c r="AB3" s="962"/>
      <c r="AC3" s="962"/>
      <c r="AD3" s="962"/>
      <c r="AE3" s="962"/>
      <c r="AF3" s="962"/>
    </row>
    <row r="4" spans="1:32">
      <c r="A4" s="963"/>
      <c r="B4" s="964"/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965"/>
      <c r="Q4" s="965"/>
      <c r="R4" s="965"/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</row>
    <row r="5" spans="1:32" ht="13.8" thickBot="1">
      <c r="A5" s="966" t="s">
        <v>4151</v>
      </c>
      <c r="B5" s="1774" t="s">
        <v>1830</v>
      </c>
      <c r="C5" s="1774"/>
      <c r="D5" s="1774"/>
      <c r="E5" s="1774"/>
      <c r="F5" s="1774"/>
      <c r="G5" s="1774"/>
      <c r="H5" s="1774"/>
      <c r="I5" s="1774"/>
      <c r="J5" s="1774"/>
      <c r="K5" s="1774"/>
      <c r="L5" s="1774"/>
      <c r="M5" s="1774"/>
      <c r="N5" s="1774"/>
      <c r="O5" s="1774"/>
      <c r="P5" s="1774"/>
      <c r="Q5" s="1774"/>
      <c r="R5" s="1774"/>
      <c r="S5" s="1774"/>
      <c r="T5" s="1774"/>
      <c r="U5" s="1774"/>
      <c r="V5" s="1774"/>
      <c r="W5" s="1774"/>
      <c r="X5" s="1774"/>
      <c r="Y5" s="1774"/>
      <c r="Z5" s="1774"/>
      <c r="AA5" s="1774"/>
      <c r="AB5" s="1774"/>
      <c r="AC5" s="1774"/>
      <c r="AD5" s="1774"/>
      <c r="AE5" s="1774"/>
      <c r="AF5" s="1774"/>
    </row>
    <row r="6" spans="1:32">
      <c r="A6" s="966" t="s">
        <v>4098</v>
      </c>
      <c r="B6" s="964"/>
      <c r="C6" s="965"/>
      <c r="D6" s="965"/>
      <c r="E6" s="967"/>
      <c r="F6" s="964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  <c r="AB6" s="965"/>
      <c r="AC6" s="965"/>
      <c r="AD6" s="965"/>
      <c r="AE6" s="965"/>
      <c r="AF6" s="965"/>
    </row>
    <row r="7" spans="1:32" ht="13.8" thickBot="1">
      <c r="A7" s="966" t="s">
        <v>3860</v>
      </c>
      <c r="B7" s="968"/>
      <c r="C7" s="969"/>
      <c r="D7" s="969"/>
      <c r="E7" s="970"/>
      <c r="F7" s="1774" t="s">
        <v>1829</v>
      </c>
      <c r="G7" s="1774"/>
      <c r="H7" s="1774"/>
      <c r="I7" s="1774"/>
      <c r="J7" s="1774"/>
      <c r="K7" s="1774"/>
      <c r="L7" s="1774"/>
      <c r="M7" s="1774"/>
      <c r="N7" s="1774"/>
      <c r="O7" s="1774"/>
      <c r="P7" s="1774"/>
      <c r="Q7" s="1774"/>
      <c r="R7" s="1774"/>
      <c r="S7" s="1774"/>
      <c r="T7" s="1774"/>
      <c r="U7" s="1774"/>
      <c r="V7" s="1774"/>
      <c r="W7" s="1774"/>
      <c r="X7" s="1774"/>
      <c r="Y7" s="1774"/>
      <c r="Z7" s="1774"/>
      <c r="AA7" s="1774"/>
      <c r="AB7" s="1774"/>
      <c r="AC7" s="1774"/>
      <c r="AD7" s="1774"/>
      <c r="AE7" s="1774"/>
      <c r="AF7" s="1774"/>
    </row>
    <row r="8" spans="1:32">
      <c r="A8" s="966" t="s">
        <v>1581</v>
      </c>
      <c r="B8" s="968"/>
      <c r="C8" s="969"/>
      <c r="D8" s="969"/>
      <c r="E8" s="970"/>
      <c r="F8" s="964"/>
      <c r="G8" s="965"/>
      <c r="H8" s="967"/>
      <c r="I8" s="964"/>
      <c r="J8" s="965"/>
      <c r="K8" s="967"/>
      <c r="L8" s="964"/>
      <c r="M8" s="965"/>
      <c r="N8" s="967"/>
      <c r="O8" s="964"/>
      <c r="P8" s="965"/>
      <c r="Q8" s="967"/>
      <c r="R8" s="964"/>
      <c r="S8" s="965"/>
      <c r="T8" s="967"/>
      <c r="U8" s="964"/>
      <c r="V8" s="965"/>
      <c r="W8" s="967"/>
      <c r="X8" s="964"/>
      <c r="Y8" s="965"/>
      <c r="Z8" s="967"/>
      <c r="AA8" s="964"/>
      <c r="AB8" s="965"/>
      <c r="AC8" s="967"/>
      <c r="AD8" s="964"/>
      <c r="AE8" s="965"/>
      <c r="AF8" s="965"/>
    </row>
    <row r="9" spans="1:32" ht="13.8" thickBot="1">
      <c r="A9" s="971"/>
      <c r="B9" s="1773" t="s">
        <v>3</v>
      </c>
      <c r="C9" s="1773"/>
      <c r="D9" s="1773"/>
      <c r="E9" s="1773"/>
      <c r="F9" s="1773" t="s">
        <v>1477</v>
      </c>
      <c r="G9" s="1773"/>
      <c r="H9" s="1773"/>
      <c r="I9" s="1773" t="s">
        <v>1476</v>
      </c>
      <c r="J9" s="1773"/>
      <c r="K9" s="1773"/>
      <c r="L9" s="1773" t="s">
        <v>1475</v>
      </c>
      <c r="M9" s="1773"/>
      <c r="N9" s="1773"/>
      <c r="O9" s="1773" t="s">
        <v>1828</v>
      </c>
      <c r="P9" s="1773"/>
      <c r="Q9" s="1773"/>
      <c r="R9" s="1773" t="s">
        <v>1827</v>
      </c>
      <c r="S9" s="1773"/>
      <c r="T9" s="1773"/>
      <c r="U9" s="1773" t="s">
        <v>1826</v>
      </c>
      <c r="V9" s="1773"/>
      <c r="W9" s="1773"/>
      <c r="X9" s="1773" t="s">
        <v>1825</v>
      </c>
      <c r="Y9" s="1773"/>
      <c r="Z9" s="1773"/>
      <c r="AA9" s="1773" t="s">
        <v>1470</v>
      </c>
      <c r="AB9" s="1773"/>
      <c r="AC9" s="1773"/>
      <c r="AD9" s="1774" t="s">
        <v>1469</v>
      </c>
      <c r="AE9" s="1774"/>
      <c r="AF9" s="1774"/>
    </row>
    <row r="10" spans="1:32">
      <c r="A10" s="971"/>
      <c r="B10" s="964"/>
      <c r="C10" s="965"/>
      <c r="D10" s="965"/>
      <c r="E10" s="967"/>
      <c r="F10" s="964"/>
      <c r="G10" s="965"/>
      <c r="H10" s="972" t="s">
        <v>4588</v>
      </c>
      <c r="I10" s="964"/>
      <c r="J10" s="965"/>
      <c r="K10" s="972" t="s">
        <v>4588</v>
      </c>
      <c r="L10" s="964"/>
      <c r="M10" s="965"/>
      <c r="N10" s="972" t="s">
        <v>4588</v>
      </c>
      <c r="O10" s="964"/>
      <c r="P10" s="965"/>
      <c r="Q10" s="972" t="s">
        <v>4588</v>
      </c>
      <c r="R10" s="964"/>
      <c r="S10" s="965"/>
      <c r="T10" s="972" t="s">
        <v>4588</v>
      </c>
      <c r="U10" s="964"/>
      <c r="V10" s="965"/>
      <c r="W10" s="972" t="s">
        <v>4588</v>
      </c>
      <c r="X10" s="964"/>
      <c r="Y10" s="965"/>
      <c r="Z10" s="972" t="s">
        <v>4588</v>
      </c>
      <c r="AA10" s="964"/>
      <c r="AB10" s="965"/>
      <c r="AC10" s="972" t="s">
        <v>4588</v>
      </c>
      <c r="AD10" s="964"/>
      <c r="AE10" s="965"/>
      <c r="AF10" s="871" t="s">
        <v>4588</v>
      </c>
    </row>
    <row r="11" spans="1:32" ht="13.8" thickBot="1">
      <c r="A11" s="973"/>
      <c r="B11" s="974" t="s">
        <v>3</v>
      </c>
      <c r="C11" s="676" t="s">
        <v>1478</v>
      </c>
      <c r="D11" s="676" t="s">
        <v>17</v>
      </c>
      <c r="E11" s="975" t="s">
        <v>1535</v>
      </c>
      <c r="F11" s="974" t="s">
        <v>1478</v>
      </c>
      <c r="G11" s="676" t="s">
        <v>17</v>
      </c>
      <c r="H11" s="975" t="s">
        <v>4272</v>
      </c>
      <c r="I11" s="974" t="s">
        <v>1478</v>
      </c>
      <c r="J11" s="676" t="s">
        <v>17</v>
      </c>
      <c r="K11" s="975" t="s">
        <v>4272</v>
      </c>
      <c r="L11" s="974" t="s">
        <v>1478</v>
      </c>
      <c r="M11" s="676" t="s">
        <v>17</v>
      </c>
      <c r="N11" s="975" t="s">
        <v>4272</v>
      </c>
      <c r="O11" s="974" t="s">
        <v>1478</v>
      </c>
      <c r="P11" s="676" t="s">
        <v>17</v>
      </c>
      <c r="Q11" s="975" t="s">
        <v>4272</v>
      </c>
      <c r="R11" s="974" t="s">
        <v>1478</v>
      </c>
      <c r="S11" s="676" t="s">
        <v>17</v>
      </c>
      <c r="T11" s="975" t="s">
        <v>4272</v>
      </c>
      <c r="U11" s="974" t="s">
        <v>1478</v>
      </c>
      <c r="V11" s="676" t="s">
        <v>17</v>
      </c>
      <c r="W11" s="975" t="s">
        <v>4272</v>
      </c>
      <c r="X11" s="974" t="s">
        <v>1478</v>
      </c>
      <c r="Y11" s="676" t="s">
        <v>17</v>
      </c>
      <c r="Z11" s="975" t="s">
        <v>4272</v>
      </c>
      <c r="AA11" s="974" t="s">
        <v>1478</v>
      </c>
      <c r="AB11" s="676" t="s">
        <v>17</v>
      </c>
      <c r="AC11" s="975" t="s">
        <v>4272</v>
      </c>
      <c r="AD11" s="974" t="s">
        <v>1478</v>
      </c>
      <c r="AE11" s="676" t="s">
        <v>17</v>
      </c>
      <c r="AF11" s="676" t="s">
        <v>4272</v>
      </c>
    </row>
    <row r="12" spans="1:3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</row>
    <row r="13" spans="1:32">
      <c r="A13" s="421" t="s">
        <v>199</v>
      </c>
      <c r="B13" s="422">
        <v>949</v>
      </c>
      <c r="C13" s="422">
        <v>299</v>
      </c>
      <c r="D13" s="422">
        <v>650</v>
      </c>
      <c r="E13" s="422">
        <v>0</v>
      </c>
      <c r="F13" s="422">
        <v>0</v>
      </c>
      <c r="G13" s="422">
        <v>6</v>
      </c>
      <c r="H13" s="422">
        <v>0</v>
      </c>
      <c r="I13" s="422">
        <v>4</v>
      </c>
      <c r="J13" s="422">
        <v>121</v>
      </c>
      <c r="K13" s="422">
        <v>0</v>
      </c>
      <c r="L13" s="422">
        <v>28</v>
      </c>
      <c r="M13" s="422">
        <v>185</v>
      </c>
      <c r="N13" s="422">
        <v>0</v>
      </c>
      <c r="O13" s="422">
        <v>69</v>
      </c>
      <c r="P13" s="422">
        <v>135</v>
      </c>
      <c r="Q13" s="422">
        <v>0</v>
      </c>
      <c r="R13" s="422">
        <v>77</v>
      </c>
      <c r="S13" s="422">
        <v>112</v>
      </c>
      <c r="T13" s="422">
        <v>0</v>
      </c>
      <c r="U13" s="422">
        <v>77</v>
      </c>
      <c r="V13" s="422">
        <v>65</v>
      </c>
      <c r="W13" s="422">
        <v>0</v>
      </c>
      <c r="X13" s="422">
        <v>42</v>
      </c>
      <c r="Y13" s="422">
        <v>26</v>
      </c>
      <c r="Z13" s="422">
        <v>0</v>
      </c>
      <c r="AA13" s="422">
        <v>1</v>
      </c>
      <c r="AB13" s="422">
        <v>0</v>
      </c>
      <c r="AC13" s="422">
        <v>0</v>
      </c>
      <c r="AD13" s="422">
        <v>1</v>
      </c>
      <c r="AE13" s="422">
        <v>0</v>
      </c>
      <c r="AF13" s="422">
        <v>0</v>
      </c>
    </row>
    <row r="14" spans="1:32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</row>
    <row r="15" spans="1:32">
      <c r="A15" s="421" t="s">
        <v>1267</v>
      </c>
      <c r="B15" s="422">
        <v>19</v>
      </c>
      <c r="C15" s="422">
        <v>6</v>
      </c>
      <c r="D15" s="422">
        <v>13</v>
      </c>
      <c r="E15" s="422">
        <v>0</v>
      </c>
      <c r="F15" s="422">
        <v>0</v>
      </c>
      <c r="G15" s="422">
        <v>0</v>
      </c>
      <c r="H15" s="422">
        <v>0</v>
      </c>
      <c r="I15" s="422">
        <v>1</v>
      </c>
      <c r="J15" s="422">
        <v>4</v>
      </c>
      <c r="K15" s="422">
        <v>0</v>
      </c>
      <c r="L15" s="422">
        <v>0</v>
      </c>
      <c r="M15" s="422">
        <v>5</v>
      </c>
      <c r="N15" s="422">
        <v>0</v>
      </c>
      <c r="O15" s="422">
        <v>0</v>
      </c>
      <c r="P15" s="422">
        <v>2</v>
      </c>
      <c r="Q15" s="422">
        <v>0</v>
      </c>
      <c r="R15" s="422">
        <v>2</v>
      </c>
      <c r="S15" s="422">
        <v>2</v>
      </c>
      <c r="T15" s="422">
        <v>0</v>
      </c>
      <c r="U15" s="422">
        <v>2</v>
      </c>
      <c r="V15" s="422">
        <v>0</v>
      </c>
      <c r="W15" s="422">
        <v>0</v>
      </c>
      <c r="X15" s="422">
        <v>0</v>
      </c>
      <c r="Y15" s="422">
        <v>0</v>
      </c>
      <c r="Z15" s="422">
        <v>0</v>
      </c>
      <c r="AA15" s="422">
        <v>0</v>
      </c>
      <c r="AB15" s="422">
        <v>0</v>
      </c>
      <c r="AC15" s="422">
        <v>0</v>
      </c>
      <c r="AD15" s="422">
        <v>1</v>
      </c>
      <c r="AE15" s="422">
        <v>0</v>
      </c>
      <c r="AF15" s="422">
        <v>0</v>
      </c>
    </row>
    <row r="16" spans="1:32">
      <c r="A16" s="423" t="s">
        <v>1380</v>
      </c>
      <c r="B16" s="176">
        <v>19</v>
      </c>
      <c r="C16" s="176">
        <v>6</v>
      </c>
      <c r="D16" s="176">
        <v>13</v>
      </c>
      <c r="E16" s="176">
        <v>0</v>
      </c>
      <c r="F16" s="176">
        <v>0</v>
      </c>
      <c r="G16" s="176">
        <v>0</v>
      </c>
      <c r="H16" s="176">
        <v>0</v>
      </c>
      <c r="I16" s="176">
        <v>1</v>
      </c>
      <c r="J16" s="176">
        <v>4</v>
      </c>
      <c r="K16" s="176">
        <v>0</v>
      </c>
      <c r="L16" s="176">
        <v>0</v>
      </c>
      <c r="M16" s="176">
        <v>5</v>
      </c>
      <c r="N16" s="176">
        <v>0</v>
      </c>
      <c r="O16" s="176">
        <v>0</v>
      </c>
      <c r="P16" s="176">
        <v>2</v>
      </c>
      <c r="Q16" s="176">
        <v>0</v>
      </c>
      <c r="R16" s="176">
        <v>2</v>
      </c>
      <c r="S16" s="176">
        <v>2</v>
      </c>
      <c r="T16" s="176">
        <v>0</v>
      </c>
      <c r="U16" s="176">
        <v>2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1</v>
      </c>
      <c r="AE16" s="176">
        <v>0</v>
      </c>
      <c r="AF16" s="176">
        <v>0</v>
      </c>
    </row>
    <row r="17" spans="1:32">
      <c r="A17" s="423" t="s">
        <v>1379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</row>
    <row r="18" spans="1:32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</row>
    <row r="19" spans="1:32">
      <c r="A19" s="421" t="s">
        <v>1260</v>
      </c>
      <c r="B19" s="422">
        <v>20</v>
      </c>
      <c r="C19" s="422">
        <v>4</v>
      </c>
      <c r="D19" s="422">
        <v>16</v>
      </c>
      <c r="E19" s="422">
        <v>0</v>
      </c>
      <c r="F19" s="422">
        <v>0</v>
      </c>
      <c r="G19" s="422">
        <v>0</v>
      </c>
      <c r="H19" s="422">
        <v>0</v>
      </c>
      <c r="I19" s="422">
        <v>0</v>
      </c>
      <c r="J19" s="422">
        <v>3</v>
      </c>
      <c r="K19" s="422">
        <v>0</v>
      </c>
      <c r="L19" s="422">
        <v>1</v>
      </c>
      <c r="M19" s="422">
        <v>2</v>
      </c>
      <c r="N19" s="422">
        <v>0</v>
      </c>
      <c r="O19" s="422">
        <v>0</v>
      </c>
      <c r="P19" s="422">
        <v>5</v>
      </c>
      <c r="Q19" s="422">
        <v>0</v>
      </c>
      <c r="R19" s="422">
        <v>0</v>
      </c>
      <c r="S19" s="422">
        <v>4</v>
      </c>
      <c r="T19" s="422">
        <v>0</v>
      </c>
      <c r="U19" s="422">
        <v>2</v>
      </c>
      <c r="V19" s="422">
        <v>2</v>
      </c>
      <c r="W19" s="422">
        <v>0</v>
      </c>
      <c r="X19" s="422">
        <v>1</v>
      </c>
      <c r="Y19" s="422">
        <v>0</v>
      </c>
      <c r="Z19" s="422">
        <v>0</v>
      </c>
      <c r="AA19" s="422">
        <v>0</v>
      </c>
      <c r="AB19" s="422">
        <v>0</v>
      </c>
      <c r="AC19" s="422">
        <v>0</v>
      </c>
      <c r="AD19" s="422">
        <v>0</v>
      </c>
      <c r="AE19" s="422">
        <v>0</v>
      </c>
      <c r="AF19" s="422">
        <v>0</v>
      </c>
    </row>
    <row r="20" spans="1:32">
      <c r="A20" s="423" t="s">
        <v>1378</v>
      </c>
      <c r="B20" s="176">
        <v>19</v>
      </c>
      <c r="C20" s="176">
        <v>3</v>
      </c>
      <c r="D20" s="176">
        <v>16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3</v>
      </c>
      <c r="K20" s="176">
        <v>0</v>
      </c>
      <c r="L20" s="176">
        <v>0</v>
      </c>
      <c r="M20" s="176">
        <v>2</v>
      </c>
      <c r="N20" s="176">
        <v>0</v>
      </c>
      <c r="O20" s="176">
        <v>0</v>
      </c>
      <c r="P20" s="176">
        <v>5</v>
      </c>
      <c r="Q20" s="176">
        <v>0</v>
      </c>
      <c r="R20" s="176">
        <v>0</v>
      </c>
      <c r="S20" s="176">
        <v>4</v>
      </c>
      <c r="T20" s="176">
        <v>0</v>
      </c>
      <c r="U20" s="176">
        <v>2</v>
      </c>
      <c r="V20" s="176">
        <v>2</v>
      </c>
      <c r="W20" s="176">
        <v>0</v>
      </c>
      <c r="X20" s="176">
        <v>1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</row>
    <row r="21" spans="1:32">
      <c r="A21" s="423" t="s">
        <v>1377</v>
      </c>
      <c r="B21" s="176">
        <v>1</v>
      </c>
      <c r="C21" s="176">
        <v>1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1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</row>
    <row r="22" spans="1:32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</row>
    <row r="23" spans="1:32">
      <c r="A23" s="421" t="s">
        <v>1251</v>
      </c>
      <c r="B23" s="422">
        <v>31</v>
      </c>
      <c r="C23" s="422">
        <v>6</v>
      </c>
      <c r="D23" s="422">
        <v>25</v>
      </c>
      <c r="E23" s="422">
        <v>0</v>
      </c>
      <c r="F23" s="422">
        <v>0</v>
      </c>
      <c r="G23" s="422">
        <v>0</v>
      </c>
      <c r="H23" s="422">
        <v>0</v>
      </c>
      <c r="I23" s="422">
        <v>0</v>
      </c>
      <c r="J23" s="422">
        <v>7</v>
      </c>
      <c r="K23" s="422">
        <v>0</v>
      </c>
      <c r="L23" s="422">
        <v>3</v>
      </c>
      <c r="M23" s="422">
        <v>5</v>
      </c>
      <c r="N23" s="422">
        <v>0</v>
      </c>
      <c r="O23" s="422">
        <v>1</v>
      </c>
      <c r="P23" s="422">
        <v>4</v>
      </c>
      <c r="Q23" s="422">
        <v>0</v>
      </c>
      <c r="R23" s="422">
        <v>1</v>
      </c>
      <c r="S23" s="422">
        <v>4</v>
      </c>
      <c r="T23" s="422">
        <v>0</v>
      </c>
      <c r="U23" s="422">
        <v>0</v>
      </c>
      <c r="V23" s="422">
        <v>3</v>
      </c>
      <c r="W23" s="422">
        <v>0</v>
      </c>
      <c r="X23" s="422">
        <v>1</v>
      </c>
      <c r="Y23" s="422">
        <v>2</v>
      </c>
      <c r="Z23" s="422">
        <v>0</v>
      </c>
      <c r="AA23" s="422">
        <v>0</v>
      </c>
      <c r="AB23" s="422">
        <v>0</v>
      </c>
      <c r="AC23" s="422">
        <v>0</v>
      </c>
      <c r="AD23" s="422">
        <v>0</v>
      </c>
      <c r="AE23" s="422">
        <v>0</v>
      </c>
      <c r="AF23" s="422">
        <v>0</v>
      </c>
    </row>
    <row r="24" spans="1:32">
      <c r="A24" s="423" t="s">
        <v>1376</v>
      </c>
      <c r="B24" s="176">
        <v>17</v>
      </c>
      <c r="C24" s="176">
        <v>5</v>
      </c>
      <c r="D24" s="176">
        <v>12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2</v>
      </c>
      <c r="K24" s="176">
        <v>0</v>
      </c>
      <c r="L24" s="176">
        <v>2</v>
      </c>
      <c r="M24" s="176">
        <v>4</v>
      </c>
      <c r="N24" s="176">
        <v>0</v>
      </c>
      <c r="O24" s="176">
        <v>1</v>
      </c>
      <c r="P24" s="176">
        <v>0</v>
      </c>
      <c r="Q24" s="176">
        <v>0</v>
      </c>
      <c r="R24" s="176">
        <v>1</v>
      </c>
      <c r="S24" s="176">
        <v>4</v>
      </c>
      <c r="T24" s="176">
        <v>0</v>
      </c>
      <c r="U24" s="176">
        <v>0</v>
      </c>
      <c r="V24" s="176">
        <v>1</v>
      </c>
      <c r="W24" s="176">
        <v>0</v>
      </c>
      <c r="X24" s="176">
        <v>1</v>
      </c>
      <c r="Y24" s="176">
        <v>1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</row>
    <row r="25" spans="1:32">
      <c r="A25" s="423" t="s">
        <v>1375</v>
      </c>
      <c r="B25" s="176">
        <v>11</v>
      </c>
      <c r="C25" s="176">
        <v>1</v>
      </c>
      <c r="D25" s="176">
        <v>10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4</v>
      </c>
      <c r="K25" s="176">
        <v>0</v>
      </c>
      <c r="L25" s="176">
        <v>1</v>
      </c>
      <c r="M25" s="176">
        <v>0</v>
      </c>
      <c r="N25" s="176">
        <v>0</v>
      </c>
      <c r="O25" s="176">
        <v>0</v>
      </c>
      <c r="P25" s="176">
        <v>3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2</v>
      </c>
      <c r="W25" s="176">
        <v>0</v>
      </c>
      <c r="X25" s="176">
        <v>0</v>
      </c>
      <c r="Y25" s="176">
        <v>1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</row>
    <row r="26" spans="1:32">
      <c r="A26" s="423" t="s">
        <v>1374</v>
      </c>
      <c r="B26" s="176">
        <v>3</v>
      </c>
      <c r="C26" s="176">
        <v>0</v>
      </c>
      <c r="D26" s="176">
        <v>3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1</v>
      </c>
      <c r="K26" s="176">
        <v>0</v>
      </c>
      <c r="L26" s="176">
        <v>0</v>
      </c>
      <c r="M26" s="176">
        <v>1</v>
      </c>
      <c r="N26" s="176">
        <v>0</v>
      </c>
      <c r="O26" s="176">
        <v>0</v>
      </c>
      <c r="P26" s="176">
        <v>1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</row>
    <row r="27" spans="1:32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</row>
    <row r="28" spans="1:32">
      <c r="A28" s="421" t="s">
        <v>1239</v>
      </c>
      <c r="B28" s="422">
        <v>22</v>
      </c>
      <c r="C28" s="422">
        <v>7</v>
      </c>
      <c r="D28" s="422">
        <v>15</v>
      </c>
      <c r="E28" s="422">
        <v>0</v>
      </c>
      <c r="F28" s="422">
        <v>0</v>
      </c>
      <c r="G28" s="422">
        <v>0</v>
      </c>
      <c r="H28" s="422">
        <v>0</v>
      </c>
      <c r="I28" s="422">
        <v>1</v>
      </c>
      <c r="J28" s="422">
        <v>1</v>
      </c>
      <c r="K28" s="422">
        <v>0</v>
      </c>
      <c r="L28" s="422">
        <v>0</v>
      </c>
      <c r="M28" s="422">
        <v>4</v>
      </c>
      <c r="N28" s="422">
        <v>0</v>
      </c>
      <c r="O28" s="422">
        <v>1</v>
      </c>
      <c r="P28" s="422">
        <v>5</v>
      </c>
      <c r="Q28" s="422">
        <v>0</v>
      </c>
      <c r="R28" s="422">
        <v>2</v>
      </c>
      <c r="S28" s="422">
        <v>2</v>
      </c>
      <c r="T28" s="422">
        <v>0</v>
      </c>
      <c r="U28" s="422">
        <v>2</v>
      </c>
      <c r="V28" s="422">
        <v>3</v>
      </c>
      <c r="W28" s="422">
        <v>0</v>
      </c>
      <c r="X28" s="422">
        <v>1</v>
      </c>
      <c r="Y28" s="422">
        <v>0</v>
      </c>
      <c r="Z28" s="422">
        <v>0</v>
      </c>
      <c r="AA28" s="422">
        <v>0</v>
      </c>
      <c r="AB28" s="422">
        <v>0</v>
      </c>
      <c r="AC28" s="422">
        <v>0</v>
      </c>
      <c r="AD28" s="422">
        <v>0</v>
      </c>
      <c r="AE28" s="422">
        <v>0</v>
      </c>
      <c r="AF28" s="422">
        <v>0</v>
      </c>
    </row>
    <row r="29" spans="1:32">
      <c r="A29" s="423" t="s">
        <v>1373</v>
      </c>
      <c r="B29" s="176">
        <v>12</v>
      </c>
      <c r="C29" s="176">
        <v>4</v>
      </c>
      <c r="D29" s="176">
        <v>8</v>
      </c>
      <c r="E29" s="176">
        <v>0</v>
      </c>
      <c r="F29" s="176">
        <v>0</v>
      </c>
      <c r="G29" s="176">
        <v>0</v>
      </c>
      <c r="H29" s="176">
        <v>0</v>
      </c>
      <c r="I29" s="176">
        <v>1</v>
      </c>
      <c r="J29" s="176">
        <v>0</v>
      </c>
      <c r="K29" s="176">
        <v>0</v>
      </c>
      <c r="L29" s="176">
        <v>0</v>
      </c>
      <c r="M29" s="176">
        <v>2</v>
      </c>
      <c r="N29" s="176">
        <v>0</v>
      </c>
      <c r="O29" s="176">
        <v>1</v>
      </c>
      <c r="P29" s="176">
        <v>2</v>
      </c>
      <c r="Q29" s="176">
        <v>0</v>
      </c>
      <c r="R29" s="176">
        <v>0</v>
      </c>
      <c r="S29" s="176">
        <v>2</v>
      </c>
      <c r="T29" s="176">
        <v>0</v>
      </c>
      <c r="U29" s="176">
        <v>2</v>
      </c>
      <c r="V29" s="176">
        <v>2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</row>
    <row r="30" spans="1:32">
      <c r="A30" s="423" t="s">
        <v>1372</v>
      </c>
      <c r="B30" s="176">
        <v>1</v>
      </c>
      <c r="C30" s="176">
        <v>1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1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</row>
    <row r="31" spans="1:32">
      <c r="A31" s="423" t="s">
        <v>1371</v>
      </c>
      <c r="B31" s="176">
        <v>9</v>
      </c>
      <c r="C31" s="176">
        <v>2</v>
      </c>
      <c r="D31" s="176">
        <v>7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1</v>
      </c>
      <c r="K31" s="176">
        <v>0</v>
      </c>
      <c r="L31" s="176">
        <v>0</v>
      </c>
      <c r="M31" s="176">
        <v>2</v>
      </c>
      <c r="N31" s="176">
        <v>0</v>
      </c>
      <c r="O31" s="176">
        <v>0</v>
      </c>
      <c r="P31" s="176">
        <v>3</v>
      </c>
      <c r="Q31" s="176">
        <v>0</v>
      </c>
      <c r="R31" s="176">
        <v>2</v>
      </c>
      <c r="S31" s="176">
        <v>0</v>
      </c>
      <c r="T31" s="176">
        <v>0</v>
      </c>
      <c r="U31" s="176">
        <v>0</v>
      </c>
      <c r="V31" s="176">
        <v>1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</row>
    <row r="32" spans="1:32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</row>
    <row r="33" spans="1:32">
      <c r="A33" s="421" t="s">
        <v>1226</v>
      </c>
      <c r="B33" s="422">
        <v>53</v>
      </c>
      <c r="C33" s="422">
        <v>10</v>
      </c>
      <c r="D33" s="422">
        <v>43</v>
      </c>
      <c r="E33" s="422">
        <v>0</v>
      </c>
      <c r="F33" s="422">
        <v>0</v>
      </c>
      <c r="G33" s="422">
        <v>0</v>
      </c>
      <c r="H33" s="422">
        <v>0</v>
      </c>
      <c r="I33" s="422">
        <v>0</v>
      </c>
      <c r="J33" s="422">
        <v>8</v>
      </c>
      <c r="K33" s="422">
        <v>0</v>
      </c>
      <c r="L33" s="422">
        <v>0</v>
      </c>
      <c r="M33" s="422">
        <v>9</v>
      </c>
      <c r="N33" s="422">
        <v>0</v>
      </c>
      <c r="O33" s="422">
        <v>2</v>
      </c>
      <c r="P33" s="422">
        <v>11</v>
      </c>
      <c r="Q33" s="422">
        <v>0</v>
      </c>
      <c r="R33" s="422">
        <v>3</v>
      </c>
      <c r="S33" s="422">
        <v>8</v>
      </c>
      <c r="T33" s="422">
        <v>0</v>
      </c>
      <c r="U33" s="422">
        <v>3</v>
      </c>
      <c r="V33" s="422">
        <v>4</v>
      </c>
      <c r="W33" s="422">
        <v>0</v>
      </c>
      <c r="X33" s="422">
        <v>2</v>
      </c>
      <c r="Y33" s="422">
        <v>3</v>
      </c>
      <c r="Z33" s="422">
        <v>0</v>
      </c>
      <c r="AA33" s="422">
        <v>0</v>
      </c>
      <c r="AB33" s="422">
        <v>0</v>
      </c>
      <c r="AC33" s="422">
        <v>0</v>
      </c>
      <c r="AD33" s="422">
        <v>0</v>
      </c>
      <c r="AE33" s="422">
        <v>0</v>
      </c>
      <c r="AF33" s="422">
        <v>0</v>
      </c>
    </row>
    <row r="34" spans="1:32">
      <c r="A34" s="423" t="s">
        <v>1370</v>
      </c>
      <c r="B34" s="176">
        <v>34</v>
      </c>
      <c r="C34" s="176">
        <v>7</v>
      </c>
      <c r="D34" s="176">
        <v>27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3</v>
      </c>
      <c r="K34" s="176">
        <v>0</v>
      </c>
      <c r="L34" s="176">
        <v>0</v>
      </c>
      <c r="M34" s="176">
        <v>9</v>
      </c>
      <c r="N34" s="176">
        <v>0</v>
      </c>
      <c r="O34" s="176">
        <v>2</v>
      </c>
      <c r="P34" s="176">
        <v>6</v>
      </c>
      <c r="Q34" s="176">
        <v>0</v>
      </c>
      <c r="R34" s="176">
        <v>3</v>
      </c>
      <c r="S34" s="176">
        <v>3</v>
      </c>
      <c r="T34" s="176">
        <v>0</v>
      </c>
      <c r="U34" s="176">
        <v>2</v>
      </c>
      <c r="V34" s="176">
        <v>4</v>
      </c>
      <c r="W34" s="176">
        <v>0</v>
      </c>
      <c r="X34" s="176">
        <v>0</v>
      </c>
      <c r="Y34" s="176">
        <v>2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</row>
    <row r="35" spans="1:32">
      <c r="A35" s="423" t="s">
        <v>1369</v>
      </c>
      <c r="B35" s="176">
        <v>7</v>
      </c>
      <c r="C35" s="176">
        <v>2</v>
      </c>
      <c r="D35" s="176">
        <v>5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2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2</v>
      </c>
      <c r="Q35" s="176">
        <v>0</v>
      </c>
      <c r="R35" s="176">
        <v>0</v>
      </c>
      <c r="S35" s="176">
        <v>1</v>
      </c>
      <c r="T35" s="176">
        <v>0</v>
      </c>
      <c r="U35" s="176">
        <v>1</v>
      </c>
      <c r="V35" s="176">
        <v>0</v>
      </c>
      <c r="W35" s="176">
        <v>0</v>
      </c>
      <c r="X35" s="176">
        <v>1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</row>
    <row r="36" spans="1:32">
      <c r="A36" s="423" t="s">
        <v>1368</v>
      </c>
      <c r="B36" s="176">
        <v>12</v>
      </c>
      <c r="C36" s="176">
        <v>1</v>
      </c>
      <c r="D36" s="176">
        <v>11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3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3</v>
      </c>
      <c r="Q36" s="176">
        <v>0</v>
      </c>
      <c r="R36" s="176">
        <v>0</v>
      </c>
      <c r="S36" s="176">
        <v>4</v>
      </c>
      <c r="T36" s="176">
        <v>0</v>
      </c>
      <c r="U36" s="176">
        <v>0</v>
      </c>
      <c r="V36" s="176">
        <v>0</v>
      </c>
      <c r="W36" s="176">
        <v>0</v>
      </c>
      <c r="X36" s="176">
        <v>1</v>
      </c>
      <c r="Y36" s="176">
        <v>1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</row>
    <row r="37" spans="1:32">
      <c r="A37" s="425"/>
      <c r="B37" s="425"/>
      <c r="C37" s="425"/>
      <c r="D37" s="425"/>
      <c r="E37" s="425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</row>
    <row r="38" spans="1:32">
      <c r="A38" s="421" t="s">
        <v>1208</v>
      </c>
      <c r="B38" s="422">
        <v>77</v>
      </c>
      <c r="C38" s="422">
        <v>19</v>
      </c>
      <c r="D38" s="422">
        <v>58</v>
      </c>
      <c r="E38" s="422">
        <v>0</v>
      </c>
      <c r="F38" s="422">
        <v>0</v>
      </c>
      <c r="G38" s="422">
        <v>0</v>
      </c>
      <c r="H38" s="422">
        <v>0</v>
      </c>
      <c r="I38" s="422">
        <v>0</v>
      </c>
      <c r="J38" s="422">
        <v>10</v>
      </c>
      <c r="K38" s="422">
        <v>0</v>
      </c>
      <c r="L38" s="422">
        <v>2</v>
      </c>
      <c r="M38" s="422">
        <v>18</v>
      </c>
      <c r="N38" s="422">
        <v>0</v>
      </c>
      <c r="O38" s="422">
        <v>3</v>
      </c>
      <c r="P38" s="422">
        <v>12</v>
      </c>
      <c r="Q38" s="422">
        <v>0</v>
      </c>
      <c r="R38" s="422">
        <v>8</v>
      </c>
      <c r="S38" s="422">
        <v>10</v>
      </c>
      <c r="T38" s="422">
        <v>0</v>
      </c>
      <c r="U38" s="422">
        <v>3</v>
      </c>
      <c r="V38" s="422">
        <v>6</v>
      </c>
      <c r="W38" s="422">
        <v>0</v>
      </c>
      <c r="X38" s="422">
        <v>2</v>
      </c>
      <c r="Y38" s="422">
        <v>2</v>
      </c>
      <c r="Z38" s="422">
        <v>0</v>
      </c>
      <c r="AA38" s="422">
        <v>1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</row>
    <row r="39" spans="1:32">
      <c r="A39" s="423" t="s">
        <v>1367</v>
      </c>
      <c r="B39" s="176">
        <v>32</v>
      </c>
      <c r="C39" s="176">
        <v>6</v>
      </c>
      <c r="D39" s="176">
        <v>26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6</v>
      </c>
      <c r="K39" s="176">
        <v>0</v>
      </c>
      <c r="L39" s="176">
        <v>0</v>
      </c>
      <c r="M39" s="176">
        <v>8</v>
      </c>
      <c r="N39" s="176">
        <v>0</v>
      </c>
      <c r="O39" s="176">
        <v>1</v>
      </c>
      <c r="P39" s="176">
        <v>6</v>
      </c>
      <c r="Q39" s="176">
        <v>0</v>
      </c>
      <c r="R39" s="176">
        <v>2</v>
      </c>
      <c r="S39" s="176">
        <v>2</v>
      </c>
      <c r="T39" s="176">
        <v>0</v>
      </c>
      <c r="U39" s="176">
        <v>2</v>
      </c>
      <c r="V39" s="176">
        <v>3</v>
      </c>
      <c r="W39" s="176">
        <v>0</v>
      </c>
      <c r="X39" s="176">
        <v>0</v>
      </c>
      <c r="Y39" s="176">
        <v>1</v>
      </c>
      <c r="Z39" s="176">
        <v>0</v>
      </c>
      <c r="AA39" s="176">
        <v>1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</row>
    <row r="40" spans="1:32">
      <c r="A40" s="423" t="s">
        <v>1366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</row>
    <row r="41" spans="1:32">
      <c r="A41" s="423" t="s">
        <v>1365</v>
      </c>
      <c r="B41" s="176">
        <v>3</v>
      </c>
      <c r="C41" s="176">
        <v>0</v>
      </c>
      <c r="D41" s="176">
        <v>3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1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2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</row>
    <row r="42" spans="1:32">
      <c r="A42" s="423" t="s">
        <v>1364</v>
      </c>
      <c r="B42" s="176">
        <v>3</v>
      </c>
      <c r="C42" s="176">
        <v>1</v>
      </c>
      <c r="D42" s="176">
        <v>2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2</v>
      </c>
      <c r="K42" s="176">
        <v>0</v>
      </c>
      <c r="L42" s="176">
        <v>0</v>
      </c>
      <c r="M42" s="176">
        <v>0</v>
      </c>
      <c r="N42" s="176">
        <v>0</v>
      </c>
      <c r="O42" s="176">
        <v>1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</row>
    <row r="43" spans="1:32">
      <c r="A43" s="423" t="s">
        <v>1363</v>
      </c>
      <c r="B43" s="176">
        <v>12</v>
      </c>
      <c r="C43" s="176">
        <v>2</v>
      </c>
      <c r="D43" s="176">
        <v>10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1</v>
      </c>
      <c r="M43" s="176">
        <v>4</v>
      </c>
      <c r="N43" s="176">
        <v>0</v>
      </c>
      <c r="O43" s="176">
        <v>0</v>
      </c>
      <c r="P43" s="176">
        <v>3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2</v>
      </c>
      <c r="W43" s="176">
        <v>0</v>
      </c>
      <c r="X43" s="176">
        <v>1</v>
      </c>
      <c r="Y43" s="176">
        <v>1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</row>
    <row r="44" spans="1:32">
      <c r="A44" s="423" t="s">
        <v>1362</v>
      </c>
      <c r="B44" s="176">
        <v>6</v>
      </c>
      <c r="C44" s="176">
        <v>2</v>
      </c>
      <c r="D44" s="176">
        <v>4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1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1</v>
      </c>
      <c r="S44" s="176">
        <v>2</v>
      </c>
      <c r="T44" s="176">
        <v>0</v>
      </c>
      <c r="U44" s="176">
        <v>1</v>
      </c>
      <c r="V44" s="176">
        <v>1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</row>
    <row r="45" spans="1:32">
      <c r="A45" s="423" t="s">
        <v>1361</v>
      </c>
      <c r="B45" s="176">
        <v>8</v>
      </c>
      <c r="C45" s="176">
        <v>1</v>
      </c>
      <c r="D45" s="176">
        <v>7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1</v>
      </c>
      <c r="K45" s="176">
        <v>0</v>
      </c>
      <c r="L45" s="176">
        <v>0</v>
      </c>
      <c r="M45" s="176">
        <v>3</v>
      </c>
      <c r="N45" s="176">
        <v>0</v>
      </c>
      <c r="O45" s="176">
        <v>1</v>
      </c>
      <c r="P45" s="176">
        <v>1</v>
      </c>
      <c r="Q45" s="176">
        <v>0</v>
      </c>
      <c r="R45" s="176">
        <v>0</v>
      </c>
      <c r="S45" s="176">
        <v>2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</row>
    <row r="46" spans="1:32">
      <c r="A46" s="423" t="s">
        <v>1360</v>
      </c>
      <c r="B46" s="176">
        <v>13</v>
      </c>
      <c r="C46" s="176">
        <v>7</v>
      </c>
      <c r="D46" s="176">
        <v>6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1</v>
      </c>
      <c r="M46" s="176">
        <v>2</v>
      </c>
      <c r="N46" s="176">
        <v>0</v>
      </c>
      <c r="O46" s="176">
        <v>0</v>
      </c>
      <c r="P46" s="176">
        <v>2</v>
      </c>
      <c r="Q46" s="176">
        <v>0</v>
      </c>
      <c r="R46" s="176">
        <v>5</v>
      </c>
      <c r="S46" s="176">
        <v>2</v>
      </c>
      <c r="T46" s="176">
        <v>0</v>
      </c>
      <c r="U46" s="176">
        <v>0</v>
      </c>
      <c r="V46" s="176">
        <v>0</v>
      </c>
      <c r="W46" s="176">
        <v>0</v>
      </c>
      <c r="X46" s="176">
        <v>1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</row>
    <row r="47" spans="1:32">
      <c r="A47" s="425"/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</row>
    <row r="48" spans="1:32">
      <c r="A48" s="421" t="s">
        <v>1162</v>
      </c>
      <c r="B48" s="422">
        <v>367</v>
      </c>
      <c r="C48" s="422">
        <v>126</v>
      </c>
      <c r="D48" s="422">
        <v>241</v>
      </c>
      <c r="E48" s="422">
        <v>0</v>
      </c>
      <c r="F48" s="422">
        <v>0</v>
      </c>
      <c r="G48" s="422">
        <v>0</v>
      </c>
      <c r="H48" s="422">
        <v>0</v>
      </c>
      <c r="I48" s="422">
        <v>1</v>
      </c>
      <c r="J48" s="422">
        <v>42</v>
      </c>
      <c r="K48" s="422">
        <v>0</v>
      </c>
      <c r="L48" s="422">
        <v>9</v>
      </c>
      <c r="M48" s="422">
        <v>61</v>
      </c>
      <c r="N48" s="422">
        <v>0</v>
      </c>
      <c r="O48" s="422">
        <v>32</v>
      </c>
      <c r="P48" s="422">
        <v>46</v>
      </c>
      <c r="Q48" s="422">
        <v>0</v>
      </c>
      <c r="R48" s="422">
        <v>29</v>
      </c>
      <c r="S48" s="422">
        <v>49</v>
      </c>
      <c r="T48" s="422">
        <v>0</v>
      </c>
      <c r="U48" s="422">
        <v>38</v>
      </c>
      <c r="V48" s="422">
        <v>30</v>
      </c>
      <c r="W48" s="422">
        <v>0</v>
      </c>
      <c r="X48" s="422">
        <v>17</v>
      </c>
      <c r="Y48" s="422">
        <v>13</v>
      </c>
      <c r="Z48" s="422">
        <v>0</v>
      </c>
      <c r="AA48" s="422">
        <v>0</v>
      </c>
      <c r="AB48" s="422">
        <v>0</v>
      </c>
      <c r="AC48" s="422">
        <v>0</v>
      </c>
      <c r="AD48" s="422">
        <v>0</v>
      </c>
      <c r="AE48" s="422">
        <v>0</v>
      </c>
      <c r="AF48" s="422">
        <v>0</v>
      </c>
    </row>
    <row r="49" spans="1:32">
      <c r="A49" s="423" t="s">
        <v>1359</v>
      </c>
      <c r="B49" s="176">
        <v>280</v>
      </c>
      <c r="C49" s="176">
        <v>101</v>
      </c>
      <c r="D49" s="176">
        <v>179</v>
      </c>
      <c r="E49" s="176">
        <v>0</v>
      </c>
      <c r="F49" s="176">
        <v>0</v>
      </c>
      <c r="G49" s="176">
        <v>0</v>
      </c>
      <c r="H49" s="176">
        <v>0</v>
      </c>
      <c r="I49" s="176">
        <v>1</v>
      </c>
      <c r="J49" s="176">
        <v>30</v>
      </c>
      <c r="K49" s="176">
        <v>0</v>
      </c>
      <c r="L49" s="176">
        <v>9</v>
      </c>
      <c r="M49" s="176">
        <v>40</v>
      </c>
      <c r="N49" s="176">
        <v>0</v>
      </c>
      <c r="O49" s="176">
        <v>25</v>
      </c>
      <c r="P49" s="176">
        <v>34</v>
      </c>
      <c r="Q49" s="176">
        <v>0</v>
      </c>
      <c r="R49" s="176">
        <v>24</v>
      </c>
      <c r="S49" s="176">
        <v>43</v>
      </c>
      <c r="T49" s="176">
        <v>0</v>
      </c>
      <c r="U49" s="176">
        <v>32</v>
      </c>
      <c r="V49" s="176">
        <v>21</v>
      </c>
      <c r="W49" s="176">
        <v>0</v>
      </c>
      <c r="X49" s="176">
        <v>10</v>
      </c>
      <c r="Y49" s="176">
        <v>11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</row>
    <row r="50" spans="1:32">
      <c r="A50" s="423" t="s">
        <v>1358</v>
      </c>
      <c r="B50" s="176">
        <v>23</v>
      </c>
      <c r="C50" s="176">
        <v>6</v>
      </c>
      <c r="D50" s="176">
        <v>17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3</v>
      </c>
      <c r="K50" s="176">
        <v>0</v>
      </c>
      <c r="L50" s="176">
        <v>0</v>
      </c>
      <c r="M50" s="176">
        <v>6</v>
      </c>
      <c r="N50" s="176">
        <v>0</v>
      </c>
      <c r="O50" s="176">
        <v>2</v>
      </c>
      <c r="P50" s="176">
        <v>3</v>
      </c>
      <c r="Q50" s="176">
        <v>0</v>
      </c>
      <c r="R50" s="176">
        <v>4</v>
      </c>
      <c r="S50" s="176">
        <v>4</v>
      </c>
      <c r="T50" s="176">
        <v>0</v>
      </c>
      <c r="U50" s="176">
        <v>0</v>
      </c>
      <c r="V50" s="176">
        <v>1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</row>
    <row r="51" spans="1:32">
      <c r="A51" s="423" t="s">
        <v>1357</v>
      </c>
      <c r="B51" s="176">
        <v>12</v>
      </c>
      <c r="C51" s="176">
        <v>2</v>
      </c>
      <c r="D51" s="176">
        <v>10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3</v>
      </c>
      <c r="K51" s="176">
        <v>0</v>
      </c>
      <c r="L51" s="176">
        <v>0</v>
      </c>
      <c r="M51" s="176">
        <v>4</v>
      </c>
      <c r="N51" s="176">
        <v>0</v>
      </c>
      <c r="O51" s="176">
        <v>0</v>
      </c>
      <c r="P51" s="176">
        <v>0</v>
      </c>
      <c r="Q51" s="176">
        <v>0</v>
      </c>
      <c r="R51" s="176">
        <v>1</v>
      </c>
      <c r="S51" s="176">
        <v>0</v>
      </c>
      <c r="T51" s="176">
        <v>0</v>
      </c>
      <c r="U51" s="176">
        <v>0</v>
      </c>
      <c r="V51" s="176">
        <v>1</v>
      </c>
      <c r="W51" s="176">
        <v>0</v>
      </c>
      <c r="X51" s="176">
        <v>1</v>
      </c>
      <c r="Y51" s="176">
        <v>2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</row>
    <row r="52" spans="1:32">
      <c r="A52" s="423" t="s">
        <v>1356</v>
      </c>
      <c r="B52" s="176">
        <v>32</v>
      </c>
      <c r="C52" s="176">
        <v>10</v>
      </c>
      <c r="D52" s="176">
        <v>22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5</v>
      </c>
      <c r="K52" s="176">
        <v>0</v>
      </c>
      <c r="L52" s="176">
        <v>0</v>
      </c>
      <c r="M52" s="176">
        <v>5</v>
      </c>
      <c r="N52" s="176">
        <v>0</v>
      </c>
      <c r="O52" s="176">
        <v>2</v>
      </c>
      <c r="P52" s="176">
        <v>5</v>
      </c>
      <c r="Q52" s="176">
        <v>0</v>
      </c>
      <c r="R52" s="176">
        <v>0</v>
      </c>
      <c r="S52" s="176">
        <v>1</v>
      </c>
      <c r="T52" s="176">
        <v>0</v>
      </c>
      <c r="U52" s="176">
        <v>4</v>
      </c>
      <c r="V52" s="176">
        <v>6</v>
      </c>
      <c r="W52" s="176">
        <v>0</v>
      </c>
      <c r="X52" s="176">
        <v>4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</row>
    <row r="53" spans="1:32">
      <c r="A53" s="423" t="s">
        <v>1355</v>
      </c>
      <c r="B53" s="176">
        <v>6</v>
      </c>
      <c r="C53" s="176">
        <v>2</v>
      </c>
      <c r="D53" s="176">
        <v>4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1</v>
      </c>
      <c r="N53" s="176">
        <v>0</v>
      </c>
      <c r="O53" s="176">
        <v>2</v>
      </c>
      <c r="P53" s="176">
        <v>3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</row>
    <row r="54" spans="1:32">
      <c r="A54" s="423" t="s">
        <v>1354</v>
      </c>
      <c r="B54" s="176">
        <v>14</v>
      </c>
      <c r="C54" s="176">
        <v>5</v>
      </c>
      <c r="D54" s="176">
        <v>9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1</v>
      </c>
      <c r="K54" s="176">
        <v>0</v>
      </c>
      <c r="L54" s="176">
        <v>0</v>
      </c>
      <c r="M54" s="176">
        <v>5</v>
      </c>
      <c r="N54" s="176">
        <v>0</v>
      </c>
      <c r="O54" s="176">
        <v>1</v>
      </c>
      <c r="P54" s="176">
        <v>1</v>
      </c>
      <c r="Q54" s="176">
        <v>0</v>
      </c>
      <c r="R54" s="176">
        <v>0</v>
      </c>
      <c r="S54" s="176">
        <v>1</v>
      </c>
      <c r="T54" s="176">
        <v>0</v>
      </c>
      <c r="U54" s="176">
        <v>2</v>
      </c>
      <c r="V54" s="176">
        <v>1</v>
      </c>
      <c r="W54" s="176">
        <v>0</v>
      </c>
      <c r="X54" s="176">
        <v>2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</row>
    <row r="55" spans="1:32">
      <c r="A55" s="425"/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5"/>
    </row>
    <row r="56" spans="1:32">
      <c r="A56" s="421" t="s">
        <v>1103</v>
      </c>
      <c r="B56" s="422">
        <v>52</v>
      </c>
      <c r="C56" s="422">
        <v>17</v>
      </c>
      <c r="D56" s="422">
        <v>35</v>
      </c>
      <c r="E56" s="422">
        <v>0</v>
      </c>
      <c r="F56" s="422">
        <v>0</v>
      </c>
      <c r="G56" s="422">
        <v>2</v>
      </c>
      <c r="H56" s="422">
        <v>0</v>
      </c>
      <c r="I56" s="422">
        <v>0</v>
      </c>
      <c r="J56" s="422">
        <v>4</v>
      </c>
      <c r="K56" s="422">
        <v>0</v>
      </c>
      <c r="L56" s="422">
        <v>0</v>
      </c>
      <c r="M56" s="422">
        <v>12</v>
      </c>
      <c r="N56" s="422">
        <v>0</v>
      </c>
      <c r="O56" s="422">
        <v>5</v>
      </c>
      <c r="P56" s="422">
        <v>12</v>
      </c>
      <c r="Q56" s="422">
        <v>0</v>
      </c>
      <c r="R56" s="422">
        <v>6</v>
      </c>
      <c r="S56" s="422">
        <v>3</v>
      </c>
      <c r="T56" s="422">
        <v>0</v>
      </c>
      <c r="U56" s="422">
        <v>4</v>
      </c>
      <c r="V56" s="422">
        <v>2</v>
      </c>
      <c r="W56" s="422">
        <v>0</v>
      </c>
      <c r="X56" s="422">
        <v>2</v>
      </c>
      <c r="Y56" s="422">
        <v>0</v>
      </c>
      <c r="Z56" s="422">
        <v>0</v>
      </c>
      <c r="AA56" s="422">
        <v>0</v>
      </c>
      <c r="AB56" s="422">
        <v>0</v>
      </c>
      <c r="AC56" s="422">
        <v>0</v>
      </c>
      <c r="AD56" s="422">
        <v>0</v>
      </c>
      <c r="AE56" s="422">
        <v>0</v>
      </c>
      <c r="AF56" s="422">
        <v>0</v>
      </c>
    </row>
    <row r="57" spans="1:32">
      <c r="A57" s="423" t="s">
        <v>1353</v>
      </c>
      <c r="B57" s="176">
        <v>41</v>
      </c>
      <c r="C57" s="176">
        <v>13</v>
      </c>
      <c r="D57" s="176">
        <v>28</v>
      </c>
      <c r="E57" s="176">
        <v>0</v>
      </c>
      <c r="F57" s="176">
        <v>0</v>
      </c>
      <c r="G57" s="176">
        <v>2</v>
      </c>
      <c r="H57" s="176">
        <v>0</v>
      </c>
      <c r="I57" s="176">
        <v>0</v>
      </c>
      <c r="J57" s="176">
        <v>4</v>
      </c>
      <c r="K57" s="176">
        <v>0</v>
      </c>
      <c r="L57" s="176">
        <v>0</v>
      </c>
      <c r="M57" s="176">
        <v>11</v>
      </c>
      <c r="N57" s="176">
        <v>0</v>
      </c>
      <c r="O57" s="176">
        <v>3</v>
      </c>
      <c r="P57" s="176">
        <v>8</v>
      </c>
      <c r="Q57" s="176">
        <v>0</v>
      </c>
      <c r="R57" s="176">
        <v>6</v>
      </c>
      <c r="S57" s="176">
        <v>2</v>
      </c>
      <c r="T57" s="176">
        <v>0</v>
      </c>
      <c r="U57" s="176">
        <v>3</v>
      </c>
      <c r="V57" s="176">
        <v>1</v>
      </c>
      <c r="W57" s="176">
        <v>0</v>
      </c>
      <c r="X57" s="176">
        <v>1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</row>
    <row r="58" spans="1:32">
      <c r="A58" s="423" t="s">
        <v>1352</v>
      </c>
      <c r="B58" s="176">
        <v>1</v>
      </c>
      <c r="C58" s="176">
        <v>1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1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</row>
    <row r="59" spans="1:32">
      <c r="A59" s="423" t="s">
        <v>1351</v>
      </c>
      <c r="B59" s="176">
        <v>10</v>
      </c>
      <c r="C59" s="176">
        <v>3</v>
      </c>
      <c r="D59" s="176">
        <v>7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1</v>
      </c>
      <c r="N59" s="176">
        <v>0</v>
      </c>
      <c r="O59" s="176">
        <v>2</v>
      </c>
      <c r="P59" s="176">
        <v>4</v>
      </c>
      <c r="Q59" s="176">
        <v>0</v>
      </c>
      <c r="R59" s="176">
        <v>0</v>
      </c>
      <c r="S59" s="176">
        <v>1</v>
      </c>
      <c r="T59" s="176">
        <v>0</v>
      </c>
      <c r="U59" s="176">
        <v>1</v>
      </c>
      <c r="V59" s="176">
        <v>1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</row>
    <row r="60" spans="1:32">
      <c r="A60" s="425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</row>
    <row r="61" spans="1:32">
      <c r="A61" s="421" t="s">
        <v>1066</v>
      </c>
      <c r="B61" s="422">
        <v>43</v>
      </c>
      <c r="C61" s="422">
        <v>13</v>
      </c>
      <c r="D61" s="422">
        <v>30</v>
      </c>
      <c r="E61" s="422">
        <v>0</v>
      </c>
      <c r="F61" s="422">
        <v>0</v>
      </c>
      <c r="G61" s="422">
        <v>0</v>
      </c>
      <c r="H61" s="422">
        <v>0</v>
      </c>
      <c r="I61" s="422">
        <v>0</v>
      </c>
      <c r="J61" s="422">
        <v>12</v>
      </c>
      <c r="K61" s="422">
        <v>0</v>
      </c>
      <c r="L61" s="422">
        <v>0</v>
      </c>
      <c r="M61" s="422">
        <v>10</v>
      </c>
      <c r="N61" s="422">
        <v>0</v>
      </c>
      <c r="O61" s="422">
        <v>5</v>
      </c>
      <c r="P61" s="422">
        <v>4</v>
      </c>
      <c r="Q61" s="422">
        <v>0</v>
      </c>
      <c r="R61" s="422">
        <v>1</v>
      </c>
      <c r="S61" s="422">
        <v>3</v>
      </c>
      <c r="T61" s="422">
        <v>0</v>
      </c>
      <c r="U61" s="422">
        <v>4</v>
      </c>
      <c r="V61" s="422">
        <v>0</v>
      </c>
      <c r="W61" s="422">
        <v>0</v>
      </c>
      <c r="X61" s="422">
        <v>3</v>
      </c>
      <c r="Y61" s="422">
        <v>1</v>
      </c>
      <c r="Z61" s="422">
        <v>0</v>
      </c>
      <c r="AA61" s="422">
        <v>0</v>
      </c>
      <c r="AB61" s="422">
        <v>0</v>
      </c>
      <c r="AC61" s="422">
        <v>0</v>
      </c>
      <c r="AD61" s="422">
        <v>0</v>
      </c>
      <c r="AE61" s="422">
        <v>0</v>
      </c>
      <c r="AF61" s="422">
        <v>0</v>
      </c>
    </row>
    <row r="62" spans="1:32">
      <c r="A62" s="423" t="s">
        <v>1350</v>
      </c>
      <c r="B62" s="176">
        <v>23</v>
      </c>
      <c r="C62" s="176">
        <v>9</v>
      </c>
      <c r="D62" s="176">
        <v>14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6</v>
      </c>
      <c r="K62" s="176">
        <v>0</v>
      </c>
      <c r="L62" s="176">
        <v>0</v>
      </c>
      <c r="M62" s="176">
        <v>5</v>
      </c>
      <c r="N62" s="176">
        <v>0</v>
      </c>
      <c r="O62" s="176">
        <v>4</v>
      </c>
      <c r="P62" s="176">
        <v>1</v>
      </c>
      <c r="Q62" s="176">
        <v>0</v>
      </c>
      <c r="R62" s="176">
        <v>0</v>
      </c>
      <c r="S62" s="176">
        <v>1</v>
      </c>
      <c r="T62" s="176">
        <v>0</v>
      </c>
      <c r="U62" s="176">
        <v>3</v>
      </c>
      <c r="V62" s="176">
        <v>0</v>
      </c>
      <c r="W62" s="176">
        <v>0</v>
      </c>
      <c r="X62" s="176">
        <v>2</v>
      </c>
      <c r="Y62" s="176">
        <v>1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</row>
    <row r="63" spans="1:32">
      <c r="A63" s="423" t="s">
        <v>1349</v>
      </c>
      <c r="B63" s="176">
        <v>2</v>
      </c>
      <c r="C63" s="176">
        <v>0</v>
      </c>
      <c r="D63" s="176">
        <v>2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1</v>
      </c>
      <c r="K63" s="176">
        <v>0</v>
      </c>
      <c r="L63" s="176">
        <v>0</v>
      </c>
      <c r="M63" s="176">
        <v>1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</row>
    <row r="64" spans="1:32">
      <c r="A64" s="423" t="s">
        <v>1348</v>
      </c>
      <c r="B64" s="176">
        <v>6</v>
      </c>
      <c r="C64" s="176">
        <v>2</v>
      </c>
      <c r="D64" s="176">
        <v>4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3</v>
      </c>
      <c r="K64" s="176">
        <v>0</v>
      </c>
      <c r="L64" s="176">
        <v>0</v>
      </c>
      <c r="M64" s="176">
        <v>0</v>
      </c>
      <c r="N64" s="176">
        <v>0</v>
      </c>
      <c r="O64" s="176">
        <v>1</v>
      </c>
      <c r="P64" s="176">
        <v>0</v>
      </c>
      <c r="Q64" s="176">
        <v>0</v>
      </c>
      <c r="R64" s="176">
        <v>0</v>
      </c>
      <c r="S64" s="176">
        <v>1</v>
      </c>
      <c r="T64" s="176">
        <v>0</v>
      </c>
      <c r="U64" s="176">
        <v>1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</row>
    <row r="65" spans="1:32">
      <c r="A65" s="423" t="s">
        <v>1347</v>
      </c>
      <c r="B65" s="176">
        <v>12</v>
      </c>
      <c r="C65" s="176">
        <v>2</v>
      </c>
      <c r="D65" s="176">
        <v>10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2</v>
      </c>
      <c r="K65" s="176">
        <v>0</v>
      </c>
      <c r="L65" s="176">
        <v>0</v>
      </c>
      <c r="M65" s="176">
        <v>4</v>
      </c>
      <c r="N65" s="176">
        <v>0</v>
      </c>
      <c r="O65" s="176">
        <v>0</v>
      </c>
      <c r="P65" s="176">
        <v>3</v>
      </c>
      <c r="Q65" s="176">
        <v>0</v>
      </c>
      <c r="R65" s="176">
        <v>1</v>
      </c>
      <c r="S65" s="176">
        <v>1</v>
      </c>
      <c r="T65" s="176">
        <v>0</v>
      </c>
      <c r="U65" s="176">
        <v>0</v>
      </c>
      <c r="V65" s="176">
        <v>0</v>
      </c>
      <c r="W65" s="176">
        <v>0</v>
      </c>
      <c r="X65" s="176">
        <v>1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</row>
    <row r="66" spans="1:32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</row>
    <row r="67" spans="1:32">
      <c r="A67" s="421" t="s">
        <v>1032</v>
      </c>
      <c r="B67" s="422">
        <v>125</v>
      </c>
      <c r="C67" s="422">
        <v>51</v>
      </c>
      <c r="D67" s="422">
        <v>74</v>
      </c>
      <c r="E67" s="422">
        <v>0</v>
      </c>
      <c r="F67" s="422">
        <v>0</v>
      </c>
      <c r="G67" s="422">
        <v>2</v>
      </c>
      <c r="H67" s="422">
        <v>0</v>
      </c>
      <c r="I67" s="422">
        <v>1</v>
      </c>
      <c r="J67" s="422">
        <v>12</v>
      </c>
      <c r="K67" s="422">
        <v>0</v>
      </c>
      <c r="L67" s="422">
        <v>5</v>
      </c>
      <c r="M67" s="422">
        <v>24</v>
      </c>
      <c r="N67" s="422">
        <v>0</v>
      </c>
      <c r="O67" s="422">
        <v>12</v>
      </c>
      <c r="P67" s="422">
        <v>13</v>
      </c>
      <c r="Q67" s="422">
        <v>0</v>
      </c>
      <c r="R67" s="422">
        <v>14</v>
      </c>
      <c r="S67" s="422">
        <v>16</v>
      </c>
      <c r="T67" s="422">
        <v>0</v>
      </c>
      <c r="U67" s="422">
        <v>10</v>
      </c>
      <c r="V67" s="422">
        <v>4</v>
      </c>
      <c r="W67" s="422">
        <v>0</v>
      </c>
      <c r="X67" s="422">
        <v>9</v>
      </c>
      <c r="Y67" s="422">
        <v>3</v>
      </c>
      <c r="Z67" s="422">
        <v>0</v>
      </c>
      <c r="AA67" s="422">
        <v>0</v>
      </c>
      <c r="AB67" s="422">
        <v>0</v>
      </c>
      <c r="AC67" s="422">
        <v>0</v>
      </c>
      <c r="AD67" s="422">
        <v>0</v>
      </c>
      <c r="AE67" s="422">
        <v>0</v>
      </c>
      <c r="AF67" s="422">
        <v>0</v>
      </c>
    </row>
    <row r="68" spans="1:32">
      <c r="A68" s="423" t="s">
        <v>1346</v>
      </c>
      <c r="B68" s="176">
        <v>65</v>
      </c>
      <c r="C68" s="176">
        <v>26</v>
      </c>
      <c r="D68" s="176">
        <v>39</v>
      </c>
      <c r="E68" s="176">
        <v>0</v>
      </c>
      <c r="F68" s="176">
        <v>0</v>
      </c>
      <c r="G68" s="176">
        <v>0</v>
      </c>
      <c r="H68" s="176">
        <v>0</v>
      </c>
      <c r="I68" s="176">
        <v>1</v>
      </c>
      <c r="J68" s="176">
        <v>7</v>
      </c>
      <c r="K68" s="176">
        <v>0</v>
      </c>
      <c r="L68" s="176">
        <v>2</v>
      </c>
      <c r="M68" s="176">
        <v>12</v>
      </c>
      <c r="N68" s="176">
        <v>0</v>
      </c>
      <c r="O68" s="176">
        <v>5</v>
      </c>
      <c r="P68" s="176">
        <v>6</v>
      </c>
      <c r="Q68" s="176">
        <v>0</v>
      </c>
      <c r="R68" s="176">
        <v>6</v>
      </c>
      <c r="S68" s="176">
        <v>9</v>
      </c>
      <c r="T68" s="176">
        <v>0</v>
      </c>
      <c r="U68" s="176">
        <v>5</v>
      </c>
      <c r="V68" s="176">
        <v>3</v>
      </c>
      <c r="W68" s="176">
        <v>0</v>
      </c>
      <c r="X68" s="176">
        <v>7</v>
      </c>
      <c r="Y68" s="176">
        <v>2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</row>
    <row r="69" spans="1:32">
      <c r="A69" s="423" t="s">
        <v>1345</v>
      </c>
      <c r="B69" s="176">
        <v>12</v>
      </c>
      <c r="C69" s="176">
        <v>8</v>
      </c>
      <c r="D69" s="176">
        <v>4</v>
      </c>
      <c r="E69" s="176">
        <v>0</v>
      </c>
      <c r="F69" s="176">
        <v>0</v>
      </c>
      <c r="G69" s="176">
        <v>1</v>
      </c>
      <c r="H69" s="176">
        <v>0</v>
      </c>
      <c r="I69" s="176">
        <v>0</v>
      </c>
      <c r="J69" s="176">
        <v>1</v>
      </c>
      <c r="K69" s="176">
        <v>0</v>
      </c>
      <c r="L69" s="176">
        <v>2</v>
      </c>
      <c r="M69" s="176">
        <v>0</v>
      </c>
      <c r="N69" s="176">
        <v>0</v>
      </c>
      <c r="O69" s="176">
        <v>2</v>
      </c>
      <c r="P69" s="176">
        <v>0</v>
      </c>
      <c r="Q69" s="176">
        <v>0</v>
      </c>
      <c r="R69" s="176">
        <v>1</v>
      </c>
      <c r="S69" s="176">
        <v>2</v>
      </c>
      <c r="T69" s="176">
        <v>0</v>
      </c>
      <c r="U69" s="176">
        <v>2</v>
      </c>
      <c r="V69" s="176">
        <v>0</v>
      </c>
      <c r="W69" s="176">
        <v>0</v>
      </c>
      <c r="X69" s="176">
        <v>1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</row>
    <row r="70" spans="1:32">
      <c r="A70" s="423" t="s">
        <v>1344</v>
      </c>
      <c r="B70" s="176">
        <v>21</v>
      </c>
      <c r="C70" s="176">
        <v>9</v>
      </c>
      <c r="D70" s="176">
        <v>12</v>
      </c>
      <c r="E70" s="176">
        <v>0</v>
      </c>
      <c r="F70" s="176">
        <v>0</v>
      </c>
      <c r="G70" s="176">
        <v>1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6</v>
      </c>
      <c r="N70" s="176">
        <v>0</v>
      </c>
      <c r="O70" s="176">
        <v>2</v>
      </c>
      <c r="P70" s="176">
        <v>2</v>
      </c>
      <c r="Q70" s="176">
        <v>0</v>
      </c>
      <c r="R70" s="176">
        <v>5</v>
      </c>
      <c r="S70" s="176">
        <v>2</v>
      </c>
      <c r="T70" s="176">
        <v>0</v>
      </c>
      <c r="U70" s="176">
        <v>1</v>
      </c>
      <c r="V70" s="176">
        <v>0</v>
      </c>
      <c r="W70" s="176">
        <v>0</v>
      </c>
      <c r="X70" s="176">
        <v>1</v>
      </c>
      <c r="Y70" s="176">
        <v>1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</row>
    <row r="71" spans="1:32">
      <c r="A71" s="423" t="s">
        <v>1343</v>
      </c>
      <c r="B71" s="176">
        <v>27</v>
      </c>
      <c r="C71" s="176">
        <v>8</v>
      </c>
      <c r="D71" s="176">
        <v>19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4</v>
      </c>
      <c r="K71" s="176">
        <v>0</v>
      </c>
      <c r="L71" s="176">
        <v>1</v>
      </c>
      <c r="M71" s="176">
        <v>6</v>
      </c>
      <c r="N71" s="176">
        <v>0</v>
      </c>
      <c r="O71" s="176">
        <v>3</v>
      </c>
      <c r="P71" s="176">
        <v>5</v>
      </c>
      <c r="Q71" s="176">
        <v>0</v>
      </c>
      <c r="R71" s="176">
        <v>2</v>
      </c>
      <c r="S71" s="176">
        <v>3</v>
      </c>
      <c r="T71" s="176">
        <v>0</v>
      </c>
      <c r="U71" s="176">
        <v>2</v>
      </c>
      <c r="V71" s="176">
        <v>1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</row>
    <row r="72" spans="1:32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</row>
    <row r="73" spans="1:32">
      <c r="A73" s="421" t="s">
        <v>973</v>
      </c>
      <c r="B73" s="422">
        <v>45</v>
      </c>
      <c r="C73" s="422">
        <v>11</v>
      </c>
      <c r="D73" s="422">
        <v>34</v>
      </c>
      <c r="E73" s="422">
        <v>0</v>
      </c>
      <c r="F73" s="422">
        <v>0</v>
      </c>
      <c r="G73" s="422">
        <v>1</v>
      </c>
      <c r="H73" s="422">
        <v>0</v>
      </c>
      <c r="I73" s="422">
        <v>0</v>
      </c>
      <c r="J73" s="422">
        <v>5</v>
      </c>
      <c r="K73" s="422">
        <v>0</v>
      </c>
      <c r="L73" s="422">
        <v>3</v>
      </c>
      <c r="M73" s="422">
        <v>13</v>
      </c>
      <c r="N73" s="422">
        <v>0</v>
      </c>
      <c r="O73" s="422">
        <v>1</v>
      </c>
      <c r="P73" s="422">
        <v>4</v>
      </c>
      <c r="Q73" s="422">
        <v>0</v>
      </c>
      <c r="R73" s="422">
        <v>2</v>
      </c>
      <c r="S73" s="422">
        <v>1</v>
      </c>
      <c r="T73" s="422">
        <v>0</v>
      </c>
      <c r="U73" s="422">
        <v>4</v>
      </c>
      <c r="V73" s="422">
        <v>9</v>
      </c>
      <c r="W73" s="422">
        <v>0</v>
      </c>
      <c r="X73" s="422">
        <v>1</v>
      </c>
      <c r="Y73" s="422">
        <v>1</v>
      </c>
      <c r="Z73" s="422">
        <v>0</v>
      </c>
      <c r="AA73" s="422">
        <v>0</v>
      </c>
      <c r="AB73" s="422">
        <v>0</v>
      </c>
      <c r="AC73" s="422">
        <v>0</v>
      </c>
      <c r="AD73" s="422">
        <v>0</v>
      </c>
      <c r="AE73" s="422">
        <v>0</v>
      </c>
      <c r="AF73" s="422">
        <v>0</v>
      </c>
    </row>
    <row r="74" spans="1:32">
      <c r="A74" s="423" t="s">
        <v>1342</v>
      </c>
      <c r="B74" s="176">
        <v>38</v>
      </c>
      <c r="C74" s="176">
        <v>10</v>
      </c>
      <c r="D74" s="176">
        <v>28</v>
      </c>
      <c r="E74" s="176">
        <v>0</v>
      </c>
      <c r="F74" s="176">
        <v>0</v>
      </c>
      <c r="G74" s="176">
        <v>1</v>
      </c>
      <c r="H74" s="176">
        <v>0</v>
      </c>
      <c r="I74" s="176">
        <v>0</v>
      </c>
      <c r="J74" s="176">
        <v>3</v>
      </c>
      <c r="K74" s="176">
        <v>0</v>
      </c>
      <c r="L74" s="176">
        <v>3</v>
      </c>
      <c r="M74" s="176">
        <v>12</v>
      </c>
      <c r="N74" s="176">
        <v>0</v>
      </c>
      <c r="O74" s="176">
        <v>1</v>
      </c>
      <c r="P74" s="176">
        <v>4</v>
      </c>
      <c r="Q74" s="176">
        <v>0</v>
      </c>
      <c r="R74" s="176">
        <v>2</v>
      </c>
      <c r="S74" s="176">
        <v>1</v>
      </c>
      <c r="T74" s="176">
        <v>0</v>
      </c>
      <c r="U74" s="176">
        <v>3</v>
      </c>
      <c r="V74" s="176">
        <v>6</v>
      </c>
      <c r="W74" s="176">
        <v>0</v>
      </c>
      <c r="X74" s="176">
        <v>1</v>
      </c>
      <c r="Y74" s="176">
        <v>1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</row>
    <row r="75" spans="1:32">
      <c r="A75" s="423" t="s">
        <v>1341</v>
      </c>
      <c r="B75" s="176">
        <v>7</v>
      </c>
      <c r="C75" s="176">
        <v>1</v>
      </c>
      <c r="D75" s="176">
        <v>6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2</v>
      </c>
      <c r="K75" s="176">
        <v>0</v>
      </c>
      <c r="L75" s="176">
        <v>0</v>
      </c>
      <c r="M75" s="176">
        <v>1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1</v>
      </c>
      <c r="V75" s="176">
        <v>3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</row>
    <row r="76" spans="1:32">
      <c r="A76" s="425"/>
      <c r="B76" s="425"/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</row>
    <row r="77" spans="1:32">
      <c r="A77" s="421" t="s">
        <v>938</v>
      </c>
      <c r="B77" s="422">
        <v>22</v>
      </c>
      <c r="C77" s="422">
        <v>8</v>
      </c>
      <c r="D77" s="422">
        <v>14</v>
      </c>
      <c r="E77" s="422">
        <v>0</v>
      </c>
      <c r="F77" s="422">
        <v>0</v>
      </c>
      <c r="G77" s="422">
        <v>0</v>
      </c>
      <c r="H77" s="422">
        <v>0</v>
      </c>
      <c r="I77" s="422">
        <v>0</v>
      </c>
      <c r="J77" s="422">
        <v>3</v>
      </c>
      <c r="K77" s="422">
        <v>0</v>
      </c>
      <c r="L77" s="422">
        <v>1</v>
      </c>
      <c r="M77" s="422">
        <v>7</v>
      </c>
      <c r="N77" s="422">
        <v>0</v>
      </c>
      <c r="O77" s="422">
        <v>2</v>
      </c>
      <c r="P77" s="422">
        <v>1</v>
      </c>
      <c r="Q77" s="422">
        <v>0</v>
      </c>
      <c r="R77" s="422">
        <v>2</v>
      </c>
      <c r="S77" s="422">
        <v>2</v>
      </c>
      <c r="T77" s="422">
        <v>0</v>
      </c>
      <c r="U77" s="422">
        <v>0</v>
      </c>
      <c r="V77" s="422">
        <v>0</v>
      </c>
      <c r="W77" s="422">
        <v>0</v>
      </c>
      <c r="X77" s="422">
        <v>3</v>
      </c>
      <c r="Y77" s="422">
        <v>1</v>
      </c>
      <c r="Z77" s="422">
        <v>0</v>
      </c>
      <c r="AA77" s="422">
        <v>0</v>
      </c>
      <c r="AB77" s="422">
        <v>0</v>
      </c>
      <c r="AC77" s="422">
        <v>0</v>
      </c>
      <c r="AD77" s="422">
        <v>0</v>
      </c>
      <c r="AE77" s="422">
        <v>0</v>
      </c>
      <c r="AF77" s="422">
        <v>0</v>
      </c>
    </row>
    <row r="78" spans="1:32">
      <c r="A78" s="423" t="s">
        <v>1340</v>
      </c>
      <c r="B78" s="176">
        <v>17</v>
      </c>
      <c r="C78" s="176">
        <v>7</v>
      </c>
      <c r="D78" s="176">
        <v>10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1</v>
      </c>
      <c r="K78" s="176">
        <v>0</v>
      </c>
      <c r="L78" s="176">
        <v>1</v>
      </c>
      <c r="M78" s="176">
        <v>6</v>
      </c>
      <c r="N78" s="176">
        <v>0</v>
      </c>
      <c r="O78" s="176">
        <v>2</v>
      </c>
      <c r="P78" s="176">
        <v>1</v>
      </c>
      <c r="Q78" s="176">
        <v>0</v>
      </c>
      <c r="R78" s="176">
        <v>2</v>
      </c>
      <c r="S78" s="176">
        <v>1</v>
      </c>
      <c r="T78" s="176">
        <v>0</v>
      </c>
      <c r="U78" s="176">
        <v>0</v>
      </c>
      <c r="V78" s="176">
        <v>0</v>
      </c>
      <c r="W78" s="176">
        <v>0</v>
      </c>
      <c r="X78" s="176">
        <v>2</v>
      </c>
      <c r="Y78" s="176">
        <v>1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</row>
    <row r="79" spans="1:32">
      <c r="A79" s="423" t="s">
        <v>1339</v>
      </c>
      <c r="B79" s="176">
        <v>5</v>
      </c>
      <c r="C79" s="176">
        <v>1</v>
      </c>
      <c r="D79" s="176">
        <v>4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2</v>
      </c>
      <c r="K79" s="176">
        <v>0</v>
      </c>
      <c r="L79" s="176">
        <v>0</v>
      </c>
      <c r="M79" s="176">
        <v>1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1</v>
      </c>
      <c r="T79" s="176">
        <v>0</v>
      </c>
      <c r="U79" s="176">
        <v>0</v>
      </c>
      <c r="V79" s="176">
        <v>0</v>
      </c>
      <c r="W79" s="176">
        <v>0</v>
      </c>
      <c r="X79" s="176">
        <v>1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</row>
    <row r="80" spans="1:32">
      <c r="A80" s="425"/>
      <c r="B80" s="425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</row>
    <row r="81" spans="1:32">
      <c r="A81" s="421" t="s">
        <v>924</v>
      </c>
      <c r="B81" s="422">
        <v>63</v>
      </c>
      <c r="C81" s="422">
        <v>20</v>
      </c>
      <c r="D81" s="422">
        <v>43</v>
      </c>
      <c r="E81" s="422">
        <v>0</v>
      </c>
      <c r="F81" s="422">
        <v>0</v>
      </c>
      <c r="G81" s="422">
        <v>1</v>
      </c>
      <c r="H81" s="422">
        <v>0</v>
      </c>
      <c r="I81" s="422">
        <v>0</v>
      </c>
      <c r="J81" s="422">
        <v>9</v>
      </c>
      <c r="K81" s="422">
        <v>0</v>
      </c>
      <c r="L81" s="422">
        <v>4</v>
      </c>
      <c r="M81" s="422">
        <v>12</v>
      </c>
      <c r="N81" s="422">
        <v>0</v>
      </c>
      <c r="O81" s="422">
        <v>5</v>
      </c>
      <c r="P81" s="422">
        <v>13</v>
      </c>
      <c r="Q81" s="422">
        <v>0</v>
      </c>
      <c r="R81" s="422">
        <v>7</v>
      </c>
      <c r="S81" s="422">
        <v>6</v>
      </c>
      <c r="T81" s="422">
        <v>0</v>
      </c>
      <c r="U81" s="422">
        <v>4</v>
      </c>
      <c r="V81" s="422">
        <v>2</v>
      </c>
      <c r="W81" s="422">
        <v>0</v>
      </c>
      <c r="X81" s="422">
        <v>0</v>
      </c>
      <c r="Y81" s="422">
        <v>0</v>
      </c>
      <c r="Z81" s="422">
        <v>0</v>
      </c>
      <c r="AA81" s="422">
        <v>0</v>
      </c>
      <c r="AB81" s="422">
        <v>0</v>
      </c>
      <c r="AC81" s="422">
        <v>0</v>
      </c>
      <c r="AD81" s="422">
        <v>0</v>
      </c>
      <c r="AE81" s="422">
        <v>0</v>
      </c>
      <c r="AF81" s="422">
        <v>0</v>
      </c>
    </row>
    <row r="82" spans="1:32">
      <c r="A82" s="423" t="s">
        <v>1338</v>
      </c>
      <c r="B82" s="176">
        <v>28</v>
      </c>
      <c r="C82" s="176">
        <v>12</v>
      </c>
      <c r="D82" s="176">
        <v>16</v>
      </c>
      <c r="E82" s="176">
        <v>0</v>
      </c>
      <c r="F82" s="176">
        <v>0</v>
      </c>
      <c r="G82" s="176">
        <v>1</v>
      </c>
      <c r="H82" s="176">
        <v>0</v>
      </c>
      <c r="I82" s="176">
        <v>0</v>
      </c>
      <c r="J82" s="176">
        <v>5</v>
      </c>
      <c r="K82" s="176">
        <v>0</v>
      </c>
      <c r="L82" s="176">
        <v>2</v>
      </c>
      <c r="M82" s="176">
        <v>2</v>
      </c>
      <c r="N82" s="176">
        <v>0</v>
      </c>
      <c r="O82" s="176">
        <v>3</v>
      </c>
      <c r="P82" s="176">
        <v>5</v>
      </c>
      <c r="Q82" s="176">
        <v>0</v>
      </c>
      <c r="R82" s="176">
        <v>4</v>
      </c>
      <c r="S82" s="176">
        <v>2</v>
      </c>
      <c r="T82" s="176">
        <v>0</v>
      </c>
      <c r="U82" s="176">
        <v>3</v>
      </c>
      <c r="V82" s="176">
        <v>1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</row>
    <row r="83" spans="1:32">
      <c r="A83" s="423" t="s">
        <v>1337</v>
      </c>
      <c r="B83" s="176">
        <v>12</v>
      </c>
      <c r="C83" s="176">
        <v>4</v>
      </c>
      <c r="D83" s="176">
        <v>8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1</v>
      </c>
      <c r="K83" s="176">
        <v>0</v>
      </c>
      <c r="L83" s="176">
        <v>2</v>
      </c>
      <c r="M83" s="176">
        <v>5</v>
      </c>
      <c r="N83" s="176">
        <v>0</v>
      </c>
      <c r="O83" s="176">
        <v>0</v>
      </c>
      <c r="P83" s="176">
        <v>1</v>
      </c>
      <c r="Q83" s="176">
        <v>0</v>
      </c>
      <c r="R83" s="176">
        <v>2</v>
      </c>
      <c r="S83" s="176">
        <v>1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</row>
    <row r="84" spans="1:32">
      <c r="A84" s="423" t="s">
        <v>1336</v>
      </c>
      <c r="B84" s="176">
        <v>22</v>
      </c>
      <c r="C84" s="176">
        <v>4</v>
      </c>
      <c r="D84" s="176">
        <v>18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2</v>
      </c>
      <c r="K84" s="176">
        <v>0</v>
      </c>
      <c r="L84" s="176">
        <v>0</v>
      </c>
      <c r="M84" s="176">
        <v>5</v>
      </c>
      <c r="N84" s="176">
        <v>0</v>
      </c>
      <c r="O84" s="176">
        <v>2</v>
      </c>
      <c r="P84" s="176">
        <v>7</v>
      </c>
      <c r="Q84" s="176">
        <v>0</v>
      </c>
      <c r="R84" s="176">
        <v>1</v>
      </c>
      <c r="S84" s="176">
        <v>3</v>
      </c>
      <c r="T84" s="176">
        <v>0</v>
      </c>
      <c r="U84" s="176">
        <v>1</v>
      </c>
      <c r="V84" s="176">
        <v>1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</row>
    <row r="85" spans="1:32">
      <c r="A85" s="423" t="s">
        <v>1335</v>
      </c>
      <c r="B85" s="176">
        <v>1</v>
      </c>
      <c r="C85" s="176">
        <v>0</v>
      </c>
      <c r="D85" s="176">
        <v>1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1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</row>
    <row r="86" spans="1:32">
      <c r="A86" s="425"/>
      <c r="B86" s="425"/>
      <c r="C86" s="425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F86" s="425"/>
    </row>
    <row r="87" spans="1:32">
      <c r="A87" s="421" t="s">
        <v>890</v>
      </c>
      <c r="B87" s="422">
        <v>5</v>
      </c>
      <c r="C87" s="422">
        <v>0</v>
      </c>
      <c r="D87" s="422">
        <v>5</v>
      </c>
      <c r="E87" s="422">
        <v>0</v>
      </c>
      <c r="F87" s="422">
        <v>0</v>
      </c>
      <c r="G87" s="422">
        <v>0</v>
      </c>
      <c r="H87" s="422">
        <v>0</v>
      </c>
      <c r="I87" s="422">
        <v>0</v>
      </c>
      <c r="J87" s="422">
        <v>0</v>
      </c>
      <c r="K87" s="422">
        <v>0</v>
      </c>
      <c r="L87" s="422">
        <v>0</v>
      </c>
      <c r="M87" s="422">
        <v>2</v>
      </c>
      <c r="N87" s="422">
        <v>0</v>
      </c>
      <c r="O87" s="422">
        <v>0</v>
      </c>
      <c r="P87" s="422">
        <v>2</v>
      </c>
      <c r="Q87" s="422">
        <v>0</v>
      </c>
      <c r="R87" s="422">
        <v>0</v>
      </c>
      <c r="S87" s="422">
        <v>1</v>
      </c>
      <c r="T87" s="422">
        <v>0</v>
      </c>
      <c r="U87" s="422">
        <v>0</v>
      </c>
      <c r="V87" s="422">
        <v>0</v>
      </c>
      <c r="W87" s="422">
        <v>0</v>
      </c>
      <c r="X87" s="422">
        <v>0</v>
      </c>
      <c r="Y87" s="422">
        <v>0</v>
      </c>
      <c r="Z87" s="422">
        <v>0</v>
      </c>
      <c r="AA87" s="422">
        <v>0</v>
      </c>
      <c r="AB87" s="422">
        <v>0</v>
      </c>
      <c r="AC87" s="422">
        <v>0</v>
      </c>
      <c r="AD87" s="422">
        <v>0</v>
      </c>
      <c r="AE87" s="422">
        <v>0</v>
      </c>
      <c r="AF87" s="422">
        <v>0</v>
      </c>
    </row>
    <row r="88" spans="1:32">
      <c r="A88" s="423" t="s">
        <v>1334</v>
      </c>
      <c r="B88" s="176">
        <v>1</v>
      </c>
      <c r="C88" s="176">
        <v>0</v>
      </c>
      <c r="D88" s="176">
        <v>1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1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</row>
    <row r="89" spans="1:32">
      <c r="A89" s="423" t="s">
        <v>1333</v>
      </c>
      <c r="B89" s="176">
        <v>3</v>
      </c>
      <c r="C89" s="176">
        <v>0</v>
      </c>
      <c r="D89" s="176">
        <v>3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1</v>
      </c>
      <c r="N89" s="176">
        <v>0</v>
      </c>
      <c r="O89" s="176">
        <v>0</v>
      </c>
      <c r="P89" s="176">
        <v>2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</row>
    <row r="90" spans="1:32">
      <c r="A90" s="423" t="s">
        <v>1332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</row>
    <row r="91" spans="1:32">
      <c r="A91" s="423" t="s">
        <v>1331</v>
      </c>
      <c r="B91" s="176">
        <v>1</v>
      </c>
      <c r="C91" s="176">
        <v>0</v>
      </c>
      <c r="D91" s="176">
        <v>1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1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</row>
    <row r="92" spans="1:32">
      <c r="A92" s="425"/>
      <c r="B92" s="425"/>
      <c r="C92" s="425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5"/>
    </row>
    <row r="93" spans="1:32">
      <c r="A93" s="421" t="s">
        <v>877</v>
      </c>
      <c r="B93" s="422">
        <v>5</v>
      </c>
      <c r="C93" s="422">
        <v>1</v>
      </c>
      <c r="D93" s="422">
        <v>4</v>
      </c>
      <c r="E93" s="422">
        <v>0</v>
      </c>
      <c r="F93" s="422">
        <v>0</v>
      </c>
      <c r="G93" s="422">
        <v>0</v>
      </c>
      <c r="H93" s="422">
        <v>0</v>
      </c>
      <c r="I93" s="422">
        <v>0</v>
      </c>
      <c r="J93" s="422">
        <v>1</v>
      </c>
      <c r="K93" s="422">
        <v>0</v>
      </c>
      <c r="L93" s="422">
        <v>0</v>
      </c>
      <c r="M93" s="422">
        <v>1</v>
      </c>
      <c r="N93" s="422">
        <v>0</v>
      </c>
      <c r="O93" s="422">
        <v>0</v>
      </c>
      <c r="P93" s="422">
        <v>1</v>
      </c>
      <c r="Q93" s="422">
        <v>0</v>
      </c>
      <c r="R93" s="422">
        <v>0</v>
      </c>
      <c r="S93" s="422">
        <v>1</v>
      </c>
      <c r="T93" s="422">
        <v>0</v>
      </c>
      <c r="U93" s="422">
        <v>1</v>
      </c>
      <c r="V93" s="422">
        <v>0</v>
      </c>
      <c r="W93" s="422">
        <v>0</v>
      </c>
      <c r="X93" s="422">
        <v>0</v>
      </c>
      <c r="Y93" s="422">
        <v>0</v>
      </c>
      <c r="Z93" s="422">
        <v>0</v>
      </c>
      <c r="AA93" s="422">
        <v>0</v>
      </c>
      <c r="AB93" s="422">
        <v>0</v>
      </c>
      <c r="AC93" s="422">
        <v>0</v>
      </c>
      <c r="AD93" s="422">
        <v>0</v>
      </c>
      <c r="AE93" s="422">
        <v>0</v>
      </c>
      <c r="AF93" s="422">
        <v>0</v>
      </c>
    </row>
    <row r="94" spans="1:32">
      <c r="A94" s="423" t="s">
        <v>1330</v>
      </c>
      <c r="B94" s="176">
        <v>4</v>
      </c>
      <c r="C94" s="176">
        <v>1</v>
      </c>
      <c r="D94" s="176">
        <v>3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1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1</v>
      </c>
      <c r="Q94" s="176">
        <v>0</v>
      </c>
      <c r="R94" s="176">
        <v>0</v>
      </c>
      <c r="S94" s="176">
        <v>1</v>
      </c>
      <c r="T94" s="176">
        <v>0</v>
      </c>
      <c r="U94" s="176">
        <v>1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</row>
    <row r="95" spans="1:32">
      <c r="A95" s="423" t="s">
        <v>1329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</row>
    <row r="96" spans="1:32">
      <c r="A96" s="423" t="s">
        <v>1328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</row>
    <row r="97" spans="1:32">
      <c r="A97" s="423" t="s">
        <v>1327</v>
      </c>
      <c r="B97" s="176">
        <v>1</v>
      </c>
      <c r="C97" s="176">
        <v>0</v>
      </c>
      <c r="D97" s="176">
        <v>1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1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</row>
    <row r="98" spans="1:32">
      <c r="A98" s="423" t="s">
        <v>4082</v>
      </c>
      <c r="B98" s="425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</row>
  </sheetData>
  <mergeCells count="13">
    <mergeCell ref="X9:Z9"/>
    <mergeCell ref="AA9:AC9"/>
    <mergeCell ref="AD9:AF9"/>
    <mergeCell ref="B2:AF2"/>
    <mergeCell ref="B5:AF5"/>
    <mergeCell ref="F7:AF7"/>
    <mergeCell ref="B9:E9"/>
    <mergeCell ref="F9:H9"/>
    <mergeCell ref="I9:K9"/>
    <mergeCell ref="L9:N9"/>
    <mergeCell ref="O9:Q9"/>
    <mergeCell ref="R9:T9"/>
    <mergeCell ref="U9:W9"/>
  </mergeCells>
  <hyperlinks>
    <hyperlink ref="A1" location="Indice!A100" display="Volver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F99"/>
  <sheetViews>
    <sheetView showGridLines="0" showRowColHeaders="0" workbookViewId="0"/>
  </sheetViews>
  <sheetFormatPr baseColWidth="10" defaultColWidth="9.109375" defaultRowHeight="13.2"/>
  <cols>
    <col min="1" max="1" width="19.6640625" style="668" bestFit="1" customWidth="1"/>
    <col min="2" max="2" width="5.109375" style="668" bestFit="1" customWidth="1"/>
    <col min="3" max="3" width="7" style="668" bestFit="1" customWidth="1"/>
    <col min="4" max="4" width="6.77734375" style="668" bestFit="1" customWidth="1"/>
    <col min="5" max="5" width="14" style="668" bestFit="1" customWidth="1"/>
    <col min="6" max="6" width="7" style="668" bestFit="1" customWidth="1"/>
    <col min="7" max="7" width="6.77734375" style="668" bestFit="1" customWidth="1"/>
    <col min="8" max="8" width="11.33203125" style="668" bestFit="1" customWidth="1"/>
    <col min="9" max="9" width="7" style="668" bestFit="1" customWidth="1"/>
    <col min="10" max="10" width="6.77734375" style="668" bestFit="1" customWidth="1"/>
    <col min="11" max="11" width="11.33203125" style="668" bestFit="1" customWidth="1"/>
    <col min="12" max="12" width="7" style="668" bestFit="1" customWidth="1"/>
    <col min="13" max="13" width="6.77734375" style="668" bestFit="1" customWidth="1"/>
    <col min="14" max="14" width="11.33203125" style="668" bestFit="1" customWidth="1"/>
    <col min="15" max="15" width="7" style="668" bestFit="1" customWidth="1"/>
    <col min="16" max="16" width="6.77734375" style="668" bestFit="1" customWidth="1"/>
    <col min="17" max="17" width="11.33203125" style="668" bestFit="1" customWidth="1"/>
    <col min="18" max="18" width="7" style="668" bestFit="1" customWidth="1"/>
    <col min="19" max="19" width="6.77734375" style="668" bestFit="1" customWidth="1"/>
    <col min="20" max="20" width="11.33203125" style="668" bestFit="1" customWidth="1"/>
    <col min="21" max="21" width="7" style="668" bestFit="1" customWidth="1"/>
    <col min="22" max="22" width="6.77734375" style="668" bestFit="1" customWidth="1"/>
    <col min="23" max="23" width="11.33203125" style="668" bestFit="1" customWidth="1"/>
    <col min="24" max="24" width="7" style="668" bestFit="1" customWidth="1"/>
    <col min="25" max="25" width="6.77734375" style="668" bestFit="1" customWidth="1"/>
    <col min="26" max="26" width="11.33203125" style="668" bestFit="1" customWidth="1"/>
    <col min="27" max="27" width="7" style="668" bestFit="1" customWidth="1"/>
    <col min="28" max="28" width="6.77734375" style="668" bestFit="1" customWidth="1"/>
    <col min="29" max="29" width="11.33203125" style="668" bestFit="1" customWidth="1"/>
    <col min="30" max="30" width="7" style="668" bestFit="1" customWidth="1"/>
    <col min="31" max="31" width="6.77734375" style="668" bestFit="1" customWidth="1"/>
    <col min="32" max="32" width="11.33203125" style="668" bestFit="1" customWidth="1"/>
    <col min="33" max="256" width="9.109375" style="668"/>
    <col min="257" max="257" width="19.6640625" style="668" bestFit="1" customWidth="1"/>
    <col min="258" max="258" width="5.109375" style="668" bestFit="1" customWidth="1"/>
    <col min="259" max="259" width="7" style="668" bestFit="1" customWidth="1"/>
    <col min="260" max="260" width="6.77734375" style="668" bestFit="1" customWidth="1"/>
    <col min="261" max="261" width="14" style="668" bestFit="1" customWidth="1"/>
    <col min="262" max="262" width="7" style="668" bestFit="1" customWidth="1"/>
    <col min="263" max="263" width="6.77734375" style="668" bestFit="1" customWidth="1"/>
    <col min="264" max="264" width="11.33203125" style="668" bestFit="1" customWidth="1"/>
    <col min="265" max="265" width="7" style="668" bestFit="1" customWidth="1"/>
    <col min="266" max="266" width="6.77734375" style="668" bestFit="1" customWidth="1"/>
    <col min="267" max="267" width="11.33203125" style="668" bestFit="1" customWidth="1"/>
    <col min="268" max="268" width="7" style="668" bestFit="1" customWidth="1"/>
    <col min="269" max="269" width="6.77734375" style="668" bestFit="1" customWidth="1"/>
    <col min="270" max="270" width="11.33203125" style="668" bestFit="1" customWidth="1"/>
    <col min="271" max="271" width="7" style="668" bestFit="1" customWidth="1"/>
    <col min="272" max="272" width="6.77734375" style="668" bestFit="1" customWidth="1"/>
    <col min="273" max="273" width="11.33203125" style="668" bestFit="1" customWidth="1"/>
    <col min="274" max="274" width="7" style="668" bestFit="1" customWidth="1"/>
    <col min="275" max="275" width="6.77734375" style="668" bestFit="1" customWidth="1"/>
    <col min="276" max="276" width="11.33203125" style="668" bestFit="1" customWidth="1"/>
    <col min="277" max="277" width="7" style="668" bestFit="1" customWidth="1"/>
    <col min="278" max="278" width="6.77734375" style="668" bestFit="1" customWidth="1"/>
    <col min="279" max="279" width="11.33203125" style="668" bestFit="1" customWidth="1"/>
    <col min="280" max="280" width="7" style="668" bestFit="1" customWidth="1"/>
    <col min="281" max="281" width="6.77734375" style="668" bestFit="1" customWidth="1"/>
    <col min="282" max="282" width="11.33203125" style="668" bestFit="1" customWidth="1"/>
    <col min="283" max="283" width="7" style="668" bestFit="1" customWidth="1"/>
    <col min="284" max="284" width="6.77734375" style="668" bestFit="1" customWidth="1"/>
    <col min="285" max="285" width="11.33203125" style="668" bestFit="1" customWidth="1"/>
    <col min="286" max="286" width="7" style="668" bestFit="1" customWidth="1"/>
    <col min="287" max="287" width="6.77734375" style="668" bestFit="1" customWidth="1"/>
    <col min="288" max="288" width="11.33203125" style="668" bestFit="1" customWidth="1"/>
    <col min="289" max="512" width="9.109375" style="668"/>
    <col min="513" max="513" width="19.6640625" style="668" bestFit="1" customWidth="1"/>
    <col min="514" max="514" width="5.109375" style="668" bestFit="1" customWidth="1"/>
    <col min="515" max="515" width="7" style="668" bestFit="1" customWidth="1"/>
    <col min="516" max="516" width="6.77734375" style="668" bestFit="1" customWidth="1"/>
    <col min="517" max="517" width="14" style="668" bestFit="1" customWidth="1"/>
    <col min="518" max="518" width="7" style="668" bestFit="1" customWidth="1"/>
    <col min="519" max="519" width="6.77734375" style="668" bestFit="1" customWidth="1"/>
    <col min="520" max="520" width="11.33203125" style="668" bestFit="1" customWidth="1"/>
    <col min="521" max="521" width="7" style="668" bestFit="1" customWidth="1"/>
    <col min="522" max="522" width="6.77734375" style="668" bestFit="1" customWidth="1"/>
    <col min="523" max="523" width="11.33203125" style="668" bestFit="1" customWidth="1"/>
    <col min="524" max="524" width="7" style="668" bestFit="1" customWidth="1"/>
    <col min="525" max="525" width="6.77734375" style="668" bestFit="1" customWidth="1"/>
    <col min="526" max="526" width="11.33203125" style="668" bestFit="1" customWidth="1"/>
    <col min="527" max="527" width="7" style="668" bestFit="1" customWidth="1"/>
    <col min="528" max="528" width="6.77734375" style="668" bestFit="1" customWidth="1"/>
    <col min="529" max="529" width="11.33203125" style="668" bestFit="1" customWidth="1"/>
    <col min="530" max="530" width="7" style="668" bestFit="1" customWidth="1"/>
    <col min="531" max="531" width="6.77734375" style="668" bestFit="1" customWidth="1"/>
    <col min="532" max="532" width="11.33203125" style="668" bestFit="1" customWidth="1"/>
    <col min="533" max="533" width="7" style="668" bestFit="1" customWidth="1"/>
    <col min="534" max="534" width="6.77734375" style="668" bestFit="1" customWidth="1"/>
    <col min="535" max="535" width="11.33203125" style="668" bestFit="1" customWidth="1"/>
    <col min="536" max="536" width="7" style="668" bestFit="1" customWidth="1"/>
    <col min="537" max="537" width="6.77734375" style="668" bestFit="1" customWidth="1"/>
    <col min="538" max="538" width="11.33203125" style="668" bestFit="1" customWidth="1"/>
    <col min="539" max="539" width="7" style="668" bestFit="1" customWidth="1"/>
    <col min="540" max="540" width="6.77734375" style="668" bestFit="1" customWidth="1"/>
    <col min="541" max="541" width="11.33203125" style="668" bestFit="1" customWidth="1"/>
    <col min="542" max="542" width="7" style="668" bestFit="1" customWidth="1"/>
    <col min="543" max="543" width="6.77734375" style="668" bestFit="1" customWidth="1"/>
    <col min="544" max="544" width="11.33203125" style="668" bestFit="1" customWidth="1"/>
    <col min="545" max="768" width="9.109375" style="668"/>
    <col min="769" max="769" width="19.6640625" style="668" bestFit="1" customWidth="1"/>
    <col min="770" max="770" width="5.109375" style="668" bestFit="1" customWidth="1"/>
    <col min="771" max="771" width="7" style="668" bestFit="1" customWidth="1"/>
    <col min="772" max="772" width="6.77734375" style="668" bestFit="1" customWidth="1"/>
    <col min="773" max="773" width="14" style="668" bestFit="1" customWidth="1"/>
    <col min="774" max="774" width="7" style="668" bestFit="1" customWidth="1"/>
    <col min="775" max="775" width="6.77734375" style="668" bestFit="1" customWidth="1"/>
    <col min="776" max="776" width="11.33203125" style="668" bestFit="1" customWidth="1"/>
    <col min="777" max="777" width="7" style="668" bestFit="1" customWidth="1"/>
    <col min="778" max="778" width="6.77734375" style="668" bestFit="1" customWidth="1"/>
    <col min="779" max="779" width="11.33203125" style="668" bestFit="1" customWidth="1"/>
    <col min="780" max="780" width="7" style="668" bestFit="1" customWidth="1"/>
    <col min="781" max="781" width="6.77734375" style="668" bestFit="1" customWidth="1"/>
    <col min="782" max="782" width="11.33203125" style="668" bestFit="1" customWidth="1"/>
    <col min="783" max="783" width="7" style="668" bestFit="1" customWidth="1"/>
    <col min="784" max="784" width="6.77734375" style="668" bestFit="1" customWidth="1"/>
    <col min="785" max="785" width="11.33203125" style="668" bestFit="1" customWidth="1"/>
    <col min="786" max="786" width="7" style="668" bestFit="1" customWidth="1"/>
    <col min="787" max="787" width="6.77734375" style="668" bestFit="1" customWidth="1"/>
    <col min="788" max="788" width="11.33203125" style="668" bestFit="1" customWidth="1"/>
    <col min="789" max="789" width="7" style="668" bestFit="1" customWidth="1"/>
    <col min="790" max="790" width="6.77734375" style="668" bestFit="1" customWidth="1"/>
    <col min="791" max="791" width="11.33203125" style="668" bestFit="1" customWidth="1"/>
    <col min="792" max="792" width="7" style="668" bestFit="1" customWidth="1"/>
    <col min="793" max="793" width="6.77734375" style="668" bestFit="1" customWidth="1"/>
    <col min="794" max="794" width="11.33203125" style="668" bestFit="1" customWidth="1"/>
    <col min="795" max="795" width="7" style="668" bestFit="1" customWidth="1"/>
    <col min="796" max="796" width="6.77734375" style="668" bestFit="1" customWidth="1"/>
    <col min="797" max="797" width="11.33203125" style="668" bestFit="1" customWidth="1"/>
    <col min="798" max="798" width="7" style="668" bestFit="1" customWidth="1"/>
    <col min="799" max="799" width="6.77734375" style="668" bestFit="1" customWidth="1"/>
    <col min="800" max="800" width="11.33203125" style="668" bestFit="1" customWidth="1"/>
    <col min="801" max="1024" width="9.109375" style="668"/>
    <col min="1025" max="1025" width="19.6640625" style="668" bestFit="1" customWidth="1"/>
    <col min="1026" max="1026" width="5.109375" style="668" bestFit="1" customWidth="1"/>
    <col min="1027" max="1027" width="7" style="668" bestFit="1" customWidth="1"/>
    <col min="1028" max="1028" width="6.77734375" style="668" bestFit="1" customWidth="1"/>
    <col min="1029" max="1029" width="14" style="668" bestFit="1" customWidth="1"/>
    <col min="1030" max="1030" width="7" style="668" bestFit="1" customWidth="1"/>
    <col min="1031" max="1031" width="6.77734375" style="668" bestFit="1" customWidth="1"/>
    <col min="1032" max="1032" width="11.33203125" style="668" bestFit="1" customWidth="1"/>
    <col min="1033" max="1033" width="7" style="668" bestFit="1" customWidth="1"/>
    <col min="1034" max="1034" width="6.77734375" style="668" bestFit="1" customWidth="1"/>
    <col min="1035" max="1035" width="11.33203125" style="668" bestFit="1" customWidth="1"/>
    <col min="1036" max="1036" width="7" style="668" bestFit="1" customWidth="1"/>
    <col min="1037" max="1037" width="6.77734375" style="668" bestFit="1" customWidth="1"/>
    <col min="1038" max="1038" width="11.33203125" style="668" bestFit="1" customWidth="1"/>
    <col min="1039" max="1039" width="7" style="668" bestFit="1" customWidth="1"/>
    <col min="1040" max="1040" width="6.77734375" style="668" bestFit="1" customWidth="1"/>
    <col min="1041" max="1041" width="11.33203125" style="668" bestFit="1" customWidth="1"/>
    <col min="1042" max="1042" width="7" style="668" bestFit="1" customWidth="1"/>
    <col min="1043" max="1043" width="6.77734375" style="668" bestFit="1" customWidth="1"/>
    <col min="1044" max="1044" width="11.33203125" style="668" bestFit="1" customWidth="1"/>
    <col min="1045" max="1045" width="7" style="668" bestFit="1" customWidth="1"/>
    <col min="1046" max="1046" width="6.77734375" style="668" bestFit="1" customWidth="1"/>
    <col min="1047" max="1047" width="11.33203125" style="668" bestFit="1" customWidth="1"/>
    <col min="1048" max="1048" width="7" style="668" bestFit="1" customWidth="1"/>
    <col min="1049" max="1049" width="6.77734375" style="668" bestFit="1" customWidth="1"/>
    <col min="1050" max="1050" width="11.33203125" style="668" bestFit="1" customWidth="1"/>
    <col min="1051" max="1051" width="7" style="668" bestFit="1" customWidth="1"/>
    <col min="1052" max="1052" width="6.77734375" style="668" bestFit="1" customWidth="1"/>
    <col min="1053" max="1053" width="11.33203125" style="668" bestFit="1" customWidth="1"/>
    <col min="1054" max="1054" width="7" style="668" bestFit="1" customWidth="1"/>
    <col min="1055" max="1055" width="6.77734375" style="668" bestFit="1" customWidth="1"/>
    <col min="1056" max="1056" width="11.33203125" style="668" bestFit="1" customWidth="1"/>
    <col min="1057" max="1280" width="9.109375" style="668"/>
    <col min="1281" max="1281" width="19.6640625" style="668" bestFit="1" customWidth="1"/>
    <col min="1282" max="1282" width="5.109375" style="668" bestFit="1" customWidth="1"/>
    <col min="1283" max="1283" width="7" style="668" bestFit="1" customWidth="1"/>
    <col min="1284" max="1284" width="6.77734375" style="668" bestFit="1" customWidth="1"/>
    <col min="1285" max="1285" width="14" style="668" bestFit="1" customWidth="1"/>
    <col min="1286" max="1286" width="7" style="668" bestFit="1" customWidth="1"/>
    <col min="1287" max="1287" width="6.77734375" style="668" bestFit="1" customWidth="1"/>
    <col min="1288" max="1288" width="11.33203125" style="668" bestFit="1" customWidth="1"/>
    <col min="1289" max="1289" width="7" style="668" bestFit="1" customWidth="1"/>
    <col min="1290" max="1290" width="6.77734375" style="668" bestFit="1" customWidth="1"/>
    <col min="1291" max="1291" width="11.33203125" style="668" bestFit="1" customWidth="1"/>
    <col min="1292" max="1292" width="7" style="668" bestFit="1" customWidth="1"/>
    <col min="1293" max="1293" width="6.77734375" style="668" bestFit="1" customWidth="1"/>
    <col min="1294" max="1294" width="11.33203125" style="668" bestFit="1" customWidth="1"/>
    <col min="1295" max="1295" width="7" style="668" bestFit="1" customWidth="1"/>
    <col min="1296" max="1296" width="6.77734375" style="668" bestFit="1" customWidth="1"/>
    <col min="1297" max="1297" width="11.33203125" style="668" bestFit="1" customWidth="1"/>
    <col min="1298" max="1298" width="7" style="668" bestFit="1" customWidth="1"/>
    <col min="1299" max="1299" width="6.77734375" style="668" bestFit="1" customWidth="1"/>
    <col min="1300" max="1300" width="11.33203125" style="668" bestFit="1" customWidth="1"/>
    <col min="1301" max="1301" width="7" style="668" bestFit="1" customWidth="1"/>
    <col min="1302" max="1302" width="6.77734375" style="668" bestFit="1" customWidth="1"/>
    <col min="1303" max="1303" width="11.33203125" style="668" bestFit="1" customWidth="1"/>
    <col min="1304" max="1304" width="7" style="668" bestFit="1" customWidth="1"/>
    <col min="1305" max="1305" width="6.77734375" style="668" bestFit="1" customWidth="1"/>
    <col min="1306" max="1306" width="11.33203125" style="668" bestFit="1" customWidth="1"/>
    <col min="1307" max="1307" width="7" style="668" bestFit="1" customWidth="1"/>
    <col min="1308" max="1308" width="6.77734375" style="668" bestFit="1" customWidth="1"/>
    <col min="1309" max="1309" width="11.33203125" style="668" bestFit="1" customWidth="1"/>
    <col min="1310" max="1310" width="7" style="668" bestFit="1" customWidth="1"/>
    <col min="1311" max="1311" width="6.77734375" style="668" bestFit="1" customWidth="1"/>
    <col min="1312" max="1312" width="11.33203125" style="668" bestFit="1" customWidth="1"/>
    <col min="1313" max="1536" width="9.109375" style="668"/>
    <col min="1537" max="1537" width="19.6640625" style="668" bestFit="1" customWidth="1"/>
    <col min="1538" max="1538" width="5.109375" style="668" bestFit="1" customWidth="1"/>
    <col min="1539" max="1539" width="7" style="668" bestFit="1" customWidth="1"/>
    <col min="1540" max="1540" width="6.77734375" style="668" bestFit="1" customWidth="1"/>
    <col min="1541" max="1541" width="14" style="668" bestFit="1" customWidth="1"/>
    <col min="1542" max="1542" width="7" style="668" bestFit="1" customWidth="1"/>
    <col min="1543" max="1543" width="6.77734375" style="668" bestFit="1" customWidth="1"/>
    <col min="1544" max="1544" width="11.33203125" style="668" bestFit="1" customWidth="1"/>
    <col min="1545" max="1545" width="7" style="668" bestFit="1" customWidth="1"/>
    <col min="1546" max="1546" width="6.77734375" style="668" bestFit="1" customWidth="1"/>
    <col min="1547" max="1547" width="11.33203125" style="668" bestFit="1" customWidth="1"/>
    <col min="1548" max="1548" width="7" style="668" bestFit="1" customWidth="1"/>
    <col min="1549" max="1549" width="6.77734375" style="668" bestFit="1" customWidth="1"/>
    <col min="1550" max="1550" width="11.33203125" style="668" bestFit="1" customWidth="1"/>
    <col min="1551" max="1551" width="7" style="668" bestFit="1" customWidth="1"/>
    <col min="1552" max="1552" width="6.77734375" style="668" bestFit="1" customWidth="1"/>
    <col min="1553" max="1553" width="11.33203125" style="668" bestFit="1" customWidth="1"/>
    <col min="1554" max="1554" width="7" style="668" bestFit="1" customWidth="1"/>
    <col min="1555" max="1555" width="6.77734375" style="668" bestFit="1" customWidth="1"/>
    <col min="1556" max="1556" width="11.33203125" style="668" bestFit="1" customWidth="1"/>
    <col min="1557" max="1557" width="7" style="668" bestFit="1" customWidth="1"/>
    <col min="1558" max="1558" width="6.77734375" style="668" bestFit="1" customWidth="1"/>
    <col min="1559" max="1559" width="11.33203125" style="668" bestFit="1" customWidth="1"/>
    <col min="1560" max="1560" width="7" style="668" bestFit="1" customWidth="1"/>
    <col min="1561" max="1561" width="6.77734375" style="668" bestFit="1" customWidth="1"/>
    <col min="1562" max="1562" width="11.33203125" style="668" bestFit="1" customWidth="1"/>
    <col min="1563" max="1563" width="7" style="668" bestFit="1" customWidth="1"/>
    <col min="1564" max="1564" width="6.77734375" style="668" bestFit="1" customWidth="1"/>
    <col min="1565" max="1565" width="11.33203125" style="668" bestFit="1" customWidth="1"/>
    <col min="1566" max="1566" width="7" style="668" bestFit="1" customWidth="1"/>
    <col min="1567" max="1567" width="6.77734375" style="668" bestFit="1" customWidth="1"/>
    <col min="1568" max="1568" width="11.33203125" style="668" bestFit="1" customWidth="1"/>
    <col min="1569" max="1792" width="9.109375" style="668"/>
    <col min="1793" max="1793" width="19.6640625" style="668" bestFit="1" customWidth="1"/>
    <col min="1794" max="1794" width="5.109375" style="668" bestFit="1" customWidth="1"/>
    <col min="1795" max="1795" width="7" style="668" bestFit="1" customWidth="1"/>
    <col min="1796" max="1796" width="6.77734375" style="668" bestFit="1" customWidth="1"/>
    <col min="1797" max="1797" width="14" style="668" bestFit="1" customWidth="1"/>
    <col min="1798" max="1798" width="7" style="668" bestFit="1" customWidth="1"/>
    <col min="1799" max="1799" width="6.77734375" style="668" bestFit="1" customWidth="1"/>
    <col min="1800" max="1800" width="11.33203125" style="668" bestFit="1" customWidth="1"/>
    <col min="1801" max="1801" width="7" style="668" bestFit="1" customWidth="1"/>
    <col min="1802" max="1802" width="6.77734375" style="668" bestFit="1" customWidth="1"/>
    <col min="1803" max="1803" width="11.33203125" style="668" bestFit="1" customWidth="1"/>
    <col min="1804" max="1804" width="7" style="668" bestFit="1" customWidth="1"/>
    <col min="1805" max="1805" width="6.77734375" style="668" bestFit="1" customWidth="1"/>
    <col min="1806" max="1806" width="11.33203125" style="668" bestFit="1" customWidth="1"/>
    <col min="1807" max="1807" width="7" style="668" bestFit="1" customWidth="1"/>
    <col min="1808" max="1808" width="6.77734375" style="668" bestFit="1" customWidth="1"/>
    <col min="1809" max="1809" width="11.33203125" style="668" bestFit="1" customWidth="1"/>
    <col min="1810" max="1810" width="7" style="668" bestFit="1" customWidth="1"/>
    <col min="1811" max="1811" width="6.77734375" style="668" bestFit="1" customWidth="1"/>
    <col min="1812" max="1812" width="11.33203125" style="668" bestFit="1" customWidth="1"/>
    <col min="1813" max="1813" width="7" style="668" bestFit="1" customWidth="1"/>
    <col min="1814" max="1814" width="6.77734375" style="668" bestFit="1" customWidth="1"/>
    <col min="1815" max="1815" width="11.33203125" style="668" bestFit="1" customWidth="1"/>
    <col min="1816" max="1816" width="7" style="668" bestFit="1" customWidth="1"/>
    <col min="1817" max="1817" width="6.77734375" style="668" bestFit="1" customWidth="1"/>
    <col min="1818" max="1818" width="11.33203125" style="668" bestFit="1" customWidth="1"/>
    <col min="1819" max="1819" width="7" style="668" bestFit="1" customWidth="1"/>
    <col min="1820" max="1820" width="6.77734375" style="668" bestFit="1" customWidth="1"/>
    <col min="1821" max="1821" width="11.33203125" style="668" bestFit="1" customWidth="1"/>
    <col min="1822" max="1822" width="7" style="668" bestFit="1" customWidth="1"/>
    <col min="1823" max="1823" width="6.77734375" style="668" bestFit="1" customWidth="1"/>
    <col min="1824" max="1824" width="11.33203125" style="668" bestFit="1" customWidth="1"/>
    <col min="1825" max="2048" width="9.109375" style="668"/>
    <col min="2049" max="2049" width="19.6640625" style="668" bestFit="1" customWidth="1"/>
    <col min="2050" max="2050" width="5.109375" style="668" bestFit="1" customWidth="1"/>
    <col min="2051" max="2051" width="7" style="668" bestFit="1" customWidth="1"/>
    <col min="2052" max="2052" width="6.77734375" style="668" bestFit="1" customWidth="1"/>
    <col min="2053" max="2053" width="14" style="668" bestFit="1" customWidth="1"/>
    <col min="2054" max="2054" width="7" style="668" bestFit="1" customWidth="1"/>
    <col min="2055" max="2055" width="6.77734375" style="668" bestFit="1" customWidth="1"/>
    <col min="2056" max="2056" width="11.33203125" style="668" bestFit="1" customWidth="1"/>
    <col min="2057" max="2057" width="7" style="668" bestFit="1" customWidth="1"/>
    <col min="2058" max="2058" width="6.77734375" style="668" bestFit="1" customWidth="1"/>
    <col min="2059" max="2059" width="11.33203125" style="668" bestFit="1" customWidth="1"/>
    <col min="2060" max="2060" width="7" style="668" bestFit="1" customWidth="1"/>
    <col min="2061" max="2061" width="6.77734375" style="668" bestFit="1" customWidth="1"/>
    <col min="2062" max="2062" width="11.33203125" style="668" bestFit="1" customWidth="1"/>
    <col min="2063" max="2063" width="7" style="668" bestFit="1" customWidth="1"/>
    <col min="2064" max="2064" width="6.77734375" style="668" bestFit="1" customWidth="1"/>
    <col min="2065" max="2065" width="11.33203125" style="668" bestFit="1" customWidth="1"/>
    <col min="2066" max="2066" width="7" style="668" bestFit="1" customWidth="1"/>
    <col min="2067" max="2067" width="6.77734375" style="668" bestFit="1" customWidth="1"/>
    <col min="2068" max="2068" width="11.33203125" style="668" bestFit="1" customWidth="1"/>
    <col min="2069" max="2069" width="7" style="668" bestFit="1" customWidth="1"/>
    <col min="2070" max="2070" width="6.77734375" style="668" bestFit="1" customWidth="1"/>
    <col min="2071" max="2071" width="11.33203125" style="668" bestFit="1" customWidth="1"/>
    <col min="2072" max="2072" width="7" style="668" bestFit="1" customWidth="1"/>
    <col min="2073" max="2073" width="6.77734375" style="668" bestFit="1" customWidth="1"/>
    <col min="2074" max="2074" width="11.33203125" style="668" bestFit="1" customWidth="1"/>
    <col min="2075" max="2075" width="7" style="668" bestFit="1" customWidth="1"/>
    <col min="2076" max="2076" width="6.77734375" style="668" bestFit="1" customWidth="1"/>
    <col min="2077" max="2077" width="11.33203125" style="668" bestFit="1" customWidth="1"/>
    <col min="2078" max="2078" width="7" style="668" bestFit="1" customWidth="1"/>
    <col min="2079" max="2079" width="6.77734375" style="668" bestFit="1" customWidth="1"/>
    <col min="2080" max="2080" width="11.33203125" style="668" bestFit="1" customWidth="1"/>
    <col min="2081" max="2304" width="9.109375" style="668"/>
    <col min="2305" max="2305" width="19.6640625" style="668" bestFit="1" customWidth="1"/>
    <col min="2306" max="2306" width="5.109375" style="668" bestFit="1" customWidth="1"/>
    <col min="2307" max="2307" width="7" style="668" bestFit="1" customWidth="1"/>
    <col min="2308" max="2308" width="6.77734375" style="668" bestFit="1" customWidth="1"/>
    <col min="2309" max="2309" width="14" style="668" bestFit="1" customWidth="1"/>
    <col min="2310" max="2310" width="7" style="668" bestFit="1" customWidth="1"/>
    <col min="2311" max="2311" width="6.77734375" style="668" bestFit="1" customWidth="1"/>
    <col min="2312" max="2312" width="11.33203125" style="668" bestFit="1" customWidth="1"/>
    <col min="2313" max="2313" width="7" style="668" bestFit="1" customWidth="1"/>
    <col min="2314" max="2314" width="6.77734375" style="668" bestFit="1" customWidth="1"/>
    <col min="2315" max="2315" width="11.33203125" style="668" bestFit="1" customWidth="1"/>
    <col min="2316" max="2316" width="7" style="668" bestFit="1" customWidth="1"/>
    <col min="2317" max="2317" width="6.77734375" style="668" bestFit="1" customWidth="1"/>
    <col min="2318" max="2318" width="11.33203125" style="668" bestFit="1" customWidth="1"/>
    <col min="2319" max="2319" width="7" style="668" bestFit="1" customWidth="1"/>
    <col min="2320" max="2320" width="6.77734375" style="668" bestFit="1" customWidth="1"/>
    <col min="2321" max="2321" width="11.33203125" style="668" bestFit="1" customWidth="1"/>
    <col min="2322" max="2322" width="7" style="668" bestFit="1" customWidth="1"/>
    <col min="2323" max="2323" width="6.77734375" style="668" bestFit="1" customWidth="1"/>
    <col min="2324" max="2324" width="11.33203125" style="668" bestFit="1" customWidth="1"/>
    <col min="2325" max="2325" width="7" style="668" bestFit="1" customWidth="1"/>
    <col min="2326" max="2326" width="6.77734375" style="668" bestFit="1" customWidth="1"/>
    <col min="2327" max="2327" width="11.33203125" style="668" bestFit="1" customWidth="1"/>
    <col min="2328" max="2328" width="7" style="668" bestFit="1" customWidth="1"/>
    <col min="2329" max="2329" width="6.77734375" style="668" bestFit="1" customWidth="1"/>
    <col min="2330" max="2330" width="11.33203125" style="668" bestFit="1" customWidth="1"/>
    <col min="2331" max="2331" width="7" style="668" bestFit="1" customWidth="1"/>
    <col min="2332" max="2332" width="6.77734375" style="668" bestFit="1" customWidth="1"/>
    <col min="2333" max="2333" width="11.33203125" style="668" bestFit="1" customWidth="1"/>
    <col min="2334" max="2334" width="7" style="668" bestFit="1" customWidth="1"/>
    <col min="2335" max="2335" width="6.77734375" style="668" bestFit="1" customWidth="1"/>
    <col min="2336" max="2336" width="11.33203125" style="668" bestFit="1" customWidth="1"/>
    <col min="2337" max="2560" width="9.109375" style="668"/>
    <col min="2561" max="2561" width="19.6640625" style="668" bestFit="1" customWidth="1"/>
    <col min="2562" max="2562" width="5.109375" style="668" bestFit="1" customWidth="1"/>
    <col min="2563" max="2563" width="7" style="668" bestFit="1" customWidth="1"/>
    <col min="2564" max="2564" width="6.77734375" style="668" bestFit="1" customWidth="1"/>
    <col min="2565" max="2565" width="14" style="668" bestFit="1" customWidth="1"/>
    <col min="2566" max="2566" width="7" style="668" bestFit="1" customWidth="1"/>
    <col min="2567" max="2567" width="6.77734375" style="668" bestFit="1" customWidth="1"/>
    <col min="2568" max="2568" width="11.33203125" style="668" bestFit="1" customWidth="1"/>
    <col min="2569" max="2569" width="7" style="668" bestFit="1" customWidth="1"/>
    <col min="2570" max="2570" width="6.77734375" style="668" bestFit="1" customWidth="1"/>
    <col min="2571" max="2571" width="11.33203125" style="668" bestFit="1" customWidth="1"/>
    <col min="2572" max="2572" width="7" style="668" bestFit="1" customWidth="1"/>
    <col min="2573" max="2573" width="6.77734375" style="668" bestFit="1" customWidth="1"/>
    <col min="2574" max="2574" width="11.33203125" style="668" bestFit="1" customWidth="1"/>
    <col min="2575" max="2575" width="7" style="668" bestFit="1" customWidth="1"/>
    <col min="2576" max="2576" width="6.77734375" style="668" bestFit="1" customWidth="1"/>
    <col min="2577" max="2577" width="11.33203125" style="668" bestFit="1" customWidth="1"/>
    <col min="2578" max="2578" width="7" style="668" bestFit="1" customWidth="1"/>
    <col min="2579" max="2579" width="6.77734375" style="668" bestFit="1" customWidth="1"/>
    <col min="2580" max="2580" width="11.33203125" style="668" bestFit="1" customWidth="1"/>
    <col min="2581" max="2581" width="7" style="668" bestFit="1" customWidth="1"/>
    <col min="2582" max="2582" width="6.77734375" style="668" bestFit="1" customWidth="1"/>
    <col min="2583" max="2583" width="11.33203125" style="668" bestFit="1" customWidth="1"/>
    <col min="2584" max="2584" width="7" style="668" bestFit="1" customWidth="1"/>
    <col min="2585" max="2585" width="6.77734375" style="668" bestFit="1" customWidth="1"/>
    <col min="2586" max="2586" width="11.33203125" style="668" bestFit="1" customWidth="1"/>
    <col min="2587" max="2587" width="7" style="668" bestFit="1" customWidth="1"/>
    <col min="2588" max="2588" width="6.77734375" style="668" bestFit="1" customWidth="1"/>
    <col min="2589" max="2589" width="11.33203125" style="668" bestFit="1" customWidth="1"/>
    <col min="2590" max="2590" width="7" style="668" bestFit="1" customWidth="1"/>
    <col min="2591" max="2591" width="6.77734375" style="668" bestFit="1" customWidth="1"/>
    <col min="2592" max="2592" width="11.33203125" style="668" bestFit="1" customWidth="1"/>
    <col min="2593" max="2816" width="9.109375" style="668"/>
    <col min="2817" max="2817" width="19.6640625" style="668" bestFit="1" customWidth="1"/>
    <col min="2818" max="2818" width="5.109375" style="668" bestFit="1" customWidth="1"/>
    <col min="2819" max="2819" width="7" style="668" bestFit="1" customWidth="1"/>
    <col min="2820" max="2820" width="6.77734375" style="668" bestFit="1" customWidth="1"/>
    <col min="2821" max="2821" width="14" style="668" bestFit="1" customWidth="1"/>
    <col min="2822" max="2822" width="7" style="668" bestFit="1" customWidth="1"/>
    <col min="2823" max="2823" width="6.77734375" style="668" bestFit="1" customWidth="1"/>
    <col min="2824" max="2824" width="11.33203125" style="668" bestFit="1" customWidth="1"/>
    <col min="2825" max="2825" width="7" style="668" bestFit="1" customWidth="1"/>
    <col min="2826" max="2826" width="6.77734375" style="668" bestFit="1" customWidth="1"/>
    <col min="2827" max="2827" width="11.33203125" style="668" bestFit="1" customWidth="1"/>
    <col min="2828" max="2828" width="7" style="668" bestFit="1" customWidth="1"/>
    <col min="2829" max="2829" width="6.77734375" style="668" bestFit="1" customWidth="1"/>
    <col min="2830" max="2830" width="11.33203125" style="668" bestFit="1" customWidth="1"/>
    <col min="2831" max="2831" width="7" style="668" bestFit="1" customWidth="1"/>
    <col min="2832" max="2832" width="6.77734375" style="668" bestFit="1" customWidth="1"/>
    <col min="2833" max="2833" width="11.33203125" style="668" bestFit="1" customWidth="1"/>
    <col min="2834" max="2834" width="7" style="668" bestFit="1" customWidth="1"/>
    <col min="2835" max="2835" width="6.77734375" style="668" bestFit="1" customWidth="1"/>
    <col min="2836" max="2836" width="11.33203125" style="668" bestFit="1" customWidth="1"/>
    <col min="2837" max="2837" width="7" style="668" bestFit="1" customWidth="1"/>
    <col min="2838" max="2838" width="6.77734375" style="668" bestFit="1" customWidth="1"/>
    <col min="2839" max="2839" width="11.33203125" style="668" bestFit="1" customWidth="1"/>
    <col min="2840" max="2840" width="7" style="668" bestFit="1" customWidth="1"/>
    <col min="2841" max="2841" width="6.77734375" style="668" bestFit="1" customWidth="1"/>
    <col min="2842" max="2842" width="11.33203125" style="668" bestFit="1" customWidth="1"/>
    <col min="2843" max="2843" width="7" style="668" bestFit="1" customWidth="1"/>
    <col min="2844" max="2844" width="6.77734375" style="668" bestFit="1" customWidth="1"/>
    <col min="2845" max="2845" width="11.33203125" style="668" bestFit="1" customWidth="1"/>
    <col min="2846" max="2846" width="7" style="668" bestFit="1" customWidth="1"/>
    <col min="2847" max="2847" width="6.77734375" style="668" bestFit="1" customWidth="1"/>
    <col min="2848" max="2848" width="11.33203125" style="668" bestFit="1" customWidth="1"/>
    <col min="2849" max="3072" width="9.109375" style="668"/>
    <col min="3073" max="3073" width="19.6640625" style="668" bestFit="1" customWidth="1"/>
    <col min="3074" max="3074" width="5.109375" style="668" bestFit="1" customWidth="1"/>
    <col min="3075" max="3075" width="7" style="668" bestFit="1" customWidth="1"/>
    <col min="3076" max="3076" width="6.77734375" style="668" bestFit="1" customWidth="1"/>
    <col min="3077" max="3077" width="14" style="668" bestFit="1" customWidth="1"/>
    <col min="3078" max="3078" width="7" style="668" bestFit="1" customWidth="1"/>
    <col min="3079" max="3079" width="6.77734375" style="668" bestFit="1" customWidth="1"/>
    <col min="3080" max="3080" width="11.33203125" style="668" bestFit="1" customWidth="1"/>
    <col min="3081" max="3081" width="7" style="668" bestFit="1" customWidth="1"/>
    <col min="3082" max="3082" width="6.77734375" style="668" bestFit="1" customWidth="1"/>
    <col min="3083" max="3083" width="11.33203125" style="668" bestFit="1" customWidth="1"/>
    <col min="3084" max="3084" width="7" style="668" bestFit="1" customWidth="1"/>
    <col min="3085" max="3085" width="6.77734375" style="668" bestFit="1" customWidth="1"/>
    <col min="3086" max="3086" width="11.33203125" style="668" bestFit="1" customWidth="1"/>
    <col min="3087" max="3087" width="7" style="668" bestFit="1" customWidth="1"/>
    <col min="3088" max="3088" width="6.77734375" style="668" bestFit="1" customWidth="1"/>
    <col min="3089" max="3089" width="11.33203125" style="668" bestFit="1" customWidth="1"/>
    <col min="3090" max="3090" width="7" style="668" bestFit="1" customWidth="1"/>
    <col min="3091" max="3091" width="6.77734375" style="668" bestFit="1" customWidth="1"/>
    <col min="3092" max="3092" width="11.33203125" style="668" bestFit="1" customWidth="1"/>
    <col min="3093" max="3093" width="7" style="668" bestFit="1" customWidth="1"/>
    <col min="3094" max="3094" width="6.77734375" style="668" bestFit="1" customWidth="1"/>
    <col min="3095" max="3095" width="11.33203125" style="668" bestFit="1" customWidth="1"/>
    <col min="3096" max="3096" width="7" style="668" bestFit="1" customWidth="1"/>
    <col min="3097" max="3097" width="6.77734375" style="668" bestFit="1" customWidth="1"/>
    <col min="3098" max="3098" width="11.33203125" style="668" bestFit="1" customWidth="1"/>
    <col min="3099" max="3099" width="7" style="668" bestFit="1" customWidth="1"/>
    <col min="3100" max="3100" width="6.77734375" style="668" bestFit="1" customWidth="1"/>
    <col min="3101" max="3101" width="11.33203125" style="668" bestFit="1" customWidth="1"/>
    <col min="3102" max="3102" width="7" style="668" bestFit="1" customWidth="1"/>
    <col min="3103" max="3103" width="6.77734375" style="668" bestFit="1" customWidth="1"/>
    <col min="3104" max="3104" width="11.33203125" style="668" bestFit="1" customWidth="1"/>
    <col min="3105" max="3328" width="9.109375" style="668"/>
    <col min="3329" max="3329" width="19.6640625" style="668" bestFit="1" customWidth="1"/>
    <col min="3330" max="3330" width="5.109375" style="668" bestFit="1" customWidth="1"/>
    <col min="3331" max="3331" width="7" style="668" bestFit="1" customWidth="1"/>
    <col min="3332" max="3332" width="6.77734375" style="668" bestFit="1" customWidth="1"/>
    <col min="3333" max="3333" width="14" style="668" bestFit="1" customWidth="1"/>
    <col min="3334" max="3334" width="7" style="668" bestFit="1" customWidth="1"/>
    <col min="3335" max="3335" width="6.77734375" style="668" bestFit="1" customWidth="1"/>
    <col min="3336" max="3336" width="11.33203125" style="668" bestFit="1" customWidth="1"/>
    <col min="3337" max="3337" width="7" style="668" bestFit="1" customWidth="1"/>
    <col min="3338" max="3338" width="6.77734375" style="668" bestFit="1" customWidth="1"/>
    <col min="3339" max="3339" width="11.33203125" style="668" bestFit="1" customWidth="1"/>
    <col min="3340" max="3340" width="7" style="668" bestFit="1" customWidth="1"/>
    <col min="3341" max="3341" width="6.77734375" style="668" bestFit="1" customWidth="1"/>
    <col min="3342" max="3342" width="11.33203125" style="668" bestFit="1" customWidth="1"/>
    <col min="3343" max="3343" width="7" style="668" bestFit="1" customWidth="1"/>
    <col min="3344" max="3344" width="6.77734375" style="668" bestFit="1" customWidth="1"/>
    <col min="3345" max="3345" width="11.33203125" style="668" bestFit="1" customWidth="1"/>
    <col min="3346" max="3346" width="7" style="668" bestFit="1" customWidth="1"/>
    <col min="3347" max="3347" width="6.77734375" style="668" bestFit="1" customWidth="1"/>
    <col min="3348" max="3348" width="11.33203125" style="668" bestFit="1" customWidth="1"/>
    <col min="3349" max="3349" width="7" style="668" bestFit="1" customWidth="1"/>
    <col min="3350" max="3350" width="6.77734375" style="668" bestFit="1" customWidth="1"/>
    <col min="3351" max="3351" width="11.33203125" style="668" bestFit="1" customWidth="1"/>
    <col min="3352" max="3352" width="7" style="668" bestFit="1" customWidth="1"/>
    <col min="3353" max="3353" width="6.77734375" style="668" bestFit="1" customWidth="1"/>
    <col min="3354" max="3354" width="11.33203125" style="668" bestFit="1" customWidth="1"/>
    <col min="3355" max="3355" width="7" style="668" bestFit="1" customWidth="1"/>
    <col min="3356" max="3356" width="6.77734375" style="668" bestFit="1" customWidth="1"/>
    <col min="3357" max="3357" width="11.33203125" style="668" bestFit="1" customWidth="1"/>
    <col min="3358" max="3358" width="7" style="668" bestFit="1" customWidth="1"/>
    <col min="3359" max="3359" width="6.77734375" style="668" bestFit="1" customWidth="1"/>
    <col min="3360" max="3360" width="11.33203125" style="668" bestFit="1" customWidth="1"/>
    <col min="3361" max="3584" width="9.109375" style="668"/>
    <col min="3585" max="3585" width="19.6640625" style="668" bestFit="1" customWidth="1"/>
    <col min="3586" max="3586" width="5.109375" style="668" bestFit="1" customWidth="1"/>
    <col min="3587" max="3587" width="7" style="668" bestFit="1" customWidth="1"/>
    <col min="3588" max="3588" width="6.77734375" style="668" bestFit="1" customWidth="1"/>
    <col min="3589" max="3589" width="14" style="668" bestFit="1" customWidth="1"/>
    <col min="3590" max="3590" width="7" style="668" bestFit="1" customWidth="1"/>
    <col min="3591" max="3591" width="6.77734375" style="668" bestFit="1" customWidth="1"/>
    <col min="3592" max="3592" width="11.33203125" style="668" bestFit="1" customWidth="1"/>
    <col min="3593" max="3593" width="7" style="668" bestFit="1" customWidth="1"/>
    <col min="3594" max="3594" width="6.77734375" style="668" bestFit="1" customWidth="1"/>
    <col min="3595" max="3595" width="11.33203125" style="668" bestFit="1" customWidth="1"/>
    <col min="3596" max="3596" width="7" style="668" bestFit="1" customWidth="1"/>
    <col min="3597" max="3597" width="6.77734375" style="668" bestFit="1" customWidth="1"/>
    <col min="3598" max="3598" width="11.33203125" style="668" bestFit="1" customWidth="1"/>
    <col min="3599" max="3599" width="7" style="668" bestFit="1" customWidth="1"/>
    <col min="3600" max="3600" width="6.77734375" style="668" bestFit="1" customWidth="1"/>
    <col min="3601" max="3601" width="11.33203125" style="668" bestFit="1" customWidth="1"/>
    <col min="3602" max="3602" width="7" style="668" bestFit="1" customWidth="1"/>
    <col min="3603" max="3603" width="6.77734375" style="668" bestFit="1" customWidth="1"/>
    <col min="3604" max="3604" width="11.33203125" style="668" bestFit="1" customWidth="1"/>
    <col min="3605" max="3605" width="7" style="668" bestFit="1" customWidth="1"/>
    <col min="3606" max="3606" width="6.77734375" style="668" bestFit="1" customWidth="1"/>
    <col min="3607" max="3607" width="11.33203125" style="668" bestFit="1" customWidth="1"/>
    <col min="3608" max="3608" width="7" style="668" bestFit="1" customWidth="1"/>
    <col min="3609" max="3609" width="6.77734375" style="668" bestFit="1" customWidth="1"/>
    <col min="3610" max="3610" width="11.33203125" style="668" bestFit="1" customWidth="1"/>
    <col min="3611" max="3611" width="7" style="668" bestFit="1" customWidth="1"/>
    <col min="3612" max="3612" width="6.77734375" style="668" bestFit="1" customWidth="1"/>
    <col min="3613" max="3613" width="11.33203125" style="668" bestFit="1" customWidth="1"/>
    <col min="3614" max="3614" width="7" style="668" bestFit="1" customWidth="1"/>
    <col min="3615" max="3615" width="6.77734375" style="668" bestFit="1" customWidth="1"/>
    <col min="3616" max="3616" width="11.33203125" style="668" bestFit="1" customWidth="1"/>
    <col min="3617" max="3840" width="9.109375" style="668"/>
    <col min="3841" max="3841" width="19.6640625" style="668" bestFit="1" customWidth="1"/>
    <col min="3842" max="3842" width="5.109375" style="668" bestFit="1" customWidth="1"/>
    <col min="3843" max="3843" width="7" style="668" bestFit="1" customWidth="1"/>
    <col min="3844" max="3844" width="6.77734375" style="668" bestFit="1" customWidth="1"/>
    <col min="3845" max="3845" width="14" style="668" bestFit="1" customWidth="1"/>
    <col min="3846" max="3846" width="7" style="668" bestFit="1" customWidth="1"/>
    <col min="3847" max="3847" width="6.77734375" style="668" bestFit="1" customWidth="1"/>
    <col min="3848" max="3848" width="11.33203125" style="668" bestFit="1" customWidth="1"/>
    <col min="3849" max="3849" width="7" style="668" bestFit="1" customWidth="1"/>
    <col min="3850" max="3850" width="6.77734375" style="668" bestFit="1" customWidth="1"/>
    <col min="3851" max="3851" width="11.33203125" style="668" bestFit="1" customWidth="1"/>
    <col min="3852" max="3852" width="7" style="668" bestFit="1" customWidth="1"/>
    <col min="3853" max="3853" width="6.77734375" style="668" bestFit="1" customWidth="1"/>
    <col min="3854" max="3854" width="11.33203125" style="668" bestFit="1" customWidth="1"/>
    <col min="3855" max="3855" width="7" style="668" bestFit="1" customWidth="1"/>
    <col min="3856" max="3856" width="6.77734375" style="668" bestFit="1" customWidth="1"/>
    <col min="3857" max="3857" width="11.33203125" style="668" bestFit="1" customWidth="1"/>
    <col min="3858" max="3858" width="7" style="668" bestFit="1" customWidth="1"/>
    <col min="3859" max="3859" width="6.77734375" style="668" bestFit="1" customWidth="1"/>
    <col min="3860" max="3860" width="11.33203125" style="668" bestFit="1" customWidth="1"/>
    <col min="3861" max="3861" width="7" style="668" bestFit="1" customWidth="1"/>
    <col min="3862" max="3862" width="6.77734375" style="668" bestFit="1" customWidth="1"/>
    <col min="3863" max="3863" width="11.33203125" style="668" bestFit="1" customWidth="1"/>
    <col min="3864" max="3864" width="7" style="668" bestFit="1" customWidth="1"/>
    <col min="3865" max="3865" width="6.77734375" style="668" bestFit="1" customWidth="1"/>
    <col min="3866" max="3866" width="11.33203125" style="668" bestFit="1" customWidth="1"/>
    <col min="3867" max="3867" width="7" style="668" bestFit="1" customWidth="1"/>
    <col min="3868" max="3868" width="6.77734375" style="668" bestFit="1" customWidth="1"/>
    <col min="3869" max="3869" width="11.33203125" style="668" bestFit="1" customWidth="1"/>
    <col min="3870" max="3870" width="7" style="668" bestFit="1" customWidth="1"/>
    <col min="3871" max="3871" width="6.77734375" style="668" bestFit="1" customWidth="1"/>
    <col min="3872" max="3872" width="11.33203125" style="668" bestFit="1" customWidth="1"/>
    <col min="3873" max="4096" width="9.109375" style="668"/>
    <col min="4097" max="4097" width="19.6640625" style="668" bestFit="1" customWidth="1"/>
    <col min="4098" max="4098" width="5.109375" style="668" bestFit="1" customWidth="1"/>
    <col min="4099" max="4099" width="7" style="668" bestFit="1" customWidth="1"/>
    <col min="4100" max="4100" width="6.77734375" style="668" bestFit="1" customWidth="1"/>
    <col min="4101" max="4101" width="14" style="668" bestFit="1" customWidth="1"/>
    <col min="4102" max="4102" width="7" style="668" bestFit="1" customWidth="1"/>
    <col min="4103" max="4103" width="6.77734375" style="668" bestFit="1" customWidth="1"/>
    <col min="4104" max="4104" width="11.33203125" style="668" bestFit="1" customWidth="1"/>
    <col min="4105" max="4105" width="7" style="668" bestFit="1" customWidth="1"/>
    <col min="4106" max="4106" width="6.77734375" style="668" bestFit="1" customWidth="1"/>
    <col min="4107" max="4107" width="11.33203125" style="668" bestFit="1" customWidth="1"/>
    <col min="4108" max="4108" width="7" style="668" bestFit="1" customWidth="1"/>
    <col min="4109" max="4109" width="6.77734375" style="668" bestFit="1" customWidth="1"/>
    <col min="4110" max="4110" width="11.33203125" style="668" bestFit="1" customWidth="1"/>
    <col min="4111" max="4111" width="7" style="668" bestFit="1" customWidth="1"/>
    <col min="4112" max="4112" width="6.77734375" style="668" bestFit="1" customWidth="1"/>
    <col min="4113" max="4113" width="11.33203125" style="668" bestFit="1" customWidth="1"/>
    <col min="4114" max="4114" width="7" style="668" bestFit="1" customWidth="1"/>
    <col min="4115" max="4115" width="6.77734375" style="668" bestFit="1" customWidth="1"/>
    <col min="4116" max="4116" width="11.33203125" style="668" bestFit="1" customWidth="1"/>
    <col min="4117" max="4117" width="7" style="668" bestFit="1" customWidth="1"/>
    <col min="4118" max="4118" width="6.77734375" style="668" bestFit="1" customWidth="1"/>
    <col min="4119" max="4119" width="11.33203125" style="668" bestFit="1" customWidth="1"/>
    <col min="4120" max="4120" width="7" style="668" bestFit="1" customWidth="1"/>
    <col min="4121" max="4121" width="6.77734375" style="668" bestFit="1" customWidth="1"/>
    <col min="4122" max="4122" width="11.33203125" style="668" bestFit="1" customWidth="1"/>
    <col min="4123" max="4123" width="7" style="668" bestFit="1" customWidth="1"/>
    <col min="4124" max="4124" width="6.77734375" style="668" bestFit="1" customWidth="1"/>
    <col min="4125" max="4125" width="11.33203125" style="668" bestFit="1" customWidth="1"/>
    <col min="4126" max="4126" width="7" style="668" bestFit="1" customWidth="1"/>
    <col min="4127" max="4127" width="6.77734375" style="668" bestFit="1" customWidth="1"/>
    <col min="4128" max="4128" width="11.33203125" style="668" bestFit="1" customWidth="1"/>
    <col min="4129" max="4352" width="9.109375" style="668"/>
    <col min="4353" max="4353" width="19.6640625" style="668" bestFit="1" customWidth="1"/>
    <col min="4354" max="4354" width="5.109375" style="668" bestFit="1" customWidth="1"/>
    <col min="4355" max="4355" width="7" style="668" bestFit="1" customWidth="1"/>
    <col min="4356" max="4356" width="6.77734375" style="668" bestFit="1" customWidth="1"/>
    <col min="4357" max="4357" width="14" style="668" bestFit="1" customWidth="1"/>
    <col min="4358" max="4358" width="7" style="668" bestFit="1" customWidth="1"/>
    <col min="4359" max="4359" width="6.77734375" style="668" bestFit="1" customWidth="1"/>
    <col min="4360" max="4360" width="11.33203125" style="668" bestFit="1" customWidth="1"/>
    <col min="4361" max="4361" width="7" style="668" bestFit="1" customWidth="1"/>
    <col min="4362" max="4362" width="6.77734375" style="668" bestFit="1" customWidth="1"/>
    <col min="4363" max="4363" width="11.33203125" style="668" bestFit="1" customWidth="1"/>
    <col min="4364" max="4364" width="7" style="668" bestFit="1" customWidth="1"/>
    <col min="4365" max="4365" width="6.77734375" style="668" bestFit="1" customWidth="1"/>
    <col min="4366" max="4366" width="11.33203125" style="668" bestFit="1" customWidth="1"/>
    <col min="4367" max="4367" width="7" style="668" bestFit="1" customWidth="1"/>
    <col min="4368" max="4368" width="6.77734375" style="668" bestFit="1" customWidth="1"/>
    <col min="4369" max="4369" width="11.33203125" style="668" bestFit="1" customWidth="1"/>
    <col min="4370" max="4370" width="7" style="668" bestFit="1" customWidth="1"/>
    <col min="4371" max="4371" width="6.77734375" style="668" bestFit="1" customWidth="1"/>
    <col min="4372" max="4372" width="11.33203125" style="668" bestFit="1" customWidth="1"/>
    <col min="4373" max="4373" width="7" style="668" bestFit="1" customWidth="1"/>
    <col min="4374" max="4374" width="6.77734375" style="668" bestFit="1" customWidth="1"/>
    <col min="4375" max="4375" width="11.33203125" style="668" bestFit="1" customWidth="1"/>
    <col min="4376" max="4376" width="7" style="668" bestFit="1" customWidth="1"/>
    <col min="4377" max="4377" width="6.77734375" style="668" bestFit="1" customWidth="1"/>
    <col min="4378" max="4378" width="11.33203125" style="668" bestFit="1" customWidth="1"/>
    <col min="4379" max="4379" width="7" style="668" bestFit="1" customWidth="1"/>
    <col min="4380" max="4380" width="6.77734375" style="668" bestFit="1" customWidth="1"/>
    <col min="4381" max="4381" width="11.33203125" style="668" bestFit="1" customWidth="1"/>
    <col min="4382" max="4382" width="7" style="668" bestFit="1" customWidth="1"/>
    <col min="4383" max="4383" width="6.77734375" style="668" bestFit="1" customWidth="1"/>
    <col min="4384" max="4384" width="11.33203125" style="668" bestFit="1" customWidth="1"/>
    <col min="4385" max="4608" width="9.109375" style="668"/>
    <col min="4609" max="4609" width="19.6640625" style="668" bestFit="1" customWidth="1"/>
    <col min="4610" max="4610" width="5.109375" style="668" bestFit="1" customWidth="1"/>
    <col min="4611" max="4611" width="7" style="668" bestFit="1" customWidth="1"/>
    <col min="4612" max="4612" width="6.77734375" style="668" bestFit="1" customWidth="1"/>
    <col min="4613" max="4613" width="14" style="668" bestFit="1" customWidth="1"/>
    <col min="4614" max="4614" width="7" style="668" bestFit="1" customWidth="1"/>
    <col min="4615" max="4615" width="6.77734375" style="668" bestFit="1" customWidth="1"/>
    <col min="4616" max="4616" width="11.33203125" style="668" bestFit="1" customWidth="1"/>
    <col min="4617" max="4617" width="7" style="668" bestFit="1" customWidth="1"/>
    <col min="4618" max="4618" width="6.77734375" style="668" bestFit="1" customWidth="1"/>
    <col min="4619" max="4619" width="11.33203125" style="668" bestFit="1" customWidth="1"/>
    <col min="4620" max="4620" width="7" style="668" bestFit="1" customWidth="1"/>
    <col min="4621" max="4621" width="6.77734375" style="668" bestFit="1" customWidth="1"/>
    <col min="4622" max="4622" width="11.33203125" style="668" bestFit="1" customWidth="1"/>
    <col min="4623" max="4623" width="7" style="668" bestFit="1" customWidth="1"/>
    <col min="4624" max="4624" width="6.77734375" style="668" bestFit="1" customWidth="1"/>
    <col min="4625" max="4625" width="11.33203125" style="668" bestFit="1" customWidth="1"/>
    <col min="4626" max="4626" width="7" style="668" bestFit="1" customWidth="1"/>
    <col min="4627" max="4627" width="6.77734375" style="668" bestFit="1" customWidth="1"/>
    <col min="4628" max="4628" width="11.33203125" style="668" bestFit="1" customWidth="1"/>
    <col min="4629" max="4629" width="7" style="668" bestFit="1" customWidth="1"/>
    <col min="4630" max="4630" width="6.77734375" style="668" bestFit="1" customWidth="1"/>
    <col min="4631" max="4631" width="11.33203125" style="668" bestFit="1" customWidth="1"/>
    <col min="4632" max="4632" width="7" style="668" bestFit="1" customWidth="1"/>
    <col min="4633" max="4633" width="6.77734375" style="668" bestFit="1" customWidth="1"/>
    <col min="4634" max="4634" width="11.33203125" style="668" bestFit="1" customWidth="1"/>
    <col min="4635" max="4635" width="7" style="668" bestFit="1" customWidth="1"/>
    <col min="4636" max="4636" width="6.77734375" style="668" bestFit="1" customWidth="1"/>
    <col min="4637" max="4637" width="11.33203125" style="668" bestFit="1" customWidth="1"/>
    <col min="4638" max="4638" width="7" style="668" bestFit="1" customWidth="1"/>
    <col min="4639" max="4639" width="6.77734375" style="668" bestFit="1" customWidth="1"/>
    <col min="4640" max="4640" width="11.33203125" style="668" bestFit="1" customWidth="1"/>
    <col min="4641" max="4864" width="9.109375" style="668"/>
    <col min="4865" max="4865" width="19.6640625" style="668" bestFit="1" customWidth="1"/>
    <col min="4866" max="4866" width="5.109375" style="668" bestFit="1" customWidth="1"/>
    <col min="4867" max="4867" width="7" style="668" bestFit="1" customWidth="1"/>
    <col min="4868" max="4868" width="6.77734375" style="668" bestFit="1" customWidth="1"/>
    <col min="4869" max="4869" width="14" style="668" bestFit="1" customWidth="1"/>
    <col min="4870" max="4870" width="7" style="668" bestFit="1" customWidth="1"/>
    <col min="4871" max="4871" width="6.77734375" style="668" bestFit="1" customWidth="1"/>
    <col min="4872" max="4872" width="11.33203125" style="668" bestFit="1" customWidth="1"/>
    <col min="4873" max="4873" width="7" style="668" bestFit="1" customWidth="1"/>
    <col min="4874" max="4874" width="6.77734375" style="668" bestFit="1" customWidth="1"/>
    <col min="4875" max="4875" width="11.33203125" style="668" bestFit="1" customWidth="1"/>
    <col min="4876" max="4876" width="7" style="668" bestFit="1" customWidth="1"/>
    <col min="4877" max="4877" width="6.77734375" style="668" bestFit="1" customWidth="1"/>
    <col min="4878" max="4878" width="11.33203125" style="668" bestFit="1" customWidth="1"/>
    <col min="4879" max="4879" width="7" style="668" bestFit="1" customWidth="1"/>
    <col min="4880" max="4880" width="6.77734375" style="668" bestFit="1" customWidth="1"/>
    <col min="4881" max="4881" width="11.33203125" style="668" bestFit="1" customWidth="1"/>
    <col min="4882" max="4882" width="7" style="668" bestFit="1" customWidth="1"/>
    <col min="4883" max="4883" width="6.77734375" style="668" bestFit="1" customWidth="1"/>
    <col min="4884" max="4884" width="11.33203125" style="668" bestFit="1" customWidth="1"/>
    <col min="4885" max="4885" width="7" style="668" bestFit="1" customWidth="1"/>
    <col min="4886" max="4886" width="6.77734375" style="668" bestFit="1" customWidth="1"/>
    <col min="4887" max="4887" width="11.33203125" style="668" bestFit="1" customWidth="1"/>
    <col min="4888" max="4888" width="7" style="668" bestFit="1" customWidth="1"/>
    <col min="4889" max="4889" width="6.77734375" style="668" bestFit="1" customWidth="1"/>
    <col min="4890" max="4890" width="11.33203125" style="668" bestFit="1" customWidth="1"/>
    <col min="4891" max="4891" width="7" style="668" bestFit="1" customWidth="1"/>
    <col min="4892" max="4892" width="6.77734375" style="668" bestFit="1" customWidth="1"/>
    <col min="4893" max="4893" width="11.33203125" style="668" bestFit="1" customWidth="1"/>
    <col min="4894" max="4894" width="7" style="668" bestFit="1" customWidth="1"/>
    <col min="4895" max="4895" width="6.77734375" style="668" bestFit="1" customWidth="1"/>
    <col min="4896" max="4896" width="11.33203125" style="668" bestFit="1" customWidth="1"/>
    <col min="4897" max="5120" width="9.109375" style="668"/>
    <col min="5121" max="5121" width="19.6640625" style="668" bestFit="1" customWidth="1"/>
    <col min="5122" max="5122" width="5.109375" style="668" bestFit="1" customWidth="1"/>
    <col min="5123" max="5123" width="7" style="668" bestFit="1" customWidth="1"/>
    <col min="5124" max="5124" width="6.77734375" style="668" bestFit="1" customWidth="1"/>
    <col min="5125" max="5125" width="14" style="668" bestFit="1" customWidth="1"/>
    <col min="5126" max="5126" width="7" style="668" bestFit="1" customWidth="1"/>
    <col min="5127" max="5127" width="6.77734375" style="668" bestFit="1" customWidth="1"/>
    <col min="5128" max="5128" width="11.33203125" style="668" bestFit="1" customWidth="1"/>
    <col min="5129" max="5129" width="7" style="668" bestFit="1" customWidth="1"/>
    <col min="5130" max="5130" width="6.77734375" style="668" bestFit="1" customWidth="1"/>
    <col min="5131" max="5131" width="11.33203125" style="668" bestFit="1" customWidth="1"/>
    <col min="5132" max="5132" width="7" style="668" bestFit="1" customWidth="1"/>
    <col min="5133" max="5133" width="6.77734375" style="668" bestFit="1" customWidth="1"/>
    <col min="5134" max="5134" width="11.33203125" style="668" bestFit="1" customWidth="1"/>
    <col min="5135" max="5135" width="7" style="668" bestFit="1" customWidth="1"/>
    <col min="5136" max="5136" width="6.77734375" style="668" bestFit="1" customWidth="1"/>
    <col min="5137" max="5137" width="11.33203125" style="668" bestFit="1" customWidth="1"/>
    <col min="5138" max="5138" width="7" style="668" bestFit="1" customWidth="1"/>
    <col min="5139" max="5139" width="6.77734375" style="668" bestFit="1" customWidth="1"/>
    <col min="5140" max="5140" width="11.33203125" style="668" bestFit="1" customWidth="1"/>
    <col min="5141" max="5141" width="7" style="668" bestFit="1" customWidth="1"/>
    <col min="5142" max="5142" width="6.77734375" style="668" bestFit="1" customWidth="1"/>
    <col min="5143" max="5143" width="11.33203125" style="668" bestFit="1" customWidth="1"/>
    <col min="5144" max="5144" width="7" style="668" bestFit="1" customWidth="1"/>
    <col min="5145" max="5145" width="6.77734375" style="668" bestFit="1" customWidth="1"/>
    <col min="5146" max="5146" width="11.33203125" style="668" bestFit="1" customWidth="1"/>
    <col min="5147" max="5147" width="7" style="668" bestFit="1" customWidth="1"/>
    <col min="5148" max="5148" width="6.77734375" style="668" bestFit="1" customWidth="1"/>
    <col min="5149" max="5149" width="11.33203125" style="668" bestFit="1" customWidth="1"/>
    <col min="5150" max="5150" width="7" style="668" bestFit="1" customWidth="1"/>
    <col min="5151" max="5151" width="6.77734375" style="668" bestFit="1" customWidth="1"/>
    <col min="5152" max="5152" width="11.33203125" style="668" bestFit="1" customWidth="1"/>
    <col min="5153" max="5376" width="9.109375" style="668"/>
    <col min="5377" max="5377" width="19.6640625" style="668" bestFit="1" customWidth="1"/>
    <col min="5378" max="5378" width="5.109375" style="668" bestFit="1" customWidth="1"/>
    <col min="5379" max="5379" width="7" style="668" bestFit="1" customWidth="1"/>
    <col min="5380" max="5380" width="6.77734375" style="668" bestFit="1" customWidth="1"/>
    <col min="5381" max="5381" width="14" style="668" bestFit="1" customWidth="1"/>
    <col min="5382" max="5382" width="7" style="668" bestFit="1" customWidth="1"/>
    <col min="5383" max="5383" width="6.77734375" style="668" bestFit="1" customWidth="1"/>
    <col min="5384" max="5384" width="11.33203125" style="668" bestFit="1" customWidth="1"/>
    <col min="5385" max="5385" width="7" style="668" bestFit="1" customWidth="1"/>
    <col min="5386" max="5386" width="6.77734375" style="668" bestFit="1" customWidth="1"/>
    <col min="5387" max="5387" width="11.33203125" style="668" bestFit="1" customWidth="1"/>
    <col min="5388" max="5388" width="7" style="668" bestFit="1" customWidth="1"/>
    <col min="5389" max="5389" width="6.77734375" style="668" bestFit="1" customWidth="1"/>
    <col min="5390" max="5390" width="11.33203125" style="668" bestFit="1" customWidth="1"/>
    <col min="5391" max="5391" width="7" style="668" bestFit="1" customWidth="1"/>
    <col min="5392" max="5392" width="6.77734375" style="668" bestFit="1" customWidth="1"/>
    <col min="5393" max="5393" width="11.33203125" style="668" bestFit="1" customWidth="1"/>
    <col min="5394" max="5394" width="7" style="668" bestFit="1" customWidth="1"/>
    <col min="5395" max="5395" width="6.77734375" style="668" bestFit="1" customWidth="1"/>
    <col min="5396" max="5396" width="11.33203125" style="668" bestFit="1" customWidth="1"/>
    <col min="5397" max="5397" width="7" style="668" bestFit="1" customWidth="1"/>
    <col min="5398" max="5398" width="6.77734375" style="668" bestFit="1" customWidth="1"/>
    <col min="5399" max="5399" width="11.33203125" style="668" bestFit="1" customWidth="1"/>
    <col min="5400" max="5400" width="7" style="668" bestFit="1" customWidth="1"/>
    <col min="5401" max="5401" width="6.77734375" style="668" bestFit="1" customWidth="1"/>
    <col min="5402" max="5402" width="11.33203125" style="668" bestFit="1" customWidth="1"/>
    <col min="5403" max="5403" width="7" style="668" bestFit="1" customWidth="1"/>
    <col min="5404" max="5404" width="6.77734375" style="668" bestFit="1" customWidth="1"/>
    <col min="5405" max="5405" width="11.33203125" style="668" bestFit="1" customWidth="1"/>
    <col min="5406" max="5406" width="7" style="668" bestFit="1" customWidth="1"/>
    <col min="5407" max="5407" width="6.77734375" style="668" bestFit="1" customWidth="1"/>
    <col min="5408" max="5408" width="11.33203125" style="668" bestFit="1" customWidth="1"/>
    <col min="5409" max="5632" width="9.109375" style="668"/>
    <col min="5633" max="5633" width="19.6640625" style="668" bestFit="1" customWidth="1"/>
    <col min="5634" max="5634" width="5.109375" style="668" bestFit="1" customWidth="1"/>
    <col min="5635" max="5635" width="7" style="668" bestFit="1" customWidth="1"/>
    <col min="5636" max="5636" width="6.77734375" style="668" bestFit="1" customWidth="1"/>
    <col min="5637" max="5637" width="14" style="668" bestFit="1" customWidth="1"/>
    <col min="5638" max="5638" width="7" style="668" bestFit="1" customWidth="1"/>
    <col min="5639" max="5639" width="6.77734375" style="668" bestFit="1" customWidth="1"/>
    <col min="5640" max="5640" width="11.33203125" style="668" bestFit="1" customWidth="1"/>
    <col min="5641" max="5641" width="7" style="668" bestFit="1" customWidth="1"/>
    <col min="5642" max="5642" width="6.77734375" style="668" bestFit="1" customWidth="1"/>
    <col min="5643" max="5643" width="11.33203125" style="668" bestFit="1" customWidth="1"/>
    <col min="5644" max="5644" width="7" style="668" bestFit="1" customWidth="1"/>
    <col min="5645" max="5645" width="6.77734375" style="668" bestFit="1" customWidth="1"/>
    <col min="5646" max="5646" width="11.33203125" style="668" bestFit="1" customWidth="1"/>
    <col min="5647" max="5647" width="7" style="668" bestFit="1" customWidth="1"/>
    <col min="5648" max="5648" width="6.77734375" style="668" bestFit="1" customWidth="1"/>
    <col min="5649" max="5649" width="11.33203125" style="668" bestFit="1" customWidth="1"/>
    <col min="5650" max="5650" width="7" style="668" bestFit="1" customWidth="1"/>
    <col min="5651" max="5651" width="6.77734375" style="668" bestFit="1" customWidth="1"/>
    <col min="5652" max="5652" width="11.33203125" style="668" bestFit="1" customWidth="1"/>
    <col min="5653" max="5653" width="7" style="668" bestFit="1" customWidth="1"/>
    <col min="5654" max="5654" width="6.77734375" style="668" bestFit="1" customWidth="1"/>
    <col min="5655" max="5655" width="11.33203125" style="668" bestFit="1" customWidth="1"/>
    <col min="5656" max="5656" width="7" style="668" bestFit="1" customWidth="1"/>
    <col min="5657" max="5657" width="6.77734375" style="668" bestFit="1" customWidth="1"/>
    <col min="5658" max="5658" width="11.33203125" style="668" bestFit="1" customWidth="1"/>
    <col min="5659" max="5659" width="7" style="668" bestFit="1" customWidth="1"/>
    <col min="5660" max="5660" width="6.77734375" style="668" bestFit="1" customWidth="1"/>
    <col min="5661" max="5661" width="11.33203125" style="668" bestFit="1" customWidth="1"/>
    <col min="5662" max="5662" width="7" style="668" bestFit="1" customWidth="1"/>
    <col min="5663" max="5663" width="6.77734375" style="668" bestFit="1" customWidth="1"/>
    <col min="5664" max="5664" width="11.33203125" style="668" bestFit="1" customWidth="1"/>
    <col min="5665" max="5888" width="9.109375" style="668"/>
    <col min="5889" max="5889" width="19.6640625" style="668" bestFit="1" customWidth="1"/>
    <col min="5890" max="5890" width="5.109375" style="668" bestFit="1" customWidth="1"/>
    <col min="5891" max="5891" width="7" style="668" bestFit="1" customWidth="1"/>
    <col min="5892" max="5892" width="6.77734375" style="668" bestFit="1" customWidth="1"/>
    <col min="5893" max="5893" width="14" style="668" bestFit="1" customWidth="1"/>
    <col min="5894" max="5894" width="7" style="668" bestFit="1" customWidth="1"/>
    <col min="5895" max="5895" width="6.77734375" style="668" bestFit="1" customWidth="1"/>
    <col min="5896" max="5896" width="11.33203125" style="668" bestFit="1" customWidth="1"/>
    <col min="5897" max="5897" width="7" style="668" bestFit="1" customWidth="1"/>
    <col min="5898" max="5898" width="6.77734375" style="668" bestFit="1" customWidth="1"/>
    <col min="5899" max="5899" width="11.33203125" style="668" bestFit="1" customWidth="1"/>
    <col min="5900" max="5900" width="7" style="668" bestFit="1" customWidth="1"/>
    <col min="5901" max="5901" width="6.77734375" style="668" bestFit="1" customWidth="1"/>
    <col min="5902" max="5902" width="11.33203125" style="668" bestFit="1" customWidth="1"/>
    <col min="5903" max="5903" width="7" style="668" bestFit="1" customWidth="1"/>
    <col min="5904" max="5904" width="6.77734375" style="668" bestFit="1" customWidth="1"/>
    <col min="5905" max="5905" width="11.33203125" style="668" bestFit="1" customWidth="1"/>
    <col min="5906" max="5906" width="7" style="668" bestFit="1" customWidth="1"/>
    <col min="5907" max="5907" width="6.77734375" style="668" bestFit="1" customWidth="1"/>
    <col min="5908" max="5908" width="11.33203125" style="668" bestFit="1" customWidth="1"/>
    <col min="5909" max="5909" width="7" style="668" bestFit="1" customWidth="1"/>
    <col min="5910" max="5910" width="6.77734375" style="668" bestFit="1" customWidth="1"/>
    <col min="5911" max="5911" width="11.33203125" style="668" bestFit="1" customWidth="1"/>
    <col min="5912" max="5912" width="7" style="668" bestFit="1" customWidth="1"/>
    <col min="5913" max="5913" width="6.77734375" style="668" bestFit="1" customWidth="1"/>
    <col min="5914" max="5914" width="11.33203125" style="668" bestFit="1" customWidth="1"/>
    <col min="5915" max="5915" width="7" style="668" bestFit="1" customWidth="1"/>
    <col min="5916" max="5916" width="6.77734375" style="668" bestFit="1" customWidth="1"/>
    <col min="5917" max="5917" width="11.33203125" style="668" bestFit="1" customWidth="1"/>
    <col min="5918" max="5918" width="7" style="668" bestFit="1" customWidth="1"/>
    <col min="5919" max="5919" width="6.77734375" style="668" bestFit="1" customWidth="1"/>
    <col min="5920" max="5920" width="11.33203125" style="668" bestFit="1" customWidth="1"/>
    <col min="5921" max="6144" width="9.109375" style="668"/>
    <col min="6145" max="6145" width="19.6640625" style="668" bestFit="1" customWidth="1"/>
    <col min="6146" max="6146" width="5.109375" style="668" bestFit="1" customWidth="1"/>
    <col min="6147" max="6147" width="7" style="668" bestFit="1" customWidth="1"/>
    <col min="6148" max="6148" width="6.77734375" style="668" bestFit="1" customWidth="1"/>
    <col min="6149" max="6149" width="14" style="668" bestFit="1" customWidth="1"/>
    <col min="6150" max="6150" width="7" style="668" bestFit="1" customWidth="1"/>
    <col min="6151" max="6151" width="6.77734375" style="668" bestFit="1" customWidth="1"/>
    <col min="6152" max="6152" width="11.33203125" style="668" bestFit="1" customWidth="1"/>
    <col min="6153" max="6153" width="7" style="668" bestFit="1" customWidth="1"/>
    <col min="6154" max="6154" width="6.77734375" style="668" bestFit="1" customWidth="1"/>
    <col min="6155" max="6155" width="11.33203125" style="668" bestFit="1" customWidth="1"/>
    <col min="6156" max="6156" width="7" style="668" bestFit="1" customWidth="1"/>
    <col min="6157" max="6157" width="6.77734375" style="668" bestFit="1" customWidth="1"/>
    <col min="6158" max="6158" width="11.33203125" style="668" bestFit="1" customWidth="1"/>
    <col min="6159" max="6159" width="7" style="668" bestFit="1" customWidth="1"/>
    <col min="6160" max="6160" width="6.77734375" style="668" bestFit="1" customWidth="1"/>
    <col min="6161" max="6161" width="11.33203125" style="668" bestFit="1" customWidth="1"/>
    <col min="6162" max="6162" width="7" style="668" bestFit="1" customWidth="1"/>
    <col min="6163" max="6163" width="6.77734375" style="668" bestFit="1" customWidth="1"/>
    <col min="6164" max="6164" width="11.33203125" style="668" bestFit="1" customWidth="1"/>
    <col min="6165" max="6165" width="7" style="668" bestFit="1" customWidth="1"/>
    <col min="6166" max="6166" width="6.77734375" style="668" bestFit="1" customWidth="1"/>
    <col min="6167" max="6167" width="11.33203125" style="668" bestFit="1" customWidth="1"/>
    <col min="6168" max="6168" width="7" style="668" bestFit="1" customWidth="1"/>
    <col min="6169" max="6169" width="6.77734375" style="668" bestFit="1" customWidth="1"/>
    <col min="6170" max="6170" width="11.33203125" style="668" bestFit="1" customWidth="1"/>
    <col min="6171" max="6171" width="7" style="668" bestFit="1" customWidth="1"/>
    <col min="6172" max="6172" width="6.77734375" style="668" bestFit="1" customWidth="1"/>
    <col min="6173" max="6173" width="11.33203125" style="668" bestFit="1" customWidth="1"/>
    <col min="6174" max="6174" width="7" style="668" bestFit="1" customWidth="1"/>
    <col min="6175" max="6175" width="6.77734375" style="668" bestFit="1" customWidth="1"/>
    <col min="6176" max="6176" width="11.33203125" style="668" bestFit="1" customWidth="1"/>
    <col min="6177" max="6400" width="9.109375" style="668"/>
    <col min="6401" max="6401" width="19.6640625" style="668" bestFit="1" customWidth="1"/>
    <col min="6402" max="6402" width="5.109375" style="668" bestFit="1" customWidth="1"/>
    <col min="6403" max="6403" width="7" style="668" bestFit="1" customWidth="1"/>
    <col min="6404" max="6404" width="6.77734375" style="668" bestFit="1" customWidth="1"/>
    <col min="6405" max="6405" width="14" style="668" bestFit="1" customWidth="1"/>
    <col min="6406" max="6406" width="7" style="668" bestFit="1" customWidth="1"/>
    <col min="6407" max="6407" width="6.77734375" style="668" bestFit="1" customWidth="1"/>
    <col min="6408" max="6408" width="11.33203125" style="668" bestFit="1" customWidth="1"/>
    <col min="6409" max="6409" width="7" style="668" bestFit="1" customWidth="1"/>
    <col min="6410" max="6410" width="6.77734375" style="668" bestFit="1" customWidth="1"/>
    <col min="6411" max="6411" width="11.33203125" style="668" bestFit="1" customWidth="1"/>
    <col min="6412" max="6412" width="7" style="668" bestFit="1" customWidth="1"/>
    <col min="6413" max="6413" width="6.77734375" style="668" bestFit="1" customWidth="1"/>
    <col min="6414" max="6414" width="11.33203125" style="668" bestFit="1" customWidth="1"/>
    <col min="6415" max="6415" width="7" style="668" bestFit="1" customWidth="1"/>
    <col min="6416" max="6416" width="6.77734375" style="668" bestFit="1" customWidth="1"/>
    <col min="6417" max="6417" width="11.33203125" style="668" bestFit="1" customWidth="1"/>
    <col min="6418" max="6418" width="7" style="668" bestFit="1" customWidth="1"/>
    <col min="6419" max="6419" width="6.77734375" style="668" bestFit="1" customWidth="1"/>
    <col min="6420" max="6420" width="11.33203125" style="668" bestFit="1" customWidth="1"/>
    <col min="6421" max="6421" width="7" style="668" bestFit="1" customWidth="1"/>
    <col min="6422" max="6422" width="6.77734375" style="668" bestFit="1" customWidth="1"/>
    <col min="6423" max="6423" width="11.33203125" style="668" bestFit="1" customWidth="1"/>
    <col min="6424" max="6424" width="7" style="668" bestFit="1" customWidth="1"/>
    <col min="6425" max="6425" width="6.77734375" style="668" bestFit="1" customWidth="1"/>
    <col min="6426" max="6426" width="11.33203125" style="668" bestFit="1" customWidth="1"/>
    <col min="6427" max="6427" width="7" style="668" bestFit="1" customWidth="1"/>
    <col min="6428" max="6428" width="6.77734375" style="668" bestFit="1" customWidth="1"/>
    <col min="6429" max="6429" width="11.33203125" style="668" bestFit="1" customWidth="1"/>
    <col min="6430" max="6430" width="7" style="668" bestFit="1" customWidth="1"/>
    <col min="6431" max="6431" width="6.77734375" style="668" bestFit="1" customWidth="1"/>
    <col min="6432" max="6432" width="11.33203125" style="668" bestFit="1" customWidth="1"/>
    <col min="6433" max="6656" width="9.109375" style="668"/>
    <col min="6657" max="6657" width="19.6640625" style="668" bestFit="1" customWidth="1"/>
    <col min="6658" max="6658" width="5.109375" style="668" bestFit="1" customWidth="1"/>
    <col min="6659" max="6659" width="7" style="668" bestFit="1" customWidth="1"/>
    <col min="6660" max="6660" width="6.77734375" style="668" bestFit="1" customWidth="1"/>
    <col min="6661" max="6661" width="14" style="668" bestFit="1" customWidth="1"/>
    <col min="6662" max="6662" width="7" style="668" bestFit="1" customWidth="1"/>
    <col min="6663" max="6663" width="6.77734375" style="668" bestFit="1" customWidth="1"/>
    <col min="6664" max="6664" width="11.33203125" style="668" bestFit="1" customWidth="1"/>
    <col min="6665" max="6665" width="7" style="668" bestFit="1" customWidth="1"/>
    <col min="6666" max="6666" width="6.77734375" style="668" bestFit="1" customWidth="1"/>
    <col min="6667" max="6667" width="11.33203125" style="668" bestFit="1" customWidth="1"/>
    <col min="6668" max="6668" width="7" style="668" bestFit="1" customWidth="1"/>
    <col min="6669" max="6669" width="6.77734375" style="668" bestFit="1" customWidth="1"/>
    <col min="6670" max="6670" width="11.33203125" style="668" bestFit="1" customWidth="1"/>
    <col min="6671" max="6671" width="7" style="668" bestFit="1" customWidth="1"/>
    <col min="6672" max="6672" width="6.77734375" style="668" bestFit="1" customWidth="1"/>
    <col min="6673" max="6673" width="11.33203125" style="668" bestFit="1" customWidth="1"/>
    <col min="6674" max="6674" width="7" style="668" bestFit="1" customWidth="1"/>
    <col min="6675" max="6675" width="6.77734375" style="668" bestFit="1" customWidth="1"/>
    <col min="6676" max="6676" width="11.33203125" style="668" bestFit="1" customWidth="1"/>
    <col min="6677" max="6677" width="7" style="668" bestFit="1" customWidth="1"/>
    <col min="6678" max="6678" width="6.77734375" style="668" bestFit="1" customWidth="1"/>
    <col min="6679" max="6679" width="11.33203125" style="668" bestFit="1" customWidth="1"/>
    <col min="6680" max="6680" width="7" style="668" bestFit="1" customWidth="1"/>
    <col min="6681" max="6681" width="6.77734375" style="668" bestFit="1" customWidth="1"/>
    <col min="6682" max="6682" width="11.33203125" style="668" bestFit="1" customWidth="1"/>
    <col min="6683" max="6683" width="7" style="668" bestFit="1" customWidth="1"/>
    <col min="6684" max="6684" width="6.77734375" style="668" bestFit="1" customWidth="1"/>
    <col min="6685" max="6685" width="11.33203125" style="668" bestFit="1" customWidth="1"/>
    <col min="6686" max="6686" width="7" style="668" bestFit="1" customWidth="1"/>
    <col min="6687" max="6687" width="6.77734375" style="668" bestFit="1" customWidth="1"/>
    <col min="6688" max="6688" width="11.33203125" style="668" bestFit="1" customWidth="1"/>
    <col min="6689" max="6912" width="9.109375" style="668"/>
    <col min="6913" max="6913" width="19.6640625" style="668" bestFit="1" customWidth="1"/>
    <col min="6914" max="6914" width="5.109375" style="668" bestFit="1" customWidth="1"/>
    <col min="6915" max="6915" width="7" style="668" bestFit="1" customWidth="1"/>
    <col min="6916" max="6916" width="6.77734375" style="668" bestFit="1" customWidth="1"/>
    <col min="6917" max="6917" width="14" style="668" bestFit="1" customWidth="1"/>
    <col min="6918" max="6918" width="7" style="668" bestFit="1" customWidth="1"/>
    <col min="6919" max="6919" width="6.77734375" style="668" bestFit="1" customWidth="1"/>
    <col min="6920" max="6920" width="11.33203125" style="668" bestFit="1" customWidth="1"/>
    <col min="6921" max="6921" width="7" style="668" bestFit="1" customWidth="1"/>
    <col min="6922" max="6922" width="6.77734375" style="668" bestFit="1" customWidth="1"/>
    <col min="6923" max="6923" width="11.33203125" style="668" bestFit="1" customWidth="1"/>
    <col min="6924" max="6924" width="7" style="668" bestFit="1" customWidth="1"/>
    <col min="6925" max="6925" width="6.77734375" style="668" bestFit="1" customWidth="1"/>
    <col min="6926" max="6926" width="11.33203125" style="668" bestFit="1" customWidth="1"/>
    <col min="6927" max="6927" width="7" style="668" bestFit="1" customWidth="1"/>
    <col min="6928" max="6928" width="6.77734375" style="668" bestFit="1" customWidth="1"/>
    <col min="6929" max="6929" width="11.33203125" style="668" bestFit="1" customWidth="1"/>
    <col min="6930" max="6930" width="7" style="668" bestFit="1" customWidth="1"/>
    <col min="6931" max="6931" width="6.77734375" style="668" bestFit="1" customWidth="1"/>
    <col min="6932" max="6932" width="11.33203125" style="668" bestFit="1" customWidth="1"/>
    <col min="6933" max="6933" width="7" style="668" bestFit="1" customWidth="1"/>
    <col min="6934" max="6934" width="6.77734375" style="668" bestFit="1" customWidth="1"/>
    <col min="6935" max="6935" width="11.33203125" style="668" bestFit="1" customWidth="1"/>
    <col min="6936" max="6936" width="7" style="668" bestFit="1" customWidth="1"/>
    <col min="6937" max="6937" width="6.77734375" style="668" bestFit="1" customWidth="1"/>
    <col min="6938" max="6938" width="11.33203125" style="668" bestFit="1" customWidth="1"/>
    <col min="6939" max="6939" width="7" style="668" bestFit="1" customWidth="1"/>
    <col min="6940" max="6940" width="6.77734375" style="668" bestFit="1" customWidth="1"/>
    <col min="6941" max="6941" width="11.33203125" style="668" bestFit="1" customWidth="1"/>
    <col min="6942" max="6942" width="7" style="668" bestFit="1" customWidth="1"/>
    <col min="6943" max="6943" width="6.77734375" style="668" bestFit="1" customWidth="1"/>
    <col min="6944" max="6944" width="11.33203125" style="668" bestFit="1" customWidth="1"/>
    <col min="6945" max="7168" width="9.109375" style="668"/>
    <col min="7169" max="7169" width="19.6640625" style="668" bestFit="1" customWidth="1"/>
    <col min="7170" max="7170" width="5.109375" style="668" bestFit="1" customWidth="1"/>
    <col min="7171" max="7171" width="7" style="668" bestFit="1" customWidth="1"/>
    <col min="7172" max="7172" width="6.77734375" style="668" bestFit="1" customWidth="1"/>
    <col min="7173" max="7173" width="14" style="668" bestFit="1" customWidth="1"/>
    <col min="7174" max="7174" width="7" style="668" bestFit="1" customWidth="1"/>
    <col min="7175" max="7175" width="6.77734375" style="668" bestFit="1" customWidth="1"/>
    <col min="7176" max="7176" width="11.33203125" style="668" bestFit="1" customWidth="1"/>
    <col min="7177" max="7177" width="7" style="668" bestFit="1" customWidth="1"/>
    <col min="7178" max="7178" width="6.77734375" style="668" bestFit="1" customWidth="1"/>
    <col min="7179" max="7179" width="11.33203125" style="668" bestFit="1" customWidth="1"/>
    <col min="7180" max="7180" width="7" style="668" bestFit="1" customWidth="1"/>
    <col min="7181" max="7181" width="6.77734375" style="668" bestFit="1" customWidth="1"/>
    <col min="7182" max="7182" width="11.33203125" style="668" bestFit="1" customWidth="1"/>
    <col min="7183" max="7183" width="7" style="668" bestFit="1" customWidth="1"/>
    <col min="7184" max="7184" width="6.77734375" style="668" bestFit="1" customWidth="1"/>
    <col min="7185" max="7185" width="11.33203125" style="668" bestFit="1" customWidth="1"/>
    <col min="7186" max="7186" width="7" style="668" bestFit="1" customWidth="1"/>
    <col min="7187" max="7187" width="6.77734375" style="668" bestFit="1" customWidth="1"/>
    <col min="7188" max="7188" width="11.33203125" style="668" bestFit="1" customWidth="1"/>
    <col min="7189" max="7189" width="7" style="668" bestFit="1" customWidth="1"/>
    <col min="7190" max="7190" width="6.77734375" style="668" bestFit="1" customWidth="1"/>
    <col min="7191" max="7191" width="11.33203125" style="668" bestFit="1" customWidth="1"/>
    <col min="7192" max="7192" width="7" style="668" bestFit="1" customWidth="1"/>
    <col min="7193" max="7193" width="6.77734375" style="668" bestFit="1" customWidth="1"/>
    <col min="7194" max="7194" width="11.33203125" style="668" bestFit="1" customWidth="1"/>
    <col min="7195" max="7195" width="7" style="668" bestFit="1" customWidth="1"/>
    <col min="7196" max="7196" width="6.77734375" style="668" bestFit="1" customWidth="1"/>
    <col min="7197" max="7197" width="11.33203125" style="668" bestFit="1" customWidth="1"/>
    <col min="7198" max="7198" width="7" style="668" bestFit="1" customWidth="1"/>
    <col min="7199" max="7199" width="6.77734375" style="668" bestFit="1" customWidth="1"/>
    <col min="7200" max="7200" width="11.33203125" style="668" bestFit="1" customWidth="1"/>
    <col min="7201" max="7424" width="9.109375" style="668"/>
    <col min="7425" max="7425" width="19.6640625" style="668" bestFit="1" customWidth="1"/>
    <col min="7426" max="7426" width="5.109375" style="668" bestFit="1" customWidth="1"/>
    <col min="7427" max="7427" width="7" style="668" bestFit="1" customWidth="1"/>
    <col min="7428" max="7428" width="6.77734375" style="668" bestFit="1" customWidth="1"/>
    <col min="7429" max="7429" width="14" style="668" bestFit="1" customWidth="1"/>
    <col min="7430" max="7430" width="7" style="668" bestFit="1" customWidth="1"/>
    <col min="7431" max="7431" width="6.77734375" style="668" bestFit="1" customWidth="1"/>
    <col min="7432" max="7432" width="11.33203125" style="668" bestFit="1" customWidth="1"/>
    <col min="7433" max="7433" width="7" style="668" bestFit="1" customWidth="1"/>
    <col min="7434" max="7434" width="6.77734375" style="668" bestFit="1" customWidth="1"/>
    <col min="7435" max="7435" width="11.33203125" style="668" bestFit="1" customWidth="1"/>
    <col min="7436" max="7436" width="7" style="668" bestFit="1" customWidth="1"/>
    <col min="7437" max="7437" width="6.77734375" style="668" bestFit="1" customWidth="1"/>
    <col min="7438" max="7438" width="11.33203125" style="668" bestFit="1" customWidth="1"/>
    <col min="7439" max="7439" width="7" style="668" bestFit="1" customWidth="1"/>
    <col min="7440" max="7440" width="6.77734375" style="668" bestFit="1" customWidth="1"/>
    <col min="7441" max="7441" width="11.33203125" style="668" bestFit="1" customWidth="1"/>
    <col min="7442" max="7442" width="7" style="668" bestFit="1" customWidth="1"/>
    <col min="7443" max="7443" width="6.77734375" style="668" bestFit="1" customWidth="1"/>
    <col min="7444" max="7444" width="11.33203125" style="668" bestFit="1" customWidth="1"/>
    <col min="7445" max="7445" width="7" style="668" bestFit="1" customWidth="1"/>
    <col min="7446" max="7446" width="6.77734375" style="668" bestFit="1" customWidth="1"/>
    <col min="7447" max="7447" width="11.33203125" style="668" bestFit="1" customWidth="1"/>
    <col min="7448" max="7448" width="7" style="668" bestFit="1" customWidth="1"/>
    <col min="7449" max="7449" width="6.77734375" style="668" bestFit="1" customWidth="1"/>
    <col min="7450" max="7450" width="11.33203125" style="668" bestFit="1" customWidth="1"/>
    <col min="7451" max="7451" width="7" style="668" bestFit="1" customWidth="1"/>
    <col min="7452" max="7452" width="6.77734375" style="668" bestFit="1" customWidth="1"/>
    <col min="7453" max="7453" width="11.33203125" style="668" bestFit="1" customWidth="1"/>
    <col min="7454" max="7454" width="7" style="668" bestFit="1" customWidth="1"/>
    <col min="7455" max="7455" width="6.77734375" style="668" bestFit="1" customWidth="1"/>
    <col min="7456" max="7456" width="11.33203125" style="668" bestFit="1" customWidth="1"/>
    <col min="7457" max="7680" width="9.109375" style="668"/>
    <col min="7681" max="7681" width="19.6640625" style="668" bestFit="1" customWidth="1"/>
    <col min="7682" max="7682" width="5.109375" style="668" bestFit="1" customWidth="1"/>
    <col min="7683" max="7683" width="7" style="668" bestFit="1" customWidth="1"/>
    <col min="7684" max="7684" width="6.77734375" style="668" bestFit="1" customWidth="1"/>
    <col min="7685" max="7685" width="14" style="668" bestFit="1" customWidth="1"/>
    <col min="7686" max="7686" width="7" style="668" bestFit="1" customWidth="1"/>
    <col min="7687" max="7687" width="6.77734375" style="668" bestFit="1" customWidth="1"/>
    <col min="7688" max="7688" width="11.33203125" style="668" bestFit="1" customWidth="1"/>
    <col min="7689" max="7689" width="7" style="668" bestFit="1" customWidth="1"/>
    <col min="7690" max="7690" width="6.77734375" style="668" bestFit="1" customWidth="1"/>
    <col min="7691" max="7691" width="11.33203125" style="668" bestFit="1" customWidth="1"/>
    <col min="7692" max="7692" width="7" style="668" bestFit="1" customWidth="1"/>
    <col min="7693" max="7693" width="6.77734375" style="668" bestFit="1" customWidth="1"/>
    <col min="7694" max="7694" width="11.33203125" style="668" bestFit="1" customWidth="1"/>
    <col min="7695" max="7695" width="7" style="668" bestFit="1" customWidth="1"/>
    <col min="7696" max="7696" width="6.77734375" style="668" bestFit="1" customWidth="1"/>
    <col min="7697" max="7697" width="11.33203125" style="668" bestFit="1" customWidth="1"/>
    <col min="7698" max="7698" width="7" style="668" bestFit="1" customWidth="1"/>
    <col min="7699" max="7699" width="6.77734375" style="668" bestFit="1" customWidth="1"/>
    <col min="7700" max="7700" width="11.33203125" style="668" bestFit="1" customWidth="1"/>
    <col min="7701" max="7701" width="7" style="668" bestFit="1" customWidth="1"/>
    <col min="7702" max="7702" width="6.77734375" style="668" bestFit="1" customWidth="1"/>
    <col min="7703" max="7703" width="11.33203125" style="668" bestFit="1" customWidth="1"/>
    <col min="7704" max="7704" width="7" style="668" bestFit="1" customWidth="1"/>
    <col min="7705" max="7705" width="6.77734375" style="668" bestFit="1" customWidth="1"/>
    <col min="7706" max="7706" width="11.33203125" style="668" bestFit="1" customWidth="1"/>
    <col min="7707" max="7707" width="7" style="668" bestFit="1" customWidth="1"/>
    <col min="7708" max="7708" width="6.77734375" style="668" bestFit="1" customWidth="1"/>
    <col min="7709" max="7709" width="11.33203125" style="668" bestFit="1" customWidth="1"/>
    <col min="7710" max="7710" width="7" style="668" bestFit="1" customWidth="1"/>
    <col min="7711" max="7711" width="6.77734375" style="668" bestFit="1" customWidth="1"/>
    <col min="7712" max="7712" width="11.33203125" style="668" bestFit="1" customWidth="1"/>
    <col min="7713" max="7936" width="9.109375" style="668"/>
    <col min="7937" max="7937" width="19.6640625" style="668" bestFit="1" customWidth="1"/>
    <col min="7938" max="7938" width="5.109375" style="668" bestFit="1" customWidth="1"/>
    <col min="7939" max="7939" width="7" style="668" bestFit="1" customWidth="1"/>
    <col min="7940" max="7940" width="6.77734375" style="668" bestFit="1" customWidth="1"/>
    <col min="7941" max="7941" width="14" style="668" bestFit="1" customWidth="1"/>
    <col min="7942" max="7942" width="7" style="668" bestFit="1" customWidth="1"/>
    <col min="7943" max="7943" width="6.77734375" style="668" bestFit="1" customWidth="1"/>
    <col min="7944" max="7944" width="11.33203125" style="668" bestFit="1" customWidth="1"/>
    <col min="7945" max="7945" width="7" style="668" bestFit="1" customWidth="1"/>
    <col min="7946" max="7946" width="6.77734375" style="668" bestFit="1" customWidth="1"/>
    <col min="7947" max="7947" width="11.33203125" style="668" bestFit="1" customWidth="1"/>
    <col min="7948" max="7948" width="7" style="668" bestFit="1" customWidth="1"/>
    <col min="7949" max="7949" width="6.77734375" style="668" bestFit="1" customWidth="1"/>
    <col min="7950" max="7950" width="11.33203125" style="668" bestFit="1" customWidth="1"/>
    <col min="7951" max="7951" width="7" style="668" bestFit="1" customWidth="1"/>
    <col min="7952" max="7952" width="6.77734375" style="668" bestFit="1" customWidth="1"/>
    <col min="7953" max="7953" width="11.33203125" style="668" bestFit="1" customWidth="1"/>
    <col min="7954" max="7954" width="7" style="668" bestFit="1" customWidth="1"/>
    <col min="7955" max="7955" width="6.77734375" style="668" bestFit="1" customWidth="1"/>
    <col min="7956" max="7956" width="11.33203125" style="668" bestFit="1" customWidth="1"/>
    <col min="7957" max="7957" width="7" style="668" bestFit="1" customWidth="1"/>
    <col min="7958" max="7958" width="6.77734375" style="668" bestFit="1" customWidth="1"/>
    <col min="7959" max="7959" width="11.33203125" style="668" bestFit="1" customWidth="1"/>
    <col min="7960" max="7960" width="7" style="668" bestFit="1" customWidth="1"/>
    <col min="7961" max="7961" width="6.77734375" style="668" bestFit="1" customWidth="1"/>
    <col min="7962" max="7962" width="11.33203125" style="668" bestFit="1" customWidth="1"/>
    <col min="7963" max="7963" width="7" style="668" bestFit="1" customWidth="1"/>
    <col min="7964" max="7964" width="6.77734375" style="668" bestFit="1" customWidth="1"/>
    <col min="7965" max="7965" width="11.33203125" style="668" bestFit="1" customWidth="1"/>
    <col min="7966" max="7966" width="7" style="668" bestFit="1" customWidth="1"/>
    <col min="7967" max="7967" width="6.77734375" style="668" bestFit="1" customWidth="1"/>
    <col min="7968" max="7968" width="11.33203125" style="668" bestFit="1" customWidth="1"/>
    <col min="7969" max="8192" width="9.109375" style="668"/>
    <col min="8193" max="8193" width="19.6640625" style="668" bestFit="1" customWidth="1"/>
    <col min="8194" max="8194" width="5.109375" style="668" bestFit="1" customWidth="1"/>
    <col min="8195" max="8195" width="7" style="668" bestFit="1" customWidth="1"/>
    <col min="8196" max="8196" width="6.77734375" style="668" bestFit="1" customWidth="1"/>
    <col min="8197" max="8197" width="14" style="668" bestFit="1" customWidth="1"/>
    <col min="8198" max="8198" width="7" style="668" bestFit="1" customWidth="1"/>
    <col min="8199" max="8199" width="6.77734375" style="668" bestFit="1" customWidth="1"/>
    <col min="8200" max="8200" width="11.33203125" style="668" bestFit="1" customWidth="1"/>
    <col min="8201" max="8201" width="7" style="668" bestFit="1" customWidth="1"/>
    <col min="8202" max="8202" width="6.77734375" style="668" bestFit="1" customWidth="1"/>
    <col min="8203" max="8203" width="11.33203125" style="668" bestFit="1" customWidth="1"/>
    <col min="8204" max="8204" width="7" style="668" bestFit="1" customWidth="1"/>
    <col min="8205" max="8205" width="6.77734375" style="668" bestFit="1" customWidth="1"/>
    <col min="8206" max="8206" width="11.33203125" style="668" bestFit="1" customWidth="1"/>
    <col min="8207" max="8207" width="7" style="668" bestFit="1" customWidth="1"/>
    <col min="8208" max="8208" width="6.77734375" style="668" bestFit="1" customWidth="1"/>
    <col min="8209" max="8209" width="11.33203125" style="668" bestFit="1" customWidth="1"/>
    <col min="8210" max="8210" width="7" style="668" bestFit="1" customWidth="1"/>
    <col min="8211" max="8211" width="6.77734375" style="668" bestFit="1" customWidth="1"/>
    <col min="8212" max="8212" width="11.33203125" style="668" bestFit="1" customWidth="1"/>
    <col min="8213" max="8213" width="7" style="668" bestFit="1" customWidth="1"/>
    <col min="8214" max="8214" width="6.77734375" style="668" bestFit="1" customWidth="1"/>
    <col min="8215" max="8215" width="11.33203125" style="668" bestFit="1" customWidth="1"/>
    <col min="8216" max="8216" width="7" style="668" bestFit="1" customWidth="1"/>
    <col min="8217" max="8217" width="6.77734375" style="668" bestFit="1" customWidth="1"/>
    <col min="8218" max="8218" width="11.33203125" style="668" bestFit="1" customWidth="1"/>
    <col min="8219" max="8219" width="7" style="668" bestFit="1" customWidth="1"/>
    <col min="8220" max="8220" width="6.77734375" style="668" bestFit="1" customWidth="1"/>
    <col min="8221" max="8221" width="11.33203125" style="668" bestFit="1" customWidth="1"/>
    <col min="8222" max="8222" width="7" style="668" bestFit="1" customWidth="1"/>
    <col min="8223" max="8223" width="6.77734375" style="668" bestFit="1" customWidth="1"/>
    <col min="8224" max="8224" width="11.33203125" style="668" bestFit="1" customWidth="1"/>
    <col min="8225" max="8448" width="9.109375" style="668"/>
    <col min="8449" max="8449" width="19.6640625" style="668" bestFit="1" customWidth="1"/>
    <col min="8450" max="8450" width="5.109375" style="668" bestFit="1" customWidth="1"/>
    <col min="8451" max="8451" width="7" style="668" bestFit="1" customWidth="1"/>
    <col min="8452" max="8452" width="6.77734375" style="668" bestFit="1" customWidth="1"/>
    <col min="8453" max="8453" width="14" style="668" bestFit="1" customWidth="1"/>
    <col min="8454" max="8454" width="7" style="668" bestFit="1" customWidth="1"/>
    <col min="8455" max="8455" width="6.77734375" style="668" bestFit="1" customWidth="1"/>
    <col min="8456" max="8456" width="11.33203125" style="668" bestFit="1" customWidth="1"/>
    <col min="8457" max="8457" width="7" style="668" bestFit="1" customWidth="1"/>
    <col min="8458" max="8458" width="6.77734375" style="668" bestFit="1" customWidth="1"/>
    <col min="8459" max="8459" width="11.33203125" style="668" bestFit="1" customWidth="1"/>
    <col min="8460" max="8460" width="7" style="668" bestFit="1" customWidth="1"/>
    <col min="8461" max="8461" width="6.77734375" style="668" bestFit="1" customWidth="1"/>
    <col min="8462" max="8462" width="11.33203125" style="668" bestFit="1" customWidth="1"/>
    <col min="8463" max="8463" width="7" style="668" bestFit="1" customWidth="1"/>
    <col min="8464" max="8464" width="6.77734375" style="668" bestFit="1" customWidth="1"/>
    <col min="8465" max="8465" width="11.33203125" style="668" bestFit="1" customWidth="1"/>
    <col min="8466" max="8466" width="7" style="668" bestFit="1" customWidth="1"/>
    <col min="8467" max="8467" width="6.77734375" style="668" bestFit="1" customWidth="1"/>
    <col min="8468" max="8468" width="11.33203125" style="668" bestFit="1" customWidth="1"/>
    <col min="8469" max="8469" width="7" style="668" bestFit="1" customWidth="1"/>
    <col min="8470" max="8470" width="6.77734375" style="668" bestFit="1" customWidth="1"/>
    <col min="8471" max="8471" width="11.33203125" style="668" bestFit="1" customWidth="1"/>
    <col min="8472" max="8472" width="7" style="668" bestFit="1" customWidth="1"/>
    <col min="8473" max="8473" width="6.77734375" style="668" bestFit="1" customWidth="1"/>
    <col min="8474" max="8474" width="11.33203125" style="668" bestFit="1" customWidth="1"/>
    <col min="8475" max="8475" width="7" style="668" bestFit="1" customWidth="1"/>
    <col min="8476" max="8476" width="6.77734375" style="668" bestFit="1" customWidth="1"/>
    <col min="8477" max="8477" width="11.33203125" style="668" bestFit="1" customWidth="1"/>
    <col min="8478" max="8478" width="7" style="668" bestFit="1" customWidth="1"/>
    <col min="8479" max="8479" width="6.77734375" style="668" bestFit="1" customWidth="1"/>
    <col min="8480" max="8480" width="11.33203125" style="668" bestFit="1" customWidth="1"/>
    <col min="8481" max="8704" width="9.109375" style="668"/>
    <col min="8705" max="8705" width="19.6640625" style="668" bestFit="1" customWidth="1"/>
    <col min="8706" max="8706" width="5.109375" style="668" bestFit="1" customWidth="1"/>
    <col min="8707" max="8707" width="7" style="668" bestFit="1" customWidth="1"/>
    <col min="8708" max="8708" width="6.77734375" style="668" bestFit="1" customWidth="1"/>
    <col min="8709" max="8709" width="14" style="668" bestFit="1" customWidth="1"/>
    <col min="8710" max="8710" width="7" style="668" bestFit="1" customWidth="1"/>
    <col min="8711" max="8711" width="6.77734375" style="668" bestFit="1" customWidth="1"/>
    <col min="8712" max="8712" width="11.33203125" style="668" bestFit="1" customWidth="1"/>
    <col min="8713" max="8713" width="7" style="668" bestFit="1" customWidth="1"/>
    <col min="8714" max="8714" width="6.77734375" style="668" bestFit="1" customWidth="1"/>
    <col min="8715" max="8715" width="11.33203125" style="668" bestFit="1" customWidth="1"/>
    <col min="8716" max="8716" width="7" style="668" bestFit="1" customWidth="1"/>
    <col min="8717" max="8717" width="6.77734375" style="668" bestFit="1" customWidth="1"/>
    <col min="8718" max="8718" width="11.33203125" style="668" bestFit="1" customWidth="1"/>
    <col min="8719" max="8719" width="7" style="668" bestFit="1" customWidth="1"/>
    <col min="8720" max="8720" width="6.77734375" style="668" bestFit="1" customWidth="1"/>
    <col min="8721" max="8721" width="11.33203125" style="668" bestFit="1" customWidth="1"/>
    <col min="8722" max="8722" width="7" style="668" bestFit="1" customWidth="1"/>
    <col min="8723" max="8723" width="6.77734375" style="668" bestFit="1" customWidth="1"/>
    <col min="8724" max="8724" width="11.33203125" style="668" bestFit="1" customWidth="1"/>
    <col min="8725" max="8725" width="7" style="668" bestFit="1" customWidth="1"/>
    <col min="8726" max="8726" width="6.77734375" style="668" bestFit="1" customWidth="1"/>
    <col min="8727" max="8727" width="11.33203125" style="668" bestFit="1" customWidth="1"/>
    <col min="8728" max="8728" width="7" style="668" bestFit="1" customWidth="1"/>
    <col min="8729" max="8729" width="6.77734375" style="668" bestFit="1" customWidth="1"/>
    <col min="8730" max="8730" width="11.33203125" style="668" bestFit="1" customWidth="1"/>
    <col min="8731" max="8731" width="7" style="668" bestFit="1" customWidth="1"/>
    <col min="8732" max="8732" width="6.77734375" style="668" bestFit="1" customWidth="1"/>
    <col min="8733" max="8733" width="11.33203125" style="668" bestFit="1" customWidth="1"/>
    <col min="8734" max="8734" width="7" style="668" bestFit="1" customWidth="1"/>
    <col min="8735" max="8735" width="6.77734375" style="668" bestFit="1" customWidth="1"/>
    <col min="8736" max="8736" width="11.33203125" style="668" bestFit="1" customWidth="1"/>
    <col min="8737" max="8960" width="9.109375" style="668"/>
    <col min="8961" max="8961" width="19.6640625" style="668" bestFit="1" customWidth="1"/>
    <col min="8962" max="8962" width="5.109375" style="668" bestFit="1" customWidth="1"/>
    <col min="8963" max="8963" width="7" style="668" bestFit="1" customWidth="1"/>
    <col min="8964" max="8964" width="6.77734375" style="668" bestFit="1" customWidth="1"/>
    <col min="8965" max="8965" width="14" style="668" bestFit="1" customWidth="1"/>
    <col min="8966" max="8966" width="7" style="668" bestFit="1" customWidth="1"/>
    <col min="8967" max="8967" width="6.77734375" style="668" bestFit="1" customWidth="1"/>
    <col min="8968" max="8968" width="11.33203125" style="668" bestFit="1" customWidth="1"/>
    <col min="8969" max="8969" width="7" style="668" bestFit="1" customWidth="1"/>
    <col min="8970" max="8970" width="6.77734375" style="668" bestFit="1" customWidth="1"/>
    <col min="8971" max="8971" width="11.33203125" style="668" bestFit="1" customWidth="1"/>
    <col min="8972" max="8972" width="7" style="668" bestFit="1" customWidth="1"/>
    <col min="8973" max="8973" width="6.77734375" style="668" bestFit="1" customWidth="1"/>
    <col min="8974" max="8974" width="11.33203125" style="668" bestFit="1" customWidth="1"/>
    <col min="8975" max="8975" width="7" style="668" bestFit="1" customWidth="1"/>
    <col min="8976" max="8976" width="6.77734375" style="668" bestFit="1" customWidth="1"/>
    <col min="8977" max="8977" width="11.33203125" style="668" bestFit="1" customWidth="1"/>
    <col min="8978" max="8978" width="7" style="668" bestFit="1" customWidth="1"/>
    <col min="8979" max="8979" width="6.77734375" style="668" bestFit="1" customWidth="1"/>
    <col min="8980" max="8980" width="11.33203125" style="668" bestFit="1" customWidth="1"/>
    <col min="8981" max="8981" width="7" style="668" bestFit="1" customWidth="1"/>
    <col min="8982" max="8982" width="6.77734375" style="668" bestFit="1" customWidth="1"/>
    <col min="8983" max="8983" width="11.33203125" style="668" bestFit="1" customWidth="1"/>
    <col min="8984" max="8984" width="7" style="668" bestFit="1" customWidth="1"/>
    <col min="8985" max="8985" width="6.77734375" style="668" bestFit="1" customWidth="1"/>
    <col min="8986" max="8986" width="11.33203125" style="668" bestFit="1" customWidth="1"/>
    <col min="8987" max="8987" width="7" style="668" bestFit="1" customWidth="1"/>
    <col min="8988" max="8988" width="6.77734375" style="668" bestFit="1" customWidth="1"/>
    <col min="8989" max="8989" width="11.33203125" style="668" bestFit="1" customWidth="1"/>
    <col min="8990" max="8990" width="7" style="668" bestFit="1" customWidth="1"/>
    <col min="8991" max="8991" width="6.77734375" style="668" bestFit="1" customWidth="1"/>
    <col min="8992" max="8992" width="11.33203125" style="668" bestFit="1" customWidth="1"/>
    <col min="8993" max="9216" width="9.109375" style="668"/>
    <col min="9217" max="9217" width="19.6640625" style="668" bestFit="1" customWidth="1"/>
    <col min="9218" max="9218" width="5.109375" style="668" bestFit="1" customWidth="1"/>
    <col min="9219" max="9219" width="7" style="668" bestFit="1" customWidth="1"/>
    <col min="9220" max="9220" width="6.77734375" style="668" bestFit="1" customWidth="1"/>
    <col min="9221" max="9221" width="14" style="668" bestFit="1" customWidth="1"/>
    <col min="9222" max="9222" width="7" style="668" bestFit="1" customWidth="1"/>
    <col min="9223" max="9223" width="6.77734375" style="668" bestFit="1" customWidth="1"/>
    <col min="9224" max="9224" width="11.33203125" style="668" bestFit="1" customWidth="1"/>
    <col min="9225" max="9225" width="7" style="668" bestFit="1" customWidth="1"/>
    <col min="9226" max="9226" width="6.77734375" style="668" bestFit="1" customWidth="1"/>
    <col min="9227" max="9227" width="11.33203125" style="668" bestFit="1" customWidth="1"/>
    <col min="9228" max="9228" width="7" style="668" bestFit="1" customWidth="1"/>
    <col min="9229" max="9229" width="6.77734375" style="668" bestFit="1" customWidth="1"/>
    <col min="9230" max="9230" width="11.33203125" style="668" bestFit="1" customWidth="1"/>
    <col min="9231" max="9231" width="7" style="668" bestFit="1" customWidth="1"/>
    <col min="9232" max="9232" width="6.77734375" style="668" bestFit="1" customWidth="1"/>
    <col min="9233" max="9233" width="11.33203125" style="668" bestFit="1" customWidth="1"/>
    <col min="9234" max="9234" width="7" style="668" bestFit="1" customWidth="1"/>
    <col min="9235" max="9235" width="6.77734375" style="668" bestFit="1" customWidth="1"/>
    <col min="9236" max="9236" width="11.33203125" style="668" bestFit="1" customWidth="1"/>
    <col min="9237" max="9237" width="7" style="668" bestFit="1" customWidth="1"/>
    <col min="9238" max="9238" width="6.77734375" style="668" bestFit="1" customWidth="1"/>
    <col min="9239" max="9239" width="11.33203125" style="668" bestFit="1" customWidth="1"/>
    <col min="9240" max="9240" width="7" style="668" bestFit="1" customWidth="1"/>
    <col min="9241" max="9241" width="6.77734375" style="668" bestFit="1" customWidth="1"/>
    <col min="9242" max="9242" width="11.33203125" style="668" bestFit="1" customWidth="1"/>
    <col min="9243" max="9243" width="7" style="668" bestFit="1" customWidth="1"/>
    <col min="9244" max="9244" width="6.77734375" style="668" bestFit="1" customWidth="1"/>
    <col min="9245" max="9245" width="11.33203125" style="668" bestFit="1" customWidth="1"/>
    <col min="9246" max="9246" width="7" style="668" bestFit="1" customWidth="1"/>
    <col min="9247" max="9247" width="6.77734375" style="668" bestFit="1" customWidth="1"/>
    <col min="9248" max="9248" width="11.33203125" style="668" bestFit="1" customWidth="1"/>
    <col min="9249" max="9472" width="9.109375" style="668"/>
    <col min="9473" max="9473" width="19.6640625" style="668" bestFit="1" customWidth="1"/>
    <col min="9474" max="9474" width="5.109375" style="668" bestFit="1" customWidth="1"/>
    <col min="9475" max="9475" width="7" style="668" bestFit="1" customWidth="1"/>
    <col min="9476" max="9476" width="6.77734375" style="668" bestFit="1" customWidth="1"/>
    <col min="9477" max="9477" width="14" style="668" bestFit="1" customWidth="1"/>
    <col min="9478" max="9478" width="7" style="668" bestFit="1" customWidth="1"/>
    <col min="9479" max="9479" width="6.77734375" style="668" bestFit="1" customWidth="1"/>
    <col min="9480" max="9480" width="11.33203125" style="668" bestFit="1" customWidth="1"/>
    <col min="9481" max="9481" width="7" style="668" bestFit="1" customWidth="1"/>
    <col min="9482" max="9482" width="6.77734375" style="668" bestFit="1" customWidth="1"/>
    <col min="9483" max="9483" width="11.33203125" style="668" bestFit="1" customWidth="1"/>
    <col min="9484" max="9484" width="7" style="668" bestFit="1" customWidth="1"/>
    <col min="9485" max="9485" width="6.77734375" style="668" bestFit="1" customWidth="1"/>
    <col min="9486" max="9486" width="11.33203125" style="668" bestFit="1" customWidth="1"/>
    <col min="9487" max="9487" width="7" style="668" bestFit="1" customWidth="1"/>
    <col min="9488" max="9488" width="6.77734375" style="668" bestFit="1" customWidth="1"/>
    <col min="9489" max="9489" width="11.33203125" style="668" bestFit="1" customWidth="1"/>
    <col min="9490" max="9490" width="7" style="668" bestFit="1" customWidth="1"/>
    <col min="9491" max="9491" width="6.77734375" style="668" bestFit="1" customWidth="1"/>
    <col min="9492" max="9492" width="11.33203125" style="668" bestFit="1" customWidth="1"/>
    <col min="9493" max="9493" width="7" style="668" bestFit="1" customWidth="1"/>
    <col min="9494" max="9494" width="6.77734375" style="668" bestFit="1" customWidth="1"/>
    <col min="9495" max="9495" width="11.33203125" style="668" bestFit="1" customWidth="1"/>
    <col min="9496" max="9496" width="7" style="668" bestFit="1" customWidth="1"/>
    <col min="9497" max="9497" width="6.77734375" style="668" bestFit="1" customWidth="1"/>
    <col min="9498" max="9498" width="11.33203125" style="668" bestFit="1" customWidth="1"/>
    <col min="9499" max="9499" width="7" style="668" bestFit="1" customWidth="1"/>
    <col min="9500" max="9500" width="6.77734375" style="668" bestFit="1" customWidth="1"/>
    <col min="9501" max="9501" width="11.33203125" style="668" bestFit="1" customWidth="1"/>
    <col min="9502" max="9502" width="7" style="668" bestFit="1" customWidth="1"/>
    <col min="9503" max="9503" width="6.77734375" style="668" bestFit="1" customWidth="1"/>
    <col min="9504" max="9504" width="11.33203125" style="668" bestFit="1" customWidth="1"/>
    <col min="9505" max="9728" width="9.109375" style="668"/>
    <col min="9729" max="9729" width="19.6640625" style="668" bestFit="1" customWidth="1"/>
    <col min="9730" max="9730" width="5.109375" style="668" bestFit="1" customWidth="1"/>
    <col min="9731" max="9731" width="7" style="668" bestFit="1" customWidth="1"/>
    <col min="9732" max="9732" width="6.77734375" style="668" bestFit="1" customWidth="1"/>
    <col min="9733" max="9733" width="14" style="668" bestFit="1" customWidth="1"/>
    <col min="9734" max="9734" width="7" style="668" bestFit="1" customWidth="1"/>
    <col min="9735" max="9735" width="6.77734375" style="668" bestFit="1" customWidth="1"/>
    <col min="9736" max="9736" width="11.33203125" style="668" bestFit="1" customWidth="1"/>
    <col min="9737" max="9737" width="7" style="668" bestFit="1" customWidth="1"/>
    <col min="9738" max="9738" width="6.77734375" style="668" bestFit="1" customWidth="1"/>
    <col min="9739" max="9739" width="11.33203125" style="668" bestFit="1" customWidth="1"/>
    <col min="9740" max="9740" width="7" style="668" bestFit="1" customWidth="1"/>
    <col min="9741" max="9741" width="6.77734375" style="668" bestFit="1" customWidth="1"/>
    <col min="9742" max="9742" width="11.33203125" style="668" bestFit="1" customWidth="1"/>
    <col min="9743" max="9743" width="7" style="668" bestFit="1" customWidth="1"/>
    <col min="9744" max="9744" width="6.77734375" style="668" bestFit="1" customWidth="1"/>
    <col min="9745" max="9745" width="11.33203125" style="668" bestFit="1" customWidth="1"/>
    <col min="9746" max="9746" width="7" style="668" bestFit="1" customWidth="1"/>
    <col min="9747" max="9747" width="6.77734375" style="668" bestFit="1" customWidth="1"/>
    <col min="9748" max="9748" width="11.33203125" style="668" bestFit="1" customWidth="1"/>
    <col min="9749" max="9749" width="7" style="668" bestFit="1" customWidth="1"/>
    <col min="9750" max="9750" width="6.77734375" style="668" bestFit="1" customWidth="1"/>
    <col min="9751" max="9751" width="11.33203125" style="668" bestFit="1" customWidth="1"/>
    <col min="9752" max="9752" width="7" style="668" bestFit="1" customWidth="1"/>
    <col min="9753" max="9753" width="6.77734375" style="668" bestFit="1" customWidth="1"/>
    <col min="9754" max="9754" width="11.33203125" style="668" bestFit="1" customWidth="1"/>
    <col min="9755" max="9755" width="7" style="668" bestFit="1" customWidth="1"/>
    <col min="9756" max="9756" width="6.77734375" style="668" bestFit="1" customWidth="1"/>
    <col min="9757" max="9757" width="11.33203125" style="668" bestFit="1" customWidth="1"/>
    <col min="9758" max="9758" width="7" style="668" bestFit="1" customWidth="1"/>
    <col min="9759" max="9759" width="6.77734375" style="668" bestFit="1" customWidth="1"/>
    <col min="9760" max="9760" width="11.33203125" style="668" bestFit="1" customWidth="1"/>
    <col min="9761" max="9984" width="9.109375" style="668"/>
    <col min="9985" max="9985" width="19.6640625" style="668" bestFit="1" customWidth="1"/>
    <col min="9986" max="9986" width="5.109375" style="668" bestFit="1" customWidth="1"/>
    <col min="9987" max="9987" width="7" style="668" bestFit="1" customWidth="1"/>
    <col min="9988" max="9988" width="6.77734375" style="668" bestFit="1" customWidth="1"/>
    <col min="9989" max="9989" width="14" style="668" bestFit="1" customWidth="1"/>
    <col min="9990" max="9990" width="7" style="668" bestFit="1" customWidth="1"/>
    <col min="9991" max="9991" width="6.77734375" style="668" bestFit="1" customWidth="1"/>
    <col min="9992" max="9992" width="11.33203125" style="668" bestFit="1" customWidth="1"/>
    <col min="9993" max="9993" width="7" style="668" bestFit="1" customWidth="1"/>
    <col min="9994" max="9994" width="6.77734375" style="668" bestFit="1" customWidth="1"/>
    <col min="9995" max="9995" width="11.33203125" style="668" bestFit="1" customWidth="1"/>
    <col min="9996" max="9996" width="7" style="668" bestFit="1" customWidth="1"/>
    <col min="9997" max="9997" width="6.77734375" style="668" bestFit="1" customWidth="1"/>
    <col min="9998" max="9998" width="11.33203125" style="668" bestFit="1" customWidth="1"/>
    <col min="9999" max="9999" width="7" style="668" bestFit="1" customWidth="1"/>
    <col min="10000" max="10000" width="6.77734375" style="668" bestFit="1" customWidth="1"/>
    <col min="10001" max="10001" width="11.33203125" style="668" bestFit="1" customWidth="1"/>
    <col min="10002" max="10002" width="7" style="668" bestFit="1" customWidth="1"/>
    <col min="10003" max="10003" width="6.77734375" style="668" bestFit="1" customWidth="1"/>
    <col min="10004" max="10004" width="11.33203125" style="668" bestFit="1" customWidth="1"/>
    <col min="10005" max="10005" width="7" style="668" bestFit="1" customWidth="1"/>
    <col min="10006" max="10006" width="6.77734375" style="668" bestFit="1" customWidth="1"/>
    <col min="10007" max="10007" width="11.33203125" style="668" bestFit="1" customWidth="1"/>
    <col min="10008" max="10008" width="7" style="668" bestFit="1" customWidth="1"/>
    <col min="10009" max="10009" width="6.77734375" style="668" bestFit="1" customWidth="1"/>
    <col min="10010" max="10010" width="11.33203125" style="668" bestFit="1" customWidth="1"/>
    <col min="10011" max="10011" width="7" style="668" bestFit="1" customWidth="1"/>
    <col min="10012" max="10012" width="6.77734375" style="668" bestFit="1" customWidth="1"/>
    <col min="10013" max="10013" width="11.33203125" style="668" bestFit="1" customWidth="1"/>
    <col min="10014" max="10014" width="7" style="668" bestFit="1" customWidth="1"/>
    <col min="10015" max="10015" width="6.77734375" style="668" bestFit="1" customWidth="1"/>
    <col min="10016" max="10016" width="11.33203125" style="668" bestFit="1" customWidth="1"/>
    <col min="10017" max="10240" width="9.109375" style="668"/>
    <col min="10241" max="10241" width="19.6640625" style="668" bestFit="1" customWidth="1"/>
    <col min="10242" max="10242" width="5.109375" style="668" bestFit="1" customWidth="1"/>
    <col min="10243" max="10243" width="7" style="668" bestFit="1" customWidth="1"/>
    <col min="10244" max="10244" width="6.77734375" style="668" bestFit="1" customWidth="1"/>
    <col min="10245" max="10245" width="14" style="668" bestFit="1" customWidth="1"/>
    <col min="10246" max="10246" width="7" style="668" bestFit="1" customWidth="1"/>
    <col min="10247" max="10247" width="6.77734375" style="668" bestFit="1" customWidth="1"/>
    <col min="10248" max="10248" width="11.33203125" style="668" bestFit="1" customWidth="1"/>
    <col min="10249" max="10249" width="7" style="668" bestFit="1" customWidth="1"/>
    <col min="10250" max="10250" width="6.77734375" style="668" bestFit="1" customWidth="1"/>
    <col min="10251" max="10251" width="11.33203125" style="668" bestFit="1" customWidth="1"/>
    <col min="10252" max="10252" width="7" style="668" bestFit="1" customWidth="1"/>
    <col min="10253" max="10253" width="6.77734375" style="668" bestFit="1" customWidth="1"/>
    <col min="10254" max="10254" width="11.33203125" style="668" bestFit="1" customWidth="1"/>
    <col min="10255" max="10255" width="7" style="668" bestFit="1" customWidth="1"/>
    <col min="10256" max="10256" width="6.77734375" style="668" bestFit="1" customWidth="1"/>
    <col min="10257" max="10257" width="11.33203125" style="668" bestFit="1" customWidth="1"/>
    <col min="10258" max="10258" width="7" style="668" bestFit="1" customWidth="1"/>
    <col min="10259" max="10259" width="6.77734375" style="668" bestFit="1" customWidth="1"/>
    <col min="10260" max="10260" width="11.33203125" style="668" bestFit="1" customWidth="1"/>
    <col min="10261" max="10261" width="7" style="668" bestFit="1" customWidth="1"/>
    <col min="10262" max="10262" width="6.77734375" style="668" bestFit="1" customWidth="1"/>
    <col min="10263" max="10263" width="11.33203125" style="668" bestFit="1" customWidth="1"/>
    <col min="10264" max="10264" width="7" style="668" bestFit="1" customWidth="1"/>
    <col min="10265" max="10265" width="6.77734375" style="668" bestFit="1" customWidth="1"/>
    <col min="10266" max="10266" width="11.33203125" style="668" bestFit="1" customWidth="1"/>
    <col min="10267" max="10267" width="7" style="668" bestFit="1" customWidth="1"/>
    <col min="10268" max="10268" width="6.77734375" style="668" bestFit="1" customWidth="1"/>
    <col min="10269" max="10269" width="11.33203125" style="668" bestFit="1" customWidth="1"/>
    <col min="10270" max="10270" width="7" style="668" bestFit="1" customWidth="1"/>
    <col min="10271" max="10271" width="6.77734375" style="668" bestFit="1" customWidth="1"/>
    <col min="10272" max="10272" width="11.33203125" style="668" bestFit="1" customWidth="1"/>
    <col min="10273" max="10496" width="9.109375" style="668"/>
    <col min="10497" max="10497" width="19.6640625" style="668" bestFit="1" customWidth="1"/>
    <col min="10498" max="10498" width="5.109375" style="668" bestFit="1" customWidth="1"/>
    <col min="10499" max="10499" width="7" style="668" bestFit="1" customWidth="1"/>
    <col min="10500" max="10500" width="6.77734375" style="668" bestFit="1" customWidth="1"/>
    <col min="10501" max="10501" width="14" style="668" bestFit="1" customWidth="1"/>
    <col min="10502" max="10502" width="7" style="668" bestFit="1" customWidth="1"/>
    <col min="10503" max="10503" width="6.77734375" style="668" bestFit="1" customWidth="1"/>
    <col min="10504" max="10504" width="11.33203125" style="668" bestFit="1" customWidth="1"/>
    <col min="10505" max="10505" width="7" style="668" bestFit="1" customWidth="1"/>
    <col min="10506" max="10506" width="6.77734375" style="668" bestFit="1" customWidth="1"/>
    <col min="10507" max="10507" width="11.33203125" style="668" bestFit="1" customWidth="1"/>
    <col min="10508" max="10508" width="7" style="668" bestFit="1" customWidth="1"/>
    <col min="10509" max="10509" width="6.77734375" style="668" bestFit="1" customWidth="1"/>
    <col min="10510" max="10510" width="11.33203125" style="668" bestFit="1" customWidth="1"/>
    <col min="10511" max="10511" width="7" style="668" bestFit="1" customWidth="1"/>
    <col min="10512" max="10512" width="6.77734375" style="668" bestFit="1" customWidth="1"/>
    <col min="10513" max="10513" width="11.33203125" style="668" bestFit="1" customWidth="1"/>
    <col min="10514" max="10514" width="7" style="668" bestFit="1" customWidth="1"/>
    <col min="10515" max="10515" width="6.77734375" style="668" bestFit="1" customWidth="1"/>
    <col min="10516" max="10516" width="11.33203125" style="668" bestFit="1" customWidth="1"/>
    <col min="10517" max="10517" width="7" style="668" bestFit="1" customWidth="1"/>
    <col min="10518" max="10518" width="6.77734375" style="668" bestFit="1" customWidth="1"/>
    <col min="10519" max="10519" width="11.33203125" style="668" bestFit="1" customWidth="1"/>
    <col min="10520" max="10520" width="7" style="668" bestFit="1" customWidth="1"/>
    <col min="10521" max="10521" width="6.77734375" style="668" bestFit="1" customWidth="1"/>
    <col min="10522" max="10522" width="11.33203125" style="668" bestFit="1" customWidth="1"/>
    <col min="10523" max="10523" width="7" style="668" bestFit="1" customWidth="1"/>
    <col min="10524" max="10524" width="6.77734375" style="668" bestFit="1" customWidth="1"/>
    <col min="10525" max="10525" width="11.33203125" style="668" bestFit="1" customWidth="1"/>
    <col min="10526" max="10526" width="7" style="668" bestFit="1" customWidth="1"/>
    <col min="10527" max="10527" width="6.77734375" style="668" bestFit="1" customWidth="1"/>
    <col min="10528" max="10528" width="11.33203125" style="668" bestFit="1" customWidth="1"/>
    <col min="10529" max="10752" width="9.109375" style="668"/>
    <col min="10753" max="10753" width="19.6640625" style="668" bestFit="1" customWidth="1"/>
    <col min="10754" max="10754" width="5.109375" style="668" bestFit="1" customWidth="1"/>
    <col min="10755" max="10755" width="7" style="668" bestFit="1" customWidth="1"/>
    <col min="10756" max="10756" width="6.77734375" style="668" bestFit="1" customWidth="1"/>
    <col min="10757" max="10757" width="14" style="668" bestFit="1" customWidth="1"/>
    <col min="10758" max="10758" width="7" style="668" bestFit="1" customWidth="1"/>
    <col min="10759" max="10759" width="6.77734375" style="668" bestFit="1" customWidth="1"/>
    <col min="10760" max="10760" width="11.33203125" style="668" bestFit="1" customWidth="1"/>
    <col min="10761" max="10761" width="7" style="668" bestFit="1" customWidth="1"/>
    <col min="10762" max="10762" width="6.77734375" style="668" bestFit="1" customWidth="1"/>
    <col min="10763" max="10763" width="11.33203125" style="668" bestFit="1" customWidth="1"/>
    <col min="10764" max="10764" width="7" style="668" bestFit="1" customWidth="1"/>
    <col min="10765" max="10765" width="6.77734375" style="668" bestFit="1" customWidth="1"/>
    <col min="10766" max="10766" width="11.33203125" style="668" bestFit="1" customWidth="1"/>
    <col min="10767" max="10767" width="7" style="668" bestFit="1" customWidth="1"/>
    <col min="10768" max="10768" width="6.77734375" style="668" bestFit="1" customWidth="1"/>
    <col min="10769" max="10769" width="11.33203125" style="668" bestFit="1" customWidth="1"/>
    <col min="10770" max="10770" width="7" style="668" bestFit="1" customWidth="1"/>
    <col min="10771" max="10771" width="6.77734375" style="668" bestFit="1" customWidth="1"/>
    <col min="10772" max="10772" width="11.33203125" style="668" bestFit="1" customWidth="1"/>
    <col min="10773" max="10773" width="7" style="668" bestFit="1" customWidth="1"/>
    <col min="10774" max="10774" width="6.77734375" style="668" bestFit="1" customWidth="1"/>
    <col min="10775" max="10775" width="11.33203125" style="668" bestFit="1" customWidth="1"/>
    <col min="10776" max="10776" width="7" style="668" bestFit="1" customWidth="1"/>
    <col min="10777" max="10777" width="6.77734375" style="668" bestFit="1" customWidth="1"/>
    <col min="10778" max="10778" width="11.33203125" style="668" bestFit="1" customWidth="1"/>
    <col min="10779" max="10779" width="7" style="668" bestFit="1" customWidth="1"/>
    <col min="10780" max="10780" width="6.77734375" style="668" bestFit="1" customWidth="1"/>
    <col min="10781" max="10781" width="11.33203125" style="668" bestFit="1" customWidth="1"/>
    <col min="10782" max="10782" width="7" style="668" bestFit="1" customWidth="1"/>
    <col min="10783" max="10783" width="6.77734375" style="668" bestFit="1" customWidth="1"/>
    <col min="10784" max="10784" width="11.33203125" style="668" bestFit="1" customWidth="1"/>
    <col min="10785" max="11008" width="9.109375" style="668"/>
    <col min="11009" max="11009" width="19.6640625" style="668" bestFit="1" customWidth="1"/>
    <col min="11010" max="11010" width="5.109375" style="668" bestFit="1" customWidth="1"/>
    <col min="11011" max="11011" width="7" style="668" bestFit="1" customWidth="1"/>
    <col min="11012" max="11012" width="6.77734375" style="668" bestFit="1" customWidth="1"/>
    <col min="11013" max="11013" width="14" style="668" bestFit="1" customWidth="1"/>
    <col min="11014" max="11014" width="7" style="668" bestFit="1" customWidth="1"/>
    <col min="11015" max="11015" width="6.77734375" style="668" bestFit="1" customWidth="1"/>
    <col min="11016" max="11016" width="11.33203125" style="668" bestFit="1" customWidth="1"/>
    <col min="11017" max="11017" width="7" style="668" bestFit="1" customWidth="1"/>
    <col min="11018" max="11018" width="6.77734375" style="668" bestFit="1" customWidth="1"/>
    <col min="11019" max="11019" width="11.33203125" style="668" bestFit="1" customWidth="1"/>
    <col min="11020" max="11020" width="7" style="668" bestFit="1" customWidth="1"/>
    <col min="11021" max="11021" width="6.77734375" style="668" bestFit="1" customWidth="1"/>
    <col min="11022" max="11022" width="11.33203125" style="668" bestFit="1" customWidth="1"/>
    <col min="11023" max="11023" width="7" style="668" bestFit="1" customWidth="1"/>
    <col min="11024" max="11024" width="6.77734375" style="668" bestFit="1" customWidth="1"/>
    <col min="11025" max="11025" width="11.33203125" style="668" bestFit="1" customWidth="1"/>
    <col min="11026" max="11026" width="7" style="668" bestFit="1" customWidth="1"/>
    <col min="11027" max="11027" width="6.77734375" style="668" bestFit="1" customWidth="1"/>
    <col min="11028" max="11028" width="11.33203125" style="668" bestFit="1" customWidth="1"/>
    <col min="11029" max="11029" width="7" style="668" bestFit="1" customWidth="1"/>
    <col min="11030" max="11030" width="6.77734375" style="668" bestFit="1" customWidth="1"/>
    <col min="11031" max="11031" width="11.33203125" style="668" bestFit="1" customWidth="1"/>
    <col min="11032" max="11032" width="7" style="668" bestFit="1" customWidth="1"/>
    <col min="11033" max="11033" width="6.77734375" style="668" bestFit="1" customWidth="1"/>
    <col min="11034" max="11034" width="11.33203125" style="668" bestFit="1" customWidth="1"/>
    <col min="11035" max="11035" width="7" style="668" bestFit="1" customWidth="1"/>
    <col min="11036" max="11036" width="6.77734375" style="668" bestFit="1" customWidth="1"/>
    <col min="11037" max="11037" width="11.33203125" style="668" bestFit="1" customWidth="1"/>
    <col min="11038" max="11038" width="7" style="668" bestFit="1" customWidth="1"/>
    <col min="11039" max="11039" width="6.77734375" style="668" bestFit="1" customWidth="1"/>
    <col min="11040" max="11040" width="11.33203125" style="668" bestFit="1" customWidth="1"/>
    <col min="11041" max="11264" width="9.109375" style="668"/>
    <col min="11265" max="11265" width="19.6640625" style="668" bestFit="1" customWidth="1"/>
    <col min="11266" max="11266" width="5.109375" style="668" bestFit="1" customWidth="1"/>
    <col min="11267" max="11267" width="7" style="668" bestFit="1" customWidth="1"/>
    <col min="11268" max="11268" width="6.77734375" style="668" bestFit="1" customWidth="1"/>
    <col min="11269" max="11269" width="14" style="668" bestFit="1" customWidth="1"/>
    <col min="11270" max="11270" width="7" style="668" bestFit="1" customWidth="1"/>
    <col min="11271" max="11271" width="6.77734375" style="668" bestFit="1" customWidth="1"/>
    <col min="11272" max="11272" width="11.33203125" style="668" bestFit="1" customWidth="1"/>
    <col min="11273" max="11273" width="7" style="668" bestFit="1" customWidth="1"/>
    <col min="11274" max="11274" width="6.77734375" style="668" bestFit="1" customWidth="1"/>
    <col min="11275" max="11275" width="11.33203125" style="668" bestFit="1" customWidth="1"/>
    <col min="11276" max="11276" width="7" style="668" bestFit="1" customWidth="1"/>
    <col min="11277" max="11277" width="6.77734375" style="668" bestFit="1" customWidth="1"/>
    <col min="11278" max="11278" width="11.33203125" style="668" bestFit="1" customWidth="1"/>
    <col min="11279" max="11279" width="7" style="668" bestFit="1" customWidth="1"/>
    <col min="11280" max="11280" width="6.77734375" style="668" bestFit="1" customWidth="1"/>
    <col min="11281" max="11281" width="11.33203125" style="668" bestFit="1" customWidth="1"/>
    <col min="11282" max="11282" width="7" style="668" bestFit="1" customWidth="1"/>
    <col min="11283" max="11283" width="6.77734375" style="668" bestFit="1" customWidth="1"/>
    <col min="11284" max="11284" width="11.33203125" style="668" bestFit="1" customWidth="1"/>
    <col min="11285" max="11285" width="7" style="668" bestFit="1" customWidth="1"/>
    <col min="11286" max="11286" width="6.77734375" style="668" bestFit="1" customWidth="1"/>
    <col min="11287" max="11287" width="11.33203125" style="668" bestFit="1" customWidth="1"/>
    <col min="11288" max="11288" width="7" style="668" bestFit="1" customWidth="1"/>
    <col min="11289" max="11289" width="6.77734375" style="668" bestFit="1" customWidth="1"/>
    <col min="11290" max="11290" width="11.33203125" style="668" bestFit="1" customWidth="1"/>
    <col min="11291" max="11291" width="7" style="668" bestFit="1" customWidth="1"/>
    <col min="11292" max="11292" width="6.77734375" style="668" bestFit="1" customWidth="1"/>
    <col min="11293" max="11293" width="11.33203125" style="668" bestFit="1" customWidth="1"/>
    <col min="11294" max="11294" width="7" style="668" bestFit="1" customWidth="1"/>
    <col min="11295" max="11295" width="6.77734375" style="668" bestFit="1" customWidth="1"/>
    <col min="11296" max="11296" width="11.33203125" style="668" bestFit="1" customWidth="1"/>
    <col min="11297" max="11520" width="9.109375" style="668"/>
    <col min="11521" max="11521" width="19.6640625" style="668" bestFit="1" customWidth="1"/>
    <col min="11522" max="11522" width="5.109375" style="668" bestFit="1" customWidth="1"/>
    <col min="11523" max="11523" width="7" style="668" bestFit="1" customWidth="1"/>
    <col min="11524" max="11524" width="6.77734375" style="668" bestFit="1" customWidth="1"/>
    <col min="11525" max="11525" width="14" style="668" bestFit="1" customWidth="1"/>
    <col min="11526" max="11526" width="7" style="668" bestFit="1" customWidth="1"/>
    <col min="11527" max="11527" width="6.77734375" style="668" bestFit="1" customWidth="1"/>
    <col min="11528" max="11528" width="11.33203125" style="668" bestFit="1" customWidth="1"/>
    <col min="11529" max="11529" width="7" style="668" bestFit="1" customWidth="1"/>
    <col min="11530" max="11530" width="6.77734375" style="668" bestFit="1" customWidth="1"/>
    <col min="11531" max="11531" width="11.33203125" style="668" bestFit="1" customWidth="1"/>
    <col min="11532" max="11532" width="7" style="668" bestFit="1" customWidth="1"/>
    <col min="11533" max="11533" width="6.77734375" style="668" bestFit="1" customWidth="1"/>
    <col min="11534" max="11534" width="11.33203125" style="668" bestFit="1" customWidth="1"/>
    <col min="11535" max="11535" width="7" style="668" bestFit="1" customWidth="1"/>
    <col min="11536" max="11536" width="6.77734375" style="668" bestFit="1" customWidth="1"/>
    <col min="11537" max="11537" width="11.33203125" style="668" bestFit="1" customWidth="1"/>
    <col min="11538" max="11538" width="7" style="668" bestFit="1" customWidth="1"/>
    <col min="11539" max="11539" width="6.77734375" style="668" bestFit="1" customWidth="1"/>
    <col min="11540" max="11540" width="11.33203125" style="668" bestFit="1" customWidth="1"/>
    <col min="11541" max="11541" width="7" style="668" bestFit="1" customWidth="1"/>
    <col min="11542" max="11542" width="6.77734375" style="668" bestFit="1" customWidth="1"/>
    <col min="11543" max="11543" width="11.33203125" style="668" bestFit="1" customWidth="1"/>
    <col min="11544" max="11544" width="7" style="668" bestFit="1" customWidth="1"/>
    <col min="11545" max="11545" width="6.77734375" style="668" bestFit="1" customWidth="1"/>
    <col min="11546" max="11546" width="11.33203125" style="668" bestFit="1" customWidth="1"/>
    <col min="11547" max="11547" width="7" style="668" bestFit="1" customWidth="1"/>
    <col min="11548" max="11548" width="6.77734375" style="668" bestFit="1" customWidth="1"/>
    <col min="11549" max="11549" width="11.33203125" style="668" bestFit="1" customWidth="1"/>
    <col min="11550" max="11550" width="7" style="668" bestFit="1" customWidth="1"/>
    <col min="11551" max="11551" width="6.77734375" style="668" bestFit="1" customWidth="1"/>
    <col min="11552" max="11552" width="11.33203125" style="668" bestFit="1" customWidth="1"/>
    <col min="11553" max="11776" width="9.109375" style="668"/>
    <col min="11777" max="11777" width="19.6640625" style="668" bestFit="1" customWidth="1"/>
    <col min="11778" max="11778" width="5.109375" style="668" bestFit="1" customWidth="1"/>
    <col min="11779" max="11779" width="7" style="668" bestFit="1" customWidth="1"/>
    <col min="11780" max="11780" width="6.77734375" style="668" bestFit="1" customWidth="1"/>
    <col min="11781" max="11781" width="14" style="668" bestFit="1" customWidth="1"/>
    <col min="11782" max="11782" width="7" style="668" bestFit="1" customWidth="1"/>
    <col min="11783" max="11783" width="6.77734375" style="668" bestFit="1" customWidth="1"/>
    <col min="11784" max="11784" width="11.33203125" style="668" bestFit="1" customWidth="1"/>
    <col min="11785" max="11785" width="7" style="668" bestFit="1" customWidth="1"/>
    <col min="11786" max="11786" width="6.77734375" style="668" bestFit="1" customWidth="1"/>
    <col min="11787" max="11787" width="11.33203125" style="668" bestFit="1" customWidth="1"/>
    <col min="11788" max="11788" width="7" style="668" bestFit="1" customWidth="1"/>
    <col min="11789" max="11789" width="6.77734375" style="668" bestFit="1" customWidth="1"/>
    <col min="11790" max="11790" width="11.33203125" style="668" bestFit="1" customWidth="1"/>
    <col min="11791" max="11791" width="7" style="668" bestFit="1" customWidth="1"/>
    <col min="11792" max="11792" width="6.77734375" style="668" bestFit="1" customWidth="1"/>
    <col min="11793" max="11793" width="11.33203125" style="668" bestFit="1" customWidth="1"/>
    <col min="11794" max="11794" width="7" style="668" bestFit="1" customWidth="1"/>
    <col min="11795" max="11795" width="6.77734375" style="668" bestFit="1" customWidth="1"/>
    <col min="11796" max="11796" width="11.33203125" style="668" bestFit="1" customWidth="1"/>
    <col min="11797" max="11797" width="7" style="668" bestFit="1" customWidth="1"/>
    <col min="11798" max="11798" width="6.77734375" style="668" bestFit="1" customWidth="1"/>
    <col min="11799" max="11799" width="11.33203125" style="668" bestFit="1" customWidth="1"/>
    <col min="11800" max="11800" width="7" style="668" bestFit="1" customWidth="1"/>
    <col min="11801" max="11801" width="6.77734375" style="668" bestFit="1" customWidth="1"/>
    <col min="11802" max="11802" width="11.33203125" style="668" bestFit="1" customWidth="1"/>
    <col min="11803" max="11803" width="7" style="668" bestFit="1" customWidth="1"/>
    <col min="11804" max="11804" width="6.77734375" style="668" bestFit="1" customWidth="1"/>
    <col min="11805" max="11805" width="11.33203125" style="668" bestFit="1" customWidth="1"/>
    <col min="11806" max="11806" width="7" style="668" bestFit="1" customWidth="1"/>
    <col min="11807" max="11807" width="6.77734375" style="668" bestFit="1" customWidth="1"/>
    <col min="11808" max="11808" width="11.33203125" style="668" bestFit="1" customWidth="1"/>
    <col min="11809" max="12032" width="9.109375" style="668"/>
    <col min="12033" max="12033" width="19.6640625" style="668" bestFit="1" customWidth="1"/>
    <col min="12034" max="12034" width="5.109375" style="668" bestFit="1" customWidth="1"/>
    <col min="12035" max="12035" width="7" style="668" bestFit="1" customWidth="1"/>
    <col min="12036" max="12036" width="6.77734375" style="668" bestFit="1" customWidth="1"/>
    <col min="12037" max="12037" width="14" style="668" bestFit="1" customWidth="1"/>
    <col min="12038" max="12038" width="7" style="668" bestFit="1" customWidth="1"/>
    <col min="12039" max="12039" width="6.77734375" style="668" bestFit="1" customWidth="1"/>
    <col min="12040" max="12040" width="11.33203125" style="668" bestFit="1" customWidth="1"/>
    <col min="12041" max="12041" width="7" style="668" bestFit="1" customWidth="1"/>
    <col min="12042" max="12042" width="6.77734375" style="668" bestFit="1" customWidth="1"/>
    <col min="12043" max="12043" width="11.33203125" style="668" bestFit="1" customWidth="1"/>
    <col min="12044" max="12044" width="7" style="668" bestFit="1" customWidth="1"/>
    <col min="12045" max="12045" width="6.77734375" style="668" bestFit="1" customWidth="1"/>
    <col min="12046" max="12046" width="11.33203125" style="668" bestFit="1" customWidth="1"/>
    <col min="12047" max="12047" width="7" style="668" bestFit="1" customWidth="1"/>
    <col min="12048" max="12048" width="6.77734375" style="668" bestFit="1" customWidth="1"/>
    <col min="12049" max="12049" width="11.33203125" style="668" bestFit="1" customWidth="1"/>
    <col min="12050" max="12050" width="7" style="668" bestFit="1" customWidth="1"/>
    <col min="12051" max="12051" width="6.77734375" style="668" bestFit="1" customWidth="1"/>
    <col min="12052" max="12052" width="11.33203125" style="668" bestFit="1" customWidth="1"/>
    <col min="12053" max="12053" width="7" style="668" bestFit="1" customWidth="1"/>
    <col min="12054" max="12054" width="6.77734375" style="668" bestFit="1" customWidth="1"/>
    <col min="12055" max="12055" width="11.33203125" style="668" bestFit="1" customWidth="1"/>
    <col min="12056" max="12056" width="7" style="668" bestFit="1" customWidth="1"/>
    <col min="12057" max="12057" width="6.77734375" style="668" bestFit="1" customWidth="1"/>
    <col min="12058" max="12058" width="11.33203125" style="668" bestFit="1" customWidth="1"/>
    <col min="12059" max="12059" width="7" style="668" bestFit="1" customWidth="1"/>
    <col min="12060" max="12060" width="6.77734375" style="668" bestFit="1" customWidth="1"/>
    <col min="12061" max="12061" width="11.33203125" style="668" bestFit="1" customWidth="1"/>
    <col min="12062" max="12062" width="7" style="668" bestFit="1" customWidth="1"/>
    <col min="12063" max="12063" width="6.77734375" style="668" bestFit="1" customWidth="1"/>
    <col min="12064" max="12064" width="11.33203125" style="668" bestFit="1" customWidth="1"/>
    <col min="12065" max="12288" width="9.109375" style="668"/>
    <col min="12289" max="12289" width="19.6640625" style="668" bestFit="1" customWidth="1"/>
    <col min="12290" max="12290" width="5.109375" style="668" bestFit="1" customWidth="1"/>
    <col min="12291" max="12291" width="7" style="668" bestFit="1" customWidth="1"/>
    <col min="12292" max="12292" width="6.77734375" style="668" bestFit="1" customWidth="1"/>
    <col min="12293" max="12293" width="14" style="668" bestFit="1" customWidth="1"/>
    <col min="12294" max="12294" width="7" style="668" bestFit="1" customWidth="1"/>
    <col min="12295" max="12295" width="6.77734375" style="668" bestFit="1" customWidth="1"/>
    <col min="12296" max="12296" width="11.33203125" style="668" bestFit="1" customWidth="1"/>
    <col min="12297" max="12297" width="7" style="668" bestFit="1" customWidth="1"/>
    <col min="12298" max="12298" width="6.77734375" style="668" bestFit="1" customWidth="1"/>
    <col min="12299" max="12299" width="11.33203125" style="668" bestFit="1" customWidth="1"/>
    <col min="12300" max="12300" width="7" style="668" bestFit="1" customWidth="1"/>
    <col min="12301" max="12301" width="6.77734375" style="668" bestFit="1" customWidth="1"/>
    <col min="12302" max="12302" width="11.33203125" style="668" bestFit="1" customWidth="1"/>
    <col min="12303" max="12303" width="7" style="668" bestFit="1" customWidth="1"/>
    <col min="12304" max="12304" width="6.77734375" style="668" bestFit="1" customWidth="1"/>
    <col min="12305" max="12305" width="11.33203125" style="668" bestFit="1" customWidth="1"/>
    <col min="12306" max="12306" width="7" style="668" bestFit="1" customWidth="1"/>
    <col min="12307" max="12307" width="6.77734375" style="668" bestFit="1" customWidth="1"/>
    <col min="12308" max="12308" width="11.33203125" style="668" bestFit="1" customWidth="1"/>
    <col min="12309" max="12309" width="7" style="668" bestFit="1" customWidth="1"/>
    <col min="12310" max="12310" width="6.77734375" style="668" bestFit="1" customWidth="1"/>
    <col min="12311" max="12311" width="11.33203125" style="668" bestFit="1" customWidth="1"/>
    <col min="12312" max="12312" width="7" style="668" bestFit="1" customWidth="1"/>
    <col min="12313" max="12313" width="6.77734375" style="668" bestFit="1" customWidth="1"/>
    <col min="12314" max="12314" width="11.33203125" style="668" bestFit="1" customWidth="1"/>
    <col min="12315" max="12315" width="7" style="668" bestFit="1" customWidth="1"/>
    <col min="12316" max="12316" width="6.77734375" style="668" bestFit="1" customWidth="1"/>
    <col min="12317" max="12317" width="11.33203125" style="668" bestFit="1" customWidth="1"/>
    <col min="12318" max="12318" width="7" style="668" bestFit="1" customWidth="1"/>
    <col min="12319" max="12319" width="6.77734375" style="668" bestFit="1" customWidth="1"/>
    <col min="12320" max="12320" width="11.33203125" style="668" bestFit="1" customWidth="1"/>
    <col min="12321" max="12544" width="9.109375" style="668"/>
    <col min="12545" max="12545" width="19.6640625" style="668" bestFit="1" customWidth="1"/>
    <col min="12546" max="12546" width="5.109375" style="668" bestFit="1" customWidth="1"/>
    <col min="12547" max="12547" width="7" style="668" bestFit="1" customWidth="1"/>
    <col min="12548" max="12548" width="6.77734375" style="668" bestFit="1" customWidth="1"/>
    <col min="12549" max="12549" width="14" style="668" bestFit="1" customWidth="1"/>
    <col min="12550" max="12550" width="7" style="668" bestFit="1" customWidth="1"/>
    <col min="12551" max="12551" width="6.77734375" style="668" bestFit="1" customWidth="1"/>
    <col min="12552" max="12552" width="11.33203125" style="668" bestFit="1" customWidth="1"/>
    <col min="12553" max="12553" width="7" style="668" bestFit="1" customWidth="1"/>
    <col min="12554" max="12554" width="6.77734375" style="668" bestFit="1" customWidth="1"/>
    <col min="12555" max="12555" width="11.33203125" style="668" bestFit="1" customWidth="1"/>
    <col min="12556" max="12556" width="7" style="668" bestFit="1" customWidth="1"/>
    <col min="12557" max="12557" width="6.77734375" style="668" bestFit="1" customWidth="1"/>
    <col min="12558" max="12558" width="11.33203125" style="668" bestFit="1" customWidth="1"/>
    <col min="12559" max="12559" width="7" style="668" bestFit="1" customWidth="1"/>
    <col min="12560" max="12560" width="6.77734375" style="668" bestFit="1" customWidth="1"/>
    <col min="12561" max="12561" width="11.33203125" style="668" bestFit="1" customWidth="1"/>
    <col min="12562" max="12562" width="7" style="668" bestFit="1" customWidth="1"/>
    <col min="12563" max="12563" width="6.77734375" style="668" bestFit="1" customWidth="1"/>
    <col min="12564" max="12564" width="11.33203125" style="668" bestFit="1" customWidth="1"/>
    <col min="12565" max="12565" width="7" style="668" bestFit="1" customWidth="1"/>
    <col min="12566" max="12566" width="6.77734375" style="668" bestFit="1" customWidth="1"/>
    <col min="12567" max="12567" width="11.33203125" style="668" bestFit="1" customWidth="1"/>
    <col min="12568" max="12568" width="7" style="668" bestFit="1" customWidth="1"/>
    <col min="12569" max="12569" width="6.77734375" style="668" bestFit="1" customWidth="1"/>
    <col min="12570" max="12570" width="11.33203125" style="668" bestFit="1" customWidth="1"/>
    <col min="12571" max="12571" width="7" style="668" bestFit="1" customWidth="1"/>
    <col min="12572" max="12572" width="6.77734375" style="668" bestFit="1" customWidth="1"/>
    <col min="12573" max="12573" width="11.33203125" style="668" bestFit="1" customWidth="1"/>
    <col min="12574" max="12574" width="7" style="668" bestFit="1" customWidth="1"/>
    <col min="12575" max="12575" width="6.77734375" style="668" bestFit="1" customWidth="1"/>
    <col min="12576" max="12576" width="11.33203125" style="668" bestFit="1" customWidth="1"/>
    <col min="12577" max="12800" width="9.109375" style="668"/>
    <col min="12801" max="12801" width="19.6640625" style="668" bestFit="1" customWidth="1"/>
    <col min="12802" max="12802" width="5.109375" style="668" bestFit="1" customWidth="1"/>
    <col min="12803" max="12803" width="7" style="668" bestFit="1" customWidth="1"/>
    <col min="12804" max="12804" width="6.77734375" style="668" bestFit="1" customWidth="1"/>
    <col min="12805" max="12805" width="14" style="668" bestFit="1" customWidth="1"/>
    <col min="12806" max="12806" width="7" style="668" bestFit="1" customWidth="1"/>
    <col min="12807" max="12807" width="6.77734375" style="668" bestFit="1" customWidth="1"/>
    <col min="12808" max="12808" width="11.33203125" style="668" bestFit="1" customWidth="1"/>
    <col min="12809" max="12809" width="7" style="668" bestFit="1" customWidth="1"/>
    <col min="12810" max="12810" width="6.77734375" style="668" bestFit="1" customWidth="1"/>
    <col min="12811" max="12811" width="11.33203125" style="668" bestFit="1" customWidth="1"/>
    <col min="12812" max="12812" width="7" style="668" bestFit="1" customWidth="1"/>
    <col min="12813" max="12813" width="6.77734375" style="668" bestFit="1" customWidth="1"/>
    <col min="12814" max="12814" width="11.33203125" style="668" bestFit="1" customWidth="1"/>
    <col min="12815" max="12815" width="7" style="668" bestFit="1" customWidth="1"/>
    <col min="12816" max="12816" width="6.77734375" style="668" bestFit="1" customWidth="1"/>
    <col min="12817" max="12817" width="11.33203125" style="668" bestFit="1" customWidth="1"/>
    <col min="12818" max="12818" width="7" style="668" bestFit="1" customWidth="1"/>
    <col min="12819" max="12819" width="6.77734375" style="668" bestFit="1" customWidth="1"/>
    <col min="12820" max="12820" width="11.33203125" style="668" bestFit="1" customWidth="1"/>
    <col min="12821" max="12821" width="7" style="668" bestFit="1" customWidth="1"/>
    <col min="12822" max="12822" width="6.77734375" style="668" bestFit="1" customWidth="1"/>
    <col min="12823" max="12823" width="11.33203125" style="668" bestFit="1" customWidth="1"/>
    <col min="12824" max="12824" width="7" style="668" bestFit="1" customWidth="1"/>
    <col min="12825" max="12825" width="6.77734375" style="668" bestFit="1" customWidth="1"/>
    <col min="12826" max="12826" width="11.33203125" style="668" bestFit="1" customWidth="1"/>
    <col min="12827" max="12827" width="7" style="668" bestFit="1" customWidth="1"/>
    <col min="12828" max="12828" width="6.77734375" style="668" bestFit="1" customWidth="1"/>
    <col min="12829" max="12829" width="11.33203125" style="668" bestFit="1" customWidth="1"/>
    <col min="12830" max="12830" width="7" style="668" bestFit="1" customWidth="1"/>
    <col min="12831" max="12831" width="6.77734375" style="668" bestFit="1" customWidth="1"/>
    <col min="12832" max="12832" width="11.33203125" style="668" bestFit="1" customWidth="1"/>
    <col min="12833" max="13056" width="9.109375" style="668"/>
    <col min="13057" max="13057" width="19.6640625" style="668" bestFit="1" customWidth="1"/>
    <col min="13058" max="13058" width="5.109375" style="668" bestFit="1" customWidth="1"/>
    <col min="13059" max="13059" width="7" style="668" bestFit="1" customWidth="1"/>
    <col min="13060" max="13060" width="6.77734375" style="668" bestFit="1" customWidth="1"/>
    <col min="13061" max="13061" width="14" style="668" bestFit="1" customWidth="1"/>
    <col min="13062" max="13062" width="7" style="668" bestFit="1" customWidth="1"/>
    <col min="13063" max="13063" width="6.77734375" style="668" bestFit="1" customWidth="1"/>
    <col min="13064" max="13064" width="11.33203125" style="668" bestFit="1" customWidth="1"/>
    <col min="13065" max="13065" width="7" style="668" bestFit="1" customWidth="1"/>
    <col min="13066" max="13066" width="6.77734375" style="668" bestFit="1" customWidth="1"/>
    <col min="13067" max="13067" width="11.33203125" style="668" bestFit="1" customWidth="1"/>
    <col min="13068" max="13068" width="7" style="668" bestFit="1" customWidth="1"/>
    <col min="13069" max="13069" width="6.77734375" style="668" bestFit="1" customWidth="1"/>
    <col min="13070" max="13070" width="11.33203125" style="668" bestFit="1" customWidth="1"/>
    <col min="13071" max="13071" width="7" style="668" bestFit="1" customWidth="1"/>
    <col min="13072" max="13072" width="6.77734375" style="668" bestFit="1" customWidth="1"/>
    <col min="13073" max="13073" width="11.33203125" style="668" bestFit="1" customWidth="1"/>
    <col min="13074" max="13074" width="7" style="668" bestFit="1" customWidth="1"/>
    <col min="13075" max="13075" width="6.77734375" style="668" bestFit="1" customWidth="1"/>
    <col min="13076" max="13076" width="11.33203125" style="668" bestFit="1" customWidth="1"/>
    <col min="13077" max="13077" width="7" style="668" bestFit="1" customWidth="1"/>
    <col min="13078" max="13078" width="6.77734375" style="668" bestFit="1" customWidth="1"/>
    <col min="13079" max="13079" width="11.33203125" style="668" bestFit="1" customWidth="1"/>
    <col min="13080" max="13080" width="7" style="668" bestFit="1" customWidth="1"/>
    <col min="13081" max="13081" width="6.77734375" style="668" bestFit="1" customWidth="1"/>
    <col min="13082" max="13082" width="11.33203125" style="668" bestFit="1" customWidth="1"/>
    <col min="13083" max="13083" width="7" style="668" bestFit="1" customWidth="1"/>
    <col min="13084" max="13084" width="6.77734375" style="668" bestFit="1" customWidth="1"/>
    <col min="13085" max="13085" width="11.33203125" style="668" bestFit="1" customWidth="1"/>
    <col min="13086" max="13086" width="7" style="668" bestFit="1" customWidth="1"/>
    <col min="13087" max="13087" width="6.77734375" style="668" bestFit="1" customWidth="1"/>
    <col min="13088" max="13088" width="11.33203125" style="668" bestFit="1" customWidth="1"/>
    <col min="13089" max="13312" width="9.109375" style="668"/>
    <col min="13313" max="13313" width="19.6640625" style="668" bestFit="1" customWidth="1"/>
    <col min="13314" max="13314" width="5.109375" style="668" bestFit="1" customWidth="1"/>
    <col min="13315" max="13315" width="7" style="668" bestFit="1" customWidth="1"/>
    <col min="13316" max="13316" width="6.77734375" style="668" bestFit="1" customWidth="1"/>
    <col min="13317" max="13317" width="14" style="668" bestFit="1" customWidth="1"/>
    <col min="13318" max="13318" width="7" style="668" bestFit="1" customWidth="1"/>
    <col min="13319" max="13319" width="6.77734375" style="668" bestFit="1" customWidth="1"/>
    <col min="13320" max="13320" width="11.33203125" style="668" bestFit="1" customWidth="1"/>
    <col min="13321" max="13321" width="7" style="668" bestFit="1" customWidth="1"/>
    <col min="13322" max="13322" width="6.77734375" style="668" bestFit="1" customWidth="1"/>
    <col min="13323" max="13323" width="11.33203125" style="668" bestFit="1" customWidth="1"/>
    <col min="13324" max="13324" width="7" style="668" bestFit="1" customWidth="1"/>
    <col min="13325" max="13325" width="6.77734375" style="668" bestFit="1" customWidth="1"/>
    <col min="13326" max="13326" width="11.33203125" style="668" bestFit="1" customWidth="1"/>
    <col min="13327" max="13327" width="7" style="668" bestFit="1" customWidth="1"/>
    <col min="13328" max="13328" width="6.77734375" style="668" bestFit="1" customWidth="1"/>
    <col min="13329" max="13329" width="11.33203125" style="668" bestFit="1" customWidth="1"/>
    <col min="13330" max="13330" width="7" style="668" bestFit="1" customWidth="1"/>
    <col min="13331" max="13331" width="6.77734375" style="668" bestFit="1" customWidth="1"/>
    <col min="13332" max="13332" width="11.33203125" style="668" bestFit="1" customWidth="1"/>
    <col min="13333" max="13333" width="7" style="668" bestFit="1" customWidth="1"/>
    <col min="13334" max="13334" width="6.77734375" style="668" bestFit="1" customWidth="1"/>
    <col min="13335" max="13335" width="11.33203125" style="668" bestFit="1" customWidth="1"/>
    <col min="13336" max="13336" width="7" style="668" bestFit="1" customWidth="1"/>
    <col min="13337" max="13337" width="6.77734375" style="668" bestFit="1" customWidth="1"/>
    <col min="13338" max="13338" width="11.33203125" style="668" bestFit="1" customWidth="1"/>
    <col min="13339" max="13339" width="7" style="668" bestFit="1" customWidth="1"/>
    <col min="13340" max="13340" width="6.77734375" style="668" bestFit="1" customWidth="1"/>
    <col min="13341" max="13341" width="11.33203125" style="668" bestFit="1" customWidth="1"/>
    <col min="13342" max="13342" width="7" style="668" bestFit="1" customWidth="1"/>
    <col min="13343" max="13343" width="6.77734375" style="668" bestFit="1" customWidth="1"/>
    <col min="13344" max="13344" width="11.33203125" style="668" bestFit="1" customWidth="1"/>
    <col min="13345" max="13568" width="9.109375" style="668"/>
    <col min="13569" max="13569" width="19.6640625" style="668" bestFit="1" customWidth="1"/>
    <col min="13570" max="13570" width="5.109375" style="668" bestFit="1" customWidth="1"/>
    <col min="13571" max="13571" width="7" style="668" bestFit="1" customWidth="1"/>
    <col min="13572" max="13572" width="6.77734375" style="668" bestFit="1" customWidth="1"/>
    <col min="13573" max="13573" width="14" style="668" bestFit="1" customWidth="1"/>
    <col min="13574" max="13574" width="7" style="668" bestFit="1" customWidth="1"/>
    <col min="13575" max="13575" width="6.77734375" style="668" bestFit="1" customWidth="1"/>
    <col min="13576" max="13576" width="11.33203125" style="668" bestFit="1" customWidth="1"/>
    <col min="13577" max="13577" width="7" style="668" bestFit="1" customWidth="1"/>
    <col min="13578" max="13578" width="6.77734375" style="668" bestFit="1" customWidth="1"/>
    <col min="13579" max="13579" width="11.33203125" style="668" bestFit="1" customWidth="1"/>
    <col min="13580" max="13580" width="7" style="668" bestFit="1" customWidth="1"/>
    <col min="13581" max="13581" width="6.77734375" style="668" bestFit="1" customWidth="1"/>
    <col min="13582" max="13582" width="11.33203125" style="668" bestFit="1" customWidth="1"/>
    <col min="13583" max="13583" width="7" style="668" bestFit="1" customWidth="1"/>
    <col min="13584" max="13584" width="6.77734375" style="668" bestFit="1" customWidth="1"/>
    <col min="13585" max="13585" width="11.33203125" style="668" bestFit="1" customWidth="1"/>
    <col min="13586" max="13586" width="7" style="668" bestFit="1" customWidth="1"/>
    <col min="13587" max="13587" width="6.77734375" style="668" bestFit="1" customWidth="1"/>
    <col min="13588" max="13588" width="11.33203125" style="668" bestFit="1" customWidth="1"/>
    <col min="13589" max="13589" width="7" style="668" bestFit="1" customWidth="1"/>
    <col min="13590" max="13590" width="6.77734375" style="668" bestFit="1" customWidth="1"/>
    <col min="13591" max="13591" width="11.33203125" style="668" bestFit="1" customWidth="1"/>
    <col min="13592" max="13592" width="7" style="668" bestFit="1" customWidth="1"/>
    <col min="13593" max="13593" width="6.77734375" style="668" bestFit="1" customWidth="1"/>
    <col min="13594" max="13594" width="11.33203125" style="668" bestFit="1" customWidth="1"/>
    <col min="13595" max="13595" width="7" style="668" bestFit="1" customWidth="1"/>
    <col min="13596" max="13596" width="6.77734375" style="668" bestFit="1" customWidth="1"/>
    <col min="13597" max="13597" width="11.33203125" style="668" bestFit="1" customWidth="1"/>
    <col min="13598" max="13598" width="7" style="668" bestFit="1" customWidth="1"/>
    <col min="13599" max="13599" width="6.77734375" style="668" bestFit="1" customWidth="1"/>
    <col min="13600" max="13600" width="11.33203125" style="668" bestFit="1" customWidth="1"/>
    <col min="13601" max="13824" width="9.109375" style="668"/>
    <col min="13825" max="13825" width="19.6640625" style="668" bestFit="1" customWidth="1"/>
    <col min="13826" max="13826" width="5.109375" style="668" bestFit="1" customWidth="1"/>
    <col min="13827" max="13827" width="7" style="668" bestFit="1" customWidth="1"/>
    <col min="13828" max="13828" width="6.77734375" style="668" bestFit="1" customWidth="1"/>
    <col min="13829" max="13829" width="14" style="668" bestFit="1" customWidth="1"/>
    <col min="13830" max="13830" width="7" style="668" bestFit="1" customWidth="1"/>
    <col min="13831" max="13831" width="6.77734375" style="668" bestFit="1" customWidth="1"/>
    <col min="13832" max="13832" width="11.33203125" style="668" bestFit="1" customWidth="1"/>
    <col min="13833" max="13833" width="7" style="668" bestFit="1" customWidth="1"/>
    <col min="13834" max="13834" width="6.77734375" style="668" bestFit="1" customWidth="1"/>
    <col min="13835" max="13835" width="11.33203125" style="668" bestFit="1" customWidth="1"/>
    <col min="13836" max="13836" width="7" style="668" bestFit="1" customWidth="1"/>
    <col min="13837" max="13837" width="6.77734375" style="668" bestFit="1" customWidth="1"/>
    <col min="13838" max="13838" width="11.33203125" style="668" bestFit="1" customWidth="1"/>
    <col min="13839" max="13839" width="7" style="668" bestFit="1" customWidth="1"/>
    <col min="13840" max="13840" width="6.77734375" style="668" bestFit="1" customWidth="1"/>
    <col min="13841" max="13841" width="11.33203125" style="668" bestFit="1" customWidth="1"/>
    <col min="13842" max="13842" width="7" style="668" bestFit="1" customWidth="1"/>
    <col min="13843" max="13843" width="6.77734375" style="668" bestFit="1" customWidth="1"/>
    <col min="13844" max="13844" width="11.33203125" style="668" bestFit="1" customWidth="1"/>
    <col min="13845" max="13845" width="7" style="668" bestFit="1" customWidth="1"/>
    <col min="13846" max="13846" width="6.77734375" style="668" bestFit="1" customWidth="1"/>
    <col min="13847" max="13847" width="11.33203125" style="668" bestFit="1" customWidth="1"/>
    <col min="13848" max="13848" width="7" style="668" bestFit="1" customWidth="1"/>
    <col min="13849" max="13849" width="6.77734375" style="668" bestFit="1" customWidth="1"/>
    <col min="13850" max="13850" width="11.33203125" style="668" bestFit="1" customWidth="1"/>
    <col min="13851" max="13851" width="7" style="668" bestFit="1" customWidth="1"/>
    <col min="13852" max="13852" width="6.77734375" style="668" bestFit="1" customWidth="1"/>
    <col min="13853" max="13853" width="11.33203125" style="668" bestFit="1" customWidth="1"/>
    <col min="13854" max="13854" width="7" style="668" bestFit="1" customWidth="1"/>
    <col min="13855" max="13855" width="6.77734375" style="668" bestFit="1" customWidth="1"/>
    <col min="13856" max="13856" width="11.33203125" style="668" bestFit="1" customWidth="1"/>
    <col min="13857" max="14080" width="9.109375" style="668"/>
    <col min="14081" max="14081" width="19.6640625" style="668" bestFit="1" customWidth="1"/>
    <col min="14082" max="14082" width="5.109375" style="668" bestFit="1" customWidth="1"/>
    <col min="14083" max="14083" width="7" style="668" bestFit="1" customWidth="1"/>
    <col min="14084" max="14084" width="6.77734375" style="668" bestFit="1" customWidth="1"/>
    <col min="14085" max="14085" width="14" style="668" bestFit="1" customWidth="1"/>
    <col min="14086" max="14086" width="7" style="668" bestFit="1" customWidth="1"/>
    <col min="14087" max="14087" width="6.77734375" style="668" bestFit="1" customWidth="1"/>
    <col min="14088" max="14088" width="11.33203125" style="668" bestFit="1" customWidth="1"/>
    <col min="14089" max="14089" width="7" style="668" bestFit="1" customWidth="1"/>
    <col min="14090" max="14090" width="6.77734375" style="668" bestFit="1" customWidth="1"/>
    <col min="14091" max="14091" width="11.33203125" style="668" bestFit="1" customWidth="1"/>
    <col min="14092" max="14092" width="7" style="668" bestFit="1" customWidth="1"/>
    <col min="14093" max="14093" width="6.77734375" style="668" bestFit="1" customWidth="1"/>
    <col min="14094" max="14094" width="11.33203125" style="668" bestFit="1" customWidth="1"/>
    <col min="14095" max="14095" width="7" style="668" bestFit="1" customWidth="1"/>
    <col min="14096" max="14096" width="6.77734375" style="668" bestFit="1" customWidth="1"/>
    <col min="14097" max="14097" width="11.33203125" style="668" bestFit="1" customWidth="1"/>
    <col min="14098" max="14098" width="7" style="668" bestFit="1" customWidth="1"/>
    <col min="14099" max="14099" width="6.77734375" style="668" bestFit="1" customWidth="1"/>
    <col min="14100" max="14100" width="11.33203125" style="668" bestFit="1" customWidth="1"/>
    <col min="14101" max="14101" width="7" style="668" bestFit="1" customWidth="1"/>
    <col min="14102" max="14102" width="6.77734375" style="668" bestFit="1" customWidth="1"/>
    <col min="14103" max="14103" width="11.33203125" style="668" bestFit="1" customWidth="1"/>
    <col min="14104" max="14104" width="7" style="668" bestFit="1" customWidth="1"/>
    <col min="14105" max="14105" width="6.77734375" style="668" bestFit="1" customWidth="1"/>
    <col min="14106" max="14106" width="11.33203125" style="668" bestFit="1" customWidth="1"/>
    <col min="14107" max="14107" width="7" style="668" bestFit="1" customWidth="1"/>
    <col min="14108" max="14108" width="6.77734375" style="668" bestFit="1" customWidth="1"/>
    <col min="14109" max="14109" width="11.33203125" style="668" bestFit="1" customWidth="1"/>
    <col min="14110" max="14110" width="7" style="668" bestFit="1" customWidth="1"/>
    <col min="14111" max="14111" width="6.77734375" style="668" bestFit="1" customWidth="1"/>
    <col min="14112" max="14112" width="11.33203125" style="668" bestFit="1" customWidth="1"/>
    <col min="14113" max="14336" width="9.109375" style="668"/>
    <col min="14337" max="14337" width="19.6640625" style="668" bestFit="1" customWidth="1"/>
    <col min="14338" max="14338" width="5.109375" style="668" bestFit="1" customWidth="1"/>
    <col min="14339" max="14339" width="7" style="668" bestFit="1" customWidth="1"/>
    <col min="14340" max="14340" width="6.77734375" style="668" bestFit="1" customWidth="1"/>
    <col min="14341" max="14341" width="14" style="668" bestFit="1" customWidth="1"/>
    <col min="14342" max="14342" width="7" style="668" bestFit="1" customWidth="1"/>
    <col min="14343" max="14343" width="6.77734375" style="668" bestFit="1" customWidth="1"/>
    <col min="14344" max="14344" width="11.33203125" style="668" bestFit="1" customWidth="1"/>
    <col min="14345" max="14345" width="7" style="668" bestFit="1" customWidth="1"/>
    <col min="14346" max="14346" width="6.77734375" style="668" bestFit="1" customWidth="1"/>
    <col min="14347" max="14347" width="11.33203125" style="668" bestFit="1" customWidth="1"/>
    <col min="14348" max="14348" width="7" style="668" bestFit="1" customWidth="1"/>
    <col min="14349" max="14349" width="6.77734375" style="668" bestFit="1" customWidth="1"/>
    <col min="14350" max="14350" width="11.33203125" style="668" bestFit="1" customWidth="1"/>
    <col min="14351" max="14351" width="7" style="668" bestFit="1" customWidth="1"/>
    <col min="14352" max="14352" width="6.77734375" style="668" bestFit="1" customWidth="1"/>
    <col min="14353" max="14353" width="11.33203125" style="668" bestFit="1" customWidth="1"/>
    <col min="14354" max="14354" width="7" style="668" bestFit="1" customWidth="1"/>
    <col min="14355" max="14355" width="6.77734375" style="668" bestFit="1" customWidth="1"/>
    <col min="14356" max="14356" width="11.33203125" style="668" bestFit="1" customWidth="1"/>
    <col min="14357" max="14357" width="7" style="668" bestFit="1" customWidth="1"/>
    <col min="14358" max="14358" width="6.77734375" style="668" bestFit="1" customWidth="1"/>
    <col min="14359" max="14359" width="11.33203125" style="668" bestFit="1" customWidth="1"/>
    <col min="14360" max="14360" width="7" style="668" bestFit="1" customWidth="1"/>
    <col min="14361" max="14361" width="6.77734375" style="668" bestFit="1" customWidth="1"/>
    <col min="14362" max="14362" width="11.33203125" style="668" bestFit="1" customWidth="1"/>
    <col min="14363" max="14363" width="7" style="668" bestFit="1" customWidth="1"/>
    <col min="14364" max="14364" width="6.77734375" style="668" bestFit="1" customWidth="1"/>
    <col min="14365" max="14365" width="11.33203125" style="668" bestFit="1" customWidth="1"/>
    <col min="14366" max="14366" width="7" style="668" bestFit="1" customWidth="1"/>
    <col min="14367" max="14367" width="6.77734375" style="668" bestFit="1" customWidth="1"/>
    <col min="14368" max="14368" width="11.33203125" style="668" bestFit="1" customWidth="1"/>
    <col min="14369" max="14592" width="9.109375" style="668"/>
    <col min="14593" max="14593" width="19.6640625" style="668" bestFit="1" customWidth="1"/>
    <col min="14594" max="14594" width="5.109375" style="668" bestFit="1" customWidth="1"/>
    <col min="14595" max="14595" width="7" style="668" bestFit="1" customWidth="1"/>
    <col min="14596" max="14596" width="6.77734375" style="668" bestFit="1" customWidth="1"/>
    <col min="14597" max="14597" width="14" style="668" bestFit="1" customWidth="1"/>
    <col min="14598" max="14598" width="7" style="668" bestFit="1" customWidth="1"/>
    <col min="14599" max="14599" width="6.77734375" style="668" bestFit="1" customWidth="1"/>
    <col min="14600" max="14600" width="11.33203125" style="668" bestFit="1" customWidth="1"/>
    <col min="14601" max="14601" width="7" style="668" bestFit="1" customWidth="1"/>
    <col min="14602" max="14602" width="6.77734375" style="668" bestFit="1" customWidth="1"/>
    <col min="14603" max="14603" width="11.33203125" style="668" bestFit="1" customWidth="1"/>
    <col min="14604" max="14604" width="7" style="668" bestFit="1" customWidth="1"/>
    <col min="14605" max="14605" width="6.77734375" style="668" bestFit="1" customWidth="1"/>
    <col min="14606" max="14606" width="11.33203125" style="668" bestFit="1" customWidth="1"/>
    <col min="14607" max="14607" width="7" style="668" bestFit="1" customWidth="1"/>
    <col min="14608" max="14608" width="6.77734375" style="668" bestFit="1" customWidth="1"/>
    <col min="14609" max="14609" width="11.33203125" style="668" bestFit="1" customWidth="1"/>
    <col min="14610" max="14610" width="7" style="668" bestFit="1" customWidth="1"/>
    <col min="14611" max="14611" width="6.77734375" style="668" bestFit="1" customWidth="1"/>
    <col min="14612" max="14612" width="11.33203125" style="668" bestFit="1" customWidth="1"/>
    <col min="14613" max="14613" width="7" style="668" bestFit="1" customWidth="1"/>
    <col min="14614" max="14614" width="6.77734375" style="668" bestFit="1" customWidth="1"/>
    <col min="14615" max="14615" width="11.33203125" style="668" bestFit="1" customWidth="1"/>
    <col min="14616" max="14616" width="7" style="668" bestFit="1" customWidth="1"/>
    <col min="14617" max="14617" width="6.77734375" style="668" bestFit="1" customWidth="1"/>
    <col min="14618" max="14618" width="11.33203125" style="668" bestFit="1" customWidth="1"/>
    <col min="14619" max="14619" width="7" style="668" bestFit="1" customWidth="1"/>
    <col min="14620" max="14620" width="6.77734375" style="668" bestFit="1" customWidth="1"/>
    <col min="14621" max="14621" width="11.33203125" style="668" bestFit="1" customWidth="1"/>
    <col min="14622" max="14622" width="7" style="668" bestFit="1" customWidth="1"/>
    <col min="14623" max="14623" width="6.77734375" style="668" bestFit="1" customWidth="1"/>
    <col min="14624" max="14624" width="11.33203125" style="668" bestFit="1" customWidth="1"/>
    <col min="14625" max="14848" width="9.109375" style="668"/>
    <col min="14849" max="14849" width="19.6640625" style="668" bestFit="1" customWidth="1"/>
    <col min="14850" max="14850" width="5.109375" style="668" bestFit="1" customWidth="1"/>
    <col min="14851" max="14851" width="7" style="668" bestFit="1" customWidth="1"/>
    <col min="14852" max="14852" width="6.77734375" style="668" bestFit="1" customWidth="1"/>
    <col min="14853" max="14853" width="14" style="668" bestFit="1" customWidth="1"/>
    <col min="14854" max="14854" width="7" style="668" bestFit="1" customWidth="1"/>
    <col min="14855" max="14855" width="6.77734375" style="668" bestFit="1" customWidth="1"/>
    <col min="14856" max="14856" width="11.33203125" style="668" bestFit="1" customWidth="1"/>
    <col min="14857" max="14857" width="7" style="668" bestFit="1" customWidth="1"/>
    <col min="14858" max="14858" width="6.77734375" style="668" bestFit="1" customWidth="1"/>
    <col min="14859" max="14859" width="11.33203125" style="668" bestFit="1" customWidth="1"/>
    <col min="14860" max="14860" width="7" style="668" bestFit="1" customWidth="1"/>
    <col min="14861" max="14861" width="6.77734375" style="668" bestFit="1" customWidth="1"/>
    <col min="14862" max="14862" width="11.33203125" style="668" bestFit="1" customWidth="1"/>
    <col min="14863" max="14863" width="7" style="668" bestFit="1" customWidth="1"/>
    <col min="14864" max="14864" width="6.77734375" style="668" bestFit="1" customWidth="1"/>
    <col min="14865" max="14865" width="11.33203125" style="668" bestFit="1" customWidth="1"/>
    <col min="14866" max="14866" width="7" style="668" bestFit="1" customWidth="1"/>
    <col min="14867" max="14867" width="6.77734375" style="668" bestFit="1" customWidth="1"/>
    <col min="14868" max="14868" width="11.33203125" style="668" bestFit="1" customWidth="1"/>
    <col min="14869" max="14869" width="7" style="668" bestFit="1" customWidth="1"/>
    <col min="14870" max="14870" width="6.77734375" style="668" bestFit="1" customWidth="1"/>
    <col min="14871" max="14871" width="11.33203125" style="668" bestFit="1" customWidth="1"/>
    <col min="14872" max="14872" width="7" style="668" bestFit="1" customWidth="1"/>
    <col min="14873" max="14873" width="6.77734375" style="668" bestFit="1" customWidth="1"/>
    <col min="14874" max="14874" width="11.33203125" style="668" bestFit="1" customWidth="1"/>
    <col min="14875" max="14875" width="7" style="668" bestFit="1" customWidth="1"/>
    <col min="14876" max="14876" width="6.77734375" style="668" bestFit="1" customWidth="1"/>
    <col min="14877" max="14877" width="11.33203125" style="668" bestFit="1" customWidth="1"/>
    <col min="14878" max="14878" width="7" style="668" bestFit="1" customWidth="1"/>
    <col min="14879" max="14879" width="6.77734375" style="668" bestFit="1" customWidth="1"/>
    <col min="14880" max="14880" width="11.33203125" style="668" bestFit="1" customWidth="1"/>
    <col min="14881" max="15104" width="9.109375" style="668"/>
    <col min="15105" max="15105" width="19.6640625" style="668" bestFit="1" customWidth="1"/>
    <col min="15106" max="15106" width="5.109375" style="668" bestFit="1" customWidth="1"/>
    <col min="15107" max="15107" width="7" style="668" bestFit="1" customWidth="1"/>
    <col min="15108" max="15108" width="6.77734375" style="668" bestFit="1" customWidth="1"/>
    <col min="15109" max="15109" width="14" style="668" bestFit="1" customWidth="1"/>
    <col min="15110" max="15110" width="7" style="668" bestFit="1" customWidth="1"/>
    <col min="15111" max="15111" width="6.77734375" style="668" bestFit="1" customWidth="1"/>
    <col min="15112" max="15112" width="11.33203125" style="668" bestFit="1" customWidth="1"/>
    <col min="15113" max="15113" width="7" style="668" bestFit="1" customWidth="1"/>
    <col min="15114" max="15114" width="6.77734375" style="668" bestFit="1" customWidth="1"/>
    <col min="15115" max="15115" width="11.33203125" style="668" bestFit="1" customWidth="1"/>
    <col min="15116" max="15116" width="7" style="668" bestFit="1" customWidth="1"/>
    <col min="15117" max="15117" width="6.77734375" style="668" bestFit="1" customWidth="1"/>
    <col min="15118" max="15118" width="11.33203125" style="668" bestFit="1" customWidth="1"/>
    <col min="15119" max="15119" width="7" style="668" bestFit="1" customWidth="1"/>
    <col min="15120" max="15120" width="6.77734375" style="668" bestFit="1" customWidth="1"/>
    <col min="15121" max="15121" width="11.33203125" style="668" bestFit="1" customWidth="1"/>
    <col min="15122" max="15122" width="7" style="668" bestFit="1" customWidth="1"/>
    <col min="15123" max="15123" width="6.77734375" style="668" bestFit="1" customWidth="1"/>
    <col min="15124" max="15124" width="11.33203125" style="668" bestFit="1" customWidth="1"/>
    <col min="15125" max="15125" width="7" style="668" bestFit="1" customWidth="1"/>
    <col min="15126" max="15126" width="6.77734375" style="668" bestFit="1" customWidth="1"/>
    <col min="15127" max="15127" width="11.33203125" style="668" bestFit="1" customWidth="1"/>
    <col min="15128" max="15128" width="7" style="668" bestFit="1" customWidth="1"/>
    <col min="15129" max="15129" width="6.77734375" style="668" bestFit="1" customWidth="1"/>
    <col min="15130" max="15130" width="11.33203125" style="668" bestFit="1" customWidth="1"/>
    <col min="15131" max="15131" width="7" style="668" bestFit="1" customWidth="1"/>
    <col min="15132" max="15132" width="6.77734375" style="668" bestFit="1" customWidth="1"/>
    <col min="15133" max="15133" width="11.33203125" style="668" bestFit="1" customWidth="1"/>
    <col min="15134" max="15134" width="7" style="668" bestFit="1" customWidth="1"/>
    <col min="15135" max="15135" width="6.77734375" style="668" bestFit="1" customWidth="1"/>
    <col min="15136" max="15136" width="11.33203125" style="668" bestFit="1" customWidth="1"/>
    <col min="15137" max="15360" width="9.109375" style="668"/>
    <col min="15361" max="15361" width="19.6640625" style="668" bestFit="1" customWidth="1"/>
    <col min="15362" max="15362" width="5.109375" style="668" bestFit="1" customWidth="1"/>
    <col min="15363" max="15363" width="7" style="668" bestFit="1" customWidth="1"/>
    <col min="15364" max="15364" width="6.77734375" style="668" bestFit="1" customWidth="1"/>
    <col min="15365" max="15365" width="14" style="668" bestFit="1" customWidth="1"/>
    <col min="15366" max="15366" width="7" style="668" bestFit="1" customWidth="1"/>
    <col min="15367" max="15367" width="6.77734375" style="668" bestFit="1" customWidth="1"/>
    <col min="15368" max="15368" width="11.33203125" style="668" bestFit="1" customWidth="1"/>
    <col min="15369" max="15369" width="7" style="668" bestFit="1" customWidth="1"/>
    <col min="15370" max="15370" width="6.77734375" style="668" bestFit="1" customWidth="1"/>
    <col min="15371" max="15371" width="11.33203125" style="668" bestFit="1" customWidth="1"/>
    <col min="15372" max="15372" width="7" style="668" bestFit="1" customWidth="1"/>
    <col min="15373" max="15373" width="6.77734375" style="668" bestFit="1" customWidth="1"/>
    <col min="15374" max="15374" width="11.33203125" style="668" bestFit="1" customWidth="1"/>
    <col min="15375" max="15375" width="7" style="668" bestFit="1" customWidth="1"/>
    <col min="15376" max="15376" width="6.77734375" style="668" bestFit="1" customWidth="1"/>
    <col min="15377" max="15377" width="11.33203125" style="668" bestFit="1" customWidth="1"/>
    <col min="15378" max="15378" width="7" style="668" bestFit="1" customWidth="1"/>
    <col min="15379" max="15379" width="6.77734375" style="668" bestFit="1" customWidth="1"/>
    <col min="15380" max="15380" width="11.33203125" style="668" bestFit="1" customWidth="1"/>
    <col min="15381" max="15381" width="7" style="668" bestFit="1" customWidth="1"/>
    <col min="15382" max="15382" width="6.77734375" style="668" bestFit="1" customWidth="1"/>
    <col min="15383" max="15383" width="11.33203125" style="668" bestFit="1" customWidth="1"/>
    <col min="15384" max="15384" width="7" style="668" bestFit="1" customWidth="1"/>
    <col min="15385" max="15385" width="6.77734375" style="668" bestFit="1" customWidth="1"/>
    <col min="15386" max="15386" width="11.33203125" style="668" bestFit="1" customWidth="1"/>
    <col min="15387" max="15387" width="7" style="668" bestFit="1" customWidth="1"/>
    <col min="15388" max="15388" width="6.77734375" style="668" bestFit="1" customWidth="1"/>
    <col min="15389" max="15389" width="11.33203125" style="668" bestFit="1" customWidth="1"/>
    <col min="15390" max="15390" width="7" style="668" bestFit="1" customWidth="1"/>
    <col min="15391" max="15391" width="6.77734375" style="668" bestFit="1" customWidth="1"/>
    <col min="15392" max="15392" width="11.33203125" style="668" bestFit="1" customWidth="1"/>
    <col min="15393" max="15616" width="9.109375" style="668"/>
    <col min="15617" max="15617" width="19.6640625" style="668" bestFit="1" customWidth="1"/>
    <col min="15618" max="15618" width="5.109375" style="668" bestFit="1" customWidth="1"/>
    <col min="15619" max="15619" width="7" style="668" bestFit="1" customWidth="1"/>
    <col min="15620" max="15620" width="6.77734375" style="668" bestFit="1" customWidth="1"/>
    <col min="15621" max="15621" width="14" style="668" bestFit="1" customWidth="1"/>
    <col min="15622" max="15622" width="7" style="668" bestFit="1" customWidth="1"/>
    <col min="15623" max="15623" width="6.77734375" style="668" bestFit="1" customWidth="1"/>
    <col min="15624" max="15624" width="11.33203125" style="668" bestFit="1" customWidth="1"/>
    <col min="15625" max="15625" width="7" style="668" bestFit="1" customWidth="1"/>
    <col min="15626" max="15626" width="6.77734375" style="668" bestFit="1" customWidth="1"/>
    <col min="15627" max="15627" width="11.33203125" style="668" bestFit="1" customWidth="1"/>
    <col min="15628" max="15628" width="7" style="668" bestFit="1" customWidth="1"/>
    <col min="15629" max="15629" width="6.77734375" style="668" bestFit="1" customWidth="1"/>
    <col min="15630" max="15630" width="11.33203125" style="668" bestFit="1" customWidth="1"/>
    <col min="15631" max="15631" width="7" style="668" bestFit="1" customWidth="1"/>
    <col min="15632" max="15632" width="6.77734375" style="668" bestFit="1" customWidth="1"/>
    <col min="15633" max="15633" width="11.33203125" style="668" bestFit="1" customWidth="1"/>
    <col min="15634" max="15634" width="7" style="668" bestFit="1" customWidth="1"/>
    <col min="15635" max="15635" width="6.77734375" style="668" bestFit="1" customWidth="1"/>
    <col min="15636" max="15636" width="11.33203125" style="668" bestFit="1" customWidth="1"/>
    <col min="15637" max="15637" width="7" style="668" bestFit="1" customWidth="1"/>
    <col min="15638" max="15638" width="6.77734375" style="668" bestFit="1" customWidth="1"/>
    <col min="15639" max="15639" width="11.33203125" style="668" bestFit="1" customWidth="1"/>
    <col min="15640" max="15640" width="7" style="668" bestFit="1" customWidth="1"/>
    <col min="15641" max="15641" width="6.77734375" style="668" bestFit="1" customWidth="1"/>
    <col min="15642" max="15642" width="11.33203125" style="668" bestFit="1" customWidth="1"/>
    <col min="15643" max="15643" width="7" style="668" bestFit="1" customWidth="1"/>
    <col min="15644" max="15644" width="6.77734375" style="668" bestFit="1" customWidth="1"/>
    <col min="15645" max="15645" width="11.33203125" style="668" bestFit="1" customWidth="1"/>
    <col min="15646" max="15646" width="7" style="668" bestFit="1" customWidth="1"/>
    <col min="15647" max="15647" width="6.77734375" style="668" bestFit="1" customWidth="1"/>
    <col min="15648" max="15648" width="11.33203125" style="668" bestFit="1" customWidth="1"/>
    <col min="15649" max="15872" width="9.109375" style="668"/>
    <col min="15873" max="15873" width="19.6640625" style="668" bestFit="1" customWidth="1"/>
    <col min="15874" max="15874" width="5.109375" style="668" bestFit="1" customWidth="1"/>
    <col min="15875" max="15875" width="7" style="668" bestFit="1" customWidth="1"/>
    <col min="15876" max="15876" width="6.77734375" style="668" bestFit="1" customWidth="1"/>
    <col min="15877" max="15877" width="14" style="668" bestFit="1" customWidth="1"/>
    <col min="15878" max="15878" width="7" style="668" bestFit="1" customWidth="1"/>
    <col min="15879" max="15879" width="6.77734375" style="668" bestFit="1" customWidth="1"/>
    <col min="15880" max="15880" width="11.33203125" style="668" bestFit="1" customWidth="1"/>
    <col min="15881" max="15881" width="7" style="668" bestFit="1" customWidth="1"/>
    <col min="15882" max="15882" width="6.77734375" style="668" bestFit="1" customWidth="1"/>
    <col min="15883" max="15883" width="11.33203125" style="668" bestFit="1" customWidth="1"/>
    <col min="15884" max="15884" width="7" style="668" bestFit="1" customWidth="1"/>
    <col min="15885" max="15885" width="6.77734375" style="668" bestFit="1" customWidth="1"/>
    <col min="15886" max="15886" width="11.33203125" style="668" bestFit="1" customWidth="1"/>
    <col min="15887" max="15887" width="7" style="668" bestFit="1" customWidth="1"/>
    <col min="15888" max="15888" width="6.77734375" style="668" bestFit="1" customWidth="1"/>
    <col min="15889" max="15889" width="11.33203125" style="668" bestFit="1" customWidth="1"/>
    <col min="15890" max="15890" width="7" style="668" bestFit="1" customWidth="1"/>
    <col min="15891" max="15891" width="6.77734375" style="668" bestFit="1" customWidth="1"/>
    <col min="15892" max="15892" width="11.33203125" style="668" bestFit="1" customWidth="1"/>
    <col min="15893" max="15893" width="7" style="668" bestFit="1" customWidth="1"/>
    <col min="15894" max="15894" width="6.77734375" style="668" bestFit="1" customWidth="1"/>
    <col min="15895" max="15895" width="11.33203125" style="668" bestFit="1" customWidth="1"/>
    <col min="15896" max="15896" width="7" style="668" bestFit="1" customWidth="1"/>
    <col min="15897" max="15897" width="6.77734375" style="668" bestFit="1" customWidth="1"/>
    <col min="15898" max="15898" width="11.33203125" style="668" bestFit="1" customWidth="1"/>
    <col min="15899" max="15899" width="7" style="668" bestFit="1" customWidth="1"/>
    <col min="15900" max="15900" width="6.77734375" style="668" bestFit="1" customWidth="1"/>
    <col min="15901" max="15901" width="11.33203125" style="668" bestFit="1" customWidth="1"/>
    <col min="15902" max="15902" width="7" style="668" bestFit="1" customWidth="1"/>
    <col min="15903" max="15903" width="6.77734375" style="668" bestFit="1" customWidth="1"/>
    <col min="15904" max="15904" width="11.33203125" style="668" bestFit="1" customWidth="1"/>
    <col min="15905" max="16128" width="9.109375" style="668"/>
    <col min="16129" max="16129" width="19.6640625" style="668" bestFit="1" customWidth="1"/>
    <col min="16130" max="16130" width="5.109375" style="668" bestFit="1" customWidth="1"/>
    <col min="16131" max="16131" width="7" style="668" bestFit="1" customWidth="1"/>
    <col min="16132" max="16132" width="6.77734375" style="668" bestFit="1" customWidth="1"/>
    <col min="16133" max="16133" width="14" style="668" bestFit="1" customWidth="1"/>
    <col min="16134" max="16134" width="7" style="668" bestFit="1" customWidth="1"/>
    <col min="16135" max="16135" width="6.77734375" style="668" bestFit="1" customWidth="1"/>
    <col min="16136" max="16136" width="11.33203125" style="668" bestFit="1" customWidth="1"/>
    <col min="16137" max="16137" width="7" style="668" bestFit="1" customWidth="1"/>
    <col min="16138" max="16138" width="6.77734375" style="668" bestFit="1" customWidth="1"/>
    <col min="16139" max="16139" width="11.33203125" style="668" bestFit="1" customWidth="1"/>
    <col min="16140" max="16140" width="7" style="668" bestFit="1" customWidth="1"/>
    <col min="16141" max="16141" width="6.77734375" style="668" bestFit="1" customWidth="1"/>
    <col min="16142" max="16142" width="11.33203125" style="668" bestFit="1" customWidth="1"/>
    <col min="16143" max="16143" width="7" style="668" bestFit="1" customWidth="1"/>
    <col min="16144" max="16144" width="6.77734375" style="668" bestFit="1" customWidth="1"/>
    <col min="16145" max="16145" width="11.33203125" style="668" bestFit="1" customWidth="1"/>
    <col min="16146" max="16146" width="7" style="668" bestFit="1" customWidth="1"/>
    <col min="16147" max="16147" width="6.77734375" style="668" bestFit="1" customWidth="1"/>
    <col min="16148" max="16148" width="11.33203125" style="668" bestFit="1" customWidth="1"/>
    <col min="16149" max="16149" width="7" style="668" bestFit="1" customWidth="1"/>
    <col min="16150" max="16150" width="6.77734375" style="668" bestFit="1" customWidth="1"/>
    <col min="16151" max="16151" width="11.33203125" style="668" bestFit="1" customWidth="1"/>
    <col min="16152" max="16152" width="7" style="668" bestFit="1" customWidth="1"/>
    <col min="16153" max="16153" width="6.77734375" style="668" bestFit="1" customWidth="1"/>
    <col min="16154" max="16154" width="11.33203125" style="668" bestFit="1" customWidth="1"/>
    <col min="16155" max="16155" width="7" style="668" bestFit="1" customWidth="1"/>
    <col min="16156" max="16156" width="6.77734375" style="668" bestFit="1" customWidth="1"/>
    <col min="16157" max="16157" width="11.33203125" style="668" bestFit="1" customWidth="1"/>
    <col min="16158" max="16158" width="7" style="668" bestFit="1" customWidth="1"/>
    <col min="16159" max="16159" width="6.77734375" style="668" bestFit="1" customWidth="1"/>
    <col min="16160" max="16160" width="11.33203125" style="668" bestFit="1" customWidth="1"/>
    <col min="16161" max="16384" width="9.109375" style="668"/>
  </cols>
  <sheetData>
    <row r="1" spans="1:32" s="1438" customFormat="1">
      <c r="A1" s="1460" t="s">
        <v>5197</v>
      </c>
    </row>
    <row r="2" spans="1:32" ht="17.399999999999999">
      <c r="A2" s="451" t="s">
        <v>273</v>
      </c>
      <c r="B2" s="1747" t="s">
        <v>4587</v>
      </c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  <c r="S2" s="1747"/>
      <c r="T2" s="1747"/>
      <c r="U2" s="1747"/>
      <c r="V2" s="1747"/>
      <c r="W2" s="1747"/>
      <c r="X2" s="1747"/>
      <c r="Y2" s="1747"/>
      <c r="Z2" s="1747"/>
      <c r="AA2" s="1747"/>
      <c r="AB2" s="1747"/>
      <c r="AC2" s="1747"/>
      <c r="AD2" s="1747"/>
      <c r="AE2" s="1747"/>
      <c r="AF2" s="1747"/>
    </row>
    <row r="3" spans="1:32" ht="18" thickBot="1">
      <c r="A3" s="453"/>
      <c r="B3" s="962"/>
      <c r="C3" s="962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/>
      <c r="T3" s="962"/>
      <c r="U3" s="962"/>
      <c r="V3" s="962"/>
      <c r="W3" s="962"/>
      <c r="X3" s="962"/>
      <c r="Y3" s="962"/>
      <c r="Z3" s="962"/>
      <c r="AA3" s="962"/>
      <c r="AB3" s="962"/>
      <c r="AC3" s="962"/>
      <c r="AD3" s="962"/>
      <c r="AE3" s="962"/>
      <c r="AF3" s="962"/>
    </row>
    <row r="4" spans="1:32">
      <c r="A4" s="963"/>
      <c r="B4" s="964"/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965"/>
      <c r="Q4" s="965"/>
      <c r="R4" s="965"/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</row>
    <row r="5" spans="1:32" ht="13.8" thickBot="1">
      <c r="A5" s="966" t="s">
        <v>4151</v>
      </c>
      <c r="B5" s="1774" t="s">
        <v>1830</v>
      </c>
      <c r="C5" s="1774"/>
      <c r="D5" s="1774"/>
      <c r="E5" s="1774"/>
      <c r="F5" s="1774"/>
      <c r="G5" s="1774"/>
      <c r="H5" s="1774"/>
      <c r="I5" s="1774"/>
      <c r="J5" s="1774"/>
      <c r="K5" s="1774"/>
      <c r="L5" s="1774"/>
      <c r="M5" s="1774"/>
      <c r="N5" s="1774"/>
      <c r="O5" s="1774"/>
      <c r="P5" s="1774"/>
      <c r="Q5" s="1774"/>
      <c r="R5" s="1774"/>
      <c r="S5" s="1774"/>
      <c r="T5" s="1774"/>
      <c r="U5" s="1774"/>
      <c r="V5" s="1774"/>
      <c r="W5" s="1774"/>
      <c r="X5" s="1774"/>
      <c r="Y5" s="1774"/>
      <c r="Z5" s="1774"/>
      <c r="AA5" s="1774"/>
      <c r="AB5" s="1774"/>
      <c r="AC5" s="1774"/>
      <c r="AD5" s="1774"/>
      <c r="AE5" s="1774"/>
      <c r="AF5" s="1774"/>
    </row>
    <row r="6" spans="1:32">
      <c r="A6" s="966" t="s">
        <v>4098</v>
      </c>
      <c r="B6" s="964"/>
      <c r="C6" s="965"/>
      <c r="D6" s="965"/>
      <c r="E6" s="967"/>
      <c r="F6" s="964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  <c r="AB6" s="965"/>
      <c r="AC6" s="965"/>
      <c r="AD6" s="965"/>
      <c r="AE6" s="965"/>
      <c r="AF6" s="965"/>
    </row>
    <row r="7" spans="1:32" ht="13.8" thickBot="1">
      <c r="A7" s="966" t="s">
        <v>3860</v>
      </c>
      <c r="B7" s="968"/>
      <c r="C7" s="969"/>
      <c r="D7" s="969"/>
      <c r="E7" s="970"/>
      <c r="F7" s="1774" t="s">
        <v>1829</v>
      </c>
      <c r="G7" s="1774"/>
      <c r="H7" s="1774"/>
      <c r="I7" s="1774"/>
      <c r="J7" s="1774"/>
      <c r="K7" s="1774"/>
      <c r="L7" s="1774"/>
      <c r="M7" s="1774"/>
      <c r="N7" s="1774"/>
      <c r="O7" s="1774"/>
      <c r="P7" s="1774"/>
      <c r="Q7" s="1774"/>
      <c r="R7" s="1774"/>
      <c r="S7" s="1774"/>
      <c r="T7" s="1774"/>
      <c r="U7" s="1774"/>
      <c r="V7" s="1774"/>
      <c r="W7" s="1774"/>
      <c r="X7" s="1774"/>
      <c r="Y7" s="1774"/>
      <c r="Z7" s="1774"/>
      <c r="AA7" s="1774"/>
      <c r="AB7" s="1774"/>
      <c r="AC7" s="1774"/>
      <c r="AD7" s="1774"/>
      <c r="AE7" s="1774"/>
      <c r="AF7" s="1774"/>
    </row>
    <row r="8" spans="1:32">
      <c r="A8" s="966" t="s">
        <v>1581</v>
      </c>
      <c r="B8" s="968"/>
      <c r="C8" s="969"/>
      <c r="D8" s="969"/>
      <c r="E8" s="970"/>
      <c r="F8" s="964"/>
      <c r="G8" s="965"/>
      <c r="H8" s="967"/>
      <c r="I8" s="964"/>
      <c r="J8" s="965"/>
      <c r="K8" s="967"/>
      <c r="L8" s="964"/>
      <c r="M8" s="965"/>
      <c r="N8" s="967"/>
      <c r="O8" s="964"/>
      <c r="P8" s="965"/>
      <c r="Q8" s="967"/>
      <c r="R8" s="964"/>
      <c r="S8" s="965"/>
      <c r="T8" s="967"/>
      <c r="U8" s="964"/>
      <c r="V8" s="965"/>
      <c r="W8" s="967"/>
      <c r="X8" s="964"/>
      <c r="Y8" s="965"/>
      <c r="Z8" s="967"/>
      <c r="AA8" s="964"/>
      <c r="AB8" s="965"/>
      <c r="AC8" s="967"/>
      <c r="AD8" s="964"/>
      <c r="AE8" s="965"/>
      <c r="AF8" s="965"/>
    </row>
    <row r="9" spans="1:32" ht="13.8" thickBot="1">
      <c r="A9" s="971"/>
      <c r="B9" s="1773" t="s">
        <v>3</v>
      </c>
      <c r="C9" s="1773"/>
      <c r="D9" s="1773"/>
      <c r="E9" s="1773"/>
      <c r="F9" s="1773" t="s">
        <v>1477</v>
      </c>
      <c r="G9" s="1773"/>
      <c r="H9" s="1773"/>
      <c r="I9" s="1773" t="s">
        <v>1476</v>
      </c>
      <c r="J9" s="1773"/>
      <c r="K9" s="1773"/>
      <c r="L9" s="1773" t="s">
        <v>1475</v>
      </c>
      <c r="M9" s="1773"/>
      <c r="N9" s="1773"/>
      <c r="O9" s="1773" t="s">
        <v>1828</v>
      </c>
      <c r="P9" s="1773"/>
      <c r="Q9" s="1773"/>
      <c r="R9" s="1773" t="s">
        <v>1827</v>
      </c>
      <c r="S9" s="1773"/>
      <c r="T9" s="1773"/>
      <c r="U9" s="1773" t="s">
        <v>1826</v>
      </c>
      <c r="V9" s="1773"/>
      <c r="W9" s="1773"/>
      <c r="X9" s="1773" t="s">
        <v>1825</v>
      </c>
      <c r="Y9" s="1773"/>
      <c r="Z9" s="1773"/>
      <c r="AA9" s="1773" t="s">
        <v>1470</v>
      </c>
      <c r="AB9" s="1773"/>
      <c r="AC9" s="1773"/>
      <c r="AD9" s="1774" t="s">
        <v>1469</v>
      </c>
      <c r="AE9" s="1774"/>
      <c r="AF9" s="1774"/>
    </row>
    <row r="10" spans="1:32">
      <c r="A10" s="971"/>
      <c r="B10" s="964"/>
      <c r="C10" s="965"/>
      <c r="D10" s="965"/>
      <c r="E10" s="967"/>
      <c r="F10" s="964"/>
      <c r="G10" s="965"/>
      <c r="H10" s="972" t="s">
        <v>4588</v>
      </c>
      <c r="I10" s="964"/>
      <c r="J10" s="965"/>
      <c r="K10" s="972" t="s">
        <v>4588</v>
      </c>
      <c r="L10" s="964"/>
      <c r="M10" s="965"/>
      <c r="N10" s="972" t="s">
        <v>4588</v>
      </c>
      <c r="O10" s="964"/>
      <c r="P10" s="965"/>
      <c r="Q10" s="972" t="s">
        <v>4588</v>
      </c>
      <c r="R10" s="964"/>
      <c r="S10" s="965"/>
      <c r="T10" s="972" t="s">
        <v>4588</v>
      </c>
      <c r="U10" s="964"/>
      <c r="V10" s="965"/>
      <c r="W10" s="972" t="s">
        <v>4588</v>
      </c>
      <c r="X10" s="964"/>
      <c r="Y10" s="965"/>
      <c r="Z10" s="972" t="s">
        <v>4588</v>
      </c>
      <c r="AA10" s="964"/>
      <c r="AB10" s="965"/>
      <c r="AC10" s="972" t="s">
        <v>4588</v>
      </c>
      <c r="AD10" s="964"/>
      <c r="AE10" s="965"/>
      <c r="AF10" s="871" t="s">
        <v>4588</v>
      </c>
    </row>
    <row r="11" spans="1:32" ht="13.8" thickBot="1">
      <c r="A11" s="973"/>
      <c r="B11" s="974" t="s">
        <v>3</v>
      </c>
      <c r="C11" s="676" t="s">
        <v>1478</v>
      </c>
      <c r="D11" s="676" t="s">
        <v>17</v>
      </c>
      <c r="E11" s="975" t="s">
        <v>1535</v>
      </c>
      <c r="F11" s="974" t="s">
        <v>1478</v>
      </c>
      <c r="G11" s="676" t="s">
        <v>17</v>
      </c>
      <c r="H11" s="975" t="s">
        <v>4272</v>
      </c>
      <c r="I11" s="974" t="s">
        <v>1478</v>
      </c>
      <c r="J11" s="676" t="s">
        <v>17</v>
      </c>
      <c r="K11" s="975" t="s">
        <v>4272</v>
      </c>
      <c r="L11" s="974" t="s">
        <v>1478</v>
      </c>
      <c r="M11" s="676" t="s">
        <v>17</v>
      </c>
      <c r="N11" s="975" t="s">
        <v>4272</v>
      </c>
      <c r="O11" s="974" t="s">
        <v>1478</v>
      </c>
      <c r="P11" s="676" t="s">
        <v>17</v>
      </c>
      <c r="Q11" s="975" t="s">
        <v>4272</v>
      </c>
      <c r="R11" s="974" t="s">
        <v>1478</v>
      </c>
      <c r="S11" s="676" t="s">
        <v>17</v>
      </c>
      <c r="T11" s="975" t="s">
        <v>4272</v>
      </c>
      <c r="U11" s="974" t="s">
        <v>1478</v>
      </c>
      <c r="V11" s="676" t="s">
        <v>17</v>
      </c>
      <c r="W11" s="975" t="s">
        <v>4272</v>
      </c>
      <c r="X11" s="974" t="s">
        <v>1478</v>
      </c>
      <c r="Y11" s="676" t="s">
        <v>17</v>
      </c>
      <c r="Z11" s="975" t="s">
        <v>4272</v>
      </c>
      <c r="AA11" s="974" t="s">
        <v>1478</v>
      </c>
      <c r="AB11" s="676" t="s">
        <v>17</v>
      </c>
      <c r="AC11" s="975" t="s">
        <v>4272</v>
      </c>
      <c r="AD11" s="974" t="s">
        <v>1478</v>
      </c>
      <c r="AE11" s="676" t="s">
        <v>17</v>
      </c>
      <c r="AF11" s="676" t="s">
        <v>4272</v>
      </c>
    </row>
    <row r="12" spans="1:3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</row>
    <row r="13" spans="1:32">
      <c r="A13" s="421" t="s">
        <v>198</v>
      </c>
      <c r="B13" s="422">
        <v>725</v>
      </c>
      <c r="C13" s="422">
        <v>219</v>
      </c>
      <c r="D13" s="422">
        <v>506</v>
      </c>
      <c r="E13" s="422">
        <v>0</v>
      </c>
      <c r="F13" s="422">
        <v>0</v>
      </c>
      <c r="G13" s="422">
        <v>5</v>
      </c>
      <c r="H13" s="422">
        <v>0</v>
      </c>
      <c r="I13" s="422">
        <v>3</v>
      </c>
      <c r="J13" s="422">
        <v>101</v>
      </c>
      <c r="K13" s="422">
        <v>0</v>
      </c>
      <c r="L13" s="422">
        <v>17</v>
      </c>
      <c r="M13" s="422">
        <v>140</v>
      </c>
      <c r="N13" s="422">
        <v>0</v>
      </c>
      <c r="O13" s="422">
        <v>46</v>
      </c>
      <c r="P13" s="422">
        <v>114</v>
      </c>
      <c r="Q13" s="422">
        <v>0</v>
      </c>
      <c r="R13" s="422">
        <v>62</v>
      </c>
      <c r="S13" s="422">
        <v>70</v>
      </c>
      <c r="T13" s="422">
        <v>0</v>
      </c>
      <c r="U13" s="422">
        <v>62</v>
      </c>
      <c r="V13" s="422">
        <v>55</v>
      </c>
      <c r="W13" s="422">
        <v>0</v>
      </c>
      <c r="X13" s="422">
        <v>27</v>
      </c>
      <c r="Y13" s="422">
        <v>20</v>
      </c>
      <c r="Z13" s="422">
        <v>0</v>
      </c>
      <c r="AA13" s="422">
        <v>2</v>
      </c>
      <c r="AB13" s="422">
        <v>1</v>
      </c>
      <c r="AC13" s="422">
        <v>0</v>
      </c>
      <c r="AD13" s="422">
        <v>0</v>
      </c>
      <c r="AE13" s="422">
        <v>0</v>
      </c>
      <c r="AF13" s="422">
        <v>0</v>
      </c>
    </row>
    <row r="14" spans="1:32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</row>
    <row r="15" spans="1:32">
      <c r="A15" s="421" t="s">
        <v>1267</v>
      </c>
      <c r="B15" s="422">
        <v>13</v>
      </c>
      <c r="C15" s="422">
        <v>2</v>
      </c>
      <c r="D15" s="422">
        <v>11</v>
      </c>
      <c r="E15" s="422">
        <v>0</v>
      </c>
      <c r="F15" s="422">
        <v>0</v>
      </c>
      <c r="G15" s="422">
        <v>0</v>
      </c>
      <c r="H15" s="422">
        <v>0</v>
      </c>
      <c r="I15" s="422">
        <v>0</v>
      </c>
      <c r="J15" s="422">
        <v>2</v>
      </c>
      <c r="K15" s="422">
        <v>0</v>
      </c>
      <c r="L15" s="422">
        <v>0</v>
      </c>
      <c r="M15" s="422">
        <v>1</v>
      </c>
      <c r="N15" s="422">
        <v>0</v>
      </c>
      <c r="O15" s="422">
        <v>0</v>
      </c>
      <c r="P15" s="422">
        <v>3</v>
      </c>
      <c r="Q15" s="422">
        <v>0</v>
      </c>
      <c r="R15" s="422">
        <v>2</v>
      </c>
      <c r="S15" s="422">
        <v>3</v>
      </c>
      <c r="T15" s="422">
        <v>0</v>
      </c>
      <c r="U15" s="422">
        <v>0</v>
      </c>
      <c r="V15" s="422">
        <v>1</v>
      </c>
      <c r="W15" s="422">
        <v>0</v>
      </c>
      <c r="X15" s="422">
        <v>0</v>
      </c>
      <c r="Y15" s="422">
        <v>1</v>
      </c>
      <c r="Z15" s="422">
        <v>0</v>
      </c>
      <c r="AA15" s="422">
        <v>0</v>
      </c>
      <c r="AB15" s="422">
        <v>0</v>
      </c>
      <c r="AC15" s="422">
        <v>0</v>
      </c>
      <c r="AD15" s="422">
        <v>0</v>
      </c>
      <c r="AE15" s="422">
        <v>0</v>
      </c>
      <c r="AF15" s="422">
        <v>0</v>
      </c>
    </row>
    <row r="16" spans="1:32">
      <c r="A16" s="423" t="s">
        <v>1380</v>
      </c>
      <c r="B16" s="176">
        <v>12</v>
      </c>
      <c r="C16" s="176">
        <v>2</v>
      </c>
      <c r="D16" s="176">
        <v>10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2</v>
      </c>
      <c r="K16" s="176">
        <v>0</v>
      </c>
      <c r="L16" s="176">
        <v>0</v>
      </c>
      <c r="M16" s="176">
        <v>1</v>
      </c>
      <c r="N16" s="176">
        <v>0</v>
      </c>
      <c r="O16" s="176">
        <v>0</v>
      </c>
      <c r="P16" s="176">
        <v>2</v>
      </c>
      <c r="Q16" s="176">
        <v>0</v>
      </c>
      <c r="R16" s="176">
        <v>2</v>
      </c>
      <c r="S16" s="176">
        <v>3</v>
      </c>
      <c r="T16" s="176">
        <v>0</v>
      </c>
      <c r="U16" s="176">
        <v>0</v>
      </c>
      <c r="V16" s="176">
        <v>1</v>
      </c>
      <c r="W16" s="176">
        <v>0</v>
      </c>
      <c r="X16" s="176">
        <v>0</v>
      </c>
      <c r="Y16" s="176">
        <v>1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</row>
    <row r="17" spans="1:32">
      <c r="A17" s="423" t="s">
        <v>1379</v>
      </c>
      <c r="B17" s="176">
        <v>1</v>
      </c>
      <c r="C17" s="176">
        <v>0</v>
      </c>
      <c r="D17" s="176">
        <v>1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1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</row>
    <row r="18" spans="1:32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</row>
    <row r="19" spans="1:32">
      <c r="A19" s="421" t="s">
        <v>1260</v>
      </c>
      <c r="B19" s="422">
        <v>13</v>
      </c>
      <c r="C19" s="422">
        <v>4</v>
      </c>
      <c r="D19" s="422">
        <v>9</v>
      </c>
      <c r="E19" s="422">
        <v>0</v>
      </c>
      <c r="F19" s="422">
        <v>0</v>
      </c>
      <c r="G19" s="422">
        <v>0</v>
      </c>
      <c r="H19" s="422">
        <v>0</v>
      </c>
      <c r="I19" s="422">
        <v>0</v>
      </c>
      <c r="J19" s="422">
        <v>2</v>
      </c>
      <c r="K19" s="422">
        <v>0</v>
      </c>
      <c r="L19" s="422">
        <v>0</v>
      </c>
      <c r="M19" s="422">
        <v>2</v>
      </c>
      <c r="N19" s="422">
        <v>0</v>
      </c>
      <c r="O19" s="422">
        <v>2</v>
      </c>
      <c r="P19" s="422">
        <v>3</v>
      </c>
      <c r="Q19" s="422">
        <v>0</v>
      </c>
      <c r="R19" s="422">
        <v>0</v>
      </c>
      <c r="S19" s="422">
        <v>1</v>
      </c>
      <c r="T19" s="422">
        <v>0</v>
      </c>
      <c r="U19" s="422">
        <v>1</v>
      </c>
      <c r="V19" s="422">
        <v>1</v>
      </c>
      <c r="W19" s="422">
        <v>0</v>
      </c>
      <c r="X19" s="422">
        <v>0</v>
      </c>
      <c r="Y19" s="422">
        <v>0</v>
      </c>
      <c r="Z19" s="422">
        <v>0</v>
      </c>
      <c r="AA19" s="422">
        <v>1</v>
      </c>
      <c r="AB19" s="422">
        <v>0</v>
      </c>
      <c r="AC19" s="422">
        <v>0</v>
      </c>
      <c r="AD19" s="422">
        <v>0</v>
      </c>
      <c r="AE19" s="422">
        <v>0</v>
      </c>
      <c r="AF19" s="422">
        <v>0</v>
      </c>
    </row>
    <row r="20" spans="1:32">
      <c r="A20" s="423" t="s">
        <v>1378</v>
      </c>
      <c r="B20" s="176">
        <v>11</v>
      </c>
      <c r="C20" s="176">
        <v>4</v>
      </c>
      <c r="D20" s="176">
        <v>7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2</v>
      </c>
      <c r="K20" s="176">
        <v>0</v>
      </c>
      <c r="L20" s="176">
        <v>0</v>
      </c>
      <c r="M20" s="176">
        <v>2</v>
      </c>
      <c r="N20" s="176">
        <v>0</v>
      </c>
      <c r="O20" s="176">
        <v>2</v>
      </c>
      <c r="P20" s="176">
        <v>1</v>
      </c>
      <c r="Q20" s="176">
        <v>0</v>
      </c>
      <c r="R20" s="176">
        <v>0</v>
      </c>
      <c r="S20" s="176">
        <v>1</v>
      </c>
      <c r="T20" s="176">
        <v>0</v>
      </c>
      <c r="U20" s="176">
        <v>1</v>
      </c>
      <c r="V20" s="176">
        <v>1</v>
      </c>
      <c r="W20" s="176">
        <v>0</v>
      </c>
      <c r="X20" s="176">
        <v>0</v>
      </c>
      <c r="Y20" s="176">
        <v>0</v>
      </c>
      <c r="Z20" s="176">
        <v>0</v>
      </c>
      <c r="AA20" s="176">
        <v>1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</row>
    <row r="21" spans="1:32">
      <c r="A21" s="423" t="s">
        <v>1377</v>
      </c>
      <c r="B21" s="176">
        <v>2</v>
      </c>
      <c r="C21" s="176">
        <v>0</v>
      </c>
      <c r="D21" s="176">
        <v>2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2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</row>
    <row r="22" spans="1:32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</row>
    <row r="23" spans="1:32">
      <c r="A23" s="421" t="s">
        <v>1251</v>
      </c>
      <c r="B23" s="422">
        <v>34</v>
      </c>
      <c r="C23" s="422">
        <v>6</v>
      </c>
      <c r="D23" s="422">
        <v>28</v>
      </c>
      <c r="E23" s="422">
        <v>0</v>
      </c>
      <c r="F23" s="422">
        <v>0</v>
      </c>
      <c r="G23" s="422">
        <v>0</v>
      </c>
      <c r="H23" s="422">
        <v>0</v>
      </c>
      <c r="I23" s="422">
        <v>0</v>
      </c>
      <c r="J23" s="422">
        <v>4</v>
      </c>
      <c r="K23" s="422">
        <v>0</v>
      </c>
      <c r="L23" s="422">
        <v>0</v>
      </c>
      <c r="M23" s="422">
        <v>6</v>
      </c>
      <c r="N23" s="422">
        <v>0</v>
      </c>
      <c r="O23" s="422">
        <v>2</v>
      </c>
      <c r="P23" s="422">
        <v>8</v>
      </c>
      <c r="Q23" s="422">
        <v>0</v>
      </c>
      <c r="R23" s="422">
        <v>2</v>
      </c>
      <c r="S23" s="422">
        <v>6</v>
      </c>
      <c r="T23" s="422">
        <v>0</v>
      </c>
      <c r="U23" s="422">
        <v>1</v>
      </c>
      <c r="V23" s="422">
        <v>4</v>
      </c>
      <c r="W23" s="422">
        <v>0</v>
      </c>
      <c r="X23" s="422">
        <v>1</v>
      </c>
      <c r="Y23" s="422">
        <v>0</v>
      </c>
      <c r="Z23" s="422">
        <v>0</v>
      </c>
      <c r="AA23" s="422">
        <v>0</v>
      </c>
      <c r="AB23" s="422">
        <v>0</v>
      </c>
      <c r="AC23" s="422">
        <v>0</v>
      </c>
      <c r="AD23" s="422">
        <v>0</v>
      </c>
      <c r="AE23" s="422">
        <v>0</v>
      </c>
      <c r="AF23" s="422">
        <v>0</v>
      </c>
    </row>
    <row r="24" spans="1:32">
      <c r="A24" s="423" t="s">
        <v>1376</v>
      </c>
      <c r="B24" s="176">
        <v>24</v>
      </c>
      <c r="C24" s="176">
        <v>3</v>
      </c>
      <c r="D24" s="176">
        <v>21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2</v>
      </c>
      <c r="K24" s="176">
        <v>0</v>
      </c>
      <c r="L24" s="176">
        <v>0</v>
      </c>
      <c r="M24" s="176">
        <v>3</v>
      </c>
      <c r="N24" s="176">
        <v>0</v>
      </c>
      <c r="O24" s="176">
        <v>0</v>
      </c>
      <c r="P24" s="176">
        <v>8</v>
      </c>
      <c r="Q24" s="176">
        <v>0</v>
      </c>
      <c r="R24" s="176">
        <v>1</v>
      </c>
      <c r="S24" s="176">
        <v>5</v>
      </c>
      <c r="T24" s="176">
        <v>0</v>
      </c>
      <c r="U24" s="176">
        <v>1</v>
      </c>
      <c r="V24" s="176">
        <v>3</v>
      </c>
      <c r="W24" s="176">
        <v>0</v>
      </c>
      <c r="X24" s="176">
        <v>1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</row>
    <row r="25" spans="1:32">
      <c r="A25" s="423" t="s">
        <v>1375</v>
      </c>
      <c r="B25" s="176">
        <v>9</v>
      </c>
      <c r="C25" s="176">
        <v>3</v>
      </c>
      <c r="D25" s="176">
        <v>6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2</v>
      </c>
      <c r="K25" s="176">
        <v>0</v>
      </c>
      <c r="L25" s="176">
        <v>0</v>
      </c>
      <c r="M25" s="176">
        <v>2</v>
      </c>
      <c r="N25" s="176">
        <v>0</v>
      </c>
      <c r="O25" s="176">
        <v>2</v>
      </c>
      <c r="P25" s="176">
        <v>0</v>
      </c>
      <c r="Q25" s="176">
        <v>0</v>
      </c>
      <c r="R25" s="176">
        <v>1</v>
      </c>
      <c r="S25" s="176">
        <v>1</v>
      </c>
      <c r="T25" s="176">
        <v>0</v>
      </c>
      <c r="U25" s="176">
        <v>0</v>
      </c>
      <c r="V25" s="176">
        <v>1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</row>
    <row r="26" spans="1:32">
      <c r="A26" s="423" t="s">
        <v>1374</v>
      </c>
      <c r="B26" s="176">
        <v>1</v>
      </c>
      <c r="C26" s="176">
        <v>0</v>
      </c>
      <c r="D26" s="176">
        <v>1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1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</row>
    <row r="27" spans="1:32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</row>
    <row r="28" spans="1:32">
      <c r="A28" s="421" t="s">
        <v>1239</v>
      </c>
      <c r="B28" s="422">
        <v>17</v>
      </c>
      <c r="C28" s="422">
        <v>4</v>
      </c>
      <c r="D28" s="422">
        <v>13</v>
      </c>
      <c r="E28" s="422">
        <v>0</v>
      </c>
      <c r="F28" s="422">
        <v>0</v>
      </c>
      <c r="G28" s="422">
        <v>0</v>
      </c>
      <c r="H28" s="422">
        <v>0</v>
      </c>
      <c r="I28" s="422">
        <v>0</v>
      </c>
      <c r="J28" s="422">
        <v>6</v>
      </c>
      <c r="K28" s="422">
        <v>0</v>
      </c>
      <c r="L28" s="422">
        <v>2</v>
      </c>
      <c r="M28" s="422">
        <v>2</v>
      </c>
      <c r="N28" s="422">
        <v>0</v>
      </c>
      <c r="O28" s="422">
        <v>0</v>
      </c>
      <c r="P28" s="422">
        <v>3</v>
      </c>
      <c r="Q28" s="422">
        <v>0</v>
      </c>
      <c r="R28" s="422">
        <v>0</v>
      </c>
      <c r="S28" s="422">
        <v>0</v>
      </c>
      <c r="T28" s="422">
        <v>0</v>
      </c>
      <c r="U28" s="422">
        <v>1</v>
      </c>
      <c r="V28" s="422">
        <v>1</v>
      </c>
      <c r="W28" s="422">
        <v>0</v>
      </c>
      <c r="X28" s="422">
        <v>0</v>
      </c>
      <c r="Y28" s="422">
        <v>1</v>
      </c>
      <c r="Z28" s="422">
        <v>0</v>
      </c>
      <c r="AA28" s="422">
        <v>1</v>
      </c>
      <c r="AB28" s="422">
        <v>0</v>
      </c>
      <c r="AC28" s="422">
        <v>0</v>
      </c>
      <c r="AD28" s="422">
        <v>0</v>
      </c>
      <c r="AE28" s="422">
        <v>0</v>
      </c>
      <c r="AF28" s="422">
        <v>0</v>
      </c>
    </row>
    <row r="29" spans="1:32">
      <c r="A29" s="423" t="s">
        <v>1373</v>
      </c>
      <c r="B29" s="176">
        <v>13</v>
      </c>
      <c r="C29" s="176">
        <v>3</v>
      </c>
      <c r="D29" s="176">
        <v>10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5</v>
      </c>
      <c r="K29" s="176">
        <v>0</v>
      </c>
      <c r="L29" s="176">
        <v>2</v>
      </c>
      <c r="M29" s="176">
        <v>1</v>
      </c>
      <c r="N29" s="176">
        <v>0</v>
      </c>
      <c r="O29" s="176">
        <v>0</v>
      </c>
      <c r="P29" s="176">
        <v>2</v>
      </c>
      <c r="Q29" s="176">
        <v>0</v>
      </c>
      <c r="R29" s="176">
        <v>0</v>
      </c>
      <c r="S29" s="176">
        <v>0</v>
      </c>
      <c r="T29" s="176">
        <v>0</v>
      </c>
      <c r="U29" s="176">
        <v>1</v>
      </c>
      <c r="V29" s="176">
        <v>1</v>
      </c>
      <c r="W29" s="176">
        <v>0</v>
      </c>
      <c r="X29" s="176">
        <v>0</v>
      </c>
      <c r="Y29" s="176">
        <v>1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</row>
    <row r="30" spans="1:32">
      <c r="A30" s="423" t="s">
        <v>1372</v>
      </c>
      <c r="B30" s="176">
        <v>2</v>
      </c>
      <c r="C30" s="176">
        <v>1</v>
      </c>
      <c r="D30" s="176">
        <v>1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1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1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</row>
    <row r="31" spans="1:32">
      <c r="A31" s="423" t="s">
        <v>1371</v>
      </c>
      <c r="B31" s="176">
        <v>2</v>
      </c>
      <c r="C31" s="176">
        <v>0</v>
      </c>
      <c r="D31" s="176">
        <v>2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1</v>
      </c>
      <c r="K31" s="176">
        <v>0</v>
      </c>
      <c r="L31" s="176">
        <v>0</v>
      </c>
      <c r="M31" s="176">
        <v>1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</row>
    <row r="32" spans="1:32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</row>
    <row r="33" spans="1:32">
      <c r="A33" s="421" t="s">
        <v>1226</v>
      </c>
      <c r="B33" s="422">
        <v>38</v>
      </c>
      <c r="C33" s="422">
        <v>5</v>
      </c>
      <c r="D33" s="422">
        <v>33</v>
      </c>
      <c r="E33" s="422">
        <v>0</v>
      </c>
      <c r="F33" s="422">
        <v>0</v>
      </c>
      <c r="G33" s="422">
        <v>0</v>
      </c>
      <c r="H33" s="422">
        <v>0</v>
      </c>
      <c r="I33" s="422">
        <v>0</v>
      </c>
      <c r="J33" s="422">
        <v>11</v>
      </c>
      <c r="K33" s="422">
        <v>0</v>
      </c>
      <c r="L33" s="422">
        <v>0</v>
      </c>
      <c r="M33" s="422">
        <v>8</v>
      </c>
      <c r="N33" s="422">
        <v>0</v>
      </c>
      <c r="O33" s="422">
        <v>0</v>
      </c>
      <c r="P33" s="422">
        <v>7</v>
      </c>
      <c r="Q33" s="422">
        <v>0</v>
      </c>
      <c r="R33" s="422">
        <v>4</v>
      </c>
      <c r="S33" s="422">
        <v>1</v>
      </c>
      <c r="T33" s="422">
        <v>0</v>
      </c>
      <c r="U33" s="422">
        <v>0</v>
      </c>
      <c r="V33" s="422">
        <v>6</v>
      </c>
      <c r="W33" s="422">
        <v>0</v>
      </c>
      <c r="X33" s="422">
        <v>1</v>
      </c>
      <c r="Y33" s="422">
        <v>0</v>
      </c>
      <c r="Z33" s="422">
        <v>0</v>
      </c>
      <c r="AA33" s="422">
        <v>0</v>
      </c>
      <c r="AB33" s="422">
        <v>0</v>
      </c>
      <c r="AC33" s="422">
        <v>0</v>
      </c>
      <c r="AD33" s="422">
        <v>0</v>
      </c>
      <c r="AE33" s="422">
        <v>0</v>
      </c>
      <c r="AF33" s="422">
        <v>0</v>
      </c>
    </row>
    <row r="34" spans="1:32">
      <c r="A34" s="423" t="s">
        <v>1370</v>
      </c>
      <c r="B34" s="176">
        <v>28</v>
      </c>
      <c r="C34" s="176">
        <v>5</v>
      </c>
      <c r="D34" s="176">
        <v>23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7</v>
      </c>
      <c r="K34" s="176">
        <v>0</v>
      </c>
      <c r="L34" s="176">
        <v>0</v>
      </c>
      <c r="M34" s="176">
        <v>5</v>
      </c>
      <c r="N34" s="176">
        <v>0</v>
      </c>
      <c r="O34" s="176">
        <v>0</v>
      </c>
      <c r="P34" s="176">
        <v>6</v>
      </c>
      <c r="Q34" s="176">
        <v>0</v>
      </c>
      <c r="R34" s="176">
        <v>4</v>
      </c>
      <c r="S34" s="176">
        <v>1</v>
      </c>
      <c r="T34" s="176">
        <v>0</v>
      </c>
      <c r="U34" s="176">
        <v>0</v>
      </c>
      <c r="V34" s="176">
        <v>4</v>
      </c>
      <c r="W34" s="176">
        <v>0</v>
      </c>
      <c r="X34" s="176">
        <v>1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</row>
    <row r="35" spans="1:32">
      <c r="A35" s="423" t="s">
        <v>1369</v>
      </c>
      <c r="B35" s="176">
        <v>5</v>
      </c>
      <c r="C35" s="176">
        <v>0</v>
      </c>
      <c r="D35" s="176">
        <v>5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1</v>
      </c>
      <c r="K35" s="176">
        <v>0</v>
      </c>
      <c r="L35" s="176">
        <v>0</v>
      </c>
      <c r="M35" s="176">
        <v>1</v>
      </c>
      <c r="N35" s="176">
        <v>0</v>
      </c>
      <c r="O35" s="176">
        <v>0</v>
      </c>
      <c r="P35" s="176">
        <v>1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2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</row>
    <row r="36" spans="1:32">
      <c r="A36" s="423" t="s">
        <v>1368</v>
      </c>
      <c r="B36" s="176">
        <v>5</v>
      </c>
      <c r="C36" s="176">
        <v>0</v>
      </c>
      <c r="D36" s="176">
        <v>5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3</v>
      </c>
      <c r="K36" s="176">
        <v>0</v>
      </c>
      <c r="L36" s="176">
        <v>0</v>
      </c>
      <c r="M36" s="176">
        <v>2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</row>
    <row r="37" spans="1:32">
      <c r="A37" s="425"/>
      <c r="B37" s="425"/>
      <c r="C37" s="425"/>
      <c r="D37" s="425"/>
      <c r="E37" s="425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</row>
    <row r="38" spans="1:32">
      <c r="A38" s="421" t="s">
        <v>1208</v>
      </c>
      <c r="B38" s="422">
        <v>77</v>
      </c>
      <c r="C38" s="422">
        <v>27</v>
      </c>
      <c r="D38" s="422">
        <v>50</v>
      </c>
      <c r="E38" s="422">
        <v>0</v>
      </c>
      <c r="F38" s="422">
        <v>0</v>
      </c>
      <c r="G38" s="422">
        <v>0</v>
      </c>
      <c r="H38" s="422">
        <v>0</v>
      </c>
      <c r="I38" s="422">
        <v>0</v>
      </c>
      <c r="J38" s="422">
        <v>5</v>
      </c>
      <c r="K38" s="422">
        <v>0</v>
      </c>
      <c r="L38" s="422">
        <v>1</v>
      </c>
      <c r="M38" s="422">
        <v>15</v>
      </c>
      <c r="N38" s="422">
        <v>0</v>
      </c>
      <c r="O38" s="422">
        <v>9</v>
      </c>
      <c r="P38" s="422">
        <v>12</v>
      </c>
      <c r="Q38" s="422">
        <v>0</v>
      </c>
      <c r="R38" s="422">
        <v>3</v>
      </c>
      <c r="S38" s="422">
        <v>10</v>
      </c>
      <c r="T38" s="422">
        <v>0</v>
      </c>
      <c r="U38" s="422">
        <v>10</v>
      </c>
      <c r="V38" s="422">
        <v>6</v>
      </c>
      <c r="W38" s="422">
        <v>0</v>
      </c>
      <c r="X38" s="422">
        <v>4</v>
      </c>
      <c r="Y38" s="422">
        <v>2</v>
      </c>
      <c r="Z38" s="422">
        <v>0</v>
      </c>
      <c r="AA38" s="422">
        <v>0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</row>
    <row r="39" spans="1:32">
      <c r="A39" s="423" t="s">
        <v>1367</v>
      </c>
      <c r="B39" s="176">
        <v>34</v>
      </c>
      <c r="C39" s="176">
        <v>15</v>
      </c>
      <c r="D39" s="176">
        <v>19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3</v>
      </c>
      <c r="K39" s="176">
        <v>0</v>
      </c>
      <c r="L39" s="176">
        <v>1</v>
      </c>
      <c r="M39" s="176">
        <v>5</v>
      </c>
      <c r="N39" s="176">
        <v>0</v>
      </c>
      <c r="O39" s="176">
        <v>4</v>
      </c>
      <c r="P39" s="176">
        <v>5</v>
      </c>
      <c r="Q39" s="176">
        <v>0</v>
      </c>
      <c r="R39" s="176">
        <v>2</v>
      </c>
      <c r="S39" s="176">
        <v>2</v>
      </c>
      <c r="T39" s="176">
        <v>0</v>
      </c>
      <c r="U39" s="176">
        <v>5</v>
      </c>
      <c r="V39" s="176">
        <v>4</v>
      </c>
      <c r="W39" s="176">
        <v>0</v>
      </c>
      <c r="X39" s="176">
        <v>3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</row>
    <row r="40" spans="1:32">
      <c r="A40" s="423" t="s">
        <v>1366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</row>
    <row r="41" spans="1:32">
      <c r="A41" s="423" t="s">
        <v>1365</v>
      </c>
      <c r="B41" s="176">
        <v>5</v>
      </c>
      <c r="C41" s="176">
        <v>2</v>
      </c>
      <c r="D41" s="176">
        <v>3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1</v>
      </c>
      <c r="N41" s="176">
        <v>0</v>
      </c>
      <c r="O41" s="176">
        <v>0</v>
      </c>
      <c r="P41" s="176">
        <v>1</v>
      </c>
      <c r="Q41" s="176">
        <v>0</v>
      </c>
      <c r="R41" s="176">
        <v>0</v>
      </c>
      <c r="S41" s="176">
        <v>1</v>
      </c>
      <c r="T41" s="176">
        <v>0</v>
      </c>
      <c r="U41" s="176">
        <v>1</v>
      </c>
      <c r="V41" s="176">
        <v>0</v>
      </c>
      <c r="W41" s="176">
        <v>0</v>
      </c>
      <c r="X41" s="176">
        <v>1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</row>
    <row r="42" spans="1:32">
      <c r="A42" s="423" t="s">
        <v>1364</v>
      </c>
      <c r="B42" s="176">
        <v>4</v>
      </c>
      <c r="C42" s="176">
        <v>0</v>
      </c>
      <c r="D42" s="176">
        <v>4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1</v>
      </c>
      <c r="N42" s="176">
        <v>0</v>
      </c>
      <c r="O42" s="176">
        <v>0</v>
      </c>
      <c r="P42" s="176">
        <v>1</v>
      </c>
      <c r="Q42" s="176">
        <v>0</v>
      </c>
      <c r="R42" s="176">
        <v>0</v>
      </c>
      <c r="S42" s="176">
        <v>1</v>
      </c>
      <c r="T42" s="176">
        <v>0</v>
      </c>
      <c r="U42" s="176">
        <v>0</v>
      </c>
      <c r="V42" s="176">
        <v>1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</row>
    <row r="43" spans="1:32">
      <c r="A43" s="423" t="s">
        <v>1363</v>
      </c>
      <c r="B43" s="176">
        <v>8</v>
      </c>
      <c r="C43" s="176">
        <v>4</v>
      </c>
      <c r="D43" s="176">
        <v>4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1</v>
      </c>
      <c r="K43" s="176">
        <v>0</v>
      </c>
      <c r="L43" s="176">
        <v>0</v>
      </c>
      <c r="M43" s="176">
        <v>2</v>
      </c>
      <c r="N43" s="176">
        <v>0</v>
      </c>
      <c r="O43" s="176">
        <v>1</v>
      </c>
      <c r="P43" s="176">
        <v>0</v>
      </c>
      <c r="Q43" s="176">
        <v>0</v>
      </c>
      <c r="R43" s="176">
        <v>1</v>
      </c>
      <c r="S43" s="176">
        <v>1</v>
      </c>
      <c r="T43" s="176">
        <v>0</v>
      </c>
      <c r="U43" s="176">
        <v>2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</row>
    <row r="44" spans="1:32">
      <c r="A44" s="423" t="s">
        <v>1362</v>
      </c>
      <c r="B44" s="176">
        <v>5</v>
      </c>
      <c r="C44" s="176">
        <v>1</v>
      </c>
      <c r="D44" s="176">
        <v>4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1</v>
      </c>
      <c r="P44" s="176">
        <v>3</v>
      </c>
      <c r="Q44" s="176">
        <v>0</v>
      </c>
      <c r="R44" s="176">
        <v>0</v>
      </c>
      <c r="S44" s="176">
        <v>1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</row>
    <row r="45" spans="1:32">
      <c r="A45" s="423" t="s">
        <v>1361</v>
      </c>
      <c r="B45" s="176">
        <v>7</v>
      </c>
      <c r="C45" s="176">
        <v>2</v>
      </c>
      <c r="D45" s="176">
        <v>5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1</v>
      </c>
      <c r="K45" s="176">
        <v>0</v>
      </c>
      <c r="L45" s="176">
        <v>0</v>
      </c>
      <c r="M45" s="176">
        <v>0</v>
      </c>
      <c r="N45" s="176">
        <v>0</v>
      </c>
      <c r="O45" s="176">
        <v>1</v>
      </c>
      <c r="P45" s="176">
        <v>1</v>
      </c>
      <c r="Q45" s="176">
        <v>0</v>
      </c>
      <c r="R45" s="176">
        <v>0</v>
      </c>
      <c r="S45" s="176">
        <v>3</v>
      </c>
      <c r="T45" s="176">
        <v>0</v>
      </c>
      <c r="U45" s="176">
        <v>1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</row>
    <row r="46" spans="1:32">
      <c r="A46" s="423" t="s">
        <v>1360</v>
      </c>
      <c r="B46" s="176">
        <v>14</v>
      </c>
      <c r="C46" s="176">
        <v>3</v>
      </c>
      <c r="D46" s="176">
        <v>11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6</v>
      </c>
      <c r="N46" s="176">
        <v>0</v>
      </c>
      <c r="O46" s="176">
        <v>2</v>
      </c>
      <c r="P46" s="176">
        <v>1</v>
      </c>
      <c r="Q46" s="176">
        <v>0</v>
      </c>
      <c r="R46" s="176">
        <v>0</v>
      </c>
      <c r="S46" s="176">
        <v>1</v>
      </c>
      <c r="T46" s="176">
        <v>0</v>
      </c>
      <c r="U46" s="176">
        <v>1</v>
      </c>
      <c r="V46" s="176">
        <v>1</v>
      </c>
      <c r="W46" s="176">
        <v>0</v>
      </c>
      <c r="X46" s="176">
        <v>0</v>
      </c>
      <c r="Y46" s="176">
        <v>2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</row>
    <row r="47" spans="1:32">
      <c r="A47" s="425"/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</row>
    <row r="48" spans="1:32">
      <c r="A48" s="421" t="s">
        <v>1162</v>
      </c>
      <c r="B48" s="422">
        <v>291</v>
      </c>
      <c r="C48" s="422">
        <v>89</v>
      </c>
      <c r="D48" s="422">
        <v>202</v>
      </c>
      <c r="E48" s="422">
        <v>0</v>
      </c>
      <c r="F48" s="422">
        <v>0</v>
      </c>
      <c r="G48" s="422">
        <v>1</v>
      </c>
      <c r="H48" s="422">
        <v>0</v>
      </c>
      <c r="I48" s="422">
        <v>3</v>
      </c>
      <c r="J48" s="422">
        <v>38</v>
      </c>
      <c r="K48" s="422">
        <v>0</v>
      </c>
      <c r="L48" s="422">
        <v>8</v>
      </c>
      <c r="M48" s="422">
        <v>52</v>
      </c>
      <c r="N48" s="422">
        <v>0</v>
      </c>
      <c r="O48" s="422">
        <v>14</v>
      </c>
      <c r="P48" s="422">
        <v>45</v>
      </c>
      <c r="Q48" s="422">
        <v>0</v>
      </c>
      <c r="R48" s="422">
        <v>24</v>
      </c>
      <c r="S48" s="422">
        <v>34</v>
      </c>
      <c r="T48" s="422">
        <v>0</v>
      </c>
      <c r="U48" s="422">
        <v>27</v>
      </c>
      <c r="V48" s="422">
        <v>20</v>
      </c>
      <c r="W48" s="422">
        <v>0</v>
      </c>
      <c r="X48" s="422">
        <v>13</v>
      </c>
      <c r="Y48" s="422">
        <v>11</v>
      </c>
      <c r="Z48" s="422">
        <v>0</v>
      </c>
      <c r="AA48" s="422">
        <v>0</v>
      </c>
      <c r="AB48" s="422">
        <v>1</v>
      </c>
      <c r="AC48" s="422">
        <v>0</v>
      </c>
      <c r="AD48" s="422">
        <v>0</v>
      </c>
      <c r="AE48" s="422">
        <v>0</v>
      </c>
      <c r="AF48" s="422">
        <v>0</v>
      </c>
    </row>
    <row r="49" spans="1:32">
      <c r="A49" s="423" t="s">
        <v>1359</v>
      </c>
      <c r="B49" s="176">
        <v>218</v>
      </c>
      <c r="C49" s="176">
        <v>71</v>
      </c>
      <c r="D49" s="176">
        <v>147</v>
      </c>
      <c r="E49" s="176">
        <v>0</v>
      </c>
      <c r="F49" s="176">
        <v>0</v>
      </c>
      <c r="G49" s="176">
        <v>1</v>
      </c>
      <c r="H49" s="176">
        <v>0</v>
      </c>
      <c r="I49" s="176">
        <v>3</v>
      </c>
      <c r="J49" s="176">
        <v>26</v>
      </c>
      <c r="K49" s="176">
        <v>0</v>
      </c>
      <c r="L49" s="176">
        <v>4</v>
      </c>
      <c r="M49" s="176">
        <v>36</v>
      </c>
      <c r="N49" s="176">
        <v>0</v>
      </c>
      <c r="O49" s="176">
        <v>11</v>
      </c>
      <c r="P49" s="176">
        <v>33</v>
      </c>
      <c r="Q49" s="176">
        <v>0</v>
      </c>
      <c r="R49" s="176">
        <v>22</v>
      </c>
      <c r="S49" s="176">
        <v>26</v>
      </c>
      <c r="T49" s="176">
        <v>0</v>
      </c>
      <c r="U49" s="176">
        <v>23</v>
      </c>
      <c r="V49" s="176">
        <v>16</v>
      </c>
      <c r="W49" s="176">
        <v>0</v>
      </c>
      <c r="X49" s="176">
        <v>8</v>
      </c>
      <c r="Y49" s="176">
        <v>8</v>
      </c>
      <c r="Z49" s="176">
        <v>0</v>
      </c>
      <c r="AA49" s="176">
        <v>0</v>
      </c>
      <c r="AB49" s="176">
        <v>1</v>
      </c>
      <c r="AC49" s="176">
        <v>0</v>
      </c>
      <c r="AD49" s="176">
        <v>0</v>
      </c>
      <c r="AE49" s="176">
        <v>0</v>
      </c>
      <c r="AF49" s="176">
        <v>0</v>
      </c>
    </row>
    <row r="50" spans="1:32">
      <c r="A50" s="423" t="s">
        <v>1358</v>
      </c>
      <c r="B50" s="176">
        <v>23</v>
      </c>
      <c r="C50" s="176">
        <v>2</v>
      </c>
      <c r="D50" s="176">
        <v>21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3</v>
      </c>
      <c r="K50" s="176">
        <v>0</v>
      </c>
      <c r="L50" s="176">
        <v>1</v>
      </c>
      <c r="M50" s="176">
        <v>8</v>
      </c>
      <c r="N50" s="176">
        <v>0</v>
      </c>
      <c r="O50" s="176">
        <v>0</v>
      </c>
      <c r="P50" s="176">
        <v>3</v>
      </c>
      <c r="Q50" s="176">
        <v>0</v>
      </c>
      <c r="R50" s="176">
        <v>1</v>
      </c>
      <c r="S50" s="176">
        <v>3</v>
      </c>
      <c r="T50" s="176">
        <v>0</v>
      </c>
      <c r="U50" s="176">
        <v>0</v>
      </c>
      <c r="V50" s="176">
        <v>3</v>
      </c>
      <c r="W50" s="176">
        <v>0</v>
      </c>
      <c r="X50" s="176">
        <v>0</v>
      </c>
      <c r="Y50" s="176">
        <v>1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</row>
    <row r="51" spans="1:32">
      <c r="A51" s="423" t="s">
        <v>1357</v>
      </c>
      <c r="B51" s="176">
        <v>14</v>
      </c>
      <c r="C51" s="176">
        <v>4</v>
      </c>
      <c r="D51" s="176">
        <v>10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4</v>
      </c>
      <c r="K51" s="176">
        <v>0</v>
      </c>
      <c r="L51" s="176">
        <v>1</v>
      </c>
      <c r="M51" s="176">
        <v>3</v>
      </c>
      <c r="N51" s="176">
        <v>0</v>
      </c>
      <c r="O51" s="176">
        <v>0</v>
      </c>
      <c r="P51" s="176">
        <v>1</v>
      </c>
      <c r="Q51" s="176">
        <v>0</v>
      </c>
      <c r="R51" s="176">
        <v>0</v>
      </c>
      <c r="S51" s="176">
        <v>1</v>
      </c>
      <c r="T51" s="176">
        <v>0</v>
      </c>
      <c r="U51" s="176">
        <v>3</v>
      </c>
      <c r="V51" s="176">
        <v>0</v>
      </c>
      <c r="W51" s="176">
        <v>0</v>
      </c>
      <c r="X51" s="176">
        <v>0</v>
      </c>
      <c r="Y51" s="176">
        <v>1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</row>
    <row r="52" spans="1:32">
      <c r="A52" s="423" t="s">
        <v>1356</v>
      </c>
      <c r="B52" s="176">
        <v>21</v>
      </c>
      <c r="C52" s="176">
        <v>3</v>
      </c>
      <c r="D52" s="176">
        <v>18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3</v>
      </c>
      <c r="K52" s="176">
        <v>0</v>
      </c>
      <c r="L52" s="176">
        <v>1</v>
      </c>
      <c r="M52" s="176">
        <v>4</v>
      </c>
      <c r="N52" s="176">
        <v>0</v>
      </c>
      <c r="O52" s="176">
        <v>0</v>
      </c>
      <c r="P52" s="176">
        <v>5</v>
      </c>
      <c r="Q52" s="176">
        <v>0</v>
      </c>
      <c r="R52" s="176">
        <v>1</v>
      </c>
      <c r="S52" s="176">
        <v>4</v>
      </c>
      <c r="T52" s="176">
        <v>0</v>
      </c>
      <c r="U52" s="176">
        <v>0</v>
      </c>
      <c r="V52" s="176">
        <v>1</v>
      </c>
      <c r="W52" s="176">
        <v>0</v>
      </c>
      <c r="X52" s="176">
        <v>1</v>
      </c>
      <c r="Y52" s="176">
        <v>1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</row>
    <row r="53" spans="1:32">
      <c r="A53" s="423" t="s">
        <v>1355</v>
      </c>
      <c r="B53" s="176">
        <v>3</v>
      </c>
      <c r="C53" s="176">
        <v>3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1</v>
      </c>
      <c r="M53" s="176">
        <v>0</v>
      </c>
      <c r="N53" s="176">
        <v>0</v>
      </c>
      <c r="O53" s="176">
        <v>1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1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</row>
    <row r="54" spans="1:32">
      <c r="A54" s="423" t="s">
        <v>1354</v>
      </c>
      <c r="B54" s="176">
        <v>12</v>
      </c>
      <c r="C54" s="176">
        <v>6</v>
      </c>
      <c r="D54" s="176">
        <v>6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2</v>
      </c>
      <c r="K54" s="176">
        <v>0</v>
      </c>
      <c r="L54" s="176">
        <v>0</v>
      </c>
      <c r="M54" s="176">
        <v>1</v>
      </c>
      <c r="N54" s="176">
        <v>0</v>
      </c>
      <c r="O54" s="176">
        <v>2</v>
      </c>
      <c r="P54" s="176">
        <v>3</v>
      </c>
      <c r="Q54" s="176">
        <v>0</v>
      </c>
      <c r="R54" s="176">
        <v>0</v>
      </c>
      <c r="S54" s="176">
        <v>0</v>
      </c>
      <c r="T54" s="176">
        <v>0</v>
      </c>
      <c r="U54" s="176">
        <v>1</v>
      </c>
      <c r="V54" s="176">
        <v>0</v>
      </c>
      <c r="W54" s="176">
        <v>0</v>
      </c>
      <c r="X54" s="176">
        <v>3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</row>
    <row r="55" spans="1:32">
      <c r="A55" s="425"/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5"/>
    </row>
    <row r="56" spans="1:32">
      <c r="A56" s="421" t="s">
        <v>1103</v>
      </c>
      <c r="B56" s="422">
        <v>22</v>
      </c>
      <c r="C56" s="422">
        <v>11</v>
      </c>
      <c r="D56" s="422">
        <v>11</v>
      </c>
      <c r="E56" s="422">
        <v>0</v>
      </c>
      <c r="F56" s="422">
        <v>0</v>
      </c>
      <c r="G56" s="422">
        <v>0</v>
      </c>
      <c r="H56" s="422">
        <v>0</v>
      </c>
      <c r="I56" s="422">
        <v>0</v>
      </c>
      <c r="J56" s="422">
        <v>0</v>
      </c>
      <c r="K56" s="422">
        <v>0</v>
      </c>
      <c r="L56" s="422">
        <v>1</v>
      </c>
      <c r="M56" s="422">
        <v>5</v>
      </c>
      <c r="N56" s="422">
        <v>0</v>
      </c>
      <c r="O56" s="422">
        <v>3</v>
      </c>
      <c r="P56" s="422">
        <v>2</v>
      </c>
      <c r="Q56" s="422">
        <v>0</v>
      </c>
      <c r="R56" s="422">
        <v>5</v>
      </c>
      <c r="S56" s="422">
        <v>2</v>
      </c>
      <c r="T56" s="422">
        <v>0</v>
      </c>
      <c r="U56" s="422">
        <v>1</v>
      </c>
      <c r="V56" s="422">
        <v>2</v>
      </c>
      <c r="W56" s="422">
        <v>0</v>
      </c>
      <c r="X56" s="422">
        <v>1</v>
      </c>
      <c r="Y56" s="422">
        <v>0</v>
      </c>
      <c r="Z56" s="422">
        <v>0</v>
      </c>
      <c r="AA56" s="422">
        <v>0</v>
      </c>
      <c r="AB56" s="422">
        <v>0</v>
      </c>
      <c r="AC56" s="422">
        <v>0</v>
      </c>
      <c r="AD56" s="422">
        <v>0</v>
      </c>
      <c r="AE56" s="422">
        <v>0</v>
      </c>
      <c r="AF56" s="422">
        <v>0</v>
      </c>
    </row>
    <row r="57" spans="1:32">
      <c r="A57" s="423" t="s">
        <v>1353</v>
      </c>
      <c r="B57" s="176">
        <v>12</v>
      </c>
      <c r="C57" s="176">
        <v>6</v>
      </c>
      <c r="D57" s="176">
        <v>6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3</v>
      </c>
      <c r="N57" s="176">
        <v>0</v>
      </c>
      <c r="O57" s="176">
        <v>1</v>
      </c>
      <c r="P57" s="176">
        <v>1</v>
      </c>
      <c r="Q57" s="176">
        <v>0</v>
      </c>
      <c r="R57" s="176">
        <v>3</v>
      </c>
      <c r="S57" s="176">
        <v>1</v>
      </c>
      <c r="T57" s="176">
        <v>0</v>
      </c>
      <c r="U57" s="176">
        <v>1</v>
      </c>
      <c r="V57" s="176">
        <v>1</v>
      </c>
      <c r="W57" s="176">
        <v>0</v>
      </c>
      <c r="X57" s="176">
        <v>1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</row>
    <row r="58" spans="1:32">
      <c r="A58" s="423" t="s">
        <v>1352</v>
      </c>
      <c r="B58" s="176">
        <v>1</v>
      </c>
      <c r="C58" s="176">
        <v>1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1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</row>
    <row r="59" spans="1:32">
      <c r="A59" s="423" t="s">
        <v>1351</v>
      </c>
      <c r="B59" s="176">
        <v>9</v>
      </c>
      <c r="C59" s="176">
        <v>4</v>
      </c>
      <c r="D59" s="176">
        <v>5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2</v>
      </c>
      <c r="N59" s="176">
        <v>0</v>
      </c>
      <c r="O59" s="176">
        <v>2</v>
      </c>
      <c r="P59" s="176">
        <v>1</v>
      </c>
      <c r="Q59" s="176">
        <v>0</v>
      </c>
      <c r="R59" s="176">
        <v>2</v>
      </c>
      <c r="S59" s="176">
        <v>1</v>
      </c>
      <c r="T59" s="176">
        <v>0</v>
      </c>
      <c r="U59" s="176">
        <v>0</v>
      </c>
      <c r="V59" s="176">
        <v>1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</row>
    <row r="60" spans="1:32">
      <c r="A60" s="425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</row>
    <row r="61" spans="1:32">
      <c r="A61" s="421" t="s">
        <v>1066</v>
      </c>
      <c r="B61" s="422">
        <v>39</v>
      </c>
      <c r="C61" s="422">
        <v>7</v>
      </c>
      <c r="D61" s="422">
        <v>32</v>
      </c>
      <c r="E61" s="422">
        <v>0</v>
      </c>
      <c r="F61" s="422">
        <v>0</v>
      </c>
      <c r="G61" s="422">
        <v>0</v>
      </c>
      <c r="H61" s="422">
        <v>0</v>
      </c>
      <c r="I61" s="422">
        <v>0</v>
      </c>
      <c r="J61" s="422">
        <v>8</v>
      </c>
      <c r="K61" s="422">
        <v>0</v>
      </c>
      <c r="L61" s="422">
        <v>0</v>
      </c>
      <c r="M61" s="422">
        <v>13</v>
      </c>
      <c r="N61" s="422">
        <v>0</v>
      </c>
      <c r="O61" s="422">
        <v>2</v>
      </c>
      <c r="P61" s="422">
        <v>7</v>
      </c>
      <c r="Q61" s="422">
        <v>0</v>
      </c>
      <c r="R61" s="422">
        <v>4</v>
      </c>
      <c r="S61" s="422">
        <v>2</v>
      </c>
      <c r="T61" s="422">
        <v>0</v>
      </c>
      <c r="U61" s="422">
        <v>0</v>
      </c>
      <c r="V61" s="422">
        <v>2</v>
      </c>
      <c r="W61" s="422">
        <v>0</v>
      </c>
      <c r="X61" s="422">
        <v>1</v>
      </c>
      <c r="Y61" s="422">
        <v>0</v>
      </c>
      <c r="Z61" s="422">
        <v>0</v>
      </c>
      <c r="AA61" s="422">
        <v>0</v>
      </c>
      <c r="AB61" s="422">
        <v>0</v>
      </c>
      <c r="AC61" s="422">
        <v>0</v>
      </c>
      <c r="AD61" s="422">
        <v>0</v>
      </c>
      <c r="AE61" s="422">
        <v>0</v>
      </c>
      <c r="AF61" s="422">
        <v>0</v>
      </c>
    </row>
    <row r="62" spans="1:32">
      <c r="A62" s="423" t="s">
        <v>1350</v>
      </c>
      <c r="B62" s="176">
        <v>15</v>
      </c>
      <c r="C62" s="176">
        <v>4</v>
      </c>
      <c r="D62" s="176">
        <v>11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4</v>
      </c>
      <c r="K62" s="176">
        <v>0</v>
      </c>
      <c r="L62" s="176">
        <v>0</v>
      </c>
      <c r="M62" s="176">
        <v>5</v>
      </c>
      <c r="N62" s="176">
        <v>0</v>
      </c>
      <c r="O62" s="176">
        <v>1</v>
      </c>
      <c r="P62" s="176">
        <v>1</v>
      </c>
      <c r="Q62" s="176">
        <v>0</v>
      </c>
      <c r="R62" s="176">
        <v>2</v>
      </c>
      <c r="S62" s="176">
        <v>1</v>
      </c>
      <c r="T62" s="176">
        <v>0</v>
      </c>
      <c r="U62" s="176">
        <v>0</v>
      </c>
      <c r="V62" s="176">
        <v>0</v>
      </c>
      <c r="W62" s="176">
        <v>0</v>
      </c>
      <c r="X62" s="176">
        <v>1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</row>
    <row r="63" spans="1:32">
      <c r="A63" s="423" t="s">
        <v>1349</v>
      </c>
      <c r="B63" s="176">
        <v>3</v>
      </c>
      <c r="C63" s="176">
        <v>0</v>
      </c>
      <c r="D63" s="176">
        <v>3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1</v>
      </c>
      <c r="Q63" s="176">
        <v>0</v>
      </c>
      <c r="R63" s="176">
        <v>0</v>
      </c>
      <c r="S63" s="176">
        <v>1</v>
      </c>
      <c r="T63" s="176">
        <v>0</v>
      </c>
      <c r="U63" s="176">
        <v>0</v>
      </c>
      <c r="V63" s="176">
        <v>1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</row>
    <row r="64" spans="1:32">
      <c r="A64" s="423" t="s">
        <v>1348</v>
      </c>
      <c r="B64" s="176">
        <v>12</v>
      </c>
      <c r="C64" s="176">
        <v>2</v>
      </c>
      <c r="D64" s="176">
        <v>10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4</v>
      </c>
      <c r="K64" s="176">
        <v>0</v>
      </c>
      <c r="L64" s="176">
        <v>0</v>
      </c>
      <c r="M64" s="176">
        <v>3</v>
      </c>
      <c r="N64" s="176">
        <v>0</v>
      </c>
      <c r="O64" s="176">
        <v>0</v>
      </c>
      <c r="P64" s="176">
        <v>2</v>
      </c>
      <c r="Q64" s="176">
        <v>0</v>
      </c>
      <c r="R64" s="176">
        <v>2</v>
      </c>
      <c r="S64" s="176">
        <v>0</v>
      </c>
      <c r="T64" s="176">
        <v>0</v>
      </c>
      <c r="U64" s="176">
        <v>0</v>
      </c>
      <c r="V64" s="176">
        <v>1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</row>
    <row r="65" spans="1:32">
      <c r="A65" s="423" t="s">
        <v>1347</v>
      </c>
      <c r="B65" s="176">
        <v>9</v>
      </c>
      <c r="C65" s="176">
        <v>1</v>
      </c>
      <c r="D65" s="176">
        <v>8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5</v>
      </c>
      <c r="N65" s="176">
        <v>0</v>
      </c>
      <c r="O65" s="176">
        <v>1</v>
      </c>
      <c r="P65" s="176">
        <v>3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</row>
    <row r="66" spans="1:32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</row>
    <row r="67" spans="1:32">
      <c r="A67" s="421" t="s">
        <v>1032</v>
      </c>
      <c r="B67" s="422">
        <v>79</v>
      </c>
      <c r="C67" s="422">
        <v>32</v>
      </c>
      <c r="D67" s="422">
        <v>47</v>
      </c>
      <c r="E67" s="422">
        <v>0</v>
      </c>
      <c r="F67" s="422">
        <v>0</v>
      </c>
      <c r="G67" s="422">
        <v>0</v>
      </c>
      <c r="H67" s="422">
        <v>0</v>
      </c>
      <c r="I67" s="422">
        <v>0</v>
      </c>
      <c r="J67" s="422">
        <v>10</v>
      </c>
      <c r="K67" s="422">
        <v>0</v>
      </c>
      <c r="L67" s="422">
        <v>3</v>
      </c>
      <c r="M67" s="422">
        <v>13</v>
      </c>
      <c r="N67" s="422">
        <v>0</v>
      </c>
      <c r="O67" s="422">
        <v>7</v>
      </c>
      <c r="P67" s="422">
        <v>8</v>
      </c>
      <c r="Q67" s="422">
        <v>0</v>
      </c>
      <c r="R67" s="422">
        <v>10</v>
      </c>
      <c r="S67" s="422">
        <v>10</v>
      </c>
      <c r="T67" s="422">
        <v>0</v>
      </c>
      <c r="U67" s="422">
        <v>9</v>
      </c>
      <c r="V67" s="422">
        <v>2</v>
      </c>
      <c r="W67" s="422">
        <v>0</v>
      </c>
      <c r="X67" s="422">
        <v>3</v>
      </c>
      <c r="Y67" s="422">
        <v>4</v>
      </c>
      <c r="Z67" s="422">
        <v>0</v>
      </c>
      <c r="AA67" s="422">
        <v>0</v>
      </c>
      <c r="AB67" s="422">
        <v>0</v>
      </c>
      <c r="AC67" s="422">
        <v>0</v>
      </c>
      <c r="AD67" s="422">
        <v>0</v>
      </c>
      <c r="AE67" s="422">
        <v>0</v>
      </c>
      <c r="AF67" s="422">
        <v>0</v>
      </c>
    </row>
    <row r="68" spans="1:32">
      <c r="A68" s="423" t="s">
        <v>1346</v>
      </c>
      <c r="B68" s="176">
        <v>42</v>
      </c>
      <c r="C68" s="176">
        <v>18</v>
      </c>
      <c r="D68" s="176">
        <v>24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5</v>
      </c>
      <c r="K68" s="176">
        <v>0</v>
      </c>
      <c r="L68" s="176">
        <v>2</v>
      </c>
      <c r="M68" s="176">
        <v>7</v>
      </c>
      <c r="N68" s="176">
        <v>0</v>
      </c>
      <c r="O68" s="176">
        <v>5</v>
      </c>
      <c r="P68" s="176">
        <v>5</v>
      </c>
      <c r="Q68" s="176">
        <v>0</v>
      </c>
      <c r="R68" s="176">
        <v>4</v>
      </c>
      <c r="S68" s="176">
        <v>6</v>
      </c>
      <c r="T68" s="176">
        <v>0</v>
      </c>
      <c r="U68" s="176">
        <v>4</v>
      </c>
      <c r="V68" s="176">
        <v>0</v>
      </c>
      <c r="W68" s="176">
        <v>0</v>
      </c>
      <c r="X68" s="176">
        <v>3</v>
      </c>
      <c r="Y68" s="176">
        <v>1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</row>
    <row r="69" spans="1:32">
      <c r="A69" s="423" t="s">
        <v>1345</v>
      </c>
      <c r="B69" s="176">
        <v>3</v>
      </c>
      <c r="C69" s="176">
        <v>1</v>
      </c>
      <c r="D69" s="176">
        <v>2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1</v>
      </c>
      <c r="N69" s="176">
        <v>0</v>
      </c>
      <c r="O69" s="176">
        <v>0</v>
      </c>
      <c r="P69" s="176">
        <v>0</v>
      </c>
      <c r="Q69" s="176">
        <v>0</v>
      </c>
      <c r="R69" s="176">
        <v>1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1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</row>
    <row r="70" spans="1:32">
      <c r="A70" s="423" t="s">
        <v>1344</v>
      </c>
      <c r="B70" s="176">
        <v>19</v>
      </c>
      <c r="C70" s="176">
        <v>6</v>
      </c>
      <c r="D70" s="176">
        <v>13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2</v>
      </c>
      <c r="K70" s="176">
        <v>0</v>
      </c>
      <c r="L70" s="176">
        <v>0</v>
      </c>
      <c r="M70" s="176">
        <v>4</v>
      </c>
      <c r="N70" s="176">
        <v>0</v>
      </c>
      <c r="O70" s="176">
        <v>1</v>
      </c>
      <c r="P70" s="176">
        <v>2</v>
      </c>
      <c r="Q70" s="176">
        <v>0</v>
      </c>
      <c r="R70" s="176">
        <v>4</v>
      </c>
      <c r="S70" s="176">
        <v>2</v>
      </c>
      <c r="T70" s="176">
        <v>0</v>
      </c>
      <c r="U70" s="176">
        <v>1</v>
      </c>
      <c r="V70" s="176">
        <v>1</v>
      </c>
      <c r="W70" s="176">
        <v>0</v>
      </c>
      <c r="X70" s="176">
        <v>0</v>
      </c>
      <c r="Y70" s="176">
        <v>2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</row>
    <row r="71" spans="1:32">
      <c r="A71" s="423" t="s">
        <v>1343</v>
      </c>
      <c r="B71" s="176">
        <v>15</v>
      </c>
      <c r="C71" s="176">
        <v>7</v>
      </c>
      <c r="D71" s="176">
        <v>8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3</v>
      </c>
      <c r="K71" s="176">
        <v>0</v>
      </c>
      <c r="L71" s="176">
        <v>1</v>
      </c>
      <c r="M71" s="176">
        <v>1</v>
      </c>
      <c r="N71" s="176">
        <v>0</v>
      </c>
      <c r="O71" s="176">
        <v>1</v>
      </c>
      <c r="P71" s="176">
        <v>1</v>
      </c>
      <c r="Q71" s="176">
        <v>0</v>
      </c>
      <c r="R71" s="176">
        <v>1</v>
      </c>
      <c r="S71" s="176">
        <v>2</v>
      </c>
      <c r="T71" s="176">
        <v>0</v>
      </c>
      <c r="U71" s="176">
        <v>4</v>
      </c>
      <c r="V71" s="176">
        <v>1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</row>
    <row r="72" spans="1:32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</row>
    <row r="73" spans="1:32">
      <c r="A73" s="421" t="s">
        <v>973</v>
      </c>
      <c r="B73" s="422">
        <v>43</v>
      </c>
      <c r="C73" s="422">
        <v>15</v>
      </c>
      <c r="D73" s="422">
        <v>28</v>
      </c>
      <c r="E73" s="422">
        <v>0</v>
      </c>
      <c r="F73" s="422">
        <v>0</v>
      </c>
      <c r="G73" s="422">
        <v>1</v>
      </c>
      <c r="H73" s="422">
        <v>0</v>
      </c>
      <c r="I73" s="422">
        <v>0</v>
      </c>
      <c r="J73" s="422">
        <v>7</v>
      </c>
      <c r="K73" s="422">
        <v>0</v>
      </c>
      <c r="L73" s="422">
        <v>0</v>
      </c>
      <c r="M73" s="422">
        <v>8</v>
      </c>
      <c r="N73" s="422">
        <v>0</v>
      </c>
      <c r="O73" s="422">
        <v>6</v>
      </c>
      <c r="P73" s="422">
        <v>8</v>
      </c>
      <c r="Q73" s="422">
        <v>0</v>
      </c>
      <c r="R73" s="422">
        <v>3</v>
      </c>
      <c r="S73" s="422">
        <v>0</v>
      </c>
      <c r="T73" s="422">
        <v>0</v>
      </c>
      <c r="U73" s="422">
        <v>6</v>
      </c>
      <c r="V73" s="422">
        <v>3</v>
      </c>
      <c r="W73" s="422">
        <v>0</v>
      </c>
      <c r="X73" s="422">
        <v>0</v>
      </c>
      <c r="Y73" s="422">
        <v>1</v>
      </c>
      <c r="Z73" s="422">
        <v>0</v>
      </c>
      <c r="AA73" s="422">
        <v>0</v>
      </c>
      <c r="AB73" s="422">
        <v>0</v>
      </c>
      <c r="AC73" s="422">
        <v>0</v>
      </c>
      <c r="AD73" s="422">
        <v>0</v>
      </c>
      <c r="AE73" s="422">
        <v>0</v>
      </c>
      <c r="AF73" s="422">
        <v>0</v>
      </c>
    </row>
    <row r="74" spans="1:32">
      <c r="A74" s="423" t="s">
        <v>1342</v>
      </c>
      <c r="B74" s="176">
        <v>32</v>
      </c>
      <c r="C74" s="176">
        <v>14</v>
      </c>
      <c r="D74" s="176">
        <v>18</v>
      </c>
      <c r="E74" s="176">
        <v>0</v>
      </c>
      <c r="F74" s="176">
        <v>0</v>
      </c>
      <c r="G74" s="176">
        <v>1</v>
      </c>
      <c r="H74" s="176">
        <v>0</v>
      </c>
      <c r="I74" s="176">
        <v>0</v>
      </c>
      <c r="J74" s="176">
        <v>3</v>
      </c>
      <c r="K74" s="176">
        <v>0</v>
      </c>
      <c r="L74" s="176">
        <v>0</v>
      </c>
      <c r="M74" s="176">
        <v>7</v>
      </c>
      <c r="N74" s="176">
        <v>0</v>
      </c>
      <c r="O74" s="176">
        <v>5</v>
      </c>
      <c r="P74" s="176">
        <v>4</v>
      </c>
      <c r="Q74" s="176">
        <v>0</v>
      </c>
      <c r="R74" s="176">
        <v>3</v>
      </c>
      <c r="S74" s="176">
        <v>0</v>
      </c>
      <c r="T74" s="176">
        <v>0</v>
      </c>
      <c r="U74" s="176">
        <v>6</v>
      </c>
      <c r="V74" s="176">
        <v>2</v>
      </c>
      <c r="W74" s="176">
        <v>0</v>
      </c>
      <c r="X74" s="176">
        <v>0</v>
      </c>
      <c r="Y74" s="176">
        <v>1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</row>
    <row r="75" spans="1:32">
      <c r="A75" s="423" t="s">
        <v>1341</v>
      </c>
      <c r="B75" s="176">
        <v>11</v>
      </c>
      <c r="C75" s="176">
        <v>1</v>
      </c>
      <c r="D75" s="176">
        <v>10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4</v>
      </c>
      <c r="K75" s="176">
        <v>0</v>
      </c>
      <c r="L75" s="176">
        <v>0</v>
      </c>
      <c r="M75" s="176">
        <v>1</v>
      </c>
      <c r="N75" s="176">
        <v>0</v>
      </c>
      <c r="O75" s="176">
        <v>1</v>
      </c>
      <c r="P75" s="176">
        <v>4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1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</row>
    <row r="76" spans="1:32">
      <c r="A76" s="425"/>
      <c r="B76" s="425"/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</row>
    <row r="77" spans="1:32">
      <c r="A77" s="421" t="s">
        <v>938</v>
      </c>
      <c r="B77" s="422">
        <v>21</v>
      </c>
      <c r="C77" s="422">
        <v>7</v>
      </c>
      <c r="D77" s="422">
        <v>14</v>
      </c>
      <c r="E77" s="422">
        <v>0</v>
      </c>
      <c r="F77" s="422">
        <v>0</v>
      </c>
      <c r="G77" s="422">
        <v>1</v>
      </c>
      <c r="H77" s="422">
        <v>0</v>
      </c>
      <c r="I77" s="422">
        <v>0</v>
      </c>
      <c r="J77" s="422">
        <v>5</v>
      </c>
      <c r="K77" s="422">
        <v>0</v>
      </c>
      <c r="L77" s="422">
        <v>1</v>
      </c>
      <c r="M77" s="422">
        <v>1</v>
      </c>
      <c r="N77" s="422">
        <v>0</v>
      </c>
      <c r="O77" s="422">
        <v>0</v>
      </c>
      <c r="P77" s="422">
        <v>2</v>
      </c>
      <c r="Q77" s="422">
        <v>0</v>
      </c>
      <c r="R77" s="422">
        <v>3</v>
      </c>
      <c r="S77" s="422">
        <v>1</v>
      </c>
      <c r="T77" s="422">
        <v>0</v>
      </c>
      <c r="U77" s="422">
        <v>3</v>
      </c>
      <c r="V77" s="422">
        <v>4</v>
      </c>
      <c r="W77" s="422">
        <v>0</v>
      </c>
      <c r="X77" s="422">
        <v>0</v>
      </c>
      <c r="Y77" s="422">
        <v>0</v>
      </c>
      <c r="Z77" s="422">
        <v>0</v>
      </c>
      <c r="AA77" s="422">
        <v>0</v>
      </c>
      <c r="AB77" s="422">
        <v>0</v>
      </c>
      <c r="AC77" s="422">
        <v>0</v>
      </c>
      <c r="AD77" s="422">
        <v>0</v>
      </c>
      <c r="AE77" s="422">
        <v>0</v>
      </c>
      <c r="AF77" s="422">
        <v>0</v>
      </c>
    </row>
    <row r="78" spans="1:32">
      <c r="A78" s="423" t="s">
        <v>1340</v>
      </c>
      <c r="B78" s="176">
        <v>14</v>
      </c>
      <c r="C78" s="176">
        <v>4</v>
      </c>
      <c r="D78" s="176">
        <v>10</v>
      </c>
      <c r="E78" s="176">
        <v>0</v>
      </c>
      <c r="F78" s="176">
        <v>0</v>
      </c>
      <c r="G78" s="176">
        <v>1</v>
      </c>
      <c r="H78" s="176">
        <v>0</v>
      </c>
      <c r="I78" s="176">
        <v>0</v>
      </c>
      <c r="J78" s="176">
        <v>4</v>
      </c>
      <c r="K78" s="176">
        <v>0</v>
      </c>
      <c r="L78" s="176">
        <v>0</v>
      </c>
      <c r="M78" s="176">
        <v>1</v>
      </c>
      <c r="N78" s="176">
        <v>0</v>
      </c>
      <c r="O78" s="176">
        <v>0</v>
      </c>
      <c r="P78" s="176">
        <v>2</v>
      </c>
      <c r="Q78" s="176">
        <v>0</v>
      </c>
      <c r="R78" s="176">
        <v>1</v>
      </c>
      <c r="S78" s="176">
        <v>0</v>
      </c>
      <c r="T78" s="176">
        <v>0</v>
      </c>
      <c r="U78" s="176">
        <v>3</v>
      </c>
      <c r="V78" s="176">
        <v>2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</row>
    <row r="79" spans="1:32">
      <c r="A79" s="423" t="s">
        <v>1339</v>
      </c>
      <c r="B79" s="176">
        <v>7</v>
      </c>
      <c r="C79" s="176">
        <v>3</v>
      </c>
      <c r="D79" s="176">
        <v>4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1</v>
      </c>
      <c r="K79" s="176">
        <v>0</v>
      </c>
      <c r="L79" s="176">
        <v>1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2</v>
      </c>
      <c r="S79" s="176">
        <v>1</v>
      </c>
      <c r="T79" s="176">
        <v>0</v>
      </c>
      <c r="U79" s="176">
        <v>0</v>
      </c>
      <c r="V79" s="176">
        <v>2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</row>
    <row r="80" spans="1:32">
      <c r="A80" s="425"/>
      <c r="B80" s="425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</row>
    <row r="81" spans="1:32">
      <c r="A81" s="421" t="s">
        <v>924</v>
      </c>
      <c r="B81" s="422">
        <v>27</v>
      </c>
      <c r="C81" s="422">
        <v>6</v>
      </c>
      <c r="D81" s="422">
        <v>21</v>
      </c>
      <c r="E81" s="422">
        <v>0</v>
      </c>
      <c r="F81" s="422">
        <v>0</v>
      </c>
      <c r="G81" s="422">
        <v>2</v>
      </c>
      <c r="H81" s="422">
        <v>0</v>
      </c>
      <c r="I81" s="422">
        <v>0</v>
      </c>
      <c r="J81" s="422">
        <v>3</v>
      </c>
      <c r="K81" s="422">
        <v>0</v>
      </c>
      <c r="L81" s="422">
        <v>0</v>
      </c>
      <c r="M81" s="422">
        <v>10</v>
      </c>
      <c r="N81" s="422">
        <v>0</v>
      </c>
      <c r="O81" s="422">
        <v>0</v>
      </c>
      <c r="P81" s="422">
        <v>3</v>
      </c>
      <c r="Q81" s="422">
        <v>0</v>
      </c>
      <c r="R81" s="422">
        <v>2</v>
      </c>
      <c r="S81" s="422">
        <v>0</v>
      </c>
      <c r="T81" s="422">
        <v>0</v>
      </c>
      <c r="U81" s="422">
        <v>1</v>
      </c>
      <c r="V81" s="422">
        <v>3</v>
      </c>
      <c r="W81" s="422">
        <v>0</v>
      </c>
      <c r="X81" s="422">
        <v>3</v>
      </c>
      <c r="Y81" s="422">
        <v>0</v>
      </c>
      <c r="Z81" s="422">
        <v>0</v>
      </c>
      <c r="AA81" s="422">
        <v>0</v>
      </c>
      <c r="AB81" s="422">
        <v>0</v>
      </c>
      <c r="AC81" s="422">
        <v>0</v>
      </c>
      <c r="AD81" s="422">
        <v>0</v>
      </c>
      <c r="AE81" s="422">
        <v>0</v>
      </c>
      <c r="AF81" s="422">
        <v>0</v>
      </c>
    </row>
    <row r="82" spans="1:32">
      <c r="A82" s="423" t="s">
        <v>1338</v>
      </c>
      <c r="B82" s="176">
        <v>15</v>
      </c>
      <c r="C82" s="176">
        <v>5</v>
      </c>
      <c r="D82" s="176">
        <v>10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2</v>
      </c>
      <c r="K82" s="176">
        <v>0</v>
      </c>
      <c r="L82" s="176">
        <v>0</v>
      </c>
      <c r="M82" s="176">
        <v>6</v>
      </c>
      <c r="N82" s="176">
        <v>0</v>
      </c>
      <c r="O82" s="176">
        <v>0</v>
      </c>
      <c r="P82" s="176">
        <v>1</v>
      </c>
      <c r="Q82" s="176">
        <v>0</v>
      </c>
      <c r="R82" s="176">
        <v>2</v>
      </c>
      <c r="S82" s="176">
        <v>0</v>
      </c>
      <c r="T82" s="176">
        <v>0</v>
      </c>
      <c r="U82" s="176">
        <v>1</v>
      </c>
      <c r="V82" s="176">
        <v>1</v>
      </c>
      <c r="W82" s="176">
        <v>0</v>
      </c>
      <c r="X82" s="176">
        <v>2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</row>
    <row r="83" spans="1:32">
      <c r="A83" s="423" t="s">
        <v>1337</v>
      </c>
      <c r="B83" s="176">
        <v>3</v>
      </c>
      <c r="C83" s="176">
        <v>0</v>
      </c>
      <c r="D83" s="176">
        <v>3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2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1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</row>
    <row r="84" spans="1:32">
      <c r="A84" s="423" t="s">
        <v>1336</v>
      </c>
      <c r="B84" s="176">
        <v>9</v>
      </c>
      <c r="C84" s="176">
        <v>1</v>
      </c>
      <c r="D84" s="176">
        <v>8</v>
      </c>
      <c r="E84" s="176">
        <v>0</v>
      </c>
      <c r="F84" s="176">
        <v>0</v>
      </c>
      <c r="G84" s="176">
        <v>2</v>
      </c>
      <c r="H84" s="176">
        <v>0</v>
      </c>
      <c r="I84" s="176">
        <v>0</v>
      </c>
      <c r="J84" s="176">
        <v>1</v>
      </c>
      <c r="K84" s="176">
        <v>0</v>
      </c>
      <c r="L84" s="176">
        <v>0</v>
      </c>
      <c r="M84" s="176">
        <v>2</v>
      </c>
      <c r="N84" s="176">
        <v>0</v>
      </c>
      <c r="O84" s="176">
        <v>0</v>
      </c>
      <c r="P84" s="176">
        <v>2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1</v>
      </c>
      <c r="W84" s="176">
        <v>0</v>
      </c>
      <c r="X84" s="176">
        <v>1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</row>
    <row r="85" spans="1:32">
      <c r="A85" s="423" t="s">
        <v>1335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</row>
    <row r="86" spans="1:32">
      <c r="A86" s="425"/>
      <c r="B86" s="425"/>
      <c r="C86" s="425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F86" s="425"/>
    </row>
    <row r="87" spans="1:32">
      <c r="A87" s="421" t="s">
        <v>890</v>
      </c>
      <c r="B87" s="422">
        <v>3</v>
      </c>
      <c r="C87" s="422">
        <v>1</v>
      </c>
      <c r="D87" s="422">
        <v>2</v>
      </c>
      <c r="E87" s="422">
        <v>0</v>
      </c>
      <c r="F87" s="422">
        <v>0</v>
      </c>
      <c r="G87" s="422">
        <v>0</v>
      </c>
      <c r="H87" s="422">
        <v>0</v>
      </c>
      <c r="I87" s="422">
        <v>0</v>
      </c>
      <c r="J87" s="422">
        <v>0</v>
      </c>
      <c r="K87" s="422">
        <v>0</v>
      </c>
      <c r="L87" s="422">
        <v>0</v>
      </c>
      <c r="M87" s="422">
        <v>1</v>
      </c>
      <c r="N87" s="422">
        <v>0</v>
      </c>
      <c r="O87" s="422">
        <v>0</v>
      </c>
      <c r="P87" s="422">
        <v>1</v>
      </c>
      <c r="Q87" s="422">
        <v>0</v>
      </c>
      <c r="R87" s="422">
        <v>0</v>
      </c>
      <c r="S87" s="422">
        <v>0</v>
      </c>
      <c r="T87" s="422">
        <v>0</v>
      </c>
      <c r="U87" s="422">
        <v>1</v>
      </c>
      <c r="V87" s="422">
        <v>0</v>
      </c>
      <c r="W87" s="422">
        <v>0</v>
      </c>
      <c r="X87" s="422">
        <v>0</v>
      </c>
      <c r="Y87" s="422">
        <v>0</v>
      </c>
      <c r="Z87" s="422">
        <v>0</v>
      </c>
      <c r="AA87" s="422">
        <v>0</v>
      </c>
      <c r="AB87" s="422">
        <v>0</v>
      </c>
      <c r="AC87" s="422">
        <v>0</v>
      </c>
      <c r="AD87" s="422">
        <v>0</v>
      </c>
      <c r="AE87" s="422">
        <v>0</v>
      </c>
      <c r="AF87" s="422">
        <v>0</v>
      </c>
    </row>
    <row r="88" spans="1:32">
      <c r="A88" s="423" t="s">
        <v>1334</v>
      </c>
      <c r="B88" s="176">
        <v>3</v>
      </c>
      <c r="C88" s="176">
        <v>1</v>
      </c>
      <c r="D88" s="176">
        <v>2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1</v>
      </c>
      <c r="N88" s="176">
        <v>0</v>
      </c>
      <c r="O88" s="176">
        <v>0</v>
      </c>
      <c r="P88" s="176">
        <v>1</v>
      </c>
      <c r="Q88" s="176">
        <v>0</v>
      </c>
      <c r="R88" s="176">
        <v>0</v>
      </c>
      <c r="S88" s="176">
        <v>0</v>
      </c>
      <c r="T88" s="176">
        <v>0</v>
      </c>
      <c r="U88" s="176">
        <v>1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</row>
    <row r="89" spans="1:32">
      <c r="A89" s="423" t="s">
        <v>1333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</row>
    <row r="90" spans="1:32">
      <c r="A90" s="423" t="s">
        <v>1332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</row>
    <row r="91" spans="1:32">
      <c r="A91" s="423" t="s">
        <v>1331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</row>
    <row r="92" spans="1:32">
      <c r="A92" s="425"/>
      <c r="B92" s="425"/>
      <c r="C92" s="425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5"/>
    </row>
    <row r="93" spans="1:32">
      <c r="A93" s="421" t="s">
        <v>877</v>
      </c>
      <c r="B93" s="422">
        <v>8</v>
      </c>
      <c r="C93" s="422">
        <v>3</v>
      </c>
      <c r="D93" s="422">
        <v>5</v>
      </c>
      <c r="E93" s="422">
        <v>0</v>
      </c>
      <c r="F93" s="422">
        <v>0</v>
      </c>
      <c r="G93" s="422">
        <v>0</v>
      </c>
      <c r="H93" s="422">
        <v>0</v>
      </c>
      <c r="I93" s="422">
        <v>0</v>
      </c>
      <c r="J93" s="422">
        <v>0</v>
      </c>
      <c r="K93" s="422">
        <v>0</v>
      </c>
      <c r="L93" s="422">
        <v>1</v>
      </c>
      <c r="M93" s="422">
        <v>3</v>
      </c>
      <c r="N93" s="422">
        <v>0</v>
      </c>
      <c r="O93" s="422">
        <v>1</v>
      </c>
      <c r="P93" s="422">
        <v>2</v>
      </c>
      <c r="Q93" s="422">
        <v>0</v>
      </c>
      <c r="R93" s="422">
        <v>0</v>
      </c>
      <c r="S93" s="422">
        <v>0</v>
      </c>
      <c r="T93" s="422">
        <v>0</v>
      </c>
      <c r="U93" s="422">
        <v>1</v>
      </c>
      <c r="V93" s="422">
        <v>0</v>
      </c>
      <c r="W93" s="422">
        <v>0</v>
      </c>
      <c r="X93" s="422">
        <v>0</v>
      </c>
      <c r="Y93" s="422">
        <v>0</v>
      </c>
      <c r="Z93" s="422">
        <v>0</v>
      </c>
      <c r="AA93" s="422">
        <v>0</v>
      </c>
      <c r="AB93" s="422">
        <v>0</v>
      </c>
      <c r="AC93" s="422">
        <v>0</v>
      </c>
      <c r="AD93" s="422">
        <v>0</v>
      </c>
      <c r="AE93" s="422">
        <v>0</v>
      </c>
      <c r="AF93" s="422">
        <v>0</v>
      </c>
    </row>
    <row r="94" spans="1:32">
      <c r="A94" s="423" t="s">
        <v>1330</v>
      </c>
      <c r="B94" s="176">
        <v>8</v>
      </c>
      <c r="C94" s="176">
        <v>3</v>
      </c>
      <c r="D94" s="176">
        <v>5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1</v>
      </c>
      <c r="M94" s="176">
        <v>3</v>
      </c>
      <c r="N94" s="176">
        <v>0</v>
      </c>
      <c r="O94" s="176">
        <v>1</v>
      </c>
      <c r="P94" s="176">
        <v>2</v>
      </c>
      <c r="Q94" s="176">
        <v>0</v>
      </c>
      <c r="R94" s="176">
        <v>0</v>
      </c>
      <c r="S94" s="176">
        <v>0</v>
      </c>
      <c r="T94" s="176">
        <v>0</v>
      </c>
      <c r="U94" s="176">
        <v>1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</row>
    <row r="95" spans="1:32">
      <c r="A95" s="423" t="s">
        <v>1329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</row>
    <row r="96" spans="1:32">
      <c r="A96" s="423" t="s">
        <v>1328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</row>
    <row r="97" spans="1:32">
      <c r="A97" s="423" t="s">
        <v>1327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</row>
    <row r="98" spans="1:32">
      <c r="A98" s="425"/>
      <c r="B98" s="425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</row>
    <row r="99" spans="1:32">
      <c r="A99" s="423" t="s">
        <v>4082</v>
      </c>
    </row>
  </sheetData>
  <mergeCells count="13">
    <mergeCell ref="X9:Z9"/>
    <mergeCell ref="AA9:AC9"/>
    <mergeCell ref="AD9:AF9"/>
    <mergeCell ref="B2:AF2"/>
    <mergeCell ref="B5:AF5"/>
    <mergeCell ref="F7:AF7"/>
    <mergeCell ref="B9:E9"/>
    <mergeCell ref="F9:H9"/>
    <mergeCell ref="I9:K9"/>
    <mergeCell ref="L9:N9"/>
    <mergeCell ref="O9:Q9"/>
    <mergeCell ref="R9:T9"/>
    <mergeCell ref="U9:W9"/>
  </mergeCells>
  <hyperlinks>
    <hyperlink ref="A1" location="Indice!A100" display="Volver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" enableFormatConditionsCalculation="0">
    <tabColor theme="3" tint="0.39997558519241921"/>
  </sheetPr>
  <dimension ref="A1:I48"/>
  <sheetViews>
    <sheetView showGridLines="0" showRowColHeaders="0" zoomScaleNormal="100" zoomScaleSheetLayoutView="100" workbookViewId="0"/>
  </sheetViews>
  <sheetFormatPr baseColWidth="10" defaultRowHeight="13.2"/>
  <cols>
    <col min="1" max="1" width="11.5546875" style="529"/>
    <col min="2" max="2" width="14.5546875" style="529" customWidth="1"/>
    <col min="3" max="3" width="33.109375" style="529" customWidth="1"/>
    <col min="4" max="5" width="19" style="529" customWidth="1"/>
    <col min="6" max="257" width="11.5546875" style="529"/>
    <col min="258" max="258" width="14.5546875" style="529" customWidth="1"/>
    <col min="259" max="259" width="29.109375" style="529" customWidth="1"/>
    <col min="260" max="261" width="19" style="529" customWidth="1"/>
    <col min="262" max="513" width="11.5546875" style="529"/>
    <col min="514" max="514" width="14.5546875" style="529" customWidth="1"/>
    <col min="515" max="515" width="29.109375" style="529" customWidth="1"/>
    <col min="516" max="517" width="19" style="529" customWidth="1"/>
    <col min="518" max="769" width="11.5546875" style="529"/>
    <col min="770" max="770" width="14.5546875" style="529" customWidth="1"/>
    <col min="771" max="771" width="29.109375" style="529" customWidth="1"/>
    <col min="772" max="773" width="19" style="529" customWidth="1"/>
    <col min="774" max="1025" width="11.5546875" style="529"/>
    <col min="1026" max="1026" width="14.5546875" style="529" customWidth="1"/>
    <col min="1027" max="1027" width="29.109375" style="529" customWidth="1"/>
    <col min="1028" max="1029" width="19" style="529" customWidth="1"/>
    <col min="1030" max="1281" width="11.5546875" style="529"/>
    <col min="1282" max="1282" width="14.5546875" style="529" customWidth="1"/>
    <col min="1283" max="1283" width="29.109375" style="529" customWidth="1"/>
    <col min="1284" max="1285" width="19" style="529" customWidth="1"/>
    <col min="1286" max="1537" width="11.5546875" style="529"/>
    <col min="1538" max="1538" width="14.5546875" style="529" customWidth="1"/>
    <col min="1539" max="1539" width="29.109375" style="529" customWidth="1"/>
    <col min="1540" max="1541" width="19" style="529" customWidth="1"/>
    <col min="1542" max="1793" width="11.5546875" style="529"/>
    <col min="1794" max="1794" width="14.5546875" style="529" customWidth="1"/>
    <col min="1795" max="1795" width="29.109375" style="529" customWidth="1"/>
    <col min="1796" max="1797" width="19" style="529" customWidth="1"/>
    <col min="1798" max="2049" width="11.5546875" style="529"/>
    <col min="2050" max="2050" width="14.5546875" style="529" customWidth="1"/>
    <col min="2051" max="2051" width="29.109375" style="529" customWidth="1"/>
    <col min="2052" max="2053" width="19" style="529" customWidth="1"/>
    <col min="2054" max="2305" width="11.5546875" style="529"/>
    <col min="2306" max="2306" width="14.5546875" style="529" customWidth="1"/>
    <col min="2307" max="2307" width="29.109375" style="529" customWidth="1"/>
    <col min="2308" max="2309" width="19" style="529" customWidth="1"/>
    <col min="2310" max="2561" width="11.5546875" style="529"/>
    <col min="2562" max="2562" width="14.5546875" style="529" customWidth="1"/>
    <col min="2563" max="2563" width="29.109375" style="529" customWidth="1"/>
    <col min="2564" max="2565" width="19" style="529" customWidth="1"/>
    <col min="2566" max="2817" width="11.5546875" style="529"/>
    <col min="2818" max="2818" width="14.5546875" style="529" customWidth="1"/>
    <col min="2819" max="2819" width="29.109375" style="529" customWidth="1"/>
    <col min="2820" max="2821" width="19" style="529" customWidth="1"/>
    <col min="2822" max="3073" width="11.5546875" style="529"/>
    <col min="3074" max="3074" width="14.5546875" style="529" customWidth="1"/>
    <col min="3075" max="3075" width="29.109375" style="529" customWidth="1"/>
    <col min="3076" max="3077" width="19" style="529" customWidth="1"/>
    <col min="3078" max="3329" width="11.5546875" style="529"/>
    <col min="3330" max="3330" width="14.5546875" style="529" customWidth="1"/>
    <col min="3331" max="3331" width="29.109375" style="529" customWidth="1"/>
    <col min="3332" max="3333" width="19" style="529" customWidth="1"/>
    <col min="3334" max="3585" width="11.5546875" style="529"/>
    <col min="3586" max="3586" width="14.5546875" style="529" customWidth="1"/>
    <col min="3587" max="3587" width="29.109375" style="529" customWidth="1"/>
    <col min="3588" max="3589" width="19" style="529" customWidth="1"/>
    <col min="3590" max="3841" width="11.5546875" style="529"/>
    <col min="3842" max="3842" width="14.5546875" style="529" customWidth="1"/>
    <col min="3843" max="3843" width="29.109375" style="529" customWidth="1"/>
    <col min="3844" max="3845" width="19" style="529" customWidth="1"/>
    <col min="3846" max="4097" width="11.5546875" style="529"/>
    <col min="4098" max="4098" width="14.5546875" style="529" customWidth="1"/>
    <col min="4099" max="4099" width="29.109375" style="529" customWidth="1"/>
    <col min="4100" max="4101" width="19" style="529" customWidth="1"/>
    <col min="4102" max="4353" width="11.5546875" style="529"/>
    <col min="4354" max="4354" width="14.5546875" style="529" customWidth="1"/>
    <col min="4355" max="4355" width="29.109375" style="529" customWidth="1"/>
    <col min="4356" max="4357" width="19" style="529" customWidth="1"/>
    <col min="4358" max="4609" width="11.5546875" style="529"/>
    <col min="4610" max="4610" width="14.5546875" style="529" customWidth="1"/>
    <col min="4611" max="4611" width="29.109375" style="529" customWidth="1"/>
    <col min="4612" max="4613" width="19" style="529" customWidth="1"/>
    <col min="4614" max="4865" width="11.5546875" style="529"/>
    <col min="4866" max="4866" width="14.5546875" style="529" customWidth="1"/>
    <col min="4867" max="4867" width="29.109375" style="529" customWidth="1"/>
    <col min="4868" max="4869" width="19" style="529" customWidth="1"/>
    <col min="4870" max="5121" width="11.5546875" style="529"/>
    <col min="5122" max="5122" width="14.5546875" style="529" customWidth="1"/>
    <col min="5123" max="5123" width="29.109375" style="529" customWidth="1"/>
    <col min="5124" max="5125" width="19" style="529" customWidth="1"/>
    <col min="5126" max="5377" width="11.5546875" style="529"/>
    <col min="5378" max="5378" width="14.5546875" style="529" customWidth="1"/>
    <col min="5379" max="5379" width="29.109375" style="529" customWidth="1"/>
    <col min="5380" max="5381" width="19" style="529" customWidth="1"/>
    <col min="5382" max="5633" width="11.5546875" style="529"/>
    <col min="5634" max="5634" width="14.5546875" style="529" customWidth="1"/>
    <col min="5635" max="5635" width="29.109375" style="529" customWidth="1"/>
    <col min="5636" max="5637" width="19" style="529" customWidth="1"/>
    <col min="5638" max="5889" width="11.5546875" style="529"/>
    <col min="5890" max="5890" width="14.5546875" style="529" customWidth="1"/>
    <col min="5891" max="5891" width="29.109375" style="529" customWidth="1"/>
    <col min="5892" max="5893" width="19" style="529" customWidth="1"/>
    <col min="5894" max="6145" width="11.5546875" style="529"/>
    <col min="6146" max="6146" width="14.5546875" style="529" customWidth="1"/>
    <col min="6147" max="6147" width="29.109375" style="529" customWidth="1"/>
    <col min="6148" max="6149" width="19" style="529" customWidth="1"/>
    <col min="6150" max="6401" width="11.5546875" style="529"/>
    <col min="6402" max="6402" width="14.5546875" style="529" customWidth="1"/>
    <col min="6403" max="6403" width="29.109375" style="529" customWidth="1"/>
    <col min="6404" max="6405" width="19" style="529" customWidth="1"/>
    <col min="6406" max="6657" width="11.5546875" style="529"/>
    <col min="6658" max="6658" width="14.5546875" style="529" customWidth="1"/>
    <col min="6659" max="6659" width="29.109375" style="529" customWidth="1"/>
    <col min="6660" max="6661" width="19" style="529" customWidth="1"/>
    <col min="6662" max="6913" width="11.5546875" style="529"/>
    <col min="6914" max="6914" width="14.5546875" style="529" customWidth="1"/>
    <col min="6915" max="6915" width="29.109375" style="529" customWidth="1"/>
    <col min="6916" max="6917" width="19" style="529" customWidth="1"/>
    <col min="6918" max="7169" width="11.5546875" style="529"/>
    <col min="7170" max="7170" width="14.5546875" style="529" customWidth="1"/>
    <col min="7171" max="7171" width="29.109375" style="529" customWidth="1"/>
    <col min="7172" max="7173" width="19" style="529" customWidth="1"/>
    <col min="7174" max="7425" width="11.5546875" style="529"/>
    <col min="7426" max="7426" width="14.5546875" style="529" customWidth="1"/>
    <col min="7427" max="7427" width="29.109375" style="529" customWidth="1"/>
    <col min="7428" max="7429" width="19" style="529" customWidth="1"/>
    <col min="7430" max="7681" width="11.5546875" style="529"/>
    <col min="7682" max="7682" width="14.5546875" style="529" customWidth="1"/>
    <col min="7683" max="7683" width="29.109375" style="529" customWidth="1"/>
    <col min="7684" max="7685" width="19" style="529" customWidth="1"/>
    <col min="7686" max="7937" width="11.5546875" style="529"/>
    <col min="7938" max="7938" width="14.5546875" style="529" customWidth="1"/>
    <col min="7939" max="7939" width="29.109375" style="529" customWidth="1"/>
    <col min="7940" max="7941" width="19" style="529" customWidth="1"/>
    <col min="7942" max="8193" width="11.5546875" style="529"/>
    <col min="8194" max="8194" width="14.5546875" style="529" customWidth="1"/>
    <col min="8195" max="8195" width="29.109375" style="529" customWidth="1"/>
    <col min="8196" max="8197" width="19" style="529" customWidth="1"/>
    <col min="8198" max="8449" width="11.5546875" style="529"/>
    <col min="8450" max="8450" width="14.5546875" style="529" customWidth="1"/>
    <col min="8451" max="8451" width="29.109375" style="529" customWidth="1"/>
    <col min="8452" max="8453" width="19" style="529" customWidth="1"/>
    <col min="8454" max="8705" width="11.5546875" style="529"/>
    <col min="8706" max="8706" width="14.5546875" style="529" customWidth="1"/>
    <col min="8707" max="8707" width="29.109375" style="529" customWidth="1"/>
    <col min="8708" max="8709" width="19" style="529" customWidth="1"/>
    <col min="8710" max="8961" width="11.5546875" style="529"/>
    <col min="8962" max="8962" width="14.5546875" style="529" customWidth="1"/>
    <col min="8963" max="8963" width="29.109375" style="529" customWidth="1"/>
    <col min="8964" max="8965" width="19" style="529" customWidth="1"/>
    <col min="8966" max="9217" width="11.5546875" style="529"/>
    <col min="9218" max="9218" width="14.5546875" style="529" customWidth="1"/>
    <col min="9219" max="9219" width="29.109375" style="529" customWidth="1"/>
    <col min="9220" max="9221" width="19" style="529" customWidth="1"/>
    <col min="9222" max="9473" width="11.5546875" style="529"/>
    <col min="9474" max="9474" width="14.5546875" style="529" customWidth="1"/>
    <col min="9475" max="9475" width="29.109375" style="529" customWidth="1"/>
    <col min="9476" max="9477" width="19" style="529" customWidth="1"/>
    <col min="9478" max="9729" width="11.5546875" style="529"/>
    <col min="9730" max="9730" width="14.5546875" style="529" customWidth="1"/>
    <col min="9731" max="9731" width="29.109375" style="529" customWidth="1"/>
    <col min="9732" max="9733" width="19" style="529" customWidth="1"/>
    <col min="9734" max="9985" width="11.5546875" style="529"/>
    <col min="9986" max="9986" width="14.5546875" style="529" customWidth="1"/>
    <col min="9987" max="9987" width="29.109375" style="529" customWidth="1"/>
    <col min="9988" max="9989" width="19" style="529" customWidth="1"/>
    <col min="9990" max="10241" width="11.5546875" style="529"/>
    <col min="10242" max="10242" width="14.5546875" style="529" customWidth="1"/>
    <col min="10243" max="10243" width="29.109375" style="529" customWidth="1"/>
    <col min="10244" max="10245" width="19" style="529" customWidth="1"/>
    <col min="10246" max="10497" width="11.5546875" style="529"/>
    <col min="10498" max="10498" width="14.5546875" style="529" customWidth="1"/>
    <col min="10499" max="10499" width="29.109375" style="529" customWidth="1"/>
    <col min="10500" max="10501" width="19" style="529" customWidth="1"/>
    <col min="10502" max="10753" width="11.5546875" style="529"/>
    <col min="10754" max="10754" width="14.5546875" style="529" customWidth="1"/>
    <col min="10755" max="10755" width="29.109375" style="529" customWidth="1"/>
    <col min="10756" max="10757" width="19" style="529" customWidth="1"/>
    <col min="10758" max="11009" width="11.5546875" style="529"/>
    <col min="11010" max="11010" width="14.5546875" style="529" customWidth="1"/>
    <col min="11011" max="11011" width="29.109375" style="529" customWidth="1"/>
    <col min="11012" max="11013" width="19" style="529" customWidth="1"/>
    <col min="11014" max="11265" width="11.5546875" style="529"/>
    <col min="11266" max="11266" width="14.5546875" style="529" customWidth="1"/>
    <col min="11267" max="11267" width="29.109375" style="529" customWidth="1"/>
    <col min="11268" max="11269" width="19" style="529" customWidth="1"/>
    <col min="11270" max="11521" width="11.5546875" style="529"/>
    <col min="11522" max="11522" width="14.5546875" style="529" customWidth="1"/>
    <col min="11523" max="11523" width="29.109375" style="529" customWidth="1"/>
    <col min="11524" max="11525" width="19" style="529" customWidth="1"/>
    <col min="11526" max="11777" width="11.5546875" style="529"/>
    <col min="11778" max="11778" width="14.5546875" style="529" customWidth="1"/>
    <col min="11779" max="11779" width="29.109375" style="529" customWidth="1"/>
    <col min="11780" max="11781" width="19" style="529" customWidth="1"/>
    <col min="11782" max="12033" width="11.5546875" style="529"/>
    <col min="12034" max="12034" width="14.5546875" style="529" customWidth="1"/>
    <col min="12035" max="12035" width="29.109375" style="529" customWidth="1"/>
    <col min="12036" max="12037" width="19" style="529" customWidth="1"/>
    <col min="12038" max="12289" width="11.5546875" style="529"/>
    <col min="12290" max="12290" width="14.5546875" style="529" customWidth="1"/>
    <col min="12291" max="12291" width="29.109375" style="529" customWidth="1"/>
    <col min="12292" max="12293" width="19" style="529" customWidth="1"/>
    <col min="12294" max="12545" width="11.5546875" style="529"/>
    <col min="12546" max="12546" width="14.5546875" style="529" customWidth="1"/>
    <col min="12547" max="12547" width="29.109375" style="529" customWidth="1"/>
    <col min="12548" max="12549" width="19" style="529" customWidth="1"/>
    <col min="12550" max="12801" width="11.5546875" style="529"/>
    <col min="12802" max="12802" width="14.5546875" style="529" customWidth="1"/>
    <col min="12803" max="12803" width="29.109375" style="529" customWidth="1"/>
    <col min="12804" max="12805" width="19" style="529" customWidth="1"/>
    <col min="12806" max="13057" width="11.5546875" style="529"/>
    <col min="13058" max="13058" width="14.5546875" style="529" customWidth="1"/>
    <col min="13059" max="13059" width="29.109375" style="529" customWidth="1"/>
    <col min="13060" max="13061" width="19" style="529" customWidth="1"/>
    <col min="13062" max="13313" width="11.5546875" style="529"/>
    <col min="13314" max="13314" width="14.5546875" style="529" customWidth="1"/>
    <col min="13315" max="13315" width="29.109375" style="529" customWidth="1"/>
    <col min="13316" max="13317" width="19" style="529" customWidth="1"/>
    <col min="13318" max="13569" width="11.5546875" style="529"/>
    <col min="13570" max="13570" width="14.5546875" style="529" customWidth="1"/>
    <col min="13571" max="13571" width="29.109375" style="529" customWidth="1"/>
    <col min="13572" max="13573" width="19" style="529" customWidth="1"/>
    <col min="13574" max="13825" width="11.5546875" style="529"/>
    <col min="13826" max="13826" width="14.5546875" style="529" customWidth="1"/>
    <col min="13827" max="13827" width="29.109375" style="529" customWidth="1"/>
    <col min="13828" max="13829" width="19" style="529" customWidth="1"/>
    <col min="13830" max="14081" width="11.5546875" style="529"/>
    <col min="14082" max="14082" width="14.5546875" style="529" customWidth="1"/>
    <col min="14083" max="14083" width="29.109375" style="529" customWidth="1"/>
    <col min="14084" max="14085" width="19" style="529" customWidth="1"/>
    <col min="14086" max="14337" width="11.5546875" style="529"/>
    <col min="14338" max="14338" width="14.5546875" style="529" customWidth="1"/>
    <col min="14339" max="14339" width="29.109375" style="529" customWidth="1"/>
    <col min="14340" max="14341" width="19" style="529" customWidth="1"/>
    <col min="14342" max="14593" width="11.5546875" style="529"/>
    <col min="14594" max="14594" width="14.5546875" style="529" customWidth="1"/>
    <col min="14595" max="14595" width="29.109375" style="529" customWidth="1"/>
    <col min="14596" max="14597" width="19" style="529" customWidth="1"/>
    <col min="14598" max="14849" width="11.5546875" style="529"/>
    <col min="14850" max="14850" width="14.5546875" style="529" customWidth="1"/>
    <col min="14851" max="14851" width="29.109375" style="529" customWidth="1"/>
    <col min="14852" max="14853" width="19" style="529" customWidth="1"/>
    <col min="14854" max="15105" width="11.5546875" style="529"/>
    <col min="15106" max="15106" width="14.5546875" style="529" customWidth="1"/>
    <col min="15107" max="15107" width="29.109375" style="529" customWidth="1"/>
    <col min="15108" max="15109" width="19" style="529" customWidth="1"/>
    <col min="15110" max="15361" width="11.5546875" style="529"/>
    <col min="15362" max="15362" width="14.5546875" style="529" customWidth="1"/>
    <col min="15363" max="15363" width="29.109375" style="529" customWidth="1"/>
    <col min="15364" max="15365" width="19" style="529" customWidth="1"/>
    <col min="15366" max="15617" width="11.5546875" style="529"/>
    <col min="15618" max="15618" width="14.5546875" style="529" customWidth="1"/>
    <col min="15619" max="15619" width="29.109375" style="529" customWidth="1"/>
    <col min="15620" max="15621" width="19" style="529" customWidth="1"/>
    <col min="15622" max="15873" width="11.5546875" style="529"/>
    <col min="15874" max="15874" width="14.5546875" style="529" customWidth="1"/>
    <col min="15875" max="15875" width="29.109375" style="529" customWidth="1"/>
    <col min="15876" max="15877" width="19" style="529" customWidth="1"/>
    <col min="15878" max="16129" width="11.5546875" style="529"/>
    <col min="16130" max="16130" width="14.5546875" style="529" customWidth="1"/>
    <col min="16131" max="16131" width="29.109375" style="529" customWidth="1"/>
    <col min="16132" max="16133" width="19" style="529" customWidth="1"/>
    <col min="16134" max="16384" width="11.5546875" style="529"/>
  </cols>
  <sheetData>
    <row r="1" spans="1:9">
      <c r="A1" s="1459" t="s">
        <v>5197</v>
      </c>
    </row>
    <row r="2" spans="1:9">
      <c r="A2" s="1507" t="s">
        <v>41</v>
      </c>
      <c r="B2" s="1507"/>
      <c r="C2" s="1507"/>
      <c r="D2" s="1507"/>
      <c r="E2" s="528"/>
    </row>
    <row r="3" spans="1:9" ht="12.75" customHeight="1">
      <c r="A3" s="1538" t="s">
        <v>4004</v>
      </c>
      <c r="B3" s="1538"/>
      <c r="C3" s="1538"/>
      <c r="D3" s="1538"/>
      <c r="E3" s="530"/>
    </row>
    <row r="4" spans="1:9" ht="13.8" thickBot="1">
      <c r="A4" s="1539"/>
      <c r="B4" s="1539"/>
      <c r="C4" s="1539"/>
      <c r="D4" s="1539"/>
      <c r="E4" s="531"/>
    </row>
    <row r="5" spans="1:9">
      <c r="A5" s="495"/>
      <c r="B5" s="495"/>
      <c r="C5" s="495"/>
      <c r="D5" s="495"/>
      <c r="E5" s="495"/>
    </row>
    <row r="6" spans="1:9" ht="16.8" customHeight="1">
      <c r="A6" s="1524" t="s">
        <v>4005</v>
      </c>
      <c r="B6" s="532" t="s">
        <v>4008</v>
      </c>
      <c r="C6" s="533"/>
      <c r="D6" s="1541" t="s">
        <v>42</v>
      </c>
      <c r="E6" s="534"/>
    </row>
    <row r="7" spans="1:9" ht="12.75" customHeight="1">
      <c r="A7" s="1540"/>
      <c r="B7" s="535" t="s">
        <v>4006</v>
      </c>
      <c r="C7" s="535" t="s">
        <v>4007</v>
      </c>
      <c r="D7" s="1541"/>
      <c r="E7" s="534"/>
    </row>
    <row r="8" spans="1:9" ht="12.75" customHeight="1">
      <c r="A8" s="536">
        <v>0</v>
      </c>
      <c r="B8" s="537">
        <v>7.6463194533969316</v>
      </c>
      <c r="C8" s="537">
        <v>6.055088780129287</v>
      </c>
      <c r="D8" s="538">
        <v>1.2627922943903838</v>
      </c>
      <c r="E8" s="538"/>
      <c r="F8" s="538"/>
      <c r="I8" s="538"/>
    </row>
    <row r="9" spans="1:9" ht="12.75" customHeight="1">
      <c r="A9" s="536" t="s">
        <v>183</v>
      </c>
      <c r="B9" s="537">
        <v>0.30528397318228012</v>
      </c>
      <c r="C9" s="537">
        <v>0.26630067394555174</v>
      </c>
      <c r="D9" s="538">
        <v>1.1463882860645669</v>
      </c>
      <c r="E9" s="538"/>
    </row>
    <row r="10" spans="1:9">
      <c r="A10" s="539" t="s">
        <v>40</v>
      </c>
      <c r="B10" s="540">
        <v>0.16036371151064271</v>
      </c>
      <c r="C10" s="540">
        <v>0.12412466253607372</v>
      </c>
      <c r="D10" s="538">
        <v>1.2919568781428672</v>
      </c>
      <c r="E10" s="538"/>
    </row>
    <row r="11" spans="1:9">
      <c r="A11" s="541" t="s">
        <v>43</v>
      </c>
      <c r="B11" s="540">
        <v>0.20589779296426808</v>
      </c>
      <c r="C11" s="540">
        <v>0.16700941802129862</v>
      </c>
      <c r="D11" s="538">
        <v>1.2328513888840091</v>
      </c>
      <c r="E11" s="538"/>
    </row>
    <row r="12" spans="1:9">
      <c r="A12" s="541" t="s">
        <v>44</v>
      </c>
      <c r="B12" s="540">
        <v>0.61282650153206619</v>
      </c>
      <c r="C12" s="540">
        <v>0.29262291655469364</v>
      </c>
      <c r="D12" s="538">
        <v>2.0942532756744083</v>
      </c>
      <c r="E12" s="538"/>
    </row>
    <row r="13" spans="1:9">
      <c r="A13" s="541" t="s">
        <v>45</v>
      </c>
      <c r="B13" s="540">
        <v>0.9428016108062206</v>
      </c>
      <c r="C13" s="540">
        <v>0.28448456569143366</v>
      </c>
      <c r="D13" s="538">
        <v>3.3140694593211459</v>
      </c>
      <c r="E13" s="538"/>
    </row>
    <row r="14" spans="1:9">
      <c r="A14" s="541" t="s">
        <v>46</v>
      </c>
      <c r="B14" s="540">
        <v>0.97438867403542384</v>
      </c>
      <c r="C14" s="540">
        <v>0.38166760680378642</v>
      </c>
      <c r="D14" s="538">
        <v>2.5529771368214451</v>
      </c>
      <c r="E14" s="538"/>
    </row>
    <row r="15" spans="1:9">
      <c r="A15" s="541" t="s">
        <v>47</v>
      </c>
      <c r="B15" s="540">
        <v>1.2587427726670346</v>
      </c>
      <c r="C15" s="540">
        <v>0.47755790976817303</v>
      </c>
      <c r="D15" s="538">
        <v>2.6357908578628337</v>
      </c>
      <c r="E15" s="538"/>
    </row>
    <row r="16" spans="1:9">
      <c r="A16" s="541" t="s">
        <v>48</v>
      </c>
      <c r="B16" s="540">
        <v>1.5872221352093663</v>
      </c>
      <c r="C16" s="540">
        <v>0.67449425062394752</v>
      </c>
      <c r="D16" s="538">
        <v>2.3532033575395057</v>
      </c>
      <c r="E16" s="538"/>
    </row>
    <row r="17" spans="1:8">
      <c r="A17" s="541" t="s">
        <v>49</v>
      </c>
      <c r="B17" s="540">
        <v>2.2385956435962475</v>
      </c>
      <c r="C17" s="540">
        <v>1.1004913078756204</v>
      </c>
      <c r="D17" s="538">
        <v>2.034178396118016</v>
      </c>
      <c r="E17" s="538"/>
    </row>
    <row r="18" spans="1:8">
      <c r="A18" s="541" t="s">
        <v>50</v>
      </c>
      <c r="B18" s="540">
        <v>3.3037198445571816</v>
      </c>
      <c r="C18" s="540">
        <v>1.7251890166108363</v>
      </c>
      <c r="D18" s="538">
        <v>1.9149900751439957</v>
      </c>
      <c r="E18" s="538"/>
    </row>
    <row r="19" spans="1:8">
      <c r="A19" s="541" t="s">
        <v>51</v>
      </c>
      <c r="B19" s="540">
        <v>4.9024346457127859</v>
      </c>
      <c r="C19" s="540">
        <v>2.7096501752810194</v>
      </c>
      <c r="D19" s="538">
        <v>1.8092500243889791</v>
      </c>
      <c r="E19" s="538"/>
    </row>
    <row r="20" spans="1:8">
      <c r="A20" s="541" t="s">
        <v>52</v>
      </c>
      <c r="B20" s="540">
        <v>7.2711465467885246</v>
      </c>
      <c r="C20" s="540">
        <v>4.1386571636834857</v>
      </c>
      <c r="D20" s="538">
        <v>1.7568854483991765</v>
      </c>
      <c r="E20" s="538"/>
    </row>
    <row r="21" spans="1:8">
      <c r="A21" s="541" t="s">
        <v>53</v>
      </c>
      <c r="B21" s="540">
        <v>11.782440080577748</v>
      </c>
      <c r="C21" s="540">
        <v>6.6524199511613782</v>
      </c>
      <c r="D21" s="538">
        <v>1.7711509746946708</v>
      </c>
      <c r="E21" s="538"/>
    </row>
    <row r="22" spans="1:8">
      <c r="A22" s="541" t="s">
        <v>54</v>
      </c>
      <c r="B22" s="540">
        <v>18.975095409986782</v>
      </c>
      <c r="C22" s="540">
        <v>10.926723733656811</v>
      </c>
      <c r="D22" s="538">
        <v>1.7365768433898574</v>
      </c>
      <c r="E22" s="538"/>
    </row>
    <row r="23" spans="1:8">
      <c r="A23" s="541" t="s">
        <v>55</v>
      </c>
      <c r="B23" s="540">
        <v>30.729330008014617</v>
      </c>
      <c r="C23" s="540">
        <v>18.244212334594721</v>
      </c>
      <c r="D23" s="538">
        <v>1.6843330610522211</v>
      </c>
      <c r="E23" s="538"/>
    </row>
    <row r="24" spans="1:8">
      <c r="A24" s="541" t="s">
        <v>56</v>
      </c>
      <c r="B24" s="540">
        <v>47.949287129597899</v>
      </c>
      <c r="C24" s="540">
        <v>29.028423329834858</v>
      </c>
      <c r="D24" s="538">
        <v>1.6518047358196177</v>
      </c>
      <c r="E24" s="538"/>
    </row>
    <row r="25" spans="1:8" ht="13.5" customHeight="1">
      <c r="A25" s="542" t="s">
        <v>181</v>
      </c>
      <c r="B25" s="543">
        <v>129.00620967546573</v>
      </c>
      <c r="C25" s="543">
        <v>99.079705540354198</v>
      </c>
      <c r="D25" s="544">
        <v>1.3020447423808981</v>
      </c>
      <c r="E25" s="538"/>
    </row>
    <row r="26" spans="1:8" ht="18.75" customHeight="1">
      <c r="A26" s="1520" t="s">
        <v>4193</v>
      </c>
      <c r="B26" s="1520"/>
      <c r="C26" s="1520"/>
      <c r="E26" s="495"/>
    </row>
    <row r="27" spans="1:8" ht="12.75" customHeight="1">
      <c r="A27" s="1542"/>
      <c r="B27" s="1542"/>
      <c r="C27" s="1542"/>
      <c r="D27" s="495"/>
      <c r="E27" s="495"/>
    </row>
    <row r="28" spans="1:8" ht="16.5" customHeight="1">
      <c r="A28" s="495"/>
      <c r="B28" s="495"/>
      <c r="C28" s="495"/>
      <c r="D28" s="495"/>
      <c r="E28" s="495"/>
    </row>
    <row r="31" spans="1:8">
      <c r="F31" s="538"/>
      <c r="G31" s="538"/>
      <c r="H31" s="538"/>
    </row>
    <row r="32" spans="1:8">
      <c r="F32" s="538"/>
      <c r="G32" s="538"/>
      <c r="H32" s="538"/>
    </row>
    <row r="33" spans="6:8">
      <c r="F33" s="538"/>
      <c r="G33" s="538"/>
      <c r="H33" s="538"/>
    </row>
    <row r="34" spans="6:8">
      <c r="F34" s="538"/>
      <c r="G34" s="538"/>
      <c r="H34" s="538"/>
    </row>
    <row r="35" spans="6:8">
      <c r="F35" s="538"/>
      <c r="G35" s="538"/>
      <c r="H35" s="538"/>
    </row>
    <row r="36" spans="6:8">
      <c r="F36" s="538"/>
      <c r="G36" s="538"/>
      <c r="H36" s="538"/>
    </row>
    <row r="37" spans="6:8">
      <c r="F37" s="538"/>
      <c r="G37" s="538"/>
      <c r="H37" s="538"/>
    </row>
    <row r="38" spans="6:8">
      <c r="F38" s="538"/>
      <c r="G38" s="538"/>
      <c r="H38" s="538"/>
    </row>
    <row r="39" spans="6:8">
      <c r="F39" s="538"/>
      <c r="G39" s="538"/>
      <c r="H39" s="538"/>
    </row>
    <row r="40" spans="6:8">
      <c r="F40" s="538"/>
      <c r="G40" s="538"/>
      <c r="H40" s="538"/>
    </row>
    <row r="41" spans="6:8">
      <c r="F41" s="538"/>
      <c r="G41" s="538"/>
      <c r="H41" s="538"/>
    </row>
    <row r="42" spans="6:8">
      <c r="F42" s="538"/>
      <c r="G42" s="538"/>
      <c r="H42" s="538"/>
    </row>
    <row r="43" spans="6:8">
      <c r="F43" s="538"/>
      <c r="G43" s="538"/>
      <c r="H43" s="538"/>
    </row>
    <row r="44" spans="6:8">
      <c r="F44" s="538"/>
      <c r="G44" s="538"/>
      <c r="H44" s="538"/>
    </row>
    <row r="45" spans="6:8">
      <c r="F45" s="538"/>
      <c r="G45" s="538"/>
      <c r="H45" s="538"/>
    </row>
    <row r="46" spans="6:8">
      <c r="F46" s="538"/>
      <c r="G46" s="538"/>
      <c r="H46" s="538"/>
    </row>
    <row r="47" spans="6:8">
      <c r="F47" s="538"/>
      <c r="G47" s="538"/>
      <c r="H47" s="538"/>
    </row>
    <row r="48" spans="6:8">
      <c r="F48" s="538"/>
      <c r="G48" s="538"/>
      <c r="H48" s="538"/>
    </row>
  </sheetData>
  <mergeCells count="5">
    <mergeCell ref="A2:D2"/>
    <mergeCell ref="A3:D4"/>
    <mergeCell ref="A6:A7"/>
    <mergeCell ref="D6:D7"/>
    <mergeCell ref="A26:C27"/>
  </mergeCells>
  <phoneticPr fontId="23" type="noConversion"/>
  <hyperlinks>
    <hyperlink ref="A1" location="Indice!A2" display="Volver"/>
  </hyperlinks>
  <pageMargins left="0.75" right="0.75" top="1" bottom="1" header="0" footer="0"/>
  <pageSetup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AF99"/>
  <sheetViews>
    <sheetView showGridLines="0" showRowColHeaders="0" workbookViewId="0"/>
  </sheetViews>
  <sheetFormatPr baseColWidth="10" defaultColWidth="9.109375" defaultRowHeight="13.2"/>
  <cols>
    <col min="1" max="1" width="19.6640625" style="668" bestFit="1" customWidth="1"/>
    <col min="2" max="2" width="5.109375" style="668" bestFit="1" customWidth="1"/>
    <col min="3" max="3" width="7" style="668" bestFit="1" customWidth="1"/>
    <col min="4" max="4" width="6.77734375" style="668" bestFit="1" customWidth="1"/>
    <col min="5" max="5" width="14" style="668" bestFit="1" customWidth="1"/>
    <col min="6" max="6" width="7" style="668" bestFit="1" customWidth="1"/>
    <col min="7" max="7" width="6.77734375" style="668" bestFit="1" customWidth="1"/>
    <col min="8" max="8" width="11.33203125" style="668" bestFit="1" customWidth="1"/>
    <col min="9" max="9" width="7" style="668" bestFit="1" customWidth="1"/>
    <col min="10" max="10" width="6.77734375" style="668" bestFit="1" customWidth="1"/>
    <col min="11" max="11" width="17.5546875" style="668" customWidth="1"/>
    <col min="12" max="12" width="7" style="668" bestFit="1" customWidth="1"/>
    <col min="13" max="13" width="6.77734375" style="668" bestFit="1" customWidth="1"/>
    <col min="14" max="14" width="11.33203125" style="668" bestFit="1" customWidth="1"/>
    <col min="15" max="15" width="7" style="668" bestFit="1" customWidth="1"/>
    <col min="16" max="16" width="6.77734375" style="668" bestFit="1" customWidth="1"/>
    <col min="17" max="17" width="11.33203125" style="668" bestFit="1" customWidth="1"/>
    <col min="18" max="18" width="7" style="668" bestFit="1" customWidth="1"/>
    <col min="19" max="19" width="6.77734375" style="668" bestFit="1" customWidth="1"/>
    <col min="20" max="20" width="11.33203125" style="668" bestFit="1" customWidth="1"/>
    <col min="21" max="21" width="7" style="668" bestFit="1" customWidth="1"/>
    <col min="22" max="22" width="6.77734375" style="668" bestFit="1" customWidth="1"/>
    <col min="23" max="23" width="11.33203125" style="668" bestFit="1" customWidth="1"/>
    <col min="24" max="24" width="7" style="668" bestFit="1" customWidth="1"/>
    <col min="25" max="25" width="6.77734375" style="668" bestFit="1" customWidth="1"/>
    <col min="26" max="26" width="11.33203125" style="668" bestFit="1" customWidth="1"/>
    <col min="27" max="27" width="7" style="668" bestFit="1" customWidth="1"/>
    <col min="28" max="28" width="6.77734375" style="668" bestFit="1" customWidth="1"/>
    <col min="29" max="29" width="11.33203125" style="668" bestFit="1" customWidth="1"/>
    <col min="30" max="30" width="7" style="668" bestFit="1" customWidth="1"/>
    <col min="31" max="31" width="6.77734375" style="668" bestFit="1" customWidth="1"/>
    <col min="32" max="32" width="11.33203125" style="668" bestFit="1" customWidth="1"/>
    <col min="33" max="256" width="9.109375" style="668"/>
    <col min="257" max="257" width="19.6640625" style="668" bestFit="1" customWidth="1"/>
    <col min="258" max="258" width="5.109375" style="668" bestFit="1" customWidth="1"/>
    <col min="259" max="259" width="7" style="668" bestFit="1" customWidth="1"/>
    <col min="260" max="260" width="6.77734375" style="668" bestFit="1" customWidth="1"/>
    <col min="261" max="261" width="14" style="668" bestFit="1" customWidth="1"/>
    <col min="262" max="262" width="7" style="668" bestFit="1" customWidth="1"/>
    <col min="263" max="263" width="6.77734375" style="668" bestFit="1" customWidth="1"/>
    <col min="264" max="264" width="11.33203125" style="668" bestFit="1" customWidth="1"/>
    <col min="265" max="265" width="7" style="668" bestFit="1" customWidth="1"/>
    <col min="266" max="266" width="6.77734375" style="668" bestFit="1" customWidth="1"/>
    <col min="267" max="267" width="17.5546875" style="668" customWidth="1"/>
    <col min="268" max="268" width="7" style="668" bestFit="1" customWidth="1"/>
    <col min="269" max="269" width="6.77734375" style="668" bestFit="1" customWidth="1"/>
    <col min="270" max="270" width="11.33203125" style="668" bestFit="1" customWidth="1"/>
    <col min="271" max="271" width="7" style="668" bestFit="1" customWidth="1"/>
    <col min="272" max="272" width="6.77734375" style="668" bestFit="1" customWidth="1"/>
    <col min="273" max="273" width="11.33203125" style="668" bestFit="1" customWidth="1"/>
    <col min="274" max="274" width="7" style="668" bestFit="1" customWidth="1"/>
    <col min="275" max="275" width="6.77734375" style="668" bestFit="1" customWidth="1"/>
    <col min="276" max="276" width="11.33203125" style="668" bestFit="1" customWidth="1"/>
    <col min="277" max="277" width="7" style="668" bestFit="1" customWidth="1"/>
    <col min="278" max="278" width="6.77734375" style="668" bestFit="1" customWidth="1"/>
    <col min="279" max="279" width="11.33203125" style="668" bestFit="1" customWidth="1"/>
    <col min="280" max="280" width="7" style="668" bestFit="1" customWidth="1"/>
    <col min="281" max="281" width="6.77734375" style="668" bestFit="1" customWidth="1"/>
    <col min="282" max="282" width="11.33203125" style="668" bestFit="1" customWidth="1"/>
    <col min="283" max="283" width="7" style="668" bestFit="1" customWidth="1"/>
    <col min="284" max="284" width="6.77734375" style="668" bestFit="1" customWidth="1"/>
    <col min="285" max="285" width="11.33203125" style="668" bestFit="1" customWidth="1"/>
    <col min="286" max="286" width="7" style="668" bestFit="1" customWidth="1"/>
    <col min="287" max="287" width="6.77734375" style="668" bestFit="1" customWidth="1"/>
    <col min="288" max="288" width="11.33203125" style="668" bestFit="1" customWidth="1"/>
    <col min="289" max="512" width="9.109375" style="668"/>
    <col min="513" max="513" width="19.6640625" style="668" bestFit="1" customWidth="1"/>
    <col min="514" max="514" width="5.109375" style="668" bestFit="1" customWidth="1"/>
    <col min="515" max="515" width="7" style="668" bestFit="1" customWidth="1"/>
    <col min="516" max="516" width="6.77734375" style="668" bestFit="1" customWidth="1"/>
    <col min="517" max="517" width="14" style="668" bestFit="1" customWidth="1"/>
    <col min="518" max="518" width="7" style="668" bestFit="1" customWidth="1"/>
    <col min="519" max="519" width="6.77734375" style="668" bestFit="1" customWidth="1"/>
    <col min="520" max="520" width="11.33203125" style="668" bestFit="1" customWidth="1"/>
    <col min="521" max="521" width="7" style="668" bestFit="1" customWidth="1"/>
    <col min="522" max="522" width="6.77734375" style="668" bestFit="1" customWidth="1"/>
    <col min="523" max="523" width="17.5546875" style="668" customWidth="1"/>
    <col min="524" max="524" width="7" style="668" bestFit="1" customWidth="1"/>
    <col min="525" max="525" width="6.77734375" style="668" bestFit="1" customWidth="1"/>
    <col min="526" max="526" width="11.33203125" style="668" bestFit="1" customWidth="1"/>
    <col min="527" max="527" width="7" style="668" bestFit="1" customWidth="1"/>
    <col min="528" max="528" width="6.77734375" style="668" bestFit="1" customWidth="1"/>
    <col min="529" max="529" width="11.33203125" style="668" bestFit="1" customWidth="1"/>
    <col min="530" max="530" width="7" style="668" bestFit="1" customWidth="1"/>
    <col min="531" max="531" width="6.77734375" style="668" bestFit="1" customWidth="1"/>
    <col min="532" max="532" width="11.33203125" style="668" bestFit="1" customWidth="1"/>
    <col min="533" max="533" width="7" style="668" bestFit="1" customWidth="1"/>
    <col min="534" max="534" width="6.77734375" style="668" bestFit="1" customWidth="1"/>
    <col min="535" max="535" width="11.33203125" style="668" bestFit="1" customWidth="1"/>
    <col min="536" max="536" width="7" style="668" bestFit="1" customWidth="1"/>
    <col min="537" max="537" width="6.77734375" style="668" bestFit="1" customWidth="1"/>
    <col min="538" max="538" width="11.33203125" style="668" bestFit="1" customWidth="1"/>
    <col min="539" max="539" width="7" style="668" bestFit="1" customWidth="1"/>
    <col min="540" max="540" width="6.77734375" style="668" bestFit="1" customWidth="1"/>
    <col min="541" max="541" width="11.33203125" style="668" bestFit="1" customWidth="1"/>
    <col min="542" max="542" width="7" style="668" bestFit="1" customWidth="1"/>
    <col min="543" max="543" width="6.77734375" style="668" bestFit="1" customWidth="1"/>
    <col min="544" max="544" width="11.33203125" style="668" bestFit="1" customWidth="1"/>
    <col min="545" max="768" width="9.109375" style="668"/>
    <col min="769" max="769" width="19.6640625" style="668" bestFit="1" customWidth="1"/>
    <col min="770" max="770" width="5.109375" style="668" bestFit="1" customWidth="1"/>
    <col min="771" max="771" width="7" style="668" bestFit="1" customWidth="1"/>
    <col min="772" max="772" width="6.77734375" style="668" bestFit="1" customWidth="1"/>
    <col min="773" max="773" width="14" style="668" bestFit="1" customWidth="1"/>
    <col min="774" max="774" width="7" style="668" bestFit="1" customWidth="1"/>
    <col min="775" max="775" width="6.77734375" style="668" bestFit="1" customWidth="1"/>
    <col min="776" max="776" width="11.33203125" style="668" bestFit="1" customWidth="1"/>
    <col min="777" max="777" width="7" style="668" bestFit="1" customWidth="1"/>
    <col min="778" max="778" width="6.77734375" style="668" bestFit="1" customWidth="1"/>
    <col min="779" max="779" width="17.5546875" style="668" customWidth="1"/>
    <col min="780" max="780" width="7" style="668" bestFit="1" customWidth="1"/>
    <col min="781" max="781" width="6.77734375" style="668" bestFit="1" customWidth="1"/>
    <col min="782" max="782" width="11.33203125" style="668" bestFit="1" customWidth="1"/>
    <col min="783" max="783" width="7" style="668" bestFit="1" customWidth="1"/>
    <col min="784" max="784" width="6.77734375" style="668" bestFit="1" customWidth="1"/>
    <col min="785" max="785" width="11.33203125" style="668" bestFit="1" customWidth="1"/>
    <col min="786" max="786" width="7" style="668" bestFit="1" customWidth="1"/>
    <col min="787" max="787" width="6.77734375" style="668" bestFit="1" customWidth="1"/>
    <col min="788" max="788" width="11.33203125" style="668" bestFit="1" customWidth="1"/>
    <col min="789" max="789" width="7" style="668" bestFit="1" customWidth="1"/>
    <col min="790" max="790" width="6.77734375" style="668" bestFit="1" customWidth="1"/>
    <col min="791" max="791" width="11.33203125" style="668" bestFit="1" customWidth="1"/>
    <col min="792" max="792" width="7" style="668" bestFit="1" customWidth="1"/>
    <col min="793" max="793" width="6.77734375" style="668" bestFit="1" customWidth="1"/>
    <col min="794" max="794" width="11.33203125" style="668" bestFit="1" customWidth="1"/>
    <col min="795" max="795" width="7" style="668" bestFit="1" customWidth="1"/>
    <col min="796" max="796" width="6.77734375" style="668" bestFit="1" customWidth="1"/>
    <col min="797" max="797" width="11.33203125" style="668" bestFit="1" customWidth="1"/>
    <col min="798" max="798" width="7" style="668" bestFit="1" customWidth="1"/>
    <col min="799" max="799" width="6.77734375" style="668" bestFit="1" customWidth="1"/>
    <col min="800" max="800" width="11.33203125" style="668" bestFit="1" customWidth="1"/>
    <col min="801" max="1024" width="9.109375" style="668"/>
    <col min="1025" max="1025" width="19.6640625" style="668" bestFit="1" customWidth="1"/>
    <col min="1026" max="1026" width="5.109375" style="668" bestFit="1" customWidth="1"/>
    <col min="1027" max="1027" width="7" style="668" bestFit="1" customWidth="1"/>
    <col min="1028" max="1028" width="6.77734375" style="668" bestFit="1" customWidth="1"/>
    <col min="1029" max="1029" width="14" style="668" bestFit="1" customWidth="1"/>
    <col min="1030" max="1030" width="7" style="668" bestFit="1" customWidth="1"/>
    <col min="1031" max="1031" width="6.77734375" style="668" bestFit="1" customWidth="1"/>
    <col min="1032" max="1032" width="11.33203125" style="668" bestFit="1" customWidth="1"/>
    <col min="1033" max="1033" width="7" style="668" bestFit="1" customWidth="1"/>
    <col min="1034" max="1034" width="6.77734375" style="668" bestFit="1" customWidth="1"/>
    <col min="1035" max="1035" width="17.5546875" style="668" customWidth="1"/>
    <col min="1036" max="1036" width="7" style="668" bestFit="1" customWidth="1"/>
    <col min="1037" max="1037" width="6.77734375" style="668" bestFit="1" customWidth="1"/>
    <col min="1038" max="1038" width="11.33203125" style="668" bestFit="1" customWidth="1"/>
    <col min="1039" max="1039" width="7" style="668" bestFit="1" customWidth="1"/>
    <col min="1040" max="1040" width="6.77734375" style="668" bestFit="1" customWidth="1"/>
    <col min="1041" max="1041" width="11.33203125" style="668" bestFit="1" customWidth="1"/>
    <col min="1042" max="1042" width="7" style="668" bestFit="1" customWidth="1"/>
    <col min="1043" max="1043" width="6.77734375" style="668" bestFit="1" customWidth="1"/>
    <col min="1044" max="1044" width="11.33203125" style="668" bestFit="1" customWidth="1"/>
    <col min="1045" max="1045" width="7" style="668" bestFit="1" customWidth="1"/>
    <col min="1046" max="1046" width="6.77734375" style="668" bestFit="1" customWidth="1"/>
    <col min="1047" max="1047" width="11.33203125" style="668" bestFit="1" customWidth="1"/>
    <col min="1048" max="1048" width="7" style="668" bestFit="1" customWidth="1"/>
    <col min="1049" max="1049" width="6.77734375" style="668" bestFit="1" customWidth="1"/>
    <col min="1050" max="1050" width="11.33203125" style="668" bestFit="1" customWidth="1"/>
    <col min="1051" max="1051" width="7" style="668" bestFit="1" customWidth="1"/>
    <col min="1052" max="1052" width="6.77734375" style="668" bestFit="1" customWidth="1"/>
    <col min="1053" max="1053" width="11.33203125" style="668" bestFit="1" customWidth="1"/>
    <col min="1054" max="1054" width="7" style="668" bestFit="1" customWidth="1"/>
    <col min="1055" max="1055" width="6.77734375" style="668" bestFit="1" customWidth="1"/>
    <col min="1056" max="1056" width="11.33203125" style="668" bestFit="1" customWidth="1"/>
    <col min="1057" max="1280" width="9.109375" style="668"/>
    <col min="1281" max="1281" width="19.6640625" style="668" bestFit="1" customWidth="1"/>
    <col min="1282" max="1282" width="5.109375" style="668" bestFit="1" customWidth="1"/>
    <col min="1283" max="1283" width="7" style="668" bestFit="1" customWidth="1"/>
    <col min="1284" max="1284" width="6.77734375" style="668" bestFit="1" customWidth="1"/>
    <col min="1285" max="1285" width="14" style="668" bestFit="1" customWidth="1"/>
    <col min="1286" max="1286" width="7" style="668" bestFit="1" customWidth="1"/>
    <col min="1287" max="1287" width="6.77734375" style="668" bestFit="1" customWidth="1"/>
    <col min="1288" max="1288" width="11.33203125" style="668" bestFit="1" customWidth="1"/>
    <col min="1289" max="1289" width="7" style="668" bestFit="1" customWidth="1"/>
    <col min="1290" max="1290" width="6.77734375" style="668" bestFit="1" customWidth="1"/>
    <col min="1291" max="1291" width="17.5546875" style="668" customWidth="1"/>
    <col min="1292" max="1292" width="7" style="668" bestFit="1" customWidth="1"/>
    <col min="1293" max="1293" width="6.77734375" style="668" bestFit="1" customWidth="1"/>
    <col min="1294" max="1294" width="11.33203125" style="668" bestFit="1" customWidth="1"/>
    <col min="1295" max="1295" width="7" style="668" bestFit="1" customWidth="1"/>
    <col min="1296" max="1296" width="6.77734375" style="668" bestFit="1" customWidth="1"/>
    <col min="1297" max="1297" width="11.33203125" style="668" bestFit="1" customWidth="1"/>
    <col min="1298" max="1298" width="7" style="668" bestFit="1" customWidth="1"/>
    <col min="1299" max="1299" width="6.77734375" style="668" bestFit="1" customWidth="1"/>
    <col min="1300" max="1300" width="11.33203125" style="668" bestFit="1" customWidth="1"/>
    <col min="1301" max="1301" width="7" style="668" bestFit="1" customWidth="1"/>
    <col min="1302" max="1302" width="6.77734375" style="668" bestFit="1" customWidth="1"/>
    <col min="1303" max="1303" width="11.33203125" style="668" bestFit="1" customWidth="1"/>
    <col min="1304" max="1304" width="7" style="668" bestFit="1" customWidth="1"/>
    <col min="1305" max="1305" width="6.77734375" style="668" bestFit="1" customWidth="1"/>
    <col min="1306" max="1306" width="11.33203125" style="668" bestFit="1" customWidth="1"/>
    <col min="1307" max="1307" width="7" style="668" bestFit="1" customWidth="1"/>
    <col min="1308" max="1308" width="6.77734375" style="668" bestFit="1" customWidth="1"/>
    <col min="1309" max="1309" width="11.33203125" style="668" bestFit="1" customWidth="1"/>
    <col min="1310" max="1310" width="7" style="668" bestFit="1" customWidth="1"/>
    <col min="1311" max="1311" width="6.77734375" style="668" bestFit="1" customWidth="1"/>
    <col min="1312" max="1312" width="11.33203125" style="668" bestFit="1" customWidth="1"/>
    <col min="1313" max="1536" width="9.109375" style="668"/>
    <col min="1537" max="1537" width="19.6640625" style="668" bestFit="1" customWidth="1"/>
    <col min="1538" max="1538" width="5.109375" style="668" bestFit="1" customWidth="1"/>
    <col min="1539" max="1539" width="7" style="668" bestFit="1" customWidth="1"/>
    <col min="1540" max="1540" width="6.77734375" style="668" bestFit="1" customWidth="1"/>
    <col min="1541" max="1541" width="14" style="668" bestFit="1" customWidth="1"/>
    <col min="1542" max="1542" width="7" style="668" bestFit="1" customWidth="1"/>
    <col min="1543" max="1543" width="6.77734375" style="668" bestFit="1" customWidth="1"/>
    <col min="1544" max="1544" width="11.33203125" style="668" bestFit="1" customWidth="1"/>
    <col min="1545" max="1545" width="7" style="668" bestFit="1" customWidth="1"/>
    <col min="1546" max="1546" width="6.77734375" style="668" bestFit="1" customWidth="1"/>
    <col min="1547" max="1547" width="17.5546875" style="668" customWidth="1"/>
    <col min="1548" max="1548" width="7" style="668" bestFit="1" customWidth="1"/>
    <col min="1549" max="1549" width="6.77734375" style="668" bestFit="1" customWidth="1"/>
    <col min="1550" max="1550" width="11.33203125" style="668" bestFit="1" customWidth="1"/>
    <col min="1551" max="1551" width="7" style="668" bestFit="1" customWidth="1"/>
    <col min="1552" max="1552" width="6.77734375" style="668" bestFit="1" customWidth="1"/>
    <col min="1553" max="1553" width="11.33203125" style="668" bestFit="1" customWidth="1"/>
    <col min="1554" max="1554" width="7" style="668" bestFit="1" customWidth="1"/>
    <col min="1555" max="1555" width="6.77734375" style="668" bestFit="1" customWidth="1"/>
    <col min="1556" max="1556" width="11.33203125" style="668" bestFit="1" customWidth="1"/>
    <col min="1557" max="1557" width="7" style="668" bestFit="1" customWidth="1"/>
    <col min="1558" max="1558" width="6.77734375" style="668" bestFit="1" customWidth="1"/>
    <col min="1559" max="1559" width="11.33203125" style="668" bestFit="1" customWidth="1"/>
    <col min="1560" max="1560" width="7" style="668" bestFit="1" customWidth="1"/>
    <col min="1561" max="1561" width="6.77734375" style="668" bestFit="1" customWidth="1"/>
    <col min="1562" max="1562" width="11.33203125" style="668" bestFit="1" customWidth="1"/>
    <col min="1563" max="1563" width="7" style="668" bestFit="1" customWidth="1"/>
    <col min="1564" max="1564" width="6.77734375" style="668" bestFit="1" customWidth="1"/>
    <col min="1565" max="1565" width="11.33203125" style="668" bestFit="1" customWidth="1"/>
    <col min="1566" max="1566" width="7" style="668" bestFit="1" customWidth="1"/>
    <col min="1567" max="1567" width="6.77734375" style="668" bestFit="1" customWidth="1"/>
    <col min="1568" max="1568" width="11.33203125" style="668" bestFit="1" customWidth="1"/>
    <col min="1569" max="1792" width="9.109375" style="668"/>
    <col min="1793" max="1793" width="19.6640625" style="668" bestFit="1" customWidth="1"/>
    <col min="1794" max="1794" width="5.109375" style="668" bestFit="1" customWidth="1"/>
    <col min="1795" max="1795" width="7" style="668" bestFit="1" customWidth="1"/>
    <col min="1796" max="1796" width="6.77734375" style="668" bestFit="1" customWidth="1"/>
    <col min="1797" max="1797" width="14" style="668" bestFit="1" customWidth="1"/>
    <col min="1798" max="1798" width="7" style="668" bestFit="1" customWidth="1"/>
    <col min="1799" max="1799" width="6.77734375" style="668" bestFit="1" customWidth="1"/>
    <col min="1800" max="1800" width="11.33203125" style="668" bestFit="1" customWidth="1"/>
    <col min="1801" max="1801" width="7" style="668" bestFit="1" customWidth="1"/>
    <col min="1802" max="1802" width="6.77734375" style="668" bestFit="1" customWidth="1"/>
    <col min="1803" max="1803" width="17.5546875" style="668" customWidth="1"/>
    <col min="1804" max="1804" width="7" style="668" bestFit="1" customWidth="1"/>
    <col min="1805" max="1805" width="6.77734375" style="668" bestFit="1" customWidth="1"/>
    <col min="1806" max="1806" width="11.33203125" style="668" bestFit="1" customWidth="1"/>
    <col min="1807" max="1807" width="7" style="668" bestFit="1" customWidth="1"/>
    <col min="1808" max="1808" width="6.77734375" style="668" bestFit="1" customWidth="1"/>
    <col min="1809" max="1809" width="11.33203125" style="668" bestFit="1" customWidth="1"/>
    <col min="1810" max="1810" width="7" style="668" bestFit="1" customWidth="1"/>
    <col min="1811" max="1811" width="6.77734375" style="668" bestFit="1" customWidth="1"/>
    <col min="1812" max="1812" width="11.33203125" style="668" bestFit="1" customWidth="1"/>
    <col min="1813" max="1813" width="7" style="668" bestFit="1" customWidth="1"/>
    <col min="1814" max="1814" width="6.77734375" style="668" bestFit="1" customWidth="1"/>
    <col min="1815" max="1815" width="11.33203125" style="668" bestFit="1" customWidth="1"/>
    <col min="1816" max="1816" width="7" style="668" bestFit="1" customWidth="1"/>
    <col min="1817" max="1817" width="6.77734375" style="668" bestFit="1" customWidth="1"/>
    <col min="1818" max="1818" width="11.33203125" style="668" bestFit="1" customWidth="1"/>
    <col min="1819" max="1819" width="7" style="668" bestFit="1" customWidth="1"/>
    <col min="1820" max="1820" width="6.77734375" style="668" bestFit="1" customWidth="1"/>
    <col min="1821" max="1821" width="11.33203125" style="668" bestFit="1" customWidth="1"/>
    <col min="1822" max="1822" width="7" style="668" bestFit="1" customWidth="1"/>
    <col min="1823" max="1823" width="6.77734375" style="668" bestFit="1" customWidth="1"/>
    <col min="1824" max="1824" width="11.33203125" style="668" bestFit="1" customWidth="1"/>
    <col min="1825" max="2048" width="9.109375" style="668"/>
    <col min="2049" max="2049" width="19.6640625" style="668" bestFit="1" customWidth="1"/>
    <col min="2050" max="2050" width="5.109375" style="668" bestFit="1" customWidth="1"/>
    <col min="2051" max="2051" width="7" style="668" bestFit="1" customWidth="1"/>
    <col min="2052" max="2052" width="6.77734375" style="668" bestFit="1" customWidth="1"/>
    <col min="2053" max="2053" width="14" style="668" bestFit="1" customWidth="1"/>
    <col min="2054" max="2054" width="7" style="668" bestFit="1" customWidth="1"/>
    <col min="2055" max="2055" width="6.77734375" style="668" bestFit="1" customWidth="1"/>
    <col min="2056" max="2056" width="11.33203125" style="668" bestFit="1" customWidth="1"/>
    <col min="2057" max="2057" width="7" style="668" bestFit="1" customWidth="1"/>
    <col min="2058" max="2058" width="6.77734375" style="668" bestFit="1" customWidth="1"/>
    <col min="2059" max="2059" width="17.5546875" style="668" customWidth="1"/>
    <col min="2060" max="2060" width="7" style="668" bestFit="1" customWidth="1"/>
    <col min="2061" max="2061" width="6.77734375" style="668" bestFit="1" customWidth="1"/>
    <col min="2062" max="2062" width="11.33203125" style="668" bestFit="1" customWidth="1"/>
    <col min="2063" max="2063" width="7" style="668" bestFit="1" customWidth="1"/>
    <col min="2064" max="2064" width="6.77734375" style="668" bestFit="1" customWidth="1"/>
    <col min="2065" max="2065" width="11.33203125" style="668" bestFit="1" customWidth="1"/>
    <col min="2066" max="2066" width="7" style="668" bestFit="1" customWidth="1"/>
    <col min="2067" max="2067" width="6.77734375" style="668" bestFit="1" customWidth="1"/>
    <col min="2068" max="2068" width="11.33203125" style="668" bestFit="1" customWidth="1"/>
    <col min="2069" max="2069" width="7" style="668" bestFit="1" customWidth="1"/>
    <col min="2070" max="2070" width="6.77734375" style="668" bestFit="1" customWidth="1"/>
    <col min="2071" max="2071" width="11.33203125" style="668" bestFit="1" customWidth="1"/>
    <col min="2072" max="2072" width="7" style="668" bestFit="1" customWidth="1"/>
    <col min="2073" max="2073" width="6.77734375" style="668" bestFit="1" customWidth="1"/>
    <col min="2074" max="2074" width="11.33203125" style="668" bestFit="1" customWidth="1"/>
    <col min="2075" max="2075" width="7" style="668" bestFit="1" customWidth="1"/>
    <col min="2076" max="2076" width="6.77734375" style="668" bestFit="1" customWidth="1"/>
    <col min="2077" max="2077" width="11.33203125" style="668" bestFit="1" customWidth="1"/>
    <col min="2078" max="2078" width="7" style="668" bestFit="1" customWidth="1"/>
    <col min="2079" max="2079" width="6.77734375" style="668" bestFit="1" customWidth="1"/>
    <col min="2080" max="2080" width="11.33203125" style="668" bestFit="1" customWidth="1"/>
    <col min="2081" max="2304" width="9.109375" style="668"/>
    <col min="2305" max="2305" width="19.6640625" style="668" bestFit="1" customWidth="1"/>
    <col min="2306" max="2306" width="5.109375" style="668" bestFit="1" customWidth="1"/>
    <col min="2307" max="2307" width="7" style="668" bestFit="1" customWidth="1"/>
    <col min="2308" max="2308" width="6.77734375" style="668" bestFit="1" customWidth="1"/>
    <col min="2309" max="2309" width="14" style="668" bestFit="1" customWidth="1"/>
    <col min="2310" max="2310" width="7" style="668" bestFit="1" customWidth="1"/>
    <col min="2311" max="2311" width="6.77734375" style="668" bestFit="1" customWidth="1"/>
    <col min="2312" max="2312" width="11.33203125" style="668" bestFit="1" customWidth="1"/>
    <col min="2313" max="2313" width="7" style="668" bestFit="1" customWidth="1"/>
    <col min="2314" max="2314" width="6.77734375" style="668" bestFit="1" customWidth="1"/>
    <col min="2315" max="2315" width="17.5546875" style="668" customWidth="1"/>
    <col min="2316" max="2316" width="7" style="668" bestFit="1" customWidth="1"/>
    <col min="2317" max="2317" width="6.77734375" style="668" bestFit="1" customWidth="1"/>
    <col min="2318" max="2318" width="11.33203125" style="668" bestFit="1" customWidth="1"/>
    <col min="2319" max="2319" width="7" style="668" bestFit="1" customWidth="1"/>
    <col min="2320" max="2320" width="6.77734375" style="668" bestFit="1" customWidth="1"/>
    <col min="2321" max="2321" width="11.33203125" style="668" bestFit="1" customWidth="1"/>
    <col min="2322" max="2322" width="7" style="668" bestFit="1" customWidth="1"/>
    <col min="2323" max="2323" width="6.77734375" style="668" bestFit="1" customWidth="1"/>
    <col min="2324" max="2324" width="11.33203125" style="668" bestFit="1" customWidth="1"/>
    <col min="2325" max="2325" width="7" style="668" bestFit="1" customWidth="1"/>
    <col min="2326" max="2326" width="6.77734375" style="668" bestFit="1" customWidth="1"/>
    <col min="2327" max="2327" width="11.33203125" style="668" bestFit="1" customWidth="1"/>
    <col min="2328" max="2328" width="7" style="668" bestFit="1" customWidth="1"/>
    <col min="2329" max="2329" width="6.77734375" style="668" bestFit="1" customWidth="1"/>
    <col min="2330" max="2330" width="11.33203125" style="668" bestFit="1" customWidth="1"/>
    <col min="2331" max="2331" width="7" style="668" bestFit="1" customWidth="1"/>
    <col min="2332" max="2332" width="6.77734375" style="668" bestFit="1" customWidth="1"/>
    <col min="2333" max="2333" width="11.33203125" style="668" bestFit="1" customWidth="1"/>
    <col min="2334" max="2334" width="7" style="668" bestFit="1" customWidth="1"/>
    <col min="2335" max="2335" width="6.77734375" style="668" bestFit="1" customWidth="1"/>
    <col min="2336" max="2336" width="11.33203125" style="668" bestFit="1" customWidth="1"/>
    <col min="2337" max="2560" width="9.109375" style="668"/>
    <col min="2561" max="2561" width="19.6640625" style="668" bestFit="1" customWidth="1"/>
    <col min="2562" max="2562" width="5.109375" style="668" bestFit="1" customWidth="1"/>
    <col min="2563" max="2563" width="7" style="668" bestFit="1" customWidth="1"/>
    <col min="2564" max="2564" width="6.77734375" style="668" bestFit="1" customWidth="1"/>
    <col min="2565" max="2565" width="14" style="668" bestFit="1" customWidth="1"/>
    <col min="2566" max="2566" width="7" style="668" bestFit="1" customWidth="1"/>
    <col min="2567" max="2567" width="6.77734375" style="668" bestFit="1" customWidth="1"/>
    <col min="2568" max="2568" width="11.33203125" style="668" bestFit="1" customWidth="1"/>
    <col min="2569" max="2569" width="7" style="668" bestFit="1" customWidth="1"/>
    <col min="2570" max="2570" width="6.77734375" style="668" bestFit="1" customWidth="1"/>
    <col min="2571" max="2571" width="17.5546875" style="668" customWidth="1"/>
    <col min="2572" max="2572" width="7" style="668" bestFit="1" customWidth="1"/>
    <col min="2573" max="2573" width="6.77734375" style="668" bestFit="1" customWidth="1"/>
    <col min="2574" max="2574" width="11.33203125" style="668" bestFit="1" customWidth="1"/>
    <col min="2575" max="2575" width="7" style="668" bestFit="1" customWidth="1"/>
    <col min="2576" max="2576" width="6.77734375" style="668" bestFit="1" customWidth="1"/>
    <col min="2577" max="2577" width="11.33203125" style="668" bestFit="1" customWidth="1"/>
    <col min="2578" max="2578" width="7" style="668" bestFit="1" customWidth="1"/>
    <col min="2579" max="2579" width="6.77734375" style="668" bestFit="1" customWidth="1"/>
    <col min="2580" max="2580" width="11.33203125" style="668" bestFit="1" customWidth="1"/>
    <col min="2581" max="2581" width="7" style="668" bestFit="1" customWidth="1"/>
    <col min="2582" max="2582" width="6.77734375" style="668" bestFit="1" customWidth="1"/>
    <col min="2583" max="2583" width="11.33203125" style="668" bestFit="1" customWidth="1"/>
    <col min="2584" max="2584" width="7" style="668" bestFit="1" customWidth="1"/>
    <col min="2585" max="2585" width="6.77734375" style="668" bestFit="1" customWidth="1"/>
    <col min="2586" max="2586" width="11.33203125" style="668" bestFit="1" customWidth="1"/>
    <col min="2587" max="2587" width="7" style="668" bestFit="1" customWidth="1"/>
    <col min="2588" max="2588" width="6.77734375" style="668" bestFit="1" customWidth="1"/>
    <col min="2589" max="2589" width="11.33203125" style="668" bestFit="1" customWidth="1"/>
    <col min="2590" max="2590" width="7" style="668" bestFit="1" customWidth="1"/>
    <col min="2591" max="2591" width="6.77734375" style="668" bestFit="1" customWidth="1"/>
    <col min="2592" max="2592" width="11.33203125" style="668" bestFit="1" customWidth="1"/>
    <col min="2593" max="2816" width="9.109375" style="668"/>
    <col min="2817" max="2817" width="19.6640625" style="668" bestFit="1" customWidth="1"/>
    <col min="2818" max="2818" width="5.109375" style="668" bestFit="1" customWidth="1"/>
    <col min="2819" max="2819" width="7" style="668" bestFit="1" customWidth="1"/>
    <col min="2820" max="2820" width="6.77734375" style="668" bestFit="1" customWidth="1"/>
    <col min="2821" max="2821" width="14" style="668" bestFit="1" customWidth="1"/>
    <col min="2822" max="2822" width="7" style="668" bestFit="1" customWidth="1"/>
    <col min="2823" max="2823" width="6.77734375" style="668" bestFit="1" customWidth="1"/>
    <col min="2824" max="2824" width="11.33203125" style="668" bestFit="1" customWidth="1"/>
    <col min="2825" max="2825" width="7" style="668" bestFit="1" customWidth="1"/>
    <col min="2826" max="2826" width="6.77734375" style="668" bestFit="1" customWidth="1"/>
    <col min="2827" max="2827" width="17.5546875" style="668" customWidth="1"/>
    <col min="2828" max="2828" width="7" style="668" bestFit="1" customWidth="1"/>
    <col min="2829" max="2829" width="6.77734375" style="668" bestFit="1" customWidth="1"/>
    <col min="2830" max="2830" width="11.33203125" style="668" bestFit="1" customWidth="1"/>
    <col min="2831" max="2831" width="7" style="668" bestFit="1" customWidth="1"/>
    <col min="2832" max="2832" width="6.77734375" style="668" bestFit="1" customWidth="1"/>
    <col min="2833" max="2833" width="11.33203125" style="668" bestFit="1" customWidth="1"/>
    <col min="2834" max="2834" width="7" style="668" bestFit="1" customWidth="1"/>
    <col min="2835" max="2835" width="6.77734375" style="668" bestFit="1" customWidth="1"/>
    <col min="2836" max="2836" width="11.33203125" style="668" bestFit="1" customWidth="1"/>
    <col min="2837" max="2837" width="7" style="668" bestFit="1" customWidth="1"/>
    <col min="2838" max="2838" width="6.77734375" style="668" bestFit="1" customWidth="1"/>
    <col min="2839" max="2839" width="11.33203125" style="668" bestFit="1" customWidth="1"/>
    <col min="2840" max="2840" width="7" style="668" bestFit="1" customWidth="1"/>
    <col min="2841" max="2841" width="6.77734375" style="668" bestFit="1" customWidth="1"/>
    <col min="2842" max="2842" width="11.33203125" style="668" bestFit="1" customWidth="1"/>
    <col min="2843" max="2843" width="7" style="668" bestFit="1" customWidth="1"/>
    <col min="2844" max="2844" width="6.77734375" style="668" bestFit="1" customWidth="1"/>
    <col min="2845" max="2845" width="11.33203125" style="668" bestFit="1" customWidth="1"/>
    <col min="2846" max="2846" width="7" style="668" bestFit="1" customWidth="1"/>
    <col min="2847" max="2847" width="6.77734375" style="668" bestFit="1" customWidth="1"/>
    <col min="2848" max="2848" width="11.33203125" style="668" bestFit="1" customWidth="1"/>
    <col min="2849" max="3072" width="9.109375" style="668"/>
    <col min="3073" max="3073" width="19.6640625" style="668" bestFit="1" customWidth="1"/>
    <col min="3074" max="3074" width="5.109375" style="668" bestFit="1" customWidth="1"/>
    <col min="3075" max="3075" width="7" style="668" bestFit="1" customWidth="1"/>
    <col min="3076" max="3076" width="6.77734375" style="668" bestFit="1" customWidth="1"/>
    <col min="3077" max="3077" width="14" style="668" bestFit="1" customWidth="1"/>
    <col min="3078" max="3078" width="7" style="668" bestFit="1" customWidth="1"/>
    <col min="3079" max="3079" width="6.77734375" style="668" bestFit="1" customWidth="1"/>
    <col min="3080" max="3080" width="11.33203125" style="668" bestFit="1" customWidth="1"/>
    <col min="3081" max="3081" width="7" style="668" bestFit="1" customWidth="1"/>
    <col min="3082" max="3082" width="6.77734375" style="668" bestFit="1" customWidth="1"/>
    <col min="3083" max="3083" width="17.5546875" style="668" customWidth="1"/>
    <col min="3084" max="3084" width="7" style="668" bestFit="1" customWidth="1"/>
    <col min="3085" max="3085" width="6.77734375" style="668" bestFit="1" customWidth="1"/>
    <col min="3086" max="3086" width="11.33203125" style="668" bestFit="1" customWidth="1"/>
    <col min="3087" max="3087" width="7" style="668" bestFit="1" customWidth="1"/>
    <col min="3088" max="3088" width="6.77734375" style="668" bestFit="1" customWidth="1"/>
    <col min="3089" max="3089" width="11.33203125" style="668" bestFit="1" customWidth="1"/>
    <col min="3090" max="3090" width="7" style="668" bestFit="1" customWidth="1"/>
    <col min="3091" max="3091" width="6.77734375" style="668" bestFit="1" customWidth="1"/>
    <col min="3092" max="3092" width="11.33203125" style="668" bestFit="1" customWidth="1"/>
    <col min="3093" max="3093" width="7" style="668" bestFit="1" customWidth="1"/>
    <col min="3094" max="3094" width="6.77734375" style="668" bestFit="1" customWidth="1"/>
    <col min="3095" max="3095" width="11.33203125" style="668" bestFit="1" customWidth="1"/>
    <col min="3096" max="3096" width="7" style="668" bestFit="1" customWidth="1"/>
    <col min="3097" max="3097" width="6.77734375" style="668" bestFit="1" customWidth="1"/>
    <col min="3098" max="3098" width="11.33203125" style="668" bestFit="1" customWidth="1"/>
    <col min="3099" max="3099" width="7" style="668" bestFit="1" customWidth="1"/>
    <col min="3100" max="3100" width="6.77734375" style="668" bestFit="1" customWidth="1"/>
    <col min="3101" max="3101" width="11.33203125" style="668" bestFit="1" customWidth="1"/>
    <col min="3102" max="3102" width="7" style="668" bestFit="1" customWidth="1"/>
    <col min="3103" max="3103" width="6.77734375" style="668" bestFit="1" customWidth="1"/>
    <col min="3104" max="3104" width="11.33203125" style="668" bestFit="1" customWidth="1"/>
    <col min="3105" max="3328" width="9.109375" style="668"/>
    <col min="3329" max="3329" width="19.6640625" style="668" bestFit="1" customWidth="1"/>
    <col min="3330" max="3330" width="5.109375" style="668" bestFit="1" customWidth="1"/>
    <col min="3331" max="3331" width="7" style="668" bestFit="1" customWidth="1"/>
    <col min="3332" max="3332" width="6.77734375" style="668" bestFit="1" customWidth="1"/>
    <col min="3333" max="3333" width="14" style="668" bestFit="1" customWidth="1"/>
    <col min="3334" max="3334" width="7" style="668" bestFit="1" customWidth="1"/>
    <col min="3335" max="3335" width="6.77734375" style="668" bestFit="1" customWidth="1"/>
    <col min="3336" max="3336" width="11.33203125" style="668" bestFit="1" customWidth="1"/>
    <col min="3337" max="3337" width="7" style="668" bestFit="1" customWidth="1"/>
    <col min="3338" max="3338" width="6.77734375" style="668" bestFit="1" customWidth="1"/>
    <col min="3339" max="3339" width="17.5546875" style="668" customWidth="1"/>
    <col min="3340" max="3340" width="7" style="668" bestFit="1" customWidth="1"/>
    <col min="3341" max="3341" width="6.77734375" style="668" bestFit="1" customWidth="1"/>
    <col min="3342" max="3342" width="11.33203125" style="668" bestFit="1" customWidth="1"/>
    <col min="3343" max="3343" width="7" style="668" bestFit="1" customWidth="1"/>
    <col min="3344" max="3344" width="6.77734375" style="668" bestFit="1" customWidth="1"/>
    <col min="3345" max="3345" width="11.33203125" style="668" bestFit="1" customWidth="1"/>
    <col min="3346" max="3346" width="7" style="668" bestFit="1" customWidth="1"/>
    <col min="3347" max="3347" width="6.77734375" style="668" bestFit="1" customWidth="1"/>
    <col min="3348" max="3348" width="11.33203125" style="668" bestFit="1" customWidth="1"/>
    <col min="3349" max="3349" width="7" style="668" bestFit="1" customWidth="1"/>
    <col min="3350" max="3350" width="6.77734375" style="668" bestFit="1" customWidth="1"/>
    <col min="3351" max="3351" width="11.33203125" style="668" bestFit="1" customWidth="1"/>
    <col min="3352" max="3352" width="7" style="668" bestFit="1" customWidth="1"/>
    <col min="3353" max="3353" width="6.77734375" style="668" bestFit="1" customWidth="1"/>
    <col min="3354" max="3354" width="11.33203125" style="668" bestFit="1" customWidth="1"/>
    <col min="3355" max="3355" width="7" style="668" bestFit="1" customWidth="1"/>
    <col min="3356" max="3356" width="6.77734375" style="668" bestFit="1" customWidth="1"/>
    <col min="3357" max="3357" width="11.33203125" style="668" bestFit="1" customWidth="1"/>
    <col min="3358" max="3358" width="7" style="668" bestFit="1" customWidth="1"/>
    <col min="3359" max="3359" width="6.77734375" style="668" bestFit="1" customWidth="1"/>
    <col min="3360" max="3360" width="11.33203125" style="668" bestFit="1" customWidth="1"/>
    <col min="3361" max="3584" width="9.109375" style="668"/>
    <col min="3585" max="3585" width="19.6640625" style="668" bestFit="1" customWidth="1"/>
    <col min="3586" max="3586" width="5.109375" style="668" bestFit="1" customWidth="1"/>
    <col min="3587" max="3587" width="7" style="668" bestFit="1" customWidth="1"/>
    <col min="3588" max="3588" width="6.77734375" style="668" bestFit="1" customWidth="1"/>
    <col min="3589" max="3589" width="14" style="668" bestFit="1" customWidth="1"/>
    <col min="3590" max="3590" width="7" style="668" bestFit="1" customWidth="1"/>
    <col min="3591" max="3591" width="6.77734375" style="668" bestFit="1" customWidth="1"/>
    <col min="3592" max="3592" width="11.33203125" style="668" bestFit="1" customWidth="1"/>
    <col min="3593" max="3593" width="7" style="668" bestFit="1" customWidth="1"/>
    <col min="3594" max="3594" width="6.77734375" style="668" bestFit="1" customWidth="1"/>
    <col min="3595" max="3595" width="17.5546875" style="668" customWidth="1"/>
    <col min="3596" max="3596" width="7" style="668" bestFit="1" customWidth="1"/>
    <col min="3597" max="3597" width="6.77734375" style="668" bestFit="1" customWidth="1"/>
    <col min="3598" max="3598" width="11.33203125" style="668" bestFit="1" customWidth="1"/>
    <col min="3599" max="3599" width="7" style="668" bestFit="1" customWidth="1"/>
    <col min="3600" max="3600" width="6.77734375" style="668" bestFit="1" customWidth="1"/>
    <col min="3601" max="3601" width="11.33203125" style="668" bestFit="1" customWidth="1"/>
    <col min="3602" max="3602" width="7" style="668" bestFit="1" customWidth="1"/>
    <col min="3603" max="3603" width="6.77734375" style="668" bestFit="1" customWidth="1"/>
    <col min="3604" max="3604" width="11.33203125" style="668" bestFit="1" customWidth="1"/>
    <col min="3605" max="3605" width="7" style="668" bestFit="1" customWidth="1"/>
    <col min="3606" max="3606" width="6.77734375" style="668" bestFit="1" customWidth="1"/>
    <col min="3607" max="3607" width="11.33203125" style="668" bestFit="1" customWidth="1"/>
    <col min="3608" max="3608" width="7" style="668" bestFit="1" customWidth="1"/>
    <col min="3609" max="3609" width="6.77734375" style="668" bestFit="1" customWidth="1"/>
    <col min="3610" max="3610" width="11.33203125" style="668" bestFit="1" customWidth="1"/>
    <col min="3611" max="3611" width="7" style="668" bestFit="1" customWidth="1"/>
    <col min="3612" max="3612" width="6.77734375" style="668" bestFit="1" customWidth="1"/>
    <col min="3613" max="3613" width="11.33203125" style="668" bestFit="1" customWidth="1"/>
    <col min="3614" max="3614" width="7" style="668" bestFit="1" customWidth="1"/>
    <col min="3615" max="3615" width="6.77734375" style="668" bestFit="1" customWidth="1"/>
    <col min="3616" max="3616" width="11.33203125" style="668" bestFit="1" customWidth="1"/>
    <col min="3617" max="3840" width="9.109375" style="668"/>
    <col min="3841" max="3841" width="19.6640625" style="668" bestFit="1" customWidth="1"/>
    <col min="3842" max="3842" width="5.109375" style="668" bestFit="1" customWidth="1"/>
    <col min="3843" max="3843" width="7" style="668" bestFit="1" customWidth="1"/>
    <col min="3844" max="3844" width="6.77734375" style="668" bestFit="1" customWidth="1"/>
    <col min="3845" max="3845" width="14" style="668" bestFit="1" customWidth="1"/>
    <col min="3846" max="3846" width="7" style="668" bestFit="1" customWidth="1"/>
    <col min="3847" max="3847" width="6.77734375" style="668" bestFit="1" customWidth="1"/>
    <col min="3848" max="3848" width="11.33203125" style="668" bestFit="1" customWidth="1"/>
    <col min="3849" max="3849" width="7" style="668" bestFit="1" customWidth="1"/>
    <col min="3850" max="3850" width="6.77734375" style="668" bestFit="1" customWidth="1"/>
    <col min="3851" max="3851" width="17.5546875" style="668" customWidth="1"/>
    <col min="3852" max="3852" width="7" style="668" bestFit="1" customWidth="1"/>
    <col min="3853" max="3853" width="6.77734375" style="668" bestFit="1" customWidth="1"/>
    <col min="3854" max="3854" width="11.33203125" style="668" bestFit="1" customWidth="1"/>
    <col min="3855" max="3855" width="7" style="668" bestFit="1" customWidth="1"/>
    <col min="3856" max="3856" width="6.77734375" style="668" bestFit="1" customWidth="1"/>
    <col min="3857" max="3857" width="11.33203125" style="668" bestFit="1" customWidth="1"/>
    <col min="3858" max="3858" width="7" style="668" bestFit="1" customWidth="1"/>
    <col min="3859" max="3859" width="6.77734375" style="668" bestFit="1" customWidth="1"/>
    <col min="3860" max="3860" width="11.33203125" style="668" bestFit="1" customWidth="1"/>
    <col min="3861" max="3861" width="7" style="668" bestFit="1" customWidth="1"/>
    <col min="3862" max="3862" width="6.77734375" style="668" bestFit="1" customWidth="1"/>
    <col min="3863" max="3863" width="11.33203125" style="668" bestFit="1" customWidth="1"/>
    <col min="3864" max="3864" width="7" style="668" bestFit="1" customWidth="1"/>
    <col min="3865" max="3865" width="6.77734375" style="668" bestFit="1" customWidth="1"/>
    <col min="3866" max="3866" width="11.33203125" style="668" bestFit="1" customWidth="1"/>
    <col min="3867" max="3867" width="7" style="668" bestFit="1" customWidth="1"/>
    <col min="3868" max="3868" width="6.77734375" style="668" bestFit="1" customWidth="1"/>
    <col min="3869" max="3869" width="11.33203125" style="668" bestFit="1" customWidth="1"/>
    <col min="3870" max="3870" width="7" style="668" bestFit="1" customWidth="1"/>
    <col min="3871" max="3871" width="6.77734375" style="668" bestFit="1" customWidth="1"/>
    <col min="3872" max="3872" width="11.33203125" style="668" bestFit="1" customWidth="1"/>
    <col min="3873" max="4096" width="9.109375" style="668"/>
    <col min="4097" max="4097" width="19.6640625" style="668" bestFit="1" customWidth="1"/>
    <col min="4098" max="4098" width="5.109375" style="668" bestFit="1" customWidth="1"/>
    <col min="4099" max="4099" width="7" style="668" bestFit="1" customWidth="1"/>
    <col min="4100" max="4100" width="6.77734375" style="668" bestFit="1" customWidth="1"/>
    <col min="4101" max="4101" width="14" style="668" bestFit="1" customWidth="1"/>
    <col min="4102" max="4102" width="7" style="668" bestFit="1" customWidth="1"/>
    <col min="4103" max="4103" width="6.77734375" style="668" bestFit="1" customWidth="1"/>
    <col min="4104" max="4104" width="11.33203125" style="668" bestFit="1" customWidth="1"/>
    <col min="4105" max="4105" width="7" style="668" bestFit="1" customWidth="1"/>
    <col min="4106" max="4106" width="6.77734375" style="668" bestFit="1" customWidth="1"/>
    <col min="4107" max="4107" width="17.5546875" style="668" customWidth="1"/>
    <col min="4108" max="4108" width="7" style="668" bestFit="1" customWidth="1"/>
    <col min="4109" max="4109" width="6.77734375" style="668" bestFit="1" customWidth="1"/>
    <col min="4110" max="4110" width="11.33203125" style="668" bestFit="1" customWidth="1"/>
    <col min="4111" max="4111" width="7" style="668" bestFit="1" customWidth="1"/>
    <col min="4112" max="4112" width="6.77734375" style="668" bestFit="1" customWidth="1"/>
    <col min="4113" max="4113" width="11.33203125" style="668" bestFit="1" customWidth="1"/>
    <col min="4114" max="4114" width="7" style="668" bestFit="1" customWidth="1"/>
    <col min="4115" max="4115" width="6.77734375" style="668" bestFit="1" customWidth="1"/>
    <col min="4116" max="4116" width="11.33203125" style="668" bestFit="1" customWidth="1"/>
    <col min="4117" max="4117" width="7" style="668" bestFit="1" customWidth="1"/>
    <col min="4118" max="4118" width="6.77734375" style="668" bestFit="1" customWidth="1"/>
    <col min="4119" max="4119" width="11.33203125" style="668" bestFit="1" customWidth="1"/>
    <col min="4120" max="4120" width="7" style="668" bestFit="1" customWidth="1"/>
    <col min="4121" max="4121" width="6.77734375" style="668" bestFit="1" customWidth="1"/>
    <col min="4122" max="4122" width="11.33203125" style="668" bestFit="1" customWidth="1"/>
    <col min="4123" max="4123" width="7" style="668" bestFit="1" customWidth="1"/>
    <col min="4124" max="4124" width="6.77734375" style="668" bestFit="1" customWidth="1"/>
    <col min="4125" max="4125" width="11.33203125" style="668" bestFit="1" customWidth="1"/>
    <col min="4126" max="4126" width="7" style="668" bestFit="1" customWidth="1"/>
    <col min="4127" max="4127" width="6.77734375" style="668" bestFit="1" customWidth="1"/>
    <col min="4128" max="4128" width="11.33203125" style="668" bestFit="1" customWidth="1"/>
    <col min="4129" max="4352" width="9.109375" style="668"/>
    <col min="4353" max="4353" width="19.6640625" style="668" bestFit="1" customWidth="1"/>
    <col min="4354" max="4354" width="5.109375" style="668" bestFit="1" customWidth="1"/>
    <col min="4355" max="4355" width="7" style="668" bestFit="1" customWidth="1"/>
    <col min="4356" max="4356" width="6.77734375" style="668" bestFit="1" customWidth="1"/>
    <col min="4357" max="4357" width="14" style="668" bestFit="1" customWidth="1"/>
    <col min="4358" max="4358" width="7" style="668" bestFit="1" customWidth="1"/>
    <col min="4359" max="4359" width="6.77734375" style="668" bestFit="1" customWidth="1"/>
    <col min="4360" max="4360" width="11.33203125" style="668" bestFit="1" customWidth="1"/>
    <col min="4361" max="4361" width="7" style="668" bestFit="1" customWidth="1"/>
    <col min="4362" max="4362" width="6.77734375" style="668" bestFit="1" customWidth="1"/>
    <col min="4363" max="4363" width="17.5546875" style="668" customWidth="1"/>
    <col min="4364" max="4364" width="7" style="668" bestFit="1" customWidth="1"/>
    <col min="4365" max="4365" width="6.77734375" style="668" bestFit="1" customWidth="1"/>
    <col min="4366" max="4366" width="11.33203125" style="668" bestFit="1" customWidth="1"/>
    <col min="4367" max="4367" width="7" style="668" bestFit="1" customWidth="1"/>
    <col min="4368" max="4368" width="6.77734375" style="668" bestFit="1" customWidth="1"/>
    <col min="4369" max="4369" width="11.33203125" style="668" bestFit="1" customWidth="1"/>
    <col min="4370" max="4370" width="7" style="668" bestFit="1" customWidth="1"/>
    <col min="4371" max="4371" width="6.77734375" style="668" bestFit="1" customWidth="1"/>
    <col min="4372" max="4372" width="11.33203125" style="668" bestFit="1" customWidth="1"/>
    <col min="4373" max="4373" width="7" style="668" bestFit="1" customWidth="1"/>
    <col min="4374" max="4374" width="6.77734375" style="668" bestFit="1" customWidth="1"/>
    <col min="4375" max="4375" width="11.33203125" style="668" bestFit="1" customWidth="1"/>
    <col min="4376" max="4376" width="7" style="668" bestFit="1" customWidth="1"/>
    <col min="4377" max="4377" width="6.77734375" style="668" bestFit="1" customWidth="1"/>
    <col min="4378" max="4378" width="11.33203125" style="668" bestFit="1" customWidth="1"/>
    <col min="4379" max="4379" width="7" style="668" bestFit="1" customWidth="1"/>
    <col min="4380" max="4380" width="6.77734375" style="668" bestFit="1" customWidth="1"/>
    <col min="4381" max="4381" width="11.33203125" style="668" bestFit="1" customWidth="1"/>
    <col min="4382" max="4382" width="7" style="668" bestFit="1" customWidth="1"/>
    <col min="4383" max="4383" width="6.77734375" style="668" bestFit="1" customWidth="1"/>
    <col min="4384" max="4384" width="11.33203125" style="668" bestFit="1" customWidth="1"/>
    <col min="4385" max="4608" width="9.109375" style="668"/>
    <col min="4609" max="4609" width="19.6640625" style="668" bestFit="1" customWidth="1"/>
    <col min="4610" max="4610" width="5.109375" style="668" bestFit="1" customWidth="1"/>
    <col min="4611" max="4611" width="7" style="668" bestFit="1" customWidth="1"/>
    <col min="4612" max="4612" width="6.77734375" style="668" bestFit="1" customWidth="1"/>
    <col min="4613" max="4613" width="14" style="668" bestFit="1" customWidth="1"/>
    <col min="4614" max="4614" width="7" style="668" bestFit="1" customWidth="1"/>
    <col min="4615" max="4615" width="6.77734375" style="668" bestFit="1" customWidth="1"/>
    <col min="4616" max="4616" width="11.33203125" style="668" bestFit="1" customWidth="1"/>
    <col min="4617" max="4617" width="7" style="668" bestFit="1" customWidth="1"/>
    <col min="4618" max="4618" width="6.77734375" style="668" bestFit="1" customWidth="1"/>
    <col min="4619" max="4619" width="17.5546875" style="668" customWidth="1"/>
    <col min="4620" max="4620" width="7" style="668" bestFit="1" customWidth="1"/>
    <col min="4621" max="4621" width="6.77734375" style="668" bestFit="1" customWidth="1"/>
    <col min="4622" max="4622" width="11.33203125" style="668" bestFit="1" customWidth="1"/>
    <col min="4623" max="4623" width="7" style="668" bestFit="1" customWidth="1"/>
    <col min="4624" max="4624" width="6.77734375" style="668" bestFit="1" customWidth="1"/>
    <col min="4625" max="4625" width="11.33203125" style="668" bestFit="1" customWidth="1"/>
    <col min="4626" max="4626" width="7" style="668" bestFit="1" customWidth="1"/>
    <col min="4627" max="4627" width="6.77734375" style="668" bestFit="1" customWidth="1"/>
    <col min="4628" max="4628" width="11.33203125" style="668" bestFit="1" customWidth="1"/>
    <col min="4629" max="4629" width="7" style="668" bestFit="1" customWidth="1"/>
    <col min="4630" max="4630" width="6.77734375" style="668" bestFit="1" customWidth="1"/>
    <col min="4631" max="4631" width="11.33203125" style="668" bestFit="1" customWidth="1"/>
    <col min="4632" max="4632" width="7" style="668" bestFit="1" customWidth="1"/>
    <col min="4633" max="4633" width="6.77734375" style="668" bestFit="1" customWidth="1"/>
    <col min="4634" max="4634" width="11.33203125" style="668" bestFit="1" customWidth="1"/>
    <col min="4635" max="4635" width="7" style="668" bestFit="1" customWidth="1"/>
    <col min="4636" max="4636" width="6.77734375" style="668" bestFit="1" customWidth="1"/>
    <col min="4637" max="4637" width="11.33203125" style="668" bestFit="1" customWidth="1"/>
    <col min="4638" max="4638" width="7" style="668" bestFit="1" customWidth="1"/>
    <col min="4639" max="4639" width="6.77734375" style="668" bestFit="1" customWidth="1"/>
    <col min="4640" max="4640" width="11.33203125" style="668" bestFit="1" customWidth="1"/>
    <col min="4641" max="4864" width="9.109375" style="668"/>
    <col min="4865" max="4865" width="19.6640625" style="668" bestFit="1" customWidth="1"/>
    <col min="4866" max="4866" width="5.109375" style="668" bestFit="1" customWidth="1"/>
    <col min="4867" max="4867" width="7" style="668" bestFit="1" customWidth="1"/>
    <col min="4868" max="4868" width="6.77734375" style="668" bestFit="1" customWidth="1"/>
    <col min="4869" max="4869" width="14" style="668" bestFit="1" customWidth="1"/>
    <col min="4870" max="4870" width="7" style="668" bestFit="1" customWidth="1"/>
    <col min="4871" max="4871" width="6.77734375" style="668" bestFit="1" customWidth="1"/>
    <col min="4872" max="4872" width="11.33203125" style="668" bestFit="1" customWidth="1"/>
    <col min="4873" max="4873" width="7" style="668" bestFit="1" customWidth="1"/>
    <col min="4874" max="4874" width="6.77734375" style="668" bestFit="1" customWidth="1"/>
    <col min="4875" max="4875" width="17.5546875" style="668" customWidth="1"/>
    <col min="4876" max="4876" width="7" style="668" bestFit="1" customWidth="1"/>
    <col min="4877" max="4877" width="6.77734375" style="668" bestFit="1" customWidth="1"/>
    <col min="4878" max="4878" width="11.33203125" style="668" bestFit="1" customWidth="1"/>
    <col min="4879" max="4879" width="7" style="668" bestFit="1" customWidth="1"/>
    <col min="4880" max="4880" width="6.77734375" style="668" bestFit="1" customWidth="1"/>
    <col min="4881" max="4881" width="11.33203125" style="668" bestFit="1" customWidth="1"/>
    <col min="4882" max="4882" width="7" style="668" bestFit="1" customWidth="1"/>
    <col min="4883" max="4883" width="6.77734375" style="668" bestFit="1" customWidth="1"/>
    <col min="4884" max="4884" width="11.33203125" style="668" bestFit="1" customWidth="1"/>
    <col min="4885" max="4885" width="7" style="668" bestFit="1" customWidth="1"/>
    <col min="4886" max="4886" width="6.77734375" style="668" bestFit="1" customWidth="1"/>
    <col min="4887" max="4887" width="11.33203125" style="668" bestFit="1" customWidth="1"/>
    <col min="4888" max="4888" width="7" style="668" bestFit="1" customWidth="1"/>
    <col min="4889" max="4889" width="6.77734375" style="668" bestFit="1" customWidth="1"/>
    <col min="4890" max="4890" width="11.33203125" style="668" bestFit="1" customWidth="1"/>
    <col min="4891" max="4891" width="7" style="668" bestFit="1" customWidth="1"/>
    <col min="4892" max="4892" width="6.77734375" style="668" bestFit="1" customWidth="1"/>
    <col min="4893" max="4893" width="11.33203125" style="668" bestFit="1" customWidth="1"/>
    <col min="4894" max="4894" width="7" style="668" bestFit="1" customWidth="1"/>
    <col min="4895" max="4895" width="6.77734375" style="668" bestFit="1" customWidth="1"/>
    <col min="4896" max="4896" width="11.33203125" style="668" bestFit="1" customWidth="1"/>
    <col min="4897" max="5120" width="9.109375" style="668"/>
    <col min="5121" max="5121" width="19.6640625" style="668" bestFit="1" customWidth="1"/>
    <col min="5122" max="5122" width="5.109375" style="668" bestFit="1" customWidth="1"/>
    <col min="5123" max="5123" width="7" style="668" bestFit="1" customWidth="1"/>
    <col min="5124" max="5124" width="6.77734375" style="668" bestFit="1" customWidth="1"/>
    <col min="5125" max="5125" width="14" style="668" bestFit="1" customWidth="1"/>
    <col min="5126" max="5126" width="7" style="668" bestFit="1" customWidth="1"/>
    <col min="5127" max="5127" width="6.77734375" style="668" bestFit="1" customWidth="1"/>
    <col min="5128" max="5128" width="11.33203125" style="668" bestFit="1" customWidth="1"/>
    <col min="5129" max="5129" width="7" style="668" bestFit="1" customWidth="1"/>
    <col min="5130" max="5130" width="6.77734375" style="668" bestFit="1" customWidth="1"/>
    <col min="5131" max="5131" width="17.5546875" style="668" customWidth="1"/>
    <col min="5132" max="5132" width="7" style="668" bestFit="1" customWidth="1"/>
    <col min="5133" max="5133" width="6.77734375" style="668" bestFit="1" customWidth="1"/>
    <col min="5134" max="5134" width="11.33203125" style="668" bestFit="1" customWidth="1"/>
    <col min="5135" max="5135" width="7" style="668" bestFit="1" customWidth="1"/>
    <col min="5136" max="5136" width="6.77734375" style="668" bestFit="1" customWidth="1"/>
    <col min="5137" max="5137" width="11.33203125" style="668" bestFit="1" customWidth="1"/>
    <col min="5138" max="5138" width="7" style="668" bestFit="1" customWidth="1"/>
    <col min="5139" max="5139" width="6.77734375" style="668" bestFit="1" customWidth="1"/>
    <col min="5140" max="5140" width="11.33203125" style="668" bestFit="1" customWidth="1"/>
    <col min="5141" max="5141" width="7" style="668" bestFit="1" customWidth="1"/>
    <col min="5142" max="5142" width="6.77734375" style="668" bestFit="1" customWidth="1"/>
    <col min="5143" max="5143" width="11.33203125" style="668" bestFit="1" customWidth="1"/>
    <col min="5144" max="5144" width="7" style="668" bestFit="1" customWidth="1"/>
    <col min="5145" max="5145" width="6.77734375" style="668" bestFit="1" customWidth="1"/>
    <col min="5146" max="5146" width="11.33203125" style="668" bestFit="1" customWidth="1"/>
    <col min="5147" max="5147" width="7" style="668" bestFit="1" customWidth="1"/>
    <col min="5148" max="5148" width="6.77734375" style="668" bestFit="1" customWidth="1"/>
    <col min="5149" max="5149" width="11.33203125" style="668" bestFit="1" customWidth="1"/>
    <col min="5150" max="5150" width="7" style="668" bestFit="1" customWidth="1"/>
    <col min="5151" max="5151" width="6.77734375" style="668" bestFit="1" customWidth="1"/>
    <col min="5152" max="5152" width="11.33203125" style="668" bestFit="1" customWidth="1"/>
    <col min="5153" max="5376" width="9.109375" style="668"/>
    <col min="5377" max="5377" width="19.6640625" style="668" bestFit="1" customWidth="1"/>
    <col min="5378" max="5378" width="5.109375" style="668" bestFit="1" customWidth="1"/>
    <col min="5379" max="5379" width="7" style="668" bestFit="1" customWidth="1"/>
    <col min="5380" max="5380" width="6.77734375" style="668" bestFit="1" customWidth="1"/>
    <col min="5381" max="5381" width="14" style="668" bestFit="1" customWidth="1"/>
    <col min="5382" max="5382" width="7" style="668" bestFit="1" customWidth="1"/>
    <col min="5383" max="5383" width="6.77734375" style="668" bestFit="1" customWidth="1"/>
    <col min="5384" max="5384" width="11.33203125" style="668" bestFit="1" customWidth="1"/>
    <col min="5385" max="5385" width="7" style="668" bestFit="1" customWidth="1"/>
    <col min="5386" max="5386" width="6.77734375" style="668" bestFit="1" customWidth="1"/>
    <col min="5387" max="5387" width="17.5546875" style="668" customWidth="1"/>
    <col min="5388" max="5388" width="7" style="668" bestFit="1" customWidth="1"/>
    <col min="5389" max="5389" width="6.77734375" style="668" bestFit="1" customWidth="1"/>
    <col min="5390" max="5390" width="11.33203125" style="668" bestFit="1" customWidth="1"/>
    <col min="5391" max="5391" width="7" style="668" bestFit="1" customWidth="1"/>
    <col min="5392" max="5392" width="6.77734375" style="668" bestFit="1" customWidth="1"/>
    <col min="5393" max="5393" width="11.33203125" style="668" bestFit="1" customWidth="1"/>
    <col min="5394" max="5394" width="7" style="668" bestFit="1" customWidth="1"/>
    <col min="5395" max="5395" width="6.77734375" style="668" bestFit="1" customWidth="1"/>
    <col min="5396" max="5396" width="11.33203125" style="668" bestFit="1" customWidth="1"/>
    <col min="5397" max="5397" width="7" style="668" bestFit="1" customWidth="1"/>
    <col min="5398" max="5398" width="6.77734375" style="668" bestFit="1" customWidth="1"/>
    <col min="5399" max="5399" width="11.33203125" style="668" bestFit="1" customWidth="1"/>
    <col min="5400" max="5400" width="7" style="668" bestFit="1" customWidth="1"/>
    <col min="5401" max="5401" width="6.77734375" style="668" bestFit="1" customWidth="1"/>
    <col min="5402" max="5402" width="11.33203125" style="668" bestFit="1" customWidth="1"/>
    <col min="5403" max="5403" width="7" style="668" bestFit="1" customWidth="1"/>
    <col min="5404" max="5404" width="6.77734375" style="668" bestFit="1" customWidth="1"/>
    <col min="5405" max="5405" width="11.33203125" style="668" bestFit="1" customWidth="1"/>
    <col min="5406" max="5406" width="7" style="668" bestFit="1" customWidth="1"/>
    <col min="5407" max="5407" width="6.77734375" style="668" bestFit="1" customWidth="1"/>
    <col min="5408" max="5408" width="11.33203125" style="668" bestFit="1" customWidth="1"/>
    <col min="5409" max="5632" width="9.109375" style="668"/>
    <col min="5633" max="5633" width="19.6640625" style="668" bestFit="1" customWidth="1"/>
    <col min="5634" max="5634" width="5.109375" style="668" bestFit="1" customWidth="1"/>
    <col min="5635" max="5635" width="7" style="668" bestFit="1" customWidth="1"/>
    <col min="5636" max="5636" width="6.77734375" style="668" bestFit="1" customWidth="1"/>
    <col min="5637" max="5637" width="14" style="668" bestFit="1" customWidth="1"/>
    <col min="5638" max="5638" width="7" style="668" bestFit="1" customWidth="1"/>
    <col min="5639" max="5639" width="6.77734375" style="668" bestFit="1" customWidth="1"/>
    <col min="5640" max="5640" width="11.33203125" style="668" bestFit="1" customWidth="1"/>
    <col min="5641" max="5641" width="7" style="668" bestFit="1" customWidth="1"/>
    <col min="5642" max="5642" width="6.77734375" style="668" bestFit="1" customWidth="1"/>
    <col min="5643" max="5643" width="17.5546875" style="668" customWidth="1"/>
    <col min="5644" max="5644" width="7" style="668" bestFit="1" customWidth="1"/>
    <col min="5645" max="5645" width="6.77734375" style="668" bestFit="1" customWidth="1"/>
    <col min="5646" max="5646" width="11.33203125" style="668" bestFit="1" customWidth="1"/>
    <col min="5647" max="5647" width="7" style="668" bestFit="1" customWidth="1"/>
    <col min="5648" max="5648" width="6.77734375" style="668" bestFit="1" customWidth="1"/>
    <col min="5649" max="5649" width="11.33203125" style="668" bestFit="1" customWidth="1"/>
    <col min="5650" max="5650" width="7" style="668" bestFit="1" customWidth="1"/>
    <col min="5651" max="5651" width="6.77734375" style="668" bestFit="1" customWidth="1"/>
    <col min="5652" max="5652" width="11.33203125" style="668" bestFit="1" customWidth="1"/>
    <col min="5653" max="5653" width="7" style="668" bestFit="1" customWidth="1"/>
    <col min="5654" max="5654" width="6.77734375" style="668" bestFit="1" customWidth="1"/>
    <col min="5655" max="5655" width="11.33203125" style="668" bestFit="1" customWidth="1"/>
    <col min="5656" max="5656" width="7" style="668" bestFit="1" customWidth="1"/>
    <col min="5657" max="5657" width="6.77734375" style="668" bestFit="1" customWidth="1"/>
    <col min="5658" max="5658" width="11.33203125" style="668" bestFit="1" customWidth="1"/>
    <col min="5659" max="5659" width="7" style="668" bestFit="1" customWidth="1"/>
    <col min="5660" max="5660" width="6.77734375" style="668" bestFit="1" customWidth="1"/>
    <col min="5661" max="5661" width="11.33203125" style="668" bestFit="1" customWidth="1"/>
    <col min="5662" max="5662" width="7" style="668" bestFit="1" customWidth="1"/>
    <col min="5663" max="5663" width="6.77734375" style="668" bestFit="1" customWidth="1"/>
    <col min="5664" max="5664" width="11.33203125" style="668" bestFit="1" customWidth="1"/>
    <col min="5665" max="5888" width="9.109375" style="668"/>
    <col min="5889" max="5889" width="19.6640625" style="668" bestFit="1" customWidth="1"/>
    <col min="5890" max="5890" width="5.109375" style="668" bestFit="1" customWidth="1"/>
    <col min="5891" max="5891" width="7" style="668" bestFit="1" customWidth="1"/>
    <col min="5892" max="5892" width="6.77734375" style="668" bestFit="1" customWidth="1"/>
    <col min="5893" max="5893" width="14" style="668" bestFit="1" customWidth="1"/>
    <col min="5894" max="5894" width="7" style="668" bestFit="1" customWidth="1"/>
    <col min="5895" max="5895" width="6.77734375" style="668" bestFit="1" customWidth="1"/>
    <col min="5896" max="5896" width="11.33203125" style="668" bestFit="1" customWidth="1"/>
    <col min="5897" max="5897" width="7" style="668" bestFit="1" customWidth="1"/>
    <col min="5898" max="5898" width="6.77734375" style="668" bestFit="1" customWidth="1"/>
    <col min="5899" max="5899" width="17.5546875" style="668" customWidth="1"/>
    <col min="5900" max="5900" width="7" style="668" bestFit="1" customWidth="1"/>
    <col min="5901" max="5901" width="6.77734375" style="668" bestFit="1" customWidth="1"/>
    <col min="5902" max="5902" width="11.33203125" style="668" bestFit="1" customWidth="1"/>
    <col min="5903" max="5903" width="7" style="668" bestFit="1" customWidth="1"/>
    <col min="5904" max="5904" width="6.77734375" style="668" bestFit="1" customWidth="1"/>
    <col min="5905" max="5905" width="11.33203125" style="668" bestFit="1" customWidth="1"/>
    <col min="5906" max="5906" width="7" style="668" bestFit="1" customWidth="1"/>
    <col min="5907" max="5907" width="6.77734375" style="668" bestFit="1" customWidth="1"/>
    <col min="5908" max="5908" width="11.33203125" style="668" bestFit="1" customWidth="1"/>
    <col min="5909" max="5909" width="7" style="668" bestFit="1" customWidth="1"/>
    <col min="5910" max="5910" width="6.77734375" style="668" bestFit="1" customWidth="1"/>
    <col min="5911" max="5911" width="11.33203125" style="668" bestFit="1" customWidth="1"/>
    <col min="5912" max="5912" width="7" style="668" bestFit="1" customWidth="1"/>
    <col min="5913" max="5913" width="6.77734375" style="668" bestFit="1" customWidth="1"/>
    <col min="5914" max="5914" width="11.33203125" style="668" bestFit="1" customWidth="1"/>
    <col min="5915" max="5915" width="7" style="668" bestFit="1" customWidth="1"/>
    <col min="5916" max="5916" width="6.77734375" style="668" bestFit="1" customWidth="1"/>
    <col min="5917" max="5917" width="11.33203125" style="668" bestFit="1" customWidth="1"/>
    <col min="5918" max="5918" width="7" style="668" bestFit="1" customWidth="1"/>
    <col min="5919" max="5919" width="6.77734375" style="668" bestFit="1" customWidth="1"/>
    <col min="5920" max="5920" width="11.33203125" style="668" bestFit="1" customWidth="1"/>
    <col min="5921" max="6144" width="9.109375" style="668"/>
    <col min="6145" max="6145" width="19.6640625" style="668" bestFit="1" customWidth="1"/>
    <col min="6146" max="6146" width="5.109375" style="668" bestFit="1" customWidth="1"/>
    <col min="6147" max="6147" width="7" style="668" bestFit="1" customWidth="1"/>
    <col min="6148" max="6148" width="6.77734375" style="668" bestFit="1" customWidth="1"/>
    <col min="6149" max="6149" width="14" style="668" bestFit="1" customWidth="1"/>
    <col min="6150" max="6150" width="7" style="668" bestFit="1" customWidth="1"/>
    <col min="6151" max="6151" width="6.77734375" style="668" bestFit="1" customWidth="1"/>
    <col min="6152" max="6152" width="11.33203125" style="668" bestFit="1" customWidth="1"/>
    <col min="6153" max="6153" width="7" style="668" bestFit="1" customWidth="1"/>
    <col min="6154" max="6154" width="6.77734375" style="668" bestFit="1" customWidth="1"/>
    <col min="6155" max="6155" width="17.5546875" style="668" customWidth="1"/>
    <col min="6156" max="6156" width="7" style="668" bestFit="1" customWidth="1"/>
    <col min="6157" max="6157" width="6.77734375" style="668" bestFit="1" customWidth="1"/>
    <col min="6158" max="6158" width="11.33203125" style="668" bestFit="1" customWidth="1"/>
    <col min="6159" max="6159" width="7" style="668" bestFit="1" customWidth="1"/>
    <col min="6160" max="6160" width="6.77734375" style="668" bestFit="1" customWidth="1"/>
    <col min="6161" max="6161" width="11.33203125" style="668" bestFit="1" customWidth="1"/>
    <col min="6162" max="6162" width="7" style="668" bestFit="1" customWidth="1"/>
    <col min="6163" max="6163" width="6.77734375" style="668" bestFit="1" customWidth="1"/>
    <col min="6164" max="6164" width="11.33203125" style="668" bestFit="1" customWidth="1"/>
    <col min="6165" max="6165" width="7" style="668" bestFit="1" customWidth="1"/>
    <col min="6166" max="6166" width="6.77734375" style="668" bestFit="1" customWidth="1"/>
    <col min="6167" max="6167" width="11.33203125" style="668" bestFit="1" customWidth="1"/>
    <col min="6168" max="6168" width="7" style="668" bestFit="1" customWidth="1"/>
    <col min="6169" max="6169" width="6.77734375" style="668" bestFit="1" customWidth="1"/>
    <col min="6170" max="6170" width="11.33203125" style="668" bestFit="1" customWidth="1"/>
    <col min="6171" max="6171" width="7" style="668" bestFit="1" customWidth="1"/>
    <col min="6172" max="6172" width="6.77734375" style="668" bestFit="1" customWidth="1"/>
    <col min="6173" max="6173" width="11.33203125" style="668" bestFit="1" customWidth="1"/>
    <col min="6174" max="6174" width="7" style="668" bestFit="1" customWidth="1"/>
    <col min="6175" max="6175" width="6.77734375" style="668" bestFit="1" customWidth="1"/>
    <col min="6176" max="6176" width="11.33203125" style="668" bestFit="1" customWidth="1"/>
    <col min="6177" max="6400" width="9.109375" style="668"/>
    <col min="6401" max="6401" width="19.6640625" style="668" bestFit="1" customWidth="1"/>
    <col min="6402" max="6402" width="5.109375" style="668" bestFit="1" customWidth="1"/>
    <col min="6403" max="6403" width="7" style="668" bestFit="1" customWidth="1"/>
    <col min="6404" max="6404" width="6.77734375" style="668" bestFit="1" customWidth="1"/>
    <col min="6405" max="6405" width="14" style="668" bestFit="1" customWidth="1"/>
    <col min="6406" max="6406" width="7" style="668" bestFit="1" customWidth="1"/>
    <col min="6407" max="6407" width="6.77734375" style="668" bestFit="1" customWidth="1"/>
    <col min="6408" max="6408" width="11.33203125" style="668" bestFit="1" customWidth="1"/>
    <col min="6409" max="6409" width="7" style="668" bestFit="1" customWidth="1"/>
    <col min="6410" max="6410" width="6.77734375" style="668" bestFit="1" customWidth="1"/>
    <col min="6411" max="6411" width="17.5546875" style="668" customWidth="1"/>
    <col min="6412" max="6412" width="7" style="668" bestFit="1" customWidth="1"/>
    <col min="6413" max="6413" width="6.77734375" style="668" bestFit="1" customWidth="1"/>
    <col min="6414" max="6414" width="11.33203125" style="668" bestFit="1" customWidth="1"/>
    <col min="6415" max="6415" width="7" style="668" bestFit="1" customWidth="1"/>
    <col min="6416" max="6416" width="6.77734375" style="668" bestFit="1" customWidth="1"/>
    <col min="6417" max="6417" width="11.33203125" style="668" bestFit="1" customWidth="1"/>
    <col min="6418" max="6418" width="7" style="668" bestFit="1" customWidth="1"/>
    <col min="6419" max="6419" width="6.77734375" style="668" bestFit="1" customWidth="1"/>
    <col min="6420" max="6420" width="11.33203125" style="668" bestFit="1" customWidth="1"/>
    <col min="6421" max="6421" width="7" style="668" bestFit="1" customWidth="1"/>
    <col min="6422" max="6422" width="6.77734375" style="668" bestFit="1" customWidth="1"/>
    <col min="6423" max="6423" width="11.33203125" style="668" bestFit="1" customWidth="1"/>
    <col min="6424" max="6424" width="7" style="668" bestFit="1" customWidth="1"/>
    <col min="6425" max="6425" width="6.77734375" style="668" bestFit="1" customWidth="1"/>
    <col min="6426" max="6426" width="11.33203125" style="668" bestFit="1" customWidth="1"/>
    <col min="6427" max="6427" width="7" style="668" bestFit="1" customWidth="1"/>
    <col min="6428" max="6428" width="6.77734375" style="668" bestFit="1" customWidth="1"/>
    <col min="6429" max="6429" width="11.33203125" style="668" bestFit="1" customWidth="1"/>
    <col min="6430" max="6430" width="7" style="668" bestFit="1" customWidth="1"/>
    <col min="6431" max="6431" width="6.77734375" style="668" bestFit="1" customWidth="1"/>
    <col min="6432" max="6432" width="11.33203125" style="668" bestFit="1" customWidth="1"/>
    <col min="6433" max="6656" width="9.109375" style="668"/>
    <col min="6657" max="6657" width="19.6640625" style="668" bestFit="1" customWidth="1"/>
    <col min="6658" max="6658" width="5.109375" style="668" bestFit="1" customWidth="1"/>
    <col min="6659" max="6659" width="7" style="668" bestFit="1" customWidth="1"/>
    <col min="6660" max="6660" width="6.77734375" style="668" bestFit="1" customWidth="1"/>
    <col min="6661" max="6661" width="14" style="668" bestFit="1" customWidth="1"/>
    <col min="6662" max="6662" width="7" style="668" bestFit="1" customWidth="1"/>
    <col min="6663" max="6663" width="6.77734375" style="668" bestFit="1" customWidth="1"/>
    <col min="6664" max="6664" width="11.33203125" style="668" bestFit="1" customWidth="1"/>
    <col min="6665" max="6665" width="7" style="668" bestFit="1" customWidth="1"/>
    <col min="6666" max="6666" width="6.77734375" style="668" bestFit="1" customWidth="1"/>
    <col min="6667" max="6667" width="17.5546875" style="668" customWidth="1"/>
    <col min="6668" max="6668" width="7" style="668" bestFit="1" customWidth="1"/>
    <col min="6669" max="6669" width="6.77734375" style="668" bestFit="1" customWidth="1"/>
    <col min="6670" max="6670" width="11.33203125" style="668" bestFit="1" customWidth="1"/>
    <col min="6671" max="6671" width="7" style="668" bestFit="1" customWidth="1"/>
    <col min="6672" max="6672" width="6.77734375" style="668" bestFit="1" customWidth="1"/>
    <col min="6673" max="6673" width="11.33203125" style="668" bestFit="1" customWidth="1"/>
    <col min="6674" max="6674" width="7" style="668" bestFit="1" customWidth="1"/>
    <col min="6675" max="6675" width="6.77734375" style="668" bestFit="1" customWidth="1"/>
    <col min="6676" max="6676" width="11.33203125" style="668" bestFit="1" customWidth="1"/>
    <col min="6677" max="6677" width="7" style="668" bestFit="1" customWidth="1"/>
    <col min="6678" max="6678" width="6.77734375" style="668" bestFit="1" customWidth="1"/>
    <col min="6679" max="6679" width="11.33203125" style="668" bestFit="1" customWidth="1"/>
    <col min="6680" max="6680" width="7" style="668" bestFit="1" customWidth="1"/>
    <col min="6681" max="6681" width="6.77734375" style="668" bestFit="1" customWidth="1"/>
    <col min="6682" max="6682" width="11.33203125" style="668" bestFit="1" customWidth="1"/>
    <col min="6683" max="6683" width="7" style="668" bestFit="1" customWidth="1"/>
    <col min="6684" max="6684" width="6.77734375" style="668" bestFit="1" customWidth="1"/>
    <col min="6685" max="6685" width="11.33203125" style="668" bestFit="1" customWidth="1"/>
    <col min="6686" max="6686" width="7" style="668" bestFit="1" customWidth="1"/>
    <col min="6687" max="6687" width="6.77734375" style="668" bestFit="1" customWidth="1"/>
    <col min="6688" max="6688" width="11.33203125" style="668" bestFit="1" customWidth="1"/>
    <col min="6689" max="6912" width="9.109375" style="668"/>
    <col min="6913" max="6913" width="19.6640625" style="668" bestFit="1" customWidth="1"/>
    <col min="6914" max="6914" width="5.109375" style="668" bestFit="1" customWidth="1"/>
    <col min="6915" max="6915" width="7" style="668" bestFit="1" customWidth="1"/>
    <col min="6916" max="6916" width="6.77734375" style="668" bestFit="1" customWidth="1"/>
    <col min="6917" max="6917" width="14" style="668" bestFit="1" customWidth="1"/>
    <col min="6918" max="6918" width="7" style="668" bestFit="1" customWidth="1"/>
    <col min="6919" max="6919" width="6.77734375" style="668" bestFit="1" customWidth="1"/>
    <col min="6920" max="6920" width="11.33203125" style="668" bestFit="1" customWidth="1"/>
    <col min="6921" max="6921" width="7" style="668" bestFit="1" customWidth="1"/>
    <col min="6922" max="6922" width="6.77734375" style="668" bestFit="1" customWidth="1"/>
    <col min="6923" max="6923" width="17.5546875" style="668" customWidth="1"/>
    <col min="6924" max="6924" width="7" style="668" bestFit="1" customWidth="1"/>
    <col min="6925" max="6925" width="6.77734375" style="668" bestFit="1" customWidth="1"/>
    <col min="6926" max="6926" width="11.33203125" style="668" bestFit="1" customWidth="1"/>
    <col min="6927" max="6927" width="7" style="668" bestFit="1" customWidth="1"/>
    <col min="6928" max="6928" width="6.77734375" style="668" bestFit="1" customWidth="1"/>
    <col min="6929" max="6929" width="11.33203125" style="668" bestFit="1" customWidth="1"/>
    <col min="6930" max="6930" width="7" style="668" bestFit="1" customWidth="1"/>
    <col min="6931" max="6931" width="6.77734375" style="668" bestFit="1" customWidth="1"/>
    <col min="6932" max="6932" width="11.33203125" style="668" bestFit="1" customWidth="1"/>
    <col min="6933" max="6933" width="7" style="668" bestFit="1" customWidth="1"/>
    <col min="6934" max="6934" width="6.77734375" style="668" bestFit="1" customWidth="1"/>
    <col min="6935" max="6935" width="11.33203125" style="668" bestFit="1" customWidth="1"/>
    <col min="6936" max="6936" width="7" style="668" bestFit="1" customWidth="1"/>
    <col min="6937" max="6937" width="6.77734375" style="668" bestFit="1" customWidth="1"/>
    <col min="6938" max="6938" width="11.33203125" style="668" bestFit="1" customWidth="1"/>
    <col min="6939" max="6939" width="7" style="668" bestFit="1" customWidth="1"/>
    <col min="6940" max="6940" width="6.77734375" style="668" bestFit="1" customWidth="1"/>
    <col min="6941" max="6941" width="11.33203125" style="668" bestFit="1" customWidth="1"/>
    <col min="6942" max="6942" width="7" style="668" bestFit="1" customWidth="1"/>
    <col min="6943" max="6943" width="6.77734375" style="668" bestFit="1" customWidth="1"/>
    <col min="6944" max="6944" width="11.33203125" style="668" bestFit="1" customWidth="1"/>
    <col min="6945" max="7168" width="9.109375" style="668"/>
    <col min="7169" max="7169" width="19.6640625" style="668" bestFit="1" customWidth="1"/>
    <col min="7170" max="7170" width="5.109375" style="668" bestFit="1" customWidth="1"/>
    <col min="7171" max="7171" width="7" style="668" bestFit="1" customWidth="1"/>
    <col min="7172" max="7172" width="6.77734375" style="668" bestFit="1" customWidth="1"/>
    <col min="7173" max="7173" width="14" style="668" bestFit="1" customWidth="1"/>
    <col min="7174" max="7174" width="7" style="668" bestFit="1" customWidth="1"/>
    <col min="7175" max="7175" width="6.77734375" style="668" bestFit="1" customWidth="1"/>
    <col min="7176" max="7176" width="11.33203125" style="668" bestFit="1" customWidth="1"/>
    <col min="7177" max="7177" width="7" style="668" bestFit="1" customWidth="1"/>
    <col min="7178" max="7178" width="6.77734375" style="668" bestFit="1" customWidth="1"/>
    <col min="7179" max="7179" width="17.5546875" style="668" customWidth="1"/>
    <col min="7180" max="7180" width="7" style="668" bestFit="1" customWidth="1"/>
    <col min="7181" max="7181" width="6.77734375" style="668" bestFit="1" customWidth="1"/>
    <col min="7182" max="7182" width="11.33203125" style="668" bestFit="1" customWidth="1"/>
    <col min="7183" max="7183" width="7" style="668" bestFit="1" customWidth="1"/>
    <col min="7184" max="7184" width="6.77734375" style="668" bestFit="1" customWidth="1"/>
    <col min="7185" max="7185" width="11.33203125" style="668" bestFit="1" customWidth="1"/>
    <col min="7186" max="7186" width="7" style="668" bestFit="1" customWidth="1"/>
    <col min="7187" max="7187" width="6.77734375" style="668" bestFit="1" customWidth="1"/>
    <col min="7188" max="7188" width="11.33203125" style="668" bestFit="1" customWidth="1"/>
    <col min="7189" max="7189" width="7" style="668" bestFit="1" customWidth="1"/>
    <col min="7190" max="7190" width="6.77734375" style="668" bestFit="1" customWidth="1"/>
    <col min="7191" max="7191" width="11.33203125" style="668" bestFit="1" customWidth="1"/>
    <col min="7192" max="7192" width="7" style="668" bestFit="1" customWidth="1"/>
    <col min="7193" max="7193" width="6.77734375" style="668" bestFit="1" customWidth="1"/>
    <col min="7194" max="7194" width="11.33203125" style="668" bestFit="1" customWidth="1"/>
    <col min="7195" max="7195" width="7" style="668" bestFit="1" customWidth="1"/>
    <col min="7196" max="7196" width="6.77734375" style="668" bestFit="1" customWidth="1"/>
    <col min="7197" max="7197" width="11.33203125" style="668" bestFit="1" customWidth="1"/>
    <col min="7198" max="7198" width="7" style="668" bestFit="1" customWidth="1"/>
    <col min="7199" max="7199" width="6.77734375" style="668" bestFit="1" customWidth="1"/>
    <col min="7200" max="7200" width="11.33203125" style="668" bestFit="1" customWidth="1"/>
    <col min="7201" max="7424" width="9.109375" style="668"/>
    <col min="7425" max="7425" width="19.6640625" style="668" bestFit="1" customWidth="1"/>
    <col min="7426" max="7426" width="5.109375" style="668" bestFit="1" customWidth="1"/>
    <col min="7427" max="7427" width="7" style="668" bestFit="1" customWidth="1"/>
    <col min="7428" max="7428" width="6.77734375" style="668" bestFit="1" customWidth="1"/>
    <col min="7429" max="7429" width="14" style="668" bestFit="1" customWidth="1"/>
    <col min="7430" max="7430" width="7" style="668" bestFit="1" customWidth="1"/>
    <col min="7431" max="7431" width="6.77734375" style="668" bestFit="1" customWidth="1"/>
    <col min="7432" max="7432" width="11.33203125" style="668" bestFit="1" customWidth="1"/>
    <col min="7433" max="7433" width="7" style="668" bestFit="1" customWidth="1"/>
    <col min="7434" max="7434" width="6.77734375" style="668" bestFit="1" customWidth="1"/>
    <col min="7435" max="7435" width="17.5546875" style="668" customWidth="1"/>
    <col min="7436" max="7436" width="7" style="668" bestFit="1" customWidth="1"/>
    <col min="7437" max="7437" width="6.77734375" style="668" bestFit="1" customWidth="1"/>
    <col min="7438" max="7438" width="11.33203125" style="668" bestFit="1" customWidth="1"/>
    <col min="7439" max="7439" width="7" style="668" bestFit="1" customWidth="1"/>
    <col min="7440" max="7440" width="6.77734375" style="668" bestFit="1" customWidth="1"/>
    <col min="7441" max="7441" width="11.33203125" style="668" bestFit="1" customWidth="1"/>
    <col min="7442" max="7442" width="7" style="668" bestFit="1" customWidth="1"/>
    <col min="7443" max="7443" width="6.77734375" style="668" bestFit="1" customWidth="1"/>
    <col min="7444" max="7444" width="11.33203125" style="668" bestFit="1" customWidth="1"/>
    <col min="7445" max="7445" width="7" style="668" bestFit="1" customWidth="1"/>
    <col min="7446" max="7446" width="6.77734375" style="668" bestFit="1" customWidth="1"/>
    <col min="7447" max="7447" width="11.33203125" style="668" bestFit="1" customWidth="1"/>
    <col min="7448" max="7448" width="7" style="668" bestFit="1" customWidth="1"/>
    <col min="7449" max="7449" width="6.77734375" style="668" bestFit="1" customWidth="1"/>
    <col min="7450" max="7450" width="11.33203125" style="668" bestFit="1" customWidth="1"/>
    <col min="7451" max="7451" width="7" style="668" bestFit="1" customWidth="1"/>
    <col min="7452" max="7452" width="6.77734375" style="668" bestFit="1" customWidth="1"/>
    <col min="7453" max="7453" width="11.33203125" style="668" bestFit="1" customWidth="1"/>
    <col min="7454" max="7454" width="7" style="668" bestFit="1" customWidth="1"/>
    <col min="7455" max="7455" width="6.77734375" style="668" bestFit="1" customWidth="1"/>
    <col min="7456" max="7456" width="11.33203125" style="668" bestFit="1" customWidth="1"/>
    <col min="7457" max="7680" width="9.109375" style="668"/>
    <col min="7681" max="7681" width="19.6640625" style="668" bestFit="1" customWidth="1"/>
    <col min="7682" max="7682" width="5.109375" style="668" bestFit="1" customWidth="1"/>
    <col min="7683" max="7683" width="7" style="668" bestFit="1" customWidth="1"/>
    <col min="7684" max="7684" width="6.77734375" style="668" bestFit="1" customWidth="1"/>
    <col min="7685" max="7685" width="14" style="668" bestFit="1" customWidth="1"/>
    <col min="7686" max="7686" width="7" style="668" bestFit="1" customWidth="1"/>
    <col min="7687" max="7687" width="6.77734375" style="668" bestFit="1" customWidth="1"/>
    <col min="7688" max="7688" width="11.33203125" style="668" bestFit="1" customWidth="1"/>
    <col min="7689" max="7689" width="7" style="668" bestFit="1" customWidth="1"/>
    <col min="7690" max="7690" width="6.77734375" style="668" bestFit="1" customWidth="1"/>
    <col min="7691" max="7691" width="17.5546875" style="668" customWidth="1"/>
    <col min="7692" max="7692" width="7" style="668" bestFit="1" customWidth="1"/>
    <col min="7693" max="7693" width="6.77734375" style="668" bestFit="1" customWidth="1"/>
    <col min="7694" max="7694" width="11.33203125" style="668" bestFit="1" customWidth="1"/>
    <col min="7695" max="7695" width="7" style="668" bestFit="1" customWidth="1"/>
    <col min="7696" max="7696" width="6.77734375" style="668" bestFit="1" customWidth="1"/>
    <col min="7697" max="7697" width="11.33203125" style="668" bestFit="1" customWidth="1"/>
    <col min="7698" max="7698" width="7" style="668" bestFit="1" customWidth="1"/>
    <col min="7699" max="7699" width="6.77734375" style="668" bestFit="1" customWidth="1"/>
    <col min="7700" max="7700" width="11.33203125" style="668" bestFit="1" customWidth="1"/>
    <col min="7701" max="7701" width="7" style="668" bestFit="1" customWidth="1"/>
    <col min="7702" max="7702" width="6.77734375" style="668" bestFit="1" customWidth="1"/>
    <col min="7703" max="7703" width="11.33203125" style="668" bestFit="1" customWidth="1"/>
    <col min="7704" max="7704" width="7" style="668" bestFit="1" customWidth="1"/>
    <col min="7705" max="7705" width="6.77734375" style="668" bestFit="1" customWidth="1"/>
    <col min="7706" max="7706" width="11.33203125" style="668" bestFit="1" customWidth="1"/>
    <col min="7707" max="7707" width="7" style="668" bestFit="1" customWidth="1"/>
    <col min="7708" max="7708" width="6.77734375" style="668" bestFit="1" customWidth="1"/>
    <col min="7709" max="7709" width="11.33203125" style="668" bestFit="1" customWidth="1"/>
    <col min="7710" max="7710" width="7" style="668" bestFit="1" customWidth="1"/>
    <col min="7711" max="7711" width="6.77734375" style="668" bestFit="1" customWidth="1"/>
    <col min="7712" max="7712" width="11.33203125" style="668" bestFit="1" customWidth="1"/>
    <col min="7713" max="7936" width="9.109375" style="668"/>
    <col min="7937" max="7937" width="19.6640625" style="668" bestFit="1" customWidth="1"/>
    <col min="7938" max="7938" width="5.109375" style="668" bestFit="1" customWidth="1"/>
    <col min="7939" max="7939" width="7" style="668" bestFit="1" customWidth="1"/>
    <col min="7940" max="7940" width="6.77734375" style="668" bestFit="1" customWidth="1"/>
    <col min="7941" max="7941" width="14" style="668" bestFit="1" customWidth="1"/>
    <col min="7942" max="7942" width="7" style="668" bestFit="1" customWidth="1"/>
    <col min="7943" max="7943" width="6.77734375" style="668" bestFit="1" customWidth="1"/>
    <col min="7944" max="7944" width="11.33203125" style="668" bestFit="1" customWidth="1"/>
    <col min="7945" max="7945" width="7" style="668" bestFit="1" customWidth="1"/>
    <col min="7946" max="7946" width="6.77734375" style="668" bestFit="1" customWidth="1"/>
    <col min="7947" max="7947" width="17.5546875" style="668" customWidth="1"/>
    <col min="7948" max="7948" width="7" style="668" bestFit="1" customWidth="1"/>
    <col min="7949" max="7949" width="6.77734375" style="668" bestFit="1" customWidth="1"/>
    <col min="7950" max="7950" width="11.33203125" style="668" bestFit="1" customWidth="1"/>
    <col min="7951" max="7951" width="7" style="668" bestFit="1" customWidth="1"/>
    <col min="7952" max="7952" width="6.77734375" style="668" bestFit="1" customWidth="1"/>
    <col min="7953" max="7953" width="11.33203125" style="668" bestFit="1" customWidth="1"/>
    <col min="7954" max="7954" width="7" style="668" bestFit="1" customWidth="1"/>
    <col min="7955" max="7955" width="6.77734375" style="668" bestFit="1" customWidth="1"/>
    <col min="7956" max="7956" width="11.33203125" style="668" bestFit="1" customWidth="1"/>
    <col min="7957" max="7957" width="7" style="668" bestFit="1" customWidth="1"/>
    <col min="7958" max="7958" width="6.77734375" style="668" bestFit="1" customWidth="1"/>
    <col min="7959" max="7959" width="11.33203125" style="668" bestFit="1" customWidth="1"/>
    <col min="7960" max="7960" width="7" style="668" bestFit="1" customWidth="1"/>
    <col min="7961" max="7961" width="6.77734375" style="668" bestFit="1" customWidth="1"/>
    <col min="7962" max="7962" width="11.33203125" style="668" bestFit="1" customWidth="1"/>
    <col min="7963" max="7963" width="7" style="668" bestFit="1" customWidth="1"/>
    <col min="7964" max="7964" width="6.77734375" style="668" bestFit="1" customWidth="1"/>
    <col min="7965" max="7965" width="11.33203125" style="668" bestFit="1" customWidth="1"/>
    <col min="7966" max="7966" width="7" style="668" bestFit="1" customWidth="1"/>
    <col min="7967" max="7967" width="6.77734375" style="668" bestFit="1" customWidth="1"/>
    <col min="7968" max="7968" width="11.33203125" style="668" bestFit="1" customWidth="1"/>
    <col min="7969" max="8192" width="9.109375" style="668"/>
    <col min="8193" max="8193" width="19.6640625" style="668" bestFit="1" customWidth="1"/>
    <col min="8194" max="8194" width="5.109375" style="668" bestFit="1" customWidth="1"/>
    <col min="8195" max="8195" width="7" style="668" bestFit="1" customWidth="1"/>
    <col min="8196" max="8196" width="6.77734375" style="668" bestFit="1" customWidth="1"/>
    <col min="8197" max="8197" width="14" style="668" bestFit="1" customWidth="1"/>
    <col min="8198" max="8198" width="7" style="668" bestFit="1" customWidth="1"/>
    <col min="8199" max="8199" width="6.77734375" style="668" bestFit="1" customWidth="1"/>
    <col min="8200" max="8200" width="11.33203125" style="668" bestFit="1" customWidth="1"/>
    <col min="8201" max="8201" width="7" style="668" bestFit="1" customWidth="1"/>
    <col min="8202" max="8202" width="6.77734375" style="668" bestFit="1" customWidth="1"/>
    <col min="8203" max="8203" width="17.5546875" style="668" customWidth="1"/>
    <col min="8204" max="8204" width="7" style="668" bestFit="1" customWidth="1"/>
    <col min="8205" max="8205" width="6.77734375" style="668" bestFit="1" customWidth="1"/>
    <col min="8206" max="8206" width="11.33203125" style="668" bestFit="1" customWidth="1"/>
    <col min="8207" max="8207" width="7" style="668" bestFit="1" customWidth="1"/>
    <col min="8208" max="8208" width="6.77734375" style="668" bestFit="1" customWidth="1"/>
    <col min="8209" max="8209" width="11.33203125" style="668" bestFit="1" customWidth="1"/>
    <col min="8210" max="8210" width="7" style="668" bestFit="1" customWidth="1"/>
    <col min="8211" max="8211" width="6.77734375" style="668" bestFit="1" customWidth="1"/>
    <col min="8212" max="8212" width="11.33203125" style="668" bestFit="1" customWidth="1"/>
    <col min="8213" max="8213" width="7" style="668" bestFit="1" customWidth="1"/>
    <col min="8214" max="8214" width="6.77734375" style="668" bestFit="1" customWidth="1"/>
    <col min="8215" max="8215" width="11.33203125" style="668" bestFit="1" customWidth="1"/>
    <col min="8216" max="8216" width="7" style="668" bestFit="1" customWidth="1"/>
    <col min="8217" max="8217" width="6.77734375" style="668" bestFit="1" customWidth="1"/>
    <col min="8218" max="8218" width="11.33203125" style="668" bestFit="1" customWidth="1"/>
    <col min="8219" max="8219" width="7" style="668" bestFit="1" customWidth="1"/>
    <col min="8220" max="8220" width="6.77734375" style="668" bestFit="1" customWidth="1"/>
    <col min="8221" max="8221" width="11.33203125" style="668" bestFit="1" customWidth="1"/>
    <col min="8222" max="8222" width="7" style="668" bestFit="1" customWidth="1"/>
    <col min="8223" max="8223" width="6.77734375" style="668" bestFit="1" customWidth="1"/>
    <col min="8224" max="8224" width="11.33203125" style="668" bestFit="1" customWidth="1"/>
    <col min="8225" max="8448" width="9.109375" style="668"/>
    <col min="8449" max="8449" width="19.6640625" style="668" bestFit="1" customWidth="1"/>
    <col min="8450" max="8450" width="5.109375" style="668" bestFit="1" customWidth="1"/>
    <col min="8451" max="8451" width="7" style="668" bestFit="1" customWidth="1"/>
    <col min="8452" max="8452" width="6.77734375" style="668" bestFit="1" customWidth="1"/>
    <col min="8453" max="8453" width="14" style="668" bestFit="1" customWidth="1"/>
    <col min="8454" max="8454" width="7" style="668" bestFit="1" customWidth="1"/>
    <col min="8455" max="8455" width="6.77734375" style="668" bestFit="1" customWidth="1"/>
    <col min="8456" max="8456" width="11.33203125" style="668" bestFit="1" customWidth="1"/>
    <col min="8457" max="8457" width="7" style="668" bestFit="1" customWidth="1"/>
    <col min="8458" max="8458" width="6.77734375" style="668" bestFit="1" customWidth="1"/>
    <col min="8459" max="8459" width="17.5546875" style="668" customWidth="1"/>
    <col min="8460" max="8460" width="7" style="668" bestFit="1" customWidth="1"/>
    <col min="8461" max="8461" width="6.77734375" style="668" bestFit="1" customWidth="1"/>
    <col min="8462" max="8462" width="11.33203125" style="668" bestFit="1" customWidth="1"/>
    <col min="8463" max="8463" width="7" style="668" bestFit="1" customWidth="1"/>
    <col min="8464" max="8464" width="6.77734375" style="668" bestFit="1" customWidth="1"/>
    <col min="8465" max="8465" width="11.33203125" style="668" bestFit="1" customWidth="1"/>
    <col min="8466" max="8466" width="7" style="668" bestFit="1" customWidth="1"/>
    <col min="8467" max="8467" width="6.77734375" style="668" bestFit="1" customWidth="1"/>
    <col min="8468" max="8468" width="11.33203125" style="668" bestFit="1" customWidth="1"/>
    <col min="8469" max="8469" width="7" style="668" bestFit="1" customWidth="1"/>
    <col min="8470" max="8470" width="6.77734375" style="668" bestFit="1" customWidth="1"/>
    <col min="8471" max="8471" width="11.33203125" style="668" bestFit="1" customWidth="1"/>
    <col min="8472" max="8472" width="7" style="668" bestFit="1" customWidth="1"/>
    <col min="8473" max="8473" width="6.77734375" style="668" bestFit="1" customWidth="1"/>
    <col min="8474" max="8474" width="11.33203125" style="668" bestFit="1" customWidth="1"/>
    <col min="8475" max="8475" width="7" style="668" bestFit="1" customWidth="1"/>
    <col min="8476" max="8476" width="6.77734375" style="668" bestFit="1" customWidth="1"/>
    <col min="8477" max="8477" width="11.33203125" style="668" bestFit="1" customWidth="1"/>
    <col min="8478" max="8478" width="7" style="668" bestFit="1" customWidth="1"/>
    <col min="8479" max="8479" width="6.77734375" style="668" bestFit="1" customWidth="1"/>
    <col min="8480" max="8480" width="11.33203125" style="668" bestFit="1" customWidth="1"/>
    <col min="8481" max="8704" width="9.109375" style="668"/>
    <col min="8705" max="8705" width="19.6640625" style="668" bestFit="1" customWidth="1"/>
    <col min="8706" max="8706" width="5.109375" style="668" bestFit="1" customWidth="1"/>
    <col min="8707" max="8707" width="7" style="668" bestFit="1" customWidth="1"/>
    <col min="8708" max="8708" width="6.77734375" style="668" bestFit="1" customWidth="1"/>
    <col min="8709" max="8709" width="14" style="668" bestFit="1" customWidth="1"/>
    <col min="8710" max="8710" width="7" style="668" bestFit="1" customWidth="1"/>
    <col min="8711" max="8711" width="6.77734375" style="668" bestFit="1" customWidth="1"/>
    <col min="8712" max="8712" width="11.33203125" style="668" bestFit="1" customWidth="1"/>
    <col min="8713" max="8713" width="7" style="668" bestFit="1" customWidth="1"/>
    <col min="8714" max="8714" width="6.77734375" style="668" bestFit="1" customWidth="1"/>
    <col min="8715" max="8715" width="17.5546875" style="668" customWidth="1"/>
    <col min="8716" max="8716" width="7" style="668" bestFit="1" customWidth="1"/>
    <col min="8717" max="8717" width="6.77734375" style="668" bestFit="1" customWidth="1"/>
    <col min="8718" max="8718" width="11.33203125" style="668" bestFit="1" customWidth="1"/>
    <col min="8719" max="8719" width="7" style="668" bestFit="1" customWidth="1"/>
    <col min="8720" max="8720" width="6.77734375" style="668" bestFit="1" customWidth="1"/>
    <col min="8721" max="8721" width="11.33203125" style="668" bestFit="1" customWidth="1"/>
    <col min="8722" max="8722" width="7" style="668" bestFit="1" customWidth="1"/>
    <col min="8723" max="8723" width="6.77734375" style="668" bestFit="1" customWidth="1"/>
    <col min="8724" max="8724" width="11.33203125" style="668" bestFit="1" customWidth="1"/>
    <col min="8725" max="8725" width="7" style="668" bestFit="1" customWidth="1"/>
    <col min="8726" max="8726" width="6.77734375" style="668" bestFit="1" customWidth="1"/>
    <col min="8727" max="8727" width="11.33203125" style="668" bestFit="1" customWidth="1"/>
    <col min="8728" max="8728" width="7" style="668" bestFit="1" customWidth="1"/>
    <col min="8729" max="8729" width="6.77734375" style="668" bestFit="1" customWidth="1"/>
    <col min="8730" max="8730" width="11.33203125" style="668" bestFit="1" customWidth="1"/>
    <col min="8731" max="8731" width="7" style="668" bestFit="1" customWidth="1"/>
    <col min="8732" max="8732" width="6.77734375" style="668" bestFit="1" customWidth="1"/>
    <col min="8733" max="8733" width="11.33203125" style="668" bestFit="1" customWidth="1"/>
    <col min="8734" max="8734" width="7" style="668" bestFit="1" customWidth="1"/>
    <col min="8735" max="8735" width="6.77734375" style="668" bestFit="1" customWidth="1"/>
    <col min="8736" max="8736" width="11.33203125" style="668" bestFit="1" customWidth="1"/>
    <col min="8737" max="8960" width="9.109375" style="668"/>
    <col min="8961" max="8961" width="19.6640625" style="668" bestFit="1" customWidth="1"/>
    <col min="8962" max="8962" width="5.109375" style="668" bestFit="1" customWidth="1"/>
    <col min="8963" max="8963" width="7" style="668" bestFit="1" customWidth="1"/>
    <col min="8964" max="8964" width="6.77734375" style="668" bestFit="1" customWidth="1"/>
    <col min="8965" max="8965" width="14" style="668" bestFit="1" customWidth="1"/>
    <col min="8966" max="8966" width="7" style="668" bestFit="1" customWidth="1"/>
    <col min="8967" max="8967" width="6.77734375" style="668" bestFit="1" customWidth="1"/>
    <col min="8968" max="8968" width="11.33203125" style="668" bestFit="1" customWidth="1"/>
    <col min="8969" max="8969" width="7" style="668" bestFit="1" customWidth="1"/>
    <col min="8970" max="8970" width="6.77734375" style="668" bestFit="1" customWidth="1"/>
    <col min="8971" max="8971" width="17.5546875" style="668" customWidth="1"/>
    <col min="8972" max="8972" width="7" style="668" bestFit="1" customWidth="1"/>
    <col min="8973" max="8973" width="6.77734375" style="668" bestFit="1" customWidth="1"/>
    <col min="8974" max="8974" width="11.33203125" style="668" bestFit="1" customWidth="1"/>
    <col min="8975" max="8975" width="7" style="668" bestFit="1" customWidth="1"/>
    <col min="8976" max="8976" width="6.77734375" style="668" bestFit="1" customWidth="1"/>
    <col min="8977" max="8977" width="11.33203125" style="668" bestFit="1" customWidth="1"/>
    <col min="8978" max="8978" width="7" style="668" bestFit="1" customWidth="1"/>
    <col min="8979" max="8979" width="6.77734375" style="668" bestFit="1" customWidth="1"/>
    <col min="8980" max="8980" width="11.33203125" style="668" bestFit="1" customWidth="1"/>
    <col min="8981" max="8981" width="7" style="668" bestFit="1" customWidth="1"/>
    <col min="8982" max="8982" width="6.77734375" style="668" bestFit="1" customWidth="1"/>
    <col min="8983" max="8983" width="11.33203125" style="668" bestFit="1" customWidth="1"/>
    <col min="8984" max="8984" width="7" style="668" bestFit="1" customWidth="1"/>
    <col min="8985" max="8985" width="6.77734375" style="668" bestFit="1" customWidth="1"/>
    <col min="8986" max="8986" width="11.33203125" style="668" bestFit="1" customWidth="1"/>
    <col min="8987" max="8987" width="7" style="668" bestFit="1" customWidth="1"/>
    <col min="8988" max="8988" width="6.77734375" style="668" bestFit="1" customWidth="1"/>
    <col min="8989" max="8989" width="11.33203125" style="668" bestFit="1" customWidth="1"/>
    <col min="8990" max="8990" width="7" style="668" bestFit="1" customWidth="1"/>
    <col min="8991" max="8991" width="6.77734375" style="668" bestFit="1" customWidth="1"/>
    <col min="8992" max="8992" width="11.33203125" style="668" bestFit="1" customWidth="1"/>
    <col min="8993" max="9216" width="9.109375" style="668"/>
    <col min="9217" max="9217" width="19.6640625" style="668" bestFit="1" customWidth="1"/>
    <col min="9218" max="9218" width="5.109375" style="668" bestFit="1" customWidth="1"/>
    <col min="9219" max="9219" width="7" style="668" bestFit="1" customWidth="1"/>
    <col min="9220" max="9220" width="6.77734375" style="668" bestFit="1" customWidth="1"/>
    <col min="9221" max="9221" width="14" style="668" bestFit="1" customWidth="1"/>
    <col min="9222" max="9222" width="7" style="668" bestFit="1" customWidth="1"/>
    <col min="9223" max="9223" width="6.77734375" style="668" bestFit="1" customWidth="1"/>
    <col min="9224" max="9224" width="11.33203125" style="668" bestFit="1" customWidth="1"/>
    <col min="9225" max="9225" width="7" style="668" bestFit="1" customWidth="1"/>
    <col min="9226" max="9226" width="6.77734375" style="668" bestFit="1" customWidth="1"/>
    <col min="9227" max="9227" width="17.5546875" style="668" customWidth="1"/>
    <col min="9228" max="9228" width="7" style="668" bestFit="1" customWidth="1"/>
    <col min="9229" max="9229" width="6.77734375" style="668" bestFit="1" customWidth="1"/>
    <col min="9230" max="9230" width="11.33203125" style="668" bestFit="1" customWidth="1"/>
    <col min="9231" max="9231" width="7" style="668" bestFit="1" customWidth="1"/>
    <col min="9232" max="9232" width="6.77734375" style="668" bestFit="1" customWidth="1"/>
    <col min="9233" max="9233" width="11.33203125" style="668" bestFit="1" customWidth="1"/>
    <col min="9234" max="9234" width="7" style="668" bestFit="1" customWidth="1"/>
    <col min="9235" max="9235" width="6.77734375" style="668" bestFit="1" customWidth="1"/>
    <col min="9236" max="9236" width="11.33203125" style="668" bestFit="1" customWidth="1"/>
    <col min="9237" max="9237" width="7" style="668" bestFit="1" customWidth="1"/>
    <col min="9238" max="9238" width="6.77734375" style="668" bestFit="1" customWidth="1"/>
    <col min="9239" max="9239" width="11.33203125" style="668" bestFit="1" customWidth="1"/>
    <col min="9240" max="9240" width="7" style="668" bestFit="1" customWidth="1"/>
    <col min="9241" max="9241" width="6.77734375" style="668" bestFit="1" customWidth="1"/>
    <col min="9242" max="9242" width="11.33203125" style="668" bestFit="1" customWidth="1"/>
    <col min="9243" max="9243" width="7" style="668" bestFit="1" customWidth="1"/>
    <col min="9244" max="9244" width="6.77734375" style="668" bestFit="1" customWidth="1"/>
    <col min="9245" max="9245" width="11.33203125" style="668" bestFit="1" customWidth="1"/>
    <col min="9246" max="9246" width="7" style="668" bestFit="1" customWidth="1"/>
    <col min="9247" max="9247" width="6.77734375" style="668" bestFit="1" customWidth="1"/>
    <col min="9248" max="9248" width="11.33203125" style="668" bestFit="1" customWidth="1"/>
    <col min="9249" max="9472" width="9.109375" style="668"/>
    <col min="9473" max="9473" width="19.6640625" style="668" bestFit="1" customWidth="1"/>
    <col min="9474" max="9474" width="5.109375" style="668" bestFit="1" customWidth="1"/>
    <col min="9475" max="9475" width="7" style="668" bestFit="1" customWidth="1"/>
    <col min="9476" max="9476" width="6.77734375" style="668" bestFit="1" customWidth="1"/>
    <col min="9477" max="9477" width="14" style="668" bestFit="1" customWidth="1"/>
    <col min="9478" max="9478" width="7" style="668" bestFit="1" customWidth="1"/>
    <col min="9479" max="9479" width="6.77734375" style="668" bestFit="1" customWidth="1"/>
    <col min="9480" max="9480" width="11.33203125" style="668" bestFit="1" customWidth="1"/>
    <col min="9481" max="9481" width="7" style="668" bestFit="1" customWidth="1"/>
    <col min="9482" max="9482" width="6.77734375" style="668" bestFit="1" customWidth="1"/>
    <col min="9483" max="9483" width="17.5546875" style="668" customWidth="1"/>
    <col min="9484" max="9484" width="7" style="668" bestFit="1" customWidth="1"/>
    <col min="9485" max="9485" width="6.77734375" style="668" bestFit="1" customWidth="1"/>
    <col min="9486" max="9486" width="11.33203125" style="668" bestFit="1" customWidth="1"/>
    <col min="9487" max="9487" width="7" style="668" bestFit="1" customWidth="1"/>
    <col min="9488" max="9488" width="6.77734375" style="668" bestFit="1" customWidth="1"/>
    <col min="9489" max="9489" width="11.33203125" style="668" bestFit="1" customWidth="1"/>
    <col min="9490" max="9490" width="7" style="668" bestFit="1" customWidth="1"/>
    <col min="9491" max="9491" width="6.77734375" style="668" bestFit="1" customWidth="1"/>
    <col min="9492" max="9492" width="11.33203125" style="668" bestFit="1" customWidth="1"/>
    <col min="9493" max="9493" width="7" style="668" bestFit="1" customWidth="1"/>
    <col min="9494" max="9494" width="6.77734375" style="668" bestFit="1" customWidth="1"/>
    <col min="9495" max="9495" width="11.33203125" style="668" bestFit="1" customWidth="1"/>
    <col min="9496" max="9496" width="7" style="668" bestFit="1" customWidth="1"/>
    <col min="9497" max="9497" width="6.77734375" style="668" bestFit="1" customWidth="1"/>
    <col min="9498" max="9498" width="11.33203125" style="668" bestFit="1" customWidth="1"/>
    <col min="9499" max="9499" width="7" style="668" bestFit="1" customWidth="1"/>
    <col min="9500" max="9500" width="6.77734375" style="668" bestFit="1" customWidth="1"/>
    <col min="9501" max="9501" width="11.33203125" style="668" bestFit="1" customWidth="1"/>
    <col min="9502" max="9502" width="7" style="668" bestFit="1" customWidth="1"/>
    <col min="9503" max="9503" width="6.77734375" style="668" bestFit="1" customWidth="1"/>
    <col min="9504" max="9504" width="11.33203125" style="668" bestFit="1" customWidth="1"/>
    <col min="9505" max="9728" width="9.109375" style="668"/>
    <col min="9729" max="9729" width="19.6640625" style="668" bestFit="1" customWidth="1"/>
    <col min="9730" max="9730" width="5.109375" style="668" bestFit="1" customWidth="1"/>
    <col min="9731" max="9731" width="7" style="668" bestFit="1" customWidth="1"/>
    <col min="9732" max="9732" width="6.77734375" style="668" bestFit="1" customWidth="1"/>
    <col min="9733" max="9733" width="14" style="668" bestFit="1" customWidth="1"/>
    <col min="9734" max="9734" width="7" style="668" bestFit="1" customWidth="1"/>
    <col min="9735" max="9735" width="6.77734375" style="668" bestFit="1" customWidth="1"/>
    <col min="9736" max="9736" width="11.33203125" style="668" bestFit="1" customWidth="1"/>
    <col min="9737" max="9737" width="7" style="668" bestFit="1" customWidth="1"/>
    <col min="9738" max="9738" width="6.77734375" style="668" bestFit="1" customWidth="1"/>
    <col min="9739" max="9739" width="17.5546875" style="668" customWidth="1"/>
    <col min="9740" max="9740" width="7" style="668" bestFit="1" customWidth="1"/>
    <col min="9741" max="9741" width="6.77734375" style="668" bestFit="1" customWidth="1"/>
    <col min="9742" max="9742" width="11.33203125" style="668" bestFit="1" customWidth="1"/>
    <col min="9743" max="9743" width="7" style="668" bestFit="1" customWidth="1"/>
    <col min="9744" max="9744" width="6.77734375" style="668" bestFit="1" customWidth="1"/>
    <col min="9745" max="9745" width="11.33203125" style="668" bestFit="1" customWidth="1"/>
    <col min="9746" max="9746" width="7" style="668" bestFit="1" customWidth="1"/>
    <col min="9747" max="9747" width="6.77734375" style="668" bestFit="1" customWidth="1"/>
    <col min="9748" max="9748" width="11.33203125" style="668" bestFit="1" customWidth="1"/>
    <col min="9749" max="9749" width="7" style="668" bestFit="1" customWidth="1"/>
    <col min="9750" max="9750" width="6.77734375" style="668" bestFit="1" customWidth="1"/>
    <col min="9751" max="9751" width="11.33203125" style="668" bestFit="1" customWidth="1"/>
    <col min="9752" max="9752" width="7" style="668" bestFit="1" customWidth="1"/>
    <col min="9753" max="9753" width="6.77734375" style="668" bestFit="1" customWidth="1"/>
    <col min="9754" max="9754" width="11.33203125" style="668" bestFit="1" customWidth="1"/>
    <col min="9755" max="9755" width="7" style="668" bestFit="1" customWidth="1"/>
    <col min="9756" max="9756" width="6.77734375" style="668" bestFit="1" customWidth="1"/>
    <col min="9757" max="9757" width="11.33203125" style="668" bestFit="1" customWidth="1"/>
    <col min="9758" max="9758" width="7" style="668" bestFit="1" customWidth="1"/>
    <col min="9759" max="9759" width="6.77734375" style="668" bestFit="1" customWidth="1"/>
    <col min="9760" max="9760" width="11.33203125" style="668" bestFit="1" customWidth="1"/>
    <col min="9761" max="9984" width="9.109375" style="668"/>
    <col min="9985" max="9985" width="19.6640625" style="668" bestFit="1" customWidth="1"/>
    <col min="9986" max="9986" width="5.109375" style="668" bestFit="1" customWidth="1"/>
    <col min="9987" max="9987" width="7" style="668" bestFit="1" customWidth="1"/>
    <col min="9988" max="9988" width="6.77734375" style="668" bestFit="1" customWidth="1"/>
    <col min="9989" max="9989" width="14" style="668" bestFit="1" customWidth="1"/>
    <col min="9990" max="9990" width="7" style="668" bestFit="1" customWidth="1"/>
    <col min="9991" max="9991" width="6.77734375" style="668" bestFit="1" customWidth="1"/>
    <col min="9992" max="9992" width="11.33203125" style="668" bestFit="1" customWidth="1"/>
    <col min="9993" max="9993" width="7" style="668" bestFit="1" customWidth="1"/>
    <col min="9994" max="9994" width="6.77734375" style="668" bestFit="1" customWidth="1"/>
    <col min="9995" max="9995" width="17.5546875" style="668" customWidth="1"/>
    <col min="9996" max="9996" width="7" style="668" bestFit="1" customWidth="1"/>
    <col min="9997" max="9997" width="6.77734375" style="668" bestFit="1" customWidth="1"/>
    <col min="9998" max="9998" width="11.33203125" style="668" bestFit="1" customWidth="1"/>
    <col min="9999" max="9999" width="7" style="668" bestFit="1" customWidth="1"/>
    <col min="10000" max="10000" width="6.77734375" style="668" bestFit="1" customWidth="1"/>
    <col min="10001" max="10001" width="11.33203125" style="668" bestFit="1" customWidth="1"/>
    <col min="10002" max="10002" width="7" style="668" bestFit="1" customWidth="1"/>
    <col min="10003" max="10003" width="6.77734375" style="668" bestFit="1" customWidth="1"/>
    <col min="10004" max="10004" width="11.33203125" style="668" bestFit="1" customWidth="1"/>
    <col min="10005" max="10005" width="7" style="668" bestFit="1" customWidth="1"/>
    <col min="10006" max="10006" width="6.77734375" style="668" bestFit="1" customWidth="1"/>
    <col min="10007" max="10007" width="11.33203125" style="668" bestFit="1" customWidth="1"/>
    <col min="10008" max="10008" width="7" style="668" bestFit="1" customWidth="1"/>
    <col min="10009" max="10009" width="6.77734375" style="668" bestFit="1" customWidth="1"/>
    <col min="10010" max="10010" width="11.33203125" style="668" bestFit="1" customWidth="1"/>
    <col min="10011" max="10011" width="7" style="668" bestFit="1" customWidth="1"/>
    <col min="10012" max="10012" width="6.77734375" style="668" bestFit="1" customWidth="1"/>
    <col min="10013" max="10013" width="11.33203125" style="668" bestFit="1" customWidth="1"/>
    <col min="10014" max="10014" width="7" style="668" bestFit="1" customWidth="1"/>
    <col min="10015" max="10015" width="6.77734375" style="668" bestFit="1" customWidth="1"/>
    <col min="10016" max="10016" width="11.33203125" style="668" bestFit="1" customWidth="1"/>
    <col min="10017" max="10240" width="9.109375" style="668"/>
    <col min="10241" max="10241" width="19.6640625" style="668" bestFit="1" customWidth="1"/>
    <col min="10242" max="10242" width="5.109375" style="668" bestFit="1" customWidth="1"/>
    <col min="10243" max="10243" width="7" style="668" bestFit="1" customWidth="1"/>
    <col min="10244" max="10244" width="6.77734375" style="668" bestFit="1" customWidth="1"/>
    <col min="10245" max="10245" width="14" style="668" bestFit="1" customWidth="1"/>
    <col min="10246" max="10246" width="7" style="668" bestFit="1" customWidth="1"/>
    <col min="10247" max="10247" width="6.77734375" style="668" bestFit="1" customWidth="1"/>
    <col min="10248" max="10248" width="11.33203125" style="668" bestFit="1" customWidth="1"/>
    <col min="10249" max="10249" width="7" style="668" bestFit="1" customWidth="1"/>
    <col min="10250" max="10250" width="6.77734375" style="668" bestFit="1" customWidth="1"/>
    <col min="10251" max="10251" width="17.5546875" style="668" customWidth="1"/>
    <col min="10252" max="10252" width="7" style="668" bestFit="1" customWidth="1"/>
    <col min="10253" max="10253" width="6.77734375" style="668" bestFit="1" customWidth="1"/>
    <col min="10254" max="10254" width="11.33203125" style="668" bestFit="1" customWidth="1"/>
    <col min="10255" max="10255" width="7" style="668" bestFit="1" customWidth="1"/>
    <col min="10256" max="10256" width="6.77734375" style="668" bestFit="1" customWidth="1"/>
    <col min="10257" max="10257" width="11.33203125" style="668" bestFit="1" customWidth="1"/>
    <col min="10258" max="10258" width="7" style="668" bestFit="1" customWidth="1"/>
    <col min="10259" max="10259" width="6.77734375" style="668" bestFit="1" customWidth="1"/>
    <col min="10260" max="10260" width="11.33203125" style="668" bestFit="1" customWidth="1"/>
    <col min="10261" max="10261" width="7" style="668" bestFit="1" customWidth="1"/>
    <col min="10262" max="10262" width="6.77734375" style="668" bestFit="1" customWidth="1"/>
    <col min="10263" max="10263" width="11.33203125" style="668" bestFit="1" customWidth="1"/>
    <col min="10264" max="10264" width="7" style="668" bestFit="1" customWidth="1"/>
    <col min="10265" max="10265" width="6.77734375" style="668" bestFit="1" customWidth="1"/>
    <col min="10266" max="10266" width="11.33203125" style="668" bestFit="1" customWidth="1"/>
    <col min="10267" max="10267" width="7" style="668" bestFit="1" customWidth="1"/>
    <col min="10268" max="10268" width="6.77734375" style="668" bestFit="1" customWidth="1"/>
    <col min="10269" max="10269" width="11.33203125" style="668" bestFit="1" customWidth="1"/>
    <col min="10270" max="10270" width="7" style="668" bestFit="1" customWidth="1"/>
    <col min="10271" max="10271" width="6.77734375" style="668" bestFit="1" customWidth="1"/>
    <col min="10272" max="10272" width="11.33203125" style="668" bestFit="1" customWidth="1"/>
    <col min="10273" max="10496" width="9.109375" style="668"/>
    <col min="10497" max="10497" width="19.6640625" style="668" bestFit="1" customWidth="1"/>
    <col min="10498" max="10498" width="5.109375" style="668" bestFit="1" customWidth="1"/>
    <col min="10499" max="10499" width="7" style="668" bestFit="1" customWidth="1"/>
    <col min="10500" max="10500" width="6.77734375" style="668" bestFit="1" customWidth="1"/>
    <col min="10501" max="10501" width="14" style="668" bestFit="1" customWidth="1"/>
    <col min="10502" max="10502" width="7" style="668" bestFit="1" customWidth="1"/>
    <col min="10503" max="10503" width="6.77734375" style="668" bestFit="1" customWidth="1"/>
    <col min="10504" max="10504" width="11.33203125" style="668" bestFit="1" customWidth="1"/>
    <col min="10505" max="10505" width="7" style="668" bestFit="1" customWidth="1"/>
    <col min="10506" max="10506" width="6.77734375" style="668" bestFit="1" customWidth="1"/>
    <col min="10507" max="10507" width="17.5546875" style="668" customWidth="1"/>
    <col min="10508" max="10508" width="7" style="668" bestFit="1" customWidth="1"/>
    <col min="10509" max="10509" width="6.77734375" style="668" bestFit="1" customWidth="1"/>
    <col min="10510" max="10510" width="11.33203125" style="668" bestFit="1" customWidth="1"/>
    <col min="10511" max="10511" width="7" style="668" bestFit="1" customWidth="1"/>
    <col min="10512" max="10512" width="6.77734375" style="668" bestFit="1" customWidth="1"/>
    <col min="10513" max="10513" width="11.33203125" style="668" bestFit="1" customWidth="1"/>
    <col min="10514" max="10514" width="7" style="668" bestFit="1" customWidth="1"/>
    <col min="10515" max="10515" width="6.77734375" style="668" bestFit="1" customWidth="1"/>
    <col min="10516" max="10516" width="11.33203125" style="668" bestFit="1" customWidth="1"/>
    <col min="10517" max="10517" width="7" style="668" bestFit="1" customWidth="1"/>
    <col min="10518" max="10518" width="6.77734375" style="668" bestFit="1" customWidth="1"/>
    <col min="10519" max="10519" width="11.33203125" style="668" bestFit="1" customWidth="1"/>
    <col min="10520" max="10520" width="7" style="668" bestFit="1" customWidth="1"/>
    <col min="10521" max="10521" width="6.77734375" style="668" bestFit="1" customWidth="1"/>
    <col min="10522" max="10522" width="11.33203125" style="668" bestFit="1" customWidth="1"/>
    <col min="10523" max="10523" width="7" style="668" bestFit="1" customWidth="1"/>
    <col min="10524" max="10524" width="6.77734375" style="668" bestFit="1" customWidth="1"/>
    <col min="10525" max="10525" width="11.33203125" style="668" bestFit="1" customWidth="1"/>
    <col min="10526" max="10526" width="7" style="668" bestFit="1" customWidth="1"/>
    <col min="10527" max="10527" width="6.77734375" style="668" bestFit="1" customWidth="1"/>
    <col min="10528" max="10528" width="11.33203125" style="668" bestFit="1" customWidth="1"/>
    <col min="10529" max="10752" width="9.109375" style="668"/>
    <col min="10753" max="10753" width="19.6640625" style="668" bestFit="1" customWidth="1"/>
    <col min="10754" max="10754" width="5.109375" style="668" bestFit="1" customWidth="1"/>
    <col min="10755" max="10755" width="7" style="668" bestFit="1" customWidth="1"/>
    <col min="10756" max="10756" width="6.77734375" style="668" bestFit="1" customWidth="1"/>
    <col min="10757" max="10757" width="14" style="668" bestFit="1" customWidth="1"/>
    <col min="10758" max="10758" width="7" style="668" bestFit="1" customWidth="1"/>
    <col min="10759" max="10759" width="6.77734375" style="668" bestFit="1" customWidth="1"/>
    <col min="10760" max="10760" width="11.33203125" style="668" bestFit="1" customWidth="1"/>
    <col min="10761" max="10761" width="7" style="668" bestFit="1" customWidth="1"/>
    <col min="10762" max="10762" width="6.77734375" style="668" bestFit="1" customWidth="1"/>
    <col min="10763" max="10763" width="17.5546875" style="668" customWidth="1"/>
    <col min="10764" max="10764" width="7" style="668" bestFit="1" customWidth="1"/>
    <col min="10765" max="10765" width="6.77734375" style="668" bestFit="1" customWidth="1"/>
    <col min="10766" max="10766" width="11.33203125" style="668" bestFit="1" customWidth="1"/>
    <col min="10767" max="10767" width="7" style="668" bestFit="1" customWidth="1"/>
    <col min="10768" max="10768" width="6.77734375" style="668" bestFit="1" customWidth="1"/>
    <col min="10769" max="10769" width="11.33203125" style="668" bestFit="1" customWidth="1"/>
    <col min="10770" max="10770" width="7" style="668" bestFit="1" customWidth="1"/>
    <col min="10771" max="10771" width="6.77734375" style="668" bestFit="1" customWidth="1"/>
    <col min="10772" max="10772" width="11.33203125" style="668" bestFit="1" customWidth="1"/>
    <col min="10773" max="10773" width="7" style="668" bestFit="1" customWidth="1"/>
    <col min="10774" max="10774" width="6.77734375" style="668" bestFit="1" customWidth="1"/>
    <col min="10775" max="10775" width="11.33203125" style="668" bestFit="1" customWidth="1"/>
    <col min="10776" max="10776" width="7" style="668" bestFit="1" customWidth="1"/>
    <col min="10777" max="10777" width="6.77734375" style="668" bestFit="1" customWidth="1"/>
    <col min="10778" max="10778" width="11.33203125" style="668" bestFit="1" customWidth="1"/>
    <col min="10779" max="10779" width="7" style="668" bestFit="1" customWidth="1"/>
    <col min="10780" max="10780" width="6.77734375" style="668" bestFit="1" customWidth="1"/>
    <col min="10781" max="10781" width="11.33203125" style="668" bestFit="1" customWidth="1"/>
    <col min="10782" max="10782" width="7" style="668" bestFit="1" customWidth="1"/>
    <col min="10783" max="10783" width="6.77734375" style="668" bestFit="1" customWidth="1"/>
    <col min="10784" max="10784" width="11.33203125" style="668" bestFit="1" customWidth="1"/>
    <col min="10785" max="11008" width="9.109375" style="668"/>
    <col min="11009" max="11009" width="19.6640625" style="668" bestFit="1" customWidth="1"/>
    <col min="11010" max="11010" width="5.109375" style="668" bestFit="1" customWidth="1"/>
    <col min="11011" max="11011" width="7" style="668" bestFit="1" customWidth="1"/>
    <col min="11012" max="11012" width="6.77734375" style="668" bestFit="1" customWidth="1"/>
    <col min="11013" max="11013" width="14" style="668" bestFit="1" customWidth="1"/>
    <col min="11014" max="11014" width="7" style="668" bestFit="1" customWidth="1"/>
    <col min="11015" max="11015" width="6.77734375" style="668" bestFit="1" customWidth="1"/>
    <col min="11016" max="11016" width="11.33203125" style="668" bestFit="1" customWidth="1"/>
    <col min="11017" max="11017" width="7" style="668" bestFit="1" customWidth="1"/>
    <col min="11018" max="11018" width="6.77734375" style="668" bestFit="1" customWidth="1"/>
    <col min="11019" max="11019" width="17.5546875" style="668" customWidth="1"/>
    <col min="11020" max="11020" width="7" style="668" bestFit="1" customWidth="1"/>
    <col min="11021" max="11021" width="6.77734375" style="668" bestFit="1" customWidth="1"/>
    <col min="11022" max="11022" width="11.33203125" style="668" bestFit="1" customWidth="1"/>
    <col min="11023" max="11023" width="7" style="668" bestFit="1" customWidth="1"/>
    <col min="11024" max="11024" width="6.77734375" style="668" bestFit="1" customWidth="1"/>
    <col min="11025" max="11025" width="11.33203125" style="668" bestFit="1" customWidth="1"/>
    <col min="11026" max="11026" width="7" style="668" bestFit="1" customWidth="1"/>
    <col min="11027" max="11027" width="6.77734375" style="668" bestFit="1" customWidth="1"/>
    <col min="11028" max="11028" width="11.33203125" style="668" bestFit="1" customWidth="1"/>
    <col min="11029" max="11029" width="7" style="668" bestFit="1" customWidth="1"/>
    <col min="11030" max="11030" width="6.77734375" style="668" bestFit="1" customWidth="1"/>
    <col min="11031" max="11031" width="11.33203125" style="668" bestFit="1" customWidth="1"/>
    <col min="11032" max="11032" width="7" style="668" bestFit="1" customWidth="1"/>
    <col min="11033" max="11033" width="6.77734375" style="668" bestFit="1" customWidth="1"/>
    <col min="11034" max="11034" width="11.33203125" style="668" bestFit="1" customWidth="1"/>
    <col min="11035" max="11035" width="7" style="668" bestFit="1" customWidth="1"/>
    <col min="11036" max="11036" width="6.77734375" style="668" bestFit="1" customWidth="1"/>
    <col min="11037" max="11037" width="11.33203125" style="668" bestFit="1" customWidth="1"/>
    <col min="11038" max="11038" width="7" style="668" bestFit="1" customWidth="1"/>
    <col min="11039" max="11039" width="6.77734375" style="668" bestFit="1" customWidth="1"/>
    <col min="11040" max="11040" width="11.33203125" style="668" bestFit="1" customWidth="1"/>
    <col min="11041" max="11264" width="9.109375" style="668"/>
    <col min="11265" max="11265" width="19.6640625" style="668" bestFit="1" customWidth="1"/>
    <col min="11266" max="11266" width="5.109375" style="668" bestFit="1" customWidth="1"/>
    <col min="11267" max="11267" width="7" style="668" bestFit="1" customWidth="1"/>
    <col min="11268" max="11268" width="6.77734375" style="668" bestFit="1" customWidth="1"/>
    <col min="11269" max="11269" width="14" style="668" bestFit="1" customWidth="1"/>
    <col min="11270" max="11270" width="7" style="668" bestFit="1" customWidth="1"/>
    <col min="11271" max="11271" width="6.77734375" style="668" bestFit="1" customWidth="1"/>
    <col min="11272" max="11272" width="11.33203125" style="668" bestFit="1" customWidth="1"/>
    <col min="11273" max="11273" width="7" style="668" bestFit="1" customWidth="1"/>
    <col min="11274" max="11274" width="6.77734375" style="668" bestFit="1" customWidth="1"/>
    <col min="11275" max="11275" width="17.5546875" style="668" customWidth="1"/>
    <col min="11276" max="11276" width="7" style="668" bestFit="1" customWidth="1"/>
    <col min="11277" max="11277" width="6.77734375" style="668" bestFit="1" customWidth="1"/>
    <col min="11278" max="11278" width="11.33203125" style="668" bestFit="1" customWidth="1"/>
    <col min="11279" max="11279" width="7" style="668" bestFit="1" customWidth="1"/>
    <col min="11280" max="11280" width="6.77734375" style="668" bestFit="1" customWidth="1"/>
    <col min="11281" max="11281" width="11.33203125" style="668" bestFit="1" customWidth="1"/>
    <col min="11282" max="11282" width="7" style="668" bestFit="1" customWidth="1"/>
    <col min="11283" max="11283" width="6.77734375" style="668" bestFit="1" customWidth="1"/>
    <col min="11284" max="11284" width="11.33203125" style="668" bestFit="1" customWidth="1"/>
    <col min="11285" max="11285" width="7" style="668" bestFit="1" customWidth="1"/>
    <col min="11286" max="11286" width="6.77734375" style="668" bestFit="1" customWidth="1"/>
    <col min="11287" max="11287" width="11.33203125" style="668" bestFit="1" customWidth="1"/>
    <col min="11288" max="11288" width="7" style="668" bestFit="1" customWidth="1"/>
    <col min="11289" max="11289" width="6.77734375" style="668" bestFit="1" customWidth="1"/>
    <col min="11290" max="11290" width="11.33203125" style="668" bestFit="1" customWidth="1"/>
    <col min="11291" max="11291" width="7" style="668" bestFit="1" customWidth="1"/>
    <col min="11292" max="11292" width="6.77734375" style="668" bestFit="1" customWidth="1"/>
    <col min="11293" max="11293" width="11.33203125" style="668" bestFit="1" customWidth="1"/>
    <col min="11294" max="11294" width="7" style="668" bestFit="1" customWidth="1"/>
    <col min="11295" max="11295" width="6.77734375" style="668" bestFit="1" customWidth="1"/>
    <col min="11296" max="11296" width="11.33203125" style="668" bestFit="1" customWidth="1"/>
    <col min="11297" max="11520" width="9.109375" style="668"/>
    <col min="11521" max="11521" width="19.6640625" style="668" bestFit="1" customWidth="1"/>
    <col min="11522" max="11522" width="5.109375" style="668" bestFit="1" customWidth="1"/>
    <col min="11523" max="11523" width="7" style="668" bestFit="1" customWidth="1"/>
    <col min="11524" max="11524" width="6.77734375" style="668" bestFit="1" customWidth="1"/>
    <col min="11525" max="11525" width="14" style="668" bestFit="1" customWidth="1"/>
    <col min="11526" max="11526" width="7" style="668" bestFit="1" customWidth="1"/>
    <col min="11527" max="11527" width="6.77734375" style="668" bestFit="1" customWidth="1"/>
    <col min="11528" max="11528" width="11.33203125" style="668" bestFit="1" customWidth="1"/>
    <col min="11529" max="11529" width="7" style="668" bestFit="1" customWidth="1"/>
    <col min="11530" max="11530" width="6.77734375" style="668" bestFit="1" customWidth="1"/>
    <col min="11531" max="11531" width="17.5546875" style="668" customWidth="1"/>
    <col min="11532" max="11532" width="7" style="668" bestFit="1" customWidth="1"/>
    <col min="11533" max="11533" width="6.77734375" style="668" bestFit="1" customWidth="1"/>
    <col min="11534" max="11534" width="11.33203125" style="668" bestFit="1" customWidth="1"/>
    <col min="11535" max="11535" width="7" style="668" bestFit="1" customWidth="1"/>
    <col min="11536" max="11536" width="6.77734375" style="668" bestFit="1" customWidth="1"/>
    <col min="11537" max="11537" width="11.33203125" style="668" bestFit="1" customWidth="1"/>
    <col min="11538" max="11538" width="7" style="668" bestFit="1" customWidth="1"/>
    <col min="11539" max="11539" width="6.77734375" style="668" bestFit="1" customWidth="1"/>
    <col min="11540" max="11540" width="11.33203125" style="668" bestFit="1" customWidth="1"/>
    <col min="11541" max="11541" width="7" style="668" bestFit="1" customWidth="1"/>
    <col min="11542" max="11542" width="6.77734375" style="668" bestFit="1" customWidth="1"/>
    <col min="11543" max="11543" width="11.33203125" style="668" bestFit="1" customWidth="1"/>
    <col min="11544" max="11544" width="7" style="668" bestFit="1" customWidth="1"/>
    <col min="11545" max="11545" width="6.77734375" style="668" bestFit="1" customWidth="1"/>
    <col min="11546" max="11546" width="11.33203125" style="668" bestFit="1" customWidth="1"/>
    <col min="11547" max="11547" width="7" style="668" bestFit="1" customWidth="1"/>
    <col min="11548" max="11548" width="6.77734375" style="668" bestFit="1" customWidth="1"/>
    <col min="11549" max="11549" width="11.33203125" style="668" bestFit="1" customWidth="1"/>
    <col min="11550" max="11550" width="7" style="668" bestFit="1" customWidth="1"/>
    <col min="11551" max="11551" width="6.77734375" style="668" bestFit="1" customWidth="1"/>
    <col min="11552" max="11552" width="11.33203125" style="668" bestFit="1" customWidth="1"/>
    <col min="11553" max="11776" width="9.109375" style="668"/>
    <col min="11777" max="11777" width="19.6640625" style="668" bestFit="1" customWidth="1"/>
    <col min="11778" max="11778" width="5.109375" style="668" bestFit="1" customWidth="1"/>
    <col min="11779" max="11779" width="7" style="668" bestFit="1" customWidth="1"/>
    <col min="11780" max="11780" width="6.77734375" style="668" bestFit="1" customWidth="1"/>
    <col min="11781" max="11781" width="14" style="668" bestFit="1" customWidth="1"/>
    <col min="11782" max="11782" width="7" style="668" bestFit="1" customWidth="1"/>
    <col min="11783" max="11783" width="6.77734375" style="668" bestFit="1" customWidth="1"/>
    <col min="11784" max="11784" width="11.33203125" style="668" bestFit="1" customWidth="1"/>
    <col min="11785" max="11785" width="7" style="668" bestFit="1" customWidth="1"/>
    <col min="11786" max="11786" width="6.77734375" style="668" bestFit="1" customWidth="1"/>
    <col min="11787" max="11787" width="17.5546875" style="668" customWidth="1"/>
    <col min="11788" max="11788" width="7" style="668" bestFit="1" customWidth="1"/>
    <col min="11789" max="11789" width="6.77734375" style="668" bestFit="1" customWidth="1"/>
    <col min="11790" max="11790" width="11.33203125" style="668" bestFit="1" customWidth="1"/>
    <col min="11791" max="11791" width="7" style="668" bestFit="1" customWidth="1"/>
    <col min="11792" max="11792" width="6.77734375" style="668" bestFit="1" customWidth="1"/>
    <col min="11793" max="11793" width="11.33203125" style="668" bestFit="1" customWidth="1"/>
    <col min="11794" max="11794" width="7" style="668" bestFit="1" customWidth="1"/>
    <col min="11795" max="11795" width="6.77734375" style="668" bestFit="1" customWidth="1"/>
    <col min="11796" max="11796" width="11.33203125" style="668" bestFit="1" customWidth="1"/>
    <col min="11797" max="11797" width="7" style="668" bestFit="1" customWidth="1"/>
    <col min="11798" max="11798" width="6.77734375" style="668" bestFit="1" customWidth="1"/>
    <col min="11799" max="11799" width="11.33203125" style="668" bestFit="1" customWidth="1"/>
    <col min="11800" max="11800" width="7" style="668" bestFit="1" customWidth="1"/>
    <col min="11801" max="11801" width="6.77734375" style="668" bestFit="1" customWidth="1"/>
    <col min="11802" max="11802" width="11.33203125" style="668" bestFit="1" customWidth="1"/>
    <col min="11803" max="11803" width="7" style="668" bestFit="1" customWidth="1"/>
    <col min="11804" max="11804" width="6.77734375" style="668" bestFit="1" customWidth="1"/>
    <col min="11805" max="11805" width="11.33203125" style="668" bestFit="1" customWidth="1"/>
    <col min="11806" max="11806" width="7" style="668" bestFit="1" customWidth="1"/>
    <col min="11807" max="11807" width="6.77734375" style="668" bestFit="1" customWidth="1"/>
    <col min="11808" max="11808" width="11.33203125" style="668" bestFit="1" customWidth="1"/>
    <col min="11809" max="12032" width="9.109375" style="668"/>
    <col min="12033" max="12033" width="19.6640625" style="668" bestFit="1" customWidth="1"/>
    <col min="12034" max="12034" width="5.109375" style="668" bestFit="1" customWidth="1"/>
    <col min="12035" max="12035" width="7" style="668" bestFit="1" customWidth="1"/>
    <col min="12036" max="12036" width="6.77734375" style="668" bestFit="1" customWidth="1"/>
    <col min="12037" max="12037" width="14" style="668" bestFit="1" customWidth="1"/>
    <col min="12038" max="12038" width="7" style="668" bestFit="1" customWidth="1"/>
    <col min="12039" max="12039" width="6.77734375" style="668" bestFit="1" customWidth="1"/>
    <col min="12040" max="12040" width="11.33203125" style="668" bestFit="1" customWidth="1"/>
    <col min="12041" max="12041" width="7" style="668" bestFit="1" customWidth="1"/>
    <col min="12042" max="12042" width="6.77734375" style="668" bestFit="1" customWidth="1"/>
    <col min="12043" max="12043" width="17.5546875" style="668" customWidth="1"/>
    <col min="12044" max="12044" width="7" style="668" bestFit="1" customWidth="1"/>
    <col min="12045" max="12045" width="6.77734375" style="668" bestFit="1" customWidth="1"/>
    <col min="12046" max="12046" width="11.33203125" style="668" bestFit="1" customWidth="1"/>
    <col min="12047" max="12047" width="7" style="668" bestFit="1" customWidth="1"/>
    <col min="12048" max="12048" width="6.77734375" style="668" bestFit="1" customWidth="1"/>
    <col min="12049" max="12049" width="11.33203125" style="668" bestFit="1" customWidth="1"/>
    <col min="12050" max="12050" width="7" style="668" bestFit="1" customWidth="1"/>
    <col min="12051" max="12051" width="6.77734375" style="668" bestFit="1" customWidth="1"/>
    <col min="12052" max="12052" width="11.33203125" style="668" bestFit="1" customWidth="1"/>
    <col min="12053" max="12053" width="7" style="668" bestFit="1" customWidth="1"/>
    <col min="12054" max="12054" width="6.77734375" style="668" bestFit="1" customWidth="1"/>
    <col min="12055" max="12055" width="11.33203125" style="668" bestFit="1" customWidth="1"/>
    <col min="12056" max="12056" width="7" style="668" bestFit="1" customWidth="1"/>
    <col min="12057" max="12057" width="6.77734375" style="668" bestFit="1" customWidth="1"/>
    <col min="12058" max="12058" width="11.33203125" style="668" bestFit="1" customWidth="1"/>
    <col min="12059" max="12059" width="7" style="668" bestFit="1" customWidth="1"/>
    <col min="12060" max="12060" width="6.77734375" style="668" bestFit="1" customWidth="1"/>
    <col min="12061" max="12061" width="11.33203125" style="668" bestFit="1" customWidth="1"/>
    <col min="12062" max="12062" width="7" style="668" bestFit="1" customWidth="1"/>
    <col min="12063" max="12063" width="6.77734375" style="668" bestFit="1" customWidth="1"/>
    <col min="12064" max="12064" width="11.33203125" style="668" bestFit="1" customWidth="1"/>
    <col min="12065" max="12288" width="9.109375" style="668"/>
    <col min="12289" max="12289" width="19.6640625" style="668" bestFit="1" customWidth="1"/>
    <col min="12290" max="12290" width="5.109375" style="668" bestFit="1" customWidth="1"/>
    <col min="12291" max="12291" width="7" style="668" bestFit="1" customWidth="1"/>
    <col min="12292" max="12292" width="6.77734375" style="668" bestFit="1" customWidth="1"/>
    <col min="12293" max="12293" width="14" style="668" bestFit="1" customWidth="1"/>
    <col min="12294" max="12294" width="7" style="668" bestFit="1" customWidth="1"/>
    <col min="12295" max="12295" width="6.77734375" style="668" bestFit="1" customWidth="1"/>
    <col min="12296" max="12296" width="11.33203125" style="668" bestFit="1" customWidth="1"/>
    <col min="12297" max="12297" width="7" style="668" bestFit="1" customWidth="1"/>
    <col min="12298" max="12298" width="6.77734375" style="668" bestFit="1" customWidth="1"/>
    <col min="12299" max="12299" width="17.5546875" style="668" customWidth="1"/>
    <col min="12300" max="12300" width="7" style="668" bestFit="1" customWidth="1"/>
    <col min="12301" max="12301" width="6.77734375" style="668" bestFit="1" customWidth="1"/>
    <col min="12302" max="12302" width="11.33203125" style="668" bestFit="1" customWidth="1"/>
    <col min="12303" max="12303" width="7" style="668" bestFit="1" customWidth="1"/>
    <col min="12304" max="12304" width="6.77734375" style="668" bestFit="1" customWidth="1"/>
    <col min="12305" max="12305" width="11.33203125" style="668" bestFit="1" customWidth="1"/>
    <col min="12306" max="12306" width="7" style="668" bestFit="1" customWidth="1"/>
    <col min="12307" max="12307" width="6.77734375" style="668" bestFit="1" customWidth="1"/>
    <col min="12308" max="12308" width="11.33203125" style="668" bestFit="1" customWidth="1"/>
    <col min="12309" max="12309" width="7" style="668" bestFit="1" customWidth="1"/>
    <col min="12310" max="12310" width="6.77734375" style="668" bestFit="1" customWidth="1"/>
    <col min="12311" max="12311" width="11.33203125" style="668" bestFit="1" customWidth="1"/>
    <col min="12312" max="12312" width="7" style="668" bestFit="1" customWidth="1"/>
    <col min="12313" max="12313" width="6.77734375" style="668" bestFit="1" customWidth="1"/>
    <col min="12314" max="12314" width="11.33203125" style="668" bestFit="1" customWidth="1"/>
    <col min="12315" max="12315" width="7" style="668" bestFit="1" customWidth="1"/>
    <col min="12316" max="12316" width="6.77734375" style="668" bestFit="1" customWidth="1"/>
    <col min="12317" max="12317" width="11.33203125" style="668" bestFit="1" customWidth="1"/>
    <col min="12318" max="12318" width="7" style="668" bestFit="1" customWidth="1"/>
    <col min="12319" max="12319" width="6.77734375" style="668" bestFit="1" customWidth="1"/>
    <col min="12320" max="12320" width="11.33203125" style="668" bestFit="1" customWidth="1"/>
    <col min="12321" max="12544" width="9.109375" style="668"/>
    <col min="12545" max="12545" width="19.6640625" style="668" bestFit="1" customWidth="1"/>
    <col min="12546" max="12546" width="5.109375" style="668" bestFit="1" customWidth="1"/>
    <col min="12547" max="12547" width="7" style="668" bestFit="1" customWidth="1"/>
    <col min="12548" max="12548" width="6.77734375" style="668" bestFit="1" customWidth="1"/>
    <col min="12549" max="12549" width="14" style="668" bestFit="1" customWidth="1"/>
    <col min="12550" max="12550" width="7" style="668" bestFit="1" customWidth="1"/>
    <col min="12551" max="12551" width="6.77734375" style="668" bestFit="1" customWidth="1"/>
    <col min="12552" max="12552" width="11.33203125" style="668" bestFit="1" customWidth="1"/>
    <col min="12553" max="12553" width="7" style="668" bestFit="1" customWidth="1"/>
    <col min="12554" max="12554" width="6.77734375" style="668" bestFit="1" customWidth="1"/>
    <col min="12555" max="12555" width="17.5546875" style="668" customWidth="1"/>
    <col min="12556" max="12556" width="7" style="668" bestFit="1" customWidth="1"/>
    <col min="12557" max="12557" width="6.77734375" style="668" bestFit="1" customWidth="1"/>
    <col min="12558" max="12558" width="11.33203125" style="668" bestFit="1" customWidth="1"/>
    <col min="12559" max="12559" width="7" style="668" bestFit="1" customWidth="1"/>
    <col min="12560" max="12560" width="6.77734375" style="668" bestFit="1" customWidth="1"/>
    <col min="12561" max="12561" width="11.33203125" style="668" bestFit="1" customWidth="1"/>
    <col min="12562" max="12562" width="7" style="668" bestFit="1" customWidth="1"/>
    <col min="12563" max="12563" width="6.77734375" style="668" bestFit="1" customWidth="1"/>
    <col min="12564" max="12564" width="11.33203125" style="668" bestFit="1" customWidth="1"/>
    <col min="12565" max="12565" width="7" style="668" bestFit="1" customWidth="1"/>
    <col min="12566" max="12566" width="6.77734375" style="668" bestFit="1" customWidth="1"/>
    <col min="12567" max="12567" width="11.33203125" style="668" bestFit="1" customWidth="1"/>
    <col min="12568" max="12568" width="7" style="668" bestFit="1" customWidth="1"/>
    <col min="12569" max="12569" width="6.77734375" style="668" bestFit="1" customWidth="1"/>
    <col min="12570" max="12570" width="11.33203125" style="668" bestFit="1" customWidth="1"/>
    <col min="12571" max="12571" width="7" style="668" bestFit="1" customWidth="1"/>
    <col min="12572" max="12572" width="6.77734375" style="668" bestFit="1" customWidth="1"/>
    <col min="12573" max="12573" width="11.33203125" style="668" bestFit="1" customWidth="1"/>
    <col min="12574" max="12574" width="7" style="668" bestFit="1" customWidth="1"/>
    <col min="12575" max="12575" width="6.77734375" style="668" bestFit="1" customWidth="1"/>
    <col min="12576" max="12576" width="11.33203125" style="668" bestFit="1" customWidth="1"/>
    <col min="12577" max="12800" width="9.109375" style="668"/>
    <col min="12801" max="12801" width="19.6640625" style="668" bestFit="1" customWidth="1"/>
    <col min="12802" max="12802" width="5.109375" style="668" bestFit="1" customWidth="1"/>
    <col min="12803" max="12803" width="7" style="668" bestFit="1" customWidth="1"/>
    <col min="12804" max="12804" width="6.77734375" style="668" bestFit="1" customWidth="1"/>
    <col min="12805" max="12805" width="14" style="668" bestFit="1" customWidth="1"/>
    <col min="12806" max="12806" width="7" style="668" bestFit="1" customWidth="1"/>
    <col min="12807" max="12807" width="6.77734375" style="668" bestFit="1" customWidth="1"/>
    <col min="12808" max="12808" width="11.33203125" style="668" bestFit="1" customWidth="1"/>
    <col min="12809" max="12809" width="7" style="668" bestFit="1" customWidth="1"/>
    <col min="12810" max="12810" width="6.77734375" style="668" bestFit="1" customWidth="1"/>
    <col min="12811" max="12811" width="17.5546875" style="668" customWidth="1"/>
    <col min="12812" max="12812" width="7" style="668" bestFit="1" customWidth="1"/>
    <col min="12813" max="12813" width="6.77734375" style="668" bestFit="1" customWidth="1"/>
    <col min="12814" max="12814" width="11.33203125" style="668" bestFit="1" customWidth="1"/>
    <col min="12815" max="12815" width="7" style="668" bestFit="1" customWidth="1"/>
    <col min="12816" max="12816" width="6.77734375" style="668" bestFit="1" customWidth="1"/>
    <col min="12817" max="12817" width="11.33203125" style="668" bestFit="1" customWidth="1"/>
    <col min="12818" max="12818" width="7" style="668" bestFit="1" customWidth="1"/>
    <col min="12819" max="12819" width="6.77734375" style="668" bestFit="1" customWidth="1"/>
    <col min="12820" max="12820" width="11.33203125" style="668" bestFit="1" customWidth="1"/>
    <col min="12821" max="12821" width="7" style="668" bestFit="1" customWidth="1"/>
    <col min="12822" max="12822" width="6.77734375" style="668" bestFit="1" customWidth="1"/>
    <col min="12823" max="12823" width="11.33203125" style="668" bestFit="1" customWidth="1"/>
    <col min="12824" max="12824" width="7" style="668" bestFit="1" customWidth="1"/>
    <col min="12825" max="12825" width="6.77734375" style="668" bestFit="1" customWidth="1"/>
    <col min="12826" max="12826" width="11.33203125" style="668" bestFit="1" customWidth="1"/>
    <col min="12827" max="12827" width="7" style="668" bestFit="1" customWidth="1"/>
    <col min="12828" max="12828" width="6.77734375" style="668" bestFit="1" customWidth="1"/>
    <col min="12829" max="12829" width="11.33203125" style="668" bestFit="1" customWidth="1"/>
    <col min="12830" max="12830" width="7" style="668" bestFit="1" customWidth="1"/>
    <col min="12831" max="12831" width="6.77734375" style="668" bestFit="1" customWidth="1"/>
    <col min="12832" max="12832" width="11.33203125" style="668" bestFit="1" customWidth="1"/>
    <col min="12833" max="13056" width="9.109375" style="668"/>
    <col min="13057" max="13057" width="19.6640625" style="668" bestFit="1" customWidth="1"/>
    <col min="13058" max="13058" width="5.109375" style="668" bestFit="1" customWidth="1"/>
    <col min="13059" max="13059" width="7" style="668" bestFit="1" customWidth="1"/>
    <col min="13060" max="13060" width="6.77734375" style="668" bestFit="1" customWidth="1"/>
    <col min="13061" max="13061" width="14" style="668" bestFit="1" customWidth="1"/>
    <col min="13062" max="13062" width="7" style="668" bestFit="1" customWidth="1"/>
    <col min="13063" max="13063" width="6.77734375" style="668" bestFit="1" customWidth="1"/>
    <col min="13064" max="13064" width="11.33203125" style="668" bestFit="1" customWidth="1"/>
    <col min="13065" max="13065" width="7" style="668" bestFit="1" customWidth="1"/>
    <col min="13066" max="13066" width="6.77734375" style="668" bestFit="1" customWidth="1"/>
    <col min="13067" max="13067" width="17.5546875" style="668" customWidth="1"/>
    <col min="13068" max="13068" width="7" style="668" bestFit="1" customWidth="1"/>
    <col min="13069" max="13069" width="6.77734375" style="668" bestFit="1" customWidth="1"/>
    <col min="13070" max="13070" width="11.33203125" style="668" bestFit="1" customWidth="1"/>
    <col min="13071" max="13071" width="7" style="668" bestFit="1" customWidth="1"/>
    <col min="13072" max="13072" width="6.77734375" style="668" bestFit="1" customWidth="1"/>
    <col min="13073" max="13073" width="11.33203125" style="668" bestFit="1" customWidth="1"/>
    <col min="13074" max="13074" width="7" style="668" bestFit="1" customWidth="1"/>
    <col min="13075" max="13075" width="6.77734375" style="668" bestFit="1" customWidth="1"/>
    <col min="13076" max="13076" width="11.33203125" style="668" bestFit="1" customWidth="1"/>
    <col min="13077" max="13077" width="7" style="668" bestFit="1" customWidth="1"/>
    <col min="13078" max="13078" width="6.77734375" style="668" bestFit="1" customWidth="1"/>
    <col min="13079" max="13079" width="11.33203125" style="668" bestFit="1" customWidth="1"/>
    <col min="13080" max="13080" width="7" style="668" bestFit="1" customWidth="1"/>
    <col min="13081" max="13081" width="6.77734375" style="668" bestFit="1" customWidth="1"/>
    <col min="13082" max="13082" width="11.33203125" style="668" bestFit="1" customWidth="1"/>
    <col min="13083" max="13083" width="7" style="668" bestFit="1" customWidth="1"/>
    <col min="13084" max="13084" width="6.77734375" style="668" bestFit="1" customWidth="1"/>
    <col min="13085" max="13085" width="11.33203125" style="668" bestFit="1" customWidth="1"/>
    <col min="13086" max="13086" width="7" style="668" bestFit="1" customWidth="1"/>
    <col min="13087" max="13087" width="6.77734375" style="668" bestFit="1" customWidth="1"/>
    <col min="13088" max="13088" width="11.33203125" style="668" bestFit="1" customWidth="1"/>
    <col min="13089" max="13312" width="9.109375" style="668"/>
    <col min="13313" max="13313" width="19.6640625" style="668" bestFit="1" customWidth="1"/>
    <col min="13314" max="13314" width="5.109375" style="668" bestFit="1" customWidth="1"/>
    <col min="13315" max="13315" width="7" style="668" bestFit="1" customWidth="1"/>
    <col min="13316" max="13316" width="6.77734375" style="668" bestFit="1" customWidth="1"/>
    <col min="13317" max="13317" width="14" style="668" bestFit="1" customWidth="1"/>
    <col min="13318" max="13318" width="7" style="668" bestFit="1" customWidth="1"/>
    <col min="13319" max="13319" width="6.77734375" style="668" bestFit="1" customWidth="1"/>
    <col min="13320" max="13320" width="11.33203125" style="668" bestFit="1" customWidth="1"/>
    <col min="13321" max="13321" width="7" style="668" bestFit="1" customWidth="1"/>
    <col min="13322" max="13322" width="6.77734375" style="668" bestFit="1" customWidth="1"/>
    <col min="13323" max="13323" width="17.5546875" style="668" customWidth="1"/>
    <col min="13324" max="13324" width="7" style="668" bestFit="1" customWidth="1"/>
    <col min="13325" max="13325" width="6.77734375" style="668" bestFit="1" customWidth="1"/>
    <col min="13326" max="13326" width="11.33203125" style="668" bestFit="1" customWidth="1"/>
    <col min="13327" max="13327" width="7" style="668" bestFit="1" customWidth="1"/>
    <col min="13328" max="13328" width="6.77734375" style="668" bestFit="1" customWidth="1"/>
    <col min="13329" max="13329" width="11.33203125" style="668" bestFit="1" customWidth="1"/>
    <col min="13330" max="13330" width="7" style="668" bestFit="1" customWidth="1"/>
    <col min="13331" max="13331" width="6.77734375" style="668" bestFit="1" customWidth="1"/>
    <col min="13332" max="13332" width="11.33203125" style="668" bestFit="1" customWidth="1"/>
    <col min="13333" max="13333" width="7" style="668" bestFit="1" customWidth="1"/>
    <col min="13334" max="13334" width="6.77734375" style="668" bestFit="1" customWidth="1"/>
    <col min="13335" max="13335" width="11.33203125" style="668" bestFit="1" customWidth="1"/>
    <col min="13336" max="13336" width="7" style="668" bestFit="1" customWidth="1"/>
    <col min="13337" max="13337" width="6.77734375" style="668" bestFit="1" customWidth="1"/>
    <col min="13338" max="13338" width="11.33203125" style="668" bestFit="1" customWidth="1"/>
    <col min="13339" max="13339" width="7" style="668" bestFit="1" customWidth="1"/>
    <col min="13340" max="13340" width="6.77734375" style="668" bestFit="1" customWidth="1"/>
    <col min="13341" max="13341" width="11.33203125" style="668" bestFit="1" customWidth="1"/>
    <col min="13342" max="13342" width="7" style="668" bestFit="1" customWidth="1"/>
    <col min="13343" max="13343" width="6.77734375" style="668" bestFit="1" customWidth="1"/>
    <col min="13344" max="13344" width="11.33203125" style="668" bestFit="1" customWidth="1"/>
    <col min="13345" max="13568" width="9.109375" style="668"/>
    <col min="13569" max="13569" width="19.6640625" style="668" bestFit="1" customWidth="1"/>
    <col min="13570" max="13570" width="5.109375" style="668" bestFit="1" customWidth="1"/>
    <col min="13571" max="13571" width="7" style="668" bestFit="1" customWidth="1"/>
    <col min="13572" max="13572" width="6.77734375" style="668" bestFit="1" customWidth="1"/>
    <col min="13573" max="13573" width="14" style="668" bestFit="1" customWidth="1"/>
    <col min="13574" max="13574" width="7" style="668" bestFit="1" customWidth="1"/>
    <col min="13575" max="13575" width="6.77734375" style="668" bestFit="1" customWidth="1"/>
    <col min="13576" max="13576" width="11.33203125" style="668" bestFit="1" customWidth="1"/>
    <col min="13577" max="13577" width="7" style="668" bestFit="1" customWidth="1"/>
    <col min="13578" max="13578" width="6.77734375" style="668" bestFit="1" customWidth="1"/>
    <col min="13579" max="13579" width="17.5546875" style="668" customWidth="1"/>
    <col min="13580" max="13580" width="7" style="668" bestFit="1" customWidth="1"/>
    <col min="13581" max="13581" width="6.77734375" style="668" bestFit="1" customWidth="1"/>
    <col min="13582" max="13582" width="11.33203125" style="668" bestFit="1" customWidth="1"/>
    <col min="13583" max="13583" width="7" style="668" bestFit="1" customWidth="1"/>
    <col min="13584" max="13584" width="6.77734375" style="668" bestFit="1" customWidth="1"/>
    <col min="13585" max="13585" width="11.33203125" style="668" bestFit="1" customWidth="1"/>
    <col min="13586" max="13586" width="7" style="668" bestFit="1" customWidth="1"/>
    <col min="13587" max="13587" width="6.77734375" style="668" bestFit="1" customWidth="1"/>
    <col min="13588" max="13588" width="11.33203125" style="668" bestFit="1" customWidth="1"/>
    <col min="13589" max="13589" width="7" style="668" bestFit="1" customWidth="1"/>
    <col min="13590" max="13590" width="6.77734375" style="668" bestFit="1" customWidth="1"/>
    <col min="13591" max="13591" width="11.33203125" style="668" bestFit="1" customWidth="1"/>
    <col min="13592" max="13592" width="7" style="668" bestFit="1" customWidth="1"/>
    <col min="13593" max="13593" width="6.77734375" style="668" bestFit="1" customWidth="1"/>
    <col min="13594" max="13594" width="11.33203125" style="668" bestFit="1" customWidth="1"/>
    <col min="13595" max="13595" width="7" style="668" bestFit="1" customWidth="1"/>
    <col min="13596" max="13596" width="6.77734375" style="668" bestFit="1" customWidth="1"/>
    <col min="13597" max="13597" width="11.33203125" style="668" bestFit="1" customWidth="1"/>
    <col min="13598" max="13598" width="7" style="668" bestFit="1" customWidth="1"/>
    <col min="13599" max="13599" width="6.77734375" style="668" bestFit="1" customWidth="1"/>
    <col min="13600" max="13600" width="11.33203125" style="668" bestFit="1" customWidth="1"/>
    <col min="13601" max="13824" width="9.109375" style="668"/>
    <col min="13825" max="13825" width="19.6640625" style="668" bestFit="1" customWidth="1"/>
    <col min="13826" max="13826" width="5.109375" style="668" bestFit="1" customWidth="1"/>
    <col min="13827" max="13827" width="7" style="668" bestFit="1" customWidth="1"/>
    <col min="13828" max="13828" width="6.77734375" style="668" bestFit="1" customWidth="1"/>
    <col min="13829" max="13829" width="14" style="668" bestFit="1" customWidth="1"/>
    <col min="13830" max="13830" width="7" style="668" bestFit="1" customWidth="1"/>
    <col min="13831" max="13831" width="6.77734375" style="668" bestFit="1" customWidth="1"/>
    <col min="13832" max="13832" width="11.33203125" style="668" bestFit="1" customWidth="1"/>
    <col min="13833" max="13833" width="7" style="668" bestFit="1" customWidth="1"/>
    <col min="13834" max="13834" width="6.77734375" style="668" bestFit="1" customWidth="1"/>
    <col min="13835" max="13835" width="17.5546875" style="668" customWidth="1"/>
    <col min="13836" max="13836" width="7" style="668" bestFit="1" customWidth="1"/>
    <col min="13837" max="13837" width="6.77734375" style="668" bestFit="1" customWidth="1"/>
    <col min="13838" max="13838" width="11.33203125" style="668" bestFit="1" customWidth="1"/>
    <col min="13839" max="13839" width="7" style="668" bestFit="1" customWidth="1"/>
    <col min="13840" max="13840" width="6.77734375" style="668" bestFit="1" customWidth="1"/>
    <col min="13841" max="13841" width="11.33203125" style="668" bestFit="1" customWidth="1"/>
    <col min="13842" max="13842" width="7" style="668" bestFit="1" customWidth="1"/>
    <col min="13843" max="13843" width="6.77734375" style="668" bestFit="1" customWidth="1"/>
    <col min="13844" max="13844" width="11.33203125" style="668" bestFit="1" customWidth="1"/>
    <col min="13845" max="13845" width="7" style="668" bestFit="1" customWidth="1"/>
    <col min="13846" max="13846" width="6.77734375" style="668" bestFit="1" customWidth="1"/>
    <col min="13847" max="13847" width="11.33203125" style="668" bestFit="1" customWidth="1"/>
    <col min="13848" max="13848" width="7" style="668" bestFit="1" customWidth="1"/>
    <col min="13849" max="13849" width="6.77734375" style="668" bestFit="1" customWidth="1"/>
    <col min="13850" max="13850" width="11.33203125" style="668" bestFit="1" customWidth="1"/>
    <col min="13851" max="13851" width="7" style="668" bestFit="1" customWidth="1"/>
    <col min="13852" max="13852" width="6.77734375" style="668" bestFit="1" customWidth="1"/>
    <col min="13853" max="13853" width="11.33203125" style="668" bestFit="1" customWidth="1"/>
    <col min="13854" max="13854" width="7" style="668" bestFit="1" customWidth="1"/>
    <col min="13855" max="13855" width="6.77734375" style="668" bestFit="1" customWidth="1"/>
    <col min="13856" max="13856" width="11.33203125" style="668" bestFit="1" customWidth="1"/>
    <col min="13857" max="14080" width="9.109375" style="668"/>
    <col min="14081" max="14081" width="19.6640625" style="668" bestFit="1" customWidth="1"/>
    <col min="14082" max="14082" width="5.109375" style="668" bestFit="1" customWidth="1"/>
    <col min="14083" max="14083" width="7" style="668" bestFit="1" customWidth="1"/>
    <col min="14084" max="14084" width="6.77734375" style="668" bestFit="1" customWidth="1"/>
    <col min="14085" max="14085" width="14" style="668" bestFit="1" customWidth="1"/>
    <col min="14086" max="14086" width="7" style="668" bestFit="1" customWidth="1"/>
    <col min="14087" max="14087" width="6.77734375" style="668" bestFit="1" customWidth="1"/>
    <col min="14088" max="14088" width="11.33203125" style="668" bestFit="1" customWidth="1"/>
    <col min="14089" max="14089" width="7" style="668" bestFit="1" customWidth="1"/>
    <col min="14090" max="14090" width="6.77734375" style="668" bestFit="1" customWidth="1"/>
    <col min="14091" max="14091" width="17.5546875" style="668" customWidth="1"/>
    <col min="14092" max="14092" width="7" style="668" bestFit="1" customWidth="1"/>
    <col min="14093" max="14093" width="6.77734375" style="668" bestFit="1" customWidth="1"/>
    <col min="14094" max="14094" width="11.33203125" style="668" bestFit="1" customWidth="1"/>
    <col min="14095" max="14095" width="7" style="668" bestFit="1" customWidth="1"/>
    <col min="14096" max="14096" width="6.77734375" style="668" bestFit="1" customWidth="1"/>
    <col min="14097" max="14097" width="11.33203125" style="668" bestFit="1" customWidth="1"/>
    <col min="14098" max="14098" width="7" style="668" bestFit="1" customWidth="1"/>
    <col min="14099" max="14099" width="6.77734375" style="668" bestFit="1" customWidth="1"/>
    <col min="14100" max="14100" width="11.33203125" style="668" bestFit="1" customWidth="1"/>
    <col min="14101" max="14101" width="7" style="668" bestFit="1" customWidth="1"/>
    <col min="14102" max="14102" width="6.77734375" style="668" bestFit="1" customWidth="1"/>
    <col min="14103" max="14103" width="11.33203125" style="668" bestFit="1" customWidth="1"/>
    <col min="14104" max="14104" width="7" style="668" bestFit="1" customWidth="1"/>
    <col min="14105" max="14105" width="6.77734375" style="668" bestFit="1" customWidth="1"/>
    <col min="14106" max="14106" width="11.33203125" style="668" bestFit="1" customWidth="1"/>
    <col min="14107" max="14107" width="7" style="668" bestFit="1" customWidth="1"/>
    <col min="14108" max="14108" width="6.77734375" style="668" bestFit="1" customWidth="1"/>
    <col min="14109" max="14109" width="11.33203125" style="668" bestFit="1" customWidth="1"/>
    <col min="14110" max="14110" width="7" style="668" bestFit="1" customWidth="1"/>
    <col min="14111" max="14111" width="6.77734375" style="668" bestFit="1" customWidth="1"/>
    <col min="14112" max="14112" width="11.33203125" style="668" bestFit="1" customWidth="1"/>
    <col min="14113" max="14336" width="9.109375" style="668"/>
    <col min="14337" max="14337" width="19.6640625" style="668" bestFit="1" customWidth="1"/>
    <col min="14338" max="14338" width="5.109375" style="668" bestFit="1" customWidth="1"/>
    <col min="14339" max="14339" width="7" style="668" bestFit="1" customWidth="1"/>
    <col min="14340" max="14340" width="6.77734375" style="668" bestFit="1" customWidth="1"/>
    <col min="14341" max="14341" width="14" style="668" bestFit="1" customWidth="1"/>
    <col min="14342" max="14342" width="7" style="668" bestFit="1" customWidth="1"/>
    <col min="14343" max="14343" width="6.77734375" style="668" bestFit="1" customWidth="1"/>
    <col min="14344" max="14344" width="11.33203125" style="668" bestFit="1" customWidth="1"/>
    <col min="14345" max="14345" width="7" style="668" bestFit="1" customWidth="1"/>
    <col min="14346" max="14346" width="6.77734375" style="668" bestFit="1" customWidth="1"/>
    <col min="14347" max="14347" width="17.5546875" style="668" customWidth="1"/>
    <col min="14348" max="14348" width="7" style="668" bestFit="1" customWidth="1"/>
    <col min="14349" max="14349" width="6.77734375" style="668" bestFit="1" customWidth="1"/>
    <col min="14350" max="14350" width="11.33203125" style="668" bestFit="1" customWidth="1"/>
    <col min="14351" max="14351" width="7" style="668" bestFit="1" customWidth="1"/>
    <col min="14352" max="14352" width="6.77734375" style="668" bestFit="1" customWidth="1"/>
    <col min="14353" max="14353" width="11.33203125" style="668" bestFit="1" customWidth="1"/>
    <col min="14354" max="14354" width="7" style="668" bestFit="1" customWidth="1"/>
    <col min="14355" max="14355" width="6.77734375" style="668" bestFit="1" customWidth="1"/>
    <col min="14356" max="14356" width="11.33203125" style="668" bestFit="1" customWidth="1"/>
    <col min="14357" max="14357" width="7" style="668" bestFit="1" customWidth="1"/>
    <col min="14358" max="14358" width="6.77734375" style="668" bestFit="1" customWidth="1"/>
    <col min="14359" max="14359" width="11.33203125" style="668" bestFit="1" customWidth="1"/>
    <col min="14360" max="14360" width="7" style="668" bestFit="1" customWidth="1"/>
    <col min="14361" max="14361" width="6.77734375" style="668" bestFit="1" customWidth="1"/>
    <col min="14362" max="14362" width="11.33203125" style="668" bestFit="1" customWidth="1"/>
    <col min="14363" max="14363" width="7" style="668" bestFit="1" customWidth="1"/>
    <col min="14364" max="14364" width="6.77734375" style="668" bestFit="1" customWidth="1"/>
    <col min="14365" max="14365" width="11.33203125" style="668" bestFit="1" customWidth="1"/>
    <col min="14366" max="14366" width="7" style="668" bestFit="1" customWidth="1"/>
    <col min="14367" max="14367" width="6.77734375" style="668" bestFit="1" customWidth="1"/>
    <col min="14368" max="14368" width="11.33203125" style="668" bestFit="1" customWidth="1"/>
    <col min="14369" max="14592" width="9.109375" style="668"/>
    <col min="14593" max="14593" width="19.6640625" style="668" bestFit="1" customWidth="1"/>
    <col min="14594" max="14594" width="5.109375" style="668" bestFit="1" customWidth="1"/>
    <col min="14595" max="14595" width="7" style="668" bestFit="1" customWidth="1"/>
    <col min="14596" max="14596" width="6.77734375" style="668" bestFit="1" customWidth="1"/>
    <col min="14597" max="14597" width="14" style="668" bestFit="1" customWidth="1"/>
    <col min="14598" max="14598" width="7" style="668" bestFit="1" customWidth="1"/>
    <col min="14599" max="14599" width="6.77734375" style="668" bestFit="1" customWidth="1"/>
    <col min="14600" max="14600" width="11.33203125" style="668" bestFit="1" customWidth="1"/>
    <col min="14601" max="14601" width="7" style="668" bestFit="1" customWidth="1"/>
    <col min="14602" max="14602" width="6.77734375" style="668" bestFit="1" customWidth="1"/>
    <col min="14603" max="14603" width="17.5546875" style="668" customWidth="1"/>
    <col min="14604" max="14604" width="7" style="668" bestFit="1" customWidth="1"/>
    <col min="14605" max="14605" width="6.77734375" style="668" bestFit="1" customWidth="1"/>
    <col min="14606" max="14606" width="11.33203125" style="668" bestFit="1" customWidth="1"/>
    <col min="14607" max="14607" width="7" style="668" bestFit="1" customWidth="1"/>
    <col min="14608" max="14608" width="6.77734375" style="668" bestFit="1" customWidth="1"/>
    <col min="14609" max="14609" width="11.33203125" style="668" bestFit="1" customWidth="1"/>
    <col min="14610" max="14610" width="7" style="668" bestFit="1" customWidth="1"/>
    <col min="14611" max="14611" width="6.77734375" style="668" bestFit="1" customWidth="1"/>
    <col min="14612" max="14612" width="11.33203125" style="668" bestFit="1" customWidth="1"/>
    <col min="14613" max="14613" width="7" style="668" bestFit="1" customWidth="1"/>
    <col min="14614" max="14614" width="6.77734375" style="668" bestFit="1" customWidth="1"/>
    <col min="14615" max="14615" width="11.33203125" style="668" bestFit="1" customWidth="1"/>
    <col min="14616" max="14616" width="7" style="668" bestFit="1" customWidth="1"/>
    <col min="14617" max="14617" width="6.77734375" style="668" bestFit="1" customWidth="1"/>
    <col min="14618" max="14618" width="11.33203125" style="668" bestFit="1" customWidth="1"/>
    <col min="14619" max="14619" width="7" style="668" bestFit="1" customWidth="1"/>
    <col min="14620" max="14620" width="6.77734375" style="668" bestFit="1" customWidth="1"/>
    <col min="14621" max="14621" width="11.33203125" style="668" bestFit="1" customWidth="1"/>
    <col min="14622" max="14622" width="7" style="668" bestFit="1" customWidth="1"/>
    <col min="14623" max="14623" width="6.77734375" style="668" bestFit="1" customWidth="1"/>
    <col min="14624" max="14624" width="11.33203125" style="668" bestFit="1" customWidth="1"/>
    <col min="14625" max="14848" width="9.109375" style="668"/>
    <col min="14849" max="14849" width="19.6640625" style="668" bestFit="1" customWidth="1"/>
    <col min="14850" max="14850" width="5.109375" style="668" bestFit="1" customWidth="1"/>
    <col min="14851" max="14851" width="7" style="668" bestFit="1" customWidth="1"/>
    <col min="14852" max="14852" width="6.77734375" style="668" bestFit="1" customWidth="1"/>
    <col min="14853" max="14853" width="14" style="668" bestFit="1" customWidth="1"/>
    <col min="14854" max="14854" width="7" style="668" bestFit="1" customWidth="1"/>
    <col min="14855" max="14855" width="6.77734375" style="668" bestFit="1" customWidth="1"/>
    <col min="14856" max="14856" width="11.33203125" style="668" bestFit="1" customWidth="1"/>
    <col min="14857" max="14857" width="7" style="668" bestFit="1" customWidth="1"/>
    <col min="14858" max="14858" width="6.77734375" style="668" bestFit="1" customWidth="1"/>
    <col min="14859" max="14859" width="17.5546875" style="668" customWidth="1"/>
    <col min="14860" max="14860" width="7" style="668" bestFit="1" customWidth="1"/>
    <col min="14861" max="14861" width="6.77734375" style="668" bestFit="1" customWidth="1"/>
    <col min="14862" max="14862" width="11.33203125" style="668" bestFit="1" customWidth="1"/>
    <col min="14863" max="14863" width="7" style="668" bestFit="1" customWidth="1"/>
    <col min="14864" max="14864" width="6.77734375" style="668" bestFit="1" customWidth="1"/>
    <col min="14865" max="14865" width="11.33203125" style="668" bestFit="1" customWidth="1"/>
    <col min="14866" max="14866" width="7" style="668" bestFit="1" customWidth="1"/>
    <col min="14867" max="14867" width="6.77734375" style="668" bestFit="1" customWidth="1"/>
    <col min="14868" max="14868" width="11.33203125" style="668" bestFit="1" customWidth="1"/>
    <col min="14869" max="14869" width="7" style="668" bestFit="1" customWidth="1"/>
    <col min="14870" max="14870" width="6.77734375" style="668" bestFit="1" customWidth="1"/>
    <col min="14871" max="14871" width="11.33203125" style="668" bestFit="1" customWidth="1"/>
    <col min="14872" max="14872" width="7" style="668" bestFit="1" customWidth="1"/>
    <col min="14873" max="14873" width="6.77734375" style="668" bestFit="1" customWidth="1"/>
    <col min="14874" max="14874" width="11.33203125" style="668" bestFit="1" customWidth="1"/>
    <col min="14875" max="14875" width="7" style="668" bestFit="1" customWidth="1"/>
    <col min="14876" max="14876" width="6.77734375" style="668" bestFit="1" customWidth="1"/>
    <col min="14877" max="14877" width="11.33203125" style="668" bestFit="1" customWidth="1"/>
    <col min="14878" max="14878" width="7" style="668" bestFit="1" customWidth="1"/>
    <col min="14879" max="14879" width="6.77734375" style="668" bestFit="1" customWidth="1"/>
    <col min="14880" max="14880" width="11.33203125" style="668" bestFit="1" customWidth="1"/>
    <col min="14881" max="15104" width="9.109375" style="668"/>
    <col min="15105" max="15105" width="19.6640625" style="668" bestFit="1" customWidth="1"/>
    <col min="15106" max="15106" width="5.109375" style="668" bestFit="1" customWidth="1"/>
    <col min="15107" max="15107" width="7" style="668" bestFit="1" customWidth="1"/>
    <col min="15108" max="15108" width="6.77734375" style="668" bestFit="1" customWidth="1"/>
    <col min="15109" max="15109" width="14" style="668" bestFit="1" customWidth="1"/>
    <col min="15110" max="15110" width="7" style="668" bestFit="1" customWidth="1"/>
    <col min="15111" max="15111" width="6.77734375" style="668" bestFit="1" customWidth="1"/>
    <col min="15112" max="15112" width="11.33203125" style="668" bestFit="1" customWidth="1"/>
    <col min="15113" max="15113" width="7" style="668" bestFit="1" customWidth="1"/>
    <col min="15114" max="15114" width="6.77734375" style="668" bestFit="1" customWidth="1"/>
    <col min="15115" max="15115" width="17.5546875" style="668" customWidth="1"/>
    <col min="15116" max="15116" width="7" style="668" bestFit="1" customWidth="1"/>
    <col min="15117" max="15117" width="6.77734375" style="668" bestFit="1" customWidth="1"/>
    <col min="15118" max="15118" width="11.33203125" style="668" bestFit="1" customWidth="1"/>
    <col min="15119" max="15119" width="7" style="668" bestFit="1" customWidth="1"/>
    <col min="15120" max="15120" width="6.77734375" style="668" bestFit="1" customWidth="1"/>
    <col min="15121" max="15121" width="11.33203125" style="668" bestFit="1" customWidth="1"/>
    <col min="15122" max="15122" width="7" style="668" bestFit="1" customWidth="1"/>
    <col min="15123" max="15123" width="6.77734375" style="668" bestFit="1" customWidth="1"/>
    <col min="15124" max="15124" width="11.33203125" style="668" bestFit="1" customWidth="1"/>
    <col min="15125" max="15125" width="7" style="668" bestFit="1" customWidth="1"/>
    <col min="15126" max="15126" width="6.77734375" style="668" bestFit="1" customWidth="1"/>
    <col min="15127" max="15127" width="11.33203125" style="668" bestFit="1" customWidth="1"/>
    <col min="15128" max="15128" width="7" style="668" bestFit="1" customWidth="1"/>
    <col min="15129" max="15129" width="6.77734375" style="668" bestFit="1" customWidth="1"/>
    <col min="15130" max="15130" width="11.33203125" style="668" bestFit="1" customWidth="1"/>
    <col min="15131" max="15131" width="7" style="668" bestFit="1" customWidth="1"/>
    <col min="15132" max="15132" width="6.77734375" style="668" bestFit="1" customWidth="1"/>
    <col min="15133" max="15133" width="11.33203125" style="668" bestFit="1" customWidth="1"/>
    <col min="15134" max="15134" width="7" style="668" bestFit="1" customWidth="1"/>
    <col min="15135" max="15135" width="6.77734375" style="668" bestFit="1" customWidth="1"/>
    <col min="15136" max="15136" width="11.33203125" style="668" bestFit="1" customWidth="1"/>
    <col min="15137" max="15360" width="9.109375" style="668"/>
    <col min="15361" max="15361" width="19.6640625" style="668" bestFit="1" customWidth="1"/>
    <col min="15362" max="15362" width="5.109375" style="668" bestFit="1" customWidth="1"/>
    <col min="15363" max="15363" width="7" style="668" bestFit="1" customWidth="1"/>
    <col min="15364" max="15364" width="6.77734375" style="668" bestFit="1" customWidth="1"/>
    <col min="15365" max="15365" width="14" style="668" bestFit="1" customWidth="1"/>
    <col min="15366" max="15366" width="7" style="668" bestFit="1" customWidth="1"/>
    <col min="15367" max="15367" width="6.77734375" style="668" bestFit="1" customWidth="1"/>
    <col min="15368" max="15368" width="11.33203125" style="668" bestFit="1" customWidth="1"/>
    <col min="15369" max="15369" width="7" style="668" bestFit="1" customWidth="1"/>
    <col min="15370" max="15370" width="6.77734375" style="668" bestFit="1" customWidth="1"/>
    <col min="15371" max="15371" width="17.5546875" style="668" customWidth="1"/>
    <col min="15372" max="15372" width="7" style="668" bestFit="1" customWidth="1"/>
    <col min="15373" max="15373" width="6.77734375" style="668" bestFit="1" customWidth="1"/>
    <col min="15374" max="15374" width="11.33203125" style="668" bestFit="1" customWidth="1"/>
    <col min="15375" max="15375" width="7" style="668" bestFit="1" customWidth="1"/>
    <col min="15376" max="15376" width="6.77734375" style="668" bestFit="1" customWidth="1"/>
    <col min="15377" max="15377" width="11.33203125" style="668" bestFit="1" customWidth="1"/>
    <col min="15378" max="15378" width="7" style="668" bestFit="1" customWidth="1"/>
    <col min="15379" max="15379" width="6.77734375" style="668" bestFit="1" customWidth="1"/>
    <col min="15380" max="15380" width="11.33203125" style="668" bestFit="1" customWidth="1"/>
    <col min="15381" max="15381" width="7" style="668" bestFit="1" customWidth="1"/>
    <col min="15382" max="15382" width="6.77734375" style="668" bestFit="1" customWidth="1"/>
    <col min="15383" max="15383" width="11.33203125" style="668" bestFit="1" customWidth="1"/>
    <col min="15384" max="15384" width="7" style="668" bestFit="1" customWidth="1"/>
    <col min="15385" max="15385" width="6.77734375" style="668" bestFit="1" customWidth="1"/>
    <col min="15386" max="15386" width="11.33203125" style="668" bestFit="1" customWidth="1"/>
    <col min="15387" max="15387" width="7" style="668" bestFit="1" customWidth="1"/>
    <col min="15388" max="15388" width="6.77734375" style="668" bestFit="1" customWidth="1"/>
    <col min="15389" max="15389" width="11.33203125" style="668" bestFit="1" customWidth="1"/>
    <col min="15390" max="15390" width="7" style="668" bestFit="1" customWidth="1"/>
    <col min="15391" max="15391" width="6.77734375" style="668" bestFit="1" customWidth="1"/>
    <col min="15392" max="15392" width="11.33203125" style="668" bestFit="1" customWidth="1"/>
    <col min="15393" max="15616" width="9.109375" style="668"/>
    <col min="15617" max="15617" width="19.6640625" style="668" bestFit="1" customWidth="1"/>
    <col min="15618" max="15618" width="5.109375" style="668" bestFit="1" customWidth="1"/>
    <col min="15619" max="15619" width="7" style="668" bestFit="1" customWidth="1"/>
    <col min="15620" max="15620" width="6.77734375" style="668" bestFit="1" customWidth="1"/>
    <col min="15621" max="15621" width="14" style="668" bestFit="1" customWidth="1"/>
    <col min="15622" max="15622" width="7" style="668" bestFit="1" customWidth="1"/>
    <col min="15623" max="15623" width="6.77734375" style="668" bestFit="1" customWidth="1"/>
    <col min="15624" max="15624" width="11.33203125" style="668" bestFit="1" customWidth="1"/>
    <col min="15625" max="15625" width="7" style="668" bestFit="1" customWidth="1"/>
    <col min="15626" max="15626" width="6.77734375" style="668" bestFit="1" customWidth="1"/>
    <col min="15627" max="15627" width="17.5546875" style="668" customWidth="1"/>
    <col min="15628" max="15628" width="7" style="668" bestFit="1" customWidth="1"/>
    <col min="15629" max="15629" width="6.77734375" style="668" bestFit="1" customWidth="1"/>
    <col min="15630" max="15630" width="11.33203125" style="668" bestFit="1" customWidth="1"/>
    <col min="15631" max="15631" width="7" style="668" bestFit="1" customWidth="1"/>
    <col min="15632" max="15632" width="6.77734375" style="668" bestFit="1" customWidth="1"/>
    <col min="15633" max="15633" width="11.33203125" style="668" bestFit="1" customWidth="1"/>
    <col min="15634" max="15634" width="7" style="668" bestFit="1" customWidth="1"/>
    <col min="15635" max="15635" width="6.77734375" style="668" bestFit="1" customWidth="1"/>
    <col min="15636" max="15636" width="11.33203125" style="668" bestFit="1" customWidth="1"/>
    <col min="15637" max="15637" width="7" style="668" bestFit="1" customWidth="1"/>
    <col min="15638" max="15638" width="6.77734375" style="668" bestFit="1" customWidth="1"/>
    <col min="15639" max="15639" width="11.33203125" style="668" bestFit="1" customWidth="1"/>
    <col min="15640" max="15640" width="7" style="668" bestFit="1" customWidth="1"/>
    <col min="15641" max="15641" width="6.77734375" style="668" bestFit="1" customWidth="1"/>
    <col min="15642" max="15642" width="11.33203125" style="668" bestFit="1" customWidth="1"/>
    <col min="15643" max="15643" width="7" style="668" bestFit="1" customWidth="1"/>
    <col min="15644" max="15644" width="6.77734375" style="668" bestFit="1" customWidth="1"/>
    <col min="15645" max="15645" width="11.33203125" style="668" bestFit="1" customWidth="1"/>
    <col min="15646" max="15646" width="7" style="668" bestFit="1" customWidth="1"/>
    <col min="15647" max="15647" width="6.77734375" style="668" bestFit="1" customWidth="1"/>
    <col min="15648" max="15648" width="11.33203125" style="668" bestFit="1" customWidth="1"/>
    <col min="15649" max="15872" width="9.109375" style="668"/>
    <col min="15873" max="15873" width="19.6640625" style="668" bestFit="1" customWidth="1"/>
    <col min="15874" max="15874" width="5.109375" style="668" bestFit="1" customWidth="1"/>
    <col min="15875" max="15875" width="7" style="668" bestFit="1" customWidth="1"/>
    <col min="15876" max="15876" width="6.77734375" style="668" bestFit="1" customWidth="1"/>
    <col min="15877" max="15877" width="14" style="668" bestFit="1" customWidth="1"/>
    <col min="15878" max="15878" width="7" style="668" bestFit="1" customWidth="1"/>
    <col min="15879" max="15879" width="6.77734375" style="668" bestFit="1" customWidth="1"/>
    <col min="15880" max="15880" width="11.33203125" style="668" bestFit="1" customWidth="1"/>
    <col min="15881" max="15881" width="7" style="668" bestFit="1" customWidth="1"/>
    <col min="15882" max="15882" width="6.77734375" style="668" bestFit="1" customWidth="1"/>
    <col min="15883" max="15883" width="17.5546875" style="668" customWidth="1"/>
    <col min="15884" max="15884" width="7" style="668" bestFit="1" customWidth="1"/>
    <col min="15885" max="15885" width="6.77734375" style="668" bestFit="1" customWidth="1"/>
    <col min="15886" max="15886" width="11.33203125" style="668" bestFit="1" customWidth="1"/>
    <col min="15887" max="15887" width="7" style="668" bestFit="1" customWidth="1"/>
    <col min="15888" max="15888" width="6.77734375" style="668" bestFit="1" customWidth="1"/>
    <col min="15889" max="15889" width="11.33203125" style="668" bestFit="1" customWidth="1"/>
    <col min="15890" max="15890" width="7" style="668" bestFit="1" customWidth="1"/>
    <col min="15891" max="15891" width="6.77734375" style="668" bestFit="1" customWidth="1"/>
    <col min="15892" max="15892" width="11.33203125" style="668" bestFit="1" customWidth="1"/>
    <col min="15893" max="15893" width="7" style="668" bestFit="1" customWidth="1"/>
    <col min="15894" max="15894" width="6.77734375" style="668" bestFit="1" customWidth="1"/>
    <col min="15895" max="15895" width="11.33203125" style="668" bestFit="1" customWidth="1"/>
    <col min="15896" max="15896" width="7" style="668" bestFit="1" customWidth="1"/>
    <col min="15897" max="15897" width="6.77734375" style="668" bestFit="1" customWidth="1"/>
    <col min="15898" max="15898" width="11.33203125" style="668" bestFit="1" customWidth="1"/>
    <col min="15899" max="15899" width="7" style="668" bestFit="1" customWidth="1"/>
    <col min="15900" max="15900" width="6.77734375" style="668" bestFit="1" customWidth="1"/>
    <col min="15901" max="15901" width="11.33203125" style="668" bestFit="1" customWidth="1"/>
    <col min="15902" max="15902" width="7" style="668" bestFit="1" customWidth="1"/>
    <col min="15903" max="15903" width="6.77734375" style="668" bestFit="1" customWidth="1"/>
    <col min="15904" max="15904" width="11.33203125" style="668" bestFit="1" customWidth="1"/>
    <col min="15905" max="16128" width="9.109375" style="668"/>
    <col min="16129" max="16129" width="19.6640625" style="668" bestFit="1" customWidth="1"/>
    <col min="16130" max="16130" width="5.109375" style="668" bestFit="1" customWidth="1"/>
    <col min="16131" max="16131" width="7" style="668" bestFit="1" customWidth="1"/>
    <col min="16132" max="16132" width="6.77734375" style="668" bestFit="1" customWidth="1"/>
    <col min="16133" max="16133" width="14" style="668" bestFit="1" customWidth="1"/>
    <col min="16134" max="16134" width="7" style="668" bestFit="1" customWidth="1"/>
    <col min="16135" max="16135" width="6.77734375" style="668" bestFit="1" customWidth="1"/>
    <col min="16136" max="16136" width="11.33203125" style="668" bestFit="1" customWidth="1"/>
    <col min="16137" max="16137" width="7" style="668" bestFit="1" customWidth="1"/>
    <col min="16138" max="16138" width="6.77734375" style="668" bestFit="1" customWidth="1"/>
    <col min="16139" max="16139" width="17.5546875" style="668" customWidth="1"/>
    <col min="16140" max="16140" width="7" style="668" bestFit="1" customWidth="1"/>
    <col min="16141" max="16141" width="6.77734375" style="668" bestFit="1" customWidth="1"/>
    <col min="16142" max="16142" width="11.33203125" style="668" bestFit="1" customWidth="1"/>
    <col min="16143" max="16143" width="7" style="668" bestFit="1" customWidth="1"/>
    <col min="16144" max="16144" width="6.77734375" style="668" bestFit="1" customWidth="1"/>
    <col min="16145" max="16145" width="11.33203125" style="668" bestFit="1" customWidth="1"/>
    <col min="16146" max="16146" width="7" style="668" bestFit="1" customWidth="1"/>
    <col min="16147" max="16147" width="6.77734375" style="668" bestFit="1" customWidth="1"/>
    <col min="16148" max="16148" width="11.33203125" style="668" bestFit="1" customWidth="1"/>
    <col min="16149" max="16149" width="7" style="668" bestFit="1" customWidth="1"/>
    <col min="16150" max="16150" width="6.77734375" style="668" bestFit="1" customWidth="1"/>
    <col min="16151" max="16151" width="11.33203125" style="668" bestFit="1" customWidth="1"/>
    <col min="16152" max="16152" width="7" style="668" bestFit="1" customWidth="1"/>
    <col min="16153" max="16153" width="6.77734375" style="668" bestFit="1" customWidth="1"/>
    <col min="16154" max="16154" width="11.33203125" style="668" bestFit="1" customWidth="1"/>
    <col min="16155" max="16155" width="7" style="668" bestFit="1" customWidth="1"/>
    <col min="16156" max="16156" width="6.77734375" style="668" bestFit="1" customWidth="1"/>
    <col min="16157" max="16157" width="11.33203125" style="668" bestFit="1" customWidth="1"/>
    <col min="16158" max="16158" width="7" style="668" bestFit="1" customWidth="1"/>
    <col min="16159" max="16159" width="6.77734375" style="668" bestFit="1" customWidth="1"/>
    <col min="16160" max="16160" width="11.33203125" style="668" bestFit="1" customWidth="1"/>
    <col min="16161" max="16384" width="9.109375" style="668"/>
  </cols>
  <sheetData>
    <row r="1" spans="1:32" s="1438" customFormat="1">
      <c r="A1" s="1460" t="s">
        <v>5197</v>
      </c>
    </row>
    <row r="2" spans="1:32" ht="17.399999999999999">
      <c r="A2" s="451" t="s">
        <v>273</v>
      </c>
      <c r="B2" s="1747" t="s">
        <v>4587</v>
      </c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  <c r="S2" s="1747"/>
      <c r="T2" s="1747"/>
      <c r="U2" s="1747"/>
      <c r="V2" s="1747"/>
      <c r="W2" s="1747"/>
      <c r="X2" s="1747"/>
      <c r="Y2" s="1747"/>
      <c r="Z2" s="1747"/>
      <c r="AA2" s="1747"/>
      <c r="AB2" s="1747"/>
      <c r="AC2" s="1747"/>
      <c r="AD2" s="1747"/>
      <c r="AE2" s="1747"/>
      <c r="AF2" s="1747"/>
    </row>
    <row r="3" spans="1:32" ht="18" thickBot="1">
      <c r="A3" s="453"/>
      <c r="B3" s="962"/>
      <c r="C3" s="962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/>
      <c r="T3" s="962"/>
      <c r="U3" s="962"/>
      <c r="V3" s="962"/>
      <c r="W3" s="962"/>
      <c r="X3" s="962"/>
      <c r="Y3" s="962"/>
      <c r="Z3" s="962"/>
      <c r="AA3" s="962"/>
      <c r="AB3" s="962"/>
      <c r="AC3" s="962"/>
      <c r="AD3" s="962"/>
      <c r="AE3" s="962"/>
      <c r="AF3" s="962"/>
    </row>
    <row r="4" spans="1:32">
      <c r="A4" s="963"/>
      <c r="B4" s="964"/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965"/>
      <c r="Q4" s="965"/>
      <c r="R4" s="965"/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</row>
    <row r="5" spans="1:32" ht="13.8" thickBot="1">
      <c r="A5" s="966" t="s">
        <v>4151</v>
      </c>
      <c r="B5" s="1774" t="s">
        <v>1830</v>
      </c>
      <c r="C5" s="1774"/>
      <c r="D5" s="1774"/>
      <c r="E5" s="1774"/>
      <c r="F5" s="1774"/>
      <c r="G5" s="1774"/>
      <c r="H5" s="1774"/>
      <c r="I5" s="1774"/>
      <c r="J5" s="1774"/>
      <c r="K5" s="1774"/>
      <c r="L5" s="1774"/>
      <c r="M5" s="1774"/>
      <c r="N5" s="1774"/>
      <c r="O5" s="1774"/>
      <c r="P5" s="1774"/>
      <c r="Q5" s="1774"/>
      <c r="R5" s="1774"/>
      <c r="S5" s="1774"/>
      <c r="T5" s="1774"/>
      <c r="U5" s="1774"/>
      <c r="V5" s="1774"/>
      <c r="W5" s="1774"/>
      <c r="X5" s="1774"/>
      <c r="Y5" s="1774"/>
      <c r="Z5" s="1774"/>
      <c r="AA5" s="1774"/>
      <c r="AB5" s="1774"/>
      <c r="AC5" s="1774"/>
      <c r="AD5" s="1774"/>
      <c r="AE5" s="1774"/>
      <c r="AF5" s="1774"/>
    </row>
    <row r="6" spans="1:32">
      <c r="A6" s="966" t="s">
        <v>4098</v>
      </c>
      <c r="B6" s="964"/>
      <c r="C6" s="965"/>
      <c r="D6" s="965"/>
      <c r="E6" s="967"/>
      <c r="F6" s="964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  <c r="AB6" s="965"/>
      <c r="AC6" s="965"/>
      <c r="AD6" s="965"/>
      <c r="AE6" s="965"/>
      <c r="AF6" s="965"/>
    </row>
    <row r="7" spans="1:32" ht="13.8" thickBot="1">
      <c r="A7" s="966" t="s">
        <v>3860</v>
      </c>
      <c r="B7" s="968"/>
      <c r="C7" s="969"/>
      <c r="D7" s="969"/>
      <c r="E7" s="970"/>
      <c r="F7" s="1774" t="s">
        <v>1829</v>
      </c>
      <c r="G7" s="1774"/>
      <c r="H7" s="1774"/>
      <c r="I7" s="1774"/>
      <c r="J7" s="1774"/>
      <c r="K7" s="1774"/>
      <c r="L7" s="1774"/>
      <c r="M7" s="1774"/>
      <c r="N7" s="1774"/>
      <c r="O7" s="1774"/>
      <c r="P7" s="1774"/>
      <c r="Q7" s="1774"/>
      <c r="R7" s="1774"/>
      <c r="S7" s="1774"/>
      <c r="T7" s="1774"/>
      <c r="U7" s="1774"/>
      <c r="V7" s="1774"/>
      <c r="W7" s="1774"/>
      <c r="X7" s="1774"/>
      <c r="Y7" s="1774"/>
      <c r="Z7" s="1774"/>
      <c r="AA7" s="1774"/>
      <c r="AB7" s="1774"/>
      <c r="AC7" s="1774"/>
      <c r="AD7" s="1774"/>
      <c r="AE7" s="1774"/>
      <c r="AF7" s="1774"/>
    </row>
    <row r="8" spans="1:32">
      <c r="A8" s="966" t="s">
        <v>1581</v>
      </c>
      <c r="B8" s="968"/>
      <c r="C8" s="969"/>
      <c r="D8" s="969"/>
      <c r="E8" s="970"/>
      <c r="F8" s="964"/>
      <c r="G8" s="965"/>
      <c r="H8" s="967"/>
      <c r="I8" s="964"/>
      <c r="J8" s="965"/>
      <c r="K8" s="967"/>
      <c r="L8" s="964"/>
      <c r="M8" s="965"/>
      <c r="N8" s="967"/>
      <c r="O8" s="964"/>
      <c r="P8" s="965"/>
      <c r="Q8" s="967"/>
      <c r="R8" s="964"/>
      <c r="S8" s="965"/>
      <c r="T8" s="967"/>
      <c r="U8" s="964"/>
      <c r="V8" s="965"/>
      <c r="W8" s="967"/>
      <c r="X8" s="964"/>
      <c r="Y8" s="965"/>
      <c r="Z8" s="967"/>
      <c r="AA8" s="964"/>
      <c r="AB8" s="965"/>
      <c r="AC8" s="967"/>
      <c r="AD8" s="964"/>
      <c r="AE8" s="965"/>
      <c r="AF8" s="965"/>
    </row>
    <row r="9" spans="1:32" ht="13.8" thickBot="1">
      <c r="A9" s="971"/>
      <c r="B9" s="1773" t="s">
        <v>3</v>
      </c>
      <c r="C9" s="1773"/>
      <c r="D9" s="1773"/>
      <c r="E9" s="1773"/>
      <c r="F9" s="1773" t="s">
        <v>1477</v>
      </c>
      <c r="G9" s="1773"/>
      <c r="H9" s="1773"/>
      <c r="I9" s="1773" t="s">
        <v>1476</v>
      </c>
      <c r="J9" s="1773"/>
      <c r="K9" s="1773"/>
      <c r="L9" s="1773" t="s">
        <v>1475</v>
      </c>
      <c r="M9" s="1773"/>
      <c r="N9" s="1773"/>
      <c r="O9" s="1773" t="s">
        <v>1828</v>
      </c>
      <c r="P9" s="1773"/>
      <c r="Q9" s="1773"/>
      <c r="R9" s="1773" t="s">
        <v>1827</v>
      </c>
      <c r="S9" s="1773"/>
      <c r="T9" s="1773"/>
      <c r="U9" s="1773" t="s">
        <v>1826</v>
      </c>
      <c r="V9" s="1773"/>
      <c r="W9" s="1773"/>
      <c r="X9" s="1773" t="s">
        <v>1825</v>
      </c>
      <c r="Y9" s="1773"/>
      <c r="Z9" s="1773"/>
      <c r="AA9" s="1773" t="s">
        <v>1470</v>
      </c>
      <c r="AB9" s="1773"/>
      <c r="AC9" s="1773"/>
      <c r="AD9" s="1774" t="s">
        <v>1469</v>
      </c>
      <c r="AE9" s="1774"/>
      <c r="AF9" s="1774"/>
    </row>
    <row r="10" spans="1:32">
      <c r="A10" s="971"/>
      <c r="B10" s="964"/>
      <c r="C10" s="965"/>
      <c r="D10" s="965"/>
      <c r="E10" s="967"/>
      <c r="F10" s="964"/>
      <c r="G10" s="965"/>
      <c r="H10" s="972" t="s">
        <v>4588</v>
      </c>
      <c r="I10" s="964"/>
      <c r="J10" s="965"/>
      <c r="K10" s="972" t="s">
        <v>4588</v>
      </c>
      <c r="L10" s="964"/>
      <c r="M10" s="965"/>
      <c r="N10" s="972" t="s">
        <v>4588</v>
      </c>
      <c r="O10" s="964"/>
      <c r="P10" s="965"/>
      <c r="Q10" s="972" t="s">
        <v>4588</v>
      </c>
      <c r="R10" s="964"/>
      <c r="S10" s="965"/>
      <c r="T10" s="972" t="s">
        <v>4588</v>
      </c>
      <c r="U10" s="964"/>
      <c r="V10" s="965"/>
      <c r="W10" s="972" t="s">
        <v>4588</v>
      </c>
      <c r="X10" s="964"/>
      <c r="Y10" s="965"/>
      <c r="Z10" s="972" t="s">
        <v>4588</v>
      </c>
      <c r="AA10" s="964"/>
      <c r="AB10" s="965"/>
      <c r="AC10" s="972" t="s">
        <v>4588</v>
      </c>
      <c r="AD10" s="964"/>
      <c r="AE10" s="965"/>
      <c r="AF10" s="871" t="s">
        <v>4588</v>
      </c>
    </row>
    <row r="11" spans="1:32" ht="13.8" thickBot="1">
      <c r="A11" s="973"/>
      <c r="B11" s="974" t="s">
        <v>3</v>
      </c>
      <c r="C11" s="676" t="s">
        <v>1478</v>
      </c>
      <c r="D11" s="676" t="s">
        <v>17</v>
      </c>
      <c r="E11" s="975" t="s">
        <v>1535</v>
      </c>
      <c r="F11" s="974" t="s">
        <v>1478</v>
      </c>
      <c r="G11" s="676" t="s">
        <v>17</v>
      </c>
      <c r="H11" s="975" t="s">
        <v>4272</v>
      </c>
      <c r="I11" s="974" t="s">
        <v>1478</v>
      </c>
      <c r="J11" s="676" t="s">
        <v>17</v>
      </c>
      <c r="K11" s="975" t="s">
        <v>4272</v>
      </c>
      <c r="L11" s="974" t="s">
        <v>1478</v>
      </c>
      <c r="M11" s="676" t="s">
        <v>17</v>
      </c>
      <c r="N11" s="975" t="s">
        <v>4272</v>
      </c>
      <c r="O11" s="974" t="s">
        <v>1478</v>
      </c>
      <c r="P11" s="676" t="s">
        <v>17</v>
      </c>
      <c r="Q11" s="975" t="s">
        <v>4272</v>
      </c>
      <c r="R11" s="974" t="s">
        <v>1478</v>
      </c>
      <c r="S11" s="676" t="s">
        <v>17</v>
      </c>
      <c r="T11" s="975" t="s">
        <v>4272</v>
      </c>
      <c r="U11" s="974" t="s">
        <v>1478</v>
      </c>
      <c r="V11" s="676" t="s">
        <v>17</v>
      </c>
      <c r="W11" s="975" t="s">
        <v>4272</v>
      </c>
      <c r="X11" s="974" t="s">
        <v>1478</v>
      </c>
      <c r="Y11" s="676" t="s">
        <v>17</v>
      </c>
      <c r="Z11" s="975" t="s">
        <v>4272</v>
      </c>
      <c r="AA11" s="974" t="s">
        <v>1478</v>
      </c>
      <c r="AB11" s="676" t="s">
        <v>17</v>
      </c>
      <c r="AC11" s="975" t="s">
        <v>4272</v>
      </c>
      <c r="AD11" s="974" t="s">
        <v>1478</v>
      </c>
      <c r="AE11" s="676" t="s">
        <v>17</v>
      </c>
      <c r="AF11" s="676" t="s">
        <v>4272</v>
      </c>
    </row>
    <row r="12" spans="1:32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</row>
    <row r="13" spans="1:32">
      <c r="A13" s="421" t="s">
        <v>4153</v>
      </c>
      <c r="B13" s="422">
        <v>18</v>
      </c>
      <c r="C13" s="422">
        <v>5</v>
      </c>
      <c r="D13" s="422">
        <v>13</v>
      </c>
      <c r="E13" s="422">
        <v>0</v>
      </c>
      <c r="F13" s="422">
        <v>0</v>
      </c>
      <c r="G13" s="422">
        <v>0</v>
      </c>
      <c r="H13" s="422">
        <v>0</v>
      </c>
      <c r="I13" s="422">
        <v>0</v>
      </c>
      <c r="J13" s="422">
        <v>6</v>
      </c>
      <c r="K13" s="422">
        <v>0</v>
      </c>
      <c r="L13" s="422">
        <v>1</v>
      </c>
      <c r="M13" s="422">
        <v>3</v>
      </c>
      <c r="N13" s="422">
        <v>0</v>
      </c>
      <c r="O13" s="422">
        <v>0</v>
      </c>
      <c r="P13" s="422">
        <v>2</v>
      </c>
      <c r="Q13" s="422">
        <v>0</v>
      </c>
      <c r="R13" s="422">
        <v>2</v>
      </c>
      <c r="S13" s="422">
        <v>2</v>
      </c>
      <c r="T13" s="422">
        <v>0</v>
      </c>
      <c r="U13" s="422">
        <v>2</v>
      </c>
      <c r="V13" s="422">
        <v>0</v>
      </c>
      <c r="W13" s="422">
        <v>0</v>
      </c>
      <c r="X13" s="422">
        <v>0</v>
      </c>
      <c r="Y13" s="422">
        <v>0</v>
      </c>
      <c r="Z13" s="422">
        <v>0</v>
      </c>
      <c r="AA13" s="422">
        <v>0</v>
      </c>
      <c r="AB13" s="422">
        <v>0</v>
      </c>
      <c r="AC13" s="422">
        <v>0</v>
      </c>
      <c r="AD13" s="422">
        <v>0</v>
      </c>
      <c r="AE13" s="422">
        <v>0</v>
      </c>
      <c r="AF13" s="422">
        <v>0</v>
      </c>
    </row>
    <row r="14" spans="1:32">
      <c r="A14" s="425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</row>
    <row r="15" spans="1:32">
      <c r="A15" s="421" t="s">
        <v>1267</v>
      </c>
      <c r="B15" s="422">
        <v>0</v>
      </c>
      <c r="C15" s="422">
        <v>0</v>
      </c>
      <c r="D15" s="422">
        <v>0</v>
      </c>
      <c r="E15" s="422">
        <v>0</v>
      </c>
      <c r="F15" s="422">
        <v>0</v>
      </c>
      <c r="G15" s="422">
        <v>0</v>
      </c>
      <c r="H15" s="422">
        <v>0</v>
      </c>
      <c r="I15" s="422">
        <v>0</v>
      </c>
      <c r="J15" s="422">
        <v>0</v>
      </c>
      <c r="K15" s="422">
        <v>0</v>
      </c>
      <c r="L15" s="422">
        <v>0</v>
      </c>
      <c r="M15" s="422">
        <v>0</v>
      </c>
      <c r="N15" s="422">
        <v>0</v>
      </c>
      <c r="O15" s="422">
        <v>0</v>
      </c>
      <c r="P15" s="422">
        <v>0</v>
      </c>
      <c r="Q15" s="422">
        <v>0</v>
      </c>
      <c r="R15" s="422">
        <v>0</v>
      </c>
      <c r="S15" s="422">
        <v>0</v>
      </c>
      <c r="T15" s="422">
        <v>0</v>
      </c>
      <c r="U15" s="422">
        <v>0</v>
      </c>
      <c r="V15" s="422">
        <v>0</v>
      </c>
      <c r="W15" s="422">
        <v>0</v>
      </c>
      <c r="X15" s="422">
        <v>0</v>
      </c>
      <c r="Y15" s="422">
        <v>0</v>
      </c>
      <c r="Z15" s="422">
        <v>0</v>
      </c>
      <c r="AA15" s="422">
        <v>0</v>
      </c>
      <c r="AB15" s="422">
        <v>0</v>
      </c>
      <c r="AC15" s="422">
        <v>0</v>
      </c>
      <c r="AD15" s="422">
        <v>0</v>
      </c>
      <c r="AE15" s="422">
        <v>0</v>
      </c>
      <c r="AF15" s="422">
        <v>0</v>
      </c>
    </row>
    <row r="16" spans="1:32">
      <c r="A16" s="423" t="s">
        <v>1380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</row>
    <row r="17" spans="1:32">
      <c r="A17" s="423" t="s">
        <v>1379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</row>
    <row r="18" spans="1:32">
      <c r="A18" s="425"/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</row>
    <row r="19" spans="1:32">
      <c r="A19" s="421" t="s">
        <v>1260</v>
      </c>
      <c r="B19" s="422">
        <v>1</v>
      </c>
      <c r="C19" s="422">
        <v>0</v>
      </c>
      <c r="D19" s="422">
        <v>1</v>
      </c>
      <c r="E19" s="422">
        <v>0</v>
      </c>
      <c r="F19" s="422">
        <v>0</v>
      </c>
      <c r="G19" s="422">
        <v>0</v>
      </c>
      <c r="H19" s="422">
        <v>0</v>
      </c>
      <c r="I19" s="422">
        <v>0</v>
      </c>
      <c r="J19" s="422">
        <v>0</v>
      </c>
      <c r="K19" s="422">
        <v>0</v>
      </c>
      <c r="L19" s="422">
        <v>0</v>
      </c>
      <c r="M19" s="422">
        <v>0</v>
      </c>
      <c r="N19" s="422">
        <v>0</v>
      </c>
      <c r="O19" s="422">
        <v>0</v>
      </c>
      <c r="P19" s="422">
        <v>1</v>
      </c>
      <c r="Q19" s="422">
        <v>0</v>
      </c>
      <c r="R19" s="422">
        <v>0</v>
      </c>
      <c r="S19" s="422">
        <v>0</v>
      </c>
      <c r="T19" s="422">
        <v>0</v>
      </c>
      <c r="U19" s="422">
        <v>0</v>
      </c>
      <c r="V19" s="422">
        <v>0</v>
      </c>
      <c r="W19" s="422">
        <v>0</v>
      </c>
      <c r="X19" s="422">
        <v>0</v>
      </c>
      <c r="Y19" s="422">
        <v>0</v>
      </c>
      <c r="Z19" s="422">
        <v>0</v>
      </c>
      <c r="AA19" s="422">
        <v>0</v>
      </c>
      <c r="AB19" s="422">
        <v>0</v>
      </c>
      <c r="AC19" s="422">
        <v>0</v>
      </c>
      <c r="AD19" s="422">
        <v>0</v>
      </c>
      <c r="AE19" s="422">
        <v>0</v>
      </c>
      <c r="AF19" s="422">
        <v>0</v>
      </c>
    </row>
    <row r="20" spans="1:32">
      <c r="A20" s="423" t="s">
        <v>1378</v>
      </c>
      <c r="B20" s="176">
        <v>1</v>
      </c>
      <c r="C20" s="176">
        <v>0</v>
      </c>
      <c r="D20" s="176">
        <v>1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1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</row>
    <row r="21" spans="1:32">
      <c r="A21" s="423" t="s">
        <v>1377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</row>
    <row r="22" spans="1:32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</row>
    <row r="23" spans="1:32">
      <c r="A23" s="421" t="s">
        <v>1251</v>
      </c>
      <c r="B23" s="422">
        <v>3</v>
      </c>
      <c r="C23" s="422">
        <v>1</v>
      </c>
      <c r="D23" s="422">
        <v>2</v>
      </c>
      <c r="E23" s="422">
        <v>0</v>
      </c>
      <c r="F23" s="422">
        <v>0</v>
      </c>
      <c r="G23" s="422">
        <v>0</v>
      </c>
      <c r="H23" s="422">
        <v>0</v>
      </c>
      <c r="I23" s="422">
        <v>0</v>
      </c>
      <c r="J23" s="422">
        <v>1</v>
      </c>
      <c r="K23" s="422">
        <v>0</v>
      </c>
      <c r="L23" s="422">
        <v>0</v>
      </c>
      <c r="M23" s="422">
        <v>1</v>
      </c>
      <c r="N23" s="422">
        <v>0</v>
      </c>
      <c r="O23" s="422">
        <v>0</v>
      </c>
      <c r="P23" s="422">
        <v>0</v>
      </c>
      <c r="Q23" s="422">
        <v>0</v>
      </c>
      <c r="R23" s="422">
        <v>1</v>
      </c>
      <c r="S23" s="422">
        <v>0</v>
      </c>
      <c r="T23" s="422">
        <v>0</v>
      </c>
      <c r="U23" s="422">
        <v>0</v>
      </c>
      <c r="V23" s="422">
        <v>0</v>
      </c>
      <c r="W23" s="422">
        <v>0</v>
      </c>
      <c r="X23" s="422">
        <v>0</v>
      </c>
      <c r="Y23" s="422">
        <v>0</v>
      </c>
      <c r="Z23" s="422">
        <v>0</v>
      </c>
      <c r="AA23" s="422">
        <v>0</v>
      </c>
      <c r="AB23" s="422">
        <v>0</v>
      </c>
      <c r="AC23" s="422">
        <v>0</v>
      </c>
      <c r="AD23" s="422">
        <v>0</v>
      </c>
      <c r="AE23" s="422">
        <v>0</v>
      </c>
      <c r="AF23" s="422">
        <v>0</v>
      </c>
    </row>
    <row r="24" spans="1:32">
      <c r="A24" s="423" t="s">
        <v>1376</v>
      </c>
      <c r="B24" s="176">
        <v>3</v>
      </c>
      <c r="C24" s="176">
        <v>1</v>
      </c>
      <c r="D24" s="176">
        <v>2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1</v>
      </c>
      <c r="K24" s="176">
        <v>0</v>
      </c>
      <c r="L24" s="176">
        <v>0</v>
      </c>
      <c r="M24" s="176">
        <v>1</v>
      </c>
      <c r="N24" s="176">
        <v>0</v>
      </c>
      <c r="O24" s="176">
        <v>0</v>
      </c>
      <c r="P24" s="176">
        <v>0</v>
      </c>
      <c r="Q24" s="176">
        <v>0</v>
      </c>
      <c r="R24" s="176">
        <v>1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</row>
    <row r="25" spans="1:32">
      <c r="A25" s="423" t="s">
        <v>1375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</row>
    <row r="26" spans="1:32">
      <c r="A26" s="423" t="s">
        <v>1374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</row>
    <row r="27" spans="1:32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</row>
    <row r="28" spans="1:32">
      <c r="A28" s="421" t="s">
        <v>1239</v>
      </c>
      <c r="B28" s="422">
        <v>0</v>
      </c>
      <c r="C28" s="422">
        <v>0</v>
      </c>
      <c r="D28" s="422">
        <v>0</v>
      </c>
      <c r="E28" s="422">
        <v>0</v>
      </c>
      <c r="F28" s="422">
        <v>0</v>
      </c>
      <c r="G28" s="422">
        <v>0</v>
      </c>
      <c r="H28" s="422">
        <v>0</v>
      </c>
      <c r="I28" s="422">
        <v>0</v>
      </c>
      <c r="J28" s="422">
        <v>0</v>
      </c>
      <c r="K28" s="422">
        <v>0</v>
      </c>
      <c r="L28" s="422">
        <v>0</v>
      </c>
      <c r="M28" s="422">
        <v>0</v>
      </c>
      <c r="N28" s="422">
        <v>0</v>
      </c>
      <c r="O28" s="422">
        <v>0</v>
      </c>
      <c r="P28" s="422">
        <v>0</v>
      </c>
      <c r="Q28" s="422">
        <v>0</v>
      </c>
      <c r="R28" s="422">
        <v>0</v>
      </c>
      <c r="S28" s="422">
        <v>0</v>
      </c>
      <c r="T28" s="422">
        <v>0</v>
      </c>
      <c r="U28" s="422">
        <v>0</v>
      </c>
      <c r="V28" s="422">
        <v>0</v>
      </c>
      <c r="W28" s="422">
        <v>0</v>
      </c>
      <c r="X28" s="422">
        <v>0</v>
      </c>
      <c r="Y28" s="422">
        <v>0</v>
      </c>
      <c r="Z28" s="422">
        <v>0</v>
      </c>
      <c r="AA28" s="422">
        <v>0</v>
      </c>
      <c r="AB28" s="422">
        <v>0</v>
      </c>
      <c r="AC28" s="422">
        <v>0</v>
      </c>
      <c r="AD28" s="422">
        <v>0</v>
      </c>
      <c r="AE28" s="422">
        <v>0</v>
      </c>
      <c r="AF28" s="422">
        <v>0</v>
      </c>
    </row>
    <row r="29" spans="1:32">
      <c r="A29" s="423" t="s">
        <v>1373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</row>
    <row r="30" spans="1:32">
      <c r="A30" s="423" t="s">
        <v>1372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</row>
    <row r="31" spans="1:32">
      <c r="A31" s="423" t="s">
        <v>1371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</row>
    <row r="32" spans="1:32">
      <c r="A32" s="425"/>
      <c r="B32" s="425"/>
      <c r="C32" s="425"/>
      <c r="D32" s="425"/>
      <c r="E32" s="425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</row>
    <row r="33" spans="1:32">
      <c r="A33" s="421" t="s">
        <v>1226</v>
      </c>
      <c r="B33" s="422">
        <v>0</v>
      </c>
      <c r="C33" s="422">
        <v>0</v>
      </c>
      <c r="D33" s="422">
        <v>0</v>
      </c>
      <c r="E33" s="422">
        <v>0</v>
      </c>
      <c r="F33" s="422">
        <v>0</v>
      </c>
      <c r="G33" s="422">
        <v>0</v>
      </c>
      <c r="H33" s="422">
        <v>0</v>
      </c>
      <c r="I33" s="422">
        <v>0</v>
      </c>
      <c r="J33" s="422">
        <v>0</v>
      </c>
      <c r="K33" s="422">
        <v>0</v>
      </c>
      <c r="L33" s="422">
        <v>0</v>
      </c>
      <c r="M33" s="422">
        <v>0</v>
      </c>
      <c r="N33" s="422">
        <v>0</v>
      </c>
      <c r="O33" s="422">
        <v>0</v>
      </c>
      <c r="P33" s="422">
        <v>0</v>
      </c>
      <c r="Q33" s="422">
        <v>0</v>
      </c>
      <c r="R33" s="422">
        <v>0</v>
      </c>
      <c r="S33" s="422">
        <v>0</v>
      </c>
      <c r="T33" s="422">
        <v>0</v>
      </c>
      <c r="U33" s="422">
        <v>0</v>
      </c>
      <c r="V33" s="422">
        <v>0</v>
      </c>
      <c r="W33" s="422">
        <v>0</v>
      </c>
      <c r="X33" s="422">
        <v>0</v>
      </c>
      <c r="Y33" s="422">
        <v>0</v>
      </c>
      <c r="Z33" s="422">
        <v>0</v>
      </c>
      <c r="AA33" s="422">
        <v>0</v>
      </c>
      <c r="AB33" s="422">
        <v>0</v>
      </c>
      <c r="AC33" s="422">
        <v>0</v>
      </c>
      <c r="AD33" s="422">
        <v>0</v>
      </c>
      <c r="AE33" s="422">
        <v>0</v>
      </c>
      <c r="AF33" s="422">
        <v>0</v>
      </c>
    </row>
    <row r="34" spans="1:32">
      <c r="A34" s="423" t="s">
        <v>1370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</row>
    <row r="35" spans="1:32">
      <c r="A35" s="423" t="s">
        <v>1369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</row>
    <row r="36" spans="1:32">
      <c r="A36" s="423" t="s">
        <v>1368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</row>
    <row r="37" spans="1:32">
      <c r="A37" s="425"/>
      <c r="B37" s="425"/>
      <c r="C37" s="425"/>
      <c r="D37" s="425"/>
      <c r="E37" s="425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</row>
    <row r="38" spans="1:32">
      <c r="A38" s="421" t="s">
        <v>1208</v>
      </c>
      <c r="B38" s="422">
        <v>2</v>
      </c>
      <c r="C38" s="422">
        <v>0</v>
      </c>
      <c r="D38" s="422">
        <v>2</v>
      </c>
      <c r="E38" s="422">
        <v>0</v>
      </c>
      <c r="F38" s="422">
        <v>0</v>
      </c>
      <c r="G38" s="422">
        <v>0</v>
      </c>
      <c r="H38" s="422">
        <v>0</v>
      </c>
      <c r="I38" s="422">
        <v>0</v>
      </c>
      <c r="J38" s="422">
        <v>2</v>
      </c>
      <c r="K38" s="422">
        <v>0</v>
      </c>
      <c r="L38" s="422">
        <v>0</v>
      </c>
      <c r="M38" s="422">
        <v>0</v>
      </c>
      <c r="N38" s="422">
        <v>0</v>
      </c>
      <c r="O38" s="422">
        <v>0</v>
      </c>
      <c r="P38" s="422">
        <v>0</v>
      </c>
      <c r="Q38" s="422">
        <v>0</v>
      </c>
      <c r="R38" s="422">
        <v>0</v>
      </c>
      <c r="S38" s="422">
        <v>0</v>
      </c>
      <c r="T38" s="422">
        <v>0</v>
      </c>
      <c r="U38" s="422">
        <v>0</v>
      </c>
      <c r="V38" s="422">
        <v>0</v>
      </c>
      <c r="W38" s="422">
        <v>0</v>
      </c>
      <c r="X38" s="422">
        <v>0</v>
      </c>
      <c r="Y38" s="422">
        <v>0</v>
      </c>
      <c r="Z38" s="422">
        <v>0</v>
      </c>
      <c r="AA38" s="422">
        <v>0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</row>
    <row r="39" spans="1:32">
      <c r="A39" s="423" t="s">
        <v>1367</v>
      </c>
      <c r="B39" s="176">
        <v>1</v>
      </c>
      <c r="C39" s="176">
        <v>0</v>
      </c>
      <c r="D39" s="176">
        <v>1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1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</row>
    <row r="40" spans="1:32">
      <c r="A40" s="423" t="s">
        <v>1366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</row>
    <row r="41" spans="1:32">
      <c r="A41" s="423" t="s">
        <v>1365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</row>
    <row r="42" spans="1:32">
      <c r="A42" s="423" t="s">
        <v>1364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</row>
    <row r="43" spans="1:32">
      <c r="A43" s="423" t="s">
        <v>1363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</row>
    <row r="44" spans="1:32">
      <c r="A44" s="423" t="s">
        <v>1362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</row>
    <row r="45" spans="1:32">
      <c r="A45" s="423" t="s">
        <v>1361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</row>
    <row r="46" spans="1:32">
      <c r="A46" s="423" t="s">
        <v>1360</v>
      </c>
      <c r="B46" s="176">
        <v>1</v>
      </c>
      <c r="C46" s="176">
        <v>0</v>
      </c>
      <c r="D46" s="176">
        <v>1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1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</row>
    <row r="47" spans="1:32">
      <c r="A47" s="425"/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</row>
    <row r="48" spans="1:32">
      <c r="A48" s="421" t="s">
        <v>1162</v>
      </c>
      <c r="B48" s="422">
        <v>9</v>
      </c>
      <c r="C48" s="422">
        <v>2</v>
      </c>
      <c r="D48" s="422">
        <v>7</v>
      </c>
      <c r="E48" s="422">
        <v>0</v>
      </c>
      <c r="F48" s="422">
        <v>0</v>
      </c>
      <c r="G48" s="422">
        <v>0</v>
      </c>
      <c r="H48" s="422">
        <v>0</v>
      </c>
      <c r="I48" s="422">
        <v>0</v>
      </c>
      <c r="J48" s="422">
        <v>2</v>
      </c>
      <c r="K48" s="422">
        <v>0</v>
      </c>
      <c r="L48" s="422">
        <v>1</v>
      </c>
      <c r="M48" s="422">
        <v>2</v>
      </c>
      <c r="N48" s="422">
        <v>0</v>
      </c>
      <c r="O48" s="422">
        <v>0</v>
      </c>
      <c r="P48" s="422">
        <v>1</v>
      </c>
      <c r="Q48" s="422">
        <v>0</v>
      </c>
      <c r="R48" s="422">
        <v>1</v>
      </c>
      <c r="S48" s="422">
        <v>2</v>
      </c>
      <c r="T48" s="422">
        <v>0</v>
      </c>
      <c r="U48" s="422">
        <v>0</v>
      </c>
      <c r="V48" s="422">
        <v>0</v>
      </c>
      <c r="W48" s="422">
        <v>0</v>
      </c>
      <c r="X48" s="422">
        <v>0</v>
      </c>
      <c r="Y48" s="422">
        <v>0</v>
      </c>
      <c r="Z48" s="422">
        <v>0</v>
      </c>
      <c r="AA48" s="422">
        <v>0</v>
      </c>
      <c r="AB48" s="422">
        <v>0</v>
      </c>
      <c r="AC48" s="422">
        <v>0</v>
      </c>
      <c r="AD48" s="422">
        <v>0</v>
      </c>
      <c r="AE48" s="422">
        <v>0</v>
      </c>
      <c r="AF48" s="422">
        <v>0</v>
      </c>
    </row>
    <row r="49" spans="1:32">
      <c r="A49" s="423" t="s">
        <v>1359</v>
      </c>
      <c r="B49" s="176">
        <v>8</v>
      </c>
      <c r="C49" s="176">
        <v>2</v>
      </c>
      <c r="D49" s="176">
        <v>6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1</v>
      </c>
      <c r="K49" s="176">
        <v>0</v>
      </c>
      <c r="L49" s="176">
        <v>1</v>
      </c>
      <c r="M49" s="176">
        <v>2</v>
      </c>
      <c r="N49" s="176">
        <v>0</v>
      </c>
      <c r="O49" s="176">
        <v>0</v>
      </c>
      <c r="P49" s="176">
        <v>1</v>
      </c>
      <c r="Q49" s="176">
        <v>0</v>
      </c>
      <c r="R49" s="176">
        <v>1</v>
      </c>
      <c r="S49" s="176">
        <v>2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</row>
    <row r="50" spans="1:32">
      <c r="A50" s="423" t="s">
        <v>1358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</row>
    <row r="51" spans="1:32">
      <c r="A51" s="423" t="s">
        <v>1357</v>
      </c>
      <c r="B51" s="176">
        <v>1</v>
      </c>
      <c r="C51" s="176">
        <v>0</v>
      </c>
      <c r="D51" s="176">
        <v>1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1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</row>
    <row r="52" spans="1:32">
      <c r="A52" s="423" t="s">
        <v>1356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</row>
    <row r="53" spans="1:32">
      <c r="A53" s="423" t="s">
        <v>1355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</row>
    <row r="54" spans="1:32">
      <c r="A54" s="423" t="s">
        <v>1354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</row>
    <row r="55" spans="1:32">
      <c r="A55" s="425"/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F55" s="425"/>
    </row>
    <row r="56" spans="1:32">
      <c r="A56" s="421" t="s">
        <v>1103</v>
      </c>
      <c r="B56" s="422">
        <v>0</v>
      </c>
      <c r="C56" s="422">
        <v>0</v>
      </c>
      <c r="D56" s="422">
        <v>0</v>
      </c>
      <c r="E56" s="422">
        <v>0</v>
      </c>
      <c r="F56" s="422">
        <v>0</v>
      </c>
      <c r="G56" s="422">
        <v>0</v>
      </c>
      <c r="H56" s="422">
        <v>0</v>
      </c>
      <c r="I56" s="422">
        <v>0</v>
      </c>
      <c r="J56" s="422">
        <v>0</v>
      </c>
      <c r="K56" s="422">
        <v>0</v>
      </c>
      <c r="L56" s="422">
        <v>0</v>
      </c>
      <c r="M56" s="422">
        <v>0</v>
      </c>
      <c r="N56" s="422">
        <v>0</v>
      </c>
      <c r="O56" s="422">
        <v>0</v>
      </c>
      <c r="P56" s="422">
        <v>0</v>
      </c>
      <c r="Q56" s="422">
        <v>0</v>
      </c>
      <c r="R56" s="422">
        <v>0</v>
      </c>
      <c r="S56" s="422">
        <v>0</v>
      </c>
      <c r="T56" s="422">
        <v>0</v>
      </c>
      <c r="U56" s="422">
        <v>0</v>
      </c>
      <c r="V56" s="422">
        <v>0</v>
      </c>
      <c r="W56" s="422">
        <v>0</v>
      </c>
      <c r="X56" s="422">
        <v>0</v>
      </c>
      <c r="Y56" s="422">
        <v>0</v>
      </c>
      <c r="Z56" s="422">
        <v>0</v>
      </c>
      <c r="AA56" s="422">
        <v>0</v>
      </c>
      <c r="AB56" s="422">
        <v>0</v>
      </c>
      <c r="AC56" s="422">
        <v>0</v>
      </c>
      <c r="AD56" s="422">
        <v>0</v>
      </c>
      <c r="AE56" s="422">
        <v>0</v>
      </c>
      <c r="AF56" s="422">
        <v>0</v>
      </c>
    </row>
    <row r="57" spans="1:32">
      <c r="A57" s="423" t="s">
        <v>1353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</row>
    <row r="58" spans="1:32">
      <c r="A58" s="423" t="s">
        <v>1352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</row>
    <row r="59" spans="1:32">
      <c r="A59" s="423" t="s">
        <v>1351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</row>
    <row r="60" spans="1:32">
      <c r="A60" s="425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</row>
    <row r="61" spans="1:32">
      <c r="A61" s="421" t="s">
        <v>1066</v>
      </c>
      <c r="B61" s="422">
        <v>1</v>
      </c>
      <c r="C61" s="422">
        <v>1</v>
      </c>
      <c r="D61" s="422">
        <v>0</v>
      </c>
      <c r="E61" s="422">
        <v>0</v>
      </c>
      <c r="F61" s="422">
        <v>0</v>
      </c>
      <c r="G61" s="422">
        <v>0</v>
      </c>
      <c r="H61" s="422">
        <v>0</v>
      </c>
      <c r="I61" s="422">
        <v>0</v>
      </c>
      <c r="J61" s="422">
        <v>0</v>
      </c>
      <c r="K61" s="422">
        <v>0</v>
      </c>
      <c r="L61" s="422">
        <v>0</v>
      </c>
      <c r="M61" s="422">
        <v>0</v>
      </c>
      <c r="N61" s="422">
        <v>0</v>
      </c>
      <c r="O61" s="422">
        <v>0</v>
      </c>
      <c r="P61" s="422">
        <v>0</v>
      </c>
      <c r="Q61" s="422">
        <v>0</v>
      </c>
      <c r="R61" s="422">
        <v>0</v>
      </c>
      <c r="S61" s="422">
        <v>0</v>
      </c>
      <c r="T61" s="422">
        <v>0</v>
      </c>
      <c r="U61" s="422">
        <v>1</v>
      </c>
      <c r="V61" s="422">
        <v>0</v>
      </c>
      <c r="W61" s="422">
        <v>0</v>
      </c>
      <c r="X61" s="422">
        <v>0</v>
      </c>
      <c r="Y61" s="422">
        <v>0</v>
      </c>
      <c r="Z61" s="422">
        <v>0</v>
      </c>
      <c r="AA61" s="422">
        <v>0</v>
      </c>
      <c r="AB61" s="422">
        <v>0</v>
      </c>
      <c r="AC61" s="422">
        <v>0</v>
      </c>
      <c r="AD61" s="422">
        <v>0</v>
      </c>
      <c r="AE61" s="422">
        <v>0</v>
      </c>
      <c r="AF61" s="422">
        <v>0</v>
      </c>
    </row>
    <row r="62" spans="1:32">
      <c r="A62" s="423" t="s">
        <v>1350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</row>
    <row r="63" spans="1:32">
      <c r="A63" s="423" t="s">
        <v>1349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</row>
    <row r="64" spans="1:32">
      <c r="A64" s="423" t="s">
        <v>1348</v>
      </c>
      <c r="B64" s="176">
        <v>1</v>
      </c>
      <c r="C64" s="176">
        <v>1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1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</row>
    <row r="65" spans="1:32">
      <c r="A65" s="423" t="s">
        <v>1347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</row>
    <row r="66" spans="1:32">
      <c r="A66" s="425"/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</row>
    <row r="67" spans="1:32">
      <c r="A67" s="421" t="s">
        <v>1032</v>
      </c>
      <c r="B67" s="422">
        <v>2</v>
      </c>
      <c r="C67" s="422">
        <v>1</v>
      </c>
      <c r="D67" s="422">
        <v>1</v>
      </c>
      <c r="E67" s="422">
        <v>0</v>
      </c>
      <c r="F67" s="422">
        <v>0</v>
      </c>
      <c r="G67" s="422">
        <v>0</v>
      </c>
      <c r="H67" s="422">
        <v>0</v>
      </c>
      <c r="I67" s="422">
        <v>0</v>
      </c>
      <c r="J67" s="422">
        <v>1</v>
      </c>
      <c r="K67" s="422">
        <v>0</v>
      </c>
      <c r="L67" s="422">
        <v>0</v>
      </c>
      <c r="M67" s="422">
        <v>0</v>
      </c>
      <c r="N67" s="422">
        <v>0</v>
      </c>
      <c r="O67" s="422">
        <v>0</v>
      </c>
      <c r="P67" s="422">
        <v>0</v>
      </c>
      <c r="Q67" s="422">
        <v>0</v>
      </c>
      <c r="R67" s="422">
        <v>0</v>
      </c>
      <c r="S67" s="422">
        <v>0</v>
      </c>
      <c r="T67" s="422">
        <v>0</v>
      </c>
      <c r="U67" s="422">
        <v>1</v>
      </c>
      <c r="V67" s="422">
        <v>0</v>
      </c>
      <c r="W67" s="422">
        <v>0</v>
      </c>
      <c r="X67" s="422">
        <v>0</v>
      </c>
      <c r="Y67" s="422">
        <v>0</v>
      </c>
      <c r="Z67" s="422">
        <v>0</v>
      </c>
      <c r="AA67" s="422">
        <v>0</v>
      </c>
      <c r="AB67" s="422">
        <v>0</v>
      </c>
      <c r="AC67" s="422">
        <v>0</v>
      </c>
      <c r="AD67" s="422">
        <v>0</v>
      </c>
      <c r="AE67" s="422">
        <v>0</v>
      </c>
      <c r="AF67" s="422">
        <v>0</v>
      </c>
    </row>
    <row r="68" spans="1:32">
      <c r="A68" s="423" t="s">
        <v>1346</v>
      </c>
      <c r="B68" s="176">
        <v>1</v>
      </c>
      <c r="C68" s="176">
        <v>0</v>
      </c>
      <c r="D68" s="176">
        <v>1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1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</row>
    <row r="69" spans="1:32">
      <c r="A69" s="423" t="s">
        <v>1345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</row>
    <row r="70" spans="1:32">
      <c r="A70" s="423" t="s">
        <v>1344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</row>
    <row r="71" spans="1:32">
      <c r="A71" s="423" t="s">
        <v>1343</v>
      </c>
      <c r="B71" s="176">
        <v>1</v>
      </c>
      <c r="C71" s="176">
        <v>1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1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</row>
    <row r="72" spans="1:32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</row>
    <row r="73" spans="1:32">
      <c r="A73" s="421" t="s">
        <v>973</v>
      </c>
      <c r="B73" s="422">
        <v>0</v>
      </c>
      <c r="C73" s="422">
        <v>0</v>
      </c>
      <c r="D73" s="422">
        <v>0</v>
      </c>
      <c r="E73" s="422">
        <v>0</v>
      </c>
      <c r="F73" s="422">
        <v>0</v>
      </c>
      <c r="G73" s="422">
        <v>0</v>
      </c>
      <c r="H73" s="422">
        <v>0</v>
      </c>
      <c r="I73" s="422">
        <v>0</v>
      </c>
      <c r="J73" s="422">
        <v>0</v>
      </c>
      <c r="K73" s="422">
        <v>0</v>
      </c>
      <c r="L73" s="422">
        <v>0</v>
      </c>
      <c r="M73" s="422">
        <v>0</v>
      </c>
      <c r="N73" s="422">
        <v>0</v>
      </c>
      <c r="O73" s="422">
        <v>0</v>
      </c>
      <c r="P73" s="422">
        <v>0</v>
      </c>
      <c r="Q73" s="422">
        <v>0</v>
      </c>
      <c r="R73" s="422">
        <v>0</v>
      </c>
      <c r="S73" s="422">
        <v>0</v>
      </c>
      <c r="T73" s="422">
        <v>0</v>
      </c>
      <c r="U73" s="422">
        <v>0</v>
      </c>
      <c r="V73" s="422">
        <v>0</v>
      </c>
      <c r="W73" s="422">
        <v>0</v>
      </c>
      <c r="X73" s="422">
        <v>0</v>
      </c>
      <c r="Y73" s="422">
        <v>0</v>
      </c>
      <c r="Z73" s="422">
        <v>0</v>
      </c>
      <c r="AA73" s="422">
        <v>0</v>
      </c>
      <c r="AB73" s="422">
        <v>0</v>
      </c>
      <c r="AC73" s="422">
        <v>0</v>
      </c>
      <c r="AD73" s="422">
        <v>0</v>
      </c>
      <c r="AE73" s="422">
        <v>0</v>
      </c>
      <c r="AF73" s="422">
        <v>0</v>
      </c>
    </row>
    <row r="74" spans="1:32">
      <c r="A74" s="423" t="s">
        <v>1342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</row>
    <row r="75" spans="1:32">
      <c r="A75" s="423" t="s">
        <v>1341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</row>
    <row r="76" spans="1:32">
      <c r="A76" s="425"/>
      <c r="B76" s="425"/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</row>
    <row r="77" spans="1:32">
      <c r="A77" s="421" t="s">
        <v>938</v>
      </c>
      <c r="B77" s="422">
        <v>0</v>
      </c>
      <c r="C77" s="422">
        <v>0</v>
      </c>
      <c r="D77" s="422">
        <v>0</v>
      </c>
      <c r="E77" s="422">
        <v>0</v>
      </c>
      <c r="F77" s="422">
        <v>0</v>
      </c>
      <c r="G77" s="422">
        <v>0</v>
      </c>
      <c r="H77" s="422">
        <v>0</v>
      </c>
      <c r="I77" s="422">
        <v>0</v>
      </c>
      <c r="J77" s="422">
        <v>0</v>
      </c>
      <c r="K77" s="422">
        <v>0</v>
      </c>
      <c r="L77" s="422">
        <v>0</v>
      </c>
      <c r="M77" s="422">
        <v>0</v>
      </c>
      <c r="N77" s="422">
        <v>0</v>
      </c>
      <c r="O77" s="422">
        <v>0</v>
      </c>
      <c r="P77" s="422">
        <v>0</v>
      </c>
      <c r="Q77" s="422">
        <v>0</v>
      </c>
      <c r="R77" s="422">
        <v>0</v>
      </c>
      <c r="S77" s="422">
        <v>0</v>
      </c>
      <c r="T77" s="422">
        <v>0</v>
      </c>
      <c r="U77" s="422">
        <v>0</v>
      </c>
      <c r="V77" s="422">
        <v>0</v>
      </c>
      <c r="W77" s="422">
        <v>0</v>
      </c>
      <c r="X77" s="422">
        <v>0</v>
      </c>
      <c r="Y77" s="422">
        <v>0</v>
      </c>
      <c r="Z77" s="422">
        <v>0</v>
      </c>
      <c r="AA77" s="422">
        <v>0</v>
      </c>
      <c r="AB77" s="422">
        <v>0</v>
      </c>
      <c r="AC77" s="422">
        <v>0</v>
      </c>
      <c r="AD77" s="422">
        <v>0</v>
      </c>
      <c r="AE77" s="422">
        <v>0</v>
      </c>
      <c r="AF77" s="422">
        <v>0</v>
      </c>
    </row>
    <row r="78" spans="1:32">
      <c r="A78" s="423" t="s">
        <v>1340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</row>
    <row r="79" spans="1:32">
      <c r="A79" s="423" t="s">
        <v>1339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</row>
    <row r="80" spans="1:32">
      <c r="A80" s="425"/>
      <c r="B80" s="425"/>
      <c r="C80" s="425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</row>
    <row r="81" spans="1:32">
      <c r="A81" s="421" t="s">
        <v>924</v>
      </c>
      <c r="B81" s="422">
        <v>0</v>
      </c>
      <c r="C81" s="422">
        <v>0</v>
      </c>
      <c r="D81" s="422">
        <v>0</v>
      </c>
      <c r="E81" s="422">
        <v>0</v>
      </c>
      <c r="F81" s="422">
        <v>0</v>
      </c>
      <c r="G81" s="422">
        <v>0</v>
      </c>
      <c r="H81" s="422">
        <v>0</v>
      </c>
      <c r="I81" s="422">
        <v>0</v>
      </c>
      <c r="J81" s="422">
        <v>0</v>
      </c>
      <c r="K81" s="422">
        <v>0</v>
      </c>
      <c r="L81" s="422">
        <v>0</v>
      </c>
      <c r="M81" s="422">
        <v>0</v>
      </c>
      <c r="N81" s="422">
        <v>0</v>
      </c>
      <c r="O81" s="422">
        <v>0</v>
      </c>
      <c r="P81" s="422">
        <v>0</v>
      </c>
      <c r="Q81" s="422">
        <v>0</v>
      </c>
      <c r="R81" s="422">
        <v>0</v>
      </c>
      <c r="S81" s="422">
        <v>0</v>
      </c>
      <c r="T81" s="422">
        <v>0</v>
      </c>
      <c r="U81" s="422">
        <v>0</v>
      </c>
      <c r="V81" s="422">
        <v>0</v>
      </c>
      <c r="W81" s="422">
        <v>0</v>
      </c>
      <c r="X81" s="422">
        <v>0</v>
      </c>
      <c r="Y81" s="422">
        <v>0</v>
      </c>
      <c r="Z81" s="422">
        <v>0</v>
      </c>
      <c r="AA81" s="422">
        <v>0</v>
      </c>
      <c r="AB81" s="422">
        <v>0</v>
      </c>
      <c r="AC81" s="422">
        <v>0</v>
      </c>
      <c r="AD81" s="422">
        <v>0</v>
      </c>
      <c r="AE81" s="422">
        <v>0</v>
      </c>
      <c r="AF81" s="422">
        <v>0</v>
      </c>
    </row>
    <row r="82" spans="1:32">
      <c r="A82" s="423" t="s">
        <v>1338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</row>
    <row r="83" spans="1:32">
      <c r="A83" s="423" t="s">
        <v>1337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</row>
    <row r="84" spans="1:32">
      <c r="A84" s="423" t="s">
        <v>1336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</row>
    <row r="85" spans="1:32">
      <c r="A85" s="423" t="s">
        <v>1335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</row>
    <row r="86" spans="1:32">
      <c r="A86" s="425"/>
      <c r="B86" s="425"/>
      <c r="C86" s="425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F86" s="425"/>
    </row>
    <row r="87" spans="1:32">
      <c r="A87" s="421" t="s">
        <v>890</v>
      </c>
      <c r="B87" s="422">
        <v>0</v>
      </c>
      <c r="C87" s="422">
        <v>0</v>
      </c>
      <c r="D87" s="422">
        <v>0</v>
      </c>
      <c r="E87" s="422">
        <v>0</v>
      </c>
      <c r="F87" s="422">
        <v>0</v>
      </c>
      <c r="G87" s="422">
        <v>0</v>
      </c>
      <c r="H87" s="422">
        <v>0</v>
      </c>
      <c r="I87" s="422">
        <v>0</v>
      </c>
      <c r="J87" s="422">
        <v>0</v>
      </c>
      <c r="K87" s="422">
        <v>0</v>
      </c>
      <c r="L87" s="422">
        <v>0</v>
      </c>
      <c r="M87" s="422">
        <v>0</v>
      </c>
      <c r="N87" s="422">
        <v>0</v>
      </c>
      <c r="O87" s="422">
        <v>0</v>
      </c>
      <c r="P87" s="422">
        <v>0</v>
      </c>
      <c r="Q87" s="422">
        <v>0</v>
      </c>
      <c r="R87" s="422">
        <v>0</v>
      </c>
      <c r="S87" s="422">
        <v>0</v>
      </c>
      <c r="T87" s="422">
        <v>0</v>
      </c>
      <c r="U87" s="422">
        <v>0</v>
      </c>
      <c r="V87" s="422">
        <v>0</v>
      </c>
      <c r="W87" s="422">
        <v>0</v>
      </c>
      <c r="X87" s="422">
        <v>0</v>
      </c>
      <c r="Y87" s="422">
        <v>0</v>
      </c>
      <c r="Z87" s="422">
        <v>0</v>
      </c>
      <c r="AA87" s="422">
        <v>0</v>
      </c>
      <c r="AB87" s="422">
        <v>0</v>
      </c>
      <c r="AC87" s="422">
        <v>0</v>
      </c>
      <c r="AD87" s="422">
        <v>0</v>
      </c>
      <c r="AE87" s="422">
        <v>0</v>
      </c>
      <c r="AF87" s="422">
        <v>0</v>
      </c>
    </row>
    <row r="88" spans="1:32">
      <c r="A88" s="423" t="s">
        <v>1334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</row>
    <row r="89" spans="1:32">
      <c r="A89" s="423" t="s">
        <v>1333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</row>
    <row r="90" spans="1:32">
      <c r="A90" s="423" t="s">
        <v>1332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</row>
    <row r="91" spans="1:32">
      <c r="A91" s="423" t="s">
        <v>1331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</row>
    <row r="92" spans="1:32">
      <c r="A92" s="425"/>
      <c r="B92" s="425"/>
      <c r="C92" s="425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5"/>
    </row>
    <row r="93" spans="1:32">
      <c r="A93" s="421" t="s">
        <v>877</v>
      </c>
      <c r="B93" s="422">
        <v>0</v>
      </c>
      <c r="C93" s="422">
        <v>0</v>
      </c>
      <c r="D93" s="422">
        <v>0</v>
      </c>
      <c r="E93" s="422">
        <v>0</v>
      </c>
      <c r="F93" s="422">
        <v>0</v>
      </c>
      <c r="G93" s="422">
        <v>0</v>
      </c>
      <c r="H93" s="422">
        <v>0</v>
      </c>
      <c r="I93" s="422">
        <v>0</v>
      </c>
      <c r="J93" s="422">
        <v>0</v>
      </c>
      <c r="K93" s="422">
        <v>0</v>
      </c>
      <c r="L93" s="422">
        <v>0</v>
      </c>
      <c r="M93" s="422">
        <v>0</v>
      </c>
      <c r="N93" s="422">
        <v>0</v>
      </c>
      <c r="O93" s="422">
        <v>0</v>
      </c>
      <c r="P93" s="422">
        <v>0</v>
      </c>
      <c r="Q93" s="422">
        <v>0</v>
      </c>
      <c r="R93" s="422">
        <v>0</v>
      </c>
      <c r="S93" s="422">
        <v>0</v>
      </c>
      <c r="T93" s="422">
        <v>0</v>
      </c>
      <c r="U93" s="422">
        <v>0</v>
      </c>
      <c r="V93" s="422">
        <v>0</v>
      </c>
      <c r="W93" s="422">
        <v>0</v>
      </c>
      <c r="X93" s="422">
        <v>0</v>
      </c>
      <c r="Y93" s="422">
        <v>0</v>
      </c>
      <c r="Z93" s="422">
        <v>0</v>
      </c>
      <c r="AA93" s="422">
        <v>0</v>
      </c>
      <c r="AB93" s="422">
        <v>0</v>
      </c>
      <c r="AC93" s="422">
        <v>0</v>
      </c>
      <c r="AD93" s="422">
        <v>0</v>
      </c>
      <c r="AE93" s="422">
        <v>0</v>
      </c>
      <c r="AF93" s="422">
        <v>0</v>
      </c>
    </row>
    <row r="94" spans="1:32">
      <c r="A94" s="423" t="s">
        <v>1330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</row>
    <row r="95" spans="1:32">
      <c r="A95" s="423" t="s">
        <v>1329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</row>
    <row r="96" spans="1:32">
      <c r="A96" s="423" t="s">
        <v>1328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</row>
    <row r="97" spans="1:32">
      <c r="A97" s="423" t="s">
        <v>1327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</row>
    <row r="98" spans="1:32">
      <c r="A98" s="425"/>
      <c r="B98" s="425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</row>
    <row r="99" spans="1:32">
      <c r="A99" s="423" t="s">
        <v>4082</v>
      </c>
    </row>
  </sheetData>
  <mergeCells count="13">
    <mergeCell ref="X9:Z9"/>
    <mergeCell ref="AA9:AC9"/>
    <mergeCell ref="AD9:AF9"/>
    <mergeCell ref="B2:AF2"/>
    <mergeCell ref="B5:AF5"/>
    <mergeCell ref="F7:AF7"/>
    <mergeCell ref="B9:E9"/>
    <mergeCell ref="F9:H9"/>
    <mergeCell ref="I9:K9"/>
    <mergeCell ref="L9:N9"/>
    <mergeCell ref="O9:Q9"/>
    <mergeCell ref="R9:T9"/>
    <mergeCell ref="U9:W9"/>
  </mergeCells>
  <hyperlinks>
    <hyperlink ref="A1" location="Indice!A100" display="Volver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71">
    <outlinePr summaryBelow="0" summaryRight="0"/>
  </sheetPr>
  <dimension ref="A1:S81"/>
  <sheetViews>
    <sheetView showGridLines="0" showRowColHeaders="0" zoomScaleNormal="100" zoomScaleSheetLayoutView="100" workbookViewId="0"/>
  </sheetViews>
  <sheetFormatPr baseColWidth="10" defaultColWidth="9.109375" defaultRowHeight="13.2"/>
  <cols>
    <col min="1" max="1" width="24.5546875" style="35" customWidth="1"/>
    <col min="2" max="2" width="7.6640625" style="35" customWidth="1"/>
    <col min="3" max="3" width="8.21875" style="35" customWidth="1"/>
    <col min="4" max="6" width="7.6640625" style="35" customWidth="1"/>
    <col min="7" max="7" width="12.109375" style="35" customWidth="1"/>
    <col min="8" max="8" width="7.5546875" style="35" customWidth="1"/>
    <col min="9" max="9" width="8.109375" style="35" customWidth="1"/>
    <col min="10" max="12" width="7.5546875" style="35" customWidth="1"/>
    <col min="13" max="13" width="12.5546875" style="35" customWidth="1"/>
    <col min="14" max="18" width="8.44140625" style="35" customWidth="1"/>
    <col min="19" max="19" width="12.33203125" style="35" customWidth="1"/>
    <col min="20" max="256" width="9.109375" style="35"/>
    <col min="257" max="257" width="24.5546875" style="35" customWidth="1"/>
    <col min="258" max="262" width="7.6640625" style="35" customWidth="1"/>
    <col min="263" max="263" width="12.109375" style="35" customWidth="1"/>
    <col min="264" max="268" width="7.5546875" style="35" customWidth="1"/>
    <col min="269" max="269" width="12.5546875" style="35" customWidth="1"/>
    <col min="270" max="274" width="8.44140625" style="35" customWidth="1"/>
    <col min="275" max="275" width="12.33203125" style="35" customWidth="1"/>
    <col min="276" max="512" width="9.109375" style="35"/>
    <col min="513" max="513" width="24.5546875" style="35" customWidth="1"/>
    <col min="514" max="518" width="7.6640625" style="35" customWidth="1"/>
    <col min="519" max="519" width="12.109375" style="35" customWidth="1"/>
    <col min="520" max="524" width="7.5546875" style="35" customWidth="1"/>
    <col min="525" max="525" width="12.5546875" style="35" customWidth="1"/>
    <col min="526" max="530" width="8.44140625" style="35" customWidth="1"/>
    <col min="531" max="531" width="12.33203125" style="35" customWidth="1"/>
    <col min="532" max="768" width="9.109375" style="35"/>
    <col min="769" max="769" width="24.5546875" style="35" customWidth="1"/>
    <col min="770" max="774" width="7.6640625" style="35" customWidth="1"/>
    <col min="775" max="775" width="12.109375" style="35" customWidth="1"/>
    <col min="776" max="780" width="7.5546875" style="35" customWidth="1"/>
    <col min="781" max="781" width="12.5546875" style="35" customWidth="1"/>
    <col min="782" max="786" width="8.44140625" style="35" customWidth="1"/>
    <col min="787" max="787" width="12.33203125" style="35" customWidth="1"/>
    <col min="788" max="1024" width="9.109375" style="35"/>
    <col min="1025" max="1025" width="24.5546875" style="35" customWidth="1"/>
    <col min="1026" max="1030" width="7.6640625" style="35" customWidth="1"/>
    <col min="1031" max="1031" width="12.109375" style="35" customWidth="1"/>
    <col min="1032" max="1036" width="7.5546875" style="35" customWidth="1"/>
    <col min="1037" max="1037" width="12.5546875" style="35" customWidth="1"/>
    <col min="1038" max="1042" width="8.44140625" style="35" customWidth="1"/>
    <col min="1043" max="1043" width="12.33203125" style="35" customWidth="1"/>
    <col min="1044" max="1280" width="9.109375" style="35"/>
    <col min="1281" max="1281" width="24.5546875" style="35" customWidth="1"/>
    <col min="1282" max="1286" width="7.6640625" style="35" customWidth="1"/>
    <col min="1287" max="1287" width="12.109375" style="35" customWidth="1"/>
    <col min="1288" max="1292" width="7.5546875" style="35" customWidth="1"/>
    <col min="1293" max="1293" width="12.5546875" style="35" customWidth="1"/>
    <col min="1294" max="1298" width="8.44140625" style="35" customWidth="1"/>
    <col min="1299" max="1299" width="12.33203125" style="35" customWidth="1"/>
    <col min="1300" max="1536" width="9.109375" style="35"/>
    <col min="1537" max="1537" width="24.5546875" style="35" customWidth="1"/>
    <col min="1538" max="1542" width="7.6640625" style="35" customWidth="1"/>
    <col min="1543" max="1543" width="12.109375" style="35" customWidth="1"/>
    <col min="1544" max="1548" width="7.5546875" style="35" customWidth="1"/>
    <col min="1549" max="1549" width="12.5546875" style="35" customWidth="1"/>
    <col min="1550" max="1554" width="8.44140625" style="35" customWidth="1"/>
    <col min="1555" max="1555" width="12.33203125" style="35" customWidth="1"/>
    <col min="1556" max="1792" width="9.109375" style="35"/>
    <col min="1793" max="1793" width="24.5546875" style="35" customWidth="1"/>
    <col min="1794" max="1798" width="7.6640625" style="35" customWidth="1"/>
    <col min="1799" max="1799" width="12.109375" style="35" customWidth="1"/>
    <col min="1800" max="1804" width="7.5546875" style="35" customWidth="1"/>
    <col min="1805" max="1805" width="12.5546875" style="35" customWidth="1"/>
    <col min="1806" max="1810" width="8.44140625" style="35" customWidth="1"/>
    <col min="1811" max="1811" width="12.33203125" style="35" customWidth="1"/>
    <col min="1812" max="2048" width="9.109375" style="35"/>
    <col min="2049" max="2049" width="24.5546875" style="35" customWidth="1"/>
    <col min="2050" max="2054" width="7.6640625" style="35" customWidth="1"/>
    <col min="2055" max="2055" width="12.109375" style="35" customWidth="1"/>
    <col min="2056" max="2060" width="7.5546875" style="35" customWidth="1"/>
    <col min="2061" max="2061" width="12.5546875" style="35" customWidth="1"/>
    <col min="2062" max="2066" width="8.44140625" style="35" customWidth="1"/>
    <col min="2067" max="2067" width="12.33203125" style="35" customWidth="1"/>
    <col min="2068" max="2304" width="9.109375" style="35"/>
    <col min="2305" max="2305" width="24.5546875" style="35" customWidth="1"/>
    <col min="2306" max="2310" width="7.6640625" style="35" customWidth="1"/>
    <col min="2311" max="2311" width="12.109375" style="35" customWidth="1"/>
    <col min="2312" max="2316" width="7.5546875" style="35" customWidth="1"/>
    <col min="2317" max="2317" width="12.5546875" style="35" customWidth="1"/>
    <col min="2318" max="2322" width="8.44140625" style="35" customWidth="1"/>
    <col min="2323" max="2323" width="12.33203125" style="35" customWidth="1"/>
    <col min="2324" max="2560" width="9.109375" style="35"/>
    <col min="2561" max="2561" width="24.5546875" style="35" customWidth="1"/>
    <col min="2562" max="2566" width="7.6640625" style="35" customWidth="1"/>
    <col min="2567" max="2567" width="12.109375" style="35" customWidth="1"/>
    <col min="2568" max="2572" width="7.5546875" style="35" customWidth="1"/>
    <col min="2573" max="2573" width="12.5546875" style="35" customWidth="1"/>
    <col min="2574" max="2578" width="8.44140625" style="35" customWidth="1"/>
    <col min="2579" max="2579" width="12.33203125" style="35" customWidth="1"/>
    <col min="2580" max="2816" width="9.109375" style="35"/>
    <col min="2817" max="2817" width="24.5546875" style="35" customWidth="1"/>
    <col min="2818" max="2822" width="7.6640625" style="35" customWidth="1"/>
    <col min="2823" max="2823" width="12.109375" style="35" customWidth="1"/>
    <col min="2824" max="2828" width="7.5546875" style="35" customWidth="1"/>
    <col min="2829" max="2829" width="12.5546875" style="35" customWidth="1"/>
    <col min="2830" max="2834" width="8.44140625" style="35" customWidth="1"/>
    <col min="2835" max="2835" width="12.33203125" style="35" customWidth="1"/>
    <col min="2836" max="3072" width="9.109375" style="35"/>
    <col min="3073" max="3073" width="24.5546875" style="35" customWidth="1"/>
    <col min="3074" max="3078" width="7.6640625" style="35" customWidth="1"/>
    <col min="3079" max="3079" width="12.109375" style="35" customWidth="1"/>
    <col min="3080" max="3084" width="7.5546875" style="35" customWidth="1"/>
    <col min="3085" max="3085" width="12.5546875" style="35" customWidth="1"/>
    <col min="3086" max="3090" width="8.44140625" style="35" customWidth="1"/>
    <col min="3091" max="3091" width="12.33203125" style="35" customWidth="1"/>
    <col min="3092" max="3328" width="9.109375" style="35"/>
    <col min="3329" max="3329" width="24.5546875" style="35" customWidth="1"/>
    <col min="3330" max="3334" width="7.6640625" style="35" customWidth="1"/>
    <col min="3335" max="3335" width="12.109375" style="35" customWidth="1"/>
    <col min="3336" max="3340" width="7.5546875" style="35" customWidth="1"/>
    <col min="3341" max="3341" width="12.5546875" style="35" customWidth="1"/>
    <col min="3342" max="3346" width="8.44140625" style="35" customWidth="1"/>
    <col min="3347" max="3347" width="12.33203125" style="35" customWidth="1"/>
    <col min="3348" max="3584" width="9.109375" style="35"/>
    <col min="3585" max="3585" width="24.5546875" style="35" customWidth="1"/>
    <col min="3586" max="3590" width="7.6640625" style="35" customWidth="1"/>
    <col min="3591" max="3591" width="12.109375" style="35" customWidth="1"/>
    <col min="3592" max="3596" width="7.5546875" style="35" customWidth="1"/>
    <col min="3597" max="3597" width="12.5546875" style="35" customWidth="1"/>
    <col min="3598" max="3602" width="8.44140625" style="35" customWidth="1"/>
    <col min="3603" max="3603" width="12.33203125" style="35" customWidth="1"/>
    <col min="3604" max="3840" width="9.109375" style="35"/>
    <col min="3841" max="3841" width="24.5546875" style="35" customWidth="1"/>
    <col min="3842" max="3846" width="7.6640625" style="35" customWidth="1"/>
    <col min="3847" max="3847" width="12.109375" style="35" customWidth="1"/>
    <col min="3848" max="3852" width="7.5546875" style="35" customWidth="1"/>
    <col min="3853" max="3853" width="12.5546875" style="35" customWidth="1"/>
    <col min="3854" max="3858" width="8.44140625" style="35" customWidth="1"/>
    <col min="3859" max="3859" width="12.33203125" style="35" customWidth="1"/>
    <col min="3860" max="4096" width="9.109375" style="35"/>
    <col min="4097" max="4097" width="24.5546875" style="35" customWidth="1"/>
    <col min="4098" max="4102" width="7.6640625" style="35" customWidth="1"/>
    <col min="4103" max="4103" width="12.109375" style="35" customWidth="1"/>
    <col min="4104" max="4108" width="7.5546875" style="35" customWidth="1"/>
    <col min="4109" max="4109" width="12.5546875" style="35" customWidth="1"/>
    <col min="4110" max="4114" width="8.44140625" style="35" customWidth="1"/>
    <col min="4115" max="4115" width="12.33203125" style="35" customWidth="1"/>
    <col min="4116" max="4352" width="9.109375" style="35"/>
    <col min="4353" max="4353" width="24.5546875" style="35" customWidth="1"/>
    <col min="4354" max="4358" width="7.6640625" style="35" customWidth="1"/>
    <col min="4359" max="4359" width="12.109375" style="35" customWidth="1"/>
    <col min="4360" max="4364" width="7.5546875" style="35" customWidth="1"/>
    <col min="4365" max="4365" width="12.5546875" style="35" customWidth="1"/>
    <col min="4366" max="4370" width="8.44140625" style="35" customWidth="1"/>
    <col min="4371" max="4371" width="12.33203125" style="35" customWidth="1"/>
    <col min="4372" max="4608" width="9.109375" style="35"/>
    <col min="4609" max="4609" width="24.5546875" style="35" customWidth="1"/>
    <col min="4610" max="4614" width="7.6640625" style="35" customWidth="1"/>
    <col min="4615" max="4615" width="12.109375" style="35" customWidth="1"/>
    <col min="4616" max="4620" width="7.5546875" style="35" customWidth="1"/>
    <col min="4621" max="4621" width="12.5546875" style="35" customWidth="1"/>
    <col min="4622" max="4626" width="8.44140625" style="35" customWidth="1"/>
    <col min="4627" max="4627" width="12.33203125" style="35" customWidth="1"/>
    <col min="4628" max="4864" width="9.109375" style="35"/>
    <col min="4865" max="4865" width="24.5546875" style="35" customWidth="1"/>
    <col min="4866" max="4870" width="7.6640625" style="35" customWidth="1"/>
    <col min="4871" max="4871" width="12.109375" style="35" customWidth="1"/>
    <col min="4872" max="4876" width="7.5546875" style="35" customWidth="1"/>
    <col min="4877" max="4877" width="12.5546875" style="35" customWidth="1"/>
    <col min="4878" max="4882" width="8.44140625" style="35" customWidth="1"/>
    <col min="4883" max="4883" width="12.33203125" style="35" customWidth="1"/>
    <col min="4884" max="5120" width="9.109375" style="35"/>
    <col min="5121" max="5121" width="24.5546875" style="35" customWidth="1"/>
    <col min="5122" max="5126" width="7.6640625" style="35" customWidth="1"/>
    <col min="5127" max="5127" width="12.109375" style="35" customWidth="1"/>
    <col min="5128" max="5132" width="7.5546875" style="35" customWidth="1"/>
    <col min="5133" max="5133" width="12.5546875" style="35" customWidth="1"/>
    <col min="5134" max="5138" width="8.44140625" style="35" customWidth="1"/>
    <col min="5139" max="5139" width="12.33203125" style="35" customWidth="1"/>
    <col min="5140" max="5376" width="9.109375" style="35"/>
    <col min="5377" max="5377" width="24.5546875" style="35" customWidth="1"/>
    <col min="5378" max="5382" width="7.6640625" style="35" customWidth="1"/>
    <col min="5383" max="5383" width="12.109375" style="35" customWidth="1"/>
    <col min="5384" max="5388" width="7.5546875" style="35" customWidth="1"/>
    <col min="5389" max="5389" width="12.5546875" style="35" customWidth="1"/>
    <col min="5390" max="5394" width="8.44140625" style="35" customWidth="1"/>
    <col min="5395" max="5395" width="12.33203125" style="35" customWidth="1"/>
    <col min="5396" max="5632" width="9.109375" style="35"/>
    <col min="5633" max="5633" width="24.5546875" style="35" customWidth="1"/>
    <col min="5634" max="5638" width="7.6640625" style="35" customWidth="1"/>
    <col min="5639" max="5639" width="12.109375" style="35" customWidth="1"/>
    <col min="5640" max="5644" width="7.5546875" style="35" customWidth="1"/>
    <col min="5645" max="5645" width="12.5546875" style="35" customWidth="1"/>
    <col min="5646" max="5650" width="8.44140625" style="35" customWidth="1"/>
    <col min="5651" max="5651" width="12.33203125" style="35" customWidth="1"/>
    <col min="5652" max="5888" width="9.109375" style="35"/>
    <col min="5889" max="5889" width="24.5546875" style="35" customWidth="1"/>
    <col min="5890" max="5894" width="7.6640625" style="35" customWidth="1"/>
    <col min="5895" max="5895" width="12.109375" style="35" customWidth="1"/>
    <col min="5896" max="5900" width="7.5546875" style="35" customWidth="1"/>
    <col min="5901" max="5901" width="12.5546875" style="35" customWidth="1"/>
    <col min="5902" max="5906" width="8.44140625" style="35" customWidth="1"/>
    <col min="5907" max="5907" width="12.33203125" style="35" customWidth="1"/>
    <col min="5908" max="6144" width="9.109375" style="35"/>
    <col min="6145" max="6145" width="24.5546875" style="35" customWidth="1"/>
    <col min="6146" max="6150" width="7.6640625" style="35" customWidth="1"/>
    <col min="6151" max="6151" width="12.109375" style="35" customWidth="1"/>
    <col min="6152" max="6156" width="7.5546875" style="35" customWidth="1"/>
    <col min="6157" max="6157" width="12.5546875" style="35" customWidth="1"/>
    <col min="6158" max="6162" width="8.44140625" style="35" customWidth="1"/>
    <col min="6163" max="6163" width="12.33203125" style="35" customWidth="1"/>
    <col min="6164" max="6400" width="9.109375" style="35"/>
    <col min="6401" max="6401" width="24.5546875" style="35" customWidth="1"/>
    <col min="6402" max="6406" width="7.6640625" style="35" customWidth="1"/>
    <col min="6407" max="6407" width="12.109375" style="35" customWidth="1"/>
    <col min="6408" max="6412" width="7.5546875" style="35" customWidth="1"/>
    <col min="6413" max="6413" width="12.5546875" style="35" customWidth="1"/>
    <col min="6414" max="6418" width="8.44140625" style="35" customWidth="1"/>
    <col min="6419" max="6419" width="12.33203125" style="35" customWidth="1"/>
    <col min="6420" max="6656" width="9.109375" style="35"/>
    <col min="6657" max="6657" width="24.5546875" style="35" customWidth="1"/>
    <col min="6658" max="6662" width="7.6640625" style="35" customWidth="1"/>
    <col min="6663" max="6663" width="12.109375" style="35" customWidth="1"/>
    <col min="6664" max="6668" width="7.5546875" style="35" customWidth="1"/>
    <col min="6669" max="6669" width="12.5546875" style="35" customWidth="1"/>
    <col min="6670" max="6674" width="8.44140625" style="35" customWidth="1"/>
    <col min="6675" max="6675" width="12.33203125" style="35" customWidth="1"/>
    <col min="6676" max="6912" width="9.109375" style="35"/>
    <col min="6913" max="6913" width="24.5546875" style="35" customWidth="1"/>
    <col min="6914" max="6918" width="7.6640625" style="35" customWidth="1"/>
    <col min="6919" max="6919" width="12.109375" style="35" customWidth="1"/>
    <col min="6920" max="6924" width="7.5546875" style="35" customWidth="1"/>
    <col min="6925" max="6925" width="12.5546875" style="35" customWidth="1"/>
    <col min="6926" max="6930" width="8.44140625" style="35" customWidth="1"/>
    <col min="6931" max="6931" width="12.33203125" style="35" customWidth="1"/>
    <col min="6932" max="7168" width="9.109375" style="35"/>
    <col min="7169" max="7169" width="24.5546875" style="35" customWidth="1"/>
    <col min="7170" max="7174" width="7.6640625" style="35" customWidth="1"/>
    <col min="7175" max="7175" width="12.109375" style="35" customWidth="1"/>
    <col min="7176" max="7180" width="7.5546875" style="35" customWidth="1"/>
    <col min="7181" max="7181" width="12.5546875" style="35" customWidth="1"/>
    <col min="7182" max="7186" width="8.44140625" style="35" customWidth="1"/>
    <col min="7187" max="7187" width="12.33203125" style="35" customWidth="1"/>
    <col min="7188" max="7424" width="9.109375" style="35"/>
    <col min="7425" max="7425" width="24.5546875" style="35" customWidth="1"/>
    <col min="7426" max="7430" width="7.6640625" style="35" customWidth="1"/>
    <col min="7431" max="7431" width="12.109375" style="35" customWidth="1"/>
    <col min="7432" max="7436" width="7.5546875" style="35" customWidth="1"/>
    <col min="7437" max="7437" width="12.5546875" style="35" customWidth="1"/>
    <col min="7438" max="7442" width="8.44140625" style="35" customWidth="1"/>
    <col min="7443" max="7443" width="12.33203125" style="35" customWidth="1"/>
    <col min="7444" max="7680" width="9.109375" style="35"/>
    <col min="7681" max="7681" width="24.5546875" style="35" customWidth="1"/>
    <col min="7682" max="7686" width="7.6640625" style="35" customWidth="1"/>
    <col min="7687" max="7687" width="12.109375" style="35" customWidth="1"/>
    <col min="7688" max="7692" width="7.5546875" style="35" customWidth="1"/>
    <col min="7693" max="7693" width="12.5546875" style="35" customWidth="1"/>
    <col min="7694" max="7698" width="8.44140625" style="35" customWidth="1"/>
    <col min="7699" max="7699" width="12.33203125" style="35" customWidth="1"/>
    <col min="7700" max="7936" width="9.109375" style="35"/>
    <col min="7937" max="7937" width="24.5546875" style="35" customWidth="1"/>
    <col min="7938" max="7942" width="7.6640625" style="35" customWidth="1"/>
    <col min="7943" max="7943" width="12.109375" style="35" customWidth="1"/>
    <col min="7944" max="7948" width="7.5546875" style="35" customWidth="1"/>
    <col min="7949" max="7949" width="12.5546875" style="35" customWidth="1"/>
    <col min="7950" max="7954" width="8.44140625" style="35" customWidth="1"/>
    <col min="7955" max="7955" width="12.33203125" style="35" customWidth="1"/>
    <col min="7956" max="8192" width="9.109375" style="35"/>
    <col min="8193" max="8193" width="24.5546875" style="35" customWidth="1"/>
    <col min="8194" max="8198" width="7.6640625" style="35" customWidth="1"/>
    <col min="8199" max="8199" width="12.109375" style="35" customWidth="1"/>
    <col min="8200" max="8204" width="7.5546875" style="35" customWidth="1"/>
    <col min="8205" max="8205" width="12.5546875" style="35" customWidth="1"/>
    <col min="8206" max="8210" width="8.44140625" style="35" customWidth="1"/>
    <col min="8211" max="8211" width="12.33203125" style="35" customWidth="1"/>
    <col min="8212" max="8448" width="9.109375" style="35"/>
    <col min="8449" max="8449" width="24.5546875" style="35" customWidth="1"/>
    <col min="8450" max="8454" width="7.6640625" style="35" customWidth="1"/>
    <col min="8455" max="8455" width="12.109375" style="35" customWidth="1"/>
    <col min="8456" max="8460" width="7.5546875" style="35" customWidth="1"/>
    <col min="8461" max="8461" width="12.5546875" style="35" customWidth="1"/>
    <col min="8462" max="8466" width="8.44140625" style="35" customWidth="1"/>
    <col min="8467" max="8467" width="12.33203125" style="35" customWidth="1"/>
    <col min="8468" max="8704" width="9.109375" style="35"/>
    <col min="8705" max="8705" width="24.5546875" style="35" customWidth="1"/>
    <col min="8706" max="8710" width="7.6640625" style="35" customWidth="1"/>
    <col min="8711" max="8711" width="12.109375" style="35" customWidth="1"/>
    <col min="8712" max="8716" width="7.5546875" style="35" customWidth="1"/>
    <col min="8717" max="8717" width="12.5546875" style="35" customWidth="1"/>
    <col min="8718" max="8722" width="8.44140625" style="35" customWidth="1"/>
    <col min="8723" max="8723" width="12.33203125" style="35" customWidth="1"/>
    <col min="8724" max="8960" width="9.109375" style="35"/>
    <col min="8961" max="8961" width="24.5546875" style="35" customWidth="1"/>
    <col min="8962" max="8966" width="7.6640625" style="35" customWidth="1"/>
    <col min="8967" max="8967" width="12.109375" style="35" customWidth="1"/>
    <col min="8968" max="8972" width="7.5546875" style="35" customWidth="1"/>
    <col min="8973" max="8973" width="12.5546875" style="35" customWidth="1"/>
    <col min="8974" max="8978" width="8.44140625" style="35" customWidth="1"/>
    <col min="8979" max="8979" width="12.33203125" style="35" customWidth="1"/>
    <col min="8980" max="9216" width="9.109375" style="35"/>
    <col min="9217" max="9217" width="24.5546875" style="35" customWidth="1"/>
    <col min="9218" max="9222" width="7.6640625" style="35" customWidth="1"/>
    <col min="9223" max="9223" width="12.109375" style="35" customWidth="1"/>
    <col min="9224" max="9228" width="7.5546875" style="35" customWidth="1"/>
    <col min="9229" max="9229" width="12.5546875" style="35" customWidth="1"/>
    <col min="9230" max="9234" width="8.44140625" style="35" customWidth="1"/>
    <col min="9235" max="9235" width="12.33203125" style="35" customWidth="1"/>
    <col min="9236" max="9472" width="9.109375" style="35"/>
    <col min="9473" max="9473" width="24.5546875" style="35" customWidth="1"/>
    <col min="9474" max="9478" width="7.6640625" style="35" customWidth="1"/>
    <col min="9479" max="9479" width="12.109375" style="35" customWidth="1"/>
    <col min="9480" max="9484" width="7.5546875" style="35" customWidth="1"/>
    <col min="9485" max="9485" width="12.5546875" style="35" customWidth="1"/>
    <col min="9486" max="9490" width="8.44140625" style="35" customWidth="1"/>
    <col min="9491" max="9491" width="12.33203125" style="35" customWidth="1"/>
    <col min="9492" max="9728" width="9.109375" style="35"/>
    <col min="9729" max="9729" width="24.5546875" style="35" customWidth="1"/>
    <col min="9730" max="9734" width="7.6640625" style="35" customWidth="1"/>
    <col min="9735" max="9735" width="12.109375" style="35" customWidth="1"/>
    <col min="9736" max="9740" width="7.5546875" style="35" customWidth="1"/>
    <col min="9741" max="9741" width="12.5546875" style="35" customWidth="1"/>
    <col min="9742" max="9746" width="8.44140625" style="35" customWidth="1"/>
    <col min="9747" max="9747" width="12.33203125" style="35" customWidth="1"/>
    <col min="9748" max="9984" width="9.109375" style="35"/>
    <col min="9985" max="9985" width="24.5546875" style="35" customWidth="1"/>
    <col min="9986" max="9990" width="7.6640625" style="35" customWidth="1"/>
    <col min="9991" max="9991" width="12.109375" style="35" customWidth="1"/>
    <col min="9992" max="9996" width="7.5546875" style="35" customWidth="1"/>
    <col min="9997" max="9997" width="12.5546875" style="35" customWidth="1"/>
    <col min="9998" max="10002" width="8.44140625" style="35" customWidth="1"/>
    <col min="10003" max="10003" width="12.33203125" style="35" customWidth="1"/>
    <col min="10004" max="10240" width="9.109375" style="35"/>
    <col min="10241" max="10241" width="24.5546875" style="35" customWidth="1"/>
    <col min="10242" max="10246" width="7.6640625" style="35" customWidth="1"/>
    <col min="10247" max="10247" width="12.109375" style="35" customWidth="1"/>
    <col min="10248" max="10252" width="7.5546875" style="35" customWidth="1"/>
    <col min="10253" max="10253" width="12.5546875" style="35" customWidth="1"/>
    <col min="10254" max="10258" width="8.44140625" style="35" customWidth="1"/>
    <col min="10259" max="10259" width="12.33203125" style="35" customWidth="1"/>
    <col min="10260" max="10496" width="9.109375" style="35"/>
    <col min="10497" max="10497" width="24.5546875" style="35" customWidth="1"/>
    <col min="10498" max="10502" width="7.6640625" style="35" customWidth="1"/>
    <col min="10503" max="10503" width="12.109375" style="35" customWidth="1"/>
    <col min="10504" max="10508" width="7.5546875" style="35" customWidth="1"/>
    <col min="10509" max="10509" width="12.5546875" style="35" customWidth="1"/>
    <col min="10510" max="10514" width="8.44140625" style="35" customWidth="1"/>
    <col min="10515" max="10515" width="12.33203125" style="35" customWidth="1"/>
    <col min="10516" max="10752" width="9.109375" style="35"/>
    <col min="10753" max="10753" width="24.5546875" style="35" customWidth="1"/>
    <col min="10754" max="10758" width="7.6640625" style="35" customWidth="1"/>
    <col min="10759" max="10759" width="12.109375" style="35" customWidth="1"/>
    <col min="10760" max="10764" width="7.5546875" style="35" customWidth="1"/>
    <col min="10765" max="10765" width="12.5546875" style="35" customWidth="1"/>
    <col min="10766" max="10770" width="8.44140625" style="35" customWidth="1"/>
    <col min="10771" max="10771" width="12.33203125" style="35" customWidth="1"/>
    <col min="10772" max="11008" width="9.109375" style="35"/>
    <col min="11009" max="11009" width="24.5546875" style="35" customWidth="1"/>
    <col min="11010" max="11014" width="7.6640625" style="35" customWidth="1"/>
    <col min="11015" max="11015" width="12.109375" style="35" customWidth="1"/>
    <col min="11016" max="11020" width="7.5546875" style="35" customWidth="1"/>
    <col min="11021" max="11021" width="12.5546875" style="35" customWidth="1"/>
    <col min="11022" max="11026" width="8.44140625" style="35" customWidth="1"/>
    <col min="11027" max="11027" width="12.33203125" style="35" customWidth="1"/>
    <col min="11028" max="11264" width="9.109375" style="35"/>
    <col min="11265" max="11265" width="24.5546875" style="35" customWidth="1"/>
    <col min="11266" max="11270" width="7.6640625" style="35" customWidth="1"/>
    <col min="11271" max="11271" width="12.109375" style="35" customWidth="1"/>
    <col min="11272" max="11276" width="7.5546875" style="35" customWidth="1"/>
    <col min="11277" max="11277" width="12.5546875" style="35" customWidth="1"/>
    <col min="11278" max="11282" width="8.44140625" style="35" customWidth="1"/>
    <col min="11283" max="11283" width="12.33203125" style="35" customWidth="1"/>
    <col min="11284" max="11520" width="9.109375" style="35"/>
    <col min="11521" max="11521" width="24.5546875" style="35" customWidth="1"/>
    <col min="11522" max="11526" width="7.6640625" style="35" customWidth="1"/>
    <col min="11527" max="11527" width="12.109375" style="35" customWidth="1"/>
    <col min="11528" max="11532" width="7.5546875" style="35" customWidth="1"/>
    <col min="11533" max="11533" width="12.5546875" style="35" customWidth="1"/>
    <col min="11534" max="11538" width="8.44140625" style="35" customWidth="1"/>
    <col min="11539" max="11539" width="12.33203125" style="35" customWidth="1"/>
    <col min="11540" max="11776" width="9.109375" style="35"/>
    <col min="11777" max="11777" width="24.5546875" style="35" customWidth="1"/>
    <col min="11778" max="11782" width="7.6640625" style="35" customWidth="1"/>
    <col min="11783" max="11783" width="12.109375" style="35" customWidth="1"/>
    <col min="11784" max="11788" width="7.5546875" style="35" customWidth="1"/>
    <col min="11789" max="11789" width="12.5546875" style="35" customWidth="1"/>
    <col min="11790" max="11794" width="8.44140625" style="35" customWidth="1"/>
    <col min="11795" max="11795" width="12.33203125" style="35" customWidth="1"/>
    <col min="11796" max="12032" width="9.109375" style="35"/>
    <col min="12033" max="12033" width="24.5546875" style="35" customWidth="1"/>
    <col min="12034" max="12038" width="7.6640625" style="35" customWidth="1"/>
    <col min="12039" max="12039" width="12.109375" style="35" customWidth="1"/>
    <col min="12040" max="12044" width="7.5546875" style="35" customWidth="1"/>
    <col min="12045" max="12045" width="12.5546875" style="35" customWidth="1"/>
    <col min="12046" max="12050" width="8.44140625" style="35" customWidth="1"/>
    <col min="12051" max="12051" width="12.33203125" style="35" customWidth="1"/>
    <col min="12052" max="12288" width="9.109375" style="35"/>
    <col min="12289" max="12289" width="24.5546875" style="35" customWidth="1"/>
    <col min="12290" max="12294" width="7.6640625" style="35" customWidth="1"/>
    <col min="12295" max="12295" width="12.109375" style="35" customWidth="1"/>
    <col min="12296" max="12300" width="7.5546875" style="35" customWidth="1"/>
    <col min="12301" max="12301" width="12.5546875" style="35" customWidth="1"/>
    <col min="12302" max="12306" width="8.44140625" style="35" customWidth="1"/>
    <col min="12307" max="12307" width="12.33203125" style="35" customWidth="1"/>
    <col min="12308" max="12544" width="9.109375" style="35"/>
    <col min="12545" max="12545" width="24.5546875" style="35" customWidth="1"/>
    <col min="12546" max="12550" width="7.6640625" style="35" customWidth="1"/>
    <col min="12551" max="12551" width="12.109375" style="35" customWidth="1"/>
    <col min="12552" max="12556" width="7.5546875" style="35" customWidth="1"/>
    <col min="12557" max="12557" width="12.5546875" style="35" customWidth="1"/>
    <col min="12558" max="12562" width="8.44140625" style="35" customWidth="1"/>
    <col min="12563" max="12563" width="12.33203125" style="35" customWidth="1"/>
    <col min="12564" max="12800" width="9.109375" style="35"/>
    <col min="12801" max="12801" width="24.5546875" style="35" customWidth="1"/>
    <col min="12802" max="12806" width="7.6640625" style="35" customWidth="1"/>
    <col min="12807" max="12807" width="12.109375" style="35" customWidth="1"/>
    <col min="12808" max="12812" width="7.5546875" style="35" customWidth="1"/>
    <col min="12813" max="12813" width="12.5546875" style="35" customWidth="1"/>
    <col min="12814" max="12818" width="8.44140625" style="35" customWidth="1"/>
    <col min="12819" max="12819" width="12.33203125" style="35" customWidth="1"/>
    <col min="12820" max="13056" width="9.109375" style="35"/>
    <col min="13057" max="13057" width="24.5546875" style="35" customWidth="1"/>
    <col min="13058" max="13062" width="7.6640625" style="35" customWidth="1"/>
    <col min="13063" max="13063" width="12.109375" style="35" customWidth="1"/>
    <col min="13064" max="13068" width="7.5546875" style="35" customWidth="1"/>
    <col min="13069" max="13069" width="12.5546875" style="35" customWidth="1"/>
    <col min="13070" max="13074" width="8.44140625" style="35" customWidth="1"/>
    <col min="13075" max="13075" width="12.33203125" style="35" customWidth="1"/>
    <col min="13076" max="13312" width="9.109375" style="35"/>
    <col min="13313" max="13313" width="24.5546875" style="35" customWidth="1"/>
    <col min="13314" max="13318" width="7.6640625" style="35" customWidth="1"/>
    <col min="13319" max="13319" width="12.109375" style="35" customWidth="1"/>
    <col min="13320" max="13324" width="7.5546875" style="35" customWidth="1"/>
    <col min="13325" max="13325" width="12.5546875" style="35" customWidth="1"/>
    <col min="13326" max="13330" width="8.44140625" style="35" customWidth="1"/>
    <col min="13331" max="13331" width="12.33203125" style="35" customWidth="1"/>
    <col min="13332" max="13568" width="9.109375" style="35"/>
    <col min="13569" max="13569" width="24.5546875" style="35" customWidth="1"/>
    <col min="13570" max="13574" width="7.6640625" style="35" customWidth="1"/>
    <col min="13575" max="13575" width="12.109375" style="35" customWidth="1"/>
    <col min="13576" max="13580" width="7.5546875" style="35" customWidth="1"/>
    <col min="13581" max="13581" width="12.5546875" style="35" customWidth="1"/>
    <col min="13582" max="13586" width="8.44140625" style="35" customWidth="1"/>
    <col min="13587" max="13587" width="12.33203125" style="35" customWidth="1"/>
    <col min="13588" max="13824" width="9.109375" style="35"/>
    <col min="13825" max="13825" width="24.5546875" style="35" customWidth="1"/>
    <col min="13826" max="13830" width="7.6640625" style="35" customWidth="1"/>
    <col min="13831" max="13831" width="12.109375" style="35" customWidth="1"/>
    <col min="13832" max="13836" width="7.5546875" style="35" customWidth="1"/>
    <col min="13837" max="13837" width="12.5546875" style="35" customWidth="1"/>
    <col min="13838" max="13842" width="8.44140625" style="35" customWidth="1"/>
    <col min="13843" max="13843" width="12.33203125" style="35" customWidth="1"/>
    <col min="13844" max="14080" width="9.109375" style="35"/>
    <col min="14081" max="14081" width="24.5546875" style="35" customWidth="1"/>
    <col min="14082" max="14086" width="7.6640625" style="35" customWidth="1"/>
    <col min="14087" max="14087" width="12.109375" style="35" customWidth="1"/>
    <col min="14088" max="14092" width="7.5546875" style="35" customWidth="1"/>
    <col min="14093" max="14093" width="12.5546875" style="35" customWidth="1"/>
    <col min="14094" max="14098" width="8.44140625" style="35" customWidth="1"/>
    <col min="14099" max="14099" width="12.33203125" style="35" customWidth="1"/>
    <col min="14100" max="14336" width="9.109375" style="35"/>
    <col min="14337" max="14337" width="24.5546875" style="35" customWidth="1"/>
    <col min="14338" max="14342" width="7.6640625" style="35" customWidth="1"/>
    <col min="14343" max="14343" width="12.109375" style="35" customWidth="1"/>
    <col min="14344" max="14348" width="7.5546875" style="35" customWidth="1"/>
    <col min="14349" max="14349" width="12.5546875" style="35" customWidth="1"/>
    <col min="14350" max="14354" width="8.44140625" style="35" customWidth="1"/>
    <col min="14355" max="14355" width="12.33203125" style="35" customWidth="1"/>
    <col min="14356" max="14592" width="9.109375" style="35"/>
    <col min="14593" max="14593" width="24.5546875" style="35" customWidth="1"/>
    <col min="14594" max="14598" width="7.6640625" style="35" customWidth="1"/>
    <col min="14599" max="14599" width="12.109375" style="35" customWidth="1"/>
    <col min="14600" max="14604" width="7.5546875" style="35" customWidth="1"/>
    <col min="14605" max="14605" width="12.5546875" style="35" customWidth="1"/>
    <col min="14606" max="14610" width="8.44140625" style="35" customWidth="1"/>
    <col min="14611" max="14611" width="12.33203125" style="35" customWidth="1"/>
    <col min="14612" max="14848" width="9.109375" style="35"/>
    <col min="14849" max="14849" width="24.5546875" style="35" customWidth="1"/>
    <col min="14850" max="14854" width="7.6640625" style="35" customWidth="1"/>
    <col min="14855" max="14855" width="12.109375" style="35" customWidth="1"/>
    <col min="14856" max="14860" width="7.5546875" style="35" customWidth="1"/>
    <col min="14861" max="14861" width="12.5546875" style="35" customWidth="1"/>
    <col min="14862" max="14866" width="8.44140625" style="35" customWidth="1"/>
    <col min="14867" max="14867" width="12.33203125" style="35" customWidth="1"/>
    <col min="14868" max="15104" width="9.109375" style="35"/>
    <col min="15105" max="15105" width="24.5546875" style="35" customWidth="1"/>
    <col min="15106" max="15110" width="7.6640625" style="35" customWidth="1"/>
    <col min="15111" max="15111" width="12.109375" style="35" customWidth="1"/>
    <col min="15112" max="15116" width="7.5546875" style="35" customWidth="1"/>
    <col min="15117" max="15117" width="12.5546875" style="35" customWidth="1"/>
    <col min="15118" max="15122" width="8.44140625" style="35" customWidth="1"/>
    <col min="15123" max="15123" width="12.33203125" style="35" customWidth="1"/>
    <col min="15124" max="15360" width="9.109375" style="35"/>
    <col min="15361" max="15361" width="24.5546875" style="35" customWidth="1"/>
    <col min="15362" max="15366" width="7.6640625" style="35" customWidth="1"/>
    <col min="15367" max="15367" width="12.109375" style="35" customWidth="1"/>
    <col min="15368" max="15372" width="7.5546875" style="35" customWidth="1"/>
    <col min="15373" max="15373" width="12.5546875" style="35" customWidth="1"/>
    <col min="15374" max="15378" width="8.44140625" style="35" customWidth="1"/>
    <col min="15379" max="15379" width="12.33203125" style="35" customWidth="1"/>
    <col min="15380" max="15616" width="9.109375" style="35"/>
    <col min="15617" max="15617" width="24.5546875" style="35" customWidth="1"/>
    <col min="15618" max="15622" width="7.6640625" style="35" customWidth="1"/>
    <col min="15623" max="15623" width="12.109375" style="35" customWidth="1"/>
    <col min="15624" max="15628" width="7.5546875" style="35" customWidth="1"/>
    <col min="15629" max="15629" width="12.5546875" style="35" customWidth="1"/>
    <col min="15630" max="15634" width="8.44140625" style="35" customWidth="1"/>
    <col min="15635" max="15635" width="12.33203125" style="35" customWidth="1"/>
    <col min="15636" max="15872" width="9.109375" style="35"/>
    <col min="15873" max="15873" width="24.5546875" style="35" customWidth="1"/>
    <col min="15874" max="15878" width="7.6640625" style="35" customWidth="1"/>
    <col min="15879" max="15879" width="12.109375" style="35" customWidth="1"/>
    <col min="15880" max="15884" width="7.5546875" style="35" customWidth="1"/>
    <col min="15885" max="15885" width="12.5546875" style="35" customWidth="1"/>
    <col min="15886" max="15890" width="8.44140625" style="35" customWidth="1"/>
    <col min="15891" max="15891" width="12.33203125" style="35" customWidth="1"/>
    <col min="15892" max="16128" width="9.109375" style="35"/>
    <col min="16129" max="16129" width="24.5546875" style="35" customWidth="1"/>
    <col min="16130" max="16134" width="7.6640625" style="35" customWidth="1"/>
    <col min="16135" max="16135" width="12.109375" style="35" customWidth="1"/>
    <col min="16136" max="16140" width="7.5546875" style="35" customWidth="1"/>
    <col min="16141" max="16141" width="12.5546875" style="35" customWidth="1"/>
    <col min="16142" max="16146" width="8.44140625" style="35" customWidth="1"/>
    <col min="16147" max="16147" width="12.33203125" style="35" customWidth="1"/>
    <col min="16148" max="16384" width="9.109375" style="35"/>
  </cols>
  <sheetData>
    <row r="1" spans="1:19">
      <c r="A1" s="1460" t="s">
        <v>5197</v>
      </c>
    </row>
    <row r="2" spans="1:19" ht="17.399999999999999">
      <c r="A2" s="448" t="s">
        <v>1835</v>
      </c>
      <c r="B2" s="1480" t="s">
        <v>4589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  <c r="O2" s="1480"/>
      <c r="P2" s="1480"/>
      <c r="Q2" s="1480"/>
      <c r="R2" s="1480"/>
      <c r="S2" s="1480"/>
    </row>
    <row r="3" spans="1:19" ht="18" thickBot="1">
      <c r="A3" s="449"/>
      <c r="B3" s="1690" t="s">
        <v>4590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1690"/>
      <c r="N3" s="1690"/>
      <c r="O3" s="1690"/>
      <c r="P3" s="1690"/>
      <c r="Q3" s="1690"/>
      <c r="R3" s="1690"/>
      <c r="S3" s="1690"/>
    </row>
    <row r="4" spans="1:19" ht="13.8" thickBot="1">
      <c r="A4" s="957"/>
      <c r="B4" s="1754" t="s">
        <v>1830</v>
      </c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</row>
    <row r="5" spans="1:19">
      <c r="A5" s="925" t="s">
        <v>1884</v>
      </c>
      <c r="B5" s="954"/>
      <c r="C5" s="864"/>
      <c r="D5" s="864"/>
      <c r="E5" s="864"/>
      <c r="F5" s="864"/>
      <c r="G5" s="955"/>
      <c r="H5" s="954"/>
      <c r="I5" s="864"/>
      <c r="J5" s="864"/>
      <c r="K5" s="864"/>
      <c r="L5" s="864"/>
      <c r="M5" s="864"/>
      <c r="N5" s="864"/>
      <c r="O5" s="864"/>
      <c r="P5" s="864"/>
      <c r="Q5" s="864"/>
      <c r="R5" s="864"/>
      <c r="S5" s="864"/>
    </row>
    <row r="6" spans="1:19" ht="13.8" thickBot="1">
      <c r="A6" s="925" t="s">
        <v>3845</v>
      </c>
      <c r="B6" s="956"/>
      <c r="C6" s="866"/>
      <c r="D6" s="866"/>
      <c r="E6" s="866"/>
      <c r="F6" s="866"/>
      <c r="G6" s="921"/>
      <c r="H6" s="1754" t="s">
        <v>4591</v>
      </c>
      <c r="I6" s="1754"/>
      <c r="J6" s="1754"/>
      <c r="K6" s="1754"/>
      <c r="L6" s="1754"/>
      <c r="M6" s="1754"/>
      <c r="N6" s="1754"/>
      <c r="O6" s="1754"/>
      <c r="P6" s="1754"/>
      <c r="Q6" s="1754"/>
      <c r="R6" s="1754"/>
      <c r="S6" s="1754"/>
    </row>
    <row r="7" spans="1:19">
      <c r="A7" s="925" t="s">
        <v>4592</v>
      </c>
      <c r="B7" s="956"/>
      <c r="C7" s="866"/>
      <c r="D7" s="866"/>
      <c r="E7" s="866"/>
      <c r="F7" s="866"/>
      <c r="G7" s="921"/>
      <c r="H7" s="954"/>
      <c r="I7" s="864"/>
      <c r="J7" s="864"/>
      <c r="K7" s="864"/>
      <c r="L7" s="864"/>
      <c r="M7" s="955"/>
      <c r="N7" s="954"/>
      <c r="O7" s="864"/>
      <c r="P7" s="864"/>
      <c r="Q7" s="864"/>
      <c r="R7" s="864"/>
      <c r="S7" s="864"/>
    </row>
    <row r="8" spans="1:19" ht="13.8" thickBot="1">
      <c r="A8" s="925" t="s">
        <v>1581</v>
      </c>
      <c r="B8" s="1758" t="s">
        <v>3</v>
      </c>
      <c r="C8" s="1758"/>
      <c r="D8" s="1758"/>
      <c r="E8" s="1758"/>
      <c r="F8" s="1758"/>
      <c r="G8" s="1758"/>
      <c r="H8" s="1758" t="s">
        <v>1819</v>
      </c>
      <c r="I8" s="1758"/>
      <c r="J8" s="1758"/>
      <c r="K8" s="1758"/>
      <c r="L8" s="1758"/>
      <c r="M8" s="1758"/>
      <c r="N8" s="1754" t="s">
        <v>1818</v>
      </c>
      <c r="O8" s="1754"/>
      <c r="P8" s="1754"/>
      <c r="Q8" s="1754"/>
      <c r="R8" s="1754"/>
      <c r="S8" s="1754"/>
    </row>
    <row r="9" spans="1:19">
      <c r="A9" s="957"/>
      <c r="B9" s="954"/>
      <c r="C9" s="864"/>
      <c r="D9" s="864"/>
      <c r="E9" s="864"/>
      <c r="F9" s="864"/>
      <c r="G9" s="958" t="s">
        <v>4588</v>
      </c>
      <c r="H9" s="954"/>
      <c r="I9" s="864"/>
      <c r="J9" s="864"/>
      <c r="K9" s="864"/>
      <c r="L9" s="864"/>
      <c r="M9" s="958" t="s">
        <v>4588</v>
      </c>
      <c r="N9" s="954"/>
      <c r="O9" s="864"/>
      <c r="P9" s="864"/>
      <c r="Q9" s="864"/>
      <c r="R9" s="864"/>
      <c r="S9" s="863" t="s">
        <v>4588</v>
      </c>
    </row>
    <row r="10" spans="1:19" ht="13.8" thickBot="1">
      <c r="A10" s="961"/>
      <c r="B10" s="960" t="s">
        <v>3</v>
      </c>
      <c r="C10" s="868" t="s">
        <v>1833</v>
      </c>
      <c r="D10" s="868" t="s">
        <v>1832</v>
      </c>
      <c r="E10" s="868" t="s">
        <v>1594</v>
      </c>
      <c r="F10" s="868" t="s">
        <v>1831</v>
      </c>
      <c r="G10" s="961" t="s">
        <v>4272</v>
      </c>
      <c r="H10" s="960" t="s">
        <v>3</v>
      </c>
      <c r="I10" s="868" t="s">
        <v>1833</v>
      </c>
      <c r="J10" s="868" t="s">
        <v>1832</v>
      </c>
      <c r="K10" s="868" t="s">
        <v>1594</v>
      </c>
      <c r="L10" s="868" t="s">
        <v>1831</v>
      </c>
      <c r="M10" s="961" t="s">
        <v>4272</v>
      </c>
      <c r="N10" s="960" t="s">
        <v>3</v>
      </c>
      <c r="O10" s="868" t="s">
        <v>1833</v>
      </c>
      <c r="P10" s="868" t="s">
        <v>1832</v>
      </c>
      <c r="Q10" s="868" t="s">
        <v>1594</v>
      </c>
      <c r="R10" s="868" t="s">
        <v>1831</v>
      </c>
      <c r="S10" s="868" t="s">
        <v>4272</v>
      </c>
    </row>
    <row r="11" spans="1:19">
      <c r="A11" s="674" t="s">
        <v>1</v>
      </c>
      <c r="B11" s="430">
        <v>1692</v>
      </c>
      <c r="C11" s="430">
        <v>778</v>
      </c>
      <c r="D11" s="430">
        <v>223</v>
      </c>
      <c r="E11" s="430">
        <v>691</v>
      </c>
      <c r="F11" s="430">
        <v>0</v>
      </c>
      <c r="G11" s="430">
        <v>0</v>
      </c>
      <c r="H11" s="430">
        <v>1253</v>
      </c>
      <c r="I11" s="430">
        <v>586</v>
      </c>
      <c r="J11" s="430">
        <v>78</v>
      </c>
      <c r="K11" s="430">
        <v>589</v>
      </c>
      <c r="L11" s="430">
        <v>0</v>
      </c>
      <c r="M11" s="430">
        <v>0</v>
      </c>
      <c r="N11" s="430">
        <v>439</v>
      </c>
      <c r="O11" s="430">
        <v>192</v>
      </c>
      <c r="P11" s="430">
        <v>145</v>
      </c>
      <c r="Q11" s="430">
        <v>102</v>
      </c>
      <c r="R11" s="430">
        <v>0</v>
      </c>
      <c r="S11" s="430">
        <v>0</v>
      </c>
    </row>
    <row r="12" spans="1:19">
      <c r="A12" s="669" t="s">
        <v>1267</v>
      </c>
      <c r="B12" s="404">
        <v>32</v>
      </c>
      <c r="C12" s="404">
        <v>20</v>
      </c>
      <c r="D12" s="404">
        <v>4</v>
      </c>
      <c r="E12" s="404">
        <v>8</v>
      </c>
      <c r="F12" s="404">
        <v>0</v>
      </c>
      <c r="G12" s="404">
        <v>0</v>
      </c>
      <c r="H12" s="404">
        <v>23</v>
      </c>
      <c r="I12" s="404">
        <v>15</v>
      </c>
      <c r="J12" s="404">
        <v>1</v>
      </c>
      <c r="K12" s="404">
        <v>7</v>
      </c>
      <c r="L12" s="404">
        <v>0</v>
      </c>
      <c r="M12" s="404">
        <v>0</v>
      </c>
      <c r="N12" s="404">
        <v>9</v>
      </c>
      <c r="O12" s="404">
        <v>5</v>
      </c>
      <c r="P12" s="404">
        <v>3</v>
      </c>
      <c r="Q12" s="404">
        <v>1</v>
      </c>
      <c r="R12" s="404">
        <v>0</v>
      </c>
      <c r="S12" s="404">
        <v>0</v>
      </c>
    </row>
    <row r="13" spans="1:19">
      <c r="A13" s="670" t="s">
        <v>1380</v>
      </c>
      <c r="B13" s="405">
        <v>31</v>
      </c>
      <c r="C13" s="405">
        <v>20</v>
      </c>
      <c r="D13" s="405">
        <v>3</v>
      </c>
      <c r="E13" s="405">
        <v>8</v>
      </c>
      <c r="F13" s="405">
        <v>0</v>
      </c>
      <c r="G13" s="405">
        <v>0</v>
      </c>
      <c r="H13" s="405">
        <v>23</v>
      </c>
      <c r="I13" s="405">
        <v>15</v>
      </c>
      <c r="J13" s="405">
        <v>1</v>
      </c>
      <c r="K13" s="405">
        <v>7</v>
      </c>
      <c r="L13" s="405">
        <v>0</v>
      </c>
      <c r="M13" s="405">
        <v>0</v>
      </c>
      <c r="N13" s="405">
        <v>8</v>
      </c>
      <c r="O13" s="405">
        <v>5</v>
      </c>
      <c r="P13" s="405">
        <v>2</v>
      </c>
      <c r="Q13" s="405">
        <v>1</v>
      </c>
      <c r="R13" s="405">
        <v>0</v>
      </c>
      <c r="S13" s="405">
        <v>0</v>
      </c>
    </row>
    <row r="14" spans="1:19">
      <c r="A14" s="670" t="s">
        <v>1379</v>
      </c>
      <c r="B14" s="405">
        <v>1</v>
      </c>
      <c r="C14" s="405">
        <v>0</v>
      </c>
      <c r="D14" s="405">
        <v>1</v>
      </c>
      <c r="E14" s="405">
        <v>0</v>
      </c>
      <c r="F14" s="405">
        <v>0</v>
      </c>
      <c r="G14" s="405">
        <v>0</v>
      </c>
      <c r="H14" s="405">
        <v>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  <c r="N14" s="405">
        <v>1</v>
      </c>
      <c r="O14" s="405">
        <v>0</v>
      </c>
      <c r="P14" s="405">
        <v>1</v>
      </c>
      <c r="Q14" s="405">
        <v>0</v>
      </c>
      <c r="R14" s="405">
        <v>0</v>
      </c>
      <c r="S14" s="405">
        <v>0</v>
      </c>
    </row>
    <row r="15" spans="1:19">
      <c r="A15" s="669" t="s">
        <v>1260</v>
      </c>
      <c r="B15" s="404">
        <v>34</v>
      </c>
      <c r="C15" s="404">
        <v>8</v>
      </c>
      <c r="D15" s="404">
        <v>9</v>
      </c>
      <c r="E15" s="404">
        <v>17</v>
      </c>
      <c r="F15" s="404">
        <v>0</v>
      </c>
      <c r="G15" s="404">
        <v>0</v>
      </c>
      <c r="H15" s="404">
        <v>23</v>
      </c>
      <c r="I15" s="404">
        <v>7</v>
      </c>
      <c r="J15" s="404">
        <v>3</v>
      </c>
      <c r="K15" s="404">
        <v>13</v>
      </c>
      <c r="L15" s="404">
        <v>0</v>
      </c>
      <c r="M15" s="404">
        <v>0</v>
      </c>
      <c r="N15" s="404">
        <v>11</v>
      </c>
      <c r="O15" s="404">
        <v>1</v>
      </c>
      <c r="P15" s="404">
        <v>6</v>
      </c>
      <c r="Q15" s="404">
        <v>4</v>
      </c>
      <c r="R15" s="404">
        <v>0</v>
      </c>
      <c r="S15" s="404">
        <v>0</v>
      </c>
    </row>
    <row r="16" spans="1:19">
      <c r="A16" s="670" t="s">
        <v>1378</v>
      </c>
      <c r="B16" s="405">
        <v>31</v>
      </c>
      <c r="C16" s="405">
        <v>8</v>
      </c>
      <c r="D16" s="405">
        <v>7</v>
      </c>
      <c r="E16" s="405">
        <v>16</v>
      </c>
      <c r="F16" s="405">
        <v>0</v>
      </c>
      <c r="G16" s="405">
        <v>0</v>
      </c>
      <c r="H16" s="405">
        <v>21</v>
      </c>
      <c r="I16" s="405">
        <v>7</v>
      </c>
      <c r="J16" s="405">
        <v>2</v>
      </c>
      <c r="K16" s="405">
        <v>12</v>
      </c>
      <c r="L16" s="405">
        <v>0</v>
      </c>
      <c r="M16" s="405">
        <v>0</v>
      </c>
      <c r="N16" s="405">
        <v>10</v>
      </c>
      <c r="O16" s="405">
        <v>1</v>
      </c>
      <c r="P16" s="405">
        <v>5</v>
      </c>
      <c r="Q16" s="405">
        <v>4</v>
      </c>
      <c r="R16" s="405">
        <v>0</v>
      </c>
      <c r="S16" s="405">
        <v>0</v>
      </c>
    </row>
    <row r="17" spans="1:19">
      <c r="A17" s="670" t="s">
        <v>1377</v>
      </c>
      <c r="B17" s="405">
        <v>3</v>
      </c>
      <c r="C17" s="405">
        <v>0</v>
      </c>
      <c r="D17" s="405">
        <v>2</v>
      </c>
      <c r="E17" s="405">
        <v>1</v>
      </c>
      <c r="F17" s="405">
        <v>0</v>
      </c>
      <c r="G17" s="405">
        <v>0</v>
      </c>
      <c r="H17" s="405">
        <v>2</v>
      </c>
      <c r="I17" s="405">
        <v>0</v>
      </c>
      <c r="J17" s="405">
        <v>1</v>
      </c>
      <c r="K17" s="405">
        <v>1</v>
      </c>
      <c r="L17" s="405">
        <v>0</v>
      </c>
      <c r="M17" s="405">
        <v>0</v>
      </c>
      <c r="N17" s="405">
        <v>1</v>
      </c>
      <c r="O17" s="405">
        <v>0</v>
      </c>
      <c r="P17" s="405">
        <v>1</v>
      </c>
      <c r="Q17" s="405">
        <v>0</v>
      </c>
      <c r="R17" s="405">
        <v>0</v>
      </c>
      <c r="S17" s="405">
        <v>0</v>
      </c>
    </row>
    <row r="18" spans="1:19">
      <c r="A18" s="669" t="s">
        <v>1251</v>
      </c>
      <c r="B18" s="404">
        <v>68</v>
      </c>
      <c r="C18" s="404">
        <v>28</v>
      </c>
      <c r="D18" s="404">
        <v>14</v>
      </c>
      <c r="E18" s="404">
        <v>26</v>
      </c>
      <c r="F18" s="404">
        <v>0</v>
      </c>
      <c r="G18" s="404">
        <v>0</v>
      </c>
      <c r="H18" s="404">
        <v>46</v>
      </c>
      <c r="I18" s="404">
        <v>20</v>
      </c>
      <c r="J18" s="404">
        <v>5</v>
      </c>
      <c r="K18" s="404">
        <v>21</v>
      </c>
      <c r="L18" s="404">
        <v>0</v>
      </c>
      <c r="M18" s="404">
        <v>0</v>
      </c>
      <c r="N18" s="404">
        <v>22</v>
      </c>
      <c r="O18" s="404">
        <v>8</v>
      </c>
      <c r="P18" s="404">
        <v>9</v>
      </c>
      <c r="Q18" s="404">
        <v>5</v>
      </c>
      <c r="R18" s="404">
        <v>0</v>
      </c>
      <c r="S18" s="404">
        <v>0</v>
      </c>
    </row>
    <row r="19" spans="1:19">
      <c r="A19" s="670" t="s">
        <v>1376</v>
      </c>
      <c r="B19" s="405">
        <v>44</v>
      </c>
      <c r="C19" s="405">
        <v>20</v>
      </c>
      <c r="D19" s="405">
        <v>6</v>
      </c>
      <c r="E19" s="405">
        <v>18</v>
      </c>
      <c r="F19" s="405">
        <v>0</v>
      </c>
      <c r="G19" s="405">
        <v>0</v>
      </c>
      <c r="H19" s="405">
        <v>30</v>
      </c>
      <c r="I19" s="405">
        <v>14</v>
      </c>
      <c r="J19" s="405">
        <v>3</v>
      </c>
      <c r="K19" s="405">
        <v>13</v>
      </c>
      <c r="L19" s="405">
        <v>0</v>
      </c>
      <c r="M19" s="405">
        <v>0</v>
      </c>
      <c r="N19" s="405">
        <v>14</v>
      </c>
      <c r="O19" s="405">
        <v>6</v>
      </c>
      <c r="P19" s="405">
        <v>3</v>
      </c>
      <c r="Q19" s="405">
        <v>5</v>
      </c>
      <c r="R19" s="405">
        <v>0</v>
      </c>
      <c r="S19" s="405">
        <v>0</v>
      </c>
    </row>
    <row r="20" spans="1:19">
      <c r="A20" s="670" t="s">
        <v>1375</v>
      </c>
      <c r="B20" s="405">
        <v>20</v>
      </c>
      <c r="C20" s="405">
        <v>7</v>
      </c>
      <c r="D20" s="405">
        <v>6</v>
      </c>
      <c r="E20" s="405">
        <v>7</v>
      </c>
      <c r="F20" s="405">
        <v>0</v>
      </c>
      <c r="G20" s="405">
        <v>0</v>
      </c>
      <c r="H20" s="405">
        <v>14</v>
      </c>
      <c r="I20" s="405">
        <v>5</v>
      </c>
      <c r="J20" s="405">
        <v>2</v>
      </c>
      <c r="K20" s="405">
        <v>7</v>
      </c>
      <c r="L20" s="405">
        <v>0</v>
      </c>
      <c r="M20" s="405">
        <v>0</v>
      </c>
      <c r="N20" s="405">
        <v>6</v>
      </c>
      <c r="O20" s="405">
        <v>2</v>
      </c>
      <c r="P20" s="405">
        <v>4</v>
      </c>
      <c r="Q20" s="405">
        <v>0</v>
      </c>
      <c r="R20" s="405">
        <v>0</v>
      </c>
      <c r="S20" s="405">
        <v>0</v>
      </c>
    </row>
    <row r="21" spans="1:19">
      <c r="A21" s="670" t="s">
        <v>1374</v>
      </c>
      <c r="B21" s="405">
        <v>4</v>
      </c>
      <c r="C21" s="405">
        <v>1</v>
      </c>
      <c r="D21" s="405">
        <v>2</v>
      </c>
      <c r="E21" s="405">
        <v>1</v>
      </c>
      <c r="F21" s="405">
        <v>0</v>
      </c>
      <c r="G21" s="405">
        <v>0</v>
      </c>
      <c r="H21" s="405">
        <v>2</v>
      </c>
      <c r="I21" s="405">
        <v>1</v>
      </c>
      <c r="J21" s="405">
        <v>0</v>
      </c>
      <c r="K21" s="405">
        <v>1</v>
      </c>
      <c r="L21" s="405">
        <v>0</v>
      </c>
      <c r="M21" s="405">
        <v>0</v>
      </c>
      <c r="N21" s="405">
        <v>2</v>
      </c>
      <c r="O21" s="405">
        <v>0</v>
      </c>
      <c r="P21" s="405">
        <v>2</v>
      </c>
      <c r="Q21" s="405">
        <v>0</v>
      </c>
      <c r="R21" s="405">
        <v>0</v>
      </c>
      <c r="S21" s="405">
        <v>0</v>
      </c>
    </row>
    <row r="22" spans="1:19">
      <c r="A22" s="669" t="s">
        <v>1239</v>
      </c>
      <c r="B22" s="404">
        <v>39</v>
      </c>
      <c r="C22" s="404">
        <v>19</v>
      </c>
      <c r="D22" s="404">
        <v>5</v>
      </c>
      <c r="E22" s="404">
        <v>15</v>
      </c>
      <c r="F22" s="404">
        <v>0</v>
      </c>
      <c r="G22" s="404">
        <v>0</v>
      </c>
      <c r="H22" s="404">
        <v>32</v>
      </c>
      <c r="I22" s="404">
        <v>16</v>
      </c>
      <c r="J22" s="404">
        <v>2</v>
      </c>
      <c r="K22" s="404">
        <v>14</v>
      </c>
      <c r="L22" s="404">
        <v>0</v>
      </c>
      <c r="M22" s="404">
        <v>0</v>
      </c>
      <c r="N22" s="404">
        <v>7</v>
      </c>
      <c r="O22" s="404">
        <v>3</v>
      </c>
      <c r="P22" s="404">
        <v>3</v>
      </c>
      <c r="Q22" s="404">
        <v>1</v>
      </c>
      <c r="R22" s="404">
        <v>0</v>
      </c>
      <c r="S22" s="404">
        <v>0</v>
      </c>
    </row>
    <row r="23" spans="1:19">
      <c r="A23" s="670" t="s">
        <v>1373</v>
      </c>
      <c r="B23" s="405">
        <v>25</v>
      </c>
      <c r="C23" s="405">
        <v>12</v>
      </c>
      <c r="D23" s="405">
        <v>4</v>
      </c>
      <c r="E23" s="405">
        <v>9</v>
      </c>
      <c r="F23" s="405">
        <v>0</v>
      </c>
      <c r="G23" s="405">
        <v>0</v>
      </c>
      <c r="H23" s="405">
        <v>20</v>
      </c>
      <c r="I23" s="405">
        <v>10</v>
      </c>
      <c r="J23" s="405">
        <v>1</v>
      </c>
      <c r="K23" s="405">
        <v>9</v>
      </c>
      <c r="L23" s="405">
        <v>0</v>
      </c>
      <c r="M23" s="405">
        <v>0</v>
      </c>
      <c r="N23" s="405">
        <v>5</v>
      </c>
      <c r="O23" s="405">
        <v>2</v>
      </c>
      <c r="P23" s="405">
        <v>3</v>
      </c>
      <c r="Q23" s="405">
        <v>0</v>
      </c>
      <c r="R23" s="405">
        <v>0</v>
      </c>
      <c r="S23" s="405">
        <v>0</v>
      </c>
    </row>
    <row r="24" spans="1:19">
      <c r="A24" s="670" t="s">
        <v>1372</v>
      </c>
      <c r="B24" s="405">
        <v>3</v>
      </c>
      <c r="C24" s="405">
        <v>3</v>
      </c>
      <c r="D24" s="405">
        <v>0</v>
      </c>
      <c r="E24" s="405">
        <v>0</v>
      </c>
      <c r="F24" s="405">
        <v>0</v>
      </c>
      <c r="G24" s="405">
        <v>0</v>
      </c>
      <c r="H24" s="405">
        <v>2</v>
      </c>
      <c r="I24" s="405">
        <v>2</v>
      </c>
      <c r="J24" s="405">
        <v>0</v>
      </c>
      <c r="K24" s="405">
        <v>0</v>
      </c>
      <c r="L24" s="405">
        <v>0</v>
      </c>
      <c r="M24" s="405">
        <v>0</v>
      </c>
      <c r="N24" s="405">
        <v>1</v>
      </c>
      <c r="O24" s="405">
        <v>1</v>
      </c>
      <c r="P24" s="405">
        <v>0</v>
      </c>
      <c r="Q24" s="405">
        <v>0</v>
      </c>
      <c r="R24" s="405">
        <v>0</v>
      </c>
      <c r="S24" s="405">
        <v>0</v>
      </c>
    </row>
    <row r="25" spans="1:19">
      <c r="A25" s="670" t="s">
        <v>1371</v>
      </c>
      <c r="B25" s="405">
        <v>11</v>
      </c>
      <c r="C25" s="405">
        <v>4</v>
      </c>
      <c r="D25" s="405">
        <v>1</v>
      </c>
      <c r="E25" s="405">
        <v>6</v>
      </c>
      <c r="F25" s="405">
        <v>0</v>
      </c>
      <c r="G25" s="405">
        <v>0</v>
      </c>
      <c r="H25" s="405">
        <v>10</v>
      </c>
      <c r="I25" s="405">
        <v>4</v>
      </c>
      <c r="J25" s="405">
        <v>1</v>
      </c>
      <c r="K25" s="405">
        <v>5</v>
      </c>
      <c r="L25" s="405">
        <v>0</v>
      </c>
      <c r="M25" s="405">
        <v>0</v>
      </c>
      <c r="N25" s="405">
        <v>1</v>
      </c>
      <c r="O25" s="405">
        <v>0</v>
      </c>
      <c r="P25" s="405">
        <v>0</v>
      </c>
      <c r="Q25" s="405">
        <v>1</v>
      </c>
      <c r="R25" s="405">
        <v>0</v>
      </c>
      <c r="S25" s="405">
        <v>0</v>
      </c>
    </row>
    <row r="26" spans="1:19">
      <c r="A26" s="669" t="s">
        <v>1226</v>
      </c>
      <c r="B26" s="404">
        <v>91</v>
      </c>
      <c r="C26" s="404">
        <v>45</v>
      </c>
      <c r="D26" s="404">
        <v>13</v>
      </c>
      <c r="E26" s="404">
        <v>33</v>
      </c>
      <c r="F26" s="404">
        <v>0</v>
      </c>
      <c r="G26" s="404">
        <v>0</v>
      </c>
      <c r="H26" s="404">
        <v>70</v>
      </c>
      <c r="I26" s="404">
        <v>30</v>
      </c>
      <c r="J26" s="404">
        <v>7</v>
      </c>
      <c r="K26" s="404">
        <v>33</v>
      </c>
      <c r="L26" s="404">
        <v>0</v>
      </c>
      <c r="M26" s="404">
        <v>0</v>
      </c>
      <c r="N26" s="404">
        <v>21</v>
      </c>
      <c r="O26" s="404">
        <v>15</v>
      </c>
      <c r="P26" s="404">
        <v>6</v>
      </c>
      <c r="Q26" s="404">
        <v>0</v>
      </c>
      <c r="R26" s="404">
        <v>0</v>
      </c>
      <c r="S26" s="404">
        <v>0</v>
      </c>
    </row>
    <row r="27" spans="1:19">
      <c r="A27" s="670" t="s">
        <v>1370</v>
      </c>
      <c r="B27" s="405">
        <v>62</v>
      </c>
      <c r="C27" s="405">
        <v>30</v>
      </c>
      <c r="D27" s="405">
        <v>7</v>
      </c>
      <c r="E27" s="405">
        <v>25</v>
      </c>
      <c r="F27" s="405">
        <v>0</v>
      </c>
      <c r="G27" s="405">
        <v>0</v>
      </c>
      <c r="H27" s="405">
        <v>49</v>
      </c>
      <c r="I27" s="405">
        <v>21</v>
      </c>
      <c r="J27" s="405">
        <v>3</v>
      </c>
      <c r="K27" s="405">
        <v>25</v>
      </c>
      <c r="L27" s="405">
        <v>0</v>
      </c>
      <c r="M27" s="405">
        <v>0</v>
      </c>
      <c r="N27" s="405">
        <v>13</v>
      </c>
      <c r="O27" s="405">
        <v>9</v>
      </c>
      <c r="P27" s="405">
        <v>4</v>
      </c>
      <c r="Q27" s="405">
        <v>0</v>
      </c>
      <c r="R27" s="405">
        <v>0</v>
      </c>
      <c r="S27" s="405">
        <v>0</v>
      </c>
    </row>
    <row r="28" spans="1:19">
      <c r="A28" s="670" t="s">
        <v>1369</v>
      </c>
      <c r="B28" s="405">
        <v>12</v>
      </c>
      <c r="C28" s="405">
        <v>7</v>
      </c>
      <c r="D28" s="405">
        <v>1</v>
      </c>
      <c r="E28" s="405">
        <v>4</v>
      </c>
      <c r="F28" s="405">
        <v>0</v>
      </c>
      <c r="G28" s="405">
        <v>0</v>
      </c>
      <c r="H28" s="405">
        <v>6</v>
      </c>
      <c r="I28" s="405">
        <v>2</v>
      </c>
      <c r="J28" s="405">
        <v>0</v>
      </c>
      <c r="K28" s="405">
        <v>4</v>
      </c>
      <c r="L28" s="405">
        <v>0</v>
      </c>
      <c r="M28" s="405">
        <v>0</v>
      </c>
      <c r="N28" s="405">
        <v>6</v>
      </c>
      <c r="O28" s="405">
        <v>5</v>
      </c>
      <c r="P28" s="405">
        <v>1</v>
      </c>
      <c r="Q28" s="405">
        <v>0</v>
      </c>
      <c r="R28" s="405">
        <v>0</v>
      </c>
      <c r="S28" s="405">
        <v>0</v>
      </c>
    </row>
    <row r="29" spans="1:19">
      <c r="A29" s="670" t="s">
        <v>1368</v>
      </c>
      <c r="B29" s="405">
        <v>17</v>
      </c>
      <c r="C29" s="405">
        <v>8</v>
      </c>
      <c r="D29" s="405">
        <v>5</v>
      </c>
      <c r="E29" s="405">
        <v>4</v>
      </c>
      <c r="F29" s="405">
        <v>0</v>
      </c>
      <c r="G29" s="405">
        <v>0</v>
      </c>
      <c r="H29" s="405">
        <v>15</v>
      </c>
      <c r="I29" s="405">
        <v>7</v>
      </c>
      <c r="J29" s="405">
        <v>4</v>
      </c>
      <c r="K29" s="405">
        <v>4</v>
      </c>
      <c r="L29" s="405">
        <v>0</v>
      </c>
      <c r="M29" s="405">
        <v>0</v>
      </c>
      <c r="N29" s="405">
        <v>2</v>
      </c>
      <c r="O29" s="405">
        <v>1</v>
      </c>
      <c r="P29" s="405">
        <v>1</v>
      </c>
      <c r="Q29" s="405">
        <v>0</v>
      </c>
      <c r="R29" s="405">
        <v>0</v>
      </c>
      <c r="S29" s="405">
        <v>0</v>
      </c>
    </row>
    <row r="30" spans="1:19">
      <c r="A30" s="669" t="s">
        <v>1208</v>
      </c>
      <c r="B30" s="404">
        <v>156</v>
      </c>
      <c r="C30" s="404">
        <v>71</v>
      </c>
      <c r="D30" s="404">
        <v>20</v>
      </c>
      <c r="E30" s="404">
        <v>65</v>
      </c>
      <c r="F30" s="404">
        <v>0</v>
      </c>
      <c r="G30" s="404">
        <v>0</v>
      </c>
      <c r="H30" s="404">
        <v>116</v>
      </c>
      <c r="I30" s="404">
        <v>60</v>
      </c>
      <c r="J30" s="404">
        <v>4</v>
      </c>
      <c r="K30" s="404">
        <v>52</v>
      </c>
      <c r="L30" s="404">
        <v>0</v>
      </c>
      <c r="M30" s="404">
        <v>0</v>
      </c>
      <c r="N30" s="404">
        <v>40</v>
      </c>
      <c r="O30" s="404">
        <v>11</v>
      </c>
      <c r="P30" s="404">
        <v>16</v>
      </c>
      <c r="Q30" s="404">
        <v>13</v>
      </c>
      <c r="R30" s="404">
        <v>0</v>
      </c>
      <c r="S30" s="404">
        <v>0</v>
      </c>
    </row>
    <row r="31" spans="1:19">
      <c r="A31" s="670" t="s">
        <v>1367</v>
      </c>
      <c r="B31" s="405">
        <v>67</v>
      </c>
      <c r="C31" s="405">
        <v>33</v>
      </c>
      <c r="D31" s="405">
        <v>7</v>
      </c>
      <c r="E31" s="405">
        <v>27</v>
      </c>
      <c r="F31" s="405">
        <v>0</v>
      </c>
      <c r="G31" s="405">
        <v>0</v>
      </c>
      <c r="H31" s="405">
        <v>52</v>
      </c>
      <c r="I31" s="405">
        <v>26</v>
      </c>
      <c r="J31" s="405">
        <v>2</v>
      </c>
      <c r="K31" s="405">
        <v>24</v>
      </c>
      <c r="L31" s="405">
        <v>0</v>
      </c>
      <c r="M31" s="405">
        <v>0</v>
      </c>
      <c r="N31" s="405">
        <v>15</v>
      </c>
      <c r="O31" s="405">
        <v>7</v>
      </c>
      <c r="P31" s="405">
        <v>5</v>
      </c>
      <c r="Q31" s="405">
        <v>3</v>
      </c>
      <c r="R31" s="405">
        <v>0</v>
      </c>
      <c r="S31" s="405">
        <v>0</v>
      </c>
    </row>
    <row r="32" spans="1:19">
      <c r="A32" s="670" t="s">
        <v>1366</v>
      </c>
      <c r="B32" s="405">
        <v>0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  <c r="N32" s="405">
        <v>0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</row>
    <row r="33" spans="1:19">
      <c r="A33" s="670" t="s">
        <v>1365</v>
      </c>
      <c r="B33" s="405">
        <v>8</v>
      </c>
      <c r="C33" s="405">
        <v>5</v>
      </c>
      <c r="D33" s="405">
        <v>1</v>
      </c>
      <c r="E33" s="405">
        <v>2</v>
      </c>
      <c r="F33" s="405">
        <v>0</v>
      </c>
      <c r="G33" s="405">
        <v>0</v>
      </c>
      <c r="H33" s="405">
        <v>6</v>
      </c>
      <c r="I33" s="405">
        <v>4</v>
      </c>
      <c r="J33" s="405">
        <v>0</v>
      </c>
      <c r="K33" s="405">
        <v>2</v>
      </c>
      <c r="L33" s="405">
        <v>0</v>
      </c>
      <c r="M33" s="405">
        <v>0</v>
      </c>
      <c r="N33" s="405">
        <v>2</v>
      </c>
      <c r="O33" s="405">
        <v>1</v>
      </c>
      <c r="P33" s="405">
        <v>1</v>
      </c>
      <c r="Q33" s="405">
        <v>0</v>
      </c>
      <c r="R33" s="405">
        <v>0</v>
      </c>
      <c r="S33" s="405">
        <v>0</v>
      </c>
    </row>
    <row r="34" spans="1:19">
      <c r="A34" s="670" t="s">
        <v>1364</v>
      </c>
      <c r="B34" s="405">
        <v>7</v>
      </c>
      <c r="C34" s="405">
        <v>2</v>
      </c>
      <c r="D34" s="405">
        <v>1</v>
      </c>
      <c r="E34" s="405">
        <v>4</v>
      </c>
      <c r="F34" s="405">
        <v>0</v>
      </c>
      <c r="G34" s="405">
        <v>0</v>
      </c>
      <c r="H34" s="405">
        <v>5</v>
      </c>
      <c r="I34" s="405">
        <v>2</v>
      </c>
      <c r="J34" s="405">
        <v>0</v>
      </c>
      <c r="K34" s="405">
        <v>3</v>
      </c>
      <c r="L34" s="405">
        <v>0</v>
      </c>
      <c r="M34" s="405">
        <v>0</v>
      </c>
      <c r="N34" s="405">
        <v>2</v>
      </c>
      <c r="O34" s="405">
        <v>0</v>
      </c>
      <c r="P34" s="405">
        <v>1</v>
      </c>
      <c r="Q34" s="405">
        <v>1</v>
      </c>
      <c r="R34" s="405">
        <v>0</v>
      </c>
      <c r="S34" s="405">
        <v>0</v>
      </c>
    </row>
    <row r="35" spans="1:19">
      <c r="A35" s="670" t="s">
        <v>1363</v>
      </c>
      <c r="B35" s="405">
        <v>20</v>
      </c>
      <c r="C35" s="405">
        <v>7</v>
      </c>
      <c r="D35" s="405">
        <v>4</v>
      </c>
      <c r="E35" s="405">
        <v>9</v>
      </c>
      <c r="F35" s="405">
        <v>0</v>
      </c>
      <c r="G35" s="405">
        <v>0</v>
      </c>
      <c r="H35" s="405">
        <v>16</v>
      </c>
      <c r="I35" s="405">
        <v>6</v>
      </c>
      <c r="J35" s="405">
        <v>2</v>
      </c>
      <c r="K35" s="405">
        <v>8</v>
      </c>
      <c r="L35" s="405">
        <v>0</v>
      </c>
      <c r="M35" s="405">
        <v>0</v>
      </c>
      <c r="N35" s="405">
        <v>4</v>
      </c>
      <c r="O35" s="405">
        <v>1</v>
      </c>
      <c r="P35" s="405">
        <v>2</v>
      </c>
      <c r="Q35" s="405">
        <v>1</v>
      </c>
      <c r="R35" s="405">
        <v>0</v>
      </c>
      <c r="S35" s="405">
        <v>0</v>
      </c>
    </row>
    <row r="36" spans="1:19">
      <c r="A36" s="670" t="s">
        <v>1362</v>
      </c>
      <c r="B36" s="405">
        <v>11</v>
      </c>
      <c r="C36" s="405">
        <v>4</v>
      </c>
      <c r="D36" s="405">
        <v>3</v>
      </c>
      <c r="E36" s="405">
        <v>4</v>
      </c>
      <c r="F36" s="405">
        <v>0</v>
      </c>
      <c r="G36" s="405">
        <v>0</v>
      </c>
      <c r="H36" s="405">
        <v>4</v>
      </c>
      <c r="I36" s="405">
        <v>3</v>
      </c>
      <c r="J36" s="405">
        <v>0</v>
      </c>
      <c r="K36" s="405">
        <v>1</v>
      </c>
      <c r="L36" s="405">
        <v>0</v>
      </c>
      <c r="M36" s="405">
        <v>0</v>
      </c>
      <c r="N36" s="405">
        <v>7</v>
      </c>
      <c r="O36" s="405">
        <v>1</v>
      </c>
      <c r="P36" s="405">
        <v>3</v>
      </c>
      <c r="Q36" s="405">
        <v>3</v>
      </c>
      <c r="R36" s="405">
        <v>0</v>
      </c>
      <c r="S36" s="405">
        <v>0</v>
      </c>
    </row>
    <row r="37" spans="1:19">
      <c r="A37" s="670" t="s">
        <v>1361</v>
      </c>
      <c r="B37" s="405">
        <v>15</v>
      </c>
      <c r="C37" s="405">
        <v>7</v>
      </c>
      <c r="D37" s="405">
        <v>1</v>
      </c>
      <c r="E37" s="405">
        <v>7</v>
      </c>
      <c r="F37" s="405">
        <v>0</v>
      </c>
      <c r="G37" s="405">
        <v>0</v>
      </c>
      <c r="H37" s="405">
        <v>11</v>
      </c>
      <c r="I37" s="405">
        <v>7</v>
      </c>
      <c r="J37" s="405">
        <v>0</v>
      </c>
      <c r="K37" s="405">
        <v>4</v>
      </c>
      <c r="L37" s="405">
        <v>0</v>
      </c>
      <c r="M37" s="405">
        <v>0</v>
      </c>
      <c r="N37" s="405">
        <v>4</v>
      </c>
      <c r="O37" s="405">
        <v>0</v>
      </c>
      <c r="P37" s="405">
        <v>1</v>
      </c>
      <c r="Q37" s="405">
        <v>3</v>
      </c>
      <c r="R37" s="405">
        <v>0</v>
      </c>
      <c r="S37" s="405">
        <v>0</v>
      </c>
    </row>
    <row r="38" spans="1:19">
      <c r="A38" s="670" t="s">
        <v>1360</v>
      </c>
      <c r="B38" s="405">
        <v>28</v>
      </c>
      <c r="C38" s="405">
        <v>13</v>
      </c>
      <c r="D38" s="405">
        <v>3</v>
      </c>
      <c r="E38" s="405">
        <v>12</v>
      </c>
      <c r="F38" s="405">
        <v>0</v>
      </c>
      <c r="G38" s="405">
        <v>0</v>
      </c>
      <c r="H38" s="405">
        <v>22</v>
      </c>
      <c r="I38" s="405">
        <v>12</v>
      </c>
      <c r="J38" s="405">
        <v>0</v>
      </c>
      <c r="K38" s="405">
        <v>10</v>
      </c>
      <c r="L38" s="405">
        <v>0</v>
      </c>
      <c r="M38" s="405">
        <v>0</v>
      </c>
      <c r="N38" s="405">
        <v>6</v>
      </c>
      <c r="O38" s="405">
        <v>1</v>
      </c>
      <c r="P38" s="405">
        <v>3</v>
      </c>
      <c r="Q38" s="405">
        <v>2</v>
      </c>
      <c r="R38" s="405">
        <v>0</v>
      </c>
      <c r="S38" s="405">
        <v>0</v>
      </c>
    </row>
    <row r="39" spans="1:19">
      <c r="A39" s="669" t="s">
        <v>1162</v>
      </c>
      <c r="B39" s="404">
        <v>667</v>
      </c>
      <c r="C39" s="404">
        <v>341</v>
      </c>
      <c r="D39" s="404">
        <v>81</v>
      </c>
      <c r="E39" s="404">
        <v>245</v>
      </c>
      <c r="F39" s="404">
        <v>0</v>
      </c>
      <c r="G39" s="404">
        <v>0</v>
      </c>
      <c r="H39" s="404">
        <v>498</v>
      </c>
      <c r="I39" s="404">
        <v>254</v>
      </c>
      <c r="J39" s="404">
        <v>23</v>
      </c>
      <c r="K39" s="404">
        <v>221</v>
      </c>
      <c r="L39" s="404">
        <v>0</v>
      </c>
      <c r="M39" s="404">
        <v>0</v>
      </c>
      <c r="N39" s="404">
        <v>169</v>
      </c>
      <c r="O39" s="404">
        <v>87</v>
      </c>
      <c r="P39" s="404">
        <v>58</v>
      </c>
      <c r="Q39" s="404">
        <v>24</v>
      </c>
      <c r="R39" s="404">
        <v>0</v>
      </c>
      <c r="S39" s="404">
        <v>0</v>
      </c>
    </row>
    <row r="40" spans="1:19">
      <c r="A40" s="670" t="s">
        <v>1359</v>
      </c>
      <c r="B40" s="405">
        <v>506</v>
      </c>
      <c r="C40" s="405">
        <v>256</v>
      </c>
      <c r="D40" s="405">
        <v>61</v>
      </c>
      <c r="E40" s="405">
        <v>189</v>
      </c>
      <c r="F40" s="405">
        <v>0</v>
      </c>
      <c r="G40" s="405">
        <v>0</v>
      </c>
      <c r="H40" s="405">
        <v>387</v>
      </c>
      <c r="I40" s="405">
        <v>199</v>
      </c>
      <c r="J40" s="405">
        <v>18</v>
      </c>
      <c r="K40" s="405">
        <v>170</v>
      </c>
      <c r="L40" s="405">
        <v>0</v>
      </c>
      <c r="M40" s="405">
        <v>0</v>
      </c>
      <c r="N40" s="405">
        <v>119</v>
      </c>
      <c r="O40" s="405">
        <v>57</v>
      </c>
      <c r="P40" s="405">
        <v>43</v>
      </c>
      <c r="Q40" s="405">
        <v>19</v>
      </c>
      <c r="R40" s="405">
        <v>0</v>
      </c>
      <c r="S40" s="405">
        <v>0</v>
      </c>
    </row>
    <row r="41" spans="1:19">
      <c r="A41" s="670" t="s">
        <v>1358</v>
      </c>
      <c r="B41" s="405">
        <v>46</v>
      </c>
      <c r="C41" s="405">
        <v>16</v>
      </c>
      <c r="D41" s="405">
        <v>8</v>
      </c>
      <c r="E41" s="405">
        <v>22</v>
      </c>
      <c r="F41" s="405">
        <v>0</v>
      </c>
      <c r="G41" s="405">
        <v>0</v>
      </c>
      <c r="H41" s="405">
        <v>35</v>
      </c>
      <c r="I41" s="405">
        <v>11</v>
      </c>
      <c r="J41" s="405">
        <v>3</v>
      </c>
      <c r="K41" s="405">
        <v>21</v>
      </c>
      <c r="L41" s="405">
        <v>0</v>
      </c>
      <c r="M41" s="405">
        <v>0</v>
      </c>
      <c r="N41" s="405">
        <v>11</v>
      </c>
      <c r="O41" s="405">
        <v>5</v>
      </c>
      <c r="P41" s="405">
        <v>5</v>
      </c>
      <c r="Q41" s="405">
        <v>1</v>
      </c>
      <c r="R41" s="405">
        <v>0</v>
      </c>
      <c r="S41" s="405">
        <v>0</v>
      </c>
    </row>
    <row r="42" spans="1:19">
      <c r="A42" s="670" t="s">
        <v>1357</v>
      </c>
      <c r="B42" s="405">
        <v>27</v>
      </c>
      <c r="C42" s="405">
        <v>16</v>
      </c>
      <c r="D42" s="405">
        <v>2</v>
      </c>
      <c r="E42" s="405">
        <v>9</v>
      </c>
      <c r="F42" s="405">
        <v>0</v>
      </c>
      <c r="G42" s="405">
        <v>0</v>
      </c>
      <c r="H42" s="405">
        <v>20</v>
      </c>
      <c r="I42" s="405">
        <v>11</v>
      </c>
      <c r="J42" s="405">
        <v>1</v>
      </c>
      <c r="K42" s="405">
        <v>8</v>
      </c>
      <c r="L42" s="405">
        <v>0</v>
      </c>
      <c r="M42" s="405">
        <v>0</v>
      </c>
      <c r="N42" s="405">
        <v>7</v>
      </c>
      <c r="O42" s="405">
        <v>5</v>
      </c>
      <c r="P42" s="405">
        <v>1</v>
      </c>
      <c r="Q42" s="405">
        <v>1</v>
      </c>
      <c r="R42" s="405">
        <v>0</v>
      </c>
      <c r="S42" s="405">
        <v>0</v>
      </c>
    </row>
    <row r="43" spans="1:19">
      <c r="A43" s="670" t="s">
        <v>1356</v>
      </c>
      <c r="B43" s="405">
        <v>53</v>
      </c>
      <c r="C43" s="405">
        <v>34</v>
      </c>
      <c r="D43" s="405">
        <v>5</v>
      </c>
      <c r="E43" s="405">
        <v>14</v>
      </c>
      <c r="F43" s="405">
        <v>0</v>
      </c>
      <c r="G43" s="405">
        <v>0</v>
      </c>
      <c r="H43" s="405">
        <v>34</v>
      </c>
      <c r="I43" s="405">
        <v>21</v>
      </c>
      <c r="J43" s="405">
        <v>1</v>
      </c>
      <c r="K43" s="405">
        <v>12</v>
      </c>
      <c r="L43" s="405">
        <v>0</v>
      </c>
      <c r="M43" s="405">
        <v>0</v>
      </c>
      <c r="N43" s="405">
        <v>19</v>
      </c>
      <c r="O43" s="405">
        <v>13</v>
      </c>
      <c r="P43" s="405">
        <v>4</v>
      </c>
      <c r="Q43" s="405">
        <v>2</v>
      </c>
      <c r="R43" s="405">
        <v>0</v>
      </c>
      <c r="S43" s="405">
        <v>0</v>
      </c>
    </row>
    <row r="44" spans="1:19">
      <c r="A44" s="670" t="s">
        <v>1355</v>
      </c>
      <c r="B44" s="405">
        <v>9</v>
      </c>
      <c r="C44" s="405">
        <v>5</v>
      </c>
      <c r="D44" s="405">
        <v>2</v>
      </c>
      <c r="E44" s="405">
        <v>2</v>
      </c>
      <c r="F44" s="405">
        <v>0</v>
      </c>
      <c r="G44" s="405">
        <v>0</v>
      </c>
      <c r="H44" s="405">
        <v>6</v>
      </c>
      <c r="I44" s="405">
        <v>4</v>
      </c>
      <c r="J44" s="405">
        <v>0</v>
      </c>
      <c r="K44" s="405">
        <v>2</v>
      </c>
      <c r="L44" s="405">
        <v>0</v>
      </c>
      <c r="M44" s="405">
        <v>0</v>
      </c>
      <c r="N44" s="405">
        <v>3</v>
      </c>
      <c r="O44" s="405">
        <v>1</v>
      </c>
      <c r="P44" s="405">
        <v>2</v>
      </c>
      <c r="Q44" s="405">
        <v>0</v>
      </c>
      <c r="R44" s="405">
        <v>0</v>
      </c>
      <c r="S44" s="405">
        <v>0</v>
      </c>
    </row>
    <row r="45" spans="1:19">
      <c r="A45" s="670" t="s">
        <v>1354</v>
      </c>
      <c r="B45" s="405">
        <v>26</v>
      </c>
      <c r="C45" s="405">
        <v>14</v>
      </c>
      <c r="D45" s="405">
        <v>3</v>
      </c>
      <c r="E45" s="405">
        <v>9</v>
      </c>
      <c r="F45" s="405">
        <v>0</v>
      </c>
      <c r="G45" s="405">
        <v>0</v>
      </c>
      <c r="H45" s="405">
        <v>16</v>
      </c>
      <c r="I45" s="405">
        <v>8</v>
      </c>
      <c r="J45" s="405">
        <v>0</v>
      </c>
      <c r="K45" s="405">
        <v>8</v>
      </c>
      <c r="L45" s="405">
        <v>0</v>
      </c>
      <c r="M45" s="405">
        <v>0</v>
      </c>
      <c r="N45" s="405">
        <v>10</v>
      </c>
      <c r="O45" s="405">
        <v>6</v>
      </c>
      <c r="P45" s="405">
        <v>3</v>
      </c>
      <c r="Q45" s="405">
        <v>1</v>
      </c>
      <c r="R45" s="405">
        <v>0</v>
      </c>
      <c r="S45" s="405">
        <v>0</v>
      </c>
    </row>
    <row r="46" spans="1:19">
      <c r="A46" s="669" t="s">
        <v>1103</v>
      </c>
      <c r="B46" s="404">
        <v>74</v>
      </c>
      <c r="C46" s="404">
        <v>48</v>
      </c>
      <c r="D46" s="404">
        <v>4</v>
      </c>
      <c r="E46" s="404">
        <v>22</v>
      </c>
      <c r="F46" s="404">
        <v>0</v>
      </c>
      <c r="G46" s="404">
        <v>0</v>
      </c>
      <c r="H46" s="404">
        <v>56</v>
      </c>
      <c r="I46" s="404">
        <v>34</v>
      </c>
      <c r="J46" s="404">
        <v>2</v>
      </c>
      <c r="K46" s="404">
        <v>20</v>
      </c>
      <c r="L46" s="404">
        <v>0</v>
      </c>
      <c r="M46" s="404">
        <v>0</v>
      </c>
      <c r="N46" s="404">
        <v>18</v>
      </c>
      <c r="O46" s="404">
        <v>14</v>
      </c>
      <c r="P46" s="404">
        <v>2</v>
      </c>
      <c r="Q46" s="404">
        <v>2</v>
      </c>
      <c r="R46" s="404">
        <v>0</v>
      </c>
      <c r="S46" s="404">
        <v>0</v>
      </c>
    </row>
    <row r="47" spans="1:19">
      <c r="A47" s="670" t="s">
        <v>1353</v>
      </c>
      <c r="B47" s="405">
        <v>53</v>
      </c>
      <c r="C47" s="405">
        <v>33</v>
      </c>
      <c r="D47" s="405">
        <v>4</v>
      </c>
      <c r="E47" s="405">
        <v>16</v>
      </c>
      <c r="F47" s="405">
        <v>0</v>
      </c>
      <c r="G47" s="405">
        <v>0</v>
      </c>
      <c r="H47" s="405">
        <v>41</v>
      </c>
      <c r="I47" s="405">
        <v>25</v>
      </c>
      <c r="J47" s="405">
        <v>2</v>
      </c>
      <c r="K47" s="405">
        <v>14</v>
      </c>
      <c r="L47" s="405">
        <v>0</v>
      </c>
      <c r="M47" s="405">
        <v>0</v>
      </c>
      <c r="N47" s="405">
        <v>12</v>
      </c>
      <c r="O47" s="405">
        <v>8</v>
      </c>
      <c r="P47" s="405">
        <v>2</v>
      </c>
      <c r="Q47" s="405">
        <v>2</v>
      </c>
      <c r="R47" s="405">
        <v>0</v>
      </c>
      <c r="S47" s="405">
        <v>0</v>
      </c>
    </row>
    <row r="48" spans="1:19">
      <c r="A48" s="670" t="s">
        <v>1352</v>
      </c>
      <c r="B48" s="405">
        <v>2</v>
      </c>
      <c r="C48" s="405">
        <v>1</v>
      </c>
      <c r="D48" s="405">
        <v>0</v>
      </c>
      <c r="E48" s="405">
        <v>1</v>
      </c>
      <c r="F48" s="405">
        <v>0</v>
      </c>
      <c r="G48" s="405">
        <v>0</v>
      </c>
      <c r="H48" s="405">
        <v>2</v>
      </c>
      <c r="I48" s="405">
        <v>1</v>
      </c>
      <c r="J48" s="405">
        <v>0</v>
      </c>
      <c r="K48" s="405">
        <v>1</v>
      </c>
      <c r="L48" s="405">
        <v>0</v>
      </c>
      <c r="M48" s="405">
        <v>0</v>
      </c>
      <c r="N48" s="405">
        <v>0</v>
      </c>
      <c r="O48" s="405">
        <v>0</v>
      </c>
      <c r="P48" s="405">
        <v>0</v>
      </c>
      <c r="Q48" s="405">
        <v>0</v>
      </c>
      <c r="R48" s="405">
        <v>0</v>
      </c>
      <c r="S48" s="405">
        <v>0</v>
      </c>
    </row>
    <row r="49" spans="1:19">
      <c r="A49" s="670" t="s">
        <v>1351</v>
      </c>
      <c r="B49" s="405">
        <v>19</v>
      </c>
      <c r="C49" s="405">
        <v>14</v>
      </c>
      <c r="D49" s="405">
        <v>0</v>
      </c>
      <c r="E49" s="405">
        <v>5</v>
      </c>
      <c r="F49" s="405">
        <v>0</v>
      </c>
      <c r="G49" s="405">
        <v>0</v>
      </c>
      <c r="H49" s="405">
        <v>13</v>
      </c>
      <c r="I49" s="405">
        <v>8</v>
      </c>
      <c r="J49" s="405">
        <v>0</v>
      </c>
      <c r="K49" s="405">
        <v>5</v>
      </c>
      <c r="L49" s="405">
        <v>0</v>
      </c>
      <c r="M49" s="405">
        <v>0</v>
      </c>
      <c r="N49" s="405">
        <v>6</v>
      </c>
      <c r="O49" s="405">
        <v>6</v>
      </c>
      <c r="P49" s="405">
        <v>0</v>
      </c>
      <c r="Q49" s="405">
        <v>0</v>
      </c>
      <c r="R49" s="405">
        <v>0</v>
      </c>
      <c r="S49" s="405">
        <v>0</v>
      </c>
    </row>
    <row r="50" spans="1:19">
      <c r="A50" s="669" t="s">
        <v>1066</v>
      </c>
      <c r="B50" s="404">
        <v>83</v>
      </c>
      <c r="C50" s="404">
        <v>29</v>
      </c>
      <c r="D50" s="404">
        <v>11</v>
      </c>
      <c r="E50" s="404">
        <v>43</v>
      </c>
      <c r="F50" s="404">
        <v>0</v>
      </c>
      <c r="G50" s="404">
        <v>0</v>
      </c>
      <c r="H50" s="404">
        <v>68</v>
      </c>
      <c r="I50" s="404">
        <v>23</v>
      </c>
      <c r="J50" s="404">
        <v>6</v>
      </c>
      <c r="K50" s="404">
        <v>39</v>
      </c>
      <c r="L50" s="404">
        <v>0</v>
      </c>
      <c r="M50" s="404">
        <v>0</v>
      </c>
      <c r="N50" s="404">
        <v>15</v>
      </c>
      <c r="O50" s="404">
        <v>6</v>
      </c>
      <c r="P50" s="404">
        <v>5</v>
      </c>
      <c r="Q50" s="404">
        <v>4</v>
      </c>
      <c r="R50" s="404">
        <v>0</v>
      </c>
      <c r="S50" s="404">
        <v>0</v>
      </c>
    </row>
    <row r="51" spans="1:19">
      <c r="A51" s="670" t="s">
        <v>1350</v>
      </c>
      <c r="B51" s="405">
        <v>38</v>
      </c>
      <c r="C51" s="405">
        <v>12</v>
      </c>
      <c r="D51" s="405">
        <v>7</v>
      </c>
      <c r="E51" s="405">
        <v>19</v>
      </c>
      <c r="F51" s="405">
        <v>0</v>
      </c>
      <c r="G51" s="405">
        <v>0</v>
      </c>
      <c r="H51" s="405">
        <v>28</v>
      </c>
      <c r="I51" s="405">
        <v>9</v>
      </c>
      <c r="J51" s="405">
        <v>3</v>
      </c>
      <c r="K51" s="405">
        <v>16</v>
      </c>
      <c r="L51" s="405">
        <v>0</v>
      </c>
      <c r="M51" s="405">
        <v>0</v>
      </c>
      <c r="N51" s="405">
        <v>10</v>
      </c>
      <c r="O51" s="405">
        <v>3</v>
      </c>
      <c r="P51" s="405">
        <v>4</v>
      </c>
      <c r="Q51" s="405">
        <v>3</v>
      </c>
      <c r="R51" s="405">
        <v>0</v>
      </c>
      <c r="S51" s="405">
        <v>0</v>
      </c>
    </row>
    <row r="52" spans="1:19">
      <c r="A52" s="670" t="s">
        <v>1349</v>
      </c>
      <c r="B52" s="405">
        <v>5</v>
      </c>
      <c r="C52" s="405">
        <v>3</v>
      </c>
      <c r="D52" s="405">
        <v>0</v>
      </c>
      <c r="E52" s="405">
        <v>2</v>
      </c>
      <c r="F52" s="405">
        <v>0</v>
      </c>
      <c r="G52" s="405">
        <v>0</v>
      </c>
      <c r="H52" s="405">
        <v>5</v>
      </c>
      <c r="I52" s="405">
        <v>3</v>
      </c>
      <c r="J52" s="405">
        <v>0</v>
      </c>
      <c r="K52" s="405">
        <v>2</v>
      </c>
      <c r="L52" s="405">
        <v>0</v>
      </c>
      <c r="M52" s="405">
        <v>0</v>
      </c>
      <c r="N52" s="405">
        <v>0</v>
      </c>
      <c r="O52" s="405">
        <v>0</v>
      </c>
      <c r="P52" s="405">
        <v>0</v>
      </c>
      <c r="Q52" s="405">
        <v>0</v>
      </c>
      <c r="R52" s="405">
        <v>0</v>
      </c>
      <c r="S52" s="405">
        <v>0</v>
      </c>
    </row>
    <row r="53" spans="1:19">
      <c r="A53" s="670" t="s">
        <v>1348</v>
      </c>
      <c r="B53" s="405">
        <v>19</v>
      </c>
      <c r="C53" s="405">
        <v>6</v>
      </c>
      <c r="D53" s="405">
        <v>1</v>
      </c>
      <c r="E53" s="405">
        <v>12</v>
      </c>
      <c r="F53" s="405">
        <v>0</v>
      </c>
      <c r="G53" s="405">
        <v>0</v>
      </c>
      <c r="H53" s="405">
        <v>17</v>
      </c>
      <c r="I53" s="405">
        <v>6</v>
      </c>
      <c r="J53" s="405">
        <v>0</v>
      </c>
      <c r="K53" s="405">
        <v>11</v>
      </c>
      <c r="L53" s="405">
        <v>0</v>
      </c>
      <c r="M53" s="405">
        <v>0</v>
      </c>
      <c r="N53" s="405">
        <v>2</v>
      </c>
      <c r="O53" s="405">
        <v>0</v>
      </c>
      <c r="P53" s="405">
        <v>1</v>
      </c>
      <c r="Q53" s="405">
        <v>1</v>
      </c>
      <c r="R53" s="405">
        <v>0</v>
      </c>
      <c r="S53" s="405">
        <v>0</v>
      </c>
    </row>
    <row r="54" spans="1:19">
      <c r="A54" s="670" t="s">
        <v>1347</v>
      </c>
      <c r="B54" s="405">
        <v>21</v>
      </c>
      <c r="C54" s="405">
        <v>8</v>
      </c>
      <c r="D54" s="405">
        <v>3</v>
      </c>
      <c r="E54" s="405">
        <v>10</v>
      </c>
      <c r="F54" s="405">
        <v>0</v>
      </c>
      <c r="G54" s="405">
        <v>0</v>
      </c>
      <c r="H54" s="405">
        <v>18</v>
      </c>
      <c r="I54" s="405">
        <v>5</v>
      </c>
      <c r="J54" s="405">
        <v>3</v>
      </c>
      <c r="K54" s="405">
        <v>10</v>
      </c>
      <c r="L54" s="405">
        <v>0</v>
      </c>
      <c r="M54" s="405">
        <v>0</v>
      </c>
      <c r="N54" s="405">
        <v>3</v>
      </c>
      <c r="O54" s="405">
        <v>3</v>
      </c>
      <c r="P54" s="405">
        <v>0</v>
      </c>
      <c r="Q54" s="405">
        <v>0</v>
      </c>
      <c r="R54" s="405">
        <v>0</v>
      </c>
      <c r="S54" s="405">
        <v>0</v>
      </c>
    </row>
    <row r="55" spans="1:19">
      <c r="A55" s="669" t="s">
        <v>1032</v>
      </c>
      <c r="B55" s="404">
        <v>206</v>
      </c>
      <c r="C55" s="404">
        <v>76</v>
      </c>
      <c r="D55" s="404">
        <v>19</v>
      </c>
      <c r="E55" s="404">
        <v>111</v>
      </c>
      <c r="F55" s="404">
        <v>0</v>
      </c>
      <c r="G55" s="404">
        <v>0</v>
      </c>
      <c r="H55" s="404">
        <v>149</v>
      </c>
      <c r="I55" s="404">
        <v>55</v>
      </c>
      <c r="J55" s="404">
        <v>6</v>
      </c>
      <c r="K55" s="404">
        <v>88</v>
      </c>
      <c r="L55" s="404">
        <v>0</v>
      </c>
      <c r="M55" s="404">
        <v>0</v>
      </c>
      <c r="N55" s="404">
        <v>57</v>
      </c>
      <c r="O55" s="404">
        <v>21</v>
      </c>
      <c r="P55" s="404">
        <v>13</v>
      </c>
      <c r="Q55" s="404">
        <v>23</v>
      </c>
      <c r="R55" s="404">
        <v>0</v>
      </c>
      <c r="S55" s="404">
        <v>0</v>
      </c>
    </row>
    <row r="56" spans="1:19">
      <c r="A56" s="670" t="s">
        <v>1346</v>
      </c>
      <c r="B56" s="405">
        <v>108</v>
      </c>
      <c r="C56" s="405">
        <v>27</v>
      </c>
      <c r="D56" s="405">
        <v>13</v>
      </c>
      <c r="E56" s="405">
        <v>68</v>
      </c>
      <c r="F56" s="405">
        <v>0</v>
      </c>
      <c r="G56" s="405">
        <v>0</v>
      </c>
      <c r="H56" s="405">
        <v>76</v>
      </c>
      <c r="I56" s="405">
        <v>18</v>
      </c>
      <c r="J56" s="405">
        <v>3</v>
      </c>
      <c r="K56" s="405">
        <v>55</v>
      </c>
      <c r="L56" s="405">
        <v>0</v>
      </c>
      <c r="M56" s="405">
        <v>0</v>
      </c>
      <c r="N56" s="405">
        <v>32</v>
      </c>
      <c r="O56" s="405">
        <v>9</v>
      </c>
      <c r="P56" s="405">
        <v>10</v>
      </c>
      <c r="Q56" s="405">
        <v>13</v>
      </c>
      <c r="R56" s="405">
        <v>0</v>
      </c>
      <c r="S56" s="405">
        <v>0</v>
      </c>
    </row>
    <row r="57" spans="1:19">
      <c r="A57" s="670" t="s">
        <v>1345</v>
      </c>
      <c r="B57" s="405">
        <v>15</v>
      </c>
      <c r="C57" s="405">
        <v>4</v>
      </c>
      <c r="D57" s="405">
        <v>0</v>
      </c>
      <c r="E57" s="405">
        <v>11</v>
      </c>
      <c r="F57" s="405">
        <v>0</v>
      </c>
      <c r="G57" s="405">
        <v>0</v>
      </c>
      <c r="H57" s="405">
        <v>11</v>
      </c>
      <c r="I57" s="405">
        <v>2</v>
      </c>
      <c r="J57" s="405">
        <v>0</v>
      </c>
      <c r="K57" s="405">
        <v>9</v>
      </c>
      <c r="L57" s="405">
        <v>0</v>
      </c>
      <c r="M57" s="405">
        <v>0</v>
      </c>
      <c r="N57" s="405">
        <v>4</v>
      </c>
      <c r="O57" s="405">
        <v>2</v>
      </c>
      <c r="P57" s="405">
        <v>0</v>
      </c>
      <c r="Q57" s="405">
        <v>2</v>
      </c>
      <c r="R57" s="405">
        <v>0</v>
      </c>
      <c r="S57" s="405">
        <v>0</v>
      </c>
    </row>
    <row r="58" spans="1:19">
      <c r="A58" s="670" t="s">
        <v>1344</v>
      </c>
      <c r="B58" s="405">
        <v>40</v>
      </c>
      <c r="C58" s="405">
        <v>24</v>
      </c>
      <c r="D58" s="405">
        <v>2</v>
      </c>
      <c r="E58" s="405">
        <v>14</v>
      </c>
      <c r="F58" s="405">
        <v>0</v>
      </c>
      <c r="G58" s="405">
        <v>0</v>
      </c>
      <c r="H58" s="405">
        <v>34</v>
      </c>
      <c r="I58" s="405">
        <v>20</v>
      </c>
      <c r="J58" s="405">
        <v>1</v>
      </c>
      <c r="K58" s="405">
        <v>13</v>
      </c>
      <c r="L58" s="405">
        <v>0</v>
      </c>
      <c r="M58" s="405">
        <v>0</v>
      </c>
      <c r="N58" s="405">
        <v>6</v>
      </c>
      <c r="O58" s="405">
        <v>4</v>
      </c>
      <c r="P58" s="405">
        <v>1</v>
      </c>
      <c r="Q58" s="405">
        <v>1</v>
      </c>
      <c r="R58" s="405">
        <v>0</v>
      </c>
      <c r="S58" s="405">
        <v>0</v>
      </c>
    </row>
    <row r="59" spans="1:19">
      <c r="A59" s="670" t="s">
        <v>1343</v>
      </c>
      <c r="B59" s="405">
        <v>43</v>
      </c>
      <c r="C59" s="405">
        <v>21</v>
      </c>
      <c r="D59" s="405">
        <v>4</v>
      </c>
      <c r="E59" s="405">
        <v>18</v>
      </c>
      <c r="F59" s="405">
        <v>0</v>
      </c>
      <c r="G59" s="405">
        <v>0</v>
      </c>
      <c r="H59" s="405">
        <v>28</v>
      </c>
      <c r="I59" s="405">
        <v>15</v>
      </c>
      <c r="J59" s="405">
        <v>2</v>
      </c>
      <c r="K59" s="405">
        <v>11</v>
      </c>
      <c r="L59" s="405">
        <v>0</v>
      </c>
      <c r="M59" s="405">
        <v>0</v>
      </c>
      <c r="N59" s="405">
        <v>15</v>
      </c>
      <c r="O59" s="405">
        <v>6</v>
      </c>
      <c r="P59" s="405">
        <v>2</v>
      </c>
      <c r="Q59" s="405">
        <v>7</v>
      </c>
      <c r="R59" s="405">
        <v>0</v>
      </c>
      <c r="S59" s="405">
        <v>0</v>
      </c>
    </row>
    <row r="60" spans="1:19">
      <c r="A60" s="669" t="s">
        <v>973</v>
      </c>
      <c r="B60" s="404">
        <v>88</v>
      </c>
      <c r="C60" s="404">
        <v>34</v>
      </c>
      <c r="D60" s="404">
        <v>11</v>
      </c>
      <c r="E60" s="404">
        <v>43</v>
      </c>
      <c r="F60" s="404">
        <v>0</v>
      </c>
      <c r="G60" s="404">
        <v>0</v>
      </c>
      <c r="H60" s="404">
        <v>69</v>
      </c>
      <c r="I60" s="404">
        <v>26</v>
      </c>
      <c r="J60" s="404">
        <v>6</v>
      </c>
      <c r="K60" s="404">
        <v>37</v>
      </c>
      <c r="L60" s="404">
        <v>0</v>
      </c>
      <c r="M60" s="404">
        <v>0</v>
      </c>
      <c r="N60" s="404">
        <v>19</v>
      </c>
      <c r="O60" s="404">
        <v>8</v>
      </c>
      <c r="P60" s="404">
        <v>5</v>
      </c>
      <c r="Q60" s="404">
        <v>6</v>
      </c>
      <c r="R60" s="404">
        <v>0</v>
      </c>
      <c r="S60" s="404">
        <v>0</v>
      </c>
    </row>
    <row r="61" spans="1:19">
      <c r="A61" s="670" t="s">
        <v>1342</v>
      </c>
      <c r="B61" s="405">
        <v>70</v>
      </c>
      <c r="C61" s="405">
        <v>28</v>
      </c>
      <c r="D61" s="405">
        <v>9</v>
      </c>
      <c r="E61" s="405">
        <v>33</v>
      </c>
      <c r="F61" s="405">
        <v>0</v>
      </c>
      <c r="G61" s="405">
        <v>0</v>
      </c>
      <c r="H61" s="405">
        <v>55</v>
      </c>
      <c r="I61" s="405">
        <v>22</v>
      </c>
      <c r="J61" s="405">
        <v>5</v>
      </c>
      <c r="K61" s="405">
        <v>28</v>
      </c>
      <c r="L61" s="405">
        <v>0</v>
      </c>
      <c r="M61" s="405">
        <v>0</v>
      </c>
      <c r="N61" s="405">
        <v>15</v>
      </c>
      <c r="O61" s="405">
        <v>6</v>
      </c>
      <c r="P61" s="405">
        <v>4</v>
      </c>
      <c r="Q61" s="405">
        <v>5</v>
      </c>
      <c r="R61" s="405">
        <v>0</v>
      </c>
      <c r="S61" s="405">
        <v>0</v>
      </c>
    </row>
    <row r="62" spans="1:19">
      <c r="A62" s="670" t="s">
        <v>1341</v>
      </c>
      <c r="B62" s="405">
        <v>18</v>
      </c>
      <c r="C62" s="405">
        <v>6</v>
      </c>
      <c r="D62" s="405">
        <v>2</v>
      </c>
      <c r="E62" s="405">
        <v>10</v>
      </c>
      <c r="F62" s="405">
        <v>0</v>
      </c>
      <c r="G62" s="405">
        <v>0</v>
      </c>
      <c r="H62" s="405">
        <v>14</v>
      </c>
      <c r="I62" s="405">
        <v>4</v>
      </c>
      <c r="J62" s="405">
        <v>1</v>
      </c>
      <c r="K62" s="405">
        <v>9</v>
      </c>
      <c r="L62" s="405">
        <v>0</v>
      </c>
      <c r="M62" s="405">
        <v>0</v>
      </c>
      <c r="N62" s="405">
        <v>4</v>
      </c>
      <c r="O62" s="405">
        <v>2</v>
      </c>
      <c r="P62" s="405">
        <v>1</v>
      </c>
      <c r="Q62" s="405">
        <v>1</v>
      </c>
      <c r="R62" s="405">
        <v>0</v>
      </c>
      <c r="S62" s="405">
        <v>0</v>
      </c>
    </row>
    <row r="63" spans="1:19">
      <c r="A63" s="669" t="s">
        <v>938</v>
      </c>
      <c r="B63" s="404">
        <v>43</v>
      </c>
      <c r="C63" s="404">
        <v>21</v>
      </c>
      <c r="D63" s="404">
        <v>11</v>
      </c>
      <c r="E63" s="404">
        <v>11</v>
      </c>
      <c r="F63" s="404">
        <v>0</v>
      </c>
      <c r="G63" s="404">
        <v>0</v>
      </c>
      <c r="H63" s="404">
        <v>26</v>
      </c>
      <c r="I63" s="404">
        <v>16</v>
      </c>
      <c r="J63" s="404">
        <v>3</v>
      </c>
      <c r="K63" s="404">
        <v>7</v>
      </c>
      <c r="L63" s="404">
        <v>0</v>
      </c>
      <c r="M63" s="404">
        <v>0</v>
      </c>
      <c r="N63" s="404">
        <v>17</v>
      </c>
      <c r="O63" s="404">
        <v>5</v>
      </c>
      <c r="P63" s="404">
        <v>8</v>
      </c>
      <c r="Q63" s="404">
        <v>4</v>
      </c>
      <c r="R63" s="404">
        <v>0</v>
      </c>
      <c r="S63" s="404">
        <v>0</v>
      </c>
    </row>
    <row r="64" spans="1:19">
      <c r="A64" s="670" t="s">
        <v>1340</v>
      </c>
      <c r="B64" s="405">
        <v>31</v>
      </c>
      <c r="C64" s="405">
        <v>13</v>
      </c>
      <c r="D64" s="405">
        <v>11</v>
      </c>
      <c r="E64" s="405">
        <v>7</v>
      </c>
      <c r="F64" s="405">
        <v>0</v>
      </c>
      <c r="G64" s="405">
        <v>0</v>
      </c>
      <c r="H64" s="405">
        <v>19</v>
      </c>
      <c r="I64" s="405">
        <v>11</v>
      </c>
      <c r="J64" s="405">
        <v>3</v>
      </c>
      <c r="K64" s="405">
        <v>5</v>
      </c>
      <c r="L64" s="405">
        <v>0</v>
      </c>
      <c r="M64" s="405">
        <v>0</v>
      </c>
      <c r="N64" s="405">
        <v>12</v>
      </c>
      <c r="O64" s="405">
        <v>2</v>
      </c>
      <c r="P64" s="405">
        <v>8</v>
      </c>
      <c r="Q64" s="405">
        <v>2</v>
      </c>
      <c r="R64" s="405">
        <v>0</v>
      </c>
      <c r="S64" s="405">
        <v>0</v>
      </c>
    </row>
    <row r="65" spans="1:19">
      <c r="A65" s="670" t="s">
        <v>1339</v>
      </c>
      <c r="B65" s="405">
        <v>12</v>
      </c>
      <c r="C65" s="405">
        <v>8</v>
      </c>
      <c r="D65" s="405">
        <v>0</v>
      </c>
      <c r="E65" s="405">
        <v>4</v>
      </c>
      <c r="F65" s="405">
        <v>0</v>
      </c>
      <c r="G65" s="405">
        <v>0</v>
      </c>
      <c r="H65" s="405">
        <v>7</v>
      </c>
      <c r="I65" s="405">
        <v>5</v>
      </c>
      <c r="J65" s="405">
        <v>0</v>
      </c>
      <c r="K65" s="405">
        <v>2</v>
      </c>
      <c r="L65" s="405">
        <v>0</v>
      </c>
      <c r="M65" s="405">
        <v>0</v>
      </c>
      <c r="N65" s="405">
        <v>5</v>
      </c>
      <c r="O65" s="405">
        <v>3</v>
      </c>
      <c r="P65" s="405">
        <v>0</v>
      </c>
      <c r="Q65" s="405">
        <v>2</v>
      </c>
      <c r="R65" s="405">
        <v>0</v>
      </c>
      <c r="S65" s="405">
        <v>0</v>
      </c>
    </row>
    <row r="66" spans="1:19">
      <c r="A66" s="669" t="s">
        <v>924</v>
      </c>
      <c r="B66" s="404">
        <v>90</v>
      </c>
      <c r="C66" s="404">
        <v>23</v>
      </c>
      <c r="D66" s="404">
        <v>18</v>
      </c>
      <c r="E66" s="404">
        <v>49</v>
      </c>
      <c r="F66" s="404">
        <v>0</v>
      </c>
      <c r="G66" s="404">
        <v>0</v>
      </c>
      <c r="H66" s="404">
        <v>61</v>
      </c>
      <c r="I66" s="404">
        <v>17</v>
      </c>
      <c r="J66" s="404">
        <v>8</v>
      </c>
      <c r="K66" s="404">
        <v>36</v>
      </c>
      <c r="L66" s="404">
        <v>0</v>
      </c>
      <c r="M66" s="404">
        <v>0</v>
      </c>
      <c r="N66" s="404">
        <v>29</v>
      </c>
      <c r="O66" s="404">
        <v>6</v>
      </c>
      <c r="P66" s="404">
        <v>10</v>
      </c>
      <c r="Q66" s="404">
        <v>13</v>
      </c>
      <c r="R66" s="404">
        <v>0</v>
      </c>
      <c r="S66" s="404">
        <v>0</v>
      </c>
    </row>
    <row r="67" spans="1:19">
      <c r="A67" s="670" t="s">
        <v>1338</v>
      </c>
      <c r="B67" s="405">
        <v>43</v>
      </c>
      <c r="C67" s="405">
        <v>9</v>
      </c>
      <c r="D67" s="405">
        <v>13</v>
      </c>
      <c r="E67" s="405">
        <v>21</v>
      </c>
      <c r="F67" s="405">
        <v>0</v>
      </c>
      <c r="G67" s="405">
        <v>0</v>
      </c>
      <c r="H67" s="405">
        <v>28</v>
      </c>
      <c r="I67" s="405">
        <v>8</v>
      </c>
      <c r="J67" s="405">
        <v>5</v>
      </c>
      <c r="K67" s="405">
        <v>15</v>
      </c>
      <c r="L67" s="405">
        <v>0</v>
      </c>
      <c r="M67" s="405">
        <v>0</v>
      </c>
      <c r="N67" s="405">
        <v>15</v>
      </c>
      <c r="O67" s="405">
        <v>1</v>
      </c>
      <c r="P67" s="405">
        <v>8</v>
      </c>
      <c r="Q67" s="405">
        <v>6</v>
      </c>
      <c r="R67" s="405">
        <v>0</v>
      </c>
      <c r="S67" s="405">
        <v>0</v>
      </c>
    </row>
    <row r="68" spans="1:19">
      <c r="A68" s="670" t="s">
        <v>1337</v>
      </c>
      <c r="B68" s="405">
        <v>15</v>
      </c>
      <c r="C68" s="405">
        <v>6</v>
      </c>
      <c r="D68" s="405">
        <v>3</v>
      </c>
      <c r="E68" s="405">
        <v>6</v>
      </c>
      <c r="F68" s="405">
        <v>0</v>
      </c>
      <c r="G68" s="405">
        <v>0</v>
      </c>
      <c r="H68" s="405">
        <v>13</v>
      </c>
      <c r="I68" s="405">
        <v>5</v>
      </c>
      <c r="J68" s="405">
        <v>2</v>
      </c>
      <c r="K68" s="405">
        <v>6</v>
      </c>
      <c r="L68" s="405">
        <v>0</v>
      </c>
      <c r="M68" s="405">
        <v>0</v>
      </c>
      <c r="N68" s="405">
        <v>2</v>
      </c>
      <c r="O68" s="405">
        <v>1</v>
      </c>
      <c r="P68" s="405">
        <v>1</v>
      </c>
      <c r="Q68" s="405">
        <v>0</v>
      </c>
      <c r="R68" s="405">
        <v>0</v>
      </c>
      <c r="S68" s="405">
        <v>0</v>
      </c>
    </row>
    <row r="69" spans="1:19">
      <c r="A69" s="670" t="s">
        <v>1336</v>
      </c>
      <c r="B69" s="405">
        <v>31</v>
      </c>
      <c r="C69" s="405">
        <v>8</v>
      </c>
      <c r="D69" s="405">
        <v>2</v>
      </c>
      <c r="E69" s="405">
        <v>21</v>
      </c>
      <c r="F69" s="405">
        <v>0</v>
      </c>
      <c r="G69" s="405">
        <v>0</v>
      </c>
      <c r="H69" s="405">
        <v>19</v>
      </c>
      <c r="I69" s="405">
        <v>4</v>
      </c>
      <c r="J69" s="405">
        <v>1</v>
      </c>
      <c r="K69" s="405">
        <v>14</v>
      </c>
      <c r="L69" s="405">
        <v>0</v>
      </c>
      <c r="M69" s="405">
        <v>0</v>
      </c>
      <c r="N69" s="405">
        <v>12</v>
      </c>
      <c r="O69" s="405">
        <v>4</v>
      </c>
      <c r="P69" s="405">
        <v>1</v>
      </c>
      <c r="Q69" s="405">
        <v>7</v>
      </c>
      <c r="R69" s="405">
        <v>0</v>
      </c>
      <c r="S69" s="405">
        <v>0</v>
      </c>
    </row>
    <row r="70" spans="1:19">
      <c r="A70" s="670" t="s">
        <v>1335</v>
      </c>
      <c r="B70" s="405">
        <v>1</v>
      </c>
      <c r="C70" s="405">
        <v>0</v>
      </c>
      <c r="D70" s="405">
        <v>0</v>
      </c>
      <c r="E70" s="405">
        <v>1</v>
      </c>
      <c r="F70" s="405">
        <v>0</v>
      </c>
      <c r="G70" s="405">
        <v>0</v>
      </c>
      <c r="H70" s="405">
        <v>1</v>
      </c>
      <c r="I70" s="405">
        <v>0</v>
      </c>
      <c r="J70" s="405">
        <v>0</v>
      </c>
      <c r="K70" s="405">
        <v>1</v>
      </c>
      <c r="L70" s="405">
        <v>0</v>
      </c>
      <c r="M70" s="405">
        <v>0</v>
      </c>
      <c r="N70" s="405">
        <v>0</v>
      </c>
      <c r="O70" s="405">
        <v>0</v>
      </c>
      <c r="P70" s="405">
        <v>0</v>
      </c>
      <c r="Q70" s="405">
        <v>0</v>
      </c>
      <c r="R70" s="405">
        <v>0</v>
      </c>
      <c r="S70" s="405">
        <v>0</v>
      </c>
    </row>
    <row r="71" spans="1:19">
      <c r="A71" s="669" t="s">
        <v>890</v>
      </c>
      <c r="B71" s="404">
        <v>8</v>
      </c>
      <c r="C71" s="404">
        <v>5</v>
      </c>
      <c r="D71" s="404">
        <v>2</v>
      </c>
      <c r="E71" s="404">
        <v>1</v>
      </c>
      <c r="F71" s="404">
        <v>0</v>
      </c>
      <c r="G71" s="404">
        <v>0</v>
      </c>
      <c r="H71" s="404">
        <v>6</v>
      </c>
      <c r="I71" s="404">
        <v>4</v>
      </c>
      <c r="J71" s="404">
        <v>1</v>
      </c>
      <c r="K71" s="404">
        <v>1</v>
      </c>
      <c r="L71" s="404">
        <v>0</v>
      </c>
      <c r="M71" s="404">
        <v>0</v>
      </c>
      <c r="N71" s="404">
        <v>2</v>
      </c>
      <c r="O71" s="404">
        <v>1</v>
      </c>
      <c r="P71" s="404">
        <v>1</v>
      </c>
      <c r="Q71" s="404">
        <v>0</v>
      </c>
      <c r="R71" s="404">
        <v>0</v>
      </c>
      <c r="S71" s="404">
        <v>0</v>
      </c>
    </row>
    <row r="72" spans="1:19">
      <c r="A72" s="670" t="s">
        <v>1334</v>
      </c>
      <c r="B72" s="405">
        <v>4</v>
      </c>
      <c r="C72" s="405">
        <v>2</v>
      </c>
      <c r="D72" s="405">
        <v>1</v>
      </c>
      <c r="E72" s="405">
        <v>1</v>
      </c>
      <c r="F72" s="405">
        <v>0</v>
      </c>
      <c r="G72" s="405">
        <v>0</v>
      </c>
      <c r="H72" s="405">
        <v>4</v>
      </c>
      <c r="I72" s="405">
        <v>2</v>
      </c>
      <c r="J72" s="405">
        <v>1</v>
      </c>
      <c r="K72" s="405">
        <v>1</v>
      </c>
      <c r="L72" s="405">
        <v>0</v>
      </c>
      <c r="M72" s="405">
        <v>0</v>
      </c>
      <c r="N72" s="405">
        <v>0</v>
      </c>
      <c r="O72" s="405">
        <v>0</v>
      </c>
      <c r="P72" s="405">
        <v>0</v>
      </c>
      <c r="Q72" s="405">
        <v>0</v>
      </c>
      <c r="R72" s="405">
        <v>0</v>
      </c>
      <c r="S72" s="405">
        <v>0</v>
      </c>
    </row>
    <row r="73" spans="1:19">
      <c r="A73" s="670" t="s">
        <v>1333</v>
      </c>
      <c r="B73" s="405">
        <v>3</v>
      </c>
      <c r="C73" s="405">
        <v>2</v>
      </c>
      <c r="D73" s="405">
        <v>1</v>
      </c>
      <c r="E73" s="405">
        <v>0</v>
      </c>
      <c r="F73" s="405">
        <v>0</v>
      </c>
      <c r="G73" s="405">
        <v>0</v>
      </c>
      <c r="H73" s="405">
        <v>1</v>
      </c>
      <c r="I73" s="405">
        <v>1</v>
      </c>
      <c r="J73" s="405">
        <v>0</v>
      </c>
      <c r="K73" s="405">
        <v>0</v>
      </c>
      <c r="L73" s="405">
        <v>0</v>
      </c>
      <c r="M73" s="405">
        <v>0</v>
      </c>
      <c r="N73" s="405">
        <v>2</v>
      </c>
      <c r="O73" s="405">
        <v>1</v>
      </c>
      <c r="P73" s="405">
        <v>1</v>
      </c>
      <c r="Q73" s="405">
        <v>0</v>
      </c>
      <c r="R73" s="405">
        <v>0</v>
      </c>
      <c r="S73" s="405">
        <v>0</v>
      </c>
    </row>
    <row r="74" spans="1:19">
      <c r="A74" s="670" t="s">
        <v>1332</v>
      </c>
      <c r="B74" s="405">
        <v>0</v>
      </c>
      <c r="C74" s="405">
        <v>0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  <c r="O74" s="405">
        <v>0</v>
      </c>
      <c r="P74" s="405">
        <v>0</v>
      </c>
      <c r="Q74" s="405">
        <v>0</v>
      </c>
      <c r="R74" s="405">
        <v>0</v>
      </c>
      <c r="S74" s="405">
        <v>0</v>
      </c>
    </row>
    <row r="75" spans="1:19">
      <c r="A75" s="670" t="s">
        <v>1331</v>
      </c>
      <c r="B75" s="405">
        <v>1</v>
      </c>
      <c r="C75" s="405">
        <v>1</v>
      </c>
      <c r="D75" s="405">
        <v>0</v>
      </c>
      <c r="E75" s="405">
        <v>0</v>
      </c>
      <c r="F75" s="405">
        <v>0</v>
      </c>
      <c r="G75" s="405">
        <v>0</v>
      </c>
      <c r="H75" s="405">
        <v>1</v>
      </c>
      <c r="I75" s="405">
        <v>1</v>
      </c>
      <c r="J75" s="405">
        <v>0</v>
      </c>
      <c r="K75" s="405">
        <v>0</v>
      </c>
      <c r="L75" s="405">
        <v>0</v>
      </c>
      <c r="M75" s="405">
        <v>0</v>
      </c>
      <c r="N75" s="405">
        <v>0</v>
      </c>
      <c r="O75" s="405">
        <v>0</v>
      </c>
      <c r="P75" s="405">
        <v>0</v>
      </c>
      <c r="Q75" s="405">
        <v>0</v>
      </c>
      <c r="R75" s="405">
        <v>0</v>
      </c>
      <c r="S75" s="405">
        <v>0</v>
      </c>
    </row>
    <row r="76" spans="1:19">
      <c r="A76" s="669" t="s">
        <v>877</v>
      </c>
      <c r="B76" s="404">
        <v>13</v>
      </c>
      <c r="C76" s="404">
        <v>10</v>
      </c>
      <c r="D76" s="404">
        <v>1</v>
      </c>
      <c r="E76" s="404">
        <v>2</v>
      </c>
      <c r="F76" s="404">
        <v>0</v>
      </c>
      <c r="G76" s="404">
        <v>0</v>
      </c>
      <c r="H76" s="404">
        <v>10</v>
      </c>
      <c r="I76" s="404">
        <v>9</v>
      </c>
      <c r="J76" s="404">
        <v>1</v>
      </c>
      <c r="K76" s="404">
        <v>0</v>
      </c>
      <c r="L76" s="404">
        <v>0</v>
      </c>
      <c r="M76" s="404">
        <v>0</v>
      </c>
      <c r="N76" s="404">
        <v>3</v>
      </c>
      <c r="O76" s="404">
        <v>1</v>
      </c>
      <c r="P76" s="404">
        <v>0</v>
      </c>
      <c r="Q76" s="404">
        <v>2</v>
      </c>
      <c r="R76" s="404">
        <v>0</v>
      </c>
      <c r="S76" s="404">
        <v>0</v>
      </c>
    </row>
    <row r="77" spans="1:19">
      <c r="A77" s="670" t="s">
        <v>1330</v>
      </c>
      <c r="B77" s="405">
        <v>12</v>
      </c>
      <c r="C77" s="405">
        <v>9</v>
      </c>
      <c r="D77" s="405">
        <v>1</v>
      </c>
      <c r="E77" s="405">
        <v>2</v>
      </c>
      <c r="F77" s="405">
        <v>0</v>
      </c>
      <c r="G77" s="405">
        <v>0</v>
      </c>
      <c r="H77" s="405">
        <v>9</v>
      </c>
      <c r="I77" s="405">
        <v>8</v>
      </c>
      <c r="J77" s="405">
        <v>1</v>
      </c>
      <c r="K77" s="405">
        <v>0</v>
      </c>
      <c r="L77" s="405">
        <v>0</v>
      </c>
      <c r="M77" s="405">
        <v>0</v>
      </c>
      <c r="N77" s="405">
        <v>3</v>
      </c>
      <c r="O77" s="405">
        <v>1</v>
      </c>
      <c r="P77" s="405">
        <v>0</v>
      </c>
      <c r="Q77" s="405">
        <v>2</v>
      </c>
      <c r="R77" s="405">
        <v>0</v>
      </c>
      <c r="S77" s="405">
        <v>0</v>
      </c>
    </row>
    <row r="78" spans="1:19">
      <c r="A78" s="670" t="s">
        <v>1329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5">
        <v>0</v>
      </c>
      <c r="O78" s="405">
        <v>0</v>
      </c>
      <c r="P78" s="405">
        <v>0</v>
      </c>
      <c r="Q78" s="405">
        <v>0</v>
      </c>
      <c r="R78" s="405">
        <v>0</v>
      </c>
      <c r="S78" s="405">
        <v>0</v>
      </c>
    </row>
    <row r="79" spans="1:19">
      <c r="A79" s="670" t="s">
        <v>1328</v>
      </c>
      <c r="B79" s="405">
        <v>0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5">
        <v>0</v>
      </c>
      <c r="O79" s="405">
        <v>0</v>
      </c>
      <c r="P79" s="405">
        <v>0</v>
      </c>
      <c r="Q79" s="405">
        <v>0</v>
      </c>
      <c r="R79" s="405">
        <v>0</v>
      </c>
      <c r="S79" s="405">
        <v>0</v>
      </c>
    </row>
    <row r="80" spans="1:19">
      <c r="A80" s="670" t="s">
        <v>1327</v>
      </c>
      <c r="B80" s="405">
        <v>1</v>
      </c>
      <c r="C80" s="405">
        <v>1</v>
      </c>
      <c r="D80" s="405">
        <v>0</v>
      </c>
      <c r="E80" s="405">
        <v>0</v>
      </c>
      <c r="F80" s="405">
        <v>0</v>
      </c>
      <c r="G80" s="405">
        <v>0</v>
      </c>
      <c r="H80" s="405">
        <v>1</v>
      </c>
      <c r="I80" s="405">
        <v>1</v>
      </c>
      <c r="J80" s="405">
        <v>0</v>
      </c>
      <c r="K80" s="405">
        <v>0</v>
      </c>
      <c r="L80" s="405">
        <v>0</v>
      </c>
      <c r="M80" s="405">
        <v>0</v>
      </c>
      <c r="N80" s="405">
        <v>0</v>
      </c>
      <c r="O80" s="405">
        <v>0</v>
      </c>
      <c r="P80" s="405">
        <v>0</v>
      </c>
      <c r="Q80" s="405">
        <v>0</v>
      </c>
      <c r="R80" s="405">
        <v>0</v>
      </c>
      <c r="S80" s="405">
        <v>0</v>
      </c>
    </row>
    <row r="81" spans="1:19">
      <c r="A81" s="71" t="s">
        <v>4082</v>
      </c>
      <c r="B81" s="407"/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</row>
  </sheetData>
  <mergeCells count="7">
    <mergeCell ref="B2:S2"/>
    <mergeCell ref="B3:S3"/>
    <mergeCell ref="H6:S6"/>
    <mergeCell ref="B4:S4"/>
    <mergeCell ref="B8:G8"/>
    <mergeCell ref="H8:M8"/>
    <mergeCell ref="N8:S8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50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72">
    <outlinePr summaryBelow="0" summaryRight="0"/>
  </sheetPr>
  <dimension ref="A1:N76"/>
  <sheetViews>
    <sheetView showGridLines="0" showRowColHeaders="0" zoomScaleNormal="100" zoomScaleSheetLayoutView="100" workbookViewId="0"/>
  </sheetViews>
  <sheetFormatPr baseColWidth="10" defaultColWidth="9.109375" defaultRowHeight="13.2"/>
  <cols>
    <col min="1" max="1" width="25.109375" style="35" customWidth="1"/>
    <col min="2" max="10" width="8.6640625" style="35" customWidth="1"/>
    <col min="11" max="14" width="10.44140625" style="35" customWidth="1"/>
    <col min="15" max="256" width="9.109375" style="35"/>
    <col min="257" max="257" width="25.109375" style="35" customWidth="1"/>
    <col min="258" max="266" width="8.6640625" style="35" customWidth="1"/>
    <col min="267" max="270" width="10.44140625" style="35" customWidth="1"/>
    <col min="271" max="512" width="9.109375" style="35"/>
    <col min="513" max="513" width="25.109375" style="35" customWidth="1"/>
    <col min="514" max="522" width="8.6640625" style="35" customWidth="1"/>
    <col min="523" max="526" width="10.44140625" style="35" customWidth="1"/>
    <col min="527" max="768" width="9.109375" style="35"/>
    <col min="769" max="769" width="25.109375" style="35" customWidth="1"/>
    <col min="770" max="778" width="8.6640625" style="35" customWidth="1"/>
    <col min="779" max="782" width="10.44140625" style="35" customWidth="1"/>
    <col min="783" max="1024" width="9.109375" style="35"/>
    <col min="1025" max="1025" width="25.109375" style="35" customWidth="1"/>
    <col min="1026" max="1034" width="8.6640625" style="35" customWidth="1"/>
    <col min="1035" max="1038" width="10.44140625" style="35" customWidth="1"/>
    <col min="1039" max="1280" width="9.109375" style="35"/>
    <col min="1281" max="1281" width="25.109375" style="35" customWidth="1"/>
    <col min="1282" max="1290" width="8.6640625" style="35" customWidth="1"/>
    <col min="1291" max="1294" width="10.44140625" style="35" customWidth="1"/>
    <col min="1295" max="1536" width="9.109375" style="35"/>
    <col min="1537" max="1537" width="25.109375" style="35" customWidth="1"/>
    <col min="1538" max="1546" width="8.6640625" style="35" customWidth="1"/>
    <col min="1547" max="1550" width="10.44140625" style="35" customWidth="1"/>
    <col min="1551" max="1792" width="9.109375" style="35"/>
    <col min="1793" max="1793" width="25.109375" style="35" customWidth="1"/>
    <col min="1794" max="1802" width="8.6640625" style="35" customWidth="1"/>
    <col min="1803" max="1806" width="10.44140625" style="35" customWidth="1"/>
    <col min="1807" max="2048" width="9.109375" style="35"/>
    <col min="2049" max="2049" width="25.109375" style="35" customWidth="1"/>
    <col min="2050" max="2058" width="8.6640625" style="35" customWidth="1"/>
    <col min="2059" max="2062" width="10.44140625" style="35" customWidth="1"/>
    <col min="2063" max="2304" width="9.109375" style="35"/>
    <col min="2305" max="2305" width="25.109375" style="35" customWidth="1"/>
    <col min="2306" max="2314" width="8.6640625" style="35" customWidth="1"/>
    <col min="2315" max="2318" width="10.44140625" style="35" customWidth="1"/>
    <col min="2319" max="2560" width="9.109375" style="35"/>
    <col min="2561" max="2561" width="25.109375" style="35" customWidth="1"/>
    <col min="2562" max="2570" width="8.6640625" style="35" customWidth="1"/>
    <col min="2571" max="2574" width="10.44140625" style="35" customWidth="1"/>
    <col min="2575" max="2816" width="9.109375" style="35"/>
    <col min="2817" max="2817" width="25.109375" style="35" customWidth="1"/>
    <col min="2818" max="2826" width="8.6640625" style="35" customWidth="1"/>
    <col min="2827" max="2830" width="10.44140625" style="35" customWidth="1"/>
    <col min="2831" max="3072" width="9.109375" style="35"/>
    <col min="3073" max="3073" width="25.109375" style="35" customWidth="1"/>
    <col min="3074" max="3082" width="8.6640625" style="35" customWidth="1"/>
    <col min="3083" max="3086" width="10.44140625" style="35" customWidth="1"/>
    <col min="3087" max="3328" width="9.109375" style="35"/>
    <col min="3329" max="3329" width="25.109375" style="35" customWidth="1"/>
    <col min="3330" max="3338" width="8.6640625" style="35" customWidth="1"/>
    <col min="3339" max="3342" width="10.44140625" style="35" customWidth="1"/>
    <col min="3343" max="3584" width="9.109375" style="35"/>
    <col min="3585" max="3585" width="25.109375" style="35" customWidth="1"/>
    <col min="3586" max="3594" width="8.6640625" style="35" customWidth="1"/>
    <col min="3595" max="3598" width="10.44140625" style="35" customWidth="1"/>
    <col min="3599" max="3840" width="9.109375" style="35"/>
    <col min="3841" max="3841" width="25.109375" style="35" customWidth="1"/>
    <col min="3842" max="3850" width="8.6640625" style="35" customWidth="1"/>
    <col min="3851" max="3854" width="10.44140625" style="35" customWidth="1"/>
    <col min="3855" max="4096" width="9.109375" style="35"/>
    <col min="4097" max="4097" width="25.109375" style="35" customWidth="1"/>
    <col min="4098" max="4106" width="8.6640625" style="35" customWidth="1"/>
    <col min="4107" max="4110" width="10.44140625" style="35" customWidth="1"/>
    <col min="4111" max="4352" width="9.109375" style="35"/>
    <col min="4353" max="4353" width="25.109375" style="35" customWidth="1"/>
    <col min="4354" max="4362" width="8.6640625" style="35" customWidth="1"/>
    <col min="4363" max="4366" width="10.44140625" style="35" customWidth="1"/>
    <col min="4367" max="4608" width="9.109375" style="35"/>
    <col min="4609" max="4609" width="25.109375" style="35" customWidth="1"/>
    <col min="4610" max="4618" width="8.6640625" style="35" customWidth="1"/>
    <col min="4619" max="4622" width="10.44140625" style="35" customWidth="1"/>
    <col min="4623" max="4864" width="9.109375" style="35"/>
    <col min="4865" max="4865" width="25.109375" style="35" customWidth="1"/>
    <col min="4866" max="4874" width="8.6640625" style="35" customWidth="1"/>
    <col min="4875" max="4878" width="10.44140625" style="35" customWidth="1"/>
    <col min="4879" max="5120" width="9.109375" style="35"/>
    <col min="5121" max="5121" width="25.109375" style="35" customWidth="1"/>
    <col min="5122" max="5130" width="8.6640625" style="35" customWidth="1"/>
    <col min="5131" max="5134" width="10.44140625" style="35" customWidth="1"/>
    <col min="5135" max="5376" width="9.109375" style="35"/>
    <col min="5377" max="5377" width="25.109375" style="35" customWidth="1"/>
    <col min="5378" max="5386" width="8.6640625" style="35" customWidth="1"/>
    <col min="5387" max="5390" width="10.44140625" style="35" customWidth="1"/>
    <col min="5391" max="5632" width="9.109375" style="35"/>
    <col min="5633" max="5633" width="25.109375" style="35" customWidth="1"/>
    <col min="5634" max="5642" width="8.6640625" style="35" customWidth="1"/>
    <col min="5643" max="5646" width="10.44140625" style="35" customWidth="1"/>
    <col min="5647" max="5888" width="9.109375" style="35"/>
    <col min="5889" max="5889" width="25.109375" style="35" customWidth="1"/>
    <col min="5890" max="5898" width="8.6640625" style="35" customWidth="1"/>
    <col min="5899" max="5902" width="10.44140625" style="35" customWidth="1"/>
    <col min="5903" max="6144" width="9.109375" style="35"/>
    <col min="6145" max="6145" width="25.109375" style="35" customWidth="1"/>
    <col min="6146" max="6154" width="8.6640625" style="35" customWidth="1"/>
    <col min="6155" max="6158" width="10.44140625" style="35" customWidth="1"/>
    <col min="6159" max="6400" width="9.109375" style="35"/>
    <col min="6401" max="6401" width="25.109375" style="35" customWidth="1"/>
    <col min="6402" max="6410" width="8.6640625" style="35" customWidth="1"/>
    <col min="6411" max="6414" width="10.44140625" style="35" customWidth="1"/>
    <col min="6415" max="6656" width="9.109375" style="35"/>
    <col min="6657" max="6657" width="25.109375" style="35" customWidth="1"/>
    <col min="6658" max="6666" width="8.6640625" style="35" customWidth="1"/>
    <col min="6667" max="6670" width="10.44140625" style="35" customWidth="1"/>
    <col min="6671" max="6912" width="9.109375" style="35"/>
    <col min="6913" max="6913" width="25.109375" style="35" customWidth="1"/>
    <col min="6914" max="6922" width="8.6640625" style="35" customWidth="1"/>
    <col min="6923" max="6926" width="10.44140625" style="35" customWidth="1"/>
    <col min="6927" max="7168" width="9.109375" style="35"/>
    <col min="7169" max="7169" width="25.109375" style="35" customWidth="1"/>
    <col min="7170" max="7178" width="8.6640625" style="35" customWidth="1"/>
    <col min="7179" max="7182" width="10.44140625" style="35" customWidth="1"/>
    <col min="7183" max="7424" width="9.109375" style="35"/>
    <col min="7425" max="7425" width="25.109375" style="35" customWidth="1"/>
    <col min="7426" max="7434" width="8.6640625" style="35" customWidth="1"/>
    <col min="7435" max="7438" width="10.44140625" style="35" customWidth="1"/>
    <col min="7439" max="7680" width="9.109375" style="35"/>
    <col min="7681" max="7681" width="25.109375" style="35" customWidth="1"/>
    <col min="7682" max="7690" width="8.6640625" style="35" customWidth="1"/>
    <col min="7691" max="7694" width="10.44140625" style="35" customWidth="1"/>
    <col min="7695" max="7936" width="9.109375" style="35"/>
    <col min="7937" max="7937" width="25.109375" style="35" customWidth="1"/>
    <col min="7938" max="7946" width="8.6640625" style="35" customWidth="1"/>
    <col min="7947" max="7950" width="10.44140625" style="35" customWidth="1"/>
    <col min="7951" max="8192" width="9.109375" style="35"/>
    <col min="8193" max="8193" width="25.109375" style="35" customWidth="1"/>
    <col min="8194" max="8202" width="8.6640625" style="35" customWidth="1"/>
    <col min="8203" max="8206" width="10.44140625" style="35" customWidth="1"/>
    <col min="8207" max="8448" width="9.109375" style="35"/>
    <col min="8449" max="8449" width="25.109375" style="35" customWidth="1"/>
    <col min="8450" max="8458" width="8.6640625" style="35" customWidth="1"/>
    <col min="8459" max="8462" width="10.44140625" style="35" customWidth="1"/>
    <col min="8463" max="8704" width="9.109375" style="35"/>
    <col min="8705" max="8705" width="25.109375" style="35" customWidth="1"/>
    <col min="8706" max="8714" width="8.6640625" style="35" customWidth="1"/>
    <col min="8715" max="8718" width="10.44140625" style="35" customWidth="1"/>
    <col min="8719" max="8960" width="9.109375" style="35"/>
    <col min="8961" max="8961" width="25.109375" style="35" customWidth="1"/>
    <col min="8962" max="8970" width="8.6640625" style="35" customWidth="1"/>
    <col min="8971" max="8974" width="10.44140625" style="35" customWidth="1"/>
    <col min="8975" max="9216" width="9.109375" style="35"/>
    <col min="9217" max="9217" width="25.109375" style="35" customWidth="1"/>
    <col min="9218" max="9226" width="8.6640625" style="35" customWidth="1"/>
    <col min="9227" max="9230" width="10.44140625" style="35" customWidth="1"/>
    <col min="9231" max="9472" width="9.109375" style="35"/>
    <col min="9473" max="9473" width="25.109375" style="35" customWidth="1"/>
    <col min="9474" max="9482" width="8.6640625" style="35" customWidth="1"/>
    <col min="9483" max="9486" width="10.44140625" style="35" customWidth="1"/>
    <col min="9487" max="9728" width="9.109375" style="35"/>
    <col min="9729" max="9729" width="25.109375" style="35" customWidth="1"/>
    <col min="9730" max="9738" width="8.6640625" style="35" customWidth="1"/>
    <col min="9739" max="9742" width="10.44140625" style="35" customWidth="1"/>
    <col min="9743" max="9984" width="9.109375" style="35"/>
    <col min="9985" max="9985" width="25.109375" style="35" customWidth="1"/>
    <col min="9986" max="9994" width="8.6640625" style="35" customWidth="1"/>
    <col min="9995" max="9998" width="10.44140625" style="35" customWidth="1"/>
    <col min="9999" max="10240" width="9.109375" style="35"/>
    <col min="10241" max="10241" width="25.109375" style="35" customWidth="1"/>
    <col min="10242" max="10250" width="8.6640625" style="35" customWidth="1"/>
    <col min="10251" max="10254" width="10.44140625" style="35" customWidth="1"/>
    <col min="10255" max="10496" width="9.109375" style="35"/>
    <col min="10497" max="10497" width="25.109375" style="35" customWidth="1"/>
    <col min="10498" max="10506" width="8.6640625" style="35" customWidth="1"/>
    <col min="10507" max="10510" width="10.44140625" style="35" customWidth="1"/>
    <col min="10511" max="10752" width="9.109375" style="35"/>
    <col min="10753" max="10753" width="25.109375" style="35" customWidth="1"/>
    <col min="10754" max="10762" width="8.6640625" style="35" customWidth="1"/>
    <col min="10763" max="10766" width="10.44140625" style="35" customWidth="1"/>
    <col min="10767" max="11008" width="9.109375" style="35"/>
    <col min="11009" max="11009" width="25.109375" style="35" customWidth="1"/>
    <col min="11010" max="11018" width="8.6640625" style="35" customWidth="1"/>
    <col min="11019" max="11022" width="10.44140625" style="35" customWidth="1"/>
    <col min="11023" max="11264" width="9.109375" style="35"/>
    <col min="11265" max="11265" width="25.109375" style="35" customWidth="1"/>
    <col min="11266" max="11274" width="8.6640625" style="35" customWidth="1"/>
    <col min="11275" max="11278" width="10.44140625" style="35" customWidth="1"/>
    <col min="11279" max="11520" width="9.109375" style="35"/>
    <col min="11521" max="11521" width="25.109375" style="35" customWidth="1"/>
    <col min="11522" max="11530" width="8.6640625" style="35" customWidth="1"/>
    <col min="11531" max="11534" width="10.44140625" style="35" customWidth="1"/>
    <col min="11535" max="11776" width="9.109375" style="35"/>
    <col min="11777" max="11777" width="25.109375" style="35" customWidth="1"/>
    <col min="11778" max="11786" width="8.6640625" style="35" customWidth="1"/>
    <col min="11787" max="11790" width="10.44140625" style="35" customWidth="1"/>
    <col min="11791" max="12032" width="9.109375" style="35"/>
    <col min="12033" max="12033" width="25.109375" style="35" customWidth="1"/>
    <col min="12034" max="12042" width="8.6640625" style="35" customWidth="1"/>
    <col min="12043" max="12046" width="10.44140625" style="35" customWidth="1"/>
    <col min="12047" max="12288" width="9.109375" style="35"/>
    <col min="12289" max="12289" width="25.109375" style="35" customWidth="1"/>
    <col min="12290" max="12298" width="8.6640625" style="35" customWidth="1"/>
    <col min="12299" max="12302" width="10.44140625" style="35" customWidth="1"/>
    <col min="12303" max="12544" width="9.109375" style="35"/>
    <col min="12545" max="12545" width="25.109375" style="35" customWidth="1"/>
    <col min="12546" max="12554" width="8.6640625" style="35" customWidth="1"/>
    <col min="12555" max="12558" width="10.44140625" style="35" customWidth="1"/>
    <col min="12559" max="12800" width="9.109375" style="35"/>
    <col min="12801" max="12801" width="25.109375" style="35" customWidth="1"/>
    <col min="12802" max="12810" width="8.6640625" style="35" customWidth="1"/>
    <col min="12811" max="12814" width="10.44140625" style="35" customWidth="1"/>
    <col min="12815" max="13056" width="9.109375" style="35"/>
    <col min="13057" max="13057" width="25.109375" style="35" customWidth="1"/>
    <col min="13058" max="13066" width="8.6640625" style="35" customWidth="1"/>
    <col min="13067" max="13070" width="10.44140625" style="35" customWidth="1"/>
    <col min="13071" max="13312" width="9.109375" style="35"/>
    <col min="13313" max="13313" width="25.109375" style="35" customWidth="1"/>
    <col min="13314" max="13322" width="8.6640625" style="35" customWidth="1"/>
    <col min="13323" max="13326" width="10.44140625" style="35" customWidth="1"/>
    <col min="13327" max="13568" width="9.109375" style="35"/>
    <col min="13569" max="13569" width="25.109375" style="35" customWidth="1"/>
    <col min="13570" max="13578" width="8.6640625" style="35" customWidth="1"/>
    <col min="13579" max="13582" width="10.44140625" style="35" customWidth="1"/>
    <col min="13583" max="13824" width="9.109375" style="35"/>
    <col min="13825" max="13825" width="25.109375" style="35" customWidth="1"/>
    <col min="13826" max="13834" width="8.6640625" style="35" customWidth="1"/>
    <col min="13835" max="13838" width="10.44140625" style="35" customWidth="1"/>
    <col min="13839" max="14080" width="9.109375" style="35"/>
    <col min="14081" max="14081" width="25.109375" style="35" customWidth="1"/>
    <col min="14082" max="14090" width="8.6640625" style="35" customWidth="1"/>
    <col min="14091" max="14094" width="10.44140625" style="35" customWidth="1"/>
    <col min="14095" max="14336" width="9.109375" style="35"/>
    <col min="14337" max="14337" width="25.109375" style="35" customWidth="1"/>
    <col min="14338" max="14346" width="8.6640625" style="35" customWidth="1"/>
    <col min="14347" max="14350" width="10.44140625" style="35" customWidth="1"/>
    <col min="14351" max="14592" width="9.109375" style="35"/>
    <col min="14593" max="14593" width="25.109375" style="35" customWidth="1"/>
    <col min="14594" max="14602" width="8.6640625" style="35" customWidth="1"/>
    <col min="14603" max="14606" width="10.44140625" style="35" customWidth="1"/>
    <col min="14607" max="14848" width="9.109375" style="35"/>
    <col min="14849" max="14849" width="25.109375" style="35" customWidth="1"/>
    <col min="14850" max="14858" width="8.6640625" style="35" customWidth="1"/>
    <col min="14859" max="14862" width="10.44140625" style="35" customWidth="1"/>
    <col min="14863" max="15104" width="9.109375" style="35"/>
    <col min="15105" max="15105" width="25.109375" style="35" customWidth="1"/>
    <col min="15106" max="15114" width="8.6640625" style="35" customWidth="1"/>
    <col min="15115" max="15118" width="10.44140625" style="35" customWidth="1"/>
    <col min="15119" max="15360" width="9.109375" style="35"/>
    <col min="15361" max="15361" width="25.109375" style="35" customWidth="1"/>
    <col min="15362" max="15370" width="8.6640625" style="35" customWidth="1"/>
    <col min="15371" max="15374" width="10.44140625" style="35" customWidth="1"/>
    <col min="15375" max="15616" width="9.109375" style="35"/>
    <col min="15617" max="15617" width="25.109375" style="35" customWidth="1"/>
    <col min="15618" max="15626" width="8.6640625" style="35" customWidth="1"/>
    <col min="15627" max="15630" width="10.44140625" style="35" customWidth="1"/>
    <col min="15631" max="15872" width="9.109375" style="35"/>
    <col min="15873" max="15873" width="25.109375" style="35" customWidth="1"/>
    <col min="15874" max="15882" width="8.6640625" style="35" customWidth="1"/>
    <col min="15883" max="15886" width="10.44140625" style="35" customWidth="1"/>
    <col min="15887" max="16128" width="9.109375" style="35"/>
    <col min="16129" max="16129" width="25.109375" style="35" customWidth="1"/>
    <col min="16130" max="16138" width="8.6640625" style="35" customWidth="1"/>
    <col min="16139" max="16142" width="10.44140625" style="35" customWidth="1"/>
    <col min="16143" max="16384" width="9.109375" style="35"/>
  </cols>
  <sheetData>
    <row r="1" spans="1:14">
      <c r="A1" s="1460" t="s">
        <v>5197</v>
      </c>
    </row>
    <row r="2" spans="1:14" ht="17.399999999999999">
      <c r="A2" s="448" t="s">
        <v>1857</v>
      </c>
      <c r="B2" s="1480" t="s">
        <v>4593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0"/>
    </row>
    <row r="3" spans="1:14" ht="18" thickBot="1">
      <c r="A3" s="449"/>
      <c r="B3" s="1763" t="s">
        <v>4594</v>
      </c>
      <c r="C3" s="1763"/>
      <c r="D3" s="1763"/>
      <c r="E3" s="1763"/>
      <c r="F3" s="1763"/>
      <c r="G3" s="1763"/>
      <c r="H3" s="1763"/>
      <c r="I3" s="1763"/>
      <c r="J3" s="1763"/>
      <c r="K3" s="1763"/>
      <c r="L3" s="1763"/>
      <c r="M3" s="1763"/>
      <c r="N3" s="1763"/>
    </row>
    <row r="4" spans="1:14">
      <c r="A4" s="947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</row>
    <row r="5" spans="1:14" ht="13.8" thickBot="1">
      <c r="A5" s="865" t="s">
        <v>4595</v>
      </c>
      <c r="B5" s="1746" t="s">
        <v>1795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</row>
    <row r="6" spans="1:14">
      <c r="A6" s="865" t="s">
        <v>4596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</row>
    <row r="7" spans="1:14" ht="13.8" thickBot="1">
      <c r="A7" s="865" t="s">
        <v>4597</v>
      </c>
      <c r="B7" s="866"/>
      <c r="C7" s="1746" t="s">
        <v>1465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</row>
    <row r="8" spans="1:14">
      <c r="A8" s="472"/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</row>
    <row r="9" spans="1:14" ht="13.8" thickBot="1">
      <c r="A9" s="867"/>
      <c r="B9" s="868" t="s">
        <v>3</v>
      </c>
      <c r="C9" s="868" t="s">
        <v>1464</v>
      </c>
      <c r="D9" s="868" t="s">
        <v>1463</v>
      </c>
      <c r="E9" s="868" t="s">
        <v>1462</v>
      </c>
      <c r="F9" s="868" t="s">
        <v>1461</v>
      </c>
      <c r="G9" s="868" t="s">
        <v>1460</v>
      </c>
      <c r="H9" s="868" t="s">
        <v>1459</v>
      </c>
      <c r="I9" s="868" t="s">
        <v>1458</v>
      </c>
      <c r="J9" s="868" t="s">
        <v>1457</v>
      </c>
      <c r="K9" s="868" t="s">
        <v>1456</v>
      </c>
      <c r="L9" s="868" t="s">
        <v>1455</v>
      </c>
      <c r="M9" s="868" t="s">
        <v>1454</v>
      </c>
      <c r="N9" s="868" t="s">
        <v>1453</v>
      </c>
    </row>
    <row r="10" spans="1:14">
      <c r="A10" s="674" t="s">
        <v>1</v>
      </c>
      <c r="B10" s="430">
        <v>1692</v>
      </c>
      <c r="C10" s="430">
        <v>149</v>
      </c>
      <c r="D10" s="430">
        <v>123</v>
      </c>
      <c r="E10" s="430">
        <v>105</v>
      </c>
      <c r="F10" s="430">
        <v>117</v>
      </c>
      <c r="G10" s="430">
        <v>157</v>
      </c>
      <c r="H10" s="430">
        <v>191</v>
      </c>
      <c r="I10" s="430">
        <v>162</v>
      </c>
      <c r="J10" s="430">
        <v>143</v>
      </c>
      <c r="K10" s="430">
        <v>159</v>
      </c>
      <c r="L10" s="430">
        <v>135</v>
      </c>
      <c r="M10" s="430">
        <v>109</v>
      </c>
      <c r="N10" s="430">
        <v>142</v>
      </c>
    </row>
    <row r="11" spans="1:14">
      <c r="A11" s="670" t="s">
        <v>1856</v>
      </c>
      <c r="B11" s="405">
        <v>700</v>
      </c>
      <c r="C11" s="405">
        <v>54</v>
      </c>
      <c r="D11" s="405">
        <v>51</v>
      </c>
      <c r="E11" s="405">
        <v>47</v>
      </c>
      <c r="F11" s="405">
        <v>55</v>
      </c>
      <c r="G11" s="405">
        <v>63</v>
      </c>
      <c r="H11" s="405">
        <v>72</v>
      </c>
      <c r="I11" s="405">
        <v>67</v>
      </c>
      <c r="J11" s="405">
        <v>56</v>
      </c>
      <c r="K11" s="405">
        <v>67</v>
      </c>
      <c r="L11" s="405">
        <v>56</v>
      </c>
      <c r="M11" s="405">
        <v>51</v>
      </c>
      <c r="N11" s="405">
        <v>61</v>
      </c>
    </row>
    <row r="12" spans="1:14">
      <c r="A12" s="670" t="s">
        <v>1855</v>
      </c>
      <c r="B12" s="405">
        <v>114</v>
      </c>
      <c r="C12" s="405">
        <v>15</v>
      </c>
      <c r="D12" s="405">
        <v>7</v>
      </c>
      <c r="E12" s="405">
        <v>6</v>
      </c>
      <c r="F12" s="405">
        <v>6</v>
      </c>
      <c r="G12" s="405">
        <v>16</v>
      </c>
      <c r="H12" s="405">
        <v>16</v>
      </c>
      <c r="I12" s="405">
        <v>6</v>
      </c>
      <c r="J12" s="405">
        <v>10</v>
      </c>
      <c r="K12" s="405">
        <v>10</v>
      </c>
      <c r="L12" s="405">
        <v>9</v>
      </c>
      <c r="M12" s="405">
        <v>5</v>
      </c>
      <c r="N12" s="405">
        <v>8</v>
      </c>
    </row>
    <row r="13" spans="1:14">
      <c r="A13" s="670" t="s">
        <v>1854</v>
      </c>
      <c r="B13" s="405">
        <v>63</v>
      </c>
      <c r="C13" s="405">
        <v>8</v>
      </c>
      <c r="D13" s="405">
        <v>5</v>
      </c>
      <c r="E13" s="405">
        <v>2</v>
      </c>
      <c r="F13" s="405">
        <v>2</v>
      </c>
      <c r="G13" s="405">
        <v>4</v>
      </c>
      <c r="H13" s="405">
        <v>5</v>
      </c>
      <c r="I13" s="405">
        <v>9</v>
      </c>
      <c r="J13" s="405">
        <v>5</v>
      </c>
      <c r="K13" s="405">
        <v>6</v>
      </c>
      <c r="L13" s="405">
        <v>8</v>
      </c>
      <c r="M13" s="405">
        <v>0</v>
      </c>
      <c r="N13" s="405">
        <v>9</v>
      </c>
    </row>
    <row r="14" spans="1:14">
      <c r="A14" s="670" t="s">
        <v>1853</v>
      </c>
      <c r="B14" s="405">
        <v>40</v>
      </c>
      <c r="C14" s="405">
        <v>4</v>
      </c>
      <c r="D14" s="405">
        <v>1</v>
      </c>
      <c r="E14" s="405">
        <v>1</v>
      </c>
      <c r="F14" s="405">
        <v>2</v>
      </c>
      <c r="G14" s="405">
        <v>2</v>
      </c>
      <c r="H14" s="405">
        <v>10</v>
      </c>
      <c r="I14" s="405">
        <v>2</v>
      </c>
      <c r="J14" s="405">
        <v>5</v>
      </c>
      <c r="K14" s="405">
        <v>2</v>
      </c>
      <c r="L14" s="405">
        <v>6</v>
      </c>
      <c r="M14" s="405">
        <v>3</v>
      </c>
      <c r="N14" s="405">
        <v>2</v>
      </c>
    </row>
    <row r="15" spans="1:14">
      <c r="A15" s="670" t="s">
        <v>1852</v>
      </c>
      <c r="B15" s="405">
        <v>37</v>
      </c>
      <c r="C15" s="405">
        <v>5</v>
      </c>
      <c r="D15" s="405">
        <v>2</v>
      </c>
      <c r="E15" s="405">
        <v>3</v>
      </c>
      <c r="F15" s="405">
        <v>3</v>
      </c>
      <c r="G15" s="405">
        <v>3</v>
      </c>
      <c r="H15" s="405">
        <v>4</v>
      </c>
      <c r="I15" s="405">
        <v>2</v>
      </c>
      <c r="J15" s="405">
        <v>5</v>
      </c>
      <c r="K15" s="405">
        <v>3</v>
      </c>
      <c r="L15" s="405">
        <v>3</v>
      </c>
      <c r="M15" s="405">
        <v>2</v>
      </c>
      <c r="N15" s="405">
        <v>2</v>
      </c>
    </row>
    <row r="16" spans="1:14">
      <c r="A16" s="670" t="s">
        <v>1851</v>
      </c>
      <c r="B16" s="405">
        <v>32</v>
      </c>
      <c r="C16" s="405">
        <v>3</v>
      </c>
      <c r="D16" s="405">
        <v>3</v>
      </c>
      <c r="E16" s="405">
        <v>3</v>
      </c>
      <c r="F16" s="405">
        <v>2</v>
      </c>
      <c r="G16" s="405">
        <v>4</v>
      </c>
      <c r="H16" s="405">
        <v>3</v>
      </c>
      <c r="I16" s="405">
        <v>2</v>
      </c>
      <c r="J16" s="405">
        <v>2</v>
      </c>
      <c r="K16" s="405">
        <v>2</v>
      </c>
      <c r="L16" s="405">
        <v>2</v>
      </c>
      <c r="M16" s="405">
        <v>3</v>
      </c>
      <c r="N16" s="405">
        <v>3</v>
      </c>
    </row>
    <row r="17" spans="1:14">
      <c r="A17" s="670" t="s">
        <v>1850</v>
      </c>
      <c r="B17" s="405">
        <v>28</v>
      </c>
      <c r="C17" s="405">
        <v>3</v>
      </c>
      <c r="D17" s="405">
        <v>0</v>
      </c>
      <c r="E17" s="405">
        <v>3</v>
      </c>
      <c r="F17" s="405">
        <v>4</v>
      </c>
      <c r="G17" s="405">
        <v>3</v>
      </c>
      <c r="H17" s="405">
        <v>4</v>
      </c>
      <c r="I17" s="405">
        <v>4</v>
      </c>
      <c r="J17" s="405">
        <v>2</v>
      </c>
      <c r="K17" s="405">
        <v>1</v>
      </c>
      <c r="L17" s="405">
        <v>1</v>
      </c>
      <c r="M17" s="405">
        <v>1</v>
      </c>
      <c r="N17" s="405">
        <v>2</v>
      </c>
    </row>
    <row r="18" spans="1:14">
      <c r="A18" s="670" t="s">
        <v>1849</v>
      </c>
      <c r="B18" s="405">
        <v>120</v>
      </c>
      <c r="C18" s="405">
        <v>10</v>
      </c>
      <c r="D18" s="405">
        <v>8</v>
      </c>
      <c r="E18" s="405">
        <v>10</v>
      </c>
      <c r="F18" s="405">
        <v>8</v>
      </c>
      <c r="G18" s="405">
        <v>10</v>
      </c>
      <c r="H18" s="405">
        <v>18</v>
      </c>
      <c r="I18" s="405">
        <v>8</v>
      </c>
      <c r="J18" s="405">
        <v>9</v>
      </c>
      <c r="K18" s="405">
        <v>14</v>
      </c>
      <c r="L18" s="405">
        <v>7</v>
      </c>
      <c r="M18" s="405">
        <v>10</v>
      </c>
      <c r="N18" s="405">
        <v>8</v>
      </c>
    </row>
    <row r="19" spans="1:14">
      <c r="A19" s="670" t="s">
        <v>1848</v>
      </c>
      <c r="B19" s="405">
        <v>63</v>
      </c>
      <c r="C19" s="405">
        <v>4</v>
      </c>
      <c r="D19" s="405">
        <v>6</v>
      </c>
      <c r="E19" s="405">
        <v>5</v>
      </c>
      <c r="F19" s="405">
        <v>7</v>
      </c>
      <c r="G19" s="405">
        <v>3</v>
      </c>
      <c r="H19" s="405">
        <v>5</v>
      </c>
      <c r="I19" s="405">
        <v>6</v>
      </c>
      <c r="J19" s="405">
        <v>7</v>
      </c>
      <c r="K19" s="405">
        <v>8</v>
      </c>
      <c r="L19" s="405">
        <v>3</v>
      </c>
      <c r="M19" s="405">
        <v>6</v>
      </c>
      <c r="N19" s="405">
        <v>3</v>
      </c>
    </row>
    <row r="20" spans="1:14">
      <c r="A20" s="670" t="s">
        <v>1847</v>
      </c>
      <c r="B20" s="405">
        <v>56</v>
      </c>
      <c r="C20" s="405">
        <v>6</v>
      </c>
      <c r="D20" s="405">
        <v>2</v>
      </c>
      <c r="E20" s="405">
        <v>1</v>
      </c>
      <c r="F20" s="405">
        <v>2</v>
      </c>
      <c r="G20" s="405">
        <v>6</v>
      </c>
      <c r="H20" s="405">
        <v>5</v>
      </c>
      <c r="I20" s="405">
        <v>6</v>
      </c>
      <c r="J20" s="405">
        <v>6</v>
      </c>
      <c r="K20" s="405">
        <v>3</v>
      </c>
      <c r="L20" s="405">
        <v>7</v>
      </c>
      <c r="M20" s="405">
        <v>3</v>
      </c>
      <c r="N20" s="405">
        <v>9</v>
      </c>
    </row>
    <row r="21" spans="1:14">
      <c r="A21" s="670" t="s">
        <v>1846</v>
      </c>
      <c r="B21" s="405">
        <v>130</v>
      </c>
      <c r="C21" s="405">
        <v>15</v>
      </c>
      <c r="D21" s="405">
        <v>15</v>
      </c>
      <c r="E21" s="405">
        <v>9</v>
      </c>
      <c r="F21" s="405">
        <v>7</v>
      </c>
      <c r="G21" s="405">
        <v>9</v>
      </c>
      <c r="H21" s="405">
        <v>17</v>
      </c>
      <c r="I21" s="405">
        <v>13</v>
      </c>
      <c r="J21" s="405">
        <v>11</v>
      </c>
      <c r="K21" s="405">
        <v>10</v>
      </c>
      <c r="L21" s="405">
        <v>9</v>
      </c>
      <c r="M21" s="405">
        <v>7</v>
      </c>
      <c r="N21" s="405">
        <v>8</v>
      </c>
    </row>
    <row r="22" spans="1:14">
      <c r="A22" s="670" t="s">
        <v>1845</v>
      </c>
      <c r="B22" s="405">
        <v>70</v>
      </c>
      <c r="C22" s="405">
        <v>5</v>
      </c>
      <c r="D22" s="405">
        <v>6</v>
      </c>
      <c r="E22" s="405">
        <v>2</v>
      </c>
      <c r="F22" s="405">
        <v>6</v>
      </c>
      <c r="G22" s="405">
        <v>9</v>
      </c>
      <c r="H22" s="405">
        <v>5</v>
      </c>
      <c r="I22" s="405">
        <v>8</v>
      </c>
      <c r="J22" s="405">
        <v>2</v>
      </c>
      <c r="K22" s="405">
        <v>12</v>
      </c>
      <c r="L22" s="405">
        <v>6</v>
      </c>
      <c r="M22" s="405">
        <v>0</v>
      </c>
      <c r="N22" s="405">
        <v>9</v>
      </c>
    </row>
    <row r="23" spans="1:14">
      <c r="A23" s="670" t="s">
        <v>1844</v>
      </c>
      <c r="B23" s="405">
        <v>48</v>
      </c>
      <c r="C23" s="405">
        <v>5</v>
      </c>
      <c r="D23" s="405">
        <v>2</v>
      </c>
      <c r="E23" s="405">
        <v>3</v>
      </c>
      <c r="F23" s="405">
        <v>3</v>
      </c>
      <c r="G23" s="405">
        <v>8</v>
      </c>
      <c r="H23" s="405">
        <v>2</v>
      </c>
      <c r="I23" s="405">
        <v>4</v>
      </c>
      <c r="J23" s="405">
        <v>10</v>
      </c>
      <c r="K23" s="405">
        <v>5</v>
      </c>
      <c r="L23" s="405">
        <v>2</v>
      </c>
      <c r="M23" s="405">
        <v>4</v>
      </c>
      <c r="N23" s="405">
        <v>0</v>
      </c>
    </row>
    <row r="24" spans="1:14">
      <c r="A24" s="670" t="s">
        <v>1843</v>
      </c>
      <c r="B24" s="405">
        <v>53</v>
      </c>
      <c r="C24" s="405">
        <v>6</v>
      </c>
      <c r="D24" s="405">
        <v>0</v>
      </c>
      <c r="E24" s="405">
        <v>5</v>
      </c>
      <c r="F24" s="405">
        <v>1</v>
      </c>
      <c r="G24" s="405">
        <v>6</v>
      </c>
      <c r="H24" s="405">
        <v>10</v>
      </c>
      <c r="I24" s="405">
        <v>3</v>
      </c>
      <c r="J24" s="405">
        <v>5</v>
      </c>
      <c r="K24" s="405">
        <v>5</v>
      </c>
      <c r="L24" s="405">
        <v>5</v>
      </c>
      <c r="M24" s="405">
        <v>2</v>
      </c>
      <c r="N24" s="405">
        <v>5</v>
      </c>
    </row>
    <row r="25" spans="1:14">
      <c r="A25" s="670" t="s">
        <v>1842</v>
      </c>
      <c r="B25" s="405">
        <v>31</v>
      </c>
      <c r="C25" s="405">
        <v>1</v>
      </c>
      <c r="D25" s="405">
        <v>8</v>
      </c>
      <c r="E25" s="405">
        <v>1</v>
      </c>
      <c r="F25" s="405">
        <v>1</v>
      </c>
      <c r="G25" s="405">
        <v>0</v>
      </c>
      <c r="H25" s="405">
        <v>6</v>
      </c>
      <c r="I25" s="405">
        <v>6</v>
      </c>
      <c r="J25" s="405">
        <v>1</v>
      </c>
      <c r="K25" s="405">
        <v>1</v>
      </c>
      <c r="L25" s="405">
        <v>0</v>
      </c>
      <c r="M25" s="405">
        <v>2</v>
      </c>
      <c r="N25" s="405">
        <v>4</v>
      </c>
    </row>
    <row r="26" spans="1:14">
      <c r="A26" s="670" t="s">
        <v>1841</v>
      </c>
      <c r="B26" s="405">
        <v>19</v>
      </c>
      <c r="C26" s="405">
        <v>1</v>
      </c>
      <c r="D26" s="405">
        <v>0</v>
      </c>
      <c r="E26" s="405">
        <v>0</v>
      </c>
      <c r="F26" s="405">
        <v>2</v>
      </c>
      <c r="G26" s="405">
        <v>2</v>
      </c>
      <c r="H26" s="405">
        <v>3</v>
      </c>
      <c r="I26" s="405">
        <v>3</v>
      </c>
      <c r="J26" s="405">
        <v>2</v>
      </c>
      <c r="K26" s="405">
        <v>2</v>
      </c>
      <c r="L26" s="405">
        <v>1</v>
      </c>
      <c r="M26" s="405">
        <v>1</v>
      </c>
      <c r="N26" s="405">
        <v>2</v>
      </c>
    </row>
    <row r="27" spans="1:14">
      <c r="A27" s="670" t="s">
        <v>1840</v>
      </c>
      <c r="B27" s="405">
        <v>23</v>
      </c>
      <c r="C27" s="405">
        <v>0</v>
      </c>
      <c r="D27" s="405">
        <v>1</v>
      </c>
      <c r="E27" s="405">
        <v>1</v>
      </c>
      <c r="F27" s="405">
        <v>6</v>
      </c>
      <c r="G27" s="405">
        <v>2</v>
      </c>
      <c r="H27" s="405">
        <v>3</v>
      </c>
      <c r="I27" s="405">
        <v>2</v>
      </c>
      <c r="J27" s="405">
        <v>1</v>
      </c>
      <c r="K27" s="405">
        <v>1</v>
      </c>
      <c r="L27" s="405">
        <v>2</v>
      </c>
      <c r="M27" s="405">
        <v>1</v>
      </c>
      <c r="N27" s="405">
        <v>3</v>
      </c>
    </row>
    <row r="28" spans="1:14">
      <c r="A28" s="670" t="s">
        <v>1839</v>
      </c>
      <c r="B28" s="405">
        <v>22</v>
      </c>
      <c r="C28" s="405">
        <v>2</v>
      </c>
      <c r="D28" s="405">
        <v>1</v>
      </c>
      <c r="E28" s="405">
        <v>1</v>
      </c>
      <c r="F28" s="405">
        <v>0</v>
      </c>
      <c r="G28" s="405">
        <v>3</v>
      </c>
      <c r="H28" s="405">
        <v>2</v>
      </c>
      <c r="I28" s="405">
        <v>3</v>
      </c>
      <c r="J28" s="405">
        <v>2</v>
      </c>
      <c r="K28" s="405">
        <v>2</v>
      </c>
      <c r="L28" s="405">
        <v>4</v>
      </c>
      <c r="M28" s="405">
        <v>1</v>
      </c>
      <c r="N28" s="405">
        <v>1</v>
      </c>
    </row>
    <row r="29" spans="1:14">
      <c r="A29" s="670" t="s">
        <v>1838</v>
      </c>
      <c r="B29" s="405">
        <v>13</v>
      </c>
      <c r="C29" s="405">
        <v>1</v>
      </c>
      <c r="D29" s="405">
        <v>2</v>
      </c>
      <c r="E29" s="405">
        <v>1</v>
      </c>
      <c r="F29" s="405">
        <v>0</v>
      </c>
      <c r="G29" s="405">
        <v>0</v>
      </c>
      <c r="H29" s="405">
        <v>0</v>
      </c>
      <c r="I29" s="405">
        <v>2</v>
      </c>
      <c r="J29" s="405">
        <v>0</v>
      </c>
      <c r="K29" s="405">
        <v>2</v>
      </c>
      <c r="L29" s="405">
        <v>2</v>
      </c>
      <c r="M29" s="405">
        <v>3</v>
      </c>
      <c r="N29" s="405">
        <v>0</v>
      </c>
    </row>
    <row r="30" spans="1:14">
      <c r="A30" s="670" t="s">
        <v>1837</v>
      </c>
      <c r="B30" s="405">
        <v>15</v>
      </c>
      <c r="C30" s="405">
        <v>1</v>
      </c>
      <c r="D30" s="405">
        <v>0</v>
      </c>
      <c r="E30" s="405">
        <v>0</v>
      </c>
      <c r="F30" s="405">
        <v>0</v>
      </c>
      <c r="G30" s="405">
        <v>2</v>
      </c>
      <c r="H30" s="405">
        <v>0</v>
      </c>
      <c r="I30" s="405">
        <v>4</v>
      </c>
      <c r="J30" s="405">
        <v>1</v>
      </c>
      <c r="K30" s="405">
        <v>2</v>
      </c>
      <c r="L30" s="405">
        <v>0</v>
      </c>
      <c r="M30" s="405">
        <v>3</v>
      </c>
      <c r="N30" s="405">
        <v>2</v>
      </c>
    </row>
    <row r="31" spans="1:14">
      <c r="A31" s="670" t="s">
        <v>1836</v>
      </c>
      <c r="B31" s="405">
        <v>15</v>
      </c>
      <c r="C31" s="405">
        <v>0</v>
      </c>
      <c r="D31" s="405">
        <v>3</v>
      </c>
      <c r="E31" s="405">
        <v>1</v>
      </c>
      <c r="F31" s="405">
        <v>0</v>
      </c>
      <c r="G31" s="405">
        <v>2</v>
      </c>
      <c r="H31" s="405">
        <v>1</v>
      </c>
      <c r="I31" s="405">
        <v>2</v>
      </c>
      <c r="J31" s="405">
        <v>1</v>
      </c>
      <c r="K31" s="405">
        <v>1</v>
      </c>
      <c r="L31" s="405">
        <v>2</v>
      </c>
      <c r="M31" s="405">
        <v>1</v>
      </c>
      <c r="N31" s="405">
        <v>1</v>
      </c>
    </row>
    <row r="32" spans="1:14">
      <c r="A32" s="669" t="s">
        <v>1527</v>
      </c>
      <c r="B32" s="404">
        <v>1540</v>
      </c>
      <c r="C32" s="404">
        <v>137</v>
      </c>
      <c r="D32" s="404">
        <v>110</v>
      </c>
      <c r="E32" s="404">
        <v>93</v>
      </c>
      <c r="F32" s="404">
        <v>108</v>
      </c>
      <c r="G32" s="404">
        <v>150</v>
      </c>
      <c r="H32" s="404">
        <v>175</v>
      </c>
      <c r="I32" s="404">
        <v>144</v>
      </c>
      <c r="J32" s="404">
        <v>130</v>
      </c>
      <c r="K32" s="404">
        <v>145</v>
      </c>
      <c r="L32" s="404">
        <v>122</v>
      </c>
      <c r="M32" s="404">
        <v>97</v>
      </c>
      <c r="N32" s="404">
        <v>129</v>
      </c>
    </row>
    <row r="33" spans="1:14">
      <c r="A33" s="670" t="s">
        <v>1856</v>
      </c>
      <c r="B33" s="405">
        <v>641</v>
      </c>
      <c r="C33" s="405">
        <v>51</v>
      </c>
      <c r="D33" s="405">
        <v>45</v>
      </c>
      <c r="E33" s="405">
        <v>43</v>
      </c>
      <c r="F33" s="405">
        <v>52</v>
      </c>
      <c r="G33" s="405">
        <v>63</v>
      </c>
      <c r="H33" s="405">
        <v>67</v>
      </c>
      <c r="I33" s="405">
        <v>63</v>
      </c>
      <c r="J33" s="405">
        <v>51</v>
      </c>
      <c r="K33" s="405">
        <v>60</v>
      </c>
      <c r="L33" s="405">
        <v>49</v>
      </c>
      <c r="M33" s="405">
        <v>44</v>
      </c>
      <c r="N33" s="405">
        <v>53</v>
      </c>
    </row>
    <row r="34" spans="1:14">
      <c r="A34" s="670" t="s">
        <v>1855</v>
      </c>
      <c r="B34" s="405">
        <v>105</v>
      </c>
      <c r="C34" s="405">
        <v>14</v>
      </c>
      <c r="D34" s="405">
        <v>5</v>
      </c>
      <c r="E34" s="405">
        <v>5</v>
      </c>
      <c r="F34" s="405">
        <v>6</v>
      </c>
      <c r="G34" s="405">
        <v>14</v>
      </c>
      <c r="H34" s="405">
        <v>15</v>
      </c>
      <c r="I34" s="405">
        <v>6</v>
      </c>
      <c r="J34" s="405">
        <v>9</v>
      </c>
      <c r="K34" s="405">
        <v>10</v>
      </c>
      <c r="L34" s="405">
        <v>9</v>
      </c>
      <c r="M34" s="405">
        <v>5</v>
      </c>
      <c r="N34" s="405">
        <v>7</v>
      </c>
    </row>
    <row r="35" spans="1:14">
      <c r="A35" s="670" t="s">
        <v>1854</v>
      </c>
      <c r="B35" s="405">
        <v>56</v>
      </c>
      <c r="C35" s="405">
        <v>7</v>
      </c>
      <c r="D35" s="405">
        <v>5</v>
      </c>
      <c r="E35" s="405">
        <v>1</v>
      </c>
      <c r="F35" s="405">
        <v>2</v>
      </c>
      <c r="G35" s="405">
        <v>3</v>
      </c>
      <c r="H35" s="405">
        <v>4</v>
      </c>
      <c r="I35" s="405">
        <v>8</v>
      </c>
      <c r="J35" s="405">
        <v>5</v>
      </c>
      <c r="K35" s="405">
        <v>5</v>
      </c>
      <c r="L35" s="405">
        <v>7</v>
      </c>
      <c r="M35" s="405">
        <v>0</v>
      </c>
      <c r="N35" s="405">
        <v>9</v>
      </c>
    </row>
    <row r="36" spans="1:14">
      <c r="A36" s="670" t="s">
        <v>1853</v>
      </c>
      <c r="B36" s="405">
        <v>38</v>
      </c>
      <c r="C36" s="405">
        <v>4</v>
      </c>
      <c r="D36" s="405">
        <v>1</v>
      </c>
      <c r="E36" s="405">
        <v>1</v>
      </c>
      <c r="F36" s="405">
        <v>2</v>
      </c>
      <c r="G36" s="405">
        <v>2</v>
      </c>
      <c r="H36" s="405">
        <v>10</v>
      </c>
      <c r="I36" s="405">
        <v>2</v>
      </c>
      <c r="J36" s="405">
        <v>4</v>
      </c>
      <c r="K36" s="405">
        <v>2</v>
      </c>
      <c r="L36" s="405">
        <v>5</v>
      </c>
      <c r="M36" s="405">
        <v>3</v>
      </c>
      <c r="N36" s="405">
        <v>2</v>
      </c>
    </row>
    <row r="37" spans="1:14">
      <c r="A37" s="670" t="s">
        <v>1852</v>
      </c>
      <c r="B37" s="405">
        <v>34</v>
      </c>
      <c r="C37" s="405">
        <v>4</v>
      </c>
      <c r="D37" s="405">
        <v>1</v>
      </c>
      <c r="E37" s="405">
        <v>3</v>
      </c>
      <c r="F37" s="405">
        <v>3</v>
      </c>
      <c r="G37" s="405">
        <v>3</v>
      </c>
      <c r="H37" s="405">
        <v>3</v>
      </c>
      <c r="I37" s="405">
        <v>2</v>
      </c>
      <c r="J37" s="405">
        <v>5</v>
      </c>
      <c r="K37" s="405">
        <v>3</v>
      </c>
      <c r="L37" s="405">
        <v>3</v>
      </c>
      <c r="M37" s="405">
        <v>2</v>
      </c>
      <c r="N37" s="405">
        <v>2</v>
      </c>
    </row>
    <row r="38" spans="1:14">
      <c r="A38" s="670" t="s">
        <v>1851</v>
      </c>
      <c r="B38" s="405">
        <v>29</v>
      </c>
      <c r="C38" s="405">
        <v>3</v>
      </c>
      <c r="D38" s="405">
        <v>2</v>
      </c>
      <c r="E38" s="405">
        <v>3</v>
      </c>
      <c r="F38" s="405">
        <v>2</v>
      </c>
      <c r="G38" s="405">
        <v>4</v>
      </c>
      <c r="H38" s="405">
        <v>3</v>
      </c>
      <c r="I38" s="405">
        <v>0</v>
      </c>
      <c r="J38" s="405">
        <v>2</v>
      </c>
      <c r="K38" s="405">
        <v>2</v>
      </c>
      <c r="L38" s="405">
        <v>2</v>
      </c>
      <c r="M38" s="405">
        <v>3</v>
      </c>
      <c r="N38" s="405">
        <v>3</v>
      </c>
    </row>
    <row r="39" spans="1:14">
      <c r="A39" s="670" t="s">
        <v>1850</v>
      </c>
      <c r="B39" s="405">
        <v>25</v>
      </c>
      <c r="C39" s="405">
        <v>3</v>
      </c>
      <c r="D39" s="405">
        <v>0</v>
      </c>
      <c r="E39" s="405">
        <v>3</v>
      </c>
      <c r="F39" s="405">
        <v>4</v>
      </c>
      <c r="G39" s="405">
        <v>2</v>
      </c>
      <c r="H39" s="405">
        <v>4</v>
      </c>
      <c r="I39" s="405">
        <v>3</v>
      </c>
      <c r="J39" s="405">
        <v>1</v>
      </c>
      <c r="K39" s="405">
        <v>1</v>
      </c>
      <c r="L39" s="405">
        <v>1</v>
      </c>
      <c r="M39" s="405">
        <v>1</v>
      </c>
      <c r="N39" s="405">
        <v>2</v>
      </c>
    </row>
    <row r="40" spans="1:14">
      <c r="A40" s="670" t="s">
        <v>1849</v>
      </c>
      <c r="B40" s="405">
        <v>108</v>
      </c>
      <c r="C40" s="405">
        <v>8</v>
      </c>
      <c r="D40" s="405">
        <v>8</v>
      </c>
      <c r="E40" s="405">
        <v>7</v>
      </c>
      <c r="F40" s="405">
        <v>7</v>
      </c>
      <c r="G40" s="405">
        <v>10</v>
      </c>
      <c r="H40" s="405">
        <v>16</v>
      </c>
      <c r="I40" s="405">
        <v>7</v>
      </c>
      <c r="J40" s="405">
        <v>9</v>
      </c>
      <c r="K40" s="405">
        <v>12</v>
      </c>
      <c r="L40" s="405">
        <v>7</v>
      </c>
      <c r="M40" s="405">
        <v>10</v>
      </c>
      <c r="N40" s="405">
        <v>7</v>
      </c>
    </row>
    <row r="41" spans="1:14">
      <c r="A41" s="670" t="s">
        <v>1848</v>
      </c>
      <c r="B41" s="405">
        <v>59</v>
      </c>
      <c r="C41" s="405">
        <v>4</v>
      </c>
      <c r="D41" s="405">
        <v>6</v>
      </c>
      <c r="E41" s="405">
        <v>4</v>
      </c>
      <c r="F41" s="405">
        <v>6</v>
      </c>
      <c r="G41" s="405">
        <v>3</v>
      </c>
      <c r="H41" s="405">
        <v>5</v>
      </c>
      <c r="I41" s="405">
        <v>4</v>
      </c>
      <c r="J41" s="405">
        <v>7</v>
      </c>
      <c r="K41" s="405">
        <v>8</v>
      </c>
      <c r="L41" s="405">
        <v>3</v>
      </c>
      <c r="M41" s="405">
        <v>6</v>
      </c>
      <c r="N41" s="405">
        <v>3</v>
      </c>
    </row>
    <row r="42" spans="1:14">
      <c r="A42" s="670" t="s">
        <v>1847</v>
      </c>
      <c r="B42" s="405">
        <v>55</v>
      </c>
      <c r="C42" s="405">
        <v>6</v>
      </c>
      <c r="D42" s="405">
        <v>2</v>
      </c>
      <c r="E42" s="405">
        <v>1</v>
      </c>
      <c r="F42" s="405">
        <v>2</v>
      </c>
      <c r="G42" s="405">
        <v>6</v>
      </c>
      <c r="H42" s="405">
        <v>5</v>
      </c>
      <c r="I42" s="405">
        <v>6</v>
      </c>
      <c r="J42" s="405">
        <v>5</v>
      </c>
      <c r="K42" s="405">
        <v>3</v>
      </c>
      <c r="L42" s="405">
        <v>7</v>
      </c>
      <c r="M42" s="405">
        <v>3</v>
      </c>
      <c r="N42" s="405">
        <v>9</v>
      </c>
    </row>
    <row r="43" spans="1:14">
      <c r="A43" s="670" t="s">
        <v>1846</v>
      </c>
      <c r="B43" s="405">
        <v>117</v>
      </c>
      <c r="C43" s="405">
        <v>13</v>
      </c>
      <c r="D43" s="405">
        <v>14</v>
      </c>
      <c r="E43" s="405">
        <v>8</v>
      </c>
      <c r="F43" s="405">
        <v>6</v>
      </c>
      <c r="G43" s="405">
        <v>8</v>
      </c>
      <c r="H43" s="405">
        <v>17</v>
      </c>
      <c r="I43" s="405">
        <v>10</v>
      </c>
      <c r="J43" s="405">
        <v>9</v>
      </c>
      <c r="K43" s="405">
        <v>10</v>
      </c>
      <c r="L43" s="405">
        <v>8</v>
      </c>
      <c r="M43" s="405">
        <v>6</v>
      </c>
      <c r="N43" s="405">
        <v>8</v>
      </c>
    </row>
    <row r="44" spans="1:14">
      <c r="A44" s="670" t="s">
        <v>1845</v>
      </c>
      <c r="B44" s="405">
        <v>65</v>
      </c>
      <c r="C44" s="405">
        <v>5</v>
      </c>
      <c r="D44" s="405">
        <v>6</v>
      </c>
      <c r="E44" s="405">
        <v>2</v>
      </c>
      <c r="F44" s="405">
        <v>5</v>
      </c>
      <c r="G44" s="405">
        <v>8</v>
      </c>
      <c r="H44" s="405">
        <v>4</v>
      </c>
      <c r="I44" s="405">
        <v>8</v>
      </c>
      <c r="J44" s="405">
        <v>2</v>
      </c>
      <c r="K44" s="405">
        <v>11</v>
      </c>
      <c r="L44" s="405">
        <v>6</v>
      </c>
      <c r="M44" s="405">
        <v>0</v>
      </c>
      <c r="N44" s="405">
        <v>8</v>
      </c>
    </row>
    <row r="45" spans="1:14">
      <c r="A45" s="670" t="s">
        <v>1844</v>
      </c>
      <c r="B45" s="405">
        <v>43</v>
      </c>
      <c r="C45" s="405">
        <v>5</v>
      </c>
      <c r="D45" s="405">
        <v>2</v>
      </c>
      <c r="E45" s="405">
        <v>3</v>
      </c>
      <c r="F45" s="405">
        <v>2</v>
      </c>
      <c r="G45" s="405">
        <v>8</v>
      </c>
      <c r="H45" s="405">
        <v>2</v>
      </c>
      <c r="I45" s="405">
        <v>3</v>
      </c>
      <c r="J45" s="405">
        <v>9</v>
      </c>
      <c r="K45" s="405">
        <v>3</v>
      </c>
      <c r="L45" s="405">
        <v>2</v>
      </c>
      <c r="M45" s="405">
        <v>4</v>
      </c>
      <c r="N45" s="405">
        <v>0</v>
      </c>
    </row>
    <row r="46" spans="1:14">
      <c r="A46" s="670" t="s">
        <v>1843</v>
      </c>
      <c r="B46" s="405">
        <v>47</v>
      </c>
      <c r="C46" s="405">
        <v>5</v>
      </c>
      <c r="D46" s="405">
        <v>0</v>
      </c>
      <c r="E46" s="405">
        <v>5</v>
      </c>
      <c r="F46" s="405">
        <v>1</v>
      </c>
      <c r="G46" s="405">
        <v>5</v>
      </c>
      <c r="H46" s="405">
        <v>9</v>
      </c>
      <c r="I46" s="405">
        <v>3</v>
      </c>
      <c r="J46" s="405">
        <v>5</v>
      </c>
      <c r="K46" s="405">
        <v>5</v>
      </c>
      <c r="L46" s="405">
        <v>2</v>
      </c>
      <c r="M46" s="405">
        <v>2</v>
      </c>
      <c r="N46" s="405">
        <v>5</v>
      </c>
    </row>
    <row r="47" spans="1:14">
      <c r="A47" s="670" t="s">
        <v>1842</v>
      </c>
      <c r="B47" s="405">
        <v>25</v>
      </c>
      <c r="C47" s="405">
        <v>1</v>
      </c>
      <c r="D47" s="405">
        <v>6</v>
      </c>
      <c r="E47" s="405">
        <v>0</v>
      </c>
      <c r="F47" s="405">
        <v>1</v>
      </c>
      <c r="G47" s="405">
        <v>0</v>
      </c>
      <c r="H47" s="405">
        <v>5</v>
      </c>
      <c r="I47" s="405">
        <v>5</v>
      </c>
      <c r="J47" s="405">
        <v>1</v>
      </c>
      <c r="K47" s="405">
        <v>1</v>
      </c>
      <c r="L47" s="405">
        <v>0</v>
      </c>
      <c r="M47" s="405">
        <v>1</v>
      </c>
      <c r="N47" s="405">
        <v>4</v>
      </c>
    </row>
    <row r="48" spans="1:14">
      <c r="A48" s="670" t="s">
        <v>1841</v>
      </c>
      <c r="B48" s="405">
        <v>14</v>
      </c>
      <c r="C48" s="405">
        <v>1</v>
      </c>
      <c r="D48" s="405">
        <v>0</v>
      </c>
      <c r="E48" s="405">
        <v>0</v>
      </c>
      <c r="F48" s="405">
        <v>2</v>
      </c>
      <c r="G48" s="405">
        <v>2</v>
      </c>
      <c r="H48" s="405">
        <v>1</v>
      </c>
      <c r="I48" s="405">
        <v>1</v>
      </c>
      <c r="J48" s="405">
        <v>2</v>
      </c>
      <c r="K48" s="405">
        <v>2</v>
      </c>
      <c r="L48" s="405">
        <v>1</v>
      </c>
      <c r="M48" s="405">
        <v>1</v>
      </c>
      <c r="N48" s="405">
        <v>1</v>
      </c>
    </row>
    <row r="49" spans="1:14">
      <c r="A49" s="670" t="s">
        <v>1840</v>
      </c>
      <c r="B49" s="405">
        <v>22</v>
      </c>
      <c r="C49" s="405">
        <v>0</v>
      </c>
      <c r="D49" s="405">
        <v>1</v>
      </c>
      <c r="E49" s="405">
        <v>1</v>
      </c>
      <c r="F49" s="405">
        <v>5</v>
      </c>
      <c r="G49" s="405">
        <v>2</v>
      </c>
      <c r="H49" s="405">
        <v>3</v>
      </c>
      <c r="I49" s="405">
        <v>2</v>
      </c>
      <c r="J49" s="405">
        <v>1</v>
      </c>
      <c r="K49" s="405">
        <v>1</v>
      </c>
      <c r="L49" s="405">
        <v>2</v>
      </c>
      <c r="M49" s="405">
        <v>1</v>
      </c>
      <c r="N49" s="405">
        <v>3</v>
      </c>
    </row>
    <row r="50" spans="1:14">
      <c r="A50" s="670" t="s">
        <v>1839</v>
      </c>
      <c r="B50" s="405">
        <v>19</v>
      </c>
      <c r="C50" s="405">
        <v>2</v>
      </c>
      <c r="D50" s="405">
        <v>1</v>
      </c>
      <c r="E50" s="405">
        <v>1</v>
      </c>
      <c r="F50" s="405">
        <v>0</v>
      </c>
      <c r="G50" s="405">
        <v>3</v>
      </c>
      <c r="H50" s="405">
        <v>1</v>
      </c>
      <c r="I50" s="405">
        <v>3</v>
      </c>
      <c r="J50" s="405">
        <v>2</v>
      </c>
      <c r="K50" s="405">
        <v>1</v>
      </c>
      <c r="L50" s="405">
        <v>4</v>
      </c>
      <c r="M50" s="405">
        <v>0</v>
      </c>
      <c r="N50" s="405">
        <v>1</v>
      </c>
    </row>
    <row r="51" spans="1:14">
      <c r="A51" s="670" t="s">
        <v>1838</v>
      </c>
      <c r="B51" s="405">
        <v>12</v>
      </c>
      <c r="C51" s="405">
        <v>1</v>
      </c>
      <c r="D51" s="405">
        <v>2</v>
      </c>
      <c r="E51" s="405">
        <v>1</v>
      </c>
      <c r="F51" s="405">
        <v>0</v>
      </c>
      <c r="G51" s="405">
        <v>0</v>
      </c>
      <c r="H51" s="405">
        <v>0</v>
      </c>
      <c r="I51" s="405">
        <v>2</v>
      </c>
      <c r="J51" s="405">
        <v>0</v>
      </c>
      <c r="K51" s="405">
        <v>2</v>
      </c>
      <c r="L51" s="405">
        <v>2</v>
      </c>
      <c r="M51" s="405">
        <v>2</v>
      </c>
      <c r="N51" s="405">
        <v>0</v>
      </c>
    </row>
    <row r="52" spans="1:14">
      <c r="A52" s="670" t="s">
        <v>1837</v>
      </c>
      <c r="B52" s="405">
        <v>12</v>
      </c>
      <c r="C52" s="405">
        <v>0</v>
      </c>
      <c r="D52" s="405">
        <v>0</v>
      </c>
      <c r="E52" s="405">
        <v>0</v>
      </c>
      <c r="F52" s="405">
        <v>0</v>
      </c>
      <c r="G52" s="405">
        <v>2</v>
      </c>
      <c r="H52" s="405">
        <v>0</v>
      </c>
      <c r="I52" s="405">
        <v>4</v>
      </c>
      <c r="J52" s="405">
        <v>1</v>
      </c>
      <c r="K52" s="405">
        <v>2</v>
      </c>
      <c r="L52" s="405">
        <v>0</v>
      </c>
      <c r="M52" s="405">
        <v>2</v>
      </c>
      <c r="N52" s="405">
        <v>1</v>
      </c>
    </row>
    <row r="53" spans="1:14">
      <c r="A53" s="670" t="s">
        <v>1836</v>
      </c>
      <c r="B53" s="405">
        <v>14</v>
      </c>
      <c r="C53" s="405">
        <v>0</v>
      </c>
      <c r="D53" s="405">
        <v>3</v>
      </c>
      <c r="E53" s="405">
        <v>1</v>
      </c>
      <c r="F53" s="405">
        <v>0</v>
      </c>
      <c r="G53" s="405">
        <v>2</v>
      </c>
      <c r="H53" s="405">
        <v>1</v>
      </c>
      <c r="I53" s="405">
        <v>2</v>
      </c>
      <c r="J53" s="405">
        <v>0</v>
      </c>
      <c r="K53" s="405">
        <v>1</v>
      </c>
      <c r="L53" s="405">
        <v>2</v>
      </c>
      <c r="M53" s="405">
        <v>1</v>
      </c>
      <c r="N53" s="405">
        <v>1</v>
      </c>
    </row>
    <row r="54" spans="1:14">
      <c r="A54" s="669" t="s">
        <v>1526</v>
      </c>
      <c r="B54" s="404">
        <v>152</v>
      </c>
      <c r="C54" s="404">
        <v>12</v>
      </c>
      <c r="D54" s="404">
        <v>13</v>
      </c>
      <c r="E54" s="404">
        <v>12</v>
      </c>
      <c r="F54" s="404">
        <v>9</v>
      </c>
      <c r="G54" s="404">
        <v>7</v>
      </c>
      <c r="H54" s="404">
        <v>16</v>
      </c>
      <c r="I54" s="404">
        <v>18</v>
      </c>
      <c r="J54" s="404">
        <v>13</v>
      </c>
      <c r="K54" s="404">
        <v>14</v>
      </c>
      <c r="L54" s="404">
        <v>13</v>
      </c>
      <c r="M54" s="404">
        <v>12</v>
      </c>
      <c r="N54" s="404">
        <v>13</v>
      </c>
    </row>
    <row r="55" spans="1:14">
      <c r="A55" s="670" t="s">
        <v>1856</v>
      </c>
      <c r="B55" s="405">
        <v>59</v>
      </c>
      <c r="C55" s="405">
        <v>3</v>
      </c>
      <c r="D55" s="405">
        <v>6</v>
      </c>
      <c r="E55" s="405">
        <v>4</v>
      </c>
      <c r="F55" s="405">
        <v>3</v>
      </c>
      <c r="G55" s="405">
        <v>0</v>
      </c>
      <c r="H55" s="405">
        <v>5</v>
      </c>
      <c r="I55" s="405">
        <v>4</v>
      </c>
      <c r="J55" s="405">
        <v>5</v>
      </c>
      <c r="K55" s="405">
        <v>7</v>
      </c>
      <c r="L55" s="405">
        <v>7</v>
      </c>
      <c r="M55" s="405">
        <v>7</v>
      </c>
      <c r="N55" s="405">
        <v>8</v>
      </c>
    </row>
    <row r="56" spans="1:14">
      <c r="A56" s="670" t="s">
        <v>1855</v>
      </c>
      <c r="B56" s="405">
        <v>9</v>
      </c>
      <c r="C56" s="405">
        <v>1</v>
      </c>
      <c r="D56" s="405">
        <v>2</v>
      </c>
      <c r="E56" s="405">
        <v>1</v>
      </c>
      <c r="F56" s="405">
        <v>0</v>
      </c>
      <c r="G56" s="405">
        <v>2</v>
      </c>
      <c r="H56" s="405">
        <v>1</v>
      </c>
      <c r="I56" s="405">
        <v>0</v>
      </c>
      <c r="J56" s="405">
        <v>1</v>
      </c>
      <c r="K56" s="405">
        <v>0</v>
      </c>
      <c r="L56" s="405">
        <v>0</v>
      </c>
      <c r="M56" s="405">
        <v>0</v>
      </c>
      <c r="N56" s="405">
        <v>1</v>
      </c>
    </row>
    <row r="57" spans="1:14">
      <c r="A57" s="670" t="s">
        <v>1854</v>
      </c>
      <c r="B57" s="405">
        <v>7</v>
      </c>
      <c r="C57" s="405">
        <v>1</v>
      </c>
      <c r="D57" s="405">
        <v>0</v>
      </c>
      <c r="E57" s="405">
        <v>1</v>
      </c>
      <c r="F57" s="405">
        <v>0</v>
      </c>
      <c r="G57" s="405">
        <v>1</v>
      </c>
      <c r="H57" s="405">
        <v>1</v>
      </c>
      <c r="I57" s="405">
        <v>1</v>
      </c>
      <c r="J57" s="405">
        <v>0</v>
      </c>
      <c r="K57" s="405">
        <v>1</v>
      </c>
      <c r="L57" s="405">
        <v>1</v>
      </c>
      <c r="M57" s="405">
        <v>0</v>
      </c>
      <c r="N57" s="405">
        <v>0</v>
      </c>
    </row>
    <row r="58" spans="1:14">
      <c r="A58" s="670" t="s">
        <v>1853</v>
      </c>
      <c r="B58" s="405">
        <v>2</v>
      </c>
      <c r="C58" s="405">
        <v>0</v>
      </c>
      <c r="D58" s="405">
        <v>0</v>
      </c>
      <c r="E58" s="405">
        <v>0</v>
      </c>
      <c r="F58" s="405">
        <v>0</v>
      </c>
      <c r="G58" s="405">
        <v>0</v>
      </c>
      <c r="H58" s="405">
        <v>0</v>
      </c>
      <c r="I58" s="405">
        <v>0</v>
      </c>
      <c r="J58" s="405">
        <v>1</v>
      </c>
      <c r="K58" s="405">
        <v>0</v>
      </c>
      <c r="L58" s="405">
        <v>1</v>
      </c>
      <c r="M58" s="405">
        <v>0</v>
      </c>
      <c r="N58" s="405">
        <v>0</v>
      </c>
    </row>
    <row r="59" spans="1:14">
      <c r="A59" s="670" t="s">
        <v>1852</v>
      </c>
      <c r="B59" s="405">
        <v>3</v>
      </c>
      <c r="C59" s="405">
        <v>1</v>
      </c>
      <c r="D59" s="405">
        <v>1</v>
      </c>
      <c r="E59" s="405">
        <v>0</v>
      </c>
      <c r="F59" s="405">
        <v>0</v>
      </c>
      <c r="G59" s="405">
        <v>0</v>
      </c>
      <c r="H59" s="405">
        <v>1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  <c r="N59" s="405">
        <v>0</v>
      </c>
    </row>
    <row r="60" spans="1:14">
      <c r="A60" s="670" t="s">
        <v>1851</v>
      </c>
      <c r="B60" s="405">
        <v>3</v>
      </c>
      <c r="C60" s="405">
        <v>0</v>
      </c>
      <c r="D60" s="405">
        <v>1</v>
      </c>
      <c r="E60" s="405">
        <v>0</v>
      </c>
      <c r="F60" s="405">
        <v>0</v>
      </c>
      <c r="G60" s="405">
        <v>0</v>
      </c>
      <c r="H60" s="405">
        <v>0</v>
      </c>
      <c r="I60" s="405">
        <v>2</v>
      </c>
      <c r="J60" s="405">
        <v>0</v>
      </c>
      <c r="K60" s="405">
        <v>0</v>
      </c>
      <c r="L60" s="405">
        <v>0</v>
      </c>
      <c r="M60" s="405">
        <v>0</v>
      </c>
      <c r="N60" s="405">
        <v>0</v>
      </c>
    </row>
    <row r="61" spans="1:14">
      <c r="A61" s="670" t="s">
        <v>1850</v>
      </c>
      <c r="B61" s="405">
        <v>3</v>
      </c>
      <c r="C61" s="405">
        <v>0</v>
      </c>
      <c r="D61" s="405">
        <v>0</v>
      </c>
      <c r="E61" s="405">
        <v>0</v>
      </c>
      <c r="F61" s="405">
        <v>0</v>
      </c>
      <c r="G61" s="405">
        <v>1</v>
      </c>
      <c r="H61" s="405">
        <v>0</v>
      </c>
      <c r="I61" s="405">
        <v>1</v>
      </c>
      <c r="J61" s="405">
        <v>1</v>
      </c>
      <c r="K61" s="405">
        <v>0</v>
      </c>
      <c r="L61" s="405">
        <v>0</v>
      </c>
      <c r="M61" s="405">
        <v>0</v>
      </c>
      <c r="N61" s="405">
        <v>0</v>
      </c>
    </row>
    <row r="62" spans="1:14">
      <c r="A62" s="670" t="s">
        <v>1849</v>
      </c>
      <c r="B62" s="405">
        <v>12</v>
      </c>
      <c r="C62" s="405">
        <v>2</v>
      </c>
      <c r="D62" s="405">
        <v>0</v>
      </c>
      <c r="E62" s="405">
        <v>3</v>
      </c>
      <c r="F62" s="405">
        <v>1</v>
      </c>
      <c r="G62" s="405">
        <v>0</v>
      </c>
      <c r="H62" s="405">
        <v>2</v>
      </c>
      <c r="I62" s="405">
        <v>1</v>
      </c>
      <c r="J62" s="405">
        <v>0</v>
      </c>
      <c r="K62" s="405">
        <v>2</v>
      </c>
      <c r="L62" s="405">
        <v>0</v>
      </c>
      <c r="M62" s="405">
        <v>0</v>
      </c>
      <c r="N62" s="405">
        <v>1</v>
      </c>
    </row>
    <row r="63" spans="1:14">
      <c r="A63" s="670" t="s">
        <v>1848</v>
      </c>
      <c r="B63" s="405">
        <v>4</v>
      </c>
      <c r="C63" s="405">
        <v>0</v>
      </c>
      <c r="D63" s="405">
        <v>0</v>
      </c>
      <c r="E63" s="405">
        <v>1</v>
      </c>
      <c r="F63" s="405">
        <v>1</v>
      </c>
      <c r="G63" s="405">
        <v>0</v>
      </c>
      <c r="H63" s="405">
        <v>0</v>
      </c>
      <c r="I63" s="405">
        <v>2</v>
      </c>
      <c r="J63" s="405">
        <v>0</v>
      </c>
      <c r="K63" s="405">
        <v>0</v>
      </c>
      <c r="L63" s="405">
        <v>0</v>
      </c>
      <c r="M63" s="405">
        <v>0</v>
      </c>
      <c r="N63" s="405">
        <v>0</v>
      </c>
    </row>
    <row r="64" spans="1:14">
      <c r="A64" s="670" t="s">
        <v>1847</v>
      </c>
      <c r="B64" s="405">
        <v>1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1</v>
      </c>
      <c r="K64" s="405">
        <v>0</v>
      </c>
      <c r="L64" s="405">
        <v>0</v>
      </c>
      <c r="M64" s="405">
        <v>0</v>
      </c>
      <c r="N64" s="405">
        <v>0</v>
      </c>
    </row>
    <row r="65" spans="1:14">
      <c r="A65" s="670" t="s">
        <v>1846</v>
      </c>
      <c r="B65" s="405">
        <v>13</v>
      </c>
      <c r="C65" s="405">
        <v>2</v>
      </c>
      <c r="D65" s="405">
        <v>1</v>
      </c>
      <c r="E65" s="405">
        <v>1</v>
      </c>
      <c r="F65" s="405">
        <v>1</v>
      </c>
      <c r="G65" s="405">
        <v>1</v>
      </c>
      <c r="H65" s="405">
        <v>0</v>
      </c>
      <c r="I65" s="405">
        <v>3</v>
      </c>
      <c r="J65" s="405">
        <v>2</v>
      </c>
      <c r="K65" s="405">
        <v>0</v>
      </c>
      <c r="L65" s="405">
        <v>1</v>
      </c>
      <c r="M65" s="405">
        <v>1</v>
      </c>
      <c r="N65" s="405">
        <v>0</v>
      </c>
    </row>
    <row r="66" spans="1:14">
      <c r="A66" s="670" t="s">
        <v>1845</v>
      </c>
      <c r="B66" s="405">
        <v>5</v>
      </c>
      <c r="C66" s="405">
        <v>0</v>
      </c>
      <c r="D66" s="405">
        <v>0</v>
      </c>
      <c r="E66" s="405">
        <v>0</v>
      </c>
      <c r="F66" s="405">
        <v>1</v>
      </c>
      <c r="G66" s="405">
        <v>1</v>
      </c>
      <c r="H66" s="405">
        <v>1</v>
      </c>
      <c r="I66" s="405">
        <v>0</v>
      </c>
      <c r="J66" s="405">
        <v>0</v>
      </c>
      <c r="K66" s="405">
        <v>1</v>
      </c>
      <c r="L66" s="405">
        <v>0</v>
      </c>
      <c r="M66" s="405">
        <v>0</v>
      </c>
      <c r="N66" s="405">
        <v>1</v>
      </c>
    </row>
    <row r="67" spans="1:14">
      <c r="A67" s="670" t="s">
        <v>1844</v>
      </c>
      <c r="B67" s="405">
        <v>5</v>
      </c>
      <c r="C67" s="405">
        <v>0</v>
      </c>
      <c r="D67" s="405">
        <v>0</v>
      </c>
      <c r="E67" s="405">
        <v>0</v>
      </c>
      <c r="F67" s="405">
        <v>1</v>
      </c>
      <c r="G67" s="405">
        <v>0</v>
      </c>
      <c r="H67" s="405">
        <v>0</v>
      </c>
      <c r="I67" s="405">
        <v>1</v>
      </c>
      <c r="J67" s="405">
        <v>1</v>
      </c>
      <c r="K67" s="405">
        <v>2</v>
      </c>
      <c r="L67" s="405">
        <v>0</v>
      </c>
      <c r="M67" s="405">
        <v>0</v>
      </c>
      <c r="N67" s="405">
        <v>0</v>
      </c>
    </row>
    <row r="68" spans="1:14">
      <c r="A68" s="670" t="s">
        <v>1843</v>
      </c>
      <c r="B68" s="405">
        <v>6</v>
      </c>
      <c r="C68" s="405">
        <v>1</v>
      </c>
      <c r="D68" s="405">
        <v>0</v>
      </c>
      <c r="E68" s="405">
        <v>0</v>
      </c>
      <c r="F68" s="405">
        <v>0</v>
      </c>
      <c r="G68" s="405">
        <v>1</v>
      </c>
      <c r="H68" s="405">
        <v>1</v>
      </c>
      <c r="I68" s="405">
        <v>0</v>
      </c>
      <c r="J68" s="405">
        <v>0</v>
      </c>
      <c r="K68" s="405">
        <v>0</v>
      </c>
      <c r="L68" s="405">
        <v>3</v>
      </c>
      <c r="M68" s="405">
        <v>0</v>
      </c>
      <c r="N68" s="405">
        <v>0</v>
      </c>
    </row>
    <row r="69" spans="1:14">
      <c r="A69" s="670" t="s">
        <v>1842</v>
      </c>
      <c r="B69" s="405">
        <v>6</v>
      </c>
      <c r="C69" s="405">
        <v>0</v>
      </c>
      <c r="D69" s="405">
        <v>2</v>
      </c>
      <c r="E69" s="405">
        <v>1</v>
      </c>
      <c r="F69" s="405">
        <v>0</v>
      </c>
      <c r="G69" s="405">
        <v>0</v>
      </c>
      <c r="H69" s="405">
        <v>1</v>
      </c>
      <c r="I69" s="405">
        <v>1</v>
      </c>
      <c r="J69" s="405">
        <v>0</v>
      </c>
      <c r="K69" s="405">
        <v>0</v>
      </c>
      <c r="L69" s="405">
        <v>0</v>
      </c>
      <c r="M69" s="405">
        <v>1</v>
      </c>
      <c r="N69" s="405">
        <v>0</v>
      </c>
    </row>
    <row r="70" spans="1:14">
      <c r="A70" s="670" t="s">
        <v>1841</v>
      </c>
      <c r="B70" s="405">
        <v>5</v>
      </c>
      <c r="C70" s="405">
        <v>0</v>
      </c>
      <c r="D70" s="405">
        <v>0</v>
      </c>
      <c r="E70" s="405">
        <v>0</v>
      </c>
      <c r="F70" s="405">
        <v>0</v>
      </c>
      <c r="G70" s="405">
        <v>0</v>
      </c>
      <c r="H70" s="405">
        <v>2</v>
      </c>
      <c r="I70" s="405">
        <v>2</v>
      </c>
      <c r="J70" s="405">
        <v>0</v>
      </c>
      <c r="K70" s="405">
        <v>0</v>
      </c>
      <c r="L70" s="405">
        <v>0</v>
      </c>
      <c r="M70" s="405">
        <v>0</v>
      </c>
      <c r="N70" s="405">
        <v>1</v>
      </c>
    </row>
    <row r="71" spans="1:14">
      <c r="A71" s="670" t="s">
        <v>1840</v>
      </c>
      <c r="B71" s="405">
        <v>1</v>
      </c>
      <c r="C71" s="405">
        <v>0</v>
      </c>
      <c r="D71" s="405">
        <v>0</v>
      </c>
      <c r="E71" s="405">
        <v>0</v>
      </c>
      <c r="F71" s="405">
        <v>1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0</v>
      </c>
    </row>
    <row r="72" spans="1:14">
      <c r="A72" s="670" t="s">
        <v>1839</v>
      </c>
      <c r="B72" s="405">
        <v>3</v>
      </c>
      <c r="C72" s="405">
        <v>0</v>
      </c>
      <c r="D72" s="405">
        <v>0</v>
      </c>
      <c r="E72" s="405">
        <v>0</v>
      </c>
      <c r="F72" s="405">
        <v>0</v>
      </c>
      <c r="G72" s="405">
        <v>0</v>
      </c>
      <c r="H72" s="405">
        <v>1</v>
      </c>
      <c r="I72" s="405">
        <v>0</v>
      </c>
      <c r="J72" s="405">
        <v>0</v>
      </c>
      <c r="K72" s="405">
        <v>1</v>
      </c>
      <c r="L72" s="405">
        <v>0</v>
      </c>
      <c r="M72" s="405">
        <v>1</v>
      </c>
      <c r="N72" s="405">
        <v>0</v>
      </c>
    </row>
    <row r="73" spans="1:14">
      <c r="A73" s="670" t="s">
        <v>1838</v>
      </c>
      <c r="B73" s="405">
        <v>1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1</v>
      </c>
      <c r="N73" s="405">
        <v>0</v>
      </c>
    </row>
    <row r="74" spans="1:14">
      <c r="A74" s="670" t="s">
        <v>1837</v>
      </c>
      <c r="B74" s="405">
        <v>3</v>
      </c>
      <c r="C74" s="405">
        <v>1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1</v>
      </c>
      <c r="N74" s="405">
        <v>1</v>
      </c>
    </row>
    <row r="75" spans="1:14">
      <c r="A75" s="670" t="s">
        <v>1836</v>
      </c>
      <c r="B75" s="405">
        <v>1</v>
      </c>
      <c r="C75" s="405">
        <v>0</v>
      </c>
      <c r="D75" s="405">
        <v>0</v>
      </c>
      <c r="E75" s="405">
        <v>0</v>
      </c>
      <c r="F75" s="405">
        <v>0</v>
      </c>
      <c r="G75" s="405">
        <v>0</v>
      </c>
      <c r="H75" s="405">
        <v>0</v>
      </c>
      <c r="I75" s="405">
        <v>0</v>
      </c>
      <c r="J75" s="405">
        <v>1</v>
      </c>
      <c r="K75" s="405">
        <v>0</v>
      </c>
      <c r="L75" s="405">
        <v>0</v>
      </c>
      <c r="M75" s="405">
        <v>0</v>
      </c>
      <c r="N75" s="405">
        <v>0</v>
      </c>
    </row>
    <row r="76" spans="1:14">
      <c r="A76" s="71" t="s">
        <v>4082</v>
      </c>
      <c r="B76" s="407"/>
      <c r="C76" s="407"/>
      <c r="D76" s="407"/>
      <c r="E76" s="407"/>
      <c r="F76" s="407"/>
      <c r="G76" s="407"/>
      <c r="H76" s="407"/>
      <c r="I76" s="407"/>
      <c r="J76" s="407"/>
      <c r="K76" s="407"/>
      <c r="L76" s="407"/>
      <c r="M76" s="407"/>
      <c r="N76" s="407"/>
    </row>
  </sheetData>
  <mergeCells count="4">
    <mergeCell ref="B2:N2"/>
    <mergeCell ref="B3:N3"/>
    <mergeCell ref="B5:N5"/>
    <mergeCell ref="C7:N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1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73">
    <outlinePr summaryBelow="0" summaryRight="0"/>
  </sheetPr>
  <dimension ref="A1:M50"/>
  <sheetViews>
    <sheetView showGridLines="0" showRowColHeaders="0" zoomScaleNormal="100" zoomScaleSheetLayoutView="100" workbookViewId="0"/>
  </sheetViews>
  <sheetFormatPr baseColWidth="10" defaultColWidth="9.109375" defaultRowHeight="13.2"/>
  <cols>
    <col min="1" max="1" width="17.6640625" style="35" customWidth="1"/>
    <col min="2" max="11" width="10.109375" style="35" customWidth="1"/>
    <col min="12" max="12" width="13.5546875" style="35" customWidth="1"/>
    <col min="13" max="13" width="11.6640625" style="35" customWidth="1"/>
    <col min="14" max="256" width="9.109375" style="35"/>
    <col min="257" max="257" width="17.6640625" style="35" customWidth="1"/>
    <col min="258" max="267" width="10.109375" style="35" customWidth="1"/>
    <col min="268" max="268" width="13.5546875" style="35" customWidth="1"/>
    <col min="269" max="269" width="11.6640625" style="35" customWidth="1"/>
    <col min="270" max="512" width="9.109375" style="35"/>
    <col min="513" max="513" width="17.6640625" style="35" customWidth="1"/>
    <col min="514" max="523" width="10.109375" style="35" customWidth="1"/>
    <col min="524" max="524" width="13.5546875" style="35" customWidth="1"/>
    <col min="525" max="525" width="11.6640625" style="35" customWidth="1"/>
    <col min="526" max="768" width="9.109375" style="35"/>
    <col min="769" max="769" width="17.6640625" style="35" customWidth="1"/>
    <col min="770" max="779" width="10.109375" style="35" customWidth="1"/>
    <col min="780" max="780" width="13.5546875" style="35" customWidth="1"/>
    <col min="781" max="781" width="11.6640625" style="35" customWidth="1"/>
    <col min="782" max="1024" width="9.109375" style="35"/>
    <col min="1025" max="1025" width="17.6640625" style="35" customWidth="1"/>
    <col min="1026" max="1035" width="10.109375" style="35" customWidth="1"/>
    <col min="1036" max="1036" width="13.5546875" style="35" customWidth="1"/>
    <col min="1037" max="1037" width="11.6640625" style="35" customWidth="1"/>
    <col min="1038" max="1280" width="9.109375" style="35"/>
    <col min="1281" max="1281" width="17.6640625" style="35" customWidth="1"/>
    <col min="1282" max="1291" width="10.109375" style="35" customWidth="1"/>
    <col min="1292" max="1292" width="13.5546875" style="35" customWidth="1"/>
    <col min="1293" max="1293" width="11.6640625" style="35" customWidth="1"/>
    <col min="1294" max="1536" width="9.109375" style="35"/>
    <col min="1537" max="1537" width="17.6640625" style="35" customWidth="1"/>
    <col min="1538" max="1547" width="10.109375" style="35" customWidth="1"/>
    <col min="1548" max="1548" width="13.5546875" style="35" customWidth="1"/>
    <col min="1549" max="1549" width="11.6640625" style="35" customWidth="1"/>
    <col min="1550" max="1792" width="9.109375" style="35"/>
    <col min="1793" max="1793" width="17.6640625" style="35" customWidth="1"/>
    <col min="1794" max="1803" width="10.109375" style="35" customWidth="1"/>
    <col min="1804" max="1804" width="13.5546875" style="35" customWidth="1"/>
    <col min="1805" max="1805" width="11.6640625" style="35" customWidth="1"/>
    <col min="1806" max="2048" width="9.109375" style="35"/>
    <col min="2049" max="2049" width="17.6640625" style="35" customWidth="1"/>
    <col min="2050" max="2059" width="10.109375" style="35" customWidth="1"/>
    <col min="2060" max="2060" width="13.5546875" style="35" customWidth="1"/>
    <col min="2061" max="2061" width="11.6640625" style="35" customWidth="1"/>
    <col min="2062" max="2304" width="9.109375" style="35"/>
    <col min="2305" max="2305" width="17.6640625" style="35" customWidth="1"/>
    <col min="2306" max="2315" width="10.109375" style="35" customWidth="1"/>
    <col min="2316" max="2316" width="13.5546875" style="35" customWidth="1"/>
    <col min="2317" max="2317" width="11.6640625" style="35" customWidth="1"/>
    <col min="2318" max="2560" width="9.109375" style="35"/>
    <col min="2561" max="2561" width="17.6640625" style="35" customWidth="1"/>
    <col min="2562" max="2571" width="10.109375" style="35" customWidth="1"/>
    <col min="2572" max="2572" width="13.5546875" style="35" customWidth="1"/>
    <col min="2573" max="2573" width="11.6640625" style="35" customWidth="1"/>
    <col min="2574" max="2816" width="9.109375" style="35"/>
    <col min="2817" max="2817" width="17.6640625" style="35" customWidth="1"/>
    <col min="2818" max="2827" width="10.109375" style="35" customWidth="1"/>
    <col min="2828" max="2828" width="13.5546875" style="35" customWidth="1"/>
    <col min="2829" max="2829" width="11.6640625" style="35" customWidth="1"/>
    <col min="2830" max="3072" width="9.109375" style="35"/>
    <col min="3073" max="3073" width="17.6640625" style="35" customWidth="1"/>
    <col min="3074" max="3083" width="10.109375" style="35" customWidth="1"/>
    <col min="3084" max="3084" width="13.5546875" style="35" customWidth="1"/>
    <col min="3085" max="3085" width="11.6640625" style="35" customWidth="1"/>
    <col min="3086" max="3328" width="9.109375" style="35"/>
    <col min="3329" max="3329" width="17.6640625" style="35" customWidth="1"/>
    <col min="3330" max="3339" width="10.109375" style="35" customWidth="1"/>
    <col min="3340" max="3340" width="13.5546875" style="35" customWidth="1"/>
    <col min="3341" max="3341" width="11.6640625" style="35" customWidth="1"/>
    <col min="3342" max="3584" width="9.109375" style="35"/>
    <col min="3585" max="3585" width="17.6640625" style="35" customWidth="1"/>
    <col min="3586" max="3595" width="10.109375" style="35" customWidth="1"/>
    <col min="3596" max="3596" width="13.5546875" style="35" customWidth="1"/>
    <col min="3597" max="3597" width="11.6640625" style="35" customWidth="1"/>
    <col min="3598" max="3840" width="9.109375" style="35"/>
    <col min="3841" max="3841" width="17.6640625" style="35" customWidth="1"/>
    <col min="3842" max="3851" width="10.109375" style="35" customWidth="1"/>
    <col min="3852" max="3852" width="13.5546875" style="35" customWidth="1"/>
    <col min="3853" max="3853" width="11.6640625" style="35" customWidth="1"/>
    <col min="3854" max="4096" width="9.109375" style="35"/>
    <col min="4097" max="4097" width="17.6640625" style="35" customWidth="1"/>
    <col min="4098" max="4107" width="10.109375" style="35" customWidth="1"/>
    <col min="4108" max="4108" width="13.5546875" style="35" customWidth="1"/>
    <col min="4109" max="4109" width="11.6640625" style="35" customWidth="1"/>
    <col min="4110" max="4352" width="9.109375" style="35"/>
    <col min="4353" max="4353" width="17.6640625" style="35" customWidth="1"/>
    <col min="4354" max="4363" width="10.109375" style="35" customWidth="1"/>
    <col min="4364" max="4364" width="13.5546875" style="35" customWidth="1"/>
    <col min="4365" max="4365" width="11.6640625" style="35" customWidth="1"/>
    <col min="4366" max="4608" width="9.109375" style="35"/>
    <col min="4609" max="4609" width="17.6640625" style="35" customWidth="1"/>
    <col min="4610" max="4619" width="10.109375" style="35" customWidth="1"/>
    <col min="4620" max="4620" width="13.5546875" style="35" customWidth="1"/>
    <col min="4621" max="4621" width="11.6640625" style="35" customWidth="1"/>
    <col min="4622" max="4864" width="9.109375" style="35"/>
    <col min="4865" max="4865" width="17.6640625" style="35" customWidth="1"/>
    <col min="4866" max="4875" width="10.109375" style="35" customWidth="1"/>
    <col min="4876" max="4876" width="13.5546875" style="35" customWidth="1"/>
    <col min="4877" max="4877" width="11.6640625" style="35" customWidth="1"/>
    <col min="4878" max="5120" width="9.109375" style="35"/>
    <col min="5121" max="5121" width="17.6640625" style="35" customWidth="1"/>
    <col min="5122" max="5131" width="10.109375" style="35" customWidth="1"/>
    <col min="5132" max="5132" width="13.5546875" style="35" customWidth="1"/>
    <col min="5133" max="5133" width="11.6640625" style="35" customWidth="1"/>
    <col min="5134" max="5376" width="9.109375" style="35"/>
    <col min="5377" max="5377" width="17.6640625" style="35" customWidth="1"/>
    <col min="5378" max="5387" width="10.109375" style="35" customWidth="1"/>
    <col min="5388" max="5388" width="13.5546875" style="35" customWidth="1"/>
    <col min="5389" max="5389" width="11.6640625" style="35" customWidth="1"/>
    <col min="5390" max="5632" width="9.109375" style="35"/>
    <col min="5633" max="5633" width="17.6640625" style="35" customWidth="1"/>
    <col min="5634" max="5643" width="10.109375" style="35" customWidth="1"/>
    <col min="5644" max="5644" width="13.5546875" style="35" customWidth="1"/>
    <col min="5645" max="5645" width="11.6640625" style="35" customWidth="1"/>
    <col min="5646" max="5888" width="9.109375" style="35"/>
    <col min="5889" max="5889" width="17.6640625" style="35" customWidth="1"/>
    <col min="5890" max="5899" width="10.109375" style="35" customWidth="1"/>
    <col min="5900" max="5900" width="13.5546875" style="35" customWidth="1"/>
    <col min="5901" max="5901" width="11.6640625" style="35" customWidth="1"/>
    <col min="5902" max="6144" width="9.109375" style="35"/>
    <col min="6145" max="6145" width="17.6640625" style="35" customWidth="1"/>
    <col min="6146" max="6155" width="10.109375" style="35" customWidth="1"/>
    <col min="6156" max="6156" width="13.5546875" style="35" customWidth="1"/>
    <col min="6157" max="6157" width="11.6640625" style="35" customWidth="1"/>
    <col min="6158" max="6400" width="9.109375" style="35"/>
    <col min="6401" max="6401" width="17.6640625" style="35" customWidth="1"/>
    <col min="6402" max="6411" width="10.109375" style="35" customWidth="1"/>
    <col min="6412" max="6412" width="13.5546875" style="35" customWidth="1"/>
    <col min="6413" max="6413" width="11.6640625" style="35" customWidth="1"/>
    <col min="6414" max="6656" width="9.109375" style="35"/>
    <col min="6657" max="6657" width="17.6640625" style="35" customWidth="1"/>
    <col min="6658" max="6667" width="10.109375" style="35" customWidth="1"/>
    <col min="6668" max="6668" width="13.5546875" style="35" customWidth="1"/>
    <col min="6669" max="6669" width="11.6640625" style="35" customWidth="1"/>
    <col min="6670" max="6912" width="9.109375" style="35"/>
    <col min="6913" max="6913" width="17.6640625" style="35" customWidth="1"/>
    <col min="6914" max="6923" width="10.109375" style="35" customWidth="1"/>
    <col min="6924" max="6924" width="13.5546875" style="35" customWidth="1"/>
    <col min="6925" max="6925" width="11.6640625" style="35" customWidth="1"/>
    <col min="6926" max="7168" width="9.109375" style="35"/>
    <col min="7169" max="7169" width="17.6640625" style="35" customWidth="1"/>
    <col min="7170" max="7179" width="10.109375" style="35" customWidth="1"/>
    <col min="7180" max="7180" width="13.5546875" style="35" customWidth="1"/>
    <col min="7181" max="7181" width="11.6640625" style="35" customWidth="1"/>
    <col min="7182" max="7424" width="9.109375" style="35"/>
    <col min="7425" max="7425" width="17.6640625" style="35" customWidth="1"/>
    <col min="7426" max="7435" width="10.109375" style="35" customWidth="1"/>
    <col min="7436" max="7436" width="13.5546875" style="35" customWidth="1"/>
    <col min="7437" max="7437" width="11.6640625" style="35" customWidth="1"/>
    <col min="7438" max="7680" width="9.109375" style="35"/>
    <col min="7681" max="7681" width="17.6640625" style="35" customWidth="1"/>
    <col min="7682" max="7691" width="10.109375" style="35" customWidth="1"/>
    <col min="7692" max="7692" width="13.5546875" style="35" customWidth="1"/>
    <col min="7693" max="7693" width="11.6640625" style="35" customWidth="1"/>
    <col min="7694" max="7936" width="9.109375" style="35"/>
    <col min="7937" max="7937" width="17.6640625" style="35" customWidth="1"/>
    <col min="7938" max="7947" width="10.109375" style="35" customWidth="1"/>
    <col min="7948" max="7948" width="13.5546875" style="35" customWidth="1"/>
    <col min="7949" max="7949" width="11.6640625" style="35" customWidth="1"/>
    <col min="7950" max="8192" width="9.109375" style="35"/>
    <col min="8193" max="8193" width="17.6640625" style="35" customWidth="1"/>
    <col min="8194" max="8203" width="10.109375" style="35" customWidth="1"/>
    <col min="8204" max="8204" width="13.5546875" style="35" customWidth="1"/>
    <col min="8205" max="8205" width="11.6640625" style="35" customWidth="1"/>
    <col min="8206" max="8448" width="9.109375" style="35"/>
    <col min="8449" max="8449" width="17.6640625" style="35" customWidth="1"/>
    <col min="8450" max="8459" width="10.109375" style="35" customWidth="1"/>
    <col min="8460" max="8460" width="13.5546875" style="35" customWidth="1"/>
    <col min="8461" max="8461" width="11.6640625" style="35" customWidth="1"/>
    <col min="8462" max="8704" width="9.109375" style="35"/>
    <col min="8705" max="8705" width="17.6640625" style="35" customWidth="1"/>
    <col min="8706" max="8715" width="10.109375" style="35" customWidth="1"/>
    <col min="8716" max="8716" width="13.5546875" style="35" customWidth="1"/>
    <col min="8717" max="8717" width="11.6640625" style="35" customWidth="1"/>
    <col min="8718" max="8960" width="9.109375" style="35"/>
    <col min="8961" max="8961" width="17.6640625" style="35" customWidth="1"/>
    <col min="8962" max="8971" width="10.109375" style="35" customWidth="1"/>
    <col min="8972" max="8972" width="13.5546875" style="35" customWidth="1"/>
    <col min="8973" max="8973" width="11.6640625" style="35" customWidth="1"/>
    <col min="8974" max="9216" width="9.109375" style="35"/>
    <col min="9217" max="9217" width="17.6640625" style="35" customWidth="1"/>
    <col min="9218" max="9227" width="10.109375" style="35" customWidth="1"/>
    <col min="9228" max="9228" width="13.5546875" style="35" customWidth="1"/>
    <col min="9229" max="9229" width="11.6640625" style="35" customWidth="1"/>
    <col min="9230" max="9472" width="9.109375" style="35"/>
    <col min="9473" max="9473" width="17.6640625" style="35" customWidth="1"/>
    <col min="9474" max="9483" width="10.109375" style="35" customWidth="1"/>
    <col min="9484" max="9484" width="13.5546875" style="35" customWidth="1"/>
    <col min="9485" max="9485" width="11.6640625" style="35" customWidth="1"/>
    <col min="9486" max="9728" width="9.109375" style="35"/>
    <col min="9729" max="9729" width="17.6640625" style="35" customWidth="1"/>
    <col min="9730" max="9739" width="10.109375" style="35" customWidth="1"/>
    <col min="9740" max="9740" width="13.5546875" style="35" customWidth="1"/>
    <col min="9741" max="9741" width="11.6640625" style="35" customWidth="1"/>
    <col min="9742" max="9984" width="9.109375" style="35"/>
    <col min="9985" max="9985" width="17.6640625" style="35" customWidth="1"/>
    <col min="9986" max="9995" width="10.109375" style="35" customWidth="1"/>
    <col min="9996" max="9996" width="13.5546875" style="35" customWidth="1"/>
    <col min="9997" max="9997" width="11.6640625" style="35" customWidth="1"/>
    <col min="9998" max="10240" width="9.109375" style="35"/>
    <col min="10241" max="10241" width="17.6640625" style="35" customWidth="1"/>
    <col min="10242" max="10251" width="10.109375" style="35" customWidth="1"/>
    <col min="10252" max="10252" width="13.5546875" style="35" customWidth="1"/>
    <col min="10253" max="10253" width="11.6640625" style="35" customWidth="1"/>
    <col min="10254" max="10496" width="9.109375" style="35"/>
    <col min="10497" max="10497" width="17.6640625" style="35" customWidth="1"/>
    <col min="10498" max="10507" width="10.109375" style="35" customWidth="1"/>
    <col min="10508" max="10508" width="13.5546875" style="35" customWidth="1"/>
    <col min="10509" max="10509" width="11.6640625" style="35" customWidth="1"/>
    <col min="10510" max="10752" width="9.109375" style="35"/>
    <col min="10753" max="10753" width="17.6640625" style="35" customWidth="1"/>
    <col min="10754" max="10763" width="10.109375" style="35" customWidth="1"/>
    <col min="10764" max="10764" width="13.5546875" style="35" customWidth="1"/>
    <col min="10765" max="10765" width="11.6640625" style="35" customWidth="1"/>
    <col min="10766" max="11008" width="9.109375" style="35"/>
    <col min="11009" max="11009" width="17.6640625" style="35" customWidth="1"/>
    <col min="11010" max="11019" width="10.109375" style="35" customWidth="1"/>
    <col min="11020" max="11020" width="13.5546875" style="35" customWidth="1"/>
    <col min="11021" max="11021" width="11.6640625" style="35" customWidth="1"/>
    <col min="11022" max="11264" width="9.109375" style="35"/>
    <col min="11265" max="11265" width="17.6640625" style="35" customWidth="1"/>
    <col min="11266" max="11275" width="10.109375" style="35" customWidth="1"/>
    <col min="11276" max="11276" width="13.5546875" style="35" customWidth="1"/>
    <col min="11277" max="11277" width="11.6640625" style="35" customWidth="1"/>
    <col min="11278" max="11520" width="9.109375" style="35"/>
    <col min="11521" max="11521" width="17.6640625" style="35" customWidth="1"/>
    <col min="11522" max="11531" width="10.109375" style="35" customWidth="1"/>
    <col min="11532" max="11532" width="13.5546875" style="35" customWidth="1"/>
    <col min="11533" max="11533" width="11.6640625" style="35" customWidth="1"/>
    <col min="11534" max="11776" width="9.109375" style="35"/>
    <col min="11777" max="11777" width="17.6640625" style="35" customWidth="1"/>
    <col min="11778" max="11787" width="10.109375" style="35" customWidth="1"/>
    <col min="11788" max="11788" width="13.5546875" style="35" customWidth="1"/>
    <col min="11789" max="11789" width="11.6640625" style="35" customWidth="1"/>
    <col min="11790" max="12032" width="9.109375" style="35"/>
    <col min="12033" max="12033" width="17.6640625" style="35" customWidth="1"/>
    <col min="12034" max="12043" width="10.109375" style="35" customWidth="1"/>
    <col min="12044" max="12044" width="13.5546875" style="35" customWidth="1"/>
    <col min="12045" max="12045" width="11.6640625" style="35" customWidth="1"/>
    <col min="12046" max="12288" width="9.109375" style="35"/>
    <col min="12289" max="12289" width="17.6640625" style="35" customWidth="1"/>
    <col min="12290" max="12299" width="10.109375" style="35" customWidth="1"/>
    <col min="12300" max="12300" width="13.5546875" style="35" customWidth="1"/>
    <col min="12301" max="12301" width="11.6640625" style="35" customWidth="1"/>
    <col min="12302" max="12544" width="9.109375" style="35"/>
    <col min="12545" max="12545" width="17.6640625" style="35" customWidth="1"/>
    <col min="12546" max="12555" width="10.109375" style="35" customWidth="1"/>
    <col min="12556" max="12556" width="13.5546875" style="35" customWidth="1"/>
    <col min="12557" max="12557" width="11.6640625" style="35" customWidth="1"/>
    <col min="12558" max="12800" width="9.109375" style="35"/>
    <col min="12801" max="12801" width="17.6640625" style="35" customWidth="1"/>
    <col min="12802" max="12811" width="10.109375" style="35" customWidth="1"/>
    <col min="12812" max="12812" width="13.5546875" style="35" customWidth="1"/>
    <col min="12813" max="12813" width="11.6640625" style="35" customWidth="1"/>
    <col min="12814" max="13056" width="9.109375" style="35"/>
    <col min="13057" max="13057" width="17.6640625" style="35" customWidth="1"/>
    <col min="13058" max="13067" width="10.109375" style="35" customWidth="1"/>
    <col min="13068" max="13068" width="13.5546875" style="35" customWidth="1"/>
    <col min="13069" max="13069" width="11.6640625" style="35" customWidth="1"/>
    <col min="13070" max="13312" width="9.109375" style="35"/>
    <col min="13313" max="13313" width="17.6640625" style="35" customWidth="1"/>
    <col min="13314" max="13323" width="10.109375" style="35" customWidth="1"/>
    <col min="13324" max="13324" width="13.5546875" style="35" customWidth="1"/>
    <col min="13325" max="13325" width="11.6640625" style="35" customWidth="1"/>
    <col min="13326" max="13568" width="9.109375" style="35"/>
    <col min="13569" max="13569" width="17.6640625" style="35" customWidth="1"/>
    <col min="13570" max="13579" width="10.109375" style="35" customWidth="1"/>
    <col min="13580" max="13580" width="13.5546875" style="35" customWidth="1"/>
    <col min="13581" max="13581" width="11.6640625" style="35" customWidth="1"/>
    <col min="13582" max="13824" width="9.109375" style="35"/>
    <col min="13825" max="13825" width="17.6640625" style="35" customWidth="1"/>
    <col min="13826" max="13835" width="10.109375" style="35" customWidth="1"/>
    <col min="13836" max="13836" width="13.5546875" style="35" customWidth="1"/>
    <col min="13837" max="13837" width="11.6640625" style="35" customWidth="1"/>
    <col min="13838" max="14080" width="9.109375" style="35"/>
    <col min="14081" max="14081" width="17.6640625" style="35" customWidth="1"/>
    <col min="14082" max="14091" width="10.109375" style="35" customWidth="1"/>
    <col min="14092" max="14092" width="13.5546875" style="35" customWidth="1"/>
    <col min="14093" max="14093" width="11.6640625" style="35" customWidth="1"/>
    <col min="14094" max="14336" width="9.109375" style="35"/>
    <col min="14337" max="14337" width="17.6640625" style="35" customWidth="1"/>
    <col min="14338" max="14347" width="10.109375" style="35" customWidth="1"/>
    <col min="14348" max="14348" width="13.5546875" style="35" customWidth="1"/>
    <col min="14349" max="14349" width="11.6640625" style="35" customWidth="1"/>
    <col min="14350" max="14592" width="9.109375" style="35"/>
    <col min="14593" max="14593" width="17.6640625" style="35" customWidth="1"/>
    <col min="14594" max="14603" width="10.109375" style="35" customWidth="1"/>
    <col min="14604" max="14604" width="13.5546875" style="35" customWidth="1"/>
    <col min="14605" max="14605" width="11.6640625" style="35" customWidth="1"/>
    <col min="14606" max="14848" width="9.109375" style="35"/>
    <col min="14849" max="14849" width="17.6640625" style="35" customWidth="1"/>
    <col min="14850" max="14859" width="10.109375" style="35" customWidth="1"/>
    <col min="14860" max="14860" width="13.5546875" style="35" customWidth="1"/>
    <col min="14861" max="14861" width="11.6640625" style="35" customWidth="1"/>
    <col min="14862" max="15104" width="9.109375" style="35"/>
    <col min="15105" max="15105" width="17.6640625" style="35" customWidth="1"/>
    <col min="15106" max="15115" width="10.109375" style="35" customWidth="1"/>
    <col min="15116" max="15116" width="13.5546875" style="35" customWidth="1"/>
    <col min="15117" max="15117" width="11.6640625" style="35" customWidth="1"/>
    <col min="15118" max="15360" width="9.109375" style="35"/>
    <col min="15361" max="15361" width="17.6640625" style="35" customWidth="1"/>
    <col min="15362" max="15371" width="10.109375" style="35" customWidth="1"/>
    <col min="15372" max="15372" width="13.5546875" style="35" customWidth="1"/>
    <col min="15373" max="15373" width="11.6640625" style="35" customWidth="1"/>
    <col min="15374" max="15616" width="9.109375" style="35"/>
    <col min="15617" max="15617" width="17.6640625" style="35" customWidth="1"/>
    <col min="15618" max="15627" width="10.109375" style="35" customWidth="1"/>
    <col min="15628" max="15628" width="13.5546875" style="35" customWidth="1"/>
    <col min="15629" max="15629" width="11.6640625" style="35" customWidth="1"/>
    <col min="15630" max="15872" width="9.109375" style="35"/>
    <col min="15873" max="15873" width="17.6640625" style="35" customWidth="1"/>
    <col min="15874" max="15883" width="10.109375" style="35" customWidth="1"/>
    <col min="15884" max="15884" width="13.5546875" style="35" customWidth="1"/>
    <col min="15885" max="15885" width="11.6640625" style="35" customWidth="1"/>
    <col min="15886" max="16128" width="9.109375" style="35"/>
    <col min="16129" max="16129" width="17.6640625" style="35" customWidth="1"/>
    <col min="16130" max="16139" width="10.109375" style="35" customWidth="1"/>
    <col min="16140" max="16140" width="13.5546875" style="35" customWidth="1"/>
    <col min="16141" max="16141" width="11.6640625" style="35" customWidth="1"/>
    <col min="16142" max="16384" width="9.109375" style="35"/>
  </cols>
  <sheetData>
    <row r="1" spans="1:13">
      <c r="A1" s="1460" t="s">
        <v>5197</v>
      </c>
    </row>
    <row r="2" spans="1:13" ht="17.399999999999999">
      <c r="A2" s="448" t="s">
        <v>1858</v>
      </c>
      <c r="B2" s="1480" t="s">
        <v>4598</v>
      </c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667"/>
    </row>
    <row r="3" spans="1:13" ht="18" thickBot="1">
      <c r="A3" s="683"/>
      <c r="B3" s="1690" t="s">
        <v>4599</v>
      </c>
      <c r="C3" s="1690"/>
      <c r="D3" s="1690"/>
      <c r="E3" s="1690"/>
      <c r="F3" s="1690"/>
      <c r="G3" s="1690"/>
      <c r="H3" s="1690"/>
      <c r="I3" s="1690"/>
      <c r="J3" s="1690"/>
      <c r="K3" s="1690"/>
      <c r="L3" s="1690"/>
      <c r="M3" s="683"/>
    </row>
    <row r="4" spans="1:13">
      <c r="A4" s="439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3" ht="13.8" thickBot="1">
      <c r="A5" s="279" t="s">
        <v>4297</v>
      </c>
      <c r="B5" s="1746" t="s">
        <v>1795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679"/>
    </row>
    <row r="6" spans="1:13">
      <c r="A6" s="279" t="s">
        <v>3888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</row>
    <row r="7" spans="1:13" ht="13.8" thickBot="1">
      <c r="A7" s="279" t="s">
        <v>4553</v>
      </c>
      <c r="B7" s="269"/>
      <c r="C7" s="1681" t="s">
        <v>1489</v>
      </c>
      <c r="D7" s="1681"/>
      <c r="E7" s="1681"/>
      <c r="F7" s="1681"/>
      <c r="G7" s="1681"/>
      <c r="H7" s="1681"/>
      <c r="I7" s="1681"/>
      <c r="J7" s="1681"/>
      <c r="K7" s="1681"/>
      <c r="L7" s="1681"/>
      <c r="M7" s="679"/>
    </row>
    <row r="8" spans="1:13">
      <c r="A8" s="279" t="s">
        <v>3860</v>
      </c>
      <c r="B8" s="269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0" t="s">
        <v>4588</v>
      </c>
    </row>
    <row r="9" spans="1:13" ht="13.8" thickBot="1">
      <c r="A9" s="679"/>
      <c r="B9" s="679" t="s">
        <v>3</v>
      </c>
      <c r="C9" s="679" t="s">
        <v>1784</v>
      </c>
      <c r="D9" s="679" t="s">
        <v>1518</v>
      </c>
      <c r="E9" s="679" t="s">
        <v>1517</v>
      </c>
      <c r="F9" s="679" t="s">
        <v>1516</v>
      </c>
      <c r="G9" s="679" t="s">
        <v>1515</v>
      </c>
      <c r="H9" s="679" t="s">
        <v>1514</v>
      </c>
      <c r="I9" s="679" t="s">
        <v>1513</v>
      </c>
      <c r="J9" s="679" t="s">
        <v>1512</v>
      </c>
      <c r="K9" s="679" t="s">
        <v>1511</v>
      </c>
      <c r="L9" s="679" t="s">
        <v>1510</v>
      </c>
      <c r="M9" s="679" t="s">
        <v>4272</v>
      </c>
    </row>
    <row r="10" spans="1:13">
      <c r="A10" s="674" t="s">
        <v>1</v>
      </c>
      <c r="B10" s="430">
        <v>1692</v>
      </c>
      <c r="C10" s="430">
        <v>691</v>
      </c>
      <c r="D10" s="430">
        <v>538</v>
      </c>
      <c r="E10" s="430">
        <v>290</v>
      </c>
      <c r="F10" s="430">
        <v>114</v>
      </c>
      <c r="G10" s="430">
        <v>43</v>
      </c>
      <c r="H10" s="430">
        <v>8</v>
      </c>
      <c r="I10" s="430">
        <v>6</v>
      </c>
      <c r="J10" s="430">
        <v>1</v>
      </c>
      <c r="K10" s="430">
        <v>0</v>
      </c>
      <c r="L10" s="430">
        <v>1</v>
      </c>
      <c r="M10" s="430">
        <v>0</v>
      </c>
    </row>
    <row r="11" spans="1:13">
      <c r="A11" s="670" t="s">
        <v>1498</v>
      </c>
      <c r="B11" s="405">
        <v>11</v>
      </c>
      <c r="C11" s="405">
        <v>10</v>
      </c>
      <c r="D11" s="405">
        <v>1</v>
      </c>
      <c r="E11" s="405">
        <v>0</v>
      </c>
      <c r="F11" s="405">
        <v>0</v>
      </c>
      <c r="G11" s="405">
        <v>0</v>
      </c>
      <c r="H11" s="405">
        <v>0</v>
      </c>
      <c r="I11" s="405">
        <v>0</v>
      </c>
      <c r="J11" s="405">
        <v>0</v>
      </c>
      <c r="K11" s="405">
        <v>0</v>
      </c>
      <c r="L11" s="405">
        <v>0</v>
      </c>
      <c r="M11" s="405">
        <v>0</v>
      </c>
    </row>
    <row r="12" spans="1:13">
      <c r="A12" s="670" t="s">
        <v>1497</v>
      </c>
      <c r="B12" s="405">
        <v>235</v>
      </c>
      <c r="C12" s="405">
        <v>189</v>
      </c>
      <c r="D12" s="405">
        <v>43</v>
      </c>
      <c r="E12" s="405">
        <v>2</v>
      </c>
      <c r="F12" s="405">
        <v>1</v>
      </c>
      <c r="G12" s="405">
        <v>0</v>
      </c>
      <c r="H12" s="405">
        <v>0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</row>
    <row r="13" spans="1:13">
      <c r="A13" s="670" t="s">
        <v>1496</v>
      </c>
      <c r="B13" s="405">
        <v>374</v>
      </c>
      <c r="C13" s="405">
        <v>199</v>
      </c>
      <c r="D13" s="405">
        <v>131</v>
      </c>
      <c r="E13" s="405">
        <v>40</v>
      </c>
      <c r="F13" s="405">
        <v>2</v>
      </c>
      <c r="G13" s="405">
        <v>2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0</v>
      </c>
    </row>
    <row r="14" spans="1:13">
      <c r="A14" s="670" t="s">
        <v>1495</v>
      </c>
      <c r="B14" s="405">
        <v>366</v>
      </c>
      <c r="C14" s="405">
        <v>136</v>
      </c>
      <c r="D14" s="405">
        <v>119</v>
      </c>
      <c r="E14" s="405">
        <v>74</v>
      </c>
      <c r="F14" s="405">
        <v>27</v>
      </c>
      <c r="G14" s="405">
        <v>9</v>
      </c>
      <c r="H14" s="405">
        <v>0</v>
      </c>
      <c r="I14" s="405">
        <v>1</v>
      </c>
      <c r="J14" s="405">
        <v>0</v>
      </c>
      <c r="K14" s="405">
        <v>0</v>
      </c>
      <c r="L14" s="405">
        <v>0</v>
      </c>
      <c r="M14" s="405">
        <v>0</v>
      </c>
    </row>
    <row r="15" spans="1:13">
      <c r="A15" s="670" t="s">
        <v>1494</v>
      </c>
      <c r="B15" s="405">
        <v>325</v>
      </c>
      <c r="C15" s="405">
        <v>96</v>
      </c>
      <c r="D15" s="405">
        <v>117</v>
      </c>
      <c r="E15" s="405">
        <v>78</v>
      </c>
      <c r="F15" s="405">
        <v>22</v>
      </c>
      <c r="G15" s="405">
        <v>5</v>
      </c>
      <c r="H15" s="405">
        <v>4</v>
      </c>
      <c r="I15" s="405">
        <v>3</v>
      </c>
      <c r="J15" s="405">
        <v>0</v>
      </c>
      <c r="K15" s="405">
        <v>0</v>
      </c>
      <c r="L15" s="405">
        <v>0</v>
      </c>
      <c r="M15" s="405">
        <v>0</v>
      </c>
    </row>
    <row r="16" spans="1:13">
      <c r="A16" s="670" t="s">
        <v>1493</v>
      </c>
      <c r="B16" s="405">
        <v>261</v>
      </c>
      <c r="C16" s="405">
        <v>42</v>
      </c>
      <c r="D16" s="405">
        <v>94</v>
      </c>
      <c r="E16" s="405">
        <v>65</v>
      </c>
      <c r="F16" s="405">
        <v>40</v>
      </c>
      <c r="G16" s="405">
        <v>17</v>
      </c>
      <c r="H16" s="405">
        <v>3</v>
      </c>
      <c r="I16" s="405">
        <v>0</v>
      </c>
      <c r="J16" s="405">
        <v>0</v>
      </c>
      <c r="K16" s="405">
        <v>0</v>
      </c>
      <c r="L16" s="405">
        <v>0</v>
      </c>
      <c r="M16" s="405">
        <v>0</v>
      </c>
    </row>
    <row r="17" spans="1:13">
      <c r="A17" s="670" t="s">
        <v>1492</v>
      </c>
      <c r="B17" s="405">
        <v>115</v>
      </c>
      <c r="C17" s="405">
        <v>19</v>
      </c>
      <c r="D17" s="405">
        <v>33</v>
      </c>
      <c r="E17" s="405">
        <v>29</v>
      </c>
      <c r="F17" s="405">
        <v>22</v>
      </c>
      <c r="G17" s="405">
        <v>7</v>
      </c>
      <c r="H17" s="405">
        <v>1</v>
      </c>
      <c r="I17" s="405">
        <v>2</v>
      </c>
      <c r="J17" s="405">
        <v>1</v>
      </c>
      <c r="K17" s="405">
        <v>0</v>
      </c>
      <c r="L17" s="405">
        <v>1</v>
      </c>
      <c r="M17" s="405">
        <v>0</v>
      </c>
    </row>
    <row r="18" spans="1:13">
      <c r="A18" s="670" t="s">
        <v>1491</v>
      </c>
      <c r="B18" s="405">
        <v>4</v>
      </c>
      <c r="C18" s="405">
        <v>0</v>
      </c>
      <c r="D18" s="405">
        <v>0</v>
      </c>
      <c r="E18" s="405">
        <v>2</v>
      </c>
      <c r="F18" s="405">
        <v>0</v>
      </c>
      <c r="G18" s="405">
        <v>2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</row>
    <row r="19" spans="1:13">
      <c r="A19" s="670" t="s">
        <v>1490</v>
      </c>
      <c r="B19" s="405">
        <v>1</v>
      </c>
      <c r="C19" s="405">
        <v>0</v>
      </c>
      <c r="D19" s="405">
        <v>0</v>
      </c>
      <c r="E19" s="405">
        <v>0</v>
      </c>
      <c r="F19" s="405">
        <v>0</v>
      </c>
      <c r="G19" s="405">
        <v>1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</row>
    <row r="20" spans="1:13">
      <c r="A20" s="669" t="s">
        <v>1509</v>
      </c>
      <c r="B20" s="404">
        <v>693</v>
      </c>
      <c r="C20" s="404">
        <v>271</v>
      </c>
      <c r="D20" s="404">
        <v>246</v>
      </c>
      <c r="E20" s="404">
        <v>123</v>
      </c>
      <c r="F20" s="404">
        <v>40</v>
      </c>
      <c r="G20" s="404">
        <v>11</v>
      </c>
      <c r="H20" s="404">
        <v>2</v>
      </c>
      <c r="I20" s="404">
        <v>0</v>
      </c>
      <c r="J20" s="404">
        <v>0</v>
      </c>
      <c r="K20" s="404">
        <v>0</v>
      </c>
      <c r="L20" s="404">
        <v>0</v>
      </c>
      <c r="M20" s="404">
        <v>0</v>
      </c>
    </row>
    <row r="21" spans="1:13">
      <c r="A21" s="670" t="s">
        <v>1498</v>
      </c>
      <c r="B21" s="405">
        <v>0</v>
      </c>
      <c r="C21" s="405">
        <v>0</v>
      </c>
      <c r="D21" s="405">
        <v>0</v>
      </c>
      <c r="E21" s="405">
        <v>0</v>
      </c>
      <c r="F21" s="405">
        <v>0</v>
      </c>
      <c r="G21" s="405">
        <v>0</v>
      </c>
      <c r="H21" s="405">
        <v>0</v>
      </c>
      <c r="I21" s="405">
        <v>0</v>
      </c>
      <c r="J21" s="405">
        <v>0</v>
      </c>
      <c r="K21" s="405">
        <v>0</v>
      </c>
      <c r="L21" s="405">
        <v>0</v>
      </c>
      <c r="M21" s="405">
        <v>0</v>
      </c>
    </row>
    <row r="22" spans="1:13">
      <c r="A22" s="670" t="s">
        <v>1497</v>
      </c>
      <c r="B22" s="405">
        <v>16</v>
      </c>
      <c r="C22" s="405">
        <v>9</v>
      </c>
      <c r="D22" s="405">
        <v>7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</row>
    <row r="23" spans="1:13">
      <c r="A23" s="670" t="s">
        <v>1496</v>
      </c>
      <c r="B23" s="405">
        <v>106</v>
      </c>
      <c r="C23" s="405">
        <v>60</v>
      </c>
      <c r="D23" s="405">
        <v>37</v>
      </c>
      <c r="E23" s="405">
        <v>9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</row>
    <row r="24" spans="1:13">
      <c r="A24" s="670" t="s">
        <v>1495</v>
      </c>
      <c r="B24" s="405">
        <v>169</v>
      </c>
      <c r="C24" s="405">
        <v>81</v>
      </c>
      <c r="D24" s="405">
        <v>49</v>
      </c>
      <c r="E24" s="405">
        <v>32</v>
      </c>
      <c r="F24" s="405">
        <v>5</v>
      </c>
      <c r="G24" s="405">
        <v>2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</row>
    <row r="25" spans="1:13">
      <c r="A25" s="670" t="s">
        <v>1494</v>
      </c>
      <c r="B25" s="405">
        <v>186</v>
      </c>
      <c r="C25" s="405">
        <v>72</v>
      </c>
      <c r="D25" s="405">
        <v>67</v>
      </c>
      <c r="E25" s="405">
        <v>36</v>
      </c>
      <c r="F25" s="405">
        <v>10</v>
      </c>
      <c r="G25" s="405">
        <v>1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</row>
    <row r="26" spans="1:13">
      <c r="A26" s="670" t="s">
        <v>1493</v>
      </c>
      <c r="B26" s="405">
        <v>152</v>
      </c>
      <c r="C26" s="405">
        <v>34</v>
      </c>
      <c r="D26" s="405">
        <v>64</v>
      </c>
      <c r="E26" s="405">
        <v>30</v>
      </c>
      <c r="F26" s="405">
        <v>17</v>
      </c>
      <c r="G26" s="405">
        <v>6</v>
      </c>
      <c r="H26" s="405">
        <v>1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</row>
    <row r="27" spans="1:13">
      <c r="A27" s="670" t="s">
        <v>1492</v>
      </c>
      <c r="B27" s="405">
        <v>63</v>
      </c>
      <c r="C27" s="405">
        <v>15</v>
      </c>
      <c r="D27" s="405">
        <v>22</v>
      </c>
      <c r="E27" s="405">
        <v>15</v>
      </c>
      <c r="F27" s="405">
        <v>8</v>
      </c>
      <c r="G27" s="405">
        <v>2</v>
      </c>
      <c r="H27" s="405">
        <v>1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</row>
    <row r="28" spans="1:13">
      <c r="A28" s="670" t="s">
        <v>1491</v>
      </c>
      <c r="B28" s="405">
        <v>1</v>
      </c>
      <c r="C28" s="405">
        <v>0</v>
      </c>
      <c r="D28" s="405">
        <v>0</v>
      </c>
      <c r="E28" s="405">
        <v>1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</row>
    <row r="29" spans="1:13">
      <c r="A29" s="670" t="s">
        <v>1490</v>
      </c>
      <c r="B29" s="405">
        <v>0</v>
      </c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</row>
    <row r="30" spans="1:13">
      <c r="A30" s="669" t="s">
        <v>1508</v>
      </c>
      <c r="B30" s="404">
        <v>981</v>
      </c>
      <c r="C30" s="404">
        <v>411</v>
      </c>
      <c r="D30" s="404">
        <v>288</v>
      </c>
      <c r="E30" s="404">
        <v>165</v>
      </c>
      <c r="F30" s="404">
        <v>72</v>
      </c>
      <c r="G30" s="404">
        <v>31</v>
      </c>
      <c r="H30" s="404">
        <v>6</v>
      </c>
      <c r="I30" s="404">
        <v>6</v>
      </c>
      <c r="J30" s="404">
        <v>1</v>
      </c>
      <c r="K30" s="404">
        <v>0</v>
      </c>
      <c r="L30" s="404">
        <v>1</v>
      </c>
      <c r="M30" s="404">
        <v>0</v>
      </c>
    </row>
    <row r="31" spans="1:13">
      <c r="A31" s="670" t="s">
        <v>1498</v>
      </c>
      <c r="B31" s="405">
        <v>10</v>
      </c>
      <c r="C31" s="405">
        <v>9</v>
      </c>
      <c r="D31" s="405">
        <v>1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</row>
    <row r="32" spans="1:13">
      <c r="A32" s="670" t="s">
        <v>1497</v>
      </c>
      <c r="B32" s="405">
        <v>217</v>
      </c>
      <c r="C32" s="405">
        <v>178</v>
      </c>
      <c r="D32" s="405">
        <v>36</v>
      </c>
      <c r="E32" s="405">
        <v>2</v>
      </c>
      <c r="F32" s="405">
        <v>1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</row>
    <row r="33" spans="1:13">
      <c r="A33" s="670" t="s">
        <v>1496</v>
      </c>
      <c r="B33" s="405">
        <v>265</v>
      </c>
      <c r="C33" s="405">
        <v>136</v>
      </c>
      <c r="D33" s="405">
        <v>94</v>
      </c>
      <c r="E33" s="405">
        <v>31</v>
      </c>
      <c r="F33" s="405">
        <v>2</v>
      </c>
      <c r="G33" s="405">
        <v>2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</row>
    <row r="34" spans="1:13">
      <c r="A34" s="670" t="s">
        <v>1495</v>
      </c>
      <c r="B34" s="405">
        <v>190</v>
      </c>
      <c r="C34" s="405">
        <v>52</v>
      </c>
      <c r="D34" s="405">
        <v>67</v>
      </c>
      <c r="E34" s="405">
        <v>42</v>
      </c>
      <c r="F34" s="405">
        <v>21</v>
      </c>
      <c r="G34" s="405">
        <v>7</v>
      </c>
      <c r="H34" s="405">
        <v>0</v>
      </c>
      <c r="I34" s="405">
        <v>1</v>
      </c>
      <c r="J34" s="405">
        <v>0</v>
      </c>
      <c r="K34" s="405">
        <v>0</v>
      </c>
      <c r="L34" s="405">
        <v>0</v>
      </c>
      <c r="M34" s="405">
        <v>0</v>
      </c>
    </row>
    <row r="35" spans="1:13">
      <c r="A35" s="670" t="s">
        <v>1494</v>
      </c>
      <c r="B35" s="405">
        <v>137</v>
      </c>
      <c r="C35" s="405">
        <v>24</v>
      </c>
      <c r="D35" s="405">
        <v>50</v>
      </c>
      <c r="E35" s="405">
        <v>41</v>
      </c>
      <c r="F35" s="405">
        <v>12</v>
      </c>
      <c r="G35" s="405">
        <v>3</v>
      </c>
      <c r="H35" s="405">
        <v>4</v>
      </c>
      <c r="I35" s="405">
        <v>3</v>
      </c>
      <c r="J35" s="405">
        <v>0</v>
      </c>
      <c r="K35" s="405">
        <v>0</v>
      </c>
      <c r="L35" s="405">
        <v>0</v>
      </c>
      <c r="M35" s="405">
        <v>0</v>
      </c>
    </row>
    <row r="36" spans="1:13">
      <c r="A36" s="670" t="s">
        <v>1493</v>
      </c>
      <c r="B36" s="405">
        <v>106</v>
      </c>
      <c r="C36" s="405">
        <v>8</v>
      </c>
      <c r="D36" s="405">
        <v>29</v>
      </c>
      <c r="E36" s="405">
        <v>34</v>
      </c>
      <c r="F36" s="405">
        <v>22</v>
      </c>
      <c r="G36" s="405">
        <v>11</v>
      </c>
      <c r="H36" s="405">
        <v>2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</row>
    <row r="37" spans="1:13">
      <c r="A37" s="670" t="s">
        <v>1492</v>
      </c>
      <c r="B37" s="405">
        <v>52</v>
      </c>
      <c r="C37" s="405">
        <v>4</v>
      </c>
      <c r="D37" s="405">
        <v>11</v>
      </c>
      <c r="E37" s="405">
        <v>14</v>
      </c>
      <c r="F37" s="405">
        <v>14</v>
      </c>
      <c r="G37" s="405">
        <v>5</v>
      </c>
      <c r="H37" s="405">
        <v>0</v>
      </c>
      <c r="I37" s="405">
        <v>2</v>
      </c>
      <c r="J37" s="405">
        <v>1</v>
      </c>
      <c r="K37" s="405">
        <v>0</v>
      </c>
      <c r="L37" s="405">
        <v>1</v>
      </c>
      <c r="M37" s="405">
        <v>0</v>
      </c>
    </row>
    <row r="38" spans="1:13">
      <c r="A38" s="670" t="s">
        <v>1491</v>
      </c>
      <c r="B38" s="405">
        <v>3</v>
      </c>
      <c r="C38" s="405">
        <v>0</v>
      </c>
      <c r="D38" s="405">
        <v>0</v>
      </c>
      <c r="E38" s="405">
        <v>1</v>
      </c>
      <c r="F38" s="405">
        <v>0</v>
      </c>
      <c r="G38" s="405">
        <v>2</v>
      </c>
      <c r="H38" s="405">
        <v>0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</row>
    <row r="39" spans="1:13">
      <c r="A39" s="670" t="s">
        <v>1490</v>
      </c>
      <c r="B39" s="405">
        <v>1</v>
      </c>
      <c r="C39" s="405">
        <v>0</v>
      </c>
      <c r="D39" s="405">
        <v>0</v>
      </c>
      <c r="E39" s="405">
        <v>0</v>
      </c>
      <c r="F39" s="405">
        <v>0</v>
      </c>
      <c r="G39" s="405">
        <v>1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</row>
    <row r="40" spans="1:13">
      <c r="A40" s="669" t="s">
        <v>3816</v>
      </c>
      <c r="B40" s="404">
        <v>18</v>
      </c>
      <c r="C40" s="404">
        <v>9</v>
      </c>
      <c r="D40" s="404">
        <v>4</v>
      </c>
      <c r="E40" s="404">
        <v>2</v>
      </c>
      <c r="F40" s="404">
        <v>2</v>
      </c>
      <c r="G40" s="404">
        <v>1</v>
      </c>
      <c r="H40" s="404">
        <v>0</v>
      </c>
      <c r="I40" s="404">
        <v>0</v>
      </c>
      <c r="J40" s="404">
        <v>0</v>
      </c>
      <c r="K40" s="404">
        <v>0</v>
      </c>
      <c r="L40" s="404">
        <v>0</v>
      </c>
      <c r="M40" s="404">
        <v>0</v>
      </c>
    </row>
    <row r="41" spans="1:13">
      <c r="A41" s="670" t="s">
        <v>1498</v>
      </c>
      <c r="B41" s="405">
        <v>1</v>
      </c>
      <c r="C41" s="405">
        <v>1</v>
      </c>
      <c r="D41" s="405">
        <v>0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5">
        <v>0</v>
      </c>
      <c r="L41" s="405">
        <v>0</v>
      </c>
      <c r="M41" s="405">
        <v>0</v>
      </c>
    </row>
    <row r="42" spans="1:13">
      <c r="A42" s="670" t="s">
        <v>1497</v>
      </c>
      <c r="B42" s="405">
        <v>2</v>
      </c>
      <c r="C42" s="405">
        <v>2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</row>
    <row r="43" spans="1:13">
      <c r="A43" s="670" t="s">
        <v>1496</v>
      </c>
      <c r="B43" s="405">
        <v>3</v>
      </c>
      <c r="C43" s="405">
        <v>3</v>
      </c>
      <c r="D43" s="405">
        <v>0</v>
      </c>
      <c r="E43" s="405">
        <v>0</v>
      </c>
      <c r="F43" s="405">
        <v>0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</row>
    <row r="44" spans="1:13">
      <c r="A44" s="670" t="s">
        <v>1495</v>
      </c>
      <c r="B44" s="405">
        <v>7</v>
      </c>
      <c r="C44" s="405">
        <v>3</v>
      </c>
      <c r="D44" s="405">
        <v>3</v>
      </c>
      <c r="E44" s="405">
        <v>0</v>
      </c>
      <c r="F44" s="405">
        <v>1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</row>
    <row r="45" spans="1:13">
      <c r="A45" s="670" t="s">
        <v>1494</v>
      </c>
      <c r="B45" s="405">
        <v>2</v>
      </c>
      <c r="C45" s="405">
        <v>0</v>
      </c>
      <c r="D45" s="405">
        <v>0</v>
      </c>
      <c r="E45" s="405">
        <v>1</v>
      </c>
      <c r="F45" s="405">
        <v>0</v>
      </c>
      <c r="G45" s="405">
        <v>1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</row>
    <row r="46" spans="1:13">
      <c r="A46" s="670" t="s">
        <v>1493</v>
      </c>
      <c r="B46" s="405">
        <v>3</v>
      </c>
      <c r="C46" s="405">
        <v>0</v>
      </c>
      <c r="D46" s="405">
        <v>1</v>
      </c>
      <c r="E46" s="405">
        <v>1</v>
      </c>
      <c r="F46" s="405">
        <v>1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</row>
    <row r="47" spans="1:13">
      <c r="A47" s="670" t="s">
        <v>1492</v>
      </c>
      <c r="B47" s="405">
        <v>0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</row>
    <row r="48" spans="1:13">
      <c r="A48" s="670" t="s">
        <v>1491</v>
      </c>
      <c r="B48" s="405">
        <v>0</v>
      </c>
      <c r="C48" s="405">
        <v>0</v>
      </c>
      <c r="D48" s="405">
        <v>0</v>
      </c>
      <c r="E48" s="405">
        <v>0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</row>
    <row r="49" spans="1:13">
      <c r="A49" s="670" t="s">
        <v>1490</v>
      </c>
      <c r="B49" s="405">
        <v>0</v>
      </c>
      <c r="C49" s="405">
        <v>0</v>
      </c>
      <c r="D49" s="405">
        <v>0</v>
      </c>
      <c r="E49" s="405">
        <v>0</v>
      </c>
      <c r="F49" s="405">
        <v>0</v>
      </c>
      <c r="G49" s="405">
        <v>0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</row>
    <row r="50" spans="1:13">
      <c r="A50" s="71" t="s">
        <v>4082</v>
      </c>
      <c r="B50" s="407"/>
      <c r="C50" s="407"/>
      <c r="D50" s="407"/>
      <c r="E50" s="407"/>
      <c r="F50" s="407"/>
      <c r="G50" s="407"/>
      <c r="H50" s="407"/>
      <c r="I50" s="407"/>
      <c r="J50" s="407"/>
      <c r="K50" s="407"/>
      <c r="L50" s="407"/>
      <c r="M50" s="407"/>
    </row>
  </sheetData>
  <mergeCells count="4">
    <mergeCell ref="B2:L2"/>
    <mergeCell ref="B3:L3"/>
    <mergeCell ref="B5:L5"/>
    <mergeCell ref="C7:L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4">
    <outlinePr summaryBelow="0" summaryRight="0"/>
  </sheetPr>
  <dimension ref="A1:I67"/>
  <sheetViews>
    <sheetView showGridLines="0" showRowColHeaders="0" zoomScaleNormal="100" workbookViewId="0"/>
  </sheetViews>
  <sheetFormatPr baseColWidth="10" defaultColWidth="8.88671875" defaultRowHeight="13.2"/>
  <cols>
    <col min="1" max="1" width="18" style="35" bestFit="1" customWidth="1"/>
    <col min="2" max="2" width="5.109375" style="35" bestFit="1" customWidth="1"/>
    <col min="3" max="3" width="13.109375" style="35" bestFit="1" customWidth="1"/>
    <col min="4" max="6" width="9.33203125" style="35" bestFit="1" customWidth="1"/>
    <col min="7" max="7" width="11.33203125" style="35" bestFit="1" customWidth="1"/>
    <col min="8" max="8" width="12.44140625" style="35" bestFit="1" customWidth="1"/>
    <col min="9" max="9" width="11.33203125" style="35" bestFit="1" customWidth="1"/>
    <col min="10" max="256" width="8.88671875" style="35"/>
    <col min="257" max="257" width="18" style="35" bestFit="1" customWidth="1"/>
    <col min="258" max="258" width="5.109375" style="35" bestFit="1" customWidth="1"/>
    <col min="259" max="259" width="13.109375" style="35" bestFit="1" customWidth="1"/>
    <col min="260" max="262" width="9.33203125" style="35" bestFit="1" customWidth="1"/>
    <col min="263" max="263" width="11.33203125" style="35" bestFit="1" customWidth="1"/>
    <col min="264" max="264" width="12.44140625" style="35" bestFit="1" customWidth="1"/>
    <col min="265" max="265" width="11.33203125" style="35" bestFit="1" customWidth="1"/>
    <col min="266" max="512" width="8.88671875" style="35"/>
    <col min="513" max="513" width="18" style="35" bestFit="1" customWidth="1"/>
    <col min="514" max="514" width="5.109375" style="35" bestFit="1" customWidth="1"/>
    <col min="515" max="515" width="13.109375" style="35" bestFit="1" customWidth="1"/>
    <col min="516" max="518" width="9.33203125" style="35" bestFit="1" customWidth="1"/>
    <col min="519" max="519" width="11.33203125" style="35" bestFit="1" customWidth="1"/>
    <col min="520" max="520" width="12.44140625" style="35" bestFit="1" customWidth="1"/>
    <col min="521" max="521" width="11.33203125" style="35" bestFit="1" customWidth="1"/>
    <col min="522" max="768" width="8.88671875" style="35"/>
    <col min="769" max="769" width="18" style="35" bestFit="1" customWidth="1"/>
    <col min="770" max="770" width="5.109375" style="35" bestFit="1" customWidth="1"/>
    <col min="771" max="771" width="13.109375" style="35" bestFit="1" customWidth="1"/>
    <col min="772" max="774" width="9.33203125" style="35" bestFit="1" customWidth="1"/>
    <col min="775" max="775" width="11.33203125" style="35" bestFit="1" customWidth="1"/>
    <col min="776" max="776" width="12.44140625" style="35" bestFit="1" customWidth="1"/>
    <col min="777" max="777" width="11.33203125" style="35" bestFit="1" customWidth="1"/>
    <col min="778" max="1024" width="8.88671875" style="35"/>
    <col min="1025" max="1025" width="18" style="35" bestFit="1" customWidth="1"/>
    <col min="1026" max="1026" width="5.109375" style="35" bestFit="1" customWidth="1"/>
    <col min="1027" max="1027" width="13.109375" style="35" bestFit="1" customWidth="1"/>
    <col min="1028" max="1030" width="9.33203125" style="35" bestFit="1" customWidth="1"/>
    <col min="1031" max="1031" width="11.33203125" style="35" bestFit="1" customWidth="1"/>
    <col min="1032" max="1032" width="12.44140625" style="35" bestFit="1" customWidth="1"/>
    <col min="1033" max="1033" width="11.33203125" style="35" bestFit="1" customWidth="1"/>
    <col min="1034" max="1280" width="8.88671875" style="35"/>
    <col min="1281" max="1281" width="18" style="35" bestFit="1" customWidth="1"/>
    <col min="1282" max="1282" width="5.109375" style="35" bestFit="1" customWidth="1"/>
    <col min="1283" max="1283" width="13.109375" style="35" bestFit="1" customWidth="1"/>
    <col min="1284" max="1286" width="9.33203125" style="35" bestFit="1" customWidth="1"/>
    <col min="1287" max="1287" width="11.33203125" style="35" bestFit="1" customWidth="1"/>
    <col min="1288" max="1288" width="12.44140625" style="35" bestFit="1" customWidth="1"/>
    <col min="1289" max="1289" width="11.33203125" style="35" bestFit="1" customWidth="1"/>
    <col min="1290" max="1536" width="8.88671875" style="35"/>
    <col min="1537" max="1537" width="18" style="35" bestFit="1" customWidth="1"/>
    <col min="1538" max="1538" width="5.109375" style="35" bestFit="1" customWidth="1"/>
    <col min="1539" max="1539" width="13.109375" style="35" bestFit="1" customWidth="1"/>
    <col min="1540" max="1542" width="9.33203125" style="35" bestFit="1" customWidth="1"/>
    <col min="1543" max="1543" width="11.33203125" style="35" bestFit="1" customWidth="1"/>
    <col min="1544" max="1544" width="12.44140625" style="35" bestFit="1" customWidth="1"/>
    <col min="1545" max="1545" width="11.33203125" style="35" bestFit="1" customWidth="1"/>
    <col min="1546" max="1792" width="8.88671875" style="35"/>
    <col min="1793" max="1793" width="18" style="35" bestFit="1" customWidth="1"/>
    <col min="1794" max="1794" width="5.109375" style="35" bestFit="1" customWidth="1"/>
    <col min="1795" max="1795" width="13.109375" style="35" bestFit="1" customWidth="1"/>
    <col min="1796" max="1798" width="9.33203125" style="35" bestFit="1" customWidth="1"/>
    <col min="1799" max="1799" width="11.33203125" style="35" bestFit="1" customWidth="1"/>
    <col min="1800" max="1800" width="12.44140625" style="35" bestFit="1" customWidth="1"/>
    <col min="1801" max="1801" width="11.33203125" style="35" bestFit="1" customWidth="1"/>
    <col min="1802" max="2048" width="8.88671875" style="35"/>
    <col min="2049" max="2049" width="18" style="35" bestFit="1" customWidth="1"/>
    <col min="2050" max="2050" width="5.109375" style="35" bestFit="1" customWidth="1"/>
    <col min="2051" max="2051" width="13.109375" style="35" bestFit="1" customWidth="1"/>
    <col min="2052" max="2054" width="9.33203125" style="35" bestFit="1" customWidth="1"/>
    <col min="2055" max="2055" width="11.33203125" style="35" bestFit="1" customWidth="1"/>
    <col min="2056" max="2056" width="12.44140625" style="35" bestFit="1" customWidth="1"/>
    <col min="2057" max="2057" width="11.33203125" style="35" bestFit="1" customWidth="1"/>
    <col min="2058" max="2304" width="8.88671875" style="35"/>
    <col min="2305" max="2305" width="18" style="35" bestFit="1" customWidth="1"/>
    <col min="2306" max="2306" width="5.109375" style="35" bestFit="1" customWidth="1"/>
    <col min="2307" max="2307" width="13.109375" style="35" bestFit="1" customWidth="1"/>
    <col min="2308" max="2310" width="9.33203125" style="35" bestFit="1" customWidth="1"/>
    <col min="2311" max="2311" width="11.33203125" style="35" bestFit="1" customWidth="1"/>
    <col min="2312" max="2312" width="12.44140625" style="35" bestFit="1" customWidth="1"/>
    <col min="2313" max="2313" width="11.33203125" style="35" bestFit="1" customWidth="1"/>
    <col min="2314" max="2560" width="8.88671875" style="35"/>
    <col min="2561" max="2561" width="18" style="35" bestFit="1" customWidth="1"/>
    <col min="2562" max="2562" width="5.109375" style="35" bestFit="1" customWidth="1"/>
    <col min="2563" max="2563" width="13.109375" style="35" bestFit="1" customWidth="1"/>
    <col min="2564" max="2566" width="9.33203125" style="35" bestFit="1" customWidth="1"/>
    <col min="2567" max="2567" width="11.33203125" style="35" bestFit="1" customWidth="1"/>
    <col min="2568" max="2568" width="12.44140625" style="35" bestFit="1" customWidth="1"/>
    <col min="2569" max="2569" width="11.33203125" style="35" bestFit="1" customWidth="1"/>
    <col min="2570" max="2816" width="8.88671875" style="35"/>
    <col min="2817" max="2817" width="18" style="35" bestFit="1" customWidth="1"/>
    <col min="2818" max="2818" width="5.109375" style="35" bestFit="1" customWidth="1"/>
    <col min="2819" max="2819" width="13.109375" style="35" bestFit="1" customWidth="1"/>
    <col min="2820" max="2822" width="9.33203125" style="35" bestFit="1" customWidth="1"/>
    <col min="2823" max="2823" width="11.33203125" style="35" bestFit="1" customWidth="1"/>
    <col min="2824" max="2824" width="12.44140625" style="35" bestFit="1" customWidth="1"/>
    <col min="2825" max="2825" width="11.33203125" style="35" bestFit="1" customWidth="1"/>
    <col min="2826" max="3072" width="8.88671875" style="35"/>
    <col min="3073" max="3073" width="18" style="35" bestFit="1" customWidth="1"/>
    <col min="3074" max="3074" width="5.109375" style="35" bestFit="1" customWidth="1"/>
    <col min="3075" max="3075" width="13.109375" style="35" bestFit="1" customWidth="1"/>
    <col min="3076" max="3078" width="9.33203125" style="35" bestFit="1" customWidth="1"/>
    <col min="3079" max="3079" width="11.33203125" style="35" bestFit="1" customWidth="1"/>
    <col min="3080" max="3080" width="12.44140625" style="35" bestFit="1" customWidth="1"/>
    <col min="3081" max="3081" width="11.33203125" style="35" bestFit="1" customWidth="1"/>
    <col min="3082" max="3328" width="8.88671875" style="35"/>
    <col min="3329" max="3329" width="18" style="35" bestFit="1" customWidth="1"/>
    <col min="3330" max="3330" width="5.109375" style="35" bestFit="1" customWidth="1"/>
    <col min="3331" max="3331" width="13.109375" style="35" bestFit="1" customWidth="1"/>
    <col min="3332" max="3334" width="9.33203125" style="35" bestFit="1" customWidth="1"/>
    <col min="3335" max="3335" width="11.33203125" style="35" bestFit="1" customWidth="1"/>
    <col min="3336" max="3336" width="12.44140625" style="35" bestFit="1" customWidth="1"/>
    <col min="3337" max="3337" width="11.33203125" style="35" bestFit="1" customWidth="1"/>
    <col min="3338" max="3584" width="8.88671875" style="35"/>
    <col min="3585" max="3585" width="18" style="35" bestFit="1" customWidth="1"/>
    <col min="3586" max="3586" width="5.109375" style="35" bestFit="1" customWidth="1"/>
    <col min="3587" max="3587" width="13.109375" style="35" bestFit="1" customWidth="1"/>
    <col min="3588" max="3590" width="9.33203125" style="35" bestFit="1" customWidth="1"/>
    <col min="3591" max="3591" width="11.33203125" style="35" bestFit="1" customWidth="1"/>
    <col min="3592" max="3592" width="12.44140625" style="35" bestFit="1" customWidth="1"/>
    <col min="3593" max="3593" width="11.33203125" style="35" bestFit="1" customWidth="1"/>
    <col min="3594" max="3840" width="8.88671875" style="35"/>
    <col min="3841" max="3841" width="18" style="35" bestFit="1" customWidth="1"/>
    <col min="3842" max="3842" width="5.109375" style="35" bestFit="1" customWidth="1"/>
    <col min="3843" max="3843" width="13.109375" style="35" bestFit="1" customWidth="1"/>
    <col min="3844" max="3846" width="9.33203125" style="35" bestFit="1" customWidth="1"/>
    <col min="3847" max="3847" width="11.33203125" style="35" bestFit="1" customWidth="1"/>
    <col min="3848" max="3848" width="12.44140625" style="35" bestFit="1" customWidth="1"/>
    <col min="3849" max="3849" width="11.33203125" style="35" bestFit="1" customWidth="1"/>
    <col min="3850" max="4096" width="8.88671875" style="35"/>
    <col min="4097" max="4097" width="18" style="35" bestFit="1" customWidth="1"/>
    <col min="4098" max="4098" width="5.109375" style="35" bestFit="1" customWidth="1"/>
    <col min="4099" max="4099" width="13.109375" style="35" bestFit="1" customWidth="1"/>
    <col min="4100" max="4102" width="9.33203125" style="35" bestFit="1" customWidth="1"/>
    <col min="4103" max="4103" width="11.33203125" style="35" bestFit="1" customWidth="1"/>
    <col min="4104" max="4104" width="12.44140625" style="35" bestFit="1" customWidth="1"/>
    <col min="4105" max="4105" width="11.33203125" style="35" bestFit="1" customWidth="1"/>
    <col min="4106" max="4352" width="8.88671875" style="35"/>
    <col min="4353" max="4353" width="18" style="35" bestFit="1" customWidth="1"/>
    <col min="4354" max="4354" width="5.109375" style="35" bestFit="1" customWidth="1"/>
    <col min="4355" max="4355" width="13.109375" style="35" bestFit="1" customWidth="1"/>
    <col min="4356" max="4358" width="9.33203125" style="35" bestFit="1" customWidth="1"/>
    <col min="4359" max="4359" width="11.33203125" style="35" bestFit="1" customWidth="1"/>
    <col min="4360" max="4360" width="12.44140625" style="35" bestFit="1" customWidth="1"/>
    <col min="4361" max="4361" width="11.33203125" style="35" bestFit="1" customWidth="1"/>
    <col min="4362" max="4608" width="8.88671875" style="35"/>
    <col min="4609" max="4609" width="18" style="35" bestFit="1" customWidth="1"/>
    <col min="4610" max="4610" width="5.109375" style="35" bestFit="1" customWidth="1"/>
    <col min="4611" max="4611" width="13.109375" style="35" bestFit="1" customWidth="1"/>
    <col min="4612" max="4614" width="9.33203125" style="35" bestFit="1" customWidth="1"/>
    <col min="4615" max="4615" width="11.33203125" style="35" bestFit="1" customWidth="1"/>
    <col min="4616" max="4616" width="12.44140625" style="35" bestFit="1" customWidth="1"/>
    <col min="4617" max="4617" width="11.33203125" style="35" bestFit="1" customWidth="1"/>
    <col min="4618" max="4864" width="8.88671875" style="35"/>
    <col min="4865" max="4865" width="18" style="35" bestFit="1" customWidth="1"/>
    <col min="4866" max="4866" width="5.109375" style="35" bestFit="1" customWidth="1"/>
    <col min="4867" max="4867" width="13.109375" style="35" bestFit="1" customWidth="1"/>
    <col min="4868" max="4870" width="9.33203125" style="35" bestFit="1" customWidth="1"/>
    <col min="4871" max="4871" width="11.33203125" style="35" bestFit="1" customWidth="1"/>
    <col min="4872" max="4872" width="12.44140625" style="35" bestFit="1" customWidth="1"/>
    <col min="4873" max="4873" width="11.33203125" style="35" bestFit="1" customWidth="1"/>
    <col min="4874" max="5120" width="8.88671875" style="35"/>
    <col min="5121" max="5121" width="18" style="35" bestFit="1" customWidth="1"/>
    <col min="5122" max="5122" width="5.109375" style="35" bestFit="1" customWidth="1"/>
    <col min="5123" max="5123" width="13.109375" style="35" bestFit="1" customWidth="1"/>
    <col min="5124" max="5126" width="9.33203125" style="35" bestFit="1" customWidth="1"/>
    <col min="5127" max="5127" width="11.33203125" style="35" bestFit="1" customWidth="1"/>
    <col min="5128" max="5128" width="12.44140625" style="35" bestFit="1" customWidth="1"/>
    <col min="5129" max="5129" width="11.33203125" style="35" bestFit="1" customWidth="1"/>
    <col min="5130" max="5376" width="8.88671875" style="35"/>
    <col min="5377" max="5377" width="18" style="35" bestFit="1" customWidth="1"/>
    <col min="5378" max="5378" width="5.109375" style="35" bestFit="1" customWidth="1"/>
    <col min="5379" max="5379" width="13.109375" style="35" bestFit="1" customWidth="1"/>
    <col min="5380" max="5382" width="9.33203125" style="35" bestFit="1" customWidth="1"/>
    <col min="5383" max="5383" width="11.33203125" style="35" bestFit="1" customWidth="1"/>
    <col min="5384" max="5384" width="12.44140625" style="35" bestFit="1" customWidth="1"/>
    <col min="5385" max="5385" width="11.33203125" style="35" bestFit="1" customWidth="1"/>
    <col min="5386" max="5632" width="8.88671875" style="35"/>
    <col min="5633" max="5633" width="18" style="35" bestFit="1" customWidth="1"/>
    <col min="5634" max="5634" width="5.109375" style="35" bestFit="1" customWidth="1"/>
    <col min="5635" max="5635" width="13.109375" style="35" bestFit="1" customWidth="1"/>
    <col min="5636" max="5638" width="9.33203125" style="35" bestFit="1" customWidth="1"/>
    <col min="5639" max="5639" width="11.33203125" style="35" bestFit="1" customWidth="1"/>
    <col min="5640" max="5640" width="12.44140625" style="35" bestFit="1" customWidth="1"/>
    <col min="5641" max="5641" width="11.33203125" style="35" bestFit="1" customWidth="1"/>
    <col min="5642" max="5888" width="8.88671875" style="35"/>
    <col min="5889" max="5889" width="18" style="35" bestFit="1" customWidth="1"/>
    <col min="5890" max="5890" width="5.109375" style="35" bestFit="1" customWidth="1"/>
    <col min="5891" max="5891" width="13.109375" style="35" bestFit="1" customWidth="1"/>
    <col min="5892" max="5894" width="9.33203125" style="35" bestFit="1" customWidth="1"/>
    <col min="5895" max="5895" width="11.33203125" style="35" bestFit="1" customWidth="1"/>
    <col min="5896" max="5896" width="12.44140625" style="35" bestFit="1" customWidth="1"/>
    <col min="5897" max="5897" width="11.33203125" style="35" bestFit="1" customWidth="1"/>
    <col min="5898" max="6144" width="8.88671875" style="35"/>
    <col min="6145" max="6145" width="18" style="35" bestFit="1" customWidth="1"/>
    <col min="6146" max="6146" width="5.109375" style="35" bestFit="1" customWidth="1"/>
    <col min="6147" max="6147" width="13.109375" style="35" bestFit="1" customWidth="1"/>
    <col min="6148" max="6150" width="9.33203125" style="35" bestFit="1" customWidth="1"/>
    <col min="6151" max="6151" width="11.33203125" style="35" bestFit="1" customWidth="1"/>
    <col min="6152" max="6152" width="12.44140625" style="35" bestFit="1" customWidth="1"/>
    <col min="6153" max="6153" width="11.33203125" style="35" bestFit="1" customWidth="1"/>
    <col min="6154" max="6400" width="8.88671875" style="35"/>
    <col min="6401" max="6401" width="18" style="35" bestFit="1" customWidth="1"/>
    <col min="6402" max="6402" width="5.109375" style="35" bestFit="1" customWidth="1"/>
    <col min="6403" max="6403" width="13.109375" style="35" bestFit="1" customWidth="1"/>
    <col min="6404" max="6406" width="9.33203125" style="35" bestFit="1" customWidth="1"/>
    <col min="6407" max="6407" width="11.33203125" style="35" bestFit="1" customWidth="1"/>
    <col min="6408" max="6408" width="12.44140625" style="35" bestFit="1" customWidth="1"/>
    <col min="6409" max="6409" width="11.33203125" style="35" bestFit="1" customWidth="1"/>
    <col min="6410" max="6656" width="8.88671875" style="35"/>
    <col min="6657" max="6657" width="18" style="35" bestFit="1" customWidth="1"/>
    <col min="6658" max="6658" width="5.109375" style="35" bestFit="1" customWidth="1"/>
    <col min="6659" max="6659" width="13.109375" style="35" bestFit="1" customWidth="1"/>
    <col min="6660" max="6662" width="9.33203125" style="35" bestFit="1" customWidth="1"/>
    <col min="6663" max="6663" width="11.33203125" style="35" bestFit="1" customWidth="1"/>
    <col min="6664" max="6664" width="12.44140625" style="35" bestFit="1" customWidth="1"/>
    <col min="6665" max="6665" width="11.33203125" style="35" bestFit="1" customWidth="1"/>
    <col min="6666" max="6912" width="8.88671875" style="35"/>
    <col min="6913" max="6913" width="18" style="35" bestFit="1" customWidth="1"/>
    <col min="6914" max="6914" width="5.109375" style="35" bestFit="1" customWidth="1"/>
    <col min="6915" max="6915" width="13.109375" style="35" bestFit="1" customWidth="1"/>
    <col min="6916" max="6918" width="9.33203125" style="35" bestFit="1" customWidth="1"/>
    <col min="6919" max="6919" width="11.33203125" style="35" bestFit="1" customWidth="1"/>
    <col min="6920" max="6920" width="12.44140625" style="35" bestFit="1" customWidth="1"/>
    <col min="6921" max="6921" width="11.33203125" style="35" bestFit="1" customWidth="1"/>
    <col min="6922" max="7168" width="8.88671875" style="35"/>
    <col min="7169" max="7169" width="18" style="35" bestFit="1" customWidth="1"/>
    <col min="7170" max="7170" width="5.109375" style="35" bestFit="1" customWidth="1"/>
    <col min="7171" max="7171" width="13.109375" style="35" bestFit="1" customWidth="1"/>
    <col min="7172" max="7174" width="9.33203125" style="35" bestFit="1" customWidth="1"/>
    <col min="7175" max="7175" width="11.33203125" style="35" bestFit="1" customWidth="1"/>
    <col min="7176" max="7176" width="12.44140625" style="35" bestFit="1" customWidth="1"/>
    <col min="7177" max="7177" width="11.33203125" style="35" bestFit="1" customWidth="1"/>
    <col min="7178" max="7424" width="8.88671875" style="35"/>
    <col min="7425" max="7425" width="18" style="35" bestFit="1" customWidth="1"/>
    <col min="7426" max="7426" width="5.109375" style="35" bestFit="1" customWidth="1"/>
    <col min="7427" max="7427" width="13.109375" style="35" bestFit="1" customWidth="1"/>
    <col min="7428" max="7430" width="9.33203125" style="35" bestFit="1" customWidth="1"/>
    <col min="7431" max="7431" width="11.33203125" style="35" bestFit="1" customWidth="1"/>
    <col min="7432" max="7432" width="12.44140625" style="35" bestFit="1" customWidth="1"/>
    <col min="7433" max="7433" width="11.33203125" style="35" bestFit="1" customWidth="1"/>
    <col min="7434" max="7680" width="8.88671875" style="35"/>
    <col min="7681" max="7681" width="18" style="35" bestFit="1" customWidth="1"/>
    <col min="7682" max="7682" width="5.109375" style="35" bestFit="1" customWidth="1"/>
    <col min="7683" max="7683" width="13.109375" style="35" bestFit="1" customWidth="1"/>
    <col min="7684" max="7686" width="9.33203125" style="35" bestFit="1" customWidth="1"/>
    <col min="7687" max="7687" width="11.33203125" style="35" bestFit="1" customWidth="1"/>
    <col min="7688" max="7688" width="12.44140625" style="35" bestFit="1" customWidth="1"/>
    <col min="7689" max="7689" width="11.33203125" style="35" bestFit="1" customWidth="1"/>
    <col min="7690" max="7936" width="8.88671875" style="35"/>
    <col min="7937" max="7937" width="18" style="35" bestFit="1" customWidth="1"/>
    <col min="7938" max="7938" width="5.109375" style="35" bestFit="1" customWidth="1"/>
    <col min="7939" max="7939" width="13.109375" style="35" bestFit="1" customWidth="1"/>
    <col min="7940" max="7942" width="9.33203125" style="35" bestFit="1" customWidth="1"/>
    <col min="7943" max="7943" width="11.33203125" style="35" bestFit="1" customWidth="1"/>
    <col min="7944" max="7944" width="12.44140625" style="35" bestFit="1" customWidth="1"/>
    <col min="7945" max="7945" width="11.33203125" style="35" bestFit="1" customWidth="1"/>
    <col min="7946" max="8192" width="8.88671875" style="35"/>
    <col min="8193" max="8193" width="18" style="35" bestFit="1" customWidth="1"/>
    <col min="8194" max="8194" width="5.109375" style="35" bestFit="1" customWidth="1"/>
    <col min="8195" max="8195" width="13.109375" style="35" bestFit="1" customWidth="1"/>
    <col min="8196" max="8198" width="9.33203125" style="35" bestFit="1" customWidth="1"/>
    <col min="8199" max="8199" width="11.33203125" style="35" bestFit="1" customWidth="1"/>
    <col min="8200" max="8200" width="12.44140625" style="35" bestFit="1" customWidth="1"/>
    <col min="8201" max="8201" width="11.33203125" style="35" bestFit="1" customWidth="1"/>
    <col min="8202" max="8448" width="8.88671875" style="35"/>
    <col min="8449" max="8449" width="18" style="35" bestFit="1" customWidth="1"/>
    <col min="8450" max="8450" width="5.109375" style="35" bestFit="1" customWidth="1"/>
    <col min="8451" max="8451" width="13.109375" style="35" bestFit="1" customWidth="1"/>
    <col min="8452" max="8454" width="9.33203125" style="35" bestFit="1" customWidth="1"/>
    <col min="8455" max="8455" width="11.33203125" style="35" bestFit="1" customWidth="1"/>
    <col min="8456" max="8456" width="12.44140625" style="35" bestFit="1" customWidth="1"/>
    <col min="8457" max="8457" width="11.33203125" style="35" bestFit="1" customWidth="1"/>
    <col min="8458" max="8704" width="8.88671875" style="35"/>
    <col min="8705" max="8705" width="18" style="35" bestFit="1" customWidth="1"/>
    <col min="8706" max="8706" width="5.109375" style="35" bestFit="1" customWidth="1"/>
    <col min="8707" max="8707" width="13.109375" style="35" bestFit="1" customWidth="1"/>
    <col min="8708" max="8710" width="9.33203125" style="35" bestFit="1" customWidth="1"/>
    <col min="8711" max="8711" width="11.33203125" style="35" bestFit="1" customWidth="1"/>
    <col min="8712" max="8712" width="12.44140625" style="35" bestFit="1" customWidth="1"/>
    <col min="8713" max="8713" width="11.33203125" style="35" bestFit="1" customWidth="1"/>
    <col min="8714" max="8960" width="8.88671875" style="35"/>
    <col min="8961" max="8961" width="18" style="35" bestFit="1" customWidth="1"/>
    <col min="8962" max="8962" width="5.109375" style="35" bestFit="1" customWidth="1"/>
    <col min="8963" max="8963" width="13.109375" style="35" bestFit="1" customWidth="1"/>
    <col min="8964" max="8966" width="9.33203125" style="35" bestFit="1" customWidth="1"/>
    <col min="8967" max="8967" width="11.33203125" style="35" bestFit="1" customWidth="1"/>
    <col min="8968" max="8968" width="12.44140625" style="35" bestFit="1" customWidth="1"/>
    <col min="8969" max="8969" width="11.33203125" style="35" bestFit="1" customWidth="1"/>
    <col min="8970" max="9216" width="8.88671875" style="35"/>
    <col min="9217" max="9217" width="18" style="35" bestFit="1" customWidth="1"/>
    <col min="9218" max="9218" width="5.109375" style="35" bestFit="1" customWidth="1"/>
    <col min="9219" max="9219" width="13.109375" style="35" bestFit="1" customWidth="1"/>
    <col min="9220" max="9222" width="9.33203125" style="35" bestFit="1" customWidth="1"/>
    <col min="9223" max="9223" width="11.33203125" style="35" bestFit="1" customWidth="1"/>
    <col min="9224" max="9224" width="12.44140625" style="35" bestFit="1" customWidth="1"/>
    <col min="9225" max="9225" width="11.33203125" style="35" bestFit="1" customWidth="1"/>
    <col min="9226" max="9472" width="8.88671875" style="35"/>
    <col min="9473" max="9473" width="18" style="35" bestFit="1" customWidth="1"/>
    <col min="9474" max="9474" width="5.109375" style="35" bestFit="1" customWidth="1"/>
    <col min="9475" max="9475" width="13.109375" style="35" bestFit="1" customWidth="1"/>
    <col min="9476" max="9478" width="9.33203125" style="35" bestFit="1" customWidth="1"/>
    <col min="9479" max="9479" width="11.33203125" style="35" bestFit="1" customWidth="1"/>
    <col min="9480" max="9480" width="12.44140625" style="35" bestFit="1" customWidth="1"/>
    <col min="9481" max="9481" width="11.33203125" style="35" bestFit="1" customWidth="1"/>
    <col min="9482" max="9728" width="8.88671875" style="35"/>
    <col min="9729" max="9729" width="18" style="35" bestFit="1" customWidth="1"/>
    <col min="9730" max="9730" width="5.109375" style="35" bestFit="1" customWidth="1"/>
    <col min="9731" max="9731" width="13.109375" style="35" bestFit="1" customWidth="1"/>
    <col min="9732" max="9734" width="9.33203125" style="35" bestFit="1" customWidth="1"/>
    <col min="9735" max="9735" width="11.33203125" style="35" bestFit="1" customWidth="1"/>
    <col min="9736" max="9736" width="12.44140625" style="35" bestFit="1" customWidth="1"/>
    <col min="9737" max="9737" width="11.33203125" style="35" bestFit="1" customWidth="1"/>
    <col min="9738" max="9984" width="8.88671875" style="35"/>
    <col min="9985" max="9985" width="18" style="35" bestFit="1" customWidth="1"/>
    <col min="9986" max="9986" width="5.109375" style="35" bestFit="1" customWidth="1"/>
    <col min="9987" max="9987" width="13.109375" style="35" bestFit="1" customWidth="1"/>
    <col min="9988" max="9990" width="9.33203125" style="35" bestFit="1" customWidth="1"/>
    <col min="9991" max="9991" width="11.33203125" style="35" bestFit="1" customWidth="1"/>
    <col min="9992" max="9992" width="12.44140625" style="35" bestFit="1" customWidth="1"/>
    <col min="9993" max="9993" width="11.33203125" style="35" bestFit="1" customWidth="1"/>
    <col min="9994" max="10240" width="8.88671875" style="35"/>
    <col min="10241" max="10241" width="18" style="35" bestFit="1" customWidth="1"/>
    <col min="10242" max="10242" width="5.109375" style="35" bestFit="1" customWidth="1"/>
    <col min="10243" max="10243" width="13.109375" style="35" bestFit="1" customWidth="1"/>
    <col min="10244" max="10246" width="9.33203125" style="35" bestFit="1" customWidth="1"/>
    <col min="10247" max="10247" width="11.33203125" style="35" bestFit="1" customWidth="1"/>
    <col min="10248" max="10248" width="12.44140625" style="35" bestFit="1" customWidth="1"/>
    <col min="10249" max="10249" width="11.33203125" style="35" bestFit="1" customWidth="1"/>
    <col min="10250" max="10496" width="8.88671875" style="35"/>
    <col min="10497" max="10497" width="18" style="35" bestFit="1" customWidth="1"/>
    <col min="10498" max="10498" width="5.109375" style="35" bestFit="1" customWidth="1"/>
    <col min="10499" max="10499" width="13.109375" style="35" bestFit="1" customWidth="1"/>
    <col min="10500" max="10502" width="9.33203125" style="35" bestFit="1" customWidth="1"/>
    <col min="10503" max="10503" width="11.33203125" style="35" bestFit="1" customWidth="1"/>
    <col min="10504" max="10504" width="12.44140625" style="35" bestFit="1" customWidth="1"/>
    <col min="10505" max="10505" width="11.33203125" style="35" bestFit="1" customWidth="1"/>
    <col min="10506" max="10752" width="8.88671875" style="35"/>
    <col min="10753" max="10753" width="18" style="35" bestFit="1" customWidth="1"/>
    <col min="10754" max="10754" width="5.109375" style="35" bestFit="1" customWidth="1"/>
    <col min="10755" max="10755" width="13.109375" style="35" bestFit="1" customWidth="1"/>
    <col min="10756" max="10758" width="9.33203125" style="35" bestFit="1" customWidth="1"/>
    <col min="10759" max="10759" width="11.33203125" style="35" bestFit="1" customWidth="1"/>
    <col min="10760" max="10760" width="12.44140625" style="35" bestFit="1" customWidth="1"/>
    <col min="10761" max="10761" width="11.33203125" style="35" bestFit="1" customWidth="1"/>
    <col min="10762" max="11008" width="8.88671875" style="35"/>
    <col min="11009" max="11009" width="18" style="35" bestFit="1" customWidth="1"/>
    <col min="11010" max="11010" width="5.109375" style="35" bestFit="1" customWidth="1"/>
    <col min="11011" max="11011" width="13.109375" style="35" bestFit="1" customWidth="1"/>
    <col min="11012" max="11014" width="9.33203125" style="35" bestFit="1" customWidth="1"/>
    <col min="11015" max="11015" width="11.33203125" style="35" bestFit="1" customWidth="1"/>
    <col min="11016" max="11016" width="12.44140625" style="35" bestFit="1" customWidth="1"/>
    <col min="11017" max="11017" width="11.33203125" style="35" bestFit="1" customWidth="1"/>
    <col min="11018" max="11264" width="8.88671875" style="35"/>
    <col min="11265" max="11265" width="18" style="35" bestFit="1" customWidth="1"/>
    <col min="11266" max="11266" width="5.109375" style="35" bestFit="1" customWidth="1"/>
    <col min="11267" max="11267" width="13.109375" style="35" bestFit="1" customWidth="1"/>
    <col min="11268" max="11270" width="9.33203125" style="35" bestFit="1" customWidth="1"/>
    <col min="11271" max="11271" width="11.33203125" style="35" bestFit="1" customWidth="1"/>
    <col min="11272" max="11272" width="12.44140625" style="35" bestFit="1" customWidth="1"/>
    <col min="11273" max="11273" width="11.33203125" style="35" bestFit="1" customWidth="1"/>
    <col min="11274" max="11520" width="8.88671875" style="35"/>
    <col min="11521" max="11521" width="18" style="35" bestFit="1" customWidth="1"/>
    <col min="11522" max="11522" width="5.109375" style="35" bestFit="1" customWidth="1"/>
    <col min="11523" max="11523" width="13.109375" style="35" bestFit="1" customWidth="1"/>
    <col min="11524" max="11526" width="9.33203125" style="35" bestFit="1" customWidth="1"/>
    <col min="11527" max="11527" width="11.33203125" style="35" bestFit="1" customWidth="1"/>
    <col min="11528" max="11528" width="12.44140625" style="35" bestFit="1" customWidth="1"/>
    <col min="11529" max="11529" width="11.33203125" style="35" bestFit="1" customWidth="1"/>
    <col min="11530" max="11776" width="8.88671875" style="35"/>
    <col min="11777" max="11777" width="18" style="35" bestFit="1" customWidth="1"/>
    <col min="11778" max="11778" width="5.109375" style="35" bestFit="1" customWidth="1"/>
    <col min="11779" max="11779" width="13.109375" style="35" bestFit="1" customWidth="1"/>
    <col min="11780" max="11782" width="9.33203125" style="35" bestFit="1" customWidth="1"/>
    <col min="11783" max="11783" width="11.33203125" style="35" bestFit="1" customWidth="1"/>
    <col min="11784" max="11784" width="12.44140625" style="35" bestFit="1" customWidth="1"/>
    <col min="11785" max="11785" width="11.33203125" style="35" bestFit="1" customWidth="1"/>
    <col min="11786" max="12032" width="8.88671875" style="35"/>
    <col min="12033" max="12033" width="18" style="35" bestFit="1" customWidth="1"/>
    <col min="12034" max="12034" width="5.109375" style="35" bestFit="1" customWidth="1"/>
    <col min="12035" max="12035" width="13.109375" style="35" bestFit="1" customWidth="1"/>
    <col min="12036" max="12038" width="9.33203125" style="35" bestFit="1" customWidth="1"/>
    <col min="12039" max="12039" width="11.33203125" style="35" bestFit="1" customWidth="1"/>
    <col min="12040" max="12040" width="12.44140625" style="35" bestFit="1" customWidth="1"/>
    <col min="12041" max="12041" width="11.33203125" style="35" bestFit="1" customWidth="1"/>
    <col min="12042" max="12288" width="8.88671875" style="35"/>
    <col min="12289" max="12289" width="18" style="35" bestFit="1" customWidth="1"/>
    <col min="12290" max="12290" width="5.109375" style="35" bestFit="1" customWidth="1"/>
    <col min="12291" max="12291" width="13.109375" style="35" bestFit="1" customWidth="1"/>
    <col min="12292" max="12294" width="9.33203125" style="35" bestFit="1" customWidth="1"/>
    <col min="12295" max="12295" width="11.33203125" style="35" bestFit="1" customWidth="1"/>
    <col min="12296" max="12296" width="12.44140625" style="35" bestFit="1" customWidth="1"/>
    <col min="12297" max="12297" width="11.33203125" style="35" bestFit="1" customWidth="1"/>
    <col min="12298" max="12544" width="8.88671875" style="35"/>
    <col min="12545" max="12545" width="18" style="35" bestFit="1" customWidth="1"/>
    <col min="12546" max="12546" width="5.109375" style="35" bestFit="1" customWidth="1"/>
    <col min="12547" max="12547" width="13.109375" style="35" bestFit="1" customWidth="1"/>
    <col min="12548" max="12550" width="9.33203125" style="35" bestFit="1" customWidth="1"/>
    <col min="12551" max="12551" width="11.33203125" style="35" bestFit="1" customWidth="1"/>
    <col min="12552" max="12552" width="12.44140625" style="35" bestFit="1" customWidth="1"/>
    <col min="12553" max="12553" width="11.33203125" style="35" bestFit="1" customWidth="1"/>
    <col min="12554" max="12800" width="8.88671875" style="35"/>
    <col min="12801" max="12801" width="18" style="35" bestFit="1" customWidth="1"/>
    <col min="12802" max="12802" width="5.109375" style="35" bestFit="1" customWidth="1"/>
    <col min="12803" max="12803" width="13.109375" style="35" bestFit="1" customWidth="1"/>
    <col min="12804" max="12806" width="9.33203125" style="35" bestFit="1" customWidth="1"/>
    <col min="12807" max="12807" width="11.33203125" style="35" bestFit="1" customWidth="1"/>
    <col min="12808" max="12808" width="12.44140625" style="35" bestFit="1" customWidth="1"/>
    <col min="12809" max="12809" width="11.33203125" style="35" bestFit="1" customWidth="1"/>
    <col min="12810" max="13056" width="8.88671875" style="35"/>
    <col min="13057" max="13057" width="18" style="35" bestFit="1" customWidth="1"/>
    <col min="13058" max="13058" width="5.109375" style="35" bestFit="1" customWidth="1"/>
    <col min="13059" max="13059" width="13.109375" style="35" bestFit="1" customWidth="1"/>
    <col min="13060" max="13062" width="9.33203125" style="35" bestFit="1" customWidth="1"/>
    <col min="13063" max="13063" width="11.33203125" style="35" bestFit="1" customWidth="1"/>
    <col min="13064" max="13064" width="12.44140625" style="35" bestFit="1" customWidth="1"/>
    <col min="13065" max="13065" width="11.33203125" style="35" bestFit="1" customWidth="1"/>
    <col min="13066" max="13312" width="8.88671875" style="35"/>
    <col min="13313" max="13313" width="18" style="35" bestFit="1" customWidth="1"/>
    <col min="13314" max="13314" width="5.109375" style="35" bestFit="1" customWidth="1"/>
    <col min="13315" max="13315" width="13.109375" style="35" bestFit="1" customWidth="1"/>
    <col min="13316" max="13318" width="9.33203125" style="35" bestFit="1" customWidth="1"/>
    <col min="13319" max="13319" width="11.33203125" style="35" bestFit="1" customWidth="1"/>
    <col min="13320" max="13320" width="12.44140625" style="35" bestFit="1" customWidth="1"/>
    <col min="13321" max="13321" width="11.33203125" style="35" bestFit="1" customWidth="1"/>
    <col min="13322" max="13568" width="8.88671875" style="35"/>
    <col min="13569" max="13569" width="18" style="35" bestFit="1" customWidth="1"/>
    <col min="13570" max="13570" width="5.109375" style="35" bestFit="1" customWidth="1"/>
    <col min="13571" max="13571" width="13.109375" style="35" bestFit="1" customWidth="1"/>
    <col min="13572" max="13574" width="9.33203125" style="35" bestFit="1" customWidth="1"/>
    <col min="13575" max="13575" width="11.33203125" style="35" bestFit="1" customWidth="1"/>
    <col min="13576" max="13576" width="12.44140625" style="35" bestFit="1" customWidth="1"/>
    <col min="13577" max="13577" width="11.33203125" style="35" bestFit="1" customWidth="1"/>
    <col min="13578" max="13824" width="8.88671875" style="35"/>
    <col min="13825" max="13825" width="18" style="35" bestFit="1" customWidth="1"/>
    <col min="13826" max="13826" width="5.109375" style="35" bestFit="1" customWidth="1"/>
    <col min="13827" max="13827" width="13.109375" style="35" bestFit="1" customWidth="1"/>
    <col min="13828" max="13830" width="9.33203125" style="35" bestFit="1" customWidth="1"/>
    <col min="13831" max="13831" width="11.33203125" style="35" bestFit="1" customWidth="1"/>
    <col min="13832" max="13832" width="12.44140625" style="35" bestFit="1" customWidth="1"/>
    <col min="13833" max="13833" width="11.33203125" style="35" bestFit="1" customWidth="1"/>
    <col min="13834" max="14080" width="8.88671875" style="35"/>
    <col min="14081" max="14081" width="18" style="35" bestFit="1" customWidth="1"/>
    <col min="14082" max="14082" width="5.109375" style="35" bestFit="1" customWidth="1"/>
    <col min="14083" max="14083" width="13.109375" style="35" bestFit="1" customWidth="1"/>
    <col min="14084" max="14086" width="9.33203125" style="35" bestFit="1" customWidth="1"/>
    <col min="14087" max="14087" width="11.33203125" style="35" bestFit="1" customWidth="1"/>
    <col min="14088" max="14088" width="12.44140625" style="35" bestFit="1" customWidth="1"/>
    <col min="14089" max="14089" width="11.33203125" style="35" bestFit="1" customWidth="1"/>
    <col min="14090" max="14336" width="8.88671875" style="35"/>
    <col min="14337" max="14337" width="18" style="35" bestFit="1" customWidth="1"/>
    <col min="14338" max="14338" width="5.109375" style="35" bestFit="1" customWidth="1"/>
    <col min="14339" max="14339" width="13.109375" style="35" bestFit="1" customWidth="1"/>
    <col min="14340" max="14342" width="9.33203125" style="35" bestFit="1" customWidth="1"/>
    <col min="14343" max="14343" width="11.33203125" style="35" bestFit="1" customWidth="1"/>
    <col min="14344" max="14344" width="12.44140625" style="35" bestFit="1" customWidth="1"/>
    <col min="14345" max="14345" width="11.33203125" style="35" bestFit="1" customWidth="1"/>
    <col min="14346" max="14592" width="8.88671875" style="35"/>
    <col min="14593" max="14593" width="18" style="35" bestFit="1" customWidth="1"/>
    <col min="14594" max="14594" width="5.109375" style="35" bestFit="1" customWidth="1"/>
    <col min="14595" max="14595" width="13.109375" style="35" bestFit="1" customWidth="1"/>
    <col min="14596" max="14598" width="9.33203125" style="35" bestFit="1" customWidth="1"/>
    <col min="14599" max="14599" width="11.33203125" style="35" bestFit="1" customWidth="1"/>
    <col min="14600" max="14600" width="12.44140625" style="35" bestFit="1" customWidth="1"/>
    <col min="14601" max="14601" width="11.33203125" style="35" bestFit="1" customWidth="1"/>
    <col min="14602" max="14848" width="8.88671875" style="35"/>
    <col min="14849" max="14849" width="18" style="35" bestFit="1" customWidth="1"/>
    <col min="14850" max="14850" width="5.109375" style="35" bestFit="1" customWidth="1"/>
    <col min="14851" max="14851" width="13.109375" style="35" bestFit="1" customWidth="1"/>
    <col min="14852" max="14854" width="9.33203125" style="35" bestFit="1" customWidth="1"/>
    <col min="14855" max="14855" width="11.33203125" style="35" bestFit="1" customWidth="1"/>
    <col min="14856" max="14856" width="12.44140625" style="35" bestFit="1" customWidth="1"/>
    <col min="14857" max="14857" width="11.33203125" style="35" bestFit="1" customWidth="1"/>
    <col min="14858" max="15104" width="8.88671875" style="35"/>
    <col min="15105" max="15105" width="18" style="35" bestFit="1" customWidth="1"/>
    <col min="15106" max="15106" width="5.109375" style="35" bestFit="1" customWidth="1"/>
    <col min="15107" max="15107" width="13.109375" style="35" bestFit="1" customWidth="1"/>
    <col min="15108" max="15110" width="9.33203125" style="35" bestFit="1" customWidth="1"/>
    <col min="15111" max="15111" width="11.33203125" style="35" bestFit="1" customWidth="1"/>
    <col min="15112" max="15112" width="12.44140625" style="35" bestFit="1" customWidth="1"/>
    <col min="15113" max="15113" width="11.33203125" style="35" bestFit="1" customWidth="1"/>
    <col min="15114" max="15360" width="8.88671875" style="35"/>
    <col min="15361" max="15361" width="18" style="35" bestFit="1" customWidth="1"/>
    <col min="15362" max="15362" width="5.109375" style="35" bestFit="1" customWidth="1"/>
    <col min="15363" max="15363" width="13.109375" style="35" bestFit="1" customWidth="1"/>
    <col min="15364" max="15366" width="9.33203125" style="35" bestFit="1" customWidth="1"/>
    <col min="15367" max="15367" width="11.33203125" style="35" bestFit="1" customWidth="1"/>
    <col min="15368" max="15368" width="12.44140625" style="35" bestFit="1" customWidth="1"/>
    <col min="15369" max="15369" width="11.33203125" style="35" bestFit="1" customWidth="1"/>
    <col min="15370" max="15616" width="8.88671875" style="35"/>
    <col min="15617" max="15617" width="18" style="35" bestFit="1" customWidth="1"/>
    <col min="15618" max="15618" width="5.109375" style="35" bestFit="1" customWidth="1"/>
    <col min="15619" max="15619" width="13.109375" style="35" bestFit="1" customWidth="1"/>
    <col min="15620" max="15622" width="9.33203125" style="35" bestFit="1" customWidth="1"/>
    <col min="15623" max="15623" width="11.33203125" style="35" bestFit="1" customWidth="1"/>
    <col min="15624" max="15624" width="12.44140625" style="35" bestFit="1" customWidth="1"/>
    <col min="15625" max="15625" width="11.33203125" style="35" bestFit="1" customWidth="1"/>
    <col min="15626" max="15872" width="8.88671875" style="35"/>
    <col min="15873" max="15873" width="18" style="35" bestFit="1" customWidth="1"/>
    <col min="15874" max="15874" width="5.109375" style="35" bestFit="1" customWidth="1"/>
    <col min="15875" max="15875" width="13.109375" style="35" bestFit="1" customWidth="1"/>
    <col min="15876" max="15878" width="9.33203125" style="35" bestFit="1" customWidth="1"/>
    <col min="15879" max="15879" width="11.33203125" style="35" bestFit="1" customWidth="1"/>
    <col min="15880" max="15880" width="12.44140625" style="35" bestFit="1" customWidth="1"/>
    <col min="15881" max="15881" width="11.33203125" style="35" bestFit="1" customWidth="1"/>
    <col min="15882" max="16128" width="8.88671875" style="35"/>
    <col min="16129" max="16129" width="18" style="35" bestFit="1" customWidth="1"/>
    <col min="16130" max="16130" width="5.109375" style="35" bestFit="1" customWidth="1"/>
    <col min="16131" max="16131" width="13.109375" style="35" bestFit="1" customWidth="1"/>
    <col min="16132" max="16134" width="9.33203125" style="35" bestFit="1" customWidth="1"/>
    <col min="16135" max="16135" width="11.33203125" style="35" bestFit="1" customWidth="1"/>
    <col min="16136" max="16136" width="12.44140625" style="35" bestFit="1" customWidth="1"/>
    <col min="16137" max="16137" width="11.33203125" style="35" bestFit="1" customWidth="1"/>
    <col min="16138" max="16384" width="8.88671875" style="35"/>
  </cols>
  <sheetData>
    <row r="1" spans="1:9">
      <c r="A1" s="1460" t="s">
        <v>5197</v>
      </c>
    </row>
    <row r="2" spans="1:9" ht="17.399999999999999" customHeight="1">
      <c r="A2" s="448" t="s">
        <v>1860</v>
      </c>
      <c r="B2" s="1775" t="s">
        <v>4600</v>
      </c>
      <c r="C2" s="1775"/>
      <c r="D2" s="1775"/>
      <c r="E2" s="1775"/>
      <c r="F2" s="1775"/>
      <c r="G2" s="1775"/>
      <c r="H2" s="1775"/>
      <c r="I2" s="1775"/>
    </row>
    <row r="3" spans="1:9" ht="27.6" customHeight="1" thickBot="1">
      <c r="A3" s="449"/>
      <c r="B3" s="1776"/>
      <c r="C3" s="1776"/>
      <c r="D3" s="1776"/>
      <c r="E3" s="1776"/>
      <c r="F3" s="1776"/>
      <c r="G3" s="1776"/>
      <c r="H3" s="1776"/>
      <c r="I3" s="1776"/>
    </row>
    <row r="4" spans="1:9">
      <c r="A4" s="947"/>
      <c r="B4" s="863"/>
      <c r="C4" s="863"/>
      <c r="D4" s="863"/>
      <c r="E4" s="863"/>
      <c r="F4" s="863"/>
      <c r="G4" s="863"/>
      <c r="H4" s="863"/>
      <c r="I4" s="863"/>
    </row>
    <row r="5" spans="1:9" ht="13.8" thickBot="1">
      <c r="A5" s="865" t="s">
        <v>4297</v>
      </c>
      <c r="B5" s="1746" t="s">
        <v>1795</v>
      </c>
      <c r="C5" s="1746"/>
      <c r="D5" s="1746"/>
      <c r="E5" s="1746"/>
      <c r="F5" s="1746"/>
      <c r="G5" s="1746"/>
      <c r="H5" s="1746"/>
      <c r="I5" s="1746"/>
    </row>
    <row r="6" spans="1:9">
      <c r="A6" s="865" t="s">
        <v>4601</v>
      </c>
      <c r="B6" s="863"/>
      <c r="C6" s="863"/>
      <c r="D6" s="863"/>
      <c r="E6" s="863"/>
      <c r="F6" s="863"/>
      <c r="G6" s="863"/>
      <c r="H6" s="863"/>
      <c r="I6" s="863"/>
    </row>
    <row r="7" spans="1:9" ht="13.8" thickBot="1">
      <c r="A7" s="865" t="s">
        <v>4145</v>
      </c>
      <c r="B7" s="865"/>
      <c r="C7" s="1746" t="s">
        <v>4582</v>
      </c>
      <c r="D7" s="1746"/>
      <c r="E7" s="1746"/>
      <c r="F7" s="1746"/>
      <c r="G7" s="1746"/>
      <c r="H7" s="1746"/>
      <c r="I7" s="1746"/>
    </row>
    <row r="8" spans="1:9">
      <c r="A8" s="279" t="s">
        <v>4146</v>
      </c>
      <c r="B8" s="865"/>
      <c r="C8" s="863"/>
      <c r="D8" s="863"/>
      <c r="E8" s="863"/>
      <c r="F8" s="863"/>
      <c r="G8" s="863"/>
      <c r="H8" s="863"/>
      <c r="I8" s="863" t="s">
        <v>3868</v>
      </c>
    </row>
    <row r="9" spans="1:9" ht="13.8" thickBot="1">
      <c r="A9" s="868" t="s">
        <v>4602</v>
      </c>
      <c r="B9" s="868" t="s">
        <v>3</v>
      </c>
      <c r="C9" s="868" t="s">
        <v>1506</v>
      </c>
      <c r="D9" s="868" t="s">
        <v>1532</v>
      </c>
      <c r="E9" s="868" t="s">
        <v>1531</v>
      </c>
      <c r="F9" s="868" t="s">
        <v>1530</v>
      </c>
      <c r="G9" s="868" t="s">
        <v>1529</v>
      </c>
      <c r="H9" s="868" t="s">
        <v>1859</v>
      </c>
      <c r="I9" s="868" t="s">
        <v>4272</v>
      </c>
    </row>
    <row r="10" spans="1:9">
      <c r="A10" s="303"/>
      <c r="B10" s="303"/>
      <c r="C10" s="303"/>
      <c r="D10" s="303"/>
      <c r="E10" s="303"/>
      <c r="F10" s="303"/>
      <c r="G10" s="303"/>
      <c r="H10" s="303"/>
      <c r="I10" s="303"/>
    </row>
    <row r="11" spans="1:9">
      <c r="A11" s="674" t="s">
        <v>1</v>
      </c>
      <c r="B11" s="430">
        <v>1692</v>
      </c>
      <c r="C11" s="430">
        <v>5</v>
      </c>
      <c r="D11" s="430">
        <v>4</v>
      </c>
      <c r="E11" s="430">
        <v>50</v>
      </c>
      <c r="F11" s="430">
        <v>234</v>
      </c>
      <c r="G11" s="430">
        <v>909</v>
      </c>
      <c r="H11" s="430">
        <v>475</v>
      </c>
      <c r="I11" s="430">
        <v>15</v>
      </c>
    </row>
    <row r="12" spans="1:9">
      <c r="A12" s="670" t="s">
        <v>1552</v>
      </c>
      <c r="B12" s="405">
        <v>163</v>
      </c>
      <c r="C12" s="405">
        <v>0</v>
      </c>
      <c r="D12" s="405">
        <v>1</v>
      </c>
      <c r="E12" s="405">
        <v>2</v>
      </c>
      <c r="F12" s="405">
        <v>16</v>
      </c>
      <c r="G12" s="405">
        <v>92</v>
      </c>
      <c r="H12" s="405">
        <v>51</v>
      </c>
      <c r="I12" s="405">
        <v>1</v>
      </c>
    </row>
    <row r="13" spans="1:9">
      <c r="A13" s="670" t="s">
        <v>1551</v>
      </c>
      <c r="B13" s="405">
        <v>442</v>
      </c>
      <c r="C13" s="405">
        <v>0</v>
      </c>
      <c r="D13" s="405">
        <v>1</v>
      </c>
      <c r="E13" s="405">
        <v>9</v>
      </c>
      <c r="F13" s="405">
        <v>53</v>
      </c>
      <c r="G13" s="405">
        <v>243</v>
      </c>
      <c r="H13" s="405">
        <v>136</v>
      </c>
      <c r="I13" s="405">
        <v>0</v>
      </c>
    </row>
    <row r="14" spans="1:9">
      <c r="A14" s="670" t="s">
        <v>1550</v>
      </c>
      <c r="B14" s="405">
        <v>156</v>
      </c>
      <c r="C14" s="405">
        <v>0</v>
      </c>
      <c r="D14" s="405">
        <v>0</v>
      </c>
      <c r="E14" s="405">
        <v>8</v>
      </c>
      <c r="F14" s="405">
        <v>13</v>
      </c>
      <c r="G14" s="405">
        <v>89</v>
      </c>
      <c r="H14" s="405">
        <v>46</v>
      </c>
      <c r="I14" s="405">
        <v>0</v>
      </c>
    </row>
    <row r="15" spans="1:9">
      <c r="A15" s="670" t="s">
        <v>1549</v>
      </c>
      <c r="B15" s="405">
        <v>164</v>
      </c>
      <c r="C15" s="405">
        <v>1</v>
      </c>
      <c r="D15" s="405">
        <v>1</v>
      </c>
      <c r="E15" s="405">
        <v>6</v>
      </c>
      <c r="F15" s="405">
        <v>22</v>
      </c>
      <c r="G15" s="405">
        <v>83</v>
      </c>
      <c r="H15" s="405">
        <v>50</v>
      </c>
      <c r="I15" s="405">
        <v>1</v>
      </c>
    </row>
    <row r="16" spans="1:9">
      <c r="A16" s="670" t="s">
        <v>1548</v>
      </c>
      <c r="B16" s="405">
        <v>172</v>
      </c>
      <c r="C16" s="405">
        <v>1</v>
      </c>
      <c r="D16" s="405">
        <v>0</v>
      </c>
      <c r="E16" s="405">
        <v>4</v>
      </c>
      <c r="F16" s="405">
        <v>34</v>
      </c>
      <c r="G16" s="405">
        <v>77</v>
      </c>
      <c r="H16" s="405">
        <v>55</v>
      </c>
      <c r="I16" s="405">
        <v>1</v>
      </c>
    </row>
    <row r="17" spans="1:9">
      <c r="A17" s="670" t="s">
        <v>1547</v>
      </c>
      <c r="B17" s="405">
        <v>222</v>
      </c>
      <c r="C17" s="405">
        <v>2</v>
      </c>
      <c r="D17" s="405">
        <v>1</v>
      </c>
      <c r="E17" s="405">
        <v>7</v>
      </c>
      <c r="F17" s="405">
        <v>33</v>
      </c>
      <c r="G17" s="405">
        <v>119</v>
      </c>
      <c r="H17" s="405">
        <v>55</v>
      </c>
      <c r="I17" s="405">
        <v>5</v>
      </c>
    </row>
    <row r="18" spans="1:9">
      <c r="A18" s="670" t="s">
        <v>1546</v>
      </c>
      <c r="B18" s="405">
        <v>210</v>
      </c>
      <c r="C18" s="405">
        <v>0</v>
      </c>
      <c r="D18" s="405">
        <v>0</v>
      </c>
      <c r="E18" s="405">
        <v>6</v>
      </c>
      <c r="F18" s="405">
        <v>43</v>
      </c>
      <c r="G18" s="405">
        <v>114</v>
      </c>
      <c r="H18" s="405">
        <v>43</v>
      </c>
      <c r="I18" s="405">
        <v>4</v>
      </c>
    </row>
    <row r="19" spans="1:9">
      <c r="A19" s="670" t="s">
        <v>1545</v>
      </c>
      <c r="B19" s="405">
        <v>124</v>
      </c>
      <c r="C19" s="405">
        <v>0</v>
      </c>
      <c r="D19" s="405">
        <v>0</v>
      </c>
      <c r="E19" s="405">
        <v>5</v>
      </c>
      <c r="F19" s="405">
        <v>16</v>
      </c>
      <c r="G19" s="405">
        <v>70</v>
      </c>
      <c r="H19" s="405">
        <v>31</v>
      </c>
      <c r="I19" s="405">
        <v>2</v>
      </c>
    </row>
    <row r="20" spans="1:9">
      <c r="A20" s="670" t="s">
        <v>1544</v>
      </c>
      <c r="B20" s="405">
        <v>26</v>
      </c>
      <c r="C20" s="405">
        <v>0</v>
      </c>
      <c r="D20" s="405">
        <v>0</v>
      </c>
      <c r="E20" s="405">
        <v>2</v>
      </c>
      <c r="F20" s="405">
        <v>1</v>
      </c>
      <c r="G20" s="405">
        <v>16</v>
      </c>
      <c r="H20" s="405">
        <v>6</v>
      </c>
      <c r="I20" s="405">
        <v>1</v>
      </c>
    </row>
    <row r="21" spans="1:9">
      <c r="A21" s="670" t="s">
        <v>1543</v>
      </c>
      <c r="B21" s="405">
        <v>3</v>
      </c>
      <c r="C21" s="405">
        <v>0</v>
      </c>
      <c r="D21" s="405">
        <v>0</v>
      </c>
      <c r="E21" s="405">
        <v>0</v>
      </c>
      <c r="F21" s="405">
        <v>1</v>
      </c>
      <c r="G21" s="405">
        <v>1</v>
      </c>
      <c r="H21" s="405">
        <v>1</v>
      </c>
      <c r="I21" s="405">
        <v>0</v>
      </c>
    </row>
    <row r="22" spans="1:9">
      <c r="A22" s="670" t="s">
        <v>1542</v>
      </c>
      <c r="B22" s="405">
        <v>0</v>
      </c>
      <c r="C22" s="405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</row>
    <row r="23" spans="1:9">
      <c r="A23" s="670" t="s">
        <v>1748</v>
      </c>
      <c r="B23" s="405">
        <v>10</v>
      </c>
      <c r="C23" s="405">
        <v>1</v>
      </c>
      <c r="D23" s="405">
        <v>0</v>
      </c>
      <c r="E23" s="405">
        <v>1</v>
      </c>
      <c r="F23" s="405">
        <v>2</v>
      </c>
      <c r="G23" s="405">
        <v>5</v>
      </c>
      <c r="H23" s="405">
        <v>1</v>
      </c>
      <c r="I23" s="405">
        <v>0</v>
      </c>
    </row>
    <row r="24" spans="1:9">
      <c r="A24" s="303"/>
      <c r="B24" s="303"/>
      <c r="C24" s="303"/>
      <c r="D24" s="303"/>
      <c r="E24" s="303"/>
      <c r="F24" s="303"/>
      <c r="G24" s="303"/>
      <c r="H24" s="303"/>
      <c r="I24" s="303"/>
    </row>
    <row r="25" spans="1:9">
      <c r="A25" s="669" t="s">
        <v>1509</v>
      </c>
      <c r="B25" s="404">
        <v>693</v>
      </c>
      <c r="C25" s="404">
        <v>0</v>
      </c>
      <c r="D25" s="404">
        <v>0</v>
      </c>
      <c r="E25" s="404">
        <v>5</v>
      </c>
      <c r="F25" s="404">
        <v>29</v>
      </c>
      <c r="G25" s="404">
        <v>318</v>
      </c>
      <c r="H25" s="404">
        <v>341</v>
      </c>
      <c r="I25" s="404">
        <v>0</v>
      </c>
    </row>
    <row r="26" spans="1:9">
      <c r="A26" s="670" t="s">
        <v>1552</v>
      </c>
      <c r="B26" s="405">
        <v>67</v>
      </c>
      <c r="C26" s="405">
        <v>0</v>
      </c>
      <c r="D26" s="405">
        <v>0</v>
      </c>
      <c r="E26" s="405">
        <v>0</v>
      </c>
      <c r="F26" s="405">
        <v>0</v>
      </c>
      <c r="G26" s="405">
        <v>33</v>
      </c>
      <c r="H26" s="405">
        <v>34</v>
      </c>
      <c r="I26" s="405">
        <v>0</v>
      </c>
    </row>
    <row r="27" spans="1:9">
      <c r="A27" s="670" t="s">
        <v>1551</v>
      </c>
      <c r="B27" s="405">
        <v>195</v>
      </c>
      <c r="C27" s="405">
        <v>0</v>
      </c>
      <c r="D27" s="405">
        <v>0</v>
      </c>
      <c r="E27" s="405">
        <v>2</v>
      </c>
      <c r="F27" s="405">
        <v>9</v>
      </c>
      <c r="G27" s="405">
        <v>89</v>
      </c>
      <c r="H27" s="405">
        <v>95</v>
      </c>
      <c r="I27" s="405">
        <v>0</v>
      </c>
    </row>
    <row r="28" spans="1:9">
      <c r="A28" s="670" t="s">
        <v>1550</v>
      </c>
      <c r="B28" s="405">
        <v>70</v>
      </c>
      <c r="C28" s="405">
        <v>0</v>
      </c>
      <c r="D28" s="405">
        <v>0</v>
      </c>
      <c r="E28" s="405">
        <v>0</v>
      </c>
      <c r="F28" s="405">
        <v>1</v>
      </c>
      <c r="G28" s="405">
        <v>35</v>
      </c>
      <c r="H28" s="405">
        <v>34</v>
      </c>
      <c r="I28" s="405">
        <v>0</v>
      </c>
    </row>
    <row r="29" spans="1:9">
      <c r="A29" s="670" t="s">
        <v>1549</v>
      </c>
      <c r="B29" s="405">
        <v>76</v>
      </c>
      <c r="C29" s="405">
        <v>0</v>
      </c>
      <c r="D29" s="405">
        <v>0</v>
      </c>
      <c r="E29" s="405">
        <v>1</v>
      </c>
      <c r="F29" s="405">
        <v>3</v>
      </c>
      <c r="G29" s="405">
        <v>30</v>
      </c>
      <c r="H29" s="405">
        <v>42</v>
      </c>
      <c r="I29" s="405">
        <v>0</v>
      </c>
    </row>
    <row r="30" spans="1:9">
      <c r="A30" s="670" t="s">
        <v>1548</v>
      </c>
      <c r="B30" s="405">
        <v>70</v>
      </c>
      <c r="C30" s="405">
        <v>0</v>
      </c>
      <c r="D30" s="405">
        <v>0</v>
      </c>
      <c r="E30" s="405">
        <v>0</v>
      </c>
      <c r="F30" s="405">
        <v>2</v>
      </c>
      <c r="G30" s="405">
        <v>30</v>
      </c>
      <c r="H30" s="405">
        <v>38</v>
      </c>
      <c r="I30" s="405">
        <v>0</v>
      </c>
    </row>
    <row r="31" spans="1:9">
      <c r="A31" s="670" t="s">
        <v>1547</v>
      </c>
      <c r="B31" s="405">
        <v>78</v>
      </c>
      <c r="C31" s="405">
        <v>0</v>
      </c>
      <c r="D31" s="405">
        <v>0</v>
      </c>
      <c r="E31" s="405">
        <v>1</v>
      </c>
      <c r="F31" s="405">
        <v>5</v>
      </c>
      <c r="G31" s="405">
        <v>31</v>
      </c>
      <c r="H31" s="405">
        <v>41</v>
      </c>
      <c r="I31" s="405">
        <v>0</v>
      </c>
    </row>
    <row r="32" spans="1:9">
      <c r="A32" s="670" t="s">
        <v>1546</v>
      </c>
      <c r="B32" s="405">
        <v>76</v>
      </c>
      <c r="C32" s="405">
        <v>0</v>
      </c>
      <c r="D32" s="405">
        <v>0</v>
      </c>
      <c r="E32" s="405">
        <v>0</v>
      </c>
      <c r="F32" s="405">
        <v>4</v>
      </c>
      <c r="G32" s="405">
        <v>39</v>
      </c>
      <c r="H32" s="405">
        <v>33</v>
      </c>
      <c r="I32" s="405">
        <v>0</v>
      </c>
    </row>
    <row r="33" spans="1:9">
      <c r="A33" s="670" t="s">
        <v>1545</v>
      </c>
      <c r="B33" s="405">
        <v>43</v>
      </c>
      <c r="C33" s="405">
        <v>0</v>
      </c>
      <c r="D33" s="405">
        <v>0</v>
      </c>
      <c r="E33" s="405">
        <v>0</v>
      </c>
      <c r="F33" s="405">
        <v>4</v>
      </c>
      <c r="G33" s="405">
        <v>21</v>
      </c>
      <c r="H33" s="405">
        <v>18</v>
      </c>
      <c r="I33" s="405">
        <v>0</v>
      </c>
    </row>
    <row r="34" spans="1:9">
      <c r="A34" s="670" t="s">
        <v>1544</v>
      </c>
      <c r="B34" s="405">
        <v>11</v>
      </c>
      <c r="C34" s="405">
        <v>0</v>
      </c>
      <c r="D34" s="405">
        <v>0</v>
      </c>
      <c r="E34" s="405">
        <v>0</v>
      </c>
      <c r="F34" s="405">
        <v>0</v>
      </c>
      <c r="G34" s="405">
        <v>6</v>
      </c>
      <c r="H34" s="405">
        <v>5</v>
      </c>
      <c r="I34" s="405">
        <v>0</v>
      </c>
    </row>
    <row r="35" spans="1:9">
      <c r="A35" s="670" t="s">
        <v>1543</v>
      </c>
      <c r="B35" s="405">
        <v>1</v>
      </c>
      <c r="C35" s="405">
        <v>0</v>
      </c>
      <c r="D35" s="405">
        <v>0</v>
      </c>
      <c r="E35" s="405">
        <v>0</v>
      </c>
      <c r="F35" s="405">
        <v>0</v>
      </c>
      <c r="G35" s="405">
        <v>1</v>
      </c>
      <c r="H35" s="405">
        <v>0</v>
      </c>
      <c r="I35" s="405">
        <v>0</v>
      </c>
    </row>
    <row r="36" spans="1:9">
      <c r="A36" s="670" t="s">
        <v>1542</v>
      </c>
      <c r="B36" s="405">
        <v>0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</row>
    <row r="37" spans="1:9">
      <c r="A37" s="670" t="s">
        <v>1748</v>
      </c>
      <c r="B37" s="405">
        <v>6</v>
      </c>
      <c r="C37" s="405">
        <v>0</v>
      </c>
      <c r="D37" s="405">
        <v>0</v>
      </c>
      <c r="E37" s="405">
        <v>1</v>
      </c>
      <c r="F37" s="405">
        <v>1</v>
      </c>
      <c r="G37" s="405">
        <v>3</v>
      </c>
      <c r="H37" s="405">
        <v>1</v>
      </c>
      <c r="I37" s="405">
        <v>0</v>
      </c>
    </row>
    <row r="38" spans="1:9">
      <c r="A38" s="303"/>
      <c r="B38" s="303"/>
      <c r="C38" s="303"/>
      <c r="D38" s="303"/>
      <c r="E38" s="303"/>
      <c r="F38" s="303"/>
      <c r="G38" s="303"/>
      <c r="H38" s="303"/>
      <c r="I38" s="303"/>
    </row>
    <row r="39" spans="1:9">
      <c r="A39" s="669" t="s">
        <v>1508</v>
      </c>
      <c r="B39" s="404">
        <v>981</v>
      </c>
      <c r="C39" s="404">
        <v>5</v>
      </c>
      <c r="D39" s="404">
        <v>4</v>
      </c>
      <c r="E39" s="404">
        <v>43</v>
      </c>
      <c r="F39" s="404">
        <v>205</v>
      </c>
      <c r="G39" s="404">
        <v>590</v>
      </c>
      <c r="H39" s="404">
        <v>134</v>
      </c>
      <c r="I39" s="404">
        <v>0</v>
      </c>
    </row>
    <row r="40" spans="1:9">
      <c r="A40" s="670" t="s">
        <v>1552</v>
      </c>
      <c r="B40" s="405">
        <v>95</v>
      </c>
      <c r="C40" s="405">
        <v>0</v>
      </c>
      <c r="D40" s="405">
        <v>1</v>
      </c>
      <c r="E40" s="405">
        <v>2</v>
      </c>
      <c r="F40" s="405">
        <v>16</v>
      </c>
      <c r="G40" s="405">
        <v>59</v>
      </c>
      <c r="H40" s="405">
        <v>17</v>
      </c>
      <c r="I40" s="405">
        <v>0</v>
      </c>
    </row>
    <row r="41" spans="1:9">
      <c r="A41" s="670" t="s">
        <v>1551</v>
      </c>
      <c r="B41" s="405">
        <v>247</v>
      </c>
      <c r="C41" s="405">
        <v>0</v>
      </c>
      <c r="D41" s="405">
        <v>1</v>
      </c>
      <c r="E41" s="405">
        <v>7</v>
      </c>
      <c r="F41" s="405">
        <v>44</v>
      </c>
      <c r="G41" s="405">
        <v>154</v>
      </c>
      <c r="H41" s="405">
        <v>41</v>
      </c>
      <c r="I41" s="405">
        <v>0</v>
      </c>
    </row>
    <row r="42" spans="1:9">
      <c r="A42" s="670" t="s">
        <v>1550</v>
      </c>
      <c r="B42" s="405">
        <v>85</v>
      </c>
      <c r="C42" s="405">
        <v>0</v>
      </c>
      <c r="D42" s="405">
        <v>0</v>
      </c>
      <c r="E42" s="405">
        <v>7</v>
      </c>
      <c r="F42" s="405">
        <v>12</v>
      </c>
      <c r="G42" s="405">
        <v>54</v>
      </c>
      <c r="H42" s="405">
        <v>12</v>
      </c>
      <c r="I42" s="405">
        <v>0</v>
      </c>
    </row>
    <row r="43" spans="1:9">
      <c r="A43" s="670" t="s">
        <v>1549</v>
      </c>
      <c r="B43" s="405">
        <v>87</v>
      </c>
      <c r="C43" s="405">
        <v>1</v>
      </c>
      <c r="D43" s="405">
        <v>1</v>
      </c>
      <c r="E43" s="405">
        <v>5</v>
      </c>
      <c r="F43" s="405">
        <v>19</v>
      </c>
      <c r="G43" s="405">
        <v>53</v>
      </c>
      <c r="H43" s="405">
        <v>8</v>
      </c>
      <c r="I43" s="405">
        <v>0</v>
      </c>
    </row>
    <row r="44" spans="1:9">
      <c r="A44" s="670" t="s">
        <v>1548</v>
      </c>
      <c r="B44" s="405">
        <v>100</v>
      </c>
      <c r="C44" s="405">
        <v>1</v>
      </c>
      <c r="D44" s="405">
        <v>0</v>
      </c>
      <c r="E44" s="405">
        <v>3</v>
      </c>
      <c r="F44" s="405">
        <v>32</v>
      </c>
      <c r="G44" s="405">
        <v>47</v>
      </c>
      <c r="H44" s="405">
        <v>17</v>
      </c>
      <c r="I44" s="405">
        <v>0</v>
      </c>
    </row>
    <row r="45" spans="1:9">
      <c r="A45" s="670" t="s">
        <v>1547</v>
      </c>
      <c r="B45" s="405">
        <v>138</v>
      </c>
      <c r="C45" s="405">
        <v>2</v>
      </c>
      <c r="D45" s="405">
        <v>1</v>
      </c>
      <c r="E45" s="405">
        <v>6</v>
      </c>
      <c r="F45" s="405">
        <v>28</v>
      </c>
      <c r="G45" s="405">
        <v>87</v>
      </c>
      <c r="H45" s="405">
        <v>14</v>
      </c>
      <c r="I45" s="405">
        <v>0</v>
      </c>
    </row>
    <row r="46" spans="1:9">
      <c r="A46" s="670" t="s">
        <v>1546</v>
      </c>
      <c r="B46" s="405">
        <v>130</v>
      </c>
      <c r="C46" s="405">
        <v>0</v>
      </c>
      <c r="D46" s="405">
        <v>0</v>
      </c>
      <c r="E46" s="405">
        <v>6</v>
      </c>
      <c r="F46" s="405">
        <v>39</v>
      </c>
      <c r="G46" s="405">
        <v>75</v>
      </c>
      <c r="H46" s="405">
        <v>10</v>
      </c>
      <c r="I46" s="405">
        <v>0</v>
      </c>
    </row>
    <row r="47" spans="1:9">
      <c r="A47" s="670" t="s">
        <v>1545</v>
      </c>
      <c r="B47" s="405">
        <v>79</v>
      </c>
      <c r="C47" s="405">
        <v>0</v>
      </c>
      <c r="D47" s="405">
        <v>0</v>
      </c>
      <c r="E47" s="405">
        <v>5</v>
      </c>
      <c r="F47" s="405">
        <v>12</v>
      </c>
      <c r="G47" s="405">
        <v>49</v>
      </c>
      <c r="H47" s="405">
        <v>13</v>
      </c>
      <c r="I47" s="405">
        <v>0</v>
      </c>
    </row>
    <row r="48" spans="1:9">
      <c r="A48" s="670" t="s">
        <v>1544</v>
      </c>
      <c r="B48" s="405">
        <v>14</v>
      </c>
      <c r="C48" s="405">
        <v>0</v>
      </c>
      <c r="D48" s="405">
        <v>0</v>
      </c>
      <c r="E48" s="405">
        <v>2</v>
      </c>
      <c r="F48" s="405">
        <v>1</v>
      </c>
      <c r="G48" s="405">
        <v>10</v>
      </c>
      <c r="H48" s="405">
        <v>1</v>
      </c>
      <c r="I48" s="405">
        <v>0</v>
      </c>
    </row>
    <row r="49" spans="1:9">
      <c r="A49" s="670" t="s">
        <v>1543</v>
      </c>
      <c r="B49" s="405">
        <v>2</v>
      </c>
      <c r="C49" s="405">
        <v>0</v>
      </c>
      <c r="D49" s="405">
        <v>0</v>
      </c>
      <c r="E49" s="405">
        <v>0</v>
      </c>
      <c r="F49" s="405">
        <v>1</v>
      </c>
      <c r="G49" s="405">
        <v>0</v>
      </c>
      <c r="H49" s="405">
        <v>1</v>
      </c>
      <c r="I49" s="405">
        <v>0</v>
      </c>
    </row>
    <row r="50" spans="1:9">
      <c r="A50" s="670" t="s">
        <v>1542</v>
      </c>
      <c r="B50" s="405">
        <v>0</v>
      </c>
      <c r="C50" s="405">
        <v>0</v>
      </c>
      <c r="D50" s="405">
        <v>0</v>
      </c>
      <c r="E50" s="405">
        <v>0</v>
      </c>
      <c r="F50" s="405">
        <v>0</v>
      </c>
      <c r="G50" s="405">
        <v>0</v>
      </c>
      <c r="H50" s="405">
        <v>0</v>
      </c>
      <c r="I50" s="405">
        <v>0</v>
      </c>
    </row>
    <row r="51" spans="1:9">
      <c r="A51" s="670" t="s">
        <v>1748</v>
      </c>
      <c r="B51" s="405">
        <v>4</v>
      </c>
      <c r="C51" s="405">
        <v>1</v>
      </c>
      <c r="D51" s="405">
        <v>0</v>
      </c>
      <c r="E51" s="405">
        <v>0</v>
      </c>
      <c r="F51" s="405">
        <v>1</v>
      </c>
      <c r="G51" s="405">
        <v>2</v>
      </c>
      <c r="H51" s="405">
        <v>0</v>
      </c>
      <c r="I51" s="405">
        <v>0</v>
      </c>
    </row>
    <row r="52" spans="1:9">
      <c r="A52" s="303"/>
      <c r="B52" s="303"/>
      <c r="C52" s="303"/>
      <c r="D52" s="303"/>
      <c r="E52" s="303"/>
      <c r="F52" s="303"/>
      <c r="G52" s="303"/>
      <c r="H52" s="303"/>
      <c r="I52" s="303"/>
    </row>
    <row r="53" spans="1:9">
      <c r="A53" s="669" t="s">
        <v>3816</v>
      </c>
      <c r="B53" s="404">
        <v>18</v>
      </c>
      <c r="C53" s="404">
        <v>0</v>
      </c>
      <c r="D53" s="404">
        <v>0</v>
      </c>
      <c r="E53" s="404">
        <v>2</v>
      </c>
      <c r="F53" s="404">
        <v>0</v>
      </c>
      <c r="G53" s="404">
        <v>1</v>
      </c>
      <c r="H53" s="404">
        <v>0</v>
      </c>
      <c r="I53" s="404">
        <v>15</v>
      </c>
    </row>
    <row r="54" spans="1:9">
      <c r="A54" s="670" t="s">
        <v>1552</v>
      </c>
      <c r="B54" s="405">
        <v>1</v>
      </c>
      <c r="C54" s="405">
        <v>0</v>
      </c>
      <c r="D54" s="405">
        <v>0</v>
      </c>
      <c r="E54" s="405">
        <v>0</v>
      </c>
      <c r="F54" s="405">
        <v>0</v>
      </c>
      <c r="G54" s="405">
        <v>0</v>
      </c>
      <c r="H54" s="405">
        <v>0</v>
      </c>
      <c r="I54" s="405">
        <v>1</v>
      </c>
    </row>
    <row r="55" spans="1:9">
      <c r="A55" s="670" t="s">
        <v>1551</v>
      </c>
      <c r="B55" s="405">
        <v>0</v>
      </c>
      <c r="C55" s="405">
        <v>0</v>
      </c>
      <c r="D55" s="405">
        <v>0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</row>
    <row r="56" spans="1:9">
      <c r="A56" s="670" t="s">
        <v>1550</v>
      </c>
      <c r="B56" s="405">
        <v>1</v>
      </c>
      <c r="C56" s="405">
        <v>0</v>
      </c>
      <c r="D56" s="405">
        <v>0</v>
      </c>
      <c r="E56" s="405">
        <v>1</v>
      </c>
      <c r="F56" s="405">
        <v>0</v>
      </c>
      <c r="G56" s="405">
        <v>0</v>
      </c>
      <c r="H56" s="405">
        <v>0</v>
      </c>
      <c r="I56" s="405">
        <v>0</v>
      </c>
    </row>
    <row r="57" spans="1:9">
      <c r="A57" s="670" t="s">
        <v>1549</v>
      </c>
      <c r="B57" s="405">
        <v>1</v>
      </c>
      <c r="C57" s="405">
        <v>0</v>
      </c>
      <c r="D57" s="405">
        <v>0</v>
      </c>
      <c r="E57" s="405">
        <v>0</v>
      </c>
      <c r="F57" s="405">
        <v>0</v>
      </c>
      <c r="G57" s="405">
        <v>0</v>
      </c>
      <c r="H57" s="405">
        <v>0</v>
      </c>
      <c r="I57" s="405">
        <v>1</v>
      </c>
    </row>
    <row r="58" spans="1:9">
      <c r="A58" s="670" t="s">
        <v>1548</v>
      </c>
      <c r="B58" s="405">
        <v>2</v>
      </c>
      <c r="C58" s="405">
        <v>0</v>
      </c>
      <c r="D58" s="405">
        <v>0</v>
      </c>
      <c r="E58" s="405">
        <v>1</v>
      </c>
      <c r="F58" s="405">
        <v>0</v>
      </c>
      <c r="G58" s="405">
        <v>0</v>
      </c>
      <c r="H58" s="405">
        <v>0</v>
      </c>
      <c r="I58" s="405">
        <v>1</v>
      </c>
    </row>
    <row r="59" spans="1:9">
      <c r="A59" s="670" t="s">
        <v>1547</v>
      </c>
      <c r="B59" s="405">
        <v>6</v>
      </c>
      <c r="C59" s="405">
        <v>0</v>
      </c>
      <c r="D59" s="405">
        <v>0</v>
      </c>
      <c r="E59" s="405">
        <v>0</v>
      </c>
      <c r="F59" s="405">
        <v>0</v>
      </c>
      <c r="G59" s="405">
        <v>1</v>
      </c>
      <c r="H59" s="405">
        <v>0</v>
      </c>
      <c r="I59" s="405">
        <v>5</v>
      </c>
    </row>
    <row r="60" spans="1:9">
      <c r="A60" s="670" t="s">
        <v>1546</v>
      </c>
      <c r="B60" s="405">
        <v>4</v>
      </c>
      <c r="C60" s="405">
        <v>0</v>
      </c>
      <c r="D60" s="405">
        <v>0</v>
      </c>
      <c r="E60" s="405">
        <v>0</v>
      </c>
      <c r="F60" s="405">
        <v>0</v>
      </c>
      <c r="G60" s="405">
        <v>0</v>
      </c>
      <c r="H60" s="405">
        <v>0</v>
      </c>
      <c r="I60" s="405">
        <v>4</v>
      </c>
    </row>
    <row r="61" spans="1:9">
      <c r="A61" s="670" t="s">
        <v>1545</v>
      </c>
      <c r="B61" s="405">
        <v>2</v>
      </c>
      <c r="C61" s="405">
        <v>0</v>
      </c>
      <c r="D61" s="405">
        <v>0</v>
      </c>
      <c r="E61" s="405">
        <v>0</v>
      </c>
      <c r="F61" s="405">
        <v>0</v>
      </c>
      <c r="G61" s="405">
        <v>0</v>
      </c>
      <c r="H61" s="405">
        <v>0</v>
      </c>
      <c r="I61" s="405">
        <v>2</v>
      </c>
    </row>
    <row r="62" spans="1:9">
      <c r="A62" s="670" t="s">
        <v>1544</v>
      </c>
      <c r="B62" s="405">
        <v>1</v>
      </c>
      <c r="C62" s="405">
        <v>0</v>
      </c>
      <c r="D62" s="405">
        <v>0</v>
      </c>
      <c r="E62" s="405">
        <v>0</v>
      </c>
      <c r="F62" s="405">
        <v>0</v>
      </c>
      <c r="G62" s="405">
        <v>0</v>
      </c>
      <c r="H62" s="405">
        <v>0</v>
      </c>
      <c r="I62" s="405">
        <v>1</v>
      </c>
    </row>
    <row r="63" spans="1:9">
      <c r="A63" s="670" t="s">
        <v>1543</v>
      </c>
      <c r="B63" s="405">
        <v>0</v>
      </c>
      <c r="C63" s="405">
        <v>0</v>
      </c>
      <c r="D63" s="405">
        <v>0</v>
      </c>
      <c r="E63" s="405">
        <v>0</v>
      </c>
      <c r="F63" s="405">
        <v>0</v>
      </c>
      <c r="G63" s="405">
        <v>0</v>
      </c>
      <c r="H63" s="405">
        <v>0</v>
      </c>
      <c r="I63" s="405">
        <v>0</v>
      </c>
    </row>
    <row r="64" spans="1:9">
      <c r="A64" s="670" t="s">
        <v>1542</v>
      </c>
      <c r="B64" s="405">
        <v>0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</row>
    <row r="65" spans="1:9">
      <c r="A65" s="670" t="s">
        <v>1748</v>
      </c>
      <c r="B65" s="405">
        <v>0</v>
      </c>
      <c r="C65" s="405">
        <v>0</v>
      </c>
      <c r="D65" s="405">
        <v>0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</row>
    <row r="66" spans="1:9">
      <c r="A66" s="407"/>
      <c r="B66" s="407"/>
      <c r="C66" s="407"/>
      <c r="D66" s="407"/>
      <c r="E66" s="407"/>
      <c r="F66" s="407"/>
      <c r="G66" s="407"/>
      <c r="H66" s="407"/>
      <c r="I66" s="407"/>
    </row>
    <row r="67" spans="1:9">
      <c r="A67" s="71" t="s">
        <v>4082</v>
      </c>
      <c r="B67" s="407"/>
      <c r="C67" s="407"/>
      <c r="D67" s="407"/>
      <c r="E67" s="407"/>
      <c r="F67" s="407"/>
      <c r="G67" s="407"/>
      <c r="H67" s="407"/>
      <c r="I67" s="407"/>
    </row>
  </sheetData>
  <mergeCells count="3">
    <mergeCell ref="C7:I7"/>
    <mergeCell ref="B2:I3"/>
    <mergeCell ref="B5:I5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75">
    <outlinePr summaryBelow="0" summaryRight="0"/>
  </sheetPr>
  <dimension ref="A1:N80"/>
  <sheetViews>
    <sheetView showGridLines="0" showRowColHeaders="0" zoomScaleNormal="100" zoomScaleSheetLayoutView="80" workbookViewId="0"/>
  </sheetViews>
  <sheetFormatPr baseColWidth="10" defaultColWidth="9.109375" defaultRowHeight="13.2"/>
  <cols>
    <col min="1" max="1" width="24" style="35" customWidth="1"/>
    <col min="2" max="14" width="10.88671875" style="35" customWidth="1"/>
    <col min="15" max="256" width="9.109375" style="35"/>
    <col min="257" max="257" width="24" style="35" customWidth="1"/>
    <col min="258" max="270" width="10.88671875" style="35" customWidth="1"/>
    <col min="271" max="512" width="9.109375" style="35"/>
    <col min="513" max="513" width="24" style="35" customWidth="1"/>
    <col min="514" max="526" width="10.88671875" style="35" customWidth="1"/>
    <col min="527" max="768" width="9.109375" style="35"/>
    <col min="769" max="769" width="24" style="35" customWidth="1"/>
    <col min="770" max="782" width="10.88671875" style="35" customWidth="1"/>
    <col min="783" max="1024" width="9.109375" style="35"/>
    <col min="1025" max="1025" width="24" style="35" customWidth="1"/>
    <col min="1026" max="1038" width="10.88671875" style="35" customWidth="1"/>
    <col min="1039" max="1280" width="9.109375" style="35"/>
    <col min="1281" max="1281" width="24" style="35" customWidth="1"/>
    <col min="1282" max="1294" width="10.88671875" style="35" customWidth="1"/>
    <col min="1295" max="1536" width="9.109375" style="35"/>
    <col min="1537" max="1537" width="24" style="35" customWidth="1"/>
    <col min="1538" max="1550" width="10.88671875" style="35" customWidth="1"/>
    <col min="1551" max="1792" width="9.109375" style="35"/>
    <col min="1793" max="1793" width="24" style="35" customWidth="1"/>
    <col min="1794" max="1806" width="10.88671875" style="35" customWidth="1"/>
    <col min="1807" max="2048" width="9.109375" style="35"/>
    <col min="2049" max="2049" width="24" style="35" customWidth="1"/>
    <col min="2050" max="2062" width="10.88671875" style="35" customWidth="1"/>
    <col min="2063" max="2304" width="9.109375" style="35"/>
    <col min="2305" max="2305" width="24" style="35" customWidth="1"/>
    <col min="2306" max="2318" width="10.88671875" style="35" customWidth="1"/>
    <col min="2319" max="2560" width="9.109375" style="35"/>
    <col min="2561" max="2561" width="24" style="35" customWidth="1"/>
    <col min="2562" max="2574" width="10.88671875" style="35" customWidth="1"/>
    <col min="2575" max="2816" width="9.109375" style="35"/>
    <col min="2817" max="2817" width="24" style="35" customWidth="1"/>
    <col min="2818" max="2830" width="10.88671875" style="35" customWidth="1"/>
    <col min="2831" max="3072" width="9.109375" style="35"/>
    <col min="3073" max="3073" width="24" style="35" customWidth="1"/>
    <col min="3074" max="3086" width="10.88671875" style="35" customWidth="1"/>
    <col min="3087" max="3328" width="9.109375" style="35"/>
    <col min="3329" max="3329" width="24" style="35" customWidth="1"/>
    <col min="3330" max="3342" width="10.88671875" style="35" customWidth="1"/>
    <col min="3343" max="3584" width="9.109375" style="35"/>
    <col min="3585" max="3585" width="24" style="35" customWidth="1"/>
    <col min="3586" max="3598" width="10.88671875" style="35" customWidth="1"/>
    <col min="3599" max="3840" width="9.109375" style="35"/>
    <col min="3841" max="3841" width="24" style="35" customWidth="1"/>
    <col min="3842" max="3854" width="10.88671875" style="35" customWidth="1"/>
    <col min="3855" max="4096" width="9.109375" style="35"/>
    <col min="4097" max="4097" width="24" style="35" customWidth="1"/>
    <col min="4098" max="4110" width="10.88671875" style="35" customWidth="1"/>
    <col min="4111" max="4352" width="9.109375" style="35"/>
    <col min="4353" max="4353" width="24" style="35" customWidth="1"/>
    <col min="4354" max="4366" width="10.88671875" style="35" customWidth="1"/>
    <col min="4367" max="4608" width="9.109375" style="35"/>
    <col min="4609" max="4609" width="24" style="35" customWidth="1"/>
    <col min="4610" max="4622" width="10.88671875" style="35" customWidth="1"/>
    <col min="4623" max="4864" width="9.109375" style="35"/>
    <col min="4865" max="4865" width="24" style="35" customWidth="1"/>
    <col min="4866" max="4878" width="10.88671875" style="35" customWidth="1"/>
    <col min="4879" max="5120" width="9.109375" style="35"/>
    <col min="5121" max="5121" width="24" style="35" customWidth="1"/>
    <col min="5122" max="5134" width="10.88671875" style="35" customWidth="1"/>
    <col min="5135" max="5376" width="9.109375" style="35"/>
    <col min="5377" max="5377" width="24" style="35" customWidth="1"/>
    <col min="5378" max="5390" width="10.88671875" style="35" customWidth="1"/>
    <col min="5391" max="5632" width="9.109375" style="35"/>
    <col min="5633" max="5633" width="24" style="35" customWidth="1"/>
    <col min="5634" max="5646" width="10.88671875" style="35" customWidth="1"/>
    <col min="5647" max="5888" width="9.109375" style="35"/>
    <col min="5889" max="5889" width="24" style="35" customWidth="1"/>
    <col min="5890" max="5902" width="10.88671875" style="35" customWidth="1"/>
    <col min="5903" max="6144" width="9.109375" style="35"/>
    <col min="6145" max="6145" width="24" style="35" customWidth="1"/>
    <col min="6146" max="6158" width="10.88671875" style="35" customWidth="1"/>
    <col min="6159" max="6400" width="9.109375" style="35"/>
    <col min="6401" max="6401" width="24" style="35" customWidth="1"/>
    <col min="6402" max="6414" width="10.88671875" style="35" customWidth="1"/>
    <col min="6415" max="6656" width="9.109375" style="35"/>
    <col min="6657" max="6657" width="24" style="35" customWidth="1"/>
    <col min="6658" max="6670" width="10.88671875" style="35" customWidth="1"/>
    <col min="6671" max="6912" width="9.109375" style="35"/>
    <col min="6913" max="6913" width="24" style="35" customWidth="1"/>
    <col min="6914" max="6926" width="10.88671875" style="35" customWidth="1"/>
    <col min="6927" max="7168" width="9.109375" style="35"/>
    <col min="7169" max="7169" width="24" style="35" customWidth="1"/>
    <col min="7170" max="7182" width="10.88671875" style="35" customWidth="1"/>
    <col min="7183" max="7424" width="9.109375" style="35"/>
    <col min="7425" max="7425" width="24" style="35" customWidth="1"/>
    <col min="7426" max="7438" width="10.88671875" style="35" customWidth="1"/>
    <col min="7439" max="7680" width="9.109375" style="35"/>
    <col min="7681" max="7681" width="24" style="35" customWidth="1"/>
    <col min="7682" max="7694" width="10.88671875" style="35" customWidth="1"/>
    <col min="7695" max="7936" width="9.109375" style="35"/>
    <col min="7937" max="7937" width="24" style="35" customWidth="1"/>
    <col min="7938" max="7950" width="10.88671875" style="35" customWidth="1"/>
    <col min="7951" max="8192" width="9.109375" style="35"/>
    <col min="8193" max="8193" width="24" style="35" customWidth="1"/>
    <col min="8194" max="8206" width="10.88671875" style="35" customWidth="1"/>
    <col min="8207" max="8448" width="9.109375" style="35"/>
    <col min="8449" max="8449" width="24" style="35" customWidth="1"/>
    <col min="8450" max="8462" width="10.88671875" style="35" customWidth="1"/>
    <col min="8463" max="8704" width="9.109375" style="35"/>
    <col min="8705" max="8705" width="24" style="35" customWidth="1"/>
    <col min="8706" max="8718" width="10.88671875" style="35" customWidth="1"/>
    <col min="8719" max="8960" width="9.109375" style="35"/>
    <col min="8961" max="8961" width="24" style="35" customWidth="1"/>
    <col min="8962" max="8974" width="10.88671875" style="35" customWidth="1"/>
    <col min="8975" max="9216" width="9.109375" style="35"/>
    <col min="9217" max="9217" width="24" style="35" customWidth="1"/>
    <col min="9218" max="9230" width="10.88671875" style="35" customWidth="1"/>
    <col min="9231" max="9472" width="9.109375" style="35"/>
    <col min="9473" max="9473" width="24" style="35" customWidth="1"/>
    <col min="9474" max="9486" width="10.88671875" style="35" customWidth="1"/>
    <col min="9487" max="9728" width="9.109375" style="35"/>
    <col min="9729" max="9729" width="24" style="35" customWidth="1"/>
    <col min="9730" max="9742" width="10.88671875" style="35" customWidth="1"/>
    <col min="9743" max="9984" width="9.109375" style="35"/>
    <col min="9985" max="9985" width="24" style="35" customWidth="1"/>
    <col min="9986" max="9998" width="10.88671875" style="35" customWidth="1"/>
    <col min="9999" max="10240" width="9.109375" style="35"/>
    <col min="10241" max="10241" width="24" style="35" customWidth="1"/>
    <col min="10242" max="10254" width="10.88671875" style="35" customWidth="1"/>
    <col min="10255" max="10496" width="9.109375" style="35"/>
    <col min="10497" max="10497" width="24" style="35" customWidth="1"/>
    <col min="10498" max="10510" width="10.88671875" style="35" customWidth="1"/>
    <col min="10511" max="10752" width="9.109375" style="35"/>
    <col min="10753" max="10753" width="24" style="35" customWidth="1"/>
    <col min="10754" max="10766" width="10.88671875" style="35" customWidth="1"/>
    <col min="10767" max="11008" width="9.109375" style="35"/>
    <col min="11009" max="11009" width="24" style="35" customWidth="1"/>
    <col min="11010" max="11022" width="10.88671875" style="35" customWidth="1"/>
    <col min="11023" max="11264" width="9.109375" style="35"/>
    <col min="11265" max="11265" width="24" style="35" customWidth="1"/>
    <col min="11266" max="11278" width="10.88671875" style="35" customWidth="1"/>
    <col min="11279" max="11520" width="9.109375" style="35"/>
    <col min="11521" max="11521" width="24" style="35" customWidth="1"/>
    <col min="11522" max="11534" width="10.88671875" style="35" customWidth="1"/>
    <col min="11535" max="11776" width="9.109375" style="35"/>
    <col min="11777" max="11777" width="24" style="35" customWidth="1"/>
    <col min="11778" max="11790" width="10.88671875" style="35" customWidth="1"/>
    <col min="11791" max="12032" width="9.109375" style="35"/>
    <col min="12033" max="12033" width="24" style="35" customWidth="1"/>
    <col min="12034" max="12046" width="10.88671875" style="35" customWidth="1"/>
    <col min="12047" max="12288" width="9.109375" style="35"/>
    <col min="12289" max="12289" width="24" style="35" customWidth="1"/>
    <col min="12290" max="12302" width="10.88671875" style="35" customWidth="1"/>
    <col min="12303" max="12544" width="9.109375" style="35"/>
    <col min="12545" max="12545" width="24" style="35" customWidth="1"/>
    <col min="12546" max="12558" width="10.88671875" style="35" customWidth="1"/>
    <col min="12559" max="12800" width="9.109375" style="35"/>
    <col min="12801" max="12801" width="24" style="35" customWidth="1"/>
    <col min="12802" max="12814" width="10.88671875" style="35" customWidth="1"/>
    <col min="12815" max="13056" width="9.109375" style="35"/>
    <col min="13057" max="13057" width="24" style="35" customWidth="1"/>
    <col min="13058" max="13070" width="10.88671875" style="35" customWidth="1"/>
    <col min="13071" max="13312" width="9.109375" style="35"/>
    <col min="13313" max="13313" width="24" style="35" customWidth="1"/>
    <col min="13314" max="13326" width="10.88671875" style="35" customWidth="1"/>
    <col min="13327" max="13568" width="9.109375" style="35"/>
    <col min="13569" max="13569" width="24" style="35" customWidth="1"/>
    <col min="13570" max="13582" width="10.88671875" style="35" customWidth="1"/>
    <col min="13583" max="13824" width="9.109375" style="35"/>
    <col min="13825" max="13825" width="24" style="35" customWidth="1"/>
    <col min="13826" max="13838" width="10.88671875" style="35" customWidth="1"/>
    <col min="13839" max="14080" width="9.109375" style="35"/>
    <col min="14081" max="14081" width="24" style="35" customWidth="1"/>
    <col min="14082" max="14094" width="10.88671875" style="35" customWidth="1"/>
    <col min="14095" max="14336" width="9.109375" style="35"/>
    <col min="14337" max="14337" width="24" style="35" customWidth="1"/>
    <col min="14338" max="14350" width="10.88671875" style="35" customWidth="1"/>
    <col min="14351" max="14592" width="9.109375" style="35"/>
    <col min="14593" max="14593" width="24" style="35" customWidth="1"/>
    <col min="14594" max="14606" width="10.88671875" style="35" customWidth="1"/>
    <col min="14607" max="14848" width="9.109375" style="35"/>
    <col min="14849" max="14849" width="24" style="35" customWidth="1"/>
    <col min="14850" max="14862" width="10.88671875" style="35" customWidth="1"/>
    <col min="14863" max="15104" width="9.109375" style="35"/>
    <col min="15105" max="15105" width="24" style="35" customWidth="1"/>
    <col min="15106" max="15118" width="10.88671875" style="35" customWidth="1"/>
    <col min="15119" max="15360" width="9.109375" style="35"/>
    <col min="15361" max="15361" width="24" style="35" customWidth="1"/>
    <col min="15362" max="15374" width="10.88671875" style="35" customWidth="1"/>
    <col min="15375" max="15616" width="9.109375" style="35"/>
    <col min="15617" max="15617" width="24" style="35" customWidth="1"/>
    <col min="15618" max="15630" width="10.88671875" style="35" customWidth="1"/>
    <col min="15631" max="15872" width="9.109375" style="35"/>
    <col min="15873" max="15873" width="24" style="35" customWidth="1"/>
    <col min="15874" max="15886" width="10.88671875" style="35" customWidth="1"/>
    <col min="15887" max="16128" width="9.109375" style="35"/>
    <col min="16129" max="16129" width="24" style="35" customWidth="1"/>
    <col min="16130" max="16142" width="10.88671875" style="35" customWidth="1"/>
    <col min="16143" max="16384" width="9.109375" style="35"/>
  </cols>
  <sheetData>
    <row r="1" spans="1:14">
      <c r="A1" s="1460" t="s">
        <v>5197</v>
      </c>
    </row>
    <row r="2" spans="1:14" ht="17.399999999999999">
      <c r="A2" s="448" t="s">
        <v>1862</v>
      </c>
      <c r="B2" s="1689" t="s">
        <v>4603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</row>
    <row r="3" spans="1:14" ht="18" thickBot="1">
      <c r="A3" s="449"/>
      <c r="B3" s="1670" t="s">
        <v>4164</v>
      </c>
      <c r="C3" s="1670"/>
      <c r="D3" s="1670"/>
      <c r="E3" s="1670"/>
      <c r="F3" s="1670"/>
      <c r="G3" s="1670"/>
      <c r="H3" s="1670"/>
      <c r="I3" s="1670"/>
      <c r="J3" s="1670"/>
      <c r="K3" s="1670"/>
      <c r="L3" s="1670"/>
      <c r="M3" s="1670"/>
      <c r="N3" s="1670"/>
    </row>
    <row r="4" spans="1:14">
      <c r="A4" s="947"/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</row>
    <row r="5" spans="1:14" ht="13.8" thickBot="1">
      <c r="A5" s="472"/>
      <c r="B5" s="1746" t="s">
        <v>1861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</row>
    <row r="6" spans="1:14">
      <c r="A6" s="865" t="s">
        <v>1884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</row>
    <row r="7" spans="1:14" ht="13.8" thickBot="1">
      <c r="A7" s="865" t="s">
        <v>1589</v>
      </c>
      <c r="B7" s="866"/>
      <c r="C7" s="1746" t="s">
        <v>1465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</row>
    <row r="8" spans="1:14">
      <c r="A8" s="865" t="s">
        <v>4165</v>
      </c>
      <c r="B8" s="866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</row>
    <row r="9" spans="1:14" ht="13.8" thickBot="1">
      <c r="A9" s="868"/>
      <c r="B9" s="868" t="s">
        <v>3</v>
      </c>
      <c r="C9" s="868" t="s">
        <v>1464</v>
      </c>
      <c r="D9" s="868" t="s">
        <v>1463</v>
      </c>
      <c r="E9" s="868" t="s">
        <v>1462</v>
      </c>
      <c r="F9" s="868" t="s">
        <v>1461</v>
      </c>
      <c r="G9" s="868" t="s">
        <v>1460</v>
      </c>
      <c r="H9" s="868" t="s">
        <v>1459</v>
      </c>
      <c r="I9" s="868" t="s">
        <v>1458</v>
      </c>
      <c r="J9" s="868" t="s">
        <v>1457</v>
      </c>
      <c r="K9" s="868" t="s">
        <v>1456</v>
      </c>
      <c r="L9" s="868" t="s">
        <v>1455</v>
      </c>
      <c r="M9" s="868" t="s">
        <v>1454</v>
      </c>
      <c r="N9" s="868" t="s">
        <v>1453</v>
      </c>
    </row>
    <row r="10" spans="1:14">
      <c r="A10" s="674" t="s">
        <v>1</v>
      </c>
      <c r="B10" s="430">
        <v>439</v>
      </c>
      <c r="C10" s="430">
        <v>37</v>
      </c>
      <c r="D10" s="430">
        <v>38</v>
      </c>
      <c r="E10" s="430">
        <v>24</v>
      </c>
      <c r="F10" s="430">
        <v>26</v>
      </c>
      <c r="G10" s="430">
        <v>43</v>
      </c>
      <c r="H10" s="430">
        <v>49</v>
      </c>
      <c r="I10" s="430">
        <v>50</v>
      </c>
      <c r="J10" s="430">
        <v>36</v>
      </c>
      <c r="K10" s="430">
        <v>43</v>
      </c>
      <c r="L10" s="430">
        <v>33</v>
      </c>
      <c r="M10" s="430">
        <v>25</v>
      </c>
      <c r="N10" s="430">
        <v>35</v>
      </c>
    </row>
    <row r="11" spans="1:14">
      <c r="A11" s="669" t="s">
        <v>1267</v>
      </c>
      <c r="B11" s="404">
        <v>9</v>
      </c>
      <c r="C11" s="404">
        <v>1</v>
      </c>
      <c r="D11" s="404">
        <v>0</v>
      </c>
      <c r="E11" s="404">
        <v>1</v>
      </c>
      <c r="F11" s="404">
        <v>0</v>
      </c>
      <c r="G11" s="404">
        <v>0</v>
      </c>
      <c r="H11" s="404">
        <v>3</v>
      </c>
      <c r="I11" s="404">
        <v>1</v>
      </c>
      <c r="J11" s="404">
        <v>1</v>
      </c>
      <c r="K11" s="404">
        <v>0</v>
      </c>
      <c r="L11" s="404">
        <v>2</v>
      </c>
      <c r="M11" s="404">
        <v>0</v>
      </c>
      <c r="N11" s="404">
        <v>0</v>
      </c>
    </row>
    <row r="12" spans="1:14">
      <c r="A12" s="670" t="s">
        <v>1380</v>
      </c>
      <c r="B12" s="405">
        <v>8</v>
      </c>
      <c r="C12" s="405">
        <v>1</v>
      </c>
      <c r="D12" s="405">
        <v>0</v>
      </c>
      <c r="E12" s="405">
        <v>1</v>
      </c>
      <c r="F12" s="405">
        <v>0</v>
      </c>
      <c r="G12" s="405">
        <v>0</v>
      </c>
      <c r="H12" s="405">
        <v>3</v>
      </c>
      <c r="I12" s="405">
        <v>1</v>
      </c>
      <c r="J12" s="405">
        <v>0</v>
      </c>
      <c r="K12" s="405">
        <v>0</v>
      </c>
      <c r="L12" s="405">
        <v>2</v>
      </c>
      <c r="M12" s="405">
        <v>0</v>
      </c>
      <c r="N12" s="405">
        <v>0</v>
      </c>
    </row>
    <row r="13" spans="1:14">
      <c r="A13" s="670" t="s">
        <v>1379</v>
      </c>
      <c r="B13" s="405">
        <v>1</v>
      </c>
      <c r="C13" s="405">
        <v>0</v>
      </c>
      <c r="D13" s="405">
        <v>0</v>
      </c>
      <c r="E13" s="405">
        <v>0</v>
      </c>
      <c r="F13" s="405">
        <v>0</v>
      </c>
      <c r="G13" s="405">
        <v>0</v>
      </c>
      <c r="H13" s="405">
        <v>0</v>
      </c>
      <c r="I13" s="405">
        <v>0</v>
      </c>
      <c r="J13" s="405">
        <v>1</v>
      </c>
      <c r="K13" s="405">
        <v>0</v>
      </c>
      <c r="L13" s="405">
        <v>0</v>
      </c>
      <c r="M13" s="405">
        <v>0</v>
      </c>
      <c r="N13" s="405">
        <v>0</v>
      </c>
    </row>
    <row r="14" spans="1:14">
      <c r="A14" s="669" t="s">
        <v>1260</v>
      </c>
      <c r="B14" s="404">
        <v>11</v>
      </c>
      <c r="C14" s="404">
        <v>2</v>
      </c>
      <c r="D14" s="404">
        <v>0</v>
      </c>
      <c r="E14" s="404">
        <v>1</v>
      </c>
      <c r="F14" s="404">
        <v>1</v>
      </c>
      <c r="G14" s="404">
        <v>0</v>
      </c>
      <c r="H14" s="404">
        <v>1</v>
      </c>
      <c r="I14" s="404">
        <v>2</v>
      </c>
      <c r="J14" s="404">
        <v>0</v>
      </c>
      <c r="K14" s="404">
        <v>1</v>
      </c>
      <c r="L14" s="404">
        <v>0</v>
      </c>
      <c r="M14" s="404">
        <v>2</v>
      </c>
      <c r="N14" s="404">
        <v>1</v>
      </c>
    </row>
    <row r="15" spans="1:14">
      <c r="A15" s="670" t="s">
        <v>1378</v>
      </c>
      <c r="B15" s="405">
        <v>10</v>
      </c>
      <c r="C15" s="405">
        <v>2</v>
      </c>
      <c r="D15" s="405">
        <v>0</v>
      </c>
      <c r="E15" s="405">
        <v>1</v>
      </c>
      <c r="F15" s="405">
        <v>1</v>
      </c>
      <c r="G15" s="405">
        <v>0</v>
      </c>
      <c r="H15" s="405">
        <v>1</v>
      </c>
      <c r="I15" s="405">
        <v>2</v>
      </c>
      <c r="J15" s="405">
        <v>0</v>
      </c>
      <c r="K15" s="405">
        <v>0</v>
      </c>
      <c r="L15" s="405">
        <v>0</v>
      </c>
      <c r="M15" s="405">
        <v>2</v>
      </c>
      <c r="N15" s="405">
        <v>1</v>
      </c>
    </row>
    <row r="16" spans="1:14">
      <c r="A16" s="670" t="s">
        <v>1377</v>
      </c>
      <c r="B16" s="405">
        <v>1</v>
      </c>
      <c r="C16" s="405">
        <v>0</v>
      </c>
      <c r="D16" s="405">
        <v>0</v>
      </c>
      <c r="E16" s="405">
        <v>0</v>
      </c>
      <c r="F16" s="405">
        <v>0</v>
      </c>
      <c r="G16" s="405">
        <v>0</v>
      </c>
      <c r="H16" s="405">
        <v>0</v>
      </c>
      <c r="I16" s="405">
        <v>0</v>
      </c>
      <c r="J16" s="405">
        <v>0</v>
      </c>
      <c r="K16" s="405">
        <v>1</v>
      </c>
      <c r="L16" s="405">
        <v>0</v>
      </c>
      <c r="M16" s="405">
        <v>0</v>
      </c>
      <c r="N16" s="405">
        <v>0</v>
      </c>
    </row>
    <row r="17" spans="1:14">
      <c r="A17" s="669" t="s">
        <v>1251</v>
      </c>
      <c r="B17" s="404">
        <v>22</v>
      </c>
      <c r="C17" s="404">
        <v>2</v>
      </c>
      <c r="D17" s="404">
        <v>2</v>
      </c>
      <c r="E17" s="404">
        <v>1</v>
      </c>
      <c r="F17" s="404">
        <v>1</v>
      </c>
      <c r="G17" s="404">
        <v>2</v>
      </c>
      <c r="H17" s="404">
        <v>1</v>
      </c>
      <c r="I17" s="404">
        <v>5</v>
      </c>
      <c r="J17" s="404">
        <v>0</v>
      </c>
      <c r="K17" s="404">
        <v>2</v>
      </c>
      <c r="L17" s="404">
        <v>4</v>
      </c>
      <c r="M17" s="404">
        <v>0</v>
      </c>
      <c r="N17" s="404">
        <v>2</v>
      </c>
    </row>
    <row r="18" spans="1:14">
      <c r="A18" s="670" t="s">
        <v>1376</v>
      </c>
      <c r="B18" s="405">
        <v>14</v>
      </c>
      <c r="C18" s="405">
        <v>0</v>
      </c>
      <c r="D18" s="405">
        <v>2</v>
      </c>
      <c r="E18" s="405">
        <v>1</v>
      </c>
      <c r="F18" s="405">
        <v>1</v>
      </c>
      <c r="G18" s="405">
        <v>1</v>
      </c>
      <c r="H18" s="405">
        <v>1</v>
      </c>
      <c r="I18" s="405">
        <v>3</v>
      </c>
      <c r="J18" s="405">
        <v>0</v>
      </c>
      <c r="K18" s="405">
        <v>1</v>
      </c>
      <c r="L18" s="405">
        <v>3</v>
      </c>
      <c r="M18" s="405">
        <v>0</v>
      </c>
      <c r="N18" s="405">
        <v>1</v>
      </c>
    </row>
    <row r="19" spans="1:14">
      <c r="A19" s="670" t="s">
        <v>1375</v>
      </c>
      <c r="B19" s="405">
        <v>6</v>
      </c>
      <c r="C19" s="405">
        <v>1</v>
      </c>
      <c r="D19" s="405">
        <v>0</v>
      </c>
      <c r="E19" s="405">
        <v>0</v>
      </c>
      <c r="F19" s="405">
        <v>0</v>
      </c>
      <c r="G19" s="405">
        <v>1</v>
      </c>
      <c r="H19" s="405">
        <v>0</v>
      </c>
      <c r="I19" s="405">
        <v>2</v>
      </c>
      <c r="J19" s="405">
        <v>0</v>
      </c>
      <c r="K19" s="405">
        <v>1</v>
      </c>
      <c r="L19" s="405">
        <v>0</v>
      </c>
      <c r="M19" s="405">
        <v>0</v>
      </c>
      <c r="N19" s="405">
        <v>1</v>
      </c>
    </row>
    <row r="20" spans="1:14">
      <c r="A20" s="670" t="s">
        <v>1374</v>
      </c>
      <c r="B20" s="405">
        <v>2</v>
      </c>
      <c r="C20" s="405">
        <v>1</v>
      </c>
      <c r="D20" s="405">
        <v>0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1</v>
      </c>
      <c r="M20" s="405">
        <v>0</v>
      </c>
      <c r="N20" s="405">
        <v>0</v>
      </c>
    </row>
    <row r="21" spans="1:14">
      <c r="A21" s="669" t="s">
        <v>1239</v>
      </c>
      <c r="B21" s="404">
        <v>7</v>
      </c>
      <c r="C21" s="404">
        <v>2</v>
      </c>
      <c r="D21" s="404">
        <v>0</v>
      </c>
      <c r="E21" s="404">
        <v>1</v>
      </c>
      <c r="F21" s="404">
        <v>0</v>
      </c>
      <c r="G21" s="404">
        <v>1</v>
      </c>
      <c r="H21" s="404">
        <v>0</v>
      </c>
      <c r="I21" s="404">
        <v>0</v>
      </c>
      <c r="J21" s="404">
        <v>0</v>
      </c>
      <c r="K21" s="404">
        <v>1</v>
      </c>
      <c r="L21" s="404">
        <v>0</v>
      </c>
      <c r="M21" s="404">
        <v>0</v>
      </c>
      <c r="N21" s="404">
        <v>2</v>
      </c>
    </row>
    <row r="22" spans="1:14">
      <c r="A22" s="670" t="s">
        <v>1373</v>
      </c>
      <c r="B22" s="405">
        <v>5</v>
      </c>
      <c r="C22" s="405">
        <v>2</v>
      </c>
      <c r="D22" s="405">
        <v>0</v>
      </c>
      <c r="E22" s="405">
        <v>1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5">
        <v>2</v>
      </c>
    </row>
    <row r="23" spans="1:14">
      <c r="A23" s="670" t="s">
        <v>1372</v>
      </c>
      <c r="B23" s="405">
        <v>1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1</v>
      </c>
      <c r="L23" s="405">
        <v>0</v>
      </c>
      <c r="M23" s="405">
        <v>0</v>
      </c>
      <c r="N23" s="405">
        <v>0</v>
      </c>
    </row>
    <row r="24" spans="1:14">
      <c r="A24" s="670" t="s">
        <v>1371</v>
      </c>
      <c r="B24" s="405">
        <v>1</v>
      </c>
      <c r="C24" s="405">
        <v>0</v>
      </c>
      <c r="D24" s="405">
        <v>0</v>
      </c>
      <c r="E24" s="405">
        <v>0</v>
      </c>
      <c r="F24" s="405">
        <v>0</v>
      </c>
      <c r="G24" s="405">
        <v>1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  <c r="N24" s="405">
        <v>0</v>
      </c>
    </row>
    <row r="25" spans="1:14">
      <c r="A25" s="669" t="s">
        <v>1226</v>
      </c>
      <c r="B25" s="404">
        <v>21</v>
      </c>
      <c r="C25" s="404">
        <v>4</v>
      </c>
      <c r="D25" s="404">
        <v>1</v>
      </c>
      <c r="E25" s="404">
        <v>0</v>
      </c>
      <c r="F25" s="404">
        <v>1</v>
      </c>
      <c r="G25" s="404">
        <v>3</v>
      </c>
      <c r="H25" s="404">
        <v>2</v>
      </c>
      <c r="I25" s="404">
        <v>3</v>
      </c>
      <c r="J25" s="404">
        <v>2</v>
      </c>
      <c r="K25" s="404">
        <v>1</v>
      </c>
      <c r="L25" s="404">
        <v>1</v>
      </c>
      <c r="M25" s="404">
        <v>1</v>
      </c>
      <c r="N25" s="404">
        <v>2</v>
      </c>
    </row>
    <row r="26" spans="1:14">
      <c r="A26" s="670" t="s">
        <v>1370</v>
      </c>
      <c r="B26" s="405">
        <v>13</v>
      </c>
      <c r="C26" s="405">
        <v>2</v>
      </c>
      <c r="D26" s="405">
        <v>1</v>
      </c>
      <c r="E26" s="405">
        <v>0</v>
      </c>
      <c r="F26" s="405">
        <v>1</v>
      </c>
      <c r="G26" s="405">
        <v>2</v>
      </c>
      <c r="H26" s="405">
        <v>1</v>
      </c>
      <c r="I26" s="405">
        <v>3</v>
      </c>
      <c r="J26" s="405">
        <v>0</v>
      </c>
      <c r="K26" s="405">
        <v>1</v>
      </c>
      <c r="L26" s="405">
        <v>1</v>
      </c>
      <c r="M26" s="405">
        <v>0</v>
      </c>
      <c r="N26" s="405">
        <v>1</v>
      </c>
    </row>
    <row r="27" spans="1:14">
      <c r="A27" s="670" t="s">
        <v>1369</v>
      </c>
      <c r="B27" s="405">
        <v>6</v>
      </c>
      <c r="C27" s="405">
        <v>2</v>
      </c>
      <c r="D27" s="405">
        <v>0</v>
      </c>
      <c r="E27" s="405">
        <v>0</v>
      </c>
      <c r="F27" s="405">
        <v>0</v>
      </c>
      <c r="G27" s="405">
        <v>1</v>
      </c>
      <c r="H27" s="405">
        <v>1</v>
      </c>
      <c r="I27" s="405">
        <v>0</v>
      </c>
      <c r="J27" s="405">
        <v>1</v>
      </c>
      <c r="K27" s="405">
        <v>0</v>
      </c>
      <c r="L27" s="405">
        <v>0</v>
      </c>
      <c r="M27" s="405">
        <v>1</v>
      </c>
      <c r="N27" s="405">
        <v>0</v>
      </c>
    </row>
    <row r="28" spans="1:14">
      <c r="A28" s="670" t="s">
        <v>1368</v>
      </c>
      <c r="B28" s="405">
        <v>2</v>
      </c>
      <c r="C28" s="405">
        <v>0</v>
      </c>
      <c r="D28" s="405">
        <v>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1</v>
      </c>
      <c r="K28" s="405">
        <v>0</v>
      </c>
      <c r="L28" s="405">
        <v>0</v>
      </c>
      <c r="M28" s="405">
        <v>0</v>
      </c>
      <c r="N28" s="405">
        <v>1</v>
      </c>
    </row>
    <row r="29" spans="1:14">
      <c r="A29" s="669" t="s">
        <v>1208</v>
      </c>
      <c r="B29" s="404">
        <v>40</v>
      </c>
      <c r="C29" s="404">
        <v>2</v>
      </c>
      <c r="D29" s="404">
        <v>2</v>
      </c>
      <c r="E29" s="404">
        <v>1</v>
      </c>
      <c r="F29" s="404">
        <v>1</v>
      </c>
      <c r="G29" s="404">
        <v>4</v>
      </c>
      <c r="H29" s="404">
        <v>6</v>
      </c>
      <c r="I29" s="404">
        <v>1</v>
      </c>
      <c r="J29" s="404">
        <v>3</v>
      </c>
      <c r="K29" s="404">
        <v>6</v>
      </c>
      <c r="L29" s="404">
        <v>4</v>
      </c>
      <c r="M29" s="404">
        <v>4</v>
      </c>
      <c r="N29" s="404">
        <v>6</v>
      </c>
    </row>
    <row r="30" spans="1:14">
      <c r="A30" s="670" t="s">
        <v>1367</v>
      </c>
      <c r="B30" s="405">
        <v>15</v>
      </c>
      <c r="C30" s="405">
        <v>1</v>
      </c>
      <c r="D30" s="405">
        <v>0</v>
      </c>
      <c r="E30" s="405">
        <v>0</v>
      </c>
      <c r="F30" s="405">
        <v>0</v>
      </c>
      <c r="G30" s="405">
        <v>2</v>
      </c>
      <c r="H30" s="405">
        <v>3</v>
      </c>
      <c r="I30" s="405">
        <v>0</v>
      </c>
      <c r="J30" s="405">
        <v>1</v>
      </c>
      <c r="K30" s="405">
        <v>2</v>
      </c>
      <c r="L30" s="405">
        <v>1</v>
      </c>
      <c r="M30" s="405">
        <v>1</v>
      </c>
      <c r="N30" s="405">
        <v>4</v>
      </c>
    </row>
    <row r="31" spans="1:14">
      <c r="A31" s="670" t="s">
        <v>1366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</row>
    <row r="32" spans="1:14">
      <c r="A32" s="670" t="s">
        <v>1365</v>
      </c>
      <c r="B32" s="405">
        <v>2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1</v>
      </c>
      <c r="J32" s="405">
        <v>0</v>
      </c>
      <c r="K32" s="405">
        <v>0</v>
      </c>
      <c r="L32" s="405">
        <v>1</v>
      </c>
      <c r="M32" s="405">
        <v>0</v>
      </c>
      <c r="N32" s="405">
        <v>0</v>
      </c>
    </row>
    <row r="33" spans="1:14">
      <c r="A33" s="670" t="s">
        <v>1364</v>
      </c>
      <c r="B33" s="405">
        <v>2</v>
      </c>
      <c r="C33" s="405">
        <v>0</v>
      </c>
      <c r="D33" s="405">
        <v>0</v>
      </c>
      <c r="E33" s="405">
        <v>0</v>
      </c>
      <c r="F33" s="405">
        <v>1</v>
      </c>
      <c r="G33" s="405">
        <v>0</v>
      </c>
      <c r="H33" s="405">
        <v>0</v>
      </c>
      <c r="I33" s="405">
        <v>0</v>
      </c>
      <c r="J33" s="405">
        <v>0</v>
      </c>
      <c r="K33" s="405">
        <v>1</v>
      </c>
      <c r="L33" s="405">
        <v>0</v>
      </c>
      <c r="M33" s="405">
        <v>0</v>
      </c>
      <c r="N33" s="405">
        <v>0</v>
      </c>
    </row>
    <row r="34" spans="1:14">
      <c r="A34" s="670" t="s">
        <v>1363</v>
      </c>
      <c r="B34" s="405">
        <v>4</v>
      </c>
      <c r="C34" s="405">
        <v>1</v>
      </c>
      <c r="D34" s="405">
        <v>0</v>
      </c>
      <c r="E34" s="405">
        <v>0</v>
      </c>
      <c r="F34" s="405">
        <v>0</v>
      </c>
      <c r="G34" s="405">
        <v>1</v>
      </c>
      <c r="H34" s="405">
        <v>1</v>
      </c>
      <c r="I34" s="405">
        <v>0</v>
      </c>
      <c r="J34" s="405">
        <v>1</v>
      </c>
      <c r="K34" s="405">
        <v>0</v>
      </c>
      <c r="L34" s="405">
        <v>0</v>
      </c>
      <c r="M34" s="405">
        <v>0</v>
      </c>
      <c r="N34" s="405">
        <v>0</v>
      </c>
    </row>
    <row r="35" spans="1:14">
      <c r="A35" s="670" t="s">
        <v>1362</v>
      </c>
      <c r="B35" s="405">
        <v>7</v>
      </c>
      <c r="C35" s="405">
        <v>0</v>
      </c>
      <c r="D35" s="405">
        <v>0</v>
      </c>
      <c r="E35" s="405">
        <v>0</v>
      </c>
      <c r="F35" s="405">
        <v>0</v>
      </c>
      <c r="G35" s="405">
        <v>0</v>
      </c>
      <c r="H35" s="405">
        <v>1</v>
      </c>
      <c r="I35" s="405">
        <v>0</v>
      </c>
      <c r="J35" s="405">
        <v>1</v>
      </c>
      <c r="K35" s="405">
        <v>2</v>
      </c>
      <c r="L35" s="405">
        <v>0</v>
      </c>
      <c r="M35" s="405">
        <v>2</v>
      </c>
      <c r="N35" s="405">
        <v>1</v>
      </c>
    </row>
    <row r="36" spans="1:14">
      <c r="A36" s="670" t="s">
        <v>1361</v>
      </c>
      <c r="B36" s="405">
        <v>4</v>
      </c>
      <c r="C36" s="405">
        <v>0</v>
      </c>
      <c r="D36" s="405">
        <v>0</v>
      </c>
      <c r="E36" s="405">
        <v>1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1</v>
      </c>
      <c r="L36" s="405">
        <v>1</v>
      </c>
      <c r="M36" s="405">
        <v>0</v>
      </c>
      <c r="N36" s="405">
        <v>1</v>
      </c>
    </row>
    <row r="37" spans="1:14">
      <c r="A37" s="670" t="s">
        <v>1360</v>
      </c>
      <c r="B37" s="405">
        <v>6</v>
      </c>
      <c r="C37" s="405">
        <v>0</v>
      </c>
      <c r="D37" s="405">
        <v>2</v>
      </c>
      <c r="E37" s="405">
        <v>0</v>
      </c>
      <c r="F37" s="405">
        <v>0</v>
      </c>
      <c r="G37" s="405">
        <v>1</v>
      </c>
      <c r="H37" s="405">
        <v>1</v>
      </c>
      <c r="I37" s="405">
        <v>0</v>
      </c>
      <c r="J37" s="405">
        <v>0</v>
      </c>
      <c r="K37" s="405">
        <v>0</v>
      </c>
      <c r="L37" s="405">
        <v>1</v>
      </c>
      <c r="M37" s="405">
        <v>1</v>
      </c>
      <c r="N37" s="405">
        <v>0</v>
      </c>
    </row>
    <row r="38" spans="1:14">
      <c r="A38" s="669" t="s">
        <v>1162</v>
      </c>
      <c r="B38" s="404">
        <v>169</v>
      </c>
      <c r="C38" s="404">
        <v>11</v>
      </c>
      <c r="D38" s="404">
        <v>14</v>
      </c>
      <c r="E38" s="404">
        <v>7</v>
      </c>
      <c r="F38" s="404">
        <v>8</v>
      </c>
      <c r="G38" s="404">
        <v>17</v>
      </c>
      <c r="H38" s="404">
        <v>20</v>
      </c>
      <c r="I38" s="404">
        <v>19</v>
      </c>
      <c r="J38" s="404">
        <v>15</v>
      </c>
      <c r="K38" s="404">
        <v>19</v>
      </c>
      <c r="L38" s="404">
        <v>16</v>
      </c>
      <c r="M38" s="404">
        <v>11</v>
      </c>
      <c r="N38" s="404">
        <v>12</v>
      </c>
    </row>
    <row r="39" spans="1:14">
      <c r="A39" s="670" t="s">
        <v>1359</v>
      </c>
      <c r="B39" s="405">
        <v>119</v>
      </c>
      <c r="C39" s="405">
        <v>6</v>
      </c>
      <c r="D39" s="405">
        <v>10</v>
      </c>
      <c r="E39" s="405">
        <v>7</v>
      </c>
      <c r="F39" s="405">
        <v>7</v>
      </c>
      <c r="G39" s="405">
        <v>13</v>
      </c>
      <c r="H39" s="405">
        <v>14</v>
      </c>
      <c r="I39" s="405">
        <v>10</v>
      </c>
      <c r="J39" s="405">
        <v>10</v>
      </c>
      <c r="K39" s="405">
        <v>15</v>
      </c>
      <c r="L39" s="405">
        <v>10</v>
      </c>
      <c r="M39" s="405">
        <v>6</v>
      </c>
      <c r="N39" s="405">
        <v>11</v>
      </c>
    </row>
    <row r="40" spans="1:14">
      <c r="A40" s="670" t="s">
        <v>1358</v>
      </c>
      <c r="B40" s="405">
        <v>11</v>
      </c>
      <c r="C40" s="405">
        <v>2</v>
      </c>
      <c r="D40" s="405">
        <v>0</v>
      </c>
      <c r="E40" s="405">
        <v>0</v>
      </c>
      <c r="F40" s="405">
        <v>0</v>
      </c>
      <c r="G40" s="405">
        <v>0</v>
      </c>
      <c r="H40" s="405">
        <v>1</v>
      </c>
      <c r="I40" s="405">
        <v>1</v>
      </c>
      <c r="J40" s="405">
        <v>1</v>
      </c>
      <c r="K40" s="405">
        <v>1</v>
      </c>
      <c r="L40" s="405">
        <v>3</v>
      </c>
      <c r="M40" s="405">
        <v>2</v>
      </c>
      <c r="N40" s="405">
        <v>0</v>
      </c>
    </row>
    <row r="41" spans="1:14">
      <c r="A41" s="670" t="s">
        <v>1357</v>
      </c>
      <c r="B41" s="405">
        <v>7</v>
      </c>
      <c r="C41" s="405">
        <v>1</v>
      </c>
      <c r="D41" s="405">
        <v>0</v>
      </c>
      <c r="E41" s="405">
        <v>0</v>
      </c>
      <c r="F41" s="405">
        <v>1</v>
      </c>
      <c r="G41" s="405">
        <v>0</v>
      </c>
      <c r="H41" s="405">
        <v>2</v>
      </c>
      <c r="I41" s="405">
        <v>0</v>
      </c>
      <c r="J41" s="405">
        <v>1</v>
      </c>
      <c r="K41" s="405">
        <v>1</v>
      </c>
      <c r="L41" s="405">
        <v>0</v>
      </c>
      <c r="M41" s="405">
        <v>1</v>
      </c>
      <c r="N41" s="405">
        <v>0</v>
      </c>
    </row>
    <row r="42" spans="1:14">
      <c r="A42" s="670" t="s">
        <v>1356</v>
      </c>
      <c r="B42" s="405">
        <v>19</v>
      </c>
      <c r="C42" s="405">
        <v>1</v>
      </c>
      <c r="D42" s="405">
        <v>1</v>
      </c>
      <c r="E42" s="405">
        <v>0</v>
      </c>
      <c r="F42" s="405">
        <v>0</v>
      </c>
      <c r="G42" s="405">
        <v>3</v>
      </c>
      <c r="H42" s="405">
        <v>2</v>
      </c>
      <c r="I42" s="405">
        <v>5</v>
      </c>
      <c r="J42" s="405">
        <v>3</v>
      </c>
      <c r="K42" s="405">
        <v>1</v>
      </c>
      <c r="L42" s="405">
        <v>2</v>
      </c>
      <c r="M42" s="405">
        <v>0</v>
      </c>
      <c r="N42" s="405">
        <v>1</v>
      </c>
    </row>
    <row r="43" spans="1:14">
      <c r="A43" s="670" t="s">
        <v>1355</v>
      </c>
      <c r="B43" s="405">
        <v>3</v>
      </c>
      <c r="C43" s="405">
        <v>0</v>
      </c>
      <c r="D43" s="405">
        <v>1</v>
      </c>
      <c r="E43" s="405">
        <v>0</v>
      </c>
      <c r="F43" s="405">
        <v>0</v>
      </c>
      <c r="G43" s="405">
        <v>0</v>
      </c>
      <c r="H43" s="405">
        <v>1</v>
      </c>
      <c r="I43" s="405">
        <v>0</v>
      </c>
      <c r="J43" s="405">
        <v>0</v>
      </c>
      <c r="K43" s="405">
        <v>0</v>
      </c>
      <c r="L43" s="405">
        <v>0</v>
      </c>
      <c r="M43" s="405">
        <v>1</v>
      </c>
      <c r="N43" s="405">
        <v>0</v>
      </c>
    </row>
    <row r="44" spans="1:14">
      <c r="A44" s="670" t="s">
        <v>1354</v>
      </c>
      <c r="B44" s="405">
        <v>10</v>
      </c>
      <c r="C44" s="405">
        <v>1</v>
      </c>
      <c r="D44" s="405">
        <v>2</v>
      </c>
      <c r="E44" s="405">
        <v>0</v>
      </c>
      <c r="F44" s="405">
        <v>0</v>
      </c>
      <c r="G44" s="405">
        <v>1</v>
      </c>
      <c r="H44" s="405">
        <v>0</v>
      </c>
      <c r="I44" s="405">
        <v>3</v>
      </c>
      <c r="J44" s="405">
        <v>0</v>
      </c>
      <c r="K44" s="405">
        <v>1</v>
      </c>
      <c r="L44" s="405">
        <v>1</v>
      </c>
      <c r="M44" s="405">
        <v>1</v>
      </c>
      <c r="N44" s="405">
        <v>0</v>
      </c>
    </row>
    <row r="45" spans="1:14">
      <c r="A45" s="669" t="s">
        <v>1103</v>
      </c>
      <c r="B45" s="404">
        <v>18</v>
      </c>
      <c r="C45" s="404">
        <v>3</v>
      </c>
      <c r="D45" s="404">
        <v>4</v>
      </c>
      <c r="E45" s="404">
        <v>0</v>
      </c>
      <c r="F45" s="404">
        <v>2</v>
      </c>
      <c r="G45" s="404">
        <v>1</v>
      </c>
      <c r="H45" s="404">
        <v>2</v>
      </c>
      <c r="I45" s="404">
        <v>2</v>
      </c>
      <c r="J45" s="404">
        <v>3</v>
      </c>
      <c r="K45" s="404">
        <v>0</v>
      </c>
      <c r="L45" s="404">
        <v>1</v>
      </c>
      <c r="M45" s="404">
        <v>0</v>
      </c>
      <c r="N45" s="404">
        <v>0</v>
      </c>
    </row>
    <row r="46" spans="1:14">
      <c r="A46" s="670" t="s">
        <v>1353</v>
      </c>
      <c r="B46" s="405">
        <v>12</v>
      </c>
      <c r="C46" s="405">
        <v>2</v>
      </c>
      <c r="D46" s="405">
        <v>2</v>
      </c>
      <c r="E46" s="405">
        <v>0</v>
      </c>
      <c r="F46" s="405">
        <v>2</v>
      </c>
      <c r="G46" s="405">
        <v>1</v>
      </c>
      <c r="H46" s="405">
        <v>1</v>
      </c>
      <c r="I46" s="405">
        <v>1</v>
      </c>
      <c r="J46" s="405">
        <v>3</v>
      </c>
      <c r="K46" s="405">
        <v>0</v>
      </c>
      <c r="L46" s="405">
        <v>0</v>
      </c>
      <c r="M46" s="405">
        <v>0</v>
      </c>
      <c r="N46" s="405">
        <v>0</v>
      </c>
    </row>
    <row r="47" spans="1:14">
      <c r="A47" s="670" t="s">
        <v>1352</v>
      </c>
      <c r="B47" s="405">
        <v>0</v>
      </c>
      <c r="C47" s="405">
        <v>0</v>
      </c>
      <c r="D47" s="405">
        <v>0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5">
        <v>0</v>
      </c>
    </row>
    <row r="48" spans="1:14">
      <c r="A48" s="670" t="s">
        <v>1351</v>
      </c>
      <c r="B48" s="405">
        <v>6</v>
      </c>
      <c r="C48" s="405">
        <v>1</v>
      </c>
      <c r="D48" s="405">
        <v>2</v>
      </c>
      <c r="E48" s="405">
        <v>0</v>
      </c>
      <c r="F48" s="405">
        <v>0</v>
      </c>
      <c r="G48" s="405">
        <v>0</v>
      </c>
      <c r="H48" s="405">
        <v>1</v>
      </c>
      <c r="I48" s="405">
        <v>1</v>
      </c>
      <c r="J48" s="405">
        <v>0</v>
      </c>
      <c r="K48" s="405">
        <v>0</v>
      </c>
      <c r="L48" s="405">
        <v>1</v>
      </c>
      <c r="M48" s="405">
        <v>0</v>
      </c>
      <c r="N48" s="405">
        <v>0</v>
      </c>
    </row>
    <row r="49" spans="1:14">
      <c r="A49" s="669" t="s">
        <v>1066</v>
      </c>
      <c r="B49" s="404">
        <v>15</v>
      </c>
      <c r="C49" s="404">
        <v>2</v>
      </c>
      <c r="D49" s="404">
        <v>2</v>
      </c>
      <c r="E49" s="404">
        <v>2</v>
      </c>
      <c r="F49" s="404">
        <v>2</v>
      </c>
      <c r="G49" s="404">
        <v>1</v>
      </c>
      <c r="H49" s="404">
        <v>2</v>
      </c>
      <c r="I49" s="404">
        <v>1</v>
      </c>
      <c r="J49" s="404">
        <v>1</v>
      </c>
      <c r="K49" s="404">
        <v>1</v>
      </c>
      <c r="L49" s="404">
        <v>0</v>
      </c>
      <c r="M49" s="404">
        <v>0</v>
      </c>
      <c r="N49" s="404">
        <v>1</v>
      </c>
    </row>
    <row r="50" spans="1:14">
      <c r="A50" s="670" t="s">
        <v>1350</v>
      </c>
      <c r="B50" s="405">
        <v>10</v>
      </c>
      <c r="C50" s="405">
        <v>2</v>
      </c>
      <c r="D50" s="405">
        <v>1</v>
      </c>
      <c r="E50" s="405">
        <v>2</v>
      </c>
      <c r="F50" s="405">
        <v>1</v>
      </c>
      <c r="G50" s="405">
        <v>0</v>
      </c>
      <c r="H50" s="405">
        <v>1</v>
      </c>
      <c r="I50" s="405">
        <v>0</v>
      </c>
      <c r="J50" s="405">
        <v>1</v>
      </c>
      <c r="K50" s="405">
        <v>1</v>
      </c>
      <c r="L50" s="405">
        <v>0</v>
      </c>
      <c r="M50" s="405">
        <v>0</v>
      </c>
      <c r="N50" s="405">
        <v>1</v>
      </c>
    </row>
    <row r="51" spans="1:14">
      <c r="A51" s="670" t="s">
        <v>1349</v>
      </c>
      <c r="B51" s="405">
        <v>0</v>
      </c>
      <c r="C51" s="405">
        <v>0</v>
      </c>
      <c r="D51" s="405">
        <v>0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5">
        <v>0</v>
      </c>
    </row>
    <row r="52" spans="1:14">
      <c r="A52" s="670" t="s">
        <v>1348</v>
      </c>
      <c r="B52" s="405">
        <v>2</v>
      </c>
      <c r="C52" s="405">
        <v>0</v>
      </c>
      <c r="D52" s="405">
        <v>1</v>
      </c>
      <c r="E52" s="405">
        <v>0</v>
      </c>
      <c r="F52" s="405">
        <v>0</v>
      </c>
      <c r="G52" s="405">
        <v>0</v>
      </c>
      <c r="H52" s="405">
        <v>1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  <c r="N52" s="405">
        <v>0</v>
      </c>
    </row>
    <row r="53" spans="1:14">
      <c r="A53" s="670" t="s">
        <v>1347</v>
      </c>
      <c r="B53" s="405">
        <v>3</v>
      </c>
      <c r="C53" s="405">
        <v>0</v>
      </c>
      <c r="D53" s="405">
        <v>0</v>
      </c>
      <c r="E53" s="405">
        <v>0</v>
      </c>
      <c r="F53" s="405">
        <v>1</v>
      </c>
      <c r="G53" s="405">
        <v>1</v>
      </c>
      <c r="H53" s="405">
        <v>0</v>
      </c>
      <c r="I53" s="405">
        <v>1</v>
      </c>
      <c r="J53" s="405">
        <v>0</v>
      </c>
      <c r="K53" s="405">
        <v>0</v>
      </c>
      <c r="L53" s="405">
        <v>0</v>
      </c>
      <c r="M53" s="405">
        <v>0</v>
      </c>
      <c r="N53" s="405">
        <v>0</v>
      </c>
    </row>
    <row r="54" spans="1:14">
      <c r="A54" s="669" t="s">
        <v>1032</v>
      </c>
      <c r="B54" s="404">
        <v>57</v>
      </c>
      <c r="C54" s="404">
        <v>3</v>
      </c>
      <c r="D54" s="404">
        <v>6</v>
      </c>
      <c r="E54" s="404">
        <v>6</v>
      </c>
      <c r="F54" s="404">
        <v>5</v>
      </c>
      <c r="G54" s="404">
        <v>7</v>
      </c>
      <c r="H54" s="404">
        <v>4</v>
      </c>
      <c r="I54" s="404">
        <v>6</v>
      </c>
      <c r="J54" s="404">
        <v>7</v>
      </c>
      <c r="K54" s="404">
        <v>5</v>
      </c>
      <c r="L54" s="404">
        <v>2</v>
      </c>
      <c r="M54" s="404">
        <v>3</v>
      </c>
      <c r="N54" s="404">
        <v>3</v>
      </c>
    </row>
    <row r="55" spans="1:14">
      <c r="A55" s="670" t="s">
        <v>1346</v>
      </c>
      <c r="B55" s="405">
        <v>32</v>
      </c>
      <c r="C55" s="405">
        <v>1</v>
      </c>
      <c r="D55" s="405">
        <v>3</v>
      </c>
      <c r="E55" s="405">
        <v>2</v>
      </c>
      <c r="F55" s="405">
        <v>2</v>
      </c>
      <c r="G55" s="405">
        <v>5</v>
      </c>
      <c r="H55" s="405">
        <v>2</v>
      </c>
      <c r="I55" s="405">
        <v>3</v>
      </c>
      <c r="J55" s="405">
        <v>6</v>
      </c>
      <c r="K55" s="405">
        <v>2</v>
      </c>
      <c r="L55" s="405">
        <v>2</v>
      </c>
      <c r="M55" s="405">
        <v>2</v>
      </c>
      <c r="N55" s="405">
        <v>2</v>
      </c>
    </row>
    <row r="56" spans="1:14">
      <c r="A56" s="670" t="s">
        <v>1345</v>
      </c>
      <c r="B56" s="405">
        <v>4</v>
      </c>
      <c r="C56" s="405">
        <v>0</v>
      </c>
      <c r="D56" s="405">
        <v>0</v>
      </c>
      <c r="E56" s="405">
        <v>0</v>
      </c>
      <c r="F56" s="405">
        <v>1</v>
      </c>
      <c r="G56" s="405">
        <v>0</v>
      </c>
      <c r="H56" s="405">
        <v>1</v>
      </c>
      <c r="I56" s="405">
        <v>1</v>
      </c>
      <c r="J56" s="405">
        <v>0</v>
      </c>
      <c r="K56" s="405">
        <v>1</v>
      </c>
      <c r="L56" s="405">
        <v>0</v>
      </c>
      <c r="M56" s="405">
        <v>0</v>
      </c>
      <c r="N56" s="405">
        <v>0</v>
      </c>
    </row>
    <row r="57" spans="1:14">
      <c r="A57" s="670" t="s">
        <v>1344</v>
      </c>
      <c r="B57" s="405">
        <v>6</v>
      </c>
      <c r="C57" s="405">
        <v>1</v>
      </c>
      <c r="D57" s="405">
        <v>0</v>
      </c>
      <c r="E57" s="405">
        <v>2</v>
      </c>
      <c r="F57" s="405">
        <v>0</v>
      </c>
      <c r="G57" s="405">
        <v>0</v>
      </c>
      <c r="H57" s="405">
        <v>0</v>
      </c>
      <c r="I57" s="405">
        <v>1</v>
      </c>
      <c r="J57" s="405">
        <v>0</v>
      </c>
      <c r="K57" s="405">
        <v>2</v>
      </c>
      <c r="L57" s="405">
        <v>0</v>
      </c>
      <c r="M57" s="405">
        <v>0</v>
      </c>
      <c r="N57" s="405">
        <v>0</v>
      </c>
    </row>
    <row r="58" spans="1:14">
      <c r="A58" s="670" t="s">
        <v>1343</v>
      </c>
      <c r="B58" s="405">
        <v>15</v>
      </c>
      <c r="C58" s="405">
        <v>1</v>
      </c>
      <c r="D58" s="405">
        <v>3</v>
      </c>
      <c r="E58" s="405">
        <v>2</v>
      </c>
      <c r="F58" s="405">
        <v>2</v>
      </c>
      <c r="G58" s="405">
        <v>2</v>
      </c>
      <c r="H58" s="405">
        <v>1</v>
      </c>
      <c r="I58" s="405">
        <v>1</v>
      </c>
      <c r="J58" s="405">
        <v>1</v>
      </c>
      <c r="K58" s="405">
        <v>0</v>
      </c>
      <c r="L58" s="405">
        <v>0</v>
      </c>
      <c r="M58" s="405">
        <v>1</v>
      </c>
      <c r="N58" s="405">
        <v>1</v>
      </c>
    </row>
    <row r="59" spans="1:14">
      <c r="A59" s="669" t="s">
        <v>973</v>
      </c>
      <c r="B59" s="404">
        <v>19</v>
      </c>
      <c r="C59" s="404">
        <v>1</v>
      </c>
      <c r="D59" s="404">
        <v>2</v>
      </c>
      <c r="E59" s="404">
        <v>0</v>
      </c>
      <c r="F59" s="404">
        <v>2</v>
      </c>
      <c r="G59" s="404">
        <v>4</v>
      </c>
      <c r="H59" s="404">
        <v>2</v>
      </c>
      <c r="I59" s="404">
        <v>3</v>
      </c>
      <c r="J59" s="404">
        <v>0</v>
      </c>
      <c r="K59" s="404">
        <v>2</v>
      </c>
      <c r="L59" s="404">
        <v>0</v>
      </c>
      <c r="M59" s="404">
        <v>2</v>
      </c>
      <c r="N59" s="404">
        <v>1</v>
      </c>
    </row>
    <row r="60" spans="1:14">
      <c r="A60" s="670" t="s">
        <v>1342</v>
      </c>
      <c r="B60" s="405">
        <v>15</v>
      </c>
      <c r="C60" s="405">
        <v>0</v>
      </c>
      <c r="D60" s="405">
        <v>2</v>
      </c>
      <c r="E60" s="405">
        <v>0</v>
      </c>
      <c r="F60" s="405">
        <v>2</v>
      </c>
      <c r="G60" s="405">
        <v>4</v>
      </c>
      <c r="H60" s="405">
        <v>1</v>
      </c>
      <c r="I60" s="405">
        <v>2</v>
      </c>
      <c r="J60" s="405">
        <v>0</v>
      </c>
      <c r="K60" s="405">
        <v>1</v>
      </c>
      <c r="L60" s="405">
        <v>0</v>
      </c>
      <c r="M60" s="405">
        <v>2</v>
      </c>
      <c r="N60" s="405">
        <v>1</v>
      </c>
    </row>
    <row r="61" spans="1:14">
      <c r="A61" s="670" t="s">
        <v>1341</v>
      </c>
      <c r="B61" s="405">
        <v>4</v>
      </c>
      <c r="C61" s="405">
        <v>1</v>
      </c>
      <c r="D61" s="405">
        <v>0</v>
      </c>
      <c r="E61" s="405">
        <v>0</v>
      </c>
      <c r="F61" s="405">
        <v>0</v>
      </c>
      <c r="G61" s="405">
        <v>0</v>
      </c>
      <c r="H61" s="405">
        <v>1</v>
      </c>
      <c r="I61" s="405">
        <v>1</v>
      </c>
      <c r="J61" s="405">
        <v>0</v>
      </c>
      <c r="K61" s="405">
        <v>1</v>
      </c>
      <c r="L61" s="405">
        <v>0</v>
      </c>
      <c r="M61" s="405">
        <v>0</v>
      </c>
      <c r="N61" s="405">
        <v>0</v>
      </c>
    </row>
    <row r="62" spans="1:14">
      <c r="A62" s="669" t="s">
        <v>938</v>
      </c>
      <c r="B62" s="404">
        <v>17</v>
      </c>
      <c r="C62" s="404">
        <v>0</v>
      </c>
      <c r="D62" s="404">
        <v>2</v>
      </c>
      <c r="E62" s="404">
        <v>3</v>
      </c>
      <c r="F62" s="404">
        <v>2</v>
      </c>
      <c r="G62" s="404">
        <v>1</v>
      </c>
      <c r="H62" s="404">
        <v>1</v>
      </c>
      <c r="I62" s="404">
        <v>2</v>
      </c>
      <c r="J62" s="404">
        <v>1</v>
      </c>
      <c r="K62" s="404">
        <v>2</v>
      </c>
      <c r="L62" s="404">
        <v>1</v>
      </c>
      <c r="M62" s="404">
        <v>0</v>
      </c>
      <c r="N62" s="404">
        <v>2</v>
      </c>
    </row>
    <row r="63" spans="1:14">
      <c r="A63" s="670" t="s">
        <v>1340</v>
      </c>
      <c r="B63" s="405">
        <v>12</v>
      </c>
      <c r="C63" s="405">
        <v>0</v>
      </c>
      <c r="D63" s="405">
        <v>2</v>
      </c>
      <c r="E63" s="405">
        <v>2</v>
      </c>
      <c r="F63" s="405">
        <v>1</v>
      </c>
      <c r="G63" s="405">
        <v>1</v>
      </c>
      <c r="H63" s="405">
        <v>0</v>
      </c>
      <c r="I63" s="405">
        <v>1</v>
      </c>
      <c r="J63" s="405">
        <v>0</v>
      </c>
      <c r="K63" s="405">
        <v>2</v>
      </c>
      <c r="L63" s="405">
        <v>1</v>
      </c>
      <c r="M63" s="405">
        <v>0</v>
      </c>
      <c r="N63" s="405">
        <v>2</v>
      </c>
    </row>
    <row r="64" spans="1:14">
      <c r="A64" s="670" t="s">
        <v>1339</v>
      </c>
      <c r="B64" s="405">
        <v>5</v>
      </c>
      <c r="C64" s="405">
        <v>0</v>
      </c>
      <c r="D64" s="405">
        <v>0</v>
      </c>
      <c r="E64" s="405">
        <v>1</v>
      </c>
      <c r="F64" s="405">
        <v>1</v>
      </c>
      <c r="G64" s="405">
        <v>0</v>
      </c>
      <c r="H64" s="405">
        <v>1</v>
      </c>
      <c r="I64" s="405">
        <v>1</v>
      </c>
      <c r="J64" s="405">
        <v>1</v>
      </c>
      <c r="K64" s="405">
        <v>0</v>
      </c>
      <c r="L64" s="405">
        <v>0</v>
      </c>
      <c r="M64" s="405">
        <v>0</v>
      </c>
      <c r="N64" s="405">
        <v>0</v>
      </c>
    </row>
    <row r="65" spans="1:14">
      <c r="A65" s="669" t="s">
        <v>924</v>
      </c>
      <c r="B65" s="404">
        <v>29</v>
      </c>
      <c r="C65" s="404">
        <v>3</v>
      </c>
      <c r="D65" s="404">
        <v>3</v>
      </c>
      <c r="E65" s="404">
        <v>0</v>
      </c>
      <c r="F65" s="404">
        <v>1</v>
      </c>
      <c r="G65" s="404">
        <v>1</v>
      </c>
      <c r="H65" s="404">
        <v>5</v>
      </c>
      <c r="I65" s="404">
        <v>5</v>
      </c>
      <c r="J65" s="404">
        <v>2</v>
      </c>
      <c r="K65" s="404">
        <v>3</v>
      </c>
      <c r="L65" s="404">
        <v>2</v>
      </c>
      <c r="M65" s="404">
        <v>1</v>
      </c>
      <c r="N65" s="404">
        <v>3</v>
      </c>
    </row>
    <row r="66" spans="1:14">
      <c r="A66" s="670" t="s">
        <v>1338</v>
      </c>
      <c r="B66" s="405">
        <v>15</v>
      </c>
      <c r="C66" s="405">
        <v>2</v>
      </c>
      <c r="D66" s="405">
        <v>1</v>
      </c>
      <c r="E66" s="405">
        <v>0</v>
      </c>
      <c r="F66" s="405">
        <v>0</v>
      </c>
      <c r="G66" s="405">
        <v>0</v>
      </c>
      <c r="H66" s="405">
        <v>1</v>
      </c>
      <c r="I66" s="405">
        <v>3</v>
      </c>
      <c r="J66" s="405">
        <v>1</v>
      </c>
      <c r="K66" s="405">
        <v>3</v>
      </c>
      <c r="L66" s="405">
        <v>1</v>
      </c>
      <c r="M66" s="405">
        <v>0</v>
      </c>
      <c r="N66" s="405">
        <v>3</v>
      </c>
    </row>
    <row r="67" spans="1:14">
      <c r="A67" s="670" t="s">
        <v>1337</v>
      </c>
      <c r="B67" s="405">
        <v>2</v>
      </c>
      <c r="C67" s="405">
        <v>0</v>
      </c>
      <c r="D67" s="405">
        <v>0</v>
      </c>
      <c r="E67" s="405">
        <v>0</v>
      </c>
      <c r="F67" s="405">
        <v>0</v>
      </c>
      <c r="G67" s="405">
        <v>0</v>
      </c>
      <c r="H67" s="405">
        <v>0</v>
      </c>
      <c r="I67" s="405">
        <v>1</v>
      </c>
      <c r="J67" s="405">
        <v>0</v>
      </c>
      <c r="K67" s="405">
        <v>0</v>
      </c>
      <c r="L67" s="405">
        <v>1</v>
      </c>
      <c r="M67" s="405">
        <v>0</v>
      </c>
      <c r="N67" s="405">
        <v>0</v>
      </c>
    </row>
    <row r="68" spans="1:14">
      <c r="A68" s="670" t="s">
        <v>1336</v>
      </c>
      <c r="B68" s="405">
        <v>12</v>
      </c>
      <c r="C68" s="405">
        <v>1</v>
      </c>
      <c r="D68" s="405">
        <v>2</v>
      </c>
      <c r="E68" s="405">
        <v>0</v>
      </c>
      <c r="F68" s="405">
        <v>1</v>
      </c>
      <c r="G68" s="405">
        <v>1</v>
      </c>
      <c r="H68" s="405">
        <v>4</v>
      </c>
      <c r="I68" s="405">
        <v>1</v>
      </c>
      <c r="J68" s="405">
        <v>1</v>
      </c>
      <c r="K68" s="405">
        <v>0</v>
      </c>
      <c r="L68" s="405">
        <v>0</v>
      </c>
      <c r="M68" s="405">
        <v>1</v>
      </c>
      <c r="N68" s="405">
        <v>0</v>
      </c>
    </row>
    <row r="69" spans="1:14">
      <c r="A69" s="670" t="s">
        <v>1335</v>
      </c>
      <c r="B69" s="405">
        <v>0</v>
      </c>
      <c r="C69" s="405">
        <v>0</v>
      </c>
      <c r="D69" s="405">
        <v>0</v>
      </c>
      <c r="E69" s="405">
        <v>0</v>
      </c>
      <c r="F69" s="405">
        <v>0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5">
        <v>0</v>
      </c>
    </row>
    <row r="70" spans="1:14">
      <c r="A70" s="669" t="s">
        <v>890</v>
      </c>
      <c r="B70" s="404">
        <v>2</v>
      </c>
      <c r="C70" s="404">
        <v>0</v>
      </c>
      <c r="D70" s="404">
        <v>0</v>
      </c>
      <c r="E70" s="404">
        <v>0</v>
      </c>
      <c r="F70" s="404">
        <v>0</v>
      </c>
      <c r="G70" s="404">
        <v>1</v>
      </c>
      <c r="H70" s="404">
        <v>0</v>
      </c>
      <c r="I70" s="404">
        <v>0</v>
      </c>
      <c r="J70" s="404">
        <v>1</v>
      </c>
      <c r="K70" s="404">
        <v>0</v>
      </c>
      <c r="L70" s="404">
        <v>0</v>
      </c>
      <c r="M70" s="404">
        <v>0</v>
      </c>
      <c r="N70" s="404">
        <v>0</v>
      </c>
    </row>
    <row r="71" spans="1:14">
      <c r="A71" s="670" t="s">
        <v>1334</v>
      </c>
      <c r="B71" s="405">
        <v>0</v>
      </c>
      <c r="C71" s="405">
        <v>0</v>
      </c>
      <c r="D71" s="405">
        <v>0</v>
      </c>
      <c r="E71" s="405">
        <v>0</v>
      </c>
      <c r="F71" s="405">
        <v>0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0</v>
      </c>
    </row>
    <row r="72" spans="1:14">
      <c r="A72" s="670" t="s">
        <v>1333</v>
      </c>
      <c r="B72" s="405">
        <v>2</v>
      </c>
      <c r="C72" s="405">
        <v>0</v>
      </c>
      <c r="D72" s="405">
        <v>0</v>
      </c>
      <c r="E72" s="405">
        <v>0</v>
      </c>
      <c r="F72" s="405">
        <v>0</v>
      </c>
      <c r="G72" s="405">
        <v>1</v>
      </c>
      <c r="H72" s="405">
        <v>0</v>
      </c>
      <c r="I72" s="405">
        <v>0</v>
      </c>
      <c r="J72" s="405">
        <v>1</v>
      </c>
      <c r="K72" s="405">
        <v>0</v>
      </c>
      <c r="L72" s="405">
        <v>0</v>
      </c>
      <c r="M72" s="405">
        <v>0</v>
      </c>
      <c r="N72" s="405">
        <v>0</v>
      </c>
    </row>
    <row r="73" spans="1:14">
      <c r="A73" s="670" t="s">
        <v>1332</v>
      </c>
      <c r="B73" s="405">
        <v>0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</row>
    <row r="74" spans="1:14">
      <c r="A74" s="670" t="s">
        <v>1331</v>
      </c>
      <c r="B74" s="405">
        <v>0</v>
      </c>
      <c r="C74" s="405">
        <v>0</v>
      </c>
      <c r="D74" s="405">
        <v>0</v>
      </c>
      <c r="E74" s="405">
        <v>0</v>
      </c>
      <c r="F74" s="405">
        <v>0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</row>
    <row r="75" spans="1:14">
      <c r="A75" s="669" t="s">
        <v>877</v>
      </c>
      <c r="B75" s="404">
        <v>3</v>
      </c>
      <c r="C75" s="404">
        <v>1</v>
      </c>
      <c r="D75" s="404">
        <v>0</v>
      </c>
      <c r="E75" s="404">
        <v>1</v>
      </c>
      <c r="F75" s="404">
        <v>0</v>
      </c>
      <c r="G75" s="404">
        <v>0</v>
      </c>
      <c r="H75" s="404">
        <v>0</v>
      </c>
      <c r="I75" s="404">
        <v>0</v>
      </c>
      <c r="J75" s="404">
        <v>0</v>
      </c>
      <c r="K75" s="404">
        <v>0</v>
      </c>
      <c r="L75" s="404">
        <v>0</v>
      </c>
      <c r="M75" s="404">
        <v>1</v>
      </c>
      <c r="N75" s="404">
        <v>0</v>
      </c>
    </row>
    <row r="76" spans="1:14">
      <c r="A76" s="670" t="s">
        <v>1330</v>
      </c>
      <c r="B76" s="405">
        <v>3</v>
      </c>
      <c r="C76" s="405">
        <v>1</v>
      </c>
      <c r="D76" s="405">
        <v>0</v>
      </c>
      <c r="E76" s="405">
        <v>1</v>
      </c>
      <c r="F76" s="405">
        <v>0</v>
      </c>
      <c r="G76" s="405">
        <v>0</v>
      </c>
      <c r="H76" s="405">
        <v>0</v>
      </c>
      <c r="I76" s="405">
        <v>0</v>
      </c>
      <c r="J76" s="405">
        <v>0</v>
      </c>
      <c r="K76" s="405">
        <v>0</v>
      </c>
      <c r="L76" s="405">
        <v>0</v>
      </c>
      <c r="M76" s="405">
        <v>1</v>
      </c>
      <c r="N76" s="405">
        <v>0</v>
      </c>
    </row>
    <row r="77" spans="1:14">
      <c r="A77" s="670" t="s">
        <v>1329</v>
      </c>
      <c r="B77" s="405">
        <v>0</v>
      </c>
      <c r="C77" s="405">
        <v>0</v>
      </c>
      <c r="D77" s="405">
        <v>0</v>
      </c>
      <c r="E77" s="405">
        <v>0</v>
      </c>
      <c r="F77" s="405">
        <v>0</v>
      </c>
      <c r="G77" s="405">
        <v>0</v>
      </c>
      <c r="H77" s="405">
        <v>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5">
        <v>0</v>
      </c>
    </row>
    <row r="78" spans="1:14">
      <c r="A78" s="670" t="s">
        <v>1328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5">
        <v>0</v>
      </c>
    </row>
    <row r="79" spans="1:14">
      <c r="A79" s="670" t="s">
        <v>1327</v>
      </c>
      <c r="B79" s="405">
        <v>0</v>
      </c>
      <c r="C79" s="405">
        <v>0</v>
      </c>
      <c r="D79" s="405">
        <v>0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5">
        <v>0</v>
      </c>
    </row>
    <row r="80" spans="1:14">
      <c r="A80" s="71" t="s">
        <v>4082</v>
      </c>
      <c r="B80" s="407"/>
      <c r="C80" s="407"/>
      <c r="D80" s="407"/>
      <c r="E80" s="407"/>
      <c r="F80" s="407"/>
      <c r="G80" s="407"/>
      <c r="H80" s="407"/>
      <c r="I80" s="407"/>
      <c r="J80" s="407"/>
      <c r="K80" s="407"/>
      <c r="L80" s="407"/>
      <c r="M80" s="407"/>
      <c r="N80" s="407"/>
    </row>
  </sheetData>
  <mergeCells count="4">
    <mergeCell ref="B2:N2"/>
    <mergeCell ref="B3:N3"/>
    <mergeCell ref="B5:N5"/>
    <mergeCell ref="C7:N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1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76">
    <outlinePr summaryBelow="0" summaryRight="0"/>
  </sheetPr>
  <dimension ref="A1:M99"/>
  <sheetViews>
    <sheetView showGridLines="0" showRowColHeaders="0" zoomScaleNormal="100" zoomScaleSheetLayoutView="80" workbookViewId="0"/>
  </sheetViews>
  <sheetFormatPr baseColWidth="10" defaultColWidth="8.88671875" defaultRowHeight="13.2"/>
  <cols>
    <col min="1" max="1" width="19.88671875" style="35" bestFit="1" customWidth="1"/>
    <col min="2" max="2" width="5.109375" style="35" bestFit="1" customWidth="1"/>
    <col min="3" max="3" width="5.5546875" style="35" bestFit="1" customWidth="1"/>
    <col min="4" max="11" width="6.44140625" style="35" bestFit="1" customWidth="1"/>
    <col min="12" max="12" width="7.88671875" style="35" bestFit="1" customWidth="1"/>
    <col min="13" max="13" width="11.33203125" style="35" bestFit="1" customWidth="1"/>
    <col min="14" max="256" width="8.88671875" style="35"/>
    <col min="257" max="257" width="19.88671875" style="35" bestFit="1" customWidth="1"/>
    <col min="258" max="258" width="5.109375" style="35" bestFit="1" customWidth="1"/>
    <col min="259" max="259" width="5.5546875" style="35" bestFit="1" customWidth="1"/>
    <col min="260" max="267" width="6.44140625" style="35" bestFit="1" customWidth="1"/>
    <col min="268" max="268" width="7.88671875" style="35" bestFit="1" customWidth="1"/>
    <col min="269" max="269" width="11.33203125" style="35" bestFit="1" customWidth="1"/>
    <col min="270" max="512" width="8.88671875" style="35"/>
    <col min="513" max="513" width="19.88671875" style="35" bestFit="1" customWidth="1"/>
    <col min="514" max="514" width="5.109375" style="35" bestFit="1" customWidth="1"/>
    <col min="515" max="515" width="5.5546875" style="35" bestFit="1" customWidth="1"/>
    <col min="516" max="523" width="6.44140625" style="35" bestFit="1" customWidth="1"/>
    <col min="524" max="524" width="7.88671875" style="35" bestFit="1" customWidth="1"/>
    <col min="525" max="525" width="11.33203125" style="35" bestFit="1" customWidth="1"/>
    <col min="526" max="768" width="8.88671875" style="35"/>
    <col min="769" max="769" width="19.88671875" style="35" bestFit="1" customWidth="1"/>
    <col min="770" max="770" width="5.109375" style="35" bestFit="1" customWidth="1"/>
    <col min="771" max="771" width="5.5546875" style="35" bestFit="1" customWidth="1"/>
    <col min="772" max="779" width="6.44140625" style="35" bestFit="1" customWidth="1"/>
    <col min="780" max="780" width="7.88671875" style="35" bestFit="1" customWidth="1"/>
    <col min="781" max="781" width="11.33203125" style="35" bestFit="1" customWidth="1"/>
    <col min="782" max="1024" width="8.88671875" style="35"/>
    <col min="1025" max="1025" width="19.88671875" style="35" bestFit="1" customWidth="1"/>
    <col min="1026" max="1026" width="5.109375" style="35" bestFit="1" customWidth="1"/>
    <col min="1027" max="1027" width="5.5546875" style="35" bestFit="1" customWidth="1"/>
    <col min="1028" max="1035" width="6.44140625" style="35" bestFit="1" customWidth="1"/>
    <col min="1036" max="1036" width="7.88671875" style="35" bestFit="1" customWidth="1"/>
    <col min="1037" max="1037" width="11.33203125" style="35" bestFit="1" customWidth="1"/>
    <col min="1038" max="1280" width="8.88671875" style="35"/>
    <col min="1281" max="1281" width="19.88671875" style="35" bestFit="1" customWidth="1"/>
    <col min="1282" max="1282" width="5.109375" style="35" bestFit="1" customWidth="1"/>
    <col min="1283" max="1283" width="5.5546875" style="35" bestFit="1" customWidth="1"/>
    <col min="1284" max="1291" width="6.44140625" style="35" bestFit="1" customWidth="1"/>
    <col min="1292" max="1292" width="7.88671875" style="35" bestFit="1" customWidth="1"/>
    <col min="1293" max="1293" width="11.33203125" style="35" bestFit="1" customWidth="1"/>
    <col min="1294" max="1536" width="8.88671875" style="35"/>
    <col min="1537" max="1537" width="19.88671875" style="35" bestFit="1" customWidth="1"/>
    <col min="1538" max="1538" width="5.109375" style="35" bestFit="1" customWidth="1"/>
    <col min="1539" max="1539" width="5.5546875" style="35" bestFit="1" customWidth="1"/>
    <col min="1540" max="1547" width="6.44140625" style="35" bestFit="1" customWidth="1"/>
    <col min="1548" max="1548" width="7.88671875" style="35" bestFit="1" customWidth="1"/>
    <col min="1549" max="1549" width="11.33203125" style="35" bestFit="1" customWidth="1"/>
    <col min="1550" max="1792" width="8.88671875" style="35"/>
    <col min="1793" max="1793" width="19.88671875" style="35" bestFit="1" customWidth="1"/>
    <col min="1794" max="1794" width="5.109375" style="35" bestFit="1" customWidth="1"/>
    <col min="1795" max="1795" width="5.5546875" style="35" bestFit="1" customWidth="1"/>
    <col min="1796" max="1803" width="6.44140625" style="35" bestFit="1" customWidth="1"/>
    <col min="1804" max="1804" width="7.88671875" style="35" bestFit="1" customWidth="1"/>
    <col min="1805" max="1805" width="11.33203125" style="35" bestFit="1" customWidth="1"/>
    <col min="1806" max="2048" width="8.88671875" style="35"/>
    <col min="2049" max="2049" width="19.88671875" style="35" bestFit="1" customWidth="1"/>
    <col min="2050" max="2050" width="5.109375" style="35" bestFit="1" customWidth="1"/>
    <col min="2051" max="2051" width="5.5546875" style="35" bestFit="1" customWidth="1"/>
    <col min="2052" max="2059" width="6.44140625" style="35" bestFit="1" customWidth="1"/>
    <col min="2060" max="2060" width="7.88671875" style="35" bestFit="1" customWidth="1"/>
    <col min="2061" max="2061" width="11.33203125" style="35" bestFit="1" customWidth="1"/>
    <col min="2062" max="2304" width="8.88671875" style="35"/>
    <col min="2305" max="2305" width="19.88671875" style="35" bestFit="1" customWidth="1"/>
    <col min="2306" max="2306" width="5.109375" style="35" bestFit="1" customWidth="1"/>
    <col min="2307" max="2307" width="5.5546875" style="35" bestFit="1" customWidth="1"/>
    <col min="2308" max="2315" width="6.44140625" style="35" bestFit="1" customWidth="1"/>
    <col min="2316" max="2316" width="7.88671875" style="35" bestFit="1" customWidth="1"/>
    <col min="2317" max="2317" width="11.33203125" style="35" bestFit="1" customWidth="1"/>
    <col min="2318" max="2560" width="8.88671875" style="35"/>
    <col min="2561" max="2561" width="19.88671875" style="35" bestFit="1" customWidth="1"/>
    <col min="2562" max="2562" width="5.109375" style="35" bestFit="1" customWidth="1"/>
    <col min="2563" max="2563" width="5.5546875" style="35" bestFit="1" customWidth="1"/>
    <col min="2564" max="2571" width="6.44140625" style="35" bestFit="1" customWidth="1"/>
    <col min="2572" max="2572" width="7.88671875" style="35" bestFit="1" customWidth="1"/>
    <col min="2573" max="2573" width="11.33203125" style="35" bestFit="1" customWidth="1"/>
    <col min="2574" max="2816" width="8.88671875" style="35"/>
    <col min="2817" max="2817" width="19.88671875" style="35" bestFit="1" customWidth="1"/>
    <col min="2818" max="2818" width="5.109375" style="35" bestFit="1" customWidth="1"/>
    <col min="2819" max="2819" width="5.5546875" style="35" bestFit="1" customWidth="1"/>
    <col min="2820" max="2827" width="6.44140625" style="35" bestFit="1" customWidth="1"/>
    <col min="2828" max="2828" width="7.88671875" style="35" bestFit="1" customWidth="1"/>
    <col min="2829" max="2829" width="11.33203125" style="35" bestFit="1" customWidth="1"/>
    <col min="2830" max="3072" width="8.88671875" style="35"/>
    <col min="3073" max="3073" width="19.88671875" style="35" bestFit="1" customWidth="1"/>
    <col min="3074" max="3074" width="5.109375" style="35" bestFit="1" customWidth="1"/>
    <col min="3075" max="3075" width="5.5546875" style="35" bestFit="1" customWidth="1"/>
    <col min="3076" max="3083" width="6.44140625" style="35" bestFit="1" customWidth="1"/>
    <col min="3084" max="3084" width="7.88671875" style="35" bestFit="1" customWidth="1"/>
    <col min="3085" max="3085" width="11.33203125" style="35" bestFit="1" customWidth="1"/>
    <col min="3086" max="3328" width="8.88671875" style="35"/>
    <col min="3329" max="3329" width="19.88671875" style="35" bestFit="1" customWidth="1"/>
    <col min="3330" max="3330" width="5.109375" style="35" bestFit="1" customWidth="1"/>
    <col min="3331" max="3331" width="5.5546875" style="35" bestFit="1" customWidth="1"/>
    <col min="3332" max="3339" width="6.44140625" style="35" bestFit="1" customWidth="1"/>
    <col min="3340" max="3340" width="7.88671875" style="35" bestFit="1" customWidth="1"/>
    <col min="3341" max="3341" width="11.33203125" style="35" bestFit="1" customWidth="1"/>
    <col min="3342" max="3584" width="8.88671875" style="35"/>
    <col min="3585" max="3585" width="19.88671875" style="35" bestFit="1" customWidth="1"/>
    <col min="3586" max="3586" width="5.109375" style="35" bestFit="1" customWidth="1"/>
    <col min="3587" max="3587" width="5.5546875" style="35" bestFit="1" customWidth="1"/>
    <col min="3588" max="3595" width="6.44140625" style="35" bestFit="1" customWidth="1"/>
    <col min="3596" max="3596" width="7.88671875" style="35" bestFit="1" customWidth="1"/>
    <col min="3597" max="3597" width="11.33203125" style="35" bestFit="1" customWidth="1"/>
    <col min="3598" max="3840" width="8.88671875" style="35"/>
    <col min="3841" max="3841" width="19.88671875" style="35" bestFit="1" customWidth="1"/>
    <col min="3842" max="3842" width="5.109375" style="35" bestFit="1" customWidth="1"/>
    <col min="3843" max="3843" width="5.5546875" style="35" bestFit="1" customWidth="1"/>
    <col min="3844" max="3851" width="6.44140625" style="35" bestFit="1" customWidth="1"/>
    <col min="3852" max="3852" width="7.88671875" style="35" bestFit="1" customWidth="1"/>
    <col min="3853" max="3853" width="11.33203125" style="35" bestFit="1" customWidth="1"/>
    <col min="3854" max="4096" width="8.88671875" style="35"/>
    <col min="4097" max="4097" width="19.88671875" style="35" bestFit="1" customWidth="1"/>
    <col min="4098" max="4098" width="5.109375" style="35" bestFit="1" customWidth="1"/>
    <col min="4099" max="4099" width="5.5546875" style="35" bestFit="1" customWidth="1"/>
    <col min="4100" max="4107" width="6.44140625" style="35" bestFit="1" customWidth="1"/>
    <col min="4108" max="4108" width="7.88671875" style="35" bestFit="1" customWidth="1"/>
    <col min="4109" max="4109" width="11.33203125" style="35" bestFit="1" customWidth="1"/>
    <col min="4110" max="4352" width="8.88671875" style="35"/>
    <col min="4353" max="4353" width="19.88671875" style="35" bestFit="1" customWidth="1"/>
    <col min="4354" max="4354" width="5.109375" style="35" bestFit="1" customWidth="1"/>
    <col min="4355" max="4355" width="5.5546875" style="35" bestFit="1" customWidth="1"/>
    <col min="4356" max="4363" width="6.44140625" style="35" bestFit="1" customWidth="1"/>
    <col min="4364" max="4364" width="7.88671875" style="35" bestFit="1" customWidth="1"/>
    <col min="4365" max="4365" width="11.33203125" style="35" bestFit="1" customWidth="1"/>
    <col min="4366" max="4608" width="8.88671875" style="35"/>
    <col min="4609" max="4609" width="19.88671875" style="35" bestFit="1" customWidth="1"/>
    <col min="4610" max="4610" width="5.109375" style="35" bestFit="1" customWidth="1"/>
    <col min="4611" max="4611" width="5.5546875" style="35" bestFit="1" customWidth="1"/>
    <col min="4612" max="4619" width="6.44140625" style="35" bestFit="1" customWidth="1"/>
    <col min="4620" max="4620" width="7.88671875" style="35" bestFit="1" customWidth="1"/>
    <col min="4621" max="4621" width="11.33203125" style="35" bestFit="1" customWidth="1"/>
    <col min="4622" max="4864" width="8.88671875" style="35"/>
    <col min="4865" max="4865" width="19.88671875" style="35" bestFit="1" customWidth="1"/>
    <col min="4866" max="4866" width="5.109375" style="35" bestFit="1" customWidth="1"/>
    <col min="4867" max="4867" width="5.5546875" style="35" bestFit="1" customWidth="1"/>
    <col min="4868" max="4875" width="6.44140625" style="35" bestFit="1" customWidth="1"/>
    <col min="4876" max="4876" width="7.88671875" style="35" bestFit="1" customWidth="1"/>
    <col min="4877" max="4877" width="11.33203125" style="35" bestFit="1" customWidth="1"/>
    <col min="4878" max="5120" width="8.88671875" style="35"/>
    <col min="5121" max="5121" width="19.88671875" style="35" bestFit="1" customWidth="1"/>
    <col min="5122" max="5122" width="5.109375" style="35" bestFit="1" customWidth="1"/>
    <col min="5123" max="5123" width="5.5546875" style="35" bestFit="1" customWidth="1"/>
    <col min="5124" max="5131" width="6.44140625" style="35" bestFit="1" customWidth="1"/>
    <col min="5132" max="5132" width="7.88671875" style="35" bestFit="1" customWidth="1"/>
    <col min="5133" max="5133" width="11.33203125" style="35" bestFit="1" customWidth="1"/>
    <col min="5134" max="5376" width="8.88671875" style="35"/>
    <col min="5377" max="5377" width="19.88671875" style="35" bestFit="1" customWidth="1"/>
    <col min="5378" max="5378" width="5.109375" style="35" bestFit="1" customWidth="1"/>
    <col min="5379" max="5379" width="5.5546875" style="35" bestFit="1" customWidth="1"/>
    <col min="5380" max="5387" width="6.44140625" style="35" bestFit="1" customWidth="1"/>
    <col min="5388" max="5388" width="7.88671875" style="35" bestFit="1" customWidth="1"/>
    <col min="5389" max="5389" width="11.33203125" style="35" bestFit="1" customWidth="1"/>
    <col min="5390" max="5632" width="8.88671875" style="35"/>
    <col min="5633" max="5633" width="19.88671875" style="35" bestFit="1" customWidth="1"/>
    <col min="5634" max="5634" width="5.109375" style="35" bestFit="1" customWidth="1"/>
    <col min="5635" max="5635" width="5.5546875" style="35" bestFit="1" customWidth="1"/>
    <col min="5636" max="5643" width="6.44140625" style="35" bestFit="1" customWidth="1"/>
    <col min="5644" max="5644" width="7.88671875" style="35" bestFit="1" customWidth="1"/>
    <col min="5645" max="5645" width="11.33203125" style="35" bestFit="1" customWidth="1"/>
    <col min="5646" max="5888" width="8.88671875" style="35"/>
    <col min="5889" max="5889" width="19.88671875" style="35" bestFit="1" customWidth="1"/>
    <col min="5890" max="5890" width="5.109375" style="35" bestFit="1" customWidth="1"/>
    <col min="5891" max="5891" width="5.5546875" style="35" bestFit="1" customWidth="1"/>
    <col min="5892" max="5899" width="6.44140625" style="35" bestFit="1" customWidth="1"/>
    <col min="5900" max="5900" width="7.88671875" style="35" bestFit="1" customWidth="1"/>
    <col min="5901" max="5901" width="11.33203125" style="35" bestFit="1" customWidth="1"/>
    <col min="5902" max="6144" width="8.88671875" style="35"/>
    <col min="6145" max="6145" width="19.88671875" style="35" bestFit="1" customWidth="1"/>
    <col min="6146" max="6146" width="5.109375" style="35" bestFit="1" customWidth="1"/>
    <col min="6147" max="6147" width="5.5546875" style="35" bestFit="1" customWidth="1"/>
    <col min="6148" max="6155" width="6.44140625" style="35" bestFit="1" customWidth="1"/>
    <col min="6156" max="6156" width="7.88671875" style="35" bestFit="1" customWidth="1"/>
    <col min="6157" max="6157" width="11.33203125" style="35" bestFit="1" customWidth="1"/>
    <col min="6158" max="6400" width="8.88671875" style="35"/>
    <col min="6401" max="6401" width="19.88671875" style="35" bestFit="1" customWidth="1"/>
    <col min="6402" max="6402" width="5.109375" style="35" bestFit="1" customWidth="1"/>
    <col min="6403" max="6403" width="5.5546875" style="35" bestFit="1" customWidth="1"/>
    <col min="6404" max="6411" width="6.44140625" style="35" bestFit="1" customWidth="1"/>
    <col min="6412" max="6412" width="7.88671875" style="35" bestFit="1" customWidth="1"/>
    <col min="6413" max="6413" width="11.33203125" style="35" bestFit="1" customWidth="1"/>
    <col min="6414" max="6656" width="8.88671875" style="35"/>
    <col min="6657" max="6657" width="19.88671875" style="35" bestFit="1" customWidth="1"/>
    <col min="6658" max="6658" width="5.109375" style="35" bestFit="1" customWidth="1"/>
    <col min="6659" max="6659" width="5.5546875" style="35" bestFit="1" customWidth="1"/>
    <col min="6660" max="6667" width="6.44140625" style="35" bestFit="1" customWidth="1"/>
    <col min="6668" max="6668" width="7.88671875" style="35" bestFit="1" customWidth="1"/>
    <col min="6669" max="6669" width="11.33203125" style="35" bestFit="1" customWidth="1"/>
    <col min="6670" max="6912" width="8.88671875" style="35"/>
    <col min="6913" max="6913" width="19.88671875" style="35" bestFit="1" customWidth="1"/>
    <col min="6914" max="6914" width="5.109375" style="35" bestFit="1" customWidth="1"/>
    <col min="6915" max="6915" width="5.5546875" style="35" bestFit="1" customWidth="1"/>
    <col min="6916" max="6923" width="6.44140625" style="35" bestFit="1" customWidth="1"/>
    <col min="6924" max="6924" width="7.88671875" style="35" bestFit="1" customWidth="1"/>
    <col min="6925" max="6925" width="11.33203125" style="35" bestFit="1" customWidth="1"/>
    <col min="6926" max="7168" width="8.88671875" style="35"/>
    <col min="7169" max="7169" width="19.88671875" style="35" bestFit="1" customWidth="1"/>
    <col min="7170" max="7170" width="5.109375" style="35" bestFit="1" customWidth="1"/>
    <col min="7171" max="7171" width="5.5546875" style="35" bestFit="1" customWidth="1"/>
    <col min="7172" max="7179" width="6.44140625" style="35" bestFit="1" customWidth="1"/>
    <col min="7180" max="7180" width="7.88671875" style="35" bestFit="1" customWidth="1"/>
    <col min="7181" max="7181" width="11.33203125" style="35" bestFit="1" customWidth="1"/>
    <col min="7182" max="7424" width="8.88671875" style="35"/>
    <col min="7425" max="7425" width="19.88671875" style="35" bestFit="1" customWidth="1"/>
    <col min="7426" max="7426" width="5.109375" style="35" bestFit="1" customWidth="1"/>
    <col min="7427" max="7427" width="5.5546875" style="35" bestFit="1" customWidth="1"/>
    <col min="7428" max="7435" width="6.44140625" style="35" bestFit="1" customWidth="1"/>
    <col min="7436" max="7436" width="7.88671875" style="35" bestFit="1" customWidth="1"/>
    <col min="7437" max="7437" width="11.33203125" style="35" bestFit="1" customWidth="1"/>
    <col min="7438" max="7680" width="8.88671875" style="35"/>
    <col min="7681" max="7681" width="19.88671875" style="35" bestFit="1" customWidth="1"/>
    <col min="7682" max="7682" width="5.109375" style="35" bestFit="1" customWidth="1"/>
    <col min="7683" max="7683" width="5.5546875" style="35" bestFit="1" customWidth="1"/>
    <col min="7684" max="7691" width="6.44140625" style="35" bestFit="1" customWidth="1"/>
    <col min="7692" max="7692" width="7.88671875" style="35" bestFit="1" customWidth="1"/>
    <col min="7693" max="7693" width="11.33203125" style="35" bestFit="1" customWidth="1"/>
    <col min="7694" max="7936" width="8.88671875" style="35"/>
    <col min="7937" max="7937" width="19.88671875" style="35" bestFit="1" customWidth="1"/>
    <col min="7938" max="7938" width="5.109375" style="35" bestFit="1" customWidth="1"/>
    <col min="7939" max="7939" width="5.5546875" style="35" bestFit="1" customWidth="1"/>
    <col min="7940" max="7947" width="6.44140625" style="35" bestFit="1" customWidth="1"/>
    <col min="7948" max="7948" width="7.88671875" style="35" bestFit="1" customWidth="1"/>
    <col min="7949" max="7949" width="11.33203125" style="35" bestFit="1" customWidth="1"/>
    <col min="7950" max="8192" width="8.88671875" style="35"/>
    <col min="8193" max="8193" width="19.88671875" style="35" bestFit="1" customWidth="1"/>
    <col min="8194" max="8194" width="5.109375" style="35" bestFit="1" customWidth="1"/>
    <col min="8195" max="8195" width="5.5546875" style="35" bestFit="1" customWidth="1"/>
    <col min="8196" max="8203" width="6.44140625" style="35" bestFit="1" customWidth="1"/>
    <col min="8204" max="8204" width="7.88671875" style="35" bestFit="1" customWidth="1"/>
    <col min="8205" max="8205" width="11.33203125" style="35" bestFit="1" customWidth="1"/>
    <col min="8206" max="8448" width="8.88671875" style="35"/>
    <col min="8449" max="8449" width="19.88671875" style="35" bestFit="1" customWidth="1"/>
    <col min="8450" max="8450" width="5.109375" style="35" bestFit="1" customWidth="1"/>
    <col min="8451" max="8451" width="5.5546875" style="35" bestFit="1" customWidth="1"/>
    <col min="8452" max="8459" width="6.44140625" style="35" bestFit="1" customWidth="1"/>
    <col min="8460" max="8460" width="7.88671875" style="35" bestFit="1" customWidth="1"/>
    <col min="8461" max="8461" width="11.33203125" style="35" bestFit="1" customWidth="1"/>
    <col min="8462" max="8704" width="8.88671875" style="35"/>
    <col min="8705" max="8705" width="19.88671875" style="35" bestFit="1" customWidth="1"/>
    <col min="8706" max="8706" width="5.109375" style="35" bestFit="1" customWidth="1"/>
    <col min="8707" max="8707" width="5.5546875" style="35" bestFit="1" customWidth="1"/>
    <col min="8708" max="8715" width="6.44140625" style="35" bestFit="1" customWidth="1"/>
    <col min="8716" max="8716" width="7.88671875" style="35" bestFit="1" customWidth="1"/>
    <col min="8717" max="8717" width="11.33203125" style="35" bestFit="1" customWidth="1"/>
    <col min="8718" max="8960" width="8.88671875" style="35"/>
    <col min="8961" max="8961" width="19.88671875" style="35" bestFit="1" customWidth="1"/>
    <col min="8962" max="8962" width="5.109375" style="35" bestFit="1" customWidth="1"/>
    <col min="8963" max="8963" width="5.5546875" style="35" bestFit="1" customWidth="1"/>
    <col min="8964" max="8971" width="6.44140625" style="35" bestFit="1" customWidth="1"/>
    <col min="8972" max="8972" width="7.88671875" style="35" bestFit="1" customWidth="1"/>
    <col min="8973" max="8973" width="11.33203125" style="35" bestFit="1" customWidth="1"/>
    <col min="8974" max="9216" width="8.88671875" style="35"/>
    <col min="9217" max="9217" width="19.88671875" style="35" bestFit="1" customWidth="1"/>
    <col min="9218" max="9218" width="5.109375" style="35" bestFit="1" customWidth="1"/>
    <col min="9219" max="9219" width="5.5546875" style="35" bestFit="1" customWidth="1"/>
    <col min="9220" max="9227" width="6.44140625" style="35" bestFit="1" customWidth="1"/>
    <col min="9228" max="9228" width="7.88671875" style="35" bestFit="1" customWidth="1"/>
    <col min="9229" max="9229" width="11.33203125" style="35" bestFit="1" customWidth="1"/>
    <col min="9230" max="9472" width="8.88671875" style="35"/>
    <col min="9473" max="9473" width="19.88671875" style="35" bestFit="1" customWidth="1"/>
    <col min="9474" max="9474" width="5.109375" style="35" bestFit="1" customWidth="1"/>
    <col min="9475" max="9475" width="5.5546875" style="35" bestFit="1" customWidth="1"/>
    <col min="9476" max="9483" width="6.44140625" style="35" bestFit="1" customWidth="1"/>
    <col min="9484" max="9484" width="7.88671875" style="35" bestFit="1" customWidth="1"/>
    <col min="9485" max="9485" width="11.33203125" style="35" bestFit="1" customWidth="1"/>
    <col min="9486" max="9728" width="8.88671875" style="35"/>
    <col min="9729" max="9729" width="19.88671875" style="35" bestFit="1" customWidth="1"/>
    <col min="9730" max="9730" width="5.109375" style="35" bestFit="1" customWidth="1"/>
    <col min="9731" max="9731" width="5.5546875" style="35" bestFit="1" customWidth="1"/>
    <col min="9732" max="9739" width="6.44140625" style="35" bestFit="1" customWidth="1"/>
    <col min="9740" max="9740" width="7.88671875" style="35" bestFit="1" customWidth="1"/>
    <col min="9741" max="9741" width="11.33203125" style="35" bestFit="1" customWidth="1"/>
    <col min="9742" max="9984" width="8.88671875" style="35"/>
    <col min="9985" max="9985" width="19.88671875" style="35" bestFit="1" customWidth="1"/>
    <col min="9986" max="9986" width="5.109375" style="35" bestFit="1" customWidth="1"/>
    <col min="9987" max="9987" width="5.5546875" style="35" bestFit="1" customWidth="1"/>
    <col min="9988" max="9995" width="6.44140625" style="35" bestFit="1" customWidth="1"/>
    <col min="9996" max="9996" width="7.88671875" style="35" bestFit="1" customWidth="1"/>
    <col min="9997" max="9997" width="11.33203125" style="35" bestFit="1" customWidth="1"/>
    <col min="9998" max="10240" width="8.88671875" style="35"/>
    <col min="10241" max="10241" width="19.88671875" style="35" bestFit="1" customWidth="1"/>
    <col min="10242" max="10242" width="5.109375" style="35" bestFit="1" customWidth="1"/>
    <col min="10243" max="10243" width="5.5546875" style="35" bestFit="1" customWidth="1"/>
    <col min="10244" max="10251" width="6.44140625" style="35" bestFit="1" customWidth="1"/>
    <col min="10252" max="10252" width="7.88671875" style="35" bestFit="1" customWidth="1"/>
    <col min="10253" max="10253" width="11.33203125" style="35" bestFit="1" customWidth="1"/>
    <col min="10254" max="10496" width="8.88671875" style="35"/>
    <col min="10497" max="10497" width="19.88671875" style="35" bestFit="1" customWidth="1"/>
    <col min="10498" max="10498" width="5.109375" style="35" bestFit="1" customWidth="1"/>
    <col min="10499" max="10499" width="5.5546875" style="35" bestFit="1" customWidth="1"/>
    <col min="10500" max="10507" width="6.44140625" style="35" bestFit="1" customWidth="1"/>
    <col min="10508" max="10508" width="7.88671875" style="35" bestFit="1" customWidth="1"/>
    <col min="10509" max="10509" width="11.33203125" style="35" bestFit="1" customWidth="1"/>
    <col min="10510" max="10752" width="8.88671875" style="35"/>
    <col min="10753" max="10753" width="19.88671875" style="35" bestFit="1" customWidth="1"/>
    <col min="10754" max="10754" width="5.109375" style="35" bestFit="1" customWidth="1"/>
    <col min="10755" max="10755" width="5.5546875" style="35" bestFit="1" customWidth="1"/>
    <col min="10756" max="10763" width="6.44140625" style="35" bestFit="1" customWidth="1"/>
    <col min="10764" max="10764" width="7.88671875" style="35" bestFit="1" customWidth="1"/>
    <col min="10765" max="10765" width="11.33203125" style="35" bestFit="1" customWidth="1"/>
    <col min="10766" max="11008" width="8.88671875" style="35"/>
    <col min="11009" max="11009" width="19.88671875" style="35" bestFit="1" customWidth="1"/>
    <col min="11010" max="11010" width="5.109375" style="35" bestFit="1" customWidth="1"/>
    <col min="11011" max="11011" width="5.5546875" style="35" bestFit="1" customWidth="1"/>
    <col min="11012" max="11019" width="6.44140625" style="35" bestFit="1" customWidth="1"/>
    <col min="11020" max="11020" width="7.88671875" style="35" bestFit="1" customWidth="1"/>
    <col min="11021" max="11021" width="11.33203125" style="35" bestFit="1" customWidth="1"/>
    <col min="11022" max="11264" width="8.88671875" style="35"/>
    <col min="11265" max="11265" width="19.88671875" style="35" bestFit="1" customWidth="1"/>
    <col min="11266" max="11266" width="5.109375" style="35" bestFit="1" customWidth="1"/>
    <col min="11267" max="11267" width="5.5546875" style="35" bestFit="1" customWidth="1"/>
    <col min="11268" max="11275" width="6.44140625" style="35" bestFit="1" customWidth="1"/>
    <col min="11276" max="11276" width="7.88671875" style="35" bestFit="1" customWidth="1"/>
    <col min="11277" max="11277" width="11.33203125" style="35" bestFit="1" customWidth="1"/>
    <col min="11278" max="11520" width="8.88671875" style="35"/>
    <col min="11521" max="11521" width="19.88671875" style="35" bestFit="1" customWidth="1"/>
    <col min="11522" max="11522" width="5.109375" style="35" bestFit="1" customWidth="1"/>
    <col min="11523" max="11523" width="5.5546875" style="35" bestFit="1" customWidth="1"/>
    <col min="11524" max="11531" width="6.44140625" style="35" bestFit="1" customWidth="1"/>
    <col min="11532" max="11532" width="7.88671875" style="35" bestFit="1" customWidth="1"/>
    <col min="11533" max="11533" width="11.33203125" style="35" bestFit="1" customWidth="1"/>
    <col min="11534" max="11776" width="8.88671875" style="35"/>
    <col min="11777" max="11777" width="19.88671875" style="35" bestFit="1" customWidth="1"/>
    <col min="11778" max="11778" width="5.109375" style="35" bestFit="1" customWidth="1"/>
    <col min="11779" max="11779" width="5.5546875" style="35" bestFit="1" customWidth="1"/>
    <col min="11780" max="11787" width="6.44140625" style="35" bestFit="1" customWidth="1"/>
    <col min="11788" max="11788" width="7.88671875" style="35" bestFit="1" customWidth="1"/>
    <col min="11789" max="11789" width="11.33203125" style="35" bestFit="1" customWidth="1"/>
    <col min="11790" max="12032" width="8.88671875" style="35"/>
    <col min="12033" max="12033" width="19.88671875" style="35" bestFit="1" customWidth="1"/>
    <col min="12034" max="12034" width="5.109375" style="35" bestFit="1" customWidth="1"/>
    <col min="12035" max="12035" width="5.5546875" style="35" bestFit="1" customWidth="1"/>
    <col min="12036" max="12043" width="6.44140625" style="35" bestFit="1" customWidth="1"/>
    <col min="12044" max="12044" width="7.88671875" style="35" bestFit="1" customWidth="1"/>
    <col min="12045" max="12045" width="11.33203125" style="35" bestFit="1" customWidth="1"/>
    <col min="12046" max="12288" width="8.88671875" style="35"/>
    <col min="12289" max="12289" width="19.88671875" style="35" bestFit="1" customWidth="1"/>
    <col min="12290" max="12290" width="5.109375" style="35" bestFit="1" customWidth="1"/>
    <col min="12291" max="12291" width="5.5546875" style="35" bestFit="1" customWidth="1"/>
    <col min="12292" max="12299" width="6.44140625" style="35" bestFit="1" customWidth="1"/>
    <col min="12300" max="12300" width="7.88671875" style="35" bestFit="1" customWidth="1"/>
    <col min="12301" max="12301" width="11.33203125" style="35" bestFit="1" customWidth="1"/>
    <col min="12302" max="12544" width="8.88671875" style="35"/>
    <col min="12545" max="12545" width="19.88671875" style="35" bestFit="1" customWidth="1"/>
    <col min="12546" max="12546" width="5.109375" style="35" bestFit="1" customWidth="1"/>
    <col min="12547" max="12547" width="5.5546875" style="35" bestFit="1" customWidth="1"/>
    <col min="12548" max="12555" width="6.44140625" style="35" bestFit="1" customWidth="1"/>
    <col min="12556" max="12556" width="7.88671875" style="35" bestFit="1" customWidth="1"/>
    <col min="12557" max="12557" width="11.33203125" style="35" bestFit="1" customWidth="1"/>
    <col min="12558" max="12800" width="8.88671875" style="35"/>
    <col min="12801" max="12801" width="19.88671875" style="35" bestFit="1" customWidth="1"/>
    <col min="12802" max="12802" width="5.109375" style="35" bestFit="1" customWidth="1"/>
    <col min="12803" max="12803" width="5.5546875" style="35" bestFit="1" customWidth="1"/>
    <col min="12804" max="12811" width="6.44140625" style="35" bestFit="1" customWidth="1"/>
    <col min="12812" max="12812" width="7.88671875" style="35" bestFit="1" customWidth="1"/>
    <col min="12813" max="12813" width="11.33203125" style="35" bestFit="1" customWidth="1"/>
    <col min="12814" max="13056" width="8.88671875" style="35"/>
    <col min="13057" max="13057" width="19.88671875" style="35" bestFit="1" customWidth="1"/>
    <col min="13058" max="13058" width="5.109375" style="35" bestFit="1" customWidth="1"/>
    <col min="13059" max="13059" width="5.5546875" style="35" bestFit="1" customWidth="1"/>
    <col min="13060" max="13067" width="6.44140625" style="35" bestFit="1" customWidth="1"/>
    <col min="13068" max="13068" width="7.88671875" style="35" bestFit="1" customWidth="1"/>
    <col min="13069" max="13069" width="11.33203125" style="35" bestFit="1" customWidth="1"/>
    <col min="13070" max="13312" width="8.88671875" style="35"/>
    <col min="13313" max="13313" width="19.88671875" style="35" bestFit="1" customWidth="1"/>
    <col min="13314" max="13314" width="5.109375" style="35" bestFit="1" customWidth="1"/>
    <col min="13315" max="13315" width="5.5546875" style="35" bestFit="1" customWidth="1"/>
    <col min="13316" max="13323" width="6.44140625" style="35" bestFit="1" customWidth="1"/>
    <col min="13324" max="13324" width="7.88671875" style="35" bestFit="1" customWidth="1"/>
    <col min="13325" max="13325" width="11.33203125" style="35" bestFit="1" customWidth="1"/>
    <col min="13326" max="13568" width="8.88671875" style="35"/>
    <col min="13569" max="13569" width="19.88671875" style="35" bestFit="1" customWidth="1"/>
    <col min="13570" max="13570" width="5.109375" style="35" bestFit="1" customWidth="1"/>
    <col min="13571" max="13571" width="5.5546875" style="35" bestFit="1" customWidth="1"/>
    <col min="13572" max="13579" width="6.44140625" style="35" bestFit="1" customWidth="1"/>
    <col min="13580" max="13580" width="7.88671875" style="35" bestFit="1" customWidth="1"/>
    <col min="13581" max="13581" width="11.33203125" style="35" bestFit="1" customWidth="1"/>
    <col min="13582" max="13824" width="8.88671875" style="35"/>
    <col min="13825" max="13825" width="19.88671875" style="35" bestFit="1" customWidth="1"/>
    <col min="13826" max="13826" width="5.109375" style="35" bestFit="1" customWidth="1"/>
    <col min="13827" max="13827" width="5.5546875" style="35" bestFit="1" customWidth="1"/>
    <col min="13828" max="13835" width="6.44140625" style="35" bestFit="1" customWidth="1"/>
    <col min="13836" max="13836" width="7.88671875" style="35" bestFit="1" customWidth="1"/>
    <col min="13837" max="13837" width="11.33203125" style="35" bestFit="1" customWidth="1"/>
    <col min="13838" max="14080" width="8.88671875" style="35"/>
    <col min="14081" max="14081" width="19.88671875" style="35" bestFit="1" customWidth="1"/>
    <col min="14082" max="14082" width="5.109375" style="35" bestFit="1" customWidth="1"/>
    <col min="14083" max="14083" width="5.5546875" style="35" bestFit="1" customWidth="1"/>
    <col min="14084" max="14091" width="6.44140625" style="35" bestFit="1" customWidth="1"/>
    <col min="14092" max="14092" width="7.88671875" style="35" bestFit="1" customWidth="1"/>
    <col min="14093" max="14093" width="11.33203125" style="35" bestFit="1" customWidth="1"/>
    <col min="14094" max="14336" width="8.88671875" style="35"/>
    <col min="14337" max="14337" width="19.88671875" style="35" bestFit="1" customWidth="1"/>
    <col min="14338" max="14338" width="5.109375" style="35" bestFit="1" customWidth="1"/>
    <col min="14339" max="14339" width="5.5546875" style="35" bestFit="1" customWidth="1"/>
    <col min="14340" max="14347" width="6.44140625" style="35" bestFit="1" customWidth="1"/>
    <col min="14348" max="14348" width="7.88671875" style="35" bestFit="1" customWidth="1"/>
    <col min="14349" max="14349" width="11.33203125" style="35" bestFit="1" customWidth="1"/>
    <col min="14350" max="14592" width="8.88671875" style="35"/>
    <col min="14593" max="14593" width="19.88671875" style="35" bestFit="1" customWidth="1"/>
    <col min="14594" max="14594" width="5.109375" style="35" bestFit="1" customWidth="1"/>
    <col min="14595" max="14595" width="5.5546875" style="35" bestFit="1" customWidth="1"/>
    <col min="14596" max="14603" width="6.44140625" style="35" bestFit="1" customWidth="1"/>
    <col min="14604" max="14604" width="7.88671875" style="35" bestFit="1" customWidth="1"/>
    <col min="14605" max="14605" width="11.33203125" style="35" bestFit="1" customWidth="1"/>
    <col min="14606" max="14848" width="8.88671875" style="35"/>
    <col min="14849" max="14849" width="19.88671875" style="35" bestFit="1" customWidth="1"/>
    <col min="14850" max="14850" width="5.109375" style="35" bestFit="1" customWidth="1"/>
    <col min="14851" max="14851" width="5.5546875" style="35" bestFit="1" customWidth="1"/>
    <col min="14852" max="14859" width="6.44140625" style="35" bestFit="1" customWidth="1"/>
    <col min="14860" max="14860" width="7.88671875" style="35" bestFit="1" customWidth="1"/>
    <col min="14861" max="14861" width="11.33203125" style="35" bestFit="1" customWidth="1"/>
    <col min="14862" max="15104" width="8.88671875" style="35"/>
    <col min="15105" max="15105" width="19.88671875" style="35" bestFit="1" customWidth="1"/>
    <col min="15106" max="15106" width="5.109375" style="35" bestFit="1" customWidth="1"/>
    <col min="15107" max="15107" width="5.5546875" style="35" bestFit="1" customWidth="1"/>
    <col min="15108" max="15115" width="6.44140625" style="35" bestFit="1" customWidth="1"/>
    <col min="15116" max="15116" width="7.88671875" style="35" bestFit="1" customWidth="1"/>
    <col min="15117" max="15117" width="11.33203125" style="35" bestFit="1" customWidth="1"/>
    <col min="15118" max="15360" width="8.88671875" style="35"/>
    <col min="15361" max="15361" width="19.88671875" style="35" bestFit="1" customWidth="1"/>
    <col min="15362" max="15362" width="5.109375" style="35" bestFit="1" customWidth="1"/>
    <col min="15363" max="15363" width="5.5546875" style="35" bestFit="1" customWidth="1"/>
    <col min="15364" max="15371" width="6.44140625" style="35" bestFit="1" customWidth="1"/>
    <col min="15372" max="15372" width="7.88671875" style="35" bestFit="1" customWidth="1"/>
    <col min="15373" max="15373" width="11.33203125" style="35" bestFit="1" customWidth="1"/>
    <col min="15374" max="15616" width="8.88671875" style="35"/>
    <col min="15617" max="15617" width="19.88671875" style="35" bestFit="1" customWidth="1"/>
    <col min="15618" max="15618" width="5.109375" style="35" bestFit="1" customWidth="1"/>
    <col min="15619" max="15619" width="5.5546875" style="35" bestFit="1" customWidth="1"/>
    <col min="15620" max="15627" width="6.44140625" style="35" bestFit="1" customWidth="1"/>
    <col min="15628" max="15628" width="7.88671875" style="35" bestFit="1" customWidth="1"/>
    <col min="15629" max="15629" width="11.33203125" style="35" bestFit="1" customWidth="1"/>
    <col min="15630" max="15872" width="8.88671875" style="35"/>
    <col min="15873" max="15873" width="19.88671875" style="35" bestFit="1" customWidth="1"/>
    <col min="15874" max="15874" width="5.109375" style="35" bestFit="1" customWidth="1"/>
    <col min="15875" max="15875" width="5.5546875" style="35" bestFit="1" customWidth="1"/>
    <col min="15876" max="15883" width="6.44140625" style="35" bestFit="1" customWidth="1"/>
    <col min="15884" max="15884" width="7.88671875" style="35" bestFit="1" customWidth="1"/>
    <col min="15885" max="15885" width="11.33203125" style="35" bestFit="1" customWidth="1"/>
    <col min="15886" max="16128" width="8.88671875" style="35"/>
    <col min="16129" max="16129" width="19.88671875" style="35" bestFit="1" customWidth="1"/>
    <col min="16130" max="16130" width="5.109375" style="35" bestFit="1" customWidth="1"/>
    <col min="16131" max="16131" width="5.5546875" style="35" bestFit="1" customWidth="1"/>
    <col min="16132" max="16139" width="6.44140625" style="35" bestFit="1" customWidth="1"/>
    <col min="16140" max="16140" width="7.88671875" style="35" bestFit="1" customWidth="1"/>
    <col min="16141" max="16141" width="11.33203125" style="35" bestFit="1" customWidth="1"/>
    <col min="16142" max="16384" width="8.88671875" style="35"/>
  </cols>
  <sheetData>
    <row r="1" spans="1:13">
      <c r="A1" s="1460" t="s">
        <v>5197</v>
      </c>
    </row>
    <row r="2" spans="1:13" ht="17.399999999999999" customHeight="1">
      <c r="A2" s="448" t="s">
        <v>1863</v>
      </c>
      <c r="B2" s="1689" t="s">
        <v>4604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</row>
    <row r="3" spans="1:13" ht="17.399999999999999">
      <c r="A3" s="448"/>
      <c r="B3" s="1689"/>
      <c r="C3" s="1689"/>
      <c r="D3" s="1689"/>
      <c r="E3" s="1689"/>
      <c r="F3" s="1689"/>
      <c r="G3" s="1689"/>
      <c r="H3" s="1689"/>
      <c r="I3" s="1689"/>
      <c r="J3" s="1689"/>
      <c r="K3" s="1689"/>
      <c r="L3" s="1689"/>
      <c r="M3" s="1689"/>
    </row>
    <row r="4" spans="1:13" ht="13.8" thickBot="1">
      <c r="A4" s="867"/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</row>
    <row r="5" spans="1:13" ht="13.8" thickBot="1">
      <c r="A5" s="947"/>
      <c r="B5" s="1777" t="s">
        <v>1830</v>
      </c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</row>
    <row r="6" spans="1:13">
      <c r="A6" s="865" t="s">
        <v>4114</v>
      </c>
      <c r="B6" s="863"/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</row>
    <row r="7" spans="1:13" ht="13.8" thickBot="1">
      <c r="A7" s="865" t="s">
        <v>4605</v>
      </c>
      <c r="B7" s="865"/>
      <c r="C7" s="1746" t="s">
        <v>1489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</row>
    <row r="8" spans="1:13">
      <c r="A8" s="865" t="s">
        <v>4116</v>
      </c>
      <c r="B8" s="865"/>
      <c r="C8" s="863"/>
      <c r="D8" s="863"/>
      <c r="E8" s="863"/>
      <c r="F8" s="863"/>
      <c r="G8" s="863"/>
      <c r="H8" s="863"/>
      <c r="I8" s="863"/>
      <c r="J8" s="863"/>
      <c r="K8" s="863"/>
      <c r="L8" s="863" t="s">
        <v>4606</v>
      </c>
      <c r="M8" s="863" t="s">
        <v>3868</v>
      </c>
    </row>
    <row r="9" spans="1:13" ht="13.8" thickBot="1">
      <c r="A9" s="867"/>
      <c r="B9" s="868" t="s">
        <v>3</v>
      </c>
      <c r="C9" s="868" t="s">
        <v>1784</v>
      </c>
      <c r="D9" s="868" t="s">
        <v>1518</v>
      </c>
      <c r="E9" s="868" t="s">
        <v>1517</v>
      </c>
      <c r="F9" s="868" t="s">
        <v>1516</v>
      </c>
      <c r="G9" s="868" t="s">
        <v>1515</v>
      </c>
      <c r="H9" s="868" t="s">
        <v>1514</v>
      </c>
      <c r="I9" s="868" t="s">
        <v>1513</v>
      </c>
      <c r="J9" s="868" t="s">
        <v>1512</v>
      </c>
      <c r="K9" s="868" t="s">
        <v>1511</v>
      </c>
      <c r="L9" s="868" t="s">
        <v>4607</v>
      </c>
      <c r="M9" s="868" t="s">
        <v>4272</v>
      </c>
    </row>
    <row r="10" spans="1:13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</row>
    <row r="11" spans="1:13">
      <c r="A11" s="674" t="s">
        <v>1</v>
      </c>
      <c r="B11" s="430">
        <v>1692</v>
      </c>
      <c r="C11" s="430">
        <v>691</v>
      </c>
      <c r="D11" s="430">
        <v>538</v>
      </c>
      <c r="E11" s="430">
        <v>290</v>
      </c>
      <c r="F11" s="430">
        <v>114</v>
      </c>
      <c r="G11" s="430">
        <v>43</v>
      </c>
      <c r="H11" s="430">
        <v>8</v>
      </c>
      <c r="I11" s="430">
        <v>6</v>
      </c>
      <c r="J11" s="430">
        <v>1</v>
      </c>
      <c r="K11" s="430">
        <v>0</v>
      </c>
      <c r="L11" s="430">
        <v>1</v>
      </c>
      <c r="M11" s="430">
        <v>0</v>
      </c>
    </row>
    <row r="12" spans="1:13">
      <c r="A12" s="670" t="s">
        <v>1477</v>
      </c>
      <c r="B12" s="405">
        <v>11</v>
      </c>
      <c r="C12" s="405">
        <v>10</v>
      </c>
      <c r="D12" s="405">
        <v>1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</row>
    <row r="13" spans="1:13">
      <c r="A13" s="670" t="s">
        <v>1476</v>
      </c>
      <c r="B13" s="405">
        <v>235</v>
      </c>
      <c r="C13" s="405">
        <v>189</v>
      </c>
      <c r="D13" s="405">
        <v>43</v>
      </c>
      <c r="E13" s="405">
        <v>2</v>
      </c>
      <c r="F13" s="405">
        <v>1</v>
      </c>
      <c r="G13" s="405">
        <v>0</v>
      </c>
      <c r="H13" s="405">
        <v>0</v>
      </c>
      <c r="I13" s="405">
        <v>0</v>
      </c>
      <c r="J13" s="405">
        <v>0</v>
      </c>
      <c r="K13" s="405">
        <v>0</v>
      </c>
      <c r="L13" s="405">
        <v>0</v>
      </c>
      <c r="M13" s="405">
        <v>0</v>
      </c>
    </row>
    <row r="14" spans="1:13">
      <c r="A14" s="670" t="s">
        <v>1475</v>
      </c>
      <c r="B14" s="405">
        <v>374</v>
      </c>
      <c r="C14" s="405">
        <v>199</v>
      </c>
      <c r="D14" s="405">
        <v>131</v>
      </c>
      <c r="E14" s="405">
        <v>40</v>
      </c>
      <c r="F14" s="405">
        <v>2</v>
      </c>
      <c r="G14" s="405">
        <v>2</v>
      </c>
      <c r="H14" s="405">
        <v>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</row>
    <row r="15" spans="1:13">
      <c r="A15" s="670" t="s">
        <v>1474</v>
      </c>
      <c r="B15" s="405">
        <v>366</v>
      </c>
      <c r="C15" s="405">
        <v>136</v>
      </c>
      <c r="D15" s="405">
        <v>119</v>
      </c>
      <c r="E15" s="405">
        <v>74</v>
      </c>
      <c r="F15" s="405">
        <v>27</v>
      </c>
      <c r="G15" s="405">
        <v>9</v>
      </c>
      <c r="H15" s="405">
        <v>0</v>
      </c>
      <c r="I15" s="405">
        <v>1</v>
      </c>
      <c r="J15" s="405">
        <v>0</v>
      </c>
      <c r="K15" s="405">
        <v>0</v>
      </c>
      <c r="L15" s="405">
        <v>0</v>
      </c>
      <c r="M15" s="405">
        <v>0</v>
      </c>
    </row>
    <row r="16" spans="1:13">
      <c r="A16" s="670" t="s">
        <v>1473</v>
      </c>
      <c r="B16" s="405">
        <v>325</v>
      </c>
      <c r="C16" s="405">
        <v>96</v>
      </c>
      <c r="D16" s="405">
        <v>117</v>
      </c>
      <c r="E16" s="405">
        <v>78</v>
      </c>
      <c r="F16" s="405">
        <v>22</v>
      </c>
      <c r="G16" s="405">
        <v>5</v>
      </c>
      <c r="H16" s="405">
        <v>4</v>
      </c>
      <c r="I16" s="405">
        <v>3</v>
      </c>
      <c r="J16" s="405">
        <v>0</v>
      </c>
      <c r="K16" s="405">
        <v>0</v>
      </c>
      <c r="L16" s="405">
        <v>0</v>
      </c>
      <c r="M16" s="405">
        <v>0</v>
      </c>
    </row>
    <row r="17" spans="1:13">
      <c r="A17" s="670" t="s">
        <v>1472</v>
      </c>
      <c r="B17" s="405">
        <v>261</v>
      </c>
      <c r="C17" s="405">
        <v>42</v>
      </c>
      <c r="D17" s="405">
        <v>94</v>
      </c>
      <c r="E17" s="405">
        <v>65</v>
      </c>
      <c r="F17" s="405">
        <v>40</v>
      </c>
      <c r="G17" s="405">
        <v>17</v>
      </c>
      <c r="H17" s="405">
        <v>3</v>
      </c>
      <c r="I17" s="405">
        <v>0</v>
      </c>
      <c r="J17" s="405">
        <v>0</v>
      </c>
      <c r="K17" s="405">
        <v>0</v>
      </c>
      <c r="L17" s="405">
        <v>0</v>
      </c>
      <c r="M17" s="405">
        <v>0</v>
      </c>
    </row>
    <row r="18" spans="1:13">
      <c r="A18" s="670" t="s">
        <v>1471</v>
      </c>
      <c r="B18" s="405">
        <v>115</v>
      </c>
      <c r="C18" s="405">
        <v>19</v>
      </c>
      <c r="D18" s="405">
        <v>33</v>
      </c>
      <c r="E18" s="405">
        <v>29</v>
      </c>
      <c r="F18" s="405">
        <v>22</v>
      </c>
      <c r="G18" s="405">
        <v>7</v>
      </c>
      <c r="H18" s="405">
        <v>1</v>
      </c>
      <c r="I18" s="405">
        <v>2</v>
      </c>
      <c r="J18" s="405">
        <v>1</v>
      </c>
      <c r="K18" s="405">
        <v>0</v>
      </c>
      <c r="L18" s="405">
        <v>1</v>
      </c>
      <c r="M18" s="405">
        <v>0</v>
      </c>
    </row>
    <row r="19" spans="1:13">
      <c r="A19" s="670" t="s">
        <v>1470</v>
      </c>
      <c r="B19" s="405">
        <v>4</v>
      </c>
      <c r="C19" s="405">
        <v>0</v>
      </c>
      <c r="D19" s="405">
        <v>0</v>
      </c>
      <c r="E19" s="405">
        <v>2</v>
      </c>
      <c r="F19" s="405">
        <v>0</v>
      </c>
      <c r="G19" s="405">
        <v>2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</row>
    <row r="20" spans="1:13">
      <c r="A20" s="670" t="s">
        <v>1469</v>
      </c>
      <c r="B20" s="405">
        <v>1</v>
      </c>
      <c r="C20" s="405">
        <v>0</v>
      </c>
      <c r="D20" s="405">
        <v>0</v>
      </c>
      <c r="E20" s="405">
        <v>0</v>
      </c>
      <c r="F20" s="405">
        <v>0</v>
      </c>
      <c r="G20" s="405">
        <v>1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</row>
    <row r="21" spans="1:13">
      <c r="A21" s="303"/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</row>
    <row r="22" spans="1:13">
      <c r="A22" s="669" t="s">
        <v>1506</v>
      </c>
      <c r="B22" s="404">
        <v>5</v>
      </c>
      <c r="C22" s="404">
        <v>3</v>
      </c>
      <c r="D22" s="404">
        <v>1</v>
      </c>
      <c r="E22" s="404">
        <v>1</v>
      </c>
      <c r="F22" s="404">
        <v>0</v>
      </c>
      <c r="G22" s="404">
        <v>0</v>
      </c>
      <c r="H22" s="404">
        <v>0</v>
      </c>
      <c r="I22" s="404">
        <v>0</v>
      </c>
      <c r="J22" s="404">
        <v>0</v>
      </c>
      <c r="K22" s="404">
        <v>0</v>
      </c>
      <c r="L22" s="404">
        <v>0</v>
      </c>
      <c r="M22" s="404">
        <v>0</v>
      </c>
    </row>
    <row r="23" spans="1:13">
      <c r="A23" s="670" t="s">
        <v>1477</v>
      </c>
      <c r="B23" s="405">
        <v>0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</row>
    <row r="24" spans="1:13">
      <c r="A24" s="670" t="s">
        <v>1476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</row>
    <row r="25" spans="1:13">
      <c r="A25" s="670" t="s">
        <v>1475</v>
      </c>
      <c r="B25" s="405">
        <v>3</v>
      </c>
      <c r="C25" s="405">
        <v>1</v>
      </c>
      <c r="D25" s="405">
        <v>1</v>
      </c>
      <c r="E25" s="405">
        <v>1</v>
      </c>
      <c r="F25" s="405">
        <v>0</v>
      </c>
      <c r="G25" s="405">
        <v>0</v>
      </c>
      <c r="H25" s="405">
        <v>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</row>
    <row r="26" spans="1:13">
      <c r="A26" s="670" t="s">
        <v>1474</v>
      </c>
      <c r="B26" s="405">
        <v>1</v>
      </c>
      <c r="C26" s="405">
        <v>1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</row>
    <row r="27" spans="1:13">
      <c r="A27" s="670" t="s">
        <v>1473</v>
      </c>
      <c r="B27" s="405">
        <v>1</v>
      </c>
      <c r="C27" s="405">
        <v>1</v>
      </c>
      <c r="D27" s="405">
        <v>0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</row>
    <row r="28" spans="1:13">
      <c r="A28" s="670" t="s">
        <v>1472</v>
      </c>
      <c r="B28" s="405">
        <v>0</v>
      </c>
      <c r="C28" s="405">
        <v>0</v>
      </c>
      <c r="D28" s="405">
        <v>0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</row>
    <row r="29" spans="1:13">
      <c r="A29" s="670" t="s">
        <v>1471</v>
      </c>
      <c r="B29" s="405">
        <v>0</v>
      </c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</row>
    <row r="30" spans="1:13">
      <c r="A30" s="670" t="s">
        <v>1470</v>
      </c>
      <c r="B30" s="405">
        <v>0</v>
      </c>
      <c r="C30" s="405">
        <v>0</v>
      </c>
      <c r="D30" s="405">
        <v>0</v>
      </c>
      <c r="E30" s="405">
        <v>0</v>
      </c>
      <c r="F30" s="405">
        <v>0</v>
      </c>
      <c r="G30" s="405">
        <v>0</v>
      </c>
      <c r="H30" s="405">
        <v>0</v>
      </c>
      <c r="I30" s="405">
        <v>0</v>
      </c>
      <c r="J30" s="405">
        <v>0</v>
      </c>
      <c r="K30" s="405">
        <v>0</v>
      </c>
      <c r="L30" s="405">
        <v>0</v>
      </c>
      <c r="M30" s="405">
        <v>0</v>
      </c>
    </row>
    <row r="31" spans="1:13">
      <c r="A31" s="670" t="s">
        <v>1469</v>
      </c>
      <c r="B31" s="405">
        <v>0</v>
      </c>
      <c r="C31" s="405">
        <v>0</v>
      </c>
      <c r="D31" s="405">
        <v>0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</row>
    <row r="32" spans="1:13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</row>
    <row r="33" spans="1:13">
      <c r="A33" s="669" t="s">
        <v>1505</v>
      </c>
      <c r="B33" s="404">
        <v>4</v>
      </c>
      <c r="C33" s="404">
        <v>1</v>
      </c>
      <c r="D33" s="404">
        <v>2</v>
      </c>
      <c r="E33" s="404">
        <v>1</v>
      </c>
      <c r="F33" s="404">
        <v>0</v>
      </c>
      <c r="G33" s="404">
        <v>0</v>
      </c>
      <c r="H33" s="404">
        <v>0</v>
      </c>
      <c r="I33" s="404">
        <v>0</v>
      </c>
      <c r="J33" s="404">
        <v>0</v>
      </c>
      <c r="K33" s="404">
        <v>0</v>
      </c>
      <c r="L33" s="404">
        <v>0</v>
      </c>
      <c r="M33" s="404">
        <v>0</v>
      </c>
    </row>
    <row r="34" spans="1:13">
      <c r="A34" s="670" t="s">
        <v>1477</v>
      </c>
      <c r="B34" s="405">
        <v>0</v>
      </c>
      <c r="C34" s="405">
        <v>0</v>
      </c>
      <c r="D34" s="405">
        <v>0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</row>
    <row r="35" spans="1:13">
      <c r="A35" s="670" t="s">
        <v>1476</v>
      </c>
      <c r="B35" s="405">
        <v>0</v>
      </c>
      <c r="C35" s="405">
        <v>0</v>
      </c>
      <c r="D35" s="405">
        <v>0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</row>
    <row r="36" spans="1:13">
      <c r="A36" s="670" t="s">
        <v>1475</v>
      </c>
      <c r="B36" s="405">
        <v>0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</row>
    <row r="37" spans="1:13">
      <c r="A37" s="670" t="s">
        <v>1474</v>
      </c>
      <c r="B37" s="405">
        <v>0</v>
      </c>
      <c r="C37" s="405">
        <v>0</v>
      </c>
      <c r="D37" s="405">
        <v>0</v>
      </c>
      <c r="E37" s="405">
        <v>0</v>
      </c>
      <c r="F37" s="405">
        <v>0</v>
      </c>
      <c r="G37" s="405">
        <v>0</v>
      </c>
      <c r="H37" s="405">
        <v>0</v>
      </c>
      <c r="I37" s="405">
        <v>0</v>
      </c>
      <c r="J37" s="405">
        <v>0</v>
      </c>
      <c r="K37" s="405">
        <v>0</v>
      </c>
      <c r="L37" s="405">
        <v>0</v>
      </c>
      <c r="M37" s="405">
        <v>0</v>
      </c>
    </row>
    <row r="38" spans="1:13">
      <c r="A38" s="670" t="s">
        <v>1473</v>
      </c>
      <c r="B38" s="405">
        <v>1</v>
      </c>
      <c r="C38" s="405">
        <v>0</v>
      </c>
      <c r="D38" s="405">
        <v>0</v>
      </c>
      <c r="E38" s="405">
        <v>1</v>
      </c>
      <c r="F38" s="405">
        <v>0</v>
      </c>
      <c r="G38" s="405">
        <v>0</v>
      </c>
      <c r="H38" s="405">
        <v>0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</row>
    <row r="39" spans="1:13">
      <c r="A39" s="670" t="s">
        <v>1472</v>
      </c>
      <c r="B39" s="405">
        <v>1</v>
      </c>
      <c r="C39" s="405">
        <v>0</v>
      </c>
      <c r="D39" s="405">
        <v>1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</row>
    <row r="40" spans="1:13">
      <c r="A40" s="670" t="s">
        <v>1471</v>
      </c>
      <c r="B40" s="405">
        <v>2</v>
      </c>
      <c r="C40" s="405">
        <v>1</v>
      </c>
      <c r="D40" s="405">
        <v>1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</row>
    <row r="41" spans="1:13">
      <c r="A41" s="670" t="s">
        <v>1470</v>
      </c>
      <c r="B41" s="405">
        <v>0</v>
      </c>
      <c r="C41" s="405">
        <v>0</v>
      </c>
      <c r="D41" s="405">
        <v>0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5">
        <v>0</v>
      </c>
      <c r="L41" s="405">
        <v>0</v>
      </c>
      <c r="M41" s="405">
        <v>0</v>
      </c>
    </row>
    <row r="42" spans="1:13">
      <c r="A42" s="670" t="s">
        <v>1469</v>
      </c>
      <c r="B42" s="405">
        <v>0</v>
      </c>
      <c r="C42" s="405">
        <v>0</v>
      </c>
      <c r="D42" s="405">
        <v>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</row>
    <row r="43" spans="1:13">
      <c r="A43" s="303"/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</row>
    <row r="44" spans="1:13">
      <c r="A44" s="669" t="s">
        <v>1504</v>
      </c>
      <c r="B44" s="404">
        <v>50</v>
      </c>
      <c r="C44" s="404">
        <v>11</v>
      </c>
      <c r="D44" s="404">
        <v>12</v>
      </c>
      <c r="E44" s="404">
        <v>12</v>
      </c>
      <c r="F44" s="404">
        <v>9</v>
      </c>
      <c r="G44" s="404">
        <v>4</v>
      </c>
      <c r="H44" s="404">
        <v>1</v>
      </c>
      <c r="I44" s="404">
        <v>0</v>
      </c>
      <c r="J44" s="404">
        <v>0</v>
      </c>
      <c r="K44" s="404">
        <v>0</v>
      </c>
      <c r="L44" s="404">
        <v>1</v>
      </c>
      <c r="M44" s="404">
        <v>0</v>
      </c>
    </row>
    <row r="45" spans="1:13">
      <c r="A45" s="670" t="s">
        <v>1477</v>
      </c>
      <c r="B45" s="405">
        <v>3</v>
      </c>
      <c r="C45" s="405">
        <v>2</v>
      </c>
      <c r="D45" s="405">
        <v>1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</row>
    <row r="46" spans="1:13">
      <c r="A46" s="670" t="s">
        <v>1476</v>
      </c>
      <c r="B46" s="405">
        <v>8</v>
      </c>
      <c r="C46" s="405">
        <v>6</v>
      </c>
      <c r="D46" s="405">
        <v>2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</row>
    <row r="47" spans="1:13">
      <c r="A47" s="670" t="s">
        <v>1475</v>
      </c>
      <c r="B47" s="405">
        <v>7</v>
      </c>
      <c r="C47" s="405">
        <v>2</v>
      </c>
      <c r="D47" s="405">
        <v>3</v>
      </c>
      <c r="E47" s="405">
        <v>1</v>
      </c>
      <c r="F47" s="405">
        <v>1</v>
      </c>
      <c r="G47" s="405">
        <v>0</v>
      </c>
      <c r="H47" s="405">
        <v>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</row>
    <row r="48" spans="1:13">
      <c r="A48" s="670" t="s">
        <v>1474</v>
      </c>
      <c r="B48" s="405">
        <v>10</v>
      </c>
      <c r="C48" s="405">
        <v>1</v>
      </c>
      <c r="D48" s="405">
        <v>4</v>
      </c>
      <c r="E48" s="405">
        <v>5</v>
      </c>
      <c r="F48" s="405">
        <v>0</v>
      </c>
      <c r="G48" s="405">
        <v>0</v>
      </c>
      <c r="H48" s="405">
        <v>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</row>
    <row r="49" spans="1:13">
      <c r="A49" s="670" t="s">
        <v>1473</v>
      </c>
      <c r="B49" s="405">
        <v>7</v>
      </c>
      <c r="C49" s="405">
        <v>0</v>
      </c>
      <c r="D49" s="405">
        <v>1</v>
      </c>
      <c r="E49" s="405">
        <v>2</v>
      </c>
      <c r="F49" s="405">
        <v>2</v>
      </c>
      <c r="G49" s="405">
        <v>2</v>
      </c>
      <c r="H49" s="405">
        <v>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</row>
    <row r="50" spans="1:13">
      <c r="A50" s="670" t="s">
        <v>1472</v>
      </c>
      <c r="B50" s="405">
        <v>8</v>
      </c>
      <c r="C50" s="405">
        <v>0</v>
      </c>
      <c r="D50" s="405">
        <v>1</v>
      </c>
      <c r="E50" s="405">
        <v>2</v>
      </c>
      <c r="F50" s="405">
        <v>3</v>
      </c>
      <c r="G50" s="405">
        <v>1</v>
      </c>
      <c r="H50" s="405">
        <v>1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</row>
    <row r="51" spans="1:13">
      <c r="A51" s="670" t="s">
        <v>1471</v>
      </c>
      <c r="B51" s="405">
        <v>7</v>
      </c>
      <c r="C51" s="405">
        <v>0</v>
      </c>
      <c r="D51" s="405">
        <v>0</v>
      </c>
      <c r="E51" s="405">
        <v>2</v>
      </c>
      <c r="F51" s="405">
        <v>3</v>
      </c>
      <c r="G51" s="405">
        <v>1</v>
      </c>
      <c r="H51" s="405">
        <v>0</v>
      </c>
      <c r="I51" s="405">
        <v>0</v>
      </c>
      <c r="J51" s="405">
        <v>0</v>
      </c>
      <c r="K51" s="405">
        <v>0</v>
      </c>
      <c r="L51" s="405">
        <v>1</v>
      </c>
      <c r="M51" s="405">
        <v>0</v>
      </c>
    </row>
    <row r="52" spans="1:13">
      <c r="A52" s="670" t="s">
        <v>1470</v>
      </c>
      <c r="B52" s="405">
        <v>0</v>
      </c>
      <c r="C52" s="405">
        <v>0</v>
      </c>
      <c r="D52" s="405">
        <v>0</v>
      </c>
      <c r="E52" s="405">
        <v>0</v>
      </c>
      <c r="F52" s="405">
        <v>0</v>
      </c>
      <c r="G52" s="405">
        <v>0</v>
      </c>
      <c r="H52" s="405">
        <v>0</v>
      </c>
      <c r="I52" s="405">
        <v>0</v>
      </c>
      <c r="J52" s="405">
        <v>0</v>
      </c>
      <c r="K52" s="405">
        <v>0</v>
      </c>
      <c r="L52" s="405">
        <v>0</v>
      </c>
      <c r="M52" s="405">
        <v>0</v>
      </c>
    </row>
    <row r="53" spans="1:13">
      <c r="A53" s="670" t="s">
        <v>1469</v>
      </c>
      <c r="B53" s="405">
        <v>0</v>
      </c>
      <c r="C53" s="405">
        <v>0</v>
      </c>
      <c r="D53" s="405">
        <v>0</v>
      </c>
      <c r="E53" s="405">
        <v>0</v>
      </c>
      <c r="F53" s="405">
        <v>0</v>
      </c>
      <c r="G53" s="405">
        <v>0</v>
      </c>
      <c r="H53" s="405">
        <v>0</v>
      </c>
      <c r="I53" s="405">
        <v>0</v>
      </c>
      <c r="J53" s="405">
        <v>0</v>
      </c>
      <c r="K53" s="405">
        <v>0</v>
      </c>
      <c r="L53" s="405">
        <v>0</v>
      </c>
      <c r="M53" s="405">
        <v>0</v>
      </c>
    </row>
    <row r="54" spans="1:13">
      <c r="A54" s="303"/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</row>
    <row r="55" spans="1:13">
      <c r="A55" s="669" t="s">
        <v>1503</v>
      </c>
      <c r="B55" s="404">
        <v>234</v>
      </c>
      <c r="C55" s="404">
        <v>87</v>
      </c>
      <c r="D55" s="404">
        <v>62</v>
      </c>
      <c r="E55" s="404">
        <v>36</v>
      </c>
      <c r="F55" s="404">
        <v>25</v>
      </c>
      <c r="G55" s="404">
        <v>18</v>
      </c>
      <c r="H55" s="404">
        <v>3</v>
      </c>
      <c r="I55" s="404">
        <v>2</v>
      </c>
      <c r="J55" s="404">
        <v>1</v>
      </c>
      <c r="K55" s="404">
        <v>0</v>
      </c>
      <c r="L55" s="404">
        <v>0</v>
      </c>
      <c r="M55" s="404">
        <v>0</v>
      </c>
    </row>
    <row r="56" spans="1:13">
      <c r="A56" s="670" t="s">
        <v>1477</v>
      </c>
      <c r="B56" s="405">
        <v>7</v>
      </c>
      <c r="C56" s="405">
        <v>7</v>
      </c>
      <c r="D56" s="405">
        <v>0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5">
        <v>0</v>
      </c>
      <c r="L56" s="405">
        <v>0</v>
      </c>
      <c r="M56" s="405">
        <v>0</v>
      </c>
    </row>
    <row r="57" spans="1:13">
      <c r="A57" s="670" t="s">
        <v>1476</v>
      </c>
      <c r="B57" s="405">
        <v>72</v>
      </c>
      <c r="C57" s="405">
        <v>53</v>
      </c>
      <c r="D57" s="405">
        <v>17</v>
      </c>
      <c r="E57" s="405">
        <v>1</v>
      </c>
      <c r="F57" s="405">
        <v>1</v>
      </c>
      <c r="G57" s="405">
        <v>0</v>
      </c>
      <c r="H57" s="405">
        <v>0</v>
      </c>
      <c r="I57" s="405">
        <v>0</v>
      </c>
      <c r="J57" s="405">
        <v>0</v>
      </c>
      <c r="K57" s="405">
        <v>0</v>
      </c>
      <c r="L57" s="405">
        <v>0</v>
      </c>
      <c r="M57" s="405">
        <v>0</v>
      </c>
    </row>
    <row r="58" spans="1:13">
      <c r="A58" s="670" t="s">
        <v>1475</v>
      </c>
      <c r="B58" s="405">
        <v>44</v>
      </c>
      <c r="C58" s="405">
        <v>13</v>
      </c>
      <c r="D58" s="405">
        <v>19</v>
      </c>
      <c r="E58" s="405">
        <v>10</v>
      </c>
      <c r="F58" s="405">
        <v>0</v>
      </c>
      <c r="G58" s="405">
        <v>2</v>
      </c>
      <c r="H58" s="405">
        <v>0</v>
      </c>
      <c r="I58" s="405">
        <v>0</v>
      </c>
      <c r="J58" s="405">
        <v>0</v>
      </c>
      <c r="K58" s="405">
        <v>0</v>
      </c>
      <c r="L58" s="405">
        <v>0</v>
      </c>
      <c r="M58" s="405">
        <v>0</v>
      </c>
    </row>
    <row r="59" spans="1:13">
      <c r="A59" s="670" t="s">
        <v>1474</v>
      </c>
      <c r="B59" s="405">
        <v>30</v>
      </c>
      <c r="C59" s="405">
        <v>3</v>
      </c>
      <c r="D59" s="405">
        <v>5</v>
      </c>
      <c r="E59" s="405">
        <v>9</v>
      </c>
      <c r="F59" s="405">
        <v>7</v>
      </c>
      <c r="G59" s="405">
        <v>6</v>
      </c>
      <c r="H59" s="405">
        <v>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</row>
    <row r="60" spans="1:13">
      <c r="A60" s="670" t="s">
        <v>1473</v>
      </c>
      <c r="B60" s="405">
        <v>38</v>
      </c>
      <c r="C60" s="405">
        <v>7</v>
      </c>
      <c r="D60" s="405">
        <v>13</v>
      </c>
      <c r="E60" s="405">
        <v>9</v>
      </c>
      <c r="F60" s="405">
        <v>5</v>
      </c>
      <c r="G60" s="405">
        <v>2</v>
      </c>
      <c r="H60" s="405">
        <v>1</v>
      </c>
      <c r="I60" s="405">
        <v>1</v>
      </c>
      <c r="J60" s="405">
        <v>0</v>
      </c>
      <c r="K60" s="405">
        <v>0</v>
      </c>
      <c r="L60" s="405">
        <v>0</v>
      </c>
      <c r="M60" s="405">
        <v>0</v>
      </c>
    </row>
    <row r="61" spans="1:13">
      <c r="A61" s="670" t="s">
        <v>1472</v>
      </c>
      <c r="B61" s="405">
        <v>27</v>
      </c>
      <c r="C61" s="405">
        <v>3</v>
      </c>
      <c r="D61" s="405">
        <v>5</v>
      </c>
      <c r="E61" s="405">
        <v>4</v>
      </c>
      <c r="F61" s="405">
        <v>9</v>
      </c>
      <c r="G61" s="405">
        <v>5</v>
      </c>
      <c r="H61" s="405">
        <v>1</v>
      </c>
      <c r="I61" s="405">
        <v>0</v>
      </c>
      <c r="J61" s="405">
        <v>0</v>
      </c>
      <c r="K61" s="405">
        <v>0</v>
      </c>
      <c r="L61" s="405">
        <v>0</v>
      </c>
      <c r="M61" s="405">
        <v>0</v>
      </c>
    </row>
    <row r="62" spans="1:13">
      <c r="A62" s="670" t="s">
        <v>1471</v>
      </c>
      <c r="B62" s="405">
        <v>15</v>
      </c>
      <c r="C62" s="405">
        <v>1</v>
      </c>
      <c r="D62" s="405">
        <v>3</v>
      </c>
      <c r="E62" s="405">
        <v>3</v>
      </c>
      <c r="F62" s="405">
        <v>3</v>
      </c>
      <c r="G62" s="405">
        <v>2</v>
      </c>
      <c r="H62" s="405">
        <v>1</v>
      </c>
      <c r="I62" s="405">
        <v>1</v>
      </c>
      <c r="J62" s="405">
        <v>1</v>
      </c>
      <c r="K62" s="405">
        <v>0</v>
      </c>
      <c r="L62" s="405">
        <v>0</v>
      </c>
      <c r="M62" s="405">
        <v>0</v>
      </c>
    </row>
    <row r="63" spans="1:13">
      <c r="A63" s="670" t="s">
        <v>1470</v>
      </c>
      <c r="B63" s="405">
        <v>1</v>
      </c>
      <c r="C63" s="405">
        <v>0</v>
      </c>
      <c r="D63" s="405">
        <v>0</v>
      </c>
      <c r="E63" s="405">
        <v>0</v>
      </c>
      <c r="F63" s="405">
        <v>0</v>
      </c>
      <c r="G63" s="405">
        <v>1</v>
      </c>
      <c r="H63" s="405">
        <v>0</v>
      </c>
      <c r="I63" s="405">
        <v>0</v>
      </c>
      <c r="J63" s="405">
        <v>0</v>
      </c>
      <c r="K63" s="405">
        <v>0</v>
      </c>
      <c r="L63" s="405">
        <v>0</v>
      </c>
      <c r="M63" s="405">
        <v>0</v>
      </c>
    </row>
    <row r="64" spans="1:13">
      <c r="A64" s="670" t="s">
        <v>1469</v>
      </c>
      <c r="B64" s="405">
        <v>0</v>
      </c>
      <c r="C64" s="405">
        <v>0</v>
      </c>
      <c r="D64" s="405">
        <v>0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5">
        <v>0</v>
      </c>
      <c r="L64" s="405">
        <v>0</v>
      </c>
      <c r="M64" s="405">
        <v>0</v>
      </c>
    </row>
    <row r="65" spans="1:13">
      <c r="A65" s="303"/>
      <c r="B65" s="303"/>
      <c r="C65" s="303"/>
      <c r="D65" s="303"/>
      <c r="E65" s="303"/>
      <c r="F65" s="303"/>
      <c r="G65" s="303"/>
      <c r="H65" s="303"/>
      <c r="I65" s="303"/>
      <c r="J65" s="303"/>
      <c r="K65" s="303"/>
      <c r="L65" s="303"/>
      <c r="M65" s="303"/>
    </row>
    <row r="66" spans="1:13">
      <c r="A66" s="669" t="s">
        <v>1502</v>
      </c>
      <c r="B66" s="404">
        <v>909</v>
      </c>
      <c r="C66" s="404">
        <v>366</v>
      </c>
      <c r="D66" s="404">
        <v>288</v>
      </c>
      <c r="E66" s="404">
        <v>177</v>
      </c>
      <c r="F66" s="404">
        <v>57</v>
      </c>
      <c r="G66" s="404">
        <v>13</v>
      </c>
      <c r="H66" s="404">
        <v>4</v>
      </c>
      <c r="I66" s="404">
        <v>4</v>
      </c>
      <c r="J66" s="404">
        <v>0</v>
      </c>
      <c r="K66" s="404">
        <v>0</v>
      </c>
      <c r="L66" s="404">
        <v>0</v>
      </c>
      <c r="M66" s="404">
        <v>0</v>
      </c>
    </row>
    <row r="67" spans="1:13">
      <c r="A67" s="670" t="s">
        <v>1477</v>
      </c>
      <c r="B67" s="405">
        <v>0</v>
      </c>
      <c r="C67" s="405">
        <v>0</v>
      </c>
      <c r="D67" s="405">
        <v>0</v>
      </c>
      <c r="E67" s="405">
        <v>0</v>
      </c>
      <c r="F67" s="405">
        <v>0</v>
      </c>
      <c r="G67" s="405">
        <v>0</v>
      </c>
      <c r="H67" s="405">
        <v>0</v>
      </c>
      <c r="I67" s="405">
        <v>0</v>
      </c>
      <c r="J67" s="405">
        <v>0</v>
      </c>
      <c r="K67" s="405">
        <v>0</v>
      </c>
      <c r="L67" s="405">
        <v>0</v>
      </c>
      <c r="M67" s="405">
        <v>0</v>
      </c>
    </row>
    <row r="68" spans="1:13">
      <c r="A68" s="670" t="s">
        <v>1476</v>
      </c>
      <c r="B68" s="405">
        <v>146</v>
      </c>
      <c r="C68" s="405">
        <v>122</v>
      </c>
      <c r="D68" s="405">
        <v>23</v>
      </c>
      <c r="E68" s="405">
        <v>1</v>
      </c>
      <c r="F68" s="405">
        <v>0</v>
      </c>
      <c r="G68" s="405">
        <v>0</v>
      </c>
      <c r="H68" s="405">
        <v>0</v>
      </c>
      <c r="I68" s="405">
        <v>0</v>
      </c>
      <c r="J68" s="405">
        <v>0</v>
      </c>
      <c r="K68" s="405">
        <v>0</v>
      </c>
      <c r="L68" s="405">
        <v>0</v>
      </c>
      <c r="M68" s="405">
        <v>0</v>
      </c>
    </row>
    <row r="69" spans="1:13">
      <c r="A69" s="670" t="s">
        <v>1475</v>
      </c>
      <c r="B69" s="405">
        <v>230</v>
      </c>
      <c r="C69" s="405">
        <v>118</v>
      </c>
      <c r="D69" s="405">
        <v>86</v>
      </c>
      <c r="E69" s="405">
        <v>25</v>
      </c>
      <c r="F69" s="405">
        <v>1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</row>
    <row r="70" spans="1:13">
      <c r="A70" s="670" t="s">
        <v>1474</v>
      </c>
      <c r="B70" s="405">
        <v>223</v>
      </c>
      <c r="C70" s="405">
        <v>78</v>
      </c>
      <c r="D70" s="405">
        <v>75</v>
      </c>
      <c r="E70" s="405">
        <v>49</v>
      </c>
      <c r="F70" s="405">
        <v>17</v>
      </c>
      <c r="G70" s="405">
        <v>3</v>
      </c>
      <c r="H70" s="405">
        <v>0</v>
      </c>
      <c r="I70" s="405">
        <v>1</v>
      </c>
      <c r="J70" s="405">
        <v>0</v>
      </c>
      <c r="K70" s="405">
        <v>0</v>
      </c>
      <c r="L70" s="405">
        <v>0</v>
      </c>
      <c r="M70" s="405">
        <v>0</v>
      </c>
    </row>
    <row r="71" spans="1:13">
      <c r="A71" s="670" t="s">
        <v>1473</v>
      </c>
      <c r="B71" s="405">
        <v>139</v>
      </c>
      <c r="C71" s="405">
        <v>30</v>
      </c>
      <c r="D71" s="405">
        <v>49</v>
      </c>
      <c r="E71" s="405">
        <v>47</v>
      </c>
      <c r="F71" s="405">
        <v>8</v>
      </c>
      <c r="G71" s="405">
        <v>0</v>
      </c>
      <c r="H71" s="405">
        <v>3</v>
      </c>
      <c r="I71" s="405">
        <v>2</v>
      </c>
      <c r="J71" s="405">
        <v>0</v>
      </c>
      <c r="K71" s="405">
        <v>0</v>
      </c>
      <c r="L71" s="405">
        <v>0</v>
      </c>
      <c r="M71" s="405">
        <v>0</v>
      </c>
    </row>
    <row r="72" spans="1:13">
      <c r="A72" s="670" t="s">
        <v>1472</v>
      </c>
      <c r="B72" s="405">
        <v>117</v>
      </c>
      <c r="C72" s="405">
        <v>13</v>
      </c>
      <c r="D72" s="405">
        <v>37</v>
      </c>
      <c r="E72" s="405">
        <v>40</v>
      </c>
      <c r="F72" s="405">
        <v>20</v>
      </c>
      <c r="G72" s="405">
        <v>6</v>
      </c>
      <c r="H72" s="405">
        <v>1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</row>
    <row r="73" spans="1:13">
      <c r="A73" s="670" t="s">
        <v>1471</v>
      </c>
      <c r="B73" s="405">
        <v>51</v>
      </c>
      <c r="C73" s="405">
        <v>5</v>
      </c>
      <c r="D73" s="405">
        <v>18</v>
      </c>
      <c r="E73" s="405">
        <v>14</v>
      </c>
      <c r="F73" s="405">
        <v>11</v>
      </c>
      <c r="G73" s="405">
        <v>2</v>
      </c>
      <c r="H73" s="405">
        <v>0</v>
      </c>
      <c r="I73" s="405">
        <v>1</v>
      </c>
      <c r="J73" s="405">
        <v>0</v>
      </c>
      <c r="K73" s="405">
        <v>0</v>
      </c>
      <c r="L73" s="405">
        <v>0</v>
      </c>
      <c r="M73" s="405">
        <v>0</v>
      </c>
    </row>
    <row r="74" spans="1:13">
      <c r="A74" s="670" t="s">
        <v>1470</v>
      </c>
      <c r="B74" s="405">
        <v>2</v>
      </c>
      <c r="C74" s="405">
        <v>0</v>
      </c>
      <c r="D74" s="405">
        <v>0</v>
      </c>
      <c r="E74" s="405">
        <v>1</v>
      </c>
      <c r="F74" s="405">
        <v>0</v>
      </c>
      <c r="G74" s="405">
        <v>1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</row>
    <row r="75" spans="1:13">
      <c r="A75" s="670" t="s">
        <v>1469</v>
      </c>
      <c r="B75" s="405">
        <v>1</v>
      </c>
      <c r="C75" s="405">
        <v>0</v>
      </c>
      <c r="D75" s="405">
        <v>0</v>
      </c>
      <c r="E75" s="405">
        <v>0</v>
      </c>
      <c r="F75" s="405">
        <v>0</v>
      </c>
      <c r="G75" s="405">
        <v>1</v>
      </c>
      <c r="H75" s="405">
        <v>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</row>
    <row r="76" spans="1:13">
      <c r="A76" s="303"/>
      <c r="B76" s="303"/>
      <c r="C76" s="303"/>
      <c r="D76" s="303"/>
      <c r="E76" s="303"/>
      <c r="F76" s="303"/>
      <c r="G76" s="303"/>
      <c r="H76" s="303"/>
      <c r="I76" s="303"/>
      <c r="J76" s="303"/>
      <c r="K76" s="303"/>
      <c r="L76" s="303"/>
      <c r="M76" s="303"/>
    </row>
    <row r="77" spans="1:13">
      <c r="A77" s="669" t="s">
        <v>1501</v>
      </c>
      <c r="B77" s="404">
        <v>475</v>
      </c>
      <c r="C77" s="404">
        <v>214</v>
      </c>
      <c r="D77" s="404">
        <v>170</v>
      </c>
      <c r="E77" s="404">
        <v>62</v>
      </c>
      <c r="F77" s="404">
        <v>21</v>
      </c>
      <c r="G77" s="404">
        <v>8</v>
      </c>
      <c r="H77" s="404">
        <v>0</v>
      </c>
      <c r="I77" s="404">
        <v>0</v>
      </c>
      <c r="J77" s="404">
        <v>0</v>
      </c>
      <c r="K77" s="404">
        <v>0</v>
      </c>
      <c r="L77" s="404">
        <v>0</v>
      </c>
      <c r="M77" s="404">
        <v>0</v>
      </c>
    </row>
    <row r="78" spans="1:13">
      <c r="A78" s="670" t="s">
        <v>1477</v>
      </c>
      <c r="B78" s="405">
        <v>0</v>
      </c>
      <c r="C78" s="405">
        <v>0</v>
      </c>
      <c r="D78" s="405">
        <v>0</v>
      </c>
      <c r="E78" s="405">
        <v>0</v>
      </c>
      <c r="F78" s="405">
        <v>0</v>
      </c>
      <c r="G78" s="405">
        <v>0</v>
      </c>
      <c r="H78" s="405">
        <v>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</row>
    <row r="79" spans="1:13">
      <c r="A79" s="670" t="s">
        <v>1476</v>
      </c>
      <c r="B79" s="405">
        <v>7</v>
      </c>
      <c r="C79" s="405">
        <v>6</v>
      </c>
      <c r="D79" s="405">
        <v>1</v>
      </c>
      <c r="E79" s="405">
        <v>0</v>
      </c>
      <c r="F79" s="405">
        <v>0</v>
      </c>
      <c r="G79" s="405">
        <v>0</v>
      </c>
      <c r="H79" s="405">
        <v>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</row>
    <row r="80" spans="1:13">
      <c r="A80" s="670" t="s">
        <v>1475</v>
      </c>
      <c r="B80" s="405">
        <v>87</v>
      </c>
      <c r="C80" s="405">
        <v>62</v>
      </c>
      <c r="D80" s="405">
        <v>22</v>
      </c>
      <c r="E80" s="405">
        <v>3</v>
      </c>
      <c r="F80" s="405">
        <v>0</v>
      </c>
      <c r="G80" s="405">
        <v>0</v>
      </c>
      <c r="H80" s="405">
        <v>0</v>
      </c>
      <c r="I80" s="405">
        <v>0</v>
      </c>
      <c r="J80" s="405">
        <v>0</v>
      </c>
      <c r="K80" s="405">
        <v>0</v>
      </c>
      <c r="L80" s="405">
        <v>0</v>
      </c>
      <c r="M80" s="405">
        <v>0</v>
      </c>
    </row>
    <row r="81" spans="1:13">
      <c r="A81" s="670" t="s">
        <v>1474</v>
      </c>
      <c r="B81" s="405">
        <v>96</v>
      </c>
      <c r="C81" s="405">
        <v>50</v>
      </c>
      <c r="D81" s="405">
        <v>33</v>
      </c>
      <c r="E81" s="405">
        <v>11</v>
      </c>
      <c r="F81" s="405">
        <v>2</v>
      </c>
      <c r="G81" s="405">
        <v>0</v>
      </c>
      <c r="H81" s="405">
        <v>0</v>
      </c>
      <c r="I81" s="405">
        <v>0</v>
      </c>
      <c r="J81" s="405">
        <v>0</v>
      </c>
      <c r="K81" s="405">
        <v>0</v>
      </c>
      <c r="L81" s="405">
        <v>0</v>
      </c>
      <c r="M81" s="405">
        <v>0</v>
      </c>
    </row>
    <row r="82" spans="1:13">
      <c r="A82" s="670" t="s">
        <v>1473</v>
      </c>
      <c r="B82" s="405">
        <v>139</v>
      </c>
      <c r="C82" s="405">
        <v>58</v>
      </c>
      <c r="D82" s="405">
        <v>54</v>
      </c>
      <c r="E82" s="405">
        <v>19</v>
      </c>
      <c r="F82" s="405">
        <v>7</v>
      </c>
      <c r="G82" s="405">
        <v>1</v>
      </c>
      <c r="H82" s="405">
        <v>0</v>
      </c>
      <c r="I82" s="405">
        <v>0</v>
      </c>
      <c r="J82" s="405">
        <v>0</v>
      </c>
      <c r="K82" s="405">
        <v>0</v>
      </c>
      <c r="L82" s="405">
        <v>0</v>
      </c>
      <c r="M82" s="405">
        <v>0</v>
      </c>
    </row>
    <row r="83" spans="1:13">
      <c r="A83" s="670" t="s">
        <v>1472</v>
      </c>
      <c r="B83" s="405">
        <v>105</v>
      </c>
      <c r="C83" s="405">
        <v>26</v>
      </c>
      <c r="D83" s="405">
        <v>49</v>
      </c>
      <c r="E83" s="405">
        <v>18</v>
      </c>
      <c r="F83" s="405">
        <v>7</v>
      </c>
      <c r="G83" s="405">
        <v>5</v>
      </c>
      <c r="H83" s="405">
        <v>0</v>
      </c>
      <c r="I83" s="405">
        <v>0</v>
      </c>
      <c r="J83" s="405">
        <v>0</v>
      </c>
      <c r="K83" s="405">
        <v>0</v>
      </c>
      <c r="L83" s="405">
        <v>0</v>
      </c>
      <c r="M83" s="405">
        <v>0</v>
      </c>
    </row>
    <row r="84" spans="1:13">
      <c r="A84" s="670" t="s">
        <v>1471</v>
      </c>
      <c r="B84" s="405">
        <v>40</v>
      </c>
      <c r="C84" s="405">
        <v>12</v>
      </c>
      <c r="D84" s="405">
        <v>11</v>
      </c>
      <c r="E84" s="405">
        <v>10</v>
      </c>
      <c r="F84" s="405">
        <v>5</v>
      </c>
      <c r="G84" s="405">
        <v>2</v>
      </c>
      <c r="H84" s="405">
        <v>0</v>
      </c>
      <c r="I84" s="405">
        <v>0</v>
      </c>
      <c r="J84" s="405">
        <v>0</v>
      </c>
      <c r="K84" s="405">
        <v>0</v>
      </c>
      <c r="L84" s="405">
        <v>0</v>
      </c>
      <c r="M84" s="405">
        <v>0</v>
      </c>
    </row>
    <row r="85" spans="1:13">
      <c r="A85" s="670" t="s">
        <v>1470</v>
      </c>
      <c r="B85" s="405">
        <v>1</v>
      </c>
      <c r="C85" s="405">
        <v>0</v>
      </c>
      <c r="D85" s="405">
        <v>0</v>
      </c>
      <c r="E85" s="405">
        <v>1</v>
      </c>
      <c r="F85" s="405">
        <v>0</v>
      </c>
      <c r="G85" s="405">
        <v>0</v>
      </c>
      <c r="H85" s="405">
        <v>0</v>
      </c>
      <c r="I85" s="405">
        <v>0</v>
      </c>
      <c r="J85" s="405">
        <v>0</v>
      </c>
      <c r="K85" s="405">
        <v>0</v>
      </c>
      <c r="L85" s="405">
        <v>0</v>
      </c>
      <c r="M85" s="405">
        <v>0</v>
      </c>
    </row>
    <row r="86" spans="1:13">
      <c r="A86" s="670" t="s">
        <v>1469</v>
      </c>
      <c r="B86" s="405">
        <v>0</v>
      </c>
      <c r="C86" s="405">
        <v>0</v>
      </c>
      <c r="D86" s="405">
        <v>0</v>
      </c>
      <c r="E86" s="405">
        <v>0</v>
      </c>
      <c r="F86" s="405">
        <v>0</v>
      </c>
      <c r="G86" s="405">
        <v>0</v>
      </c>
      <c r="H86" s="405">
        <v>0</v>
      </c>
      <c r="I86" s="405">
        <v>0</v>
      </c>
      <c r="J86" s="405">
        <v>0</v>
      </c>
      <c r="K86" s="405">
        <v>0</v>
      </c>
      <c r="L86" s="405">
        <v>0</v>
      </c>
      <c r="M86" s="405">
        <v>0</v>
      </c>
    </row>
    <row r="87" spans="1:13">
      <c r="A87" s="303"/>
      <c r="B87" s="303"/>
      <c r="C87" s="303"/>
      <c r="D87" s="303"/>
      <c r="E87" s="303"/>
      <c r="F87" s="303"/>
      <c r="G87" s="303"/>
      <c r="H87" s="303"/>
      <c r="I87" s="303"/>
      <c r="J87" s="303"/>
      <c r="K87" s="303"/>
      <c r="L87" s="303"/>
      <c r="M87" s="303"/>
    </row>
    <row r="88" spans="1:13">
      <c r="A88" s="669" t="s">
        <v>1535</v>
      </c>
      <c r="B88" s="404">
        <v>15</v>
      </c>
      <c r="C88" s="404">
        <v>9</v>
      </c>
      <c r="D88" s="404">
        <v>3</v>
      </c>
      <c r="E88" s="404">
        <v>1</v>
      </c>
      <c r="F88" s="404">
        <v>2</v>
      </c>
      <c r="G88" s="404">
        <v>0</v>
      </c>
      <c r="H88" s="404">
        <v>0</v>
      </c>
      <c r="I88" s="404">
        <v>0</v>
      </c>
      <c r="J88" s="404">
        <v>0</v>
      </c>
      <c r="K88" s="404">
        <v>0</v>
      </c>
      <c r="L88" s="404">
        <v>0</v>
      </c>
      <c r="M88" s="404">
        <v>0</v>
      </c>
    </row>
    <row r="89" spans="1:13">
      <c r="A89" s="670" t="s">
        <v>1477</v>
      </c>
      <c r="B89" s="405">
        <v>1</v>
      </c>
      <c r="C89" s="405">
        <v>1</v>
      </c>
      <c r="D89" s="405">
        <v>0</v>
      </c>
      <c r="E89" s="405">
        <v>0</v>
      </c>
      <c r="F89" s="405">
        <v>0</v>
      </c>
      <c r="G89" s="405">
        <v>0</v>
      </c>
      <c r="H89" s="405">
        <v>0</v>
      </c>
      <c r="I89" s="405">
        <v>0</v>
      </c>
      <c r="J89" s="405">
        <v>0</v>
      </c>
      <c r="K89" s="405">
        <v>0</v>
      </c>
      <c r="L89" s="405">
        <v>0</v>
      </c>
      <c r="M89" s="405">
        <v>0</v>
      </c>
    </row>
    <row r="90" spans="1:13">
      <c r="A90" s="670" t="s">
        <v>1476</v>
      </c>
      <c r="B90" s="405">
        <v>2</v>
      </c>
      <c r="C90" s="405">
        <v>2</v>
      </c>
      <c r="D90" s="405">
        <v>0</v>
      </c>
      <c r="E90" s="405">
        <v>0</v>
      </c>
      <c r="F90" s="405">
        <v>0</v>
      </c>
      <c r="G90" s="405">
        <v>0</v>
      </c>
      <c r="H90" s="405">
        <v>0</v>
      </c>
      <c r="I90" s="405">
        <v>0</v>
      </c>
      <c r="J90" s="405">
        <v>0</v>
      </c>
      <c r="K90" s="405">
        <v>0</v>
      </c>
      <c r="L90" s="405">
        <v>0</v>
      </c>
      <c r="M90" s="405">
        <v>0</v>
      </c>
    </row>
    <row r="91" spans="1:13">
      <c r="A91" s="670" t="s">
        <v>1475</v>
      </c>
      <c r="B91" s="405">
        <v>3</v>
      </c>
      <c r="C91" s="405">
        <v>3</v>
      </c>
      <c r="D91" s="405">
        <v>0</v>
      </c>
      <c r="E91" s="405">
        <v>0</v>
      </c>
      <c r="F91" s="405">
        <v>0</v>
      </c>
      <c r="G91" s="405">
        <v>0</v>
      </c>
      <c r="H91" s="405">
        <v>0</v>
      </c>
      <c r="I91" s="405">
        <v>0</v>
      </c>
      <c r="J91" s="405">
        <v>0</v>
      </c>
      <c r="K91" s="405">
        <v>0</v>
      </c>
      <c r="L91" s="405">
        <v>0</v>
      </c>
      <c r="M91" s="405">
        <v>0</v>
      </c>
    </row>
    <row r="92" spans="1:13">
      <c r="A92" s="670" t="s">
        <v>1474</v>
      </c>
      <c r="B92" s="405">
        <v>6</v>
      </c>
      <c r="C92" s="405">
        <v>3</v>
      </c>
      <c r="D92" s="405">
        <v>2</v>
      </c>
      <c r="E92" s="405">
        <v>0</v>
      </c>
      <c r="F92" s="405">
        <v>1</v>
      </c>
      <c r="G92" s="405">
        <v>0</v>
      </c>
      <c r="H92" s="405">
        <v>0</v>
      </c>
      <c r="I92" s="405">
        <v>0</v>
      </c>
      <c r="J92" s="405">
        <v>0</v>
      </c>
      <c r="K92" s="405">
        <v>0</v>
      </c>
      <c r="L92" s="405">
        <v>0</v>
      </c>
      <c r="M92" s="405">
        <v>0</v>
      </c>
    </row>
    <row r="93" spans="1:13">
      <c r="A93" s="670" t="s">
        <v>1473</v>
      </c>
      <c r="B93" s="405">
        <v>0</v>
      </c>
      <c r="C93" s="405">
        <v>0</v>
      </c>
      <c r="D93" s="405">
        <v>0</v>
      </c>
      <c r="E93" s="405">
        <v>0</v>
      </c>
      <c r="F93" s="405">
        <v>0</v>
      </c>
      <c r="G93" s="405">
        <v>0</v>
      </c>
      <c r="H93" s="405">
        <v>0</v>
      </c>
      <c r="I93" s="405">
        <v>0</v>
      </c>
      <c r="J93" s="405">
        <v>0</v>
      </c>
      <c r="K93" s="405">
        <v>0</v>
      </c>
      <c r="L93" s="405">
        <v>0</v>
      </c>
      <c r="M93" s="405">
        <v>0</v>
      </c>
    </row>
    <row r="94" spans="1:13">
      <c r="A94" s="670" t="s">
        <v>1472</v>
      </c>
      <c r="B94" s="405">
        <v>3</v>
      </c>
      <c r="C94" s="405">
        <v>0</v>
      </c>
      <c r="D94" s="405">
        <v>1</v>
      </c>
      <c r="E94" s="405">
        <v>1</v>
      </c>
      <c r="F94" s="405">
        <v>1</v>
      </c>
      <c r="G94" s="405">
        <v>0</v>
      </c>
      <c r="H94" s="405">
        <v>0</v>
      </c>
      <c r="I94" s="405">
        <v>0</v>
      </c>
      <c r="J94" s="405">
        <v>0</v>
      </c>
      <c r="K94" s="405">
        <v>0</v>
      </c>
      <c r="L94" s="405">
        <v>0</v>
      </c>
      <c r="M94" s="405">
        <v>0</v>
      </c>
    </row>
    <row r="95" spans="1:13">
      <c r="A95" s="670" t="s">
        <v>1471</v>
      </c>
      <c r="B95" s="405">
        <v>0</v>
      </c>
      <c r="C95" s="405">
        <v>0</v>
      </c>
      <c r="D95" s="405">
        <v>0</v>
      </c>
      <c r="E95" s="405">
        <v>0</v>
      </c>
      <c r="F95" s="405">
        <v>0</v>
      </c>
      <c r="G95" s="405">
        <v>0</v>
      </c>
      <c r="H95" s="405">
        <v>0</v>
      </c>
      <c r="I95" s="405">
        <v>0</v>
      </c>
      <c r="J95" s="405">
        <v>0</v>
      </c>
      <c r="K95" s="405">
        <v>0</v>
      </c>
      <c r="L95" s="405">
        <v>0</v>
      </c>
      <c r="M95" s="405">
        <v>0</v>
      </c>
    </row>
    <row r="96" spans="1:13">
      <c r="A96" s="670" t="s">
        <v>1470</v>
      </c>
      <c r="B96" s="405">
        <v>0</v>
      </c>
      <c r="C96" s="405">
        <v>0</v>
      </c>
      <c r="D96" s="405">
        <v>0</v>
      </c>
      <c r="E96" s="405">
        <v>0</v>
      </c>
      <c r="F96" s="405">
        <v>0</v>
      </c>
      <c r="G96" s="405">
        <v>0</v>
      </c>
      <c r="H96" s="405">
        <v>0</v>
      </c>
      <c r="I96" s="405">
        <v>0</v>
      </c>
      <c r="J96" s="405">
        <v>0</v>
      </c>
      <c r="K96" s="405">
        <v>0</v>
      </c>
      <c r="L96" s="405">
        <v>0</v>
      </c>
      <c r="M96" s="405">
        <v>0</v>
      </c>
    </row>
    <row r="97" spans="1:13">
      <c r="A97" s="670" t="s">
        <v>1469</v>
      </c>
      <c r="B97" s="405">
        <v>0</v>
      </c>
      <c r="C97" s="405">
        <v>0</v>
      </c>
      <c r="D97" s="405">
        <v>0</v>
      </c>
      <c r="E97" s="405">
        <v>0</v>
      </c>
      <c r="F97" s="405">
        <v>0</v>
      </c>
      <c r="G97" s="405">
        <v>0</v>
      </c>
      <c r="H97" s="405">
        <v>0</v>
      </c>
      <c r="I97" s="405">
        <v>0</v>
      </c>
      <c r="J97" s="405">
        <v>0</v>
      </c>
      <c r="K97" s="405">
        <v>0</v>
      </c>
      <c r="L97" s="405">
        <v>0</v>
      </c>
      <c r="M97" s="405">
        <v>0</v>
      </c>
    </row>
    <row r="98" spans="1:13">
      <c r="A98" s="407"/>
      <c r="B98" s="407"/>
      <c r="C98" s="407"/>
      <c r="D98" s="407"/>
      <c r="E98" s="407"/>
      <c r="F98" s="407"/>
      <c r="G98" s="407"/>
      <c r="H98" s="407"/>
      <c r="I98" s="407"/>
      <c r="J98" s="407"/>
      <c r="K98" s="407"/>
      <c r="L98" s="407"/>
      <c r="M98" s="407"/>
    </row>
    <row r="99" spans="1:13">
      <c r="A99" s="71" t="s">
        <v>4082</v>
      </c>
      <c r="B99" s="407"/>
      <c r="C99" s="407"/>
      <c r="D99" s="407"/>
      <c r="E99" s="407"/>
      <c r="F99" s="407"/>
      <c r="G99" s="407"/>
      <c r="H99" s="407"/>
      <c r="I99" s="407"/>
      <c r="J99" s="407"/>
      <c r="K99" s="407"/>
      <c r="L99" s="407"/>
      <c r="M99" s="407"/>
    </row>
  </sheetData>
  <mergeCells count="3">
    <mergeCell ref="B5:M5"/>
    <mergeCell ref="B2:M3"/>
    <mergeCell ref="C7:M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5" orientation="landscape" r:id="rId1"/>
  <headerFooter alignWithMargins="0"/>
  <rowBreaks count="1" manualBreakCount="1">
    <brk id="47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77">
    <outlinePr summaryBelow="0" summaryRight="0"/>
  </sheetPr>
  <dimension ref="A1:S46"/>
  <sheetViews>
    <sheetView showGridLines="0" showRowColHeaders="0" zoomScaleNormal="100" zoomScaleSheetLayoutView="80" workbookViewId="0"/>
  </sheetViews>
  <sheetFormatPr baseColWidth="10" defaultColWidth="9.109375" defaultRowHeight="13.2"/>
  <cols>
    <col min="1" max="1" width="28.109375" style="35" customWidth="1"/>
    <col min="2" max="2" width="40.109375" style="35" customWidth="1"/>
    <col min="3" max="3" width="7.88671875" style="35" customWidth="1"/>
    <col min="4" max="18" width="6.109375" style="35" customWidth="1"/>
    <col min="19" max="19" width="1.109375" style="35" customWidth="1"/>
    <col min="20" max="256" width="9.109375" style="35"/>
    <col min="257" max="257" width="28.109375" style="35" customWidth="1"/>
    <col min="258" max="258" width="40.109375" style="35" customWidth="1"/>
    <col min="259" max="259" width="7.88671875" style="35" customWidth="1"/>
    <col min="260" max="274" width="6.109375" style="35" customWidth="1"/>
    <col min="275" max="275" width="1.109375" style="35" customWidth="1"/>
    <col min="276" max="512" width="9.109375" style="35"/>
    <col min="513" max="513" width="28.109375" style="35" customWidth="1"/>
    <col min="514" max="514" width="40.109375" style="35" customWidth="1"/>
    <col min="515" max="515" width="7.88671875" style="35" customWidth="1"/>
    <col min="516" max="530" width="6.109375" style="35" customWidth="1"/>
    <col min="531" max="531" width="1.109375" style="35" customWidth="1"/>
    <col min="532" max="768" width="9.109375" style="35"/>
    <col min="769" max="769" width="28.109375" style="35" customWidth="1"/>
    <col min="770" max="770" width="40.109375" style="35" customWidth="1"/>
    <col min="771" max="771" width="7.88671875" style="35" customWidth="1"/>
    <col min="772" max="786" width="6.109375" style="35" customWidth="1"/>
    <col min="787" max="787" width="1.109375" style="35" customWidth="1"/>
    <col min="788" max="1024" width="9.109375" style="35"/>
    <col min="1025" max="1025" width="28.109375" style="35" customWidth="1"/>
    <col min="1026" max="1026" width="40.109375" style="35" customWidth="1"/>
    <col min="1027" max="1027" width="7.88671875" style="35" customWidth="1"/>
    <col min="1028" max="1042" width="6.109375" style="35" customWidth="1"/>
    <col min="1043" max="1043" width="1.109375" style="35" customWidth="1"/>
    <col min="1044" max="1280" width="9.109375" style="35"/>
    <col min="1281" max="1281" width="28.109375" style="35" customWidth="1"/>
    <col min="1282" max="1282" width="40.109375" style="35" customWidth="1"/>
    <col min="1283" max="1283" width="7.88671875" style="35" customWidth="1"/>
    <col min="1284" max="1298" width="6.109375" style="35" customWidth="1"/>
    <col min="1299" max="1299" width="1.109375" style="35" customWidth="1"/>
    <col min="1300" max="1536" width="9.109375" style="35"/>
    <col min="1537" max="1537" width="28.109375" style="35" customWidth="1"/>
    <col min="1538" max="1538" width="40.109375" style="35" customWidth="1"/>
    <col min="1539" max="1539" width="7.88671875" style="35" customWidth="1"/>
    <col min="1540" max="1554" width="6.109375" style="35" customWidth="1"/>
    <col min="1555" max="1555" width="1.109375" style="35" customWidth="1"/>
    <col min="1556" max="1792" width="9.109375" style="35"/>
    <col min="1793" max="1793" width="28.109375" style="35" customWidth="1"/>
    <col min="1794" max="1794" width="40.109375" style="35" customWidth="1"/>
    <col min="1795" max="1795" width="7.88671875" style="35" customWidth="1"/>
    <col min="1796" max="1810" width="6.109375" style="35" customWidth="1"/>
    <col min="1811" max="1811" width="1.109375" style="35" customWidth="1"/>
    <col min="1812" max="2048" width="9.109375" style="35"/>
    <col min="2049" max="2049" width="28.109375" style="35" customWidth="1"/>
    <col min="2050" max="2050" width="40.109375" style="35" customWidth="1"/>
    <col min="2051" max="2051" width="7.88671875" style="35" customWidth="1"/>
    <col min="2052" max="2066" width="6.109375" style="35" customWidth="1"/>
    <col min="2067" max="2067" width="1.109375" style="35" customWidth="1"/>
    <col min="2068" max="2304" width="9.109375" style="35"/>
    <col min="2305" max="2305" width="28.109375" style="35" customWidth="1"/>
    <col min="2306" max="2306" width="40.109375" style="35" customWidth="1"/>
    <col min="2307" max="2307" width="7.88671875" style="35" customWidth="1"/>
    <col min="2308" max="2322" width="6.109375" style="35" customWidth="1"/>
    <col min="2323" max="2323" width="1.109375" style="35" customWidth="1"/>
    <col min="2324" max="2560" width="9.109375" style="35"/>
    <col min="2561" max="2561" width="28.109375" style="35" customWidth="1"/>
    <col min="2562" max="2562" width="40.109375" style="35" customWidth="1"/>
    <col min="2563" max="2563" width="7.88671875" style="35" customWidth="1"/>
    <col min="2564" max="2578" width="6.109375" style="35" customWidth="1"/>
    <col min="2579" max="2579" width="1.109375" style="35" customWidth="1"/>
    <col min="2580" max="2816" width="9.109375" style="35"/>
    <col min="2817" max="2817" width="28.109375" style="35" customWidth="1"/>
    <col min="2818" max="2818" width="40.109375" style="35" customWidth="1"/>
    <col min="2819" max="2819" width="7.88671875" style="35" customWidth="1"/>
    <col min="2820" max="2834" width="6.109375" style="35" customWidth="1"/>
    <col min="2835" max="2835" width="1.109375" style="35" customWidth="1"/>
    <col min="2836" max="3072" width="9.109375" style="35"/>
    <col min="3073" max="3073" width="28.109375" style="35" customWidth="1"/>
    <col min="3074" max="3074" width="40.109375" style="35" customWidth="1"/>
    <col min="3075" max="3075" width="7.88671875" style="35" customWidth="1"/>
    <col min="3076" max="3090" width="6.109375" style="35" customWidth="1"/>
    <col min="3091" max="3091" width="1.109375" style="35" customWidth="1"/>
    <col min="3092" max="3328" width="9.109375" style="35"/>
    <col min="3329" max="3329" width="28.109375" style="35" customWidth="1"/>
    <col min="3330" max="3330" width="40.109375" style="35" customWidth="1"/>
    <col min="3331" max="3331" width="7.88671875" style="35" customWidth="1"/>
    <col min="3332" max="3346" width="6.109375" style="35" customWidth="1"/>
    <col min="3347" max="3347" width="1.109375" style="35" customWidth="1"/>
    <col min="3348" max="3584" width="9.109375" style="35"/>
    <col min="3585" max="3585" width="28.109375" style="35" customWidth="1"/>
    <col min="3586" max="3586" width="40.109375" style="35" customWidth="1"/>
    <col min="3587" max="3587" width="7.88671875" style="35" customWidth="1"/>
    <col min="3588" max="3602" width="6.109375" style="35" customWidth="1"/>
    <col min="3603" max="3603" width="1.109375" style="35" customWidth="1"/>
    <col min="3604" max="3840" width="9.109375" style="35"/>
    <col min="3841" max="3841" width="28.109375" style="35" customWidth="1"/>
    <col min="3842" max="3842" width="40.109375" style="35" customWidth="1"/>
    <col min="3843" max="3843" width="7.88671875" style="35" customWidth="1"/>
    <col min="3844" max="3858" width="6.109375" style="35" customWidth="1"/>
    <col min="3859" max="3859" width="1.109375" style="35" customWidth="1"/>
    <col min="3860" max="4096" width="9.109375" style="35"/>
    <col min="4097" max="4097" width="28.109375" style="35" customWidth="1"/>
    <col min="4098" max="4098" width="40.109375" style="35" customWidth="1"/>
    <col min="4099" max="4099" width="7.88671875" style="35" customWidth="1"/>
    <col min="4100" max="4114" width="6.109375" style="35" customWidth="1"/>
    <col min="4115" max="4115" width="1.109375" style="35" customWidth="1"/>
    <col min="4116" max="4352" width="9.109375" style="35"/>
    <col min="4353" max="4353" width="28.109375" style="35" customWidth="1"/>
    <col min="4354" max="4354" width="40.109375" style="35" customWidth="1"/>
    <col min="4355" max="4355" width="7.88671875" style="35" customWidth="1"/>
    <col min="4356" max="4370" width="6.109375" style="35" customWidth="1"/>
    <col min="4371" max="4371" width="1.109375" style="35" customWidth="1"/>
    <col min="4372" max="4608" width="9.109375" style="35"/>
    <col min="4609" max="4609" width="28.109375" style="35" customWidth="1"/>
    <col min="4610" max="4610" width="40.109375" style="35" customWidth="1"/>
    <col min="4611" max="4611" width="7.88671875" style="35" customWidth="1"/>
    <col min="4612" max="4626" width="6.109375" style="35" customWidth="1"/>
    <col min="4627" max="4627" width="1.109375" style="35" customWidth="1"/>
    <col min="4628" max="4864" width="9.109375" style="35"/>
    <col min="4865" max="4865" width="28.109375" style="35" customWidth="1"/>
    <col min="4866" max="4866" width="40.109375" style="35" customWidth="1"/>
    <col min="4867" max="4867" width="7.88671875" style="35" customWidth="1"/>
    <col min="4868" max="4882" width="6.109375" style="35" customWidth="1"/>
    <col min="4883" max="4883" width="1.109375" style="35" customWidth="1"/>
    <col min="4884" max="5120" width="9.109375" style="35"/>
    <col min="5121" max="5121" width="28.109375" style="35" customWidth="1"/>
    <col min="5122" max="5122" width="40.109375" style="35" customWidth="1"/>
    <col min="5123" max="5123" width="7.88671875" style="35" customWidth="1"/>
    <col min="5124" max="5138" width="6.109375" style="35" customWidth="1"/>
    <col min="5139" max="5139" width="1.109375" style="35" customWidth="1"/>
    <col min="5140" max="5376" width="9.109375" style="35"/>
    <col min="5377" max="5377" width="28.109375" style="35" customWidth="1"/>
    <col min="5378" max="5378" width="40.109375" style="35" customWidth="1"/>
    <col min="5379" max="5379" width="7.88671875" style="35" customWidth="1"/>
    <col min="5380" max="5394" width="6.109375" style="35" customWidth="1"/>
    <col min="5395" max="5395" width="1.109375" style="35" customWidth="1"/>
    <col min="5396" max="5632" width="9.109375" style="35"/>
    <col min="5633" max="5633" width="28.109375" style="35" customWidth="1"/>
    <col min="5634" max="5634" width="40.109375" style="35" customWidth="1"/>
    <col min="5635" max="5635" width="7.88671875" style="35" customWidth="1"/>
    <col min="5636" max="5650" width="6.109375" style="35" customWidth="1"/>
    <col min="5651" max="5651" width="1.109375" style="35" customWidth="1"/>
    <col min="5652" max="5888" width="9.109375" style="35"/>
    <col min="5889" max="5889" width="28.109375" style="35" customWidth="1"/>
    <col min="5890" max="5890" width="40.109375" style="35" customWidth="1"/>
    <col min="5891" max="5891" width="7.88671875" style="35" customWidth="1"/>
    <col min="5892" max="5906" width="6.109375" style="35" customWidth="1"/>
    <col min="5907" max="5907" width="1.109375" style="35" customWidth="1"/>
    <col min="5908" max="6144" width="9.109375" style="35"/>
    <col min="6145" max="6145" width="28.109375" style="35" customWidth="1"/>
    <col min="6146" max="6146" width="40.109375" style="35" customWidth="1"/>
    <col min="6147" max="6147" width="7.88671875" style="35" customWidth="1"/>
    <col min="6148" max="6162" width="6.109375" style="35" customWidth="1"/>
    <col min="6163" max="6163" width="1.109375" style="35" customWidth="1"/>
    <col min="6164" max="6400" width="9.109375" style="35"/>
    <col min="6401" max="6401" width="28.109375" style="35" customWidth="1"/>
    <col min="6402" max="6402" width="40.109375" style="35" customWidth="1"/>
    <col min="6403" max="6403" width="7.88671875" style="35" customWidth="1"/>
    <col min="6404" max="6418" width="6.109375" style="35" customWidth="1"/>
    <col min="6419" max="6419" width="1.109375" style="35" customWidth="1"/>
    <col min="6420" max="6656" width="9.109375" style="35"/>
    <col min="6657" max="6657" width="28.109375" style="35" customWidth="1"/>
    <col min="6658" max="6658" width="40.109375" style="35" customWidth="1"/>
    <col min="6659" max="6659" width="7.88671875" style="35" customWidth="1"/>
    <col min="6660" max="6674" width="6.109375" style="35" customWidth="1"/>
    <col min="6675" max="6675" width="1.109375" style="35" customWidth="1"/>
    <col min="6676" max="6912" width="9.109375" style="35"/>
    <col min="6913" max="6913" width="28.109375" style="35" customWidth="1"/>
    <col min="6914" max="6914" width="40.109375" style="35" customWidth="1"/>
    <col min="6915" max="6915" width="7.88671875" style="35" customWidth="1"/>
    <col min="6916" max="6930" width="6.109375" style="35" customWidth="1"/>
    <col min="6931" max="6931" width="1.109375" style="35" customWidth="1"/>
    <col min="6932" max="7168" width="9.109375" style="35"/>
    <col min="7169" max="7169" width="28.109375" style="35" customWidth="1"/>
    <col min="7170" max="7170" width="40.109375" style="35" customWidth="1"/>
    <col min="7171" max="7171" width="7.88671875" style="35" customWidth="1"/>
    <col min="7172" max="7186" width="6.109375" style="35" customWidth="1"/>
    <col min="7187" max="7187" width="1.109375" style="35" customWidth="1"/>
    <col min="7188" max="7424" width="9.109375" style="35"/>
    <col min="7425" max="7425" width="28.109375" style="35" customWidth="1"/>
    <col min="7426" max="7426" width="40.109375" style="35" customWidth="1"/>
    <col min="7427" max="7427" width="7.88671875" style="35" customWidth="1"/>
    <col min="7428" max="7442" width="6.109375" style="35" customWidth="1"/>
    <col min="7443" max="7443" width="1.109375" style="35" customWidth="1"/>
    <col min="7444" max="7680" width="9.109375" style="35"/>
    <col min="7681" max="7681" width="28.109375" style="35" customWidth="1"/>
    <col min="7682" max="7682" width="40.109375" style="35" customWidth="1"/>
    <col min="7683" max="7683" width="7.88671875" style="35" customWidth="1"/>
    <col min="7684" max="7698" width="6.109375" style="35" customWidth="1"/>
    <col min="7699" max="7699" width="1.109375" style="35" customWidth="1"/>
    <col min="7700" max="7936" width="9.109375" style="35"/>
    <col min="7937" max="7937" width="28.109375" style="35" customWidth="1"/>
    <col min="7938" max="7938" width="40.109375" style="35" customWidth="1"/>
    <col min="7939" max="7939" width="7.88671875" style="35" customWidth="1"/>
    <col min="7940" max="7954" width="6.109375" style="35" customWidth="1"/>
    <col min="7955" max="7955" width="1.109375" style="35" customWidth="1"/>
    <col min="7956" max="8192" width="9.109375" style="35"/>
    <col min="8193" max="8193" width="28.109375" style="35" customWidth="1"/>
    <col min="8194" max="8194" width="40.109375" style="35" customWidth="1"/>
    <col min="8195" max="8195" width="7.88671875" style="35" customWidth="1"/>
    <col min="8196" max="8210" width="6.109375" style="35" customWidth="1"/>
    <col min="8211" max="8211" width="1.109375" style="35" customWidth="1"/>
    <col min="8212" max="8448" width="9.109375" style="35"/>
    <col min="8449" max="8449" width="28.109375" style="35" customWidth="1"/>
    <col min="8450" max="8450" width="40.109375" style="35" customWidth="1"/>
    <col min="8451" max="8451" width="7.88671875" style="35" customWidth="1"/>
    <col min="8452" max="8466" width="6.109375" style="35" customWidth="1"/>
    <col min="8467" max="8467" width="1.109375" style="35" customWidth="1"/>
    <col min="8468" max="8704" width="9.109375" style="35"/>
    <col min="8705" max="8705" width="28.109375" style="35" customWidth="1"/>
    <col min="8706" max="8706" width="40.109375" style="35" customWidth="1"/>
    <col min="8707" max="8707" width="7.88671875" style="35" customWidth="1"/>
    <col min="8708" max="8722" width="6.109375" style="35" customWidth="1"/>
    <col min="8723" max="8723" width="1.109375" style="35" customWidth="1"/>
    <col min="8724" max="8960" width="9.109375" style="35"/>
    <col min="8961" max="8961" width="28.109375" style="35" customWidth="1"/>
    <col min="8962" max="8962" width="40.109375" style="35" customWidth="1"/>
    <col min="8963" max="8963" width="7.88671875" style="35" customWidth="1"/>
    <col min="8964" max="8978" width="6.109375" style="35" customWidth="1"/>
    <col min="8979" max="8979" width="1.109375" style="35" customWidth="1"/>
    <col min="8980" max="9216" width="9.109375" style="35"/>
    <col min="9217" max="9217" width="28.109375" style="35" customWidth="1"/>
    <col min="9218" max="9218" width="40.109375" style="35" customWidth="1"/>
    <col min="9219" max="9219" width="7.88671875" style="35" customWidth="1"/>
    <col min="9220" max="9234" width="6.109375" style="35" customWidth="1"/>
    <col min="9235" max="9235" width="1.109375" style="35" customWidth="1"/>
    <col min="9236" max="9472" width="9.109375" style="35"/>
    <col min="9473" max="9473" width="28.109375" style="35" customWidth="1"/>
    <col min="9474" max="9474" width="40.109375" style="35" customWidth="1"/>
    <col min="9475" max="9475" width="7.88671875" style="35" customWidth="1"/>
    <col min="9476" max="9490" width="6.109375" style="35" customWidth="1"/>
    <col min="9491" max="9491" width="1.109375" style="35" customWidth="1"/>
    <col min="9492" max="9728" width="9.109375" style="35"/>
    <col min="9729" max="9729" width="28.109375" style="35" customWidth="1"/>
    <col min="9730" max="9730" width="40.109375" style="35" customWidth="1"/>
    <col min="9731" max="9731" width="7.88671875" style="35" customWidth="1"/>
    <col min="9732" max="9746" width="6.109375" style="35" customWidth="1"/>
    <col min="9747" max="9747" width="1.109375" style="35" customWidth="1"/>
    <col min="9748" max="9984" width="9.109375" style="35"/>
    <col min="9985" max="9985" width="28.109375" style="35" customWidth="1"/>
    <col min="9986" max="9986" width="40.109375" style="35" customWidth="1"/>
    <col min="9987" max="9987" width="7.88671875" style="35" customWidth="1"/>
    <col min="9988" max="10002" width="6.109375" style="35" customWidth="1"/>
    <col min="10003" max="10003" width="1.109375" style="35" customWidth="1"/>
    <col min="10004" max="10240" width="9.109375" style="35"/>
    <col min="10241" max="10241" width="28.109375" style="35" customWidth="1"/>
    <col min="10242" max="10242" width="40.109375" style="35" customWidth="1"/>
    <col min="10243" max="10243" width="7.88671875" style="35" customWidth="1"/>
    <col min="10244" max="10258" width="6.109375" style="35" customWidth="1"/>
    <col min="10259" max="10259" width="1.109375" style="35" customWidth="1"/>
    <col min="10260" max="10496" width="9.109375" style="35"/>
    <col min="10497" max="10497" width="28.109375" style="35" customWidth="1"/>
    <col min="10498" max="10498" width="40.109375" style="35" customWidth="1"/>
    <col min="10499" max="10499" width="7.88671875" style="35" customWidth="1"/>
    <col min="10500" max="10514" width="6.109375" style="35" customWidth="1"/>
    <col min="10515" max="10515" width="1.109375" style="35" customWidth="1"/>
    <col min="10516" max="10752" width="9.109375" style="35"/>
    <col min="10753" max="10753" width="28.109375" style="35" customWidth="1"/>
    <col min="10754" max="10754" width="40.109375" style="35" customWidth="1"/>
    <col min="10755" max="10755" width="7.88671875" style="35" customWidth="1"/>
    <col min="10756" max="10770" width="6.109375" style="35" customWidth="1"/>
    <col min="10771" max="10771" width="1.109375" style="35" customWidth="1"/>
    <col min="10772" max="11008" width="9.109375" style="35"/>
    <col min="11009" max="11009" width="28.109375" style="35" customWidth="1"/>
    <col min="11010" max="11010" width="40.109375" style="35" customWidth="1"/>
    <col min="11011" max="11011" width="7.88671875" style="35" customWidth="1"/>
    <col min="11012" max="11026" width="6.109375" style="35" customWidth="1"/>
    <col min="11027" max="11027" width="1.109375" style="35" customWidth="1"/>
    <col min="11028" max="11264" width="9.109375" style="35"/>
    <col min="11265" max="11265" width="28.109375" style="35" customWidth="1"/>
    <col min="11266" max="11266" width="40.109375" style="35" customWidth="1"/>
    <col min="11267" max="11267" width="7.88671875" style="35" customWidth="1"/>
    <col min="11268" max="11282" width="6.109375" style="35" customWidth="1"/>
    <col min="11283" max="11283" width="1.109375" style="35" customWidth="1"/>
    <col min="11284" max="11520" width="9.109375" style="35"/>
    <col min="11521" max="11521" width="28.109375" style="35" customWidth="1"/>
    <col min="11522" max="11522" width="40.109375" style="35" customWidth="1"/>
    <col min="11523" max="11523" width="7.88671875" style="35" customWidth="1"/>
    <col min="11524" max="11538" width="6.109375" style="35" customWidth="1"/>
    <col min="11539" max="11539" width="1.109375" style="35" customWidth="1"/>
    <col min="11540" max="11776" width="9.109375" style="35"/>
    <col min="11777" max="11777" width="28.109375" style="35" customWidth="1"/>
    <col min="11778" max="11778" width="40.109375" style="35" customWidth="1"/>
    <col min="11779" max="11779" width="7.88671875" style="35" customWidth="1"/>
    <col min="11780" max="11794" width="6.109375" style="35" customWidth="1"/>
    <col min="11795" max="11795" width="1.109375" style="35" customWidth="1"/>
    <col min="11796" max="12032" width="9.109375" style="35"/>
    <col min="12033" max="12033" width="28.109375" style="35" customWidth="1"/>
    <col min="12034" max="12034" width="40.109375" style="35" customWidth="1"/>
    <col min="12035" max="12035" width="7.88671875" style="35" customWidth="1"/>
    <col min="12036" max="12050" width="6.109375" style="35" customWidth="1"/>
    <col min="12051" max="12051" width="1.109375" style="35" customWidth="1"/>
    <col min="12052" max="12288" width="9.109375" style="35"/>
    <col min="12289" max="12289" width="28.109375" style="35" customWidth="1"/>
    <col min="12290" max="12290" width="40.109375" style="35" customWidth="1"/>
    <col min="12291" max="12291" width="7.88671875" style="35" customWidth="1"/>
    <col min="12292" max="12306" width="6.109375" style="35" customWidth="1"/>
    <col min="12307" max="12307" width="1.109375" style="35" customWidth="1"/>
    <col min="12308" max="12544" width="9.109375" style="35"/>
    <col min="12545" max="12545" width="28.109375" style="35" customWidth="1"/>
    <col min="12546" max="12546" width="40.109375" style="35" customWidth="1"/>
    <col min="12547" max="12547" width="7.88671875" style="35" customWidth="1"/>
    <col min="12548" max="12562" width="6.109375" style="35" customWidth="1"/>
    <col min="12563" max="12563" width="1.109375" style="35" customWidth="1"/>
    <col min="12564" max="12800" width="9.109375" style="35"/>
    <col min="12801" max="12801" width="28.109375" style="35" customWidth="1"/>
    <col min="12802" max="12802" width="40.109375" style="35" customWidth="1"/>
    <col min="12803" max="12803" width="7.88671875" style="35" customWidth="1"/>
    <col min="12804" max="12818" width="6.109375" style="35" customWidth="1"/>
    <col min="12819" max="12819" width="1.109375" style="35" customWidth="1"/>
    <col min="12820" max="13056" width="9.109375" style="35"/>
    <col min="13057" max="13057" width="28.109375" style="35" customWidth="1"/>
    <col min="13058" max="13058" width="40.109375" style="35" customWidth="1"/>
    <col min="13059" max="13059" width="7.88671875" style="35" customWidth="1"/>
    <col min="13060" max="13074" width="6.109375" style="35" customWidth="1"/>
    <col min="13075" max="13075" width="1.109375" style="35" customWidth="1"/>
    <col min="13076" max="13312" width="9.109375" style="35"/>
    <col min="13313" max="13313" width="28.109375" style="35" customWidth="1"/>
    <col min="13314" max="13314" width="40.109375" style="35" customWidth="1"/>
    <col min="13315" max="13315" width="7.88671875" style="35" customWidth="1"/>
    <col min="13316" max="13330" width="6.109375" style="35" customWidth="1"/>
    <col min="13331" max="13331" width="1.109375" style="35" customWidth="1"/>
    <col min="13332" max="13568" width="9.109375" style="35"/>
    <col min="13569" max="13569" width="28.109375" style="35" customWidth="1"/>
    <col min="13570" max="13570" width="40.109375" style="35" customWidth="1"/>
    <col min="13571" max="13571" width="7.88671875" style="35" customWidth="1"/>
    <col min="13572" max="13586" width="6.109375" style="35" customWidth="1"/>
    <col min="13587" max="13587" width="1.109375" style="35" customWidth="1"/>
    <col min="13588" max="13824" width="9.109375" style="35"/>
    <col min="13825" max="13825" width="28.109375" style="35" customWidth="1"/>
    <col min="13826" max="13826" width="40.109375" style="35" customWidth="1"/>
    <col min="13827" max="13827" width="7.88671875" style="35" customWidth="1"/>
    <col min="13828" max="13842" width="6.109375" style="35" customWidth="1"/>
    <col min="13843" max="13843" width="1.109375" style="35" customWidth="1"/>
    <col min="13844" max="14080" width="9.109375" style="35"/>
    <col min="14081" max="14081" width="28.109375" style="35" customWidth="1"/>
    <col min="14082" max="14082" width="40.109375" style="35" customWidth="1"/>
    <col min="14083" max="14083" width="7.88671875" style="35" customWidth="1"/>
    <col min="14084" max="14098" width="6.109375" style="35" customWidth="1"/>
    <col min="14099" max="14099" width="1.109375" style="35" customWidth="1"/>
    <col min="14100" max="14336" width="9.109375" style="35"/>
    <col min="14337" max="14337" width="28.109375" style="35" customWidth="1"/>
    <col min="14338" max="14338" width="40.109375" style="35" customWidth="1"/>
    <col min="14339" max="14339" width="7.88671875" style="35" customWidth="1"/>
    <col min="14340" max="14354" width="6.109375" style="35" customWidth="1"/>
    <col min="14355" max="14355" width="1.109375" style="35" customWidth="1"/>
    <col min="14356" max="14592" width="9.109375" style="35"/>
    <col min="14593" max="14593" width="28.109375" style="35" customWidth="1"/>
    <col min="14594" max="14594" width="40.109375" style="35" customWidth="1"/>
    <col min="14595" max="14595" width="7.88671875" style="35" customWidth="1"/>
    <col min="14596" max="14610" width="6.109375" style="35" customWidth="1"/>
    <col min="14611" max="14611" width="1.109375" style="35" customWidth="1"/>
    <col min="14612" max="14848" width="9.109375" style="35"/>
    <col min="14849" max="14849" width="28.109375" style="35" customWidth="1"/>
    <col min="14850" max="14850" width="40.109375" style="35" customWidth="1"/>
    <col min="14851" max="14851" width="7.88671875" style="35" customWidth="1"/>
    <col min="14852" max="14866" width="6.109375" style="35" customWidth="1"/>
    <col min="14867" max="14867" width="1.109375" style="35" customWidth="1"/>
    <col min="14868" max="15104" width="9.109375" style="35"/>
    <col min="15105" max="15105" width="28.109375" style="35" customWidth="1"/>
    <col min="15106" max="15106" width="40.109375" style="35" customWidth="1"/>
    <col min="15107" max="15107" width="7.88671875" style="35" customWidth="1"/>
    <col min="15108" max="15122" width="6.109375" style="35" customWidth="1"/>
    <col min="15123" max="15123" width="1.109375" style="35" customWidth="1"/>
    <col min="15124" max="15360" width="9.109375" style="35"/>
    <col min="15361" max="15361" width="28.109375" style="35" customWidth="1"/>
    <col min="15362" max="15362" width="40.109375" style="35" customWidth="1"/>
    <col min="15363" max="15363" width="7.88671875" style="35" customWidth="1"/>
    <col min="15364" max="15378" width="6.109375" style="35" customWidth="1"/>
    <col min="15379" max="15379" width="1.109375" style="35" customWidth="1"/>
    <col min="15380" max="15616" width="9.109375" style="35"/>
    <col min="15617" max="15617" width="28.109375" style="35" customWidth="1"/>
    <col min="15618" max="15618" width="40.109375" style="35" customWidth="1"/>
    <col min="15619" max="15619" width="7.88671875" style="35" customWidth="1"/>
    <col min="15620" max="15634" width="6.109375" style="35" customWidth="1"/>
    <col min="15635" max="15635" width="1.109375" style="35" customWidth="1"/>
    <col min="15636" max="15872" width="9.109375" style="35"/>
    <col min="15873" max="15873" width="28.109375" style="35" customWidth="1"/>
    <col min="15874" max="15874" width="40.109375" style="35" customWidth="1"/>
    <col min="15875" max="15875" width="7.88671875" style="35" customWidth="1"/>
    <col min="15876" max="15890" width="6.109375" style="35" customWidth="1"/>
    <col min="15891" max="15891" width="1.109375" style="35" customWidth="1"/>
    <col min="15892" max="16128" width="9.109375" style="35"/>
    <col min="16129" max="16129" width="28.109375" style="35" customWidth="1"/>
    <col min="16130" max="16130" width="40.109375" style="35" customWidth="1"/>
    <col min="16131" max="16131" width="7.88671875" style="35" customWidth="1"/>
    <col min="16132" max="16146" width="6.109375" style="35" customWidth="1"/>
    <col min="16147" max="16147" width="1.109375" style="35" customWidth="1"/>
    <col min="16148" max="16384" width="9.109375" style="35"/>
  </cols>
  <sheetData>
    <row r="1" spans="1:19">
      <c r="A1" s="1460" t="s">
        <v>5197</v>
      </c>
    </row>
    <row r="2" spans="1:19" ht="18" customHeight="1">
      <c r="A2" s="448" t="s">
        <v>1878</v>
      </c>
      <c r="B2" s="1689" t="s">
        <v>1877</v>
      </c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448"/>
    </row>
    <row r="3" spans="1:19" ht="18" customHeight="1">
      <c r="A3" s="448"/>
      <c r="B3" s="1689" t="s">
        <v>4608</v>
      </c>
      <c r="C3" s="1689"/>
      <c r="D3" s="1689"/>
      <c r="E3" s="1689"/>
      <c r="F3" s="1689"/>
      <c r="G3" s="1689"/>
      <c r="H3" s="1689"/>
      <c r="I3" s="1689"/>
      <c r="J3" s="1689"/>
      <c r="K3" s="1689"/>
      <c r="L3" s="1689"/>
      <c r="M3" s="1689"/>
      <c r="N3" s="1689"/>
      <c r="O3" s="1689"/>
      <c r="P3" s="1689"/>
      <c r="Q3" s="1689"/>
      <c r="R3" s="1689"/>
      <c r="S3" s="448"/>
    </row>
    <row r="4" spans="1:19" ht="18" customHeight="1" thickBot="1">
      <c r="A4" s="867"/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448"/>
    </row>
    <row r="5" spans="1:19" ht="18" customHeight="1">
      <c r="A5" s="947"/>
      <c r="B5" s="947"/>
      <c r="C5" s="947"/>
      <c r="D5" s="947"/>
      <c r="E5" s="947"/>
      <c r="F5" s="947"/>
      <c r="G5" s="947"/>
      <c r="H5" s="947"/>
      <c r="I5" s="947"/>
      <c r="J5" s="947"/>
      <c r="K5" s="947"/>
      <c r="L5" s="947"/>
      <c r="M5" s="947"/>
      <c r="N5" s="947"/>
      <c r="O5" s="947"/>
      <c r="P5" s="947"/>
      <c r="Q5" s="947"/>
      <c r="R5" s="947"/>
      <c r="S5" s="448"/>
    </row>
    <row r="6" spans="1:19" ht="18" thickBot="1">
      <c r="A6" s="865" t="s">
        <v>4609</v>
      </c>
      <c r="B6" s="1762" t="s">
        <v>1795</v>
      </c>
      <c r="C6" s="1762"/>
      <c r="D6" s="1762"/>
      <c r="E6" s="1762"/>
      <c r="F6" s="1762"/>
      <c r="G6" s="1762"/>
      <c r="H6" s="1762"/>
      <c r="I6" s="1762"/>
      <c r="J6" s="1762"/>
      <c r="K6" s="1762"/>
      <c r="L6" s="1762"/>
      <c r="M6" s="1762"/>
      <c r="N6" s="1762"/>
      <c r="O6" s="1762"/>
      <c r="P6" s="1762"/>
      <c r="Q6" s="1762"/>
      <c r="R6" s="1762"/>
      <c r="S6" s="448"/>
    </row>
    <row r="7" spans="1:19" ht="18" customHeight="1" thickBot="1">
      <c r="A7" s="865" t="s">
        <v>4610</v>
      </c>
      <c r="B7" s="863" t="s">
        <v>4611</v>
      </c>
      <c r="C7" s="863"/>
      <c r="D7" s="1777" t="s">
        <v>4612</v>
      </c>
      <c r="E7" s="1777"/>
      <c r="F7" s="1777"/>
      <c r="G7" s="1777"/>
      <c r="H7" s="1777"/>
      <c r="I7" s="1777"/>
      <c r="J7" s="1777"/>
      <c r="K7" s="1777"/>
      <c r="L7" s="1777"/>
      <c r="M7" s="1777"/>
      <c r="N7" s="1777"/>
      <c r="O7" s="1777"/>
      <c r="P7" s="1777"/>
      <c r="Q7" s="1777"/>
      <c r="R7" s="1777"/>
      <c r="S7" s="448"/>
    </row>
    <row r="8" spans="1:19" ht="18" customHeight="1" thickBot="1">
      <c r="A8" s="868" t="s">
        <v>2122</v>
      </c>
      <c r="B8" s="868" t="s">
        <v>4613</v>
      </c>
      <c r="C8" s="868" t="s">
        <v>3</v>
      </c>
      <c r="D8" s="868" t="s">
        <v>58</v>
      </c>
      <c r="E8" s="868" t="s">
        <v>59</v>
      </c>
      <c r="F8" s="868" t="s">
        <v>60</v>
      </c>
      <c r="G8" s="868" t="s">
        <v>61</v>
      </c>
      <c r="H8" s="868" t="s">
        <v>62</v>
      </c>
      <c r="I8" s="868" t="s">
        <v>63</v>
      </c>
      <c r="J8" s="868" t="s">
        <v>170</v>
      </c>
      <c r="K8" s="868" t="s">
        <v>64</v>
      </c>
      <c r="L8" s="868" t="s">
        <v>65</v>
      </c>
      <c r="M8" s="868" t="s">
        <v>66</v>
      </c>
      <c r="N8" s="868" t="s">
        <v>67</v>
      </c>
      <c r="O8" s="868" t="s">
        <v>68</v>
      </c>
      <c r="P8" s="868" t="s">
        <v>69</v>
      </c>
      <c r="Q8" s="868" t="s">
        <v>70</v>
      </c>
      <c r="R8" s="868" t="s">
        <v>71</v>
      </c>
      <c r="S8" s="448"/>
    </row>
    <row r="9" spans="1:19" s="976" customFormat="1" ht="18" customHeight="1">
      <c r="A9" s="674" t="s">
        <v>1876</v>
      </c>
      <c r="B9" s="674" t="s">
        <v>1553</v>
      </c>
      <c r="C9" s="721">
        <v>1692</v>
      </c>
      <c r="D9" s="721">
        <v>32</v>
      </c>
      <c r="E9" s="721">
        <v>34</v>
      </c>
      <c r="F9" s="721">
        <v>68</v>
      </c>
      <c r="G9" s="721">
        <v>39</v>
      </c>
      <c r="H9" s="721">
        <v>91</v>
      </c>
      <c r="I9" s="721">
        <v>156</v>
      </c>
      <c r="J9" s="721">
        <v>667</v>
      </c>
      <c r="K9" s="721">
        <v>74</v>
      </c>
      <c r="L9" s="721">
        <v>83</v>
      </c>
      <c r="M9" s="721">
        <v>206</v>
      </c>
      <c r="N9" s="721">
        <v>88</v>
      </c>
      <c r="O9" s="721">
        <v>43</v>
      </c>
      <c r="P9" s="721">
        <v>90</v>
      </c>
      <c r="Q9" s="721">
        <v>8</v>
      </c>
      <c r="R9" s="721">
        <v>13</v>
      </c>
      <c r="S9" s="448"/>
    </row>
    <row r="10" spans="1:19" ht="18" customHeight="1">
      <c r="A10" s="71" t="s">
        <v>1875</v>
      </c>
      <c r="B10" s="71" t="s">
        <v>74</v>
      </c>
      <c r="C10" s="977">
        <v>17</v>
      </c>
      <c r="D10" s="977">
        <v>1</v>
      </c>
      <c r="E10" s="977">
        <v>0</v>
      </c>
      <c r="F10" s="977">
        <v>2</v>
      </c>
      <c r="G10" s="977">
        <v>0</v>
      </c>
      <c r="H10" s="977">
        <v>1</v>
      </c>
      <c r="I10" s="977">
        <v>0</v>
      </c>
      <c r="J10" s="977">
        <v>6</v>
      </c>
      <c r="K10" s="977">
        <v>0</v>
      </c>
      <c r="L10" s="977">
        <v>2</v>
      </c>
      <c r="M10" s="977">
        <v>1</v>
      </c>
      <c r="N10" s="977">
        <v>1</v>
      </c>
      <c r="O10" s="977">
        <v>2</v>
      </c>
      <c r="P10" s="977">
        <v>1</v>
      </c>
      <c r="Q10" s="977">
        <v>0</v>
      </c>
      <c r="R10" s="977">
        <v>0</v>
      </c>
      <c r="S10" s="448"/>
    </row>
    <row r="11" spans="1:19" ht="18" customHeight="1">
      <c r="A11" s="71" t="s">
        <v>1874</v>
      </c>
      <c r="B11" s="71" t="s">
        <v>83</v>
      </c>
      <c r="C11" s="977">
        <v>21</v>
      </c>
      <c r="D11" s="977">
        <v>0</v>
      </c>
      <c r="E11" s="977">
        <v>0</v>
      </c>
      <c r="F11" s="977">
        <v>0</v>
      </c>
      <c r="G11" s="977">
        <v>0</v>
      </c>
      <c r="H11" s="977">
        <v>0</v>
      </c>
      <c r="I11" s="977">
        <v>6</v>
      </c>
      <c r="J11" s="977">
        <v>7</v>
      </c>
      <c r="K11" s="977">
        <v>0</v>
      </c>
      <c r="L11" s="977">
        <v>1</v>
      </c>
      <c r="M11" s="977">
        <v>6</v>
      </c>
      <c r="N11" s="977">
        <v>0</v>
      </c>
      <c r="O11" s="977">
        <v>1</v>
      </c>
      <c r="P11" s="977">
        <v>0</v>
      </c>
      <c r="Q11" s="977">
        <v>0</v>
      </c>
      <c r="R11" s="977">
        <v>0</v>
      </c>
      <c r="S11" s="448"/>
    </row>
    <row r="12" spans="1:19" ht="18" customHeight="1">
      <c r="A12" s="71" t="s">
        <v>1873</v>
      </c>
      <c r="B12" s="71" t="s">
        <v>1872</v>
      </c>
      <c r="C12" s="977">
        <v>23</v>
      </c>
      <c r="D12" s="977">
        <v>0</v>
      </c>
      <c r="E12" s="977">
        <v>0</v>
      </c>
      <c r="F12" s="977">
        <v>1</v>
      </c>
      <c r="G12" s="977">
        <v>0</v>
      </c>
      <c r="H12" s="977">
        <v>1</v>
      </c>
      <c r="I12" s="977">
        <v>2</v>
      </c>
      <c r="J12" s="977">
        <v>9</v>
      </c>
      <c r="K12" s="977">
        <v>0</v>
      </c>
      <c r="L12" s="977">
        <v>0</v>
      </c>
      <c r="M12" s="977">
        <v>4</v>
      </c>
      <c r="N12" s="977">
        <v>2</v>
      </c>
      <c r="O12" s="977">
        <v>3</v>
      </c>
      <c r="P12" s="977">
        <v>1</v>
      </c>
      <c r="Q12" s="977">
        <v>0</v>
      </c>
      <c r="R12" s="977">
        <v>0</v>
      </c>
      <c r="S12" s="448"/>
    </row>
    <row r="13" spans="1:19" ht="18" customHeight="1">
      <c r="A13" s="71" t="s">
        <v>1871</v>
      </c>
      <c r="B13" s="71" t="s">
        <v>1870</v>
      </c>
      <c r="C13" s="977">
        <v>11</v>
      </c>
      <c r="D13" s="977">
        <v>0</v>
      </c>
      <c r="E13" s="977">
        <v>0</v>
      </c>
      <c r="F13" s="977">
        <v>0</v>
      </c>
      <c r="G13" s="977">
        <v>1</v>
      </c>
      <c r="H13" s="977">
        <v>1</v>
      </c>
      <c r="I13" s="977">
        <v>3</v>
      </c>
      <c r="J13" s="977">
        <v>3</v>
      </c>
      <c r="K13" s="977">
        <v>0</v>
      </c>
      <c r="L13" s="977">
        <v>0</v>
      </c>
      <c r="M13" s="977">
        <v>1</v>
      </c>
      <c r="N13" s="977">
        <v>1</v>
      </c>
      <c r="O13" s="977">
        <v>1</v>
      </c>
      <c r="P13" s="977">
        <v>0</v>
      </c>
      <c r="Q13" s="977">
        <v>0</v>
      </c>
      <c r="R13" s="977">
        <v>0</v>
      </c>
      <c r="S13" s="448"/>
    </row>
    <row r="14" spans="1:19" ht="18" customHeight="1">
      <c r="A14" s="71" t="s">
        <v>1869</v>
      </c>
      <c r="B14" s="71" t="s">
        <v>76</v>
      </c>
      <c r="C14" s="977">
        <v>55</v>
      </c>
      <c r="D14" s="977">
        <v>2</v>
      </c>
      <c r="E14" s="977">
        <v>3</v>
      </c>
      <c r="F14" s="977">
        <v>3</v>
      </c>
      <c r="G14" s="977">
        <v>0</v>
      </c>
      <c r="H14" s="977">
        <v>4</v>
      </c>
      <c r="I14" s="977">
        <v>2</v>
      </c>
      <c r="J14" s="977">
        <v>22</v>
      </c>
      <c r="K14" s="977">
        <v>1</v>
      </c>
      <c r="L14" s="977">
        <v>2</v>
      </c>
      <c r="M14" s="977">
        <v>4</v>
      </c>
      <c r="N14" s="977">
        <v>3</v>
      </c>
      <c r="O14" s="977">
        <v>1</v>
      </c>
      <c r="P14" s="977">
        <v>8</v>
      </c>
      <c r="Q14" s="977">
        <v>0</v>
      </c>
      <c r="R14" s="977">
        <v>0</v>
      </c>
      <c r="S14" s="448"/>
    </row>
    <row r="15" spans="1:19" ht="18" customHeight="1">
      <c r="A15" s="71" t="s">
        <v>1868</v>
      </c>
      <c r="B15" s="71" t="s">
        <v>78</v>
      </c>
      <c r="C15" s="977">
        <v>753</v>
      </c>
      <c r="D15" s="977">
        <v>13</v>
      </c>
      <c r="E15" s="977">
        <v>11</v>
      </c>
      <c r="F15" s="977">
        <v>29</v>
      </c>
      <c r="G15" s="977">
        <v>16</v>
      </c>
      <c r="H15" s="977">
        <v>32</v>
      </c>
      <c r="I15" s="977">
        <v>70</v>
      </c>
      <c r="J15" s="977">
        <v>316</v>
      </c>
      <c r="K15" s="977">
        <v>25</v>
      </c>
      <c r="L15" s="977">
        <v>42</v>
      </c>
      <c r="M15" s="977">
        <v>103</v>
      </c>
      <c r="N15" s="977">
        <v>42</v>
      </c>
      <c r="O15" s="977">
        <v>11</v>
      </c>
      <c r="P15" s="977">
        <v>37</v>
      </c>
      <c r="Q15" s="977">
        <v>2</v>
      </c>
      <c r="R15" s="977">
        <v>4</v>
      </c>
      <c r="S15" s="448"/>
    </row>
    <row r="16" spans="1:19" ht="18" customHeight="1">
      <c r="A16" s="71" t="s">
        <v>1867</v>
      </c>
      <c r="B16" s="71" t="s">
        <v>1866</v>
      </c>
      <c r="C16" s="977">
        <v>656</v>
      </c>
      <c r="D16" s="977">
        <v>14</v>
      </c>
      <c r="E16" s="977">
        <v>13</v>
      </c>
      <c r="F16" s="977">
        <v>23</v>
      </c>
      <c r="G16" s="977">
        <v>18</v>
      </c>
      <c r="H16" s="977">
        <v>44</v>
      </c>
      <c r="I16" s="977">
        <v>58</v>
      </c>
      <c r="J16" s="977">
        <v>249</v>
      </c>
      <c r="K16" s="977">
        <v>42</v>
      </c>
      <c r="L16" s="977">
        <v>31</v>
      </c>
      <c r="M16" s="977">
        <v>71</v>
      </c>
      <c r="N16" s="977">
        <v>27</v>
      </c>
      <c r="O16" s="977">
        <v>21</v>
      </c>
      <c r="P16" s="977">
        <v>33</v>
      </c>
      <c r="Q16" s="977">
        <v>4</v>
      </c>
      <c r="R16" s="977">
        <v>8</v>
      </c>
      <c r="S16" s="448"/>
    </row>
    <row r="17" spans="1:19" ht="18" customHeight="1">
      <c r="A17" s="71" t="s">
        <v>1865</v>
      </c>
      <c r="B17" s="71" t="s">
        <v>1864</v>
      </c>
      <c r="C17" s="977">
        <v>156</v>
      </c>
      <c r="D17" s="977">
        <v>2</v>
      </c>
      <c r="E17" s="977">
        <v>7</v>
      </c>
      <c r="F17" s="977">
        <v>10</v>
      </c>
      <c r="G17" s="977">
        <v>4</v>
      </c>
      <c r="H17" s="977">
        <v>8</v>
      </c>
      <c r="I17" s="977">
        <v>15</v>
      </c>
      <c r="J17" s="977">
        <v>55</v>
      </c>
      <c r="K17" s="977">
        <v>6</v>
      </c>
      <c r="L17" s="977">
        <v>5</v>
      </c>
      <c r="M17" s="977">
        <v>16</v>
      </c>
      <c r="N17" s="977">
        <v>12</v>
      </c>
      <c r="O17" s="977">
        <v>3</v>
      </c>
      <c r="P17" s="977">
        <v>10</v>
      </c>
      <c r="Q17" s="977">
        <v>2</v>
      </c>
      <c r="R17" s="977">
        <v>1</v>
      </c>
      <c r="S17" s="448"/>
    </row>
    <row r="18" spans="1:19" s="976" customFormat="1" ht="18" customHeight="1">
      <c r="A18" s="674" t="s">
        <v>4614</v>
      </c>
      <c r="B18" s="674" t="s">
        <v>11</v>
      </c>
      <c r="C18" s="721">
        <v>949</v>
      </c>
      <c r="D18" s="721">
        <v>19</v>
      </c>
      <c r="E18" s="721">
        <v>20</v>
      </c>
      <c r="F18" s="721">
        <v>31</v>
      </c>
      <c r="G18" s="721">
        <v>22</v>
      </c>
      <c r="H18" s="721">
        <v>53</v>
      </c>
      <c r="I18" s="721">
        <v>77</v>
      </c>
      <c r="J18" s="721">
        <v>367</v>
      </c>
      <c r="K18" s="721">
        <v>52</v>
      </c>
      <c r="L18" s="721">
        <v>43</v>
      </c>
      <c r="M18" s="721">
        <v>125</v>
      </c>
      <c r="N18" s="721">
        <v>45</v>
      </c>
      <c r="O18" s="721">
        <v>22</v>
      </c>
      <c r="P18" s="721">
        <v>63</v>
      </c>
      <c r="Q18" s="721">
        <v>5</v>
      </c>
      <c r="R18" s="721">
        <v>5</v>
      </c>
      <c r="S18" s="448"/>
    </row>
    <row r="19" spans="1:19" ht="18" customHeight="1">
      <c r="A19" s="71" t="s">
        <v>1875</v>
      </c>
      <c r="B19" s="71" t="s">
        <v>74</v>
      </c>
      <c r="C19" s="977">
        <v>10</v>
      </c>
      <c r="D19" s="977">
        <v>0</v>
      </c>
      <c r="E19" s="977">
        <v>0</v>
      </c>
      <c r="F19" s="977">
        <v>2</v>
      </c>
      <c r="G19" s="977">
        <v>0</v>
      </c>
      <c r="H19" s="977">
        <v>1</v>
      </c>
      <c r="I19" s="977">
        <v>0</v>
      </c>
      <c r="J19" s="977">
        <v>3</v>
      </c>
      <c r="K19" s="977">
        <v>0</v>
      </c>
      <c r="L19" s="977">
        <v>1</v>
      </c>
      <c r="M19" s="977">
        <v>0</v>
      </c>
      <c r="N19" s="977">
        <v>1</v>
      </c>
      <c r="O19" s="977">
        <v>2</v>
      </c>
      <c r="P19" s="977">
        <v>0</v>
      </c>
      <c r="Q19" s="977">
        <v>0</v>
      </c>
      <c r="R19" s="977">
        <v>0</v>
      </c>
      <c r="S19" s="448"/>
    </row>
    <row r="20" spans="1:19" ht="18" customHeight="1">
      <c r="A20" s="71" t="s">
        <v>1874</v>
      </c>
      <c r="B20" s="71" t="s">
        <v>83</v>
      </c>
      <c r="C20" s="977">
        <v>11</v>
      </c>
      <c r="D20" s="977">
        <v>0</v>
      </c>
      <c r="E20" s="977">
        <v>0</v>
      </c>
      <c r="F20" s="977">
        <v>0</v>
      </c>
      <c r="G20" s="977">
        <v>0</v>
      </c>
      <c r="H20" s="977">
        <v>0</v>
      </c>
      <c r="I20" s="977">
        <v>1</v>
      </c>
      <c r="J20" s="977">
        <v>5</v>
      </c>
      <c r="K20" s="977">
        <v>0</v>
      </c>
      <c r="L20" s="977">
        <v>0</v>
      </c>
      <c r="M20" s="977">
        <v>4</v>
      </c>
      <c r="N20" s="977">
        <v>0</v>
      </c>
      <c r="O20" s="977">
        <v>1</v>
      </c>
      <c r="P20" s="977">
        <v>0</v>
      </c>
      <c r="Q20" s="977">
        <v>0</v>
      </c>
      <c r="R20" s="977">
        <v>0</v>
      </c>
      <c r="S20" s="448"/>
    </row>
    <row r="21" spans="1:19" ht="18" customHeight="1">
      <c r="A21" s="71" t="s">
        <v>1873</v>
      </c>
      <c r="B21" s="71" t="s">
        <v>1872</v>
      </c>
      <c r="C21" s="977">
        <v>13</v>
      </c>
      <c r="D21" s="977">
        <v>0</v>
      </c>
      <c r="E21" s="977">
        <v>0</v>
      </c>
      <c r="F21" s="977">
        <v>1</v>
      </c>
      <c r="G21" s="977">
        <v>0</v>
      </c>
      <c r="H21" s="977">
        <v>1</v>
      </c>
      <c r="I21" s="977">
        <v>1</v>
      </c>
      <c r="J21" s="977">
        <v>4</v>
      </c>
      <c r="K21" s="977">
        <v>0</v>
      </c>
      <c r="L21" s="977">
        <v>0</v>
      </c>
      <c r="M21" s="977">
        <v>2</v>
      </c>
      <c r="N21" s="977">
        <v>1</v>
      </c>
      <c r="O21" s="977">
        <v>2</v>
      </c>
      <c r="P21" s="977">
        <v>1</v>
      </c>
      <c r="Q21" s="977">
        <v>0</v>
      </c>
      <c r="R21" s="977">
        <v>0</v>
      </c>
      <c r="S21" s="448"/>
    </row>
    <row r="22" spans="1:19" ht="18" customHeight="1">
      <c r="A22" s="71" t="s">
        <v>1871</v>
      </c>
      <c r="B22" s="71" t="s">
        <v>1870</v>
      </c>
      <c r="C22" s="977">
        <v>8</v>
      </c>
      <c r="D22" s="977">
        <v>0</v>
      </c>
      <c r="E22" s="977">
        <v>0</v>
      </c>
      <c r="F22" s="977">
        <v>0</v>
      </c>
      <c r="G22" s="977">
        <v>1</v>
      </c>
      <c r="H22" s="977">
        <v>1</v>
      </c>
      <c r="I22" s="977">
        <v>2</v>
      </c>
      <c r="J22" s="977">
        <v>2</v>
      </c>
      <c r="K22" s="977">
        <v>0</v>
      </c>
      <c r="L22" s="977">
        <v>0</v>
      </c>
      <c r="M22" s="977">
        <v>1</v>
      </c>
      <c r="N22" s="977">
        <v>0</v>
      </c>
      <c r="O22" s="977">
        <v>1</v>
      </c>
      <c r="P22" s="977">
        <v>0</v>
      </c>
      <c r="Q22" s="977">
        <v>0</v>
      </c>
      <c r="R22" s="977">
        <v>0</v>
      </c>
      <c r="S22" s="448"/>
    </row>
    <row r="23" spans="1:19" ht="18" customHeight="1">
      <c r="A23" s="71" t="s">
        <v>1869</v>
      </c>
      <c r="B23" s="71" t="s">
        <v>76</v>
      </c>
      <c r="C23" s="977">
        <v>32</v>
      </c>
      <c r="D23" s="977">
        <v>0</v>
      </c>
      <c r="E23" s="977">
        <v>2</v>
      </c>
      <c r="F23" s="977">
        <v>2</v>
      </c>
      <c r="G23" s="977">
        <v>0</v>
      </c>
      <c r="H23" s="977">
        <v>2</v>
      </c>
      <c r="I23" s="977">
        <v>1</v>
      </c>
      <c r="J23" s="977">
        <v>13</v>
      </c>
      <c r="K23" s="977">
        <v>1</v>
      </c>
      <c r="L23" s="977">
        <v>1</v>
      </c>
      <c r="M23" s="977">
        <v>3</v>
      </c>
      <c r="N23" s="977">
        <v>2</v>
      </c>
      <c r="O23" s="977">
        <v>0</v>
      </c>
      <c r="P23" s="977">
        <v>5</v>
      </c>
      <c r="Q23" s="977">
        <v>0</v>
      </c>
      <c r="R23" s="977">
        <v>0</v>
      </c>
      <c r="S23" s="448"/>
    </row>
    <row r="24" spans="1:19" ht="18" customHeight="1">
      <c r="A24" s="71" t="s">
        <v>1868</v>
      </c>
      <c r="B24" s="71" t="s">
        <v>78</v>
      </c>
      <c r="C24" s="977">
        <v>446</v>
      </c>
      <c r="D24" s="977">
        <v>7</v>
      </c>
      <c r="E24" s="977">
        <v>9</v>
      </c>
      <c r="F24" s="977">
        <v>14</v>
      </c>
      <c r="G24" s="977">
        <v>11</v>
      </c>
      <c r="H24" s="977">
        <v>18</v>
      </c>
      <c r="I24" s="977">
        <v>38</v>
      </c>
      <c r="J24" s="977">
        <v>181</v>
      </c>
      <c r="K24" s="977">
        <v>22</v>
      </c>
      <c r="L24" s="977">
        <v>22</v>
      </c>
      <c r="M24" s="977">
        <v>69</v>
      </c>
      <c r="N24" s="977">
        <v>19</v>
      </c>
      <c r="O24" s="977">
        <v>5</v>
      </c>
      <c r="P24" s="977">
        <v>30</v>
      </c>
      <c r="Q24" s="977">
        <v>1</v>
      </c>
      <c r="R24" s="977">
        <v>0</v>
      </c>
      <c r="S24" s="448"/>
    </row>
    <row r="25" spans="1:19" ht="18" customHeight="1">
      <c r="A25" s="71" t="s">
        <v>1867</v>
      </c>
      <c r="B25" s="71" t="s">
        <v>1866</v>
      </c>
      <c r="C25" s="977">
        <v>336</v>
      </c>
      <c r="D25" s="977">
        <v>11</v>
      </c>
      <c r="E25" s="977">
        <v>7</v>
      </c>
      <c r="F25" s="977">
        <v>7</v>
      </c>
      <c r="G25" s="977">
        <v>9</v>
      </c>
      <c r="H25" s="977">
        <v>25</v>
      </c>
      <c r="I25" s="977">
        <v>24</v>
      </c>
      <c r="J25" s="977">
        <v>131</v>
      </c>
      <c r="K25" s="977">
        <v>23</v>
      </c>
      <c r="L25" s="977">
        <v>15</v>
      </c>
      <c r="M25" s="977">
        <v>37</v>
      </c>
      <c r="N25" s="977">
        <v>12</v>
      </c>
      <c r="O25" s="977">
        <v>8</v>
      </c>
      <c r="P25" s="977">
        <v>20</v>
      </c>
      <c r="Q25" s="977">
        <v>2</v>
      </c>
      <c r="R25" s="977">
        <v>5</v>
      </c>
      <c r="S25" s="448"/>
    </row>
    <row r="26" spans="1:19" ht="18" customHeight="1">
      <c r="A26" s="71" t="s">
        <v>1865</v>
      </c>
      <c r="B26" s="71" t="s">
        <v>1864</v>
      </c>
      <c r="C26" s="977">
        <v>93</v>
      </c>
      <c r="D26" s="977">
        <v>1</v>
      </c>
      <c r="E26" s="977">
        <v>2</v>
      </c>
      <c r="F26" s="977">
        <v>5</v>
      </c>
      <c r="G26" s="977">
        <v>1</v>
      </c>
      <c r="H26" s="977">
        <v>5</v>
      </c>
      <c r="I26" s="977">
        <v>10</v>
      </c>
      <c r="J26" s="977">
        <v>28</v>
      </c>
      <c r="K26" s="977">
        <v>6</v>
      </c>
      <c r="L26" s="977">
        <v>4</v>
      </c>
      <c r="M26" s="977">
        <v>9</v>
      </c>
      <c r="N26" s="977">
        <v>10</v>
      </c>
      <c r="O26" s="977">
        <v>3</v>
      </c>
      <c r="P26" s="977">
        <v>7</v>
      </c>
      <c r="Q26" s="977">
        <v>2</v>
      </c>
      <c r="R26" s="977">
        <v>0</v>
      </c>
      <c r="S26" s="448"/>
    </row>
    <row r="27" spans="1:19" s="976" customFormat="1" ht="18" customHeight="1">
      <c r="A27" s="674" t="s">
        <v>4615</v>
      </c>
      <c r="B27" s="674" t="s">
        <v>12</v>
      </c>
      <c r="C27" s="721">
        <v>725</v>
      </c>
      <c r="D27" s="721">
        <v>13</v>
      </c>
      <c r="E27" s="721">
        <v>13</v>
      </c>
      <c r="F27" s="721">
        <v>34</v>
      </c>
      <c r="G27" s="721">
        <v>17</v>
      </c>
      <c r="H27" s="721">
        <v>38</v>
      </c>
      <c r="I27" s="721">
        <v>77</v>
      </c>
      <c r="J27" s="721">
        <v>291</v>
      </c>
      <c r="K27" s="721">
        <v>22</v>
      </c>
      <c r="L27" s="721">
        <v>39</v>
      </c>
      <c r="M27" s="721">
        <v>79</v>
      </c>
      <c r="N27" s="721">
        <v>43</v>
      </c>
      <c r="O27" s="721">
        <v>21</v>
      </c>
      <c r="P27" s="721">
        <v>27</v>
      </c>
      <c r="Q27" s="721">
        <v>3</v>
      </c>
      <c r="R27" s="721">
        <v>8</v>
      </c>
      <c r="S27" s="448"/>
    </row>
    <row r="28" spans="1:19" ht="18" customHeight="1">
      <c r="A28" s="71" t="s">
        <v>1875</v>
      </c>
      <c r="B28" s="71" t="s">
        <v>74</v>
      </c>
      <c r="C28" s="977">
        <v>7</v>
      </c>
      <c r="D28" s="977">
        <v>1</v>
      </c>
      <c r="E28" s="977">
        <v>0</v>
      </c>
      <c r="F28" s="977">
        <v>0</v>
      </c>
      <c r="G28" s="977">
        <v>0</v>
      </c>
      <c r="H28" s="977">
        <v>0</v>
      </c>
      <c r="I28" s="977">
        <v>0</v>
      </c>
      <c r="J28" s="977">
        <v>3</v>
      </c>
      <c r="K28" s="977">
        <v>0</v>
      </c>
      <c r="L28" s="977">
        <v>1</v>
      </c>
      <c r="M28" s="977">
        <v>1</v>
      </c>
      <c r="N28" s="977">
        <v>0</v>
      </c>
      <c r="O28" s="977">
        <v>0</v>
      </c>
      <c r="P28" s="977">
        <v>1</v>
      </c>
      <c r="Q28" s="977">
        <v>0</v>
      </c>
      <c r="R28" s="977">
        <v>0</v>
      </c>
      <c r="S28" s="448"/>
    </row>
    <row r="29" spans="1:19" ht="18" customHeight="1">
      <c r="A29" s="71" t="s">
        <v>1874</v>
      </c>
      <c r="B29" s="71" t="s">
        <v>83</v>
      </c>
      <c r="C29" s="977">
        <v>10</v>
      </c>
      <c r="D29" s="977">
        <v>0</v>
      </c>
      <c r="E29" s="977">
        <v>0</v>
      </c>
      <c r="F29" s="977">
        <v>0</v>
      </c>
      <c r="G29" s="977">
        <v>0</v>
      </c>
      <c r="H29" s="977">
        <v>0</v>
      </c>
      <c r="I29" s="977">
        <v>5</v>
      </c>
      <c r="J29" s="977">
        <v>2</v>
      </c>
      <c r="K29" s="977">
        <v>0</v>
      </c>
      <c r="L29" s="977">
        <v>1</v>
      </c>
      <c r="M29" s="977">
        <v>2</v>
      </c>
      <c r="N29" s="977">
        <v>0</v>
      </c>
      <c r="O29" s="977">
        <v>0</v>
      </c>
      <c r="P29" s="977">
        <v>0</v>
      </c>
      <c r="Q29" s="977">
        <v>0</v>
      </c>
      <c r="R29" s="977">
        <v>0</v>
      </c>
      <c r="S29" s="448"/>
    </row>
    <row r="30" spans="1:19" ht="18" customHeight="1">
      <c r="A30" s="71" t="s">
        <v>1873</v>
      </c>
      <c r="B30" s="71" t="s">
        <v>1872</v>
      </c>
      <c r="C30" s="977">
        <v>10</v>
      </c>
      <c r="D30" s="977">
        <v>0</v>
      </c>
      <c r="E30" s="977">
        <v>0</v>
      </c>
      <c r="F30" s="977">
        <v>0</v>
      </c>
      <c r="G30" s="977">
        <v>0</v>
      </c>
      <c r="H30" s="977">
        <v>0</v>
      </c>
      <c r="I30" s="977">
        <v>1</v>
      </c>
      <c r="J30" s="977">
        <v>5</v>
      </c>
      <c r="K30" s="977">
        <v>0</v>
      </c>
      <c r="L30" s="977">
        <v>0</v>
      </c>
      <c r="M30" s="977">
        <v>2</v>
      </c>
      <c r="N30" s="977">
        <v>1</v>
      </c>
      <c r="O30" s="977">
        <v>1</v>
      </c>
      <c r="P30" s="977">
        <v>0</v>
      </c>
      <c r="Q30" s="977">
        <v>0</v>
      </c>
      <c r="R30" s="977">
        <v>0</v>
      </c>
      <c r="S30" s="448"/>
    </row>
    <row r="31" spans="1:19" ht="18" customHeight="1">
      <c r="A31" s="71" t="s">
        <v>1871</v>
      </c>
      <c r="B31" s="71" t="s">
        <v>1870</v>
      </c>
      <c r="C31" s="977">
        <v>3</v>
      </c>
      <c r="D31" s="977">
        <v>0</v>
      </c>
      <c r="E31" s="977">
        <v>0</v>
      </c>
      <c r="F31" s="977">
        <v>0</v>
      </c>
      <c r="G31" s="977">
        <v>0</v>
      </c>
      <c r="H31" s="977">
        <v>0</v>
      </c>
      <c r="I31" s="977">
        <v>1</v>
      </c>
      <c r="J31" s="977">
        <v>1</v>
      </c>
      <c r="K31" s="977">
        <v>0</v>
      </c>
      <c r="L31" s="977">
        <v>0</v>
      </c>
      <c r="M31" s="977">
        <v>0</v>
      </c>
      <c r="N31" s="977">
        <v>1</v>
      </c>
      <c r="O31" s="977">
        <v>0</v>
      </c>
      <c r="P31" s="977">
        <v>0</v>
      </c>
      <c r="Q31" s="977">
        <v>0</v>
      </c>
      <c r="R31" s="977">
        <v>0</v>
      </c>
      <c r="S31" s="448"/>
    </row>
    <row r="32" spans="1:19" ht="18" customHeight="1">
      <c r="A32" s="71" t="s">
        <v>1869</v>
      </c>
      <c r="B32" s="71" t="s">
        <v>76</v>
      </c>
      <c r="C32" s="977">
        <v>23</v>
      </c>
      <c r="D32" s="977">
        <v>2</v>
      </c>
      <c r="E32" s="977">
        <v>1</v>
      </c>
      <c r="F32" s="977">
        <v>1</v>
      </c>
      <c r="G32" s="977">
        <v>0</v>
      </c>
      <c r="H32" s="977">
        <v>2</v>
      </c>
      <c r="I32" s="977">
        <v>1</v>
      </c>
      <c r="J32" s="977">
        <v>9</v>
      </c>
      <c r="K32" s="977">
        <v>0</v>
      </c>
      <c r="L32" s="977">
        <v>1</v>
      </c>
      <c r="M32" s="977">
        <v>1</v>
      </c>
      <c r="N32" s="977">
        <v>1</v>
      </c>
      <c r="O32" s="977">
        <v>1</v>
      </c>
      <c r="P32" s="977">
        <v>3</v>
      </c>
      <c r="Q32" s="977">
        <v>0</v>
      </c>
      <c r="R32" s="977">
        <v>0</v>
      </c>
      <c r="S32" s="448"/>
    </row>
    <row r="33" spans="1:19" ht="18" customHeight="1">
      <c r="A33" s="71" t="s">
        <v>1868</v>
      </c>
      <c r="B33" s="71" t="s">
        <v>78</v>
      </c>
      <c r="C33" s="977">
        <v>303</v>
      </c>
      <c r="D33" s="977">
        <v>6</v>
      </c>
      <c r="E33" s="977">
        <v>2</v>
      </c>
      <c r="F33" s="977">
        <v>15</v>
      </c>
      <c r="G33" s="977">
        <v>5</v>
      </c>
      <c r="H33" s="977">
        <v>14</v>
      </c>
      <c r="I33" s="977">
        <v>32</v>
      </c>
      <c r="J33" s="977">
        <v>131</v>
      </c>
      <c r="K33" s="977">
        <v>3</v>
      </c>
      <c r="L33" s="977">
        <v>20</v>
      </c>
      <c r="M33" s="977">
        <v>34</v>
      </c>
      <c r="N33" s="977">
        <v>23</v>
      </c>
      <c r="O33" s="977">
        <v>6</v>
      </c>
      <c r="P33" s="977">
        <v>7</v>
      </c>
      <c r="Q33" s="977">
        <v>1</v>
      </c>
      <c r="R33" s="977">
        <v>4</v>
      </c>
      <c r="S33" s="448"/>
    </row>
    <row r="34" spans="1:19" ht="18" customHeight="1">
      <c r="A34" s="71" t="s">
        <v>1867</v>
      </c>
      <c r="B34" s="71" t="s">
        <v>1866</v>
      </c>
      <c r="C34" s="977">
        <v>306</v>
      </c>
      <c r="D34" s="977">
        <v>3</v>
      </c>
      <c r="E34" s="977">
        <v>5</v>
      </c>
      <c r="F34" s="977">
        <v>13</v>
      </c>
      <c r="G34" s="977">
        <v>9</v>
      </c>
      <c r="H34" s="977">
        <v>19</v>
      </c>
      <c r="I34" s="977">
        <v>32</v>
      </c>
      <c r="J34" s="977">
        <v>113</v>
      </c>
      <c r="K34" s="977">
        <v>19</v>
      </c>
      <c r="L34" s="977">
        <v>15</v>
      </c>
      <c r="M34" s="977">
        <v>32</v>
      </c>
      <c r="N34" s="977">
        <v>15</v>
      </c>
      <c r="O34" s="977">
        <v>13</v>
      </c>
      <c r="P34" s="977">
        <v>13</v>
      </c>
      <c r="Q34" s="977">
        <v>2</v>
      </c>
      <c r="R34" s="977">
        <v>3</v>
      </c>
      <c r="S34" s="448"/>
    </row>
    <row r="35" spans="1:19" ht="18" customHeight="1">
      <c r="A35" s="71" t="s">
        <v>1865</v>
      </c>
      <c r="B35" s="71" t="s">
        <v>1864</v>
      </c>
      <c r="C35" s="977">
        <v>63</v>
      </c>
      <c r="D35" s="977">
        <v>1</v>
      </c>
      <c r="E35" s="977">
        <v>5</v>
      </c>
      <c r="F35" s="977">
        <v>5</v>
      </c>
      <c r="G35" s="977">
        <v>3</v>
      </c>
      <c r="H35" s="977">
        <v>3</v>
      </c>
      <c r="I35" s="977">
        <v>5</v>
      </c>
      <c r="J35" s="977">
        <v>27</v>
      </c>
      <c r="K35" s="977">
        <v>0</v>
      </c>
      <c r="L35" s="977">
        <v>1</v>
      </c>
      <c r="M35" s="977">
        <v>7</v>
      </c>
      <c r="N35" s="977">
        <v>2</v>
      </c>
      <c r="O35" s="977">
        <v>0</v>
      </c>
      <c r="P35" s="977">
        <v>3</v>
      </c>
      <c r="Q35" s="977">
        <v>0</v>
      </c>
      <c r="R35" s="977">
        <v>1</v>
      </c>
      <c r="S35" s="448"/>
    </row>
    <row r="36" spans="1:19" s="976" customFormat="1" ht="18" customHeight="1">
      <c r="A36" s="674" t="s">
        <v>4616</v>
      </c>
      <c r="B36" s="674" t="s">
        <v>3810</v>
      </c>
      <c r="C36" s="721">
        <v>18</v>
      </c>
      <c r="D36" s="721">
        <v>0</v>
      </c>
      <c r="E36" s="721">
        <v>1</v>
      </c>
      <c r="F36" s="721">
        <v>3</v>
      </c>
      <c r="G36" s="721">
        <v>0</v>
      </c>
      <c r="H36" s="721">
        <v>0</v>
      </c>
      <c r="I36" s="721">
        <v>2</v>
      </c>
      <c r="J36" s="721">
        <v>9</v>
      </c>
      <c r="K36" s="721">
        <v>0</v>
      </c>
      <c r="L36" s="721">
        <v>1</v>
      </c>
      <c r="M36" s="721">
        <v>2</v>
      </c>
      <c r="N36" s="721">
        <v>0</v>
      </c>
      <c r="O36" s="721">
        <v>0</v>
      </c>
      <c r="P36" s="721">
        <v>0</v>
      </c>
      <c r="Q36" s="721">
        <v>0</v>
      </c>
      <c r="R36" s="721">
        <v>0</v>
      </c>
      <c r="S36" s="448"/>
    </row>
    <row r="37" spans="1:19" ht="18" customHeight="1">
      <c r="A37" s="71" t="s">
        <v>1875</v>
      </c>
      <c r="B37" s="71" t="s">
        <v>74</v>
      </c>
      <c r="C37" s="977">
        <v>0</v>
      </c>
      <c r="D37" s="977">
        <v>0</v>
      </c>
      <c r="E37" s="977">
        <v>0</v>
      </c>
      <c r="F37" s="977">
        <v>0</v>
      </c>
      <c r="G37" s="977">
        <v>0</v>
      </c>
      <c r="H37" s="977">
        <v>0</v>
      </c>
      <c r="I37" s="977">
        <v>0</v>
      </c>
      <c r="J37" s="977">
        <v>0</v>
      </c>
      <c r="K37" s="977">
        <v>0</v>
      </c>
      <c r="L37" s="977">
        <v>0</v>
      </c>
      <c r="M37" s="977">
        <v>0</v>
      </c>
      <c r="N37" s="977">
        <v>0</v>
      </c>
      <c r="O37" s="977">
        <v>0</v>
      </c>
      <c r="P37" s="977">
        <v>0</v>
      </c>
      <c r="Q37" s="977">
        <v>0</v>
      </c>
      <c r="R37" s="977">
        <v>0</v>
      </c>
      <c r="S37" s="448"/>
    </row>
    <row r="38" spans="1:19" ht="18" customHeight="1">
      <c r="A38" s="71" t="s">
        <v>1874</v>
      </c>
      <c r="B38" s="71" t="s">
        <v>83</v>
      </c>
      <c r="C38" s="977">
        <v>0</v>
      </c>
      <c r="D38" s="977">
        <v>0</v>
      </c>
      <c r="E38" s="977">
        <v>0</v>
      </c>
      <c r="F38" s="977">
        <v>0</v>
      </c>
      <c r="G38" s="977">
        <v>0</v>
      </c>
      <c r="H38" s="977">
        <v>0</v>
      </c>
      <c r="I38" s="977">
        <v>0</v>
      </c>
      <c r="J38" s="977">
        <v>0</v>
      </c>
      <c r="K38" s="977">
        <v>0</v>
      </c>
      <c r="L38" s="977">
        <v>0</v>
      </c>
      <c r="M38" s="977">
        <v>0</v>
      </c>
      <c r="N38" s="977">
        <v>0</v>
      </c>
      <c r="O38" s="977">
        <v>0</v>
      </c>
      <c r="P38" s="977">
        <v>0</v>
      </c>
      <c r="Q38" s="977">
        <v>0</v>
      </c>
      <c r="R38" s="977">
        <v>0</v>
      </c>
      <c r="S38" s="448"/>
    </row>
    <row r="39" spans="1:19" ht="18" customHeight="1">
      <c r="A39" s="71" t="s">
        <v>1873</v>
      </c>
      <c r="B39" s="71" t="s">
        <v>1872</v>
      </c>
      <c r="C39" s="977">
        <v>0</v>
      </c>
      <c r="D39" s="977">
        <v>0</v>
      </c>
      <c r="E39" s="977">
        <v>0</v>
      </c>
      <c r="F39" s="977">
        <v>0</v>
      </c>
      <c r="G39" s="977">
        <v>0</v>
      </c>
      <c r="H39" s="977">
        <v>0</v>
      </c>
      <c r="I39" s="977">
        <v>0</v>
      </c>
      <c r="J39" s="977">
        <v>0</v>
      </c>
      <c r="K39" s="977">
        <v>0</v>
      </c>
      <c r="L39" s="977">
        <v>0</v>
      </c>
      <c r="M39" s="977">
        <v>0</v>
      </c>
      <c r="N39" s="977">
        <v>0</v>
      </c>
      <c r="O39" s="977">
        <v>0</v>
      </c>
      <c r="P39" s="977">
        <v>0</v>
      </c>
      <c r="Q39" s="977">
        <v>0</v>
      </c>
      <c r="R39" s="977">
        <v>0</v>
      </c>
      <c r="S39" s="448"/>
    </row>
    <row r="40" spans="1:19" ht="18" customHeight="1">
      <c r="A40" s="71" t="s">
        <v>1871</v>
      </c>
      <c r="B40" s="71" t="s">
        <v>1870</v>
      </c>
      <c r="C40" s="977">
        <v>0</v>
      </c>
      <c r="D40" s="977">
        <v>0</v>
      </c>
      <c r="E40" s="977">
        <v>0</v>
      </c>
      <c r="F40" s="977">
        <v>0</v>
      </c>
      <c r="G40" s="977">
        <v>0</v>
      </c>
      <c r="H40" s="977">
        <v>0</v>
      </c>
      <c r="I40" s="977">
        <v>0</v>
      </c>
      <c r="J40" s="977">
        <v>0</v>
      </c>
      <c r="K40" s="977">
        <v>0</v>
      </c>
      <c r="L40" s="977">
        <v>0</v>
      </c>
      <c r="M40" s="977">
        <v>0</v>
      </c>
      <c r="N40" s="977">
        <v>0</v>
      </c>
      <c r="O40" s="977">
        <v>0</v>
      </c>
      <c r="P40" s="977">
        <v>0</v>
      </c>
      <c r="Q40" s="977">
        <v>0</v>
      </c>
      <c r="R40" s="977">
        <v>0</v>
      </c>
      <c r="S40" s="448"/>
    </row>
    <row r="41" spans="1:19" ht="18" customHeight="1">
      <c r="A41" s="71" t="s">
        <v>1869</v>
      </c>
      <c r="B41" s="71" t="s">
        <v>76</v>
      </c>
      <c r="C41" s="977">
        <v>0</v>
      </c>
      <c r="D41" s="977">
        <v>0</v>
      </c>
      <c r="E41" s="977">
        <v>0</v>
      </c>
      <c r="F41" s="977">
        <v>0</v>
      </c>
      <c r="G41" s="977">
        <v>0</v>
      </c>
      <c r="H41" s="977">
        <v>0</v>
      </c>
      <c r="I41" s="977">
        <v>0</v>
      </c>
      <c r="J41" s="977">
        <v>0</v>
      </c>
      <c r="K41" s="977">
        <v>0</v>
      </c>
      <c r="L41" s="977">
        <v>0</v>
      </c>
      <c r="M41" s="977">
        <v>0</v>
      </c>
      <c r="N41" s="977">
        <v>0</v>
      </c>
      <c r="O41" s="977">
        <v>0</v>
      </c>
      <c r="P41" s="977">
        <v>0</v>
      </c>
      <c r="Q41" s="977">
        <v>0</v>
      </c>
      <c r="R41" s="977">
        <v>0</v>
      </c>
      <c r="S41" s="448"/>
    </row>
    <row r="42" spans="1:19" ht="18" customHeight="1">
      <c r="A42" s="71" t="s">
        <v>1868</v>
      </c>
      <c r="B42" s="71" t="s">
        <v>78</v>
      </c>
      <c r="C42" s="977">
        <v>4</v>
      </c>
      <c r="D42" s="977">
        <v>0</v>
      </c>
      <c r="E42" s="977">
        <v>0</v>
      </c>
      <c r="F42" s="977">
        <v>0</v>
      </c>
      <c r="G42" s="977">
        <v>0</v>
      </c>
      <c r="H42" s="977">
        <v>0</v>
      </c>
      <c r="I42" s="977">
        <v>0</v>
      </c>
      <c r="J42" s="977">
        <v>4</v>
      </c>
      <c r="K42" s="977">
        <v>0</v>
      </c>
      <c r="L42" s="977">
        <v>0</v>
      </c>
      <c r="M42" s="977">
        <v>0</v>
      </c>
      <c r="N42" s="977">
        <v>0</v>
      </c>
      <c r="O42" s="977">
        <v>0</v>
      </c>
      <c r="P42" s="977">
        <v>0</v>
      </c>
      <c r="Q42" s="977">
        <v>0</v>
      </c>
      <c r="R42" s="977">
        <v>0</v>
      </c>
      <c r="S42" s="448"/>
    </row>
    <row r="43" spans="1:19" ht="18" customHeight="1">
      <c r="A43" s="71" t="s">
        <v>1867</v>
      </c>
      <c r="B43" s="71" t="s">
        <v>1866</v>
      </c>
      <c r="C43" s="977">
        <v>14</v>
      </c>
      <c r="D43" s="977">
        <v>0</v>
      </c>
      <c r="E43" s="977">
        <v>1</v>
      </c>
      <c r="F43" s="977">
        <v>3</v>
      </c>
      <c r="G43" s="977">
        <v>0</v>
      </c>
      <c r="H43" s="977">
        <v>0</v>
      </c>
      <c r="I43" s="977">
        <v>2</v>
      </c>
      <c r="J43" s="977">
        <v>5</v>
      </c>
      <c r="K43" s="977">
        <v>0</v>
      </c>
      <c r="L43" s="977">
        <v>1</v>
      </c>
      <c r="M43" s="977">
        <v>2</v>
      </c>
      <c r="N43" s="977">
        <v>0</v>
      </c>
      <c r="O43" s="977">
        <v>0</v>
      </c>
      <c r="P43" s="977">
        <v>0</v>
      </c>
      <c r="Q43" s="977">
        <v>0</v>
      </c>
      <c r="R43" s="977">
        <v>0</v>
      </c>
      <c r="S43" s="448"/>
    </row>
    <row r="44" spans="1:19" ht="18" customHeight="1">
      <c r="A44" s="71" t="s">
        <v>1865</v>
      </c>
      <c r="B44" s="71" t="s">
        <v>1864</v>
      </c>
      <c r="C44" s="977">
        <v>0</v>
      </c>
      <c r="D44" s="977">
        <v>0</v>
      </c>
      <c r="E44" s="977">
        <v>0</v>
      </c>
      <c r="F44" s="977">
        <v>0</v>
      </c>
      <c r="G44" s="977">
        <v>0</v>
      </c>
      <c r="H44" s="977">
        <v>0</v>
      </c>
      <c r="I44" s="977">
        <v>0</v>
      </c>
      <c r="J44" s="977">
        <v>0</v>
      </c>
      <c r="K44" s="977">
        <v>0</v>
      </c>
      <c r="L44" s="977">
        <v>0</v>
      </c>
      <c r="M44" s="977">
        <v>0</v>
      </c>
      <c r="N44" s="977">
        <v>0</v>
      </c>
      <c r="O44" s="977">
        <v>0</v>
      </c>
      <c r="P44" s="977">
        <v>0</v>
      </c>
      <c r="Q44" s="977">
        <v>0</v>
      </c>
      <c r="R44" s="977">
        <v>0</v>
      </c>
      <c r="S44" s="448"/>
    </row>
    <row r="45" spans="1:19" ht="18" customHeight="1">
      <c r="A45" s="1778" t="s">
        <v>4617</v>
      </c>
      <c r="B45" s="1778"/>
      <c r="C45" s="1778"/>
      <c r="D45" s="1778"/>
      <c r="E45" s="1778"/>
      <c r="F45" s="978"/>
      <c r="G45" s="978"/>
      <c r="H45" s="978"/>
      <c r="I45" s="978"/>
      <c r="J45" s="978"/>
      <c r="K45" s="978"/>
      <c r="L45" s="978"/>
      <c r="M45" s="978"/>
      <c r="N45" s="978"/>
      <c r="O45" s="978"/>
      <c r="P45" s="978"/>
      <c r="Q45" s="978"/>
      <c r="R45" s="978"/>
      <c r="S45" s="448"/>
    </row>
    <row r="46" spans="1:19" ht="18" customHeight="1">
      <c r="A46" s="71" t="s">
        <v>4082</v>
      </c>
      <c r="B46" s="407"/>
      <c r="C46" s="407"/>
      <c r="D46" s="407"/>
      <c r="E46" s="407"/>
      <c r="F46" s="978"/>
      <c r="G46" s="978"/>
      <c r="H46" s="978"/>
      <c r="I46" s="978"/>
      <c r="J46" s="978"/>
      <c r="K46" s="978"/>
      <c r="L46" s="978"/>
      <c r="M46" s="978"/>
      <c r="N46" s="978"/>
      <c r="O46" s="978"/>
      <c r="P46" s="978"/>
      <c r="Q46" s="978"/>
      <c r="R46" s="978"/>
      <c r="S46" s="448"/>
    </row>
  </sheetData>
  <mergeCells count="5">
    <mergeCell ref="A45:E45"/>
    <mergeCell ref="B2:R2"/>
    <mergeCell ref="B3:R3"/>
    <mergeCell ref="B6:R6"/>
    <mergeCell ref="D7:R7"/>
  </mergeCells>
  <hyperlinks>
    <hyperlink ref="A1" location="Indice!A100" display="Volver"/>
  </hyperlinks>
  <pageMargins left="0.98425196850393704" right="0.98425196850393704" top="0.98425196850393704" bottom="0.98425196850393704" header="0.98425196850393704" footer="0.98425196850393704"/>
  <pageSetup paperSize="9" scale="61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78">
    <tabColor indexed="48"/>
  </sheetPr>
  <dimension ref="A1:N93"/>
  <sheetViews>
    <sheetView showGridLines="0" showRowColHeaders="0" view="pageBreakPreview" zoomScaleNormal="100" zoomScaleSheetLayoutView="100" workbookViewId="0"/>
  </sheetViews>
  <sheetFormatPr baseColWidth="10" defaultColWidth="11.44140625" defaultRowHeight="10.199999999999999"/>
  <cols>
    <col min="1" max="1" width="26.6640625" style="155" customWidth="1"/>
    <col min="2" max="11" width="8.33203125" style="815" customWidth="1"/>
    <col min="12" max="14" width="8.33203125" style="194" customWidth="1"/>
    <col min="15" max="16384" width="11.44140625" style="194"/>
  </cols>
  <sheetData>
    <row r="1" spans="1:14" ht="15" customHeight="1">
      <c r="A1" s="1436" t="s">
        <v>5197</v>
      </c>
    </row>
    <row r="2" spans="1:14" ht="17.399999999999999">
      <c r="A2" s="162" t="s">
        <v>1881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59"/>
      <c r="M2" s="159"/>
      <c r="N2" s="159"/>
    </row>
    <row r="3" spans="1:14" ht="17.399999999999999">
      <c r="A3" s="162" t="s">
        <v>4618</v>
      </c>
      <c r="B3" s="164"/>
      <c r="C3" s="164"/>
      <c r="D3" s="164"/>
      <c r="H3" s="164"/>
      <c r="I3" s="164"/>
      <c r="J3" s="164"/>
      <c r="K3" s="164"/>
      <c r="L3" s="159"/>
      <c r="M3" s="159"/>
      <c r="N3" s="159"/>
    </row>
    <row r="4" spans="1:14" ht="13.5" customHeight="1" thickBot="1">
      <c r="A4" s="165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59"/>
      <c r="M4" s="159"/>
      <c r="N4" s="159"/>
    </row>
    <row r="5" spans="1:14" s="185" customFormat="1" ht="13.5" customHeight="1" thickBot="1">
      <c r="A5" s="1739" t="s">
        <v>1880</v>
      </c>
      <c r="B5" s="1609"/>
      <c r="C5" s="1610"/>
      <c r="D5" s="1610"/>
      <c r="E5" s="1610"/>
      <c r="F5" s="1610"/>
      <c r="G5" s="1610"/>
      <c r="H5" s="1610"/>
      <c r="I5" s="1610"/>
      <c r="J5" s="1610"/>
      <c r="K5" s="1610"/>
      <c r="L5" s="1610"/>
      <c r="M5" s="1610"/>
      <c r="N5" s="1611"/>
    </row>
    <row r="6" spans="1:14" s="185" customFormat="1" ht="28.2" customHeight="1" thickBot="1">
      <c r="A6" s="1739"/>
      <c r="B6" s="979">
        <v>2001</v>
      </c>
      <c r="C6" s="979">
        <v>2002</v>
      </c>
      <c r="D6" s="979">
        <v>2003</v>
      </c>
      <c r="E6" s="979">
        <v>2004</v>
      </c>
      <c r="F6" s="979">
        <v>2005</v>
      </c>
      <c r="G6" s="979">
        <v>2006</v>
      </c>
      <c r="H6" s="979">
        <v>2007</v>
      </c>
      <c r="I6" s="979">
        <v>2008</v>
      </c>
      <c r="J6" s="979">
        <v>2009</v>
      </c>
      <c r="K6" s="979">
        <v>2010</v>
      </c>
      <c r="L6" s="979">
        <v>2011</v>
      </c>
      <c r="M6" s="979">
        <v>2012</v>
      </c>
      <c r="N6" s="979">
        <v>2013</v>
      </c>
    </row>
    <row r="7" spans="1:14" s="808" customFormat="1" ht="12">
      <c r="A7" s="692" t="s">
        <v>1</v>
      </c>
      <c r="B7" s="166">
        <v>81873</v>
      </c>
      <c r="C7" s="166">
        <v>81079</v>
      </c>
      <c r="D7" s="166">
        <v>83672</v>
      </c>
      <c r="E7" s="166">
        <v>86138</v>
      </c>
      <c r="F7" s="166">
        <v>86102</v>
      </c>
      <c r="G7" s="166">
        <v>85639</v>
      </c>
      <c r="H7" s="166">
        <v>93000</v>
      </c>
      <c r="I7" s="980">
        <v>90168</v>
      </c>
      <c r="J7" s="980">
        <v>91965</v>
      </c>
      <c r="K7" s="166">
        <v>97930</v>
      </c>
      <c r="L7" s="166">
        <v>94985</v>
      </c>
      <c r="M7" s="981">
        <v>98711</v>
      </c>
      <c r="N7" s="982">
        <v>99770</v>
      </c>
    </row>
    <row r="8" spans="1:14" s="808" customFormat="1" ht="12">
      <c r="A8" s="693" t="s">
        <v>1267</v>
      </c>
      <c r="B8" s="169">
        <v>910</v>
      </c>
      <c r="C8" s="169">
        <v>922</v>
      </c>
      <c r="D8" s="169">
        <v>928</v>
      </c>
      <c r="E8" s="169">
        <v>944</v>
      </c>
      <c r="F8" s="169">
        <v>986</v>
      </c>
      <c r="G8" s="169">
        <v>963</v>
      </c>
      <c r="H8" s="169">
        <v>1034</v>
      </c>
      <c r="I8" s="171">
        <v>1014</v>
      </c>
      <c r="J8" s="171">
        <v>1065</v>
      </c>
      <c r="K8" s="169">
        <v>1135</v>
      </c>
      <c r="L8" s="169">
        <v>1108</v>
      </c>
      <c r="M8" s="983">
        <v>1175</v>
      </c>
      <c r="N8" s="984">
        <v>1251</v>
      </c>
    </row>
    <row r="9" spans="1:14">
      <c r="A9" s="82" t="s">
        <v>1266</v>
      </c>
      <c r="B9" s="173">
        <v>903</v>
      </c>
      <c r="C9" s="173">
        <v>911</v>
      </c>
      <c r="D9" s="173">
        <v>922</v>
      </c>
      <c r="E9" s="173">
        <v>935</v>
      </c>
      <c r="F9" s="173">
        <v>985</v>
      </c>
      <c r="G9" s="173">
        <v>957</v>
      </c>
      <c r="H9" s="173">
        <v>1019</v>
      </c>
      <c r="I9" s="175">
        <v>1011</v>
      </c>
      <c r="J9" s="175">
        <v>1063</v>
      </c>
      <c r="K9" s="173">
        <v>1129</v>
      </c>
      <c r="L9" s="173">
        <v>1107</v>
      </c>
      <c r="M9" s="740">
        <v>1169</v>
      </c>
      <c r="N9" s="740">
        <v>1246</v>
      </c>
    </row>
    <row r="10" spans="1:14">
      <c r="A10" s="82" t="s">
        <v>1263</v>
      </c>
      <c r="B10" s="173">
        <v>7</v>
      </c>
      <c r="C10" s="173">
        <v>11</v>
      </c>
      <c r="D10" s="173">
        <v>6</v>
      </c>
      <c r="E10" s="173">
        <v>9</v>
      </c>
      <c r="F10" s="173">
        <v>1</v>
      </c>
      <c r="G10" s="173">
        <v>6</v>
      </c>
      <c r="H10" s="173">
        <v>15</v>
      </c>
      <c r="I10" s="175">
        <v>3</v>
      </c>
      <c r="J10" s="173">
        <v>2</v>
      </c>
      <c r="K10" s="173">
        <v>6</v>
      </c>
      <c r="L10" s="173">
        <v>1</v>
      </c>
      <c r="M10" s="740">
        <v>6</v>
      </c>
      <c r="N10" s="740">
        <v>5</v>
      </c>
    </row>
    <row r="11" spans="1:14" s="808" customFormat="1" ht="12">
      <c r="A11" s="693" t="s">
        <v>1260</v>
      </c>
      <c r="B11" s="169">
        <v>991</v>
      </c>
      <c r="C11" s="169">
        <v>1026</v>
      </c>
      <c r="D11" s="169">
        <v>1040</v>
      </c>
      <c r="E11" s="169">
        <v>1127</v>
      </c>
      <c r="F11" s="169">
        <v>1092</v>
      </c>
      <c r="G11" s="169">
        <v>1070</v>
      </c>
      <c r="H11" s="169">
        <v>1156</v>
      </c>
      <c r="I11" s="177">
        <v>1199</v>
      </c>
      <c r="J11" s="177">
        <v>1196</v>
      </c>
      <c r="K11" s="169">
        <v>1275</v>
      </c>
      <c r="L11" s="169">
        <v>1299</v>
      </c>
      <c r="M11" s="983">
        <v>1325</v>
      </c>
      <c r="N11" s="984">
        <v>1448</v>
      </c>
    </row>
    <row r="12" spans="1:14">
      <c r="A12" s="82" t="s">
        <v>1259</v>
      </c>
      <c r="B12" s="173">
        <v>915</v>
      </c>
      <c r="C12" s="173">
        <v>972</v>
      </c>
      <c r="D12" s="173">
        <v>965</v>
      </c>
      <c r="E12" s="173">
        <v>1052</v>
      </c>
      <c r="F12" s="173">
        <v>1007</v>
      </c>
      <c r="G12" s="173">
        <v>1004</v>
      </c>
      <c r="H12" s="173">
        <v>1095</v>
      </c>
      <c r="I12" s="175">
        <v>1119</v>
      </c>
      <c r="J12" s="175">
        <v>1127</v>
      </c>
      <c r="K12" s="173">
        <v>1198</v>
      </c>
      <c r="L12" s="173">
        <v>1222</v>
      </c>
      <c r="M12" s="740">
        <v>1239</v>
      </c>
      <c r="N12" s="740">
        <v>1370</v>
      </c>
    </row>
    <row r="13" spans="1:14">
      <c r="A13" s="82" t="s">
        <v>1256</v>
      </c>
      <c r="B13" s="173">
        <v>76</v>
      </c>
      <c r="C13" s="173">
        <v>54</v>
      </c>
      <c r="D13" s="173">
        <v>75</v>
      </c>
      <c r="E13" s="173">
        <v>75</v>
      </c>
      <c r="F13" s="173">
        <v>85</v>
      </c>
      <c r="G13" s="173">
        <v>66</v>
      </c>
      <c r="H13" s="173">
        <v>61</v>
      </c>
      <c r="I13" s="175">
        <v>80</v>
      </c>
      <c r="J13" s="175">
        <v>69</v>
      </c>
      <c r="K13" s="173">
        <v>77</v>
      </c>
      <c r="L13" s="173">
        <v>77</v>
      </c>
      <c r="M13" s="740">
        <v>86</v>
      </c>
      <c r="N13" s="740">
        <v>78</v>
      </c>
    </row>
    <row r="14" spans="1:14" s="808" customFormat="1" ht="12">
      <c r="A14" s="693" t="s">
        <v>1251</v>
      </c>
      <c r="B14" s="169">
        <v>2409</v>
      </c>
      <c r="C14" s="169">
        <v>2388</v>
      </c>
      <c r="D14" s="169">
        <v>2368</v>
      </c>
      <c r="E14" s="169">
        <v>2368</v>
      </c>
      <c r="F14" s="169">
        <v>2403</v>
      </c>
      <c r="G14" s="169">
        <v>2441</v>
      </c>
      <c r="H14" s="169">
        <v>2799</v>
      </c>
      <c r="I14" s="177">
        <v>2774</v>
      </c>
      <c r="J14" s="177">
        <v>2628</v>
      </c>
      <c r="K14" s="169">
        <v>2783</v>
      </c>
      <c r="L14" s="169">
        <v>2686</v>
      </c>
      <c r="M14" s="983">
        <v>2820</v>
      </c>
      <c r="N14" s="984">
        <v>2883</v>
      </c>
    </row>
    <row r="15" spans="1:14">
      <c r="A15" s="82" t="s">
        <v>1250</v>
      </c>
      <c r="B15" s="173">
        <v>1641</v>
      </c>
      <c r="C15" s="173">
        <v>1695</v>
      </c>
      <c r="D15" s="173">
        <v>1633</v>
      </c>
      <c r="E15" s="173">
        <v>1695</v>
      </c>
      <c r="F15" s="173">
        <v>1630</v>
      </c>
      <c r="G15" s="173">
        <v>1689</v>
      </c>
      <c r="H15" s="173">
        <v>1989</v>
      </c>
      <c r="I15" s="175">
        <v>1914</v>
      </c>
      <c r="J15" s="175">
        <v>1784</v>
      </c>
      <c r="K15" s="173">
        <v>1933</v>
      </c>
      <c r="L15" s="173">
        <v>1893</v>
      </c>
      <c r="M15" s="740">
        <v>1946</v>
      </c>
      <c r="N15" s="740">
        <v>2021</v>
      </c>
    </row>
    <row r="16" spans="1:14">
      <c r="A16" s="82" t="s">
        <v>1246</v>
      </c>
      <c r="B16" s="173">
        <v>553</v>
      </c>
      <c r="C16" s="173">
        <v>528</v>
      </c>
      <c r="D16" s="173">
        <v>528</v>
      </c>
      <c r="E16" s="173">
        <v>493</v>
      </c>
      <c r="F16" s="173">
        <v>560</v>
      </c>
      <c r="G16" s="173">
        <v>561</v>
      </c>
      <c r="H16" s="173">
        <v>627</v>
      </c>
      <c r="I16" s="175">
        <v>679</v>
      </c>
      <c r="J16" s="175">
        <v>687</v>
      </c>
      <c r="K16" s="173">
        <v>668</v>
      </c>
      <c r="L16" s="173">
        <v>618</v>
      </c>
      <c r="M16" s="740">
        <v>677</v>
      </c>
      <c r="N16" s="740">
        <v>662</v>
      </c>
    </row>
    <row r="17" spans="1:14">
      <c r="A17" s="82" t="s">
        <v>1242</v>
      </c>
      <c r="B17" s="173">
        <v>215</v>
      </c>
      <c r="C17" s="173">
        <v>165</v>
      </c>
      <c r="D17" s="173">
        <v>207</v>
      </c>
      <c r="E17" s="173">
        <v>180</v>
      </c>
      <c r="F17" s="173">
        <v>213</v>
      </c>
      <c r="G17" s="173">
        <v>191</v>
      </c>
      <c r="H17" s="173">
        <v>183</v>
      </c>
      <c r="I17" s="175">
        <v>181</v>
      </c>
      <c r="J17" s="175">
        <v>157</v>
      </c>
      <c r="K17" s="173">
        <v>182</v>
      </c>
      <c r="L17" s="173">
        <v>175</v>
      </c>
      <c r="M17" s="740">
        <v>197</v>
      </c>
      <c r="N17" s="740">
        <v>200</v>
      </c>
    </row>
    <row r="18" spans="1:14" s="808" customFormat="1" ht="12">
      <c r="A18" s="693" t="s">
        <v>1239</v>
      </c>
      <c r="B18" s="169">
        <v>1138</v>
      </c>
      <c r="C18" s="169">
        <v>1163</v>
      </c>
      <c r="D18" s="169">
        <v>1157</v>
      </c>
      <c r="E18" s="169">
        <v>1176</v>
      </c>
      <c r="F18" s="169">
        <v>1209</v>
      </c>
      <c r="G18" s="169">
        <v>1261</v>
      </c>
      <c r="H18" s="169">
        <v>1352</v>
      </c>
      <c r="I18" s="177">
        <v>1307</v>
      </c>
      <c r="J18" s="177">
        <v>1363</v>
      </c>
      <c r="K18" s="169">
        <v>1394</v>
      </c>
      <c r="L18" s="169">
        <v>1460</v>
      </c>
      <c r="M18" s="983">
        <v>1447</v>
      </c>
      <c r="N18" s="984">
        <v>1454</v>
      </c>
    </row>
    <row r="19" spans="1:14">
      <c r="A19" s="82" t="s">
        <v>1238</v>
      </c>
      <c r="B19" s="173">
        <v>647</v>
      </c>
      <c r="C19" s="173">
        <v>698</v>
      </c>
      <c r="D19" s="173">
        <v>690</v>
      </c>
      <c r="E19" s="173">
        <v>690</v>
      </c>
      <c r="F19" s="173">
        <v>741</v>
      </c>
      <c r="G19" s="173">
        <v>726</v>
      </c>
      <c r="H19" s="173">
        <v>793</v>
      </c>
      <c r="I19" s="175">
        <v>771</v>
      </c>
      <c r="J19" s="175">
        <v>821</v>
      </c>
      <c r="K19" s="173">
        <v>836</v>
      </c>
      <c r="L19" s="173">
        <v>905</v>
      </c>
      <c r="M19" s="740">
        <v>885</v>
      </c>
      <c r="N19" s="740">
        <v>895</v>
      </c>
    </row>
    <row r="20" spans="1:14">
      <c r="A20" s="82" t="s">
        <v>1234</v>
      </c>
      <c r="B20" s="173">
        <v>100</v>
      </c>
      <c r="C20" s="173">
        <v>118</v>
      </c>
      <c r="D20" s="173">
        <v>117</v>
      </c>
      <c r="E20" s="173">
        <v>126</v>
      </c>
      <c r="F20" s="173">
        <v>110</v>
      </c>
      <c r="G20" s="173">
        <v>152</v>
      </c>
      <c r="H20" s="173">
        <v>133</v>
      </c>
      <c r="I20" s="175">
        <v>137</v>
      </c>
      <c r="J20" s="175">
        <v>134</v>
      </c>
      <c r="K20" s="173">
        <v>149</v>
      </c>
      <c r="L20" s="173">
        <v>137</v>
      </c>
      <c r="M20" s="740">
        <v>134</v>
      </c>
      <c r="N20" s="740">
        <v>128</v>
      </c>
    </row>
    <row r="21" spans="1:14">
      <c r="A21" s="82" t="s">
        <v>1231</v>
      </c>
      <c r="B21" s="173">
        <v>391</v>
      </c>
      <c r="C21" s="173">
        <v>347</v>
      </c>
      <c r="D21" s="173">
        <v>350</v>
      </c>
      <c r="E21" s="173">
        <v>360</v>
      </c>
      <c r="F21" s="173">
        <v>358</v>
      </c>
      <c r="G21" s="173">
        <v>383</v>
      </c>
      <c r="H21" s="173">
        <v>426</v>
      </c>
      <c r="I21" s="175">
        <v>399</v>
      </c>
      <c r="J21" s="175">
        <v>408</v>
      </c>
      <c r="K21" s="173">
        <v>409</v>
      </c>
      <c r="L21" s="173">
        <v>418</v>
      </c>
      <c r="M21" s="740">
        <v>428</v>
      </c>
      <c r="N21" s="740">
        <v>431</v>
      </c>
    </row>
    <row r="22" spans="1:14" s="808" customFormat="1" ht="12">
      <c r="A22" s="693" t="s">
        <v>1226</v>
      </c>
      <c r="B22" s="169">
        <v>3008</v>
      </c>
      <c r="C22" s="169">
        <v>2953</v>
      </c>
      <c r="D22" s="169">
        <v>3012</v>
      </c>
      <c r="E22" s="169">
        <v>3257</v>
      </c>
      <c r="F22" s="169">
        <v>3256</v>
      </c>
      <c r="G22" s="169">
        <v>3142</v>
      </c>
      <c r="H22" s="169">
        <v>3541</v>
      </c>
      <c r="I22" s="177">
        <v>3419</v>
      </c>
      <c r="J22" s="177">
        <v>3605</v>
      </c>
      <c r="K22" s="169">
        <v>3818</v>
      </c>
      <c r="L22" s="169">
        <v>3780</v>
      </c>
      <c r="M22" s="983">
        <v>3986</v>
      </c>
      <c r="N22" s="984">
        <v>4081</v>
      </c>
    </row>
    <row r="23" spans="1:14">
      <c r="A23" s="82" t="s">
        <v>1225</v>
      </c>
      <c r="B23" s="173">
        <v>1693</v>
      </c>
      <c r="C23" s="173">
        <v>1680</v>
      </c>
      <c r="D23" s="173">
        <v>1701</v>
      </c>
      <c r="E23" s="173">
        <v>1912</v>
      </c>
      <c r="F23" s="173">
        <v>1899</v>
      </c>
      <c r="G23" s="173">
        <v>1809</v>
      </c>
      <c r="H23" s="173">
        <v>2107</v>
      </c>
      <c r="I23" s="175">
        <v>2007</v>
      </c>
      <c r="J23" s="175">
        <v>2139</v>
      </c>
      <c r="K23" s="173">
        <v>2271</v>
      </c>
      <c r="L23" s="173">
        <v>2296</v>
      </c>
      <c r="M23" s="740">
        <v>2410</v>
      </c>
      <c r="N23" s="740">
        <v>2511</v>
      </c>
    </row>
    <row r="24" spans="1:14">
      <c r="A24" s="82" t="s">
        <v>1219</v>
      </c>
      <c r="B24" s="173">
        <v>477</v>
      </c>
      <c r="C24" s="173">
        <v>466</v>
      </c>
      <c r="D24" s="173">
        <v>447</v>
      </c>
      <c r="E24" s="173">
        <v>463</v>
      </c>
      <c r="F24" s="173">
        <v>500</v>
      </c>
      <c r="G24" s="173">
        <v>471</v>
      </c>
      <c r="H24" s="173">
        <v>477</v>
      </c>
      <c r="I24" s="175">
        <v>474</v>
      </c>
      <c r="J24" s="175">
        <v>536</v>
      </c>
      <c r="K24" s="173">
        <v>539</v>
      </c>
      <c r="L24" s="173">
        <v>509</v>
      </c>
      <c r="M24" s="740">
        <v>518</v>
      </c>
      <c r="N24" s="740">
        <v>513</v>
      </c>
    </row>
    <row r="25" spans="1:14">
      <c r="A25" s="82" t="s">
        <v>1214</v>
      </c>
      <c r="B25" s="173">
        <v>838</v>
      </c>
      <c r="C25" s="173">
        <v>807</v>
      </c>
      <c r="D25" s="173">
        <v>864</v>
      </c>
      <c r="E25" s="173">
        <v>882</v>
      </c>
      <c r="F25" s="173">
        <v>857</v>
      </c>
      <c r="G25" s="173">
        <v>862</v>
      </c>
      <c r="H25" s="173">
        <v>957</v>
      </c>
      <c r="I25" s="175">
        <v>938</v>
      </c>
      <c r="J25" s="175">
        <v>930</v>
      </c>
      <c r="K25" s="173">
        <v>1008</v>
      </c>
      <c r="L25" s="173">
        <v>975</v>
      </c>
      <c r="M25" s="740">
        <v>1058</v>
      </c>
      <c r="N25" s="740">
        <v>1057</v>
      </c>
    </row>
    <row r="26" spans="1:14" s="808" customFormat="1" ht="12">
      <c r="A26" s="693" t="s">
        <v>1208</v>
      </c>
      <c r="B26" s="169">
        <v>9458</v>
      </c>
      <c r="C26" s="169">
        <v>9376</v>
      </c>
      <c r="D26" s="169">
        <v>9851</v>
      </c>
      <c r="E26" s="169">
        <v>10047</v>
      </c>
      <c r="F26" s="169">
        <v>9900</v>
      </c>
      <c r="G26" s="169">
        <v>10148</v>
      </c>
      <c r="H26" s="169">
        <v>10913</v>
      </c>
      <c r="I26" s="177">
        <v>10601</v>
      </c>
      <c r="J26" s="177">
        <v>10793</v>
      </c>
      <c r="K26" s="169">
        <v>11453</v>
      </c>
      <c r="L26" s="169">
        <v>11171</v>
      </c>
      <c r="M26" s="983">
        <v>11677</v>
      </c>
      <c r="N26" s="984">
        <v>11762</v>
      </c>
    </row>
    <row r="27" spans="1:14">
      <c r="A27" s="82" t="s">
        <v>1207</v>
      </c>
      <c r="B27" s="173">
        <v>4342</v>
      </c>
      <c r="C27" s="173">
        <v>4245</v>
      </c>
      <c r="D27" s="173">
        <v>4526</v>
      </c>
      <c r="E27" s="173">
        <v>4496</v>
      </c>
      <c r="F27" s="173">
        <v>4471</v>
      </c>
      <c r="G27" s="173">
        <v>4610</v>
      </c>
      <c r="H27" s="173">
        <v>4892</v>
      </c>
      <c r="I27" s="175">
        <v>4728</v>
      </c>
      <c r="J27" s="175">
        <v>4830</v>
      </c>
      <c r="K27" s="173">
        <v>5059</v>
      </c>
      <c r="L27" s="173">
        <v>4872</v>
      </c>
      <c r="M27" s="740">
        <v>5066</v>
      </c>
      <c r="N27" s="740">
        <v>5150</v>
      </c>
    </row>
    <row r="28" spans="1:14">
      <c r="A28" s="82" t="s">
        <v>1200</v>
      </c>
      <c r="B28" s="173">
        <v>24</v>
      </c>
      <c r="C28" s="173">
        <v>19</v>
      </c>
      <c r="D28" s="173">
        <v>25</v>
      </c>
      <c r="E28" s="173">
        <v>22</v>
      </c>
      <c r="F28" s="173">
        <v>22</v>
      </c>
      <c r="G28" s="173">
        <v>21</v>
      </c>
      <c r="H28" s="173">
        <v>15</v>
      </c>
      <c r="I28" s="175">
        <v>12</v>
      </c>
      <c r="J28" s="175">
        <v>17</v>
      </c>
      <c r="K28" s="173">
        <v>21</v>
      </c>
      <c r="L28" s="173">
        <v>22</v>
      </c>
      <c r="M28" s="740">
        <v>28</v>
      </c>
      <c r="N28" s="740">
        <v>23</v>
      </c>
    </row>
    <row r="29" spans="1:14">
      <c r="A29" s="82" t="s">
        <v>1198</v>
      </c>
      <c r="B29" s="173">
        <v>453</v>
      </c>
      <c r="C29" s="173">
        <v>445</v>
      </c>
      <c r="D29" s="173">
        <v>524</v>
      </c>
      <c r="E29" s="173">
        <v>489</v>
      </c>
      <c r="F29" s="173">
        <v>510</v>
      </c>
      <c r="G29" s="173">
        <v>493</v>
      </c>
      <c r="H29" s="173">
        <v>554</v>
      </c>
      <c r="I29" s="175">
        <v>534</v>
      </c>
      <c r="J29" s="175">
        <v>567</v>
      </c>
      <c r="K29" s="173">
        <v>594</v>
      </c>
      <c r="L29" s="173">
        <v>608</v>
      </c>
      <c r="M29" s="740">
        <v>568</v>
      </c>
      <c r="N29" s="740">
        <v>541</v>
      </c>
    </row>
    <row r="30" spans="1:14">
      <c r="A30" s="82" t="s">
        <v>1193</v>
      </c>
      <c r="B30" s="173">
        <v>365</v>
      </c>
      <c r="C30" s="173">
        <v>356</v>
      </c>
      <c r="D30" s="173">
        <v>357</v>
      </c>
      <c r="E30" s="173">
        <v>381</v>
      </c>
      <c r="F30" s="173">
        <v>376</v>
      </c>
      <c r="G30" s="173">
        <v>385</v>
      </c>
      <c r="H30" s="173">
        <v>399</v>
      </c>
      <c r="I30" s="175">
        <v>401</v>
      </c>
      <c r="J30" s="175">
        <v>415</v>
      </c>
      <c r="K30" s="173">
        <v>433</v>
      </c>
      <c r="L30" s="173">
        <v>455</v>
      </c>
      <c r="M30" s="740">
        <v>436</v>
      </c>
      <c r="N30" s="740">
        <v>479</v>
      </c>
    </row>
    <row r="31" spans="1:14">
      <c r="A31" s="82" t="s">
        <v>1187</v>
      </c>
      <c r="B31" s="173">
        <v>1059</v>
      </c>
      <c r="C31" s="173">
        <v>1087</v>
      </c>
      <c r="D31" s="173">
        <v>1076</v>
      </c>
      <c r="E31" s="173">
        <v>1138</v>
      </c>
      <c r="F31" s="173">
        <v>1114</v>
      </c>
      <c r="G31" s="173">
        <v>1070</v>
      </c>
      <c r="H31" s="173">
        <v>1245</v>
      </c>
      <c r="I31" s="173">
        <v>1199</v>
      </c>
      <c r="J31" s="175">
        <v>1199</v>
      </c>
      <c r="K31" s="173">
        <v>1260</v>
      </c>
      <c r="L31" s="173">
        <v>1221</v>
      </c>
      <c r="M31" s="740">
        <v>1279</v>
      </c>
      <c r="N31" s="740">
        <v>1263</v>
      </c>
    </row>
    <row r="32" spans="1:14">
      <c r="A32" s="82" t="s">
        <v>1181</v>
      </c>
      <c r="B32" s="173">
        <v>766</v>
      </c>
      <c r="C32" s="173">
        <v>817</v>
      </c>
      <c r="D32" s="173">
        <v>818</v>
      </c>
      <c r="E32" s="173">
        <v>913</v>
      </c>
      <c r="F32" s="173">
        <v>900</v>
      </c>
      <c r="G32" s="173">
        <v>876</v>
      </c>
      <c r="H32" s="173">
        <v>895</v>
      </c>
      <c r="I32" s="175">
        <v>881</v>
      </c>
      <c r="J32" s="175">
        <v>863</v>
      </c>
      <c r="K32" s="173">
        <v>1052</v>
      </c>
      <c r="L32" s="173">
        <v>928</v>
      </c>
      <c r="M32" s="740">
        <v>1110</v>
      </c>
      <c r="N32" s="740">
        <v>1042</v>
      </c>
    </row>
    <row r="33" spans="1:14">
      <c r="A33" s="82" t="s">
        <v>1879</v>
      </c>
      <c r="B33" s="173">
        <v>682</v>
      </c>
      <c r="C33" s="173">
        <v>719</v>
      </c>
      <c r="D33" s="173">
        <v>729</v>
      </c>
      <c r="E33" s="173">
        <v>771</v>
      </c>
      <c r="F33" s="173">
        <v>730</v>
      </c>
      <c r="G33" s="173">
        <v>811</v>
      </c>
      <c r="H33" s="173">
        <v>903</v>
      </c>
      <c r="I33" s="175">
        <v>813</v>
      </c>
      <c r="J33" s="175">
        <v>856</v>
      </c>
      <c r="K33" s="173">
        <v>875</v>
      </c>
      <c r="L33" s="173">
        <v>861</v>
      </c>
      <c r="M33" s="740">
        <v>924</v>
      </c>
      <c r="N33" s="740">
        <v>942</v>
      </c>
    </row>
    <row r="34" spans="1:14">
      <c r="A34" s="82" t="s">
        <v>1167</v>
      </c>
      <c r="B34" s="173">
        <v>1767</v>
      </c>
      <c r="C34" s="173">
        <v>1688</v>
      </c>
      <c r="D34" s="173">
        <v>1796</v>
      </c>
      <c r="E34" s="173">
        <v>1837</v>
      </c>
      <c r="F34" s="173">
        <v>1777</v>
      </c>
      <c r="G34" s="173">
        <v>1882</v>
      </c>
      <c r="H34" s="173">
        <v>2010</v>
      </c>
      <c r="I34" s="173">
        <v>2033</v>
      </c>
      <c r="J34" s="173">
        <v>2046</v>
      </c>
      <c r="K34" s="173">
        <v>2159</v>
      </c>
      <c r="L34" s="173">
        <v>2204</v>
      </c>
      <c r="M34" s="740">
        <v>2266</v>
      </c>
      <c r="N34" s="740">
        <v>2322</v>
      </c>
    </row>
    <row r="35" spans="1:14" s="808" customFormat="1" ht="12">
      <c r="A35" s="693" t="s">
        <v>737</v>
      </c>
      <c r="B35" s="169">
        <v>30378</v>
      </c>
      <c r="C35" s="169">
        <v>30052</v>
      </c>
      <c r="D35" s="169">
        <v>31158</v>
      </c>
      <c r="E35" s="169">
        <v>32274</v>
      </c>
      <c r="F35" s="169">
        <v>32046</v>
      </c>
      <c r="G35" s="169">
        <v>32203</v>
      </c>
      <c r="H35" s="169">
        <v>35316</v>
      </c>
      <c r="I35" s="177">
        <v>33380</v>
      </c>
      <c r="J35" s="177">
        <v>34373</v>
      </c>
      <c r="K35" s="169">
        <v>36934</v>
      </c>
      <c r="L35" s="169">
        <v>36396</v>
      </c>
      <c r="M35" s="983">
        <v>37286</v>
      </c>
      <c r="N35" s="984">
        <v>37565</v>
      </c>
    </row>
    <row r="36" spans="1:14">
      <c r="A36" s="82" t="s">
        <v>1161</v>
      </c>
      <c r="B36" s="173">
        <v>25013</v>
      </c>
      <c r="C36" s="173">
        <v>24510</v>
      </c>
      <c r="D36" s="173">
        <v>25349</v>
      </c>
      <c r="E36" s="173">
        <v>26047</v>
      </c>
      <c r="F36" s="173">
        <v>25881</v>
      </c>
      <c r="G36" s="173">
        <v>25893</v>
      </c>
      <c r="H36" s="173">
        <v>28269</v>
      </c>
      <c r="I36" s="175">
        <v>26706</v>
      </c>
      <c r="J36" s="175">
        <v>27369</v>
      </c>
      <c r="K36" s="173">
        <v>29435</v>
      </c>
      <c r="L36" s="173">
        <v>28868</v>
      </c>
      <c r="M36" s="740">
        <v>29459</v>
      </c>
      <c r="N36" s="740">
        <v>29546</v>
      </c>
    </row>
    <row r="37" spans="1:14">
      <c r="A37" s="82" t="s">
        <v>1128</v>
      </c>
      <c r="B37" s="173">
        <v>1575</v>
      </c>
      <c r="C37" s="173">
        <v>1685</v>
      </c>
      <c r="D37" s="173">
        <v>1702</v>
      </c>
      <c r="E37" s="173">
        <v>1893</v>
      </c>
      <c r="F37" s="173">
        <v>1869</v>
      </c>
      <c r="G37" s="173">
        <v>1889</v>
      </c>
      <c r="H37" s="173">
        <v>2096</v>
      </c>
      <c r="I37" s="175">
        <v>1996</v>
      </c>
      <c r="J37" s="175">
        <v>2173</v>
      </c>
      <c r="K37" s="173">
        <v>2361</v>
      </c>
      <c r="L37" s="173">
        <v>2365</v>
      </c>
      <c r="M37" s="740">
        <v>2396</v>
      </c>
      <c r="N37" s="740">
        <v>2457</v>
      </c>
    </row>
    <row r="38" spans="1:14">
      <c r="A38" s="82" t="s">
        <v>1124</v>
      </c>
      <c r="B38" s="173">
        <v>537</v>
      </c>
      <c r="C38" s="173">
        <v>523</v>
      </c>
      <c r="D38" s="173">
        <v>554</v>
      </c>
      <c r="E38" s="173">
        <v>588</v>
      </c>
      <c r="F38" s="173">
        <v>581</v>
      </c>
      <c r="G38" s="173">
        <v>568</v>
      </c>
      <c r="H38" s="173">
        <v>629</v>
      </c>
      <c r="I38" s="175">
        <v>634</v>
      </c>
      <c r="J38" s="175">
        <v>675</v>
      </c>
      <c r="K38" s="173">
        <v>797</v>
      </c>
      <c r="L38" s="173">
        <v>763</v>
      </c>
      <c r="M38" s="740">
        <v>773</v>
      </c>
      <c r="N38" s="740">
        <v>804</v>
      </c>
    </row>
    <row r="39" spans="1:14">
      <c r="A39" s="82" t="s">
        <v>1120</v>
      </c>
      <c r="B39" s="173">
        <v>1647</v>
      </c>
      <c r="C39" s="173">
        <v>1633</v>
      </c>
      <c r="D39" s="173">
        <v>1846</v>
      </c>
      <c r="E39" s="173">
        <v>1927</v>
      </c>
      <c r="F39" s="173">
        <v>1890</v>
      </c>
      <c r="G39" s="173">
        <v>1926</v>
      </c>
      <c r="H39" s="173">
        <v>2243</v>
      </c>
      <c r="I39" s="175">
        <v>2028</v>
      </c>
      <c r="J39" s="175">
        <v>2106</v>
      </c>
      <c r="K39" s="173">
        <v>2084</v>
      </c>
      <c r="L39" s="173">
        <v>2188</v>
      </c>
      <c r="M39" s="740">
        <v>2305</v>
      </c>
      <c r="N39" s="740">
        <v>2347</v>
      </c>
    </row>
    <row r="40" spans="1:14">
      <c r="A40" s="82" t="s">
        <v>1115</v>
      </c>
      <c r="B40" s="173">
        <v>698</v>
      </c>
      <c r="C40" s="173">
        <v>669</v>
      </c>
      <c r="D40" s="173">
        <v>714</v>
      </c>
      <c r="E40" s="173">
        <v>785</v>
      </c>
      <c r="F40" s="173">
        <v>785</v>
      </c>
      <c r="G40" s="173">
        <v>819</v>
      </c>
      <c r="H40" s="173">
        <v>878</v>
      </c>
      <c r="I40" s="175">
        <v>876</v>
      </c>
      <c r="J40" s="175">
        <v>827</v>
      </c>
      <c r="K40" s="173">
        <v>981</v>
      </c>
      <c r="L40" s="173">
        <v>936</v>
      </c>
      <c r="M40" s="740">
        <v>992</v>
      </c>
      <c r="N40" s="740">
        <v>1007</v>
      </c>
    </row>
    <row r="41" spans="1:14">
      <c r="A41" s="82" t="s">
        <v>1109</v>
      </c>
      <c r="B41" s="173">
        <v>908</v>
      </c>
      <c r="C41" s="173">
        <v>1032</v>
      </c>
      <c r="D41" s="173">
        <v>993</v>
      </c>
      <c r="E41" s="173">
        <v>1034</v>
      </c>
      <c r="F41" s="173">
        <v>1040</v>
      </c>
      <c r="G41" s="173">
        <v>1108</v>
      </c>
      <c r="H41" s="173">
        <v>1201</v>
      </c>
      <c r="I41" s="175">
        <v>1140</v>
      </c>
      <c r="J41" s="175">
        <v>1223</v>
      </c>
      <c r="K41" s="173">
        <v>1276</v>
      </c>
      <c r="L41" s="173">
        <v>1276</v>
      </c>
      <c r="M41" s="740">
        <v>1361</v>
      </c>
      <c r="N41" s="740">
        <v>1404</v>
      </c>
    </row>
    <row r="42" spans="1:14" s="808" customFormat="1" ht="12">
      <c r="A42" s="693" t="s">
        <v>1103</v>
      </c>
      <c r="B42" s="169">
        <v>4350</v>
      </c>
      <c r="C42" s="169">
        <v>4241</v>
      </c>
      <c r="D42" s="169">
        <v>4607</v>
      </c>
      <c r="E42" s="169">
        <v>4573</v>
      </c>
      <c r="F42" s="169">
        <v>4702</v>
      </c>
      <c r="G42" s="169">
        <v>4569</v>
      </c>
      <c r="H42" s="169">
        <v>4822</v>
      </c>
      <c r="I42" s="177">
        <v>4832</v>
      </c>
      <c r="J42" s="177">
        <v>4720</v>
      </c>
      <c r="K42" s="169">
        <v>5014</v>
      </c>
      <c r="L42" s="169">
        <v>4858</v>
      </c>
      <c r="M42" s="983">
        <v>5283</v>
      </c>
      <c r="N42" s="984">
        <v>5162</v>
      </c>
    </row>
    <row r="43" spans="1:14">
      <c r="A43" s="82" t="s">
        <v>1102</v>
      </c>
      <c r="B43" s="173">
        <v>2971</v>
      </c>
      <c r="C43" s="173">
        <v>2889</v>
      </c>
      <c r="D43" s="173">
        <v>3142</v>
      </c>
      <c r="E43" s="173">
        <v>3085</v>
      </c>
      <c r="F43" s="173">
        <v>3231</v>
      </c>
      <c r="G43" s="173">
        <v>3148</v>
      </c>
      <c r="H43" s="173">
        <v>3242</v>
      </c>
      <c r="I43" s="175">
        <v>3302</v>
      </c>
      <c r="J43" s="175">
        <v>3231</v>
      </c>
      <c r="K43" s="173">
        <v>3362</v>
      </c>
      <c r="L43" s="173">
        <v>3340</v>
      </c>
      <c r="M43" s="740">
        <v>3611</v>
      </c>
      <c r="N43" s="740">
        <v>3468</v>
      </c>
    </row>
    <row r="44" spans="1:14">
      <c r="A44" s="82" t="s">
        <v>1084</v>
      </c>
      <c r="B44" s="173">
        <v>265</v>
      </c>
      <c r="C44" s="173">
        <v>240</v>
      </c>
      <c r="D44" s="173">
        <v>278</v>
      </c>
      <c r="E44" s="173">
        <v>271</v>
      </c>
      <c r="F44" s="173">
        <v>239</v>
      </c>
      <c r="G44" s="173">
        <v>251</v>
      </c>
      <c r="H44" s="173">
        <v>292</v>
      </c>
      <c r="I44" s="175">
        <v>286</v>
      </c>
      <c r="J44" s="175">
        <v>285</v>
      </c>
      <c r="K44" s="173">
        <v>264</v>
      </c>
      <c r="L44" s="173">
        <v>276</v>
      </c>
      <c r="M44" s="740">
        <v>287</v>
      </c>
      <c r="N44" s="740">
        <v>287</v>
      </c>
    </row>
    <row r="45" spans="1:14">
      <c r="A45" s="82" t="s">
        <v>1077</v>
      </c>
      <c r="B45" s="173">
        <v>1114</v>
      </c>
      <c r="C45" s="173">
        <v>1112</v>
      </c>
      <c r="D45" s="173">
        <v>1187</v>
      </c>
      <c r="E45" s="173">
        <v>1217</v>
      </c>
      <c r="F45" s="173">
        <v>1232</v>
      </c>
      <c r="G45" s="173">
        <v>1170</v>
      </c>
      <c r="H45" s="173">
        <v>1288</v>
      </c>
      <c r="I45" s="175">
        <v>1244</v>
      </c>
      <c r="J45" s="175">
        <v>1204</v>
      </c>
      <c r="K45" s="173">
        <v>1388</v>
      </c>
      <c r="L45" s="173">
        <v>1242</v>
      </c>
      <c r="M45" s="740">
        <v>1385</v>
      </c>
      <c r="N45" s="740">
        <v>1407</v>
      </c>
    </row>
    <row r="46" spans="1:14" s="808" customFormat="1" ht="12">
      <c r="A46" s="693" t="s">
        <v>1066</v>
      </c>
      <c r="B46" s="169">
        <v>5371</v>
      </c>
      <c r="C46" s="169">
        <v>5434</v>
      </c>
      <c r="D46" s="169">
        <v>5455</v>
      </c>
      <c r="E46" s="169">
        <v>5659</v>
      </c>
      <c r="F46" s="169">
        <v>5459</v>
      </c>
      <c r="G46" s="169">
        <v>5407</v>
      </c>
      <c r="H46" s="169">
        <v>5898</v>
      </c>
      <c r="I46" s="177">
        <v>5834</v>
      </c>
      <c r="J46" s="177">
        <v>5917</v>
      </c>
      <c r="K46" s="169">
        <v>6424</v>
      </c>
      <c r="L46" s="169">
        <v>5956</v>
      </c>
      <c r="M46" s="983">
        <v>6333</v>
      </c>
      <c r="N46" s="984">
        <v>6383</v>
      </c>
    </row>
    <row r="47" spans="1:14">
      <c r="A47" s="82" t="s">
        <v>1065</v>
      </c>
      <c r="B47" s="173">
        <v>1882</v>
      </c>
      <c r="C47" s="173">
        <v>1873</v>
      </c>
      <c r="D47" s="173">
        <v>1910</v>
      </c>
      <c r="E47" s="173">
        <v>1988</v>
      </c>
      <c r="F47" s="173">
        <v>1915</v>
      </c>
      <c r="G47" s="173">
        <v>1979</v>
      </c>
      <c r="H47" s="173">
        <v>2032</v>
      </c>
      <c r="I47" s="175">
        <v>2148</v>
      </c>
      <c r="J47" s="175">
        <v>2072</v>
      </c>
      <c r="K47" s="173">
        <v>2379</v>
      </c>
      <c r="L47" s="173">
        <v>2138</v>
      </c>
      <c r="M47" s="740">
        <v>2304</v>
      </c>
      <c r="N47" s="740">
        <v>2293</v>
      </c>
    </row>
    <row r="48" spans="1:14">
      <c r="A48" s="82" t="s">
        <v>1055</v>
      </c>
      <c r="B48" s="173">
        <v>434</v>
      </c>
      <c r="C48" s="173">
        <v>425</v>
      </c>
      <c r="D48" s="173">
        <v>430</v>
      </c>
      <c r="E48" s="173">
        <v>468</v>
      </c>
      <c r="F48" s="173">
        <v>466</v>
      </c>
      <c r="G48" s="173">
        <v>404</v>
      </c>
      <c r="H48" s="173">
        <v>461</v>
      </c>
      <c r="I48" s="175">
        <v>440</v>
      </c>
      <c r="J48" s="175">
        <v>443</v>
      </c>
      <c r="K48" s="173">
        <v>499</v>
      </c>
      <c r="L48" s="173">
        <v>426</v>
      </c>
      <c r="M48" s="740">
        <v>436</v>
      </c>
      <c r="N48" s="740">
        <v>461</v>
      </c>
    </row>
    <row r="49" spans="1:14">
      <c r="A49" s="82" t="s">
        <v>1051</v>
      </c>
      <c r="B49" s="173">
        <v>1397</v>
      </c>
      <c r="C49" s="173">
        <v>1499</v>
      </c>
      <c r="D49" s="173">
        <v>1546</v>
      </c>
      <c r="E49" s="173">
        <v>1515</v>
      </c>
      <c r="F49" s="173">
        <v>1491</v>
      </c>
      <c r="G49" s="173">
        <v>1430</v>
      </c>
      <c r="H49" s="173">
        <v>1667</v>
      </c>
      <c r="I49" s="175">
        <v>1561</v>
      </c>
      <c r="J49" s="175">
        <v>1605</v>
      </c>
      <c r="K49" s="173">
        <v>1675</v>
      </c>
      <c r="L49" s="173">
        <v>1581</v>
      </c>
      <c r="M49" s="740">
        <v>1786</v>
      </c>
      <c r="N49" s="740">
        <v>1713</v>
      </c>
    </row>
    <row r="50" spans="1:14">
      <c r="A50" s="82" t="s">
        <v>1041</v>
      </c>
      <c r="B50" s="173">
        <v>1658</v>
      </c>
      <c r="C50" s="173">
        <v>1637</v>
      </c>
      <c r="D50" s="173">
        <v>1569</v>
      </c>
      <c r="E50" s="173">
        <v>1688</v>
      </c>
      <c r="F50" s="173">
        <v>1587</v>
      </c>
      <c r="G50" s="173">
        <v>1594</v>
      </c>
      <c r="H50" s="173">
        <v>1738</v>
      </c>
      <c r="I50" s="175">
        <v>1685</v>
      </c>
      <c r="J50" s="175">
        <v>1797</v>
      </c>
      <c r="K50" s="173">
        <v>1871</v>
      </c>
      <c r="L50" s="173">
        <v>1811</v>
      </c>
      <c r="M50" s="740">
        <v>1807</v>
      </c>
      <c r="N50" s="740">
        <v>1916</v>
      </c>
    </row>
    <row r="51" spans="1:14" s="808" customFormat="1" ht="12">
      <c r="A51" s="693" t="s">
        <v>1032</v>
      </c>
      <c r="B51" s="169">
        <v>10646</v>
      </c>
      <c r="C51" s="169">
        <v>10539</v>
      </c>
      <c r="D51" s="169">
        <v>10732</v>
      </c>
      <c r="E51" s="169">
        <v>11069</v>
      </c>
      <c r="F51" s="169">
        <v>10961</v>
      </c>
      <c r="G51" s="169">
        <v>10652</v>
      </c>
      <c r="H51" s="169">
        <v>11817</v>
      </c>
      <c r="I51" s="177">
        <v>11458</v>
      </c>
      <c r="J51" s="177">
        <v>11750</v>
      </c>
      <c r="K51" s="169">
        <v>12458</v>
      </c>
      <c r="L51" s="169">
        <v>11683</v>
      </c>
      <c r="M51" s="983">
        <v>12087</v>
      </c>
      <c r="N51" s="984">
        <v>12453</v>
      </c>
    </row>
    <row r="52" spans="1:14">
      <c r="A52" s="82" t="s">
        <v>1031</v>
      </c>
      <c r="B52" s="173">
        <v>4904</v>
      </c>
      <c r="C52" s="173">
        <v>4796</v>
      </c>
      <c r="D52" s="173">
        <v>4892</v>
      </c>
      <c r="E52" s="173">
        <v>5095</v>
      </c>
      <c r="F52" s="173">
        <v>5020</v>
      </c>
      <c r="G52" s="173">
        <v>4877</v>
      </c>
      <c r="H52" s="173">
        <v>5522</v>
      </c>
      <c r="I52" s="175">
        <v>5223</v>
      </c>
      <c r="J52" s="175">
        <v>5417</v>
      </c>
      <c r="K52" s="173">
        <v>5832</v>
      </c>
      <c r="L52" s="173">
        <v>5254</v>
      </c>
      <c r="M52" s="740">
        <v>5593</v>
      </c>
      <c r="N52" s="740">
        <v>5832</v>
      </c>
    </row>
    <row r="53" spans="1:14">
      <c r="A53" s="82" t="s">
        <v>1018</v>
      </c>
      <c r="B53" s="173">
        <v>864</v>
      </c>
      <c r="C53" s="173">
        <v>805</v>
      </c>
      <c r="D53" s="173">
        <v>941</v>
      </c>
      <c r="E53" s="173">
        <v>903</v>
      </c>
      <c r="F53" s="173">
        <v>843</v>
      </c>
      <c r="G53" s="173">
        <v>857</v>
      </c>
      <c r="H53" s="173">
        <v>946</v>
      </c>
      <c r="I53" s="175">
        <v>996</v>
      </c>
      <c r="J53" s="175">
        <v>975</v>
      </c>
      <c r="K53" s="173">
        <v>1041</v>
      </c>
      <c r="L53" s="173">
        <v>992</v>
      </c>
      <c r="M53" s="740">
        <v>1009</v>
      </c>
      <c r="N53" s="740">
        <v>1026</v>
      </c>
    </row>
    <row r="54" spans="1:14">
      <c r="A54" s="82" t="s">
        <v>1010</v>
      </c>
      <c r="B54" s="173">
        <v>2005</v>
      </c>
      <c r="C54" s="173">
        <v>2125</v>
      </c>
      <c r="D54" s="173">
        <v>2040</v>
      </c>
      <c r="E54" s="173">
        <v>2109</v>
      </c>
      <c r="F54" s="173">
        <v>2221</v>
      </c>
      <c r="G54" s="173">
        <v>2029</v>
      </c>
      <c r="H54" s="173">
        <v>2163</v>
      </c>
      <c r="I54" s="175">
        <v>2216</v>
      </c>
      <c r="J54" s="175">
        <v>2304</v>
      </c>
      <c r="K54" s="173">
        <v>2383</v>
      </c>
      <c r="L54" s="173">
        <v>2338</v>
      </c>
      <c r="M54" s="740">
        <v>2290</v>
      </c>
      <c r="N54" s="740">
        <v>2398</v>
      </c>
    </row>
    <row r="55" spans="1:14">
      <c r="A55" s="82" t="s">
        <v>995</v>
      </c>
      <c r="B55" s="173">
        <v>2873</v>
      </c>
      <c r="C55" s="173">
        <v>2813</v>
      </c>
      <c r="D55" s="173">
        <v>2859</v>
      </c>
      <c r="E55" s="173">
        <v>2962</v>
      </c>
      <c r="F55" s="173">
        <v>2877</v>
      </c>
      <c r="G55" s="173">
        <v>2889</v>
      </c>
      <c r="H55" s="173">
        <v>3186</v>
      </c>
      <c r="I55" s="175">
        <v>3023</v>
      </c>
      <c r="J55" s="175">
        <v>3054</v>
      </c>
      <c r="K55" s="173">
        <v>3202</v>
      </c>
      <c r="L55" s="173">
        <v>3099</v>
      </c>
      <c r="M55" s="740">
        <v>3195</v>
      </c>
      <c r="N55" s="740">
        <v>3197</v>
      </c>
    </row>
    <row r="56" spans="1:14" s="808" customFormat="1" ht="12">
      <c r="A56" s="693" t="s">
        <v>973</v>
      </c>
      <c r="B56" s="169">
        <v>5376</v>
      </c>
      <c r="C56" s="169">
        <v>5335</v>
      </c>
      <c r="D56" s="169">
        <v>5432</v>
      </c>
      <c r="E56" s="169">
        <v>5577</v>
      </c>
      <c r="F56" s="169">
        <v>5678</v>
      </c>
      <c r="G56" s="169">
        <v>5581</v>
      </c>
      <c r="H56" s="169">
        <v>5805</v>
      </c>
      <c r="I56" s="177">
        <v>5815</v>
      </c>
      <c r="J56" s="177">
        <v>5823</v>
      </c>
      <c r="K56" s="169">
        <v>6231</v>
      </c>
      <c r="L56" s="169">
        <v>5871</v>
      </c>
      <c r="M56" s="983">
        <v>6002</v>
      </c>
      <c r="N56" s="984">
        <v>6234</v>
      </c>
    </row>
    <row r="57" spans="1:14">
      <c r="A57" s="82" t="s">
        <v>972</v>
      </c>
      <c r="B57" s="173">
        <v>4017</v>
      </c>
      <c r="C57" s="173">
        <v>3984</v>
      </c>
      <c r="D57" s="173">
        <v>4069</v>
      </c>
      <c r="E57" s="173">
        <v>4190</v>
      </c>
      <c r="F57" s="173">
        <v>4193</v>
      </c>
      <c r="G57" s="173">
        <v>4182</v>
      </c>
      <c r="H57" s="173">
        <v>4372</v>
      </c>
      <c r="I57" s="175">
        <v>4388</v>
      </c>
      <c r="J57" s="175">
        <v>4398</v>
      </c>
      <c r="K57" s="173">
        <v>4655</v>
      </c>
      <c r="L57" s="173">
        <v>4510</v>
      </c>
      <c r="M57" s="740">
        <v>4546</v>
      </c>
      <c r="N57" s="740">
        <v>4654</v>
      </c>
    </row>
    <row r="58" spans="1:14">
      <c r="A58" s="82" t="s">
        <v>950</v>
      </c>
      <c r="B58" s="173">
        <v>1359</v>
      </c>
      <c r="C58" s="173">
        <v>1351</v>
      </c>
      <c r="D58" s="173">
        <v>1363</v>
      </c>
      <c r="E58" s="173">
        <v>1387</v>
      </c>
      <c r="F58" s="173">
        <v>1485</v>
      </c>
      <c r="G58" s="173">
        <v>1399</v>
      </c>
      <c r="H58" s="173">
        <v>1433</v>
      </c>
      <c r="I58" s="175">
        <v>1427</v>
      </c>
      <c r="J58" s="175">
        <v>1425</v>
      </c>
      <c r="K58" s="173">
        <v>1576</v>
      </c>
      <c r="L58" s="173">
        <v>1361</v>
      </c>
      <c r="M58" s="740">
        <v>1456</v>
      </c>
      <c r="N58" s="740">
        <v>1580</v>
      </c>
    </row>
    <row r="59" spans="1:14" s="808" customFormat="1" ht="12">
      <c r="A59" s="693" t="s">
        <v>938</v>
      </c>
      <c r="B59" s="169">
        <v>2205</v>
      </c>
      <c r="C59" s="169">
        <v>2136</v>
      </c>
      <c r="D59" s="169">
        <v>2263</v>
      </c>
      <c r="E59" s="169">
        <v>2315</v>
      </c>
      <c r="F59" s="169">
        <v>2390</v>
      </c>
      <c r="G59" s="169">
        <v>2274</v>
      </c>
      <c r="H59" s="169">
        <v>2408</v>
      </c>
      <c r="I59" s="177">
        <v>2371</v>
      </c>
      <c r="J59" s="177">
        <v>2469</v>
      </c>
      <c r="K59" s="169">
        <v>2646</v>
      </c>
      <c r="L59" s="169">
        <v>2475</v>
      </c>
      <c r="M59" s="983">
        <v>2633</v>
      </c>
      <c r="N59" s="984">
        <v>2505</v>
      </c>
    </row>
    <row r="60" spans="1:14">
      <c r="A60" s="82" t="s">
        <v>937</v>
      </c>
      <c r="B60" s="173">
        <v>1639</v>
      </c>
      <c r="C60" s="173">
        <v>1544</v>
      </c>
      <c r="D60" s="173">
        <v>1673</v>
      </c>
      <c r="E60" s="173">
        <v>1679</v>
      </c>
      <c r="F60" s="173">
        <v>1723</v>
      </c>
      <c r="G60" s="173">
        <v>1617</v>
      </c>
      <c r="H60" s="173">
        <v>1746</v>
      </c>
      <c r="I60" s="175">
        <v>1726</v>
      </c>
      <c r="J60" s="175">
        <v>1806</v>
      </c>
      <c r="K60" s="173">
        <v>1960</v>
      </c>
      <c r="L60" s="173">
        <v>1794</v>
      </c>
      <c r="M60" s="740">
        <v>1926</v>
      </c>
      <c r="N60" s="740">
        <v>1797</v>
      </c>
    </row>
    <row r="61" spans="1:14">
      <c r="A61" s="82" t="s">
        <v>929</v>
      </c>
      <c r="B61" s="173">
        <v>566</v>
      </c>
      <c r="C61" s="173">
        <v>592</v>
      </c>
      <c r="D61" s="173">
        <v>590</v>
      </c>
      <c r="E61" s="173">
        <v>636</v>
      </c>
      <c r="F61" s="173">
        <v>667</v>
      </c>
      <c r="G61" s="173">
        <v>657</v>
      </c>
      <c r="H61" s="173">
        <v>662</v>
      </c>
      <c r="I61" s="175">
        <v>645</v>
      </c>
      <c r="J61" s="175">
        <v>663</v>
      </c>
      <c r="K61" s="173">
        <v>686</v>
      </c>
      <c r="L61" s="173">
        <v>681</v>
      </c>
      <c r="M61" s="740">
        <v>707</v>
      </c>
      <c r="N61" s="740">
        <v>708</v>
      </c>
    </row>
    <row r="62" spans="1:14" s="808" customFormat="1" ht="12">
      <c r="A62" s="693" t="s">
        <v>924</v>
      </c>
      <c r="B62" s="169">
        <v>4319</v>
      </c>
      <c r="C62" s="169">
        <v>4171</v>
      </c>
      <c r="D62" s="169">
        <v>4280</v>
      </c>
      <c r="E62" s="169">
        <v>4382</v>
      </c>
      <c r="F62" s="169">
        <v>4616</v>
      </c>
      <c r="G62" s="169">
        <v>4533</v>
      </c>
      <c r="H62" s="169">
        <v>4731</v>
      </c>
      <c r="I62" s="177">
        <v>4661</v>
      </c>
      <c r="J62" s="177">
        <v>4753</v>
      </c>
      <c r="K62" s="169">
        <v>4750</v>
      </c>
      <c r="L62" s="169">
        <v>4691</v>
      </c>
      <c r="M62" s="983">
        <v>5050</v>
      </c>
      <c r="N62" s="984">
        <v>5136</v>
      </c>
    </row>
    <row r="63" spans="1:14">
      <c r="A63" s="82" t="s">
        <v>923</v>
      </c>
      <c r="B63" s="173">
        <v>1786</v>
      </c>
      <c r="C63" s="173">
        <v>1696</v>
      </c>
      <c r="D63" s="173">
        <v>1754</v>
      </c>
      <c r="E63" s="173">
        <v>1803</v>
      </c>
      <c r="F63" s="173">
        <v>1964</v>
      </c>
      <c r="G63" s="173">
        <v>1892</v>
      </c>
      <c r="H63" s="173">
        <v>2025</v>
      </c>
      <c r="I63" s="175">
        <v>1972</v>
      </c>
      <c r="J63" s="175">
        <v>2027</v>
      </c>
      <c r="K63" s="173">
        <v>2077</v>
      </c>
      <c r="L63" s="173">
        <v>2063</v>
      </c>
      <c r="M63" s="740">
        <v>2160</v>
      </c>
      <c r="N63" s="740">
        <v>2234</v>
      </c>
    </row>
    <row r="64" spans="1:14">
      <c r="A64" s="82" t="s">
        <v>437</v>
      </c>
      <c r="B64" s="173">
        <v>945</v>
      </c>
      <c r="C64" s="173">
        <v>918</v>
      </c>
      <c r="D64" s="173">
        <v>940</v>
      </c>
      <c r="E64" s="173">
        <v>985</v>
      </c>
      <c r="F64" s="173">
        <v>981</v>
      </c>
      <c r="G64" s="173">
        <v>994</v>
      </c>
      <c r="H64" s="173">
        <v>1015</v>
      </c>
      <c r="I64" s="175">
        <v>978</v>
      </c>
      <c r="J64" s="175">
        <v>1051</v>
      </c>
      <c r="K64" s="173">
        <v>1006</v>
      </c>
      <c r="L64" s="173">
        <v>961</v>
      </c>
      <c r="M64" s="740">
        <v>1081</v>
      </c>
      <c r="N64" s="740">
        <v>1113</v>
      </c>
    </row>
    <row r="65" spans="1:14">
      <c r="A65" s="82" t="s">
        <v>903</v>
      </c>
      <c r="B65" s="173">
        <v>1510</v>
      </c>
      <c r="C65" s="173">
        <v>1452</v>
      </c>
      <c r="D65" s="173">
        <v>1507</v>
      </c>
      <c r="E65" s="173">
        <v>1502</v>
      </c>
      <c r="F65" s="173">
        <v>1574</v>
      </c>
      <c r="G65" s="173">
        <v>1560</v>
      </c>
      <c r="H65" s="173">
        <v>1609</v>
      </c>
      <c r="I65" s="175">
        <v>1622</v>
      </c>
      <c r="J65" s="175">
        <v>1588</v>
      </c>
      <c r="K65" s="173">
        <v>1608</v>
      </c>
      <c r="L65" s="173">
        <v>1585</v>
      </c>
      <c r="M65" s="740">
        <v>1719</v>
      </c>
      <c r="N65" s="740">
        <v>1693</v>
      </c>
    </row>
    <row r="66" spans="1:14">
      <c r="A66" s="82" t="s">
        <v>895</v>
      </c>
      <c r="B66" s="173">
        <v>78</v>
      </c>
      <c r="C66" s="173">
        <v>105</v>
      </c>
      <c r="D66" s="173">
        <v>79</v>
      </c>
      <c r="E66" s="173">
        <v>92</v>
      </c>
      <c r="F66" s="173">
        <v>97</v>
      </c>
      <c r="G66" s="173">
        <v>87</v>
      </c>
      <c r="H66" s="173">
        <v>82</v>
      </c>
      <c r="I66" s="175">
        <v>89</v>
      </c>
      <c r="J66" s="175">
        <v>87</v>
      </c>
      <c r="K66" s="173">
        <v>59</v>
      </c>
      <c r="L66" s="173">
        <v>82</v>
      </c>
      <c r="M66" s="740">
        <v>90</v>
      </c>
      <c r="N66" s="740">
        <v>96</v>
      </c>
    </row>
    <row r="67" spans="1:14" s="808" customFormat="1" ht="12">
      <c r="A67" s="693" t="s">
        <v>890</v>
      </c>
      <c r="B67" s="169">
        <v>422</v>
      </c>
      <c r="C67" s="169">
        <v>407</v>
      </c>
      <c r="D67" s="169">
        <v>423</v>
      </c>
      <c r="E67" s="169">
        <v>437</v>
      </c>
      <c r="F67" s="169">
        <v>441</v>
      </c>
      <c r="G67" s="169">
        <v>441</v>
      </c>
      <c r="H67" s="169">
        <v>445</v>
      </c>
      <c r="I67" s="177">
        <v>487</v>
      </c>
      <c r="J67" s="177">
        <v>529</v>
      </c>
      <c r="K67" s="169">
        <v>627</v>
      </c>
      <c r="L67" s="169">
        <v>574</v>
      </c>
      <c r="M67" s="983">
        <v>601</v>
      </c>
      <c r="N67" s="984">
        <v>493</v>
      </c>
    </row>
    <row r="68" spans="1:14">
      <c r="A68" s="82" t="s">
        <v>889</v>
      </c>
      <c r="B68" s="173">
        <v>245</v>
      </c>
      <c r="C68" s="173">
        <v>231</v>
      </c>
      <c r="D68" s="173">
        <v>234</v>
      </c>
      <c r="E68" s="173">
        <v>220</v>
      </c>
      <c r="F68" s="173">
        <v>221</v>
      </c>
      <c r="G68" s="173">
        <v>233</v>
      </c>
      <c r="H68" s="173">
        <v>233</v>
      </c>
      <c r="I68" s="175">
        <v>259</v>
      </c>
      <c r="J68" s="175">
        <v>280</v>
      </c>
      <c r="K68" s="173">
        <v>257</v>
      </c>
      <c r="L68" s="173">
        <v>294</v>
      </c>
      <c r="M68" s="740">
        <v>260</v>
      </c>
      <c r="N68" s="740">
        <v>274</v>
      </c>
    </row>
    <row r="69" spans="1:14">
      <c r="A69" s="82" t="s">
        <v>887</v>
      </c>
      <c r="B69" s="173">
        <v>125</v>
      </c>
      <c r="C69" s="173">
        <v>128</v>
      </c>
      <c r="D69" s="173">
        <v>138</v>
      </c>
      <c r="E69" s="173">
        <v>149</v>
      </c>
      <c r="F69" s="173">
        <v>157</v>
      </c>
      <c r="G69" s="173">
        <v>136</v>
      </c>
      <c r="H69" s="173">
        <v>136</v>
      </c>
      <c r="I69" s="175">
        <v>153</v>
      </c>
      <c r="J69" s="175">
        <v>181</v>
      </c>
      <c r="K69" s="173">
        <v>305</v>
      </c>
      <c r="L69" s="173">
        <v>219</v>
      </c>
      <c r="M69" s="740">
        <v>279</v>
      </c>
      <c r="N69" s="740">
        <v>140</v>
      </c>
    </row>
    <row r="70" spans="1:14">
      <c r="A70" s="82" t="s">
        <v>883</v>
      </c>
      <c r="B70" s="173">
        <v>23</v>
      </c>
      <c r="C70" s="173">
        <v>17</v>
      </c>
      <c r="D70" s="173">
        <v>23</v>
      </c>
      <c r="E70" s="173">
        <v>21</v>
      </c>
      <c r="F70" s="173">
        <v>19</v>
      </c>
      <c r="G70" s="173">
        <v>21</v>
      </c>
      <c r="H70" s="173">
        <v>21</v>
      </c>
      <c r="I70" s="175">
        <v>25</v>
      </c>
      <c r="J70" s="175">
        <v>17</v>
      </c>
      <c r="K70" s="173">
        <v>15</v>
      </c>
      <c r="L70" s="173">
        <v>19</v>
      </c>
      <c r="M70" s="740">
        <v>14</v>
      </c>
      <c r="N70" s="740">
        <v>23</v>
      </c>
    </row>
    <row r="71" spans="1:14">
      <c r="A71" s="82" t="s">
        <v>880</v>
      </c>
      <c r="B71" s="173">
        <v>29</v>
      </c>
      <c r="C71" s="173">
        <v>31</v>
      </c>
      <c r="D71" s="173">
        <v>28</v>
      </c>
      <c r="E71" s="173">
        <v>47</v>
      </c>
      <c r="F71" s="173">
        <v>44</v>
      </c>
      <c r="G71" s="173">
        <v>51</v>
      </c>
      <c r="H71" s="173">
        <v>55</v>
      </c>
      <c r="I71" s="175">
        <v>50</v>
      </c>
      <c r="J71" s="175">
        <v>51</v>
      </c>
      <c r="K71" s="173">
        <v>50</v>
      </c>
      <c r="L71" s="173">
        <v>42</v>
      </c>
      <c r="M71" s="740">
        <v>48</v>
      </c>
      <c r="N71" s="740">
        <v>56</v>
      </c>
    </row>
    <row r="72" spans="1:14" s="808" customFormat="1" ht="12">
      <c r="A72" s="693" t="s">
        <v>877</v>
      </c>
      <c r="B72" s="169">
        <v>892</v>
      </c>
      <c r="C72" s="169">
        <v>936</v>
      </c>
      <c r="D72" s="169">
        <v>966</v>
      </c>
      <c r="E72" s="169">
        <v>933</v>
      </c>
      <c r="F72" s="169">
        <v>963</v>
      </c>
      <c r="G72" s="169">
        <v>954</v>
      </c>
      <c r="H72" s="169">
        <v>963</v>
      </c>
      <c r="I72" s="177">
        <v>1016</v>
      </c>
      <c r="J72" s="177">
        <v>981</v>
      </c>
      <c r="K72" s="169">
        <v>988</v>
      </c>
      <c r="L72" s="169">
        <v>977</v>
      </c>
      <c r="M72" s="983">
        <v>1006</v>
      </c>
      <c r="N72" s="984">
        <v>960</v>
      </c>
    </row>
    <row r="73" spans="1:14">
      <c r="A73" s="82" t="s">
        <v>876</v>
      </c>
      <c r="B73" s="173">
        <v>724</v>
      </c>
      <c r="C73" s="173">
        <v>767</v>
      </c>
      <c r="D73" s="173">
        <v>779</v>
      </c>
      <c r="E73" s="173">
        <v>757</v>
      </c>
      <c r="F73" s="173">
        <v>757</v>
      </c>
      <c r="G73" s="173">
        <v>776</v>
      </c>
      <c r="H73" s="173">
        <v>776</v>
      </c>
      <c r="I73" s="175">
        <v>827</v>
      </c>
      <c r="J73" s="175">
        <v>821</v>
      </c>
      <c r="K73" s="173">
        <v>802</v>
      </c>
      <c r="L73" s="173">
        <v>798</v>
      </c>
      <c r="M73" s="740">
        <v>847</v>
      </c>
      <c r="N73" s="740">
        <v>808</v>
      </c>
    </row>
    <row r="74" spans="1:14">
      <c r="A74" s="82" t="s">
        <v>871</v>
      </c>
      <c r="B74" s="173">
        <v>3</v>
      </c>
      <c r="C74" s="173">
        <v>3</v>
      </c>
      <c r="D74" s="173">
        <v>4</v>
      </c>
      <c r="E74" s="173">
        <v>2</v>
      </c>
      <c r="F74" s="173">
        <v>3</v>
      </c>
      <c r="G74" s="173">
        <v>2</v>
      </c>
      <c r="H74" s="173">
        <v>1</v>
      </c>
      <c r="I74" s="175">
        <v>6</v>
      </c>
      <c r="J74" s="175">
        <v>1</v>
      </c>
      <c r="K74" s="173">
        <v>0</v>
      </c>
      <c r="L74" s="173">
        <v>3</v>
      </c>
      <c r="M74" s="740" t="s">
        <v>1779</v>
      </c>
      <c r="N74" s="740">
        <v>3</v>
      </c>
    </row>
    <row r="75" spans="1:14">
      <c r="A75" s="82" t="s">
        <v>868</v>
      </c>
      <c r="B75" s="173">
        <v>30</v>
      </c>
      <c r="C75" s="173">
        <v>32</v>
      </c>
      <c r="D75" s="173">
        <v>34</v>
      </c>
      <c r="E75" s="173">
        <v>44</v>
      </c>
      <c r="F75" s="173">
        <v>40</v>
      </c>
      <c r="G75" s="173">
        <v>41</v>
      </c>
      <c r="H75" s="173">
        <v>33</v>
      </c>
      <c r="I75" s="175">
        <v>39</v>
      </c>
      <c r="J75" s="175">
        <v>34</v>
      </c>
      <c r="K75" s="173">
        <v>35</v>
      </c>
      <c r="L75" s="173">
        <v>36</v>
      </c>
      <c r="M75" s="740">
        <v>30</v>
      </c>
      <c r="N75" s="740">
        <v>27</v>
      </c>
    </row>
    <row r="76" spans="1:14">
      <c r="A76" s="82" t="s">
        <v>1272</v>
      </c>
      <c r="B76" s="173">
        <v>135</v>
      </c>
      <c r="C76" s="173">
        <v>134</v>
      </c>
      <c r="D76" s="173">
        <v>149</v>
      </c>
      <c r="E76" s="173">
        <v>130</v>
      </c>
      <c r="F76" s="173">
        <v>163</v>
      </c>
      <c r="G76" s="173">
        <v>135</v>
      </c>
      <c r="H76" s="173">
        <v>153</v>
      </c>
      <c r="I76" s="175">
        <v>144</v>
      </c>
      <c r="J76" s="175">
        <v>125</v>
      </c>
      <c r="K76" s="173">
        <v>151</v>
      </c>
      <c r="L76" s="173">
        <v>140</v>
      </c>
      <c r="M76" s="740">
        <v>129</v>
      </c>
      <c r="N76" s="740">
        <v>122</v>
      </c>
    </row>
    <row r="77" spans="1:14">
      <c r="A77" s="165"/>
      <c r="B77" s="164"/>
      <c r="C77" s="164"/>
      <c r="D77" s="164"/>
      <c r="E77" s="164"/>
      <c r="F77" s="164"/>
      <c r="G77" s="164"/>
      <c r="H77" s="165"/>
      <c r="I77" s="165"/>
      <c r="J77" s="164"/>
      <c r="K77" s="164"/>
      <c r="L77" s="164"/>
      <c r="M77" s="165"/>
      <c r="N77" s="159"/>
    </row>
    <row r="78" spans="1:14">
      <c r="A78" s="165" t="s">
        <v>4082</v>
      </c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59"/>
      <c r="M78" s="159"/>
      <c r="N78" s="159"/>
    </row>
    <row r="81" spans="1:2" ht="12">
      <c r="B81" s="985"/>
    </row>
    <row r="82" spans="1:2" ht="12">
      <c r="B82" s="985"/>
    </row>
    <row r="83" spans="1:2" ht="12">
      <c r="B83" s="985"/>
    </row>
    <row r="84" spans="1:2" ht="12">
      <c r="B84" s="985"/>
    </row>
    <row r="85" spans="1:2" ht="12">
      <c r="B85" s="985"/>
    </row>
    <row r="86" spans="1:2" ht="12">
      <c r="B86" s="985"/>
    </row>
    <row r="87" spans="1:2" ht="12">
      <c r="A87" s="816"/>
      <c r="B87" s="985"/>
    </row>
    <row r="88" spans="1:2" ht="12">
      <c r="A88" s="816"/>
      <c r="B88" s="986"/>
    </row>
    <row r="89" spans="1:2" ht="12">
      <c r="A89" s="816"/>
      <c r="B89" s="987"/>
    </row>
    <row r="90" spans="1:2" ht="12">
      <c r="B90" s="987"/>
    </row>
    <row r="91" spans="1:2" ht="12">
      <c r="A91" s="816"/>
      <c r="B91" s="985"/>
    </row>
    <row r="92" spans="1:2" ht="12">
      <c r="B92" s="985"/>
    </row>
    <row r="93" spans="1:2" ht="12">
      <c r="B93" s="988"/>
    </row>
  </sheetData>
  <mergeCells count="2">
    <mergeCell ref="B5:N5"/>
    <mergeCell ref="A5:A6"/>
  </mergeCells>
  <hyperlinks>
    <hyperlink ref="A1" location="Indice!A125" display="Volver"/>
  </hyperlinks>
  <pageMargins left="0.74803149606299213" right="0.74803149606299213" top="0.98425196850393704" bottom="0.98425196850393704" header="0" footer="0"/>
  <pageSetup scale="6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79">
    <pageSetUpPr fitToPage="1"/>
  </sheetPr>
  <dimension ref="A1:L79"/>
  <sheetViews>
    <sheetView showGridLines="0" showRowColHeaders="0" view="pageBreakPreview" zoomScaleSheetLayoutView="100" workbookViewId="0"/>
  </sheetViews>
  <sheetFormatPr baseColWidth="10" defaultColWidth="11.44140625" defaultRowHeight="12.75" customHeight="1"/>
  <cols>
    <col min="1" max="1" width="31.88671875" style="159" customWidth="1"/>
    <col min="2" max="3" width="18.6640625" style="159" customWidth="1"/>
    <col min="4" max="5" width="20.88671875" style="713" customWidth="1"/>
    <col min="6" max="6" width="3.5546875" style="159" customWidth="1"/>
    <col min="7" max="8" width="11.44140625" style="165"/>
    <col min="9" max="12" width="2.44140625" style="165" bestFit="1" customWidth="1"/>
    <col min="13" max="16384" width="11.44140625" style="159"/>
  </cols>
  <sheetData>
    <row r="1" spans="1:12" ht="12.75" customHeight="1">
      <c r="A1" s="1436" t="s">
        <v>5197</v>
      </c>
    </row>
    <row r="2" spans="1:12" s="188" customFormat="1" ht="17.25" customHeight="1">
      <c r="A2" s="989" t="s">
        <v>4619</v>
      </c>
      <c r="B2" s="1779" t="s">
        <v>4620</v>
      </c>
      <c r="C2" s="1779"/>
      <c r="D2" s="1779"/>
      <c r="E2" s="1779"/>
      <c r="G2" s="818"/>
      <c r="H2" s="818"/>
      <c r="I2" s="818"/>
      <c r="J2" s="818"/>
      <c r="K2" s="818"/>
      <c r="L2" s="818"/>
    </row>
    <row r="3" spans="1:12" s="188" customFormat="1" ht="17.399999999999999">
      <c r="A3" s="188" t="s">
        <v>4621</v>
      </c>
      <c r="B3" s="1779"/>
      <c r="C3" s="1779"/>
      <c r="D3" s="1779"/>
      <c r="E3" s="1779"/>
      <c r="G3" s="818"/>
      <c r="H3" s="818"/>
      <c r="I3" s="818"/>
      <c r="J3" s="818"/>
      <c r="K3" s="818"/>
      <c r="L3" s="818"/>
    </row>
    <row r="4" spans="1:12" s="188" customFormat="1" ht="16.5" customHeight="1" thickBot="1">
      <c r="A4" s="990"/>
      <c r="B4" s="1779"/>
      <c r="C4" s="1779"/>
      <c r="D4" s="1779"/>
      <c r="E4" s="1779"/>
      <c r="G4" s="818"/>
      <c r="H4" s="818"/>
      <c r="I4" s="818"/>
      <c r="J4" s="818"/>
      <c r="K4" s="818"/>
      <c r="L4" s="818"/>
    </row>
    <row r="5" spans="1:12" s="179" customFormat="1" ht="15.75" customHeight="1" thickBot="1">
      <c r="A5" s="991" t="s">
        <v>1884</v>
      </c>
      <c r="B5" s="1780" t="s">
        <v>1882</v>
      </c>
      <c r="C5" s="1781"/>
      <c r="D5" s="992" t="s">
        <v>4622</v>
      </c>
      <c r="E5" s="993"/>
      <c r="G5" s="802"/>
      <c r="H5" s="802"/>
      <c r="I5" s="802"/>
      <c r="J5" s="802"/>
      <c r="K5" s="802"/>
      <c r="L5" s="802"/>
    </row>
    <row r="6" spans="1:12" s="179" customFormat="1" ht="24.6" thickBot="1">
      <c r="A6" s="694" t="s">
        <v>4623</v>
      </c>
      <c r="B6" s="994">
        <v>2012</v>
      </c>
      <c r="C6" s="994">
        <v>2013</v>
      </c>
      <c r="D6" s="995">
        <v>2012</v>
      </c>
      <c r="E6" s="995">
        <v>2013</v>
      </c>
      <c r="G6" s="155"/>
      <c r="H6" s="155"/>
      <c r="I6" s="802"/>
      <c r="J6" s="802"/>
      <c r="K6" s="802"/>
      <c r="L6" s="802"/>
    </row>
    <row r="7" spans="1:12" s="1000" customFormat="1" ht="12.75" customHeight="1">
      <c r="A7" s="996" t="s">
        <v>1</v>
      </c>
      <c r="B7" s="997">
        <v>98711</v>
      </c>
      <c r="C7" s="997">
        <v>99770</v>
      </c>
      <c r="D7" s="998">
        <v>5.6584773490368105</v>
      </c>
      <c r="E7" s="999">
        <v>5.6585402816162977</v>
      </c>
      <c r="G7" s="700"/>
      <c r="H7" s="701"/>
      <c r="I7" s="1001"/>
      <c r="J7" s="1001"/>
      <c r="K7" s="1001"/>
      <c r="L7" s="1001"/>
    </row>
    <row r="8" spans="1:12" s="1000" customFormat="1" ht="12.75" customHeight="1">
      <c r="A8" s="1002" t="s">
        <v>1267</v>
      </c>
      <c r="B8" s="1003">
        <v>1175</v>
      </c>
      <c r="C8" s="1003">
        <v>1251</v>
      </c>
      <c r="D8" s="1004">
        <v>5.176371077522214</v>
      </c>
      <c r="E8" s="1005">
        <v>5.4147874338841904</v>
      </c>
      <c r="G8" s="706"/>
      <c r="H8" s="701"/>
      <c r="I8" s="1001"/>
      <c r="J8" s="1001"/>
      <c r="K8" s="1001"/>
      <c r="L8" s="1001"/>
    </row>
    <row r="9" spans="1:12" s="83" customFormat="1" ht="12.75" customHeight="1">
      <c r="A9" s="343" t="s">
        <v>1326</v>
      </c>
      <c r="B9" s="276">
        <v>1169</v>
      </c>
      <c r="C9" s="276">
        <v>1246</v>
      </c>
      <c r="D9" s="187">
        <v>5.2123741494778706</v>
      </c>
      <c r="E9" s="708">
        <v>5.4569661720652389</v>
      </c>
      <c r="G9" s="155"/>
      <c r="H9" s="701"/>
      <c r="I9" s="1001"/>
      <c r="J9" s="1001"/>
      <c r="K9" s="1001"/>
      <c r="L9" s="1001"/>
    </row>
    <row r="10" spans="1:12" s="83" customFormat="1" ht="12.75" customHeight="1">
      <c r="A10" s="343" t="s">
        <v>1325</v>
      </c>
      <c r="B10" s="276">
        <v>6</v>
      </c>
      <c r="C10" s="276">
        <v>5</v>
      </c>
      <c r="D10" s="187">
        <v>2.206693637366679</v>
      </c>
      <c r="E10" s="708">
        <v>1.8504811250925239</v>
      </c>
      <c r="G10" s="155"/>
      <c r="H10" s="701"/>
      <c r="I10" s="1001"/>
      <c r="J10" s="1001"/>
      <c r="K10" s="1001"/>
      <c r="L10" s="1001"/>
    </row>
    <row r="11" spans="1:12" s="1000" customFormat="1" ht="12.75" customHeight="1">
      <c r="A11" s="1002" t="s">
        <v>1260</v>
      </c>
      <c r="B11" s="1003">
        <v>1325</v>
      </c>
      <c r="C11" s="1003">
        <v>1448</v>
      </c>
      <c r="D11" s="1004">
        <v>4.2337002540220148</v>
      </c>
      <c r="E11" s="1005">
        <v>4.5131107738052565</v>
      </c>
      <c r="F11" s="83"/>
      <c r="G11" s="706"/>
      <c r="H11" s="701"/>
      <c r="I11" s="1001"/>
      <c r="J11" s="1001"/>
      <c r="K11" s="1001"/>
      <c r="L11" s="1001"/>
    </row>
    <row r="12" spans="1:12" s="83" customFormat="1" ht="12.75" customHeight="1">
      <c r="A12" s="343" t="s">
        <v>1324</v>
      </c>
      <c r="B12" s="276">
        <v>1239</v>
      </c>
      <c r="C12" s="276">
        <v>1370</v>
      </c>
      <c r="D12" s="187">
        <v>4.3132108181871978</v>
      </c>
      <c r="E12" s="708">
        <v>4.6496800165502838</v>
      </c>
      <c r="G12" s="155"/>
      <c r="H12" s="701"/>
      <c r="I12" s="1001"/>
      <c r="J12" s="1001"/>
      <c r="K12" s="1001"/>
      <c r="L12" s="1001"/>
    </row>
    <row r="13" spans="1:12" s="83" customFormat="1" ht="12.75" customHeight="1">
      <c r="A13" s="343" t="s">
        <v>1323</v>
      </c>
      <c r="B13" s="276">
        <v>86</v>
      </c>
      <c r="C13" s="276">
        <v>78</v>
      </c>
      <c r="D13" s="187">
        <v>3.3452621751983815</v>
      </c>
      <c r="E13" s="708">
        <v>2.9633620689655169</v>
      </c>
      <c r="G13" s="155"/>
      <c r="H13" s="701"/>
      <c r="I13" s="1001"/>
      <c r="J13" s="1001"/>
      <c r="K13" s="1001"/>
      <c r="L13" s="1001"/>
    </row>
    <row r="14" spans="1:12" s="1000" customFormat="1" ht="12.75" customHeight="1">
      <c r="A14" s="1002" t="s">
        <v>1251</v>
      </c>
      <c r="B14" s="1003">
        <v>2820</v>
      </c>
      <c r="C14" s="1003">
        <v>2883</v>
      </c>
      <c r="D14" s="1004">
        <v>4.7414481593261089</v>
      </c>
      <c r="E14" s="1005">
        <v>4.7729812507760441</v>
      </c>
      <c r="F14" s="83"/>
      <c r="G14" s="706"/>
      <c r="H14" s="701"/>
      <c r="I14" s="1001"/>
      <c r="J14" s="1001"/>
      <c r="K14" s="1001"/>
      <c r="L14" s="1001"/>
    </row>
    <row r="15" spans="1:12" s="83" customFormat="1" ht="12.75" customHeight="1">
      <c r="A15" s="343" t="s">
        <v>1322</v>
      </c>
      <c r="B15" s="276">
        <v>1946</v>
      </c>
      <c r="C15" s="276">
        <v>2021</v>
      </c>
      <c r="D15" s="187">
        <v>5.0306076022666169</v>
      </c>
      <c r="E15" s="708">
        <v>5.1411331352517404</v>
      </c>
      <c r="G15" s="155"/>
      <c r="H15" s="701"/>
      <c r="I15" s="1001"/>
      <c r="J15" s="1001"/>
      <c r="K15" s="1001"/>
      <c r="L15" s="1001"/>
    </row>
    <row r="16" spans="1:12" s="83" customFormat="1" ht="12.75" customHeight="1">
      <c r="A16" s="343" t="s">
        <v>1321</v>
      </c>
      <c r="B16" s="276">
        <v>677</v>
      </c>
      <c r="C16" s="276">
        <v>662</v>
      </c>
      <c r="D16" s="187">
        <v>3.8618407917629276</v>
      </c>
      <c r="E16" s="708">
        <v>3.7136766520812299</v>
      </c>
      <c r="G16" s="155"/>
      <c r="H16" s="701"/>
      <c r="I16" s="1001"/>
      <c r="J16" s="1001"/>
      <c r="K16" s="1001"/>
      <c r="L16" s="1001"/>
    </row>
    <row r="17" spans="1:12" s="83" customFormat="1" ht="12.75" customHeight="1">
      <c r="A17" s="343" t="s">
        <v>1320</v>
      </c>
      <c r="B17" s="276">
        <v>197</v>
      </c>
      <c r="C17" s="276">
        <v>200</v>
      </c>
      <c r="D17" s="187">
        <v>6.0396100312710779</v>
      </c>
      <c r="E17" s="708">
        <v>6.1235112213343124</v>
      </c>
      <c r="G17" s="155"/>
      <c r="H17" s="701"/>
      <c r="I17" s="1001"/>
      <c r="J17" s="1001"/>
      <c r="K17" s="1001"/>
      <c r="L17" s="1001"/>
    </row>
    <row r="18" spans="1:12" s="1000" customFormat="1" ht="12.75" customHeight="1">
      <c r="A18" s="1002" t="s">
        <v>1239</v>
      </c>
      <c r="B18" s="1003">
        <v>1447</v>
      </c>
      <c r="C18" s="1003">
        <v>1454</v>
      </c>
      <c r="D18" s="1004">
        <v>4.8255369952278206</v>
      </c>
      <c r="E18" s="1005">
        <v>4.7823441380104263</v>
      </c>
      <c r="G18" s="706"/>
      <c r="H18" s="701"/>
      <c r="I18" s="1001"/>
      <c r="J18" s="1001"/>
      <c r="K18" s="1001"/>
      <c r="L18" s="1001"/>
    </row>
    <row r="19" spans="1:12" s="83" customFormat="1" ht="12.75" customHeight="1">
      <c r="A19" s="343" t="s">
        <v>1319</v>
      </c>
      <c r="B19" s="276">
        <v>885</v>
      </c>
      <c r="C19" s="276">
        <v>895</v>
      </c>
      <c r="D19" s="187">
        <v>4.5297041105145439</v>
      </c>
      <c r="E19" s="708">
        <v>4.493310239224841</v>
      </c>
      <c r="G19" s="155"/>
      <c r="H19" s="701"/>
      <c r="I19" s="1001"/>
      <c r="J19" s="1001"/>
      <c r="K19" s="1001"/>
      <c r="L19" s="1001"/>
    </row>
    <row r="20" spans="1:12" s="83" customFormat="1" ht="12.75" customHeight="1">
      <c r="A20" s="343" t="s">
        <v>1318</v>
      </c>
      <c r="B20" s="276">
        <v>134</v>
      </c>
      <c r="C20" s="276">
        <v>128</v>
      </c>
      <c r="D20" s="187">
        <v>4.4876088412592097</v>
      </c>
      <c r="E20" s="708">
        <v>4.3291507423817093</v>
      </c>
      <c r="G20" s="155"/>
      <c r="H20" s="701"/>
      <c r="I20" s="1001"/>
      <c r="J20" s="1001"/>
      <c r="K20" s="1001"/>
      <c r="L20" s="1001"/>
    </row>
    <row r="21" spans="1:12" s="83" customFormat="1" ht="12.75" customHeight="1">
      <c r="A21" s="343" t="s">
        <v>1317</v>
      </c>
      <c r="B21" s="276">
        <v>428</v>
      </c>
      <c r="C21" s="276">
        <v>431</v>
      </c>
      <c r="D21" s="187">
        <v>5.7352665290917377</v>
      </c>
      <c r="E21" s="708">
        <v>5.7250640914947599</v>
      </c>
      <c r="G21" s="155"/>
      <c r="H21" s="701"/>
      <c r="I21" s="1001"/>
      <c r="J21" s="1001"/>
      <c r="K21" s="1001"/>
      <c r="L21" s="1001"/>
    </row>
    <row r="22" spans="1:12" s="1000" customFormat="1" ht="12.75" customHeight="1">
      <c r="A22" s="1002" t="s">
        <v>1226</v>
      </c>
      <c r="B22" s="1003">
        <v>3986</v>
      </c>
      <c r="C22" s="1003">
        <v>4081</v>
      </c>
      <c r="D22" s="1004">
        <v>5.421816213216391</v>
      </c>
      <c r="E22" s="1005">
        <v>5.4613583138173301</v>
      </c>
      <c r="F22" s="83"/>
      <c r="G22" s="706"/>
      <c r="H22" s="701"/>
      <c r="I22" s="1001"/>
      <c r="J22" s="1001"/>
      <c r="K22" s="1001"/>
      <c r="L22" s="1001"/>
    </row>
    <row r="23" spans="1:12" s="83" customFormat="1" ht="12.75" customHeight="1">
      <c r="A23" s="343" t="s">
        <v>1316</v>
      </c>
      <c r="B23" s="276">
        <v>2410</v>
      </c>
      <c r="C23" s="276">
        <v>2511</v>
      </c>
      <c r="D23" s="187">
        <v>5.1684130612875139</v>
      </c>
      <c r="E23" s="708">
        <v>5.2746227835976249</v>
      </c>
      <c r="G23" s="155"/>
      <c r="H23" s="701"/>
      <c r="I23" s="1001"/>
      <c r="J23" s="1001"/>
      <c r="K23" s="1001"/>
      <c r="L23" s="1001"/>
    </row>
    <row r="24" spans="1:12" s="83" customFormat="1" ht="12.75" customHeight="1">
      <c r="A24" s="343" t="s">
        <v>1315</v>
      </c>
      <c r="B24" s="276">
        <v>518</v>
      </c>
      <c r="C24" s="276">
        <v>513</v>
      </c>
      <c r="D24" s="187">
        <v>5.8200285383638759</v>
      </c>
      <c r="E24" s="708">
        <v>5.7369715947215392</v>
      </c>
      <c r="G24" s="155"/>
      <c r="H24" s="701"/>
      <c r="I24" s="1001"/>
      <c r="J24" s="1001"/>
      <c r="K24" s="1001"/>
      <c r="L24" s="1001"/>
    </row>
    <row r="25" spans="1:12" s="83" customFormat="1" ht="12.75" customHeight="1">
      <c r="A25" s="343" t="s">
        <v>1314</v>
      </c>
      <c r="B25" s="276">
        <v>1058</v>
      </c>
      <c r="C25" s="276">
        <v>1057</v>
      </c>
      <c r="D25" s="187">
        <v>5.8816662126628163</v>
      </c>
      <c r="E25" s="708">
        <v>5.8148170560631982</v>
      </c>
      <c r="G25" s="155"/>
      <c r="H25" s="701"/>
      <c r="I25" s="1001"/>
      <c r="J25" s="1001"/>
      <c r="K25" s="1001"/>
      <c r="L25" s="1001"/>
    </row>
    <row r="26" spans="1:12" s="1000" customFormat="1" ht="12.75" customHeight="1">
      <c r="A26" s="1002" t="s">
        <v>1208</v>
      </c>
      <c r="B26" s="1003">
        <v>11677</v>
      </c>
      <c r="C26" s="1003">
        <v>11762</v>
      </c>
      <c r="D26" s="1004">
        <v>6.5870749596381586</v>
      </c>
      <c r="E26" s="1005">
        <v>6.5694384562629429</v>
      </c>
      <c r="F26" s="83"/>
      <c r="G26" s="706"/>
      <c r="H26" s="701"/>
      <c r="I26" s="1001"/>
      <c r="J26" s="1001"/>
      <c r="K26" s="1001"/>
      <c r="L26" s="1001"/>
    </row>
    <row r="27" spans="1:12" s="83" customFormat="1" ht="12.75" customHeight="1">
      <c r="A27" s="343" t="s">
        <v>1313</v>
      </c>
      <c r="B27" s="276">
        <v>5066</v>
      </c>
      <c r="C27" s="276">
        <v>5150</v>
      </c>
      <c r="D27" s="187">
        <v>6.9586573884568157</v>
      </c>
      <c r="E27" s="708">
        <v>7.022445087698717</v>
      </c>
      <c r="G27" s="155"/>
      <c r="H27" s="701"/>
      <c r="I27" s="1001"/>
      <c r="J27" s="1001"/>
      <c r="K27" s="1001"/>
      <c r="L27" s="1001"/>
    </row>
    <row r="28" spans="1:12" s="83" customFormat="1" ht="12.75" customHeight="1">
      <c r="A28" s="343" t="s">
        <v>1312</v>
      </c>
      <c r="B28" s="276">
        <v>28</v>
      </c>
      <c r="C28" s="276">
        <v>23</v>
      </c>
      <c r="D28" s="187">
        <v>4.904536696444211</v>
      </c>
      <c r="E28" s="708">
        <v>3.8818565400843883</v>
      </c>
      <c r="G28" s="155"/>
      <c r="H28" s="701"/>
      <c r="I28" s="1001"/>
      <c r="J28" s="1001"/>
      <c r="K28" s="1001"/>
      <c r="L28" s="1001"/>
    </row>
    <row r="29" spans="1:12" s="83" customFormat="1" ht="12.75" customHeight="1">
      <c r="A29" s="343" t="s">
        <v>1311</v>
      </c>
      <c r="B29" s="276">
        <v>568</v>
      </c>
      <c r="C29" s="276">
        <v>541</v>
      </c>
      <c r="D29" s="187">
        <v>5.2842616453776667</v>
      </c>
      <c r="E29" s="708">
        <v>4.9739808396006104</v>
      </c>
      <c r="G29" s="155"/>
      <c r="H29" s="701"/>
      <c r="I29" s="1001"/>
      <c r="J29" s="1001"/>
      <c r="K29" s="1001"/>
      <c r="L29" s="1001"/>
    </row>
    <row r="30" spans="1:12" s="83" customFormat="1" ht="12.75" customHeight="1">
      <c r="A30" s="343" t="s">
        <v>1310</v>
      </c>
      <c r="B30" s="276">
        <v>436</v>
      </c>
      <c r="C30" s="276">
        <v>479</v>
      </c>
      <c r="D30" s="187">
        <v>5.7848717642532073</v>
      </c>
      <c r="E30" s="708">
        <v>6.3413471722092778</v>
      </c>
      <c r="G30" s="155"/>
      <c r="H30" s="701"/>
      <c r="I30" s="1001"/>
      <c r="J30" s="1001"/>
      <c r="K30" s="1001"/>
      <c r="L30" s="1001"/>
    </row>
    <row r="31" spans="1:12" s="83" customFormat="1" ht="12.75" customHeight="1">
      <c r="A31" s="343" t="s">
        <v>1309</v>
      </c>
      <c r="B31" s="276">
        <v>1279</v>
      </c>
      <c r="C31" s="276">
        <v>1263</v>
      </c>
      <c r="D31" s="187">
        <v>6.2860625362468427</v>
      </c>
      <c r="E31" s="708">
        <v>6.1678851644850452</v>
      </c>
      <c r="G31" s="155"/>
      <c r="H31" s="701"/>
      <c r="I31" s="1001"/>
      <c r="J31" s="1001"/>
      <c r="K31" s="1001"/>
      <c r="L31" s="1001"/>
    </row>
    <row r="32" spans="1:12" s="83" customFormat="1" ht="12.75" customHeight="1">
      <c r="A32" s="343" t="s">
        <v>1308</v>
      </c>
      <c r="B32" s="276">
        <v>1110</v>
      </c>
      <c r="C32" s="276">
        <v>1042</v>
      </c>
      <c r="D32" s="187">
        <v>7.1219587311364334</v>
      </c>
      <c r="E32" s="708">
        <v>6.6264753764753763</v>
      </c>
      <c r="G32" s="155"/>
      <c r="H32" s="701"/>
      <c r="I32" s="1001"/>
      <c r="J32" s="1001"/>
      <c r="K32" s="1001"/>
      <c r="L32" s="1001"/>
    </row>
    <row r="33" spans="1:12" s="83" customFormat="1" ht="12.75" customHeight="1">
      <c r="A33" s="343" t="s">
        <v>1307</v>
      </c>
      <c r="B33" s="276">
        <v>924</v>
      </c>
      <c r="C33" s="276">
        <v>942</v>
      </c>
      <c r="D33" s="187">
        <v>6.2180768376637801</v>
      </c>
      <c r="E33" s="708">
        <v>6.2914504398004372</v>
      </c>
      <c r="G33" s="155"/>
      <c r="H33" s="701"/>
      <c r="I33" s="1001"/>
      <c r="J33" s="1001"/>
      <c r="K33" s="1001"/>
      <c r="L33" s="1001"/>
    </row>
    <row r="34" spans="1:12" s="83" customFormat="1" ht="12.75" customHeight="1">
      <c r="A34" s="343" t="s">
        <v>1306</v>
      </c>
      <c r="B34" s="276">
        <v>2266</v>
      </c>
      <c r="C34" s="276">
        <v>2322</v>
      </c>
      <c r="D34" s="187">
        <v>6.5075298955808529</v>
      </c>
      <c r="E34" s="708">
        <v>6.540683332252617</v>
      </c>
      <c r="G34" s="155"/>
      <c r="H34" s="701"/>
      <c r="I34" s="1001"/>
      <c r="J34" s="1001"/>
      <c r="K34" s="1001"/>
      <c r="L34" s="1001"/>
    </row>
    <row r="35" spans="1:12" s="1000" customFormat="1" ht="12.75" customHeight="1">
      <c r="A35" s="1002" t="s">
        <v>1162</v>
      </c>
      <c r="B35" s="1003">
        <v>37286</v>
      </c>
      <c r="C35" s="1003">
        <v>37565</v>
      </c>
      <c r="D35" s="1004">
        <v>5.2831806657635134</v>
      </c>
      <c r="E35" s="1005">
        <v>5.2589336001533278</v>
      </c>
      <c r="G35" s="706"/>
      <c r="H35" s="701"/>
      <c r="I35" s="1001"/>
      <c r="J35" s="1001"/>
      <c r="K35" s="1001"/>
      <c r="L35" s="1001"/>
    </row>
    <row r="36" spans="1:12" s="83" customFormat="1" ht="12.75" customHeight="1">
      <c r="A36" s="343" t="s">
        <v>1305</v>
      </c>
      <c r="B36" s="276">
        <v>29459</v>
      </c>
      <c r="C36" s="276">
        <v>29546</v>
      </c>
      <c r="D36" s="187">
        <v>5.5142998548188675</v>
      </c>
      <c r="E36" s="708">
        <v>5.4739095812778764</v>
      </c>
      <c r="G36" s="155"/>
      <c r="H36" s="701"/>
      <c r="I36" s="1001"/>
      <c r="J36" s="1001"/>
      <c r="K36" s="1001"/>
      <c r="L36" s="1001"/>
    </row>
    <row r="37" spans="1:12" s="83" customFormat="1" ht="12.75" customHeight="1">
      <c r="A37" s="343" t="s">
        <v>1304</v>
      </c>
      <c r="B37" s="276">
        <v>2396</v>
      </c>
      <c r="C37" s="276">
        <v>2457</v>
      </c>
      <c r="D37" s="187">
        <v>3.8531803211198024</v>
      </c>
      <c r="E37" s="708">
        <v>3.8982303271848018</v>
      </c>
      <c r="G37" s="155"/>
      <c r="H37" s="701"/>
      <c r="I37" s="1001"/>
      <c r="J37" s="1001"/>
      <c r="K37" s="1001"/>
      <c r="L37" s="1001"/>
    </row>
    <row r="38" spans="1:12" s="83" customFormat="1" ht="12.75" customHeight="1">
      <c r="A38" s="343" t="s">
        <v>1303</v>
      </c>
      <c r="B38" s="276">
        <v>773</v>
      </c>
      <c r="C38" s="276">
        <v>804</v>
      </c>
      <c r="D38" s="187">
        <v>3.8447955991265896</v>
      </c>
      <c r="E38" s="708">
        <v>3.8469819852149572</v>
      </c>
      <c r="G38" s="155"/>
      <c r="H38" s="701"/>
      <c r="I38" s="1001"/>
      <c r="J38" s="1001"/>
      <c r="K38" s="1001"/>
      <c r="L38" s="1001"/>
    </row>
    <row r="39" spans="1:12" s="83" customFormat="1" ht="12.75" customHeight="1">
      <c r="A39" s="343" t="s">
        <v>1302</v>
      </c>
      <c r="B39" s="276">
        <v>2305</v>
      </c>
      <c r="C39" s="276">
        <v>2347</v>
      </c>
      <c r="D39" s="187">
        <v>5.0929659621949463</v>
      </c>
      <c r="E39" s="708">
        <v>5.1107993412166577</v>
      </c>
      <c r="G39" s="155"/>
      <c r="H39" s="701"/>
      <c r="I39" s="1001"/>
      <c r="J39" s="1001"/>
      <c r="K39" s="1001"/>
      <c r="L39" s="1001"/>
    </row>
    <row r="40" spans="1:12" s="83" customFormat="1" ht="12.75" customHeight="1">
      <c r="A40" s="343" t="s">
        <v>1301</v>
      </c>
      <c r="B40" s="276">
        <v>992</v>
      </c>
      <c r="C40" s="276">
        <v>1007</v>
      </c>
      <c r="D40" s="187">
        <v>5.9127864005912789</v>
      </c>
      <c r="E40" s="708">
        <v>5.9272152084815621</v>
      </c>
      <c r="G40" s="155"/>
      <c r="H40" s="701"/>
      <c r="I40" s="1001"/>
      <c r="J40" s="1001"/>
      <c r="K40" s="1001"/>
      <c r="L40" s="1001"/>
    </row>
    <row r="41" spans="1:12" s="83" customFormat="1" ht="12.75" customHeight="1">
      <c r="A41" s="343" t="s">
        <v>1300</v>
      </c>
      <c r="B41" s="276">
        <v>1361</v>
      </c>
      <c r="C41" s="276">
        <v>1404</v>
      </c>
      <c r="D41" s="187">
        <v>5.0042836079377278</v>
      </c>
      <c r="E41" s="708">
        <v>5.0667811865073498</v>
      </c>
      <c r="G41" s="155"/>
      <c r="H41" s="701"/>
      <c r="I41" s="1001"/>
      <c r="J41" s="1001"/>
      <c r="K41" s="1001"/>
      <c r="L41" s="1001"/>
    </row>
    <row r="42" spans="1:12" s="1000" customFormat="1" ht="12.75" customHeight="1">
      <c r="A42" s="1002" t="s">
        <v>1103</v>
      </c>
      <c r="B42" s="1003">
        <v>5283</v>
      </c>
      <c r="C42" s="1003">
        <v>5162</v>
      </c>
      <c r="D42" s="1004">
        <v>5.9066936938246375</v>
      </c>
      <c r="E42" s="1005">
        <v>5.7199908249662865</v>
      </c>
      <c r="F42" s="83"/>
      <c r="G42" s="706"/>
      <c r="H42" s="701"/>
      <c r="I42" s="1001"/>
      <c r="J42" s="1001"/>
      <c r="K42" s="1001"/>
      <c r="L42" s="1001"/>
    </row>
    <row r="43" spans="1:12" s="83" customFormat="1" ht="12.75" customHeight="1">
      <c r="A43" s="343" t="s">
        <v>1299</v>
      </c>
      <c r="B43" s="276">
        <v>3611</v>
      </c>
      <c r="C43" s="276">
        <v>3468</v>
      </c>
      <c r="D43" s="187">
        <v>5.7413605323199963</v>
      </c>
      <c r="E43" s="708">
        <v>5.4585118472372187</v>
      </c>
      <c r="G43" s="155"/>
      <c r="H43" s="701"/>
      <c r="I43" s="1001"/>
      <c r="J43" s="1001"/>
      <c r="K43" s="1001"/>
      <c r="L43" s="1001"/>
    </row>
    <row r="44" spans="1:12" s="83" customFormat="1" ht="12.75" customHeight="1">
      <c r="A44" s="343" t="s">
        <v>1298</v>
      </c>
      <c r="B44" s="276">
        <v>287</v>
      </c>
      <c r="C44" s="276">
        <v>287</v>
      </c>
      <c r="D44" s="187">
        <v>6.5931541465655874</v>
      </c>
      <c r="E44" s="708">
        <v>6.566754375929527</v>
      </c>
      <c r="G44" s="155"/>
      <c r="H44" s="701"/>
      <c r="I44" s="1001"/>
      <c r="J44" s="1001"/>
      <c r="K44" s="1001"/>
      <c r="L44" s="1001"/>
    </row>
    <row r="45" spans="1:12" s="83" customFormat="1" ht="12.75" customHeight="1">
      <c r="A45" s="343" t="s">
        <v>1297</v>
      </c>
      <c r="B45" s="276">
        <v>1385</v>
      </c>
      <c r="C45" s="276">
        <v>1407</v>
      </c>
      <c r="D45" s="187">
        <v>6.2405940504834767</v>
      </c>
      <c r="E45" s="708">
        <v>6.2979508160031514</v>
      </c>
      <c r="G45" s="155"/>
      <c r="H45" s="701"/>
      <c r="I45" s="1001"/>
      <c r="J45" s="1001"/>
      <c r="K45" s="1001"/>
      <c r="L45" s="1001"/>
    </row>
    <row r="46" spans="1:12" s="1000" customFormat="1" ht="12.75" customHeight="1">
      <c r="A46" s="1002" t="s">
        <v>1066</v>
      </c>
      <c r="B46" s="1003">
        <v>6333</v>
      </c>
      <c r="C46" s="1003">
        <v>6383</v>
      </c>
      <c r="D46" s="1004">
        <v>6.2037753592664791</v>
      </c>
      <c r="E46" s="1005">
        <v>6.2079301615151126</v>
      </c>
      <c r="F46" s="83"/>
      <c r="G46" s="706"/>
      <c r="H46" s="701"/>
      <c r="I46" s="1001"/>
      <c r="J46" s="1001"/>
      <c r="K46" s="1001"/>
      <c r="L46" s="1001"/>
    </row>
    <row r="47" spans="1:12" s="83" customFormat="1" ht="12.75" customHeight="1">
      <c r="A47" s="343" t="s">
        <v>1296</v>
      </c>
      <c r="B47" s="276">
        <v>2304</v>
      </c>
      <c r="C47" s="276">
        <v>2293</v>
      </c>
      <c r="D47" s="187">
        <v>5.5625570379383777</v>
      </c>
      <c r="E47" s="708">
        <v>5.4671387527866191</v>
      </c>
      <c r="G47" s="155"/>
      <c r="H47" s="701"/>
      <c r="I47" s="1001"/>
      <c r="J47" s="1001"/>
      <c r="K47" s="1001"/>
      <c r="L47" s="1001"/>
    </row>
    <row r="48" spans="1:12" s="83" customFormat="1" ht="12.75" customHeight="1">
      <c r="A48" s="343" t="s">
        <v>1295</v>
      </c>
      <c r="B48" s="276">
        <v>436</v>
      </c>
      <c r="C48" s="276">
        <v>461</v>
      </c>
      <c r="D48" s="187">
        <v>7.5077919170698948</v>
      </c>
      <c r="E48" s="708">
        <v>7.9662686412414248</v>
      </c>
      <c r="G48" s="155"/>
      <c r="H48" s="701"/>
      <c r="I48" s="1001"/>
      <c r="J48" s="1001"/>
      <c r="K48" s="1001"/>
      <c r="L48" s="1001"/>
    </row>
    <row r="49" spans="1:12" s="83" customFormat="1" ht="12.75" customHeight="1">
      <c r="A49" s="343" t="s">
        <v>1294</v>
      </c>
      <c r="B49" s="276">
        <v>1786</v>
      </c>
      <c r="C49" s="276">
        <v>1713</v>
      </c>
      <c r="D49" s="187">
        <v>6.4619537098343987</v>
      </c>
      <c r="E49" s="708">
        <v>6.1539235304049811</v>
      </c>
      <c r="G49" s="155"/>
      <c r="H49" s="701"/>
      <c r="I49" s="1001"/>
      <c r="J49" s="1001"/>
      <c r="K49" s="1001"/>
      <c r="L49" s="1001"/>
    </row>
    <row r="50" spans="1:12" s="83" customFormat="1" ht="12.75" customHeight="1">
      <c r="A50" s="343" t="s">
        <v>1293</v>
      </c>
      <c r="B50" s="276">
        <v>1807</v>
      </c>
      <c r="C50" s="276">
        <v>1916</v>
      </c>
      <c r="D50" s="187">
        <v>6.6391840453830664</v>
      </c>
      <c r="E50" s="708">
        <v>7.0296964315852035</v>
      </c>
      <c r="G50" s="155"/>
      <c r="H50" s="701"/>
      <c r="I50" s="1001"/>
      <c r="J50" s="1001"/>
      <c r="K50" s="1001"/>
      <c r="L50" s="1001"/>
    </row>
    <row r="51" spans="1:12" s="1000" customFormat="1" ht="12.75" customHeight="1">
      <c r="A51" s="1002" t="s">
        <v>1032</v>
      </c>
      <c r="B51" s="1003">
        <v>12087</v>
      </c>
      <c r="C51" s="1003">
        <v>12453</v>
      </c>
      <c r="D51" s="1004">
        <v>5.8296987144952404</v>
      </c>
      <c r="E51" s="1005">
        <v>5.9669365013875098</v>
      </c>
      <c r="F51" s="83"/>
      <c r="G51" s="706"/>
      <c r="H51" s="701"/>
      <c r="I51" s="1001"/>
      <c r="J51" s="1001"/>
      <c r="K51" s="1001"/>
      <c r="L51" s="1001"/>
    </row>
    <row r="52" spans="1:12" s="83" customFormat="1" ht="12.75" customHeight="1">
      <c r="A52" s="343" t="s">
        <v>1292</v>
      </c>
      <c r="B52" s="276">
        <v>5593</v>
      </c>
      <c r="C52" s="276">
        <v>5832</v>
      </c>
      <c r="D52" s="187">
        <v>5.3982891100882275</v>
      </c>
      <c r="E52" s="708">
        <v>5.581272495676715</v>
      </c>
      <c r="G52" s="155"/>
      <c r="H52" s="701"/>
      <c r="I52" s="1001"/>
      <c r="J52" s="1001"/>
      <c r="K52" s="1001"/>
      <c r="L52" s="1001"/>
    </row>
    <row r="53" spans="1:12" s="83" customFormat="1" ht="12.75" customHeight="1">
      <c r="A53" s="343" t="s">
        <v>1291</v>
      </c>
      <c r="B53" s="276">
        <v>1009</v>
      </c>
      <c r="C53" s="276">
        <v>1026</v>
      </c>
      <c r="D53" s="187">
        <v>5.8809815235763834</v>
      </c>
      <c r="E53" s="708">
        <v>5.9562511610626041</v>
      </c>
      <c r="G53" s="155"/>
      <c r="H53" s="701"/>
      <c r="I53" s="1001"/>
      <c r="J53" s="1001"/>
      <c r="K53" s="1001"/>
      <c r="L53" s="1001"/>
    </row>
    <row r="54" spans="1:12" s="83" customFormat="1" ht="12.75" customHeight="1">
      <c r="A54" s="343" t="s">
        <v>1290</v>
      </c>
      <c r="B54" s="276">
        <v>2290</v>
      </c>
      <c r="C54" s="276">
        <v>2398</v>
      </c>
      <c r="D54" s="187">
        <v>5.8949059260536822</v>
      </c>
      <c r="E54" s="708">
        <v>6.1427799281207651</v>
      </c>
      <c r="G54" s="155"/>
      <c r="H54" s="701"/>
      <c r="I54" s="1001"/>
      <c r="J54" s="1001"/>
      <c r="K54" s="1001"/>
      <c r="L54" s="1001"/>
    </row>
    <row r="55" spans="1:12" s="83" customFormat="1" ht="12.75" customHeight="1">
      <c r="A55" s="343" t="s">
        <v>1289</v>
      </c>
      <c r="B55" s="276">
        <v>3195</v>
      </c>
      <c r="C55" s="276">
        <v>3197</v>
      </c>
      <c r="D55" s="187">
        <v>6.6947588105749949</v>
      </c>
      <c r="E55" s="708">
        <v>6.6683775770587781</v>
      </c>
      <c r="G55" s="155"/>
      <c r="H55" s="701"/>
      <c r="I55" s="1001"/>
      <c r="J55" s="1001"/>
      <c r="K55" s="1001"/>
      <c r="L55" s="1001"/>
    </row>
    <row r="56" spans="1:12" s="1000" customFormat="1" ht="12.75" customHeight="1">
      <c r="A56" s="1002" t="s">
        <v>973</v>
      </c>
      <c r="B56" s="1003">
        <v>6002</v>
      </c>
      <c r="C56" s="1003">
        <v>6234</v>
      </c>
      <c r="D56" s="1004">
        <v>6.183026654387147</v>
      </c>
      <c r="E56" s="1005">
        <v>6.3809123220687454</v>
      </c>
      <c r="G56" s="706"/>
      <c r="H56" s="701"/>
      <c r="I56" s="1001"/>
      <c r="J56" s="1001"/>
      <c r="K56" s="1001"/>
      <c r="L56" s="1001"/>
    </row>
    <row r="57" spans="1:12" s="83" customFormat="1" ht="12.75" customHeight="1">
      <c r="A57" s="343" t="s">
        <v>1288</v>
      </c>
      <c r="B57" s="276">
        <v>4546</v>
      </c>
      <c r="C57" s="276">
        <v>4654</v>
      </c>
      <c r="D57" s="187">
        <v>6.0077045573183385</v>
      </c>
      <c r="E57" s="708">
        <v>6.1019570831203218</v>
      </c>
      <c r="G57" s="155"/>
      <c r="H57" s="701"/>
      <c r="I57" s="1001"/>
      <c r="J57" s="1001"/>
      <c r="K57" s="1001"/>
      <c r="L57" s="1001"/>
    </row>
    <row r="58" spans="1:12" s="83" customFormat="1" ht="12.75" customHeight="1">
      <c r="A58" s="343" t="s">
        <v>1287</v>
      </c>
      <c r="B58" s="276">
        <v>1456</v>
      </c>
      <c r="C58" s="276">
        <v>1580</v>
      </c>
      <c r="D58" s="187">
        <v>6.8028800104659695</v>
      </c>
      <c r="E58" s="708">
        <v>7.3741149895222229</v>
      </c>
      <c r="G58" s="155"/>
      <c r="H58" s="701"/>
      <c r="I58" s="1001"/>
      <c r="J58" s="1001"/>
      <c r="K58" s="1001"/>
      <c r="L58" s="1001"/>
    </row>
    <row r="59" spans="1:12" s="1000" customFormat="1" ht="12.75" customHeight="1">
      <c r="A59" s="1002" t="s">
        <v>938</v>
      </c>
      <c r="B59" s="1003">
        <v>2633</v>
      </c>
      <c r="C59" s="1003">
        <v>2505</v>
      </c>
      <c r="D59" s="1004">
        <v>6.6502662127074892</v>
      </c>
      <c r="E59" s="1005">
        <v>6.2803010732191806</v>
      </c>
      <c r="F59" s="83"/>
      <c r="G59" s="706"/>
      <c r="H59" s="701"/>
      <c r="I59" s="1001"/>
      <c r="J59" s="1001"/>
      <c r="K59" s="1001"/>
      <c r="L59" s="1001"/>
    </row>
    <row r="60" spans="1:12" s="83" customFormat="1" ht="12.75" customHeight="1">
      <c r="A60" s="343" t="s">
        <v>1286</v>
      </c>
      <c r="B60" s="276">
        <v>1926</v>
      </c>
      <c r="C60" s="276">
        <v>1797</v>
      </c>
      <c r="D60" s="187">
        <v>6.5746129819590706</v>
      </c>
      <c r="E60" s="708">
        <v>6.0783689935493479</v>
      </c>
      <c r="G60" s="155"/>
      <c r="H60" s="701"/>
      <c r="I60" s="1001"/>
      <c r="J60" s="1001"/>
      <c r="K60" s="1001"/>
      <c r="L60" s="1001"/>
    </row>
    <row r="61" spans="1:12" s="83" customFormat="1" ht="12.75" customHeight="1">
      <c r="A61" s="343" t="s">
        <v>1285</v>
      </c>
      <c r="B61" s="276">
        <v>707</v>
      </c>
      <c r="C61" s="276">
        <v>708</v>
      </c>
      <c r="D61" s="187">
        <v>6.8654774274366615</v>
      </c>
      <c r="E61" s="708">
        <v>6.8582720641655284</v>
      </c>
      <c r="G61" s="155"/>
      <c r="H61" s="701"/>
      <c r="I61" s="1001"/>
      <c r="J61" s="1001"/>
      <c r="K61" s="1001"/>
      <c r="L61" s="1001"/>
    </row>
    <row r="62" spans="1:12" s="1000" customFormat="1" ht="12.75" customHeight="1">
      <c r="A62" s="1002" t="s">
        <v>924</v>
      </c>
      <c r="B62" s="1003">
        <v>5050</v>
      </c>
      <c r="C62" s="1003">
        <v>5136</v>
      </c>
      <c r="D62" s="1004">
        <v>6.1413184255362099</v>
      </c>
      <c r="E62" s="1005">
        <v>6.1996714270711735</v>
      </c>
      <c r="F62" s="83"/>
      <c r="G62" s="706"/>
      <c r="H62" s="701"/>
      <c r="I62" s="1001"/>
      <c r="J62" s="1001"/>
      <c r="K62" s="1001"/>
      <c r="L62" s="1001"/>
    </row>
    <row r="63" spans="1:12" s="83" customFormat="1" ht="12.75" customHeight="1">
      <c r="A63" s="343" t="s">
        <v>1284</v>
      </c>
      <c r="B63" s="276">
        <v>2160</v>
      </c>
      <c r="C63" s="276">
        <v>2234</v>
      </c>
      <c r="D63" s="187">
        <v>5.5424976136468613</v>
      </c>
      <c r="E63" s="708">
        <v>5.6636683534291308</v>
      </c>
      <c r="G63" s="155"/>
      <c r="H63" s="701"/>
      <c r="I63" s="1001"/>
      <c r="J63" s="1001"/>
      <c r="K63" s="1001"/>
      <c r="L63" s="1001"/>
    </row>
    <row r="64" spans="1:12" s="83" customFormat="1" ht="12.75" customHeight="1">
      <c r="A64" s="343" t="s">
        <v>1283</v>
      </c>
      <c r="B64" s="276">
        <v>1081</v>
      </c>
      <c r="C64" s="276">
        <v>1113</v>
      </c>
      <c r="D64" s="187">
        <v>5.9757762704743582</v>
      </c>
      <c r="E64" s="708">
        <v>6.1028101439342013</v>
      </c>
      <c r="F64" s="1000"/>
      <c r="G64" s="155"/>
      <c r="H64" s="701"/>
      <c r="I64" s="1001"/>
      <c r="J64" s="1001"/>
      <c r="K64" s="1001"/>
      <c r="L64" s="1001"/>
    </row>
    <row r="65" spans="1:12" s="83" customFormat="1" ht="12.75" customHeight="1">
      <c r="A65" s="343" t="s">
        <v>1282</v>
      </c>
      <c r="B65" s="276">
        <v>1719</v>
      </c>
      <c r="C65" s="276">
        <v>1693</v>
      </c>
      <c r="D65" s="187">
        <v>7.3989583781689836</v>
      </c>
      <c r="E65" s="708">
        <v>7.2980743946650337</v>
      </c>
      <c r="G65" s="155"/>
      <c r="H65" s="701"/>
      <c r="I65" s="1001"/>
      <c r="J65" s="1001"/>
      <c r="K65" s="1001"/>
      <c r="L65" s="1001"/>
    </row>
    <row r="66" spans="1:12" s="83" customFormat="1" ht="12.75" customHeight="1">
      <c r="A66" s="343" t="s">
        <v>1281</v>
      </c>
      <c r="B66" s="276">
        <v>90</v>
      </c>
      <c r="C66" s="276">
        <v>96</v>
      </c>
      <c r="D66" s="187">
        <v>4.6497210167389955</v>
      </c>
      <c r="E66" s="708">
        <v>4.8897264809249732</v>
      </c>
      <c r="G66" s="155"/>
      <c r="H66" s="701"/>
      <c r="I66" s="1001"/>
      <c r="J66" s="1001"/>
      <c r="K66" s="1001"/>
      <c r="L66" s="1001"/>
    </row>
    <row r="67" spans="1:12" s="1000" customFormat="1" ht="12.75" customHeight="1">
      <c r="A67" s="1002" t="s">
        <v>890</v>
      </c>
      <c r="B67" s="1003">
        <v>601</v>
      </c>
      <c r="C67" s="1003">
        <v>493</v>
      </c>
      <c r="D67" s="1004">
        <v>5.7027365544464264</v>
      </c>
      <c r="E67" s="1005">
        <v>4.6355062856713021</v>
      </c>
      <c r="G67" s="706"/>
      <c r="H67" s="701"/>
      <c r="I67" s="1001"/>
      <c r="J67" s="1001"/>
      <c r="K67" s="1001"/>
      <c r="L67" s="1001"/>
    </row>
    <row r="68" spans="1:12" s="83" customFormat="1" ht="12.75" customHeight="1">
      <c r="A68" s="343" t="s">
        <v>1280</v>
      </c>
      <c r="B68" s="276">
        <v>260</v>
      </c>
      <c r="C68" s="276">
        <v>274</v>
      </c>
      <c r="D68" s="187">
        <v>4.3590517385910204</v>
      </c>
      <c r="E68" s="708">
        <v>4.5477933243705291</v>
      </c>
      <c r="G68" s="155"/>
      <c r="H68" s="701"/>
      <c r="I68" s="1001"/>
      <c r="J68" s="1001"/>
      <c r="K68" s="1001"/>
      <c r="L68" s="1001"/>
    </row>
    <row r="69" spans="1:12" s="83" customFormat="1" ht="12.75" customHeight="1">
      <c r="A69" s="343" t="s">
        <v>1279</v>
      </c>
      <c r="B69" s="276">
        <v>279</v>
      </c>
      <c r="C69" s="276">
        <v>140</v>
      </c>
      <c r="D69" s="187">
        <v>8.2554148419931366</v>
      </c>
      <c r="E69" s="708">
        <v>4.1076196344218525</v>
      </c>
      <c r="G69" s="155"/>
      <c r="H69" s="701"/>
      <c r="I69" s="1001"/>
      <c r="J69" s="1001"/>
      <c r="K69" s="1001"/>
      <c r="L69" s="1001"/>
    </row>
    <row r="70" spans="1:12" s="83" customFormat="1" ht="12.75" customHeight="1">
      <c r="A70" s="343" t="s">
        <v>1278</v>
      </c>
      <c r="B70" s="276">
        <v>14</v>
      </c>
      <c r="C70" s="276">
        <v>23</v>
      </c>
      <c r="D70" s="187">
        <v>3.0891438658428951</v>
      </c>
      <c r="E70" s="708">
        <v>4.995655951346655</v>
      </c>
      <c r="G70" s="155"/>
      <c r="H70" s="701"/>
      <c r="I70" s="1001"/>
      <c r="J70" s="1001"/>
      <c r="K70" s="1001"/>
      <c r="L70" s="1001"/>
    </row>
    <row r="71" spans="1:12" s="83" customFormat="1" ht="12.75" customHeight="1">
      <c r="A71" s="343" t="s">
        <v>1277</v>
      </c>
      <c r="B71" s="276">
        <v>48</v>
      </c>
      <c r="C71" s="276">
        <v>56</v>
      </c>
      <c r="D71" s="187">
        <v>6.4742379282438627</v>
      </c>
      <c r="E71" s="708">
        <v>7.5502224619118241</v>
      </c>
      <c r="G71" s="155"/>
      <c r="H71" s="701"/>
      <c r="I71" s="1001"/>
      <c r="J71" s="1001"/>
      <c r="K71" s="1001"/>
      <c r="L71" s="1001"/>
    </row>
    <row r="72" spans="1:12" s="1000" customFormat="1" ht="12.75" customHeight="1">
      <c r="A72" s="1002" t="s">
        <v>877</v>
      </c>
      <c r="B72" s="1003">
        <v>1006</v>
      </c>
      <c r="C72" s="1003">
        <v>960</v>
      </c>
      <c r="D72" s="1004">
        <v>6.2129830347272401</v>
      </c>
      <c r="E72" s="1005">
        <v>5.8957918785466878</v>
      </c>
      <c r="G72" s="706"/>
      <c r="H72" s="701"/>
      <c r="I72" s="1001"/>
      <c r="J72" s="1001"/>
      <c r="K72" s="1001"/>
      <c r="L72" s="1001"/>
    </row>
    <row r="73" spans="1:12" s="83" customFormat="1" ht="12.75" customHeight="1">
      <c r="A73" s="343" t="s">
        <v>1276</v>
      </c>
      <c r="B73" s="276">
        <v>847</v>
      </c>
      <c r="C73" s="276">
        <v>808</v>
      </c>
      <c r="D73" s="187">
        <v>6.5436734189341612</v>
      </c>
      <c r="E73" s="708">
        <v>6.2134249967318</v>
      </c>
      <c r="G73" s="155"/>
      <c r="H73" s="701"/>
      <c r="I73" s="1001"/>
      <c r="J73" s="1001"/>
      <c r="K73" s="1001"/>
      <c r="L73" s="1001"/>
    </row>
    <row r="74" spans="1:12" s="83" customFormat="1" ht="12.75" customHeight="1">
      <c r="A74" s="343" t="s">
        <v>1275</v>
      </c>
      <c r="B74" s="276">
        <v>0</v>
      </c>
      <c r="C74" s="276">
        <v>3</v>
      </c>
      <c r="D74" s="187">
        <v>0</v>
      </c>
      <c r="E74" s="708">
        <v>1.0281014393420151</v>
      </c>
      <c r="G74" s="155"/>
      <c r="H74" s="701"/>
      <c r="I74" s="1001"/>
      <c r="J74" s="1001"/>
      <c r="K74" s="1001"/>
      <c r="L74" s="1001"/>
    </row>
    <row r="75" spans="1:12" s="83" customFormat="1" ht="12.75" customHeight="1">
      <c r="A75" s="343" t="s">
        <v>1274</v>
      </c>
      <c r="B75" s="276">
        <v>30</v>
      </c>
      <c r="C75" s="276">
        <v>27</v>
      </c>
      <c r="D75" s="187">
        <v>3.8466470060264135</v>
      </c>
      <c r="E75" s="708">
        <v>3.4164241427306083</v>
      </c>
      <c r="G75" s="155"/>
      <c r="H75" s="701"/>
      <c r="I75" s="1001"/>
      <c r="J75" s="1001"/>
      <c r="K75" s="1001"/>
      <c r="L75" s="1001"/>
    </row>
    <row r="76" spans="1:12" s="83" customFormat="1" ht="13.5" customHeight="1" thickBot="1">
      <c r="A76" s="349" t="s">
        <v>1273</v>
      </c>
      <c r="B76" s="1006">
        <v>129</v>
      </c>
      <c r="C76" s="1006">
        <v>122</v>
      </c>
      <c r="D76" s="710">
        <v>5.9136334464105618</v>
      </c>
      <c r="E76" s="711">
        <v>5.5540380588181737</v>
      </c>
      <c r="G76" s="155"/>
      <c r="H76" s="701"/>
      <c r="I76" s="1001"/>
      <c r="J76" s="1001"/>
      <c r="K76" s="1001"/>
      <c r="L76" s="1001"/>
    </row>
    <row r="77" spans="1:12" s="83" customFormat="1" ht="15.75" customHeight="1">
      <c r="A77" s="1782" t="s">
        <v>4624</v>
      </c>
      <c r="B77" s="1782"/>
      <c r="C77" s="1782"/>
      <c r="D77" s="1782"/>
      <c r="E77" s="1782"/>
      <c r="G77" s="82"/>
      <c r="H77" s="82"/>
      <c r="I77" s="82"/>
      <c r="J77" s="82"/>
      <c r="K77" s="82"/>
      <c r="L77" s="82"/>
    </row>
    <row r="78" spans="1:12" s="83" customFormat="1" ht="10.199999999999999">
      <c r="A78" s="83" t="s">
        <v>4082</v>
      </c>
      <c r="G78" s="82"/>
      <c r="H78" s="82"/>
      <c r="I78" s="82"/>
      <c r="J78" s="82"/>
      <c r="K78" s="82"/>
      <c r="L78" s="82"/>
    </row>
    <row r="79" spans="1:12" s="83" customFormat="1" ht="12.75" customHeight="1">
      <c r="G79" s="82"/>
      <c r="H79" s="82"/>
      <c r="I79" s="82"/>
      <c r="J79" s="82"/>
      <c r="K79" s="82"/>
      <c r="L79" s="82"/>
    </row>
  </sheetData>
  <mergeCells count="3">
    <mergeCell ref="B2:E4"/>
    <mergeCell ref="B5:C5"/>
    <mergeCell ref="A77:E77"/>
  </mergeCells>
  <hyperlinks>
    <hyperlink ref="A1" location="Indice!A125" display="Volver"/>
  </hyperlinks>
  <pageMargins left="0.74803149606299213" right="0.74803149606299213" top="0.98425196850393704" bottom="0.98425196850393704" header="0" footer="0"/>
  <pageSetup scale="68" orientation="portrait" verticalDpi="599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165</vt:i4>
      </vt:variant>
      <vt:variant>
        <vt:lpstr>Rangos con nombre</vt:lpstr>
      </vt:variant>
      <vt:variant>
        <vt:i4>83</vt:i4>
      </vt:variant>
    </vt:vector>
  </HeadingPairs>
  <TitlesOfParts>
    <vt:vector size="248" baseType="lpstr">
      <vt:lpstr>Indice</vt:lpstr>
      <vt:lpstr>CUADRO1</vt:lpstr>
      <vt:lpstr>CUADRO2</vt:lpstr>
      <vt:lpstr>CUADRO3</vt:lpstr>
      <vt:lpstr>CUADRO4</vt:lpstr>
      <vt:lpstr>CUADRO5</vt:lpstr>
      <vt:lpstr>CUADRO6</vt:lpstr>
      <vt:lpstr>CUADRO7</vt:lpstr>
      <vt:lpstr>CUADRO8</vt:lpstr>
      <vt:lpstr>CUADRO9</vt:lpstr>
      <vt:lpstr>CUADRO10</vt:lpstr>
      <vt:lpstr>CUADRO11</vt:lpstr>
      <vt:lpstr>1.2.1-01</vt:lpstr>
      <vt:lpstr>1.2.1-02</vt:lpstr>
      <vt:lpstr>1.2.2-01</vt:lpstr>
      <vt:lpstr>1.2.2-02</vt:lpstr>
      <vt:lpstr>tabla resumen segun regiones</vt:lpstr>
      <vt:lpstr>1.2.2-03</vt:lpstr>
      <vt:lpstr>1.2.2-04</vt:lpstr>
      <vt:lpstr>TABLA4</vt:lpstr>
      <vt:lpstr>SERIE nacimientos</vt:lpstr>
      <vt:lpstr>1221-01</vt:lpstr>
      <vt:lpstr>1.2.2.1-02</vt:lpstr>
      <vt:lpstr>1.2.2.1- 03</vt:lpstr>
      <vt:lpstr>1.2.2.1-03 urbana</vt:lpstr>
      <vt:lpstr>1.2.2.1-03 rural</vt:lpstr>
      <vt:lpstr>1.2.2.1- 04</vt:lpstr>
      <vt:lpstr>1.2.2.1-04 casada</vt:lpstr>
      <vt:lpstr>1.2.2.1-04 soltera</vt:lpstr>
      <vt:lpstr>1.2.2.1-04 no espec</vt:lpstr>
      <vt:lpstr>1.2.2.1-05</vt:lpstr>
      <vt:lpstr>1.2.2.1-06</vt:lpstr>
      <vt:lpstr>1221-07</vt:lpstr>
      <vt:lpstr>1.2.2.1-08</vt:lpstr>
      <vt:lpstr>1.2.2.1-09</vt:lpstr>
      <vt:lpstr>1.2.2.1-10</vt:lpstr>
      <vt:lpstr>1.2.2.1-11</vt:lpstr>
      <vt:lpstr>1.2.2.1-12</vt:lpstr>
      <vt:lpstr>1.2.2.1- 13</vt:lpstr>
      <vt:lpstr>1.2.2.1-13 hombres</vt:lpstr>
      <vt:lpstr>1.2.2.1-13 mujeres</vt:lpstr>
      <vt:lpstr>1.2.2.1-13 indeter</vt:lpstr>
      <vt:lpstr>1.2.2.1-14</vt:lpstr>
      <vt:lpstr>1.2.2.1-14b</vt:lpstr>
      <vt:lpstr>1.2.2.1- 17</vt:lpstr>
      <vt:lpstr>1.2.2.1-18</vt:lpstr>
      <vt:lpstr>1.2.2.1-36</vt:lpstr>
      <vt:lpstr>1.2.2.1-37</vt:lpstr>
      <vt:lpstr>1.2.2.1-38</vt:lpstr>
      <vt:lpstr>SERIE matrimonios</vt:lpstr>
      <vt:lpstr>1.2.2.4-01</vt:lpstr>
      <vt:lpstr>1.2.2.4-02</vt:lpstr>
      <vt:lpstr>1.2.2.4-03</vt:lpstr>
      <vt:lpstr>1.2.2.4-04</vt:lpstr>
      <vt:lpstr>1.2.2.4-04 Urbana</vt:lpstr>
      <vt:lpstr>1.2.2.4-04 Rural</vt:lpstr>
      <vt:lpstr>1.2.2.4-05</vt:lpstr>
      <vt:lpstr>1.2.2.4-06</vt:lpstr>
      <vt:lpstr>1.2.2.4-06b</vt:lpstr>
      <vt:lpstr>1.2.2.4-07</vt:lpstr>
      <vt:lpstr>1.2.2.4-08</vt:lpstr>
      <vt:lpstr>1.2.2.4-09</vt:lpstr>
      <vt:lpstr>1.2.2.4-10</vt:lpstr>
      <vt:lpstr>1.2.2.4-13</vt:lpstr>
      <vt:lpstr>1.2.2.4-15</vt:lpstr>
      <vt:lpstr>1.2.2.4-16</vt:lpstr>
      <vt:lpstr>1.2.2.4-17</vt:lpstr>
      <vt:lpstr>1.2.2.4-18</vt:lpstr>
      <vt:lpstr>SERIE Defunciones Neonatales</vt:lpstr>
      <vt:lpstr>1.2.2.2.4-01</vt:lpstr>
      <vt:lpstr>1.2.2.2.4-02</vt:lpstr>
      <vt:lpstr>1.2.2.2.4-03</vt:lpstr>
      <vt:lpstr>1.2.2.2.4-04</vt:lpstr>
      <vt:lpstr>1.2.2.2.4-04 hombres</vt:lpstr>
      <vt:lpstr>1.2.2.2.4-04 mujeres</vt:lpstr>
      <vt:lpstr>1.2.2.2.4-04 indeterminado</vt:lpstr>
      <vt:lpstr>SERIE Def Menores de 1 Año</vt:lpstr>
      <vt:lpstr>1.2.2.2.5-01</vt:lpstr>
      <vt:lpstr>1.2.2.2.5-02</vt:lpstr>
      <vt:lpstr>1.2.2.2.5-03</vt:lpstr>
      <vt:lpstr>1.2.2.2.5-03 hombres</vt:lpstr>
      <vt:lpstr>1.2.2.2.5-03 mujeres</vt:lpstr>
      <vt:lpstr>1.2.2.2.5-03 indeterminado</vt:lpstr>
      <vt:lpstr>1.2.2.2.5-04</vt:lpstr>
      <vt:lpstr>1.2.2.2.5-05</vt:lpstr>
      <vt:lpstr>1.2.2.2.5-06</vt:lpstr>
      <vt:lpstr>1.2.2.2.5-07</vt:lpstr>
      <vt:lpstr>1.2.2.2.5-07 Hombres</vt:lpstr>
      <vt:lpstr>1.2.2.2.5-07 Mujeres</vt:lpstr>
      <vt:lpstr>1.2.2.2.5-07 Indeterminado</vt:lpstr>
      <vt:lpstr>1.2.2.2.5-08</vt:lpstr>
      <vt:lpstr>1.2.2.2.5-09</vt:lpstr>
      <vt:lpstr>1.2.2.2.5-10</vt:lpstr>
      <vt:lpstr>1.2.2.2.5-11</vt:lpstr>
      <vt:lpstr>1.2.2.2.5-17</vt:lpstr>
      <vt:lpstr>1.2.2.2.5-22</vt:lpstr>
      <vt:lpstr>1.2.2.2.5-23</vt:lpstr>
      <vt:lpstr>SERIE Def Gen</vt:lpstr>
      <vt:lpstr>1.2.2.2.6-01</vt:lpstr>
      <vt:lpstr>1.2.2.2.6-02</vt:lpstr>
      <vt:lpstr>1.2.2.2.6-03</vt:lpstr>
      <vt:lpstr>1.2.2.2.6-04</vt:lpstr>
      <vt:lpstr>1.2.2.2.6-5</vt:lpstr>
      <vt:lpstr>1.2.2.2.6-5 Hombres</vt:lpstr>
      <vt:lpstr>1.2.2.2.6-5 Mujeres</vt:lpstr>
      <vt:lpstr>1.2.2.2.6-5 Indeterminado</vt:lpstr>
      <vt:lpstr>1.2.2.2.6-06</vt:lpstr>
      <vt:lpstr>1.2.2.2.6-07</vt:lpstr>
      <vt:lpstr>1.2.2.2.6-08</vt:lpstr>
      <vt:lpstr>1.2.2.2.6-09</vt:lpstr>
      <vt:lpstr>1.2.2.2.6-10</vt:lpstr>
      <vt:lpstr>1.2.2.2.6-11</vt:lpstr>
      <vt:lpstr>1.2.2.2.6-12</vt:lpstr>
      <vt:lpstr>1.2.2.2.6-13</vt:lpstr>
      <vt:lpstr>1.2.2.2.6-14</vt:lpstr>
      <vt:lpstr>1.2.2.2.6-14 Hombres</vt:lpstr>
      <vt:lpstr>1.2.2.2.6-14 Mujeres</vt:lpstr>
      <vt:lpstr>1.2.2.2.6-14 Indeterminado</vt:lpstr>
      <vt:lpstr>1.2.2.2.6-20</vt:lpstr>
      <vt:lpstr>1.2.2.2.6-20 Hombres</vt:lpstr>
      <vt:lpstr>1.2.2.2.6-20 Mujeres</vt:lpstr>
      <vt:lpstr>1.2.2.2.6-20 Indeterminado</vt:lpstr>
      <vt:lpstr>1.2.2.2.6-21</vt:lpstr>
      <vt:lpstr>1.2.2.2.6-22</vt:lpstr>
      <vt:lpstr>1.2.2.2.6-23</vt:lpstr>
      <vt:lpstr>SERIE Def. Fetales</vt:lpstr>
      <vt:lpstr>1.2.2.2.2-01</vt:lpstr>
      <vt:lpstr>1.2.2.2.2-02</vt:lpstr>
      <vt:lpstr>1.2.2.2.2-03</vt:lpstr>
      <vt:lpstr>1.2.2.2.2-04</vt:lpstr>
      <vt:lpstr>1.2.2.2.2-05</vt:lpstr>
      <vt:lpstr>1.2.2.2.2-06</vt:lpstr>
      <vt:lpstr>1.2.2.2.2-07</vt:lpstr>
      <vt:lpstr>1.2.2.2.2-08</vt:lpstr>
      <vt:lpstr>1.2.2.2.2-11</vt:lpstr>
      <vt:lpstr>1.2.2.2.2-12</vt:lpstr>
      <vt:lpstr>1.2.2.2.2-14</vt:lpstr>
      <vt:lpstr>1.2.2.2.2-15</vt:lpstr>
      <vt:lpstr>1.2.2.2.2-16</vt:lpstr>
      <vt:lpstr>TABLA1</vt:lpstr>
      <vt:lpstr>TABLA2</vt:lpstr>
      <vt:lpstr>TABLA3</vt:lpstr>
      <vt:lpstr>TABLA 4</vt:lpstr>
      <vt:lpstr>TABLA5</vt:lpstr>
      <vt:lpstr>TABLA6</vt:lpstr>
      <vt:lpstr>TABLA7</vt:lpstr>
      <vt:lpstr>TABLA8</vt:lpstr>
      <vt:lpstr>TABLA9</vt:lpstr>
      <vt:lpstr>TABLA10</vt:lpstr>
      <vt:lpstr>PAIS</vt:lpstr>
      <vt:lpstr>XV</vt:lpstr>
      <vt:lpstr>I</vt:lpstr>
      <vt:lpstr>II</vt:lpstr>
      <vt:lpstr>III</vt:lpstr>
      <vt:lpstr>IV</vt:lpstr>
      <vt:lpstr>V</vt:lpstr>
      <vt:lpstr>RM</vt:lpstr>
      <vt:lpstr>VI</vt:lpstr>
      <vt:lpstr>VII</vt:lpstr>
      <vt:lpstr>VIII</vt:lpstr>
      <vt:lpstr>IX</vt:lpstr>
      <vt:lpstr>XIV</vt:lpstr>
      <vt:lpstr>X</vt:lpstr>
      <vt:lpstr>XI</vt:lpstr>
      <vt:lpstr>XII</vt:lpstr>
      <vt:lpstr>'1.2.1-01'!Área_de_impresión</vt:lpstr>
      <vt:lpstr>'1.2.1-02'!Área_de_impresión</vt:lpstr>
      <vt:lpstr>'1.2.2.1- 03'!Área_de_impresión</vt:lpstr>
      <vt:lpstr>'1.2.2.1- 04'!Área_de_impresión</vt:lpstr>
      <vt:lpstr>'1.2.2.1- 13'!Área_de_impresión</vt:lpstr>
      <vt:lpstr>'1.2.2.1- 17'!Área_de_impresión</vt:lpstr>
      <vt:lpstr>'1.2.2.1-02'!Área_de_impresión</vt:lpstr>
      <vt:lpstr>'1.2.2.1-05'!Área_de_impresión</vt:lpstr>
      <vt:lpstr>'1.2.2.1-08'!Área_de_impresión</vt:lpstr>
      <vt:lpstr>'1.2.2.1-09'!Área_de_impresión</vt:lpstr>
      <vt:lpstr>'1.2.2.1-10'!Área_de_impresión</vt:lpstr>
      <vt:lpstr>'1.2.2.1-11'!Área_de_impresión</vt:lpstr>
      <vt:lpstr>'1.2.2.1-12'!Área_de_impresión</vt:lpstr>
      <vt:lpstr>'1.2.2.1-13 hombres'!Área_de_impresión</vt:lpstr>
      <vt:lpstr>'1.2.2.1-14'!Área_de_impresión</vt:lpstr>
      <vt:lpstr>'1.2.2.1-14b'!Área_de_impresión</vt:lpstr>
      <vt:lpstr>'1.2.2.1-18'!Área_de_impresión</vt:lpstr>
      <vt:lpstr>'1.2.2.1-36'!Área_de_impresión</vt:lpstr>
      <vt:lpstr>'1.2.2.1-37'!Área_de_impresión</vt:lpstr>
      <vt:lpstr>'1.2.2.1-38'!Área_de_impresión</vt:lpstr>
      <vt:lpstr>'1.2.2.2.2-01'!Área_de_impresión</vt:lpstr>
      <vt:lpstr>'1.2.2.2.2-07'!Área_de_impresión</vt:lpstr>
      <vt:lpstr>'1.2.2.2.4-01'!Área_de_impresión</vt:lpstr>
      <vt:lpstr>'1.2.2.2.4-04'!Área_de_impresión</vt:lpstr>
      <vt:lpstr>'1.2.2.2.4-04 indeterminado'!Área_de_impresión</vt:lpstr>
      <vt:lpstr>'1.2.2.2.5-01'!Área_de_impresión</vt:lpstr>
      <vt:lpstr>'1.2.2.2.5-03'!Área_de_impresión</vt:lpstr>
      <vt:lpstr>'1.2.2.2.5-06'!Área_de_impresión</vt:lpstr>
      <vt:lpstr>'1.2.2.2.5-11'!Área_de_impresión</vt:lpstr>
      <vt:lpstr>'1.2.2.2.6-01'!Área_de_impresión</vt:lpstr>
      <vt:lpstr>'1.2.2.2.6-09'!Área_de_impresión</vt:lpstr>
      <vt:lpstr>'1.2.2.2.6-10'!Área_de_impresión</vt:lpstr>
      <vt:lpstr>'1.2.2.2.6-13'!Área_de_impresión</vt:lpstr>
      <vt:lpstr>'1.2.2.2.6-20'!Área_de_impresión</vt:lpstr>
      <vt:lpstr>'1.2.2.2.6-21'!Área_de_impresión</vt:lpstr>
      <vt:lpstr>'1.2.2.2.6-22'!Área_de_impresión</vt:lpstr>
      <vt:lpstr>'1.2.2.4-01'!Área_de_impresión</vt:lpstr>
      <vt:lpstr>'1.2.2.4-03'!Área_de_impresión</vt:lpstr>
      <vt:lpstr>'1.2.2.4-04'!Área_de_impresión</vt:lpstr>
      <vt:lpstr>'1.2.2-01'!Área_de_impresión</vt:lpstr>
      <vt:lpstr>'1.2.2-02'!Área_de_impresión</vt:lpstr>
      <vt:lpstr>'1.2.2-03'!Área_de_impresión</vt:lpstr>
      <vt:lpstr>'1.2.2-04'!Área_de_impresión</vt:lpstr>
      <vt:lpstr>'1221-01'!Área_de_impresión</vt:lpstr>
      <vt:lpstr>'1221-07'!Área_de_impresión</vt:lpstr>
      <vt:lpstr>CUADRO6!Área_de_impresión</vt:lpstr>
      <vt:lpstr>I!Área_de_impresión</vt:lpstr>
      <vt:lpstr>'SERIE Def Gen'!Área_de_impresión</vt:lpstr>
      <vt:lpstr>'SERIE Def Menores de 1 Año'!Área_de_impresión</vt:lpstr>
      <vt:lpstr>'SERIE Def. Fetales'!Área_de_impresión</vt:lpstr>
      <vt:lpstr>'SERIE matrimonios'!Área_de_impresión</vt:lpstr>
      <vt:lpstr>'SERIE nacimientos'!Área_de_impresión</vt:lpstr>
      <vt:lpstr>'TABLA 4'!Área_de_impresión</vt:lpstr>
      <vt:lpstr>TABLA1!Área_de_impresión</vt:lpstr>
      <vt:lpstr>TABLA2!Área_de_impresión</vt:lpstr>
      <vt:lpstr>TABLA5!Área_de_impresión</vt:lpstr>
      <vt:lpstr>TABLA6!Área_de_impresión</vt:lpstr>
      <vt:lpstr>TABLA7!Área_de_impresión</vt:lpstr>
      <vt:lpstr>'1.2.2.1-06'!Títulos_a_imprimir</vt:lpstr>
      <vt:lpstr>'1.2.2.1-14'!Títulos_a_imprimir</vt:lpstr>
      <vt:lpstr>'1.2.2.1-14b'!Títulos_a_imprimir</vt:lpstr>
      <vt:lpstr>'1.2.2.2.2-01'!Títulos_a_imprimir</vt:lpstr>
      <vt:lpstr>'1.2.2.2.2-11'!Títulos_a_imprimir</vt:lpstr>
      <vt:lpstr>'1.2.2.2.2-12'!Títulos_a_imprimir</vt:lpstr>
      <vt:lpstr>'1.2.2.2.2-14'!Títulos_a_imprimir</vt:lpstr>
      <vt:lpstr>'1.2.2.2.4-01'!Títulos_a_imprimir</vt:lpstr>
      <vt:lpstr>'1.2.2.2.4-02'!Títulos_a_imprimir</vt:lpstr>
      <vt:lpstr>'1.2.2.2.5-01'!Títulos_a_imprimir</vt:lpstr>
      <vt:lpstr>'1.2.2.2.5-03'!Títulos_a_imprimir</vt:lpstr>
      <vt:lpstr>'1.2.2.2.5-07'!Títulos_a_imprimir</vt:lpstr>
      <vt:lpstr>'1.2.2.2.5-08'!Títulos_a_imprimir</vt:lpstr>
      <vt:lpstr>'1.2.2.2.5-17'!Títulos_a_imprimir</vt:lpstr>
      <vt:lpstr>'1.2.2.2.5-22'!Títulos_a_imprimir</vt:lpstr>
      <vt:lpstr>'1.2.2.2.6-03'!Títulos_a_imprimir</vt:lpstr>
      <vt:lpstr>'1.2.2.2.6-07'!Títulos_a_imprimir</vt:lpstr>
      <vt:lpstr>'1.2.2.2.6-08'!Títulos_a_imprimir</vt:lpstr>
      <vt:lpstr>'1.2.2.2.6-11'!Títulos_a_imprimir</vt:lpstr>
      <vt:lpstr>'1.2.2.2.6-12'!Títulos_a_imprimir</vt:lpstr>
      <vt:lpstr>'1.2.2.2.6-14'!Títulos_a_imprimir</vt:lpstr>
      <vt:lpstr>'1.2.2.4-01'!Títulos_a_imprimir</vt:lpstr>
      <vt:lpstr>'1.2.2-03'!Títulos_a_imprimir</vt:lpstr>
      <vt:lpstr>'1.2.2-04'!Títulos_a_imprimir</vt:lpstr>
      <vt:lpstr>'1221-01'!Títulos_a_imprimir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Eacuna</dc:creator>
  <cp:lastModifiedBy>Jsalinas</cp:lastModifiedBy>
  <cp:lastPrinted>2014-09-11T12:58:09Z</cp:lastPrinted>
  <dcterms:created xsi:type="dcterms:W3CDTF">2012-04-09T13:14:10Z</dcterms:created>
  <dcterms:modified xsi:type="dcterms:W3CDTF">2015-08-14T12:46:13Z</dcterms:modified>
</cp:coreProperties>
</file>